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ahescoto/Downloads/"/>
    </mc:Choice>
  </mc:AlternateContent>
  <xr:revisionPtr revIDLastSave="0" documentId="13_ncr:1_{87B78024-955F-BB45-A93F-5C20C59B0478}" xr6:coauthVersionLast="47" xr6:coauthVersionMax="47" xr10:uidLastSave="{00000000-0000-0000-0000-000000000000}"/>
  <bookViews>
    <workbookView xWindow="0" yWindow="760" windowWidth="29880" windowHeight="17580" tabRatio="774" xr2:uid="{00000000-000D-0000-FFFF-FFFF00000000}"/>
  </bookViews>
  <sheets>
    <sheet name="2025 12" sheetId="134" r:id="rId1"/>
    <sheet name="2025 11" sheetId="133" r:id="rId2"/>
    <sheet name="2025 10" sheetId="132" r:id="rId3"/>
    <sheet name="2025 09" sheetId="131" r:id="rId4"/>
    <sheet name="2025 08" sheetId="130" r:id="rId5"/>
    <sheet name="2025 07" sheetId="129" r:id="rId6"/>
    <sheet name="2025 06" sheetId="128" r:id="rId7"/>
    <sheet name="2025 05" sheetId="127" r:id="rId8"/>
    <sheet name="2025 04" sheetId="126" r:id="rId9"/>
    <sheet name="2025 02" sheetId="124" r:id="rId10"/>
    <sheet name="2025 03" sheetId="125" r:id="rId11"/>
    <sheet name="2025 01" sheetId="123" r:id="rId12"/>
    <sheet name="2024 12" sheetId="122" r:id="rId13"/>
    <sheet name="2024 11" sheetId="121" r:id="rId14"/>
    <sheet name="2024 10" sheetId="120" r:id="rId15"/>
    <sheet name="2024 09" sheetId="119" r:id="rId16"/>
    <sheet name="2024 08" sheetId="118" r:id="rId17"/>
    <sheet name="2024 07" sheetId="117" r:id="rId18"/>
    <sheet name="2024 06" sheetId="115" r:id="rId19"/>
    <sheet name="2024 05" sheetId="116" r:id="rId20"/>
    <sheet name="2024 04" sheetId="114" r:id="rId21"/>
    <sheet name="2024 03" sheetId="112" r:id="rId22"/>
    <sheet name="2024 02" sheetId="113" r:id="rId23"/>
    <sheet name="2024 01 " sheetId="111" r:id="rId24"/>
    <sheet name="2023 12" sheetId="110" r:id="rId25"/>
    <sheet name="2023 11" sheetId="109" r:id="rId26"/>
    <sheet name="2023 10 " sheetId="108" r:id="rId27"/>
    <sheet name="2023 09" sheetId="105" r:id="rId28"/>
    <sheet name="2023 08" sheetId="107" r:id="rId29"/>
    <sheet name="2023 07" sheetId="104" r:id="rId30"/>
    <sheet name="2023 06 " sheetId="106" r:id="rId31"/>
    <sheet name="2023 03" sheetId="103" r:id="rId32"/>
    <sheet name="2023 02" sheetId="102" r:id="rId33"/>
    <sheet name="2023 01" sheetId="101" r:id="rId34"/>
    <sheet name="2022 12" sheetId="100" r:id="rId35"/>
    <sheet name="2022 11" sheetId="99" r:id="rId36"/>
    <sheet name="2022 10" sheetId="98" r:id="rId37"/>
    <sheet name="2022 09" sheetId="97" r:id="rId38"/>
    <sheet name="2022 08" sheetId="96" r:id="rId39"/>
    <sheet name="2022 07" sheetId="95" r:id="rId40"/>
    <sheet name="2022 06" sheetId="94" r:id="rId41"/>
    <sheet name="2022 05" sheetId="93" r:id="rId42"/>
    <sheet name="2022 04" sheetId="92" r:id="rId43"/>
    <sheet name="2022 03" sheetId="91" r:id="rId44"/>
    <sheet name="2022 02" sheetId="90" r:id="rId45"/>
    <sheet name="2022 01" sheetId="89" r:id="rId46"/>
    <sheet name="2021 12" sheetId="88" r:id="rId47"/>
    <sheet name="2021 11" sheetId="87" r:id="rId48"/>
    <sheet name="2021 10" sheetId="86" r:id="rId49"/>
    <sheet name="2021 09" sheetId="85" r:id="rId50"/>
    <sheet name="2021 08" sheetId="84" r:id="rId51"/>
    <sheet name="2021 07" sheetId="83" r:id="rId52"/>
    <sheet name="2021 06" sheetId="82" r:id="rId53"/>
    <sheet name="2021 05" sheetId="81" r:id="rId54"/>
    <sheet name="2021 04" sheetId="80" r:id="rId55"/>
    <sheet name="2021 03" sheetId="79" r:id="rId56"/>
    <sheet name="2021 02" sheetId="78" r:id="rId57"/>
    <sheet name="2021 01" sheetId="75" r:id="rId58"/>
    <sheet name="2020 12" sheetId="77" r:id="rId59"/>
    <sheet name="2020 11" sheetId="73" r:id="rId60"/>
    <sheet name="2020 10" sheetId="72" r:id="rId61"/>
    <sheet name="July 14" sheetId="1" state="hidden" r:id="rId62"/>
    <sheet name="Aug 14" sheetId="2" state="hidden" r:id="rId63"/>
    <sheet name="Sept 2014" sheetId="3" state="hidden" r:id="rId64"/>
    <sheet name="Oct 14" sheetId="5" state="hidden" r:id="rId65"/>
    <sheet name="Nov 14" sheetId="6" state="hidden" r:id="rId66"/>
    <sheet name="Dec 14" sheetId="7" state="hidden" r:id="rId67"/>
    <sheet name="Jan 2015" sheetId="8" state="hidden" r:id="rId68"/>
    <sheet name="Feb 2015" sheetId="9" state="hidden" r:id="rId69"/>
    <sheet name="Mar 2015" sheetId="10" state="hidden" r:id="rId70"/>
    <sheet name="Apr 2015" sheetId="11" state="hidden" r:id="rId71"/>
    <sheet name="May 2015" sheetId="12" state="hidden" r:id="rId72"/>
    <sheet name="July 15" sheetId="20" state="hidden" r:id="rId73"/>
    <sheet name="Aug 2015" sheetId="13" state="hidden" r:id="rId74"/>
    <sheet name="Sep 2015" sheetId="14" state="hidden" r:id="rId75"/>
    <sheet name="Oct 2015" sheetId="21" state="hidden" r:id="rId76"/>
    <sheet name="Nov 2015" sheetId="15" state="hidden" r:id="rId77"/>
    <sheet name="Dec 2015" sheetId="16" state="hidden" r:id="rId78"/>
    <sheet name="Jan 2016" sheetId="17" state="hidden" r:id="rId79"/>
    <sheet name="Feb 2016" sheetId="18" state="hidden" r:id="rId80"/>
    <sheet name="March 2016" sheetId="19" state="hidden" r:id="rId81"/>
    <sheet name="April 2016" sheetId="22" state="hidden" r:id="rId82"/>
    <sheet name="May 2016" sheetId="23" state="hidden" r:id="rId83"/>
    <sheet name="June 2016" sheetId="24" state="hidden" r:id="rId84"/>
    <sheet name="July 2016" sheetId="25" state="hidden" r:id="rId85"/>
    <sheet name="Aug 2016" sheetId="26" state="hidden" r:id="rId86"/>
    <sheet name="Sep 2016" sheetId="27" state="hidden" r:id="rId87"/>
    <sheet name="Oct 2016" sheetId="28" state="hidden" r:id="rId88"/>
    <sheet name="Nov 2016" sheetId="29" state="hidden" r:id="rId89"/>
    <sheet name="Dec 2016" sheetId="30" state="hidden" r:id="rId90"/>
    <sheet name="Jan 2017" sheetId="31" state="hidden" r:id="rId91"/>
    <sheet name="Feb 2017" sheetId="32" state="hidden" r:id="rId92"/>
    <sheet name="March 2017" sheetId="33" state="hidden" r:id="rId93"/>
    <sheet name="April 2017" sheetId="34" state="hidden" r:id="rId94"/>
    <sheet name="May 2017" sheetId="35" state="hidden" r:id="rId95"/>
    <sheet name="June 2017" sheetId="36" state="hidden" r:id="rId96"/>
    <sheet name="July 2017" sheetId="37" state="hidden" r:id="rId97"/>
    <sheet name="August 2017" sheetId="38" state="hidden" r:id="rId98"/>
    <sheet name="October 2017" sheetId="39" state="hidden" r:id="rId99"/>
    <sheet name="Nov 2017" sheetId="40" state="hidden" r:id="rId100"/>
    <sheet name="Dec 2017" sheetId="41" state="hidden" r:id="rId101"/>
    <sheet name="Jan 2018" sheetId="42" state="hidden" r:id="rId102"/>
    <sheet name="March 2018" sheetId="43" state="hidden" r:id="rId103"/>
    <sheet name="April 2018" sheetId="44" state="hidden" r:id="rId104"/>
    <sheet name="May 2018" sheetId="45" state="hidden" r:id="rId105"/>
    <sheet name=" June 2018" sheetId="46" state="hidden" r:id="rId106"/>
    <sheet name="July 2018" sheetId="47" state="hidden" r:id="rId107"/>
    <sheet name="August 2018" sheetId="49" state="hidden" r:id="rId108"/>
    <sheet name="October 2018" sheetId="48" state="hidden" r:id="rId109"/>
    <sheet name="January 2019" sheetId="50" state="hidden" r:id="rId110"/>
    <sheet name="February 2019" sheetId="51" state="hidden" r:id="rId111"/>
    <sheet name="March 2019" sheetId="52" state="hidden" r:id="rId112"/>
    <sheet name="March 2019 upgrade plan" sheetId="53" state="hidden" r:id="rId113"/>
    <sheet name="April 2019" sheetId="54" state="hidden" r:id="rId114"/>
    <sheet name="May 2019" sheetId="55" state="hidden" r:id="rId115"/>
    <sheet name="June 2019" sheetId="56" state="hidden" r:id="rId116"/>
    <sheet name="July 2019 " sheetId="57" state="hidden" r:id="rId117"/>
    <sheet name="August 2019" sheetId="58" state="hidden" r:id="rId118"/>
    <sheet name="2020 09" sheetId="71" r:id="rId119"/>
    <sheet name="2020 08" sheetId="70" r:id="rId120"/>
    <sheet name="2020 07" sheetId="69" r:id="rId121"/>
    <sheet name="2020 06" sheetId="68" r:id="rId122"/>
    <sheet name="2020 05" sheetId="67" r:id="rId123"/>
    <sheet name="2020 04" sheetId="65" r:id="rId124"/>
    <sheet name="Final bill 2019 " sheetId="64" r:id="rId125"/>
    <sheet name="December 2019" sheetId="62" r:id="rId126"/>
    <sheet name="November 2019" sheetId="61" r:id="rId127"/>
    <sheet name="October 2019" sheetId="59" r:id="rId128"/>
    <sheet name="September 2019" sheetId="60" r:id="rId129"/>
  </sheets>
  <definedNames>
    <definedName name="_xlnm._FilterDatabase" localSheetId="105" hidden="1">' June 2018'!#REF!</definedName>
    <definedName name="_xlnm._FilterDatabase" localSheetId="123" hidden="1">'2020 04'!$C$4:$J$357</definedName>
    <definedName name="_xlnm._FilterDatabase" localSheetId="122" hidden="1">'2020 05'!$C$4:$J$362</definedName>
    <definedName name="_xlnm._FilterDatabase" localSheetId="121" hidden="1">'2020 06'!$C$4:$J$362</definedName>
    <definedName name="_xlnm._FilterDatabase" localSheetId="120" hidden="1">'2020 07'!$C$4:$J$362</definedName>
    <definedName name="_xlnm._FilterDatabase" localSheetId="119" hidden="1">'2020 08'!$C$4:$J$362</definedName>
    <definedName name="_xlnm._FilterDatabase" localSheetId="118" hidden="1">'2020 09'!$C$4:$J$362</definedName>
    <definedName name="_xlnm._FilterDatabase" localSheetId="60" hidden="1">'2020 10'!$C$4:$J$362</definedName>
    <definedName name="_xlnm._FilterDatabase" localSheetId="59" hidden="1">'2020 11'!$C$4:$J$354</definedName>
    <definedName name="_xlnm._FilterDatabase" localSheetId="58" hidden="1">'2020 12'!$C$4:$J$354</definedName>
    <definedName name="_xlnm._FilterDatabase" localSheetId="57" hidden="1">'2021 01'!$C$4:$J$364</definedName>
    <definedName name="_xlnm._FilterDatabase" localSheetId="56" hidden="1">'2021 02'!$C$4:$J$351</definedName>
    <definedName name="_xlnm._FilterDatabase" localSheetId="55" hidden="1">'2021 03'!$C$4:$J$353</definedName>
    <definedName name="_xlnm._FilterDatabase" localSheetId="54" hidden="1">'2021 04'!$C$4:$J$353</definedName>
    <definedName name="_xlnm._FilterDatabase" localSheetId="53" hidden="1">'2021 05'!$C$4:$J$360</definedName>
    <definedName name="_xlnm._FilterDatabase" localSheetId="52" hidden="1">'2021 06'!$C$4:$J$370</definedName>
    <definedName name="_xlnm._FilterDatabase" localSheetId="51" hidden="1">'2021 07'!$C$4:$J$370</definedName>
    <definedName name="_xlnm._FilterDatabase" localSheetId="50" hidden="1">'2021 08'!$C$4:$J$361</definedName>
    <definedName name="_xlnm._FilterDatabase" localSheetId="49" hidden="1">'2021 09'!$C$4:$J$382</definedName>
    <definedName name="_xlnm._FilterDatabase" localSheetId="48" hidden="1">'2021 10'!$C$4:$J$369</definedName>
    <definedName name="_xlnm._FilterDatabase" localSheetId="47" hidden="1">'2021 11'!$C$4:$J$386</definedName>
    <definedName name="_xlnm._FilterDatabase" localSheetId="46" hidden="1">'2021 12'!$C$4:$J$396</definedName>
    <definedName name="_xlnm._FilterDatabase" localSheetId="45" hidden="1">'2022 01'!$C$4:$J$401</definedName>
    <definedName name="_xlnm._FilterDatabase" localSheetId="44" hidden="1">'2022 02'!$C$4:$J$402</definedName>
    <definedName name="_xlnm._FilterDatabase" localSheetId="43" hidden="1">'2022 03'!$C$4:$J$410</definedName>
    <definedName name="_xlnm._FilterDatabase" localSheetId="42" hidden="1">'2022 04'!$C$4:$J$410</definedName>
    <definedName name="_xlnm._FilterDatabase" localSheetId="41" hidden="1">'2022 05'!$C$4:$J$410</definedName>
    <definedName name="_xlnm._FilterDatabase" localSheetId="40" hidden="1">'2022 06'!$C$4:$J$411</definedName>
    <definedName name="_xlnm._FilterDatabase" localSheetId="39" hidden="1">'2022 07'!$C$4:$J$436</definedName>
    <definedName name="_xlnm._FilterDatabase" localSheetId="38" hidden="1">'2022 08'!$C$4:$J$439</definedName>
    <definedName name="_xlnm._FilterDatabase" localSheetId="37" hidden="1">'2022 09'!$C$4:$J$460</definedName>
    <definedName name="_xlnm._FilterDatabase" localSheetId="36" hidden="1">'2022 10'!$C$4:$J$468</definedName>
    <definedName name="_xlnm._FilterDatabase" localSheetId="35" hidden="1">'2022 11'!$C$4:$J$448</definedName>
    <definedName name="_xlnm._FilterDatabase" localSheetId="34" hidden="1">'2022 12'!$C$4:$J$449</definedName>
    <definedName name="_xlnm._FilterDatabase" localSheetId="33" hidden="1">'2023 01'!$C$4:$J$454</definedName>
    <definedName name="_xlnm._FilterDatabase" localSheetId="32" hidden="1">'2023 02'!$C$4:$J$442</definedName>
    <definedName name="_xlnm._FilterDatabase" localSheetId="31" hidden="1">'2023 03'!$C$4:$J$442</definedName>
    <definedName name="_xlnm._FilterDatabase" localSheetId="29" hidden="1">'2023 07'!$C$4:$J$442</definedName>
    <definedName name="_xlnm._FilterDatabase" localSheetId="27" hidden="1">'2023 09'!$C$4:$J$431</definedName>
    <definedName name="_xlnm._FilterDatabase" localSheetId="25" hidden="1">'2023 11'!$B$4:$J$461</definedName>
    <definedName name="_xlnm._FilterDatabase" localSheetId="24" hidden="1">'2023 12'!$B$4:$J$467</definedName>
    <definedName name="_xlnm._FilterDatabase" localSheetId="11" hidden="1">'2025 01'!$A$4:$J$556</definedName>
    <definedName name="_xlnm._FilterDatabase" localSheetId="9" hidden="1">'2025 02'!$A$4:$AC$5</definedName>
    <definedName name="_xlnm._FilterDatabase" localSheetId="70" hidden="1">'Apr 2015'!$B$3:$K$3</definedName>
    <definedName name="_xlnm._FilterDatabase" localSheetId="81" hidden="1">'April 2016'!$B$3:$K$3</definedName>
    <definedName name="_xlnm._FilterDatabase" localSheetId="93" hidden="1">'April 2017'!#REF!</definedName>
    <definedName name="_xlnm._FilterDatabase" localSheetId="103" hidden="1">'April 2018'!#REF!</definedName>
    <definedName name="_xlnm._FilterDatabase" localSheetId="73" hidden="1">'Aug 2015'!$B$3:$K$3</definedName>
    <definedName name="_xlnm._FilterDatabase" localSheetId="85" hidden="1">'Aug 2016'!#REF!</definedName>
    <definedName name="_xlnm._FilterDatabase" localSheetId="97" hidden="1">'August 2017'!#REF!</definedName>
    <definedName name="_xlnm._FilterDatabase" localSheetId="107" hidden="1">'August 2018'!#REF!</definedName>
    <definedName name="_xlnm._FilterDatabase" localSheetId="117" hidden="1">'August 2019'!$C$4:$E$92</definedName>
    <definedName name="_xlnm._FilterDatabase" localSheetId="66" hidden="1">'Dec 14'!$A$3:$I$55</definedName>
    <definedName name="_xlnm._FilterDatabase" localSheetId="77" hidden="1">'Dec 2015'!$B$3:$K$3</definedName>
    <definedName name="_xlnm._FilterDatabase" localSheetId="89" hidden="1">'Dec 2016'!#REF!</definedName>
    <definedName name="_xlnm._FilterDatabase" localSheetId="100" hidden="1">'Dec 2017'!#REF!</definedName>
    <definedName name="_xlnm._FilterDatabase" localSheetId="125" hidden="1">'December 2019'!$C$4:$E$93</definedName>
    <definedName name="_xlnm._FilterDatabase" localSheetId="68" hidden="1">'Feb 2015'!$B$3:$K$3</definedName>
    <definedName name="_xlnm._FilterDatabase" localSheetId="79" hidden="1">'Feb 2016'!$B$3:$K$3</definedName>
    <definedName name="_xlnm._FilterDatabase" localSheetId="91" hidden="1">'Feb 2017'!#REF!</definedName>
    <definedName name="_xlnm._FilterDatabase" localSheetId="110" hidden="1">'February 2019'!#REF!</definedName>
    <definedName name="_xlnm._FilterDatabase" localSheetId="124" hidden="1">'Final bill 2019 '!$C$4:$E$94</definedName>
    <definedName name="_xlnm._FilterDatabase" localSheetId="67" hidden="1">'Jan 2015'!$A$3:$I$56</definedName>
    <definedName name="_xlnm._FilterDatabase" localSheetId="78" hidden="1">'Jan 2016'!$B$3:$K$3</definedName>
    <definedName name="_xlnm._FilterDatabase" localSheetId="90" hidden="1">'Jan 2017'!#REF!</definedName>
    <definedName name="_xlnm._FilterDatabase" localSheetId="101" hidden="1">'Jan 2018'!#REF!</definedName>
    <definedName name="_xlnm._FilterDatabase" localSheetId="109" hidden="1">'January 2019'!#REF!</definedName>
    <definedName name="_xlnm._FilterDatabase" localSheetId="72" hidden="1">'July 15'!$B$3:$K$3</definedName>
    <definedName name="_xlnm._FilterDatabase" localSheetId="84" hidden="1">'July 2016'!#REF!</definedName>
    <definedName name="_xlnm._FilterDatabase" localSheetId="96" hidden="1">'July 2017'!#REF!</definedName>
    <definedName name="_xlnm._FilterDatabase" localSheetId="106" hidden="1">'July 2018'!#REF!</definedName>
    <definedName name="_xlnm._FilterDatabase" localSheetId="116" hidden="1">'July 2019 '!$C$4:$E$91</definedName>
    <definedName name="_xlnm._FilterDatabase" localSheetId="83" hidden="1">'June 2016'!$B$3:$K$3</definedName>
    <definedName name="_xlnm._FilterDatabase" localSheetId="95" hidden="1">'June 2017'!#REF!</definedName>
    <definedName name="_xlnm._FilterDatabase" localSheetId="115" hidden="1">'June 2019'!$C$4:$E$91</definedName>
    <definedName name="_xlnm._FilterDatabase" localSheetId="69" hidden="1">'Mar 2015'!$B$3:$K$3</definedName>
    <definedName name="_xlnm._FilterDatabase" localSheetId="80" hidden="1">'March 2016'!$B$3:$K$3</definedName>
    <definedName name="_xlnm._FilterDatabase" localSheetId="92" hidden="1">'March 2017'!#REF!</definedName>
    <definedName name="_xlnm._FilterDatabase" localSheetId="102" hidden="1">'March 2018'!#REF!</definedName>
    <definedName name="_xlnm._FilterDatabase" localSheetId="111" hidden="1">'March 2019'!#REF!</definedName>
    <definedName name="_xlnm._FilterDatabase" localSheetId="71" hidden="1">'May 2015'!$B$3:$K$3</definedName>
    <definedName name="_xlnm._FilterDatabase" localSheetId="82" hidden="1">'May 2016'!$B$3:$K$3</definedName>
    <definedName name="_xlnm._FilterDatabase" localSheetId="94" hidden="1">'May 2017'!#REF!</definedName>
    <definedName name="_xlnm._FilterDatabase" localSheetId="104" hidden="1">'May 2018'!#REF!</definedName>
    <definedName name="_xlnm._FilterDatabase" localSheetId="114" hidden="1">'May 2019'!$C$4:$E$89</definedName>
    <definedName name="_xlnm._FilterDatabase" localSheetId="65" hidden="1">'Nov 14'!$A$3:$I$56</definedName>
    <definedName name="_xlnm._FilterDatabase" localSheetId="76" hidden="1">'Nov 2015'!$B$3:$K$3</definedName>
    <definedName name="_xlnm._FilterDatabase" localSheetId="88" hidden="1">'Nov 2016'!#REF!</definedName>
    <definedName name="_xlnm._FilterDatabase" localSheetId="99" hidden="1">'Nov 2017'!#REF!</definedName>
    <definedName name="_xlnm._FilterDatabase" localSheetId="126" hidden="1">'November 2019'!$C$4:$E$93</definedName>
    <definedName name="_xlnm._FilterDatabase" localSheetId="75" hidden="1">'Oct 2015'!$B$3:$K$3</definedName>
    <definedName name="_xlnm._FilterDatabase" localSheetId="87" hidden="1">'Oct 2016'!#REF!</definedName>
    <definedName name="_xlnm._FilterDatabase" localSheetId="98" hidden="1">'October 2017'!#REF!</definedName>
    <definedName name="_xlnm._FilterDatabase" localSheetId="108" hidden="1">'October 2018'!#REF!</definedName>
    <definedName name="_xlnm._FilterDatabase" localSheetId="127" hidden="1">'October 2019'!$C$4:$E$93</definedName>
    <definedName name="_xlnm._FilterDatabase" localSheetId="74" hidden="1">'Sep 2015'!$B$3:$K$3</definedName>
    <definedName name="_xlnm._FilterDatabase" localSheetId="86" hidden="1">'Sep 2016'!#REF!</definedName>
    <definedName name="_xlnm._FilterDatabase" localSheetId="128" hidden="1">'September 2019'!$C$4:$E$91</definedName>
    <definedName name="_xlnm.Print_Area" localSheetId="123">'2020 04'!$A$1:$J$374</definedName>
    <definedName name="_xlnm.Print_Area" localSheetId="122">'2020 05'!$A$1:$J$384</definedName>
    <definedName name="_xlnm.Print_Area" localSheetId="121">'2020 06'!$A$1:$J$380</definedName>
    <definedName name="_xlnm.Print_Area" localSheetId="120">'2020 07'!$A$1:$J$380</definedName>
    <definedName name="_xlnm.Print_Area" localSheetId="119">'2020 08'!$A$1:$J$385</definedName>
    <definedName name="_xlnm.Print_Area" localSheetId="118">'2020 09'!$A$1:$J$381</definedName>
    <definedName name="_xlnm.Print_Area" localSheetId="60">'2020 10'!$A$1:$J$381</definedName>
    <definedName name="_xlnm.Print_Area" localSheetId="59">'2020 11'!$A$1:$J$377</definedName>
    <definedName name="_xlnm.Print_Area" localSheetId="58">'2020 12'!$A$1:$J$373</definedName>
    <definedName name="_xlnm.Print_Area" localSheetId="57">'2021 01'!$A$1:$J$427</definedName>
    <definedName name="_xlnm.Print_Area" localSheetId="56">'2021 02'!$A$1:$J$373</definedName>
    <definedName name="_xlnm.Print_Area" localSheetId="55">'2021 03'!$A$1:$J$373</definedName>
    <definedName name="_xlnm.Print_Area" localSheetId="54">'2021 04'!$A$1:$J$372</definedName>
    <definedName name="_xlnm.Print_Area" localSheetId="53">'2021 05'!$A$1:$J$382</definedName>
    <definedName name="_xlnm.Print_Area" localSheetId="52">'2021 06'!$A$1:$J$396</definedName>
    <definedName name="_xlnm.Print_Area" localSheetId="51">'2021 07'!$A$1:$J$395</definedName>
    <definedName name="_xlnm.Print_Area" localSheetId="50">'2021 08'!$A$1:$J$379</definedName>
    <definedName name="_xlnm.Print_Area" localSheetId="49">'2021 09'!$A$1:$J$424</definedName>
    <definedName name="_xlnm.Print_Area" localSheetId="48">'2021 10'!$A$1:$J$400</definedName>
    <definedName name="_xlnm.Print_Area" localSheetId="47">'2021 11'!$A$1:$J$419</definedName>
    <definedName name="_xlnm.Print_Area" localSheetId="46">'2021 12'!$A$1:$J$429</definedName>
    <definedName name="_xlnm.Print_Area" localSheetId="45">'2022 01'!$A$1:$J$418</definedName>
    <definedName name="_xlnm.Print_Area" localSheetId="44">'2022 02'!$A$1:$J$421</definedName>
    <definedName name="_xlnm.Print_Area" localSheetId="43">'2022 03'!$A$1:$J$433</definedName>
    <definedName name="_xlnm.Print_Area" localSheetId="42">'2022 04'!$A$1:$J$433</definedName>
    <definedName name="_xlnm.Print_Area" localSheetId="41">'2022 05'!$A$1:$J$439</definedName>
    <definedName name="_xlnm.Print_Area" localSheetId="40">'2022 06'!$A$1:$J$440</definedName>
    <definedName name="_xlnm.Print_Area" localSheetId="39">'2022 07'!$A$1:$J$465</definedName>
    <definedName name="_xlnm.Print_Area" localSheetId="38">'2022 08'!$A$1:$J$475</definedName>
    <definedName name="_xlnm.Print_Area" localSheetId="37">'2022 09'!$A$1:$J$483</definedName>
    <definedName name="_xlnm.Print_Area" localSheetId="36">'2022 10'!$A$1:$J$496</definedName>
    <definedName name="_xlnm.Print_Area" localSheetId="35">'2022 11'!$A$1:$J$467</definedName>
    <definedName name="_xlnm.Print_Area" localSheetId="34">'2022 12'!$A$1:$J$465</definedName>
    <definedName name="_xlnm.Print_Area" localSheetId="33">'2023 01'!$A$1:$J$487</definedName>
    <definedName name="_xlnm.Print_Area" localSheetId="32">'2023 02'!$A$1:$J$460</definedName>
    <definedName name="_xlnm.Print_Area" localSheetId="31">'2023 03'!$A$1:$J$460</definedName>
    <definedName name="_xlnm.Print_Area" localSheetId="29">'2023 07'!$A$1:$J$458</definedName>
    <definedName name="_xlnm.Print_Area" localSheetId="27">'2023 09'!$A$1:$J$458</definedName>
    <definedName name="_xlnm.Print_Area" localSheetId="125">'December 2019'!$A$1:$E$102</definedName>
    <definedName name="_xlnm.Print_Area" localSheetId="124">'Final bill 2019 '!$A$1:$E$103</definedName>
    <definedName name="_xlnm.Print_Area" localSheetId="126">'November 2019'!$A$1:$E$102</definedName>
    <definedName name="_xlnm.Print_Area" localSheetId="127">'October 2019'!$A$1:$E$97</definedName>
    <definedName name="_xlnm.Print_Area" localSheetId="128">'September 2019'!$A$1:$E$95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7" i="134" l="1"/>
  <c r="G521" i="134" s="1"/>
  <c r="F517" i="134"/>
  <c r="H511" i="134"/>
  <c r="H508" i="134"/>
  <c r="I508" i="134" s="1"/>
  <c r="I306" i="134"/>
  <c r="H306" i="134"/>
  <c r="G517" i="134"/>
  <c r="H490" i="134"/>
  <c r="I490" i="134" s="1"/>
  <c r="H486" i="134"/>
  <c r="I485" i="134" s="1"/>
  <c r="H483" i="134"/>
  <c r="I483" i="134" s="1"/>
  <c r="H481" i="134"/>
  <c r="I480" i="134" s="1"/>
  <c r="F480" i="134"/>
  <c r="H473" i="134"/>
  <c r="I473" i="134" s="1"/>
  <c r="I471" i="134"/>
  <c r="F471" i="134"/>
  <c r="H469" i="134"/>
  <c r="I468" i="134" s="1"/>
  <c r="F468" i="134"/>
  <c r="H466" i="134"/>
  <c r="H465" i="134"/>
  <c r="H464" i="134"/>
  <c r="H463" i="134"/>
  <c r="H462" i="134"/>
  <c r="F461" i="134"/>
  <c r="H459" i="134"/>
  <c r="H458" i="134"/>
  <c r="H457" i="134"/>
  <c r="H456" i="134"/>
  <c r="H455" i="134"/>
  <c r="F454" i="134"/>
  <c r="I452" i="134"/>
  <c r="H450" i="134"/>
  <c r="H449" i="134"/>
  <c r="H448" i="134"/>
  <c r="H447" i="134"/>
  <c r="H446" i="134"/>
  <c r="H445" i="134"/>
  <c r="H443" i="134"/>
  <c r="H442" i="134"/>
  <c r="H440" i="134"/>
  <c r="H433" i="134"/>
  <c r="I433" i="134" s="1"/>
  <c r="H430" i="134"/>
  <c r="I425" i="134"/>
  <c r="H423" i="134"/>
  <c r="H422" i="134"/>
  <c r="H415" i="134"/>
  <c r="I415" i="134" s="1"/>
  <c r="H413" i="134"/>
  <c r="H412" i="134"/>
  <c r="H411" i="134"/>
  <c r="H410" i="134"/>
  <c r="H409" i="134"/>
  <c r="H406" i="134"/>
  <c r="H405" i="134"/>
  <c r="H400" i="134"/>
  <c r="I400" i="134" s="1"/>
  <c r="H398" i="134"/>
  <c r="H397" i="134"/>
  <c r="H396" i="134"/>
  <c r="H395" i="134"/>
  <c r="F394" i="134"/>
  <c r="H391" i="134"/>
  <c r="I391" i="134" s="1"/>
  <c r="H389" i="134"/>
  <c r="H388" i="134"/>
  <c r="H387" i="134"/>
  <c r="I380" i="134"/>
  <c r="I378" i="134"/>
  <c r="H376" i="134"/>
  <c r="I375" i="134" s="1"/>
  <c r="F375" i="134"/>
  <c r="H373" i="134"/>
  <c r="I373" i="134" s="1"/>
  <c r="I366" i="134"/>
  <c r="H364" i="134"/>
  <c r="I363" i="134" s="1"/>
  <c r="F363" i="134"/>
  <c r="H361" i="134"/>
  <c r="I360" i="134" s="1"/>
  <c r="H358" i="134"/>
  <c r="I357" i="134" s="1"/>
  <c r="H355" i="134"/>
  <c r="H354" i="134"/>
  <c r="H353" i="134"/>
  <c r="F352" i="134"/>
  <c r="H350" i="134"/>
  <c r="H349" i="134"/>
  <c r="H348" i="134"/>
  <c r="H347" i="134"/>
  <c r="H346" i="134"/>
  <c r="H345" i="134"/>
  <c r="H343" i="134"/>
  <c r="H342" i="134"/>
  <c r="H341" i="134"/>
  <c r="H340" i="134"/>
  <c r="G339" i="134"/>
  <c r="H337" i="134"/>
  <c r="H336" i="134"/>
  <c r="F334" i="134"/>
  <c r="I331" i="134"/>
  <c r="I327" i="134"/>
  <c r="I323" i="134"/>
  <c r="H321" i="134"/>
  <c r="H320" i="134"/>
  <c r="H319" i="134"/>
  <c r="F318" i="134"/>
  <c r="H316" i="134"/>
  <c r="H315" i="134"/>
  <c r="H314" i="134"/>
  <c r="F313" i="134"/>
  <c r="I309" i="134"/>
  <c r="G309" i="134"/>
  <c r="H304" i="134"/>
  <c r="H303" i="134"/>
  <c r="I298" i="134"/>
  <c r="H296" i="134"/>
  <c r="H295" i="134"/>
  <c r="H294" i="134"/>
  <c r="G293" i="134"/>
  <c r="H290" i="134"/>
  <c r="H289" i="134"/>
  <c r="H288" i="134"/>
  <c r="G287" i="134"/>
  <c r="H285" i="134"/>
  <c r="H284" i="134"/>
  <c r="H282" i="134"/>
  <c r="H281" i="134"/>
  <c r="H280" i="134"/>
  <c r="H279" i="134"/>
  <c r="H278" i="134"/>
  <c r="G277" i="134"/>
  <c r="H275" i="134"/>
  <c r="I275" i="134" s="1"/>
  <c r="I272" i="134"/>
  <c r="I270" i="134"/>
  <c r="G270" i="134"/>
  <c r="H267" i="134"/>
  <c r="I265" i="134" s="1"/>
  <c r="G265" i="134"/>
  <c r="H263" i="134"/>
  <c r="I262" i="134" s="1"/>
  <c r="I260" i="134"/>
  <c r="I257" i="134"/>
  <c r="G257" i="134"/>
  <c r="I255" i="134"/>
  <c r="I253" i="134"/>
  <c r="H251" i="134"/>
  <c r="H249" i="134"/>
  <c r="H248" i="134"/>
  <c r="H246" i="134"/>
  <c r="I241" i="134"/>
  <c r="F241" i="134"/>
  <c r="I234" i="134"/>
  <c r="H232" i="134"/>
  <c r="H231" i="134"/>
  <c r="H230" i="134"/>
  <c r="H229" i="134"/>
  <c r="H228" i="134"/>
  <c r="G227" i="134"/>
  <c r="H224" i="134"/>
  <c r="H223" i="134"/>
  <c r="H219" i="134"/>
  <c r="H218" i="134"/>
  <c r="H217" i="134"/>
  <c r="H216" i="134"/>
  <c r="H215" i="134"/>
  <c r="F214" i="134"/>
  <c r="H212" i="134"/>
  <c r="I212" i="134" s="1"/>
  <c r="H210" i="134"/>
  <c r="H209" i="134"/>
  <c r="H208" i="134"/>
  <c r="H207" i="134"/>
  <c r="H206" i="134"/>
  <c r="I203" i="134"/>
  <c r="G203" i="134"/>
  <c r="H199" i="134"/>
  <c r="H198" i="134"/>
  <c r="H197" i="134"/>
  <c r="H196" i="134"/>
  <c r="H195" i="134"/>
  <c r="H194" i="134"/>
  <c r="H192" i="134"/>
  <c r="I191" i="134" s="1"/>
  <c r="H189" i="134"/>
  <c r="I188" i="134" s="1"/>
  <c r="H186" i="134"/>
  <c r="I185" i="134" s="1"/>
  <c r="F185" i="134"/>
  <c r="H181" i="134"/>
  <c r="H180" i="134"/>
  <c r="H179" i="134"/>
  <c r="H178" i="134"/>
  <c r="H177" i="134"/>
  <c r="H176" i="134"/>
  <c r="I174" i="134"/>
  <c r="H170" i="134"/>
  <c r="I170" i="134" s="1"/>
  <c r="H168" i="134"/>
  <c r="H167" i="134"/>
  <c r="H166" i="134"/>
  <c r="H165" i="134"/>
  <c r="H164" i="134"/>
  <c r="H163" i="134"/>
  <c r="I161" i="134"/>
  <c r="G161" i="134"/>
  <c r="H159" i="134"/>
  <c r="H158" i="134"/>
  <c r="H157" i="134"/>
  <c r="G156" i="134"/>
  <c r="I151" i="134"/>
  <c r="H149" i="134"/>
  <c r="I148" i="134" s="1"/>
  <c r="G148" i="134"/>
  <c r="H145" i="134"/>
  <c r="I145" i="134" s="1"/>
  <c r="H143" i="134"/>
  <c r="H142" i="134"/>
  <c r="H141" i="134"/>
  <c r="H140" i="134"/>
  <c r="I135" i="134"/>
  <c r="I131" i="134"/>
  <c r="F131" i="134"/>
  <c r="H128" i="134"/>
  <c r="I128" i="134" s="1"/>
  <c r="I125" i="134"/>
  <c r="I122" i="134"/>
  <c r="H120" i="134"/>
  <c r="H119" i="134"/>
  <c r="H118" i="134"/>
  <c r="H117" i="134"/>
  <c r="H115" i="134"/>
  <c r="I115" i="134" s="1"/>
  <c r="H113" i="134"/>
  <c r="H112" i="134"/>
  <c r="I110" i="134"/>
  <c r="G110" i="134"/>
  <c r="H108" i="134"/>
  <c r="H107" i="134"/>
  <c r="H106" i="134"/>
  <c r="H105" i="134"/>
  <c r="H104" i="134"/>
  <c r="I101" i="134"/>
  <c r="H98" i="134"/>
  <c r="I98" i="134" s="1"/>
  <c r="H96" i="134"/>
  <c r="I95" i="134" s="1"/>
  <c r="I90" i="134"/>
  <c r="H88" i="134"/>
  <c r="H87" i="134"/>
  <c r="H86" i="134"/>
  <c r="H85" i="134"/>
  <c r="H84" i="134"/>
  <c r="H81" i="134"/>
  <c r="H80" i="134"/>
  <c r="H78" i="134"/>
  <c r="H77" i="134"/>
  <c r="H76" i="134"/>
  <c r="H75" i="134"/>
  <c r="I70" i="134"/>
  <c r="H67" i="134"/>
  <c r="I67" i="134" s="1"/>
  <c r="H60" i="134"/>
  <c r="I60" i="134" s="1"/>
  <c r="I57" i="134"/>
  <c r="H55" i="134"/>
  <c r="H54" i="134"/>
  <c r="H52" i="134"/>
  <c r="H51" i="134"/>
  <c r="H50" i="134"/>
  <c r="H49" i="134"/>
  <c r="H48" i="134"/>
  <c r="F47" i="134"/>
  <c r="I45" i="134"/>
  <c r="G45" i="134"/>
  <c r="I39" i="134"/>
  <c r="G39" i="134"/>
  <c r="I35" i="134"/>
  <c r="G35" i="134"/>
  <c r="I28" i="134"/>
  <c r="H25" i="134"/>
  <c r="I25" i="134" s="1"/>
  <c r="H23" i="134"/>
  <c r="H22" i="134"/>
  <c r="H21" i="134"/>
  <c r="H20" i="134"/>
  <c r="H16" i="134"/>
  <c r="I13" i="134" s="1"/>
  <c r="F13" i="134"/>
  <c r="H11" i="134"/>
  <c r="H10" i="134"/>
  <c r="H8" i="134"/>
  <c r="H7" i="134"/>
  <c r="H519" i="133"/>
  <c r="I519" i="133"/>
  <c r="I521" i="133"/>
  <c r="H522" i="133"/>
  <c r="H523" i="133"/>
  <c r="I524" i="133"/>
  <c r="H525" i="133"/>
  <c r="H526" i="133"/>
  <c r="I527" i="133"/>
  <c r="I531" i="133"/>
  <c r="I156" i="134" l="1"/>
  <c r="I112" i="134"/>
  <c r="I7" i="134"/>
  <c r="I140" i="134"/>
  <c r="I440" i="134"/>
  <c r="I83" i="134"/>
  <c r="I277" i="134"/>
  <c r="I339" i="134"/>
  <c r="I386" i="134"/>
  <c r="I221" i="134"/>
  <c r="I75" i="134"/>
  <c r="I205" i="134"/>
  <c r="I214" i="134"/>
  <c r="I284" i="134"/>
  <c r="I293" i="134"/>
  <c r="I313" i="134"/>
  <c r="I352" i="134"/>
  <c r="I54" i="134"/>
  <c r="I334" i="134"/>
  <c r="I318" i="134"/>
  <c r="I47" i="134"/>
  <c r="I420" i="134"/>
  <c r="I104" i="134"/>
  <c r="I405" i="134"/>
  <c r="I461" i="134"/>
  <c r="I10" i="134"/>
  <c r="I194" i="134"/>
  <c r="I287" i="134"/>
  <c r="I394" i="134"/>
  <c r="I408" i="134"/>
  <c r="I454" i="134"/>
  <c r="I303" i="134"/>
  <c r="I345" i="134"/>
  <c r="I430" i="134"/>
  <c r="I445" i="134"/>
  <c r="I117" i="134"/>
  <c r="I227" i="134"/>
  <c r="I20" i="134"/>
  <c r="I163" i="134"/>
  <c r="I246" i="134"/>
  <c r="I80" i="134"/>
  <c r="I176" i="134"/>
  <c r="I499" i="134"/>
  <c r="I495" i="134" l="1"/>
  <c r="I498" i="134" s="1"/>
  <c r="I517" i="134" s="1"/>
  <c r="G520" i="134" s="1"/>
  <c r="H520" i="134" s="1"/>
  <c r="I315" i="133" l="1"/>
  <c r="H67" i="133"/>
  <c r="I67" i="133" s="1"/>
  <c r="F540" i="133"/>
  <c r="G540" i="133"/>
  <c r="H509" i="133"/>
  <c r="I509" i="133" s="1"/>
  <c r="H505" i="133"/>
  <c r="I504" i="133" s="1"/>
  <c r="H502" i="133"/>
  <c r="I502" i="133" s="1"/>
  <c r="H500" i="133"/>
  <c r="I499" i="133" s="1"/>
  <c r="F499" i="133"/>
  <c r="H492" i="133"/>
  <c r="I492" i="133" s="1"/>
  <c r="I490" i="133"/>
  <c r="F490" i="133"/>
  <c r="H488" i="133"/>
  <c r="I487" i="133" s="1"/>
  <c r="F487" i="133"/>
  <c r="H485" i="133"/>
  <c r="H484" i="133"/>
  <c r="H483" i="133"/>
  <c r="H482" i="133"/>
  <c r="H481" i="133"/>
  <c r="F480" i="133"/>
  <c r="H478" i="133"/>
  <c r="H477" i="133"/>
  <c r="H476" i="133"/>
  <c r="H475" i="133"/>
  <c r="H474" i="133"/>
  <c r="F473" i="133"/>
  <c r="I471" i="133"/>
  <c r="H469" i="133"/>
  <c r="H468" i="133"/>
  <c r="H467" i="133"/>
  <c r="H466" i="133"/>
  <c r="H465" i="133"/>
  <c r="H464" i="133"/>
  <c r="H462" i="133"/>
  <c r="H461" i="133"/>
  <c r="H459" i="133"/>
  <c r="H452" i="133"/>
  <c r="I452" i="133" s="1"/>
  <c r="H449" i="133"/>
  <c r="H448" i="133"/>
  <c r="I443" i="133"/>
  <c r="H441" i="133"/>
  <c r="H440" i="133"/>
  <c r="H433" i="133"/>
  <c r="I433" i="133" s="1"/>
  <c r="H431" i="133"/>
  <c r="H430" i="133"/>
  <c r="H429" i="133"/>
  <c r="H428" i="133"/>
  <c r="H427" i="133"/>
  <c r="H424" i="133"/>
  <c r="H423" i="133"/>
  <c r="H418" i="133"/>
  <c r="I418" i="133" s="1"/>
  <c r="H416" i="133"/>
  <c r="H415" i="133"/>
  <c r="H414" i="133"/>
  <c r="H413" i="133"/>
  <c r="H412" i="133"/>
  <c r="F411" i="133"/>
  <c r="H408" i="133"/>
  <c r="I408" i="133" s="1"/>
  <c r="H406" i="133"/>
  <c r="H405" i="133"/>
  <c r="H404" i="133"/>
  <c r="I396" i="133"/>
  <c r="I394" i="133"/>
  <c r="H392" i="133"/>
  <c r="I391" i="133" s="1"/>
  <c r="F391" i="133"/>
  <c r="H389" i="133"/>
  <c r="I389" i="133" s="1"/>
  <c r="I382" i="133"/>
  <c r="H380" i="133"/>
  <c r="I379" i="133" s="1"/>
  <c r="F379" i="133"/>
  <c r="H377" i="133"/>
  <c r="I376" i="133" s="1"/>
  <c r="H374" i="133"/>
  <c r="I373" i="133" s="1"/>
  <c r="H371" i="133"/>
  <c r="H370" i="133"/>
  <c r="H369" i="133"/>
  <c r="F368" i="133"/>
  <c r="H366" i="133"/>
  <c r="H365" i="133"/>
  <c r="H364" i="133"/>
  <c r="H363" i="133"/>
  <c r="H362" i="133"/>
  <c r="H361" i="133"/>
  <c r="H359" i="133"/>
  <c r="H358" i="133"/>
  <c r="H357" i="133"/>
  <c r="H356" i="133"/>
  <c r="G355" i="133"/>
  <c r="H353" i="133"/>
  <c r="H352" i="133"/>
  <c r="F350" i="133"/>
  <c r="I347" i="133"/>
  <c r="I343" i="133"/>
  <c r="I339" i="133"/>
  <c r="H337" i="133"/>
  <c r="H336" i="133"/>
  <c r="H335" i="133"/>
  <c r="F334" i="133"/>
  <c r="H332" i="133"/>
  <c r="H331" i="133"/>
  <c r="H330" i="133"/>
  <c r="F329" i="133"/>
  <c r="I325" i="133"/>
  <c r="G325" i="133"/>
  <c r="H321" i="133"/>
  <c r="H320" i="133"/>
  <c r="H313" i="133"/>
  <c r="H312" i="133"/>
  <c r="H311" i="133"/>
  <c r="G310" i="133"/>
  <c r="H307" i="133"/>
  <c r="H306" i="133"/>
  <c r="H305" i="133"/>
  <c r="G304" i="133"/>
  <c r="H302" i="133"/>
  <c r="H301" i="133"/>
  <c r="H299" i="133"/>
  <c r="H298" i="133"/>
  <c r="H297" i="133"/>
  <c r="H296" i="133"/>
  <c r="H295" i="133"/>
  <c r="G294" i="133"/>
  <c r="H292" i="133"/>
  <c r="I292" i="133" s="1"/>
  <c r="I289" i="133"/>
  <c r="I287" i="133"/>
  <c r="G287" i="133"/>
  <c r="H284" i="133"/>
  <c r="I282" i="133" s="1"/>
  <c r="G282" i="133"/>
  <c r="H280" i="133"/>
  <c r="I279" i="133" s="1"/>
  <c r="I275" i="133"/>
  <c r="I272" i="133"/>
  <c r="G272" i="133"/>
  <c r="I269" i="133"/>
  <c r="I267" i="133"/>
  <c r="H265" i="133"/>
  <c r="H263" i="133"/>
  <c r="H262" i="133"/>
  <c r="H260" i="133"/>
  <c r="I254" i="133"/>
  <c r="F254" i="133"/>
  <c r="I247" i="133"/>
  <c r="H245" i="133"/>
  <c r="H244" i="133"/>
  <c r="H243" i="133"/>
  <c r="H242" i="133"/>
  <c r="H241" i="133"/>
  <c r="G240" i="133"/>
  <c r="H237" i="133"/>
  <c r="H236" i="133"/>
  <c r="H232" i="133"/>
  <c r="H231" i="133"/>
  <c r="H230" i="133"/>
  <c r="H229" i="133"/>
  <c r="H228" i="133"/>
  <c r="F227" i="133"/>
  <c r="H225" i="133"/>
  <c r="I225" i="133" s="1"/>
  <c r="H223" i="133"/>
  <c r="H222" i="133"/>
  <c r="H221" i="133"/>
  <c r="H220" i="133"/>
  <c r="H219" i="133"/>
  <c r="I216" i="133"/>
  <c r="G216" i="133"/>
  <c r="H212" i="133"/>
  <c r="H211" i="133"/>
  <c r="H210" i="133"/>
  <c r="H209" i="133"/>
  <c r="H208" i="133"/>
  <c r="H207" i="133"/>
  <c r="H205" i="133"/>
  <c r="I204" i="133" s="1"/>
  <c r="H202" i="133"/>
  <c r="I201" i="133" s="1"/>
  <c r="H199" i="133"/>
  <c r="I198" i="133" s="1"/>
  <c r="F198" i="133"/>
  <c r="H192" i="133"/>
  <c r="H191" i="133"/>
  <c r="H190" i="133"/>
  <c r="H189" i="133"/>
  <c r="H188" i="133"/>
  <c r="H187" i="133"/>
  <c r="I185" i="133"/>
  <c r="H181" i="133"/>
  <c r="I181" i="133" s="1"/>
  <c r="H179" i="133"/>
  <c r="H178" i="133"/>
  <c r="H177" i="133"/>
  <c r="H176" i="133"/>
  <c r="H175" i="133"/>
  <c r="H174" i="133"/>
  <c r="I172" i="133"/>
  <c r="G172" i="133"/>
  <c r="H170" i="133"/>
  <c r="H169" i="133"/>
  <c r="H168" i="133"/>
  <c r="G167" i="133"/>
  <c r="I160" i="133"/>
  <c r="H158" i="133"/>
  <c r="I157" i="133" s="1"/>
  <c r="G157" i="133"/>
  <c r="H154" i="133"/>
  <c r="I154" i="133" s="1"/>
  <c r="H152" i="133"/>
  <c r="H151" i="133"/>
  <c r="H150" i="133"/>
  <c r="H149" i="133"/>
  <c r="I144" i="133"/>
  <c r="I140" i="133"/>
  <c r="F140" i="133"/>
  <c r="H137" i="133"/>
  <c r="I137" i="133" s="1"/>
  <c r="I132" i="133"/>
  <c r="I129" i="133"/>
  <c r="H127" i="133"/>
  <c r="H126" i="133"/>
  <c r="H125" i="133"/>
  <c r="H124" i="133"/>
  <c r="H122" i="133"/>
  <c r="I122" i="133" s="1"/>
  <c r="H118" i="133"/>
  <c r="I118" i="133" s="1"/>
  <c r="H113" i="133"/>
  <c r="H112" i="133"/>
  <c r="I110" i="133"/>
  <c r="G110" i="133"/>
  <c r="H108" i="133"/>
  <c r="H107" i="133"/>
  <c r="H106" i="133"/>
  <c r="H105" i="133"/>
  <c r="H104" i="133"/>
  <c r="I101" i="133"/>
  <c r="H98" i="133"/>
  <c r="I98" i="133" s="1"/>
  <c r="H96" i="133"/>
  <c r="I95" i="133" s="1"/>
  <c r="I90" i="133"/>
  <c r="H88" i="133"/>
  <c r="H87" i="133"/>
  <c r="H86" i="133"/>
  <c r="H85" i="133"/>
  <c r="H84" i="133"/>
  <c r="H81" i="133"/>
  <c r="H80" i="133"/>
  <c r="H78" i="133"/>
  <c r="H77" i="133"/>
  <c r="H76" i="133"/>
  <c r="H75" i="133"/>
  <c r="I70" i="133"/>
  <c r="H60" i="133"/>
  <c r="I60" i="133" s="1"/>
  <c r="I57" i="133"/>
  <c r="H55" i="133"/>
  <c r="H54" i="133"/>
  <c r="H52" i="133"/>
  <c r="H51" i="133"/>
  <c r="H50" i="133"/>
  <c r="H49" i="133"/>
  <c r="H48" i="133"/>
  <c r="F47" i="133"/>
  <c r="I45" i="133"/>
  <c r="G45" i="133"/>
  <c r="I39" i="133"/>
  <c r="G39" i="133"/>
  <c r="I35" i="133"/>
  <c r="G35" i="133"/>
  <c r="I28" i="133"/>
  <c r="H25" i="133"/>
  <c r="I25" i="133" s="1"/>
  <c r="H23" i="133"/>
  <c r="H22" i="133"/>
  <c r="H21" i="133"/>
  <c r="H20" i="133"/>
  <c r="H16" i="133"/>
  <c r="I13" i="133" s="1"/>
  <c r="F13" i="133"/>
  <c r="H11" i="133"/>
  <c r="H10" i="133"/>
  <c r="H8" i="133"/>
  <c r="H7" i="133"/>
  <c r="H542" i="132"/>
  <c r="I542" i="132" s="1"/>
  <c r="H513" i="132"/>
  <c r="I513" i="132" s="1"/>
  <c r="I540" i="132"/>
  <c r="I538" i="132"/>
  <c r="H534" i="132"/>
  <c r="I534" i="132" s="1"/>
  <c r="H437" i="132"/>
  <c r="I437" i="132" s="1"/>
  <c r="G533" i="132"/>
  <c r="I533" i="132"/>
  <c r="I527" i="132"/>
  <c r="I248" i="132"/>
  <c r="I523" i="132"/>
  <c r="I141" i="132"/>
  <c r="F551" i="132"/>
  <c r="H509" i="132"/>
  <c r="I508" i="132" s="1"/>
  <c r="H506" i="132"/>
  <c r="I506" i="132" s="1"/>
  <c r="H504" i="132"/>
  <c r="I503" i="132" s="1"/>
  <c r="F503" i="132"/>
  <c r="H496" i="132"/>
  <c r="I496" i="132" s="1"/>
  <c r="I494" i="132"/>
  <c r="F494" i="132"/>
  <c r="H492" i="132"/>
  <c r="I491" i="132" s="1"/>
  <c r="F491" i="132"/>
  <c r="H489" i="132"/>
  <c r="H488" i="132"/>
  <c r="H487" i="132"/>
  <c r="H486" i="132"/>
  <c r="H485" i="132"/>
  <c r="F484" i="132"/>
  <c r="H482" i="132"/>
  <c r="H481" i="132"/>
  <c r="H480" i="132"/>
  <c r="H479" i="132"/>
  <c r="H478" i="132"/>
  <c r="F477" i="132"/>
  <c r="I475" i="132"/>
  <c r="H473" i="132"/>
  <c r="H472" i="132"/>
  <c r="H471" i="132"/>
  <c r="H470" i="132"/>
  <c r="H469" i="132"/>
  <c r="H468" i="132"/>
  <c r="H466" i="132"/>
  <c r="H465" i="132"/>
  <c r="H463" i="132"/>
  <c r="H456" i="132"/>
  <c r="I456" i="132" s="1"/>
  <c r="H453" i="132"/>
  <c r="H452" i="132"/>
  <c r="I447" i="132"/>
  <c r="H445" i="132"/>
  <c r="H444" i="132"/>
  <c r="H435" i="132"/>
  <c r="H434" i="132"/>
  <c r="H433" i="132"/>
  <c r="H432" i="132"/>
  <c r="H431" i="132"/>
  <c r="H428" i="132"/>
  <c r="H427" i="132"/>
  <c r="H422" i="132"/>
  <c r="I422" i="132" s="1"/>
  <c r="H420" i="132"/>
  <c r="H419" i="132"/>
  <c r="H418" i="132"/>
  <c r="H417" i="132"/>
  <c r="H416" i="132"/>
  <c r="F415" i="132"/>
  <c r="H412" i="132"/>
  <c r="I412" i="132" s="1"/>
  <c r="H410" i="132"/>
  <c r="H409" i="132"/>
  <c r="H408" i="132"/>
  <c r="I400" i="132"/>
  <c r="I398" i="132"/>
  <c r="H396" i="132"/>
  <c r="I395" i="132" s="1"/>
  <c r="F395" i="132"/>
  <c r="H393" i="132"/>
  <c r="I393" i="132" s="1"/>
  <c r="I386" i="132"/>
  <c r="H384" i="132"/>
  <c r="I383" i="132" s="1"/>
  <c r="F383" i="132"/>
  <c r="H381" i="132"/>
  <c r="I380" i="132" s="1"/>
  <c r="H378" i="132"/>
  <c r="I377" i="132" s="1"/>
  <c r="H375" i="132"/>
  <c r="H374" i="132"/>
  <c r="H373" i="132"/>
  <c r="F372" i="132"/>
  <c r="H370" i="132"/>
  <c r="H369" i="132"/>
  <c r="H368" i="132"/>
  <c r="H367" i="132"/>
  <c r="H366" i="132"/>
  <c r="H365" i="132"/>
  <c r="I360" i="132"/>
  <c r="H358" i="132"/>
  <c r="H357" i="132"/>
  <c r="H356" i="132"/>
  <c r="H355" i="132"/>
  <c r="G354" i="132"/>
  <c r="H352" i="132"/>
  <c r="H351" i="132"/>
  <c r="F349" i="132"/>
  <c r="I346" i="132"/>
  <c r="I342" i="132"/>
  <c r="I338" i="132"/>
  <c r="H336" i="132"/>
  <c r="H335" i="132"/>
  <c r="H334" i="132"/>
  <c r="F333" i="132"/>
  <c r="H331" i="132"/>
  <c r="H330" i="132"/>
  <c r="H329" i="132"/>
  <c r="F328" i="132"/>
  <c r="I324" i="132"/>
  <c r="G324" i="132"/>
  <c r="H322" i="132"/>
  <c r="H321" i="132"/>
  <c r="I316" i="132"/>
  <c r="H314" i="132"/>
  <c r="H313" i="132"/>
  <c r="H312" i="132"/>
  <c r="G311" i="132"/>
  <c r="H308" i="132"/>
  <c r="H307" i="132"/>
  <c r="H306" i="132"/>
  <c r="G305" i="132"/>
  <c r="H303" i="132"/>
  <c r="H302" i="132"/>
  <c r="H300" i="132"/>
  <c r="H299" i="132"/>
  <c r="H298" i="132"/>
  <c r="H297" i="132"/>
  <c r="H296" i="132"/>
  <c r="G295" i="132"/>
  <c r="H293" i="132"/>
  <c r="I293" i="132" s="1"/>
  <c r="I290" i="132"/>
  <c r="I288" i="132"/>
  <c r="G288" i="132"/>
  <c r="H285" i="132"/>
  <c r="I283" i="132" s="1"/>
  <c r="G283" i="132"/>
  <c r="H281" i="132"/>
  <c r="I280" i="132" s="1"/>
  <c r="I276" i="132"/>
  <c r="I273" i="132"/>
  <c r="G273" i="132"/>
  <c r="I270" i="132"/>
  <c r="I268" i="132"/>
  <c r="H266" i="132"/>
  <c r="H264" i="132"/>
  <c r="H263" i="132"/>
  <c r="H261" i="132"/>
  <c r="I255" i="132"/>
  <c r="F255" i="132"/>
  <c r="H246" i="132"/>
  <c r="H245" i="132"/>
  <c r="H244" i="132"/>
  <c r="H243" i="132"/>
  <c r="H242" i="132"/>
  <c r="G241" i="132"/>
  <c r="H238" i="132"/>
  <c r="H237" i="132"/>
  <c r="H233" i="132"/>
  <c r="H232" i="132"/>
  <c r="H231" i="132"/>
  <c r="H230" i="132"/>
  <c r="H229" i="132"/>
  <c r="F228" i="132"/>
  <c r="H226" i="132"/>
  <c r="I226" i="132" s="1"/>
  <c r="H224" i="132"/>
  <c r="H223" i="132"/>
  <c r="H222" i="132"/>
  <c r="H221" i="132"/>
  <c r="H220" i="132"/>
  <c r="I217" i="132"/>
  <c r="G217" i="132"/>
  <c r="H213" i="132"/>
  <c r="H212" i="132"/>
  <c r="H211" i="132"/>
  <c r="H210" i="132"/>
  <c r="H209" i="132"/>
  <c r="H208" i="132"/>
  <c r="H206" i="132"/>
  <c r="I205" i="132" s="1"/>
  <c r="H203" i="132"/>
  <c r="I202" i="132" s="1"/>
  <c r="H200" i="132"/>
  <c r="I199" i="132" s="1"/>
  <c r="F199" i="132"/>
  <c r="H195" i="132"/>
  <c r="H194" i="132"/>
  <c r="H189" i="132"/>
  <c r="H188" i="132"/>
  <c r="H187" i="132"/>
  <c r="H186" i="132"/>
  <c r="H185" i="132"/>
  <c r="H184" i="132"/>
  <c r="I182" i="132"/>
  <c r="H178" i="132"/>
  <c r="I178" i="132" s="1"/>
  <c r="H176" i="132"/>
  <c r="H175" i="132"/>
  <c r="H174" i="132"/>
  <c r="H173" i="132"/>
  <c r="H172" i="132"/>
  <c r="H171" i="132"/>
  <c r="I169" i="132"/>
  <c r="G169" i="132"/>
  <c r="H167" i="132"/>
  <c r="H166" i="132"/>
  <c r="H165" i="132"/>
  <c r="G164" i="132"/>
  <c r="I157" i="132"/>
  <c r="H155" i="132"/>
  <c r="I154" i="132" s="1"/>
  <c r="G154" i="132"/>
  <c r="H151" i="132"/>
  <c r="I151" i="132" s="1"/>
  <c r="H149" i="132"/>
  <c r="H148" i="132"/>
  <c r="H147" i="132"/>
  <c r="H146" i="132"/>
  <c r="I137" i="132"/>
  <c r="F137" i="132"/>
  <c r="H134" i="132"/>
  <c r="I134" i="132" s="1"/>
  <c r="I129" i="132"/>
  <c r="I126" i="132"/>
  <c r="H124" i="132"/>
  <c r="H123" i="132"/>
  <c r="H122" i="132"/>
  <c r="H121" i="132"/>
  <c r="H119" i="132"/>
  <c r="I119" i="132" s="1"/>
  <c r="H115" i="132"/>
  <c r="I115" i="132" s="1"/>
  <c r="H110" i="132"/>
  <c r="H109" i="132"/>
  <c r="I107" i="132"/>
  <c r="G107" i="132"/>
  <c r="H105" i="132"/>
  <c r="H104" i="132"/>
  <c r="H103" i="132"/>
  <c r="H102" i="132"/>
  <c r="H101" i="132"/>
  <c r="I98" i="132"/>
  <c r="H95" i="132"/>
  <c r="I95" i="132" s="1"/>
  <c r="H93" i="132"/>
  <c r="I92" i="132" s="1"/>
  <c r="I87" i="132"/>
  <c r="H85" i="132"/>
  <c r="H84" i="132"/>
  <c r="H83" i="132"/>
  <c r="H82" i="132"/>
  <c r="H81" i="132"/>
  <c r="H78" i="132"/>
  <c r="H77" i="132"/>
  <c r="H75" i="132"/>
  <c r="H74" i="132"/>
  <c r="H73" i="132"/>
  <c r="H72" i="132"/>
  <c r="I67" i="132"/>
  <c r="H60" i="132"/>
  <c r="I60" i="132" s="1"/>
  <c r="I57" i="132"/>
  <c r="H55" i="132"/>
  <c r="H54" i="132"/>
  <c r="H52" i="132"/>
  <c r="H51" i="132"/>
  <c r="H50" i="132"/>
  <c r="H49" i="132"/>
  <c r="H48" i="132"/>
  <c r="F47" i="132"/>
  <c r="I45" i="132"/>
  <c r="G45" i="132"/>
  <c r="I39" i="132"/>
  <c r="G39" i="132"/>
  <c r="I35" i="132"/>
  <c r="G35" i="132"/>
  <c r="I28" i="132"/>
  <c r="H25" i="132"/>
  <c r="I25" i="132" s="1"/>
  <c r="H23" i="132"/>
  <c r="H22" i="132"/>
  <c r="H21" i="132"/>
  <c r="H20" i="132"/>
  <c r="H16" i="132"/>
  <c r="I13" i="132" s="1"/>
  <c r="F13" i="132"/>
  <c r="H11" i="132"/>
  <c r="H10" i="132"/>
  <c r="H8" i="132"/>
  <c r="H7" i="132"/>
  <c r="F550" i="131"/>
  <c r="H555" i="131"/>
  <c r="H554" i="131"/>
  <c r="H553" i="131"/>
  <c r="H552" i="131"/>
  <c r="H551" i="131"/>
  <c r="I546" i="131"/>
  <c r="I542" i="131"/>
  <c r="H541" i="131"/>
  <c r="I540" i="131"/>
  <c r="H539" i="131"/>
  <c r="I538" i="131" s="1"/>
  <c r="I535" i="131"/>
  <c r="I532" i="131"/>
  <c r="H531" i="131"/>
  <c r="I531" i="131" s="1"/>
  <c r="H530" i="131"/>
  <c r="I530" i="131" s="1"/>
  <c r="I524" i="131"/>
  <c r="I518" i="131"/>
  <c r="H516" i="131"/>
  <c r="I516" i="131" s="1"/>
  <c r="H514" i="131"/>
  <c r="I514" i="131" s="1"/>
  <c r="I512" i="131"/>
  <c r="I510" i="131"/>
  <c r="I506" i="131"/>
  <c r="G506" i="131"/>
  <c r="G504" i="131"/>
  <c r="I504" i="131"/>
  <c r="I438" i="133" l="1"/>
  <c r="I518" i="133"/>
  <c r="I234" i="133"/>
  <c r="I7" i="133"/>
  <c r="I54" i="133"/>
  <c r="I301" i="133"/>
  <c r="I10" i="133"/>
  <c r="I167" i="133"/>
  <c r="I459" i="133"/>
  <c r="I174" i="133"/>
  <c r="I403" i="133"/>
  <c r="I423" i="133"/>
  <c r="I80" i="133"/>
  <c r="I149" i="133"/>
  <c r="I20" i="133"/>
  <c r="I260" i="133"/>
  <c r="I124" i="133"/>
  <c r="I218" i="133"/>
  <c r="I320" i="133"/>
  <c r="I411" i="133"/>
  <c r="I104" i="133"/>
  <c r="I310" i="133"/>
  <c r="I75" i="133"/>
  <c r="I464" i="133"/>
  <c r="I473" i="133"/>
  <c r="I112" i="133"/>
  <c r="I207" i="133"/>
  <c r="I227" i="133"/>
  <c r="I240" i="133"/>
  <c r="I187" i="133"/>
  <c r="I294" i="133"/>
  <c r="I361" i="133"/>
  <c r="I480" i="133"/>
  <c r="I329" i="133"/>
  <c r="I304" i="133"/>
  <c r="I350" i="133"/>
  <c r="I368" i="133"/>
  <c r="I426" i="133"/>
  <c r="I448" i="133"/>
  <c r="I47" i="133"/>
  <c r="I334" i="133"/>
  <c r="I83" i="133"/>
  <c r="G516" i="133"/>
  <c r="G544" i="133" s="1"/>
  <c r="I355" i="133"/>
  <c r="I7" i="132"/>
  <c r="I235" i="132"/>
  <c r="I311" i="132"/>
  <c r="I47" i="132"/>
  <c r="I80" i="132"/>
  <c r="I109" i="132"/>
  <c r="I349" i="132"/>
  <c r="I430" i="132"/>
  <c r="I219" i="132"/>
  <c r="I365" i="132"/>
  <c r="I146" i="132"/>
  <c r="I54" i="132"/>
  <c r="I442" i="132"/>
  <c r="I522" i="132"/>
  <c r="I468" i="132"/>
  <c r="I407" i="132"/>
  <c r="I208" i="132"/>
  <c r="I295" i="132"/>
  <c r="I121" i="132"/>
  <c r="I193" i="132"/>
  <c r="I372" i="132"/>
  <c r="I10" i="132"/>
  <c r="I77" i="132"/>
  <c r="I305" i="132"/>
  <c r="I452" i="132"/>
  <c r="I477" i="132"/>
  <c r="I321" i="132"/>
  <c r="I101" i="132"/>
  <c r="I241" i="132"/>
  <c r="I261" i="132"/>
  <c r="I333" i="132"/>
  <c r="I20" i="132"/>
  <c r="I72" i="132"/>
  <c r="I171" i="132"/>
  <c r="I302" i="132"/>
  <c r="I354" i="132"/>
  <c r="I463" i="132"/>
  <c r="I184" i="132"/>
  <c r="I228" i="132"/>
  <c r="I328" i="132"/>
  <c r="I415" i="132"/>
  <c r="I427" i="132"/>
  <c r="I484" i="132"/>
  <c r="G520" i="132"/>
  <c r="I164" i="132"/>
  <c r="G551" i="132"/>
  <c r="I550" i="131"/>
  <c r="G557" i="131"/>
  <c r="F557" i="131"/>
  <c r="I503" i="131"/>
  <c r="H495" i="131"/>
  <c r="I494" i="131" s="1"/>
  <c r="H492" i="131"/>
  <c r="I492" i="131" s="1"/>
  <c r="H490" i="131"/>
  <c r="I489" i="131" s="1"/>
  <c r="F489" i="131"/>
  <c r="H482" i="131"/>
  <c r="I482" i="131" s="1"/>
  <c r="I480" i="131"/>
  <c r="F480" i="131"/>
  <c r="H478" i="131"/>
  <c r="I477" i="131" s="1"/>
  <c r="F477" i="131"/>
  <c r="H475" i="131"/>
  <c r="H474" i="131"/>
  <c r="H473" i="131"/>
  <c r="H472" i="131"/>
  <c r="H471" i="131"/>
  <c r="F470" i="131"/>
  <c r="H468" i="131"/>
  <c r="H467" i="131"/>
  <c r="H466" i="131"/>
  <c r="H465" i="131"/>
  <c r="H464" i="131"/>
  <c r="F463" i="131"/>
  <c r="I461" i="131"/>
  <c r="H459" i="131"/>
  <c r="H458" i="131"/>
  <c r="H457" i="131"/>
  <c r="H456" i="131"/>
  <c r="H455" i="131"/>
  <c r="H454" i="131"/>
  <c r="H452" i="131"/>
  <c r="H451" i="131"/>
  <c r="H449" i="131"/>
  <c r="I446" i="131"/>
  <c r="H439" i="131"/>
  <c r="I439" i="131" s="1"/>
  <c r="H436" i="131"/>
  <c r="H435" i="131"/>
  <c r="I430" i="131"/>
  <c r="H428" i="131"/>
  <c r="H427" i="131"/>
  <c r="H423" i="131"/>
  <c r="H422" i="131"/>
  <c r="H421" i="131"/>
  <c r="H420" i="131"/>
  <c r="H419" i="131"/>
  <c r="H416" i="131"/>
  <c r="H415" i="131"/>
  <c r="H410" i="131"/>
  <c r="I410" i="131" s="1"/>
  <c r="H408" i="131"/>
  <c r="H407" i="131"/>
  <c r="H406" i="131"/>
  <c r="H405" i="131"/>
  <c r="H404" i="131"/>
  <c r="F403" i="131"/>
  <c r="H400" i="131"/>
  <c r="I400" i="131" s="1"/>
  <c r="H398" i="131"/>
  <c r="H397" i="131"/>
  <c r="H396" i="131"/>
  <c r="I388" i="131"/>
  <c r="I386" i="131"/>
  <c r="H384" i="131"/>
  <c r="I383" i="131" s="1"/>
  <c r="F383" i="131"/>
  <c r="H381" i="131"/>
  <c r="I381" i="131" s="1"/>
  <c r="I374" i="131"/>
  <c r="H372" i="131"/>
  <c r="I371" i="131" s="1"/>
  <c r="F371" i="131"/>
  <c r="H369" i="131"/>
  <c r="I368" i="131" s="1"/>
  <c r="H366" i="131"/>
  <c r="I365" i="131" s="1"/>
  <c r="H363" i="131"/>
  <c r="H362" i="131"/>
  <c r="H361" i="131"/>
  <c r="F360" i="131"/>
  <c r="H358" i="131"/>
  <c r="H357" i="131"/>
  <c r="H356" i="131"/>
  <c r="H355" i="131"/>
  <c r="H354" i="131"/>
  <c r="H353" i="131"/>
  <c r="I348" i="131"/>
  <c r="H346" i="131"/>
  <c r="H345" i="131"/>
  <c r="H344" i="131"/>
  <c r="H343" i="131"/>
  <c r="G342" i="131"/>
  <c r="H340" i="131"/>
  <c r="H339" i="131"/>
  <c r="F337" i="131"/>
  <c r="I334" i="131"/>
  <c r="I330" i="131"/>
  <c r="I326" i="131"/>
  <c r="H324" i="131"/>
  <c r="H323" i="131"/>
  <c r="H322" i="131"/>
  <c r="F321" i="131"/>
  <c r="H319" i="131"/>
  <c r="H318" i="131"/>
  <c r="H317" i="131"/>
  <c r="F316" i="131"/>
  <c r="I312" i="131"/>
  <c r="G312" i="131"/>
  <c r="H310" i="131"/>
  <c r="H309" i="131"/>
  <c r="I306" i="131"/>
  <c r="I304" i="131"/>
  <c r="G304" i="131"/>
  <c r="H302" i="131"/>
  <c r="H301" i="131"/>
  <c r="H300" i="131"/>
  <c r="G299" i="131"/>
  <c r="H296" i="131"/>
  <c r="H295" i="131"/>
  <c r="H294" i="131"/>
  <c r="G293" i="131"/>
  <c r="H291" i="131"/>
  <c r="H290" i="131"/>
  <c r="H288" i="131"/>
  <c r="H287" i="131"/>
  <c r="H286" i="131"/>
  <c r="H285" i="131"/>
  <c r="H284" i="131"/>
  <c r="G283" i="131"/>
  <c r="H281" i="131"/>
  <c r="I281" i="131" s="1"/>
  <c r="I278" i="131"/>
  <c r="I276" i="131"/>
  <c r="G276" i="131"/>
  <c r="H273" i="131"/>
  <c r="I271" i="131" s="1"/>
  <c r="G271" i="131"/>
  <c r="H269" i="131"/>
  <c r="I268" i="131" s="1"/>
  <c r="I264" i="131"/>
  <c r="I261" i="131"/>
  <c r="G261" i="131"/>
  <c r="I258" i="131"/>
  <c r="I256" i="131"/>
  <c r="H254" i="131"/>
  <c r="H252" i="131"/>
  <c r="H251" i="131"/>
  <c r="H249" i="131"/>
  <c r="I243" i="131"/>
  <c r="F243" i="131"/>
  <c r="H241" i="131"/>
  <c r="H240" i="131"/>
  <c r="H239" i="131"/>
  <c r="H238" i="131"/>
  <c r="H237" i="131"/>
  <c r="G236" i="131"/>
  <c r="H233" i="131"/>
  <c r="H232" i="131"/>
  <c r="H228" i="131"/>
  <c r="H227" i="131"/>
  <c r="H226" i="131"/>
  <c r="H225" i="131"/>
  <c r="H224" i="131"/>
  <c r="F223" i="131"/>
  <c r="H221" i="131"/>
  <c r="I221" i="131" s="1"/>
  <c r="H219" i="131"/>
  <c r="H218" i="131"/>
  <c r="H217" i="131"/>
  <c r="H216" i="131"/>
  <c r="H215" i="131"/>
  <c r="I212" i="131"/>
  <c r="G212" i="131"/>
  <c r="H208" i="131"/>
  <c r="H207" i="131"/>
  <c r="H206" i="131"/>
  <c r="H205" i="131"/>
  <c r="H204" i="131"/>
  <c r="H203" i="131"/>
  <c r="H201" i="131"/>
  <c r="I200" i="131" s="1"/>
  <c r="H198" i="131"/>
  <c r="I197" i="131" s="1"/>
  <c r="H195" i="131"/>
  <c r="I194" i="131" s="1"/>
  <c r="F194" i="131"/>
  <c r="H190" i="131"/>
  <c r="H189" i="131"/>
  <c r="H184" i="131"/>
  <c r="H183" i="131"/>
  <c r="H182" i="131"/>
  <c r="H181" i="131"/>
  <c r="H180" i="131"/>
  <c r="H179" i="131"/>
  <c r="I177" i="131"/>
  <c r="H173" i="131"/>
  <c r="I173" i="131" s="1"/>
  <c r="H171" i="131"/>
  <c r="H170" i="131"/>
  <c r="H169" i="131"/>
  <c r="H168" i="131"/>
  <c r="H167" i="131"/>
  <c r="H166" i="131"/>
  <c r="I164" i="131"/>
  <c r="G164" i="131"/>
  <c r="H162" i="131"/>
  <c r="H161" i="131"/>
  <c r="H160" i="131"/>
  <c r="G159" i="131"/>
  <c r="I152" i="131"/>
  <c r="H150" i="131"/>
  <c r="I149" i="131" s="1"/>
  <c r="G149" i="131"/>
  <c r="H146" i="131"/>
  <c r="I146" i="131" s="1"/>
  <c r="H144" i="131"/>
  <c r="H143" i="131"/>
  <c r="H142" i="131"/>
  <c r="H141" i="131"/>
  <c r="I137" i="131"/>
  <c r="F137" i="131"/>
  <c r="H134" i="131"/>
  <c r="I134" i="131" s="1"/>
  <c r="I129" i="131"/>
  <c r="I126" i="131"/>
  <c r="H124" i="131"/>
  <c r="H123" i="131"/>
  <c r="H122" i="131"/>
  <c r="H121" i="131"/>
  <c r="H119" i="131"/>
  <c r="I119" i="131" s="1"/>
  <c r="H115" i="131"/>
  <c r="I115" i="131" s="1"/>
  <c r="H110" i="131"/>
  <c r="H109" i="131"/>
  <c r="I107" i="131"/>
  <c r="G107" i="131"/>
  <c r="H105" i="131"/>
  <c r="H104" i="131"/>
  <c r="H103" i="131"/>
  <c r="H102" i="131"/>
  <c r="H101" i="131"/>
  <c r="I98" i="131"/>
  <c r="H95" i="131"/>
  <c r="I95" i="131" s="1"/>
  <c r="H93" i="131"/>
  <c r="I92" i="131" s="1"/>
  <c r="I87" i="131"/>
  <c r="H85" i="131"/>
  <c r="H84" i="131"/>
  <c r="H83" i="131"/>
  <c r="H82" i="131"/>
  <c r="H81" i="131"/>
  <c r="H78" i="131"/>
  <c r="H77" i="131"/>
  <c r="H75" i="131"/>
  <c r="H74" i="131"/>
  <c r="H73" i="131"/>
  <c r="H72" i="131"/>
  <c r="I67" i="131"/>
  <c r="H60" i="131"/>
  <c r="I60" i="131" s="1"/>
  <c r="I57" i="131"/>
  <c r="H55" i="131"/>
  <c r="H54" i="131"/>
  <c r="H52" i="131"/>
  <c r="H51" i="131"/>
  <c r="H50" i="131"/>
  <c r="H49" i="131"/>
  <c r="H48" i="131"/>
  <c r="F47" i="131"/>
  <c r="I45" i="131"/>
  <c r="G45" i="131"/>
  <c r="I39" i="131"/>
  <c r="G39" i="131"/>
  <c r="I35" i="131"/>
  <c r="G35" i="131"/>
  <c r="I28" i="131"/>
  <c r="H25" i="131"/>
  <c r="I25" i="131" s="1"/>
  <c r="H23" i="131"/>
  <c r="H22" i="131"/>
  <c r="H21" i="131"/>
  <c r="H20" i="131"/>
  <c r="H16" i="131"/>
  <c r="I13" i="131" s="1"/>
  <c r="F13" i="131"/>
  <c r="H11" i="131"/>
  <c r="H10" i="131"/>
  <c r="H8" i="131"/>
  <c r="H7" i="131"/>
  <c r="H542" i="130"/>
  <c r="I542" i="130" s="1"/>
  <c r="I540" i="130"/>
  <c r="G553" i="130"/>
  <c r="F553" i="130"/>
  <c r="I530" i="130"/>
  <c r="H526" i="130"/>
  <c r="I525" i="130"/>
  <c r="H523" i="130"/>
  <c r="I523" i="130" s="1"/>
  <c r="H521" i="130"/>
  <c r="I520" i="130"/>
  <c r="F520" i="130"/>
  <c r="H513" i="130"/>
  <c r="I513" i="130" s="1"/>
  <c r="I511" i="130"/>
  <c r="F511" i="130"/>
  <c r="H509" i="130"/>
  <c r="I508" i="130" s="1"/>
  <c r="F508" i="130"/>
  <c r="H506" i="130"/>
  <c r="H505" i="130"/>
  <c r="H504" i="130"/>
  <c r="H503" i="130"/>
  <c r="H502" i="130"/>
  <c r="F501" i="130"/>
  <c r="H499" i="130"/>
  <c r="H498" i="130"/>
  <c r="H497" i="130"/>
  <c r="H496" i="130"/>
  <c r="H495" i="130"/>
  <c r="F494" i="130"/>
  <c r="I492" i="130"/>
  <c r="H490" i="130"/>
  <c r="H489" i="130"/>
  <c r="H488" i="130"/>
  <c r="H487" i="130"/>
  <c r="H486" i="130"/>
  <c r="H485" i="130"/>
  <c r="H483" i="130"/>
  <c r="H482" i="130"/>
  <c r="H480" i="130"/>
  <c r="I480" i="130" s="1"/>
  <c r="I477" i="130"/>
  <c r="H470" i="130"/>
  <c r="I470" i="130" s="1"/>
  <c r="H467" i="130"/>
  <c r="H466" i="130"/>
  <c r="I466" i="130" s="1"/>
  <c r="I461" i="130"/>
  <c r="H459" i="130"/>
  <c r="H458" i="130"/>
  <c r="H454" i="130"/>
  <c r="H453" i="130"/>
  <c r="H452" i="130"/>
  <c r="H451" i="130"/>
  <c r="H450" i="130"/>
  <c r="H447" i="130"/>
  <c r="H446" i="130"/>
  <c r="I446" i="130" s="1"/>
  <c r="H441" i="130"/>
  <c r="I441" i="130" s="1"/>
  <c r="H439" i="130"/>
  <c r="H438" i="130"/>
  <c r="H437" i="130"/>
  <c r="H436" i="130"/>
  <c r="H435" i="130"/>
  <c r="F434" i="130"/>
  <c r="H431" i="130"/>
  <c r="I431" i="130" s="1"/>
  <c r="H429" i="130"/>
  <c r="H428" i="130"/>
  <c r="H427" i="130"/>
  <c r="I419" i="130"/>
  <c r="I417" i="130"/>
  <c r="H415" i="130"/>
  <c r="I414" i="130"/>
  <c r="F414" i="130"/>
  <c r="H412" i="130"/>
  <c r="I412" i="130" s="1"/>
  <c r="I405" i="130"/>
  <c r="H403" i="130"/>
  <c r="I402" i="130" s="1"/>
  <c r="F402" i="130"/>
  <c r="H400" i="130"/>
  <c r="I399" i="130"/>
  <c r="H397" i="130"/>
  <c r="I396" i="130" s="1"/>
  <c r="H394" i="130"/>
  <c r="H393" i="130"/>
  <c r="H392" i="130"/>
  <c r="I391" i="130" s="1"/>
  <c r="F391" i="130"/>
  <c r="H389" i="130"/>
  <c r="H388" i="130"/>
  <c r="H387" i="130"/>
  <c r="H386" i="130"/>
  <c r="H385" i="130"/>
  <c r="H384" i="130"/>
  <c r="I379" i="130"/>
  <c r="H377" i="130"/>
  <c r="H376" i="130"/>
  <c r="H375" i="130"/>
  <c r="H374" i="130"/>
  <c r="G373" i="130"/>
  <c r="H371" i="130"/>
  <c r="H370" i="130"/>
  <c r="I368" i="130" s="1"/>
  <c r="F368" i="130"/>
  <c r="I365" i="130"/>
  <c r="I361" i="130"/>
  <c r="I357" i="130"/>
  <c r="H355" i="130"/>
  <c r="H354" i="130"/>
  <c r="H353" i="130"/>
  <c r="I352" i="130" s="1"/>
  <c r="F352" i="130"/>
  <c r="H350" i="130"/>
  <c r="H349" i="130"/>
  <c r="H348" i="130"/>
  <c r="F347" i="130"/>
  <c r="H343" i="130"/>
  <c r="I342" i="130"/>
  <c r="I340" i="130"/>
  <c r="G340" i="130"/>
  <c r="H338" i="130"/>
  <c r="H337" i="130"/>
  <c r="I337" i="130" s="1"/>
  <c r="I333" i="130"/>
  <c r="I330" i="130"/>
  <c r="I328" i="130"/>
  <c r="G328" i="130"/>
  <c r="H326" i="130"/>
  <c r="H325" i="130"/>
  <c r="H324" i="130"/>
  <c r="I323" i="130"/>
  <c r="G323" i="130"/>
  <c r="H320" i="130"/>
  <c r="H319" i="130"/>
  <c r="H318" i="130"/>
  <c r="I317" i="130" s="1"/>
  <c r="G317" i="130"/>
  <c r="H315" i="130"/>
  <c r="H314" i="130"/>
  <c r="I314" i="130" s="1"/>
  <c r="H312" i="130"/>
  <c r="H311" i="130"/>
  <c r="H310" i="130"/>
  <c r="H309" i="130"/>
  <c r="H308" i="130"/>
  <c r="G307" i="130"/>
  <c r="H305" i="130"/>
  <c r="I305" i="130" s="1"/>
  <c r="I302" i="130"/>
  <c r="I300" i="130"/>
  <c r="G300" i="130"/>
  <c r="H297" i="130"/>
  <c r="I295" i="130"/>
  <c r="G295" i="130"/>
  <c r="H293" i="130"/>
  <c r="I292" i="130"/>
  <c r="I288" i="130"/>
  <c r="I285" i="130"/>
  <c r="G285" i="130"/>
  <c r="I282" i="130"/>
  <c r="I280" i="130"/>
  <c r="H278" i="130"/>
  <c r="I278" i="130" s="1"/>
  <c r="I271" i="130"/>
  <c r="H269" i="130"/>
  <c r="H267" i="130"/>
  <c r="H266" i="130"/>
  <c r="H264" i="130"/>
  <c r="H261" i="130"/>
  <c r="I261" i="130" s="1"/>
  <c r="I255" i="130"/>
  <c r="F255" i="130"/>
  <c r="H253" i="130"/>
  <c r="H252" i="130"/>
  <c r="H251" i="130"/>
  <c r="H250" i="130"/>
  <c r="H249" i="130"/>
  <c r="G248" i="130"/>
  <c r="I245" i="130"/>
  <c r="H242" i="130"/>
  <c r="H241" i="130"/>
  <c r="H237" i="130"/>
  <c r="H236" i="130"/>
  <c r="H235" i="130"/>
  <c r="H234" i="130"/>
  <c r="H233" i="130"/>
  <c r="F232" i="130"/>
  <c r="H230" i="130"/>
  <c r="I230" i="130" s="1"/>
  <c r="H228" i="130"/>
  <c r="H227" i="130"/>
  <c r="H226" i="130"/>
  <c r="H225" i="130"/>
  <c r="H224" i="130"/>
  <c r="I221" i="130"/>
  <c r="G221" i="130"/>
  <c r="H217" i="130"/>
  <c r="H216" i="130"/>
  <c r="H215" i="130"/>
  <c r="H214" i="130"/>
  <c r="H213" i="130"/>
  <c r="H212" i="130"/>
  <c r="H210" i="130"/>
  <c r="I209" i="130"/>
  <c r="H207" i="130"/>
  <c r="I206" i="130" s="1"/>
  <c r="H204" i="130"/>
  <c r="I203" i="130"/>
  <c r="F203" i="130"/>
  <c r="H199" i="130"/>
  <c r="H198" i="130"/>
  <c r="H193" i="130"/>
  <c r="H192" i="130"/>
  <c r="H191" i="130"/>
  <c r="H190" i="130"/>
  <c r="H189" i="130"/>
  <c r="H188" i="130"/>
  <c r="I186" i="130"/>
  <c r="H182" i="130"/>
  <c r="I182" i="130" s="1"/>
  <c r="H180" i="130"/>
  <c r="H179" i="130"/>
  <c r="H178" i="130"/>
  <c r="H177" i="130"/>
  <c r="H176" i="130"/>
  <c r="H175" i="130"/>
  <c r="I173" i="130"/>
  <c r="G173" i="130"/>
  <c r="H171" i="130"/>
  <c r="H170" i="130"/>
  <c r="H169" i="130"/>
  <c r="G168" i="130"/>
  <c r="I161" i="130"/>
  <c r="H159" i="130"/>
  <c r="I158" i="130"/>
  <c r="G158" i="130"/>
  <c r="H155" i="130"/>
  <c r="I155" i="130" s="1"/>
  <c r="H153" i="130"/>
  <c r="H152" i="130"/>
  <c r="H151" i="130"/>
  <c r="H150" i="130"/>
  <c r="I146" i="130"/>
  <c r="F146" i="130"/>
  <c r="H143" i="130"/>
  <c r="I143" i="130" s="1"/>
  <c r="H139" i="130"/>
  <c r="H138" i="130"/>
  <c r="H137" i="130"/>
  <c r="H136" i="130"/>
  <c r="H135" i="130"/>
  <c r="F134" i="130"/>
  <c r="I131" i="130"/>
  <c r="I128" i="130"/>
  <c r="H126" i="130"/>
  <c r="H125" i="130"/>
  <c r="H124" i="130"/>
  <c r="H123" i="130"/>
  <c r="I123" i="130" s="1"/>
  <c r="H121" i="130"/>
  <c r="I121" i="130" s="1"/>
  <c r="H115" i="130"/>
  <c r="I115" i="130" s="1"/>
  <c r="I112" i="130"/>
  <c r="G112" i="130"/>
  <c r="H110" i="130"/>
  <c r="H109" i="130"/>
  <c r="I109" i="130" s="1"/>
  <c r="I107" i="130"/>
  <c r="G107" i="130"/>
  <c r="H105" i="130"/>
  <c r="H104" i="130"/>
  <c r="H103" i="130"/>
  <c r="H102" i="130"/>
  <c r="H101" i="130"/>
  <c r="I98" i="130"/>
  <c r="H95" i="130"/>
  <c r="I95" i="130" s="1"/>
  <c r="H93" i="130"/>
  <c r="I92" i="130"/>
  <c r="I87" i="130"/>
  <c r="H85" i="130"/>
  <c r="H84" i="130"/>
  <c r="H83" i="130"/>
  <c r="H82" i="130"/>
  <c r="H81" i="130"/>
  <c r="H78" i="130"/>
  <c r="H77" i="130"/>
  <c r="I77" i="130" s="1"/>
  <c r="H75" i="130"/>
  <c r="H74" i="130"/>
  <c r="H73" i="130"/>
  <c r="H72" i="130"/>
  <c r="I67" i="130"/>
  <c r="H60" i="130"/>
  <c r="I60" i="130" s="1"/>
  <c r="I57" i="130"/>
  <c r="H55" i="130"/>
  <c r="H54" i="130"/>
  <c r="I54" i="130" s="1"/>
  <c r="H52" i="130"/>
  <c r="H51" i="130"/>
  <c r="H50" i="130"/>
  <c r="H49" i="130"/>
  <c r="H48" i="130"/>
  <c r="F47" i="130"/>
  <c r="I45" i="130"/>
  <c r="G45" i="130"/>
  <c r="I39" i="130"/>
  <c r="G39" i="130"/>
  <c r="I35" i="130"/>
  <c r="G35" i="130"/>
  <c r="I28" i="130"/>
  <c r="H25" i="130"/>
  <c r="I25" i="130" s="1"/>
  <c r="H23" i="130"/>
  <c r="H22" i="130"/>
  <c r="H21" i="130"/>
  <c r="H20" i="130"/>
  <c r="H16" i="130"/>
  <c r="I13" i="130"/>
  <c r="F13" i="130"/>
  <c r="H11" i="130"/>
  <c r="H10" i="130"/>
  <c r="I10" i="130" s="1"/>
  <c r="H8" i="130"/>
  <c r="H7" i="130"/>
  <c r="H547" i="129"/>
  <c r="H546" i="129"/>
  <c r="H545" i="129"/>
  <c r="H543" i="129"/>
  <c r="I543" i="129" s="1"/>
  <c r="I542" i="129" s="1"/>
  <c r="G554" i="129"/>
  <c r="F554" i="129"/>
  <c r="I533" i="129"/>
  <c r="H529" i="129"/>
  <c r="I528" i="129" s="1"/>
  <c r="H526" i="129"/>
  <c r="I526" i="129" s="1"/>
  <c r="H524" i="129"/>
  <c r="I523" i="129"/>
  <c r="F523" i="129"/>
  <c r="H516" i="129"/>
  <c r="I516" i="129" s="1"/>
  <c r="I514" i="129"/>
  <c r="F514" i="129"/>
  <c r="H512" i="129"/>
  <c r="I511" i="129" s="1"/>
  <c r="F511" i="129"/>
  <c r="H509" i="129"/>
  <c r="H508" i="129"/>
  <c r="H507" i="129"/>
  <c r="H506" i="129"/>
  <c r="H505" i="129"/>
  <c r="I504" i="129" s="1"/>
  <c r="F504" i="129"/>
  <c r="H502" i="129"/>
  <c r="H501" i="129"/>
  <c r="H500" i="129"/>
  <c r="H499" i="129"/>
  <c r="H498" i="129"/>
  <c r="F497" i="129"/>
  <c r="I495" i="129"/>
  <c r="H493" i="129"/>
  <c r="H492" i="129"/>
  <c r="H491" i="129"/>
  <c r="H490" i="129"/>
  <c r="H489" i="129"/>
  <c r="H488" i="129"/>
  <c r="H486" i="129"/>
  <c r="H485" i="129"/>
  <c r="H483" i="129"/>
  <c r="I480" i="129"/>
  <c r="H473" i="129"/>
  <c r="I473" i="129" s="1"/>
  <c r="H470" i="129"/>
  <c r="H469" i="129"/>
  <c r="I469" i="129" s="1"/>
  <c r="I464" i="129"/>
  <c r="H462" i="129"/>
  <c r="H461" i="129"/>
  <c r="I459" i="129" s="1"/>
  <c r="H457" i="129"/>
  <c r="H456" i="129"/>
  <c r="H455" i="129"/>
  <c r="H454" i="129"/>
  <c r="H453" i="129"/>
  <c r="H450" i="129"/>
  <c r="H449" i="129"/>
  <c r="I449" i="129" s="1"/>
  <c r="H444" i="129"/>
  <c r="I444" i="129" s="1"/>
  <c r="H442" i="129"/>
  <c r="H441" i="129"/>
  <c r="H440" i="129"/>
  <c r="H439" i="129"/>
  <c r="H438" i="129"/>
  <c r="F437" i="129"/>
  <c r="H434" i="129"/>
  <c r="I434" i="129" s="1"/>
  <c r="H432" i="129"/>
  <c r="H431" i="129"/>
  <c r="H430" i="129"/>
  <c r="I422" i="129"/>
  <c r="I420" i="129"/>
  <c r="H418" i="129"/>
  <c r="I417" i="129" s="1"/>
  <c r="F417" i="129"/>
  <c r="H415" i="129"/>
  <c r="I415" i="129" s="1"/>
  <c r="I408" i="129"/>
  <c r="H406" i="129"/>
  <c r="I405" i="129" s="1"/>
  <c r="F405" i="129"/>
  <c r="H403" i="129"/>
  <c r="I402" i="129" s="1"/>
  <c r="H400" i="129"/>
  <c r="I399" i="129"/>
  <c r="H397" i="129"/>
  <c r="H396" i="129"/>
  <c r="H395" i="129"/>
  <c r="F394" i="129"/>
  <c r="H392" i="129"/>
  <c r="H391" i="129"/>
  <c r="H390" i="129"/>
  <c r="H389" i="129"/>
  <c r="H388" i="129"/>
  <c r="H387" i="129"/>
  <c r="I382" i="129"/>
  <c r="H380" i="129"/>
  <c r="H379" i="129"/>
  <c r="H378" i="129"/>
  <c r="H377" i="129"/>
  <c r="G376" i="129"/>
  <c r="H374" i="129"/>
  <c r="H373" i="129"/>
  <c r="F371" i="129"/>
  <c r="I368" i="129"/>
  <c r="I364" i="129"/>
  <c r="I360" i="129"/>
  <c r="H358" i="129"/>
  <c r="H357" i="129"/>
  <c r="H356" i="129"/>
  <c r="F355" i="129"/>
  <c r="H353" i="129"/>
  <c r="H352" i="129"/>
  <c r="H351" i="129"/>
  <c r="F350" i="129"/>
  <c r="H346" i="129"/>
  <c r="I345" i="129" s="1"/>
  <c r="I343" i="129"/>
  <c r="G343" i="129"/>
  <c r="H341" i="129"/>
  <c r="H340" i="129"/>
  <c r="I340" i="129" s="1"/>
  <c r="I336" i="129"/>
  <c r="I333" i="129"/>
  <c r="I331" i="129"/>
  <c r="G331" i="129"/>
  <c r="H329" i="129"/>
  <c r="H328" i="129"/>
  <c r="H327" i="129"/>
  <c r="G326" i="129"/>
  <c r="H323" i="129"/>
  <c r="H322" i="129"/>
  <c r="H321" i="129"/>
  <c r="G320" i="129"/>
  <c r="H318" i="129"/>
  <c r="H317" i="129"/>
  <c r="H315" i="129"/>
  <c r="H314" i="129"/>
  <c r="H313" i="129"/>
  <c r="H312" i="129"/>
  <c r="H311" i="129"/>
  <c r="G310" i="129"/>
  <c r="H308" i="129"/>
  <c r="I308" i="129" s="1"/>
  <c r="I305" i="129"/>
  <c r="I303" i="129"/>
  <c r="G303" i="129"/>
  <c r="H300" i="129"/>
  <c r="I298" i="129" s="1"/>
  <c r="G298" i="129"/>
  <c r="H296" i="129"/>
  <c r="I295" i="129" s="1"/>
  <c r="I291" i="129"/>
  <c r="I288" i="129"/>
  <c r="G288" i="129"/>
  <c r="I285" i="129"/>
  <c r="I283" i="129"/>
  <c r="H281" i="129"/>
  <c r="I281" i="129" s="1"/>
  <c r="I274" i="129"/>
  <c r="H272" i="129"/>
  <c r="H270" i="129"/>
  <c r="H269" i="129"/>
  <c r="H267" i="129"/>
  <c r="I267" i="129" s="1"/>
  <c r="H264" i="129"/>
  <c r="I264" i="129" s="1"/>
  <c r="I258" i="129"/>
  <c r="F258" i="129"/>
  <c r="H256" i="129"/>
  <c r="H255" i="129"/>
  <c r="H254" i="129"/>
  <c r="H253" i="129"/>
  <c r="H252" i="129"/>
  <c r="G251" i="129"/>
  <c r="I248" i="129"/>
  <c r="H245" i="129"/>
  <c r="H244" i="129"/>
  <c r="H240" i="129"/>
  <c r="H239" i="129"/>
  <c r="H238" i="129"/>
  <c r="H237" i="129"/>
  <c r="H236" i="129"/>
  <c r="F235" i="129"/>
  <c r="H233" i="129"/>
  <c r="I233" i="129" s="1"/>
  <c r="H231" i="129"/>
  <c r="I226" i="129" s="1"/>
  <c r="H230" i="129"/>
  <c r="H229" i="129"/>
  <c r="H228" i="129"/>
  <c r="H227" i="129"/>
  <c r="I224" i="129"/>
  <c r="G224" i="129"/>
  <c r="H220" i="129"/>
  <c r="H219" i="129"/>
  <c r="H218" i="129"/>
  <c r="H217" i="129"/>
  <c r="H216" i="129"/>
  <c r="H215" i="129"/>
  <c r="H213" i="129"/>
  <c r="I212" i="129" s="1"/>
  <c r="H210" i="129"/>
  <c r="I209" i="129" s="1"/>
  <c r="H207" i="129"/>
  <c r="I206" i="129" s="1"/>
  <c r="F206" i="129"/>
  <c r="H202" i="129"/>
  <c r="H201" i="129"/>
  <c r="I200" i="129" s="1"/>
  <c r="H196" i="129"/>
  <c r="H195" i="129"/>
  <c r="H194" i="129"/>
  <c r="H193" i="129"/>
  <c r="H192" i="129"/>
  <c r="H191" i="129"/>
  <c r="I189" i="129"/>
  <c r="H185" i="129"/>
  <c r="I185" i="129" s="1"/>
  <c r="H183" i="129"/>
  <c r="H182" i="129"/>
  <c r="H181" i="129"/>
  <c r="H180" i="129"/>
  <c r="H179" i="129"/>
  <c r="H178" i="129"/>
  <c r="I176" i="129"/>
  <c r="G176" i="129"/>
  <c r="H174" i="129"/>
  <c r="H173" i="129"/>
  <c r="H172" i="129"/>
  <c r="G171" i="129"/>
  <c r="I164" i="129"/>
  <c r="H162" i="129"/>
  <c r="I161" i="129" s="1"/>
  <c r="G161" i="129"/>
  <c r="H158" i="129"/>
  <c r="I158" i="129" s="1"/>
  <c r="H156" i="129"/>
  <c r="H155" i="129"/>
  <c r="H154" i="129"/>
  <c r="H153" i="129"/>
  <c r="I149" i="129"/>
  <c r="F149" i="129"/>
  <c r="H146" i="129"/>
  <c r="I146" i="129" s="1"/>
  <c r="H142" i="129"/>
  <c r="H141" i="129"/>
  <c r="H140" i="129"/>
  <c r="H139" i="129"/>
  <c r="H138" i="129"/>
  <c r="F137" i="129"/>
  <c r="I134" i="129"/>
  <c r="I131" i="129"/>
  <c r="H129" i="129"/>
  <c r="H128" i="129"/>
  <c r="H127" i="129"/>
  <c r="H126" i="129"/>
  <c r="H124" i="129"/>
  <c r="I124" i="129" s="1"/>
  <c r="H118" i="129"/>
  <c r="I118" i="129" s="1"/>
  <c r="I115" i="129"/>
  <c r="G115" i="129"/>
  <c r="H113" i="129"/>
  <c r="H112" i="129"/>
  <c r="I112" i="129" s="1"/>
  <c r="I110" i="129"/>
  <c r="G110" i="129"/>
  <c r="H108" i="129"/>
  <c r="H107" i="129"/>
  <c r="H106" i="129"/>
  <c r="H105" i="129"/>
  <c r="H104" i="129"/>
  <c r="I101" i="129"/>
  <c r="H98" i="129"/>
  <c r="I98" i="129" s="1"/>
  <c r="H96" i="129"/>
  <c r="I95" i="129" s="1"/>
  <c r="I90" i="129"/>
  <c r="H88" i="129"/>
  <c r="H87" i="129"/>
  <c r="H86" i="129"/>
  <c r="H85" i="129"/>
  <c r="H84" i="129"/>
  <c r="H81" i="129"/>
  <c r="H80" i="129"/>
  <c r="H78" i="129"/>
  <c r="H77" i="129"/>
  <c r="H76" i="129"/>
  <c r="H75" i="129"/>
  <c r="I70" i="129"/>
  <c r="H63" i="129"/>
  <c r="I63" i="129" s="1"/>
  <c r="I60" i="129"/>
  <c r="H58" i="129"/>
  <c r="H57" i="129"/>
  <c r="I57" i="129" s="1"/>
  <c r="H55" i="129"/>
  <c r="H54" i="129"/>
  <c r="H53" i="129"/>
  <c r="H52" i="129"/>
  <c r="H51" i="129"/>
  <c r="F50" i="129"/>
  <c r="I48" i="129"/>
  <c r="G48" i="129"/>
  <c r="I42" i="129"/>
  <c r="G42" i="129"/>
  <c r="I38" i="129"/>
  <c r="G38" i="129"/>
  <c r="I31" i="129"/>
  <c r="H28" i="129"/>
  <c r="I28" i="129" s="1"/>
  <c r="H26" i="129"/>
  <c r="H25" i="129"/>
  <c r="H24" i="129"/>
  <c r="H23" i="129"/>
  <c r="H19" i="129"/>
  <c r="I16" i="129" s="1"/>
  <c r="F16" i="129"/>
  <c r="I13" i="129"/>
  <c r="H11" i="129"/>
  <c r="H10" i="129"/>
  <c r="H8" i="129"/>
  <c r="H7" i="129"/>
  <c r="H544" i="128"/>
  <c r="I544" i="128" s="1"/>
  <c r="G550" i="128"/>
  <c r="F550" i="128"/>
  <c r="I533" i="128"/>
  <c r="H529" i="128"/>
  <c r="I528" i="128"/>
  <c r="H526" i="128"/>
  <c r="I526" i="128" s="1"/>
  <c r="H524" i="128"/>
  <c r="I523" i="128" s="1"/>
  <c r="F523" i="128"/>
  <c r="H516" i="128"/>
  <c r="I516" i="128" s="1"/>
  <c r="I514" i="128"/>
  <c r="F514" i="128"/>
  <c r="H512" i="128"/>
  <c r="I511" i="128"/>
  <c r="F511" i="128"/>
  <c r="H509" i="128"/>
  <c r="H508" i="128"/>
  <c r="H507" i="128"/>
  <c r="H506" i="128"/>
  <c r="H505" i="128"/>
  <c r="F504" i="128"/>
  <c r="H502" i="128"/>
  <c r="H501" i="128"/>
  <c r="H500" i="128"/>
  <c r="H499" i="128"/>
  <c r="H498" i="128"/>
  <c r="F497" i="128"/>
  <c r="I495" i="128"/>
  <c r="H493" i="128"/>
  <c r="H492" i="128"/>
  <c r="H491" i="128"/>
  <c r="H490" i="128"/>
  <c r="H489" i="128"/>
  <c r="H488" i="128"/>
  <c r="H486" i="128"/>
  <c r="H485" i="128"/>
  <c r="H483" i="128"/>
  <c r="I480" i="128"/>
  <c r="H475" i="128"/>
  <c r="I475" i="128" s="1"/>
  <c r="H471" i="128"/>
  <c r="H470" i="128"/>
  <c r="I465" i="128"/>
  <c r="H463" i="128"/>
  <c r="H462" i="128"/>
  <c r="H458" i="128"/>
  <c r="H457" i="128"/>
  <c r="H456" i="128"/>
  <c r="H455" i="128"/>
  <c r="H454" i="128"/>
  <c r="H451" i="128"/>
  <c r="H450" i="128"/>
  <c r="H445" i="128"/>
  <c r="I445" i="128" s="1"/>
  <c r="H443" i="128"/>
  <c r="H442" i="128"/>
  <c r="H441" i="128"/>
  <c r="H440" i="128"/>
  <c r="H439" i="128"/>
  <c r="F438" i="128"/>
  <c r="H435" i="128"/>
  <c r="I435" i="128" s="1"/>
  <c r="H433" i="128"/>
  <c r="H432" i="128"/>
  <c r="H431" i="128"/>
  <c r="I430" i="128" s="1"/>
  <c r="I423" i="128"/>
  <c r="I421" i="128"/>
  <c r="H419" i="128"/>
  <c r="I418" i="128" s="1"/>
  <c r="F418" i="128"/>
  <c r="H416" i="128"/>
  <c r="I416" i="128" s="1"/>
  <c r="I409" i="128"/>
  <c r="H407" i="128"/>
  <c r="I406" i="128" s="1"/>
  <c r="F406" i="128"/>
  <c r="H404" i="128"/>
  <c r="I403" i="128" s="1"/>
  <c r="H401" i="128"/>
  <c r="I400" i="128" s="1"/>
  <c r="H398" i="128"/>
  <c r="H397" i="128"/>
  <c r="H396" i="128"/>
  <c r="F395" i="128"/>
  <c r="H393" i="128"/>
  <c r="H392" i="128"/>
  <c r="H391" i="128"/>
  <c r="H390" i="128"/>
  <c r="H389" i="128"/>
  <c r="H388" i="128"/>
  <c r="I383" i="128"/>
  <c r="H381" i="128"/>
  <c r="H380" i="128"/>
  <c r="H379" i="128"/>
  <c r="H378" i="128"/>
  <c r="G377" i="128"/>
  <c r="H375" i="128"/>
  <c r="H374" i="128"/>
  <c r="F372" i="128"/>
  <c r="I369" i="128"/>
  <c r="I365" i="128"/>
  <c r="I361" i="128"/>
  <c r="H359" i="128"/>
  <c r="H358" i="128"/>
  <c r="H357" i="128"/>
  <c r="F356" i="128"/>
  <c r="H354" i="128"/>
  <c r="H353" i="128"/>
  <c r="H352" i="128"/>
  <c r="F351" i="128"/>
  <c r="H347" i="128"/>
  <c r="I346" i="128" s="1"/>
  <c r="I344" i="128"/>
  <c r="G344" i="128"/>
  <c r="H342" i="128"/>
  <c r="H341" i="128"/>
  <c r="I341" i="128" s="1"/>
  <c r="I337" i="128"/>
  <c r="I334" i="128"/>
  <c r="I332" i="128"/>
  <c r="G332" i="128"/>
  <c r="H330" i="128"/>
  <c r="H329" i="128"/>
  <c r="H328" i="128"/>
  <c r="G327" i="128"/>
  <c r="H324" i="128"/>
  <c r="H323" i="128"/>
  <c r="H322" i="128"/>
  <c r="G321" i="128"/>
  <c r="H319" i="128"/>
  <c r="H318" i="128"/>
  <c r="H316" i="128"/>
  <c r="H315" i="128"/>
  <c r="H314" i="128"/>
  <c r="H313" i="128"/>
  <c r="H312" i="128"/>
  <c r="G311" i="128"/>
  <c r="H309" i="128"/>
  <c r="I309" i="128" s="1"/>
  <c r="I306" i="128"/>
  <c r="I304" i="128"/>
  <c r="G304" i="128"/>
  <c r="H301" i="128"/>
  <c r="I299" i="128"/>
  <c r="G299" i="128"/>
  <c r="H297" i="128"/>
  <c r="I296" i="128" s="1"/>
  <c r="I292" i="128"/>
  <c r="I289" i="128"/>
  <c r="G289" i="128"/>
  <c r="I286" i="128"/>
  <c r="I284" i="128"/>
  <c r="H282" i="128"/>
  <c r="I282" i="128" s="1"/>
  <c r="I275" i="128"/>
  <c r="H273" i="128"/>
  <c r="H271" i="128"/>
  <c r="H270" i="128"/>
  <c r="H268" i="128"/>
  <c r="H265" i="128"/>
  <c r="I265" i="128" s="1"/>
  <c r="I259" i="128"/>
  <c r="F259" i="128"/>
  <c r="H257" i="128"/>
  <c r="H256" i="128"/>
  <c r="H255" i="128"/>
  <c r="H254" i="128"/>
  <c r="H253" i="128"/>
  <c r="G252" i="128"/>
  <c r="I249" i="128"/>
  <c r="H246" i="128"/>
  <c r="H245" i="128"/>
  <c r="I243" i="128" s="1"/>
  <c r="H241" i="128"/>
  <c r="H240" i="128"/>
  <c r="H239" i="128"/>
  <c r="H238" i="128"/>
  <c r="H237" i="128"/>
  <c r="F236" i="128"/>
  <c r="H234" i="128"/>
  <c r="I234" i="128" s="1"/>
  <c r="H232" i="128"/>
  <c r="H231" i="128"/>
  <c r="H230" i="128"/>
  <c r="H229" i="128"/>
  <c r="H228" i="128"/>
  <c r="I225" i="128"/>
  <c r="G225" i="128"/>
  <c r="H221" i="128"/>
  <c r="H220" i="128"/>
  <c r="H219" i="128"/>
  <c r="H218" i="128"/>
  <c r="H217" i="128"/>
  <c r="H216" i="128"/>
  <c r="H214" i="128"/>
  <c r="I213" i="128" s="1"/>
  <c r="H211" i="128"/>
  <c r="I210" i="128"/>
  <c r="H208" i="128"/>
  <c r="I207" i="128" s="1"/>
  <c r="F207" i="128"/>
  <c r="H203" i="128"/>
  <c r="H202" i="128"/>
  <c r="H197" i="128"/>
  <c r="H196" i="128"/>
  <c r="H195" i="128"/>
  <c r="H194" i="128"/>
  <c r="H193" i="128"/>
  <c r="H192" i="128"/>
  <c r="I190" i="128"/>
  <c r="H186" i="128"/>
  <c r="I186" i="128" s="1"/>
  <c r="H184" i="128"/>
  <c r="H183" i="128"/>
  <c r="H182" i="128"/>
  <c r="H181" i="128"/>
  <c r="H180" i="128"/>
  <c r="H179" i="128"/>
  <c r="I177" i="128"/>
  <c r="G177" i="128"/>
  <c r="H175" i="128"/>
  <c r="H174" i="128"/>
  <c r="H173" i="128"/>
  <c r="G172" i="128"/>
  <c r="I165" i="128"/>
  <c r="H163" i="128"/>
  <c r="I162" i="128" s="1"/>
  <c r="G162" i="128"/>
  <c r="H159" i="128"/>
  <c r="I159" i="128" s="1"/>
  <c r="H157" i="128"/>
  <c r="H156" i="128"/>
  <c r="H155" i="128"/>
  <c r="H154" i="128"/>
  <c r="I154" i="128" s="1"/>
  <c r="H150" i="128"/>
  <c r="I149" i="128"/>
  <c r="F149" i="128"/>
  <c r="H146" i="128"/>
  <c r="I146" i="128" s="1"/>
  <c r="H142" i="128"/>
  <c r="H141" i="128"/>
  <c r="H140" i="128"/>
  <c r="H139" i="128"/>
  <c r="H138" i="128"/>
  <c r="F137" i="128"/>
  <c r="I134" i="128"/>
  <c r="I131" i="128"/>
  <c r="H129" i="128"/>
  <c r="H128" i="128"/>
  <c r="H127" i="128"/>
  <c r="H126" i="128"/>
  <c r="I126" i="128" s="1"/>
  <c r="H124" i="128"/>
  <c r="I124" i="128" s="1"/>
  <c r="H120" i="128"/>
  <c r="H118" i="128"/>
  <c r="I118" i="128" s="1"/>
  <c r="I115" i="128"/>
  <c r="G115" i="128"/>
  <c r="H113" i="128"/>
  <c r="H112" i="128"/>
  <c r="I112" i="128" s="1"/>
  <c r="I110" i="128"/>
  <c r="G110" i="128"/>
  <c r="H108" i="128"/>
  <c r="H107" i="128"/>
  <c r="H106" i="128"/>
  <c r="H105" i="128"/>
  <c r="H104" i="128"/>
  <c r="I101" i="128"/>
  <c r="H98" i="128"/>
  <c r="I98" i="128" s="1"/>
  <c r="H96" i="128"/>
  <c r="I95" i="128" s="1"/>
  <c r="I90" i="128"/>
  <c r="H88" i="128"/>
  <c r="H87" i="128"/>
  <c r="H86" i="128"/>
  <c r="H85" i="128"/>
  <c r="H84" i="128"/>
  <c r="H81" i="128"/>
  <c r="H80" i="128"/>
  <c r="I80" i="128" s="1"/>
  <c r="H78" i="128"/>
  <c r="H77" i="128"/>
  <c r="H76" i="128"/>
  <c r="H75" i="128"/>
  <c r="I70" i="128"/>
  <c r="H63" i="128"/>
  <c r="I63" i="128" s="1"/>
  <c r="I60" i="128"/>
  <c r="H58" i="128"/>
  <c r="H57" i="128"/>
  <c r="I57" i="128" s="1"/>
  <c r="H55" i="128"/>
  <c r="H54" i="128"/>
  <c r="H53" i="128"/>
  <c r="H52" i="128"/>
  <c r="H51" i="128"/>
  <c r="F50" i="128"/>
  <c r="I48" i="128"/>
  <c r="G48" i="128"/>
  <c r="I42" i="128"/>
  <c r="G42" i="128"/>
  <c r="I38" i="128"/>
  <c r="G38" i="128"/>
  <c r="I31" i="128"/>
  <c r="H28" i="128"/>
  <c r="I28" i="128" s="1"/>
  <c r="H26" i="128"/>
  <c r="H25" i="128"/>
  <c r="H24" i="128"/>
  <c r="H23" i="128"/>
  <c r="H19" i="128"/>
  <c r="I16" i="128" s="1"/>
  <c r="F16" i="128"/>
  <c r="I13" i="128"/>
  <c r="H11" i="128"/>
  <c r="H10" i="128"/>
  <c r="I10" i="128" s="1"/>
  <c r="H8" i="128"/>
  <c r="H7" i="128"/>
  <c r="I7" i="128" s="1"/>
  <c r="I548" i="127"/>
  <c r="I334" i="127"/>
  <c r="I544" i="127"/>
  <c r="I134" i="127"/>
  <c r="G560" i="127"/>
  <c r="F560" i="127"/>
  <c r="I543" i="127"/>
  <c r="I534" i="127"/>
  <c r="H530" i="127"/>
  <c r="I529" i="127" s="1"/>
  <c r="H527" i="127"/>
  <c r="I527" i="127" s="1"/>
  <c r="H525" i="127"/>
  <c r="I524" i="127" s="1"/>
  <c r="F524" i="127"/>
  <c r="H517" i="127"/>
  <c r="I517" i="127" s="1"/>
  <c r="I515" i="127"/>
  <c r="F515" i="127"/>
  <c r="H513" i="127"/>
  <c r="I512" i="127"/>
  <c r="F512" i="127"/>
  <c r="H510" i="127"/>
  <c r="H509" i="127"/>
  <c r="H508" i="127"/>
  <c r="H507" i="127"/>
  <c r="H506" i="127"/>
  <c r="F505" i="127"/>
  <c r="H503" i="127"/>
  <c r="H502" i="127"/>
  <c r="H501" i="127"/>
  <c r="H500" i="127"/>
  <c r="H499" i="127"/>
  <c r="F498" i="127"/>
  <c r="I496" i="127"/>
  <c r="H494" i="127"/>
  <c r="H493" i="127"/>
  <c r="H492" i="127"/>
  <c r="H491" i="127"/>
  <c r="H490" i="127"/>
  <c r="H489" i="127"/>
  <c r="H487" i="127"/>
  <c r="H486" i="127"/>
  <c r="H484" i="127"/>
  <c r="I484" i="127" s="1"/>
  <c r="I481" i="127"/>
  <c r="H476" i="127"/>
  <c r="I476" i="127" s="1"/>
  <c r="H474" i="127"/>
  <c r="H473" i="127"/>
  <c r="I473" i="127" s="1"/>
  <c r="I468" i="127"/>
  <c r="H466" i="127"/>
  <c r="H465" i="127"/>
  <c r="I463" i="127" s="1"/>
  <c r="H461" i="127"/>
  <c r="H460" i="127"/>
  <c r="H459" i="127"/>
  <c r="H458" i="127"/>
  <c r="H457" i="127"/>
  <c r="H454" i="127"/>
  <c r="H453" i="127"/>
  <c r="H448" i="127"/>
  <c r="I448" i="127" s="1"/>
  <c r="H446" i="127"/>
  <c r="H445" i="127"/>
  <c r="H444" i="127"/>
  <c r="H443" i="127"/>
  <c r="H442" i="127"/>
  <c r="F441" i="127"/>
  <c r="H438" i="127"/>
  <c r="I438" i="127" s="1"/>
  <c r="H436" i="127"/>
  <c r="H435" i="127"/>
  <c r="H434" i="127"/>
  <c r="I433" i="127" s="1"/>
  <c r="I426" i="127"/>
  <c r="I424" i="127"/>
  <c r="H422" i="127"/>
  <c r="I421" i="127" s="1"/>
  <c r="F421" i="127"/>
  <c r="H419" i="127"/>
  <c r="I419" i="127" s="1"/>
  <c r="I412" i="127"/>
  <c r="H410" i="127"/>
  <c r="I409" i="127"/>
  <c r="F409" i="127"/>
  <c r="H407" i="127"/>
  <c r="I406" i="127"/>
  <c r="H404" i="127"/>
  <c r="I403" i="127" s="1"/>
  <c r="H401" i="127"/>
  <c r="H400" i="127"/>
  <c r="H399" i="127"/>
  <c r="I398" i="127" s="1"/>
  <c r="F398" i="127"/>
  <c r="H396" i="127"/>
  <c r="H395" i="127"/>
  <c r="H394" i="127"/>
  <c r="H393" i="127"/>
  <c r="H392" i="127"/>
  <c r="H391" i="127"/>
  <c r="I386" i="127"/>
  <c r="H384" i="127"/>
  <c r="H383" i="127"/>
  <c r="H382" i="127"/>
  <c r="H381" i="127"/>
  <c r="G380" i="127"/>
  <c r="H378" i="127"/>
  <c r="H377" i="127"/>
  <c r="F375" i="127"/>
  <c r="I372" i="127"/>
  <c r="I368" i="127"/>
  <c r="I364" i="127"/>
  <c r="H362" i="127"/>
  <c r="H361" i="127"/>
  <c r="H360" i="127"/>
  <c r="F359" i="127"/>
  <c r="H357" i="127"/>
  <c r="H356" i="127"/>
  <c r="H355" i="127"/>
  <c r="F354" i="127"/>
  <c r="H350" i="127"/>
  <c r="I349" i="127" s="1"/>
  <c r="I347" i="127"/>
  <c r="G347" i="127"/>
  <c r="H345" i="127"/>
  <c r="H344" i="127"/>
  <c r="H341" i="127"/>
  <c r="I341" i="127" s="1"/>
  <c r="I337" i="127"/>
  <c r="I332" i="127"/>
  <c r="G332" i="127"/>
  <c r="H330" i="127"/>
  <c r="H329" i="127"/>
  <c r="H328" i="127"/>
  <c r="I327" i="127" s="1"/>
  <c r="G327" i="127"/>
  <c r="H324" i="127"/>
  <c r="H323" i="127"/>
  <c r="H322" i="127"/>
  <c r="G321" i="127"/>
  <c r="H319" i="127"/>
  <c r="H318" i="127"/>
  <c r="I318" i="127" s="1"/>
  <c r="H316" i="127"/>
  <c r="H315" i="127"/>
  <c r="H314" i="127"/>
  <c r="H313" i="127"/>
  <c r="H312" i="127"/>
  <c r="G311" i="127"/>
  <c r="H309" i="127"/>
  <c r="I309" i="127" s="1"/>
  <c r="I306" i="127"/>
  <c r="I304" i="127"/>
  <c r="G304" i="127"/>
  <c r="H301" i="127"/>
  <c r="I299" i="127" s="1"/>
  <c r="G299" i="127"/>
  <c r="H297" i="127"/>
  <c r="I296" i="127" s="1"/>
  <c r="I292" i="127"/>
  <c r="I289" i="127"/>
  <c r="G289" i="127"/>
  <c r="I286" i="127"/>
  <c r="I284" i="127"/>
  <c r="H282" i="127"/>
  <c r="I282" i="127" s="1"/>
  <c r="I275" i="127"/>
  <c r="H273" i="127"/>
  <c r="H271" i="127"/>
  <c r="H270" i="127"/>
  <c r="H268" i="127"/>
  <c r="H265" i="127"/>
  <c r="I265" i="127" s="1"/>
  <c r="I259" i="127"/>
  <c r="F259" i="127"/>
  <c r="H257" i="127"/>
  <c r="H256" i="127"/>
  <c r="H255" i="127"/>
  <c r="H254" i="127"/>
  <c r="H253" i="127"/>
  <c r="G252" i="127"/>
  <c r="I249" i="127"/>
  <c r="H246" i="127"/>
  <c r="H245" i="127"/>
  <c r="H241" i="127"/>
  <c r="H240" i="127"/>
  <c r="H239" i="127"/>
  <c r="H238" i="127"/>
  <c r="H237" i="127"/>
  <c r="F236" i="127"/>
  <c r="H234" i="127"/>
  <c r="I234" i="127" s="1"/>
  <c r="H232" i="127"/>
  <c r="H231" i="127"/>
  <c r="H230" i="127"/>
  <c r="H229" i="127"/>
  <c r="H228" i="127"/>
  <c r="I225" i="127"/>
  <c r="G225" i="127"/>
  <c r="H221" i="127"/>
  <c r="H220" i="127"/>
  <c r="H219" i="127"/>
  <c r="H218" i="127"/>
  <c r="H217" i="127"/>
  <c r="H216" i="127"/>
  <c r="H214" i="127"/>
  <c r="I213" i="127" s="1"/>
  <c r="H211" i="127"/>
  <c r="I210" i="127" s="1"/>
  <c r="H208" i="127"/>
  <c r="I207" i="127" s="1"/>
  <c r="F207" i="127"/>
  <c r="H203" i="127"/>
  <c r="H202" i="127"/>
  <c r="H197" i="127"/>
  <c r="H196" i="127"/>
  <c r="H195" i="127"/>
  <c r="H194" i="127"/>
  <c r="H193" i="127"/>
  <c r="H192" i="127"/>
  <c r="I190" i="127"/>
  <c r="H186" i="127"/>
  <c r="I186" i="127" s="1"/>
  <c r="H184" i="127"/>
  <c r="H183" i="127"/>
  <c r="H182" i="127"/>
  <c r="H181" i="127"/>
  <c r="H180" i="127"/>
  <c r="H179" i="127"/>
  <c r="I177" i="127"/>
  <c r="G177" i="127"/>
  <c r="H175" i="127"/>
  <c r="H174" i="127"/>
  <c r="H173" i="127"/>
  <c r="G172" i="127"/>
  <c r="I165" i="127"/>
  <c r="H163" i="127"/>
  <c r="I162" i="127" s="1"/>
  <c r="G162" i="127"/>
  <c r="H159" i="127"/>
  <c r="I159" i="127" s="1"/>
  <c r="H157" i="127"/>
  <c r="H156" i="127"/>
  <c r="H155" i="127"/>
  <c r="H154" i="127"/>
  <c r="H150" i="127"/>
  <c r="I149" i="127" s="1"/>
  <c r="F149" i="127"/>
  <c r="H146" i="127"/>
  <c r="I146" i="127" s="1"/>
  <c r="H142" i="127"/>
  <c r="H141" i="127"/>
  <c r="H140" i="127"/>
  <c r="H139" i="127"/>
  <c r="H138" i="127"/>
  <c r="F137" i="127"/>
  <c r="I131" i="127"/>
  <c r="H129" i="127"/>
  <c r="H128" i="127"/>
  <c r="H127" i="127"/>
  <c r="H126" i="127"/>
  <c r="H124" i="127"/>
  <c r="I124" i="127" s="1"/>
  <c r="H120" i="127"/>
  <c r="H118" i="127"/>
  <c r="I115" i="127"/>
  <c r="G115" i="127"/>
  <c r="H113" i="127"/>
  <c r="H112" i="127"/>
  <c r="I110" i="127"/>
  <c r="G110" i="127"/>
  <c r="H108" i="127"/>
  <c r="H107" i="127"/>
  <c r="H106" i="127"/>
  <c r="H105" i="127"/>
  <c r="H104" i="127"/>
  <c r="I101" i="127"/>
  <c r="H98" i="127"/>
  <c r="I98" i="127" s="1"/>
  <c r="H96" i="127"/>
  <c r="I95" i="127" s="1"/>
  <c r="I90" i="127"/>
  <c r="H88" i="127"/>
  <c r="H87" i="127"/>
  <c r="H86" i="127"/>
  <c r="H85" i="127"/>
  <c r="H84" i="127"/>
  <c r="H81" i="127"/>
  <c r="H80" i="127"/>
  <c r="H78" i="127"/>
  <c r="H77" i="127"/>
  <c r="H76" i="127"/>
  <c r="H75" i="127"/>
  <c r="I70" i="127"/>
  <c r="H63" i="127"/>
  <c r="I63" i="127" s="1"/>
  <c r="I60" i="127"/>
  <c r="H58" i="127"/>
  <c r="H57" i="127"/>
  <c r="H55" i="127"/>
  <c r="H54" i="127"/>
  <c r="H53" i="127"/>
  <c r="H52" i="127"/>
  <c r="H51" i="127"/>
  <c r="F50" i="127"/>
  <c r="I48" i="127"/>
  <c r="G48" i="127"/>
  <c r="I42" i="127"/>
  <c r="G42" i="127"/>
  <c r="I38" i="127"/>
  <c r="G38" i="127"/>
  <c r="I31" i="127"/>
  <c r="H28" i="127"/>
  <c r="I28" i="127" s="1"/>
  <c r="H26" i="127"/>
  <c r="H25" i="127"/>
  <c r="H24" i="127"/>
  <c r="H23" i="127"/>
  <c r="H19" i="127"/>
  <c r="I16" i="127" s="1"/>
  <c r="F16" i="127"/>
  <c r="I13" i="127"/>
  <c r="H11" i="127"/>
  <c r="H10" i="127"/>
  <c r="H8" i="127"/>
  <c r="H7" i="127"/>
  <c r="H547" i="126"/>
  <c r="I547" i="126" s="1"/>
  <c r="H543" i="126"/>
  <c r="I543" i="126" s="1"/>
  <c r="I441" i="126"/>
  <c r="H441" i="126"/>
  <c r="I541" i="126"/>
  <c r="I537" i="126"/>
  <c r="I514" i="133" l="1"/>
  <c r="I517" i="133" s="1"/>
  <c r="I540" i="133" s="1"/>
  <c r="G543" i="133" s="1"/>
  <c r="H543" i="133" s="1"/>
  <c r="G555" i="132"/>
  <c r="I518" i="132"/>
  <c r="I521" i="132" s="1"/>
  <c r="I551" i="132" s="1"/>
  <c r="I360" i="131"/>
  <c r="I309" i="131"/>
  <c r="I230" i="131"/>
  <c r="I54" i="131"/>
  <c r="I236" i="131"/>
  <c r="I20" i="131"/>
  <c r="I141" i="131"/>
  <c r="I203" i="131"/>
  <c r="I47" i="131"/>
  <c r="I223" i="131"/>
  <c r="I214" i="131"/>
  <c r="I109" i="131"/>
  <c r="I249" i="131"/>
  <c r="I290" i="131"/>
  <c r="I395" i="131"/>
  <c r="I179" i="131"/>
  <c r="I188" i="131"/>
  <c r="I342" i="131"/>
  <c r="I415" i="131"/>
  <c r="I449" i="131"/>
  <c r="I159" i="131"/>
  <c r="I283" i="131"/>
  <c r="I293" i="131"/>
  <c r="I435" i="131"/>
  <c r="I10" i="131"/>
  <c r="I72" i="131"/>
  <c r="I166" i="131"/>
  <c r="I77" i="131"/>
  <c r="I121" i="131"/>
  <c r="I316" i="131"/>
  <c r="I425" i="131"/>
  <c r="I403" i="131"/>
  <c r="G501" i="131"/>
  <c r="G561" i="131" s="1"/>
  <c r="I299" i="131"/>
  <c r="I337" i="131"/>
  <c r="I454" i="131"/>
  <c r="I463" i="131"/>
  <c r="I80" i="131"/>
  <c r="I353" i="131"/>
  <c r="I418" i="131"/>
  <c r="I470" i="131"/>
  <c r="I101" i="131"/>
  <c r="I7" i="131"/>
  <c r="I321" i="131"/>
  <c r="I197" i="130"/>
  <c r="I347" i="130"/>
  <c r="I539" i="130"/>
  <c r="I20" i="130"/>
  <c r="G537" i="130"/>
  <c r="I449" i="130"/>
  <c r="I232" i="130"/>
  <c r="I80" i="130"/>
  <c r="I72" i="130"/>
  <c r="I101" i="130"/>
  <c r="I373" i="130"/>
  <c r="I456" i="130"/>
  <c r="I168" i="130"/>
  <c r="I248" i="130"/>
  <c r="I485" i="130"/>
  <c r="I239" i="130"/>
  <c r="I501" i="130"/>
  <c r="I384" i="130"/>
  <c r="I434" i="130"/>
  <c r="I494" i="130"/>
  <c r="I175" i="130"/>
  <c r="I188" i="130"/>
  <c r="I212" i="130"/>
  <c r="I223" i="130"/>
  <c r="I307" i="130"/>
  <c r="I7" i="130"/>
  <c r="I47" i="130"/>
  <c r="I134" i="130"/>
  <c r="I150" i="130"/>
  <c r="I264" i="130"/>
  <c r="I426" i="130"/>
  <c r="G557" i="130"/>
  <c r="I215" i="129"/>
  <c r="I23" i="129"/>
  <c r="I10" i="129"/>
  <c r="I80" i="129"/>
  <c r="I437" i="129"/>
  <c r="I429" i="129"/>
  <c r="I137" i="129"/>
  <c r="I371" i="129"/>
  <c r="I355" i="129"/>
  <c r="I320" i="129"/>
  <c r="I171" i="129"/>
  <c r="I126" i="129"/>
  <c r="I242" i="129"/>
  <c r="I310" i="129"/>
  <c r="I376" i="129"/>
  <c r="I488" i="129"/>
  <c r="I153" i="129"/>
  <c r="I50" i="129"/>
  <c r="I75" i="129"/>
  <c r="I104" i="129"/>
  <c r="I497" i="129"/>
  <c r="G540" i="129"/>
  <c r="G558" i="129" s="1"/>
  <c r="I178" i="129"/>
  <c r="I387" i="129"/>
  <c r="I251" i="129"/>
  <c r="I235" i="129"/>
  <c r="I350" i="129"/>
  <c r="I452" i="129"/>
  <c r="I7" i="129"/>
  <c r="I83" i="129"/>
  <c r="I191" i="129"/>
  <c r="I394" i="129"/>
  <c r="I317" i="129"/>
  <c r="I326" i="129"/>
  <c r="I483" i="129"/>
  <c r="I372" i="128"/>
  <c r="I75" i="128"/>
  <c r="I327" i="128"/>
  <c r="I201" i="128"/>
  <c r="I83" i="128"/>
  <c r="I321" i="128"/>
  <c r="I236" i="128"/>
  <c r="I227" i="128"/>
  <c r="I438" i="128"/>
  <c r="I504" i="128"/>
  <c r="I470" i="128"/>
  <c r="I497" i="128"/>
  <c r="I356" i="128"/>
  <c r="I216" i="128"/>
  <c r="I377" i="128"/>
  <c r="I460" i="128"/>
  <c r="I488" i="128"/>
  <c r="I137" i="128"/>
  <c r="I351" i="128"/>
  <c r="I318" i="128"/>
  <c r="I23" i="128"/>
  <c r="I453" i="128"/>
  <c r="I104" i="128"/>
  <c r="I192" i="128"/>
  <c r="I179" i="128"/>
  <c r="I252" i="128"/>
  <c r="I311" i="128"/>
  <c r="I388" i="128"/>
  <c r="I395" i="128"/>
  <c r="I268" i="128"/>
  <c r="I50" i="128"/>
  <c r="G540" i="128"/>
  <c r="G554" i="128" s="1"/>
  <c r="I172" i="128"/>
  <c r="I450" i="128"/>
  <c r="I483" i="128"/>
  <c r="I542" i="128"/>
  <c r="I354" i="127"/>
  <c r="I7" i="127"/>
  <c r="I453" i="127"/>
  <c r="I80" i="127"/>
  <c r="I321" i="127"/>
  <c r="I172" i="127"/>
  <c r="I268" i="127"/>
  <c r="I344" i="127"/>
  <c r="I50" i="127"/>
  <c r="I179" i="127"/>
  <c r="I118" i="127"/>
  <c r="I137" i="127"/>
  <c r="I391" i="127"/>
  <c r="I112" i="127"/>
  <c r="I505" i="127"/>
  <c r="I201" i="127"/>
  <c r="I456" i="127"/>
  <c r="I10" i="127"/>
  <c r="I192" i="127"/>
  <c r="I104" i="127"/>
  <c r="I311" i="127"/>
  <c r="I23" i="127"/>
  <c r="I75" i="127"/>
  <c r="I126" i="127"/>
  <c r="I243" i="127"/>
  <c r="I380" i="127"/>
  <c r="G541" i="127"/>
  <c r="G564" i="127" s="1"/>
  <c r="I375" i="127"/>
  <c r="I236" i="127"/>
  <c r="I489" i="127"/>
  <c r="I359" i="127"/>
  <c r="I83" i="127"/>
  <c r="I57" i="127"/>
  <c r="I154" i="127"/>
  <c r="I216" i="127"/>
  <c r="I227" i="127"/>
  <c r="I252" i="127"/>
  <c r="I441" i="127"/>
  <c r="I498" i="127"/>
  <c r="G553" i="126"/>
  <c r="F553" i="126"/>
  <c r="I536" i="126"/>
  <c r="I527" i="126"/>
  <c r="H523" i="126"/>
  <c r="I522" i="126" s="1"/>
  <c r="H520" i="126"/>
  <c r="I520" i="126" s="1"/>
  <c r="H518" i="126"/>
  <c r="I517" i="126" s="1"/>
  <c r="F517" i="126"/>
  <c r="H510" i="126"/>
  <c r="I510" i="126" s="1"/>
  <c r="I508" i="126"/>
  <c r="F508" i="126"/>
  <c r="H506" i="126"/>
  <c r="I505" i="126" s="1"/>
  <c r="F505" i="126"/>
  <c r="H503" i="126"/>
  <c r="H502" i="126"/>
  <c r="H501" i="126"/>
  <c r="H500" i="126"/>
  <c r="H499" i="126"/>
  <c r="F498" i="126"/>
  <c r="H496" i="126"/>
  <c r="H495" i="126"/>
  <c r="H494" i="126"/>
  <c r="H493" i="126"/>
  <c r="H492" i="126"/>
  <c r="F491" i="126"/>
  <c r="I489" i="126"/>
  <c r="H487" i="126"/>
  <c r="H486" i="126"/>
  <c r="H485" i="126"/>
  <c r="H484" i="126"/>
  <c r="H483" i="126"/>
  <c r="H482" i="126"/>
  <c r="H480" i="126"/>
  <c r="H479" i="126"/>
  <c r="H477" i="126"/>
  <c r="I474" i="126"/>
  <c r="H469" i="126"/>
  <c r="I469" i="126" s="1"/>
  <c r="H467" i="126"/>
  <c r="H466" i="126"/>
  <c r="I461" i="126"/>
  <c r="H459" i="126"/>
  <c r="H458" i="126"/>
  <c r="H454" i="126"/>
  <c r="H453" i="126"/>
  <c r="H452" i="126"/>
  <c r="H451" i="126"/>
  <c r="H450" i="126"/>
  <c r="H447" i="126"/>
  <c r="H446" i="126"/>
  <c r="H439" i="126"/>
  <c r="H438" i="126"/>
  <c r="H437" i="126"/>
  <c r="H436" i="126"/>
  <c r="H435" i="126"/>
  <c r="F434" i="126"/>
  <c r="H431" i="126"/>
  <c r="I431" i="126" s="1"/>
  <c r="H429" i="126"/>
  <c r="H428" i="126"/>
  <c r="H427" i="126"/>
  <c r="I419" i="126"/>
  <c r="I417" i="126"/>
  <c r="H415" i="126"/>
  <c r="I414" i="126" s="1"/>
  <c r="F414" i="126"/>
  <c r="H412" i="126"/>
  <c r="I412" i="126" s="1"/>
  <c r="I405" i="126"/>
  <c r="H403" i="126"/>
  <c r="I402" i="126" s="1"/>
  <c r="F402" i="126"/>
  <c r="H400" i="126"/>
  <c r="I399" i="126" s="1"/>
  <c r="H397" i="126"/>
  <c r="I396" i="126" s="1"/>
  <c r="H394" i="126"/>
  <c r="H393" i="126"/>
  <c r="H392" i="126"/>
  <c r="F391" i="126"/>
  <c r="H389" i="126"/>
  <c r="H388" i="126"/>
  <c r="H387" i="126"/>
  <c r="H386" i="126"/>
  <c r="H385" i="126"/>
  <c r="H384" i="126"/>
  <c r="I379" i="126"/>
  <c r="H377" i="126"/>
  <c r="H376" i="126"/>
  <c r="H375" i="126"/>
  <c r="H374" i="126"/>
  <c r="G373" i="126"/>
  <c r="H371" i="126"/>
  <c r="H370" i="126"/>
  <c r="F368" i="126"/>
  <c r="I365" i="126"/>
  <c r="I361" i="126"/>
  <c r="I357" i="126"/>
  <c r="H355" i="126"/>
  <c r="H354" i="126"/>
  <c r="H353" i="126"/>
  <c r="F352" i="126"/>
  <c r="H350" i="126"/>
  <c r="H349" i="126"/>
  <c r="H348" i="126"/>
  <c r="F347" i="126"/>
  <c r="H343" i="126"/>
  <c r="I342" i="126" s="1"/>
  <c r="I340" i="126"/>
  <c r="G340" i="126"/>
  <c r="H338" i="126"/>
  <c r="H337" i="126"/>
  <c r="H334" i="126"/>
  <c r="I334" i="126" s="1"/>
  <c r="I330" i="126"/>
  <c r="I325" i="126"/>
  <c r="G325" i="126"/>
  <c r="H323" i="126"/>
  <c r="H322" i="126"/>
  <c r="H321" i="126"/>
  <c r="G320" i="126"/>
  <c r="H317" i="126"/>
  <c r="H316" i="126"/>
  <c r="H315" i="126"/>
  <c r="G314" i="126"/>
  <c r="H312" i="126"/>
  <c r="H311" i="126"/>
  <c r="H309" i="126"/>
  <c r="H308" i="126"/>
  <c r="H307" i="126"/>
  <c r="H306" i="126"/>
  <c r="H305" i="126"/>
  <c r="G304" i="126"/>
  <c r="H302" i="126"/>
  <c r="I302" i="126" s="1"/>
  <c r="I299" i="126"/>
  <c r="I297" i="126"/>
  <c r="G297" i="126"/>
  <c r="H294" i="126"/>
  <c r="I292" i="126" s="1"/>
  <c r="G292" i="126"/>
  <c r="H290" i="126"/>
  <c r="I289" i="126" s="1"/>
  <c r="I285" i="126"/>
  <c r="I282" i="126"/>
  <c r="G282" i="126"/>
  <c r="I279" i="126"/>
  <c r="I277" i="126"/>
  <c r="H275" i="126"/>
  <c r="I275" i="126" s="1"/>
  <c r="I268" i="126"/>
  <c r="H266" i="126"/>
  <c r="H264" i="126"/>
  <c r="H263" i="126"/>
  <c r="H261" i="126"/>
  <c r="H258" i="126"/>
  <c r="I258" i="126" s="1"/>
  <c r="I252" i="126"/>
  <c r="F252" i="126"/>
  <c r="H250" i="126"/>
  <c r="H249" i="126"/>
  <c r="H248" i="126"/>
  <c r="H247" i="126"/>
  <c r="H246" i="126"/>
  <c r="G245" i="126"/>
  <c r="I242" i="126"/>
  <c r="H239" i="126"/>
  <c r="H238" i="126"/>
  <c r="H234" i="126"/>
  <c r="H233" i="126"/>
  <c r="H232" i="126"/>
  <c r="H231" i="126"/>
  <c r="H230" i="126"/>
  <c r="F229" i="126"/>
  <c r="H227" i="126"/>
  <c r="I227" i="126" s="1"/>
  <c r="H225" i="126"/>
  <c r="H224" i="126"/>
  <c r="H223" i="126"/>
  <c r="H222" i="126"/>
  <c r="H221" i="126"/>
  <c r="I218" i="126"/>
  <c r="G218" i="126"/>
  <c r="H214" i="126"/>
  <c r="H213" i="126"/>
  <c r="H212" i="126"/>
  <c r="H211" i="126"/>
  <c r="H210" i="126"/>
  <c r="H209" i="126"/>
  <c r="H207" i="126"/>
  <c r="I206" i="126" s="1"/>
  <c r="H204" i="126"/>
  <c r="I203" i="126" s="1"/>
  <c r="H201" i="126"/>
  <c r="I200" i="126" s="1"/>
  <c r="F200" i="126"/>
  <c r="H196" i="126"/>
  <c r="H195" i="126"/>
  <c r="H190" i="126"/>
  <c r="H189" i="126"/>
  <c r="H188" i="126"/>
  <c r="H187" i="126"/>
  <c r="H186" i="126"/>
  <c r="H185" i="126"/>
  <c r="I183" i="126"/>
  <c r="H179" i="126"/>
  <c r="I179" i="126" s="1"/>
  <c r="H177" i="126"/>
  <c r="H176" i="126"/>
  <c r="H175" i="126"/>
  <c r="H174" i="126"/>
  <c r="H173" i="126"/>
  <c r="H172" i="126"/>
  <c r="I170" i="126"/>
  <c r="G170" i="126"/>
  <c r="H168" i="126"/>
  <c r="H167" i="126"/>
  <c r="H166" i="126"/>
  <c r="G165" i="126"/>
  <c r="I160" i="126"/>
  <c r="H158" i="126"/>
  <c r="I157" i="126" s="1"/>
  <c r="G157" i="126"/>
  <c r="H154" i="126"/>
  <c r="I154" i="126" s="1"/>
  <c r="H152" i="126"/>
  <c r="H151" i="126"/>
  <c r="H150" i="126"/>
  <c r="H149" i="126"/>
  <c r="H145" i="126"/>
  <c r="I144" i="126" s="1"/>
  <c r="F144" i="126"/>
  <c r="H141" i="126"/>
  <c r="I141" i="126" s="1"/>
  <c r="H139" i="126"/>
  <c r="H138" i="126"/>
  <c r="H137" i="126"/>
  <c r="H136" i="126"/>
  <c r="H135" i="126"/>
  <c r="F134" i="126"/>
  <c r="I131" i="126"/>
  <c r="H129" i="126"/>
  <c r="H128" i="126"/>
  <c r="H127" i="126"/>
  <c r="H126" i="126"/>
  <c r="H124" i="126"/>
  <c r="I124" i="126" s="1"/>
  <c r="H120" i="126"/>
  <c r="H118" i="126"/>
  <c r="I115" i="126"/>
  <c r="G115" i="126"/>
  <c r="H113" i="126"/>
  <c r="H112" i="126"/>
  <c r="I110" i="126"/>
  <c r="G110" i="126"/>
  <c r="H108" i="126"/>
  <c r="H107" i="126"/>
  <c r="H106" i="126"/>
  <c r="H105" i="126"/>
  <c r="H104" i="126"/>
  <c r="I101" i="126"/>
  <c r="H98" i="126"/>
  <c r="I98" i="126" s="1"/>
  <c r="H96" i="126"/>
  <c r="I95" i="126" s="1"/>
  <c r="I90" i="126"/>
  <c r="H88" i="126"/>
  <c r="H87" i="126"/>
  <c r="H86" i="126"/>
  <c r="H85" i="126"/>
  <c r="H84" i="126"/>
  <c r="H81" i="126"/>
  <c r="H80" i="126"/>
  <c r="H78" i="126"/>
  <c r="H77" i="126"/>
  <c r="H76" i="126"/>
  <c r="H75" i="126"/>
  <c r="I70" i="126"/>
  <c r="H63" i="126"/>
  <c r="I63" i="126" s="1"/>
  <c r="I60" i="126"/>
  <c r="H58" i="126"/>
  <c r="H57" i="126"/>
  <c r="H55" i="126"/>
  <c r="H54" i="126"/>
  <c r="H53" i="126"/>
  <c r="H52" i="126"/>
  <c r="H51" i="126"/>
  <c r="F50" i="126"/>
  <c r="I48" i="126"/>
  <c r="G48" i="126"/>
  <c r="I42" i="126"/>
  <c r="G42" i="126"/>
  <c r="I38" i="126"/>
  <c r="G38" i="126"/>
  <c r="I31" i="126"/>
  <c r="H28" i="126"/>
  <c r="I28" i="126" s="1"/>
  <c r="H26" i="126"/>
  <c r="H25" i="126"/>
  <c r="H24" i="126"/>
  <c r="H23" i="126"/>
  <c r="H19" i="126"/>
  <c r="I16" i="126" s="1"/>
  <c r="F16" i="126"/>
  <c r="I13" i="126"/>
  <c r="H11" i="126"/>
  <c r="H10" i="126"/>
  <c r="H8" i="126"/>
  <c r="H7" i="126"/>
  <c r="F532" i="121"/>
  <c r="F569" i="125"/>
  <c r="H552" i="125"/>
  <c r="H551" i="125"/>
  <c r="H550" i="125"/>
  <c r="H549" i="125"/>
  <c r="H548" i="125"/>
  <c r="G569" i="125"/>
  <c r="I532" i="125"/>
  <c r="H528" i="125"/>
  <c r="I527" i="125" s="1"/>
  <c r="H525" i="125"/>
  <c r="I525" i="125" s="1"/>
  <c r="H523" i="125"/>
  <c r="I522" i="125" s="1"/>
  <c r="F522" i="125"/>
  <c r="H515" i="125"/>
  <c r="I515" i="125" s="1"/>
  <c r="I513" i="125"/>
  <c r="F513" i="125"/>
  <c r="H511" i="125"/>
  <c r="I510" i="125"/>
  <c r="F510" i="125"/>
  <c r="H508" i="125"/>
  <c r="H507" i="125"/>
  <c r="H506" i="125"/>
  <c r="H505" i="125"/>
  <c r="H504" i="125"/>
  <c r="F503" i="125"/>
  <c r="H501" i="125"/>
  <c r="H500" i="125"/>
  <c r="H499" i="125"/>
  <c r="H498" i="125"/>
  <c r="H497" i="125"/>
  <c r="F496" i="125"/>
  <c r="I494" i="125"/>
  <c r="H492" i="125"/>
  <c r="H491" i="125"/>
  <c r="H490" i="125"/>
  <c r="H489" i="125"/>
  <c r="H488" i="125"/>
  <c r="H487" i="125"/>
  <c r="H485" i="125"/>
  <c r="H484" i="125"/>
  <c r="H482" i="125"/>
  <c r="I479" i="125"/>
  <c r="H474" i="125"/>
  <c r="I474" i="125" s="1"/>
  <c r="H472" i="125"/>
  <c r="H471" i="125"/>
  <c r="I471" i="125" s="1"/>
  <c r="I466" i="125"/>
  <c r="H464" i="125"/>
  <c r="H463" i="125"/>
  <c r="H459" i="125"/>
  <c r="H458" i="125"/>
  <c r="H457" i="125"/>
  <c r="H456" i="125"/>
  <c r="H455" i="125"/>
  <c r="H452" i="125"/>
  <c r="H451" i="125"/>
  <c r="H444" i="125"/>
  <c r="H443" i="125"/>
  <c r="H442" i="125"/>
  <c r="H441" i="125"/>
  <c r="H440" i="125"/>
  <c r="F439" i="125"/>
  <c r="H436" i="125"/>
  <c r="I436" i="125" s="1"/>
  <c r="H434" i="125"/>
  <c r="H433" i="125"/>
  <c r="H432" i="125"/>
  <c r="I424" i="125"/>
  <c r="I422" i="125"/>
  <c r="H420" i="125"/>
  <c r="I419" i="125" s="1"/>
  <c r="F419" i="125"/>
  <c r="H417" i="125"/>
  <c r="I417" i="125" s="1"/>
  <c r="I410" i="125"/>
  <c r="H408" i="125"/>
  <c r="I407" i="125" s="1"/>
  <c r="F407" i="125"/>
  <c r="H405" i="125"/>
  <c r="I404" i="125" s="1"/>
  <c r="H402" i="125"/>
  <c r="I401" i="125" s="1"/>
  <c r="H399" i="125"/>
  <c r="H398" i="125"/>
  <c r="H397" i="125"/>
  <c r="F396" i="125"/>
  <c r="H394" i="125"/>
  <c r="H393" i="125"/>
  <c r="H392" i="125"/>
  <c r="H391" i="125"/>
  <c r="H390" i="125"/>
  <c r="H389" i="125"/>
  <c r="I384" i="125"/>
  <c r="H382" i="125"/>
  <c r="H381" i="125"/>
  <c r="H380" i="125"/>
  <c r="H379" i="125"/>
  <c r="G378" i="125"/>
  <c r="H376" i="125"/>
  <c r="H375" i="125"/>
  <c r="I373" i="125" s="1"/>
  <c r="F373" i="125"/>
  <c r="I370" i="125"/>
  <c r="I366" i="125"/>
  <c r="I362" i="125"/>
  <c r="H360" i="125"/>
  <c r="H359" i="125"/>
  <c r="H358" i="125"/>
  <c r="I357" i="125" s="1"/>
  <c r="F357" i="125"/>
  <c r="H355" i="125"/>
  <c r="H354" i="125"/>
  <c r="H353" i="125"/>
  <c r="F352" i="125"/>
  <c r="H348" i="125"/>
  <c r="I347" i="125" s="1"/>
  <c r="I345" i="125"/>
  <c r="G345" i="125"/>
  <c r="H343" i="125"/>
  <c r="H342" i="125"/>
  <c r="H339" i="125"/>
  <c r="I339" i="125" s="1"/>
  <c r="I335" i="125"/>
  <c r="I333" i="125"/>
  <c r="G333" i="125"/>
  <c r="H331" i="125"/>
  <c r="H330" i="125"/>
  <c r="H329" i="125"/>
  <c r="G328" i="125"/>
  <c r="H325" i="125"/>
  <c r="H324" i="125"/>
  <c r="H323" i="125"/>
  <c r="G322" i="125"/>
  <c r="H320" i="125"/>
  <c r="H319" i="125"/>
  <c r="I319" i="125" s="1"/>
  <c r="H317" i="125"/>
  <c r="H316" i="125"/>
  <c r="H315" i="125"/>
  <c r="H314" i="125"/>
  <c r="H313" i="125"/>
  <c r="G312" i="125"/>
  <c r="H310" i="125"/>
  <c r="I310" i="125" s="1"/>
  <c r="I307" i="125"/>
  <c r="I305" i="125"/>
  <c r="G305" i="125"/>
  <c r="H302" i="125"/>
  <c r="I300" i="125" s="1"/>
  <c r="G300" i="125"/>
  <c r="H298" i="125"/>
  <c r="I297" i="125" s="1"/>
  <c r="I293" i="125"/>
  <c r="I290" i="125"/>
  <c r="G290" i="125"/>
  <c r="I287" i="125"/>
  <c r="I285" i="125"/>
  <c r="H283" i="125"/>
  <c r="I283" i="125" s="1"/>
  <c r="I276" i="125"/>
  <c r="H274" i="125"/>
  <c r="H272" i="125"/>
  <c r="H271" i="125"/>
  <c r="H269" i="125"/>
  <c r="I269" i="125" s="1"/>
  <c r="H266" i="125"/>
  <c r="I266" i="125" s="1"/>
  <c r="I260" i="125"/>
  <c r="F260" i="125"/>
  <c r="I257" i="125"/>
  <c r="H255" i="125"/>
  <c r="H254" i="125"/>
  <c r="H253" i="125"/>
  <c r="H252" i="125"/>
  <c r="H251" i="125"/>
  <c r="G250" i="125"/>
  <c r="I247" i="125"/>
  <c r="H244" i="125"/>
  <c r="H243" i="125"/>
  <c r="H239" i="125"/>
  <c r="H238" i="125"/>
  <c r="H237" i="125"/>
  <c r="H236" i="125"/>
  <c r="H235" i="125"/>
  <c r="F234" i="125"/>
  <c r="H232" i="125"/>
  <c r="I232" i="125" s="1"/>
  <c r="H230" i="125"/>
  <c r="H229" i="125"/>
  <c r="H228" i="125"/>
  <c r="H227" i="125"/>
  <c r="H226" i="125"/>
  <c r="I223" i="125"/>
  <c r="G223" i="125"/>
  <c r="H219" i="125"/>
  <c r="H218" i="125"/>
  <c r="H217" i="125"/>
  <c r="H216" i="125"/>
  <c r="H215" i="125"/>
  <c r="H214" i="125"/>
  <c r="H212" i="125"/>
  <c r="I211" i="125" s="1"/>
  <c r="H209" i="125"/>
  <c r="I208" i="125" s="1"/>
  <c r="H204" i="125"/>
  <c r="I203" i="125" s="1"/>
  <c r="F203" i="125"/>
  <c r="H201" i="125"/>
  <c r="H200" i="125"/>
  <c r="I199" i="125" s="1"/>
  <c r="H195" i="125"/>
  <c r="H194" i="125"/>
  <c r="H193" i="125"/>
  <c r="H192" i="125"/>
  <c r="H191" i="125"/>
  <c r="H190" i="125"/>
  <c r="I188" i="125"/>
  <c r="H184" i="125"/>
  <c r="I184" i="125" s="1"/>
  <c r="H182" i="125"/>
  <c r="H181" i="125"/>
  <c r="H180" i="125"/>
  <c r="H179" i="125"/>
  <c r="H178" i="125"/>
  <c r="H177" i="125"/>
  <c r="I172" i="125"/>
  <c r="I170" i="125"/>
  <c r="G170" i="125"/>
  <c r="H168" i="125"/>
  <c r="H167" i="125"/>
  <c r="H166" i="125"/>
  <c r="G165" i="125"/>
  <c r="I160" i="125"/>
  <c r="H158" i="125"/>
  <c r="I157" i="125"/>
  <c r="G157" i="125"/>
  <c r="H154" i="125"/>
  <c r="I154" i="125" s="1"/>
  <c r="H152" i="125"/>
  <c r="H151" i="125"/>
  <c r="H150" i="125"/>
  <c r="H149" i="125"/>
  <c r="H145" i="125"/>
  <c r="I144" i="125" s="1"/>
  <c r="F144" i="125"/>
  <c r="H141" i="125"/>
  <c r="I141" i="125" s="1"/>
  <c r="H139" i="125"/>
  <c r="H138" i="125"/>
  <c r="H137" i="125"/>
  <c r="H136" i="125"/>
  <c r="H135" i="125"/>
  <c r="F134" i="125"/>
  <c r="I131" i="125"/>
  <c r="H129" i="125"/>
  <c r="H128" i="125"/>
  <c r="H127" i="125"/>
  <c r="H126" i="125"/>
  <c r="H124" i="125"/>
  <c r="I124" i="125" s="1"/>
  <c r="H120" i="125"/>
  <c r="H118" i="125"/>
  <c r="I118" i="125" s="1"/>
  <c r="I115" i="125"/>
  <c r="G115" i="125"/>
  <c r="H113" i="125"/>
  <c r="H112" i="125"/>
  <c r="I110" i="125"/>
  <c r="G110" i="125"/>
  <c r="H108" i="125"/>
  <c r="H107" i="125"/>
  <c r="H106" i="125"/>
  <c r="H105" i="125"/>
  <c r="H104" i="125"/>
  <c r="I101" i="125"/>
  <c r="H98" i="125"/>
  <c r="I98" i="125" s="1"/>
  <c r="H96" i="125"/>
  <c r="I95" i="125"/>
  <c r="I90" i="125"/>
  <c r="H88" i="125"/>
  <c r="H87" i="125"/>
  <c r="H86" i="125"/>
  <c r="H85" i="125"/>
  <c r="H84" i="125"/>
  <c r="H81" i="125"/>
  <c r="H80" i="125"/>
  <c r="I80" i="125" s="1"/>
  <c r="H78" i="125"/>
  <c r="H77" i="125"/>
  <c r="H76" i="125"/>
  <c r="H75" i="125"/>
  <c r="I70" i="125"/>
  <c r="H63" i="125"/>
  <c r="I63" i="125" s="1"/>
  <c r="I60" i="125"/>
  <c r="H58" i="125"/>
  <c r="H57" i="125"/>
  <c r="I57" i="125" s="1"/>
  <c r="H55" i="125"/>
  <c r="H54" i="125"/>
  <c r="H53" i="125"/>
  <c r="H52" i="125"/>
  <c r="H51" i="125"/>
  <c r="F50" i="125"/>
  <c r="I48" i="125"/>
  <c r="G48" i="125"/>
  <c r="I42" i="125"/>
  <c r="G42" i="125"/>
  <c r="I38" i="125"/>
  <c r="G38" i="125"/>
  <c r="I31" i="125"/>
  <c r="H28" i="125"/>
  <c r="I28" i="125" s="1"/>
  <c r="H26" i="125"/>
  <c r="H25" i="125"/>
  <c r="H24" i="125"/>
  <c r="H23" i="125"/>
  <c r="H19" i="125"/>
  <c r="I16" i="125" s="1"/>
  <c r="F16" i="125"/>
  <c r="I13" i="125"/>
  <c r="H11" i="125"/>
  <c r="H10" i="125"/>
  <c r="I10" i="125" s="1"/>
  <c r="H8" i="125"/>
  <c r="H7" i="125"/>
  <c r="G555" i="123"/>
  <c r="F555" i="123"/>
  <c r="H545" i="123"/>
  <c r="H543" i="123"/>
  <c r="H542" i="123"/>
  <c r="H541" i="123"/>
  <c r="I531" i="123"/>
  <c r="H527" i="123"/>
  <c r="I526" i="123" s="1"/>
  <c r="H524" i="123"/>
  <c r="I524" i="123" s="1"/>
  <c r="H522" i="123"/>
  <c r="I521" i="123" s="1"/>
  <c r="F521" i="123"/>
  <c r="I514" i="123"/>
  <c r="I512" i="123"/>
  <c r="F512" i="123"/>
  <c r="H510" i="123"/>
  <c r="I509" i="123" s="1"/>
  <c r="F509" i="123"/>
  <c r="H507" i="123"/>
  <c r="H506" i="123"/>
  <c r="H505" i="123"/>
  <c r="H504" i="123"/>
  <c r="H503" i="123"/>
  <c r="F502" i="123"/>
  <c r="H500" i="123"/>
  <c r="H499" i="123"/>
  <c r="H498" i="123"/>
  <c r="H497" i="123"/>
  <c r="H496" i="123"/>
  <c r="F495" i="123"/>
  <c r="I493" i="123"/>
  <c r="H491" i="123"/>
  <c r="H490" i="123"/>
  <c r="H489" i="123"/>
  <c r="H488" i="123"/>
  <c r="H487" i="123"/>
  <c r="H486" i="123"/>
  <c r="H484" i="123"/>
  <c r="H483" i="123"/>
  <c r="H481" i="123"/>
  <c r="I478" i="123"/>
  <c r="H475" i="123"/>
  <c r="I475" i="123" s="1"/>
  <c r="H473" i="123"/>
  <c r="H472" i="123"/>
  <c r="H471" i="123"/>
  <c r="H470" i="123"/>
  <c r="H469" i="123"/>
  <c r="F468" i="123"/>
  <c r="H466" i="123"/>
  <c r="H465" i="123"/>
  <c r="I460" i="123"/>
  <c r="F460" i="123"/>
  <c r="H458" i="123"/>
  <c r="H457" i="123"/>
  <c r="H453" i="123"/>
  <c r="H452" i="123"/>
  <c r="H451" i="123"/>
  <c r="H450" i="123"/>
  <c r="H449" i="123"/>
  <c r="H446" i="123"/>
  <c r="H445" i="123"/>
  <c r="H443" i="123"/>
  <c r="H442" i="123"/>
  <c r="H441" i="123"/>
  <c r="H440" i="123"/>
  <c r="H439" i="123"/>
  <c r="F438" i="123"/>
  <c r="H435" i="123"/>
  <c r="H433" i="123"/>
  <c r="H432" i="123"/>
  <c r="H431" i="123"/>
  <c r="I423" i="123"/>
  <c r="I421" i="123"/>
  <c r="H419" i="123"/>
  <c r="I418" i="123" s="1"/>
  <c r="F418" i="123"/>
  <c r="H416" i="123"/>
  <c r="I416" i="123" s="1"/>
  <c r="I409" i="123"/>
  <c r="H407" i="123"/>
  <c r="I406" i="123" s="1"/>
  <c r="F406" i="123"/>
  <c r="H404" i="123"/>
  <c r="I403" i="123" s="1"/>
  <c r="H401" i="123"/>
  <c r="I400" i="123" s="1"/>
  <c r="H398" i="123"/>
  <c r="H397" i="123"/>
  <c r="H396" i="123"/>
  <c r="F395" i="123"/>
  <c r="H393" i="123"/>
  <c r="H392" i="123"/>
  <c r="H391" i="123"/>
  <c r="H390" i="123"/>
  <c r="H389" i="123"/>
  <c r="H388" i="123"/>
  <c r="I383" i="123"/>
  <c r="H381" i="123"/>
  <c r="H380" i="123"/>
  <c r="H379" i="123"/>
  <c r="H378" i="123"/>
  <c r="G377" i="123"/>
  <c r="H375" i="123"/>
  <c r="H374" i="123"/>
  <c r="F372" i="123"/>
  <c r="I369" i="123"/>
  <c r="I365" i="123"/>
  <c r="I361" i="123"/>
  <c r="H359" i="123"/>
  <c r="H358" i="123"/>
  <c r="H357" i="123"/>
  <c r="F356" i="123"/>
  <c r="H354" i="123"/>
  <c r="H353" i="123"/>
  <c r="H352" i="123"/>
  <c r="F351" i="123"/>
  <c r="H347" i="123"/>
  <c r="I346" i="123" s="1"/>
  <c r="I344" i="123"/>
  <c r="G344" i="123"/>
  <c r="H342" i="123"/>
  <c r="H341" i="123"/>
  <c r="H338" i="123"/>
  <c r="I338" i="123" s="1"/>
  <c r="I332" i="123"/>
  <c r="G332" i="123"/>
  <c r="H330" i="123"/>
  <c r="H329" i="123"/>
  <c r="H328" i="123"/>
  <c r="G327" i="123"/>
  <c r="H325" i="123"/>
  <c r="H324" i="123"/>
  <c r="H323" i="123"/>
  <c r="G322" i="123"/>
  <c r="H320" i="123"/>
  <c r="H319" i="123"/>
  <c r="H317" i="123"/>
  <c r="H316" i="123"/>
  <c r="H315" i="123"/>
  <c r="H314" i="123"/>
  <c r="H313" i="123"/>
  <c r="G312" i="123"/>
  <c r="H310" i="123"/>
  <c r="I310" i="123" s="1"/>
  <c r="I307" i="123"/>
  <c r="I305" i="123"/>
  <c r="G305" i="123"/>
  <c r="H302" i="123"/>
  <c r="I300" i="123" s="1"/>
  <c r="G300" i="123"/>
  <c r="H298" i="123"/>
  <c r="I297" i="123" s="1"/>
  <c r="F297" i="123"/>
  <c r="I293" i="123"/>
  <c r="I290" i="123"/>
  <c r="G290" i="123"/>
  <c r="I287" i="123"/>
  <c r="I285" i="123"/>
  <c r="H283" i="123"/>
  <c r="I283" i="123" s="1"/>
  <c r="I276" i="123"/>
  <c r="H274" i="123"/>
  <c r="H272" i="123"/>
  <c r="H271" i="123"/>
  <c r="H269" i="123"/>
  <c r="H266" i="123"/>
  <c r="I266" i="123" s="1"/>
  <c r="I260" i="123"/>
  <c r="F260" i="123"/>
  <c r="I257" i="123"/>
  <c r="H255" i="123"/>
  <c r="H254" i="123"/>
  <c r="H253" i="123"/>
  <c r="H252" i="123"/>
  <c r="H251" i="123"/>
  <c r="G250" i="123"/>
  <c r="I247" i="123"/>
  <c r="H244" i="123"/>
  <c r="H243" i="123"/>
  <c r="H239" i="123"/>
  <c r="H238" i="123"/>
  <c r="H237" i="123"/>
  <c r="H236" i="123"/>
  <c r="H235" i="123"/>
  <c r="F234" i="123"/>
  <c r="H232" i="123"/>
  <c r="I232" i="123" s="1"/>
  <c r="H230" i="123"/>
  <c r="H229" i="123"/>
  <c r="H228" i="123"/>
  <c r="H227" i="123"/>
  <c r="H226" i="123"/>
  <c r="I223" i="123"/>
  <c r="G223" i="123"/>
  <c r="H219" i="123"/>
  <c r="H218" i="123"/>
  <c r="H217" i="123"/>
  <c r="H216" i="123"/>
  <c r="H215" i="123"/>
  <c r="H214" i="123"/>
  <c r="H212" i="123"/>
  <c r="I211" i="123" s="1"/>
  <c r="H209" i="123"/>
  <c r="I208" i="123" s="1"/>
  <c r="H204" i="123"/>
  <c r="I203" i="123" s="1"/>
  <c r="F203" i="123"/>
  <c r="H201" i="123"/>
  <c r="H200" i="123"/>
  <c r="H195" i="123"/>
  <c r="H194" i="123"/>
  <c r="H193" i="123"/>
  <c r="H192" i="123"/>
  <c r="H191" i="123"/>
  <c r="H190" i="123"/>
  <c r="I188" i="123"/>
  <c r="H184" i="123"/>
  <c r="I184" i="123" s="1"/>
  <c r="H182" i="123"/>
  <c r="H181" i="123"/>
  <c r="H180" i="123"/>
  <c r="H179" i="123"/>
  <c r="H178" i="123"/>
  <c r="H177" i="123"/>
  <c r="I174" i="123"/>
  <c r="I169" i="123"/>
  <c r="I167" i="123"/>
  <c r="G167" i="123"/>
  <c r="H165" i="123"/>
  <c r="H164" i="123"/>
  <c r="H163" i="123"/>
  <c r="G162" i="123"/>
  <c r="H155" i="123"/>
  <c r="I154" i="123" s="1"/>
  <c r="G154" i="123"/>
  <c r="H151" i="123"/>
  <c r="I151" i="123" s="1"/>
  <c r="H149" i="123"/>
  <c r="H148" i="123"/>
  <c r="H147" i="123"/>
  <c r="H146" i="123"/>
  <c r="H142" i="123"/>
  <c r="I141" i="123" s="1"/>
  <c r="F141" i="123"/>
  <c r="H138" i="123"/>
  <c r="I138" i="123" s="1"/>
  <c r="H136" i="123"/>
  <c r="H135" i="123"/>
  <c r="H134" i="123"/>
  <c r="H133" i="123"/>
  <c r="H132" i="123"/>
  <c r="F131" i="123"/>
  <c r="I128" i="123"/>
  <c r="H126" i="123"/>
  <c r="H125" i="123"/>
  <c r="H124" i="123"/>
  <c r="H123" i="123"/>
  <c r="H121" i="123"/>
  <c r="I121" i="123" s="1"/>
  <c r="H117" i="123"/>
  <c r="H115" i="123"/>
  <c r="I112" i="123"/>
  <c r="G112" i="123"/>
  <c r="H110" i="123"/>
  <c r="H109" i="123"/>
  <c r="I107" i="123"/>
  <c r="G107" i="123"/>
  <c r="H105" i="123"/>
  <c r="H104" i="123"/>
  <c r="H103" i="123"/>
  <c r="H102" i="123"/>
  <c r="H101" i="123"/>
  <c r="I98" i="123"/>
  <c r="H95" i="123"/>
  <c r="I95" i="123" s="1"/>
  <c r="H93" i="123"/>
  <c r="I92" i="123" s="1"/>
  <c r="I87" i="123"/>
  <c r="H85" i="123"/>
  <c r="H84" i="123"/>
  <c r="H83" i="123"/>
  <c r="H82" i="123"/>
  <c r="H81" i="123"/>
  <c r="H78" i="123"/>
  <c r="H77" i="123"/>
  <c r="H75" i="123"/>
  <c r="H74" i="123"/>
  <c r="H73" i="123"/>
  <c r="H72" i="123"/>
  <c r="I67" i="123"/>
  <c r="H60" i="123"/>
  <c r="I60" i="123" s="1"/>
  <c r="I57" i="123"/>
  <c r="H55" i="123"/>
  <c r="H54" i="123"/>
  <c r="H52" i="123"/>
  <c r="H51" i="123"/>
  <c r="H50" i="123"/>
  <c r="H49" i="123"/>
  <c r="H48" i="123"/>
  <c r="F47" i="123"/>
  <c r="I45" i="123"/>
  <c r="G45" i="123"/>
  <c r="I42" i="123"/>
  <c r="G42" i="123"/>
  <c r="I38" i="123"/>
  <c r="G38" i="123"/>
  <c r="I31" i="123"/>
  <c r="H28" i="123"/>
  <c r="I28" i="123" s="1"/>
  <c r="H26" i="123"/>
  <c r="H25" i="123"/>
  <c r="H24" i="123"/>
  <c r="H23" i="123"/>
  <c r="H19" i="123"/>
  <c r="I16" i="123" s="1"/>
  <c r="F16" i="123"/>
  <c r="I13" i="123"/>
  <c r="H11" i="123"/>
  <c r="H10" i="123"/>
  <c r="H8" i="123"/>
  <c r="H7" i="123"/>
  <c r="G554" i="132" l="1"/>
  <c r="H554" i="132" s="1"/>
  <c r="I499" i="131"/>
  <c r="I502" i="131" s="1"/>
  <c r="I557" i="131" s="1"/>
  <c r="G560" i="131" s="1"/>
  <c r="H560" i="131" s="1"/>
  <c r="I535" i="130"/>
  <c r="I538" i="130" s="1"/>
  <c r="I553" i="130" s="1"/>
  <c r="G556" i="130" s="1"/>
  <c r="H556" i="130" s="1"/>
  <c r="I538" i="129"/>
  <c r="I541" i="129" s="1"/>
  <c r="I554" i="129" s="1"/>
  <c r="G557" i="129" s="1"/>
  <c r="H557" i="129" s="1"/>
  <c r="I538" i="128"/>
  <c r="I541" i="128" s="1"/>
  <c r="I550" i="128" s="1"/>
  <c r="G553" i="128" s="1"/>
  <c r="H553" i="128" s="1"/>
  <c r="I539" i="127"/>
  <c r="I542" i="127" s="1"/>
  <c r="I560" i="127" s="1"/>
  <c r="G563" i="127" s="1"/>
  <c r="H563" i="127" s="1"/>
  <c r="I236" i="126"/>
  <c r="I456" i="126"/>
  <c r="I304" i="126"/>
  <c r="I149" i="126"/>
  <c r="I347" i="126"/>
  <c r="I83" i="126"/>
  <c r="I172" i="126"/>
  <c r="I185" i="126"/>
  <c r="I7" i="126"/>
  <c r="I352" i="126"/>
  <c r="I482" i="126"/>
  <c r="I320" i="126"/>
  <c r="I466" i="126"/>
  <c r="I165" i="126"/>
  <c r="I477" i="126"/>
  <c r="I112" i="126"/>
  <c r="I491" i="126"/>
  <c r="I23" i="126"/>
  <c r="I229" i="126"/>
  <c r="I75" i="126"/>
  <c r="I245" i="126"/>
  <c r="I194" i="126"/>
  <c r="I209" i="126"/>
  <c r="I311" i="126"/>
  <c r="I368" i="126"/>
  <c r="I384" i="126"/>
  <c r="I426" i="126"/>
  <c r="I446" i="126"/>
  <c r="I10" i="126"/>
  <c r="I80" i="126"/>
  <c r="I118" i="126"/>
  <c r="I220" i="126"/>
  <c r="I391" i="126"/>
  <c r="I134" i="126"/>
  <c r="I126" i="126"/>
  <c r="I261" i="126"/>
  <c r="I373" i="126"/>
  <c r="I498" i="126"/>
  <c r="I50" i="126"/>
  <c r="I434" i="126"/>
  <c r="G534" i="126"/>
  <c r="G557" i="126" s="1"/>
  <c r="I314" i="126"/>
  <c r="I57" i="126"/>
  <c r="I104" i="126"/>
  <c r="I337" i="126"/>
  <c r="I449" i="126"/>
  <c r="I7" i="123"/>
  <c r="I351" i="123"/>
  <c r="I448" i="123"/>
  <c r="I322" i="123"/>
  <c r="I430" i="123"/>
  <c r="I234" i="123"/>
  <c r="I115" i="123"/>
  <c r="I327" i="123"/>
  <c r="I372" i="123"/>
  <c r="I123" i="123"/>
  <c r="I190" i="123"/>
  <c r="I10" i="123"/>
  <c r="I54" i="123"/>
  <c r="I80" i="123"/>
  <c r="I241" i="123"/>
  <c r="I438" i="123"/>
  <c r="I455" i="123"/>
  <c r="I225" i="123"/>
  <c r="I312" i="123"/>
  <c r="I214" i="123"/>
  <c r="I131" i="123"/>
  <c r="I319" i="123"/>
  <c r="I377" i="123"/>
  <c r="I395" i="123"/>
  <c r="I465" i="123"/>
  <c r="I177" i="123"/>
  <c r="I341" i="123"/>
  <c r="I47" i="123"/>
  <c r="I77" i="123"/>
  <c r="I388" i="123"/>
  <c r="I468" i="123"/>
  <c r="I502" i="123"/>
  <c r="I269" i="123"/>
  <c r="I356" i="123"/>
  <c r="I101" i="123"/>
  <c r="I541" i="123"/>
  <c r="I540" i="123" s="1"/>
  <c r="G538" i="123"/>
  <c r="G559" i="123" s="1"/>
  <c r="I199" i="123"/>
  <c r="I495" i="123"/>
  <c r="I481" i="123"/>
  <c r="I250" i="123"/>
  <c r="I72" i="123"/>
  <c r="I162" i="123"/>
  <c r="I486" i="123"/>
  <c r="I445" i="123"/>
  <c r="I146" i="123"/>
  <c r="I23" i="123"/>
  <c r="I109" i="123"/>
  <c r="I241" i="125"/>
  <c r="I352" i="125"/>
  <c r="I461" i="125"/>
  <c r="I482" i="125"/>
  <c r="I547" i="125"/>
  <c r="I541" i="125"/>
  <c r="I165" i="125"/>
  <c r="I190" i="125"/>
  <c r="I112" i="125"/>
  <c r="I126" i="125"/>
  <c r="I342" i="125"/>
  <c r="I250" i="125"/>
  <c r="I487" i="125"/>
  <c r="I225" i="125"/>
  <c r="I134" i="125"/>
  <c r="I322" i="125"/>
  <c r="I389" i="125"/>
  <c r="I50" i="125"/>
  <c r="I75" i="125"/>
  <c r="I83" i="125"/>
  <c r="I23" i="125"/>
  <c r="I7" i="125"/>
  <c r="I396" i="125"/>
  <c r="I451" i="125"/>
  <c r="I439" i="125"/>
  <c r="I214" i="125"/>
  <c r="I378" i="125"/>
  <c r="I454" i="125"/>
  <c r="I104" i="125"/>
  <c r="I312" i="125"/>
  <c r="I328" i="125"/>
  <c r="I234" i="125"/>
  <c r="I431" i="125"/>
  <c r="I503" i="125"/>
  <c r="G539" i="125"/>
  <c r="G573" i="125" s="1"/>
  <c r="I149" i="125"/>
  <c r="I177" i="125"/>
  <c r="I496" i="125"/>
  <c r="I532" i="126" l="1"/>
  <c r="I535" i="126" s="1"/>
  <c r="I553" i="126" s="1"/>
  <c r="G556" i="126" s="1"/>
  <c r="H556" i="126" s="1"/>
  <c r="I536" i="123"/>
  <c r="I539" i="123" s="1"/>
  <c r="I555" i="123" s="1"/>
  <c r="G558" i="123" s="1"/>
  <c r="H558" i="123" s="1"/>
  <c r="I537" i="125"/>
  <c r="I540" i="125" s="1"/>
  <c r="I569" i="125" s="1"/>
  <c r="G572" i="125" s="1"/>
  <c r="H572" i="125" s="1"/>
  <c r="G572" i="124" l="1"/>
  <c r="F572" i="124"/>
  <c r="H568" i="124"/>
  <c r="I549" i="124"/>
  <c r="I543" i="124" s="1"/>
  <c r="H548" i="124"/>
  <c r="H546" i="124"/>
  <c r="I534" i="124"/>
  <c r="H530" i="124"/>
  <c r="I529" i="124" s="1"/>
  <c r="H527" i="124"/>
  <c r="I527" i="124" s="1"/>
  <c r="H525" i="124"/>
  <c r="I524" i="124"/>
  <c r="F524" i="124"/>
  <c r="H517" i="124"/>
  <c r="I517" i="124" s="1"/>
  <c r="I515" i="124"/>
  <c r="F515" i="124"/>
  <c r="H513" i="124"/>
  <c r="I512" i="124" s="1"/>
  <c r="F512" i="124"/>
  <c r="H510" i="124"/>
  <c r="H509" i="124"/>
  <c r="H508" i="124"/>
  <c r="I505" i="124" s="1"/>
  <c r="H507" i="124"/>
  <c r="H506" i="124"/>
  <c r="F505" i="124"/>
  <c r="H503" i="124"/>
  <c r="H502" i="124"/>
  <c r="H501" i="124"/>
  <c r="H500" i="124"/>
  <c r="I498" i="124" s="1"/>
  <c r="H499" i="124"/>
  <c r="F498" i="124"/>
  <c r="I496" i="124"/>
  <c r="H494" i="124"/>
  <c r="H493" i="124"/>
  <c r="H492" i="124"/>
  <c r="H491" i="124"/>
  <c r="H490" i="124"/>
  <c r="H489" i="124"/>
  <c r="I489" i="124" s="1"/>
  <c r="H487" i="124"/>
  <c r="H486" i="124"/>
  <c r="H484" i="124"/>
  <c r="I484" i="124" s="1"/>
  <c r="I481" i="124"/>
  <c r="H476" i="124"/>
  <c r="I476" i="124" s="1"/>
  <c r="H474" i="124"/>
  <c r="H473" i="124"/>
  <c r="H472" i="124"/>
  <c r="H471" i="124"/>
  <c r="H470" i="124"/>
  <c r="I469" i="124"/>
  <c r="F469" i="124"/>
  <c r="H467" i="124"/>
  <c r="I466" i="124"/>
  <c r="H466" i="124"/>
  <c r="I461" i="124"/>
  <c r="H459" i="124"/>
  <c r="H458" i="124"/>
  <c r="I456" i="124"/>
  <c r="H454" i="124"/>
  <c r="H453" i="124"/>
  <c r="H452" i="124"/>
  <c r="H451" i="124"/>
  <c r="H450" i="124"/>
  <c r="I449" i="124"/>
  <c r="H447" i="124"/>
  <c r="I446" i="124"/>
  <c r="H446" i="124"/>
  <c r="H444" i="124"/>
  <c r="H443" i="124"/>
  <c r="H442" i="124"/>
  <c r="H441" i="124"/>
  <c r="H440" i="124"/>
  <c r="I439" i="124"/>
  <c r="F439" i="124"/>
  <c r="H436" i="124"/>
  <c r="I436" i="124" s="1"/>
  <c r="H434" i="124"/>
  <c r="H433" i="124"/>
  <c r="H432" i="124"/>
  <c r="I431" i="124"/>
  <c r="I424" i="124"/>
  <c r="I422" i="124"/>
  <c r="H420" i="124"/>
  <c r="I419" i="124"/>
  <c r="F419" i="124"/>
  <c r="H417" i="124"/>
  <c r="I417" i="124" s="1"/>
  <c r="I410" i="124"/>
  <c r="H408" i="124"/>
  <c r="I407" i="124"/>
  <c r="F407" i="124"/>
  <c r="H405" i="124"/>
  <c r="I404" i="124"/>
  <c r="H402" i="124"/>
  <c r="I401" i="124"/>
  <c r="H399" i="124"/>
  <c r="H398" i="124"/>
  <c r="H397" i="124"/>
  <c r="I396" i="124" s="1"/>
  <c r="F396" i="124"/>
  <c r="H394" i="124"/>
  <c r="H393" i="124"/>
  <c r="H392" i="124"/>
  <c r="H391" i="124"/>
  <c r="H390" i="124"/>
  <c r="I389" i="124"/>
  <c r="H389" i="124"/>
  <c r="I384" i="124"/>
  <c r="H382" i="124"/>
  <c r="H381" i="124"/>
  <c r="H380" i="124"/>
  <c r="H379" i="124"/>
  <c r="I378" i="124"/>
  <c r="G378" i="124"/>
  <c r="H376" i="124"/>
  <c r="H375" i="124"/>
  <c r="I373" i="124"/>
  <c r="F373" i="124"/>
  <c r="I370" i="124"/>
  <c r="I366" i="124"/>
  <c r="I362" i="124"/>
  <c r="H360" i="124"/>
  <c r="I357" i="124" s="1"/>
  <c r="H359" i="124"/>
  <c r="H358" i="124"/>
  <c r="F357" i="124"/>
  <c r="H355" i="124"/>
  <c r="H354" i="124"/>
  <c r="H353" i="124"/>
  <c r="I352" i="124"/>
  <c r="F352" i="124"/>
  <c r="H348" i="124"/>
  <c r="I347" i="124"/>
  <c r="I345" i="124"/>
  <c r="G345" i="124"/>
  <c r="H343" i="124"/>
  <c r="H342" i="124"/>
  <c r="I342" i="124" s="1"/>
  <c r="H339" i="124"/>
  <c r="I339" i="124" s="1"/>
  <c r="I335" i="124"/>
  <c r="I333" i="124"/>
  <c r="G333" i="124"/>
  <c r="H331" i="124"/>
  <c r="H330" i="124"/>
  <c r="H329" i="124"/>
  <c r="I328" i="124" s="1"/>
  <c r="G328" i="124"/>
  <c r="H325" i="124"/>
  <c r="H324" i="124"/>
  <c r="H323" i="124"/>
  <c r="I322" i="124"/>
  <c r="G322" i="124"/>
  <c r="H320" i="124"/>
  <c r="H319" i="124"/>
  <c r="I319" i="124" s="1"/>
  <c r="H317" i="124"/>
  <c r="H316" i="124"/>
  <c r="H315" i="124"/>
  <c r="H314" i="124"/>
  <c r="H313" i="124"/>
  <c r="I312" i="124"/>
  <c r="G312" i="124"/>
  <c r="H310" i="124"/>
  <c r="I310" i="124" s="1"/>
  <c r="I307" i="124"/>
  <c r="I305" i="124"/>
  <c r="G305" i="124"/>
  <c r="H302" i="124"/>
  <c r="I300" i="124"/>
  <c r="G300" i="124"/>
  <c r="H298" i="124"/>
  <c r="I297" i="124"/>
  <c r="F297" i="124"/>
  <c r="I293" i="124"/>
  <c r="I290" i="124"/>
  <c r="G290" i="124"/>
  <c r="I287" i="124"/>
  <c r="I285" i="124"/>
  <c r="H283" i="124"/>
  <c r="I283" i="124" s="1"/>
  <c r="I276" i="124"/>
  <c r="H274" i="124"/>
  <c r="H272" i="124"/>
  <c r="H271" i="124"/>
  <c r="I269" i="124"/>
  <c r="H269" i="124"/>
  <c r="H266" i="124"/>
  <c r="I266" i="124" s="1"/>
  <c r="I260" i="124"/>
  <c r="F260" i="124"/>
  <c r="I257" i="124"/>
  <c r="H255" i="124"/>
  <c r="H254" i="124"/>
  <c r="H253" i="124"/>
  <c r="H252" i="124"/>
  <c r="H251" i="124"/>
  <c r="I250" i="124" s="1"/>
  <c r="G250" i="124"/>
  <c r="I247" i="124"/>
  <c r="H244" i="124"/>
  <c r="H243" i="124"/>
  <c r="I241" i="124" s="1"/>
  <c r="H239" i="124"/>
  <c r="H238" i="124"/>
  <c r="H237" i="124"/>
  <c r="H236" i="124"/>
  <c r="H235" i="124"/>
  <c r="I234" i="124"/>
  <c r="F234" i="124"/>
  <c r="H232" i="124"/>
  <c r="I232" i="124" s="1"/>
  <c r="H230" i="124"/>
  <c r="H229" i="124"/>
  <c r="H228" i="124"/>
  <c r="H227" i="124"/>
  <c r="H226" i="124"/>
  <c r="I225" i="124"/>
  <c r="I223" i="124"/>
  <c r="G223" i="124"/>
  <c r="H219" i="124"/>
  <c r="H218" i="124"/>
  <c r="H217" i="124"/>
  <c r="H216" i="124"/>
  <c r="H215" i="124"/>
  <c r="I214" i="124"/>
  <c r="H214" i="124"/>
  <c r="H212" i="124"/>
  <c r="I211" i="124"/>
  <c r="H209" i="124"/>
  <c r="I208" i="124"/>
  <c r="H204" i="124"/>
  <c r="I203" i="124"/>
  <c r="F203" i="124"/>
  <c r="H201" i="124"/>
  <c r="H200" i="124"/>
  <c r="I199" i="124"/>
  <c r="H195" i="124"/>
  <c r="H194" i="124"/>
  <c r="H193" i="124"/>
  <c r="H192" i="124"/>
  <c r="H191" i="124"/>
  <c r="H190" i="124"/>
  <c r="I190" i="124" s="1"/>
  <c r="I188" i="124"/>
  <c r="H184" i="124"/>
  <c r="I184" i="124" s="1"/>
  <c r="H182" i="124"/>
  <c r="H181" i="124"/>
  <c r="H180" i="124"/>
  <c r="I177" i="124" s="1"/>
  <c r="H179" i="124"/>
  <c r="H178" i="124"/>
  <c r="H177" i="124"/>
  <c r="I172" i="124"/>
  <c r="I170" i="124"/>
  <c r="G170" i="124"/>
  <c r="H168" i="124"/>
  <c r="I165" i="124" s="1"/>
  <c r="H167" i="124"/>
  <c r="H166" i="124"/>
  <c r="G165" i="124"/>
  <c r="I160" i="124"/>
  <c r="H158" i="124"/>
  <c r="I157" i="124"/>
  <c r="G157" i="124"/>
  <c r="H154" i="124"/>
  <c r="I154" i="124" s="1"/>
  <c r="H152" i="124"/>
  <c r="H151" i="124"/>
  <c r="H150" i="124"/>
  <c r="H149" i="124"/>
  <c r="I149" i="124" s="1"/>
  <c r="H145" i="124"/>
  <c r="I144" i="124" s="1"/>
  <c r="F144" i="124"/>
  <c r="I141" i="124"/>
  <c r="H141" i="124"/>
  <c r="H139" i="124"/>
  <c r="H138" i="124"/>
  <c r="H137" i="124"/>
  <c r="H136" i="124"/>
  <c r="I134" i="124" s="1"/>
  <c r="H135" i="124"/>
  <c r="F134" i="124"/>
  <c r="I131" i="124"/>
  <c r="H129" i="124"/>
  <c r="H128" i="124"/>
  <c r="H127" i="124"/>
  <c r="I126" i="124"/>
  <c r="H126" i="124"/>
  <c r="H124" i="124"/>
  <c r="I124" i="124" s="1"/>
  <c r="H120" i="124"/>
  <c r="H118" i="124"/>
  <c r="I118" i="124" s="1"/>
  <c r="I115" i="124"/>
  <c r="G115" i="124"/>
  <c r="H113" i="124"/>
  <c r="H112" i="124"/>
  <c r="I112" i="124" s="1"/>
  <c r="I110" i="124"/>
  <c r="G110" i="124"/>
  <c r="H108" i="124"/>
  <c r="H107" i="124"/>
  <c r="H106" i="124"/>
  <c r="H105" i="124"/>
  <c r="H104" i="124"/>
  <c r="I104" i="124" s="1"/>
  <c r="I101" i="124"/>
  <c r="H98" i="124"/>
  <c r="I98" i="124" s="1"/>
  <c r="H96" i="124"/>
  <c r="I95" i="124"/>
  <c r="I90" i="124"/>
  <c r="H88" i="124"/>
  <c r="H87" i="124"/>
  <c r="H86" i="124"/>
  <c r="H85" i="124"/>
  <c r="H84" i="124"/>
  <c r="I83" i="124"/>
  <c r="H81" i="124"/>
  <c r="H80" i="124"/>
  <c r="I80" i="124" s="1"/>
  <c r="H78" i="124"/>
  <c r="H77" i="124"/>
  <c r="H76" i="124"/>
  <c r="H75" i="124"/>
  <c r="I75" i="124" s="1"/>
  <c r="I70" i="124"/>
  <c r="H63" i="124"/>
  <c r="I63" i="124" s="1"/>
  <c r="I60" i="124"/>
  <c r="H58" i="124"/>
  <c r="H57" i="124"/>
  <c r="I57" i="124" s="1"/>
  <c r="H55" i="124"/>
  <c r="H54" i="124"/>
  <c r="H53" i="124"/>
  <c r="H52" i="124"/>
  <c r="H51" i="124"/>
  <c r="I50" i="124" s="1"/>
  <c r="F50" i="124"/>
  <c r="I48" i="124"/>
  <c r="G48" i="124"/>
  <c r="G541" i="124" s="1"/>
  <c r="I42" i="124"/>
  <c r="G42" i="124"/>
  <c r="I38" i="124"/>
  <c r="G38" i="124"/>
  <c r="I31" i="124"/>
  <c r="H28" i="124"/>
  <c r="I28" i="124" s="1"/>
  <c r="H26" i="124"/>
  <c r="H25" i="124"/>
  <c r="H24" i="124"/>
  <c r="H23" i="124"/>
  <c r="I23" i="124" s="1"/>
  <c r="H19" i="124"/>
  <c r="I16" i="124"/>
  <c r="F16" i="124"/>
  <c r="I13" i="124"/>
  <c r="H11" i="124"/>
  <c r="H10" i="124"/>
  <c r="I10" i="124" s="1"/>
  <c r="H8" i="124"/>
  <c r="H7" i="124"/>
  <c r="I7" i="124" s="1"/>
  <c r="I539" i="124" s="1"/>
  <c r="I542" i="124" s="1"/>
  <c r="I572" i="124" s="1"/>
  <c r="G548" i="122"/>
  <c r="F548" i="122"/>
  <c r="I532" i="122"/>
  <c r="I524" i="122"/>
  <c r="H520" i="122"/>
  <c r="I519" i="122" s="1"/>
  <c r="H517" i="122"/>
  <c r="I517" i="122" s="1"/>
  <c r="H515" i="122"/>
  <c r="I514" i="122" s="1"/>
  <c r="F514" i="122"/>
  <c r="I507" i="122"/>
  <c r="I505" i="122"/>
  <c r="F505" i="122"/>
  <c r="H503" i="122"/>
  <c r="I502" i="122" s="1"/>
  <c r="F502" i="122"/>
  <c r="H500" i="122"/>
  <c r="H499" i="122"/>
  <c r="H498" i="122"/>
  <c r="H497" i="122"/>
  <c r="H496" i="122"/>
  <c r="F495" i="122"/>
  <c r="H493" i="122"/>
  <c r="H492" i="122"/>
  <c r="H491" i="122"/>
  <c r="H490" i="122"/>
  <c r="I488" i="122" s="1"/>
  <c r="H489" i="122"/>
  <c r="F488" i="122"/>
  <c r="I486" i="122"/>
  <c r="H484" i="122"/>
  <c r="H483" i="122"/>
  <c r="H482" i="122"/>
  <c r="H481" i="122"/>
  <c r="H480" i="122"/>
  <c r="H479" i="122"/>
  <c r="H477" i="122"/>
  <c r="H476" i="122"/>
  <c r="H474" i="122"/>
  <c r="I474" i="122" s="1"/>
  <c r="I471" i="122"/>
  <c r="H468" i="122"/>
  <c r="I468" i="122" s="1"/>
  <c r="H466" i="122"/>
  <c r="H465" i="122"/>
  <c r="H464" i="122"/>
  <c r="H463" i="122"/>
  <c r="H462" i="122"/>
  <c r="F461" i="122"/>
  <c r="H459" i="122"/>
  <c r="I458" i="122" s="1"/>
  <c r="F458" i="122"/>
  <c r="I453" i="122"/>
  <c r="F453" i="122"/>
  <c r="H451" i="122"/>
  <c r="I449" i="122" s="1"/>
  <c r="H450" i="122"/>
  <c r="G449" i="122"/>
  <c r="H447" i="122"/>
  <c r="H446" i="122"/>
  <c r="H445" i="122"/>
  <c r="H444" i="122"/>
  <c r="H443" i="122"/>
  <c r="H440" i="122"/>
  <c r="H439" i="122"/>
  <c r="H437" i="122"/>
  <c r="H436" i="122"/>
  <c r="H435" i="122"/>
  <c r="H434" i="122"/>
  <c r="H433" i="122"/>
  <c r="F432" i="122"/>
  <c r="H430" i="122"/>
  <c r="H428" i="122"/>
  <c r="H427" i="122"/>
  <c r="H426" i="122"/>
  <c r="I425" i="122" s="1"/>
  <c r="I418" i="122"/>
  <c r="I416" i="122"/>
  <c r="H414" i="122"/>
  <c r="I413" i="122" s="1"/>
  <c r="F413" i="122"/>
  <c r="H411" i="122"/>
  <c r="I411" i="122" s="1"/>
  <c r="I404" i="122"/>
  <c r="H402" i="122"/>
  <c r="I401" i="122" s="1"/>
  <c r="F401" i="122"/>
  <c r="H399" i="122"/>
  <c r="I398" i="122" s="1"/>
  <c r="H396" i="122"/>
  <c r="I395" i="122"/>
  <c r="H393" i="122"/>
  <c r="H392" i="122"/>
  <c r="H391" i="122"/>
  <c r="F390" i="122"/>
  <c r="H388" i="122"/>
  <c r="H387" i="122"/>
  <c r="H386" i="122"/>
  <c r="H385" i="122"/>
  <c r="H384" i="122"/>
  <c r="H383" i="122"/>
  <c r="I378" i="122"/>
  <c r="H376" i="122"/>
  <c r="H375" i="122"/>
  <c r="H374" i="122"/>
  <c r="H373" i="122"/>
  <c r="G372" i="122"/>
  <c r="H370" i="122"/>
  <c r="H369" i="122"/>
  <c r="F367" i="122"/>
  <c r="I364" i="122"/>
  <c r="I358" i="122"/>
  <c r="I354" i="122"/>
  <c r="H352" i="122"/>
  <c r="H351" i="122"/>
  <c r="H350" i="122"/>
  <c r="F349" i="122"/>
  <c r="H347" i="122"/>
  <c r="H346" i="122"/>
  <c r="H345" i="122"/>
  <c r="F344" i="122"/>
  <c r="H340" i="122"/>
  <c r="I339" i="122" s="1"/>
  <c r="G339" i="122"/>
  <c r="I337" i="122"/>
  <c r="G337" i="122"/>
  <c r="H335" i="122"/>
  <c r="H334" i="122"/>
  <c r="H331" i="122"/>
  <c r="I331" i="122" s="1"/>
  <c r="I327" i="122"/>
  <c r="G327" i="122"/>
  <c r="H325" i="122"/>
  <c r="H324" i="122"/>
  <c r="H323" i="122"/>
  <c r="G322" i="122"/>
  <c r="H320" i="122"/>
  <c r="H319" i="122"/>
  <c r="H318" i="122"/>
  <c r="G317" i="122"/>
  <c r="H315" i="122"/>
  <c r="H314" i="122"/>
  <c r="H312" i="122"/>
  <c r="H311" i="122"/>
  <c r="H310" i="122"/>
  <c r="H309" i="122"/>
  <c r="H308" i="122"/>
  <c r="G307" i="122"/>
  <c r="H305" i="122"/>
  <c r="I305" i="122" s="1"/>
  <c r="I302" i="122"/>
  <c r="I300" i="122"/>
  <c r="G300" i="122"/>
  <c r="H297" i="122"/>
  <c r="I295" i="122" s="1"/>
  <c r="G295" i="122"/>
  <c r="H293" i="122"/>
  <c r="I292" i="122" s="1"/>
  <c r="F292" i="122"/>
  <c r="I288" i="122"/>
  <c r="I285" i="122"/>
  <c r="G285" i="122"/>
  <c r="I282" i="122"/>
  <c r="I280" i="122"/>
  <c r="H278" i="122"/>
  <c r="I278" i="122" s="1"/>
  <c r="I271" i="122"/>
  <c r="H269" i="122"/>
  <c r="H268" i="122"/>
  <c r="H267" i="122"/>
  <c r="H266" i="122"/>
  <c r="H263" i="122"/>
  <c r="I263" i="122" s="1"/>
  <c r="I258" i="122"/>
  <c r="F258" i="122"/>
  <c r="I255" i="122"/>
  <c r="H253" i="122"/>
  <c r="H252" i="122"/>
  <c r="H251" i="122"/>
  <c r="H250" i="122"/>
  <c r="H249" i="122"/>
  <c r="G248" i="122"/>
  <c r="I245" i="122"/>
  <c r="H242" i="122"/>
  <c r="H241" i="122"/>
  <c r="I239" i="122" s="1"/>
  <c r="H237" i="122"/>
  <c r="H236" i="122"/>
  <c r="H235" i="122"/>
  <c r="H234" i="122"/>
  <c r="H233" i="122"/>
  <c r="F232" i="122"/>
  <c r="H230" i="122"/>
  <c r="I230" i="122" s="1"/>
  <c r="H228" i="122"/>
  <c r="H227" i="122"/>
  <c r="H226" i="122"/>
  <c r="H225" i="122"/>
  <c r="H224" i="122"/>
  <c r="I221" i="122"/>
  <c r="G221" i="122"/>
  <c r="H217" i="122"/>
  <c r="H216" i="122"/>
  <c r="H215" i="122"/>
  <c r="H214" i="122"/>
  <c r="H213" i="122"/>
  <c r="H212" i="122"/>
  <c r="H210" i="122"/>
  <c r="I209" i="122" s="1"/>
  <c r="H207" i="122"/>
  <c r="I206" i="122"/>
  <c r="H202" i="122"/>
  <c r="I201" i="122" s="1"/>
  <c r="F201" i="122"/>
  <c r="H199" i="122"/>
  <c r="H198" i="122"/>
  <c r="H195" i="122"/>
  <c r="H194" i="122"/>
  <c r="H193" i="122"/>
  <c r="H192" i="122"/>
  <c r="H191" i="122"/>
  <c r="H190" i="122"/>
  <c r="I188" i="122"/>
  <c r="G188" i="122"/>
  <c r="H184" i="122"/>
  <c r="I184" i="122" s="1"/>
  <c r="H182" i="122"/>
  <c r="H181" i="122"/>
  <c r="H180" i="122"/>
  <c r="H179" i="122"/>
  <c r="H178" i="122"/>
  <c r="H177" i="122"/>
  <c r="I174" i="122"/>
  <c r="I169" i="122"/>
  <c r="I167" i="122"/>
  <c r="G167" i="122"/>
  <c r="H165" i="122"/>
  <c r="H164" i="122"/>
  <c r="H163" i="122"/>
  <c r="G162" i="122"/>
  <c r="H155" i="122"/>
  <c r="I154" i="122" s="1"/>
  <c r="G154" i="122"/>
  <c r="H151" i="122"/>
  <c r="I151" i="122" s="1"/>
  <c r="H149" i="122"/>
  <c r="H148" i="122"/>
  <c r="H147" i="122"/>
  <c r="H146" i="122"/>
  <c r="H142" i="122"/>
  <c r="I141" i="122" s="1"/>
  <c r="F141" i="122"/>
  <c r="H138" i="122"/>
  <c r="I138" i="122" s="1"/>
  <c r="H136" i="122"/>
  <c r="H135" i="122"/>
  <c r="H134" i="122"/>
  <c r="H133" i="122"/>
  <c r="H132" i="122"/>
  <c r="F131" i="122"/>
  <c r="I128" i="122"/>
  <c r="H126" i="122"/>
  <c r="H125" i="122"/>
  <c r="H124" i="122"/>
  <c r="H123" i="122"/>
  <c r="H121" i="122"/>
  <c r="I121" i="122" s="1"/>
  <c r="H117" i="122"/>
  <c r="I116" i="122" s="1"/>
  <c r="F116" i="122"/>
  <c r="I113" i="122"/>
  <c r="G113" i="122"/>
  <c r="H111" i="122"/>
  <c r="H110" i="122"/>
  <c r="I108" i="122"/>
  <c r="G108" i="122"/>
  <c r="H106" i="122"/>
  <c r="H105" i="122"/>
  <c r="H104" i="122"/>
  <c r="H103" i="122"/>
  <c r="H102" i="122"/>
  <c r="I99" i="122"/>
  <c r="H96" i="122"/>
  <c r="I96" i="122" s="1"/>
  <c r="H94" i="122"/>
  <c r="I93" i="122" s="1"/>
  <c r="I88" i="122"/>
  <c r="H86" i="122"/>
  <c r="H85" i="122"/>
  <c r="H84" i="122"/>
  <c r="H83" i="122"/>
  <c r="H82" i="122"/>
  <c r="H79" i="122"/>
  <c r="H78" i="122"/>
  <c r="H76" i="122"/>
  <c r="H75" i="122"/>
  <c r="H74" i="122"/>
  <c r="H73" i="122"/>
  <c r="I68" i="122"/>
  <c r="H65" i="122"/>
  <c r="I65" i="122" s="1"/>
  <c r="I62" i="122"/>
  <c r="H60" i="122"/>
  <c r="I59" i="122" s="1"/>
  <c r="F59" i="122"/>
  <c r="H57" i="122"/>
  <c r="H56" i="122"/>
  <c r="H55" i="122"/>
  <c r="H54" i="122"/>
  <c r="H53" i="122"/>
  <c r="F52" i="122"/>
  <c r="I50" i="122"/>
  <c r="G50" i="122"/>
  <c r="I47" i="122"/>
  <c r="G47" i="122"/>
  <c r="I43" i="122"/>
  <c r="G43" i="122"/>
  <c r="I37" i="122"/>
  <c r="H34" i="122"/>
  <c r="I34" i="122" s="1"/>
  <c r="H32" i="122"/>
  <c r="H30" i="122"/>
  <c r="H29" i="122"/>
  <c r="H28" i="122"/>
  <c r="H26" i="122"/>
  <c r="H25" i="122"/>
  <c r="H24" i="122"/>
  <c r="H23" i="122"/>
  <c r="H19" i="122"/>
  <c r="I16" i="122" s="1"/>
  <c r="F16" i="122"/>
  <c r="I13" i="122"/>
  <c r="H11" i="122"/>
  <c r="H10" i="122"/>
  <c r="H8" i="122"/>
  <c r="H7" i="122"/>
  <c r="F563" i="121"/>
  <c r="I541" i="121"/>
  <c r="I535" i="121"/>
  <c r="I534" i="121" s="1"/>
  <c r="G563" i="121"/>
  <c r="I526" i="121"/>
  <c r="H522" i="121"/>
  <c r="I521" i="121" s="1"/>
  <c r="H519" i="121"/>
  <c r="I519" i="121" s="1"/>
  <c r="H517" i="121"/>
  <c r="I516" i="121" s="1"/>
  <c r="F516" i="121"/>
  <c r="I509" i="121"/>
  <c r="I507" i="121"/>
  <c r="F507" i="121"/>
  <c r="H505" i="121"/>
  <c r="I504" i="121" s="1"/>
  <c r="F504" i="121"/>
  <c r="H502" i="121"/>
  <c r="H501" i="121"/>
  <c r="H500" i="121"/>
  <c r="H499" i="121"/>
  <c r="H498" i="121"/>
  <c r="F497" i="121"/>
  <c r="H495" i="121"/>
  <c r="H494" i="121"/>
  <c r="H493" i="121"/>
  <c r="H492" i="121"/>
  <c r="H491" i="121"/>
  <c r="F490" i="121"/>
  <c r="I488" i="121"/>
  <c r="H486" i="121"/>
  <c r="H485" i="121"/>
  <c r="H484" i="121"/>
  <c r="H483" i="121"/>
  <c r="H482" i="121"/>
  <c r="H481" i="121"/>
  <c r="H479" i="121"/>
  <c r="H478" i="121"/>
  <c r="H476" i="121"/>
  <c r="I473" i="121"/>
  <c r="H470" i="121"/>
  <c r="I470" i="121" s="1"/>
  <c r="H468" i="121"/>
  <c r="H467" i="121"/>
  <c r="H466" i="121"/>
  <c r="H465" i="121"/>
  <c r="H464" i="121"/>
  <c r="F463" i="121"/>
  <c r="H461" i="121"/>
  <c r="I460" i="121" s="1"/>
  <c r="F460" i="121"/>
  <c r="I455" i="121"/>
  <c r="F455" i="121"/>
  <c r="H453" i="121"/>
  <c r="H452" i="121"/>
  <c r="I451" i="121" s="1"/>
  <c r="G451" i="121"/>
  <c r="H449" i="121"/>
  <c r="H448" i="121"/>
  <c r="H447" i="121"/>
  <c r="H446" i="121"/>
  <c r="H445" i="121"/>
  <c r="H442" i="121"/>
  <c r="H441" i="121"/>
  <c r="H439" i="121"/>
  <c r="H438" i="121"/>
  <c r="H437" i="121"/>
  <c r="H436" i="121"/>
  <c r="H435" i="121"/>
  <c r="F434" i="121"/>
  <c r="H432" i="121"/>
  <c r="H430" i="121"/>
  <c r="H429" i="121"/>
  <c r="H428" i="121"/>
  <c r="I420" i="121"/>
  <c r="I418" i="121"/>
  <c r="H416" i="121"/>
  <c r="I415" i="121" s="1"/>
  <c r="F415" i="121"/>
  <c r="H413" i="121"/>
  <c r="I413" i="121" s="1"/>
  <c r="I406" i="121"/>
  <c r="H404" i="121"/>
  <c r="I403" i="121" s="1"/>
  <c r="F403" i="121"/>
  <c r="H401" i="121"/>
  <c r="I400" i="121" s="1"/>
  <c r="H398" i="121"/>
  <c r="I397" i="121" s="1"/>
  <c r="H395" i="121"/>
  <c r="H394" i="121"/>
  <c r="H393" i="121"/>
  <c r="I392" i="121" s="1"/>
  <c r="F392" i="121"/>
  <c r="H390" i="121"/>
  <c r="H389" i="121"/>
  <c r="H388" i="121"/>
  <c r="H387" i="121"/>
  <c r="H386" i="121"/>
  <c r="H385" i="121"/>
  <c r="I380" i="121"/>
  <c r="H378" i="121"/>
  <c r="H377" i="121"/>
  <c r="H376" i="121"/>
  <c r="H375" i="121"/>
  <c r="G374" i="121"/>
  <c r="H372" i="121"/>
  <c r="H371" i="121"/>
  <c r="I369" i="121"/>
  <c r="F369" i="121"/>
  <c r="I366" i="121"/>
  <c r="I360" i="121"/>
  <c r="I356" i="121"/>
  <c r="H354" i="121"/>
  <c r="H353" i="121"/>
  <c r="H352" i="121"/>
  <c r="F351" i="121"/>
  <c r="H349" i="121"/>
  <c r="H348" i="121"/>
  <c r="H347" i="121"/>
  <c r="F346" i="121"/>
  <c r="H342" i="121"/>
  <c r="I341" i="121" s="1"/>
  <c r="G341" i="121"/>
  <c r="I339" i="121"/>
  <c r="G339" i="121"/>
  <c r="H337" i="121"/>
  <c r="H336" i="121"/>
  <c r="H333" i="121"/>
  <c r="I333" i="121" s="1"/>
  <c r="I329" i="121"/>
  <c r="G329" i="121"/>
  <c r="H327" i="121"/>
  <c r="H326" i="121"/>
  <c r="H325" i="121"/>
  <c r="G324" i="121"/>
  <c r="H322" i="121"/>
  <c r="H321" i="121"/>
  <c r="H320" i="121"/>
  <c r="G319" i="121"/>
  <c r="H317" i="121"/>
  <c r="H316" i="121"/>
  <c r="I316" i="121" s="1"/>
  <c r="H314" i="121"/>
  <c r="H313" i="121"/>
  <c r="H312" i="121"/>
  <c r="H311" i="121"/>
  <c r="H310" i="121"/>
  <c r="G309" i="121"/>
  <c r="H307" i="121"/>
  <c r="I307" i="121" s="1"/>
  <c r="I304" i="121"/>
  <c r="I302" i="121"/>
  <c r="G302" i="121"/>
  <c r="H299" i="121"/>
  <c r="I297" i="121" s="1"/>
  <c r="G297" i="121"/>
  <c r="H295" i="121"/>
  <c r="I294" i="121" s="1"/>
  <c r="F294" i="121"/>
  <c r="I290" i="121"/>
  <c r="I287" i="121"/>
  <c r="G287" i="121"/>
  <c r="I284" i="121"/>
  <c r="I282" i="121"/>
  <c r="H280" i="121"/>
  <c r="I280" i="121" s="1"/>
  <c r="I273" i="121"/>
  <c r="H271" i="121"/>
  <c r="H270" i="121"/>
  <c r="H269" i="121"/>
  <c r="H268" i="121"/>
  <c r="H265" i="121"/>
  <c r="I265" i="121" s="1"/>
  <c r="I260" i="121"/>
  <c r="F260" i="121"/>
  <c r="I257" i="121"/>
  <c r="H255" i="121"/>
  <c r="H254" i="121"/>
  <c r="H253" i="121"/>
  <c r="H252" i="121"/>
  <c r="H251" i="121"/>
  <c r="G250" i="121"/>
  <c r="I247" i="121"/>
  <c r="H244" i="121"/>
  <c r="H243" i="121"/>
  <c r="I241" i="121" s="1"/>
  <c r="H239" i="121"/>
  <c r="H238" i="121"/>
  <c r="H237" i="121"/>
  <c r="H236" i="121"/>
  <c r="H235" i="121"/>
  <c r="F234" i="121"/>
  <c r="H232" i="121"/>
  <c r="I232" i="121" s="1"/>
  <c r="H230" i="121"/>
  <c r="H229" i="121"/>
  <c r="H228" i="121"/>
  <c r="H227" i="121"/>
  <c r="H226" i="121"/>
  <c r="I223" i="121"/>
  <c r="G223" i="121"/>
  <c r="H219" i="121"/>
  <c r="H218" i="121"/>
  <c r="H217" i="121"/>
  <c r="H216" i="121"/>
  <c r="H215" i="121"/>
  <c r="H214" i="121"/>
  <c r="H212" i="121"/>
  <c r="I211" i="121"/>
  <c r="H209" i="121"/>
  <c r="I208" i="121"/>
  <c r="H204" i="121"/>
  <c r="I203" i="121" s="1"/>
  <c r="F203" i="121"/>
  <c r="H201" i="121"/>
  <c r="H200" i="121"/>
  <c r="I199" i="121" s="1"/>
  <c r="H197" i="121"/>
  <c r="H196" i="121"/>
  <c r="H195" i="121"/>
  <c r="H194" i="121"/>
  <c r="H193" i="121"/>
  <c r="H192" i="121"/>
  <c r="I190" i="121"/>
  <c r="G190" i="121"/>
  <c r="H186" i="121"/>
  <c r="I186" i="121" s="1"/>
  <c r="H184" i="121"/>
  <c r="H183" i="121"/>
  <c r="H182" i="121"/>
  <c r="H181" i="121"/>
  <c r="H180" i="121"/>
  <c r="H179" i="121"/>
  <c r="I176" i="121"/>
  <c r="I171" i="121"/>
  <c r="I169" i="121"/>
  <c r="G169" i="121"/>
  <c r="H167" i="121"/>
  <c r="H166" i="121"/>
  <c r="H165" i="121"/>
  <c r="G164" i="121"/>
  <c r="H157" i="121"/>
  <c r="I156" i="121" s="1"/>
  <c r="G156" i="121"/>
  <c r="H153" i="121"/>
  <c r="I153" i="121" s="1"/>
  <c r="H151" i="121"/>
  <c r="H150" i="121"/>
  <c r="H149" i="121"/>
  <c r="H148" i="121"/>
  <c r="H144" i="121"/>
  <c r="I143" i="121" s="1"/>
  <c r="F143" i="121"/>
  <c r="H140" i="121"/>
  <c r="I140" i="121" s="1"/>
  <c r="H138" i="121"/>
  <c r="H137" i="121"/>
  <c r="H136" i="121"/>
  <c r="H135" i="121"/>
  <c r="H134" i="121"/>
  <c r="F133" i="121"/>
  <c r="I130" i="121"/>
  <c r="H128" i="121"/>
  <c r="H127" i="121"/>
  <c r="H126" i="121"/>
  <c r="H125" i="121"/>
  <c r="H123" i="121"/>
  <c r="I123" i="121" s="1"/>
  <c r="H119" i="121"/>
  <c r="I118" i="121" s="1"/>
  <c r="F118" i="121"/>
  <c r="I115" i="121"/>
  <c r="G115" i="121"/>
  <c r="H113" i="121"/>
  <c r="H112" i="121"/>
  <c r="I110" i="121"/>
  <c r="G110" i="121"/>
  <c r="H108" i="121"/>
  <c r="H107" i="121"/>
  <c r="H106" i="121"/>
  <c r="H105" i="121"/>
  <c r="H104" i="121"/>
  <c r="I101" i="121"/>
  <c r="H98" i="121"/>
  <c r="I98" i="121" s="1"/>
  <c r="H96" i="121"/>
  <c r="I95" i="121" s="1"/>
  <c r="I90" i="121"/>
  <c r="H88" i="121"/>
  <c r="H87" i="121"/>
  <c r="H86" i="121"/>
  <c r="H85" i="121"/>
  <c r="H84" i="121"/>
  <c r="H81" i="121"/>
  <c r="H80" i="121"/>
  <c r="H78" i="121"/>
  <c r="H77" i="121"/>
  <c r="H76" i="121"/>
  <c r="H75" i="121"/>
  <c r="I70" i="121"/>
  <c r="H67" i="121"/>
  <c r="I67" i="121" s="1"/>
  <c r="I64" i="121"/>
  <c r="H62" i="121"/>
  <c r="I61" i="121" s="1"/>
  <c r="F61" i="121"/>
  <c r="H59" i="121"/>
  <c r="H58" i="121"/>
  <c r="H57" i="121"/>
  <c r="H56" i="121"/>
  <c r="H55" i="121"/>
  <c r="F54" i="121"/>
  <c r="I52" i="121"/>
  <c r="G52" i="121"/>
  <c r="I49" i="121"/>
  <c r="G49" i="121"/>
  <c r="I45" i="121"/>
  <c r="G45" i="121"/>
  <c r="I39" i="121"/>
  <c r="H36" i="121"/>
  <c r="I36" i="121" s="1"/>
  <c r="H34" i="121"/>
  <c r="H32" i="121"/>
  <c r="H31" i="121"/>
  <c r="H30" i="121"/>
  <c r="H28" i="121"/>
  <c r="H27" i="121"/>
  <c r="H26" i="121"/>
  <c r="H25" i="121"/>
  <c r="H21" i="121"/>
  <c r="I18" i="121" s="1"/>
  <c r="F18" i="121"/>
  <c r="I15" i="121"/>
  <c r="H13" i="121"/>
  <c r="H12" i="121"/>
  <c r="H8" i="121"/>
  <c r="H7" i="121"/>
  <c r="G589" i="120"/>
  <c r="G593" i="120" s="1"/>
  <c r="G592" i="120" s="1"/>
  <c r="I543" i="120"/>
  <c r="I541" i="120" s="1"/>
  <c r="H571" i="120"/>
  <c r="H432" i="120"/>
  <c r="I420" i="120"/>
  <c r="I406" i="120"/>
  <c r="I366" i="120"/>
  <c r="I171" i="120"/>
  <c r="I39" i="120"/>
  <c r="G599" i="120"/>
  <c r="F589" i="120"/>
  <c r="I533" i="120"/>
  <c r="I524" i="120"/>
  <c r="H522" i="120"/>
  <c r="I521" i="120" s="1"/>
  <c r="H519" i="120"/>
  <c r="I519" i="120" s="1"/>
  <c r="H517" i="120"/>
  <c r="I516" i="120" s="1"/>
  <c r="F516" i="120"/>
  <c r="I509" i="120"/>
  <c r="I507" i="120"/>
  <c r="F507" i="120"/>
  <c r="H505" i="120"/>
  <c r="I504" i="120" s="1"/>
  <c r="F504" i="120"/>
  <c r="H502" i="120"/>
  <c r="H501" i="120"/>
  <c r="H500" i="120"/>
  <c r="H499" i="120"/>
  <c r="H498" i="120"/>
  <c r="F497" i="120"/>
  <c r="H495" i="120"/>
  <c r="H494" i="120"/>
  <c r="H493" i="120"/>
  <c r="H492" i="120"/>
  <c r="H491" i="120"/>
  <c r="F490" i="120"/>
  <c r="I488" i="120"/>
  <c r="H486" i="120"/>
  <c r="H485" i="120"/>
  <c r="H484" i="120"/>
  <c r="H483" i="120"/>
  <c r="H482" i="120"/>
  <c r="H481" i="120"/>
  <c r="H479" i="120"/>
  <c r="H478" i="120"/>
  <c r="H476" i="120"/>
  <c r="I473" i="120"/>
  <c r="H470" i="120"/>
  <c r="I470" i="120" s="1"/>
  <c r="H468" i="120"/>
  <c r="H467" i="120"/>
  <c r="H466" i="120"/>
  <c r="H465" i="120"/>
  <c r="H464" i="120"/>
  <c r="F463" i="120"/>
  <c r="H461" i="120"/>
  <c r="I460" i="120" s="1"/>
  <c r="F460" i="120"/>
  <c r="I455" i="120"/>
  <c r="F455" i="120"/>
  <c r="H453" i="120"/>
  <c r="H452" i="120"/>
  <c r="G451" i="120"/>
  <c r="H449" i="120"/>
  <c r="H448" i="120"/>
  <c r="H447" i="120"/>
  <c r="H446" i="120"/>
  <c r="H445" i="120"/>
  <c r="H442" i="120"/>
  <c r="H441" i="120"/>
  <c r="H439" i="120"/>
  <c r="H438" i="120"/>
  <c r="H437" i="120"/>
  <c r="H436" i="120"/>
  <c r="H435" i="120"/>
  <c r="F434" i="120"/>
  <c r="H430" i="120"/>
  <c r="H429" i="120"/>
  <c r="H428" i="120"/>
  <c r="I418" i="120"/>
  <c r="H416" i="120"/>
  <c r="I415" i="120" s="1"/>
  <c r="F415" i="120"/>
  <c r="H413" i="120"/>
  <c r="I413" i="120" s="1"/>
  <c r="H404" i="120"/>
  <c r="I403" i="120" s="1"/>
  <c r="F403" i="120"/>
  <c r="H401" i="120"/>
  <c r="I400" i="120" s="1"/>
  <c r="H398" i="120"/>
  <c r="I397" i="120" s="1"/>
  <c r="H395" i="120"/>
  <c r="H394" i="120"/>
  <c r="H393" i="120"/>
  <c r="F392" i="120"/>
  <c r="H390" i="120"/>
  <c r="H389" i="120"/>
  <c r="H388" i="120"/>
  <c r="H387" i="120"/>
  <c r="H386" i="120"/>
  <c r="H385" i="120"/>
  <c r="I380" i="120"/>
  <c r="H378" i="120"/>
  <c r="H377" i="120"/>
  <c r="H376" i="120"/>
  <c r="H375" i="120"/>
  <c r="G374" i="120"/>
  <c r="H372" i="120"/>
  <c r="H371" i="120"/>
  <c r="F369" i="120"/>
  <c r="I360" i="120"/>
  <c r="I356" i="120"/>
  <c r="H354" i="120"/>
  <c r="H353" i="120"/>
  <c r="H352" i="120"/>
  <c r="F351" i="120"/>
  <c r="H349" i="120"/>
  <c r="H348" i="120"/>
  <c r="H347" i="120"/>
  <c r="F346" i="120"/>
  <c r="H342" i="120"/>
  <c r="I341" i="120" s="1"/>
  <c r="G341" i="120"/>
  <c r="I339" i="120"/>
  <c r="G339" i="120"/>
  <c r="H337" i="120"/>
  <c r="H336" i="120"/>
  <c r="H333" i="120"/>
  <c r="I333" i="120" s="1"/>
  <c r="I329" i="120"/>
  <c r="G329" i="120"/>
  <c r="H327" i="120"/>
  <c r="H326" i="120"/>
  <c r="H325" i="120"/>
  <c r="G324" i="120"/>
  <c r="H322" i="120"/>
  <c r="H321" i="120"/>
  <c r="H320" i="120"/>
  <c r="G319" i="120"/>
  <c r="H317" i="120"/>
  <c r="H316" i="120"/>
  <c r="H314" i="120"/>
  <c r="H313" i="120"/>
  <c r="H312" i="120"/>
  <c r="H311" i="120"/>
  <c r="H310" i="120"/>
  <c r="G309" i="120"/>
  <c r="H307" i="120"/>
  <c r="I307" i="120" s="1"/>
  <c r="I304" i="120"/>
  <c r="I302" i="120"/>
  <c r="G302" i="120"/>
  <c r="H299" i="120"/>
  <c r="I297" i="120" s="1"/>
  <c r="G297" i="120"/>
  <c r="H295" i="120"/>
  <c r="I294" i="120" s="1"/>
  <c r="F294" i="120"/>
  <c r="I290" i="120"/>
  <c r="I287" i="120"/>
  <c r="G287" i="120"/>
  <c r="I284" i="120"/>
  <c r="I282" i="120"/>
  <c r="H280" i="120"/>
  <c r="I280" i="120" s="1"/>
  <c r="I273" i="120"/>
  <c r="H271" i="120"/>
  <c r="H270" i="120"/>
  <c r="H269" i="120"/>
  <c r="H268" i="120"/>
  <c r="H265" i="120"/>
  <c r="I265" i="120" s="1"/>
  <c r="I260" i="120"/>
  <c r="F260" i="120"/>
  <c r="I257" i="120"/>
  <c r="H255" i="120"/>
  <c r="H254" i="120"/>
  <c r="H253" i="120"/>
  <c r="H252" i="120"/>
  <c r="H251" i="120"/>
  <c r="G250" i="120"/>
  <c r="I247" i="120"/>
  <c r="H244" i="120"/>
  <c r="H243" i="120"/>
  <c r="H239" i="120"/>
  <c r="H238" i="120"/>
  <c r="H237" i="120"/>
  <c r="H236" i="120"/>
  <c r="H235" i="120"/>
  <c r="F234" i="120"/>
  <c r="H232" i="120"/>
  <c r="I232" i="120" s="1"/>
  <c r="H230" i="120"/>
  <c r="H229" i="120"/>
  <c r="H228" i="120"/>
  <c r="H227" i="120"/>
  <c r="H226" i="120"/>
  <c r="I223" i="120"/>
  <c r="G223" i="120"/>
  <c r="H219" i="120"/>
  <c r="H218" i="120"/>
  <c r="H217" i="120"/>
  <c r="H216" i="120"/>
  <c r="H215" i="120"/>
  <c r="H214" i="120"/>
  <c r="H212" i="120"/>
  <c r="I211" i="120" s="1"/>
  <c r="H209" i="120"/>
  <c r="I208" i="120" s="1"/>
  <c r="H204" i="120"/>
  <c r="I203" i="120" s="1"/>
  <c r="F203" i="120"/>
  <c r="H201" i="120"/>
  <c r="H200" i="120"/>
  <c r="H197" i="120"/>
  <c r="H196" i="120"/>
  <c r="H195" i="120"/>
  <c r="H194" i="120"/>
  <c r="H193" i="120"/>
  <c r="H192" i="120"/>
  <c r="I190" i="120"/>
  <c r="G190" i="120"/>
  <c r="H186" i="120"/>
  <c r="I186" i="120" s="1"/>
  <c r="H184" i="120"/>
  <c r="H183" i="120"/>
  <c r="H182" i="120"/>
  <c r="H181" i="120"/>
  <c r="H180" i="120"/>
  <c r="H179" i="120"/>
  <c r="I176" i="120"/>
  <c r="I169" i="120"/>
  <c r="G169" i="120"/>
  <c r="H167" i="120"/>
  <c r="H166" i="120"/>
  <c r="H165" i="120"/>
  <c r="G164" i="120"/>
  <c r="H157" i="120"/>
  <c r="I156" i="120" s="1"/>
  <c r="G156" i="120"/>
  <c r="H153" i="120"/>
  <c r="I153" i="120" s="1"/>
  <c r="H151" i="120"/>
  <c r="H150" i="120"/>
  <c r="H149" i="120"/>
  <c r="H148" i="120"/>
  <c r="H144" i="120"/>
  <c r="I143" i="120" s="1"/>
  <c r="F143" i="120"/>
  <c r="H140" i="120"/>
  <c r="I140" i="120" s="1"/>
  <c r="H138" i="120"/>
  <c r="H137" i="120"/>
  <c r="H136" i="120"/>
  <c r="H135" i="120"/>
  <c r="H134" i="120"/>
  <c r="F133" i="120"/>
  <c r="I130" i="120"/>
  <c r="H128" i="120"/>
  <c r="H127" i="120"/>
  <c r="H126" i="120"/>
  <c r="H125" i="120"/>
  <c r="H123" i="120"/>
  <c r="I123" i="120" s="1"/>
  <c r="H119" i="120"/>
  <c r="I118" i="120" s="1"/>
  <c r="F118" i="120"/>
  <c r="I115" i="120"/>
  <c r="G115" i="120"/>
  <c r="H113" i="120"/>
  <c r="H112" i="120"/>
  <c r="I110" i="120"/>
  <c r="G110" i="120"/>
  <c r="H108" i="120"/>
  <c r="H107" i="120"/>
  <c r="H106" i="120"/>
  <c r="H105" i="120"/>
  <c r="H104" i="120"/>
  <c r="I101" i="120"/>
  <c r="H98" i="120"/>
  <c r="I98" i="120" s="1"/>
  <c r="H96" i="120"/>
  <c r="I95" i="120" s="1"/>
  <c r="I90" i="120"/>
  <c r="H88" i="120"/>
  <c r="H87" i="120"/>
  <c r="H86" i="120"/>
  <c r="H85" i="120"/>
  <c r="H84" i="120"/>
  <c r="H81" i="120"/>
  <c r="H80" i="120"/>
  <c r="H78" i="120"/>
  <c r="H77" i="120"/>
  <c r="H76" i="120"/>
  <c r="H75" i="120"/>
  <c r="I70" i="120"/>
  <c r="H67" i="120"/>
  <c r="I67" i="120" s="1"/>
  <c r="I64" i="120"/>
  <c r="H62" i="120"/>
  <c r="I61" i="120" s="1"/>
  <c r="F61" i="120"/>
  <c r="H59" i="120"/>
  <c r="H58" i="120"/>
  <c r="H57" i="120"/>
  <c r="H56" i="120"/>
  <c r="H55" i="120"/>
  <c r="F54" i="120"/>
  <c r="I52" i="120"/>
  <c r="G52" i="120"/>
  <c r="I49" i="120"/>
  <c r="G49" i="120"/>
  <c r="I45" i="120"/>
  <c r="G45" i="120"/>
  <c r="H36" i="120"/>
  <c r="I36" i="120" s="1"/>
  <c r="H34" i="120"/>
  <c r="H32" i="120"/>
  <c r="H31" i="120"/>
  <c r="H30" i="120"/>
  <c r="H28" i="120"/>
  <c r="H27" i="120"/>
  <c r="H26" i="120"/>
  <c r="H25" i="120"/>
  <c r="H21" i="120"/>
  <c r="I18" i="120" s="1"/>
  <c r="F18" i="120"/>
  <c r="I15" i="120"/>
  <c r="H13" i="120"/>
  <c r="H12" i="120"/>
  <c r="H8" i="120"/>
  <c r="H7" i="120"/>
  <c r="I524" i="119"/>
  <c r="I519" i="119"/>
  <c r="H522" i="119"/>
  <c r="H521" i="119"/>
  <c r="H520" i="119"/>
  <c r="G549" i="119"/>
  <c r="G539" i="119"/>
  <c r="F539" i="119"/>
  <c r="I511" i="119"/>
  <c r="I502" i="119"/>
  <c r="H500" i="119"/>
  <c r="I499" i="119" s="1"/>
  <c r="H497" i="119"/>
  <c r="I497" i="119" s="1"/>
  <c r="H495" i="119"/>
  <c r="I494" i="119" s="1"/>
  <c r="F494" i="119"/>
  <c r="I487" i="119"/>
  <c r="I485" i="119"/>
  <c r="F485" i="119"/>
  <c r="H483" i="119"/>
  <c r="I482" i="119" s="1"/>
  <c r="F482" i="119"/>
  <c r="H480" i="119"/>
  <c r="H479" i="119"/>
  <c r="H478" i="119"/>
  <c r="H477" i="119"/>
  <c r="H476" i="119"/>
  <c r="F475" i="119"/>
  <c r="H473" i="119"/>
  <c r="H472" i="119"/>
  <c r="H471" i="119"/>
  <c r="H470" i="119"/>
  <c r="H469" i="119"/>
  <c r="F468" i="119"/>
  <c r="I466" i="119"/>
  <c r="H464" i="119"/>
  <c r="H463" i="119"/>
  <c r="H462" i="119"/>
  <c r="H461" i="119"/>
  <c r="H460" i="119"/>
  <c r="H459" i="119"/>
  <c r="H457" i="119"/>
  <c r="H456" i="119"/>
  <c r="H454" i="119"/>
  <c r="I451" i="119"/>
  <c r="H448" i="119"/>
  <c r="I448" i="119" s="1"/>
  <c r="H446" i="119"/>
  <c r="H445" i="119"/>
  <c r="H444" i="119"/>
  <c r="H443" i="119"/>
  <c r="H442" i="119"/>
  <c r="F441" i="119"/>
  <c r="H439" i="119"/>
  <c r="I438" i="119" s="1"/>
  <c r="F438" i="119"/>
  <c r="I433" i="119"/>
  <c r="F433" i="119"/>
  <c r="H431" i="119"/>
  <c r="H430" i="119"/>
  <c r="I429" i="119" s="1"/>
  <c r="G429" i="119"/>
  <c r="H427" i="119"/>
  <c r="H426" i="119"/>
  <c r="H425" i="119"/>
  <c r="H424" i="119"/>
  <c r="H423" i="119"/>
  <c r="H420" i="119"/>
  <c r="H419" i="119"/>
  <c r="I419" i="119" s="1"/>
  <c r="H417" i="119"/>
  <c r="H416" i="119"/>
  <c r="H415" i="119"/>
  <c r="H414" i="119"/>
  <c r="H413" i="119"/>
  <c r="F412" i="119"/>
  <c r="H408" i="119"/>
  <c r="H407" i="119"/>
  <c r="H406" i="119"/>
  <c r="I403" i="119"/>
  <c r="H401" i="119"/>
  <c r="I400" i="119"/>
  <c r="F400" i="119"/>
  <c r="H398" i="119"/>
  <c r="I398" i="119" s="1"/>
  <c r="H396" i="119"/>
  <c r="I395" i="119" s="1"/>
  <c r="F395" i="119"/>
  <c r="H393" i="119"/>
  <c r="I392" i="119" s="1"/>
  <c r="H390" i="119"/>
  <c r="I389" i="119"/>
  <c r="H387" i="119"/>
  <c r="H386" i="119"/>
  <c r="H385" i="119"/>
  <c r="F384" i="119"/>
  <c r="H382" i="119"/>
  <c r="H381" i="119"/>
  <c r="H380" i="119"/>
  <c r="H379" i="119"/>
  <c r="H378" i="119"/>
  <c r="H377" i="119"/>
  <c r="I372" i="119"/>
  <c r="H370" i="119"/>
  <c r="H369" i="119"/>
  <c r="H368" i="119"/>
  <c r="H367" i="119"/>
  <c r="G366" i="119"/>
  <c r="H364" i="119"/>
  <c r="H363" i="119"/>
  <c r="F361" i="119"/>
  <c r="I355" i="119"/>
  <c r="I351" i="119"/>
  <c r="H349" i="119"/>
  <c r="H348" i="119"/>
  <c r="H347" i="119"/>
  <c r="F346" i="119"/>
  <c r="H344" i="119"/>
  <c r="H343" i="119"/>
  <c r="H342" i="119"/>
  <c r="F341" i="119"/>
  <c r="H337" i="119"/>
  <c r="I336" i="119" s="1"/>
  <c r="G336" i="119"/>
  <c r="I334" i="119"/>
  <c r="G334" i="119"/>
  <c r="H332" i="119"/>
  <c r="H331" i="119"/>
  <c r="H328" i="119"/>
  <c r="I328" i="119" s="1"/>
  <c r="I324" i="119"/>
  <c r="G324" i="119"/>
  <c r="H322" i="119"/>
  <c r="H321" i="119"/>
  <c r="H320" i="119"/>
  <c r="G319" i="119"/>
  <c r="H317" i="119"/>
  <c r="H316" i="119"/>
  <c r="H315" i="119"/>
  <c r="G314" i="119"/>
  <c r="H312" i="119"/>
  <c r="H311" i="119"/>
  <c r="I311" i="119" s="1"/>
  <c r="H309" i="119"/>
  <c r="H308" i="119"/>
  <c r="H307" i="119"/>
  <c r="H306" i="119"/>
  <c r="H305" i="119"/>
  <c r="G304" i="119"/>
  <c r="H302" i="119"/>
  <c r="I302" i="119" s="1"/>
  <c r="I299" i="119"/>
  <c r="I297" i="119"/>
  <c r="G297" i="119"/>
  <c r="H294" i="119"/>
  <c r="I292" i="119" s="1"/>
  <c r="G292" i="119"/>
  <c r="H290" i="119"/>
  <c r="I289" i="119" s="1"/>
  <c r="F289" i="119"/>
  <c r="I285" i="119"/>
  <c r="I282" i="119"/>
  <c r="G282" i="119"/>
  <c r="I279" i="119"/>
  <c r="I277" i="119"/>
  <c r="H275" i="119"/>
  <c r="I275" i="119" s="1"/>
  <c r="I268" i="119"/>
  <c r="H266" i="119"/>
  <c r="H265" i="119"/>
  <c r="H264" i="119"/>
  <c r="H263" i="119"/>
  <c r="H260" i="119"/>
  <c r="I260" i="119" s="1"/>
  <c r="I255" i="119"/>
  <c r="F255" i="119"/>
  <c r="I252" i="119"/>
  <c r="H250" i="119"/>
  <c r="H249" i="119"/>
  <c r="H248" i="119"/>
  <c r="H247" i="119"/>
  <c r="H246" i="119"/>
  <c r="G245" i="119"/>
  <c r="I242" i="119"/>
  <c r="H239" i="119"/>
  <c r="H238" i="119"/>
  <c r="H233" i="119"/>
  <c r="H232" i="119"/>
  <c r="H231" i="119"/>
  <c r="H230" i="119"/>
  <c r="H229" i="119"/>
  <c r="F228" i="119"/>
  <c r="H226" i="119"/>
  <c r="I226" i="119" s="1"/>
  <c r="H224" i="119"/>
  <c r="H223" i="119"/>
  <c r="H222" i="119"/>
  <c r="H221" i="119"/>
  <c r="H220" i="119"/>
  <c r="I217" i="119"/>
  <c r="G217" i="119"/>
  <c r="H213" i="119"/>
  <c r="H212" i="119"/>
  <c r="H211" i="119"/>
  <c r="H210" i="119"/>
  <c r="H209" i="119"/>
  <c r="H208" i="119"/>
  <c r="H206" i="119"/>
  <c r="I205" i="119" s="1"/>
  <c r="H203" i="119"/>
  <c r="I202" i="119" s="1"/>
  <c r="H198" i="119"/>
  <c r="I197" i="119" s="1"/>
  <c r="F197" i="119"/>
  <c r="H195" i="119"/>
  <c r="H194" i="119"/>
  <c r="I193" i="119" s="1"/>
  <c r="H191" i="119"/>
  <c r="H190" i="119"/>
  <c r="H189" i="119"/>
  <c r="H188" i="119"/>
  <c r="H187" i="119"/>
  <c r="H186" i="119"/>
  <c r="I184" i="119"/>
  <c r="G184" i="119"/>
  <c r="H180" i="119"/>
  <c r="I180" i="119" s="1"/>
  <c r="H178" i="119"/>
  <c r="H177" i="119"/>
  <c r="H176" i="119"/>
  <c r="H175" i="119"/>
  <c r="H174" i="119"/>
  <c r="H173" i="119"/>
  <c r="I170" i="119"/>
  <c r="I163" i="119"/>
  <c r="G163" i="119"/>
  <c r="H161" i="119"/>
  <c r="H160" i="119"/>
  <c r="H159" i="119"/>
  <c r="G158" i="119"/>
  <c r="H153" i="119"/>
  <c r="I152" i="119"/>
  <c r="G152" i="119"/>
  <c r="H149" i="119"/>
  <c r="I149" i="119" s="1"/>
  <c r="H147" i="119"/>
  <c r="H146" i="119"/>
  <c r="H145" i="119"/>
  <c r="H144" i="119"/>
  <c r="H140" i="119"/>
  <c r="I139" i="119"/>
  <c r="F139" i="119"/>
  <c r="H136" i="119"/>
  <c r="I136" i="119" s="1"/>
  <c r="H134" i="119"/>
  <c r="H133" i="119"/>
  <c r="H132" i="119"/>
  <c r="H131" i="119"/>
  <c r="H130" i="119"/>
  <c r="F129" i="119"/>
  <c r="I126" i="119"/>
  <c r="H124" i="119"/>
  <c r="H123" i="119"/>
  <c r="H122" i="119"/>
  <c r="H121" i="119"/>
  <c r="H119" i="119"/>
  <c r="I119" i="119" s="1"/>
  <c r="H115" i="119"/>
  <c r="I114" i="119"/>
  <c r="F114" i="119"/>
  <c r="I111" i="119"/>
  <c r="G111" i="119"/>
  <c r="H109" i="119"/>
  <c r="H108" i="119"/>
  <c r="I106" i="119"/>
  <c r="G106" i="119"/>
  <c r="H104" i="119"/>
  <c r="H103" i="119"/>
  <c r="H102" i="119"/>
  <c r="H101" i="119"/>
  <c r="H100" i="119"/>
  <c r="I97" i="119"/>
  <c r="H94" i="119"/>
  <c r="I94" i="119" s="1"/>
  <c r="H92" i="119"/>
  <c r="I91" i="119" s="1"/>
  <c r="I86" i="119"/>
  <c r="H84" i="119"/>
  <c r="H83" i="119"/>
  <c r="H82" i="119"/>
  <c r="H81" i="119"/>
  <c r="H80" i="119"/>
  <c r="H77" i="119"/>
  <c r="H76" i="119"/>
  <c r="H74" i="119"/>
  <c r="H73" i="119"/>
  <c r="H72" i="119"/>
  <c r="H71" i="119"/>
  <c r="I66" i="119"/>
  <c r="H63" i="119"/>
  <c r="I63" i="119" s="1"/>
  <c r="I60" i="119"/>
  <c r="H58" i="119"/>
  <c r="I57" i="119" s="1"/>
  <c r="F57" i="119"/>
  <c r="H55" i="119"/>
  <c r="H54" i="119"/>
  <c r="H53" i="119"/>
  <c r="H52" i="119"/>
  <c r="H51" i="119"/>
  <c r="F50" i="119"/>
  <c r="I48" i="119"/>
  <c r="G48" i="119"/>
  <c r="I45" i="119"/>
  <c r="I42" i="119"/>
  <c r="G42" i="119"/>
  <c r="I38" i="119"/>
  <c r="G38" i="119"/>
  <c r="H35" i="119"/>
  <c r="I35" i="119" s="1"/>
  <c r="H33" i="119"/>
  <c r="H32" i="119"/>
  <c r="H31" i="119"/>
  <c r="H30" i="119"/>
  <c r="H28" i="119"/>
  <c r="H27" i="119"/>
  <c r="H26" i="119"/>
  <c r="H25" i="119"/>
  <c r="H21" i="119"/>
  <c r="I18" i="119" s="1"/>
  <c r="F18" i="119"/>
  <c r="I15" i="119"/>
  <c r="H13" i="119"/>
  <c r="H12" i="119"/>
  <c r="H8" i="119"/>
  <c r="H7" i="119"/>
  <c r="I542" i="118"/>
  <c r="I529" i="118"/>
  <c r="I504" i="118"/>
  <c r="I527" i="118"/>
  <c r="I453" i="118"/>
  <c r="I523" i="118"/>
  <c r="I374" i="118"/>
  <c r="G552" i="118"/>
  <c r="G542" i="118"/>
  <c r="F542" i="118"/>
  <c r="I513" i="118"/>
  <c r="H502" i="118"/>
  <c r="I501" i="118" s="1"/>
  <c r="H499" i="118"/>
  <c r="I499" i="118" s="1"/>
  <c r="H497" i="118"/>
  <c r="I496" i="118" s="1"/>
  <c r="F496" i="118"/>
  <c r="I489" i="118"/>
  <c r="I487" i="118"/>
  <c r="F487" i="118"/>
  <c r="H485" i="118"/>
  <c r="I484" i="118" s="1"/>
  <c r="F484" i="118"/>
  <c r="H482" i="118"/>
  <c r="H481" i="118"/>
  <c r="H480" i="118"/>
  <c r="H479" i="118"/>
  <c r="H478" i="118"/>
  <c r="F477" i="118"/>
  <c r="H475" i="118"/>
  <c r="H474" i="118"/>
  <c r="H473" i="118"/>
  <c r="H472" i="118"/>
  <c r="H471" i="118"/>
  <c r="F470" i="118"/>
  <c r="I468" i="118"/>
  <c r="H466" i="118"/>
  <c r="H465" i="118"/>
  <c r="H464" i="118"/>
  <c r="H463" i="118"/>
  <c r="H462" i="118"/>
  <c r="H461" i="118"/>
  <c r="H459" i="118"/>
  <c r="H458" i="118"/>
  <c r="H456" i="118"/>
  <c r="H450" i="118"/>
  <c r="I450" i="118" s="1"/>
  <c r="H448" i="118"/>
  <c r="H447" i="118"/>
  <c r="H446" i="118"/>
  <c r="H445" i="118"/>
  <c r="H444" i="118"/>
  <c r="F443" i="118"/>
  <c r="H441" i="118"/>
  <c r="I440" i="118" s="1"/>
  <c r="F440" i="118"/>
  <c r="I435" i="118"/>
  <c r="F435" i="118"/>
  <c r="H433" i="118"/>
  <c r="H432" i="118"/>
  <c r="G431" i="118"/>
  <c r="H429" i="118"/>
  <c r="H428" i="118"/>
  <c r="H427" i="118"/>
  <c r="H426" i="118"/>
  <c r="H425" i="118"/>
  <c r="H422" i="118"/>
  <c r="H421" i="118"/>
  <c r="H419" i="118"/>
  <c r="H418" i="118"/>
  <c r="H417" i="118"/>
  <c r="H416" i="118"/>
  <c r="H415" i="118"/>
  <c r="F414" i="118"/>
  <c r="H412" i="118"/>
  <c r="H411" i="118"/>
  <c r="H410" i="118"/>
  <c r="I407" i="118"/>
  <c r="G407" i="118"/>
  <c r="I405" i="118"/>
  <c r="H403" i="118"/>
  <c r="I402" i="118" s="1"/>
  <c r="F402" i="118"/>
  <c r="H400" i="118"/>
  <c r="I400" i="118" s="1"/>
  <c r="H398" i="118"/>
  <c r="I397" i="118" s="1"/>
  <c r="F397" i="118"/>
  <c r="H395" i="118"/>
  <c r="I394" i="118" s="1"/>
  <c r="H392" i="118"/>
  <c r="I391" i="118" s="1"/>
  <c r="H389" i="118"/>
  <c r="H388" i="118"/>
  <c r="H387" i="118"/>
  <c r="F386" i="118"/>
  <c r="H384" i="118"/>
  <c r="H383" i="118"/>
  <c r="H382" i="118"/>
  <c r="H381" i="118"/>
  <c r="H380" i="118"/>
  <c r="H379" i="118"/>
  <c r="H372" i="118"/>
  <c r="H371" i="118"/>
  <c r="H370" i="118"/>
  <c r="H369" i="118"/>
  <c r="G368" i="118"/>
  <c r="H366" i="118"/>
  <c r="H365" i="118"/>
  <c r="F363" i="118"/>
  <c r="I357" i="118"/>
  <c r="I353" i="118"/>
  <c r="H351" i="118"/>
  <c r="H350" i="118"/>
  <c r="H349" i="118"/>
  <c r="F348" i="118"/>
  <c r="H346" i="118"/>
  <c r="H345" i="118"/>
  <c r="H344" i="118"/>
  <c r="F343" i="118"/>
  <c r="H339" i="118"/>
  <c r="I338" i="118" s="1"/>
  <c r="G338" i="118"/>
  <c r="I336" i="118"/>
  <c r="G336" i="118"/>
  <c r="H334" i="118"/>
  <c r="H333" i="118"/>
  <c r="H330" i="118"/>
  <c r="I330" i="118" s="1"/>
  <c r="I326" i="118"/>
  <c r="G326" i="118"/>
  <c r="H324" i="118"/>
  <c r="H323" i="118"/>
  <c r="H322" i="118"/>
  <c r="G321" i="118"/>
  <c r="H319" i="118"/>
  <c r="H318" i="118"/>
  <c r="H317" i="118"/>
  <c r="G316" i="118"/>
  <c r="H314" i="118"/>
  <c r="H313" i="118"/>
  <c r="H311" i="118"/>
  <c r="H310" i="118"/>
  <c r="H309" i="118"/>
  <c r="H308" i="118"/>
  <c r="H307" i="118"/>
  <c r="G306" i="118"/>
  <c r="H304" i="118"/>
  <c r="I304" i="118" s="1"/>
  <c r="I301" i="118"/>
  <c r="I299" i="118"/>
  <c r="G299" i="118"/>
  <c r="H296" i="118"/>
  <c r="I294" i="118" s="1"/>
  <c r="G294" i="118"/>
  <c r="H292" i="118"/>
  <c r="I291" i="118" s="1"/>
  <c r="F291" i="118"/>
  <c r="I287" i="118"/>
  <c r="I284" i="118"/>
  <c r="G284" i="118"/>
  <c r="I281" i="118"/>
  <c r="I279" i="118"/>
  <c r="H277" i="118"/>
  <c r="I277" i="118" s="1"/>
  <c r="I270" i="118"/>
  <c r="H268" i="118"/>
  <c r="H267" i="118"/>
  <c r="H266" i="118"/>
  <c r="H265" i="118"/>
  <c r="H262" i="118"/>
  <c r="I262" i="118" s="1"/>
  <c r="I257" i="118"/>
  <c r="F257" i="118"/>
  <c r="I254" i="118"/>
  <c r="H252" i="118"/>
  <c r="H251" i="118"/>
  <c r="H250" i="118"/>
  <c r="H249" i="118"/>
  <c r="H248" i="118"/>
  <c r="G247" i="118"/>
  <c r="I244" i="118"/>
  <c r="H241" i="118"/>
  <c r="H240" i="118"/>
  <c r="I237" i="118" s="1"/>
  <c r="H235" i="118"/>
  <c r="H234" i="118"/>
  <c r="H233" i="118"/>
  <c r="H232" i="118"/>
  <c r="H231" i="118"/>
  <c r="F230" i="118"/>
  <c r="H228" i="118"/>
  <c r="I228" i="118" s="1"/>
  <c r="H226" i="118"/>
  <c r="H225" i="118"/>
  <c r="H224" i="118"/>
  <c r="H223" i="118"/>
  <c r="H222" i="118"/>
  <c r="I219" i="118"/>
  <c r="G219" i="118"/>
  <c r="H215" i="118"/>
  <c r="H214" i="118"/>
  <c r="H213" i="118"/>
  <c r="H212" i="118"/>
  <c r="H211" i="118"/>
  <c r="H210" i="118"/>
  <c r="H208" i="118"/>
  <c r="I207" i="118" s="1"/>
  <c r="H205" i="118"/>
  <c r="I204" i="118" s="1"/>
  <c r="H200" i="118"/>
  <c r="I199" i="118"/>
  <c r="F199" i="118"/>
  <c r="H197" i="118"/>
  <c r="H196" i="118"/>
  <c r="H193" i="118"/>
  <c r="H192" i="118"/>
  <c r="H191" i="118"/>
  <c r="H190" i="118"/>
  <c r="H189" i="118"/>
  <c r="H188" i="118"/>
  <c r="I186" i="118"/>
  <c r="G186" i="118"/>
  <c r="H182" i="118"/>
  <c r="I182" i="118" s="1"/>
  <c r="H180" i="118"/>
  <c r="H179" i="118"/>
  <c r="H178" i="118"/>
  <c r="H177" i="118"/>
  <c r="H176" i="118"/>
  <c r="H175" i="118"/>
  <c r="I172" i="118"/>
  <c r="I165" i="118"/>
  <c r="G165" i="118"/>
  <c r="H163" i="118"/>
  <c r="H162" i="118"/>
  <c r="H161" i="118"/>
  <c r="I160" i="118" s="1"/>
  <c r="G160" i="118"/>
  <c r="H155" i="118"/>
  <c r="I154" i="118" s="1"/>
  <c r="G154" i="118"/>
  <c r="H151" i="118"/>
  <c r="I151" i="118" s="1"/>
  <c r="H149" i="118"/>
  <c r="H148" i="118"/>
  <c r="H147" i="118"/>
  <c r="H146" i="118"/>
  <c r="H142" i="118"/>
  <c r="I141" i="118" s="1"/>
  <c r="F141" i="118"/>
  <c r="H138" i="118"/>
  <c r="I138" i="118" s="1"/>
  <c r="H136" i="118"/>
  <c r="H135" i="118"/>
  <c r="H134" i="118"/>
  <c r="H133" i="118"/>
  <c r="H132" i="118"/>
  <c r="F131" i="118"/>
  <c r="I128" i="118"/>
  <c r="H126" i="118"/>
  <c r="H125" i="118"/>
  <c r="H124" i="118"/>
  <c r="H123" i="118"/>
  <c r="H121" i="118"/>
  <c r="I121" i="118" s="1"/>
  <c r="H117" i="118"/>
  <c r="I116" i="118" s="1"/>
  <c r="F116" i="118"/>
  <c r="I113" i="118"/>
  <c r="G113" i="118"/>
  <c r="H111" i="118"/>
  <c r="H110" i="118"/>
  <c r="I108" i="118"/>
  <c r="G108" i="118"/>
  <c r="H106" i="118"/>
  <c r="H105" i="118"/>
  <c r="H104" i="118"/>
  <c r="H103" i="118"/>
  <c r="H102" i="118"/>
  <c r="I99" i="118"/>
  <c r="H96" i="118"/>
  <c r="I96" i="118" s="1"/>
  <c r="H94" i="118"/>
  <c r="I93" i="118" s="1"/>
  <c r="I88" i="118"/>
  <c r="H86" i="118"/>
  <c r="H85" i="118"/>
  <c r="H84" i="118"/>
  <c r="H83" i="118"/>
  <c r="H82" i="118"/>
  <c r="H79" i="118"/>
  <c r="H78" i="118"/>
  <c r="H76" i="118"/>
  <c r="H75" i="118"/>
  <c r="H74" i="118"/>
  <c r="H73" i="118"/>
  <c r="H72" i="118"/>
  <c r="H71" i="118"/>
  <c r="I66" i="118"/>
  <c r="H63" i="118"/>
  <c r="I63" i="118" s="1"/>
  <c r="I60" i="118"/>
  <c r="H58" i="118"/>
  <c r="I57" i="118" s="1"/>
  <c r="F57" i="118"/>
  <c r="H55" i="118"/>
  <c r="H54" i="118"/>
  <c r="H53" i="118"/>
  <c r="H52" i="118"/>
  <c r="H51" i="118"/>
  <c r="F50" i="118"/>
  <c r="I48" i="118"/>
  <c r="G48" i="118"/>
  <c r="I45" i="118"/>
  <c r="I42" i="118"/>
  <c r="G42" i="118"/>
  <c r="I38" i="118"/>
  <c r="G38" i="118"/>
  <c r="H35" i="118"/>
  <c r="I35" i="118" s="1"/>
  <c r="H33" i="118"/>
  <c r="H32" i="118"/>
  <c r="H31" i="118"/>
  <c r="H30" i="118"/>
  <c r="H28" i="118"/>
  <c r="H27" i="118"/>
  <c r="H26" i="118"/>
  <c r="H25" i="118"/>
  <c r="H21" i="118"/>
  <c r="I18" i="118" s="1"/>
  <c r="F18" i="118"/>
  <c r="I15" i="118"/>
  <c r="H13" i="118"/>
  <c r="H12" i="118"/>
  <c r="H8" i="118"/>
  <c r="H7" i="118"/>
  <c r="G511" i="117"/>
  <c r="G533" i="117" s="1"/>
  <c r="G532" i="117" s="1"/>
  <c r="I509" i="117"/>
  <c r="I512" i="117" s="1"/>
  <c r="H518" i="117"/>
  <c r="H517" i="117"/>
  <c r="H516" i="117"/>
  <c r="H515" i="117"/>
  <c r="H519" i="117"/>
  <c r="I519" i="117" s="1"/>
  <c r="G529" i="117"/>
  <c r="F529" i="117"/>
  <c r="I505" i="117"/>
  <c r="H499" i="117"/>
  <c r="I498" i="117" s="1"/>
  <c r="H496" i="117"/>
  <c r="I496" i="117" s="1"/>
  <c r="H494" i="117"/>
  <c r="I493" i="117"/>
  <c r="F493" i="117"/>
  <c r="I486" i="117"/>
  <c r="I484" i="117"/>
  <c r="F484" i="117"/>
  <c r="H482" i="117"/>
  <c r="I481" i="117" s="1"/>
  <c r="F481" i="117"/>
  <c r="H479" i="117"/>
  <c r="H478" i="117"/>
  <c r="H477" i="117"/>
  <c r="H476" i="117"/>
  <c r="H475" i="117"/>
  <c r="F474" i="117"/>
  <c r="H472" i="117"/>
  <c r="H471" i="117"/>
  <c r="H470" i="117"/>
  <c r="H469" i="117"/>
  <c r="H468" i="117"/>
  <c r="F467" i="117"/>
  <c r="I465" i="117"/>
  <c r="H463" i="117"/>
  <c r="H462" i="117"/>
  <c r="H461" i="117"/>
  <c r="H460" i="117"/>
  <c r="H459" i="117"/>
  <c r="H458" i="117"/>
  <c r="H456" i="117"/>
  <c r="H455" i="117"/>
  <c r="H453" i="117"/>
  <c r="H447" i="117"/>
  <c r="I447" i="117" s="1"/>
  <c r="H445" i="117"/>
  <c r="H444" i="117"/>
  <c r="H443" i="117"/>
  <c r="H442" i="117"/>
  <c r="H441" i="117"/>
  <c r="F440" i="117"/>
  <c r="H438" i="117"/>
  <c r="I437" i="117" s="1"/>
  <c r="F437" i="117"/>
  <c r="I432" i="117"/>
  <c r="F432" i="117"/>
  <c r="H430" i="117"/>
  <c r="H429" i="117"/>
  <c r="G428" i="117"/>
  <c r="H426" i="117"/>
  <c r="H425" i="117"/>
  <c r="H424" i="117"/>
  <c r="H423" i="117"/>
  <c r="H422" i="117"/>
  <c r="H419" i="117"/>
  <c r="H418" i="117"/>
  <c r="H416" i="117"/>
  <c r="H415" i="117"/>
  <c r="H414" i="117"/>
  <c r="H413" i="117"/>
  <c r="H412" i="117"/>
  <c r="F411" i="117"/>
  <c r="H409" i="117"/>
  <c r="H408" i="117"/>
  <c r="H407" i="117"/>
  <c r="I404" i="117"/>
  <c r="G404" i="117"/>
  <c r="I402" i="117"/>
  <c r="H400" i="117"/>
  <c r="I399" i="117"/>
  <c r="F399" i="117"/>
  <c r="H397" i="117"/>
  <c r="I397" i="117" s="1"/>
  <c r="H395" i="117"/>
  <c r="I394" i="117" s="1"/>
  <c r="F394" i="117"/>
  <c r="H392" i="117"/>
  <c r="I391" i="117" s="1"/>
  <c r="H389" i="117"/>
  <c r="I388" i="117" s="1"/>
  <c r="H386" i="117"/>
  <c r="H385" i="117"/>
  <c r="H384" i="117"/>
  <c r="F383" i="117"/>
  <c r="H381" i="117"/>
  <c r="H380" i="117"/>
  <c r="H379" i="117"/>
  <c r="H378" i="117"/>
  <c r="H377" i="117"/>
  <c r="H376" i="117"/>
  <c r="H372" i="117"/>
  <c r="H371" i="117"/>
  <c r="H370" i="117"/>
  <c r="H369" i="117"/>
  <c r="G368" i="117"/>
  <c r="H366" i="117"/>
  <c r="H365" i="117"/>
  <c r="F363" i="117"/>
  <c r="I357" i="117"/>
  <c r="I353" i="117"/>
  <c r="H351" i="117"/>
  <c r="H350" i="117"/>
  <c r="H349" i="117"/>
  <c r="F348" i="117"/>
  <c r="H346" i="117"/>
  <c r="H345" i="117"/>
  <c r="H344" i="117"/>
  <c r="F343" i="117"/>
  <c r="H339" i="117"/>
  <c r="I338" i="117" s="1"/>
  <c r="G338" i="117"/>
  <c r="I336" i="117"/>
  <c r="G336" i="117"/>
  <c r="H334" i="117"/>
  <c r="H333" i="117"/>
  <c r="I333" i="117" s="1"/>
  <c r="H330" i="117"/>
  <c r="I330" i="117" s="1"/>
  <c r="I326" i="117"/>
  <c r="G326" i="117"/>
  <c r="H324" i="117"/>
  <c r="H323" i="117"/>
  <c r="H322" i="117"/>
  <c r="G321" i="117"/>
  <c r="H319" i="117"/>
  <c r="H318" i="117"/>
  <c r="H317" i="117"/>
  <c r="G316" i="117"/>
  <c r="H314" i="117"/>
  <c r="H313" i="117"/>
  <c r="H311" i="117"/>
  <c r="H310" i="117"/>
  <c r="H309" i="117"/>
  <c r="H308" i="117"/>
  <c r="H307" i="117"/>
  <c r="G306" i="117"/>
  <c r="H304" i="117"/>
  <c r="I304" i="117" s="1"/>
  <c r="I301" i="117"/>
  <c r="I299" i="117"/>
  <c r="G299" i="117"/>
  <c r="H296" i="117"/>
  <c r="I294" i="117" s="1"/>
  <c r="G294" i="117"/>
  <c r="H292" i="117"/>
  <c r="I291" i="117" s="1"/>
  <c r="F291" i="117"/>
  <c r="I287" i="117"/>
  <c r="I284" i="117"/>
  <c r="G284" i="117"/>
  <c r="I281" i="117"/>
  <c r="I279" i="117"/>
  <c r="H277" i="117"/>
  <c r="I277" i="117" s="1"/>
  <c r="I270" i="117"/>
  <c r="H268" i="117"/>
  <c r="H267" i="117"/>
  <c r="H266" i="117"/>
  <c r="H265" i="117"/>
  <c r="H262" i="117"/>
  <c r="I262" i="117" s="1"/>
  <c r="I257" i="117"/>
  <c r="F257" i="117"/>
  <c r="I254" i="117"/>
  <c r="H252" i="117"/>
  <c r="H251" i="117"/>
  <c r="H250" i="117"/>
  <c r="H249" i="117"/>
  <c r="H248" i="117"/>
  <c r="G247" i="117"/>
  <c r="I244" i="117"/>
  <c r="H241" i="117"/>
  <c r="H240" i="117"/>
  <c r="H235" i="117"/>
  <c r="H234" i="117"/>
  <c r="H233" i="117"/>
  <c r="H232" i="117"/>
  <c r="H231" i="117"/>
  <c r="F230" i="117"/>
  <c r="H228" i="117"/>
  <c r="I228" i="117" s="1"/>
  <c r="H226" i="117"/>
  <c r="H225" i="117"/>
  <c r="H224" i="117"/>
  <c r="H223" i="117"/>
  <c r="H222" i="117"/>
  <c r="I219" i="117"/>
  <c r="G219" i="117"/>
  <c r="H215" i="117"/>
  <c r="H214" i="117"/>
  <c r="H213" i="117"/>
  <c r="H212" i="117"/>
  <c r="H211" i="117"/>
  <c r="H210" i="117"/>
  <c r="H208" i="117"/>
  <c r="I207" i="117" s="1"/>
  <c r="H205" i="117"/>
  <c r="I204" i="117" s="1"/>
  <c r="H200" i="117"/>
  <c r="I199" i="117" s="1"/>
  <c r="F199" i="117"/>
  <c r="H197" i="117"/>
  <c r="H196" i="117"/>
  <c r="H193" i="117"/>
  <c r="H192" i="117"/>
  <c r="H191" i="117"/>
  <c r="H190" i="117"/>
  <c r="H189" i="117"/>
  <c r="H188" i="117"/>
  <c r="I186" i="117"/>
  <c r="G186" i="117"/>
  <c r="H182" i="117"/>
  <c r="I182" i="117" s="1"/>
  <c r="H180" i="117"/>
  <c r="H179" i="117"/>
  <c r="H178" i="117"/>
  <c r="H177" i="117"/>
  <c r="H176" i="117"/>
  <c r="H175" i="117"/>
  <c r="I172" i="117"/>
  <c r="I165" i="117"/>
  <c r="G165" i="117"/>
  <c r="H163" i="117"/>
  <c r="H162" i="117"/>
  <c r="H161" i="117"/>
  <c r="G160" i="117"/>
  <c r="H155" i="117"/>
  <c r="I154" i="117" s="1"/>
  <c r="G154" i="117"/>
  <c r="H151" i="117"/>
  <c r="I151" i="117" s="1"/>
  <c r="H149" i="117"/>
  <c r="H148" i="117"/>
  <c r="H147" i="117"/>
  <c r="H146" i="117"/>
  <c r="H142" i="117"/>
  <c r="I141" i="117" s="1"/>
  <c r="F141" i="117"/>
  <c r="H138" i="117"/>
  <c r="I138" i="117" s="1"/>
  <c r="H136" i="117"/>
  <c r="H135" i="117"/>
  <c r="H134" i="117"/>
  <c r="H133" i="117"/>
  <c r="H132" i="117"/>
  <c r="F131" i="117"/>
  <c r="I128" i="117"/>
  <c r="H126" i="117"/>
  <c r="H125" i="117"/>
  <c r="H124" i="117"/>
  <c r="H123" i="117"/>
  <c r="H121" i="117"/>
  <c r="I121" i="117" s="1"/>
  <c r="H117" i="117"/>
  <c r="I116" i="117" s="1"/>
  <c r="F116" i="117"/>
  <c r="I113" i="117"/>
  <c r="G113" i="117"/>
  <c r="H111" i="117"/>
  <c r="H110" i="117"/>
  <c r="I108" i="117"/>
  <c r="G108" i="117"/>
  <c r="H106" i="117"/>
  <c r="H105" i="117"/>
  <c r="H104" i="117"/>
  <c r="H103" i="117"/>
  <c r="H102" i="117"/>
  <c r="I99" i="117"/>
  <c r="H96" i="117"/>
  <c r="I96" i="117" s="1"/>
  <c r="H94" i="117"/>
  <c r="I93" i="117" s="1"/>
  <c r="I88" i="117"/>
  <c r="H86" i="117"/>
  <c r="H85" i="117"/>
  <c r="H84" i="117"/>
  <c r="H83" i="117"/>
  <c r="H82" i="117"/>
  <c r="H79" i="117"/>
  <c r="H78" i="117"/>
  <c r="H76" i="117"/>
  <c r="H75" i="117"/>
  <c r="H74" i="117"/>
  <c r="H73" i="117"/>
  <c r="H72" i="117"/>
  <c r="H71" i="117"/>
  <c r="I66" i="117"/>
  <c r="H63" i="117"/>
  <c r="I63" i="117" s="1"/>
  <c r="I60" i="117"/>
  <c r="H58" i="117"/>
  <c r="I57" i="117" s="1"/>
  <c r="F57" i="117"/>
  <c r="H55" i="117"/>
  <c r="H54" i="117"/>
  <c r="H53" i="117"/>
  <c r="H52" i="117"/>
  <c r="H51" i="117"/>
  <c r="F50" i="117"/>
  <c r="I48" i="117"/>
  <c r="G48" i="117"/>
  <c r="I45" i="117"/>
  <c r="I42" i="117"/>
  <c r="G42" i="117"/>
  <c r="I38" i="117"/>
  <c r="G38" i="117"/>
  <c r="H35" i="117"/>
  <c r="I35" i="117" s="1"/>
  <c r="H33" i="117"/>
  <c r="H32" i="117"/>
  <c r="H31" i="117"/>
  <c r="H30" i="117"/>
  <c r="H28" i="117"/>
  <c r="H27" i="117"/>
  <c r="H26" i="117"/>
  <c r="H25" i="117"/>
  <c r="H21" i="117"/>
  <c r="I18" i="117" s="1"/>
  <c r="F18" i="117"/>
  <c r="I15" i="117"/>
  <c r="H13" i="117"/>
  <c r="H12" i="117"/>
  <c r="H8" i="117"/>
  <c r="H7" i="117"/>
  <c r="G532" i="116"/>
  <c r="F532" i="116"/>
  <c r="I509" i="116"/>
  <c r="I497" i="116"/>
  <c r="H495" i="116"/>
  <c r="I494" i="116" s="1"/>
  <c r="I492" i="116"/>
  <c r="H492" i="116"/>
  <c r="H490" i="116"/>
  <c r="I489" i="116" s="1"/>
  <c r="F489" i="116"/>
  <c r="I482" i="116"/>
  <c r="I480" i="116"/>
  <c r="F480" i="116"/>
  <c r="H478" i="116"/>
  <c r="I477" i="116" s="1"/>
  <c r="F477" i="116"/>
  <c r="H475" i="116"/>
  <c r="H474" i="116"/>
  <c r="H473" i="116"/>
  <c r="H472" i="116"/>
  <c r="H471" i="116"/>
  <c r="I470" i="116"/>
  <c r="F470" i="116"/>
  <c r="H468" i="116"/>
  <c r="H467" i="116"/>
  <c r="H466" i="116"/>
  <c r="H465" i="116"/>
  <c r="H464" i="116"/>
  <c r="I463" i="116"/>
  <c r="F463" i="116"/>
  <c r="I461" i="116"/>
  <c r="H459" i="116"/>
  <c r="H458" i="116"/>
  <c r="H457" i="116"/>
  <c r="H456" i="116"/>
  <c r="H455" i="116"/>
  <c r="H454" i="116"/>
  <c r="I454" i="116" s="1"/>
  <c r="H452" i="116"/>
  <c r="H451" i="116"/>
  <c r="H449" i="116"/>
  <c r="I449" i="116" s="1"/>
  <c r="H446" i="116"/>
  <c r="I446" i="116" s="1"/>
  <c r="H444" i="116"/>
  <c r="H443" i="116"/>
  <c r="H442" i="116"/>
  <c r="H441" i="116"/>
  <c r="I439" i="116" s="1"/>
  <c r="H440" i="116"/>
  <c r="F439" i="116"/>
  <c r="H437" i="116"/>
  <c r="I436" i="116"/>
  <c r="F436" i="116"/>
  <c r="I431" i="116"/>
  <c r="F431" i="116"/>
  <c r="H429" i="116"/>
  <c r="H428" i="116"/>
  <c r="I427" i="116"/>
  <c r="G427" i="116"/>
  <c r="H425" i="116"/>
  <c r="H424" i="116"/>
  <c r="H423" i="116"/>
  <c r="H422" i="116"/>
  <c r="I420" i="116" s="1"/>
  <c r="H421" i="116"/>
  <c r="H418" i="116"/>
  <c r="H417" i="116"/>
  <c r="I417" i="116" s="1"/>
  <c r="H415" i="116"/>
  <c r="H414" i="116"/>
  <c r="H413" i="116"/>
  <c r="I410" i="116" s="1"/>
  <c r="H412" i="116"/>
  <c r="H411" i="116"/>
  <c r="F410" i="116"/>
  <c r="H408" i="116"/>
  <c r="H407" i="116"/>
  <c r="I405" i="116" s="1"/>
  <c r="H406" i="116"/>
  <c r="I403" i="116"/>
  <c r="G403" i="116"/>
  <c r="I401" i="116"/>
  <c r="H399" i="116"/>
  <c r="I398" i="116"/>
  <c r="F398" i="116"/>
  <c r="H396" i="116"/>
  <c r="I396" i="116" s="1"/>
  <c r="H394" i="116"/>
  <c r="I393" i="116"/>
  <c r="F393" i="116"/>
  <c r="H391" i="116"/>
  <c r="I390" i="116"/>
  <c r="H388" i="116"/>
  <c r="I387" i="116" s="1"/>
  <c r="H385" i="116"/>
  <c r="I382" i="116" s="1"/>
  <c r="H384" i="116"/>
  <c r="H383" i="116"/>
  <c r="F382" i="116"/>
  <c r="H380" i="116"/>
  <c r="H379" i="116"/>
  <c r="H378" i="116"/>
  <c r="H377" i="116"/>
  <c r="H376" i="116"/>
  <c r="H375" i="116"/>
  <c r="I375" i="116" s="1"/>
  <c r="H373" i="116"/>
  <c r="H372" i="116"/>
  <c r="H371" i="116"/>
  <c r="I369" i="116" s="1"/>
  <c r="H370" i="116"/>
  <c r="G369" i="116"/>
  <c r="H367" i="116"/>
  <c r="H366" i="116"/>
  <c r="I364" i="116"/>
  <c r="F364" i="116"/>
  <c r="I358" i="116"/>
  <c r="I354" i="116"/>
  <c r="H352" i="116"/>
  <c r="I349" i="116" s="1"/>
  <c r="H351" i="116"/>
  <c r="H350" i="116"/>
  <c r="F349" i="116"/>
  <c r="H347" i="116"/>
  <c r="H346" i="116"/>
  <c r="I344" i="116" s="1"/>
  <c r="H345" i="116"/>
  <c r="F344" i="116"/>
  <c r="H342" i="116"/>
  <c r="I341" i="116"/>
  <c r="G341" i="116"/>
  <c r="I339" i="116"/>
  <c r="G339" i="116"/>
  <c r="H337" i="116"/>
  <c r="I336" i="116"/>
  <c r="H336" i="116"/>
  <c r="H333" i="116"/>
  <c r="I333" i="116" s="1"/>
  <c r="I329" i="116"/>
  <c r="G329" i="116"/>
  <c r="H327" i="116"/>
  <c r="H326" i="116"/>
  <c r="H325" i="116"/>
  <c r="I324" i="116" s="1"/>
  <c r="G324" i="116"/>
  <c r="H322" i="116"/>
  <c r="H321" i="116"/>
  <c r="H320" i="116"/>
  <c r="I319" i="116"/>
  <c r="G319" i="116"/>
  <c r="H317" i="116"/>
  <c r="H316" i="116"/>
  <c r="I316" i="116" s="1"/>
  <c r="H314" i="116"/>
  <c r="H313" i="116"/>
  <c r="H312" i="116"/>
  <c r="H311" i="116"/>
  <c r="I309" i="116" s="1"/>
  <c r="H310" i="116"/>
  <c r="G309" i="116"/>
  <c r="H307" i="116"/>
  <c r="H306" i="116"/>
  <c r="H305" i="116"/>
  <c r="I305" i="116" s="1"/>
  <c r="H303" i="116"/>
  <c r="H302" i="116"/>
  <c r="I302" i="116" s="1"/>
  <c r="I299" i="116"/>
  <c r="I297" i="116"/>
  <c r="G297" i="116"/>
  <c r="H294" i="116"/>
  <c r="I292" i="116"/>
  <c r="G292" i="116"/>
  <c r="H290" i="116"/>
  <c r="I289" i="116"/>
  <c r="F289" i="116"/>
  <c r="I285" i="116"/>
  <c r="I282" i="116"/>
  <c r="G282" i="116"/>
  <c r="I279" i="116"/>
  <c r="I277" i="116"/>
  <c r="H275" i="116"/>
  <c r="I275" i="116" s="1"/>
  <c r="I268" i="116"/>
  <c r="H266" i="116"/>
  <c r="H265" i="116"/>
  <c r="H264" i="116"/>
  <c r="H263" i="116"/>
  <c r="I263" i="116" s="1"/>
  <c r="H260" i="116"/>
  <c r="I260" i="116" s="1"/>
  <c r="I255" i="116"/>
  <c r="F255" i="116"/>
  <c r="H250" i="116"/>
  <c r="H249" i="116"/>
  <c r="H248" i="116"/>
  <c r="H247" i="116"/>
  <c r="I245" i="116" s="1"/>
  <c r="H246" i="116"/>
  <c r="G245" i="116"/>
  <c r="I242" i="116"/>
  <c r="H239" i="116"/>
  <c r="H238" i="116"/>
  <c r="I235" i="116"/>
  <c r="H233" i="116"/>
  <c r="H232" i="116"/>
  <c r="H231" i="116"/>
  <c r="I228" i="116" s="1"/>
  <c r="H230" i="116"/>
  <c r="H229" i="116"/>
  <c r="F228" i="116"/>
  <c r="H226" i="116"/>
  <c r="I226" i="116" s="1"/>
  <c r="H224" i="116"/>
  <c r="H223" i="116"/>
  <c r="H222" i="116"/>
  <c r="H221" i="116"/>
  <c r="H220" i="116"/>
  <c r="I219" i="116"/>
  <c r="I217" i="116"/>
  <c r="G217" i="116"/>
  <c r="H213" i="116"/>
  <c r="H212" i="116"/>
  <c r="H211" i="116"/>
  <c r="H210" i="116"/>
  <c r="H209" i="116"/>
  <c r="H208" i="116"/>
  <c r="I208" i="116" s="1"/>
  <c r="H206" i="116"/>
  <c r="I205" i="116" s="1"/>
  <c r="I202" i="116"/>
  <c r="H202" i="116"/>
  <c r="H200" i="116"/>
  <c r="I199" i="116"/>
  <c r="H193" i="116"/>
  <c r="I192" i="116"/>
  <c r="F192" i="116"/>
  <c r="H190" i="116"/>
  <c r="H189" i="116"/>
  <c r="I188" i="116" s="1"/>
  <c r="H186" i="116"/>
  <c r="H185" i="116"/>
  <c r="H184" i="116"/>
  <c r="H183" i="116"/>
  <c r="H182" i="116"/>
  <c r="H181" i="116"/>
  <c r="I181" i="116" s="1"/>
  <c r="I179" i="116"/>
  <c r="G179" i="116"/>
  <c r="H175" i="116"/>
  <c r="I175" i="116" s="1"/>
  <c r="H173" i="116"/>
  <c r="H172" i="116"/>
  <c r="H171" i="116"/>
  <c r="H170" i="116"/>
  <c r="H169" i="116"/>
  <c r="H168" i="116"/>
  <c r="I168" i="116" s="1"/>
  <c r="I165" i="116"/>
  <c r="I158" i="116"/>
  <c r="G158" i="116"/>
  <c r="H156" i="116"/>
  <c r="H155" i="116"/>
  <c r="I153" i="116" s="1"/>
  <c r="H154" i="116"/>
  <c r="G153" i="116"/>
  <c r="H148" i="116"/>
  <c r="I147" i="116"/>
  <c r="G147" i="116"/>
  <c r="H144" i="116"/>
  <c r="I144" i="116" s="1"/>
  <c r="H142" i="116"/>
  <c r="H141" i="116"/>
  <c r="H140" i="116"/>
  <c r="H139" i="116"/>
  <c r="I139" i="116" s="1"/>
  <c r="H135" i="116"/>
  <c r="I134" i="116" s="1"/>
  <c r="F134" i="116"/>
  <c r="H131" i="116"/>
  <c r="I131" i="116" s="1"/>
  <c r="H129" i="116"/>
  <c r="H128" i="116"/>
  <c r="H127" i="116"/>
  <c r="H126" i="116"/>
  <c r="I124" i="116" s="1"/>
  <c r="H125" i="116"/>
  <c r="F124" i="116"/>
  <c r="I121" i="116"/>
  <c r="H119" i="116"/>
  <c r="H118" i="116"/>
  <c r="H117" i="116"/>
  <c r="I116" i="116"/>
  <c r="H116" i="116"/>
  <c r="I114" i="116"/>
  <c r="H114" i="116"/>
  <c r="H110" i="116"/>
  <c r="I109" i="116"/>
  <c r="F109" i="116"/>
  <c r="I106" i="116"/>
  <c r="G106" i="116"/>
  <c r="H104" i="116"/>
  <c r="I103" i="116"/>
  <c r="H103" i="116"/>
  <c r="I101" i="116"/>
  <c r="G101" i="116"/>
  <c r="H99" i="116"/>
  <c r="H98" i="116"/>
  <c r="H97" i="116"/>
  <c r="I95" i="116" s="1"/>
  <c r="H96" i="116"/>
  <c r="H95" i="116"/>
  <c r="I92" i="116"/>
  <c r="H89" i="116"/>
  <c r="I89" i="116" s="1"/>
  <c r="H87" i="116"/>
  <c r="I86" i="116"/>
  <c r="I81" i="116"/>
  <c r="H79" i="116"/>
  <c r="H78" i="116"/>
  <c r="H77" i="116"/>
  <c r="H76" i="116"/>
  <c r="H75" i="116"/>
  <c r="I74" i="116"/>
  <c r="H72" i="116"/>
  <c r="H71" i="116"/>
  <c r="I71" i="116" s="1"/>
  <c r="H69" i="116"/>
  <c r="H68" i="116"/>
  <c r="H67" i="116"/>
  <c r="H66" i="116"/>
  <c r="H65" i="116"/>
  <c r="I64" i="116"/>
  <c r="H64" i="116"/>
  <c r="I59" i="116"/>
  <c r="H56" i="116"/>
  <c r="I56" i="116" s="1"/>
  <c r="I53" i="116"/>
  <c r="H51" i="116"/>
  <c r="I50" i="116"/>
  <c r="F50" i="116"/>
  <c r="H48" i="116"/>
  <c r="H47" i="116"/>
  <c r="I43" i="116" s="1"/>
  <c r="H46" i="116"/>
  <c r="H45" i="116"/>
  <c r="H44" i="116"/>
  <c r="F43" i="116"/>
  <c r="I41" i="116"/>
  <c r="G41" i="116"/>
  <c r="I38" i="116"/>
  <c r="I35" i="116"/>
  <c r="G35" i="116"/>
  <c r="I31" i="116"/>
  <c r="G31" i="116"/>
  <c r="G507" i="116" s="1"/>
  <c r="H28" i="116"/>
  <c r="I28" i="116" s="1"/>
  <c r="H26" i="116"/>
  <c r="H25" i="116"/>
  <c r="H24" i="116"/>
  <c r="H23" i="116"/>
  <c r="I23" i="116" s="1"/>
  <c r="H19" i="116"/>
  <c r="I16" i="116"/>
  <c r="F16" i="116"/>
  <c r="I13" i="116"/>
  <c r="H11" i="116"/>
  <c r="H10" i="116"/>
  <c r="I10" i="116" s="1"/>
  <c r="H8" i="116"/>
  <c r="H7" i="116"/>
  <c r="I7" i="116" s="1"/>
  <c r="G576" i="124" l="1"/>
  <c r="G575" i="124" s="1"/>
  <c r="H575" i="124" s="1"/>
  <c r="I439" i="122"/>
  <c r="I314" i="122"/>
  <c r="I479" i="122"/>
  <c r="I10" i="122"/>
  <c r="I232" i="122"/>
  <c r="I344" i="122"/>
  <c r="I248" i="122"/>
  <c r="I390" i="122"/>
  <c r="I162" i="122"/>
  <c r="I190" i="122"/>
  <c r="I322" i="122"/>
  <c r="I307" i="122"/>
  <c r="I223" i="122"/>
  <c r="I317" i="122"/>
  <c r="I432" i="122"/>
  <c r="I123" i="122"/>
  <c r="I442" i="122"/>
  <c r="I461" i="122"/>
  <c r="I81" i="122"/>
  <c r="I372" i="122"/>
  <c r="I28" i="122"/>
  <c r="I52" i="122"/>
  <c r="I131" i="122"/>
  <c r="I146" i="122"/>
  <c r="I266" i="122"/>
  <c r="I73" i="122"/>
  <c r="I110" i="122"/>
  <c r="I367" i="122"/>
  <c r="G530" i="122"/>
  <c r="G552" i="122" s="1"/>
  <c r="I102" i="122"/>
  <c r="I177" i="122"/>
  <c r="I197" i="122"/>
  <c r="I212" i="122"/>
  <c r="I349" i="122"/>
  <c r="I383" i="122"/>
  <c r="I495" i="122"/>
  <c r="I23" i="122"/>
  <c r="I7" i="122"/>
  <c r="I78" i="122"/>
  <c r="I334" i="122"/>
  <c r="I54" i="121"/>
  <c r="I463" i="121"/>
  <c r="I80" i="121"/>
  <c r="I164" i="121"/>
  <c r="I12" i="121"/>
  <c r="I75" i="121"/>
  <c r="I481" i="121"/>
  <c r="I319" i="121"/>
  <c r="I444" i="121"/>
  <c r="I112" i="121"/>
  <c r="I268" i="121"/>
  <c r="I324" i="121"/>
  <c r="I476" i="121"/>
  <c r="I148" i="121"/>
  <c r="I374" i="121"/>
  <c r="I7" i="121"/>
  <c r="I125" i="121"/>
  <c r="I234" i="121"/>
  <c r="I336" i="121"/>
  <c r="I427" i="121"/>
  <c r="I434" i="121"/>
  <c r="I25" i="121"/>
  <c r="I133" i="121"/>
  <c r="I179" i="121"/>
  <c r="I497" i="121"/>
  <c r="I250" i="121"/>
  <c r="I490" i="121"/>
  <c r="I83" i="121"/>
  <c r="I309" i="121"/>
  <c r="I351" i="121"/>
  <c r="I385" i="121"/>
  <c r="I441" i="121"/>
  <c r="G532" i="121"/>
  <c r="G567" i="121" s="1"/>
  <c r="I30" i="121"/>
  <c r="I104" i="121"/>
  <c r="I192" i="121"/>
  <c r="I225" i="121"/>
  <c r="I214" i="121"/>
  <c r="I346" i="121"/>
  <c r="I451" i="120"/>
  <c r="I199" i="120"/>
  <c r="I7" i="120"/>
  <c r="I351" i="120"/>
  <c r="I80" i="120"/>
  <c r="I12" i="120"/>
  <c r="I148" i="120"/>
  <c r="I316" i="120"/>
  <c r="I324" i="120"/>
  <c r="I369" i="120"/>
  <c r="I497" i="120"/>
  <c r="I75" i="120"/>
  <c r="I234" i="120"/>
  <c r="I319" i="120"/>
  <c r="I346" i="120"/>
  <c r="I463" i="120"/>
  <c r="I490" i="120"/>
  <c r="I164" i="120"/>
  <c r="I225" i="120"/>
  <c r="I336" i="120"/>
  <c r="I25" i="120"/>
  <c r="G539" i="120"/>
  <c r="I241" i="120"/>
  <c r="I392" i="120"/>
  <c r="I54" i="120"/>
  <c r="I427" i="120"/>
  <c r="I441" i="120"/>
  <c r="I309" i="120"/>
  <c r="I385" i="120"/>
  <c r="I83" i="120"/>
  <c r="I179" i="120"/>
  <c r="I250" i="120"/>
  <c r="I374" i="120"/>
  <c r="I444" i="120"/>
  <c r="I112" i="120"/>
  <c r="I125" i="120"/>
  <c r="I268" i="120"/>
  <c r="I133" i="120"/>
  <c r="I214" i="120"/>
  <c r="I476" i="120"/>
  <c r="I30" i="120"/>
  <c r="I481" i="120"/>
  <c r="I104" i="120"/>
  <c r="I192" i="120"/>
  <c r="I434" i="120"/>
  <c r="I459" i="119"/>
  <c r="I412" i="119"/>
  <c r="I7" i="119"/>
  <c r="I25" i="119"/>
  <c r="I314" i="119"/>
  <c r="I50" i="119"/>
  <c r="I366" i="119"/>
  <c r="I377" i="119"/>
  <c r="I263" i="119"/>
  <c r="I331" i="119"/>
  <c r="I454" i="119"/>
  <c r="I108" i="119"/>
  <c r="G517" i="119"/>
  <c r="G543" i="119" s="1"/>
  <c r="I228" i="119"/>
  <c r="I79" i="119"/>
  <c r="I361" i="119"/>
  <c r="I100" i="119"/>
  <c r="I76" i="119"/>
  <c r="I341" i="119"/>
  <c r="I245" i="119"/>
  <c r="I441" i="119"/>
  <c r="I12" i="119"/>
  <c r="I121" i="119"/>
  <c r="I304" i="119"/>
  <c r="I346" i="119"/>
  <c r="I405" i="119"/>
  <c r="I158" i="119"/>
  <c r="I468" i="119"/>
  <c r="I71" i="119"/>
  <c r="I129" i="119"/>
  <c r="I208" i="119"/>
  <c r="I219" i="119"/>
  <c r="I384" i="119"/>
  <c r="I186" i="119"/>
  <c r="I475" i="119"/>
  <c r="I422" i="119"/>
  <c r="I235" i="119"/>
  <c r="I144" i="119"/>
  <c r="I173" i="119"/>
  <c r="I319" i="119"/>
  <c r="I30" i="119"/>
  <c r="I431" i="118"/>
  <c r="I521" i="118"/>
  <c r="I386" i="118"/>
  <c r="I368" i="118"/>
  <c r="I477" i="118"/>
  <c r="I470" i="118"/>
  <c r="I81" i="118"/>
  <c r="I195" i="118"/>
  <c r="I110" i="118"/>
  <c r="I461" i="118"/>
  <c r="I7" i="118"/>
  <c r="I188" i="118"/>
  <c r="I313" i="118"/>
  <c r="I348" i="118"/>
  <c r="I50" i="118"/>
  <c r="I230" i="118"/>
  <c r="I25" i="118"/>
  <c r="I221" i="118"/>
  <c r="I321" i="118"/>
  <c r="I363" i="118"/>
  <c r="I421" i="118"/>
  <c r="I316" i="118"/>
  <c r="I102" i="118"/>
  <c r="I343" i="118"/>
  <c r="I265" i="118"/>
  <c r="I443" i="118"/>
  <c r="I146" i="118"/>
  <c r="I175" i="118"/>
  <c r="I306" i="118"/>
  <c r="I409" i="118"/>
  <c r="I456" i="118"/>
  <c r="I71" i="118"/>
  <c r="I210" i="118"/>
  <c r="G519" i="118"/>
  <c r="G546" i="118" s="1"/>
  <c r="I424" i="118"/>
  <c r="I12" i="118"/>
  <c r="I247" i="118"/>
  <c r="I379" i="118"/>
  <c r="I131" i="118"/>
  <c r="I123" i="118"/>
  <c r="I333" i="118"/>
  <c r="I30" i="118"/>
  <c r="I78" i="118"/>
  <c r="I414" i="118"/>
  <c r="I515" i="117"/>
  <c r="I474" i="117"/>
  <c r="I363" i="117"/>
  <c r="I195" i="117"/>
  <c r="I25" i="117"/>
  <c r="I102" i="117"/>
  <c r="I7" i="117"/>
  <c r="I78" i="117"/>
  <c r="I316" i="117"/>
  <c r="I458" i="117"/>
  <c r="I265" i="117"/>
  <c r="I313" i="117"/>
  <c r="I348" i="117"/>
  <c r="I421" i="117"/>
  <c r="I368" i="117"/>
  <c r="I453" i="117"/>
  <c r="I12" i="117"/>
  <c r="I131" i="117"/>
  <c r="I146" i="117"/>
  <c r="I160" i="117"/>
  <c r="I188" i="117"/>
  <c r="I343" i="117"/>
  <c r="I411" i="117"/>
  <c r="I50" i="117"/>
  <c r="I230" i="117"/>
  <c r="I306" i="117"/>
  <c r="I110" i="117"/>
  <c r="I123" i="117"/>
  <c r="I175" i="117"/>
  <c r="I321" i="117"/>
  <c r="I376" i="117"/>
  <c r="I418" i="117"/>
  <c r="I428" i="117"/>
  <c r="I440" i="117"/>
  <c r="I467" i="117"/>
  <c r="I30" i="117"/>
  <c r="I71" i="117"/>
  <c r="I237" i="117"/>
  <c r="I383" i="117"/>
  <c r="I247" i="117"/>
  <c r="I81" i="117"/>
  <c r="I210" i="117"/>
  <c r="I221" i="117"/>
  <c r="I406" i="117"/>
  <c r="I513" i="117"/>
  <c r="G539" i="117"/>
  <c r="I501" i="116"/>
  <c r="I508" i="116" s="1"/>
  <c r="I532" i="116" s="1"/>
  <c r="G536" i="116"/>
  <c r="I528" i="122" l="1"/>
  <c r="I531" i="122" s="1"/>
  <c r="I548" i="122" s="1"/>
  <c r="G551" i="122" s="1"/>
  <c r="H551" i="122" s="1"/>
  <c r="I530" i="121"/>
  <c r="I533" i="121" s="1"/>
  <c r="I563" i="121" s="1"/>
  <c r="G566" i="121" s="1"/>
  <c r="H566" i="121" s="1"/>
  <c r="I537" i="120"/>
  <c r="I540" i="120" s="1"/>
  <c r="I589" i="120" s="1"/>
  <c r="H592" i="120" s="1"/>
  <c r="I515" i="119"/>
  <c r="I518" i="119" s="1"/>
  <c r="I539" i="119" s="1"/>
  <c r="G542" i="119" s="1"/>
  <c r="H542" i="119" s="1"/>
  <c r="I517" i="118"/>
  <c r="I520" i="118" s="1"/>
  <c r="G545" i="118" s="1"/>
  <c r="H545" i="118" s="1"/>
  <c r="I529" i="117"/>
  <c r="H532" i="117" s="1"/>
  <c r="G535" i="116"/>
  <c r="H535" i="116" s="1"/>
  <c r="G528" i="115" l="1"/>
  <c r="G529" i="115"/>
  <c r="I513" i="115"/>
  <c r="H512" i="115"/>
  <c r="H511" i="115"/>
  <c r="I511" i="115" s="1"/>
  <c r="H510" i="115"/>
  <c r="H509" i="115"/>
  <c r="I250" i="115"/>
  <c r="G525" i="115"/>
  <c r="F525" i="115"/>
  <c r="I492" i="115"/>
  <c r="H490" i="115"/>
  <c r="I489" i="115" s="1"/>
  <c r="H487" i="115"/>
  <c r="I487" i="115" s="1"/>
  <c r="H485" i="115"/>
  <c r="I484" i="115" s="1"/>
  <c r="F484" i="115"/>
  <c r="I477" i="115"/>
  <c r="I475" i="115"/>
  <c r="F475" i="115"/>
  <c r="H473" i="115"/>
  <c r="I472" i="115" s="1"/>
  <c r="F472" i="115"/>
  <c r="H470" i="115"/>
  <c r="H469" i="115"/>
  <c r="H468" i="115"/>
  <c r="H467" i="115"/>
  <c r="H466" i="115"/>
  <c r="F465" i="115"/>
  <c r="H463" i="115"/>
  <c r="H462" i="115"/>
  <c r="H461" i="115"/>
  <c r="H460" i="115"/>
  <c r="H459" i="115"/>
  <c r="F458" i="115"/>
  <c r="I456" i="115"/>
  <c r="H454" i="115"/>
  <c r="H453" i="115"/>
  <c r="H452" i="115"/>
  <c r="H451" i="115"/>
  <c r="H450" i="115"/>
  <c r="H449" i="115"/>
  <c r="H447" i="115"/>
  <c r="H446" i="115"/>
  <c r="H444" i="115"/>
  <c r="H441" i="115"/>
  <c r="I441" i="115" s="1"/>
  <c r="H439" i="115"/>
  <c r="H438" i="115"/>
  <c r="H437" i="115"/>
  <c r="H436" i="115"/>
  <c r="H435" i="115"/>
  <c r="F434" i="115"/>
  <c r="H432" i="115"/>
  <c r="I431" i="115" s="1"/>
  <c r="F431" i="115"/>
  <c r="I426" i="115"/>
  <c r="F426" i="115"/>
  <c r="H424" i="115"/>
  <c r="H423" i="115"/>
  <c r="I422" i="115" s="1"/>
  <c r="G422" i="115"/>
  <c r="H420" i="115"/>
  <c r="H419" i="115"/>
  <c r="H418" i="115"/>
  <c r="H417" i="115"/>
  <c r="H416" i="115"/>
  <c r="H413" i="115"/>
  <c r="H412" i="115"/>
  <c r="H410" i="115"/>
  <c r="H409" i="115"/>
  <c r="H408" i="115"/>
  <c r="H407" i="115"/>
  <c r="H406" i="115"/>
  <c r="F405" i="115"/>
  <c r="H403" i="115"/>
  <c r="H402" i="115"/>
  <c r="H401" i="115"/>
  <c r="I398" i="115"/>
  <c r="G398" i="115"/>
  <c r="I396" i="115"/>
  <c r="H394" i="115"/>
  <c r="I393" i="115" s="1"/>
  <c r="F393" i="115"/>
  <c r="H391" i="115"/>
  <c r="I391" i="115" s="1"/>
  <c r="H389" i="115"/>
  <c r="I388" i="115" s="1"/>
  <c r="F388" i="115"/>
  <c r="H386" i="115"/>
  <c r="I385" i="115" s="1"/>
  <c r="H383" i="115"/>
  <c r="I382" i="115" s="1"/>
  <c r="H380" i="115"/>
  <c r="H379" i="115"/>
  <c r="H378" i="115"/>
  <c r="F377" i="115"/>
  <c r="H375" i="115"/>
  <c r="H374" i="115"/>
  <c r="H373" i="115"/>
  <c r="H372" i="115"/>
  <c r="H371" i="115"/>
  <c r="H370" i="115"/>
  <c r="H368" i="115"/>
  <c r="H367" i="115"/>
  <c r="H366" i="115"/>
  <c r="H365" i="115"/>
  <c r="G364" i="115"/>
  <c r="H362" i="115"/>
  <c r="H361" i="115"/>
  <c r="F359" i="115"/>
  <c r="I353" i="115"/>
  <c r="I349" i="115"/>
  <c r="H347" i="115"/>
  <c r="H346" i="115"/>
  <c r="H345" i="115"/>
  <c r="F344" i="115"/>
  <c r="H342" i="115"/>
  <c r="H341" i="115"/>
  <c r="H340" i="115"/>
  <c r="F339" i="115"/>
  <c r="H335" i="115"/>
  <c r="I334" i="115" s="1"/>
  <c r="G334" i="115"/>
  <c r="I332" i="115"/>
  <c r="G332" i="115"/>
  <c r="H330" i="115"/>
  <c r="H329" i="115"/>
  <c r="I329" i="115" s="1"/>
  <c r="H326" i="115"/>
  <c r="I326" i="115" s="1"/>
  <c r="I322" i="115"/>
  <c r="G322" i="115"/>
  <c r="H320" i="115"/>
  <c r="H319" i="115"/>
  <c r="H318" i="115"/>
  <c r="G317" i="115"/>
  <c r="H315" i="115"/>
  <c r="H314" i="115"/>
  <c r="H313" i="115"/>
  <c r="G312" i="115"/>
  <c r="H310" i="115"/>
  <c r="H309" i="115"/>
  <c r="H307" i="115"/>
  <c r="H306" i="115"/>
  <c r="H305" i="115"/>
  <c r="H304" i="115"/>
  <c r="H303" i="115"/>
  <c r="G302" i="115"/>
  <c r="H300" i="115"/>
  <c r="I297" i="115"/>
  <c r="I295" i="115"/>
  <c r="G295" i="115"/>
  <c r="H292" i="115"/>
  <c r="I290" i="115" s="1"/>
  <c r="G290" i="115"/>
  <c r="H288" i="115"/>
  <c r="I287" i="115" s="1"/>
  <c r="F287" i="115"/>
  <c r="I283" i="115"/>
  <c r="I280" i="115"/>
  <c r="G280" i="115"/>
  <c r="I277" i="115"/>
  <c r="I275" i="115"/>
  <c r="H273" i="115"/>
  <c r="I273" i="115" s="1"/>
  <c r="I266" i="115"/>
  <c r="H264" i="115"/>
  <c r="H263" i="115"/>
  <c r="H262" i="115"/>
  <c r="H261" i="115"/>
  <c r="H258" i="115"/>
  <c r="I258" i="115" s="1"/>
  <c r="I253" i="115"/>
  <c r="F253" i="115"/>
  <c r="H248" i="115"/>
  <c r="H247" i="115"/>
  <c r="H246" i="115"/>
  <c r="H245" i="115"/>
  <c r="H244" i="115"/>
  <c r="G243" i="115"/>
  <c r="I240" i="115"/>
  <c r="H237" i="115"/>
  <c r="H236" i="115"/>
  <c r="H231" i="115"/>
  <c r="H230" i="115"/>
  <c r="H229" i="115"/>
  <c r="H228" i="115"/>
  <c r="H227" i="115"/>
  <c r="F226" i="115"/>
  <c r="H224" i="115"/>
  <c r="I224" i="115" s="1"/>
  <c r="H222" i="115"/>
  <c r="H221" i="115"/>
  <c r="H220" i="115"/>
  <c r="H219" i="115"/>
  <c r="H218" i="115"/>
  <c r="I215" i="115"/>
  <c r="G215" i="115"/>
  <c r="H211" i="115"/>
  <c r="H210" i="115"/>
  <c r="H209" i="115"/>
  <c r="H208" i="115"/>
  <c r="H207" i="115"/>
  <c r="H206" i="115"/>
  <c r="H204" i="115"/>
  <c r="I203" i="115" s="1"/>
  <c r="H200" i="115"/>
  <c r="I200" i="115" s="1"/>
  <c r="H198" i="115"/>
  <c r="I197" i="115" s="1"/>
  <c r="H193" i="115"/>
  <c r="I192" i="115" s="1"/>
  <c r="F192" i="115"/>
  <c r="H190" i="115"/>
  <c r="H189" i="115"/>
  <c r="H186" i="115"/>
  <c r="H185" i="115"/>
  <c r="H184" i="115"/>
  <c r="H183" i="115"/>
  <c r="H182" i="115"/>
  <c r="H181" i="115"/>
  <c r="I179" i="115"/>
  <c r="G179" i="115"/>
  <c r="H175" i="115"/>
  <c r="I175" i="115" s="1"/>
  <c r="H173" i="115"/>
  <c r="H172" i="115"/>
  <c r="H171" i="115"/>
  <c r="H170" i="115"/>
  <c r="H169" i="115"/>
  <c r="H168" i="115"/>
  <c r="I165" i="115"/>
  <c r="I158" i="115"/>
  <c r="G158" i="115"/>
  <c r="H156" i="115"/>
  <c r="H155" i="115"/>
  <c r="H154" i="115"/>
  <c r="G153" i="115"/>
  <c r="H148" i="115"/>
  <c r="I147" i="115" s="1"/>
  <c r="G147" i="115"/>
  <c r="H144" i="115"/>
  <c r="I144" i="115" s="1"/>
  <c r="H142" i="115"/>
  <c r="H141" i="115"/>
  <c r="H140" i="115"/>
  <c r="H139" i="115"/>
  <c r="H135" i="115"/>
  <c r="I134" i="115" s="1"/>
  <c r="F134" i="115"/>
  <c r="H131" i="115"/>
  <c r="I131" i="115" s="1"/>
  <c r="H129" i="115"/>
  <c r="H128" i="115"/>
  <c r="H127" i="115"/>
  <c r="H126" i="115"/>
  <c r="H125" i="115"/>
  <c r="F124" i="115"/>
  <c r="I121" i="115"/>
  <c r="H119" i="115"/>
  <c r="H118" i="115"/>
  <c r="H117" i="115"/>
  <c r="H116" i="115"/>
  <c r="H114" i="115"/>
  <c r="I114" i="115" s="1"/>
  <c r="H110" i="115"/>
  <c r="I109" i="115" s="1"/>
  <c r="F109" i="115"/>
  <c r="I106" i="115"/>
  <c r="G106" i="115"/>
  <c r="H104" i="115"/>
  <c r="H103" i="115"/>
  <c r="I101" i="115"/>
  <c r="G101" i="115"/>
  <c r="H99" i="115"/>
  <c r="H98" i="115"/>
  <c r="H97" i="115"/>
  <c r="H96" i="115"/>
  <c r="H95" i="115"/>
  <c r="I92" i="115"/>
  <c r="H89" i="115"/>
  <c r="I89" i="115" s="1"/>
  <c r="H87" i="115"/>
  <c r="I86" i="115" s="1"/>
  <c r="I81" i="115"/>
  <c r="H79" i="115"/>
  <c r="H78" i="115"/>
  <c r="H77" i="115"/>
  <c r="H76" i="115"/>
  <c r="H75" i="115"/>
  <c r="H72" i="115"/>
  <c r="H71" i="115"/>
  <c r="H69" i="115"/>
  <c r="H68" i="115"/>
  <c r="H67" i="115"/>
  <c r="H66" i="115"/>
  <c r="H65" i="115"/>
  <c r="H64" i="115"/>
  <c r="I59" i="115"/>
  <c r="H56" i="115"/>
  <c r="I56" i="115" s="1"/>
  <c r="I53" i="115"/>
  <c r="H51" i="115"/>
  <c r="I50" i="115" s="1"/>
  <c r="F50" i="115"/>
  <c r="H48" i="115"/>
  <c r="H47" i="115"/>
  <c r="H46" i="115"/>
  <c r="H45" i="115"/>
  <c r="H44" i="115"/>
  <c r="F43" i="115"/>
  <c r="I41" i="115"/>
  <c r="G41" i="115"/>
  <c r="I38" i="115"/>
  <c r="I35" i="115"/>
  <c r="G35" i="115"/>
  <c r="I31" i="115"/>
  <c r="G31" i="115"/>
  <c r="H28" i="115"/>
  <c r="I28" i="115" s="1"/>
  <c r="H26" i="115"/>
  <c r="H25" i="115"/>
  <c r="H24" i="115"/>
  <c r="H23" i="115"/>
  <c r="H19" i="115"/>
  <c r="I16" i="115" s="1"/>
  <c r="F16" i="115"/>
  <c r="I13" i="115"/>
  <c r="H11" i="115"/>
  <c r="H10" i="115"/>
  <c r="H8" i="115"/>
  <c r="H7" i="115"/>
  <c r="H535" i="114"/>
  <c r="G535" i="114"/>
  <c r="G536" i="114"/>
  <c r="H514" i="114"/>
  <c r="I509" i="114" s="1"/>
  <c r="G532" i="114"/>
  <c r="F532" i="114"/>
  <c r="I497" i="114"/>
  <c r="H495" i="114"/>
  <c r="I494" i="114" s="1"/>
  <c r="H492" i="114"/>
  <c r="I492" i="114" s="1"/>
  <c r="H490" i="114"/>
  <c r="I489" i="114" s="1"/>
  <c r="F489" i="114"/>
  <c r="I482" i="114"/>
  <c r="I480" i="114"/>
  <c r="F480" i="114"/>
  <c r="H478" i="114"/>
  <c r="I477" i="114" s="1"/>
  <c r="F477" i="114"/>
  <c r="H475" i="114"/>
  <c r="H474" i="114"/>
  <c r="H473" i="114"/>
  <c r="H472" i="114"/>
  <c r="H471" i="114"/>
  <c r="F470" i="114"/>
  <c r="H468" i="114"/>
  <c r="H467" i="114"/>
  <c r="H466" i="114"/>
  <c r="H465" i="114"/>
  <c r="H464" i="114"/>
  <c r="F463" i="114"/>
  <c r="I461" i="114"/>
  <c r="H459" i="114"/>
  <c r="H458" i="114"/>
  <c r="H457" i="114"/>
  <c r="H456" i="114"/>
  <c r="H455" i="114"/>
  <c r="H454" i="114"/>
  <c r="H452" i="114"/>
  <c r="H451" i="114"/>
  <c r="H449" i="114"/>
  <c r="H446" i="114"/>
  <c r="I446" i="114" s="1"/>
  <c r="H444" i="114"/>
  <c r="H443" i="114"/>
  <c r="H442" i="114"/>
  <c r="H441" i="114"/>
  <c r="H440" i="114"/>
  <c r="F439" i="114"/>
  <c r="H437" i="114"/>
  <c r="I436" i="114" s="1"/>
  <c r="F436" i="114"/>
  <c r="I431" i="114"/>
  <c r="F431" i="114"/>
  <c r="H429" i="114"/>
  <c r="H428" i="114"/>
  <c r="G427" i="114"/>
  <c r="H425" i="114"/>
  <c r="H424" i="114"/>
  <c r="H423" i="114"/>
  <c r="H422" i="114"/>
  <c r="H421" i="114"/>
  <c r="H418" i="114"/>
  <c r="H417" i="114"/>
  <c r="H415" i="114"/>
  <c r="H414" i="114"/>
  <c r="H413" i="114"/>
  <c r="H412" i="114"/>
  <c r="H411" i="114"/>
  <c r="F410" i="114"/>
  <c r="H408" i="114"/>
  <c r="H407" i="114"/>
  <c r="H406" i="114"/>
  <c r="I403" i="114"/>
  <c r="G403" i="114"/>
  <c r="I401" i="114"/>
  <c r="H399" i="114"/>
  <c r="I398" i="114" s="1"/>
  <c r="F398" i="114"/>
  <c r="H396" i="114"/>
  <c r="I396" i="114" s="1"/>
  <c r="H394" i="114"/>
  <c r="I393" i="114" s="1"/>
  <c r="F393" i="114"/>
  <c r="H391" i="114"/>
  <c r="I390" i="114" s="1"/>
  <c r="H388" i="114"/>
  <c r="I387" i="114"/>
  <c r="H385" i="114"/>
  <c r="H384" i="114"/>
  <c r="H383" i="114"/>
  <c r="F382" i="114"/>
  <c r="H380" i="114"/>
  <c r="H379" i="114"/>
  <c r="H378" i="114"/>
  <c r="H377" i="114"/>
  <c r="H376" i="114"/>
  <c r="H375" i="114"/>
  <c r="H373" i="114"/>
  <c r="H372" i="114"/>
  <c r="H371" i="114"/>
  <c r="H370" i="114"/>
  <c r="G369" i="114"/>
  <c r="H367" i="114"/>
  <c r="H366" i="114"/>
  <c r="F364" i="114"/>
  <c r="I358" i="114"/>
  <c r="I354" i="114"/>
  <c r="H352" i="114"/>
  <c r="H351" i="114"/>
  <c r="H350" i="114"/>
  <c r="I349" i="114"/>
  <c r="F349" i="114"/>
  <c r="H347" i="114"/>
  <c r="H346" i="114"/>
  <c r="H345" i="114"/>
  <c r="F344" i="114"/>
  <c r="H342" i="114"/>
  <c r="I341" i="114" s="1"/>
  <c r="G341" i="114"/>
  <c r="I339" i="114"/>
  <c r="G339" i="114"/>
  <c r="H337" i="114"/>
  <c r="H336" i="114"/>
  <c r="H333" i="114"/>
  <c r="I333" i="114" s="1"/>
  <c r="I329" i="114"/>
  <c r="G329" i="114"/>
  <c r="H327" i="114"/>
  <c r="H326" i="114"/>
  <c r="H325" i="114"/>
  <c r="G324" i="114"/>
  <c r="H322" i="114"/>
  <c r="H321" i="114"/>
  <c r="H320" i="114"/>
  <c r="G319" i="114"/>
  <c r="H317" i="114"/>
  <c r="H316" i="114"/>
  <c r="I316" i="114" s="1"/>
  <c r="H314" i="114"/>
  <c r="H313" i="114"/>
  <c r="H312" i="114"/>
  <c r="H311" i="114"/>
  <c r="H310" i="114"/>
  <c r="G309" i="114"/>
  <c r="H307" i="114"/>
  <c r="H306" i="114"/>
  <c r="H305" i="114"/>
  <c r="H303" i="114"/>
  <c r="H302" i="114"/>
  <c r="I299" i="114"/>
  <c r="I297" i="114"/>
  <c r="G297" i="114"/>
  <c r="H294" i="114"/>
  <c r="I292" i="114" s="1"/>
  <c r="G292" i="114"/>
  <c r="H290" i="114"/>
  <c r="I289" i="114" s="1"/>
  <c r="F289" i="114"/>
  <c r="I285" i="114"/>
  <c r="I282" i="114"/>
  <c r="G282" i="114"/>
  <c r="I279" i="114"/>
  <c r="I277" i="114"/>
  <c r="H275" i="114"/>
  <c r="I275" i="114" s="1"/>
  <c r="I268" i="114"/>
  <c r="H266" i="114"/>
  <c r="H265" i="114"/>
  <c r="H264" i="114"/>
  <c r="H263" i="114"/>
  <c r="H260" i="114"/>
  <c r="I260" i="114" s="1"/>
  <c r="I255" i="114"/>
  <c r="F255" i="114"/>
  <c r="H250" i="114"/>
  <c r="H249" i="114"/>
  <c r="H248" i="114"/>
  <c r="H247" i="114"/>
  <c r="H246" i="114"/>
  <c r="G245" i="114"/>
  <c r="I242" i="114"/>
  <c r="H239" i="114"/>
  <c r="H238" i="114"/>
  <c r="H233" i="114"/>
  <c r="H232" i="114"/>
  <c r="H231" i="114"/>
  <c r="H230" i="114"/>
  <c r="H229" i="114"/>
  <c r="F228" i="114"/>
  <c r="H226" i="114"/>
  <c r="I226" i="114" s="1"/>
  <c r="H224" i="114"/>
  <c r="H223" i="114"/>
  <c r="H222" i="114"/>
  <c r="H221" i="114"/>
  <c r="H220" i="114"/>
  <c r="I217" i="114"/>
  <c r="G217" i="114"/>
  <c r="H213" i="114"/>
  <c r="H212" i="114"/>
  <c r="H211" i="114"/>
  <c r="H210" i="114"/>
  <c r="H209" i="114"/>
  <c r="H208" i="114"/>
  <c r="H206" i="114"/>
  <c r="I205" i="114"/>
  <c r="H202" i="114"/>
  <c r="I202" i="114" s="1"/>
  <c r="H200" i="114"/>
  <c r="I199" i="114" s="1"/>
  <c r="H193" i="114"/>
  <c r="I192" i="114" s="1"/>
  <c r="F192" i="114"/>
  <c r="H190" i="114"/>
  <c r="H189" i="114"/>
  <c r="I188" i="114" s="1"/>
  <c r="H186" i="114"/>
  <c r="H185" i="114"/>
  <c r="H184" i="114"/>
  <c r="H183" i="114"/>
  <c r="H182" i="114"/>
  <c r="H181" i="114"/>
  <c r="I179" i="114"/>
  <c r="G179" i="114"/>
  <c r="H175" i="114"/>
  <c r="I175" i="114" s="1"/>
  <c r="H173" i="114"/>
  <c r="H172" i="114"/>
  <c r="H171" i="114"/>
  <c r="H170" i="114"/>
  <c r="H169" i="114"/>
  <c r="H168" i="114"/>
  <c r="I165" i="114"/>
  <c r="I158" i="114"/>
  <c r="G158" i="114"/>
  <c r="H156" i="114"/>
  <c r="H155" i="114"/>
  <c r="H154" i="114"/>
  <c r="G153" i="114"/>
  <c r="H148" i="114"/>
  <c r="I147" i="114"/>
  <c r="G147" i="114"/>
  <c r="H144" i="114"/>
  <c r="I144" i="114" s="1"/>
  <c r="H142" i="114"/>
  <c r="H141" i="114"/>
  <c r="H140" i="114"/>
  <c r="H139" i="114"/>
  <c r="H135" i="114"/>
  <c r="I134" i="114"/>
  <c r="F134" i="114"/>
  <c r="H131" i="114"/>
  <c r="I131" i="114" s="1"/>
  <c r="H129" i="114"/>
  <c r="H128" i="114"/>
  <c r="H127" i="114"/>
  <c r="H126" i="114"/>
  <c r="H125" i="114"/>
  <c r="F124" i="114"/>
  <c r="I121" i="114"/>
  <c r="H119" i="114"/>
  <c r="H118" i="114"/>
  <c r="H117" i="114"/>
  <c r="H116" i="114"/>
  <c r="H114" i="114"/>
  <c r="I114" i="114" s="1"/>
  <c r="H110" i="114"/>
  <c r="I109" i="114"/>
  <c r="F109" i="114"/>
  <c r="I106" i="114"/>
  <c r="G106" i="114"/>
  <c r="H104" i="114"/>
  <c r="H103" i="114"/>
  <c r="I101" i="114"/>
  <c r="G101" i="114"/>
  <c r="H99" i="114"/>
  <c r="H98" i="114"/>
  <c r="H97" i="114"/>
  <c r="H96" i="114"/>
  <c r="H95" i="114"/>
  <c r="I92" i="114"/>
  <c r="H89" i="114"/>
  <c r="I89" i="114" s="1"/>
  <c r="H87" i="114"/>
  <c r="I86" i="114" s="1"/>
  <c r="I81" i="114"/>
  <c r="H79" i="114"/>
  <c r="H78" i="114"/>
  <c r="H77" i="114"/>
  <c r="H76" i="114"/>
  <c r="H75" i="114"/>
  <c r="H72" i="114"/>
  <c r="H71" i="114"/>
  <c r="H69" i="114"/>
  <c r="H68" i="114"/>
  <c r="H67" i="114"/>
  <c r="H66" i="114"/>
  <c r="H65" i="114"/>
  <c r="H64" i="114"/>
  <c r="I59" i="114"/>
  <c r="H56" i="114"/>
  <c r="I56" i="114" s="1"/>
  <c r="I53" i="114"/>
  <c r="H51" i="114"/>
  <c r="I50" i="114"/>
  <c r="F50" i="114"/>
  <c r="H48" i="114"/>
  <c r="H47" i="114"/>
  <c r="H46" i="114"/>
  <c r="H45" i="114"/>
  <c r="H44" i="114"/>
  <c r="F43" i="114"/>
  <c r="I41" i="114"/>
  <c r="G41" i="114"/>
  <c r="I38" i="114"/>
  <c r="I35" i="114"/>
  <c r="G35" i="114"/>
  <c r="I31" i="114"/>
  <c r="G31" i="114"/>
  <c r="H28" i="114"/>
  <c r="I28" i="114" s="1"/>
  <c r="H26" i="114"/>
  <c r="H25" i="114"/>
  <c r="H24" i="114"/>
  <c r="H23" i="114"/>
  <c r="H19" i="114"/>
  <c r="I16" i="114" s="1"/>
  <c r="F16" i="114"/>
  <c r="I13" i="114"/>
  <c r="H11" i="114"/>
  <c r="H10" i="114"/>
  <c r="H8" i="114"/>
  <c r="H7" i="114"/>
  <c r="I103" i="115" l="1"/>
  <c r="I153" i="115"/>
  <c r="I309" i="115"/>
  <c r="I412" i="115"/>
  <c r="I139" i="115"/>
  <c r="I188" i="115"/>
  <c r="I344" i="115"/>
  <c r="I509" i="115"/>
  <c r="I504" i="115" s="1"/>
  <c r="I359" i="115"/>
  <c r="I415" i="115"/>
  <c r="I444" i="115"/>
  <c r="I339" i="115"/>
  <c r="I10" i="115"/>
  <c r="I400" i="115"/>
  <c r="I7" i="115"/>
  <c r="I300" i="115"/>
  <c r="I434" i="115"/>
  <c r="I168" i="115"/>
  <c r="I405" i="115"/>
  <c r="I226" i="115"/>
  <c r="I116" i="115"/>
  <c r="I377" i="115"/>
  <c r="I317" i="115"/>
  <c r="I206" i="115"/>
  <c r="I217" i="115"/>
  <c r="I312" i="115"/>
  <c r="I243" i="115"/>
  <c r="I23" i="115"/>
  <c r="I43" i="115"/>
  <c r="I233" i="115"/>
  <c r="I370" i="115"/>
  <c r="I64" i="115"/>
  <c r="I74" i="115"/>
  <c r="I302" i="115"/>
  <c r="I124" i="115"/>
  <c r="I449" i="115"/>
  <c r="I458" i="115"/>
  <c r="I181" i="115"/>
  <c r="I465" i="115"/>
  <c r="G502" i="115"/>
  <c r="I71" i="115"/>
  <c r="I95" i="115"/>
  <c r="I261" i="115"/>
  <c r="I364" i="115"/>
  <c r="I7" i="114"/>
  <c r="I302" i="114"/>
  <c r="I336" i="114"/>
  <c r="I417" i="114"/>
  <c r="I153" i="114"/>
  <c r="I405" i="114"/>
  <c r="I43" i="114"/>
  <c r="I382" i="114"/>
  <c r="I410" i="114"/>
  <c r="I235" i="114"/>
  <c r="I427" i="114"/>
  <c r="I375" i="114"/>
  <c r="I71" i="114"/>
  <c r="I364" i="114"/>
  <c r="I439" i="114"/>
  <c r="I263" i="114"/>
  <c r="I208" i="114"/>
  <c r="I95" i="114"/>
  <c r="I369" i="114"/>
  <c r="G507" i="114"/>
  <c r="I219" i="114"/>
  <c r="I23" i="114"/>
  <c r="I10" i="114"/>
  <c r="I74" i="114"/>
  <c r="I309" i="114"/>
  <c r="I319" i="114"/>
  <c r="I181" i="114"/>
  <c r="I228" i="114"/>
  <c r="I470" i="114"/>
  <c r="I420" i="114"/>
  <c r="I449" i="114"/>
  <c r="I324" i="114"/>
  <c r="I245" i="114"/>
  <c r="I463" i="114"/>
  <c r="I64" i="114"/>
  <c r="I124" i="114"/>
  <c r="I344" i="114"/>
  <c r="I103" i="114"/>
  <c r="I116" i="114"/>
  <c r="I139" i="114"/>
  <c r="I168" i="114"/>
  <c r="I305" i="114"/>
  <c r="I454" i="114"/>
  <c r="I496" i="115" l="1"/>
  <c r="I503" i="115" s="1"/>
  <c r="I525" i="115" s="1"/>
  <c r="H528" i="115" s="1"/>
  <c r="I501" i="114"/>
  <c r="I508" i="114" s="1"/>
  <c r="I532" i="114" s="1"/>
  <c r="H563" i="113"/>
  <c r="I562" i="113"/>
  <c r="F562" i="113"/>
  <c r="G550" i="113"/>
  <c r="F550" i="113"/>
  <c r="H538" i="113"/>
  <c r="H537" i="113"/>
  <c r="H535" i="113"/>
  <c r="H534" i="113"/>
  <c r="H532" i="113"/>
  <c r="H524" i="113"/>
  <c r="H520" i="113"/>
  <c r="H515" i="113"/>
  <c r="H514" i="113"/>
  <c r="H512" i="113"/>
  <c r="I506" i="113"/>
  <c r="I494" i="113"/>
  <c r="H492" i="113"/>
  <c r="I491" i="113" s="1"/>
  <c r="H489" i="113"/>
  <c r="I489" i="113" s="1"/>
  <c r="H487" i="113"/>
  <c r="I486" i="113" s="1"/>
  <c r="F486" i="113"/>
  <c r="I479" i="113"/>
  <c r="I477" i="113"/>
  <c r="F477" i="113"/>
  <c r="H475" i="113"/>
  <c r="I474" i="113"/>
  <c r="F474" i="113"/>
  <c r="H472" i="113"/>
  <c r="H471" i="113"/>
  <c r="H470" i="113"/>
  <c r="I467" i="113" s="1"/>
  <c r="H469" i="113"/>
  <c r="H468" i="113"/>
  <c r="F467" i="113"/>
  <c r="H465" i="113"/>
  <c r="H464" i="113"/>
  <c r="H463" i="113"/>
  <c r="H462" i="113"/>
  <c r="I460" i="113" s="1"/>
  <c r="H461" i="113"/>
  <c r="F460" i="113"/>
  <c r="I458" i="113"/>
  <c r="H456" i="113"/>
  <c r="H455" i="113"/>
  <c r="H454" i="113"/>
  <c r="H453" i="113"/>
  <c r="H452" i="113"/>
  <c r="H451" i="113"/>
  <c r="I451" i="113" s="1"/>
  <c r="H449" i="113"/>
  <c r="H448" i="113"/>
  <c r="I446" i="113" s="1"/>
  <c r="H446" i="113"/>
  <c r="I443" i="113"/>
  <c r="H443" i="113"/>
  <c r="H441" i="113"/>
  <c r="H440" i="113"/>
  <c r="H439" i="113"/>
  <c r="H438" i="113"/>
  <c r="H437" i="113"/>
  <c r="I436" i="113" s="1"/>
  <c r="F436" i="113"/>
  <c r="H434" i="113"/>
  <c r="I433" i="113"/>
  <c r="F433" i="113"/>
  <c r="I428" i="113"/>
  <c r="F428" i="113"/>
  <c r="H426" i="113"/>
  <c r="I424" i="113" s="1"/>
  <c r="H425" i="113"/>
  <c r="G424" i="113"/>
  <c r="H422" i="113"/>
  <c r="H421" i="113"/>
  <c r="H420" i="113"/>
  <c r="H419" i="113"/>
  <c r="H418" i="113"/>
  <c r="I417" i="113" s="1"/>
  <c r="H415" i="113"/>
  <c r="H414" i="113"/>
  <c r="I414" i="113" s="1"/>
  <c r="H412" i="113"/>
  <c r="H411" i="113"/>
  <c r="H410" i="113"/>
  <c r="H409" i="113"/>
  <c r="I407" i="113" s="1"/>
  <c r="H408" i="113"/>
  <c r="F407" i="113"/>
  <c r="H405" i="113"/>
  <c r="H404" i="113"/>
  <c r="H403" i="113"/>
  <c r="I402" i="113"/>
  <c r="I400" i="113"/>
  <c r="G400" i="113"/>
  <c r="I398" i="113"/>
  <c r="H396" i="113"/>
  <c r="I395" i="113" s="1"/>
  <c r="F395" i="113"/>
  <c r="H393" i="113"/>
  <c r="I393" i="113" s="1"/>
  <c r="H391" i="113"/>
  <c r="I390" i="113" s="1"/>
  <c r="F390" i="113"/>
  <c r="H388" i="113"/>
  <c r="I387" i="113" s="1"/>
  <c r="H385" i="113"/>
  <c r="I384" i="113"/>
  <c r="H382" i="113"/>
  <c r="H381" i="113"/>
  <c r="I379" i="113" s="1"/>
  <c r="H380" i="113"/>
  <c r="F379" i="113"/>
  <c r="H377" i="113"/>
  <c r="H376" i="113"/>
  <c r="H375" i="113"/>
  <c r="H374" i="113"/>
  <c r="H373" i="113"/>
  <c r="H372" i="113"/>
  <c r="I372" i="113" s="1"/>
  <c r="H370" i="113"/>
  <c r="H369" i="113"/>
  <c r="H368" i="113"/>
  <c r="H367" i="113"/>
  <c r="I366" i="113"/>
  <c r="G366" i="113"/>
  <c r="H362" i="113"/>
  <c r="H361" i="113"/>
  <c r="I359" i="113" s="1"/>
  <c r="F359" i="113"/>
  <c r="I355" i="113"/>
  <c r="I351" i="113"/>
  <c r="H349" i="113"/>
  <c r="H348" i="113"/>
  <c r="I346" i="113" s="1"/>
  <c r="H347" i="113"/>
  <c r="F346" i="113"/>
  <c r="H344" i="113"/>
  <c r="H343" i="113"/>
  <c r="H342" i="113"/>
  <c r="I341" i="113"/>
  <c r="F341" i="113"/>
  <c r="H339" i="113"/>
  <c r="I338" i="113"/>
  <c r="G338" i="113"/>
  <c r="I336" i="113"/>
  <c r="G336" i="113"/>
  <c r="H334" i="113"/>
  <c r="I333" i="113"/>
  <c r="H333" i="113"/>
  <c r="H330" i="113"/>
  <c r="I330" i="113" s="1"/>
  <c r="I326" i="113"/>
  <c r="G326" i="113"/>
  <c r="H324" i="113"/>
  <c r="H323" i="113"/>
  <c r="H322" i="113"/>
  <c r="I321" i="113"/>
  <c r="G321" i="113"/>
  <c r="H319" i="113"/>
  <c r="H318" i="113"/>
  <c r="I316" i="113" s="1"/>
  <c r="H317" i="113"/>
  <c r="G316" i="113"/>
  <c r="H314" i="113"/>
  <c r="I313" i="113"/>
  <c r="H313" i="113"/>
  <c r="H311" i="113"/>
  <c r="H310" i="113"/>
  <c r="H309" i="113"/>
  <c r="H308" i="113"/>
  <c r="H307" i="113"/>
  <c r="I306" i="113"/>
  <c r="G306" i="113"/>
  <c r="H304" i="113"/>
  <c r="H303" i="113"/>
  <c r="I302" i="113" s="1"/>
  <c r="H302" i="113"/>
  <c r="H300" i="113"/>
  <c r="H299" i="113"/>
  <c r="I299" i="113" s="1"/>
  <c r="I296" i="113"/>
  <c r="H296" i="113"/>
  <c r="I293" i="113"/>
  <c r="I291" i="113"/>
  <c r="G291" i="113"/>
  <c r="H288" i="113"/>
  <c r="I286" i="113"/>
  <c r="G286" i="113"/>
  <c r="H284" i="113"/>
  <c r="I283" i="113" s="1"/>
  <c r="F283" i="113"/>
  <c r="I276" i="113"/>
  <c r="G276" i="113"/>
  <c r="I273" i="113"/>
  <c r="I271" i="113"/>
  <c r="H269" i="113"/>
  <c r="I269" i="113" s="1"/>
  <c r="I262" i="113"/>
  <c r="H260" i="113"/>
  <c r="H259" i="113"/>
  <c r="H258" i="113"/>
  <c r="H257" i="113"/>
  <c r="I257" i="113" s="1"/>
  <c r="H254" i="113"/>
  <c r="I254" i="113" s="1"/>
  <c r="I249" i="113"/>
  <c r="F249" i="113"/>
  <c r="H244" i="113"/>
  <c r="H243" i="113"/>
  <c r="H242" i="113"/>
  <c r="H241" i="113"/>
  <c r="H240" i="113"/>
  <c r="I239" i="113"/>
  <c r="G239" i="113"/>
  <c r="I236" i="113"/>
  <c r="H233" i="113"/>
  <c r="I230" i="113" s="1"/>
  <c r="H232" i="113"/>
  <c r="H228" i="113"/>
  <c r="H227" i="113"/>
  <c r="H226" i="113"/>
  <c r="H225" i="113"/>
  <c r="H224" i="113"/>
  <c r="I223" i="113" s="1"/>
  <c r="F223" i="113"/>
  <c r="H221" i="113"/>
  <c r="I221" i="113" s="1"/>
  <c r="H219" i="113"/>
  <c r="H218" i="113"/>
  <c r="H217" i="113"/>
  <c r="H216" i="113"/>
  <c r="H215" i="113"/>
  <c r="I214" i="113" s="1"/>
  <c r="I212" i="113"/>
  <c r="G212" i="113"/>
  <c r="H208" i="113"/>
  <c r="H207" i="113"/>
  <c r="H206" i="113"/>
  <c r="H205" i="113"/>
  <c r="H204" i="113"/>
  <c r="H203" i="113"/>
  <c r="I203" i="113" s="1"/>
  <c r="H201" i="113"/>
  <c r="I200" i="113"/>
  <c r="I197" i="113"/>
  <c r="H197" i="113"/>
  <c r="H195" i="113"/>
  <c r="I194" i="113" s="1"/>
  <c r="H188" i="113"/>
  <c r="I187" i="113"/>
  <c r="F187" i="113"/>
  <c r="H185" i="113"/>
  <c r="H184" i="113"/>
  <c r="I183" i="113" s="1"/>
  <c r="H181" i="113"/>
  <c r="H180" i="113"/>
  <c r="H179" i="113"/>
  <c r="H178" i="113"/>
  <c r="H177" i="113"/>
  <c r="I176" i="113"/>
  <c r="H176" i="113"/>
  <c r="I174" i="113"/>
  <c r="G174" i="113"/>
  <c r="I170" i="113"/>
  <c r="H170" i="113"/>
  <c r="H168" i="113"/>
  <c r="H167" i="113"/>
  <c r="H166" i="113"/>
  <c r="H165" i="113"/>
  <c r="I163" i="113" s="1"/>
  <c r="H164" i="113"/>
  <c r="H163" i="113"/>
  <c r="I160" i="113"/>
  <c r="I158" i="113"/>
  <c r="G158" i="113"/>
  <c r="H156" i="113"/>
  <c r="H155" i="113"/>
  <c r="I153" i="113" s="1"/>
  <c r="H154" i="113"/>
  <c r="G153" i="113"/>
  <c r="H148" i="113"/>
  <c r="I147" i="113"/>
  <c r="G147" i="113"/>
  <c r="H144" i="113"/>
  <c r="I144" i="113" s="1"/>
  <c r="H142" i="113"/>
  <c r="H141" i="113"/>
  <c r="H140" i="113"/>
  <c r="H139" i="113"/>
  <c r="I139" i="113" s="1"/>
  <c r="H135" i="113"/>
  <c r="I134" i="113"/>
  <c r="F134" i="113"/>
  <c r="H131" i="113"/>
  <c r="I131" i="113" s="1"/>
  <c r="H129" i="113"/>
  <c r="H128" i="113"/>
  <c r="H127" i="113"/>
  <c r="H126" i="113"/>
  <c r="H125" i="113"/>
  <c r="I124" i="113"/>
  <c r="F124" i="113"/>
  <c r="I121" i="113"/>
  <c r="H119" i="113"/>
  <c r="H118" i="113"/>
  <c r="H117" i="113"/>
  <c r="H116" i="113"/>
  <c r="I116" i="113" s="1"/>
  <c r="I114" i="113"/>
  <c r="H114" i="113"/>
  <c r="H110" i="113"/>
  <c r="I109" i="113" s="1"/>
  <c r="F109" i="113"/>
  <c r="I106" i="113"/>
  <c r="G106" i="113"/>
  <c r="H104" i="113"/>
  <c r="I103" i="113"/>
  <c r="H103" i="113"/>
  <c r="I101" i="113"/>
  <c r="G101" i="113"/>
  <c r="H99" i="113"/>
  <c r="H98" i="113"/>
  <c r="H97" i="113"/>
  <c r="H96" i="113"/>
  <c r="I95" i="113"/>
  <c r="H95" i="113"/>
  <c r="I92" i="113"/>
  <c r="I89" i="113"/>
  <c r="H89" i="113"/>
  <c r="H87" i="113"/>
  <c r="I86" i="113"/>
  <c r="I81" i="113"/>
  <c r="H79" i="113"/>
  <c r="H78" i="113"/>
  <c r="H77" i="113"/>
  <c r="H76" i="113"/>
  <c r="I74" i="113" s="1"/>
  <c r="H75" i="113"/>
  <c r="H72" i="113"/>
  <c r="H71" i="113"/>
  <c r="I71" i="113" s="1"/>
  <c r="H69" i="113"/>
  <c r="H68" i="113"/>
  <c r="H67" i="113"/>
  <c r="H66" i="113"/>
  <c r="H65" i="113"/>
  <c r="H64" i="113"/>
  <c r="I64" i="113" s="1"/>
  <c r="I59" i="113"/>
  <c r="H56" i="113"/>
  <c r="I56" i="113" s="1"/>
  <c r="I53" i="113"/>
  <c r="H51" i="113"/>
  <c r="I50" i="113"/>
  <c r="F50" i="113"/>
  <c r="H48" i="113"/>
  <c r="H47" i="113"/>
  <c r="H46" i="113"/>
  <c r="H45" i="113"/>
  <c r="H44" i="113"/>
  <c r="I43" i="113" s="1"/>
  <c r="F43" i="113"/>
  <c r="I41" i="113"/>
  <c r="G41" i="113"/>
  <c r="I35" i="113"/>
  <c r="G35" i="113"/>
  <c r="I31" i="113"/>
  <c r="G31" i="113"/>
  <c r="G504" i="113" s="1"/>
  <c r="H28" i="113"/>
  <c r="I28" i="113" s="1"/>
  <c r="H26" i="113"/>
  <c r="H25" i="113"/>
  <c r="H24" i="113"/>
  <c r="H23" i="113"/>
  <c r="I23" i="113" s="1"/>
  <c r="H19" i="113"/>
  <c r="I16" i="113" s="1"/>
  <c r="F16" i="113"/>
  <c r="I13" i="113"/>
  <c r="H11" i="113"/>
  <c r="H10" i="113"/>
  <c r="I10" i="113" s="1"/>
  <c r="H8" i="113"/>
  <c r="H7" i="113"/>
  <c r="I7" i="113" s="1"/>
  <c r="I498" i="113" l="1"/>
  <c r="I505" i="113" s="1"/>
  <c r="I550" i="113" s="1"/>
  <c r="G553" i="113" l="1"/>
  <c r="G555" i="113" s="1"/>
  <c r="F540" i="112" l="1"/>
  <c r="G540" i="112"/>
  <c r="H515" i="112"/>
  <c r="I284" i="112"/>
  <c r="I512" i="112"/>
  <c r="I511" i="112" s="1"/>
  <c r="I38" i="112"/>
  <c r="I499" i="112"/>
  <c r="I484" i="112"/>
  <c r="H448" i="112"/>
  <c r="I448" i="112" s="1"/>
  <c r="I356" i="112"/>
  <c r="H338" i="112"/>
  <c r="H301" i="112"/>
  <c r="I301" i="112" s="1"/>
  <c r="I278" i="112"/>
  <c r="I254" i="112"/>
  <c r="I165" i="112"/>
  <c r="H144" i="112"/>
  <c r="I144" i="112" s="1"/>
  <c r="H139" i="112"/>
  <c r="I121" i="112"/>
  <c r="I106" i="112"/>
  <c r="H89" i="112"/>
  <c r="I89" i="112" s="1"/>
  <c r="H71" i="112"/>
  <c r="H56" i="112"/>
  <c r="I56" i="112" s="1"/>
  <c r="H28" i="112"/>
  <c r="I28" i="112" s="1"/>
  <c r="H497" i="112"/>
  <c r="I496" i="112" s="1"/>
  <c r="H494" i="112"/>
  <c r="I494" i="112" s="1"/>
  <c r="H492" i="112"/>
  <c r="I491" i="112" s="1"/>
  <c r="F491" i="112"/>
  <c r="I482" i="112"/>
  <c r="F482" i="112"/>
  <c r="H480" i="112"/>
  <c r="I479" i="112" s="1"/>
  <c r="F479" i="112"/>
  <c r="H477" i="112"/>
  <c r="H476" i="112"/>
  <c r="H475" i="112"/>
  <c r="H474" i="112"/>
  <c r="H473" i="112"/>
  <c r="F472" i="112"/>
  <c r="H470" i="112"/>
  <c r="H469" i="112"/>
  <c r="H468" i="112"/>
  <c r="H467" i="112"/>
  <c r="H466" i="112"/>
  <c r="F465" i="112"/>
  <c r="I463" i="112"/>
  <c r="H461" i="112"/>
  <c r="H460" i="112"/>
  <c r="H459" i="112"/>
  <c r="H458" i="112"/>
  <c r="H457" i="112"/>
  <c r="H456" i="112"/>
  <c r="H454" i="112"/>
  <c r="H453" i="112"/>
  <c r="H451" i="112"/>
  <c r="H446" i="112"/>
  <c r="H445" i="112"/>
  <c r="H444" i="112"/>
  <c r="H443" i="112"/>
  <c r="H442" i="112"/>
  <c r="F441" i="112"/>
  <c r="H439" i="112"/>
  <c r="I438" i="112" s="1"/>
  <c r="F438" i="112"/>
  <c r="I433" i="112"/>
  <c r="F433" i="112"/>
  <c r="H431" i="112"/>
  <c r="H430" i="112"/>
  <c r="G429" i="112"/>
  <c r="H427" i="112"/>
  <c r="H426" i="112"/>
  <c r="H425" i="112"/>
  <c r="H424" i="112"/>
  <c r="H423" i="112"/>
  <c r="H420" i="112"/>
  <c r="H419" i="112"/>
  <c r="H417" i="112"/>
  <c r="H416" i="112"/>
  <c r="H415" i="112"/>
  <c r="H414" i="112"/>
  <c r="H413" i="112"/>
  <c r="F412" i="112"/>
  <c r="H410" i="112"/>
  <c r="H409" i="112"/>
  <c r="H408" i="112"/>
  <c r="I405" i="112"/>
  <c r="G405" i="112"/>
  <c r="I403" i="112"/>
  <c r="H401" i="112"/>
  <c r="I400" i="112" s="1"/>
  <c r="F400" i="112"/>
  <c r="H398" i="112"/>
  <c r="I398" i="112" s="1"/>
  <c r="H396" i="112"/>
  <c r="I395" i="112" s="1"/>
  <c r="F395" i="112"/>
  <c r="H393" i="112"/>
  <c r="I392" i="112" s="1"/>
  <c r="H390" i="112"/>
  <c r="I389" i="112" s="1"/>
  <c r="H387" i="112"/>
  <c r="H386" i="112"/>
  <c r="H385" i="112"/>
  <c r="F384" i="112"/>
  <c r="H382" i="112"/>
  <c r="H381" i="112"/>
  <c r="H380" i="112"/>
  <c r="H379" i="112"/>
  <c r="H378" i="112"/>
  <c r="H377" i="112"/>
  <c r="H375" i="112"/>
  <c r="H374" i="112"/>
  <c r="H373" i="112"/>
  <c r="H372" i="112"/>
  <c r="G371" i="112"/>
  <c r="H369" i="112"/>
  <c r="H368" i="112"/>
  <c r="F366" i="112"/>
  <c r="I360" i="112"/>
  <c r="H354" i="112"/>
  <c r="H353" i="112"/>
  <c r="H352" i="112"/>
  <c r="F351" i="112"/>
  <c r="H349" i="112"/>
  <c r="H348" i="112"/>
  <c r="H347" i="112"/>
  <c r="F346" i="112"/>
  <c r="H344" i="112"/>
  <c r="I343" i="112" s="1"/>
  <c r="G343" i="112"/>
  <c r="I341" i="112"/>
  <c r="G341" i="112"/>
  <c r="H339" i="112"/>
  <c r="H335" i="112"/>
  <c r="I335" i="112" s="1"/>
  <c r="I331" i="112"/>
  <c r="G331" i="112"/>
  <c r="H329" i="112"/>
  <c r="H328" i="112"/>
  <c r="H327" i="112"/>
  <c r="G326" i="112"/>
  <c r="H324" i="112"/>
  <c r="H323" i="112"/>
  <c r="H322" i="112"/>
  <c r="G321" i="112"/>
  <c r="H319" i="112"/>
  <c r="H318" i="112"/>
  <c r="H316" i="112"/>
  <c r="H315" i="112"/>
  <c r="H314" i="112"/>
  <c r="H313" i="112"/>
  <c r="H312" i="112"/>
  <c r="G311" i="112"/>
  <c r="H309" i="112"/>
  <c r="H308" i="112"/>
  <c r="H307" i="112"/>
  <c r="H305" i="112"/>
  <c r="H304" i="112"/>
  <c r="I298" i="112"/>
  <c r="I296" i="112"/>
  <c r="G296" i="112"/>
  <c r="H293" i="112"/>
  <c r="I291" i="112" s="1"/>
  <c r="G291" i="112"/>
  <c r="H289" i="112"/>
  <c r="I288" i="112" s="1"/>
  <c r="F288" i="112"/>
  <c r="I281" i="112"/>
  <c r="G281" i="112"/>
  <c r="I276" i="112"/>
  <c r="H274" i="112"/>
  <c r="I274" i="112" s="1"/>
  <c r="I267" i="112"/>
  <c r="H265" i="112"/>
  <c r="H264" i="112"/>
  <c r="H263" i="112"/>
  <c r="H262" i="112"/>
  <c r="H259" i="112"/>
  <c r="I259" i="112" s="1"/>
  <c r="F254" i="112"/>
  <c r="H249" i="112"/>
  <c r="H248" i="112"/>
  <c r="H247" i="112"/>
  <c r="H246" i="112"/>
  <c r="H245" i="112"/>
  <c r="G244" i="112"/>
  <c r="I241" i="112"/>
  <c r="H238" i="112"/>
  <c r="H237" i="112"/>
  <c r="H233" i="112"/>
  <c r="H232" i="112"/>
  <c r="H231" i="112"/>
  <c r="H230" i="112"/>
  <c r="H229" i="112"/>
  <c r="F228" i="112"/>
  <c r="H226" i="112"/>
  <c r="I226" i="112" s="1"/>
  <c r="H224" i="112"/>
  <c r="H223" i="112"/>
  <c r="H222" i="112"/>
  <c r="H221" i="112"/>
  <c r="H220" i="112"/>
  <c r="I217" i="112"/>
  <c r="G217" i="112"/>
  <c r="H213" i="112"/>
  <c r="H212" i="112"/>
  <c r="H211" i="112"/>
  <c r="H210" i="112"/>
  <c r="H209" i="112"/>
  <c r="H208" i="112"/>
  <c r="H206" i="112"/>
  <c r="I205" i="112" s="1"/>
  <c r="H202" i="112"/>
  <c r="I202" i="112" s="1"/>
  <c r="H200" i="112"/>
  <c r="I199" i="112" s="1"/>
  <c r="H193" i="112"/>
  <c r="I192" i="112" s="1"/>
  <c r="F192" i="112"/>
  <c r="H190" i="112"/>
  <c r="H189" i="112"/>
  <c r="H186" i="112"/>
  <c r="H185" i="112"/>
  <c r="H184" i="112"/>
  <c r="H183" i="112"/>
  <c r="H182" i="112"/>
  <c r="H181" i="112"/>
  <c r="I179" i="112"/>
  <c r="G179" i="112"/>
  <c r="H175" i="112"/>
  <c r="I175" i="112" s="1"/>
  <c r="H173" i="112"/>
  <c r="H172" i="112"/>
  <c r="H171" i="112"/>
  <c r="H170" i="112"/>
  <c r="H169" i="112"/>
  <c r="H168" i="112"/>
  <c r="I158" i="112"/>
  <c r="G158" i="112"/>
  <c r="H156" i="112"/>
  <c r="H155" i="112"/>
  <c r="H154" i="112"/>
  <c r="G153" i="112"/>
  <c r="H148" i="112"/>
  <c r="I147" i="112" s="1"/>
  <c r="G147" i="112"/>
  <c r="H142" i="112"/>
  <c r="H141" i="112"/>
  <c r="H140" i="112"/>
  <c r="H135" i="112"/>
  <c r="I134" i="112" s="1"/>
  <c r="F134" i="112"/>
  <c r="H131" i="112"/>
  <c r="I131" i="112" s="1"/>
  <c r="H129" i="112"/>
  <c r="H128" i="112"/>
  <c r="H127" i="112"/>
  <c r="H126" i="112"/>
  <c r="H125" i="112"/>
  <c r="F124" i="112"/>
  <c r="H119" i="112"/>
  <c r="H118" i="112"/>
  <c r="H117" i="112"/>
  <c r="H116" i="112"/>
  <c r="H114" i="112"/>
  <c r="I114" i="112" s="1"/>
  <c r="H110" i="112"/>
  <c r="I109" i="112" s="1"/>
  <c r="F109" i="112"/>
  <c r="G106" i="112"/>
  <c r="H104" i="112"/>
  <c r="H103" i="112"/>
  <c r="I101" i="112"/>
  <c r="G101" i="112"/>
  <c r="H99" i="112"/>
  <c r="H98" i="112"/>
  <c r="H97" i="112"/>
  <c r="H96" i="112"/>
  <c r="H95" i="112"/>
  <c r="I92" i="112"/>
  <c r="H87" i="112"/>
  <c r="I86" i="112" s="1"/>
  <c r="I81" i="112"/>
  <c r="H79" i="112"/>
  <c r="H78" i="112"/>
  <c r="H77" i="112"/>
  <c r="H76" i="112"/>
  <c r="H75" i="112"/>
  <c r="H72" i="112"/>
  <c r="H69" i="112"/>
  <c r="H68" i="112"/>
  <c r="H67" i="112"/>
  <c r="H66" i="112"/>
  <c r="H65" i="112"/>
  <c r="H64" i="112"/>
  <c r="I59" i="112"/>
  <c r="I53" i="112"/>
  <c r="H51" i="112"/>
  <c r="I50" i="112" s="1"/>
  <c r="F50" i="112"/>
  <c r="H48" i="112"/>
  <c r="H47" i="112"/>
  <c r="H46" i="112"/>
  <c r="H45" i="112"/>
  <c r="H44" i="112"/>
  <c r="F43" i="112"/>
  <c r="I41" i="112"/>
  <c r="G41" i="112"/>
  <c r="I35" i="112"/>
  <c r="G35" i="112"/>
  <c r="I31" i="112"/>
  <c r="G31" i="112"/>
  <c r="H26" i="112"/>
  <c r="H25" i="112"/>
  <c r="H24" i="112"/>
  <c r="H23" i="112"/>
  <c r="H19" i="112"/>
  <c r="I16" i="112" s="1"/>
  <c r="F16" i="112"/>
  <c r="I13" i="112"/>
  <c r="H11" i="112"/>
  <c r="H10" i="112"/>
  <c r="H8" i="112"/>
  <c r="H7" i="112"/>
  <c r="G480" i="110"/>
  <c r="G478" i="110"/>
  <c r="I16" i="111"/>
  <c r="H488" i="111"/>
  <c r="H450" i="111"/>
  <c r="G400" i="111"/>
  <c r="I355" i="111"/>
  <c r="I271" i="111"/>
  <c r="H257" i="111"/>
  <c r="G239" i="111"/>
  <c r="I236" i="111"/>
  <c r="H533" i="111"/>
  <c r="I532" i="111" s="1"/>
  <c r="F532" i="111"/>
  <c r="H203" i="111"/>
  <c r="H197" i="111"/>
  <c r="I197" i="111" s="1"/>
  <c r="H176" i="111"/>
  <c r="G509" i="112" l="1"/>
  <c r="G544" i="112" s="1"/>
  <c r="I7" i="112"/>
  <c r="I338" i="112"/>
  <c r="I235" i="112"/>
  <c r="I103" i="112"/>
  <c r="I346" i="112"/>
  <c r="I304" i="112"/>
  <c r="I10" i="112"/>
  <c r="I219" i="112"/>
  <c r="I139" i="112"/>
  <c r="I307" i="112"/>
  <c r="I153" i="112"/>
  <c r="I318" i="112"/>
  <c r="I419" i="112"/>
  <c r="I429" i="112"/>
  <c r="I124" i="112"/>
  <c r="I472" i="112"/>
  <c r="I371" i="112"/>
  <c r="I228" i="112"/>
  <c r="I326" i="112"/>
  <c r="I366" i="112"/>
  <c r="I116" i="112"/>
  <c r="I208" i="112"/>
  <c r="I43" i="112"/>
  <c r="I95" i="112"/>
  <c r="I188" i="112"/>
  <c r="I244" i="112"/>
  <c r="I262" i="112"/>
  <c r="I451" i="112"/>
  <c r="I71" i="112"/>
  <c r="I311" i="112"/>
  <c r="I351" i="112"/>
  <c r="I412" i="112"/>
  <c r="I422" i="112"/>
  <c r="I456" i="112"/>
  <c r="I321" i="112"/>
  <c r="I74" i="112"/>
  <c r="I407" i="112"/>
  <c r="I64" i="112"/>
  <c r="I181" i="112"/>
  <c r="I384" i="112"/>
  <c r="I441" i="112"/>
  <c r="I168" i="112"/>
  <c r="I23" i="112"/>
  <c r="I377" i="112"/>
  <c r="I465" i="112"/>
  <c r="G147" i="111"/>
  <c r="F139" i="111"/>
  <c r="H131" i="111"/>
  <c r="I131" i="111" s="1"/>
  <c r="G101" i="111"/>
  <c r="G31" i="111"/>
  <c r="H19" i="111"/>
  <c r="I505" i="111"/>
  <c r="H491" i="111"/>
  <c r="I490" i="111" s="1"/>
  <c r="I488" i="111"/>
  <c r="H486" i="111"/>
  <c r="I485" i="111" s="1"/>
  <c r="F485" i="111"/>
  <c r="I478" i="111"/>
  <c r="I476" i="111"/>
  <c r="F476" i="111"/>
  <c r="H474" i="111"/>
  <c r="I473" i="111" s="1"/>
  <c r="F473" i="111"/>
  <c r="H471" i="111"/>
  <c r="H470" i="111"/>
  <c r="H469" i="111"/>
  <c r="H468" i="111"/>
  <c r="H467" i="111"/>
  <c r="F466" i="111"/>
  <c r="H464" i="111"/>
  <c r="H463" i="111"/>
  <c r="H462" i="111"/>
  <c r="H461" i="111"/>
  <c r="H460" i="111"/>
  <c r="F459" i="111"/>
  <c r="I457" i="111"/>
  <c r="H455" i="111"/>
  <c r="H454" i="111"/>
  <c r="H453" i="111"/>
  <c r="H452" i="111"/>
  <c r="H451" i="111"/>
  <c r="H448" i="111"/>
  <c r="H447" i="111"/>
  <c r="H445" i="111"/>
  <c r="H441" i="111"/>
  <c r="H440" i="111"/>
  <c r="H439" i="111"/>
  <c r="H438" i="111"/>
  <c r="H437" i="111"/>
  <c r="F436" i="111"/>
  <c r="H434" i="111"/>
  <c r="I433" i="111" s="1"/>
  <c r="F433" i="111"/>
  <c r="I428" i="111"/>
  <c r="F428" i="111"/>
  <c r="H426" i="111"/>
  <c r="H425" i="111"/>
  <c r="G424" i="111"/>
  <c r="H422" i="111"/>
  <c r="H421" i="111"/>
  <c r="H420" i="111"/>
  <c r="H419" i="111"/>
  <c r="H418" i="111"/>
  <c r="H415" i="111"/>
  <c r="H414" i="111"/>
  <c r="H412" i="111"/>
  <c r="H411" i="111"/>
  <c r="H410" i="111"/>
  <c r="H409" i="111"/>
  <c r="H408" i="111"/>
  <c r="F407" i="111"/>
  <c r="H405" i="111"/>
  <c r="H404" i="111"/>
  <c r="H403" i="111"/>
  <c r="I400" i="111"/>
  <c r="I398" i="111"/>
  <c r="H396" i="111"/>
  <c r="I395" i="111" s="1"/>
  <c r="F395" i="111"/>
  <c r="H393" i="111"/>
  <c r="I393" i="111" s="1"/>
  <c r="H391" i="111"/>
  <c r="I390" i="111" s="1"/>
  <c r="F390" i="111"/>
  <c r="H388" i="111"/>
  <c r="I387" i="111" s="1"/>
  <c r="H385" i="111"/>
  <c r="I384" i="111" s="1"/>
  <c r="H382" i="111"/>
  <c r="H381" i="111"/>
  <c r="H380" i="111"/>
  <c r="F379" i="111"/>
  <c r="H377" i="111"/>
  <c r="H376" i="111"/>
  <c r="H375" i="111"/>
  <c r="H374" i="111"/>
  <c r="H373" i="111"/>
  <c r="H372" i="111"/>
  <c r="H370" i="111"/>
  <c r="H369" i="111"/>
  <c r="H368" i="111"/>
  <c r="H367" i="111"/>
  <c r="G366" i="111"/>
  <c r="H362" i="111"/>
  <c r="H361" i="111"/>
  <c r="F359" i="111"/>
  <c r="I351" i="111"/>
  <c r="H349" i="111"/>
  <c r="H348" i="111"/>
  <c r="H347" i="111"/>
  <c r="F346" i="111"/>
  <c r="H344" i="111"/>
  <c r="H343" i="111"/>
  <c r="H342" i="111"/>
  <c r="F341" i="111"/>
  <c r="H339" i="111"/>
  <c r="I338" i="111" s="1"/>
  <c r="G338" i="111"/>
  <c r="I336" i="111"/>
  <c r="G336" i="111"/>
  <c r="H334" i="111"/>
  <c r="I333" i="111" s="1"/>
  <c r="F333" i="111"/>
  <c r="H330" i="111"/>
  <c r="I330" i="111" s="1"/>
  <c r="I326" i="111"/>
  <c r="G326" i="111"/>
  <c r="H324" i="111"/>
  <c r="H323" i="111"/>
  <c r="H322" i="111"/>
  <c r="G321" i="111"/>
  <c r="H319" i="111"/>
  <c r="H318" i="111"/>
  <c r="H317" i="111"/>
  <c r="G316" i="111"/>
  <c r="H314" i="111"/>
  <c r="H313" i="111"/>
  <c r="H311" i="111"/>
  <c r="H310" i="111"/>
  <c r="H309" i="111"/>
  <c r="H308" i="111"/>
  <c r="H307" i="111"/>
  <c r="G306" i="111"/>
  <c r="H304" i="111"/>
  <c r="H303" i="111"/>
  <c r="H302" i="111"/>
  <c r="H300" i="111"/>
  <c r="H299" i="111"/>
  <c r="I296" i="111"/>
  <c r="F296" i="111"/>
  <c r="I293" i="111"/>
  <c r="I291" i="111"/>
  <c r="G291" i="111"/>
  <c r="H288" i="111"/>
  <c r="I286" i="111" s="1"/>
  <c r="G286" i="111"/>
  <c r="H284" i="111"/>
  <c r="I283" i="111" s="1"/>
  <c r="F283" i="111"/>
  <c r="I276" i="111"/>
  <c r="G276" i="111"/>
  <c r="H269" i="111"/>
  <c r="I269" i="111" s="1"/>
  <c r="I262" i="111"/>
  <c r="H260" i="111"/>
  <c r="H259" i="111"/>
  <c r="H258" i="111"/>
  <c r="H254" i="111"/>
  <c r="I254" i="111" s="1"/>
  <c r="I249" i="111"/>
  <c r="F249" i="111"/>
  <c r="H244" i="111"/>
  <c r="H243" i="111"/>
  <c r="H242" i="111"/>
  <c r="H241" i="111"/>
  <c r="H240" i="111"/>
  <c r="H233" i="111"/>
  <c r="H232" i="111"/>
  <c r="H228" i="111"/>
  <c r="H227" i="111"/>
  <c r="H226" i="111"/>
  <c r="H225" i="111"/>
  <c r="H224" i="111"/>
  <c r="F223" i="111"/>
  <c r="H221" i="111"/>
  <c r="I221" i="111" s="1"/>
  <c r="H219" i="111"/>
  <c r="H218" i="111"/>
  <c r="H217" i="111"/>
  <c r="H216" i="111"/>
  <c r="H215" i="111"/>
  <c r="I212" i="111"/>
  <c r="G212" i="111"/>
  <c r="H208" i="111"/>
  <c r="H207" i="111"/>
  <c r="H206" i="111"/>
  <c r="H205" i="111"/>
  <c r="H204" i="111"/>
  <c r="H201" i="111"/>
  <c r="I200" i="111" s="1"/>
  <c r="H195" i="111"/>
  <c r="I194" i="111" s="1"/>
  <c r="H188" i="111"/>
  <c r="I187" i="111" s="1"/>
  <c r="F187" i="111"/>
  <c r="H185" i="111"/>
  <c r="H184" i="111"/>
  <c r="H181" i="111"/>
  <c r="H180" i="111"/>
  <c r="H179" i="111"/>
  <c r="H178" i="111"/>
  <c r="H177" i="111"/>
  <c r="I174" i="111"/>
  <c r="G174" i="111"/>
  <c r="H170" i="111"/>
  <c r="I170" i="111" s="1"/>
  <c r="H168" i="111"/>
  <c r="H167" i="111"/>
  <c r="H166" i="111"/>
  <c r="H165" i="111"/>
  <c r="H164" i="111"/>
  <c r="H163" i="111"/>
  <c r="I158" i="111"/>
  <c r="G158" i="111"/>
  <c r="H156" i="111"/>
  <c r="H155" i="111"/>
  <c r="H154" i="111"/>
  <c r="G153" i="111"/>
  <c r="H148" i="111"/>
  <c r="I147" i="111" s="1"/>
  <c r="H142" i="111"/>
  <c r="H141" i="111"/>
  <c r="H140" i="111"/>
  <c r="H135" i="111"/>
  <c r="I134" i="111" s="1"/>
  <c r="F134" i="111"/>
  <c r="H129" i="111"/>
  <c r="H128" i="111"/>
  <c r="H127" i="111"/>
  <c r="H126" i="111"/>
  <c r="H125" i="111"/>
  <c r="F124" i="111"/>
  <c r="H119" i="111"/>
  <c r="H118" i="111"/>
  <c r="H117" i="111"/>
  <c r="H116" i="111"/>
  <c r="H114" i="111"/>
  <c r="I114" i="111" s="1"/>
  <c r="H110" i="111"/>
  <c r="I109" i="111" s="1"/>
  <c r="F109" i="111"/>
  <c r="I106" i="111"/>
  <c r="G106" i="111"/>
  <c r="H104" i="111"/>
  <c r="H103" i="111"/>
  <c r="I101" i="111"/>
  <c r="H99" i="111"/>
  <c r="H98" i="111"/>
  <c r="H97" i="111"/>
  <c r="H96" i="111"/>
  <c r="H95" i="111"/>
  <c r="I92" i="111"/>
  <c r="H87" i="111"/>
  <c r="I86" i="111" s="1"/>
  <c r="I81" i="111"/>
  <c r="H79" i="111"/>
  <c r="H78" i="111"/>
  <c r="H77" i="111"/>
  <c r="H76" i="111"/>
  <c r="H75" i="111"/>
  <c r="H72" i="111"/>
  <c r="H69" i="111"/>
  <c r="H68" i="111"/>
  <c r="H67" i="111"/>
  <c r="H66" i="111"/>
  <c r="H65" i="111"/>
  <c r="H64" i="111"/>
  <c r="I59" i="111"/>
  <c r="I56" i="111"/>
  <c r="I53" i="111"/>
  <c r="H51" i="111"/>
  <c r="I50" i="111" s="1"/>
  <c r="F50" i="111"/>
  <c r="H48" i="111"/>
  <c r="H47" i="111"/>
  <c r="H46" i="111"/>
  <c r="H45" i="111"/>
  <c r="H44" i="111"/>
  <c r="F43" i="111"/>
  <c r="I41" i="111"/>
  <c r="G41" i="111"/>
  <c r="I35" i="111"/>
  <c r="G35" i="111"/>
  <c r="I31" i="111"/>
  <c r="I28" i="111"/>
  <c r="F28" i="111"/>
  <c r="H26" i="111"/>
  <c r="H25" i="111"/>
  <c r="H24" i="111"/>
  <c r="H23" i="111"/>
  <c r="F16" i="111"/>
  <c r="I13" i="111"/>
  <c r="H11" i="111"/>
  <c r="H10" i="111"/>
  <c r="H8" i="111"/>
  <c r="H7" i="111"/>
  <c r="I477" i="110"/>
  <c r="H465" i="110"/>
  <c r="I464" i="110" s="1"/>
  <c r="H462" i="110"/>
  <c r="I462" i="110" s="1"/>
  <c r="H460" i="110"/>
  <c r="I459" i="110" s="1"/>
  <c r="F459" i="110"/>
  <c r="I456" i="110"/>
  <c r="I454" i="110"/>
  <c r="F454" i="110"/>
  <c r="H452" i="110"/>
  <c r="I451" i="110" s="1"/>
  <c r="F451" i="110"/>
  <c r="H449" i="110"/>
  <c r="H448" i="110"/>
  <c r="H447" i="110"/>
  <c r="H446" i="110"/>
  <c r="H445" i="110"/>
  <c r="F444" i="110"/>
  <c r="H442" i="110"/>
  <c r="H441" i="110"/>
  <c r="H440" i="110"/>
  <c r="H439" i="110"/>
  <c r="H438" i="110"/>
  <c r="F437" i="110"/>
  <c r="I435" i="110"/>
  <c r="G435" i="110"/>
  <c r="H433" i="110"/>
  <c r="H432" i="110"/>
  <c r="H431" i="110"/>
  <c r="H430" i="110"/>
  <c r="H429" i="110"/>
  <c r="F428" i="110"/>
  <c r="H426" i="110"/>
  <c r="H425" i="110"/>
  <c r="H424" i="110"/>
  <c r="H423" i="110"/>
  <c r="H421" i="110"/>
  <c r="H419" i="110"/>
  <c r="H418" i="110"/>
  <c r="H417" i="110"/>
  <c r="H416" i="110"/>
  <c r="H415" i="110"/>
  <c r="F414" i="110"/>
  <c r="H412" i="110"/>
  <c r="I411" i="110" s="1"/>
  <c r="F411" i="110"/>
  <c r="I406" i="110"/>
  <c r="F406" i="110"/>
  <c r="H404" i="110"/>
  <c r="H403" i="110"/>
  <c r="G402" i="110"/>
  <c r="H400" i="110"/>
  <c r="H399" i="110"/>
  <c r="H398" i="110"/>
  <c r="H397" i="110"/>
  <c r="H396" i="110"/>
  <c r="G395" i="110"/>
  <c r="H393" i="110"/>
  <c r="H392" i="110"/>
  <c r="H390" i="110"/>
  <c r="H389" i="110"/>
  <c r="H388" i="110"/>
  <c r="H387" i="110"/>
  <c r="H386" i="110"/>
  <c r="F385" i="110"/>
  <c r="H383" i="110"/>
  <c r="H382" i="110"/>
  <c r="H381" i="110"/>
  <c r="G380" i="110"/>
  <c r="I378" i="110"/>
  <c r="G378" i="110"/>
  <c r="I376" i="110"/>
  <c r="H374" i="110"/>
  <c r="I373" i="110" s="1"/>
  <c r="F373" i="110"/>
  <c r="H371" i="110"/>
  <c r="I371" i="110" s="1"/>
  <c r="H369" i="110"/>
  <c r="I368" i="110" s="1"/>
  <c r="F368" i="110"/>
  <c r="H366" i="110"/>
  <c r="I365" i="110" s="1"/>
  <c r="H363" i="110"/>
  <c r="I362" i="110" s="1"/>
  <c r="G362" i="110"/>
  <c r="H360" i="110"/>
  <c r="H359" i="110"/>
  <c r="H358" i="110"/>
  <c r="F357" i="110"/>
  <c r="H355" i="110"/>
  <c r="H354" i="110"/>
  <c r="H353" i="110"/>
  <c r="H352" i="110"/>
  <c r="H351" i="110"/>
  <c r="H350" i="110"/>
  <c r="H348" i="110"/>
  <c r="H347" i="110"/>
  <c r="H346" i="110"/>
  <c r="H345" i="110"/>
  <c r="G344" i="110"/>
  <c r="H342" i="110"/>
  <c r="H341" i="110"/>
  <c r="F339" i="110"/>
  <c r="I335" i="110"/>
  <c r="F335" i="110"/>
  <c r="I332" i="110"/>
  <c r="H330" i="110"/>
  <c r="H329" i="110"/>
  <c r="H328" i="110"/>
  <c r="F327" i="110"/>
  <c r="H325" i="110"/>
  <c r="H324" i="110"/>
  <c r="H323" i="110"/>
  <c r="F322" i="110"/>
  <c r="H320" i="110"/>
  <c r="I319" i="110" s="1"/>
  <c r="G319" i="110"/>
  <c r="I317" i="110"/>
  <c r="G317" i="110"/>
  <c r="H315" i="110"/>
  <c r="I314" i="110" s="1"/>
  <c r="F314" i="110"/>
  <c r="H311" i="110"/>
  <c r="I311" i="110" s="1"/>
  <c r="I307" i="110"/>
  <c r="G307" i="110"/>
  <c r="H305" i="110"/>
  <c r="H304" i="110"/>
  <c r="H303" i="110"/>
  <c r="G302" i="110"/>
  <c r="H300" i="110"/>
  <c r="H299" i="110"/>
  <c r="H298" i="110"/>
  <c r="G297" i="110"/>
  <c r="H295" i="110"/>
  <c r="H294" i="110"/>
  <c r="H292" i="110"/>
  <c r="H291" i="110"/>
  <c r="H290" i="110"/>
  <c r="H289" i="110"/>
  <c r="H288" i="110"/>
  <c r="G287" i="110"/>
  <c r="H285" i="110"/>
  <c r="H284" i="110"/>
  <c r="H283" i="110"/>
  <c r="H281" i="110"/>
  <c r="H280" i="110"/>
  <c r="I277" i="110"/>
  <c r="F277" i="110"/>
  <c r="I274" i="110"/>
  <c r="I272" i="110"/>
  <c r="G272" i="110"/>
  <c r="H270" i="110"/>
  <c r="I268" i="110" s="1"/>
  <c r="G268" i="110"/>
  <c r="H266" i="110"/>
  <c r="I265" i="110" s="1"/>
  <c r="F265" i="110"/>
  <c r="I259" i="110"/>
  <c r="G259" i="110"/>
  <c r="I255" i="110"/>
  <c r="G255" i="110"/>
  <c r="H253" i="110"/>
  <c r="I253" i="110" s="1"/>
  <c r="I246" i="110"/>
  <c r="H244" i="110"/>
  <c r="H243" i="110"/>
  <c r="H242" i="110"/>
  <c r="F241" i="110"/>
  <c r="H238" i="110"/>
  <c r="I238" i="110" s="1"/>
  <c r="I234" i="110"/>
  <c r="F234" i="110"/>
  <c r="H230" i="110"/>
  <c r="H229" i="110"/>
  <c r="H228" i="110"/>
  <c r="H227" i="110"/>
  <c r="H226" i="110"/>
  <c r="G225" i="110"/>
  <c r="H220" i="110"/>
  <c r="H219" i="110"/>
  <c r="H216" i="110"/>
  <c r="H215" i="110"/>
  <c r="H214" i="110"/>
  <c r="H213" i="110"/>
  <c r="H212" i="110"/>
  <c r="F211" i="110"/>
  <c r="H209" i="110"/>
  <c r="I208" i="110" s="1"/>
  <c r="F208" i="110"/>
  <c r="H206" i="110"/>
  <c r="I206" i="110" s="1"/>
  <c r="H204" i="110"/>
  <c r="H203" i="110"/>
  <c r="H202" i="110"/>
  <c r="H201" i="110"/>
  <c r="H200" i="110"/>
  <c r="G199" i="110"/>
  <c r="I197" i="110"/>
  <c r="G197" i="110"/>
  <c r="H193" i="110"/>
  <c r="H192" i="110"/>
  <c r="H191" i="110"/>
  <c r="H190" i="110"/>
  <c r="H189" i="110"/>
  <c r="H186" i="110"/>
  <c r="I185" i="110" s="1"/>
  <c r="G185" i="110"/>
  <c r="H180" i="110"/>
  <c r="I179" i="110" s="1"/>
  <c r="H173" i="110"/>
  <c r="I172" i="110" s="1"/>
  <c r="F172" i="110"/>
  <c r="H170" i="110"/>
  <c r="H169" i="110"/>
  <c r="H166" i="110"/>
  <c r="H165" i="110"/>
  <c r="H164" i="110"/>
  <c r="H163" i="110"/>
  <c r="H162" i="110"/>
  <c r="F161" i="110"/>
  <c r="I159" i="110"/>
  <c r="G159" i="110"/>
  <c r="H157" i="110"/>
  <c r="I157" i="110" s="1"/>
  <c r="H155" i="110"/>
  <c r="H154" i="110"/>
  <c r="H153" i="110"/>
  <c r="H152" i="110"/>
  <c r="H151" i="110"/>
  <c r="H150" i="110"/>
  <c r="I148" i="110"/>
  <c r="G148" i="110"/>
  <c r="H146" i="110"/>
  <c r="H145" i="110"/>
  <c r="H144" i="110"/>
  <c r="G143" i="110"/>
  <c r="H138" i="110"/>
  <c r="I137" i="110" s="1"/>
  <c r="G137" i="110"/>
  <c r="H132" i="110"/>
  <c r="H131" i="110"/>
  <c r="H130" i="110"/>
  <c r="F129" i="110"/>
  <c r="H125" i="110"/>
  <c r="I124" i="110" s="1"/>
  <c r="F124" i="110"/>
  <c r="H119" i="110"/>
  <c r="H118" i="110"/>
  <c r="H117" i="110"/>
  <c r="H116" i="110"/>
  <c r="H115" i="110"/>
  <c r="F114" i="110"/>
  <c r="H109" i="110"/>
  <c r="H108" i="110"/>
  <c r="H107" i="110"/>
  <c r="H106" i="110"/>
  <c r="H104" i="110"/>
  <c r="I104" i="110" s="1"/>
  <c r="H100" i="110"/>
  <c r="I99" i="110" s="1"/>
  <c r="F99" i="110"/>
  <c r="I97" i="110"/>
  <c r="G97" i="110"/>
  <c r="H95" i="110"/>
  <c r="H94" i="110"/>
  <c r="I92" i="110"/>
  <c r="G92" i="110"/>
  <c r="H90" i="110"/>
  <c r="H89" i="110"/>
  <c r="H88" i="110"/>
  <c r="H87" i="110"/>
  <c r="H86" i="110"/>
  <c r="I83" i="110"/>
  <c r="H79" i="110"/>
  <c r="I78" i="110" s="1"/>
  <c r="F78" i="110"/>
  <c r="I73" i="110"/>
  <c r="H71" i="110"/>
  <c r="H70" i="110"/>
  <c r="H69" i="110"/>
  <c r="H68" i="110"/>
  <c r="H67" i="110"/>
  <c r="F66" i="110"/>
  <c r="H64" i="110"/>
  <c r="I63" i="110" s="1"/>
  <c r="F63" i="110"/>
  <c r="H61" i="110"/>
  <c r="H60" i="110"/>
  <c r="H59" i="110"/>
  <c r="H58" i="110"/>
  <c r="H57" i="110"/>
  <c r="H56" i="110"/>
  <c r="I51" i="110"/>
  <c r="I49" i="110"/>
  <c r="I46" i="110"/>
  <c r="H44" i="110"/>
  <c r="I43" i="110" s="1"/>
  <c r="F43" i="110"/>
  <c r="H41" i="110"/>
  <c r="H40" i="110"/>
  <c r="H39" i="110"/>
  <c r="H38" i="110"/>
  <c r="H37" i="110"/>
  <c r="F36" i="110"/>
  <c r="I34" i="110"/>
  <c r="G34" i="110"/>
  <c r="I31" i="110"/>
  <c r="G31" i="110"/>
  <c r="I27" i="110"/>
  <c r="G27" i="110"/>
  <c r="I24" i="110"/>
  <c r="F24" i="110"/>
  <c r="H22" i="110"/>
  <c r="H21" i="110"/>
  <c r="H20" i="110"/>
  <c r="H19" i="110"/>
  <c r="H17" i="110"/>
  <c r="I16" i="110" s="1"/>
  <c r="F16" i="110"/>
  <c r="I13" i="110"/>
  <c r="H11" i="110"/>
  <c r="H10" i="110"/>
  <c r="H8" i="110"/>
  <c r="H7" i="110"/>
  <c r="I503" i="112" l="1"/>
  <c r="I510" i="112" s="1"/>
  <c r="I540" i="112" s="1"/>
  <c r="I544" i="112" s="1"/>
  <c r="G543" i="112" s="1"/>
  <c r="G475" i="110"/>
  <c r="G493" i="110" s="1"/>
  <c r="I322" i="110"/>
  <c r="I241" i="110"/>
  <c r="I203" i="111"/>
  <c r="I139" i="111"/>
  <c r="I7" i="111"/>
  <c r="I257" i="111"/>
  <c r="I424" i="111"/>
  <c r="I230" i="111"/>
  <c r="I366" i="111"/>
  <c r="I417" i="111"/>
  <c r="I450" i="111"/>
  <c r="I214" i="111"/>
  <c r="I321" i="111"/>
  <c r="I64" i="111"/>
  <c r="I116" i="111"/>
  <c r="I313" i="111"/>
  <c r="I359" i="111"/>
  <c r="I436" i="111"/>
  <c r="I43" i="111"/>
  <c r="I223" i="111"/>
  <c r="I466" i="111"/>
  <c r="I183" i="111"/>
  <c r="I299" i="111"/>
  <c r="I153" i="111"/>
  <c r="I10" i="111"/>
  <c r="I316" i="111"/>
  <c r="I445" i="111"/>
  <c r="G503" i="111"/>
  <c r="I23" i="111"/>
  <c r="I74" i="111"/>
  <c r="I103" i="111"/>
  <c r="I341" i="111"/>
  <c r="I124" i="111"/>
  <c r="I346" i="111"/>
  <c r="I402" i="111"/>
  <c r="I163" i="111"/>
  <c r="I459" i="111"/>
  <c r="I414" i="111"/>
  <c r="I176" i="111"/>
  <c r="I302" i="111"/>
  <c r="I95" i="111"/>
  <c r="I407" i="111"/>
  <c r="I306" i="111"/>
  <c r="I372" i="111"/>
  <c r="I239" i="111"/>
  <c r="I379" i="111"/>
  <c r="I143" i="110"/>
  <c r="I218" i="110"/>
  <c r="I150" i="110"/>
  <c r="I294" i="110"/>
  <c r="I402" i="110"/>
  <c r="I444" i="110"/>
  <c r="I385" i="110"/>
  <c r="I302" i="110"/>
  <c r="I168" i="110"/>
  <c r="I188" i="110"/>
  <c r="I225" i="110"/>
  <c r="I161" i="110"/>
  <c r="I437" i="110"/>
  <c r="I106" i="110"/>
  <c r="I357" i="110"/>
  <c r="I66" i="110"/>
  <c r="I428" i="110"/>
  <c r="I297" i="110"/>
  <c r="I287" i="110"/>
  <c r="I19" i="110"/>
  <c r="I56" i="110"/>
  <c r="I344" i="110"/>
  <c r="I7" i="110"/>
  <c r="I86" i="110"/>
  <c r="I327" i="110"/>
  <c r="I421" i="110"/>
  <c r="I199" i="110"/>
  <c r="I283" i="110"/>
  <c r="I380" i="110"/>
  <c r="I392" i="110"/>
  <c r="I350" i="110"/>
  <c r="I414" i="110"/>
  <c r="I36" i="110"/>
  <c r="I10" i="110"/>
  <c r="I129" i="110"/>
  <c r="I94" i="110"/>
  <c r="I114" i="110"/>
  <c r="I211" i="110"/>
  <c r="I280" i="110"/>
  <c r="I339" i="110"/>
  <c r="I395" i="110"/>
  <c r="I497" i="111" l="1"/>
  <c r="I504" i="111" s="1"/>
  <c r="I520" i="111" s="1"/>
  <c r="G523" i="111" s="1"/>
  <c r="I469" i="110"/>
  <c r="I476" i="110" s="1"/>
  <c r="I493" i="110" s="1"/>
  <c r="G496" i="110" s="1"/>
  <c r="G469" i="109" l="1"/>
  <c r="F469" i="109"/>
  <c r="I79" i="104"/>
  <c r="I78" i="107"/>
  <c r="I74" i="105"/>
  <c r="I14" i="104"/>
  <c r="I448" i="109"/>
  <c r="I324" i="109"/>
  <c r="I370" i="109" l="1"/>
  <c r="G370" i="109"/>
  <c r="I469" i="109"/>
  <c r="I54" i="109"/>
  <c r="H457" i="109"/>
  <c r="I456" i="109" s="1"/>
  <c r="H454" i="109"/>
  <c r="I454" i="109" s="1"/>
  <c r="H452" i="109"/>
  <c r="I451" i="109" s="1"/>
  <c r="F451" i="109"/>
  <c r="I446" i="109"/>
  <c r="F446" i="109"/>
  <c r="H444" i="109"/>
  <c r="I443" i="109" s="1"/>
  <c r="F443" i="109"/>
  <c r="H441" i="109"/>
  <c r="H440" i="109"/>
  <c r="H439" i="109"/>
  <c r="H438" i="109"/>
  <c r="H437" i="109"/>
  <c r="F436" i="109"/>
  <c r="H434" i="109"/>
  <c r="H433" i="109"/>
  <c r="H432" i="109"/>
  <c r="H431" i="109"/>
  <c r="H430" i="109"/>
  <c r="F429" i="109"/>
  <c r="I427" i="109"/>
  <c r="G427" i="109"/>
  <c r="H425" i="109"/>
  <c r="H424" i="109"/>
  <c r="H423" i="109"/>
  <c r="H422" i="109"/>
  <c r="H421" i="109"/>
  <c r="F420" i="109"/>
  <c r="H418" i="109"/>
  <c r="H417" i="109"/>
  <c r="H416" i="109"/>
  <c r="H415" i="109"/>
  <c r="H413" i="109"/>
  <c r="H411" i="109"/>
  <c r="H410" i="109"/>
  <c r="H409" i="109"/>
  <c r="H408" i="109"/>
  <c r="H407" i="109"/>
  <c r="F406" i="109"/>
  <c r="H404" i="109"/>
  <c r="I403" i="109" s="1"/>
  <c r="F403" i="109"/>
  <c r="I398" i="109"/>
  <c r="F398" i="109"/>
  <c r="H396" i="109"/>
  <c r="H395" i="109"/>
  <c r="G394" i="109"/>
  <c r="H392" i="109"/>
  <c r="H391" i="109"/>
  <c r="H390" i="109"/>
  <c r="H389" i="109"/>
  <c r="H388" i="109"/>
  <c r="G387" i="109"/>
  <c r="H385" i="109"/>
  <c r="H384" i="109"/>
  <c r="H382" i="109"/>
  <c r="H381" i="109"/>
  <c r="H380" i="109"/>
  <c r="H379" i="109"/>
  <c r="H378" i="109"/>
  <c r="F377" i="109"/>
  <c r="H375" i="109"/>
  <c r="H374" i="109"/>
  <c r="H373" i="109"/>
  <c r="G372" i="109"/>
  <c r="I368" i="109"/>
  <c r="H366" i="109"/>
  <c r="I365" i="109" s="1"/>
  <c r="F365" i="109"/>
  <c r="H363" i="109"/>
  <c r="I363" i="109" s="1"/>
  <c r="H361" i="109"/>
  <c r="I360" i="109" s="1"/>
  <c r="F360" i="109"/>
  <c r="H358" i="109"/>
  <c r="I357" i="109" s="1"/>
  <c r="H355" i="109"/>
  <c r="I354" i="109" s="1"/>
  <c r="G354" i="109"/>
  <c r="H352" i="109"/>
  <c r="H351" i="109"/>
  <c r="H350" i="109"/>
  <c r="F349" i="109"/>
  <c r="H347" i="109"/>
  <c r="H346" i="109"/>
  <c r="H345" i="109"/>
  <c r="H344" i="109"/>
  <c r="H343" i="109"/>
  <c r="H342" i="109"/>
  <c r="H340" i="109"/>
  <c r="H339" i="109"/>
  <c r="H338" i="109"/>
  <c r="H337" i="109"/>
  <c r="G336" i="109"/>
  <c r="H334" i="109"/>
  <c r="H333" i="109"/>
  <c r="F331" i="109"/>
  <c r="I327" i="109"/>
  <c r="F327" i="109"/>
  <c r="H322" i="109"/>
  <c r="H321" i="109"/>
  <c r="H320" i="109"/>
  <c r="F319" i="109"/>
  <c r="H317" i="109"/>
  <c r="H316" i="109"/>
  <c r="H315" i="109"/>
  <c r="F314" i="109"/>
  <c r="H312" i="109"/>
  <c r="I311" i="109" s="1"/>
  <c r="G311" i="109"/>
  <c r="I309" i="109"/>
  <c r="G309" i="109"/>
  <c r="H307" i="109"/>
  <c r="I306" i="109" s="1"/>
  <c r="F306" i="109"/>
  <c r="H303" i="109"/>
  <c r="I303" i="109" s="1"/>
  <c r="I299" i="109"/>
  <c r="G299" i="109"/>
  <c r="H297" i="109"/>
  <c r="H296" i="109"/>
  <c r="H295" i="109"/>
  <c r="G294" i="109"/>
  <c r="H292" i="109"/>
  <c r="H291" i="109"/>
  <c r="H290" i="109"/>
  <c r="G289" i="109"/>
  <c r="H287" i="109"/>
  <c r="H286" i="109"/>
  <c r="H284" i="109"/>
  <c r="H283" i="109"/>
  <c r="H282" i="109"/>
  <c r="H281" i="109"/>
  <c r="H280" i="109"/>
  <c r="G279" i="109"/>
  <c r="H277" i="109"/>
  <c r="H276" i="109"/>
  <c r="H275" i="109"/>
  <c r="H273" i="109"/>
  <c r="H272" i="109"/>
  <c r="I269" i="109"/>
  <c r="F269" i="109"/>
  <c r="I266" i="109"/>
  <c r="I264" i="109"/>
  <c r="G264" i="109"/>
  <c r="H262" i="109"/>
  <c r="I260" i="109" s="1"/>
  <c r="G260" i="109"/>
  <c r="H258" i="109"/>
  <c r="I257" i="109" s="1"/>
  <c r="F257" i="109"/>
  <c r="I251" i="109"/>
  <c r="G251" i="109"/>
  <c r="I247" i="109"/>
  <c r="G247" i="109"/>
  <c r="H245" i="109"/>
  <c r="I245" i="109" s="1"/>
  <c r="I238" i="109"/>
  <c r="H236" i="109"/>
  <c r="H235" i="109"/>
  <c r="H234" i="109"/>
  <c r="F233" i="109"/>
  <c r="H229" i="109"/>
  <c r="I229" i="109" s="1"/>
  <c r="I225" i="109"/>
  <c r="F225" i="109"/>
  <c r="H223" i="109"/>
  <c r="H222" i="109"/>
  <c r="H221" i="109"/>
  <c r="H220" i="109"/>
  <c r="H219" i="109"/>
  <c r="G218" i="109"/>
  <c r="H216" i="109"/>
  <c r="H215" i="109"/>
  <c r="H212" i="109"/>
  <c r="H211" i="109"/>
  <c r="H210" i="109"/>
  <c r="H209" i="109"/>
  <c r="H208" i="109"/>
  <c r="F207" i="109"/>
  <c r="H205" i="109"/>
  <c r="I204" i="109" s="1"/>
  <c r="F204" i="109"/>
  <c r="H202" i="109"/>
  <c r="I202" i="109" s="1"/>
  <c r="H200" i="109"/>
  <c r="H199" i="109"/>
  <c r="H198" i="109"/>
  <c r="H197" i="109"/>
  <c r="H196" i="109"/>
  <c r="G195" i="109"/>
  <c r="I193" i="109"/>
  <c r="G193" i="109"/>
  <c r="H189" i="109"/>
  <c r="H188" i="109"/>
  <c r="H187" i="109"/>
  <c r="H186" i="109"/>
  <c r="H185" i="109"/>
  <c r="H182" i="109"/>
  <c r="I181" i="109" s="1"/>
  <c r="G181" i="109"/>
  <c r="H179" i="109"/>
  <c r="I178" i="109" s="1"/>
  <c r="H172" i="109"/>
  <c r="I171" i="109" s="1"/>
  <c r="F171" i="109"/>
  <c r="H169" i="109"/>
  <c r="H168" i="109"/>
  <c r="H165" i="109"/>
  <c r="H164" i="109"/>
  <c r="H163" i="109"/>
  <c r="H162" i="109"/>
  <c r="H161" i="109"/>
  <c r="F160" i="109"/>
  <c r="I158" i="109"/>
  <c r="G158" i="109"/>
  <c r="H156" i="109"/>
  <c r="I156" i="109" s="1"/>
  <c r="H154" i="109"/>
  <c r="H153" i="109"/>
  <c r="H152" i="109"/>
  <c r="H151" i="109"/>
  <c r="H150" i="109"/>
  <c r="H149" i="109"/>
  <c r="I147" i="109"/>
  <c r="G147" i="109"/>
  <c r="H145" i="109"/>
  <c r="H144" i="109"/>
  <c r="H143" i="109"/>
  <c r="G142" i="109"/>
  <c r="H135" i="109"/>
  <c r="I134" i="109" s="1"/>
  <c r="G134" i="109"/>
  <c r="H129" i="109"/>
  <c r="H128" i="109"/>
  <c r="H127" i="109"/>
  <c r="F126" i="109"/>
  <c r="H122" i="109"/>
  <c r="I121" i="109" s="1"/>
  <c r="F121" i="109"/>
  <c r="H119" i="109"/>
  <c r="H118" i="109"/>
  <c r="H117" i="109"/>
  <c r="H116" i="109"/>
  <c r="H115" i="109"/>
  <c r="F114" i="109"/>
  <c r="H112" i="109"/>
  <c r="H111" i="109"/>
  <c r="H110" i="109"/>
  <c r="H109" i="109"/>
  <c r="H107" i="109"/>
  <c r="I107" i="109" s="1"/>
  <c r="H103" i="109"/>
  <c r="I102" i="109" s="1"/>
  <c r="F102" i="109"/>
  <c r="I100" i="109"/>
  <c r="G100" i="109"/>
  <c r="H98" i="109"/>
  <c r="H97" i="109"/>
  <c r="I95" i="109"/>
  <c r="G95" i="109"/>
  <c r="H93" i="109"/>
  <c r="H92" i="109"/>
  <c r="H91" i="109"/>
  <c r="H90" i="109"/>
  <c r="H89" i="109"/>
  <c r="I86" i="109"/>
  <c r="H82" i="109"/>
  <c r="I81" i="109" s="1"/>
  <c r="F81" i="109"/>
  <c r="I76" i="109"/>
  <c r="H74" i="109"/>
  <c r="H73" i="109"/>
  <c r="H72" i="109"/>
  <c r="H71" i="109"/>
  <c r="H70" i="109"/>
  <c r="F69" i="109"/>
  <c r="H67" i="109"/>
  <c r="I66" i="109" s="1"/>
  <c r="F66" i="109"/>
  <c r="H64" i="109"/>
  <c r="H63" i="109"/>
  <c r="H62" i="109"/>
  <c r="H61" i="109"/>
  <c r="H60" i="109"/>
  <c r="H59" i="109"/>
  <c r="I52" i="109"/>
  <c r="I49" i="109"/>
  <c r="H47" i="109"/>
  <c r="I46" i="109" s="1"/>
  <c r="F46" i="109"/>
  <c r="H44" i="109"/>
  <c r="H43" i="109"/>
  <c r="H42" i="109"/>
  <c r="H41" i="109"/>
  <c r="H40" i="109"/>
  <c r="F39" i="109"/>
  <c r="I37" i="109"/>
  <c r="G37" i="109"/>
  <c r="I34" i="109"/>
  <c r="G34" i="109"/>
  <c r="I30" i="109"/>
  <c r="G30" i="109"/>
  <c r="I27" i="109"/>
  <c r="F27" i="109"/>
  <c r="H25" i="109"/>
  <c r="H24" i="109"/>
  <c r="H23" i="109"/>
  <c r="H22" i="109"/>
  <c r="H20" i="109"/>
  <c r="I19" i="109" s="1"/>
  <c r="F19" i="109"/>
  <c r="I16" i="109"/>
  <c r="H14" i="109"/>
  <c r="H13" i="109"/>
  <c r="H11" i="109"/>
  <c r="H10" i="109"/>
  <c r="I461" i="108"/>
  <c r="I264" i="108"/>
  <c r="I233" i="108"/>
  <c r="I71" i="108"/>
  <c r="H449" i="108"/>
  <c r="I448" i="108" s="1"/>
  <c r="H446" i="108"/>
  <c r="I446" i="108" s="1"/>
  <c r="H444" i="108"/>
  <c r="I443" i="108" s="1"/>
  <c r="F443" i="108"/>
  <c r="I441" i="108"/>
  <c r="F441" i="108"/>
  <c r="H439" i="108"/>
  <c r="I438" i="108" s="1"/>
  <c r="F438" i="108"/>
  <c r="H436" i="108"/>
  <c r="H435" i="108"/>
  <c r="H434" i="108"/>
  <c r="H433" i="108"/>
  <c r="H432" i="108"/>
  <c r="F431" i="108"/>
  <c r="H429" i="108"/>
  <c r="H428" i="108"/>
  <c r="H427" i="108"/>
  <c r="H426" i="108"/>
  <c r="H425" i="108"/>
  <c r="F424" i="108"/>
  <c r="I422" i="108"/>
  <c r="G422" i="108"/>
  <c r="H420" i="108"/>
  <c r="H419" i="108"/>
  <c r="H418" i="108"/>
  <c r="H417" i="108"/>
  <c r="H416" i="108"/>
  <c r="F415" i="108"/>
  <c r="H413" i="108"/>
  <c r="H412" i="108"/>
  <c r="H411" i="108"/>
  <c r="H410" i="108"/>
  <c r="H408" i="108"/>
  <c r="H406" i="108"/>
  <c r="H405" i="108"/>
  <c r="H404" i="108"/>
  <c r="H403" i="108"/>
  <c r="H402" i="108"/>
  <c r="F401" i="108"/>
  <c r="H399" i="108"/>
  <c r="I398" i="108" s="1"/>
  <c r="F398" i="108"/>
  <c r="I393" i="108"/>
  <c r="F393" i="108"/>
  <c r="H391" i="108"/>
  <c r="H390" i="108"/>
  <c r="G389" i="108"/>
  <c r="H387" i="108"/>
  <c r="H386" i="108"/>
  <c r="H385" i="108"/>
  <c r="H384" i="108"/>
  <c r="H383" i="108"/>
  <c r="G382" i="108"/>
  <c r="H380" i="108"/>
  <c r="H379" i="108"/>
  <c r="H377" i="108"/>
  <c r="H376" i="108"/>
  <c r="H375" i="108"/>
  <c r="H374" i="108"/>
  <c r="H373" i="108"/>
  <c r="F372" i="108"/>
  <c r="H370" i="108"/>
  <c r="H369" i="108"/>
  <c r="H368" i="108"/>
  <c r="G367" i="108"/>
  <c r="I365" i="108"/>
  <c r="H363" i="108"/>
  <c r="I362" i="108" s="1"/>
  <c r="F362" i="108"/>
  <c r="H360" i="108"/>
  <c r="I360" i="108" s="1"/>
  <c r="H358" i="108"/>
  <c r="I357" i="108" s="1"/>
  <c r="F357" i="108"/>
  <c r="H355" i="108"/>
  <c r="I354" i="108" s="1"/>
  <c r="H352" i="108"/>
  <c r="I351" i="108" s="1"/>
  <c r="G351" i="108"/>
  <c r="H349" i="108"/>
  <c r="H348" i="108"/>
  <c r="H347" i="108"/>
  <c r="F346" i="108"/>
  <c r="H344" i="108"/>
  <c r="H343" i="108"/>
  <c r="H342" i="108"/>
  <c r="H341" i="108"/>
  <c r="H340" i="108"/>
  <c r="H339" i="108"/>
  <c r="H337" i="108"/>
  <c r="H336" i="108"/>
  <c r="H335" i="108"/>
  <c r="H334" i="108"/>
  <c r="G333" i="108"/>
  <c r="H330" i="108"/>
  <c r="H329" i="108"/>
  <c r="F327" i="108"/>
  <c r="I322" i="108"/>
  <c r="F322" i="108"/>
  <c r="H320" i="108"/>
  <c r="H319" i="108"/>
  <c r="H318" i="108"/>
  <c r="F317" i="108"/>
  <c r="H315" i="108"/>
  <c r="H314" i="108"/>
  <c r="H313" i="108"/>
  <c r="F312" i="108"/>
  <c r="H310" i="108"/>
  <c r="I309" i="108" s="1"/>
  <c r="G309" i="108"/>
  <c r="I307" i="108"/>
  <c r="G307" i="108"/>
  <c r="H305" i="108"/>
  <c r="I304" i="108" s="1"/>
  <c r="F304" i="108"/>
  <c r="H301" i="108"/>
  <c r="I301" i="108" s="1"/>
  <c r="I297" i="108"/>
  <c r="G297" i="108"/>
  <c r="H295" i="108"/>
  <c r="H294" i="108"/>
  <c r="H293" i="108"/>
  <c r="G292" i="108"/>
  <c r="H290" i="108"/>
  <c r="H289" i="108"/>
  <c r="H288" i="108"/>
  <c r="G287" i="108"/>
  <c r="H285" i="108"/>
  <c r="H284" i="108"/>
  <c r="H282" i="108"/>
  <c r="H281" i="108"/>
  <c r="H280" i="108"/>
  <c r="H279" i="108"/>
  <c r="H278" i="108"/>
  <c r="G277" i="108"/>
  <c r="H275" i="108"/>
  <c r="H274" i="108"/>
  <c r="H273" i="108"/>
  <c r="H271" i="108"/>
  <c r="H270" i="108"/>
  <c r="I267" i="108"/>
  <c r="F267" i="108"/>
  <c r="H262" i="108"/>
  <c r="H261" i="108"/>
  <c r="I259" i="108"/>
  <c r="G259" i="108"/>
  <c r="H257" i="108"/>
  <c r="I255" i="108" s="1"/>
  <c r="G255" i="108"/>
  <c r="H253" i="108"/>
  <c r="I252" i="108" s="1"/>
  <c r="F252" i="108"/>
  <c r="I246" i="108"/>
  <c r="G246" i="108"/>
  <c r="I242" i="108"/>
  <c r="G242" i="108"/>
  <c r="H240" i="108"/>
  <c r="I240" i="108" s="1"/>
  <c r="H231" i="108"/>
  <c r="H230" i="108"/>
  <c r="H229" i="108"/>
  <c r="F228" i="108"/>
  <c r="H224" i="108"/>
  <c r="I224" i="108" s="1"/>
  <c r="I220" i="108"/>
  <c r="F220" i="108"/>
  <c r="H218" i="108"/>
  <c r="H217" i="108"/>
  <c r="H216" i="108"/>
  <c r="H215" i="108"/>
  <c r="H214" i="108"/>
  <c r="G213" i="108"/>
  <c r="H211" i="108"/>
  <c r="H210" i="108"/>
  <c r="H207" i="108"/>
  <c r="H206" i="108"/>
  <c r="H205" i="108"/>
  <c r="H204" i="108"/>
  <c r="H203" i="108"/>
  <c r="F202" i="108"/>
  <c r="H200" i="108"/>
  <c r="I199" i="108" s="1"/>
  <c r="F199" i="108"/>
  <c r="H197" i="108"/>
  <c r="I197" i="108" s="1"/>
  <c r="H195" i="108"/>
  <c r="H194" i="108"/>
  <c r="H193" i="108"/>
  <c r="H192" i="108"/>
  <c r="H191" i="108"/>
  <c r="G190" i="108"/>
  <c r="I188" i="108"/>
  <c r="G188" i="108"/>
  <c r="H186" i="108"/>
  <c r="H185" i="108"/>
  <c r="H184" i="108"/>
  <c r="H183" i="108"/>
  <c r="H182" i="108"/>
  <c r="H179" i="108"/>
  <c r="I178" i="108" s="1"/>
  <c r="G178" i="108"/>
  <c r="H176" i="108"/>
  <c r="I175" i="108" s="1"/>
  <c r="H169" i="108"/>
  <c r="I168" i="108" s="1"/>
  <c r="F168" i="108"/>
  <c r="H166" i="108"/>
  <c r="H165" i="108"/>
  <c r="H162" i="108"/>
  <c r="H161" i="108"/>
  <c r="H160" i="108"/>
  <c r="H159" i="108"/>
  <c r="H158" i="108"/>
  <c r="F157" i="108"/>
  <c r="I155" i="108"/>
  <c r="G155" i="108"/>
  <c r="H153" i="108"/>
  <c r="I153" i="108" s="1"/>
  <c r="H151" i="108"/>
  <c r="H150" i="108"/>
  <c r="H149" i="108"/>
  <c r="H148" i="108"/>
  <c r="H147" i="108"/>
  <c r="H146" i="108"/>
  <c r="I144" i="108"/>
  <c r="G144" i="108"/>
  <c r="H142" i="108"/>
  <c r="H141" i="108"/>
  <c r="H140" i="108"/>
  <c r="G139" i="108"/>
  <c r="H132" i="108"/>
  <c r="I131" i="108" s="1"/>
  <c r="G131" i="108"/>
  <c r="H126" i="108"/>
  <c r="H125" i="108"/>
  <c r="H124" i="108"/>
  <c r="F123" i="108"/>
  <c r="H119" i="108"/>
  <c r="I118" i="108" s="1"/>
  <c r="F118" i="108"/>
  <c r="I116" i="108"/>
  <c r="G116" i="108"/>
  <c r="H114" i="108"/>
  <c r="H113" i="108"/>
  <c r="H112" i="108"/>
  <c r="H111" i="108"/>
  <c r="H110" i="108"/>
  <c r="F109" i="108"/>
  <c r="H107" i="108"/>
  <c r="H106" i="108"/>
  <c r="H105" i="108"/>
  <c r="H104" i="108"/>
  <c r="H102" i="108"/>
  <c r="I102" i="108" s="1"/>
  <c r="H98" i="108"/>
  <c r="I97" i="108" s="1"/>
  <c r="F97" i="108"/>
  <c r="I95" i="108"/>
  <c r="G95" i="108"/>
  <c r="H93" i="108"/>
  <c r="H92" i="108"/>
  <c r="I90" i="108"/>
  <c r="G90" i="108"/>
  <c r="H88" i="108"/>
  <c r="H87" i="108"/>
  <c r="H86" i="108"/>
  <c r="H85" i="108"/>
  <c r="H84" i="108"/>
  <c r="I81" i="108"/>
  <c r="H77" i="108"/>
  <c r="I76" i="108" s="1"/>
  <c r="F76" i="108"/>
  <c r="H69" i="108"/>
  <c r="H68" i="108"/>
  <c r="H67" i="108"/>
  <c r="H66" i="108"/>
  <c r="H65" i="108"/>
  <c r="F64" i="108"/>
  <c r="H62" i="108"/>
  <c r="I61" i="108" s="1"/>
  <c r="F61" i="108"/>
  <c r="H59" i="108"/>
  <c r="H58" i="108"/>
  <c r="H57" i="108"/>
  <c r="H56" i="108"/>
  <c r="H55" i="108"/>
  <c r="H54" i="108"/>
  <c r="I52" i="108"/>
  <c r="I49" i="108"/>
  <c r="H47" i="108"/>
  <c r="I46" i="108" s="1"/>
  <c r="F46" i="108"/>
  <c r="H44" i="108"/>
  <c r="H43" i="108"/>
  <c r="H42" i="108"/>
  <c r="H41" i="108"/>
  <c r="H40" i="108"/>
  <c r="F39" i="108"/>
  <c r="I37" i="108"/>
  <c r="G37" i="108"/>
  <c r="I34" i="108"/>
  <c r="G34" i="108"/>
  <c r="I30" i="108"/>
  <c r="G30" i="108"/>
  <c r="I27" i="108"/>
  <c r="F27" i="108"/>
  <c r="H25" i="108"/>
  <c r="H24" i="108"/>
  <c r="H23" i="108"/>
  <c r="H22" i="108"/>
  <c r="H20" i="108"/>
  <c r="I19" i="108" s="1"/>
  <c r="F19" i="108"/>
  <c r="I16" i="108"/>
  <c r="H14" i="108"/>
  <c r="H13" i="108"/>
  <c r="H11" i="108"/>
  <c r="H10" i="108"/>
  <c r="I447" i="106"/>
  <c r="I441" i="106"/>
  <c r="I445" i="106" s="1"/>
  <c r="I454" i="106" s="1"/>
  <c r="I441" i="107"/>
  <c r="I437" i="107"/>
  <c r="G437" i="107"/>
  <c r="H433" i="107"/>
  <c r="I432" i="107"/>
  <c r="H430" i="107"/>
  <c r="I430" i="107" s="1"/>
  <c r="H428" i="107"/>
  <c r="I427" i="107"/>
  <c r="F427" i="107"/>
  <c r="I425" i="107"/>
  <c r="F425" i="107"/>
  <c r="H423" i="107"/>
  <c r="I422" i="107" s="1"/>
  <c r="F422" i="107"/>
  <c r="H420" i="107"/>
  <c r="H419" i="107"/>
  <c r="H418" i="107"/>
  <c r="H417" i="107"/>
  <c r="H416" i="107"/>
  <c r="I415" i="107"/>
  <c r="F415" i="107"/>
  <c r="H413" i="107"/>
  <c r="H412" i="107"/>
  <c r="H411" i="107"/>
  <c r="H410" i="107"/>
  <c r="H409" i="107"/>
  <c r="I408" i="107"/>
  <c r="F408" i="107"/>
  <c r="I406" i="107"/>
  <c r="G406" i="107"/>
  <c r="H404" i="107"/>
  <c r="H403" i="107"/>
  <c r="H402" i="107"/>
  <c r="H401" i="107"/>
  <c r="H400" i="107"/>
  <c r="I399" i="107"/>
  <c r="F399" i="107"/>
  <c r="H397" i="107"/>
  <c r="H396" i="107"/>
  <c r="H395" i="107"/>
  <c r="H394" i="107"/>
  <c r="H392" i="107"/>
  <c r="I392" i="107" s="1"/>
  <c r="H390" i="107"/>
  <c r="H389" i="107"/>
  <c r="H388" i="107"/>
  <c r="H387" i="107"/>
  <c r="H386" i="107"/>
  <c r="I385" i="107" s="1"/>
  <c r="F385" i="107"/>
  <c r="H383" i="107"/>
  <c r="I382" i="107"/>
  <c r="F382" i="107"/>
  <c r="I377" i="107"/>
  <c r="F377" i="107"/>
  <c r="H375" i="107"/>
  <c r="H374" i="107"/>
  <c r="I373" i="107"/>
  <c r="G373" i="107"/>
  <c r="H371" i="107"/>
  <c r="H370" i="107"/>
  <c r="H369" i="107"/>
  <c r="H368" i="107"/>
  <c r="H367" i="107"/>
  <c r="I366" i="107" s="1"/>
  <c r="G366" i="107"/>
  <c r="H364" i="107"/>
  <c r="I363" i="107"/>
  <c r="H363" i="107"/>
  <c r="H361" i="107"/>
  <c r="H360" i="107"/>
  <c r="H359" i="107"/>
  <c r="H358" i="107"/>
  <c r="H357" i="107"/>
  <c r="I356" i="107"/>
  <c r="F356" i="107"/>
  <c r="H354" i="107"/>
  <c r="H353" i="107"/>
  <c r="H352" i="107"/>
  <c r="H351" i="107"/>
  <c r="H350" i="107"/>
  <c r="I349" i="107"/>
  <c r="G349" i="107"/>
  <c r="I347" i="107"/>
  <c r="H345" i="107"/>
  <c r="I344" i="107"/>
  <c r="F344" i="107"/>
  <c r="I342" i="107"/>
  <c r="H342" i="107"/>
  <c r="H340" i="107"/>
  <c r="I339" i="107"/>
  <c r="F339" i="107"/>
  <c r="H337" i="107"/>
  <c r="I336" i="107"/>
  <c r="H334" i="107"/>
  <c r="I333" i="107"/>
  <c r="G333" i="107"/>
  <c r="H331" i="107"/>
  <c r="H330" i="107"/>
  <c r="H329" i="107"/>
  <c r="I328" i="107" s="1"/>
  <c r="F328" i="107"/>
  <c r="H326" i="107"/>
  <c r="H325" i="107"/>
  <c r="H324" i="107"/>
  <c r="H323" i="107"/>
  <c r="H322" i="107"/>
  <c r="I321" i="107"/>
  <c r="H321" i="107"/>
  <c r="H319" i="107"/>
  <c r="H318" i="107"/>
  <c r="H317" i="107"/>
  <c r="H316" i="107"/>
  <c r="I315" i="107"/>
  <c r="G315" i="107"/>
  <c r="H313" i="107"/>
  <c r="I310" i="107" s="1"/>
  <c r="H312" i="107"/>
  <c r="F310" i="107"/>
  <c r="I308" i="107"/>
  <c r="H308" i="107"/>
  <c r="I304" i="107"/>
  <c r="F304" i="107"/>
  <c r="H302" i="107"/>
  <c r="H301" i="107"/>
  <c r="H300" i="107"/>
  <c r="I299" i="107" s="1"/>
  <c r="F299" i="107"/>
  <c r="H297" i="107"/>
  <c r="H296" i="107"/>
  <c r="H295" i="107"/>
  <c r="I294" i="107"/>
  <c r="F294" i="107"/>
  <c r="H292" i="107"/>
  <c r="I291" i="107" s="1"/>
  <c r="G291" i="107"/>
  <c r="I289" i="107"/>
  <c r="G289" i="107"/>
  <c r="H287" i="107"/>
  <c r="I286" i="107"/>
  <c r="F286" i="107"/>
  <c r="I283" i="107"/>
  <c r="H283" i="107"/>
  <c r="I280" i="107"/>
  <c r="G280" i="107"/>
  <c r="I278" i="107"/>
  <c r="G278" i="107"/>
  <c r="H276" i="107"/>
  <c r="H275" i="107"/>
  <c r="H274" i="107"/>
  <c r="I273" i="107" s="1"/>
  <c r="G273" i="107"/>
  <c r="H271" i="107"/>
  <c r="H270" i="107"/>
  <c r="H269" i="107"/>
  <c r="I268" i="107"/>
  <c r="G268" i="107"/>
  <c r="H266" i="107"/>
  <c r="H265" i="107"/>
  <c r="I265" i="107" s="1"/>
  <c r="H263" i="107"/>
  <c r="H262" i="107"/>
  <c r="H261" i="107"/>
  <c r="H260" i="107"/>
  <c r="I258" i="107" s="1"/>
  <c r="H259" i="107"/>
  <c r="G258" i="107"/>
  <c r="H256" i="107"/>
  <c r="H255" i="107"/>
  <c r="H254" i="107"/>
  <c r="I254" i="107" s="1"/>
  <c r="H252" i="107"/>
  <c r="H251" i="107"/>
  <c r="I251" i="107" s="1"/>
  <c r="I248" i="107"/>
  <c r="F248" i="107"/>
  <c r="H246" i="107"/>
  <c r="H245" i="107"/>
  <c r="I245" i="107" s="1"/>
  <c r="I243" i="107"/>
  <c r="G243" i="107"/>
  <c r="H241" i="107"/>
  <c r="I239" i="107" s="1"/>
  <c r="G239" i="107"/>
  <c r="H237" i="107"/>
  <c r="H236" i="107"/>
  <c r="H235" i="107"/>
  <c r="H234" i="107"/>
  <c r="I233" i="107" s="1"/>
  <c r="G233" i="107"/>
  <c r="H231" i="107"/>
  <c r="I230" i="107"/>
  <c r="F230" i="107"/>
  <c r="I227" i="107"/>
  <c r="G227" i="107"/>
  <c r="I225" i="107"/>
  <c r="G225" i="107"/>
  <c r="I223" i="107"/>
  <c r="H223" i="107"/>
  <c r="H221" i="107"/>
  <c r="H220" i="107"/>
  <c r="H219" i="107"/>
  <c r="I218" i="107"/>
  <c r="F218" i="107"/>
  <c r="H216" i="107"/>
  <c r="H215" i="107"/>
  <c r="H214" i="107"/>
  <c r="H213" i="107"/>
  <c r="H212" i="107"/>
  <c r="I211" i="107"/>
  <c r="F211" i="107"/>
  <c r="I208" i="107"/>
  <c r="H208" i="107"/>
  <c r="I206" i="107"/>
  <c r="F206" i="107"/>
  <c r="H204" i="107"/>
  <c r="H203" i="107"/>
  <c r="H202" i="107"/>
  <c r="H201" i="107"/>
  <c r="H200" i="107"/>
  <c r="I199" i="107" s="1"/>
  <c r="G199" i="107"/>
  <c r="H197" i="107"/>
  <c r="H196" i="107"/>
  <c r="I195" i="107" s="1"/>
  <c r="H193" i="107"/>
  <c r="H192" i="107"/>
  <c r="H191" i="107"/>
  <c r="H190" i="107"/>
  <c r="H189" i="107"/>
  <c r="I188" i="107" s="1"/>
  <c r="F188" i="107"/>
  <c r="H186" i="107"/>
  <c r="I185" i="107"/>
  <c r="F185" i="107"/>
  <c r="I183" i="107"/>
  <c r="H183" i="107"/>
  <c r="H181" i="107"/>
  <c r="H180" i="107"/>
  <c r="H179" i="107"/>
  <c r="H178" i="107"/>
  <c r="H177" i="107"/>
  <c r="I176" i="107"/>
  <c r="G176" i="107"/>
  <c r="I174" i="107"/>
  <c r="G174" i="107"/>
  <c r="H172" i="107"/>
  <c r="H171" i="107"/>
  <c r="H170" i="107"/>
  <c r="H169" i="107"/>
  <c r="H168" i="107"/>
  <c r="I167" i="107"/>
  <c r="F167" i="107"/>
  <c r="H165" i="107"/>
  <c r="I164" i="107" s="1"/>
  <c r="G164" i="107"/>
  <c r="H162" i="107"/>
  <c r="I161" i="107"/>
  <c r="H159" i="107"/>
  <c r="I158" i="107"/>
  <c r="F158" i="107"/>
  <c r="H156" i="107"/>
  <c r="I154" i="107" s="1"/>
  <c r="H155" i="107"/>
  <c r="H152" i="107"/>
  <c r="H151" i="107"/>
  <c r="H150" i="107"/>
  <c r="H149" i="107"/>
  <c r="I147" i="107" s="1"/>
  <c r="H148" i="107"/>
  <c r="F147" i="107"/>
  <c r="I145" i="107"/>
  <c r="G145" i="107"/>
  <c r="H142" i="107"/>
  <c r="I142" i="107" s="1"/>
  <c r="H140" i="107"/>
  <c r="H139" i="107"/>
  <c r="H138" i="107"/>
  <c r="H137" i="107"/>
  <c r="H136" i="107"/>
  <c r="H135" i="107"/>
  <c r="I135" i="107" s="1"/>
  <c r="I133" i="107"/>
  <c r="G133" i="107"/>
  <c r="H131" i="107"/>
  <c r="H130" i="107"/>
  <c r="I128" i="107" s="1"/>
  <c r="H129" i="107"/>
  <c r="G128" i="107"/>
  <c r="H126" i="107"/>
  <c r="I125" i="107"/>
  <c r="G125" i="107"/>
  <c r="H120" i="107"/>
  <c r="H119" i="107"/>
  <c r="I117" i="107" s="1"/>
  <c r="H118" i="107"/>
  <c r="F117" i="107"/>
  <c r="H114" i="107"/>
  <c r="I113" i="107"/>
  <c r="F113" i="107"/>
  <c r="I111" i="107"/>
  <c r="G111" i="107"/>
  <c r="H109" i="107"/>
  <c r="H108" i="107"/>
  <c r="H107" i="107"/>
  <c r="H106" i="107"/>
  <c r="H105" i="107"/>
  <c r="I104" i="107"/>
  <c r="F104" i="107"/>
  <c r="H102" i="107"/>
  <c r="H101" i="107"/>
  <c r="H100" i="107"/>
  <c r="H99" i="107"/>
  <c r="I99" i="107" s="1"/>
  <c r="H97" i="107"/>
  <c r="I97" i="107" s="1"/>
  <c r="H95" i="107"/>
  <c r="I94" i="107"/>
  <c r="F94" i="107"/>
  <c r="I92" i="107"/>
  <c r="G92" i="107"/>
  <c r="H90" i="107"/>
  <c r="H89" i="107"/>
  <c r="I89" i="107" s="1"/>
  <c r="I87" i="107"/>
  <c r="G87" i="107"/>
  <c r="H85" i="107"/>
  <c r="H84" i="107"/>
  <c r="H83" i="107"/>
  <c r="H82" i="107"/>
  <c r="H81" i="107"/>
  <c r="I81" i="107" s="1"/>
  <c r="H76" i="107"/>
  <c r="I75" i="107" s="1"/>
  <c r="F75" i="107"/>
  <c r="H73" i="107"/>
  <c r="H72" i="107"/>
  <c r="H71" i="107"/>
  <c r="H70" i="107"/>
  <c r="I68" i="107" s="1"/>
  <c r="H69" i="107"/>
  <c r="F68" i="107"/>
  <c r="H66" i="107"/>
  <c r="I65" i="107" s="1"/>
  <c r="F65" i="107"/>
  <c r="H63" i="107"/>
  <c r="H62" i="107"/>
  <c r="H61" i="107"/>
  <c r="H60" i="107"/>
  <c r="H59" i="107"/>
  <c r="H58" i="107"/>
  <c r="I58" i="107" s="1"/>
  <c r="I56" i="107"/>
  <c r="I53" i="107"/>
  <c r="H51" i="107"/>
  <c r="I50" i="107"/>
  <c r="F50" i="107"/>
  <c r="H48" i="107"/>
  <c r="H47" i="107"/>
  <c r="H46" i="107"/>
  <c r="H45" i="107"/>
  <c r="H44" i="107"/>
  <c r="I43" i="107" s="1"/>
  <c r="F43" i="107"/>
  <c r="I41" i="107"/>
  <c r="G41" i="107"/>
  <c r="H39" i="107"/>
  <c r="I38" i="107"/>
  <c r="H38" i="107"/>
  <c r="I35" i="107"/>
  <c r="G35" i="107"/>
  <c r="I32" i="107"/>
  <c r="G32" i="107"/>
  <c r="I29" i="107"/>
  <c r="F29" i="107"/>
  <c r="H27" i="107"/>
  <c r="H26" i="107"/>
  <c r="H25" i="107"/>
  <c r="H24" i="107"/>
  <c r="I24" i="107" s="1"/>
  <c r="H22" i="107"/>
  <c r="I21" i="107" s="1"/>
  <c r="F21" i="107"/>
  <c r="I18" i="107"/>
  <c r="H16" i="107"/>
  <c r="I15" i="107" s="1"/>
  <c r="H15" i="107"/>
  <c r="I10" i="107"/>
  <c r="H8" i="107"/>
  <c r="H7" i="107"/>
  <c r="I7" i="107" s="1"/>
  <c r="F467" i="109" l="1"/>
  <c r="F485" i="109" s="1"/>
  <c r="G467" i="109"/>
  <c r="G485" i="109" s="1"/>
  <c r="I10" i="109"/>
  <c r="I214" i="109"/>
  <c r="I394" i="109"/>
  <c r="I233" i="109"/>
  <c r="I286" i="109"/>
  <c r="I13" i="109"/>
  <c r="I294" i="109"/>
  <c r="I429" i="109"/>
  <c r="I142" i="109"/>
  <c r="I114" i="109"/>
  <c r="I97" i="109"/>
  <c r="I289" i="109"/>
  <c r="I195" i="109"/>
  <c r="I167" i="109"/>
  <c r="I272" i="109"/>
  <c r="I184" i="109"/>
  <c r="I387" i="109"/>
  <c r="I413" i="109"/>
  <c r="I39" i="109"/>
  <c r="I314" i="109"/>
  <c r="I349" i="109"/>
  <c r="I372" i="109"/>
  <c r="I406" i="109"/>
  <c r="I275" i="109"/>
  <c r="I342" i="109"/>
  <c r="I384" i="109"/>
  <c r="I436" i="109"/>
  <c r="I331" i="109"/>
  <c r="I420" i="109"/>
  <c r="I149" i="109"/>
  <c r="I160" i="109"/>
  <c r="I319" i="109"/>
  <c r="I22" i="109"/>
  <c r="I207" i="109"/>
  <c r="I336" i="109"/>
  <c r="I377" i="109"/>
  <c r="I279" i="109"/>
  <c r="I59" i="109"/>
  <c r="I126" i="109"/>
  <c r="I218" i="109"/>
  <c r="I69" i="109"/>
  <c r="I89" i="109"/>
  <c r="I109" i="109"/>
  <c r="I261" i="108"/>
  <c r="I228" i="108"/>
  <c r="I270" i="108"/>
  <c r="I13" i="108"/>
  <c r="I367" i="108"/>
  <c r="I379" i="108"/>
  <c r="I164" i="108"/>
  <c r="I209" i="108"/>
  <c r="I284" i="108"/>
  <c r="I424" i="108"/>
  <c r="I139" i="108"/>
  <c r="I317" i="108"/>
  <c r="I292" i="108"/>
  <c r="I346" i="108"/>
  <c r="I123" i="108"/>
  <c r="I10" i="108"/>
  <c r="I273" i="108"/>
  <c r="I327" i="108"/>
  <c r="I389" i="108"/>
  <c r="I277" i="108"/>
  <c r="I287" i="108"/>
  <c r="I339" i="108"/>
  <c r="I408" i="108"/>
  <c r="I202" i="108"/>
  <c r="I213" i="108"/>
  <c r="I22" i="108"/>
  <c r="I146" i="108"/>
  <c r="I333" i="108"/>
  <c r="I109" i="108"/>
  <c r="I181" i="108"/>
  <c r="I190" i="108"/>
  <c r="I415" i="108"/>
  <c r="I157" i="108"/>
  <c r="I104" i="108"/>
  <c r="I312" i="108"/>
  <c r="I401" i="108"/>
  <c r="I431" i="108"/>
  <c r="I39" i="108"/>
  <c r="I92" i="108"/>
  <c r="I54" i="108"/>
  <c r="I64" i="108"/>
  <c r="I84" i="108"/>
  <c r="I372" i="108"/>
  <c r="I382" i="108"/>
  <c r="I435" i="107"/>
  <c r="I439" i="107" s="1"/>
  <c r="I451" i="107" s="1"/>
  <c r="I461" i="109" l="1"/>
  <c r="I468" i="109" s="1"/>
  <c r="I485" i="109" s="1"/>
  <c r="F491" i="109"/>
  <c r="I453" i="108"/>
  <c r="I460" i="108" s="1"/>
  <c r="I477" i="108" s="1"/>
  <c r="I441" i="105"/>
  <c r="I27" i="105"/>
  <c r="I450" i="104"/>
  <c r="H98" i="105"/>
  <c r="H97" i="105"/>
  <c r="H96" i="105"/>
  <c r="I49" i="105" l="1"/>
  <c r="I16" i="105"/>
  <c r="I435" i="105"/>
  <c r="G435" i="105"/>
  <c r="H431" i="105"/>
  <c r="I430" i="105" s="1"/>
  <c r="H428" i="105"/>
  <c r="I428" i="105" s="1"/>
  <c r="H426" i="105"/>
  <c r="I425" i="105" s="1"/>
  <c r="F425" i="105"/>
  <c r="I423" i="105"/>
  <c r="F423" i="105"/>
  <c r="H421" i="105"/>
  <c r="I420" i="105" s="1"/>
  <c r="F420" i="105"/>
  <c r="H418" i="105"/>
  <c r="H417" i="105"/>
  <c r="H416" i="105"/>
  <c r="H415" i="105"/>
  <c r="H414" i="105"/>
  <c r="F413" i="105"/>
  <c r="H411" i="105"/>
  <c r="H410" i="105"/>
  <c r="H409" i="105"/>
  <c r="H408" i="105"/>
  <c r="H407" i="105"/>
  <c r="F406" i="105"/>
  <c r="I404" i="105"/>
  <c r="G404" i="105"/>
  <c r="H402" i="105"/>
  <c r="H401" i="105"/>
  <c r="H400" i="105"/>
  <c r="H399" i="105"/>
  <c r="H398" i="105"/>
  <c r="F397" i="105"/>
  <c r="H395" i="105"/>
  <c r="H394" i="105"/>
  <c r="H393" i="105"/>
  <c r="H392" i="105"/>
  <c r="H390" i="105"/>
  <c r="H388" i="105"/>
  <c r="H387" i="105"/>
  <c r="H386" i="105"/>
  <c r="H385" i="105"/>
  <c r="H384" i="105"/>
  <c r="F383" i="105"/>
  <c r="H381" i="105"/>
  <c r="I380" i="105" s="1"/>
  <c r="F380" i="105"/>
  <c r="I375" i="105"/>
  <c r="F375" i="105"/>
  <c r="H373" i="105"/>
  <c r="H372" i="105"/>
  <c r="G371" i="105"/>
  <c r="H369" i="105"/>
  <c r="H368" i="105"/>
  <c r="H367" i="105"/>
  <c r="H366" i="105"/>
  <c r="H365" i="105"/>
  <c r="G364" i="105"/>
  <c r="H362" i="105"/>
  <c r="H361" i="105"/>
  <c r="H359" i="105"/>
  <c r="H358" i="105"/>
  <c r="H357" i="105"/>
  <c r="H356" i="105"/>
  <c r="H355" i="105"/>
  <c r="F354" i="105"/>
  <c r="H352" i="105"/>
  <c r="H351" i="105"/>
  <c r="H350" i="105"/>
  <c r="H349" i="105"/>
  <c r="H348" i="105"/>
  <c r="G347" i="105"/>
  <c r="I345" i="105"/>
  <c r="H343" i="105"/>
  <c r="I342" i="105" s="1"/>
  <c r="F342" i="105"/>
  <c r="H340" i="105"/>
  <c r="I340" i="105" s="1"/>
  <c r="H338" i="105"/>
  <c r="I337" i="105" s="1"/>
  <c r="F337" i="105"/>
  <c r="H335" i="105"/>
  <c r="I334" i="105" s="1"/>
  <c r="H332" i="105"/>
  <c r="I331" i="105" s="1"/>
  <c r="G331" i="105"/>
  <c r="H329" i="105"/>
  <c r="H328" i="105"/>
  <c r="H327" i="105"/>
  <c r="F326" i="105"/>
  <c r="H324" i="105"/>
  <c r="H323" i="105"/>
  <c r="H322" i="105"/>
  <c r="H321" i="105"/>
  <c r="H320" i="105"/>
  <c r="H319" i="105"/>
  <c r="H317" i="105"/>
  <c r="H316" i="105"/>
  <c r="H315" i="105"/>
  <c r="H314" i="105"/>
  <c r="G313" i="105"/>
  <c r="H310" i="105"/>
  <c r="H309" i="105"/>
  <c r="F307" i="105"/>
  <c r="I302" i="105"/>
  <c r="F302" i="105"/>
  <c r="H300" i="105"/>
  <c r="H299" i="105"/>
  <c r="H298" i="105"/>
  <c r="F297" i="105"/>
  <c r="H295" i="105"/>
  <c r="H294" i="105"/>
  <c r="H293" i="105"/>
  <c r="F292" i="105"/>
  <c r="H290" i="105"/>
  <c r="I289" i="105" s="1"/>
  <c r="G289" i="105"/>
  <c r="I287" i="105"/>
  <c r="G287" i="105"/>
  <c r="H285" i="105"/>
  <c r="I284" i="105" s="1"/>
  <c r="F284" i="105"/>
  <c r="H281" i="105"/>
  <c r="I281" i="105" s="1"/>
  <c r="I278" i="105"/>
  <c r="G278" i="105"/>
  <c r="I276" i="105"/>
  <c r="G276" i="105"/>
  <c r="H274" i="105"/>
  <c r="H273" i="105"/>
  <c r="H272" i="105"/>
  <c r="G271" i="105"/>
  <c r="H269" i="105"/>
  <c r="H268" i="105"/>
  <c r="H267" i="105"/>
  <c r="G266" i="105"/>
  <c r="H264" i="105"/>
  <c r="H263" i="105"/>
  <c r="H261" i="105"/>
  <c r="H260" i="105"/>
  <c r="H259" i="105"/>
  <c r="H258" i="105"/>
  <c r="H257" i="105"/>
  <c r="G256" i="105"/>
  <c r="H254" i="105"/>
  <c r="H253" i="105"/>
  <c r="H252" i="105"/>
  <c r="H250" i="105"/>
  <c r="H249" i="105"/>
  <c r="I246" i="105"/>
  <c r="F246" i="105"/>
  <c r="H244" i="105"/>
  <c r="H243" i="105"/>
  <c r="I241" i="105"/>
  <c r="G241" i="105"/>
  <c r="H239" i="105"/>
  <c r="I237" i="105" s="1"/>
  <c r="G237" i="105"/>
  <c r="H235" i="105"/>
  <c r="H234" i="105"/>
  <c r="H233" i="105"/>
  <c r="H232" i="105"/>
  <c r="G231" i="105"/>
  <c r="H229" i="105"/>
  <c r="I228" i="105" s="1"/>
  <c r="F228" i="105"/>
  <c r="I225" i="105"/>
  <c r="G225" i="105"/>
  <c r="I223" i="105"/>
  <c r="G223" i="105"/>
  <c r="H221" i="105"/>
  <c r="I221" i="105" s="1"/>
  <c r="H219" i="105"/>
  <c r="H218" i="105"/>
  <c r="H217" i="105"/>
  <c r="F216" i="105"/>
  <c r="H212" i="105"/>
  <c r="I212" i="105" s="1"/>
  <c r="I210" i="105"/>
  <c r="F210" i="105"/>
  <c r="H208" i="105"/>
  <c r="H207" i="105"/>
  <c r="H206" i="105"/>
  <c r="H205" i="105"/>
  <c r="H204" i="105"/>
  <c r="G203" i="105"/>
  <c r="H201" i="105"/>
  <c r="H200" i="105"/>
  <c r="H197" i="105"/>
  <c r="H196" i="105"/>
  <c r="H195" i="105"/>
  <c r="H194" i="105"/>
  <c r="H193" i="105"/>
  <c r="F192" i="105"/>
  <c r="H190" i="105"/>
  <c r="I189" i="105" s="1"/>
  <c r="F189" i="105"/>
  <c r="H187" i="105"/>
  <c r="I187" i="105" s="1"/>
  <c r="H185" i="105"/>
  <c r="H184" i="105"/>
  <c r="H183" i="105"/>
  <c r="H182" i="105"/>
  <c r="H181" i="105"/>
  <c r="G180" i="105"/>
  <c r="I178" i="105"/>
  <c r="G178" i="105"/>
  <c r="H176" i="105"/>
  <c r="H175" i="105"/>
  <c r="H174" i="105"/>
  <c r="H173" i="105"/>
  <c r="H172" i="105"/>
  <c r="H169" i="105"/>
  <c r="I168" i="105" s="1"/>
  <c r="G168" i="105"/>
  <c r="H166" i="105"/>
  <c r="I165" i="105" s="1"/>
  <c r="H159" i="105"/>
  <c r="I158" i="105" s="1"/>
  <c r="F158" i="105"/>
  <c r="H156" i="105"/>
  <c r="H155" i="105"/>
  <c r="H152" i="105"/>
  <c r="H151" i="105"/>
  <c r="H150" i="105"/>
  <c r="H149" i="105"/>
  <c r="H148" i="105"/>
  <c r="F147" i="105"/>
  <c r="I145" i="105"/>
  <c r="G145" i="105"/>
  <c r="H143" i="105"/>
  <c r="I143" i="105" s="1"/>
  <c r="H141" i="105"/>
  <c r="H140" i="105"/>
  <c r="H139" i="105"/>
  <c r="H138" i="105"/>
  <c r="H137" i="105"/>
  <c r="H136" i="105"/>
  <c r="I134" i="105"/>
  <c r="G134" i="105"/>
  <c r="H132" i="105"/>
  <c r="H131" i="105"/>
  <c r="H130" i="105"/>
  <c r="G129" i="105"/>
  <c r="H122" i="105"/>
  <c r="I121" i="105" s="1"/>
  <c r="G121" i="105"/>
  <c r="H116" i="105"/>
  <c r="H115" i="105"/>
  <c r="H114" i="105"/>
  <c r="F113" i="105"/>
  <c r="H110" i="105"/>
  <c r="I109" i="105" s="1"/>
  <c r="F109" i="105"/>
  <c r="I107" i="105"/>
  <c r="G107" i="105"/>
  <c r="H105" i="105"/>
  <c r="H104" i="105"/>
  <c r="H103" i="105"/>
  <c r="H102" i="105"/>
  <c r="H101" i="105"/>
  <c r="F100" i="105"/>
  <c r="H95" i="105"/>
  <c r="H93" i="105"/>
  <c r="I93" i="105" s="1"/>
  <c r="H91" i="105"/>
  <c r="I90" i="105" s="1"/>
  <c r="F90" i="105"/>
  <c r="I88" i="105"/>
  <c r="G88" i="105"/>
  <c r="H86" i="105"/>
  <c r="H85" i="105"/>
  <c r="I83" i="105"/>
  <c r="G83" i="105"/>
  <c r="H81" i="105"/>
  <c r="H80" i="105"/>
  <c r="H79" i="105"/>
  <c r="H78" i="105"/>
  <c r="H77" i="105"/>
  <c r="H72" i="105"/>
  <c r="I71" i="105" s="1"/>
  <c r="F71" i="105"/>
  <c r="H69" i="105"/>
  <c r="H68" i="105"/>
  <c r="H67" i="105"/>
  <c r="H66" i="105"/>
  <c r="H65" i="105"/>
  <c r="F64" i="105"/>
  <c r="H62" i="105"/>
  <c r="I61" i="105" s="1"/>
  <c r="F61" i="105"/>
  <c r="H59" i="105"/>
  <c r="H58" i="105"/>
  <c r="H57" i="105"/>
  <c r="H56" i="105"/>
  <c r="H55" i="105"/>
  <c r="H54" i="105"/>
  <c r="I52" i="105"/>
  <c r="H47" i="105"/>
  <c r="I46" i="105" s="1"/>
  <c r="F46" i="105"/>
  <c r="H44" i="105"/>
  <c r="H43" i="105"/>
  <c r="H42" i="105"/>
  <c r="H41" i="105"/>
  <c r="H40" i="105"/>
  <c r="F39" i="105"/>
  <c r="I37" i="105"/>
  <c r="G37" i="105"/>
  <c r="I34" i="105"/>
  <c r="G34" i="105"/>
  <c r="I30" i="105"/>
  <c r="G30" i="105"/>
  <c r="F27" i="105"/>
  <c r="H25" i="105"/>
  <c r="H24" i="105"/>
  <c r="H23" i="105"/>
  <c r="H22" i="105"/>
  <c r="H20" i="105"/>
  <c r="I19" i="105" s="1"/>
  <c r="F19" i="105"/>
  <c r="H14" i="105"/>
  <c r="H13" i="105"/>
  <c r="H11" i="105"/>
  <c r="H10" i="105"/>
  <c r="I8" i="104"/>
  <c r="I54" i="104"/>
  <c r="I446" i="104"/>
  <c r="G446" i="104"/>
  <c r="H442" i="104"/>
  <c r="I441" i="104" s="1"/>
  <c r="H439" i="104"/>
  <c r="I439" i="104" s="1"/>
  <c r="H437" i="104"/>
  <c r="I436" i="104" s="1"/>
  <c r="F436" i="104"/>
  <c r="I434" i="104"/>
  <c r="F434" i="104"/>
  <c r="H432" i="104"/>
  <c r="I431" i="104" s="1"/>
  <c r="F431" i="104"/>
  <c r="H429" i="104"/>
  <c r="H428" i="104"/>
  <c r="H427" i="104"/>
  <c r="H426" i="104"/>
  <c r="H425" i="104"/>
  <c r="F424" i="104"/>
  <c r="H422" i="104"/>
  <c r="H421" i="104"/>
  <c r="H420" i="104"/>
  <c r="H419" i="104"/>
  <c r="H418" i="104"/>
  <c r="F417" i="104"/>
  <c r="I415" i="104"/>
  <c r="G415" i="104"/>
  <c r="H413" i="104"/>
  <c r="H412" i="104"/>
  <c r="H411" i="104"/>
  <c r="H410" i="104"/>
  <c r="H409" i="104"/>
  <c r="F408" i="104"/>
  <c r="H406" i="104"/>
  <c r="H405" i="104"/>
  <c r="H404" i="104"/>
  <c r="H403" i="104"/>
  <c r="H401" i="104"/>
  <c r="H399" i="104"/>
  <c r="H398" i="104"/>
  <c r="H397" i="104"/>
  <c r="H396" i="104"/>
  <c r="H395" i="104"/>
  <c r="F394" i="104"/>
  <c r="H392" i="104"/>
  <c r="I391" i="104" s="1"/>
  <c r="F391" i="104"/>
  <c r="I386" i="104"/>
  <c r="F386" i="104"/>
  <c r="H384" i="104"/>
  <c r="H383" i="104"/>
  <c r="G382" i="104"/>
  <c r="H380" i="104"/>
  <c r="H379" i="104"/>
  <c r="H378" i="104"/>
  <c r="H377" i="104"/>
  <c r="H376" i="104"/>
  <c r="G375" i="104"/>
  <c r="H373" i="104"/>
  <c r="H372" i="104"/>
  <c r="H370" i="104"/>
  <c r="H369" i="104"/>
  <c r="H368" i="104"/>
  <c r="H367" i="104"/>
  <c r="H366" i="104"/>
  <c r="F365" i="104"/>
  <c r="H363" i="104"/>
  <c r="H362" i="104"/>
  <c r="H361" i="104"/>
  <c r="H360" i="104"/>
  <c r="H359" i="104"/>
  <c r="G358" i="104"/>
  <c r="I356" i="104"/>
  <c r="H354" i="104"/>
  <c r="I353" i="104" s="1"/>
  <c r="F353" i="104"/>
  <c r="H351" i="104"/>
  <c r="I351" i="104" s="1"/>
  <c r="H349" i="104"/>
  <c r="I348" i="104" s="1"/>
  <c r="F348" i="104"/>
  <c r="H346" i="104"/>
  <c r="I345" i="104" s="1"/>
  <c r="H343" i="104"/>
  <c r="I342" i="104" s="1"/>
  <c r="G342" i="104"/>
  <c r="H340" i="104"/>
  <c r="H339" i="104"/>
  <c r="H338" i="104"/>
  <c r="F337" i="104"/>
  <c r="H335" i="104"/>
  <c r="H334" i="104"/>
  <c r="H333" i="104"/>
  <c r="H332" i="104"/>
  <c r="H331" i="104"/>
  <c r="H330" i="104"/>
  <c r="H328" i="104"/>
  <c r="H327" i="104"/>
  <c r="H326" i="104"/>
  <c r="H325" i="104"/>
  <c r="G324" i="104"/>
  <c r="H322" i="104"/>
  <c r="I322" i="104" s="1"/>
  <c r="H320" i="104"/>
  <c r="H319" i="104"/>
  <c r="F317" i="104"/>
  <c r="H315" i="104"/>
  <c r="I315" i="104" s="1"/>
  <c r="I311" i="104"/>
  <c r="F311" i="104"/>
  <c r="H309" i="104"/>
  <c r="H308" i="104"/>
  <c r="H307" i="104"/>
  <c r="F306" i="104"/>
  <c r="H304" i="104"/>
  <c r="H303" i="104"/>
  <c r="H302" i="104"/>
  <c r="F301" i="104"/>
  <c r="H299" i="104"/>
  <c r="I298" i="104" s="1"/>
  <c r="G298" i="104"/>
  <c r="I296" i="104"/>
  <c r="G296" i="104"/>
  <c r="H294" i="104"/>
  <c r="I293" i="104" s="1"/>
  <c r="F293" i="104"/>
  <c r="H290" i="104"/>
  <c r="I290" i="104" s="1"/>
  <c r="I287" i="104"/>
  <c r="G287" i="104"/>
  <c r="I285" i="104"/>
  <c r="G285" i="104"/>
  <c r="H281" i="104"/>
  <c r="H280" i="104"/>
  <c r="H279" i="104"/>
  <c r="G278" i="104"/>
  <c r="H276" i="104"/>
  <c r="H275" i="104"/>
  <c r="H274" i="104"/>
  <c r="G273" i="104"/>
  <c r="H271" i="104"/>
  <c r="H270" i="104"/>
  <c r="H268" i="104"/>
  <c r="H267" i="104"/>
  <c r="H266" i="104"/>
  <c r="H265" i="104"/>
  <c r="H264" i="104"/>
  <c r="G263" i="104"/>
  <c r="H261" i="104"/>
  <c r="H260" i="104"/>
  <c r="H259" i="104"/>
  <c r="H257" i="104"/>
  <c r="H256" i="104"/>
  <c r="I253" i="104"/>
  <c r="F253" i="104"/>
  <c r="H251" i="104"/>
  <c r="H250" i="104"/>
  <c r="I248" i="104"/>
  <c r="G248" i="104"/>
  <c r="H246" i="104"/>
  <c r="I244" i="104" s="1"/>
  <c r="G244" i="104"/>
  <c r="H242" i="104"/>
  <c r="H241" i="104"/>
  <c r="H240" i="104"/>
  <c r="H239" i="104"/>
  <c r="G238" i="104"/>
  <c r="H236" i="104"/>
  <c r="I235" i="104" s="1"/>
  <c r="F235" i="104"/>
  <c r="I232" i="104"/>
  <c r="G232" i="104"/>
  <c r="I230" i="104"/>
  <c r="G230" i="104"/>
  <c r="H228" i="104"/>
  <c r="I228" i="104" s="1"/>
  <c r="H226" i="104"/>
  <c r="H225" i="104"/>
  <c r="H224" i="104"/>
  <c r="F223" i="104"/>
  <c r="H221" i="104"/>
  <c r="H220" i="104"/>
  <c r="H219" i="104"/>
  <c r="H218" i="104"/>
  <c r="H217" i="104"/>
  <c r="F216" i="104"/>
  <c r="I214" i="104"/>
  <c r="G214" i="104"/>
  <c r="H211" i="104"/>
  <c r="I211" i="104" s="1"/>
  <c r="I209" i="104"/>
  <c r="F209" i="104"/>
  <c r="H207" i="104"/>
  <c r="H206" i="104"/>
  <c r="H205" i="104"/>
  <c r="H204" i="104"/>
  <c r="H203" i="104"/>
  <c r="G202" i="104"/>
  <c r="H200" i="104"/>
  <c r="H199" i="104"/>
  <c r="H196" i="104"/>
  <c r="H195" i="104"/>
  <c r="H194" i="104"/>
  <c r="H193" i="104"/>
  <c r="H192" i="104"/>
  <c r="F191" i="104"/>
  <c r="H189" i="104"/>
  <c r="I188" i="104" s="1"/>
  <c r="F188" i="104"/>
  <c r="H186" i="104"/>
  <c r="I186" i="104" s="1"/>
  <c r="H184" i="104"/>
  <c r="H183" i="104"/>
  <c r="H182" i="104"/>
  <c r="H181" i="104"/>
  <c r="H180" i="104"/>
  <c r="G179" i="104"/>
  <c r="I177" i="104"/>
  <c r="G177" i="104"/>
  <c r="H175" i="104"/>
  <c r="H174" i="104"/>
  <c r="H173" i="104"/>
  <c r="H172" i="104"/>
  <c r="H171" i="104"/>
  <c r="F170" i="104"/>
  <c r="H168" i="104"/>
  <c r="I167" i="104" s="1"/>
  <c r="G167" i="104"/>
  <c r="H165" i="104"/>
  <c r="I164" i="104" s="1"/>
  <c r="H162" i="104"/>
  <c r="I161" i="104" s="1"/>
  <c r="F161" i="104"/>
  <c r="H159" i="104"/>
  <c r="H158" i="104"/>
  <c r="H155" i="104"/>
  <c r="H154" i="104"/>
  <c r="H153" i="104"/>
  <c r="H152" i="104"/>
  <c r="H151" i="104"/>
  <c r="F150" i="104"/>
  <c r="I148" i="104"/>
  <c r="G148" i="104"/>
  <c r="H146" i="104"/>
  <c r="H145" i="104"/>
  <c r="H143" i="104"/>
  <c r="I143" i="104" s="1"/>
  <c r="H141" i="104"/>
  <c r="H140" i="104"/>
  <c r="H139" i="104"/>
  <c r="H138" i="104"/>
  <c r="H137" i="104"/>
  <c r="H136" i="104"/>
  <c r="I134" i="104"/>
  <c r="G134" i="104"/>
  <c r="H132" i="104"/>
  <c r="H131" i="104"/>
  <c r="H130" i="104"/>
  <c r="G129" i="104"/>
  <c r="H127" i="104"/>
  <c r="I126" i="104" s="1"/>
  <c r="G126" i="104"/>
  <c r="H121" i="104"/>
  <c r="H120" i="104"/>
  <c r="H119" i="104"/>
  <c r="F118" i="104"/>
  <c r="H115" i="104"/>
  <c r="I114" i="104" s="1"/>
  <c r="F114" i="104"/>
  <c r="I112" i="104"/>
  <c r="G112" i="104"/>
  <c r="H110" i="104"/>
  <c r="H109" i="104"/>
  <c r="H108" i="104"/>
  <c r="H107" i="104"/>
  <c r="H106" i="104"/>
  <c r="F105" i="104"/>
  <c r="H103" i="104"/>
  <c r="H102" i="104"/>
  <c r="H101" i="104"/>
  <c r="H100" i="104"/>
  <c r="H98" i="104"/>
  <c r="I98" i="104" s="1"/>
  <c r="H96" i="104"/>
  <c r="I95" i="104" s="1"/>
  <c r="F95" i="104"/>
  <c r="I93" i="104"/>
  <c r="G93" i="104"/>
  <c r="H91" i="104"/>
  <c r="H90" i="104"/>
  <c r="I88" i="104"/>
  <c r="G88" i="104"/>
  <c r="H86" i="104"/>
  <c r="H85" i="104"/>
  <c r="H84" i="104"/>
  <c r="H83" i="104"/>
  <c r="H82" i="104"/>
  <c r="H77" i="104"/>
  <c r="I76" i="104" s="1"/>
  <c r="F76" i="104"/>
  <c r="H74" i="104"/>
  <c r="H73" i="104"/>
  <c r="H72" i="104"/>
  <c r="H71" i="104"/>
  <c r="H70" i="104"/>
  <c r="F69" i="104"/>
  <c r="H67" i="104"/>
  <c r="I66" i="104" s="1"/>
  <c r="F66" i="104"/>
  <c r="H64" i="104"/>
  <c r="H63" i="104"/>
  <c r="H62" i="104"/>
  <c r="H61" i="104"/>
  <c r="H60" i="104"/>
  <c r="H59" i="104"/>
  <c r="I57" i="104"/>
  <c r="H52" i="104"/>
  <c r="I51" i="104" s="1"/>
  <c r="F51" i="104"/>
  <c r="H49" i="104"/>
  <c r="H48" i="104"/>
  <c r="H47" i="104"/>
  <c r="H46" i="104"/>
  <c r="H45" i="104"/>
  <c r="F44" i="104"/>
  <c r="I42" i="104"/>
  <c r="G42" i="104"/>
  <c r="H40" i="104"/>
  <c r="H39" i="104"/>
  <c r="I36" i="104"/>
  <c r="G36" i="104"/>
  <c r="I33" i="104"/>
  <c r="G33" i="104"/>
  <c r="I30" i="104"/>
  <c r="F30" i="104"/>
  <c r="H28" i="104"/>
  <c r="H27" i="104"/>
  <c r="H26" i="104"/>
  <c r="H25" i="104"/>
  <c r="H23" i="104"/>
  <c r="H22" i="104"/>
  <c r="H21" i="104"/>
  <c r="H20" i="104"/>
  <c r="H18" i="104"/>
  <c r="I17" i="104" s="1"/>
  <c r="F17" i="104"/>
  <c r="H12" i="104"/>
  <c r="H11" i="104"/>
  <c r="H6" i="104"/>
  <c r="H5" i="104"/>
  <c r="I452" i="103"/>
  <c r="H445" i="103"/>
  <c r="I444" i="103" s="1"/>
  <c r="I448" i="103"/>
  <c r="G448" i="103"/>
  <c r="H442" i="103"/>
  <c r="I441" i="103" s="1"/>
  <c r="H439" i="103"/>
  <c r="I439" i="103" s="1"/>
  <c r="H437" i="103"/>
  <c r="I436" i="103" s="1"/>
  <c r="F436" i="103"/>
  <c r="I434" i="103"/>
  <c r="F434" i="103"/>
  <c r="H432" i="103"/>
  <c r="I431" i="103" s="1"/>
  <c r="F431" i="103"/>
  <c r="H429" i="103"/>
  <c r="H428" i="103"/>
  <c r="H427" i="103"/>
  <c r="H426" i="103"/>
  <c r="H425" i="103"/>
  <c r="F424" i="103"/>
  <c r="H422" i="103"/>
  <c r="H421" i="103"/>
  <c r="H420" i="103"/>
  <c r="H419" i="103"/>
  <c r="H418" i="103"/>
  <c r="F417" i="103"/>
  <c r="I415" i="103"/>
  <c r="G415" i="103"/>
  <c r="H413" i="103"/>
  <c r="H412" i="103"/>
  <c r="H411" i="103"/>
  <c r="H410" i="103"/>
  <c r="H409" i="103"/>
  <c r="F408" i="103"/>
  <c r="H406" i="103"/>
  <c r="H405" i="103"/>
  <c r="H404" i="103"/>
  <c r="H403" i="103"/>
  <c r="H401" i="103"/>
  <c r="H399" i="103"/>
  <c r="H398" i="103"/>
  <c r="H397" i="103"/>
  <c r="H396" i="103"/>
  <c r="H395" i="103"/>
  <c r="F394" i="103"/>
  <c r="H392" i="103"/>
  <c r="I391" i="103" s="1"/>
  <c r="F391" i="103"/>
  <c r="I386" i="103"/>
  <c r="F386" i="103"/>
  <c r="H384" i="103"/>
  <c r="H383" i="103"/>
  <c r="G382" i="103"/>
  <c r="H380" i="103"/>
  <c r="H379" i="103"/>
  <c r="H378" i="103"/>
  <c r="H377" i="103"/>
  <c r="H376" i="103"/>
  <c r="G375" i="103"/>
  <c r="H373" i="103"/>
  <c r="H372" i="103"/>
  <c r="H370" i="103"/>
  <c r="H369" i="103"/>
  <c r="H368" i="103"/>
  <c r="H367" i="103"/>
  <c r="H366" i="103"/>
  <c r="F365" i="103"/>
  <c r="H363" i="103"/>
  <c r="H362" i="103"/>
  <c r="H361" i="103"/>
  <c r="H360" i="103"/>
  <c r="H359" i="103"/>
  <c r="G358" i="103"/>
  <c r="I356" i="103"/>
  <c r="H354" i="103"/>
  <c r="I353" i="103" s="1"/>
  <c r="F353" i="103"/>
  <c r="H351" i="103"/>
  <c r="I351" i="103" s="1"/>
  <c r="H349" i="103"/>
  <c r="I348" i="103" s="1"/>
  <c r="F348" i="103"/>
  <c r="H346" i="103"/>
  <c r="I345" i="103" s="1"/>
  <c r="H343" i="103"/>
  <c r="I342" i="103" s="1"/>
  <c r="G342" i="103"/>
  <c r="H340" i="103"/>
  <c r="H339" i="103"/>
  <c r="H338" i="103"/>
  <c r="F337" i="103"/>
  <c r="H335" i="103"/>
  <c r="H334" i="103"/>
  <c r="H333" i="103"/>
  <c r="H332" i="103"/>
  <c r="H331" i="103"/>
  <c r="H330" i="103"/>
  <c r="H328" i="103"/>
  <c r="H327" i="103"/>
  <c r="H326" i="103"/>
  <c r="H325" i="103"/>
  <c r="G324" i="103"/>
  <c r="H322" i="103"/>
  <c r="I322" i="103" s="1"/>
  <c r="H320" i="103"/>
  <c r="H319" i="103"/>
  <c r="I317" i="103" s="1"/>
  <c r="F317" i="103"/>
  <c r="H315" i="103"/>
  <c r="I315" i="103" s="1"/>
  <c r="I311" i="103"/>
  <c r="F311" i="103"/>
  <c r="H309" i="103"/>
  <c r="H308" i="103"/>
  <c r="H307" i="103"/>
  <c r="F306" i="103"/>
  <c r="H304" i="103"/>
  <c r="H303" i="103"/>
  <c r="H302" i="103"/>
  <c r="F301" i="103"/>
  <c r="H299" i="103"/>
  <c r="I298" i="103" s="1"/>
  <c r="G298" i="103"/>
  <c r="I296" i="103"/>
  <c r="G296" i="103"/>
  <c r="H294" i="103"/>
  <c r="I293" i="103" s="1"/>
  <c r="F293" i="103"/>
  <c r="H290" i="103"/>
  <c r="I290" i="103" s="1"/>
  <c r="I287" i="103"/>
  <c r="G287" i="103"/>
  <c r="I285" i="103"/>
  <c r="G285" i="103"/>
  <c r="H281" i="103"/>
  <c r="H280" i="103"/>
  <c r="H279" i="103"/>
  <c r="G278" i="103"/>
  <c r="H276" i="103"/>
  <c r="H275" i="103"/>
  <c r="H274" i="103"/>
  <c r="G273" i="103"/>
  <c r="H271" i="103"/>
  <c r="H270" i="103"/>
  <c r="H268" i="103"/>
  <c r="H267" i="103"/>
  <c r="H266" i="103"/>
  <c r="H265" i="103"/>
  <c r="H264" i="103"/>
  <c r="G263" i="103"/>
  <c r="H261" i="103"/>
  <c r="H260" i="103"/>
  <c r="H259" i="103"/>
  <c r="H257" i="103"/>
  <c r="H256" i="103"/>
  <c r="I253" i="103"/>
  <c r="F253" i="103"/>
  <c r="H251" i="103"/>
  <c r="H250" i="103"/>
  <c r="I250" i="103" s="1"/>
  <c r="I248" i="103"/>
  <c r="G248" i="103"/>
  <c r="H246" i="103"/>
  <c r="I244" i="103" s="1"/>
  <c r="G244" i="103"/>
  <c r="H242" i="103"/>
  <c r="H241" i="103"/>
  <c r="H240" i="103"/>
  <c r="H239" i="103"/>
  <c r="G238" i="103"/>
  <c r="H236" i="103"/>
  <c r="I235" i="103" s="1"/>
  <c r="F235" i="103"/>
  <c r="I232" i="103"/>
  <c r="G232" i="103"/>
  <c r="I230" i="103"/>
  <c r="G230" i="103"/>
  <c r="H228" i="103"/>
  <c r="I228" i="103" s="1"/>
  <c r="H226" i="103"/>
  <c r="H225" i="103"/>
  <c r="H224" i="103"/>
  <c r="F223" i="103"/>
  <c r="H221" i="103"/>
  <c r="H220" i="103"/>
  <c r="H219" i="103"/>
  <c r="H218" i="103"/>
  <c r="H217" i="103"/>
  <c r="F216" i="103"/>
  <c r="I214" i="103"/>
  <c r="G214" i="103"/>
  <c r="H211" i="103"/>
  <c r="I211" i="103" s="1"/>
  <c r="I209" i="103"/>
  <c r="F209" i="103"/>
  <c r="H207" i="103"/>
  <c r="H206" i="103"/>
  <c r="H205" i="103"/>
  <c r="H204" i="103"/>
  <c r="H203" i="103"/>
  <c r="G202" i="103"/>
  <c r="H200" i="103"/>
  <c r="H199" i="103"/>
  <c r="H196" i="103"/>
  <c r="H195" i="103"/>
  <c r="H194" i="103"/>
  <c r="H193" i="103"/>
  <c r="H192" i="103"/>
  <c r="F191" i="103"/>
  <c r="H189" i="103"/>
  <c r="I188" i="103" s="1"/>
  <c r="F188" i="103"/>
  <c r="H186" i="103"/>
  <c r="I186" i="103" s="1"/>
  <c r="H184" i="103"/>
  <c r="H183" i="103"/>
  <c r="H182" i="103"/>
  <c r="H181" i="103"/>
  <c r="H180" i="103"/>
  <c r="G179" i="103"/>
  <c r="I177" i="103"/>
  <c r="G177" i="103"/>
  <c r="H175" i="103"/>
  <c r="H174" i="103"/>
  <c r="H173" i="103"/>
  <c r="H172" i="103"/>
  <c r="H171" i="103"/>
  <c r="F170" i="103"/>
  <c r="H168" i="103"/>
  <c r="I167" i="103" s="1"/>
  <c r="G167" i="103"/>
  <c r="H165" i="103"/>
  <c r="I164" i="103" s="1"/>
  <c r="H162" i="103"/>
  <c r="I161" i="103" s="1"/>
  <c r="F161" i="103"/>
  <c r="H159" i="103"/>
  <c r="H158" i="103"/>
  <c r="H155" i="103"/>
  <c r="H154" i="103"/>
  <c r="H153" i="103"/>
  <c r="H152" i="103"/>
  <c r="H151" i="103"/>
  <c r="F150" i="103"/>
  <c r="I148" i="103"/>
  <c r="G148" i="103"/>
  <c r="H146" i="103"/>
  <c r="H145" i="103"/>
  <c r="I145" i="103" s="1"/>
  <c r="F143" i="103"/>
  <c r="H141" i="103"/>
  <c r="I141" i="103" s="1"/>
  <c r="H139" i="103"/>
  <c r="H138" i="103"/>
  <c r="H137" i="103"/>
  <c r="H136" i="103"/>
  <c r="H135" i="103"/>
  <c r="H134" i="103"/>
  <c r="I132" i="103"/>
  <c r="G132" i="103"/>
  <c r="H130" i="103"/>
  <c r="H129" i="103"/>
  <c r="H128" i="103"/>
  <c r="G127" i="103"/>
  <c r="H125" i="103"/>
  <c r="I124" i="103" s="1"/>
  <c r="G124" i="103"/>
  <c r="H119" i="103"/>
  <c r="H118" i="103"/>
  <c r="H117" i="103"/>
  <c r="F116" i="103"/>
  <c r="H114" i="103"/>
  <c r="H113" i="103"/>
  <c r="H112" i="103"/>
  <c r="F111" i="103"/>
  <c r="H109" i="103"/>
  <c r="I108" i="103"/>
  <c r="F108" i="103"/>
  <c r="I106" i="103"/>
  <c r="G106" i="103"/>
  <c r="H104" i="103"/>
  <c r="H103" i="103"/>
  <c r="H102" i="103"/>
  <c r="H101" i="103"/>
  <c r="H100" i="103"/>
  <c r="F99" i="103"/>
  <c r="H97" i="103"/>
  <c r="H96" i="103"/>
  <c r="H95" i="103"/>
  <c r="H94" i="103"/>
  <c r="H92" i="103"/>
  <c r="I92" i="103" s="1"/>
  <c r="H90" i="103"/>
  <c r="I89" i="103" s="1"/>
  <c r="F89" i="103"/>
  <c r="I87" i="103"/>
  <c r="G87" i="103"/>
  <c r="H85" i="103"/>
  <c r="H84" i="103"/>
  <c r="I82" i="103"/>
  <c r="G82" i="103"/>
  <c r="H80" i="103"/>
  <c r="H79" i="103"/>
  <c r="H78" i="103"/>
  <c r="H77" i="103"/>
  <c r="H76" i="103"/>
  <c r="H74" i="103"/>
  <c r="I73" i="103" s="1"/>
  <c r="F73" i="103"/>
  <c r="H71" i="103"/>
  <c r="H70" i="103"/>
  <c r="H69" i="103"/>
  <c r="H68" i="103"/>
  <c r="H67" i="103"/>
  <c r="F66" i="103"/>
  <c r="H64" i="103"/>
  <c r="I63" i="103" s="1"/>
  <c r="F63" i="103"/>
  <c r="H61" i="103"/>
  <c r="H60" i="103"/>
  <c r="H59" i="103"/>
  <c r="H58" i="103"/>
  <c r="H57" i="103"/>
  <c r="H56" i="103"/>
  <c r="I54" i="103"/>
  <c r="G54" i="103"/>
  <c r="I52" i="103"/>
  <c r="H50" i="103"/>
  <c r="I49" i="103" s="1"/>
  <c r="F49" i="103"/>
  <c r="H47" i="103"/>
  <c r="H46" i="103"/>
  <c r="H45" i="103"/>
  <c r="H44" i="103"/>
  <c r="H43" i="103"/>
  <c r="F42" i="103"/>
  <c r="I40" i="103"/>
  <c r="G40" i="103"/>
  <c r="H38" i="103"/>
  <c r="H37" i="103"/>
  <c r="I34" i="103"/>
  <c r="G34" i="103"/>
  <c r="H32" i="103"/>
  <c r="H31" i="103"/>
  <c r="H30" i="103"/>
  <c r="G29" i="103"/>
  <c r="I27" i="103"/>
  <c r="G27" i="103"/>
  <c r="I24" i="103"/>
  <c r="F24" i="103"/>
  <c r="H22" i="103"/>
  <c r="H21" i="103"/>
  <c r="H20" i="103"/>
  <c r="H19" i="103"/>
  <c r="H17" i="103"/>
  <c r="H16" i="103"/>
  <c r="H15" i="103"/>
  <c r="H14" i="103"/>
  <c r="H12" i="103"/>
  <c r="I11" i="103" s="1"/>
  <c r="F11" i="103"/>
  <c r="H9" i="103"/>
  <c r="H8" i="103"/>
  <c r="H6" i="103"/>
  <c r="H5" i="103"/>
  <c r="I113" i="105" l="1"/>
  <c r="I22" i="105"/>
  <c r="I13" i="105"/>
  <c r="I406" i="105"/>
  <c r="I64" i="105"/>
  <c r="I397" i="105"/>
  <c r="I243" i="105"/>
  <c r="I95" i="105"/>
  <c r="I361" i="105"/>
  <c r="I347" i="105"/>
  <c r="I85" i="105"/>
  <c r="I100" i="105"/>
  <c r="I271" i="105"/>
  <c r="I307" i="105"/>
  <c r="I354" i="105"/>
  <c r="I129" i="105"/>
  <c r="I192" i="105"/>
  <c r="I413" i="105"/>
  <c r="I54" i="105"/>
  <c r="I180" i="105"/>
  <c r="I256" i="105"/>
  <c r="I216" i="105"/>
  <c r="I364" i="105"/>
  <c r="I147" i="105"/>
  <c r="I263" i="105"/>
  <c r="I292" i="105"/>
  <c r="I319" i="105"/>
  <c r="I383" i="105"/>
  <c r="I39" i="105"/>
  <c r="I199" i="105"/>
  <c r="I231" i="105"/>
  <c r="I249" i="105"/>
  <c r="I171" i="105"/>
  <c r="I77" i="105"/>
  <c r="I136" i="105"/>
  <c r="I252" i="105"/>
  <c r="I297" i="105"/>
  <c r="I326" i="105"/>
  <c r="I203" i="105"/>
  <c r="I266" i="105"/>
  <c r="I313" i="105"/>
  <c r="I10" i="105"/>
  <c r="I154" i="105"/>
  <c r="I371" i="105"/>
  <c r="I390" i="105"/>
  <c r="I157" i="104"/>
  <c r="I129" i="104"/>
  <c r="I145" i="104"/>
  <c r="I11" i="104"/>
  <c r="I273" i="104"/>
  <c r="I278" i="104"/>
  <c r="I202" i="104"/>
  <c r="I39" i="104"/>
  <c r="I259" i="104"/>
  <c r="I105" i="104"/>
  <c r="I198" i="104"/>
  <c r="I150" i="104"/>
  <c r="I20" i="104"/>
  <c r="I424" i="104"/>
  <c r="I25" i="104"/>
  <c r="I301" i="104"/>
  <c r="I358" i="104"/>
  <c r="I337" i="104"/>
  <c r="I100" i="104"/>
  <c r="I216" i="104"/>
  <c r="I324" i="104"/>
  <c r="I90" i="104"/>
  <c r="I256" i="104"/>
  <c r="I306" i="104"/>
  <c r="I330" i="104"/>
  <c r="I191" i="104"/>
  <c r="I238" i="104"/>
  <c r="I270" i="104"/>
  <c r="I375" i="104"/>
  <c r="I408" i="104"/>
  <c r="I223" i="104"/>
  <c r="I69" i="104"/>
  <c r="I44" i="104"/>
  <c r="I170" i="104"/>
  <c r="I317" i="104"/>
  <c r="I365" i="104"/>
  <c r="I59" i="104"/>
  <c r="I179" i="104"/>
  <c r="I394" i="104"/>
  <c r="I382" i="104"/>
  <c r="I401" i="104"/>
  <c r="I5" i="104"/>
  <c r="I82" i="104"/>
  <c r="I263" i="104"/>
  <c r="I417" i="104"/>
  <c r="I118" i="104"/>
  <c r="I136" i="104"/>
  <c r="I250" i="104"/>
  <c r="I372" i="104"/>
  <c r="I84" i="103"/>
  <c r="I5" i="103"/>
  <c r="I198" i="103"/>
  <c r="I157" i="103"/>
  <c r="I365" i="103"/>
  <c r="I223" i="103"/>
  <c r="I66" i="103"/>
  <c r="I337" i="103"/>
  <c r="I324" i="103"/>
  <c r="I42" i="103"/>
  <c r="I14" i="103"/>
  <c r="I191" i="103"/>
  <c r="I170" i="103"/>
  <c r="I179" i="103"/>
  <c r="I330" i="103"/>
  <c r="I29" i="103"/>
  <c r="I116" i="103"/>
  <c r="I375" i="103"/>
  <c r="I270" i="103"/>
  <c r="I37" i="103"/>
  <c r="I256" i="103"/>
  <c r="I94" i="103"/>
  <c r="I273" i="103"/>
  <c r="I306" i="103"/>
  <c r="I150" i="103"/>
  <c r="I56" i="103"/>
  <c r="I401" i="103"/>
  <c r="I424" i="103"/>
  <c r="I111" i="103"/>
  <c r="I216" i="103"/>
  <c r="I417" i="103"/>
  <c r="I301" i="103"/>
  <c r="I278" i="103"/>
  <c r="I372" i="103"/>
  <c r="I263" i="103"/>
  <c r="I408" i="103"/>
  <c r="I127" i="103"/>
  <c r="I394" i="103"/>
  <c r="I19" i="103"/>
  <c r="I99" i="103"/>
  <c r="I382" i="103"/>
  <c r="I238" i="103"/>
  <c r="I358" i="103"/>
  <c r="I8" i="103"/>
  <c r="I259" i="103"/>
  <c r="I134" i="103"/>
  <c r="I76" i="103"/>
  <c r="I202" i="103"/>
  <c r="I452" i="102"/>
  <c r="I448" i="102"/>
  <c r="G448" i="102"/>
  <c r="H442" i="102"/>
  <c r="I441" i="102" s="1"/>
  <c r="H439" i="102"/>
  <c r="I439" i="102" s="1"/>
  <c r="H437" i="102"/>
  <c r="I436" i="102" s="1"/>
  <c r="F436" i="102"/>
  <c r="I434" i="102"/>
  <c r="F434" i="102"/>
  <c r="H432" i="102"/>
  <c r="I431" i="102" s="1"/>
  <c r="F431" i="102"/>
  <c r="H429" i="102"/>
  <c r="H428" i="102"/>
  <c r="H427" i="102"/>
  <c r="H426" i="102"/>
  <c r="H425" i="102"/>
  <c r="F424" i="102"/>
  <c r="H422" i="102"/>
  <c r="H421" i="102"/>
  <c r="H420" i="102"/>
  <c r="H419" i="102"/>
  <c r="H418" i="102"/>
  <c r="F417" i="102"/>
  <c r="I415" i="102"/>
  <c r="G415" i="102"/>
  <c r="H413" i="102"/>
  <c r="H412" i="102"/>
  <c r="H411" i="102"/>
  <c r="H410" i="102"/>
  <c r="H409" i="102"/>
  <c r="F408" i="102"/>
  <c r="H406" i="102"/>
  <c r="H405" i="102"/>
  <c r="H404" i="102"/>
  <c r="H403" i="102"/>
  <c r="H401" i="102"/>
  <c r="H399" i="102"/>
  <c r="H398" i="102"/>
  <c r="H397" i="102"/>
  <c r="H396" i="102"/>
  <c r="H395" i="102"/>
  <c r="F394" i="102"/>
  <c r="H392" i="102"/>
  <c r="I391" i="102" s="1"/>
  <c r="F391" i="102"/>
  <c r="I386" i="102"/>
  <c r="F386" i="102"/>
  <c r="H384" i="102"/>
  <c r="H383" i="102"/>
  <c r="G382" i="102"/>
  <c r="H380" i="102"/>
  <c r="H379" i="102"/>
  <c r="H378" i="102"/>
  <c r="H377" i="102"/>
  <c r="H376" i="102"/>
  <c r="G375" i="102"/>
  <c r="H373" i="102"/>
  <c r="H372" i="102"/>
  <c r="H370" i="102"/>
  <c r="H369" i="102"/>
  <c r="H368" i="102"/>
  <c r="H367" i="102"/>
  <c r="H366" i="102"/>
  <c r="F365" i="102"/>
  <c r="H363" i="102"/>
  <c r="H362" i="102"/>
  <c r="H361" i="102"/>
  <c r="H360" i="102"/>
  <c r="H359" i="102"/>
  <c r="G358" i="102"/>
  <c r="I356" i="102"/>
  <c r="H354" i="102"/>
  <c r="I353" i="102" s="1"/>
  <c r="F353" i="102"/>
  <c r="H351" i="102"/>
  <c r="I351" i="102" s="1"/>
  <c r="H349" i="102"/>
  <c r="I348" i="102" s="1"/>
  <c r="F348" i="102"/>
  <c r="H346" i="102"/>
  <c r="I345" i="102" s="1"/>
  <c r="H343" i="102"/>
  <c r="I342" i="102" s="1"/>
  <c r="G342" i="102"/>
  <c r="H340" i="102"/>
  <c r="H339" i="102"/>
  <c r="H338" i="102"/>
  <c r="F337" i="102"/>
  <c r="H335" i="102"/>
  <c r="H334" i="102"/>
  <c r="H333" i="102"/>
  <c r="H332" i="102"/>
  <c r="H331" i="102"/>
  <c r="H330" i="102"/>
  <c r="H328" i="102"/>
  <c r="H327" i="102"/>
  <c r="H326" i="102"/>
  <c r="H325" i="102"/>
  <c r="G324" i="102"/>
  <c r="H322" i="102"/>
  <c r="I322" i="102" s="1"/>
  <c r="H320" i="102"/>
  <c r="H319" i="102"/>
  <c r="F317" i="102"/>
  <c r="H315" i="102"/>
  <c r="I315" i="102" s="1"/>
  <c r="I311" i="102"/>
  <c r="F311" i="102"/>
  <c r="H309" i="102"/>
  <c r="H308" i="102"/>
  <c r="H307" i="102"/>
  <c r="F306" i="102"/>
  <c r="H304" i="102"/>
  <c r="H303" i="102"/>
  <c r="H302" i="102"/>
  <c r="F301" i="102"/>
  <c r="H299" i="102"/>
  <c r="I298" i="102" s="1"/>
  <c r="G298" i="102"/>
  <c r="I296" i="102"/>
  <c r="G296" i="102"/>
  <c r="H294" i="102"/>
  <c r="I293" i="102" s="1"/>
  <c r="F293" i="102"/>
  <c r="H290" i="102"/>
  <c r="I290" i="102" s="1"/>
  <c r="I287" i="102"/>
  <c r="G287" i="102"/>
  <c r="I285" i="102"/>
  <c r="G285" i="102"/>
  <c r="H283" i="102"/>
  <c r="H282" i="102"/>
  <c r="H281" i="102"/>
  <c r="G280" i="102"/>
  <c r="H278" i="102"/>
  <c r="H277" i="102"/>
  <c r="H276" i="102"/>
  <c r="G275" i="102"/>
  <c r="H273" i="102"/>
  <c r="H272" i="102"/>
  <c r="H270" i="102"/>
  <c r="H269" i="102"/>
  <c r="H268" i="102"/>
  <c r="H267" i="102"/>
  <c r="H266" i="102"/>
  <c r="G265" i="102"/>
  <c r="H263" i="102"/>
  <c r="H262" i="102"/>
  <c r="H261" i="102"/>
  <c r="H259" i="102"/>
  <c r="H258" i="102"/>
  <c r="I255" i="102"/>
  <c r="F255" i="102"/>
  <c r="H253" i="102"/>
  <c r="H252" i="102"/>
  <c r="I250" i="102"/>
  <c r="G250" i="102"/>
  <c r="H248" i="102"/>
  <c r="I246" i="102" s="1"/>
  <c r="G246" i="102"/>
  <c r="H244" i="102"/>
  <c r="H243" i="102"/>
  <c r="H242" i="102"/>
  <c r="H241" i="102"/>
  <c r="G240" i="102"/>
  <c r="H238" i="102"/>
  <c r="I237" i="102" s="1"/>
  <c r="F237" i="102"/>
  <c r="I234" i="102"/>
  <c r="G234" i="102"/>
  <c r="I232" i="102"/>
  <c r="G232" i="102"/>
  <c r="H230" i="102"/>
  <c r="I230" i="102" s="1"/>
  <c r="H228" i="102"/>
  <c r="H227" i="102"/>
  <c r="H226" i="102"/>
  <c r="F225" i="102"/>
  <c r="H223" i="102"/>
  <c r="H222" i="102"/>
  <c r="H221" i="102"/>
  <c r="H220" i="102"/>
  <c r="H219" i="102"/>
  <c r="F218" i="102"/>
  <c r="I216" i="102"/>
  <c r="G216" i="102"/>
  <c r="H213" i="102"/>
  <c r="I213" i="102" s="1"/>
  <c r="I211" i="102"/>
  <c r="F211" i="102"/>
  <c r="H209" i="102"/>
  <c r="H208" i="102"/>
  <c r="H207" i="102"/>
  <c r="H206" i="102"/>
  <c r="H205" i="102"/>
  <c r="G204" i="102"/>
  <c r="H202" i="102"/>
  <c r="H201" i="102"/>
  <c r="H198" i="102"/>
  <c r="H197" i="102"/>
  <c r="H196" i="102"/>
  <c r="H195" i="102"/>
  <c r="H194" i="102"/>
  <c r="F193" i="102"/>
  <c r="H191" i="102"/>
  <c r="I190" i="102" s="1"/>
  <c r="F190" i="102"/>
  <c r="H188" i="102"/>
  <c r="I188" i="102" s="1"/>
  <c r="H186" i="102"/>
  <c r="H185" i="102"/>
  <c r="H184" i="102"/>
  <c r="H183" i="102"/>
  <c r="H182" i="102"/>
  <c r="G181" i="102"/>
  <c r="I179" i="102"/>
  <c r="G179" i="102"/>
  <c r="H177" i="102"/>
  <c r="H176" i="102"/>
  <c r="H175" i="102"/>
  <c r="H174" i="102"/>
  <c r="H173" i="102"/>
  <c r="F172" i="102"/>
  <c r="H170" i="102"/>
  <c r="I169" i="102" s="1"/>
  <c r="G169" i="102"/>
  <c r="H167" i="102"/>
  <c r="I166" i="102" s="1"/>
  <c r="H164" i="102"/>
  <c r="I163" i="102" s="1"/>
  <c r="F163" i="102"/>
  <c r="H161" i="102"/>
  <c r="H160" i="102"/>
  <c r="H157" i="102"/>
  <c r="H156" i="102"/>
  <c r="H155" i="102"/>
  <c r="H154" i="102"/>
  <c r="H153" i="102"/>
  <c r="F152" i="102"/>
  <c r="I150" i="102"/>
  <c r="G150" i="102"/>
  <c r="H148" i="102"/>
  <c r="H147" i="102"/>
  <c r="I145" i="102"/>
  <c r="F145" i="102"/>
  <c r="H143" i="102"/>
  <c r="I143" i="102" s="1"/>
  <c r="H141" i="102"/>
  <c r="H140" i="102"/>
  <c r="H139" i="102"/>
  <c r="H138" i="102"/>
  <c r="H137" i="102"/>
  <c r="H136" i="102"/>
  <c r="I134" i="102"/>
  <c r="G134" i="102"/>
  <c r="H132" i="102"/>
  <c r="H131" i="102"/>
  <c r="H130" i="102"/>
  <c r="G129" i="102"/>
  <c r="H127" i="102"/>
  <c r="I126" i="102" s="1"/>
  <c r="G126" i="102"/>
  <c r="H119" i="102"/>
  <c r="H118" i="102"/>
  <c r="H117" i="102"/>
  <c r="F116" i="102"/>
  <c r="H114" i="102"/>
  <c r="H113" i="102"/>
  <c r="H112" i="102"/>
  <c r="F111" i="102"/>
  <c r="H109" i="102"/>
  <c r="I108" i="102" s="1"/>
  <c r="F108" i="102"/>
  <c r="I106" i="102"/>
  <c r="G106" i="102"/>
  <c r="H104" i="102"/>
  <c r="H103" i="102"/>
  <c r="H102" i="102"/>
  <c r="H101" i="102"/>
  <c r="H100" i="102"/>
  <c r="F99" i="102"/>
  <c r="H97" i="102"/>
  <c r="H96" i="102"/>
  <c r="H95" i="102"/>
  <c r="H94" i="102"/>
  <c r="H92" i="102"/>
  <c r="I92" i="102" s="1"/>
  <c r="H90" i="102"/>
  <c r="I89" i="102" s="1"/>
  <c r="F89" i="102"/>
  <c r="I87" i="102"/>
  <c r="G87" i="102"/>
  <c r="H85" i="102"/>
  <c r="H84" i="102"/>
  <c r="I82" i="102"/>
  <c r="G82" i="102"/>
  <c r="H80" i="102"/>
  <c r="H79" i="102"/>
  <c r="H78" i="102"/>
  <c r="H77" i="102"/>
  <c r="H76" i="102"/>
  <c r="H74" i="102"/>
  <c r="I73" i="102" s="1"/>
  <c r="F73" i="102"/>
  <c r="H71" i="102"/>
  <c r="H70" i="102"/>
  <c r="H69" i="102"/>
  <c r="H68" i="102"/>
  <c r="H67" i="102"/>
  <c r="F66" i="102"/>
  <c r="H64" i="102"/>
  <c r="I63" i="102" s="1"/>
  <c r="F63" i="102"/>
  <c r="H61" i="102"/>
  <c r="H60" i="102"/>
  <c r="H59" i="102"/>
  <c r="H58" i="102"/>
  <c r="H57" i="102"/>
  <c r="H56" i="102"/>
  <c r="I54" i="102"/>
  <c r="G54" i="102"/>
  <c r="I52" i="102"/>
  <c r="H50" i="102"/>
  <c r="I49" i="102" s="1"/>
  <c r="F49" i="102"/>
  <c r="H47" i="102"/>
  <c r="H46" i="102"/>
  <c r="H45" i="102"/>
  <c r="H44" i="102"/>
  <c r="H43" i="102"/>
  <c r="F42" i="102"/>
  <c r="I40" i="102"/>
  <c r="G40" i="102"/>
  <c r="H38" i="102"/>
  <c r="H37" i="102"/>
  <c r="I34" i="102"/>
  <c r="G34" i="102"/>
  <c r="H32" i="102"/>
  <c r="H31" i="102"/>
  <c r="H30" i="102"/>
  <c r="G29" i="102"/>
  <c r="I27" i="102"/>
  <c r="G27" i="102"/>
  <c r="I24" i="102"/>
  <c r="F24" i="102"/>
  <c r="H22" i="102"/>
  <c r="H21" i="102"/>
  <c r="H20" i="102"/>
  <c r="H19" i="102"/>
  <c r="H17" i="102"/>
  <c r="H16" i="102"/>
  <c r="H15" i="102"/>
  <c r="H14" i="102"/>
  <c r="H12" i="102"/>
  <c r="I11" i="102" s="1"/>
  <c r="F11" i="102"/>
  <c r="H9" i="102"/>
  <c r="H8" i="102"/>
  <c r="H6" i="102"/>
  <c r="H5" i="102"/>
  <c r="H338" i="101"/>
  <c r="H337" i="101"/>
  <c r="H378" i="101"/>
  <c r="H275" i="101"/>
  <c r="H274" i="101"/>
  <c r="I267" i="101"/>
  <c r="F267" i="101"/>
  <c r="H250" i="101"/>
  <c r="I249" i="101" s="1"/>
  <c r="F216" i="101"/>
  <c r="I216" i="101"/>
  <c r="F111" i="101"/>
  <c r="H97" i="101"/>
  <c r="F89" i="101"/>
  <c r="I52" i="101"/>
  <c r="I34" i="101"/>
  <c r="I24" i="101"/>
  <c r="H12" i="101"/>
  <c r="I11" i="101" s="1"/>
  <c r="I462" i="101"/>
  <c r="I458" i="101"/>
  <c r="G458" i="101"/>
  <c r="H454" i="101"/>
  <c r="I453" i="101" s="1"/>
  <c r="H451" i="101"/>
  <c r="I451" i="101" s="1"/>
  <c r="H449" i="101"/>
  <c r="I448" i="101" s="1"/>
  <c r="F448" i="101"/>
  <c r="F446" i="101"/>
  <c r="H444" i="101"/>
  <c r="I443" i="101" s="1"/>
  <c r="F443" i="101"/>
  <c r="H441" i="101"/>
  <c r="H440" i="101"/>
  <c r="H439" i="101"/>
  <c r="H438" i="101"/>
  <c r="H437" i="101"/>
  <c r="F436" i="101"/>
  <c r="H434" i="101"/>
  <c r="H433" i="101"/>
  <c r="H432" i="101"/>
  <c r="H431" i="101"/>
  <c r="H430" i="101"/>
  <c r="F429" i="101"/>
  <c r="I427" i="101"/>
  <c r="G427" i="101"/>
  <c r="H425" i="101"/>
  <c r="H424" i="101"/>
  <c r="H423" i="101"/>
  <c r="H422" i="101"/>
  <c r="H421" i="101"/>
  <c r="F420" i="101"/>
  <c r="H418" i="101"/>
  <c r="H417" i="101"/>
  <c r="H416" i="101"/>
  <c r="H415" i="101"/>
  <c r="H413" i="101"/>
  <c r="H411" i="101"/>
  <c r="H410" i="101"/>
  <c r="H409" i="101"/>
  <c r="H408" i="101"/>
  <c r="H407" i="101"/>
  <c r="F406" i="101"/>
  <c r="H404" i="101"/>
  <c r="I403" i="101" s="1"/>
  <c r="F403" i="101"/>
  <c r="I398" i="101"/>
  <c r="F398" i="101"/>
  <c r="H396" i="101"/>
  <c r="H395" i="101"/>
  <c r="G394" i="101"/>
  <c r="H392" i="101"/>
  <c r="H391" i="101"/>
  <c r="H390" i="101"/>
  <c r="H389" i="101"/>
  <c r="H388" i="101"/>
  <c r="G387" i="101"/>
  <c r="H385" i="101"/>
  <c r="H384" i="101"/>
  <c r="H382" i="101"/>
  <c r="H381" i="101"/>
  <c r="H380" i="101"/>
  <c r="H379" i="101"/>
  <c r="F377" i="101"/>
  <c r="H375" i="101"/>
  <c r="H374" i="101"/>
  <c r="H373" i="101"/>
  <c r="H372" i="101"/>
  <c r="H371" i="101"/>
  <c r="G370" i="101"/>
  <c r="I368" i="101"/>
  <c r="H366" i="101"/>
  <c r="I365" i="101" s="1"/>
  <c r="F365" i="101"/>
  <c r="H363" i="101"/>
  <c r="I363" i="101" s="1"/>
  <c r="H361" i="101"/>
  <c r="I360" i="101" s="1"/>
  <c r="F360" i="101"/>
  <c r="H358" i="101"/>
  <c r="I357" i="101" s="1"/>
  <c r="H355" i="101"/>
  <c r="I354" i="101" s="1"/>
  <c r="G354" i="101"/>
  <c r="H352" i="101"/>
  <c r="H351" i="101"/>
  <c r="H350" i="101"/>
  <c r="F349" i="101"/>
  <c r="H347" i="101"/>
  <c r="H346" i="101"/>
  <c r="H345" i="101"/>
  <c r="H344" i="101"/>
  <c r="H343" i="101"/>
  <c r="H342" i="101"/>
  <c r="H340" i="101"/>
  <c r="H339" i="101"/>
  <c r="G336" i="101"/>
  <c r="H334" i="101"/>
  <c r="H332" i="101"/>
  <c r="H331" i="101"/>
  <c r="F329" i="101"/>
  <c r="H327" i="101"/>
  <c r="I327" i="101" s="1"/>
  <c r="I323" i="101"/>
  <c r="F323" i="101"/>
  <c r="H321" i="101"/>
  <c r="H320" i="101"/>
  <c r="H319" i="101"/>
  <c r="F318" i="101"/>
  <c r="H316" i="101"/>
  <c r="H315" i="101"/>
  <c r="H314" i="101"/>
  <c r="F313" i="101"/>
  <c r="H311" i="101"/>
  <c r="I310" i="101" s="1"/>
  <c r="G310" i="101"/>
  <c r="I308" i="101"/>
  <c r="G308" i="101"/>
  <c r="H306" i="101"/>
  <c r="I305" i="101" s="1"/>
  <c r="F305" i="101"/>
  <c r="H302" i="101"/>
  <c r="I302" i="101" s="1"/>
  <c r="I299" i="101"/>
  <c r="G299" i="101"/>
  <c r="I297" i="101"/>
  <c r="G297" i="101"/>
  <c r="H295" i="101"/>
  <c r="H294" i="101"/>
  <c r="H293" i="101"/>
  <c r="G292" i="101"/>
  <c r="H290" i="101"/>
  <c r="H289" i="101"/>
  <c r="H288" i="101"/>
  <c r="G287" i="101"/>
  <c r="H285" i="101"/>
  <c r="H284" i="101"/>
  <c r="H282" i="101"/>
  <c r="H281" i="101"/>
  <c r="H280" i="101"/>
  <c r="H279" i="101"/>
  <c r="H278" i="101"/>
  <c r="G277" i="101"/>
  <c r="H273" i="101"/>
  <c r="H271" i="101"/>
  <c r="H270" i="101"/>
  <c r="H265" i="101"/>
  <c r="H264" i="101"/>
  <c r="I262" i="101"/>
  <c r="G262" i="101"/>
  <c r="H260" i="101"/>
  <c r="I258" i="101" s="1"/>
  <c r="G258" i="101"/>
  <c r="H256" i="101"/>
  <c r="H255" i="101"/>
  <c r="H254" i="101"/>
  <c r="H253" i="101"/>
  <c r="G252" i="101"/>
  <c r="F249" i="101"/>
  <c r="I246" i="101"/>
  <c r="G246" i="101"/>
  <c r="I244" i="101"/>
  <c r="G244" i="101"/>
  <c r="H242" i="101"/>
  <c r="I242" i="101" s="1"/>
  <c r="H233" i="101"/>
  <c r="H232" i="101"/>
  <c r="H231" i="101"/>
  <c r="F230" i="101"/>
  <c r="H228" i="101"/>
  <c r="H227" i="101"/>
  <c r="H226" i="101"/>
  <c r="H225" i="101"/>
  <c r="H224" i="101"/>
  <c r="F223" i="101"/>
  <c r="I221" i="101"/>
  <c r="G221" i="101"/>
  <c r="H218" i="101"/>
  <c r="I218" i="101" s="1"/>
  <c r="H214" i="101"/>
  <c r="H213" i="101"/>
  <c r="H212" i="101"/>
  <c r="H211" i="101"/>
  <c r="H210" i="101"/>
  <c r="G209" i="101"/>
  <c r="H207" i="101"/>
  <c r="H206" i="101"/>
  <c r="H203" i="101"/>
  <c r="H202" i="101"/>
  <c r="H201" i="101"/>
  <c r="H200" i="101"/>
  <c r="H199" i="101"/>
  <c r="F198" i="101"/>
  <c r="H196" i="101"/>
  <c r="I195" i="101" s="1"/>
  <c r="F195" i="101"/>
  <c r="H193" i="101"/>
  <c r="I193" i="101" s="1"/>
  <c r="H191" i="101"/>
  <c r="H190" i="101"/>
  <c r="H189" i="101"/>
  <c r="H188" i="101"/>
  <c r="H187" i="101"/>
  <c r="G186" i="101"/>
  <c r="I184" i="101"/>
  <c r="G184" i="101"/>
  <c r="H182" i="101"/>
  <c r="H181" i="101"/>
  <c r="H180" i="101"/>
  <c r="H179" i="101"/>
  <c r="H178" i="101"/>
  <c r="F177" i="101"/>
  <c r="H175" i="101"/>
  <c r="I174" i="101" s="1"/>
  <c r="G174" i="101"/>
  <c r="H172" i="101"/>
  <c r="I171" i="101" s="1"/>
  <c r="H169" i="101"/>
  <c r="I168" i="101" s="1"/>
  <c r="F168" i="101"/>
  <c r="H166" i="101"/>
  <c r="H165" i="101"/>
  <c r="H157" i="101"/>
  <c r="H156" i="101"/>
  <c r="H155" i="101"/>
  <c r="H154" i="101"/>
  <c r="H153" i="101"/>
  <c r="F152" i="101"/>
  <c r="I150" i="101"/>
  <c r="G150" i="101"/>
  <c r="H148" i="101"/>
  <c r="H147" i="101"/>
  <c r="I145" i="101"/>
  <c r="F145" i="101"/>
  <c r="H143" i="101"/>
  <c r="I143" i="101" s="1"/>
  <c r="H141" i="101"/>
  <c r="H140" i="101"/>
  <c r="H139" i="101"/>
  <c r="H138" i="101"/>
  <c r="H137" i="101"/>
  <c r="H136" i="101"/>
  <c r="I134" i="101"/>
  <c r="G134" i="101"/>
  <c r="H132" i="101"/>
  <c r="H131" i="101"/>
  <c r="H130" i="101"/>
  <c r="G129" i="101"/>
  <c r="H127" i="101"/>
  <c r="I126" i="101" s="1"/>
  <c r="G126" i="101"/>
  <c r="H124" i="101"/>
  <c r="H123" i="101"/>
  <c r="H122" i="101"/>
  <c r="F121" i="101"/>
  <c r="H119" i="101"/>
  <c r="H118" i="101"/>
  <c r="H117" i="101"/>
  <c r="F116" i="101"/>
  <c r="H114" i="101"/>
  <c r="H113" i="101"/>
  <c r="H112" i="101"/>
  <c r="H109" i="101"/>
  <c r="I108" i="101" s="1"/>
  <c r="F108" i="101"/>
  <c r="I106" i="101"/>
  <c r="G106" i="101"/>
  <c r="H104" i="101"/>
  <c r="H103" i="101"/>
  <c r="H102" i="101"/>
  <c r="H101" i="101"/>
  <c r="H100" i="101"/>
  <c r="F99" i="101"/>
  <c r="H96" i="101"/>
  <c r="H95" i="101"/>
  <c r="H94" i="101"/>
  <c r="H92" i="101"/>
  <c r="I92" i="101" s="1"/>
  <c r="H90" i="101"/>
  <c r="I89" i="101" s="1"/>
  <c r="I87" i="101"/>
  <c r="G87" i="101"/>
  <c r="H85" i="101"/>
  <c r="H84" i="101"/>
  <c r="I82" i="101"/>
  <c r="G82" i="101"/>
  <c r="H80" i="101"/>
  <c r="H79" i="101"/>
  <c r="H78" i="101"/>
  <c r="H77" i="101"/>
  <c r="H76" i="101"/>
  <c r="H74" i="101"/>
  <c r="I73" i="101" s="1"/>
  <c r="F73" i="101"/>
  <c r="H71" i="101"/>
  <c r="H70" i="101"/>
  <c r="H69" i="101"/>
  <c r="H68" i="101"/>
  <c r="H67" i="101"/>
  <c r="F66" i="101"/>
  <c r="H64" i="101"/>
  <c r="I63" i="101" s="1"/>
  <c r="F63" i="101"/>
  <c r="H61" i="101"/>
  <c r="H60" i="101"/>
  <c r="H59" i="101"/>
  <c r="H58" i="101"/>
  <c r="H57" i="101"/>
  <c r="H56" i="101"/>
  <c r="I54" i="101"/>
  <c r="G54" i="101"/>
  <c r="H50" i="101"/>
  <c r="I49" i="101" s="1"/>
  <c r="F49" i="101"/>
  <c r="H47" i="101"/>
  <c r="H46" i="101"/>
  <c r="H45" i="101"/>
  <c r="H44" i="101"/>
  <c r="H43" i="101"/>
  <c r="F42" i="101"/>
  <c r="I40" i="101"/>
  <c r="G40" i="101"/>
  <c r="H38" i="101"/>
  <c r="H37" i="101"/>
  <c r="G34" i="101"/>
  <c r="H32" i="101"/>
  <c r="H31" i="101"/>
  <c r="H30" i="101"/>
  <c r="G29" i="101"/>
  <c r="I27" i="101"/>
  <c r="G27" i="101"/>
  <c r="F24" i="101"/>
  <c r="H22" i="101"/>
  <c r="H21" i="101"/>
  <c r="H20" i="101"/>
  <c r="H19" i="101"/>
  <c r="H17" i="101"/>
  <c r="H16" i="101"/>
  <c r="H15" i="101"/>
  <c r="H14" i="101"/>
  <c r="F11" i="101"/>
  <c r="H9" i="101"/>
  <c r="H8" i="101"/>
  <c r="H6" i="101"/>
  <c r="H5" i="101"/>
  <c r="I457" i="100"/>
  <c r="H263" i="100"/>
  <c r="H405" i="100"/>
  <c r="H376" i="100"/>
  <c r="I376" i="100" s="1"/>
  <c r="H334" i="100"/>
  <c r="H325" i="100"/>
  <c r="H190" i="100"/>
  <c r="I190" i="100" s="1"/>
  <c r="H132" i="100"/>
  <c r="H81" i="100"/>
  <c r="H73" i="100"/>
  <c r="H53" i="100"/>
  <c r="H13" i="100"/>
  <c r="I290" i="100"/>
  <c r="G290" i="100"/>
  <c r="I51" i="100"/>
  <c r="G51" i="100"/>
  <c r="I453" i="100"/>
  <c r="G453" i="100"/>
  <c r="H449" i="100"/>
  <c r="I448" i="100" s="1"/>
  <c r="H446" i="100"/>
  <c r="I446" i="100" s="1"/>
  <c r="H444" i="100"/>
  <c r="I443" i="100"/>
  <c r="F443" i="100"/>
  <c r="H441" i="100"/>
  <c r="H440" i="100"/>
  <c r="H439" i="100"/>
  <c r="F438" i="100"/>
  <c r="H436" i="100"/>
  <c r="I435" i="100" s="1"/>
  <c r="F435" i="100"/>
  <c r="H433" i="100"/>
  <c r="H432" i="100"/>
  <c r="H431" i="100"/>
  <c r="H430" i="100"/>
  <c r="H429" i="100"/>
  <c r="F428" i="100"/>
  <c r="H426" i="100"/>
  <c r="H425" i="100"/>
  <c r="H424" i="100"/>
  <c r="H423" i="100"/>
  <c r="H422" i="100"/>
  <c r="F421" i="100"/>
  <c r="I419" i="100"/>
  <c r="G419" i="100"/>
  <c r="H417" i="100"/>
  <c r="H416" i="100"/>
  <c r="H415" i="100"/>
  <c r="H414" i="100"/>
  <c r="H413" i="100"/>
  <c r="F412" i="100"/>
  <c r="H410" i="100"/>
  <c r="H409" i="100"/>
  <c r="H408" i="100"/>
  <c r="H407" i="100"/>
  <c r="H403" i="100"/>
  <c r="H402" i="100"/>
  <c r="H401" i="100"/>
  <c r="H400" i="100"/>
  <c r="H399" i="100"/>
  <c r="F398" i="100"/>
  <c r="H396" i="100"/>
  <c r="I395" i="100" s="1"/>
  <c r="F395" i="100"/>
  <c r="I390" i="100"/>
  <c r="F390" i="100"/>
  <c r="H388" i="100"/>
  <c r="H387" i="100"/>
  <c r="G386" i="100"/>
  <c r="H384" i="100"/>
  <c r="H383" i="100"/>
  <c r="H382" i="100"/>
  <c r="H381" i="100"/>
  <c r="H380" i="100"/>
  <c r="G379" i="100"/>
  <c r="H377" i="100"/>
  <c r="H374" i="100"/>
  <c r="H373" i="100"/>
  <c r="H372" i="100"/>
  <c r="I369" i="100" s="1"/>
  <c r="H371" i="100"/>
  <c r="F369" i="100"/>
  <c r="H367" i="100"/>
  <c r="H366" i="100"/>
  <c r="H365" i="100"/>
  <c r="H364" i="100"/>
  <c r="H363" i="100"/>
  <c r="G362" i="100"/>
  <c r="I360" i="100"/>
  <c r="H358" i="100"/>
  <c r="I357" i="100" s="1"/>
  <c r="F357" i="100"/>
  <c r="H355" i="100"/>
  <c r="I355" i="100" s="1"/>
  <c r="H353" i="100"/>
  <c r="I352" i="100" s="1"/>
  <c r="F352" i="100"/>
  <c r="H350" i="100"/>
  <c r="I349" i="100" s="1"/>
  <c r="H347" i="100"/>
  <c r="I346" i="100" s="1"/>
  <c r="G346" i="100"/>
  <c r="H344" i="100"/>
  <c r="H343" i="100"/>
  <c r="H342" i="100"/>
  <c r="F341" i="100"/>
  <c r="H339" i="100"/>
  <c r="H338" i="100"/>
  <c r="H337" i="100"/>
  <c r="H336" i="100"/>
  <c r="H335" i="100"/>
  <c r="H332" i="100"/>
  <c r="H331" i="100"/>
  <c r="H330" i="100"/>
  <c r="G328" i="100"/>
  <c r="H326" i="100"/>
  <c r="H323" i="100"/>
  <c r="H322" i="100"/>
  <c r="I320" i="100" s="1"/>
  <c r="F320" i="100"/>
  <c r="H318" i="100"/>
  <c r="I318" i="100" s="1"/>
  <c r="I314" i="100"/>
  <c r="F314" i="100"/>
  <c r="H312" i="100"/>
  <c r="H311" i="100"/>
  <c r="H310" i="100"/>
  <c r="F309" i="100"/>
  <c r="H307" i="100"/>
  <c r="H306" i="100"/>
  <c r="H305" i="100"/>
  <c r="F304" i="100"/>
  <c r="H302" i="100"/>
  <c r="I301" i="100"/>
  <c r="G301" i="100"/>
  <c r="I299" i="100"/>
  <c r="G299" i="100"/>
  <c r="H297" i="100"/>
  <c r="I296" i="100" s="1"/>
  <c r="F296" i="100"/>
  <c r="H293" i="100"/>
  <c r="I293" i="100" s="1"/>
  <c r="I288" i="100"/>
  <c r="G288" i="100"/>
  <c r="H286" i="100"/>
  <c r="H285" i="100"/>
  <c r="H284" i="100"/>
  <c r="G283" i="100"/>
  <c r="H281" i="100"/>
  <c r="H280" i="100"/>
  <c r="H279" i="100"/>
  <c r="G278" i="100"/>
  <c r="H276" i="100"/>
  <c r="H275" i="100"/>
  <c r="H273" i="100"/>
  <c r="H272" i="100"/>
  <c r="H271" i="100"/>
  <c r="H270" i="100"/>
  <c r="H269" i="100"/>
  <c r="G268" i="100"/>
  <c r="H266" i="100"/>
  <c r="I266" i="100" s="1"/>
  <c r="H264" i="100"/>
  <c r="H261" i="100"/>
  <c r="H260" i="100"/>
  <c r="I258" i="100"/>
  <c r="G258" i="100"/>
  <c r="H256" i="100"/>
  <c r="I255" i="100" s="1"/>
  <c r="G255" i="100"/>
  <c r="H253" i="100"/>
  <c r="H252" i="100"/>
  <c r="H251" i="100"/>
  <c r="H250" i="100"/>
  <c r="G249" i="100"/>
  <c r="I246" i="100"/>
  <c r="F246" i="100"/>
  <c r="I243" i="100"/>
  <c r="G243" i="100"/>
  <c r="I241" i="100"/>
  <c r="G241" i="100"/>
  <c r="H239" i="100"/>
  <c r="I239" i="100" s="1"/>
  <c r="H237" i="100"/>
  <c r="H236" i="100"/>
  <c r="H235" i="100"/>
  <c r="H234" i="100"/>
  <c r="F232" i="100"/>
  <c r="H230" i="100"/>
  <c r="H229" i="100"/>
  <c r="H228" i="100"/>
  <c r="I227" i="100" s="1"/>
  <c r="F227" i="100"/>
  <c r="H225" i="100"/>
  <c r="H224" i="100"/>
  <c r="H223" i="100"/>
  <c r="H222" i="100"/>
  <c r="H221" i="100"/>
  <c r="F220" i="100"/>
  <c r="I218" i="100"/>
  <c r="G218" i="100"/>
  <c r="H215" i="100"/>
  <c r="I215" i="100" s="1"/>
  <c r="H213" i="100"/>
  <c r="H212" i="100"/>
  <c r="H211" i="100"/>
  <c r="H210" i="100"/>
  <c r="H209" i="100"/>
  <c r="G208" i="100"/>
  <c r="H206" i="100"/>
  <c r="H205" i="100"/>
  <c r="I203" i="100" s="1"/>
  <c r="H201" i="100"/>
  <c r="H200" i="100"/>
  <c r="H199" i="100"/>
  <c r="H198" i="100"/>
  <c r="H197" i="100"/>
  <c r="F196" i="100"/>
  <c r="H194" i="100"/>
  <c r="I193" i="100" s="1"/>
  <c r="F193" i="100"/>
  <c r="H188" i="100"/>
  <c r="H187" i="100"/>
  <c r="H186" i="100"/>
  <c r="H185" i="100"/>
  <c r="H184" i="100"/>
  <c r="G183" i="100"/>
  <c r="H181" i="100"/>
  <c r="I180" i="100" s="1"/>
  <c r="G180" i="100"/>
  <c r="H178" i="100"/>
  <c r="H177" i="100"/>
  <c r="H176" i="100"/>
  <c r="H175" i="100"/>
  <c r="H174" i="100"/>
  <c r="F173" i="100"/>
  <c r="H171" i="100"/>
  <c r="I170" i="100" s="1"/>
  <c r="G170" i="100"/>
  <c r="H168" i="100"/>
  <c r="I167" i="100" s="1"/>
  <c r="H165" i="100"/>
  <c r="I164" i="100" s="1"/>
  <c r="F164" i="100"/>
  <c r="H162" i="100"/>
  <c r="H161" i="100"/>
  <c r="G160" i="100"/>
  <c r="H158" i="100"/>
  <c r="H157" i="100"/>
  <c r="H156" i="100"/>
  <c r="G155" i="100"/>
  <c r="H153" i="100"/>
  <c r="H152" i="100"/>
  <c r="H151" i="100"/>
  <c r="H150" i="100"/>
  <c r="H149" i="100"/>
  <c r="F148" i="100"/>
  <c r="I146" i="100"/>
  <c r="G146" i="100"/>
  <c r="H144" i="100"/>
  <c r="H143" i="100"/>
  <c r="I141" i="100"/>
  <c r="F141" i="100"/>
  <c r="H139" i="100"/>
  <c r="I139" i="100" s="1"/>
  <c r="H137" i="100"/>
  <c r="H136" i="100"/>
  <c r="H135" i="100"/>
  <c r="H134" i="100"/>
  <c r="H133" i="100"/>
  <c r="I130" i="100"/>
  <c r="G130" i="100"/>
  <c r="H128" i="100"/>
  <c r="H127" i="100"/>
  <c r="H126" i="100"/>
  <c r="G125" i="100"/>
  <c r="H123" i="100"/>
  <c r="I122" i="100"/>
  <c r="G122" i="100"/>
  <c r="H120" i="100"/>
  <c r="H119" i="100"/>
  <c r="H118" i="100"/>
  <c r="F117" i="100"/>
  <c r="H115" i="100"/>
  <c r="H114" i="100"/>
  <c r="H113" i="100"/>
  <c r="F112" i="100"/>
  <c r="H110" i="100"/>
  <c r="H109" i="100"/>
  <c r="H108" i="100"/>
  <c r="H105" i="100"/>
  <c r="I104" i="100" s="1"/>
  <c r="F104" i="100"/>
  <c r="I102" i="100"/>
  <c r="G102" i="100"/>
  <c r="H100" i="100"/>
  <c r="H99" i="100"/>
  <c r="H98" i="100"/>
  <c r="H97" i="100"/>
  <c r="H96" i="100"/>
  <c r="F95" i="100"/>
  <c r="H93" i="100"/>
  <c r="H92" i="100"/>
  <c r="H91" i="100"/>
  <c r="H87" i="100"/>
  <c r="I86" i="100" s="1"/>
  <c r="G86" i="100"/>
  <c r="H89" i="100"/>
  <c r="I89" i="100" s="1"/>
  <c r="I84" i="100"/>
  <c r="G84" i="100"/>
  <c r="H82" i="100"/>
  <c r="I79" i="100"/>
  <c r="G79" i="100"/>
  <c r="H77" i="100"/>
  <c r="H76" i="100"/>
  <c r="H75" i="100"/>
  <c r="H74" i="100"/>
  <c r="H71" i="100"/>
  <c r="I70" i="100" s="1"/>
  <c r="F70" i="100"/>
  <c r="H68" i="100"/>
  <c r="H67" i="100"/>
  <c r="H66" i="100"/>
  <c r="H65" i="100"/>
  <c r="H64" i="100"/>
  <c r="F63" i="100"/>
  <c r="H61" i="100"/>
  <c r="I60" i="100" s="1"/>
  <c r="F60" i="100"/>
  <c r="H58" i="100"/>
  <c r="H57" i="100"/>
  <c r="H56" i="100"/>
  <c r="H55" i="100"/>
  <c r="H54" i="100"/>
  <c r="H49" i="100"/>
  <c r="I48" i="100" s="1"/>
  <c r="F48" i="100"/>
  <c r="H46" i="100"/>
  <c r="H45" i="100"/>
  <c r="H44" i="100"/>
  <c r="H43" i="100"/>
  <c r="H42" i="100"/>
  <c r="F41" i="100"/>
  <c r="I39" i="100"/>
  <c r="G39" i="100"/>
  <c r="H37" i="100"/>
  <c r="H36" i="100"/>
  <c r="I34" i="100"/>
  <c r="G34" i="100"/>
  <c r="H32" i="100"/>
  <c r="H31" i="100"/>
  <c r="H30" i="100"/>
  <c r="G29" i="100"/>
  <c r="I27" i="100"/>
  <c r="G27" i="100"/>
  <c r="I23" i="100"/>
  <c r="F23" i="100"/>
  <c r="H21" i="100"/>
  <c r="H20" i="100"/>
  <c r="H19" i="100"/>
  <c r="H18" i="100"/>
  <c r="H16" i="100"/>
  <c r="H15" i="100"/>
  <c r="H14" i="100"/>
  <c r="I11" i="100"/>
  <c r="F11" i="100"/>
  <c r="H9" i="100"/>
  <c r="H8" i="100"/>
  <c r="H6" i="100"/>
  <c r="H5" i="100"/>
  <c r="I444" i="104" l="1"/>
  <c r="I448" i="104" s="1"/>
  <c r="I457" i="104" s="1"/>
  <c r="I433" i="105"/>
  <c r="I440" i="105" s="1"/>
  <c r="I160" i="100"/>
  <c r="I252" i="102"/>
  <c r="I183" i="100"/>
  <c r="I283" i="100"/>
  <c r="I446" i="103"/>
  <c r="I450" i="103" s="1"/>
  <c r="I459" i="103" s="1"/>
  <c r="I107" i="100"/>
  <c r="I365" i="102"/>
  <c r="I280" i="102"/>
  <c r="I84" i="102"/>
  <c r="I240" i="102"/>
  <c r="I152" i="102"/>
  <c r="I261" i="102"/>
  <c r="I317" i="102"/>
  <c r="I372" i="102"/>
  <c r="I200" i="102"/>
  <c r="I324" i="102"/>
  <c r="I116" i="102"/>
  <c r="I129" i="102"/>
  <c r="I417" i="102"/>
  <c r="I5" i="102"/>
  <c r="I19" i="102"/>
  <c r="I42" i="102"/>
  <c r="I337" i="102"/>
  <c r="I394" i="102"/>
  <c r="I408" i="102"/>
  <c r="I225" i="102"/>
  <c r="I358" i="102"/>
  <c r="I424" i="102"/>
  <c r="I14" i="102"/>
  <c r="I218" i="102"/>
  <c r="I275" i="102"/>
  <c r="I301" i="102"/>
  <c r="I401" i="102"/>
  <c r="I159" i="102"/>
  <c r="I330" i="102"/>
  <c r="I375" i="102"/>
  <c r="I56" i="102"/>
  <c r="I136" i="102"/>
  <c r="I172" i="102"/>
  <c r="I258" i="102"/>
  <c r="I37" i="102"/>
  <c r="I66" i="102"/>
  <c r="I94" i="102"/>
  <c r="I272" i="102"/>
  <c r="I306" i="102"/>
  <c r="I29" i="102"/>
  <c r="I76" i="102"/>
  <c r="I99" i="102"/>
  <c r="I204" i="102"/>
  <c r="I382" i="102"/>
  <c r="I8" i="102"/>
  <c r="I111" i="102"/>
  <c r="I147" i="102"/>
  <c r="I181" i="102"/>
  <c r="I193" i="102"/>
  <c r="I265" i="102"/>
  <c r="I273" i="101"/>
  <c r="I384" i="101"/>
  <c r="I111" i="101"/>
  <c r="I329" i="101"/>
  <c r="I205" i="101"/>
  <c r="I264" i="101"/>
  <c r="I94" i="101"/>
  <c r="I164" i="101"/>
  <c r="I284" i="101"/>
  <c r="I121" i="101"/>
  <c r="I147" i="101"/>
  <c r="I270" i="101"/>
  <c r="I394" i="101"/>
  <c r="I5" i="101"/>
  <c r="I99" i="101"/>
  <c r="I318" i="101"/>
  <c r="I446" i="101"/>
  <c r="I76" i="101"/>
  <c r="I152" i="101"/>
  <c r="I14" i="101"/>
  <c r="I129" i="101"/>
  <c r="I334" i="101"/>
  <c r="I429" i="101"/>
  <c r="I406" i="101"/>
  <c r="I292" i="101"/>
  <c r="I277" i="101"/>
  <c r="I37" i="101"/>
  <c r="I84" i="101"/>
  <c r="I230" i="101"/>
  <c r="I287" i="101"/>
  <c r="I198" i="101"/>
  <c r="I19" i="101"/>
  <c r="I413" i="101"/>
  <c r="I29" i="101"/>
  <c r="I116" i="101"/>
  <c r="I336" i="101"/>
  <c r="I349" i="101"/>
  <c r="I387" i="101"/>
  <c r="I436" i="101"/>
  <c r="I8" i="101"/>
  <c r="I223" i="101"/>
  <c r="I313" i="101"/>
  <c r="I377" i="101"/>
  <c r="I342" i="101"/>
  <c r="I186" i="101"/>
  <c r="I177" i="101"/>
  <c r="I136" i="101"/>
  <c r="I252" i="101"/>
  <c r="I370" i="101"/>
  <c r="I420" i="101"/>
  <c r="I42" i="101"/>
  <c r="I56" i="101"/>
  <c r="I66" i="101"/>
  <c r="I209" i="101"/>
  <c r="I421" i="100"/>
  <c r="I263" i="100"/>
  <c r="I143" i="100"/>
  <c r="I81" i="100"/>
  <c r="I405" i="100"/>
  <c r="I63" i="100"/>
  <c r="I173" i="100"/>
  <c r="I325" i="100"/>
  <c r="I18" i="100"/>
  <c r="I304" i="100"/>
  <c r="I36" i="100"/>
  <c r="I362" i="100"/>
  <c r="I341" i="100"/>
  <c r="I196" i="100"/>
  <c r="I379" i="100"/>
  <c r="I334" i="100"/>
  <c r="I53" i="100"/>
  <c r="I8" i="100"/>
  <c r="I278" i="100"/>
  <c r="I268" i="100"/>
  <c r="I132" i="100"/>
  <c r="I328" i="100"/>
  <c r="I249" i="100"/>
  <c r="I260" i="100"/>
  <c r="I275" i="100"/>
  <c r="I125" i="100"/>
  <c r="I5" i="100"/>
  <c r="I112" i="100"/>
  <c r="I148" i="100"/>
  <c r="I232" i="100"/>
  <c r="I412" i="100"/>
  <c r="I208" i="100"/>
  <c r="I398" i="100"/>
  <c r="I95" i="100"/>
  <c r="I91" i="100"/>
  <c r="I386" i="100"/>
  <c r="I428" i="100"/>
  <c r="I220" i="100"/>
  <c r="I117" i="100"/>
  <c r="I41" i="100"/>
  <c r="I13" i="100"/>
  <c r="I438" i="100"/>
  <c r="I29" i="100"/>
  <c r="I309" i="100"/>
  <c r="G278" i="99"/>
  <c r="H317" i="99"/>
  <c r="I317" i="99" s="1"/>
  <c r="H86" i="99"/>
  <c r="I86" i="99" s="1"/>
  <c r="H6" i="99"/>
  <c r="H5" i="99"/>
  <c r="I5" i="99" s="1"/>
  <c r="I456" i="99"/>
  <c r="I452" i="99"/>
  <c r="G452" i="99"/>
  <c r="H448" i="99"/>
  <c r="I447" i="99" s="1"/>
  <c r="H445" i="99"/>
  <c r="I445" i="99" s="1"/>
  <c r="H443" i="99"/>
  <c r="I442" i="99" s="1"/>
  <c r="F442" i="99"/>
  <c r="H440" i="99"/>
  <c r="H439" i="99"/>
  <c r="H438" i="99"/>
  <c r="F437" i="99"/>
  <c r="H435" i="99"/>
  <c r="I434" i="99" s="1"/>
  <c r="F434" i="99"/>
  <c r="H432" i="99"/>
  <c r="H431" i="99"/>
  <c r="H430" i="99"/>
  <c r="H429" i="99"/>
  <c r="H428" i="99"/>
  <c r="F427" i="99"/>
  <c r="H425" i="99"/>
  <c r="H424" i="99"/>
  <c r="H423" i="99"/>
  <c r="H422" i="99"/>
  <c r="H421" i="99"/>
  <c r="F420" i="99"/>
  <c r="I418" i="99"/>
  <c r="G418" i="99"/>
  <c r="H416" i="99"/>
  <c r="H415" i="99"/>
  <c r="H414" i="99"/>
  <c r="H413" i="99"/>
  <c r="H412" i="99"/>
  <c r="F411" i="99"/>
  <c r="H409" i="99"/>
  <c r="H408" i="99"/>
  <c r="H407" i="99"/>
  <c r="H406" i="99"/>
  <c r="G404" i="99"/>
  <c r="H402" i="99"/>
  <c r="H401" i="99"/>
  <c r="H400" i="99"/>
  <c r="H399" i="99"/>
  <c r="H398" i="99"/>
  <c r="F397" i="99"/>
  <c r="H395" i="99"/>
  <c r="I394" i="99" s="1"/>
  <c r="F394" i="99"/>
  <c r="I389" i="99"/>
  <c r="F389" i="99"/>
  <c r="H387" i="99"/>
  <c r="H386" i="99"/>
  <c r="G385" i="99"/>
  <c r="H383" i="99"/>
  <c r="H382" i="99"/>
  <c r="H381" i="99"/>
  <c r="H380" i="99"/>
  <c r="H379" i="99"/>
  <c r="G378" i="99"/>
  <c r="H376" i="99"/>
  <c r="I375" i="99" s="1"/>
  <c r="G375" i="99"/>
  <c r="H373" i="99"/>
  <c r="H372" i="99"/>
  <c r="H371" i="99"/>
  <c r="H370" i="99"/>
  <c r="F368" i="99"/>
  <c r="H366" i="99"/>
  <c r="H365" i="99"/>
  <c r="H364" i="99"/>
  <c r="H363" i="99"/>
  <c r="H362" i="99"/>
  <c r="G361" i="99"/>
  <c r="I359" i="99"/>
  <c r="H357" i="99"/>
  <c r="I356" i="99" s="1"/>
  <c r="F356" i="99"/>
  <c r="H354" i="99"/>
  <c r="I354" i="99" s="1"/>
  <c r="H352" i="99"/>
  <c r="I351" i="99" s="1"/>
  <c r="F351" i="99"/>
  <c r="H349" i="99"/>
  <c r="I348" i="99" s="1"/>
  <c r="H346" i="99"/>
  <c r="I345" i="99" s="1"/>
  <c r="G345" i="99"/>
  <c r="H343" i="99"/>
  <c r="H342" i="99"/>
  <c r="H341" i="99"/>
  <c r="F340" i="99"/>
  <c r="H338" i="99"/>
  <c r="H337" i="99"/>
  <c r="H336" i="99"/>
  <c r="H335" i="99"/>
  <c r="H334" i="99"/>
  <c r="G333" i="99"/>
  <c r="H331" i="99"/>
  <c r="H330" i="99"/>
  <c r="H329" i="99"/>
  <c r="G327" i="99"/>
  <c r="H325" i="99"/>
  <c r="I324" i="99" s="1"/>
  <c r="G324" i="99"/>
  <c r="H322" i="99"/>
  <c r="I319" i="99" s="1"/>
  <c r="H321" i="99"/>
  <c r="F319" i="99"/>
  <c r="I313" i="99"/>
  <c r="F313" i="99"/>
  <c r="H311" i="99"/>
  <c r="H310" i="99"/>
  <c r="H309" i="99"/>
  <c r="F308" i="99"/>
  <c r="H306" i="99"/>
  <c r="H305" i="99"/>
  <c r="H304" i="99"/>
  <c r="F303" i="99"/>
  <c r="H301" i="99"/>
  <c r="I300" i="99" s="1"/>
  <c r="G300" i="99"/>
  <c r="I298" i="99"/>
  <c r="G298" i="99"/>
  <c r="H296" i="99"/>
  <c r="I295" i="99" s="1"/>
  <c r="F295" i="99"/>
  <c r="H292" i="99"/>
  <c r="I292" i="99" s="1"/>
  <c r="I288" i="99"/>
  <c r="G288" i="99"/>
  <c r="H286" i="99"/>
  <c r="H285" i="99"/>
  <c r="H284" i="99"/>
  <c r="G283" i="99"/>
  <c r="H281" i="99"/>
  <c r="H280" i="99"/>
  <c r="H279" i="99"/>
  <c r="H276" i="99"/>
  <c r="H275" i="99"/>
  <c r="I275" i="99" s="1"/>
  <c r="H273" i="99"/>
  <c r="H272" i="99"/>
  <c r="H271" i="99"/>
  <c r="H270" i="99"/>
  <c r="H269" i="99"/>
  <c r="G268" i="99"/>
  <c r="H266" i="99"/>
  <c r="I266" i="99" s="1"/>
  <c r="H264" i="99"/>
  <c r="I263" i="99" s="1"/>
  <c r="G263" i="99"/>
  <c r="H261" i="99"/>
  <c r="H260" i="99"/>
  <c r="I258" i="99"/>
  <c r="G258" i="99"/>
  <c r="H256" i="99"/>
  <c r="I255" i="99" s="1"/>
  <c r="G255" i="99"/>
  <c r="H253" i="99"/>
  <c r="H252" i="99"/>
  <c r="H251" i="99"/>
  <c r="H250" i="99"/>
  <c r="G249" i="99"/>
  <c r="I246" i="99"/>
  <c r="F246" i="99"/>
  <c r="I243" i="99"/>
  <c r="G243" i="99"/>
  <c r="I241" i="99"/>
  <c r="G241" i="99"/>
  <c r="H239" i="99"/>
  <c r="I239" i="99" s="1"/>
  <c r="H237" i="99"/>
  <c r="H236" i="99"/>
  <c r="H235" i="99"/>
  <c r="H234" i="99"/>
  <c r="F232" i="99"/>
  <c r="H230" i="99"/>
  <c r="H229" i="99"/>
  <c r="H228" i="99"/>
  <c r="F227" i="99"/>
  <c r="H225" i="99"/>
  <c r="H224" i="99"/>
  <c r="H223" i="99"/>
  <c r="H222" i="99"/>
  <c r="H221" i="99"/>
  <c r="F220" i="99"/>
  <c r="I218" i="99"/>
  <c r="G218" i="99"/>
  <c r="H215" i="99"/>
  <c r="I215" i="99" s="1"/>
  <c r="H213" i="99"/>
  <c r="H212" i="99"/>
  <c r="H211" i="99"/>
  <c r="H210" i="99"/>
  <c r="H209" i="99"/>
  <c r="G208" i="99"/>
  <c r="H206" i="99"/>
  <c r="H205" i="99"/>
  <c r="H201" i="99"/>
  <c r="H200" i="99"/>
  <c r="H199" i="99"/>
  <c r="H198" i="99"/>
  <c r="H197" i="99"/>
  <c r="F196" i="99"/>
  <c r="H194" i="99"/>
  <c r="I193" i="99" s="1"/>
  <c r="F193" i="99"/>
  <c r="I190" i="99"/>
  <c r="G190" i="99"/>
  <c r="H188" i="99"/>
  <c r="H187" i="99"/>
  <c r="H186" i="99"/>
  <c r="H185" i="99"/>
  <c r="H184" i="99"/>
  <c r="G183" i="99"/>
  <c r="H181" i="99"/>
  <c r="I180" i="99" s="1"/>
  <c r="G180" i="99"/>
  <c r="H178" i="99"/>
  <c r="H177" i="99"/>
  <c r="H176" i="99"/>
  <c r="H175" i="99"/>
  <c r="H174" i="99"/>
  <c r="F173" i="99"/>
  <c r="H171" i="99"/>
  <c r="I170" i="99"/>
  <c r="G170" i="99"/>
  <c r="H168" i="99"/>
  <c r="I167" i="99" s="1"/>
  <c r="H165" i="99"/>
  <c r="I164" i="99" s="1"/>
  <c r="F164" i="99"/>
  <c r="H162" i="99"/>
  <c r="H161" i="99"/>
  <c r="G160" i="99"/>
  <c r="H158" i="99"/>
  <c r="H157" i="99"/>
  <c r="H156" i="99"/>
  <c r="G155" i="99"/>
  <c r="H153" i="99"/>
  <c r="H152" i="99"/>
  <c r="H151" i="99"/>
  <c r="H150" i="99"/>
  <c r="H149" i="99"/>
  <c r="F148" i="99"/>
  <c r="I146" i="99"/>
  <c r="G146" i="99"/>
  <c r="H144" i="99"/>
  <c r="H143" i="99"/>
  <c r="I141" i="99"/>
  <c r="F141" i="99"/>
  <c r="H139" i="99"/>
  <c r="I139" i="99" s="1"/>
  <c r="H137" i="99"/>
  <c r="H136" i="99"/>
  <c r="H135" i="99"/>
  <c r="H134" i="99"/>
  <c r="H133" i="99"/>
  <c r="F132" i="99"/>
  <c r="I130" i="99"/>
  <c r="G130" i="99"/>
  <c r="H128" i="99"/>
  <c r="H127" i="99"/>
  <c r="H126" i="99"/>
  <c r="G125" i="99"/>
  <c r="H123" i="99"/>
  <c r="I122" i="99" s="1"/>
  <c r="G122" i="99"/>
  <c r="H120" i="99"/>
  <c r="H119" i="99"/>
  <c r="H118" i="99"/>
  <c r="F117" i="99"/>
  <c r="H115" i="99"/>
  <c r="H114" i="99"/>
  <c r="H113" i="99"/>
  <c r="F112" i="99"/>
  <c r="H110" i="99"/>
  <c r="H109" i="99"/>
  <c r="H108" i="99"/>
  <c r="H105" i="99"/>
  <c r="I104" i="99" s="1"/>
  <c r="F104" i="99"/>
  <c r="I102" i="99"/>
  <c r="G102" i="99"/>
  <c r="H100" i="99"/>
  <c r="H99" i="99"/>
  <c r="H98" i="99"/>
  <c r="H97" i="99"/>
  <c r="H96" i="99"/>
  <c r="F95" i="99"/>
  <c r="H93" i="99"/>
  <c r="H92" i="99"/>
  <c r="H91" i="99"/>
  <c r="H89" i="99"/>
  <c r="I88" i="99" s="1"/>
  <c r="G88" i="99"/>
  <c r="I84" i="99"/>
  <c r="G84" i="99"/>
  <c r="H82" i="99"/>
  <c r="I81" i="99" s="1"/>
  <c r="G81" i="99"/>
  <c r="I79" i="99"/>
  <c r="G79" i="99"/>
  <c r="H77" i="99"/>
  <c r="H76" i="99"/>
  <c r="H75" i="99"/>
  <c r="H74" i="99"/>
  <c r="G73" i="99"/>
  <c r="H71" i="99"/>
  <c r="I70" i="99" s="1"/>
  <c r="F70" i="99"/>
  <c r="H68" i="99"/>
  <c r="H67" i="99"/>
  <c r="H66" i="99"/>
  <c r="H65" i="99"/>
  <c r="H64" i="99"/>
  <c r="F63" i="99"/>
  <c r="H61" i="99"/>
  <c r="I60" i="99" s="1"/>
  <c r="F60" i="99"/>
  <c r="H58" i="99"/>
  <c r="H57" i="99"/>
  <c r="H56" i="99"/>
  <c r="H55" i="99"/>
  <c r="H54" i="99"/>
  <c r="G53" i="99"/>
  <c r="H49" i="99"/>
  <c r="I48" i="99" s="1"/>
  <c r="F48" i="99"/>
  <c r="H46" i="99"/>
  <c r="H45" i="99"/>
  <c r="H44" i="99"/>
  <c r="H43" i="99"/>
  <c r="H42" i="99"/>
  <c r="F41" i="99"/>
  <c r="I39" i="99"/>
  <c r="G39" i="99"/>
  <c r="H37" i="99"/>
  <c r="H36" i="99"/>
  <c r="I34" i="99"/>
  <c r="G34" i="99"/>
  <c r="H32" i="99"/>
  <c r="H31" i="99"/>
  <c r="H30" i="99"/>
  <c r="G29" i="99"/>
  <c r="I27" i="99"/>
  <c r="G27" i="99"/>
  <c r="I23" i="99"/>
  <c r="F23" i="99"/>
  <c r="H21" i="99"/>
  <c r="H20" i="99"/>
  <c r="H19" i="99"/>
  <c r="H18" i="99"/>
  <c r="H16" i="99"/>
  <c r="H15" i="99"/>
  <c r="H14" i="99"/>
  <c r="H13" i="99"/>
  <c r="I11" i="99"/>
  <c r="F11" i="99"/>
  <c r="H9" i="99"/>
  <c r="H8" i="99"/>
  <c r="I446" i="102" l="1"/>
  <c r="I450" i="102" s="1"/>
  <c r="I459" i="102" s="1"/>
  <c r="I456" i="101"/>
  <c r="I460" i="101" s="1"/>
  <c r="I486" i="101" s="1"/>
  <c r="I385" i="99"/>
  <c r="I260" i="99"/>
  <c r="I8" i="99"/>
  <c r="I160" i="99"/>
  <c r="I227" i="99"/>
  <c r="I333" i="99"/>
  <c r="I361" i="99"/>
  <c r="I278" i="99"/>
  <c r="I173" i="99"/>
  <c r="I148" i="99"/>
  <c r="I368" i="99"/>
  <c r="I112" i="99"/>
  <c r="I132" i="99"/>
  <c r="I378" i="99"/>
  <c r="I18" i="99"/>
  <c r="I73" i="99"/>
  <c r="I13" i="99"/>
  <c r="I303" i="99"/>
  <c r="I327" i="99"/>
  <c r="I155" i="99"/>
  <c r="I411" i="99"/>
  <c r="I249" i="99"/>
  <c r="I203" i="99"/>
  <c r="I196" i="99"/>
  <c r="I397" i="99"/>
  <c r="I308" i="99"/>
  <c r="I183" i="99"/>
  <c r="I95" i="99"/>
  <c r="I420" i="99"/>
  <c r="I117" i="99"/>
  <c r="I63" i="99"/>
  <c r="I125" i="99"/>
  <c r="I437" i="99"/>
  <c r="I107" i="99"/>
  <c r="I427" i="99"/>
  <c r="I53" i="99"/>
  <c r="I232" i="99"/>
  <c r="I404" i="99"/>
  <c r="I41" i="99"/>
  <c r="I220" i="99"/>
  <c r="I29" i="99"/>
  <c r="I143" i="99"/>
  <c r="I208" i="99"/>
  <c r="I340" i="99"/>
  <c r="I91" i="99"/>
  <c r="I268" i="99"/>
  <c r="I36" i="99"/>
  <c r="I283" i="99"/>
  <c r="I481" i="98"/>
  <c r="H262" i="98"/>
  <c r="I262" i="98" s="1"/>
  <c r="H257" i="98"/>
  <c r="H256" i="98"/>
  <c r="H34" i="98"/>
  <c r="H33" i="98"/>
  <c r="I477" i="98"/>
  <c r="G477" i="98"/>
  <c r="H468" i="98"/>
  <c r="I467" i="98" s="1"/>
  <c r="H465" i="98"/>
  <c r="I465" i="98" s="1"/>
  <c r="H463" i="98"/>
  <c r="I462" i="98" s="1"/>
  <c r="F462" i="98"/>
  <c r="H460" i="98"/>
  <c r="H459" i="98"/>
  <c r="H458" i="98"/>
  <c r="F457" i="98"/>
  <c r="H452" i="98"/>
  <c r="I451" i="98" s="1"/>
  <c r="F451" i="98"/>
  <c r="H449" i="98"/>
  <c r="H448" i="98"/>
  <c r="H447" i="98"/>
  <c r="H446" i="98"/>
  <c r="H445" i="98"/>
  <c r="F444" i="98"/>
  <c r="H442" i="98"/>
  <c r="H441" i="98"/>
  <c r="H440" i="98"/>
  <c r="H439" i="98"/>
  <c r="H438" i="98"/>
  <c r="F437" i="98"/>
  <c r="I435" i="98"/>
  <c r="G435" i="98"/>
  <c r="H433" i="98"/>
  <c r="H432" i="98"/>
  <c r="H431" i="98"/>
  <c r="H430" i="98"/>
  <c r="H429" i="98"/>
  <c r="F428" i="98"/>
  <c r="H426" i="98"/>
  <c r="H425" i="98"/>
  <c r="H424" i="98"/>
  <c r="H423" i="98"/>
  <c r="G421" i="98"/>
  <c r="H419" i="98"/>
  <c r="H418" i="98"/>
  <c r="H417" i="98"/>
  <c r="H416" i="98"/>
  <c r="H415" i="98"/>
  <c r="F414" i="98"/>
  <c r="H412" i="98"/>
  <c r="I411" i="98" s="1"/>
  <c r="F411" i="98"/>
  <c r="I406" i="98"/>
  <c r="F406" i="98"/>
  <c r="H404" i="98"/>
  <c r="H403" i="98"/>
  <c r="G402" i="98"/>
  <c r="H400" i="98"/>
  <c r="I399" i="98" s="1"/>
  <c r="F399" i="98"/>
  <c r="H397" i="98"/>
  <c r="H396" i="98"/>
  <c r="H395" i="98"/>
  <c r="H394" i="98"/>
  <c r="H393" i="98"/>
  <c r="G392" i="98"/>
  <c r="H390" i="98"/>
  <c r="I389" i="98" s="1"/>
  <c r="G389" i="98"/>
  <c r="H387" i="98"/>
  <c r="H386" i="98"/>
  <c r="H385" i="98"/>
  <c r="H384" i="98"/>
  <c r="F382" i="98"/>
  <c r="H380" i="98"/>
  <c r="H379" i="98"/>
  <c r="H378" i="98"/>
  <c r="H377" i="98"/>
  <c r="H376" i="98"/>
  <c r="G375" i="98"/>
  <c r="I373" i="98"/>
  <c r="H371" i="98"/>
  <c r="I370" i="98" s="1"/>
  <c r="F370" i="98"/>
  <c r="H368" i="98"/>
  <c r="I368" i="98" s="1"/>
  <c r="H366" i="98"/>
  <c r="I365" i="98" s="1"/>
  <c r="F365" i="98"/>
  <c r="H363" i="98"/>
  <c r="I362" i="98" s="1"/>
  <c r="H360" i="98"/>
  <c r="I359" i="98" s="1"/>
  <c r="G359" i="98"/>
  <c r="H357" i="98"/>
  <c r="H356" i="98"/>
  <c r="H355" i="98"/>
  <c r="F354" i="98"/>
  <c r="H352" i="98"/>
  <c r="H351" i="98"/>
  <c r="H350" i="98"/>
  <c r="H349" i="98"/>
  <c r="H348" i="98"/>
  <c r="G347" i="98"/>
  <c r="H345" i="98"/>
  <c r="H344" i="98"/>
  <c r="H343" i="98"/>
  <c r="G341" i="98"/>
  <c r="H337" i="98"/>
  <c r="I336" i="98" s="1"/>
  <c r="G336" i="98"/>
  <c r="H334" i="98"/>
  <c r="H333" i="98"/>
  <c r="F331" i="98"/>
  <c r="I327" i="98"/>
  <c r="F327" i="98"/>
  <c r="H319" i="98"/>
  <c r="H318" i="98"/>
  <c r="H317" i="98"/>
  <c r="F316" i="98"/>
  <c r="H314" i="98"/>
  <c r="H313" i="98"/>
  <c r="H312" i="98"/>
  <c r="F311" i="98"/>
  <c r="H304" i="98"/>
  <c r="I303" i="98" s="1"/>
  <c r="G303" i="98"/>
  <c r="I301" i="98"/>
  <c r="G301" i="98"/>
  <c r="H299" i="98"/>
  <c r="I298" i="98" s="1"/>
  <c r="F298" i="98"/>
  <c r="H295" i="98"/>
  <c r="I295" i="98" s="1"/>
  <c r="I291" i="98"/>
  <c r="G291" i="98"/>
  <c r="H289" i="98"/>
  <c r="H288" i="98"/>
  <c r="H287" i="98"/>
  <c r="G286" i="98"/>
  <c r="H284" i="98"/>
  <c r="H283" i="98"/>
  <c r="H282" i="98"/>
  <c r="F281" i="98"/>
  <c r="H279" i="98"/>
  <c r="H278" i="98"/>
  <c r="H276" i="98"/>
  <c r="H275" i="98"/>
  <c r="H274" i="98"/>
  <c r="H273" i="98"/>
  <c r="H272" i="98"/>
  <c r="G271" i="98"/>
  <c r="H260" i="98"/>
  <c r="I259" i="98" s="1"/>
  <c r="G259" i="98"/>
  <c r="I254" i="98"/>
  <c r="G254" i="98"/>
  <c r="H252" i="98"/>
  <c r="I251" i="98" s="1"/>
  <c r="G251" i="98"/>
  <c r="H249" i="98"/>
  <c r="H248" i="98"/>
  <c r="H247" i="98"/>
  <c r="H246" i="98"/>
  <c r="G245" i="98"/>
  <c r="I242" i="98"/>
  <c r="F242" i="98"/>
  <c r="I239" i="98"/>
  <c r="G239" i="98"/>
  <c r="I237" i="98"/>
  <c r="G237" i="98"/>
  <c r="H235" i="98"/>
  <c r="I235" i="98" s="1"/>
  <c r="H233" i="98"/>
  <c r="H232" i="98"/>
  <c r="H231" i="98"/>
  <c r="H230" i="98"/>
  <c r="F228" i="98"/>
  <c r="H226" i="98"/>
  <c r="H225" i="98"/>
  <c r="H224" i="98"/>
  <c r="F223" i="98"/>
  <c r="H221" i="98"/>
  <c r="H220" i="98"/>
  <c r="H219" i="98"/>
  <c r="H218" i="98"/>
  <c r="H217" i="98"/>
  <c r="F216" i="98"/>
  <c r="I214" i="98"/>
  <c r="G214" i="98"/>
  <c r="H211" i="98"/>
  <c r="I211" i="98" s="1"/>
  <c r="H209" i="98"/>
  <c r="H208" i="98"/>
  <c r="H207" i="98"/>
  <c r="H206" i="98"/>
  <c r="H205" i="98"/>
  <c r="G204" i="98"/>
  <c r="H202" i="98"/>
  <c r="H201" i="98"/>
  <c r="H197" i="98"/>
  <c r="H196" i="98"/>
  <c r="H195" i="98"/>
  <c r="H194" i="98"/>
  <c r="H193" i="98"/>
  <c r="F192" i="98"/>
  <c r="H190" i="98"/>
  <c r="I189" i="98" s="1"/>
  <c r="F189" i="98"/>
  <c r="I186" i="98"/>
  <c r="G186" i="98"/>
  <c r="H184" i="98"/>
  <c r="H183" i="98"/>
  <c r="H182" i="98"/>
  <c r="H181" i="98"/>
  <c r="H180" i="98"/>
  <c r="G179" i="98"/>
  <c r="H177" i="98"/>
  <c r="I176" i="98" s="1"/>
  <c r="G176" i="98"/>
  <c r="H174" i="98"/>
  <c r="H173" i="98"/>
  <c r="H172" i="98"/>
  <c r="H171" i="98"/>
  <c r="H170" i="98"/>
  <c r="F169" i="98"/>
  <c r="H167" i="98"/>
  <c r="I166" i="98" s="1"/>
  <c r="G166" i="98"/>
  <c r="H164" i="98"/>
  <c r="I163" i="98" s="1"/>
  <c r="H161" i="98"/>
  <c r="I160" i="98" s="1"/>
  <c r="F160" i="98"/>
  <c r="H158" i="98"/>
  <c r="H157" i="98"/>
  <c r="G156" i="98"/>
  <c r="H154" i="98"/>
  <c r="H153" i="98"/>
  <c r="H152" i="98"/>
  <c r="G151" i="98"/>
  <c r="H149" i="98"/>
  <c r="H148" i="98"/>
  <c r="H147" i="98"/>
  <c r="H146" i="98"/>
  <c r="H145" i="98"/>
  <c r="F144" i="98"/>
  <c r="I142" i="98"/>
  <c r="G142" i="98"/>
  <c r="H140" i="98"/>
  <c r="H139" i="98"/>
  <c r="I137" i="98"/>
  <c r="F137" i="98"/>
  <c r="H135" i="98"/>
  <c r="I135" i="98" s="1"/>
  <c r="H133" i="98"/>
  <c r="H132" i="98"/>
  <c r="H131" i="98"/>
  <c r="H130" i="98"/>
  <c r="H129" i="98"/>
  <c r="F128" i="98"/>
  <c r="I126" i="98"/>
  <c r="G126" i="98"/>
  <c r="H124" i="98"/>
  <c r="H123" i="98"/>
  <c r="H122" i="98"/>
  <c r="G121" i="98"/>
  <c r="H119" i="98"/>
  <c r="I118" i="98" s="1"/>
  <c r="G118" i="98"/>
  <c r="H116" i="98"/>
  <c r="H115" i="98"/>
  <c r="H114" i="98"/>
  <c r="F113" i="98"/>
  <c r="H111" i="98"/>
  <c r="H110" i="98"/>
  <c r="H109" i="98"/>
  <c r="F108" i="98"/>
  <c r="H106" i="98"/>
  <c r="H105" i="98"/>
  <c r="H104" i="98"/>
  <c r="H101" i="98"/>
  <c r="I100" i="98" s="1"/>
  <c r="F100" i="98"/>
  <c r="I98" i="98"/>
  <c r="G98" i="98"/>
  <c r="H96" i="98"/>
  <c r="H95" i="98"/>
  <c r="H94" i="98"/>
  <c r="H93" i="98"/>
  <c r="H92" i="98"/>
  <c r="F91" i="98"/>
  <c r="H89" i="98"/>
  <c r="H88" i="98"/>
  <c r="H87" i="98"/>
  <c r="H82" i="98"/>
  <c r="I81" i="98" s="1"/>
  <c r="G81" i="98"/>
  <c r="I79" i="98"/>
  <c r="G79" i="98"/>
  <c r="H77" i="98"/>
  <c r="I76" i="98" s="1"/>
  <c r="G76" i="98"/>
  <c r="I74" i="98"/>
  <c r="G74" i="98"/>
  <c r="H72" i="98"/>
  <c r="H71" i="98"/>
  <c r="H70" i="98"/>
  <c r="H69" i="98"/>
  <c r="G68" i="98"/>
  <c r="H66" i="98"/>
  <c r="I65" i="98" s="1"/>
  <c r="F65" i="98"/>
  <c r="H63" i="98"/>
  <c r="H62" i="98"/>
  <c r="H61" i="98"/>
  <c r="H60" i="98"/>
  <c r="H59" i="98"/>
  <c r="F58" i="98"/>
  <c r="H56" i="98"/>
  <c r="I55" i="98" s="1"/>
  <c r="F55" i="98"/>
  <c r="H53" i="98"/>
  <c r="H52" i="98"/>
  <c r="H51" i="98"/>
  <c r="H50" i="98"/>
  <c r="H49" i="98"/>
  <c r="G48" i="98"/>
  <c r="H46" i="98"/>
  <c r="I45" i="98" s="1"/>
  <c r="F45" i="98"/>
  <c r="H43" i="98"/>
  <c r="H42" i="98"/>
  <c r="H41" i="98"/>
  <c r="H40" i="98"/>
  <c r="H39" i="98"/>
  <c r="F38" i="98"/>
  <c r="I36" i="98"/>
  <c r="G36" i="98"/>
  <c r="I31" i="98"/>
  <c r="G31" i="98"/>
  <c r="H29" i="98"/>
  <c r="H28" i="98"/>
  <c r="H27" i="98"/>
  <c r="G26" i="98"/>
  <c r="I24" i="98"/>
  <c r="G24" i="98"/>
  <c r="I20" i="98"/>
  <c r="F20" i="98"/>
  <c r="H18" i="98"/>
  <c r="H17" i="98"/>
  <c r="H16" i="98"/>
  <c r="H15" i="98"/>
  <c r="H13" i="98"/>
  <c r="H12" i="98"/>
  <c r="H11" i="98"/>
  <c r="H10" i="98"/>
  <c r="I8" i="98"/>
  <c r="F8" i="98"/>
  <c r="H6" i="98"/>
  <c r="H5" i="98"/>
  <c r="I402" i="98" l="1"/>
  <c r="I256" i="98"/>
  <c r="I450" i="99"/>
  <c r="I454" i="99" s="1"/>
  <c r="I466" i="99" s="1"/>
  <c r="I354" i="98"/>
  <c r="I223" i="98"/>
  <c r="I281" i="98"/>
  <c r="I5" i="98"/>
  <c r="I33" i="98"/>
  <c r="I316" i="98"/>
  <c r="I48" i="98"/>
  <c r="I156" i="98"/>
  <c r="I457" i="98"/>
  <c r="I437" i="98"/>
  <c r="I103" i="98"/>
  <c r="I331" i="98"/>
  <c r="I204" i="98"/>
  <c r="I286" i="98"/>
  <c r="I58" i="98"/>
  <c r="I271" i="98"/>
  <c r="I15" i="98"/>
  <c r="I199" i="98"/>
  <c r="I245" i="98"/>
  <c r="I128" i="98"/>
  <c r="I278" i="98"/>
  <c r="I192" i="98"/>
  <c r="I121" i="98"/>
  <c r="I108" i="98"/>
  <c r="I151" i="98"/>
  <c r="I179" i="98"/>
  <c r="I341" i="98"/>
  <c r="I139" i="98"/>
  <c r="I216" i="98"/>
  <c r="I375" i="98"/>
  <c r="I169" i="98"/>
  <c r="I421" i="98"/>
  <c r="I91" i="98"/>
  <c r="I392" i="98"/>
  <c r="I38" i="98"/>
  <c r="I113" i="98"/>
  <c r="I428" i="98"/>
  <c r="I10" i="98"/>
  <c r="I144" i="98"/>
  <c r="I347" i="98"/>
  <c r="I414" i="98"/>
  <c r="I26" i="98"/>
  <c r="I68" i="98"/>
  <c r="I87" i="98"/>
  <c r="I311" i="98"/>
  <c r="I382" i="98"/>
  <c r="I444" i="98"/>
  <c r="I228" i="98"/>
  <c r="F273" i="97"/>
  <c r="H275" i="97"/>
  <c r="H276" i="97"/>
  <c r="H274" i="97"/>
  <c r="I273" i="97" s="1"/>
  <c r="H208" i="97"/>
  <c r="I208" i="97" s="1"/>
  <c r="H137" i="97"/>
  <c r="H136" i="97"/>
  <c r="H86" i="97"/>
  <c r="H85" i="97"/>
  <c r="H84" i="97"/>
  <c r="H29" i="97"/>
  <c r="H28" i="97"/>
  <c r="H27" i="97"/>
  <c r="G26" i="97"/>
  <c r="I469" i="97"/>
  <c r="G469" i="97"/>
  <c r="H465" i="97"/>
  <c r="H464" i="97"/>
  <c r="H463" i="97"/>
  <c r="G462" i="97"/>
  <c r="H460" i="97"/>
  <c r="I459" i="97" s="1"/>
  <c r="H457" i="97"/>
  <c r="I457" i="97" s="1"/>
  <c r="H455" i="97"/>
  <c r="I454" i="97" s="1"/>
  <c r="F454" i="97"/>
  <c r="H452" i="97"/>
  <c r="H451" i="97"/>
  <c r="H450" i="97"/>
  <c r="F449" i="97"/>
  <c r="H447" i="97"/>
  <c r="I446" i="97" s="1"/>
  <c r="G446" i="97"/>
  <c r="H444" i="97"/>
  <c r="I443" i="97" s="1"/>
  <c r="F443" i="97"/>
  <c r="H441" i="97"/>
  <c r="H440" i="97"/>
  <c r="H439" i="97"/>
  <c r="H438" i="97"/>
  <c r="H437" i="97"/>
  <c r="F436" i="97"/>
  <c r="H434" i="97"/>
  <c r="H433" i="97"/>
  <c r="H432" i="97"/>
  <c r="H431" i="97"/>
  <c r="H430" i="97"/>
  <c r="F429" i="97"/>
  <c r="I427" i="97"/>
  <c r="G427" i="97"/>
  <c r="H425" i="97"/>
  <c r="H424" i="97"/>
  <c r="H423" i="97"/>
  <c r="H422" i="97"/>
  <c r="H421" i="97"/>
  <c r="F420" i="97"/>
  <c r="H418" i="97"/>
  <c r="H417" i="97"/>
  <c r="H416" i="97"/>
  <c r="H415" i="97"/>
  <c r="G413" i="97"/>
  <c r="H411" i="97"/>
  <c r="H410" i="97"/>
  <c r="H409" i="97"/>
  <c r="H408" i="97"/>
  <c r="H407" i="97"/>
  <c r="F406" i="97"/>
  <c r="H404" i="97"/>
  <c r="I403" i="97" s="1"/>
  <c r="F403" i="97"/>
  <c r="I398" i="97"/>
  <c r="F398" i="97"/>
  <c r="H396" i="97"/>
  <c r="H395" i="97"/>
  <c r="G394" i="97"/>
  <c r="H392" i="97"/>
  <c r="I391" i="97" s="1"/>
  <c r="F391" i="97"/>
  <c r="H389" i="97"/>
  <c r="H388" i="97"/>
  <c r="H387" i="97"/>
  <c r="H386" i="97"/>
  <c r="H385" i="97"/>
  <c r="G384" i="97"/>
  <c r="H382" i="97"/>
  <c r="I381" i="97" s="1"/>
  <c r="G381" i="97"/>
  <c r="H379" i="97"/>
  <c r="H378" i="97"/>
  <c r="H377" i="97"/>
  <c r="H376" i="97"/>
  <c r="F374" i="97"/>
  <c r="H372" i="97"/>
  <c r="H371" i="97"/>
  <c r="H370" i="97"/>
  <c r="H369" i="97"/>
  <c r="H368" i="97"/>
  <c r="G367" i="97"/>
  <c r="I365" i="97"/>
  <c r="H363" i="97"/>
  <c r="I362" i="97" s="1"/>
  <c r="F362" i="97"/>
  <c r="H360" i="97"/>
  <c r="I360" i="97" s="1"/>
  <c r="H358" i="97"/>
  <c r="I357" i="97" s="1"/>
  <c r="F357" i="97"/>
  <c r="H355" i="97"/>
  <c r="I354" i="97" s="1"/>
  <c r="H352" i="97"/>
  <c r="I351" i="97" s="1"/>
  <c r="G351" i="97"/>
  <c r="H349" i="97"/>
  <c r="H348" i="97"/>
  <c r="H347" i="97"/>
  <c r="F346" i="97"/>
  <c r="H344" i="97"/>
  <c r="H343" i="97"/>
  <c r="H342" i="97"/>
  <c r="H341" i="97"/>
  <c r="H340" i="97"/>
  <c r="G339" i="97"/>
  <c r="H337" i="97"/>
  <c r="H336" i="97"/>
  <c r="H335" i="97"/>
  <c r="G333" i="97"/>
  <c r="H329" i="97"/>
  <c r="I328" i="97" s="1"/>
  <c r="G328" i="97"/>
  <c r="H326" i="97"/>
  <c r="H325" i="97"/>
  <c r="F323" i="97"/>
  <c r="I319" i="97"/>
  <c r="F319" i="97"/>
  <c r="H317" i="97"/>
  <c r="H316" i="97"/>
  <c r="H315" i="97"/>
  <c r="H314" i="97"/>
  <c r="F313" i="97"/>
  <c r="H311" i="97"/>
  <c r="H310" i="97"/>
  <c r="H309" i="97"/>
  <c r="F308" i="97"/>
  <c r="H306" i="97"/>
  <c r="H305" i="97"/>
  <c r="H304" i="97"/>
  <c r="F303" i="97"/>
  <c r="H296" i="97"/>
  <c r="I295" i="97" s="1"/>
  <c r="G295" i="97"/>
  <c r="I293" i="97"/>
  <c r="G293" i="97"/>
  <c r="H291" i="97"/>
  <c r="I290" i="97" s="1"/>
  <c r="F290" i="97"/>
  <c r="H287" i="97"/>
  <c r="I287" i="97" s="1"/>
  <c r="H285" i="97"/>
  <c r="I285" i="97" s="1"/>
  <c r="I283" i="97"/>
  <c r="G283" i="97"/>
  <c r="H281" i="97"/>
  <c r="H280" i="97"/>
  <c r="H279" i="97"/>
  <c r="G278" i="97"/>
  <c r="H271" i="97"/>
  <c r="H270" i="97"/>
  <c r="H268" i="97"/>
  <c r="H267" i="97"/>
  <c r="H266" i="97"/>
  <c r="H265" i="97"/>
  <c r="H264" i="97"/>
  <c r="G263" i="97"/>
  <c r="H261" i="97"/>
  <c r="H260" i="97"/>
  <c r="H259" i="97"/>
  <c r="H258" i="97"/>
  <c r="H257" i="97"/>
  <c r="F256" i="97"/>
  <c r="H254" i="97"/>
  <c r="I253" i="97" s="1"/>
  <c r="G253" i="97"/>
  <c r="I251" i="97"/>
  <c r="G251" i="97"/>
  <c r="H249" i="97"/>
  <c r="I248" i="97"/>
  <c r="G248" i="97"/>
  <c r="H246" i="97"/>
  <c r="H245" i="97"/>
  <c r="H244" i="97"/>
  <c r="H243" i="97"/>
  <c r="G242" i="97"/>
  <c r="I239" i="97"/>
  <c r="F239" i="97"/>
  <c r="I236" i="97"/>
  <c r="G236" i="97"/>
  <c r="I234" i="97"/>
  <c r="G234" i="97"/>
  <c r="H232" i="97"/>
  <c r="I232" i="97" s="1"/>
  <c r="H230" i="97"/>
  <c r="H229" i="97"/>
  <c r="H228" i="97"/>
  <c r="H227" i="97"/>
  <c r="F225" i="97"/>
  <c r="H223" i="97"/>
  <c r="H222" i="97"/>
  <c r="H221" i="97"/>
  <c r="F220" i="97"/>
  <c r="H218" i="97"/>
  <c r="H217" i="97"/>
  <c r="H216" i="97"/>
  <c r="H215" i="97"/>
  <c r="H214" i="97"/>
  <c r="F213" i="97"/>
  <c r="I211" i="97"/>
  <c r="G211" i="97"/>
  <c r="H206" i="97"/>
  <c r="H205" i="97"/>
  <c r="H204" i="97"/>
  <c r="H203" i="97"/>
  <c r="H202" i="97"/>
  <c r="G201" i="97"/>
  <c r="H199" i="97"/>
  <c r="H198" i="97"/>
  <c r="I196" i="97" s="1"/>
  <c r="H194" i="97"/>
  <c r="H193" i="97"/>
  <c r="H192" i="97"/>
  <c r="H191" i="97"/>
  <c r="H190" i="97"/>
  <c r="F189" i="97"/>
  <c r="H187" i="97"/>
  <c r="I186" i="97" s="1"/>
  <c r="F186" i="97"/>
  <c r="I183" i="97"/>
  <c r="G183" i="97"/>
  <c r="H181" i="97"/>
  <c r="H180" i="97"/>
  <c r="H179" i="97"/>
  <c r="H178" i="97"/>
  <c r="H177" i="97"/>
  <c r="G176" i="97"/>
  <c r="H174" i="97"/>
  <c r="I173" i="97"/>
  <c r="G173" i="97"/>
  <c r="H171" i="97"/>
  <c r="H170" i="97"/>
  <c r="H169" i="97"/>
  <c r="H168" i="97"/>
  <c r="H167" i="97"/>
  <c r="F166" i="97"/>
  <c r="H164" i="97"/>
  <c r="I163" i="97" s="1"/>
  <c r="G163" i="97"/>
  <c r="H161" i="97"/>
  <c r="I160" i="97" s="1"/>
  <c r="H158" i="97"/>
  <c r="I157" i="97" s="1"/>
  <c r="F157" i="97"/>
  <c r="H155" i="97"/>
  <c r="H154" i="97"/>
  <c r="G153" i="97"/>
  <c r="H151" i="97"/>
  <c r="H150" i="97"/>
  <c r="H149" i="97"/>
  <c r="G148" i="97"/>
  <c r="H146" i="97"/>
  <c r="H145" i="97"/>
  <c r="H144" i="97"/>
  <c r="H143" i="97"/>
  <c r="H142" i="97"/>
  <c r="F141" i="97"/>
  <c r="I139" i="97"/>
  <c r="G139" i="97"/>
  <c r="I134" i="97"/>
  <c r="F134" i="97"/>
  <c r="H132" i="97"/>
  <c r="I132" i="97" s="1"/>
  <c r="H130" i="97"/>
  <c r="H129" i="97"/>
  <c r="H128" i="97"/>
  <c r="H127" i="97"/>
  <c r="H126" i="97"/>
  <c r="F125" i="97"/>
  <c r="I123" i="97"/>
  <c r="G123" i="97"/>
  <c r="H121" i="97"/>
  <c r="H120" i="97"/>
  <c r="H119" i="97"/>
  <c r="G118" i="97"/>
  <c r="H116" i="97"/>
  <c r="I115" i="97" s="1"/>
  <c r="G115" i="97"/>
  <c r="H113" i="97"/>
  <c r="H112" i="97"/>
  <c r="H111" i="97"/>
  <c r="F110" i="97"/>
  <c r="H108" i="97"/>
  <c r="H107" i="97"/>
  <c r="H106" i="97"/>
  <c r="F105" i="97"/>
  <c r="H103" i="97"/>
  <c r="H102" i="97"/>
  <c r="H101" i="97"/>
  <c r="H98" i="97"/>
  <c r="I97" i="97" s="1"/>
  <c r="F97" i="97"/>
  <c r="I95" i="97"/>
  <c r="G95" i="97"/>
  <c r="H93" i="97"/>
  <c r="H92" i="97"/>
  <c r="H91" i="97"/>
  <c r="H90" i="97"/>
  <c r="H89" i="97"/>
  <c r="F88" i="97"/>
  <c r="H82" i="97"/>
  <c r="I81" i="97" s="1"/>
  <c r="H79" i="97"/>
  <c r="I78" i="97" s="1"/>
  <c r="G78" i="97"/>
  <c r="I76" i="97"/>
  <c r="G76" i="97"/>
  <c r="H74" i="97"/>
  <c r="I73" i="97" s="1"/>
  <c r="G73" i="97"/>
  <c r="I71" i="97"/>
  <c r="G71" i="97"/>
  <c r="H69" i="97"/>
  <c r="H68" i="97"/>
  <c r="H67" i="97"/>
  <c r="H66" i="97"/>
  <c r="G65" i="97"/>
  <c r="H63" i="97"/>
  <c r="I62" i="97" s="1"/>
  <c r="F62" i="97"/>
  <c r="H60" i="97"/>
  <c r="H59" i="97"/>
  <c r="H58" i="97"/>
  <c r="H57" i="97"/>
  <c r="H56" i="97"/>
  <c r="F55" i="97"/>
  <c r="H53" i="97"/>
  <c r="I52" i="97" s="1"/>
  <c r="F52" i="97"/>
  <c r="H50" i="97"/>
  <c r="H49" i="97"/>
  <c r="H48" i="97"/>
  <c r="H47" i="97"/>
  <c r="H46" i="97"/>
  <c r="G45" i="97"/>
  <c r="H43" i="97"/>
  <c r="I42" i="97" s="1"/>
  <c r="F42" i="97"/>
  <c r="H40" i="97"/>
  <c r="H39" i="97"/>
  <c r="H38" i="97"/>
  <c r="H37" i="97"/>
  <c r="H36" i="97"/>
  <c r="F35" i="97"/>
  <c r="I33" i="97"/>
  <c r="G33" i="97"/>
  <c r="I31" i="97"/>
  <c r="G31" i="97"/>
  <c r="I24" i="97"/>
  <c r="G24" i="97"/>
  <c r="I20" i="97"/>
  <c r="F20" i="97"/>
  <c r="H18" i="97"/>
  <c r="H17" i="97"/>
  <c r="H16" i="97"/>
  <c r="H15" i="97"/>
  <c r="H13" i="97"/>
  <c r="H12" i="97"/>
  <c r="H11" i="97"/>
  <c r="H10" i="97"/>
  <c r="I10" i="97" s="1"/>
  <c r="I8" i="97"/>
  <c r="F8" i="97"/>
  <c r="H6" i="97"/>
  <c r="H5" i="97"/>
  <c r="I5" i="97" s="1"/>
  <c r="I136" i="97" l="1"/>
  <c r="I118" i="97"/>
  <c r="I394" i="97"/>
  <c r="I220" i="97"/>
  <c r="I436" i="97"/>
  <c r="I65" i="97"/>
  <c r="I475" i="98"/>
  <c r="I479" i="98" s="1"/>
  <c r="I495" i="98" s="1"/>
  <c r="I374" i="97"/>
  <c r="I125" i="97"/>
  <c r="I406" i="97"/>
  <c r="I35" i="97"/>
  <c r="I100" i="97"/>
  <c r="I270" i="97"/>
  <c r="I26" i="97"/>
  <c r="I346" i="97"/>
  <c r="I278" i="97"/>
  <c r="I303" i="97"/>
  <c r="I323" i="97"/>
  <c r="I308" i="97"/>
  <c r="I213" i="97"/>
  <c r="I15" i="97"/>
  <c r="I141" i="97"/>
  <c r="I333" i="97"/>
  <c r="I413" i="97"/>
  <c r="I225" i="97"/>
  <c r="I84" i="97"/>
  <c r="I420" i="97"/>
  <c r="I313" i="97"/>
  <c r="I263" i="97"/>
  <c r="I148" i="97"/>
  <c r="I166" i="97"/>
  <c r="I88" i="97"/>
  <c r="I110" i="97"/>
  <c r="I153" i="97"/>
  <c r="I201" i="97"/>
  <c r="I367" i="97"/>
  <c r="I242" i="97"/>
  <c r="I105" i="97"/>
  <c r="I176" i="97"/>
  <c r="I384" i="97"/>
  <c r="I429" i="97"/>
  <c r="I449" i="97"/>
  <c r="I339" i="97"/>
  <c r="I55" i="97"/>
  <c r="I256" i="97"/>
  <c r="I189" i="97"/>
  <c r="I45" i="97"/>
  <c r="I462" i="97"/>
  <c r="I473" i="97"/>
  <c r="H436" i="96"/>
  <c r="I436" i="96" s="1"/>
  <c r="I377" i="96"/>
  <c r="F377" i="96"/>
  <c r="I298" i="96"/>
  <c r="F298" i="96"/>
  <c r="H277" i="96"/>
  <c r="I277" i="96" s="1"/>
  <c r="H266" i="96"/>
  <c r="I266" i="96" s="1"/>
  <c r="I466" i="96"/>
  <c r="I470" i="96"/>
  <c r="I461" i="96"/>
  <c r="I459" i="96"/>
  <c r="H264" i="96"/>
  <c r="I264" i="96" s="1"/>
  <c r="I456" i="96"/>
  <c r="F223" i="96"/>
  <c r="I223" i="96"/>
  <c r="H216" i="96"/>
  <c r="I216" i="96" s="1"/>
  <c r="I20" i="96"/>
  <c r="F20" i="96"/>
  <c r="I453" i="96"/>
  <c r="I448" i="96"/>
  <c r="G448" i="96"/>
  <c r="H444" i="96"/>
  <c r="H443" i="96"/>
  <c r="H442" i="96"/>
  <c r="G441" i="96"/>
  <c r="H439" i="96"/>
  <c r="I438" i="96" s="1"/>
  <c r="H434" i="96"/>
  <c r="I433" i="96" s="1"/>
  <c r="F433" i="96"/>
  <c r="H431" i="96"/>
  <c r="H430" i="96"/>
  <c r="H429" i="96"/>
  <c r="F428" i="96"/>
  <c r="H426" i="96"/>
  <c r="I425" i="96" s="1"/>
  <c r="G425" i="96"/>
  <c r="H423" i="96"/>
  <c r="I422" i="96" s="1"/>
  <c r="F422" i="96"/>
  <c r="H420" i="96"/>
  <c r="H419" i="96"/>
  <c r="H418" i="96"/>
  <c r="H417" i="96"/>
  <c r="H416" i="96"/>
  <c r="F415" i="96"/>
  <c r="H413" i="96"/>
  <c r="H412" i="96"/>
  <c r="H411" i="96"/>
  <c r="H410" i="96"/>
  <c r="H409" i="96"/>
  <c r="F408" i="96"/>
  <c r="I406" i="96"/>
  <c r="G406" i="96"/>
  <c r="H404" i="96"/>
  <c r="H403" i="96"/>
  <c r="H402" i="96"/>
  <c r="H401" i="96"/>
  <c r="H400" i="96"/>
  <c r="F399" i="96"/>
  <c r="H397" i="96"/>
  <c r="H396" i="96"/>
  <c r="H395" i="96"/>
  <c r="H394" i="96"/>
  <c r="G392" i="96"/>
  <c r="H390" i="96"/>
  <c r="H389" i="96"/>
  <c r="H388" i="96"/>
  <c r="H387" i="96"/>
  <c r="H386" i="96"/>
  <c r="F385" i="96"/>
  <c r="H383" i="96"/>
  <c r="I382" i="96" s="1"/>
  <c r="F382" i="96"/>
  <c r="H375" i="96"/>
  <c r="H374" i="96"/>
  <c r="G373" i="96"/>
  <c r="H371" i="96"/>
  <c r="I370" i="96"/>
  <c r="F370" i="96"/>
  <c r="H368" i="96"/>
  <c r="H367" i="96"/>
  <c r="H366" i="96"/>
  <c r="H365" i="96"/>
  <c r="H364" i="96"/>
  <c r="G363" i="96"/>
  <c r="H361" i="96"/>
  <c r="I360" i="96" s="1"/>
  <c r="G360" i="96"/>
  <c r="H358" i="96"/>
  <c r="H357" i="96"/>
  <c r="H356" i="96"/>
  <c r="H355" i="96"/>
  <c r="F353" i="96"/>
  <c r="H351" i="96"/>
  <c r="H350" i="96"/>
  <c r="H349" i="96"/>
  <c r="H348" i="96"/>
  <c r="H347" i="96"/>
  <c r="G346" i="96"/>
  <c r="I344" i="96"/>
  <c r="H342" i="96"/>
  <c r="I341" i="96" s="1"/>
  <c r="F341" i="96"/>
  <c r="H339" i="96"/>
  <c r="I339" i="96" s="1"/>
  <c r="H337" i="96"/>
  <c r="I336" i="96" s="1"/>
  <c r="F336" i="96"/>
  <c r="H334" i="96"/>
  <c r="I333" i="96" s="1"/>
  <c r="H331" i="96"/>
  <c r="I330" i="96" s="1"/>
  <c r="G330" i="96"/>
  <c r="H328" i="96"/>
  <c r="H327" i="96"/>
  <c r="H326" i="96"/>
  <c r="F325" i="96"/>
  <c r="H323" i="96"/>
  <c r="H322" i="96"/>
  <c r="H321" i="96"/>
  <c r="H320" i="96"/>
  <c r="H319" i="96"/>
  <c r="G318" i="96"/>
  <c r="H316" i="96"/>
  <c r="H315" i="96"/>
  <c r="H314" i="96"/>
  <c r="G312" i="96"/>
  <c r="I310" i="96"/>
  <c r="G310" i="96"/>
  <c r="H308" i="96"/>
  <c r="I307" i="96" s="1"/>
  <c r="G307" i="96"/>
  <c r="H305" i="96"/>
  <c r="H304" i="96"/>
  <c r="F302" i="96"/>
  <c r="H296" i="96"/>
  <c r="H295" i="96"/>
  <c r="H294" i="96"/>
  <c r="H293" i="96"/>
  <c r="F292" i="96"/>
  <c r="H290" i="96"/>
  <c r="H289" i="96"/>
  <c r="H288" i="96"/>
  <c r="F287" i="96"/>
  <c r="H285" i="96"/>
  <c r="H284" i="96"/>
  <c r="H283" i="96"/>
  <c r="F282" i="96"/>
  <c r="H275" i="96"/>
  <c r="I274" i="96" s="1"/>
  <c r="G274" i="96"/>
  <c r="I272" i="96"/>
  <c r="G272" i="96"/>
  <c r="H270" i="96"/>
  <c r="I269" i="96" s="1"/>
  <c r="F269" i="96"/>
  <c r="I262" i="96"/>
  <c r="G262" i="96"/>
  <c r="H260" i="96"/>
  <c r="H259" i="96"/>
  <c r="H258" i="96"/>
  <c r="G257" i="96"/>
  <c r="H255" i="96"/>
  <c r="H254" i="96"/>
  <c r="H252" i="96"/>
  <c r="H251" i="96"/>
  <c r="H250" i="96"/>
  <c r="H249" i="96"/>
  <c r="H248" i="96"/>
  <c r="G247" i="96"/>
  <c r="H245" i="96"/>
  <c r="H244" i="96"/>
  <c r="H243" i="96"/>
  <c r="H242" i="96"/>
  <c r="H241" i="96"/>
  <c r="F240" i="96"/>
  <c r="H238" i="96"/>
  <c r="I237" i="96" s="1"/>
  <c r="G237" i="96"/>
  <c r="I235" i="96"/>
  <c r="G235" i="96"/>
  <c r="H233" i="96"/>
  <c r="I232" i="96" s="1"/>
  <c r="G232" i="96"/>
  <c r="H230" i="96"/>
  <c r="H229" i="96"/>
  <c r="H228" i="96"/>
  <c r="H227" i="96"/>
  <c r="G226" i="96"/>
  <c r="I220" i="96"/>
  <c r="G220" i="96"/>
  <c r="I218" i="96"/>
  <c r="G218" i="96"/>
  <c r="H214" i="96"/>
  <c r="H213" i="96"/>
  <c r="H212" i="96"/>
  <c r="H211" i="96"/>
  <c r="F209" i="96"/>
  <c r="H207" i="96"/>
  <c r="H206" i="96"/>
  <c r="H205" i="96"/>
  <c r="F204" i="96"/>
  <c r="H202" i="96"/>
  <c r="H201" i="96"/>
  <c r="H200" i="96"/>
  <c r="H199" i="96"/>
  <c r="H198" i="96"/>
  <c r="F197" i="96"/>
  <c r="I195" i="96"/>
  <c r="G195" i="96"/>
  <c r="H193" i="96"/>
  <c r="H192" i="96"/>
  <c r="H191" i="96"/>
  <c r="H190" i="96"/>
  <c r="H189" i="96"/>
  <c r="G188" i="96"/>
  <c r="H186" i="96"/>
  <c r="H185" i="96"/>
  <c r="H181" i="96"/>
  <c r="H180" i="96"/>
  <c r="H179" i="96"/>
  <c r="H178" i="96"/>
  <c r="H177" i="96"/>
  <c r="F176" i="96"/>
  <c r="H174" i="96"/>
  <c r="I173" i="96" s="1"/>
  <c r="F173" i="96"/>
  <c r="I170" i="96"/>
  <c r="G170" i="96"/>
  <c r="H168" i="96"/>
  <c r="H167" i="96"/>
  <c r="H166" i="96"/>
  <c r="H165" i="96"/>
  <c r="H164" i="96"/>
  <c r="G163" i="96"/>
  <c r="H161" i="96"/>
  <c r="I160" i="96" s="1"/>
  <c r="G160" i="96"/>
  <c r="H158" i="96"/>
  <c r="H157" i="96"/>
  <c r="H156" i="96"/>
  <c r="H155" i="96"/>
  <c r="H154" i="96"/>
  <c r="F153" i="96"/>
  <c r="H151" i="96"/>
  <c r="I150" i="96" s="1"/>
  <c r="G150" i="96"/>
  <c r="H148" i="96"/>
  <c r="I147" i="96" s="1"/>
  <c r="H145" i="96"/>
  <c r="I144" i="96" s="1"/>
  <c r="F144" i="96"/>
  <c r="H142" i="96"/>
  <c r="H141" i="96"/>
  <c r="G140" i="96"/>
  <c r="H138" i="96"/>
  <c r="H137" i="96"/>
  <c r="H136" i="96"/>
  <c r="G135" i="96"/>
  <c r="H133" i="96"/>
  <c r="H132" i="96"/>
  <c r="H131" i="96"/>
  <c r="H130" i="96"/>
  <c r="H129" i="96"/>
  <c r="F128" i="96"/>
  <c r="I126" i="96"/>
  <c r="G126" i="96"/>
  <c r="I124" i="96"/>
  <c r="F124" i="96"/>
  <c r="H122" i="96"/>
  <c r="I122" i="96" s="1"/>
  <c r="H120" i="96"/>
  <c r="H119" i="96"/>
  <c r="H118" i="96"/>
  <c r="H117" i="96"/>
  <c r="H116" i="96"/>
  <c r="F115" i="96"/>
  <c r="I113" i="96"/>
  <c r="G113" i="96"/>
  <c r="H111" i="96"/>
  <c r="H110" i="96"/>
  <c r="H109" i="96"/>
  <c r="G108" i="96"/>
  <c r="H106" i="96"/>
  <c r="I105" i="96" s="1"/>
  <c r="G105" i="96"/>
  <c r="H103" i="96"/>
  <c r="H102" i="96"/>
  <c r="H101" i="96"/>
  <c r="F100" i="96"/>
  <c r="H98" i="96"/>
  <c r="H97" i="96"/>
  <c r="H96" i="96"/>
  <c r="F95" i="96"/>
  <c r="H93" i="96"/>
  <c r="H92" i="96"/>
  <c r="H91" i="96"/>
  <c r="H88" i="96"/>
  <c r="I87" i="96" s="1"/>
  <c r="F87" i="96"/>
  <c r="I85" i="96"/>
  <c r="G85" i="96"/>
  <c r="H83" i="96"/>
  <c r="H82" i="96"/>
  <c r="H81" i="96"/>
  <c r="H80" i="96"/>
  <c r="H79" i="96"/>
  <c r="F78" i="96"/>
  <c r="H76" i="96"/>
  <c r="I75" i="96" s="1"/>
  <c r="H73" i="96"/>
  <c r="I72" i="96" s="1"/>
  <c r="G72" i="96"/>
  <c r="I70" i="96"/>
  <c r="G70" i="96"/>
  <c r="H68" i="96"/>
  <c r="I67" i="96" s="1"/>
  <c r="G67" i="96"/>
  <c r="I65" i="96"/>
  <c r="G65" i="96"/>
  <c r="H63" i="96"/>
  <c r="H62" i="96"/>
  <c r="H61" i="96"/>
  <c r="H60" i="96"/>
  <c r="G59" i="96"/>
  <c r="H57" i="96"/>
  <c r="I56" i="96" s="1"/>
  <c r="F56" i="96"/>
  <c r="H54" i="96"/>
  <c r="H53" i="96"/>
  <c r="H52" i="96"/>
  <c r="H51" i="96"/>
  <c r="H50" i="96"/>
  <c r="F49" i="96"/>
  <c r="H47" i="96"/>
  <c r="I46" i="96" s="1"/>
  <c r="F46" i="96"/>
  <c r="H44" i="96"/>
  <c r="H43" i="96"/>
  <c r="H42" i="96"/>
  <c r="H41" i="96"/>
  <c r="H40" i="96"/>
  <c r="G39" i="96"/>
  <c r="H37" i="96"/>
  <c r="I36" i="96" s="1"/>
  <c r="F36" i="96"/>
  <c r="H34" i="96"/>
  <c r="H33" i="96"/>
  <c r="H32" i="96"/>
  <c r="H31" i="96"/>
  <c r="H30" i="96"/>
  <c r="F29" i="96"/>
  <c r="I27" i="96"/>
  <c r="G27" i="96"/>
  <c r="I25" i="96"/>
  <c r="G25" i="96"/>
  <c r="I23" i="96"/>
  <c r="G23" i="96"/>
  <c r="H18" i="96"/>
  <c r="H17" i="96"/>
  <c r="H16" i="96"/>
  <c r="H15" i="96"/>
  <c r="H13" i="96"/>
  <c r="H12" i="96"/>
  <c r="H11" i="96"/>
  <c r="H10" i="96"/>
  <c r="I8" i="96"/>
  <c r="F8" i="96"/>
  <c r="H6" i="96"/>
  <c r="H5" i="96"/>
  <c r="I449" i="95"/>
  <c r="I445" i="95"/>
  <c r="G445" i="95"/>
  <c r="H441" i="95"/>
  <c r="H440" i="95"/>
  <c r="H439" i="95"/>
  <c r="G438" i="95"/>
  <c r="H436" i="95"/>
  <c r="I435" i="95" s="1"/>
  <c r="H431" i="95"/>
  <c r="I430" i="95" s="1"/>
  <c r="F430" i="95"/>
  <c r="H428" i="95"/>
  <c r="H427" i="95"/>
  <c r="H426" i="95"/>
  <c r="F425" i="95"/>
  <c r="H423" i="95"/>
  <c r="I422" i="95" s="1"/>
  <c r="G422" i="95"/>
  <c r="H420" i="95"/>
  <c r="I419" i="95" s="1"/>
  <c r="F419" i="95"/>
  <c r="H417" i="95"/>
  <c r="H416" i="95"/>
  <c r="H415" i="95"/>
  <c r="H414" i="95"/>
  <c r="H413" i="95"/>
  <c r="F412" i="95"/>
  <c r="H410" i="95"/>
  <c r="H409" i="95"/>
  <c r="H408" i="95"/>
  <c r="H407" i="95"/>
  <c r="H406" i="95"/>
  <c r="F405" i="95"/>
  <c r="I403" i="95"/>
  <c r="G403" i="95"/>
  <c r="H401" i="95"/>
  <c r="H400" i="95"/>
  <c r="H399" i="95"/>
  <c r="H398" i="95"/>
  <c r="H397" i="95"/>
  <c r="F396" i="95"/>
  <c r="H394" i="95"/>
  <c r="H393" i="95"/>
  <c r="H392" i="95"/>
  <c r="H391" i="95"/>
  <c r="G389" i="95"/>
  <c r="H387" i="95"/>
  <c r="H386" i="95"/>
  <c r="H385" i="95"/>
  <c r="H384" i="95"/>
  <c r="H383" i="95"/>
  <c r="F382" i="95"/>
  <c r="H380" i="95"/>
  <c r="I379" i="95" s="1"/>
  <c r="F379" i="95"/>
  <c r="H372" i="95"/>
  <c r="H371" i="95"/>
  <c r="I370" i="95" s="1"/>
  <c r="G370" i="95"/>
  <c r="H368" i="95"/>
  <c r="I367" i="95" s="1"/>
  <c r="F367" i="95"/>
  <c r="H365" i="95"/>
  <c r="H364" i="95"/>
  <c r="H363" i="95"/>
  <c r="H362" i="95"/>
  <c r="H361" i="95"/>
  <c r="G360" i="95"/>
  <c r="H358" i="95"/>
  <c r="I357" i="95" s="1"/>
  <c r="G357" i="95"/>
  <c r="H355" i="95"/>
  <c r="H354" i="95"/>
  <c r="H353" i="95"/>
  <c r="H352" i="95"/>
  <c r="F350" i="95"/>
  <c r="H348" i="95"/>
  <c r="H347" i="95"/>
  <c r="H346" i="95"/>
  <c r="H345" i="95"/>
  <c r="H344" i="95"/>
  <c r="G343" i="95"/>
  <c r="I341" i="95"/>
  <c r="H339" i="95"/>
  <c r="I338" i="95" s="1"/>
  <c r="F338" i="95"/>
  <c r="H336" i="95"/>
  <c r="I336" i="95" s="1"/>
  <c r="H334" i="95"/>
  <c r="I333" i="95" s="1"/>
  <c r="F333" i="95"/>
  <c r="H331" i="95"/>
  <c r="I330" i="95" s="1"/>
  <c r="H328" i="95"/>
  <c r="I327" i="95" s="1"/>
  <c r="G327" i="95"/>
  <c r="H325" i="95"/>
  <c r="H324" i="95"/>
  <c r="H323" i="95"/>
  <c r="F322" i="95"/>
  <c r="H320" i="95"/>
  <c r="H319" i="95"/>
  <c r="H318" i="95"/>
  <c r="H317" i="95"/>
  <c r="H316" i="95"/>
  <c r="G315" i="95"/>
  <c r="H313" i="95"/>
  <c r="H312" i="95"/>
  <c r="H311" i="95"/>
  <c r="G309" i="95"/>
  <c r="I307" i="95"/>
  <c r="G307" i="95"/>
  <c r="H305" i="95"/>
  <c r="I304" i="95" s="1"/>
  <c r="G304" i="95"/>
  <c r="H302" i="95"/>
  <c r="H301" i="95"/>
  <c r="F299" i="95"/>
  <c r="H293" i="95"/>
  <c r="H292" i="95"/>
  <c r="H291" i="95"/>
  <c r="H290" i="95"/>
  <c r="F289" i="95"/>
  <c r="H287" i="95"/>
  <c r="H286" i="95"/>
  <c r="H285" i="95"/>
  <c r="I284" i="95" s="1"/>
  <c r="F284" i="95"/>
  <c r="H282" i="95"/>
  <c r="H281" i="95"/>
  <c r="H280" i="95"/>
  <c r="F279" i="95"/>
  <c r="H272" i="95"/>
  <c r="I271" i="95"/>
  <c r="G271" i="95"/>
  <c r="I269" i="95"/>
  <c r="G269" i="95"/>
  <c r="H267" i="95"/>
  <c r="I266" i="95" s="1"/>
  <c r="F266" i="95"/>
  <c r="I262" i="95"/>
  <c r="G262" i="95"/>
  <c r="H260" i="95"/>
  <c r="H259" i="95"/>
  <c r="H258" i="95"/>
  <c r="G257" i="95"/>
  <c r="H255" i="95"/>
  <c r="H254" i="95"/>
  <c r="H252" i="95"/>
  <c r="H251" i="95"/>
  <c r="H250" i="95"/>
  <c r="H249" i="95"/>
  <c r="H248" i="95"/>
  <c r="G247" i="95"/>
  <c r="H245" i="95"/>
  <c r="H244" i="95"/>
  <c r="H243" i="95"/>
  <c r="H242" i="95"/>
  <c r="H241" i="95"/>
  <c r="F240" i="95"/>
  <c r="H238" i="95"/>
  <c r="I237" i="95" s="1"/>
  <c r="G237" i="95"/>
  <c r="I235" i="95"/>
  <c r="G235" i="95"/>
  <c r="H233" i="95"/>
  <c r="I232" i="95" s="1"/>
  <c r="G232" i="95"/>
  <c r="H230" i="95"/>
  <c r="H229" i="95"/>
  <c r="H228" i="95"/>
  <c r="H227" i="95"/>
  <c r="G226" i="95"/>
  <c r="I220" i="95"/>
  <c r="G220" i="95"/>
  <c r="I218" i="95"/>
  <c r="G218" i="95"/>
  <c r="H214" i="95"/>
  <c r="H213" i="95"/>
  <c r="H212" i="95"/>
  <c r="H211" i="95"/>
  <c r="F209" i="95"/>
  <c r="H207" i="95"/>
  <c r="H206" i="95"/>
  <c r="H205" i="95"/>
  <c r="F204" i="95"/>
  <c r="H202" i="95"/>
  <c r="H201" i="95"/>
  <c r="H200" i="95"/>
  <c r="H199" i="95"/>
  <c r="H198" i="95"/>
  <c r="F197" i="95"/>
  <c r="I195" i="95"/>
  <c r="G195" i="95"/>
  <c r="H193" i="95"/>
  <c r="H192" i="95"/>
  <c r="H191" i="95"/>
  <c r="H190" i="95"/>
  <c r="H189" i="95"/>
  <c r="G188" i="95"/>
  <c r="H186" i="95"/>
  <c r="H185" i="95"/>
  <c r="H181" i="95"/>
  <c r="H180" i="95"/>
  <c r="H179" i="95"/>
  <c r="H178" i="95"/>
  <c r="H177" i="95"/>
  <c r="F176" i="95"/>
  <c r="H174" i="95"/>
  <c r="I173" i="95" s="1"/>
  <c r="F173" i="95"/>
  <c r="I170" i="95"/>
  <c r="G170" i="95"/>
  <c r="H168" i="95"/>
  <c r="H167" i="95"/>
  <c r="H166" i="95"/>
  <c r="H165" i="95"/>
  <c r="H164" i="95"/>
  <c r="G163" i="95"/>
  <c r="H161" i="95"/>
  <c r="I160" i="95" s="1"/>
  <c r="G160" i="95"/>
  <c r="H158" i="95"/>
  <c r="H157" i="95"/>
  <c r="H156" i="95"/>
  <c r="H155" i="95"/>
  <c r="H154" i="95"/>
  <c r="F153" i="95"/>
  <c r="H151" i="95"/>
  <c r="I150" i="95" s="1"/>
  <c r="G150" i="95"/>
  <c r="H148" i="95"/>
  <c r="I147" i="95" s="1"/>
  <c r="H145" i="95"/>
  <c r="I144" i="95" s="1"/>
  <c r="F144" i="95"/>
  <c r="H142" i="95"/>
  <c r="H141" i="95"/>
  <c r="I140" i="95" s="1"/>
  <c r="G140" i="95"/>
  <c r="H138" i="95"/>
  <c r="H137" i="95"/>
  <c r="H136" i="95"/>
  <c r="I135" i="95" s="1"/>
  <c r="G135" i="95"/>
  <c r="H133" i="95"/>
  <c r="H132" i="95"/>
  <c r="H131" i="95"/>
  <c r="H130" i="95"/>
  <c r="H129" i="95"/>
  <c r="F128" i="95"/>
  <c r="I126" i="95"/>
  <c r="G126" i="95"/>
  <c r="I124" i="95"/>
  <c r="F124" i="95"/>
  <c r="H122" i="95"/>
  <c r="I122" i="95" s="1"/>
  <c r="H120" i="95"/>
  <c r="H119" i="95"/>
  <c r="H118" i="95"/>
  <c r="H117" i="95"/>
  <c r="H116" i="95"/>
  <c r="F115" i="95"/>
  <c r="I113" i="95"/>
  <c r="G113" i="95"/>
  <c r="H111" i="95"/>
  <c r="H110" i="95"/>
  <c r="H109" i="95"/>
  <c r="G108" i="95"/>
  <c r="H106" i="95"/>
  <c r="I105" i="95" s="1"/>
  <c r="G105" i="95"/>
  <c r="H103" i="95"/>
  <c r="H102" i="95"/>
  <c r="H101" i="95"/>
  <c r="F100" i="95"/>
  <c r="H98" i="95"/>
  <c r="H97" i="95"/>
  <c r="H96" i="95"/>
  <c r="F95" i="95"/>
  <c r="H93" i="95"/>
  <c r="H92" i="95"/>
  <c r="H91" i="95"/>
  <c r="H88" i="95"/>
  <c r="I87" i="95" s="1"/>
  <c r="F87" i="95"/>
  <c r="I85" i="95"/>
  <c r="G85" i="95"/>
  <c r="H83" i="95"/>
  <c r="H82" i="95"/>
  <c r="H81" i="95"/>
  <c r="H80" i="95"/>
  <c r="H79" i="95"/>
  <c r="F78" i="95"/>
  <c r="H76" i="95"/>
  <c r="I75" i="95"/>
  <c r="H73" i="95"/>
  <c r="I72" i="95" s="1"/>
  <c r="G72" i="95"/>
  <c r="I70" i="95"/>
  <c r="G70" i="95"/>
  <c r="H68" i="95"/>
  <c r="I67" i="95" s="1"/>
  <c r="G67" i="95"/>
  <c r="I65" i="95"/>
  <c r="G65" i="95"/>
  <c r="H63" i="95"/>
  <c r="H62" i="95"/>
  <c r="H61" i="95"/>
  <c r="H60" i="95"/>
  <c r="G59" i="95"/>
  <c r="H57" i="95"/>
  <c r="I56" i="95" s="1"/>
  <c r="F56" i="95"/>
  <c r="H54" i="95"/>
  <c r="H53" i="95"/>
  <c r="H52" i="95"/>
  <c r="H51" i="95"/>
  <c r="H50" i="95"/>
  <c r="F49" i="95"/>
  <c r="H47" i="95"/>
  <c r="I46" i="95"/>
  <c r="F46" i="95"/>
  <c r="H44" i="95"/>
  <c r="H43" i="95"/>
  <c r="H42" i="95"/>
  <c r="H41" i="95"/>
  <c r="H40" i="95"/>
  <c r="G39" i="95"/>
  <c r="H37" i="95"/>
  <c r="I36" i="95" s="1"/>
  <c r="F36" i="95"/>
  <c r="H34" i="95"/>
  <c r="H33" i="95"/>
  <c r="H32" i="95"/>
  <c r="H31" i="95"/>
  <c r="H30" i="95"/>
  <c r="F29" i="95"/>
  <c r="I27" i="95"/>
  <c r="G27" i="95"/>
  <c r="I25" i="95"/>
  <c r="G25" i="95"/>
  <c r="I23" i="95"/>
  <c r="G23" i="95"/>
  <c r="H18" i="95"/>
  <c r="H17" i="95"/>
  <c r="H16" i="95"/>
  <c r="H15" i="95"/>
  <c r="H13" i="95"/>
  <c r="H12" i="95"/>
  <c r="H11" i="95"/>
  <c r="H10" i="95"/>
  <c r="I8" i="95"/>
  <c r="F8" i="95"/>
  <c r="H6" i="95"/>
  <c r="H5" i="95"/>
  <c r="I257" i="95" l="1"/>
  <c r="I163" i="95"/>
  <c r="I78" i="95"/>
  <c r="I153" i="95"/>
  <c r="I100" i="95"/>
  <c r="I309" i="95"/>
  <c r="I29" i="95"/>
  <c r="I197" i="95"/>
  <c r="I39" i="95"/>
  <c r="I128" i="95"/>
  <c r="I254" i="95"/>
  <c r="I389" i="95"/>
  <c r="I438" i="95"/>
  <c r="I59" i="95"/>
  <c r="I188" i="95"/>
  <c r="I204" i="95"/>
  <c r="I322" i="95"/>
  <c r="I226" i="95"/>
  <c r="I289" i="95"/>
  <c r="I90" i="95"/>
  <c r="I176" i="95"/>
  <c r="I5" i="95"/>
  <c r="I279" i="95"/>
  <c r="I425" i="95"/>
  <c r="I49" i="95"/>
  <c r="I95" i="95"/>
  <c r="I382" i="95"/>
  <c r="I396" i="95"/>
  <c r="I467" i="97"/>
  <c r="I471" i="97" s="1"/>
  <c r="I482" i="97" s="1"/>
  <c r="I302" i="96"/>
  <c r="I282" i="96"/>
  <c r="I325" i="96"/>
  <c r="I452" i="96"/>
  <c r="I373" i="96"/>
  <c r="I257" i="96"/>
  <c r="I209" i="96"/>
  <c r="I287" i="96"/>
  <c r="I5" i="96"/>
  <c r="I115" i="96"/>
  <c r="I153" i="96"/>
  <c r="I39" i="96"/>
  <c r="I247" i="96"/>
  <c r="I415" i="96"/>
  <c r="I312" i="96"/>
  <c r="I163" i="96"/>
  <c r="I176" i="96"/>
  <c r="I15" i="96"/>
  <c r="I254" i="96"/>
  <c r="I408" i="96"/>
  <c r="I392" i="96"/>
  <c r="I441" i="96"/>
  <c r="I10" i="96"/>
  <c r="I428" i="96"/>
  <c r="I95" i="96"/>
  <c r="I108" i="96"/>
  <c r="I29" i="96"/>
  <c r="I188" i="96"/>
  <c r="I135" i="96"/>
  <c r="I128" i="96"/>
  <c r="I100" i="96"/>
  <c r="I49" i="96"/>
  <c r="I197" i="96"/>
  <c r="I292" i="96"/>
  <c r="I140" i="96"/>
  <c r="I240" i="96"/>
  <c r="I385" i="96"/>
  <c r="I399" i="96"/>
  <c r="I78" i="96"/>
  <c r="I318" i="96"/>
  <c r="I353" i="96"/>
  <c r="I363" i="96"/>
  <c r="I90" i="96"/>
  <c r="I204" i="96"/>
  <c r="I346" i="96"/>
  <c r="I59" i="96"/>
  <c r="I183" i="96"/>
  <c r="I226" i="96"/>
  <c r="I209" i="95"/>
  <c r="I108" i="95"/>
  <c r="I343" i="95"/>
  <c r="I240" i="95"/>
  <c r="I10" i="95"/>
  <c r="I299" i="95"/>
  <c r="I360" i="95"/>
  <c r="I350" i="95"/>
  <c r="I412" i="95"/>
  <c r="I15" i="95"/>
  <c r="I183" i="95"/>
  <c r="I247" i="95"/>
  <c r="I115" i="95"/>
  <c r="I405" i="95"/>
  <c r="I315" i="95"/>
  <c r="I424" i="94"/>
  <c r="I420" i="94"/>
  <c r="G420" i="94"/>
  <c r="H416" i="94"/>
  <c r="H415" i="94"/>
  <c r="H414" i="94"/>
  <c r="G413" i="94"/>
  <c r="H411" i="94"/>
  <c r="I410" i="94" s="1"/>
  <c r="H408" i="94"/>
  <c r="I407" i="94" s="1"/>
  <c r="F407" i="94"/>
  <c r="H405" i="94"/>
  <c r="H404" i="94"/>
  <c r="H403" i="94"/>
  <c r="F402" i="94"/>
  <c r="H400" i="94"/>
  <c r="I399" i="94"/>
  <c r="G399" i="94"/>
  <c r="H397" i="94"/>
  <c r="I396" i="94" s="1"/>
  <c r="F396" i="94"/>
  <c r="H394" i="94"/>
  <c r="H393" i="94"/>
  <c r="H392" i="94"/>
  <c r="H391" i="94"/>
  <c r="H390" i="94"/>
  <c r="F389" i="94"/>
  <c r="H387" i="94"/>
  <c r="H386" i="94"/>
  <c r="H385" i="94"/>
  <c r="H384" i="94"/>
  <c r="H383" i="94"/>
  <c r="F382" i="94"/>
  <c r="I380" i="94"/>
  <c r="G380" i="94"/>
  <c r="H378" i="94"/>
  <c r="H377" i="94"/>
  <c r="H376" i="94"/>
  <c r="H375" i="94"/>
  <c r="H374" i="94"/>
  <c r="F373" i="94"/>
  <c r="H371" i="94"/>
  <c r="H370" i="94"/>
  <c r="I366" i="94" s="1"/>
  <c r="H369" i="94"/>
  <c r="H368" i="94"/>
  <c r="G366" i="94"/>
  <c r="H364" i="94"/>
  <c r="H363" i="94"/>
  <c r="H362" i="94"/>
  <c r="H361" i="94"/>
  <c r="H360" i="94"/>
  <c r="F359" i="94"/>
  <c r="H357" i="94"/>
  <c r="I356" i="94" s="1"/>
  <c r="F356" i="94"/>
  <c r="H353" i="94"/>
  <c r="H352" i="94"/>
  <c r="I351" i="94" s="1"/>
  <c r="G351" i="94"/>
  <c r="H349" i="94"/>
  <c r="I348" i="94" s="1"/>
  <c r="F348" i="94"/>
  <c r="H346" i="94"/>
  <c r="H345" i="94"/>
  <c r="H344" i="94"/>
  <c r="H343" i="94"/>
  <c r="H342" i="94"/>
  <c r="G341" i="94"/>
  <c r="H339" i="94"/>
  <c r="I338" i="94" s="1"/>
  <c r="G338" i="94"/>
  <c r="H336" i="94"/>
  <c r="H335" i="94"/>
  <c r="H334" i="94"/>
  <c r="H333" i="94"/>
  <c r="F331" i="94"/>
  <c r="H329" i="94"/>
  <c r="H328" i="94"/>
  <c r="H327" i="94"/>
  <c r="H326" i="94"/>
  <c r="H325" i="94"/>
  <c r="G324" i="94"/>
  <c r="I322" i="94"/>
  <c r="H320" i="94"/>
  <c r="I319" i="94" s="1"/>
  <c r="F319" i="94"/>
  <c r="H317" i="94"/>
  <c r="I317" i="94" s="1"/>
  <c r="H315" i="94"/>
  <c r="I314" i="94" s="1"/>
  <c r="F314" i="94"/>
  <c r="H312" i="94"/>
  <c r="I311" i="94" s="1"/>
  <c r="H309" i="94"/>
  <c r="I308" i="94" s="1"/>
  <c r="G308" i="94"/>
  <c r="H306" i="94"/>
  <c r="H305" i="94"/>
  <c r="H304" i="94"/>
  <c r="F303" i="94"/>
  <c r="H301" i="94"/>
  <c r="H300" i="94"/>
  <c r="H299" i="94"/>
  <c r="H298" i="94"/>
  <c r="H297" i="94"/>
  <c r="G296" i="94"/>
  <c r="H294" i="94"/>
  <c r="H293" i="94"/>
  <c r="H292" i="94"/>
  <c r="G290" i="94"/>
  <c r="I288" i="94"/>
  <c r="G288" i="94"/>
  <c r="H286" i="94"/>
  <c r="I285" i="94" s="1"/>
  <c r="G285" i="94"/>
  <c r="H283" i="94"/>
  <c r="H282" i="94"/>
  <c r="I280" i="94" s="1"/>
  <c r="F280" i="94"/>
  <c r="H278" i="94"/>
  <c r="H277" i="94"/>
  <c r="H276" i="94"/>
  <c r="H275" i="94"/>
  <c r="I274" i="94"/>
  <c r="F274" i="94"/>
  <c r="H272" i="94"/>
  <c r="H271" i="94"/>
  <c r="H270" i="94"/>
  <c r="F269" i="94"/>
  <c r="H267" i="94"/>
  <c r="H266" i="94"/>
  <c r="H265" i="94"/>
  <c r="F264" i="94"/>
  <c r="H262" i="94"/>
  <c r="I261" i="94"/>
  <c r="G261" i="94"/>
  <c r="I259" i="94"/>
  <c r="G259" i="94"/>
  <c r="H257" i="94"/>
  <c r="I256" i="94" s="1"/>
  <c r="F256" i="94"/>
  <c r="I254" i="94"/>
  <c r="G254" i="94"/>
  <c r="H252" i="94"/>
  <c r="H251" i="94"/>
  <c r="H250" i="94"/>
  <c r="G249" i="94"/>
  <c r="H247" i="94"/>
  <c r="H246" i="94"/>
  <c r="I246" i="94" s="1"/>
  <c r="H244" i="94"/>
  <c r="H243" i="94"/>
  <c r="H242" i="94"/>
  <c r="H241" i="94"/>
  <c r="H240" i="94"/>
  <c r="G239" i="94"/>
  <c r="H237" i="94"/>
  <c r="H236" i="94"/>
  <c r="H235" i="94"/>
  <c r="H234" i="94"/>
  <c r="H233" i="94"/>
  <c r="F232" i="94"/>
  <c r="H230" i="94"/>
  <c r="I229" i="94" s="1"/>
  <c r="G229" i="94"/>
  <c r="I227" i="94"/>
  <c r="G227" i="94"/>
  <c r="H225" i="94"/>
  <c r="I224" i="94" s="1"/>
  <c r="G224" i="94"/>
  <c r="H222" i="94"/>
  <c r="H221" i="94"/>
  <c r="H220" i="94"/>
  <c r="H219" i="94"/>
  <c r="G218" i="94"/>
  <c r="I215" i="94"/>
  <c r="G215" i="94"/>
  <c r="I213" i="94"/>
  <c r="G213" i="94"/>
  <c r="H211" i="94"/>
  <c r="H210" i="94"/>
  <c r="H209" i="94"/>
  <c r="H208" i="94"/>
  <c r="F206" i="94"/>
  <c r="H204" i="94"/>
  <c r="H203" i="94"/>
  <c r="H202" i="94"/>
  <c r="F201" i="94"/>
  <c r="H199" i="94"/>
  <c r="H198" i="94"/>
  <c r="H197" i="94"/>
  <c r="H196" i="94"/>
  <c r="H195" i="94"/>
  <c r="F194" i="94"/>
  <c r="I192" i="94"/>
  <c r="G192" i="94"/>
  <c r="H190" i="94"/>
  <c r="H189" i="94"/>
  <c r="H188" i="94"/>
  <c r="H187" i="94"/>
  <c r="H186" i="94"/>
  <c r="G185" i="94"/>
  <c r="H183" i="94"/>
  <c r="I180" i="94" s="1"/>
  <c r="H182" i="94"/>
  <c r="H178" i="94"/>
  <c r="H177" i="94"/>
  <c r="H176" i="94"/>
  <c r="H175" i="94"/>
  <c r="H174" i="94"/>
  <c r="I173" i="94" s="1"/>
  <c r="F173" i="94"/>
  <c r="H171" i="94"/>
  <c r="I170" i="94" s="1"/>
  <c r="F170" i="94"/>
  <c r="I167" i="94"/>
  <c r="G167" i="94"/>
  <c r="H165" i="94"/>
  <c r="H164" i="94"/>
  <c r="H163" i="94"/>
  <c r="H162" i="94"/>
  <c r="H161" i="94"/>
  <c r="G160" i="94"/>
  <c r="H158" i="94"/>
  <c r="I157" i="94" s="1"/>
  <c r="G157" i="94"/>
  <c r="H155" i="94"/>
  <c r="H154" i="94"/>
  <c r="H153" i="94"/>
  <c r="H152" i="94"/>
  <c r="H151" i="94"/>
  <c r="F150" i="94"/>
  <c r="H148" i="94"/>
  <c r="I147" i="94" s="1"/>
  <c r="G147" i="94"/>
  <c r="H145" i="94"/>
  <c r="I144" i="94" s="1"/>
  <c r="H142" i="94"/>
  <c r="I141" i="94" s="1"/>
  <c r="F141" i="94"/>
  <c r="H139" i="94"/>
  <c r="H138" i="94"/>
  <c r="I137" i="94" s="1"/>
  <c r="G137" i="94"/>
  <c r="H135" i="94"/>
  <c r="H134" i="94"/>
  <c r="H133" i="94"/>
  <c r="I132" i="94" s="1"/>
  <c r="G132" i="94"/>
  <c r="H130" i="94"/>
  <c r="H129" i="94"/>
  <c r="H128" i="94"/>
  <c r="H127" i="94"/>
  <c r="H126" i="94"/>
  <c r="F125" i="94"/>
  <c r="I123" i="94"/>
  <c r="G123" i="94"/>
  <c r="I121" i="94"/>
  <c r="F121" i="94"/>
  <c r="H119" i="94"/>
  <c r="I119" i="94" s="1"/>
  <c r="H117" i="94"/>
  <c r="H116" i="94"/>
  <c r="H115" i="94"/>
  <c r="H114" i="94"/>
  <c r="H113" i="94"/>
  <c r="F112" i="94"/>
  <c r="I110" i="94"/>
  <c r="G110" i="94"/>
  <c r="H108" i="94"/>
  <c r="H107" i="94"/>
  <c r="H106" i="94"/>
  <c r="I105" i="94" s="1"/>
  <c r="G105" i="94"/>
  <c r="H103" i="94"/>
  <c r="I102" i="94" s="1"/>
  <c r="G102" i="94"/>
  <c r="H100" i="94"/>
  <c r="H99" i="94"/>
  <c r="H98" i="94"/>
  <c r="F97" i="94"/>
  <c r="H95" i="94"/>
  <c r="H94" i="94"/>
  <c r="I92" i="94" s="1"/>
  <c r="H93" i="94"/>
  <c r="F92" i="94"/>
  <c r="H90" i="94"/>
  <c r="H89" i="94"/>
  <c r="H88" i="94"/>
  <c r="H85" i="94"/>
  <c r="I84" i="94" s="1"/>
  <c r="F84" i="94"/>
  <c r="I82" i="94"/>
  <c r="G82" i="94"/>
  <c r="H80" i="94"/>
  <c r="H79" i="94"/>
  <c r="H78" i="94"/>
  <c r="H77" i="94"/>
  <c r="H76" i="94"/>
  <c r="F75" i="94"/>
  <c r="H73" i="94"/>
  <c r="I72" i="94" s="1"/>
  <c r="H70" i="94"/>
  <c r="I69" i="94"/>
  <c r="G69" i="94"/>
  <c r="I67" i="94"/>
  <c r="G67" i="94"/>
  <c r="H65" i="94"/>
  <c r="I64" i="94" s="1"/>
  <c r="G64" i="94"/>
  <c r="I62" i="94"/>
  <c r="G62" i="94"/>
  <c r="H60" i="94"/>
  <c r="H59" i="94"/>
  <c r="H58" i="94"/>
  <c r="H57" i="94"/>
  <c r="G56" i="94"/>
  <c r="H54" i="94"/>
  <c r="I53" i="94" s="1"/>
  <c r="F53" i="94"/>
  <c r="H51" i="94"/>
  <c r="H50" i="94"/>
  <c r="H49" i="94"/>
  <c r="H48" i="94"/>
  <c r="H47" i="94"/>
  <c r="F46" i="94"/>
  <c r="H44" i="94"/>
  <c r="I43" i="94" s="1"/>
  <c r="F43" i="94"/>
  <c r="H41" i="94"/>
  <c r="H40" i="94"/>
  <c r="H39" i="94"/>
  <c r="H38" i="94"/>
  <c r="H37" i="94"/>
  <c r="G36" i="94"/>
  <c r="H34" i="94"/>
  <c r="I33" i="94" s="1"/>
  <c r="F33" i="94"/>
  <c r="H31" i="94"/>
  <c r="H30" i="94"/>
  <c r="H29" i="94"/>
  <c r="H28" i="94"/>
  <c r="H27" i="94"/>
  <c r="F26" i="94"/>
  <c r="I24" i="94"/>
  <c r="G24" i="94"/>
  <c r="I22" i="94"/>
  <c r="G22" i="94"/>
  <c r="I20" i="94"/>
  <c r="G20" i="94"/>
  <c r="H18" i="94"/>
  <c r="H17" i="94"/>
  <c r="H16" i="94"/>
  <c r="H15" i="94"/>
  <c r="H13" i="94"/>
  <c r="H12" i="94"/>
  <c r="H11" i="94"/>
  <c r="H10" i="94"/>
  <c r="I8" i="94"/>
  <c r="F8" i="94"/>
  <c r="H6" i="94"/>
  <c r="H5" i="94"/>
  <c r="I5" i="94" s="1"/>
  <c r="I75" i="94" l="1"/>
  <c r="I160" i="94"/>
  <c r="I264" i="94"/>
  <c r="I389" i="94"/>
  <c r="I443" i="95"/>
  <c r="I447" i="95" s="1"/>
  <c r="I464" i="95" s="1"/>
  <c r="I185" i="94"/>
  <c r="I324" i="94"/>
  <c r="I402" i="94"/>
  <c r="I112" i="94"/>
  <c r="I218" i="94"/>
  <c r="I303" i="94"/>
  <c r="I413" i="94"/>
  <c r="I150" i="94"/>
  <c r="I249" i="94"/>
  <c r="I201" i="94"/>
  <c r="I10" i="94"/>
  <c r="I290" i="94"/>
  <c r="I341" i="94"/>
  <c r="I36" i="94"/>
  <c r="I97" i="94"/>
  <c r="I239" i="94"/>
  <c r="I15" i="94"/>
  <c r="I125" i="94"/>
  <c r="I296" i="94"/>
  <c r="I26" i="94"/>
  <c r="I418" i="94" s="1"/>
  <c r="I422" i="94" s="1"/>
  <c r="I439" i="94" s="1"/>
  <c r="I46" i="94"/>
  <c r="I87" i="94"/>
  <c r="I269" i="94"/>
  <c r="I446" i="96"/>
  <c r="I450" i="96" s="1"/>
  <c r="I474" i="96" s="1"/>
  <c r="I359" i="94"/>
  <c r="I373" i="94"/>
  <c r="I382" i="94"/>
  <c r="I194" i="94"/>
  <c r="I206" i="94"/>
  <c r="I232" i="94"/>
  <c r="I56" i="94"/>
  <c r="I331" i="94"/>
  <c r="I423" i="93"/>
  <c r="I419" i="93"/>
  <c r="G419" i="93"/>
  <c r="H415" i="93"/>
  <c r="H414" i="93"/>
  <c r="H413" i="93"/>
  <c r="G412" i="93"/>
  <c r="H410" i="93"/>
  <c r="I409" i="93" s="1"/>
  <c r="H407" i="93"/>
  <c r="I406" i="93" s="1"/>
  <c r="F406" i="93"/>
  <c r="H404" i="93"/>
  <c r="H403" i="93"/>
  <c r="H402" i="93"/>
  <c r="F401" i="93"/>
  <c r="H399" i="93"/>
  <c r="I398" i="93" s="1"/>
  <c r="G398" i="93"/>
  <c r="H396" i="93"/>
  <c r="I395" i="93" s="1"/>
  <c r="F395" i="93"/>
  <c r="H393" i="93"/>
  <c r="H392" i="93"/>
  <c r="H391" i="93"/>
  <c r="H390" i="93"/>
  <c r="H389" i="93"/>
  <c r="F388" i="93"/>
  <c r="H386" i="93"/>
  <c r="H385" i="93"/>
  <c r="H384" i="93"/>
  <c r="H383" i="93"/>
  <c r="H382" i="93"/>
  <c r="F381" i="93"/>
  <c r="I379" i="93"/>
  <c r="G379" i="93"/>
  <c r="H377" i="93"/>
  <c r="H376" i="93"/>
  <c r="H375" i="93"/>
  <c r="H374" i="93"/>
  <c r="H373" i="93"/>
  <c r="F372" i="93"/>
  <c r="H370" i="93"/>
  <c r="H369" i="93"/>
  <c r="H368" i="93"/>
  <c r="H367" i="93"/>
  <c r="G365" i="93"/>
  <c r="H363" i="93"/>
  <c r="H362" i="93"/>
  <c r="H361" i="93"/>
  <c r="H360" i="93"/>
  <c r="H359" i="93"/>
  <c r="F358" i="93"/>
  <c r="H356" i="93"/>
  <c r="I355" i="93" s="1"/>
  <c r="F355" i="93"/>
  <c r="H352" i="93"/>
  <c r="H351" i="93"/>
  <c r="G350" i="93"/>
  <c r="H348" i="93"/>
  <c r="I347" i="93" s="1"/>
  <c r="F347" i="93"/>
  <c r="H345" i="93"/>
  <c r="H344" i="93"/>
  <c r="H343" i="93"/>
  <c r="H342" i="93"/>
  <c r="H341" i="93"/>
  <c r="G340" i="93"/>
  <c r="H338" i="93"/>
  <c r="I337" i="93" s="1"/>
  <c r="G337" i="93"/>
  <c r="H335" i="93"/>
  <c r="H334" i="93"/>
  <c r="H333" i="93"/>
  <c r="H332" i="93"/>
  <c r="I330" i="93" s="1"/>
  <c r="F330" i="93"/>
  <c r="H328" i="93"/>
  <c r="H327" i="93"/>
  <c r="H326" i="93"/>
  <c r="H325" i="93"/>
  <c r="H324" i="93"/>
  <c r="G323" i="93"/>
  <c r="I321" i="93"/>
  <c r="H319" i="93"/>
  <c r="I318" i="93" s="1"/>
  <c r="F318" i="93"/>
  <c r="H316" i="93"/>
  <c r="I316" i="93" s="1"/>
  <c r="H314" i="93"/>
  <c r="I313" i="93" s="1"/>
  <c r="F313" i="93"/>
  <c r="H311" i="93"/>
  <c r="I310" i="93"/>
  <c r="H308" i="93"/>
  <c r="I307" i="93" s="1"/>
  <c r="G307" i="93"/>
  <c r="H305" i="93"/>
  <c r="H304" i="93"/>
  <c r="H303" i="93"/>
  <c r="F302" i="93"/>
  <c r="H300" i="93"/>
  <c r="H299" i="93"/>
  <c r="H298" i="93"/>
  <c r="H297" i="93"/>
  <c r="H296" i="93"/>
  <c r="G295" i="93"/>
  <c r="H293" i="93"/>
  <c r="H292" i="93"/>
  <c r="H291" i="93"/>
  <c r="G290" i="93"/>
  <c r="I288" i="93"/>
  <c r="G288" i="93"/>
  <c r="H286" i="93"/>
  <c r="I285" i="93" s="1"/>
  <c r="G285" i="93"/>
  <c r="H283" i="93"/>
  <c r="H282" i="93"/>
  <c r="F280" i="93"/>
  <c r="H278" i="93"/>
  <c r="H277" i="93"/>
  <c r="H276" i="93"/>
  <c r="H275" i="93"/>
  <c r="F274" i="93"/>
  <c r="H272" i="93"/>
  <c r="H271" i="93"/>
  <c r="H270" i="93"/>
  <c r="F269" i="93"/>
  <c r="H267" i="93"/>
  <c r="H266" i="93"/>
  <c r="H265" i="93"/>
  <c r="F264" i="93"/>
  <c r="H262" i="93"/>
  <c r="I261" i="93" s="1"/>
  <c r="G261" i="93"/>
  <c r="I259" i="93"/>
  <c r="G259" i="93"/>
  <c r="H257" i="93"/>
  <c r="I256" i="93" s="1"/>
  <c r="F256" i="93"/>
  <c r="I254" i="93"/>
  <c r="G254" i="93"/>
  <c r="H252" i="93"/>
  <c r="H251" i="93"/>
  <c r="H250" i="93"/>
  <c r="I249" i="93" s="1"/>
  <c r="G249" i="93"/>
  <c r="H247" i="93"/>
  <c r="H246" i="93"/>
  <c r="H244" i="93"/>
  <c r="H243" i="93"/>
  <c r="H242" i="93"/>
  <c r="H241" i="93"/>
  <c r="H240" i="93"/>
  <c r="G239" i="93"/>
  <c r="H237" i="93"/>
  <c r="H236" i="93"/>
  <c r="H235" i="93"/>
  <c r="H234" i="93"/>
  <c r="H233" i="93"/>
  <c r="F232" i="93"/>
  <c r="H230" i="93"/>
  <c r="I229" i="93" s="1"/>
  <c r="G229" i="93"/>
  <c r="I227" i="93"/>
  <c r="G227" i="93"/>
  <c r="H225" i="93"/>
  <c r="I224" i="93" s="1"/>
  <c r="G224" i="93"/>
  <c r="H222" i="93"/>
  <c r="H221" i="93"/>
  <c r="H220" i="93"/>
  <c r="H219" i="93"/>
  <c r="I218" i="93" s="1"/>
  <c r="G218" i="93"/>
  <c r="I215" i="93"/>
  <c r="G215" i="93"/>
  <c r="I213" i="93"/>
  <c r="G213" i="93"/>
  <c r="H211" i="93"/>
  <c r="H210" i="93"/>
  <c r="H209" i="93"/>
  <c r="H208" i="93"/>
  <c r="F206" i="93"/>
  <c r="H204" i="93"/>
  <c r="H203" i="93"/>
  <c r="H202" i="93"/>
  <c r="F201" i="93"/>
  <c r="H199" i="93"/>
  <c r="H198" i="93"/>
  <c r="H197" i="93"/>
  <c r="H196" i="93"/>
  <c r="H195" i="93"/>
  <c r="F194" i="93"/>
  <c r="I192" i="93"/>
  <c r="G192" i="93"/>
  <c r="H190" i="93"/>
  <c r="H189" i="93"/>
  <c r="H188" i="93"/>
  <c r="H187" i="93"/>
  <c r="H186" i="93"/>
  <c r="G185" i="93"/>
  <c r="H183" i="93"/>
  <c r="H182" i="93"/>
  <c r="H178" i="93"/>
  <c r="H177" i="93"/>
  <c r="H176" i="93"/>
  <c r="H175" i="93"/>
  <c r="H174" i="93"/>
  <c r="F173" i="93"/>
  <c r="H171" i="93"/>
  <c r="I170" i="93" s="1"/>
  <c r="F170" i="93"/>
  <c r="I167" i="93"/>
  <c r="G167" i="93"/>
  <c r="H165" i="93"/>
  <c r="H164" i="93"/>
  <c r="H163" i="93"/>
  <c r="H162" i="93"/>
  <c r="H161" i="93"/>
  <c r="G160" i="93"/>
  <c r="H158" i="93"/>
  <c r="I157" i="93" s="1"/>
  <c r="G157" i="93"/>
  <c r="H155" i="93"/>
  <c r="H154" i="93"/>
  <c r="H153" i="93"/>
  <c r="H152" i="93"/>
  <c r="H151" i="93"/>
  <c r="F150" i="93"/>
  <c r="H148" i="93"/>
  <c r="I147" i="93" s="1"/>
  <c r="G147" i="93"/>
  <c r="H145" i="93"/>
  <c r="I144" i="93" s="1"/>
  <c r="H142" i="93"/>
  <c r="I141" i="93" s="1"/>
  <c r="F141" i="93"/>
  <c r="H139" i="93"/>
  <c r="H138" i="93"/>
  <c r="G137" i="93"/>
  <c r="H135" i="93"/>
  <c r="H134" i="93"/>
  <c r="H133" i="93"/>
  <c r="G132" i="93"/>
  <c r="H130" i="93"/>
  <c r="H129" i="93"/>
  <c r="H128" i="93"/>
  <c r="H127" i="93"/>
  <c r="H126" i="93"/>
  <c r="F125" i="93"/>
  <c r="I123" i="93"/>
  <c r="G123" i="93"/>
  <c r="I121" i="93"/>
  <c r="F121" i="93"/>
  <c r="H119" i="93"/>
  <c r="I119" i="93" s="1"/>
  <c r="H117" i="93"/>
  <c r="H116" i="93"/>
  <c r="H115" i="93"/>
  <c r="H114" i="93"/>
  <c r="H113" i="93"/>
  <c r="F112" i="93"/>
  <c r="I110" i="93"/>
  <c r="G110" i="93"/>
  <c r="H108" i="93"/>
  <c r="H107" i="93"/>
  <c r="H106" i="93"/>
  <c r="G105" i="93"/>
  <c r="H103" i="93"/>
  <c r="I102" i="93" s="1"/>
  <c r="G102" i="93"/>
  <c r="H100" i="93"/>
  <c r="H99" i="93"/>
  <c r="H98" i="93"/>
  <c r="F97" i="93"/>
  <c r="H95" i="93"/>
  <c r="H94" i="93"/>
  <c r="H93" i="93"/>
  <c r="F92" i="93"/>
  <c r="H90" i="93"/>
  <c r="H89" i="93"/>
  <c r="H88" i="93"/>
  <c r="H85" i="93"/>
  <c r="I84" i="93" s="1"/>
  <c r="F84" i="93"/>
  <c r="I82" i="93"/>
  <c r="G82" i="93"/>
  <c r="H80" i="93"/>
  <c r="H79" i="93"/>
  <c r="H78" i="93"/>
  <c r="H77" i="93"/>
  <c r="H76" i="93"/>
  <c r="F75" i="93"/>
  <c r="H73" i="93"/>
  <c r="I72" i="93" s="1"/>
  <c r="H70" i="93"/>
  <c r="I69" i="93" s="1"/>
  <c r="G69" i="93"/>
  <c r="I67" i="93"/>
  <c r="G67" i="93"/>
  <c r="H65" i="93"/>
  <c r="I64" i="93" s="1"/>
  <c r="G64" i="93"/>
  <c r="I62" i="93"/>
  <c r="G62" i="93"/>
  <c r="H60" i="93"/>
  <c r="H59" i="93"/>
  <c r="H58" i="93"/>
  <c r="H57" i="93"/>
  <c r="G56" i="93"/>
  <c r="H54" i="93"/>
  <c r="I53" i="93" s="1"/>
  <c r="F53" i="93"/>
  <c r="H51" i="93"/>
  <c r="H50" i="93"/>
  <c r="H49" i="93"/>
  <c r="H48" i="93"/>
  <c r="H47" i="93"/>
  <c r="F46" i="93"/>
  <c r="H44" i="93"/>
  <c r="I43" i="93" s="1"/>
  <c r="F43" i="93"/>
  <c r="H41" i="93"/>
  <c r="H40" i="93"/>
  <c r="H39" i="93"/>
  <c r="H38" i="93"/>
  <c r="H37" i="93"/>
  <c r="G36" i="93"/>
  <c r="H34" i="93"/>
  <c r="I33" i="93" s="1"/>
  <c r="F33" i="93"/>
  <c r="H31" i="93"/>
  <c r="H30" i="93"/>
  <c r="H29" i="93"/>
  <c r="H28" i="93"/>
  <c r="H27" i="93"/>
  <c r="F26" i="93"/>
  <c r="I24" i="93"/>
  <c r="G24" i="93"/>
  <c r="I22" i="93"/>
  <c r="G22" i="93"/>
  <c r="I20" i="93"/>
  <c r="G20" i="93"/>
  <c r="H18" i="93"/>
  <c r="H17" i="93"/>
  <c r="H16" i="93"/>
  <c r="H15" i="93"/>
  <c r="I15" i="93" s="1"/>
  <c r="H13" i="93"/>
  <c r="H12" i="93"/>
  <c r="H11" i="93"/>
  <c r="H10" i="93"/>
  <c r="I8" i="93"/>
  <c r="F8" i="93"/>
  <c r="H6" i="93"/>
  <c r="H5" i="93"/>
  <c r="I5" i="93" s="1"/>
  <c r="I269" i="93" l="1"/>
  <c r="I412" i="93"/>
  <c r="I350" i="93"/>
  <c r="I264" i="93"/>
  <c r="I137" i="93"/>
  <c r="I180" i="93"/>
  <c r="I206" i="93"/>
  <c r="I105" i="93"/>
  <c r="I246" i="93"/>
  <c r="I365" i="93"/>
  <c r="I340" i="93"/>
  <c r="I274" i="93"/>
  <c r="I201" i="93"/>
  <c r="I56" i="93"/>
  <c r="I290" i="93"/>
  <c r="I97" i="93"/>
  <c r="I302" i="93"/>
  <c r="I46" i="93"/>
  <c r="I160" i="93"/>
  <c r="I381" i="93"/>
  <c r="I132" i="93"/>
  <c r="I232" i="93"/>
  <c r="I92" i="93"/>
  <c r="I173" i="93"/>
  <c r="I323" i="93"/>
  <c r="I295" i="93"/>
  <c r="I239" i="93"/>
  <c r="I280" i="93"/>
  <c r="I372" i="93"/>
  <c r="I401" i="93"/>
  <c r="I358" i="93"/>
  <c r="I10" i="93"/>
  <c r="I112" i="93"/>
  <c r="I194" i="93"/>
  <c r="I75" i="93"/>
  <c r="I388" i="93"/>
  <c r="I36" i="93"/>
  <c r="I125" i="93"/>
  <c r="I185" i="93"/>
  <c r="I150" i="93"/>
  <c r="I26" i="93"/>
  <c r="I87" i="93"/>
  <c r="I423" i="92"/>
  <c r="I419" i="92"/>
  <c r="G419" i="92"/>
  <c r="H415" i="92"/>
  <c r="H414" i="92"/>
  <c r="H413" i="92"/>
  <c r="G412" i="92"/>
  <c r="H410" i="92"/>
  <c r="I409" i="92" s="1"/>
  <c r="H407" i="92"/>
  <c r="I406" i="92" s="1"/>
  <c r="F406" i="92"/>
  <c r="H404" i="92"/>
  <c r="H403" i="92"/>
  <c r="H402" i="92"/>
  <c r="F401" i="92"/>
  <c r="H399" i="92"/>
  <c r="I398" i="92" s="1"/>
  <c r="G398" i="92"/>
  <c r="H396" i="92"/>
  <c r="I395" i="92" s="1"/>
  <c r="F395" i="92"/>
  <c r="H393" i="92"/>
  <c r="H392" i="92"/>
  <c r="H391" i="92"/>
  <c r="H390" i="92"/>
  <c r="H389" i="92"/>
  <c r="F388" i="92"/>
  <c r="H386" i="92"/>
  <c r="H385" i="92"/>
  <c r="H384" i="92"/>
  <c r="H383" i="92"/>
  <c r="H382" i="92"/>
  <c r="F381" i="92"/>
  <c r="I379" i="92"/>
  <c r="G379" i="92"/>
  <c r="H377" i="92"/>
  <c r="H376" i="92"/>
  <c r="H375" i="92"/>
  <c r="H374" i="92"/>
  <c r="H373" i="92"/>
  <c r="F372" i="92"/>
  <c r="H370" i="92"/>
  <c r="H369" i="92"/>
  <c r="I365" i="92" s="1"/>
  <c r="H368" i="92"/>
  <c r="H367" i="92"/>
  <c r="G365" i="92"/>
  <c r="H363" i="92"/>
  <c r="H362" i="92"/>
  <c r="H361" i="92"/>
  <c r="H360" i="92"/>
  <c r="H359" i="92"/>
  <c r="F358" i="92"/>
  <c r="H356" i="92"/>
  <c r="I355" i="92"/>
  <c r="F355" i="92"/>
  <c r="H352" i="92"/>
  <c r="H351" i="92"/>
  <c r="I350" i="92" s="1"/>
  <c r="G350" i="92"/>
  <c r="H348" i="92"/>
  <c r="I347" i="92" s="1"/>
  <c r="F347" i="92"/>
  <c r="H345" i="92"/>
  <c r="H344" i="92"/>
  <c r="H343" i="92"/>
  <c r="H342" i="92"/>
  <c r="H341" i="92"/>
  <c r="G340" i="92"/>
  <c r="H338" i="92"/>
  <c r="I337" i="92" s="1"/>
  <c r="G337" i="92"/>
  <c r="H335" i="92"/>
  <c r="H334" i="92"/>
  <c r="H333" i="92"/>
  <c r="H332" i="92"/>
  <c r="F330" i="92"/>
  <c r="H328" i="92"/>
  <c r="H327" i="92"/>
  <c r="H326" i="92"/>
  <c r="H325" i="92"/>
  <c r="H324" i="92"/>
  <c r="G323" i="92"/>
  <c r="I321" i="92"/>
  <c r="H319" i="92"/>
  <c r="I318" i="92" s="1"/>
  <c r="F318" i="92"/>
  <c r="H316" i="92"/>
  <c r="I316" i="92" s="1"/>
  <c r="H314" i="92"/>
  <c r="I313" i="92" s="1"/>
  <c r="F313" i="92"/>
  <c r="H311" i="92"/>
  <c r="I310" i="92" s="1"/>
  <c r="H308" i="92"/>
  <c r="I307" i="92" s="1"/>
  <c r="G307" i="92"/>
  <c r="H305" i="92"/>
  <c r="H304" i="92"/>
  <c r="H303" i="92"/>
  <c r="F302" i="92"/>
  <c r="H300" i="92"/>
  <c r="H299" i="92"/>
  <c r="H298" i="92"/>
  <c r="H297" i="92"/>
  <c r="H296" i="92"/>
  <c r="G295" i="92"/>
  <c r="H293" i="92"/>
  <c r="H292" i="92"/>
  <c r="H291" i="92"/>
  <c r="G290" i="92"/>
  <c r="I288" i="92"/>
  <c r="G288" i="92"/>
  <c r="H286" i="92"/>
  <c r="I285" i="92" s="1"/>
  <c r="G285" i="92"/>
  <c r="H283" i="92"/>
  <c r="H282" i="92"/>
  <c r="F280" i="92"/>
  <c r="H278" i="92"/>
  <c r="H277" i="92"/>
  <c r="H276" i="92"/>
  <c r="H275" i="92"/>
  <c r="F274" i="92"/>
  <c r="H272" i="92"/>
  <c r="H271" i="92"/>
  <c r="H270" i="92"/>
  <c r="F269" i="92"/>
  <c r="H267" i="92"/>
  <c r="H266" i="92"/>
  <c r="H265" i="92"/>
  <c r="F264" i="92"/>
  <c r="H262" i="92"/>
  <c r="I261" i="92" s="1"/>
  <c r="G261" i="92"/>
  <c r="I259" i="92"/>
  <c r="G259" i="92"/>
  <c r="H257" i="92"/>
  <c r="I256" i="92" s="1"/>
  <c r="F256" i="92"/>
  <c r="I254" i="92"/>
  <c r="G254" i="92"/>
  <c r="H252" i="92"/>
  <c r="H251" i="92"/>
  <c r="H250" i="92"/>
  <c r="G249" i="92"/>
  <c r="H247" i="92"/>
  <c r="H246" i="92"/>
  <c r="H244" i="92"/>
  <c r="H243" i="92"/>
  <c r="H242" i="92"/>
  <c r="H241" i="92"/>
  <c r="H240" i="92"/>
  <c r="G239" i="92"/>
  <c r="H237" i="92"/>
  <c r="H236" i="92"/>
  <c r="H235" i="92"/>
  <c r="H234" i="92"/>
  <c r="H233" i="92"/>
  <c r="F232" i="92"/>
  <c r="H230" i="92"/>
  <c r="I229" i="92" s="1"/>
  <c r="G229" i="92"/>
  <c r="I227" i="92"/>
  <c r="G227" i="92"/>
  <c r="H225" i="92"/>
  <c r="I224" i="92" s="1"/>
  <c r="G224" i="92"/>
  <c r="H222" i="92"/>
  <c r="H221" i="92"/>
  <c r="H220" i="92"/>
  <c r="H219" i="92"/>
  <c r="G218" i="92"/>
  <c r="I215" i="92"/>
  <c r="G215" i="92"/>
  <c r="I213" i="92"/>
  <c r="G213" i="92"/>
  <c r="H211" i="92"/>
  <c r="H210" i="92"/>
  <c r="H209" i="92"/>
  <c r="H208" i="92"/>
  <c r="F206" i="92"/>
  <c r="H204" i="92"/>
  <c r="H203" i="92"/>
  <c r="H202" i="92"/>
  <c r="F201" i="92"/>
  <c r="H199" i="92"/>
  <c r="H198" i="92"/>
  <c r="H197" i="92"/>
  <c r="H196" i="92"/>
  <c r="H195" i="92"/>
  <c r="F194" i="92"/>
  <c r="I192" i="92"/>
  <c r="G192" i="92"/>
  <c r="H190" i="92"/>
  <c r="H189" i="92"/>
  <c r="H188" i="92"/>
  <c r="H187" i="92"/>
  <c r="H186" i="92"/>
  <c r="G185" i="92"/>
  <c r="H183" i="92"/>
  <c r="H182" i="92"/>
  <c r="H178" i="92"/>
  <c r="H177" i="92"/>
  <c r="H176" i="92"/>
  <c r="H175" i="92"/>
  <c r="H174" i="92"/>
  <c r="F173" i="92"/>
  <c r="H171" i="92"/>
  <c r="I170" i="92" s="1"/>
  <c r="F170" i="92"/>
  <c r="I167" i="92"/>
  <c r="G167" i="92"/>
  <c r="H165" i="92"/>
  <c r="H164" i="92"/>
  <c r="H163" i="92"/>
  <c r="H162" i="92"/>
  <c r="H161" i="92"/>
  <c r="G160" i="92"/>
  <c r="H158" i="92"/>
  <c r="I157" i="92" s="1"/>
  <c r="G157" i="92"/>
  <c r="H155" i="92"/>
  <c r="H154" i="92"/>
  <c r="H153" i="92"/>
  <c r="H152" i="92"/>
  <c r="H151" i="92"/>
  <c r="F150" i="92"/>
  <c r="H148" i="92"/>
  <c r="I147" i="92" s="1"/>
  <c r="G147" i="92"/>
  <c r="H145" i="92"/>
  <c r="I144" i="92" s="1"/>
  <c r="H142" i="92"/>
  <c r="I141" i="92" s="1"/>
  <c r="F141" i="92"/>
  <c r="H139" i="92"/>
  <c r="H138" i="92"/>
  <c r="G137" i="92"/>
  <c r="H135" i="92"/>
  <c r="H134" i="92"/>
  <c r="H133" i="92"/>
  <c r="G132" i="92"/>
  <c r="H130" i="92"/>
  <c r="H129" i="92"/>
  <c r="H128" i="92"/>
  <c r="H127" i="92"/>
  <c r="H126" i="92"/>
  <c r="F125" i="92"/>
  <c r="I123" i="92"/>
  <c r="G123" i="92"/>
  <c r="I121" i="92"/>
  <c r="F121" i="92"/>
  <c r="H119" i="92"/>
  <c r="I119" i="92" s="1"/>
  <c r="H117" i="92"/>
  <c r="H116" i="92"/>
  <c r="H115" i="92"/>
  <c r="H114" i="92"/>
  <c r="H113" i="92"/>
  <c r="F112" i="92"/>
  <c r="I110" i="92"/>
  <c r="G110" i="92"/>
  <c r="H108" i="92"/>
  <c r="H107" i="92"/>
  <c r="H106" i="92"/>
  <c r="G105" i="92"/>
  <c r="H103" i="92"/>
  <c r="I102" i="92" s="1"/>
  <c r="G102" i="92"/>
  <c r="H100" i="92"/>
  <c r="H99" i="92"/>
  <c r="H98" i="92"/>
  <c r="F97" i="92"/>
  <c r="H95" i="92"/>
  <c r="H94" i="92"/>
  <c r="H93" i="92"/>
  <c r="F92" i="92"/>
  <c r="H90" i="92"/>
  <c r="H89" i="92"/>
  <c r="H88" i="92"/>
  <c r="I87" i="92" s="1"/>
  <c r="H85" i="92"/>
  <c r="I84" i="92" s="1"/>
  <c r="F84" i="92"/>
  <c r="I82" i="92"/>
  <c r="G82" i="92"/>
  <c r="H80" i="92"/>
  <c r="H79" i="92"/>
  <c r="H78" i="92"/>
  <c r="H77" i="92"/>
  <c r="H76" i="92"/>
  <c r="F75" i="92"/>
  <c r="H73" i="92"/>
  <c r="I72" i="92" s="1"/>
  <c r="H70" i="92"/>
  <c r="I69" i="92" s="1"/>
  <c r="G69" i="92"/>
  <c r="I67" i="92"/>
  <c r="G67" i="92"/>
  <c r="H65" i="92"/>
  <c r="I64" i="92" s="1"/>
  <c r="G64" i="92"/>
  <c r="I62" i="92"/>
  <c r="G62" i="92"/>
  <c r="H60" i="92"/>
  <c r="H59" i="92"/>
  <c r="H58" i="92"/>
  <c r="H57" i="92"/>
  <c r="G56" i="92"/>
  <c r="H54" i="92"/>
  <c r="I53" i="92"/>
  <c r="F53" i="92"/>
  <c r="H51" i="92"/>
  <c r="H50" i="92"/>
  <c r="H49" i="92"/>
  <c r="H48" i="92"/>
  <c r="H47" i="92"/>
  <c r="F46" i="92"/>
  <c r="H44" i="92"/>
  <c r="I43" i="92" s="1"/>
  <c r="F43" i="92"/>
  <c r="H41" i="92"/>
  <c r="H40" i="92"/>
  <c r="H39" i="92"/>
  <c r="H38" i="92"/>
  <c r="H37" i="92"/>
  <c r="G36" i="92"/>
  <c r="H34" i="92"/>
  <c r="I33" i="92" s="1"/>
  <c r="F33" i="92"/>
  <c r="H31" i="92"/>
  <c r="H30" i="92"/>
  <c r="H29" i="92"/>
  <c r="H28" i="92"/>
  <c r="H27" i="92"/>
  <c r="F26" i="92"/>
  <c r="I24" i="92"/>
  <c r="G24" i="92"/>
  <c r="I22" i="92"/>
  <c r="G22" i="92"/>
  <c r="I20" i="92"/>
  <c r="G20" i="92"/>
  <c r="H18" i="92"/>
  <c r="H17" i="92"/>
  <c r="H16" i="92"/>
  <c r="H15" i="92"/>
  <c r="H13" i="92"/>
  <c r="H12" i="92"/>
  <c r="H11" i="92"/>
  <c r="H10" i="92"/>
  <c r="I8" i="92"/>
  <c r="F8" i="92"/>
  <c r="H6" i="92"/>
  <c r="H5" i="92"/>
  <c r="I5" i="92" s="1"/>
  <c r="I132" i="92" l="1"/>
  <c r="I290" i="92"/>
  <c r="I201" i="92"/>
  <c r="I388" i="92"/>
  <c r="I340" i="92"/>
  <c r="I105" i="92"/>
  <c r="I280" i="92"/>
  <c r="I372" i="92"/>
  <c r="I412" i="92"/>
  <c r="I206" i="92"/>
  <c r="I246" i="92"/>
  <c r="I274" i="92"/>
  <c r="I218" i="92"/>
  <c r="I56" i="92"/>
  <c r="I112" i="92"/>
  <c r="I249" i="92"/>
  <c r="I264" i="92"/>
  <c r="I295" i="92"/>
  <c r="I46" i="92"/>
  <c r="I75" i="92"/>
  <c r="I194" i="92"/>
  <c r="I417" i="93"/>
  <c r="I421" i="93" s="1"/>
  <c r="I438" i="93" s="1"/>
  <c r="I269" i="92"/>
  <c r="I92" i="92"/>
  <c r="I97" i="92"/>
  <c r="I323" i="92"/>
  <c r="I185" i="92"/>
  <c r="I160" i="92"/>
  <c r="I10" i="92"/>
  <c r="I330" i="92"/>
  <c r="I150" i="92"/>
  <c r="I173" i="92"/>
  <c r="I302" i="92"/>
  <c r="I401" i="92"/>
  <c r="I125" i="92"/>
  <c r="I137" i="92"/>
  <c r="I232" i="92"/>
  <c r="I36" i="92"/>
  <c r="I381" i="92"/>
  <c r="I15" i="92"/>
  <c r="I239" i="92"/>
  <c r="I26" i="92"/>
  <c r="I180" i="92"/>
  <c r="I358" i="92"/>
  <c r="I423" i="91"/>
  <c r="H399" i="91"/>
  <c r="I398" i="91" s="1"/>
  <c r="G398" i="91"/>
  <c r="I379" i="91"/>
  <c r="G379" i="91"/>
  <c r="H135" i="91"/>
  <c r="H134" i="91"/>
  <c r="H133" i="91"/>
  <c r="G132" i="91"/>
  <c r="I67" i="91"/>
  <c r="G67" i="91"/>
  <c r="I24" i="91"/>
  <c r="G24" i="91"/>
  <c r="G22" i="91"/>
  <c r="I419" i="91"/>
  <c r="G419" i="91"/>
  <c r="H415" i="91"/>
  <c r="H414" i="91"/>
  <c r="H413" i="91"/>
  <c r="G412" i="91"/>
  <c r="H410" i="91"/>
  <c r="I409" i="91" s="1"/>
  <c r="H407" i="91"/>
  <c r="I406" i="91" s="1"/>
  <c r="F406" i="91"/>
  <c r="H404" i="91"/>
  <c r="H403" i="91"/>
  <c r="H402" i="91"/>
  <c r="F401" i="91"/>
  <c r="H396" i="91"/>
  <c r="I395" i="91" s="1"/>
  <c r="F395" i="91"/>
  <c r="H393" i="91"/>
  <c r="H392" i="91"/>
  <c r="H391" i="91"/>
  <c r="H390" i="91"/>
  <c r="H389" i="91"/>
  <c r="F388" i="91"/>
  <c r="H386" i="91"/>
  <c r="H385" i="91"/>
  <c r="H384" i="91"/>
  <c r="H383" i="91"/>
  <c r="H382" i="91"/>
  <c r="F381" i="91"/>
  <c r="H377" i="91"/>
  <c r="H376" i="91"/>
  <c r="H375" i="91"/>
  <c r="H374" i="91"/>
  <c r="H373" i="91"/>
  <c r="F372" i="91"/>
  <c r="H370" i="91"/>
  <c r="H369" i="91"/>
  <c r="H368" i="91"/>
  <c r="H367" i="91"/>
  <c r="G365" i="91"/>
  <c r="H363" i="91"/>
  <c r="H362" i="91"/>
  <c r="H361" i="91"/>
  <c r="H360" i="91"/>
  <c r="H359" i="91"/>
  <c r="F358" i="91"/>
  <c r="H356" i="91"/>
  <c r="I355" i="91" s="1"/>
  <c r="F355" i="91"/>
  <c r="H352" i="91"/>
  <c r="H351" i="91"/>
  <c r="G350" i="91"/>
  <c r="H348" i="91"/>
  <c r="I347" i="91" s="1"/>
  <c r="F347" i="91"/>
  <c r="H345" i="91"/>
  <c r="H344" i="91"/>
  <c r="H343" i="91"/>
  <c r="H342" i="91"/>
  <c r="H341" i="91"/>
  <c r="G340" i="91"/>
  <c r="H338" i="91"/>
  <c r="I337" i="91" s="1"/>
  <c r="G337" i="91"/>
  <c r="H335" i="91"/>
  <c r="H334" i="91"/>
  <c r="H333" i="91"/>
  <c r="H332" i="91"/>
  <c r="F330" i="91"/>
  <c r="H328" i="91"/>
  <c r="H327" i="91"/>
  <c r="H326" i="91"/>
  <c r="H325" i="91"/>
  <c r="H324" i="91"/>
  <c r="G323" i="91"/>
  <c r="I321" i="91"/>
  <c r="H319" i="91"/>
  <c r="I318" i="91" s="1"/>
  <c r="F318" i="91"/>
  <c r="H316" i="91"/>
  <c r="I316" i="91" s="1"/>
  <c r="H314" i="91"/>
  <c r="I313" i="91" s="1"/>
  <c r="F313" i="91"/>
  <c r="H311" i="91"/>
  <c r="I310" i="91" s="1"/>
  <c r="H308" i="91"/>
  <c r="I307" i="91" s="1"/>
  <c r="G307" i="91"/>
  <c r="H305" i="91"/>
  <c r="H304" i="91"/>
  <c r="H303" i="91"/>
  <c r="F302" i="91"/>
  <c r="H300" i="91"/>
  <c r="H299" i="91"/>
  <c r="H298" i="91"/>
  <c r="H297" i="91"/>
  <c r="H296" i="91"/>
  <c r="G295" i="91"/>
  <c r="H293" i="91"/>
  <c r="H292" i="91"/>
  <c r="H291" i="91"/>
  <c r="G290" i="91"/>
  <c r="I288" i="91"/>
  <c r="G288" i="91"/>
  <c r="H286" i="91"/>
  <c r="I285" i="91" s="1"/>
  <c r="G285" i="91"/>
  <c r="H283" i="91"/>
  <c r="H282" i="91"/>
  <c r="F280" i="91"/>
  <c r="H278" i="91"/>
  <c r="H277" i="91"/>
  <c r="H276" i="91"/>
  <c r="H275" i="91"/>
  <c r="F274" i="91"/>
  <c r="H272" i="91"/>
  <c r="H271" i="91"/>
  <c r="H270" i="91"/>
  <c r="F269" i="91"/>
  <c r="H267" i="91"/>
  <c r="H266" i="91"/>
  <c r="H265" i="91"/>
  <c r="F264" i="91"/>
  <c r="H262" i="91"/>
  <c r="I261" i="91" s="1"/>
  <c r="G261" i="91"/>
  <c r="I259" i="91"/>
  <c r="G259" i="91"/>
  <c r="H257" i="91"/>
  <c r="I256" i="91" s="1"/>
  <c r="F256" i="91"/>
  <c r="I254" i="91"/>
  <c r="G254" i="91"/>
  <c r="H252" i="91"/>
  <c r="H251" i="91"/>
  <c r="H250" i="91"/>
  <c r="G249" i="91"/>
  <c r="H247" i="91"/>
  <c r="H246" i="91"/>
  <c r="I246" i="91" s="1"/>
  <c r="H244" i="91"/>
  <c r="H243" i="91"/>
  <c r="H242" i="91"/>
  <c r="H241" i="91"/>
  <c r="H240" i="91"/>
  <c r="G239" i="91"/>
  <c r="H237" i="91"/>
  <c r="H236" i="91"/>
  <c r="H235" i="91"/>
  <c r="H234" i="91"/>
  <c r="H233" i="91"/>
  <c r="F232" i="91"/>
  <c r="H230" i="91"/>
  <c r="I229" i="91" s="1"/>
  <c r="G229" i="91"/>
  <c r="I227" i="91"/>
  <c r="G227" i="91"/>
  <c r="H225" i="91"/>
  <c r="I224" i="91" s="1"/>
  <c r="G224" i="91"/>
  <c r="H222" i="91"/>
  <c r="H221" i="91"/>
  <c r="H220" i="91"/>
  <c r="H219" i="91"/>
  <c r="G218" i="91"/>
  <c r="I215" i="91"/>
  <c r="G215" i="91"/>
  <c r="I213" i="91"/>
  <c r="G213" i="91"/>
  <c r="H211" i="91"/>
  <c r="H210" i="91"/>
  <c r="H209" i="91"/>
  <c r="H208" i="91"/>
  <c r="F206" i="91"/>
  <c r="H204" i="91"/>
  <c r="H203" i="91"/>
  <c r="H202" i="91"/>
  <c r="F201" i="91"/>
  <c r="H199" i="91"/>
  <c r="H198" i="91"/>
  <c r="H197" i="91"/>
  <c r="H196" i="91"/>
  <c r="H195" i="91"/>
  <c r="F194" i="91"/>
  <c r="I192" i="91"/>
  <c r="G192" i="91"/>
  <c r="H190" i="91"/>
  <c r="H189" i="91"/>
  <c r="H188" i="91"/>
  <c r="H187" i="91"/>
  <c r="H186" i="91"/>
  <c r="G185" i="91"/>
  <c r="H183" i="91"/>
  <c r="H182" i="91"/>
  <c r="H178" i="91"/>
  <c r="H177" i="91"/>
  <c r="H176" i="91"/>
  <c r="H175" i="91"/>
  <c r="H174" i="91"/>
  <c r="F173" i="91"/>
  <c r="H171" i="91"/>
  <c r="I170" i="91"/>
  <c r="F170" i="91"/>
  <c r="I167" i="91"/>
  <c r="G167" i="91"/>
  <c r="H165" i="91"/>
  <c r="H164" i="91"/>
  <c r="H163" i="91"/>
  <c r="H162" i="91"/>
  <c r="H161" i="91"/>
  <c r="G160" i="91"/>
  <c r="H158" i="91"/>
  <c r="I157" i="91" s="1"/>
  <c r="G157" i="91"/>
  <c r="H155" i="91"/>
  <c r="H154" i="91"/>
  <c r="H153" i="91"/>
  <c r="H152" i="91"/>
  <c r="H151" i="91"/>
  <c r="F150" i="91"/>
  <c r="H148" i="91"/>
  <c r="I147" i="91" s="1"/>
  <c r="G147" i="91"/>
  <c r="H145" i="91"/>
  <c r="I144" i="91" s="1"/>
  <c r="H142" i="91"/>
  <c r="I141" i="91" s="1"/>
  <c r="F141" i="91"/>
  <c r="H139" i="91"/>
  <c r="H138" i="91"/>
  <c r="G137" i="91"/>
  <c r="H130" i="91"/>
  <c r="H129" i="91"/>
  <c r="H128" i="91"/>
  <c r="H127" i="91"/>
  <c r="H126" i="91"/>
  <c r="F125" i="91"/>
  <c r="I123" i="91"/>
  <c r="G123" i="91"/>
  <c r="I121" i="91"/>
  <c r="F121" i="91"/>
  <c r="H119" i="91"/>
  <c r="I119" i="91" s="1"/>
  <c r="H117" i="91"/>
  <c r="H116" i="91"/>
  <c r="H115" i="91"/>
  <c r="H114" i="91"/>
  <c r="H113" i="91"/>
  <c r="F112" i="91"/>
  <c r="I110" i="91"/>
  <c r="G110" i="91"/>
  <c r="H108" i="91"/>
  <c r="H107" i="91"/>
  <c r="H106" i="91"/>
  <c r="I105" i="91"/>
  <c r="G105" i="91"/>
  <c r="H103" i="91"/>
  <c r="I102" i="91" s="1"/>
  <c r="G102" i="91"/>
  <c r="H100" i="91"/>
  <c r="H99" i="91"/>
  <c r="H98" i="91"/>
  <c r="F97" i="91"/>
  <c r="H95" i="91"/>
  <c r="H94" i="91"/>
  <c r="H93" i="91"/>
  <c r="F92" i="91"/>
  <c r="H90" i="91"/>
  <c r="H89" i="91"/>
  <c r="H88" i="91"/>
  <c r="H85" i="91"/>
  <c r="I84" i="91" s="1"/>
  <c r="F84" i="91"/>
  <c r="I82" i="91"/>
  <c r="G82" i="91"/>
  <c r="H80" i="91"/>
  <c r="H79" i="91"/>
  <c r="H78" i="91"/>
  <c r="H77" i="91"/>
  <c r="H76" i="91"/>
  <c r="F75" i="91"/>
  <c r="H73" i="91"/>
  <c r="I72" i="91" s="1"/>
  <c r="H70" i="91"/>
  <c r="I69" i="91" s="1"/>
  <c r="G69" i="91"/>
  <c r="H65" i="91"/>
  <c r="I64" i="91" s="1"/>
  <c r="G64" i="91"/>
  <c r="I62" i="91"/>
  <c r="G62" i="91"/>
  <c r="H60" i="91"/>
  <c r="H59" i="91"/>
  <c r="H58" i="91"/>
  <c r="H57" i="91"/>
  <c r="G56" i="91"/>
  <c r="H54" i="91"/>
  <c r="I53" i="91" s="1"/>
  <c r="F53" i="91"/>
  <c r="H51" i="91"/>
  <c r="H50" i="91"/>
  <c r="H49" i="91"/>
  <c r="H48" i="91"/>
  <c r="H47" i="91"/>
  <c r="F46" i="91"/>
  <c r="H44" i="91"/>
  <c r="I43" i="91" s="1"/>
  <c r="F43" i="91"/>
  <c r="H41" i="91"/>
  <c r="H40" i="91"/>
  <c r="H39" i="91"/>
  <c r="H38" i="91"/>
  <c r="H37" i="91"/>
  <c r="G36" i="91"/>
  <c r="H34" i="91"/>
  <c r="I33" i="91"/>
  <c r="F33" i="91"/>
  <c r="H31" i="91"/>
  <c r="H30" i="91"/>
  <c r="H29" i="91"/>
  <c r="H28" i="91"/>
  <c r="H27" i="91"/>
  <c r="F26" i="91"/>
  <c r="I22" i="91"/>
  <c r="I20" i="91"/>
  <c r="G20" i="91"/>
  <c r="H18" i="91"/>
  <c r="H17" i="91"/>
  <c r="H16" i="91"/>
  <c r="H15" i="91"/>
  <c r="H13" i="91"/>
  <c r="H12" i="91"/>
  <c r="H11" i="91"/>
  <c r="H10" i="91"/>
  <c r="I8" i="91"/>
  <c r="F8" i="91"/>
  <c r="H6" i="91"/>
  <c r="H5" i="91"/>
  <c r="I249" i="91" l="1"/>
  <c r="I132" i="91"/>
  <c r="I92" i="91"/>
  <c r="I46" i="91"/>
  <c r="I417" i="92"/>
  <c r="I421" i="92" s="1"/>
  <c r="I432" i="92" s="1"/>
  <c r="I350" i="91"/>
  <c r="I5" i="91"/>
  <c r="I26" i="91"/>
  <c r="I280" i="91"/>
  <c r="I401" i="91"/>
  <c r="I269" i="91"/>
  <c r="I295" i="91"/>
  <c r="I36" i="91"/>
  <c r="I381" i="91"/>
  <c r="I302" i="91"/>
  <c r="I412" i="91"/>
  <c r="I290" i="91"/>
  <c r="I323" i="91"/>
  <c r="I206" i="91"/>
  <c r="I10" i="91"/>
  <c r="I264" i="91"/>
  <c r="I194" i="91"/>
  <c r="I180" i="91"/>
  <c r="I232" i="91"/>
  <c r="I218" i="91"/>
  <c r="I75" i="91"/>
  <c r="I150" i="91"/>
  <c r="I358" i="91"/>
  <c r="I56" i="91"/>
  <c r="I330" i="91"/>
  <c r="I97" i="91"/>
  <c r="I185" i="91"/>
  <c r="I15" i="91"/>
  <c r="I125" i="91"/>
  <c r="I201" i="91"/>
  <c r="I340" i="91"/>
  <c r="I112" i="91"/>
  <c r="I388" i="91"/>
  <c r="I87" i="91"/>
  <c r="I372" i="91"/>
  <c r="I173" i="91"/>
  <c r="I137" i="91"/>
  <c r="I160" i="91"/>
  <c r="I365" i="91"/>
  <c r="I274" i="91"/>
  <c r="I239" i="91"/>
  <c r="I415" i="90"/>
  <c r="H200" i="90"/>
  <c r="H172" i="90"/>
  <c r="H74" i="90"/>
  <c r="I73" i="90" s="1"/>
  <c r="I411" i="90"/>
  <c r="G411" i="90"/>
  <c r="H407" i="90"/>
  <c r="H406" i="90"/>
  <c r="H405" i="90"/>
  <c r="G404" i="90"/>
  <c r="H402" i="90"/>
  <c r="I401" i="90" s="1"/>
  <c r="H399" i="90"/>
  <c r="I398" i="90" s="1"/>
  <c r="F398" i="90"/>
  <c r="H396" i="90"/>
  <c r="H395" i="90"/>
  <c r="H394" i="90"/>
  <c r="F393" i="90"/>
  <c r="H391" i="90"/>
  <c r="I390" i="90" s="1"/>
  <c r="F390" i="90"/>
  <c r="H388" i="90"/>
  <c r="H387" i="90"/>
  <c r="H386" i="90"/>
  <c r="H385" i="90"/>
  <c r="H384" i="90"/>
  <c r="F383" i="90"/>
  <c r="H381" i="90"/>
  <c r="H380" i="90"/>
  <c r="H379" i="90"/>
  <c r="H378" i="90"/>
  <c r="H377" i="90"/>
  <c r="F376" i="90"/>
  <c r="H374" i="90"/>
  <c r="H373" i="90"/>
  <c r="H372" i="90"/>
  <c r="H371" i="90"/>
  <c r="H370" i="90"/>
  <c r="F369" i="90"/>
  <c r="H367" i="90"/>
  <c r="H366" i="90"/>
  <c r="H365" i="90"/>
  <c r="H364" i="90"/>
  <c r="G362" i="90"/>
  <c r="H360" i="90"/>
  <c r="H359" i="90"/>
  <c r="H358" i="90"/>
  <c r="H357" i="90"/>
  <c r="H356" i="90"/>
  <c r="F355" i="90"/>
  <c r="H353" i="90"/>
  <c r="I352" i="90" s="1"/>
  <c r="F352" i="90"/>
  <c r="H349" i="90"/>
  <c r="H348" i="90"/>
  <c r="G347" i="90"/>
  <c r="H345" i="90"/>
  <c r="I344" i="90" s="1"/>
  <c r="F344" i="90"/>
  <c r="H342" i="90"/>
  <c r="H341" i="90"/>
  <c r="H340" i="90"/>
  <c r="H339" i="90"/>
  <c r="H338" i="90"/>
  <c r="G337" i="90"/>
  <c r="H335" i="90"/>
  <c r="I334" i="90" s="1"/>
  <c r="G334" i="90"/>
  <c r="H332" i="90"/>
  <c r="H331" i="90"/>
  <c r="H330" i="90"/>
  <c r="H329" i="90"/>
  <c r="F327" i="90"/>
  <c r="H325" i="90"/>
  <c r="H324" i="90"/>
  <c r="H323" i="90"/>
  <c r="H322" i="90"/>
  <c r="H321" i="90"/>
  <c r="G320" i="90"/>
  <c r="I318" i="90"/>
  <c r="H316" i="90"/>
  <c r="I315" i="90" s="1"/>
  <c r="F315" i="90"/>
  <c r="H313" i="90"/>
  <c r="I313" i="90" s="1"/>
  <c r="H311" i="90"/>
  <c r="I310" i="90" s="1"/>
  <c r="F310" i="90"/>
  <c r="H308" i="90"/>
  <c r="I307" i="90" s="1"/>
  <c r="H305" i="90"/>
  <c r="I304" i="90" s="1"/>
  <c r="G304" i="90"/>
  <c r="H302" i="90"/>
  <c r="H301" i="90"/>
  <c r="H300" i="90"/>
  <c r="F299" i="90"/>
  <c r="H297" i="90"/>
  <c r="H296" i="90"/>
  <c r="H295" i="90"/>
  <c r="H294" i="90"/>
  <c r="H293" i="90"/>
  <c r="G292" i="90"/>
  <c r="H290" i="90"/>
  <c r="H289" i="90"/>
  <c r="H288" i="90"/>
  <c r="G287" i="90"/>
  <c r="I285" i="90"/>
  <c r="G285" i="90"/>
  <c r="H283" i="90"/>
  <c r="I282" i="90" s="1"/>
  <c r="G282" i="90"/>
  <c r="H280" i="90"/>
  <c r="H279" i="90"/>
  <c r="F277" i="90"/>
  <c r="H275" i="90"/>
  <c r="H274" i="90"/>
  <c r="H273" i="90"/>
  <c r="H272" i="90"/>
  <c r="F271" i="90"/>
  <c r="H269" i="90"/>
  <c r="H268" i="90"/>
  <c r="H267" i="90"/>
  <c r="F266" i="90"/>
  <c r="H264" i="90"/>
  <c r="H263" i="90"/>
  <c r="H262" i="90"/>
  <c r="F261" i="90"/>
  <c r="H259" i="90"/>
  <c r="I258" i="90" s="1"/>
  <c r="G258" i="90"/>
  <c r="I256" i="90"/>
  <c r="G256" i="90"/>
  <c r="H254" i="90"/>
  <c r="I253" i="90" s="1"/>
  <c r="F253" i="90"/>
  <c r="I251" i="90"/>
  <c r="G251" i="90"/>
  <c r="H249" i="90"/>
  <c r="H248" i="90"/>
  <c r="H247" i="90"/>
  <c r="G246" i="90"/>
  <c r="H244" i="90"/>
  <c r="H243" i="90"/>
  <c r="I243" i="90" s="1"/>
  <c r="H241" i="90"/>
  <c r="H240" i="90"/>
  <c r="H239" i="90"/>
  <c r="H238" i="90"/>
  <c r="H237" i="90"/>
  <c r="G236" i="90"/>
  <c r="H234" i="90"/>
  <c r="H233" i="90"/>
  <c r="H232" i="90"/>
  <c r="H231" i="90"/>
  <c r="H230" i="90"/>
  <c r="F229" i="90"/>
  <c r="H227" i="90"/>
  <c r="I226" i="90" s="1"/>
  <c r="G226" i="90"/>
  <c r="I224" i="90"/>
  <c r="G224" i="90"/>
  <c r="H222" i="90"/>
  <c r="I221" i="90" s="1"/>
  <c r="G221" i="90"/>
  <c r="H219" i="90"/>
  <c r="H218" i="90"/>
  <c r="H217" i="90"/>
  <c r="H216" i="90"/>
  <c r="G215" i="90"/>
  <c r="I212" i="90"/>
  <c r="G212" i="90"/>
  <c r="I210" i="90"/>
  <c r="G210" i="90"/>
  <c r="H208" i="90"/>
  <c r="H207" i="90"/>
  <c r="H206" i="90"/>
  <c r="H205" i="90"/>
  <c r="F203" i="90"/>
  <c r="H201" i="90"/>
  <c r="H199" i="90"/>
  <c r="F198" i="90"/>
  <c r="H196" i="90"/>
  <c r="H195" i="90"/>
  <c r="H194" i="90"/>
  <c r="H193" i="90"/>
  <c r="H192" i="90"/>
  <c r="F191" i="90"/>
  <c r="I189" i="90"/>
  <c r="G189" i="90"/>
  <c r="H187" i="90"/>
  <c r="H186" i="90"/>
  <c r="H185" i="90"/>
  <c r="H184" i="90"/>
  <c r="H183" i="90"/>
  <c r="G182" i="90"/>
  <c r="H180" i="90"/>
  <c r="H179" i="90"/>
  <c r="H175" i="90"/>
  <c r="H174" i="90"/>
  <c r="H173" i="90"/>
  <c r="H171" i="90"/>
  <c r="F170" i="90"/>
  <c r="H168" i="90"/>
  <c r="I167" i="90" s="1"/>
  <c r="F167" i="90"/>
  <c r="I164" i="90"/>
  <c r="G164" i="90"/>
  <c r="H162" i="90"/>
  <c r="H161" i="90"/>
  <c r="H160" i="90"/>
  <c r="H159" i="90"/>
  <c r="H158" i="90"/>
  <c r="G157" i="90"/>
  <c r="H155" i="90"/>
  <c r="I154" i="90" s="1"/>
  <c r="G154" i="90"/>
  <c r="H152" i="90"/>
  <c r="H151" i="90"/>
  <c r="H150" i="90"/>
  <c r="H149" i="90"/>
  <c r="H148" i="90"/>
  <c r="F147" i="90"/>
  <c r="H145" i="90"/>
  <c r="I144" i="90" s="1"/>
  <c r="G144" i="90"/>
  <c r="H142" i="90"/>
  <c r="I141" i="90" s="1"/>
  <c r="H139" i="90"/>
  <c r="I138" i="90" s="1"/>
  <c r="F138" i="90"/>
  <c r="H136" i="90"/>
  <c r="H135" i="90"/>
  <c r="G134" i="90"/>
  <c r="H132" i="90"/>
  <c r="H131" i="90"/>
  <c r="H130" i="90"/>
  <c r="H129" i="90"/>
  <c r="H128" i="90"/>
  <c r="F127" i="90"/>
  <c r="I125" i="90"/>
  <c r="G125" i="90"/>
  <c r="I123" i="90"/>
  <c r="F123" i="90"/>
  <c r="H121" i="90"/>
  <c r="I121" i="90" s="1"/>
  <c r="H119" i="90"/>
  <c r="H118" i="90"/>
  <c r="H117" i="90"/>
  <c r="H116" i="90"/>
  <c r="H115" i="90"/>
  <c r="F114" i="90"/>
  <c r="I112" i="90"/>
  <c r="G112" i="90"/>
  <c r="H110" i="90"/>
  <c r="H109" i="90"/>
  <c r="H108" i="90"/>
  <c r="G107" i="90"/>
  <c r="H105" i="90"/>
  <c r="I104" i="90" s="1"/>
  <c r="G104" i="90"/>
  <c r="H102" i="90"/>
  <c r="H101" i="90"/>
  <c r="H100" i="90"/>
  <c r="F99" i="90"/>
  <c r="H97" i="90"/>
  <c r="H96" i="90"/>
  <c r="H95" i="90"/>
  <c r="F94" i="90"/>
  <c r="H92" i="90"/>
  <c r="H91" i="90"/>
  <c r="H90" i="90"/>
  <c r="F89" i="90"/>
  <c r="H87" i="90"/>
  <c r="I86" i="90" s="1"/>
  <c r="F86" i="90"/>
  <c r="I84" i="90"/>
  <c r="G84" i="90"/>
  <c r="H82" i="90"/>
  <c r="H81" i="90"/>
  <c r="H80" i="90"/>
  <c r="H79" i="90"/>
  <c r="H78" i="90"/>
  <c r="F77" i="90"/>
  <c r="H71" i="90"/>
  <c r="I70" i="90" s="1"/>
  <c r="G70" i="90"/>
  <c r="H68" i="90"/>
  <c r="I67" i="90"/>
  <c r="G67" i="90"/>
  <c r="I65" i="90"/>
  <c r="G65" i="90"/>
  <c r="H63" i="90"/>
  <c r="H62" i="90"/>
  <c r="H61" i="90"/>
  <c r="H60" i="90"/>
  <c r="G59" i="90"/>
  <c r="H57" i="90"/>
  <c r="I56" i="90" s="1"/>
  <c r="F56" i="90"/>
  <c r="H54" i="90"/>
  <c r="H53" i="90"/>
  <c r="H52" i="90"/>
  <c r="H51" i="90"/>
  <c r="H50" i="90"/>
  <c r="F49" i="90"/>
  <c r="H47" i="90"/>
  <c r="I46" i="90" s="1"/>
  <c r="F46" i="90"/>
  <c r="H44" i="90"/>
  <c r="H43" i="90"/>
  <c r="H42" i="90"/>
  <c r="H41" i="90"/>
  <c r="H40" i="90"/>
  <c r="G39" i="90"/>
  <c r="I37" i="90"/>
  <c r="G37" i="90"/>
  <c r="H35" i="90"/>
  <c r="I34" i="90" s="1"/>
  <c r="F34" i="90"/>
  <c r="H32" i="90"/>
  <c r="H31" i="90"/>
  <c r="H30" i="90"/>
  <c r="H29" i="90"/>
  <c r="H28" i="90"/>
  <c r="F27" i="90"/>
  <c r="I25" i="90"/>
  <c r="G25" i="90"/>
  <c r="I23" i="90"/>
  <c r="G23" i="90"/>
  <c r="H21" i="90"/>
  <c r="I20" i="90" s="1"/>
  <c r="F20" i="90"/>
  <c r="H18" i="90"/>
  <c r="H17" i="90"/>
  <c r="H16" i="90"/>
  <c r="H15" i="90"/>
  <c r="H13" i="90"/>
  <c r="H12" i="90"/>
  <c r="H11" i="90"/>
  <c r="H10" i="90"/>
  <c r="I8" i="90"/>
  <c r="F8" i="90"/>
  <c r="H6" i="90"/>
  <c r="H5" i="90"/>
  <c r="I271" i="90" l="1"/>
  <c r="I327" i="90"/>
  <c r="I369" i="90"/>
  <c r="I277" i="90"/>
  <c r="I383" i="90"/>
  <c r="I15" i="90"/>
  <c r="I266" i="90"/>
  <c r="I347" i="90"/>
  <c r="I417" i="91"/>
  <c r="I421" i="91" s="1"/>
  <c r="I432" i="91" s="1"/>
  <c r="I182" i="90"/>
  <c r="I77" i="90"/>
  <c r="I198" i="90"/>
  <c r="I393" i="90"/>
  <c r="I114" i="90"/>
  <c r="I177" i="90"/>
  <c r="I127" i="90"/>
  <c r="I292" i="90"/>
  <c r="I229" i="90"/>
  <c r="I89" i="90"/>
  <c r="I134" i="90"/>
  <c r="I39" i="90"/>
  <c r="I27" i="90"/>
  <c r="I99" i="90"/>
  <c r="I5" i="90"/>
  <c r="I59" i="90"/>
  <c r="I170" i="90"/>
  <c r="I203" i="90"/>
  <c r="I404" i="90"/>
  <c r="I215" i="90"/>
  <c r="I157" i="90"/>
  <c r="I10" i="90"/>
  <c r="I191" i="90"/>
  <c r="I320" i="90"/>
  <c r="I94" i="90"/>
  <c r="I236" i="90"/>
  <c r="I261" i="90"/>
  <c r="I362" i="90"/>
  <c r="I376" i="90"/>
  <c r="I49" i="90"/>
  <c r="I337" i="90"/>
  <c r="I287" i="90"/>
  <c r="I107" i="90"/>
  <c r="I147" i="90"/>
  <c r="I299" i="90"/>
  <c r="I246" i="90"/>
  <c r="I355" i="90"/>
  <c r="H323" i="89"/>
  <c r="H282" i="89"/>
  <c r="I281" i="89" s="1"/>
  <c r="H253" i="89"/>
  <c r="I252" i="89" s="1"/>
  <c r="H230" i="89"/>
  <c r="H231" i="89"/>
  <c r="H232" i="89"/>
  <c r="H233" i="89"/>
  <c r="H229" i="89"/>
  <c r="H217" i="89"/>
  <c r="I211" i="89"/>
  <c r="H174" i="89"/>
  <c r="F167" i="89"/>
  <c r="H155" i="89"/>
  <c r="I154" i="89" s="1"/>
  <c r="F89" i="89"/>
  <c r="F56" i="89"/>
  <c r="F20" i="89"/>
  <c r="H21" i="89"/>
  <c r="I20" i="89" s="1"/>
  <c r="I8" i="89"/>
  <c r="F8" i="89"/>
  <c r="H6" i="89"/>
  <c r="I414" i="89"/>
  <c r="I410" i="89"/>
  <c r="G410" i="89"/>
  <c r="H406" i="89"/>
  <c r="H405" i="89"/>
  <c r="H404" i="89"/>
  <c r="G403" i="89"/>
  <c r="H401" i="89"/>
  <c r="I400" i="89" s="1"/>
  <c r="H398" i="89"/>
  <c r="I397" i="89" s="1"/>
  <c r="F397" i="89"/>
  <c r="H395" i="89"/>
  <c r="H394" i="89"/>
  <c r="H393" i="89"/>
  <c r="F392" i="89"/>
  <c r="H390" i="89"/>
  <c r="I389" i="89" s="1"/>
  <c r="F389" i="89"/>
  <c r="H387" i="89"/>
  <c r="H386" i="89"/>
  <c r="H385" i="89"/>
  <c r="H384" i="89"/>
  <c r="H383" i="89"/>
  <c r="F382" i="89"/>
  <c r="H380" i="89"/>
  <c r="H379" i="89"/>
  <c r="H378" i="89"/>
  <c r="H377" i="89"/>
  <c r="H376" i="89"/>
  <c r="F375" i="89"/>
  <c r="H373" i="89"/>
  <c r="H372" i="89"/>
  <c r="H371" i="89"/>
  <c r="H370" i="89"/>
  <c r="H369" i="89"/>
  <c r="F368" i="89"/>
  <c r="H366" i="89"/>
  <c r="H365" i="89"/>
  <c r="H364" i="89"/>
  <c r="H363" i="89"/>
  <c r="G361" i="89"/>
  <c r="H359" i="89"/>
  <c r="H358" i="89"/>
  <c r="H357" i="89"/>
  <c r="H356" i="89"/>
  <c r="H355" i="89"/>
  <c r="F354" i="89"/>
  <c r="H352" i="89"/>
  <c r="I351" i="89" s="1"/>
  <c r="F351" i="89"/>
  <c r="H348" i="89"/>
  <c r="H347" i="89"/>
  <c r="G346" i="89"/>
  <c r="H344" i="89"/>
  <c r="I343" i="89" s="1"/>
  <c r="H341" i="89"/>
  <c r="H340" i="89"/>
  <c r="H339" i="89"/>
  <c r="H338" i="89"/>
  <c r="H337" i="89"/>
  <c r="G336" i="89"/>
  <c r="H334" i="89"/>
  <c r="I333" i="89" s="1"/>
  <c r="G333" i="89"/>
  <c r="H331" i="89"/>
  <c r="H330" i="89"/>
  <c r="H329" i="89"/>
  <c r="H328" i="89"/>
  <c r="H327" i="89"/>
  <c r="F326" i="89"/>
  <c r="H324" i="89"/>
  <c r="H322" i="89"/>
  <c r="H321" i="89"/>
  <c r="H320" i="89"/>
  <c r="G319" i="89"/>
  <c r="I317" i="89"/>
  <c r="H315" i="89"/>
  <c r="I314" i="89" s="1"/>
  <c r="F314" i="89"/>
  <c r="H312" i="89"/>
  <c r="I312" i="89" s="1"/>
  <c r="H310" i="89"/>
  <c r="I309" i="89" s="1"/>
  <c r="F309" i="89"/>
  <c r="H307" i="89"/>
  <c r="I306" i="89" s="1"/>
  <c r="H304" i="89"/>
  <c r="I303" i="89" s="1"/>
  <c r="G303" i="89"/>
  <c r="H301" i="89"/>
  <c r="H300" i="89"/>
  <c r="H299" i="89"/>
  <c r="F298" i="89"/>
  <c r="H296" i="89"/>
  <c r="H295" i="89"/>
  <c r="H294" i="89"/>
  <c r="H293" i="89"/>
  <c r="H292" i="89"/>
  <c r="G291" i="89"/>
  <c r="H289" i="89"/>
  <c r="H288" i="89"/>
  <c r="H287" i="89"/>
  <c r="G286" i="89"/>
  <c r="I284" i="89"/>
  <c r="G284" i="89"/>
  <c r="G281" i="89"/>
  <c r="H279" i="89"/>
  <c r="H278" i="89"/>
  <c r="F276" i="89"/>
  <c r="H274" i="89"/>
  <c r="H273" i="89"/>
  <c r="H272" i="89"/>
  <c r="H271" i="89"/>
  <c r="F270" i="89"/>
  <c r="H268" i="89"/>
  <c r="H267" i="89"/>
  <c r="H266" i="89"/>
  <c r="F265" i="89"/>
  <c r="H263" i="89"/>
  <c r="H262" i="89"/>
  <c r="H261" i="89"/>
  <c r="F260" i="89"/>
  <c r="H258" i="89"/>
  <c r="I257" i="89" s="1"/>
  <c r="G257" i="89"/>
  <c r="I255" i="89"/>
  <c r="G255" i="89"/>
  <c r="F252" i="89"/>
  <c r="I250" i="89"/>
  <c r="G250" i="89"/>
  <c r="H248" i="89"/>
  <c r="H247" i="89"/>
  <c r="H246" i="89"/>
  <c r="G245" i="89"/>
  <c r="H243" i="89"/>
  <c r="H242" i="89"/>
  <c r="H240" i="89"/>
  <c r="H239" i="89"/>
  <c r="H238" i="89"/>
  <c r="H237" i="89"/>
  <c r="H236" i="89"/>
  <c r="G235" i="89"/>
  <c r="F228" i="89"/>
  <c r="H226" i="89"/>
  <c r="I225" i="89" s="1"/>
  <c r="G225" i="89"/>
  <c r="I223" i="89"/>
  <c r="G223" i="89"/>
  <c r="H221" i="89"/>
  <c r="I220" i="89" s="1"/>
  <c r="G220" i="89"/>
  <c r="H218" i="89"/>
  <c r="H216" i="89"/>
  <c r="H215" i="89"/>
  <c r="G214" i="89"/>
  <c r="G211" i="89"/>
  <c r="I209" i="89"/>
  <c r="G209" i="89"/>
  <c r="H207" i="89"/>
  <c r="H206" i="89"/>
  <c r="H205" i="89"/>
  <c r="H204" i="89"/>
  <c r="F202" i="89"/>
  <c r="H200" i="89"/>
  <c r="H199" i="89"/>
  <c r="H198" i="89"/>
  <c r="F197" i="89"/>
  <c r="H195" i="89"/>
  <c r="H194" i="89"/>
  <c r="H193" i="89"/>
  <c r="H192" i="89"/>
  <c r="H191" i="89"/>
  <c r="F190" i="89"/>
  <c r="I188" i="89"/>
  <c r="G188" i="89"/>
  <c r="H186" i="89"/>
  <c r="H185" i="89"/>
  <c r="H184" i="89"/>
  <c r="H183" i="89"/>
  <c r="H182" i="89"/>
  <c r="G181" i="89"/>
  <c r="H179" i="89"/>
  <c r="H178" i="89"/>
  <c r="H173" i="89"/>
  <c r="H172" i="89"/>
  <c r="H171" i="89"/>
  <c r="F170" i="89"/>
  <c r="H168" i="89"/>
  <c r="I167" i="89" s="1"/>
  <c r="I164" i="89"/>
  <c r="G164" i="89"/>
  <c r="H162" i="89"/>
  <c r="H161" i="89"/>
  <c r="H160" i="89"/>
  <c r="H159" i="89"/>
  <c r="H158" i="89"/>
  <c r="G157" i="89"/>
  <c r="G154" i="89"/>
  <c r="H152" i="89"/>
  <c r="H151" i="89"/>
  <c r="H150" i="89"/>
  <c r="H149" i="89"/>
  <c r="H148" i="89"/>
  <c r="F147" i="89"/>
  <c r="H145" i="89"/>
  <c r="I144" i="89" s="1"/>
  <c r="G144" i="89"/>
  <c r="H142" i="89"/>
  <c r="I141" i="89" s="1"/>
  <c r="H139" i="89"/>
  <c r="I138" i="89" s="1"/>
  <c r="F138" i="89"/>
  <c r="H136" i="89"/>
  <c r="H135" i="89"/>
  <c r="G134" i="89"/>
  <c r="H132" i="89"/>
  <c r="H131" i="89"/>
  <c r="H130" i="89"/>
  <c r="H129" i="89"/>
  <c r="H128" i="89"/>
  <c r="F127" i="89"/>
  <c r="I125" i="89"/>
  <c r="G125" i="89"/>
  <c r="I123" i="89"/>
  <c r="F123" i="89"/>
  <c r="H121" i="89"/>
  <c r="I121" i="89" s="1"/>
  <c r="H119" i="89"/>
  <c r="H118" i="89"/>
  <c r="H117" i="89"/>
  <c r="H116" i="89"/>
  <c r="H115" i="89"/>
  <c r="F114" i="89"/>
  <c r="I112" i="89"/>
  <c r="G112" i="89"/>
  <c r="H110" i="89"/>
  <c r="H109" i="89"/>
  <c r="H108" i="89"/>
  <c r="G107" i="89"/>
  <c r="H105" i="89"/>
  <c r="I104" i="89" s="1"/>
  <c r="G104" i="89"/>
  <c r="H102" i="89"/>
  <c r="H101" i="89"/>
  <c r="H100" i="89"/>
  <c r="F99" i="89"/>
  <c r="H97" i="89"/>
  <c r="H96" i="89"/>
  <c r="H95" i="89"/>
  <c r="F94" i="89"/>
  <c r="H92" i="89"/>
  <c r="H91" i="89"/>
  <c r="H90" i="89"/>
  <c r="H87" i="89"/>
  <c r="I86" i="89" s="1"/>
  <c r="F86" i="89"/>
  <c r="I84" i="89"/>
  <c r="G84" i="89"/>
  <c r="H82" i="89"/>
  <c r="H81" i="89"/>
  <c r="H80" i="89"/>
  <c r="H79" i="89"/>
  <c r="H78" i="89"/>
  <c r="F77" i="89"/>
  <c r="H75" i="89"/>
  <c r="H74" i="89"/>
  <c r="H71" i="89"/>
  <c r="I70" i="89" s="1"/>
  <c r="G70" i="89"/>
  <c r="H68" i="89"/>
  <c r="I67" i="89" s="1"/>
  <c r="G67" i="89"/>
  <c r="I65" i="89"/>
  <c r="G65" i="89"/>
  <c r="H63" i="89"/>
  <c r="H62" i="89"/>
  <c r="H61" i="89"/>
  <c r="H60" i="89"/>
  <c r="G59" i="89"/>
  <c r="H57" i="89"/>
  <c r="I56" i="89" s="1"/>
  <c r="H54" i="89"/>
  <c r="H53" i="89"/>
  <c r="H52" i="89"/>
  <c r="H51" i="89"/>
  <c r="H50" i="89"/>
  <c r="F49" i="89"/>
  <c r="H47" i="89"/>
  <c r="I46" i="89" s="1"/>
  <c r="F46" i="89"/>
  <c r="H44" i="89"/>
  <c r="H43" i="89"/>
  <c r="H42" i="89"/>
  <c r="H41" i="89"/>
  <c r="H40" i="89"/>
  <c r="G39" i="89"/>
  <c r="I37" i="89"/>
  <c r="G37" i="89"/>
  <c r="H35" i="89"/>
  <c r="I34" i="89" s="1"/>
  <c r="F34" i="89"/>
  <c r="H32" i="89"/>
  <c r="H31" i="89"/>
  <c r="H30" i="89"/>
  <c r="H29" i="89"/>
  <c r="H28" i="89"/>
  <c r="F27" i="89"/>
  <c r="I25" i="89"/>
  <c r="G25" i="89"/>
  <c r="I23" i="89"/>
  <c r="G23" i="89"/>
  <c r="H18" i="89"/>
  <c r="H17" i="89"/>
  <c r="H16" i="89"/>
  <c r="H15" i="89"/>
  <c r="H13" i="89"/>
  <c r="H12" i="89"/>
  <c r="H11" i="89"/>
  <c r="H10" i="89"/>
  <c r="H5" i="89"/>
  <c r="I134" i="89" l="1"/>
  <c r="I409" i="90"/>
  <c r="I413" i="90" s="1"/>
  <c r="I420" i="90" s="1"/>
  <c r="I228" i="89"/>
  <c r="I5" i="89"/>
  <c r="I260" i="89"/>
  <c r="I245" i="89"/>
  <c r="I242" i="89"/>
  <c r="I170" i="89"/>
  <c r="I73" i="89"/>
  <c r="I94" i="89"/>
  <c r="I286" i="89"/>
  <c r="I197" i="89"/>
  <c r="I346" i="89"/>
  <c r="I190" i="89"/>
  <c r="I10" i="89"/>
  <c r="I39" i="89"/>
  <c r="I361" i="89"/>
  <c r="I176" i="89"/>
  <c r="I214" i="89"/>
  <c r="I276" i="89"/>
  <c r="I336" i="89"/>
  <c r="I298" i="89"/>
  <c r="I114" i="89"/>
  <c r="I181" i="89"/>
  <c r="I319" i="89"/>
  <c r="I127" i="89"/>
  <c r="I354" i="89"/>
  <c r="I89" i="89"/>
  <c r="I235" i="89"/>
  <c r="I59" i="89"/>
  <c r="I77" i="89"/>
  <c r="I15" i="89"/>
  <c r="I202" i="89"/>
  <c r="I326" i="89"/>
  <c r="I49" i="89"/>
  <c r="I157" i="89"/>
  <c r="I27" i="89"/>
  <c r="I147" i="89"/>
  <c r="I403" i="89"/>
  <c r="I392" i="89"/>
  <c r="I382" i="89"/>
  <c r="I265" i="89"/>
  <c r="I375" i="89"/>
  <c r="I291" i="89"/>
  <c r="I107" i="89"/>
  <c r="I99" i="89"/>
  <c r="I368" i="89"/>
  <c r="F377" i="88"/>
  <c r="F370" i="88"/>
  <c r="F305" i="88"/>
  <c r="F294" i="88"/>
  <c r="F273" i="88"/>
  <c r="F257" i="88"/>
  <c r="F190" i="88"/>
  <c r="F169" i="88"/>
  <c r="H389" i="88"/>
  <c r="H390" i="88"/>
  <c r="H388" i="88"/>
  <c r="F387" i="88"/>
  <c r="I387" i="88" l="1"/>
  <c r="I408" i="89"/>
  <c r="H366" i="88"/>
  <c r="H367" i="88"/>
  <c r="H368" i="88"/>
  <c r="H365" i="88"/>
  <c r="H364" i="88"/>
  <c r="F363" i="88"/>
  <c r="I409" i="88"/>
  <c r="I226" i="88"/>
  <c r="F226" i="88"/>
  <c r="H148" i="88"/>
  <c r="H149" i="88"/>
  <c r="H150" i="88"/>
  <c r="H151" i="88"/>
  <c r="H147" i="88"/>
  <c r="F146" i="88"/>
  <c r="I122" i="88"/>
  <c r="F122" i="88"/>
  <c r="F93" i="88"/>
  <c r="H95" i="88"/>
  <c r="H96" i="88"/>
  <c r="H94" i="88"/>
  <c r="H22" i="88"/>
  <c r="I21" i="88" s="1"/>
  <c r="F21" i="88"/>
  <c r="I405" i="88"/>
  <c r="I407" i="88" s="1"/>
  <c r="G405" i="88"/>
  <c r="H401" i="88"/>
  <c r="H400" i="88"/>
  <c r="H399" i="88"/>
  <c r="G398" i="88"/>
  <c r="H396" i="88"/>
  <c r="I395" i="88" s="1"/>
  <c r="H393" i="88"/>
  <c r="I392" i="88" s="1"/>
  <c r="F392" i="88"/>
  <c r="H385" i="88"/>
  <c r="I384" i="88" s="1"/>
  <c r="F384" i="88"/>
  <c r="H382" i="88"/>
  <c r="H381" i="88"/>
  <c r="H380" i="88"/>
  <c r="H379" i="88"/>
  <c r="H378" i="88"/>
  <c r="H375" i="88"/>
  <c r="H374" i="88"/>
  <c r="H373" i="88"/>
  <c r="H372" i="88"/>
  <c r="H371" i="88"/>
  <c r="H361" i="88"/>
  <c r="H360" i="88"/>
  <c r="H359" i="88"/>
  <c r="H358" i="88"/>
  <c r="G356" i="88"/>
  <c r="H354" i="88"/>
  <c r="H353" i="88"/>
  <c r="H352" i="88"/>
  <c r="H351" i="88"/>
  <c r="H350" i="88"/>
  <c r="F349" i="88"/>
  <c r="H347" i="88"/>
  <c r="I346" i="88" s="1"/>
  <c r="F346" i="88"/>
  <c r="H343" i="88"/>
  <c r="H342" i="88"/>
  <c r="G341" i="88"/>
  <c r="H339" i="88"/>
  <c r="I338" i="88" s="1"/>
  <c r="G338" i="88"/>
  <c r="H336" i="88"/>
  <c r="H335" i="88"/>
  <c r="H334" i="88"/>
  <c r="H333" i="88"/>
  <c r="H332" i="88"/>
  <c r="G331" i="88"/>
  <c r="H329" i="88"/>
  <c r="I328" i="88" s="1"/>
  <c r="G328" i="88"/>
  <c r="H326" i="88"/>
  <c r="H325" i="88"/>
  <c r="H324" i="88"/>
  <c r="H323" i="88"/>
  <c r="H322" i="88"/>
  <c r="F321" i="88"/>
  <c r="H319" i="88"/>
  <c r="H318" i="88"/>
  <c r="H317" i="88"/>
  <c r="H316" i="88"/>
  <c r="G315" i="88"/>
  <c r="I313" i="88"/>
  <c r="H311" i="88"/>
  <c r="I310" i="88" s="1"/>
  <c r="F310" i="88"/>
  <c r="H308" i="88"/>
  <c r="I308" i="88" s="1"/>
  <c r="H306" i="88"/>
  <c r="I305" i="88" s="1"/>
  <c r="H303" i="88"/>
  <c r="I302" i="88" s="1"/>
  <c r="H300" i="88"/>
  <c r="I299" i="88" s="1"/>
  <c r="G299" i="88"/>
  <c r="H297" i="88"/>
  <c r="H296" i="88"/>
  <c r="H295" i="88"/>
  <c r="H292" i="88"/>
  <c r="H291" i="88"/>
  <c r="H290" i="88"/>
  <c r="H289" i="88"/>
  <c r="H288" i="88"/>
  <c r="G287" i="88"/>
  <c r="H285" i="88"/>
  <c r="H284" i="88"/>
  <c r="H283" i="88"/>
  <c r="G282" i="88"/>
  <c r="I280" i="88"/>
  <c r="G280" i="88"/>
  <c r="I278" i="88"/>
  <c r="G278" i="88"/>
  <c r="H276" i="88"/>
  <c r="H275" i="88"/>
  <c r="H271" i="88"/>
  <c r="H270" i="88"/>
  <c r="H269" i="88"/>
  <c r="H268" i="88"/>
  <c r="F267" i="88"/>
  <c r="H265" i="88"/>
  <c r="H264" i="88"/>
  <c r="H263" i="88"/>
  <c r="F262" i="88"/>
  <c r="H260" i="88"/>
  <c r="H259" i="88"/>
  <c r="H258" i="88"/>
  <c r="H255" i="88"/>
  <c r="I254" i="88" s="1"/>
  <c r="G254" i="88"/>
  <c r="I252" i="88"/>
  <c r="G252" i="88"/>
  <c r="I250" i="88"/>
  <c r="H248" i="88"/>
  <c r="I247" i="88" s="1"/>
  <c r="F247" i="88"/>
  <c r="I245" i="88"/>
  <c r="G245" i="88"/>
  <c r="H241" i="88"/>
  <c r="H240" i="88"/>
  <c r="H239" i="88"/>
  <c r="G238" i="88"/>
  <c r="H236" i="88"/>
  <c r="H235" i="88"/>
  <c r="H233" i="88"/>
  <c r="H232" i="88"/>
  <c r="H231" i="88"/>
  <c r="H230" i="88"/>
  <c r="H229" i="88"/>
  <c r="G228" i="88"/>
  <c r="H224" i="88"/>
  <c r="I223" i="88" s="1"/>
  <c r="G223" i="88"/>
  <c r="I221" i="88"/>
  <c r="G221" i="88"/>
  <c r="H219" i="88"/>
  <c r="I218" i="88" s="1"/>
  <c r="G218" i="88"/>
  <c r="H216" i="88"/>
  <c r="H215" i="88"/>
  <c r="H214" i="88"/>
  <c r="G213" i="88"/>
  <c r="I211" i="88"/>
  <c r="G211" i="88"/>
  <c r="I209" i="88"/>
  <c r="G209" i="88"/>
  <c r="H207" i="88"/>
  <c r="H206" i="88"/>
  <c r="H205" i="88"/>
  <c r="H204" i="88"/>
  <c r="F202" i="88"/>
  <c r="H200" i="88"/>
  <c r="H199" i="88"/>
  <c r="H198" i="88"/>
  <c r="F197" i="88"/>
  <c r="H195" i="88"/>
  <c r="H194" i="88"/>
  <c r="H193" i="88"/>
  <c r="H192" i="88"/>
  <c r="H191" i="88"/>
  <c r="I188" i="88"/>
  <c r="G188" i="88"/>
  <c r="H186" i="88"/>
  <c r="H185" i="88"/>
  <c r="H184" i="88"/>
  <c r="H183" i="88"/>
  <c r="H182" i="88"/>
  <c r="G181" i="88"/>
  <c r="H177" i="88"/>
  <c r="H176" i="88"/>
  <c r="H172" i="88"/>
  <c r="H171" i="88"/>
  <c r="H170" i="88"/>
  <c r="H167" i="88"/>
  <c r="I166" i="88" s="1"/>
  <c r="G166" i="88"/>
  <c r="I163" i="88"/>
  <c r="G163" i="88"/>
  <c r="H161" i="88"/>
  <c r="H160" i="88"/>
  <c r="H159" i="88"/>
  <c r="H158" i="88"/>
  <c r="H157" i="88"/>
  <c r="G156" i="88"/>
  <c r="I153" i="88"/>
  <c r="G153" i="88"/>
  <c r="H144" i="88"/>
  <c r="I143" i="88" s="1"/>
  <c r="G143" i="88"/>
  <c r="H141" i="88"/>
  <c r="I140" i="88" s="1"/>
  <c r="H138" i="88"/>
  <c r="I137" i="88" s="1"/>
  <c r="F137" i="88"/>
  <c r="H135" i="88"/>
  <c r="H134" i="88"/>
  <c r="G133" i="88"/>
  <c r="H131" i="88"/>
  <c r="H130" i="88"/>
  <c r="H129" i="88"/>
  <c r="H128" i="88"/>
  <c r="H127" i="88"/>
  <c r="F126" i="88"/>
  <c r="I124" i="88"/>
  <c r="G124" i="88"/>
  <c r="H120" i="88"/>
  <c r="I120" i="88" s="1"/>
  <c r="H118" i="88"/>
  <c r="H117" i="88"/>
  <c r="H116" i="88"/>
  <c r="H115" i="88"/>
  <c r="H114" i="88"/>
  <c r="F113" i="88"/>
  <c r="I111" i="88"/>
  <c r="G111" i="88"/>
  <c r="H109" i="88"/>
  <c r="H108" i="88"/>
  <c r="H107" i="88"/>
  <c r="G106" i="88"/>
  <c r="H104" i="88"/>
  <c r="I103" i="88" s="1"/>
  <c r="G103" i="88"/>
  <c r="H101" i="88"/>
  <c r="H100" i="88"/>
  <c r="H99" i="88"/>
  <c r="F98" i="88"/>
  <c r="H91" i="88"/>
  <c r="H90" i="88"/>
  <c r="H89" i="88"/>
  <c r="F88" i="88"/>
  <c r="H86" i="88"/>
  <c r="I85" i="88" s="1"/>
  <c r="F85" i="88"/>
  <c r="I83" i="88"/>
  <c r="G83" i="88"/>
  <c r="H81" i="88"/>
  <c r="H80" i="88"/>
  <c r="H79" i="88"/>
  <c r="H78" i="88"/>
  <c r="H77" i="88"/>
  <c r="F76" i="88"/>
  <c r="H74" i="88"/>
  <c r="H73" i="88"/>
  <c r="H70" i="88"/>
  <c r="I69" i="88" s="1"/>
  <c r="G69" i="88"/>
  <c r="H67" i="88"/>
  <c r="I66" i="88" s="1"/>
  <c r="G66" i="88"/>
  <c r="I64" i="88"/>
  <c r="G64" i="88"/>
  <c r="H62" i="88"/>
  <c r="H61" i="88"/>
  <c r="H60" i="88"/>
  <c r="H59" i="88"/>
  <c r="G58" i="88"/>
  <c r="H56" i="88"/>
  <c r="I55" i="88" s="1"/>
  <c r="G55" i="88"/>
  <c r="H53" i="88"/>
  <c r="H52" i="88"/>
  <c r="H51" i="88"/>
  <c r="H50" i="88"/>
  <c r="H49" i="88"/>
  <c r="F48" i="88"/>
  <c r="H46" i="88"/>
  <c r="I45" i="88" s="1"/>
  <c r="F45" i="88"/>
  <c r="H43" i="88"/>
  <c r="H42" i="88"/>
  <c r="H41" i="88"/>
  <c r="H40" i="88"/>
  <c r="H39" i="88"/>
  <c r="G38" i="88"/>
  <c r="I36" i="88"/>
  <c r="G36" i="88"/>
  <c r="H34" i="88"/>
  <c r="I33" i="88" s="1"/>
  <c r="F33" i="88"/>
  <c r="H31" i="88"/>
  <c r="H30" i="88"/>
  <c r="H29" i="88"/>
  <c r="H28" i="88"/>
  <c r="H27" i="88"/>
  <c r="F26" i="88"/>
  <c r="I24" i="88"/>
  <c r="G24" i="88"/>
  <c r="I19" i="88"/>
  <c r="G19" i="88"/>
  <c r="H15" i="88"/>
  <c r="H14" i="88"/>
  <c r="H13" i="88"/>
  <c r="H12" i="88"/>
  <c r="H10" i="88"/>
  <c r="H9" i="88"/>
  <c r="H8" i="88"/>
  <c r="H7" i="88"/>
  <c r="H5" i="88"/>
  <c r="I5" i="88" s="1"/>
  <c r="I412" i="89" l="1"/>
  <c r="I417" i="89" s="1"/>
  <c r="I363" i="88"/>
  <c r="I282" i="88"/>
  <c r="I58" i="88"/>
  <c r="I146" i="88"/>
  <c r="I262" i="88"/>
  <c r="I398" i="88"/>
  <c r="I93" i="88"/>
  <c r="I98" i="88"/>
  <c r="I7" i="88"/>
  <c r="I38" i="88"/>
  <c r="I238" i="88"/>
  <c r="I106" i="88"/>
  <c r="I174" i="88"/>
  <c r="I257" i="88"/>
  <c r="I273" i="88"/>
  <c r="I294" i="88"/>
  <c r="I321" i="88"/>
  <c r="I331" i="88"/>
  <c r="I377" i="88"/>
  <c r="I12" i="88"/>
  <c r="I169" i="88"/>
  <c r="I235" i="88"/>
  <c r="I133" i="88"/>
  <c r="I267" i="88"/>
  <c r="I76" i="88"/>
  <c r="I356" i="88"/>
  <c r="I48" i="88"/>
  <c r="I181" i="88"/>
  <c r="I190" i="88"/>
  <c r="I197" i="88"/>
  <c r="I26" i="88"/>
  <c r="I113" i="88"/>
  <c r="I341" i="88"/>
  <c r="I349" i="88"/>
  <c r="I88" i="88"/>
  <c r="I126" i="88"/>
  <c r="I228" i="88"/>
  <c r="I287" i="88"/>
  <c r="I370" i="88"/>
  <c r="I72" i="88"/>
  <c r="I156" i="88"/>
  <c r="I202" i="88"/>
  <c r="I315" i="88"/>
  <c r="I213" i="88"/>
  <c r="H227" i="87"/>
  <c r="I399" i="87"/>
  <c r="H244" i="87"/>
  <c r="I243" i="87" s="1"/>
  <c r="F243" i="87"/>
  <c r="H226" i="87"/>
  <c r="I226" i="87" s="1"/>
  <c r="H193" i="87"/>
  <c r="H192" i="87"/>
  <c r="H191" i="87"/>
  <c r="F190" i="87"/>
  <c r="H72" i="87"/>
  <c r="H71" i="87"/>
  <c r="H70" i="87"/>
  <c r="H5" i="87"/>
  <c r="I5" i="87" s="1"/>
  <c r="I395" i="87"/>
  <c r="I397" i="87" s="1"/>
  <c r="G395" i="87"/>
  <c r="H391" i="87"/>
  <c r="H390" i="87"/>
  <c r="H389" i="87"/>
  <c r="G388" i="87"/>
  <c r="H386" i="87"/>
  <c r="I385" i="87" s="1"/>
  <c r="H383" i="87"/>
  <c r="I382" i="87" s="1"/>
  <c r="F382" i="87"/>
  <c r="A382" i="87"/>
  <c r="A385" i="87" s="1"/>
  <c r="H374" i="87"/>
  <c r="I373" i="87" s="1"/>
  <c r="F373" i="87"/>
  <c r="H371" i="87"/>
  <c r="H370" i="87"/>
  <c r="H369" i="87"/>
  <c r="H368" i="87"/>
  <c r="H367" i="87"/>
  <c r="G366" i="87"/>
  <c r="A366" i="87"/>
  <c r="H364" i="87"/>
  <c r="H363" i="87"/>
  <c r="H362" i="87"/>
  <c r="H361" i="87"/>
  <c r="H360" i="87"/>
  <c r="G359" i="87"/>
  <c r="H357" i="87"/>
  <c r="H356" i="87"/>
  <c r="H355" i="87"/>
  <c r="H354" i="87"/>
  <c r="H353" i="87"/>
  <c r="G352" i="87"/>
  <c r="H350" i="87"/>
  <c r="H349" i="87"/>
  <c r="H348" i="87"/>
  <c r="H347" i="87"/>
  <c r="H346" i="87"/>
  <c r="F345" i="87"/>
  <c r="H343" i="87"/>
  <c r="I342" i="87" s="1"/>
  <c r="F342" i="87"/>
  <c r="H339" i="87"/>
  <c r="I337" i="87" s="1"/>
  <c r="H338" i="87"/>
  <c r="G337" i="87"/>
  <c r="H335" i="87"/>
  <c r="I334" i="87" s="1"/>
  <c r="G334" i="87"/>
  <c r="H332" i="87"/>
  <c r="H331" i="87"/>
  <c r="H330" i="87"/>
  <c r="H329" i="87"/>
  <c r="H328" i="87"/>
  <c r="G327" i="87"/>
  <c r="H325" i="87"/>
  <c r="I324" i="87" s="1"/>
  <c r="G324" i="87"/>
  <c r="H322" i="87"/>
  <c r="H321" i="87"/>
  <c r="H320" i="87"/>
  <c r="H319" i="87"/>
  <c r="H318" i="87"/>
  <c r="F317" i="87"/>
  <c r="H315" i="87"/>
  <c r="H314" i="87"/>
  <c r="H313" i="87"/>
  <c r="H312" i="87"/>
  <c r="G311" i="87"/>
  <c r="I309" i="87"/>
  <c r="A309" i="87"/>
  <c r="A311" i="87" s="1"/>
  <c r="A317" i="87" s="1"/>
  <c r="A324" i="87" s="1"/>
  <c r="A327" i="87" s="1"/>
  <c r="A334" i="87" s="1"/>
  <c r="H307" i="87"/>
  <c r="I306" i="87"/>
  <c r="F306" i="87"/>
  <c r="H304" i="87"/>
  <c r="I304" i="87" s="1"/>
  <c r="H302" i="87"/>
  <c r="I301" i="87" s="1"/>
  <c r="G301" i="87"/>
  <c r="H299" i="87"/>
  <c r="I298" i="87" s="1"/>
  <c r="G298" i="87"/>
  <c r="A298" i="87"/>
  <c r="A301" i="87" s="1"/>
  <c r="H296" i="87"/>
  <c r="I295" i="87" s="1"/>
  <c r="G295" i="87"/>
  <c r="H293" i="87"/>
  <c r="H292" i="87"/>
  <c r="H291" i="87"/>
  <c r="G290" i="87"/>
  <c r="H288" i="87"/>
  <c r="H287" i="87"/>
  <c r="H286" i="87"/>
  <c r="H285" i="87"/>
  <c r="H284" i="87"/>
  <c r="G283" i="87"/>
  <c r="H281" i="87"/>
  <c r="H280" i="87"/>
  <c r="H279" i="87"/>
  <c r="G278" i="87"/>
  <c r="I276" i="87"/>
  <c r="G276" i="87"/>
  <c r="I274" i="87"/>
  <c r="G274" i="87"/>
  <c r="A274" i="87"/>
  <c r="A276" i="87" s="1"/>
  <c r="A278" i="87" s="1"/>
  <c r="A283" i="87" s="1"/>
  <c r="A290" i="87" s="1"/>
  <c r="H272" i="87"/>
  <c r="H271" i="87"/>
  <c r="H270" i="87"/>
  <c r="G269" i="87"/>
  <c r="H267" i="87"/>
  <c r="H266" i="87"/>
  <c r="H265" i="87"/>
  <c r="H264" i="87"/>
  <c r="F263" i="87"/>
  <c r="H261" i="87"/>
  <c r="H260" i="87"/>
  <c r="H259" i="87"/>
  <c r="F258" i="87"/>
  <c r="A258" i="87"/>
  <c r="A263" i="87" s="1"/>
  <c r="H256" i="87"/>
  <c r="H255" i="87"/>
  <c r="H254" i="87"/>
  <c r="G253" i="87"/>
  <c r="A253" i="87"/>
  <c r="H251" i="87"/>
  <c r="I250" i="87" s="1"/>
  <c r="G250" i="87"/>
  <c r="I248" i="87"/>
  <c r="G248" i="87"/>
  <c r="I246" i="87"/>
  <c r="I241" i="87"/>
  <c r="G241" i="87"/>
  <c r="H239" i="87"/>
  <c r="H238" i="87"/>
  <c r="H237" i="87"/>
  <c r="H236" i="87"/>
  <c r="H235" i="87"/>
  <c r="G234" i="87"/>
  <c r="H232" i="87"/>
  <c r="H231" i="87"/>
  <c r="H230" i="87"/>
  <c r="G229" i="87"/>
  <c r="A229" i="87"/>
  <c r="A234" i="87" s="1"/>
  <c r="A241" i="87" s="1"/>
  <c r="H224" i="87"/>
  <c r="H223" i="87"/>
  <c r="H222" i="87"/>
  <c r="H221" i="87"/>
  <c r="H220" i="87"/>
  <c r="G219" i="87"/>
  <c r="H217" i="87"/>
  <c r="I216" i="87" s="1"/>
  <c r="G216" i="87"/>
  <c r="I214" i="87"/>
  <c r="G214" i="87"/>
  <c r="H212" i="87"/>
  <c r="I211" i="87" s="1"/>
  <c r="G211" i="87"/>
  <c r="A211" i="87"/>
  <c r="A214" i="87" s="1"/>
  <c r="H209" i="87"/>
  <c r="H208" i="87"/>
  <c r="H207" i="87"/>
  <c r="G206" i="87"/>
  <c r="I204" i="87"/>
  <c r="G204" i="87"/>
  <c r="I202" i="87"/>
  <c r="G202" i="87"/>
  <c r="A202" i="87"/>
  <c r="H200" i="87"/>
  <c r="H199" i="87"/>
  <c r="H198" i="87"/>
  <c r="H197" i="87"/>
  <c r="H196" i="87"/>
  <c r="F195" i="87"/>
  <c r="H188" i="87"/>
  <c r="H187" i="87"/>
  <c r="H186" i="87"/>
  <c r="H185" i="87"/>
  <c r="H184" i="87"/>
  <c r="G183" i="87"/>
  <c r="I181" i="87"/>
  <c r="G181" i="87"/>
  <c r="A181" i="87"/>
  <c r="A183" i="87" s="1"/>
  <c r="A195" i="87" s="1"/>
  <c r="H179" i="87"/>
  <c r="H178" i="87"/>
  <c r="H177" i="87"/>
  <c r="H176" i="87"/>
  <c r="H175" i="87"/>
  <c r="G174" i="87"/>
  <c r="H172" i="87"/>
  <c r="H171" i="87"/>
  <c r="H170" i="87"/>
  <c r="H169" i="87"/>
  <c r="G168" i="87"/>
  <c r="H166" i="87"/>
  <c r="H165" i="87"/>
  <c r="H164" i="87"/>
  <c r="I163" i="87" s="1"/>
  <c r="G163" i="87"/>
  <c r="H161" i="87"/>
  <c r="H160" i="87"/>
  <c r="H159" i="87"/>
  <c r="G158" i="87"/>
  <c r="H156" i="87"/>
  <c r="I155" i="87" s="1"/>
  <c r="G155" i="87"/>
  <c r="A155" i="87"/>
  <c r="A158" i="87" s="1"/>
  <c r="A163" i="87" s="1"/>
  <c r="A168" i="87" s="1"/>
  <c r="A174" i="87" s="1"/>
  <c r="I152" i="87"/>
  <c r="G152" i="87"/>
  <c r="H150" i="87"/>
  <c r="H149" i="87"/>
  <c r="H148" i="87"/>
  <c r="H147" i="87"/>
  <c r="H146" i="87"/>
  <c r="G145" i="87"/>
  <c r="I142" i="87"/>
  <c r="G142" i="87"/>
  <c r="H140" i="87"/>
  <c r="I139" i="87" s="1"/>
  <c r="G139" i="87"/>
  <c r="H137" i="87"/>
  <c r="I136" i="87" s="1"/>
  <c r="H134" i="87"/>
  <c r="I133" i="87" s="1"/>
  <c r="F133" i="87"/>
  <c r="H131" i="87"/>
  <c r="H130" i="87"/>
  <c r="G129" i="87"/>
  <c r="H127" i="87"/>
  <c r="H126" i="87"/>
  <c r="H125" i="87"/>
  <c r="H124" i="87"/>
  <c r="H123" i="87"/>
  <c r="F122" i="87"/>
  <c r="I120" i="87"/>
  <c r="G120" i="87"/>
  <c r="H118" i="87"/>
  <c r="I118" i="87" s="1"/>
  <c r="H116" i="87"/>
  <c r="H115" i="87"/>
  <c r="H114" i="87"/>
  <c r="H113" i="87"/>
  <c r="H112" i="87"/>
  <c r="F111" i="87"/>
  <c r="I109" i="87"/>
  <c r="G109" i="87"/>
  <c r="A109" i="87"/>
  <c r="A111" i="87" s="1"/>
  <c r="A120" i="87" s="1"/>
  <c r="A122" i="87" s="1"/>
  <c r="A129" i="87" s="1"/>
  <c r="A133" i="87" s="1"/>
  <c r="A136" i="87" s="1"/>
  <c r="A139" i="87" s="1"/>
  <c r="A142" i="87" s="1"/>
  <c r="A145" i="87" s="1"/>
  <c r="H107" i="87"/>
  <c r="H106" i="87"/>
  <c r="H105" i="87"/>
  <c r="G104" i="87"/>
  <c r="H102" i="87"/>
  <c r="I101" i="87" s="1"/>
  <c r="G101" i="87"/>
  <c r="H99" i="87"/>
  <c r="H98" i="87"/>
  <c r="H97" i="87"/>
  <c r="F96" i="87"/>
  <c r="A96" i="87"/>
  <c r="A101" i="87" s="1"/>
  <c r="H94" i="87"/>
  <c r="H93" i="87"/>
  <c r="H92" i="87"/>
  <c r="F91" i="87"/>
  <c r="H89" i="87"/>
  <c r="I88" i="87" s="1"/>
  <c r="F88" i="87"/>
  <c r="I81" i="87"/>
  <c r="G81" i="87"/>
  <c r="H79" i="87"/>
  <c r="H78" i="87"/>
  <c r="H77" i="87"/>
  <c r="H76" i="87"/>
  <c r="H75" i="87"/>
  <c r="F74" i="87"/>
  <c r="A74" i="87"/>
  <c r="A81" i="87" s="1"/>
  <c r="A88" i="87" s="1"/>
  <c r="H68" i="87"/>
  <c r="I67" i="87" s="1"/>
  <c r="G67" i="87"/>
  <c r="H65" i="87"/>
  <c r="I64" i="87" s="1"/>
  <c r="G64" i="87"/>
  <c r="I62" i="87"/>
  <c r="G62" i="87"/>
  <c r="A62" i="87"/>
  <c r="H60" i="87"/>
  <c r="H59" i="87"/>
  <c r="H58" i="87"/>
  <c r="H57" i="87"/>
  <c r="G56" i="87"/>
  <c r="H54" i="87"/>
  <c r="I53" i="87"/>
  <c r="G53" i="87"/>
  <c r="H51" i="87"/>
  <c r="H50" i="87"/>
  <c r="H49" i="87"/>
  <c r="H48" i="87"/>
  <c r="H47" i="87"/>
  <c r="F46" i="87"/>
  <c r="H44" i="87"/>
  <c r="I43" i="87" s="1"/>
  <c r="F43" i="87"/>
  <c r="A43" i="87"/>
  <c r="A46" i="87" s="1"/>
  <c r="A53" i="87" s="1"/>
  <c r="H41" i="87"/>
  <c r="H40" i="87"/>
  <c r="H39" i="87"/>
  <c r="H38" i="87"/>
  <c r="H37" i="87"/>
  <c r="G36" i="87"/>
  <c r="I34" i="87"/>
  <c r="G34" i="87"/>
  <c r="H32" i="87"/>
  <c r="I31" i="87" s="1"/>
  <c r="F31" i="87"/>
  <c r="H29" i="87"/>
  <c r="H28" i="87"/>
  <c r="H27" i="87"/>
  <c r="H26" i="87"/>
  <c r="H25" i="87"/>
  <c r="F24" i="87"/>
  <c r="I22" i="87"/>
  <c r="G22" i="87"/>
  <c r="I20" i="87"/>
  <c r="G20" i="87"/>
  <c r="H18" i="87"/>
  <c r="H17" i="87"/>
  <c r="H15" i="87"/>
  <c r="H14" i="87"/>
  <c r="H13" i="87"/>
  <c r="H12" i="87"/>
  <c r="A12" i="87"/>
  <c r="H10" i="87"/>
  <c r="H9" i="87"/>
  <c r="H8" i="87"/>
  <c r="H7" i="87"/>
  <c r="I96" i="87" l="1"/>
  <c r="I70" i="87"/>
  <c r="I129" i="87"/>
  <c r="I327" i="87"/>
  <c r="I24" i="87"/>
  <c r="I359" i="87"/>
  <c r="I229" i="87"/>
  <c r="I7" i="87"/>
  <c r="I253" i="87"/>
  <c r="I278" i="87"/>
  <c r="I195" i="87"/>
  <c r="I345" i="87"/>
  <c r="I183" i="87"/>
  <c r="I311" i="87"/>
  <c r="I234" i="87"/>
  <c r="I122" i="87"/>
  <c r="I158" i="87"/>
  <c r="I258" i="87"/>
  <c r="I168" i="87"/>
  <c r="I174" i="87"/>
  <c r="I366" i="87"/>
  <c r="I388" i="87"/>
  <c r="I104" i="87"/>
  <c r="I263" i="87"/>
  <c r="I74" i="87"/>
  <c r="I91" i="87"/>
  <c r="I317" i="87"/>
  <c r="I46" i="87"/>
  <c r="I352" i="87"/>
  <c r="I145" i="87"/>
  <c r="I111" i="87"/>
  <c r="I12" i="87"/>
  <c r="I219" i="87"/>
  <c r="I269" i="87"/>
  <c r="I290" i="87"/>
  <c r="I190" i="87"/>
  <c r="I36" i="87"/>
  <c r="I56" i="87"/>
  <c r="I17" i="87"/>
  <c r="I206" i="87"/>
  <c r="I283" i="87"/>
  <c r="I403" i="88"/>
  <c r="I428" i="88" s="1"/>
  <c r="I382" i="86"/>
  <c r="I378" i="86"/>
  <c r="G378" i="86"/>
  <c r="H374" i="86"/>
  <c r="H373" i="86"/>
  <c r="H372" i="86"/>
  <c r="G371" i="86"/>
  <c r="H369" i="86"/>
  <c r="I368" i="86" s="1"/>
  <c r="H366" i="86"/>
  <c r="I365" i="86" s="1"/>
  <c r="F365" i="86"/>
  <c r="A365" i="86"/>
  <c r="A368" i="86" s="1"/>
  <c r="H362" i="86"/>
  <c r="H361" i="86"/>
  <c r="H360" i="86"/>
  <c r="G359" i="86"/>
  <c r="H357" i="86"/>
  <c r="I356" i="86" s="1"/>
  <c r="F356" i="86"/>
  <c r="H354" i="86"/>
  <c r="H353" i="86"/>
  <c r="H352" i="86"/>
  <c r="H351" i="86"/>
  <c r="H350" i="86"/>
  <c r="G349" i="86"/>
  <c r="A349" i="86"/>
  <c r="H347" i="86"/>
  <c r="H346" i="86"/>
  <c r="H345" i="86"/>
  <c r="H344" i="86"/>
  <c r="H343" i="86"/>
  <c r="G342" i="86"/>
  <c r="H340" i="86"/>
  <c r="H339" i="86"/>
  <c r="H338" i="86"/>
  <c r="H337" i="86"/>
  <c r="H336" i="86"/>
  <c r="G335" i="86"/>
  <c r="H333" i="86"/>
  <c r="H332" i="86"/>
  <c r="H331" i="86"/>
  <c r="H330" i="86"/>
  <c r="H329" i="86"/>
  <c r="F328" i="86"/>
  <c r="H326" i="86"/>
  <c r="I325" i="86" s="1"/>
  <c r="F325" i="86"/>
  <c r="H322" i="86"/>
  <c r="H321" i="86"/>
  <c r="G320" i="86"/>
  <c r="H318" i="86"/>
  <c r="I317" i="86" s="1"/>
  <c r="G317" i="86"/>
  <c r="H315" i="86"/>
  <c r="H314" i="86"/>
  <c r="H313" i="86"/>
  <c r="H312" i="86"/>
  <c r="H311" i="86"/>
  <c r="G310" i="86"/>
  <c r="H308" i="86"/>
  <c r="I307" i="86" s="1"/>
  <c r="G307" i="86"/>
  <c r="H305" i="86"/>
  <c r="H304" i="86"/>
  <c r="H303" i="86"/>
  <c r="H302" i="86"/>
  <c r="H301" i="86"/>
  <c r="F300" i="86"/>
  <c r="H298" i="86"/>
  <c r="H297" i="86"/>
  <c r="H296" i="86"/>
  <c r="H295" i="86"/>
  <c r="G294" i="86"/>
  <c r="I292" i="86"/>
  <c r="A292" i="86"/>
  <c r="A294" i="86" s="1"/>
  <c r="A300" i="86" s="1"/>
  <c r="A307" i="86" s="1"/>
  <c r="A310" i="86" s="1"/>
  <c r="A317" i="86" s="1"/>
  <c r="H290" i="86"/>
  <c r="I289" i="86" s="1"/>
  <c r="F289" i="86"/>
  <c r="H287" i="86"/>
  <c r="I287" i="86" s="1"/>
  <c r="H285" i="86"/>
  <c r="I284" i="86" s="1"/>
  <c r="G284" i="86"/>
  <c r="H282" i="86"/>
  <c r="I281" i="86" s="1"/>
  <c r="G281" i="86"/>
  <c r="A281" i="86"/>
  <c r="A284" i="86" s="1"/>
  <c r="H279" i="86"/>
  <c r="I278" i="86" s="1"/>
  <c r="G278" i="86"/>
  <c r="H276" i="86"/>
  <c r="H275" i="86"/>
  <c r="H274" i="86"/>
  <c r="G273" i="86"/>
  <c r="H271" i="86"/>
  <c r="H270" i="86"/>
  <c r="H269" i="86"/>
  <c r="H268" i="86"/>
  <c r="H267" i="86"/>
  <c r="G266" i="86"/>
  <c r="H264" i="86"/>
  <c r="H263" i="86"/>
  <c r="H262" i="86"/>
  <c r="G261" i="86"/>
  <c r="I259" i="86"/>
  <c r="G259" i="86"/>
  <c r="I257" i="86"/>
  <c r="G257" i="86"/>
  <c r="A257" i="86"/>
  <c r="A259" i="86" s="1"/>
  <c r="A261" i="86" s="1"/>
  <c r="A266" i="86" s="1"/>
  <c r="A273" i="86" s="1"/>
  <c r="H255" i="86"/>
  <c r="H254" i="86"/>
  <c r="H253" i="86"/>
  <c r="G252" i="86"/>
  <c r="H250" i="86"/>
  <c r="H249" i="86"/>
  <c r="H248" i="86"/>
  <c r="H247" i="86"/>
  <c r="F246" i="86"/>
  <c r="H244" i="86"/>
  <c r="H243" i="86"/>
  <c r="H242" i="86"/>
  <c r="F241" i="86"/>
  <c r="A241" i="86"/>
  <c r="A246" i="86" s="1"/>
  <c r="H239" i="86"/>
  <c r="H238" i="86"/>
  <c r="H237" i="86"/>
  <c r="G236" i="86"/>
  <c r="A236" i="86"/>
  <c r="H234" i="86"/>
  <c r="I233" i="86" s="1"/>
  <c r="G233" i="86"/>
  <c r="I231" i="86"/>
  <c r="G231" i="86"/>
  <c r="I229" i="86"/>
  <c r="G229" i="86"/>
  <c r="I227" i="86"/>
  <c r="G227" i="86"/>
  <c r="H225" i="86"/>
  <c r="H224" i="86"/>
  <c r="H223" i="86"/>
  <c r="H222" i="86"/>
  <c r="H221" i="86"/>
  <c r="G220" i="86"/>
  <c r="H218" i="86"/>
  <c r="H217" i="86"/>
  <c r="H216" i="86"/>
  <c r="G215" i="86"/>
  <c r="A215" i="86"/>
  <c r="A220" i="86" s="1"/>
  <c r="A227" i="86" s="1"/>
  <c r="H213" i="86"/>
  <c r="H212" i="86"/>
  <c r="H211" i="86"/>
  <c r="H210" i="86"/>
  <c r="H209" i="86"/>
  <c r="G208" i="86"/>
  <c r="H206" i="86"/>
  <c r="I205" i="86" s="1"/>
  <c r="G205" i="86"/>
  <c r="I203" i="86"/>
  <c r="G203" i="86"/>
  <c r="H201" i="86"/>
  <c r="I200" i="86" s="1"/>
  <c r="G200" i="86"/>
  <c r="A200" i="86"/>
  <c r="A203" i="86" s="1"/>
  <c r="H198" i="86"/>
  <c r="H197" i="86"/>
  <c r="H196" i="86"/>
  <c r="G195" i="86"/>
  <c r="I193" i="86"/>
  <c r="G193" i="86"/>
  <c r="I191" i="86"/>
  <c r="G191" i="86"/>
  <c r="H189" i="86"/>
  <c r="H188" i="86"/>
  <c r="H187" i="86"/>
  <c r="H186" i="86"/>
  <c r="H185" i="86"/>
  <c r="F184" i="86"/>
  <c r="H182" i="86"/>
  <c r="H181" i="86"/>
  <c r="H180" i="86"/>
  <c r="H179" i="86"/>
  <c r="H178" i="86"/>
  <c r="G177" i="86"/>
  <c r="I175" i="86"/>
  <c r="G175" i="86"/>
  <c r="H173" i="86"/>
  <c r="H172" i="86"/>
  <c r="H171" i="86"/>
  <c r="H170" i="86"/>
  <c r="H169" i="86"/>
  <c r="G168" i="86"/>
  <c r="H166" i="86"/>
  <c r="H165" i="86"/>
  <c r="H164" i="86"/>
  <c r="H163" i="86"/>
  <c r="G162" i="86"/>
  <c r="H160" i="86"/>
  <c r="H159" i="86"/>
  <c r="H158" i="86"/>
  <c r="G157" i="86"/>
  <c r="H155" i="86"/>
  <c r="H154" i="86"/>
  <c r="H153" i="86"/>
  <c r="G152" i="86"/>
  <c r="H150" i="86"/>
  <c r="I149" i="86" s="1"/>
  <c r="G149" i="86"/>
  <c r="A149" i="86"/>
  <c r="A152" i="86" s="1"/>
  <c r="A157" i="86" s="1"/>
  <c r="A162" i="86" s="1"/>
  <c r="A168" i="86" s="1"/>
  <c r="A175" i="86" s="1"/>
  <c r="A177" i="86" s="1"/>
  <c r="A184" i="86" s="1"/>
  <c r="A191" i="86" s="1"/>
  <c r="I146" i="86"/>
  <c r="G146" i="86"/>
  <c r="H144" i="86"/>
  <c r="H143" i="86"/>
  <c r="H142" i="86"/>
  <c r="H141" i="86"/>
  <c r="H140" i="86"/>
  <c r="G139" i="86"/>
  <c r="I136" i="86"/>
  <c r="G136" i="86"/>
  <c r="H134" i="86"/>
  <c r="I133" i="86" s="1"/>
  <c r="G133" i="86"/>
  <c r="H131" i="86"/>
  <c r="I130" i="86" s="1"/>
  <c r="H128" i="86"/>
  <c r="I127" i="86" s="1"/>
  <c r="F127" i="86"/>
  <c r="H125" i="86"/>
  <c r="H124" i="86"/>
  <c r="G123" i="86"/>
  <c r="H121" i="86"/>
  <c r="H120" i="86"/>
  <c r="H119" i="86"/>
  <c r="H118" i="86"/>
  <c r="H117" i="86"/>
  <c r="F116" i="86"/>
  <c r="I114" i="86"/>
  <c r="G114" i="86"/>
  <c r="H112" i="86"/>
  <c r="I112" i="86" s="1"/>
  <c r="H110" i="86"/>
  <c r="H109" i="86"/>
  <c r="H108" i="86"/>
  <c r="H107" i="86"/>
  <c r="H106" i="86"/>
  <c r="F105" i="86"/>
  <c r="I103" i="86"/>
  <c r="G103" i="86"/>
  <c r="A103" i="86"/>
  <c r="A105" i="86" s="1"/>
  <c r="A114" i="86" s="1"/>
  <c r="A116" i="86" s="1"/>
  <c r="A123" i="86" s="1"/>
  <c r="A127" i="86" s="1"/>
  <c r="A130" i="86" s="1"/>
  <c r="A133" i="86" s="1"/>
  <c r="A136" i="86" s="1"/>
  <c r="A139" i="86" s="1"/>
  <c r="H101" i="86"/>
  <c r="H100" i="86"/>
  <c r="H99" i="86"/>
  <c r="G98" i="86"/>
  <c r="H96" i="86"/>
  <c r="I95" i="86" s="1"/>
  <c r="G95" i="86"/>
  <c r="H93" i="86"/>
  <c r="H92" i="86"/>
  <c r="H91" i="86"/>
  <c r="F90" i="86"/>
  <c r="A90" i="86"/>
  <c r="A95" i="86" s="1"/>
  <c r="H88" i="86"/>
  <c r="H87" i="86"/>
  <c r="H86" i="86"/>
  <c r="F85" i="86"/>
  <c r="H83" i="86"/>
  <c r="I82" i="86" s="1"/>
  <c r="F82" i="86"/>
  <c r="I75" i="86"/>
  <c r="G75" i="86"/>
  <c r="H73" i="86"/>
  <c r="H72" i="86"/>
  <c r="H71" i="86"/>
  <c r="H70" i="86"/>
  <c r="H69" i="86"/>
  <c r="F68" i="86"/>
  <c r="A68" i="86"/>
  <c r="A75" i="86" s="1"/>
  <c r="A82" i="86" s="1"/>
  <c r="H66" i="86"/>
  <c r="I65" i="86"/>
  <c r="G65" i="86"/>
  <c r="H63" i="86"/>
  <c r="I62" i="86" s="1"/>
  <c r="G62" i="86"/>
  <c r="I60" i="86"/>
  <c r="G60" i="86"/>
  <c r="A60" i="86"/>
  <c r="H58" i="86"/>
  <c r="H57" i="86"/>
  <c r="H56" i="86"/>
  <c r="H55" i="86"/>
  <c r="G54" i="86"/>
  <c r="H52" i="86"/>
  <c r="I51" i="86" s="1"/>
  <c r="G51" i="86"/>
  <c r="H49" i="86"/>
  <c r="H48" i="86"/>
  <c r="H47" i="86"/>
  <c r="H46" i="86"/>
  <c r="H45" i="86"/>
  <c r="F44" i="86"/>
  <c r="H42" i="86"/>
  <c r="I41" i="86" s="1"/>
  <c r="F41" i="86"/>
  <c r="A41" i="86"/>
  <c r="A44" i="86" s="1"/>
  <c r="A51" i="86" s="1"/>
  <c r="H39" i="86"/>
  <c r="H38" i="86"/>
  <c r="H37" i="86"/>
  <c r="H36" i="86"/>
  <c r="H35" i="86"/>
  <c r="G34" i="86"/>
  <c r="I32" i="86"/>
  <c r="G32" i="86"/>
  <c r="H30" i="86"/>
  <c r="I29" i="86" s="1"/>
  <c r="F29" i="86"/>
  <c r="H27" i="86"/>
  <c r="H26" i="86"/>
  <c r="H25" i="86"/>
  <c r="H24" i="86"/>
  <c r="H23" i="86"/>
  <c r="F22" i="86"/>
  <c r="I20" i="86"/>
  <c r="G20" i="86"/>
  <c r="I18" i="86"/>
  <c r="G18" i="86"/>
  <c r="H16" i="86"/>
  <c r="H15" i="86"/>
  <c r="H13" i="86"/>
  <c r="H12" i="86"/>
  <c r="H11" i="86"/>
  <c r="H10" i="86"/>
  <c r="A10" i="86"/>
  <c r="H8" i="86"/>
  <c r="H7" i="86"/>
  <c r="H6" i="86"/>
  <c r="H5" i="86"/>
  <c r="I393" i="87" l="1"/>
  <c r="I418" i="87" s="1"/>
  <c r="I342" i="86"/>
  <c r="I215" i="86"/>
  <c r="I241" i="86"/>
  <c r="I157" i="86"/>
  <c r="I15" i="86"/>
  <c r="I349" i="86"/>
  <c r="I359" i="86"/>
  <c r="I380" i="86"/>
  <c r="I152" i="86"/>
  <c r="I162" i="86"/>
  <c r="I261" i="86"/>
  <c r="I54" i="86"/>
  <c r="I5" i="86"/>
  <c r="I123" i="86"/>
  <c r="I236" i="86"/>
  <c r="I98" i="86"/>
  <c r="I246" i="86"/>
  <c r="I266" i="86"/>
  <c r="I310" i="86"/>
  <c r="I22" i="86"/>
  <c r="I320" i="86"/>
  <c r="I208" i="86"/>
  <c r="I34" i="86"/>
  <c r="I90" i="86"/>
  <c r="I105" i="86"/>
  <c r="I116" i="86"/>
  <c r="I220" i="86"/>
  <c r="I195" i="86"/>
  <c r="I139" i="86"/>
  <c r="I273" i="86"/>
  <c r="I294" i="86"/>
  <c r="I168" i="86"/>
  <c r="I328" i="86"/>
  <c r="I335" i="86"/>
  <c r="I184" i="86"/>
  <c r="I10" i="86"/>
  <c r="I44" i="86"/>
  <c r="I252" i="86"/>
  <c r="I85" i="86"/>
  <c r="I177" i="86"/>
  <c r="I300" i="86"/>
  <c r="I371" i="86"/>
  <c r="I68" i="86"/>
  <c r="H387" i="85"/>
  <c r="H386" i="85"/>
  <c r="H385" i="85"/>
  <c r="I384" i="85" s="1"/>
  <c r="G384" i="85"/>
  <c r="H350" i="85"/>
  <c r="H351" i="85"/>
  <c r="H352" i="85"/>
  <c r="H353" i="85"/>
  <c r="H349" i="85"/>
  <c r="G348" i="85"/>
  <c r="I417" i="85"/>
  <c r="H335" i="85"/>
  <c r="H334" i="85"/>
  <c r="I333" i="85" s="1"/>
  <c r="G333" i="85"/>
  <c r="G221" i="85"/>
  <c r="H226" i="85"/>
  <c r="H225" i="85"/>
  <c r="H224" i="85"/>
  <c r="H223" i="85"/>
  <c r="H222" i="85"/>
  <c r="I421" i="85"/>
  <c r="I411" i="85"/>
  <c r="I376" i="86" l="1"/>
  <c r="I399" i="86" s="1"/>
  <c r="I348" i="85"/>
  <c r="I221" i="85"/>
  <c r="I408" i="85"/>
  <c r="I400" i="85" s="1"/>
  <c r="I34" i="85"/>
  <c r="G34" i="85"/>
  <c r="I396" i="85"/>
  <c r="G396" i="85"/>
  <c r="H394" i="85"/>
  <c r="H393" i="85"/>
  <c r="H392" i="85"/>
  <c r="G391" i="85"/>
  <c r="H382" i="85"/>
  <c r="I381" i="85" s="1"/>
  <c r="H379" i="85"/>
  <c r="I378" i="85" s="1"/>
  <c r="F378" i="85"/>
  <c r="A378" i="85"/>
  <c r="A381" i="85" s="1"/>
  <c r="H375" i="85"/>
  <c r="H374" i="85"/>
  <c r="H373" i="85"/>
  <c r="G372" i="85"/>
  <c r="H370" i="85"/>
  <c r="I369" i="85" s="1"/>
  <c r="F369" i="85"/>
  <c r="H367" i="85"/>
  <c r="H366" i="85"/>
  <c r="H365" i="85"/>
  <c r="H364" i="85"/>
  <c r="H363" i="85"/>
  <c r="G362" i="85"/>
  <c r="A362" i="85"/>
  <c r="H360" i="85"/>
  <c r="H359" i="85"/>
  <c r="H358" i="85"/>
  <c r="H357" i="85"/>
  <c r="H356" i="85"/>
  <c r="G355" i="85"/>
  <c r="H346" i="85"/>
  <c r="H345" i="85"/>
  <c r="H344" i="85"/>
  <c r="H343" i="85"/>
  <c r="H342" i="85"/>
  <c r="F341" i="85"/>
  <c r="H339" i="85"/>
  <c r="I338" i="85" s="1"/>
  <c r="F338" i="85"/>
  <c r="H331" i="85"/>
  <c r="I330" i="85" s="1"/>
  <c r="G330" i="85"/>
  <c r="H328" i="85"/>
  <c r="H327" i="85"/>
  <c r="H326" i="85"/>
  <c r="H325" i="85"/>
  <c r="H324" i="85"/>
  <c r="G323" i="85"/>
  <c r="H321" i="85"/>
  <c r="I320" i="85" s="1"/>
  <c r="G320" i="85"/>
  <c r="H318" i="85"/>
  <c r="H317" i="85"/>
  <c r="H316" i="85"/>
  <c r="H315" i="85"/>
  <c r="H314" i="85"/>
  <c r="F313" i="85"/>
  <c r="H311" i="85"/>
  <c r="H310" i="85"/>
  <c r="H309" i="85"/>
  <c r="H308" i="85"/>
  <c r="G307" i="85"/>
  <c r="I305" i="85"/>
  <c r="A305" i="85"/>
  <c r="A307" i="85" s="1"/>
  <c r="A313" i="85" s="1"/>
  <c r="A320" i="85" s="1"/>
  <c r="A323" i="85" s="1"/>
  <c r="A330" i="85" s="1"/>
  <c r="H303" i="85"/>
  <c r="I302" i="85" s="1"/>
  <c r="F302" i="85"/>
  <c r="H300" i="85"/>
  <c r="I300" i="85" s="1"/>
  <c r="H298" i="85"/>
  <c r="I297" i="85" s="1"/>
  <c r="G297" i="85"/>
  <c r="H295" i="85"/>
  <c r="I294" i="85" s="1"/>
  <c r="G294" i="85"/>
  <c r="A294" i="85"/>
  <c r="A297" i="85" s="1"/>
  <c r="H292" i="85"/>
  <c r="I291" i="85" s="1"/>
  <c r="G291" i="85"/>
  <c r="H289" i="85"/>
  <c r="H288" i="85"/>
  <c r="H287" i="85"/>
  <c r="G286" i="85"/>
  <c r="H284" i="85"/>
  <c r="H283" i="85"/>
  <c r="H282" i="85"/>
  <c r="H281" i="85"/>
  <c r="H280" i="85"/>
  <c r="G279" i="85"/>
  <c r="H277" i="85"/>
  <c r="H276" i="85"/>
  <c r="H275" i="85"/>
  <c r="G274" i="85"/>
  <c r="I272" i="85"/>
  <c r="G272" i="85"/>
  <c r="I270" i="85"/>
  <c r="G270" i="85"/>
  <c r="A270" i="85"/>
  <c r="A272" i="85" s="1"/>
  <c r="A274" i="85" s="1"/>
  <c r="A279" i="85" s="1"/>
  <c r="A286" i="85" s="1"/>
  <c r="H268" i="85"/>
  <c r="H267" i="85"/>
  <c r="H266" i="85"/>
  <c r="G265" i="85"/>
  <c r="H263" i="85"/>
  <c r="H262" i="85"/>
  <c r="H261" i="85"/>
  <c r="H260" i="85"/>
  <c r="F259" i="85"/>
  <c r="H257" i="85"/>
  <c r="H256" i="85"/>
  <c r="H255" i="85"/>
  <c r="F254" i="85"/>
  <c r="A254" i="85"/>
  <c r="A259" i="85" s="1"/>
  <c r="H252" i="85"/>
  <c r="H251" i="85"/>
  <c r="H250" i="85"/>
  <c r="G249" i="85"/>
  <c r="A249" i="85"/>
  <c r="H247" i="85"/>
  <c r="I246" i="85" s="1"/>
  <c r="G246" i="85"/>
  <c r="I244" i="85"/>
  <c r="G244" i="85"/>
  <c r="I242" i="85"/>
  <c r="G242" i="85"/>
  <c r="I240" i="85"/>
  <c r="G240" i="85"/>
  <c r="H238" i="85"/>
  <c r="H237" i="85"/>
  <c r="H236" i="85"/>
  <c r="H235" i="85"/>
  <c r="H234" i="85"/>
  <c r="G233" i="85"/>
  <c r="H231" i="85"/>
  <c r="H230" i="85"/>
  <c r="H229" i="85"/>
  <c r="G228" i="85"/>
  <c r="A228" i="85"/>
  <c r="A233" i="85" s="1"/>
  <c r="A240" i="85" s="1"/>
  <c r="I219" i="85"/>
  <c r="G219" i="85"/>
  <c r="H217" i="85"/>
  <c r="I216" i="85" s="1"/>
  <c r="G216" i="85"/>
  <c r="I214" i="85"/>
  <c r="G214" i="85"/>
  <c r="H212" i="85"/>
  <c r="I211" i="85" s="1"/>
  <c r="G211" i="85"/>
  <c r="A211" i="85"/>
  <c r="A214" i="85" s="1"/>
  <c r="H209" i="85"/>
  <c r="H208" i="85"/>
  <c r="H207" i="85"/>
  <c r="G206" i="85"/>
  <c r="I204" i="85"/>
  <c r="G204" i="85"/>
  <c r="I202" i="85"/>
  <c r="G202" i="85"/>
  <c r="H200" i="85"/>
  <c r="I199" i="85" s="1"/>
  <c r="G199" i="85"/>
  <c r="H197" i="85"/>
  <c r="H196" i="85"/>
  <c r="H195" i="85"/>
  <c r="H194" i="85"/>
  <c r="H193" i="85"/>
  <c r="F192" i="85"/>
  <c r="H190" i="85"/>
  <c r="H189" i="85"/>
  <c r="H188" i="85"/>
  <c r="H187" i="85"/>
  <c r="H186" i="85"/>
  <c r="G185" i="85"/>
  <c r="I183" i="85"/>
  <c r="G183" i="85"/>
  <c r="G181" i="85"/>
  <c r="H179" i="85"/>
  <c r="H178" i="85"/>
  <c r="H177" i="85"/>
  <c r="H176" i="85"/>
  <c r="H175" i="85"/>
  <c r="G174" i="85"/>
  <c r="H172" i="85"/>
  <c r="H171" i="85"/>
  <c r="H170" i="85"/>
  <c r="H169" i="85"/>
  <c r="G168" i="85"/>
  <c r="H166" i="85"/>
  <c r="H165" i="85"/>
  <c r="H164" i="85"/>
  <c r="G163" i="85"/>
  <c r="H161" i="85"/>
  <c r="H160" i="85"/>
  <c r="H159" i="85"/>
  <c r="G158" i="85"/>
  <c r="H156" i="85"/>
  <c r="I155" i="85" s="1"/>
  <c r="G155" i="85"/>
  <c r="A155" i="85"/>
  <c r="A158" i="85" s="1"/>
  <c r="A163" i="85" s="1"/>
  <c r="A168" i="85" s="1"/>
  <c r="A174" i="85" s="1"/>
  <c r="A181" i="85" s="1"/>
  <c r="A183" i="85" s="1"/>
  <c r="A185" i="85" s="1"/>
  <c r="A192" i="85" s="1"/>
  <c r="A199" i="85" s="1"/>
  <c r="A202" i="85" s="1"/>
  <c r="I152" i="85"/>
  <c r="G152" i="85"/>
  <c r="H150" i="85"/>
  <c r="H149" i="85"/>
  <c r="H148" i="85"/>
  <c r="H147" i="85"/>
  <c r="H146" i="85"/>
  <c r="G145" i="85"/>
  <c r="I142" i="85"/>
  <c r="G142" i="85"/>
  <c r="H140" i="85"/>
  <c r="I139" i="85" s="1"/>
  <c r="G139" i="85"/>
  <c r="H137" i="85"/>
  <c r="I136" i="85" s="1"/>
  <c r="H134" i="85"/>
  <c r="I133" i="85" s="1"/>
  <c r="F133" i="85"/>
  <c r="H131" i="85"/>
  <c r="H130" i="85"/>
  <c r="G129" i="85"/>
  <c r="H127" i="85"/>
  <c r="H126" i="85"/>
  <c r="H125" i="85"/>
  <c r="H124" i="85"/>
  <c r="H123" i="85"/>
  <c r="F122" i="85"/>
  <c r="I120" i="85"/>
  <c r="G120" i="85"/>
  <c r="H118" i="85"/>
  <c r="I118" i="85" s="1"/>
  <c r="H116" i="85"/>
  <c r="H115" i="85"/>
  <c r="H114" i="85"/>
  <c r="H113" i="85"/>
  <c r="H112" i="85"/>
  <c r="F111" i="85"/>
  <c r="I109" i="85"/>
  <c r="G109" i="85"/>
  <c r="A109" i="85"/>
  <c r="A111" i="85" s="1"/>
  <c r="A120" i="85" s="1"/>
  <c r="A122" i="85" s="1"/>
  <c r="A129" i="85" s="1"/>
  <c r="A133" i="85" s="1"/>
  <c r="A136" i="85" s="1"/>
  <c r="A139" i="85" s="1"/>
  <c r="A142" i="85" s="1"/>
  <c r="A145" i="85" s="1"/>
  <c r="H107" i="85"/>
  <c r="H106" i="85"/>
  <c r="H105" i="85"/>
  <c r="G104" i="85"/>
  <c r="H102" i="85"/>
  <c r="I101" i="85" s="1"/>
  <c r="G101" i="85"/>
  <c r="H99" i="85"/>
  <c r="H98" i="85"/>
  <c r="H97" i="85"/>
  <c r="F96" i="85"/>
  <c r="A96" i="85"/>
  <c r="A101" i="85" s="1"/>
  <c r="H94" i="85"/>
  <c r="H93" i="85"/>
  <c r="H92" i="85"/>
  <c r="F91" i="85"/>
  <c r="H89" i="85"/>
  <c r="I88" i="85" s="1"/>
  <c r="F88" i="85"/>
  <c r="H86" i="85"/>
  <c r="H85" i="85"/>
  <c r="H84" i="85"/>
  <c r="I81" i="85"/>
  <c r="G81" i="85"/>
  <c r="H79" i="85"/>
  <c r="H78" i="85"/>
  <c r="H77" i="85"/>
  <c r="H76" i="85"/>
  <c r="H75" i="85"/>
  <c r="F74" i="85"/>
  <c r="A74" i="85"/>
  <c r="A81" i="85" s="1"/>
  <c r="A88" i="85" s="1"/>
  <c r="H72" i="85"/>
  <c r="H71" i="85"/>
  <c r="G70" i="85"/>
  <c r="H68" i="85"/>
  <c r="I67" i="85"/>
  <c r="G67" i="85"/>
  <c r="H65" i="85"/>
  <c r="I64" i="85" s="1"/>
  <c r="G64" i="85"/>
  <c r="I62" i="85"/>
  <c r="G62" i="85"/>
  <c r="A62" i="85"/>
  <c r="H60" i="85"/>
  <c r="H59" i="85"/>
  <c r="H58" i="85"/>
  <c r="H57" i="85"/>
  <c r="G56" i="85"/>
  <c r="H54" i="85"/>
  <c r="I53" i="85" s="1"/>
  <c r="G53" i="85"/>
  <c r="H51" i="85"/>
  <c r="H50" i="85"/>
  <c r="H49" i="85"/>
  <c r="H48" i="85"/>
  <c r="H47" i="85"/>
  <c r="F46" i="85"/>
  <c r="H44" i="85"/>
  <c r="I43" i="85" s="1"/>
  <c r="F43" i="85"/>
  <c r="A43" i="85"/>
  <c r="A46" i="85" s="1"/>
  <c r="A53" i="85" s="1"/>
  <c r="H41" i="85"/>
  <c r="H40" i="85"/>
  <c r="H39" i="85"/>
  <c r="H38" i="85"/>
  <c r="H37" i="85"/>
  <c r="G36" i="85"/>
  <c r="I32" i="85"/>
  <c r="G32" i="85"/>
  <c r="H30" i="85"/>
  <c r="I29" i="85" s="1"/>
  <c r="F29" i="85"/>
  <c r="H27" i="85"/>
  <c r="H26" i="85"/>
  <c r="H25" i="85"/>
  <c r="H24" i="85"/>
  <c r="H23" i="85"/>
  <c r="F22" i="85"/>
  <c r="I20" i="85"/>
  <c r="G20" i="85"/>
  <c r="I18" i="85"/>
  <c r="G18" i="85"/>
  <c r="H16" i="85"/>
  <c r="H15" i="85"/>
  <c r="H13" i="85"/>
  <c r="H12" i="85"/>
  <c r="H11" i="85"/>
  <c r="H10" i="85"/>
  <c r="A10" i="85"/>
  <c r="H8" i="85"/>
  <c r="H7" i="85"/>
  <c r="H6" i="85"/>
  <c r="H5" i="85"/>
  <c r="I15" i="85" l="1"/>
  <c r="I307" i="85"/>
  <c r="I83" i="85"/>
  <c r="I91" i="85"/>
  <c r="I168" i="85"/>
  <c r="I158" i="85"/>
  <c r="I274" i="85"/>
  <c r="I122" i="85"/>
  <c r="I10" i="85"/>
  <c r="I104" i="85"/>
  <c r="I206" i="85"/>
  <c r="I372" i="85"/>
  <c r="I129" i="85"/>
  <c r="I96" i="85"/>
  <c r="I249" i="85"/>
  <c r="I192" i="85"/>
  <c r="I391" i="85"/>
  <c r="I398" i="85" s="1"/>
  <c r="I233" i="85"/>
  <c r="I259" i="85"/>
  <c r="I74" i="85"/>
  <c r="I70" i="85"/>
  <c r="I286" i="85"/>
  <c r="I362" i="85"/>
  <c r="I46" i="85"/>
  <c r="I341" i="85"/>
  <c r="I185" i="85"/>
  <c r="I355" i="85"/>
  <c r="I22" i="85"/>
  <c r="I313" i="85"/>
  <c r="I5" i="85"/>
  <c r="I254" i="85"/>
  <c r="I279" i="85"/>
  <c r="I265" i="85"/>
  <c r="I56" i="85"/>
  <c r="I145" i="85"/>
  <c r="I174" i="85"/>
  <c r="I323" i="85"/>
  <c r="I228" i="85"/>
  <c r="I36" i="85"/>
  <c r="I111" i="85"/>
  <c r="I163" i="85"/>
  <c r="I375" i="84"/>
  <c r="I371" i="84"/>
  <c r="G371" i="84"/>
  <c r="H369" i="84"/>
  <c r="H368" i="84"/>
  <c r="H367" i="84"/>
  <c r="G366" i="84"/>
  <c r="H361" i="84"/>
  <c r="I360" i="84" s="1"/>
  <c r="H358" i="84"/>
  <c r="I357" i="84" s="1"/>
  <c r="F357" i="84"/>
  <c r="A357" i="84"/>
  <c r="A360" i="84" s="1"/>
  <c r="H354" i="84"/>
  <c r="H353" i="84"/>
  <c r="H352" i="84"/>
  <c r="G351" i="84"/>
  <c r="H349" i="84"/>
  <c r="I348" i="84" s="1"/>
  <c r="F348" i="84"/>
  <c r="H346" i="84"/>
  <c r="H345" i="84"/>
  <c r="H344" i="84"/>
  <c r="H343" i="84"/>
  <c r="H342" i="84"/>
  <c r="G341" i="84"/>
  <c r="A341" i="84"/>
  <c r="H339" i="84"/>
  <c r="H338" i="84"/>
  <c r="H337" i="84"/>
  <c r="H336" i="84"/>
  <c r="H335" i="84"/>
  <c r="G334" i="84"/>
  <c r="H332" i="84"/>
  <c r="H331" i="84"/>
  <c r="H330" i="84"/>
  <c r="H329" i="84"/>
  <c r="H328" i="84"/>
  <c r="F327" i="84"/>
  <c r="H325" i="84"/>
  <c r="I324" i="84" s="1"/>
  <c r="F324" i="84"/>
  <c r="H322" i="84"/>
  <c r="I321" i="84" s="1"/>
  <c r="G321" i="84"/>
  <c r="H319" i="84"/>
  <c r="H318" i="84"/>
  <c r="H317" i="84"/>
  <c r="H316" i="84"/>
  <c r="H315" i="84"/>
  <c r="G314" i="84"/>
  <c r="H312" i="84"/>
  <c r="I311" i="84" s="1"/>
  <c r="G311" i="84"/>
  <c r="H309" i="84"/>
  <c r="H308" i="84"/>
  <c r="H307" i="84"/>
  <c r="H306" i="84"/>
  <c r="H305" i="84"/>
  <c r="F304" i="84"/>
  <c r="H302" i="84"/>
  <c r="H301" i="84"/>
  <c r="H300" i="84"/>
  <c r="H299" i="84"/>
  <c r="G298" i="84"/>
  <c r="I296" i="84"/>
  <c r="A296" i="84"/>
  <c r="A298" i="84" s="1"/>
  <c r="A304" i="84" s="1"/>
  <c r="A311" i="84" s="1"/>
  <c r="A314" i="84" s="1"/>
  <c r="A321" i="84" s="1"/>
  <c r="H294" i="84"/>
  <c r="I293" i="84" s="1"/>
  <c r="F293" i="84"/>
  <c r="H291" i="84"/>
  <c r="I291" i="84" s="1"/>
  <c r="H289" i="84"/>
  <c r="I288" i="84"/>
  <c r="G288" i="84"/>
  <c r="H286" i="84"/>
  <c r="I285" i="84" s="1"/>
  <c r="G285" i="84"/>
  <c r="A285" i="84"/>
  <c r="A288" i="84" s="1"/>
  <c r="H283" i="84"/>
  <c r="I282" i="84" s="1"/>
  <c r="G282" i="84"/>
  <c r="H280" i="84"/>
  <c r="H279" i="84"/>
  <c r="H278" i="84"/>
  <c r="G277" i="84"/>
  <c r="H275" i="84"/>
  <c r="H274" i="84"/>
  <c r="H273" i="84"/>
  <c r="H272" i="84"/>
  <c r="H271" i="84"/>
  <c r="G270" i="84"/>
  <c r="H268" i="84"/>
  <c r="H267" i="84"/>
  <c r="H266" i="84"/>
  <c r="G265" i="84"/>
  <c r="I263" i="84"/>
  <c r="G263" i="84"/>
  <c r="I261" i="84"/>
  <c r="G261" i="84"/>
  <c r="A261" i="84"/>
  <c r="A263" i="84" s="1"/>
  <c r="A265" i="84" s="1"/>
  <c r="A270" i="84" s="1"/>
  <c r="A277" i="84" s="1"/>
  <c r="H259" i="84"/>
  <c r="H258" i="84"/>
  <c r="H257" i="84"/>
  <c r="G256" i="84"/>
  <c r="H254" i="84"/>
  <c r="H253" i="84"/>
  <c r="H252" i="84"/>
  <c r="H251" i="84"/>
  <c r="F250" i="84"/>
  <c r="H248" i="84"/>
  <c r="H247" i="84"/>
  <c r="H246" i="84"/>
  <c r="F245" i="84"/>
  <c r="A245" i="84"/>
  <c r="A250" i="84" s="1"/>
  <c r="H243" i="84"/>
  <c r="H242" i="84"/>
  <c r="H241" i="84"/>
  <c r="G240" i="84"/>
  <c r="A240" i="84"/>
  <c r="H238" i="84"/>
  <c r="I237" i="84" s="1"/>
  <c r="G237" i="84"/>
  <c r="I235" i="84"/>
  <c r="G235" i="84"/>
  <c r="I233" i="84"/>
  <c r="G233" i="84"/>
  <c r="I231" i="84"/>
  <c r="G231" i="84"/>
  <c r="H229" i="84"/>
  <c r="H228" i="84"/>
  <c r="H227" i="84"/>
  <c r="H226" i="84"/>
  <c r="H225" i="84"/>
  <c r="G224" i="84"/>
  <c r="H222" i="84"/>
  <c r="H221" i="84"/>
  <c r="H220" i="84"/>
  <c r="G219" i="84"/>
  <c r="A219" i="84"/>
  <c r="A224" i="84" s="1"/>
  <c r="A231" i="84" s="1"/>
  <c r="I217" i="84"/>
  <c r="G217" i="84"/>
  <c r="H215" i="84"/>
  <c r="I214" i="84" s="1"/>
  <c r="G214" i="84"/>
  <c r="I212" i="84"/>
  <c r="G212" i="84"/>
  <c r="H210" i="84"/>
  <c r="I209" i="84" s="1"/>
  <c r="G209" i="84"/>
  <c r="A209" i="84"/>
  <c r="A212" i="84" s="1"/>
  <c r="H207" i="84"/>
  <c r="H206" i="84"/>
  <c r="H205" i="84"/>
  <c r="G204" i="84"/>
  <c r="I202" i="84"/>
  <c r="G202" i="84"/>
  <c r="I200" i="84"/>
  <c r="G200" i="84"/>
  <c r="H198" i="84"/>
  <c r="I197" i="84" s="1"/>
  <c r="G197" i="84"/>
  <c r="H195" i="84"/>
  <c r="H194" i="84"/>
  <c r="H193" i="84"/>
  <c r="H192" i="84"/>
  <c r="H191" i="84"/>
  <c r="F190" i="84"/>
  <c r="H188" i="84"/>
  <c r="H187" i="84"/>
  <c r="H186" i="84"/>
  <c r="H185" i="84"/>
  <c r="H184" i="84"/>
  <c r="G183" i="84"/>
  <c r="I181" i="84"/>
  <c r="G181" i="84"/>
  <c r="I179" i="84"/>
  <c r="G179" i="84"/>
  <c r="H177" i="84"/>
  <c r="H176" i="84"/>
  <c r="H175" i="84"/>
  <c r="H174" i="84"/>
  <c r="H173" i="84"/>
  <c r="G172" i="84"/>
  <c r="H170" i="84"/>
  <c r="H169" i="84"/>
  <c r="H168" i="84"/>
  <c r="H167" i="84"/>
  <c r="G166" i="84"/>
  <c r="H164" i="84"/>
  <c r="H163" i="84"/>
  <c r="H162" i="84"/>
  <c r="G161" i="84"/>
  <c r="H159" i="84"/>
  <c r="H158" i="84"/>
  <c r="H157" i="84"/>
  <c r="G156" i="84"/>
  <c r="H154" i="84"/>
  <c r="I153" i="84" s="1"/>
  <c r="G153" i="84"/>
  <c r="A153" i="84"/>
  <c r="A156" i="84" s="1"/>
  <c r="A161" i="84" s="1"/>
  <c r="A166" i="84" s="1"/>
  <c r="A172" i="84" s="1"/>
  <c r="A179" i="84" s="1"/>
  <c r="A181" i="84" s="1"/>
  <c r="A183" i="84" s="1"/>
  <c r="A190" i="84" s="1"/>
  <c r="A197" i="84" s="1"/>
  <c r="A200" i="84" s="1"/>
  <c r="I150" i="84"/>
  <c r="G150" i="84"/>
  <c r="H148" i="84"/>
  <c r="H147" i="84"/>
  <c r="H146" i="84"/>
  <c r="H145" i="84"/>
  <c r="H144" i="84"/>
  <c r="G143" i="84"/>
  <c r="I140" i="84"/>
  <c r="G140" i="84"/>
  <c r="H138" i="84"/>
  <c r="I137" i="84" s="1"/>
  <c r="G137" i="84"/>
  <c r="H135" i="84"/>
  <c r="I134" i="84" s="1"/>
  <c r="H132" i="84"/>
  <c r="I131" i="84" s="1"/>
  <c r="F131" i="84"/>
  <c r="H129" i="84"/>
  <c r="H128" i="84"/>
  <c r="G127" i="84"/>
  <c r="H125" i="84"/>
  <c r="H124" i="84"/>
  <c r="H123" i="84"/>
  <c r="H122" i="84"/>
  <c r="H121" i="84"/>
  <c r="F120" i="84"/>
  <c r="I118" i="84"/>
  <c r="G118" i="84"/>
  <c r="H116" i="84"/>
  <c r="I116" i="84" s="1"/>
  <c r="H114" i="84"/>
  <c r="H113" i="84"/>
  <c r="H112" i="84"/>
  <c r="H111" i="84"/>
  <c r="H110" i="84"/>
  <c r="F109" i="84"/>
  <c r="I107" i="84"/>
  <c r="G107" i="84"/>
  <c r="A107" i="84"/>
  <c r="A109" i="84" s="1"/>
  <c r="A118" i="84" s="1"/>
  <c r="A120" i="84" s="1"/>
  <c r="A127" i="84" s="1"/>
  <c r="A131" i="84" s="1"/>
  <c r="A134" i="84" s="1"/>
  <c r="A137" i="84" s="1"/>
  <c r="A140" i="84" s="1"/>
  <c r="A143" i="84" s="1"/>
  <c r="H105" i="84"/>
  <c r="H104" i="84"/>
  <c r="H103" i="84"/>
  <c r="G102" i="84"/>
  <c r="H100" i="84"/>
  <c r="I99" i="84" s="1"/>
  <c r="G99" i="84"/>
  <c r="H97" i="84"/>
  <c r="H96" i="84"/>
  <c r="H95" i="84"/>
  <c r="F94" i="84"/>
  <c r="A94" i="84"/>
  <c r="A99" i="84" s="1"/>
  <c r="H92" i="84"/>
  <c r="H91" i="84"/>
  <c r="H90" i="84"/>
  <c r="F89" i="84"/>
  <c r="H87" i="84"/>
  <c r="I86" i="84" s="1"/>
  <c r="F86" i="84"/>
  <c r="H84" i="84"/>
  <c r="H83" i="84"/>
  <c r="H82" i="84"/>
  <c r="I79" i="84"/>
  <c r="G79" i="84"/>
  <c r="H77" i="84"/>
  <c r="H76" i="84"/>
  <c r="H75" i="84"/>
  <c r="H74" i="84"/>
  <c r="H73" i="84"/>
  <c r="F72" i="84"/>
  <c r="A72" i="84"/>
  <c r="A79" i="84" s="1"/>
  <c r="A86" i="84" s="1"/>
  <c r="H70" i="84"/>
  <c r="H69" i="84"/>
  <c r="G68" i="84"/>
  <c r="H66" i="84"/>
  <c r="I65" i="84" s="1"/>
  <c r="G65" i="84"/>
  <c r="H63" i="84"/>
  <c r="I62" i="84" s="1"/>
  <c r="G62" i="84"/>
  <c r="I60" i="84"/>
  <c r="G60" i="84"/>
  <c r="A60" i="84"/>
  <c r="H58" i="84"/>
  <c r="H57" i="84"/>
  <c r="H56" i="84"/>
  <c r="H55" i="84"/>
  <c r="G54" i="84"/>
  <c r="H52" i="84"/>
  <c r="I51" i="84" s="1"/>
  <c r="G51" i="84"/>
  <c r="H49" i="84"/>
  <c r="H48" i="84"/>
  <c r="H47" i="84"/>
  <c r="H46" i="84"/>
  <c r="H45" i="84"/>
  <c r="F44" i="84"/>
  <c r="H42" i="84"/>
  <c r="I41" i="84" s="1"/>
  <c r="F41" i="84"/>
  <c r="A41" i="84"/>
  <c r="A44" i="84" s="1"/>
  <c r="A51" i="84" s="1"/>
  <c r="H39" i="84"/>
  <c r="H38" i="84"/>
  <c r="H37" i="84"/>
  <c r="H36" i="84"/>
  <c r="H35" i="84"/>
  <c r="G34" i="84"/>
  <c r="I32" i="84"/>
  <c r="G32" i="84"/>
  <c r="H30" i="84"/>
  <c r="I29" i="84" s="1"/>
  <c r="F29" i="84"/>
  <c r="H27" i="84"/>
  <c r="H26" i="84"/>
  <c r="H25" i="84"/>
  <c r="H24" i="84"/>
  <c r="H23" i="84"/>
  <c r="F22" i="84"/>
  <c r="I20" i="84"/>
  <c r="G20" i="84"/>
  <c r="I18" i="84"/>
  <c r="G18" i="84"/>
  <c r="H16" i="84"/>
  <c r="H15" i="84"/>
  <c r="H13" i="84"/>
  <c r="H12" i="84"/>
  <c r="H11" i="84"/>
  <c r="H10" i="84"/>
  <c r="A10" i="84"/>
  <c r="H8" i="84"/>
  <c r="H7" i="84"/>
  <c r="H6" i="84"/>
  <c r="H5" i="84"/>
  <c r="I250" i="84" l="1"/>
  <c r="I389" i="85"/>
  <c r="I423" i="85" s="1"/>
  <c r="I109" i="84"/>
  <c r="I172" i="84"/>
  <c r="I204" i="84"/>
  <c r="I334" i="84"/>
  <c r="I34" i="84"/>
  <c r="I89" i="84"/>
  <c r="I366" i="84"/>
  <c r="I373" i="84" s="1"/>
  <c r="I5" i="84"/>
  <c r="I54" i="84"/>
  <c r="I127" i="84"/>
  <c r="I166" i="84"/>
  <c r="I256" i="84"/>
  <c r="I183" i="84"/>
  <c r="I224" i="84"/>
  <c r="I270" i="84"/>
  <c r="I298" i="84"/>
  <c r="I327" i="84"/>
  <c r="I351" i="84"/>
  <c r="I44" i="84"/>
  <c r="I120" i="84"/>
  <c r="I143" i="84"/>
  <c r="I219" i="84"/>
  <c r="I15" i="84"/>
  <c r="I72" i="84"/>
  <c r="I161" i="84"/>
  <c r="I265" i="84"/>
  <c r="I22" i="84"/>
  <c r="I81" i="84"/>
  <c r="I277" i="84"/>
  <c r="I94" i="84"/>
  <c r="I156" i="84"/>
  <c r="I245" i="84"/>
  <c r="I304" i="84"/>
  <c r="I10" i="84"/>
  <c r="I68" i="84"/>
  <c r="I102" i="84"/>
  <c r="I190" i="84"/>
  <c r="I240" i="84"/>
  <c r="I314" i="84"/>
  <c r="I341" i="84"/>
  <c r="I384" i="83"/>
  <c r="I380" i="83"/>
  <c r="G380" i="83"/>
  <c r="H378" i="83"/>
  <c r="H377" i="83"/>
  <c r="H376" i="83"/>
  <c r="G375" i="83"/>
  <c r="H370" i="83"/>
  <c r="I369" i="83" s="1"/>
  <c r="H367" i="83"/>
  <c r="I366" i="83" s="1"/>
  <c r="F366" i="83"/>
  <c r="A366" i="83"/>
  <c r="A369" i="83" s="1"/>
  <c r="H363" i="83"/>
  <c r="H362" i="83"/>
  <c r="H361" i="83"/>
  <c r="G360" i="83"/>
  <c r="H358" i="83"/>
  <c r="I357" i="83" s="1"/>
  <c r="F357" i="83"/>
  <c r="H355" i="83"/>
  <c r="H354" i="83"/>
  <c r="H353" i="83"/>
  <c r="H352" i="83"/>
  <c r="H351" i="83"/>
  <c r="G350" i="83"/>
  <c r="A350" i="83"/>
  <c r="H348" i="83"/>
  <c r="H347" i="83"/>
  <c r="H346" i="83"/>
  <c r="H345" i="83"/>
  <c r="H344" i="83"/>
  <c r="G343" i="83"/>
  <c r="H341" i="83"/>
  <c r="H340" i="83"/>
  <c r="H339" i="83"/>
  <c r="H338" i="83"/>
  <c r="H337" i="83"/>
  <c r="F336" i="83"/>
  <c r="H334" i="83"/>
  <c r="I333" i="83" s="1"/>
  <c r="F333" i="83"/>
  <c r="H331" i="83"/>
  <c r="I330" i="83" s="1"/>
  <c r="G330" i="83"/>
  <c r="H328" i="83"/>
  <c r="H327" i="83"/>
  <c r="H326" i="83"/>
  <c r="H325" i="83"/>
  <c r="H324" i="83"/>
  <c r="G323" i="83"/>
  <c r="H321" i="83"/>
  <c r="I320" i="83" s="1"/>
  <c r="G320" i="83"/>
  <c r="H318" i="83"/>
  <c r="H317" i="83"/>
  <c r="H316" i="83"/>
  <c r="H315" i="83"/>
  <c r="H314" i="83"/>
  <c r="F313" i="83"/>
  <c r="H311" i="83"/>
  <c r="H310" i="83"/>
  <c r="H309" i="83"/>
  <c r="H308" i="83"/>
  <c r="G307" i="83"/>
  <c r="I305" i="83"/>
  <c r="A305" i="83"/>
  <c r="A307" i="83" s="1"/>
  <c r="A313" i="83" s="1"/>
  <c r="A320" i="83" s="1"/>
  <c r="A323" i="83" s="1"/>
  <c r="A330" i="83" s="1"/>
  <c r="H303" i="83"/>
  <c r="I302" i="83" s="1"/>
  <c r="F302" i="83"/>
  <c r="H300" i="83"/>
  <c r="I300" i="83" s="1"/>
  <c r="H298" i="83"/>
  <c r="I297" i="83" s="1"/>
  <c r="G297" i="83"/>
  <c r="H295" i="83"/>
  <c r="I294" i="83"/>
  <c r="G294" i="83"/>
  <c r="A294" i="83"/>
  <c r="A297" i="83" s="1"/>
  <c r="H292" i="83"/>
  <c r="I291" i="83" s="1"/>
  <c r="G291" i="83"/>
  <c r="H289" i="83"/>
  <c r="H288" i="83"/>
  <c r="H287" i="83"/>
  <c r="G286" i="83"/>
  <c r="H284" i="83"/>
  <c r="H283" i="83"/>
  <c r="H282" i="83"/>
  <c r="H281" i="83"/>
  <c r="H280" i="83"/>
  <c r="G279" i="83"/>
  <c r="H277" i="83"/>
  <c r="H276" i="83"/>
  <c r="H275" i="83"/>
  <c r="G274" i="83"/>
  <c r="I272" i="83"/>
  <c r="G272" i="83"/>
  <c r="I270" i="83"/>
  <c r="G270" i="83"/>
  <c r="A270" i="83"/>
  <c r="A272" i="83" s="1"/>
  <c r="A274" i="83" s="1"/>
  <c r="A279" i="83" s="1"/>
  <c r="A286" i="83" s="1"/>
  <c r="H268" i="83"/>
  <c r="H267" i="83"/>
  <c r="H266" i="83"/>
  <c r="G265" i="83"/>
  <c r="H263" i="83"/>
  <c r="H262" i="83"/>
  <c r="H261" i="83"/>
  <c r="H260" i="83"/>
  <c r="F259" i="83"/>
  <c r="H257" i="83"/>
  <c r="H256" i="83"/>
  <c r="H255" i="83"/>
  <c r="F254" i="83"/>
  <c r="A254" i="83"/>
  <c r="A259" i="83" s="1"/>
  <c r="H252" i="83"/>
  <c r="H251" i="83"/>
  <c r="H250" i="83"/>
  <c r="G249" i="83"/>
  <c r="A249" i="83"/>
  <c r="H247" i="83"/>
  <c r="I246" i="83" s="1"/>
  <c r="G246" i="83"/>
  <c r="I244" i="83"/>
  <c r="G244" i="83"/>
  <c r="I242" i="83"/>
  <c r="G242" i="83"/>
  <c r="I240" i="83"/>
  <c r="G240" i="83"/>
  <c r="H238" i="83"/>
  <c r="H237" i="83"/>
  <c r="H236" i="83"/>
  <c r="H235" i="83"/>
  <c r="H234" i="83"/>
  <c r="G233" i="83"/>
  <c r="H231" i="83"/>
  <c r="H230" i="83"/>
  <c r="H229" i="83"/>
  <c r="G228" i="83"/>
  <c r="A228" i="83"/>
  <c r="A233" i="83" s="1"/>
  <c r="A240" i="83" s="1"/>
  <c r="I226" i="83"/>
  <c r="G226" i="83"/>
  <c r="H224" i="83"/>
  <c r="I223" i="83" s="1"/>
  <c r="G223" i="83"/>
  <c r="I221" i="83"/>
  <c r="G221" i="83"/>
  <c r="H219" i="83"/>
  <c r="I218" i="83" s="1"/>
  <c r="G218" i="83"/>
  <c r="A218" i="83"/>
  <c r="A221" i="83" s="1"/>
  <c r="H216" i="83"/>
  <c r="H215" i="83"/>
  <c r="H214" i="83"/>
  <c r="G213" i="83"/>
  <c r="I211" i="83"/>
  <c r="G211" i="83"/>
  <c r="I209" i="83"/>
  <c r="G209" i="83"/>
  <c r="H207" i="83"/>
  <c r="I206" i="83" s="1"/>
  <c r="G206" i="83"/>
  <c r="H204" i="83"/>
  <c r="H203" i="83"/>
  <c r="H202" i="83"/>
  <c r="H201" i="83"/>
  <c r="H200" i="83"/>
  <c r="F199" i="83"/>
  <c r="H197" i="83"/>
  <c r="H196" i="83"/>
  <c r="H195" i="83"/>
  <c r="H194" i="83"/>
  <c r="H193" i="83"/>
  <c r="G192" i="83"/>
  <c r="I190" i="83"/>
  <c r="G190" i="83"/>
  <c r="I188" i="83"/>
  <c r="G188" i="83"/>
  <c r="H186" i="83"/>
  <c r="H185" i="83"/>
  <c r="H184" i="83"/>
  <c r="H183" i="83"/>
  <c r="H182" i="83"/>
  <c r="G181" i="83"/>
  <c r="H179" i="83"/>
  <c r="H178" i="83"/>
  <c r="H177" i="83"/>
  <c r="H176" i="83"/>
  <c r="G175" i="83"/>
  <c r="H173" i="83"/>
  <c r="H172" i="83"/>
  <c r="H171" i="83"/>
  <c r="G170" i="83"/>
  <c r="H168" i="83"/>
  <c r="H167" i="83"/>
  <c r="H166" i="83"/>
  <c r="G165" i="83"/>
  <c r="H163" i="83"/>
  <c r="I162" i="83" s="1"/>
  <c r="G162" i="83"/>
  <c r="A162" i="83"/>
  <c r="A165" i="83" s="1"/>
  <c r="A170" i="83" s="1"/>
  <c r="A175" i="83" s="1"/>
  <c r="A181" i="83" s="1"/>
  <c r="A188" i="83" s="1"/>
  <c r="A190" i="83" s="1"/>
  <c r="A192" i="83" s="1"/>
  <c r="A199" i="83" s="1"/>
  <c r="A206" i="83" s="1"/>
  <c r="A209" i="83" s="1"/>
  <c r="I159" i="83"/>
  <c r="G159" i="83"/>
  <c r="H157" i="83"/>
  <c r="H156" i="83"/>
  <c r="H155" i="83"/>
  <c r="H154" i="83"/>
  <c r="H153" i="83"/>
  <c r="G152" i="83"/>
  <c r="I149" i="83"/>
  <c r="G149" i="83"/>
  <c r="H147" i="83"/>
  <c r="I146" i="83" s="1"/>
  <c r="G146" i="83"/>
  <c r="H144" i="83"/>
  <c r="I143" i="83" s="1"/>
  <c r="H141" i="83"/>
  <c r="I140" i="83" s="1"/>
  <c r="F140" i="83"/>
  <c r="H138" i="83"/>
  <c r="H137" i="83"/>
  <c r="G136" i="83"/>
  <c r="H134" i="83"/>
  <c r="H133" i="83"/>
  <c r="H132" i="83"/>
  <c r="H131" i="83"/>
  <c r="H130" i="83"/>
  <c r="F129" i="83"/>
  <c r="I127" i="83"/>
  <c r="G127" i="83"/>
  <c r="H125" i="83"/>
  <c r="I125" i="83" s="1"/>
  <c r="H123" i="83"/>
  <c r="H122" i="83"/>
  <c r="H121" i="83"/>
  <c r="H120" i="83"/>
  <c r="H119" i="83"/>
  <c r="F118" i="83"/>
  <c r="I116" i="83"/>
  <c r="G116" i="83"/>
  <c r="A116" i="83"/>
  <c r="A118" i="83" s="1"/>
  <c r="A127" i="83" s="1"/>
  <c r="A129" i="83" s="1"/>
  <c r="A136" i="83" s="1"/>
  <c r="A140" i="83" s="1"/>
  <c r="A143" i="83" s="1"/>
  <c r="A146" i="83" s="1"/>
  <c r="A149" i="83" s="1"/>
  <c r="A152" i="83" s="1"/>
  <c r="H114" i="83"/>
  <c r="H113" i="83"/>
  <c r="H112" i="83"/>
  <c r="G111" i="83"/>
  <c r="H109" i="83"/>
  <c r="I108" i="83" s="1"/>
  <c r="G108" i="83"/>
  <c r="H106" i="83"/>
  <c r="H105" i="83"/>
  <c r="H104" i="83"/>
  <c r="F103" i="83"/>
  <c r="A103" i="83"/>
  <c r="A108" i="83" s="1"/>
  <c r="H101" i="83"/>
  <c r="H100" i="83"/>
  <c r="H99" i="83"/>
  <c r="F98" i="83"/>
  <c r="H96" i="83"/>
  <c r="I95" i="83" s="1"/>
  <c r="F95" i="83"/>
  <c r="H93" i="83"/>
  <c r="H92" i="83"/>
  <c r="H91" i="83"/>
  <c r="I88" i="83"/>
  <c r="G88" i="83"/>
  <c r="H86" i="83"/>
  <c r="H85" i="83"/>
  <c r="H84" i="83"/>
  <c r="H83" i="83"/>
  <c r="H82" i="83"/>
  <c r="F81" i="83"/>
  <c r="A81" i="83"/>
  <c r="A88" i="83" s="1"/>
  <c r="A95" i="83" s="1"/>
  <c r="H79" i="83"/>
  <c r="H78" i="83"/>
  <c r="I77" i="83" s="1"/>
  <c r="G77" i="83"/>
  <c r="H71" i="83"/>
  <c r="I70" i="83" s="1"/>
  <c r="G70" i="83"/>
  <c r="H68" i="83"/>
  <c r="I67" i="83" s="1"/>
  <c r="G67" i="83"/>
  <c r="I65" i="83"/>
  <c r="G65" i="83"/>
  <c r="A65" i="83"/>
  <c r="H63" i="83"/>
  <c r="H62" i="83"/>
  <c r="H61" i="83"/>
  <c r="H60" i="83"/>
  <c r="G59" i="83"/>
  <c r="H57" i="83"/>
  <c r="I56" i="83" s="1"/>
  <c r="G56" i="83"/>
  <c r="H54" i="83"/>
  <c r="H53" i="83"/>
  <c r="H52" i="83"/>
  <c r="H51" i="83"/>
  <c r="H50" i="83"/>
  <c r="F49" i="83"/>
  <c r="H47" i="83"/>
  <c r="I46" i="83" s="1"/>
  <c r="F46" i="83"/>
  <c r="A46" i="83"/>
  <c r="A49" i="83" s="1"/>
  <c r="A56" i="83" s="1"/>
  <c r="H44" i="83"/>
  <c r="H43" i="83"/>
  <c r="H42" i="83"/>
  <c r="H41" i="83"/>
  <c r="H40" i="83"/>
  <c r="G39" i="83"/>
  <c r="I32" i="83"/>
  <c r="G32" i="83"/>
  <c r="H30" i="83"/>
  <c r="I29" i="83" s="1"/>
  <c r="F29" i="83"/>
  <c r="H27" i="83"/>
  <c r="H26" i="83"/>
  <c r="H25" i="83"/>
  <c r="H24" i="83"/>
  <c r="H23" i="83"/>
  <c r="F22" i="83"/>
  <c r="I20" i="83"/>
  <c r="G20" i="83"/>
  <c r="I18" i="83"/>
  <c r="G18" i="83"/>
  <c r="H16" i="83"/>
  <c r="H15" i="83"/>
  <c r="H13" i="83"/>
  <c r="H12" i="83"/>
  <c r="H11" i="83"/>
  <c r="H10" i="83"/>
  <c r="A10" i="83"/>
  <c r="H8" i="83"/>
  <c r="H7" i="83"/>
  <c r="H6" i="83"/>
  <c r="H5" i="83"/>
  <c r="I170" i="83" l="1"/>
  <c r="I5" i="83"/>
  <c r="I136" i="83"/>
  <c r="I213" i="83"/>
  <c r="I49" i="83"/>
  <c r="I152" i="83"/>
  <c r="I254" i="83"/>
  <c r="I129" i="83"/>
  <c r="I39" i="83"/>
  <c r="I98" i="83"/>
  <c r="I111" i="83"/>
  <c r="I118" i="83"/>
  <c r="I165" i="83"/>
  <c r="I336" i="83"/>
  <c r="I307" i="83"/>
  <c r="I15" i="83"/>
  <c r="I323" i="83"/>
  <c r="I364" i="84"/>
  <c r="I378" i="84" s="1"/>
  <c r="I22" i="83"/>
  <c r="I265" i="83"/>
  <c r="I375" i="83"/>
  <c r="I382" i="83" s="1"/>
  <c r="I175" i="83"/>
  <c r="I228" i="83"/>
  <c r="I103" i="83"/>
  <c r="I199" i="83"/>
  <c r="I279" i="83"/>
  <c r="I343" i="83"/>
  <c r="I59" i="83"/>
  <c r="I286" i="83"/>
  <c r="I10" i="83"/>
  <c r="I233" i="83"/>
  <c r="I249" i="83"/>
  <c r="I81" i="83"/>
  <c r="I259" i="83"/>
  <c r="I90" i="83"/>
  <c r="I181" i="83"/>
  <c r="I192" i="83"/>
  <c r="I274" i="83"/>
  <c r="I313" i="83"/>
  <c r="I350" i="83"/>
  <c r="I360" i="83"/>
  <c r="I393" i="82"/>
  <c r="I389" i="82"/>
  <c r="I385" i="82"/>
  <c r="H216" i="82"/>
  <c r="H215" i="82"/>
  <c r="H214" i="82"/>
  <c r="G213" i="82"/>
  <c r="H93" i="82"/>
  <c r="H92" i="82"/>
  <c r="H91" i="82"/>
  <c r="I380" i="82"/>
  <c r="G380" i="82"/>
  <c r="H378" i="82"/>
  <c r="H377" i="82"/>
  <c r="H376" i="82"/>
  <c r="G375" i="82"/>
  <c r="H370" i="82"/>
  <c r="I369" i="82" s="1"/>
  <c r="H367" i="82"/>
  <c r="I366" i="82"/>
  <c r="F366" i="82"/>
  <c r="A366" i="82"/>
  <c r="A369" i="82" s="1"/>
  <c r="H363" i="82"/>
  <c r="H362" i="82"/>
  <c r="H361" i="82"/>
  <c r="G360" i="82"/>
  <c r="H358" i="82"/>
  <c r="I357" i="82" s="1"/>
  <c r="F357" i="82"/>
  <c r="H355" i="82"/>
  <c r="H354" i="82"/>
  <c r="H353" i="82"/>
  <c r="H352" i="82"/>
  <c r="H351" i="82"/>
  <c r="G350" i="82"/>
  <c r="A350" i="82"/>
  <c r="H348" i="82"/>
  <c r="H347" i="82"/>
  <c r="H346" i="82"/>
  <c r="H345" i="82"/>
  <c r="H344" i="82"/>
  <c r="G343" i="82"/>
  <c r="H341" i="82"/>
  <c r="H340" i="82"/>
  <c r="H339" i="82"/>
  <c r="H338" i="82"/>
  <c r="H337" i="82"/>
  <c r="F336" i="82"/>
  <c r="H334" i="82"/>
  <c r="I333" i="82" s="1"/>
  <c r="F333" i="82"/>
  <c r="H331" i="82"/>
  <c r="I330" i="82" s="1"/>
  <c r="G330" i="82"/>
  <c r="H328" i="82"/>
  <c r="H327" i="82"/>
  <c r="H326" i="82"/>
  <c r="H325" i="82"/>
  <c r="H324" i="82"/>
  <c r="G323" i="82"/>
  <c r="H321" i="82"/>
  <c r="I320" i="82" s="1"/>
  <c r="G320" i="82"/>
  <c r="H318" i="82"/>
  <c r="H317" i="82"/>
  <c r="H316" i="82"/>
  <c r="H315" i="82"/>
  <c r="H314" i="82"/>
  <c r="F313" i="82"/>
  <c r="H311" i="82"/>
  <c r="H310" i="82"/>
  <c r="H309" i="82"/>
  <c r="H308" i="82"/>
  <c r="G307" i="82"/>
  <c r="I305" i="82"/>
  <c r="A305" i="82"/>
  <c r="A307" i="82" s="1"/>
  <c r="A313" i="82" s="1"/>
  <c r="A320" i="82" s="1"/>
  <c r="A323" i="82" s="1"/>
  <c r="A330" i="82" s="1"/>
  <c r="H303" i="82"/>
  <c r="I302" i="82" s="1"/>
  <c r="F302" i="82"/>
  <c r="H300" i="82"/>
  <c r="I300" i="82" s="1"/>
  <c r="H298" i="82"/>
  <c r="I297" i="82" s="1"/>
  <c r="G297" i="82"/>
  <c r="H295" i="82"/>
  <c r="I294" i="82" s="1"/>
  <c r="G294" i="82"/>
  <c r="A294" i="82"/>
  <c r="A297" i="82" s="1"/>
  <c r="H292" i="82"/>
  <c r="I291" i="82" s="1"/>
  <c r="G291" i="82"/>
  <c r="H289" i="82"/>
  <c r="H288" i="82"/>
  <c r="H287" i="82"/>
  <c r="G286" i="82"/>
  <c r="H284" i="82"/>
  <c r="H283" i="82"/>
  <c r="H282" i="82"/>
  <c r="H281" i="82"/>
  <c r="H280" i="82"/>
  <c r="G279" i="82"/>
  <c r="H277" i="82"/>
  <c r="H276" i="82"/>
  <c r="H275" i="82"/>
  <c r="G274" i="82"/>
  <c r="I272" i="82"/>
  <c r="G272" i="82"/>
  <c r="I270" i="82"/>
  <c r="G270" i="82"/>
  <c r="A270" i="82"/>
  <c r="A272" i="82" s="1"/>
  <c r="A274" i="82" s="1"/>
  <c r="A279" i="82" s="1"/>
  <c r="A286" i="82" s="1"/>
  <c r="H268" i="82"/>
  <c r="H267" i="82"/>
  <c r="H266" i="82"/>
  <c r="G265" i="82"/>
  <c r="H263" i="82"/>
  <c r="H262" i="82"/>
  <c r="H261" i="82"/>
  <c r="H260" i="82"/>
  <c r="F259" i="82"/>
  <c r="H257" i="82"/>
  <c r="H256" i="82"/>
  <c r="H255" i="82"/>
  <c r="F254" i="82"/>
  <c r="A254" i="82"/>
  <c r="A259" i="82" s="1"/>
  <c r="H252" i="82"/>
  <c r="H251" i="82"/>
  <c r="H250" i="82"/>
  <c r="I249" i="82" s="1"/>
  <c r="G249" i="82"/>
  <c r="A249" i="82"/>
  <c r="H247" i="82"/>
  <c r="I246" i="82" s="1"/>
  <c r="G246" i="82"/>
  <c r="I244" i="82"/>
  <c r="G244" i="82"/>
  <c r="I242" i="82"/>
  <c r="G242" i="82"/>
  <c r="I240" i="82"/>
  <c r="G240" i="82"/>
  <c r="H238" i="82"/>
  <c r="H237" i="82"/>
  <c r="H236" i="82"/>
  <c r="H235" i="82"/>
  <c r="H234" i="82"/>
  <c r="G233" i="82"/>
  <c r="H231" i="82"/>
  <c r="H230" i="82"/>
  <c r="H229" i="82"/>
  <c r="G228" i="82"/>
  <c r="A228" i="82"/>
  <c r="A233" i="82" s="1"/>
  <c r="A240" i="82" s="1"/>
  <c r="I226" i="82"/>
  <c r="G226" i="82"/>
  <c r="H224" i="82"/>
  <c r="I223" i="82" s="1"/>
  <c r="G223" i="82"/>
  <c r="I221" i="82"/>
  <c r="G221" i="82"/>
  <c r="H219" i="82"/>
  <c r="I218" i="82" s="1"/>
  <c r="G218" i="82"/>
  <c r="A218" i="82"/>
  <c r="A221" i="82" s="1"/>
  <c r="I211" i="82"/>
  <c r="G211" i="82"/>
  <c r="I209" i="82"/>
  <c r="G209" i="82"/>
  <c r="H207" i="82"/>
  <c r="I206" i="82" s="1"/>
  <c r="G206" i="82"/>
  <c r="H204" i="82"/>
  <c r="H203" i="82"/>
  <c r="H202" i="82"/>
  <c r="H201" i="82"/>
  <c r="H200" i="82"/>
  <c r="F199" i="82"/>
  <c r="H197" i="82"/>
  <c r="H196" i="82"/>
  <c r="H195" i="82"/>
  <c r="H194" i="82"/>
  <c r="H193" i="82"/>
  <c r="G192" i="82"/>
  <c r="I190" i="82"/>
  <c r="G190" i="82"/>
  <c r="I188" i="82"/>
  <c r="G188" i="82"/>
  <c r="H186" i="82"/>
  <c r="H185" i="82"/>
  <c r="H184" i="82"/>
  <c r="H183" i="82"/>
  <c r="H182" i="82"/>
  <c r="G181" i="82"/>
  <c r="H179" i="82"/>
  <c r="H178" i="82"/>
  <c r="H177" i="82"/>
  <c r="H176" i="82"/>
  <c r="G175" i="82"/>
  <c r="H173" i="82"/>
  <c r="H172" i="82"/>
  <c r="H171" i="82"/>
  <c r="G170" i="82"/>
  <c r="H168" i="82"/>
  <c r="H167" i="82"/>
  <c r="H166" i="82"/>
  <c r="G165" i="82"/>
  <c r="H163" i="82"/>
  <c r="I162" i="82" s="1"/>
  <c r="G162" i="82"/>
  <c r="A162" i="82"/>
  <c r="A165" i="82" s="1"/>
  <c r="A170" i="82" s="1"/>
  <c r="A175" i="82" s="1"/>
  <c r="A181" i="82" s="1"/>
  <c r="A188" i="82" s="1"/>
  <c r="A190" i="82" s="1"/>
  <c r="A192" i="82" s="1"/>
  <c r="A199" i="82" s="1"/>
  <c r="A206" i="82" s="1"/>
  <c r="A209" i="82" s="1"/>
  <c r="I159" i="82"/>
  <c r="G159" i="82"/>
  <c r="H157" i="82"/>
  <c r="H156" i="82"/>
  <c r="H155" i="82"/>
  <c r="H154" i="82"/>
  <c r="H153" i="82"/>
  <c r="G152" i="82"/>
  <c r="I149" i="82"/>
  <c r="G149" i="82"/>
  <c r="H147" i="82"/>
  <c r="I146" i="82" s="1"/>
  <c r="G146" i="82"/>
  <c r="H144" i="82"/>
  <c r="I143" i="82" s="1"/>
  <c r="H141" i="82"/>
  <c r="I140" i="82" s="1"/>
  <c r="F140" i="82"/>
  <c r="H138" i="82"/>
  <c r="H137" i="82"/>
  <c r="G136" i="82"/>
  <c r="H134" i="82"/>
  <c r="H133" i="82"/>
  <c r="H132" i="82"/>
  <c r="H131" i="82"/>
  <c r="H130" i="82"/>
  <c r="F129" i="82"/>
  <c r="I127" i="82"/>
  <c r="G127" i="82"/>
  <c r="H125" i="82"/>
  <c r="I125" i="82" s="1"/>
  <c r="H123" i="82"/>
  <c r="H122" i="82"/>
  <c r="H121" i="82"/>
  <c r="H120" i="82"/>
  <c r="H119" i="82"/>
  <c r="F118" i="82"/>
  <c r="I116" i="82"/>
  <c r="G116" i="82"/>
  <c r="A116" i="82"/>
  <c r="A118" i="82" s="1"/>
  <c r="A127" i="82" s="1"/>
  <c r="A129" i="82" s="1"/>
  <c r="A136" i="82" s="1"/>
  <c r="A140" i="82" s="1"/>
  <c r="A143" i="82" s="1"/>
  <c r="A146" i="82" s="1"/>
  <c r="A149" i="82" s="1"/>
  <c r="A152" i="82" s="1"/>
  <c r="H114" i="82"/>
  <c r="I111" i="82" s="1"/>
  <c r="H113" i="82"/>
  <c r="H112" i="82"/>
  <c r="G111" i="82"/>
  <c r="H109" i="82"/>
  <c r="I108" i="82" s="1"/>
  <c r="G108" i="82"/>
  <c r="H106" i="82"/>
  <c r="H105" i="82"/>
  <c r="H104" i="82"/>
  <c r="F103" i="82"/>
  <c r="A103" i="82"/>
  <c r="A108" i="82" s="1"/>
  <c r="H101" i="82"/>
  <c r="H100" i="82"/>
  <c r="H99" i="82"/>
  <c r="F98" i="82"/>
  <c r="H96" i="82"/>
  <c r="I95" i="82" s="1"/>
  <c r="F95" i="82"/>
  <c r="I88" i="82"/>
  <c r="G88" i="82"/>
  <c r="H86" i="82"/>
  <c r="H85" i="82"/>
  <c r="H84" i="82"/>
  <c r="H83" i="82"/>
  <c r="H82" i="82"/>
  <c r="F81" i="82"/>
  <c r="A81" i="82"/>
  <c r="A88" i="82" s="1"/>
  <c r="A95" i="82" s="1"/>
  <c r="H79" i="82"/>
  <c r="H78" i="82"/>
  <c r="I77" i="82"/>
  <c r="G77" i="82"/>
  <c r="H75" i="82"/>
  <c r="H74" i="82"/>
  <c r="G73" i="82"/>
  <c r="H71" i="82"/>
  <c r="I70" i="82" s="1"/>
  <c r="G70" i="82"/>
  <c r="H68" i="82"/>
  <c r="I67" i="82" s="1"/>
  <c r="G67" i="82"/>
  <c r="I65" i="82"/>
  <c r="G65" i="82"/>
  <c r="A65" i="82"/>
  <c r="H63" i="82"/>
  <c r="H62" i="82"/>
  <c r="H61" i="82"/>
  <c r="H60" i="82"/>
  <c r="G59" i="82"/>
  <c r="H57" i="82"/>
  <c r="I56" i="82" s="1"/>
  <c r="G56" i="82"/>
  <c r="H54" i="82"/>
  <c r="H53" i="82"/>
  <c r="H52" i="82"/>
  <c r="H51" i="82"/>
  <c r="H50" i="82"/>
  <c r="F49" i="82"/>
  <c r="H47" i="82"/>
  <c r="I46" i="82" s="1"/>
  <c r="F46" i="82"/>
  <c r="A46" i="82"/>
  <c r="A49" i="82" s="1"/>
  <c r="A56" i="82" s="1"/>
  <c r="H44" i="82"/>
  <c r="H43" i="82"/>
  <c r="H42" i="82"/>
  <c r="H41" i="82"/>
  <c r="H40" i="82"/>
  <c r="G39" i="82"/>
  <c r="H37" i="82"/>
  <c r="H36" i="82"/>
  <c r="H35" i="82"/>
  <c r="H34" i="82"/>
  <c r="I32" i="82"/>
  <c r="G32" i="82"/>
  <c r="H30" i="82"/>
  <c r="I29" i="82" s="1"/>
  <c r="F29" i="82"/>
  <c r="H27" i="82"/>
  <c r="H26" i="82"/>
  <c r="H25" i="82"/>
  <c r="H24" i="82"/>
  <c r="H23" i="82"/>
  <c r="F22" i="82"/>
  <c r="I20" i="82"/>
  <c r="G20" i="82"/>
  <c r="I18" i="82"/>
  <c r="G18" i="82"/>
  <c r="H16" i="82"/>
  <c r="H15" i="82"/>
  <c r="H13" i="82"/>
  <c r="H12" i="82"/>
  <c r="H11" i="82"/>
  <c r="H10" i="82"/>
  <c r="A10" i="82"/>
  <c r="H8" i="82"/>
  <c r="H7" i="82"/>
  <c r="H6" i="82"/>
  <c r="H5" i="82"/>
  <c r="I175" i="82" l="1"/>
  <c r="I228" i="82"/>
  <c r="I152" i="82"/>
  <c r="I136" i="82"/>
  <c r="I274" i="82"/>
  <c r="I373" i="83"/>
  <c r="I394" i="83" s="1"/>
  <c r="I343" i="82"/>
  <c r="I90" i="82"/>
  <c r="I254" i="82"/>
  <c r="I279" i="82"/>
  <c r="I15" i="82"/>
  <c r="I22" i="82"/>
  <c r="I384" i="82"/>
  <c r="I10" i="82"/>
  <c r="I39" i="82"/>
  <c r="I192" i="82"/>
  <c r="I259" i="82"/>
  <c r="I265" i="82"/>
  <c r="I165" i="82"/>
  <c r="I103" i="82"/>
  <c r="I199" i="82"/>
  <c r="I375" i="82"/>
  <c r="I382" i="82" s="1"/>
  <c r="I49" i="82"/>
  <c r="I213" i="82"/>
  <c r="I170" i="82"/>
  <c r="I323" i="82"/>
  <c r="I98" i="82"/>
  <c r="I350" i="82"/>
  <c r="I81" i="82"/>
  <c r="I233" i="82"/>
  <c r="I313" i="82"/>
  <c r="I59" i="82"/>
  <c r="I73" i="82"/>
  <c r="I307" i="82"/>
  <c r="I5" i="82"/>
  <c r="I34" i="82"/>
  <c r="I336" i="82"/>
  <c r="I360" i="82"/>
  <c r="I286" i="82"/>
  <c r="I118" i="82"/>
  <c r="I129" i="82"/>
  <c r="I181" i="82"/>
  <c r="H290" i="81"/>
  <c r="I290" i="81" s="1"/>
  <c r="H37" i="81"/>
  <c r="H36" i="81"/>
  <c r="H35" i="81"/>
  <c r="H34" i="81"/>
  <c r="H378" i="81"/>
  <c r="H377" i="81"/>
  <c r="H376" i="81"/>
  <c r="H375" i="81"/>
  <c r="H379" i="81"/>
  <c r="I379" i="81" s="1"/>
  <c r="I370" i="81"/>
  <c r="G370" i="81"/>
  <c r="H368" i="81"/>
  <c r="H367" i="81"/>
  <c r="H366" i="81"/>
  <c r="G365" i="81"/>
  <c r="H360" i="81"/>
  <c r="I359" i="81"/>
  <c r="H357" i="81"/>
  <c r="I356" i="81" s="1"/>
  <c r="F356" i="81"/>
  <c r="A356" i="81"/>
  <c r="A359" i="81" s="1"/>
  <c r="H353" i="81"/>
  <c r="H352" i="81"/>
  <c r="H351" i="81"/>
  <c r="G350" i="81"/>
  <c r="H348" i="81"/>
  <c r="I347" i="81" s="1"/>
  <c r="F347" i="81"/>
  <c r="H345" i="81"/>
  <c r="H344" i="81"/>
  <c r="H343" i="81"/>
  <c r="H342" i="81"/>
  <c r="H341" i="81"/>
  <c r="G340" i="81"/>
  <c r="A340" i="81"/>
  <c r="H338" i="81"/>
  <c r="H337" i="81"/>
  <c r="H336" i="81"/>
  <c r="H335" i="81"/>
  <c r="H334" i="81"/>
  <c r="G333" i="81"/>
  <c r="H331" i="81"/>
  <c r="H330" i="81"/>
  <c r="H329" i="81"/>
  <c r="H328" i="81"/>
  <c r="H327" i="81"/>
  <c r="F326" i="81"/>
  <c r="H324" i="81"/>
  <c r="I323" i="81" s="1"/>
  <c r="F323" i="81"/>
  <c r="H321" i="81"/>
  <c r="I320" i="81" s="1"/>
  <c r="G320" i="81"/>
  <c r="H318" i="81"/>
  <c r="H317" i="81"/>
  <c r="H316" i="81"/>
  <c r="H315" i="81"/>
  <c r="H314" i="81"/>
  <c r="G313" i="81"/>
  <c r="H311" i="81"/>
  <c r="I310" i="81" s="1"/>
  <c r="G310" i="81"/>
  <c r="H308" i="81"/>
  <c r="H307" i="81"/>
  <c r="H306" i="81"/>
  <c r="H305" i="81"/>
  <c r="H304" i="81"/>
  <c r="F303" i="81"/>
  <c r="H301" i="81"/>
  <c r="H300" i="81"/>
  <c r="H299" i="81"/>
  <c r="H298" i="81"/>
  <c r="G297" i="81"/>
  <c r="I295" i="81"/>
  <c r="H293" i="81"/>
  <c r="I292" i="81" s="1"/>
  <c r="F292" i="81"/>
  <c r="H288" i="81"/>
  <c r="I287" i="81" s="1"/>
  <c r="G287" i="81"/>
  <c r="H285" i="81"/>
  <c r="I284" i="81" s="1"/>
  <c r="G284" i="81"/>
  <c r="A284" i="81"/>
  <c r="A287" i="81" s="1"/>
  <c r="A295" i="81" s="1"/>
  <c r="A297" i="81" s="1"/>
  <c r="A303" i="81" s="1"/>
  <c r="A310" i="81" s="1"/>
  <c r="A313" i="81" s="1"/>
  <c r="A320" i="81" s="1"/>
  <c r="H282" i="81"/>
  <c r="I281" i="81" s="1"/>
  <c r="G281" i="81"/>
  <c r="H279" i="81"/>
  <c r="H278" i="81"/>
  <c r="H277" i="81"/>
  <c r="G276" i="81"/>
  <c r="H274" i="81"/>
  <c r="H273" i="81"/>
  <c r="H272" i="81"/>
  <c r="H271" i="81"/>
  <c r="H270" i="81"/>
  <c r="G269" i="81"/>
  <c r="H267" i="81"/>
  <c r="H266" i="81"/>
  <c r="H265" i="81"/>
  <c r="G264" i="81"/>
  <c r="I262" i="81"/>
  <c r="G262" i="81"/>
  <c r="I260" i="81"/>
  <c r="G260" i="81"/>
  <c r="A260" i="81"/>
  <c r="A262" i="81" s="1"/>
  <c r="A264" i="81" s="1"/>
  <c r="A269" i="81" s="1"/>
  <c r="A276" i="81" s="1"/>
  <c r="H258" i="81"/>
  <c r="H257" i="81"/>
  <c r="H256" i="81"/>
  <c r="G255" i="81"/>
  <c r="H253" i="81"/>
  <c r="H252" i="81"/>
  <c r="H251" i="81"/>
  <c r="H250" i="81"/>
  <c r="F249" i="81"/>
  <c r="H247" i="81"/>
  <c r="H246" i="81"/>
  <c r="H245" i="81"/>
  <c r="F244" i="81"/>
  <c r="A244" i="81"/>
  <c r="A249" i="81" s="1"/>
  <c r="H242" i="81"/>
  <c r="H241" i="81"/>
  <c r="H240" i="81"/>
  <c r="G239" i="81"/>
  <c r="A239" i="81"/>
  <c r="H237" i="81"/>
  <c r="I236" i="81" s="1"/>
  <c r="G236" i="81"/>
  <c r="I234" i="81"/>
  <c r="G234" i="81"/>
  <c r="I232" i="81"/>
  <c r="G232" i="81"/>
  <c r="I230" i="81"/>
  <c r="G230" i="81"/>
  <c r="H228" i="81"/>
  <c r="H227" i="81"/>
  <c r="H226" i="81"/>
  <c r="H225" i="81"/>
  <c r="H224" i="81"/>
  <c r="G223" i="81"/>
  <c r="H221" i="81"/>
  <c r="H220" i="81"/>
  <c r="H219" i="81"/>
  <c r="G218" i="81"/>
  <c r="A218" i="81"/>
  <c r="A223" i="81" s="1"/>
  <c r="A230" i="81" s="1"/>
  <c r="I216" i="81"/>
  <c r="G216" i="81"/>
  <c r="H214" i="81"/>
  <c r="I213" i="81" s="1"/>
  <c r="G213" i="81"/>
  <c r="I211" i="81"/>
  <c r="G211" i="81"/>
  <c r="H209" i="81"/>
  <c r="I208" i="81" s="1"/>
  <c r="G208" i="81"/>
  <c r="A208" i="81"/>
  <c r="A211" i="81" s="1"/>
  <c r="I206" i="81"/>
  <c r="G206" i="81"/>
  <c r="I204" i="81"/>
  <c r="G204" i="81"/>
  <c r="H202" i="81"/>
  <c r="I201" i="81" s="1"/>
  <c r="G201" i="81"/>
  <c r="H199" i="81"/>
  <c r="H198" i="81"/>
  <c r="H197" i="81"/>
  <c r="H196" i="81"/>
  <c r="H195" i="81"/>
  <c r="F194" i="81"/>
  <c r="H192" i="81"/>
  <c r="H191" i="81"/>
  <c r="H190" i="81"/>
  <c r="H189" i="81"/>
  <c r="H188" i="81"/>
  <c r="G187" i="81"/>
  <c r="I185" i="81"/>
  <c r="G185" i="81"/>
  <c r="I183" i="81"/>
  <c r="G183" i="81"/>
  <c r="H181" i="81"/>
  <c r="H180" i="81"/>
  <c r="H179" i="81"/>
  <c r="H178" i="81"/>
  <c r="H177" i="81"/>
  <c r="G176" i="81"/>
  <c r="H174" i="81"/>
  <c r="H173" i="81"/>
  <c r="H172" i="81"/>
  <c r="H171" i="81"/>
  <c r="G170" i="81"/>
  <c r="H168" i="81"/>
  <c r="H167" i="81"/>
  <c r="H166" i="81"/>
  <c r="G165" i="81"/>
  <c r="H163" i="81"/>
  <c r="H162" i="81"/>
  <c r="H161" i="81"/>
  <c r="G160" i="81"/>
  <c r="H158" i="81"/>
  <c r="I157" i="81" s="1"/>
  <c r="G157" i="81"/>
  <c r="A157" i="81"/>
  <c r="A160" i="81" s="1"/>
  <c r="A165" i="81" s="1"/>
  <c r="A170" i="81" s="1"/>
  <c r="A176" i="81" s="1"/>
  <c r="A183" i="81" s="1"/>
  <c r="A185" i="81" s="1"/>
  <c r="A187" i="81" s="1"/>
  <c r="A194" i="81" s="1"/>
  <c r="A201" i="81" s="1"/>
  <c r="A204" i="81" s="1"/>
  <c r="I154" i="81"/>
  <c r="G154" i="81"/>
  <c r="H152" i="81"/>
  <c r="H151" i="81"/>
  <c r="H150" i="81"/>
  <c r="H149" i="81"/>
  <c r="H148" i="81"/>
  <c r="G147" i="81"/>
  <c r="I144" i="81"/>
  <c r="G144" i="81"/>
  <c r="H142" i="81"/>
  <c r="I141" i="81"/>
  <c r="G141" i="81"/>
  <c r="H139" i="81"/>
  <c r="I138" i="81" s="1"/>
  <c r="H136" i="81"/>
  <c r="I135" i="81" s="1"/>
  <c r="F135" i="81"/>
  <c r="H133" i="81"/>
  <c r="H132" i="81"/>
  <c r="G131" i="81"/>
  <c r="H129" i="81"/>
  <c r="H128" i="81"/>
  <c r="H127" i="81"/>
  <c r="H126" i="81"/>
  <c r="H125" i="81"/>
  <c r="F124" i="81"/>
  <c r="I122" i="81"/>
  <c r="G122" i="81"/>
  <c r="H120" i="81"/>
  <c r="I120" i="81" s="1"/>
  <c r="H118" i="81"/>
  <c r="H117" i="81"/>
  <c r="H116" i="81"/>
  <c r="H115" i="81"/>
  <c r="H114" i="81"/>
  <c r="F113" i="81"/>
  <c r="I111" i="81"/>
  <c r="G111" i="81"/>
  <c r="A111" i="81"/>
  <c r="A113" i="81" s="1"/>
  <c r="A122" i="81" s="1"/>
  <c r="A124" i="81" s="1"/>
  <c r="A131" i="81" s="1"/>
  <c r="A135" i="81" s="1"/>
  <c r="A138" i="81" s="1"/>
  <c r="A141" i="81" s="1"/>
  <c r="A144" i="81" s="1"/>
  <c r="A147" i="81" s="1"/>
  <c r="H109" i="81"/>
  <c r="H108" i="81"/>
  <c r="H107" i="81"/>
  <c r="G106" i="81"/>
  <c r="H104" i="81"/>
  <c r="I103" i="81" s="1"/>
  <c r="G103" i="81"/>
  <c r="H101" i="81"/>
  <c r="H100" i="81"/>
  <c r="H99" i="81"/>
  <c r="F98" i="81"/>
  <c r="A98" i="81"/>
  <c r="A103" i="81" s="1"/>
  <c r="H96" i="81"/>
  <c r="H95" i="81"/>
  <c r="H94" i="81"/>
  <c r="F93" i="81"/>
  <c r="H91" i="81"/>
  <c r="I90" i="81" s="1"/>
  <c r="F90" i="81"/>
  <c r="I88" i="81"/>
  <c r="G88" i="81"/>
  <c r="H86" i="81"/>
  <c r="H85" i="81"/>
  <c r="H84" i="81"/>
  <c r="H83" i="81"/>
  <c r="H82" i="81"/>
  <c r="F81" i="81"/>
  <c r="A81" i="81"/>
  <c r="A88" i="81" s="1"/>
  <c r="A90" i="81" s="1"/>
  <c r="H79" i="81"/>
  <c r="H78" i="81"/>
  <c r="G77" i="81"/>
  <c r="H75" i="81"/>
  <c r="H74" i="81"/>
  <c r="G73" i="81"/>
  <c r="H71" i="81"/>
  <c r="I70" i="81" s="1"/>
  <c r="G70" i="81"/>
  <c r="H68" i="81"/>
  <c r="I67" i="81" s="1"/>
  <c r="G67" i="81"/>
  <c r="I65" i="81"/>
  <c r="G65" i="81"/>
  <c r="A65" i="81"/>
  <c r="H63" i="81"/>
  <c r="H62" i="81"/>
  <c r="H61" i="81"/>
  <c r="H60" i="81"/>
  <c r="G59" i="81"/>
  <c r="H57" i="81"/>
  <c r="I56" i="81" s="1"/>
  <c r="G56" i="81"/>
  <c r="H54" i="81"/>
  <c r="H53" i="81"/>
  <c r="H52" i="81"/>
  <c r="H51" i="81"/>
  <c r="H50" i="81"/>
  <c r="F49" i="81"/>
  <c r="H47" i="81"/>
  <c r="I46" i="81" s="1"/>
  <c r="F46" i="81"/>
  <c r="A46" i="81"/>
  <c r="A49" i="81" s="1"/>
  <c r="A56" i="81" s="1"/>
  <c r="H44" i="81"/>
  <c r="H43" i="81"/>
  <c r="H42" i="81"/>
  <c r="H41" i="81"/>
  <c r="H40" i="81"/>
  <c r="G39" i="81"/>
  <c r="I32" i="81"/>
  <c r="G32" i="81"/>
  <c r="H30" i="81"/>
  <c r="I29" i="81" s="1"/>
  <c r="F29" i="81"/>
  <c r="H27" i="81"/>
  <c r="H26" i="81"/>
  <c r="H25" i="81"/>
  <c r="H24" i="81"/>
  <c r="H23" i="81"/>
  <c r="F22" i="81"/>
  <c r="I20" i="81"/>
  <c r="G20" i="81"/>
  <c r="I18" i="81"/>
  <c r="G18" i="81"/>
  <c r="H16" i="81"/>
  <c r="H15" i="81"/>
  <c r="H13" i="81"/>
  <c r="H12" i="81"/>
  <c r="H11" i="81"/>
  <c r="H10" i="81"/>
  <c r="A10" i="81"/>
  <c r="H8" i="81"/>
  <c r="H7" i="81"/>
  <c r="H6" i="81"/>
  <c r="H5" i="81"/>
  <c r="I131" i="81" l="1"/>
  <c r="I98" i="81"/>
  <c r="I218" i="81"/>
  <c r="I350" i="81"/>
  <c r="I244" i="81"/>
  <c r="I77" i="81"/>
  <c r="I239" i="81"/>
  <c r="I297" i="81"/>
  <c r="I264" i="81"/>
  <c r="I373" i="82"/>
  <c r="I395" i="82" s="1"/>
  <c r="I34" i="81"/>
  <c r="I124" i="81"/>
  <c r="I73" i="81"/>
  <c r="I170" i="81"/>
  <c r="I365" i="81"/>
  <c r="I372" i="81" s="1"/>
  <c r="I176" i="81"/>
  <c r="I106" i="81"/>
  <c r="I255" i="81"/>
  <c r="I375" i="81"/>
  <c r="I160" i="81"/>
  <c r="I326" i="81"/>
  <c r="I313" i="81"/>
  <c r="I59" i="81"/>
  <c r="I303" i="81"/>
  <c r="I81" i="81"/>
  <c r="I10" i="81"/>
  <c r="I223" i="81"/>
  <c r="I249" i="81"/>
  <c r="I333" i="81"/>
  <c r="I39" i="81"/>
  <c r="I113" i="81"/>
  <c r="I165" i="81"/>
  <c r="I22" i="81"/>
  <c r="I147" i="81"/>
  <c r="I194" i="81"/>
  <c r="I269" i="81"/>
  <c r="I340" i="81"/>
  <c r="I93" i="81"/>
  <c r="I187" i="81"/>
  <c r="I49" i="81"/>
  <c r="I276" i="81"/>
  <c r="I15" i="81"/>
  <c r="I5" i="81"/>
  <c r="I363" i="80"/>
  <c r="G363" i="80"/>
  <c r="H361" i="80"/>
  <c r="H360" i="80"/>
  <c r="H359" i="80"/>
  <c r="I358" i="80" s="1"/>
  <c r="G358" i="80"/>
  <c r="H353" i="80"/>
  <c r="I352" i="80" s="1"/>
  <c r="H350" i="80"/>
  <c r="I349" i="80" s="1"/>
  <c r="F349" i="80"/>
  <c r="A349" i="80"/>
  <c r="A352" i="80" s="1"/>
  <c r="H346" i="80"/>
  <c r="H345" i="80"/>
  <c r="H344" i="80"/>
  <c r="G343" i="80"/>
  <c r="H341" i="80"/>
  <c r="I340" i="80" s="1"/>
  <c r="F340" i="80"/>
  <c r="H338" i="80"/>
  <c r="H337" i="80"/>
  <c r="H336" i="80"/>
  <c r="H335" i="80"/>
  <c r="H334" i="80"/>
  <c r="G333" i="80"/>
  <c r="A333" i="80"/>
  <c r="H331" i="80"/>
  <c r="H330" i="80"/>
  <c r="H329" i="80"/>
  <c r="H328" i="80"/>
  <c r="H327" i="80"/>
  <c r="G326" i="80"/>
  <c r="H324" i="80"/>
  <c r="H323" i="80"/>
  <c r="H322" i="80"/>
  <c r="H321" i="80"/>
  <c r="H320" i="80"/>
  <c r="F319" i="80"/>
  <c r="H317" i="80"/>
  <c r="I316" i="80" s="1"/>
  <c r="F316" i="80"/>
  <c r="H314" i="80"/>
  <c r="I313" i="80" s="1"/>
  <c r="G313" i="80"/>
  <c r="H311" i="80"/>
  <c r="H310" i="80"/>
  <c r="H309" i="80"/>
  <c r="H308" i="80"/>
  <c r="H307" i="80"/>
  <c r="G306" i="80"/>
  <c r="H304" i="80"/>
  <c r="I303" i="80" s="1"/>
  <c r="G303" i="80"/>
  <c r="H301" i="80"/>
  <c r="H300" i="80"/>
  <c r="H299" i="80"/>
  <c r="H298" i="80"/>
  <c r="H297" i="80"/>
  <c r="F296" i="80"/>
  <c r="H294" i="80"/>
  <c r="H293" i="80"/>
  <c r="H292" i="80"/>
  <c r="H291" i="80"/>
  <c r="G290" i="80"/>
  <c r="I288" i="80"/>
  <c r="H286" i="80"/>
  <c r="I285" i="80" s="1"/>
  <c r="F285" i="80"/>
  <c r="H283" i="80"/>
  <c r="I282" i="80" s="1"/>
  <c r="G282" i="80"/>
  <c r="H280" i="80"/>
  <c r="I279" i="80" s="1"/>
  <c r="G279" i="80"/>
  <c r="A279" i="80"/>
  <c r="A282" i="80" s="1"/>
  <c r="A285" i="80" s="1"/>
  <c r="A288" i="80" s="1"/>
  <c r="A290" i="80" s="1"/>
  <c r="A296" i="80" s="1"/>
  <c r="A303" i="80" s="1"/>
  <c r="A306" i="80" s="1"/>
  <c r="A313" i="80" s="1"/>
  <c r="H277" i="80"/>
  <c r="I276" i="80" s="1"/>
  <c r="G276" i="80"/>
  <c r="H274" i="80"/>
  <c r="H273" i="80"/>
  <c r="H272" i="80"/>
  <c r="G271" i="80"/>
  <c r="H269" i="80"/>
  <c r="H268" i="80"/>
  <c r="H267" i="80"/>
  <c r="H266" i="80"/>
  <c r="H265" i="80"/>
  <c r="G264" i="80"/>
  <c r="H262" i="80"/>
  <c r="H261" i="80"/>
  <c r="H260" i="80"/>
  <c r="G259" i="80"/>
  <c r="I257" i="80"/>
  <c r="G257" i="80"/>
  <c r="I255" i="80"/>
  <c r="G255" i="80"/>
  <c r="A255" i="80"/>
  <c r="A257" i="80" s="1"/>
  <c r="A259" i="80" s="1"/>
  <c r="A264" i="80" s="1"/>
  <c r="A271" i="80" s="1"/>
  <c r="H253" i="80"/>
  <c r="H252" i="80"/>
  <c r="H251" i="80"/>
  <c r="G250" i="80"/>
  <c r="H248" i="80"/>
  <c r="H247" i="80"/>
  <c r="H246" i="80"/>
  <c r="H245" i="80"/>
  <c r="F244" i="80"/>
  <c r="H242" i="80"/>
  <c r="H241" i="80"/>
  <c r="H240" i="80"/>
  <c r="F239" i="80"/>
  <c r="A239" i="80"/>
  <c r="A244" i="80" s="1"/>
  <c r="H237" i="80"/>
  <c r="H236" i="80"/>
  <c r="H235" i="80"/>
  <c r="G234" i="80"/>
  <c r="A234" i="80"/>
  <c r="H232" i="80"/>
  <c r="I231" i="80" s="1"/>
  <c r="G231" i="80"/>
  <c r="I229" i="80"/>
  <c r="G229" i="80"/>
  <c r="I227" i="80"/>
  <c r="G227" i="80"/>
  <c r="I225" i="80"/>
  <c r="G225" i="80"/>
  <c r="H223" i="80"/>
  <c r="H222" i="80"/>
  <c r="H221" i="80"/>
  <c r="H220" i="80"/>
  <c r="H219" i="80"/>
  <c r="G218" i="80"/>
  <c r="H216" i="80"/>
  <c r="H215" i="80"/>
  <c r="H214" i="80"/>
  <c r="G213" i="80"/>
  <c r="A213" i="80"/>
  <c r="A218" i="80" s="1"/>
  <c r="A225" i="80" s="1"/>
  <c r="I211" i="80"/>
  <c r="G211" i="80"/>
  <c r="H209" i="80"/>
  <c r="I208" i="80" s="1"/>
  <c r="G208" i="80"/>
  <c r="I206" i="80"/>
  <c r="G206" i="80"/>
  <c r="H204" i="80"/>
  <c r="I203" i="80" s="1"/>
  <c r="G203" i="80"/>
  <c r="A203" i="80"/>
  <c r="A206" i="80" s="1"/>
  <c r="I201" i="80"/>
  <c r="G201" i="80"/>
  <c r="I199" i="80"/>
  <c r="G199" i="80"/>
  <c r="H197" i="80"/>
  <c r="I196" i="80" s="1"/>
  <c r="G196" i="80"/>
  <c r="H194" i="80"/>
  <c r="H193" i="80"/>
  <c r="H192" i="80"/>
  <c r="H191" i="80"/>
  <c r="H190" i="80"/>
  <c r="F189" i="80"/>
  <c r="H187" i="80"/>
  <c r="H186" i="80"/>
  <c r="H185" i="80"/>
  <c r="H184" i="80"/>
  <c r="H183" i="80"/>
  <c r="G182" i="80"/>
  <c r="I180" i="80"/>
  <c r="G180" i="80"/>
  <c r="I178" i="80"/>
  <c r="G178" i="80"/>
  <c r="H176" i="80"/>
  <c r="H175" i="80"/>
  <c r="H174" i="80"/>
  <c r="H173" i="80"/>
  <c r="H172" i="80"/>
  <c r="G171" i="80"/>
  <c r="H169" i="80"/>
  <c r="H168" i="80"/>
  <c r="H167" i="80"/>
  <c r="H166" i="80"/>
  <c r="G165" i="80"/>
  <c r="H163" i="80"/>
  <c r="H162" i="80"/>
  <c r="H161" i="80"/>
  <c r="G160" i="80"/>
  <c r="H158" i="80"/>
  <c r="H157" i="80"/>
  <c r="H156" i="80"/>
  <c r="G155" i="80"/>
  <c r="H153" i="80"/>
  <c r="I152" i="80" s="1"/>
  <c r="G152" i="80"/>
  <c r="A152" i="80"/>
  <c r="A155" i="80" s="1"/>
  <c r="A160" i="80" s="1"/>
  <c r="A165" i="80" s="1"/>
  <c r="A171" i="80" s="1"/>
  <c r="A178" i="80" s="1"/>
  <c r="A180" i="80" s="1"/>
  <c r="A182" i="80" s="1"/>
  <c r="A189" i="80" s="1"/>
  <c r="A196" i="80" s="1"/>
  <c r="A199" i="80" s="1"/>
  <c r="I149" i="80"/>
  <c r="G149" i="80"/>
  <c r="H147" i="80"/>
  <c r="H146" i="80"/>
  <c r="H145" i="80"/>
  <c r="H144" i="80"/>
  <c r="H143" i="80"/>
  <c r="G142" i="80"/>
  <c r="I139" i="80"/>
  <c r="G139" i="80"/>
  <c r="H137" i="80"/>
  <c r="I136" i="80" s="1"/>
  <c r="G136" i="80"/>
  <c r="H134" i="80"/>
  <c r="I133" i="80" s="1"/>
  <c r="H131" i="80"/>
  <c r="I130" i="80" s="1"/>
  <c r="F130" i="80"/>
  <c r="H128" i="80"/>
  <c r="H127" i="80"/>
  <c r="G126" i="80"/>
  <c r="H124" i="80"/>
  <c r="H123" i="80"/>
  <c r="H122" i="80"/>
  <c r="H121" i="80"/>
  <c r="H120" i="80"/>
  <c r="F119" i="80"/>
  <c r="I117" i="80"/>
  <c r="G117" i="80"/>
  <c r="H115" i="80"/>
  <c r="I115" i="80" s="1"/>
  <c r="H113" i="80"/>
  <c r="H112" i="80"/>
  <c r="H111" i="80"/>
  <c r="H110" i="80"/>
  <c r="H109" i="80"/>
  <c r="F108" i="80"/>
  <c r="I106" i="80"/>
  <c r="G106" i="80"/>
  <c r="A106" i="80"/>
  <c r="A108" i="80" s="1"/>
  <c r="A117" i="80" s="1"/>
  <c r="A119" i="80" s="1"/>
  <c r="A126" i="80" s="1"/>
  <c r="A130" i="80" s="1"/>
  <c r="A133" i="80" s="1"/>
  <c r="A136" i="80" s="1"/>
  <c r="A139" i="80" s="1"/>
  <c r="A142" i="80" s="1"/>
  <c r="H104" i="80"/>
  <c r="H103" i="80"/>
  <c r="H102" i="80"/>
  <c r="G101" i="80"/>
  <c r="H99" i="80"/>
  <c r="I98" i="80"/>
  <c r="G98" i="80"/>
  <c r="H96" i="80"/>
  <c r="H95" i="80"/>
  <c r="H94" i="80"/>
  <c r="F93" i="80"/>
  <c r="A93" i="80"/>
  <c r="A98" i="80" s="1"/>
  <c r="H91" i="80"/>
  <c r="H90" i="80"/>
  <c r="H89" i="80"/>
  <c r="F88" i="80"/>
  <c r="H86" i="80"/>
  <c r="I85" i="80"/>
  <c r="F85" i="80"/>
  <c r="I83" i="80"/>
  <c r="G83" i="80"/>
  <c r="H81" i="80"/>
  <c r="H80" i="80"/>
  <c r="H79" i="80"/>
  <c r="H78" i="80"/>
  <c r="H77" i="80"/>
  <c r="F76" i="80"/>
  <c r="A76" i="80"/>
  <c r="A83" i="80" s="1"/>
  <c r="A85" i="80" s="1"/>
  <c r="H74" i="80"/>
  <c r="H73" i="80"/>
  <c r="G72" i="80"/>
  <c r="H70" i="80"/>
  <c r="H69" i="80"/>
  <c r="G68" i="80"/>
  <c r="H66" i="80"/>
  <c r="I65" i="80" s="1"/>
  <c r="G65" i="80"/>
  <c r="H63" i="80"/>
  <c r="I62" i="80" s="1"/>
  <c r="G62" i="80"/>
  <c r="I60" i="80"/>
  <c r="G60" i="80"/>
  <c r="A60" i="80"/>
  <c r="H58" i="80"/>
  <c r="H57" i="80"/>
  <c r="H56" i="80"/>
  <c r="H55" i="80"/>
  <c r="G54" i="80"/>
  <c r="H52" i="80"/>
  <c r="I51" i="80" s="1"/>
  <c r="G51" i="80"/>
  <c r="H49" i="80"/>
  <c r="H48" i="80"/>
  <c r="H47" i="80"/>
  <c r="H46" i="80"/>
  <c r="H45" i="80"/>
  <c r="F44" i="80"/>
  <c r="H42" i="80"/>
  <c r="I41" i="80" s="1"/>
  <c r="F41" i="80"/>
  <c r="A41" i="80"/>
  <c r="A44" i="80" s="1"/>
  <c r="A51" i="80" s="1"/>
  <c r="H39" i="80"/>
  <c r="H38" i="80"/>
  <c r="H37" i="80"/>
  <c r="H36" i="80"/>
  <c r="H35" i="80"/>
  <c r="G34" i="80"/>
  <c r="I32" i="80"/>
  <c r="G32" i="80"/>
  <c r="H30" i="80"/>
  <c r="I29" i="80" s="1"/>
  <c r="F29" i="80"/>
  <c r="H27" i="80"/>
  <c r="H26" i="80"/>
  <c r="H25" i="80"/>
  <c r="H24" i="80"/>
  <c r="H23" i="80"/>
  <c r="F22" i="80"/>
  <c r="I20" i="80"/>
  <c r="G20" i="80"/>
  <c r="I18" i="80"/>
  <c r="G18" i="80"/>
  <c r="H16" i="80"/>
  <c r="H15" i="80"/>
  <c r="A15" i="80"/>
  <c r="H13" i="80"/>
  <c r="H12" i="80"/>
  <c r="H11" i="80"/>
  <c r="H10" i="80"/>
  <c r="A10" i="80"/>
  <c r="H8" i="80"/>
  <c r="H7" i="80"/>
  <c r="H6" i="80"/>
  <c r="H5" i="80"/>
  <c r="I259" i="80" l="1"/>
  <c r="I54" i="80"/>
  <c r="I93" i="80"/>
  <c r="I218" i="80"/>
  <c r="I126" i="80"/>
  <c r="I271" i="80"/>
  <c r="I343" i="80"/>
  <c r="I15" i="80"/>
  <c r="I22" i="80"/>
  <c r="I76" i="80"/>
  <c r="I155" i="80"/>
  <c r="I189" i="80"/>
  <c r="I244" i="80"/>
  <c r="I290" i="80"/>
  <c r="I34" i="80"/>
  <c r="I44" i="80"/>
  <c r="I68" i="80"/>
  <c r="I306" i="80"/>
  <c r="I10" i="80"/>
  <c r="I239" i="80"/>
  <c r="I250" i="80"/>
  <c r="I365" i="80"/>
  <c r="I160" i="80"/>
  <c r="I72" i="80"/>
  <c r="I108" i="80"/>
  <c r="I165" i="80"/>
  <c r="I333" i="80"/>
  <c r="I363" i="81"/>
  <c r="I381" i="81" s="1"/>
  <c r="I5" i="80"/>
  <c r="I319" i="80"/>
  <c r="I88" i="80"/>
  <c r="I296" i="80"/>
  <c r="I234" i="80"/>
  <c r="I326" i="80"/>
  <c r="I213" i="80"/>
  <c r="I171" i="80"/>
  <c r="I182" i="80"/>
  <c r="I264" i="80"/>
  <c r="I119" i="80"/>
  <c r="I142" i="80"/>
  <c r="I101" i="80"/>
  <c r="H115" i="79"/>
  <c r="I115" i="79" s="1"/>
  <c r="I363" i="79"/>
  <c r="G363" i="79"/>
  <c r="H361" i="79"/>
  <c r="H360" i="79"/>
  <c r="H359" i="79"/>
  <c r="G358" i="79"/>
  <c r="H353" i="79"/>
  <c r="I352" i="79" s="1"/>
  <c r="H350" i="79"/>
  <c r="I349" i="79" s="1"/>
  <c r="F349" i="79"/>
  <c r="A349" i="79"/>
  <c r="A352" i="79" s="1"/>
  <c r="H346" i="79"/>
  <c r="H345" i="79"/>
  <c r="H344" i="79"/>
  <c r="G343" i="79"/>
  <c r="H341" i="79"/>
  <c r="I340" i="79" s="1"/>
  <c r="F340" i="79"/>
  <c r="H338" i="79"/>
  <c r="H337" i="79"/>
  <c r="H336" i="79"/>
  <c r="H335" i="79"/>
  <c r="H334" i="79"/>
  <c r="G333" i="79"/>
  <c r="A333" i="79"/>
  <c r="H331" i="79"/>
  <c r="H330" i="79"/>
  <c r="H329" i="79"/>
  <c r="H328" i="79"/>
  <c r="H327" i="79"/>
  <c r="G326" i="79"/>
  <c r="H324" i="79"/>
  <c r="H323" i="79"/>
  <c r="H322" i="79"/>
  <c r="H321" i="79"/>
  <c r="H320" i="79"/>
  <c r="F319" i="79"/>
  <c r="H317" i="79"/>
  <c r="I316" i="79" s="1"/>
  <c r="F316" i="79"/>
  <c r="H314" i="79"/>
  <c r="I313" i="79" s="1"/>
  <c r="G313" i="79"/>
  <c r="H311" i="79"/>
  <c r="H310" i="79"/>
  <c r="H309" i="79"/>
  <c r="H308" i="79"/>
  <c r="H307" i="79"/>
  <c r="G306" i="79"/>
  <c r="H304" i="79"/>
  <c r="I303" i="79" s="1"/>
  <c r="G303" i="79"/>
  <c r="H301" i="79"/>
  <c r="H300" i="79"/>
  <c r="H299" i="79"/>
  <c r="H298" i="79"/>
  <c r="H297" i="79"/>
  <c r="F296" i="79"/>
  <c r="H294" i="79"/>
  <c r="H293" i="79"/>
  <c r="H292" i="79"/>
  <c r="H291" i="79"/>
  <c r="G290" i="79"/>
  <c r="I288" i="79"/>
  <c r="H286" i="79"/>
  <c r="I285" i="79" s="1"/>
  <c r="F285" i="79"/>
  <c r="H283" i="79"/>
  <c r="I282" i="79" s="1"/>
  <c r="G282" i="79"/>
  <c r="H280" i="79"/>
  <c r="I279" i="79" s="1"/>
  <c r="G279" i="79"/>
  <c r="A279" i="79"/>
  <c r="A282" i="79" s="1"/>
  <c r="A285" i="79" s="1"/>
  <c r="A288" i="79" s="1"/>
  <c r="A290" i="79" s="1"/>
  <c r="A296" i="79" s="1"/>
  <c r="A303" i="79" s="1"/>
  <c r="A306" i="79" s="1"/>
  <c r="A313" i="79" s="1"/>
  <c r="H277" i="79"/>
  <c r="I276" i="79" s="1"/>
  <c r="G276" i="79"/>
  <c r="H274" i="79"/>
  <c r="H273" i="79"/>
  <c r="H272" i="79"/>
  <c r="G271" i="79"/>
  <c r="H269" i="79"/>
  <c r="H268" i="79"/>
  <c r="H267" i="79"/>
  <c r="H266" i="79"/>
  <c r="H265" i="79"/>
  <c r="G264" i="79"/>
  <c r="H262" i="79"/>
  <c r="H261" i="79"/>
  <c r="H260" i="79"/>
  <c r="G259" i="79"/>
  <c r="I257" i="79"/>
  <c r="G257" i="79"/>
  <c r="I255" i="79"/>
  <c r="G255" i="79"/>
  <c r="A255" i="79"/>
  <c r="A257" i="79" s="1"/>
  <c r="A259" i="79" s="1"/>
  <c r="A264" i="79" s="1"/>
  <c r="A271" i="79" s="1"/>
  <c r="H253" i="79"/>
  <c r="H252" i="79"/>
  <c r="H251" i="79"/>
  <c r="G250" i="79"/>
  <c r="H248" i="79"/>
  <c r="H247" i="79"/>
  <c r="H246" i="79"/>
  <c r="H245" i="79"/>
  <c r="F244" i="79"/>
  <c r="H242" i="79"/>
  <c r="H241" i="79"/>
  <c r="H240" i="79"/>
  <c r="F239" i="79"/>
  <c r="A239" i="79"/>
  <c r="A244" i="79" s="1"/>
  <c r="H237" i="79"/>
  <c r="H236" i="79"/>
  <c r="H235" i="79"/>
  <c r="G234" i="79"/>
  <c r="A234" i="79"/>
  <c r="H232" i="79"/>
  <c r="I231" i="79" s="1"/>
  <c r="G231" i="79"/>
  <c r="I229" i="79"/>
  <c r="G229" i="79"/>
  <c r="I227" i="79"/>
  <c r="G227" i="79"/>
  <c r="I225" i="79"/>
  <c r="G225" i="79"/>
  <c r="H223" i="79"/>
  <c r="H222" i="79"/>
  <c r="H221" i="79"/>
  <c r="H220" i="79"/>
  <c r="H219" i="79"/>
  <c r="G218" i="79"/>
  <c r="H216" i="79"/>
  <c r="H215" i="79"/>
  <c r="H214" i="79"/>
  <c r="G213" i="79"/>
  <c r="A213" i="79"/>
  <c r="A218" i="79" s="1"/>
  <c r="A225" i="79" s="1"/>
  <c r="I211" i="79"/>
  <c r="G211" i="79"/>
  <c r="H209" i="79"/>
  <c r="I208" i="79" s="1"/>
  <c r="G208" i="79"/>
  <c r="I206" i="79"/>
  <c r="G206" i="79"/>
  <c r="H204" i="79"/>
  <c r="I203" i="79" s="1"/>
  <c r="G203" i="79"/>
  <c r="A203" i="79"/>
  <c r="A206" i="79" s="1"/>
  <c r="I201" i="79"/>
  <c r="G201" i="79"/>
  <c r="I199" i="79"/>
  <c r="G199" i="79"/>
  <c r="H197" i="79"/>
  <c r="I196" i="79" s="1"/>
  <c r="G196" i="79"/>
  <c r="H194" i="79"/>
  <c r="H193" i="79"/>
  <c r="H192" i="79"/>
  <c r="H191" i="79"/>
  <c r="H190" i="79"/>
  <c r="F189" i="79"/>
  <c r="H187" i="79"/>
  <c r="H186" i="79"/>
  <c r="H185" i="79"/>
  <c r="H184" i="79"/>
  <c r="H183" i="79"/>
  <c r="G182" i="79"/>
  <c r="I180" i="79"/>
  <c r="G180" i="79"/>
  <c r="I178" i="79"/>
  <c r="G178" i="79"/>
  <c r="H176" i="79"/>
  <c r="H175" i="79"/>
  <c r="H174" i="79"/>
  <c r="H173" i="79"/>
  <c r="H172" i="79"/>
  <c r="G171" i="79"/>
  <c r="H169" i="79"/>
  <c r="H168" i="79"/>
  <c r="H167" i="79"/>
  <c r="H166" i="79"/>
  <c r="G165" i="79"/>
  <c r="H163" i="79"/>
  <c r="H162" i="79"/>
  <c r="H161" i="79"/>
  <c r="G160" i="79"/>
  <c r="H158" i="79"/>
  <c r="H157" i="79"/>
  <c r="H156" i="79"/>
  <c r="G155" i="79"/>
  <c r="H153" i="79"/>
  <c r="I152" i="79"/>
  <c r="G152" i="79"/>
  <c r="A152" i="79"/>
  <c r="A155" i="79" s="1"/>
  <c r="A160" i="79" s="1"/>
  <c r="A165" i="79" s="1"/>
  <c r="A171" i="79" s="1"/>
  <c r="A178" i="79" s="1"/>
  <c r="A180" i="79" s="1"/>
  <c r="A182" i="79" s="1"/>
  <c r="A189" i="79" s="1"/>
  <c r="A196" i="79" s="1"/>
  <c r="A199" i="79" s="1"/>
  <c r="I149" i="79"/>
  <c r="G149" i="79"/>
  <c r="H147" i="79"/>
  <c r="H146" i="79"/>
  <c r="H145" i="79"/>
  <c r="H144" i="79"/>
  <c r="H143" i="79"/>
  <c r="G142" i="79"/>
  <c r="I139" i="79"/>
  <c r="G139" i="79"/>
  <c r="H137" i="79"/>
  <c r="I136" i="79" s="1"/>
  <c r="G136" i="79"/>
  <c r="H134" i="79"/>
  <c r="I133" i="79" s="1"/>
  <c r="H131" i="79"/>
  <c r="I130" i="79" s="1"/>
  <c r="F130" i="79"/>
  <c r="H128" i="79"/>
  <c r="H127" i="79"/>
  <c r="G126" i="79"/>
  <c r="H124" i="79"/>
  <c r="H123" i="79"/>
  <c r="H122" i="79"/>
  <c r="H121" i="79"/>
  <c r="H120" i="79"/>
  <c r="F119" i="79"/>
  <c r="I117" i="79"/>
  <c r="G117" i="79"/>
  <c r="H113" i="79"/>
  <c r="H112" i="79"/>
  <c r="H111" i="79"/>
  <c r="H110" i="79"/>
  <c r="H109" i="79"/>
  <c r="F108" i="79"/>
  <c r="I106" i="79"/>
  <c r="G106" i="79"/>
  <c r="A106" i="79"/>
  <c r="A108" i="79" s="1"/>
  <c r="A117" i="79" s="1"/>
  <c r="A119" i="79" s="1"/>
  <c r="A126" i="79" s="1"/>
  <c r="A130" i="79" s="1"/>
  <c r="A133" i="79" s="1"/>
  <c r="A136" i="79" s="1"/>
  <c r="A139" i="79" s="1"/>
  <c r="A142" i="79" s="1"/>
  <c r="H104" i="79"/>
  <c r="H103" i="79"/>
  <c r="H102" i="79"/>
  <c r="G101" i="79"/>
  <c r="H99" i="79"/>
  <c r="I98" i="79" s="1"/>
  <c r="G98" i="79"/>
  <c r="H96" i="79"/>
  <c r="H95" i="79"/>
  <c r="H94" i="79"/>
  <c r="I93" i="79" s="1"/>
  <c r="F93" i="79"/>
  <c r="A93" i="79"/>
  <c r="A98" i="79" s="1"/>
  <c r="H91" i="79"/>
  <c r="H90" i="79"/>
  <c r="H89" i="79"/>
  <c r="F88" i="79"/>
  <c r="H86" i="79"/>
  <c r="I85" i="79" s="1"/>
  <c r="F85" i="79"/>
  <c r="I83" i="79"/>
  <c r="G83" i="79"/>
  <c r="H81" i="79"/>
  <c r="H80" i="79"/>
  <c r="H79" i="79"/>
  <c r="H78" i="79"/>
  <c r="H77" i="79"/>
  <c r="F76" i="79"/>
  <c r="A76" i="79"/>
  <c r="A83" i="79" s="1"/>
  <c r="A85" i="79" s="1"/>
  <c r="H74" i="79"/>
  <c r="H73" i="79"/>
  <c r="I72" i="79" s="1"/>
  <c r="G72" i="79"/>
  <c r="H70" i="79"/>
  <c r="H69" i="79"/>
  <c r="G68" i="79"/>
  <c r="H66" i="79"/>
  <c r="I65" i="79" s="1"/>
  <c r="G65" i="79"/>
  <c r="H63" i="79"/>
  <c r="I62" i="79" s="1"/>
  <c r="G62" i="79"/>
  <c r="I60" i="79"/>
  <c r="G60" i="79"/>
  <c r="A60" i="79"/>
  <c r="H58" i="79"/>
  <c r="H57" i="79"/>
  <c r="H56" i="79"/>
  <c r="H55" i="79"/>
  <c r="G54" i="79"/>
  <c r="H52" i="79"/>
  <c r="I51" i="79" s="1"/>
  <c r="G51" i="79"/>
  <c r="H49" i="79"/>
  <c r="H48" i="79"/>
  <c r="H47" i="79"/>
  <c r="H46" i="79"/>
  <c r="H45" i="79"/>
  <c r="F44" i="79"/>
  <c r="H42" i="79"/>
  <c r="I41" i="79" s="1"/>
  <c r="F41" i="79"/>
  <c r="A41" i="79"/>
  <c r="A44" i="79" s="1"/>
  <c r="A51" i="79" s="1"/>
  <c r="H39" i="79"/>
  <c r="H38" i="79"/>
  <c r="H37" i="79"/>
  <c r="H36" i="79"/>
  <c r="H35" i="79"/>
  <c r="G34" i="79"/>
  <c r="I32" i="79"/>
  <c r="G32" i="79"/>
  <c r="H30" i="79"/>
  <c r="I29" i="79" s="1"/>
  <c r="F29" i="79"/>
  <c r="H27" i="79"/>
  <c r="H26" i="79"/>
  <c r="H25" i="79"/>
  <c r="H24" i="79"/>
  <c r="H23" i="79"/>
  <c r="F22" i="79"/>
  <c r="I20" i="79"/>
  <c r="G20" i="79"/>
  <c r="I18" i="79"/>
  <c r="G18" i="79"/>
  <c r="H16" i="79"/>
  <c r="H15" i="79"/>
  <c r="A15" i="79"/>
  <c r="H13" i="79"/>
  <c r="H12" i="79"/>
  <c r="H11" i="79"/>
  <c r="H10" i="79"/>
  <c r="A10" i="79"/>
  <c r="H8" i="79"/>
  <c r="H7" i="79"/>
  <c r="H6" i="79"/>
  <c r="H5" i="79"/>
  <c r="I101" i="79" l="1"/>
  <c r="I155" i="79"/>
  <c r="I88" i="79"/>
  <c r="I343" i="79"/>
  <c r="I244" i="79"/>
  <c r="I182" i="79"/>
  <c r="I264" i="79"/>
  <c r="I239" i="79"/>
  <c r="I22" i="79"/>
  <c r="I356" i="80"/>
  <c r="I371" i="80" s="1"/>
  <c r="I68" i="79"/>
  <c r="I165" i="79"/>
  <c r="I259" i="79"/>
  <c r="I290" i="79"/>
  <c r="I333" i="79"/>
  <c r="I171" i="79"/>
  <c r="I44" i="79"/>
  <c r="I119" i="79"/>
  <c r="I189" i="79"/>
  <c r="I326" i="79"/>
  <c r="I142" i="79"/>
  <c r="I271" i="79"/>
  <c r="I160" i="79"/>
  <c r="I319" i="79"/>
  <c r="I5" i="79"/>
  <c r="I76" i="79"/>
  <c r="I10" i="79"/>
  <c r="I34" i="79"/>
  <c r="I108" i="79"/>
  <c r="I126" i="79"/>
  <c r="I250" i="79"/>
  <c r="I358" i="79"/>
  <c r="I365" i="79" s="1"/>
  <c r="I234" i="79"/>
  <c r="I15" i="79"/>
  <c r="I296" i="79"/>
  <c r="I54" i="79"/>
  <c r="I218" i="79"/>
  <c r="I213" i="79"/>
  <c r="I306" i="79"/>
  <c r="H238" i="78"/>
  <c r="H110" i="78"/>
  <c r="H362" i="78"/>
  <c r="I361" i="78" s="1"/>
  <c r="G361" i="78"/>
  <c r="H359" i="78"/>
  <c r="H358" i="78"/>
  <c r="H357" i="78"/>
  <c r="G356" i="78"/>
  <c r="H351" i="78"/>
  <c r="I350" i="78" s="1"/>
  <c r="H348" i="78"/>
  <c r="I347" i="78" s="1"/>
  <c r="F347" i="78"/>
  <c r="A347" i="78"/>
  <c r="A350" i="78" s="1"/>
  <c r="H344" i="78"/>
  <c r="H343" i="78"/>
  <c r="H342" i="78"/>
  <c r="G341" i="78"/>
  <c r="H339" i="78"/>
  <c r="I338" i="78" s="1"/>
  <c r="F338" i="78"/>
  <c r="H336" i="78"/>
  <c r="H335" i="78"/>
  <c r="H334" i="78"/>
  <c r="H333" i="78"/>
  <c r="H332" i="78"/>
  <c r="G331" i="78"/>
  <c r="A331" i="78"/>
  <c r="H329" i="78"/>
  <c r="H328" i="78"/>
  <c r="H327" i="78"/>
  <c r="H326" i="78"/>
  <c r="H325" i="78"/>
  <c r="G324" i="78"/>
  <c r="H322" i="78"/>
  <c r="H321" i="78"/>
  <c r="H320" i="78"/>
  <c r="H319" i="78"/>
  <c r="H318" i="78"/>
  <c r="F317" i="78"/>
  <c r="H315" i="78"/>
  <c r="I314" i="78" s="1"/>
  <c r="F314" i="78"/>
  <c r="H312" i="78"/>
  <c r="I311" i="78" s="1"/>
  <c r="G311" i="78"/>
  <c r="H309" i="78"/>
  <c r="H308" i="78"/>
  <c r="H307" i="78"/>
  <c r="H306" i="78"/>
  <c r="H305" i="78"/>
  <c r="G304" i="78"/>
  <c r="H302" i="78"/>
  <c r="G301" i="78"/>
  <c r="H299" i="78"/>
  <c r="H298" i="78"/>
  <c r="H297" i="78"/>
  <c r="H296" i="78"/>
  <c r="H295" i="78"/>
  <c r="F294" i="78"/>
  <c r="H292" i="78"/>
  <c r="H291" i="78"/>
  <c r="H290" i="78"/>
  <c r="H289" i="78"/>
  <c r="G288" i="78"/>
  <c r="I286" i="78"/>
  <c r="H284" i="78"/>
  <c r="I283" i="78" s="1"/>
  <c r="F283" i="78"/>
  <c r="H281" i="78"/>
  <c r="I280" i="78" s="1"/>
  <c r="G280" i="78"/>
  <c r="H278" i="78"/>
  <c r="I277" i="78" s="1"/>
  <c r="G277" i="78"/>
  <c r="A277" i="78"/>
  <c r="A280" i="78" s="1"/>
  <c r="A283" i="78" s="1"/>
  <c r="A286" i="78" s="1"/>
  <c r="A288" i="78" s="1"/>
  <c r="A294" i="78" s="1"/>
  <c r="A301" i="78" s="1"/>
  <c r="A304" i="78" s="1"/>
  <c r="A311" i="78" s="1"/>
  <c r="H275" i="78"/>
  <c r="I274" i="78" s="1"/>
  <c r="G274" i="78"/>
  <c r="H272" i="78"/>
  <c r="H271" i="78"/>
  <c r="H270" i="78"/>
  <c r="G269" i="78"/>
  <c r="H267" i="78"/>
  <c r="H266" i="78"/>
  <c r="H265" i="78"/>
  <c r="H264" i="78"/>
  <c r="H263" i="78"/>
  <c r="G262" i="78"/>
  <c r="H260" i="78"/>
  <c r="H259" i="78"/>
  <c r="H258" i="78"/>
  <c r="G257" i="78"/>
  <c r="I255" i="78"/>
  <c r="G255" i="78"/>
  <c r="I253" i="78"/>
  <c r="G253" i="78"/>
  <c r="A253" i="78"/>
  <c r="A255" i="78" s="1"/>
  <c r="A257" i="78" s="1"/>
  <c r="A262" i="78" s="1"/>
  <c r="A269" i="78" s="1"/>
  <c r="H251" i="78"/>
  <c r="H250" i="78"/>
  <c r="H249" i="78"/>
  <c r="G248" i="78"/>
  <c r="H246" i="78"/>
  <c r="H245" i="78"/>
  <c r="H244" i="78"/>
  <c r="H243" i="78"/>
  <c r="F242" i="78"/>
  <c r="H240" i="78"/>
  <c r="H239" i="78"/>
  <c r="F237" i="78"/>
  <c r="A237" i="78"/>
  <c r="A242" i="78" s="1"/>
  <c r="H235" i="78"/>
  <c r="H234" i="78"/>
  <c r="H233" i="78"/>
  <c r="G232" i="78"/>
  <c r="A232" i="78"/>
  <c r="H230" i="78"/>
  <c r="I229" i="78" s="1"/>
  <c r="G229" i="78"/>
  <c r="I227" i="78"/>
  <c r="G227" i="78"/>
  <c r="I225" i="78"/>
  <c r="G225" i="78"/>
  <c r="I223" i="78"/>
  <c r="G223" i="78"/>
  <c r="H221" i="78"/>
  <c r="H220" i="78"/>
  <c r="H219" i="78"/>
  <c r="H218" i="78"/>
  <c r="H217" i="78"/>
  <c r="G216" i="78"/>
  <c r="H214" i="78"/>
  <c r="H213" i="78"/>
  <c r="H212" i="78"/>
  <c r="G211" i="78"/>
  <c r="A211" i="78"/>
  <c r="A216" i="78" s="1"/>
  <c r="A223" i="78" s="1"/>
  <c r="I209" i="78"/>
  <c r="G209" i="78"/>
  <c r="H207" i="78"/>
  <c r="I206" i="78" s="1"/>
  <c r="G206" i="78"/>
  <c r="I204" i="78"/>
  <c r="G204" i="78"/>
  <c r="H202" i="78"/>
  <c r="I201" i="78" s="1"/>
  <c r="G201" i="78"/>
  <c r="A201" i="78"/>
  <c r="A204" i="78" s="1"/>
  <c r="I199" i="78"/>
  <c r="G199" i="78"/>
  <c r="I197" i="78"/>
  <c r="G197" i="78"/>
  <c r="H195" i="78"/>
  <c r="I194" i="78" s="1"/>
  <c r="G194" i="78"/>
  <c r="H192" i="78"/>
  <c r="H191" i="78"/>
  <c r="H190" i="78"/>
  <c r="H189" i="78"/>
  <c r="H188" i="78"/>
  <c r="F187" i="78"/>
  <c r="H185" i="78"/>
  <c r="H184" i="78"/>
  <c r="H183" i="78"/>
  <c r="H182" i="78"/>
  <c r="H181" i="78"/>
  <c r="G180" i="78"/>
  <c r="I178" i="78"/>
  <c r="G178" i="78"/>
  <c r="I176" i="78"/>
  <c r="G176" i="78"/>
  <c r="H174" i="78"/>
  <c r="H173" i="78"/>
  <c r="H172" i="78"/>
  <c r="H171" i="78"/>
  <c r="H170" i="78"/>
  <c r="G169" i="78"/>
  <c r="H167" i="78"/>
  <c r="H166" i="78"/>
  <c r="H165" i="78"/>
  <c r="H164" i="78"/>
  <c r="G163" i="78"/>
  <c r="H161" i="78"/>
  <c r="H160" i="78"/>
  <c r="H159" i="78"/>
  <c r="G158" i="78"/>
  <c r="H156" i="78"/>
  <c r="H155" i="78"/>
  <c r="H154" i="78"/>
  <c r="G153" i="78"/>
  <c r="H151" i="78"/>
  <c r="I150" i="78" s="1"/>
  <c r="G150" i="78"/>
  <c r="A150" i="78"/>
  <c r="A153" i="78" s="1"/>
  <c r="A158" i="78" s="1"/>
  <c r="A163" i="78" s="1"/>
  <c r="A169" i="78" s="1"/>
  <c r="A176" i="78" s="1"/>
  <c r="A178" i="78" s="1"/>
  <c r="A180" i="78" s="1"/>
  <c r="A187" i="78" s="1"/>
  <c r="A194" i="78" s="1"/>
  <c r="A197" i="78" s="1"/>
  <c r="I147" i="78"/>
  <c r="G147" i="78"/>
  <c r="H145" i="78"/>
  <c r="H144" i="78"/>
  <c r="H143" i="78"/>
  <c r="H142" i="78"/>
  <c r="H141" i="78"/>
  <c r="G140" i="78"/>
  <c r="I137" i="78"/>
  <c r="G137" i="78"/>
  <c r="H135" i="78"/>
  <c r="I134" i="78" s="1"/>
  <c r="G134" i="78"/>
  <c r="H132" i="78"/>
  <c r="I131" i="78" s="1"/>
  <c r="H129" i="78"/>
  <c r="I128" i="78" s="1"/>
  <c r="F128" i="78"/>
  <c r="H126" i="78"/>
  <c r="H125" i="78"/>
  <c r="G124" i="78"/>
  <c r="H122" i="78"/>
  <c r="H121" i="78"/>
  <c r="H120" i="78"/>
  <c r="H119" i="78"/>
  <c r="H118" i="78"/>
  <c r="F117" i="78"/>
  <c r="I115" i="78"/>
  <c r="G115" i="78"/>
  <c r="H113" i="78"/>
  <c r="H112" i="78"/>
  <c r="H111" i="78"/>
  <c r="H109" i="78"/>
  <c r="F108" i="78"/>
  <c r="I106" i="78"/>
  <c r="G106" i="78"/>
  <c r="A106" i="78"/>
  <c r="A108" i="78" s="1"/>
  <c r="A115" i="78" s="1"/>
  <c r="A117" i="78" s="1"/>
  <c r="A124" i="78" s="1"/>
  <c r="A128" i="78" s="1"/>
  <c r="A131" i="78" s="1"/>
  <c r="A134" i="78" s="1"/>
  <c r="A137" i="78" s="1"/>
  <c r="A140" i="78" s="1"/>
  <c r="H104" i="78"/>
  <c r="H103" i="78"/>
  <c r="H102" i="78"/>
  <c r="G101" i="78"/>
  <c r="H99" i="78"/>
  <c r="I98" i="78" s="1"/>
  <c r="G98" i="78"/>
  <c r="H96" i="78"/>
  <c r="H95" i="78"/>
  <c r="H94" i="78"/>
  <c r="F93" i="78"/>
  <c r="A93" i="78"/>
  <c r="A98" i="78" s="1"/>
  <c r="H91" i="78"/>
  <c r="H90" i="78"/>
  <c r="H89" i="78"/>
  <c r="F88" i="78"/>
  <c r="H86" i="78"/>
  <c r="I85" i="78" s="1"/>
  <c r="F85" i="78"/>
  <c r="I83" i="78"/>
  <c r="G83" i="78"/>
  <c r="H81" i="78"/>
  <c r="H80" i="78"/>
  <c r="H79" i="78"/>
  <c r="H78" i="78"/>
  <c r="H77" i="78"/>
  <c r="F76" i="78"/>
  <c r="A76" i="78"/>
  <c r="A83" i="78" s="1"/>
  <c r="A85" i="78" s="1"/>
  <c r="H74" i="78"/>
  <c r="H73" i="78"/>
  <c r="G72" i="78"/>
  <c r="H70" i="78"/>
  <c r="H69" i="78"/>
  <c r="G68" i="78"/>
  <c r="H66" i="78"/>
  <c r="I65" i="78" s="1"/>
  <c r="G65" i="78"/>
  <c r="H63" i="78"/>
  <c r="I62" i="78" s="1"/>
  <c r="G62" i="78"/>
  <c r="I60" i="78"/>
  <c r="G60" i="78"/>
  <c r="A60" i="78"/>
  <c r="H58" i="78"/>
  <c r="H57" i="78"/>
  <c r="H56" i="78"/>
  <c r="H55" i="78"/>
  <c r="G54" i="78"/>
  <c r="H52" i="78"/>
  <c r="I51" i="78" s="1"/>
  <c r="G51" i="78"/>
  <c r="H49" i="78"/>
  <c r="H48" i="78"/>
  <c r="H47" i="78"/>
  <c r="H46" i="78"/>
  <c r="H45" i="78"/>
  <c r="F44" i="78"/>
  <c r="H42" i="78"/>
  <c r="I41" i="78" s="1"/>
  <c r="F41" i="78"/>
  <c r="A41" i="78"/>
  <c r="A44" i="78" s="1"/>
  <c r="A51" i="78" s="1"/>
  <c r="H39" i="78"/>
  <c r="H38" i="78"/>
  <c r="H37" i="78"/>
  <c r="H36" i="78"/>
  <c r="H35" i="78"/>
  <c r="G34" i="78"/>
  <c r="I32" i="78"/>
  <c r="G32" i="78"/>
  <c r="H30" i="78"/>
  <c r="I29" i="78" s="1"/>
  <c r="F29" i="78"/>
  <c r="H27" i="78"/>
  <c r="H26" i="78"/>
  <c r="H25" i="78"/>
  <c r="H24" i="78"/>
  <c r="H23" i="78"/>
  <c r="F22" i="78"/>
  <c r="I20" i="78"/>
  <c r="G20" i="78"/>
  <c r="I18" i="78"/>
  <c r="G18" i="78"/>
  <c r="H16" i="78"/>
  <c r="H15" i="78"/>
  <c r="A15" i="78"/>
  <c r="H13" i="78"/>
  <c r="H12" i="78"/>
  <c r="H11" i="78"/>
  <c r="H10" i="78"/>
  <c r="A10" i="78"/>
  <c r="H8" i="78"/>
  <c r="H7" i="78"/>
  <c r="H6" i="78"/>
  <c r="H5" i="78"/>
  <c r="I288" i="78" l="1"/>
  <c r="I331" i="78"/>
  <c r="I356" i="79"/>
  <c r="I372" i="79" s="1"/>
  <c r="I124" i="78"/>
  <c r="I72" i="78"/>
  <c r="I237" i="78"/>
  <c r="I232" i="78"/>
  <c r="I341" i="78"/>
  <c r="I242" i="78"/>
  <c r="I108" i="78"/>
  <c r="I153" i="78"/>
  <c r="I93" i="78"/>
  <c r="I169" i="78"/>
  <c r="I68" i="78"/>
  <c r="I248" i="78"/>
  <c r="I216" i="78"/>
  <c r="I10" i="78"/>
  <c r="I140" i="78"/>
  <c r="I101" i="78"/>
  <c r="I180" i="78"/>
  <c r="I211" i="78"/>
  <c r="I158" i="78"/>
  <c r="I317" i="78"/>
  <c r="I88" i="78"/>
  <c r="I163" i="78"/>
  <c r="I294" i="78"/>
  <c r="I15" i="78"/>
  <c r="I76" i="78"/>
  <c r="I356" i="78"/>
  <c r="I364" i="78" s="1"/>
  <c r="I257" i="78"/>
  <c r="I269" i="78"/>
  <c r="I5" i="78"/>
  <c r="I54" i="78"/>
  <c r="I187" i="78"/>
  <c r="I301" i="78"/>
  <c r="I324" i="78"/>
  <c r="I34" i="78"/>
  <c r="I22" i="78"/>
  <c r="I262" i="78"/>
  <c r="I44" i="78"/>
  <c r="I304" i="78"/>
  <c r="I117" i="78"/>
  <c r="H129" i="75"/>
  <c r="H15" i="75"/>
  <c r="H10" i="75"/>
  <c r="H5" i="75"/>
  <c r="H30" i="75"/>
  <c r="I29" i="75" s="1"/>
  <c r="H361" i="75"/>
  <c r="I360" i="75" s="1"/>
  <c r="F360" i="75"/>
  <c r="F351" i="75"/>
  <c r="H328" i="75"/>
  <c r="I327" i="75" s="1"/>
  <c r="F327" i="75"/>
  <c r="F306" i="75"/>
  <c r="H253" i="75"/>
  <c r="F252" i="75"/>
  <c r="H250" i="75"/>
  <c r="F248" i="75"/>
  <c r="H201" i="75"/>
  <c r="I200" i="75" s="1"/>
  <c r="I118" i="75"/>
  <c r="F120" i="75"/>
  <c r="H116" i="75"/>
  <c r="H115" i="75"/>
  <c r="H113" i="75"/>
  <c r="F112" i="75"/>
  <c r="I103" i="75"/>
  <c r="F95" i="75"/>
  <c r="F87" i="75"/>
  <c r="F78" i="75"/>
  <c r="F44" i="75"/>
  <c r="F29" i="75"/>
  <c r="H365" i="77"/>
  <c r="I364" i="77" s="1"/>
  <c r="G364" i="77"/>
  <c r="H362" i="77"/>
  <c r="H361" i="77"/>
  <c r="H360" i="77"/>
  <c r="G359" i="77"/>
  <c r="H354" i="77"/>
  <c r="I353" i="77" s="1"/>
  <c r="I351" i="77"/>
  <c r="A351" i="77"/>
  <c r="A353" i="77" s="1"/>
  <c r="H348" i="77"/>
  <c r="H347" i="77"/>
  <c r="H346" i="77"/>
  <c r="G345" i="77"/>
  <c r="H343" i="77"/>
  <c r="I342" i="77" s="1"/>
  <c r="H340" i="77"/>
  <c r="H339" i="77"/>
  <c r="H338" i="77"/>
  <c r="H337" i="77"/>
  <c r="H336" i="77"/>
  <c r="G335" i="77"/>
  <c r="A335" i="77"/>
  <c r="H333" i="77"/>
  <c r="H332" i="77"/>
  <c r="H331" i="77"/>
  <c r="H330" i="77"/>
  <c r="H329" i="77"/>
  <c r="G328" i="77"/>
  <c r="H326" i="77"/>
  <c r="H325" i="77"/>
  <c r="H324" i="77"/>
  <c r="H323" i="77"/>
  <c r="H322" i="77"/>
  <c r="F321" i="77"/>
  <c r="I319" i="77"/>
  <c r="G319" i="77"/>
  <c r="H317" i="77"/>
  <c r="I316" i="77" s="1"/>
  <c r="G316" i="77"/>
  <c r="H314" i="77"/>
  <c r="H313" i="77"/>
  <c r="H312" i="77"/>
  <c r="H311" i="77"/>
  <c r="H310" i="77"/>
  <c r="G309" i="77"/>
  <c r="H307" i="77"/>
  <c r="H306" i="77"/>
  <c r="G305" i="77"/>
  <c r="H303" i="77"/>
  <c r="H302" i="77"/>
  <c r="H301" i="77"/>
  <c r="H300" i="77"/>
  <c r="H299" i="77"/>
  <c r="F298" i="77"/>
  <c r="H296" i="77"/>
  <c r="H295" i="77"/>
  <c r="H294" i="77"/>
  <c r="H293" i="77"/>
  <c r="G292" i="77"/>
  <c r="I290" i="77"/>
  <c r="H288" i="77"/>
  <c r="I287" i="77" s="1"/>
  <c r="F287" i="77"/>
  <c r="H285" i="77"/>
  <c r="I284" i="77" s="1"/>
  <c r="G284" i="77"/>
  <c r="H282" i="77"/>
  <c r="I281" i="77" s="1"/>
  <c r="G281" i="77"/>
  <c r="A281" i="77"/>
  <c r="A284" i="77" s="1"/>
  <c r="A287" i="77" s="1"/>
  <c r="A290" i="77" s="1"/>
  <c r="A292" i="77" s="1"/>
  <c r="A298" i="77" s="1"/>
  <c r="A305" i="77" s="1"/>
  <c r="A309" i="77" s="1"/>
  <c r="A316" i="77" s="1"/>
  <c r="H279" i="77"/>
  <c r="I278" i="77" s="1"/>
  <c r="G278" i="77"/>
  <c r="H276" i="77"/>
  <c r="H275" i="77"/>
  <c r="H274" i="77"/>
  <c r="G273" i="77"/>
  <c r="H271" i="77"/>
  <c r="H270" i="77"/>
  <c r="H269" i="77"/>
  <c r="H268" i="77"/>
  <c r="H267" i="77"/>
  <c r="G266" i="77"/>
  <c r="H264" i="77"/>
  <c r="H263" i="77"/>
  <c r="H262" i="77"/>
  <c r="H261" i="77"/>
  <c r="H260" i="77"/>
  <c r="G259" i="77"/>
  <c r="I257" i="77"/>
  <c r="G257" i="77"/>
  <c r="I255" i="77"/>
  <c r="G255" i="77"/>
  <c r="A255" i="77"/>
  <c r="A257" i="77" s="1"/>
  <c r="A259" i="77" s="1"/>
  <c r="A266" i="77" s="1"/>
  <c r="A273" i="77" s="1"/>
  <c r="H253" i="77"/>
  <c r="H252" i="77"/>
  <c r="H251" i="77"/>
  <c r="G250" i="77"/>
  <c r="H248" i="77"/>
  <c r="H247" i="77"/>
  <c r="H246" i="77"/>
  <c r="G245" i="77"/>
  <c r="H243" i="77"/>
  <c r="I242" i="77" s="1"/>
  <c r="G242" i="77"/>
  <c r="A242" i="77"/>
  <c r="A245" i="77" s="1"/>
  <c r="H240" i="77"/>
  <c r="H239" i="77"/>
  <c r="H238" i="77"/>
  <c r="G237" i="77"/>
  <c r="H235" i="77"/>
  <c r="H234" i="77"/>
  <c r="H233" i="77"/>
  <c r="G232" i="77"/>
  <c r="A232" i="77"/>
  <c r="H230" i="77"/>
  <c r="I229" i="77" s="1"/>
  <c r="G229" i="77"/>
  <c r="I227" i="77"/>
  <c r="G227" i="77"/>
  <c r="I225" i="77"/>
  <c r="G225" i="77"/>
  <c r="I223" i="77"/>
  <c r="G223" i="77"/>
  <c r="H221" i="77"/>
  <c r="H220" i="77"/>
  <c r="H219" i="77"/>
  <c r="H218" i="77"/>
  <c r="H217" i="77"/>
  <c r="G216" i="77"/>
  <c r="H214" i="77"/>
  <c r="H213" i="77"/>
  <c r="H212" i="77"/>
  <c r="G211" i="77"/>
  <c r="A211" i="77"/>
  <c r="A216" i="77" s="1"/>
  <c r="A223" i="77" s="1"/>
  <c r="I209" i="77"/>
  <c r="G209" i="77"/>
  <c r="H207" i="77"/>
  <c r="I206" i="77" s="1"/>
  <c r="G206" i="77"/>
  <c r="I204" i="77"/>
  <c r="G204" i="77"/>
  <c r="H202" i="77"/>
  <c r="I201" i="77" s="1"/>
  <c r="G201" i="77"/>
  <c r="A201" i="77"/>
  <c r="A204" i="77" s="1"/>
  <c r="I199" i="77"/>
  <c r="G199" i="77"/>
  <c r="I197" i="77"/>
  <c r="G197" i="77"/>
  <c r="I195" i="77"/>
  <c r="G195" i="77"/>
  <c r="H193" i="77"/>
  <c r="H192" i="77"/>
  <c r="H191" i="77"/>
  <c r="H190" i="77"/>
  <c r="H189" i="77"/>
  <c r="F188" i="77"/>
  <c r="H186" i="77"/>
  <c r="H185" i="77"/>
  <c r="H184" i="77"/>
  <c r="H183" i="77"/>
  <c r="H182" i="77"/>
  <c r="G181" i="77"/>
  <c r="I179" i="77"/>
  <c r="G179" i="77"/>
  <c r="I177" i="77"/>
  <c r="G177" i="77"/>
  <c r="H175" i="77"/>
  <c r="H174" i="77"/>
  <c r="H173" i="77"/>
  <c r="H172" i="77"/>
  <c r="H171" i="77"/>
  <c r="G170" i="77"/>
  <c r="H168" i="77"/>
  <c r="H167" i="77"/>
  <c r="H166" i="77"/>
  <c r="H165" i="77"/>
  <c r="H164" i="77"/>
  <c r="G163" i="77"/>
  <c r="H161" i="77"/>
  <c r="H160" i="77"/>
  <c r="H159" i="77"/>
  <c r="H158" i="77"/>
  <c r="H157" i="77"/>
  <c r="G156" i="77"/>
  <c r="H154" i="77"/>
  <c r="H153" i="77"/>
  <c r="H152" i="77"/>
  <c r="G151" i="77"/>
  <c r="H149" i="77"/>
  <c r="I148" i="77"/>
  <c r="G148" i="77"/>
  <c r="A148" i="77"/>
  <c r="A151" i="77" s="1"/>
  <c r="A156" i="77" s="1"/>
  <c r="A163" i="77" s="1"/>
  <c r="A170" i="77" s="1"/>
  <c r="A177" i="77" s="1"/>
  <c r="A179" i="77" s="1"/>
  <c r="A181" i="77" s="1"/>
  <c r="A188" i="77" s="1"/>
  <c r="A195" i="77" s="1"/>
  <c r="A197" i="77" s="1"/>
  <c r="H146" i="77"/>
  <c r="I145" i="77" s="1"/>
  <c r="G145" i="77"/>
  <c r="H143" i="77"/>
  <c r="H142" i="77"/>
  <c r="H141" i="77"/>
  <c r="H140" i="77"/>
  <c r="H139" i="77"/>
  <c r="G138" i="77"/>
  <c r="H136" i="77"/>
  <c r="I135" i="77" s="1"/>
  <c r="G135" i="77"/>
  <c r="H133" i="77"/>
  <c r="I132" i="77"/>
  <c r="G132" i="77"/>
  <c r="H130" i="77"/>
  <c r="I129" i="77" s="1"/>
  <c r="H127" i="77"/>
  <c r="I126" i="77" s="1"/>
  <c r="F126" i="77"/>
  <c r="H124" i="77"/>
  <c r="I123" i="77" s="1"/>
  <c r="G123" i="77"/>
  <c r="H121" i="77"/>
  <c r="H120" i="77"/>
  <c r="H119" i="77"/>
  <c r="H118" i="77"/>
  <c r="H117" i="77"/>
  <c r="G116" i="77"/>
  <c r="I114" i="77"/>
  <c r="G114" i="77"/>
  <c r="H112" i="77"/>
  <c r="I111" i="77" s="1"/>
  <c r="G111" i="77"/>
  <c r="I109" i="77"/>
  <c r="G109" i="77"/>
  <c r="A109" i="77"/>
  <c r="A111" i="77" s="1"/>
  <c r="A114" i="77" s="1"/>
  <c r="A116" i="77" s="1"/>
  <c r="A123" i="77" s="1"/>
  <c r="A126" i="77" s="1"/>
  <c r="A129" i="77" s="1"/>
  <c r="A132" i="77" s="1"/>
  <c r="A135" i="77" s="1"/>
  <c r="A138" i="77" s="1"/>
  <c r="H107" i="77"/>
  <c r="H106" i="77"/>
  <c r="H105" i="77"/>
  <c r="G104" i="77"/>
  <c r="I102" i="77"/>
  <c r="G102" i="77"/>
  <c r="H100" i="77"/>
  <c r="I99" i="77" s="1"/>
  <c r="G99" i="77"/>
  <c r="H97" i="77"/>
  <c r="H96" i="77"/>
  <c r="H95" i="77"/>
  <c r="G94" i="77"/>
  <c r="A94" i="77"/>
  <c r="A99" i="77" s="1"/>
  <c r="H92" i="77"/>
  <c r="H91" i="77"/>
  <c r="H90" i="77"/>
  <c r="F89" i="77"/>
  <c r="H87" i="77"/>
  <c r="I86" i="77"/>
  <c r="G86" i="77"/>
  <c r="I84" i="77"/>
  <c r="G84" i="77"/>
  <c r="H82" i="77"/>
  <c r="H81" i="77"/>
  <c r="H80" i="77"/>
  <c r="H79" i="77"/>
  <c r="H78" i="77"/>
  <c r="G77" i="77"/>
  <c r="A77" i="77"/>
  <c r="A84" i="77" s="1"/>
  <c r="A86" i="77" s="1"/>
  <c r="H75" i="77"/>
  <c r="H74" i="77"/>
  <c r="I73" i="77" s="1"/>
  <c r="G73" i="77"/>
  <c r="H71" i="77"/>
  <c r="H70" i="77"/>
  <c r="G69" i="77"/>
  <c r="H67" i="77"/>
  <c r="I66" i="77"/>
  <c r="G66" i="77"/>
  <c r="H64" i="77"/>
  <c r="I63" i="77" s="1"/>
  <c r="G63" i="77"/>
  <c r="I61" i="77"/>
  <c r="G61" i="77"/>
  <c r="A61" i="77"/>
  <c r="H59" i="77"/>
  <c r="H58" i="77"/>
  <c r="H57" i="77"/>
  <c r="H56" i="77"/>
  <c r="G55" i="77"/>
  <c r="G53" i="77"/>
  <c r="H51" i="77"/>
  <c r="I50" i="77" s="1"/>
  <c r="G50" i="77"/>
  <c r="H48" i="77"/>
  <c r="H47" i="77"/>
  <c r="H46" i="77"/>
  <c r="H45" i="77"/>
  <c r="H44" i="77"/>
  <c r="G43" i="77"/>
  <c r="H41" i="77"/>
  <c r="I40" i="77" s="1"/>
  <c r="F40" i="77"/>
  <c r="A40" i="77"/>
  <c r="A43" i="77" s="1"/>
  <c r="A50" i="77" s="1"/>
  <c r="H38" i="77"/>
  <c r="H37" i="77"/>
  <c r="H36" i="77"/>
  <c r="H35" i="77"/>
  <c r="H34" i="77"/>
  <c r="G33" i="77"/>
  <c r="I31" i="77"/>
  <c r="G31" i="77"/>
  <c r="I29" i="77"/>
  <c r="G29" i="77"/>
  <c r="H27" i="77"/>
  <c r="H26" i="77"/>
  <c r="H25" i="77"/>
  <c r="H24" i="77"/>
  <c r="H23" i="77"/>
  <c r="F22" i="77"/>
  <c r="I20" i="77"/>
  <c r="G20" i="77"/>
  <c r="I18" i="77"/>
  <c r="G18" i="77"/>
  <c r="H16" i="77"/>
  <c r="H15" i="77"/>
  <c r="A15" i="77"/>
  <c r="H13" i="77"/>
  <c r="H12" i="77"/>
  <c r="H11" i="77"/>
  <c r="H10" i="77"/>
  <c r="A10" i="77"/>
  <c r="H8" i="77"/>
  <c r="H7" i="77"/>
  <c r="H6" i="77"/>
  <c r="H5" i="77"/>
  <c r="I237" i="77" l="1"/>
  <c r="I188" i="77"/>
  <c r="I138" i="77"/>
  <c r="I321" i="77"/>
  <c r="I15" i="77"/>
  <c r="I69" i="77"/>
  <c r="I156" i="77"/>
  <c r="I345" i="77"/>
  <c r="I5" i="77"/>
  <c r="I216" i="77"/>
  <c r="I33" i="77"/>
  <c r="I89" i="77"/>
  <c r="I10" i="77"/>
  <c r="I359" i="77"/>
  <c r="I367" i="77" s="1"/>
  <c r="I22" i="77"/>
  <c r="I77" i="77"/>
  <c r="I259" i="77"/>
  <c r="I94" i="77"/>
  <c r="I181" i="77"/>
  <c r="I211" i="77"/>
  <c r="I250" i="77"/>
  <c r="I116" i="77"/>
  <c r="I43" i="77"/>
  <c r="I298" i="77"/>
  <c r="I55" i="77"/>
  <c r="I151" i="77"/>
  <c r="I266" i="77"/>
  <c r="I309" i="77"/>
  <c r="I170" i="77"/>
  <c r="I328" i="77"/>
  <c r="I232" i="77"/>
  <c r="I245" i="77"/>
  <c r="I305" i="77"/>
  <c r="I163" i="77"/>
  <c r="I292" i="77"/>
  <c r="I335" i="77"/>
  <c r="I104" i="77"/>
  <c r="I273" i="77"/>
  <c r="I354" i="78"/>
  <c r="I372" i="78" s="1"/>
  <c r="F330" i="75"/>
  <c r="F295" i="75"/>
  <c r="F193" i="75"/>
  <c r="F131" i="75"/>
  <c r="F90" i="75"/>
  <c r="F22" i="75"/>
  <c r="H375" i="75"/>
  <c r="I374" i="75" s="1"/>
  <c r="G374" i="75"/>
  <c r="H372" i="75"/>
  <c r="H371" i="75"/>
  <c r="H370" i="75"/>
  <c r="G369" i="75"/>
  <c r="H364" i="75"/>
  <c r="I363" i="75" s="1"/>
  <c r="A360" i="75"/>
  <c r="A363" i="75" s="1"/>
  <c r="H357" i="75"/>
  <c r="H356" i="75"/>
  <c r="H355" i="75"/>
  <c r="G354" i="75"/>
  <c r="H352" i="75"/>
  <c r="I351" i="75" s="1"/>
  <c r="H349" i="75"/>
  <c r="H348" i="75"/>
  <c r="H347" i="75"/>
  <c r="H346" i="75"/>
  <c r="H345" i="75"/>
  <c r="G344" i="75"/>
  <c r="A344" i="75"/>
  <c r="H342" i="75"/>
  <c r="H341" i="75"/>
  <c r="H340" i="75"/>
  <c r="H339" i="75"/>
  <c r="H338" i="75"/>
  <c r="G337" i="75"/>
  <c r="H335" i="75"/>
  <c r="H334" i="75"/>
  <c r="H333" i="75"/>
  <c r="H332" i="75"/>
  <c r="H331" i="75"/>
  <c r="H325" i="75"/>
  <c r="I324" i="75" s="1"/>
  <c r="G324" i="75"/>
  <c r="H322" i="75"/>
  <c r="H321" i="75"/>
  <c r="H320" i="75"/>
  <c r="H319" i="75"/>
  <c r="H318" i="75"/>
  <c r="G317" i="75"/>
  <c r="H315" i="75"/>
  <c r="H314" i="75"/>
  <c r="G313" i="75"/>
  <c r="H311" i="75"/>
  <c r="H310" i="75"/>
  <c r="H309" i="75"/>
  <c r="H308" i="75"/>
  <c r="H307" i="75"/>
  <c r="H304" i="75"/>
  <c r="H303" i="75"/>
  <c r="H302" i="75"/>
  <c r="H301" i="75"/>
  <c r="G300" i="75"/>
  <c r="I298" i="75"/>
  <c r="H296" i="75"/>
  <c r="I295" i="75" s="1"/>
  <c r="H293" i="75"/>
  <c r="I292" i="75" s="1"/>
  <c r="G292" i="75"/>
  <c r="H290" i="75"/>
  <c r="I289" i="75" s="1"/>
  <c r="G289" i="75"/>
  <c r="A289" i="75"/>
  <c r="A292" i="75" s="1"/>
  <c r="A295" i="75" s="1"/>
  <c r="A298" i="75" s="1"/>
  <c r="A300" i="75" s="1"/>
  <c r="A306" i="75" s="1"/>
  <c r="A313" i="75" s="1"/>
  <c r="A317" i="75" s="1"/>
  <c r="A324" i="75" s="1"/>
  <c r="H287" i="75"/>
  <c r="I286" i="75" s="1"/>
  <c r="G286" i="75"/>
  <c r="H284" i="75"/>
  <c r="H283" i="75"/>
  <c r="H282" i="75"/>
  <c r="G281" i="75"/>
  <c r="H279" i="75"/>
  <c r="H278" i="75"/>
  <c r="H277" i="75"/>
  <c r="H276" i="75"/>
  <c r="H275" i="75"/>
  <c r="G274" i="75"/>
  <c r="H272" i="75"/>
  <c r="H271" i="75"/>
  <c r="H270" i="75"/>
  <c r="H269" i="75"/>
  <c r="H268" i="75"/>
  <c r="G267" i="75"/>
  <c r="I265" i="75"/>
  <c r="G265" i="75"/>
  <c r="I263" i="75"/>
  <c r="G263" i="75"/>
  <c r="A263" i="75"/>
  <c r="A265" i="75" s="1"/>
  <c r="A267" i="75" s="1"/>
  <c r="A274" i="75" s="1"/>
  <c r="A281" i="75" s="1"/>
  <c r="H261" i="75"/>
  <c r="H260" i="75"/>
  <c r="H259" i="75"/>
  <c r="G258" i="75"/>
  <c r="H256" i="75"/>
  <c r="H255" i="75"/>
  <c r="H254" i="75"/>
  <c r="H249" i="75"/>
  <c r="I248" i="75" s="1"/>
  <c r="A248" i="75"/>
  <c r="A252" i="75" s="1"/>
  <c r="H241" i="75"/>
  <c r="H240" i="75"/>
  <c r="H239" i="75"/>
  <c r="G238" i="75"/>
  <c r="A238" i="75"/>
  <c r="H236" i="75"/>
  <c r="I235" i="75" s="1"/>
  <c r="G235" i="75"/>
  <c r="I233" i="75"/>
  <c r="G233" i="75"/>
  <c r="I231" i="75"/>
  <c r="G231" i="75"/>
  <c r="I229" i="75"/>
  <c r="G229" i="75"/>
  <c r="H227" i="75"/>
  <c r="H226" i="75"/>
  <c r="H225" i="75"/>
  <c r="H224" i="75"/>
  <c r="H223" i="75"/>
  <c r="G222" i="75"/>
  <c r="H220" i="75"/>
  <c r="H219" i="75"/>
  <c r="H218" i="75"/>
  <c r="G217" i="75"/>
  <c r="A217" i="75"/>
  <c r="A222" i="75" s="1"/>
  <c r="A229" i="75" s="1"/>
  <c r="I215" i="75"/>
  <c r="G215" i="75"/>
  <c r="H213" i="75"/>
  <c r="I212" i="75" s="1"/>
  <c r="G212" i="75"/>
  <c r="I210" i="75"/>
  <c r="G210" i="75"/>
  <c r="H208" i="75"/>
  <c r="I207" i="75" s="1"/>
  <c r="G207" i="75"/>
  <c r="A207" i="75"/>
  <c r="A210" i="75" s="1"/>
  <c r="I205" i="75"/>
  <c r="G205" i="75"/>
  <c r="I203" i="75"/>
  <c r="G203" i="75"/>
  <c r="G200" i="75"/>
  <c r="H198" i="75"/>
  <c r="H197" i="75"/>
  <c r="H196" i="75"/>
  <c r="H195" i="75"/>
  <c r="H194" i="75"/>
  <c r="H191" i="75"/>
  <c r="H190" i="75"/>
  <c r="H189" i="75"/>
  <c r="H188" i="75"/>
  <c r="H187" i="75"/>
  <c r="G186" i="75"/>
  <c r="I184" i="75"/>
  <c r="G184" i="75"/>
  <c r="I182" i="75"/>
  <c r="G182" i="75"/>
  <c r="H180" i="75"/>
  <c r="H179" i="75"/>
  <c r="H178" i="75"/>
  <c r="H177" i="75"/>
  <c r="H176" i="75"/>
  <c r="G175" i="75"/>
  <c r="H173" i="75"/>
  <c r="H172" i="75"/>
  <c r="H171" i="75"/>
  <c r="H170" i="75"/>
  <c r="H169" i="75"/>
  <c r="G168" i="75"/>
  <c r="H166" i="75"/>
  <c r="H165" i="75"/>
  <c r="H164" i="75"/>
  <c r="H163" i="75"/>
  <c r="H162" i="75"/>
  <c r="G161" i="75"/>
  <c r="H159" i="75"/>
  <c r="H158" i="75"/>
  <c r="H157" i="75"/>
  <c r="G156" i="75"/>
  <c r="H154" i="75"/>
  <c r="I153" i="75" s="1"/>
  <c r="G153" i="75"/>
  <c r="A153" i="75"/>
  <c r="A156" i="75" s="1"/>
  <c r="A161" i="75" s="1"/>
  <c r="A168" i="75" s="1"/>
  <c r="A175" i="75" s="1"/>
  <c r="A182" i="75" s="1"/>
  <c r="A184" i="75" s="1"/>
  <c r="A186" i="75" s="1"/>
  <c r="A193" i="75" s="1"/>
  <c r="A200" i="75" s="1"/>
  <c r="A203" i="75" s="1"/>
  <c r="H151" i="75"/>
  <c r="I150" i="75" s="1"/>
  <c r="G150" i="75"/>
  <c r="H148" i="75"/>
  <c r="H147" i="75"/>
  <c r="H146" i="75"/>
  <c r="H145" i="75"/>
  <c r="H144" i="75"/>
  <c r="G143" i="75"/>
  <c r="H141" i="75"/>
  <c r="I140" i="75" s="1"/>
  <c r="G140" i="75"/>
  <c r="H138" i="75"/>
  <c r="I137" i="75" s="1"/>
  <c r="G137" i="75"/>
  <c r="H135" i="75"/>
  <c r="I134" i="75" s="1"/>
  <c r="H132" i="75"/>
  <c r="I131" i="75" s="1"/>
  <c r="H128" i="75"/>
  <c r="I127" i="75" s="1"/>
  <c r="G127" i="75"/>
  <c r="H125" i="75"/>
  <c r="H124" i="75"/>
  <c r="H123" i="75"/>
  <c r="H122" i="75"/>
  <c r="H121" i="75"/>
  <c r="G118" i="75"/>
  <c r="H114" i="75"/>
  <c r="I112" i="75" s="1"/>
  <c r="I110" i="75"/>
  <c r="G110" i="75"/>
  <c r="A110" i="75"/>
  <c r="A112" i="75" s="1"/>
  <c r="A118" i="75" s="1"/>
  <c r="A120" i="75" s="1"/>
  <c r="A127" i="75" s="1"/>
  <c r="A131" i="75" s="1"/>
  <c r="A134" i="75" s="1"/>
  <c r="A137" i="75" s="1"/>
  <c r="A140" i="75" s="1"/>
  <c r="A143" i="75" s="1"/>
  <c r="H108" i="75"/>
  <c r="H107" i="75"/>
  <c r="H106" i="75"/>
  <c r="G105" i="75"/>
  <c r="H101" i="75"/>
  <c r="I100" i="75" s="1"/>
  <c r="G100" i="75"/>
  <c r="H98" i="75"/>
  <c r="H97" i="75"/>
  <c r="H96" i="75"/>
  <c r="A95" i="75"/>
  <c r="A100" i="75" s="1"/>
  <c r="H93" i="75"/>
  <c r="H92" i="75"/>
  <c r="H91" i="75"/>
  <c r="H88" i="75"/>
  <c r="I87" i="75" s="1"/>
  <c r="I85" i="75"/>
  <c r="G85" i="75"/>
  <c r="H83" i="75"/>
  <c r="H82" i="75"/>
  <c r="H81" i="75"/>
  <c r="H80" i="75"/>
  <c r="H79" i="75"/>
  <c r="A78" i="75"/>
  <c r="A85" i="75" s="1"/>
  <c r="A87" i="75" s="1"/>
  <c r="H76" i="75"/>
  <c r="H75" i="75"/>
  <c r="G74" i="75"/>
  <c r="H72" i="75"/>
  <c r="H71" i="75"/>
  <c r="G70" i="75"/>
  <c r="H68" i="75"/>
  <c r="I67" i="75" s="1"/>
  <c r="G67" i="75"/>
  <c r="H65" i="75"/>
  <c r="I64" i="75" s="1"/>
  <c r="G64" i="75"/>
  <c r="I62" i="75"/>
  <c r="G62" i="75"/>
  <c r="A62" i="75"/>
  <c r="H60" i="75"/>
  <c r="H59" i="75"/>
  <c r="H58" i="75"/>
  <c r="H57" i="75"/>
  <c r="G56" i="75"/>
  <c r="G54" i="75"/>
  <c r="H52" i="75"/>
  <c r="I51" i="75" s="1"/>
  <c r="G51" i="75"/>
  <c r="H49" i="75"/>
  <c r="H48" i="75"/>
  <c r="H47" i="75"/>
  <c r="H46" i="75"/>
  <c r="H45" i="75"/>
  <c r="H42" i="75"/>
  <c r="I41" i="75" s="1"/>
  <c r="F41" i="75"/>
  <c r="A41" i="75"/>
  <c r="A44" i="75" s="1"/>
  <c r="A51" i="75" s="1"/>
  <c r="H39" i="75"/>
  <c r="H38" i="75"/>
  <c r="H37" i="75"/>
  <c r="H36" i="75"/>
  <c r="H35" i="75"/>
  <c r="G34" i="75"/>
  <c r="I32" i="75"/>
  <c r="G32" i="75"/>
  <c r="H27" i="75"/>
  <c r="H26" i="75"/>
  <c r="H25" i="75"/>
  <c r="H24" i="75"/>
  <c r="H23" i="75"/>
  <c r="I20" i="75"/>
  <c r="G20" i="75"/>
  <c r="I18" i="75"/>
  <c r="G18" i="75"/>
  <c r="H16" i="75"/>
  <c r="A15" i="75"/>
  <c r="H13" i="75"/>
  <c r="H12" i="75"/>
  <c r="H11" i="75"/>
  <c r="A10" i="75"/>
  <c r="H8" i="75"/>
  <c r="H7" i="75"/>
  <c r="H6" i="75"/>
  <c r="I357" i="77" l="1"/>
  <c r="I372" i="77" s="1"/>
  <c r="I74" i="75"/>
  <c r="I369" i="75"/>
  <c r="I377" i="75" s="1"/>
  <c r="I168" i="75"/>
  <c r="I306" i="75"/>
  <c r="I70" i="75"/>
  <c r="I143" i="75"/>
  <c r="I90" i="75"/>
  <c r="I252" i="75"/>
  <c r="I15" i="75"/>
  <c r="I120" i="75"/>
  <c r="I267" i="75"/>
  <c r="I10" i="75"/>
  <c r="I22" i="75"/>
  <c r="I78" i="75"/>
  <c r="I313" i="75"/>
  <c r="I175" i="75"/>
  <c r="I258" i="75"/>
  <c r="I222" i="75"/>
  <c r="I105" i="75"/>
  <c r="I354" i="75"/>
  <c r="I56" i="75"/>
  <c r="I330" i="75"/>
  <c r="I344" i="75"/>
  <c r="I193" i="75"/>
  <c r="I217" i="75"/>
  <c r="I317" i="75"/>
  <c r="I95" i="75"/>
  <c r="I281" i="75"/>
  <c r="I243" i="75"/>
  <c r="I156" i="75"/>
  <c r="I337" i="75"/>
  <c r="I5" i="75"/>
  <c r="I161" i="75"/>
  <c r="I44" i="75"/>
  <c r="I186" i="75"/>
  <c r="I274" i="75"/>
  <c r="I300" i="75"/>
  <c r="I238" i="75"/>
  <c r="I34" i="75"/>
  <c r="F40" i="73"/>
  <c r="H365" i="73"/>
  <c r="I364" i="73" s="1"/>
  <c r="G364" i="73"/>
  <c r="H362" i="73"/>
  <c r="H361" i="73"/>
  <c r="H360" i="73"/>
  <c r="G359" i="73"/>
  <c r="H354" i="73"/>
  <c r="I353" i="73" s="1"/>
  <c r="G353" i="73"/>
  <c r="I351" i="73"/>
  <c r="G351" i="73"/>
  <c r="A351" i="73"/>
  <c r="A353" i="73" s="1"/>
  <c r="H348" i="73"/>
  <c r="H347" i="73"/>
  <c r="H346" i="73"/>
  <c r="G345" i="73"/>
  <c r="H343" i="73"/>
  <c r="H342" i="73"/>
  <c r="H340" i="73"/>
  <c r="H339" i="73"/>
  <c r="H338" i="73"/>
  <c r="H337" i="73"/>
  <c r="H336" i="73"/>
  <c r="G335" i="73"/>
  <c r="A335" i="73"/>
  <c r="H333" i="73"/>
  <c r="H332" i="73"/>
  <c r="H331" i="73"/>
  <c r="H330" i="73"/>
  <c r="H329" i="73"/>
  <c r="G328" i="73"/>
  <c r="H326" i="73"/>
  <c r="H325" i="73"/>
  <c r="H324" i="73"/>
  <c r="H323" i="73"/>
  <c r="H322" i="73"/>
  <c r="G321" i="73"/>
  <c r="I319" i="73"/>
  <c r="G319" i="73"/>
  <c r="H317" i="73"/>
  <c r="I316" i="73" s="1"/>
  <c r="G316" i="73"/>
  <c r="H314" i="73"/>
  <c r="H313" i="73"/>
  <c r="H312" i="73"/>
  <c r="H311" i="73"/>
  <c r="H310" i="73"/>
  <c r="G309" i="73"/>
  <c r="H307" i="73"/>
  <c r="H306" i="73"/>
  <c r="G305" i="73"/>
  <c r="H303" i="73"/>
  <c r="H302" i="73"/>
  <c r="H301" i="73"/>
  <c r="H300" i="73"/>
  <c r="H299" i="73"/>
  <c r="G298" i="73"/>
  <c r="H296" i="73"/>
  <c r="H295" i="73"/>
  <c r="H294" i="73"/>
  <c r="H293" i="73"/>
  <c r="G292" i="73"/>
  <c r="I290" i="73"/>
  <c r="G290" i="73"/>
  <c r="H288" i="73"/>
  <c r="I287" i="73" s="1"/>
  <c r="G287" i="73"/>
  <c r="H285" i="73"/>
  <c r="I284" i="73" s="1"/>
  <c r="G284" i="73"/>
  <c r="H282" i="73"/>
  <c r="I281" i="73" s="1"/>
  <c r="G281" i="73"/>
  <c r="A281" i="73"/>
  <c r="A284" i="73" s="1"/>
  <c r="A287" i="73" s="1"/>
  <c r="A290" i="73" s="1"/>
  <c r="A292" i="73" s="1"/>
  <c r="A298" i="73" s="1"/>
  <c r="A305" i="73" s="1"/>
  <c r="A309" i="73" s="1"/>
  <c r="A316" i="73" s="1"/>
  <c r="H279" i="73"/>
  <c r="I278" i="73" s="1"/>
  <c r="G278" i="73"/>
  <c r="H276" i="73"/>
  <c r="H275" i="73"/>
  <c r="H274" i="73"/>
  <c r="G273" i="73"/>
  <c r="H271" i="73"/>
  <c r="H270" i="73"/>
  <c r="H269" i="73"/>
  <c r="H268" i="73"/>
  <c r="H267" i="73"/>
  <c r="G266" i="73"/>
  <c r="H264" i="73"/>
  <c r="H263" i="73"/>
  <c r="H262" i="73"/>
  <c r="H261" i="73"/>
  <c r="H260" i="73"/>
  <c r="G259" i="73"/>
  <c r="I257" i="73"/>
  <c r="G257" i="73"/>
  <c r="I255" i="73"/>
  <c r="G255" i="73"/>
  <c r="A255" i="73"/>
  <c r="A257" i="73" s="1"/>
  <c r="A259" i="73" s="1"/>
  <c r="A266" i="73" s="1"/>
  <c r="A273" i="73" s="1"/>
  <c r="H253" i="73"/>
  <c r="H252" i="73"/>
  <c r="H251" i="73"/>
  <c r="G250" i="73"/>
  <c r="H248" i="73"/>
  <c r="H247" i="73"/>
  <c r="H246" i="73"/>
  <c r="G245" i="73"/>
  <c r="H243" i="73"/>
  <c r="I242" i="73" s="1"/>
  <c r="G242" i="73"/>
  <c r="A242" i="73"/>
  <c r="A245" i="73" s="1"/>
  <c r="H240" i="73"/>
  <c r="H239" i="73"/>
  <c r="H238" i="73"/>
  <c r="G237" i="73"/>
  <c r="H235" i="73"/>
  <c r="H234" i="73"/>
  <c r="H233" i="73"/>
  <c r="G232" i="73"/>
  <c r="A232" i="73"/>
  <c r="H230" i="73"/>
  <c r="I229" i="73" s="1"/>
  <c r="G229" i="73"/>
  <c r="I227" i="73"/>
  <c r="G227" i="73"/>
  <c r="I225" i="73"/>
  <c r="G225" i="73"/>
  <c r="I223" i="73"/>
  <c r="G223" i="73"/>
  <c r="H221" i="73"/>
  <c r="H220" i="73"/>
  <c r="H219" i="73"/>
  <c r="H218" i="73"/>
  <c r="H217" i="73"/>
  <c r="G216" i="73"/>
  <c r="H214" i="73"/>
  <c r="H213" i="73"/>
  <c r="H212" i="73"/>
  <c r="G211" i="73"/>
  <c r="A211" i="73"/>
  <c r="A216" i="73" s="1"/>
  <c r="A223" i="73" s="1"/>
  <c r="I209" i="73"/>
  <c r="G209" i="73"/>
  <c r="H207" i="73"/>
  <c r="I206" i="73" s="1"/>
  <c r="G206" i="73"/>
  <c r="I204" i="73"/>
  <c r="G204" i="73"/>
  <c r="H202" i="73"/>
  <c r="I201" i="73" s="1"/>
  <c r="G201" i="73"/>
  <c r="A201" i="73"/>
  <c r="A204" i="73" s="1"/>
  <c r="I199" i="73"/>
  <c r="G199" i="73"/>
  <c r="I197" i="73"/>
  <c r="G197" i="73"/>
  <c r="I195" i="73"/>
  <c r="G195" i="73"/>
  <c r="H193" i="73"/>
  <c r="H192" i="73"/>
  <c r="H191" i="73"/>
  <c r="H190" i="73"/>
  <c r="H189" i="73"/>
  <c r="G188" i="73"/>
  <c r="H186" i="73"/>
  <c r="H185" i="73"/>
  <c r="H184" i="73"/>
  <c r="H183" i="73"/>
  <c r="H182" i="73"/>
  <c r="G181" i="73"/>
  <c r="I179" i="73"/>
  <c r="G179" i="73"/>
  <c r="I177" i="73"/>
  <c r="G177" i="73"/>
  <c r="H175" i="73"/>
  <c r="H174" i="73"/>
  <c r="H173" i="73"/>
  <c r="H172" i="73"/>
  <c r="H171" i="73"/>
  <c r="G170" i="73"/>
  <c r="H168" i="73"/>
  <c r="H167" i="73"/>
  <c r="H166" i="73"/>
  <c r="H165" i="73"/>
  <c r="H164" i="73"/>
  <c r="G163" i="73"/>
  <c r="H161" i="73"/>
  <c r="H160" i="73"/>
  <c r="H159" i="73"/>
  <c r="H158" i="73"/>
  <c r="H157" i="73"/>
  <c r="G156" i="73"/>
  <c r="H154" i="73"/>
  <c r="H153" i="73"/>
  <c r="H152" i="73"/>
  <c r="G151" i="73"/>
  <c r="H149" i="73"/>
  <c r="I148" i="73" s="1"/>
  <c r="G148" i="73"/>
  <c r="A148" i="73"/>
  <c r="A151" i="73" s="1"/>
  <c r="A156" i="73" s="1"/>
  <c r="A163" i="73" s="1"/>
  <c r="A170" i="73" s="1"/>
  <c r="A177" i="73" s="1"/>
  <c r="A179" i="73" s="1"/>
  <c r="A181" i="73" s="1"/>
  <c r="A188" i="73" s="1"/>
  <c r="A195" i="73" s="1"/>
  <c r="A197" i="73" s="1"/>
  <c r="H146" i="73"/>
  <c r="I145" i="73" s="1"/>
  <c r="G145" i="73"/>
  <c r="H143" i="73"/>
  <c r="H142" i="73"/>
  <c r="H141" i="73"/>
  <c r="H140" i="73"/>
  <c r="H139" i="73"/>
  <c r="G138" i="73"/>
  <c r="H136" i="73"/>
  <c r="I135" i="73" s="1"/>
  <c r="G135" i="73"/>
  <c r="H133" i="73"/>
  <c r="I132" i="73" s="1"/>
  <c r="G132" i="73"/>
  <c r="H130" i="73"/>
  <c r="I129" i="73" s="1"/>
  <c r="G129" i="73"/>
  <c r="H127" i="73"/>
  <c r="I126" i="73" s="1"/>
  <c r="G126" i="73"/>
  <c r="H124" i="73"/>
  <c r="I123" i="73" s="1"/>
  <c r="G123" i="73"/>
  <c r="H121" i="73"/>
  <c r="H120" i="73"/>
  <c r="H119" i="73"/>
  <c r="H118" i="73"/>
  <c r="H117" i="73"/>
  <c r="G116" i="73"/>
  <c r="I114" i="73"/>
  <c r="G114" i="73"/>
  <c r="H112" i="73"/>
  <c r="I111" i="73" s="1"/>
  <c r="G111" i="73"/>
  <c r="I109" i="73"/>
  <c r="G109" i="73"/>
  <c r="A109" i="73"/>
  <c r="A111" i="73" s="1"/>
  <c r="A114" i="73" s="1"/>
  <c r="A116" i="73" s="1"/>
  <c r="A123" i="73" s="1"/>
  <c r="A126" i="73" s="1"/>
  <c r="A129" i="73" s="1"/>
  <c r="A132" i="73" s="1"/>
  <c r="A135" i="73" s="1"/>
  <c r="A138" i="73" s="1"/>
  <c r="H107" i="73"/>
  <c r="H106" i="73"/>
  <c r="H105" i="73"/>
  <c r="G104" i="73"/>
  <c r="I102" i="73"/>
  <c r="G102" i="73"/>
  <c r="H100" i="73"/>
  <c r="I99" i="73" s="1"/>
  <c r="G99" i="73"/>
  <c r="H97" i="73"/>
  <c r="H96" i="73"/>
  <c r="H95" i="73"/>
  <c r="G94" i="73"/>
  <c r="A94" i="73"/>
  <c r="A99" i="73" s="1"/>
  <c r="H92" i="73"/>
  <c r="H91" i="73"/>
  <c r="H90" i="73"/>
  <c r="G89" i="73"/>
  <c r="H87" i="73"/>
  <c r="I86" i="73" s="1"/>
  <c r="G86" i="73"/>
  <c r="I84" i="73"/>
  <c r="G84" i="73"/>
  <c r="H82" i="73"/>
  <c r="H81" i="73"/>
  <c r="H80" i="73"/>
  <c r="H79" i="73"/>
  <c r="H78" i="73"/>
  <c r="G77" i="73"/>
  <c r="A77" i="73"/>
  <c r="A84" i="73" s="1"/>
  <c r="A86" i="73" s="1"/>
  <c r="H75" i="73"/>
  <c r="H74" i="73"/>
  <c r="G73" i="73"/>
  <c r="H71" i="73"/>
  <c r="H70" i="73"/>
  <c r="G69" i="73"/>
  <c r="H67" i="73"/>
  <c r="I66" i="73" s="1"/>
  <c r="G66" i="73"/>
  <c r="H64" i="73"/>
  <c r="I63" i="73" s="1"/>
  <c r="G63" i="73"/>
  <c r="I61" i="73"/>
  <c r="G61" i="73"/>
  <c r="A61" i="73"/>
  <c r="H59" i="73"/>
  <c r="H58" i="73"/>
  <c r="H57" i="73"/>
  <c r="H56" i="73"/>
  <c r="G55" i="73"/>
  <c r="I53" i="73"/>
  <c r="G53" i="73"/>
  <c r="H51" i="73"/>
  <c r="I50" i="73" s="1"/>
  <c r="G50" i="73"/>
  <c r="H48" i="73"/>
  <c r="H47" i="73"/>
  <c r="H46" i="73"/>
  <c r="H45" i="73"/>
  <c r="H44" i="73"/>
  <c r="G43" i="73"/>
  <c r="H41" i="73"/>
  <c r="I40" i="73" s="1"/>
  <c r="A40" i="73"/>
  <c r="A43" i="73" s="1"/>
  <c r="A50" i="73" s="1"/>
  <c r="H38" i="73"/>
  <c r="H37" i="73"/>
  <c r="H36" i="73"/>
  <c r="H35" i="73"/>
  <c r="H34" i="73"/>
  <c r="G33" i="73"/>
  <c r="I31" i="73"/>
  <c r="G31" i="73"/>
  <c r="I29" i="73"/>
  <c r="G29" i="73"/>
  <c r="H27" i="73"/>
  <c r="H26" i="73"/>
  <c r="H25" i="73"/>
  <c r="H24" i="73"/>
  <c r="H23" i="73"/>
  <c r="G22" i="73"/>
  <c r="I20" i="73"/>
  <c r="G20" i="73"/>
  <c r="I18" i="73"/>
  <c r="G18" i="73"/>
  <c r="H16" i="73"/>
  <c r="H15" i="73"/>
  <c r="H13" i="73"/>
  <c r="H12" i="73"/>
  <c r="H11" i="73"/>
  <c r="H10" i="73"/>
  <c r="A10" i="73"/>
  <c r="A15" i="73" s="1"/>
  <c r="H8" i="73"/>
  <c r="H7" i="73"/>
  <c r="H6" i="73"/>
  <c r="H5" i="73"/>
  <c r="I328" i="73" l="1"/>
  <c r="I335" i="73"/>
  <c r="I345" i="73"/>
  <c r="I367" i="75"/>
  <c r="I426" i="75" s="1"/>
  <c r="I359" i="73"/>
  <c r="I367" i="73" s="1"/>
  <c r="I342" i="73"/>
  <c r="I170" i="73"/>
  <c r="I104" i="73"/>
  <c r="I15" i="73"/>
  <c r="I163" i="73"/>
  <c r="I89" i="73"/>
  <c r="I321" i="73"/>
  <c r="I55" i="73"/>
  <c r="I273" i="73"/>
  <c r="I292" i="73"/>
  <c r="I211" i="73"/>
  <c r="I259" i="73"/>
  <c r="I216" i="73"/>
  <c r="I73" i="73"/>
  <c r="I77" i="73"/>
  <c r="I266" i="73"/>
  <c r="I22" i="73"/>
  <c r="I156" i="73"/>
  <c r="I151" i="73"/>
  <c r="I305" i="73"/>
  <c r="I116" i="73"/>
  <c r="I138" i="73"/>
  <c r="I188" i="73"/>
  <c r="I250" i="73"/>
  <c r="I5" i="73"/>
  <c r="I298" i="73"/>
  <c r="I232" i="73"/>
  <c r="I10" i="73"/>
  <c r="I33" i="73"/>
  <c r="I181" i="73"/>
  <c r="I245" i="73"/>
  <c r="I309" i="73"/>
  <c r="I94" i="73"/>
  <c r="I43" i="73"/>
  <c r="I69" i="73"/>
  <c r="I237" i="73"/>
  <c r="H337" i="72"/>
  <c r="H373" i="72"/>
  <c r="I372" i="72" s="1"/>
  <c r="G372" i="72"/>
  <c r="H370" i="72"/>
  <c r="H369" i="72"/>
  <c r="H368" i="72"/>
  <c r="G367" i="72"/>
  <c r="H362" i="72"/>
  <c r="I361" i="72" s="1"/>
  <c r="G361" i="72"/>
  <c r="I359" i="72"/>
  <c r="G359" i="72"/>
  <c r="A359" i="72"/>
  <c r="A361" i="72" s="1"/>
  <c r="H356" i="72"/>
  <c r="H355" i="72"/>
  <c r="H354" i="72"/>
  <c r="G353" i="72"/>
  <c r="H351" i="72"/>
  <c r="H350" i="72"/>
  <c r="H348" i="72"/>
  <c r="H347" i="72"/>
  <c r="H346" i="72"/>
  <c r="H345" i="72"/>
  <c r="H344" i="72"/>
  <c r="G343" i="72"/>
  <c r="A343" i="72"/>
  <c r="H341" i="72"/>
  <c r="H340" i="72"/>
  <c r="H339" i="72"/>
  <c r="H338" i="72"/>
  <c r="G336" i="72"/>
  <c r="H334" i="72"/>
  <c r="H333" i="72"/>
  <c r="H332" i="72"/>
  <c r="H331" i="72"/>
  <c r="H330" i="72"/>
  <c r="G329" i="72"/>
  <c r="I327" i="72"/>
  <c r="G327" i="72"/>
  <c r="H325" i="72"/>
  <c r="I324" i="72" s="1"/>
  <c r="G324" i="72"/>
  <c r="H322" i="72"/>
  <c r="H321" i="72"/>
  <c r="H320" i="72"/>
  <c r="H319" i="72"/>
  <c r="H318" i="72"/>
  <c r="G317" i="72"/>
  <c r="H315" i="72"/>
  <c r="H314" i="72"/>
  <c r="G313" i="72"/>
  <c r="H311" i="72"/>
  <c r="H310" i="72"/>
  <c r="H309" i="72"/>
  <c r="H308" i="72"/>
  <c r="H307" i="72"/>
  <c r="G306" i="72"/>
  <c r="H304" i="72"/>
  <c r="H303" i="72"/>
  <c r="H302" i="72"/>
  <c r="H301" i="72"/>
  <c r="G300" i="72"/>
  <c r="I298" i="72"/>
  <c r="G298" i="72"/>
  <c r="H296" i="72"/>
  <c r="I295" i="72" s="1"/>
  <c r="G295" i="72"/>
  <c r="H293" i="72"/>
  <c r="I292" i="72" s="1"/>
  <c r="G292" i="72"/>
  <c r="H290" i="72"/>
  <c r="I289" i="72" s="1"/>
  <c r="G289" i="72"/>
  <c r="A289" i="72"/>
  <c r="A292" i="72" s="1"/>
  <c r="A295" i="72" s="1"/>
  <c r="A298" i="72" s="1"/>
  <c r="A300" i="72" s="1"/>
  <c r="A306" i="72" s="1"/>
  <c r="A313" i="72" s="1"/>
  <c r="A317" i="72" s="1"/>
  <c r="A324" i="72" s="1"/>
  <c r="H287" i="72"/>
  <c r="I286" i="72" s="1"/>
  <c r="G286" i="72"/>
  <c r="H284" i="72"/>
  <c r="H283" i="72"/>
  <c r="H282" i="72"/>
  <c r="G281" i="72"/>
  <c r="H279" i="72"/>
  <c r="H278" i="72"/>
  <c r="H277" i="72"/>
  <c r="H276" i="72"/>
  <c r="H275" i="72"/>
  <c r="G274" i="72"/>
  <c r="H272" i="72"/>
  <c r="H271" i="72"/>
  <c r="H270" i="72"/>
  <c r="H269" i="72"/>
  <c r="H268" i="72"/>
  <c r="G267" i="72"/>
  <c r="I265" i="72"/>
  <c r="G265" i="72"/>
  <c r="I263" i="72"/>
  <c r="G263" i="72"/>
  <c r="A263" i="72"/>
  <c r="A265" i="72" s="1"/>
  <c r="A267" i="72" s="1"/>
  <c r="A274" i="72" s="1"/>
  <c r="A281" i="72" s="1"/>
  <c r="H261" i="72"/>
  <c r="H260" i="72"/>
  <c r="H259" i="72"/>
  <c r="G258" i="72"/>
  <c r="H256" i="72"/>
  <c r="H255" i="72"/>
  <c r="H253" i="72"/>
  <c r="H252" i="72"/>
  <c r="H251" i="72"/>
  <c r="G250" i="72"/>
  <c r="H248" i="72"/>
  <c r="I247" i="72" s="1"/>
  <c r="G247" i="72"/>
  <c r="A247" i="72"/>
  <c r="A250" i="72" s="1"/>
  <c r="H245" i="72"/>
  <c r="H244" i="72"/>
  <c r="H243" i="72"/>
  <c r="G242" i="72"/>
  <c r="I240" i="72"/>
  <c r="G240" i="72"/>
  <c r="H238" i="72"/>
  <c r="H237" i="72"/>
  <c r="H236" i="72"/>
  <c r="G235" i="72"/>
  <c r="A235" i="72"/>
  <c r="A240" i="72" s="1"/>
  <c r="H233" i="72"/>
  <c r="I232" i="72" s="1"/>
  <c r="G232" i="72"/>
  <c r="I230" i="72"/>
  <c r="G230" i="72"/>
  <c r="I228" i="72"/>
  <c r="G228" i="72"/>
  <c r="I226" i="72"/>
  <c r="G226" i="72"/>
  <c r="H224" i="72"/>
  <c r="H223" i="72"/>
  <c r="H222" i="72"/>
  <c r="H221" i="72"/>
  <c r="H220" i="72"/>
  <c r="G219" i="72"/>
  <c r="H217" i="72"/>
  <c r="H216" i="72"/>
  <c r="H215" i="72"/>
  <c r="G214" i="72"/>
  <c r="A214" i="72"/>
  <c r="A219" i="72" s="1"/>
  <c r="A226" i="72" s="1"/>
  <c r="I212" i="72"/>
  <c r="G212" i="72"/>
  <c r="H210" i="72"/>
  <c r="I209" i="72"/>
  <c r="G209" i="72"/>
  <c r="I207" i="72"/>
  <c r="G207" i="72"/>
  <c r="H205" i="72"/>
  <c r="I204" i="72" s="1"/>
  <c r="G204" i="72"/>
  <c r="A204" i="72"/>
  <c r="A207" i="72" s="1"/>
  <c r="I202" i="72"/>
  <c r="G202" i="72"/>
  <c r="I200" i="72"/>
  <c r="G200" i="72"/>
  <c r="I198" i="72"/>
  <c r="G198" i="72"/>
  <c r="H196" i="72"/>
  <c r="H195" i="72"/>
  <c r="H194" i="72"/>
  <c r="H193" i="72"/>
  <c r="H192" i="72"/>
  <c r="G191" i="72"/>
  <c r="H189" i="72"/>
  <c r="H188" i="72"/>
  <c r="H187" i="72"/>
  <c r="H186" i="72"/>
  <c r="H185" i="72"/>
  <c r="G184" i="72"/>
  <c r="I182" i="72"/>
  <c r="G182" i="72"/>
  <c r="I180" i="72"/>
  <c r="G180" i="72"/>
  <c r="H178" i="72"/>
  <c r="H177" i="72"/>
  <c r="H176" i="72"/>
  <c r="H175" i="72"/>
  <c r="H174" i="72"/>
  <c r="G173" i="72"/>
  <c r="H171" i="72"/>
  <c r="H170" i="72"/>
  <c r="H169" i="72"/>
  <c r="H168" i="72"/>
  <c r="H167" i="72"/>
  <c r="G166" i="72"/>
  <c r="H164" i="72"/>
  <c r="H163" i="72"/>
  <c r="H162" i="72"/>
  <c r="H161" i="72"/>
  <c r="H160" i="72"/>
  <c r="G159" i="72"/>
  <c r="H157" i="72"/>
  <c r="H156" i="72"/>
  <c r="H155" i="72"/>
  <c r="G154" i="72"/>
  <c r="H152" i="72"/>
  <c r="I151" i="72" s="1"/>
  <c r="G151" i="72"/>
  <c r="A151" i="72"/>
  <c r="A154" i="72" s="1"/>
  <c r="A159" i="72" s="1"/>
  <c r="A166" i="72" s="1"/>
  <c r="A173" i="72" s="1"/>
  <c r="A180" i="72" s="1"/>
  <c r="A182" i="72" s="1"/>
  <c r="A184" i="72" s="1"/>
  <c r="A191" i="72" s="1"/>
  <c r="A198" i="72" s="1"/>
  <c r="A200" i="72" s="1"/>
  <c r="H149" i="72"/>
  <c r="I148" i="72" s="1"/>
  <c r="G148" i="72"/>
  <c r="H146" i="72"/>
  <c r="H145" i="72"/>
  <c r="H144" i="72"/>
  <c r="H143" i="72"/>
  <c r="H142" i="72"/>
  <c r="G141" i="72"/>
  <c r="H139" i="72"/>
  <c r="I138" i="72" s="1"/>
  <c r="G138" i="72"/>
  <c r="H136" i="72"/>
  <c r="I135" i="72" s="1"/>
  <c r="G135" i="72"/>
  <c r="H133" i="72"/>
  <c r="I132" i="72" s="1"/>
  <c r="G132" i="72"/>
  <c r="H130" i="72"/>
  <c r="I129" i="72" s="1"/>
  <c r="G129" i="72"/>
  <c r="H127" i="72"/>
  <c r="I126" i="72" s="1"/>
  <c r="G126" i="72"/>
  <c r="H124" i="72"/>
  <c r="H123" i="72"/>
  <c r="H122" i="72"/>
  <c r="H121" i="72"/>
  <c r="H120" i="72"/>
  <c r="G119" i="72"/>
  <c r="I117" i="72"/>
  <c r="G117" i="72"/>
  <c r="H115" i="72"/>
  <c r="I114" i="72" s="1"/>
  <c r="G114" i="72"/>
  <c r="I112" i="72"/>
  <c r="G112" i="72"/>
  <c r="A112" i="72"/>
  <c r="A114" i="72" s="1"/>
  <c r="A117" i="72" s="1"/>
  <c r="A119" i="72" s="1"/>
  <c r="A126" i="72" s="1"/>
  <c r="A129" i="72" s="1"/>
  <c r="A132" i="72" s="1"/>
  <c r="A135" i="72" s="1"/>
  <c r="A138" i="72" s="1"/>
  <c r="A141" i="72" s="1"/>
  <c r="H110" i="72"/>
  <c r="H109" i="72"/>
  <c r="H108" i="72"/>
  <c r="G107" i="72"/>
  <c r="I105" i="72"/>
  <c r="G105" i="72"/>
  <c r="H103" i="72"/>
  <c r="I102" i="72" s="1"/>
  <c r="G102" i="72"/>
  <c r="H100" i="72"/>
  <c r="H99" i="72"/>
  <c r="H98" i="72"/>
  <c r="G97" i="72"/>
  <c r="A97" i="72"/>
  <c r="A102" i="72" s="1"/>
  <c r="H95" i="72"/>
  <c r="H94" i="72"/>
  <c r="H93" i="72"/>
  <c r="G92" i="72"/>
  <c r="H90" i="72"/>
  <c r="I89" i="72" s="1"/>
  <c r="G89" i="72"/>
  <c r="I87" i="72"/>
  <c r="G87" i="72"/>
  <c r="H85" i="72"/>
  <c r="H84" i="72"/>
  <c r="H83" i="72"/>
  <c r="H82" i="72"/>
  <c r="H81" i="72"/>
  <c r="G80" i="72"/>
  <c r="A80" i="72"/>
  <c r="A87" i="72" s="1"/>
  <c r="A89" i="72" s="1"/>
  <c r="H78" i="72"/>
  <c r="H77" i="72"/>
  <c r="G76" i="72"/>
  <c r="H74" i="72"/>
  <c r="H73" i="72"/>
  <c r="G72" i="72"/>
  <c r="H70" i="72"/>
  <c r="I69" i="72" s="1"/>
  <c r="G69" i="72"/>
  <c r="H67" i="72"/>
  <c r="I66" i="72" s="1"/>
  <c r="G66" i="72"/>
  <c r="I64" i="72"/>
  <c r="G64" i="72"/>
  <c r="A64" i="72"/>
  <c r="H62" i="72"/>
  <c r="H61" i="72"/>
  <c r="H60" i="72"/>
  <c r="H59" i="72"/>
  <c r="G58" i="72"/>
  <c r="I56" i="72"/>
  <c r="G56" i="72"/>
  <c r="H54" i="72"/>
  <c r="I53" i="72" s="1"/>
  <c r="G53" i="72"/>
  <c r="H51" i="72"/>
  <c r="H50" i="72"/>
  <c r="H49" i="72"/>
  <c r="H48" i="72"/>
  <c r="H47" i="72"/>
  <c r="G46" i="72"/>
  <c r="H44" i="72"/>
  <c r="I43" i="72" s="1"/>
  <c r="G43" i="72"/>
  <c r="A43" i="72"/>
  <c r="A46" i="72" s="1"/>
  <c r="A53" i="72" s="1"/>
  <c r="H41" i="72"/>
  <c r="H40" i="72"/>
  <c r="H39" i="72"/>
  <c r="H38" i="72"/>
  <c r="H37" i="72"/>
  <c r="G36" i="72"/>
  <c r="I34" i="72"/>
  <c r="G34" i="72"/>
  <c r="I32" i="72"/>
  <c r="G32" i="72"/>
  <c r="H30" i="72"/>
  <c r="H29" i="72"/>
  <c r="H28" i="72"/>
  <c r="H27" i="72"/>
  <c r="H26" i="72"/>
  <c r="G25" i="72"/>
  <c r="I23" i="72"/>
  <c r="G23" i="72"/>
  <c r="I21" i="72"/>
  <c r="G21" i="72"/>
  <c r="H19" i="72"/>
  <c r="H18" i="72"/>
  <c r="H16" i="72"/>
  <c r="H15" i="72"/>
  <c r="H13" i="72"/>
  <c r="H12" i="72"/>
  <c r="H11" i="72"/>
  <c r="H10" i="72"/>
  <c r="A10" i="72"/>
  <c r="A15" i="72" s="1"/>
  <c r="A18" i="72" s="1"/>
  <c r="H8" i="72"/>
  <c r="H7" i="72"/>
  <c r="H6" i="72"/>
  <c r="H5" i="72"/>
  <c r="I5" i="72" l="1"/>
  <c r="I58" i="72"/>
  <c r="I159" i="72"/>
  <c r="I313" i="72"/>
  <c r="I350" i="72"/>
  <c r="I15" i="72"/>
  <c r="I72" i="72"/>
  <c r="I80" i="72"/>
  <c r="I107" i="72"/>
  <c r="I119" i="72"/>
  <c r="I367" i="72"/>
  <c r="I375" i="72" s="1"/>
  <c r="I166" i="72"/>
  <c r="I336" i="72"/>
  <c r="I219" i="72"/>
  <c r="I281" i="72"/>
  <c r="I36" i="72"/>
  <c r="I76" i="72"/>
  <c r="I343" i="72"/>
  <c r="I329" i="72"/>
  <c r="I25" i="72"/>
  <c r="I235" i="72"/>
  <c r="I258" i="72"/>
  <c r="I18" i="72"/>
  <c r="I353" i="72"/>
  <c r="I317" i="72"/>
  <c r="I250" i="72"/>
  <c r="I141" i="72"/>
  <c r="I97" i="72"/>
  <c r="I300" i="72"/>
  <c r="I46" i="72"/>
  <c r="I267" i="72"/>
  <c r="I154" i="72"/>
  <c r="I191" i="72"/>
  <c r="I92" i="72"/>
  <c r="I274" i="72"/>
  <c r="I10" i="72"/>
  <c r="I184" i="72"/>
  <c r="I242" i="72"/>
  <c r="I173" i="72"/>
  <c r="I255" i="72"/>
  <c r="I214" i="72"/>
  <c r="I306" i="72"/>
  <c r="I357" i="73"/>
  <c r="I376" i="73" s="1"/>
  <c r="H373" i="71"/>
  <c r="I372" i="71" s="1"/>
  <c r="G372" i="71"/>
  <c r="H370" i="71"/>
  <c r="H369" i="71"/>
  <c r="H368" i="71"/>
  <c r="G367" i="71"/>
  <c r="H362" i="71"/>
  <c r="I361" i="71" s="1"/>
  <c r="G361" i="71"/>
  <c r="I359" i="71"/>
  <c r="G359" i="71"/>
  <c r="A359" i="71"/>
  <c r="A361" i="71" s="1"/>
  <c r="H356" i="71"/>
  <c r="H355" i="71"/>
  <c r="H354" i="71"/>
  <c r="G353" i="71"/>
  <c r="H351" i="71"/>
  <c r="H350" i="71"/>
  <c r="H348" i="71"/>
  <c r="H347" i="71"/>
  <c r="H346" i="71"/>
  <c r="H345" i="71"/>
  <c r="H344" i="71"/>
  <c r="G343" i="71"/>
  <c r="A343" i="71"/>
  <c r="H341" i="71"/>
  <c r="H340" i="71"/>
  <c r="H339" i="71"/>
  <c r="H338" i="71"/>
  <c r="H337" i="71"/>
  <c r="G336" i="71"/>
  <c r="H334" i="71"/>
  <c r="H333" i="71"/>
  <c r="H332" i="71"/>
  <c r="H331" i="71"/>
  <c r="H330" i="71"/>
  <c r="G329" i="71"/>
  <c r="I327" i="71"/>
  <c r="G327" i="71"/>
  <c r="H325" i="71"/>
  <c r="I324" i="71" s="1"/>
  <c r="G324" i="71"/>
  <c r="H322" i="71"/>
  <c r="H321" i="71"/>
  <c r="H320" i="71"/>
  <c r="H319" i="71"/>
  <c r="H318" i="71"/>
  <c r="G317" i="71"/>
  <c r="H315" i="71"/>
  <c r="H314" i="71"/>
  <c r="G313" i="71"/>
  <c r="H311" i="71"/>
  <c r="H310" i="71"/>
  <c r="H309" i="71"/>
  <c r="H308" i="71"/>
  <c r="H307" i="71"/>
  <c r="G306" i="71"/>
  <c r="H304" i="71"/>
  <c r="H303" i="71"/>
  <c r="H302" i="71"/>
  <c r="H301" i="71"/>
  <c r="G300" i="71"/>
  <c r="I298" i="71"/>
  <c r="G298" i="71"/>
  <c r="H296" i="71"/>
  <c r="I295" i="71" s="1"/>
  <c r="G295" i="71"/>
  <c r="H293" i="71"/>
  <c r="I292" i="71" s="1"/>
  <c r="G292" i="71"/>
  <c r="H290" i="71"/>
  <c r="I289" i="71" s="1"/>
  <c r="G289" i="71"/>
  <c r="A289" i="71"/>
  <c r="A292" i="71" s="1"/>
  <c r="A295" i="71" s="1"/>
  <c r="A298" i="71" s="1"/>
  <c r="A300" i="71" s="1"/>
  <c r="A306" i="71" s="1"/>
  <c r="A313" i="71" s="1"/>
  <c r="A317" i="71" s="1"/>
  <c r="A324" i="71" s="1"/>
  <c r="H287" i="71"/>
  <c r="I286" i="71" s="1"/>
  <c r="G286" i="71"/>
  <c r="H284" i="71"/>
  <c r="H283" i="71"/>
  <c r="H282" i="71"/>
  <c r="G281" i="71"/>
  <c r="H279" i="71"/>
  <c r="H278" i="71"/>
  <c r="H277" i="71"/>
  <c r="H276" i="71"/>
  <c r="H275" i="71"/>
  <c r="G274" i="71"/>
  <c r="H272" i="71"/>
  <c r="H271" i="71"/>
  <c r="H270" i="71"/>
  <c r="H269" i="71"/>
  <c r="H268" i="71"/>
  <c r="G267" i="71"/>
  <c r="I265" i="71"/>
  <c r="G265" i="71"/>
  <c r="I263" i="71"/>
  <c r="G263" i="71"/>
  <c r="A263" i="71"/>
  <c r="A265" i="71" s="1"/>
  <c r="A267" i="71" s="1"/>
  <c r="A274" i="71" s="1"/>
  <c r="A281" i="71" s="1"/>
  <c r="H261" i="71"/>
  <c r="H260" i="71"/>
  <c r="H259" i="71"/>
  <c r="G258" i="71"/>
  <c r="H256" i="71"/>
  <c r="H255" i="71"/>
  <c r="H253" i="71"/>
  <c r="H252" i="71"/>
  <c r="H251" i="71"/>
  <c r="G250" i="71"/>
  <c r="H248" i="71"/>
  <c r="I247" i="71" s="1"/>
  <c r="G247" i="71"/>
  <c r="A247" i="71"/>
  <c r="A250" i="71" s="1"/>
  <c r="H245" i="71"/>
  <c r="H244" i="71"/>
  <c r="H243" i="71"/>
  <c r="G242" i="71"/>
  <c r="I240" i="71"/>
  <c r="G240" i="71"/>
  <c r="H238" i="71"/>
  <c r="H237" i="71"/>
  <c r="H236" i="71"/>
  <c r="G235" i="71"/>
  <c r="A235" i="71"/>
  <c r="A240" i="71" s="1"/>
  <c r="H233" i="71"/>
  <c r="I232" i="71" s="1"/>
  <c r="G232" i="71"/>
  <c r="I230" i="71"/>
  <c r="G230" i="71"/>
  <c r="I228" i="71"/>
  <c r="G228" i="71"/>
  <c r="I226" i="71"/>
  <c r="G226" i="71"/>
  <c r="H224" i="71"/>
  <c r="H223" i="71"/>
  <c r="H222" i="71"/>
  <c r="H221" i="71"/>
  <c r="H220" i="71"/>
  <c r="G219" i="71"/>
  <c r="H217" i="71"/>
  <c r="H216" i="71"/>
  <c r="H215" i="71"/>
  <c r="G214" i="71"/>
  <c r="A214" i="71"/>
  <c r="A219" i="71" s="1"/>
  <c r="A226" i="71" s="1"/>
  <c r="I212" i="71"/>
  <c r="G212" i="71"/>
  <c r="H210" i="71"/>
  <c r="I209" i="71" s="1"/>
  <c r="G209" i="71"/>
  <c r="I207" i="71"/>
  <c r="G207" i="71"/>
  <c r="H205" i="71"/>
  <c r="I204" i="71" s="1"/>
  <c r="G204" i="71"/>
  <c r="A204" i="71"/>
  <c r="A207" i="71" s="1"/>
  <c r="I202" i="71"/>
  <c r="G202" i="71"/>
  <c r="I200" i="71"/>
  <c r="G200" i="71"/>
  <c r="I198" i="71"/>
  <c r="G198" i="71"/>
  <c r="H196" i="71"/>
  <c r="H195" i="71"/>
  <c r="H194" i="71"/>
  <c r="H193" i="71"/>
  <c r="H192" i="71"/>
  <c r="G191" i="71"/>
  <c r="H189" i="71"/>
  <c r="H188" i="71"/>
  <c r="H187" i="71"/>
  <c r="H186" i="71"/>
  <c r="H185" i="71"/>
  <c r="G184" i="71"/>
  <c r="I182" i="71"/>
  <c r="G182" i="71"/>
  <c r="I180" i="71"/>
  <c r="G180" i="71"/>
  <c r="H178" i="71"/>
  <c r="H177" i="71"/>
  <c r="H176" i="71"/>
  <c r="H175" i="71"/>
  <c r="H174" i="71"/>
  <c r="G173" i="71"/>
  <c r="H171" i="71"/>
  <c r="H170" i="71"/>
  <c r="H169" i="71"/>
  <c r="H168" i="71"/>
  <c r="H167" i="71"/>
  <c r="G166" i="71"/>
  <c r="H164" i="71"/>
  <c r="H163" i="71"/>
  <c r="H162" i="71"/>
  <c r="H161" i="71"/>
  <c r="H160" i="71"/>
  <c r="G159" i="71"/>
  <c r="H157" i="71"/>
  <c r="H156" i="71"/>
  <c r="H155" i="71"/>
  <c r="G154" i="71"/>
  <c r="H152" i="71"/>
  <c r="I151" i="71" s="1"/>
  <c r="G151" i="71"/>
  <c r="A151" i="71"/>
  <c r="A154" i="71" s="1"/>
  <c r="A159" i="71" s="1"/>
  <c r="A166" i="71" s="1"/>
  <c r="A173" i="71" s="1"/>
  <c r="A180" i="71" s="1"/>
  <c r="A182" i="71" s="1"/>
  <c r="A184" i="71" s="1"/>
  <c r="A191" i="71" s="1"/>
  <c r="A198" i="71" s="1"/>
  <c r="A200" i="71" s="1"/>
  <c r="H149" i="71"/>
  <c r="I148" i="71" s="1"/>
  <c r="G148" i="71"/>
  <c r="H146" i="71"/>
  <c r="H145" i="71"/>
  <c r="H144" i="71"/>
  <c r="H143" i="71"/>
  <c r="H142" i="71"/>
  <c r="G141" i="71"/>
  <c r="H139" i="71"/>
  <c r="I138" i="71" s="1"/>
  <c r="G138" i="71"/>
  <c r="H136" i="71"/>
  <c r="I135" i="71" s="1"/>
  <c r="G135" i="71"/>
  <c r="H133" i="71"/>
  <c r="I132" i="71" s="1"/>
  <c r="G132" i="71"/>
  <c r="H130" i="71"/>
  <c r="I129" i="71" s="1"/>
  <c r="G129" i="71"/>
  <c r="H127" i="71"/>
  <c r="I126" i="71" s="1"/>
  <c r="G126" i="71"/>
  <c r="H124" i="71"/>
  <c r="H123" i="71"/>
  <c r="H122" i="71"/>
  <c r="H121" i="71"/>
  <c r="H120" i="71"/>
  <c r="G119" i="71"/>
  <c r="I117" i="71"/>
  <c r="G117" i="71"/>
  <c r="H115" i="71"/>
  <c r="I114" i="71" s="1"/>
  <c r="G114" i="71"/>
  <c r="I112" i="71"/>
  <c r="G112" i="71"/>
  <c r="A112" i="71"/>
  <c r="A114" i="71" s="1"/>
  <c r="A117" i="71" s="1"/>
  <c r="A119" i="71" s="1"/>
  <c r="A126" i="71" s="1"/>
  <c r="A129" i="71" s="1"/>
  <c r="A132" i="71" s="1"/>
  <c r="A135" i="71" s="1"/>
  <c r="A138" i="71" s="1"/>
  <c r="A141" i="71" s="1"/>
  <c r="H110" i="71"/>
  <c r="H109" i="71"/>
  <c r="H108" i="71"/>
  <c r="G107" i="71"/>
  <c r="I105" i="71"/>
  <c r="G105" i="71"/>
  <c r="H103" i="71"/>
  <c r="I102" i="71" s="1"/>
  <c r="G102" i="71"/>
  <c r="H100" i="71"/>
  <c r="H99" i="71"/>
  <c r="H98" i="71"/>
  <c r="G97" i="71"/>
  <c r="A97" i="71"/>
  <c r="A102" i="71" s="1"/>
  <c r="H95" i="71"/>
  <c r="H94" i="71"/>
  <c r="H93" i="71"/>
  <c r="G92" i="71"/>
  <c r="H90" i="71"/>
  <c r="I89" i="71" s="1"/>
  <c r="G89" i="71"/>
  <c r="I87" i="71"/>
  <c r="G87" i="71"/>
  <c r="H85" i="71"/>
  <c r="H84" i="71"/>
  <c r="H83" i="71"/>
  <c r="H82" i="71"/>
  <c r="H81" i="71"/>
  <c r="G80" i="71"/>
  <c r="A80" i="71"/>
  <c r="A87" i="71" s="1"/>
  <c r="A89" i="71" s="1"/>
  <c r="H78" i="71"/>
  <c r="H77" i="71"/>
  <c r="G76" i="71"/>
  <c r="H74" i="71"/>
  <c r="H73" i="71"/>
  <c r="G72" i="71"/>
  <c r="H70" i="71"/>
  <c r="I69" i="71" s="1"/>
  <c r="G69" i="71"/>
  <c r="H67" i="71"/>
  <c r="I66" i="71" s="1"/>
  <c r="G66" i="71"/>
  <c r="I64" i="71"/>
  <c r="G64" i="71"/>
  <c r="A64" i="71"/>
  <c r="H62" i="71"/>
  <c r="H61" i="71"/>
  <c r="H60" i="71"/>
  <c r="H59" i="71"/>
  <c r="G58" i="71"/>
  <c r="I56" i="71"/>
  <c r="G56" i="71"/>
  <c r="H54" i="71"/>
  <c r="I53" i="71" s="1"/>
  <c r="G53" i="71"/>
  <c r="H51" i="71"/>
  <c r="H50" i="71"/>
  <c r="H49" i="71"/>
  <c r="H48" i="71"/>
  <c r="H47" i="71"/>
  <c r="G46" i="71"/>
  <c r="H44" i="71"/>
  <c r="I43" i="71" s="1"/>
  <c r="G43" i="71"/>
  <c r="A43" i="71"/>
  <c r="A46" i="71" s="1"/>
  <c r="A53" i="71" s="1"/>
  <c r="H41" i="71"/>
  <c r="H40" i="71"/>
  <c r="H39" i="71"/>
  <c r="H38" i="71"/>
  <c r="H37" i="71"/>
  <c r="G36" i="71"/>
  <c r="I34" i="71"/>
  <c r="G34" i="71"/>
  <c r="I32" i="71"/>
  <c r="G32" i="71"/>
  <c r="H30" i="71"/>
  <c r="H29" i="71"/>
  <c r="H28" i="71"/>
  <c r="H27" i="71"/>
  <c r="H26" i="71"/>
  <c r="G25" i="71"/>
  <c r="I23" i="71"/>
  <c r="G23" i="71"/>
  <c r="I21" i="71"/>
  <c r="G21" i="71"/>
  <c r="H19" i="71"/>
  <c r="H18" i="71"/>
  <c r="H16" i="71"/>
  <c r="H15" i="71"/>
  <c r="H13" i="71"/>
  <c r="H12" i="71"/>
  <c r="H11" i="71"/>
  <c r="H10" i="71"/>
  <c r="A10" i="71"/>
  <c r="A15" i="71" s="1"/>
  <c r="A18" i="71" s="1"/>
  <c r="H8" i="71"/>
  <c r="H7" i="71"/>
  <c r="H6" i="71"/>
  <c r="H5" i="71"/>
  <c r="I15" i="71" l="1"/>
  <c r="I76" i="71"/>
  <c r="I365" i="72"/>
  <c r="I380" i="72" s="1"/>
  <c r="I242" i="71"/>
  <c r="I18" i="71"/>
  <c r="I367" i="71"/>
  <c r="I375" i="71" s="1"/>
  <c r="I235" i="71"/>
  <c r="I219" i="71"/>
  <c r="I92" i="71"/>
  <c r="I159" i="71"/>
  <c r="I329" i="71"/>
  <c r="I214" i="71"/>
  <c r="I258" i="71"/>
  <c r="I10" i="71"/>
  <c r="I36" i="71"/>
  <c r="I72" i="71"/>
  <c r="I154" i="71"/>
  <c r="I173" i="71"/>
  <c r="I184" i="71"/>
  <c r="I353" i="71"/>
  <c r="I166" i="71"/>
  <c r="I5" i="71"/>
  <c r="I80" i="71"/>
  <c r="I107" i="71"/>
  <c r="I250" i="71"/>
  <c r="I267" i="71"/>
  <c r="I313" i="71"/>
  <c r="I350" i="71"/>
  <c r="I97" i="71"/>
  <c r="I25" i="71"/>
  <c r="I141" i="71"/>
  <c r="I306" i="71"/>
  <c r="I46" i="71"/>
  <c r="I58" i="71"/>
  <c r="I255" i="71"/>
  <c r="I317" i="71"/>
  <c r="I343" i="71"/>
  <c r="I274" i="71"/>
  <c r="I300" i="71"/>
  <c r="I119" i="71"/>
  <c r="I191" i="71"/>
  <c r="I281" i="71"/>
  <c r="I336" i="71"/>
  <c r="H351" i="70"/>
  <c r="H350" i="70"/>
  <c r="H255" i="70"/>
  <c r="H256" i="70"/>
  <c r="I382" i="70"/>
  <c r="I380" i="70"/>
  <c r="I378" i="70"/>
  <c r="H373" i="70"/>
  <c r="I372" i="70" s="1"/>
  <c r="G372" i="70"/>
  <c r="H370" i="70"/>
  <c r="H369" i="70"/>
  <c r="H368" i="70"/>
  <c r="G367" i="70"/>
  <c r="H362" i="70"/>
  <c r="I361" i="70" s="1"/>
  <c r="G361" i="70"/>
  <c r="I359" i="70"/>
  <c r="G359" i="70"/>
  <c r="H356" i="70"/>
  <c r="H355" i="70"/>
  <c r="H354" i="70"/>
  <c r="G353" i="70"/>
  <c r="H348" i="70"/>
  <c r="H347" i="70"/>
  <c r="H346" i="70"/>
  <c r="H345" i="70"/>
  <c r="H344" i="70"/>
  <c r="G343" i="70"/>
  <c r="A343" i="70"/>
  <c r="A359" i="70" s="1"/>
  <c r="A361" i="70" s="1"/>
  <c r="H341" i="70"/>
  <c r="H340" i="70"/>
  <c r="H339" i="70"/>
  <c r="H338" i="70"/>
  <c r="H337" i="70"/>
  <c r="G336" i="70"/>
  <c r="H334" i="70"/>
  <c r="H333" i="70"/>
  <c r="H332" i="70"/>
  <c r="H331" i="70"/>
  <c r="H330" i="70"/>
  <c r="G329" i="70"/>
  <c r="I327" i="70"/>
  <c r="G327" i="70"/>
  <c r="H325" i="70"/>
  <c r="I324" i="70" s="1"/>
  <c r="G324" i="70"/>
  <c r="H322" i="70"/>
  <c r="H321" i="70"/>
  <c r="H320" i="70"/>
  <c r="H319" i="70"/>
  <c r="H318" i="70"/>
  <c r="G317" i="70"/>
  <c r="H315" i="70"/>
  <c r="H314" i="70"/>
  <c r="G313" i="70"/>
  <c r="H311" i="70"/>
  <c r="H310" i="70"/>
  <c r="H309" i="70"/>
  <c r="H308" i="70"/>
  <c r="H307" i="70"/>
  <c r="G306" i="70"/>
  <c r="H304" i="70"/>
  <c r="H303" i="70"/>
  <c r="H302" i="70"/>
  <c r="H301" i="70"/>
  <c r="G300" i="70"/>
  <c r="I298" i="70"/>
  <c r="G298" i="70"/>
  <c r="H296" i="70"/>
  <c r="I295" i="70" s="1"/>
  <c r="G295" i="70"/>
  <c r="H293" i="70"/>
  <c r="I292" i="70"/>
  <c r="G292" i="70"/>
  <c r="H290" i="70"/>
  <c r="I289" i="70" s="1"/>
  <c r="G289" i="70"/>
  <c r="A289" i="70"/>
  <c r="A292" i="70" s="1"/>
  <c r="A295" i="70" s="1"/>
  <c r="A298" i="70" s="1"/>
  <c r="A300" i="70" s="1"/>
  <c r="A306" i="70" s="1"/>
  <c r="A313" i="70" s="1"/>
  <c r="A317" i="70" s="1"/>
  <c r="A324" i="70" s="1"/>
  <c r="H287" i="70"/>
  <c r="I286" i="70" s="1"/>
  <c r="G286" i="70"/>
  <c r="H284" i="70"/>
  <c r="H283" i="70"/>
  <c r="H282" i="70"/>
  <c r="G281" i="70"/>
  <c r="H279" i="70"/>
  <c r="H278" i="70"/>
  <c r="H277" i="70"/>
  <c r="H276" i="70"/>
  <c r="H275" i="70"/>
  <c r="G274" i="70"/>
  <c r="H272" i="70"/>
  <c r="H271" i="70"/>
  <c r="H270" i="70"/>
  <c r="H269" i="70"/>
  <c r="H268" i="70"/>
  <c r="G267" i="70"/>
  <c r="I265" i="70"/>
  <c r="G265" i="70"/>
  <c r="I263" i="70"/>
  <c r="G263" i="70"/>
  <c r="H261" i="70"/>
  <c r="H260" i="70"/>
  <c r="H259" i="70"/>
  <c r="G258" i="70"/>
  <c r="H253" i="70"/>
  <c r="H252" i="70"/>
  <c r="H251" i="70"/>
  <c r="G250" i="70"/>
  <c r="H248" i="70"/>
  <c r="I247" i="70"/>
  <c r="G247" i="70"/>
  <c r="A247" i="70"/>
  <c r="A250" i="70" s="1"/>
  <c r="A263" i="70" s="1"/>
  <c r="A265" i="70" s="1"/>
  <c r="A267" i="70" s="1"/>
  <c r="A274" i="70" s="1"/>
  <c r="A281" i="70" s="1"/>
  <c r="H245" i="70"/>
  <c r="H244" i="70"/>
  <c r="H243" i="70"/>
  <c r="G242" i="70"/>
  <c r="I240" i="70"/>
  <c r="G240" i="70"/>
  <c r="H238" i="70"/>
  <c r="H237" i="70"/>
  <c r="H236" i="70"/>
  <c r="G235" i="70"/>
  <c r="A235" i="70"/>
  <c r="A240" i="70" s="1"/>
  <c r="H233" i="70"/>
  <c r="I232" i="70" s="1"/>
  <c r="G232" i="70"/>
  <c r="I230" i="70"/>
  <c r="G230" i="70"/>
  <c r="I228" i="70"/>
  <c r="G228" i="70"/>
  <c r="I226" i="70"/>
  <c r="G226" i="70"/>
  <c r="H224" i="70"/>
  <c r="H223" i="70"/>
  <c r="H222" i="70"/>
  <c r="H221" i="70"/>
  <c r="H220" i="70"/>
  <c r="G219" i="70"/>
  <c r="H217" i="70"/>
  <c r="H216" i="70"/>
  <c r="H215" i="70"/>
  <c r="G214" i="70"/>
  <c r="A214" i="70"/>
  <c r="A219" i="70" s="1"/>
  <c r="A226" i="70" s="1"/>
  <c r="I212" i="70"/>
  <c r="G212" i="70"/>
  <c r="H210" i="70"/>
  <c r="I209" i="70" s="1"/>
  <c r="G209" i="70"/>
  <c r="I207" i="70"/>
  <c r="G207" i="70"/>
  <c r="H205" i="70"/>
  <c r="I204" i="70" s="1"/>
  <c r="G204" i="70"/>
  <c r="A204" i="70"/>
  <c r="A207" i="70" s="1"/>
  <c r="I202" i="70"/>
  <c r="G202" i="70"/>
  <c r="I200" i="70"/>
  <c r="G200" i="70"/>
  <c r="I198" i="70"/>
  <c r="G198" i="70"/>
  <c r="H196" i="70"/>
  <c r="H195" i="70"/>
  <c r="H194" i="70"/>
  <c r="H193" i="70"/>
  <c r="H192" i="70"/>
  <c r="G191" i="70"/>
  <c r="H189" i="70"/>
  <c r="H188" i="70"/>
  <c r="H187" i="70"/>
  <c r="H186" i="70"/>
  <c r="H185" i="70"/>
  <c r="G184" i="70"/>
  <c r="I182" i="70"/>
  <c r="G182" i="70"/>
  <c r="I180" i="70"/>
  <c r="G180" i="70"/>
  <c r="H178" i="70"/>
  <c r="H177" i="70"/>
  <c r="H176" i="70"/>
  <c r="H175" i="70"/>
  <c r="H174" i="70"/>
  <c r="G173" i="70"/>
  <c r="H171" i="70"/>
  <c r="H170" i="70"/>
  <c r="H169" i="70"/>
  <c r="H168" i="70"/>
  <c r="H167" i="70"/>
  <c r="G166" i="70"/>
  <c r="H164" i="70"/>
  <c r="H163" i="70"/>
  <c r="H162" i="70"/>
  <c r="H161" i="70"/>
  <c r="H160" i="70"/>
  <c r="G159" i="70"/>
  <c r="H157" i="70"/>
  <c r="H156" i="70"/>
  <c r="H155" i="70"/>
  <c r="G154" i="70"/>
  <c r="H152" i="70"/>
  <c r="I151" i="70" s="1"/>
  <c r="G151" i="70"/>
  <c r="A151" i="70"/>
  <c r="A154" i="70" s="1"/>
  <c r="A159" i="70" s="1"/>
  <c r="A166" i="70" s="1"/>
  <c r="A173" i="70" s="1"/>
  <c r="A180" i="70" s="1"/>
  <c r="A182" i="70" s="1"/>
  <c r="A184" i="70" s="1"/>
  <c r="A191" i="70" s="1"/>
  <c r="A198" i="70" s="1"/>
  <c r="A200" i="70" s="1"/>
  <c r="H149" i="70"/>
  <c r="I148" i="70" s="1"/>
  <c r="G148" i="70"/>
  <c r="H146" i="70"/>
  <c r="H145" i="70"/>
  <c r="H144" i="70"/>
  <c r="H143" i="70"/>
  <c r="H142" i="70"/>
  <c r="G141" i="70"/>
  <c r="H139" i="70"/>
  <c r="I138" i="70" s="1"/>
  <c r="G138" i="70"/>
  <c r="H136" i="70"/>
  <c r="I135" i="70" s="1"/>
  <c r="G135" i="70"/>
  <c r="H133" i="70"/>
  <c r="I132" i="70" s="1"/>
  <c r="G132" i="70"/>
  <c r="H130" i="70"/>
  <c r="I129" i="70" s="1"/>
  <c r="G129" i="70"/>
  <c r="H127" i="70"/>
  <c r="I126" i="70" s="1"/>
  <c r="G126" i="70"/>
  <c r="H124" i="70"/>
  <c r="H123" i="70"/>
  <c r="H122" i="70"/>
  <c r="H121" i="70"/>
  <c r="H120" i="70"/>
  <c r="G119" i="70"/>
  <c r="I117" i="70"/>
  <c r="G117" i="70"/>
  <c r="H115" i="70"/>
  <c r="I114" i="70" s="1"/>
  <c r="G114" i="70"/>
  <c r="I112" i="70"/>
  <c r="G112" i="70"/>
  <c r="A112" i="70"/>
  <c r="A114" i="70" s="1"/>
  <c r="A117" i="70" s="1"/>
  <c r="A119" i="70" s="1"/>
  <c r="A126" i="70" s="1"/>
  <c r="A129" i="70" s="1"/>
  <c r="A132" i="70" s="1"/>
  <c r="A135" i="70" s="1"/>
  <c r="A138" i="70" s="1"/>
  <c r="A141" i="70" s="1"/>
  <c r="H110" i="70"/>
  <c r="H109" i="70"/>
  <c r="H108" i="70"/>
  <c r="G107" i="70"/>
  <c r="I105" i="70"/>
  <c r="G105" i="70"/>
  <c r="H103" i="70"/>
  <c r="I102" i="70" s="1"/>
  <c r="G102" i="70"/>
  <c r="H100" i="70"/>
  <c r="H99" i="70"/>
  <c r="H98" i="70"/>
  <c r="G97" i="70"/>
  <c r="A97" i="70"/>
  <c r="A102" i="70" s="1"/>
  <c r="H95" i="70"/>
  <c r="H94" i="70"/>
  <c r="H93" i="70"/>
  <c r="G92" i="70"/>
  <c r="H90" i="70"/>
  <c r="I89" i="70" s="1"/>
  <c r="G89" i="70"/>
  <c r="I87" i="70"/>
  <c r="G87" i="70"/>
  <c r="H85" i="70"/>
  <c r="H84" i="70"/>
  <c r="H83" i="70"/>
  <c r="H82" i="70"/>
  <c r="H81" i="70"/>
  <c r="G80" i="70"/>
  <c r="A80" i="70"/>
  <c r="A87" i="70" s="1"/>
  <c r="A89" i="70" s="1"/>
  <c r="H78" i="70"/>
  <c r="H77" i="70"/>
  <c r="G76" i="70"/>
  <c r="H74" i="70"/>
  <c r="H73" i="70"/>
  <c r="G72" i="70"/>
  <c r="H70" i="70"/>
  <c r="I69" i="70" s="1"/>
  <c r="G69" i="70"/>
  <c r="H67" i="70"/>
  <c r="I66" i="70" s="1"/>
  <c r="G66" i="70"/>
  <c r="I64" i="70"/>
  <c r="G64" i="70"/>
  <c r="A64" i="70"/>
  <c r="H62" i="70"/>
  <c r="H61" i="70"/>
  <c r="H60" i="70"/>
  <c r="H59" i="70"/>
  <c r="G58" i="70"/>
  <c r="I56" i="70"/>
  <c r="G56" i="70"/>
  <c r="H54" i="70"/>
  <c r="I53" i="70" s="1"/>
  <c r="G53" i="70"/>
  <c r="H51" i="70"/>
  <c r="H50" i="70"/>
  <c r="H49" i="70"/>
  <c r="H48" i="70"/>
  <c r="H47" i="70"/>
  <c r="G46" i="70"/>
  <c r="H44" i="70"/>
  <c r="I43" i="70" s="1"/>
  <c r="G43" i="70"/>
  <c r="A43" i="70"/>
  <c r="A46" i="70" s="1"/>
  <c r="A53" i="70" s="1"/>
  <c r="H41" i="70"/>
  <c r="H40" i="70"/>
  <c r="H39" i="70"/>
  <c r="H38" i="70"/>
  <c r="H37" i="70"/>
  <c r="G36" i="70"/>
  <c r="I34" i="70"/>
  <c r="G34" i="70"/>
  <c r="I32" i="70"/>
  <c r="G32" i="70"/>
  <c r="H30" i="70"/>
  <c r="H29" i="70"/>
  <c r="H28" i="70"/>
  <c r="H27" i="70"/>
  <c r="H26" i="70"/>
  <c r="G25" i="70"/>
  <c r="I23" i="70"/>
  <c r="G23" i="70"/>
  <c r="I21" i="70"/>
  <c r="G21" i="70"/>
  <c r="H19" i="70"/>
  <c r="H18" i="70"/>
  <c r="H16" i="70"/>
  <c r="H15" i="70"/>
  <c r="H13" i="70"/>
  <c r="H12" i="70"/>
  <c r="H11" i="70"/>
  <c r="H10" i="70"/>
  <c r="A10" i="70"/>
  <c r="A15" i="70" s="1"/>
  <c r="A18" i="70" s="1"/>
  <c r="H8" i="70"/>
  <c r="H7" i="70"/>
  <c r="H6" i="70"/>
  <c r="H5" i="70"/>
  <c r="I15" i="70" l="1"/>
  <c r="I255" i="70"/>
  <c r="I76" i="70"/>
  <c r="I173" i="70"/>
  <c r="I350" i="70"/>
  <c r="I46" i="70"/>
  <c r="I365" i="71"/>
  <c r="I380" i="71" s="1"/>
  <c r="I25" i="70"/>
  <c r="I235" i="70"/>
  <c r="I367" i="70"/>
  <c r="I375" i="70" s="1"/>
  <c r="I214" i="70"/>
  <c r="I18" i="70"/>
  <c r="I313" i="70"/>
  <c r="I166" i="70"/>
  <c r="I300" i="70"/>
  <c r="I36" i="70"/>
  <c r="I184" i="70"/>
  <c r="I343" i="70"/>
  <c r="I107" i="70"/>
  <c r="I10" i="70"/>
  <c r="I97" i="70"/>
  <c r="I258" i="70"/>
  <c r="I329" i="70"/>
  <c r="I72" i="70"/>
  <c r="I119" i="70"/>
  <c r="I281" i="70"/>
  <c r="I267" i="70"/>
  <c r="I250" i="70"/>
  <c r="I317" i="70"/>
  <c r="I141" i="70"/>
  <c r="I353" i="70"/>
  <c r="I306" i="70"/>
  <c r="I5" i="70"/>
  <c r="I154" i="70"/>
  <c r="I219" i="70"/>
  <c r="I336" i="70"/>
  <c r="I92" i="70"/>
  <c r="I80" i="70"/>
  <c r="I191" i="70"/>
  <c r="I274" i="70"/>
  <c r="I159" i="70"/>
  <c r="I58" i="70"/>
  <c r="I242" i="70"/>
  <c r="H373" i="69"/>
  <c r="I372" i="69" s="1"/>
  <c r="G372" i="69"/>
  <c r="H370" i="69"/>
  <c r="H369" i="69"/>
  <c r="H368" i="69"/>
  <c r="G367" i="69"/>
  <c r="H362" i="69"/>
  <c r="I361" i="69" s="1"/>
  <c r="G361" i="69"/>
  <c r="I359" i="69"/>
  <c r="G359" i="69"/>
  <c r="H356" i="69"/>
  <c r="H355" i="69"/>
  <c r="H354" i="69"/>
  <c r="G353" i="69"/>
  <c r="H351" i="69"/>
  <c r="H350" i="69"/>
  <c r="H349" i="69"/>
  <c r="H348" i="69"/>
  <c r="H347" i="69"/>
  <c r="G346" i="69"/>
  <c r="A346" i="69"/>
  <c r="A353" i="69" s="1"/>
  <c r="A359" i="69" s="1"/>
  <c r="A361" i="69" s="1"/>
  <c r="H344" i="69"/>
  <c r="H343" i="69"/>
  <c r="H342" i="69"/>
  <c r="H341" i="69"/>
  <c r="H340" i="69"/>
  <c r="G339" i="69"/>
  <c r="H337" i="69"/>
  <c r="H336" i="69"/>
  <c r="H335" i="69"/>
  <c r="H334" i="69"/>
  <c r="H333" i="69"/>
  <c r="G332" i="69"/>
  <c r="I330" i="69"/>
  <c r="G330" i="69"/>
  <c r="H328" i="69"/>
  <c r="I327" i="69" s="1"/>
  <c r="G327" i="69"/>
  <c r="H325" i="69"/>
  <c r="H324" i="69"/>
  <c r="H323" i="69"/>
  <c r="H322" i="69"/>
  <c r="H321" i="69"/>
  <c r="G320" i="69"/>
  <c r="H318" i="69"/>
  <c r="H317" i="69"/>
  <c r="G316" i="69"/>
  <c r="H314" i="69"/>
  <c r="H313" i="69"/>
  <c r="H312" i="69"/>
  <c r="H311" i="69"/>
  <c r="H310" i="69"/>
  <c r="G309" i="69"/>
  <c r="H307" i="69"/>
  <c r="H306" i="69"/>
  <c r="H305" i="69"/>
  <c r="H304" i="69"/>
  <c r="G303" i="69"/>
  <c r="I301" i="69"/>
  <c r="G301" i="69"/>
  <c r="H299" i="69"/>
  <c r="I298" i="69" s="1"/>
  <c r="G298" i="69"/>
  <c r="H296" i="69"/>
  <c r="I295" i="69" s="1"/>
  <c r="G295" i="69"/>
  <c r="H293" i="69"/>
  <c r="I292" i="69" s="1"/>
  <c r="G292" i="69"/>
  <c r="A292" i="69"/>
  <c r="A295" i="69" s="1"/>
  <c r="A298" i="69" s="1"/>
  <c r="A301" i="69" s="1"/>
  <c r="A303" i="69" s="1"/>
  <c r="A309" i="69" s="1"/>
  <c r="A316" i="69" s="1"/>
  <c r="A320" i="69" s="1"/>
  <c r="A327" i="69" s="1"/>
  <c r="H290" i="69"/>
  <c r="I289" i="69" s="1"/>
  <c r="G289" i="69"/>
  <c r="H287" i="69"/>
  <c r="H286" i="69"/>
  <c r="H285" i="69"/>
  <c r="G284" i="69"/>
  <c r="H282" i="69"/>
  <c r="H281" i="69"/>
  <c r="H280" i="69"/>
  <c r="H279" i="69"/>
  <c r="H278" i="69"/>
  <c r="G277" i="69"/>
  <c r="H275" i="69"/>
  <c r="H274" i="69"/>
  <c r="H273" i="69"/>
  <c r="H272" i="69"/>
  <c r="H271" i="69"/>
  <c r="G270" i="69"/>
  <c r="I268" i="69"/>
  <c r="G268" i="69"/>
  <c r="I266" i="69"/>
  <c r="G266" i="69"/>
  <c r="H264" i="69"/>
  <c r="H263" i="69"/>
  <c r="H262" i="69"/>
  <c r="G261" i="69"/>
  <c r="H259" i="69"/>
  <c r="H258" i="69"/>
  <c r="H257" i="69"/>
  <c r="G256" i="69"/>
  <c r="H254" i="69"/>
  <c r="I253" i="69" s="1"/>
  <c r="G253" i="69"/>
  <c r="A253" i="69"/>
  <c r="A256" i="69" s="1"/>
  <c r="A261" i="69" s="1"/>
  <c r="A266" i="69" s="1"/>
  <c r="A268" i="69" s="1"/>
  <c r="A270" i="69" s="1"/>
  <c r="A277" i="69" s="1"/>
  <c r="A284" i="69" s="1"/>
  <c r="H251" i="69"/>
  <c r="H250" i="69"/>
  <c r="H249" i="69"/>
  <c r="G248" i="69"/>
  <c r="I246" i="69"/>
  <c r="G246" i="69"/>
  <c r="H244" i="69"/>
  <c r="H243" i="69"/>
  <c r="H242" i="69"/>
  <c r="G241" i="69"/>
  <c r="A241" i="69"/>
  <c r="A246" i="69" s="1"/>
  <c r="H239" i="69"/>
  <c r="I238" i="69" s="1"/>
  <c r="G238" i="69"/>
  <c r="I236" i="69"/>
  <c r="G236" i="69"/>
  <c r="I234" i="69"/>
  <c r="G234" i="69"/>
  <c r="I232" i="69"/>
  <c r="G232" i="69"/>
  <c r="H230" i="69"/>
  <c r="H229" i="69"/>
  <c r="H228" i="69"/>
  <c r="H227" i="69"/>
  <c r="H226" i="69"/>
  <c r="G225" i="69"/>
  <c r="H223" i="69"/>
  <c r="H222" i="69"/>
  <c r="H221" i="69"/>
  <c r="G220" i="69"/>
  <c r="A220" i="69"/>
  <c r="A225" i="69" s="1"/>
  <c r="A232" i="69" s="1"/>
  <c r="I218" i="69"/>
  <c r="G218" i="69"/>
  <c r="H216" i="69"/>
  <c r="I215" i="69" s="1"/>
  <c r="G215" i="69"/>
  <c r="I213" i="69"/>
  <c r="G213" i="69"/>
  <c r="H211" i="69"/>
  <c r="I210" i="69" s="1"/>
  <c r="G210" i="69"/>
  <c r="A210" i="69"/>
  <c r="A213" i="69" s="1"/>
  <c r="I208" i="69"/>
  <c r="G208" i="69"/>
  <c r="I206" i="69"/>
  <c r="G206" i="69"/>
  <c r="I204" i="69"/>
  <c r="G204" i="69"/>
  <c r="H202" i="69"/>
  <c r="H201" i="69"/>
  <c r="H200" i="69"/>
  <c r="H199" i="69"/>
  <c r="H198" i="69"/>
  <c r="G197" i="69"/>
  <c r="H195" i="69"/>
  <c r="H194" i="69"/>
  <c r="H193" i="69"/>
  <c r="H192" i="69"/>
  <c r="H191" i="69"/>
  <c r="G190" i="69"/>
  <c r="I188" i="69"/>
  <c r="G188" i="69"/>
  <c r="I186" i="69"/>
  <c r="G186" i="69"/>
  <c r="H184" i="69"/>
  <c r="H183" i="69"/>
  <c r="H182" i="69"/>
  <c r="H181" i="69"/>
  <c r="H180" i="69"/>
  <c r="G179" i="69"/>
  <c r="H177" i="69"/>
  <c r="H176" i="69"/>
  <c r="H175" i="69"/>
  <c r="H174" i="69"/>
  <c r="H173" i="69"/>
  <c r="G172" i="69"/>
  <c r="H170" i="69"/>
  <c r="H169" i="69"/>
  <c r="H168" i="69"/>
  <c r="H167" i="69"/>
  <c r="H166" i="69"/>
  <c r="G165" i="69"/>
  <c r="H163" i="69"/>
  <c r="H162" i="69"/>
  <c r="H161" i="69"/>
  <c r="G160" i="69"/>
  <c r="H158" i="69"/>
  <c r="I157" i="69" s="1"/>
  <c r="G157" i="69"/>
  <c r="A157" i="69"/>
  <c r="A160" i="69" s="1"/>
  <c r="A165" i="69" s="1"/>
  <c r="A172" i="69" s="1"/>
  <c r="A179" i="69" s="1"/>
  <c r="A186" i="69" s="1"/>
  <c r="A188" i="69" s="1"/>
  <c r="A190" i="69" s="1"/>
  <c r="A197" i="69" s="1"/>
  <c r="A204" i="69" s="1"/>
  <c r="A206" i="69" s="1"/>
  <c r="H155" i="69"/>
  <c r="I154" i="69" s="1"/>
  <c r="G154" i="69"/>
  <c r="H152" i="69"/>
  <c r="H151" i="69"/>
  <c r="H150" i="69"/>
  <c r="H149" i="69"/>
  <c r="H148" i="69"/>
  <c r="G147" i="69"/>
  <c r="H145" i="69"/>
  <c r="I144" i="69" s="1"/>
  <c r="G144" i="69"/>
  <c r="H142" i="69"/>
  <c r="I141" i="69" s="1"/>
  <c r="G141" i="69"/>
  <c r="H139" i="69"/>
  <c r="I138" i="69" s="1"/>
  <c r="G138" i="69"/>
  <c r="H136" i="69"/>
  <c r="I135" i="69" s="1"/>
  <c r="G135" i="69"/>
  <c r="H133" i="69"/>
  <c r="I132" i="69" s="1"/>
  <c r="G132" i="69"/>
  <c r="H130" i="69"/>
  <c r="H129" i="69"/>
  <c r="H128" i="69"/>
  <c r="H127" i="69"/>
  <c r="H126" i="69"/>
  <c r="G125" i="69"/>
  <c r="I123" i="69"/>
  <c r="G123" i="69"/>
  <c r="H121" i="69"/>
  <c r="I120" i="69" s="1"/>
  <c r="G120" i="69"/>
  <c r="I118" i="69"/>
  <c r="G118" i="69"/>
  <c r="A118" i="69"/>
  <c r="A120" i="69" s="1"/>
  <c r="A123" i="69" s="1"/>
  <c r="A125" i="69" s="1"/>
  <c r="A132" i="69" s="1"/>
  <c r="A135" i="69" s="1"/>
  <c r="A138" i="69" s="1"/>
  <c r="A141" i="69" s="1"/>
  <c r="A144" i="69" s="1"/>
  <c r="A147" i="69" s="1"/>
  <c r="H116" i="69"/>
  <c r="H115" i="69"/>
  <c r="H114" i="69"/>
  <c r="G113" i="69"/>
  <c r="I111" i="69"/>
  <c r="G111" i="69"/>
  <c r="H109" i="69"/>
  <c r="I108" i="69" s="1"/>
  <c r="G108" i="69"/>
  <c r="H106" i="69"/>
  <c r="H105" i="69"/>
  <c r="H104" i="69"/>
  <c r="G103" i="69"/>
  <c r="A103" i="69"/>
  <c r="A108" i="69" s="1"/>
  <c r="H101" i="69"/>
  <c r="H100" i="69"/>
  <c r="H99" i="69"/>
  <c r="G98" i="69"/>
  <c r="H96" i="69"/>
  <c r="I95" i="69" s="1"/>
  <c r="G95" i="69"/>
  <c r="I93" i="69"/>
  <c r="G93" i="69"/>
  <c r="H91" i="69"/>
  <c r="H90" i="69"/>
  <c r="H89" i="69"/>
  <c r="H88" i="69"/>
  <c r="H87" i="69"/>
  <c r="G86" i="69"/>
  <c r="A86" i="69"/>
  <c r="A93" i="69" s="1"/>
  <c r="A95" i="69" s="1"/>
  <c r="H84" i="69"/>
  <c r="H83" i="69"/>
  <c r="G82" i="69"/>
  <c r="H80" i="69"/>
  <c r="H79" i="69"/>
  <c r="G78" i="69"/>
  <c r="H76" i="69"/>
  <c r="I75" i="69" s="1"/>
  <c r="G75" i="69"/>
  <c r="H73" i="69"/>
  <c r="I72" i="69" s="1"/>
  <c r="G72" i="69"/>
  <c r="I70" i="69"/>
  <c r="G70" i="69"/>
  <c r="A70" i="69"/>
  <c r="H68" i="69"/>
  <c r="H67" i="69"/>
  <c r="H66" i="69"/>
  <c r="H65" i="69"/>
  <c r="G64" i="69"/>
  <c r="I62" i="69"/>
  <c r="G62" i="69"/>
  <c r="H60" i="69"/>
  <c r="I59" i="69" s="1"/>
  <c r="G59" i="69"/>
  <c r="H57" i="69"/>
  <c r="I56" i="69" s="1"/>
  <c r="G56" i="69"/>
  <c r="H54" i="69"/>
  <c r="H53" i="69"/>
  <c r="H52" i="69"/>
  <c r="H51" i="69"/>
  <c r="H50" i="69"/>
  <c r="G49" i="69"/>
  <c r="H47" i="69"/>
  <c r="I46" i="69" s="1"/>
  <c r="G46" i="69"/>
  <c r="A46" i="69"/>
  <c r="A49" i="69" s="1"/>
  <c r="A56" i="69" s="1"/>
  <c r="H44" i="69"/>
  <c r="H43" i="69"/>
  <c r="H42" i="69"/>
  <c r="H41" i="69"/>
  <c r="H40" i="69"/>
  <c r="G39" i="69"/>
  <c r="I37" i="69"/>
  <c r="G37" i="69"/>
  <c r="I35" i="69"/>
  <c r="G35" i="69"/>
  <c r="H33" i="69"/>
  <c r="H32" i="69"/>
  <c r="H31" i="69"/>
  <c r="H30" i="69"/>
  <c r="H29" i="69"/>
  <c r="G28" i="69"/>
  <c r="I26" i="69"/>
  <c r="G26" i="69"/>
  <c r="I24" i="69"/>
  <c r="G24" i="69"/>
  <c r="H22" i="69"/>
  <c r="H21" i="69"/>
  <c r="H19" i="69"/>
  <c r="H18" i="69"/>
  <c r="H16" i="69"/>
  <c r="H15" i="69"/>
  <c r="H13" i="69"/>
  <c r="H12" i="69"/>
  <c r="H11" i="69"/>
  <c r="H10" i="69"/>
  <c r="A10" i="69"/>
  <c r="A15" i="69" s="1"/>
  <c r="A18" i="69" s="1"/>
  <c r="H8" i="69"/>
  <c r="H7" i="69"/>
  <c r="H6" i="69"/>
  <c r="H5" i="69"/>
  <c r="I367" i="69" l="1"/>
  <c r="I375" i="69"/>
  <c r="I365" i="70"/>
  <c r="I384" i="70" s="1"/>
  <c r="I15" i="69"/>
  <c r="I18" i="69"/>
  <c r="I270" i="69"/>
  <c r="I39" i="69"/>
  <c r="I113" i="69"/>
  <c r="I261" i="69"/>
  <c r="I320" i="69"/>
  <c r="I160" i="69"/>
  <c r="I346" i="69"/>
  <c r="I49" i="69"/>
  <c r="I64" i="69"/>
  <c r="I78" i="69"/>
  <c r="I353" i="69"/>
  <c r="I86" i="69"/>
  <c r="I125" i="69"/>
  <c r="I303" i="69"/>
  <c r="I103" i="69"/>
  <c r="I172" i="69"/>
  <c r="I332" i="69"/>
  <c r="I309" i="69"/>
  <c r="I220" i="69"/>
  <c r="I284" i="69"/>
  <c r="I241" i="69"/>
  <c r="I256" i="69"/>
  <c r="I179" i="69"/>
  <c r="I339" i="69"/>
  <c r="I225" i="69"/>
  <c r="I82" i="69"/>
  <c r="I98" i="69"/>
  <c r="I190" i="69"/>
  <c r="I316" i="69"/>
  <c r="I10" i="69"/>
  <c r="I28" i="69"/>
  <c r="I165" i="69"/>
  <c r="I197" i="69"/>
  <c r="I248" i="69"/>
  <c r="I5" i="69"/>
  <c r="I277" i="69"/>
  <c r="I21" i="69"/>
  <c r="I147" i="69"/>
  <c r="H373" i="68"/>
  <c r="I372" i="68" s="1"/>
  <c r="G372" i="68"/>
  <c r="H370" i="68"/>
  <c r="H369" i="68"/>
  <c r="H368" i="68"/>
  <c r="G367" i="68"/>
  <c r="H362" i="68"/>
  <c r="I361" i="68" s="1"/>
  <c r="G361" i="68"/>
  <c r="I359" i="68"/>
  <c r="G359" i="68"/>
  <c r="H356" i="68"/>
  <c r="H355" i="68"/>
  <c r="H354" i="68"/>
  <c r="G353" i="68"/>
  <c r="H351" i="68"/>
  <c r="H350" i="68"/>
  <c r="H349" i="68"/>
  <c r="H348" i="68"/>
  <c r="H347" i="68"/>
  <c r="G346" i="68"/>
  <c r="A346" i="68"/>
  <c r="A353" i="68" s="1"/>
  <c r="A359" i="68" s="1"/>
  <c r="A361" i="68" s="1"/>
  <c r="H344" i="68"/>
  <c r="H343" i="68"/>
  <c r="H342" i="68"/>
  <c r="H341" i="68"/>
  <c r="H340" i="68"/>
  <c r="G339" i="68"/>
  <c r="H337" i="68"/>
  <c r="H336" i="68"/>
  <c r="H335" i="68"/>
  <c r="H334" i="68"/>
  <c r="H333" i="68"/>
  <c r="G332" i="68"/>
  <c r="I330" i="68"/>
  <c r="G330" i="68"/>
  <c r="H328" i="68"/>
  <c r="I327" i="68" s="1"/>
  <c r="G327" i="68"/>
  <c r="H325" i="68"/>
  <c r="H324" i="68"/>
  <c r="H323" i="68"/>
  <c r="H322" i="68"/>
  <c r="H321" i="68"/>
  <c r="G320" i="68"/>
  <c r="H318" i="68"/>
  <c r="H317" i="68"/>
  <c r="G316" i="68"/>
  <c r="H314" i="68"/>
  <c r="H313" i="68"/>
  <c r="H312" i="68"/>
  <c r="H311" i="68"/>
  <c r="H310" i="68"/>
  <c r="G309" i="68"/>
  <c r="H307" i="68"/>
  <c r="H306" i="68"/>
  <c r="H305" i="68"/>
  <c r="H304" i="68"/>
  <c r="G303" i="68"/>
  <c r="I301" i="68"/>
  <c r="G301" i="68"/>
  <c r="H299" i="68"/>
  <c r="I298" i="68" s="1"/>
  <c r="G298" i="68"/>
  <c r="H296" i="68"/>
  <c r="I295" i="68" s="1"/>
  <c r="G295" i="68"/>
  <c r="H293" i="68"/>
  <c r="I292" i="68" s="1"/>
  <c r="G292" i="68"/>
  <c r="A292" i="68"/>
  <c r="A295" i="68" s="1"/>
  <c r="A298" i="68" s="1"/>
  <c r="A301" i="68" s="1"/>
  <c r="A303" i="68" s="1"/>
  <c r="A309" i="68" s="1"/>
  <c r="A316" i="68" s="1"/>
  <c r="A320" i="68" s="1"/>
  <c r="A327" i="68" s="1"/>
  <c r="H290" i="68"/>
  <c r="I289" i="68" s="1"/>
  <c r="G289" i="68"/>
  <c r="H287" i="68"/>
  <c r="H286" i="68"/>
  <c r="H285" i="68"/>
  <c r="G284" i="68"/>
  <c r="H282" i="68"/>
  <c r="H281" i="68"/>
  <c r="H280" i="68"/>
  <c r="H279" i="68"/>
  <c r="H278" i="68"/>
  <c r="G277" i="68"/>
  <c r="H275" i="68"/>
  <c r="H274" i="68"/>
  <c r="H273" i="68"/>
  <c r="H272" i="68"/>
  <c r="H271" i="68"/>
  <c r="G270" i="68"/>
  <c r="I268" i="68"/>
  <c r="G268" i="68"/>
  <c r="I266" i="68"/>
  <c r="G266" i="68"/>
  <c r="H264" i="68"/>
  <c r="H263" i="68"/>
  <c r="H262" i="68"/>
  <c r="G261" i="68"/>
  <c r="H259" i="68"/>
  <c r="H258" i="68"/>
  <c r="H257" i="68"/>
  <c r="G256" i="68"/>
  <c r="H254" i="68"/>
  <c r="I253" i="68" s="1"/>
  <c r="G253" i="68"/>
  <c r="A253" i="68"/>
  <c r="A256" i="68" s="1"/>
  <c r="A261" i="68" s="1"/>
  <c r="A266" i="68" s="1"/>
  <c r="A268" i="68" s="1"/>
  <c r="A270" i="68" s="1"/>
  <c r="A277" i="68" s="1"/>
  <c r="A284" i="68" s="1"/>
  <c r="H251" i="68"/>
  <c r="H250" i="68"/>
  <c r="H249" i="68"/>
  <c r="G248" i="68"/>
  <c r="I246" i="68"/>
  <c r="G246" i="68"/>
  <c r="H244" i="68"/>
  <c r="H243" i="68"/>
  <c r="H242" i="68"/>
  <c r="G241" i="68"/>
  <c r="A241" i="68"/>
  <c r="A246" i="68" s="1"/>
  <c r="H239" i="68"/>
  <c r="I238" i="68" s="1"/>
  <c r="G238" i="68"/>
  <c r="I236" i="68"/>
  <c r="G236" i="68"/>
  <c r="I234" i="68"/>
  <c r="G234" i="68"/>
  <c r="I232" i="68"/>
  <c r="G232" i="68"/>
  <c r="H230" i="68"/>
  <c r="H229" i="68"/>
  <c r="H228" i="68"/>
  <c r="H227" i="68"/>
  <c r="H226" i="68"/>
  <c r="G225" i="68"/>
  <c r="H223" i="68"/>
  <c r="H222" i="68"/>
  <c r="H221" i="68"/>
  <c r="G220" i="68"/>
  <c r="A220" i="68"/>
  <c r="A225" i="68" s="1"/>
  <c r="A232" i="68" s="1"/>
  <c r="I218" i="68"/>
  <c r="G218" i="68"/>
  <c r="H216" i="68"/>
  <c r="I215" i="68" s="1"/>
  <c r="G215" i="68"/>
  <c r="I213" i="68"/>
  <c r="G213" i="68"/>
  <c r="H211" i="68"/>
  <c r="I210" i="68" s="1"/>
  <c r="G210" i="68"/>
  <c r="A210" i="68"/>
  <c r="A213" i="68" s="1"/>
  <c r="I208" i="68"/>
  <c r="G208" i="68"/>
  <c r="I206" i="68"/>
  <c r="G206" i="68"/>
  <c r="I204" i="68"/>
  <c r="G204" i="68"/>
  <c r="H202" i="68"/>
  <c r="H201" i="68"/>
  <c r="H200" i="68"/>
  <c r="H199" i="68"/>
  <c r="H198" i="68"/>
  <c r="G197" i="68"/>
  <c r="H195" i="68"/>
  <c r="H194" i="68"/>
  <c r="H193" i="68"/>
  <c r="H192" i="68"/>
  <c r="H191" i="68"/>
  <c r="G190" i="68"/>
  <c r="I188" i="68"/>
  <c r="G188" i="68"/>
  <c r="I186" i="68"/>
  <c r="G186" i="68"/>
  <c r="H184" i="68"/>
  <c r="H183" i="68"/>
  <c r="H182" i="68"/>
  <c r="H181" i="68"/>
  <c r="H180" i="68"/>
  <c r="G179" i="68"/>
  <c r="H177" i="68"/>
  <c r="H176" i="68"/>
  <c r="H175" i="68"/>
  <c r="H174" i="68"/>
  <c r="H173" i="68"/>
  <c r="G172" i="68"/>
  <c r="H170" i="68"/>
  <c r="H169" i="68"/>
  <c r="H168" i="68"/>
  <c r="H167" i="68"/>
  <c r="H166" i="68"/>
  <c r="G165" i="68"/>
  <c r="H163" i="68"/>
  <c r="H162" i="68"/>
  <c r="H161" i="68"/>
  <c r="G160" i="68"/>
  <c r="H158" i="68"/>
  <c r="I157" i="68" s="1"/>
  <c r="G157" i="68"/>
  <c r="A157" i="68"/>
  <c r="A160" i="68" s="1"/>
  <c r="A165" i="68" s="1"/>
  <c r="A172" i="68" s="1"/>
  <c r="A179" i="68" s="1"/>
  <c r="A186" i="68" s="1"/>
  <c r="A188" i="68" s="1"/>
  <c r="A190" i="68" s="1"/>
  <c r="A197" i="68" s="1"/>
  <c r="A204" i="68" s="1"/>
  <c r="A206" i="68" s="1"/>
  <c r="H155" i="68"/>
  <c r="I154" i="68" s="1"/>
  <c r="G154" i="68"/>
  <c r="H152" i="68"/>
  <c r="H151" i="68"/>
  <c r="H150" i="68"/>
  <c r="H149" i="68"/>
  <c r="H148" i="68"/>
  <c r="G147" i="68"/>
  <c r="H145" i="68"/>
  <c r="I144" i="68" s="1"/>
  <c r="G144" i="68"/>
  <c r="H142" i="68"/>
  <c r="I141" i="68" s="1"/>
  <c r="G141" i="68"/>
  <c r="H139" i="68"/>
  <c r="I138" i="68" s="1"/>
  <c r="G138" i="68"/>
  <c r="H136" i="68"/>
  <c r="I135" i="68" s="1"/>
  <c r="G135" i="68"/>
  <c r="H133" i="68"/>
  <c r="I132" i="68" s="1"/>
  <c r="G132" i="68"/>
  <c r="H130" i="68"/>
  <c r="H129" i="68"/>
  <c r="H128" i="68"/>
  <c r="H127" i="68"/>
  <c r="H126" i="68"/>
  <c r="G125" i="68"/>
  <c r="I123" i="68"/>
  <c r="G123" i="68"/>
  <c r="H121" i="68"/>
  <c r="I120" i="68" s="1"/>
  <c r="G120" i="68"/>
  <c r="I118" i="68"/>
  <c r="G118" i="68"/>
  <c r="A118" i="68"/>
  <c r="A120" i="68" s="1"/>
  <c r="A123" i="68" s="1"/>
  <c r="A125" i="68" s="1"/>
  <c r="A132" i="68" s="1"/>
  <c r="A135" i="68" s="1"/>
  <c r="A138" i="68" s="1"/>
  <c r="A141" i="68" s="1"/>
  <c r="A144" i="68" s="1"/>
  <c r="A147" i="68" s="1"/>
  <c r="H116" i="68"/>
  <c r="H115" i="68"/>
  <c r="H114" i="68"/>
  <c r="G113" i="68"/>
  <c r="I111" i="68"/>
  <c r="G111" i="68"/>
  <c r="H109" i="68"/>
  <c r="I108" i="68" s="1"/>
  <c r="G108" i="68"/>
  <c r="H106" i="68"/>
  <c r="H105" i="68"/>
  <c r="H104" i="68"/>
  <c r="G103" i="68"/>
  <c r="A103" i="68"/>
  <c r="A108" i="68" s="1"/>
  <c r="H101" i="68"/>
  <c r="H100" i="68"/>
  <c r="H99" i="68"/>
  <c r="G98" i="68"/>
  <c r="H96" i="68"/>
  <c r="I95" i="68" s="1"/>
  <c r="G95" i="68"/>
  <c r="I93" i="68"/>
  <c r="G93" i="68"/>
  <c r="H91" i="68"/>
  <c r="H90" i="68"/>
  <c r="H89" i="68"/>
  <c r="H88" i="68"/>
  <c r="H87" i="68"/>
  <c r="G86" i="68"/>
  <c r="A86" i="68"/>
  <c r="A93" i="68" s="1"/>
  <c r="A95" i="68" s="1"/>
  <c r="H84" i="68"/>
  <c r="H83" i="68"/>
  <c r="G82" i="68"/>
  <c r="H80" i="68"/>
  <c r="H79" i="68"/>
  <c r="G78" i="68"/>
  <c r="H76" i="68"/>
  <c r="I75" i="68" s="1"/>
  <c r="G75" i="68"/>
  <c r="H73" i="68"/>
  <c r="I72" i="68" s="1"/>
  <c r="G72" i="68"/>
  <c r="I70" i="68"/>
  <c r="G70" i="68"/>
  <c r="A70" i="68"/>
  <c r="H68" i="68"/>
  <c r="H67" i="68"/>
  <c r="H66" i="68"/>
  <c r="H65" i="68"/>
  <c r="G64" i="68"/>
  <c r="I62" i="68"/>
  <c r="G62" i="68"/>
  <c r="H60" i="68"/>
  <c r="I59" i="68" s="1"/>
  <c r="G59" i="68"/>
  <c r="H57" i="68"/>
  <c r="I56" i="68" s="1"/>
  <c r="G56" i="68"/>
  <c r="H54" i="68"/>
  <c r="H53" i="68"/>
  <c r="H52" i="68"/>
  <c r="H51" i="68"/>
  <c r="H50" i="68"/>
  <c r="G49" i="68"/>
  <c r="H47" i="68"/>
  <c r="I46" i="68" s="1"/>
  <c r="G46" i="68"/>
  <c r="A46" i="68"/>
  <c r="A49" i="68" s="1"/>
  <c r="A56" i="68" s="1"/>
  <c r="H44" i="68"/>
  <c r="H43" i="68"/>
  <c r="H42" i="68"/>
  <c r="H41" i="68"/>
  <c r="H40" i="68"/>
  <c r="G39" i="68"/>
  <c r="I37" i="68"/>
  <c r="G37" i="68"/>
  <c r="I35" i="68"/>
  <c r="G35" i="68"/>
  <c r="H33" i="68"/>
  <c r="H32" i="68"/>
  <c r="H31" i="68"/>
  <c r="H30" i="68"/>
  <c r="H29" i="68"/>
  <c r="G28" i="68"/>
  <c r="I26" i="68"/>
  <c r="G26" i="68"/>
  <c r="I24" i="68"/>
  <c r="G24" i="68"/>
  <c r="H22" i="68"/>
  <c r="H21" i="68"/>
  <c r="H19" i="68"/>
  <c r="H18" i="68"/>
  <c r="H16" i="68"/>
  <c r="H15" i="68"/>
  <c r="H13" i="68"/>
  <c r="H12" i="68"/>
  <c r="H11" i="68"/>
  <c r="H10" i="68"/>
  <c r="A10" i="68"/>
  <c r="A15" i="68" s="1"/>
  <c r="A18" i="68" s="1"/>
  <c r="H8" i="68"/>
  <c r="H7" i="68"/>
  <c r="H6" i="68"/>
  <c r="H5" i="68"/>
  <c r="I365" i="69" l="1"/>
  <c r="I379" i="69" s="1"/>
  <c r="I367" i="68"/>
  <c r="I375" i="68" s="1"/>
  <c r="I18" i="68"/>
  <c r="I113" i="68"/>
  <c r="I220" i="68"/>
  <c r="I332" i="68"/>
  <c r="I172" i="68"/>
  <c r="I190" i="68"/>
  <c r="I21" i="68"/>
  <c r="I82" i="68"/>
  <c r="I125" i="68"/>
  <c r="I49" i="68"/>
  <c r="I78" i="68"/>
  <c r="I160" i="68"/>
  <c r="I179" i="68"/>
  <c r="I197" i="68"/>
  <c r="I248" i="68"/>
  <c r="I284" i="68"/>
  <c r="I316" i="68"/>
  <c r="I353" i="68"/>
  <c r="I86" i="68"/>
  <c r="I165" i="68"/>
  <c r="I346" i="68"/>
  <c r="I64" i="68"/>
  <c r="I241" i="68"/>
  <c r="I256" i="68"/>
  <c r="I277" i="68"/>
  <c r="I28" i="68"/>
  <c r="I225" i="68"/>
  <c r="I303" i="68"/>
  <c r="I5" i="68"/>
  <c r="I98" i="68"/>
  <c r="I261" i="68"/>
  <c r="I15" i="68"/>
  <c r="I309" i="68"/>
  <c r="I10" i="68"/>
  <c r="I103" i="68"/>
  <c r="I270" i="68"/>
  <c r="I339" i="68"/>
  <c r="I320" i="68"/>
  <c r="I39" i="68"/>
  <c r="I147" i="68"/>
  <c r="G330" i="67"/>
  <c r="I330" i="67"/>
  <c r="I111" i="67"/>
  <c r="G111" i="67"/>
  <c r="I62" i="67"/>
  <c r="H22" i="67"/>
  <c r="H21" i="67"/>
  <c r="F376" i="67"/>
  <c r="F383" i="67" s="1"/>
  <c r="H373" i="67"/>
  <c r="I372" i="67" s="1"/>
  <c r="G372" i="67"/>
  <c r="H370" i="67"/>
  <c r="H369" i="67"/>
  <c r="H368" i="67"/>
  <c r="G367" i="67"/>
  <c r="H362" i="67"/>
  <c r="I361" i="67" s="1"/>
  <c r="G361" i="67"/>
  <c r="I359" i="67"/>
  <c r="G359" i="67"/>
  <c r="H356" i="67"/>
  <c r="H355" i="67"/>
  <c r="H354" i="67"/>
  <c r="G353" i="67"/>
  <c r="H351" i="67"/>
  <c r="H350" i="67"/>
  <c r="H349" i="67"/>
  <c r="H348" i="67"/>
  <c r="H347" i="67"/>
  <c r="G346" i="67"/>
  <c r="A346" i="67"/>
  <c r="A353" i="67" s="1"/>
  <c r="A359" i="67" s="1"/>
  <c r="A361" i="67" s="1"/>
  <c r="H344" i="67"/>
  <c r="H343" i="67"/>
  <c r="H342" i="67"/>
  <c r="H341" i="67"/>
  <c r="H340" i="67"/>
  <c r="G339" i="67"/>
  <c r="H337" i="67"/>
  <c r="H336" i="67"/>
  <c r="H335" i="67"/>
  <c r="H334" i="67"/>
  <c r="H333" i="67"/>
  <c r="G332" i="67"/>
  <c r="H328" i="67"/>
  <c r="I327" i="67" s="1"/>
  <c r="G327" i="67"/>
  <c r="H325" i="67"/>
  <c r="H324" i="67"/>
  <c r="H323" i="67"/>
  <c r="H322" i="67"/>
  <c r="H321" i="67"/>
  <c r="G320" i="67"/>
  <c r="H318" i="67"/>
  <c r="H317" i="67"/>
  <c r="G316" i="67"/>
  <c r="H314" i="67"/>
  <c r="H313" i="67"/>
  <c r="H312" i="67"/>
  <c r="H311" i="67"/>
  <c r="H310" i="67"/>
  <c r="G309" i="67"/>
  <c r="H307" i="67"/>
  <c r="H306" i="67"/>
  <c r="H305" i="67"/>
  <c r="H304" i="67"/>
  <c r="G303" i="67"/>
  <c r="I301" i="67"/>
  <c r="G301" i="67"/>
  <c r="H299" i="67"/>
  <c r="I298" i="67" s="1"/>
  <c r="G298" i="67"/>
  <c r="H296" i="67"/>
  <c r="I295" i="67" s="1"/>
  <c r="G295" i="67"/>
  <c r="H293" i="67"/>
  <c r="I292" i="67" s="1"/>
  <c r="G292" i="67"/>
  <c r="A292" i="67"/>
  <c r="A295" i="67" s="1"/>
  <c r="A298" i="67" s="1"/>
  <c r="A301" i="67" s="1"/>
  <c r="A303" i="67" s="1"/>
  <c r="A309" i="67" s="1"/>
  <c r="A316" i="67" s="1"/>
  <c r="A320" i="67" s="1"/>
  <c r="A327" i="67" s="1"/>
  <c r="H290" i="67"/>
  <c r="I289" i="67" s="1"/>
  <c r="G289" i="67"/>
  <c r="H287" i="67"/>
  <c r="H286" i="67"/>
  <c r="H285" i="67"/>
  <c r="G284" i="67"/>
  <c r="H282" i="67"/>
  <c r="H281" i="67"/>
  <c r="H280" i="67"/>
  <c r="H279" i="67"/>
  <c r="H278" i="67"/>
  <c r="G277" i="67"/>
  <c r="H275" i="67"/>
  <c r="H274" i="67"/>
  <c r="H273" i="67"/>
  <c r="H272" i="67"/>
  <c r="H271" i="67"/>
  <c r="G270" i="67"/>
  <c r="I268" i="67"/>
  <c r="G268" i="67"/>
  <c r="I266" i="67"/>
  <c r="G266" i="67"/>
  <c r="H264" i="67"/>
  <c r="H263" i="67"/>
  <c r="H262" i="67"/>
  <c r="G261" i="67"/>
  <c r="H259" i="67"/>
  <c r="H258" i="67"/>
  <c r="H257" i="67"/>
  <c r="G256" i="67"/>
  <c r="H254" i="67"/>
  <c r="I253" i="67" s="1"/>
  <c r="G253" i="67"/>
  <c r="A253" i="67"/>
  <c r="A256" i="67" s="1"/>
  <c r="A261" i="67" s="1"/>
  <c r="A266" i="67" s="1"/>
  <c r="A268" i="67" s="1"/>
  <c r="A270" i="67" s="1"/>
  <c r="A277" i="67" s="1"/>
  <c r="A284" i="67" s="1"/>
  <c r="H251" i="67"/>
  <c r="H250" i="67"/>
  <c r="H249" i="67"/>
  <c r="G248" i="67"/>
  <c r="I246" i="67"/>
  <c r="G246" i="67"/>
  <c r="H244" i="67"/>
  <c r="H243" i="67"/>
  <c r="H242" i="67"/>
  <c r="G241" i="67"/>
  <c r="A241" i="67"/>
  <c r="A246" i="67" s="1"/>
  <c r="H239" i="67"/>
  <c r="I238" i="67" s="1"/>
  <c r="G238" i="67"/>
  <c r="I236" i="67"/>
  <c r="G236" i="67"/>
  <c r="I234" i="67"/>
  <c r="G234" i="67"/>
  <c r="I232" i="67"/>
  <c r="G232" i="67"/>
  <c r="H230" i="67"/>
  <c r="H229" i="67"/>
  <c r="H228" i="67"/>
  <c r="H227" i="67"/>
  <c r="H226" i="67"/>
  <c r="G225" i="67"/>
  <c r="H223" i="67"/>
  <c r="H222" i="67"/>
  <c r="H221" i="67"/>
  <c r="G220" i="67"/>
  <c r="A220" i="67"/>
  <c r="A225" i="67" s="1"/>
  <c r="A232" i="67" s="1"/>
  <c r="I218" i="67"/>
  <c r="G218" i="67"/>
  <c r="H216" i="67"/>
  <c r="I215" i="67" s="1"/>
  <c r="G215" i="67"/>
  <c r="I213" i="67"/>
  <c r="G213" i="67"/>
  <c r="H211" i="67"/>
  <c r="I210" i="67" s="1"/>
  <c r="G210" i="67"/>
  <c r="A210" i="67"/>
  <c r="A213" i="67" s="1"/>
  <c r="I208" i="67"/>
  <c r="G208" i="67"/>
  <c r="I206" i="67"/>
  <c r="G206" i="67"/>
  <c r="I204" i="67"/>
  <c r="G204" i="67"/>
  <c r="H202" i="67"/>
  <c r="H201" i="67"/>
  <c r="H200" i="67"/>
  <c r="H199" i="67"/>
  <c r="H198" i="67"/>
  <c r="G197" i="67"/>
  <c r="H195" i="67"/>
  <c r="H194" i="67"/>
  <c r="H193" i="67"/>
  <c r="H192" i="67"/>
  <c r="H191" i="67"/>
  <c r="G190" i="67"/>
  <c r="I188" i="67"/>
  <c r="G188" i="67"/>
  <c r="I186" i="67"/>
  <c r="G186" i="67"/>
  <c r="H184" i="67"/>
  <c r="H183" i="67"/>
  <c r="H182" i="67"/>
  <c r="H181" i="67"/>
  <c r="H180" i="67"/>
  <c r="G179" i="67"/>
  <c r="H177" i="67"/>
  <c r="H176" i="67"/>
  <c r="H175" i="67"/>
  <c r="H174" i="67"/>
  <c r="H173" i="67"/>
  <c r="G172" i="67"/>
  <c r="H170" i="67"/>
  <c r="H169" i="67"/>
  <c r="H168" i="67"/>
  <c r="H167" i="67"/>
  <c r="H166" i="67"/>
  <c r="G165" i="67"/>
  <c r="H163" i="67"/>
  <c r="H162" i="67"/>
  <c r="H161" i="67"/>
  <c r="G160" i="67"/>
  <c r="H158" i="67"/>
  <c r="I157" i="67" s="1"/>
  <c r="G157" i="67"/>
  <c r="A157" i="67"/>
  <c r="A160" i="67" s="1"/>
  <c r="A165" i="67" s="1"/>
  <c r="A172" i="67" s="1"/>
  <c r="A179" i="67" s="1"/>
  <c r="A186" i="67" s="1"/>
  <c r="A188" i="67" s="1"/>
  <c r="A190" i="67" s="1"/>
  <c r="A197" i="67" s="1"/>
  <c r="A204" i="67" s="1"/>
  <c r="A206" i="67" s="1"/>
  <c r="H155" i="67"/>
  <c r="I154" i="67" s="1"/>
  <c r="G154" i="67"/>
  <c r="H152" i="67"/>
  <c r="H151" i="67"/>
  <c r="H150" i="67"/>
  <c r="H149" i="67"/>
  <c r="H148" i="67"/>
  <c r="G147" i="67"/>
  <c r="H145" i="67"/>
  <c r="I144" i="67" s="1"/>
  <c r="G144" i="67"/>
  <c r="H142" i="67"/>
  <c r="I141" i="67" s="1"/>
  <c r="G141" i="67"/>
  <c r="H139" i="67"/>
  <c r="I138" i="67" s="1"/>
  <c r="G138" i="67"/>
  <c r="H136" i="67"/>
  <c r="I135" i="67" s="1"/>
  <c r="G135" i="67"/>
  <c r="H133" i="67"/>
  <c r="I132" i="67" s="1"/>
  <c r="G132" i="67"/>
  <c r="H130" i="67"/>
  <c r="H129" i="67"/>
  <c r="H128" i="67"/>
  <c r="H127" i="67"/>
  <c r="H126" i="67"/>
  <c r="G125" i="67"/>
  <c r="I123" i="67"/>
  <c r="G123" i="67"/>
  <c r="H121" i="67"/>
  <c r="I120" i="67" s="1"/>
  <c r="G120" i="67"/>
  <c r="I118" i="67"/>
  <c r="G118" i="67"/>
  <c r="A118" i="67"/>
  <c r="A120" i="67" s="1"/>
  <c r="A123" i="67" s="1"/>
  <c r="A125" i="67" s="1"/>
  <c r="A132" i="67" s="1"/>
  <c r="A135" i="67" s="1"/>
  <c r="A138" i="67" s="1"/>
  <c r="A141" i="67" s="1"/>
  <c r="A144" i="67" s="1"/>
  <c r="A147" i="67" s="1"/>
  <c r="H116" i="67"/>
  <c r="H115" i="67"/>
  <c r="H114" i="67"/>
  <c r="G113" i="67"/>
  <c r="H109" i="67"/>
  <c r="I108" i="67" s="1"/>
  <c r="G108" i="67"/>
  <c r="H106" i="67"/>
  <c r="H105" i="67"/>
  <c r="H104" i="67"/>
  <c r="G103" i="67"/>
  <c r="A103" i="67"/>
  <c r="A108" i="67" s="1"/>
  <c r="H101" i="67"/>
  <c r="H100" i="67"/>
  <c r="H99" i="67"/>
  <c r="G98" i="67"/>
  <c r="H96" i="67"/>
  <c r="I95" i="67" s="1"/>
  <c r="G95" i="67"/>
  <c r="I93" i="67"/>
  <c r="G93" i="67"/>
  <c r="H91" i="67"/>
  <c r="H90" i="67"/>
  <c r="H89" i="67"/>
  <c r="H88" i="67"/>
  <c r="H87" i="67"/>
  <c r="G86" i="67"/>
  <c r="A86" i="67"/>
  <c r="A93" i="67" s="1"/>
  <c r="A95" i="67" s="1"/>
  <c r="H84" i="67"/>
  <c r="H83" i="67"/>
  <c r="G82" i="67"/>
  <c r="H80" i="67"/>
  <c r="H79" i="67"/>
  <c r="G78" i="67"/>
  <c r="H76" i="67"/>
  <c r="I75" i="67" s="1"/>
  <c r="G75" i="67"/>
  <c r="H73" i="67"/>
  <c r="I72" i="67" s="1"/>
  <c r="G72" i="67"/>
  <c r="I70" i="67"/>
  <c r="G70" i="67"/>
  <c r="A70" i="67"/>
  <c r="H68" i="67"/>
  <c r="H67" i="67"/>
  <c r="H66" i="67"/>
  <c r="H65" i="67"/>
  <c r="G64" i="67"/>
  <c r="G62" i="67"/>
  <c r="H60" i="67"/>
  <c r="I59" i="67" s="1"/>
  <c r="G59" i="67"/>
  <c r="H57" i="67"/>
  <c r="I56" i="67" s="1"/>
  <c r="G56" i="67"/>
  <c r="H54" i="67"/>
  <c r="H53" i="67"/>
  <c r="H52" i="67"/>
  <c r="H51" i="67"/>
  <c r="H50" i="67"/>
  <c r="G49" i="67"/>
  <c r="H47" i="67"/>
  <c r="I46" i="67" s="1"/>
  <c r="G46" i="67"/>
  <c r="A46" i="67"/>
  <c r="A49" i="67" s="1"/>
  <c r="A56" i="67" s="1"/>
  <c r="H44" i="67"/>
  <c r="H43" i="67"/>
  <c r="H42" i="67"/>
  <c r="H41" i="67"/>
  <c r="H40" i="67"/>
  <c r="G39" i="67"/>
  <c r="I37" i="67"/>
  <c r="G37" i="67"/>
  <c r="I35" i="67"/>
  <c r="G35" i="67"/>
  <c r="H33" i="67"/>
  <c r="H32" i="67"/>
  <c r="H31" i="67"/>
  <c r="H30" i="67"/>
  <c r="H29" i="67"/>
  <c r="G28" i="67"/>
  <c r="I26" i="67"/>
  <c r="G26" i="67"/>
  <c r="I24" i="67"/>
  <c r="G24" i="67"/>
  <c r="H19" i="67"/>
  <c r="H18" i="67"/>
  <c r="H16" i="67"/>
  <c r="H15" i="67"/>
  <c r="H13" i="67"/>
  <c r="H12" i="67"/>
  <c r="H11" i="67"/>
  <c r="H10" i="67"/>
  <c r="A10" i="67"/>
  <c r="A15" i="67" s="1"/>
  <c r="A18" i="67" s="1"/>
  <c r="H8" i="67"/>
  <c r="H7" i="67"/>
  <c r="H6" i="67"/>
  <c r="H5" i="67"/>
  <c r="I354" i="65"/>
  <c r="I297" i="65"/>
  <c r="I264" i="65"/>
  <c r="I262" i="65"/>
  <c r="I242" i="65"/>
  <c r="I232" i="65"/>
  <c r="I230" i="65"/>
  <c r="I228" i="65"/>
  <c r="I214" i="65"/>
  <c r="I209" i="65"/>
  <c r="I204" i="65"/>
  <c r="I202" i="65"/>
  <c r="I200" i="65"/>
  <c r="I184" i="65"/>
  <c r="I182" i="65"/>
  <c r="I119" i="65"/>
  <c r="I114" i="65"/>
  <c r="I90" i="65"/>
  <c r="I367" i="67" l="1"/>
  <c r="I375" i="67" s="1"/>
  <c r="I365" i="68"/>
  <c r="I379" i="68" s="1"/>
  <c r="I21" i="67"/>
  <c r="I248" i="67"/>
  <c r="I147" i="67"/>
  <c r="I78" i="67"/>
  <c r="I113" i="67"/>
  <c r="I241" i="67"/>
  <c r="I103" i="67"/>
  <c r="I10" i="67"/>
  <c r="I225" i="67"/>
  <c r="I261" i="67"/>
  <c r="I39" i="67"/>
  <c r="I160" i="67"/>
  <c r="I220" i="67"/>
  <c r="I284" i="67"/>
  <c r="I320" i="67"/>
  <c r="I197" i="67"/>
  <c r="I86" i="67"/>
  <c r="I18" i="67"/>
  <c r="I98" i="67"/>
  <c r="I165" i="67"/>
  <c r="I190" i="67"/>
  <c r="I277" i="67"/>
  <c r="I353" i="67"/>
  <c r="I82" i="67"/>
  <c r="I125" i="67"/>
  <c r="I270" i="67"/>
  <c r="I316" i="67"/>
  <c r="I64" i="67"/>
  <c r="I5" i="67"/>
  <c r="I179" i="67"/>
  <c r="I256" i="67"/>
  <c r="I309" i="67"/>
  <c r="I49" i="67"/>
  <c r="I346" i="67"/>
  <c r="I339" i="67"/>
  <c r="I172" i="67"/>
  <c r="I303" i="67"/>
  <c r="I15" i="67"/>
  <c r="I28" i="67"/>
  <c r="I332" i="67"/>
  <c r="I365" i="67" l="1"/>
  <c r="I376" i="67" s="1"/>
  <c r="I383" i="67" s="1"/>
  <c r="I67" i="65" l="1"/>
  <c r="I34" i="65"/>
  <c r="I32" i="65"/>
  <c r="I23" i="65"/>
  <c r="I21" i="65"/>
  <c r="H368" i="65"/>
  <c r="I367" i="65" s="1"/>
  <c r="H364" i="65"/>
  <c r="H365" i="65"/>
  <c r="H363" i="65"/>
  <c r="I362" i="65" s="1"/>
  <c r="H357" i="65"/>
  <c r="I356" i="65" s="1"/>
  <c r="H350" i="65"/>
  <c r="H351" i="65"/>
  <c r="H349" i="65"/>
  <c r="H343" i="65"/>
  <c r="H344" i="65"/>
  <c r="H345" i="65"/>
  <c r="H346" i="65"/>
  <c r="H342" i="65"/>
  <c r="H336" i="65"/>
  <c r="H337" i="65"/>
  <c r="H338" i="65"/>
  <c r="H339" i="65"/>
  <c r="H335" i="65"/>
  <c r="H329" i="65"/>
  <c r="H330" i="65"/>
  <c r="H331" i="65"/>
  <c r="H332" i="65"/>
  <c r="H328" i="65"/>
  <c r="H324" i="65"/>
  <c r="I323" i="65" s="1"/>
  <c r="H318" i="65"/>
  <c r="H319" i="65"/>
  <c r="H320" i="65"/>
  <c r="H321" i="65"/>
  <c r="H317" i="65"/>
  <c r="H314" i="65"/>
  <c r="H313" i="65"/>
  <c r="H307" i="65"/>
  <c r="H308" i="65"/>
  <c r="H309" i="65"/>
  <c r="H310" i="65"/>
  <c r="H306" i="65"/>
  <c r="H301" i="65"/>
  <c r="H302" i="65"/>
  <c r="H303" i="65"/>
  <c r="H300" i="65"/>
  <c r="H295" i="65"/>
  <c r="I294" i="65" s="1"/>
  <c r="H292" i="65"/>
  <c r="I291" i="65" s="1"/>
  <c r="H289" i="65"/>
  <c r="I288" i="65" s="1"/>
  <c r="H286" i="65"/>
  <c r="I285" i="65" s="1"/>
  <c r="H282" i="65"/>
  <c r="H283" i="65"/>
  <c r="H281" i="65"/>
  <c r="H275" i="65"/>
  <c r="H276" i="65"/>
  <c r="H277" i="65"/>
  <c r="H278" i="65"/>
  <c r="H274" i="65"/>
  <c r="H268" i="65"/>
  <c r="H269" i="65"/>
  <c r="H270" i="65"/>
  <c r="H271" i="65"/>
  <c r="H267" i="65"/>
  <c r="H260" i="65"/>
  <c r="H259" i="65"/>
  <c r="H258" i="65"/>
  <c r="H254" i="65"/>
  <c r="H255" i="65"/>
  <c r="H253" i="65"/>
  <c r="H250" i="65"/>
  <c r="I249" i="65" s="1"/>
  <c r="H246" i="65"/>
  <c r="H247" i="65"/>
  <c r="H245" i="65"/>
  <c r="H239" i="65"/>
  <c r="H240" i="65"/>
  <c r="H238" i="65"/>
  <c r="H235" i="65"/>
  <c r="I234" i="65" s="1"/>
  <c r="H223" i="65"/>
  <c r="H224" i="65"/>
  <c r="H225" i="65"/>
  <c r="H226" i="65"/>
  <c r="H222" i="65"/>
  <c r="H218" i="65"/>
  <c r="H219" i="65"/>
  <c r="H217" i="65"/>
  <c r="I216" i="65" s="1"/>
  <c r="H212" i="65"/>
  <c r="I211" i="65" s="1"/>
  <c r="H207" i="65"/>
  <c r="I206" i="65" s="1"/>
  <c r="H195" i="65"/>
  <c r="H196" i="65"/>
  <c r="H197" i="65"/>
  <c r="H198" i="65"/>
  <c r="H194" i="65"/>
  <c r="H188" i="65"/>
  <c r="H189" i="65"/>
  <c r="H190" i="65"/>
  <c r="H191" i="65"/>
  <c r="H187" i="65"/>
  <c r="H177" i="65"/>
  <c r="H178" i="65"/>
  <c r="H179" i="65"/>
  <c r="H180" i="65"/>
  <c r="H176" i="65"/>
  <c r="H170" i="65"/>
  <c r="H171" i="65"/>
  <c r="H172" i="65"/>
  <c r="H173" i="65"/>
  <c r="H169" i="65"/>
  <c r="H163" i="65"/>
  <c r="H164" i="65"/>
  <c r="H165" i="65"/>
  <c r="H166" i="65"/>
  <c r="H162" i="65"/>
  <c r="H158" i="65"/>
  <c r="H159" i="65"/>
  <c r="H157" i="65"/>
  <c r="H154" i="65"/>
  <c r="I153" i="65" s="1"/>
  <c r="H151" i="65"/>
  <c r="I150" i="65" s="1"/>
  <c r="H145" i="65"/>
  <c r="H146" i="65"/>
  <c r="H147" i="65"/>
  <c r="H148" i="65"/>
  <c r="H144" i="65"/>
  <c r="H141" i="65"/>
  <c r="I140" i="65" s="1"/>
  <c r="H138" i="65"/>
  <c r="I137" i="65" s="1"/>
  <c r="H135" i="65"/>
  <c r="I134" i="65" s="1"/>
  <c r="H132" i="65"/>
  <c r="I131" i="65" s="1"/>
  <c r="H129" i="65"/>
  <c r="I128" i="65" s="1"/>
  <c r="H123" i="65"/>
  <c r="H124" i="65"/>
  <c r="H125" i="65"/>
  <c r="H126" i="65"/>
  <c r="H122" i="65"/>
  <c r="H117" i="65"/>
  <c r="I116" i="65" s="1"/>
  <c r="H111" i="65"/>
  <c r="H112" i="65"/>
  <c r="H110" i="65"/>
  <c r="H106" i="65"/>
  <c r="I105" i="65" s="1"/>
  <c r="H102" i="65"/>
  <c r="H103" i="65"/>
  <c r="H101" i="65"/>
  <c r="H97" i="65"/>
  <c r="H98" i="65"/>
  <c r="H96" i="65"/>
  <c r="H93" i="65"/>
  <c r="I92" i="65" s="1"/>
  <c r="H85" i="65"/>
  <c r="H86" i="65"/>
  <c r="H87" i="65"/>
  <c r="H88" i="65"/>
  <c r="H84" i="65"/>
  <c r="H81" i="65"/>
  <c r="H80" i="65"/>
  <c r="I79" i="65" s="1"/>
  <c r="H77" i="65"/>
  <c r="H76" i="65"/>
  <c r="H73" i="65"/>
  <c r="I72" i="65" s="1"/>
  <c r="H70" i="65"/>
  <c r="I69" i="65" s="1"/>
  <c r="H63" i="65"/>
  <c r="H64" i="65"/>
  <c r="H65" i="65"/>
  <c r="H62" i="65"/>
  <c r="H57" i="65"/>
  <c r="I56" i="65" s="1"/>
  <c r="H54" i="65"/>
  <c r="I53" i="65" s="1"/>
  <c r="H48" i="65"/>
  <c r="H49" i="65"/>
  <c r="H50" i="65"/>
  <c r="H51" i="65"/>
  <c r="H47" i="65"/>
  <c r="H44" i="65"/>
  <c r="I43" i="65" s="1"/>
  <c r="H38" i="65"/>
  <c r="H39" i="65"/>
  <c r="H40" i="65"/>
  <c r="H41" i="65"/>
  <c r="H37" i="65"/>
  <c r="H27" i="65"/>
  <c r="H28" i="65"/>
  <c r="H29" i="65"/>
  <c r="H30" i="65"/>
  <c r="H26" i="65"/>
  <c r="H19" i="65"/>
  <c r="H16" i="65"/>
  <c r="H13" i="65"/>
  <c r="H12" i="65"/>
  <c r="H11" i="65"/>
  <c r="I61" i="65" l="1"/>
  <c r="I244" i="65"/>
  <c r="I266" i="65"/>
  <c r="I221" i="65"/>
  <c r="I299" i="65"/>
  <c r="I46" i="65"/>
  <c r="I75" i="65"/>
  <c r="I100" i="65"/>
  <c r="I156" i="65"/>
  <c r="I36" i="65"/>
  <c r="I109" i="65"/>
  <c r="I161" i="65"/>
  <c r="I237" i="65"/>
  <c r="I25" i="65"/>
  <c r="I312" i="65"/>
  <c r="I252" i="65"/>
  <c r="I273" i="65"/>
  <c r="I186" i="65"/>
  <c r="I121" i="65"/>
  <c r="I95" i="65"/>
  <c r="I168" i="65"/>
  <c r="I316" i="65"/>
  <c r="I370" i="65"/>
  <c r="I193" i="65"/>
  <c r="I341" i="65"/>
  <c r="I175" i="65"/>
  <c r="I257" i="65"/>
  <c r="I305" i="65"/>
  <c r="I83" i="65"/>
  <c r="I280" i="65"/>
  <c r="I327" i="65"/>
  <c r="I143" i="65"/>
  <c r="I334" i="65"/>
  <c r="I348" i="65"/>
  <c r="G367" i="65"/>
  <c r="G356" i="65"/>
  <c r="G354" i="65"/>
  <c r="G348" i="65"/>
  <c r="G341" i="65"/>
  <c r="G334" i="65"/>
  <c r="G327" i="65"/>
  <c r="G323" i="65"/>
  <c r="G316" i="65"/>
  <c r="G312" i="65"/>
  <c r="G305" i="65"/>
  <c r="G299" i="65"/>
  <c r="G297" i="65"/>
  <c r="G294" i="65"/>
  <c r="G291" i="65"/>
  <c r="G288" i="65"/>
  <c r="G285" i="65"/>
  <c r="G280" i="65"/>
  <c r="G273" i="65"/>
  <c r="G266" i="65"/>
  <c r="G264" i="65"/>
  <c r="G262" i="65"/>
  <c r="G257" i="65"/>
  <c r="G252" i="65"/>
  <c r="G249" i="65"/>
  <c r="G244" i="65"/>
  <c r="G242" i="65"/>
  <c r="G237" i="65"/>
  <c r="G234" i="65"/>
  <c r="G232" i="65"/>
  <c r="G230" i="65"/>
  <c r="G228" i="65"/>
  <c r="G221" i="65"/>
  <c r="G216" i="65"/>
  <c r="G214" i="65"/>
  <c r="G211" i="65"/>
  <c r="G209" i="65"/>
  <c r="G206" i="65"/>
  <c r="G204" i="65"/>
  <c r="G202" i="65"/>
  <c r="G200" i="65"/>
  <c r="G193" i="65"/>
  <c r="G186" i="65"/>
  <c r="G184" i="65"/>
  <c r="G182" i="65"/>
  <c r="G175" i="65"/>
  <c r="G168" i="65"/>
  <c r="G161" i="65"/>
  <c r="G156" i="65"/>
  <c r="G153" i="65"/>
  <c r="G150" i="65"/>
  <c r="G143" i="65"/>
  <c r="G140" i="65"/>
  <c r="G137" i="65"/>
  <c r="G134" i="65"/>
  <c r="G131" i="65"/>
  <c r="G128" i="65"/>
  <c r="G121" i="65"/>
  <c r="G119" i="65"/>
  <c r="G116" i="65"/>
  <c r="G114" i="65"/>
  <c r="G109" i="65"/>
  <c r="G105" i="65"/>
  <c r="G100" i="65"/>
  <c r="G95" i="65"/>
  <c r="G92" i="65"/>
  <c r="G90" i="65"/>
  <c r="G79" i="65"/>
  <c r="G83" i="65"/>
  <c r="G75" i="65"/>
  <c r="G72" i="65"/>
  <c r="G69" i="65"/>
  <c r="G67" i="65"/>
  <c r="G61" i="65"/>
  <c r="G59" i="65"/>
  <c r="G56" i="65"/>
  <c r="G53" i="65"/>
  <c r="G46" i="65"/>
  <c r="G43" i="65"/>
  <c r="G36" i="65"/>
  <c r="G34" i="65"/>
  <c r="G32" i="65"/>
  <c r="G25" i="65"/>
  <c r="G23" i="65"/>
  <c r="G21" i="65"/>
  <c r="G362" i="65"/>
  <c r="H18" i="65"/>
  <c r="I18" i="65" s="1"/>
  <c r="H15" i="65"/>
  <c r="I15" i="65" s="1"/>
  <c r="H10" i="65"/>
  <c r="I10" i="65" s="1"/>
  <c r="H8" i="65" l="1"/>
  <c r="H7" i="65"/>
  <c r="H6" i="65"/>
  <c r="H5" i="65"/>
  <c r="I5" i="65" l="1"/>
  <c r="I360" i="65" s="1"/>
  <c r="I371" i="65" s="1"/>
  <c r="A10" i="65"/>
  <c r="A15" i="65" s="1"/>
  <c r="A18" i="65" s="1"/>
  <c r="A21" i="65" s="1"/>
  <c r="A43" i="65" l="1"/>
  <c r="A46" i="65" s="1"/>
  <c r="A53" i="65" s="1"/>
  <c r="A67" i="65" s="1"/>
  <c r="A83" i="65" s="1"/>
  <c r="A90" i="65" s="1"/>
  <c r="A92" i="65" s="1"/>
  <c r="A100" i="65" s="1"/>
  <c r="A105" i="65" s="1"/>
  <c r="A114" i="65" s="1"/>
  <c r="A116" i="65" s="1"/>
  <c r="A119" i="65" s="1"/>
  <c r="A121" i="65" s="1"/>
  <c r="A128" i="65" s="1"/>
  <c r="A131" i="65" s="1"/>
  <c r="A134" i="65" s="1"/>
  <c r="A137" i="65" s="1"/>
  <c r="A140" i="65" s="1"/>
  <c r="A143" i="65" s="1"/>
  <c r="A153" i="65" s="1"/>
  <c r="A156" i="65" s="1"/>
  <c r="A161" i="65" s="1"/>
  <c r="A168" i="65" s="1"/>
  <c r="A175" i="65" s="1"/>
  <c r="A182" i="65" s="1"/>
  <c r="A184" i="65" s="1"/>
  <c r="A186" i="65" s="1"/>
  <c r="A193" i="65" s="1"/>
  <c r="A200" i="65" s="1"/>
  <c r="A202" i="65" s="1"/>
  <c r="A206" i="65" s="1"/>
  <c r="F371" i="65"/>
  <c r="F373" i="65" s="1"/>
  <c r="A209" i="65" l="1"/>
  <c r="A216" i="65" s="1"/>
  <c r="A221" i="65" s="1"/>
  <c r="A228" i="65" s="1"/>
  <c r="A237" i="65" s="1"/>
  <c r="A242" i="65" s="1"/>
  <c r="A249" i="65" s="1"/>
  <c r="A252" i="65" s="1"/>
  <c r="A257" i="65" s="1"/>
  <c r="A262" i="65" s="1"/>
  <c r="A264" i="65" s="1"/>
  <c r="A266" i="65" s="1"/>
  <c r="A273" i="65" s="1"/>
  <c r="A280" i="65" s="1"/>
  <c r="D99" i="64"/>
  <c r="D95" i="64"/>
  <c r="D100" i="64" s="1"/>
  <c r="D102" i="64" s="1"/>
  <c r="A6" i="64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288" i="65" l="1"/>
  <c r="A291" i="65" s="1"/>
  <c r="A294" i="65" s="1"/>
  <c r="A297" i="65" s="1"/>
  <c r="A299" i="65" s="1"/>
  <c r="A305" i="65" s="1"/>
  <c r="A312" i="65" s="1"/>
  <c r="A316" i="65" s="1"/>
  <c r="A323" i="65" s="1"/>
  <c r="A341" i="65" s="1"/>
  <c r="A348" i="65" s="1"/>
  <c r="A354" i="65" s="1"/>
  <c r="A356" i="65" s="1"/>
  <c r="A55" i="64"/>
  <c r="A56" i="64" s="1"/>
  <c r="A57" i="64" s="1"/>
  <c r="A58" i="64" s="1"/>
  <c r="D94" i="62"/>
  <c r="D98" i="62"/>
  <c r="A6" i="62"/>
  <c r="A7" i="62" s="1"/>
  <c r="A8" i="62" s="1"/>
  <c r="A9" i="62" s="1"/>
  <c r="A10" i="62" s="1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A61" i="62" s="1"/>
  <c r="A62" i="62" s="1"/>
  <c r="A63" i="62" s="1"/>
  <c r="A64" i="62" s="1"/>
  <c r="A65" i="62" s="1"/>
  <c r="A66" i="62" s="1"/>
  <c r="A67" i="62" s="1"/>
  <c r="A68" i="62" s="1"/>
  <c r="A69" i="62" s="1"/>
  <c r="A70" i="62" s="1"/>
  <c r="A71" i="62" s="1"/>
  <c r="A72" i="62" s="1"/>
  <c r="A73" i="62" s="1"/>
  <c r="A74" i="62" s="1"/>
  <c r="A75" i="62" s="1"/>
  <c r="A76" i="62" s="1"/>
  <c r="A77" i="62" s="1"/>
  <c r="A78" i="62" s="1"/>
  <c r="A79" i="62" s="1"/>
  <c r="A80" i="62" s="1"/>
  <c r="A81" i="62" s="1"/>
  <c r="A82" i="62" s="1"/>
  <c r="A83" i="62" s="1"/>
  <c r="A84" i="62" s="1"/>
  <c r="A85" i="62" s="1"/>
  <c r="A86" i="62" s="1"/>
  <c r="A87" i="62" s="1"/>
  <c r="A88" i="62" s="1"/>
  <c r="A89" i="62" s="1"/>
  <c r="A90" i="62" s="1"/>
  <c r="A91" i="62" s="1"/>
  <c r="A92" i="62" s="1"/>
  <c r="A93" i="62" s="1"/>
  <c r="D99" i="62" l="1"/>
  <c r="D101" i="62" s="1"/>
  <c r="A105" i="64"/>
  <c r="A59" i="64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A73" i="64" s="1"/>
  <c r="A74" i="64" s="1"/>
  <c r="A75" i="64" s="1"/>
  <c r="A76" i="64" s="1"/>
  <c r="A77" i="64" s="1"/>
  <c r="A78" i="64" s="1"/>
  <c r="A79" i="64" s="1"/>
  <c r="A80" i="64" s="1"/>
  <c r="A81" i="64" s="1"/>
  <c r="A82" i="64" s="1"/>
  <c r="A83" i="64" s="1"/>
  <c r="A84" i="64" s="1"/>
  <c r="A85" i="64" s="1"/>
  <c r="A86" i="64" s="1"/>
  <c r="A87" i="64" s="1"/>
  <c r="A88" i="64" s="1"/>
  <c r="A89" i="64" s="1"/>
  <c r="A90" i="64" s="1"/>
  <c r="A91" i="64" s="1"/>
  <c r="A92" i="64" s="1"/>
  <c r="A93" i="64" s="1"/>
  <c r="A94" i="64" s="1"/>
  <c r="A104" i="62"/>
  <c r="D94" i="61"/>
  <c r="D98" i="61"/>
  <c r="A6" i="61"/>
  <c r="A7" i="61" s="1"/>
  <c r="A8" i="61" s="1"/>
  <c r="A9" i="61" s="1"/>
  <c r="D99" i="61" l="1"/>
  <c r="D101" i="61" s="1"/>
  <c r="A10" i="6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D92" i="60"/>
  <c r="D94" i="60" s="1"/>
  <c r="A6" i="60"/>
  <c r="A7" i="60" s="1"/>
  <c r="A8" i="60" s="1"/>
  <c r="A9" i="60" s="1"/>
  <c r="A10" i="60" s="1"/>
  <c r="A11" i="60" s="1"/>
  <c r="A12" i="60" s="1"/>
  <c r="A13" i="60" s="1"/>
  <c r="A14" i="60" s="1"/>
  <c r="A24" i="61" l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A38" i="61" s="1"/>
  <c r="A39" i="61" s="1"/>
  <c r="A40" i="61" s="1"/>
  <c r="A41" i="61" s="1"/>
  <c r="A42" i="61" s="1"/>
  <c r="A43" i="61" s="1"/>
  <c r="A44" i="61" s="1"/>
  <c r="A45" i="61" s="1"/>
  <c r="A46" i="61" s="1"/>
  <c r="A47" i="61" s="1"/>
  <c r="A48" i="61" s="1"/>
  <c r="A49" i="61" s="1"/>
  <c r="A50" i="61" s="1"/>
  <c r="A51" i="61" s="1"/>
  <c r="A52" i="61" s="1"/>
  <c r="A53" i="61" s="1"/>
  <c r="A15" i="60"/>
  <c r="A16" i="60" s="1"/>
  <c r="A17" i="60" s="1"/>
  <c r="A18" i="60" s="1"/>
  <c r="A19" i="60" s="1"/>
  <c r="A20" i="60" s="1"/>
  <c r="A21" i="60" s="1"/>
  <c r="A22" i="60" s="1"/>
  <c r="A23" i="60" s="1"/>
  <c r="A24" i="60" s="1"/>
  <c r="D94" i="59"/>
  <c r="D96" i="59" s="1"/>
  <c r="A99" i="59"/>
  <c r="A6" i="59"/>
  <c r="A7" i="59" s="1"/>
  <c r="A8" i="59" s="1"/>
  <c r="A9" i="59" s="1"/>
  <c r="A10" i="59" s="1"/>
  <c r="A11" i="59" s="1"/>
  <c r="A12" i="59" s="1"/>
  <c r="A13" i="59" s="1"/>
  <c r="A14" i="59" s="1"/>
  <c r="A15" i="59" s="1"/>
  <c r="A54" i="61" l="1"/>
  <c r="A55" i="61" s="1"/>
  <c r="A56" i="61" s="1"/>
  <c r="A57" i="61" s="1"/>
  <c r="A25" i="60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16" i="59"/>
  <c r="A17" i="59" s="1"/>
  <c r="A18" i="59" s="1"/>
  <c r="A19" i="59" s="1"/>
  <c r="A20" i="59" s="1"/>
  <c r="A21" i="59" s="1"/>
  <c r="A22" i="59" s="1"/>
  <c r="A23" i="59" s="1"/>
  <c r="A24" i="59" s="1"/>
  <c r="D93" i="58"/>
  <c r="A58" i="61" l="1"/>
  <c r="A59" i="61" s="1"/>
  <c r="A60" i="61" s="1"/>
  <c r="A61" i="61" s="1"/>
  <c r="A62" i="61" s="1"/>
  <c r="A63" i="61" s="1"/>
  <c r="A64" i="61" s="1"/>
  <c r="A65" i="61" s="1"/>
  <c r="A66" i="61" s="1"/>
  <c r="A67" i="61" s="1"/>
  <c r="A68" i="61" s="1"/>
  <c r="A69" i="61" s="1"/>
  <c r="A70" i="61" s="1"/>
  <c r="A71" i="61" s="1"/>
  <c r="A72" i="61" s="1"/>
  <c r="A73" i="61" s="1"/>
  <c r="A74" i="61" s="1"/>
  <c r="A75" i="61" s="1"/>
  <c r="A76" i="61" s="1"/>
  <c r="A77" i="61" s="1"/>
  <c r="A78" i="61" s="1"/>
  <c r="A79" i="61" s="1"/>
  <c r="A80" i="61" s="1"/>
  <c r="A81" i="61" s="1"/>
  <c r="A82" i="61" s="1"/>
  <c r="A83" i="61" s="1"/>
  <c r="A84" i="61" s="1"/>
  <c r="A85" i="61" s="1"/>
  <c r="A86" i="61" s="1"/>
  <c r="A87" i="61" s="1"/>
  <c r="A88" i="61" s="1"/>
  <c r="A89" i="61" s="1"/>
  <c r="A90" i="61" s="1"/>
  <c r="A91" i="61" s="1"/>
  <c r="A92" i="61" s="1"/>
  <c r="A93" i="61" s="1"/>
  <c r="A104" i="61"/>
  <c r="A36" i="60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A52" i="60" s="1"/>
  <c r="A53" i="60" s="1"/>
  <c r="A54" i="60" s="1"/>
  <c r="A55" i="60" s="1"/>
  <c r="A56" i="60" s="1"/>
  <c r="A57" i="60" s="1"/>
  <c r="A58" i="60" s="1"/>
  <c r="A59" i="60" s="1"/>
  <c r="A25" i="59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D95" i="58"/>
  <c r="A6" i="58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60" i="60" l="1"/>
  <c r="A61" i="60" s="1"/>
  <c r="A36" i="59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20" i="58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A47" i="58" s="1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A63" i="58" s="1"/>
  <c r="A64" i="58" s="1"/>
  <c r="A65" i="58" s="1"/>
  <c r="A66" i="58" s="1"/>
  <c r="A67" i="58" s="1"/>
  <c r="A68" i="58" s="1"/>
  <c r="A69" i="58" s="1"/>
  <c r="A70" i="58" s="1"/>
  <c r="A71" i="58" s="1"/>
  <c r="A72" i="58" s="1"/>
  <c r="A73" i="58" s="1"/>
  <c r="A74" i="58" s="1"/>
  <c r="A75" i="58" s="1"/>
  <c r="A76" i="58" s="1"/>
  <c r="A77" i="58" s="1"/>
  <c r="A78" i="58" s="1"/>
  <c r="A79" i="58" s="1"/>
  <c r="A80" i="58" s="1"/>
  <c r="A81" i="58" s="1"/>
  <c r="A82" i="58" s="1"/>
  <c r="A83" i="58" s="1"/>
  <c r="A84" i="58" s="1"/>
  <c r="A85" i="58" s="1"/>
  <c r="A86" i="58" s="1"/>
  <c r="A87" i="58" s="1"/>
  <c r="A88" i="58" s="1"/>
  <c r="A89" i="58" s="1"/>
  <c r="A90" i="58" s="1"/>
  <c r="A91" i="58" s="1"/>
  <c r="A92" i="58" s="1"/>
  <c r="A62" i="60" l="1"/>
  <c r="A63" i="60" s="1"/>
  <c r="A64" i="60" s="1"/>
  <c r="A65" i="60" s="1"/>
  <c r="A66" i="60" s="1"/>
  <c r="A67" i="60" s="1"/>
  <c r="A68" i="60" s="1"/>
  <c r="A69" i="60" s="1"/>
  <c r="A70" i="60" s="1"/>
  <c r="A71" i="60" s="1"/>
  <c r="A72" i="60" s="1"/>
  <c r="A73" i="60" s="1"/>
  <c r="A74" i="60" s="1"/>
  <c r="A75" i="60" s="1"/>
  <c r="A76" i="60" s="1"/>
  <c r="A77" i="60" s="1"/>
  <c r="A78" i="60" s="1"/>
  <c r="A79" i="60" s="1"/>
  <c r="A80" i="60" s="1"/>
  <c r="A81" i="60" s="1"/>
  <c r="A82" i="60" s="1"/>
  <c r="A83" i="60" s="1"/>
  <c r="A51" i="59"/>
  <c r="A52" i="59" s="1"/>
  <c r="D92" i="57"/>
  <c r="D94" i="57" s="1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84" i="60" l="1"/>
  <c r="A85" i="60" s="1"/>
  <c r="A86" i="60" s="1"/>
  <c r="A87" i="60" s="1"/>
  <c r="A88" i="60" s="1"/>
  <c r="A89" i="60" s="1"/>
  <c r="A90" i="60" s="1"/>
  <c r="A91" i="60" s="1"/>
  <c r="A53" i="59"/>
  <c r="A18" i="57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D92" i="56"/>
  <c r="D94" i="56" s="1"/>
  <c r="A42" i="57" l="1"/>
  <c r="A43" i="57" s="1"/>
  <c r="A44" i="57" s="1"/>
  <c r="A54" i="59"/>
  <c r="A55" i="59" s="1"/>
  <c r="A56" i="59" s="1"/>
  <c r="A57" i="59" s="1"/>
  <c r="A100" i="59" l="1"/>
  <c r="A58" i="59"/>
  <c r="A96" i="57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A81" i="57" s="1"/>
  <c r="A82" i="57" s="1"/>
  <c r="A83" i="57" s="1"/>
  <c r="A84" i="57" s="1"/>
  <c r="A85" i="57" s="1"/>
  <c r="A86" i="57" s="1"/>
  <c r="A87" i="57" s="1"/>
  <c r="A88" i="57" s="1"/>
  <c r="A89" i="57" s="1"/>
  <c r="A90" i="57" s="1"/>
  <c r="A91" i="57" s="1"/>
  <c r="A6" i="56"/>
  <c r="A7" i="56" s="1"/>
  <c r="A8" i="56" s="1"/>
  <c r="A9" i="56" s="1"/>
  <c r="A59" i="59" l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A78" i="59" s="1"/>
  <c r="A10" i="56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D90" i="55"/>
  <c r="D92" i="55" s="1"/>
  <c r="A6" i="55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73" i="55" s="1"/>
  <c r="A74" i="55" s="1"/>
  <c r="A75" i="55" s="1"/>
  <c r="A76" i="55" s="1"/>
  <c r="A77" i="55" s="1"/>
  <c r="A78" i="55" s="1"/>
  <c r="A79" i="55" s="1"/>
  <c r="A80" i="55" s="1"/>
  <c r="A81" i="55" s="1"/>
  <c r="A82" i="55" s="1"/>
  <c r="A83" i="55" s="1"/>
  <c r="A84" i="55" s="1"/>
  <c r="A85" i="55" s="1"/>
  <c r="A86" i="55" s="1"/>
  <c r="A87" i="55" s="1"/>
  <c r="A88" i="55" s="1"/>
  <c r="A89" i="55" s="1"/>
  <c r="A77" i="56" l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79" i="59"/>
  <c r="A80" i="59" s="1"/>
  <c r="A81" i="59" s="1"/>
  <c r="A82" i="59" s="1"/>
  <c r="A83" i="59" s="1"/>
  <c r="A84" i="59" s="1"/>
  <c r="A85" i="59" s="1"/>
  <c r="C86" i="54"/>
  <c r="C89" i="54" s="1"/>
  <c r="A5" i="54"/>
  <c r="A6" i="54" s="1"/>
  <c r="A7" i="54" s="1"/>
  <c r="A8" i="54" s="1"/>
  <c r="A9" i="54" s="1"/>
  <c r="A10" i="54" s="1"/>
  <c r="A11" i="54" s="1"/>
  <c r="A12" i="54" s="1"/>
  <c r="A13" i="54" s="1"/>
  <c r="A14" i="54" s="1"/>
  <c r="A15" i="54" s="1"/>
  <c r="A16" i="54" s="1"/>
  <c r="A17" i="54" s="1"/>
  <c r="A18" i="54" s="1"/>
  <c r="A19" i="54" s="1"/>
  <c r="A20" i="54" s="1"/>
  <c r="A21" i="54" s="1"/>
  <c r="A22" i="54" s="1"/>
  <c r="A23" i="54" s="1"/>
  <c r="A24" i="54" s="1"/>
  <c r="A25" i="54" s="1"/>
  <c r="A26" i="54" s="1"/>
  <c r="A27" i="54" s="1"/>
  <c r="A28" i="54" s="1"/>
  <c r="A29" i="54" s="1"/>
  <c r="A30" i="54" s="1"/>
  <c r="A31" i="54" s="1"/>
  <c r="A32" i="54" s="1"/>
  <c r="A33" i="54" s="1"/>
  <c r="A34" i="54" s="1"/>
  <c r="A35" i="54" s="1"/>
  <c r="A36" i="54" s="1"/>
  <c r="A37" i="54" s="1"/>
  <c r="A38" i="54" s="1"/>
  <c r="A39" i="54" s="1"/>
  <c r="A40" i="54" s="1"/>
  <c r="A41" i="54" s="1"/>
  <c r="A42" i="54" s="1"/>
  <c r="A43" i="54" s="1"/>
  <c r="A44" i="54" s="1"/>
  <c r="A45" i="54" s="1"/>
  <c r="A46" i="54" s="1"/>
  <c r="A47" i="54" s="1"/>
  <c r="A48" i="54" s="1"/>
  <c r="A49" i="54" s="1"/>
  <c r="A50" i="54" s="1"/>
  <c r="A51" i="54" s="1"/>
  <c r="A52" i="54" s="1"/>
  <c r="A53" i="54" s="1"/>
  <c r="A54" i="54" s="1"/>
  <c r="A55" i="54" s="1"/>
  <c r="A56" i="54" s="1"/>
  <c r="A57" i="54" s="1"/>
  <c r="A58" i="54" s="1"/>
  <c r="A59" i="54" s="1"/>
  <c r="A60" i="54" s="1"/>
  <c r="A61" i="54" s="1"/>
  <c r="A62" i="54" s="1"/>
  <c r="A63" i="54" s="1"/>
  <c r="A64" i="54" s="1"/>
  <c r="A65" i="54" s="1"/>
  <c r="A66" i="54" s="1"/>
  <c r="A67" i="54" s="1"/>
  <c r="A68" i="54" s="1"/>
  <c r="A69" i="54" s="1"/>
  <c r="A70" i="54" s="1"/>
  <c r="A71" i="54" s="1"/>
  <c r="A72" i="54" s="1"/>
  <c r="A73" i="54" s="1"/>
  <c r="A74" i="54" s="1"/>
  <c r="A75" i="54" s="1"/>
  <c r="A76" i="54" s="1"/>
  <c r="A77" i="54" s="1"/>
  <c r="A78" i="54" s="1"/>
  <c r="A79" i="54" s="1"/>
  <c r="A80" i="54" s="1"/>
  <c r="A81" i="54" s="1"/>
  <c r="A82" i="54" s="1"/>
  <c r="A83" i="54" s="1"/>
  <c r="A84" i="54" s="1"/>
  <c r="A86" i="59" l="1"/>
  <c r="A87" i="59" s="1"/>
  <c r="A88" i="59" s="1"/>
  <c r="A89" i="59" s="1"/>
  <c r="A90" i="59" s="1"/>
  <c r="A91" i="59" s="1"/>
  <c r="A92" i="59" s="1"/>
  <c r="A93" i="59" s="1"/>
  <c r="B86" i="53"/>
  <c r="B86" i="52" l="1"/>
  <c r="A88" i="52"/>
  <c r="A87" i="51" l="1"/>
  <c r="B85" i="51"/>
  <c r="A90" i="50" l="1"/>
  <c r="B88" i="50"/>
  <c r="A88" i="49" l="1"/>
  <c r="B86" i="49"/>
  <c r="A90" i="48" l="1"/>
  <c r="B88" i="48"/>
  <c r="A88" i="47" l="1"/>
  <c r="B86" i="47"/>
  <c r="A87" i="46" l="1"/>
  <c r="B85" i="46"/>
  <c r="A90" i="45"/>
  <c r="B88" i="45"/>
  <c r="A90" i="44"/>
  <c r="B88" i="44"/>
  <c r="A89" i="43"/>
  <c r="B87" i="43"/>
  <c r="A91" i="42"/>
  <c r="B89" i="42"/>
  <c r="A89" i="41"/>
  <c r="B87" i="41"/>
  <c r="B87" i="40"/>
  <c r="A89" i="40"/>
  <c r="A87" i="39"/>
  <c r="B85" i="39"/>
  <c r="A84" i="38"/>
  <c r="B82" i="38"/>
  <c r="A86" i="37"/>
  <c r="B84" i="37"/>
  <c r="A86" i="36"/>
  <c r="B84" i="36"/>
  <c r="A87" i="35"/>
  <c r="B85" i="35"/>
  <c r="A87" i="34"/>
  <c r="B85" i="34"/>
  <c r="A84" i="33"/>
  <c r="B82" i="33"/>
  <c r="A85" i="32"/>
  <c r="B83" i="32"/>
  <c r="A88" i="31"/>
  <c r="B83" i="31"/>
  <c r="A89" i="30"/>
  <c r="B84" i="30"/>
  <c r="A90" i="29"/>
  <c r="B86" i="29"/>
  <c r="A89" i="28"/>
  <c r="B86" i="28"/>
  <c r="A86" i="27"/>
  <c r="B82" i="27"/>
  <c r="A75" i="26"/>
  <c r="B71" i="26"/>
  <c r="B71" i="25"/>
  <c r="A75" i="25"/>
  <c r="A75" i="24"/>
  <c r="C71" i="24"/>
  <c r="D71" i="24"/>
  <c r="E71" i="24"/>
  <c r="B71" i="24"/>
  <c r="F71" i="24"/>
  <c r="G71" i="24"/>
  <c r="H71" i="24"/>
  <c r="I71" i="24"/>
  <c r="J71" i="24"/>
  <c r="A76" i="23"/>
  <c r="B72" i="23"/>
  <c r="C72" i="23"/>
  <c r="D72" i="23"/>
  <c r="E72" i="23"/>
  <c r="F72" i="23"/>
  <c r="G72" i="23"/>
  <c r="H72" i="23"/>
  <c r="I72" i="23"/>
  <c r="J72" i="23"/>
  <c r="A77" i="22"/>
  <c r="B73" i="22"/>
  <c r="C73" i="22"/>
  <c r="D73" i="22"/>
  <c r="E73" i="22"/>
  <c r="F73" i="22"/>
  <c r="G73" i="22"/>
  <c r="H73" i="22"/>
  <c r="I73" i="22"/>
  <c r="J73" i="22"/>
  <c r="C6" i="20"/>
  <c r="C71" i="20" s="1"/>
  <c r="A73" i="21"/>
  <c r="B69" i="21"/>
  <c r="C69" i="21"/>
  <c r="D69" i="21"/>
  <c r="E69" i="21"/>
  <c r="F69" i="21"/>
  <c r="G69" i="21"/>
  <c r="H69" i="21"/>
  <c r="I69" i="21"/>
  <c r="J69" i="21"/>
  <c r="A75" i="20"/>
  <c r="B71" i="20"/>
  <c r="D71" i="20"/>
  <c r="E71" i="20"/>
  <c r="F71" i="20"/>
  <c r="G71" i="20"/>
  <c r="H71" i="20"/>
  <c r="I71" i="20"/>
  <c r="J71" i="20"/>
  <c r="A78" i="19"/>
  <c r="C73" i="19"/>
  <c r="B73" i="19"/>
  <c r="D73" i="19"/>
  <c r="E73" i="19"/>
  <c r="F73" i="19"/>
  <c r="G73" i="19"/>
  <c r="H73" i="19"/>
  <c r="I73" i="19"/>
  <c r="J73" i="19"/>
  <c r="A80" i="18"/>
  <c r="B74" i="18"/>
  <c r="C74" i="18"/>
  <c r="D74" i="18"/>
  <c r="E74" i="18"/>
  <c r="F74" i="18"/>
  <c r="G74" i="18"/>
  <c r="H74" i="18"/>
  <c r="I74" i="18"/>
  <c r="J74" i="18"/>
  <c r="A76" i="17"/>
  <c r="B71" i="17"/>
  <c r="C71" i="17"/>
  <c r="D71" i="17"/>
  <c r="E71" i="17"/>
  <c r="F71" i="17"/>
  <c r="G71" i="17"/>
  <c r="H71" i="17"/>
  <c r="I71" i="17"/>
  <c r="J71" i="17"/>
  <c r="A76" i="16"/>
  <c r="B71" i="16"/>
  <c r="C71" i="16"/>
  <c r="D71" i="16"/>
  <c r="E71" i="16"/>
  <c r="F71" i="16"/>
  <c r="G71" i="16"/>
  <c r="H71" i="16"/>
  <c r="I71" i="16"/>
  <c r="J71" i="16"/>
  <c r="A76" i="15"/>
  <c r="B71" i="15"/>
  <c r="C71" i="15"/>
  <c r="D71" i="15"/>
  <c r="E71" i="15"/>
  <c r="F71" i="15"/>
  <c r="G71" i="15"/>
  <c r="H71" i="15"/>
  <c r="I71" i="15"/>
  <c r="J71" i="15"/>
  <c r="A75" i="14"/>
  <c r="B71" i="14"/>
  <c r="C71" i="14"/>
  <c r="D71" i="14"/>
  <c r="E71" i="14"/>
  <c r="F71" i="14"/>
  <c r="G71" i="14"/>
  <c r="H71" i="14"/>
  <c r="I71" i="14"/>
  <c r="J71" i="14"/>
  <c r="B72" i="13"/>
  <c r="C72" i="13"/>
  <c r="D72" i="13"/>
  <c r="E72" i="13"/>
  <c r="F72" i="13"/>
  <c r="G72" i="13"/>
  <c r="H72" i="13"/>
  <c r="I72" i="13"/>
  <c r="J72" i="13"/>
  <c r="A76" i="13"/>
  <c r="A72" i="12"/>
  <c r="B68" i="12"/>
  <c r="C68" i="12"/>
  <c r="D68" i="12"/>
  <c r="E68" i="12"/>
  <c r="F68" i="12"/>
  <c r="G68" i="12"/>
  <c r="H68" i="12"/>
  <c r="I68" i="12"/>
  <c r="J68" i="12"/>
  <c r="A72" i="11"/>
  <c r="B68" i="11"/>
  <c r="C68" i="11"/>
  <c r="D68" i="11"/>
  <c r="E68" i="11"/>
  <c r="F68" i="11"/>
  <c r="G68" i="11"/>
  <c r="H68" i="11"/>
  <c r="I68" i="11"/>
  <c r="J68" i="11"/>
  <c r="A72" i="10"/>
  <c r="B68" i="10"/>
  <c r="C68" i="10"/>
  <c r="D68" i="10"/>
  <c r="E68" i="10"/>
  <c r="F68" i="10"/>
  <c r="G68" i="10"/>
  <c r="H68" i="10"/>
  <c r="I68" i="10"/>
  <c r="J68" i="10"/>
  <c r="J65" i="9"/>
  <c r="I65" i="9"/>
  <c r="H65" i="9"/>
  <c r="G65" i="9"/>
  <c r="F65" i="9"/>
  <c r="E65" i="9"/>
  <c r="D65" i="9"/>
  <c r="C65" i="9"/>
  <c r="B65" i="9"/>
  <c r="A69" i="9"/>
  <c r="A62" i="8"/>
  <c r="I58" i="8"/>
  <c r="H58" i="8"/>
  <c r="G58" i="8"/>
  <c r="F58" i="8"/>
  <c r="E58" i="8"/>
  <c r="D58" i="8"/>
  <c r="C58" i="8"/>
  <c r="B58" i="8"/>
  <c r="B57" i="7"/>
  <c r="C57" i="7"/>
  <c r="D57" i="7"/>
  <c r="E57" i="7"/>
  <c r="F57" i="7"/>
  <c r="G57" i="7"/>
  <c r="H57" i="7"/>
  <c r="I57" i="7"/>
  <c r="A61" i="7"/>
  <c r="A62" i="6"/>
  <c r="I58" i="6"/>
  <c r="H58" i="6"/>
  <c r="G58" i="6"/>
  <c r="F58" i="6"/>
  <c r="E58" i="6"/>
  <c r="D58" i="6"/>
  <c r="C58" i="6"/>
  <c r="B58" i="6"/>
  <c r="B57" i="5"/>
  <c r="C57" i="5"/>
  <c r="D57" i="5"/>
  <c r="E57" i="5"/>
  <c r="F57" i="5"/>
  <c r="G57" i="5"/>
  <c r="H57" i="5"/>
  <c r="I57" i="5"/>
  <c r="A61" i="5"/>
  <c r="A61" i="3"/>
  <c r="I57" i="3"/>
  <c r="H57" i="3"/>
  <c r="G57" i="3"/>
  <c r="F57" i="3"/>
  <c r="E57" i="3"/>
  <c r="D57" i="3"/>
  <c r="C57" i="3"/>
  <c r="B57" i="3"/>
  <c r="A53" i="2"/>
  <c r="I49" i="2"/>
  <c r="H49" i="2"/>
  <c r="B49" i="2"/>
  <c r="C49" i="2"/>
  <c r="D49" i="2"/>
  <c r="E49" i="2"/>
  <c r="F49" i="2"/>
  <c r="G49" i="2"/>
  <c r="A53" i="1"/>
  <c r="I49" i="1"/>
  <c r="H49" i="1"/>
  <c r="G49" i="1"/>
  <c r="F49" i="1"/>
  <c r="E49" i="1"/>
  <c r="D49" i="1"/>
  <c r="C49" i="1"/>
  <c r="B49" i="1"/>
  <c r="J57" i="7" l="1"/>
  <c r="K71" i="16"/>
  <c r="J49" i="2"/>
  <c r="K72" i="13"/>
  <c r="K65" i="9"/>
  <c r="K71" i="15"/>
  <c r="K73" i="19"/>
  <c r="K74" i="18"/>
  <c r="K73" i="22"/>
  <c r="J58" i="6"/>
  <c r="J57" i="3"/>
  <c r="K68" i="12"/>
  <c r="J49" i="1"/>
  <c r="J57" i="5"/>
  <c r="K68" i="10"/>
  <c r="K72" i="23"/>
  <c r="J58" i="8"/>
  <c r="K68" i="11"/>
  <c r="K71" i="14"/>
  <c r="K71" i="17"/>
  <c r="K69" i="21"/>
  <c r="K71" i="24"/>
  <c r="K71" i="20"/>
  <c r="F343" i="89"/>
  <c r="I73" i="100" l="1"/>
  <c r="I451" i="100" l="1"/>
  <c r="I455" i="100" s="1"/>
  <c r="I464" i="100" s="1"/>
  <c r="I457" i="105"/>
  <c r="H543" i="112" l="1"/>
</calcChain>
</file>

<file path=xl/sharedStrings.xml><?xml version="1.0" encoding="utf-8"?>
<sst xmlns="http://schemas.openxmlformats.org/spreadsheetml/2006/main" count="66979" uniqueCount="1232">
  <si>
    <t>D&amp;A</t>
  </si>
  <si>
    <t>Mgnt</t>
  </si>
  <si>
    <t>B.B</t>
  </si>
  <si>
    <t>Geary</t>
  </si>
  <si>
    <t>N.B.</t>
  </si>
  <si>
    <t>Powell</t>
  </si>
  <si>
    <t>RM</t>
  </si>
  <si>
    <t>Sunset</t>
  </si>
  <si>
    <t>Bandelaria, Evelyn</t>
  </si>
  <si>
    <t>Cheng, Amy</t>
  </si>
  <si>
    <t>Cheng, X</t>
  </si>
  <si>
    <t>Chiu, Yu Ming</t>
  </si>
  <si>
    <t>Crayne, Masha</t>
  </si>
  <si>
    <t>Deng,Li Mei</t>
  </si>
  <si>
    <t>Heung, S.</t>
  </si>
  <si>
    <t>Hoi, Shormond</t>
  </si>
  <si>
    <t>Huang, May</t>
  </si>
  <si>
    <t>Huang, Mei</t>
  </si>
  <si>
    <t>Huang, Shuling</t>
  </si>
  <si>
    <t>Jones, Steve</t>
  </si>
  <si>
    <t>Kong, V.</t>
  </si>
  <si>
    <t>Kwan, Leo</t>
  </si>
  <si>
    <t>Kwong, L.</t>
  </si>
  <si>
    <t>Latouf, B.</t>
  </si>
  <si>
    <t>Layug, Vilma</t>
  </si>
  <si>
    <t>Lee, Nesanna</t>
  </si>
  <si>
    <t>Lei, K.</t>
  </si>
  <si>
    <t>Leshin, Shelley</t>
  </si>
  <si>
    <t>Leung, S.</t>
  </si>
  <si>
    <t>Li, Kelly</t>
  </si>
  <si>
    <t>Li, Mei Hong</t>
  </si>
  <si>
    <t>Li, ZongW</t>
  </si>
  <si>
    <t>Liang,Hui Fang</t>
  </si>
  <si>
    <t>Liang, Yan Fen</t>
  </si>
  <si>
    <t>Lin, Xiao Yun</t>
  </si>
  <si>
    <t>Lu, Dong Ling</t>
  </si>
  <si>
    <t>Osias, J.</t>
  </si>
  <si>
    <t>Sun, Fen yuan</t>
  </si>
  <si>
    <t>Tan, Hua Yue</t>
  </si>
  <si>
    <t>Tsang, Mui Han</t>
  </si>
  <si>
    <t>Velasco, R.</t>
  </si>
  <si>
    <t>Washington, Linda</t>
  </si>
  <si>
    <t>Wei, QingKui</t>
  </si>
  <si>
    <t>Williams, B.</t>
  </si>
  <si>
    <t>Wong, Regina</t>
  </si>
  <si>
    <t>Wu, Yuexia</t>
  </si>
  <si>
    <t>Xie, W.</t>
  </si>
  <si>
    <t>Yang Jerry</t>
  </si>
  <si>
    <t>Yu, Xiu</t>
  </si>
  <si>
    <t>Zhang, R.</t>
  </si>
  <si>
    <t>Zhong, P.</t>
  </si>
  <si>
    <t>Adj</t>
  </si>
  <si>
    <t>Total</t>
  </si>
  <si>
    <t>Adm</t>
  </si>
  <si>
    <t>Mutual of Omaha July, 2014</t>
  </si>
  <si>
    <t>Mutual of Omaha August, 2014</t>
  </si>
  <si>
    <t>Dore, Holly</t>
  </si>
  <si>
    <t>Ho, Elaine</t>
  </si>
  <si>
    <t>Hoi, Shermond</t>
  </si>
  <si>
    <t>Lee, She Mei</t>
  </si>
  <si>
    <t>Ngan, Carmen</t>
  </si>
  <si>
    <t>Liang, Hui Lan</t>
  </si>
  <si>
    <t>Situ, Huiling</t>
  </si>
  <si>
    <t>Zhao, Xing Tao</t>
  </si>
  <si>
    <t>Fong, Sarah</t>
  </si>
  <si>
    <t>Mutual of Omaha October, 2014</t>
  </si>
  <si>
    <t>Mutual of Omaha September, 2014</t>
  </si>
  <si>
    <t>Mutual of Omaha November, 2014</t>
  </si>
  <si>
    <t>Cha, Jee Young</t>
  </si>
  <si>
    <t>Huang, Bi Juan</t>
  </si>
  <si>
    <t>Liang,Yan Fen</t>
  </si>
  <si>
    <t>Liang, Hui Fang</t>
  </si>
  <si>
    <t>Sequeira, Fatima</t>
  </si>
  <si>
    <t>Mutual of Omaha December, 2014</t>
  </si>
  <si>
    <t>Tsai, Ting I</t>
  </si>
  <si>
    <t>Mutual of Omaha January, 2015</t>
  </si>
  <si>
    <t>Cain, J</t>
  </si>
  <si>
    <t>Bredenberg, Sopheavy</t>
  </si>
  <si>
    <t>Admin</t>
  </si>
  <si>
    <t>Dong, Ruifang</t>
  </si>
  <si>
    <t>Du, Jie Jun</t>
  </si>
  <si>
    <t>St.Luke's</t>
  </si>
  <si>
    <t>Mutual of Omaha February 2015</t>
  </si>
  <si>
    <t>Gallo, Frank</t>
  </si>
  <si>
    <t>Mui, Aileen</t>
  </si>
  <si>
    <t>Wong, Tony Ka Wa</t>
  </si>
  <si>
    <t>Zhou, Hong</t>
  </si>
  <si>
    <t>Adj Fee</t>
  </si>
  <si>
    <t>Lee, Shu Mei</t>
  </si>
  <si>
    <t>Chan, Lauren</t>
  </si>
  <si>
    <t>Dang, Jeff</t>
  </si>
  <si>
    <t>McCutcheon, Larisa</t>
  </si>
  <si>
    <t>Mutual of Omaha March 2015</t>
  </si>
  <si>
    <t>Mutual of Omaha April 2015</t>
  </si>
  <si>
    <t>Mutual of Omaha May 2015</t>
  </si>
  <si>
    <t>Altmann, Catalina</t>
  </si>
  <si>
    <t>Wong, Vivian</t>
  </si>
  <si>
    <t>Chiu, Shirley</t>
  </si>
  <si>
    <t>Calvit, Easter</t>
  </si>
  <si>
    <t>James, Eugenia</t>
  </si>
  <si>
    <t>Yeung, Wing</t>
  </si>
  <si>
    <t>Mutual of Omaha Sep 2015</t>
  </si>
  <si>
    <t>Mutual of Omaha August 2015</t>
  </si>
  <si>
    <t>Jones, Lauren</t>
  </si>
  <si>
    <t>Need to ask for credit back for Tony Wong, he became part time long time ago</t>
  </si>
  <si>
    <t>Chen, Hui</t>
  </si>
  <si>
    <t>Wynant, Carine</t>
  </si>
  <si>
    <t>Need to ask for credit back for Tony Wong and Masha, he became part time long time ago</t>
  </si>
  <si>
    <t>Mendoza, Vanessa</t>
  </si>
  <si>
    <t>Wolfe, Phranda</t>
  </si>
  <si>
    <t>Cheng, Gui Mei</t>
  </si>
  <si>
    <t>Mutual of Omaha Oct 2015 bill for Month of Nov</t>
  </si>
  <si>
    <t>Mutual of Omaha Jan 2016 bill for Month of Feb</t>
  </si>
  <si>
    <t>Mutual of Omaha Dec 2015 bill for Month of Jan 2016</t>
  </si>
  <si>
    <t>Mutual of Omaha Nov 2015 bill for Month of Dec 2015</t>
  </si>
  <si>
    <t xml:space="preserve">Few new hire's premium were reflected in this month's invoice. </t>
  </si>
  <si>
    <t xml:space="preserve">Masha Crayne and Tony Wong's previous months' charges were creditted back and reflected in this invoice. </t>
  </si>
  <si>
    <t>Mutual of Omaha Feb 2016 bill for Month of March</t>
  </si>
  <si>
    <t>Sequeira, Guillermo</t>
  </si>
  <si>
    <t>One hire's premium were reflected in this month's invoice: Guillermo Sequeira</t>
  </si>
  <si>
    <t>Mutual of Omaha July, 2015</t>
  </si>
  <si>
    <t xml:space="preserve">Mutual of Omaha April 2016 </t>
  </si>
  <si>
    <t xml:space="preserve">Mutual of Omaha May 2016 </t>
  </si>
  <si>
    <t xml:space="preserve">Mutual of Omaha June 2016 </t>
  </si>
  <si>
    <t xml:space="preserve">Mutual of Omaha July 2016 </t>
  </si>
  <si>
    <t>Name</t>
  </si>
  <si>
    <t>Amount</t>
  </si>
  <si>
    <t xml:space="preserve">Mutual of Omaha Aug 2016 </t>
  </si>
  <si>
    <t xml:space="preserve">Mutual of Omaha Sep 2016 </t>
  </si>
  <si>
    <t>Hu, Yong Mei Hu</t>
  </si>
  <si>
    <t>Joven, Luis</t>
  </si>
  <si>
    <t>Liang, Julie</t>
  </si>
  <si>
    <t>Liu, Li Ting</t>
  </si>
  <si>
    <t>Liu, Yan Chun</t>
  </si>
  <si>
    <t>Tan, Xiao Rong</t>
  </si>
  <si>
    <t>Wang, Yan Xia</t>
  </si>
  <si>
    <t>Weng, Yi</t>
  </si>
  <si>
    <t>Wu, Pei Qiao</t>
  </si>
  <si>
    <t>Chen, Hui Zhen</t>
  </si>
  <si>
    <t>Chen, Xiu Er</t>
  </si>
  <si>
    <t xml:space="preserve">Mutual of Omaha Oct 2016 </t>
  </si>
  <si>
    <t>Bui, Elisa</t>
  </si>
  <si>
    <t>Ng, Siu Hung</t>
  </si>
  <si>
    <t>Leiva, Elianne</t>
  </si>
  <si>
    <t>Ou, Hui Shan</t>
  </si>
  <si>
    <t>Need to claim back Queenie Cheng, Larisa, Wendy Liang and Siu Hung Ng's credits</t>
  </si>
  <si>
    <t xml:space="preserve">Mutual of Omaha Nov 2016 </t>
  </si>
  <si>
    <t>Davis, Timothy</t>
  </si>
  <si>
    <t>Mayrena, Allison</t>
  </si>
  <si>
    <t xml:space="preserve">Notes: there are some credits showing for few of the termed staff. </t>
  </si>
  <si>
    <t>Two new hires are included in the list. Siu Hung Ng's premium are double charged, need to correct that.</t>
  </si>
  <si>
    <t xml:space="preserve">Mutual of Omaha Dec 2016 </t>
  </si>
  <si>
    <t>Cabrera, Elenor</t>
  </si>
  <si>
    <t>Lin, Joanna</t>
  </si>
  <si>
    <t>Hung Ng, Siu</t>
  </si>
  <si>
    <t xml:space="preserve">Notes: </t>
  </si>
  <si>
    <t xml:space="preserve">Need to remove one Siu Hung Ng and Joanna Lin because of the duplicate name of Siu and Joanna is a termed staff in Nov. </t>
  </si>
  <si>
    <t>Mutual of Omaha Jan 2017</t>
  </si>
  <si>
    <t xml:space="preserve">Ajdustment is the credit for termed staff Eugenia James (termed in Nov) and Ng, Siu ( Oct 1 - Dec 1)' </t>
  </si>
  <si>
    <t xml:space="preserve">Need to remove Siu Hung, Ng and keep Ng, Siu Hung as the correct name. </t>
  </si>
  <si>
    <t>Mutual of Omaha Feb 2017</t>
  </si>
  <si>
    <t>Li, Yan Hua</t>
  </si>
  <si>
    <t>Mutual of Omaha March 2017</t>
  </si>
  <si>
    <t>Mutual of Omaha April 2017</t>
  </si>
  <si>
    <t>Ward, Robert</t>
  </si>
  <si>
    <t>Wilson, Palema</t>
  </si>
  <si>
    <t>Zhong, Hui Zhu</t>
  </si>
  <si>
    <t>Mutual of Omaha May 2017</t>
  </si>
  <si>
    <t>Li, Juan</t>
  </si>
  <si>
    <t>Mutual of Omaha June 2017</t>
  </si>
  <si>
    <t>Mutual of Omaha July 2017</t>
  </si>
  <si>
    <t>Mutual of Omaha August 2017</t>
  </si>
  <si>
    <t>Mutual of Omaha  October 2017</t>
  </si>
  <si>
    <t>Lei, Iok Chan</t>
  </si>
  <si>
    <t>Gu, Yan Jun</t>
  </si>
  <si>
    <t>Murray, Carlene</t>
  </si>
  <si>
    <t>Solomon, Dalul</t>
  </si>
  <si>
    <t>Mutual of Omaha  November 2017</t>
  </si>
  <si>
    <t>Deng, Li Mei</t>
  </si>
  <si>
    <t>Note:</t>
  </si>
  <si>
    <t xml:space="preserve">Chen, Yan Hui </t>
  </si>
  <si>
    <t>Jaime, Ashley</t>
  </si>
  <si>
    <t>Ye, Jia Yu</t>
  </si>
  <si>
    <t>Need to correct name for Yan Hui Chen and Iok Chan Lei</t>
  </si>
  <si>
    <t>Mutual of Omaha December 2017</t>
  </si>
  <si>
    <t xml:space="preserve">Osias, Josie </t>
  </si>
  <si>
    <t>Vargas, Edna</t>
  </si>
  <si>
    <t>Mutual of Omaha Feburary 2018</t>
  </si>
  <si>
    <t>Gregory, Alec</t>
  </si>
  <si>
    <t>Lei, Kui Fun</t>
  </si>
  <si>
    <t>Mutual of Omaha March 2018</t>
  </si>
  <si>
    <t>Mutual of Omaha April 2018</t>
  </si>
  <si>
    <t>Yu, Chiu Ming</t>
  </si>
  <si>
    <t>Mutual of Omaha May 2018</t>
  </si>
  <si>
    <t>Mutual of Omaha June 2018</t>
  </si>
  <si>
    <t>Note: Elenor should be removed for June because of termination. Her last day is 5/18/2018</t>
  </si>
  <si>
    <t>Mutual of Omaha July 2018</t>
  </si>
  <si>
    <t>Song, Zilong</t>
  </si>
  <si>
    <t>Cai, Miley</t>
  </si>
  <si>
    <t>Cheng, Siu Yan</t>
  </si>
  <si>
    <t>Kekulawela, Sudarma</t>
  </si>
  <si>
    <t>Li, Li</t>
  </si>
  <si>
    <t>Luo, Cheng</t>
  </si>
  <si>
    <t>Sun, Catherine</t>
  </si>
  <si>
    <t>Zhao, Ping Nong</t>
  </si>
  <si>
    <t>Emama, Anita Etafa</t>
  </si>
  <si>
    <t>Zhao, Man Ying</t>
  </si>
  <si>
    <t>Mutual of Omaha October 2018</t>
  </si>
  <si>
    <t>Mutual of Omaha August 2018</t>
  </si>
  <si>
    <t>Mutual of Omaha January 2019</t>
  </si>
  <si>
    <t>Cheng, Frank</t>
  </si>
  <si>
    <t>Mutual of Omaha Feb 2019</t>
  </si>
  <si>
    <t xml:space="preserve">Note: we should remove Zilong Song and Yan Jun Gu from the list. </t>
  </si>
  <si>
    <t>Mutual of Omaha March 2019</t>
  </si>
  <si>
    <t>Liu, Hong Zhen</t>
  </si>
  <si>
    <t>Radusky, Rene</t>
  </si>
  <si>
    <t>Cai, Xue Yan</t>
  </si>
  <si>
    <t>Chen, Yan Hui</t>
  </si>
  <si>
    <t>Fong, Susan</t>
  </si>
  <si>
    <t>Hu, Yong Mei</t>
  </si>
  <si>
    <t>Kejykaweka, Sudarma</t>
  </si>
  <si>
    <t>Latouf, Brigitte</t>
  </si>
  <si>
    <t>Osias, Josie</t>
  </si>
  <si>
    <t xml:space="preserve">Mutual of Omaha </t>
  </si>
  <si>
    <t>Huang, Zixin</t>
  </si>
  <si>
    <t xml:space="preserve">Retroactive </t>
  </si>
  <si>
    <t>Li, Xiaofeng</t>
  </si>
  <si>
    <t>Liang, Qianyu</t>
  </si>
  <si>
    <t>Mach, Cindy</t>
  </si>
  <si>
    <t>Sun, Feng yuan</t>
  </si>
  <si>
    <t>Xie, Wen Fang</t>
  </si>
  <si>
    <t>Yu, Xiu Hui</t>
  </si>
  <si>
    <t>#</t>
  </si>
  <si>
    <t>Kong, Venus</t>
  </si>
  <si>
    <t>Kwong, Lily</t>
  </si>
  <si>
    <t>Leung, Susanna</t>
  </si>
  <si>
    <t>Velasco, Rowena</t>
  </si>
  <si>
    <t>Previous balance</t>
  </si>
  <si>
    <t>Subtotal</t>
  </si>
  <si>
    <t>Note</t>
  </si>
  <si>
    <t xml:space="preserve">Period: </t>
  </si>
  <si>
    <t>EE ID</t>
  </si>
  <si>
    <t>Life and Long-term Disabilities Insurance</t>
  </si>
  <si>
    <t>EW0002081</t>
  </si>
  <si>
    <t>EW0002083</t>
  </si>
  <si>
    <t>EW0002005</t>
  </si>
  <si>
    <t>EW0001967</t>
  </si>
  <si>
    <t>EW0001593</t>
  </si>
  <si>
    <t>EW0001737</t>
  </si>
  <si>
    <t>EW0001751</t>
  </si>
  <si>
    <t>EW0002023</t>
  </si>
  <si>
    <t>EW0002084</t>
  </si>
  <si>
    <t>EW0002079</t>
  </si>
  <si>
    <t>EW0001999</t>
  </si>
  <si>
    <t>EW0001721</t>
  </si>
  <si>
    <t>EW0001970</t>
  </si>
  <si>
    <t>EW0001984</t>
  </si>
  <si>
    <t>EW0002078</t>
  </si>
  <si>
    <t>EW0001794</t>
  </si>
  <si>
    <t>EW0001657</t>
  </si>
  <si>
    <t>EW0002061</t>
  </si>
  <si>
    <t>EW0001040</t>
  </si>
  <si>
    <t>Heung, Sonia</t>
  </si>
  <si>
    <t>EW0001730</t>
  </si>
  <si>
    <t>EW0001708</t>
  </si>
  <si>
    <t>EW0001985</t>
  </si>
  <si>
    <t>EW0001968</t>
  </si>
  <si>
    <t>EW0001350</t>
  </si>
  <si>
    <t>EW0002120</t>
  </si>
  <si>
    <t>EW0002007</t>
  </si>
  <si>
    <t>EW0000640</t>
  </si>
  <si>
    <t>EW0000901</t>
  </si>
  <si>
    <t>EW0001720</t>
  </si>
  <si>
    <t>EW0001741</t>
  </si>
  <si>
    <t>EW0001757</t>
  </si>
  <si>
    <t>EW0002057</t>
  </si>
  <si>
    <t>EW0001210</t>
  </si>
  <si>
    <t>EW0002031</t>
  </si>
  <si>
    <t>EW0001460</t>
  </si>
  <si>
    <t>EW0001300</t>
  </si>
  <si>
    <t>EW0002036</t>
  </si>
  <si>
    <t>EW0001770</t>
  </si>
  <si>
    <t>EW0002062</t>
  </si>
  <si>
    <t>EW0001704</t>
  </si>
  <si>
    <t>EW0002030</t>
  </si>
  <si>
    <t>EW0002074</t>
  </si>
  <si>
    <t>EW0001734</t>
  </si>
  <si>
    <t>EW0002069</t>
  </si>
  <si>
    <t>EW0002003</t>
  </si>
  <si>
    <t>EW0002019</t>
  </si>
  <si>
    <t>EW0002082</t>
  </si>
  <si>
    <t>EW0002119</t>
  </si>
  <si>
    <t>EW0001975</t>
  </si>
  <si>
    <t>EW0002033</t>
  </si>
  <si>
    <t>EW0000330</t>
  </si>
  <si>
    <t>EW0001595</t>
  </si>
  <si>
    <t>EW0002109</t>
  </si>
  <si>
    <t>EW0001960</t>
  </si>
  <si>
    <t>EW0002018</t>
  </si>
  <si>
    <t>EW0001689</t>
  </si>
  <si>
    <t>EW0002080</t>
  </si>
  <si>
    <t>EW0001755</t>
  </si>
  <si>
    <t>EW0001692</t>
  </si>
  <si>
    <t>EW0002027</t>
  </si>
  <si>
    <t>EW0002060</t>
  </si>
  <si>
    <t>EW0001649</t>
  </si>
  <si>
    <t>EW0001705</t>
  </si>
  <si>
    <t>EW0001690</t>
  </si>
  <si>
    <t>EW0001050</t>
  </si>
  <si>
    <t>EW0002051</t>
  </si>
  <si>
    <t>EW0001686</t>
  </si>
  <si>
    <t>EW0001964</t>
  </si>
  <si>
    <t>EW0002022</t>
  </si>
  <si>
    <t>EW0001662</t>
  </si>
  <si>
    <t>EW0001630</t>
  </si>
  <si>
    <t>EW0001714</t>
  </si>
  <si>
    <t>EW0002024</t>
  </si>
  <si>
    <t>EW0002006</t>
  </si>
  <si>
    <t>EW0001673</t>
  </si>
  <si>
    <t>EW0002021</t>
  </si>
  <si>
    <t>EW0001750</t>
  </si>
  <si>
    <t>EW0001732</t>
  </si>
  <si>
    <t>EW0002052</t>
  </si>
  <si>
    <t>EW0001769</t>
  </si>
  <si>
    <t>EW0002123</t>
  </si>
  <si>
    <t>Deng, Yulian</t>
  </si>
  <si>
    <t>Newly added and retroactive</t>
  </si>
  <si>
    <t>EW0002124</t>
  </si>
  <si>
    <t>Du, Qianwei</t>
  </si>
  <si>
    <t>EW0001978</t>
  </si>
  <si>
    <t>Lau, Hoi Yan</t>
  </si>
  <si>
    <t>EW0002121</t>
  </si>
  <si>
    <t>Li, Yihao</t>
  </si>
  <si>
    <t>newly added and retroactive</t>
  </si>
  <si>
    <t>Yang, Jerry</t>
  </si>
  <si>
    <t>Terminated and should be credited back to us</t>
  </si>
  <si>
    <t>EW0002130</t>
  </si>
  <si>
    <t xml:space="preserve">Chan Xu, Fany </t>
  </si>
  <si>
    <t>credited back</t>
  </si>
  <si>
    <t>EW0002094</t>
  </si>
  <si>
    <t>Wong, Cindy</t>
  </si>
  <si>
    <t>Ratro from 11/2018-5/2019</t>
  </si>
  <si>
    <t>Chiang, Jason</t>
  </si>
  <si>
    <t>Newly added and Retoroactive</t>
  </si>
  <si>
    <t>EW0002152</t>
  </si>
  <si>
    <t>normally charged</t>
  </si>
  <si>
    <t>Termination of benefits</t>
  </si>
  <si>
    <t>EW0002153</t>
  </si>
  <si>
    <t>Conley, Mercedes</t>
  </si>
  <si>
    <t>newly added and retro</t>
  </si>
  <si>
    <t>EW0001955</t>
  </si>
  <si>
    <t>EW0002001</t>
  </si>
  <si>
    <t>EW0002160</t>
  </si>
  <si>
    <t>Ngan, Carmen Lai Yuk</t>
  </si>
  <si>
    <t>Williams, Beverly</t>
  </si>
  <si>
    <t>Lei, Kun</t>
  </si>
  <si>
    <t>Li, Kelly H.</t>
  </si>
  <si>
    <t>Huang, Mei Yue</t>
  </si>
  <si>
    <t>Osias, Josefina</t>
  </si>
  <si>
    <t>Wu, Yue Xia</t>
  </si>
  <si>
    <t>Situ, Hui Ling</t>
  </si>
  <si>
    <t>Wei, Qing</t>
  </si>
  <si>
    <t>Liang, Hui</t>
  </si>
  <si>
    <t>Wang, Yan</t>
  </si>
  <si>
    <t>Zhao, Xing</t>
  </si>
  <si>
    <t>Sun, Fengyuan</t>
  </si>
  <si>
    <t>Ye, Qing Hong</t>
  </si>
  <si>
    <t>Quan, Lan Thitu</t>
  </si>
  <si>
    <t>Liu, Liting</t>
  </si>
  <si>
    <t>Sequeira, Guillermo A</t>
  </si>
  <si>
    <t>Wilson, Pamela</t>
  </si>
  <si>
    <t>Vargas, Edna Jean</t>
  </si>
  <si>
    <t>Liu, HongZhen</t>
  </si>
  <si>
    <t>Chan Xu, Fany</t>
  </si>
  <si>
    <t>Rivera, Gabriela</t>
  </si>
  <si>
    <t>EW0002173</t>
  </si>
  <si>
    <t>newly added</t>
  </si>
  <si>
    <t>EW0002172</t>
  </si>
  <si>
    <t xml:space="preserve">Lui, Sina </t>
  </si>
  <si>
    <t>newly added, and retro</t>
  </si>
  <si>
    <t>EW0002171</t>
  </si>
  <si>
    <t>Szeto, So King</t>
  </si>
  <si>
    <t>EW0002090</t>
  </si>
  <si>
    <t>Wang, She Fen</t>
  </si>
  <si>
    <t>Will be terminate</t>
  </si>
  <si>
    <t>Newly added, and retro</t>
  </si>
  <si>
    <t>Normaly charged</t>
  </si>
  <si>
    <t>EW0002161</t>
  </si>
  <si>
    <t xml:space="preserve">Created by: </t>
  </si>
  <si>
    <t>Catherine Du</t>
  </si>
  <si>
    <t>Termination of benefit</t>
  </si>
  <si>
    <t>Osias, Josiefina</t>
  </si>
  <si>
    <t>Newly added and retro</t>
  </si>
  <si>
    <t xml:space="preserve">Creaged by: </t>
  </si>
  <si>
    <t>Received invoice late</t>
  </si>
  <si>
    <t>STEP</t>
  </si>
  <si>
    <t>EW0002182</t>
  </si>
  <si>
    <t>Eugenia Gonzalez</t>
  </si>
  <si>
    <t>regular charge</t>
  </si>
  <si>
    <t>Status changed, newly added</t>
  </si>
  <si>
    <t xml:space="preserve">Subtotal: </t>
  </si>
  <si>
    <t>Kai Ming</t>
  </si>
  <si>
    <t xml:space="preserve">Credit back </t>
  </si>
  <si>
    <t xml:space="preserve">Final Bill </t>
  </si>
  <si>
    <t>EW0002183</t>
  </si>
  <si>
    <t>Nlobato, Nathalie</t>
  </si>
  <si>
    <t>Retro</t>
  </si>
  <si>
    <t>They did not receive Oct payment. This is the final bill.</t>
  </si>
  <si>
    <t>UNUM</t>
  </si>
  <si>
    <t>Coverage Level</t>
  </si>
  <si>
    <t>Plan Name</t>
  </si>
  <si>
    <t>EE LIFE</t>
  </si>
  <si>
    <t>CH LIFE</t>
  </si>
  <si>
    <t>EE AD&amp;D</t>
  </si>
  <si>
    <t>CH AD&amp;D</t>
  </si>
  <si>
    <t>ER Amount</t>
  </si>
  <si>
    <t>EE Amount</t>
  </si>
  <si>
    <t>SP LIFE</t>
  </si>
  <si>
    <t>SP AD&amp;D</t>
  </si>
  <si>
    <t>Fajardo, Emily Marie</t>
  </si>
  <si>
    <t>Fu, Mei Hua</t>
  </si>
  <si>
    <t>Gil, Douglas</t>
  </si>
  <si>
    <t>2201</t>
  </si>
  <si>
    <t>2194</t>
  </si>
  <si>
    <t>Huang, Yutim</t>
  </si>
  <si>
    <t>2203</t>
  </si>
  <si>
    <t>Nguyen, Angel</t>
  </si>
  <si>
    <t>2209</t>
  </si>
  <si>
    <t>Rodriguez, Raquel</t>
  </si>
  <si>
    <t>Volunteer Life, AD&amp;D Plan</t>
  </si>
  <si>
    <t>Stacy Yu</t>
  </si>
  <si>
    <t>EW0002211</t>
  </si>
  <si>
    <t>EW0002193</t>
  </si>
  <si>
    <t>Due Date:</t>
  </si>
  <si>
    <t>EE Life Total</t>
  </si>
  <si>
    <t>Chan, Jenny</t>
  </si>
  <si>
    <t>Joseph, Stephanie</t>
  </si>
  <si>
    <t>Yu, Xinxin</t>
  </si>
  <si>
    <t>2 Month Coverage</t>
  </si>
  <si>
    <t>Adjustment</t>
  </si>
  <si>
    <t>New Hire in March</t>
  </si>
  <si>
    <t>EW0002210</t>
  </si>
  <si>
    <t>EW0002212</t>
  </si>
  <si>
    <t>EW0002213</t>
  </si>
  <si>
    <t>EE LIFE - 1 Month Coverage</t>
  </si>
  <si>
    <t>EE ADD - 1 Month Coverage</t>
  </si>
  <si>
    <t>New Hire - Enrolled in April</t>
  </si>
  <si>
    <t>Chan,  Jenny</t>
  </si>
  <si>
    <t>Tsai, Grace</t>
  </si>
  <si>
    <t>Terminated in July</t>
  </si>
  <si>
    <t>PT to FT in June, Retro pay for July and August</t>
  </si>
  <si>
    <t>Zhao, Qiyun</t>
  </si>
  <si>
    <t>PT to FT in July, Retro pay for  August</t>
  </si>
  <si>
    <t>PT to FT in July</t>
  </si>
  <si>
    <t>EW0002095</t>
  </si>
  <si>
    <t>Coverage change from 50k to 150k</t>
  </si>
  <si>
    <t>SP Life</t>
  </si>
  <si>
    <t>Coverage Change</t>
  </si>
  <si>
    <t>11/1-11/30/2020</t>
  </si>
  <si>
    <t>Pay Period:</t>
  </si>
  <si>
    <t>Coverage change</t>
  </si>
  <si>
    <t>Coverage Change for Oct</t>
  </si>
  <si>
    <t>Coverage Change for Sep, Oct</t>
  </si>
  <si>
    <t>EW0002184</t>
  </si>
  <si>
    <t>EW0002209</t>
  </si>
  <si>
    <t>EW0002203</t>
  </si>
  <si>
    <t>12/1-12/31/2020</t>
  </si>
  <si>
    <t>Deng, Yu Lian</t>
  </si>
  <si>
    <t>Coverage Change (3 months)</t>
  </si>
  <si>
    <t>Terminated in Dec, should be credit back next invocie</t>
  </si>
  <si>
    <t>Age changed</t>
  </si>
  <si>
    <t>Terminated in Dec, should credit back next Inovice</t>
  </si>
  <si>
    <t>1/1-1/31/2021</t>
  </si>
  <si>
    <t>Increase</t>
  </si>
  <si>
    <t>Newly enroll</t>
  </si>
  <si>
    <t>Decrease</t>
  </si>
  <si>
    <t>decrease</t>
  </si>
  <si>
    <t>Terminated in Jan</t>
  </si>
  <si>
    <t>Dropping</t>
  </si>
  <si>
    <t>2/1-2/28/2021</t>
  </si>
  <si>
    <t>Terminated in Dec, should only credit back 1 payment</t>
  </si>
  <si>
    <t>Fajardpo, Emily</t>
  </si>
  <si>
    <t>Termination</t>
  </si>
  <si>
    <t>Hu, Yong mei</t>
  </si>
  <si>
    <t>Lei, Iok chan</t>
  </si>
  <si>
    <t>Lobato-Flores, Nathalie</t>
  </si>
  <si>
    <t>Termination, should only credit back 1 month</t>
  </si>
  <si>
    <t>3/1-3/31/2021</t>
  </si>
  <si>
    <t>2 Months</t>
  </si>
  <si>
    <t>4/1 - 4/30//2021</t>
  </si>
  <si>
    <t>Lau, Wai Man</t>
  </si>
  <si>
    <t>EW0002129</t>
  </si>
  <si>
    <t>-</t>
  </si>
  <si>
    <t>06/01 - 06/30/2021</t>
  </si>
  <si>
    <t>05/01 - 05/31/2021</t>
  </si>
  <si>
    <t>Curtis, Heather</t>
  </si>
  <si>
    <t>Wu, Linda</t>
  </si>
  <si>
    <t>EW0002222</t>
  </si>
  <si>
    <t>EW0001981</t>
  </si>
  <si>
    <t>NEW HIRE in May, retro payment 1 month</t>
  </si>
  <si>
    <t>NEW HIRE in May</t>
  </si>
  <si>
    <t>New Hire in May</t>
  </si>
  <si>
    <t>Approved the upgrade</t>
  </si>
  <si>
    <t>07/01 - 07/30/2021</t>
  </si>
  <si>
    <t>Hsu, Terisa</t>
  </si>
  <si>
    <t>Hsu, Terisa M</t>
  </si>
  <si>
    <t>EW0002228</t>
  </si>
  <si>
    <t>Mckeithan, Sandra P</t>
  </si>
  <si>
    <t>EW0002231</t>
  </si>
  <si>
    <t>New hire in May</t>
  </si>
  <si>
    <t>Terminated Should refund next month</t>
  </si>
  <si>
    <t>08/01 - 08/31/2021</t>
  </si>
  <si>
    <t>Gonzalez, Eugenia</t>
  </si>
  <si>
    <t>Terminated in June</t>
  </si>
  <si>
    <t>Retired in June</t>
  </si>
  <si>
    <t>COBRA for 3 months</t>
  </si>
  <si>
    <t>Retired in June, 2 months</t>
  </si>
  <si>
    <t>Retire in June, 2 months</t>
  </si>
  <si>
    <t>09/01 - 09/30/2021</t>
  </si>
  <si>
    <t>10/01 - 10/31/2021</t>
  </si>
  <si>
    <t>Chong, Victoria</t>
  </si>
  <si>
    <t>NH in August</t>
  </si>
  <si>
    <t>NH</t>
  </si>
  <si>
    <t>Park, Bandi</t>
  </si>
  <si>
    <t>Yip, Ka Yan</t>
  </si>
  <si>
    <t>Zhang, Shaoling</t>
  </si>
  <si>
    <t>Zhu, Jie Ling</t>
  </si>
  <si>
    <t xml:space="preserve">Park, Bandi </t>
  </si>
  <si>
    <t>PT to FT inJuly</t>
  </si>
  <si>
    <t>PT to FT, 2 months</t>
  </si>
  <si>
    <t>PT to FT</t>
  </si>
  <si>
    <t>Zhang, ShaoLing</t>
  </si>
  <si>
    <t>Zhu, Jie ling</t>
  </si>
  <si>
    <t>PT to FT in August</t>
  </si>
  <si>
    <t>Terminated</t>
  </si>
  <si>
    <t>2235</t>
  </si>
  <si>
    <t>2071</t>
  </si>
  <si>
    <t>2010</t>
  </si>
  <si>
    <t>2089</t>
  </si>
  <si>
    <t>2081</t>
  </si>
  <si>
    <t>2083</t>
  </si>
  <si>
    <t>1967</t>
  </si>
  <si>
    <t>1593</t>
  </si>
  <si>
    <t>1737</t>
  </si>
  <si>
    <t>1751</t>
  </si>
  <si>
    <t>2023</t>
  </si>
  <si>
    <t>1999</t>
  </si>
  <si>
    <t>2238</t>
  </si>
  <si>
    <t>1721</t>
  </si>
  <si>
    <t>2123</t>
  </si>
  <si>
    <t>1970</t>
  </si>
  <si>
    <t>1984</t>
  </si>
  <si>
    <t>1794</t>
  </si>
  <si>
    <t>1657</t>
  </si>
  <si>
    <t>1040</t>
  </si>
  <si>
    <t>1730</t>
  </si>
  <si>
    <t>1708</t>
  </si>
  <si>
    <t>2228</t>
  </si>
  <si>
    <t>1985</t>
  </si>
  <si>
    <t>1350</t>
  </si>
  <si>
    <t>2120</t>
  </si>
  <si>
    <t>2193</t>
  </si>
  <si>
    <t>0640</t>
  </si>
  <si>
    <t>0901</t>
  </si>
  <si>
    <t>1978</t>
  </si>
  <si>
    <t>2129</t>
  </si>
  <si>
    <t>1741</t>
  </si>
  <si>
    <t>1757</t>
  </si>
  <si>
    <t>2057</t>
  </si>
  <si>
    <t>1210</t>
  </si>
  <si>
    <t>2031</t>
  </si>
  <si>
    <t>1460</t>
  </si>
  <si>
    <t>1300</t>
  </si>
  <si>
    <t>2036</t>
  </si>
  <si>
    <t>2062</t>
  </si>
  <si>
    <t>2121</t>
  </si>
  <si>
    <t>1704</t>
  </si>
  <si>
    <t>2030</t>
  </si>
  <si>
    <t>2074</t>
  </si>
  <si>
    <t>1734</t>
  </si>
  <si>
    <t>2173</t>
  </si>
  <si>
    <t>2069</t>
  </si>
  <si>
    <t>2003</t>
  </si>
  <si>
    <t>2019</t>
  </si>
  <si>
    <t>2184</t>
  </si>
  <si>
    <t>2172</t>
  </si>
  <si>
    <t>2119</t>
  </si>
  <si>
    <t>2231</t>
  </si>
  <si>
    <t>1975</t>
  </si>
  <si>
    <t>0330</t>
  </si>
  <si>
    <t>1595</t>
  </si>
  <si>
    <t>2001</t>
  </si>
  <si>
    <t>2109</t>
  </si>
  <si>
    <t>2161</t>
  </si>
  <si>
    <t>1960</t>
  </si>
  <si>
    <t>2018</t>
  </si>
  <si>
    <t>1689</t>
  </si>
  <si>
    <t>1692</t>
  </si>
  <si>
    <t>2027</t>
  </si>
  <si>
    <t>2060</t>
  </si>
  <si>
    <t>1649</t>
  </si>
  <si>
    <t>2090</t>
  </si>
  <si>
    <t>1705</t>
  </si>
  <si>
    <t>1690</t>
  </si>
  <si>
    <t>1050</t>
  </si>
  <si>
    <t>2094</t>
  </si>
  <si>
    <t>1686</t>
  </si>
  <si>
    <t>1964</t>
  </si>
  <si>
    <t>1981</t>
  </si>
  <si>
    <t>2022</t>
  </si>
  <si>
    <t>1662</t>
  </si>
  <si>
    <t>1630</t>
  </si>
  <si>
    <t>1714</t>
  </si>
  <si>
    <t>2024</t>
  </si>
  <si>
    <t>1955</t>
  </si>
  <si>
    <t>2006</t>
  </si>
  <si>
    <t>2212</t>
  </si>
  <si>
    <t>1673</t>
  </si>
  <si>
    <t>2021</t>
  </si>
  <si>
    <t>1750</t>
  </si>
  <si>
    <t>2095</t>
  </si>
  <si>
    <t>1732</t>
  </si>
  <si>
    <t>2052</t>
  </si>
  <si>
    <t>1769</t>
  </si>
  <si>
    <t>2130</t>
  </si>
  <si>
    <t>2082</t>
  </si>
  <si>
    <t>11/01 - 11/30/2021</t>
  </si>
  <si>
    <t>Terminated in Sept.</t>
  </si>
  <si>
    <t>Terminated in Oct.</t>
  </si>
  <si>
    <t>Retired in June, 4 months retro back</t>
  </si>
  <si>
    <t>Terminated in Octoer</t>
  </si>
  <si>
    <t>Terminated in May</t>
  </si>
  <si>
    <t>Brown, Samar B</t>
  </si>
  <si>
    <t>NH in Oct</t>
  </si>
  <si>
    <t>2182</t>
  </si>
  <si>
    <t>Double check</t>
  </si>
  <si>
    <t>Liu, Qiyun</t>
  </si>
  <si>
    <t>PT to FT in Oct</t>
  </si>
  <si>
    <t>2009</t>
  </si>
  <si>
    <t>Peterson-Allen, Ellen</t>
  </si>
  <si>
    <t>Terminated in Oct</t>
  </si>
  <si>
    <t>Ruan, Shu Ying</t>
  </si>
  <si>
    <t>2246</t>
  </si>
  <si>
    <t>12/01 - 12/31/2021</t>
  </si>
  <si>
    <t>01/01 - 01/31/2022</t>
  </si>
  <si>
    <t>Terminated in Nov</t>
  </si>
  <si>
    <t>Chavez, Miriam D</t>
  </si>
  <si>
    <t>2249</t>
  </si>
  <si>
    <t>NH in November</t>
  </si>
  <si>
    <t>NH in Nov</t>
  </si>
  <si>
    <t>Huang, Yanai</t>
  </si>
  <si>
    <t>2250</t>
  </si>
  <si>
    <t>Lee, Melanie</t>
  </si>
  <si>
    <t>2234</t>
  </si>
  <si>
    <t>Li, Eva Q</t>
  </si>
  <si>
    <t>2248</t>
  </si>
  <si>
    <t>NH in Nov.</t>
  </si>
  <si>
    <t>Terminated in Nov.</t>
  </si>
  <si>
    <t>Nie, Shuang Ying</t>
  </si>
  <si>
    <t>PT to FT in Nov</t>
  </si>
  <si>
    <t>2104</t>
  </si>
  <si>
    <t>Terminate in May, 7 months retro credits</t>
  </si>
  <si>
    <t>Zhang, Xiaolan</t>
  </si>
  <si>
    <t>2187</t>
  </si>
  <si>
    <t>Zhao, Yanling</t>
  </si>
  <si>
    <t>2064</t>
  </si>
  <si>
    <t>Cost change</t>
  </si>
  <si>
    <t>Double check, this is wrong</t>
  </si>
  <si>
    <t>Age changes</t>
  </si>
  <si>
    <t>cost change</t>
  </si>
  <si>
    <t>age changed</t>
  </si>
  <si>
    <t>cost changed</t>
  </si>
  <si>
    <t>Caamal, Sasha K</t>
  </si>
  <si>
    <t>NH in Jan</t>
  </si>
  <si>
    <t>Cedeno-Garcia, Isis C</t>
  </si>
  <si>
    <t>NH in Dec 2021</t>
  </si>
  <si>
    <t>2259</t>
  </si>
  <si>
    <t>Increased coverage</t>
  </si>
  <si>
    <t>Change coverage</t>
  </si>
  <si>
    <t>dropping</t>
  </si>
  <si>
    <t>incresed coverage</t>
  </si>
  <si>
    <t>decreased coverage</t>
  </si>
  <si>
    <t>newly enrolled</t>
  </si>
  <si>
    <t>increased coverage</t>
  </si>
  <si>
    <t>NEWLY ENROLLED</t>
  </si>
  <si>
    <t>INCREASED COVERAGE</t>
  </si>
  <si>
    <t>NEWLY ENOLLED</t>
  </si>
  <si>
    <t>newly enroll</t>
  </si>
  <si>
    <t>coverag is wrong</t>
  </si>
  <si>
    <t>NEWLY ENROLL</t>
  </si>
  <si>
    <t>monitor</t>
  </si>
  <si>
    <t>INCREASE COVERAGE</t>
  </si>
  <si>
    <t>Current Adjustment</t>
  </si>
  <si>
    <t>02/01-02/28/2022</t>
  </si>
  <si>
    <t>03/01-03/31/2022</t>
  </si>
  <si>
    <t>Full amount approved</t>
  </si>
  <si>
    <t>Should be terminated</t>
  </si>
  <si>
    <t>Should be enrolled $8 in this</t>
  </si>
  <si>
    <t>CC LIFE</t>
  </si>
  <si>
    <t>EOI Approved</t>
  </si>
  <si>
    <t>full amount approved effect March</t>
  </si>
  <si>
    <t>04/01-04/30/2022</t>
  </si>
  <si>
    <t>2 months retro payment</t>
  </si>
  <si>
    <t>Chen, Shuhua</t>
  </si>
  <si>
    <t>NH in Feb.</t>
  </si>
  <si>
    <t>NH in Feb</t>
  </si>
  <si>
    <t>Galdino, Lisa</t>
  </si>
  <si>
    <t>Lee, Yuk Lin</t>
  </si>
  <si>
    <t>Zhang, Xiaxin</t>
  </si>
  <si>
    <t>Zheng, Hui Hong</t>
  </si>
  <si>
    <t>PT to FT in March</t>
  </si>
  <si>
    <t>2131</t>
  </si>
  <si>
    <t>2271</t>
  </si>
  <si>
    <t>2200</t>
  </si>
  <si>
    <t>2270</t>
  </si>
  <si>
    <t>2092</t>
  </si>
  <si>
    <t>05/01 - 05/30/2022</t>
  </si>
  <si>
    <t>Castillo, Marijane</t>
  </si>
  <si>
    <t>2274</t>
  </si>
  <si>
    <t>2273</t>
  </si>
  <si>
    <t>Matus, Nicole</t>
  </si>
  <si>
    <t>2076</t>
  </si>
  <si>
    <t>Rong, Qiuju</t>
  </si>
  <si>
    <t>2134</t>
  </si>
  <si>
    <t>Zhou, Fengzhu</t>
  </si>
  <si>
    <t>2043</t>
  </si>
  <si>
    <t>You, Haiying</t>
  </si>
  <si>
    <t>2106</t>
  </si>
  <si>
    <t>Tan, Xiaomei</t>
  </si>
  <si>
    <t>06/01 - 06/30/2022</t>
  </si>
  <si>
    <t>07/01-07/31/2022</t>
  </si>
  <si>
    <t>Just approved in June</t>
  </si>
  <si>
    <t>08/01-08/31/2022</t>
  </si>
  <si>
    <t>CASTILLO, MARIJANE HOPE DALAYAN</t>
  </si>
  <si>
    <t>New hire in April, missing</t>
  </si>
  <si>
    <t>2278</t>
  </si>
  <si>
    <t>LOUIE, CINDY H</t>
  </si>
  <si>
    <t>New hire in June, missing</t>
  </si>
  <si>
    <t>MATUS, NICOLE</t>
  </si>
  <si>
    <t>RONG, QIUJU</t>
  </si>
  <si>
    <t>PT to FT in April, missing</t>
  </si>
  <si>
    <t>SPEAR, MEGAN</t>
  </si>
  <si>
    <t>2276</t>
  </si>
  <si>
    <t>New hire in May, missing</t>
  </si>
  <si>
    <t>TAN, XIAOMEI</t>
  </si>
  <si>
    <t>YOU, HAI YING</t>
  </si>
  <si>
    <t>ZHOU, FENGZHU</t>
  </si>
  <si>
    <t>09/01 - 09/31/2022</t>
  </si>
  <si>
    <t>4 months' retro payment</t>
  </si>
  <si>
    <t>New hire in April</t>
  </si>
  <si>
    <t>Louie, Cindy</t>
  </si>
  <si>
    <t>2 month's retro payment</t>
  </si>
  <si>
    <t>New hire in June</t>
  </si>
  <si>
    <t>Ruan, Jiayu</t>
  </si>
  <si>
    <t>1 month's retro payment</t>
  </si>
  <si>
    <t>Spear, Megan</t>
  </si>
  <si>
    <t>3 months' retro payment</t>
  </si>
  <si>
    <t>PT to FT in April</t>
  </si>
  <si>
    <t>New Hire in July</t>
  </si>
  <si>
    <t>2279</t>
  </si>
  <si>
    <t>WRONG Terminated in April.</t>
  </si>
  <si>
    <t>10/01-10/31/2022</t>
  </si>
  <si>
    <t>Chan, Mun Yee</t>
  </si>
  <si>
    <t>2283</t>
  </si>
  <si>
    <t>New Hire in August</t>
  </si>
  <si>
    <t>Guan, Pei Ping</t>
  </si>
  <si>
    <t>2068</t>
  </si>
  <si>
    <t>Lee, Michelle</t>
  </si>
  <si>
    <t>New hire in August</t>
  </si>
  <si>
    <t>2280</t>
  </si>
  <si>
    <t>Liu, Anmei</t>
  </si>
  <si>
    <t>2282</t>
  </si>
  <si>
    <t>Not matching in Paycom</t>
  </si>
  <si>
    <t>Pulido-Tobiassen, Dora</t>
  </si>
  <si>
    <t>Terminated in August</t>
  </si>
  <si>
    <t>11/01-11/30/2022</t>
  </si>
  <si>
    <t>CHEN, JOU-HAN</t>
  </si>
  <si>
    <t>2285</t>
  </si>
  <si>
    <t>New hire in Sept</t>
  </si>
  <si>
    <t>NH in Spet.</t>
  </si>
  <si>
    <t>Terminated in Sept</t>
  </si>
  <si>
    <t>Should be terminated in Sept</t>
  </si>
  <si>
    <t>2242</t>
  </si>
  <si>
    <t>NG CHEN, JENNY</t>
  </si>
  <si>
    <t>New Hire in Sept</t>
  </si>
  <si>
    <t>FT to PT in Sept</t>
  </si>
  <si>
    <t>2175</t>
  </si>
  <si>
    <t>OU, JIA XIN</t>
  </si>
  <si>
    <t>12/01-12/31/2022</t>
  </si>
  <si>
    <t>Bandelaria, Evelyn A</t>
  </si>
  <si>
    <t>November retro payment</t>
  </si>
  <si>
    <t>Green, Alexandra L</t>
  </si>
  <si>
    <t>New Hire in Oct</t>
  </si>
  <si>
    <t>New hire in Oct</t>
  </si>
  <si>
    <t>2289</t>
  </si>
  <si>
    <t>AD&amp;D</t>
  </si>
  <si>
    <t>WRONG, Should be terminated</t>
  </si>
  <si>
    <t>Tao, Yin-Jung</t>
  </si>
  <si>
    <t>2288</t>
  </si>
  <si>
    <t>7 months' payment, terminated in April</t>
  </si>
  <si>
    <t>2291</t>
  </si>
  <si>
    <t>Cuellar, Alma Yanira</t>
  </si>
  <si>
    <t>2290</t>
  </si>
  <si>
    <t>Robertson, John A</t>
  </si>
  <si>
    <t>01/01-01/31/2023</t>
  </si>
  <si>
    <t>New Hire in Nov.</t>
  </si>
  <si>
    <t>New hire in Nov</t>
  </si>
  <si>
    <t>Age Changed</t>
  </si>
  <si>
    <t>Age change</t>
  </si>
  <si>
    <t>Virk, Navneet</t>
  </si>
  <si>
    <t>02/01 - 02/28/2023</t>
  </si>
  <si>
    <t>Choi, Sang Eun</t>
  </si>
  <si>
    <t>New Hire in Dec</t>
  </si>
  <si>
    <t>Lin, Men Yee</t>
  </si>
  <si>
    <t>New hire in Dec</t>
  </si>
  <si>
    <t>Nguyen, Adriana</t>
  </si>
  <si>
    <t>new hire in dec</t>
  </si>
  <si>
    <t>2254</t>
  </si>
  <si>
    <t>2293</t>
  </si>
  <si>
    <t>2292</t>
  </si>
  <si>
    <t>not matching paycom $20.31</t>
  </si>
  <si>
    <t>paycom has negative deduction</t>
  </si>
  <si>
    <t>not matching Paycom $3250 with $11.44</t>
  </si>
  <si>
    <t>not matching Paycom $3250 with $.14</t>
  </si>
  <si>
    <t>3/1-3/31/2023</t>
  </si>
  <si>
    <t>Terminated in Jan 20, 2023</t>
  </si>
  <si>
    <t>Terminated in Feb 6, 2023</t>
  </si>
  <si>
    <t>Spouse coverage updated</t>
  </si>
  <si>
    <t>Coverage changed</t>
  </si>
  <si>
    <t>Coverage updated</t>
  </si>
  <si>
    <t>2296</t>
  </si>
  <si>
    <t>Zhu, Kaixin</t>
  </si>
  <si>
    <t>New Hire in Feb, effectice in March</t>
  </si>
  <si>
    <t>04/01/2023 - 04/30/2023</t>
  </si>
  <si>
    <t>Terminated in Feb</t>
  </si>
  <si>
    <t>New Hire in Feb</t>
  </si>
  <si>
    <t>2298</t>
  </si>
  <si>
    <t>Huang, Yu Cheng</t>
  </si>
  <si>
    <t>NEW HIRE IN MARCH</t>
  </si>
  <si>
    <t>2299</t>
  </si>
  <si>
    <t>Rehling, John Andrew</t>
  </si>
  <si>
    <t>07/01/2023 - 07/30/2023</t>
  </si>
  <si>
    <t>Byrd-Rown, Eufemia B</t>
  </si>
  <si>
    <t>Cheng, Wai S</t>
  </si>
  <si>
    <t>Felix, Humberto</t>
  </si>
  <si>
    <t>added</t>
  </si>
  <si>
    <t xml:space="preserve">need to remove </t>
  </si>
  <si>
    <t xml:space="preserve">added </t>
  </si>
  <si>
    <t>need to remove</t>
  </si>
  <si>
    <t xml:space="preserve">Ter. Need to remove </t>
  </si>
  <si>
    <t>Byrd-Rowe, Eufemia B</t>
  </si>
  <si>
    <t>Blaquera, Jordan E</t>
  </si>
  <si>
    <t>added but need to remove due to ter.</t>
  </si>
  <si>
    <t>An, Shuzhen</t>
  </si>
  <si>
    <t>Period:</t>
  </si>
  <si>
    <t>$  -</t>
  </si>
  <si>
    <t>Lui, Sina</t>
  </si>
  <si>
    <t>Ter. Need to remove</t>
  </si>
  <si>
    <t>Subtotal:</t>
  </si>
  <si>
    <t>Cuellar, Alma Y</t>
  </si>
  <si>
    <t>Huang, Mei Y</t>
  </si>
  <si>
    <t>Created by:</t>
  </si>
  <si>
    <t>09/01/2023 - 09/30/2023</t>
  </si>
  <si>
    <t>Argumedo, Cruz Esperanza</t>
  </si>
  <si>
    <t>New hire - addition</t>
  </si>
  <si>
    <t>Sarah Escoto</t>
  </si>
  <si>
    <t>2309</t>
  </si>
  <si>
    <t>Chen, Clara Huihuang</t>
  </si>
  <si>
    <t>TERM</t>
  </si>
  <si>
    <t>2302</t>
  </si>
  <si>
    <t>Ip, Elizabeth</t>
  </si>
  <si>
    <t>2223</t>
  </si>
  <si>
    <t xml:space="preserve">New Addition </t>
  </si>
  <si>
    <t>2307</t>
  </si>
  <si>
    <t>Johnson, Felicia Vondell</t>
  </si>
  <si>
    <t>New Addition</t>
  </si>
  <si>
    <t>Lei, Huexia</t>
  </si>
  <si>
    <t>2310</t>
  </si>
  <si>
    <t>EE  LIFE</t>
  </si>
  <si>
    <t>CH EE</t>
  </si>
  <si>
    <t xml:space="preserve">EE LIFE HAS UPDATED </t>
  </si>
  <si>
    <t>UPDATED SP LIFE</t>
  </si>
  <si>
    <t xml:space="preserve">TERMED </t>
  </si>
  <si>
    <t>Termed need to remove</t>
  </si>
  <si>
    <t xml:space="preserve">dropped child coverage </t>
  </si>
  <si>
    <t xml:space="preserve">salary change </t>
  </si>
  <si>
    <t>Virk, Navveet</t>
  </si>
  <si>
    <t>Virk, Naveet</t>
  </si>
  <si>
    <t>coverage change</t>
  </si>
  <si>
    <t>08/01/2023 - 08/31/2023</t>
  </si>
  <si>
    <t>Cai, Xueyan</t>
  </si>
  <si>
    <t>dropped on July 2023</t>
  </si>
  <si>
    <t>Lee, Michelle J</t>
  </si>
  <si>
    <t>Liu, Hongzhen</t>
  </si>
  <si>
    <t>Rehling, John A</t>
  </si>
  <si>
    <t>dropped due to Term.</t>
  </si>
  <si>
    <t>Velasco, Rowenaa</t>
  </si>
  <si>
    <t>Qiana Zhao</t>
  </si>
  <si>
    <t>10/01/2023 - 10/31/2023</t>
  </si>
  <si>
    <t>2300</t>
  </si>
  <si>
    <t>2316</t>
  </si>
  <si>
    <t xml:space="preserve">Escoto, Sarah </t>
  </si>
  <si>
    <t>2284</t>
  </si>
  <si>
    <t xml:space="preserve">Dong, Yanru </t>
  </si>
  <si>
    <t xml:space="preserve">NEW HIRE </t>
  </si>
  <si>
    <t>New hire - addition 2 MONTHS</t>
  </si>
  <si>
    <t xml:space="preserve">New hire - addition 1 month </t>
  </si>
  <si>
    <t>1961</t>
  </si>
  <si>
    <t xml:space="preserve">Gong, Lily </t>
  </si>
  <si>
    <t>2039</t>
  </si>
  <si>
    <t>Huang, Jing Wen</t>
  </si>
  <si>
    <t>Lei, Xuexia</t>
  </si>
  <si>
    <t>2313</t>
  </si>
  <si>
    <t xml:space="preserve">Lin, Yanxiu </t>
  </si>
  <si>
    <t xml:space="preserve">Liu, Yanchun </t>
  </si>
  <si>
    <t>EE AD</t>
  </si>
  <si>
    <t>SP AD</t>
  </si>
  <si>
    <t>Paycom does not have SP AD&amp;D</t>
  </si>
  <si>
    <t>21 months - multiple changes</t>
  </si>
  <si>
    <t>2315</t>
  </si>
  <si>
    <t>Mai, Caiyan</t>
  </si>
  <si>
    <t xml:space="preserve">term - two months </t>
  </si>
  <si>
    <t>Termed</t>
  </si>
  <si>
    <t>2314</t>
  </si>
  <si>
    <t>Ngo, Phuong Yen</t>
  </si>
  <si>
    <t>term - one month</t>
  </si>
  <si>
    <t>EE Life</t>
  </si>
  <si>
    <t xml:space="preserve">New addition </t>
  </si>
  <si>
    <t xml:space="preserve">dropped child coverage  - 1 month </t>
  </si>
  <si>
    <t>2809</t>
  </si>
  <si>
    <t>11/01/2023 - 11/31/2023</t>
  </si>
  <si>
    <t>2318</t>
  </si>
  <si>
    <t xml:space="preserve">Dang, Lilian </t>
  </si>
  <si>
    <t xml:space="preserve">New addition - 1 month </t>
  </si>
  <si>
    <t>2319</t>
  </si>
  <si>
    <t xml:space="preserve">Li, Jinwen </t>
  </si>
  <si>
    <t xml:space="preserve">Termination - 2 months </t>
  </si>
  <si>
    <t xml:space="preserve">New addition - 2 months  </t>
  </si>
  <si>
    <t>Tan, Xiao</t>
  </si>
  <si>
    <t xml:space="preserve">Coverage change - 2 months </t>
  </si>
  <si>
    <t>12/01/2023 - 12/31/2023</t>
  </si>
  <si>
    <t xml:space="preserve">termination - 2 months </t>
  </si>
  <si>
    <t xml:space="preserve">covergae change - 1 month </t>
  </si>
  <si>
    <t>2324</t>
  </si>
  <si>
    <t>Guan, Wenfeng</t>
  </si>
  <si>
    <t xml:space="preserve">New hire - not yet on invoice </t>
  </si>
  <si>
    <t>2322</t>
  </si>
  <si>
    <t xml:space="preserve">Hu, Juntao </t>
  </si>
  <si>
    <t>New hire - not on invoice yet</t>
  </si>
  <si>
    <t>2325</t>
  </si>
  <si>
    <t xml:space="preserve">Leung, Carol </t>
  </si>
  <si>
    <t xml:space="preserve">new hire - not yet on invoice </t>
  </si>
  <si>
    <t xml:space="preserve">terminated </t>
  </si>
  <si>
    <t>1982</t>
  </si>
  <si>
    <t xml:space="preserve">Liang, Su Ling </t>
  </si>
  <si>
    <t xml:space="preserve">EE AD&amp;D </t>
  </si>
  <si>
    <t xml:space="preserve">Not on invoice yet </t>
  </si>
  <si>
    <t>2323</t>
  </si>
  <si>
    <t xml:space="preserve">Lin, Julia </t>
  </si>
  <si>
    <t xml:space="preserve">new hire - not on invoice yet </t>
  </si>
  <si>
    <t>not on invoice yet</t>
  </si>
  <si>
    <t>not on invoice yet, .22</t>
  </si>
  <si>
    <t>not on invoice yet, .07</t>
  </si>
  <si>
    <t>not on invoice yet, .68</t>
  </si>
  <si>
    <t>not on invoice yet, 2.21</t>
  </si>
  <si>
    <t>not updated on invoice yet, 21.84</t>
  </si>
  <si>
    <t>not updated on invoice yet, 10.45</t>
  </si>
  <si>
    <t xml:space="preserve">increased ER cost </t>
  </si>
  <si>
    <t xml:space="preserve">increased ER </t>
  </si>
  <si>
    <t>Chen, Jou-Han</t>
  </si>
  <si>
    <t>Not on invoice yet</t>
  </si>
  <si>
    <t>not updated on invoice yet, 17.29</t>
  </si>
  <si>
    <t>not updated on invoice yet, 2.09</t>
  </si>
  <si>
    <t>Life has been updated, but also not update to date with Paycom 30.24</t>
  </si>
  <si>
    <t xml:space="preserve">update life </t>
  </si>
  <si>
    <t>not on invoice yet, 10.07</t>
  </si>
  <si>
    <t>not on invoice yet, 8.36</t>
  </si>
  <si>
    <t>ER updated</t>
  </si>
  <si>
    <t xml:space="preserve">2271 </t>
  </si>
  <si>
    <t>not on invioce yet, 0.42</t>
  </si>
  <si>
    <t>on invioce but no adjustment?</t>
  </si>
  <si>
    <t>Update to life</t>
  </si>
  <si>
    <t>update not on invoice, 12.54</t>
  </si>
  <si>
    <t>update not on invoice, 8.36</t>
  </si>
  <si>
    <t xml:space="preserve">update to life ER </t>
  </si>
  <si>
    <t>2326</t>
  </si>
  <si>
    <t xml:space="preserve">Lange, Arianna </t>
  </si>
  <si>
    <t xml:space="preserve">not on invoice yet </t>
  </si>
  <si>
    <t xml:space="preserve">Lee, Melanie </t>
  </si>
  <si>
    <t xml:space="preserve">EE LIFE </t>
  </si>
  <si>
    <t>updated ER &amp; EE</t>
  </si>
  <si>
    <t>Update to ER and SP</t>
  </si>
  <si>
    <t xml:space="preserve">invoice not updated only life  </t>
  </si>
  <si>
    <t>No retro?</t>
  </si>
  <si>
    <t>now matches, should there be a retro?</t>
  </si>
  <si>
    <t xml:space="preserve">Liang, Julie </t>
  </si>
  <si>
    <t>not on invoice yet, 3.42</t>
  </si>
  <si>
    <t>not on invoice yet, 0.35</t>
  </si>
  <si>
    <t>new addition, should there be a retro?</t>
  </si>
  <si>
    <t xml:space="preserve">ER Updated </t>
  </si>
  <si>
    <t>new addition, retro?</t>
  </si>
  <si>
    <t>not updated, 0.42</t>
  </si>
  <si>
    <t xml:space="preserve">ER updated </t>
  </si>
  <si>
    <t xml:space="preserve">Paycom is 4.40, </t>
  </si>
  <si>
    <t>not on invoice yet, 0.68</t>
  </si>
  <si>
    <t>not on invoice yet, 0.07</t>
  </si>
  <si>
    <t>not updated yet, 12.72</t>
  </si>
  <si>
    <t>not updated yet, 10.45</t>
  </si>
  <si>
    <t xml:space="preserve">different than paycom. Unenrolled in voluntary </t>
  </si>
  <si>
    <t>not updated yet, 12.54</t>
  </si>
  <si>
    <t>not updated yet, 8.36</t>
  </si>
  <si>
    <t>not on invoice yet, 0.42</t>
  </si>
  <si>
    <t>Updated ER</t>
  </si>
  <si>
    <t xml:space="preserve">Tao, Yin-Jung </t>
  </si>
  <si>
    <t>Updated EE SP</t>
  </si>
  <si>
    <t>Updated Er</t>
  </si>
  <si>
    <t>Updated Life</t>
  </si>
  <si>
    <t>updated EE SP</t>
  </si>
  <si>
    <t xml:space="preserve">updated ER </t>
  </si>
  <si>
    <t xml:space="preserve">Updated </t>
  </si>
  <si>
    <t>2065</t>
  </si>
  <si>
    <t xml:space="preserve">Yu, Yan Chang </t>
  </si>
  <si>
    <t xml:space="preserve">removed child coverage </t>
  </si>
  <si>
    <t xml:space="preserve">ER update </t>
  </si>
  <si>
    <t>not on invoice yet, 14.15</t>
  </si>
  <si>
    <t>not on invoice yet, 4.40</t>
  </si>
  <si>
    <t>ER Update</t>
  </si>
  <si>
    <t>not on invoice yet, 5.43</t>
  </si>
  <si>
    <t xml:space="preserve">REMOVED but need retro </t>
  </si>
  <si>
    <t>SP LIFE  updated to 33.85</t>
  </si>
  <si>
    <t>EE life updated to 21.84</t>
  </si>
  <si>
    <t>SP Life updated to 14.15</t>
  </si>
  <si>
    <t>EE LIFE updated to 15.84</t>
  </si>
  <si>
    <t>Updated ER to 5.04 - ER only</t>
  </si>
  <si>
    <t>SP updated 6.30</t>
  </si>
  <si>
    <t>SP LIFE updated to 4.55</t>
  </si>
  <si>
    <t>EE LIFE updated to 112.28</t>
  </si>
  <si>
    <t>EE AD&amp;D updated to 2.09</t>
  </si>
  <si>
    <t>just had birthday not updated to 23.94 EE</t>
  </si>
  <si>
    <t>Hwang, Yutim</t>
  </si>
  <si>
    <t xml:space="preserve"> </t>
  </si>
  <si>
    <t>missing EE 5,04 - updated to not have but added back</t>
  </si>
  <si>
    <t>not updated to 14,15</t>
  </si>
  <si>
    <t>EE</t>
  </si>
  <si>
    <t>ER</t>
  </si>
  <si>
    <t>2320</t>
  </si>
  <si>
    <t>Lam, Man Gia</t>
  </si>
  <si>
    <t>NOT ON INVOICE YET</t>
  </si>
  <si>
    <t>coverage change - 1 month</t>
  </si>
  <si>
    <t>wrong, should be 0</t>
  </si>
  <si>
    <t>wrong, should be 0.42</t>
  </si>
  <si>
    <t xml:space="preserve">added - 1 month </t>
  </si>
  <si>
    <t>coverage change - 2 month</t>
  </si>
  <si>
    <t>Invoice says not enrolled - need to follow up</t>
  </si>
  <si>
    <t xml:space="preserve">paycom is 4.55 for spouse </t>
  </si>
  <si>
    <t>updated coverage</t>
  </si>
  <si>
    <t>addition - 2 months</t>
  </si>
  <si>
    <t xml:space="preserve">addition - 2 months </t>
  </si>
  <si>
    <t>addition - 1 month</t>
  </si>
  <si>
    <t xml:space="preserve">coverage change - 25 months </t>
  </si>
  <si>
    <t>THIS IS INCORRECT she has only been benfits elgible since 8/23</t>
  </si>
  <si>
    <t xml:space="preserve">coverage change - 1 month </t>
  </si>
  <si>
    <t>cpvergae change - 1 month</t>
  </si>
  <si>
    <t>04/01/2024-04/30/2024</t>
  </si>
  <si>
    <t>not enrolled in PAYCOM</t>
  </si>
  <si>
    <t xml:space="preserve">1 month - termination </t>
  </si>
  <si>
    <t xml:space="preserve">coverage change - 3 months </t>
  </si>
  <si>
    <t>Xie, Shermond</t>
  </si>
  <si>
    <t>05/01/2024-05/31/2024</t>
  </si>
  <si>
    <t xml:space="preserve">invoice not updated only life  - unenrolled in voluntary </t>
  </si>
  <si>
    <t>3 month coverage change</t>
  </si>
  <si>
    <t>5 month coverage change</t>
  </si>
  <si>
    <t>third month we owe money??</t>
  </si>
  <si>
    <t>4 month</t>
  </si>
  <si>
    <t>1 month termination</t>
  </si>
  <si>
    <t>2329</t>
  </si>
  <si>
    <t>Silman, Natalie</t>
  </si>
  <si>
    <t xml:space="preserve">new hire </t>
  </si>
  <si>
    <t>06/01/2024-06/30/2024</t>
  </si>
  <si>
    <t>Brissenden, Kaytie</t>
  </si>
  <si>
    <t>2331</t>
  </si>
  <si>
    <t>Canales, Keyla</t>
  </si>
  <si>
    <t>retro addition, 1 month</t>
  </si>
  <si>
    <t>retro termination</t>
  </si>
  <si>
    <t>2333</t>
  </si>
  <si>
    <t>Wang, Yuling</t>
  </si>
  <si>
    <t>2337</t>
  </si>
  <si>
    <t>Zhang, Mingjian</t>
  </si>
  <si>
    <t>2336</t>
  </si>
  <si>
    <t>Zhou, Xue Zhong</t>
  </si>
  <si>
    <t>2335</t>
  </si>
  <si>
    <t>Zhu, Amy</t>
  </si>
  <si>
    <t>07/01/2024-07/31/2024</t>
  </si>
  <si>
    <t>fourth month we owe money??</t>
  </si>
  <si>
    <t>issue with SP ADD - 4.40 mon paycom</t>
  </si>
  <si>
    <t>08/01/2024-08/31/2024</t>
  </si>
  <si>
    <t xml:space="preserve">1 month coverage change </t>
  </si>
  <si>
    <t>temed, part time now</t>
  </si>
  <si>
    <t>fifth month we owe money??</t>
  </si>
  <si>
    <t>7 month coverage change</t>
  </si>
  <si>
    <t>2340</t>
  </si>
  <si>
    <t>Xu, Hanyang</t>
  </si>
  <si>
    <t>09/01/2024-09/31/2024</t>
  </si>
  <si>
    <t>10/01/2024-10/31/2024</t>
  </si>
  <si>
    <t>SP ADD</t>
  </si>
  <si>
    <t>2341</t>
  </si>
  <si>
    <t>Chan, Chin Yee</t>
  </si>
  <si>
    <t xml:space="preserve">new addition </t>
  </si>
  <si>
    <t>termed two month</t>
  </si>
  <si>
    <t>Not the same as paycom (23.94, 2.09)</t>
  </si>
  <si>
    <t>2220</t>
  </si>
  <si>
    <t xml:space="preserve">Ixcot Cazares, Alejandra </t>
  </si>
  <si>
    <t>sixth month we owe money??</t>
  </si>
  <si>
    <t>2008</t>
  </si>
  <si>
    <t xml:space="preserve">Tom, Daisy </t>
  </si>
  <si>
    <t>2107</t>
  </si>
  <si>
    <t>Wu, Huifang</t>
  </si>
  <si>
    <t>2339</t>
  </si>
  <si>
    <t>Xie, Jian Feng</t>
  </si>
  <si>
    <t>SP is 50,000 on invoice but 10,000 within paycom. 22.05 vs 44.10</t>
  </si>
  <si>
    <t>retro incorrect deduction</t>
  </si>
  <si>
    <t>continue retro charge</t>
  </si>
  <si>
    <t xml:space="preserve">new addtion </t>
  </si>
  <si>
    <t>11/01/2024-11/31/2024</t>
  </si>
  <si>
    <t xml:space="preserve">retro term one month </t>
  </si>
  <si>
    <t xml:space="preserve">retro coverage change </t>
  </si>
  <si>
    <t xml:space="preserve">updated to 66.15 in paycom </t>
  </si>
  <si>
    <t>added CH LIFE</t>
  </si>
  <si>
    <t>2308</t>
  </si>
  <si>
    <t>Colindres Vasquez, Glenda</t>
  </si>
  <si>
    <t>dropped</t>
  </si>
  <si>
    <t>increased amount to 10.45, 250K</t>
  </si>
  <si>
    <t>increased to 40k, 0.84</t>
  </si>
  <si>
    <t>Paycom has a lower rate? 1.82</t>
  </si>
  <si>
    <t>terminated</t>
  </si>
  <si>
    <t>2344</t>
  </si>
  <si>
    <t>Lee, Ting-Chun</t>
  </si>
  <si>
    <t>higher rate then paycom 4.41</t>
  </si>
  <si>
    <t>lower in paycom, 11.57</t>
  </si>
  <si>
    <t>paycom is cheaper, 2.83</t>
  </si>
  <si>
    <t>decreased amount to 50k</t>
  </si>
  <si>
    <t>unenrolled</t>
  </si>
  <si>
    <t>removed</t>
  </si>
  <si>
    <t>decreased to 10k</t>
  </si>
  <si>
    <t>increased coverage, 200k, 8.36</t>
  </si>
  <si>
    <t>added ADD</t>
  </si>
  <si>
    <t>lower in Paycom 20.90</t>
  </si>
  <si>
    <t>increased to 10k, 6.77</t>
  </si>
  <si>
    <t>increased to 100k, 4.18</t>
  </si>
  <si>
    <t>increased to 10k, 4.40</t>
  </si>
  <si>
    <t>increased to 50k, 5.04</t>
  </si>
  <si>
    <t>increased to 50k, 14.15</t>
  </si>
  <si>
    <t>Added</t>
  </si>
  <si>
    <t>02/01/2025-02/31/2025</t>
  </si>
  <si>
    <t>0201/2025</t>
  </si>
  <si>
    <t>SE</t>
  </si>
  <si>
    <t xml:space="preserve">recently added </t>
  </si>
  <si>
    <t>unenrolled in paycom</t>
  </si>
  <si>
    <t>removed SP Life</t>
  </si>
  <si>
    <t>paycom is at 50k but now allowed to be more than EE life amount</t>
  </si>
  <si>
    <t>03/01/2025-03/31/2025</t>
  </si>
  <si>
    <t>added child life - 1 month</t>
  </si>
  <si>
    <t>2 months coverage change</t>
  </si>
  <si>
    <t>added spouse life</t>
  </si>
  <si>
    <t xml:space="preserve">increase life </t>
  </si>
  <si>
    <t>*10.01 is incorrect</t>
  </si>
  <si>
    <t>2347</t>
  </si>
  <si>
    <t>Yap, Brenda</t>
  </si>
  <si>
    <t>terminated 1 month</t>
  </si>
  <si>
    <t>04/01/2025-04/31/2025</t>
  </si>
  <si>
    <t>added not on invoice yet</t>
  </si>
  <si>
    <t>2348</t>
  </si>
  <si>
    <t>Rodriguez, Madera</t>
  </si>
  <si>
    <t>retro added 1 month</t>
  </si>
  <si>
    <t>05/01/2025-05/31/2025</t>
  </si>
  <si>
    <t>2349</t>
  </si>
  <si>
    <t>Guizar Valencia, Lizvett</t>
  </si>
  <si>
    <t>retro addition 1 month</t>
  </si>
  <si>
    <t>2345</t>
  </si>
  <si>
    <t>Ho, Pin-I</t>
  </si>
  <si>
    <t>2346</t>
  </si>
  <si>
    <t>Ke, Yi-Yi</t>
  </si>
  <si>
    <t>removed AD&amp;D</t>
  </si>
  <si>
    <t>06/01/2025-06/31/2025</t>
  </si>
  <si>
    <t>1993</t>
  </si>
  <si>
    <t>Yu, Youwen</t>
  </si>
  <si>
    <t>new addition</t>
  </si>
  <si>
    <t>1 month addition</t>
  </si>
  <si>
    <t>TERMED but they never retroed us for the EE ADD</t>
  </si>
  <si>
    <t>They need to retro us for EE ADD</t>
  </si>
  <si>
    <t>removed, but should be 0.35</t>
  </si>
  <si>
    <t>added child 3.42</t>
  </si>
  <si>
    <t>Terminated - 2months</t>
  </si>
  <si>
    <t>Termed but still need to be retroed</t>
  </si>
  <si>
    <t xml:space="preserve">Termed, part-time </t>
  </si>
  <si>
    <t>Termed, part-time</t>
  </si>
  <si>
    <t xml:space="preserve">Termed </t>
  </si>
  <si>
    <t>Termed, part time</t>
  </si>
  <si>
    <t xml:space="preserve">Terminated </t>
  </si>
  <si>
    <t>retro add 1 month</t>
  </si>
  <si>
    <t>Termed part-time</t>
  </si>
  <si>
    <t xml:space="preserve">terminated two months </t>
  </si>
  <si>
    <t>Termed but still need to be retro-ed from start of the year</t>
  </si>
  <si>
    <t>Updated to include child</t>
  </si>
  <si>
    <t>terminated one month</t>
  </si>
  <si>
    <t>2311</t>
  </si>
  <si>
    <t>Huang, Miaohua</t>
  </si>
  <si>
    <t>one month add</t>
  </si>
  <si>
    <t>new add</t>
  </si>
  <si>
    <t>2204</t>
  </si>
  <si>
    <t xml:space="preserve">Lin, Lanqing </t>
  </si>
  <si>
    <t>NEW</t>
  </si>
  <si>
    <t>terminated 1 months</t>
  </si>
  <si>
    <t>2135</t>
  </si>
  <si>
    <t>Ye, Yan Qing</t>
  </si>
  <si>
    <t>new</t>
  </si>
  <si>
    <t xml:space="preserve">termianted 2 months </t>
  </si>
  <si>
    <t>incorrect on invoice - 10k, should be 0.07</t>
  </si>
  <si>
    <t>incorrect on invoice - 20k, should be 4.18</t>
  </si>
  <si>
    <t>11/01/2025-11/31/2025</t>
  </si>
  <si>
    <t>2350</t>
  </si>
  <si>
    <t>Correa Almanza, Alondra</t>
  </si>
  <si>
    <t>new hire</t>
  </si>
  <si>
    <t>new hire 10/1</t>
  </si>
  <si>
    <t>terminated 2 months</t>
  </si>
  <si>
    <t>retro adding child</t>
  </si>
  <si>
    <t>two months</t>
  </si>
  <si>
    <t>term one month</t>
  </si>
  <si>
    <t>2351</t>
  </si>
  <si>
    <t>Santamaria Bruno, Patricia</t>
  </si>
  <si>
    <t>12/01/2025-12/31/2025</t>
  </si>
  <si>
    <t>retro payment for the last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</si>
</sst>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mm/dd/yyyy"/>
    <numFmt numFmtId="166" formatCode="mmm\-d"/>
    <numFmt numFmtId="167" formatCode="&quot;$&quot;#,##0.00"/>
  </numFmts>
  <fonts count="40" x14ac:knownFonts="1"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7030A0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2"/>
      <color rgb="FFC0000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2"/>
      <color rgb="FFFF0000"/>
      <name val="Arial"/>
      <family val="2"/>
    </font>
    <font>
      <sz val="14"/>
      <color theme="4"/>
      <name val="Mistral"/>
      <family val="4"/>
    </font>
    <font>
      <sz val="18"/>
      <name val="Arial"/>
      <family val="2"/>
    </font>
    <font>
      <sz val="18"/>
      <color theme="4"/>
      <name val="Mistral"/>
      <family val="4"/>
    </font>
    <font>
      <sz val="10"/>
      <color rgb="FF9C0006"/>
      <name val="Arial"/>
      <family val="2"/>
    </font>
    <font>
      <sz val="11"/>
      <color indexed="8"/>
      <name val="Calibri"/>
      <family val="2"/>
    </font>
    <font>
      <sz val="12"/>
      <color theme="0"/>
      <name val="Calibri"/>
      <family val="2"/>
      <scheme val="minor"/>
    </font>
    <font>
      <sz val="12"/>
      <color rgb="FF9C0006"/>
      <name val="Arial"/>
      <family val="2"/>
    </font>
    <font>
      <sz val="10"/>
      <color rgb="FF000000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rgb="FF006100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8"/>
      <color theme="1"/>
      <name val="Arial"/>
      <family val="2"/>
    </font>
    <font>
      <sz val="18"/>
      <color rgb="FF4F81BD"/>
      <name val="Mistral"/>
      <family val="4"/>
    </font>
    <font>
      <sz val="18"/>
      <name val="Apple Chancery"/>
      <family val="4"/>
    </font>
    <font>
      <sz val="18"/>
      <color rgb="FFFF0000"/>
      <name val="Apple Chancery"/>
      <family val="4"/>
    </font>
    <font>
      <sz val="12"/>
      <color rgb="FF000000"/>
      <name val="Aptos Narrow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8DB4E2"/>
        <bgColor rgb="FF8DB4E2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2DCDB"/>
        <bgColor rgb="FFF2DCDB"/>
      </patternFill>
    </fill>
    <fill>
      <patternFill patternType="solid">
        <fgColor rgb="FF00B0F0"/>
        <bgColor rgb="FF00B0F0"/>
      </patternFill>
    </fill>
    <fill>
      <patternFill patternType="solid">
        <fgColor rgb="FFE4DFEC"/>
        <bgColor rgb="FFE4DFEC"/>
      </patternFill>
    </fill>
    <fill>
      <patternFill patternType="solid">
        <fgColor rgb="FFC5D9F1"/>
        <bgColor rgb="FFC5D9F1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</fills>
  <borders count="2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0" fontId="1" fillId="0" borderId="0"/>
    <xf numFmtId="0" fontId="26" fillId="0" borderId="0" applyFill="0" applyProtection="0"/>
    <xf numFmtId="0" fontId="27" fillId="16" borderId="0" applyNumberFormat="0" applyBorder="0" applyAlignment="0" applyProtection="0"/>
    <xf numFmtId="0" fontId="29" fillId="0" borderId="0"/>
  </cellStyleXfs>
  <cellXfs count="627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2" xfId="0" applyBorder="1"/>
    <xf numFmtId="43" fontId="0" fillId="0" borderId="3" xfId="0" applyNumberFormat="1" applyBorder="1" applyAlignment="1">
      <alignment horizontal="center"/>
    </xf>
    <xf numFmtId="0" fontId="2" fillId="0" borderId="0" xfId="0" applyFont="1"/>
    <xf numFmtId="43" fontId="3" fillId="0" borderId="0" xfId="0" applyNumberFormat="1" applyFont="1" applyAlignment="1">
      <alignment horizontal="center"/>
    </xf>
    <xf numFmtId="0" fontId="3" fillId="0" borderId="4" xfId="0" applyFont="1" applyBorder="1"/>
    <xf numFmtId="43" fontId="0" fillId="0" borderId="5" xfId="0" applyNumberFormat="1" applyBorder="1" applyAlignment="1">
      <alignment horizontal="center"/>
    </xf>
    <xf numFmtId="43" fontId="3" fillId="0" borderId="5" xfId="0" applyNumberFormat="1" applyFont="1" applyBorder="1"/>
    <xf numFmtId="43" fontId="0" fillId="0" borderId="3" xfId="0" applyNumberFormat="1" applyBorder="1"/>
    <xf numFmtId="0" fontId="0" fillId="0" borderId="0" xfId="0" applyAlignment="1">
      <alignment horizontal="center"/>
    </xf>
    <xf numFmtId="0" fontId="0" fillId="0" borderId="6" xfId="0" applyBorder="1"/>
    <xf numFmtId="43" fontId="0" fillId="0" borderId="7" xfId="0" applyNumberFormat="1" applyBorder="1" applyAlignment="1">
      <alignment horizontal="center"/>
    </xf>
    <xf numFmtId="43" fontId="4" fillId="0" borderId="3" xfId="0" applyNumberFormat="1" applyFont="1" applyBorder="1" applyAlignment="1">
      <alignment horizontal="center"/>
    </xf>
    <xf numFmtId="0" fontId="0" fillId="2" borderId="2" xfId="0" applyFill="1" applyBorder="1"/>
    <xf numFmtId="0" fontId="0" fillId="2" borderId="0" xfId="0" applyFill="1"/>
    <xf numFmtId="43" fontId="0" fillId="2" borderId="3" xfId="0" applyNumberFormat="1" applyFill="1" applyBorder="1" applyAlignment="1">
      <alignment horizontal="center"/>
    </xf>
    <xf numFmtId="43" fontId="5" fillId="0" borderId="3" xfId="0" applyNumberFormat="1" applyFont="1" applyBorder="1" applyAlignment="1">
      <alignment horizontal="center"/>
    </xf>
    <xf numFmtId="0" fontId="4" fillId="0" borderId="2" xfId="0" applyFont="1" applyBorder="1"/>
    <xf numFmtId="43" fontId="4" fillId="2" borderId="3" xfId="0" applyNumberFormat="1" applyFont="1" applyFill="1" applyBorder="1" applyAlignment="1">
      <alignment horizontal="center"/>
    </xf>
    <xf numFmtId="0" fontId="0" fillId="0" borderId="5" xfId="0" applyBorder="1"/>
    <xf numFmtId="43" fontId="0" fillId="0" borderId="5" xfId="0" applyNumberFormat="1" applyBorder="1"/>
    <xf numFmtId="0" fontId="7" fillId="0" borderId="0" xfId="0" applyFont="1" applyAlignment="1">
      <alignment horizontal="center"/>
    </xf>
    <xf numFmtId="43" fontId="4" fillId="0" borderId="5" xfId="0" applyNumberFormat="1" applyFont="1" applyBorder="1"/>
    <xf numFmtId="0" fontId="4" fillId="0" borderId="5" xfId="0" applyFont="1" applyBorder="1"/>
    <xf numFmtId="43" fontId="5" fillId="0" borderId="5" xfId="0" applyNumberFormat="1" applyFont="1" applyBorder="1"/>
    <xf numFmtId="0" fontId="4" fillId="2" borderId="5" xfId="0" applyFont="1" applyFill="1" applyBorder="1"/>
    <xf numFmtId="0" fontId="5" fillId="0" borderId="5" xfId="0" applyFont="1" applyBorder="1"/>
    <xf numFmtId="0" fontId="3" fillId="0" borderId="5" xfId="0" applyFont="1" applyBorder="1"/>
    <xf numFmtId="0" fontId="0" fillId="0" borderId="0" xfId="0" applyAlignment="1">
      <alignment horizontal="left"/>
    </xf>
    <xf numFmtId="43" fontId="8" fillId="0" borderId="5" xfId="0" applyNumberFormat="1" applyFont="1" applyBorder="1"/>
    <xf numFmtId="0" fontId="8" fillId="0" borderId="5" xfId="0" applyFont="1" applyBorder="1"/>
    <xf numFmtId="0" fontId="0" fillId="0" borderId="0" xfId="0" applyAlignment="1">
      <alignment wrapText="1"/>
    </xf>
    <xf numFmtId="43" fontId="4" fillId="2" borderId="5" xfId="0" applyNumberFormat="1" applyFont="1" applyFill="1" applyBorder="1"/>
    <xf numFmtId="43" fontId="0" fillId="2" borderId="5" xfId="0" applyNumberFormat="1" applyFill="1" applyBorder="1"/>
    <xf numFmtId="0" fontId="0" fillId="2" borderId="5" xfId="0" applyFill="1" applyBorder="1"/>
    <xf numFmtId="0" fontId="3" fillId="0" borderId="0" xfId="0" applyFont="1" applyAlignment="1">
      <alignment horizontal="center"/>
    </xf>
    <xf numFmtId="43" fontId="7" fillId="0" borderId="5" xfId="0" applyNumberFormat="1" applyFont="1" applyBorder="1"/>
    <xf numFmtId="164" fontId="0" fillId="0" borderId="0" xfId="0" applyNumberFormat="1"/>
    <xf numFmtId="0" fontId="9" fillId="0" borderId="0" xfId="0" applyFont="1"/>
    <xf numFmtId="8" fontId="10" fillId="0" borderId="0" xfId="0" applyNumberFormat="1" applyFont="1"/>
    <xf numFmtId="0" fontId="10" fillId="0" borderId="0" xfId="0" applyFont="1"/>
    <xf numFmtId="8" fontId="9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8" fontId="14" fillId="0" borderId="0" xfId="0" applyNumberFormat="1" applyFont="1"/>
    <xf numFmtId="17" fontId="12" fillId="0" borderId="0" xfId="0" applyNumberFormat="1" applyFont="1" applyAlignment="1">
      <alignment horizontal="left"/>
    </xf>
    <xf numFmtId="0" fontId="11" fillId="4" borderId="0" xfId="0" applyFont="1" applyFill="1" applyAlignment="1">
      <alignment horizontal="right"/>
    </xf>
    <xf numFmtId="0" fontId="12" fillId="0" borderId="0" xfId="0" applyFont="1" applyAlignment="1">
      <alignment horizontal="right"/>
    </xf>
    <xf numFmtId="8" fontId="12" fillId="0" borderId="0" xfId="0" applyNumberFormat="1" applyFont="1"/>
    <xf numFmtId="0" fontId="10" fillId="0" borderId="0" xfId="0" applyFont="1" applyAlignment="1">
      <alignment horizontal="right"/>
    </xf>
    <xf numFmtId="0" fontId="3" fillId="4" borderId="0" xfId="0" applyFont="1" applyFill="1"/>
    <xf numFmtId="8" fontId="13" fillId="4" borderId="0" xfId="0" applyNumberFormat="1" applyFont="1" applyFill="1"/>
    <xf numFmtId="17" fontId="12" fillId="0" borderId="8" xfId="0" applyNumberFormat="1" applyFont="1" applyBorder="1" applyAlignment="1">
      <alignment horizontal="right"/>
    </xf>
    <xf numFmtId="17" fontId="12" fillId="0" borderId="8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17" fontId="12" fillId="0" borderId="0" xfId="0" applyNumberFormat="1" applyFont="1" applyAlignment="1">
      <alignment horizontal="right"/>
    </xf>
    <xf numFmtId="17" fontId="12" fillId="0" borderId="0" xfId="0" applyNumberFormat="1" applyFont="1" applyAlignment="1">
      <alignment horizontal="center"/>
    </xf>
    <xf numFmtId="0" fontId="0" fillId="0" borderId="5" xfId="0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5" xfId="0" applyFont="1" applyBorder="1"/>
    <xf numFmtId="8" fontId="10" fillId="0" borderId="5" xfId="0" applyNumberFormat="1" applyFont="1" applyBorder="1"/>
    <xf numFmtId="0" fontId="15" fillId="3" borderId="5" xfId="0" applyFont="1" applyFill="1" applyBorder="1"/>
    <xf numFmtId="8" fontId="15" fillId="3" borderId="5" xfId="0" applyNumberFormat="1" applyFont="1" applyFill="1" applyBorder="1"/>
    <xf numFmtId="0" fontId="16" fillId="0" borderId="5" xfId="0" applyFont="1" applyBorder="1"/>
    <xf numFmtId="8" fontId="16" fillId="0" borderId="5" xfId="0" applyNumberFormat="1" applyFont="1" applyBorder="1"/>
    <xf numFmtId="0" fontId="11" fillId="5" borderId="5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7" fillId="0" borderId="0" xfId="0" applyFont="1"/>
    <xf numFmtId="49" fontId="12" fillId="0" borderId="5" xfId="0" applyNumberFormat="1" applyFont="1" applyBorder="1" applyAlignment="1">
      <alignment horizontal="center" vertical="center"/>
    </xf>
    <xf numFmtId="17" fontId="11" fillId="0" borderId="8" xfId="0" applyNumberFormat="1" applyFont="1" applyBorder="1" applyAlignment="1">
      <alignment horizontal="right"/>
    </xf>
    <xf numFmtId="17" fontId="11" fillId="0" borderId="8" xfId="0" applyNumberFormat="1" applyFont="1" applyBorder="1" applyAlignment="1">
      <alignment horizontal="center"/>
    </xf>
    <xf numFmtId="44" fontId="10" fillId="0" borderId="5" xfId="1" applyFont="1" applyFill="1" applyBorder="1"/>
    <xf numFmtId="44" fontId="10" fillId="0" borderId="5" xfId="1" applyFont="1" applyBorder="1"/>
    <xf numFmtId="44" fontId="16" fillId="0" borderId="5" xfId="1" applyFont="1" applyBorder="1"/>
    <xf numFmtId="49" fontId="12" fillId="6" borderId="5" xfId="0" applyNumberFormat="1" applyFont="1" applyFill="1" applyBorder="1" applyAlignment="1">
      <alignment horizontal="center" vertical="center"/>
    </xf>
    <xf numFmtId="0" fontId="10" fillId="6" borderId="5" xfId="0" applyFont="1" applyFill="1" applyBorder="1"/>
    <xf numFmtId="44" fontId="10" fillId="6" borderId="5" xfId="1" applyFont="1" applyFill="1" applyBorder="1"/>
    <xf numFmtId="0" fontId="12" fillId="6" borderId="0" xfId="0" applyFont="1" applyFill="1" applyAlignment="1">
      <alignment horizontal="left" vertical="center"/>
    </xf>
    <xf numFmtId="0" fontId="12" fillId="0" borderId="5" xfId="0" applyFont="1" applyBorder="1"/>
    <xf numFmtId="44" fontId="12" fillId="0" borderId="5" xfId="1" applyFont="1" applyFill="1" applyBorder="1"/>
    <xf numFmtId="49" fontId="12" fillId="7" borderId="5" xfId="0" applyNumberFormat="1" applyFont="1" applyFill="1" applyBorder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44" fontId="10" fillId="7" borderId="5" xfId="1" applyFont="1" applyFill="1" applyBorder="1"/>
    <xf numFmtId="44" fontId="12" fillId="6" borderId="5" xfId="1" applyFont="1" applyFill="1" applyBorder="1"/>
    <xf numFmtId="44" fontId="0" fillId="0" borderId="5" xfId="1" applyFont="1" applyBorder="1"/>
    <xf numFmtId="8" fontId="13" fillId="4" borderId="5" xfId="0" applyNumberFormat="1" applyFont="1" applyFill="1" applyBorder="1"/>
    <xf numFmtId="44" fontId="12" fillId="4" borderId="5" xfId="0" applyNumberFormat="1" applyFont="1" applyFill="1" applyBorder="1"/>
    <xf numFmtId="0" fontId="0" fillId="4" borderId="5" xfId="0" applyFill="1" applyBorder="1"/>
    <xf numFmtId="44" fontId="10" fillId="4" borderId="5" xfId="1" applyFont="1" applyFill="1" applyBorder="1"/>
    <xf numFmtId="0" fontId="0" fillId="0" borderId="5" xfId="0" applyBorder="1" applyAlignment="1">
      <alignment wrapText="1"/>
    </xf>
    <xf numFmtId="0" fontId="12" fillId="0" borderId="5" xfId="0" applyFont="1" applyBorder="1" applyAlignment="1">
      <alignment horizontal="center" vertical="center"/>
    </xf>
    <xf numFmtId="0" fontId="18" fillId="6" borderId="5" xfId="0" applyFont="1" applyFill="1" applyBorder="1" applyAlignment="1">
      <alignment vertical="center"/>
    </xf>
    <xf numFmtId="44" fontId="10" fillId="6" borderId="5" xfId="1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12" fillId="0" borderId="0" xfId="0" applyFont="1" applyAlignment="1">
      <alignment horizontal="left" vertical="center"/>
    </xf>
    <xf numFmtId="44" fontId="13" fillId="4" borderId="5" xfId="0" applyNumberFormat="1" applyFont="1" applyFill="1" applyBorder="1"/>
    <xf numFmtId="44" fontId="0" fillId="0" borderId="5" xfId="1" applyFont="1" applyFill="1" applyBorder="1"/>
    <xf numFmtId="0" fontId="0" fillId="6" borderId="5" xfId="0" applyFill="1" applyBorder="1"/>
    <xf numFmtId="0" fontId="0" fillId="3" borderId="5" xfId="0" applyFill="1" applyBorder="1" applyAlignment="1">
      <alignment horizontal="center"/>
    </xf>
    <xf numFmtId="49" fontId="12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/>
    <xf numFmtId="44" fontId="10" fillId="3" borderId="5" xfId="1" applyFont="1" applyFill="1" applyBorder="1"/>
    <xf numFmtId="0" fontId="16" fillId="3" borderId="5" xfId="0" applyFont="1" applyFill="1" applyBorder="1"/>
    <xf numFmtId="44" fontId="16" fillId="3" borderId="5" xfId="1" applyFont="1" applyFill="1" applyBorder="1"/>
    <xf numFmtId="165" fontId="12" fillId="0" borderId="0" xfId="0" applyNumberFormat="1" applyFont="1" applyAlignment="1">
      <alignment horizontal="left" indent="2"/>
    </xf>
    <xf numFmtId="0" fontId="0" fillId="8" borderId="5" xfId="0" applyFill="1" applyBorder="1" applyAlignment="1">
      <alignment horizontal="center"/>
    </xf>
    <xf numFmtId="49" fontId="12" fillId="8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/>
    <xf numFmtId="44" fontId="10" fillId="8" borderId="5" xfId="1" applyFont="1" applyFill="1" applyBorder="1"/>
    <xf numFmtId="0" fontId="16" fillId="8" borderId="5" xfId="0" applyFont="1" applyFill="1" applyBorder="1"/>
    <xf numFmtId="44" fontId="16" fillId="8" borderId="5" xfId="1" applyFont="1" applyFill="1" applyBorder="1"/>
    <xf numFmtId="0" fontId="19" fillId="0" borderId="0" xfId="0" applyFont="1" applyAlignment="1">
      <alignment horizontal="right"/>
    </xf>
    <xf numFmtId="165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49" fontId="12" fillId="0" borderId="10" xfId="0" applyNumberFormat="1" applyFont="1" applyBorder="1" applyAlignment="1">
      <alignment horizontal="center" vertical="center"/>
    </xf>
    <xf numFmtId="0" fontId="10" fillId="0" borderId="11" xfId="0" applyFont="1" applyBorder="1"/>
    <xf numFmtId="0" fontId="20" fillId="0" borderId="5" xfId="0" applyFont="1" applyBorder="1" applyAlignment="1">
      <alignment horizontal="center"/>
    </xf>
    <xf numFmtId="0" fontId="0" fillId="9" borderId="5" xfId="0" applyFill="1" applyBorder="1" applyAlignment="1">
      <alignment horizontal="center"/>
    </xf>
    <xf numFmtId="49" fontId="12" fillId="9" borderId="5" xfId="0" applyNumberFormat="1" applyFont="1" applyFill="1" applyBorder="1" applyAlignment="1">
      <alignment horizontal="center" vertical="center"/>
    </xf>
    <xf numFmtId="0" fontId="10" fillId="9" borderId="5" xfId="0" applyFont="1" applyFill="1" applyBorder="1"/>
    <xf numFmtId="44" fontId="10" fillId="9" borderId="5" xfId="1" applyFont="1" applyFill="1" applyBorder="1"/>
    <xf numFmtId="44" fontId="16" fillId="0" borderId="5" xfId="1" applyFont="1" applyFill="1" applyBorder="1"/>
    <xf numFmtId="0" fontId="0" fillId="10" borderId="9" xfId="0" applyFill="1" applyBorder="1" applyAlignment="1">
      <alignment horizontal="center"/>
    </xf>
    <xf numFmtId="44" fontId="12" fillId="10" borderId="5" xfId="0" applyNumberFormat="1" applyFont="1" applyFill="1" applyBorder="1"/>
    <xf numFmtId="0" fontId="0" fillId="10" borderId="5" xfId="0" applyFill="1" applyBorder="1"/>
    <xf numFmtId="0" fontId="13" fillId="10" borderId="11" xfId="0" applyFont="1" applyFill="1" applyBorder="1" applyAlignment="1">
      <alignment horizontal="right"/>
    </xf>
    <xf numFmtId="44" fontId="10" fillId="10" borderId="5" xfId="1" applyFont="1" applyFill="1" applyBorder="1"/>
    <xf numFmtId="0" fontId="3" fillId="10" borderId="9" xfId="0" applyFont="1" applyFill="1" applyBorder="1" applyAlignment="1">
      <alignment horizontal="left"/>
    </xf>
    <xf numFmtId="49" fontId="11" fillId="10" borderId="10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right"/>
    </xf>
    <xf numFmtId="165" fontId="22" fillId="0" borderId="0" xfId="0" applyNumberFormat="1" applyFont="1" applyAlignment="1">
      <alignment horizontal="left" indent="2"/>
    </xf>
    <xf numFmtId="0" fontId="11" fillId="0" borderId="8" xfId="0" applyFont="1" applyBorder="1" applyAlignment="1">
      <alignment horizontal="left"/>
    </xf>
    <xf numFmtId="0" fontId="10" fillId="4" borderId="11" xfId="0" applyFont="1" applyFill="1" applyBorder="1" applyAlignment="1">
      <alignment horizontal="right"/>
    </xf>
    <xf numFmtId="0" fontId="11" fillId="4" borderId="11" xfId="0" applyFont="1" applyFill="1" applyBorder="1" applyAlignment="1">
      <alignment horizontal="right"/>
    </xf>
    <xf numFmtId="44" fontId="10" fillId="2" borderId="5" xfId="1" applyFont="1" applyFill="1" applyBorder="1"/>
    <xf numFmtId="44" fontId="0" fillId="0" borderId="0" xfId="1" applyFont="1" applyFill="1"/>
    <xf numFmtId="44" fontId="11" fillId="0" borderId="8" xfId="1" applyFont="1" applyBorder="1" applyAlignment="1">
      <alignment horizontal="left"/>
    </xf>
    <xf numFmtId="44" fontId="11" fillId="0" borderId="0" xfId="1" applyFont="1" applyBorder="1" applyAlignment="1">
      <alignment horizontal="left"/>
    </xf>
    <xf numFmtId="44" fontId="13" fillId="5" borderId="5" xfId="1" applyFont="1" applyFill="1" applyBorder="1" applyAlignment="1">
      <alignment horizontal="center"/>
    </xf>
    <xf numFmtId="44" fontId="0" fillId="0" borderId="0" xfId="1" applyFont="1"/>
    <xf numFmtId="44" fontId="10" fillId="0" borderId="12" xfId="1" applyFont="1" applyFill="1" applyBorder="1"/>
    <xf numFmtId="44" fontId="12" fillId="0" borderId="0" xfId="1" applyFont="1" applyFill="1" applyAlignment="1">
      <alignment horizontal="left" vertical="center"/>
    </xf>
    <xf numFmtId="44" fontId="10" fillId="0" borderId="11" xfId="1" applyFont="1" applyBorder="1"/>
    <xf numFmtId="44" fontId="13" fillId="10" borderId="11" xfId="1" applyFont="1" applyFill="1" applyBorder="1" applyAlignment="1">
      <alignment horizontal="right"/>
    </xf>
    <xf numFmtId="44" fontId="11" fillId="4" borderId="11" xfId="1" applyFont="1" applyFill="1" applyBorder="1" applyAlignment="1">
      <alignment horizontal="right"/>
    </xf>
    <xf numFmtId="44" fontId="10" fillId="4" borderId="11" xfId="1" applyFont="1" applyFill="1" applyBorder="1" applyAlignment="1">
      <alignment horizontal="right"/>
    </xf>
    <xf numFmtId="44" fontId="12" fillId="0" borderId="0" xfId="1" applyFont="1" applyAlignment="1">
      <alignment horizontal="right"/>
    </xf>
    <xf numFmtId="44" fontId="12" fillId="0" borderId="0" xfId="1" applyFont="1"/>
    <xf numFmtId="44" fontId="11" fillId="0" borderId="8" xfId="1" applyFont="1" applyBorder="1" applyAlignment="1">
      <alignment horizontal="right"/>
    </xf>
    <xf numFmtId="44" fontId="12" fillId="0" borderId="0" xfId="1" applyFont="1" applyBorder="1" applyAlignment="1">
      <alignment horizontal="right"/>
    </xf>
    <xf numFmtId="44" fontId="11" fillId="5" borderId="5" xfId="1" applyFont="1" applyFill="1" applyBorder="1" applyAlignment="1">
      <alignment horizontal="center"/>
    </xf>
    <xf numFmtId="44" fontId="12" fillId="10" borderId="5" xfId="1" applyFont="1" applyFill="1" applyBorder="1"/>
    <xf numFmtId="44" fontId="12" fillId="4" borderId="5" xfId="1" applyFont="1" applyFill="1" applyBorder="1"/>
    <xf numFmtId="44" fontId="13" fillId="4" borderId="5" xfId="1" applyFont="1" applyFill="1" applyBorder="1"/>
    <xf numFmtId="44" fontId="22" fillId="0" borderId="0" xfId="1" applyFont="1" applyAlignment="1">
      <alignment horizontal="right"/>
    </xf>
    <xf numFmtId="44" fontId="10" fillId="0" borderId="0" xfId="1" applyFont="1" applyBorder="1"/>
    <xf numFmtId="44" fontId="10" fillId="0" borderId="13" xfId="1" applyFont="1" applyFill="1" applyBorder="1"/>
    <xf numFmtId="0" fontId="10" fillId="0" borderId="9" xfId="0" applyFont="1" applyBorder="1"/>
    <xf numFmtId="0" fontId="12" fillId="0" borderId="5" xfId="0" applyFont="1" applyBorder="1" applyAlignment="1">
      <alignment horizontal="left" vertical="center"/>
    </xf>
    <xf numFmtId="44" fontId="12" fillId="0" borderId="5" xfId="1" applyFont="1" applyFill="1" applyBorder="1" applyAlignment="1">
      <alignment horizontal="left" vertical="center"/>
    </xf>
    <xf numFmtId="49" fontId="12" fillId="0" borderId="14" xfId="0" applyNumberFormat="1" applyFont="1" applyBorder="1" applyAlignment="1">
      <alignment horizontal="center" vertical="center"/>
    </xf>
    <xf numFmtId="44" fontId="10" fillId="0" borderId="14" xfId="1" applyFont="1" applyBorder="1"/>
    <xf numFmtId="49" fontId="12" fillId="0" borderId="13" xfId="0" applyNumberFormat="1" applyFont="1" applyBorder="1" applyAlignment="1">
      <alignment horizontal="center" vertical="center"/>
    </xf>
    <xf numFmtId="0" fontId="10" fillId="0" borderId="13" xfId="0" applyFont="1" applyBorder="1"/>
    <xf numFmtId="0" fontId="0" fillId="2" borderId="5" xfId="0" applyFill="1" applyBorder="1" applyAlignment="1">
      <alignment horizontal="center"/>
    </xf>
    <xf numFmtId="49" fontId="12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/>
    <xf numFmtId="0" fontId="10" fillId="2" borderId="9" xfId="0" applyFont="1" applyFill="1" applyBorder="1"/>
    <xf numFmtId="0" fontId="10" fillId="4" borderId="5" xfId="0" applyFont="1" applyFill="1" applyBorder="1" applyAlignment="1">
      <alignment horizontal="right"/>
    </xf>
    <xf numFmtId="44" fontId="10" fillId="4" borderId="5" xfId="1" applyFont="1" applyFill="1" applyBorder="1" applyAlignment="1">
      <alignment horizontal="right"/>
    </xf>
    <xf numFmtId="44" fontId="12" fillId="0" borderId="0" xfId="1" applyFont="1" applyFill="1"/>
    <xf numFmtId="14" fontId="22" fillId="0" borderId="0" xfId="0" applyNumberFormat="1" applyFont="1" applyAlignment="1">
      <alignment horizontal="right"/>
    </xf>
    <xf numFmtId="0" fontId="23" fillId="0" borderId="0" xfId="0" applyFont="1"/>
    <xf numFmtId="0" fontId="23" fillId="0" borderId="0" xfId="0" applyFont="1" applyAlignment="1">
      <alignment horizontal="right"/>
    </xf>
    <xf numFmtId="44" fontId="23" fillId="0" borderId="0" xfId="1" applyFont="1" applyAlignment="1">
      <alignment horizontal="right"/>
    </xf>
    <xf numFmtId="44" fontId="24" fillId="0" borderId="0" xfId="1" applyFont="1" applyAlignment="1">
      <alignment horizontal="right"/>
    </xf>
    <xf numFmtId="0" fontId="24" fillId="0" borderId="0" xfId="0" applyFont="1" applyAlignment="1">
      <alignment horizontal="right"/>
    </xf>
    <xf numFmtId="14" fontId="24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left" indent="2"/>
    </xf>
    <xf numFmtId="0" fontId="10" fillId="4" borderId="9" xfId="0" applyFont="1" applyFill="1" applyBorder="1" applyAlignment="1">
      <alignment horizontal="right"/>
    </xf>
    <xf numFmtId="0" fontId="10" fillId="4" borderId="10" xfId="0" applyFont="1" applyFill="1" applyBorder="1" applyAlignment="1">
      <alignment horizontal="right"/>
    </xf>
    <xf numFmtId="44" fontId="12" fillId="2" borderId="5" xfId="1" applyFont="1" applyFill="1" applyBorder="1" applyAlignment="1">
      <alignment horizontal="left" vertical="center"/>
    </xf>
    <xf numFmtId="44" fontId="16" fillId="2" borderId="5" xfId="1" applyFont="1" applyFill="1" applyBorder="1"/>
    <xf numFmtId="44" fontId="10" fillId="11" borderId="5" xfId="1" applyFont="1" applyFill="1" applyBorder="1"/>
    <xf numFmtId="44" fontId="12" fillId="11" borderId="5" xfId="1" applyFont="1" applyFill="1" applyBorder="1"/>
    <xf numFmtId="44" fontId="16" fillId="11" borderId="5" xfId="1" applyFont="1" applyFill="1" applyBorder="1"/>
    <xf numFmtId="0" fontId="0" fillId="4" borderId="0" xfId="0" applyFill="1"/>
    <xf numFmtId="0" fontId="10" fillId="6" borderId="13" xfId="0" applyFont="1" applyFill="1" applyBorder="1"/>
    <xf numFmtId="44" fontId="0" fillId="4" borderId="5" xfId="1" applyFont="1" applyFill="1" applyBorder="1"/>
    <xf numFmtId="44" fontId="0" fillId="4" borderId="11" xfId="1" applyFont="1" applyFill="1" applyBorder="1"/>
    <xf numFmtId="0" fontId="0" fillId="12" borderId="5" xfId="0" applyFill="1" applyBorder="1"/>
    <xf numFmtId="44" fontId="10" fillId="12" borderId="5" xfId="1" applyFont="1" applyFill="1" applyBorder="1"/>
    <xf numFmtId="0" fontId="10" fillId="6" borderId="9" xfId="0" applyFont="1" applyFill="1" applyBorder="1"/>
    <xf numFmtId="44" fontId="16" fillId="6" borderId="5" xfId="1" applyFont="1" applyFill="1" applyBorder="1"/>
    <xf numFmtId="0" fontId="16" fillId="6" borderId="5" xfId="0" applyFont="1" applyFill="1" applyBorder="1"/>
    <xf numFmtId="0" fontId="25" fillId="13" borderId="5" xfId="0" applyFont="1" applyFill="1" applyBorder="1"/>
    <xf numFmtId="44" fontId="10" fillId="14" borderId="5" xfId="1" applyFont="1" applyFill="1" applyBorder="1"/>
    <xf numFmtId="0" fontId="0" fillId="14" borderId="5" xfId="0" applyFill="1" applyBorder="1"/>
    <xf numFmtId="0" fontId="10" fillId="14" borderId="5" xfId="0" applyFont="1" applyFill="1" applyBorder="1"/>
    <xf numFmtId="0" fontId="12" fillId="14" borderId="5" xfId="0" applyFont="1" applyFill="1" applyBorder="1"/>
    <xf numFmtId="44" fontId="12" fillId="14" borderId="5" xfId="1" applyFont="1" applyFill="1" applyBorder="1"/>
    <xf numFmtId="0" fontId="25" fillId="0" borderId="5" xfId="0" applyFont="1" applyBorder="1"/>
    <xf numFmtId="0" fontId="12" fillId="0" borderId="13" xfId="0" applyFont="1" applyBorder="1" applyAlignment="1">
      <alignment horizontal="left" vertical="center"/>
    </xf>
    <xf numFmtId="0" fontId="12" fillId="14" borderId="5" xfId="0" applyFont="1" applyFill="1" applyBorder="1" applyAlignment="1">
      <alignment horizontal="left" vertical="center"/>
    </xf>
    <xf numFmtId="44" fontId="12" fillId="14" borderId="5" xfId="1" applyFont="1" applyFill="1" applyBorder="1" applyAlignment="1">
      <alignment horizontal="left" vertical="center"/>
    </xf>
    <xf numFmtId="0" fontId="10" fillId="11" borderId="5" xfId="0" applyFont="1" applyFill="1" applyBorder="1"/>
    <xf numFmtId="0" fontId="12" fillId="11" borderId="5" xfId="0" applyFont="1" applyFill="1" applyBorder="1"/>
    <xf numFmtId="0" fontId="10" fillId="11" borderId="13" xfId="0" applyFont="1" applyFill="1" applyBorder="1"/>
    <xf numFmtId="0" fontId="25" fillId="15" borderId="5" xfId="0" applyFont="1" applyFill="1" applyBorder="1"/>
    <xf numFmtId="0" fontId="10" fillId="14" borderId="13" xfId="0" applyFont="1" applyFill="1" applyBorder="1"/>
    <xf numFmtId="44" fontId="10" fillId="14" borderId="0" xfId="1" applyFont="1" applyFill="1" applyBorder="1"/>
    <xf numFmtId="44" fontId="10" fillId="4" borderId="11" xfId="1" applyFont="1" applyFill="1" applyBorder="1"/>
    <xf numFmtId="44" fontId="10" fillId="14" borderId="13" xfId="1" applyFont="1" applyFill="1" applyBorder="1"/>
    <xf numFmtId="44" fontId="10" fillId="0" borderId="0" xfId="1" applyFont="1" applyFill="1" applyBorder="1"/>
    <xf numFmtId="44" fontId="12" fillId="4" borderId="11" xfId="1" applyFont="1" applyFill="1" applyBorder="1"/>
    <xf numFmtId="0" fontId="0" fillId="7" borderId="5" xfId="0" applyFill="1" applyBorder="1"/>
    <xf numFmtId="0" fontId="0" fillId="6" borderId="0" xfId="0" applyFill="1"/>
    <xf numFmtId="0" fontId="12" fillId="6" borderId="5" xfId="0" applyFont="1" applyFill="1" applyBorder="1"/>
    <xf numFmtId="49" fontId="12" fillId="4" borderId="5" xfId="0" applyNumberFormat="1" applyFont="1" applyFill="1" applyBorder="1" applyAlignment="1">
      <alignment horizontal="center" vertical="center"/>
    </xf>
    <xf numFmtId="0" fontId="12" fillId="4" borderId="5" xfId="0" applyFont="1" applyFill="1" applyBorder="1"/>
    <xf numFmtId="0" fontId="10" fillId="4" borderId="11" xfId="0" applyFont="1" applyFill="1" applyBorder="1" applyAlignment="1">
      <alignment horizontal="left"/>
    </xf>
    <xf numFmtId="44" fontId="0" fillId="10" borderId="5" xfId="0" applyNumberFormat="1" applyFill="1" applyBorder="1"/>
    <xf numFmtId="0" fontId="0" fillId="3" borderId="5" xfId="0" applyFill="1" applyBorder="1"/>
    <xf numFmtId="0" fontId="0" fillId="3" borderId="0" xfId="0" applyFill="1"/>
    <xf numFmtId="44" fontId="27" fillId="4" borderId="11" xfId="4" applyNumberFormat="1" applyFill="1" applyBorder="1"/>
    <xf numFmtId="0" fontId="0" fillId="12" borderId="5" xfId="0" applyFill="1" applyBorder="1" applyAlignment="1">
      <alignment horizontal="center"/>
    </xf>
    <xf numFmtId="49" fontId="12" fillId="12" borderId="5" xfId="0" applyNumberFormat="1" applyFont="1" applyFill="1" applyBorder="1" applyAlignment="1">
      <alignment horizontal="center" vertical="center"/>
    </xf>
    <xf numFmtId="0" fontId="10" fillId="12" borderId="5" xfId="0" applyFont="1" applyFill="1" applyBorder="1"/>
    <xf numFmtId="0" fontId="0" fillId="12" borderId="0" xfId="0" applyFill="1"/>
    <xf numFmtId="0" fontId="10" fillId="3" borderId="13" xfId="0" applyFont="1" applyFill="1" applyBorder="1"/>
    <xf numFmtId="17" fontId="12" fillId="2" borderId="0" xfId="0" applyNumberFormat="1" applyFont="1" applyFill="1" applyAlignment="1">
      <alignment horizontal="right"/>
    </xf>
    <xf numFmtId="0" fontId="11" fillId="2" borderId="5" xfId="0" applyFont="1" applyFill="1" applyBorder="1" applyAlignment="1">
      <alignment horizontal="center"/>
    </xf>
    <xf numFmtId="44" fontId="12" fillId="2" borderId="5" xfId="1" applyFont="1" applyFill="1" applyBorder="1"/>
    <xf numFmtId="44" fontId="12" fillId="2" borderId="5" xfId="0" applyNumberFormat="1" applyFont="1" applyFill="1" applyBorder="1"/>
    <xf numFmtId="44" fontId="13" fillId="2" borderId="5" xfId="0" applyNumberFormat="1" applyFont="1" applyFill="1" applyBorder="1"/>
    <xf numFmtId="0" fontId="24" fillId="2" borderId="0" xfId="0" applyFont="1" applyFill="1" applyAlignment="1">
      <alignment horizontal="right"/>
    </xf>
    <xf numFmtId="17" fontId="11" fillId="2" borderId="8" xfId="0" applyNumberFormat="1" applyFont="1" applyFill="1" applyBorder="1" applyAlignment="1">
      <alignment horizontal="right"/>
    </xf>
    <xf numFmtId="44" fontId="0" fillId="3" borderId="0" xfId="1" applyFont="1" applyFill="1"/>
    <xf numFmtId="44" fontId="11" fillId="3" borderId="8" xfId="1" applyFont="1" applyFill="1" applyBorder="1" applyAlignment="1">
      <alignment horizontal="right"/>
    </xf>
    <xf numFmtId="44" fontId="12" fillId="3" borderId="0" xfId="1" applyFont="1" applyFill="1" applyBorder="1" applyAlignment="1">
      <alignment horizontal="right"/>
    </xf>
    <xf numFmtId="44" fontId="11" fillId="3" borderId="5" xfId="1" applyFont="1" applyFill="1" applyBorder="1" applyAlignment="1">
      <alignment horizontal="center"/>
    </xf>
    <xf numFmtId="44" fontId="12" fillId="3" borderId="5" xfId="1" applyFont="1" applyFill="1" applyBorder="1"/>
    <xf numFmtId="44" fontId="10" fillId="3" borderId="14" xfId="1" applyFont="1" applyFill="1" applyBorder="1"/>
    <xf numFmtId="44" fontId="10" fillId="3" borderId="13" xfId="1" applyFont="1" applyFill="1" applyBorder="1"/>
    <xf numFmtId="44" fontId="13" fillId="3" borderId="5" xfId="1" applyFont="1" applyFill="1" applyBorder="1"/>
    <xf numFmtId="44" fontId="24" fillId="3" borderId="0" xfId="1" applyFont="1" applyFill="1" applyAlignment="1">
      <alignment horizontal="right"/>
    </xf>
    <xf numFmtId="0" fontId="0" fillId="0" borderId="15" xfId="0" applyBorder="1"/>
    <xf numFmtId="49" fontId="12" fillId="0" borderId="9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0" fillId="17" borderId="11" xfId="0" applyFont="1" applyFill="1" applyBorder="1" applyAlignment="1">
      <alignment horizontal="right"/>
    </xf>
    <xf numFmtId="0" fontId="10" fillId="17" borderId="5" xfId="0" applyFont="1" applyFill="1" applyBorder="1" applyAlignment="1">
      <alignment horizontal="right"/>
    </xf>
    <xf numFmtId="0" fontId="0" fillId="17" borderId="5" xfId="0" applyFill="1" applyBorder="1"/>
    <xf numFmtId="49" fontId="12" fillId="17" borderId="5" xfId="0" applyNumberFormat="1" applyFont="1" applyFill="1" applyBorder="1" applyAlignment="1">
      <alignment horizontal="center" vertical="center"/>
    </xf>
    <xf numFmtId="0" fontId="10" fillId="17" borderId="5" xfId="0" applyFont="1" applyFill="1" applyBorder="1"/>
    <xf numFmtId="44" fontId="10" fillId="17" borderId="5" xfId="1" applyFont="1" applyFill="1" applyBorder="1"/>
    <xf numFmtId="44" fontId="10" fillId="17" borderId="11" xfId="1" applyFont="1" applyFill="1" applyBorder="1" applyAlignment="1">
      <alignment horizontal="right"/>
    </xf>
    <xf numFmtId="44" fontId="12" fillId="17" borderId="11" xfId="1" applyFont="1" applyFill="1" applyBorder="1"/>
    <xf numFmtId="44" fontId="12" fillId="17" borderId="5" xfId="1" applyFont="1" applyFill="1" applyBorder="1"/>
    <xf numFmtId="44" fontId="12" fillId="17" borderId="5" xfId="0" applyNumberFormat="1" applyFont="1" applyFill="1" applyBorder="1"/>
    <xf numFmtId="44" fontId="13" fillId="17" borderId="5" xfId="1" applyFont="1" applyFill="1" applyBorder="1"/>
    <xf numFmtId="44" fontId="13" fillId="17" borderId="5" xfId="0" applyNumberFormat="1" applyFont="1" applyFill="1" applyBorder="1"/>
    <xf numFmtId="0" fontId="10" fillId="17" borderId="9" xfId="0" applyFont="1" applyFill="1" applyBorder="1" applyAlignment="1">
      <alignment horizontal="right"/>
    </xf>
    <xf numFmtId="44" fontId="0" fillId="17" borderId="11" xfId="1" applyFont="1" applyFill="1" applyBorder="1"/>
    <xf numFmtId="0" fontId="11" fillId="17" borderId="11" xfId="0" applyFont="1" applyFill="1" applyBorder="1" applyAlignment="1">
      <alignment horizontal="right"/>
    </xf>
    <xf numFmtId="44" fontId="11" fillId="17" borderId="11" xfId="1" applyFont="1" applyFill="1" applyBorder="1" applyAlignment="1">
      <alignment horizontal="right"/>
    </xf>
    <xf numFmtId="0" fontId="12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4" fontId="10" fillId="0" borderId="5" xfId="1" applyFont="1" applyFill="1" applyBorder="1" applyAlignment="1">
      <alignment horizontal="center"/>
    </xf>
    <xf numFmtId="44" fontId="12" fillId="0" borderId="5" xfId="1" applyFont="1" applyFill="1" applyBorder="1" applyAlignment="1">
      <alignment horizontal="center"/>
    </xf>
    <xf numFmtId="0" fontId="10" fillId="0" borderId="5" xfId="0" applyFont="1" applyBorder="1" applyAlignment="1">
      <alignment horizontal="left"/>
    </xf>
    <xf numFmtId="44" fontId="10" fillId="0" borderId="5" xfId="1" applyFont="1" applyFill="1" applyBorder="1" applyAlignment="1">
      <alignment horizontal="left"/>
    </xf>
    <xf numFmtId="44" fontId="12" fillId="0" borderId="5" xfId="1" applyFont="1" applyFill="1" applyBorder="1" applyAlignment="1">
      <alignment horizontal="left"/>
    </xf>
    <xf numFmtId="44" fontId="12" fillId="0" borderId="5" xfId="0" applyNumberFormat="1" applyFont="1" applyBorder="1" applyAlignment="1">
      <alignment horizontal="left"/>
    </xf>
    <xf numFmtId="0" fontId="12" fillId="17" borderId="5" xfId="0" applyFont="1" applyFill="1" applyBorder="1" applyAlignment="1">
      <alignment horizontal="center"/>
    </xf>
    <xf numFmtId="0" fontId="10" fillId="17" borderId="5" xfId="0" applyFont="1" applyFill="1" applyBorder="1" applyAlignment="1">
      <alignment horizontal="left"/>
    </xf>
    <xf numFmtId="44" fontId="10" fillId="17" borderId="5" xfId="1" applyFont="1" applyFill="1" applyBorder="1" applyAlignment="1">
      <alignment horizontal="left"/>
    </xf>
    <xf numFmtId="0" fontId="10" fillId="18" borderId="5" xfId="0" applyFont="1" applyFill="1" applyBorder="1"/>
    <xf numFmtId="44" fontId="10" fillId="18" borderId="5" xfId="1" applyFont="1" applyFill="1" applyBorder="1"/>
    <xf numFmtId="0" fontId="0" fillId="18" borderId="5" xfId="0" applyFill="1" applyBorder="1"/>
    <xf numFmtId="0" fontId="10" fillId="17" borderId="13" xfId="0" applyFont="1" applyFill="1" applyBorder="1"/>
    <xf numFmtId="0" fontId="12" fillId="0" borderId="15" xfId="0" applyFont="1" applyBorder="1" applyAlignment="1">
      <alignment horizontal="center"/>
    </xf>
    <xf numFmtId="0" fontId="16" fillId="17" borderId="5" xfId="0" applyFont="1" applyFill="1" applyBorder="1"/>
    <xf numFmtId="44" fontId="16" fillId="17" borderId="5" xfId="1" applyFont="1" applyFill="1" applyBorder="1"/>
    <xf numFmtId="44" fontId="12" fillId="17" borderId="0" xfId="1" applyFont="1" applyFill="1"/>
    <xf numFmtId="0" fontId="0" fillId="11" borderId="5" xfId="0" applyFill="1" applyBorder="1" applyAlignment="1">
      <alignment horizontal="center"/>
    </xf>
    <xf numFmtId="49" fontId="12" fillId="11" borderId="5" xfId="0" applyNumberFormat="1" applyFont="1" applyFill="1" applyBorder="1" applyAlignment="1">
      <alignment horizontal="center" vertical="center"/>
    </xf>
    <xf numFmtId="0" fontId="0" fillId="11" borderId="5" xfId="0" applyFill="1" applyBorder="1"/>
    <xf numFmtId="0" fontId="0" fillId="11" borderId="0" xfId="0" applyFill="1"/>
    <xf numFmtId="0" fontId="12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left"/>
    </xf>
    <xf numFmtId="44" fontId="10" fillId="3" borderId="5" xfId="1" applyFont="1" applyFill="1" applyBorder="1" applyAlignment="1">
      <alignment horizontal="left"/>
    </xf>
    <xf numFmtId="44" fontId="12" fillId="3" borderId="5" xfId="1" applyFont="1" applyFill="1" applyBorder="1" applyAlignment="1">
      <alignment horizontal="left"/>
    </xf>
    <xf numFmtId="44" fontId="12" fillId="3" borderId="5" xfId="0" applyNumberFormat="1" applyFont="1" applyFill="1" applyBorder="1" applyAlignment="1">
      <alignment horizontal="left"/>
    </xf>
    <xf numFmtId="0" fontId="0" fillId="14" borderId="5" xfId="0" applyFill="1" applyBorder="1" applyAlignment="1">
      <alignment horizontal="center"/>
    </xf>
    <xf numFmtId="49" fontId="12" fillId="14" borderId="5" xfId="0" applyNumberFormat="1" applyFont="1" applyFill="1" applyBorder="1" applyAlignment="1">
      <alignment horizontal="center" vertical="center"/>
    </xf>
    <xf numFmtId="0" fontId="0" fillId="14" borderId="0" xfId="0" applyFill="1"/>
    <xf numFmtId="0" fontId="12" fillId="3" borderId="5" xfId="0" applyFont="1" applyFill="1" applyBorder="1"/>
    <xf numFmtId="0" fontId="12" fillId="3" borderId="5" xfId="0" applyFont="1" applyFill="1" applyBorder="1" applyAlignment="1">
      <alignment horizontal="left" vertical="center"/>
    </xf>
    <xf numFmtId="44" fontId="12" fillId="3" borderId="5" xfId="1" applyFont="1" applyFill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9" fillId="3" borderId="0" xfId="0" applyFont="1" applyFill="1"/>
    <xf numFmtId="8" fontId="9" fillId="3" borderId="0" xfId="0" applyNumberFormat="1" applyFont="1" applyFill="1"/>
    <xf numFmtId="0" fontId="0" fillId="0" borderId="14" xfId="0" applyBorder="1" applyAlignment="1">
      <alignment horizontal="center"/>
    </xf>
    <xf numFmtId="0" fontId="10" fillId="0" borderId="14" xfId="0" applyFont="1" applyBorder="1"/>
    <xf numFmtId="44" fontId="10" fillId="0" borderId="14" xfId="1" applyFont="1" applyFill="1" applyBorder="1"/>
    <xf numFmtId="0" fontId="0" fillId="0" borderId="14" xfId="0" applyBorder="1"/>
    <xf numFmtId="0" fontId="11" fillId="17" borderId="17" xfId="0" applyFont="1" applyFill="1" applyBorder="1" applyAlignment="1">
      <alignment horizontal="right"/>
    </xf>
    <xf numFmtId="44" fontId="11" fillId="17" borderId="17" xfId="1" applyFont="1" applyFill="1" applyBorder="1" applyAlignment="1">
      <alignment horizontal="right"/>
    </xf>
    <xf numFmtId="44" fontId="13" fillId="17" borderId="13" xfId="1" applyFont="1" applyFill="1" applyBorder="1"/>
    <xf numFmtId="44" fontId="13" fillId="17" borderId="13" xfId="0" applyNumberFormat="1" applyFont="1" applyFill="1" applyBorder="1"/>
    <xf numFmtId="0" fontId="0" fillId="17" borderId="13" xfId="0" applyFill="1" applyBorder="1"/>
    <xf numFmtId="49" fontId="12" fillId="3" borderId="13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25" fillId="6" borderId="5" xfId="0" applyFont="1" applyFill="1" applyBorder="1"/>
    <xf numFmtId="0" fontId="25" fillId="14" borderId="5" xfId="0" applyFont="1" applyFill="1" applyBorder="1"/>
    <xf numFmtId="0" fontId="16" fillId="14" borderId="5" xfId="0" applyFont="1" applyFill="1" applyBorder="1"/>
    <xf numFmtId="44" fontId="16" fillId="14" borderId="5" xfId="1" applyFont="1" applyFill="1" applyBorder="1"/>
    <xf numFmtId="0" fontId="0" fillId="0" borderId="16" xfId="0" applyBorder="1" applyAlignment="1">
      <alignment horizontal="center"/>
    </xf>
    <xf numFmtId="0" fontId="0" fillId="0" borderId="17" xfId="0" applyBorder="1"/>
    <xf numFmtId="44" fontId="0" fillId="0" borderId="17" xfId="1" applyFont="1" applyFill="1" applyBorder="1"/>
    <xf numFmtId="44" fontId="0" fillId="0" borderId="13" xfId="1" applyFont="1" applyFill="1" applyBorder="1"/>
    <xf numFmtId="0" fontId="0" fillId="0" borderId="13" xfId="0" applyBorder="1"/>
    <xf numFmtId="49" fontId="12" fillId="0" borderId="8" xfId="0" applyNumberFormat="1" applyFont="1" applyBorder="1" applyAlignment="1">
      <alignment horizontal="center" vertical="center"/>
    </xf>
    <xf numFmtId="0" fontId="0" fillId="14" borderId="14" xfId="0" applyFill="1" applyBorder="1"/>
    <xf numFmtId="44" fontId="0" fillId="0" borderId="5" xfId="0" applyNumberFormat="1" applyBorder="1"/>
    <xf numFmtId="44" fontId="0" fillId="0" borderId="13" xfId="0" applyNumberFormat="1" applyBorder="1"/>
    <xf numFmtId="0" fontId="10" fillId="0" borderId="17" xfId="0" applyFont="1" applyBorder="1"/>
    <xf numFmtId="0" fontId="0" fillId="0" borderId="12" xfId="0" applyBorder="1"/>
    <xf numFmtId="0" fontId="12" fillId="3" borderId="5" xfId="0" applyFont="1" applyFill="1" applyBorder="1" applyAlignment="1">
      <alignment horizontal="center" vertical="center"/>
    </xf>
    <xf numFmtId="0" fontId="12" fillId="3" borderId="0" xfId="0" applyFont="1" applyFill="1"/>
    <xf numFmtId="44" fontId="11" fillId="0" borderId="5" xfId="1" applyFont="1" applyFill="1" applyBorder="1" applyAlignment="1">
      <alignment horizontal="left"/>
    </xf>
    <xf numFmtId="44" fontId="13" fillId="2" borderId="5" xfId="1" applyFont="1" applyFill="1" applyBorder="1"/>
    <xf numFmtId="44" fontId="13" fillId="0" borderId="5" xfId="1" applyFont="1" applyFill="1" applyBorder="1"/>
    <xf numFmtId="0" fontId="0" fillId="0" borderId="8" xfId="0" applyBorder="1"/>
    <xf numFmtId="44" fontId="0" fillId="0" borderId="8" xfId="1" applyFont="1" applyBorder="1"/>
    <xf numFmtId="44" fontId="0" fillId="3" borderId="8" xfId="1" applyFont="1" applyFill="1" applyBorder="1"/>
    <xf numFmtId="0" fontId="0" fillId="2" borderId="8" xfId="0" applyFill="1" applyBorder="1"/>
    <xf numFmtId="0" fontId="0" fillId="0" borderId="8" xfId="0" applyBorder="1" applyAlignment="1">
      <alignment horizontal="center"/>
    </xf>
    <xf numFmtId="44" fontId="0" fillId="0" borderId="8" xfId="1" applyFont="1" applyFill="1" applyBorder="1"/>
    <xf numFmtId="0" fontId="10" fillId="0" borderId="8" xfId="0" applyFont="1" applyBorder="1"/>
    <xf numFmtId="44" fontId="0" fillId="3" borderId="5" xfId="1" applyFont="1" applyFill="1" applyBorder="1"/>
    <xf numFmtId="44" fontId="0" fillId="6" borderId="5" xfId="1" applyFont="1" applyFill="1" applyBorder="1"/>
    <xf numFmtId="49" fontId="12" fillId="19" borderId="13" xfId="0" applyNumberFormat="1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left" vertical="center"/>
    </xf>
    <xf numFmtId="44" fontId="14" fillId="0" borderId="5" xfId="1" applyFont="1" applyFill="1" applyBorder="1"/>
    <xf numFmtId="44" fontId="14" fillId="0" borderId="5" xfId="0" applyNumberFormat="1" applyFont="1" applyBorder="1" applyAlignment="1">
      <alignment horizontal="left"/>
    </xf>
    <xf numFmtId="44" fontId="14" fillId="2" borderId="5" xfId="1" applyFont="1" applyFill="1" applyBorder="1" applyAlignment="1">
      <alignment horizontal="left"/>
    </xf>
    <xf numFmtId="44" fontId="14" fillId="0" borderId="5" xfId="1" applyFont="1" applyBorder="1"/>
    <xf numFmtId="0" fontId="0" fillId="20" borderId="5" xfId="0" applyFill="1" applyBorder="1" applyAlignment="1">
      <alignment horizontal="center"/>
    </xf>
    <xf numFmtId="44" fontId="10" fillId="20" borderId="5" xfId="1" applyFont="1" applyFill="1" applyBorder="1"/>
    <xf numFmtId="0" fontId="0" fillId="20" borderId="5" xfId="0" applyFill="1" applyBorder="1"/>
    <xf numFmtId="0" fontId="0" fillId="20" borderId="0" xfId="0" applyFill="1"/>
    <xf numFmtId="49" fontId="12" fillId="20" borderId="5" xfId="0" applyNumberFormat="1" applyFont="1" applyFill="1" applyBorder="1" applyAlignment="1">
      <alignment horizontal="center" vertical="center"/>
    </xf>
    <xf numFmtId="0" fontId="10" fillId="20" borderId="5" xfId="0" applyFont="1" applyFill="1" applyBorder="1"/>
    <xf numFmtId="17" fontId="11" fillId="2" borderId="8" xfId="0" applyNumberFormat="1" applyFont="1" applyFill="1" applyBorder="1" applyAlignment="1">
      <alignment horizontal="center"/>
    </xf>
    <xf numFmtId="44" fontId="14" fillId="2" borderId="5" xfId="1" applyFont="1" applyFill="1" applyBorder="1"/>
    <xf numFmtId="44" fontId="12" fillId="2" borderId="5" xfId="0" applyNumberFormat="1" applyFont="1" applyFill="1" applyBorder="1" applyAlignment="1">
      <alignment horizontal="left"/>
    </xf>
    <xf numFmtId="0" fontId="12" fillId="2" borderId="5" xfId="0" applyFont="1" applyFill="1" applyBorder="1" applyAlignment="1">
      <alignment horizontal="center"/>
    </xf>
    <xf numFmtId="44" fontId="10" fillId="2" borderId="0" xfId="1" applyFont="1" applyFill="1" applyBorder="1"/>
    <xf numFmtId="44" fontId="13" fillId="2" borderId="13" xfId="0" applyNumberFormat="1" applyFont="1" applyFill="1" applyBorder="1"/>
    <xf numFmtId="44" fontId="13" fillId="0" borderId="5" xfId="1" applyFont="1" applyFill="1" applyBorder="1" applyAlignment="1">
      <alignment horizontal="center"/>
    </xf>
    <xf numFmtId="44" fontId="11" fillId="0" borderId="5" xfId="1" applyFont="1" applyFill="1" applyBorder="1" applyAlignment="1">
      <alignment horizontal="center"/>
    </xf>
    <xf numFmtId="0" fontId="29" fillId="0" borderId="0" xfId="5"/>
    <xf numFmtId="0" fontId="5" fillId="0" borderId="0" xfId="5" applyFont="1"/>
    <xf numFmtId="0" fontId="5" fillId="22" borderId="0" xfId="5" applyFont="1" applyFill="1"/>
    <xf numFmtId="0" fontId="21" fillId="0" borderId="0" xfId="5" applyFont="1" applyAlignment="1">
      <alignment horizontal="center"/>
    </xf>
    <xf numFmtId="0" fontId="31" fillId="0" borderId="18" xfId="5" applyFont="1" applyBorder="1" applyAlignment="1">
      <alignment horizontal="left"/>
    </xf>
    <xf numFmtId="0" fontId="31" fillId="0" borderId="18" xfId="5" applyFont="1" applyBorder="1" applyAlignment="1">
      <alignment horizontal="center"/>
    </xf>
    <xf numFmtId="166" fontId="31" fillId="0" borderId="18" xfId="5" applyNumberFormat="1" applyFont="1" applyBorder="1" applyAlignment="1">
      <alignment horizontal="center"/>
    </xf>
    <xf numFmtId="0" fontId="31" fillId="0" borderId="0" xfId="5" applyFont="1" applyAlignment="1">
      <alignment horizontal="left"/>
    </xf>
    <xf numFmtId="0" fontId="16" fillId="0" borderId="0" xfId="5" applyFont="1" applyAlignment="1">
      <alignment horizontal="right"/>
    </xf>
    <xf numFmtId="0" fontId="16" fillId="0" borderId="0" xfId="5" applyFont="1" applyAlignment="1">
      <alignment horizontal="center"/>
    </xf>
    <xf numFmtId="0" fontId="5" fillId="0" borderId="0" xfId="5" applyFont="1" applyAlignment="1">
      <alignment horizontal="left"/>
    </xf>
    <xf numFmtId="0" fontId="31" fillId="23" borderId="19" xfId="5" applyFont="1" applyFill="1" applyBorder="1" applyAlignment="1">
      <alignment horizontal="center"/>
    </xf>
    <xf numFmtId="0" fontId="31" fillId="23" borderId="20" xfId="5" applyFont="1" applyFill="1" applyBorder="1" applyAlignment="1">
      <alignment horizontal="center"/>
    </xf>
    <xf numFmtId="0" fontId="13" fillId="23" borderId="20" xfId="5" applyFont="1" applyFill="1" applyBorder="1" applyAlignment="1">
      <alignment horizontal="center"/>
    </xf>
    <xf numFmtId="0" fontId="31" fillId="21" borderId="20" xfId="5" applyFont="1" applyFill="1" applyBorder="1" applyAlignment="1">
      <alignment horizontal="center"/>
    </xf>
    <xf numFmtId="0" fontId="31" fillId="22" borderId="20" xfId="5" applyFont="1" applyFill="1" applyBorder="1" applyAlignment="1">
      <alignment horizontal="center"/>
    </xf>
    <xf numFmtId="0" fontId="16" fillId="0" borderId="21" xfId="5" applyFont="1" applyBorder="1" applyAlignment="1">
      <alignment horizontal="center"/>
    </xf>
    <xf numFmtId="0" fontId="16" fillId="0" borderId="22" xfId="5" applyFont="1" applyBorder="1" applyAlignment="1">
      <alignment horizontal="center"/>
    </xf>
    <xf numFmtId="0" fontId="16" fillId="0" borderId="22" xfId="5" applyFont="1" applyBorder="1"/>
    <xf numFmtId="167" fontId="16" fillId="0" borderId="22" xfId="5" applyNumberFormat="1" applyFont="1" applyBorder="1"/>
    <xf numFmtId="167" fontId="14" fillId="0" borderId="22" xfId="5" applyNumberFormat="1" applyFont="1" applyBorder="1"/>
    <xf numFmtId="0" fontId="16" fillId="0" borderId="0" xfId="5" applyFont="1"/>
    <xf numFmtId="0" fontId="5" fillId="0" borderId="22" xfId="5" applyFont="1" applyBorder="1"/>
    <xf numFmtId="0" fontId="10" fillId="0" borderId="22" xfId="5" applyFont="1" applyBorder="1" applyAlignment="1">
      <alignment horizontal="left"/>
    </xf>
    <xf numFmtId="167" fontId="10" fillId="0" borderId="22" xfId="5" applyNumberFormat="1" applyFont="1" applyBorder="1" applyAlignment="1">
      <alignment horizontal="left"/>
    </xf>
    <xf numFmtId="0" fontId="16" fillId="0" borderId="22" xfId="5" applyFont="1" applyBorder="1" applyAlignment="1">
      <alignment horizontal="left"/>
    </xf>
    <xf numFmtId="167" fontId="31" fillId="0" borderId="22" xfId="5" applyNumberFormat="1" applyFont="1" applyBorder="1" applyAlignment="1">
      <alignment horizontal="left"/>
    </xf>
    <xf numFmtId="167" fontId="16" fillId="0" borderId="22" xfId="5" applyNumberFormat="1" applyFont="1" applyBorder="1" applyAlignment="1">
      <alignment horizontal="left"/>
    </xf>
    <xf numFmtId="167" fontId="14" fillId="0" borderId="22" xfId="5" applyNumberFormat="1" applyFont="1" applyBorder="1" applyAlignment="1">
      <alignment horizontal="left"/>
    </xf>
    <xf numFmtId="0" fontId="28" fillId="24" borderId="19" xfId="5" applyFont="1" applyFill="1" applyBorder="1" applyAlignment="1">
      <alignment horizontal="center"/>
    </xf>
    <xf numFmtId="0" fontId="28" fillId="24" borderId="19" xfId="5" applyFont="1" applyFill="1" applyBorder="1" applyAlignment="1">
      <alignment horizontal="left"/>
    </xf>
    <xf numFmtId="0" fontId="10" fillId="0" borderId="22" xfId="5" applyFont="1" applyBorder="1" applyAlignment="1">
      <alignment horizontal="center"/>
    </xf>
    <xf numFmtId="0" fontId="5" fillId="0" borderId="21" xfId="5" applyFont="1" applyBorder="1" applyAlignment="1">
      <alignment horizontal="center"/>
    </xf>
    <xf numFmtId="0" fontId="28" fillId="24" borderId="19" xfId="5" applyFont="1" applyFill="1" applyBorder="1"/>
    <xf numFmtId="0" fontId="10" fillId="0" borderId="22" xfId="5" applyFont="1" applyBorder="1"/>
    <xf numFmtId="167" fontId="10" fillId="0" borderId="22" xfId="5" applyNumberFormat="1" applyFont="1" applyBorder="1"/>
    <xf numFmtId="167" fontId="13" fillId="21" borderId="22" xfId="5" applyNumberFormat="1" applyFont="1" applyFill="1" applyBorder="1"/>
    <xf numFmtId="167" fontId="13" fillId="22" borderId="22" xfId="5" applyNumberFormat="1" applyFont="1" applyFill="1" applyBorder="1"/>
    <xf numFmtId="167" fontId="10" fillId="21" borderId="22" xfId="5" applyNumberFormat="1" applyFont="1" applyFill="1" applyBorder="1"/>
    <xf numFmtId="0" fontId="10" fillId="22" borderId="22" xfId="5" applyFont="1" applyFill="1" applyBorder="1"/>
    <xf numFmtId="0" fontId="10" fillId="21" borderId="22" xfId="5" applyFont="1" applyFill="1" applyBorder="1"/>
    <xf numFmtId="0" fontId="10" fillId="0" borderId="21" xfId="5" applyFont="1" applyBorder="1"/>
    <xf numFmtId="167" fontId="10" fillId="22" borderId="20" xfId="5" applyNumberFormat="1" applyFont="1" applyFill="1" applyBorder="1"/>
    <xf numFmtId="0" fontId="25" fillId="24" borderId="19" xfId="5" applyFont="1" applyFill="1" applyBorder="1"/>
    <xf numFmtId="167" fontId="10" fillId="22" borderId="22" xfId="5" applyNumberFormat="1" applyFont="1" applyFill="1" applyBorder="1"/>
    <xf numFmtId="167" fontId="10" fillId="25" borderId="22" xfId="5" applyNumberFormat="1" applyFont="1" applyFill="1" applyBorder="1"/>
    <xf numFmtId="0" fontId="5" fillId="25" borderId="22" xfId="5" applyFont="1" applyFill="1" applyBorder="1"/>
    <xf numFmtId="0" fontId="16" fillId="0" borderId="18" xfId="5" applyFont="1" applyBorder="1" applyAlignment="1">
      <alignment horizontal="center"/>
    </xf>
    <xf numFmtId="0" fontId="10" fillId="0" borderId="23" xfId="5" applyFont="1" applyBorder="1"/>
    <xf numFmtId="0" fontId="25" fillId="0" borderId="22" xfId="5" applyFont="1" applyBorder="1"/>
    <xf numFmtId="0" fontId="10" fillId="0" borderId="0" xfId="5" applyFont="1"/>
    <xf numFmtId="0" fontId="10" fillId="21" borderId="24" xfId="5" applyFont="1" applyFill="1" applyBorder="1"/>
    <xf numFmtId="0" fontId="16" fillId="0" borderId="20" xfId="5" applyFont="1" applyBorder="1" applyAlignment="1">
      <alignment horizontal="left"/>
    </xf>
    <xf numFmtId="167" fontId="16" fillId="0" borderId="20" xfId="5" applyNumberFormat="1" applyFont="1" applyBorder="1" applyAlignment="1">
      <alignment horizontal="left"/>
    </xf>
    <xf numFmtId="167" fontId="13" fillId="21" borderId="20" xfId="5" applyNumberFormat="1" applyFont="1" applyFill="1" applyBorder="1"/>
    <xf numFmtId="167" fontId="13" fillId="0" borderId="22" xfId="5" applyNumberFormat="1" applyFont="1" applyBorder="1"/>
    <xf numFmtId="0" fontId="5" fillId="0" borderId="20" xfId="5" applyFont="1" applyBorder="1"/>
    <xf numFmtId="0" fontId="28" fillId="24" borderId="21" xfId="5" applyFont="1" applyFill="1" applyBorder="1" applyAlignment="1">
      <alignment horizontal="center"/>
    </xf>
    <xf numFmtId="0" fontId="16" fillId="21" borderId="22" xfId="5" applyFont="1" applyFill="1" applyBorder="1"/>
    <xf numFmtId="0" fontId="16" fillId="22" borderId="22" xfId="5" applyFont="1" applyFill="1" applyBorder="1"/>
    <xf numFmtId="0" fontId="32" fillId="26" borderId="19" xfId="5" applyFont="1" applyFill="1" applyBorder="1" applyAlignment="1">
      <alignment horizontal="left"/>
    </xf>
    <xf numFmtId="0" fontId="5" fillId="0" borderId="0" xfId="5" applyFont="1" applyAlignment="1">
      <alignment horizontal="center"/>
    </xf>
    <xf numFmtId="0" fontId="9" fillId="0" borderId="0" xfId="5" applyFont="1"/>
    <xf numFmtId="0" fontId="5" fillId="27" borderId="21" xfId="5" applyFont="1" applyFill="1" applyBorder="1" applyAlignment="1">
      <alignment horizontal="center"/>
    </xf>
    <xf numFmtId="0" fontId="10" fillId="27" borderId="22" xfId="5" applyFont="1" applyFill="1" applyBorder="1"/>
    <xf numFmtId="167" fontId="10" fillId="27" borderId="22" xfId="5" applyNumberFormat="1" applyFont="1" applyFill="1" applyBorder="1"/>
    <xf numFmtId="167" fontId="16" fillId="21" borderId="22" xfId="5" applyNumberFormat="1" applyFont="1" applyFill="1" applyBorder="1"/>
    <xf numFmtId="0" fontId="28" fillId="24" borderId="15" xfId="5" applyFont="1" applyFill="1" applyBorder="1" applyAlignment="1">
      <alignment horizontal="center"/>
    </xf>
    <xf numFmtId="0" fontId="5" fillId="28" borderId="21" xfId="5" applyFont="1" applyFill="1" applyBorder="1" applyAlignment="1">
      <alignment horizontal="center"/>
    </xf>
    <xf numFmtId="0" fontId="16" fillId="28" borderId="22" xfId="5" applyFont="1" applyFill="1" applyBorder="1" applyAlignment="1">
      <alignment horizontal="center"/>
    </xf>
    <xf numFmtId="0" fontId="10" fillId="28" borderId="22" xfId="5" applyFont="1" applyFill="1" applyBorder="1"/>
    <xf numFmtId="167" fontId="10" fillId="28" borderId="22" xfId="5" applyNumberFormat="1" applyFont="1" applyFill="1" applyBorder="1"/>
    <xf numFmtId="0" fontId="5" fillId="27" borderId="22" xfId="5" applyFont="1" applyFill="1" applyBorder="1"/>
    <xf numFmtId="0" fontId="5" fillId="29" borderId="21" xfId="5" applyFont="1" applyFill="1" applyBorder="1" applyAlignment="1">
      <alignment horizontal="center"/>
    </xf>
    <xf numFmtId="0" fontId="10" fillId="29" borderId="22" xfId="5" applyFont="1" applyFill="1" applyBorder="1"/>
    <xf numFmtId="167" fontId="10" fillId="29" borderId="22" xfId="5" applyNumberFormat="1" applyFont="1" applyFill="1" applyBorder="1"/>
    <xf numFmtId="0" fontId="13" fillId="21" borderId="22" xfId="5" applyFont="1" applyFill="1" applyBorder="1"/>
    <xf numFmtId="0" fontId="13" fillId="22" borderId="22" xfId="5" applyFont="1" applyFill="1" applyBorder="1"/>
    <xf numFmtId="0" fontId="5" fillId="0" borderId="21" xfId="5" applyFont="1" applyBorder="1"/>
    <xf numFmtId="167" fontId="10" fillId="0" borderId="20" xfId="5" applyNumberFormat="1" applyFont="1" applyBorder="1"/>
    <xf numFmtId="0" fontId="13" fillId="0" borderId="22" xfId="5" applyFont="1" applyBorder="1"/>
    <xf numFmtId="0" fontId="5" fillId="0" borderId="23" xfId="5" applyFont="1" applyBorder="1" applyAlignment="1">
      <alignment horizontal="center"/>
    </xf>
    <xf numFmtId="0" fontId="7" fillId="30" borderId="23" xfId="5" applyFont="1" applyFill="1" applyBorder="1" applyAlignment="1">
      <alignment horizontal="left"/>
    </xf>
    <xf numFmtId="0" fontId="31" fillId="30" borderId="18" xfId="5" applyFont="1" applyFill="1" applyBorder="1" applyAlignment="1">
      <alignment horizontal="center"/>
    </xf>
    <xf numFmtId="0" fontId="13" fillId="30" borderId="22" xfId="5" applyFont="1" applyFill="1" applyBorder="1" applyAlignment="1">
      <alignment horizontal="right"/>
    </xf>
    <xf numFmtId="0" fontId="5" fillId="30" borderId="22" xfId="5" applyFont="1" applyFill="1" applyBorder="1"/>
    <xf numFmtId="0" fontId="33" fillId="0" borderId="21" xfId="5" applyFont="1" applyBorder="1" applyAlignment="1">
      <alignment horizontal="center"/>
    </xf>
    <xf numFmtId="0" fontId="5" fillId="30" borderId="23" xfId="5" applyFont="1" applyFill="1" applyBorder="1" applyAlignment="1">
      <alignment horizontal="center"/>
    </xf>
    <xf numFmtId="0" fontId="10" fillId="30" borderId="22" xfId="5" applyFont="1" applyFill="1" applyBorder="1"/>
    <xf numFmtId="167" fontId="10" fillId="30" borderId="22" xfId="5" applyNumberFormat="1" applyFont="1" applyFill="1" applyBorder="1"/>
    <xf numFmtId="0" fontId="31" fillId="31" borderId="22" xfId="5" applyFont="1" applyFill="1" applyBorder="1" applyAlignment="1">
      <alignment horizontal="right"/>
    </xf>
    <xf numFmtId="0" fontId="16" fillId="32" borderId="22" xfId="5" applyFont="1" applyFill="1" applyBorder="1"/>
    <xf numFmtId="0" fontId="16" fillId="31" borderId="22" xfId="5" applyFont="1" applyFill="1" applyBorder="1"/>
    <xf numFmtId="0" fontId="5" fillId="31" borderId="22" xfId="5" applyFont="1" applyFill="1" applyBorder="1"/>
    <xf numFmtId="0" fontId="10" fillId="32" borderId="22" xfId="5" applyFont="1" applyFill="1" applyBorder="1" applyAlignment="1">
      <alignment horizontal="right"/>
    </xf>
    <xf numFmtId="0" fontId="10" fillId="32" borderId="22" xfId="5" applyFont="1" applyFill="1" applyBorder="1"/>
    <xf numFmtId="167" fontId="10" fillId="32" borderId="22" xfId="5" applyNumberFormat="1" applyFont="1" applyFill="1" applyBorder="1"/>
    <xf numFmtId="0" fontId="5" fillId="32" borderId="22" xfId="5" applyFont="1" applyFill="1" applyBorder="1"/>
    <xf numFmtId="0" fontId="35" fillId="0" borderId="0" xfId="5" applyFont="1"/>
    <xf numFmtId="0" fontId="36" fillId="0" borderId="0" xfId="5" applyFont="1" applyAlignment="1">
      <alignment horizontal="left"/>
    </xf>
    <xf numFmtId="0" fontId="35" fillId="0" borderId="0" xfId="5" applyFont="1" applyAlignment="1">
      <alignment horizontal="right"/>
    </xf>
    <xf numFmtId="0" fontId="36" fillId="0" borderId="0" xfId="5" applyFont="1" applyAlignment="1">
      <alignment horizontal="right"/>
    </xf>
    <xf numFmtId="14" fontId="36" fillId="0" borderId="0" xfId="5" applyNumberFormat="1" applyFont="1" applyAlignment="1">
      <alignment horizontal="right"/>
    </xf>
    <xf numFmtId="0" fontId="0" fillId="2" borderId="0" xfId="0" applyFill="1" applyAlignment="1">
      <alignment horizontal="center"/>
    </xf>
    <xf numFmtId="17" fontId="12" fillId="2" borderId="0" xfId="0" applyNumberFormat="1" applyFont="1" applyFill="1" applyAlignment="1">
      <alignment horizontal="center"/>
    </xf>
    <xf numFmtId="44" fontId="13" fillId="2" borderId="5" xfId="1" applyFont="1" applyFill="1" applyBorder="1" applyAlignment="1">
      <alignment horizontal="center"/>
    </xf>
    <xf numFmtId="44" fontId="10" fillId="2" borderId="5" xfId="1" applyFont="1" applyFill="1" applyBorder="1" applyAlignment="1">
      <alignment horizontal="center"/>
    </xf>
    <xf numFmtId="44" fontId="12" fillId="2" borderId="5" xfId="1" applyFont="1" applyFill="1" applyBorder="1" applyAlignment="1">
      <alignment horizontal="center"/>
    </xf>
    <xf numFmtId="44" fontId="10" fillId="0" borderId="5" xfId="1" applyFont="1" applyBorder="1" applyAlignment="1">
      <alignment horizontal="center"/>
    </xf>
    <xf numFmtId="44" fontId="10" fillId="17" borderId="5" xfId="1" applyFont="1" applyFill="1" applyBorder="1" applyAlignment="1">
      <alignment horizontal="center"/>
    </xf>
    <xf numFmtId="44" fontId="13" fillId="17" borderId="13" xfId="0" applyNumberFormat="1" applyFont="1" applyFill="1" applyBorder="1" applyAlignment="1">
      <alignment horizontal="center"/>
    </xf>
    <xf numFmtId="44" fontId="12" fillId="0" borderId="5" xfId="0" applyNumberFormat="1" applyFont="1" applyBorder="1" applyAlignment="1">
      <alignment horizontal="right"/>
    </xf>
    <xf numFmtId="44" fontId="12" fillId="0" borderId="5" xfId="0" applyNumberFormat="1" applyFont="1" applyBorder="1" applyAlignment="1">
      <alignment horizontal="center"/>
    </xf>
    <xf numFmtId="44" fontId="16" fillId="0" borderId="5" xfId="1" applyFont="1" applyFill="1" applyBorder="1" applyAlignment="1">
      <alignment horizontal="left"/>
    </xf>
    <xf numFmtId="44" fontId="16" fillId="2" borderId="5" xfId="0" applyNumberFormat="1" applyFont="1" applyFill="1" applyBorder="1" applyAlignment="1">
      <alignment horizontal="left"/>
    </xf>
    <xf numFmtId="49" fontId="28" fillId="13" borderId="5" xfId="0" applyNumberFormat="1" applyFont="1" applyFill="1" applyBorder="1" applyAlignment="1">
      <alignment horizontal="center" vertical="center"/>
    </xf>
    <xf numFmtId="0" fontId="28" fillId="13" borderId="5" xfId="0" applyFont="1" applyFill="1" applyBorder="1"/>
    <xf numFmtId="44" fontId="12" fillId="4" borderId="5" xfId="0" applyNumberFormat="1" applyFont="1" applyFill="1" applyBorder="1" applyAlignment="1">
      <alignment horizontal="center"/>
    </xf>
    <xf numFmtId="44" fontId="24" fillId="0" borderId="0" xfId="1" applyFont="1" applyFill="1" applyAlignment="1">
      <alignment horizontal="right"/>
    </xf>
    <xf numFmtId="14" fontId="24" fillId="0" borderId="0" xfId="0" applyNumberFormat="1" applyFont="1" applyAlignment="1">
      <alignment horizontal="center"/>
    </xf>
    <xf numFmtId="44" fontId="16" fillId="0" borderId="5" xfId="1" applyFont="1" applyFill="1" applyBorder="1" applyAlignment="1">
      <alignment horizontal="center"/>
    </xf>
    <xf numFmtId="49" fontId="12" fillId="33" borderId="5" xfId="0" applyNumberFormat="1" applyFont="1" applyFill="1" applyBorder="1" applyAlignment="1">
      <alignment horizontal="center" vertical="center"/>
    </xf>
    <xf numFmtId="0" fontId="10" fillId="33" borderId="5" xfId="0" applyFont="1" applyFill="1" applyBorder="1"/>
    <xf numFmtId="44" fontId="10" fillId="33" borderId="5" xfId="1" applyFont="1" applyFill="1" applyBorder="1"/>
    <xf numFmtId="44" fontId="10" fillId="33" borderId="5" xfId="1" applyFont="1" applyFill="1" applyBorder="1" applyAlignment="1">
      <alignment horizontal="center"/>
    </xf>
    <xf numFmtId="0" fontId="0" fillId="33" borderId="5" xfId="0" applyFill="1" applyBorder="1"/>
    <xf numFmtId="44" fontId="14" fillId="2" borderId="5" xfId="0" applyNumberFormat="1" applyFont="1" applyFill="1" applyBorder="1" applyAlignment="1">
      <alignment horizontal="left"/>
    </xf>
    <xf numFmtId="44" fontId="0" fillId="2" borderId="5" xfId="0" applyNumberFormat="1" applyFill="1" applyBorder="1"/>
    <xf numFmtId="44" fontId="0" fillId="2" borderId="0" xfId="1" applyFont="1" applyFill="1"/>
    <xf numFmtId="14" fontId="24" fillId="2" borderId="0" xfId="0" applyNumberFormat="1" applyFont="1" applyFill="1" applyAlignment="1">
      <alignment horizontal="right"/>
    </xf>
    <xf numFmtId="0" fontId="5" fillId="21" borderId="0" xfId="5" applyFont="1" applyFill="1"/>
    <xf numFmtId="0" fontId="31" fillId="21" borderId="18" xfId="5" applyFont="1" applyFill="1" applyBorder="1" applyAlignment="1">
      <alignment horizontal="right"/>
    </xf>
    <xf numFmtId="0" fontId="31" fillId="22" borderId="18" xfId="5" applyFont="1" applyFill="1" applyBorder="1" applyAlignment="1">
      <alignment horizontal="right"/>
    </xf>
    <xf numFmtId="0" fontId="16" fillId="21" borderId="0" xfId="5" applyFont="1" applyFill="1" applyAlignment="1">
      <alignment horizontal="right"/>
    </xf>
    <xf numFmtId="0" fontId="16" fillId="22" borderId="0" xfId="5" applyFont="1" applyFill="1" applyAlignment="1">
      <alignment horizontal="right"/>
    </xf>
    <xf numFmtId="0" fontId="5" fillId="27" borderId="0" xfId="5" applyFont="1" applyFill="1"/>
    <xf numFmtId="0" fontId="5" fillId="28" borderId="0" xfId="5" applyFont="1" applyFill="1"/>
    <xf numFmtId="0" fontId="5" fillId="29" borderId="0" xfId="5" applyFont="1" applyFill="1"/>
    <xf numFmtId="0" fontId="16" fillId="21" borderId="21" xfId="5" applyFont="1" applyFill="1" applyBorder="1" applyAlignment="1">
      <alignment horizontal="center"/>
    </xf>
    <xf numFmtId="0" fontId="16" fillId="21" borderId="22" xfId="5" applyFont="1" applyFill="1" applyBorder="1" applyAlignment="1">
      <alignment horizontal="left"/>
    </xf>
    <xf numFmtId="167" fontId="5" fillId="0" borderId="22" xfId="5" applyNumberFormat="1" applyFont="1" applyBorder="1"/>
    <xf numFmtId="0" fontId="5" fillId="0" borderId="18" xfId="5" applyFont="1" applyBorder="1"/>
    <xf numFmtId="167" fontId="5" fillId="0" borderId="21" xfId="5" applyNumberFormat="1" applyFont="1" applyBorder="1"/>
    <xf numFmtId="167" fontId="5" fillId="0" borderId="0" xfId="5" applyNumberFormat="1" applyFont="1"/>
    <xf numFmtId="0" fontId="10" fillId="0" borderId="20" xfId="5" applyFont="1" applyBorder="1"/>
    <xf numFmtId="0" fontId="5" fillId="0" borderId="19" xfId="5" applyFont="1" applyBorder="1"/>
    <xf numFmtId="0" fontId="5" fillId="21" borderId="22" xfId="5" applyFont="1" applyFill="1" applyBorder="1"/>
    <xf numFmtId="0" fontId="5" fillId="22" borderId="22" xfId="5" applyFont="1" applyFill="1" applyBorder="1"/>
    <xf numFmtId="0" fontId="31" fillId="32" borderId="22" xfId="5" applyFont="1" applyFill="1" applyBorder="1" applyAlignment="1">
      <alignment horizontal="right"/>
    </xf>
    <xf numFmtId="0" fontId="13" fillId="32" borderId="22" xfId="5" applyFont="1" applyFill="1" applyBorder="1"/>
    <xf numFmtId="167" fontId="13" fillId="32" borderId="22" xfId="5" applyNumberFormat="1" applyFont="1" applyFill="1" applyBorder="1"/>
    <xf numFmtId="0" fontId="36" fillId="21" borderId="0" xfId="5" applyFont="1" applyFill="1" applyAlignment="1">
      <alignment horizontal="right"/>
    </xf>
    <xf numFmtId="0" fontId="36" fillId="22" borderId="0" xfId="5" applyFont="1" applyFill="1" applyAlignment="1">
      <alignment horizontal="right"/>
    </xf>
    <xf numFmtId="0" fontId="37" fillId="0" borderId="0" xfId="0" applyFont="1" applyAlignment="1">
      <alignment horizontal="right"/>
    </xf>
    <xf numFmtId="14" fontId="37" fillId="0" borderId="0" xfId="1" applyNumberFormat="1" applyFont="1" applyAlignment="1">
      <alignment horizontal="right"/>
    </xf>
    <xf numFmtId="44" fontId="0" fillId="0" borderId="11" xfId="0" applyNumberFormat="1" applyBorder="1"/>
    <xf numFmtId="0" fontId="28" fillId="13" borderId="5" xfId="0" applyFont="1" applyFill="1" applyBorder="1" applyAlignment="1">
      <alignment horizontal="center"/>
    </xf>
    <xf numFmtId="44" fontId="4" fillId="0" borderId="0" xfId="1" applyFont="1" applyFill="1"/>
    <xf numFmtId="44" fontId="21" fillId="0" borderId="8" xfId="1" applyFont="1" applyBorder="1" applyAlignment="1">
      <alignment horizontal="left"/>
    </xf>
    <xf numFmtId="44" fontId="21" fillId="0" borderId="0" xfId="1" applyFont="1" applyBorder="1" applyAlignment="1">
      <alignment horizontal="left"/>
    </xf>
    <xf numFmtId="44" fontId="21" fillId="5" borderId="5" xfId="1" applyFont="1" applyFill="1" applyBorder="1" applyAlignment="1">
      <alignment horizontal="center"/>
    </xf>
    <xf numFmtId="44" fontId="21" fillId="0" borderId="5" xfId="1" applyFont="1" applyFill="1" applyBorder="1" applyAlignment="1">
      <alignment horizontal="center"/>
    </xf>
    <xf numFmtId="44" fontId="14" fillId="0" borderId="5" xfId="1" applyFont="1" applyFill="1" applyBorder="1" applyAlignment="1">
      <alignment horizontal="left"/>
    </xf>
    <xf numFmtId="44" fontId="14" fillId="0" borderId="5" xfId="1" applyFont="1" applyFill="1" applyBorder="1" applyAlignment="1">
      <alignment horizontal="center"/>
    </xf>
    <xf numFmtId="44" fontId="14" fillId="12" borderId="5" xfId="1" applyFont="1" applyFill="1" applyBorder="1"/>
    <xf numFmtId="44" fontId="14" fillId="0" borderId="0" xfId="1" applyFont="1" applyBorder="1"/>
    <xf numFmtId="44" fontId="14" fillId="0" borderId="5" xfId="1" applyFont="1" applyFill="1" applyBorder="1" applyAlignment="1">
      <alignment horizontal="left" vertical="center"/>
    </xf>
    <xf numFmtId="44" fontId="14" fillId="0" borderId="11" xfId="1" applyFont="1" applyBorder="1"/>
    <xf numFmtId="44" fontId="21" fillId="10" borderId="11" xfId="1" applyFont="1" applyFill="1" applyBorder="1" applyAlignment="1">
      <alignment horizontal="right"/>
    </xf>
    <xf numFmtId="44" fontId="14" fillId="33" borderId="5" xfId="1" applyFont="1" applyFill="1" applyBorder="1"/>
    <xf numFmtId="44" fontId="21" fillId="4" borderId="11" xfId="1" applyFont="1" applyFill="1" applyBorder="1" applyAlignment="1">
      <alignment horizontal="right"/>
    </xf>
    <xf numFmtId="44" fontId="14" fillId="17" borderId="11" xfId="1" applyFont="1" applyFill="1" applyBorder="1" applyAlignment="1">
      <alignment horizontal="right"/>
    </xf>
    <xf numFmtId="44" fontId="4" fillId="0" borderId="5" xfId="1" applyFont="1" applyFill="1" applyBorder="1"/>
    <xf numFmtId="44" fontId="21" fillId="17" borderId="17" xfId="1" applyFont="1" applyFill="1" applyBorder="1" applyAlignment="1">
      <alignment horizontal="right"/>
    </xf>
    <xf numFmtId="14" fontId="38" fillId="0" borderId="0" xfId="1" applyNumberFormat="1" applyFont="1" applyAlignment="1">
      <alignment horizontal="right"/>
    </xf>
    <xf numFmtId="44" fontId="4" fillId="0" borderId="0" xfId="1" applyFont="1"/>
    <xf numFmtId="44" fontId="0" fillId="0" borderId="5" xfId="0" applyNumberFormat="1" applyBorder="1" applyAlignment="1">
      <alignment horizontal="center"/>
    </xf>
    <xf numFmtId="44" fontId="0" fillId="2" borderId="0" xfId="0" applyNumberFormat="1" applyFill="1" applyAlignment="1">
      <alignment horizontal="center"/>
    </xf>
    <xf numFmtId="0" fontId="12" fillId="34" borderId="5" xfId="0" applyFont="1" applyFill="1" applyBorder="1" applyAlignment="1">
      <alignment horizontal="center"/>
    </xf>
    <xf numFmtId="0" fontId="10" fillId="34" borderId="5" xfId="0" applyFont="1" applyFill="1" applyBorder="1" applyAlignment="1">
      <alignment horizontal="left"/>
    </xf>
    <xf numFmtId="0" fontId="16" fillId="34" borderId="5" xfId="0" applyFont="1" applyFill="1" applyBorder="1" applyAlignment="1">
      <alignment horizontal="left"/>
    </xf>
    <xf numFmtId="0" fontId="0" fillId="34" borderId="5" xfId="0" applyFill="1" applyBorder="1"/>
    <xf numFmtId="0" fontId="12" fillId="33" borderId="5" xfId="0" applyFont="1" applyFill="1" applyBorder="1" applyAlignment="1">
      <alignment horizontal="left" vertical="center"/>
    </xf>
    <xf numFmtId="44" fontId="12" fillId="33" borderId="5" xfId="1" applyFont="1" applyFill="1" applyBorder="1" applyAlignment="1">
      <alignment horizontal="left" vertical="center"/>
    </xf>
    <xf numFmtId="44" fontId="12" fillId="33" borderId="5" xfId="1" applyFont="1" applyFill="1" applyBorder="1"/>
    <xf numFmtId="44" fontId="12" fillId="33" borderId="5" xfId="1" applyFont="1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3" fontId="0" fillId="0" borderId="5" xfId="0" applyNumberFormat="1" applyBorder="1"/>
    <xf numFmtId="44" fontId="0" fillId="2" borderId="0" xfId="0" applyNumberFormat="1" applyFill="1"/>
    <xf numFmtId="44" fontId="0" fillId="0" borderId="0" xfId="0" applyNumberFormat="1"/>
    <xf numFmtId="44" fontId="0" fillId="0" borderId="0" xfId="1" applyFont="1" applyFill="1" applyBorder="1"/>
    <xf numFmtId="44" fontId="12" fillId="0" borderId="0" xfId="1" applyFont="1" applyFill="1" applyBorder="1" applyAlignment="1">
      <alignment horizontal="left" vertical="center"/>
    </xf>
    <xf numFmtId="44" fontId="12" fillId="0" borderId="0" xfId="1" applyFont="1" applyFill="1" applyBorder="1"/>
    <xf numFmtId="44" fontId="10" fillId="0" borderId="0" xfId="1" applyFont="1" applyFill="1" applyBorder="1" applyAlignment="1">
      <alignment horizontal="center"/>
    </xf>
    <xf numFmtId="44" fontId="12" fillId="0" borderId="0" xfId="1" applyFont="1" applyFill="1" applyBorder="1" applyAlignment="1">
      <alignment horizontal="center"/>
    </xf>
    <xf numFmtId="44" fontId="0" fillId="2" borderId="5" xfId="0" applyNumberFormat="1" applyFill="1" applyBorder="1" applyAlignment="1">
      <alignment horizontal="center"/>
    </xf>
    <xf numFmtId="8" fontId="12" fillId="0" borderId="5" xfId="1" applyNumberFormat="1" applyFont="1" applyFill="1" applyBorder="1"/>
    <xf numFmtId="6" fontId="12" fillId="0" borderId="5" xfId="1" applyNumberFormat="1" applyFont="1" applyFill="1" applyBorder="1"/>
    <xf numFmtId="44" fontId="12" fillId="0" borderId="5" xfId="0" applyNumberFormat="1" applyFont="1" applyBorder="1"/>
    <xf numFmtId="44" fontId="10" fillId="0" borderId="11" xfId="1" applyFont="1" applyFill="1" applyBorder="1"/>
    <xf numFmtId="44" fontId="10" fillId="0" borderId="11" xfId="0" applyNumberFormat="1" applyFont="1" applyBorder="1"/>
    <xf numFmtId="44" fontId="10" fillId="0" borderId="11" xfId="0" applyNumberFormat="1" applyFont="1" applyBorder="1" applyAlignment="1">
      <alignment horizontal="center"/>
    </xf>
    <xf numFmtId="6" fontId="10" fillId="0" borderId="5" xfId="1" applyNumberFormat="1" applyFont="1" applyFill="1" applyBorder="1"/>
    <xf numFmtId="44" fontId="10" fillId="0" borderId="5" xfId="0" applyNumberFormat="1" applyFont="1" applyBorder="1"/>
    <xf numFmtId="44" fontId="10" fillId="0" borderId="13" xfId="0" applyNumberFormat="1" applyFont="1" applyBorder="1"/>
    <xf numFmtId="44" fontId="10" fillId="10" borderId="5" xfId="1" applyFont="1" applyFill="1" applyBorder="1" applyAlignment="1">
      <alignment horizontal="center"/>
    </xf>
    <xf numFmtId="0" fontId="0" fillId="0" borderId="9" xfId="0" applyBorder="1"/>
    <xf numFmtId="2" fontId="0" fillId="0" borderId="0" xfId="0" applyNumberFormat="1"/>
    <xf numFmtId="44" fontId="10" fillId="19" borderId="11" xfId="0" applyNumberFormat="1" applyFont="1" applyFill="1" applyBorder="1"/>
    <xf numFmtId="44" fontId="10" fillId="35" borderId="11" xfId="0" applyNumberFormat="1" applyFont="1" applyFill="1" applyBorder="1" applyAlignment="1">
      <alignment horizontal="center"/>
    </xf>
    <xf numFmtId="44" fontId="10" fillId="0" borderId="17" xfId="0" applyNumberFormat="1" applyFont="1" applyBorder="1"/>
    <xf numFmtId="44" fontId="10" fillId="19" borderId="17" xfId="0" applyNumberFormat="1" applyFont="1" applyFill="1" applyBorder="1"/>
    <xf numFmtId="44" fontId="10" fillId="35" borderId="17" xfId="0" applyNumberFormat="1" applyFont="1" applyFill="1" applyBorder="1" applyAlignment="1">
      <alignment horizontal="center"/>
    </xf>
    <xf numFmtId="44" fontId="10" fillId="35" borderId="11" xfId="0" applyNumberFormat="1" applyFont="1" applyFill="1" applyBorder="1"/>
    <xf numFmtId="44" fontId="12" fillId="2" borderId="5" xfId="1" applyFont="1" applyFill="1" applyBorder="1" applyAlignment="1">
      <alignment horizontal="left"/>
    </xf>
    <xf numFmtId="44" fontId="12" fillId="2" borderId="5" xfId="0" applyNumberFormat="1" applyFont="1" applyFill="1" applyBorder="1" applyAlignment="1">
      <alignment horizontal="right"/>
    </xf>
    <xf numFmtId="44" fontId="12" fillId="3" borderId="5" xfId="1" applyFont="1" applyFill="1" applyBorder="1" applyAlignment="1">
      <alignment horizontal="center"/>
    </xf>
    <xf numFmtId="44" fontId="12" fillId="2" borderId="5" xfId="0" applyNumberFormat="1" applyFont="1" applyFill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39" fillId="8" borderId="5" xfId="0" applyFont="1" applyFill="1" applyBorder="1"/>
    <xf numFmtId="0" fontId="39" fillId="0" borderId="5" xfId="0" applyFont="1" applyBorder="1"/>
    <xf numFmtId="0" fontId="12" fillId="0" borderId="5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4" borderId="9" xfId="0" applyFont="1" applyFill="1" applyBorder="1" applyAlignment="1">
      <alignment horizontal="right"/>
    </xf>
    <xf numFmtId="0" fontId="11" fillId="4" borderId="10" xfId="0" applyFont="1" applyFill="1" applyBorder="1" applyAlignment="1">
      <alignment horizontal="right"/>
    </xf>
    <xf numFmtId="0" fontId="11" fillId="4" borderId="11" xfId="0" applyFont="1" applyFill="1" applyBorder="1" applyAlignment="1">
      <alignment horizontal="right"/>
    </xf>
    <xf numFmtId="0" fontId="13" fillId="17" borderId="9" xfId="0" applyFont="1" applyFill="1" applyBorder="1" applyAlignment="1">
      <alignment horizontal="right"/>
    </xf>
    <xf numFmtId="0" fontId="13" fillId="17" borderId="10" xfId="0" applyFont="1" applyFill="1" applyBorder="1" applyAlignment="1">
      <alignment horizontal="right"/>
    </xf>
    <xf numFmtId="0" fontId="13" fillId="17" borderId="11" xfId="0" applyFont="1" applyFill="1" applyBorder="1" applyAlignment="1">
      <alignment horizontal="right"/>
    </xf>
    <xf numFmtId="0" fontId="11" fillId="17" borderId="9" xfId="0" applyFont="1" applyFill="1" applyBorder="1" applyAlignment="1">
      <alignment horizontal="right"/>
    </xf>
    <xf numFmtId="0" fontId="11" fillId="17" borderId="10" xfId="0" applyFont="1" applyFill="1" applyBorder="1" applyAlignment="1">
      <alignment horizontal="right"/>
    </xf>
    <xf numFmtId="0" fontId="11" fillId="17" borderId="11" xfId="0" applyFont="1" applyFill="1" applyBorder="1" applyAlignment="1">
      <alignment horizontal="right"/>
    </xf>
    <xf numFmtId="0" fontId="11" fillId="17" borderId="16" xfId="0" applyFont="1" applyFill="1" applyBorder="1" applyAlignment="1">
      <alignment horizontal="right"/>
    </xf>
    <xf numFmtId="0" fontId="11" fillId="17" borderId="8" xfId="0" applyFont="1" applyFill="1" applyBorder="1" applyAlignment="1">
      <alignment horizontal="right"/>
    </xf>
    <xf numFmtId="0" fontId="11" fillId="17" borderId="17" xfId="0" applyFont="1" applyFill="1" applyBorder="1" applyAlignment="1">
      <alignment horizontal="right"/>
    </xf>
    <xf numFmtId="0" fontId="30" fillId="0" borderId="0" xfId="5" applyFont="1"/>
    <xf numFmtId="0" fontId="29" fillId="0" borderId="0" xfId="5"/>
    <xf numFmtId="0" fontId="31" fillId="0" borderId="18" xfId="5" applyFont="1" applyBorder="1" applyAlignment="1">
      <alignment horizontal="left"/>
    </xf>
    <xf numFmtId="0" fontId="2" fillId="0" borderId="18" xfId="5" applyFont="1" applyBorder="1"/>
    <xf numFmtId="0" fontId="34" fillId="0" borderId="18" xfId="5" applyFont="1" applyBorder="1"/>
    <xf numFmtId="0" fontId="2" fillId="0" borderId="22" xfId="5" applyFont="1" applyBorder="1"/>
    <xf numFmtId="0" fontId="13" fillId="32" borderId="25" xfId="5" applyFont="1" applyFill="1" applyBorder="1" applyAlignment="1">
      <alignment horizontal="right"/>
    </xf>
    <xf numFmtId="0" fontId="2" fillId="0" borderId="26" xfId="5" applyFont="1" applyBorder="1"/>
    <xf numFmtId="0" fontId="2" fillId="0" borderId="20" xfId="5" applyFont="1" applyBorder="1"/>
    <xf numFmtId="0" fontId="31" fillId="32" borderId="23" xfId="5" applyFont="1" applyFill="1" applyBorder="1" applyAlignment="1">
      <alignment horizontal="right"/>
    </xf>
    <xf numFmtId="0" fontId="10" fillId="4" borderId="9" xfId="0" applyFont="1" applyFill="1" applyBorder="1" applyAlignment="1">
      <alignment horizontal="right"/>
    </xf>
    <xf numFmtId="0" fontId="10" fillId="4" borderId="10" xfId="0" applyFont="1" applyFill="1" applyBorder="1" applyAlignment="1">
      <alignment horizontal="right"/>
    </xf>
    <xf numFmtId="0" fontId="10" fillId="4" borderId="11" xfId="0" applyFont="1" applyFill="1" applyBorder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2" fillId="4" borderId="9" xfId="0" applyFont="1" applyFill="1" applyBorder="1" applyAlignment="1">
      <alignment horizontal="right"/>
    </xf>
    <xf numFmtId="0" fontId="12" fillId="4" borderId="10" xfId="0" applyFont="1" applyFill="1" applyBorder="1" applyAlignment="1">
      <alignment horizontal="right"/>
    </xf>
    <xf numFmtId="0" fontId="12" fillId="4" borderId="11" xfId="0" applyFont="1" applyFill="1" applyBorder="1" applyAlignment="1">
      <alignment horizontal="right"/>
    </xf>
    <xf numFmtId="44" fontId="16" fillId="2" borderId="5" xfId="1" applyFont="1" applyFill="1" applyBorder="1" applyAlignment="1">
      <alignment horizontal="center"/>
    </xf>
  </cellXfs>
  <cellStyles count="6">
    <cellStyle name="Accent4" xfId="4" builtinId="41"/>
    <cellStyle name="Currency" xfId="1" builtinId="4"/>
    <cellStyle name="Normal" xfId="0" builtinId="0"/>
    <cellStyle name="Normal 2" xfId="2" xr:uid="{7F20E356-B067-DD45-8D7B-F8B7732FB1BB}"/>
    <cellStyle name="Normal 3" xfId="3" xr:uid="{040AA500-0458-3847-9DDF-E5C570E27011}"/>
    <cellStyle name="Normal 4" xfId="5" xr:uid="{64E33C8F-FCE5-4C53-A31B-F6DC6113FE2C}"/>
  </cellStyles>
  <dxfs count="182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19</xdr:col>
      <xdr:colOff>714295</xdr:colOff>
      <xdr:row>601</xdr:row>
      <xdr:rowOff>155888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04B2A-6AE2-2447-BBC8-3DF024724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2628" y="368753"/>
          <a:ext cx="7497967" cy="98364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19</xdr:col>
      <xdr:colOff>257095</xdr:colOff>
      <xdr:row>485</xdr:row>
      <xdr:rowOff>54288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055D9-EA2C-2D40-A105-AD20CA5C2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2628" y="368753"/>
          <a:ext cx="7095800" cy="798733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18</xdr:col>
      <xdr:colOff>350228</xdr:colOff>
      <xdr:row>394</xdr:row>
      <xdr:rowOff>54288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8CDE6-25C1-AF4F-A6BE-82ED1A11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2628" y="368753"/>
          <a:ext cx="6689400" cy="648492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17</xdr:col>
      <xdr:colOff>820128</xdr:colOff>
      <xdr:row>320</xdr:row>
      <xdr:rowOff>66988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AEA22D-EBC1-B542-8BD2-E577A7520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2628" y="368753"/>
          <a:ext cx="6333800" cy="526276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17</xdr:col>
      <xdr:colOff>464528</xdr:colOff>
      <xdr:row>260</xdr:row>
      <xdr:rowOff>37355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94C467-F543-7641-8206-7556DDF08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2628" y="368753"/>
          <a:ext cx="5978200" cy="427089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17</xdr:col>
      <xdr:colOff>108928</xdr:colOff>
      <xdr:row>211</xdr:row>
      <xdr:rowOff>75455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29E31-C873-9F41-BC30-DC7C06470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2628" y="368753"/>
          <a:ext cx="5622600" cy="346571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16</xdr:col>
      <xdr:colOff>629628</xdr:colOff>
      <xdr:row>171</xdr:row>
      <xdr:rowOff>151655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AC9E4-8288-0649-9000-9F9C1DAEB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2628" y="368753"/>
          <a:ext cx="5317800" cy="281293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16</xdr:col>
      <xdr:colOff>324828</xdr:colOff>
      <xdr:row>139</xdr:row>
      <xdr:rowOff>126255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E9BCA-C915-4548-A5E8-14A8CD500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56828" y="368753"/>
          <a:ext cx="5013000" cy="2282070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16</xdr:col>
      <xdr:colOff>20028</xdr:colOff>
      <xdr:row>113</xdr:row>
      <xdr:rowOff>100855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84B78C-AA70-824F-AF3D-BE8DB5E68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58428" y="368753"/>
          <a:ext cx="4708200" cy="1850270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15</xdr:col>
      <xdr:colOff>337528</xdr:colOff>
      <xdr:row>75</xdr:row>
      <xdr:rowOff>62755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949A2-E01D-2449-BD50-4D106428A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58428" y="368753"/>
          <a:ext cx="4200200" cy="1219080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65256</xdr:colOff>
      <xdr:row>4</xdr:row>
      <xdr:rowOff>43995</xdr:rowOff>
    </xdr:from>
    <xdr:to>
      <xdr:col>12</xdr:col>
      <xdr:colOff>1743599</xdr:colOff>
      <xdr:row>94</xdr:row>
      <xdr:rowOff>189754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5F9F51-FD9F-F340-A465-0B6D6F03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6113" y="914852"/>
          <a:ext cx="4726343" cy="1819790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0</xdr:row>
      <xdr:rowOff>0</xdr:rowOff>
    </xdr:from>
    <xdr:to>
      <xdr:col>15</xdr:col>
      <xdr:colOff>83528</xdr:colOff>
      <xdr:row>70</xdr:row>
      <xdr:rowOff>41623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8D24F-FEB8-0248-911D-3BA75307C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6528" y="368753"/>
          <a:ext cx="3946200" cy="9917502"/>
        </a:xfrm>
        <a:prstGeom prst="rect">
          <a:avLst/>
        </a:prstGeom>
      </xdr:spPr>
    </xdr:pic>
    <xdr:clientData/>
  </xdr:twoCellAnchor>
  <xdr:twoCellAnchor editAs="oneCell">
    <xdr:from>
      <xdr:col>10</xdr:col>
      <xdr:colOff>264828</xdr:colOff>
      <xdr:row>1</xdr:row>
      <xdr:rowOff>89353</xdr:rowOff>
    </xdr:from>
    <xdr:to>
      <xdr:col>15</xdr:col>
      <xdr:colOff>83528</xdr:colOff>
      <xdr:row>73</xdr:row>
      <xdr:rowOff>54708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E4FDC-7D1F-9446-B350-8B1C006D2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7628" y="368753"/>
          <a:ext cx="4200200" cy="121908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14</xdr:col>
      <xdr:colOff>705828</xdr:colOff>
      <xdr:row>50</xdr:row>
      <xdr:rowOff>62755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4A5B5-4911-FB4A-B2FC-45A350A62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6528" y="368753"/>
          <a:ext cx="3743000" cy="80633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14</xdr:col>
      <xdr:colOff>502628</xdr:colOff>
      <xdr:row>41</xdr:row>
      <xdr:rowOff>37355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2C63FF-80D2-CF43-A3AE-A9B992A54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6528" y="368753"/>
          <a:ext cx="3539800" cy="655200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14</xdr:col>
      <xdr:colOff>299428</xdr:colOff>
      <xdr:row>33</xdr:row>
      <xdr:rowOff>151655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F993A3-9A39-2D4B-A55F-D8BA6A3FA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6528" y="368753"/>
          <a:ext cx="3336600" cy="534550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264828</xdr:colOff>
      <xdr:row>1</xdr:row>
      <xdr:rowOff>89353</xdr:rowOff>
    </xdr:from>
    <xdr:to>
      <xdr:col>14</xdr:col>
      <xdr:colOff>96228</xdr:colOff>
      <xdr:row>27</xdr:row>
      <xdr:rowOff>164355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78D8AB-12F0-B041-BA56-4ABCE54CC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6240" y="373235"/>
          <a:ext cx="3357517" cy="548370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18</xdr:col>
      <xdr:colOff>585157</xdr:colOff>
      <xdr:row>147</xdr:row>
      <xdr:rowOff>143741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B71C1-6AF4-CB4C-ADAA-AE812A9FD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7699" y="640680"/>
          <a:ext cx="6383458" cy="2397596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18</xdr:col>
      <xdr:colOff>178757</xdr:colOff>
      <xdr:row>120</xdr:row>
      <xdr:rowOff>105641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A9A2E9-55CB-2F4D-9618-BE21FDCB8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7699" y="640680"/>
          <a:ext cx="5977058" cy="1948016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17</xdr:col>
      <xdr:colOff>293057</xdr:colOff>
      <xdr:row>80</xdr:row>
      <xdr:rowOff>131041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980C7-98AC-C241-9D9A-1BEF4C98A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7699" y="640680"/>
          <a:ext cx="5265858" cy="1290156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17</xdr:col>
      <xdr:colOff>648657</xdr:colOff>
      <xdr:row>98</xdr:row>
      <xdr:rowOff>80241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565D7F-86DB-AA49-85DC-E078A6474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7699" y="640680"/>
          <a:ext cx="5621458" cy="1582256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16</xdr:col>
      <xdr:colOff>813757</xdr:colOff>
      <xdr:row>66</xdr:row>
      <xdr:rowOff>67541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EEC543-9C0F-D24D-87C4-0CB239451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7699" y="640680"/>
          <a:ext cx="4961058" cy="1052666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16</xdr:col>
      <xdr:colOff>508957</xdr:colOff>
      <xdr:row>54</xdr:row>
      <xdr:rowOff>131041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475F53-303B-824A-875F-08AB414E7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7699" y="640680"/>
          <a:ext cx="4656258" cy="860896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16</xdr:col>
      <xdr:colOff>813757</xdr:colOff>
      <xdr:row>66</xdr:row>
      <xdr:rowOff>67541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772B0-B57B-AA4C-8CCF-712EF3C22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7699" y="640680"/>
          <a:ext cx="4961058" cy="1052666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16</xdr:col>
      <xdr:colOff>204157</xdr:colOff>
      <xdr:row>45</xdr:row>
      <xdr:rowOff>42141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A939A7-F99B-1F45-9C0E-C0249B345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93399" y="640680"/>
          <a:ext cx="4351458" cy="703416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775657</xdr:colOff>
      <xdr:row>37</xdr:row>
      <xdr:rowOff>92941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FA0F2F-476E-EF47-8363-877D30A4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93399" y="640680"/>
          <a:ext cx="4097458" cy="576416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521657</xdr:colOff>
      <xdr:row>486</xdr:row>
      <xdr:rowOff>92941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7CEFD7-405F-F74A-9450-72E3FE804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93399" y="640680"/>
          <a:ext cx="3843458" cy="472276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267657</xdr:colOff>
      <xdr:row>26</xdr:row>
      <xdr:rowOff>16741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2C2F3-20A9-4049-BC2D-EB06E8C9D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93399" y="640680"/>
          <a:ext cx="3589458" cy="387186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13657</xdr:colOff>
      <xdr:row>21</xdr:row>
      <xdr:rowOff>181841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6C546-54AD-4A84-AC56-560639FFD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55049" y="631155"/>
          <a:ext cx="3065583" cy="367414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267657</xdr:colOff>
      <xdr:row>26</xdr:row>
      <xdr:rowOff>16741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D3D07E-8973-6546-B9A8-ACA461C02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93399" y="640680"/>
          <a:ext cx="3589458" cy="387186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13657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7B8AF6-7E8D-44D8-A65F-6396892BA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8349" y="631155"/>
          <a:ext cx="3065583" cy="367674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13657</xdr:colOff>
      <xdr:row>453</xdr:row>
      <xdr:rowOff>164523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06D94-2BA8-8A46-8CEC-02491152F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4299" y="640680"/>
          <a:ext cx="3589457" cy="389322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DD9843-BA72-FF46-B7E2-DD3049C9E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4299" y="640680"/>
          <a:ext cx="3589457" cy="389322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2B073F-D222-524A-938E-C43FC066D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4299" y="640680"/>
          <a:ext cx="3589457" cy="389322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EFAF9-12D4-BD42-ACCC-2F0404772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4299" y="640680"/>
          <a:ext cx="3589457" cy="389322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BFC071-4F89-9F4E-AB37-AEA179B2B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4299" y="640680"/>
          <a:ext cx="3589457" cy="389322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D2F62-CDD6-BB42-AD8D-CD74FCDE9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42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34F18-8294-E646-A7CB-4D1AB51DB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42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0AA861-391E-5946-B8D0-DCD60B77D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42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8FE99A-F64F-5049-8C66-54FA6683B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836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881E-D958-2744-9845-2304C9DE7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836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B6DEF-6C80-9D40-8937-6B493A59B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836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B77C29-21B7-1E4B-B389-5460F0C1B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836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C205C9-84F3-1749-98A6-A0468656F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06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1B15F0-CEB1-CD40-B50B-D0CF6A1AB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06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DAB84-F394-9C4D-82C9-315BA8889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06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DA5AE-1F82-E74B-96FD-B00C6189C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06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175431-5A2D-A941-B696-14C3B09E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06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CB4B7-6A01-9A4F-B60C-469C8F555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91799" y="640680"/>
          <a:ext cx="3589457" cy="389390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22</xdr:row>
      <xdr:rowOff>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59184-0C40-404C-A4B4-9581B3D1B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5EA30-ECE8-6C4C-83D3-0A141E0B6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D485E-CD3E-2147-A097-F92149138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63357B-6E76-4244-8364-DEABBE68C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4184EE-921C-014B-A778-4F8C684E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F65C2-8D01-DB48-86D0-CE99AC2BA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9A39B4-32CD-2C4B-9F79-5FE2A9E10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866C9-7593-CC41-91EF-2372DADB0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D1CF82-BDC1-5942-9F6A-9CE245C03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69C138-F0EB-0E48-9130-153C7C331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8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C3D227-310E-DA46-80ED-8E9496732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BFC27-8296-3C47-8797-65EC0937A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7EC3A-CB5B-DC48-820D-87F9FA5F0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B045F0-62AE-8C46-94D6-2F67D656F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146F5-1999-5844-A93D-1CCE7C710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30D95-EB7B-C742-A863-65B8570E9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3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0A60C8-2103-1847-9697-423264EEE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03999" y="640680"/>
          <a:ext cx="3335457" cy="3881202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805699</xdr:colOff>
      <xdr:row>2</xdr:row>
      <xdr:rowOff>107280</xdr:rowOff>
    </xdr:from>
    <xdr:to>
      <xdr:col>15</xdr:col>
      <xdr:colOff>13656</xdr:colOff>
      <xdr:row>21</xdr:row>
      <xdr:rowOff>191182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22FBC-A464-2340-AA54-0CA1011DA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3226" y="639861"/>
          <a:ext cx="3304731" cy="3907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B3F7-37D1-D541-817E-0C0205E07B38}">
  <dimension ref="A1:AC537"/>
  <sheetViews>
    <sheetView tabSelected="1" topLeftCell="A505" zoomScale="150" zoomScaleNormal="150" workbookViewId="0">
      <selection activeCell="F493" sqref="F493"/>
    </sheetView>
  </sheetViews>
  <sheetFormatPr baseColWidth="10" defaultColWidth="11.5" defaultRowHeight="13" x14ac:dyDescent="0.15"/>
  <cols>
    <col min="1" max="1" width="3.83203125" customWidth="1"/>
    <col min="2" max="2" width="5.1640625" customWidth="1"/>
    <col min="3" max="3" width="26.5" customWidth="1"/>
    <col min="4" max="4" width="9.164062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17.6640625" customWidth="1"/>
    <col min="11" max="11" width="6.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1230</v>
      </c>
      <c r="H2" s="77" t="s">
        <v>459</v>
      </c>
      <c r="I2" s="365">
        <v>45992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589">
        <v>0</v>
      </c>
      <c r="G5" s="588">
        <v>0.53</v>
      </c>
      <c r="H5" s="485">
        <v>0.53</v>
      </c>
      <c r="I5" s="590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251">
        <v>0</v>
      </c>
      <c r="G7" s="480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251">
        <v>0.42</v>
      </c>
      <c r="G8" s="480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30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301">
        <v>0</v>
      </c>
      <c r="G10" s="480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301">
        <v>0.42</v>
      </c>
      <c r="G11" s="480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282"/>
      <c r="J12" s="275"/>
    </row>
    <row r="13" spans="1:10" ht="16" x14ac:dyDescent="0.2">
      <c r="A13" s="275"/>
      <c r="B13" s="551">
        <v>2261</v>
      </c>
      <c r="C13" s="552" t="s">
        <v>672</v>
      </c>
      <c r="D13" s="279" t="s">
        <v>411</v>
      </c>
      <c r="E13" s="280">
        <v>10000</v>
      </c>
      <c r="F13" s="301">
        <f>H13-G13</f>
        <v>0</v>
      </c>
      <c r="G13" s="480">
        <v>2.0099999999999998</v>
      </c>
      <c r="H13" s="282">
        <v>2.0099999999999998</v>
      </c>
      <c r="I13" s="367">
        <f>SUM(H13:H18)</f>
        <v>5.6099999999999994</v>
      </c>
      <c r="J13" s="275"/>
    </row>
    <row r="14" spans="1:10" ht="16" x14ac:dyDescent="0.2">
      <c r="A14" s="275"/>
      <c r="B14" s="551">
        <v>2261</v>
      </c>
      <c r="C14" s="552" t="s">
        <v>672</v>
      </c>
      <c r="D14" s="279" t="s">
        <v>417</v>
      </c>
      <c r="E14" s="280">
        <v>10000</v>
      </c>
      <c r="F14" s="301">
        <v>2.21</v>
      </c>
      <c r="G14" s="480">
        <v>0</v>
      </c>
      <c r="H14" s="282">
        <v>2.21</v>
      </c>
      <c r="I14" s="367"/>
      <c r="J14" s="275"/>
    </row>
    <row r="15" spans="1:10" ht="16" x14ac:dyDescent="0.2">
      <c r="A15" s="275"/>
      <c r="B15" s="551">
        <v>2261</v>
      </c>
      <c r="C15" s="552" t="s">
        <v>672</v>
      </c>
      <c r="D15" s="279" t="s">
        <v>412</v>
      </c>
      <c r="E15" s="280">
        <v>10000</v>
      </c>
      <c r="F15" s="301">
        <v>0.68</v>
      </c>
      <c r="G15" s="480"/>
      <c r="H15" s="282">
        <v>0.68</v>
      </c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413</v>
      </c>
      <c r="E16" s="280">
        <v>10000</v>
      </c>
      <c r="F16" s="301">
        <v>0.42</v>
      </c>
      <c r="G16" s="480"/>
      <c r="H16" s="282">
        <f>F16</f>
        <v>0.42</v>
      </c>
      <c r="I16" s="367"/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418</v>
      </c>
      <c r="E17" s="280">
        <v>5000</v>
      </c>
      <c r="F17" s="301">
        <v>0.22</v>
      </c>
      <c r="G17" s="480"/>
      <c r="H17" s="282">
        <v>0.22</v>
      </c>
      <c r="I17" s="367"/>
      <c r="J17" s="559"/>
    </row>
    <row r="18" spans="1:10" ht="16" x14ac:dyDescent="0.2">
      <c r="A18" s="275"/>
      <c r="B18" s="551">
        <v>2261</v>
      </c>
      <c r="C18" s="553" t="s">
        <v>672</v>
      </c>
      <c r="D18" s="279" t="s">
        <v>414</v>
      </c>
      <c r="E18" s="280">
        <v>2000</v>
      </c>
      <c r="F18" s="301">
        <v>7.0000000000000007E-2</v>
      </c>
      <c r="G18" s="480"/>
      <c r="H18" s="282">
        <v>7.0000000000000007E-2</v>
      </c>
      <c r="I18" s="367"/>
      <c r="J18" s="559"/>
    </row>
    <row r="19" spans="1:10" ht="16" x14ac:dyDescent="0.2">
      <c r="A19" s="275"/>
      <c r="B19" s="275"/>
      <c r="C19" s="276"/>
      <c r="D19" s="276"/>
      <c r="E19" s="277"/>
      <c r="F19" s="278"/>
      <c r="G19" s="275"/>
      <c r="H19" s="275"/>
      <c r="I19" s="275"/>
      <c r="J19" s="275"/>
    </row>
    <row r="20" spans="1:10" ht="16" x14ac:dyDescent="0.2">
      <c r="A20" s="63"/>
      <c r="B20" s="75" t="s">
        <v>539</v>
      </c>
      <c r="C20" s="66" t="s">
        <v>198</v>
      </c>
      <c r="D20" s="66" t="s">
        <v>411</v>
      </c>
      <c r="E20" s="78">
        <v>100000</v>
      </c>
      <c r="F20" s="254">
        <v>18.09</v>
      </c>
      <c r="G20" s="478">
        <v>2.0099999999999998</v>
      </c>
      <c r="H20" s="78">
        <f>SUM(F20:G20)</f>
        <v>20.100000000000001</v>
      </c>
      <c r="I20" s="144">
        <f>SUM(H20:H23)</f>
        <v>28.050000000000004</v>
      </c>
      <c r="J20" s="23"/>
    </row>
    <row r="21" spans="1:10" ht="16" x14ac:dyDescent="0.2">
      <c r="A21" s="63"/>
      <c r="B21" s="75" t="s">
        <v>539</v>
      </c>
      <c r="C21" s="66" t="s">
        <v>198</v>
      </c>
      <c r="D21" s="66" t="s">
        <v>412</v>
      </c>
      <c r="E21" s="78">
        <v>10000</v>
      </c>
      <c r="F21" s="109">
        <v>3.42</v>
      </c>
      <c r="G21" s="479"/>
      <c r="H21" s="78">
        <f>F21</f>
        <v>3.42</v>
      </c>
      <c r="I21" s="144"/>
      <c r="J21" s="23"/>
    </row>
    <row r="22" spans="1:10" ht="16" x14ac:dyDescent="0.2">
      <c r="A22" s="63"/>
      <c r="B22" s="75" t="s">
        <v>539</v>
      </c>
      <c r="C22" s="66" t="s">
        <v>198</v>
      </c>
      <c r="D22" s="66" t="s">
        <v>413</v>
      </c>
      <c r="E22" s="78">
        <v>100000</v>
      </c>
      <c r="F22" s="109">
        <v>4.18</v>
      </c>
      <c r="G22" s="479"/>
      <c r="H22" s="78">
        <f>F22</f>
        <v>4.18</v>
      </c>
      <c r="I22" s="144"/>
      <c r="J22" s="23"/>
    </row>
    <row r="23" spans="1:10" ht="16" x14ac:dyDescent="0.2">
      <c r="A23" s="63"/>
      <c r="B23" s="75" t="s">
        <v>539</v>
      </c>
      <c r="C23" s="66" t="s">
        <v>198</v>
      </c>
      <c r="D23" s="66" t="s">
        <v>414</v>
      </c>
      <c r="E23" s="78">
        <v>10000</v>
      </c>
      <c r="F23" s="109">
        <v>0.35</v>
      </c>
      <c r="G23" s="479"/>
      <c r="H23" s="78">
        <f>F23</f>
        <v>0.35</v>
      </c>
      <c r="I23" s="144"/>
      <c r="J23" s="23"/>
    </row>
    <row r="24" spans="1:10" ht="16" x14ac:dyDescent="0.2">
      <c r="A24" s="63"/>
      <c r="B24" s="75"/>
      <c r="C24" s="66"/>
      <c r="D24" s="66"/>
      <c r="E24" s="79"/>
      <c r="F24" s="78"/>
      <c r="G24" s="63"/>
      <c r="H24" s="78"/>
      <c r="I24" s="78"/>
      <c r="J24" s="23"/>
    </row>
    <row r="25" spans="1:10" ht="16" x14ac:dyDescent="0.2">
      <c r="A25" s="63"/>
      <c r="B25" s="75" t="s">
        <v>718</v>
      </c>
      <c r="C25" s="23" t="s">
        <v>733</v>
      </c>
      <c r="D25" s="66" t="s">
        <v>411</v>
      </c>
      <c r="E25" s="79">
        <v>250000</v>
      </c>
      <c r="F25" s="109">
        <v>21.84</v>
      </c>
      <c r="G25" s="479">
        <v>0.91</v>
      </c>
      <c r="H25" s="78">
        <f>SUM(F25:G25)</f>
        <v>22.75</v>
      </c>
      <c r="I25" s="192">
        <f>SUM(H25:H26)</f>
        <v>33.200000000000003</v>
      </c>
      <c r="J25" s="23"/>
    </row>
    <row r="26" spans="1:10" ht="16" x14ac:dyDescent="0.2">
      <c r="A26" s="63"/>
      <c r="B26" s="75" t="s">
        <v>718</v>
      </c>
      <c r="C26" s="23" t="s">
        <v>733</v>
      </c>
      <c r="D26" s="66" t="s">
        <v>413</v>
      </c>
      <c r="E26" s="79">
        <v>250000</v>
      </c>
      <c r="F26" s="109">
        <v>10.45</v>
      </c>
      <c r="G26" s="479"/>
      <c r="H26" s="78">
        <v>10.45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78"/>
      <c r="G27" s="277"/>
      <c r="H27" s="78"/>
      <c r="I27" s="78"/>
      <c r="J27" s="23"/>
    </row>
    <row r="28" spans="1:10" ht="16" x14ac:dyDescent="0.2">
      <c r="A28" s="63"/>
      <c r="B28" s="75" t="s">
        <v>1105</v>
      </c>
      <c r="C28" s="66" t="s">
        <v>1106</v>
      </c>
      <c r="D28" s="66" t="s">
        <v>411</v>
      </c>
      <c r="E28" s="79">
        <v>10000</v>
      </c>
      <c r="F28" s="109">
        <v>0</v>
      </c>
      <c r="G28" s="479">
        <v>3.08</v>
      </c>
      <c r="H28" s="78">
        <v>3.08</v>
      </c>
      <c r="I28" s="144">
        <f>SUM(H28:H33)</f>
        <v>8.14</v>
      </c>
      <c r="J28" s="23"/>
    </row>
    <row r="29" spans="1:10" ht="16" x14ac:dyDescent="0.2">
      <c r="A29" s="63"/>
      <c r="B29" s="75" t="s">
        <v>1105</v>
      </c>
      <c r="C29" s="66" t="s">
        <v>1106</v>
      </c>
      <c r="D29" s="66" t="s">
        <v>417</v>
      </c>
      <c r="E29" s="79">
        <v>5000</v>
      </c>
      <c r="F29" s="109">
        <v>3.39</v>
      </c>
      <c r="G29" s="479"/>
      <c r="H29" s="78">
        <v>3.39</v>
      </c>
      <c r="I29" s="144"/>
      <c r="J29" s="23"/>
    </row>
    <row r="30" spans="1:10" ht="16" x14ac:dyDescent="0.2">
      <c r="A30" s="63"/>
      <c r="B30" s="75" t="s">
        <v>1105</v>
      </c>
      <c r="C30" s="66" t="s">
        <v>1106</v>
      </c>
      <c r="D30" s="66" t="s">
        <v>412</v>
      </c>
      <c r="E30" s="79">
        <v>2000</v>
      </c>
      <c r="F30" s="109">
        <v>0.68</v>
      </c>
      <c r="G30" s="479"/>
      <c r="H30" s="78">
        <v>0.68</v>
      </c>
      <c r="I30" s="144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413</v>
      </c>
      <c r="E31" s="79">
        <v>10000</v>
      </c>
      <c r="F31" s="109">
        <v>0.42</v>
      </c>
      <c r="G31" s="479"/>
      <c r="H31" s="78">
        <v>0.42</v>
      </c>
      <c r="I31" s="144"/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418</v>
      </c>
      <c r="E32" s="79">
        <v>5000</v>
      </c>
      <c r="F32" s="109">
        <v>0.22</v>
      </c>
      <c r="G32" s="479"/>
      <c r="H32" s="78">
        <v>0.22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414</v>
      </c>
      <c r="E33" s="79">
        <v>10000</v>
      </c>
      <c r="F33" s="109">
        <v>0.35</v>
      </c>
      <c r="G33" s="479"/>
      <c r="H33" s="78">
        <v>0.35</v>
      </c>
      <c r="I33" s="144"/>
      <c r="J33" s="23"/>
    </row>
    <row r="34" spans="1:10" ht="16" x14ac:dyDescent="0.2">
      <c r="A34" s="63"/>
      <c r="B34" s="75"/>
      <c r="C34" s="66"/>
      <c r="D34" s="66"/>
      <c r="E34" s="79"/>
      <c r="F34" s="78"/>
      <c r="G34" s="277"/>
      <c r="H34" s="78"/>
      <c r="I34" s="78"/>
      <c r="J34" s="23"/>
    </row>
    <row r="35" spans="1:10" ht="16" x14ac:dyDescent="0.2">
      <c r="A35" s="63"/>
      <c r="B35" s="75" t="s">
        <v>542</v>
      </c>
      <c r="C35" s="66" t="s">
        <v>89</v>
      </c>
      <c r="D35" s="66" t="s">
        <v>411</v>
      </c>
      <c r="E35" s="79">
        <v>10000</v>
      </c>
      <c r="F35" s="109">
        <v>0</v>
      </c>
      <c r="G35" s="479">
        <f>H35-F35</f>
        <v>8.02</v>
      </c>
      <c r="H35" s="78">
        <v>8.02</v>
      </c>
      <c r="I35" s="144">
        <f>SUM(H35)</f>
        <v>8.02</v>
      </c>
      <c r="J35" s="23"/>
    </row>
    <row r="36" spans="1:10" ht="16" x14ac:dyDescent="0.2">
      <c r="A36" s="63"/>
      <c r="B36" s="75"/>
      <c r="C36" s="66"/>
      <c r="D36" s="66"/>
      <c r="E36" s="79"/>
      <c r="F36" s="78"/>
      <c r="G36" s="277"/>
      <c r="H36" s="78"/>
      <c r="I36" s="78"/>
      <c r="J36" s="23"/>
    </row>
    <row r="37" spans="1:10" ht="16" x14ac:dyDescent="0.2">
      <c r="A37" s="63"/>
      <c r="B37" s="97">
        <v>2309</v>
      </c>
      <c r="C37" s="66" t="s">
        <v>867</v>
      </c>
      <c r="D37" s="66" t="s">
        <v>411</v>
      </c>
      <c r="E37" s="79">
        <v>10000</v>
      </c>
      <c r="F37" s="109">
        <v>0</v>
      </c>
      <c r="G37" s="479">
        <v>5.0199999999999996</v>
      </c>
      <c r="H37" s="78"/>
      <c r="I37" s="144">
        <v>5.0199999999999996</v>
      </c>
      <c r="J37" s="23"/>
    </row>
    <row r="38" spans="1:10" ht="16" x14ac:dyDescent="0.2">
      <c r="A38" s="63"/>
      <c r="B38" s="75"/>
      <c r="C38" s="66"/>
      <c r="D38" s="66"/>
      <c r="E38" s="79"/>
      <c r="F38" s="78"/>
      <c r="G38" s="277"/>
      <c r="H38" s="78"/>
      <c r="I38" s="78"/>
      <c r="J38" s="23"/>
    </row>
    <row r="39" spans="1:10" ht="16" x14ac:dyDescent="0.2">
      <c r="A39" s="63"/>
      <c r="B39" s="75" t="s">
        <v>543</v>
      </c>
      <c r="C39" s="66" t="s">
        <v>138</v>
      </c>
      <c r="D39" s="66" t="s">
        <v>411</v>
      </c>
      <c r="E39" s="78">
        <v>10000</v>
      </c>
      <c r="F39" s="109">
        <v>0</v>
      </c>
      <c r="G39" s="479">
        <f>H39-F39</f>
        <v>2.0099999999999998</v>
      </c>
      <c r="H39" s="78">
        <v>2.0099999999999998</v>
      </c>
      <c r="I39" s="144">
        <f>SUM(H39:H40)</f>
        <v>2.4299999999999997</v>
      </c>
      <c r="J39" s="23"/>
    </row>
    <row r="40" spans="1:10" ht="16" x14ac:dyDescent="0.2">
      <c r="A40" s="63"/>
      <c r="B40" s="75" t="s">
        <v>543</v>
      </c>
      <c r="C40" s="66" t="s">
        <v>138</v>
      </c>
      <c r="D40" s="66" t="s">
        <v>413</v>
      </c>
      <c r="E40" s="78">
        <v>10000</v>
      </c>
      <c r="F40" s="109">
        <v>0.42</v>
      </c>
      <c r="G40" s="479"/>
      <c r="H40" s="78">
        <v>0.42</v>
      </c>
      <c r="I40" s="144"/>
      <c r="J40" s="23"/>
    </row>
    <row r="41" spans="1:10" ht="16" x14ac:dyDescent="0.2">
      <c r="A41" s="63"/>
      <c r="B41" s="75"/>
      <c r="C41" s="66"/>
      <c r="D41" s="66"/>
      <c r="E41" s="78"/>
      <c r="F41" s="78"/>
      <c r="G41" s="277"/>
      <c r="H41" s="78"/>
      <c r="I41" s="78"/>
      <c r="J41" s="23"/>
    </row>
    <row r="42" spans="1:10" ht="16" x14ac:dyDescent="0.2">
      <c r="A42" s="63"/>
      <c r="B42" s="75" t="s">
        <v>777</v>
      </c>
      <c r="C42" s="66" t="s">
        <v>969</v>
      </c>
      <c r="D42" s="66" t="s">
        <v>411</v>
      </c>
      <c r="E42" s="78">
        <v>10000</v>
      </c>
      <c r="F42" s="109">
        <v>0</v>
      </c>
      <c r="G42" s="479">
        <v>0.53</v>
      </c>
      <c r="H42" s="78">
        <v>0.53</v>
      </c>
      <c r="I42" s="144">
        <v>0.95</v>
      </c>
      <c r="J42" s="23"/>
    </row>
    <row r="43" spans="1:10" ht="16" x14ac:dyDescent="0.2">
      <c r="A43" s="63"/>
      <c r="B43" s="75" t="s">
        <v>777</v>
      </c>
      <c r="C43" s="66" t="s">
        <v>969</v>
      </c>
      <c r="D43" s="66" t="s">
        <v>413</v>
      </c>
      <c r="E43" s="78">
        <v>10000</v>
      </c>
      <c r="F43" s="109">
        <v>0.42</v>
      </c>
      <c r="G43" s="479">
        <v>0</v>
      </c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78"/>
      <c r="J44" s="23"/>
    </row>
    <row r="45" spans="1:10" ht="16" x14ac:dyDescent="0.2">
      <c r="A45" s="63"/>
      <c r="B45" s="75" t="s">
        <v>711</v>
      </c>
      <c r="C45" s="66" t="s">
        <v>703</v>
      </c>
      <c r="D45" s="66" t="s">
        <v>411</v>
      </c>
      <c r="E45" s="78">
        <v>10000</v>
      </c>
      <c r="F45" s="109">
        <v>0</v>
      </c>
      <c r="G45" s="479">
        <f>H45-F45</f>
        <v>0.66</v>
      </c>
      <c r="H45" s="78">
        <v>0.66</v>
      </c>
      <c r="I45" s="144">
        <f>H45</f>
        <v>0.66</v>
      </c>
      <c r="J45" s="23"/>
    </row>
    <row r="46" spans="1:10" ht="16" x14ac:dyDescent="0.2">
      <c r="A46" s="63"/>
      <c r="B46" s="75"/>
      <c r="C46" s="66"/>
      <c r="D46" s="66"/>
      <c r="E46" s="79"/>
      <c r="F46" s="78"/>
      <c r="G46" s="277"/>
      <c r="H46" s="78"/>
      <c r="I46" s="78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411</v>
      </c>
      <c r="E47" s="78">
        <v>100000</v>
      </c>
      <c r="F47" s="109">
        <f>H47-G47</f>
        <v>18.090000000000003</v>
      </c>
      <c r="G47" s="479">
        <v>2.0099999999999998</v>
      </c>
      <c r="H47" s="78">
        <v>20.100000000000001</v>
      </c>
      <c r="I47" s="144">
        <f>SUM(H47:H52)</f>
        <v>66.3</v>
      </c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417</v>
      </c>
      <c r="E48" s="78">
        <v>50000</v>
      </c>
      <c r="F48" s="109">
        <v>33.85</v>
      </c>
      <c r="G48" s="479"/>
      <c r="H48" s="78">
        <f>F48</f>
        <v>33.85</v>
      </c>
      <c r="I48" s="144"/>
      <c r="J48" s="23"/>
    </row>
    <row r="49" spans="1:13" ht="16" x14ac:dyDescent="0.2">
      <c r="A49" s="63"/>
      <c r="B49" s="75" t="s">
        <v>544</v>
      </c>
      <c r="C49" s="66" t="s">
        <v>139</v>
      </c>
      <c r="D49" s="66" t="s">
        <v>412</v>
      </c>
      <c r="E49" s="79">
        <v>10000</v>
      </c>
      <c r="F49" s="109">
        <v>3.42</v>
      </c>
      <c r="G49" s="479"/>
      <c r="H49" s="78">
        <f>F49</f>
        <v>3.42</v>
      </c>
      <c r="I49" s="144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413</v>
      </c>
      <c r="E50" s="79">
        <v>100000</v>
      </c>
      <c r="F50" s="109">
        <v>4.18</v>
      </c>
      <c r="G50" s="479"/>
      <c r="H50" s="78">
        <f>F50</f>
        <v>4.18</v>
      </c>
      <c r="I50" s="144"/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418</v>
      </c>
      <c r="E51" s="78">
        <v>100000</v>
      </c>
      <c r="F51" s="109">
        <v>4.4000000000000004</v>
      </c>
      <c r="G51" s="479"/>
      <c r="H51" s="78">
        <f>F51</f>
        <v>4.4000000000000004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414</v>
      </c>
      <c r="E52" s="79">
        <v>10000</v>
      </c>
      <c r="F52" s="109">
        <v>0.35</v>
      </c>
      <c r="G52" s="479"/>
      <c r="H52" s="78">
        <f>F52</f>
        <v>0.35</v>
      </c>
      <c r="I52" s="144"/>
      <c r="J52" s="579"/>
    </row>
    <row r="53" spans="1:13" ht="16" x14ac:dyDescent="0.2">
      <c r="A53" s="63"/>
      <c r="B53" s="75"/>
      <c r="C53" s="66"/>
      <c r="D53" s="66"/>
      <c r="E53" s="79"/>
      <c r="F53" s="78"/>
      <c r="G53" s="277"/>
      <c r="H53" s="78"/>
      <c r="I53" s="78"/>
      <c r="J53" s="579"/>
      <c r="L53" s="580"/>
      <c r="M53" s="580"/>
    </row>
    <row r="54" spans="1:13" ht="16" x14ac:dyDescent="0.2">
      <c r="A54" s="63"/>
      <c r="B54" s="75" t="s">
        <v>545</v>
      </c>
      <c r="C54" s="66" t="s">
        <v>217</v>
      </c>
      <c r="D54" s="66" t="s">
        <v>411</v>
      </c>
      <c r="E54" s="78">
        <v>240000</v>
      </c>
      <c r="F54" s="109">
        <v>28.98</v>
      </c>
      <c r="G54" s="479">
        <v>1.26</v>
      </c>
      <c r="H54" s="78">
        <f>F54+G54</f>
        <v>30.240000000000002</v>
      </c>
      <c r="I54" s="144">
        <f>SUM(H54:H55)</f>
        <v>30.660000000000004</v>
      </c>
      <c r="J54" s="23"/>
    </row>
    <row r="55" spans="1:13" ht="16" x14ac:dyDescent="0.2">
      <c r="A55" s="63"/>
      <c r="B55" s="75" t="s">
        <v>545</v>
      </c>
      <c r="C55" s="66" t="s">
        <v>217</v>
      </c>
      <c r="D55" s="66" t="s">
        <v>413</v>
      </c>
      <c r="E55" s="78">
        <v>10000</v>
      </c>
      <c r="F55" s="109">
        <v>0.42</v>
      </c>
      <c r="G55" s="479"/>
      <c r="H55" s="78">
        <f>F55</f>
        <v>0.42</v>
      </c>
      <c r="I55" s="144"/>
      <c r="J55" s="23"/>
    </row>
    <row r="56" spans="1:13" ht="16" x14ac:dyDescent="0.2">
      <c r="A56" s="63"/>
      <c r="B56" s="75"/>
      <c r="C56" s="66"/>
      <c r="D56" s="66"/>
      <c r="E56" s="78"/>
      <c r="F56" s="78"/>
      <c r="G56" s="277"/>
      <c r="H56" s="78"/>
      <c r="I56" s="78"/>
      <c r="J56" s="23"/>
    </row>
    <row r="57" spans="1:13" ht="16" x14ac:dyDescent="0.2">
      <c r="A57" s="63"/>
      <c r="B57" s="75" t="s">
        <v>869</v>
      </c>
      <c r="C57" s="66" t="s">
        <v>843</v>
      </c>
      <c r="D57" s="66" t="s">
        <v>411</v>
      </c>
      <c r="E57" s="78">
        <v>10000</v>
      </c>
      <c r="F57" s="109">
        <v>0</v>
      </c>
      <c r="G57" s="479">
        <v>0.91</v>
      </c>
      <c r="H57" s="78">
        <v>0.91</v>
      </c>
      <c r="I57" s="144">
        <f>G57+F58</f>
        <v>1.33</v>
      </c>
      <c r="J57" s="23"/>
    </row>
    <row r="58" spans="1:13" ht="16" x14ac:dyDescent="0.2">
      <c r="A58" s="63"/>
      <c r="B58" s="97">
        <v>2302</v>
      </c>
      <c r="C58" s="66" t="s">
        <v>843</v>
      </c>
      <c r="D58" s="66" t="s">
        <v>413</v>
      </c>
      <c r="E58" s="78">
        <v>10000</v>
      </c>
      <c r="F58" s="109">
        <v>0.42</v>
      </c>
      <c r="G58" s="479"/>
      <c r="H58" s="78"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78"/>
      <c r="G59" s="277"/>
      <c r="H59" s="78"/>
      <c r="I59" s="78"/>
      <c r="J59" s="23"/>
    </row>
    <row r="60" spans="1:13" ht="16" x14ac:dyDescent="0.2">
      <c r="A60" s="63"/>
      <c r="B60" s="75" t="s">
        <v>817</v>
      </c>
      <c r="C60" s="66" t="s">
        <v>811</v>
      </c>
      <c r="D60" s="66" t="s">
        <v>411</v>
      </c>
      <c r="E60" s="78">
        <v>200000</v>
      </c>
      <c r="F60" s="109">
        <v>23.94</v>
      </c>
      <c r="G60" s="479">
        <v>1.26</v>
      </c>
      <c r="H60" s="78">
        <f>SUM(G60,F60)</f>
        <v>25.200000000000003</v>
      </c>
      <c r="I60" s="144">
        <f>SUM(H60:H63)</f>
        <v>38.32</v>
      </c>
      <c r="J60" s="23"/>
    </row>
    <row r="61" spans="1:13" ht="16" x14ac:dyDescent="0.2">
      <c r="A61" s="63"/>
      <c r="B61" s="75" t="s">
        <v>817</v>
      </c>
      <c r="C61" s="66" t="s">
        <v>811</v>
      </c>
      <c r="D61" s="66" t="s">
        <v>417</v>
      </c>
      <c r="E61" s="78">
        <v>50000</v>
      </c>
      <c r="F61" s="109">
        <v>9.0500000000000007</v>
      </c>
      <c r="G61" s="479">
        <v>0</v>
      </c>
      <c r="H61" s="78">
        <v>9.0500000000000007</v>
      </c>
      <c r="I61" s="144"/>
      <c r="J61" s="23"/>
    </row>
    <row r="62" spans="1:13" ht="16" x14ac:dyDescent="0.2">
      <c r="A62" s="63"/>
      <c r="B62" s="75" t="s">
        <v>817</v>
      </c>
      <c r="C62" s="66" t="s">
        <v>811</v>
      </c>
      <c r="D62" s="66" t="s">
        <v>413</v>
      </c>
      <c r="E62" s="78">
        <v>50000</v>
      </c>
      <c r="F62" s="109">
        <v>2.09</v>
      </c>
      <c r="G62" s="479"/>
      <c r="H62" s="78">
        <v>2.09</v>
      </c>
      <c r="I62" s="144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418</v>
      </c>
      <c r="E63" s="78">
        <v>45000</v>
      </c>
      <c r="F63" s="109">
        <v>1.98</v>
      </c>
      <c r="G63" s="479"/>
      <c r="H63" s="78">
        <v>1.98</v>
      </c>
      <c r="I63" s="144"/>
      <c r="J63" s="23"/>
    </row>
    <row r="64" spans="1:13" ht="16" x14ac:dyDescent="0.2">
      <c r="A64" s="63"/>
      <c r="B64" s="75"/>
      <c r="C64" s="66"/>
      <c r="D64" s="66"/>
      <c r="E64" s="78"/>
      <c r="F64" s="78"/>
      <c r="G64" s="277"/>
      <c r="H64" s="78"/>
      <c r="I64" s="78"/>
      <c r="J64" s="23"/>
    </row>
    <row r="65" spans="1:17" ht="16" x14ac:dyDescent="0.2">
      <c r="A65" s="63"/>
      <c r="B65" s="75" t="s">
        <v>1128</v>
      </c>
      <c r="C65" s="66" t="s">
        <v>1129</v>
      </c>
      <c r="D65" s="66" t="s">
        <v>411</v>
      </c>
      <c r="E65" s="78">
        <v>10000</v>
      </c>
      <c r="F65" s="109">
        <v>0</v>
      </c>
      <c r="G65" s="479">
        <v>2.0099999999999998</v>
      </c>
      <c r="H65" s="78">
        <v>2.0099999999999998</v>
      </c>
      <c r="I65" s="144">
        <v>2.0099999999999998</v>
      </c>
      <c r="J65" s="23"/>
    </row>
    <row r="66" spans="1:17" ht="16" x14ac:dyDescent="0.2">
      <c r="A66" s="63"/>
      <c r="B66" s="75"/>
      <c r="C66" s="66"/>
      <c r="D66" s="66"/>
      <c r="E66" s="78"/>
      <c r="F66" s="78"/>
      <c r="G66" s="277"/>
      <c r="H66" s="78"/>
      <c r="I66" s="78"/>
      <c r="J66" s="23"/>
    </row>
    <row r="67" spans="1:17" ht="16" x14ac:dyDescent="0.2">
      <c r="A67" s="63"/>
      <c r="B67" s="75" t="s">
        <v>1220</v>
      </c>
      <c r="C67" s="66" t="s">
        <v>1221</v>
      </c>
      <c r="D67" s="66" t="s">
        <v>411</v>
      </c>
      <c r="E67" s="575">
        <v>150000</v>
      </c>
      <c r="F67" s="109">
        <v>7.42</v>
      </c>
      <c r="G67" s="479">
        <v>0.53</v>
      </c>
      <c r="H67" s="78">
        <f>SUM(F67:G67)</f>
        <v>7.95</v>
      </c>
      <c r="I67" s="144">
        <f>SUM(H67:H68)</f>
        <v>14.219999999999999</v>
      </c>
      <c r="J67" s="23"/>
    </row>
    <row r="68" spans="1:17" ht="16" x14ac:dyDescent="0.2">
      <c r="A68" s="63"/>
      <c r="B68" s="75" t="s">
        <v>1220</v>
      </c>
      <c r="C68" s="66" t="s">
        <v>1221</v>
      </c>
      <c r="D68" s="66" t="s">
        <v>413</v>
      </c>
      <c r="E68" s="575">
        <v>150000</v>
      </c>
      <c r="F68" s="109">
        <v>6.27</v>
      </c>
      <c r="G68" s="479">
        <v>0</v>
      </c>
      <c r="H68" s="78">
        <v>6.27</v>
      </c>
      <c r="I68" s="144"/>
      <c r="J68" s="23"/>
    </row>
    <row r="69" spans="1:17" ht="16" x14ac:dyDescent="0.2">
      <c r="A69" s="63"/>
      <c r="B69" s="75"/>
      <c r="C69" s="66"/>
      <c r="D69" s="66"/>
      <c r="E69" s="78"/>
      <c r="F69" s="78"/>
      <c r="G69" s="277"/>
      <c r="H69" s="78"/>
      <c r="I69" s="78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411</v>
      </c>
      <c r="E70" s="78">
        <v>100000</v>
      </c>
      <c r="F70" s="109">
        <v>5.94</v>
      </c>
      <c r="G70" s="479">
        <v>0.66</v>
      </c>
      <c r="H70" s="78">
        <v>6.6</v>
      </c>
      <c r="I70" s="144">
        <f>SUM(H70:H73)</f>
        <v>36.36</v>
      </c>
      <c r="J70" s="23"/>
    </row>
    <row r="71" spans="1:17" ht="16" x14ac:dyDescent="0.2">
      <c r="A71" s="63"/>
      <c r="B71" s="75" t="s">
        <v>931</v>
      </c>
      <c r="C71" s="66" t="s">
        <v>932</v>
      </c>
      <c r="D71" s="66" t="s">
        <v>417</v>
      </c>
      <c r="E71" s="78">
        <v>100000</v>
      </c>
      <c r="F71" s="109">
        <v>12.6</v>
      </c>
      <c r="G71" s="479"/>
      <c r="H71" s="78">
        <v>12.6</v>
      </c>
      <c r="I71" s="144"/>
      <c r="J71" s="560"/>
      <c r="N71">
        <v>0</v>
      </c>
      <c r="O71">
        <v>0</v>
      </c>
      <c r="Q71">
        <v>0</v>
      </c>
    </row>
    <row r="72" spans="1:17" ht="16" x14ac:dyDescent="0.2">
      <c r="A72" s="63"/>
      <c r="B72" s="75" t="s">
        <v>931</v>
      </c>
      <c r="C72" s="66" t="s">
        <v>932</v>
      </c>
      <c r="D72" s="66" t="s">
        <v>413</v>
      </c>
      <c r="E72" s="157">
        <v>200000</v>
      </c>
      <c r="F72" s="109">
        <v>8.36</v>
      </c>
      <c r="G72" s="479"/>
      <c r="H72" s="78">
        <v>8.36</v>
      </c>
      <c r="I72" s="144"/>
      <c r="J72" s="23"/>
    </row>
    <row r="73" spans="1:17" ht="16" x14ac:dyDescent="0.2">
      <c r="A73" s="63"/>
      <c r="B73" s="75" t="s">
        <v>931</v>
      </c>
      <c r="C73" s="66" t="s">
        <v>932</v>
      </c>
      <c r="D73" s="66" t="s">
        <v>418</v>
      </c>
      <c r="E73" s="78">
        <v>200000</v>
      </c>
      <c r="F73" s="109">
        <v>8.8000000000000007</v>
      </c>
      <c r="G73" s="479"/>
      <c r="H73" s="78">
        <v>8.8000000000000007</v>
      </c>
      <c r="I73" s="144"/>
      <c r="J73" s="23"/>
    </row>
    <row r="74" spans="1:17" ht="16" x14ac:dyDescent="0.2">
      <c r="A74" s="63"/>
      <c r="B74" s="75"/>
      <c r="C74" s="66"/>
      <c r="D74" s="66"/>
      <c r="E74" s="78"/>
      <c r="F74" s="78"/>
      <c r="G74" s="277"/>
      <c r="H74" s="78"/>
      <c r="I74" s="78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411</v>
      </c>
      <c r="E75" s="79">
        <v>50000</v>
      </c>
      <c r="F75" s="109">
        <v>32.08</v>
      </c>
      <c r="G75" s="479">
        <v>8.02</v>
      </c>
      <c r="H75" s="78">
        <f>SUM(F75:G75)</f>
        <v>40.099999999999994</v>
      </c>
      <c r="I75" s="144">
        <f>SUM(H75:H78)</f>
        <v>95.399999999999991</v>
      </c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417</v>
      </c>
      <c r="E76" s="79">
        <v>50000</v>
      </c>
      <c r="F76" s="109">
        <v>33.85</v>
      </c>
      <c r="G76" s="479"/>
      <c r="H76" s="78">
        <f>F76</f>
        <v>33.85</v>
      </c>
      <c r="I76" s="144"/>
      <c r="J76" s="23"/>
    </row>
    <row r="77" spans="1:17" ht="16" x14ac:dyDescent="0.2">
      <c r="A77" s="63"/>
      <c r="B77" s="75" t="s">
        <v>548</v>
      </c>
      <c r="C77" s="66" t="s">
        <v>178</v>
      </c>
      <c r="D77" s="66" t="s">
        <v>413</v>
      </c>
      <c r="E77" s="79">
        <v>250000</v>
      </c>
      <c r="F77" s="109">
        <v>10.45</v>
      </c>
      <c r="G77" s="479"/>
      <c r="H77" s="78">
        <f>F77</f>
        <v>10.45</v>
      </c>
      <c r="I77" s="144"/>
      <c r="J77" s="23"/>
    </row>
    <row r="78" spans="1:17" ht="16" x14ac:dyDescent="0.2">
      <c r="A78" s="63"/>
      <c r="B78" s="75" t="s">
        <v>548</v>
      </c>
      <c r="C78" s="66" t="s">
        <v>178</v>
      </c>
      <c r="D78" s="66" t="s">
        <v>418</v>
      </c>
      <c r="E78" s="78">
        <v>250000</v>
      </c>
      <c r="F78" s="109">
        <v>11</v>
      </c>
      <c r="G78" s="479"/>
      <c r="H78" s="78">
        <f>F78</f>
        <v>11</v>
      </c>
      <c r="I78" s="144"/>
      <c r="J78" s="23"/>
    </row>
    <row r="79" spans="1:17" ht="16" x14ac:dyDescent="0.2">
      <c r="A79" s="63"/>
      <c r="B79" s="75"/>
      <c r="C79" s="66"/>
      <c r="D79" s="66"/>
      <c r="E79" s="79"/>
      <c r="F79" s="78"/>
      <c r="G79" s="277"/>
      <c r="H79" s="78"/>
      <c r="I79" s="78"/>
      <c r="J79" s="23"/>
    </row>
    <row r="80" spans="1:17" ht="16" x14ac:dyDescent="0.2">
      <c r="A80" s="63"/>
      <c r="B80" s="75" t="s">
        <v>549</v>
      </c>
      <c r="C80" s="66" t="s">
        <v>325</v>
      </c>
      <c r="D80" s="66" t="s">
        <v>411</v>
      </c>
      <c r="E80" s="201">
        <v>250000</v>
      </c>
      <c r="F80" s="109">
        <v>30.24</v>
      </c>
      <c r="G80" s="479">
        <v>1.26</v>
      </c>
      <c r="H80" s="78">
        <f>SUM(G80,F80)</f>
        <v>31.5</v>
      </c>
      <c r="I80" s="144">
        <f>SUM(H80:H81)</f>
        <v>52.4</v>
      </c>
      <c r="J80" s="200"/>
    </row>
    <row r="81" spans="1:10" ht="16" x14ac:dyDescent="0.2">
      <c r="A81" s="63"/>
      <c r="B81" s="75" t="s">
        <v>549</v>
      </c>
      <c r="C81" s="66" t="s">
        <v>325</v>
      </c>
      <c r="D81" s="66" t="s">
        <v>413</v>
      </c>
      <c r="E81" s="78">
        <v>500000</v>
      </c>
      <c r="F81" s="109">
        <v>20.9</v>
      </c>
      <c r="G81" s="479"/>
      <c r="H81" s="78">
        <f>F81</f>
        <v>20.9</v>
      </c>
      <c r="I81" s="144"/>
      <c r="J81" s="23"/>
    </row>
    <row r="82" spans="1:10" ht="16" x14ac:dyDescent="0.2">
      <c r="A82" s="63"/>
      <c r="B82" s="75"/>
      <c r="C82" s="66"/>
      <c r="D82" s="66"/>
      <c r="E82" s="78"/>
      <c r="F82" s="78"/>
      <c r="G82" s="277"/>
      <c r="H82" s="78"/>
      <c r="I82" s="78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411</v>
      </c>
      <c r="E83" s="78">
        <v>50000</v>
      </c>
      <c r="F83" s="109">
        <v>3.64</v>
      </c>
      <c r="G83" s="479">
        <v>0.66</v>
      </c>
      <c r="H83" s="78">
        <v>4.55</v>
      </c>
      <c r="I83" s="144">
        <f>SUM(H83:H88)</f>
        <v>25.950000000000003</v>
      </c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417</v>
      </c>
      <c r="E84" s="78">
        <v>50000</v>
      </c>
      <c r="F84" s="109">
        <v>9.0500000000000007</v>
      </c>
      <c r="G84" s="479"/>
      <c r="H84" s="78">
        <f>F84</f>
        <v>9.0500000000000007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412</v>
      </c>
      <c r="E85" s="78">
        <v>10000</v>
      </c>
      <c r="F85" s="109">
        <v>3.42</v>
      </c>
      <c r="G85" s="479"/>
      <c r="H85" s="78">
        <f>F85</f>
        <v>3.42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413</v>
      </c>
      <c r="E86" s="78">
        <v>100000</v>
      </c>
      <c r="F86" s="109">
        <v>4.18</v>
      </c>
      <c r="G86" s="479"/>
      <c r="H86" s="78">
        <f>F86</f>
        <v>4.18</v>
      </c>
      <c r="I86" s="144"/>
      <c r="J86" s="23"/>
    </row>
    <row r="87" spans="1:10" ht="16" x14ac:dyDescent="0.2">
      <c r="A87" s="63"/>
      <c r="B87" s="75" t="s">
        <v>550</v>
      </c>
      <c r="C87" s="66" t="s">
        <v>79</v>
      </c>
      <c r="D87" s="66" t="s">
        <v>418</v>
      </c>
      <c r="E87" s="78">
        <v>100000</v>
      </c>
      <c r="F87" s="109">
        <v>4.4000000000000004</v>
      </c>
      <c r="G87" s="479"/>
      <c r="H87" s="78">
        <f>F87</f>
        <v>4.4000000000000004</v>
      </c>
      <c r="I87" s="144"/>
      <c r="J87" s="23"/>
    </row>
    <row r="88" spans="1:10" ht="16" x14ac:dyDescent="0.2">
      <c r="A88" s="63"/>
      <c r="B88" s="75" t="s">
        <v>550</v>
      </c>
      <c r="C88" s="66" t="s">
        <v>79</v>
      </c>
      <c r="D88" s="66" t="s">
        <v>414</v>
      </c>
      <c r="E88" s="79">
        <v>10000</v>
      </c>
      <c r="F88" s="109">
        <v>0.35</v>
      </c>
      <c r="G88" s="479"/>
      <c r="H88" s="78">
        <f>F88</f>
        <v>0.35</v>
      </c>
      <c r="I88" s="144"/>
      <c r="J88" s="23"/>
    </row>
    <row r="89" spans="1:10" ht="17" customHeight="1" x14ac:dyDescent="0.2">
      <c r="A89" s="63"/>
      <c r="B89" s="75"/>
      <c r="C89" s="66"/>
      <c r="D89" s="66"/>
      <c r="E89" s="79"/>
      <c r="F89" s="78"/>
      <c r="G89" s="277"/>
      <c r="H89" s="78"/>
      <c r="I89" s="78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411</v>
      </c>
      <c r="E90" s="79">
        <v>200000</v>
      </c>
      <c r="F90" s="109">
        <v>23.94</v>
      </c>
      <c r="G90" s="479">
        <v>1.26</v>
      </c>
      <c r="H90" s="78">
        <v>25.2</v>
      </c>
      <c r="I90" s="144">
        <f>SUM(H90:H93)</f>
        <v>37.33</v>
      </c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412</v>
      </c>
      <c r="E91" s="79">
        <v>10000</v>
      </c>
      <c r="F91" s="109">
        <v>3.42</v>
      </c>
      <c r="G91" s="479"/>
      <c r="H91" s="78">
        <v>3.42</v>
      </c>
      <c r="I91" s="144"/>
      <c r="J91" s="23"/>
    </row>
    <row r="92" spans="1:10" ht="17" customHeight="1" x14ac:dyDescent="0.2">
      <c r="A92" s="63"/>
      <c r="B92" s="75" t="s">
        <v>902</v>
      </c>
      <c r="C92" s="66" t="s">
        <v>903</v>
      </c>
      <c r="D92" s="66" t="s">
        <v>413</v>
      </c>
      <c r="E92" s="79">
        <v>200000</v>
      </c>
      <c r="F92" s="109">
        <v>8.36</v>
      </c>
      <c r="G92" s="479"/>
      <c r="H92" s="78">
        <v>8.36</v>
      </c>
      <c r="I92" s="144"/>
      <c r="J92" s="23"/>
    </row>
    <row r="93" spans="1:10" ht="17" customHeight="1" x14ac:dyDescent="0.2">
      <c r="A93" s="63"/>
      <c r="B93" s="75" t="s">
        <v>902</v>
      </c>
      <c r="C93" s="66" t="s">
        <v>903</v>
      </c>
      <c r="D93" s="66" t="s">
        <v>414</v>
      </c>
      <c r="E93" s="79">
        <v>10000</v>
      </c>
      <c r="F93" s="109">
        <v>0.35</v>
      </c>
      <c r="G93" s="479"/>
      <c r="H93" s="78">
        <v>0.35</v>
      </c>
      <c r="I93" s="144"/>
      <c r="J93" s="23"/>
    </row>
    <row r="94" spans="1:10" ht="16" x14ac:dyDescent="0.2">
      <c r="A94" s="63"/>
      <c r="B94" s="75"/>
      <c r="C94" s="66"/>
      <c r="D94" s="66"/>
      <c r="E94" s="79"/>
      <c r="F94" s="78"/>
      <c r="G94" s="277"/>
      <c r="H94" s="78"/>
      <c r="I94" s="78"/>
      <c r="J94" s="23"/>
    </row>
    <row r="95" spans="1:10" ht="16" x14ac:dyDescent="0.2">
      <c r="A95" s="63"/>
      <c r="B95" s="75" t="s">
        <v>551</v>
      </c>
      <c r="C95" s="66" t="s">
        <v>80</v>
      </c>
      <c r="D95" s="66" t="s">
        <v>411</v>
      </c>
      <c r="E95" s="78">
        <v>300000</v>
      </c>
      <c r="F95" s="109">
        <v>26.39</v>
      </c>
      <c r="G95" s="479">
        <v>0.91</v>
      </c>
      <c r="H95" s="78">
        <v>27.3</v>
      </c>
      <c r="I95" s="144">
        <f>SUM(H95:H96)</f>
        <v>39.840000000000003</v>
      </c>
      <c r="J95" s="23"/>
    </row>
    <row r="96" spans="1:10" ht="16" x14ac:dyDescent="0.2">
      <c r="A96" s="63"/>
      <c r="B96" s="75" t="s">
        <v>551</v>
      </c>
      <c r="C96" s="66" t="s">
        <v>80</v>
      </c>
      <c r="D96" s="66" t="s">
        <v>413</v>
      </c>
      <c r="E96" s="78">
        <v>300000</v>
      </c>
      <c r="F96" s="109">
        <v>12.54</v>
      </c>
      <c r="G96" s="479"/>
      <c r="H96" s="78">
        <f>F96</f>
        <v>12.54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78"/>
      <c r="J97" s="23"/>
    </row>
    <row r="98" spans="1:10" ht="16" x14ac:dyDescent="0.2">
      <c r="A98" s="63"/>
      <c r="B98" s="257" t="s">
        <v>900</v>
      </c>
      <c r="C98" s="167" t="s">
        <v>901</v>
      </c>
      <c r="D98" s="66" t="s">
        <v>411</v>
      </c>
      <c r="E98" s="78">
        <v>200000</v>
      </c>
      <c r="F98" s="109">
        <v>10.07</v>
      </c>
      <c r="G98" s="479">
        <v>0.53</v>
      </c>
      <c r="H98" s="78">
        <f>SUM(G98,F98)</f>
        <v>10.6</v>
      </c>
      <c r="I98" s="144">
        <f>SUM(H99,H98)</f>
        <v>18.96</v>
      </c>
      <c r="J98" s="23"/>
    </row>
    <row r="99" spans="1:10" ht="16" x14ac:dyDescent="0.2">
      <c r="A99" s="63"/>
      <c r="B99" s="257" t="s">
        <v>900</v>
      </c>
      <c r="C99" s="167" t="s">
        <v>901</v>
      </c>
      <c r="D99" s="66" t="s">
        <v>413</v>
      </c>
      <c r="E99" s="78">
        <v>200000</v>
      </c>
      <c r="F99" s="109">
        <v>8.36</v>
      </c>
      <c r="G99" s="479"/>
      <c r="H99" s="78">
        <v>8.36</v>
      </c>
      <c r="I99" s="144"/>
      <c r="J99" s="23"/>
    </row>
    <row r="100" spans="1:10" ht="16" x14ac:dyDescent="0.2">
      <c r="A100" s="63"/>
      <c r="B100" s="257"/>
      <c r="C100" s="167"/>
      <c r="D100" s="66"/>
      <c r="E100" s="78"/>
      <c r="F100" s="78"/>
      <c r="G100" s="277"/>
      <c r="H100" s="78"/>
      <c r="I100" s="78"/>
      <c r="J100" s="23"/>
    </row>
    <row r="101" spans="1:10" ht="16" x14ac:dyDescent="0.2">
      <c r="A101" s="63"/>
      <c r="B101" s="257" t="s">
        <v>899</v>
      </c>
      <c r="C101" s="167" t="s">
        <v>844</v>
      </c>
      <c r="D101" s="66" t="s">
        <v>411</v>
      </c>
      <c r="E101" s="78">
        <v>10000</v>
      </c>
      <c r="F101" s="109"/>
      <c r="G101" s="144">
        <v>0.66</v>
      </c>
      <c r="H101" s="78">
        <v>0.66</v>
      </c>
      <c r="I101" s="144">
        <f>G101+F102</f>
        <v>1.08</v>
      </c>
      <c r="J101" s="23"/>
    </row>
    <row r="102" spans="1:10" ht="16" x14ac:dyDescent="0.2">
      <c r="A102" s="63"/>
      <c r="B102" s="257" t="s">
        <v>899</v>
      </c>
      <c r="C102" s="167" t="s">
        <v>844</v>
      </c>
      <c r="D102" s="66" t="s">
        <v>413</v>
      </c>
      <c r="E102" s="78">
        <v>10000</v>
      </c>
      <c r="F102" s="109">
        <v>0.42</v>
      </c>
      <c r="G102" s="479"/>
      <c r="H102" s="78">
        <v>0.42</v>
      </c>
      <c r="I102" s="144"/>
      <c r="J102" s="23"/>
    </row>
    <row r="103" spans="1:10" ht="16" x14ac:dyDescent="0.2">
      <c r="A103" s="63"/>
      <c r="B103" s="257"/>
      <c r="C103" s="167"/>
      <c r="D103" s="66"/>
      <c r="E103" s="79"/>
      <c r="F103" s="78"/>
      <c r="G103" s="277"/>
      <c r="H103" s="78"/>
      <c r="I103" s="78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411</v>
      </c>
      <c r="E104" s="79">
        <v>100000</v>
      </c>
      <c r="F104" s="254">
        <v>27.72</v>
      </c>
      <c r="G104" s="478">
        <v>3.08</v>
      </c>
      <c r="H104" s="78">
        <f>SUM(F104:G104)</f>
        <v>30.799999999999997</v>
      </c>
      <c r="I104" s="144">
        <f>SUM(H104:H108)</f>
        <v>43.15</v>
      </c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412</v>
      </c>
      <c r="E105" s="79">
        <v>10000</v>
      </c>
      <c r="F105" s="109">
        <v>3.42</v>
      </c>
      <c r="G105" s="479"/>
      <c r="H105" s="78">
        <f>F105</f>
        <v>3.42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413</v>
      </c>
      <c r="E106" s="79">
        <v>100000</v>
      </c>
      <c r="F106" s="109">
        <v>4.18</v>
      </c>
      <c r="G106" s="479"/>
      <c r="H106" s="78">
        <f>F106</f>
        <v>4.18</v>
      </c>
      <c r="I106" s="144"/>
      <c r="J106" s="23"/>
    </row>
    <row r="107" spans="1:10" ht="16" x14ac:dyDescent="0.2">
      <c r="A107" s="63"/>
      <c r="B107" s="75" t="s">
        <v>552</v>
      </c>
      <c r="C107" s="66" t="s">
        <v>64</v>
      </c>
      <c r="D107" s="66" t="s">
        <v>418</v>
      </c>
      <c r="E107" s="78">
        <v>100000</v>
      </c>
      <c r="F107" s="109">
        <v>4.4000000000000004</v>
      </c>
      <c r="G107" s="479"/>
      <c r="H107" s="78">
        <f>F107</f>
        <v>4.4000000000000004</v>
      </c>
      <c r="I107" s="144"/>
      <c r="J107" s="23"/>
    </row>
    <row r="108" spans="1:10" ht="16" x14ac:dyDescent="0.2">
      <c r="A108" s="63"/>
      <c r="B108" s="75" t="s">
        <v>552</v>
      </c>
      <c r="C108" s="66" t="s">
        <v>64</v>
      </c>
      <c r="D108" s="66" t="s">
        <v>414</v>
      </c>
      <c r="E108" s="79">
        <v>10000</v>
      </c>
      <c r="F108" s="109">
        <v>0.35</v>
      </c>
      <c r="G108" s="479"/>
      <c r="H108" s="78">
        <f>F108</f>
        <v>0.35</v>
      </c>
      <c r="I108" s="144"/>
      <c r="J108" s="23"/>
    </row>
    <row r="109" spans="1:10" ht="16" x14ac:dyDescent="0.2">
      <c r="A109" s="63"/>
      <c r="B109" s="75"/>
      <c r="C109" s="66"/>
      <c r="D109" s="66"/>
      <c r="E109" s="79"/>
      <c r="F109" s="78"/>
      <c r="G109" s="277"/>
      <c r="H109" s="78"/>
      <c r="I109" s="78"/>
      <c r="J109" s="23"/>
    </row>
    <row r="110" spans="1:10" ht="16" x14ac:dyDescent="0.2">
      <c r="A110" s="63"/>
      <c r="B110" s="75" t="s">
        <v>553</v>
      </c>
      <c r="C110" s="66" t="s">
        <v>218</v>
      </c>
      <c r="D110" s="66" t="s">
        <v>411</v>
      </c>
      <c r="E110" s="79">
        <v>10000</v>
      </c>
      <c r="F110" s="109">
        <v>0</v>
      </c>
      <c r="G110" s="479">
        <f>H110-F110</f>
        <v>5.0199999999999996</v>
      </c>
      <c r="H110" s="78">
        <v>5.0199999999999996</v>
      </c>
      <c r="I110" s="144">
        <f>H110</f>
        <v>5.0199999999999996</v>
      </c>
      <c r="J110" s="23"/>
    </row>
    <row r="111" spans="1:10" ht="16" x14ac:dyDescent="0.2">
      <c r="A111" s="63"/>
      <c r="B111" s="75"/>
      <c r="C111" s="66"/>
      <c r="D111" s="66"/>
      <c r="E111" s="79"/>
      <c r="F111" s="78"/>
      <c r="G111" s="277"/>
      <c r="H111" s="78"/>
      <c r="I111" s="78"/>
      <c r="J111" s="23"/>
    </row>
    <row r="112" spans="1:10" ht="16" x14ac:dyDescent="0.2">
      <c r="A112" s="63"/>
      <c r="B112" s="75" t="s">
        <v>422</v>
      </c>
      <c r="C112" s="66" t="s">
        <v>420</v>
      </c>
      <c r="D112" s="66" t="s">
        <v>411</v>
      </c>
      <c r="E112" s="79">
        <v>10000</v>
      </c>
      <c r="F112" s="109">
        <v>0</v>
      </c>
      <c r="G112" s="478">
        <v>5.0199999999999996</v>
      </c>
      <c r="H112" s="78">
        <f>SUM(F112:G112)</f>
        <v>5.0199999999999996</v>
      </c>
      <c r="I112" s="144">
        <f>SUM(H112:H113)</f>
        <v>7.1099999999999994</v>
      </c>
      <c r="J112" s="23"/>
    </row>
    <row r="113" spans="1:10" ht="16" x14ac:dyDescent="0.2">
      <c r="A113" s="75"/>
      <c r="B113" s="75" t="s">
        <v>422</v>
      </c>
      <c r="C113" s="66" t="s">
        <v>420</v>
      </c>
      <c r="D113" s="66" t="s">
        <v>413</v>
      </c>
      <c r="E113" s="79">
        <v>50000</v>
      </c>
      <c r="F113" s="109">
        <v>2.09</v>
      </c>
      <c r="G113" s="479"/>
      <c r="H113" s="78">
        <f>F113</f>
        <v>2.09</v>
      </c>
      <c r="I113" s="144"/>
      <c r="J113" s="23"/>
    </row>
    <row r="114" spans="1:10" ht="16" x14ac:dyDescent="0.2">
      <c r="A114" s="75"/>
      <c r="B114" s="75"/>
      <c r="C114" s="66"/>
      <c r="D114" s="66"/>
      <c r="E114" s="79"/>
      <c r="F114" s="78"/>
      <c r="G114" s="277"/>
      <c r="H114" s="78"/>
      <c r="I114" s="78"/>
      <c r="J114" s="23"/>
    </row>
    <row r="115" spans="1:10" ht="16" x14ac:dyDescent="0.2">
      <c r="A115" s="75"/>
      <c r="B115" s="75" t="s">
        <v>794</v>
      </c>
      <c r="C115" s="66" t="s">
        <v>791</v>
      </c>
      <c r="D115" s="66" t="s">
        <v>411</v>
      </c>
      <c r="E115" s="78">
        <v>10000</v>
      </c>
      <c r="F115" s="109">
        <v>0</v>
      </c>
      <c r="G115" s="479">
        <v>1.26</v>
      </c>
      <c r="H115" s="78">
        <f>F115+G115</f>
        <v>1.26</v>
      </c>
      <c r="I115" s="144">
        <f>H115</f>
        <v>1.26</v>
      </c>
      <c r="J115" s="23"/>
    </row>
    <row r="116" spans="1:10" ht="16" x14ac:dyDescent="0.2">
      <c r="A116" s="63"/>
      <c r="B116" s="75"/>
      <c r="C116" s="66"/>
      <c r="D116" s="66"/>
      <c r="E116" s="79"/>
      <c r="F116" s="78"/>
      <c r="G116" s="277"/>
      <c r="H116" s="78"/>
      <c r="I116" s="78"/>
      <c r="J116" s="23"/>
    </row>
    <row r="117" spans="1:10" ht="16" x14ac:dyDescent="0.2">
      <c r="A117" s="63"/>
      <c r="B117" s="75" t="s">
        <v>766</v>
      </c>
      <c r="C117" s="66" t="s">
        <v>765</v>
      </c>
      <c r="D117" s="66" t="s">
        <v>411</v>
      </c>
      <c r="E117" s="78">
        <v>10000</v>
      </c>
      <c r="F117" s="109">
        <v>0</v>
      </c>
      <c r="G117" s="479">
        <v>0.91</v>
      </c>
      <c r="H117" s="78">
        <f>SUM(F117:G117)</f>
        <v>0.91</v>
      </c>
      <c r="I117" s="144">
        <f>SUM(H117:H120)</f>
        <v>5.0999999999999996</v>
      </c>
      <c r="J117" s="23"/>
    </row>
    <row r="118" spans="1:10" ht="16" x14ac:dyDescent="0.2">
      <c r="A118" s="63"/>
      <c r="B118" s="75" t="s">
        <v>766</v>
      </c>
      <c r="C118" s="66" t="s">
        <v>765</v>
      </c>
      <c r="D118" s="66" t="s">
        <v>412</v>
      </c>
      <c r="E118" s="78">
        <v>10000</v>
      </c>
      <c r="F118" s="109">
        <v>3.42</v>
      </c>
      <c r="G118" s="479"/>
      <c r="H118" s="78">
        <f>F118</f>
        <v>3.42</v>
      </c>
      <c r="I118" s="144"/>
      <c r="J118" s="23"/>
    </row>
    <row r="119" spans="1:10" ht="16" x14ac:dyDescent="0.2">
      <c r="A119" s="63"/>
      <c r="B119" s="75" t="s">
        <v>766</v>
      </c>
      <c r="C119" s="66" t="s">
        <v>765</v>
      </c>
      <c r="D119" s="66" t="s">
        <v>413</v>
      </c>
      <c r="E119" s="78">
        <v>10000</v>
      </c>
      <c r="F119" s="109">
        <v>0.42</v>
      </c>
      <c r="G119" s="479"/>
      <c r="H119" s="78">
        <f>F119</f>
        <v>0.42</v>
      </c>
      <c r="I119" s="144"/>
      <c r="J119" s="23"/>
    </row>
    <row r="120" spans="1:10" ht="16" x14ac:dyDescent="0.2">
      <c r="A120" s="63"/>
      <c r="B120" s="75" t="s">
        <v>766</v>
      </c>
      <c r="C120" s="66" t="s">
        <v>765</v>
      </c>
      <c r="D120" s="66" t="s">
        <v>414</v>
      </c>
      <c r="E120" s="78">
        <v>10000</v>
      </c>
      <c r="F120" s="109">
        <v>0.35</v>
      </c>
      <c r="G120" s="479"/>
      <c r="H120" s="78">
        <f>F120</f>
        <v>0.35</v>
      </c>
      <c r="I120" s="144"/>
      <c r="J120" s="23"/>
    </row>
    <row r="121" spans="1:10" ht="16" x14ac:dyDescent="0.2">
      <c r="A121" s="63"/>
      <c r="B121" s="75"/>
      <c r="C121" s="66"/>
      <c r="D121" s="66"/>
      <c r="E121" s="79"/>
      <c r="F121" s="78"/>
      <c r="G121" s="277"/>
      <c r="H121" s="79"/>
      <c r="I121" s="78"/>
      <c r="J121" s="23"/>
    </row>
    <row r="122" spans="1:10" ht="16" x14ac:dyDescent="0.2">
      <c r="A122" s="63"/>
      <c r="B122" s="75" t="s">
        <v>943</v>
      </c>
      <c r="C122" s="66" t="s">
        <v>944</v>
      </c>
      <c r="D122" s="66" t="s">
        <v>411</v>
      </c>
      <c r="E122" s="79">
        <v>10000</v>
      </c>
      <c r="F122" s="109">
        <v>0</v>
      </c>
      <c r="G122" s="479">
        <v>0.53</v>
      </c>
      <c r="H122" s="79">
        <v>0.53</v>
      </c>
      <c r="I122" s="144">
        <f>SUM(H123,H122)</f>
        <v>0.95</v>
      </c>
      <c r="J122" s="23"/>
    </row>
    <row r="123" spans="1:10" ht="16" x14ac:dyDescent="0.2">
      <c r="A123" s="63"/>
      <c r="B123" s="75" t="s">
        <v>943</v>
      </c>
      <c r="C123" s="66" t="s">
        <v>944</v>
      </c>
      <c r="D123" s="66" t="s">
        <v>413</v>
      </c>
      <c r="E123" s="79">
        <v>10000</v>
      </c>
      <c r="F123" s="109">
        <v>0.42</v>
      </c>
      <c r="G123" s="479">
        <v>0</v>
      </c>
      <c r="H123" s="79">
        <v>0.42</v>
      </c>
      <c r="I123" s="144"/>
      <c r="J123" s="23"/>
    </row>
    <row r="124" spans="1:10" ht="16" x14ac:dyDescent="0.2">
      <c r="A124" s="63"/>
      <c r="B124" s="75"/>
      <c r="C124" s="66"/>
      <c r="D124" s="66"/>
      <c r="E124" s="79"/>
      <c r="F124" s="78"/>
      <c r="G124" s="277"/>
      <c r="H124" s="78"/>
      <c r="I124" s="78"/>
      <c r="J124" s="23"/>
    </row>
    <row r="125" spans="1:10" ht="16" x14ac:dyDescent="0.2">
      <c r="A125" s="63"/>
      <c r="B125" s="75" t="s">
        <v>1175</v>
      </c>
      <c r="C125" s="66" t="s">
        <v>1176</v>
      </c>
      <c r="D125" s="66" t="s">
        <v>411</v>
      </c>
      <c r="E125" s="79">
        <v>20000</v>
      </c>
      <c r="F125" s="109">
        <v>0.53</v>
      </c>
      <c r="G125" s="479">
        <v>0.53</v>
      </c>
      <c r="H125" s="79">
        <v>1.06</v>
      </c>
      <c r="I125" s="144">
        <f>SUM(H125:H126)</f>
        <v>1.9</v>
      </c>
      <c r="J125" s="23"/>
    </row>
    <row r="126" spans="1:10" ht="16" x14ac:dyDescent="0.2">
      <c r="A126" s="63"/>
      <c r="B126" s="75" t="s">
        <v>1175</v>
      </c>
      <c r="C126" s="66" t="s">
        <v>1176</v>
      </c>
      <c r="D126" s="66" t="s">
        <v>413</v>
      </c>
      <c r="E126" s="79">
        <v>20000</v>
      </c>
      <c r="F126" s="109">
        <v>0.84</v>
      </c>
      <c r="G126" s="479"/>
      <c r="H126" s="79">
        <v>0.84</v>
      </c>
      <c r="I126" s="144"/>
      <c r="J126" s="23"/>
    </row>
    <row r="127" spans="1:10" ht="16" x14ac:dyDescent="0.2">
      <c r="A127" s="63"/>
      <c r="B127" s="75"/>
      <c r="C127" s="66"/>
      <c r="D127" s="66"/>
      <c r="E127" s="79"/>
      <c r="F127" s="78"/>
      <c r="G127" s="277"/>
      <c r="H127" s="79"/>
      <c r="I127" s="78"/>
      <c r="J127" s="23"/>
    </row>
    <row r="128" spans="1:10" ht="16" x14ac:dyDescent="0.2">
      <c r="A128" s="63"/>
      <c r="B128" s="75" t="s">
        <v>946</v>
      </c>
      <c r="C128" s="66" t="s">
        <v>947</v>
      </c>
      <c r="D128" s="66" t="s">
        <v>411</v>
      </c>
      <c r="E128" s="79">
        <v>150000</v>
      </c>
      <c r="F128" s="109">
        <v>7.42</v>
      </c>
      <c r="G128" s="479">
        <v>0.53</v>
      </c>
      <c r="H128" s="79">
        <f>F128+G128</f>
        <v>7.95</v>
      </c>
      <c r="I128" s="144">
        <f>H128+H129</f>
        <v>14.219999999999999</v>
      </c>
      <c r="J128" s="23"/>
    </row>
    <row r="129" spans="1:10" ht="16" x14ac:dyDescent="0.2">
      <c r="A129" s="63"/>
      <c r="B129" s="75" t="s">
        <v>946</v>
      </c>
      <c r="C129" s="66" t="s">
        <v>947</v>
      </c>
      <c r="D129" s="66" t="s">
        <v>413</v>
      </c>
      <c r="E129" s="79">
        <v>150000</v>
      </c>
      <c r="F129" s="109">
        <v>6.27</v>
      </c>
      <c r="G129" s="479"/>
      <c r="H129" s="79">
        <v>6.27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9"/>
      <c r="I130" s="78"/>
      <c r="J130" s="23"/>
    </row>
    <row r="131" spans="1:10" ht="16" x14ac:dyDescent="0.2">
      <c r="A131" s="63"/>
      <c r="B131" s="75" t="s">
        <v>558</v>
      </c>
      <c r="C131" s="66" t="s">
        <v>219</v>
      </c>
      <c r="D131" s="66" t="s">
        <v>411</v>
      </c>
      <c r="E131" s="78">
        <v>50000</v>
      </c>
      <c r="F131" s="109">
        <f>H131-G131</f>
        <v>2.6399999999999997</v>
      </c>
      <c r="G131" s="479">
        <v>0.66</v>
      </c>
      <c r="H131" s="78">
        <v>3.3</v>
      </c>
      <c r="I131" s="192">
        <f>SUM(H131:H131)</f>
        <v>3.3</v>
      </c>
      <c r="J131" s="23"/>
    </row>
    <row r="132" spans="1:10" ht="16" x14ac:dyDescent="0.2">
      <c r="A132" s="63"/>
      <c r="B132" s="75"/>
      <c r="C132" s="66"/>
      <c r="D132" s="66"/>
      <c r="E132" s="79"/>
      <c r="F132" s="78"/>
      <c r="G132" s="277"/>
      <c r="H132" s="79"/>
      <c r="I132" s="78"/>
      <c r="J132" s="23"/>
    </row>
    <row r="133" spans="1:10" ht="16" x14ac:dyDescent="0.2">
      <c r="A133" s="63"/>
      <c r="B133" s="75" t="s">
        <v>909</v>
      </c>
      <c r="C133" s="66" t="s">
        <v>910</v>
      </c>
      <c r="D133" s="66" t="s">
        <v>411</v>
      </c>
      <c r="E133" s="79">
        <v>10000</v>
      </c>
      <c r="F133" s="109">
        <v>0</v>
      </c>
      <c r="G133" s="479">
        <v>0.91</v>
      </c>
      <c r="H133" s="79">
        <v>0.91</v>
      </c>
      <c r="I133" s="144">
        <v>0.91</v>
      </c>
      <c r="J133" s="23"/>
    </row>
    <row r="134" spans="1:10" ht="16" x14ac:dyDescent="0.2">
      <c r="A134" s="63"/>
      <c r="B134" s="75"/>
      <c r="C134" s="66"/>
      <c r="D134" s="66"/>
      <c r="E134" s="79"/>
      <c r="F134" s="78"/>
      <c r="G134" s="277"/>
      <c r="H134" s="78"/>
      <c r="I134" s="78"/>
      <c r="J134" s="23"/>
    </row>
    <row r="135" spans="1:10" ht="16" x14ac:dyDescent="0.2">
      <c r="A135" s="63"/>
      <c r="B135" s="75" t="s">
        <v>1205</v>
      </c>
      <c r="C135" s="66" t="s">
        <v>1206</v>
      </c>
      <c r="D135" s="66" t="s">
        <v>411</v>
      </c>
      <c r="E135" s="79">
        <v>10000</v>
      </c>
      <c r="F135" s="109">
        <v>0</v>
      </c>
      <c r="G135" s="479">
        <v>1.26</v>
      </c>
      <c r="H135" s="79">
        <v>1.26</v>
      </c>
      <c r="I135" s="144">
        <f>SUM(H135:H138)</f>
        <v>2.4299999999999997</v>
      </c>
      <c r="J135" s="23"/>
    </row>
    <row r="136" spans="1:10" ht="16" x14ac:dyDescent="0.2">
      <c r="A136" s="63"/>
      <c r="B136" s="75" t="s">
        <v>1205</v>
      </c>
      <c r="C136" s="66" t="s">
        <v>1206</v>
      </c>
      <c r="D136" s="66" t="s">
        <v>412</v>
      </c>
      <c r="E136" s="79">
        <v>2000</v>
      </c>
      <c r="F136" s="109">
        <v>0.68</v>
      </c>
      <c r="G136" s="479">
        <v>0</v>
      </c>
      <c r="H136" s="79">
        <v>0.68</v>
      </c>
      <c r="I136" s="144"/>
      <c r="J136" s="23"/>
    </row>
    <row r="137" spans="1:10" ht="16" x14ac:dyDescent="0.2">
      <c r="A137" s="63"/>
      <c r="B137" s="75" t="s">
        <v>1205</v>
      </c>
      <c r="C137" s="66" t="s">
        <v>1206</v>
      </c>
      <c r="D137" s="66" t="s">
        <v>413</v>
      </c>
      <c r="E137" s="79">
        <v>10000</v>
      </c>
      <c r="F137" s="109">
        <v>0.42</v>
      </c>
      <c r="G137" s="479">
        <v>0</v>
      </c>
      <c r="H137" s="79">
        <v>0.42</v>
      </c>
      <c r="I137" s="144"/>
      <c r="J137" s="23"/>
    </row>
    <row r="138" spans="1:10" ht="16" x14ac:dyDescent="0.2">
      <c r="A138" s="63"/>
      <c r="B138" s="75" t="s">
        <v>1205</v>
      </c>
      <c r="C138" s="66" t="s">
        <v>1206</v>
      </c>
      <c r="D138" s="66" t="s">
        <v>414</v>
      </c>
      <c r="E138" s="79">
        <v>2000</v>
      </c>
      <c r="F138" s="109">
        <v>7.0000000000000007E-2</v>
      </c>
      <c r="G138" s="479">
        <v>0</v>
      </c>
      <c r="H138" s="79">
        <v>7.0000000000000007E-2</v>
      </c>
      <c r="I138" s="144"/>
      <c r="J138" s="23"/>
    </row>
    <row r="139" spans="1:10" ht="16" x14ac:dyDescent="0.2">
      <c r="A139" s="63"/>
      <c r="B139" s="75"/>
      <c r="C139" s="66"/>
      <c r="D139" s="66"/>
      <c r="E139" s="78"/>
      <c r="F139" s="78"/>
      <c r="G139" s="277"/>
      <c r="H139" s="79"/>
      <c r="I139" s="78"/>
      <c r="J139" s="23"/>
    </row>
    <row r="140" spans="1:10" ht="16" x14ac:dyDescent="0.2">
      <c r="A140" s="63"/>
      <c r="B140" s="175" t="s">
        <v>651</v>
      </c>
      <c r="C140" s="66" t="s">
        <v>650</v>
      </c>
      <c r="D140" s="66" t="s">
        <v>411</v>
      </c>
      <c r="E140" s="78">
        <v>250000</v>
      </c>
      <c r="F140" s="109">
        <v>30.24</v>
      </c>
      <c r="G140" s="479">
        <v>1.26</v>
      </c>
      <c r="H140" s="78">
        <f>SUM(G140,F140)</f>
        <v>31.5</v>
      </c>
      <c r="I140" s="144">
        <f>SUM(H140:H143)</f>
        <v>45.720000000000006</v>
      </c>
      <c r="J140" s="23"/>
    </row>
    <row r="141" spans="1:10" ht="16" x14ac:dyDescent="0.2">
      <c r="A141" s="63"/>
      <c r="B141" s="175" t="s">
        <v>651</v>
      </c>
      <c r="C141" s="66" t="s">
        <v>650</v>
      </c>
      <c r="D141" s="66" t="s">
        <v>412</v>
      </c>
      <c r="E141" s="78">
        <v>10000</v>
      </c>
      <c r="F141" s="109">
        <v>3.42</v>
      </c>
      <c r="G141" s="479"/>
      <c r="H141" s="79">
        <f>F141</f>
        <v>3.42</v>
      </c>
      <c r="I141" s="144"/>
      <c r="J141" s="23"/>
    </row>
    <row r="142" spans="1:10" ht="16" x14ac:dyDescent="0.2">
      <c r="A142" s="63"/>
      <c r="B142" s="175" t="s">
        <v>651</v>
      </c>
      <c r="C142" s="66" t="s">
        <v>650</v>
      </c>
      <c r="D142" s="66" t="s">
        <v>413</v>
      </c>
      <c r="E142" s="78">
        <v>240000</v>
      </c>
      <c r="F142" s="109">
        <v>10.45</v>
      </c>
      <c r="G142" s="479"/>
      <c r="H142" s="79">
        <f>F142</f>
        <v>10.45</v>
      </c>
      <c r="I142" s="144"/>
      <c r="J142" s="23"/>
    </row>
    <row r="143" spans="1:10" ht="16" x14ac:dyDescent="0.2">
      <c r="A143" s="63"/>
      <c r="B143" s="175" t="s">
        <v>651</v>
      </c>
      <c r="C143" s="66" t="s">
        <v>650</v>
      </c>
      <c r="D143" s="66" t="s">
        <v>414</v>
      </c>
      <c r="E143" s="78">
        <v>10000</v>
      </c>
      <c r="F143" s="109">
        <v>0.35</v>
      </c>
      <c r="G143" s="479"/>
      <c r="H143" s="79">
        <f>F143</f>
        <v>0.35</v>
      </c>
      <c r="I143" s="144"/>
      <c r="J143" s="23"/>
    </row>
    <row r="144" spans="1:10" ht="16" x14ac:dyDescent="0.2">
      <c r="A144" s="63"/>
      <c r="B144" s="75"/>
      <c r="C144" s="66"/>
      <c r="D144" s="66"/>
      <c r="E144" s="78"/>
      <c r="F144" s="78"/>
      <c r="G144" s="277"/>
      <c r="H144" s="79"/>
      <c r="I144" s="78"/>
      <c r="J144" s="23"/>
    </row>
    <row r="145" spans="1:10" ht="16" x14ac:dyDescent="0.2">
      <c r="A145" s="63"/>
      <c r="B145" s="75" t="s">
        <v>836</v>
      </c>
      <c r="C145" s="66" t="s">
        <v>837</v>
      </c>
      <c r="D145" s="66" t="s">
        <v>411</v>
      </c>
      <c r="E145" s="78">
        <v>200000</v>
      </c>
      <c r="F145" s="109">
        <v>12.54</v>
      </c>
      <c r="G145" s="479">
        <v>0.66</v>
      </c>
      <c r="H145" s="79">
        <f>SUM(F145,G145)</f>
        <v>13.2</v>
      </c>
      <c r="I145" s="144">
        <f>SUM(H145,H146)</f>
        <v>21.56</v>
      </c>
      <c r="J145" s="23"/>
    </row>
    <row r="146" spans="1:10" ht="16" x14ac:dyDescent="0.2">
      <c r="A146" s="63"/>
      <c r="B146" s="75" t="s">
        <v>836</v>
      </c>
      <c r="C146" s="66" t="s">
        <v>837</v>
      </c>
      <c r="D146" s="66" t="s">
        <v>413</v>
      </c>
      <c r="E146" s="78">
        <v>200000</v>
      </c>
      <c r="F146" s="109">
        <v>8.36</v>
      </c>
      <c r="G146" s="479"/>
      <c r="H146" s="79">
        <v>8.36</v>
      </c>
      <c r="I146" s="144"/>
      <c r="J146" s="23"/>
    </row>
    <row r="147" spans="1:10" ht="16" x14ac:dyDescent="0.2">
      <c r="A147" s="63"/>
      <c r="B147" s="75"/>
      <c r="C147" s="66"/>
      <c r="D147" s="66"/>
      <c r="E147" s="79"/>
      <c r="F147" s="78"/>
      <c r="G147" s="277"/>
      <c r="H147" s="79"/>
      <c r="I147" s="78"/>
      <c r="J147" s="23"/>
    </row>
    <row r="148" spans="1:10" ht="16" x14ac:dyDescent="0.2">
      <c r="A148" s="63"/>
      <c r="B148" s="75" t="s">
        <v>561</v>
      </c>
      <c r="C148" s="66" t="s">
        <v>1039</v>
      </c>
      <c r="D148" s="66" t="s">
        <v>411</v>
      </c>
      <c r="E148" s="79">
        <v>10000</v>
      </c>
      <c r="F148" s="109">
        <v>0</v>
      </c>
      <c r="G148" s="479">
        <f>H148-F148</f>
        <v>0.91</v>
      </c>
      <c r="H148" s="79">
        <v>0.91</v>
      </c>
      <c r="I148" s="144">
        <f>SUM(H148:H149)</f>
        <v>1.33</v>
      </c>
      <c r="J148" s="23"/>
    </row>
    <row r="149" spans="1:10" ht="16" x14ac:dyDescent="0.2">
      <c r="A149" s="63"/>
      <c r="B149" s="75" t="s">
        <v>561</v>
      </c>
      <c r="C149" s="66" t="s">
        <v>1039</v>
      </c>
      <c r="D149" s="66" t="s">
        <v>413</v>
      </c>
      <c r="E149" s="78">
        <v>10000</v>
      </c>
      <c r="F149" s="109">
        <v>0.42</v>
      </c>
      <c r="G149" s="479"/>
      <c r="H149" s="78">
        <f>F149</f>
        <v>0.42</v>
      </c>
      <c r="I149" s="144"/>
      <c r="J149" s="23"/>
    </row>
    <row r="150" spans="1:10" ht="16" x14ac:dyDescent="0.2">
      <c r="A150" s="63"/>
      <c r="B150" s="75"/>
      <c r="C150" s="66"/>
      <c r="D150" s="66"/>
      <c r="E150" s="78"/>
      <c r="F150" s="78"/>
      <c r="G150" s="277"/>
      <c r="H150" s="78"/>
      <c r="I150" s="78"/>
      <c r="J150" s="23"/>
    </row>
    <row r="151" spans="1:10" ht="16" x14ac:dyDescent="0.2">
      <c r="A151" s="63"/>
      <c r="B151" s="75" t="s">
        <v>871</v>
      </c>
      <c r="C151" s="66" t="s">
        <v>870</v>
      </c>
      <c r="D151" s="66" t="s">
        <v>411</v>
      </c>
      <c r="E151" s="79">
        <v>10000</v>
      </c>
      <c r="F151" s="109">
        <v>0</v>
      </c>
      <c r="G151" s="479">
        <v>0.53</v>
      </c>
      <c r="H151" s="78">
        <v>0.53</v>
      </c>
      <c r="I151" s="144">
        <f>SUM(H151:H152)</f>
        <v>1.37</v>
      </c>
      <c r="J151" s="23"/>
    </row>
    <row r="152" spans="1:10" ht="16" x14ac:dyDescent="0.2">
      <c r="A152" s="63"/>
      <c r="B152" s="75" t="s">
        <v>871</v>
      </c>
      <c r="C152" s="66" t="s">
        <v>870</v>
      </c>
      <c r="D152" s="66" t="s">
        <v>413</v>
      </c>
      <c r="E152" s="78">
        <v>20000</v>
      </c>
      <c r="F152" s="109">
        <v>0.84</v>
      </c>
      <c r="G152" s="479"/>
      <c r="H152" s="78">
        <v>0.84</v>
      </c>
      <c r="I152" s="144"/>
      <c r="J152" s="23"/>
    </row>
    <row r="153" spans="1:10" ht="16" x14ac:dyDescent="0.2">
      <c r="A153" s="63"/>
      <c r="B153" s="75"/>
      <c r="C153" s="66"/>
      <c r="D153" s="66"/>
      <c r="E153" s="78"/>
      <c r="F153" s="78"/>
      <c r="G153" s="277"/>
      <c r="H153" s="78"/>
      <c r="I153" s="78"/>
      <c r="J153" s="23"/>
    </row>
    <row r="154" spans="1:10" ht="16" x14ac:dyDescent="0.2">
      <c r="A154" s="63"/>
      <c r="B154" s="75" t="s">
        <v>1110</v>
      </c>
      <c r="C154" s="66" t="s">
        <v>1111</v>
      </c>
      <c r="D154" s="66" t="s">
        <v>411</v>
      </c>
      <c r="E154" s="575">
        <v>10000</v>
      </c>
      <c r="F154" s="109">
        <v>0</v>
      </c>
      <c r="G154" s="479">
        <v>0.66</v>
      </c>
      <c r="H154" s="78">
        <v>0.66</v>
      </c>
      <c r="I154" s="144">
        <v>0.66</v>
      </c>
      <c r="J154" s="23"/>
    </row>
    <row r="155" spans="1:10" ht="16" x14ac:dyDescent="0.2">
      <c r="A155" s="63"/>
      <c r="B155" s="75"/>
      <c r="C155" s="66"/>
      <c r="D155" s="66"/>
      <c r="E155" s="575"/>
      <c r="F155" s="78"/>
      <c r="G155" s="277"/>
      <c r="H155" s="78"/>
      <c r="I155" s="78"/>
      <c r="J155" s="23"/>
    </row>
    <row r="156" spans="1:10" ht="16" x14ac:dyDescent="0.2">
      <c r="A156" s="63"/>
      <c r="B156" s="75" t="s">
        <v>562</v>
      </c>
      <c r="C156" s="66" t="s">
        <v>233</v>
      </c>
      <c r="D156" s="66" t="s">
        <v>411</v>
      </c>
      <c r="E156" s="78">
        <v>10000</v>
      </c>
      <c r="F156" s="109">
        <v>0</v>
      </c>
      <c r="G156" s="479">
        <f>H156-F156</f>
        <v>5.0199999999999996</v>
      </c>
      <c r="H156" s="78">
        <v>5.0199999999999996</v>
      </c>
      <c r="I156" s="144">
        <f>SUM(H156:H159)</f>
        <v>12.969999999999999</v>
      </c>
      <c r="J156" s="211"/>
    </row>
    <row r="157" spans="1:10" ht="16" x14ac:dyDescent="0.2">
      <c r="A157" s="63"/>
      <c r="B157" s="75" t="s">
        <v>562</v>
      </c>
      <c r="C157" s="66" t="s">
        <v>233</v>
      </c>
      <c r="D157" s="66" t="s">
        <v>412</v>
      </c>
      <c r="E157" s="79">
        <v>10000</v>
      </c>
      <c r="F157" s="109">
        <v>3.42</v>
      </c>
      <c r="G157" s="479"/>
      <c r="H157" s="79">
        <f>F157</f>
        <v>3.42</v>
      </c>
      <c r="I157" s="144"/>
      <c r="J157" s="23"/>
    </row>
    <row r="158" spans="1:10" ht="16" x14ac:dyDescent="0.2">
      <c r="A158" s="63"/>
      <c r="B158" s="75" t="s">
        <v>562</v>
      </c>
      <c r="C158" s="66" t="s">
        <v>233</v>
      </c>
      <c r="D158" s="66" t="s">
        <v>413</v>
      </c>
      <c r="E158" s="79">
        <v>100000</v>
      </c>
      <c r="F158" s="109">
        <v>4.18</v>
      </c>
      <c r="G158" s="479"/>
      <c r="H158" s="79">
        <f>F158</f>
        <v>4.18</v>
      </c>
      <c r="I158" s="144"/>
      <c r="J158" s="23"/>
    </row>
    <row r="159" spans="1:10" ht="16" x14ac:dyDescent="0.2">
      <c r="A159" s="63"/>
      <c r="B159" s="75" t="s">
        <v>562</v>
      </c>
      <c r="C159" s="66" t="s">
        <v>233</v>
      </c>
      <c r="D159" s="66" t="s">
        <v>414</v>
      </c>
      <c r="E159" s="79">
        <v>10000</v>
      </c>
      <c r="F159" s="109">
        <v>0.35</v>
      </c>
      <c r="G159" s="479"/>
      <c r="H159" s="79">
        <f>F159</f>
        <v>0.35</v>
      </c>
      <c r="I159" s="144"/>
      <c r="J159" s="23"/>
    </row>
    <row r="160" spans="1:10" ht="16" x14ac:dyDescent="0.2">
      <c r="A160" s="63"/>
      <c r="B160" s="75"/>
      <c r="C160" s="66"/>
      <c r="D160" s="66"/>
      <c r="E160" s="79"/>
      <c r="F160" s="78"/>
      <c r="G160" s="277"/>
      <c r="H160" s="79"/>
      <c r="I160" s="78"/>
      <c r="J160" s="23"/>
    </row>
    <row r="161" spans="1:10" ht="16" x14ac:dyDescent="0.2">
      <c r="A161" s="63"/>
      <c r="B161" s="75" t="s">
        <v>563</v>
      </c>
      <c r="C161" s="66" t="s">
        <v>234</v>
      </c>
      <c r="D161" s="66" t="s">
        <v>411</v>
      </c>
      <c r="E161" s="78">
        <v>10000</v>
      </c>
      <c r="F161" s="109">
        <v>0</v>
      </c>
      <c r="G161" s="479">
        <f>H161-F161</f>
        <v>14.08</v>
      </c>
      <c r="H161" s="78">
        <v>14.08</v>
      </c>
      <c r="I161" s="144">
        <f>H161</f>
        <v>14.08</v>
      </c>
      <c r="J161" s="23"/>
    </row>
    <row r="162" spans="1:10" ht="16" x14ac:dyDescent="0.2">
      <c r="A162" s="63"/>
      <c r="B162" s="75"/>
      <c r="C162" s="66"/>
      <c r="D162" s="66"/>
      <c r="F162" s="314"/>
      <c r="G162" s="277"/>
      <c r="H162" s="78"/>
      <c r="I162" s="78"/>
      <c r="J162" s="23"/>
    </row>
    <row r="163" spans="1:10" ht="16" x14ac:dyDescent="0.2">
      <c r="A163" s="63"/>
      <c r="B163" s="75" t="s">
        <v>564</v>
      </c>
      <c r="C163" s="168" t="s">
        <v>330</v>
      </c>
      <c r="D163" s="168" t="s">
        <v>411</v>
      </c>
      <c r="E163" s="169">
        <v>200000</v>
      </c>
      <c r="F163" s="254">
        <v>23.94</v>
      </c>
      <c r="G163" s="478">
        <v>1.26</v>
      </c>
      <c r="H163" s="343">
        <f>SUM(F163:G163)</f>
        <v>25.200000000000003</v>
      </c>
      <c r="I163" s="144">
        <f>SUM(H163:H168)</f>
        <v>32.660000000000004</v>
      </c>
      <c r="J163" s="23"/>
    </row>
    <row r="164" spans="1:10" ht="16" x14ac:dyDescent="0.2">
      <c r="A164" s="63"/>
      <c r="B164" s="75" t="s">
        <v>564</v>
      </c>
      <c r="C164" s="168" t="s">
        <v>330</v>
      </c>
      <c r="D164" s="168" t="s">
        <v>417</v>
      </c>
      <c r="E164" s="169">
        <v>10000</v>
      </c>
      <c r="F164" s="254">
        <v>2.83</v>
      </c>
      <c r="G164" s="479"/>
      <c r="H164" s="343">
        <f>F164</f>
        <v>2.83</v>
      </c>
      <c r="I164" s="144"/>
      <c r="J164" s="23"/>
    </row>
    <row r="165" spans="1:10" ht="16" x14ac:dyDescent="0.2">
      <c r="A165" s="63"/>
      <c r="B165" s="75" t="s">
        <v>564</v>
      </c>
      <c r="C165" s="168" t="s">
        <v>330</v>
      </c>
      <c r="D165" s="168" t="s">
        <v>412</v>
      </c>
      <c r="E165" s="169">
        <v>10000</v>
      </c>
      <c r="F165" s="109">
        <v>3.42</v>
      </c>
      <c r="G165" s="479"/>
      <c r="H165" s="78">
        <f>F165</f>
        <v>3.42</v>
      </c>
      <c r="I165" s="144"/>
      <c r="J165" s="23"/>
    </row>
    <row r="166" spans="1:10" ht="16" x14ac:dyDescent="0.2">
      <c r="A166" s="63"/>
      <c r="B166" s="75" t="s">
        <v>564</v>
      </c>
      <c r="C166" s="168" t="s">
        <v>330</v>
      </c>
      <c r="D166" s="168" t="s">
        <v>413</v>
      </c>
      <c r="E166" s="169">
        <v>10000</v>
      </c>
      <c r="F166" s="109">
        <v>0.42</v>
      </c>
      <c r="G166" s="479"/>
      <c r="H166" s="78">
        <f>F166</f>
        <v>0.42</v>
      </c>
      <c r="I166" s="144"/>
      <c r="J166" s="23"/>
    </row>
    <row r="167" spans="1:10" ht="16" x14ac:dyDescent="0.2">
      <c r="A167" s="63"/>
      <c r="B167" s="75" t="s">
        <v>564</v>
      </c>
      <c r="C167" s="168" t="s">
        <v>330</v>
      </c>
      <c r="D167" s="168" t="s">
        <v>418</v>
      </c>
      <c r="E167" s="169">
        <v>10000</v>
      </c>
      <c r="F167" s="253">
        <v>0.44</v>
      </c>
      <c r="G167" s="479"/>
      <c r="H167" s="78">
        <f>F167</f>
        <v>0.44</v>
      </c>
      <c r="I167" s="144"/>
      <c r="J167" s="23"/>
    </row>
    <row r="168" spans="1:10" ht="16" x14ac:dyDescent="0.2">
      <c r="A168" s="63"/>
      <c r="B168" s="75" t="s">
        <v>564</v>
      </c>
      <c r="C168" s="168" t="s">
        <v>330</v>
      </c>
      <c r="D168" s="168" t="s">
        <v>414</v>
      </c>
      <c r="E168" s="169">
        <v>10000</v>
      </c>
      <c r="F168" s="253">
        <v>0.35</v>
      </c>
      <c r="G168" s="479"/>
      <c r="H168" s="78">
        <f>F168</f>
        <v>0.35</v>
      </c>
      <c r="I168" s="144"/>
      <c r="J168" s="23"/>
    </row>
    <row r="169" spans="1:10" ht="16" x14ac:dyDescent="0.2">
      <c r="A169" s="63"/>
      <c r="B169" s="172"/>
      <c r="C169" s="168"/>
      <c r="D169" s="212"/>
      <c r="E169" s="169"/>
      <c r="F169" s="78"/>
      <c r="G169" s="277"/>
      <c r="H169" s="78"/>
      <c r="I169" s="78"/>
      <c r="J169" s="23"/>
    </row>
    <row r="170" spans="1:10" ht="16" x14ac:dyDescent="0.2">
      <c r="A170" s="63"/>
      <c r="B170" s="172" t="s">
        <v>565</v>
      </c>
      <c r="C170" s="168" t="s">
        <v>490</v>
      </c>
      <c r="D170" s="212" t="s">
        <v>411</v>
      </c>
      <c r="E170" s="169">
        <v>10000</v>
      </c>
      <c r="F170" s="109" t="s">
        <v>492</v>
      </c>
      <c r="G170" s="479">
        <v>5.0199999999999996</v>
      </c>
      <c r="H170" s="78">
        <f>G170</f>
        <v>5.0199999999999996</v>
      </c>
      <c r="I170" s="144">
        <f>H170</f>
        <v>5.0199999999999996</v>
      </c>
      <c r="J170" s="23"/>
    </row>
    <row r="171" spans="1:10" ht="16" x14ac:dyDescent="0.2">
      <c r="A171" s="63"/>
      <c r="B171" s="172"/>
      <c r="C171" s="168"/>
      <c r="D171" s="212"/>
      <c r="E171" s="169"/>
      <c r="F171" s="78"/>
      <c r="G171" s="277"/>
      <c r="H171" s="78"/>
      <c r="I171" s="78"/>
      <c r="J171" s="23"/>
    </row>
    <row r="172" spans="1:10" ht="16" x14ac:dyDescent="0.2">
      <c r="A172" s="63"/>
      <c r="B172" s="172" t="s">
        <v>653</v>
      </c>
      <c r="C172" s="168" t="s">
        <v>988</v>
      </c>
      <c r="D172" s="212" t="s">
        <v>989</v>
      </c>
      <c r="E172" s="169">
        <v>10000</v>
      </c>
      <c r="F172" s="109">
        <v>0</v>
      </c>
      <c r="G172" s="479">
        <v>1.26</v>
      </c>
      <c r="H172" s="78">
        <v>1.26</v>
      </c>
      <c r="I172" s="144">
        <v>1.26</v>
      </c>
      <c r="J172" s="23"/>
    </row>
    <row r="173" spans="1:10" ht="16" x14ac:dyDescent="0.2">
      <c r="A173" s="63"/>
      <c r="B173" s="172"/>
      <c r="C173" s="168"/>
      <c r="D173" s="212"/>
      <c r="E173" s="169"/>
      <c r="F173" s="78"/>
      <c r="G173" s="277"/>
      <c r="H173" s="78"/>
      <c r="I173" s="78"/>
      <c r="J173" s="23"/>
    </row>
    <row r="174" spans="1:10" ht="16" x14ac:dyDescent="0.2">
      <c r="A174" s="63"/>
      <c r="B174" s="75" t="s">
        <v>566</v>
      </c>
      <c r="C174" s="66" t="s">
        <v>25</v>
      </c>
      <c r="D174" s="66" t="s">
        <v>411</v>
      </c>
      <c r="E174" s="79">
        <v>10000</v>
      </c>
      <c r="F174" s="109">
        <v>0</v>
      </c>
      <c r="G174" s="479">
        <v>5.0199999999999996</v>
      </c>
      <c r="H174" s="79">
        <v>5.0199999999999996</v>
      </c>
      <c r="I174" s="144">
        <f>H174</f>
        <v>5.0199999999999996</v>
      </c>
      <c r="J174" s="23"/>
    </row>
    <row r="175" spans="1:10" ht="16" x14ac:dyDescent="0.2">
      <c r="A175" s="63"/>
      <c r="B175" s="75"/>
      <c r="C175" s="66"/>
      <c r="D175" s="66"/>
      <c r="E175" s="79"/>
      <c r="F175" s="78"/>
      <c r="G175" s="277"/>
      <c r="H175" s="79"/>
      <c r="I175" s="78"/>
      <c r="J175" s="23"/>
    </row>
    <row r="176" spans="1:10" ht="16" x14ac:dyDescent="0.2">
      <c r="A176" s="63"/>
      <c r="B176" s="75" t="s">
        <v>567</v>
      </c>
      <c r="C176" s="66" t="s">
        <v>88</v>
      </c>
      <c r="D176" s="66" t="s">
        <v>411</v>
      </c>
      <c r="E176" s="78">
        <v>250000</v>
      </c>
      <c r="F176" s="109">
        <v>73.92</v>
      </c>
      <c r="G176" s="479">
        <v>3.08</v>
      </c>
      <c r="H176" s="78">
        <f>F176+G176</f>
        <v>77</v>
      </c>
      <c r="I176" s="144">
        <f>SUM(H176:H181)</f>
        <v>159.62999999999997</v>
      </c>
      <c r="J176" s="23"/>
    </row>
    <row r="177" spans="1:10" ht="16" x14ac:dyDescent="0.2">
      <c r="A177" s="63"/>
      <c r="B177" s="75" t="s">
        <v>567</v>
      </c>
      <c r="C177" s="66" t="s">
        <v>88</v>
      </c>
      <c r="D177" s="66" t="s">
        <v>417</v>
      </c>
      <c r="E177" s="78">
        <v>50000</v>
      </c>
      <c r="F177" s="109">
        <v>57.85</v>
      </c>
      <c r="G177" s="479"/>
      <c r="H177" s="78">
        <f>F177</f>
        <v>57.85</v>
      </c>
      <c r="I177" s="144"/>
      <c r="J177" s="211"/>
    </row>
    <row r="178" spans="1:10" ht="16" x14ac:dyDescent="0.2">
      <c r="A178" s="63"/>
      <c r="B178" s="75" t="s">
        <v>567</v>
      </c>
      <c r="C178" s="66" t="s">
        <v>88</v>
      </c>
      <c r="D178" s="66" t="s">
        <v>412</v>
      </c>
      <c r="E178" s="78">
        <v>10000</v>
      </c>
      <c r="F178" s="109">
        <v>3.42</v>
      </c>
      <c r="G178" s="479"/>
      <c r="H178" s="78">
        <f>F178</f>
        <v>3.42</v>
      </c>
      <c r="I178" s="144"/>
      <c r="J178" s="23"/>
    </row>
    <row r="179" spans="1:10" ht="16" x14ac:dyDescent="0.2">
      <c r="A179" s="63"/>
      <c r="B179" s="75" t="s">
        <v>567</v>
      </c>
      <c r="C179" s="66" t="s">
        <v>88</v>
      </c>
      <c r="D179" s="66" t="s">
        <v>413</v>
      </c>
      <c r="E179" s="78">
        <v>250000</v>
      </c>
      <c r="F179" s="109">
        <v>10.45</v>
      </c>
      <c r="G179" s="479"/>
      <c r="H179" s="78">
        <f>F179</f>
        <v>10.45</v>
      </c>
      <c r="I179" s="144"/>
      <c r="J179" s="23"/>
    </row>
    <row r="180" spans="1:10" ht="16" x14ac:dyDescent="0.2">
      <c r="A180" s="63"/>
      <c r="B180" s="75" t="s">
        <v>567</v>
      </c>
      <c r="C180" s="66" t="s">
        <v>88</v>
      </c>
      <c r="D180" s="66" t="s">
        <v>418</v>
      </c>
      <c r="E180" s="78">
        <v>240000</v>
      </c>
      <c r="F180" s="109">
        <v>10.56</v>
      </c>
      <c r="G180" s="479"/>
      <c r="H180" s="79">
        <f>F180</f>
        <v>10.56</v>
      </c>
      <c r="I180" s="144"/>
      <c r="J180" s="23"/>
    </row>
    <row r="181" spans="1:10" ht="16" x14ac:dyDescent="0.2">
      <c r="A181" s="63"/>
      <c r="B181" s="75" t="s">
        <v>567</v>
      </c>
      <c r="C181" s="66" t="s">
        <v>88</v>
      </c>
      <c r="D181" s="66" t="s">
        <v>414</v>
      </c>
      <c r="E181" s="79">
        <v>10000</v>
      </c>
      <c r="F181" s="109">
        <v>0.35</v>
      </c>
      <c r="G181" s="479"/>
      <c r="H181" s="79">
        <f>F181</f>
        <v>0.35</v>
      </c>
      <c r="I181" s="144"/>
      <c r="J181" s="23"/>
    </row>
    <row r="182" spans="1:10" ht="16" x14ac:dyDescent="0.2">
      <c r="A182" s="63"/>
      <c r="B182" s="75"/>
      <c r="C182" s="66"/>
      <c r="D182" s="66"/>
      <c r="E182" s="79"/>
      <c r="F182" s="78"/>
      <c r="G182" s="277"/>
      <c r="H182" s="79"/>
      <c r="I182" s="78"/>
      <c r="J182" s="23"/>
    </row>
    <row r="183" spans="1:10" ht="16" x14ac:dyDescent="0.2">
      <c r="A183" s="63"/>
      <c r="B183" s="75" t="s">
        <v>877</v>
      </c>
      <c r="C183" s="124" t="s">
        <v>911</v>
      </c>
      <c r="D183" s="124" t="s">
        <v>411</v>
      </c>
      <c r="E183" s="573">
        <v>10000</v>
      </c>
      <c r="F183" s="581"/>
      <c r="G183" s="582">
        <v>3.08</v>
      </c>
      <c r="H183" s="573">
        <v>3.08</v>
      </c>
      <c r="I183" s="586">
        <v>3.08</v>
      </c>
      <c r="J183" s="23"/>
    </row>
    <row r="184" spans="1:10" ht="16" x14ac:dyDescent="0.2">
      <c r="A184" s="63"/>
      <c r="B184" s="75"/>
      <c r="C184" s="66"/>
      <c r="D184" s="66"/>
      <c r="E184" s="78"/>
      <c r="F184" s="78"/>
      <c r="G184" s="277"/>
      <c r="H184" s="78"/>
      <c r="I184" s="78"/>
      <c r="J184" s="23"/>
    </row>
    <row r="185" spans="1:10" ht="16" x14ac:dyDescent="0.2">
      <c r="A185" s="63"/>
      <c r="B185" s="75" t="s">
        <v>569</v>
      </c>
      <c r="C185" s="66" t="s">
        <v>189</v>
      </c>
      <c r="D185" s="66" t="s">
        <v>411</v>
      </c>
      <c r="E185" s="78">
        <v>100000</v>
      </c>
      <c r="F185" s="109">
        <f>H185-G185</f>
        <v>72.180000000000007</v>
      </c>
      <c r="G185" s="479">
        <v>8.02</v>
      </c>
      <c r="H185" s="78">
        <v>80.2</v>
      </c>
      <c r="I185" s="144">
        <f>SUM(H185:H186)</f>
        <v>84.38</v>
      </c>
      <c r="J185" s="211"/>
    </row>
    <row r="186" spans="1:10" ht="16" x14ac:dyDescent="0.2">
      <c r="A186" s="63"/>
      <c r="B186" s="75" t="s">
        <v>569</v>
      </c>
      <c r="C186" s="66" t="s">
        <v>189</v>
      </c>
      <c r="D186" s="66" t="s">
        <v>413</v>
      </c>
      <c r="E186" s="79">
        <v>100000</v>
      </c>
      <c r="F186" s="109">
        <v>4.18</v>
      </c>
      <c r="G186" s="479"/>
      <c r="H186" s="79">
        <f>F186</f>
        <v>4.18</v>
      </c>
      <c r="I186" s="144"/>
      <c r="J186" s="23"/>
    </row>
    <row r="187" spans="1:10" ht="16" x14ac:dyDescent="0.2">
      <c r="A187" s="63"/>
      <c r="B187" s="75"/>
      <c r="C187" s="66"/>
      <c r="D187" s="66"/>
      <c r="E187" s="79"/>
      <c r="F187" s="78"/>
      <c r="G187" s="277"/>
      <c r="H187" s="79"/>
      <c r="I187" s="78"/>
      <c r="J187" s="23"/>
    </row>
    <row r="188" spans="1:10" ht="16" x14ac:dyDescent="0.2">
      <c r="A188" s="63"/>
      <c r="B188" s="75" t="s">
        <v>570</v>
      </c>
      <c r="C188" s="66" t="s">
        <v>143</v>
      </c>
      <c r="D188" s="66" t="s">
        <v>411</v>
      </c>
      <c r="E188" s="78">
        <v>10000</v>
      </c>
      <c r="F188" s="109">
        <v>0</v>
      </c>
      <c r="G188" s="479">
        <v>0.66</v>
      </c>
      <c r="H188" s="78">
        <v>0.66</v>
      </c>
      <c r="I188" s="144">
        <f>SUM(H188:H189)</f>
        <v>4.84</v>
      </c>
      <c r="J188" s="211"/>
    </row>
    <row r="189" spans="1:10" ht="16" x14ac:dyDescent="0.2">
      <c r="A189" s="63"/>
      <c r="B189" s="75" t="s">
        <v>570</v>
      </c>
      <c r="C189" s="66" t="s">
        <v>143</v>
      </c>
      <c r="D189" s="66" t="s">
        <v>413</v>
      </c>
      <c r="E189" s="79">
        <v>100000</v>
      </c>
      <c r="F189" s="109">
        <v>4.18</v>
      </c>
      <c r="G189" s="479"/>
      <c r="H189" s="79">
        <f>F189</f>
        <v>4.18</v>
      </c>
      <c r="I189" s="144"/>
      <c r="J189" s="23"/>
    </row>
    <row r="190" spans="1:10" ht="16" x14ac:dyDescent="0.2">
      <c r="A190" s="63"/>
      <c r="B190" s="75"/>
      <c r="C190" s="66"/>
      <c r="D190" s="66"/>
      <c r="E190" s="79"/>
      <c r="F190" s="78"/>
      <c r="G190" s="277"/>
      <c r="H190" s="79"/>
      <c r="I190" s="78"/>
      <c r="J190" s="23"/>
    </row>
    <row r="191" spans="1:10" ht="16" x14ac:dyDescent="0.2">
      <c r="A191" s="63"/>
      <c r="B191" s="75" t="s">
        <v>571</v>
      </c>
      <c r="C191" s="66" t="s">
        <v>235</v>
      </c>
      <c r="D191" s="66" t="s">
        <v>411</v>
      </c>
      <c r="E191" s="79">
        <v>10000</v>
      </c>
      <c r="F191" s="109">
        <v>0</v>
      </c>
      <c r="G191" s="479">
        <v>3.08</v>
      </c>
      <c r="H191" s="79">
        <v>3.08</v>
      </c>
      <c r="I191" s="144">
        <f>SUM(H191:H192)</f>
        <v>9.85</v>
      </c>
      <c r="J191" s="23"/>
    </row>
    <row r="192" spans="1:10" ht="16" x14ac:dyDescent="0.2">
      <c r="A192" s="63"/>
      <c r="B192" s="75" t="s">
        <v>571</v>
      </c>
      <c r="C192" s="66" t="s">
        <v>235</v>
      </c>
      <c r="D192" s="66" t="s">
        <v>417</v>
      </c>
      <c r="E192" s="79">
        <v>10000</v>
      </c>
      <c r="F192" s="109">
        <v>6.77</v>
      </c>
      <c r="G192" s="479"/>
      <c r="H192" s="79">
        <f>F192</f>
        <v>6.77</v>
      </c>
      <c r="I192" s="144"/>
    </row>
    <row r="193" spans="1:10" ht="16" x14ac:dyDescent="0.2">
      <c r="A193" s="63"/>
      <c r="B193" s="75"/>
      <c r="C193" s="66"/>
      <c r="D193" s="66"/>
      <c r="E193" s="79"/>
      <c r="F193" s="78"/>
      <c r="G193" s="277"/>
      <c r="H193" s="79"/>
      <c r="I193" s="78"/>
      <c r="J193" s="23"/>
    </row>
    <row r="194" spans="1:10" ht="16" x14ac:dyDescent="0.2">
      <c r="A194" s="63"/>
      <c r="B194" s="75" t="s">
        <v>655</v>
      </c>
      <c r="C194" s="66" t="s">
        <v>654</v>
      </c>
      <c r="D194" s="66" t="s">
        <v>411</v>
      </c>
      <c r="E194" s="79">
        <v>200000</v>
      </c>
      <c r="F194" s="109">
        <v>17.29</v>
      </c>
      <c r="G194" s="479">
        <v>0.91</v>
      </c>
      <c r="H194" s="79">
        <f>F194+G194</f>
        <v>18.2</v>
      </c>
      <c r="I194" s="144">
        <f>SUM(H194:H199)</f>
        <v>47.33</v>
      </c>
      <c r="J194" s="23"/>
    </row>
    <row r="195" spans="1:10" ht="16" x14ac:dyDescent="0.2">
      <c r="A195" s="63"/>
      <c r="B195" s="75" t="s">
        <v>655</v>
      </c>
      <c r="C195" s="66" t="s">
        <v>654</v>
      </c>
      <c r="D195" s="66" t="s">
        <v>417</v>
      </c>
      <c r="E195" s="79">
        <v>100000</v>
      </c>
      <c r="F195" s="109">
        <v>12.6</v>
      </c>
      <c r="G195" s="479"/>
      <c r="H195" s="79">
        <f>F195</f>
        <v>12.6</v>
      </c>
      <c r="I195" s="144"/>
      <c r="J195" s="23"/>
    </row>
    <row r="196" spans="1:10" ht="16" x14ac:dyDescent="0.2">
      <c r="A196" s="63"/>
      <c r="B196" s="75" t="s">
        <v>655</v>
      </c>
      <c r="C196" s="66" t="s">
        <v>654</v>
      </c>
      <c r="D196" s="66" t="s">
        <v>412</v>
      </c>
      <c r="E196" s="79">
        <v>10000</v>
      </c>
      <c r="F196" s="109">
        <v>3.42</v>
      </c>
      <c r="G196" s="479"/>
      <c r="H196" s="79">
        <f>F196</f>
        <v>3.42</v>
      </c>
      <c r="I196" s="144"/>
      <c r="J196" s="23"/>
    </row>
    <row r="197" spans="1:10" ht="16" x14ac:dyDescent="0.2">
      <c r="A197" s="63"/>
      <c r="B197" s="75" t="s">
        <v>655</v>
      </c>
      <c r="C197" s="66" t="s">
        <v>654</v>
      </c>
      <c r="D197" s="66" t="s">
        <v>413</v>
      </c>
      <c r="E197" s="78">
        <v>200000</v>
      </c>
      <c r="F197" s="109">
        <v>8.36</v>
      </c>
      <c r="G197" s="479"/>
      <c r="H197" s="78">
        <f>F197</f>
        <v>8.36</v>
      </c>
      <c r="I197" s="144"/>
      <c r="J197" s="23"/>
    </row>
    <row r="198" spans="1:10" ht="16" x14ac:dyDescent="0.2">
      <c r="A198" s="63"/>
      <c r="B198" s="75" t="s">
        <v>655</v>
      </c>
      <c r="C198" s="66" t="s">
        <v>654</v>
      </c>
      <c r="D198" s="66" t="s">
        <v>418</v>
      </c>
      <c r="E198" s="79">
        <v>100000</v>
      </c>
      <c r="F198" s="109">
        <v>4.4000000000000004</v>
      </c>
      <c r="G198" s="479"/>
      <c r="H198" s="79">
        <f>F198</f>
        <v>4.4000000000000004</v>
      </c>
      <c r="I198" s="144"/>
      <c r="J198" s="23"/>
    </row>
    <row r="199" spans="1:10" ht="16" x14ac:dyDescent="0.2">
      <c r="A199" s="63"/>
      <c r="B199" s="75" t="s">
        <v>655</v>
      </c>
      <c r="C199" s="66" t="s">
        <v>654</v>
      </c>
      <c r="D199" s="66" t="s">
        <v>414</v>
      </c>
      <c r="E199" s="79">
        <v>10000</v>
      </c>
      <c r="F199" s="109">
        <v>0.35</v>
      </c>
      <c r="G199" s="479"/>
      <c r="H199" s="79">
        <f>F199</f>
        <v>0.35</v>
      </c>
      <c r="I199" s="144"/>
      <c r="J199" s="23"/>
    </row>
    <row r="200" spans="1:10" ht="16" x14ac:dyDescent="0.2">
      <c r="A200" s="63"/>
      <c r="B200" s="75"/>
      <c r="C200" s="66"/>
      <c r="D200" s="66"/>
      <c r="E200" s="79"/>
      <c r="F200" s="78"/>
      <c r="G200" s="277"/>
      <c r="H200" s="79"/>
      <c r="I200" s="78"/>
      <c r="J200" s="23"/>
    </row>
    <row r="201" spans="1:10" ht="16" x14ac:dyDescent="0.2">
      <c r="A201" s="63"/>
      <c r="B201" s="75" t="s">
        <v>934</v>
      </c>
      <c r="C201" s="66" t="s">
        <v>935</v>
      </c>
      <c r="D201" s="66" t="s">
        <v>411</v>
      </c>
      <c r="E201" s="79">
        <v>10000</v>
      </c>
      <c r="F201" s="109">
        <v>0</v>
      </c>
      <c r="G201" s="479">
        <v>0.91</v>
      </c>
      <c r="H201" s="79">
        <v>0.91</v>
      </c>
      <c r="I201" s="144">
        <v>0.91</v>
      </c>
      <c r="J201" s="23"/>
    </row>
    <row r="202" spans="1:10" ht="16" x14ac:dyDescent="0.2">
      <c r="A202" s="63"/>
      <c r="B202" s="75"/>
      <c r="C202" s="66"/>
      <c r="D202" s="66"/>
      <c r="E202" s="79"/>
      <c r="F202" s="78"/>
      <c r="G202" s="277"/>
      <c r="H202" s="79"/>
      <c r="I202" s="78"/>
      <c r="J202" s="23"/>
    </row>
    <row r="203" spans="1:10" ht="16" x14ac:dyDescent="0.2">
      <c r="A203" s="63"/>
      <c r="B203" s="75" t="s">
        <v>572</v>
      </c>
      <c r="C203" s="66" t="s">
        <v>29</v>
      </c>
      <c r="D203" s="66" t="s">
        <v>411</v>
      </c>
      <c r="E203" s="78">
        <v>10000</v>
      </c>
      <c r="F203" s="109">
        <v>0</v>
      </c>
      <c r="G203" s="479">
        <f>H203-F203</f>
        <v>3.08</v>
      </c>
      <c r="H203" s="78">
        <v>3.08</v>
      </c>
      <c r="I203" s="144">
        <f>SUM(H203:H203)</f>
        <v>3.08</v>
      </c>
      <c r="J203" s="211"/>
    </row>
    <row r="204" spans="1:10" ht="16" x14ac:dyDescent="0.2">
      <c r="A204" s="63"/>
      <c r="B204" s="75"/>
      <c r="C204" s="66"/>
      <c r="D204" s="66"/>
      <c r="E204" s="79"/>
      <c r="F204" s="78"/>
      <c r="G204" s="277"/>
      <c r="H204" s="79"/>
      <c r="I204" s="78"/>
      <c r="J204" s="23"/>
    </row>
    <row r="205" spans="1:10" ht="16" x14ac:dyDescent="0.2">
      <c r="A205" s="63"/>
      <c r="B205" s="75" t="s">
        <v>573</v>
      </c>
      <c r="C205" s="66" t="s">
        <v>201</v>
      </c>
      <c r="D205" s="66" t="s">
        <v>411</v>
      </c>
      <c r="E205" s="79">
        <v>10000</v>
      </c>
      <c r="F205" s="109">
        <v>0</v>
      </c>
      <c r="G205" s="479">
        <v>2.0099999999999998</v>
      </c>
      <c r="H205" s="79">
        <v>2.0099999999999998</v>
      </c>
      <c r="I205" s="144">
        <f>SUM(H205:H210)</f>
        <v>34.120000000000005</v>
      </c>
      <c r="J205" s="23"/>
    </row>
    <row r="206" spans="1:10" ht="16" x14ac:dyDescent="0.2">
      <c r="A206" s="63"/>
      <c r="B206" s="75" t="s">
        <v>573</v>
      </c>
      <c r="C206" s="66" t="s">
        <v>201</v>
      </c>
      <c r="D206" s="173" t="s">
        <v>417</v>
      </c>
      <c r="E206" s="79">
        <v>10000</v>
      </c>
      <c r="F206" s="109">
        <v>19.760000000000002</v>
      </c>
      <c r="G206" s="479"/>
      <c r="H206" s="79">
        <f>F206</f>
        <v>19.760000000000002</v>
      </c>
      <c r="I206" s="144"/>
      <c r="J206" s="23"/>
    </row>
    <row r="207" spans="1:10" ht="16" x14ac:dyDescent="0.2">
      <c r="A207" s="63"/>
      <c r="B207" s="75" t="s">
        <v>573</v>
      </c>
      <c r="C207" s="66" t="s">
        <v>201</v>
      </c>
      <c r="D207" s="173" t="s">
        <v>412</v>
      </c>
      <c r="E207" s="79">
        <v>10000</v>
      </c>
      <c r="F207" s="109">
        <v>3.42</v>
      </c>
      <c r="G207" s="479"/>
      <c r="H207" s="79">
        <f>F207</f>
        <v>3.42</v>
      </c>
      <c r="I207" s="144"/>
      <c r="J207" s="23"/>
    </row>
    <row r="208" spans="1:10" ht="16" x14ac:dyDescent="0.2">
      <c r="A208" s="63"/>
      <c r="B208" s="75" t="s">
        <v>573</v>
      </c>
      <c r="C208" s="66" t="s">
        <v>201</v>
      </c>
      <c r="D208" s="173" t="s">
        <v>413</v>
      </c>
      <c r="E208" s="79">
        <v>100000</v>
      </c>
      <c r="F208" s="109">
        <v>4.18</v>
      </c>
      <c r="G208" s="479"/>
      <c r="H208" s="79">
        <f>F208</f>
        <v>4.18</v>
      </c>
      <c r="I208" s="144"/>
      <c r="J208" s="23"/>
    </row>
    <row r="209" spans="1:18" ht="16" x14ac:dyDescent="0.2">
      <c r="A209" s="63"/>
      <c r="B209" s="75" t="s">
        <v>573</v>
      </c>
      <c r="C209" s="66" t="s">
        <v>201</v>
      </c>
      <c r="D209" s="173" t="s">
        <v>418</v>
      </c>
      <c r="E209" s="78">
        <v>100000</v>
      </c>
      <c r="F209" s="109">
        <v>4.4000000000000004</v>
      </c>
      <c r="G209" s="479"/>
      <c r="H209" s="79">
        <f>F209</f>
        <v>4.4000000000000004</v>
      </c>
      <c r="I209" s="144"/>
      <c r="J209" s="23"/>
    </row>
    <row r="210" spans="1:18" ht="16" x14ac:dyDescent="0.2">
      <c r="A210" s="63"/>
      <c r="B210" s="75" t="s">
        <v>573</v>
      </c>
      <c r="C210" s="66" t="s">
        <v>201</v>
      </c>
      <c r="D210" s="173" t="s">
        <v>414</v>
      </c>
      <c r="E210" s="79">
        <v>10000</v>
      </c>
      <c r="F210" s="109">
        <v>0.35</v>
      </c>
      <c r="G210" s="479"/>
      <c r="H210" s="79">
        <f>F210</f>
        <v>0.35</v>
      </c>
      <c r="I210" s="144"/>
      <c r="J210" s="23"/>
    </row>
    <row r="211" spans="1:18" ht="16" x14ac:dyDescent="0.2">
      <c r="A211" s="63"/>
      <c r="B211" s="75"/>
      <c r="C211" s="66"/>
      <c r="D211" s="66"/>
      <c r="E211" s="79"/>
      <c r="F211" s="78"/>
      <c r="G211" s="277"/>
      <c r="H211" s="79"/>
      <c r="I211" s="78"/>
      <c r="J211" s="23"/>
    </row>
    <row r="212" spans="1:18" ht="16" x14ac:dyDescent="0.2">
      <c r="A212" s="63"/>
      <c r="B212" s="75" t="s">
        <v>574</v>
      </c>
      <c r="C212" s="85" t="s">
        <v>226</v>
      </c>
      <c r="D212" s="85" t="s">
        <v>411</v>
      </c>
      <c r="E212" s="86">
        <v>10000</v>
      </c>
      <c r="F212" s="251">
        <v>0</v>
      </c>
      <c r="G212" s="478">
        <v>0.91</v>
      </c>
      <c r="H212" s="86">
        <f>SUM(F212:G212)</f>
        <v>0.91</v>
      </c>
      <c r="I212" s="242">
        <f>SUM(H212:H212)</f>
        <v>0.91</v>
      </c>
      <c r="J212" s="23"/>
    </row>
    <row r="213" spans="1:18" ht="16" x14ac:dyDescent="0.2">
      <c r="A213" s="63"/>
      <c r="B213" s="75"/>
      <c r="C213" s="168"/>
      <c r="D213" s="168"/>
      <c r="E213" s="169"/>
      <c r="F213" s="86"/>
      <c r="G213" s="278"/>
      <c r="H213" s="86"/>
      <c r="I213" s="86"/>
      <c r="J213" s="23"/>
    </row>
    <row r="214" spans="1:18" ht="16" x14ac:dyDescent="0.2">
      <c r="A214" s="63"/>
      <c r="B214" s="75" t="s">
        <v>576</v>
      </c>
      <c r="C214" s="66" t="s">
        <v>71</v>
      </c>
      <c r="D214" s="66" t="s">
        <v>411</v>
      </c>
      <c r="E214" s="78">
        <v>50000</v>
      </c>
      <c r="F214" s="109">
        <f>H214-G214</f>
        <v>12.32</v>
      </c>
      <c r="G214" s="479">
        <v>3.08</v>
      </c>
      <c r="H214" s="78">
        <v>15.4</v>
      </c>
      <c r="I214" s="144">
        <f>SUM(H214:H219)</f>
        <v>40.45000000000001</v>
      </c>
      <c r="J214" s="23"/>
    </row>
    <row r="215" spans="1:18" ht="16" x14ac:dyDescent="0.2">
      <c r="A215" s="63"/>
      <c r="B215" s="81" t="s">
        <v>576</v>
      </c>
      <c r="C215" s="82" t="s">
        <v>71</v>
      </c>
      <c r="D215" s="66" t="s">
        <v>417</v>
      </c>
      <c r="E215" s="78">
        <v>30000</v>
      </c>
      <c r="F215" s="109">
        <v>20.309999999999999</v>
      </c>
      <c r="G215" s="479"/>
      <c r="H215" s="78">
        <f>F215</f>
        <v>20.309999999999999</v>
      </c>
      <c r="I215" s="144"/>
      <c r="J215" s="23"/>
      <c r="M215" s="13"/>
      <c r="N215" s="42"/>
      <c r="O215" s="45"/>
    </row>
    <row r="216" spans="1:18" ht="16" x14ac:dyDescent="0.2">
      <c r="A216" s="63"/>
      <c r="B216" s="75" t="s">
        <v>576</v>
      </c>
      <c r="C216" s="66" t="s">
        <v>71</v>
      </c>
      <c r="D216" s="66" t="s">
        <v>412</v>
      </c>
      <c r="E216" s="79">
        <v>8000</v>
      </c>
      <c r="F216" s="109">
        <v>2.74</v>
      </c>
      <c r="G216" s="479"/>
      <c r="H216" s="79">
        <f>F216</f>
        <v>2.74</v>
      </c>
      <c r="I216" s="144"/>
      <c r="J216" s="23"/>
    </row>
    <row r="217" spans="1:18" s="226" customFormat="1" ht="16" x14ac:dyDescent="0.2">
      <c r="A217" s="63"/>
      <c r="B217" s="75" t="s">
        <v>576</v>
      </c>
      <c r="C217" s="66" t="s">
        <v>71</v>
      </c>
      <c r="D217" s="66" t="s">
        <v>413</v>
      </c>
      <c r="E217" s="79">
        <v>20000</v>
      </c>
      <c r="F217" s="109">
        <v>0.84</v>
      </c>
      <c r="G217" s="479"/>
      <c r="H217" s="79">
        <f>F217</f>
        <v>0.84</v>
      </c>
      <c r="I217" s="144"/>
      <c r="J217" s="23"/>
      <c r="K217"/>
      <c r="L217"/>
      <c r="M217"/>
      <c r="N217"/>
      <c r="O217"/>
      <c r="P217"/>
      <c r="Q217"/>
      <c r="R217"/>
    </row>
    <row r="218" spans="1:18" ht="16" x14ac:dyDescent="0.2">
      <c r="A218" s="63"/>
      <c r="B218" s="75" t="s">
        <v>576</v>
      </c>
      <c r="C218" s="66" t="s">
        <v>71</v>
      </c>
      <c r="D218" s="66" t="s">
        <v>418</v>
      </c>
      <c r="E218" s="79">
        <v>20000</v>
      </c>
      <c r="F218" s="109">
        <v>0.88</v>
      </c>
      <c r="G218" s="479"/>
      <c r="H218" s="79">
        <f>F218</f>
        <v>0.88</v>
      </c>
      <c r="I218" s="144"/>
      <c r="J218" s="23"/>
    </row>
    <row r="219" spans="1:18" ht="16" x14ac:dyDescent="0.2">
      <c r="A219" s="63"/>
      <c r="B219" s="75" t="s">
        <v>576</v>
      </c>
      <c r="C219" s="66" t="s">
        <v>71</v>
      </c>
      <c r="D219" s="66" t="s">
        <v>414</v>
      </c>
      <c r="E219" s="78">
        <v>8000</v>
      </c>
      <c r="F219" s="109">
        <v>0.28000000000000003</v>
      </c>
      <c r="G219" s="479"/>
      <c r="H219" s="78">
        <f>F219</f>
        <v>0.28000000000000003</v>
      </c>
      <c r="I219" s="144"/>
      <c r="J219" s="23"/>
    </row>
    <row r="220" spans="1:18" ht="16" x14ac:dyDescent="0.2">
      <c r="A220" s="63"/>
      <c r="B220" s="75"/>
      <c r="C220" s="66"/>
      <c r="D220" s="66"/>
      <c r="E220" s="79"/>
      <c r="F220" s="78"/>
      <c r="G220" s="277"/>
      <c r="H220" s="79"/>
      <c r="I220" s="78"/>
      <c r="J220" s="23"/>
    </row>
    <row r="221" spans="1:18" ht="16" x14ac:dyDescent="0.2">
      <c r="A221" s="63"/>
      <c r="B221" s="75" t="s">
        <v>577</v>
      </c>
      <c r="C221" s="66" t="s">
        <v>131</v>
      </c>
      <c r="D221" s="66" t="s">
        <v>411</v>
      </c>
      <c r="E221" s="79">
        <v>10000</v>
      </c>
      <c r="F221" s="109">
        <v>0</v>
      </c>
      <c r="G221" s="479">
        <v>5.0199999999999996</v>
      </c>
      <c r="H221" s="79">
        <v>5.0199999999999996</v>
      </c>
      <c r="I221" s="144">
        <f>SUM(H221:H225)</f>
        <v>25.09</v>
      </c>
      <c r="J221" s="23"/>
    </row>
    <row r="222" spans="1:18" ht="16" x14ac:dyDescent="0.2">
      <c r="A222" s="63"/>
      <c r="B222" s="75" t="s">
        <v>577</v>
      </c>
      <c r="C222" s="66" t="s">
        <v>995</v>
      </c>
      <c r="D222" s="173" t="s">
        <v>412</v>
      </c>
      <c r="E222" s="79">
        <v>10000</v>
      </c>
      <c r="F222" s="109">
        <v>3.42</v>
      </c>
      <c r="G222" s="479"/>
      <c r="H222" s="79">
        <v>3.42</v>
      </c>
      <c r="I222" s="144"/>
      <c r="J222" s="23"/>
    </row>
    <row r="223" spans="1:18" ht="16" x14ac:dyDescent="0.2">
      <c r="A223" s="63"/>
      <c r="B223" s="75" t="s">
        <v>577</v>
      </c>
      <c r="C223" s="66" t="s">
        <v>131</v>
      </c>
      <c r="D223" s="173" t="s">
        <v>413</v>
      </c>
      <c r="E223" s="79">
        <v>190000</v>
      </c>
      <c r="F223" s="109">
        <v>7.94</v>
      </c>
      <c r="G223" s="479"/>
      <c r="H223" s="79">
        <f>F223</f>
        <v>7.94</v>
      </c>
      <c r="I223" s="144"/>
      <c r="J223" s="23"/>
    </row>
    <row r="224" spans="1:18" ht="16" x14ac:dyDescent="0.2">
      <c r="A224" s="63"/>
      <c r="B224" s="75" t="s">
        <v>577</v>
      </c>
      <c r="C224" s="66" t="s">
        <v>131</v>
      </c>
      <c r="D224" s="173" t="s">
        <v>418</v>
      </c>
      <c r="E224" s="78">
        <v>190000</v>
      </c>
      <c r="F224" s="109">
        <v>8.36</v>
      </c>
      <c r="G224" s="479"/>
      <c r="H224" s="78">
        <f>F224</f>
        <v>8.36</v>
      </c>
      <c r="I224" s="144"/>
      <c r="J224" s="23"/>
    </row>
    <row r="225" spans="1:10" ht="16" x14ac:dyDescent="0.2">
      <c r="A225" s="63"/>
      <c r="B225" s="75" t="s">
        <v>577</v>
      </c>
      <c r="C225" s="66" t="s">
        <v>131</v>
      </c>
      <c r="D225" s="173" t="s">
        <v>414</v>
      </c>
      <c r="E225" s="78">
        <v>10000</v>
      </c>
      <c r="F225" s="109">
        <v>0.35</v>
      </c>
      <c r="G225" s="479"/>
      <c r="H225" s="78">
        <v>0.35</v>
      </c>
      <c r="I225" s="144"/>
      <c r="J225" s="23"/>
    </row>
    <row r="226" spans="1:10" ht="16" x14ac:dyDescent="0.2">
      <c r="A226" s="63"/>
      <c r="B226" s="75"/>
      <c r="C226" s="66"/>
      <c r="D226" s="66"/>
      <c r="E226" s="79"/>
      <c r="F226" s="78"/>
      <c r="G226" s="277"/>
      <c r="H226" s="79"/>
      <c r="I226" s="78"/>
      <c r="J226" s="23"/>
    </row>
    <row r="227" spans="1:10" ht="16" x14ac:dyDescent="0.2">
      <c r="A227" s="63"/>
      <c r="B227" s="75" t="s">
        <v>579</v>
      </c>
      <c r="C227" s="66" t="s">
        <v>70</v>
      </c>
      <c r="D227" s="66" t="s">
        <v>411</v>
      </c>
      <c r="E227" s="79">
        <v>10000</v>
      </c>
      <c r="F227" s="109">
        <v>0</v>
      </c>
      <c r="G227" s="479">
        <f>H227-F227</f>
        <v>3.08</v>
      </c>
      <c r="H227" s="79">
        <v>3.08</v>
      </c>
      <c r="I227" s="144">
        <f>SUM(H227:H232)</f>
        <v>19.840000000000003</v>
      </c>
      <c r="J227" s="23" t="s">
        <v>1040</v>
      </c>
    </row>
    <row r="228" spans="1:10" ht="16" x14ac:dyDescent="0.2">
      <c r="A228" s="63"/>
      <c r="B228" s="75" t="s">
        <v>579</v>
      </c>
      <c r="C228" s="66" t="s">
        <v>70</v>
      </c>
      <c r="D228" s="173" t="s">
        <v>417</v>
      </c>
      <c r="E228" s="79">
        <v>10000</v>
      </c>
      <c r="F228" s="109">
        <v>4.41</v>
      </c>
      <c r="G228" s="479"/>
      <c r="H228" s="79">
        <f>F228</f>
        <v>4.41</v>
      </c>
      <c r="I228" s="144"/>
      <c r="J228" s="23"/>
    </row>
    <row r="229" spans="1:10" ht="16" x14ac:dyDescent="0.2">
      <c r="A229" s="63"/>
      <c r="B229" s="75" t="s">
        <v>579</v>
      </c>
      <c r="C229" s="66" t="s">
        <v>70</v>
      </c>
      <c r="D229" s="173" t="s">
        <v>412</v>
      </c>
      <c r="E229" s="79">
        <v>10000</v>
      </c>
      <c r="F229" s="109">
        <v>3.42</v>
      </c>
      <c r="G229" s="479"/>
      <c r="H229" s="79">
        <f>F229</f>
        <v>3.42</v>
      </c>
      <c r="I229" s="144"/>
      <c r="J229" s="23"/>
    </row>
    <row r="230" spans="1:10" ht="16" x14ac:dyDescent="0.2">
      <c r="A230" s="63"/>
      <c r="B230" s="75" t="s">
        <v>579</v>
      </c>
      <c r="C230" s="66" t="s">
        <v>70</v>
      </c>
      <c r="D230" s="173" t="s">
        <v>413</v>
      </c>
      <c r="E230" s="79">
        <v>100000</v>
      </c>
      <c r="F230" s="109">
        <v>4.18</v>
      </c>
      <c r="G230" s="479"/>
      <c r="H230" s="79">
        <f>F230</f>
        <v>4.18</v>
      </c>
      <c r="I230" s="144"/>
      <c r="J230" s="23"/>
    </row>
    <row r="231" spans="1:10" ht="16" x14ac:dyDescent="0.2">
      <c r="A231" s="63"/>
      <c r="B231" s="75" t="s">
        <v>579</v>
      </c>
      <c r="C231" s="66" t="s">
        <v>70</v>
      </c>
      <c r="D231" s="173" t="s">
        <v>418</v>
      </c>
      <c r="E231" s="78">
        <v>100000</v>
      </c>
      <c r="F231" s="109">
        <v>4.4000000000000004</v>
      </c>
      <c r="G231" s="479"/>
      <c r="H231" s="79">
        <f>F231</f>
        <v>4.4000000000000004</v>
      </c>
      <c r="I231" s="144"/>
      <c r="J231" s="23"/>
    </row>
    <row r="232" spans="1:10" ht="16" x14ac:dyDescent="0.2">
      <c r="A232" s="63"/>
      <c r="B232" s="75" t="s">
        <v>579</v>
      </c>
      <c r="C232" s="66" t="s">
        <v>70</v>
      </c>
      <c r="D232" s="173" t="s">
        <v>414</v>
      </c>
      <c r="E232" s="79">
        <v>10000</v>
      </c>
      <c r="F232" s="109">
        <v>0.35</v>
      </c>
      <c r="G232" s="479"/>
      <c r="H232" s="79">
        <f>F232</f>
        <v>0.35</v>
      </c>
      <c r="I232" s="144"/>
      <c r="J232" s="23"/>
    </row>
    <row r="233" spans="1:10" ht="16" x14ac:dyDescent="0.2">
      <c r="A233" s="63"/>
      <c r="B233" s="75"/>
      <c r="C233" s="66"/>
      <c r="D233" s="173"/>
      <c r="E233" s="79"/>
      <c r="F233" s="78"/>
      <c r="G233" s="277"/>
      <c r="H233" s="79"/>
      <c r="I233" s="78"/>
      <c r="J233" s="23"/>
    </row>
    <row r="234" spans="1:10" ht="16" x14ac:dyDescent="0.2">
      <c r="A234" s="63"/>
      <c r="B234" s="75" t="s">
        <v>1209</v>
      </c>
      <c r="C234" s="66" t="s">
        <v>1210</v>
      </c>
      <c r="D234" s="85" t="s">
        <v>411</v>
      </c>
      <c r="E234" s="79">
        <v>100000</v>
      </c>
      <c r="F234" s="109">
        <v>8.19</v>
      </c>
      <c r="G234" s="479">
        <v>0.91</v>
      </c>
      <c r="H234" s="79">
        <v>9.1</v>
      </c>
      <c r="I234" s="144">
        <f>SUM(H234:H239)</f>
        <v>27.880000000000006</v>
      </c>
      <c r="J234" s="23"/>
    </row>
    <row r="235" spans="1:10" ht="16" x14ac:dyDescent="0.2">
      <c r="A235" s="63"/>
      <c r="B235" s="75" t="s">
        <v>1209</v>
      </c>
      <c r="C235" s="66" t="s">
        <v>1210</v>
      </c>
      <c r="D235" s="66" t="s">
        <v>417</v>
      </c>
      <c r="E235" s="79">
        <v>50000</v>
      </c>
      <c r="F235" s="109">
        <v>14.15</v>
      </c>
      <c r="G235" s="479"/>
      <c r="H235" s="78">
        <v>14.15</v>
      </c>
      <c r="I235" s="144"/>
      <c r="J235" s="23"/>
    </row>
    <row r="236" spans="1:10" ht="16" x14ac:dyDescent="0.2">
      <c r="A236" s="63"/>
      <c r="B236" s="75" t="s">
        <v>1209</v>
      </c>
      <c r="C236" s="66" t="s">
        <v>1210</v>
      </c>
      <c r="D236" s="66" t="s">
        <v>412</v>
      </c>
      <c r="E236" s="79">
        <v>10000</v>
      </c>
      <c r="F236" s="109">
        <v>3.42</v>
      </c>
      <c r="G236" s="479"/>
      <c r="H236" s="78">
        <v>3.42</v>
      </c>
      <c r="I236" s="144"/>
      <c r="J236" s="23"/>
    </row>
    <row r="237" spans="1:10" ht="16" x14ac:dyDescent="0.2">
      <c r="A237" s="63"/>
      <c r="B237" s="75" t="s">
        <v>1209</v>
      </c>
      <c r="C237" s="66" t="s">
        <v>1210</v>
      </c>
      <c r="D237" s="173" t="s">
        <v>413</v>
      </c>
      <c r="E237" s="79">
        <v>10000</v>
      </c>
      <c r="F237" s="109">
        <v>0.42</v>
      </c>
      <c r="G237" s="479"/>
      <c r="H237" s="78">
        <v>0.42</v>
      </c>
      <c r="I237" s="144"/>
      <c r="J237" s="23"/>
    </row>
    <row r="238" spans="1:10" ht="16" x14ac:dyDescent="0.2">
      <c r="A238" s="63"/>
      <c r="B238" s="75" t="s">
        <v>1209</v>
      </c>
      <c r="C238" s="66" t="s">
        <v>1210</v>
      </c>
      <c r="D238" s="173" t="s">
        <v>418</v>
      </c>
      <c r="E238" s="79">
        <v>10000</v>
      </c>
      <c r="F238" s="109">
        <v>0.44</v>
      </c>
      <c r="G238" s="479"/>
      <c r="H238" s="78">
        <v>0.44</v>
      </c>
      <c r="I238" s="144"/>
      <c r="J238" s="23"/>
    </row>
    <row r="239" spans="1:10" ht="16" x14ac:dyDescent="0.2">
      <c r="A239" s="63"/>
      <c r="B239" s="75" t="s">
        <v>1209</v>
      </c>
      <c r="C239" s="66" t="s">
        <v>1210</v>
      </c>
      <c r="D239" s="173" t="s">
        <v>414</v>
      </c>
      <c r="E239" s="79">
        <v>10000</v>
      </c>
      <c r="F239" s="109">
        <v>0.35</v>
      </c>
      <c r="G239" s="479"/>
      <c r="H239" s="78">
        <v>0.35</v>
      </c>
      <c r="I239" s="144"/>
      <c r="J239" s="23"/>
    </row>
    <row r="240" spans="1:10" ht="16" x14ac:dyDescent="0.2">
      <c r="A240" s="63"/>
      <c r="B240" s="75"/>
      <c r="C240" s="66"/>
      <c r="D240" s="173"/>
      <c r="E240" s="79"/>
      <c r="F240" s="78"/>
      <c r="G240" s="277"/>
      <c r="H240" s="79"/>
      <c r="I240" s="78"/>
      <c r="J240" s="23"/>
    </row>
    <row r="241" spans="1:10" ht="16" x14ac:dyDescent="0.2">
      <c r="A241" s="63"/>
      <c r="B241" s="75" t="s">
        <v>818</v>
      </c>
      <c r="C241" s="66" t="s">
        <v>813</v>
      </c>
      <c r="D241" s="173" t="s">
        <v>411</v>
      </c>
      <c r="E241" s="79">
        <v>10000</v>
      </c>
      <c r="F241" s="109">
        <f>H241-G241</f>
        <v>0</v>
      </c>
      <c r="G241" s="479">
        <v>0.46</v>
      </c>
      <c r="H241" s="79">
        <v>0.46</v>
      </c>
      <c r="I241" s="144">
        <f>SUM(H241:H242)</f>
        <v>0.88</v>
      </c>
      <c r="J241" s="23"/>
    </row>
    <row r="242" spans="1:10" ht="16" x14ac:dyDescent="0.2">
      <c r="A242" s="63"/>
      <c r="B242" s="75" t="s">
        <v>818</v>
      </c>
      <c r="C242" s="66" t="s">
        <v>813</v>
      </c>
      <c r="D242" s="173" t="s">
        <v>413</v>
      </c>
      <c r="E242" s="79">
        <v>10000</v>
      </c>
      <c r="F242" s="109">
        <v>0.42</v>
      </c>
      <c r="G242" s="479">
        <v>0</v>
      </c>
      <c r="H242" s="79">
        <v>0.42</v>
      </c>
      <c r="I242" s="144"/>
      <c r="J242" s="23"/>
    </row>
    <row r="243" spans="1:10" ht="16" x14ac:dyDescent="0.2">
      <c r="A243" s="63"/>
      <c r="B243" s="75"/>
      <c r="C243" s="66"/>
      <c r="D243" s="173"/>
      <c r="E243" s="79"/>
      <c r="F243" s="78"/>
      <c r="G243" s="277"/>
      <c r="H243" s="79"/>
      <c r="I243" s="78"/>
      <c r="J243" s="23"/>
    </row>
    <row r="244" spans="1:10" ht="16" x14ac:dyDescent="0.2">
      <c r="A244" s="63"/>
      <c r="B244" s="75" t="s">
        <v>912</v>
      </c>
      <c r="C244" s="66" t="s">
        <v>913</v>
      </c>
      <c r="D244" s="173" t="s">
        <v>411</v>
      </c>
      <c r="E244" s="79">
        <v>10000</v>
      </c>
      <c r="F244" s="109">
        <v>0</v>
      </c>
      <c r="G244" s="479">
        <v>2.0099999999999998</v>
      </c>
      <c r="H244" s="79">
        <v>2.0099999999999998</v>
      </c>
      <c r="I244" s="144">
        <v>2.0099999999999998</v>
      </c>
      <c r="J244" s="23"/>
    </row>
    <row r="245" spans="1:10" ht="16" x14ac:dyDescent="0.2">
      <c r="A245" s="63"/>
      <c r="B245" s="75"/>
      <c r="C245" s="66"/>
      <c r="D245" s="173"/>
      <c r="E245" s="79"/>
      <c r="F245" s="78"/>
      <c r="G245" s="277"/>
      <c r="H245" s="79"/>
      <c r="I245" s="78"/>
      <c r="J245" s="23"/>
    </row>
    <row r="246" spans="1:10" ht="16" x14ac:dyDescent="0.2">
      <c r="A246" s="63"/>
      <c r="B246" s="75" t="s">
        <v>638</v>
      </c>
      <c r="C246" s="66" t="s">
        <v>636</v>
      </c>
      <c r="D246" s="173" t="s">
        <v>411</v>
      </c>
      <c r="E246" s="78">
        <v>100000</v>
      </c>
      <c r="F246" s="109">
        <v>18.09</v>
      </c>
      <c r="G246" s="479">
        <v>2.0099999999999998</v>
      </c>
      <c r="H246" s="78">
        <f>F246+G246</f>
        <v>20.100000000000001</v>
      </c>
      <c r="I246" s="144">
        <f>SUM(H246:H251)</f>
        <v>34.660000000000004</v>
      </c>
      <c r="J246" s="23"/>
    </row>
    <row r="247" spans="1:10" ht="16" x14ac:dyDescent="0.2">
      <c r="A247" s="63"/>
      <c r="B247" s="75" t="s">
        <v>638</v>
      </c>
      <c r="C247" s="66" t="s">
        <v>636</v>
      </c>
      <c r="D247" s="173" t="s">
        <v>417</v>
      </c>
      <c r="E247" s="78">
        <v>5000</v>
      </c>
      <c r="F247" s="109">
        <v>2.21</v>
      </c>
      <c r="G247" s="479"/>
      <c r="H247" s="78">
        <v>2.21</v>
      </c>
      <c r="I247" s="144"/>
      <c r="J247" s="23"/>
    </row>
    <row r="248" spans="1:10" ht="16" x14ac:dyDescent="0.2">
      <c r="A248" s="63"/>
      <c r="B248" s="75" t="s">
        <v>638</v>
      </c>
      <c r="C248" s="66" t="s">
        <v>636</v>
      </c>
      <c r="D248" s="173" t="s">
        <v>412</v>
      </c>
      <c r="E248" s="78">
        <v>10000</v>
      </c>
      <c r="F248" s="109">
        <v>3.42</v>
      </c>
      <c r="G248" s="479"/>
      <c r="H248" s="78">
        <f>F248</f>
        <v>3.42</v>
      </c>
      <c r="I248" s="144"/>
      <c r="J248" s="23"/>
    </row>
    <row r="249" spans="1:10" ht="16" x14ac:dyDescent="0.2">
      <c r="A249" s="63"/>
      <c r="B249" s="75" t="s">
        <v>638</v>
      </c>
      <c r="C249" s="66" t="s">
        <v>636</v>
      </c>
      <c r="D249" s="173" t="s">
        <v>413</v>
      </c>
      <c r="E249" s="78">
        <v>200000</v>
      </c>
      <c r="F249" s="109">
        <v>8.36</v>
      </c>
      <c r="G249" s="479"/>
      <c r="H249" s="78">
        <f>F249</f>
        <v>8.36</v>
      </c>
      <c r="I249" s="144"/>
      <c r="J249" s="23"/>
    </row>
    <row r="250" spans="1:10" ht="16" x14ac:dyDescent="0.2">
      <c r="A250" s="63"/>
      <c r="B250" s="75" t="s">
        <v>638</v>
      </c>
      <c r="C250" s="66" t="s">
        <v>636</v>
      </c>
      <c r="D250" s="173" t="s">
        <v>418</v>
      </c>
      <c r="E250" s="78">
        <v>5000</v>
      </c>
      <c r="F250" s="109">
        <v>0.22</v>
      </c>
      <c r="G250" s="479"/>
      <c r="H250" s="78">
        <v>0.22</v>
      </c>
      <c r="I250" s="144"/>
      <c r="J250" s="23"/>
    </row>
    <row r="251" spans="1:10" ht="16" x14ac:dyDescent="0.2">
      <c r="A251" s="63"/>
      <c r="B251" s="75" t="s">
        <v>638</v>
      </c>
      <c r="C251" s="66" t="s">
        <v>636</v>
      </c>
      <c r="D251" s="173" t="s">
        <v>414</v>
      </c>
      <c r="E251" s="78">
        <v>10000</v>
      </c>
      <c r="F251" s="109">
        <v>0.35</v>
      </c>
      <c r="G251" s="479"/>
      <c r="H251" s="78">
        <f>F251</f>
        <v>0.35</v>
      </c>
      <c r="I251" s="144"/>
      <c r="J251" s="23"/>
    </row>
    <row r="252" spans="1:10" ht="16" x14ac:dyDescent="0.2">
      <c r="A252" s="63"/>
      <c r="B252" s="75"/>
      <c r="C252" s="66"/>
      <c r="D252" s="173"/>
      <c r="E252" s="78"/>
      <c r="F252" s="78"/>
      <c r="G252" s="277"/>
      <c r="H252" s="78"/>
      <c r="I252" s="78"/>
      <c r="J252" s="23"/>
    </row>
    <row r="253" spans="1:10" ht="16" x14ac:dyDescent="0.2">
      <c r="A253" s="63"/>
      <c r="B253" s="75" t="s">
        <v>585</v>
      </c>
      <c r="C253" s="66" t="s">
        <v>378</v>
      </c>
      <c r="D253" s="66" t="s">
        <v>411</v>
      </c>
      <c r="E253" s="78">
        <v>10000</v>
      </c>
      <c r="F253" s="109">
        <v>0</v>
      </c>
      <c r="G253" s="479">
        <v>14.08</v>
      </c>
      <c r="H253" s="78">
        <v>14.08</v>
      </c>
      <c r="I253" s="144">
        <f>H253</f>
        <v>14.08</v>
      </c>
      <c r="J253" s="23"/>
    </row>
    <row r="254" spans="1:10" ht="16" x14ac:dyDescent="0.2">
      <c r="A254" s="63"/>
      <c r="B254" s="75"/>
      <c r="C254" s="66"/>
      <c r="D254" s="66"/>
      <c r="E254" s="78"/>
      <c r="F254" s="78"/>
      <c r="G254" s="277"/>
      <c r="H254" s="78"/>
      <c r="I254" s="78"/>
      <c r="J254" s="23"/>
    </row>
    <row r="255" spans="1:10" ht="16" x14ac:dyDescent="0.2">
      <c r="A255" s="63"/>
      <c r="B255" s="75" t="s">
        <v>625</v>
      </c>
      <c r="C255" s="66" t="s">
        <v>202</v>
      </c>
      <c r="D255" s="66" t="s">
        <v>411</v>
      </c>
      <c r="E255" s="78">
        <v>10000</v>
      </c>
      <c r="F255" s="109">
        <v>0</v>
      </c>
      <c r="G255" s="479">
        <v>0.91</v>
      </c>
      <c r="H255" s="78">
        <v>0.91</v>
      </c>
      <c r="I255" s="144">
        <f>SUM(H255:H255)</f>
        <v>0.91</v>
      </c>
      <c r="J255" s="23"/>
    </row>
    <row r="256" spans="1:10" ht="16" x14ac:dyDescent="0.2">
      <c r="A256" s="63"/>
      <c r="B256" s="75"/>
      <c r="C256" s="66"/>
      <c r="D256" s="66"/>
      <c r="E256" s="78"/>
      <c r="F256" s="78"/>
      <c r="G256" s="277"/>
      <c r="H256" s="78"/>
      <c r="I256" s="78"/>
      <c r="J256" s="23"/>
    </row>
    <row r="257" spans="1:11" ht="16" x14ac:dyDescent="0.2">
      <c r="A257" s="63"/>
      <c r="B257" s="75" t="s">
        <v>586</v>
      </c>
      <c r="C257" s="85" t="s">
        <v>228</v>
      </c>
      <c r="D257" s="85" t="s">
        <v>411</v>
      </c>
      <c r="E257" s="86">
        <v>10000</v>
      </c>
      <c r="F257" s="251">
        <v>0</v>
      </c>
      <c r="G257" s="479">
        <f>H257-F257</f>
        <v>0.53</v>
      </c>
      <c r="H257" s="86">
        <v>0.53</v>
      </c>
      <c r="I257" s="242">
        <f>SUM(H257:H258)</f>
        <v>0.95</v>
      </c>
      <c r="J257" s="23"/>
    </row>
    <row r="258" spans="1:11" ht="16" x14ac:dyDescent="0.2">
      <c r="A258" s="63"/>
      <c r="B258" s="75" t="s">
        <v>586</v>
      </c>
      <c r="C258" s="85" t="s">
        <v>228</v>
      </c>
      <c r="D258" s="85" t="s">
        <v>413</v>
      </c>
      <c r="E258" s="86">
        <v>10000</v>
      </c>
      <c r="F258" s="251">
        <v>0.42</v>
      </c>
      <c r="G258" s="479"/>
      <c r="H258" s="86">
        <v>0.42</v>
      </c>
      <c r="I258" s="242"/>
      <c r="J258" s="23"/>
    </row>
    <row r="259" spans="1:11" ht="16" x14ac:dyDescent="0.2">
      <c r="A259" s="63"/>
      <c r="B259" s="75"/>
      <c r="C259" s="85"/>
      <c r="D259" s="85"/>
      <c r="E259" s="86"/>
      <c r="F259" s="86"/>
      <c r="G259" s="277"/>
      <c r="H259" s="86"/>
      <c r="I259" s="86"/>
      <c r="J259" s="23"/>
    </row>
    <row r="260" spans="1:11" ht="16" x14ac:dyDescent="0.2">
      <c r="A260" s="63"/>
      <c r="B260" s="75" t="s">
        <v>919</v>
      </c>
      <c r="C260" s="85" t="s">
        <v>920</v>
      </c>
      <c r="D260" s="85" t="s">
        <v>411</v>
      </c>
      <c r="E260" s="86">
        <v>10000</v>
      </c>
      <c r="F260" s="251">
        <v>0</v>
      </c>
      <c r="G260" s="479">
        <v>0.91</v>
      </c>
      <c r="H260" s="86">
        <v>0.91</v>
      </c>
      <c r="I260" s="242">
        <f>SUM(H260:H260)</f>
        <v>0.91</v>
      </c>
      <c r="J260" s="23"/>
      <c r="K260" t="s">
        <v>1165</v>
      </c>
    </row>
    <row r="261" spans="1:11" ht="16" x14ac:dyDescent="0.2">
      <c r="A261" s="63"/>
      <c r="B261" s="75"/>
      <c r="C261" s="85"/>
      <c r="D261" s="85"/>
      <c r="E261" s="86"/>
      <c r="F261" s="86"/>
      <c r="G261" s="277"/>
      <c r="H261" s="86"/>
      <c r="I261" s="86"/>
      <c r="J261" s="23"/>
    </row>
    <row r="262" spans="1:11" ht="16" x14ac:dyDescent="0.2">
      <c r="A262" s="63"/>
      <c r="B262" s="75" t="s">
        <v>719</v>
      </c>
      <c r="C262" s="85" t="s">
        <v>738</v>
      </c>
      <c r="D262" s="85" t="s">
        <v>411</v>
      </c>
      <c r="E262" s="86">
        <v>250000</v>
      </c>
      <c r="F262" s="251">
        <v>15.84</v>
      </c>
      <c r="G262" s="479">
        <v>3.78</v>
      </c>
      <c r="H262" s="86">
        <v>16.5</v>
      </c>
      <c r="I262" s="242">
        <f>SUM(H262:H263)</f>
        <v>29.880000000000003</v>
      </c>
      <c r="J262" s="23"/>
    </row>
    <row r="263" spans="1:11" ht="16" x14ac:dyDescent="0.2">
      <c r="A263" s="63"/>
      <c r="B263" s="75" t="s">
        <v>719</v>
      </c>
      <c r="C263" s="85" t="s">
        <v>738</v>
      </c>
      <c r="D263" s="85" t="s">
        <v>413</v>
      </c>
      <c r="E263" s="86">
        <v>320000</v>
      </c>
      <c r="F263" s="251">
        <v>13.38</v>
      </c>
      <c r="G263" s="479"/>
      <c r="H263" s="86">
        <f>F263</f>
        <v>13.38</v>
      </c>
      <c r="I263" s="242"/>
      <c r="J263" s="23"/>
    </row>
    <row r="264" spans="1:11" ht="16" x14ac:dyDescent="0.2">
      <c r="A264" s="63"/>
      <c r="B264" s="75"/>
      <c r="C264" s="85"/>
      <c r="D264" s="85"/>
      <c r="E264" s="86"/>
      <c r="F264" s="86"/>
      <c r="G264" s="277"/>
      <c r="H264" s="86"/>
      <c r="I264" s="86"/>
      <c r="J264" s="23"/>
    </row>
    <row r="265" spans="1:11" ht="16" x14ac:dyDescent="0.2">
      <c r="A265" s="63"/>
      <c r="B265" s="75" t="s">
        <v>588</v>
      </c>
      <c r="C265" s="66" t="s">
        <v>84</v>
      </c>
      <c r="D265" s="66" t="s">
        <v>411</v>
      </c>
      <c r="E265" s="78">
        <v>10000</v>
      </c>
      <c r="F265" s="109">
        <v>0</v>
      </c>
      <c r="G265" s="479">
        <f>H265-F265</f>
        <v>0.91</v>
      </c>
      <c r="H265" s="78">
        <v>0.91</v>
      </c>
      <c r="I265" s="144">
        <f>SUM(H265:H268)</f>
        <v>2.08</v>
      </c>
      <c r="J265" s="211"/>
    </row>
    <row r="266" spans="1:11" ht="16" x14ac:dyDescent="0.2">
      <c r="A266" s="63"/>
      <c r="B266" s="75" t="s">
        <v>588</v>
      </c>
      <c r="C266" s="66" t="s">
        <v>84</v>
      </c>
      <c r="D266" s="66" t="s">
        <v>412</v>
      </c>
      <c r="E266" s="78">
        <v>2000</v>
      </c>
      <c r="F266" s="109">
        <v>0.68</v>
      </c>
      <c r="G266" s="479"/>
      <c r="H266" s="78">
        <v>0.68</v>
      </c>
      <c r="I266" s="144"/>
      <c r="J266" s="211"/>
    </row>
    <row r="267" spans="1:11" ht="16" x14ac:dyDescent="0.2">
      <c r="A267" s="63"/>
      <c r="B267" s="75" t="s">
        <v>588</v>
      </c>
      <c r="C267" s="66" t="s">
        <v>84</v>
      </c>
      <c r="D267" s="66" t="s">
        <v>413</v>
      </c>
      <c r="E267" s="78">
        <v>10000</v>
      </c>
      <c r="F267" s="109">
        <v>0.42</v>
      </c>
      <c r="G267" s="479"/>
      <c r="H267" s="78">
        <f>F267</f>
        <v>0.42</v>
      </c>
      <c r="I267" s="144"/>
      <c r="J267" s="23"/>
    </row>
    <row r="268" spans="1:11" ht="16" x14ac:dyDescent="0.2">
      <c r="A268" s="63"/>
      <c r="B268" s="75" t="s">
        <v>588</v>
      </c>
      <c r="C268" s="66" t="s">
        <v>84</v>
      </c>
      <c r="D268" s="66" t="s">
        <v>414</v>
      </c>
      <c r="E268" s="78">
        <v>2000</v>
      </c>
      <c r="F268" s="109">
        <v>7.0000000000000007E-2</v>
      </c>
      <c r="G268" s="479">
        <v>0</v>
      </c>
      <c r="H268" s="78">
        <v>7.0000000000000007E-2</v>
      </c>
      <c r="I268" s="144"/>
      <c r="J268" s="23"/>
    </row>
    <row r="269" spans="1:11" ht="16" x14ac:dyDescent="0.2">
      <c r="A269" s="63"/>
      <c r="B269" s="75"/>
      <c r="C269" s="66"/>
      <c r="D269" s="66"/>
      <c r="E269" s="78"/>
      <c r="F269" s="78"/>
      <c r="G269" s="277"/>
      <c r="H269" s="78"/>
      <c r="I269" s="78"/>
      <c r="J269" s="23"/>
    </row>
    <row r="270" spans="1:11" ht="16" x14ac:dyDescent="0.2">
      <c r="A270" s="63"/>
      <c r="B270" s="75" t="s">
        <v>589</v>
      </c>
      <c r="C270" s="66" t="s">
        <v>60</v>
      </c>
      <c r="D270" s="66" t="s">
        <v>411</v>
      </c>
      <c r="E270" s="78">
        <v>10000</v>
      </c>
      <c r="F270" s="109">
        <v>0</v>
      </c>
      <c r="G270" s="479">
        <f>H270-F270</f>
        <v>8.02</v>
      </c>
      <c r="H270" s="78">
        <v>8.02</v>
      </c>
      <c r="I270" s="144">
        <f>H270</f>
        <v>8.02</v>
      </c>
      <c r="J270" s="211"/>
    </row>
    <row r="271" spans="1:11" ht="16" x14ac:dyDescent="0.2">
      <c r="A271" s="63"/>
      <c r="B271" s="75"/>
      <c r="C271" s="66"/>
      <c r="D271" s="66"/>
      <c r="E271" s="78"/>
      <c r="F271" s="78"/>
      <c r="G271" s="277"/>
      <c r="H271" s="78"/>
      <c r="I271" s="78"/>
      <c r="J271" s="211"/>
    </row>
    <row r="272" spans="1:11" ht="16" x14ac:dyDescent="0.2">
      <c r="A272" s="63"/>
      <c r="B272" s="75" t="s">
        <v>923</v>
      </c>
      <c r="C272" s="66" t="s">
        <v>924</v>
      </c>
      <c r="D272" s="66" t="s">
        <v>411</v>
      </c>
      <c r="E272" s="78">
        <v>10000</v>
      </c>
      <c r="F272" s="109">
        <v>0</v>
      </c>
      <c r="G272" s="479">
        <v>2.0099999999999998</v>
      </c>
      <c r="H272" s="78">
        <v>2.0099999999999998</v>
      </c>
      <c r="I272" s="144">
        <f>SUM(H272:H273)</f>
        <v>10.37</v>
      </c>
      <c r="J272" s="211"/>
    </row>
    <row r="273" spans="1:10" ht="16" x14ac:dyDescent="0.2">
      <c r="A273" s="63"/>
      <c r="B273" s="75" t="s">
        <v>923</v>
      </c>
      <c r="C273" s="66" t="s">
        <v>924</v>
      </c>
      <c r="D273" s="66" t="s">
        <v>413</v>
      </c>
      <c r="E273" s="78">
        <v>200000</v>
      </c>
      <c r="F273" s="109">
        <v>8.36</v>
      </c>
      <c r="G273" s="479"/>
      <c r="H273" s="78">
        <v>8.36</v>
      </c>
      <c r="I273" s="144"/>
      <c r="J273" s="211"/>
    </row>
    <row r="274" spans="1:10" ht="16" x14ac:dyDescent="0.2">
      <c r="A274" s="63"/>
      <c r="B274" s="75"/>
      <c r="C274" s="66"/>
      <c r="D274" s="66"/>
      <c r="E274" s="78"/>
      <c r="F274" s="78"/>
      <c r="G274" s="277"/>
      <c r="H274" s="78"/>
      <c r="I274" s="78"/>
      <c r="J274" s="23"/>
    </row>
    <row r="275" spans="1:10" ht="16" x14ac:dyDescent="0.2">
      <c r="A275" s="63"/>
      <c r="B275" s="75" t="s">
        <v>786</v>
      </c>
      <c r="C275" s="66" t="s">
        <v>787</v>
      </c>
      <c r="D275" s="66" t="s">
        <v>411</v>
      </c>
      <c r="E275" s="78">
        <v>10000</v>
      </c>
      <c r="F275" s="109">
        <v>0</v>
      </c>
      <c r="G275" s="479">
        <v>0.66</v>
      </c>
      <c r="H275" s="78">
        <f>SUM(F275:G275)</f>
        <v>0.66</v>
      </c>
      <c r="I275" s="144">
        <f>SUM(H275:H275)</f>
        <v>0.66</v>
      </c>
      <c r="J275" s="23"/>
    </row>
    <row r="276" spans="1:10" ht="16" x14ac:dyDescent="0.2">
      <c r="A276" s="63"/>
      <c r="B276" s="75"/>
      <c r="C276" s="66"/>
      <c r="D276" s="66"/>
      <c r="E276" s="78"/>
      <c r="F276" s="78"/>
      <c r="G276" s="277"/>
      <c r="H276" s="78"/>
      <c r="I276" s="78"/>
      <c r="J276" s="23"/>
    </row>
    <row r="277" spans="1:10" ht="16" x14ac:dyDescent="0.2">
      <c r="A277" s="63"/>
      <c r="B277" s="290">
        <v>2235</v>
      </c>
      <c r="C277" s="66" t="s">
        <v>527</v>
      </c>
      <c r="D277" s="66" t="s">
        <v>411</v>
      </c>
      <c r="E277" s="78">
        <v>10000</v>
      </c>
      <c r="F277" s="109">
        <v>0</v>
      </c>
      <c r="G277" s="479">
        <f>H277-F277</f>
        <v>2.0099999999999998</v>
      </c>
      <c r="H277" s="78">
        <v>2.0099999999999998</v>
      </c>
      <c r="I277" s="144">
        <f>SUM(H277:H282)</f>
        <v>4.8199999999999994</v>
      </c>
      <c r="J277" s="23"/>
    </row>
    <row r="278" spans="1:10" ht="16" x14ac:dyDescent="0.2">
      <c r="A278" s="63"/>
      <c r="B278" s="290" t="s">
        <v>535</v>
      </c>
      <c r="C278" s="66" t="s">
        <v>527</v>
      </c>
      <c r="D278" s="66" t="s">
        <v>417</v>
      </c>
      <c r="E278" s="78">
        <v>5000</v>
      </c>
      <c r="F278" s="109">
        <v>1.42</v>
      </c>
      <c r="G278" s="479"/>
      <c r="H278" s="78">
        <f>F278</f>
        <v>1.42</v>
      </c>
      <c r="I278" s="144"/>
      <c r="J278" s="23"/>
    </row>
    <row r="279" spans="1:10" ht="16" x14ac:dyDescent="0.2">
      <c r="A279" s="63"/>
      <c r="B279" s="290" t="s">
        <v>535</v>
      </c>
      <c r="C279" s="66" t="s">
        <v>527</v>
      </c>
      <c r="D279" s="66" t="s">
        <v>412</v>
      </c>
      <c r="E279" s="78">
        <v>2000</v>
      </c>
      <c r="F279" s="109">
        <v>0.68</v>
      </c>
      <c r="G279" s="479"/>
      <c r="H279" s="78">
        <f>F279</f>
        <v>0.68</v>
      </c>
      <c r="I279" s="144"/>
      <c r="J279" s="23"/>
    </row>
    <row r="280" spans="1:10" ht="16" x14ac:dyDescent="0.2">
      <c r="A280" s="63"/>
      <c r="B280" s="290" t="s">
        <v>535</v>
      </c>
      <c r="C280" s="66" t="s">
        <v>527</v>
      </c>
      <c r="D280" s="66" t="s">
        <v>413</v>
      </c>
      <c r="E280" s="78">
        <v>10000</v>
      </c>
      <c r="F280" s="109">
        <v>0.42</v>
      </c>
      <c r="G280" s="479"/>
      <c r="H280" s="78">
        <f>F280</f>
        <v>0.42</v>
      </c>
      <c r="I280" s="144"/>
      <c r="J280" s="23"/>
    </row>
    <row r="281" spans="1:10" ht="16" x14ac:dyDescent="0.2">
      <c r="A281" s="63"/>
      <c r="B281" s="290" t="s">
        <v>535</v>
      </c>
      <c r="C281" s="66" t="s">
        <v>527</v>
      </c>
      <c r="D281" s="66" t="s">
        <v>418</v>
      </c>
      <c r="E281" s="78">
        <v>5000</v>
      </c>
      <c r="F281" s="109">
        <v>0.22</v>
      </c>
      <c r="G281" s="479"/>
      <c r="H281" s="78">
        <f>F281</f>
        <v>0.22</v>
      </c>
      <c r="I281" s="144"/>
      <c r="J281" s="23"/>
    </row>
    <row r="282" spans="1:10" ht="16" x14ac:dyDescent="0.2">
      <c r="A282" s="63"/>
      <c r="B282" s="290" t="s">
        <v>535</v>
      </c>
      <c r="C282" s="66" t="s">
        <v>527</v>
      </c>
      <c r="D282" s="66" t="s">
        <v>414</v>
      </c>
      <c r="E282" s="78">
        <v>2000</v>
      </c>
      <c r="F282" s="109">
        <v>7.0000000000000007E-2</v>
      </c>
      <c r="G282" s="479"/>
      <c r="H282" s="78">
        <f>F282</f>
        <v>7.0000000000000007E-2</v>
      </c>
      <c r="I282" s="144"/>
      <c r="J282" s="23"/>
    </row>
    <row r="283" spans="1:10" ht="16" x14ac:dyDescent="0.2">
      <c r="A283" s="63"/>
      <c r="B283" s="23"/>
      <c r="C283" s="66"/>
      <c r="D283" s="66"/>
      <c r="E283" s="78"/>
      <c r="F283" s="78"/>
      <c r="G283" s="277"/>
      <c r="H283" s="78"/>
      <c r="I283" s="78"/>
      <c r="J283" s="23"/>
    </row>
    <row r="284" spans="1:10" ht="16" x14ac:dyDescent="0.2">
      <c r="A284" s="63"/>
      <c r="B284" s="275">
        <v>2245</v>
      </c>
      <c r="C284" s="66" t="s">
        <v>639</v>
      </c>
      <c r="D284" s="66" t="s">
        <v>411</v>
      </c>
      <c r="E284" s="78">
        <v>10000</v>
      </c>
      <c r="F284" s="109">
        <v>0</v>
      </c>
      <c r="G284" s="479">
        <v>5.0199999999999996</v>
      </c>
      <c r="H284" s="78">
        <f>F284+G284</f>
        <v>5.0199999999999996</v>
      </c>
      <c r="I284" s="144">
        <f>SUM(H284:H285)</f>
        <v>5.4399999999999995</v>
      </c>
      <c r="J284" s="23"/>
    </row>
    <row r="285" spans="1:10" ht="16" x14ac:dyDescent="0.2">
      <c r="A285" s="63"/>
      <c r="B285" s="275">
        <v>2245</v>
      </c>
      <c r="C285" s="66" t="s">
        <v>639</v>
      </c>
      <c r="D285" s="66" t="s">
        <v>413</v>
      </c>
      <c r="E285" s="78">
        <v>10000</v>
      </c>
      <c r="F285" s="109">
        <v>0.42</v>
      </c>
      <c r="G285" s="479"/>
      <c r="H285" s="78">
        <f>F285</f>
        <v>0.42</v>
      </c>
      <c r="I285" s="144"/>
      <c r="J285" s="23"/>
    </row>
    <row r="286" spans="1:10" ht="16" x14ac:dyDescent="0.2">
      <c r="A286" s="63"/>
      <c r="B286" s="275"/>
      <c r="C286" s="66"/>
      <c r="D286" s="66"/>
      <c r="E286" s="78"/>
      <c r="F286" s="78"/>
      <c r="G286" s="277"/>
      <c r="H286" s="78"/>
      <c r="I286" s="78"/>
      <c r="J286" s="23"/>
    </row>
    <row r="287" spans="1:10" ht="16" x14ac:dyDescent="0.2">
      <c r="A287" s="63"/>
      <c r="B287" s="275">
        <v>2281</v>
      </c>
      <c r="C287" s="66" t="s">
        <v>773</v>
      </c>
      <c r="D287" s="66" t="s">
        <v>411</v>
      </c>
      <c r="E287" s="78">
        <v>40000</v>
      </c>
      <c r="F287" s="109">
        <v>24.06</v>
      </c>
      <c r="G287" s="479">
        <f>H287-F287</f>
        <v>8.02</v>
      </c>
      <c r="H287" s="78">
        <v>32.08</v>
      </c>
      <c r="I287" s="144">
        <f>SUM(H287:H291)</f>
        <v>47.93</v>
      </c>
      <c r="J287" s="23"/>
    </row>
    <row r="288" spans="1:10" ht="16" x14ac:dyDescent="0.2">
      <c r="A288" s="63"/>
      <c r="B288" s="275">
        <v>2281</v>
      </c>
      <c r="C288" s="66" t="s">
        <v>773</v>
      </c>
      <c r="D288" s="66" t="s">
        <v>417</v>
      </c>
      <c r="E288" s="78">
        <v>10000</v>
      </c>
      <c r="F288" s="109">
        <v>11.57</v>
      </c>
      <c r="G288" s="479"/>
      <c r="H288" s="78">
        <f>F288</f>
        <v>11.57</v>
      </c>
      <c r="I288" s="144"/>
      <c r="J288" s="23"/>
    </row>
    <row r="289" spans="1:10" ht="16" x14ac:dyDescent="0.2">
      <c r="A289" s="63"/>
      <c r="B289" s="275">
        <v>2281</v>
      </c>
      <c r="C289" s="66" t="s">
        <v>773</v>
      </c>
      <c r="D289" s="66" t="s">
        <v>412</v>
      </c>
      <c r="E289" s="78">
        <v>10000</v>
      </c>
      <c r="F289" s="109">
        <v>3.42</v>
      </c>
      <c r="G289" s="479"/>
      <c r="H289" s="78">
        <f>F289</f>
        <v>3.42</v>
      </c>
      <c r="I289" s="144"/>
      <c r="J289" s="23"/>
    </row>
    <row r="290" spans="1:10" ht="16" x14ac:dyDescent="0.2">
      <c r="A290" s="63"/>
      <c r="B290" s="275">
        <v>2281</v>
      </c>
      <c r="C290" s="66" t="s">
        <v>773</v>
      </c>
      <c r="D290" s="66" t="s">
        <v>413</v>
      </c>
      <c r="E290" s="78">
        <v>10000</v>
      </c>
      <c r="F290" s="109">
        <v>0.42</v>
      </c>
      <c r="G290" s="479"/>
      <c r="H290" s="78">
        <f>F290</f>
        <v>0.42</v>
      </c>
      <c r="I290" s="144"/>
      <c r="J290" s="23"/>
    </row>
    <row r="291" spans="1:10" ht="16" x14ac:dyDescent="0.2">
      <c r="A291" s="63"/>
      <c r="B291" s="275">
        <v>2281</v>
      </c>
      <c r="C291" s="66" t="s">
        <v>773</v>
      </c>
      <c r="D291" s="66" t="s">
        <v>418</v>
      </c>
      <c r="E291" s="78">
        <v>10000</v>
      </c>
      <c r="F291" s="109">
        <v>0.44</v>
      </c>
      <c r="G291" s="479">
        <v>0</v>
      </c>
      <c r="H291" s="78">
        <v>0.44</v>
      </c>
      <c r="I291" s="144"/>
      <c r="J291" s="23"/>
    </row>
    <row r="292" spans="1:10" ht="16" x14ac:dyDescent="0.2">
      <c r="A292" s="63"/>
      <c r="B292" s="75"/>
      <c r="C292" s="66"/>
      <c r="D292" s="66"/>
      <c r="E292" s="78"/>
      <c r="F292" s="78"/>
      <c r="G292" s="277"/>
      <c r="H292" s="78"/>
      <c r="I292" s="78"/>
      <c r="J292" s="23"/>
    </row>
    <row r="293" spans="1:10" ht="16" x14ac:dyDescent="0.2">
      <c r="A293" s="63"/>
      <c r="B293" s="75" t="s">
        <v>591</v>
      </c>
      <c r="C293" s="66" t="s">
        <v>367</v>
      </c>
      <c r="D293" s="66" t="s">
        <v>411</v>
      </c>
      <c r="E293" s="78">
        <v>10000</v>
      </c>
      <c r="F293" s="109">
        <v>0</v>
      </c>
      <c r="G293" s="479">
        <f>H293-F293</f>
        <v>5.0199999999999996</v>
      </c>
      <c r="H293" s="78">
        <v>5.0199999999999996</v>
      </c>
      <c r="I293" s="144">
        <f>SUM(H293:H296)</f>
        <v>10.879999999999999</v>
      </c>
      <c r="J293" s="23"/>
    </row>
    <row r="294" spans="1:10" ht="16" x14ac:dyDescent="0.2">
      <c r="A294" s="63"/>
      <c r="B294" s="75" t="s">
        <v>591</v>
      </c>
      <c r="C294" s="66" t="s">
        <v>367</v>
      </c>
      <c r="D294" s="66" t="s">
        <v>412</v>
      </c>
      <c r="E294" s="78">
        <v>10000</v>
      </c>
      <c r="F294" s="109">
        <v>3.42</v>
      </c>
      <c r="G294" s="479"/>
      <c r="H294" s="78">
        <f>F294</f>
        <v>3.42</v>
      </c>
      <c r="I294" s="144"/>
      <c r="J294" s="23"/>
    </row>
    <row r="295" spans="1:10" ht="16" x14ac:dyDescent="0.2">
      <c r="A295" s="63"/>
      <c r="B295" s="75" t="s">
        <v>591</v>
      </c>
      <c r="C295" s="66" t="s">
        <v>367</v>
      </c>
      <c r="D295" s="66" t="s">
        <v>413</v>
      </c>
      <c r="E295" s="78">
        <v>50000</v>
      </c>
      <c r="F295" s="109">
        <v>2.09</v>
      </c>
      <c r="G295" s="479"/>
      <c r="H295" s="78">
        <f>F295</f>
        <v>2.09</v>
      </c>
      <c r="I295" s="144"/>
      <c r="J295" s="23"/>
    </row>
    <row r="296" spans="1:10" ht="16" x14ac:dyDescent="0.2">
      <c r="A296" s="63"/>
      <c r="B296" s="75" t="s">
        <v>591</v>
      </c>
      <c r="C296" s="66" t="s">
        <v>367</v>
      </c>
      <c r="D296" s="66" t="s">
        <v>414</v>
      </c>
      <c r="E296" s="78">
        <v>10000</v>
      </c>
      <c r="F296" s="109">
        <v>0.35</v>
      </c>
      <c r="G296" s="479"/>
      <c r="H296" s="78">
        <f>F296</f>
        <v>0.35</v>
      </c>
      <c r="I296" s="144"/>
      <c r="J296" s="23"/>
    </row>
    <row r="297" spans="1:10" ht="16" x14ac:dyDescent="0.2">
      <c r="A297" s="63"/>
      <c r="B297" s="75"/>
      <c r="C297" s="70"/>
      <c r="D297" s="173"/>
      <c r="E297" s="130"/>
      <c r="F297" s="130"/>
      <c r="G297" s="493"/>
      <c r="H297" s="130"/>
      <c r="I297" s="130"/>
      <c r="J297" s="23"/>
    </row>
    <row r="298" spans="1:10" ht="16" x14ac:dyDescent="0.2">
      <c r="A298" s="63"/>
      <c r="B298" s="75" t="s">
        <v>1171</v>
      </c>
      <c r="C298" s="70" t="s">
        <v>1172</v>
      </c>
      <c r="D298" s="70" t="s">
        <v>411</v>
      </c>
      <c r="E298" s="130">
        <v>10000</v>
      </c>
      <c r="F298" s="111">
        <v>0</v>
      </c>
      <c r="G298" s="479">
        <v>0.66</v>
      </c>
      <c r="H298" s="130">
        <v>0.66</v>
      </c>
      <c r="I298" s="192">
        <f>SUM(H298:H301)</f>
        <v>1.8300000000000003</v>
      </c>
    </row>
    <row r="299" spans="1:10" ht="16" x14ac:dyDescent="0.2">
      <c r="A299" s="63"/>
      <c r="B299" s="75" t="s">
        <v>1171</v>
      </c>
      <c r="C299" s="70" t="s">
        <v>1172</v>
      </c>
      <c r="D299" s="70" t="s">
        <v>413</v>
      </c>
      <c r="E299" s="130">
        <v>10000</v>
      </c>
      <c r="F299" s="111">
        <v>0.42</v>
      </c>
      <c r="G299" s="479"/>
      <c r="H299" s="130">
        <v>0.42</v>
      </c>
      <c r="I299" s="192"/>
      <c r="J299" s="23"/>
    </row>
    <row r="300" spans="1:10" ht="16" x14ac:dyDescent="0.2">
      <c r="A300" s="63"/>
      <c r="B300" s="75" t="s">
        <v>1171</v>
      </c>
      <c r="C300" s="70" t="s">
        <v>1172</v>
      </c>
      <c r="D300" s="70" t="s">
        <v>412</v>
      </c>
      <c r="E300" s="130">
        <v>2000</v>
      </c>
      <c r="F300" s="111">
        <v>0.68</v>
      </c>
      <c r="G300" s="479"/>
      <c r="H300" s="130">
        <v>0.68</v>
      </c>
      <c r="I300" s="192"/>
      <c r="J300" s="23"/>
    </row>
    <row r="301" spans="1:10" ht="16" x14ac:dyDescent="0.2">
      <c r="A301" s="63"/>
      <c r="B301" s="75" t="s">
        <v>1171</v>
      </c>
      <c r="C301" s="70" t="s">
        <v>1172</v>
      </c>
      <c r="D301" s="70" t="s">
        <v>414</v>
      </c>
      <c r="E301" s="130">
        <v>2000</v>
      </c>
      <c r="F301" s="111">
        <v>7.0000000000000007E-2</v>
      </c>
      <c r="G301" s="479"/>
      <c r="H301" s="130">
        <v>7.0000000000000007E-2</v>
      </c>
      <c r="I301" s="192"/>
      <c r="J301" s="23"/>
    </row>
    <row r="302" spans="1:10" ht="16" x14ac:dyDescent="0.2">
      <c r="A302" s="63"/>
      <c r="B302" s="75"/>
      <c r="C302" s="70"/>
      <c r="D302" s="70"/>
      <c r="E302" s="130"/>
      <c r="F302" s="130"/>
      <c r="G302" s="277"/>
      <c r="H302" s="130"/>
      <c r="I302" s="130"/>
      <c r="J302" s="23"/>
    </row>
    <row r="303" spans="1:10" ht="16" x14ac:dyDescent="0.2">
      <c r="A303" s="63"/>
      <c r="B303" s="75" t="s">
        <v>642</v>
      </c>
      <c r="C303" s="70" t="s">
        <v>641</v>
      </c>
      <c r="D303" s="70" t="s">
        <v>411</v>
      </c>
      <c r="E303" s="130">
        <v>200000</v>
      </c>
      <c r="F303" s="111">
        <v>12.54</v>
      </c>
      <c r="G303" s="479">
        <v>0.66</v>
      </c>
      <c r="H303" s="130">
        <f>SUM(F303:G303)</f>
        <v>13.2</v>
      </c>
      <c r="I303" s="192">
        <f>SUM(H303:H304)</f>
        <v>21.56</v>
      </c>
      <c r="J303" s="23"/>
    </row>
    <row r="304" spans="1:10" ht="16" x14ac:dyDescent="0.2">
      <c r="A304" s="63"/>
      <c r="B304" s="75" t="s">
        <v>642</v>
      </c>
      <c r="C304" s="70" t="s">
        <v>641</v>
      </c>
      <c r="D304" s="70" t="s">
        <v>413</v>
      </c>
      <c r="E304" s="130">
        <v>200000</v>
      </c>
      <c r="F304" s="111">
        <v>8.36</v>
      </c>
      <c r="G304" s="479"/>
      <c r="H304" s="130">
        <f>F304</f>
        <v>8.36</v>
      </c>
      <c r="I304" s="192"/>
      <c r="J304" s="23"/>
    </row>
    <row r="305" spans="1:10" ht="16" x14ac:dyDescent="0.2">
      <c r="A305" s="63"/>
      <c r="B305" s="75"/>
      <c r="C305" s="70"/>
      <c r="D305" s="70"/>
      <c r="E305" s="130"/>
      <c r="F305" s="130"/>
      <c r="G305" s="493"/>
      <c r="H305" s="130"/>
      <c r="I305" s="130"/>
      <c r="J305" s="23"/>
    </row>
    <row r="306" spans="1:10" ht="16" x14ac:dyDescent="0.2">
      <c r="A306" s="63"/>
      <c r="B306" s="75" t="s">
        <v>1228</v>
      </c>
      <c r="C306" s="70" t="s">
        <v>1229</v>
      </c>
      <c r="D306" s="70" t="s">
        <v>411</v>
      </c>
      <c r="E306" s="130">
        <v>100000</v>
      </c>
      <c r="F306" s="111">
        <v>45.18</v>
      </c>
      <c r="G306" s="626">
        <v>5.0199999999999996</v>
      </c>
      <c r="H306" s="130">
        <f>SUM(F306:G306)</f>
        <v>50.2</v>
      </c>
      <c r="I306" s="192">
        <f>SUM(H306:H307)</f>
        <v>58.56</v>
      </c>
      <c r="J306" s="23" t="s">
        <v>682</v>
      </c>
    </row>
    <row r="307" spans="1:10" ht="16" x14ac:dyDescent="0.2">
      <c r="A307" s="63"/>
      <c r="B307" s="75" t="s">
        <v>1228</v>
      </c>
      <c r="C307" s="70" t="s">
        <v>1229</v>
      </c>
      <c r="D307" s="70" t="s">
        <v>413</v>
      </c>
      <c r="E307" s="130">
        <v>200000</v>
      </c>
      <c r="F307" s="111">
        <v>8.36</v>
      </c>
      <c r="G307" s="626">
        <v>0</v>
      </c>
      <c r="H307" s="130">
        <v>8.36</v>
      </c>
      <c r="I307" s="192"/>
      <c r="J307" s="23"/>
    </row>
    <row r="308" spans="1:10" ht="16" x14ac:dyDescent="0.2">
      <c r="A308" s="63"/>
      <c r="B308" s="75"/>
      <c r="C308" s="70"/>
      <c r="D308" s="70"/>
      <c r="E308" s="130"/>
      <c r="F308" s="130"/>
      <c r="G308" s="493"/>
      <c r="H308" s="130"/>
      <c r="I308" s="130"/>
      <c r="J308" s="23"/>
    </row>
    <row r="309" spans="1:10" ht="16" x14ac:dyDescent="0.2">
      <c r="A309" s="63"/>
      <c r="B309" s="75" t="s">
        <v>594</v>
      </c>
      <c r="C309" s="66" t="s">
        <v>72</v>
      </c>
      <c r="D309" s="66" t="s">
        <v>411</v>
      </c>
      <c r="E309" s="78">
        <v>10000</v>
      </c>
      <c r="F309" s="109">
        <v>0</v>
      </c>
      <c r="G309" s="479">
        <f>H309-F309</f>
        <v>8.02</v>
      </c>
      <c r="H309" s="78">
        <v>8.02</v>
      </c>
      <c r="I309" s="144">
        <f>H309</f>
        <v>8.02</v>
      </c>
      <c r="J309" s="23"/>
    </row>
    <row r="310" spans="1:10" ht="16" x14ac:dyDescent="0.2">
      <c r="A310" s="63"/>
      <c r="B310" s="75"/>
      <c r="C310" s="66"/>
      <c r="D310" s="66"/>
      <c r="E310" s="78"/>
      <c r="F310" s="78"/>
      <c r="G310" s="277"/>
      <c r="H310" s="78"/>
      <c r="I310" s="78"/>
      <c r="J310" s="23"/>
    </row>
    <row r="311" spans="1:10" ht="16" x14ac:dyDescent="0.2">
      <c r="A311" s="63"/>
      <c r="B311" s="75" t="s">
        <v>1075</v>
      </c>
      <c r="C311" s="66" t="s">
        <v>1076</v>
      </c>
      <c r="D311" s="66" t="s">
        <v>411</v>
      </c>
      <c r="E311" s="79">
        <v>10000</v>
      </c>
      <c r="F311" s="109">
        <v>0</v>
      </c>
      <c r="G311" s="479">
        <v>0.46</v>
      </c>
      <c r="H311" s="79">
        <v>0.46</v>
      </c>
      <c r="I311" s="144">
        <v>0.46</v>
      </c>
      <c r="J311" s="23"/>
    </row>
    <row r="312" spans="1:10" ht="16" x14ac:dyDescent="0.2">
      <c r="A312" s="63"/>
      <c r="B312" s="75"/>
      <c r="C312" s="66"/>
      <c r="D312" s="66"/>
      <c r="E312" s="79"/>
      <c r="F312" s="78"/>
      <c r="G312" s="277"/>
      <c r="H312" s="79"/>
      <c r="I312" s="78"/>
      <c r="J312" s="23"/>
    </row>
    <row r="313" spans="1:10" ht="16" x14ac:dyDescent="0.2">
      <c r="A313" s="63"/>
      <c r="B313" s="75" t="s">
        <v>596</v>
      </c>
      <c r="C313" s="66" t="s">
        <v>62</v>
      </c>
      <c r="D313" s="66" t="s">
        <v>411</v>
      </c>
      <c r="E313" s="78">
        <v>200000</v>
      </c>
      <c r="F313" s="109">
        <f>H313-G313</f>
        <v>58.52</v>
      </c>
      <c r="G313" s="479">
        <v>3.08</v>
      </c>
      <c r="H313" s="78">
        <v>61.6</v>
      </c>
      <c r="I313" s="144">
        <f>SUM(H313:H316)</f>
        <v>73.72999999999999</v>
      </c>
      <c r="J313" s="23"/>
    </row>
    <row r="314" spans="1:10" ht="16" x14ac:dyDescent="0.2">
      <c r="A314" s="63"/>
      <c r="B314" s="75" t="s">
        <v>596</v>
      </c>
      <c r="C314" s="66" t="s">
        <v>62</v>
      </c>
      <c r="D314" s="66" t="s">
        <v>412</v>
      </c>
      <c r="E314" s="79">
        <v>10000</v>
      </c>
      <c r="F314" s="109">
        <v>3.42</v>
      </c>
      <c r="G314" s="479"/>
      <c r="H314" s="79">
        <f>F314</f>
        <v>3.42</v>
      </c>
      <c r="I314" s="144"/>
      <c r="J314" s="23"/>
    </row>
    <row r="315" spans="1:10" ht="16" x14ac:dyDescent="0.2">
      <c r="A315" s="63"/>
      <c r="B315" s="75" t="s">
        <v>596</v>
      </c>
      <c r="C315" s="66" t="s">
        <v>62</v>
      </c>
      <c r="D315" s="66" t="s">
        <v>413</v>
      </c>
      <c r="E315" s="78">
        <v>200000</v>
      </c>
      <c r="F315" s="109">
        <v>8.36</v>
      </c>
      <c r="G315" s="479"/>
      <c r="H315" s="79">
        <f>F315</f>
        <v>8.36</v>
      </c>
      <c r="I315" s="144"/>
      <c r="J315" s="23"/>
    </row>
    <row r="316" spans="1:10" ht="16" x14ac:dyDescent="0.2">
      <c r="A316" s="63"/>
      <c r="B316" s="75" t="s">
        <v>596</v>
      </c>
      <c r="C316" s="66" t="s">
        <v>62</v>
      </c>
      <c r="D316" s="66" t="s">
        <v>414</v>
      </c>
      <c r="E316" s="79">
        <v>10000</v>
      </c>
      <c r="F316" s="109">
        <v>0.35</v>
      </c>
      <c r="G316" s="479"/>
      <c r="H316" s="79">
        <f>F316</f>
        <v>0.35</v>
      </c>
      <c r="I316" s="144"/>
      <c r="J316" s="23"/>
    </row>
    <row r="317" spans="1:10" ht="16" x14ac:dyDescent="0.2">
      <c r="A317" s="63"/>
      <c r="B317" s="75"/>
      <c r="C317" s="66"/>
      <c r="D317" s="66"/>
      <c r="E317" s="79"/>
      <c r="F317" s="78"/>
      <c r="G317" s="277"/>
      <c r="H317" s="79"/>
      <c r="I317" s="78"/>
      <c r="J317" s="23"/>
    </row>
    <row r="318" spans="1:10" ht="16" x14ac:dyDescent="0.2">
      <c r="A318" s="63"/>
      <c r="B318" s="75" t="s">
        <v>597</v>
      </c>
      <c r="C318" s="66" t="s">
        <v>38</v>
      </c>
      <c r="D318" s="66" t="s">
        <v>411</v>
      </c>
      <c r="E318" s="78">
        <v>20000</v>
      </c>
      <c r="F318" s="109">
        <f>H318-G318</f>
        <v>5.0199999999999996</v>
      </c>
      <c r="G318" s="479">
        <v>5.0199999999999996</v>
      </c>
      <c r="H318" s="78">
        <v>10.039999999999999</v>
      </c>
      <c r="I318" s="144">
        <f>SUM(H318:H321)</f>
        <v>14.649999999999999</v>
      </c>
      <c r="J318" s="211"/>
    </row>
    <row r="319" spans="1:10" ht="16" x14ac:dyDescent="0.2">
      <c r="A319" s="63"/>
      <c r="B319" s="75" t="s">
        <v>597</v>
      </c>
      <c r="C319" s="66" t="s">
        <v>38</v>
      </c>
      <c r="D319" s="66" t="s">
        <v>412</v>
      </c>
      <c r="E319" s="78">
        <v>10000</v>
      </c>
      <c r="F319" s="109">
        <v>3.42</v>
      </c>
      <c r="G319" s="479"/>
      <c r="H319" s="78">
        <f>F319</f>
        <v>3.42</v>
      </c>
      <c r="I319" s="144"/>
      <c r="J319" s="23"/>
    </row>
    <row r="320" spans="1:10" ht="16" x14ac:dyDescent="0.2">
      <c r="A320" s="63"/>
      <c r="B320" s="75" t="s">
        <v>597</v>
      </c>
      <c r="C320" s="66" t="s">
        <v>38</v>
      </c>
      <c r="D320" s="66" t="s">
        <v>413</v>
      </c>
      <c r="E320" s="78">
        <v>20000</v>
      </c>
      <c r="F320" s="109">
        <v>0.84</v>
      </c>
      <c r="G320" s="479"/>
      <c r="H320" s="78">
        <f>F320</f>
        <v>0.84</v>
      </c>
      <c r="I320" s="144"/>
      <c r="J320" s="23"/>
    </row>
    <row r="321" spans="1:10" ht="16" x14ac:dyDescent="0.2">
      <c r="A321" s="63"/>
      <c r="B321" s="75" t="s">
        <v>597</v>
      </c>
      <c r="C321" s="66" t="s">
        <v>38</v>
      </c>
      <c r="D321" s="66" t="s">
        <v>414</v>
      </c>
      <c r="E321" s="78">
        <v>10000</v>
      </c>
      <c r="F321" s="109">
        <v>0.35</v>
      </c>
      <c r="G321" s="479"/>
      <c r="H321" s="78">
        <f>F321</f>
        <v>0.35</v>
      </c>
      <c r="I321" s="144"/>
      <c r="J321" s="23"/>
    </row>
    <row r="322" spans="1:10" ht="16" x14ac:dyDescent="0.2">
      <c r="A322" s="63"/>
      <c r="B322" s="75"/>
      <c r="C322" s="66"/>
      <c r="D322" s="66"/>
      <c r="E322" s="78"/>
      <c r="F322" s="78"/>
      <c r="G322" s="277"/>
      <c r="H322" s="78"/>
      <c r="I322" s="78"/>
      <c r="J322" s="23"/>
    </row>
    <row r="323" spans="1:10" ht="16" x14ac:dyDescent="0.2">
      <c r="A323" s="63"/>
      <c r="B323" s="75" t="s">
        <v>598</v>
      </c>
      <c r="C323" s="66" t="s">
        <v>134</v>
      </c>
      <c r="D323" s="66" t="s">
        <v>411</v>
      </c>
      <c r="E323" s="78">
        <v>10000</v>
      </c>
      <c r="F323" s="109">
        <v>0</v>
      </c>
      <c r="G323" s="479">
        <v>0.91</v>
      </c>
      <c r="H323" s="78">
        <v>0.91</v>
      </c>
      <c r="I323" s="144">
        <f>SUM(H323:H325)</f>
        <v>4.07</v>
      </c>
      <c r="J323" s="23"/>
    </row>
    <row r="324" spans="1:10" ht="16" x14ac:dyDescent="0.2">
      <c r="A324" s="63"/>
      <c r="B324" s="75" t="s">
        <v>598</v>
      </c>
      <c r="C324" s="66" t="s">
        <v>134</v>
      </c>
      <c r="D324" s="66" t="s">
        <v>412</v>
      </c>
      <c r="E324" s="78">
        <v>8000</v>
      </c>
      <c r="F324" s="109">
        <v>2.74</v>
      </c>
      <c r="G324" s="479"/>
      <c r="H324" s="78">
        <v>2.74</v>
      </c>
      <c r="I324" s="144"/>
      <c r="J324" s="23"/>
    </row>
    <row r="325" spans="1:10" ht="16" x14ac:dyDescent="0.2">
      <c r="A325" s="63"/>
      <c r="B325" s="75" t="s">
        <v>598</v>
      </c>
      <c r="C325" s="66" t="s">
        <v>134</v>
      </c>
      <c r="D325" s="66" t="s">
        <v>413</v>
      </c>
      <c r="E325" s="78">
        <v>10000</v>
      </c>
      <c r="F325" s="109">
        <v>0.42</v>
      </c>
      <c r="G325" s="479">
        <v>0</v>
      </c>
      <c r="H325" s="78">
        <v>0.42</v>
      </c>
      <c r="I325" s="144"/>
      <c r="J325" s="23"/>
    </row>
    <row r="326" spans="1:10" ht="16" x14ac:dyDescent="0.2">
      <c r="A326" s="63"/>
      <c r="B326" s="75"/>
      <c r="C326" s="66"/>
      <c r="D326" s="66"/>
      <c r="E326" s="78"/>
      <c r="F326" s="78"/>
      <c r="G326" s="277"/>
      <c r="H326" s="78"/>
      <c r="I326" s="78"/>
      <c r="J326" s="23"/>
    </row>
    <row r="327" spans="1:10" ht="16" x14ac:dyDescent="0.2">
      <c r="A327" s="63"/>
      <c r="B327" s="75" t="s">
        <v>727</v>
      </c>
      <c r="C327" s="66" t="s">
        <v>744</v>
      </c>
      <c r="D327" s="66" t="s">
        <v>411</v>
      </c>
      <c r="E327" s="78">
        <v>10000</v>
      </c>
      <c r="F327" s="109"/>
      <c r="G327" s="479">
        <v>1.26</v>
      </c>
      <c r="H327" s="78">
        <v>1.26</v>
      </c>
      <c r="I327" s="144">
        <f>SUM(H327:H329)</f>
        <v>6.77</v>
      </c>
      <c r="J327" s="23"/>
    </row>
    <row r="328" spans="1:10" ht="16" x14ac:dyDescent="0.2">
      <c r="A328" s="63"/>
      <c r="B328" s="75" t="s">
        <v>727</v>
      </c>
      <c r="C328" s="66" t="s">
        <v>744</v>
      </c>
      <c r="D328" s="66" t="s">
        <v>412</v>
      </c>
      <c r="E328" s="78">
        <v>10000</v>
      </c>
      <c r="F328" s="109">
        <v>3.42</v>
      </c>
      <c r="G328" s="479"/>
      <c r="H328" s="78">
        <v>3.42</v>
      </c>
      <c r="I328" s="144"/>
      <c r="J328" s="23"/>
    </row>
    <row r="329" spans="1:10" ht="16" x14ac:dyDescent="0.2">
      <c r="A329" s="63"/>
      <c r="B329" s="75" t="s">
        <v>727</v>
      </c>
      <c r="C329" s="66" t="s">
        <v>744</v>
      </c>
      <c r="D329" s="66" t="s">
        <v>413</v>
      </c>
      <c r="E329" s="78">
        <v>50000</v>
      </c>
      <c r="F329" s="109">
        <v>2.09</v>
      </c>
      <c r="G329" s="479"/>
      <c r="H329" s="78">
        <v>2.09</v>
      </c>
      <c r="I329" s="144"/>
      <c r="J329" s="23"/>
    </row>
    <row r="330" spans="1:10" ht="16" x14ac:dyDescent="0.2">
      <c r="A330" s="63"/>
      <c r="B330" s="75"/>
      <c r="C330" s="66"/>
      <c r="D330" s="66"/>
      <c r="E330" s="78"/>
      <c r="F330" s="78"/>
      <c r="G330" s="277"/>
      <c r="H330" s="78"/>
      <c r="I330" s="78"/>
      <c r="J330" s="23"/>
    </row>
    <row r="331" spans="1:10" ht="16" x14ac:dyDescent="0.2">
      <c r="A331" s="63"/>
      <c r="B331" s="75" t="s">
        <v>1113</v>
      </c>
      <c r="C331" s="66" t="s">
        <v>1114</v>
      </c>
      <c r="D331" s="66" t="s">
        <v>411</v>
      </c>
      <c r="E331" s="78">
        <v>10000</v>
      </c>
      <c r="F331" s="109">
        <v>0</v>
      </c>
      <c r="G331" s="479">
        <v>14.08</v>
      </c>
      <c r="H331" s="78">
        <v>14.08</v>
      </c>
      <c r="I331" s="144">
        <f>SUM(H331:H332)</f>
        <v>22.439999999999998</v>
      </c>
      <c r="J331" s="23"/>
    </row>
    <row r="332" spans="1:10" ht="16" x14ac:dyDescent="0.2">
      <c r="A332" s="63"/>
      <c r="B332" s="75" t="s">
        <v>1113</v>
      </c>
      <c r="C332" s="66" t="s">
        <v>1114</v>
      </c>
      <c r="D332" s="66" t="s">
        <v>413</v>
      </c>
      <c r="E332" s="78">
        <v>200000</v>
      </c>
      <c r="F332" s="109">
        <v>8.36</v>
      </c>
      <c r="G332" s="479">
        <v>0</v>
      </c>
      <c r="H332" s="78">
        <v>8.36</v>
      </c>
      <c r="I332" s="144"/>
      <c r="J332" s="23"/>
    </row>
    <row r="333" spans="1:10" ht="16" x14ac:dyDescent="0.2">
      <c r="A333" s="63"/>
      <c r="B333" s="75"/>
      <c r="C333" s="66"/>
      <c r="D333" s="66"/>
      <c r="E333" s="78"/>
      <c r="F333" s="78"/>
      <c r="G333" s="277"/>
      <c r="H333" s="78"/>
      <c r="I333" s="78"/>
      <c r="J333" s="23"/>
    </row>
    <row r="334" spans="1:10" ht="16" x14ac:dyDescent="0.2">
      <c r="A334" s="63"/>
      <c r="B334" s="75" t="s">
        <v>599</v>
      </c>
      <c r="C334" s="66" t="s">
        <v>186</v>
      </c>
      <c r="D334" s="66" t="s">
        <v>411</v>
      </c>
      <c r="E334" s="78">
        <v>250000</v>
      </c>
      <c r="F334" s="109">
        <f>H334-G334</f>
        <v>73.92</v>
      </c>
      <c r="G334" s="479">
        <v>3.08</v>
      </c>
      <c r="H334" s="78">
        <v>77</v>
      </c>
      <c r="I334" s="144">
        <f>SUM(H334:H337)</f>
        <v>128.92000000000002</v>
      </c>
      <c r="J334" s="23"/>
    </row>
    <row r="335" spans="1:10" ht="16" x14ac:dyDescent="0.2">
      <c r="A335" s="63"/>
      <c r="B335" s="75" t="s">
        <v>599</v>
      </c>
      <c r="C335" s="66" t="s">
        <v>186</v>
      </c>
      <c r="D335" s="66" t="s">
        <v>417</v>
      </c>
      <c r="E335" s="78">
        <v>45000</v>
      </c>
      <c r="F335" s="109">
        <v>30.47</v>
      </c>
      <c r="G335" s="479"/>
      <c r="H335" s="78">
        <v>30.47</v>
      </c>
      <c r="I335" s="144"/>
      <c r="J335" s="23"/>
    </row>
    <row r="336" spans="1:10" ht="16" x14ac:dyDescent="0.2">
      <c r="A336" s="63"/>
      <c r="B336" s="75" t="s">
        <v>599</v>
      </c>
      <c r="C336" s="66" t="s">
        <v>186</v>
      </c>
      <c r="D336" s="66" t="s">
        <v>413</v>
      </c>
      <c r="E336" s="78">
        <v>250000</v>
      </c>
      <c r="F336" s="109">
        <v>10.45</v>
      </c>
      <c r="G336" s="479"/>
      <c r="H336" s="78">
        <f>F336</f>
        <v>10.45</v>
      </c>
      <c r="I336" s="144"/>
      <c r="J336" s="23"/>
    </row>
    <row r="337" spans="1:19" ht="16" x14ac:dyDescent="0.2">
      <c r="A337" s="63"/>
      <c r="B337" s="75" t="s">
        <v>599</v>
      </c>
      <c r="C337" s="66" t="s">
        <v>186</v>
      </c>
      <c r="D337" s="66" t="s">
        <v>418</v>
      </c>
      <c r="E337" s="78">
        <v>250000</v>
      </c>
      <c r="F337" s="109">
        <v>11</v>
      </c>
      <c r="G337" s="479"/>
      <c r="H337" s="78">
        <f>F337</f>
        <v>11</v>
      </c>
      <c r="I337" s="144"/>
      <c r="J337" s="23"/>
    </row>
    <row r="338" spans="1:19" ht="16" x14ac:dyDescent="0.2">
      <c r="A338" s="63"/>
      <c r="B338" s="75"/>
      <c r="C338" s="66"/>
      <c r="D338" s="66"/>
      <c r="E338" s="78"/>
      <c r="F338" s="78"/>
      <c r="G338" s="277"/>
      <c r="H338" s="78"/>
      <c r="I338" s="78"/>
      <c r="J338" s="23"/>
    </row>
    <row r="339" spans="1:19" ht="16" x14ac:dyDescent="0.2">
      <c r="A339" s="63"/>
      <c r="B339" s="75" t="s">
        <v>602</v>
      </c>
      <c r="C339" s="66" t="s">
        <v>135</v>
      </c>
      <c r="D339" s="66" t="s">
        <v>411</v>
      </c>
      <c r="E339" s="78">
        <v>10000</v>
      </c>
      <c r="F339" s="109">
        <v>0</v>
      </c>
      <c r="G339" s="479">
        <f>H339-F339</f>
        <v>8.02</v>
      </c>
      <c r="H339" s="78">
        <v>8.02</v>
      </c>
      <c r="I339" s="144">
        <f>SUM(H339:H343)</f>
        <v>20.37</v>
      </c>
      <c r="J339" s="23"/>
    </row>
    <row r="340" spans="1:19" ht="16" x14ac:dyDescent="0.2">
      <c r="A340" s="101"/>
      <c r="B340" s="75" t="s">
        <v>602</v>
      </c>
      <c r="C340" s="66" t="s">
        <v>135</v>
      </c>
      <c r="D340" s="173" t="s">
        <v>412</v>
      </c>
      <c r="E340" s="78">
        <v>10000</v>
      </c>
      <c r="F340" s="109">
        <v>3.42</v>
      </c>
      <c r="G340" s="479"/>
      <c r="H340" s="78">
        <f>F340</f>
        <v>3.42</v>
      </c>
      <c r="I340" s="144"/>
      <c r="J340" s="23"/>
    </row>
    <row r="341" spans="1:19" ht="16" x14ac:dyDescent="0.2">
      <c r="A341" s="63"/>
      <c r="B341" s="75" t="s">
        <v>602</v>
      </c>
      <c r="C341" s="66" t="s">
        <v>135</v>
      </c>
      <c r="D341" s="173" t="s">
        <v>413</v>
      </c>
      <c r="E341" s="78">
        <v>100000</v>
      </c>
      <c r="F341" s="109">
        <v>4.18</v>
      </c>
      <c r="G341" s="479"/>
      <c r="H341" s="79">
        <f>F341</f>
        <v>4.18</v>
      </c>
      <c r="I341" s="144"/>
      <c r="J341" s="23"/>
    </row>
    <row r="342" spans="1:19" ht="16" x14ac:dyDescent="0.2">
      <c r="A342" s="63"/>
      <c r="B342" s="75" t="s">
        <v>602</v>
      </c>
      <c r="C342" s="66" t="s">
        <v>135</v>
      </c>
      <c r="D342" s="173" t="s">
        <v>418</v>
      </c>
      <c r="E342" s="78">
        <v>100000</v>
      </c>
      <c r="F342" s="109">
        <v>4.4000000000000004</v>
      </c>
      <c r="G342" s="479"/>
      <c r="H342" s="79">
        <f>F342</f>
        <v>4.4000000000000004</v>
      </c>
      <c r="I342" s="144"/>
      <c r="J342" s="23"/>
    </row>
    <row r="343" spans="1:19" ht="16" x14ac:dyDescent="0.2">
      <c r="A343" s="63"/>
      <c r="B343" s="75" t="s">
        <v>602</v>
      </c>
      <c r="C343" s="66" t="s">
        <v>135</v>
      </c>
      <c r="D343" s="173" t="s">
        <v>414</v>
      </c>
      <c r="E343" s="78">
        <v>10000</v>
      </c>
      <c r="F343" s="109">
        <v>0.35</v>
      </c>
      <c r="G343" s="479"/>
      <c r="H343" s="79">
        <f>F343</f>
        <v>0.35</v>
      </c>
      <c r="I343" s="144"/>
      <c r="J343" s="23"/>
    </row>
    <row r="344" spans="1:19" ht="16" x14ac:dyDescent="0.2">
      <c r="A344" s="63"/>
      <c r="B344" s="75"/>
      <c r="C344" s="66"/>
      <c r="D344" s="66"/>
      <c r="E344" s="78"/>
      <c r="F344" s="78"/>
      <c r="G344" s="277"/>
      <c r="H344" s="79"/>
      <c r="I344" s="78"/>
      <c r="J344" s="23"/>
    </row>
    <row r="345" spans="1:19" s="226" customFormat="1" ht="16" x14ac:dyDescent="0.2">
      <c r="A345" s="63"/>
      <c r="B345" s="75" t="s">
        <v>603</v>
      </c>
      <c r="C345" s="66" t="s">
        <v>42</v>
      </c>
      <c r="D345" s="66" t="s">
        <v>411</v>
      </c>
      <c r="E345" s="78">
        <v>250000</v>
      </c>
      <c r="F345" s="109">
        <v>48.24</v>
      </c>
      <c r="G345" s="479">
        <v>2.0099999999999998</v>
      </c>
      <c r="H345" s="79">
        <f>SUM(F345:G345)</f>
        <v>50.25</v>
      </c>
      <c r="I345" s="144">
        <f>SUM(H345:H350)</f>
        <v>109.32</v>
      </c>
      <c r="J345" s="23"/>
      <c r="K345"/>
      <c r="L345"/>
      <c r="M345"/>
      <c r="N345"/>
      <c r="O345"/>
      <c r="P345"/>
      <c r="Q345"/>
      <c r="R345"/>
      <c r="S345"/>
    </row>
    <row r="346" spans="1:19" ht="16" x14ac:dyDescent="0.2">
      <c r="A346" s="63"/>
      <c r="B346" s="75" t="s">
        <v>603</v>
      </c>
      <c r="C346" s="66" t="s">
        <v>42</v>
      </c>
      <c r="D346" s="173" t="s">
        <v>417</v>
      </c>
      <c r="E346" s="78">
        <v>50000</v>
      </c>
      <c r="F346" s="109">
        <v>33.85</v>
      </c>
      <c r="G346" s="479"/>
      <c r="H346" s="79">
        <f>F346</f>
        <v>33.85</v>
      </c>
      <c r="I346" s="144"/>
      <c r="J346" s="23"/>
    </row>
    <row r="347" spans="1:19" ht="16" x14ac:dyDescent="0.2">
      <c r="A347" s="63"/>
      <c r="B347" s="75" t="s">
        <v>603</v>
      </c>
      <c r="C347" s="66" t="s">
        <v>42</v>
      </c>
      <c r="D347" s="173" t="s">
        <v>412</v>
      </c>
      <c r="E347" s="78">
        <v>10000</v>
      </c>
      <c r="F347" s="109">
        <v>3.42</v>
      </c>
      <c r="G347" s="479"/>
      <c r="H347" s="79">
        <f>F347</f>
        <v>3.42</v>
      </c>
      <c r="I347" s="144"/>
      <c r="J347" s="23"/>
    </row>
    <row r="348" spans="1:19" ht="16" x14ac:dyDescent="0.2">
      <c r="A348" s="63"/>
      <c r="B348" s="75" t="s">
        <v>603</v>
      </c>
      <c r="C348" s="66" t="s">
        <v>42</v>
      </c>
      <c r="D348" s="173" t="s">
        <v>413</v>
      </c>
      <c r="E348" s="78">
        <v>250000</v>
      </c>
      <c r="F348" s="109">
        <v>10.45</v>
      </c>
      <c r="G348" s="479"/>
      <c r="H348" s="79">
        <f>F348</f>
        <v>10.45</v>
      </c>
      <c r="I348" s="144"/>
      <c r="J348" s="23"/>
    </row>
    <row r="349" spans="1:19" ht="16" x14ac:dyDescent="0.2">
      <c r="A349" s="63"/>
      <c r="B349" s="75" t="s">
        <v>603</v>
      </c>
      <c r="C349" s="66" t="s">
        <v>42</v>
      </c>
      <c r="D349" s="173" t="s">
        <v>418</v>
      </c>
      <c r="E349" s="78">
        <v>250000</v>
      </c>
      <c r="F349" s="109">
        <v>11</v>
      </c>
      <c r="G349" s="479"/>
      <c r="H349" s="79">
        <f>F349</f>
        <v>11</v>
      </c>
      <c r="I349" s="144"/>
      <c r="J349" s="23"/>
    </row>
    <row r="350" spans="1:19" ht="16" x14ac:dyDescent="0.2">
      <c r="A350" s="63"/>
      <c r="B350" s="75" t="s">
        <v>603</v>
      </c>
      <c r="C350" s="66" t="s">
        <v>42</v>
      </c>
      <c r="D350" s="173" t="s">
        <v>414</v>
      </c>
      <c r="E350" s="78">
        <v>10000</v>
      </c>
      <c r="F350" s="109">
        <v>0.35</v>
      </c>
      <c r="G350" s="479"/>
      <c r="H350" s="79">
        <f>F350</f>
        <v>0.35</v>
      </c>
      <c r="I350" s="144"/>
      <c r="J350" s="23"/>
    </row>
    <row r="351" spans="1:19" ht="16" x14ac:dyDescent="0.2">
      <c r="A351" s="63"/>
      <c r="B351" s="75"/>
      <c r="C351" s="66"/>
      <c r="D351" s="66"/>
      <c r="E351" s="79"/>
      <c r="F351" s="78"/>
      <c r="G351" s="277"/>
      <c r="H351" s="79"/>
      <c r="I351" s="78"/>
      <c r="J351" s="23"/>
    </row>
    <row r="352" spans="1:19" ht="16" x14ac:dyDescent="0.2">
      <c r="A352" s="63"/>
      <c r="B352" s="75" t="s">
        <v>604</v>
      </c>
      <c r="C352" s="66" t="s">
        <v>43</v>
      </c>
      <c r="D352" s="66" t="s">
        <v>411</v>
      </c>
      <c r="E352" s="78">
        <v>180000</v>
      </c>
      <c r="F352" s="109">
        <f>H352-G352</f>
        <v>239.35999999999999</v>
      </c>
      <c r="G352" s="479">
        <v>14.08</v>
      </c>
      <c r="H352" s="78">
        <v>253.44</v>
      </c>
      <c r="I352" s="144">
        <f>SUM(H352:H355)</f>
        <v>278.79000000000002</v>
      </c>
      <c r="J352" s="23"/>
    </row>
    <row r="353" spans="1:29" ht="16" x14ac:dyDescent="0.2">
      <c r="A353" s="63"/>
      <c r="B353" s="304" t="s">
        <v>604</v>
      </c>
      <c r="C353" s="66" t="s">
        <v>43</v>
      </c>
      <c r="D353" s="66" t="s">
        <v>417</v>
      </c>
      <c r="E353" s="78">
        <v>5000</v>
      </c>
      <c r="F353" s="109">
        <v>17.61</v>
      </c>
      <c r="G353" s="479"/>
      <c r="H353" s="78">
        <f>F353</f>
        <v>17.61</v>
      </c>
      <c r="I353" s="144"/>
      <c r="J353" s="23"/>
    </row>
    <row r="354" spans="1:29" ht="16" x14ac:dyDescent="0.2">
      <c r="A354" s="63"/>
      <c r="B354" s="75" t="s">
        <v>604</v>
      </c>
      <c r="C354" s="66" t="s">
        <v>43</v>
      </c>
      <c r="D354" s="66" t="s">
        <v>413</v>
      </c>
      <c r="E354" s="78">
        <v>180000</v>
      </c>
      <c r="F354" s="109">
        <v>7.52</v>
      </c>
      <c r="G354" s="479"/>
      <c r="H354" s="78">
        <f>F354</f>
        <v>7.52</v>
      </c>
      <c r="I354" s="144"/>
      <c r="J354" s="23"/>
    </row>
    <row r="355" spans="1:29" ht="16" x14ac:dyDescent="0.2">
      <c r="A355" s="63"/>
      <c r="B355" s="304" t="s">
        <v>604</v>
      </c>
      <c r="C355" s="66" t="s">
        <v>43</v>
      </c>
      <c r="D355" s="66" t="s">
        <v>418</v>
      </c>
      <c r="E355" s="78">
        <v>5000</v>
      </c>
      <c r="F355" s="109">
        <v>0.22</v>
      </c>
      <c r="G355" s="479"/>
      <c r="H355" s="78">
        <f>F355</f>
        <v>0.22</v>
      </c>
      <c r="I355" s="144"/>
      <c r="J355" s="23"/>
    </row>
    <row r="356" spans="1:29" ht="16" x14ac:dyDescent="0.2">
      <c r="A356" s="63"/>
      <c r="B356" s="75"/>
      <c r="C356" s="66"/>
      <c r="D356" s="66"/>
      <c r="E356" s="79"/>
      <c r="F356" s="78"/>
      <c r="G356" s="277"/>
      <c r="H356" s="78"/>
      <c r="I356" s="78"/>
      <c r="J356" s="23"/>
    </row>
    <row r="357" spans="1:29" ht="16" x14ac:dyDescent="0.2">
      <c r="A357" s="63"/>
      <c r="B357" s="75" t="s">
        <v>605</v>
      </c>
      <c r="C357" s="66" t="s">
        <v>340</v>
      </c>
      <c r="D357" s="66" t="s">
        <v>411</v>
      </c>
      <c r="E357" s="78">
        <v>20000</v>
      </c>
      <c r="F357" s="109">
        <v>2.0099999999999998</v>
      </c>
      <c r="G357" s="479">
        <v>2.0099999999999998</v>
      </c>
      <c r="H357" s="78">
        <v>4.0199999999999996</v>
      </c>
      <c r="I357" s="144">
        <f>SUM(H357:H358)</f>
        <v>4.4399999999999995</v>
      </c>
      <c r="J357" s="23"/>
    </row>
    <row r="358" spans="1:29" s="305" customFormat="1" ht="16" x14ac:dyDescent="0.2">
      <c r="A358" s="63"/>
      <c r="B358" s="75" t="s">
        <v>605</v>
      </c>
      <c r="C358" s="66" t="s">
        <v>340</v>
      </c>
      <c r="D358" s="66" t="s">
        <v>413</v>
      </c>
      <c r="E358" s="78">
        <v>10000</v>
      </c>
      <c r="F358" s="109">
        <v>0.42</v>
      </c>
      <c r="G358" s="479"/>
      <c r="H358" s="78">
        <f>F358</f>
        <v>0.42</v>
      </c>
      <c r="I358" s="144"/>
      <c r="J358" s="23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1:29" ht="16" x14ac:dyDescent="0.2">
      <c r="A359" s="63"/>
      <c r="B359" s="75"/>
      <c r="C359" s="66"/>
      <c r="D359" s="66"/>
      <c r="E359" s="78"/>
      <c r="F359" s="78"/>
      <c r="G359" s="277"/>
      <c r="H359" s="78"/>
      <c r="I359" s="78"/>
      <c r="J359" s="23"/>
    </row>
    <row r="360" spans="1:29" s="305" customFormat="1" ht="16" x14ac:dyDescent="0.2">
      <c r="A360" s="63"/>
      <c r="B360" s="75" t="s">
        <v>606</v>
      </c>
      <c r="C360" s="66" t="s">
        <v>44</v>
      </c>
      <c r="D360" s="66" t="s">
        <v>411</v>
      </c>
      <c r="E360" s="78">
        <v>10000</v>
      </c>
      <c r="F360" s="109">
        <v>0</v>
      </c>
      <c r="G360" s="479">
        <v>14.08</v>
      </c>
      <c r="H360" s="78">
        <v>14.08</v>
      </c>
      <c r="I360" s="144">
        <f>SUM(H360:H361)</f>
        <v>14.5</v>
      </c>
      <c r="J360" s="23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1:29" ht="16" x14ac:dyDescent="0.2">
      <c r="A361" s="63"/>
      <c r="B361" s="75" t="s">
        <v>606</v>
      </c>
      <c r="C361" s="66" t="s">
        <v>44</v>
      </c>
      <c r="D361" s="66" t="s">
        <v>413</v>
      </c>
      <c r="E361" s="79">
        <v>10000</v>
      </c>
      <c r="F361" s="109">
        <v>0.42</v>
      </c>
      <c r="G361" s="479"/>
      <c r="H361" s="79">
        <f>F361</f>
        <v>0.42</v>
      </c>
      <c r="I361" s="144"/>
      <c r="J361" s="23"/>
    </row>
    <row r="362" spans="1:29" ht="16" x14ac:dyDescent="0.2">
      <c r="A362" s="63"/>
      <c r="B362" s="75"/>
      <c r="C362" s="66"/>
      <c r="D362" s="66"/>
      <c r="E362" s="79"/>
      <c r="F362" s="78"/>
      <c r="G362" s="277"/>
      <c r="H362" s="79"/>
      <c r="I362" s="78"/>
      <c r="J362" s="23"/>
    </row>
    <row r="363" spans="1:29" ht="16" x14ac:dyDescent="0.2">
      <c r="A363" s="63"/>
      <c r="B363" s="75" t="s">
        <v>607</v>
      </c>
      <c r="C363" s="66" t="s">
        <v>96</v>
      </c>
      <c r="D363" s="66" t="s">
        <v>411</v>
      </c>
      <c r="E363" s="78">
        <v>30000</v>
      </c>
      <c r="F363" s="109">
        <f>H363-G363</f>
        <v>4.0200000000000005</v>
      </c>
      <c r="G363" s="479">
        <v>2.0099999999999998</v>
      </c>
      <c r="H363" s="78">
        <v>6.03</v>
      </c>
      <c r="I363" s="144">
        <f>SUM(H363:H364)</f>
        <v>6.45</v>
      </c>
      <c r="J363" s="23"/>
    </row>
    <row r="364" spans="1:29" ht="16" x14ac:dyDescent="0.2">
      <c r="A364" s="63"/>
      <c r="B364" s="75" t="s">
        <v>607</v>
      </c>
      <c r="C364" s="66" t="s">
        <v>96</v>
      </c>
      <c r="D364" s="66" t="s">
        <v>413</v>
      </c>
      <c r="E364" s="79">
        <v>10000</v>
      </c>
      <c r="F364" s="109">
        <v>0.42</v>
      </c>
      <c r="G364" s="479"/>
      <c r="H364" s="79">
        <f>F364</f>
        <v>0.42</v>
      </c>
      <c r="I364" s="144"/>
      <c r="J364" s="23"/>
    </row>
    <row r="365" spans="1:29" ht="16" x14ac:dyDescent="0.2">
      <c r="A365" s="63"/>
      <c r="B365" s="75"/>
      <c r="C365" s="66"/>
      <c r="D365" s="66"/>
      <c r="E365" s="79"/>
      <c r="F365" s="78"/>
      <c r="G365" s="277"/>
      <c r="H365" s="79"/>
      <c r="I365" s="78"/>
      <c r="J365" s="23"/>
    </row>
    <row r="366" spans="1:29" ht="16" x14ac:dyDescent="0.2">
      <c r="A366" s="63"/>
      <c r="B366" s="75" t="s">
        <v>1115</v>
      </c>
      <c r="C366" s="66" t="s">
        <v>1116</v>
      </c>
      <c r="D366" s="66" t="s">
        <v>411</v>
      </c>
      <c r="E366" s="79">
        <v>10000</v>
      </c>
      <c r="F366" s="109">
        <v>0</v>
      </c>
      <c r="G366" s="479">
        <v>2.0099999999999998</v>
      </c>
      <c r="H366" s="277">
        <v>2.0099999999999998</v>
      </c>
      <c r="I366" s="144">
        <f>SUM(H366:H371)</f>
        <v>14.73</v>
      </c>
      <c r="J366" s="23"/>
    </row>
    <row r="367" spans="1:29" ht="16" x14ac:dyDescent="0.2">
      <c r="A367" s="63"/>
      <c r="B367" s="75" t="s">
        <v>1115</v>
      </c>
      <c r="C367" s="66" t="s">
        <v>1116</v>
      </c>
      <c r="D367" s="173" t="s">
        <v>417</v>
      </c>
      <c r="E367" s="79">
        <v>5000</v>
      </c>
      <c r="F367" s="109">
        <v>3.39</v>
      </c>
      <c r="G367" s="479"/>
      <c r="H367" s="78">
        <v>3.39</v>
      </c>
      <c r="I367" s="144"/>
      <c r="J367" s="23"/>
    </row>
    <row r="368" spans="1:29" ht="16" x14ac:dyDescent="0.2">
      <c r="A368" s="63"/>
      <c r="B368" s="75" t="s">
        <v>1115</v>
      </c>
      <c r="C368" s="66" t="s">
        <v>1116</v>
      </c>
      <c r="D368" s="173" t="s">
        <v>412</v>
      </c>
      <c r="E368" s="79">
        <v>2000</v>
      </c>
      <c r="F368" s="109">
        <v>0.68</v>
      </c>
      <c r="G368" s="479"/>
      <c r="H368" s="78">
        <v>0.68</v>
      </c>
      <c r="I368" s="144"/>
      <c r="J368" s="23"/>
    </row>
    <row r="369" spans="1:10" ht="16" x14ac:dyDescent="0.2">
      <c r="A369" s="63"/>
      <c r="B369" s="75" t="s">
        <v>1115</v>
      </c>
      <c r="C369" s="66" t="s">
        <v>1116</v>
      </c>
      <c r="D369" s="173" t="s">
        <v>413</v>
      </c>
      <c r="E369" s="79">
        <v>200000</v>
      </c>
      <c r="F369" s="109">
        <v>8.36</v>
      </c>
      <c r="G369" s="479"/>
      <c r="H369" s="78">
        <v>8.36</v>
      </c>
      <c r="I369" s="144"/>
      <c r="J369" s="23"/>
    </row>
    <row r="370" spans="1:10" ht="16" x14ac:dyDescent="0.2">
      <c r="A370" s="63"/>
      <c r="B370" s="75" t="s">
        <v>1115</v>
      </c>
      <c r="C370" s="66" t="s">
        <v>1116</v>
      </c>
      <c r="D370" s="173" t="s">
        <v>418</v>
      </c>
      <c r="E370" s="79">
        <v>5000</v>
      </c>
      <c r="F370" s="109">
        <v>0.22</v>
      </c>
      <c r="G370" s="479"/>
      <c r="H370" s="78">
        <v>0.22</v>
      </c>
      <c r="I370" s="144"/>
      <c r="J370" s="23"/>
    </row>
    <row r="371" spans="1:10" ht="16" x14ac:dyDescent="0.2">
      <c r="A371" s="63"/>
      <c r="B371" s="75" t="s">
        <v>1115</v>
      </c>
      <c r="C371" s="66" t="s">
        <v>1116</v>
      </c>
      <c r="D371" s="173" t="s">
        <v>414</v>
      </c>
      <c r="E371" s="79">
        <v>2000</v>
      </c>
      <c r="F371" s="109">
        <v>7.0000000000000007E-2</v>
      </c>
      <c r="G371" s="479"/>
      <c r="H371" s="78">
        <v>7.0000000000000007E-2</v>
      </c>
      <c r="I371" s="144"/>
      <c r="J371" s="23"/>
    </row>
    <row r="372" spans="1:10" ht="16" x14ac:dyDescent="0.2">
      <c r="A372" s="63"/>
      <c r="B372" s="75"/>
      <c r="C372" s="66"/>
      <c r="D372" s="66"/>
      <c r="E372" s="79"/>
      <c r="F372" s="78"/>
      <c r="G372" s="277"/>
      <c r="H372" s="79"/>
      <c r="I372" s="78"/>
      <c r="J372" s="23"/>
    </row>
    <row r="373" spans="1:10" ht="16" x14ac:dyDescent="0.2">
      <c r="A373" s="63"/>
      <c r="B373" s="75" t="s">
        <v>608</v>
      </c>
      <c r="C373" s="66" t="s">
        <v>496</v>
      </c>
      <c r="D373" s="66" t="s">
        <v>411</v>
      </c>
      <c r="E373" s="79">
        <v>10000</v>
      </c>
      <c r="F373" s="109">
        <v>0</v>
      </c>
      <c r="G373" s="479">
        <v>1.26</v>
      </c>
      <c r="H373" s="79">
        <f>SUM(F373:G373)</f>
        <v>1.26</v>
      </c>
      <c r="I373" s="144">
        <f>H373</f>
        <v>1.26</v>
      </c>
      <c r="J373" s="23"/>
    </row>
    <row r="374" spans="1:10" ht="16" x14ac:dyDescent="0.2">
      <c r="A374" s="63"/>
      <c r="B374" s="75"/>
      <c r="C374" s="66"/>
      <c r="D374" s="66"/>
      <c r="E374" s="79"/>
      <c r="F374" s="78"/>
      <c r="G374" s="277"/>
      <c r="H374" s="79"/>
      <c r="I374" s="78"/>
      <c r="J374" s="23"/>
    </row>
    <row r="375" spans="1:10" ht="16" x14ac:dyDescent="0.2">
      <c r="A375" s="63"/>
      <c r="B375" s="75" t="s">
        <v>609</v>
      </c>
      <c r="C375" s="66" t="s">
        <v>137</v>
      </c>
      <c r="D375" s="66" t="s">
        <v>411</v>
      </c>
      <c r="E375" s="79">
        <v>100000</v>
      </c>
      <c r="F375" s="109">
        <f>H375-G375</f>
        <v>5.9399999999999995</v>
      </c>
      <c r="G375" s="479">
        <v>0.66</v>
      </c>
      <c r="H375" s="79">
        <v>6.6</v>
      </c>
      <c r="I375" s="144">
        <f>SUM(H375:H376)</f>
        <v>10.78</v>
      </c>
      <c r="J375" s="23"/>
    </row>
    <row r="376" spans="1:10" ht="16" x14ac:dyDescent="0.2">
      <c r="A376" s="63"/>
      <c r="B376" s="75" t="s">
        <v>609</v>
      </c>
      <c r="C376" s="66" t="s">
        <v>137</v>
      </c>
      <c r="D376" s="66" t="s">
        <v>413</v>
      </c>
      <c r="E376" s="79">
        <v>100000</v>
      </c>
      <c r="F376" s="109">
        <v>4.18</v>
      </c>
      <c r="G376" s="479"/>
      <c r="H376" s="79">
        <f>F376</f>
        <v>4.18</v>
      </c>
      <c r="I376" s="144"/>
      <c r="J376" s="23"/>
    </row>
    <row r="377" spans="1:10" ht="16" x14ac:dyDescent="0.2">
      <c r="A377" s="63"/>
      <c r="B377" s="75"/>
      <c r="C377" s="66"/>
      <c r="D377" s="66"/>
      <c r="E377" s="79"/>
      <c r="F377" s="78"/>
      <c r="G377" s="277"/>
      <c r="H377" s="79"/>
      <c r="I377" s="78"/>
      <c r="J377" s="23"/>
    </row>
    <row r="378" spans="1:10" ht="16" x14ac:dyDescent="0.2">
      <c r="A378" s="63"/>
      <c r="B378" s="75" t="s">
        <v>610</v>
      </c>
      <c r="C378" s="66" t="s">
        <v>45</v>
      </c>
      <c r="D378" s="66" t="s">
        <v>411</v>
      </c>
      <c r="E378" s="78">
        <v>10000</v>
      </c>
      <c r="F378" s="109">
        <v>0</v>
      </c>
      <c r="G378" s="479">
        <v>2.0099999999999998</v>
      </c>
      <c r="H378" s="78">
        <v>2.0099999999999998</v>
      </c>
      <c r="I378" s="144">
        <f>H378</f>
        <v>2.0099999999999998</v>
      </c>
      <c r="J378" s="211"/>
    </row>
    <row r="379" spans="1:10" ht="16" x14ac:dyDescent="0.2">
      <c r="A379" s="63"/>
      <c r="B379" s="75"/>
      <c r="C379" s="66"/>
      <c r="D379" s="66"/>
      <c r="E379" s="78"/>
      <c r="F379" s="78"/>
      <c r="G379" s="277"/>
      <c r="H379" s="78"/>
      <c r="I379" s="78"/>
      <c r="J379" s="211"/>
    </row>
    <row r="380" spans="1:10" ht="16" x14ac:dyDescent="0.2">
      <c r="A380" s="63"/>
      <c r="B380" s="75" t="s">
        <v>1117</v>
      </c>
      <c r="C380" s="66" t="s">
        <v>1118</v>
      </c>
      <c r="D380" s="66" t="s">
        <v>411</v>
      </c>
      <c r="E380" s="576">
        <v>100000</v>
      </c>
      <c r="F380" s="109">
        <v>18.09</v>
      </c>
      <c r="G380" s="144">
        <v>2.0099999999999998</v>
      </c>
      <c r="H380" s="78">
        <v>20.100000000000001</v>
      </c>
      <c r="I380" s="144">
        <f>SUM(H380:H384)</f>
        <v>80.38000000000001</v>
      </c>
      <c r="J380" s="211"/>
    </row>
    <row r="381" spans="1:10" ht="16" x14ac:dyDescent="0.2">
      <c r="A381" s="63"/>
      <c r="B381" s="75" t="s">
        <v>1117</v>
      </c>
      <c r="C381" s="66" t="s">
        <v>1118</v>
      </c>
      <c r="D381" s="173" t="s">
        <v>417</v>
      </c>
      <c r="E381" s="577">
        <v>100000</v>
      </c>
      <c r="F381" s="109">
        <v>44.1</v>
      </c>
      <c r="G381" s="144"/>
      <c r="H381" s="78">
        <v>44.1</v>
      </c>
      <c r="I381" s="144"/>
      <c r="J381" s="211"/>
    </row>
    <row r="382" spans="1:10" ht="16" x14ac:dyDescent="0.2">
      <c r="A382" s="63"/>
      <c r="B382" s="75" t="s">
        <v>1117</v>
      </c>
      <c r="C382" s="66" t="s">
        <v>1118</v>
      </c>
      <c r="D382" s="173" t="s">
        <v>412</v>
      </c>
      <c r="E382" s="577">
        <v>10000</v>
      </c>
      <c r="F382" s="109">
        <v>3.42</v>
      </c>
      <c r="G382" s="144"/>
      <c r="H382" s="78">
        <v>3.42</v>
      </c>
      <c r="I382" s="144"/>
      <c r="J382" s="211"/>
    </row>
    <row r="383" spans="1:10" ht="16" x14ac:dyDescent="0.2">
      <c r="A383" s="63"/>
      <c r="B383" s="75" t="s">
        <v>1117</v>
      </c>
      <c r="C383" s="66" t="s">
        <v>1118</v>
      </c>
      <c r="D383" s="173" t="s">
        <v>413</v>
      </c>
      <c r="E383" s="577">
        <v>200000</v>
      </c>
      <c r="F383" s="109">
        <v>8.36</v>
      </c>
      <c r="G383" s="144"/>
      <c r="H383" s="78">
        <v>8.36</v>
      </c>
      <c r="I383" s="144"/>
      <c r="J383" s="211"/>
    </row>
    <row r="384" spans="1:10" ht="16" x14ac:dyDescent="0.2">
      <c r="A384" s="63"/>
      <c r="B384" s="75" t="s">
        <v>1117</v>
      </c>
      <c r="C384" s="66" t="s">
        <v>1118</v>
      </c>
      <c r="D384" s="173" t="s">
        <v>418</v>
      </c>
      <c r="E384" s="577">
        <v>100000</v>
      </c>
      <c r="F384" s="109">
        <v>4.4000000000000004</v>
      </c>
      <c r="G384" s="144"/>
      <c r="H384" s="78">
        <v>4.4000000000000004</v>
      </c>
      <c r="I384" s="144"/>
      <c r="J384" s="211"/>
    </row>
    <row r="385" spans="1:10" ht="16" x14ac:dyDescent="0.2">
      <c r="A385" s="63"/>
      <c r="B385" s="75"/>
      <c r="C385" s="66"/>
      <c r="D385" s="66"/>
      <c r="E385" s="78"/>
      <c r="F385" s="78"/>
      <c r="G385" s="277"/>
      <c r="H385" s="78"/>
      <c r="I385" s="78"/>
      <c r="J385" s="211"/>
    </row>
    <row r="386" spans="1:10" ht="16" x14ac:dyDescent="0.2">
      <c r="A386" s="63"/>
      <c r="B386" s="75" t="s">
        <v>611</v>
      </c>
      <c r="C386" s="66" t="s">
        <v>230</v>
      </c>
      <c r="D386" s="66" t="s">
        <v>411</v>
      </c>
      <c r="E386" s="79">
        <v>100000</v>
      </c>
      <c r="F386" s="109">
        <v>45.18</v>
      </c>
      <c r="G386" s="479">
        <v>5.0199999999999996</v>
      </c>
      <c r="H386" s="79">
        <v>50.2</v>
      </c>
      <c r="I386" s="144">
        <f>SUM(H386:H389)</f>
        <v>97.65000000000002</v>
      </c>
      <c r="J386" s="23"/>
    </row>
    <row r="387" spans="1:10" ht="16" x14ac:dyDescent="0.2">
      <c r="A387" s="63"/>
      <c r="B387" s="75" t="s">
        <v>611</v>
      </c>
      <c r="C387" s="66" t="s">
        <v>230</v>
      </c>
      <c r="D387" s="66" t="s">
        <v>417</v>
      </c>
      <c r="E387" s="79">
        <v>50000</v>
      </c>
      <c r="F387" s="109">
        <v>33.85</v>
      </c>
      <c r="G387" s="479"/>
      <c r="H387" s="79">
        <f>F387</f>
        <v>33.85</v>
      </c>
      <c r="I387" s="144"/>
      <c r="J387" s="23"/>
    </row>
    <row r="388" spans="1:10" ht="16" x14ac:dyDescent="0.2">
      <c r="A388" s="63"/>
      <c r="B388" s="75" t="s">
        <v>611</v>
      </c>
      <c r="C388" s="66" t="s">
        <v>230</v>
      </c>
      <c r="D388" s="66" t="s">
        <v>413</v>
      </c>
      <c r="E388" s="79">
        <v>220000</v>
      </c>
      <c r="F388" s="109">
        <v>9.1999999999999993</v>
      </c>
      <c r="G388" s="479"/>
      <c r="H388" s="79">
        <f>F388</f>
        <v>9.1999999999999993</v>
      </c>
      <c r="I388" s="144"/>
      <c r="J388" s="23"/>
    </row>
    <row r="389" spans="1:10" ht="16" x14ac:dyDescent="0.2">
      <c r="A389" s="63"/>
      <c r="B389" s="75" t="s">
        <v>611</v>
      </c>
      <c r="C389" s="66" t="s">
        <v>230</v>
      </c>
      <c r="D389" s="173" t="s">
        <v>418</v>
      </c>
      <c r="E389" s="78">
        <v>100000</v>
      </c>
      <c r="F389" s="109">
        <v>4.4000000000000004</v>
      </c>
      <c r="G389" s="479"/>
      <c r="H389" s="78">
        <f>F389</f>
        <v>4.4000000000000004</v>
      </c>
      <c r="I389" s="144"/>
      <c r="J389" s="23"/>
    </row>
    <row r="390" spans="1:10" ht="16" x14ac:dyDescent="0.2">
      <c r="A390" s="63"/>
      <c r="B390" s="75"/>
      <c r="C390" s="66"/>
      <c r="D390" s="173"/>
      <c r="E390" s="78"/>
      <c r="F390" s="78"/>
      <c r="G390" s="277"/>
      <c r="H390" s="78"/>
      <c r="I390" s="78"/>
      <c r="J390" s="23"/>
    </row>
    <row r="391" spans="1:10" ht="16" x14ac:dyDescent="0.2">
      <c r="A391" s="63"/>
      <c r="B391" s="75" t="s">
        <v>1100</v>
      </c>
      <c r="C391" s="66" t="s">
        <v>1101</v>
      </c>
      <c r="D391" s="173" t="s">
        <v>411</v>
      </c>
      <c r="E391" s="78">
        <v>250000</v>
      </c>
      <c r="F391" s="109">
        <v>15.84</v>
      </c>
      <c r="G391" s="479">
        <v>0.66</v>
      </c>
      <c r="H391" s="78">
        <f>16.5</f>
        <v>16.5</v>
      </c>
      <c r="I391" s="144">
        <f>SUM(H391:H392)</f>
        <v>16.920000000000002</v>
      </c>
      <c r="J391" s="23"/>
    </row>
    <row r="392" spans="1:10" ht="16" x14ac:dyDescent="0.2">
      <c r="A392" s="63"/>
      <c r="B392" s="75" t="s">
        <v>1100</v>
      </c>
      <c r="C392" s="66" t="s">
        <v>1101</v>
      </c>
      <c r="D392" s="173" t="s">
        <v>413</v>
      </c>
      <c r="E392" s="78">
        <v>10000</v>
      </c>
      <c r="F392" s="109">
        <v>0.42</v>
      </c>
      <c r="G392" s="479"/>
      <c r="H392" s="78">
        <v>0.42</v>
      </c>
      <c r="I392" s="144"/>
      <c r="J392" s="23"/>
    </row>
    <row r="393" spans="1:10" ht="16" x14ac:dyDescent="0.2">
      <c r="A393" s="63"/>
      <c r="B393" s="75"/>
      <c r="C393" s="66"/>
      <c r="D393" s="66"/>
      <c r="E393" s="79"/>
      <c r="F393" s="78"/>
      <c r="G393" s="277"/>
      <c r="H393" s="79"/>
      <c r="I393" s="78"/>
      <c r="J393" s="23"/>
    </row>
    <row r="394" spans="1:10" ht="16" x14ac:dyDescent="0.2">
      <c r="A394" s="63"/>
      <c r="B394" s="75" t="s">
        <v>612</v>
      </c>
      <c r="C394" s="66" t="s">
        <v>334</v>
      </c>
      <c r="D394" s="66" t="s">
        <v>411</v>
      </c>
      <c r="E394" s="78">
        <v>50000</v>
      </c>
      <c r="F394" s="109">
        <f>H394-G394</f>
        <v>12.32</v>
      </c>
      <c r="G394" s="479">
        <v>3.08</v>
      </c>
      <c r="H394" s="78">
        <v>15.4</v>
      </c>
      <c r="I394" s="144">
        <f>SUM(H394:H398)</f>
        <v>48.87</v>
      </c>
      <c r="J394" s="23"/>
    </row>
    <row r="395" spans="1:10" ht="16" x14ac:dyDescent="0.2">
      <c r="A395" s="63"/>
      <c r="B395" s="75" t="s">
        <v>612</v>
      </c>
      <c r="C395" s="66" t="s">
        <v>334</v>
      </c>
      <c r="D395" s="173" t="s">
        <v>412</v>
      </c>
      <c r="E395" s="78">
        <v>10000</v>
      </c>
      <c r="F395" s="109">
        <v>3.42</v>
      </c>
      <c r="G395" s="479"/>
      <c r="H395" s="78">
        <f>F395</f>
        <v>3.42</v>
      </c>
      <c r="I395" s="144"/>
      <c r="J395" s="91"/>
    </row>
    <row r="396" spans="1:10" ht="16" x14ac:dyDescent="0.2">
      <c r="A396" s="63"/>
      <c r="B396" s="75" t="s">
        <v>612</v>
      </c>
      <c r="C396" s="66" t="s">
        <v>334</v>
      </c>
      <c r="D396" s="173" t="s">
        <v>413</v>
      </c>
      <c r="E396" s="78">
        <v>500000</v>
      </c>
      <c r="F396" s="109">
        <v>20.9</v>
      </c>
      <c r="G396" s="479"/>
      <c r="H396" s="78">
        <f>F396</f>
        <v>20.9</v>
      </c>
      <c r="I396" s="144"/>
      <c r="J396" s="91"/>
    </row>
    <row r="397" spans="1:10" ht="16" x14ac:dyDescent="0.2">
      <c r="A397" s="63"/>
      <c r="B397" s="75" t="s">
        <v>612</v>
      </c>
      <c r="C397" s="66" t="s">
        <v>334</v>
      </c>
      <c r="D397" s="173" t="s">
        <v>418</v>
      </c>
      <c r="E397" s="78">
        <v>200000</v>
      </c>
      <c r="F397" s="109">
        <v>8.8000000000000007</v>
      </c>
      <c r="G397" s="479"/>
      <c r="H397" s="78">
        <f>F397</f>
        <v>8.8000000000000007</v>
      </c>
      <c r="I397" s="144"/>
      <c r="J397" s="91"/>
    </row>
    <row r="398" spans="1:10" ht="16" x14ac:dyDescent="0.2">
      <c r="A398" s="63"/>
      <c r="B398" s="75" t="s">
        <v>612</v>
      </c>
      <c r="C398" s="66" t="s">
        <v>334</v>
      </c>
      <c r="D398" s="173" t="s">
        <v>414</v>
      </c>
      <c r="E398" s="78">
        <v>10000</v>
      </c>
      <c r="F398" s="109">
        <v>0.35</v>
      </c>
      <c r="G398" s="479"/>
      <c r="H398" s="79">
        <f>F398</f>
        <v>0.35</v>
      </c>
      <c r="I398" s="144"/>
      <c r="J398" s="91"/>
    </row>
    <row r="399" spans="1:10" ht="16" x14ac:dyDescent="0.2">
      <c r="A399" s="63"/>
      <c r="B399" s="75"/>
      <c r="C399" s="66"/>
      <c r="D399" s="173"/>
      <c r="E399" s="78"/>
      <c r="F399" s="78"/>
      <c r="G399" s="277"/>
      <c r="H399" s="78"/>
      <c r="I399" s="78"/>
      <c r="J399" s="91"/>
    </row>
    <row r="400" spans="1:10" ht="16" x14ac:dyDescent="0.2">
      <c r="A400" s="63"/>
      <c r="B400" s="75" t="s">
        <v>1166</v>
      </c>
      <c r="C400" s="66" t="s">
        <v>1167</v>
      </c>
      <c r="D400" s="173" t="s">
        <v>411</v>
      </c>
      <c r="E400" s="78">
        <v>150000</v>
      </c>
      <c r="F400" s="109">
        <v>7.42</v>
      </c>
      <c r="G400" s="479">
        <v>0.53</v>
      </c>
      <c r="H400" s="79">
        <f>SUM(F400:G400)</f>
        <v>7.95</v>
      </c>
      <c r="I400" s="144">
        <f>SUM(H400:H403)</f>
        <v>20.62</v>
      </c>
      <c r="J400" s="91"/>
    </row>
    <row r="401" spans="1:10" ht="16" x14ac:dyDescent="0.2">
      <c r="A401" s="63"/>
      <c r="B401" s="75" t="s">
        <v>1166</v>
      </c>
      <c r="C401" s="66" t="s">
        <v>1167</v>
      </c>
      <c r="D401" s="173" t="s">
        <v>417</v>
      </c>
      <c r="E401" s="78">
        <v>50000</v>
      </c>
      <c r="F401" s="109">
        <v>4.2</v>
      </c>
      <c r="G401" s="479"/>
      <c r="H401" s="79">
        <v>4.2</v>
      </c>
      <c r="I401" s="144"/>
      <c r="J401" s="91"/>
    </row>
    <row r="402" spans="1:10" ht="16" x14ac:dyDescent="0.2">
      <c r="A402" s="63"/>
      <c r="B402" s="75" t="s">
        <v>1166</v>
      </c>
      <c r="C402" s="66" t="s">
        <v>1167</v>
      </c>
      <c r="D402" s="173" t="s">
        <v>413</v>
      </c>
      <c r="E402" s="78">
        <v>150000</v>
      </c>
      <c r="F402" s="109">
        <v>6.27</v>
      </c>
      <c r="G402" s="479"/>
      <c r="H402" s="79">
        <v>6.27</v>
      </c>
      <c r="I402" s="144"/>
      <c r="J402" s="91"/>
    </row>
    <row r="403" spans="1:10" ht="16" x14ac:dyDescent="0.2">
      <c r="A403" s="63"/>
      <c r="B403" s="75" t="s">
        <v>1166</v>
      </c>
      <c r="C403" s="66" t="s">
        <v>1167</v>
      </c>
      <c r="D403" s="66" t="s">
        <v>418</v>
      </c>
      <c r="E403" s="78">
        <v>50000</v>
      </c>
      <c r="F403" s="109">
        <v>2.2000000000000002</v>
      </c>
      <c r="G403" s="479"/>
      <c r="H403" s="79">
        <v>2.2000000000000002</v>
      </c>
      <c r="I403" s="144"/>
      <c r="J403" s="91"/>
    </row>
    <row r="404" spans="1:10" ht="16" x14ac:dyDescent="0.2">
      <c r="A404" s="63"/>
      <c r="B404" s="75"/>
      <c r="C404" s="66"/>
      <c r="D404" s="66"/>
      <c r="E404" s="78"/>
      <c r="F404" s="78"/>
      <c r="G404" s="277"/>
      <c r="H404" s="79"/>
      <c r="I404" s="78"/>
      <c r="J404" s="91"/>
    </row>
    <row r="405" spans="1:10" ht="16" x14ac:dyDescent="0.2">
      <c r="A405" s="63"/>
      <c r="B405" s="75" t="s">
        <v>613</v>
      </c>
      <c r="C405" s="66" t="s">
        <v>182</v>
      </c>
      <c r="D405" s="66" t="s">
        <v>411</v>
      </c>
      <c r="E405" s="78">
        <v>10000</v>
      </c>
      <c r="F405" s="109">
        <v>0</v>
      </c>
      <c r="G405" s="479">
        <v>1.26</v>
      </c>
      <c r="H405" s="78">
        <f>SUM(F405:G405)</f>
        <v>1.26</v>
      </c>
      <c r="I405" s="144">
        <f>SUM(H405:H406)</f>
        <v>2.17</v>
      </c>
      <c r="J405" s="104"/>
    </row>
    <row r="406" spans="1:10" ht="16" x14ac:dyDescent="0.2">
      <c r="A406" s="63"/>
      <c r="B406" s="75" t="s">
        <v>613</v>
      </c>
      <c r="C406" s="66" t="s">
        <v>182</v>
      </c>
      <c r="D406" s="66" t="s">
        <v>417</v>
      </c>
      <c r="E406" s="78">
        <v>5000</v>
      </c>
      <c r="F406" s="109">
        <v>0.91</v>
      </c>
      <c r="G406" s="478"/>
      <c r="H406" s="78">
        <f>F406</f>
        <v>0.91</v>
      </c>
      <c r="I406" s="144"/>
      <c r="J406" s="104"/>
    </row>
    <row r="407" spans="1:10" ht="16" x14ac:dyDescent="0.2">
      <c r="A407" s="63"/>
      <c r="B407" s="75"/>
      <c r="D407" s="66"/>
      <c r="E407" s="78"/>
      <c r="F407" s="78"/>
      <c r="G407" s="277"/>
      <c r="H407" s="78"/>
      <c r="I407" s="78"/>
      <c r="J407" s="104"/>
    </row>
    <row r="408" spans="1:10" ht="16" x14ac:dyDescent="0.2">
      <c r="A408" s="63"/>
      <c r="B408" s="75" t="s">
        <v>614</v>
      </c>
      <c r="C408" s="66" t="s">
        <v>366</v>
      </c>
      <c r="D408" s="66" t="s">
        <v>411</v>
      </c>
      <c r="E408" s="78">
        <v>10000</v>
      </c>
      <c r="F408" s="109">
        <v>0</v>
      </c>
      <c r="G408" s="479">
        <v>5.0199999999999996</v>
      </c>
      <c r="H408" s="78">
        <v>5.0199999999999996</v>
      </c>
      <c r="I408" s="144">
        <f>SUM(H408:H413)</f>
        <v>21.78</v>
      </c>
      <c r="J408" s="104"/>
    </row>
    <row r="409" spans="1:10" ht="16" x14ac:dyDescent="0.2">
      <c r="A409" s="63"/>
      <c r="B409" s="75" t="s">
        <v>614</v>
      </c>
      <c r="C409" s="66" t="s">
        <v>366</v>
      </c>
      <c r="D409" s="173" t="s">
        <v>417</v>
      </c>
      <c r="E409" s="78">
        <v>10000</v>
      </c>
      <c r="F409" s="109">
        <v>4.41</v>
      </c>
      <c r="G409" s="479"/>
      <c r="H409" s="78">
        <f>F409</f>
        <v>4.41</v>
      </c>
      <c r="I409" s="144"/>
      <c r="J409" s="211"/>
    </row>
    <row r="410" spans="1:10" ht="16" x14ac:dyDescent="0.2">
      <c r="A410" s="63"/>
      <c r="B410" s="75" t="s">
        <v>614</v>
      </c>
      <c r="C410" s="66" t="s">
        <v>366</v>
      </c>
      <c r="D410" s="173" t="s">
        <v>412</v>
      </c>
      <c r="E410" s="78">
        <v>10000</v>
      </c>
      <c r="F410" s="109">
        <v>3.42</v>
      </c>
      <c r="G410" s="479"/>
      <c r="H410" s="78">
        <f>F410</f>
        <v>3.42</v>
      </c>
      <c r="I410" s="144"/>
      <c r="J410" s="104"/>
    </row>
    <row r="411" spans="1:10" ht="16" x14ac:dyDescent="0.2">
      <c r="A411" s="63"/>
      <c r="B411" s="75" t="s">
        <v>614</v>
      </c>
      <c r="C411" s="66" t="s">
        <v>366</v>
      </c>
      <c r="D411" s="173" t="s">
        <v>413</v>
      </c>
      <c r="E411" s="78">
        <v>100000</v>
      </c>
      <c r="F411" s="109">
        <v>4.18</v>
      </c>
      <c r="G411" s="479"/>
      <c r="H411" s="78">
        <f>F411</f>
        <v>4.18</v>
      </c>
      <c r="I411" s="144"/>
      <c r="J411" s="104"/>
    </row>
    <row r="412" spans="1:10" ht="16" x14ac:dyDescent="0.2">
      <c r="A412" s="63"/>
      <c r="B412" s="75" t="s">
        <v>614</v>
      </c>
      <c r="C412" s="66" t="s">
        <v>366</v>
      </c>
      <c r="D412" s="173" t="s">
        <v>418</v>
      </c>
      <c r="E412" s="78">
        <v>100000</v>
      </c>
      <c r="F412" s="109">
        <v>4.4000000000000004</v>
      </c>
      <c r="G412" s="479"/>
      <c r="H412" s="78">
        <f>F412</f>
        <v>4.4000000000000004</v>
      </c>
      <c r="I412" s="144"/>
      <c r="J412" s="104"/>
    </row>
    <row r="413" spans="1:10" ht="16" x14ac:dyDescent="0.2">
      <c r="A413" s="63"/>
      <c r="B413" s="75" t="s">
        <v>614</v>
      </c>
      <c r="C413" s="66" t="s">
        <v>366</v>
      </c>
      <c r="D413" s="173" t="s">
        <v>414</v>
      </c>
      <c r="E413" s="78">
        <v>10000</v>
      </c>
      <c r="F413" s="109">
        <v>0.35</v>
      </c>
      <c r="G413" s="479"/>
      <c r="H413" s="78">
        <f>F413</f>
        <v>0.35</v>
      </c>
      <c r="I413" s="144"/>
      <c r="J413" s="104"/>
    </row>
    <row r="414" spans="1:10" ht="16" x14ac:dyDescent="0.2">
      <c r="A414" s="63"/>
      <c r="B414" s="75"/>
      <c r="C414" s="66"/>
      <c r="D414" s="66"/>
      <c r="E414" s="78"/>
      <c r="F414" s="78"/>
      <c r="G414" s="277"/>
      <c r="H414" s="78"/>
      <c r="I414" s="78"/>
      <c r="J414" s="104"/>
    </row>
    <row r="415" spans="1:10" ht="16" x14ac:dyDescent="0.2">
      <c r="A415" s="63"/>
      <c r="B415" s="75" t="s">
        <v>1213</v>
      </c>
      <c r="C415" s="66" t="s">
        <v>1214</v>
      </c>
      <c r="D415" s="66" t="s">
        <v>411</v>
      </c>
      <c r="E415" s="78">
        <v>50000</v>
      </c>
      <c r="F415" s="109">
        <v>8.0399999999999991</v>
      </c>
      <c r="G415" s="479">
        <v>2.0099999999999998</v>
      </c>
      <c r="H415" s="78">
        <f>SUM(F415:G415)</f>
        <v>10.049999999999999</v>
      </c>
      <c r="I415" s="144">
        <f>SUM(H415:H418)</f>
        <v>18</v>
      </c>
      <c r="J415" s="104"/>
    </row>
    <row r="416" spans="1:10" ht="16" x14ac:dyDescent="0.2">
      <c r="A416" s="63"/>
      <c r="B416" s="75" t="s">
        <v>1213</v>
      </c>
      <c r="C416" s="66" t="s">
        <v>1214</v>
      </c>
      <c r="D416" s="66" t="s">
        <v>412</v>
      </c>
      <c r="E416" s="78">
        <v>10000</v>
      </c>
      <c r="F416" s="109">
        <v>3.42</v>
      </c>
      <c r="G416" s="479"/>
      <c r="H416" s="78">
        <v>3.42</v>
      </c>
      <c r="I416" s="144"/>
      <c r="J416" s="104"/>
    </row>
    <row r="417" spans="1:10" ht="16" x14ac:dyDescent="0.2">
      <c r="A417" s="63"/>
      <c r="B417" s="75" t="s">
        <v>1213</v>
      </c>
      <c r="C417" s="66" t="s">
        <v>1214</v>
      </c>
      <c r="D417" s="66" t="s">
        <v>413</v>
      </c>
      <c r="E417" s="78">
        <v>100000</v>
      </c>
      <c r="F417" s="109">
        <v>4.18</v>
      </c>
      <c r="G417" s="479"/>
      <c r="H417" s="78">
        <v>4.18</v>
      </c>
      <c r="I417" s="144"/>
      <c r="J417" s="104"/>
    </row>
    <row r="418" spans="1:10" ht="16" x14ac:dyDescent="0.2">
      <c r="A418" s="63"/>
      <c r="B418" s="75" t="s">
        <v>1213</v>
      </c>
      <c r="C418" s="66" t="s">
        <v>1214</v>
      </c>
      <c r="D418" s="66" t="s">
        <v>414</v>
      </c>
      <c r="E418" s="78">
        <v>10000</v>
      </c>
      <c r="F418" s="109">
        <v>0.35</v>
      </c>
      <c r="G418" s="479"/>
      <c r="H418" s="78">
        <v>0.35</v>
      </c>
      <c r="I418" s="144"/>
      <c r="J418" s="104"/>
    </row>
    <row r="419" spans="1:10" ht="16" x14ac:dyDescent="0.2">
      <c r="A419" s="63"/>
      <c r="B419" s="75"/>
      <c r="C419" s="66"/>
      <c r="D419" s="66"/>
      <c r="E419" s="78"/>
      <c r="F419" s="78"/>
      <c r="G419" s="277"/>
      <c r="H419" s="78"/>
      <c r="I419" s="78"/>
      <c r="J419" s="104"/>
    </row>
    <row r="420" spans="1:10" ht="16" x14ac:dyDescent="0.2">
      <c r="A420" s="63"/>
      <c r="B420" s="75" t="s">
        <v>536</v>
      </c>
      <c r="C420" s="66" t="s">
        <v>524</v>
      </c>
      <c r="D420" s="66" t="s">
        <v>411</v>
      </c>
      <c r="E420" s="78">
        <v>10000</v>
      </c>
      <c r="F420" s="109">
        <v>0</v>
      </c>
      <c r="G420" s="479">
        <v>0.91</v>
      </c>
      <c r="H420" s="78">
        <v>0.91</v>
      </c>
      <c r="I420" s="144">
        <f>SUM(H420:H423)</f>
        <v>4.38</v>
      </c>
      <c r="J420" s="23"/>
    </row>
    <row r="421" spans="1:10" ht="16" x14ac:dyDescent="0.2">
      <c r="A421" s="63"/>
      <c r="B421" s="75" t="s">
        <v>536</v>
      </c>
      <c r="C421" s="66" t="s">
        <v>524</v>
      </c>
      <c r="D421" s="66" t="s">
        <v>417</v>
      </c>
      <c r="E421" s="78">
        <v>10000</v>
      </c>
      <c r="F421" s="109">
        <v>1.26</v>
      </c>
      <c r="G421" s="479"/>
      <c r="H421" s="78">
        <v>1.26</v>
      </c>
      <c r="I421" s="144"/>
      <c r="J421" s="23"/>
    </row>
    <row r="422" spans="1:10" ht="16" x14ac:dyDescent="0.2">
      <c r="A422" s="63"/>
      <c r="B422" s="75" t="s">
        <v>536</v>
      </c>
      <c r="C422" s="66" t="s">
        <v>524</v>
      </c>
      <c r="D422" s="66" t="s">
        <v>412</v>
      </c>
      <c r="E422" s="78">
        <v>4000</v>
      </c>
      <c r="F422" s="109">
        <v>1.37</v>
      </c>
      <c r="G422" s="479"/>
      <c r="H422" s="78">
        <f>F422</f>
        <v>1.37</v>
      </c>
      <c r="I422" s="144"/>
      <c r="J422" s="23"/>
    </row>
    <row r="423" spans="1:10" ht="16" x14ac:dyDescent="0.2">
      <c r="A423" s="63"/>
      <c r="B423" s="75" t="s">
        <v>536</v>
      </c>
      <c r="C423" s="66" t="s">
        <v>524</v>
      </c>
      <c r="D423" s="66" t="s">
        <v>413</v>
      </c>
      <c r="E423" s="78">
        <v>20000</v>
      </c>
      <c r="F423" s="109">
        <v>0.84</v>
      </c>
      <c r="G423" s="479"/>
      <c r="H423" s="78">
        <f>F423</f>
        <v>0.84</v>
      </c>
      <c r="I423" s="144"/>
      <c r="J423" s="23"/>
    </row>
    <row r="424" spans="1:10" ht="16" x14ac:dyDescent="0.2">
      <c r="A424" s="63"/>
      <c r="B424" s="75"/>
      <c r="C424" s="66"/>
      <c r="D424" s="66"/>
      <c r="E424" s="78"/>
      <c r="F424" s="78"/>
      <c r="G424" s="277"/>
      <c r="H424" s="78"/>
      <c r="I424" s="78"/>
      <c r="J424" s="23"/>
    </row>
    <row r="425" spans="1:10" ht="16" x14ac:dyDescent="0.2">
      <c r="A425" s="63"/>
      <c r="B425" s="75" t="s">
        <v>725</v>
      </c>
      <c r="C425" s="66" t="s">
        <v>745</v>
      </c>
      <c r="D425" s="66" t="s">
        <v>411</v>
      </c>
      <c r="E425" s="78">
        <v>20000</v>
      </c>
      <c r="F425" s="109">
        <v>2.0099999999999998</v>
      </c>
      <c r="G425" s="479">
        <v>2.0099999999999998</v>
      </c>
      <c r="H425" s="78">
        <v>4.0199999999999996</v>
      </c>
      <c r="I425" s="144">
        <f>SUM(H425:H428)</f>
        <v>17.009999999999998</v>
      </c>
      <c r="J425" s="23"/>
    </row>
    <row r="426" spans="1:10" ht="16" x14ac:dyDescent="0.2">
      <c r="A426" s="63"/>
      <c r="B426" s="75" t="s">
        <v>725</v>
      </c>
      <c r="C426" s="66" t="s">
        <v>745</v>
      </c>
      <c r="D426" s="66" t="s">
        <v>417</v>
      </c>
      <c r="E426" s="78">
        <v>10000</v>
      </c>
      <c r="F426" s="109">
        <v>4.41</v>
      </c>
      <c r="G426" s="479"/>
      <c r="H426" s="78">
        <v>4.41</v>
      </c>
      <c r="I426" s="144"/>
      <c r="J426" s="23"/>
    </row>
    <row r="427" spans="1:10" ht="16" x14ac:dyDescent="0.2">
      <c r="A427" s="63"/>
      <c r="B427" s="75" t="s">
        <v>725</v>
      </c>
      <c r="C427" s="66" t="s">
        <v>745</v>
      </c>
      <c r="D427" s="66" t="s">
        <v>413</v>
      </c>
      <c r="E427" s="78">
        <v>100000</v>
      </c>
      <c r="F427" s="109">
        <v>4.18</v>
      </c>
      <c r="G427" s="479"/>
      <c r="H427" s="78">
        <v>4.18</v>
      </c>
      <c r="I427" s="144"/>
      <c r="J427" s="23"/>
    </row>
    <row r="428" spans="1:10" ht="16" x14ac:dyDescent="0.2">
      <c r="A428" s="63"/>
      <c r="B428" s="75" t="s">
        <v>725</v>
      </c>
      <c r="C428" s="66" t="s">
        <v>745</v>
      </c>
      <c r="D428" s="66" t="s">
        <v>418</v>
      </c>
      <c r="E428" s="78">
        <v>200000</v>
      </c>
      <c r="F428" s="109">
        <v>4.4000000000000004</v>
      </c>
      <c r="G428" s="479"/>
      <c r="H428" s="78">
        <v>4.4000000000000004</v>
      </c>
      <c r="I428" s="144"/>
      <c r="J428" s="23"/>
    </row>
    <row r="429" spans="1:10" ht="16" x14ac:dyDescent="0.2">
      <c r="A429" s="63"/>
      <c r="B429" s="75"/>
      <c r="C429" s="66"/>
      <c r="D429" s="66"/>
      <c r="E429" s="78"/>
      <c r="F429" s="78"/>
      <c r="G429" s="277"/>
      <c r="H429" s="78"/>
      <c r="I429" s="78"/>
      <c r="J429" s="23"/>
    </row>
    <row r="430" spans="1:10" ht="16" x14ac:dyDescent="0.2">
      <c r="A430" s="63"/>
      <c r="B430" s="75" t="s">
        <v>616</v>
      </c>
      <c r="C430" s="66" t="s">
        <v>437</v>
      </c>
      <c r="D430" s="66" t="s">
        <v>411</v>
      </c>
      <c r="E430" s="78">
        <v>100000</v>
      </c>
      <c r="F430" s="109">
        <v>8.19</v>
      </c>
      <c r="G430" s="479">
        <v>0.91</v>
      </c>
      <c r="H430" s="78">
        <f>F430+G430</f>
        <v>9.1</v>
      </c>
      <c r="I430" s="144">
        <f>SUM(H430:H431)</f>
        <v>12.52</v>
      </c>
      <c r="J430" s="23"/>
    </row>
    <row r="431" spans="1:10" ht="16" x14ac:dyDescent="0.2">
      <c r="A431" s="63"/>
      <c r="B431" s="75" t="s">
        <v>616</v>
      </c>
      <c r="C431" s="66" t="s">
        <v>437</v>
      </c>
      <c r="D431" s="66" t="s">
        <v>412</v>
      </c>
      <c r="E431" s="78">
        <v>10000</v>
      </c>
      <c r="F431" s="109">
        <v>3.42</v>
      </c>
      <c r="G431" s="479"/>
      <c r="H431" s="78">
        <v>3.42</v>
      </c>
      <c r="I431" s="144"/>
      <c r="J431" s="23"/>
    </row>
    <row r="432" spans="1:10" ht="16" x14ac:dyDescent="0.2">
      <c r="A432" s="63"/>
      <c r="B432" s="75"/>
      <c r="C432" s="66"/>
      <c r="D432" s="66"/>
      <c r="E432" s="79"/>
      <c r="F432" s="78"/>
      <c r="G432" s="277"/>
      <c r="H432" s="79"/>
      <c r="I432"/>
      <c r="J432" s="23"/>
    </row>
    <row r="433" spans="1:10" ht="16" x14ac:dyDescent="0.2">
      <c r="A433" s="63"/>
      <c r="B433" s="75" t="s">
        <v>1020</v>
      </c>
      <c r="C433" s="66" t="s">
        <v>1021</v>
      </c>
      <c r="D433" s="173" t="s">
        <v>411</v>
      </c>
      <c r="E433" s="78">
        <v>250000</v>
      </c>
      <c r="F433" s="109">
        <v>21.84</v>
      </c>
      <c r="G433" s="479">
        <v>0.91</v>
      </c>
      <c r="H433" s="79">
        <f>SUM(F433:G433)</f>
        <v>22.75</v>
      </c>
      <c r="I433" s="144">
        <f>SUM(H433:H436)</f>
        <v>50.5</v>
      </c>
      <c r="J433" s="23"/>
    </row>
    <row r="434" spans="1:10" ht="16" x14ac:dyDescent="0.2">
      <c r="A434" s="63"/>
      <c r="B434" s="75" t="s">
        <v>1020</v>
      </c>
      <c r="C434" s="66" t="s">
        <v>1021</v>
      </c>
      <c r="D434" s="173" t="s">
        <v>417</v>
      </c>
      <c r="E434" s="78">
        <v>50000</v>
      </c>
      <c r="F434" s="109">
        <v>6.3</v>
      </c>
      <c r="G434" s="479"/>
      <c r="H434" s="79">
        <v>6.3</v>
      </c>
      <c r="I434" s="144"/>
      <c r="J434" s="23"/>
    </row>
    <row r="435" spans="1:10" ht="16" x14ac:dyDescent="0.2">
      <c r="A435" s="63"/>
      <c r="B435" s="75" t="s">
        <v>1020</v>
      </c>
      <c r="C435" s="66" t="s">
        <v>1021</v>
      </c>
      <c r="D435" s="173" t="s">
        <v>413</v>
      </c>
      <c r="E435" s="78">
        <v>250000</v>
      </c>
      <c r="F435" s="109">
        <v>10.45</v>
      </c>
      <c r="G435" s="479"/>
      <c r="H435" s="79">
        <v>10.45</v>
      </c>
      <c r="I435" s="144"/>
      <c r="J435" s="23"/>
    </row>
    <row r="436" spans="1:10" ht="16" x14ac:dyDescent="0.2">
      <c r="A436" s="63"/>
      <c r="B436" s="75" t="s">
        <v>1020</v>
      </c>
      <c r="C436" s="66" t="s">
        <v>1021</v>
      </c>
      <c r="D436" s="173" t="s">
        <v>418</v>
      </c>
      <c r="E436" s="78">
        <v>250000</v>
      </c>
      <c r="F436" s="109">
        <v>11</v>
      </c>
      <c r="G436" s="479"/>
      <c r="H436" s="79">
        <v>11</v>
      </c>
      <c r="I436" s="144"/>
      <c r="J436" s="23"/>
    </row>
    <row r="437" spans="1:10" ht="16" x14ac:dyDescent="0.2">
      <c r="A437" s="63"/>
      <c r="B437" s="75"/>
      <c r="C437" s="66"/>
      <c r="D437" s="173"/>
      <c r="E437" s="78"/>
      <c r="F437" s="78"/>
      <c r="G437" s="277"/>
      <c r="H437" s="78"/>
      <c r="I437" s="78"/>
      <c r="J437" s="23"/>
    </row>
    <row r="438" spans="1:10" ht="16" x14ac:dyDescent="0.2">
      <c r="A438" s="63"/>
      <c r="B438" s="75" t="s">
        <v>1184</v>
      </c>
      <c r="C438" s="66" t="s">
        <v>1185</v>
      </c>
      <c r="D438" s="66" t="s">
        <v>411</v>
      </c>
      <c r="E438" s="78">
        <v>10000</v>
      </c>
      <c r="F438" s="109">
        <v>0</v>
      </c>
      <c r="G438" s="479">
        <v>1.26</v>
      </c>
      <c r="H438" s="78">
        <v>1.26</v>
      </c>
      <c r="I438" s="144">
        <v>1.26</v>
      </c>
      <c r="J438" s="23"/>
    </row>
    <row r="439" spans="1:10" ht="16" x14ac:dyDescent="0.2">
      <c r="A439" s="63"/>
      <c r="B439" s="75"/>
      <c r="C439" s="66"/>
      <c r="D439" s="173"/>
      <c r="E439" s="78"/>
      <c r="F439" s="78"/>
      <c r="G439" s="277"/>
      <c r="H439" s="79"/>
      <c r="I439" s="78"/>
      <c r="J439" s="23"/>
    </row>
    <row r="440" spans="1:10" ht="16" x14ac:dyDescent="0.2">
      <c r="A440" s="63"/>
      <c r="B440" s="75" t="s">
        <v>537</v>
      </c>
      <c r="C440" s="66" t="s">
        <v>531</v>
      </c>
      <c r="D440" s="173" t="s">
        <v>411</v>
      </c>
      <c r="E440" s="78">
        <v>10000</v>
      </c>
      <c r="F440" s="109">
        <v>0</v>
      </c>
      <c r="G440" s="479">
        <v>3.08</v>
      </c>
      <c r="H440" s="78">
        <f>SUM(F440:G440)</f>
        <v>3.08</v>
      </c>
      <c r="I440" s="144">
        <f>SUM(H440:H443)</f>
        <v>18.43</v>
      </c>
      <c r="J440" s="23"/>
    </row>
    <row r="441" spans="1:10" ht="16" x14ac:dyDescent="0.2">
      <c r="A441" s="63"/>
      <c r="B441" s="75" t="s">
        <v>537</v>
      </c>
      <c r="C441" s="66" t="s">
        <v>531</v>
      </c>
      <c r="D441" s="173" t="s">
        <v>417</v>
      </c>
      <c r="E441" s="78">
        <v>10000</v>
      </c>
      <c r="F441" s="109">
        <v>6.77</v>
      </c>
      <c r="G441" s="479"/>
      <c r="H441" s="78">
        <v>6.77</v>
      </c>
      <c r="I441" s="144"/>
      <c r="J441" s="23"/>
    </row>
    <row r="442" spans="1:10" ht="16" x14ac:dyDescent="0.2">
      <c r="A442" s="63"/>
      <c r="B442" s="75" t="s">
        <v>537</v>
      </c>
      <c r="C442" s="66" t="s">
        <v>531</v>
      </c>
      <c r="D442" s="173" t="s">
        <v>413</v>
      </c>
      <c r="E442" s="78">
        <v>100000</v>
      </c>
      <c r="F442" s="109">
        <v>4.18</v>
      </c>
      <c r="G442" s="479"/>
      <c r="H442" s="78">
        <f>F442</f>
        <v>4.18</v>
      </c>
      <c r="I442" s="144"/>
      <c r="J442" s="23"/>
    </row>
    <row r="443" spans="1:10" ht="16" x14ac:dyDescent="0.2">
      <c r="A443" s="63"/>
      <c r="B443" s="75" t="s">
        <v>537</v>
      </c>
      <c r="C443" s="66" t="s">
        <v>531</v>
      </c>
      <c r="D443" s="173" t="s">
        <v>418</v>
      </c>
      <c r="E443" s="78">
        <v>100000</v>
      </c>
      <c r="F443" s="109">
        <v>4.4000000000000004</v>
      </c>
      <c r="G443" s="479"/>
      <c r="H443" s="78">
        <f>F443</f>
        <v>4.4000000000000004</v>
      </c>
      <c r="I443" s="144"/>
      <c r="J443" s="23"/>
    </row>
    <row r="444" spans="1:10" ht="16" x14ac:dyDescent="0.2">
      <c r="A444" s="63"/>
      <c r="B444" s="75"/>
      <c r="C444" s="66"/>
      <c r="D444" s="173"/>
      <c r="E444" s="78"/>
      <c r="F444" s="78"/>
      <c r="G444" s="277"/>
      <c r="H444" s="78"/>
      <c r="I444" s="78"/>
      <c r="J444" s="23"/>
    </row>
    <row r="445" spans="1:10" ht="16" x14ac:dyDescent="0.2">
      <c r="A445" s="63"/>
      <c r="B445" s="75" t="s">
        <v>663</v>
      </c>
      <c r="C445" s="66" t="s">
        <v>662</v>
      </c>
      <c r="D445" s="173" t="s">
        <v>411</v>
      </c>
      <c r="E445" s="78">
        <v>200000</v>
      </c>
      <c r="F445" s="109">
        <v>58.52</v>
      </c>
      <c r="G445" s="479">
        <v>3.08</v>
      </c>
      <c r="H445" s="78">
        <f>F445+G445</f>
        <v>61.6</v>
      </c>
      <c r="I445" s="144">
        <f>SUM(H445:H450)</f>
        <v>104.58</v>
      </c>
      <c r="J445" s="23"/>
    </row>
    <row r="446" spans="1:10" ht="16" x14ac:dyDescent="0.2">
      <c r="A446" s="63"/>
      <c r="B446" s="75" t="s">
        <v>663</v>
      </c>
      <c r="C446" s="66" t="s">
        <v>662</v>
      </c>
      <c r="D446" s="173" t="s">
        <v>417</v>
      </c>
      <c r="E446" s="78">
        <v>50000</v>
      </c>
      <c r="F446" s="109">
        <v>22.05</v>
      </c>
      <c r="G446" s="479"/>
      <c r="H446" s="78">
        <f>F446</f>
        <v>22.05</v>
      </c>
      <c r="I446" s="144"/>
      <c r="J446" s="23"/>
    </row>
    <row r="447" spans="1:10" ht="16" x14ac:dyDescent="0.2">
      <c r="A447" s="63"/>
      <c r="B447" s="75" t="s">
        <v>663</v>
      </c>
      <c r="C447" s="66" t="s">
        <v>662</v>
      </c>
      <c r="D447" s="173" t="s">
        <v>412</v>
      </c>
      <c r="E447" s="78">
        <v>10000</v>
      </c>
      <c r="F447" s="109">
        <v>3.42</v>
      </c>
      <c r="G447" s="479"/>
      <c r="H447" s="78">
        <f>F447</f>
        <v>3.42</v>
      </c>
      <c r="I447" s="144"/>
      <c r="J447" s="23"/>
    </row>
    <row r="448" spans="1:10" ht="16" x14ac:dyDescent="0.2">
      <c r="A448" s="63"/>
      <c r="B448" s="75" t="s">
        <v>663</v>
      </c>
      <c r="C448" s="66" t="s">
        <v>662</v>
      </c>
      <c r="D448" s="173" t="s">
        <v>413</v>
      </c>
      <c r="E448" s="78">
        <v>200000</v>
      </c>
      <c r="F448" s="109">
        <v>8.36</v>
      </c>
      <c r="G448" s="479"/>
      <c r="H448" s="78">
        <f>F448</f>
        <v>8.36</v>
      </c>
      <c r="I448" s="144"/>
      <c r="J448" s="23"/>
    </row>
    <row r="449" spans="1:10" ht="16" x14ac:dyDescent="0.2">
      <c r="A449" s="63"/>
      <c r="B449" s="75" t="s">
        <v>663</v>
      </c>
      <c r="C449" s="66" t="s">
        <v>662</v>
      </c>
      <c r="D449" s="173" t="s">
        <v>418</v>
      </c>
      <c r="E449" s="78">
        <v>200000</v>
      </c>
      <c r="F449" s="109">
        <v>8.8000000000000007</v>
      </c>
      <c r="G449" s="479"/>
      <c r="H449" s="78">
        <f>F449</f>
        <v>8.8000000000000007</v>
      </c>
      <c r="I449" s="144"/>
      <c r="J449" s="23"/>
    </row>
    <row r="450" spans="1:10" ht="16" x14ac:dyDescent="0.2">
      <c r="A450" s="63"/>
      <c r="B450" s="75" t="s">
        <v>663</v>
      </c>
      <c r="C450" s="66" t="s">
        <v>662</v>
      </c>
      <c r="D450" s="173" t="s">
        <v>414</v>
      </c>
      <c r="E450" s="78">
        <v>10000</v>
      </c>
      <c r="F450" s="109">
        <v>0.35</v>
      </c>
      <c r="G450" s="479"/>
      <c r="H450" s="78">
        <f>F450</f>
        <v>0.35</v>
      </c>
      <c r="I450" s="144"/>
      <c r="J450" s="23"/>
    </row>
    <row r="451" spans="1:10" ht="16" x14ac:dyDescent="0.2">
      <c r="A451" s="63"/>
      <c r="B451" s="75"/>
      <c r="C451" s="66"/>
      <c r="D451" s="173"/>
      <c r="E451" s="78"/>
      <c r="F451" s="78"/>
      <c r="G451" s="277"/>
      <c r="H451" s="78"/>
      <c r="I451" s="78"/>
      <c r="J451" s="23"/>
    </row>
    <row r="452" spans="1:10" ht="16" x14ac:dyDescent="0.2">
      <c r="A452" s="63"/>
      <c r="B452" s="75" t="s">
        <v>714</v>
      </c>
      <c r="C452" s="66" t="s">
        <v>708</v>
      </c>
      <c r="D452" s="173" t="s">
        <v>411</v>
      </c>
      <c r="E452" s="78">
        <v>10000</v>
      </c>
      <c r="F452" s="109">
        <v>0</v>
      </c>
      <c r="G452" s="479">
        <v>0.91</v>
      </c>
      <c r="H452" s="78">
        <v>0.91</v>
      </c>
      <c r="I452" s="144">
        <f>H452</f>
        <v>0.91</v>
      </c>
      <c r="J452" s="23"/>
    </row>
    <row r="453" spans="1:10" ht="16" x14ac:dyDescent="0.2">
      <c r="A453" s="63"/>
      <c r="B453" s="75"/>
      <c r="C453" s="66"/>
      <c r="D453" s="66"/>
      <c r="E453" s="78"/>
      <c r="F453" s="78"/>
      <c r="G453" s="277"/>
      <c r="H453" s="79"/>
      <c r="I453" s="78"/>
      <c r="J453" s="23"/>
    </row>
    <row r="454" spans="1:10" ht="16" x14ac:dyDescent="0.2">
      <c r="A454" s="63"/>
      <c r="B454" s="75" t="s">
        <v>618</v>
      </c>
      <c r="C454" s="66" t="s">
        <v>206</v>
      </c>
      <c r="D454" s="66" t="s">
        <v>411</v>
      </c>
      <c r="E454" s="78">
        <v>180000</v>
      </c>
      <c r="F454" s="109">
        <f>H454-G454</f>
        <v>21.419999999999998</v>
      </c>
      <c r="G454" s="479">
        <v>1.26</v>
      </c>
      <c r="H454" s="78">
        <v>22.68</v>
      </c>
      <c r="I454" s="144">
        <f>SUM(H454:H459)</f>
        <v>121.27</v>
      </c>
      <c r="J454" s="23"/>
    </row>
    <row r="455" spans="1:10" ht="16" x14ac:dyDescent="0.2">
      <c r="A455" s="63"/>
      <c r="B455" s="75" t="s">
        <v>618</v>
      </c>
      <c r="C455" s="66" t="s">
        <v>206</v>
      </c>
      <c r="D455" s="173" t="s">
        <v>417</v>
      </c>
      <c r="E455" s="78">
        <v>180000</v>
      </c>
      <c r="F455" s="109">
        <v>79.38</v>
      </c>
      <c r="G455" s="479"/>
      <c r="H455" s="79">
        <f>F455</f>
        <v>79.38</v>
      </c>
      <c r="I455" s="144"/>
      <c r="J455" s="23"/>
    </row>
    <row r="456" spans="1:10" ht="16" x14ac:dyDescent="0.2">
      <c r="A456" s="63"/>
      <c r="B456" s="75" t="s">
        <v>618</v>
      </c>
      <c r="C456" s="66" t="s">
        <v>206</v>
      </c>
      <c r="D456" s="173" t="s">
        <v>412</v>
      </c>
      <c r="E456" s="78">
        <v>10000</v>
      </c>
      <c r="F456" s="109">
        <v>3.42</v>
      </c>
      <c r="G456" s="479"/>
      <c r="H456" s="79">
        <f>F456</f>
        <v>3.42</v>
      </c>
      <c r="I456" s="144"/>
      <c r="J456" s="23"/>
    </row>
    <row r="457" spans="1:10" ht="16" x14ac:dyDescent="0.2">
      <c r="A457" s="63"/>
      <c r="B457" s="75" t="s">
        <v>618</v>
      </c>
      <c r="C457" s="66" t="s">
        <v>206</v>
      </c>
      <c r="D457" s="173" t="s">
        <v>413</v>
      </c>
      <c r="E457" s="78">
        <v>180000</v>
      </c>
      <c r="F457" s="109">
        <v>7.52</v>
      </c>
      <c r="G457" s="479"/>
      <c r="H457" s="79">
        <f>F457</f>
        <v>7.52</v>
      </c>
      <c r="I457" s="144"/>
      <c r="J457" s="23"/>
    </row>
    <row r="458" spans="1:10" ht="16" x14ac:dyDescent="0.2">
      <c r="A458" s="63"/>
      <c r="B458" s="75" t="s">
        <v>618</v>
      </c>
      <c r="C458" s="66" t="s">
        <v>206</v>
      </c>
      <c r="D458" s="173" t="s">
        <v>418</v>
      </c>
      <c r="E458" s="78">
        <v>180000</v>
      </c>
      <c r="F458" s="109">
        <v>7.92</v>
      </c>
      <c r="G458" s="479"/>
      <c r="H458" s="79">
        <f>F458</f>
        <v>7.92</v>
      </c>
      <c r="I458" s="144"/>
      <c r="J458" s="23"/>
    </row>
    <row r="459" spans="1:10" ht="16" x14ac:dyDescent="0.2">
      <c r="A459" s="63"/>
      <c r="B459" s="75" t="s">
        <v>618</v>
      </c>
      <c r="C459" s="66" t="s">
        <v>206</v>
      </c>
      <c r="D459" s="173" t="s">
        <v>414</v>
      </c>
      <c r="E459" s="78">
        <v>10000</v>
      </c>
      <c r="F459" s="109">
        <v>0.35</v>
      </c>
      <c r="G459" s="479"/>
      <c r="H459" s="79">
        <f>F459</f>
        <v>0.35</v>
      </c>
      <c r="I459" s="144"/>
      <c r="J459" s="23"/>
    </row>
    <row r="460" spans="1:10" ht="16" x14ac:dyDescent="0.2">
      <c r="A460" s="63"/>
      <c r="B460" s="75"/>
      <c r="C460" s="66"/>
      <c r="D460" s="66"/>
      <c r="E460" s="78"/>
      <c r="F460" s="78"/>
      <c r="G460" s="277"/>
      <c r="H460" s="79"/>
      <c r="I460" s="78"/>
      <c r="J460" s="23"/>
    </row>
    <row r="461" spans="1:10" ht="16" x14ac:dyDescent="0.2">
      <c r="A461" s="63"/>
      <c r="B461" s="75" t="s">
        <v>619</v>
      </c>
      <c r="C461" s="66" t="s">
        <v>204</v>
      </c>
      <c r="D461" s="66" t="s">
        <v>411</v>
      </c>
      <c r="E461" s="78">
        <v>180000</v>
      </c>
      <c r="F461" s="109">
        <f>H461-G461</f>
        <v>34.17</v>
      </c>
      <c r="G461" s="479">
        <v>2.0099999999999998</v>
      </c>
      <c r="H461" s="78">
        <v>36.18</v>
      </c>
      <c r="I461" s="144">
        <f>SUM(H461:H466)</f>
        <v>166.09999999999997</v>
      </c>
      <c r="J461" s="23"/>
    </row>
    <row r="462" spans="1:10" ht="16" x14ac:dyDescent="0.2">
      <c r="A462" s="63"/>
      <c r="B462" s="75" t="s">
        <v>619</v>
      </c>
      <c r="C462" s="66" t="s">
        <v>204</v>
      </c>
      <c r="D462" s="173" t="s">
        <v>417</v>
      </c>
      <c r="E462" s="78">
        <v>180000</v>
      </c>
      <c r="F462" s="109">
        <v>121.86</v>
      </c>
      <c r="G462" s="479"/>
      <c r="H462" s="79">
        <f>F462</f>
        <v>121.86</v>
      </c>
      <c r="I462" s="144"/>
      <c r="J462" s="23"/>
    </row>
    <row r="463" spans="1:10" ht="16" x14ac:dyDescent="0.2">
      <c r="A463" s="63"/>
      <c r="B463" s="75" t="s">
        <v>619</v>
      </c>
      <c r="C463" s="66" t="s">
        <v>204</v>
      </c>
      <c r="D463" s="173" t="s">
        <v>412</v>
      </c>
      <c r="E463" s="78">
        <v>10000</v>
      </c>
      <c r="F463" s="109">
        <v>3.42</v>
      </c>
      <c r="G463" s="479"/>
      <c r="H463" s="79">
        <f>F463</f>
        <v>3.42</v>
      </c>
      <c r="I463" s="144"/>
      <c r="J463" s="23"/>
    </row>
    <row r="464" spans="1:10" ht="16" x14ac:dyDescent="0.2">
      <c r="A464" s="63"/>
      <c r="B464" s="75" t="s">
        <v>619</v>
      </c>
      <c r="C464" s="66" t="s">
        <v>204</v>
      </c>
      <c r="D464" s="173" t="s">
        <v>413</v>
      </c>
      <c r="E464" s="78">
        <v>50000</v>
      </c>
      <c r="F464" s="109">
        <v>2.09</v>
      </c>
      <c r="G464" s="479"/>
      <c r="H464" s="79">
        <f>F464</f>
        <v>2.09</v>
      </c>
      <c r="I464" s="144"/>
      <c r="J464" s="23"/>
    </row>
    <row r="465" spans="1:10" ht="16" x14ac:dyDescent="0.2">
      <c r="A465" s="63"/>
      <c r="B465" s="75" t="s">
        <v>619</v>
      </c>
      <c r="C465" s="66" t="s">
        <v>204</v>
      </c>
      <c r="D465" s="173" t="s">
        <v>418</v>
      </c>
      <c r="E465" s="78">
        <v>50000</v>
      </c>
      <c r="F465" s="109">
        <v>2.2000000000000002</v>
      </c>
      <c r="G465" s="479"/>
      <c r="H465" s="79">
        <f>F465</f>
        <v>2.2000000000000002</v>
      </c>
      <c r="I465" s="144"/>
      <c r="J465" s="23"/>
    </row>
    <row r="466" spans="1:10" ht="16" x14ac:dyDescent="0.2">
      <c r="A466" s="63"/>
      <c r="B466" s="75" t="s">
        <v>619</v>
      </c>
      <c r="C466" s="66" t="s">
        <v>204</v>
      </c>
      <c r="D466" s="173" t="s">
        <v>414</v>
      </c>
      <c r="E466" s="78">
        <v>10000</v>
      </c>
      <c r="F466" s="109">
        <v>0.35</v>
      </c>
      <c r="G466" s="479"/>
      <c r="H466" s="79">
        <f>F466</f>
        <v>0.35</v>
      </c>
      <c r="I466" s="144"/>
      <c r="J466" s="23"/>
    </row>
    <row r="467" spans="1:10" ht="16" x14ac:dyDescent="0.2">
      <c r="A467" s="63"/>
      <c r="B467" s="75"/>
      <c r="C467" s="66"/>
      <c r="D467" s="173"/>
      <c r="E467" s="78"/>
      <c r="F467" s="78"/>
      <c r="G467" s="277"/>
      <c r="H467" s="79"/>
      <c r="I467" s="78"/>
      <c r="J467" s="23"/>
    </row>
    <row r="468" spans="1:10" ht="16" x14ac:dyDescent="0.2">
      <c r="A468" s="63"/>
      <c r="B468" s="75" t="s">
        <v>620</v>
      </c>
      <c r="C468" s="66" t="s">
        <v>451</v>
      </c>
      <c r="D468" s="173" t="s">
        <v>411</v>
      </c>
      <c r="E468" s="78">
        <v>370000</v>
      </c>
      <c r="F468" s="109">
        <f>H468-G468</f>
        <v>23.76</v>
      </c>
      <c r="G468" s="479">
        <v>0.66</v>
      </c>
      <c r="H468" s="78">
        <v>24.42</v>
      </c>
      <c r="I468" s="144">
        <f>SUM(H468:H469)</f>
        <v>39.89</v>
      </c>
      <c r="J468" s="23"/>
    </row>
    <row r="469" spans="1:10" ht="16" x14ac:dyDescent="0.2">
      <c r="A469" s="63"/>
      <c r="B469" s="75" t="s">
        <v>620</v>
      </c>
      <c r="C469" s="66" t="s">
        <v>451</v>
      </c>
      <c r="D469" s="173" t="s">
        <v>413</v>
      </c>
      <c r="E469" s="78">
        <v>370000</v>
      </c>
      <c r="F469" s="109">
        <v>15.47</v>
      </c>
      <c r="G469" s="479"/>
      <c r="H469" s="78">
        <f>F469</f>
        <v>15.47</v>
      </c>
      <c r="I469" s="144"/>
      <c r="J469" s="23"/>
    </row>
    <row r="470" spans="1:10" ht="16" x14ac:dyDescent="0.2">
      <c r="A470" s="63"/>
      <c r="B470" s="75"/>
      <c r="C470" s="66"/>
      <c r="D470" s="173"/>
      <c r="E470" s="78"/>
      <c r="F470" s="78"/>
      <c r="G470" s="277"/>
      <c r="H470" s="78"/>
      <c r="I470" s="78"/>
      <c r="J470" s="23"/>
    </row>
    <row r="471" spans="1:10" ht="16" x14ac:dyDescent="0.2">
      <c r="A471" s="63"/>
      <c r="B471" s="75" t="s">
        <v>665</v>
      </c>
      <c r="C471" s="66" t="s">
        <v>664</v>
      </c>
      <c r="D471" s="124" t="s">
        <v>411</v>
      </c>
      <c r="E471" s="78">
        <v>10000</v>
      </c>
      <c r="F471" s="109">
        <f>H471-G471</f>
        <v>0</v>
      </c>
      <c r="G471" s="479">
        <v>0.91</v>
      </c>
      <c r="H471" s="78">
        <v>0.91</v>
      </c>
      <c r="I471" s="144">
        <f>SUM(H471:H471)</f>
        <v>0.91</v>
      </c>
      <c r="J471" s="23"/>
    </row>
    <row r="472" spans="1:10" ht="16" x14ac:dyDescent="0.2">
      <c r="A472" s="63"/>
      <c r="B472" s="75"/>
      <c r="C472" s="66"/>
      <c r="D472" s="66"/>
      <c r="E472" s="79"/>
      <c r="F472" s="78"/>
      <c r="G472" s="277"/>
      <c r="H472" s="79"/>
      <c r="I472" s="78"/>
      <c r="J472" s="23"/>
    </row>
    <row r="473" spans="1:10" ht="16" x14ac:dyDescent="0.2">
      <c r="A473" s="63"/>
      <c r="B473" s="75" t="s">
        <v>715</v>
      </c>
      <c r="C473" s="66" t="s">
        <v>709</v>
      </c>
      <c r="D473" s="66" t="s">
        <v>411</v>
      </c>
      <c r="E473" s="79">
        <v>50000</v>
      </c>
      <c r="F473" s="109">
        <v>5.04</v>
      </c>
      <c r="G473" s="479">
        <v>1.26</v>
      </c>
      <c r="H473" s="79">
        <f>SUM(F473:G473)</f>
        <v>6.3</v>
      </c>
      <c r="I473" s="144">
        <f>SUM(H473:H478)</f>
        <v>36.979999999999997</v>
      </c>
      <c r="J473" s="23"/>
    </row>
    <row r="474" spans="1:10" ht="16" x14ac:dyDescent="0.2">
      <c r="A474" s="63"/>
      <c r="B474" s="75" t="s">
        <v>715</v>
      </c>
      <c r="C474" s="66" t="s">
        <v>709</v>
      </c>
      <c r="D474" s="66" t="s">
        <v>417</v>
      </c>
      <c r="E474" s="79">
        <v>50000</v>
      </c>
      <c r="F474" s="109">
        <v>14.15</v>
      </c>
      <c r="G474" s="479"/>
      <c r="H474" s="79">
        <v>14.15</v>
      </c>
      <c r="I474" s="144"/>
      <c r="J474" s="23"/>
    </row>
    <row r="475" spans="1:10" ht="16" x14ac:dyDescent="0.2">
      <c r="A475" s="63"/>
      <c r="B475" s="75" t="s">
        <v>715</v>
      </c>
      <c r="C475" s="66" t="s">
        <v>709</v>
      </c>
      <c r="D475" s="66" t="s">
        <v>412</v>
      </c>
      <c r="E475" s="79">
        <v>10000</v>
      </c>
      <c r="F475" s="109">
        <v>3.42</v>
      </c>
      <c r="G475" s="479"/>
      <c r="H475" s="79">
        <v>3.42</v>
      </c>
      <c r="I475" s="144"/>
      <c r="J475" s="23"/>
    </row>
    <row r="476" spans="1:10" ht="16" x14ac:dyDescent="0.2">
      <c r="A476" s="63"/>
      <c r="B476" s="75" t="s">
        <v>715</v>
      </c>
      <c r="C476" s="66" t="s">
        <v>709</v>
      </c>
      <c r="D476" s="66" t="s">
        <v>413</v>
      </c>
      <c r="E476" s="79">
        <v>200000</v>
      </c>
      <c r="F476" s="109">
        <v>8.36</v>
      </c>
      <c r="G476" s="479"/>
      <c r="H476" s="79">
        <v>8.36</v>
      </c>
      <c r="I476" s="144"/>
      <c r="J476" s="23"/>
    </row>
    <row r="477" spans="1:10" ht="16" x14ac:dyDescent="0.2">
      <c r="A477" s="63"/>
      <c r="B477" s="75" t="s">
        <v>715</v>
      </c>
      <c r="C477" s="66" t="s">
        <v>709</v>
      </c>
      <c r="D477" s="66" t="s">
        <v>418</v>
      </c>
      <c r="E477" s="79">
        <v>100000</v>
      </c>
      <c r="F477" s="109">
        <v>4.4000000000000004</v>
      </c>
      <c r="G477" s="479"/>
      <c r="H477" s="79">
        <v>4.4000000000000004</v>
      </c>
      <c r="I477" s="144"/>
      <c r="J477" s="23"/>
    </row>
    <row r="478" spans="1:10" ht="16" x14ac:dyDescent="0.2">
      <c r="A478" s="63"/>
      <c r="B478" s="75" t="s">
        <v>715</v>
      </c>
      <c r="C478" s="66" t="s">
        <v>709</v>
      </c>
      <c r="D478" s="66" t="s">
        <v>414</v>
      </c>
      <c r="E478" s="79">
        <v>10000</v>
      </c>
      <c r="F478" s="109">
        <v>0.35</v>
      </c>
      <c r="G478" s="479"/>
      <c r="H478" s="79">
        <v>0.35</v>
      </c>
      <c r="I478" s="144"/>
      <c r="J478" s="23"/>
    </row>
    <row r="479" spans="1:10" ht="16" x14ac:dyDescent="0.2">
      <c r="A479" s="63"/>
      <c r="B479" s="75"/>
      <c r="C479" s="66"/>
      <c r="D479" s="66"/>
      <c r="E479" s="79"/>
      <c r="F479" s="78"/>
      <c r="G479" s="277"/>
      <c r="H479" s="79"/>
      <c r="I479" s="78"/>
      <c r="J479" s="23"/>
    </row>
    <row r="480" spans="1:10" ht="16" x14ac:dyDescent="0.2">
      <c r="A480" s="63"/>
      <c r="B480" s="75" t="s">
        <v>622</v>
      </c>
      <c r="C480" s="66" t="s">
        <v>166</v>
      </c>
      <c r="D480" s="66" t="s">
        <v>411</v>
      </c>
      <c r="E480" s="78">
        <v>100000</v>
      </c>
      <c r="F480" s="109">
        <f>H480-G480</f>
        <v>5.9399999999999995</v>
      </c>
      <c r="G480" s="479">
        <v>0.66</v>
      </c>
      <c r="H480" s="78">
        <v>6.6</v>
      </c>
      <c r="I480" s="144">
        <f>SUM(H480:H481)</f>
        <v>10.78</v>
      </c>
      <c r="J480" s="23"/>
    </row>
    <row r="481" spans="1:10" ht="16" x14ac:dyDescent="0.2">
      <c r="A481" s="63"/>
      <c r="B481" s="75" t="s">
        <v>622</v>
      </c>
      <c r="C481" s="66" t="s">
        <v>166</v>
      </c>
      <c r="D481" s="66" t="s">
        <v>413</v>
      </c>
      <c r="E481" s="78">
        <v>100000</v>
      </c>
      <c r="F481" s="109">
        <v>4.18</v>
      </c>
      <c r="G481" s="479"/>
      <c r="H481" s="78">
        <f>F481</f>
        <v>4.18</v>
      </c>
      <c r="I481" s="144"/>
      <c r="J481" s="23"/>
    </row>
    <row r="482" spans="1:10" ht="16" x14ac:dyDescent="0.2">
      <c r="A482" s="63"/>
      <c r="B482" s="75"/>
      <c r="C482" s="66"/>
      <c r="D482" s="66"/>
      <c r="E482" s="78"/>
      <c r="F482" s="78"/>
      <c r="G482" s="277"/>
      <c r="H482" s="78"/>
      <c r="I482" s="78"/>
      <c r="J482" s="23"/>
    </row>
    <row r="483" spans="1:10" ht="16" x14ac:dyDescent="0.2">
      <c r="A483" s="63"/>
      <c r="B483" s="75" t="s">
        <v>723</v>
      </c>
      <c r="C483" s="66" t="s">
        <v>746</v>
      </c>
      <c r="D483" s="66" t="s">
        <v>411</v>
      </c>
      <c r="E483" s="78">
        <v>10000</v>
      </c>
      <c r="F483" s="109">
        <v>0</v>
      </c>
      <c r="G483" s="479">
        <v>0.91</v>
      </c>
      <c r="H483" s="78">
        <f>SUM(F483:G483)</f>
        <v>0.91</v>
      </c>
      <c r="I483" s="144">
        <f>H483</f>
        <v>0.91</v>
      </c>
      <c r="J483" s="23"/>
    </row>
    <row r="484" spans="1:10" ht="16" x14ac:dyDescent="0.2">
      <c r="A484" s="63"/>
      <c r="B484" s="75"/>
      <c r="C484" s="66"/>
      <c r="D484" s="66"/>
      <c r="E484" s="79"/>
      <c r="F484" s="78"/>
      <c r="G484" s="277"/>
      <c r="H484" s="79"/>
      <c r="I484" s="78"/>
      <c r="J484" s="23"/>
    </row>
    <row r="485" spans="1:10" ht="16" x14ac:dyDescent="0.2">
      <c r="A485" s="63"/>
      <c r="B485" s="75" t="s">
        <v>623</v>
      </c>
      <c r="C485" s="66" t="s">
        <v>86</v>
      </c>
      <c r="D485" s="66" t="s">
        <v>411</v>
      </c>
      <c r="E485" s="78">
        <v>10000</v>
      </c>
      <c r="F485" s="109">
        <v>0</v>
      </c>
      <c r="G485" s="479">
        <v>3.08</v>
      </c>
      <c r="H485" s="78">
        <v>3.08</v>
      </c>
      <c r="I485" s="144">
        <f>SUM(H485:H486)</f>
        <v>3.5</v>
      </c>
      <c r="J485" s="211"/>
    </row>
    <row r="486" spans="1:10" ht="16" x14ac:dyDescent="0.2">
      <c r="A486" s="122"/>
      <c r="B486" s="75" t="s">
        <v>623</v>
      </c>
      <c r="C486" s="66" t="s">
        <v>86</v>
      </c>
      <c r="D486" s="124" t="s">
        <v>413</v>
      </c>
      <c r="E486" s="152">
        <v>10000</v>
      </c>
      <c r="F486" s="109">
        <v>0.42</v>
      </c>
      <c r="G486" s="479"/>
      <c r="H486" s="79">
        <f>F486</f>
        <v>0.42</v>
      </c>
      <c r="I486" s="144"/>
      <c r="J486" s="23"/>
    </row>
    <row r="487" spans="1:10" ht="16" x14ac:dyDescent="0.2">
      <c r="A487" s="122"/>
      <c r="B487" s="75"/>
      <c r="C487" s="66"/>
      <c r="D487" s="124"/>
      <c r="E487" s="152"/>
      <c r="F487" s="78"/>
      <c r="G487" s="277"/>
      <c r="H487" s="79"/>
      <c r="I487" s="78"/>
      <c r="J487" s="23"/>
    </row>
    <row r="488" spans="1:10" ht="16" x14ac:dyDescent="0.2">
      <c r="A488" s="122"/>
      <c r="B488" s="75" t="s">
        <v>1090</v>
      </c>
      <c r="C488" s="66" t="s">
        <v>1091</v>
      </c>
      <c r="D488" s="124" t="s">
        <v>411</v>
      </c>
      <c r="E488" s="152">
        <v>250000</v>
      </c>
      <c r="F488" s="109">
        <v>12.72</v>
      </c>
      <c r="G488" s="479">
        <v>0.53</v>
      </c>
      <c r="H488" s="79">
        <v>13.25</v>
      </c>
      <c r="I488" s="144">
        <v>13.25</v>
      </c>
      <c r="J488" s="23"/>
    </row>
    <row r="489" spans="1:10" ht="16" x14ac:dyDescent="0.2">
      <c r="A489" s="122"/>
      <c r="B489" s="75"/>
      <c r="C489" s="66"/>
      <c r="D489" s="124"/>
      <c r="E489" s="152"/>
      <c r="F489" s="78"/>
      <c r="G489" s="277"/>
      <c r="H489" s="78"/>
      <c r="I489" s="78"/>
      <c r="J489" s="23"/>
    </row>
    <row r="490" spans="1:10" ht="16" x14ac:dyDescent="0.2">
      <c r="A490" s="122"/>
      <c r="B490" s="75" t="s">
        <v>538</v>
      </c>
      <c r="C490" s="66" t="s">
        <v>526</v>
      </c>
      <c r="D490" s="124" t="s">
        <v>411</v>
      </c>
      <c r="E490" s="152">
        <v>20000</v>
      </c>
      <c r="F490" s="109">
        <v>0.66</v>
      </c>
      <c r="G490" s="479">
        <v>0.66</v>
      </c>
      <c r="H490" s="79">
        <f>SUM(F490:G490)</f>
        <v>1.32</v>
      </c>
      <c r="I490" s="144">
        <f>SUM(H490:H493)</f>
        <v>5.93</v>
      </c>
      <c r="J490" s="23"/>
    </row>
    <row r="491" spans="1:10" ht="16" x14ac:dyDescent="0.2">
      <c r="A491" s="122"/>
      <c r="B491" s="75" t="s">
        <v>538</v>
      </c>
      <c r="C491" s="66" t="s">
        <v>526</v>
      </c>
      <c r="D491" s="124" t="s">
        <v>412</v>
      </c>
      <c r="E491" s="152">
        <v>10000</v>
      </c>
      <c r="F491" s="109">
        <v>3.42</v>
      </c>
      <c r="G491" s="479"/>
      <c r="H491" s="79">
        <v>3.42</v>
      </c>
      <c r="I491" s="144"/>
      <c r="J491" s="23"/>
    </row>
    <row r="492" spans="1:10" ht="16" x14ac:dyDescent="0.2">
      <c r="A492" s="122"/>
      <c r="B492" s="75" t="s">
        <v>538</v>
      </c>
      <c r="C492" s="66" t="s">
        <v>526</v>
      </c>
      <c r="D492" s="124" t="s">
        <v>413</v>
      </c>
      <c r="E492" s="152">
        <v>100000</v>
      </c>
      <c r="F492" s="109">
        <v>0.84</v>
      </c>
      <c r="G492" s="479"/>
      <c r="H492" s="79">
        <v>0.84</v>
      </c>
      <c r="I492" s="144"/>
      <c r="J492" s="560" t="s">
        <v>1218</v>
      </c>
    </row>
    <row r="493" spans="1:10" ht="16" x14ac:dyDescent="0.2">
      <c r="A493" s="122"/>
      <c r="B493" s="75" t="s">
        <v>538</v>
      </c>
      <c r="C493" s="66" t="s">
        <v>526</v>
      </c>
      <c r="D493" s="124" t="s">
        <v>414</v>
      </c>
      <c r="E493" s="152">
        <v>2000</v>
      </c>
      <c r="F493" s="109">
        <v>0.35</v>
      </c>
      <c r="G493" s="479"/>
      <c r="H493" s="79">
        <v>0.35</v>
      </c>
      <c r="I493" s="144"/>
      <c r="J493" s="560" t="s">
        <v>1217</v>
      </c>
    </row>
    <row r="494" spans="1:10" ht="16" x14ac:dyDescent="0.2">
      <c r="A494" s="122"/>
      <c r="B494" s="75"/>
      <c r="C494" s="66"/>
      <c r="D494" s="124"/>
      <c r="E494" s="152"/>
      <c r="F494" s="78"/>
      <c r="G494" s="277"/>
      <c r="H494" s="79"/>
      <c r="I494" s="78"/>
      <c r="J494" s="23"/>
    </row>
    <row r="495" spans="1:10" ht="16" x14ac:dyDescent="0.2">
      <c r="A495" s="136"/>
      <c r="B495" s="137"/>
      <c r="C495" s="134" t="s">
        <v>400</v>
      </c>
      <c r="D495" s="134"/>
      <c r="E495" s="153"/>
      <c r="F495" s="135"/>
      <c r="G495" s="578"/>
      <c r="H495" s="135"/>
      <c r="I495" s="144">
        <f>SUM(I5:I494)</f>
        <v>3141.1900000000005</v>
      </c>
      <c r="J495" s="231"/>
    </row>
    <row r="496" spans="1:10" ht="16" x14ac:dyDescent="0.2">
      <c r="A496" s="23"/>
      <c r="B496" s="23"/>
      <c r="C496" s="23"/>
      <c r="D496" s="66"/>
      <c r="E496" s="79"/>
      <c r="F496" s="78"/>
      <c r="G496" s="277"/>
      <c r="H496" s="79"/>
      <c r="I496" s="144"/>
      <c r="J496" s="23"/>
    </row>
    <row r="497" spans="1:10" ht="16" x14ac:dyDescent="0.2">
      <c r="A497" s="131"/>
      <c r="B497" s="137"/>
      <c r="C497" s="134" t="s">
        <v>400</v>
      </c>
      <c r="D497" s="134"/>
      <c r="E497" s="153"/>
      <c r="F497" s="153"/>
      <c r="G497" s="153">
        <f>SUM(G5:G495)</f>
        <v>336.85</v>
      </c>
      <c r="H497" s="135"/>
      <c r="J497" s="133"/>
    </row>
    <row r="498" spans="1:10" ht="16" x14ac:dyDescent="0.2">
      <c r="A498" s="596"/>
      <c r="B498" s="597"/>
      <c r="C498" s="598"/>
      <c r="D498" s="143"/>
      <c r="E498" s="154"/>
      <c r="F498" s="162"/>
      <c r="G498" s="490"/>
      <c r="H498" s="93"/>
      <c r="I498" s="144">
        <f>SUM(I495:I495)</f>
        <v>3141.1900000000005</v>
      </c>
      <c r="J498" s="94"/>
    </row>
    <row r="499" spans="1:10" ht="16" x14ac:dyDescent="0.2">
      <c r="A499" s="599" t="s">
        <v>439</v>
      </c>
      <c r="B499" s="600"/>
      <c r="C499" s="601"/>
      <c r="D499" s="259"/>
      <c r="E499" s="265"/>
      <c r="F499" s="264"/>
      <c r="G499" s="482"/>
      <c r="H499" s="264"/>
      <c r="I499" s="264">
        <f>SUM(I500:I516)</f>
        <v>-272.24</v>
      </c>
      <c r="J499" s="261"/>
    </row>
    <row r="500" spans="1:10" ht="16" x14ac:dyDescent="0.2">
      <c r="A500" s="63"/>
      <c r="B500" s="75" t="s">
        <v>978</v>
      </c>
      <c r="C500" s="66" t="s">
        <v>706</v>
      </c>
      <c r="D500" s="66" t="s">
        <v>413</v>
      </c>
      <c r="E500" s="79">
        <v>10000</v>
      </c>
      <c r="F500" s="109">
        <v>-2.52</v>
      </c>
      <c r="G500" s="479"/>
      <c r="H500" s="78"/>
      <c r="I500" s="144">
        <v>-2.52</v>
      </c>
      <c r="J500" s="23" t="s">
        <v>1231</v>
      </c>
    </row>
    <row r="501" spans="1:10" ht="16" x14ac:dyDescent="0.2">
      <c r="A501" s="63"/>
      <c r="B501" s="75" t="s">
        <v>423</v>
      </c>
      <c r="C501" s="66" t="s">
        <v>421</v>
      </c>
      <c r="D501" s="66" t="s">
        <v>413</v>
      </c>
      <c r="E501" s="79">
        <v>100000</v>
      </c>
      <c r="F501" s="109">
        <v>-20.9</v>
      </c>
      <c r="G501" s="479"/>
      <c r="H501" s="78"/>
      <c r="I501" s="144">
        <v>-20.9</v>
      </c>
      <c r="J501" s="275" t="s">
        <v>1231</v>
      </c>
    </row>
    <row r="502" spans="1:10" ht="16" x14ac:dyDescent="0.2">
      <c r="A502" s="63"/>
      <c r="B502" s="75" t="s">
        <v>1178</v>
      </c>
      <c r="C502" s="66" t="s">
        <v>1179</v>
      </c>
      <c r="D502" s="66" t="s">
        <v>411</v>
      </c>
      <c r="E502" s="79">
        <v>10000</v>
      </c>
      <c r="F502" s="109">
        <v>0</v>
      </c>
      <c r="G502" s="479">
        <v>-0.92</v>
      </c>
      <c r="H502" s="78">
        <v>-0.92</v>
      </c>
      <c r="I502" s="479">
        <v>-0.92</v>
      </c>
      <c r="J502" s="23" t="s">
        <v>952</v>
      </c>
    </row>
    <row r="503" spans="1:10" ht="16" x14ac:dyDescent="0.2">
      <c r="A503" s="63"/>
      <c r="B503" s="75" t="s">
        <v>1180</v>
      </c>
      <c r="C503" s="66" t="s">
        <v>1181</v>
      </c>
      <c r="D503" s="66" t="s">
        <v>411</v>
      </c>
      <c r="E503" s="575">
        <v>10000</v>
      </c>
      <c r="F503" s="109">
        <v>0</v>
      </c>
      <c r="G503" s="479">
        <v>-0.92</v>
      </c>
      <c r="H503" s="78">
        <v>-0.92</v>
      </c>
      <c r="I503" s="479">
        <v>-0.92</v>
      </c>
      <c r="J503" s="23" t="s">
        <v>1134</v>
      </c>
    </row>
    <row r="504" spans="1:10" ht="16" x14ac:dyDescent="0.2">
      <c r="A504" s="63"/>
      <c r="B504" s="75" t="s">
        <v>1135</v>
      </c>
      <c r="C504" s="66" t="s">
        <v>1136</v>
      </c>
      <c r="D504" s="66" t="s">
        <v>411</v>
      </c>
      <c r="E504" s="79">
        <v>10000</v>
      </c>
      <c r="F504" s="109">
        <v>0</v>
      </c>
      <c r="G504" s="479">
        <v>-1.06</v>
      </c>
      <c r="H504" s="79">
        <v>-1.06</v>
      </c>
      <c r="I504" s="479">
        <v>-1.06</v>
      </c>
      <c r="J504" s="23" t="s">
        <v>952</v>
      </c>
    </row>
    <row r="505" spans="1:10" ht="16" x14ac:dyDescent="0.2">
      <c r="A505" s="63"/>
      <c r="B505" s="75" t="s">
        <v>625</v>
      </c>
      <c r="C505" s="66" t="s">
        <v>202</v>
      </c>
      <c r="D505" s="66" t="s">
        <v>413</v>
      </c>
      <c r="E505" s="78">
        <v>10000</v>
      </c>
      <c r="F505" s="109">
        <v>-4.62</v>
      </c>
      <c r="G505" s="479">
        <v>0</v>
      </c>
      <c r="H505" s="78">
        <v>-4.62</v>
      </c>
      <c r="I505" s="144">
        <v>-4.62</v>
      </c>
      <c r="J505" s="23" t="s">
        <v>1141</v>
      </c>
    </row>
    <row r="506" spans="1:10" ht="16" x14ac:dyDescent="0.2">
      <c r="A506" s="63"/>
      <c r="B506" s="75" t="s">
        <v>919</v>
      </c>
      <c r="C506" s="85" t="s">
        <v>920</v>
      </c>
      <c r="D506" s="85" t="s">
        <v>412</v>
      </c>
      <c r="E506" s="86">
        <v>2000</v>
      </c>
      <c r="F506" s="251">
        <v>-7.48</v>
      </c>
      <c r="G506" s="479">
        <v>0</v>
      </c>
      <c r="H506" s="86">
        <v>-7.48</v>
      </c>
      <c r="I506" s="242">
        <v>-7.48</v>
      </c>
      <c r="J506" s="23" t="s">
        <v>1142</v>
      </c>
    </row>
    <row r="507" spans="1:10" ht="16" x14ac:dyDescent="0.2">
      <c r="A507" s="63"/>
      <c r="B507" s="75" t="s">
        <v>919</v>
      </c>
      <c r="C507" s="85" t="s">
        <v>920</v>
      </c>
      <c r="D507" s="85" t="s">
        <v>413</v>
      </c>
      <c r="E507" s="86">
        <v>100000</v>
      </c>
      <c r="F507" s="251">
        <v>-45.98</v>
      </c>
      <c r="G507" s="479">
        <v>0</v>
      </c>
      <c r="H507" s="86">
        <v>-45.98</v>
      </c>
      <c r="I507" s="242">
        <v>-45.98</v>
      </c>
      <c r="J507" s="23" t="s">
        <v>1142</v>
      </c>
    </row>
    <row r="508" spans="1:10" ht="16" x14ac:dyDescent="0.2">
      <c r="A508" s="63"/>
      <c r="B508" s="75" t="s">
        <v>1228</v>
      </c>
      <c r="C508" s="70" t="s">
        <v>1229</v>
      </c>
      <c r="D508" s="70" t="s">
        <v>411</v>
      </c>
      <c r="E508" s="130">
        <v>100000</v>
      </c>
      <c r="F508" s="111">
        <v>45.18</v>
      </c>
      <c r="G508" s="626">
        <v>5.0199999999999996</v>
      </c>
      <c r="H508" s="130">
        <f>SUM(F508:G508)</f>
        <v>50.2</v>
      </c>
      <c r="I508" s="192">
        <f>SUM(H508:H509)</f>
        <v>58.56</v>
      </c>
      <c r="J508" s="23" t="s">
        <v>682</v>
      </c>
    </row>
    <row r="509" spans="1:10" ht="16" x14ac:dyDescent="0.2">
      <c r="A509" s="63"/>
      <c r="B509" s="75" t="s">
        <v>1228</v>
      </c>
      <c r="C509" s="70" t="s">
        <v>1229</v>
      </c>
      <c r="D509" s="70" t="s">
        <v>413</v>
      </c>
      <c r="E509" s="130">
        <v>200000</v>
      </c>
      <c r="F509" s="111">
        <v>8.36</v>
      </c>
      <c r="G509" s="626">
        <v>0</v>
      </c>
      <c r="H509" s="130">
        <v>8.36</v>
      </c>
      <c r="I509" s="192"/>
      <c r="J509" s="23"/>
    </row>
    <row r="510" spans="1:10" ht="16" x14ac:dyDescent="0.2">
      <c r="A510" s="63"/>
      <c r="B510" s="75" t="s">
        <v>1117</v>
      </c>
      <c r="C510" s="66" t="s">
        <v>1118</v>
      </c>
      <c r="D510" s="173" t="s">
        <v>414</v>
      </c>
      <c r="E510" s="577">
        <v>10000</v>
      </c>
      <c r="F510" s="109">
        <v>-3.85</v>
      </c>
      <c r="G510" s="144">
        <v>0</v>
      </c>
      <c r="H510" s="78">
        <v>-3.85</v>
      </c>
      <c r="I510" s="144">
        <v>-3.85</v>
      </c>
      <c r="J510" s="211" t="s">
        <v>1130</v>
      </c>
    </row>
    <row r="511" spans="1:10" ht="16" x14ac:dyDescent="0.2">
      <c r="A511" s="63"/>
      <c r="B511" s="75" t="s">
        <v>612</v>
      </c>
      <c r="C511" s="66" t="s">
        <v>334</v>
      </c>
      <c r="D511" s="173" t="s">
        <v>417</v>
      </c>
      <c r="E511" s="78">
        <v>50000</v>
      </c>
      <c r="F511" s="109">
        <v>-242.55</v>
      </c>
      <c r="G511" s="479">
        <v>0</v>
      </c>
      <c r="H511" s="78">
        <f>F511</f>
        <v>-242.55</v>
      </c>
      <c r="I511" s="144">
        <v>-242.55</v>
      </c>
      <c r="J511" s="104" t="s">
        <v>1158</v>
      </c>
    </row>
    <row r="512" spans="1:10" ht="16" x14ac:dyDescent="0.2">
      <c r="A512" s="63"/>
      <c r="B512" s="75"/>
      <c r="C512" s="66"/>
      <c r="D512" s="66"/>
      <c r="E512" s="79"/>
      <c r="F512" s="109"/>
      <c r="G512" s="479"/>
      <c r="H512" s="78"/>
      <c r="I512" s="144"/>
      <c r="J512" s="275"/>
    </row>
    <row r="513" spans="1:10" ht="16" x14ac:dyDescent="0.2">
      <c r="A513" s="63"/>
      <c r="B513" s="75"/>
      <c r="C513" s="66"/>
      <c r="D513" s="66"/>
      <c r="E513" s="79"/>
      <c r="F513" s="109"/>
      <c r="G513" s="479"/>
      <c r="H513" s="78"/>
      <c r="I513" s="144"/>
      <c r="J513" s="275"/>
    </row>
    <row r="514" spans="1:10" ht="16" x14ac:dyDescent="0.2">
      <c r="A514" s="63"/>
      <c r="B514" s="75"/>
      <c r="C514" s="66"/>
      <c r="D514" s="66"/>
      <c r="E514" s="78"/>
      <c r="F514" s="109"/>
      <c r="G514" s="479"/>
      <c r="H514" s="78"/>
      <c r="I514" s="144"/>
      <c r="J514" s="275"/>
    </row>
    <row r="515" spans="1:10" ht="16" x14ac:dyDescent="0.2">
      <c r="A515" s="63"/>
      <c r="B515" s="75"/>
      <c r="C515" s="66"/>
      <c r="D515" s="66"/>
      <c r="E515" s="78"/>
      <c r="F515" s="109"/>
      <c r="G515" s="479"/>
      <c r="H515" s="78"/>
      <c r="I515" s="144"/>
      <c r="J515" s="275"/>
    </row>
    <row r="516" spans="1:10" ht="16" x14ac:dyDescent="0.2">
      <c r="A516" s="63"/>
      <c r="B516" s="75"/>
      <c r="C516" s="66"/>
      <c r="D516" s="66"/>
      <c r="E516" s="78"/>
      <c r="F516" s="109"/>
      <c r="G516" s="479"/>
      <c r="H516" s="78"/>
      <c r="I516" s="144"/>
      <c r="J516" s="275"/>
    </row>
    <row r="517" spans="1:10" ht="16" x14ac:dyDescent="0.2">
      <c r="A517" s="602" t="s">
        <v>52</v>
      </c>
      <c r="B517" s="603"/>
      <c r="C517" s="604"/>
      <c r="D517" s="316"/>
      <c r="E517" s="317"/>
      <c r="F517" s="318">
        <f>SUM(F500:F516)</f>
        <v>-274.36</v>
      </c>
      <c r="G517" s="483">
        <f>SUM(G500:G516)</f>
        <v>2.1199999999999992</v>
      </c>
      <c r="H517" s="319"/>
      <c r="I517" s="370">
        <f>I498+I499</f>
        <v>2868.9500000000007</v>
      </c>
      <c r="J517" s="320"/>
    </row>
    <row r="518" spans="1:10" ht="31" x14ac:dyDescent="0.55000000000000004">
      <c r="A518" s="182"/>
      <c r="B518" s="182"/>
      <c r="C518" s="183" t="s">
        <v>388</v>
      </c>
      <c r="D518" s="526" t="s">
        <v>1155</v>
      </c>
      <c r="E518" s="527">
        <v>45986</v>
      </c>
      <c r="F518" s="491"/>
      <c r="G518" s="492"/>
      <c r="H518" s="186"/>
      <c r="I518" s="187"/>
      <c r="J518" s="188"/>
    </row>
    <row r="519" spans="1:10" s="344" customFormat="1" x14ac:dyDescent="0.15">
      <c r="A519"/>
      <c r="B519"/>
      <c r="C519"/>
      <c r="D519"/>
      <c r="E519" s="149"/>
      <c r="F519" s="145"/>
      <c r="G519" s="13"/>
      <c r="H519"/>
      <c r="I519"/>
      <c r="J519"/>
    </row>
    <row r="520" spans="1:10" x14ac:dyDescent="0.15">
      <c r="F520" s="351" t="s">
        <v>1043</v>
      </c>
      <c r="G520" s="568">
        <f>I517-G521</f>
        <v>2529.9800000000005</v>
      </c>
      <c r="H520" s="562">
        <f>SUM(G520:G521)</f>
        <v>2868.9500000000007</v>
      </c>
    </row>
    <row r="521" spans="1:10" x14ac:dyDescent="0.15">
      <c r="F521" s="351" t="s">
        <v>1044</v>
      </c>
      <c r="G521" s="568">
        <f>G517+G497</f>
        <v>338.97</v>
      </c>
      <c r="I521" s="561"/>
    </row>
    <row r="522" spans="1:10" s="344" customFormat="1" x14ac:dyDescent="0.15">
      <c r="A522"/>
      <c r="B522"/>
      <c r="C522"/>
      <c r="D522"/>
      <c r="E522" s="149"/>
      <c r="F522" s="247"/>
      <c r="G522" s="550"/>
      <c r="H522"/>
      <c r="I522" s="18"/>
      <c r="J522"/>
    </row>
    <row r="524" spans="1:10" s="182" customFormat="1" ht="23" x14ac:dyDescent="0.25">
      <c r="A524"/>
      <c r="B524"/>
      <c r="C524"/>
      <c r="D524"/>
      <c r="E524" s="149"/>
      <c r="F524" s="247"/>
      <c r="G524" s="476"/>
      <c r="H524"/>
      <c r="I524" s="18"/>
      <c r="J524"/>
    </row>
    <row r="527" spans="1:10" x14ac:dyDescent="0.15">
      <c r="F527" s="351"/>
      <c r="G527" s="568"/>
      <c r="I527" s="561"/>
    </row>
    <row r="528" spans="1:10" x14ac:dyDescent="0.15">
      <c r="G528" s="550"/>
    </row>
    <row r="533" spans="2:9" x14ac:dyDescent="0.15">
      <c r="E533" s="563"/>
      <c r="F533" s="563"/>
      <c r="G533" s="13"/>
      <c r="I533"/>
    </row>
    <row r="534" spans="2:9" x14ac:dyDescent="0.15">
      <c r="E534" s="563"/>
      <c r="F534" s="563"/>
      <c r="G534" s="13"/>
      <c r="I534"/>
    </row>
    <row r="535" spans="2:9" ht="16" x14ac:dyDescent="0.2">
      <c r="B535" s="258"/>
      <c r="C535" s="102"/>
      <c r="D535" s="102"/>
      <c r="E535" s="564"/>
      <c r="F535" s="565"/>
      <c r="G535" s="566"/>
      <c r="H535" s="565"/>
      <c r="I535" s="565"/>
    </row>
    <row r="536" spans="2:9" ht="16" x14ac:dyDescent="0.2">
      <c r="B536" s="258"/>
      <c r="C536" s="102"/>
      <c r="D536" s="102"/>
      <c r="E536" s="564"/>
      <c r="F536" s="565"/>
      <c r="G536" s="567"/>
      <c r="H536" s="565"/>
      <c r="I536" s="565"/>
    </row>
    <row r="537" spans="2:9" x14ac:dyDescent="0.15">
      <c r="E537" s="563"/>
      <c r="F537" s="563"/>
      <c r="G537" s="13"/>
      <c r="I537"/>
    </row>
  </sheetData>
  <mergeCells count="4">
    <mergeCell ref="A2:C2"/>
    <mergeCell ref="A498:C498"/>
    <mergeCell ref="A499:C499"/>
    <mergeCell ref="A517:C517"/>
  </mergeCells>
  <conditionalFormatting sqref="A113:A115">
    <cfRule type="duplicateValues" dxfId="1828" priority="56"/>
  </conditionalFormatting>
  <conditionalFormatting sqref="B11">
    <cfRule type="duplicateValues" dxfId="1827" priority="59"/>
    <cfRule type="duplicateValues" dxfId="1826" priority="60"/>
  </conditionalFormatting>
  <conditionalFormatting sqref="B116:B120">
    <cfRule type="duplicateValues" dxfId="1825" priority="55"/>
  </conditionalFormatting>
  <conditionalFormatting sqref="B246:B252">
    <cfRule type="duplicateValues" dxfId="1824" priority="65"/>
    <cfRule type="duplicateValues" dxfId="1823" priority="66"/>
  </conditionalFormatting>
  <conditionalFormatting sqref="B514:B516">
    <cfRule type="duplicateValues" dxfId="1822" priority="41"/>
  </conditionalFormatting>
  <conditionalFormatting sqref="B517:B526 B497:B499 B188:B245 B253:B494">
    <cfRule type="duplicateValues" dxfId="1821" priority="63"/>
  </conditionalFormatting>
  <conditionalFormatting sqref="B517:B526 B497:B499 B188:B495">
    <cfRule type="duplicateValues" dxfId="1820" priority="45"/>
  </conditionalFormatting>
  <conditionalFormatting sqref="B517:B526">
    <cfRule type="duplicateValues" dxfId="1819" priority="47"/>
  </conditionalFormatting>
  <conditionalFormatting sqref="B527:B534 B537:B1048576">
    <cfRule type="duplicateValues" dxfId="1818" priority="54"/>
  </conditionalFormatting>
  <conditionalFormatting sqref="B527:B1048576 B10 B1:B6 B184:B187 B121:B182 B12:B111">
    <cfRule type="duplicateValues" dxfId="1817" priority="52"/>
  </conditionalFormatting>
  <conditionalFormatting sqref="B527:B1048576">
    <cfRule type="duplicateValues" dxfId="1816" priority="51"/>
  </conditionalFormatting>
  <conditionalFormatting sqref="C11">
    <cfRule type="duplicateValues" dxfId="1815" priority="61"/>
  </conditionalFormatting>
  <conditionalFormatting sqref="C163:C173">
    <cfRule type="duplicateValues" dxfId="1814" priority="58"/>
  </conditionalFormatting>
  <conditionalFormatting sqref="C213">
    <cfRule type="duplicateValues" dxfId="1813" priority="48"/>
  </conditionalFormatting>
  <conditionalFormatting sqref="C246:C252">
    <cfRule type="duplicateValues" dxfId="1812" priority="67"/>
  </conditionalFormatting>
  <conditionalFormatting sqref="C514:C516">
    <cfRule type="duplicateValues" dxfId="1811" priority="42"/>
  </conditionalFormatting>
  <conditionalFormatting sqref="C517:C526 C497:C499 C188:C245 C408:C494 C253:C406">
    <cfRule type="duplicateValues" dxfId="1810" priority="64"/>
  </conditionalFormatting>
  <conditionalFormatting sqref="C527:C1048576 A113:A115 C10 C1:C6 C184:C187 C12:C182">
    <cfRule type="duplicateValues" dxfId="1809" priority="57"/>
  </conditionalFormatting>
  <conditionalFormatting sqref="C535:C536">
    <cfRule type="duplicateValues" dxfId="1808" priority="50"/>
  </conditionalFormatting>
  <conditionalFormatting sqref="J157:J165 J167:J176 J189:J191 J193:J202 J274:J297 J299:J317 J319:J377 J486:J494 J496:J497 J20:J155 J178:J184 J204:J264 J410:J484 J386:J408">
    <cfRule type="notContainsBlanks" dxfId="1807" priority="53">
      <formula>LEN(TRIM(J20))&gt;0</formula>
    </cfRule>
  </conditionalFormatting>
  <conditionalFormatting sqref="J186:J187 J267:J269">
    <cfRule type="notContainsBlanks" dxfId="1806" priority="46">
      <formula>LEN(TRIM(J186))&gt;0</formula>
    </cfRule>
  </conditionalFormatting>
  <conditionalFormatting sqref="J535:J536">
    <cfRule type="notContainsBlanks" dxfId="1805" priority="49">
      <formula>LEN(TRIM(J535))&gt;0</formula>
    </cfRule>
  </conditionalFormatting>
  <conditionalFormatting sqref="B500">
    <cfRule type="duplicateValues" dxfId="1804" priority="34"/>
  </conditionalFormatting>
  <conditionalFormatting sqref="C500">
    <cfRule type="duplicateValues" dxfId="1803" priority="33"/>
  </conditionalFormatting>
  <conditionalFormatting sqref="J500">
    <cfRule type="notContainsBlanks" dxfId="1802" priority="32">
      <formula>LEN(TRIM(J500))&gt;0</formula>
    </cfRule>
  </conditionalFormatting>
  <conditionalFormatting sqref="B501 B512:B513">
    <cfRule type="duplicateValues" dxfId="1801" priority="29"/>
  </conditionalFormatting>
  <conditionalFormatting sqref="C501 C512:C513">
    <cfRule type="duplicateValues" dxfId="1800" priority="30"/>
  </conditionalFormatting>
  <conditionalFormatting sqref="B501">
    <cfRule type="duplicateValues" dxfId="1799" priority="31"/>
  </conditionalFormatting>
  <conditionalFormatting sqref="B112:B120">
    <cfRule type="duplicateValues" dxfId="1798" priority="751"/>
  </conditionalFormatting>
  <conditionalFormatting sqref="B502">
    <cfRule type="duplicateValues" dxfId="1797" priority="26"/>
  </conditionalFormatting>
  <conditionalFormatting sqref="C502">
    <cfRule type="duplicateValues" dxfId="1796" priority="28"/>
  </conditionalFormatting>
  <conditionalFormatting sqref="J502">
    <cfRule type="notContainsBlanks" dxfId="1795" priority="27">
      <formula>LEN(TRIM(J502))&gt;0</formula>
    </cfRule>
  </conditionalFormatting>
  <conditionalFormatting sqref="B503">
    <cfRule type="duplicateValues" dxfId="1794" priority="23"/>
  </conditionalFormatting>
  <conditionalFormatting sqref="C503">
    <cfRule type="duplicateValues" dxfId="1793" priority="25"/>
  </conditionalFormatting>
  <conditionalFormatting sqref="J503">
    <cfRule type="notContainsBlanks" dxfId="1792" priority="24">
      <formula>LEN(TRIM(J503))&gt;0</formula>
    </cfRule>
  </conditionalFormatting>
  <conditionalFormatting sqref="B504">
    <cfRule type="duplicateValues" dxfId="1791" priority="20"/>
  </conditionalFormatting>
  <conditionalFormatting sqref="C504">
    <cfRule type="duplicateValues" dxfId="1790" priority="22"/>
  </conditionalFormatting>
  <conditionalFormatting sqref="J504">
    <cfRule type="notContainsBlanks" dxfId="1789" priority="21">
      <formula>LEN(TRIM(J504))&gt;0</formula>
    </cfRule>
  </conditionalFormatting>
  <conditionalFormatting sqref="B505">
    <cfRule type="duplicateValues" dxfId="1788" priority="18"/>
  </conditionalFormatting>
  <conditionalFormatting sqref="B505">
    <cfRule type="duplicateValues" dxfId="1787" priority="16"/>
  </conditionalFormatting>
  <conditionalFormatting sqref="C505">
    <cfRule type="duplicateValues" dxfId="1786" priority="19"/>
  </conditionalFormatting>
  <conditionalFormatting sqref="J505">
    <cfRule type="notContainsBlanks" dxfId="1785" priority="17">
      <formula>LEN(TRIM(J505))&gt;0</formula>
    </cfRule>
  </conditionalFormatting>
  <conditionalFormatting sqref="B506:B507">
    <cfRule type="duplicateValues" dxfId="1784" priority="14"/>
  </conditionalFormatting>
  <conditionalFormatting sqref="B506:B507">
    <cfRule type="duplicateValues" dxfId="1783" priority="12"/>
  </conditionalFormatting>
  <conditionalFormatting sqref="C506:C507">
    <cfRule type="duplicateValues" dxfId="1782" priority="15"/>
  </conditionalFormatting>
  <conditionalFormatting sqref="J506:J507">
    <cfRule type="notContainsBlanks" dxfId="1781" priority="13">
      <formula>LEN(TRIM(J506))&gt;0</formula>
    </cfRule>
  </conditionalFormatting>
  <conditionalFormatting sqref="B508:B509">
    <cfRule type="duplicateValues" dxfId="1780" priority="10"/>
  </conditionalFormatting>
  <conditionalFormatting sqref="B508:B509">
    <cfRule type="duplicateValues" dxfId="1779" priority="8"/>
  </conditionalFormatting>
  <conditionalFormatting sqref="C508:C509">
    <cfRule type="duplicateValues" dxfId="1778" priority="11"/>
  </conditionalFormatting>
  <conditionalFormatting sqref="J508:J509">
    <cfRule type="notContainsBlanks" dxfId="1777" priority="9">
      <formula>LEN(TRIM(J508))&gt;0</formula>
    </cfRule>
  </conditionalFormatting>
  <conditionalFormatting sqref="B510">
    <cfRule type="duplicateValues" dxfId="1776" priority="6"/>
  </conditionalFormatting>
  <conditionalFormatting sqref="B510">
    <cfRule type="duplicateValues" dxfId="1775" priority="5"/>
  </conditionalFormatting>
  <conditionalFormatting sqref="C510">
    <cfRule type="duplicateValues" dxfId="1774" priority="7"/>
  </conditionalFormatting>
  <conditionalFormatting sqref="B511">
    <cfRule type="duplicateValues" dxfId="1773" priority="3"/>
  </conditionalFormatting>
  <conditionalFormatting sqref="B511">
    <cfRule type="duplicateValues" dxfId="1772" priority="1"/>
  </conditionalFormatting>
  <conditionalFormatting sqref="C511">
    <cfRule type="duplicateValues" dxfId="1771" priority="4"/>
  </conditionalFormatting>
  <conditionalFormatting sqref="J511">
    <cfRule type="notContainsBlanks" dxfId="1770" priority="2">
      <formula>LEN(TRIM(J511))&gt;0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696D-0706-F94B-BCCD-819514D95E1B}">
  <dimension ref="A1:AC560"/>
  <sheetViews>
    <sheetView zoomScale="150" zoomScaleNormal="150" workbookViewId="0">
      <selection sqref="A1:XFD1048576"/>
    </sheetView>
  </sheetViews>
  <sheetFormatPr baseColWidth="10" defaultColWidth="11.5" defaultRowHeight="13" x14ac:dyDescent="0.15"/>
  <cols>
    <col min="1" max="1" width="3.83203125" customWidth="1"/>
    <col min="2" max="2" width="5.1640625" customWidth="1"/>
    <col min="3" max="3" width="26.5" customWidth="1"/>
    <col min="4" max="4" width="9.164062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17.6640625" customWidth="1"/>
    <col min="11" max="11" width="6.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1219</v>
      </c>
      <c r="H2" s="77" t="s">
        <v>459</v>
      </c>
      <c r="I2" s="365">
        <v>45962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589">
        <v>0</v>
      </c>
      <c r="G5" s="588">
        <v>0.53</v>
      </c>
      <c r="H5" s="485">
        <v>0.53</v>
      </c>
      <c r="I5" s="590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251">
        <v>0</v>
      </c>
      <c r="G7" s="480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251">
        <v>0.42</v>
      </c>
      <c r="G8" s="480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30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301">
        <v>0</v>
      </c>
      <c r="G10" s="480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301">
        <v>0.42</v>
      </c>
      <c r="G11" s="480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282"/>
      <c r="J12" s="275"/>
    </row>
    <row r="13" spans="1:10" ht="16" x14ac:dyDescent="0.2">
      <c r="A13" s="275"/>
      <c r="B13" s="551">
        <v>2261</v>
      </c>
      <c r="C13" s="552" t="s">
        <v>672</v>
      </c>
      <c r="D13" s="279" t="s">
        <v>411</v>
      </c>
      <c r="E13" s="280">
        <v>10000</v>
      </c>
      <c r="F13" s="301">
        <f>H13-G13</f>
        <v>0</v>
      </c>
      <c r="G13" s="480">
        <v>2.0099999999999998</v>
      </c>
      <c r="H13" s="282">
        <v>2.0099999999999998</v>
      </c>
      <c r="I13" s="367">
        <f>SUM(H13:H18)</f>
        <v>5.6099999999999994</v>
      </c>
      <c r="J13" s="275"/>
    </row>
    <row r="14" spans="1:10" ht="16" x14ac:dyDescent="0.2">
      <c r="A14" s="275"/>
      <c r="B14" s="551">
        <v>2261</v>
      </c>
      <c r="C14" s="552" t="s">
        <v>672</v>
      </c>
      <c r="D14" s="279" t="s">
        <v>417</v>
      </c>
      <c r="E14" s="280">
        <v>10000</v>
      </c>
      <c r="F14" s="301">
        <v>2.21</v>
      </c>
      <c r="G14" s="480">
        <v>0</v>
      </c>
      <c r="H14" s="282">
        <v>2.21</v>
      </c>
      <c r="I14" s="367"/>
      <c r="J14" s="275"/>
    </row>
    <row r="15" spans="1:10" ht="16" x14ac:dyDescent="0.2">
      <c r="A15" s="275"/>
      <c r="B15" s="551">
        <v>2261</v>
      </c>
      <c r="C15" s="552" t="s">
        <v>672</v>
      </c>
      <c r="D15" s="279" t="s">
        <v>412</v>
      </c>
      <c r="E15" s="280">
        <v>10000</v>
      </c>
      <c r="F15" s="301">
        <v>0.68</v>
      </c>
      <c r="G15" s="480"/>
      <c r="H15" s="282">
        <v>0.68</v>
      </c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413</v>
      </c>
      <c r="E16" s="280">
        <v>10000</v>
      </c>
      <c r="F16" s="301">
        <v>0.42</v>
      </c>
      <c r="G16" s="480"/>
      <c r="H16" s="282">
        <f>F16</f>
        <v>0.42</v>
      </c>
      <c r="I16" s="367"/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418</v>
      </c>
      <c r="E17" s="280">
        <v>5000</v>
      </c>
      <c r="F17" s="301">
        <v>0.22</v>
      </c>
      <c r="G17" s="480"/>
      <c r="H17" s="282">
        <v>0.22</v>
      </c>
      <c r="I17" s="367"/>
      <c r="J17" s="559"/>
    </row>
    <row r="18" spans="1:10" ht="16" x14ac:dyDescent="0.2">
      <c r="A18" s="275"/>
      <c r="B18" s="551">
        <v>2261</v>
      </c>
      <c r="C18" s="553" t="s">
        <v>672</v>
      </c>
      <c r="D18" s="279" t="s">
        <v>414</v>
      </c>
      <c r="E18" s="280">
        <v>2000</v>
      </c>
      <c r="F18" s="301">
        <v>7.0000000000000007E-2</v>
      </c>
      <c r="G18" s="480"/>
      <c r="H18" s="282">
        <v>7.0000000000000007E-2</v>
      </c>
      <c r="I18" s="367"/>
      <c r="J18" s="559"/>
    </row>
    <row r="19" spans="1:10" ht="16" x14ac:dyDescent="0.2">
      <c r="A19" s="275"/>
      <c r="B19" s="275"/>
      <c r="C19" s="276"/>
      <c r="D19" s="276"/>
      <c r="E19" s="277"/>
      <c r="F19" s="278"/>
      <c r="G19" s="275"/>
      <c r="H19" s="275"/>
      <c r="I19" s="275"/>
      <c r="J19" s="275"/>
    </row>
    <row r="20" spans="1:10" ht="16" x14ac:dyDescent="0.2">
      <c r="A20" s="63"/>
      <c r="B20" s="75" t="s">
        <v>539</v>
      </c>
      <c r="C20" s="66" t="s">
        <v>198</v>
      </c>
      <c r="D20" s="66" t="s">
        <v>411</v>
      </c>
      <c r="E20" s="78">
        <v>100000</v>
      </c>
      <c r="F20" s="254">
        <v>18.09</v>
      </c>
      <c r="G20" s="478">
        <v>2.0099999999999998</v>
      </c>
      <c r="H20" s="78">
        <f>SUM(F20:G20)</f>
        <v>20.100000000000001</v>
      </c>
      <c r="I20" s="144">
        <f>SUM(H20:H23)</f>
        <v>28.050000000000004</v>
      </c>
      <c r="J20" s="23"/>
    </row>
    <row r="21" spans="1:10" ht="16" x14ac:dyDescent="0.2">
      <c r="A21" s="63"/>
      <c r="B21" s="75" t="s">
        <v>539</v>
      </c>
      <c r="C21" s="66" t="s">
        <v>198</v>
      </c>
      <c r="D21" s="66" t="s">
        <v>412</v>
      </c>
      <c r="E21" s="78">
        <v>10000</v>
      </c>
      <c r="F21" s="109">
        <v>3.42</v>
      </c>
      <c r="G21" s="479"/>
      <c r="H21" s="78">
        <f>F21</f>
        <v>3.42</v>
      </c>
      <c r="I21" s="144"/>
      <c r="J21" s="23"/>
    </row>
    <row r="22" spans="1:10" ht="16" x14ac:dyDescent="0.2">
      <c r="A22" s="63"/>
      <c r="B22" s="75" t="s">
        <v>539</v>
      </c>
      <c r="C22" s="66" t="s">
        <v>198</v>
      </c>
      <c r="D22" s="66" t="s">
        <v>413</v>
      </c>
      <c r="E22" s="78">
        <v>100000</v>
      </c>
      <c r="F22" s="109">
        <v>4.18</v>
      </c>
      <c r="G22" s="479"/>
      <c r="H22" s="78">
        <f>F22</f>
        <v>4.18</v>
      </c>
      <c r="I22" s="144"/>
      <c r="J22" s="23"/>
    </row>
    <row r="23" spans="1:10" ht="16" x14ac:dyDescent="0.2">
      <c r="A23" s="63"/>
      <c r="B23" s="75" t="s">
        <v>539</v>
      </c>
      <c r="C23" s="66" t="s">
        <v>198</v>
      </c>
      <c r="D23" s="66" t="s">
        <v>414</v>
      </c>
      <c r="E23" s="78">
        <v>10000</v>
      </c>
      <c r="F23" s="109">
        <v>0.35</v>
      </c>
      <c r="G23" s="479"/>
      <c r="H23" s="78">
        <f>F23</f>
        <v>0.35</v>
      </c>
      <c r="I23" s="144"/>
      <c r="J23" s="23"/>
    </row>
    <row r="24" spans="1:10" ht="16" x14ac:dyDescent="0.2">
      <c r="A24" s="63"/>
      <c r="B24" s="75"/>
      <c r="C24" s="66"/>
      <c r="D24" s="66"/>
      <c r="E24" s="79"/>
      <c r="F24" s="78"/>
      <c r="G24" s="63"/>
      <c r="H24" s="78"/>
      <c r="I24" s="78"/>
      <c r="J24" s="23"/>
    </row>
    <row r="25" spans="1:10" ht="16" x14ac:dyDescent="0.2">
      <c r="A25" s="63"/>
      <c r="B25" s="75" t="s">
        <v>718</v>
      </c>
      <c r="C25" s="23" t="s">
        <v>733</v>
      </c>
      <c r="D25" s="66" t="s">
        <v>411</v>
      </c>
      <c r="E25" s="79">
        <v>250000</v>
      </c>
      <c r="F25" s="109">
        <v>21.84</v>
      </c>
      <c r="G25" s="479">
        <v>0.91</v>
      </c>
      <c r="H25" s="78">
        <f>SUM(F25:G25)</f>
        <v>22.75</v>
      </c>
      <c r="I25" s="192">
        <f>SUM(H25:H26)</f>
        <v>33.200000000000003</v>
      </c>
      <c r="J25" s="23"/>
    </row>
    <row r="26" spans="1:10" ht="16" x14ac:dyDescent="0.2">
      <c r="A26" s="63"/>
      <c r="B26" s="75" t="s">
        <v>718</v>
      </c>
      <c r="C26" s="23" t="s">
        <v>733</v>
      </c>
      <c r="D26" s="66" t="s">
        <v>413</v>
      </c>
      <c r="E26" s="79">
        <v>250000</v>
      </c>
      <c r="F26" s="109">
        <v>10.45</v>
      </c>
      <c r="G26" s="479"/>
      <c r="H26" s="78">
        <v>10.45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78"/>
      <c r="G27" s="277"/>
      <c r="H27" s="78"/>
      <c r="I27" s="78"/>
      <c r="J27" s="23"/>
    </row>
    <row r="28" spans="1:10" ht="16" x14ac:dyDescent="0.2">
      <c r="A28" s="63"/>
      <c r="B28" s="75" t="s">
        <v>1105</v>
      </c>
      <c r="C28" s="66" t="s">
        <v>1106</v>
      </c>
      <c r="D28" s="66" t="s">
        <v>411</v>
      </c>
      <c r="E28" s="79">
        <v>10000</v>
      </c>
      <c r="F28" s="109">
        <v>0</v>
      </c>
      <c r="G28" s="479">
        <v>3.08</v>
      </c>
      <c r="H28" s="78">
        <v>3.08</v>
      </c>
      <c r="I28" s="144">
        <f>SUM(H28:H33)</f>
        <v>8.14</v>
      </c>
      <c r="J28" s="23"/>
    </row>
    <row r="29" spans="1:10" ht="16" x14ac:dyDescent="0.2">
      <c r="A29" s="63"/>
      <c r="B29" s="75" t="s">
        <v>1105</v>
      </c>
      <c r="C29" s="66" t="s">
        <v>1106</v>
      </c>
      <c r="D29" s="66" t="s">
        <v>417</v>
      </c>
      <c r="E29" s="79">
        <v>5000</v>
      </c>
      <c r="F29" s="109">
        <v>3.39</v>
      </c>
      <c r="G29" s="479"/>
      <c r="H29" s="78">
        <v>3.39</v>
      </c>
      <c r="I29" s="144"/>
      <c r="J29" s="23"/>
    </row>
    <row r="30" spans="1:10" ht="16" x14ac:dyDescent="0.2">
      <c r="A30" s="63"/>
      <c r="B30" s="75" t="s">
        <v>1105</v>
      </c>
      <c r="C30" s="66" t="s">
        <v>1106</v>
      </c>
      <c r="D30" s="66" t="s">
        <v>412</v>
      </c>
      <c r="E30" s="79">
        <v>2000</v>
      </c>
      <c r="F30" s="109">
        <v>0.68</v>
      </c>
      <c r="G30" s="479"/>
      <c r="H30" s="78">
        <v>0.68</v>
      </c>
      <c r="I30" s="144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413</v>
      </c>
      <c r="E31" s="79">
        <v>10000</v>
      </c>
      <c r="F31" s="109">
        <v>0.42</v>
      </c>
      <c r="G31" s="479"/>
      <c r="H31" s="78">
        <v>0.42</v>
      </c>
      <c r="I31" s="144"/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418</v>
      </c>
      <c r="E32" s="79">
        <v>5000</v>
      </c>
      <c r="F32" s="109">
        <v>0.22</v>
      </c>
      <c r="G32" s="479"/>
      <c r="H32" s="78">
        <v>0.22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414</v>
      </c>
      <c r="E33" s="79">
        <v>10000</v>
      </c>
      <c r="F33" s="109">
        <v>0.35</v>
      </c>
      <c r="G33" s="479"/>
      <c r="H33" s="78">
        <v>0.35</v>
      </c>
      <c r="I33" s="144"/>
      <c r="J33" s="23"/>
    </row>
    <row r="34" spans="1:10" ht="16" x14ac:dyDescent="0.2">
      <c r="A34" s="63"/>
      <c r="B34" s="75"/>
      <c r="C34" s="66"/>
      <c r="D34" s="66"/>
      <c r="E34" s="79"/>
      <c r="F34" s="78"/>
      <c r="G34" s="277"/>
      <c r="H34" s="78"/>
      <c r="I34" s="78"/>
      <c r="J34" s="23"/>
    </row>
    <row r="35" spans="1:10" ht="16" x14ac:dyDescent="0.2">
      <c r="A35" s="63"/>
      <c r="B35" s="75" t="s">
        <v>542</v>
      </c>
      <c r="C35" s="66" t="s">
        <v>89</v>
      </c>
      <c r="D35" s="66" t="s">
        <v>411</v>
      </c>
      <c r="E35" s="79">
        <v>10000</v>
      </c>
      <c r="F35" s="109">
        <v>0</v>
      </c>
      <c r="G35" s="479">
        <f>H35-F35</f>
        <v>8.02</v>
      </c>
      <c r="H35" s="78">
        <v>8.02</v>
      </c>
      <c r="I35" s="144">
        <f>SUM(H35)</f>
        <v>8.02</v>
      </c>
      <c r="J35" s="23"/>
    </row>
    <row r="36" spans="1:10" ht="16" x14ac:dyDescent="0.2">
      <c r="A36" s="63"/>
      <c r="B36" s="75"/>
      <c r="C36" s="66"/>
      <c r="D36" s="66"/>
      <c r="E36" s="79"/>
      <c r="F36" s="78"/>
      <c r="G36" s="277"/>
      <c r="H36" s="78"/>
      <c r="I36" s="78"/>
      <c r="J36" s="23"/>
    </row>
    <row r="37" spans="1:10" ht="16" x14ac:dyDescent="0.2">
      <c r="A37" s="63"/>
      <c r="B37" s="97">
        <v>2309</v>
      </c>
      <c r="C37" s="66" t="s">
        <v>867</v>
      </c>
      <c r="D37" s="66" t="s">
        <v>411</v>
      </c>
      <c r="E37" s="79">
        <v>10000</v>
      </c>
      <c r="F37" s="109">
        <v>0</v>
      </c>
      <c r="G37" s="479">
        <v>5.0199999999999996</v>
      </c>
      <c r="H37" s="78"/>
      <c r="I37" s="144">
        <v>5.0199999999999996</v>
      </c>
      <c r="J37" s="23"/>
    </row>
    <row r="38" spans="1:10" ht="16" x14ac:dyDescent="0.2">
      <c r="A38" s="63"/>
      <c r="B38" s="75"/>
      <c r="C38" s="66"/>
      <c r="D38" s="66"/>
      <c r="E38" s="79"/>
      <c r="F38" s="78"/>
      <c r="G38" s="277"/>
      <c r="H38" s="78"/>
      <c r="I38" s="78"/>
      <c r="J38" s="23"/>
    </row>
    <row r="39" spans="1:10" ht="16" x14ac:dyDescent="0.2">
      <c r="A39" s="63"/>
      <c r="B39" s="75" t="s">
        <v>543</v>
      </c>
      <c r="C39" s="66" t="s">
        <v>138</v>
      </c>
      <c r="D39" s="66" t="s">
        <v>411</v>
      </c>
      <c r="E39" s="78">
        <v>10000</v>
      </c>
      <c r="F39" s="109">
        <v>0</v>
      </c>
      <c r="G39" s="479">
        <f>H39-F39</f>
        <v>2.0099999999999998</v>
      </c>
      <c r="H39" s="78">
        <v>2.0099999999999998</v>
      </c>
      <c r="I39" s="144">
        <f>SUM(H39:H40)</f>
        <v>2.4299999999999997</v>
      </c>
      <c r="J39" s="23"/>
    </row>
    <row r="40" spans="1:10" ht="16" x14ac:dyDescent="0.2">
      <c r="A40" s="63"/>
      <c r="B40" s="75" t="s">
        <v>543</v>
      </c>
      <c r="C40" s="66" t="s">
        <v>138</v>
      </c>
      <c r="D40" s="66" t="s">
        <v>413</v>
      </c>
      <c r="E40" s="78">
        <v>10000</v>
      </c>
      <c r="F40" s="109">
        <v>0.42</v>
      </c>
      <c r="G40" s="479"/>
      <c r="H40" s="78">
        <v>0.42</v>
      </c>
      <c r="I40" s="144"/>
      <c r="J40" s="23"/>
    </row>
    <row r="41" spans="1:10" ht="16" x14ac:dyDescent="0.2">
      <c r="A41" s="63"/>
      <c r="B41" s="75"/>
      <c r="C41" s="66"/>
      <c r="D41" s="66"/>
      <c r="E41" s="78"/>
      <c r="F41" s="78"/>
      <c r="G41" s="277"/>
      <c r="H41" s="78"/>
      <c r="I41" s="78"/>
      <c r="J41" s="23"/>
    </row>
    <row r="42" spans="1:10" ht="16" x14ac:dyDescent="0.2">
      <c r="A42" s="63"/>
      <c r="B42" s="75" t="s">
        <v>777</v>
      </c>
      <c r="C42" s="66" t="s">
        <v>969</v>
      </c>
      <c r="D42" s="66" t="s">
        <v>411</v>
      </c>
      <c r="E42" s="78">
        <v>10000</v>
      </c>
      <c r="F42" s="109">
        <v>0</v>
      </c>
      <c r="G42" s="479">
        <v>0.53</v>
      </c>
      <c r="H42" s="78">
        <v>0.53</v>
      </c>
      <c r="I42" s="144">
        <v>0.95</v>
      </c>
      <c r="J42" s="23"/>
    </row>
    <row r="43" spans="1:10" ht="16" x14ac:dyDescent="0.2">
      <c r="A43" s="63"/>
      <c r="B43" s="75" t="s">
        <v>777</v>
      </c>
      <c r="C43" s="66" t="s">
        <v>969</v>
      </c>
      <c r="D43" s="66" t="s">
        <v>413</v>
      </c>
      <c r="E43" s="78">
        <v>10000</v>
      </c>
      <c r="F43" s="109">
        <v>0.42</v>
      </c>
      <c r="G43" s="479">
        <v>0</v>
      </c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78"/>
      <c r="J44" s="23"/>
    </row>
    <row r="45" spans="1:10" ht="16" x14ac:dyDescent="0.2">
      <c r="A45" s="63"/>
      <c r="B45" s="75" t="s">
        <v>711</v>
      </c>
      <c r="C45" s="66" t="s">
        <v>703</v>
      </c>
      <c r="D45" s="66" t="s">
        <v>411</v>
      </c>
      <c r="E45" s="78">
        <v>10000</v>
      </c>
      <c r="F45" s="109">
        <v>0</v>
      </c>
      <c r="G45" s="479">
        <f>H45-F45</f>
        <v>0.66</v>
      </c>
      <c r="H45" s="78">
        <v>0.66</v>
      </c>
      <c r="I45" s="144">
        <f>H45</f>
        <v>0.66</v>
      </c>
      <c r="J45" s="23"/>
    </row>
    <row r="46" spans="1:10" ht="16" x14ac:dyDescent="0.2">
      <c r="A46" s="63"/>
      <c r="B46" s="75"/>
      <c r="C46" s="66"/>
      <c r="D46" s="66"/>
      <c r="E46" s="79"/>
      <c r="F46" s="78"/>
      <c r="G46" s="277"/>
      <c r="H46" s="78"/>
      <c r="I46" s="78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411</v>
      </c>
      <c r="E47" s="78">
        <v>100000</v>
      </c>
      <c r="F47" s="109">
        <f>H47-G47</f>
        <v>18.090000000000003</v>
      </c>
      <c r="G47" s="479">
        <v>2.0099999999999998</v>
      </c>
      <c r="H47" s="78">
        <v>20.100000000000001</v>
      </c>
      <c r="I47" s="144">
        <f>SUM(H47:H52)</f>
        <v>66.3</v>
      </c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417</v>
      </c>
      <c r="E48" s="78">
        <v>50000</v>
      </c>
      <c r="F48" s="109">
        <v>33.85</v>
      </c>
      <c r="G48" s="479"/>
      <c r="H48" s="78">
        <f>F48</f>
        <v>33.85</v>
      </c>
      <c r="I48" s="144"/>
      <c r="J48" s="23"/>
    </row>
    <row r="49" spans="1:13" ht="16" x14ac:dyDescent="0.2">
      <c r="A49" s="63"/>
      <c r="B49" s="75" t="s">
        <v>544</v>
      </c>
      <c r="C49" s="66" t="s">
        <v>139</v>
      </c>
      <c r="D49" s="66" t="s">
        <v>412</v>
      </c>
      <c r="E49" s="79">
        <v>10000</v>
      </c>
      <c r="F49" s="109">
        <v>3.42</v>
      </c>
      <c r="G49" s="479"/>
      <c r="H49" s="78">
        <f>F49</f>
        <v>3.42</v>
      </c>
      <c r="I49" s="144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413</v>
      </c>
      <c r="E50" s="79">
        <v>100000</v>
      </c>
      <c r="F50" s="109">
        <v>4.18</v>
      </c>
      <c r="G50" s="479"/>
      <c r="H50" s="78">
        <f>F50</f>
        <v>4.18</v>
      </c>
      <c r="I50" s="144"/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418</v>
      </c>
      <c r="E51" s="78">
        <v>100000</v>
      </c>
      <c r="F51" s="109">
        <v>4.4000000000000004</v>
      </c>
      <c r="G51" s="479"/>
      <c r="H51" s="78">
        <f>F51</f>
        <v>4.4000000000000004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414</v>
      </c>
      <c r="E52" s="79">
        <v>10000</v>
      </c>
      <c r="F52" s="109">
        <v>0.35</v>
      </c>
      <c r="G52" s="479"/>
      <c r="H52" s="78">
        <f>F52</f>
        <v>0.35</v>
      </c>
      <c r="I52" s="144"/>
      <c r="J52" s="579"/>
    </row>
    <row r="53" spans="1:13" ht="16" x14ac:dyDescent="0.2">
      <c r="A53" s="63"/>
      <c r="B53" s="75"/>
      <c r="C53" s="66"/>
      <c r="D53" s="66"/>
      <c r="E53" s="79"/>
      <c r="F53" s="78"/>
      <c r="G53" s="277"/>
      <c r="H53" s="78"/>
      <c r="I53" s="78"/>
      <c r="J53" s="579"/>
      <c r="L53" s="580"/>
      <c r="M53" s="580"/>
    </row>
    <row r="54" spans="1:13" ht="16" x14ac:dyDescent="0.2">
      <c r="A54" s="63"/>
      <c r="B54" s="75" t="s">
        <v>545</v>
      </c>
      <c r="C54" s="66" t="s">
        <v>217</v>
      </c>
      <c r="D54" s="66" t="s">
        <v>411</v>
      </c>
      <c r="E54" s="78">
        <v>240000</v>
      </c>
      <c r="F54" s="109">
        <v>28.98</v>
      </c>
      <c r="G54" s="479">
        <v>1.26</v>
      </c>
      <c r="H54" s="78">
        <f>F54+G54</f>
        <v>30.240000000000002</v>
      </c>
      <c r="I54" s="144">
        <f>SUM(H54:H55)</f>
        <v>30.660000000000004</v>
      </c>
      <c r="J54" s="23"/>
    </row>
    <row r="55" spans="1:13" ht="16" x14ac:dyDescent="0.2">
      <c r="A55" s="63"/>
      <c r="B55" s="75" t="s">
        <v>545</v>
      </c>
      <c r="C55" s="66" t="s">
        <v>217</v>
      </c>
      <c r="D55" s="66" t="s">
        <v>413</v>
      </c>
      <c r="E55" s="78">
        <v>10000</v>
      </c>
      <c r="F55" s="109">
        <v>0.42</v>
      </c>
      <c r="G55" s="479"/>
      <c r="H55" s="78">
        <f>F55</f>
        <v>0.42</v>
      </c>
      <c r="I55" s="144"/>
      <c r="J55" s="23"/>
    </row>
    <row r="56" spans="1:13" ht="16" x14ac:dyDescent="0.2">
      <c r="A56" s="63"/>
      <c r="B56" s="75"/>
      <c r="C56" s="66"/>
      <c r="D56" s="66"/>
      <c r="E56" s="78"/>
      <c r="F56" s="78"/>
      <c r="G56" s="277"/>
      <c r="H56" s="78"/>
      <c r="I56" s="78"/>
      <c r="J56" s="23"/>
    </row>
    <row r="57" spans="1:13" ht="16" x14ac:dyDescent="0.2">
      <c r="A57" s="63"/>
      <c r="B57" s="75" t="s">
        <v>869</v>
      </c>
      <c r="C57" s="66" t="s">
        <v>843</v>
      </c>
      <c r="D57" s="66" t="s">
        <v>411</v>
      </c>
      <c r="E57" s="78">
        <v>10000</v>
      </c>
      <c r="F57" s="109">
        <v>0</v>
      </c>
      <c r="G57" s="479">
        <v>0.91</v>
      </c>
      <c r="H57" s="78">
        <v>0.91</v>
      </c>
      <c r="I57" s="144">
        <f>G57+F58</f>
        <v>1.33</v>
      </c>
      <c r="J57" s="23"/>
    </row>
    <row r="58" spans="1:13" ht="16" x14ac:dyDescent="0.2">
      <c r="A58" s="63"/>
      <c r="B58" s="97">
        <v>2302</v>
      </c>
      <c r="C58" s="66" t="s">
        <v>843</v>
      </c>
      <c r="D58" s="66" t="s">
        <v>413</v>
      </c>
      <c r="E58" s="78">
        <v>10000</v>
      </c>
      <c r="F58" s="109">
        <v>0.42</v>
      </c>
      <c r="G58" s="479"/>
      <c r="H58" s="78"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78"/>
      <c r="G59" s="277"/>
      <c r="H59" s="78"/>
      <c r="I59" s="78"/>
      <c r="J59" s="23"/>
    </row>
    <row r="60" spans="1:13" ht="16" x14ac:dyDescent="0.2">
      <c r="A60" s="63"/>
      <c r="B60" s="75" t="s">
        <v>817</v>
      </c>
      <c r="C60" s="66" t="s">
        <v>811</v>
      </c>
      <c r="D60" s="66" t="s">
        <v>411</v>
      </c>
      <c r="E60" s="78">
        <v>200000</v>
      </c>
      <c r="F60" s="109">
        <v>23.94</v>
      </c>
      <c r="G60" s="479">
        <v>1.26</v>
      </c>
      <c r="H60" s="78">
        <f>SUM(G60,F60)</f>
        <v>25.200000000000003</v>
      </c>
      <c r="I60" s="144">
        <f>SUM(H60:H63)</f>
        <v>38.32</v>
      </c>
      <c r="J60" s="23"/>
    </row>
    <row r="61" spans="1:13" ht="16" x14ac:dyDescent="0.2">
      <c r="A61" s="63"/>
      <c r="B61" s="75" t="s">
        <v>817</v>
      </c>
      <c r="C61" s="66" t="s">
        <v>811</v>
      </c>
      <c r="D61" s="66" t="s">
        <v>417</v>
      </c>
      <c r="E61" s="78">
        <v>50000</v>
      </c>
      <c r="F61" s="109">
        <v>9.0500000000000007</v>
      </c>
      <c r="G61" s="479">
        <v>0</v>
      </c>
      <c r="H61" s="78">
        <v>9.0500000000000007</v>
      </c>
      <c r="I61" s="144"/>
      <c r="J61" s="23"/>
    </row>
    <row r="62" spans="1:13" ht="16" x14ac:dyDescent="0.2">
      <c r="A62" s="63"/>
      <c r="B62" s="75" t="s">
        <v>817</v>
      </c>
      <c r="C62" s="66" t="s">
        <v>811</v>
      </c>
      <c r="D62" s="66" t="s">
        <v>413</v>
      </c>
      <c r="E62" s="78">
        <v>50000</v>
      </c>
      <c r="F62" s="109">
        <v>2.09</v>
      </c>
      <c r="G62" s="479"/>
      <c r="H62" s="78">
        <v>2.09</v>
      </c>
      <c r="I62" s="144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418</v>
      </c>
      <c r="E63" s="78">
        <v>45000</v>
      </c>
      <c r="F63" s="109">
        <v>1.98</v>
      </c>
      <c r="G63" s="479"/>
      <c r="H63" s="78">
        <v>1.98</v>
      </c>
      <c r="I63" s="144"/>
      <c r="J63" s="23"/>
    </row>
    <row r="64" spans="1:13" ht="16" x14ac:dyDescent="0.2">
      <c r="A64" s="63"/>
      <c r="B64" s="75"/>
      <c r="C64" s="66"/>
      <c r="D64" s="66"/>
      <c r="E64" s="78"/>
      <c r="F64" s="78"/>
      <c r="G64" s="277"/>
      <c r="H64" s="78"/>
      <c r="I64" s="78"/>
      <c r="J64" s="23"/>
    </row>
    <row r="65" spans="1:17" ht="16" x14ac:dyDescent="0.2">
      <c r="A65" s="63"/>
      <c r="B65" s="75" t="s">
        <v>1128</v>
      </c>
      <c r="C65" s="66" t="s">
        <v>1129</v>
      </c>
      <c r="D65" s="66" t="s">
        <v>411</v>
      </c>
      <c r="E65" s="78">
        <v>10000</v>
      </c>
      <c r="F65" s="109">
        <v>0</v>
      </c>
      <c r="G65" s="479">
        <v>2.0099999999999998</v>
      </c>
      <c r="H65" s="78">
        <v>2.0099999999999998</v>
      </c>
      <c r="I65" s="144">
        <v>2.0099999999999998</v>
      </c>
      <c r="J65" s="23"/>
    </row>
    <row r="66" spans="1:17" ht="16" x14ac:dyDescent="0.2">
      <c r="A66" s="63"/>
      <c r="B66" s="75"/>
      <c r="C66" s="66"/>
      <c r="D66" s="66"/>
      <c r="E66" s="78"/>
      <c r="F66" s="78"/>
      <c r="G66" s="277"/>
      <c r="H66" s="78"/>
      <c r="I66" s="78"/>
      <c r="J66" s="23"/>
    </row>
    <row r="67" spans="1:17" ht="16" x14ac:dyDescent="0.2">
      <c r="A67" s="63"/>
      <c r="B67" s="75" t="s">
        <v>1220</v>
      </c>
      <c r="C67" s="66" t="s">
        <v>1221</v>
      </c>
      <c r="D67" s="66" t="s">
        <v>411</v>
      </c>
      <c r="E67" s="575">
        <v>150000</v>
      </c>
      <c r="F67" s="109">
        <v>7.42</v>
      </c>
      <c r="G67" s="479">
        <v>0.53</v>
      </c>
      <c r="H67" s="78">
        <f>SUM(F67:G67)</f>
        <v>7.95</v>
      </c>
      <c r="I67" s="144">
        <f>SUM(H67:H68)</f>
        <v>14.219999999999999</v>
      </c>
      <c r="J67" s="23" t="s">
        <v>1223</v>
      </c>
    </row>
    <row r="68" spans="1:17" ht="16" x14ac:dyDescent="0.2">
      <c r="A68" s="63"/>
      <c r="B68" s="75" t="s">
        <v>1220</v>
      </c>
      <c r="C68" s="66" t="s">
        <v>1221</v>
      </c>
      <c r="D68" s="66" t="s">
        <v>413</v>
      </c>
      <c r="E68" s="575">
        <v>150000</v>
      </c>
      <c r="F68" s="109">
        <v>6.27</v>
      </c>
      <c r="G68" s="479">
        <v>0</v>
      </c>
      <c r="H68" s="78">
        <v>6.27</v>
      </c>
      <c r="I68" s="144"/>
      <c r="J68" s="23"/>
    </row>
    <row r="69" spans="1:17" ht="16" x14ac:dyDescent="0.2">
      <c r="A69" s="63"/>
      <c r="B69" s="75"/>
      <c r="C69" s="66"/>
      <c r="D69" s="66"/>
      <c r="E69" s="78"/>
      <c r="F69" s="78"/>
      <c r="G69" s="277"/>
      <c r="H69" s="78"/>
      <c r="I69" s="78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411</v>
      </c>
      <c r="E70" s="78">
        <v>100000</v>
      </c>
      <c r="F70" s="109">
        <v>5.94</v>
      </c>
      <c r="G70" s="479">
        <v>0.66</v>
      </c>
      <c r="H70" s="78">
        <v>6.6</v>
      </c>
      <c r="I70" s="144">
        <f>SUM(H70:H73)</f>
        <v>36.36</v>
      </c>
      <c r="J70" s="23"/>
    </row>
    <row r="71" spans="1:17" ht="16" x14ac:dyDescent="0.2">
      <c r="A71" s="63"/>
      <c r="B71" s="75" t="s">
        <v>931</v>
      </c>
      <c r="C71" s="66" t="s">
        <v>932</v>
      </c>
      <c r="D71" s="66" t="s">
        <v>417</v>
      </c>
      <c r="E71" s="78">
        <v>100000</v>
      </c>
      <c r="F71" s="109">
        <v>12.6</v>
      </c>
      <c r="G71" s="479"/>
      <c r="H71" s="78">
        <v>12.6</v>
      </c>
      <c r="I71" s="144"/>
      <c r="J71" s="560"/>
      <c r="N71">
        <v>0</v>
      </c>
      <c r="O71">
        <v>0</v>
      </c>
      <c r="Q71">
        <v>0</v>
      </c>
    </row>
    <row r="72" spans="1:17" ht="16" x14ac:dyDescent="0.2">
      <c r="A72" s="63"/>
      <c r="B72" s="75" t="s">
        <v>931</v>
      </c>
      <c r="C72" s="66" t="s">
        <v>932</v>
      </c>
      <c r="D72" s="66" t="s">
        <v>413</v>
      </c>
      <c r="E72" s="157">
        <v>200000</v>
      </c>
      <c r="F72" s="109">
        <v>8.36</v>
      </c>
      <c r="G72" s="479"/>
      <c r="H72" s="78">
        <v>8.36</v>
      </c>
      <c r="I72" s="144"/>
      <c r="J72" s="23"/>
    </row>
    <row r="73" spans="1:17" ht="16" x14ac:dyDescent="0.2">
      <c r="A73" s="63"/>
      <c r="B73" s="75" t="s">
        <v>931</v>
      </c>
      <c r="C73" s="66" t="s">
        <v>932</v>
      </c>
      <c r="D73" s="66" t="s">
        <v>418</v>
      </c>
      <c r="E73" s="78">
        <v>200000</v>
      </c>
      <c r="F73" s="109">
        <v>8.8000000000000007</v>
      </c>
      <c r="G73" s="479"/>
      <c r="H73" s="78">
        <v>8.8000000000000007</v>
      </c>
      <c r="I73" s="144"/>
      <c r="J73" s="23"/>
    </row>
    <row r="74" spans="1:17" ht="16" x14ac:dyDescent="0.2">
      <c r="A74" s="63"/>
      <c r="B74" s="75"/>
      <c r="C74" s="66"/>
      <c r="D74" s="66"/>
      <c r="E74" s="78"/>
      <c r="F74" s="78"/>
      <c r="G74" s="277"/>
      <c r="H74" s="78"/>
      <c r="I74" s="78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411</v>
      </c>
      <c r="E75" s="79">
        <v>50000</v>
      </c>
      <c r="F75" s="109">
        <v>32.08</v>
      </c>
      <c r="G75" s="479">
        <v>8.02</v>
      </c>
      <c r="H75" s="78">
        <f>SUM(F75:G75)</f>
        <v>40.099999999999994</v>
      </c>
      <c r="I75" s="144">
        <f>SUM(H75:H78)</f>
        <v>95.399999999999991</v>
      </c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417</v>
      </c>
      <c r="E76" s="79">
        <v>50000</v>
      </c>
      <c r="F76" s="109">
        <v>33.85</v>
      </c>
      <c r="G76" s="479"/>
      <c r="H76" s="78">
        <f>F76</f>
        <v>33.85</v>
      </c>
      <c r="I76" s="144"/>
      <c r="J76" s="23"/>
    </row>
    <row r="77" spans="1:17" ht="16" x14ac:dyDescent="0.2">
      <c r="A77" s="63"/>
      <c r="B77" s="75" t="s">
        <v>548</v>
      </c>
      <c r="C77" s="66" t="s">
        <v>178</v>
      </c>
      <c r="D77" s="66" t="s">
        <v>413</v>
      </c>
      <c r="E77" s="79">
        <v>250000</v>
      </c>
      <c r="F77" s="109">
        <v>10.45</v>
      </c>
      <c r="G77" s="479"/>
      <c r="H77" s="78">
        <f>F77</f>
        <v>10.45</v>
      </c>
      <c r="I77" s="144"/>
      <c r="J77" s="23"/>
    </row>
    <row r="78" spans="1:17" ht="16" x14ac:dyDescent="0.2">
      <c r="A78" s="63"/>
      <c r="B78" s="75" t="s">
        <v>548</v>
      </c>
      <c r="C78" s="66" t="s">
        <v>178</v>
      </c>
      <c r="D78" s="66" t="s">
        <v>418</v>
      </c>
      <c r="E78" s="78">
        <v>250000</v>
      </c>
      <c r="F78" s="109">
        <v>11</v>
      </c>
      <c r="G78" s="479"/>
      <c r="H78" s="78">
        <f>F78</f>
        <v>11</v>
      </c>
      <c r="I78" s="144"/>
      <c r="J78" s="23"/>
    </row>
    <row r="79" spans="1:17" ht="16" x14ac:dyDescent="0.2">
      <c r="A79" s="63"/>
      <c r="B79" s="75"/>
      <c r="C79" s="66"/>
      <c r="D79" s="66"/>
      <c r="E79" s="79"/>
      <c r="F79" s="78"/>
      <c r="G79" s="277"/>
      <c r="H79" s="78"/>
      <c r="I79" s="78"/>
      <c r="J79" s="23"/>
    </row>
    <row r="80" spans="1:17" ht="16" x14ac:dyDescent="0.2">
      <c r="A80" s="63"/>
      <c r="B80" s="75" t="s">
        <v>549</v>
      </c>
      <c r="C80" s="66" t="s">
        <v>325</v>
      </c>
      <c r="D80" s="66" t="s">
        <v>411</v>
      </c>
      <c r="E80" s="201">
        <v>250000</v>
      </c>
      <c r="F80" s="109">
        <v>30.24</v>
      </c>
      <c r="G80" s="479">
        <v>1.26</v>
      </c>
      <c r="H80" s="78">
        <f>SUM(G80,F80)</f>
        <v>31.5</v>
      </c>
      <c r="I80" s="144">
        <f>SUM(H80:H81)</f>
        <v>52.4</v>
      </c>
      <c r="J80" s="200"/>
    </row>
    <row r="81" spans="1:10" ht="16" x14ac:dyDescent="0.2">
      <c r="A81" s="63"/>
      <c r="B81" s="75" t="s">
        <v>549</v>
      </c>
      <c r="C81" s="66" t="s">
        <v>325</v>
      </c>
      <c r="D81" s="66" t="s">
        <v>413</v>
      </c>
      <c r="E81" s="78">
        <v>500000</v>
      </c>
      <c r="F81" s="109">
        <v>20.9</v>
      </c>
      <c r="G81" s="479"/>
      <c r="H81" s="78">
        <f>F81</f>
        <v>20.9</v>
      </c>
      <c r="I81" s="144"/>
      <c r="J81" s="23"/>
    </row>
    <row r="82" spans="1:10" ht="16" x14ac:dyDescent="0.2">
      <c r="A82" s="63"/>
      <c r="B82" s="75"/>
      <c r="C82" s="66"/>
      <c r="D82" s="66"/>
      <c r="E82" s="78"/>
      <c r="F82" s="78"/>
      <c r="G82" s="277"/>
      <c r="H82" s="78"/>
      <c r="I82" s="78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411</v>
      </c>
      <c r="E83" s="78">
        <v>50000</v>
      </c>
      <c r="F83" s="109">
        <v>3.64</v>
      </c>
      <c r="G83" s="479">
        <v>0.66</v>
      </c>
      <c r="H83" s="78">
        <v>4.55</v>
      </c>
      <c r="I83" s="144">
        <f>SUM(H83:H88)</f>
        <v>25.950000000000003</v>
      </c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417</v>
      </c>
      <c r="E84" s="78">
        <v>50000</v>
      </c>
      <c r="F84" s="109">
        <v>9.0500000000000007</v>
      </c>
      <c r="G84" s="479"/>
      <c r="H84" s="78">
        <f>F84</f>
        <v>9.0500000000000007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412</v>
      </c>
      <c r="E85" s="78">
        <v>10000</v>
      </c>
      <c r="F85" s="109">
        <v>3.42</v>
      </c>
      <c r="G85" s="479"/>
      <c r="H85" s="78">
        <f>F85</f>
        <v>3.42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413</v>
      </c>
      <c r="E86" s="78">
        <v>100000</v>
      </c>
      <c r="F86" s="109">
        <v>4.18</v>
      </c>
      <c r="G86" s="479"/>
      <c r="H86" s="78">
        <f>F86</f>
        <v>4.18</v>
      </c>
      <c r="I86" s="144"/>
      <c r="J86" s="23"/>
    </row>
    <row r="87" spans="1:10" ht="16" x14ac:dyDescent="0.2">
      <c r="A87" s="63"/>
      <c r="B87" s="75" t="s">
        <v>550</v>
      </c>
      <c r="C87" s="66" t="s">
        <v>79</v>
      </c>
      <c r="D87" s="66" t="s">
        <v>418</v>
      </c>
      <c r="E87" s="78">
        <v>100000</v>
      </c>
      <c r="F87" s="109">
        <v>4.4000000000000004</v>
      </c>
      <c r="G87" s="479"/>
      <c r="H87" s="78">
        <f>F87</f>
        <v>4.4000000000000004</v>
      </c>
      <c r="I87" s="144"/>
      <c r="J87" s="23"/>
    </row>
    <row r="88" spans="1:10" ht="16" x14ac:dyDescent="0.2">
      <c r="A88" s="63"/>
      <c r="B88" s="75" t="s">
        <v>550</v>
      </c>
      <c r="C88" s="66" t="s">
        <v>79</v>
      </c>
      <c r="D88" s="66" t="s">
        <v>414</v>
      </c>
      <c r="E88" s="79">
        <v>10000</v>
      </c>
      <c r="F88" s="109">
        <v>0.35</v>
      </c>
      <c r="G88" s="479"/>
      <c r="H88" s="78">
        <f>F88</f>
        <v>0.35</v>
      </c>
      <c r="I88" s="144"/>
      <c r="J88" s="23"/>
    </row>
    <row r="89" spans="1:10" ht="17" customHeight="1" x14ac:dyDescent="0.2">
      <c r="A89" s="63"/>
      <c r="B89" s="75"/>
      <c r="C89" s="66"/>
      <c r="D89" s="66"/>
      <c r="E89" s="79"/>
      <c r="F89" s="78"/>
      <c r="G89" s="277"/>
      <c r="H89" s="78"/>
      <c r="I89" s="78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411</v>
      </c>
      <c r="E90" s="79">
        <v>200000</v>
      </c>
      <c r="F90" s="109">
        <v>23.94</v>
      </c>
      <c r="G90" s="479">
        <v>1.26</v>
      </c>
      <c r="H90" s="78">
        <v>25.2</v>
      </c>
      <c r="I90" s="144">
        <f>SUM(H90:H93)</f>
        <v>37.33</v>
      </c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412</v>
      </c>
      <c r="E91" s="79">
        <v>10000</v>
      </c>
      <c r="F91" s="109">
        <v>3.42</v>
      </c>
      <c r="G91" s="479"/>
      <c r="H91" s="78">
        <v>3.42</v>
      </c>
      <c r="I91" s="144"/>
      <c r="J91" s="23"/>
    </row>
    <row r="92" spans="1:10" ht="17" customHeight="1" x14ac:dyDescent="0.2">
      <c r="A92" s="63"/>
      <c r="B92" s="75" t="s">
        <v>902</v>
      </c>
      <c r="C92" s="66" t="s">
        <v>903</v>
      </c>
      <c r="D92" s="66" t="s">
        <v>413</v>
      </c>
      <c r="E92" s="79">
        <v>200000</v>
      </c>
      <c r="F92" s="109">
        <v>8.36</v>
      </c>
      <c r="G92" s="479"/>
      <c r="H92" s="78">
        <v>8.36</v>
      </c>
      <c r="I92" s="144"/>
      <c r="J92" s="23"/>
    </row>
    <row r="93" spans="1:10" ht="17" customHeight="1" x14ac:dyDescent="0.2">
      <c r="A93" s="63"/>
      <c r="B93" s="75" t="s">
        <v>902</v>
      </c>
      <c r="C93" s="66" t="s">
        <v>903</v>
      </c>
      <c r="D93" s="66" t="s">
        <v>414</v>
      </c>
      <c r="E93" s="79">
        <v>10000</v>
      </c>
      <c r="F93" s="109">
        <v>0.35</v>
      </c>
      <c r="G93" s="479"/>
      <c r="H93" s="78">
        <v>0.35</v>
      </c>
      <c r="I93" s="144"/>
      <c r="J93" s="23"/>
    </row>
    <row r="94" spans="1:10" ht="16" x14ac:dyDescent="0.2">
      <c r="A94" s="63"/>
      <c r="B94" s="75"/>
      <c r="C94" s="66"/>
      <c r="D94" s="66"/>
      <c r="E94" s="79"/>
      <c r="F94" s="78"/>
      <c r="G94" s="277"/>
      <c r="H94" s="78"/>
      <c r="I94" s="78"/>
      <c r="J94" s="23"/>
    </row>
    <row r="95" spans="1:10" ht="16" x14ac:dyDescent="0.2">
      <c r="A95" s="63"/>
      <c r="B95" s="75" t="s">
        <v>551</v>
      </c>
      <c r="C95" s="66" t="s">
        <v>80</v>
      </c>
      <c r="D95" s="66" t="s">
        <v>411</v>
      </c>
      <c r="E95" s="78">
        <v>300000</v>
      </c>
      <c r="F95" s="109">
        <v>26.39</v>
      </c>
      <c r="G95" s="479">
        <v>0.91</v>
      </c>
      <c r="H95" s="78">
        <v>27.3</v>
      </c>
      <c r="I95" s="144">
        <f>SUM(H95:H96)</f>
        <v>39.840000000000003</v>
      </c>
      <c r="J95" s="23"/>
    </row>
    <row r="96" spans="1:10" ht="16" x14ac:dyDescent="0.2">
      <c r="A96" s="63"/>
      <c r="B96" s="75" t="s">
        <v>551</v>
      </c>
      <c r="C96" s="66" t="s">
        <v>80</v>
      </c>
      <c r="D96" s="66" t="s">
        <v>413</v>
      </c>
      <c r="E96" s="78">
        <v>300000</v>
      </c>
      <c r="F96" s="109">
        <v>12.54</v>
      </c>
      <c r="G96" s="479"/>
      <c r="H96" s="78">
        <f>F96</f>
        <v>12.54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78"/>
      <c r="J97" s="23"/>
    </row>
    <row r="98" spans="1:10" ht="16" x14ac:dyDescent="0.2">
      <c r="A98" s="63"/>
      <c r="B98" s="257" t="s">
        <v>900</v>
      </c>
      <c r="C98" s="167" t="s">
        <v>901</v>
      </c>
      <c r="D98" s="66" t="s">
        <v>411</v>
      </c>
      <c r="E98" s="78">
        <v>200000</v>
      </c>
      <c r="F98" s="109">
        <v>10.07</v>
      </c>
      <c r="G98" s="479">
        <v>0.53</v>
      </c>
      <c r="H98" s="78">
        <f>SUM(G98,F98)</f>
        <v>10.6</v>
      </c>
      <c r="I98" s="144">
        <f>SUM(H99,H98)</f>
        <v>18.96</v>
      </c>
      <c r="J98" s="23"/>
    </row>
    <row r="99" spans="1:10" ht="16" x14ac:dyDescent="0.2">
      <c r="A99" s="63"/>
      <c r="B99" s="257" t="s">
        <v>900</v>
      </c>
      <c r="C99" s="167" t="s">
        <v>901</v>
      </c>
      <c r="D99" s="66" t="s">
        <v>413</v>
      </c>
      <c r="E99" s="78">
        <v>200000</v>
      </c>
      <c r="F99" s="109">
        <v>8.36</v>
      </c>
      <c r="G99" s="479"/>
      <c r="H99" s="78">
        <v>8.36</v>
      </c>
      <c r="I99" s="144"/>
      <c r="J99" s="23"/>
    </row>
    <row r="100" spans="1:10" ht="16" x14ac:dyDescent="0.2">
      <c r="A100" s="63"/>
      <c r="B100" s="257"/>
      <c r="C100" s="167"/>
      <c r="D100" s="66"/>
      <c r="E100" s="78"/>
      <c r="F100" s="78"/>
      <c r="G100" s="277"/>
      <c r="H100" s="78"/>
      <c r="I100" s="78"/>
      <c r="J100" s="23"/>
    </row>
    <row r="101" spans="1:10" ht="16" x14ac:dyDescent="0.2">
      <c r="A101" s="63"/>
      <c r="B101" s="257" t="s">
        <v>899</v>
      </c>
      <c r="C101" s="167" t="s">
        <v>844</v>
      </c>
      <c r="D101" s="66" t="s">
        <v>411</v>
      </c>
      <c r="E101" s="78">
        <v>10000</v>
      </c>
      <c r="F101" s="109"/>
      <c r="G101" s="144">
        <v>0.66</v>
      </c>
      <c r="H101" s="78">
        <v>0.66</v>
      </c>
      <c r="I101" s="144">
        <f>G101+F102</f>
        <v>1.08</v>
      </c>
      <c r="J101" s="23"/>
    </row>
    <row r="102" spans="1:10" ht="16" x14ac:dyDescent="0.2">
      <c r="A102" s="63"/>
      <c r="B102" s="257" t="s">
        <v>899</v>
      </c>
      <c r="C102" s="167" t="s">
        <v>844</v>
      </c>
      <c r="D102" s="66" t="s">
        <v>413</v>
      </c>
      <c r="E102" s="78">
        <v>10000</v>
      </c>
      <c r="F102" s="109">
        <v>0.42</v>
      </c>
      <c r="G102" s="479"/>
      <c r="H102" s="78">
        <v>0.42</v>
      </c>
      <c r="I102" s="144"/>
      <c r="J102" s="23"/>
    </row>
    <row r="103" spans="1:10" ht="16" x14ac:dyDescent="0.2">
      <c r="A103" s="63"/>
      <c r="B103" s="257"/>
      <c r="C103" s="167"/>
      <c r="D103" s="66"/>
      <c r="E103" s="79"/>
      <c r="F103" s="78"/>
      <c r="G103" s="277"/>
      <c r="H103" s="78"/>
      <c r="I103" s="78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411</v>
      </c>
      <c r="E104" s="79">
        <v>100000</v>
      </c>
      <c r="F104" s="254">
        <v>27.72</v>
      </c>
      <c r="G104" s="478">
        <v>3.08</v>
      </c>
      <c r="H104" s="78">
        <f>SUM(F104:G104)</f>
        <v>30.799999999999997</v>
      </c>
      <c r="I104" s="144">
        <f>SUM(H104:H108)</f>
        <v>43.15</v>
      </c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412</v>
      </c>
      <c r="E105" s="79">
        <v>10000</v>
      </c>
      <c r="F105" s="109">
        <v>3.42</v>
      </c>
      <c r="G105" s="479"/>
      <c r="H105" s="78">
        <f>F105</f>
        <v>3.42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413</v>
      </c>
      <c r="E106" s="79">
        <v>100000</v>
      </c>
      <c r="F106" s="109">
        <v>4.18</v>
      </c>
      <c r="G106" s="479"/>
      <c r="H106" s="78">
        <f>F106</f>
        <v>4.18</v>
      </c>
      <c r="I106" s="144"/>
      <c r="J106" s="23"/>
    </row>
    <row r="107" spans="1:10" ht="16" x14ac:dyDescent="0.2">
      <c r="A107" s="63"/>
      <c r="B107" s="75" t="s">
        <v>552</v>
      </c>
      <c r="C107" s="66" t="s">
        <v>64</v>
      </c>
      <c r="D107" s="66" t="s">
        <v>418</v>
      </c>
      <c r="E107" s="78">
        <v>100000</v>
      </c>
      <c r="F107" s="109">
        <v>4.4000000000000004</v>
      </c>
      <c r="G107" s="479"/>
      <c r="H107" s="78">
        <f>F107</f>
        <v>4.4000000000000004</v>
      </c>
      <c r="I107" s="144"/>
      <c r="J107" s="23"/>
    </row>
    <row r="108" spans="1:10" ht="16" x14ac:dyDescent="0.2">
      <c r="A108" s="63"/>
      <c r="B108" s="75" t="s">
        <v>552</v>
      </c>
      <c r="C108" s="66" t="s">
        <v>64</v>
      </c>
      <c r="D108" s="66" t="s">
        <v>414</v>
      </c>
      <c r="E108" s="79">
        <v>10000</v>
      </c>
      <c r="F108" s="109">
        <v>0.35</v>
      </c>
      <c r="G108" s="479"/>
      <c r="H108" s="78">
        <f>F108</f>
        <v>0.35</v>
      </c>
      <c r="I108" s="144"/>
      <c r="J108" s="23"/>
    </row>
    <row r="109" spans="1:10" ht="16" x14ac:dyDescent="0.2">
      <c r="A109" s="63"/>
      <c r="B109" s="75"/>
      <c r="C109" s="66"/>
      <c r="D109" s="66"/>
      <c r="E109" s="79"/>
      <c r="F109" s="78"/>
      <c r="G109" s="277"/>
      <c r="H109" s="78"/>
      <c r="I109" s="78"/>
      <c r="J109" s="23"/>
    </row>
    <row r="110" spans="1:10" ht="16" x14ac:dyDescent="0.2">
      <c r="A110" s="63"/>
      <c r="B110" s="75" t="s">
        <v>553</v>
      </c>
      <c r="C110" s="66" t="s">
        <v>218</v>
      </c>
      <c r="D110" s="66" t="s">
        <v>411</v>
      </c>
      <c r="E110" s="79">
        <v>10000</v>
      </c>
      <c r="F110" s="109">
        <v>0</v>
      </c>
      <c r="G110" s="479">
        <f>H110-F110</f>
        <v>5.0199999999999996</v>
      </c>
      <c r="H110" s="78">
        <v>5.0199999999999996</v>
      </c>
      <c r="I110" s="144">
        <f>H110</f>
        <v>5.0199999999999996</v>
      </c>
      <c r="J110" s="23"/>
    </row>
    <row r="111" spans="1:10" ht="16" x14ac:dyDescent="0.2">
      <c r="A111" s="63"/>
      <c r="B111" s="75"/>
      <c r="C111" s="66"/>
      <c r="D111" s="66"/>
      <c r="E111" s="79"/>
      <c r="F111" s="78"/>
      <c r="G111" s="277"/>
      <c r="H111" s="78"/>
      <c r="I111" s="78"/>
      <c r="J111" s="23"/>
    </row>
    <row r="112" spans="1:10" ht="16" x14ac:dyDescent="0.2">
      <c r="A112" s="63"/>
      <c r="B112" s="75" t="s">
        <v>422</v>
      </c>
      <c r="C112" s="66" t="s">
        <v>420</v>
      </c>
      <c r="D112" s="66" t="s">
        <v>411</v>
      </c>
      <c r="E112" s="79">
        <v>10000</v>
      </c>
      <c r="F112" s="109">
        <v>0</v>
      </c>
      <c r="G112" s="478">
        <v>5.0199999999999996</v>
      </c>
      <c r="H112" s="78">
        <f>SUM(F112:G112)</f>
        <v>5.0199999999999996</v>
      </c>
      <c r="I112" s="144">
        <f>SUM(H112:H113)</f>
        <v>7.1099999999999994</v>
      </c>
      <c r="J112" s="23"/>
    </row>
    <row r="113" spans="1:10" ht="16" x14ac:dyDescent="0.2">
      <c r="A113" s="75"/>
      <c r="B113" s="75" t="s">
        <v>422</v>
      </c>
      <c r="C113" s="66" t="s">
        <v>420</v>
      </c>
      <c r="D113" s="66" t="s">
        <v>413</v>
      </c>
      <c r="E113" s="79">
        <v>50000</v>
      </c>
      <c r="F113" s="109">
        <v>2.09</v>
      </c>
      <c r="G113" s="479"/>
      <c r="H113" s="78">
        <f>F113</f>
        <v>2.09</v>
      </c>
      <c r="I113" s="144"/>
      <c r="J113" s="23"/>
    </row>
    <row r="114" spans="1:10" ht="16" x14ac:dyDescent="0.2">
      <c r="A114" s="75"/>
      <c r="B114" s="75"/>
      <c r="C114" s="66"/>
      <c r="D114" s="66"/>
      <c r="E114" s="79"/>
      <c r="F114" s="78"/>
      <c r="G114" s="277"/>
      <c r="H114" s="78"/>
      <c r="I114" s="78"/>
      <c r="J114" s="23"/>
    </row>
    <row r="115" spans="1:10" ht="16" x14ac:dyDescent="0.2">
      <c r="A115" s="75"/>
      <c r="B115" s="75" t="s">
        <v>712</v>
      </c>
      <c r="C115" s="66" t="s">
        <v>706</v>
      </c>
      <c r="D115" s="66" t="s">
        <v>411</v>
      </c>
      <c r="E115" s="79">
        <v>10000</v>
      </c>
      <c r="F115" s="109"/>
      <c r="G115" s="479"/>
      <c r="H115" s="78"/>
      <c r="I115" s="144"/>
      <c r="J115" s="23" t="s">
        <v>1202</v>
      </c>
    </row>
    <row r="116" spans="1:10" ht="16" x14ac:dyDescent="0.2">
      <c r="A116" s="75"/>
      <c r="B116" s="75" t="s">
        <v>978</v>
      </c>
      <c r="C116" s="66" t="s">
        <v>706</v>
      </c>
      <c r="D116" s="66" t="s">
        <v>413</v>
      </c>
      <c r="E116" s="79">
        <v>10000</v>
      </c>
      <c r="F116" s="109"/>
      <c r="G116" s="479"/>
      <c r="H116" s="78"/>
      <c r="I116" s="144"/>
      <c r="J116" s="23" t="s">
        <v>1157</v>
      </c>
    </row>
    <row r="117" spans="1:10" ht="16" x14ac:dyDescent="0.2">
      <c r="A117" s="75"/>
      <c r="B117" s="75"/>
      <c r="C117" s="66"/>
      <c r="D117" s="66"/>
      <c r="E117" s="79"/>
      <c r="F117" s="78"/>
      <c r="G117" s="277"/>
      <c r="H117" s="78"/>
      <c r="I117" s="78"/>
      <c r="J117" s="23"/>
    </row>
    <row r="118" spans="1:10" ht="16" x14ac:dyDescent="0.2">
      <c r="A118" s="63"/>
      <c r="B118" s="75" t="s">
        <v>423</v>
      </c>
      <c r="C118" s="66" t="s">
        <v>421</v>
      </c>
      <c r="D118" s="66" t="s">
        <v>411</v>
      </c>
      <c r="E118" s="79">
        <v>300000</v>
      </c>
      <c r="F118" s="109"/>
      <c r="G118" s="479"/>
      <c r="H118" s="78">
        <f>F118+G118</f>
        <v>0</v>
      </c>
      <c r="I118" s="144">
        <f>SUM(H118:H120)</f>
        <v>0</v>
      </c>
      <c r="J118" s="23" t="s">
        <v>1189</v>
      </c>
    </row>
    <row r="119" spans="1:10" ht="16" x14ac:dyDescent="0.2">
      <c r="A119" s="63"/>
      <c r="B119" s="75" t="s">
        <v>423</v>
      </c>
      <c r="C119" s="66" t="s">
        <v>421</v>
      </c>
      <c r="D119" s="66" t="s">
        <v>417</v>
      </c>
      <c r="E119" s="79">
        <v>50000</v>
      </c>
      <c r="F119" s="109"/>
      <c r="G119" s="479"/>
      <c r="H119" s="78"/>
      <c r="I119" s="144"/>
      <c r="J119" s="23"/>
    </row>
    <row r="120" spans="1:10" ht="16" x14ac:dyDescent="0.2">
      <c r="A120" s="63"/>
      <c r="B120" s="75" t="s">
        <v>423</v>
      </c>
      <c r="C120" s="66" t="s">
        <v>421</v>
      </c>
      <c r="D120" s="66" t="s">
        <v>413</v>
      </c>
      <c r="E120" s="79">
        <v>100000</v>
      </c>
      <c r="F120" s="109"/>
      <c r="G120" s="479"/>
      <c r="H120" s="78"/>
      <c r="I120" s="144"/>
      <c r="J120" s="23"/>
    </row>
    <row r="121" spans="1:10" ht="16" x14ac:dyDescent="0.2">
      <c r="A121" s="63"/>
      <c r="B121" s="75"/>
      <c r="C121" s="66"/>
      <c r="D121" s="66"/>
      <c r="E121" s="79"/>
      <c r="F121" s="78"/>
      <c r="G121" s="277"/>
      <c r="H121" s="78"/>
      <c r="I121" s="78"/>
      <c r="J121" s="23"/>
    </row>
    <row r="122" spans="1:10" ht="16" x14ac:dyDescent="0.2">
      <c r="A122" s="75"/>
      <c r="B122" s="75" t="s">
        <v>794</v>
      </c>
      <c r="C122" s="66" t="s">
        <v>791</v>
      </c>
      <c r="D122" s="66" t="s">
        <v>411</v>
      </c>
      <c r="E122" s="78">
        <v>10000</v>
      </c>
      <c r="F122" s="109">
        <v>0</v>
      </c>
      <c r="G122" s="479">
        <v>1.26</v>
      </c>
      <c r="H122" s="78">
        <f>F122+G122</f>
        <v>1.26</v>
      </c>
      <c r="I122" s="144">
        <f>H122</f>
        <v>1.26</v>
      </c>
      <c r="J122" s="23"/>
    </row>
    <row r="123" spans="1:10" ht="16" x14ac:dyDescent="0.2">
      <c r="A123" s="63"/>
      <c r="B123" s="75"/>
      <c r="C123" s="66"/>
      <c r="D123" s="66"/>
      <c r="E123" s="79"/>
      <c r="F123" s="78"/>
      <c r="G123" s="277"/>
      <c r="H123" s="78"/>
      <c r="I123" s="78"/>
      <c r="J123" s="23"/>
    </row>
    <row r="124" spans="1:10" ht="16" x14ac:dyDescent="0.2">
      <c r="A124" s="63"/>
      <c r="B124" s="75" t="s">
        <v>766</v>
      </c>
      <c r="C124" s="66" t="s">
        <v>765</v>
      </c>
      <c r="D124" s="66" t="s">
        <v>411</v>
      </c>
      <c r="E124" s="78">
        <v>10000</v>
      </c>
      <c r="F124" s="109">
        <v>0</v>
      </c>
      <c r="G124" s="479">
        <v>0.91</v>
      </c>
      <c r="H124" s="78">
        <f>SUM(F124:G124)</f>
        <v>0.91</v>
      </c>
      <c r="I124" s="144">
        <f>SUM(H124:H127)</f>
        <v>5.0999999999999996</v>
      </c>
      <c r="J124" s="23"/>
    </row>
    <row r="125" spans="1:10" ht="16" x14ac:dyDescent="0.2">
      <c r="A125" s="63"/>
      <c r="B125" s="75" t="s">
        <v>766</v>
      </c>
      <c r="C125" s="66" t="s">
        <v>765</v>
      </c>
      <c r="D125" s="66" t="s">
        <v>412</v>
      </c>
      <c r="E125" s="78">
        <v>10000</v>
      </c>
      <c r="F125" s="109">
        <v>3.42</v>
      </c>
      <c r="G125" s="479"/>
      <c r="H125" s="78">
        <f>F125</f>
        <v>3.42</v>
      </c>
      <c r="I125" s="144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413</v>
      </c>
      <c r="E126" s="78">
        <v>10000</v>
      </c>
      <c r="F126" s="109">
        <v>0.42</v>
      </c>
      <c r="G126" s="479"/>
      <c r="H126" s="78">
        <f>F126</f>
        <v>0.42</v>
      </c>
      <c r="I126" s="144"/>
      <c r="J126" s="23"/>
    </row>
    <row r="127" spans="1:10" ht="16" x14ac:dyDescent="0.2">
      <c r="A127" s="63"/>
      <c r="B127" s="75" t="s">
        <v>766</v>
      </c>
      <c r="C127" s="66" t="s">
        <v>765</v>
      </c>
      <c r="D127" s="66" t="s">
        <v>414</v>
      </c>
      <c r="E127" s="78">
        <v>10000</v>
      </c>
      <c r="F127" s="109">
        <v>0.35</v>
      </c>
      <c r="G127" s="479"/>
      <c r="H127" s="78">
        <f>F127</f>
        <v>0.35</v>
      </c>
      <c r="I127" s="144"/>
      <c r="J127" s="23"/>
    </row>
    <row r="128" spans="1:10" ht="16" x14ac:dyDescent="0.2">
      <c r="A128" s="63"/>
      <c r="B128" s="75"/>
      <c r="C128" s="66"/>
      <c r="D128" s="66"/>
      <c r="E128" s="79"/>
      <c r="F128" s="78"/>
      <c r="G128" s="277"/>
      <c r="H128" s="79"/>
      <c r="I128" s="78"/>
      <c r="J128" s="23"/>
    </row>
    <row r="129" spans="1:10" ht="16" x14ac:dyDescent="0.2">
      <c r="A129" s="63"/>
      <c r="B129" s="75" t="s">
        <v>943</v>
      </c>
      <c r="C129" s="66" t="s">
        <v>944</v>
      </c>
      <c r="D129" s="66" t="s">
        <v>411</v>
      </c>
      <c r="E129" s="79">
        <v>10000</v>
      </c>
      <c r="F129" s="109">
        <v>0</v>
      </c>
      <c r="G129" s="479">
        <v>0.53</v>
      </c>
      <c r="H129" s="79">
        <v>0.53</v>
      </c>
      <c r="I129" s="144">
        <f>SUM(H130,H129)</f>
        <v>0.95</v>
      </c>
      <c r="J129" s="23"/>
    </row>
    <row r="130" spans="1:10" ht="16" x14ac:dyDescent="0.2">
      <c r="A130" s="63"/>
      <c r="B130" s="75" t="s">
        <v>943</v>
      </c>
      <c r="C130" s="66" t="s">
        <v>944</v>
      </c>
      <c r="D130" s="66" t="s">
        <v>413</v>
      </c>
      <c r="E130" s="79">
        <v>10000</v>
      </c>
      <c r="F130" s="109">
        <v>0.42</v>
      </c>
      <c r="G130" s="479">
        <v>0</v>
      </c>
      <c r="H130" s="79">
        <v>0.42</v>
      </c>
      <c r="I130" s="144"/>
      <c r="J130" s="23"/>
    </row>
    <row r="131" spans="1:10" ht="16" x14ac:dyDescent="0.2">
      <c r="A131" s="63"/>
      <c r="B131" s="75"/>
      <c r="C131" s="66"/>
      <c r="D131" s="66"/>
      <c r="E131" s="79"/>
      <c r="F131" s="78"/>
      <c r="G131" s="277"/>
      <c r="H131" s="78"/>
      <c r="I131" s="78"/>
      <c r="J131" s="23"/>
    </row>
    <row r="132" spans="1:10" ht="16" x14ac:dyDescent="0.2">
      <c r="A132" s="63"/>
      <c r="B132" s="75" t="s">
        <v>1175</v>
      </c>
      <c r="C132" s="66" t="s">
        <v>1176</v>
      </c>
      <c r="D132" s="66" t="s">
        <v>411</v>
      </c>
      <c r="E132" s="79">
        <v>20000</v>
      </c>
      <c r="F132" s="109">
        <v>0.53</v>
      </c>
      <c r="G132" s="479">
        <v>0.53</v>
      </c>
      <c r="H132" s="79">
        <v>1.06</v>
      </c>
      <c r="I132" s="144">
        <f>SUM(H132:H133)</f>
        <v>1.9</v>
      </c>
      <c r="J132" s="23"/>
    </row>
    <row r="133" spans="1:10" ht="16" x14ac:dyDescent="0.2">
      <c r="A133" s="63"/>
      <c r="B133" s="75" t="s">
        <v>1175</v>
      </c>
      <c r="C133" s="66" t="s">
        <v>1176</v>
      </c>
      <c r="D133" s="66" t="s">
        <v>413</v>
      </c>
      <c r="E133" s="79">
        <v>20000</v>
      </c>
      <c r="F133" s="109">
        <v>0.84</v>
      </c>
      <c r="G133" s="479"/>
      <c r="H133" s="79">
        <v>0.84</v>
      </c>
      <c r="I133" s="144"/>
      <c r="J133" s="23"/>
    </row>
    <row r="134" spans="1:10" ht="16" x14ac:dyDescent="0.2">
      <c r="A134" s="63"/>
      <c r="B134" s="75"/>
      <c r="C134" s="66"/>
      <c r="D134" s="66"/>
      <c r="E134" s="79"/>
      <c r="F134" s="78"/>
      <c r="G134" s="277"/>
      <c r="H134" s="79"/>
      <c r="I134" s="78"/>
      <c r="J134" s="23"/>
    </row>
    <row r="135" spans="1:10" ht="16" x14ac:dyDescent="0.2">
      <c r="A135" s="63"/>
      <c r="B135" s="75" t="s">
        <v>1178</v>
      </c>
      <c r="C135" s="66" t="s">
        <v>1179</v>
      </c>
      <c r="D135" s="66" t="s">
        <v>411</v>
      </c>
      <c r="E135" s="79">
        <v>10000</v>
      </c>
      <c r="F135" s="109">
        <v>0</v>
      </c>
      <c r="G135" s="479">
        <v>0.46</v>
      </c>
      <c r="H135" s="78">
        <v>0.46</v>
      </c>
      <c r="I135" s="144">
        <v>0.46</v>
      </c>
      <c r="J135" s="23" t="s">
        <v>952</v>
      </c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8"/>
      <c r="I136" s="78"/>
      <c r="J136" s="23"/>
    </row>
    <row r="137" spans="1:10" ht="16" x14ac:dyDescent="0.2">
      <c r="A137" s="63"/>
      <c r="B137" s="75" t="s">
        <v>946</v>
      </c>
      <c r="C137" s="66" t="s">
        <v>947</v>
      </c>
      <c r="D137" s="66" t="s">
        <v>411</v>
      </c>
      <c r="E137" s="79">
        <v>150000</v>
      </c>
      <c r="F137" s="109">
        <v>7.42</v>
      </c>
      <c r="G137" s="479">
        <v>0.53</v>
      </c>
      <c r="H137" s="79">
        <f>F137+G137</f>
        <v>7.95</v>
      </c>
      <c r="I137" s="144">
        <f>H137+H138</f>
        <v>14.219999999999999</v>
      </c>
      <c r="J137" s="23"/>
    </row>
    <row r="138" spans="1:10" ht="16" x14ac:dyDescent="0.2">
      <c r="A138" s="63"/>
      <c r="B138" s="75" t="s">
        <v>946</v>
      </c>
      <c r="C138" s="66" t="s">
        <v>947</v>
      </c>
      <c r="D138" s="66" t="s">
        <v>413</v>
      </c>
      <c r="E138" s="79">
        <v>150000</v>
      </c>
      <c r="F138" s="109">
        <v>6.27</v>
      </c>
      <c r="G138" s="479"/>
      <c r="H138" s="79">
        <v>6.27</v>
      </c>
      <c r="I138" s="144"/>
      <c r="J138" s="23"/>
    </row>
    <row r="139" spans="1:10" ht="16" x14ac:dyDescent="0.2">
      <c r="A139" s="63"/>
      <c r="B139" s="75"/>
      <c r="C139" s="66"/>
      <c r="D139" s="66"/>
      <c r="E139" s="79"/>
      <c r="F139" s="78"/>
      <c r="G139" s="277"/>
      <c r="H139" s="79"/>
      <c r="I139" s="78"/>
      <c r="J139" s="23"/>
    </row>
    <row r="140" spans="1:10" ht="16" x14ac:dyDescent="0.2">
      <c r="A140" s="63"/>
      <c r="B140" s="75" t="s">
        <v>558</v>
      </c>
      <c r="C140" s="66" t="s">
        <v>219</v>
      </c>
      <c r="D140" s="66" t="s">
        <v>411</v>
      </c>
      <c r="E140" s="78">
        <v>50000</v>
      </c>
      <c r="F140" s="109">
        <f>H140-G140</f>
        <v>2.6399999999999997</v>
      </c>
      <c r="G140" s="479">
        <v>0.66</v>
      </c>
      <c r="H140" s="78">
        <v>3.3</v>
      </c>
      <c r="I140" s="192">
        <f>SUM(H140:H140)</f>
        <v>3.3</v>
      </c>
      <c r="J140" s="23"/>
    </row>
    <row r="141" spans="1:10" ht="16" x14ac:dyDescent="0.2">
      <c r="A141" s="63"/>
      <c r="B141" s="75"/>
      <c r="C141" s="66"/>
      <c r="D141" s="66"/>
      <c r="E141" s="79"/>
      <c r="F141" s="78"/>
      <c r="G141" s="277"/>
      <c r="H141" s="79"/>
      <c r="I141" s="78"/>
      <c r="J141" s="23"/>
    </row>
    <row r="142" spans="1:10" ht="16" x14ac:dyDescent="0.2">
      <c r="A142" s="63"/>
      <c r="B142" s="75" t="s">
        <v>909</v>
      </c>
      <c r="C142" s="66" t="s">
        <v>910</v>
      </c>
      <c r="D142" s="66" t="s">
        <v>411</v>
      </c>
      <c r="E142" s="79">
        <v>10000</v>
      </c>
      <c r="F142" s="109">
        <v>0</v>
      </c>
      <c r="G142" s="479">
        <v>0.91</v>
      </c>
      <c r="H142" s="79">
        <v>0.91</v>
      </c>
      <c r="I142" s="144">
        <v>0.91</v>
      </c>
      <c r="J142" s="23"/>
    </row>
    <row r="143" spans="1:10" ht="16" x14ac:dyDescent="0.2">
      <c r="A143" s="63"/>
      <c r="B143" s="75"/>
      <c r="C143" s="66"/>
      <c r="D143" s="66"/>
      <c r="E143" s="79"/>
      <c r="F143" s="78"/>
      <c r="G143" s="277"/>
      <c r="H143" s="78"/>
      <c r="I143" s="78"/>
      <c r="J143" s="23"/>
    </row>
    <row r="144" spans="1:10" ht="16" x14ac:dyDescent="0.2">
      <c r="A144" s="63"/>
      <c r="B144" s="75" t="s">
        <v>1205</v>
      </c>
      <c r="C144" s="66" t="s">
        <v>1206</v>
      </c>
      <c r="D144" s="66" t="s">
        <v>411</v>
      </c>
      <c r="E144" s="79">
        <v>10000</v>
      </c>
      <c r="F144" s="109">
        <v>0</v>
      </c>
      <c r="G144" s="479">
        <v>1.26</v>
      </c>
      <c r="H144" s="79">
        <v>1.26</v>
      </c>
      <c r="I144" s="144">
        <f>SUM(H144:H147)</f>
        <v>2.4299999999999997</v>
      </c>
      <c r="J144" s="23" t="s">
        <v>1208</v>
      </c>
    </row>
    <row r="145" spans="1:10" ht="16" x14ac:dyDescent="0.2">
      <c r="A145" s="63"/>
      <c r="B145" s="75" t="s">
        <v>1205</v>
      </c>
      <c r="C145" s="66" t="s">
        <v>1206</v>
      </c>
      <c r="D145" s="66" t="s">
        <v>412</v>
      </c>
      <c r="E145" s="79">
        <v>2000</v>
      </c>
      <c r="F145" s="109">
        <v>0.68</v>
      </c>
      <c r="G145" s="479">
        <v>0</v>
      </c>
      <c r="H145" s="79">
        <v>0.68</v>
      </c>
      <c r="I145" s="144"/>
      <c r="J145" s="23"/>
    </row>
    <row r="146" spans="1:10" ht="16" x14ac:dyDescent="0.2">
      <c r="A146" s="63"/>
      <c r="B146" s="75" t="s">
        <v>1205</v>
      </c>
      <c r="C146" s="66" t="s">
        <v>1206</v>
      </c>
      <c r="D146" s="66" t="s">
        <v>413</v>
      </c>
      <c r="E146" s="79">
        <v>10000</v>
      </c>
      <c r="F146" s="109">
        <v>0.42</v>
      </c>
      <c r="G146" s="479">
        <v>0</v>
      </c>
      <c r="H146" s="79">
        <v>0.42</v>
      </c>
      <c r="I146" s="144"/>
      <c r="J146" s="23"/>
    </row>
    <row r="147" spans="1:10" ht="16" x14ac:dyDescent="0.2">
      <c r="A147" s="63"/>
      <c r="B147" s="75" t="s">
        <v>1205</v>
      </c>
      <c r="C147" s="66" t="s">
        <v>1206</v>
      </c>
      <c r="D147" s="66" t="s">
        <v>414</v>
      </c>
      <c r="E147" s="79">
        <v>2000</v>
      </c>
      <c r="F147" s="109">
        <v>7.0000000000000007E-2</v>
      </c>
      <c r="G147" s="479">
        <v>0</v>
      </c>
      <c r="H147" s="79">
        <v>7.0000000000000007E-2</v>
      </c>
      <c r="I147" s="144"/>
      <c r="J147" s="23"/>
    </row>
    <row r="148" spans="1:10" ht="16" x14ac:dyDescent="0.2">
      <c r="A148" s="63"/>
      <c r="B148" s="75"/>
      <c r="C148" s="66"/>
      <c r="D148" s="66"/>
      <c r="E148" s="78"/>
      <c r="F148" s="78"/>
      <c r="G148" s="277"/>
      <c r="H148" s="79"/>
      <c r="I148" s="78"/>
      <c r="J148" s="23"/>
    </row>
    <row r="149" spans="1:10" ht="16" x14ac:dyDescent="0.2">
      <c r="A149" s="63"/>
      <c r="B149" s="175" t="s">
        <v>651</v>
      </c>
      <c r="C149" s="66" t="s">
        <v>650</v>
      </c>
      <c r="D149" s="66" t="s">
        <v>411</v>
      </c>
      <c r="E149" s="78">
        <v>250000</v>
      </c>
      <c r="F149" s="109">
        <v>30.24</v>
      </c>
      <c r="G149" s="479">
        <v>1.26</v>
      </c>
      <c r="H149" s="78">
        <f>SUM(G149,F149)</f>
        <v>31.5</v>
      </c>
      <c r="I149" s="144">
        <f>SUM(H149:H152)</f>
        <v>45.720000000000006</v>
      </c>
      <c r="J149" s="23"/>
    </row>
    <row r="150" spans="1:10" ht="16" x14ac:dyDescent="0.2">
      <c r="A150" s="63"/>
      <c r="B150" s="175" t="s">
        <v>651</v>
      </c>
      <c r="C150" s="66" t="s">
        <v>650</v>
      </c>
      <c r="D150" s="66" t="s">
        <v>412</v>
      </c>
      <c r="E150" s="78">
        <v>10000</v>
      </c>
      <c r="F150" s="109">
        <v>3.42</v>
      </c>
      <c r="G150" s="479"/>
      <c r="H150" s="79">
        <f>F150</f>
        <v>3.42</v>
      </c>
      <c r="I150" s="144"/>
      <c r="J150" s="23"/>
    </row>
    <row r="151" spans="1:10" ht="16" x14ac:dyDescent="0.2">
      <c r="A151" s="63"/>
      <c r="B151" s="175" t="s">
        <v>651</v>
      </c>
      <c r="C151" s="66" t="s">
        <v>650</v>
      </c>
      <c r="D151" s="66" t="s">
        <v>413</v>
      </c>
      <c r="E151" s="78">
        <v>240000</v>
      </c>
      <c r="F151" s="109">
        <v>10.45</v>
      </c>
      <c r="G151" s="479"/>
      <c r="H151" s="79">
        <f>F151</f>
        <v>10.45</v>
      </c>
      <c r="I151" s="144"/>
      <c r="J151" s="23"/>
    </row>
    <row r="152" spans="1:10" ht="16" x14ac:dyDescent="0.2">
      <c r="A152" s="63"/>
      <c r="B152" s="175" t="s">
        <v>651</v>
      </c>
      <c r="C152" s="66" t="s">
        <v>650</v>
      </c>
      <c r="D152" s="66" t="s">
        <v>414</v>
      </c>
      <c r="E152" s="78">
        <v>10000</v>
      </c>
      <c r="F152" s="109">
        <v>0.35</v>
      </c>
      <c r="G152" s="479"/>
      <c r="H152" s="79">
        <f>F152</f>
        <v>0.35</v>
      </c>
      <c r="I152" s="144"/>
      <c r="J152" s="23"/>
    </row>
    <row r="153" spans="1:10" ht="16" x14ac:dyDescent="0.2">
      <c r="A153" s="63"/>
      <c r="B153" s="75"/>
      <c r="C153" s="66"/>
      <c r="D153" s="66"/>
      <c r="E153" s="78"/>
      <c r="F153" s="78"/>
      <c r="G153" s="277"/>
      <c r="H153" s="79"/>
      <c r="I153" s="78"/>
      <c r="J153" s="23"/>
    </row>
    <row r="154" spans="1:10" ht="16" x14ac:dyDescent="0.2">
      <c r="A154" s="63"/>
      <c r="B154" s="75" t="s">
        <v>836</v>
      </c>
      <c r="C154" s="66" t="s">
        <v>837</v>
      </c>
      <c r="D154" s="66" t="s">
        <v>411</v>
      </c>
      <c r="E154" s="78">
        <v>200000</v>
      </c>
      <c r="F154" s="109">
        <v>12.54</v>
      </c>
      <c r="G154" s="479">
        <v>0.66</v>
      </c>
      <c r="H154" s="79">
        <f>SUM(F154,G154)</f>
        <v>13.2</v>
      </c>
      <c r="I154" s="144">
        <f>SUM(H154,H155)</f>
        <v>21.56</v>
      </c>
      <c r="J154" s="23"/>
    </row>
    <row r="155" spans="1:10" ht="16" x14ac:dyDescent="0.2">
      <c r="A155" s="63"/>
      <c r="B155" s="75" t="s">
        <v>836</v>
      </c>
      <c r="C155" s="66" t="s">
        <v>837</v>
      </c>
      <c r="D155" s="66" t="s">
        <v>413</v>
      </c>
      <c r="E155" s="78">
        <v>200000</v>
      </c>
      <c r="F155" s="109">
        <v>8.36</v>
      </c>
      <c r="G155" s="479"/>
      <c r="H155" s="79">
        <v>8.36</v>
      </c>
      <c r="I155" s="144"/>
      <c r="J155" s="23"/>
    </row>
    <row r="156" spans="1:10" ht="16" x14ac:dyDescent="0.2">
      <c r="A156" s="63"/>
      <c r="B156" s="75"/>
      <c r="C156" s="66"/>
      <c r="D156" s="66"/>
      <c r="E156" s="79"/>
      <c r="F156" s="78"/>
      <c r="G156" s="277"/>
      <c r="H156" s="79"/>
      <c r="I156" s="78"/>
      <c r="J156" s="23"/>
    </row>
    <row r="157" spans="1:10" ht="16" x14ac:dyDescent="0.2">
      <c r="A157" s="63"/>
      <c r="B157" s="75" t="s">
        <v>561</v>
      </c>
      <c r="C157" s="66" t="s">
        <v>1039</v>
      </c>
      <c r="D157" s="66" t="s">
        <v>411</v>
      </c>
      <c r="E157" s="79">
        <v>10000</v>
      </c>
      <c r="F157" s="109">
        <v>0</v>
      </c>
      <c r="G157" s="479">
        <f>H157-F157</f>
        <v>0.91</v>
      </c>
      <c r="H157" s="79">
        <v>0.91</v>
      </c>
      <c r="I157" s="144">
        <f>SUM(H157:H158)</f>
        <v>1.33</v>
      </c>
      <c r="J157" s="23"/>
    </row>
    <row r="158" spans="1:10" ht="16" x14ac:dyDescent="0.2">
      <c r="A158" s="63"/>
      <c r="B158" s="75" t="s">
        <v>561</v>
      </c>
      <c r="C158" s="66" t="s">
        <v>1039</v>
      </c>
      <c r="D158" s="66" t="s">
        <v>413</v>
      </c>
      <c r="E158" s="78">
        <v>10000</v>
      </c>
      <c r="F158" s="109">
        <v>0.42</v>
      </c>
      <c r="G158" s="479"/>
      <c r="H158" s="78">
        <f>F158</f>
        <v>0.42</v>
      </c>
      <c r="I158" s="144"/>
      <c r="J158" s="23"/>
    </row>
    <row r="159" spans="1:10" ht="16" x14ac:dyDescent="0.2">
      <c r="A159" s="63"/>
      <c r="B159" s="75"/>
      <c r="C159" s="66"/>
      <c r="D159" s="66"/>
      <c r="E159" s="78"/>
      <c r="F159" s="78"/>
      <c r="G159" s="277"/>
      <c r="H159" s="78"/>
      <c r="I159" s="78"/>
      <c r="J159" s="23"/>
    </row>
    <row r="160" spans="1:10" ht="16" x14ac:dyDescent="0.2">
      <c r="A160" s="63"/>
      <c r="B160" s="75" t="s">
        <v>871</v>
      </c>
      <c r="C160" s="66" t="s">
        <v>870</v>
      </c>
      <c r="D160" s="66" t="s">
        <v>411</v>
      </c>
      <c r="E160" s="79">
        <v>10000</v>
      </c>
      <c r="F160" s="109">
        <v>0</v>
      </c>
      <c r="G160" s="479">
        <v>0.53</v>
      </c>
      <c r="H160" s="78">
        <v>0.53</v>
      </c>
      <c r="I160" s="144">
        <f>SUM(H160:H161)</f>
        <v>1.37</v>
      </c>
      <c r="J160" s="23"/>
    </row>
    <row r="161" spans="1:10" ht="16" x14ac:dyDescent="0.2">
      <c r="A161" s="63"/>
      <c r="B161" s="75" t="s">
        <v>871</v>
      </c>
      <c r="C161" s="66" t="s">
        <v>870</v>
      </c>
      <c r="D161" s="66" t="s">
        <v>413</v>
      </c>
      <c r="E161" s="78">
        <v>20000</v>
      </c>
      <c r="F161" s="109">
        <v>0.84</v>
      </c>
      <c r="G161" s="479"/>
      <c r="H161" s="78">
        <v>0.84</v>
      </c>
      <c r="I161" s="144"/>
      <c r="J161" s="23"/>
    </row>
    <row r="162" spans="1:10" ht="16" x14ac:dyDescent="0.2">
      <c r="A162" s="63"/>
      <c r="B162" s="75"/>
      <c r="C162" s="66"/>
      <c r="D162" s="66"/>
      <c r="E162" s="78"/>
      <c r="F162" s="78"/>
      <c r="G162" s="277"/>
      <c r="H162" s="78"/>
      <c r="I162" s="78"/>
      <c r="J162" s="23"/>
    </row>
    <row r="163" spans="1:10" ht="16" x14ac:dyDescent="0.2">
      <c r="A163" s="63"/>
      <c r="B163" s="75" t="s">
        <v>1110</v>
      </c>
      <c r="C163" s="66" t="s">
        <v>1111</v>
      </c>
      <c r="D163" s="66" t="s">
        <v>411</v>
      </c>
      <c r="E163" s="575">
        <v>10000</v>
      </c>
      <c r="F163" s="109">
        <v>0</v>
      </c>
      <c r="G163" s="479">
        <v>0.66</v>
      </c>
      <c r="H163" s="78">
        <v>0.66</v>
      </c>
      <c r="I163" s="144">
        <v>0.66</v>
      </c>
      <c r="J163" s="23"/>
    </row>
    <row r="164" spans="1:10" ht="16" x14ac:dyDescent="0.2">
      <c r="A164" s="63"/>
      <c r="B164" s="75"/>
      <c r="C164" s="66"/>
      <c r="D164" s="66"/>
      <c r="E164" s="575"/>
      <c r="F164" s="78"/>
      <c r="G164" s="277"/>
      <c r="H164" s="78"/>
      <c r="I164" s="78"/>
      <c r="J164" s="23"/>
    </row>
    <row r="165" spans="1:10" ht="16" x14ac:dyDescent="0.2">
      <c r="A165" s="63"/>
      <c r="B165" s="75" t="s">
        <v>1180</v>
      </c>
      <c r="C165" s="66" t="s">
        <v>1181</v>
      </c>
      <c r="D165" s="66" t="s">
        <v>411</v>
      </c>
      <c r="E165" s="575">
        <v>10000</v>
      </c>
      <c r="F165" s="109">
        <v>0</v>
      </c>
      <c r="G165" s="479">
        <v>0.46</v>
      </c>
      <c r="H165" s="78">
        <v>0.46</v>
      </c>
      <c r="I165" s="144">
        <v>0.46</v>
      </c>
      <c r="J165" s="23" t="s">
        <v>1134</v>
      </c>
    </row>
    <row r="166" spans="1:10" ht="16" x14ac:dyDescent="0.2">
      <c r="A166" s="63"/>
      <c r="B166" s="75"/>
      <c r="C166" s="66"/>
      <c r="D166" s="66"/>
      <c r="E166" s="78"/>
      <c r="F166" s="78"/>
      <c r="G166" s="277"/>
      <c r="H166" s="78"/>
      <c r="I166" s="78"/>
      <c r="J166" s="23"/>
    </row>
    <row r="167" spans="1:10" ht="16" x14ac:dyDescent="0.2">
      <c r="A167" s="63"/>
      <c r="B167" s="75" t="s">
        <v>562</v>
      </c>
      <c r="C167" s="66" t="s">
        <v>233</v>
      </c>
      <c r="D167" s="66" t="s">
        <v>411</v>
      </c>
      <c r="E167" s="78">
        <v>10000</v>
      </c>
      <c r="F167" s="109">
        <v>0</v>
      </c>
      <c r="G167" s="479">
        <f>H167-F167</f>
        <v>5.0199999999999996</v>
      </c>
      <c r="H167" s="78">
        <v>5.0199999999999996</v>
      </c>
      <c r="I167" s="144">
        <f>SUM(H167:H170)</f>
        <v>12.969999999999999</v>
      </c>
      <c r="J167" s="211"/>
    </row>
    <row r="168" spans="1:10" ht="16" x14ac:dyDescent="0.2">
      <c r="A168" s="63"/>
      <c r="B168" s="75" t="s">
        <v>562</v>
      </c>
      <c r="C168" s="66" t="s">
        <v>233</v>
      </c>
      <c r="D168" s="66" t="s">
        <v>412</v>
      </c>
      <c r="E168" s="79">
        <v>10000</v>
      </c>
      <c r="F168" s="109">
        <v>3.42</v>
      </c>
      <c r="G168" s="479"/>
      <c r="H168" s="79">
        <f>F168</f>
        <v>3.42</v>
      </c>
      <c r="I168" s="144"/>
      <c r="J168" s="23"/>
    </row>
    <row r="169" spans="1:10" ht="16" x14ac:dyDescent="0.2">
      <c r="A169" s="63"/>
      <c r="B169" s="75" t="s">
        <v>562</v>
      </c>
      <c r="C169" s="66" t="s">
        <v>233</v>
      </c>
      <c r="D169" s="66" t="s">
        <v>413</v>
      </c>
      <c r="E169" s="79">
        <v>100000</v>
      </c>
      <c r="F169" s="109">
        <v>4.18</v>
      </c>
      <c r="G169" s="479"/>
      <c r="H169" s="79">
        <f>F169</f>
        <v>4.18</v>
      </c>
      <c r="I169" s="144"/>
      <c r="J169" s="23"/>
    </row>
    <row r="170" spans="1:10" ht="16" x14ac:dyDescent="0.2">
      <c r="A170" s="63"/>
      <c r="B170" s="75" t="s">
        <v>562</v>
      </c>
      <c r="C170" s="66" t="s">
        <v>233</v>
      </c>
      <c r="D170" s="66" t="s">
        <v>414</v>
      </c>
      <c r="E170" s="79">
        <v>10000</v>
      </c>
      <c r="F170" s="109">
        <v>0.35</v>
      </c>
      <c r="G170" s="479"/>
      <c r="H170" s="79">
        <f>F170</f>
        <v>0.35</v>
      </c>
      <c r="I170" s="144"/>
      <c r="J170" s="23"/>
    </row>
    <row r="171" spans="1:10" ht="16" x14ac:dyDescent="0.2">
      <c r="A171" s="63"/>
      <c r="B171" s="75"/>
      <c r="C171" s="66"/>
      <c r="D171" s="66"/>
      <c r="E171" s="79"/>
      <c r="F171" s="78"/>
      <c r="G171" s="277"/>
      <c r="H171" s="79"/>
      <c r="I171" s="78"/>
      <c r="J171" s="23"/>
    </row>
    <row r="172" spans="1:10" ht="16" x14ac:dyDescent="0.2">
      <c r="A172" s="63"/>
      <c r="B172" s="75" t="s">
        <v>563</v>
      </c>
      <c r="C172" s="66" t="s">
        <v>234</v>
      </c>
      <c r="D172" s="66" t="s">
        <v>411</v>
      </c>
      <c r="E172" s="78">
        <v>10000</v>
      </c>
      <c r="F172" s="109">
        <v>0</v>
      </c>
      <c r="G172" s="479">
        <f>H172-F172</f>
        <v>14.08</v>
      </c>
      <c r="H172" s="78">
        <v>14.08</v>
      </c>
      <c r="I172" s="144">
        <f>H172</f>
        <v>14.08</v>
      </c>
      <c r="J172" s="23"/>
    </row>
    <row r="173" spans="1:10" ht="16" x14ac:dyDescent="0.2">
      <c r="A173" s="63"/>
      <c r="B173" s="75"/>
      <c r="C173" s="66"/>
      <c r="D173" s="66"/>
      <c r="F173" s="314"/>
      <c r="G173" s="277"/>
      <c r="H173" s="78"/>
      <c r="I173" s="78"/>
      <c r="J173" s="23"/>
    </row>
    <row r="174" spans="1:10" ht="16" x14ac:dyDescent="0.2">
      <c r="A174" s="63"/>
      <c r="B174" s="75" t="s">
        <v>564</v>
      </c>
      <c r="C174" s="168" t="s">
        <v>330</v>
      </c>
      <c r="D174" s="168" t="s">
        <v>411</v>
      </c>
      <c r="E174" s="169">
        <v>200000</v>
      </c>
      <c r="F174" s="254">
        <v>23.94</v>
      </c>
      <c r="G174" s="478">
        <v>1.26</v>
      </c>
      <c r="H174" s="343">
        <f>SUM(F174:G174)</f>
        <v>25.200000000000003</v>
      </c>
      <c r="I174" s="144">
        <f>SUM(H174:H179)</f>
        <v>32.660000000000004</v>
      </c>
      <c r="J174" s="23"/>
    </row>
    <row r="175" spans="1:10" ht="16" x14ac:dyDescent="0.2">
      <c r="A175" s="63"/>
      <c r="B175" s="75" t="s">
        <v>564</v>
      </c>
      <c r="C175" s="168" t="s">
        <v>330</v>
      </c>
      <c r="D175" s="168" t="s">
        <v>417</v>
      </c>
      <c r="E175" s="169">
        <v>10000</v>
      </c>
      <c r="F175" s="254">
        <v>2.83</v>
      </c>
      <c r="G175" s="479"/>
      <c r="H175" s="343">
        <f>F175</f>
        <v>2.83</v>
      </c>
      <c r="I175" s="144"/>
      <c r="J175" s="23"/>
    </row>
    <row r="176" spans="1:10" ht="16" x14ac:dyDescent="0.2">
      <c r="A176" s="63"/>
      <c r="B176" s="75" t="s">
        <v>564</v>
      </c>
      <c r="C176" s="168" t="s">
        <v>330</v>
      </c>
      <c r="D176" s="168" t="s">
        <v>412</v>
      </c>
      <c r="E176" s="169">
        <v>10000</v>
      </c>
      <c r="F176" s="109">
        <v>3.42</v>
      </c>
      <c r="G176" s="479"/>
      <c r="H176" s="78">
        <f>F176</f>
        <v>3.42</v>
      </c>
      <c r="I176" s="144"/>
      <c r="J176" s="23"/>
    </row>
    <row r="177" spans="1:10" ht="16" x14ac:dyDescent="0.2">
      <c r="A177" s="63"/>
      <c r="B177" s="75" t="s">
        <v>564</v>
      </c>
      <c r="C177" s="168" t="s">
        <v>330</v>
      </c>
      <c r="D177" s="168" t="s">
        <v>413</v>
      </c>
      <c r="E177" s="169">
        <v>10000</v>
      </c>
      <c r="F177" s="109">
        <v>0.42</v>
      </c>
      <c r="G177" s="479"/>
      <c r="H177" s="78">
        <f>F177</f>
        <v>0.42</v>
      </c>
      <c r="I177" s="144"/>
      <c r="J177" s="23"/>
    </row>
    <row r="178" spans="1:10" ht="16" x14ac:dyDescent="0.2">
      <c r="A178" s="63"/>
      <c r="B178" s="75" t="s">
        <v>564</v>
      </c>
      <c r="C178" s="168" t="s">
        <v>330</v>
      </c>
      <c r="D178" s="168" t="s">
        <v>418</v>
      </c>
      <c r="E178" s="169">
        <v>10000</v>
      </c>
      <c r="F178" s="253">
        <v>0.44</v>
      </c>
      <c r="G178" s="479"/>
      <c r="H178" s="78">
        <f>F178</f>
        <v>0.44</v>
      </c>
      <c r="I178" s="144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414</v>
      </c>
      <c r="E179" s="169">
        <v>10000</v>
      </c>
      <c r="F179" s="253">
        <v>0.35</v>
      </c>
      <c r="G179" s="479"/>
      <c r="H179" s="78">
        <f>F179</f>
        <v>0.35</v>
      </c>
      <c r="I179" s="144"/>
      <c r="J179" s="23"/>
    </row>
    <row r="180" spans="1:10" ht="16" x14ac:dyDescent="0.2">
      <c r="A180" s="63"/>
      <c r="B180" s="172"/>
      <c r="C180" s="168"/>
      <c r="D180" s="212"/>
      <c r="E180" s="169"/>
      <c r="F180" s="78"/>
      <c r="G180" s="277"/>
      <c r="H180" s="78"/>
      <c r="I180" s="78"/>
      <c r="J180" s="23"/>
    </row>
    <row r="181" spans="1:10" ht="16" x14ac:dyDescent="0.2">
      <c r="A181" s="63"/>
      <c r="B181" s="172" t="s">
        <v>565</v>
      </c>
      <c r="C181" s="168" t="s">
        <v>490</v>
      </c>
      <c r="D181" s="212" t="s">
        <v>411</v>
      </c>
      <c r="E181" s="169">
        <v>10000</v>
      </c>
      <c r="F181" s="109" t="s">
        <v>492</v>
      </c>
      <c r="G181" s="479">
        <v>5.0199999999999996</v>
      </c>
      <c r="H181" s="78">
        <f>G181</f>
        <v>5.0199999999999996</v>
      </c>
      <c r="I181" s="144">
        <f>H181</f>
        <v>5.0199999999999996</v>
      </c>
      <c r="J181" s="23"/>
    </row>
    <row r="182" spans="1:10" ht="16" x14ac:dyDescent="0.2">
      <c r="A182" s="63"/>
      <c r="B182" s="172"/>
      <c r="C182" s="168"/>
      <c r="D182" s="212"/>
      <c r="E182" s="169"/>
      <c r="F182" s="78"/>
      <c r="G182" s="277"/>
      <c r="H182" s="78"/>
      <c r="I182" s="78"/>
      <c r="J182" s="23"/>
    </row>
    <row r="183" spans="1:10" ht="16" x14ac:dyDescent="0.2">
      <c r="A183" s="63"/>
      <c r="B183" s="172" t="s">
        <v>653</v>
      </c>
      <c r="C183" s="168" t="s">
        <v>988</v>
      </c>
      <c r="D183" s="212" t="s">
        <v>989</v>
      </c>
      <c r="E183" s="169">
        <v>10000</v>
      </c>
      <c r="F183" s="109">
        <v>0</v>
      </c>
      <c r="G183" s="479">
        <v>1.26</v>
      </c>
      <c r="H183" s="78">
        <v>1.26</v>
      </c>
      <c r="I183" s="144">
        <v>1.26</v>
      </c>
      <c r="J183" s="23"/>
    </row>
    <row r="184" spans="1:10" ht="16" x14ac:dyDescent="0.2">
      <c r="A184" s="63"/>
      <c r="B184" s="172"/>
      <c r="C184" s="168"/>
      <c r="D184" s="212"/>
      <c r="E184" s="169"/>
      <c r="F184" s="78"/>
      <c r="G184" s="277"/>
      <c r="H184" s="78"/>
      <c r="I184" s="78"/>
      <c r="J184" s="23"/>
    </row>
    <row r="185" spans="1:10" ht="16" x14ac:dyDescent="0.2">
      <c r="A185" s="63"/>
      <c r="B185" s="75" t="s">
        <v>566</v>
      </c>
      <c r="C185" s="66" t="s">
        <v>25</v>
      </c>
      <c r="D185" s="66" t="s">
        <v>411</v>
      </c>
      <c r="E185" s="79">
        <v>10000</v>
      </c>
      <c r="F185" s="109">
        <v>0</v>
      </c>
      <c r="G185" s="479">
        <v>5.0199999999999996</v>
      </c>
      <c r="H185" s="79">
        <v>5.0199999999999996</v>
      </c>
      <c r="I185" s="144">
        <f>H185</f>
        <v>5.0199999999999996</v>
      </c>
      <c r="J185" s="23"/>
    </row>
    <row r="186" spans="1:10" ht="16" x14ac:dyDescent="0.2">
      <c r="A186" s="63"/>
      <c r="B186" s="75"/>
      <c r="C186" s="66"/>
      <c r="D186" s="66"/>
      <c r="E186" s="79"/>
      <c r="F186" s="78"/>
      <c r="G186" s="277"/>
      <c r="H186" s="79"/>
      <c r="I186" s="78"/>
      <c r="J186" s="23"/>
    </row>
    <row r="187" spans="1:10" ht="16" x14ac:dyDescent="0.2">
      <c r="A187" s="63"/>
      <c r="B187" s="75" t="s">
        <v>567</v>
      </c>
      <c r="C187" s="66" t="s">
        <v>88</v>
      </c>
      <c r="D187" s="66" t="s">
        <v>411</v>
      </c>
      <c r="E187" s="78">
        <v>250000</v>
      </c>
      <c r="F187" s="109">
        <v>73.92</v>
      </c>
      <c r="G187" s="479">
        <v>3.08</v>
      </c>
      <c r="H187" s="78">
        <f>F187+G187</f>
        <v>77</v>
      </c>
      <c r="I187" s="144">
        <f>SUM(H187:H192)</f>
        <v>159.62999999999997</v>
      </c>
      <c r="J187" s="23"/>
    </row>
    <row r="188" spans="1:10" ht="16" x14ac:dyDescent="0.2">
      <c r="A188" s="63"/>
      <c r="B188" s="75" t="s">
        <v>567</v>
      </c>
      <c r="C188" s="66" t="s">
        <v>88</v>
      </c>
      <c r="D188" s="66" t="s">
        <v>417</v>
      </c>
      <c r="E188" s="78">
        <v>50000</v>
      </c>
      <c r="F188" s="109">
        <v>57.85</v>
      </c>
      <c r="G188" s="479"/>
      <c r="H188" s="78">
        <f>F188</f>
        <v>57.85</v>
      </c>
      <c r="I188" s="144"/>
      <c r="J188" s="211"/>
    </row>
    <row r="189" spans="1:10" ht="16" x14ac:dyDescent="0.2">
      <c r="A189" s="63"/>
      <c r="B189" s="75" t="s">
        <v>567</v>
      </c>
      <c r="C189" s="66" t="s">
        <v>88</v>
      </c>
      <c r="D189" s="66" t="s">
        <v>412</v>
      </c>
      <c r="E189" s="78">
        <v>10000</v>
      </c>
      <c r="F189" s="109">
        <v>3.42</v>
      </c>
      <c r="G189" s="479"/>
      <c r="H189" s="78">
        <f>F189</f>
        <v>3.42</v>
      </c>
      <c r="I189" s="144"/>
      <c r="J189" s="23"/>
    </row>
    <row r="190" spans="1:10" ht="16" x14ac:dyDescent="0.2">
      <c r="A190" s="63"/>
      <c r="B190" s="75" t="s">
        <v>567</v>
      </c>
      <c r="C190" s="66" t="s">
        <v>88</v>
      </c>
      <c r="D190" s="66" t="s">
        <v>413</v>
      </c>
      <c r="E190" s="78">
        <v>250000</v>
      </c>
      <c r="F190" s="109">
        <v>10.45</v>
      </c>
      <c r="G190" s="479"/>
      <c r="H190" s="78">
        <f>F190</f>
        <v>10.45</v>
      </c>
      <c r="I190" s="144"/>
      <c r="J190" s="23"/>
    </row>
    <row r="191" spans="1:10" ht="16" x14ac:dyDescent="0.2">
      <c r="A191" s="63"/>
      <c r="B191" s="75" t="s">
        <v>567</v>
      </c>
      <c r="C191" s="66" t="s">
        <v>88</v>
      </c>
      <c r="D191" s="66" t="s">
        <v>418</v>
      </c>
      <c r="E191" s="78">
        <v>240000</v>
      </c>
      <c r="F191" s="109">
        <v>10.56</v>
      </c>
      <c r="G191" s="479"/>
      <c r="H191" s="79">
        <f>F191</f>
        <v>10.56</v>
      </c>
      <c r="I191" s="144"/>
      <c r="J191" s="23"/>
    </row>
    <row r="192" spans="1:10" ht="16" x14ac:dyDescent="0.2">
      <c r="A192" s="63"/>
      <c r="B192" s="75" t="s">
        <v>567</v>
      </c>
      <c r="C192" s="66" t="s">
        <v>88</v>
      </c>
      <c r="D192" s="66" t="s">
        <v>414</v>
      </c>
      <c r="E192" s="79">
        <v>10000</v>
      </c>
      <c r="F192" s="109">
        <v>0.35</v>
      </c>
      <c r="G192" s="479"/>
      <c r="H192" s="79">
        <f>F192</f>
        <v>0.35</v>
      </c>
      <c r="I192" s="144"/>
      <c r="J192" s="23"/>
    </row>
    <row r="193" spans="1:10" ht="16" x14ac:dyDescent="0.2">
      <c r="A193" s="63"/>
      <c r="B193" s="75"/>
      <c r="C193" s="66"/>
      <c r="D193" s="66"/>
      <c r="E193" s="79"/>
      <c r="F193" s="78"/>
      <c r="G193" s="277"/>
      <c r="H193" s="79"/>
      <c r="I193" s="78"/>
      <c r="J193" s="23"/>
    </row>
    <row r="194" spans="1:10" ht="16" x14ac:dyDescent="0.2">
      <c r="A194" s="63"/>
      <c r="B194" s="75" t="s">
        <v>1135</v>
      </c>
      <c r="C194" s="66" t="s">
        <v>1136</v>
      </c>
      <c r="D194" s="66" t="s">
        <v>411</v>
      </c>
      <c r="E194" s="79">
        <v>10000</v>
      </c>
      <c r="F194" s="109">
        <v>0</v>
      </c>
      <c r="G194" s="479">
        <v>0.53</v>
      </c>
      <c r="H194" s="79">
        <v>0.53</v>
      </c>
      <c r="I194" s="144">
        <v>0.53</v>
      </c>
      <c r="J194" s="23" t="s">
        <v>952</v>
      </c>
    </row>
    <row r="195" spans="1:10" ht="16" x14ac:dyDescent="0.2">
      <c r="A195" s="63"/>
      <c r="B195" s="75"/>
      <c r="C195" s="66"/>
      <c r="D195" s="66"/>
      <c r="E195" s="79"/>
      <c r="F195" s="78"/>
      <c r="G195" s="277"/>
      <c r="H195" s="79"/>
      <c r="I195" s="78"/>
      <c r="J195" s="23"/>
    </row>
    <row r="196" spans="1:10" ht="16" x14ac:dyDescent="0.2">
      <c r="A196" s="63"/>
      <c r="B196" s="75" t="s">
        <v>877</v>
      </c>
      <c r="C196" s="124" t="s">
        <v>911</v>
      </c>
      <c r="D196" s="124" t="s">
        <v>411</v>
      </c>
      <c r="E196" s="573">
        <v>10000</v>
      </c>
      <c r="F196" s="581"/>
      <c r="G196" s="582">
        <v>3.08</v>
      </c>
      <c r="H196" s="573">
        <v>3.08</v>
      </c>
      <c r="I196" s="586">
        <v>3.08</v>
      </c>
      <c r="J196" s="23"/>
    </row>
    <row r="197" spans="1:10" ht="16" x14ac:dyDescent="0.2">
      <c r="A197" s="63"/>
      <c r="B197" s="75"/>
      <c r="C197" s="66"/>
      <c r="D197" s="66"/>
      <c r="E197" s="78"/>
      <c r="F197" s="78"/>
      <c r="G197" s="277"/>
      <c r="H197" s="78"/>
      <c r="I197" s="78"/>
      <c r="J197" s="23"/>
    </row>
    <row r="198" spans="1:10" ht="16" x14ac:dyDescent="0.2">
      <c r="A198" s="63"/>
      <c r="B198" s="75" t="s">
        <v>569</v>
      </c>
      <c r="C198" s="66" t="s">
        <v>189</v>
      </c>
      <c r="D198" s="66" t="s">
        <v>411</v>
      </c>
      <c r="E198" s="78">
        <v>100000</v>
      </c>
      <c r="F198" s="109">
        <f>H198-G198</f>
        <v>72.180000000000007</v>
      </c>
      <c r="G198" s="479">
        <v>8.02</v>
      </c>
      <c r="H198" s="78">
        <v>80.2</v>
      </c>
      <c r="I198" s="144">
        <f>SUM(H198:H199)</f>
        <v>84.38</v>
      </c>
      <c r="J198" s="211"/>
    </row>
    <row r="199" spans="1:10" ht="16" x14ac:dyDescent="0.2">
      <c r="A199" s="63"/>
      <c r="B199" s="75" t="s">
        <v>569</v>
      </c>
      <c r="C199" s="66" t="s">
        <v>189</v>
      </c>
      <c r="D199" s="66" t="s">
        <v>413</v>
      </c>
      <c r="E199" s="79">
        <v>100000</v>
      </c>
      <c r="F199" s="109">
        <v>4.18</v>
      </c>
      <c r="G199" s="479"/>
      <c r="H199" s="79">
        <f>F199</f>
        <v>4.18</v>
      </c>
      <c r="I199" s="144"/>
      <c r="J199" s="23"/>
    </row>
    <row r="200" spans="1:10" ht="16" x14ac:dyDescent="0.2">
      <c r="A200" s="63"/>
      <c r="B200" s="75"/>
      <c r="C200" s="66"/>
      <c r="D200" s="66"/>
      <c r="E200" s="79"/>
      <c r="F200" s="78"/>
      <c r="G200" s="277"/>
      <c r="H200" s="79"/>
      <c r="I200" s="78"/>
      <c r="J200" s="23"/>
    </row>
    <row r="201" spans="1:10" ht="16" x14ac:dyDescent="0.2">
      <c r="A201" s="63"/>
      <c r="B201" s="75" t="s">
        <v>570</v>
      </c>
      <c r="C201" s="66" t="s">
        <v>143</v>
      </c>
      <c r="D201" s="66" t="s">
        <v>411</v>
      </c>
      <c r="E201" s="78">
        <v>10000</v>
      </c>
      <c r="F201" s="109">
        <v>0</v>
      </c>
      <c r="G201" s="479">
        <v>0.66</v>
      </c>
      <c r="H201" s="78">
        <v>0.66</v>
      </c>
      <c r="I201" s="144">
        <f>SUM(H201:H202)</f>
        <v>4.84</v>
      </c>
      <c r="J201" s="211"/>
    </row>
    <row r="202" spans="1:10" ht="16" x14ac:dyDescent="0.2">
      <c r="A202" s="63"/>
      <c r="B202" s="75" t="s">
        <v>570</v>
      </c>
      <c r="C202" s="66" t="s">
        <v>143</v>
      </c>
      <c r="D202" s="66" t="s">
        <v>413</v>
      </c>
      <c r="E202" s="79">
        <v>100000</v>
      </c>
      <c r="F202" s="109">
        <v>4.18</v>
      </c>
      <c r="G202" s="479"/>
      <c r="H202" s="79">
        <f>F202</f>
        <v>4.18</v>
      </c>
      <c r="I202" s="144"/>
      <c r="J202" s="23"/>
    </row>
    <row r="203" spans="1:10" ht="16" x14ac:dyDescent="0.2">
      <c r="A203" s="63"/>
      <c r="B203" s="75"/>
      <c r="C203" s="66"/>
      <c r="D203" s="66"/>
      <c r="E203" s="79"/>
      <c r="F203" s="78"/>
      <c r="G203" s="277"/>
      <c r="H203" s="79"/>
      <c r="I203" s="78"/>
      <c r="J203" s="23"/>
    </row>
    <row r="204" spans="1:10" ht="16" x14ac:dyDescent="0.2">
      <c r="A204" s="63"/>
      <c r="B204" s="75" t="s">
        <v>571</v>
      </c>
      <c r="C204" s="66" t="s">
        <v>235</v>
      </c>
      <c r="D204" s="66" t="s">
        <v>411</v>
      </c>
      <c r="E204" s="79">
        <v>10000</v>
      </c>
      <c r="F204" s="109">
        <v>0</v>
      </c>
      <c r="G204" s="479">
        <v>3.08</v>
      </c>
      <c r="H204" s="79">
        <v>3.08</v>
      </c>
      <c r="I204" s="144">
        <f>SUM(H204:H205)</f>
        <v>9.85</v>
      </c>
      <c r="J204" s="23"/>
    </row>
    <row r="205" spans="1:10" ht="16" x14ac:dyDescent="0.2">
      <c r="A205" s="63"/>
      <c r="B205" s="75" t="s">
        <v>571</v>
      </c>
      <c r="C205" s="66" t="s">
        <v>235</v>
      </c>
      <c r="D205" s="66" t="s">
        <v>417</v>
      </c>
      <c r="E205" s="79">
        <v>10000</v>
      </c>
      <c r="F205" s="109">
        <v>6.77</v>
      </c>
      <c r="G205" s="479"/>
      <c r="H205" s="79">
        <f>F205</f>
        <v>6.77</v>
      </c>
      <c r="I205" s="144"/>
    </row>
    <row r="206" spans="1:10" ht="16" x14ac:dyDescent="0.2">
      <c r="A206" s="63"/>
      <c r="B206" s="75"/>
      <c r="C206" s="66"/>
      <c r="D206" s="66"/>
      <c r="E206" s="79"/>
      <c r="F206" s="78"/>
      <c r="G206" s="277"/>
      <c r="H206" s="79"/>
      <c r="I206" s="78"/>
      <c r="J206" s="23"/>
    </row>
    <row r="207" spans="1:10" ht="16" x14ac:dyDescent="0.2">
      <c r="A207" s="63"/>
      <c r="B207" s="75" t="s">
        <v>655</v>
      </c>
      <c r="C207" s="66" t="s">
        <v>654</v>
      </c>
      <c r="D207" s="66" t="s">
        <v>411</v>
      </c>
      <c r="E207" s="79">
        <v>200000</v>
      </c>
      <c r="F207" s="109">
        <v>17.29</v>
      </c>
      <c r="G207" s="479">
        <v>0.91</v>
      </c>
      <c r="H207" s="79">
        <f>F207+G207</f>
        <v>18.2</v>
      </c>
      <c r="I207" s="144">
        <f>SUM(H207:H212)</f>
        <v>47.33</v>
      </c>
      <c r="J207" s="23"/>
    </row>
    <row r="208" spans="1:10" ht="16" x14ac:dyDescent="0.2">
      <c r="A208" s="63"/>
      <c r="B208" s="75" t="s">
        <v>655</v>
      </c>
      <c r="C208" s="66" t="s">
        <v>654</v>
      </c>
      <c r="D208" s="66" t="s">
        <v>417</v>
      </c>
      <c r="E208" s="79">
        <v>100000</v>
      </c>
      <c r="F208" s="109">
        <v>12.6</v>
      </c>
      <c r="G208" s="479"/>
      <c r="H208" s="79">
        <f>F208</f>
        <v>12.6</v>
      </c>
      <c r="I208" s="144"/>
      <c r="J208" s="23"/>
    </row>
    <row r="209" spans="1:10" ht="16" x14ac:dyDescent="0.2">
      <c r="A209" s="63"/>
      <c r="B209" s="75" t="s">
        <v>655</v>
      </c>
      <c r="C209" s="66" t="s">
        <v>654</v>
      </c>
      <c r="D209" s="66" t="s">
        <v>412</v>
      </c>
      <c r="E209" s="79">
        <v>10000</v>
      </c>
      <c r="F209" s="109">
        <v>3.42</v>
      </c>
      <c r="G209" s="479"/>
      <c r="H209" s="79">
        <f>F209</f>
        <v>3.42</v>
      </c>
      <c r="I209" s="144"/>
      <c r="J209" s="23"/>
    </row>
    <row r="210" spans="1:10" ht="16" x14ac:dyDescent="0.2">
      <c r="A210" s="63"/>
      <c r="B210" s="75" t="s">
        <v>655</v>
      </c>
      <c r="C210" s="66" t="s">
        <v>654</v>
      </c>
      <c r="D210" s="66" t="s">
        <v>413</v>
      </c>
      <c r="E210" s="78">
        <v>200000</v>
      </c>
      <c r="F210" s="109">
        <v>8.36</v>
      </c>
      <c r="G210" s="479"/>
      <c r="H210" s="78">
        <f>F210</f>
        <v>8.36</v>
      </c>
      <c r="I210" s="144"/>
      <c r="J210" s="23"/>
    </row>
    <row r="211" spans="1:10" ht="16" x14ac:dyDescent="0.2">
      <c r="A211" s="63"/>
      <c r="B211" s="75" t="s">
        <v>655</v>
      </c>
      <c r="C211" s="66" t="s">
        <v>654</v>
      </c>
      <c r="D211" s="66" t="s">
        <v>418</v>
      </c>
      <c r="E211" s="79">
        <v>100000</v>
      </c>
      <c r="F211" s="109">
        <v>4.4000000000000004</v>
      </c>
      <c r="G211" s="479"/>
      <c r="H211" s="79">
        <f>F211</f>
        <v>4.4000000000000004</v>
      </c>
      <c r="I211" s="144"/>
      <c r="J211" s="23"/>
    </row>
    <row r="212" spans="1:10" ht="16" x14ac:dyDescent="0.2">
      <c r="A212" s="63"/>
      <c r="B212" s="75" t="s">
        <v>655</v>
      </c>
      <c r="C212" s="66" t="s">
        <v>654</v>
      </c>
      <c r="D212" s="66" t="s">
        <v>414</v>
      </c>
      <c r="E212" s="79">
        <v>10000</v>
      </c>
      <c r="F212" s="109">
        <v>0.35</v>
      </c>
      <c r="G212" s="479"/>
      <c r="H212" s="79">
        <f>F212</f>
        <v>0.35</v>
      </c>
      <c r="I212" s="144"/>
      <c r="J212" s="23"/>
    </row>
    <row r="213" spans="1:10" ht="16" x14ac:dyDescent="0.2">
      <c r="A213" s="63"/>
      <c r="B213" s="75"/>
      <c r="C213" s="66"/>
      <c r="D213" s="66"/>
      <c r="E213" s="79"/>
      <c r="F213" s="78"/>
      <c r="G213" s="277"/>
      <c r="H213" s="79"/>
      <c r="I213" s="78"/>
      <c r="J213" s="23"/>
    </row>
    <row r="214" spans="1:10" ht="16" x14ac:dyDescent="0.2">
      <c r="A214" s="63"/>
      <c r="B214" s="75" t="s">
        <v>934</v>
      </c>
      <c r="C214" s="66" t="s">
        <v>935</v>
      </c>
      <c r="D214" s="66" t="s">
        <v>411</v>
      </c>
      <c r="E214" s="79">
        <v>10000</v>
      </c>
      <c r="F214" s="109">
        <v>0</v>
      </c>
      <c r="G214" s="479">
        <v>0.91</v>
      </c>
      <c r="H214" s="79">
        <v>0.91</v>
      </c>
      <c r="I214" s="144">
        <v>0.91</v>
      </c>
      <c r="J214" s="23"/>
    </row>
    <row r="215" spans="1:10" ht="16" x14ac:dyDescent="0.2">
      <c r="A215" s="63"/>
      <c r="B215" s="75"/>
      <c r="C215" s="66"/>
      <c r="D215" s="66"/>
      <c r="E215" s="79"/>
      <c r="F215" s="78"/>
      <c r="G215" s="277"/>
      <c r="H215" s="79"/>
      <c r="I215" s="78"/>
      <c r="J215" s="23"/>
    </row>
    <row r="216" spans="1:10" ht="16" x14ac:dyDescent="0.2">
      <c r="A216" s="63"/>
      <c r="B216" s="75" t="s">
        <v>572</v>
      </c>
      <c r="C216" s="66" t="s">
        <v>29</v>
      </c>
      <c r="D216" s="66" t="s">
        <v>411</v>
      </c>
      <c r="E216" s="78">
        <v>10000</v>
      </c>
      <c r="F216" s="109">
        <v>0</v>
      </c>
      <c r="G216" s="479">
        <f>H216-F216</f>
        <v>3.08</v>
      </c>
      <c r="H216" s="78">
        <v>3.08</v>
      </c>
      <c r="I216" s="144">
        <f>SUM(H216:H216)</f>
        <v>3.08</v>
      </c>
      <c r="J216" s="211"/>
    </row>
    <row r="217" spans="1:10" ht="16" x14ac:dyDescent="0.2">
      <c r="A217" s="63"/>
      <c r="B217" s="75"/>
      <c r="C217" s="66"/>
      <c r="D217" s="66"/>
      <c r="E217" s="79"/>
      <c r="F217" s="78"/>
      <c r="G217" s="277"/>
      <c r="H217" s="79"/>
      <c r="I217" s="78"/>
      <c r="J217" s="23"/>
    </row>
    <row r="218" spans="1:10" ht="16" x14ac:dyDescent="0.2">
      <c r="A218" s="63"/>
      <c r="B218" s="75" t="s">
        <v>573</v>
      </c>
      <c r="C218" s="66" t="s">
        <v>201</v>
      </c>
      <c r="D218" s="66" t="s">
        <v>411</v>
      </c>
      <c r="E218" s="79">
        <v>10000</v>
      </c>
      <c r="F218" s="109">
        <v>0</v>
      </c>
      <c r="G218" s="479">
        <v>2.0099999999999998</v>
      </c>
      <c r="H218" s="79">
        <v>2.0099999999999998</v>
      </c>
      <c r="I218" s="144">
        <f>SUM(H218:H223)</f>
        <v>34.120000000000005</v>
      </c>
      <c r="J218" s="23"/>
    </row>
    <row r="219" spans="1:10" ht="16" x14ac:dyDescent="0.2">
      <c r="A219" s="63"/>
      <c r="B219" s="75" t="s">
        <v>573</v>
      </c>
      <c r="C219" s="66" t="s">
        <v>201</v>
      </c>
      <c r="D219" s="173" t="s">
        <v>417</v>
      </c>
      <c r="E219" s="79">
        <v>10000</v>
      </c>
      <c r="F219" s="109">
        <v>19.760000000000002</v>
      </c>
      <c r="G219" s="479"/>
      <c r="H219" s="79">
        <f>F219</f>
        <v>19.760000000000002</v>
      </c>
      <c r="I219" s="144"/>
      <c r="J219" s="23"/>
    </row>
    <row r="220" spans="1:10" ht="16" x14ac:dyDescent="0.2">
      <c r="A220" s="63"/>
      <c r="B220" s="75" t="s">
        <v>573</v>
      </c>
      <c r="C220" s="66" t="s">
        <v>201</v>
      </c>
      <c r="D220" s="173" t="s">
        <v>412</v>
      </c>
      <c r="E220" s="79">
        <v>10000</v>
      </c>
      <c r="F220" s="109">
        <v>3.42</v>
      </c>
      <c r="G220" s="479"/>
      <c r="H220" s="79">
        <f>F220</f>
        <v>3.42</v>
      </c>
      <c r="I220" s="144"/>
      <c r="J220" s="23"/>
    </row>
    <row r="221" spans="1:10" ht="16" x14ac:dyDescent="0.2">
      <c r="A221" s="63"/>
      <c r="B221" s="75" t="s">
        <v>573</v>
      </c>
      <c r="C221" s="66" t="s">
        <v>201</v>
      </c>
      <c r="D221" s="173" t="s">
        <v>413</v>
      </c>
      <c r="E221" s="79">
        <v>100000</v>
      </c>
      <c r="F221" s="109">
        <v>4.18</v>
      </c>
      <c r="G221" s="479"/>
      <c r="H221" s="79">
        <f>F221</f>
        <v>4.18</v>
      </c>
      <c r="I221" s="144"/>
      <c r="J221" s="23"/>
    </row>
    <row r="222" spans="1:10" ht="16" x14ac:dyDescent="0.2">
      <c r="A222" s="63"/>
      <c r="B222" s="75" t="s">
        <v>573</v>
      </c>
      <c r="C222" s="66" t="s">
        <v>201</v>
      </c>
      <c r="D222" s="173" t="s">
        <v>418</v>
      </c>
      <c r="E222" s="78">
        <v>100000</v>
      </c>
      <c r="F222" s="109">
        <v>4.4000000000000004</v>
      </c>
      <c r="G222" s="479"/>
      <c r="H222" s="79">
        <f>F222</f>
        <v>4.4000000000000004</v>
      </c>
      <c r="I222" s="144"/>
      <c r="J222" s="23"/>
    </row>
    <row r="223" spans="1:10" ht="16" x14ac:dyDescent="0.2">
      <c r="A223" s="63"/>
      <c r="B223" s="75" t="s">
        <v>573</v>
      </c>
      <c r="C223" s="66" t="s">
        <v>201</v>
      </c>
      <c r="D223" s="173" t="s">
        <v>414</v>
      </c>
      <c r="E223" s="79">
        <v>10000</v>
      </c>
      <c r="F223" s="109">
        <v>0.35</v>
      </c>
      <c r="G223" s="479"/>
      <c r="H223" s="79">
        <f>F223</f>
        <v>0.35</v>
      </c>
      <c r="I223" s="144"/>
      <c r="J223" s="23"/>
    </row>
    <row r="224" spans="1:10" ht="16" x14ac:dyDescent="0.2">
      <c r="A224" s="63"/>
      <c r="B224" s="75"/>
      <c r="C224" s="66"/>
      <c r="D224" s="66"/>
      <c r="E224" s="79"/>
      <c r="F224" s="78"/>
      <c r="G224" s="277"/>
      <c r="H224" s="79"/>
      <c r="I224" s="78"/>
      <c r="J224" s="23"/>
    </row>
    <row r="225" spans="1:18" ht="16" x14ac:dyDescent="0.2">
      <c r="A225" s="63"/>
      <c r="B225" s="75" t="s">
        <v>574</v>
      </c>
      <c r="C225" s="85" t="s">
        <v>226</v>
      </c>
      <c r="D225" s="85" t="s">
        <v>411</v>
      </c>
      <c r="E225" s="86">
        <v>10000</v>
      </c>
      <c r="F225" s="251">
        <v>0</v>
      </c>
      <c r="G225" s="478">
        <v>0.91</v>
      </c>
      <c r="H225" s="86">
        <f>SUM(F225:G225)</f>
        <v>0.91</v>
      </c>
      <c r="I225" s="242">
        <f>SUM(H225:H225)</f>
        <v>0.91</v>
      </c>
      <c r="J225" s="23"/>
    </row>
    <row r="226" spans="1:18" ht="16" x14ac:dyDescent="0.2">
      <c r="A226" s="63"/>
      <c r="B226" s="75"/>
      <c r="C226" s="168"/>
      <c r="D226" s="168"/>
      <c r="E226" s="169"/>
      <c r="F226" s="86"/>
      <c r="G226" s="278"/>
      <c r="H226" s="86"/>
      <c r="I226" s="86"/>
      <c r="J226" s="23"/>
    </row>
    <row r="227" spans="1:18" ht="16" x14ac:dyDescent="0.2">
      <c r="A227" s="63"/>
      <c r="B227" s="75" t="s">
        <v>576</v>
      </c>
      <c r="C227" s="66" t="s">
        <v>71</v>
      </c>
      <c r="D227" s="66" t="s">
        <v>411</v>
      </c>
      <c r="E227" s="78">
        <v>50000</v>
      </c>
      <c r="F227" s="109">
        <f>H227-G227</f>
        <v>12.32</v>
      </c>
      <c r="G227" s="479">
        <v>3.08</v>
      </c>
      <c r="H227" s="78">
        <v>15.4</v>
      </c>
      <c r="I227" s="144">
        <f>SUM(H227:H232)</f>
        <v>40.45000000000001</v>
      </c>
      <c r="J227" s="23"/>
    </row>
    <row r="228" spans="1:18" ht="16" x14ac:dyDescent="0.2">
      <c r="A228" s="63"/>
      <c r="B228" s="81" t="s">
        <v>576</v>
      </c>
      <c r="C228" s="82" t="s">
        <v>71</v>
      </c>
      <c r="D228" s="66" t="s">
        <v>417</v>
      </c>
      <c r="E228" s="78">
        <v>30000</v>
      </c>
      <c r="F228" s="109">
        <v>20.309999999999999</v>
      </c>
      <c r="G228" s="479"/>
      <c r="H228" s="78">
        <f>F228</f>
        <v>20.309999999999999</v>
      </c>
      <c r="I228" s="144"/>
      <c r="J228" s="23"/>
      <c r="M228" s="13"/>
      <c r="N228" s="42"/>
      <c r="O228" s="45"/>
    </row>
    <row r="229" spans="1:18" ht="16" x14ac:dyDescent="0.2">
      <c r="A229" s="63"/>
      <c r="B229" s="75" t="s">
        <v>576</v>
      </c>
      <c r="C229" s="66" t="s">
        <v>71</v>
      </c>
      <c r="D229" s="66" t="s">
        <v>412</v>
      </c>
      <c r="E229" s="79">
        <v>8000</v>
      </c>
      <c r="F229" s="109">
        <v>2.74</v>
      </c>
      <c r="G229" s="479"/>
      <c r="H229" s="79">
        <f>F229</f>
        <v>2.74</v>
      </c>
      <c r="I229" s="144"/>
      <c r="J229" s="23"/>
    </row>
    <row r="230" spans="1:18" s="226" customFormat="1" ht="16" x14ac:dyDescent="0.2">
      <c r="A230" s="63"/>
      <c r="B230" s="75" t="s">
        <v>576</v>
      </c>
      <c r="C230" s="66" t="s">
        <v>71</v>
      </c>
      <c r="D230" s="66" t="s">
        <v>413</v>
      </c>
      <c r="E230" s="79">
        <v>20000</v>
      </c>
      <c r="F230" s="109">
        <v>0.84</v>
      </c>
      <c r="G230" s="479"/>
      <c r="H230" s="79">
        <f>F230</f>
        <v>0.84</v>
      </c>
      <c r="I230" s="144"/>
      <c r="J230" s="23"/>
      <c r="K230"/>
      <c r="L230"/>
      <c r="M230"/>
      <c r="N230"/>
      <c r="O230"/>
      <c r="P230"/>
      <c r="Q230"/>
      <c r="R230"/>
    </row>
    <row r="231" spans="1:18" ht="16" x14ac:dyDescent="0.2">
      <c r="A231" s="63"/>
      <c r="B231" s="75" t="s">
        <v>576</v>
      </c>
      <c r="C231" s="66" t="s">
        <v>71</v>
      </c>
      <c r="D231" s="66" t="s">
        <v>418</v>
      </c>
      <c r="E231" s="79">
        <v>20000</v>
      </c>
      <c r="F231" s="109">
        <v>0.88</v>
      </c>
      <c r="G231" s="479"/>
      <c r="H231" s="79">
        <f>F231</f>
        <v>0.88</v>
      </c>
      <c r="I231" s="144"/>
      <c r="J231" s="23"/>
    </row>
    <row r="232" spans="1:18" ht="16" x14ac:dyDescent="0.2">
      <c r="A232" s="63"/>
      <c r="B232" s="75" t="s">
        <v>576</v>
      </c>
      <c r="C232" s="66" t="s">
        <v>71</v>
      </c>
      <c r="D232" s="66" t="s">
        <v>414</v>
      </c>
      <c r="E232" s="78">
        <v>8000</v>
      </c>
      <c r="F232" s="109">
        <v>0.28000000000000003</v>
      </c>
      <c r="G232" s="479"/>
      <c r="H232" s="78">
        <f>F232</f>
        <v>0.28000000000000003</v>
      </c>
      <c r="I232" s="144"/>
      <c r="J232" s="23"/>
    </row>
    <row r="233" spans="1:18" ht="16" x14ac:dyDescent="0.2">
      <c r="A233" s="63"/>
      <c r="B233" s="75"/>
      <c r="C233" s="66"/>
      <c r="D233" s="66"/>
      <c r="E233" s="79"/>
      <c r="F233" s="78"/>
      <c r="G233" s="277"/>
      <c r="H233" s="79"/>
      <c r="I233" s="78"/>
      <c r="J233" s="23"/>
    </row>
    <row r="234" spans="1:18" ht="16" x14ac:dyDescent="0.2">
      <c r="A234" s="63"/>
      <c r="B234" s="75" t="s">
        <v>577</v>
      </c>
      <c r="C234" s="66" t="s">
        <v>131</v>
      </c>
      <c r="D234" s="66" t="s">
        <v>411</v>
      </c>
      <c r="E234" s="79">
        <v>10000</v>
      </c>
      <c r="F234" s="109">
        <v>0</v>
      </c>
      <c r="G234" s="479">
        <v>5.0199999999999996</v>
      </c>
      <c r="H234" s="79">
        <v>5.0199999999999996</v>
      </c>
      <c r="I234" s="144">
        <f>SUM(H234:H238)</f>
        <v>25.09</v>
      </c>
      <c r="J234" s="23"/>
    </row>
    <row r="235" spans="1:18" ht="16" x14ac:dyDescent="0.2">
      <c r="A235" s="63"/>
      <c r="B235" s="75" t="s">
        <v>577</v>
      </c>
      <c r="C235" s="66" t="s">
        <v>995</v>
      </c>
      <c r="D235" s="173" t="s">
        <v>412</v>
      </c>
      <c r="E235" s="79">
        <v>10000</v>
      </c>
      <c r="F235" s="109">
        <v>3.42</v>
      </c>
      <c r="G235" s="479"/>
      <c r="H235" s="79">
        <v>3.42</v>
      </c>
      <c r="I235" s="144"/>
      <c r="J235" s="23"/>
    </row>
    <row r="236" spans="1:18" ht="16" x14ac:dyDescent="0.2">
      <c r="A236" s="63"/>
      <c r="B236" s="75" t="s">
        <v>577</v>
      </c>
      <c r="C236" s="66" t="s">
        <v>131</v>
      </c>
      <c r="D236" s="173" t="s">
        <v>413</v>
      </c>
      <c r="E236" s="79">
        <v>190000</v>
      </c>
      <c r="F236" s="109">
        <v>7.94</v>
      </c>
      <c r="G236" s="479"/>
      <c r="H236" s="79">
        <f>F236</f>
        <v>7.94</v>
      </c>
      <c r="I236" s="144"/>
      <c r="J236" s="23"/>
    </row>
    <row r="237" spans="1:18" ht="16" x14ac:dyDescent="0.2">
      <c r="A237" s="63"/>
      <c r="B237" s="75" t="s">
        <v>577</v>
      </c>
      <c r="C237" s="66" t="s">
        <v>131</v>
      </c>
      <c r="D237" s="173" t="s">
        <v>418</v>
      </c>
      <c r="E237" s="78">
        <v>190000</v>
      </c>
      <c r="F237" s="109">
        <v>8.36</v>
      </c>
      <c r="G237" s="479"/>
      <c r="H237" s="78">
        <f>F237</f>
        <v>8.36</v>
      </c>
      <c r="I237" s="144"/>
      <c r="J237" s="23"/>
    </row>
    <row r="238" spans="1:18" ht="16" x14ac:dyDescent="0.2">
      <c r="A238" s="63"/>
      <c r="B238" s="75" t="s">
        <v>577</v>
      </c>
      <c r="C238" s="66" t="s">
        <v>131</v>
      </c>
      <c r="D238" s="173" t="s">
        <v>414</v>
      </c>
      <c r="E238" s="78">
        <v>10000</v>
      </c>
      <c r="F238" s="109">
        <v>0.35</v>
      </c>
      <c r="G238" s="479"/>
      <c r="H238" s="78">
        <v>0.35</v>
      </c>
      <c r="I238" s="144"/>
      <c r="J238" s="23"/>
    </row>
    <row r="239" spans="1:18" ht="16" x14ac:dyDescent="0.2">
      <c r="A239" s="63"/>
      <c r="B239" s="75"/>
      <c r="C239" s="66"/>
      <c r="D239" s="66"/>
      <c r="E239" s="79"/>
      <c r="F239" s="78"/>
      <c r="G239" s="277"/>
      <c r="H239" s="79"/>
      <c r="I239" s="78"/>
      <c r="J239" s="23"/>
    </row>
    <row r="240" spans="1:18" ht="16" x14ac:dyDescent="0.2">
      <c r="A240" s="63"/>
      <c r="B240" s="75" t="s">
        <v>579</v>
      </c>
      <c r="C240" s="66" t="s">
        <v>70</v>
      </c>
      <c r="D240" s="66" t="s">
        <v>411</v>
      </c>
      <c r="E240" s="79">
        <v>10000</v>
      </c>
      <c r="F240" s="109">
        <v>0</v>
      </c>
      <c r="G240" s="479">
        <f>H240-F240</f>
        <v>3.08</v>
      </c>
      <c r="H240" s="79">
        <v>3.08</v>
      </c>
      <c r="I240" s="144">
        <f>SUM(H240:H245)</f>
        <v>19.840000000000003</v>
      </c>
      <c r="J240" s="23" t="s">
        <v>1040</v>
      </c>
    </row>
    <row r="241" spans="1:10" ht="16" x14ac:dyDescent="0.2">
      <c r="A241" s="63"/>
      <c r="B241" s="75" t="s">
        <v>579</v>
      </c>
      <c r="C241" s="66" t="s">
        <v>70</v>
      </c>
      <c r="D241" s="173" t="s">
        <v>417</v>
      </c>
      <c r="E241" s="79">
        <v>10000</v>
      </c>
      <c r="F241" s="109">
        <v>4.41</v>
      </c>
      <c r="G241" s="479"/>
      <c r="H241" s="79">
        <f>F241</f>
        <v>4.41</v>
      </c>
      <c r="I241" s="144"/>
      <c r="J241" s="23"/>
    </row>
    <row r="242" spans="1:10" ht="16" x14ac:dyDescent="0.2">
      <c r="A242" s="63"/>
      <c r="B242" s="75" t="s">
        <v>579</v>
      </c>
      <c r="C242" s="66" t="s">
        <v>70</v>
      </c>
      <c r="D242" s="173" t="s">
        <v>412</v>
      </c>
      <c r="E242" s="79">
        <v>10000</v>
      </c>
      <c r="F242" s="109">
        <v>3.42</v>
      </c>
      <c r="G242" s="479"/>
      <c r="H242" s="79">
        <f>F242</f>
        <v>3.42</v>
      </c>
      <c r="I242" s="144"/>
      <c r="J242" s="23"/>
    </row>
    <row r="243" spans="1:10" ht="16" x14ac:dyDescent="0.2">
      <c r="A243" s="63"/>
      <c r="B243" s="75" t="s">
        <v>579</v>
      </c>
      <c r="C243" s="66" t="s">
        <v>70</v>
      </c>
      <c r="D243" s="173" t="s">
        <v>413</v>
      </c>
      <c r="E243" s="79">
        <v>100000</v>
      </c>
      <c r="F243" s="109">
        <v>4.18</v>
      </c>
      <c r="G243" s="479"/>
      <c r="H243" s="79">
        <f>F243</f>
        <v>4.18</v>
      </c>
      <c r="I243" s="144"/>
      <c r="J243" s="23"/>
    </row>
    <row r="244" spans="1:10" ht="16" x14ac:dyDescent="0.2">
      <c r="A244" s="63"/>
      <c r="B244" s="75" t="s">
        <v>579</v>
      </c>
      <c r="C244" s="66" t="s">
        <v>70</v>
      </c>
      <c r="D244" s="173" t="s">
        <v>418</v>
      </c>
      <c r="E244" s="78">
        <v>100000</v>
      </c>
      <c r="F244" s="109">
        <v>4.4000000000000004</v>
      </c>
      <c r="G244" s="479"/>
      <c r="H244" s="79">
        <f>F244</f>
        <v>4.4000000000000004</v>
      </c>
      <c r="I244" s="144"/>
      <c r="J244" s="23"/>
    </row>
    <row r="245" spans="1:10" ht="16" x14ac:dyDescent="0.2">
      <c r="A245" s="63"/>
      <c r="B245" s="75" t="s">
        <v>579</v>
      </c>
      <c r="C245" s="66" t="s">
        <v>70</v>
      </c>
      <c r="D245" s="173" t="s">
        <v>414</v>
      </c>
      <c r="E245" s="79">
        <v>10000</v>
      </c>
      <c r="F245" s="109">
        <v>0.35</v>
      </c>
      <c r="G245" s="479"/>
      <c r="H245" s="79">
        <f>F245</f>
        <v>0.35</v>
      </c>
      <c r="I245" s="144"/>
      <c r="J245" s="23"/>
    </row>
    <row r="246" spans="1:10" ht="16" x14ac:dyDescent="0.2">
      <c r="A246" s="63"/>
      <c r="B246" s="75"/>
      <c r="C246" s="66"/>
      <c r="D246" s="173"/>
      <c r="E246" s="79"/>
      <c r="F246" s="78"/>
      <c r="G246" s="277"/>
      <c r="H246" s="79"/>
      <c r="I246" s="78"/>
      <c r="J246" s="23"/>
    </row>
    <row r="247" spans="1:10" ht="16" x14ac:dyDescent="0.2">
      <c r="A247" s="63"/>
      <c r="B247" s="75" t="s">
        <v>1209</v>
      </c>
      <c r="C247" s="66" t="s">
        <v>1210</v>
      </c>
      <c r="D247" s="85" t="s">
        <v>411</v>
      </c>
      <c r="E247" s="79">
        <v>100000</v>
      </c>
      <c r="F247" s="109">
        <v>8.19</v>
      </c>
      <c r="G247" s="479">
        <v>0.91</v>
      </c>
      <c r="H247" s="79">
        <v>9.1</v>
      </c>
      <c r="I247" s="144">
        <f>SUM(H247:H252)</f>
        <v>27.880000000000006</v>
      </c>
      <c r="J247" s="23" t="s">
        <v>1211</v>
      </c>
    </row>
    <row r="248" spans="1:10" ht="16" x14ac:dyDescent="0.2">
      <c r="A248" s="63"/>
      <c r="B248" s="75" t="s">
        <v>1209</v>
      </c>
      <c r="C248" s="66" t="s">
        <v>1210</v>
      </c>
      <c r="D248" s="66" t="s">
        <v>417</v>
      </c>
      <c r="E248" s="79">
        <v>50000</v>
      </c>
      <c r="F248" s="109">
        <v>14.15</v>
      </c>
      <c r="G248" s="479"/>
      <c r="H248" s="78">
        <v>14.15</v>
      </c>
      <c r="I248" s="144"/>
      <c r="J248" s="23"/>
    </row>
    <row r="249" spans="1:10" ht="16" x14ac:dyDescent="0.2">
      <c r="A249" s="63"/>
      <c r="B249" s="75" t="s">
        <v>1209</v>
      </c>
      <c r="C249" s="66" t="s">
        <v>1210</v>
      </c>
      <c r="D249" s="66" t="s">
        <v>412</v>
      </c>
      <c r="E249" s="79">
        <v>10000</v>
      </c>
      <c r="F249" s="109">
        <v>3.42</v>
      </c>
      <c r="G249" s="479"/>
      <c r="H249" s="78">
        <v>3.42</v>
      </c>
      <c r="I249" s="144"/>
      <c r="J249" s="23"/>
    </row>
    <row r="250" spans="1:10" ht="16" x14ac:dyDescent="0.2">
      <c r="A250" s="63"/>
      <c r="B250" s="75" t="s">
        <v>1209</v>
      </c>
      <c r="C250" s="66" t="s">
        <v>1210</v>
      </c>
      <c r="D250" s="173" t="s">
        <v>413</v>
      </c>
      <c r="E250" s="79">
        <v>10000</v>
      </c>
      <c r="F250" s="109">
        <v>0.42</v>
      </c>
      <c r="G250" s="479"/>
      <c r="H250" s="78">
        <v>0.42</v>
      </c>
      <c r="I250" s="144"/>
      <c r="J250" s="23"/>
    </row>
    <row r="251" spans="1:10" ht="16" x14ac:dyDescent="0.2">
      <c r="A251" s="63"/>
      <c r="B251" s="75" t="s">
        <v>1209</v>
      </c>
      <c r="C251" s="66" t="s">
        <v>1210</v>
      </c>
      <c r="D251" s="173" t="s">
        <v>418</v>
      </c>
      <c r="E251" s="79">
        <v>10000</v>
      </c>
      <c r="F251" s="109">
        <v>0.44</v>
      </c>
      <c r="G251" s="479"/>
      <c r="H251" s="78">
        <v>0.44</v>
      </c>
      <c r="I251" s="144"/>
      <c r="J251" s="23"/>
    </row>
    <row r="252" spans="1:10" ht="16" x14ac:dyDescent="0.2">
      <c r="A252" s="63"/>
      <c r="B252" s="75" t="s">
        <v>1209</v>
      </c>
      <c r="C252" s="66" t="s">
        <v>1210</v>
      </c>
      <c r="D252" s="173" t="s">
        <v>414</v>
      </c>
      <c r="E252" s="79">
        <v>10000</v>
      </c>
      <c r="F252" s="109">
        <v>0.35</v>
      </c>
      <c r="G252" s="479"/>
      <c r="H252" s="78">
        <v>0.35</v>
      </c>
      <c r="I252" s="144"/>
      <c r="J252" s="23"/>
    </row>
    <row r="253" spans="1:10" ht="16" x14ac:dyDescent="0.2">
      <c r="A253" s="63"/>
      <c r="B253" s="75"/>
      <c r="C253" s="66"/>
      <c r="D253" s="173"/>
      <c r="E253" s="79"/>
      <c r="F253" s="78"/>
      <c r="G253" s="277"/>
      <c r="H253" s="79"/>
      <c r="I253" s="78"/>
      <c r="J253" s="23"/>
    </row>
    <row r="254" spans="1:10" ht="16" x14ac:dyDescent="0.2">
      <c r="A254" s="63"/>
      <c r="B254" s="75" t="s">
        <v>818</v>
      </c>
      <c r="C254" s="66" t="s">
        <v>813</v>
      </c>
      <c r="D254" s="173" t="s">
        <v>411</v>
      </c>
      <c r="E254" s="79">
        <v>10000</v>
      </c>
      <c r="F254" s="109">
        <f>H254-G254</f>
        <v>0</v>
      </c>
      <c r="G254" s="479">
        <v>0.46</v>
      </c>
      <c r="H254" s="79">
        <v>0.46</v>
      </c>
      <c r="I254" s="144">
        <f>SUM(H254:H255)</f>
        <v>0.88</v>
      </c>
      <c r="J254" s="23"/>
    </row>
    <row r="255" spans="1:10" ht="16" x14ac:dyDescent="0.2">
      <c r="A255" s="63"/>
      <c r="B255" s="75" t="s">
        <v>818</v>
      </c>
      <c r="C255" s="66" t="s">
        <v>813</v>
      </c>
      <c r="D255" s="173" t="s">
        <v>413</v>
      </c>
      <c r="E255" s="79">
        <v>10000</v>
      </c>
      <c r="F255" s="109">
        <v>0.42</v>
      </c>
      <c r="G255" s="479">
        <v>0</v>
      </c>
      <c r="H255" s="79">
        <v>0.42</v>
      </c>
      <c r="I255" s="144"/>
      <c r="J255" s="23"/>
    </row>
    <row r="256" spans="1:10" ht="16" x14ac:dyDescent="0.2">
      <c r="A256" s="63"/>
      <c r="B256" s="75"/>
      <c r="C256" s="66"/>
      <c r="D256" s="173"/>
      <c r="E256" s="79"/>
      <c r="F256" s="78"/>
      <c r="G256" s="277"/>
      <c r="H256" s="79"/>
      <c r="I256" s="78"/>
      <c r="J256" s="23"/>
    </row>
    <row r="257" spans="1:10" ht="16" x14ac:dyDescent="0.2">
      <c r="A257" s="63"/>
      <c r="B257" s="75" t="s">
        <v>912</v>
      </c>
      <c r="C257" s="66" t="s">
        <v>913</v>
      </c>
      <c r="D257" s="173" t="s">
        <v>411</v>
      </c>
      <c r="E257" s="79">
        <v>10000</v>
      </c>
      <c r="F257" s="109">
        <v>0</v>
      </c>
      <c r="G257" s="479">
        <v>2.0099999999999998</v>
      </c>
      <c r="H257" s="79">
        <v>2.0099999999999998</v>
      </c>
      <c r="I257" s="144">
        <v>2.0099999999999998</v>
      </c>
      <c r="J257" s="23"/>
    </row>
    <row r="258" spans="1:10" ht="16" x14ac:dyDescent="0.2">
      <c r="A258" s="63"/>
      <c r="B258" s="75" t="s">
        <v>912</v>
      </c>
      <c r="C258" s="66" t="s">
        <v>913</v>
      </c>
      <c r="D258" s="173" t="s">
        <v>414</v>
      </c>
      <c r="E258" s="79"/>
      <c r="F258" s="109"/>
      <c r="G258" s="479"/>
      <c r="H258" s="79"/>
      <c r="I258" s="144"/>
      <c r="J258" s="23" t="s">
        <v>1170</v>
      </c>
    </row>
    <row r="259" spans="1:10" ht="16" x14ac:dyDescent="0.2">
      <c r="A259" s="63"/>
      <c r="B259" s="75"/>
      <c r="C259" s="66"/>
      <c r="D259" s="173"/>
      <c r="E259" s="79"/>
      <c r="F259" s="78"/>
      <c r="G259" s="277"/>
      <c r="H259" s="79"/>
      <c r="I259" s="78"/>
      <c r="J259" s="23"/>
    </row>
    <row r="260" spans="1:10" ht="16" x14ac:dyDescent="0.2">
      <c r="A260" s="63"/>
      <c r="B260" s="75" t="s">
        <v>638</v>
      </c>
      <c r="C260" s="66" t="s">
        <v>636</v>
      </c>
      <c r="D260" s="173" t="s">
        <v>411</v>
      </c>
      <c r="E260" s="78">
        <v>100000</v>
      </c>
      <c r="F260" s="109">
        <v>18.09</v>
      </c>
      <c r="G260" s="479">
        <v>2.0099999999999998</v>
      </c>
      <c r="H260" s="78">
        <f>F260+G260</f>
        <v>20.100000000000001</v>
      </c>
      <c r="I260" s="144">
        <f>SUM(H260:H265)</f>
        <v>34.660000000000004</v>
      </c>
      <c r="J260" s="23"/>
    </row>
    <row r="261" spans="1:10" ht="16" x14ac:dyDescent="0.2">
      <c r="A261" s="63"/>
      <c r="B261" s="75" t="s">
        <v>638</v>
      </c>
      <c r="C261" s="66" t="s">
        <v>636</v>
      </c>
      <c r="D261" s="173" t="s">
        <v>417</v>
      </c>
      <c r="E261" s="78">
        <v>5000</v>
      </c>
      <c r="F261" s="109">
        <v>2.21</v>
      </c>
      <c r="G261" s="479"/>
      <c r="H261" s="78">
        <v>2.21</v>
      </c>
      <c r="I261" s="144"/>
      <c r="J261" s="23"/>
    </row>
    <row r="262" spans="1:10" ht="16" x14ac:dyDescent="0.2">
      <c r="A262" s="63"/>
      <c r="B262" s="75" t="s">
        <v>638</v>
      </c>
      <c r="C262" s="66" t="s">
        <v>636</v>
      </c>
      <c r="D262" s="173" t="s">
        <v>412</v>
      </c>
      <c r="E262" s="78">
        <v>10000</v>
      </c>
      <c r="F262" s="109">
        <v>3.42</v>
      </c>
      <c r="G262" s="479"/>
      <c r="H262" s="78">
        <f>F262</f>
        <v>3.42</v>
      </c>
      <c r="I262" s="144"/>
      <c r="J262" s="23"/>
    </row>
    <row r="263" spans="1:10" ht="16" x14ac:dyDescent="0.2">
      <c r="A263" s="63"/>
      <c r="B263" s="75" t="s">
        <v>638</v>
      </c>
      <c r="C263" s="66" t="s">
        <v>636</v>
      </c>
      <c r="D263" s="173" t="s">
        <v>413</v>
      </c>
      <c r="E263" s="78">
        <v>200000</v>
      </c>
      <c r="F263" s="109">
        <v>8.36</v>
      </c>
      <c r="G263" s="479"/>
      <c r="H263" s="78">
        <f>F263</f>
        <v>8.36</v>
      </c>
      <c r="I263" s="144"/>
      <c r="J263" s="23"/>
    </row>
    <row r="264" spans="1:10" ht="16" x14ac:dyDescent="0.2">
      <c r="A264" s="63"/>
      <c r="B264" s="75" t="s">
        <v>638</v>
      </c>
      <c r="C264" s="66" t="s">
        <v>636</v>
      </c>
      <c r="D264" s="173" t="s">
        <v>418</v>
      </c>
      <c r="E264" s="78">
        <v>5000</v>
      </c>
      <c r="F264" s="109">
        <v>0.22</v>
      </c>
      <c r="G264" s="479"/>
      <c r="H264" s="78">
        <v>0.22</v>
      </c>
      <c r="I264" s="144"/>
      <c r="J264" s="23"/>
    </row>
    <row r="265" spans="1:10" ht="16" x14ac:dyDescent="0.2">
      <c r="A265" s="63"/>
      <c r="B265" s="75" t="s">
        <v>638</v>
      </c>
      <c r="C265" s="66" t="s">
        <v>636</v>
      </c>
      <c r="D265" s="173" t="s">
        <v>414</v>
      </c>
      <c r="E265" s="78">
        <v>10000</v>
      </c>
      <c r="F265" s="109">
        <v>0.35</v>
      </c>
      <c r="G265" s="479"/>
      <c r="H265" s="78">
        <f>F265</f>
        <v>0.35</v>
      </c>
      <c r="I265" s="144"/>
      <c r="J265" s="23"/>
    </row>
    <row r="266" spans="1:10" ht="16" x14ac:dyDescent="0.2">
      <c r="A266" s="63"/>
      <c r="B266" s="75"/>
      <c r="C266" s="66"/>
      <c r="D266" s="173"/>
      <c r="E266" s="78"/>
      <c r="F266" s="78"/>
      <c r="G266" s="277"/>
      <c r="H266" s="78"/>
      <c r="I266" s="78"/>
      <c r="J266" s="23"/>
    </row>
    <row r="267" spans="1:10" ht="16" x14ac:dyDescent="0.2">
      <c r="A267" s="63"/>
      <c r="B267" s="75" t="s">
        <v>585</v>
      </c>
      <c r="C267" s="66" t="s">
        <v>378</v>
      </c>
      <c r="D267" s="66" t="s">
        <v>411</v>
      </c>
      <c r="E267" s="78">
        <v>10000</v>
      </c>
      <c r="F267" s="109">
        <v>0</v>
      </c>
      <c r="G267" s="479">
        <v>14.08</v>
      </c>
      <c r="H267" s="78">
        <v>14.08</v>
      </c>
      <c r="I267" s="144">
        <f>H267</f>
        <v>14.08</v>
      </c>
      <c r="J267" s="23"/>
    </row>
    <row r="268" spans="1:10" ht="16" x14ac:dyDescent="0.2">
      <c r="A268" s="63"/>
      <c r="B268" s="75"/>
      <c r="C268" s="66"/>
      <c r="D268" s="66"/>
      <c r="E268" s="78"/>
      <c r="F268" s="78"/>
      <c r="G268" s="277"/>
      <c r="H268" s="78"/>
      <c r="I268" s="78"/>
      <c r="J268" s="23"/>
    </row>
    <row r="269" spans="1:10" ht="16" x14ac:dyDescent="0.2">
      <c r="A269" s="63"/>
      <c r="B269" s="75" t="s">
        <v>625</v>
      </c>
      <c r="C269" s="66" t="s">
        <v>202</v>
      </c>
      <c r="D269" s="66" t="s">
        <v>411</v>
      </c>
      <c r="E269" s="78">
        <v>10000</v>
      </c>
      <c r="F269" s="109">
        <v>0</v>
      </c>
      <c r="G269" s="479">
        <v>0.91</v>
      </c>
      <c r="H269" s="78">
        <v>0.91</v>
      </c>
      <c r="I269" s="144">
        <f>SUM(H269:H270)</f>
        <v>1.33</v>
      </c>
      <c r="J269" s="23"/>
    </row>
    <row r="270" spans="1:10" ht="16" x14ac:dyDescent="0.2">
      <c r="A270" s="63"/>
      <c r="B270" s="75" t="s">
        <v>625</v>
      </c>
      <c r="C270" s="66" t="s">
        <v>202</v>
      </c>
      <c r="D270" s="66" t="s">
        <v>413</v>
      </c>
      <c r="E270" s="78">
        <v>10000</v>
      </c>
      <c r="F270" s="109">
        <v>0.42</v>
      </c>
      <c r="G270" s="479">
        <v>0</v>
      </c>
      <c r="H270" s="78">
        <v>0.42</v>
      </c>
      <c r="I270" s="144"/>
      <c r="J270" s="23" t="s">
        <v>1141</v>
      </c>
    </row>
    <row r="271" spans="1:10" ht="16" x14ac:dyDescent="0.2">
      <c r="A271" s="63"/>
      <c r="B271" s="75"/>
      <c r="C271" s="66"/>
      <c r="D271" s="66"/>
      <c r="E271" s="78"/>
      <c r="F271" s="109"/>
      <c r="G271" s="479"/>
      <c r="H271" s="78"/>
      <c r="I271" s="144"/>
      <c r="J271" s="23"/>
    </row>
    <row r="272" spans="1:10" ht="16" x14ac:dyDescent="0.2">
      <c r="A272" s="63"/>
      <c r="B272" s="75" t="s">
        <v>586</v>
      </c>
      <c r="C272" s="85" t="s">
        <v>228</v>
      </c>
      <c r="D272" s="85" t="s">
        <v>411</v>
      </c>
      <c r="E272" s="86">
        <v>10000</v>
      </c>
      <c r="F272" s="251">
        <v>0</v>
      </c>
      <c r="G272" s="479">
        <f>H272-F272</f>
        <v>0.53</v>
      </c>
      <c r="H272" s="86">
        <v>0.53</v>
      </c>
      <c r="I272" s="242">
        <f>SUM(H272:H273)</f>
        <v>0.95</v>
      </c>
      <c r="J272" s="23"/>
    </row>
    <row r="273" spans="1:11" ht="16" x14ac:dyDescent="0.2">
      <c r="A273" s="63"/>
      <c r="B273" s="75" t="s">
        <v>586</v>
      </c>
      <c r="C273" s="85" t="s">
        <v>228</v>
      </c>
      <c r="D273" s="85" t="s">
        <v>413</v>
      </c>
      <c r="E273" s="86">
        <v>10000</v>
      </c>
      <c r="F273" s="251">
        <v>0.42</v>
      </c>
      <c r="G273" s="479"/>
      <c r="H273" s="86">
        <v>0.42</v>
      </c>
      <c r="I273" s="242"/>
      <c r="J273" s="23"/>
    </row>
    <row r="274" spans="1:11" ht="16" x14ac:dyDescent="0.2">
      <c r="A274" s="63"/>
      <c r="B274" s="75"/>
      <c r="C274" s="85"/>
      <c r="D274" s="85"/>
      <c r="E274" s="86"/>
      <c r="F274" s="86"/>
      <c r="G274" s="277"/>
      <c r="H274" s="86"/>
      <c r="I274" s="86"/>
      <c r="J274" s="23"/>
    </row>
    <row r="275" spans="1:11" ht="16" x14ac:dyDescent="0.2">
      <c r="A275" s="63"/>
      <c r="B275" s="75" t="s">
        <v>919</v>
      </c>
      <c r="C275" s="85" t="s">
        <v>920</v>
      </c>
      <c r="D275" s="85" t="s">
        <v>411</v>
      </c>
      <c r="E275" s="86">
        <v>10000</v>
      </c>
      <c r="F275" s="251">
        <v>0</v>
      </c>
      <c r="G275" s="479">
        <v>0.91</v>
      </c>
      <c r="H275" s="86">
        <v>0.91</v>
      </c>
      <c r="I275" s="242">
        <f>SUM(H275:H277)</f>
        <v>5.77</v>
      </c>
      <c r="J275" s="23"/>
      <c r="K275" t="s">
        <v>1165</v>
      </c>
    </row>
    <row r="276" spans="1:11" ht="16" x14ac:dyDescent="0.2">
      <c r="A276" s="63"/>
      <c r="B276" s="75" t="s">
        <v>919</v>
      </c>
      <c r="C276" s="85" t="s">
        <v>920</v>
      </c>
      <c r="D276" s="85" t="s">
        <v>412</v>
      </c>
      <c r="E276" s="86">
        <v>2000</v>
      </c>
      <c r="F276" s="251">
        <v>0.68</v>
      </c>
      <c r="G276" s="479"/>
      <c r="H276" s="86">
        <v>0.68</v>
      </c>
      <c r="I276" s="242"/>
      <c r="J276" s="23" t="s">
        <v>1142</v>
      </c>
    </row>
    <row r="277" spans="1:11" ht="16" x14ac:dyDescent="0.2">
      <c r="A277" s="63"/>
      <c r="B277" s="75" t="s">
        <v>919</v>
      </c>
      <c r="C277" s="85" t="s">
        <v>920</v>
      </c>
      <c r="D277" s="85" t="s">
        <v>413</v>
      </c>
      <c r="E277" s="86">
        <v>100000</v>
      </c>
      <c r="F277" s="251">
        <v>4.18</v>
      </c>
      <c r="G277" s="479"/>
      <c r="H277" s="86">
        <v>4.18</v>
      </c>
      <c r="I277" s="242"/>
      <c r="J277" s="23" t="s">
        <v>1142</v>
      </c>
    </row>
    <row r="278" spans="1:11" ht="16" x14ac:dyDescent="0.2">
      <c r="A278" s="63"/>
      <c r="B278" s="75"/>
      <c r="C278" s="85"/>
      <c r="D278" s="85"/>
      <c r="E278" s="86"/>
      <c r="F278" s="86"/>
      <c r="G278" s="277"/>
      <c r="H278" s="86"/>
      <c r="I278" s="86"/>
      <c r="J278" s="23"/>
    </row>
    <row r="279" spans="1:11" ht="16" x14ac:dyDescent="0.2">
      <c r="A279" s="63"/>
      <c r="B279" s="75" t="s">
        <v>719</v>
      </c>
      <c r="C279" s="85" t="s">
        <v>738</v>
      </c>
      <c r="D279" s="85" t="s">
        <v>411</v>
      </c>
      <c r="E279" s="86">
        <v>250000</v>
      </c>
      <c r="F279" s="251">
        <v>15.84</v>
      </c>
      <c r="G279" s="479">
        <v>3.78</v>
      </c>
      <c r="H279" s="86">
        <v>16.5</v>
      </c>
      <c r="I279" s="242">
        <f>SUM(H279:H280)</f>
        <v>29.880000000000003</v>
      </c>
      <c r="J279" s="23"/>
    </row>
    <row r="280" spans="1:11" ht="16" x14ac:dyDescent="0.2">
      <c r="A280" s="63"/>
      <c r="B280" s="75" t="s">
        <v>719</v>
      </c>
      <c r="C280" s="85" t="s">
        <v>738</v>
      </c>
      <c r="D280" s="85" t="s">
        <v>413</v>
      </c>
      <c r="E280" s="86">
        <v>320000</v>
      </c>
      <c r="F280" s="251">
        <v>13.38</v>
      </c>
      <c r="G280" s="479"/>
      <c r="H280" s="86">
        <f>F280</f>
        <v>13.38</v>
      </c>
      <c r="I280" s="242"/>
      <c r="J280" s="23"/>
    </row>
    <row r="281" spans="1:11" ht="16" x14ac:dyDescent="0.2">
      <c r="A281" s="63"/>
      <c r="B281" s="75"/>
      <c r="C281" s="85"/>
      <c r="D281" s="85"/>
      <c r="E281" s="86"/>
      <c r="F281" s="86"/>
      <c r="G281" s="277"/>
      <c r="H281" s="86"/>
      <c r="I281" s="86"/>
      <c r="J281" s="23"/>
    </row>
    <row r="282" spans="1:11" ht="16" x14ac:dyDescent="0.2">
      <c r="A282" s="63"/>
      <c r="B282" s="75" t="s">
        <v>588</v>
      </c>
      <c r="C282" s="66" t="s">
        <v>84</v>
      </c>
      <c r="D282" s="66" t="s">
        <v>411</v>
      </c>
      <c r="E282" s="78">
        <v>10000</v>
      </c>
      <c r="F282" s="109">
        <v>0</v>
      </c>
      <c r="G282" s="479">
        <f>H282-F282</f>
        <v>0.91</v>
      </c>
      <c r="H282" s="78">
        <v>0.91</v>
      </c>
      <c r="I282" s="144">
        <f>SUM(H282:H285)</f>
        <v>2.08</v>
      </c>
      <c r="J282" s="211"/>
    </row>
    <row r="283" spans="1:11" ht="16" x14ac:dyDescent="0.2">
      <c r="A283" s="63"/>
      <c r="B283" s="75" t="s">
        <v>588</v>
      </c>
      <c r="C283" s="66" t="s">
        <v>84</v>
      </c>
      <c r="D283" s="66" t="s">
        <v>412</v>
      </c>
      <c r="E283" s="78">
        <v>2000</v>
      </c>
      <c r="F283" s="109">
        <v>0.68</v>
      </c>
      <c r="G283" s="479"/>
      <c r="H283" s="78">
        <v>0.68</v>
      </c>
      <c r="I283" s="144"/>
      <c r="J283" s="211"/>
    </row>
    <row r="284" spans="1:11" ht="16" x14ac:dyDescent="0.2">
      <c r="A284" s="63"/>
      <c r="B284" s="75" t="s">
        <v>588</v>
      </c>
      <c r="C284" s="66" t="s">
        <v>84</v>
      </c>
      <c r="D284" s="66" t="s">
        <v>413</v>
      </c>
      <c r="E284" s="78">
        <v>10000</v>
      </c>
      <c r="F284" s="109">
        <v>0.42</v>
      </c>
      <c r="G284" s="479"/>
      <c r="H284" s="78">
        <f>F284</f>
        <v>0.42</v>
      </c>
      <c r="I284" s="144"/>
      <c r="J284" s="23"/>
    </row>
    <row r="285" spans="1:11" ht="16" x14ac:dyDescent="0.2">
      <c r="A285" s="63"/>
      <c r="B285" s="75" t="s">
        <v>588</v>
      </c>
      <c r="C285" s="66" t="s">
        <v>84</v>
      </c>
      <c r="D285" s="66" t="s">
        <v>414</v>
      </c>
      <c r="E285" s="78">
        <v>2000</v>
      </c>
      <c r="F285" s="109">
        <v>7.0000000000000007E-2</v>
      </c>
      <c r="G285" s="479">
        <v>0</v>
      </c>
      <c r="H285" s="78">
        <v>7.0000000000000007E-2</v>
      </c>
      <c r="I285" s="144"/>
      <c r="J285" s="23"/>
    </row>
    <row r="286" spans="1:11" ht="16" x14ac:dyDescent="0.2">
      <c r="A286" s="63"/>
      <c r="B286" s="75"/>
      <c r="C286" s="66"/>
      <c r="D286" s="66"/>
      <c r="E286" s="78"/>
      <c r="F286" s="78"/>
      <c r="G286" s="277"/>
      <c r="H286" s="78"/>
      <c r="I286" s="78"/>
      <c r="J286" s="23"/>
    </row>
    <row r="287" spans="1:11" ht="16" x14ac:dyDescent="0.2">
      <c r="A287" s="63"/>
      <c r="B287" s="75" t="s">
        <v>589</v>
      </c>
      <c r="C287" s="66" t="s">
        <v>60</v>
      </c>
      <c r="D287" s="66" t="s">
        <v>411</v>
      </c>
      <c r="E287" s="78">
        <v>10000</v>
      </c>
      <c r="F287" s="109">
        <v>0</v>
      </c>
      <c r="G287" s="479">
        <f>H287-F287</f>
        <v>8.02</v>
      </c>
      <c r="H287" s="78">
        <v>8.02</v>
      </c>
      <c r="I287" s="144">
        <f>H287</f>
        <v>8.02</v>
      </c>
      <c r="J287" s="211"/>
    </row>
    <row r="288" spans="1:11" ht="16" x14ac:dyDescent="0.2">
      <c r="A288" s="63"/>
      <c r="B288" s="75"/>
      <c r="C288" s="66"/>
      <c r="D288" s="66"/>
      <c r="E288" s="78"/>
      <c r="F288" s="78"/>
      <c r="G288" s="277"/>
      <c r="H288" s="78"/>
      <c r="I288" s="78"/>
      <c r="J288" s="211"/>
    </row>
    <row r="289" spans="1:10" ht="16" x14ac:dyDescent="0.2">
      <c r="A289" s="63"/>
      <c r="B289" s="75" t="s">
        <v>923</v>
      </c>
      <c r="C289" s="66" t="s">
        <v>924</v>
      </c>
      <c r="D289" s="66" t="s">
        <v>411</v>
      </c>
      <c r="E289" s="78">
        <v>10000</v>
      </c>
      <c r="F289" s="109">
        <v>0</v>
      </c>
      <c r="G289" s="479">
        <v>2.0099999999999998</v>
      </c>
      <c r="H289" s="78">
        <v>2.0099999999999998</v>
      </c>
      <c r="I289" s="144">
        <f>SUM(H289:H290)</f>
        <v>10.37</v>
      </c>
      <c r="J289" s="211"/>
    </row>
    <row r="290" spans="1:10" ht="16" x14ac:dyDescent="0.2">
      <c r="A290" s="63"/>
      <c r="B290" s="75" t="s">
        <v>923</v>
      </c>
      <c r="C290" s="66" t="s">
        <v>924</v>
      </c>
      <c r="D290" s="66" t="s">
        <v>413</v>
      </c>
      <c r="E290" s="78">
        <v>200000</v>
      </c>
      <c r="F290" s="109">
        <v>8.36</v>
      </c>
      <c r="G290" s="479"/>
      <c r="H290" s="78">
        <v>8.36</v>
      </c>
      <c r="I290" s="144"/>
      <c r="J290" s="211"/>
    </row>
    <row r="291" spans="1:10" ht="16" x14ac:dyDescent="0.2">
      <c r="A291" s="63"/>
      <c r="B291" s="75"/>
      <c r="C291" s="66"/>
      <c r="D291" s="66"/>
      <c r="E291" s="78"/>
      <c r="F291" s="78"/>
      <c r="G291" s="277"/>
      <c r="H291" s="78"/>
      <c r="I291" s="78"/>
      <c r="J291" s="23"/>
    </row>
    <row r="292" spans="1:10" ht="16" x14ac:dyDescent="0.2">
      <c r="A292" s="63"/>
      <c r="B292" s="75" t="s">
        <v>786</v>
      </c>
      <c r="C292" s="66" t="s">
        <v>787</v>
      </c>
      <c r="D292" s="66" t="s">
        <v>411</v>
      </c>
      <c r="E292" s="78">
        <v>10000</v>
      </c>
      <c r="F292" s="109">
        <v>0</v>
      </c>
      <c r="G292" s="479">
        <v>0.66</v>
      </c>
      <c r="H292" s="78">
        <f>SUM(F292:G292)</f>
        <v>0.66</v>
      </c>
      <c r="I292" s="144">
        <f>SUM(H292:H292)</f>
        <v>0.66</v>
      </c>
      <c r="J292" s="23"/>
    </row>
    <row r="293" spans="1:10" ht="16" x14ac:dyDescent="0.2">
      <c r="A293" s="63"/>
      <c r="B293" s="75"/>
      <c r="C293" s="66"/>
      <c r="D293" s="66"/>
      <c r="E293" s="78"/>
      <c r="F293" s="78"/>
      <c r="G293" s="277"/>
      <c r="H293" s="78"/>
      <c r="I293" s="78"/>
      <c r="J293" s="23"/>
    </row>
    <row r="294" spans="1:10" ht="16" x14ac:dyDescent="0.2">
      <c r="A294" s="63"/>
      <c r="B294" s="290">
        <v>2235</v>
      </c>
      <c r="C294" s="66" t="s">
        <v>527</v>
      </c>
      <c r="D294" s="66" t="s">
        <v>411</v>
      </c>
      <c r="E294" s="78">
        <v>10000</v>
      </c>
      <c r="F294" s="109">
        <v>0</v>
      </c>
      <c r="G294" s="479">
        <f>H294-F294</f>
        <v>2.0099999999999998</v>
      </c>
      <c r="H294" s="78">
        <v>2.0099999999999998</v>
      </c>
      <c r="I294" s="144">
        <f>SUM(H294:H299)</f>
        <v>4.8199999999999994</v>
      </c>
      <c r="J294" s="23"/>
    </row>
    <row r="295" spans="1:10" ht="16" x14ac:dyDescent="0.2">
      <c r="A295" s="63"/>
      <c r="B295" s="290" t="s">
        <v>535</v>
      </c>
      <c r="C295" s="66" t="s">
        <v>527</v>
      </c>
      <c r="D295" s="66" t="s">
        <v>417</v>
      </c>
      <c r="E295" s="78">
        <v>5000</v>
      </c>
      <c r="F295" s="109">
        <v>1.42</v>
      </c>
      <c r="G295" s="479"/>
      <c r="H295" s="78">
        <f>F295</f>
        <v>1.42</v>
      </c>
      <c r="I295" s="144"/>
      <c r="J295" s="23"/>
    </row>
    <row r="296" spans="1:10" ht="16" x14ac:dyDescent="0.2">
      <c r="A296" s="63"/>
      <c r="B296" s="290" t="s">
        <v>535</v>
      </c>
      <c r="C296" s="66" t="s">
        <v>527</v>
      </c>
      <c r="D296" s="66" t="s">
        <v>412</v>
      </c>
      <c r="E296" s="78">
        <v>2000</v>
      </c>
      <c r="F296" s="109">
        <v>0.68</v>
      </c>
      <c r="G296" s="479"/>
      <c r="H296" s="78">
        <f>F296</f>
        <v>0.68</v>
      </c>
      <c r="I296" s="144"/>
      <c r="J296" s="23"/>
    </row>
    <row r="297" spans="1:10" ht="16" x14ac:dyDescent="0.2">
      <c r="A297" s="63"/>
      <c r="B297" s="290" t="s">
        <v>535</v>
      </c>
      <c r="C297" s="66" t="s">
        <v>527</v>
      </c>
      <c r="D297" s="66" t="s">
        <v>413</v>
      </c>
      <c r="E297" s="78">
        <v>10000</v>
      </c>
      <c r="F297" s="109">
        <v>0.42</v>
      </c>
      <c r="G297" s="479"/>
      <c r="H297" s="78">
        <f>F297</f>
        <v>0.42</v>
      </c>
      <c r="I297" s="144"/>
      <c r="J297" s="23"/>
    </row>
    <row r="298" spans="1:10" ht="16" x14ac:dyDescent="0.2">
      <c r="A298" s="63"/>
      <c r="B298" s="290" t="s">
        <v>535</v>
      </c>
      <c r="C298" s="66" t="s">
        <v>527</v>
      </c>
      <c r="D298" s="66" t="s">
        <v>418</v>
      </c>
      <c r="E298" s="78">
        <v>5000</v>
      </c>
      <c r="F298" s="109">
        <v>0.22</v>
      </c>
      <c r="G298" s="479"/>
      <c r="H298" s="78">
        <f>F298</f>
        <v>0.22</v>
      </c>
      <c r="I298" s="144"/>
      <c r="J298" s="23"/>
    </row>
    <row r="299" spans="1:10" ht="16" x14ac:dyDescent="0.2">
      <c r="A299" s="63"/>
      <c r="B299" s="290" t="s">
        <v>535</v>
      </c>
      <c r="C299" s="66" t="s">
        <v>527</v>
      </c>
      <c r="D299" s="66" t="s">
        <v>414</v>
      </c>
      <c r="E299" s="78">
        <v>2000</v>
      </c>
      <c r="F299" s="109">
        <v>7.0000000000000007E-2</v>
      </c>
      <c r="G299" s="479"/>
      <c r="H299" s="78">
        <f>F299</f>
        <v>7.0000000000000007E-2</v>
      </c>
      <c r="I299" s="144"/>
      <c r="J299" s="23"/>
    </row>
    <row r="300" spans="1:10" ht="16" x14ac:dyDescent="0.2">
      <c r="A300" s="63"/>
      <c r="B300" s="23"/>
      <c r="C300" s="66"/>
      <c r="D300" s="66"/>
      <c r="E300" s="78"/>
      <c r="F300" s="78"/>
      <c r="G300" s="277"/>
      <c r="H300" s="78"/>
      <c r="I300" s="78"/>
      <c r="J300" s="23"/>
    </row>
    <row r="301" spans="1:10" ht="16" x14ac:dyDescent="0.2">
      <c r="A301" s="63"/>
      <c r="B301" s="275">
        <v>2245</v>
      </c>
      <c r="C301" s="66" t="s">
        <v>639</v>
      </c>
      <c r="D301" s="66" t="s">
        <v>411</v>
      </c>
      <c r="E301" s="78">
        <v>10000</v>
      </c>
      <c r="F301" s="109">
        <v>0</v>
      </c>
      <c r="G301" s="479">
        <v>5.0199999999999996</v>
      </c>
      <c r="H301" s="78">
        <f>F301+G301</f>
        <v>5.0199999999999996</v>
      </c>
      <c r="I301" s="144">
        <f>SUM(H301:H302)</f>
        <v>5.4399999999999995</v>
      </c>
      <c r="J301" s="23"/>
    </row>
    <row r="302" spans="1:10" ht="16" x14ac:dyDescent="0.2">
      <c r="A302" s="63"/>
      <c r="B302" s="275">
        <v>2245</v>
      </c>
      <c r="C302" s="66" t="s">
        <v>639</v>
      </c>
      <c r="D302" s="66" t="s">
        <v>413</v>
      </c>
      <c r="E302" s="78">
        <v>10000</v>
      </c>
      <c r="F302" s="109">
        <v>0.42</v>
      </c>
      <c r="G302" s="479"/>
      <c r="H302" s="78">
        <f>F302</f>
        <v>0.42</v>
      </c>
      <c r="I302" s="144"/>
      <c r="J302" s="23"/>
    </row>
    <row r="303" spans="1:10" ht="16" x14ac:dyDescent="0.2">
      <c r="A303" s="63"/>
      <c r="B303" s="275"/>
      <c r="C303" s="66"/>
      <c r="D303" s="66"/>
      <c r="E303" s="78"/>
      <c r="F303" s="78"/>
      <c r="G303" s="277"/>
      <c r="H303" s="78"/>
      <c r="I303" s="78"/>
      <c r="J303" s="23"/>
    </row>
    <row r="304" spans="1:10" ht="16" x14ac:dyDescent="0.2">
      <c r="A304" s="63"/>
      <c r="B304" s="275">
        <v>2281</v>
      </c>
      <c r="C304" s="66" t="s">
        <v>773</v>
      </c>
      <c r="D304" s="66" t="s">
        <v>411</v>
      </c>
      <c r="E304" s="78">
        <v>40000</v>
      </c>
      <c r="F304" s="109">
        <v>24.06</v>
      </c>
      <c r="G304" s="479">
        <f>H304-F304</f>
        <v>8.02</v>
      </c>
      <c r="H304" s="78">
        <v>32.08</v>
      </c>
      <c r="I304" s="144">
        <f>SUM(H304:H308)</f>
        <v>47.93</v>
      </c>
      <c r="J304" s="23"/>
    </row>
    <row r="305" spans="1:10" ht="16" x14ac:dyDescent="0.2">
      <c r="A305" s="63"/>
      <c r="B305" s="275">
        <v>2281</v>
      </c>
      <c r="C305" s="66" t="s">
        <v>773</v>
      </c>
      <c r="D305" s="66" t="s">
        <v>417</v>
      </c>
      <c r="E305" s="78">
        <v>10000</v>
      </c>
      <c r="F305" s="109">
        <v>11.57</v>
      </c>
      <c r="G305" s="479"/>
      <c r="H305" s="78">
        <f>F305</f>
        <v>11.57</v>
      </c>
      <c r="I305" s="144"/>
      <c r="J305" s="23"/>
    </row>
    <row r="306" spans="1:10" ht="16" x14ac:dyDescent="0.2">
      <c r="A306" s="63"/>
      <c r="B306" s="275">
        <v>2281</v>
      </c>
      <c r="C306" s="66" t="s">
        <v>773</v>
      </c>
      <c r="D306" s="66" t="s">
        <v>412</v>
      </c>
      <c r="E306" s="78">
        <v>10000</v>
      </c>
      <c r="F306" s="109">
        <v>3.42</v>
      </c>
      <c r="G306" s="479"/>
      <c r="H306" s="78">
        <f>F306</f>
        <v>3.42</v>
      </c>
      <c r="I306" s="144"/>
      <c r="J306" s="23"/>
    </row>
    <row r="307" spans="1:10" ht="16" x14ac:dyDescent="0.2">
      <c r="A307" s="63"/>
      <c r="B307" s="275">
        <v>2281</v>
      </c>
      <c r="C307" s="66" t="s">
        <v>773</v>
      </c>
      <c r="D307" s="66" t="s">
        <v>413</v>
      </c>
      <c r="E307" s="78">
        <v>10000</v>
      </c>
      <c r="F307" s="109">
        <v>0.42</v>
      </c>
      <c r="G307" s="479"/>
      <c r="H307" s="78">
        <f>F307</f>
        <v>0.42</v>
      </c>
      <c r="I307" s="144"/>
      <c r="J307" s="23"/>
    </row>
    <row r="308" spans="1:10" ht="16" x14ac:dyDescent="0.2">
      <c r="A308" s="63"/>
      <c r="B308" s="275">
        <v>2281</v>
      </c>
      <c r="C308" s="66" t="s">
        <v>773</v>
      </c>
      <c r="D308" s="66" t="s">
        <v>418</v>
      </c>
      <c r="E308" s="78">
        <v>10000</v>
      </c>
      <c r="F308" s="109">
        <v>0.44</v>
      </c>
      <c r="G308" s="479">
        <v>0</v>
      </c>
      <c r="H308" s="78">
        <v>0.44</v>
      </c>
      <c r="I308" s="144"/>
      <c r="J308" s="23"/>
    </row>
    <row r="309" spans="1:10" ht="16" x14ac:dyDescent="0.2">
      <c r="A309" s="63"/>
      <c r="B309" s="75"/>
      <c r="C309" s="66"/>
      <c r="D309" s="66"/>
      <c r="E309" s="78"/>
      <c r="F309" s="78"/>
      <c r="G309" s="277"/>
      <c r="H309" s="78"/>
      <c r="I309" s="78"/>
      <c r="J309" s="23"/>
    </row>
    <row r="310" spans="1:10" ht="16" x14ac:dyDescent="0.2">
      <c r="A310" s="63"/>
      <c r="B310" s="75" t="s">
        <v>591</v>
      </c>
      <c r="C310" s="66" t="s">
        <v>367</v>
      </c>
      <c r="D310" s="66" t="s">
        <v>411</v>
      </c>
      <c r="E310" s="78">
        <v>10000</v>
      </c>
      <c r="F310" s="109">
        <v>0</v>
      </c>
      <c r="G310" s="479">
        <f>H310-F310</f>
        <v>5.0199999999999996</v>
      </c>
      <c r="H310" s="78">
        <v>5.0199999999999996</v>
      </c>
      <c r="I310" s="144">
        <f>SUM(H310:H313)</f>
        <v>10.879999999999999</v>
      </c>
      <c r="J310" s="23"/>
    </row>
    <row r="311" spans="1:10" ht="16" x14ac:dyDescent="0.2">
      <c r="A311" s="63"/>
      <c r="B311" s="75" t="s">
        <v>591</v>
      </c>
      <c r="C311" s="66" t="s">
        <v>367</v>
      </c>
      <c r="D311" s="66" t="s">
        <v>412</v>
      </c>
      <c r="E311" s="78">
        <v>10000</v>
      </c>
      <c r="F311" s="109">
        <v>3.42</v>
      </c>
      <c r="G311" s="479"/>
      <c r="H311" s="78">
        <f>F311</f>
        <v>3.42</v>
      </c>
      <c r="I311" s="144"/>
      <c r="J311" s="23"/>
    </row>
    <row r="312" spans="1:10" ht="16" x14ac:dyDescent="0.2">
      <c r="A312" s="63"/>
      <c r="B312" s="75" t="s">
        <v>591</v>
      </c>
      <c r="C312" s="66" t="s">
        <v>367</v>
      </c>
      <c r="D312" s="66" t="s">
        <v>413</v>
      </c>
      <c r="E312" s="78">
        <v>50000</v>
      </c>
      <c r="F312" s="109">
        <v>2.09</v>
      </c>
      <c r="G312" s="479"/>
      <c r="H312" s="78">
        <f>F312</f>
        <v>2.09</v>
      </c>
      <c r="I312" s="144"/>
      <c r="J312" s="23"/>
    </row>
    <row r="313" spans="1:10" ht="16" x14ac:dyDescent="0.2">
      <c r="A313" s="63"/>
      <c r="B313" s="75" t="s">
        <v>591</v>
      </c>
      <c r="C313" s="66" t="s">
        <v>367</v>
      </c>
      <c r="D313" s="66" t="s">
        <v>414</v>
      </c>
      <c r="E313" s="78">
        <v>10000</v>
      </c>
      <c r="F313" s="109">
        <v>0.35</v>
      </c>
      <c r="G313" s="479"/>
      <c r="H313" s="78">
        <f>F313</f>
        <v>0.35</v>
      </c>
      <c r="I313" s="144"/>
      <c r="J313" s="23"/>
    </row>
    <row r="314" spans="1:10" ht="16" x14ac:dyDescent="0.2">
      <c r="A314" s="63"/>
      <c r="B314" s="75"/>
      <c r="C314" s="70"/>
      <c r="D314" s="173"/>
      <c r="E314" s="130"/>
      <c r="F314" s="130"/>
      <c r="G314" s="493"/>
      <c r="H314" s="130"/>
      <c r="I314" s="130"/>
      <c r="J314" s="23"/>
    </row>
    <row r="315" spans="1:10" ht="16" x14ac:dyDescent="0.2">
      <c r="A315" s="63"/>
      <c r="B315" s="75" t="s">
        <v>1171</v>
      </c>
      <c r="C315" s="70" t="s">
        <v>1172</v>
      </c>
      <c r="D315" s="70" t="s">
        <v>411</v>
      </c>
      <c r="E315" s="130">
        <v>10000</v>
      </c>
      <c r="F315" s="111">
        <v>0</v>
      </c>
      <c r="G315" s="479">
        <v>0.66</v>
      </c>
      <c r="H315" s="130">
        <v>0.66</v>
      </c>
      <c r="I315" s="192">
        <f>SUM(H315:H318)</f>
        <v>1.8300000000000003</v>
      </c>
    </row>
    <row r="316" spans="1:10" ht="16" x14ac:dyDescent="0.2">
      <c r="A316" s="63"/>
      <c r="B316" s="75" t="s">
        <v>1171</v>
      </c>
      <c r="C316" s="70" t="s">
        <v>1172</v>
      </c>
      <c r="D316" s="70" t="s">
        <v>413</v>
      </c>
      <c r="E316" s="130">
        <v>10000</v>
      </c>
      <c r="F316" s="111">
        <v>0.42</v>
      </c>
      <c r="G316" s="479"/>
      <c r="H316" s="130">
        <v>0.42</v>
      </c>
      <c r="I316" s="192"/>
      <c r="J316" s="23"/>
    </row>
    <row r="317" spans="1:10" ht="16" x14ac:dyDescent="0.2">
      <c r="A317" s="63"/>
      <c r="B317" s="75" t="s">
        <v>1171</v>
      </c>
      <c r="C317" s="70" t="s">
        <v>1172</v>
      </c>
      <c r="D317" s="70" t="s">
        <v>412</v>
      </c>
      <c r="E317" s="130">
        <v>2000</v>
      </c>
      <c r="F317" s="111">
        <v>0.68</v>
      </c>
      <c r="G317" s="479"/>
      <c r="H317" s="130">
        <v>0.68</v>
      </c>
      <c r="I317" s="192"/>
      <c r="J317" s="23"/>
    </row>
    <row r="318" spans="1:10" ht="16" x14ac:dyDescent="0.2">
      <c r="A318" s="63"/>
      <c r="B318" s="75" t="s">
        <v>1171</v>
      </c>
      <c r="C318" s="70" t="s">
        <v>1172</v>
      </c>
      <c r="D318" s="70" t="s">
        <v>414</v>
      </c>
      <c r="E318" s="130">
        <v>2000</v>
      </c>
      <c r="F318" s="111">
        <v>7.0000000000000007E-2</v>
      </c>
      <c r="G318" s="479"/>
      <c r="H318" s="130">
        <v>7.0000000000000007E-2</v>
      </c>
      <c r="I318" s="192"/>
      <c r="J318" s="23"/>
    </row>
    <row r="319" spans="1:10" ht="16" x14ac:dyDescent="0.2">
      <c r="A319" s="63"/>
      <c r="B319" s="75"/>
      <c r="C319" s="70"/>
      <c r="D319" s="70"/>
      <c r="E319" s="130"/>
      <c r="F319" s="130"/>
      <c r="G319" s="277"/>
      <c r="H319" s="130"/>
      <c r="I319" s="130"/>
      <c r="J319" s="23"/>
    </row>
    <row r="320" spans="1:10" ht="16" x14ac:dyDescent="0.2">
      <c r="A320" s="63"/>
      <c r="B320" s="75" t="s">
        <v>642</v>
      </c>
      <c r="C320" s="70" t="s">
        <v>641</v>
      </c>
      <c r="D320" s="70" t="s">
        <v>411</v>
      </c>
      <c r="E320" s="130">
        <v>200000</v>
      </c>
      <c r="F320" s="111">
        <v>12.54</v>
      </c>
      <c r="G320" s="479">
        <v>0.66</v>
      </c>
      <c r="H320" s="130">
        <f>SUM(F320:G320)</f>
        <v>13.2</v>
      </c>
      <c r="I320" s="192">
        <f>SUM(H320:H321)</f>
        <v>21.56</v>
      </c>
      <c r="J320" s="23"/>
    </row>
    <row r="321" spans="1:10" ht="16" x14ac:dyDescent="0.2">
      <c r="A321" s="63"/>
      <c r="B321" s="75" t="s">
        <v>642</v>
      </c>
      <c r="C321" s="70" t="s">
        <v>641</v>
      </c>
      <c r="D321" s="70" t="s">
        <v>413</v>
      </c>
      <c r="E321" s="130">
        <v>200000</v>
      </c>
      <c r="F321" s="111">
        <v>8.36</v>
      </c>
      <c r="G321" s="479"/>
      <c r="H321" s="130">
        <f>F321</f>
        <v>8.36</v>
      </c>
      <c r="I321" s="192"/>
      <c r="J321" s="23"/>
    </row>
    <row r="322" spans="1:10" ht="16" x14ac:dyDescent="0.2">
      <c r="A322" s="63"/>
      <c r="B322" s="75"/>
      <c r="C322" s="70"/>
      <c r="D322" s="70"/>
      <c r="E322" s="130"/>
      <c r="F322" s="130"/>
      <c r="G322" s="493"/>
      <c r="H322" s="130"/>
      <c r="I322" s="130"/>
      <c r="J322" s="23"/>
    </row>
    <row r="323" spans="1:10" ht="16" x14ac:dyDescent="0.2">
      <c r="A323" s="63"/>
      <c r="B323" s="75" t="s">
        <v>1228</v>
      </c>
      <c r="C323" s="70" t="s">
        <v>1229</v>
      </c>
      <c r="D323" s="70" t="s">
        <v>411</v>
      </c>
      <c r="E323" s="130">
        <v>10000</v>
      </c>
      <c r="F323" s="130"/>
      <c r="G323" s="493"/>
      <c r="H323" s="130"/>
      <c r="I323" s="130"/>
      <c r="J323" s="23" t="s">
        <v>682</v>
      </c>
    </row>
    <row r="324" spans="1:10" ht="16" x14ac:dyDescent="0.2">
      <c r="A324" s="63"/>
      <c r="B324" s="75"/>
      <c r="C324" s="70"/>
      <c r="D324" s="70"/>
      <c r="E324" s="130"/>
      <c r="F324" s="130"/>
      <c r="G324" s="493"/>
      <c r="H324" s="130"/>
      <c r="I324" s="130"/>
      <c r="J324" s="23"/>
    </row>
    <row r="325" spans="1:10" ht="16" x14ac:dyDescent="0.2">
      <c r="A325" s="63"/>
      <c r="B325" s="75" t="s">
        <v>594</v>
      </c>
      <c r="C325" s="66" t="s">
        <v>72</v>
      </c>
      <c r="D325" s="66" t="s">
        <v>411</v>
      </c>
      <c r="E325" s="78">
        <v>10000</v>
      </c>
      <c r="F325" s="109">
        <v>0</v>
      </c>
      <c r="G325" s="479">
        <f>H325-F325</f>
        <v>8.02</v>
      </c>
      <c r="H325" s="78">
        <v>8.02</v>
      </c>
      <c r="I325" s="144">
        <f>H325</f>
        <v>8.02</v>
      </c>
      <c r="J325" s="23"/>
    </row>
    <row r="326" spans="1:10" ht="16" x14ac:dyDescent="0.2">
      <c r="A326" s="63"/>
      <c r="B326" s="75"/>
      <c r="C326" s="66"/>
      <c r="D326" s="66"/>
      <c r="E326" s="78"/>
      <c r="F326" s="78"/>
      <c r="G326" s="277"/>
      <c r="H326" s="78"/>
      <c r="I326" s="78"/>
      <c r="J326" s="23"/>
    </row>
    <row r="327" spans="1:10" ht="16" x14ac:dyDescent="0.2">
      <c r="A327" s="63"/>
      <c r="B327" s="75" t="s">
        <v>1075</v>
      </c>
      <c r="C327" s="66" t="s">
        <v>1076</v>
      </c>
      <c r="D327" s="66" t="s">
        <v>411</v>
      </c>
      <c r="E327" s="79">
        <v>10000</v>
      </c>
      <c r="F327" s="109">
        <v>0</v>
      </c>
      <c r="G327" s="479">
        <v>0.46</v>
      </c>
      <c r="H327" s="79">
        <v>0.46</v>
      </c>
      <c r="I327" s="144">
        <v>0.46</v>
      </c>
      <c r="J327" s="23"/>
    </row>
    <row r="328" spans="1:10" ht="16" x14ac:dyDescent="0.2">
      <c r="A328" s="63"/>
      <c r="B328" s="75"/>
      <c r="C328" s="66"/>
      <c r="D328" s="66"/>
      <c r="E328" s="79"/>
      <c r="F328" s="78"/>
      <c r="G328" s="277"/>
      <c r="H328" s="79"/>
      <c r="I328" s="78"/>
      <c r="J328" s="23"/>
    </row>
    <row r="329" spans="1:10" ht="16" x14ac:dyDescent="0.2">
      <c r="A329" s="63"/>
      <c r="B329" s="75" t="s">
        <v>596</v>
      </c>
      <c r="C329" s="66" t="s">
        <v>62</v>
      </c>
      <c r="D329" s="66" t="s">
        <v>411</v>
      </c>
      <c r="E329" s="78">
        <v>200000</v>
      </c>
      <c r="F329" s="109">
        <f>H329-G329</f>
        <v>58.52</v>
      </c>
      <c r="G329" s="479">
        <v>3.08</v>
      </c>
      <c r="H329" s="78">
        <v>61.6</v>
      </c>
      <c r="I329" s="144">
        <f>SUM(H329:H332)</f>
        <v>73.72999999999999</v>
      </c>
      <c r="J329" s="23"/>
    </row>
    <row r="330" spans="1:10" ht="16" x14ac:dyDescent="0.2">
      <c r="A330" s="63"/>
      <c r="B330" s="75" t="s">
        <v>596</v>
      </c>
      <c r="C330" s="66" t="s">
        <v>62</v>
      </c>
      <c r="D330" s="66" t="s">
        <v>412</v>
      </c>
      <c r="E330" s="79">
        <v>10000</v>
      </c>
      <c r="F330" s="109">
        <v>3.42</v>
      </c>
      <c r="G330" s="479"/>
      <c r="H330" s="79">
        <f>F330</f>
        <v>3.42</v>
      </c>
      <c r="I330" s="144"/>
      <c r="J330" s="23"/>
    </row>
    <row r="331" spans="1:10" ht="16" x14ac:dyDescent="0.2">
      <c r="A331" s="63"/>
      <c r="B331" s="75" t="s">
        <v>596</v>
      </c>
      <c r="C331" s="66" t="s">
        <v>62</v>
      </c>
      <c r="D331" s="66" t="s">
        <v>413</v>
      </c>
      <c r="E331" s="78">
        <v>200000</v>
      </c>
      <c r="F331" s="109">
        <v>8.36</v>
      </c>
      <c r="G331" s="479"/>
      <c r="H331" s="79">
        <f>F331</f>
        <v>8.36</v>
      </c>
      <c r="I331" s="144"/>
      <c r="J331" s="23"/>
    </row>
    <row r="332" spans="1:10" ht="16" x14ac:dyDescent="0.2">
      <c r="A332" s="63"/>
      <c r="B332" s="75" t="s">
        <v>596</v>
      </c>
      <c r="C332" s="66" t="s">
        <v>62</v>
      </c>
      <c r="D332" s="66" t="s">
        <v>414</v>
      </c>
      <c r="E332" s="79">
        <v>10000</v>
      </c>
      <c r="F332" s="109">
        <v>0.35</v>
      </c>
      <c r="G332" s="479"/>
      <c r="H332" s="79">
        <f>F332</f>
        <v>0.35</v>
      </c>
      <c r="I332" s="144"/>
      <c r="J332" s="23"/>
    </row>
    <row r="333" spans="1:10" ht="16" x14ac:dyDescent="0.2">
      <c r="A333" s="63"/>
      <c r="B333" s="75"/>
      <c r="C333" s="66"/>
      <c r="D333" s="66"/>
      <c r="E333" s="79"/>
      <c r="F333" s="78"/>
      <c r="G333" s="277"/>
      <c r="H333" s="79"/>
      <c r="I333" s="78"/>
      <c r="J333" s="23"/>
    </row>
    <row r="334" spans="1:10" ht="16" x14ac:dyDescent="0.2">
      <c r="A334" s="63"/>
      <c r="B334" s="75" t="s">
        <v>597</v>
      </c>
      <c r="C334" s="66" t="s">
        <v>38</v>
      </c>
      <c r="D334" s="66" t="s">
        <v>411</v>
      </c>
      <c r="E334" s="78">
        <v>20000</v>
      </c>
      <c r="F334" s="109">
        <f>H334-G334</f>
        <v>5.0199999999999996</v>
      </c>
      <c r="G334" s="479">
        <v>5.0199999999999996</v>
      </c>
      <c r="H334" s="78">
        <v>10.039999999999999</v>
      </c>
      <c r="I334" s="144">
        <f>SUM(H334:H337)</f>
        <v>14.649999999999999</v>
      </c>
      <c r="J334" s="211"/>
    </row>
    <row r="335" spans="1:10" ht="16" x14ac:dyDescent="0.2">
      <c r="A335" s="63"/>
      <c r="B335" s="75" t="s">
        <v>597</v>
      </c>
      <c r="C335" s="66" t="s">
        <v>38</v>
      </c>
      <c r="D335" s="66" t="s">
        <v>412</v>
      </c>
      <c r="E335" s="78">
        <v>10000</v>
      </c>
      <c r="F335" s="109">
        <v>3.42</v>
      </c>
      <c r="G335" s="479"/>
      <c r="H335" s="78">
        <f>F335</f>
        <v>3.42</v>
      </c>
      <c r="I335" s="144"/>
      <c r="J335" s="23"/>
    </row>
    <row r="336" spans="1:10" ht="16" x14ac:dyDescent="0.2">
      <c r="A336" s="63"/>
      <c r="B336" s="75" t="s">
        <v>597</v>
      </c>
      <c r="C336" s="66" t="s">
        <v>38</v>
      </c>
      <c r="D336" s="66" t="s">
        <v>413</v>
      </c>
      <c r="E336" s="78">
        <v>20000</v>
      </c>
      <c r="F336" s="109">
        <v>0.84</v>
      </c>
      <c r="G336" s="479"/>
      <c r="H336" s="78">
        <f>F336</f>
        <v>0.84</v>
      </c>
      <c r="I336" s="144"/>
      <c r="J336" s="23"/>
    </row>
    <row r="337" spans="1:10" ht="16" x14ac:dyDescent="0.2">
      <c r="A337" s="63"/>
      <c r="B337" s="75" t="s">
        <v>597</v>
      </c>
      <c r="C337" s="66" t="s">
        <v>38</v>
      </c>
      <c r="D337" s="66" t="s">
        <v>414</v>
      </c>
      <c r="E337" s="78">
        <v>10000</v>
      </c>
      <c r="F337" s="109">
        <v>0.35</v>
      </c>
      <c r="G337" s="479"/>
      <c r="H337" s="78">
        <f>F337</f>
        <v>0.35</v>
      </c>
      <c r="I337" s="144"/>
      <c r="J337" s="23"/>
    </row>
    <row r="338" spans="1:10" ht="16" x14ac:dyDescent="0.2">
      <c r="A338" s="63"/>
      <c r="B338" s="75"/>
      <c r="C338" s="66"/>
      <c r="D338" s="66"/>
      <c r="E338" s="78"/>
      <c r="F338" s="78"/>
      <c r="G338" s="277"/>
      <c r="H338" s="78"/>
      <c r="I338" s="78"/>
      <c r="J338" s="23"/>
    </row>
    <row r="339" spans="1:10" ht="16" x14ac:dyDescent="0.2">
      <c r="A339" s="63"/>
      <c r="B339" s="75" t="s">
        <v>598</v>
      </c>
      <c r="C339" s="66" t="s">
        <v>134</v>
      </c>
      <c r="D339" s="66" t="s">
        <v>411</v>
      </c>
      <c r="E339" s="78">
        <v>10000</v>
      </c>
      <c r="F339" s="109">
        <v>0</v>
      </c>
      <c r="G339" s="479">
        <v>0.91</v>
      </c>
      <c r="H339" s="78">
        <v>0.91</v>
      </c>
      <c r="I339" s="144">
        <f>SUM(H339:H341)</f>
        <v>4.07</v>
      </c>
      <c r="J339" s="23"/>
    </row>
    <row r="340" spans="1:10" ht="16" x14ac:dyDescent="0.2">
      <c r="A340" s="63"/>
      <c r="B340" s="75" t="s">
        <v>598</v>
      </c>
      <c r="C340" s="66" t="s">
        <v>134</v>
      </c>
      <c r="D340" s="66" t="s">
        <v>412</v>
      </c>
      <c r="E340" s="78">
        <v>8000</v>
      </c>
      <c r="F340" s="109">
        <v>2.74</v>
      </c>
      <c r="G340" s="479"/>
      <c r="H340" s="78">
        <v>2.74</v>
      </c>
      <c r="I340" s="144"/>
      <c r="J340" s="23"/>
    </row>
    <row r="341" spans="1:10" ht="16" x14ac:dyDescent="0.2">
      <c r="A341" s="63"/>
      <c r="B341" s="75" t="s">
        <v>598</v>
      </c>
      <c r="C341" s="66" t="s">
        <v>134</v>
      </c>
      <c r="D341" s="66" t="s">
        <v>413</v>
      </c>
      <c r="E341" s="78">
        <v>10000</v>
      </c>
      <c r="F341" s="109">
        <v>0.42</v>
      </c>
      <c r="G341" s="479">
        <v>0</v>
      </c>
      <c r="H341" s="78">
        <v>0.42</v>
      </c>
      <c r="I341" s="144"/>
      <c r="J341" s="23"/>
    </row>
    <row r="342" spans="1:10" ht="16" x14ac:dyDescent="0.2">
      <c r="A342" s="63"/>
      <c r="B342" s="75"/>
      <c r="C342" s="66"/>
      <c r="D342" s="66"/>
      <c r="E342" s="78"/>
      <c r="F342" s="78"/>
      <c r="G342" s="277"/>
      <c r="H342" s="78"/>
      <c r="I342" s="78"/>
      <c r="J342" s="23"/>
    </row>
    <row r="343" spans="1:10" ht="16" x14ac:dyDescent="0.2">
      <c r="A343" s="63"/>
      <c r="B343" s="75" t="s">
        <v>727</v>
      </c>
      <c r="C343" s="66" t="s">
        <v>744</v>
      </c>
      <c r="D343" s="66" t="s">
        <v>411</v>
      </c>
      <c r="E343" s="78">
        <v>10000</v>
      </c>
      <c r="F343" s="109"/>
      <c r="G343" s="479">
        <v>1.26</v>
      </c>
      <c r="H343" s="78">
        <v>1.26</v>
      </c>
      <c r="I343" s="144">
        <f>SUM(H343:H345)</f>
        <v>6.77</v>
      </c>
      <c r="J343" s="23"/>
    </row>
    <row r="344" spans="1:10" ht="16" x14ac:dyDescent="0.2">
      <c r="A344" s="63"/>
      <c r="B344" s="75" t="s">
        <v>727</v>
      </c>
      <c r="C344" s="66" t="s">
        <v>744</v>
      </c>
      <c r="D344" s="66" t="s">
        <v>412</v>
      </c>
      <c r="E344" s="78">
        <v>10000</v>
      </c>
      <c r="F344" s="109">
        <v>3.42</v>
      </c>
      <c r="G344" s="479"/>
      <c r="H344" s="78">
        <v>3.42</v>
      </c>
      <c r="I344" s="144"/>
      <c r="J344" s="23"/>
    </row>
    <row r="345" spans="1:10" ht="16" x14ac:dyDescent="0.2">
      <c r="A345" s="63"/>
      <c r="B345" s="75" t="s">
        <v>727</v>
      </c>
      <c r="C345" s="66" t="s">
        <v>744</v>
      </c>
      <c r="D345" s="66" t="s">
        <v>413</v>
      </c>
      <c r="E345" s="78">
        <v>50000</v>
      </c>
      <c r="F345" s="109">
        <v>2.09</v>
      </c>
      <c r="G345" s="479"/>
      <c r="H345" s="78">
        <v>2.09</v>
      </c>
      <c r="I345" s="144"/>
      <c r="J345" s="23"/>
    </row>
    <row r="346" spans="1:10" ht="16" x14ac:dyDescent="0.2">
      <c r="A346" s="63"/>
      <c r="B346" s="75"/>
      <c r="C346" s="66"/>
      <c r="D346" s="66"/>
      <c r="E346" s="78"/>
      <c r="F346" s="78"/>
      <c r="G346" s="277"/>
      <c r="H346" s="78"/>
      <c r="I346" s="78"/>
      <c r="J346" s="23"/>
    </row>
    <row r="347" spans="1:10" ht="16" x14ac:dyDescent="0.2">
      <c r="A347" s="63"/>
      <c r="B347" s="75" t="s">
        <v>1113</v>
      </c>
      <c r="C347" s="66" t="s">
        <v>1114</v>
      </c>
      <c r="D347" s="66" t="s">
        <v>411</v>
      </c>
      <c r="E347" s="78">
        <v>10000</v>
      </c>
      <c r="F347" s="109">
        <v>0</v>
      </c>
      <c r="G347" s="479">
        <v>14.08</v>
      </c>
      <c r="H347" s="78">
        <v>14.08</v>
      </c>
      <c r="I347" s="144">
        <f>SUM(H347:H348)</f>
        <v>22.439999999999998</v>
      </c>
      <c r="J347" s="23"/>
    </row>
    <row r="348" spans="1:10" ht="16" x14ac:dyDescent="0.2">
      <c r="A348" s="63"/>
      <c r="B348" s="75" t="s">
        <v>1113</v>
      </c>
      <c r="C348" s="66" t="s">
        <v>1114</v>
      </c>
      <c r="D348" s="66" t="s">
        <v>413</v>
      </c>
      <c r="E348" s="78">
        <v>200000</v>
      </c>
      <c r="F348" s="109">
        <v>8.36</v>
      </c>
      <c r="G348" s="479">
        <v>0</v>
      </c>
      <c r="H348" s="78">
        <v>8.36</v>
      </c>
      <c r="I348" s="144"/>
      <c r="J348" s="23"/>
    </row>
    <row r="349" spans="1:10" ht="16" x14ac:dyDescent="0.2">
      <c r="A349" s="63"/>
      <c r="B349" s="75"/>
      <c r="C349" s="66"/>
      <c r="D349" s="66"/>
      <c r="E349" s="78"/>
      <c r="F349" s="78"/>
      <c r="G349" s="277"/>
      <c r="H349" s="78"/>
      <c r="I349" s="78"/>
      <c r="J349" s="23"/>
    </row>
    <row r="350" spans="1:10" ht="16" x14ac:dyDescent="0.2">
      <c r="A350" s="63"/>
      <c r="B350" s="75" t="s">
        <v>599</v>
      </c>
      <c r="C350" s="66" t="s">
        <v>186</v>
      </c>
      <c r="D350" s="66" t="s">
        <v>411</v>
      </c>
      <c r="E350" s="78">
        <v>250000</v>
      </c>
      <c r="F350" s="109">
        <f>H350-G350</f>
        <v>73.92</v>
      </c>
      <c r="G350" s="479">
        <v>3.08</v>
      </c>
      <c r="H350" s="78">
        <v>77</v>
      </c>
      <c r="I350" s="144">
        <f>SUM(H350:H353)</f>
        <v>128.92000000000002</v>
      </c>
      <c r="J350" s="23"/>
    </row>
    <row r="351" spans="1:10" ht="16" x14ac:dyDescent="0.2">
      <c r="A351" s="63"/>
      <c r="B351" s="75" t="s">
        <v>599</v>
      </c>
      <c r="C351" s="66" t="s">
        <v>186</v>
      </c>
      <c r="D351" s="66" t="s">
        <v>417</v>
      </c>
      <c r="E351" s="78">
        <v>45000</v>
      </c>
      <c r="F351" s="109">
        <v>30.47</v>
      </c>
      <c r="G351" s="479"/>
      <c r="H351" s="78">
        <v>30.47</v>
      </c>
      <c r="I351" s="144"/>
      <c r="J351" s="23"/>
    </row>
    <row r="352" spans="1:10" ht="16" x14ac:dyDescent="0.2">
      <c r="A352" s="63"/>
      <c r="B352" s="75" t="s">
        <v>599</v>
      </c>
      <c r="C352" s="66" t="s">
        <v>186</v>
      </c>
      <c r="D352" s="66" t="s">
        <v>413</v>
      </c>
      <c r="E352" s="78">
        <v>250000</v>
      </c>
      <c r="F352" s="109">
        <v>10.45</v>
      </c>
      <c r="G352" s="479"/>
      <c r="H352" s="78">
        <f>F352</f>
        <v>10.45</v>
      </c>
      <c r="I352" s="144"/>
      <c r="J352" s="23"/>
    </row>
    <row r="353" spans="1:19" ht="16" x14ac:dyDescent="0.2">
      <c r="A353" s="63"/>
      <c r="B353" s="75" t="s">
        <v>599</v>
      </c>
      <c r="C353" s="66" t="s">
        <v>186</v>
      </c>
      <c r="D353" s="66" t="s">
        <v>418</v>
      </c>
      <c r="E353" s="78">
        <v>250000</v>
      </c>
      <c r="F353" s="109">
        <v>11</v>
      </c>
      <c r="G353" s="479"/>
      <c r="H353" s="78">
        <f>F353</f>
        <v>11</v>
      </c>
      <c r="I353" s="144"/>
      <c r="J353" s="23"/>
    </row>
    <row r="354" spans="1:19" ht="16" x14ac:dyDescent="0.2">
      <c r="A354" s="63"/>
      <c r="B354" s="75"/>
      <c r="C354" s="66"/>
      <c r="D354" s="66"/>
      <c r="E354" s="78"/>
      <c r="F354" s="78"/>
      <c r="G354" s="277"/>
      <c r="H354" s="78"/>
      <c r="I354" s="78"/>
      <c r="J354" s="23"/>
    </row>
    <row r="355" spans="1:19" ht="16" x14ac:dyDescent="0.2">
      <c r="A355" s="63"/>
      <c r="B355" s="75" t="s">
        <v>602</v>
      </c>
      <c r="C355" s="66" t="s">
        <v>135</v>
      </c>
      <c r="D355" s="66" t="s">
        <v>411</v>
      </c>
      <c r="E355" s="78">
        <v>10000</v>
      </c>
      <c r="F355" s="109">
        <v>0</v>
      </c>
      <c r="G355" s="479">
        <f>H355-F355</f>
        <v>8.02</v>
      </c>
      <c r="H355" s="78">
        <v>8.02</v>
      </c>
      <c r="I355" s="144">
        <f>SUM(H355:H359)</f>
        <v>20.37</v>
      </c>
      <c r="J355" s="23"/>
    </row>
    <row r="356" spans="1:19" ht="16" x14ac:dyDescent="0.2">
      <c r="A356" s="101"/>
      <c r="B356" s="75" t="s">
        <v>602</v>
      </c>
      <c r="C356" s="66" t="s">
        <v>135</v>
      </c>
      <c r="D356" s="173" t="s">
        <v>412</v>
      </c>
      <c r="E356" s="78">
        <v>10000</v>
      </c>
      <c r="F356" s="109">
        <v>3.42</v>
      </c>
      <c r="G356" s="479"/>
      <c r="H356" s="78">
        <f>F356</f>
        <v>3.42</v>
      </c>
      <c r="I356" s="144"/>
      <c r="J356" s="23"/>
    </row>
    <row r="357" spans="1:19" ht="16" x14ac:dyDescent="0.2">
      <c r="A357" s="63"/>
      <c r="B357" s="75" t="s">
        <v>602</v>
      </c>
      <c r="C357" s="66" t="s">
        <v>135</v>
      </c>
      <c r="D357" s="173" t="s">
        <v>413</v>
      </c>
      <c r="E357" s="78">
        <v>100000</v>
      </c>
      <c r="F357" s="109">
        <v>4.18</v>
      </c>
      <c r="G357" s="479"/>
      <c r="H357" s="79">
        <f>F357</f>
        <v>4.18</v>
      </c>
      <c r="I357" s="144"/>
      <c r="J357" s="23"/>
    </row>
    <row r="358" spans="1:19" ht="16" x14ac:dyDescent="0.2">
      <c r="A358" s="63"/>
      <c r="B358" s="75" t="s">
        <v>602</v>
      </c>
      <c r="C358" s="66" t="s">
        <v>135</v>
      </c>
      <c r="D358" s="173" t="s">
        <v>418</v>
      </c>
      <c r="E358" s="78">
        <v>100000</v>
      </c>
      <c r="F358" s="109">
        <v>4.4000000000000004</v>
      </c>
      <c r="G358" s="479"/>
      <c r="H358" s="79">
        <f>F358</f>
        <v>4.4000000000000004</v>
      </c>
      <c r="I358" s="144"/>
      <c r="J358" s="23"/>
    </row>
    <row r="359" spans="1:19" ht="16" x14ac:dyDescent="0.2">
      <c r="A359" s="63"/>
      <c r="B359" s="75" t="s">
        <v>602</v>
      </c>
      <c r="C359" s="66" t="s">
        <v>135</v>
      </c>
      <c r="D359" s="173" t="s">
        <v>414</v>
      </c>
      <c r="E359" s="78">
        <v>10000</v>
      </c>
      <c r="F359" s="109">
        <v>0.35</v>
      </c>
      <c r="G359" s="479"/>
      <c r="H359" s="79">
        <f>F359</f>
        <v>0.35</v>
      </c>
      <c r="I359" s="144"/>
      <c r="J359" s="23"/>
    </row>
    <row r="360" spans="1:19" ht="16" x14ac:dyDescent="0.2">
      <c r="A360" s="63"/>
      <c r="B360" s="75"/>
      <c r="C360" s="66"/>
      <c r="D360" s="66"/>
      <c r="E360" s="78"/>
      <c r="F360" s="78"/>
      <c r="G360" s="277"/>
      <c r="H360" s="79"/>
      <c r="I360" s="78"/>
      <c r="J360" s="23"/>
    </row>
    <row r="361" spans="1:19" s="226" customFormat="1" ht="16" x14ac:dyDescent="0.2">
      <c r="A361" s="63"/>
      <c r="B361" s="75" t="s">
        <v>603</v>
      </c>
      <c r="C361" s="66" t="s">
        <v>42</v>
      </c>
      <c r="D361" s="66" t="s">
        <v>411</v>
      </c>
      <c r="E361" s="78">
        <v>250000</v>
      </c>
      <c r="F361" s="109">
        <v>48.24</v>
      </c>
      <c r="G361" s="479">
        <v>2.0099999999999998</v>
      </c>
      <c r="H361" s="79">
        <f>SUM(F361:G361)</f>
        <v>50.25</v>
      </c>
      <c r="I361" s="144">
        <f>SUM(H361:H366)</f>
        <v>109.32</v>
      </c>
      <c r="J361" s="23"/>
      <c r="K361"/>
      <c r="L361"/>
      <c r="M361"/>
      <c r="N361"/>
      <c r="O361"/>
      <c r="P361"/>
      <c r="Q361"/>
      <c r="R361"/>
      <c r="S361"/>
    </row>
    <row r="362" spans="1:19" ht="16" x14ac:dyDescent="0.2">
      <c r="A362" s="63"/>
      <c r="B362" s="75" t="s">
        <v>603</v>
      </c>
      <c r="C362" s="66" t="s">
        <v>42</v>
      </c>
      <c r="D362" s="173" t="s">
        <v>417</v>
      </c>
      <c r="E362" s="78">
        <v>50000</v>
      </c>
      <c r="F362" s="109">
        <v>33.85</v>
      </c>
      <c r="G362" s="479"/>
      <c r="H362" s="79">
        <f>F362</f>
        <v>33.85</v>
      </c>
      <c r="I362" s="144"/>
      <c r="J362" s="23"/>
    </row>
    <row r="363" spans="1:19" ht="16" x14ac:dyDescent="0.2">
      <c r="A363" s="63"/>
      <c r="B363" s="75" t="s">
        <v>603</v>
      </c>
      <c r="C363" s="66" t="s">
        <v>42</v>
      </c>
      <c r="D363" s="173" t="s">
        <v>412</v>
      </c>
      <c r="E363" s="78">
        <v>10000</v>
      </c>
      <c r="F363" s="109">
        <v>3.42</v>
      </c>
      <c r="G363" s="479"/>
      <c r="H363" s="79">
        <f>F363</f>
        <v>3.42</v>
      </c>
      <c r="I363" s="144"/>
      <c r="J363" s="23"/>
    </row>
    <row r="364" spans="1:19" ht="16" x14ac:dyDescent="0.2">
      <c r="A364" s="63"/>
      <c r="B364" s="75" t="s">
        <v>603</v>
      </c>
      <c r="C364" s="66" t="s">
        <v>42</v>
      </c>
      <c r="D364" s="173" t="s">
        <v>413</v>
      </c>
      <c r="E364" s="78">
        <v>250000</v>
      </c>
      <c r="F364" s="109">
        <v>10.45</v>
      </c>
      <c r="G364" s="479"/>
      <c r="H364" s="79">
        <f>F364</f>
        <v>10.45</v>
      </c>
      <c r="I364" s="144"/>
      <c r="J364" s="23"/>
    </row>
    <row r="365" spans="1:19" ht="16" x14ac:dyDescent="0.2">
      <c r="A365" s="63"/>
      <c r="B365" s="75" t="s">
        <v>603</v>
      </c>
      <c r="C365" s="66" t="s">
        <v>42</v>
      </c>
      <c r="D365" s="173" t="s">
        <v>418</v>
      </c>
      <c r="E365" s="78">
        <v>250000</v>
      </c>
      <c r="F365" s="109">
        <v>11</v>
      </c>
      <c r="G365" s="479"/>
      <c r="H365" s="79">
        <f>F365</f>
        <v>11</v>
      </c>
      <c r="I365" s="144"/>
      <c r="J365" s="23"/>
    </row>
    <row r="366" spans="1:19" ht="16" x14ac:dyDescent="0.2">
      <c r="A366" s="63"/>
      <c r="B366" s="75" t="s">
        <v>603</v>
      </c>
      <c r="C366" s="66" t="s">
        <v>42</v>
      </c>
      <c r="D366" s="173" t="s">
        <v>414</v>
      </c>
      <c r="E366" s="78">
        <v>10000</v>
      </c>
      <c r="F366" s="109">
        <v>0.35</v>
      </c>
      <c r="G366" s="479"/>
      <c r="H366" s="79">
        <f>F366</f>
        <v>0.35</v>
      </c>
      <c r="I366" s="144"/>
      <c r="J366" s="23"/>
    </row>
    <row r="367" spans="1:19" ht="16" x14ac:dyDescent="0.2">
      <c r="A367" s="63"/>
      <c r="B367" s="75"/>
      <c r="C367" s="66"/>
      <c r="D367" s="66"/>
      <c r="E367" s="79"/>
      <c r="F367" s="78"/>
      <c r="G367" s="277"/>
      <c r="H367" s="79"/>
      <c r="I367" s="78"/>
      <c r="J367" s="23"/>
    </row>
    <row r="368" spans="1:19" ht="16" x14ac:dyDescent="0.2">
      <c r="A368" s="63"/>
      <c r="B368" s="75" t="s">
        <v>604</v>
      </c>
      <c r="C368" s="66" t="s">
        <v>43</v>
      </c>
      <c r="D368" s="66" t="s">
        <v>411</v>
      </c>
      <c r="E368" s="78">
        <v>180000</v>
      </c>
      <c r="F368" s="109">
        <f>H368-G368</f>
        <v>239.35999999999999</v>
      </c>
      <c r="G368" s="479">
        <v>14.08</v>
      </c>
      <c r="H368" s="78">
        <v>253.44</v>
      </c>
      <c r="I368" s="144">
        <f>SUM(H368:H371)</f>
        <v>278.79000000000002</v>
      </c>
      <c r="J368" s="23"/>
    </row>
    <row r="369" spans="1:29" ht="16" x14ac:dyDescent="0.2">
      <c r="A369" s="63"/>
      <c r="B369" s="304" t="s">
        <v>604</v>
      </c>
      <c r="C369" s="66" t="s">
        <v>43</v>
      </c>
      <c r="D369" s="66" t="s">
        <v>417</v>
      </c>
      <c r="E369" s="78">
        <v>5000</v>
      </c>
      <c r="F369" s="109">
        <v>17.61</v>
      </c>
      <c r="G369" s="479"/>
      <c r="H369" s="78">
        <f>F369</f>
        <v>17.61</v>
      </c>
      <c r="I369" s="144"/>
      <c r="J369" s="23"/>
    </row>
    <row r="370" spans="1:29" ht="16" x14ac:dyDescent="0.2">
      <c r="A370" s="63"/>
      <c r="B370" s="75" t="s">
        <v>604</v>
      </c>
      <c r="C370" s="66" t="s">
        <v>43</v>
      </c>
      <c r="D370" s="66" t="s">
        <v>413</v>
      </c>
      <c r="E370" s="78">
        <v>180000</v>
      </c>
      <c r="F370" s="109">
        <v>7.52</v>
      </c>
      <c r="G370" s="479"/>
      <c r="H370" s="78">
        <f>F370</f>
        <v>7.52</v>
      </c>
      <c r="I370" s="144"/>
      <c r="J370" s="23"/>
    </row>
    <row r="371" spans="1:29" ht="16" x14ac:dyDescent="0.2">
      <c r="A371" s="63"/>
      <c r="B371" s="304" t="s">
        <v>604</v>
      </c>
      <c r="C371" s="66" t="s">
        <v>43</v>
      </c>
      <c r="D371" s="66" t="s">
        <v>418</v>
      </c>
      <c r="E371" s="78">
        <v>5000</v>
      </c>
      <c r="F371" s="109">
        <v>0.22</v>
      </c>
      <c r="G371" s="479"/>
      <c r="H371" s="78">
        <f>F371</f>
        <v>0.22</v>
      </c>
      <c r="I371" s="144"/>
      <c r="J371" s="23"/>
    </row>
    <row r="372" spans="1:29" ht="16" x14ac:dyDescent="0.2">
      <c r="A372" s="63"/>
      <c r="B372" s="75"/>
      <c r="C372" s="66"/>
      <c r="D372" s="66"/>
      <c r="E372" s="79"/>
      <c r="F372" s="78"/>
      <c r="G372" s="277"/>
      <c r="H372" s="78"/>
      <c r="I372" s="78"/>
      <c r="J372" s="23"/>
    </row>
    <row r="373" spans="1:29" ht="16" x14ac:dyDescent="0.2">
      <c r="A373" s="63"/>
      <c r="B373" s="75" t="s">
        <v>605</v>
      </c>
      <c r="C373" s="66" t="s">
        <v>340</v>
      </c>
      <c r="D373" s="66" t="s">
        <v>411</v>
      </c>
      <c r="E373" s="78">
        <v>20000</v>
      </c>
      <c r="F373" s="109">
        <v>2.0099999999999998</v>
      </c>
      <c r="G373" s="479">
        <v>2.0099999999999998</v>
      </c>
      <c r="H373" s="78">
        <v>4.0199999999999996</v>
      </c>
      <c r="I373" s="144">
        <f>SUM(H373:H374)</f>
        <v>4.4399999999999995</v>
      </c>
      <c r="J373" s="23"/>
    </row>
    <row r="374" spans="1:29" s="305" customFormat="1" ht="16" x14ac:dyDescent="0.2">
      <c r="A374" s="63"/>
      <c r="B374" s="75" t="s">
        <v>605</v>
      </c>
      <c r="C374" s="66" t="s">
        <v>340</v>
      </c>
      <c r="D374" s="66" t="s">
        <v>413</v>
      </c>
      <c r="E374" s="78">
        <v>10000</v>
      </c>
      <c r="F374" s="109">
        <v>0.42</v>
      </c>
      <c r="G374" s="479"/>
      <c r="H374" s="78">
        <f>F374</f>
        <v>0.42</v>
      </c>
      <c r="I374" s="144"/>
      <c r="J374" s="23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1:29" ht="16" x14ac:dyDescent="0.2">
      <c r="A375" s="63"/>
      <c r="B375" s="75"/>
      <c r="C375" s="66"/>
      <c r="D375" s="66"/>
      <c r="E375" s="78"/>
      <c r="F375" s="78"/>
      <c r="G375" s="277"/>
      <c r="H375" s="78"/>
      <c r="I375" s="78"/>
      <c r="J375" s="23"/>
    </row>
    <row r="376" spans="1:29" s="305" customFormat="1" ht="16" x14ac:dyDescent="0.2">
      <c r="A376" s="63"/>
      <c r="B376" s="75" t="s">
        <v>606</v>
      </c>
      <c r="C376" s="66" t="s">
        <v>44</v>
      </c>
      <c r="D376" s="66" t="s">
        <v>411</v>
      </c>
      <c r="E376" s="78">
        <v>10000</v>
      </c>
      <c r="F376" s="109">
        <v>0</v>
      </c>
      <c r="G376" s="479">
        <v>14.08</v>
      </c>
      <c r="H376" s="78">
        <v>14.08</v>
      </c>
      <c r="I376" s="144">
        <f>SUM(H376:H377)</f>
        <v>14.5</v>
      </c>
      <c r="J376" s="23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1:29" ht="16" x14ac:dyDescent="0.2">
      <c r="A377" s="63"/>
      <c r="B377" s="75" t="s">
        <v>606</v>
      </c>
      <c r="C377" s="66" t="s">
        <v>44</v>
      </c>
      <c r="D377" s="66" t="s">
        <v>413</v>
      </c>
      <c r="E377" s="79">
        <v>10000</v>
      </c>
      <c r="F377" s="109">
        <v>0.42</v>
      </c>
      <c r="G377" s="479"/>
      <c r="H377" s="79">
        <f>F377</f>
        <v>0.42</v>
      </c>
      <c r="I377" s="144"/>
      <c r="J377" s="23"/>
    </row>
    <row r="378" spans="1:29" ht="16" x14ac:dyDescent="0.2">
      <c r="A378" s="63"/>
      <c r="B378" s="75"/>
      <c r="C378" s="66"/>
      <c r="D378" s="66"/>
      <c r="E378" s="79"/>
      <c r="F378" s="78"/>
      <c r="G378" s="277"/>
      <c r="H378" s="79"/>
      <c r="I378" s="78"/>
      <c r="J378" s="23"/>
    </row>
    <row r="379" spans="1:29" ht="16" x14ac:dyDescent="0.2">
      <c r="A379" s="63"/>
      <c r="B379" s="75" t="s">
        <v>607</v>
      </c>
      <c r="C379" s="66" t="s">
        <v>96</v>
      </c>
      <c r="D379" s="66" t="s">
        <v>411</v>
      </c>
      <c r="E379" s="78">
        <v>30000</v>
      </c>
      <c r="F379" s="109">
        <f>H379-G379</f>
        <v>4.0200000000000005</v>
      </c>
      <c r="G379" s="479">
        <v>2.0099999999999998</v>
      </c>
      <c r="H379" s="78">
        <v>6.03</v>
      </c>
      <c r="I379" s="144">
        <f>SUM(H379:H380)</f>
        <v>6.45</v>
      </c>
      <c r="J379" s="23"/>
    </row>
    <row r="380" spans="1:29" ht="16" x14ac:dyDescent="0.2">
      <c r="A380" s="63"/>
      <c r="B380" s="75" t="s">
        <v>607</v>
      </c>
      <c r="C380" s="66" t="s">
        <v>96</v>
      </c>
      <c r="D380" s="66" t="s">
        <v>413</v>
      </c>
      <c r="E380" s="79">
        <v>10000</v>
      </c>
      <c r="F380" s="109">
        <v>0.42</v>
      </c>
      <c r="G380" s="479"/>
      <c r="H380" s="79">
        <f>F380</f>
        <v>0.42</v>
      </c>
      <c r="I380" s="144"/>
      <c r="J380" s="23"/>
    </row>
    <row r="381" spans="1:29" ht="16" x14ac:dyDescent="0.2">
      <c r="A381" s="63"/>
      <c r="B381" s="75"/>
      <c r="C381" s="66"/>
      <c r="D381" s="66"/>
      <c r="E381" s="79"/>
      <c r="F381" s="78"/>
      <c r="G381" s="277"/>
      <c r="H381" s="79"/>
      <c r="I381" s="78"/>
      <c r="J381" s="23"/>
    </row>
    <row r="382" spans="1:29" ht="16" x14ac:dyDescent="0.2">
      <c r="A382" s="63"/>
      <c r="B382" s="75" t="s">
        <v>1115</v>
      </c>
      <c r="C382" s="66" t="s">
        <v>1116</v>
      </c>
      <c r="D382" s="66" t="s">
        <v>411</v>
      </c>
      <c r="E382" s="79">
        <v>10000</v>
      </c>
      <c r="F382" s="109">
        <v>0</v>
      </c>
      <c r="G382" s="479">
        <v>2.0099999999999998</v>
      </c>
      <c r="H382" s="277">
        <v>2.0099999999999998</v>
      </c>
      <c r="I382" s="144">
        <f>SUM(H382:H387)</f>
        <v>14.73</v>
      </c>
      <c r="J382" s="23"/>
    </row>
    <row r="383" spans="1:29" ht="16" x14ac:dyDescent="0.2">
      <c r="A383" s="63"/>
      <c r="B383" s="75" t="s">
        <v>1115</v>
      </c>
      <c r="C383" s="66" t="s">
        <v>1116</v>
      </c>
      <c r="D383" s="173" t="s">
        <v>417</v>
      </c>
      <c r="E383" s="79">
        <v>5000</v>
      </c>
      <c r="F383" s="109">
        <v>3.39</v>
      </c>
      <c r="G383" s="479"/>
      <c r="H383" s="78">
        <v>3.39</v>
      </c>
      <c r="I383" s="144"/>
      <c r="J383" s="23"/>
    </row>
    <row r="384" spans="1:29" ht="16" x14ac:dyDescent="0.2">
      <c r="A384" s="63"/>
      <c r="B384" s="75" t="s">
        <v>1115</v>
      </c>
      <c r="C384" s="66" t="s">
        <v>1116</v>
      </c>
      <c r="D384" s="173" t="s">
        <v>412</v>
      </c>
      <c r="E384" s="79">
        <v>2000</v>
      </c>
      <c r="F384" s="109">
        <v>0.68</v>
      </c>
      <c r="G384" s="479"/>
      <c r="H384" s="78">
        <v>0.68</v>
      </c>
      <c r="I384" s="144"/>
      <c r="J384" s="23"/>
    </row>
    <row r="385" spans="1:10" ht="16" x14ac:dyDescent="0.2">
      <c r="A385" s="63"/>
      <c r="B385" s="75" t="s">
        <v>1115</v>
      </c>
      <c r="C385" s="66" t="s">
        <v>1116</v>
      </c>
      <c r="D385" s="173" t="s">
        <v>413</v>
      </c>
      <c r="E385" s="79">
        <v>200000</v>
      </c>
      <c r="F385" s="109">
        <v>8.36</v>
      </c>
      <c r="G385" s="479"/>
      <c r="H385" s="78">
        <v>8.36</v>
      </c>
      <c r="I385" s="144"/>
      <c r="J385" s="23"/>
    </row>
    <row r="386" spans="1:10" ht="16" x14ac:dyDescent="0.2">
      <c r="A386" s="63"/>
      <c r="B386" s="75" t="s">
        <v>1115</v>
      </c>
      <c r="C386" s="66" t="s">
        <v>1116</v>
      </c>
      <c r="D386" s="173" t="s">
        <v>418</v>
      </c>
      <c r="E386" s="79">
        <v>5000</v>
      </c>
      <c r="F386" s="109">
        <v>0.22</v>
      </c>
      <c r="G386" s="479"/>
      <c r="H386" s="78">
        <v>0.22</v>
      </c>
      <c r="I386" s="144"/>
      <c r="J386" s="23"/>
    </row>
    <row r="387" spans="1:10" ht="16" x14ac:dyDescent="0.2">
      <c r="A387" s="63"/>
      <c r="B387" s="75" t="s">
        <v>1115</v>
      </c>
      <c r="C387" s="66" t="s">
        <v>1116</v>
      </c>
      <c r="D387" s="173" t="s">
        <v>414</v>
      </c>
      <c r="E387" s="79">
        <v>2000</v>
      </c>
      <c r="F387" s="109">
        <v>7.0000000000000007E-2</v>
      </c>
      <c r="G387" s="479"/>
      <c r="H387" s="78">
        <v>7.0000000000000007E-2</v>
      </c>
      <c r="I387" s="144"/>
      <c r="J387" s="23"/>
    </row>
    <row r="388" spans="1:10" ht="16" x14ac:dyDescent="0.2">
      <c r="A388" s="63"/>
      <c r="B388" s="75"/>
      <c r="C388" s="66"/>
      <c r="D388" s="66"/>
      <c r="E388" s="79"/>
      <c r="F388" s="78"/>
      <c r="G388" s="277"/>
      <c r="H388" s="79"/>
      <c r="I388" s="78"/>
      <c r="J388" s="23"/>
    </row>
    <row r="389" spans="1:10" ht="16" x14ac:dyDescent="0.2">
      <c r="A389" s="63"/>
      <c r="B389" s="75" t="s">
        <v>608</v>
      </c>
      <c r="C389" s="66" t="s">
        <v>496</v>
      </c>
      <c r="D389" s="66" t="s">
        <v>411</v>
      </c>
      <c r="E389" s="79">
        <v>10000</v>
      </c>
      <c r="F389" s="109">
        <v>0</v>
      </c>
      <c r="G389" s="479">
        <v>1.26</v>
      </c>
      <c r="H389" s="79">
        <f>SUM(F389:G389)</f>
        <v>1.26</v>
      </c>
      <c r="I389" s="144">
        <f>H389</f>
        <v>1.26</v>
      </c>
      <c r="J389" s="23"/>
    </row>
    <row r="390" spans="1:10" ht="16" x14ac:dyDescent="0.2">
      <c r="A390" s="63"/>
      <c r="B390" s="75"/>
      <c r="C390" s="66"/>
      <c r="D390" s="66"/>
      <c r="E390" s="79"/>
      <c r="F390" s="78"/>
      <c r="G390" s="277"/>
      <c r="H390" s="79"/>
      <c r="I390" s="78"/>
      <c r="J390" s="23"/>
    </row>
    <row r="391" spans="1:10" ht="16" x14ac:dyDescent="0.2">
      <c r="A391" s="63"/>
      <c r="B391" s="75" t="s">
        <v>609</v>
      </c>
      <c r="C391" s="66" t="s">
        <v>137</v>
      </c>
      <c r="D391" s="66" t="s">
        <v>411</v>
      </c>
      <c r="E391" s="79">
        <v>100000</v>
      </c>
      <c r="F391" s="109">
        <f>H391-G391</f>
        <v>5.9399999999999995</v>
      </c>
      <c r="G391" s="479">
        <v>0.66</v>
      </c>
      <c r="H391" s="79">
        <v>6.6</v>
      </c>
      <c r="I391" s="144">
        <f>SUM(H391:H392)</f>
        <v>10.78</v>
      </c>
      <c r="J391" s="23"/>
    </row>
    <row r="392" spans="1:10" ht="16" x14ac:dyDescent="0.2">
      <c r="A392" s="63"/>
      <c r="B392" s="75" t="s">
        <v>609</v>
      </c>
      <c r="C392" s="66" t="s">
        <v>137</v>
      </c>
      <c r="D392" s="66" t="s">
        <v>413</v>
      </c>
      <c r="E392" s="79">
        <v>100000</v>
      </c>
      <c r="F392" s="109">
        <v>4.18</v>
      </c>
      <c r="G392" s="479"/>
      <c r="H392" s="79">
        <f>F392</f>
        <v>4.18</v>
      </c>
      <c r="I392" s="144"/>
      <c r="J392" s="23"/>
    </row>
    <row r="393" spans="1:10" ht="16" x14ac:dyDescent="0.2">
      <c r="A393" s="63"/>
      <c r="B393" s="75"/>
      <c r="C393" s="66"/>
      <c r="D393" s="66"/>
      <c r="E393" s="79"/>
      <c r="F393" s="78"/>
      <c r="G393" s="277"/>
      <c r="H393" s="79"/>
      <c r="I393" s="78"/>
      <c r="J393" s="23"/>
    </row>
    <row r="394" spans="1:10" ht="16" x14ac:dyDescent="0.2">
      <c r="A394" s="63"/>
      <c r="B394" s="75" t="s">
        <v>610</v>
      </c>
      <c r="C394" s="66" t="s">
        <v>45</v>
      </c>
      <c r="D394" s="66" t="s">
        <v>411</v>
      </c>
      <c r="E394" s="78">
        <v>10000</v>
      </c>
      <c r="F394" s="109">
        <v>0</v>
      </c>
      <c r="G394" s="479">
        <v>2.0099999999999998</v>
      </c>
      <c r="H394" s="78">
        <v>2.0099999999999998</v>
      </c>
      <c r="I394" s="144">
        <f>H394</f>
        <v>2.0099999999999998</v>
      </c>
      <c r="J394" s="211"/>
    </row>
    <row r="395" spans="1:10" ht="16" x14ac:dyDescent="0.2">
      <c r="A395" s="63"/>
      <c r="B395" s="75"/>
      <c r="C395" s="66"/>
      <c r="D395" s="66"/>
      <c r="E395" s="78"/>
      <c r="F395" s="78"/>
      <c r="G395" s="277"/>
      <c r="H395" s="78"/>
      <c r="I395" s="78"/>
      <c r="J395" s="211"/>
    </row>
    <row r="396" spans="1:10" ht="16" x14ac:dyDescent="0.2">
      <c r="A396" s="63"/>
      <c r="B396" s="75" t="s">
        <v>1117</v>
      </c>
      <c r="C396" s="66" t="s">
        <v>1118</v>
      </c>
      <c r="D396" s="66" t="s">
        <v>411</v>
      </c>
      <c r="E396" s="576">
        <v>100000</v>
      </c>
      <c r="F396" s="109">
        <v>18.09</v>
      </c>
      <c r="G396" s="144">
        <v>2.0099999999999998</v>
      </c>
      <c r="H396" s="78">
        <v>20.100000000000001</v>
      </c>
      <c r="I396" s="144">
        <f>SUM(H396:H401)</f>
        <v>80.73</v>
      </c>
      <c r="J396" s="211"/>
    </row>
    <row r="397" spans="1:10" ht="16" x14ac:dyDescent="0.2">
      <c r="A397" s="63"/>
      <c r="B397" s="75" t="s">
        <v>1117</v>
      </c>
      <c r="C397" s="66" t="s">
        <v>1118</v>
      </c>
      <c r="D397" s="173" t="s">
        <v>417</v>
      </c>
      <c r="E397" s="577">
        <v>100000</v>
      </c>
      <c r="F397" s="109">
        <v>44.1</v>
      </c>
      <c r="G397" s="144"/>
      <c r="H397" s="78">
        <v>44.1</v>
      </c>
      <c r="I397" s="144"/>
      <c r="J397" s="211"/>
    </row>
    <row r="398" spans="1:10" ht="16" x14ac:dyDescent="0.2">
      <c r="A398" s="63"/>
      <c r="B398" s="75" t="s">
        <v>1117</v>
      </c>
      <c r="C398" s="66" t="s">
        <v>1118</v>
      </c>
      <c r="D398" s="173" t="s">
        <v>412</v>
      </c>
      <c r="E398" s="577">
        <v>10000</v>
      </c>
      <c r="F398" s="109">
        <v>3.42</v>
      </c>
      <c r="G398" s="144"/>
      <c r="H398" s="78">
        <v>3.42</v>
      </c>
      <c r="I398" s="144"/>
      <c r="J398" s="211"/>
    </row>
    <row r="399" spans="1:10" ht="16" x14ac:dyDescent="0.2">
      <c r="A399" s="63"/>
      <c r="B399" s="75" t="s">
        <v>1117</v>
      </c>
      <c r="C399" s="66" t="s">
        <v>1118</v>
      </c>
      <c r="D399" s="173" t="s">
        <v>413</v>
      </c>
      <c r="E399" s="577">
        <v>200000</v>
      </c>
      <c r="F399" s="109">
        <v>8.36</v>
      </c>
      <c r="G399" s="144"/>
      <c r="H399" s="78">
        <v>8.36</v>
      </c>
      <c r="I399" s="144"/>
      <c r="J399" s="211"/>
    </row>
    <row r="400" spans="1:10" ht="16" x14ac:dyDescent="0.2">
      <c r="A400" s="63"/>
      <c r="B400" s="75" t="s">
        <v>1117</v>
      </c>
      <c r="C400" s="66" t="s">
        <v>1118</v>
      </c>
      <c r="D400" s="173" t="s">
        <v>418</v>
      </c>
      <c r="E400" s="577">
        <v>100000</v>
      </c>
      <c r="F400" s="109">
        <v>4.4000000000000004</v>
      </c>
      <c r="G400" s="144"/>
      <c r="H400" s="78">
        <v>4.4000000000000004</v>
      </c>
      <c r="I400" s="144"/>
      <c r="J400" s="211"/>
    </row>
    <row r="401" spans="1:10" ht="16" x14ac:dyDescent="0.2">
      <c r="A401" s="63"/>
      <c r="B401" s="75" t="s">
        <v>1117</v>
      </c>
      <c r="C401" s="66" t="s">
        <v>1118</v>
      </c>
      <c r="D401" s="173" t="s">
        <v>414</v>
      </c>
      <c r="E401" s="577">
        <v>10000</v>
      </c>
      <c r="F401" s="109">
        <v>0.35</v>
      </c>
      <c r="G401" s="144"/>
      <c r="H401" s="78">
        <v>0.35</v>
      </c>
      <c r="I401" s="144"/>
      <c r="J401" s="211" t="s">
        <v>1130</v>
      </c>
    </row>
    <row r="402" spans="1:10" ht="16" x14ac:dyDescent="0.2">
      <c r="A402" s="63"/>
      <c r="B402" s="75"/>
      <c r="C402" s="66"/>
      <c r="D402" s="66"/>
      <c r="E402" s="78"/>
      <c r="F402" s="78"/>
      <c r="G402" s="277"/>
      <c r="H402" s="78"/>
      <c r="I402" s="78"/>
      <c r="J402" s="211"/>
    </row>
    <row r="403" spans="1:10" ht="16" x14ac:dyDescent="0.2">
      <c r="A403" s="63"/>
      <c r="B403" s="75" t="s">
        <v>611</v>
      </c>
      <c r="C403" s="66" t="s">
        <v>230</v>
      </c>
      <c r="D403" s="66" t="s">
        <v>411</v>
      </c>
      <c r="E403" s="79">
        <v>100000</v>
      </c>
      <c r="F403" s="109">
        <v>45.18</v>
      </c>
      <c r="G403" s="479">
        <v>5.0199999999999996</v>
      </c>
      <c r="H403" s="79">
        <v>50.2</v>
      </c>
      <c r="I403" s="144">
        <f>SUM(H403:H406)</f>
        <v>97.65000000000002</v>
      </c>
      <c r="J403" s="23"/>
    </row>
    <row r="404" spans="1:10" ht="16" x14ac:dyDescent="0.2">
      <c r="A404" s="63"/>
      <c r="B404" s="75" t="s">
        <v>611</v>
      </c>
      <c r="C404" s="66" t="s">
        <v>230</v>
      </c>
      <c r="D404" s="66" t="s">
        <v>417</v>
      </c>
      <c r="E404" s="79">
        <v>50000</v>
      </c>
      <c r="F404" s="109">
        <v>33.85</v>
      </c>
      <c r="G404" s="479"/>
      <c r="H404" s="79">
        <f>F404</f>
        <v>33.85</v>
      </c>
      <c r="I404" s="144"/>
      <c r="J404" s="23"/>
    </row>
    <row r="405" spans="1:10" ht="16" x14ac:dyDescent="0.2">
      <c r="A405" s="63"/>
      <c r="B405" s="75" t="s">
        <v>611</v>
      </c>
      <c r="C405" s="66" t="s">
        <v>230</v>
      </c>
      <c r="D405" s="66" t="s">
        <v>413</v>
      </c>
      <c r="E405" s="79">
        <v>220000</v>
      </c>
      <c r="F405" s="109">
        <v>9.1999999999999993</v>
      </c>
      <c r="G405" s="479"/>
      <c r="H405" s="79">
        <f>F405</f>
        <v>9.1999999999999993</v>
      </c>
      <c r="I405" s="144"/>
      <c r="J405" s="23"/>
    </row>
    <row r="406" spans="1:10" ht="16" x14ac:dyDescent="0.2">
      <c r="A406" s="63"/>
      <c r="B406" s="75" t="s">
        <v>611</v>
      </c>
      <c r="C406" s="66" t="s">
        <v>230</v>
      </c>
      <c r="D406" s="173" t="s">
        <v>418</v>
      </c>
      <c r="E406" s="78">
        <v>100000</v>
      </c>
      <c r="F406" s="109">
        <v>4.4000000000000004</v>
      </c>
      <c r="G406" s="479"/>
      <c r="H406" s="78">
        <f>F406</f>
        <v>4.4000000000000004</v>
      </c>
      <c r="I406" s="144"/>
      <c r="J406" s="23"/>
    </row>
    <row r="407" spans="1:10" ht="16" x14ac:dyDescent="0.2">
      <c r="A407" s="63"/>
      <c r="B407" s="75"/>
      <c r="C407" s="66"/>
      <c r="D407" s="173"/>
      <c r="E407" s="78"/>
      <c r="F407" s="78"/>
      <c r="G407" s="277"/>
      <c r="H407" s="78"/>
      <c r="I407" s="78"/>
      <c r="J407" s="23"/>
    </row>
    <row r="408" spans="1:10" ht="16" x14ac:dyDescent="0.2">
      <c r="A408" s="63"/>
      <c r="B408" s="75" t="s">
        <v>1100</v>
      </c>
      <c r="C408" s="66" t="s">
        <v>1101</v>
      </c>
      <c r="D408" s="173" t="s">
        <v>411</v>
      </c>
      <c r="E408" s="78">
        <v>250000</v>
      </c>
      <c r="F408" s="109">
        <v>15.84</v>
      </c>
      <c r="G408" s="479">
        <v>0.66</v>
      </c>
      <c r="H408" s="78">
        <f>16.5</f>
        <v>16.5</v>
      </c>
      <c r="I408" s="144">
        <f>SUM(H408:H409)</f>
        <v>16.920000000000002</v>
      </c>
      <c r="J408" s="23"/>
    </row>
    <row r="409" spans="1:10" ht="16" x14ac:dyDescent="0.2">
      <c r="A409" s="63"/>
      <c r="B409" s="75" t="s">
        <v>1100</v>
      </c>
      <c r="C409" s="66" t="s">
        <v>1101</v>
      </c>
      <c r="D409" s="173" t="s">
        <v>413</v>
      </c>
      <c r="E409" s="78">
        <v>10000</v>
      </c>
      <c r="F409" s="109">
        <v>0.42</v>
      </c>
      <c r="G409" s="479"/>
      <c r="H409" s="78">
        <v>0.42</v>
      </c>
      <c r="I409" s="144"/>
      <c r="J409" s="23"/>
    </row>
    <row r="410" spans="1:10" ht="16" x14ac:dyDescent="0.2">
      <c r="A410" s="63"/>
      <c r="B410" s="75"/>
      <c r="C410" s="66"/>
      <c r="D410" s="66"/>
      <c r="E410" s="79"/>
      <c r="F410" s="78"/>
      <c r="G410" s="277"/>
      <c r="H410" s="79"/>
      <c r="I410" s="78"/>
      <c r="J410" s="23"/>
    </row>
    <row r="411" spans="1:10" ht="16" x14ac:dyDescent="0.2">
      <c r="A411" s="63"/>
      <c r="B411" s="75" t="s">
        <v>612</v>
      </c>
      <c r="C411" s="66" t="s">
        <v>334</v>
      </c>
      <c r="D411" s="66" t="s">
        <v>411</v>
      </c>
      <c r="E411" s="78">
        <v>50000</v>
      </c>
      <c r="F411" s="109">
        <f>H411-G411</f>
        <v>12.32</v>
      </c>
      <c r="G411" s="479">
        <v>3.08</v>
      </c>
      <c r="H411" s="78">
        <v>15.4</v>
      </c>
      <c r="I411" s="144">
        <f>SUM(H411:H416)</f>
        <v>70.92</v>
      </c>
      <c r="J411" s="23"/>
    </row>
    <row r="412" spans="1:10" ht="16" x14ac:dyDescent="0.2">
      <c r="A412" s="63"/>
      <c r="B412" s="75" t="s">
        <v>612</v>
      </c>
      <c r="C412" s="66" t="s">
        <v>334</v>
      </c>
      <c r="D412" s="173" t="s">
        <v>417</v>
      </c>
      <c r="E412" s="78">
        <v>50000</v>
      </c>
      <c r="F412" s="109">
        <v>22.05</v>
      </c>
      <c r="G412" s="479"/>
      <c r="H412" s="78">
        <f>F412</f>
        <v>22.05</v>
      </c>
      <c r="I412" s="144"/>
      <c r="J412" s="104" t="s">
        <v>1158</v>
      </c>
    </row>
    <row r="413" spans="1:10" ht="16" x14ac:dyDescent="0.2">
      <c r="A413" s="63"/>
      <c r="B413" s="75" t="s">
        <v>612</v>
      </c>
      <c r="C413" s="66" t="s">
        <v>334</v>
      </c>
      <c r="D413" s="173" t="s">
        <v>412</v>
      </c>
      <c r="E413" s="78">
        <v>10000</v>
      </c>
      <c r="F413" s="109">
        <v>3.42</v>
      </c>
      <c r="G413" s="479"/>
      <c r="H413" s="78">
        <f>F413</f>
        <v>3.42</v>
      </c>
      <c r="I413" s="144"/>
      <c r="J413" s="91"/>
    </row>
    <row r="414" spans="1:10" ht="16" x14ac:dyDescent="0.2">
      <c r="A414" s="63"/>
      <c r="B414" s="75" t="s">
        <v>612</v>
      </c>
      <c r="C414" s="66" t="s">
        <v>334</v>
      </c>
      <c r="D414" s="173" t="s">
        <v>413</v>
      </c>
      <c r="E414" s="78">
        <v>500000</v>
      </c>
      <c r="F414" s="109">
        <v>20.9</v>
      </c>
      <c r="G414" s="479"/>
      <c r="H414" s="78">
        <f>F414</f>
        <v>20.9</v>
      </c>
      <c r="I414" s="144"/>
      <c r="J414" s="91"/>
    </row>
    <row r="415" spans="1:10" ht="16" x14ac:dyDescent="0.2">
      <c r="A415" s="63"/>
      <c r="B415" s="75" t="s">
        <v>612</v>
      </c>
      <c r="C415" s="66" t="s">
        <v>334</v>
      </c>
      <c r="D415" s="173" t="s">
        <v>418</v>
      </c>
      <c r="E415" s="78">
        <v>200000</v>
      </c>
      <c r="F415" s="109">
        <v>8.8000000000000007</v>
      </c>
      <c r="G415" s="479"/>
      <c r="H415" s="78">
        <f>F415</f>
        <v>8.8000000000000007</v>
      </c>
      <c r="I415" s="144"/>
      <c r="J415" s="91"/>
    </row>
    <row r="416" spans="1:10" ht="16" x14ac:dyDescent="0.2">
      <c r="A416" s="63"/>
      <c r="B416" s="75" t="s">
        <v>612</v>
      </c>
      <c r="C416" s="66" t="s">
        <v>334</v>
      </c>
      <c r="D416" s="173" t="s">
        <v>414</v>
      </c>
      <c r="E416" s="78">
        <v>10000</v>
      </c>
      <c r="F416" s="109">
        <v>0.35</v>
      </c>
      <c r="G416" s="479"/>
      <c r="H416" s="79">
        <f>F416</f>
        <v>0.35</v>
      </c>
      <c r="I416" s="144"/>
      <c r="J416" s="91"/>
    </row>
    <row r="417" spans="1:10" ht="16" x14ac:dyDescent="0.2">
      <c r="A417" s="63"/>
      <c r="B417" s="75"/>
      <c r="C417" s="66"/>
      <c r="D417" s="173"/>
      <c r="E417" s="78"/>
      <c r="F417" s="78"/>
      <c r="G417" s="277"/>
      <c r="H417" s="78"/>
      <c r="I417" s="78"/>
      <c r="J417" s="91"/>
    </row>
    <row r="418" spans="1:10" ht="16" x14ac:dyDescent="0.2">
      <c r="A418" s="63"/>
      <c r="B418" s="75" t="s">
        <v>1166</v>
      </c>
      <c r="C418" s="66" t="s">
        <v>1167</v>
      </c>
      <c r="D418" s="173" t="s">
        <v>411</v>
      </c>
      <c r="E418" s="78">
        <v>150000</v>
      </c>
      <c r="F418" s="109">
        <v>7.42</v>
      </c>
      <c r="G418" s="479">
        <v>0.53</v>
      </c>
      <c r="H418" s="79">
        <f>SUM(F418:G418)</f>
        <v>7.95</v>
      </c>
      <c r="I418" s="144">
        <f>SUM(H418:H421)</f>
        <v>20.62</v>
      </c>
      <c r="J418" s="91"/>
    </row>
    <row r="419" spans="1:10" ht="16" x14ac:dyDescent="0.2">
      <c r="A419" s="63"/>
      <c r="B419" s="75" t="s">
        <v>1166</v>
      </c>
      <c r="C419" s="66" t="s">
        <v>1167</v>
      </c>
      <c r="D419" s="173" t="s">
        <v>417</v>
      </c>
      <c r="E419" s="78">
        <v>50000</v>
      </c>
      <c r="F419" s="109">
        <v>4.2</v>
      </c>
      <c r="G419" s="479"/>
      <c r="H419" s="79">
        <v>4.2</v>
      </c>
      <c r="I419" s="144"/>
      <c r="J419" s="91"/>
    </row>
    <row r="420" spans="1:10" ht="16" x14ac:dyDescent="0.2">
      <c r="A420" s="63"/>
      <c r="B420" s="75" t="s">
        <v>1166</v>
      </c>
      <c r="C420" s="66" t="s">
        <v>1167</v>
      </c>
      <c r="D420" s="173" t="s">
        <v>413</v>
      </c>
      <c r="E420" s="78">
        <v>150000</v>
      </c>
      <c r="F420" s="109">
        <v>6.27</v>
      </c>
      <c r="G420" s="479"/>
      <c r="H420" s="79">
        <v>6.27</v>
      </c>
      <c r="I420" s="144"/>
      <c r="J420" s="91"/>
    </row>
    <row r="421" spans="1:10" ht="16" x14ac:dyDescent="0.2">
      <c r="A421" s="63"/>
      <c r="B421" s="75" t="s">
        <v>1166</v>
      </c>
      <c r="C421" s="66" t="s">
        <v>1167</v>
      </c>
      <c r="D421" s="66" t="s">
        <v>418</v>
      </c>
      <c r="E421" s="78">
        <v>50000</v>
      </c>
      <c r="F421" s="109">
        <v>2.2000000000000002</v>
      </c>
      <c r="G421" s="479"/>
      <c r="H421" s="79">
        <v>2.2000000000000002</v>
      </c>
      <c r="I421" s="144"/>
      <c r="J421" s="91"/>
    </row>
    <row r="422" spans="1:10" ht="16" x14ac:dyDescent="0.2">
      <c r="A422" s="63"/>
      <c r="B422" s="75"/>
      <c r="C422" s="66"/>
      <c r="D422" s="66"/>
      <c r="E422" s="78"/>
      <c r="F422" s="78"/>
      <c r="G422" s="277"/>
      <c r="H422" s="79"/>
      <c r="I422" s="78"/>
      <c r="J422" s="91"/>
    </row>
    <row r="423" spans="1:10" ht="16" x14ac:dyDescent="0.2">
      <c r="A423" s="63"/>
      <c r="B423" s="75" t="s">
        <v>613</v>
      </c>
      <c r="C423" s="66" t="s">
        <v>182</v>
      </c>
      <c r="D423" s="66" t="s">
        <v>411</v>
      </c>
      <c r="E423" s="78">
        <v>10000</v>
      </c>
      <c r="F423" s="109">
        <v>0</v>
      </c>
      <c r="G423" s="479">
        <v>1.26</v>
      </c>
      <c r="H423" s="78">
        <f>SUM(F423:G423)</f>
        <v>1.26</v>
      </c>
      <c r="I423" s="144">
        <f>SUM(H423:H424)</f>
        <v>2.17</v>
      </c>
      <c r="J423" s="104"/>
    </row>
    <row r="424" spans="1:10" ht="16" x14ac:dyDescent="0.2">
      <c r="A424" s="63"/>
      <c r="B424" s="75" t="s">
        <v>613</v>
      </c>
      <c r="C424" s="66" t="s">
        <v>182</v>
      </c>
      <c r="D424" s="66" t="s">
        <v>417</v>
      </c>
      <c r="E424" s="78">
        <v>5000</v>
      </c>
      <c r="F424" s="109">
        <v>0.91</v>
      </c>
      <c r="G424" s="478"/>
      <c r="H424" s="78">
        <f>F424</f>
        <v>0.91</v>
      </c>
      <c r="I424" s="144"/>
      <c r="J424" s="104"/>
    </row>
    <row r="425" spans="1:10" ht="16" x14ac:dyDescent="0.2">
      <c r="A425" s="63"/>
      <c r="B425" s="75"/>
      <c r="D425" s="66"/>
      <c r="E425" s="78"/>
      <c r="F425" s="78"/>
      <c r="G425" s="277"/>
      <c r="H425" s="78"/>
      <c r="I425" s="78"/>
      <c r="J425" s="104"/>
    </row>
    <row r="426" spans="1:10" ht="16" x14ac:dyDescent="0.2">
      <c r="A426" s="63"/>
      <c r="B426" s="75" t="s">
        <v>614</v>
      </c>
      <c r="C426" s="66" t="s">
        <v>366</v>
      </c>
      <c r="D426" s="66" t="s">
        <v>411</v>
      </c>
      <c r="E426" s="78">
        <v>10000</v>
      </c>
      <c r="F426" s="109">
        <v>0</v>
      </c>
      <c r="G426" s="479">
        <v>5.0199999999999996</v>
      </c>
      <c r="H426" s="78">
        <v>5.0199999999999996</v>
      </c>
      <c r="I426" s="144">
        <f>SUM(H426:H431)</f>
        <v>21.78</v>
      </c>
      <c r="J426" s="104"/>
    </row>
    <row r="427" spans="1:10" ht="16" x14ac:dyDescent="0.2">
      <c r="A427" s="63"/>
      <c r="B427" s="75" t="s">
        <v>614</v>
      </c>
      <c r="C427" s="66" t="s">
        <v>366</v>
      </c>
      <c r="D427" s="173" t="s">
        <v>417</v>
      </c>
      <c r="E427" s="78">
        <v>10000</v>
      </c>
      <c r="F427" s="109">
        <v>4.41</v>
      </c>
      <c r="G427" s="479"/>
      <c r="H427" s="78">
        <f>F427</f>
        <v>4.41</v>
      </c>
      <c r="I427" s="144"/>
      <c r="J427" s="211"/>
    </row>
    <row r="428" spans="1:10" ht="16" x14ac:dyDescent="0.2">
      <c r="A428" s="63"/>
      <c r="B428" s="75" t="s">
        <v>614</v>
      </c>
      <c r="C428" s="66" t="s">
        <v>366</v>
      </c>
      <c r="D428" s="173" t="s">
        <v>412</v>
      </c>
      <c r="E428" s="78">
        <v>10000</v>
      </c>
      <c r="F428" s="109">
        <v>3.42</v>
      </c>
      <c r="G428" s="479"/>
      <c r="H428" s="78">
        <f>F428</f>
        <v>3.42</v>
      </c>
      <c r="I428" s="144"/>
      <c r="J428" s="104"/>
    </row>
    <row r="429" spans="1:10" ht="16" x14ac:dyDescent="0.2">
      <c r="A429" s="63"/>
      <c r="B429" s="75" t="s">
        <v>614</v>
      </c>
      <c r="C429" s="66" t="s">
        <v>366</v>
      </c>
      <c r="D429" s="173" t="s">
        <v>413</v>
      </c>
      <c r="E429" s="78">
        <v>100000</v>
      </c>
      <c r="F429" s="109">
        <v>4.18</v>
      </c>
      <c r="G429" s="479"/>
      <c r="H429" s="78">
        <f>F429</f>
        <v>4.18</v>
      </c>
      <c r="I429" s="144"/>
      <c r="J429" s="104"/>
    </row>
    <row r="430" spans="1:10" ht="16" x14ac:dyDescent="0.2">
      <c r="A430" s="63"/>
      <c r="B430" s="75" t="s">
        <v>614</v>
      </c>
      <c r="C430" s="66" t="s">
        <v>366</v>
      </c>
      <c r="D430" s="173" t="s">
        <v>418</v>
      </c>
      <c r="E430" s="78">
        <v>100000</v>
      </c>
      <c r="F430" s="109">
        <v>4.4000000000000004</v>
      </c>
      <c r="G430" s="479"/>
      <c r="H430" s="78">
        <f>F430</f>
        <v>4.4000000000000004</v>
      </c>
      <c r="I430" s="144"/>
      <c r="J430" s="104"/>
    </row>
    <row r="431" spans="1:10" ht="16" x14ac:dyDescent="0.2">
      <c r="A431" s="63"/>
      <c r="B431" s="75" t="s">
        <v>614</v>
      </c>
      <c r="C431" s="66" t="s">
        <v>366</v>
      </c>
      <c r="D431" s="173" t="s">
        <v>414</v>
      </c>
      <c r="E431" s="78">
        <v>10000</v>
      </c>
      <c r="F431" s="109">
        <v>0.35</v>
      </c>
      <c r="G431" s="479"/>
      <c r="H431" s="78">
        <f>F431</f>
        <v>0.35</v>
      </c>
      <c r="I431" s="144"/>
      <c r="J431" s="104"/>
    </row>
    <row r="432" spans="1:10" ht="16" x14ac:dyDescent="0.2">
      <c r="A432" s="63"/>
      <c r="B432" s="75"/>
      <c r="C432" s="66"/>
      <c r="D432" s="66"/>
      <c r="E432" s="78"/>
      <c r="F432" s="78"/>
      <c r="G432" s="277"/>
      <c r="H432" s="78"/>
      <c r="I432" s="78"/>
      <c r="J432" s="104"/>
    </row>
    <row r="433" spans="1:10" ht="16" x14ac:dyDescent="0.2">
      <c r="A433" s="63"/>
      <c r="B433" s="75" t="s">
        <v>1213</v>
      </c>
      <c r="C433" s="66" t="s">
        <v>1214</v>
      </c>
      <c r="D433" s="66" t="s">
        <v>411</v>
      </c>
      <c r="E433" s="78">
        <v>50000</v>
      </c>
      <c r="F433" s="109">
        <v>8.0399999999999991</v>
      </c>
      <c r="G433" s="479">
        <v>2.0099999999999998</v>
      </c>
      <c r="H433" s="78">
        <f>SUM(F433:G433)</f>
        <v>10.049999999999999</v>
      </c>
      <c r="I433" s="144">
        <f>SUM(H433:H436)</f>
        <v>18</v>
      </c>
      <c r="J433" s="104" t="s">
        <v>1215</v>
      </c>
    </row>
    <row r="434" spans="1:10" ht="16" x14ac:dyDescent="0.2">
      <c r="A434" s="63"/>
      <c r="B434" s="75" t="s">
        <v>1213</v>
      </c>
      <c r="C434" s="66" t="s">
        <v>1214</v>
      </c>
      <c r="D434" s="66" t="s">
        <v>412</v>
      </c>
      <c r="E434" s="78">
        <v>10000</v>
      </c>
      <c r="F434" s="109">
        <v>3.42</v>
      </c>
      <c r="G434" s="479"/>
      <c r="H434" s="78">
        <v>3.42</v>
      </c>
      <c r="I434" s="144"/>
      <c r="J434" s="104"/>
    </row>
    <row r="435" spans="1:10" ht="16" x14ac:dyDescent="0.2">
      <c r="A435" s="63"/>
      <c r="B435" s="75" t="s">
        <v>1213</v>
      </c>
      <c r="C435" s="66" t="s">
        <v>1214</v>
      </c>
      <c r="D435" s="66" t="s">
        <v>413</v>
      </c>
      <c r="E435" s="78">
        <v>100000</v>
      </c>
      <c r="F435" s="109">
        <v>4.18</v>
      </c>
      <c r="G435" s="479"/>
      <c r="H435" s="78">
        <v>4.18</v>
      </c>
      <c r="I435" s="144"/>
      <c r="J435" s="104"/>
    </row>
    <row r="436" spans="1:10" ht="16" x14ac:dyDescent="0.2">
      <c r="A436" s="63"/>
      <c r="B436" s="75" t="s">
        <v>1213</v>
      </c>
      <c r="C436" s="66" t="s">
        <v>1214</v>
      </c>
      <c r="D436" s="66" t="s">
        <v>414</v>
      </c>
      <c r="E436" s="78">
        <v>10000</v>
      </c>
      <c r="F436" s="109">
        <v>0.35</v>
      </c>
      <c r="G436" s="479"/>
      <c r="H436" s="78">
        <v>0.35</v>
      </c>
      <c r="I436" s="144"/>
      <c r="J436" s="104"/>
    </row>
    <row r="437" spans="1:10" ht="16" x14ac:dyDescent="0.2">
      <c r="A437" s="63"/>
      <c r="B437" s="75"/>
      <c r="C437" s="66"/>
      <c r="D437" s="66"/>
      <c r="E437" s="78"/>
      <c r="F437" s="78"/>
      <c r="G437" s="277"/>
      <c r="H437" s="78"/>
      <c r="I437" s="78"/>
      <c r="J437" s="104"/>
    </row>
    <row r="438" spans="1:10" ht="16" x14ac:dyDescent="0.2">
      <c r="A438" s="63"/>
      <c r="B438" s="75" t="s">
        <v>536</v>
      </c>
      <c r="C438" s="66" t="s">
        <v>524</v>
      </c>
      <c r="D438" s="66" t="s">
        <v>411</v>
      </c>
      <c r="E438" s="78">
        <v>10000</v>
      </c>
      <c r="F438" s="109">
        <v>0</v>
      </c>
      <c r="G438" s="479">
        <v>0.91</v>
      </c>
      <c r="H438" s="78">
        <v>0.91</v>
      </c>
      <c r="I438" s="144">
        <f>SUM(H438:H441)</f>
        <v>4.38</v>
      </c>
      <c r="J438" s="23"/>
    </row>
    <row r="439" spans="1:10" ht="16" x14ac:dyDescent="0.2">
      <c r="A439" s="63"/>
      <c r="B439" s="75" t="s">
        <v>536</v>
      </c>
      <c r="C439" s="66" t="s">
        <v>524</v>
      </c>
      <c r="D439" s="66" t="s">
        <v>417</v>
      </c>
      <c r="E439" s="78">
        <v>10000</v>
      </c>
      <c r="F439" s="109">
        <v>1.26</v>
      </c>
      <c r="G439" s="479"/>
      <c r="H439" s="78">
        <v>1.26</v>
      </c>
      <c r="I439" s="144"/>
      <c r="J439" s="23"/>
    </row>
    <row r="440" spans="1:10" ht="16" x14ac:dyDescent="0.2">
      <c r="A440" s="63"/>
      <c r="B440" s="75" t="s">
        <v>536</v>
      </c>
      <c r="C440" s="66" t="s">
        <v>524</v>
      </c>
      <c r="D440" s="66" t="s">
        <v>412</v>
      </c>
      <c r="E440" s="78">
        <v>4000</v>
      </c>
      <c r="F440" s="109">
        <v>1.37</v>
      </c>
      <c r="G440" s="479"/>
      <c r="H440" s="78">
        <f>F440</f>
        <v>1.37</v>
      </c>
      <c r="I440" s="144"/>
      <c r="J440" s="23"/>
    </row>
    <row r="441" spans="1:10" ht="16" x14ac:dyDescent="0.2">
      <c r="A441" s="63"/>
      <c r="B441" s="75" t="s">
        <v>536</v>
      </c>
      <c r="C441" s="66" t="s">
        <v>524</v>
      </c>
      <c r="D441" s="66" t="s">
        <v>413</v>
      </c>
      <c r="E441" s="78">
        <v>20000</v>
      </c>
      <c r="F441" s="109">
        <v>0.84</v>
      </c>
      <c r="G441" s="479"/>
      <c r="H441" s="78">
        <f>F441</f>
        <v>0.84</v>
      </c>
      <c r="I441" s="144"/>
      <c r="J441" s="23"/>
    </row>
    <row r="442" spans="1:10" ht="16" x14ac:dyDescent="0.2">
      <c r="A442" s="63"/>
      <c r="B442" s="75"/>
      <c r="C442" s="66"/>
      <c r="D442" s="66"/>
      <c r="E442" s="78"/>
      <c r="F442" s="78"/>
      <c r="G442" s="277"/>
      <c r="H442" s="78"/>
      <c r="I442" s="78"/>
      <c r="J442" s="23"/>
    </row>
    <row r="443" spans="1:10" ht="16" x14ac:dyDescent="0.2">
      <c r="A443" s="63"/>
      <c r="B443" s="75" t="s">
        <v>725</v>
      </c>
      <c r="C443" s="66" t="s">
        <v>745</v>
      </c>
      <c r="D443" s="66" t="s">
        <v>411</v>
      </c>
      <c r="E443" s="78">
        <v>20000</v>
      </c>
      <c r="F443" s="109">
        <v>2.0099999999999998</v>
      </c>
      <c r="G443" s="479">
        <v>2.0099999999999998</v>
      </c>
      <c r="H443" s="78">
        <v>4.0199999999999996</v>
      </c>
      <c r="I443" s="144">
        <f>SUM(H443:H446)</f>
        <v>17.009999999999998</v>
      </c>
      <c r="J443" s="23"/>
    </row>
    <row r="444" spans="1:10" ht="16" x14ac:dyDescent="0.2">
      <c r="A444" s="63"/>
      <c r="B444" s="75" t="s">
        <v>725</v>
      </c>
      <c r="C444" s="66" t="s">
        <v>745</v>
      </c>
      <c r="D444" s="66" t="s">
        <v>417</v>
      </c>
      <c r="E444" s="78">
        <v>10000</v>
      </c>
      <c r="F444" s="109">
        <v>4.41</v>
      </c>
      <c r="G444" s="479"/>
      <c r="H444" s="78">
        <v>4.41</v>
      </c>
      <c r="I444" s="144"/>
      <c r="J444" s="23"/>
    </row>
    <row r="445" spans="1:10" ht="16" x14ac:dyDescent="0.2">
      <c r="A445" s="63"/>
      <c r="B445" s="75" t="s">
        <v>725</v>
      </c>
      <c r="C445" s="66" t="s">
        <v>745</v>
      </c>
      <c r="D445" s="66" t="s">
        <v>413</v>
      </c>
      <c r="E445" s="78">
        <v>100000</v>
      </c>
      <c r="F445" s="109">
        <v>4.18</v>
      </c>
      <c r="G445" s="479"/>
      <c r="H445" s="78">
        <v>4.18</v>
      </c>
      <c r="I445" s="144"/>
      <c r="J445" s="23"/>
    </row>
    <row r="446" spans="1:10" ht="16" x14ac:dyDescent="0.2">
      <c r="A446" s="63"/>
      <c r="B446" s="75" t="s">
        <v>725</v>
      </c>
      <c r="C446" s="66" t="s">
        <v>745</v>
      </c>
      <c r="D446" s="66" t="s">
        <v>418</v>
      </c>
      <c r="E446" s="78">
        <v>200000</v>
      </c>
      <c r="F446" s="109">
        <v>4.4000000000000004</v>
      </c>
      <c r="G446" s="479"/>
      <c r="H446" s="78">
        <v>4.4000000000000004</v>
      </c>
      <c r="I446" s="144"/>
      <c r="J446" s="23"/>
    </row>
    <row r="447" spans="1:10" ht="16" x14ac:dyDescent="0.2">
      <c r="A447" s="63"/>
      <c r="B447" s="75"/>
      <c r="C447" s="66"/>
      <c r="D447" s="66"/>
      <c r="E447" s="78"/>
      <c r="F447" s="78"/>
      <c r="G447" s="277"/>
      <c r="H447" s="78"/>
      <c r="I447" s="78"/>
      <c r="J447" s="23"/>
    </row>
    <row r="448" spans="1:10" ht="16" x14ac:dyDescent="0.2">
      <c r="A448" s="63"/>
      <c r="B448" s="75" t="s">
        <v>616</v>
      </c>
      <c r="C448" s="66" t="s">
        <v>437</v>
      </c>
      <c r="D448" s="66" t="s">
        <v>411</v>
      </c>
      <c r="E448" s="78">
        <v>100000</v>
      </c>
      <c r="F448" s="109">
        <v>8.19</v>
      </c>
      <c r="G448" s="479">
        <v>0.91</v>
      </c>
      <c r="H448" s="78">
        <f>F448+G448</f>
        <v>9.1</v>
      </c>
      <c r="I448" s="144">
        <f>SUM(H448:H450)</f>
        <v>12.52</v>
      </c>
      <c r="J448" s="23"/>
    </row>
    <row r="449" spans="1:10" ht="16" x14ac:dyDescent="0.2">
      <c r="A449" s="63"/>
      <c r="B449" s="75" t="s">
        <v>616</v>
      </c>
      <c r="C449" s="66" t="s">
        <v>437</v>
      </c>
      <c r="D449" s="66" t="s">
        <v>413</v>
      </c>
      <c r="E449" s="78">
        <v>10000</v>
      </c>
      <c r="F449" s="109">
        <v>0</v>
      </c>
      <c r="G449" s="479"/>
      <c r="H449" s="78">
        <f>F449</f>
        <v>0</v>
      </c>
      <c r="I449" s="144"/>
      <c r="J449" s="23" t="s">
        <v>1190</v>
      </c>
    </row>
    <row r="450" spans="1:10" ht="16" x14ac:dyDescent="0.2">
      <c r="A450" s="63"/>
      <c r="B450" s="75" t="s">
        <v>616</v>
      </c>
      <c r="C450" s="66" t="s">
        <v>437</v>
      </c>
      <c r="D450" s="66" t="s">
        <v>412</v>
      </c>
      <c r="E450" s="78">
        <v>10000</v>
      </c>
      <c r="F450" s="109">
        <v>3.42</v>
      </c>
      <c r="G450" s="479"/>
      <c r="H450" s="78">
        <v>3.42</v>
      </c>
      <c r="I450" s="144"/>
      <c r="J450" s="23"/>
    </row>
    <row r="451" spans="1:10" ht="16" x14ac:dyDescent="0.2">
      <c r="A451" s="63"/>
      <c r="B451" s="75"/>
      <c r="C451" s="66"/>
      <c r="D451" s="66"/>
      <c r="E451" s="79"/>
      <c r="F451" s="78"/>
      <c r="G451" s="277"/>
      <c r="H451" s="79"/>
      <c r="I451"/>
      <c r="J451" s="23"/>
    </row>
    <row r="452" spans="1:10" ht="16" x14ac:dyDescent="0.2">
      <c r="A452" s="63"/>
      <c r="B452" s="75" t="s">
        <v>1020</v>
      </c>
      <c r="C452" s="66" t="s">
        <v>1021</v>
      </c>
      <c r="D452" s="173" t="s">
        <v>411</v>
      </c>
      <c r="E452" s="78">
        <v>250000</v>
      </c>
      <c r="F452" s="109">
        <v>21.84</v>
      </c>
      <c r="G452" s="479">
        <v>0.91</v>
      </c>
      <c r="H452" s="79">
        <f>SUM(F452:G452)</f>
        <v>22.75</v>
      </c>
      <c r="I452" s="144">
        <f>SUM(H452:H455)</f>
        <v>50.5</v>
      </c>
      <c r="J452" s="23"/>
    </row>
    <row r="453" spans="1:10" ht="16" x14ac:dyDescent="0.2">
      <c r="A453" s="63"/>
      <c r="B453" s="75" t="s">
        <v>1020</v>
      </c>
      <c r="C453" s="66" t="s">
        <v>1021</v>
      </c>
      <c r="D453" s="173" t="s">
        <v>417</v>
      </c>
      <c r="E453" s="78">
        <v>50000</v>
      </c>
      <c r="F453" s="109">
        <v>6.3</v>
      </c>
      <c r="G453" s="479"/>
      <c r="H453" s="79">
        <v>6.3</v>
      </c>
      <c r="I453" s="144"/>
      <c r="J453" s="23"/>
    </row>
    <row r="454" spans="1:10" ht="16" x14ac:dyDescent="0.2">
      <c r="A454" s="63"/>
      <c r="B454" s="75" t="s">
        <v>1020</v>
      </c>
      <c r="C454" s="66" t="s">
        <v>1021</v>
      </c>
      <c r="D454" s="173" t="s">
        <v>413</v>
      </c>
      <c r="E454" s="78">
        <v>250000</v>
      </c>
      <c r="F454" s="109">
        <v>10.45</v>
      </c>
      <c r="G454" s="479"/>
      <c r="H454" s="79">
        <v>10.45</v>
      </c>
      <c r="I454" s="144"/>
      <c r="J454" s="23"/>
    </row>
    <row r="455" spans="1:10" ht="16" x14ac:dyDescent="0.2">
      <c r="A455" s="63"/>
      <c r="B455" s="75" t="s">
        <v>1020</v>
      </c>
      <c r="C455" s="66" t="s">
        <v>1021</v>
      </c>
      <c r="D455" s="173" t="s">
        <v>418</v>
      </c>
      <c r="E455" s="78">
        <v>250000</v>
      </c>
      <c r="F455" s="109">
        <v>11</v>
      </c>
      <c r="G455" s="479"/>
      <c r="H455" s="79">
        <v>11</v>
      </c>
      <c r="I455" s="144"/>
      <c r="J455" s="23"/>
    </row>
    <row r="456" spans="1:10" ht="16" x14ac:dyDescent="0.2">
      <c r="A456" s="63"/>
      <c r="B456" s="75"/>
      <c r="C456" s="66"/>
      <c r="D456" s="173"/>
      <c r="E456" s="78"/>
      <c r="F456" s="78"/>
      <c r="G456" s="277"/>
      <c r="H456" s="78"/>
      <c r="I456" s="78"/>
      <c r="J456" s="23"/>
    </row>
    <row r="457" spans="1:10" ht="16" x14ac:dyDescent="0.2">
      <c r="A457" s="63"/>
      <c r="B457" s="75" t="s">
        <v>1184</v>
      </c>
      <c r="C457" s="66" t="s">
        <v>1185</v>
      </c>
      <c r="D457" s="66" t="s">
        <v>411</v>
      </c>
      <c r="E457" s="78">
        <v>10000</v>
      </c>
      <c r="F457" s="109">
        <v>0</v>
      </c>
      <c r="G457" s="479">
        <v>1.26</v>
      </c>
      <c r="H457" s="78">
        <v>1.26</v>
      </c>
      <c r="I457" s="144">
        <v>1.26</v>
      </c>
      <c r="J457" s="23"/>
    </row>
    <row r="458" spans="1:10" ht="16" x14ac:dyDescent="0.2">
      <c r="A458" s="63"/>
      <c r="B458" s="75"/>
      <c r="C458" s="66"/>
      <c r="D458" s="173"/>
      <c r="E458" s="78"/>
      <c r="F458" s="78"/>
      <c r="G458" s="277"/>
      <c r="H458" s="79"/>
      <c r="I458" s="78"/>
      <c r="J458" s="23"/>
    </row>
    <row r="459" spans="1:10" ht="16" x14ac:dyDescent="0.2">
      <c r="A459" s="63"/>
      <c r="B459" s="75" t="s">
        <v>537</v>
      </c>
      <c r="C459" s="66" t="s">
        <v>531</v>
      </c>
      <c r="D459" s="173" t="s">
        <v>411</v>
      </c>
      <c r="E459" s="78">
        <v>10000</v>
      </c>
      <c r="F459" s="109">
        <v>0</v>
      </c>
      <c r="G459" s="479">
        <v>3.08</v>
      </c>
      <c r="H459" s="78">
        <f>SUM(F459:G459)</f>
        <v>3.08</v>
      </c>
      <c r="I459" s="144">
        <f>SUM(H459:H462)</f>
        <v>18.43</v>
      </c>
      <c r="J459" s="23"/>
    </row>
    <row r="460" spans="1:10" ht="16" x14ac:dyDescent="0.2">
      <c r="A460" s="63"/>
      <c r="B460" s="75" t="s">
        <v>537</v>
      </c>
      <c r="C460" s="66" t="s">
        <v>531</v>
      </c>
      <c r="D460" s="173" t="s">
        <v>417</v>
      </c>
      <c r="E460" s="78">
        <v>10000</v>
      </c>
      <c r="F460" s="109">
        <v>6.77</v>
      </c>
      <c r="G460" s="479"/>
      <c r="H460" s="78">
        <v>6.77</v>
      </c>
      <c r="I460" s="144"/>
      <c r="J460" s="23"/>
    </row>
    <row r="461" spans="1:10" ht="16" x14ac:dyDescent="0.2">
      <c r="A461" s="63"/>
      <c r="B461" s="75" t="s">
        <v>537</v>
      </c>
      <c r="C461" s="66" t="s">
        <v>531</v>
      </c>
      <c r="D461" s="173" t="s">
        <v>413</v>
      </c>
      <c r="E461" s="78">
        <v>100000</v>
      </c>
      <c r="F461" s="109">
        <v>4.18</v>
      </c>
      <c r="G461" s="479"/>
      <c r="H461" s="78">
        <f>F461</f>
        <v>4.18</v>
      </c>
      <c r="I461" s="144"/>
      <c r="J461" s="23"/>
    </row>
    <row r="462" spans="1:10" ht="16" x14ac:dyDescent="0.2">
      <c r="A462" s="63"/>
      <c r="B462" s="75" t="s">
        <v>537</v>
      </c>
      <c r="C462" s="66" t="s">
        <v>531</v>
      </c>
      <c r="D462" s="173" t="s">
        <v>418</v>
      </c>
      <c r="E462" s="78">
        <v>100000</v>
      </c>
      <c r="F462" s="109">
        <v>4.4000000000000004</v>
      </c>
      <c r="G462" s="479"/>
      <c r="H462" s="78">
        <f>F462</f>
        <v>4.4000000000000004</v>
      </c>
      <c r="I462" s="144"/>
      <c r="J462" s="23"/>
    </row>
    <row r="463" spans="1:10" ht="16" x14ac:dyDescent="0.2">
      <c r="A463" s="63"/>
      <c r="B463" s="75"/>
      <c r="C463" s="66"/>
      <c r="D463" s="173"/>
      <c r="E463" s="78"/>
      <c r="F463" s="78"/>
      <c r="G463" s="277"/>
      <c r="H463" s="78"/>
      <c r="I463" s="78"/>
      <c r="J463" s="23"/>
    </row>
    <row r="464" spans="1:10" ht="16" x14ac:dyDescent="0.2">
      <c r="A464" s="63"/>
      <c r="B464" s="75" t="s">
        <v>663</v>
      </c>
      <c r="C464" s="66" t="s">
        <v>662</v>
      </c>
      <c r="D464" s="173" t="s">
        <v>411</v>
      </c>
      <c r="E464" s="78">
        <v>200000</v>
      </c>
      <c r="F464" s="109">
        <v>58.52</v>
      </c>
      <c r="G464" s="479">
        <v>3.08</v>
      </c>
      <c r="H464" s="78">
        <f>F464+G464</f>
        <v>61.6</v>
      </c>
      <c r="I464" s="144">
        <f>SUM(H464:H469)</f>
        <v>104.58</v>
      </c>
      <c r="J464" s="23"/>
    </row>
    <row r="465" spans="1:10" ht="16" x14ac:dyDescent="0.2">
      <c r="A465" s="63"/>
      <c r="B465" s="75" t="s">
        <v>663</v>
      </c>
      <c r="C465" s="66" t="s">
        <v>662</v>
      </c>
      <c r="D465" s="173" t="s">
        <v>417</v>
      </c>
      <c r="E465" s="78">
        <v>50000</v>
      </c>
      <c r="F465" s="109">
        <v>22.05</v>
      </c>
      <c r="G465" s="479"/>
      <c r="H465" s="78">
        <f>F465</f>
        <v>22.05</v>
      </c>
      <c r="I465" s="144"/>
      <c r="J465" s="23"/>
    </row>
    <row r="466" spans="1:10" ht="16" x14ac:dyDescent="0.2">
      <c r="A466" s="63"/>
      <c r="B466" s="75" t="s">
        <v>663</v>
      </c>
      <c r="C466" s="66" t="s">
        <v>662</v>
      </c>
      <c r="D466" s="173" t="s">
        <v>412</v>
      </c>
      <c r="E466" s="78">
        <v>10000</v>
      </c>
      <c r="F466" s="109">
        <v>3.42</v>
      </c>
      <c r="G466" s="479"/>
      <c r="H466" s="78">
        <f>F466</f>
        <v>3.42</v>
      </c>
      <c r="I466" s="144"/>
      <c r="J466" s="23"/>
    </row>
    <row r="467" spans="1:10" ht="16" x14ac:dyDescent="0.2">
      <c r="A467" s="63"/>
      <c r="B467" s="75" t="s">
        <v>663</v>
      </c>
      <c r="C467" s="66" t="s">
        <v>662</v>
      </c>
      <c r="D467" s="173" t="s">
        <v>413</v>
      </c>
      <c r="E467" s="78">
        <v>200000</v>
      </c>
      <c r="F467" s="109">
        <v>8.36</v>
      </c>
      <c r="G467" s="479"/>
      <c r="H467" s="78">
        <f>F467</f>
        <v>8.36</v>
      </c>
      <c r="I467" s="144"/>
      <c r="J467" s="23"/>
    </row>
    <row r="468" spans="1:10" ht="16" x14ac:dyDescent="0.2">
      <c r="A468" s="63"/>
      <c r="B468" s="75" t="s">
        <v>663</v>
      </c>
      <c r="C468" s="66" t="s">
        <v>662</v>
      </c>
      <c r="D468" s="173" t="s">
        <v>418</v>
      </c>
      <c r="E468" s="78">
        <v>200000</v>
      </c>
      <c r="F468" s="109">
        <v>8.8000000000000007</v>
      </c>
      <c r="G468" s="479"/>
      <c r="H468" s="78">
        <f>F468</f>
        <v>8.8000000000000007</v>
      </c>
      <c r="I468" s="144"/>
      <c r="J468" s="23"/>
    </row>
    <row r="469" spans="1:10" ht="16" x14ac:dyDescent="0.2">
      <c r="A469" s="63"/>
      <c r="B469" s="75" t="s">
        <v>663</v>
      </c>
      <c r="C469" s="66" t="s">
        <v>662</v>
      </c>
      <c r="D469" s="173" t="s">
        <v>414</v>
      </c>
      <c r="E469" s="78">
        <v>10000</v>
      </c>
      <c r="F469" s="109">
        <v>0.35</v>
      </c>
      <c r="G469" s="479"/>
      <c r="H469" s="78">
        <f>F469</f>
        <v>0.35</v>
      </c>
      <c r="I469" s="144"/>
      <c r="J469" s="23"/>
    </row>
    <row r="470" spans="1:10" ht="16" x14ac:dyDescent="0.2">
      <c r="A470" s="63"/>
      <c r="B470" s="75"/>
      <c r="C470" s="66"/>
      <c r="D470" s="173"/>
      <c r="E470" s="78"/>
      <c r="F470" s="78"/>
      <c r="G470" s="277"/>
      <c r="H470" s="78"/>
      <c r="I470" s="78"/>
      <c r="J470" s="23"/>
    </row>
    <row r="471" spans="1:10" ht="16" x14ac:dyDescent="0.2">
      <c r="A471" s="63"/>
      <c r="B471" s="75" t="s">
        <v>714</v>
      </c>
      <c r="C471" s="66" t="s">
        <v>708</v>
      </c>
      <c r="D471" s="173" t="s">
        <v>411</v>
      </c>
      <c r="E471" s="78">
        <v>10000</v>
      </c>
      <c r="F471" s="109">
        <v>0</v>
      </c>
      <c r="G471" s="479">
        <v>0.91</v>
      </c>
      <c r="H471" s="78">
        <v>0.91</v>
      </c>
      <c r="I471" s="144">
        <f>H471</f>
        <v>0.91</v>
      </c>
      <c r="J471" s="23"/>
    </row>
    <row r="472" spans="1:10" ht="16" x14ac:dyDescent="0.2">
      <c r="A472" s="63"/>
      <c r="B472" s="75"/>
      <c r="C472" s="66"/>
      <c r="D472" s="66"/>
      <c r="E472" s="78"/>
      <c r="F472" s="78"/>
      <c r="G472" s="277"/>
      <c r="H472" s="79"/>
      <c r="I472" s="78"/>
      <c r="J472" s="23"/>
    </row>
    <row r="473" spans="1:10" ht="16" x14ac:dyDescent="0.2">
      <c r="A473" s="63"/>
      <c r="B473" s="75" t="s">
        <v>618</v>
      </c>
      <c r="C473" s="66" t="s">
        <v>206</v>
      </c>
      <c r="D473" s="66" t="s">
        <v>411</v>
      </c>
      <c r="E473" s="78">
        <v>180000</v>
      </c>
      <c r="F473" s="109">
        <f>H473-G473</f>
        <v>21.419999999999998</v>
      </c>
      <c r="G473" s="479">
        <v>1.26</v>
      </c>
      <c r="H473" s="78">
        <v>22.68</v>
      </c>
      <c r="I473" s="144">
        <f>SUM(H473:H478)</f>
        <v>121.27</v>
      </c>
      <c r="J473" s="23"/>
    </row>
    <row r="474" spans="1:10" ht="16" x14ac:dyDescent="0.2">
      <c r="A474" s="63"/>
      <c r="B474" s="75" t="s">
        <v>618</v>
      </c>
      <c r="C474" s="66" t="s">
        <v>206</v>
      </c>
      <c r="D474" s="173" t="s">
        <v>417</v>
      </c>
      <c r="E474" s="78">
        <v>180000</v>
      </c>
      <c r="F474" s="109">
        <v>79.38</v>
      </c>
      <c r="G474" s="479"/>
      <c r="H474" s="79">
        <f>F474</f>
        <v>79.38</v>
      </c>
      <c r="I474" s="144"/>
      <c r="J474" s="23"/>
    </row>
    <row r="475" spans="1:10" ht="16" x14ac:dyDescent="0.2">
      <c r="A475" s="63"/>
      <c r="B475" s="75" t="s">
        <v>618</v>
      </c>
      <c r="C475" s="66" t="s">
        <v>206</v>
      </c>
      <c r="D475" s="173" t="s">
        <v>412</v>
      </c>
      <c r="E475" s="78">
        <v>10000</v>
      </c>
      <c r="F475" s="109">
        <v>3.42</v>
      </c>
      <c r="G475" s="479"/>
      <c r="H475" s="79">
        <f>F475</f>
        <v>3.42</v>
      </c>
      <c r="I475" s="144"/>
      <c r="J475" s="23"/>
    </row>
    <row r="476" spans="1:10" ht="16" x14ac:dyDescent="0.2">
      <c r="A476" s="63"/>
      <c r="B476" s="75" t="s">
        <v>618</v>
      </c>
      <c r="C476" s="66" t="s">
        <v>206</v>
      </c>
      <c r="D476" s="173" t="s">
        <v>413</v>
      </c>
      <c r="E476" s="78">
        <v>180000</v>
      </c>
      <c r="F476" s="109">
        <v>7.52</v>
      </c>
      <c r="G476" s="479"/>
      <c r="H476" s="79">
        <f>F476</f>
        <v>7.52</v>
      </c>
      <c r="I476" s="144"/>
      <c r="J476" s="23"/>
    </row>
    <row r="477" spans="1:10" ht="16" x14ac:dyDescent="0.2">
      <c r="A477" s="63"/>
      <c r="B477" s="75" t="s">
        <v>618</v>
      </c>
      <c r="C477" s="66" t="s">
        <v>206</v>
      </c>
      <c r="D477" s="173" t="s">
        <v>418</v>
      </c>
      <c r="E477" s="78">
        <v>180000</v>
      </c>
      <c r="F477" s="109">
        <v>7.92</v>
      </c>
      <c r="G477" s="479"/>
      <c r="H477" s="79">
        <f>F477</f>
        <v>7.92</v>
      </c>
      <c r="I477" s="144"/>
      <c r="J477" s="23"/>
    </row>
    <row r="478" spans="1:10" ht="16" x14ac:dyDescent="0.2">
      <c r="A478" s="63"/>
      <c r="B478" s="75" t="s">
        <v>618</v>
      </c>
      <c r="C478" s="66" t="s">
        <v>206</v>
      </c>
      <c r="D478" s="173" t="s">
        <v>414</v>
      </c>
      <c r="E478" s="78">
        <v>10000</v>
      </c>
      <c r="F478" s="109">
        <v>0.35</v>
      </c>
      <c r="G478" s="479"/>
      <c r="H478" s="79">
        <f>F478</f>
        <v>0.35</v>
      </c>
      <c r="I478" s="144"/>
      <c r="J478" s="23"/>
    </row>
    <row r="479" spans="1:10" ht="16" x14ac:dyDescent="0.2">
      <c r="A479" s="63"/>
      <c r="B479" s="75"/>
      <c r="C479" s="66"/>
      <c r="D479" s="66"/>
      <c r="E479" s="78"/>
      <c r="F479" s="78"/>
      <c r="G479" s="277"/>
      <c r="H479" s="79"/>
      <c r="I479" s="78"/>
      <c r="J479" s="23"/>
    </row>
    <row r="480" spans="1:10" ht="16" x14ac:dyDescent="0.2">
      <c r="A480" s="63"/>
      <c r="B480" s="75" t="s">
        <v>619</v>
      </c>
      <c r="C480" s="66" t="s">
        <v>204</v>
      </c>
      <c r="D480" s="66" t="s">
        <v>411</v>
      </c>
      <c r="E480" s="78">
        <v>180000</v>
      </c>
      <c r="F480" s="109">
        <f>H480-G480</f>
        <v>34.17</v>
      </c>
      <c r="G480" s="479">
        <v>2.0099999999999998</v>
      </c>
      <c r="H480" s="78">
        <v>36.18</v>
      </c>
      <c r="I480" s="144">
        <f>SUM(H480:H485)</f>
        <v>166.09999999999997</v>
      </c>
      <c r="J480" s="23"/>
    </row>
    <row r="481" spans="1:10" ht="16" x14ac:dyDescent="0.2">
      <c r="A481" s="63"/>
      <c r="B481" s="75" t="s">
        <v>619</v>
      </c>
      <c r="C481" s="66" t="s">
        <v>204</v>
      </c>
      <c r="D481" s="173" t="s">
        <v>417</v>
      </c>
      <c r="E481" s="78">
        <v>180000</v>
      </c>
      <c r="F481" s="109">
        <v>121.86</v>
      </c>
      <c r="G481" s="479"/>
      <c r="H481" s="79">
        <f>F481</f>
        <v>121.86</v>
      </c>
      <c r="I481" s="144"/>
      <c r="J481" s="23"/>
    </row>
    <row r="482" spans="1:10" ht="16" x14ac:dyDescent="0.2">
      <c r="A482" s="63"/>
      <c r="B482" s="75" t="s">
        <v>619</v>
      </c>
      <c r="C482" s="66" t="s">
        <v>204</v>
      </c>
      <c r="D482" s="173" t="s">
        <v>412</v>
      </c>
      <c r="E482" s="78">
        <v>10000</v>
      </c>
      <c r="F482" s="109">
        <v>3.42</v>
      </c>
      <c r="G482" s="479"/>
      <c r="H482" s="79">
        <f>F482</f>
        <v>3.42</v>
      </c>
      <c r="I482" s="144"/>
      <c r="J482" s="23"/>
    </row>
    <row r="483" spans="1:10" ht="16" x14ac:dyDescent="0.2">
      <c r="A483" s="63"/>
      <c r="B483" s="75" t="s">
        <v>619</v>
      </c>
      <c r="C483" s="66" t="s">
        <v>204</v>
      </c>
      <c r="D483" s="173" t="s">
        <v>413</v>
      </c>
      <c r="E483" s="78">
        <v>50000</v>
      </c>
      <c r="F483" s="109">
        <v>2.09</v>
      </c>
      <c r="G483" s="479"/>
      <c r="H483" s="79">
        <f>F483</f>
        <v>2.09</v>
      </c>
      <c r="I483" s="144"/>
      <c r="J483" s="23"/>
    </row>
    <row r="484" spans="1:10" ht="16" x14ac:dyDescent="0.2">
      <c r="A484" s="63"/>
      <c r="B484" s="75" t="s">
        <v>619</v>
      </c>
      <c r="C484" s="66" t="s">
        <v>204</v>
      </c>
      <c r="D484" s="173" t="s">
        <v>418</v>
      </c>
      <c r="E484" s="78">
        <v>50000</v>
      </c>
      <c r="F484" s="109">
        <v>2.2000000000000002</v>
      </c>
      <c r="G484" s="479"/>
      <c r="H484" s="79">
        <f>F484</f>
        <v>2.2000000000000002</v>
      </c>
      <c r="I484" s="144"/>
      <c r="J484" s="23"/>
    </row>
    <row r="485" spans="1:10" ht="16" x14ac:dyDescent="0.2">
      <c r="A485" s="63"/>
      <c r="B485" s="75" t="s">
        <v>619</v>
      </c>
      <c r="C485" s="66" t="s">
        <v>204</v>
      </c>
      <c r="D485" s="173" t="s">
        <v>414</v>
      </c>
      <c r="E485" s="78">
        <v>10000</v>
      </c>
      <c r="F485" s="109">
        <v>0.35</v>
      </c>
      <c r="G485" s="479"/>
      <c r="H485" s="79">
        <f>F485</f>
        <v>0.35</v>
      </c>
      <c r="I485" s="144"/>
      <c r="J485" s="23"/>
    </row>
    <row r="486" spans="1:10" ht="16" x14ac:dyDescent="0.2">
      <c r="A486" s="63"/>
      <c r="B486" s="75"/>
      <c r="C486" s="66"/>
      <c r="D486" s="173"/>
      <c r="E486" s="78"/>
      <c r="F486" s="78"/>
      <c r="G486" s="277"/>
      <c r="H486" s="79"/>
      <c r="I486" s="78"/>
      <c r="J486" s="23"/>
    </row>
    <row r="487" spans="1:10" ht="16" x14ac:dyDescent="0.2">
      <c r="A487" s="63"/>
      <c r="B487" s="75" t="s">
        <v>620</v>
      </c>
      <c r="C487" s="66" t="s">
        <v>451</v>
      </c>
      <c r="D487" s="173" t="s">
        <v>411</v>
      </c>
      <c r="E487" s="78">
        <v>370000</v>
      </c>
      <c r="F487" s="109">
        <f>H487-G487</f>
        <v>23.76</v>
      </c>
      <c r="G487" s="479">
        <v>0.66</v>
      </c>
      <c r="H487" s="78">
        <v>24.42</v>
      </c>
      <c r="I487" s="144">
        <f>SUM(H487:H488)</f>
        <v>39.89</v>
      </c>
      <c r="J487" s="23"/>
    </row>
    <row r="488" spans="1:10" ht="16" x14ac:dyDescent="0.2">
      <c r="A488" s="63"/>
      <c r="B488" s="75" t="s">
        <v>620</v>
      </c>
      <c r="C488" s="66" t="s">
        <v>451</v>
      </c>
      <c r="D488" s="173" t="s">
        <v>413</v>
      </c>
      <c r="E488" s="78">
        <v>370000</v>
      </c>
      <c r="F488" s="109">
        <v>15.47</v>
      </c>
      <c r="G488" s="479"/>
      <c r="H488" s="78">
        <f>F488</f>
        <v>15.47</v>
      </c>
      <c r="I488" s="144"/>
      <c r="J488" s="23"/>
    </row>
    <row r="489" spans="1:10" ht="16" x14ac:dyDescent="0.2">
      <c r="A489" s="63"/>
      <c r="B489" s="75"/>
      <c r="C489" s="66"/>
      <c r="D489" s="173"/>
      <c r="E489" s="78"/>
      <c r="F489" s="78"/>
      <c r="G489" s="277"/>
      <c r="H489" s="78"/>
      <c r="I489" s="78"/>
      <c r="J489" s="23"/>
    </row>
    <row r="490" spans="1:10" ht="16" x14ac:dyDescent="0.2">
      <c r="A490" s="63"/>
      <c r="B490" s="75" t="s">
        <v>665</v>
      </c>
      <c r="C490" s="66" t="s">
        <v>664</v>
      </c>
      <c r="D490" s="124" t="s">
        <v>411</v>
      </c>
      <c r="E490" s="78">
        <v>10000</v>
      </c>
      <c r="F490" s="109">
        <f>H490-G490</f>
        <v>0</v>
      </c>
      <c r="G490" s="479">
        <v>0.91</v>
      </c>
      <c r="H490" s="78">
        <v>0.91</v>
      </c>
      <c r="I490" s="144">
        <f>SUM(H490:H490)</f>
        <v>0.91</v>
      </c>
      <c r="J490" s="23"/>
    </row>
    <row r="491" spans="1:10" ht="16" x14ac:dyDescent="0.2">
      <c r="A491" s="63"/>
      <c r="B491" s="75"/>
      <c r="C491" s="66"/>
      <c r="D491" s="66"/>
      <c r="E491" s="79"/>
      <c r="F491" s="78"/>
      <c r="G491" s="277"/>
      <c r="H491" s="79"/>
      <c r="I491" s="78"/>
      <c r="J491" s="23"/>
    </row>
    <row r="492" spans="1:10" ht="16" x14ac:dyDescent="0.2">
      <c r="A492" s="63"/>
      <c r="B492" s="75" t="s">
        <v>715</v>
      </c>
      <c r="C492" s="66" t="s">
        <v>709</v>
      </c>
      <c r="D492" s="66" t="s">
        <v>411</v>
      </c>
      <c r="E492" s="79">
        <v>50000</v>
      </c>
      <c r="F492" s="109">
        <v>5.04</v>
      </c>
      <c r="G492" s="479">
        <v>1.26</v>
      </c>
      <c r="H492" s="79">
        <f>SUM(F492:G492)</f>
        <v>6.3</v>
      </c>
      <c r="I492" s="144">
        <f>SUM(H492:H497)</f>
        <v>36.979999999999997</v>
      </c>
      <c r="J492" s="23"/>
    </row>
    <row r="493" spans="1:10" ht="16" x14ac:dyDescent="0.2">
      <c r="A493" s="63"/>
      <c r="B493" s="75" t="s">
        <v>715</v>
      </c>
      <c r="C493" s="66" t="s">
        <v>709</v>
      </c>
      <c r="D493" s="66" t="s">
        <v>417</v>
      </c>
      <c r="E493" s="79">
        <v>50000</v>
      </c>
      <c r="F493" s="109">
        <v>14.15</v>
      </c>
      <c r="G493" s="479"/>
      <c r="H493" s="79">
        <v>14.15</v>
      </c>
      <c r="I493" s="144"/>
      <c r="J493" s="23"/>
    </row>
    <row r="494" spans="1:10" ht="16" x14ac:dyDescent="0.2">
      <c r="A494" s="63"/>
      <c r="B494" s="75" t="s">
        <v>715</v>
      </c>
      <c r="C494" s="66" t="s">
        <v>709</v>
      </c>
      <c r="D494" s="66" t="s">
        <v>412</v>
      </c>
      <c r="E494" s="79">
        <v>10000</v>
      </c>
      <c r="F494" s="109">
        <v>3.42</v>
      </c>
      <c r="G494" s="479"/>
      <c r="H494" s="79">
        <v>3.42</v>
      </c>
      <c r="I494" s="144"/>
      <c r="J494" s="23"/>
    </row>
    <row r="495" spans="1:10" ht="16" x14ac:dyDescent="0.2">
      <c r="A495" s="63"/>
      <c r="B495" s="75" t="s">
        <v>715</v>
      </c>
      <c r="C495" s="66" t="s">
        <v>709</v>
      </c>
      <c r="D495" s="66" t="s">
        <v>413</v>
      </c>
      <c r="E495" s="79">
        <v>200000</v>
      </c>
      <c r="F495" s="109">
        <v>8.36</v>
      </c>
      <c r="G495" s="479"/>
      <c r="H495" s="79">
        <v>8.36</v>
      </c>
      <c r="I495" s="144"/>
      <c r="J495" s="23"/>
    </row>
    <row r="496" spans="1:10" ht="16" x14ac:dyDescent="0.2">
      <c r="A496" s="63"/>
      <c r="B496" s="75" t="s">
        <v>715</v>
      </c>
      <c r="C496" s="66" t="s">
        <v>709</v>
      </c>
      <c r="D496" s="66" t="s">
        <v>418</v>
      </c>
      <c r="E496" s="79">
        <v>100000</v>
      </c>
      <c r="F496" s="109">
        <v>4.4000000000000004</v>
      </c>
      <c r="G496" s="479"/>
      <c r="H496" s="79">
        <v>4.4000000000000004</v>
      </c>
      <c r="I496" s="144"/>
      <c r="J496" s="23"/>
    </row>
    <row r="497" spans="1:10" ht="16" x14ac:dyDescent="0.2">
      <c r="A497" s="63"/>
      <c r="B497" s="75" t="s">
        <v>715</v>
      </c>
      <c r="C497" s="66" t="s">
        <v>709</v>
      </c>
      <c r="D497" s="66" t="s">
        <v>414</v>
      </c>
      <c r="E497" s="79">
        <v>10000</v>
      </c>
      <c r="F497" s="109">
        <v>0.35</v>
      </c>
      <c r="G497" s="479"/>
      <c r="H497" s="79">
        <v>0.35</v>
      </c>
      <c r="I497" s="144"/>
      <c r="J497" s="23"/>
    </row>
    <row r="498" spans="1:10" ht="16" x14ac:dyDescent="0.2">
      <c r="A498" s="63"/>
      <c r="B498" s="75"/>
      <c r="C498" s="66"/>
      <c r="D498" s="66"/>
      <c r="E498" s="79"/>
      <c r="F498" s="78"/>
      <c r="G498" s="277"/>
      <c r="H498" s="79"/>
      <c r="I498" s="78"/>
      <c r="J498" s="23"/>
    </row>
    <row r="499" spans="1:10" ht="16" x14ac:dyDescent="0.2">
      <c r="A499" s="63"/>
      <c r="B499" s="75" t="s">
        <v>622</v>
      </c>
      <c r="C499" s="66" t="s">
        <v>166</v>
      </c>
      <c r="D499" s="66" t="s">
        <v>411</v>
      </c>
      <c r="E499" s="78">
        <v>100000</v>
      </c>
      <c r="F499" s="109">
        <f>H499-G499</f>
        <v>5.9399999999999995</v>
      </c>
      <c r="G499" s="479">
        <v>0.66</v>
      </c>
      <c r="H499" s="78">
        <v>6.6</v>
      </c>
      <c r="I499" s="144">
        <f>SUM(H499:H500)</f>
        <v>10.78</v>
      </c>
      <c r="J499" s="23"/>
    </row>
    <row r="500" spans="1:10" ht="16" x14ac:dyDescent="0.2">
      <c r="A500" s="63"/>
      <c r="B500" s="75" t="s">
        <v>622</v>
      </c>
      <c r="C500" s="66" t="s">
        <v>166</v>
      </c>
      <c r="D500" s="66" t="s">
        <v>413</v>
      </c>
      <c r="E500" s="78">
        <v>100000</v>
      </c>
      <c r="F500" s="109">
        <v>4.18</v>
      </c>
      <c r="G500" s="479"/>
      <c r="H500" s="78">
        <f>F500</f>
        <v>4.18</v>
      </c>
      <c r="I500" s="144"/>
      <c r="J500" s="23"/>
    </row>
    <row r="501" spans="1:10" ht="16" x14ac:dyDescent="0.2">
      <c r="A501" s="63"/>
      <c r="B501" s="75"/>
      <c r="C501" s="66"/>
      <c r="D501" s="66"/>
      <c r="E501" s="78"/>
      <c r="F501" s="78"/>
      <c r="G501" s="277"/>
      <c r="H501" s="78"/>
      <c r="I501" s="78"/>
      <c r="J501" s="23"/>
    </row>
    <row r="502" spans="1:10" ht="16" x14ac:dyDescent="0.2">
      <c r="A502" s="63"/>
      <c r="B502" s="75" t="s">
        <v>723</v>
      </c>
      <c r="C502" s="66" t="s">
        <v>746</v>
      </c>
      <c r="D502" s="66" t="s">
        <v>411</v>
      </c>
      <c r="E502" s="78">
        <v>10000</v>
      </c>
      <c r="F502" s="109">
        <v>0</v>
      </c>
      <c r="G502" s="479">
        <v>0.91</v>
      </c>
      <c r="H502" s="78">
        <f>SUM(F502:G502)</f>
        <v>0.91</v>
      </c>
      <c r="I502" s="144">
        <f>H502</f>
        <v>0.91</v>
      </c>
      <c r="J502" s="23"/>
    </row>
    <row r="503" spans="1:10" ht="16" x14ac:dyDescent="0.2">
      <c r="A503" s="63"/>
      <c r="B503" s="75"/>
      <c r="C503" s="66"/>
      <c r="D503" s="66"/>
      <c r="E503" s="79"/>
      <c r="F503" s="78"/>
      <c r="G503" s="277"/>
      <c r="H503" s="79"/>
      <c r="I503" s="78"/>
      <c r="J503" s="23"/>
    </row>
    <row r="504" spans="1:10" ht="16" x14ac:dyDescent="0.2">
      <c r="A504" s="63"/>
      <c r="B504" s="75" t="s">
        <v>623</v>
      </c>
      <c r="C504" s="66" t="s">
        <v>86</v>
      </c>
      <c r="D504" s="66" t="s">
        <v>411</v>
      </c>
      <c r="E504" s="78">
        <v>10000</v>
      </c>
      <c r="F504" s="109">
        <v>0</v>
      </c>
      <c r="G504" s="479">
        <v>3.08</v>
      </c>
      <c r="H504" s="78">
        <v>3.08</v>
      </c>
      <c r="I504" s="144">
        <f>SUM(H504:H505)</f>
        <v>3.5</v>
      </c>
      <c r="J504" s="211"/>
    </row>
    <row r="505" spans="1:10" ht="16" x14ac:dyDescent="0.2">
      <c r="A505" s="122"/>
      <c r="B505" s="75" t="s">
        <v>623</v>
      </c>
      <c r="C505" s="66" t="s">
        <v>86</v>
      </c>
      <c r="D505" s="124" t="s">
        <v>413</v>
      </c>
      <c r="E505" s="152">
        <v>10000</v>
      </c>
      <c r="F505" s="109">
        <v>0.42</v>
      </c>
      <c r="G505" s="479"/>
      <c r="H505" s="79">
        <f>F505</f>
        <v>0.42</v>
      </c>
      <c r="I505" s="144"/>
      <c r="J505" s="23"/>
    </row>
    <row r="506" spans="1:10" ht="16" x14ac:dyDescent="0.2">
      <c r="A506" s="122"/>
      <c r="B506" s="75"/>
      <c r="C506" s="66"/>
      <c r="D506" s="124"/>
      <c r="E506" s="152"/>
      <c r="F506" s="78"/>
      <c r="G506" s="277"/>
      <c r="H506" s="79"/>
      <c r="I506" s="78"/>
      <c r="J506" s="23"/>
    </row>
    <row r="507" spans="1:10" ht="16" x14ac:dyDescent="0.2">
      <c r="A507" s="122"/>
      <c r="B507" s="75" t="s">
        <v>1090</v>
      </c>
      <c r="C507" s="66" t="s">
        <v>1091</v>
      </c>
      <c r="D507" s="124" t="s">
        <v>411</v>
      </c>
      <c r="E507" s="152">
        <v>250000</v>
      </c>
      <c r="F507" s="109">
        <v>12.72</v>
      </c>
      <c r="G507" s="479">
        <v>0.53</v>
      </c>
      <c r="H507" s="79">
        <v>13.25</v>
      </c>
      <c r="I507" s="144">
        <v>13.25</v>
      </c>
      <c r="J507" s="23"/>
    </row>
    <row r="508" spans="1:10" ht="16" x14ac:dyDescent="0.2">
      <c r="A508" s="122"/>
      <c r="B508" s="75"/>
      <c r="C508" s="66"/>
      <c r="D508" s="124"/>
      <c r="E508" s="152"/>
      <c r="F508" s="78"/>
      <c r="G508" s="277"/>
      <c r="H508" s="78"/>
      <c r="I508" s="78"/>
      <c r="J508" s="23"/>
    </row>
    <row r="509" spans="1:10" ht="16" x14ac:dyDescent="0.2">
      <c r="A509" s="122"/>
      <c r="B509" s="75" t="s">
        <v>538</v>
      </c>
      <c r="C509" s="66" t="s">
        <v>526</v>
      </c>
      <c r="D509" s="124" t="s">
        <v>411</v>
      </c>
      <c r="E509" s="152">
        <v>20000</v>
      </c>
      <c r="F509" s="109">
        <v>0.66</v>
      </c>
      <c r="G509" s="479">
        <v>0.66</v>
      </c>
      <c r="H509" s="79">
        <f>SUM(F509:G509)</f>
        <v>1.32</v>
      </c>
      <c r="I509" s="144">
        <f>SUM(H509:H512)</f>
        <v>5.93</v>
      </c>
      <c r="J509" s="23"/>
    </row>
    <row r="510" spans="1:10" ht="16" x14ac:dyDescent="0.2">
      <c r="A510" s="122"/>
      <c r="B510" s="75" t="s">
        <v>538</v>
      </c>
      <c r="C510" s="66" t="s">
        <v>526</v>
      </c>
      <c r="D510" s="124" t="s">
        <v>412</v>
      </c>
      <c r="E510" s="152">
        <v>10000</v>
      </c>
      <c r="F510" s="109">
        <v>3.42</v>
      </c>
      <c r="G510" s="479"/>
      <c r="H510" s="79">
        <v>3.42</v>
      </c>
      <c r="I510" s="144"/>
      <c r="J510" s="23"/>
    </row>
    <row r="511" spans="1:10" ht="16" x14ac:dyDescent="0.2">
      <c r="A511" s="122"/>
      <c r="B511" s="75" t="s">
        <v>538</v>
      </c>
      <c r="C511" s="66" t="s">
        <v>526</v>
      </c>
      <c r="D511" s="124" t="s">
        <v>413</v>
      </c>
      <c r="E511" s="152">
        <v>100000</v>
      </c>
      <c r="F511" s="109">
        <v>0.84</v>
      </c>
      <c r="G511" s="479"/>
      <c r="H511" s="79">
        <v>0.84</v>
      </c>
      <c r="I511" s="144"/>
      <c r="J511" s="560" t="s">
        <v>1218</v>
      </c>
    </row>
    <row r="512" spans="1:10" ht="16" x14ac:dyDescent="0.2">
      <c r="A512" s="122"/>
      <c r="B512" s="75" t="s">
        <v>538</v>
      </c>
      <c r="C512" s="66" t="s">
        <v>526</v>
      </c>
      <c r="D512" s="124" t="s">
        <v>414</v>
      </c>
      <c r="E512" s="152">
        <v>2000</v>
      </c>
      <c r="F512" s="109">
        <v>0.35</v>
      </c>
      <c r="G512" s="479"/>
      <c r="H512" s="79">
        <v>0.35</v>
      </c>
      <c r="I512" s="144"/>
      <c r="J512" s="560" t="s">
        <v>1217</v>
      </c>
    </row>
    <row r="513" spans="1:10" ht="16" x14ac:dyDescent="0.2">
      <c r="A513" s="122"/>
      <c r="B513" s="75"/>
      <c r="C513" s="66"/>
      <c r="D513" s="124"/>
      <c r="E513" s="152"/>
      <c r="F513" s="78"/>
      <c r="G513" s="277"/>
      <c r="H513" s="79"/>
      <c r="I513" s="78"/>
      <c r="J513" s="23"/>
    </row>
    <row r="514" spans="1:10" ht="16" x14ac:dyDescent="0.2">
      <c r="A514" s="136"/>
      <c r="B514" s="137"/>
      <c r="C514" s="134" t="s">
        <v>400</v>
      </c>
      <c r="D514" s="134"/>
      <c r="E514" s="153"/>
      <c r="F514" s="135"/>
      <c r="G514" s="578"/>
      <c r="H514" s="135"/>
      <c r="I514" s="144">
        <f>SUM(I5:I513)</f>
        <v>3111.76</v>
      </c>
      <c r="J514" s="231"/>
    </row>
    <row r="515" spans="1:10" ht="16" x14ac:dyDescent="0.2">
      <c r="A515" s="23"/>
      <c r="B515" s="23"/>
      <c r="C515" s="23"/>
      <c r="D515" s="66"/>
      <c r="E515" s="79"/>
      <c r="F515" s="78"/>
      <c r="G515" s="277"/>
      <c r="H515" s="79"/>
      <c r="I515" s="144"/>
      <c r="J515" s="23"/>
    </row>
    <row r="516" spans="1:10" ht="16" x14ac:dyDescent="0.2">
      <c r="A516" s="131"/>
      <c r="B516" s="137"/>
      <c r="C516" s="134" t="s">
        <v>400</v>
      </c>
      <c r="D516" s="134"/>
      <c r="E516" s="153"/>
      <c r="F516" s="153"/>
      <c r="G516" s="153">
        <f>SUM(G5:G514)</f>
        <v>333.28000000000003</v>
      </c>
      <c r="H516" s="135"/>
      <c r="J516" s="133"/>
    </row>
    <row r="517" spans="1:10" ht="16" x14ac:dyDescent="0.2">
      <c r="A517" s="596"/>
      <c r="B517" s="597"/>
      <c r="C517" s="598"/>
      <c r="D517" s="143"/>
      <c r="E517" s="154"/>
      <c r="F517" s="162"/>
      <c r="G517" s="490"/>
      <c r="H517" s="93"/>
      <c r="I517" s="144">
        <f>SUM(I514:I514)</f>
        <v>3111.76</v>
      </c>
      <c r="J517" s="94"/>
    </row>
    <row r="518" spans="1:10" ht="16" x14ac:dyDescent="0.2">
      <c r="A518" s="599" t="s">
        <v>439</v>
      </c>
      <c r="B518" s="600"/>
      <c r="C518" s="601"/>
      <c r="D518" s="259"/>
      <c r="E518" s="265"/>
      <c r="F518" s="264"/>
      <c r="G518" s="482"/>
      <c r="H518" s="264"/>
      <c r="I518" s="264">
        <f>SUM(I519:I539)</f>
        <v>-54.88000000000001</v>
      </c>
      <c r="J518" s="261"/>
    </row>
    <row r="519" spans="1:10" ht="16" x14ac:dyDescent="0.2">
      <c r="A519" s="63"/>
      <c r="B519" s="75" t="s">
        <v>1220</v>
      </c>
      <c r="C519" s="66" t="s">
        <v>1221</v>
      </c>
      <c r="D519" s="66" t="s">
        <v>411</v>
      </c>
      <c r="E519" s="575">
        <v>150000</v>
      </c>
      <c r="F519" s="109">
        <v>7.42</v>
      </c>
      <c r="G519" s="479">
        <v>0.53</v>
      </c>
      <c r="H519" s="78">
        <f>SUM(F519:G519)</f>
        <v>7.95</v>
      </c>
      <c r="I519" s="144">
        <f>SUM(H519:H520)</f>
        <v>14.219999999999999</v>
      </c>
      <c r="J519" s="594" t="s">
        <v>1222</v>
      </c>
    </row>
    <row r="520" spans="1:10" ht="16" x14ac:dyDescent="0.2">
      <c r="A520" s="63"/>
      <c r="B520" s="75" t="s">
        <v>1220</v>
      </c>
      <c r="C520" s="66" t="s">
        <v>1221</v>
      </c>
      <c r="D520" s="66" t="s">
        <v>413</v>
      </c>
      <c r="E520" s="575">
        <v>150000</v>
      </c>
      <c r="F520" s="109">
        <v>6.27</v>
      </c>
      <c r="G520" s="479">
        <v>0</v>
      </c>
      <c r="H520" s="78">
        <v>6.27</v>
      </c>
      <c r="I520" s="144"/>
      <c r="J520" s="275"/>
    </row>
    <row r="521" spans="1:10" ht="16" x14ac:dyDescent="0.2">
      <c r="A521" s="63"/>
      <c r="B521" s="75" t="s">
        <v>568</v>
      </c>
      <c r="C521" s="66" t="s">
        <v>173</v>
      </c>
      <c r="D521" s="66" t="s">
        <v>411</v>
      </c>
      <c r="E521" s="79">
        <v>10000</v>
      </c>
      <c r="F521" s="109">
        <v>0</v>
      </c>
      <c r="G521" s="479">
        <v>-14.08</v>
      </c>
      <c r="H521" s="79">
        <v>-14.08</v>
      </c>
      <c r="I521" s="144">
        <f>SUM(H521:H523)</f>
        <v>-34.260000000000005</v>
      </c>
      <c r="J521" s="275" t="s">
        <v>1224</v>
      </c>
    </row>
    <row r="522" spans="1:10" ht="16" x14ac:dyDescent="0.2">
      <c r="A522" s="63"/>
      <c r="B522" s="75" t="s">
        <v>568</v>
      </c>
      <c r="C522" s="66" t="s">
        <v>173</v>
      </c>
      <c r="D522" s="66" t="s">
        <v>417</v>
      </c>
      <c r="E522" s="79">
        <v>10000</v>
      </c>
      <c r="F522" s="109">
        <v>-19.760000000000002</v>
      </c>
      <c r="G522" s="479"/>
      <c r="H522" s="79">
        <f>F522</f>
        <v>-19.760000000000002</v>
      </c>
      <c r="I522" s="144"/>
      <c r="J522" s="275"/>
    </row>
    <row r="523" spans="1:10" ht="16" x14ac:dyDescent="0.2">
      <c r="A523" s="63"/>
      <c r="B523" s="75" t="s">
        <v>568</v>
      </c>
      <c r="C523" s="66" t="s">
        <v>173</v>
      </c>
      <c r="D523" s="66" t="s">
        <v>413</v>
      </c>
      <c r="E523" s="78">
        <v>10000</v>
      </c>
      <c r="F523" s="109">
        <v>-0.42</v>
      </c>
      <c r="G523" s="479"/>
      <c r="H523" s="78">
        <f>F523</f>
        <v>-0.42</v>
      </c>
      <c r="I523" s="144"/>
      <c r="J523" s="275"/>
    </row>
    <row r="524" spans="1:10" ht="16" x14ac:dyDescent="0.2">
      <c r="A524" s="63"/>
      <c r="B524" s="75" t="s">
        <v>568</v>
      </c>
      <c r="C524" s="66" t="s">
        <v>173</v>
      </c>
      <c r="D524" s="66" t="s">
        <v>411</v>
      </c>
      <c r="E524" s="79">
        <v>10000</v>
      </c>
      <c r="F524" s="109">
        <v>0</v>
      </c>
      <c r="G524" s="479">
        <v>-14.08</v>
      </c>
      <c r="H524" s="79">
        <v>-14.08</v>
      </c>
      <c r="I524" s="144">
        <f>SUM(H524:H526)</f>
        <v>-34.260000000000005</v>
      </c>
      <c r="J524" s="275"/>
    </row>
    <row r="525" spans="1:10" ht="16" x14ac:dyDescent="0.2">
      <c r="A525" s="63"/>
      <c r="B525" s="75" t="s">
        <v>568</v>
      </c>
      <c r="C525" s="66" t="s">
        <v>173</v>
      </c>
      <c r="D525" s="66" t="s">
        <v>417</v>
      </c>
      <c r="E525" s="79">
        <v>10000</v>
      </c>
      <c r="F525" s="109">
        <v>-19.760000000000002</v>
      </c>
      <c r="G525" s="479"/>
      <c r="H525" s="79">
        <f>F525</f>
        <v>-19.760000000000002</v>
      </c>
      <c r="I525" s="144"/>
      <c r="J525" s="275"/>
    </row>
    <row r="526" spans="1:10" ht="16" x14ac:dyDescent="0.2">
      <c r="A526" s="63"/>
      <c r="B526" s="75" t="s">
        <v>568</v>
      </c>
      <c r="C526" s="66" t="s">
        <v>173</v>
      </c>
      <c r="D526" s="66" t="s">
        <v>413</v>
      </c>
      <c r="E526" s="78">
        <v>10000</v>
      </c>
      <c r="F526" s="109">
        <v>-0.42</v>
      </c>
      <c r="G526" s="479"/>
      <c r="H526" s="78">
        <f>F526</f>
        <v>-0.42</v>
      </c>
      <c r="I526" s="144"/>
      <c r="J526" s="275"/>
    </row>
    <row r="527" spans="1:10" ht="16" x14ac:dyDescent="0.2">
      <c r="A527" s="63"/>
      <c r="B527" s="75" t="s">
        <v>1171</v>
      </c>
      <c r="C527" s="70" t="s">
        <v>1172</v>
      </c>
      <c r="D527" s="70" t="s">
        <v>412</v>
      </c>
      <c r="E527" s="130">
        <v>2000</v>
      </c>
      <c r="F527" s="111">
        <v>0.68</v>
      </c>
      <c r="G527" s="479"/>
      <c r="H527" s="130">
        <v>0.68</v>
      </c>
      <c r="I527" s="192">
        <f>SUM(H527:H530)</f>
        <v>1.5000000000000002</v>
      </c>
      <c r="J527" s="275" t="s">
        <v>1225</v>
      </c>
    </row>
    <row r="528" spans="1:10" ht="16" x14ac:dyDescent="0.2">
      <c r="A528" s="63"/>
      <c r="B528" s="75" t="s">
        <v>1171</v>
      </c>
      <c r="C528" s="70" t="s">
        <v>1172</v>
      </c>
      <c r="D528" s="70" t="s">
        <v>414</v>
      </c>
      <c r="E528" s="130">
        <v>2000</v>
      </c>
      <c r="F528" s="111">
        <v>7.0000000000000007E-2</v>
      </c>
      <c r="G528" s="479"/>
      <c r="H528" s="130">
        <v>7.0000000000000007E-2</v>
      </c>
      <c r="I528" s="192"/>
      <c r="J528" s="275" t="s">
        <v>1226</v>
      </c>
    </row>
    <row r="529" spans="1:10" ht="16" x14ac:dyDescent="0.2">
      <c r="A529" s="63"/>
      <c r="B529" s="75" t="s">
        <v>1171</v>
      </c>
      <c r="C529" s="70" t="s">
        <v>1172</v>
      </c>
      <c r="D529" s="70" t="s">
        <v>412</v>
      </c>
      <c r="E529" s="130">
        <v>2000</v>
      </c>
      <c r="F529" s="111">
        <v>0.68</v>
      </c>
      <c r="G529" s="479"/>
      <c r="H529" s="130">
        <v>0.68</v>
      </c>
      <c r="I529" s="144"/>
      <c r="J529" s="275"/>
    </row>
    <row r="530" spans="1:10" ht="16" x14ac:dyDescent="0.2">
      <c r="A530" s="63"/>
      <c r="B530" s="75" t="s">
        <v>1171</v>
      </c>
      <c r="C530" s="70" t="s">
        <v>1172</v>
      </c>
      <c r="D530" s="70" t="s">
        <v>414</v>
      </c>
      <c r="E530" s="130">
        <v>2000</v>
      </c>
      <c r="F530" s="111">
        <v>7.0000000000000007E-2</v>
      </c>
      <c r="G530" s="479"/>
      <c r="H530" s="130">
        <v>7.0000000000000007E-2</v>
      </c>
      <c r="I530" s="144"/>
      <c r="J530" s="275"/>
    </row>
    <row r="531" spans="1:10" ht="16" x14ac:dyDescent="0.2">
      <c r="A531" s="63"/>
      <c r="B531" s="75" t="s">
        <v>1084</v>
      </c>
      <c r="C531" s="66" t="s">
        <v>1085</v>
      </c>
      <c r="D531" s="173" t="s">
        <v>411</v>
      </c>
      <c r="E531" s="78">
        <v>10000</v>
      </c>
      <c r="F531" s="109">
        <v>0</v>
      </c>
      <c r="G531" s="479">
        <v>-0.91</v>
      </c>
      <c r="H531" s="79">
        <v>-0.91</v>
      </c>
      <c r="I531" s="144">
        <f>SUM(H531:H534)</f>
        <v>-2.08</v>
      </c>
      <c r="J531" s="275" t="s">
        <v>1227</v>
      </c>
    </row>
    <row r="532" spans="1:10" ht="16" x14ac:dyDescent="0.2">
      <c r="A532" s="63"/>
      <c r="B532" s="75" t="s">
        <v>1084</v>
      </c>
      <c r="C532" s="66" t="s">
        <v>1085</v>
      </c>
      <c r="D532" s="173" t="s">
        <v>412</v>
      </c>
      <c r="E532" s="78">
        <v>2000</v>
      </c>
      <c r="F532" s="109">
        <v>-0.68</v>
      </c>
      <c r="G532" s="479"/>
      <c r="H532" s="79">
        <v>-0.68</v>
      </c>
      <c r="I532" s="144"/>
      <c r="J532" s="275"/>
    </row>
    <row r="533" spans="1:10" ht="16" x14ac:dyDescent="0.2">
      <c r="A533" s="63"/>
      <c r="B533" s="75" t="s">
        <v>1084</v>
      </c>
      <c r="C533" s="66" t="s">
        <v>1085</v>
      </c>
      <c r="D533" s="173" t="s">
        <v>413</v>
      </c>
      <c r="E533" s="78">
        <v>10000</v>
      </c>
      <c r="F533" s="109">
        <v>-0.42</v>
      </c>
      <c r="G533" s="479"/>
      <c r="H533" s="79">
        <v>-0.42</v>
      </c>
      <c r="I533" s="144"/>
      <c r="J533" s="275"/>
    </row>
    <row r="534" spans="1:10" ht="16" x14ac:dyDescent="0.2">
      <c r="A534" s="63"/>
      <c r="B534" s="75" t="s">
        <v>1084</v>
      </c>
      <c r="C534" s="66" t="s">
        <v>1085</v>
      </c>
      <c r="D534" s="173" t="s">
        <v>414</v>
      </c>
      <c r="E534" s="78">
        <v>2000</v>
      </c>
      <c r="F534" s="109">
        <v>-7.0000000000000007E-2</v>
      </c>
      <c r="G534" s="479"/>
      <c r="H534" s="79">
        <v>-7.0000000000000007E-2</v>
      </c>
      <c r="I534" s="144"/>
      <c r="J534" s="275"/>
    </row>
    <row r="535" spans="1:10" ht="16" x14ac:dyDescent="0.2">
      <c r="A535" s="63"/>
      <c r="B535" s="75"/>
      <c r="C535" s="66"/>
      <c r="D535" s="66"/>
      <c r="E535" s="78"/>
      <c r="F535" s="109"/>
      <c r="G535" s="479"/>
      <c r="H535" s="78"/>
      <c r="I535" s="144"/>
      <c r="J535" s="275"/>
    </row>
    <row r="536" spans="1:10" ht="16" x14ac:dyDescent="0.2">
      <c r="A536" s="63"/>
      <c r="B536" s="75"/>
      <c r="C536" s="66"/>
      <c r="D536" s="66"/>
      <c r="E536" s="78"/>
      <c r="F536" s="109"/>
      <c r="G536" s="479"/>
      <c r="H536" s="78"/>
      <c r="I536" s="144"/>
      <c r="J536" s="275"/>
    </row>
    <row r="537" spans="1:10" ht="16" x14ac:dyDescent="0.2">
      <c r="A537" s="63"/>
      <c r="B537" s="75"/>
      <c r="C537" s="66"/>
      <c r="D537" s="66"/>
      <c r="E537" s="78"/>
      <c r="F537" s="109"/>
      <c r="G537" s="479"/>
      <c r="H537" s="78"/>
      <c r="I537" s="144"/>
      <c r="J537" s="275"/>
    </row>
    <row r="538" spans="1:10" ht="16" x14ac:dyDescent="0.2">
      <c r="A538" s="63"/>
      <c r="B538" s="75"/>
      <c r="C538" s="66"/>
      <c r="D538" s="66"/>
      <c r="E538" s="78"/>
      <c r="F538" s="109"/>
      <c r="G538" s="479"/>
      <c r="H538" s="78"/>
      <c r="I538" s="144"/>
      <c r="J538" s="275"/>
    </row>
    <row r="539" spans="1:10" ht="16" x14ac:dyDescent="0.2">
      <c r="A539" s="63"/>
      <c r="B539" s="75"/>
      <c r="C539" s="66"/>
      <c r="D539" s="66"/>
      <c r="E539" s="78"/>
      <c r="F539" s="109"/>
      <c r="G539" s="479"/>
      <c r="H539" s="78"/>
      <c r="I539" s="144"/>
      <c r="J539" s="275"/>
    </row>
    <row r="540" spans="1:10" ht="16" x14ac:dyDescent="0.2">
      <c r="A540" s="602" t="s">
        <v>52</v>
      </c>
      <c r="B540" s="603"/>
      <c r="C540" s="604"/>
      <c r="D540" s="316"/>
      <c r="E540" s="317"/>
      <c r="F540" s="318">
        <f>SUM(F519:F539)</f>
        <v>-26.340000000000007</v>
      </c>
      <c r="G540" s="483">
        <f>SUM(G519:G539)</f>
        <v>-28.540000000000003</v>
      </c>
      <c r="H540" s="319"/>
      <c r="I540" s="370">
        <f>I517+I518</f>
        <v>3056.88</v>
      </c>
      <c r="J540" s="320"/>
    </row>
    <row r="541" spans="1:10" ht="31" x14ac:dyDescent="0.55000000000000004">
      <c r="A541" s="182"/>
      <c r="B541" s="182"/>
      <c r="C541" s="183" t="s">
        <v>388</v>
      </c>
      <c r="D541" s="526" t="s">
        <v>1155</v>
      </c>
      <c r="E541" s="527">
        <v>45952</v>
      </c>
      <c r="F541" s="491"/>
      <c r="G541" s="492"/>
      <c r="H541" s="186"/>
      <c r="I541" s="187"/>
      <c r="J541" s="188"/>
    </row>
    <row r="542" spans="1:10" s="344" customFormat="1" x14ac:dyDescent="0.15">
      <c r="A542"/>
      <c r="B542"/>
      <c r="C542"/>
      <c r="D542"/>
      <c r="E542" s="149"/>
      <c r="F542" s="145"/>
      <c r="G542" s="13"/>
      <c r="H542"/>
      <c r="I542"/>
      <c r="J542"/>
    </row>
    <row r="543" spans="1:10" x14ac:dyDescent="0.15">
      <c r="F543" s="351" t="s">
        <v>1043</v>
      </c>
      <c r="G543" s="568">
        <f>I540-G544</f>
        <v>2752.1400000000003</v>
      </c>
      <c r="H543" s="562">
        <f>SUM(G543:G544)</f>
        <v>3056.88</v>
      </c>
    </row>
    <row r="544" spans="1:10" x14ac:dyDescent="0.15">
      <c r="F544" s="351" t="s">
        <v>1044</v>
      </c>
      <c r="G544" s="568">
        <f>G540+G516</f>
        <v>304.74</v>
      </c>
      <c r="I544" s="561"/>
    </row>
    <row r="545" spans="1:10" s="344" customFormat="1" x14ac:dyDescent="0.15">
      <c r="A545"/>
      <c r="B545"/>
      <c r="C545"/>
      <c r="D545"/>
      <c r="E545" s="149"/>
      <c r="F545" s="247"/>
      <c r="G545" s="550"/>
      <c r="H545"/>
      <c r="I545" s="18"/>
      <c r="J545"/>
    </row>
    <row r="547" spans="1:10" s="182" customFormat="1" ht="23" x14ac:dyDescent="0.25">
      <c r="A547"/>
      <c r="B547"/>
      <c r="C547"/>
      <c r="D547"/>
      <c r="E547" s="149"/>
      <c r="F547" s="247"/>
      <c r="G547" s="476"/>
      <c r="H547"/>
      <c r="I547" s="18"/>
      <c r="J547"/>
    </row>
    <row r="550" spans="1:10" x14ac:dyDescent="0.15">
      <c r="F550" s="351"/>
      <c r="G550" s="568"/>
      <c r="I550" s="561"/>
    </row>
    <row r="551" spans="1:10" x14ac:dyDescent="0.15">
      <c r="G551" s="550"/>
    </row>
    <row r="556" spans="1:10" x14ac:dyDescent="0.15">
      <c r="E556" s="563"/>
      <c r="F556" s="563"/>
      <c r="G556" s="13"/>
      <c r="I556"/>
    </row>
    <row r="557" spans="1:10" x14ac:dyDescent="0.15">
      <c r="E557" s="563"/>
      <c r="F557" s="563"/>
      <c r="G557" s="13"/>
      <c r="I557"/>
    </row>
    <row r="558" spans="1:10" ht="16" x14ac:dyDescent="0.2">
      <c r="B558" s="258"/>
      <c r="C558" s="102"/>
      <c r="D558" s="102"/>
      <c r="E558" s="564"/>
      <c r="F558" s="565"/>
      <c r="G558" s="566"/>
      <c r="H558" s="565"/>
      <c r="I558" s="565"/>
    </row>
    <row r="559" spans="1:10" ht="16" x14ac:dyDescent="0.2">
      <c r="B559" s="258"/>
      <c r="C559" s="102"/>
      <c r="D559" s="102"/>
      <c r="E559" s="564"/>
      <c r="F559" s="565"/>
      <c r="G559" s="567"/>
      <c r="H559" s="565"/>
      <c r="I559" s="565"/>
    </row>
    <row r="560" spans="1:10" x14ac:dyDescent="0.15">
      <c r="E560" s="563"/>
      <c r="F560" s="563"/>
      <c r="G560" s="13"/>
      <c r="I560"/>
    </row>
  </sheetData>
  <mergeCells count="4">
    <mergeCell ref="A2:C2"/>
    <mergeCell ref="A517:C517"/>
    <mergeCell ref="A518:C518"/>
    <mergeCell ref="A540:C540"/>
  </mergeCells>
  <conditionalFormatting sqref="A122 A113:A117">
    <cfRule type="duplicateValues" dxfId="1769" priority="44"/>
  </conditionalFormatting>
  <conditionalFormatting sqref="B11">
    <cfRule type="duplicateValues" dxfId="1768" priority="47"/>
    <cfRule type="duplicateValues" dxfId="1767" priority="48"/>
  </conditionalFormatting>
  <conditionalFormatting sqref="B112:B127">
    <cfRule type="duplicateValues" dxfId="1766" priority="50"/>
  </conditionalFormatting>
  <conditionalFormatting sqref="B123:B127 B118:B121">
    <cfRule type="duplicateValues" dxfId="1765" priority="43"/>
  </conditionalFormatting>
  <conditionalFormatting sqref="B260:B266">
    <cfRule type="duplicateValues" dxfId="1764" priority="53"/>
    <cfRule type="duplicateValues" dxfId="1763" priority="54"/>
  </conditionalFormatting>
  <conditionalFormatting sqref="B519:B520">
    <cfRule type="duplicateValues" dxfId="1762" priority="9"/>
  </conditionalFormatting>
  <conditionalFormatting sqref="B521:B526 B535:B539">
    <cfRule type="duplicateValues" dxfId="1761" priority="7"/>
  </conditionalFormatting>
  <conditionalFormatting sqref="B527:B530">
    <cfRule type="duplicateValues" dxfId="1760" priority="4"/>
    <cfRule type="duplicateValues" dxfId="1759" priority="5"/>
  </conditionalFormatting>
  <conditionalFormatting sqref="B531:B534">
    <cfRule type="duplicateValues" dxfId="1758" priority="1"/>
    <cfRule type="duplicateValues" dxfId="1757" priority="2"/>
  </conditionalFormatting>
  <conditionalFormatting sqref="B540:B549 B516:B518 B201:B259 B267:B513">
    <cfRule type="duplicateValues" dxfId="1756" priority="51"/>
  </conditionalFormatting>
  <conditionalFormatting sqref="B540:B549 B516:B518 B201:B514">
    <cfRule type="duplicateValues" dxfId="1755" priority="33"/>
  </conditionalFormatting>
  <conditionalFormatting sqref="B540:B549">
    <cfRule type="duplicateValues" dxfId="1754" priority="35"/>
  </conditionalFormatting>
  <conditionalFormatting sqref="B550:B557 B560:B1048576">
    <cfRule type="duplicateValues" dxfId="1753" priority="42"/>
  </conditionalFormatting>
  <conditionalFormatting sqref="B550:B1048576 B10 B1:B6 B197:B200 B128:B195 B12:B111">
    <cfRule type="duplicateValues" dxfId="1752" priority="40"/>
  </conditionalFormatting>
  <conditionalFormatting sqref="B550:B1048576">
    <cfRule type="duplicateValues" dxfId="1751" priority="39"/>
  </conditionalFormatting>
  <conditionalFormatting sqref="C11">
    <cfRule type="duplicateValues" dxfId="1750" priority="49"/>
  </conditionalFormatting>
  <conditionalFormatting sqref="C174:C184">
    <cfRule type="duplicateValues" dxfId="1749" priority="46"/>
  </conditionalFormatting>
  <conditionalFormatting sqref="C226">
    <cfRule type="duplicateValues" dxfId="1748" priority="36"/>
  </conditionalFormatting>
  <conditionalFormatting sqref="C260:C266">
    <cfRule type="duplicateValues" dxfId="1747" priority="55"/>
  </conditionalFormatting>
  <conditionalFormatting sqref="C519:C520">
    <cfRule type="duplicateValues" dxfId="1746" priority="10"/>
  </conditionalFormatting>
  <conditionalFormatting sqref="C521:C526 C535:C539">
    <cfRule type="duplicateValues" dxfId="1745" priority="8"/>
  </conditionalFormatting>
  <conditionalFormatting sqref="C527:C530">
    <cfRule type="duplicateValues" dxfId="1744" priority="6"/>
  </conditionalFormatting>
  <conditionalFormatting sqref="C531:C534">
    <cfRule type="duplicateValues" dxfId="1743" priority="3"/>
  </conditionalFormatting>
  <conditionalFormatting sqref="C540:C549 C516:C518 C201:C259 C426:C513 C267:C424">
    <cfRule type="duplicateValues" dxfId="1742" priority="52"/>
  </conditionalFormatting>
  <conditionalFormatting sqref="C550:C1048576 A113:A117 A122 C10 C1:C6 C197:C200 C12:C195">
    <cfRule type="duplicateValues" dxfId="1741" priority="45"/>
  </conditionalFormatting>
  <conditionalFormatting sqref="C558:C559">
    <cfRule type="duplicateValues" dxfId="1740" priority="38"/>
  </conditionalFormatting>
  <conditionalFormatting sqref="J20:J166 J168:J176 J178:J187 J189:J197 J202:J204 J206:J215 J217:J281 J291:J314 J316:J333 J335:J393 J403:J426 J428:J503 J505:J513 J515:J516">
    <cfRule type="notContainsBlanks" dxfId="1739" priority="41">
      <formula>LEN(TRIM(J20))&gt;0</formula>
    </cfRule>
  </conditionalFormatting>
  <conditionalFormatting sqref="J199:J200 J284:J286">
    <cfRule type="notContainsBlanks" dxfId="1738" priority="34">
      <formula>LEN(TRIM(J199))&gt;0</formula>
    </cfRule>
  </conditionalFormatting>
  <conditionalFormatting sqref="J558:J559">
    <cfRule type="notContainsBlanks" dxfId="1737" priority="37">
      <formula>LEN(TRIM(J558))&gt;0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9141-729C-B446-96B2-9E6A444BC1B4}">
  <dimension ref="A1:AC571"/>
  <sheetViews>
    <sheetView topLeftCell="B99" zoomScale="150" zoomScaleNormal="150" workbookViewId="0">
      <selection activeCell="B99" sqref="A1:XFD1048576"/>
    </sheetView>
  </sheetViews>
  <sheetFormatPr baseColWidth="10" defaultColWidth="11.5" defaultRowHeight="13" x14ac:dyDescent="0.15"/>
  <cols>
    <col min="1" max="1" width="3.83203125" customWidth="1"/>
    <col min="2" max="2" width="5.1640625" customWidth="1"/>
    <col min="3" max="3" width="26.5" customWidth="1"/>
    <col min="4" max="4" width="9.164062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17.66406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1183</v>
      </c>
      <c r="H2" s="77" t="s">
        <v>459</v>
      </c>
      <c r="I2" s="365">
        <v>45901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589">
        <v>0</v>
      </c>
      <c r="G5" s="588">
        <v>0.53</v>
      </c>
      <c r="H5" s="485">
        <v>0.53</v>
      </c>
      <c r="I5" s="590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251">
        <v>0</v>
      </c>
      <c r="G7" s="480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251">
        <v>0.42</v>
      </c>
      <c r="G8" s="480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30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301">
        <v>0</v>
      </c>
      <c r="G10" s="480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301">
        <v>0.42</v>
      </c>
      <c r="G11" s="480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282"/>
      <c r="J12" s="275"/>
    </row>
    <row r="13" spans="1:10" ht="16" x14ac:dyDescent="0.2">
      <c r="A13" s="275"/>
      <c r="B13" s="551">
        <v>2261</v>
      </c>
      <c r="C13" s="552" t="s">
        <v>672</v>
      </c>
      <c r="D13" s="279" t="s">
        <v>411</v>
      </c>
      <c r="E13" s="280">
        <v>10000</v>
      </c>
      <c r="F13" s="301">
        <f>H13-G13</f>
        <v>0</v>
      </c>
      <c r="G13" s="480">
        <v>2.0099999999999998</v>
      </c>
      <c r="H13" s="282">
        <v>2.0099999999999998</v>
      </c>
      <c r="I13" s="367">
        <f>SUM(H13:H18)</f>
        <v>5.6099999999999994</v>
      </c>
      <c r="J13" s="275"/>
    </row>
    <row r="14" spans="1:10" ht="16" x14ac:dyDescent="0.2">
      <c r="A14" s="275"/>
      <c r="B14" s="551">
        <v>2261</v>
      </c>
      <c r="C14" s="552" t="s">
        <v>672</v>
      </c>
      <c r="D14" s="279" t="s">
        <v>417</v>
      </c>
      <c r="E14" s="280">
        <v>10000</v>
      </c>
      <c r="F14" s="301">
        <v>2.21</v>
      </c>
      <c r="G14" s="480">
        <v>0</v>
      </c>
      <c r="H14" s="282">
        <v>2.21</v>
      </c>
      <c r="I14" s="367"/>
      <c r="J14" s="275"/>
    </row>
    <row r="15" spans="1:10" ht="16" x14ac:dyDescent="0.2">
      <c r="A15" s="275"/>
      <c r="B15" s="551">
        <v>2261</v>
      </c>
      <c r="C15" s="552" t="s">
        <v>672</v>
      </c>
      <c r="D15" s="279" t="s">
        <v>412</v>
      </c>
      <c r="E15" s="280">
        <v>10000</v>
      </c>
      <c r="F15" s="301">
        <v>0.68</v>
      </c>
      <c r="G15" s="480"/>
      <c r="H15" s="282">
        <v>0.68</v>
      </c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413</v>
      </c>
      <c r="E16" s="280">
        <v>10000</v>
      </c>
      <c r="F16" s="301">
        <v>0.42</v>
      </c>
      <c r="G16" s="480"/>
      <c r="H16" s="282">
        <f>F16</f>
        <v>0.42</v>
      </c>
      <c r="I16" s="367"/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418</v>
      </c>
      <c r="E17" s="280">
        <v>5000</v>
      </c>
      <c r="F17" s="301">
        <v>0.22</v>
      </c>
      <c r="G17" s="480"/>
      <c r="H17" s="282">
        <v>0.22</v>
      </c>
      <c r="I17" s="367"/>
      <c r="J17" s="559"/>
    </row>
    <row r="18" spans="1:10" ht="16" x14ac:dyDescent="0.2">
      <c r="A18" s="275"/>
      <c r="B18" s="551">
        <v>2261</v>
      </c>
      <c r="C18" s="553" t="s">
        <v>672</v>
      </c>
      <c r="D18" s="279" t="s">
        <v>414</v>
      </c>
      <c r="E18" s="280">
        <v>2000</v>
      </c>
      <c r="F18" s="301">
        <v>7.0000000000000007E-2</v>
      </c>
      <c r="G18" s="480"/>
      <c r="H18" s="282">
        <v>7.0000000000000007E-2</v>
      </c>
      <c r="I18" s="367"/>
      <c r="J18" s="559"/>
    </row>
    <row r="19" spans="1:10" ht="16" x14ac:dyDescent="0.2">
      <c r="A19" s="275"/>
      <c r="B19" s="275"/>
      <c r="C19" s="276"/>
      <c r="D19" s="276"/>
      <c r="E19" s="277"/>
      <c r="F19" s="278"/>
      <c r="G19" s="275"/>
      <c r="H19" s="275"/>
      <c r="I19" s="275"/>
      <c r="J19" s="275"/>
    </row>
    <row r="20" spans="1:10" ht="16" x14ac:dyDescent="0.2">
      <c r="A20" s="63"/>
      <c r="B20" s="75" t="s">
        <v>539</v>
      </c>
      <c r="C20" s="66" t="s">
        <v>198</v>
      </c>
      <c r="D20" s="66" t="s">
        <v>411</v>
      </c>
      <c r="E20" s="78">
        <v>100000</v>
      </c>
      <c r="F20" s="254">
        <v>18.09</v>
      </c>
      <c r="G20" s="478">
        <v>2.0099999999999998</v>
      </c>
      <c r="H20" s="78">
        <f>SUM(F20:G20)</f>
        <v>20.100000000000001</v>
      </c>
      <c r="I20" s="144">
        <f>SUM(H20:H23)</f>
        <v>28.050000000000004</v>
      </c>
      <c r="J20" s="23"/>
    </row>
    <row r="21" spans="1:10" ht="16" x14ac:dyDescent="0.2">
      <c r="A21" s="63"/>
      <c r="B21" s="75" t="s">
        <v>539</v>
      </c>
      <c r="C21" s="66" t="s">
        <v>198</v>
      </c>
      <c r="D21" s="66" t="s">
        <v>412</v>
      </c>
      <c r="E21" s="78">
        <v>10000</v>
      </c>
      <c r="F21" s="109">
        <v>3.42</v>
      </c>
      <c r="G21" s="479"/>
      <c r="H21" s="78">
        <f>F21</f>
        <v>3.42</v>
      </c>
      <c r="I21" s="144"/>
      <c r="J21" s="23"/>
    </row>
    <row r="22" spans="1:10" ht="16" x14ac:dyDescent="0.2">
      <c r="A22" s="63"/>
      <c r="B22" s="75" t="s">
        <v>539</v>
      </c>
      <c r="C22" s="66" t="s">
        <v>198</v>
      </c>
      <c r="D22" s="66" t="s">
        <v>413</v>
      </c>
      <c r="E22" s="78">
        <v>100000</v>
      </c>
      <c r="F22" s="109">
        <v>4.18</v>
      </c>
      <c r="G22" s="479"/>
      <c r="H22" s="78">
        <f>F22</f>
        <v>4.18</v>
      </c>
      <c r="I22" s="144"/>
      <c r="J22" s="23"/>
    </row>
    <row r="23" spans="1:10" ht="16" x14ac:dyDescent="0.2">
      <c r="A23" s="63"/>
      <c r="B23" s="75" t="s">
        <v>539</v>
      </c>
      <c r="C23" s="66" t="s">
        <v>198</v>
      </c>
      <c r="D23" s="66" t="s">
        <v>414</v>
      </c>
      <c r="E23" s="78">
        <v>10000</v>
      </c>
      <c r="F23" s="109">
        <v>0.35</v>
      </c>
      <c r="G23" s="479"/>
      <c r="H23" s="78">
        <f>F23</f>
        <v>0.35</v>
      </c>
      <c r="I23" s="144"/>
      <c r="J23" s="23"/>
    </row>
    <row r="24" spans="1:10" ht="16" x14ac:dyDescent="0.2">
      <c r="A24" s="63"/>
      <c r="B24" s="75"/>
      <c r="C24" s="66"/>
      <c r="D24" s="66"/>
      <c r="E24" s="79"/>
      <c r="F24" s="78"/>
      <c r="G24" s="63"/>
      <c r="H24" s="78"/>
      <c r="I24" s="78"/>
      <c r="J24" s="23"/>
    </row>
    <row r="25" spans="1:10" ht="16" x14ac:dyDescent="0.2">
      <c r="A25" s="63"/>
      <c r="B25" s="75" t="s">
        <v>718</v>
      </c>
      <c r="C25" s="23" t="s">
        <v>733</v>
      </c>
      <c r="D25" s="66" t="s">
        <v>411</v>
      </c>
      <c r="E25" s="79">
        <v>250000</v>
      </c>
      <c r="F25" s="109">
        <v>21.84</v>
      </c>
      <c r="G25" s="479">
        <v>0.91</v>
      </c>
      <c r="H25" s="78">
        <f>SUM(F25:G25)</f>
        <v>22.75</v>
      </c>
      <c r="I25" s="192">
        <f>SUM(H25:H26)</f>
        <v>33.200000000000003</v>
      </c>
      <c r="J25" s="23"/>
    </row>
    <row r="26" spans="1:10" ht="16" x14ac:dyDescent="0.2">
      <c r="A26" s="63"/>
      <c r="B26" s="75" t="s">
        <v>718</v>
      </c>
      <c r="C26" s="23" t="s">
        <v>733</v>
      </c>
      <c r="D26" s="66" t="s">
        <v>413</v>
      </c>
      <c r="E26" s="79">
        <v>250000</v>
      </c>
      <c r="F26" s="109">
        <v>10.45</v>
      </c>
      <c r="G26" s="479"/>
      <c r="H26" s="78">
        <v>10.45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78"/>
      <c r="G27" s="277"/>
      <c r="H27" s="78"/>
      <c r="I27" s="78"/>
      <c r="J27" s="23"/>
    </row>
    <row r="28" spans="1:10" ht="16" x14ac:dyDescent="0.2">
      <c r="A28" s="63"/>
      <c r="B28" s="75" t="s">
        <v>1105</v>
      </c>
      <c r="C28" s="66" t="s">
        <v>1106</v>
      </c>
      <c r="D28" s="66" t="s">
        <v>411</v>
      </c>
      <c r="E28" s="79">
        <v>10000</v>
      </c>
      <c r="F28" s="109">
        <v>0</v>
      </c>
      <c r="G28" s="479">
        <v>3.08</v>
      </c>
      <c r="H28" s="78">
        <v>3.08</v>
      </c>
      <c r="I28" s="144">
        <f>SUM(H28:H33)</f>
        <v>8.14</v>
      </c>
      <c r="J28" s="23"/>
    </row>
    <row r="29" spans="1:10" ht="16" x14ac:dyDescent="0.2">
      <c r="A29" s="63"/>
      <c r="B29" s="75" t="s">
        <v>1105</v>
      </c>
      <c r="C29" s="66" t="s">
        <v>1106</v>
      </c>
      <c r="D29" s="66" t="s">
        <v>417</v>
      </c>
      <c r="E29" s="79">
        <v>5000</v>
      </c>
      <c r="F29" s="109">
        <v>3.39</v>
      </c>
      <c r="G29" s="479"/>
      <c r="H29" s="78">
        <v>3.39</v>
      </c>
      <c r="I29" s="144"/>
      <c r="J29" s="23"/>
    </row>
    <row r="30" spans="1:10" ht="16" x14ac:dyDescent="0.2">
      <c r="A30" s="63"/>
      <c r="B30" s="75" t="s">
        <v>1105</v>
      </c>
      <c r="C30" s="66" t="s">
        <v>1106</v>
      </c>
      <c r="D30" s="66" t="s">
        <v>412</v>
      </c>
      <c r="E30" s="79">
        <v>2000</v>
      </c>
      <c r="F30" s="109">
        <v>0.68</v>
      </c>
      <c r="G30" s="479"/>
      <c r="H30" s="78">
        <v>0.68</v>
      </c>
      <c r="I30" s="144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413</v>
      </c>
      <c r="E31" s="79">
        <v>10000</v>
      </c>
      <c r="F31" s="109">
        <v>0.42</v>
      </c>
      <c r="G31" s="479"/>
      <c r="H31" s="78">
        <v>0.42</v>
      </c>
      <c r="I31" s="144"/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418</v>
      </c>
      <c r="E32" s="79">
        <v>5000</v>
      </c>
      <c r="F32" s="109">
        <v>0.22</v>
      </c>
      <c r="G32" s="479"/>
      <c r="H32" s="78">
        <v>0.22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414</v>
      </c>
      <c r="E33" s="79">
        <v>10000</v>
      </c>
      <c r="F33" s="109">
        <v>0.35</v>
      </c>
      <c r="G33" s="479"/>
      <c r="H33" s="78">
        <v>0.35</v>
      </c>
      <c r="I33" s="144"/>
      <c r="J33" s="23"/>
    </row>
    <row r="34" spans="1:10" ht="16" x14ac:dyDescent="0.2">
      <c r="A34" s="63"/>
      <c r="B34" s="75"/>
      <c r="C34" s="66"/>
      <c r="D34" s="66"/>
      <c r="E34" s="79"/>
      <c r="F34" s="78"/>
      <c r="G34" s="277"/>
      <c r="H34" s="78"/>
      <c r="I34" s="78"/>
      <c r="J34" s="23"/>
    </row>
    <row r="35" spans="1:10" ht="16" x14ac:dyDescent="0.2">
      <c r="A35" s="63"/>
      <c r="B35" s="75" t="s">
        <v>542</v>
      </c>
      <c r="C35" s="66" t="s">
        <v>89</v>
      </c>
      <c r="D35" s="66" t="s">
        <v>411</v>
      </c>
      <c r="E35" s="79">
        <v>10000</v>
      </c>
      <c r="F35" s="109">
        <v>0</v>
      </c>
      <c r="G35" s="479">
        <f>H35-F35</f>
        <v>8.02</v>
      </c>
      <c r="H35" s="78">
        <v>8.02</v>
      </c>
      <c r="I35" s="144">
        <f>SUM(H35)</f>
        <v>8.02</v>
      </c>
      <c r="J35" s="23"/>
    </row>
    <row r="36" spans="1:10" ht="16" x14ac:dyDescent="0.2">
      <c r="A36" s="63"/>
      <c r="B36" s="75"/>
      <c r="C36" s="66"/>
      <c r="D36" s="66"/>
      <c r="E36" s="79"/>
      <c r="F36" s="78"/>
      <c r="G36" s="277"/>
      <c r="H36" s="78"/>
      <c r="I36" s="78"/>
      <c r="J36" s="23"/>
    </row>
    <row r="37" spans="1:10" ht="16" x14ac:dyDescent="0.2">
      <c r="A37" s="63"/>
      <c r="B37" s="97">
        <v>2309</v>
      </c>
      <c r="C37" s="66" t="s">
        <v>867</v>
      </c>
      <c r="D37" s="66" t="s">
        <v>411</v>
      </c>
      <c r="E37" s="79">
        <v>10000</v>
      </c>
      <c r="F37" s="109">
        <v>0</v>
      </c>
      <c r="G37" s="479">
        <v>5.0199999999999996</v>
      </c>
      <c r="H37" s="78"/>
      <c r="I37" s="144">
        <v>5.0199999999999996</v>
      </c>
      <c r="J37" s="23"/>
    </row>
    <row r="38" spans="1:10" ht="16" x14ac:dyDescent="0.2">
      <c r="A38" s="63"/>
      <c r="B38" s="75"/>
      <c r="C38" s="66"/>
      <c r="D38" s="66"/>
      <c r="E38" s="79"/>
      <c r="F38" s="78"/>
      <c r="G38" s="277"/>
      <c r="H38" s="78"/>
      <c r="I38" s="78"/>
      <c r="J38" s="23"/>
    </row>
    <row r="39" spans="1:10" ht="16" x14ac:dyDescent="0.2">
      <c r="A39" s="63"/>
      <c r="B39" s="75" t="s">
        <v>543</v>
      </c>
      <c r="C39" s="66" t="s">
        <v>138</v>
      </c>
      <c r="D39" s="66" t="s">
        <v>411</v>
      </c>
      <c r="E39" s="78">
        <v>10000</v>
      </c>
      <c r="F39" s="109">
        <v>0</v>
      </c>
      <c r="G39" s="479">
        <f>H39-F39</f>
        <v>2.0099999999999998</v>
      </c>
      <c r="H39" s="78">
        <v>2.0099999999999998</v>
      </c>
      <c r="I39" s="144">
        <f>SUM(H39:H40)</f>
        <v>2.4299999999999997</v>
      </c>
      <c r="J39" s="23"/>
    </row>
    <row r="40" spans="1:10" ht="16" x14ac:dyDescent="0.2">
      <c r="A40" s="63"/>
      <c r="B40" s="75" t="s">
        <v>543</v>
      </c>
      <c r="C40" s="66" t="s">
        <v>138</v>
      </c>
      <c r="D40" s="66" t="s">
        <v>413</v>
      </c>
      <c r="E40" s="78">
        <v>10000</v>
      </c>
      <c r="F40" s="109">
        <v>0.42</v>
      </c>
      <c r="G40" s="479"/>
      <c r="H40" s="78">
        <v>0.42</v>
      </c>
      <c r="I40" s="144"/>
      <c r="J40" s="23"/>
    </row>
    <row r="41" spans="1:10" ht="16" x14ac:dyDescent="0.2">
      <c r="A41" s="63"/>
      <c r="B41" s="75"/>
      <c r="C41" s="66"/>
      <c r="D41" s="66"/>
      <c r="E41" s="78"/>
      <c r="F41" s="78"/>
      <c r="G41" s="277"/>
      <c r="H41" s="78"/>
      <c r="I41" s="78"/>
      <c r="J41" s="23"/>
    </row>
    <row r="42" spans="1:10" ht="16" x14ac:dyDescent="0.2">
      <c r="A42" s="63"/>
      <c r="B42" s="75" t="s">
        <v>777</v>
      </c>
      <c r="C42" s="66" t="s">
        <v>969</v>
      </c>
      <c r="D42" s="66" t="s">
        <v>411</v>
      </c>
      <c r="E42" s="78">
        <v>10000</v>
      </c>
      <c r="F42" s="109">
        <v>0</v>
      </c>
      <c r="G42" s="479">
        <v>0.53</v>
      </c>
      <c r="H42" s="78">
        <v>0.53</v>
      </c>
      <c r="I42" s="144">
        <v>0.95</v>
      </c>
      <c r="J42" s="23"/>
    </row>
    <row r="43" spans="1:10" ht="16" x14ac:dyDescent="0.2">
      <c r="A43" s="63"/>
      <c r="B43" s="75" t="s">
        <v>777</v>
      </c>
      <c r="C43" s="66" t="s">
        <v>969</v>
      </c>
      <c r="D43" s="66" t="s">
        <v>413</v>
      </c>
      <c r="E43" s="78">
        <v>10000</v>
      </c>
      <c r="F43" s="109">
        <v>0.42</v>
      </c>
      <c r="G43" s="479">
        <v>0</v>
      </c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78"/>
      <c r="J44" s="23"/>
    </row>
    <row r="45" spans="1:10" ht="16" x14ac:dyDescent="0.2">
      <c r="A45" s="63"/>
      <c r="B45" s="75" t="s">
        <v>711</v>
      </c>
      <c r="C45" s="66" t="s">
        <v>703</v>
      </c>
      <c r="D45" s="66" t="s">
        <v>411</v>
      </c>
      <c r="E45" s="78">
        <v>10000</v>
      </c>
      <c r="F45" s="109">
        <v>0</v>
      </c>
      <c r="G45" s="479">
        <f>H45-F45</f>
        <v>0.66</v>
      </c>
      <c r="H45" s="78">
        <v>0.66</v>
      </c>
      <c r="I45" s="144">
        <f>H45</f>
        <v>0.66</v>
      </c>
      <c r="J45" s="23"/>
    </row>
    <row r="46" spans="1:10" ht="16" x14ac:dyDescent="0.2">
      <c r="A46" s="63"/>
      <c r="B46" s="75"/>
      <c r="C46" s="66"/>
      <c r="D46" s="66"/>
      <c r="E46" s="79"/>
      <c r="F46" s="78"/>
      <c r="G46" s="277"/>
      <c r="H46" s="78"/>
      <c r="I46" s="78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411</v>
      </c>
      <c r="E47" s="78">
        <v>100000</v>
      </c>
      <c r="F47" s="109">
        <f>H47-G47</f>
        <v>18.090000000000003</v>
      </c>
      <c r="G47" s="479">
        <v>2.0099999999999998</v>
      </c>
      <c r="H47" s="78">
        <v>20.100000000000001</v>
      </c>
      <c r="I47" s="144">
        <f>SUM(H47:H52)</f>
        <v>66.3</v>
      </c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417</v>
      </c>
      <c r="E48" s="78">
        <v>50000</v>
      </c>
      <c r="F48" s="109">
        <v>33.85</v>
      </c>
      <c r="G48" s="479"/>
      <c r="H48" s="78">
        <f>F48</f>
        <v>33.85</v>
      </c>
      <c r="I48" s="144"/>
      <c r="J48" s="23"/>
    </row>
    <row r="49" spans="1:13" ht="16" x14ac:dyDescent="0.2">
      <c r="A49" s="63"/>
      <c r="B49" s="75" t="s">
        <v>544</v>
      </c>
      <c r="C49" s="66" t="s">
        <v>139</v>
      </c>
      <c r="D49" s="66" t="s">
        <v>412</v>
      </c>
      <c r="E49" s="79">
        <v>10000</v>
      </c>
      <c r="F49" s="109">
        <v>3.42</v>
      </c>
      <c r="G49" s="479"/>
      <c r="H49" s="78">
        <f>F49</f>
        <v>3.42</v>
      </c>
      <c r="I49" s="144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413</v>
      </c>
      <c r="E50" s="79">
        <v>100000</v>
      </c>
      <c r="F50" s="109">
        <v>4.18</v>
      </c>
      <c r="G50" s="479"/>
      <c r="H50" s="78">
        <f>F50</f>
        <v>4.18</v>
      </c>
      <c r="I50" s="144"/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418</v>
      </c>
      <c r="E51" s="78">
        <v>100000</v>
      </c>
      <c r="F51" s="109">
        <v>4.4000000000000004</v>
      </c>
      <c r="G51" s="479"/>
      <c r="H51" s="78">
        <f>F51</f>
        <v>4.4000000000000004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414</v>
      </c>
      <c r="E52" s="79">
        <v>10000</v>
      </c>
      <c r="F52" s="109">
        <v>0.35</v>
      </c>
      <c r="G52" s="479"/>
      <c r="H52" s="78">
        <f>F52</f>
        <v>0.35</v>
      </c>
      <c r="I52" s="144"/>
      <c r="J52" s="579"/>
    </row>
    <row r="53" spans="1:13" ht="16" x14ac:dyDescent="0.2">
      <c r="A53" s="63"/>
      <c r="B53" s="75"/>
      <c r="C53" s="66"/>
      <c r="D53" s="66"/>
      <c r="E53" s="79"/>
      <c r="F53" s="78"/>
      <c r="G53" s="277"/>
      <c r="H53" s="78"/>
      <c r="I53" s="78"/>
      <c r="J53" s="579"/>
      <c r="L53" s="580"/>
      <c r="M53" s="580"/>
    </row>
    <row r="54" spans="1:13" ht="16" x14ac:dyDescent="0.2">
      <c r="A54" s="63"/>
      <c r="B54" s="75" t="s">
        <v>545</v>
      </c>
      <c r="C54" s="66" t="s">
        <v>217</v>
      </c>
      <c r="D54" s="66" t="s">
        <v>411</v>
      </c>
      <c r="E54" s="78">
        <v>240000</v>
      </c>
      <c r="F54" s="109">
        <v>28.98</v>
      </c>
      <c r="G54" s="479">
        <v>1.26</v>
      </c>
      <c r="H54" s="78">
        <f>F54+G54</f>
        <v>30.240000000000002</v>
      </c>
      <c r="I54" s="144">
        <f>SUM(H54:H55)</f>
        <v>30.660000000000004</v>
      </c>
      <c r="J54" s="23"/>
    </row>
    <row r="55" spans="1:13" ht="16" x14ac:dyDescent="0.2">
      <c r="A55" s="63"/>
      <c r="B55" s="75" t="s">
        <v>545</v>
      </c>
      <c r="C55" s="66" t="s">
        <v>217</v>
      </c>
      <c r="D55" s="66" t="s">
        <v>413</v>
      </c>
      <c r="E55" s="78">
        <v>10000</v>
      </c>
      <c r="F55" s="109">
        <v>0.42</v>
      </c>
      <c r="G55" s="479"/>
      <c r="H55" s="78">
        <f>F55</f>
        <v>0.42</v>
      </c>
      <c r="I55" s="144"/>
      <c r="J55" s="23"/>
    </row>
    <row r="56" spans="1:13" ht="16" x14ac:dyDescent="0.2">
      <c r="A56" s="63"/>
      <c r="B56" s="75"/>
      <c r="C56" s="66"/>
      <c r="D56" s="66"/>
      <c r="E56" s="78"/>
      <c r="F56" s="78"/>
      <c r="G56" s="277"/>
      <c r="H56" s="78"/>
      <c r="I56" s="78"/>
      <c r="J56" s="23"/>
    </row>
    <row r="57" spans="1:13" ht="16" x14ac:dyDescent="0.2">
      <c r="A57" s="63"/>
      <c r="B57" s="75" t="s">
        <v>869</v>
      </c>
      <c r="C57" s="66" t="s">
        <v>843</v>
      </c>
      <c r="D57" s="66" t="s">
        <v>411</v>
      </c>
      <c r="E57" s="78">
        <v>10000</v>
      </c>
      <c r="F57" s="109">
        <v>0</v>
      </c>
      <c r="G57" s="479">
        <v>0.91</v>
      </c>
      <c r="H57" s="78">
        <v>0.91</v>
      </c>
      <c r="I57" s="144">
        <f>G57+F58</f>
        <v>1.33</v>
      </c>
      <c r="J57" s="23"/>
    </row>
    <row r="58" spans="1:13" ht="16" x14ac:dyDescent="0.2">
      <c r="A58" s="63"/>
      <c r="B58" s="97">
        <v>2302</v>
      </c>
      <c r="C58" s="66" t="s">
        <v>843</v>
      </c>
      <c r="D58" s="66" t="s">
        <v>413</v>
      </c>
      <c r="E58" s="78">
        <v>10000</v>
      </c>
      <c r="F58" s="109">
        <v>0.42</v>
      </c>
      <c r="G58" s="479"/>
      <c r="H58" s="78"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78"/>
      <c r="G59" s="277"/>
      <c r="H59" s="78"/>
      <c r="I59" s="78"/>
      <c r="J59" s="23"/>
    </row>
    <row r="60" spans="1:13" ht="16" x14ac:dyDescent="0.2">
      <c r="A60" s="63"/>
      <c r="B60" s="75" t="s">
        <v>817</v>
      </c>
      <c r="C60" s="66" t="s">
        <v>811</v>
      </c>
      <c r="D60" s="66" t="s">
        <v>411</v>
      </c>
      <c r="E60" s="78">
        <v>200000</v>
      </c>
      <c r="F60" s="109">
        <v>23.94</v>
      </c>
      <c r="G60" s="479">
        <v>1.26</v>
      </c>
      <c r="H60" s="78">
        <f>SUM(G60,F60)</f>
        <v>25.200000000000003</v>
      </c>
      <c r="I60" s="144">
        <f>SUM(H60:H63)</f>
        <v>38.32</v>
      </c>
      <c r="J60" s="23"/>
    </row>
    <row r="61" spans="1:13" ht="16" x14ac:dyDescent="0.2">
      <c r="A61" s="63"/>
      <c r="B61" s="75" t="s">
        <v>817</v>
      </c>
      <c r="C61" s="66" t="s">
        <v>811</v>
      </c>
      <c r="D61" s="66" t="s">
        <v>417</v>
      </c>
      <c r="E61" s="78">
        <v>50000</v>
      </c>
      <c r="F61" s="109">
        <v>9.0500000000000007</v>
      </c>
      <c r="G61" s="479">
        <v>0</v>
      </c>
      <c r="H61" s="78">
        <v>9.0500000000000007</v>
      </c>
      <c r="I61" s="144"/>
      <c r="J61" s="23"/>
    </row>
    <row r="62" spans="1:13" ht="16" x14ac:dyDescent="0.2">
      <c r="A62" s="63"/>
      <c r="B62" s="75" t="s">
        <v>817</v>
      </c>
      <c r="C62" s="66" t="s">
        <v>811</v>
      </c>
      <c r="D62" s="66" t="s">
        <v>413</v>
      </c>
      <c r="E62" s="78">
        <v>50000</v>
      </c>
      <c r="F62" s="109">
        <v>2.09</v>
      </c>
      <c r="G62" s="479"/>
      <c r="H62" s="78">
        <v>2.09</v>
      </c>
      <c r="I62" s="144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418</v>
      </c>
      <c r="E63" s="78">
        <v>45000</v>
      </c>
      <c r="F63" s="109">
        <v>1.98</v>
      </c>
      <c r="G63" s="479"/>
      <c r="H63" s="78">
        <v>1.98</v>
      </c>
      <c r="I63" s="144"/>
      <c r="J63" s="23"/>
    </row>
    <row r="64" spans="1:13" ht="16" x14ac:dyDescent="0.2">
      <c r="A64" s="63"/>
      <c r="B64" s="75"/>
      <c r="C64" s="66"/>
      <c r="D64" s="66"/>
      <c r="E64" s="78"/>
      <c r="F64" s="78"/>
      <c r="G64" s="277"/>
      <c r="H64" s="78"/>
      <c r="I64" s="78"/>
      <c r="J64" s="23"/>
    </row>
    <row r="65" spans="1:17" ht="16" x14ac:dyDescent="0.2">
      <c r="A65" s="63"/>
      <c r="B65" s="75" t="s">
        <v>1128</v>
      </c>
      <c r="C65" s="66" t="s">
        <v>1129</v>
      </c>
      <c r="D65" s="66" t="s">
        <v>411</v>
      </c>
      <c r="E65" s="78">
        <v>10000</v>
      </c>
      <c r="F65" s="109">
        <v>0</v>
      </c>
      <c r="G65" s="479">
        <v>2.0099999999999998</v>
      </c>
      <c r="H65" s="78">
        <v>2.0099999999999998</v>
      </c>
      <c r="I65" s="144">
        <v>2.0099999999999998</v>
      </c>
      <c r="J65" s="23"/>
    </row>
    <row r="66" spans="1:17" ht="16" x14ac:dyDescent="0.2">
      <c r="A66" s="63"/>
      <c r="B66" s="75"/>
      <c r="C66" s="66"/>
      <c r="D66" s="66"/>
      <c r="E66" s="78"/>
      <c r="F66" s="78"/>
      <c r="G66" s="277"/>
      <c r="H66" s="78"/>
      <c r="I66" s="78"/>
      <c r="J66" s="23"/>
    </row>
    <row r="67" spans="1:17" ht="16" x14ac:dyDescent="0.2">
      <c r="A67" s="63"/>
      <c r="B67" s="75" t="s">
        <v>931</v>
      </c>
      <c r="C67" s="66" t="s">
        <v>932</v>
      </c>
      <c r="D67" s="66" t="s">
        <v>411</v>
      </c>
      <c r="E67" s="78">
        <v>100000</v>
      </c>
      <c r="F67" s="109">
        <v>5.94</v>
      </c>
      <c r="G67" s="479">
        <v>0.66</v>
      </c>
      <c r="H67" s="78">
        <v>6.6</v>
      </c>
      <c r="I67" s="144">
        <f>SUM(H67:H70)</f>
        <v>36.36</v>
      </c>
      <c r="J67" s="23"/>
    </row>
    <row r="68" spans="1:17" ht="16" x14ac:dyDescent="0.2">
      <c r="A68" s="63"/>
      <c r="B68" s="75" t="s">
        <v>931</v>
      </c>
      <c r="C68" s="66" t="s">
        <v>932</v>
      </c>
      <c r="D68" s="66" t="s">
        <v>417</v>
      </c>
      <c r="E68" s="78">
        <v>100000</v>
      </c>
      <c r="F68" s="109">
        <v>12.6</v>
      </c>
      <c r="G68" s="479"/>
      <c r="H68" s="78">
        <v>12.6</v>
      </c>
      <c r="I68" s="144"/>
      <c r="J68" s="560"/>
      <c r="N68">
        <v>0</v>
      </c>
      <c r="O68">
        <v>0</v>
      </c>
      <c r="Q68">
        <v>0</v>
      </c>
    </row>
    <row r="69" spans="1:17" ht="16" x14ac:dyDescent="0.2">
      <c r="A69" s="63"/>
      <c r="B69" s="75" t="s">
        <v>931</v>
      </c>
      <c r="C69" s="66" t="s">
        <v>932</v>
      </c>
      <c r="D69" s="66" t="s">
        <v>413</v>
      </c>
      <c r="E69" s="157">
        <v>200000</v>
      </c>
      <c r="F69" s="109">
        <v>8.36</v>
      </c>
      <c r="G69" s="479"/>
      <c r="H69" s="78">
        <v>8.36</v>
      </c>
      <c r="I69" s="144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418</v>
      </c>
      <c r="E70" s="78">
        <v>200000</v>
      </c>
      <c r="F70" s="109">
        <v>8.8000000000000007</v>
      </c>
      <c r="G70" s="479"/>
      <c r="H70" s="78">
        <v>8.8000000000000007</v>
      </c>
      <c r="I70" s="144"/>
      <c r="J70" s="23"/>
    </row>
    <row r="71" spans="1:17" ht="16" x14ac:dyDescent="0.2">
      <c r="A71" s="63"/>
      <c r="B71" s="75"/>
      <c r="C71" s="66"/>
      <c r="D71" s="66"/>
      <c r="E71" s="78"/>
      <c r="F71" s="78"/>
      <c r="G71" s="277"/>
      <c r="H71" s="78"/>
      <c r="I71" s="78"/>
      <c r="J71" s="23"/>
    </row>
    <row r="72" spans="1:17" ht="16" x14ac:dyDescent="0.2">
      <c r="A72" s="63"/>
      <c r="B72" s="75" t="s">
        <v>548</v>
      </c>
      <c r="C72" s="66" t="s">
        <v>178</v>
      </c>
      <c r="D72" s="66" t="s">
        <v>411</v>
      </c>
      <c r="E72" s="79">
        <v>50000</v>
      </c>
      <c r="F72" s="109">
        <v>32.08</v>
      </c>
      <c r="G72" s="479">
        <v>8.02</v>
      </c>
      <c r="H72" s="78">
        <f>SUM(F72:G72)</f>
        <v>40.099999999999994</v>
      </c>
      <c r="I72" s="144">
        <f>SUM(H72:H75)</f>
        <v>95.399999999999991</v>
      </c>
      <c r="J72" s="23"/>
    </row>
    <row r="73" spans="1:17" ht="16" x14ac:dyDescent="0.2">
      <c r="A73" s="63"/>
      <c r="B73" s="75" t="s">
        <v>548</v>
      </c>
      <c r="C73" s="66" t="s">
        <v>178</v>
      </c>
      <c r="D73" s="66" t="s">
        <v>417</v>
      </c>
      <c r="E73" s="79">
        <v>50000</v>
      </c>
      <c r="F73" s="109">
        <v>33.85</v>
      </c>
      <c r="G73" s="479"/>
      <c r="H73" s="78">
        <f>F73</f>
        <v>33.85</v>
      </c>
      <c r="I73" s="144"/>
      <c r="J73" s="23"/>
    </row>
    <row r="74" spans="1:17" ht="16" x14ac:dyDescent="0.2">
      <c r="A74" s="63"/>
      <c r="B74" s="75" t="s">
        <v>548</v>
      </c>
      <c r="C74" s="66" t="s">
        <v>178</v>
      </c>
      <c r="D74" s="66" t="s">
        <v>413</v>
      </c>
      <c r="E74" s="79">
        <v>250000</v>
      </c>
      <c r="F74" s="109">
        <v>10.45</v>
      </c>
      <c r="G74" s="479"/>
      <c r="H74" s="78">
        <f>F74</f>
        <v>10.45</v>
      </c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418</v>
      </c>
      <c r="E75" s="78">
        <v>250000</v>
      </c>
      <c r="F75" s="109">
        <v>11</v>
      </c>
      <c r="G75" s="479"/>
      <c r="H75" s="78">
        <f>F75</f>
        <v>11</v>
      </c>
      <c r="I75" s="144"/>
      <c r="J75" s="23"/>
    </row>
    <row r="76" spans="1:17" ht="16" x14ac:dyDescent="0.2">
      <c r="A76" s="63"/>
      <c r="B76" s="75"/>
      <c r="C76" s="66"/>
      <c r="D76" s="66"/>
      <c r="E76" s="79"/>
      <c r="F76" s="78"/>
      <c r="G76" s="277"/>
      <c r="H76" s="78"/>
      <c r="I76" s="78"/>
      <c r="J76" s="23"/>
    </row>
    <row r="77" spans="1:17" ht="16" x14ac:dyDescent="0.2">
      <c r="A77" s="63"/>
      <c r="B77" s="75" t="s">
        <v>549</v>
      </c>
      <c r="C77" s="66" t="s">
        <v>325</v>
      </c>
      <c r="D77" s="66" t="s">
        <v>411</v>
      </c>
      <c r="E77" s="201">
        <v>250000</v>
      </c>
      <c r="F77" s="109">
        <v>30.24</v>
      </c>
      <c r="G77" s="479">
        <v>1.26</v>
      </c>
      <c r="H77" s="78">
        <f>SUM(G77,F77)</f>
        <v>31.5</v>
      </c>
      <c r="I77" s="144">
        <f>SUM(H77:H78)</f>
        <v>52.4</v>
      </c>
      <c r="J77" s="200"/>
    </row>
    <row r="78" spans="1:17" ht="16" x14ac:dyDescent="0.2">
      <c r="A78" s="63"/>
      <c r="B78" s="75" t="s">
        <v>549</v>
      </c>
      <c r="C78" s="66" t="s">
        <v>325</v>
      </c>
      <c r="D78" s="66" t="s">
        <v>413</v>
      </c>
      <c r="E78" s="78">
        <v>500000</v>
      </c>
      <c r="F78" s="109">
        <v>20.9</v>
      </c>
      <c r="G78" s="479"/>
      <c r="H78" s="78">
        <f>F78</f>
        <v>20.9</v>
      </c>
      <c r="I78" s="144"/>
      <c r="J78" s="23"/>
    </row>
    <row r="79" spans="1:17" ht="16" x14ac:dyDescent="0.2">
      <c r="A79" s="63"/>
      <c r="B79" s="75"/>
      <c r="C79" s="66"/>
      <c r="D79" s="66"/>
      <c r="E79" s="78"/>
      <c r="F79" s="78"/>
      <c r="G79" s="277"/>
      <c r="H79" s="78"/>
      <c r="I79" s="78"/>
      <c r="J79" s="23"/>
    </row>
    <row r="80" spans="1:17" ht="16" x14ac:dyDescent="0.2">
      <c r="A80" s="63"/>
      <c r="B80" s="75" t="s">
        <v>550</v>
      </c>
      <c r="C80" s="66" t="s">
        <v>79</v>
      </c>
      <c r="D80" s="66" t="s">
        <v>411</v>
      </c>
      <c r="E80" s="78">
        <v>50000</v>
      </c>
      <c r="F80" s="109">
        <v>3.64</v>
      </c>
      <c r="G80" s="479">
        <v>0.66</v>
      </c>
      <c r="H80" s="78">
        <v>4.55</v>
      </c>
      <c r="I80" s="144">
        <f>SUM(H80:H85)</f>
        <v>25.950000000000003</v>
      </c>
      <c r="J80" s="23"/>
    </row>
    <row r="81" spans="1:10" ht="16" x14ac:dyDescent="0.2">
      <c r="A81" s="63"/>
      <c r="B81" s="75" t="s">
        <v>550</v>
      </c>
      <c r="C81" s="66" t="s">
        <v>79</v>
      </c>
      <c r="D81" s="66" t="s">
        <v>417</v>
      </c>
      <c r="E81" s="78">
        <v>50000</v>
      </c>
      <c r="F81" s="109">
        <v>9.0500000000000007</v>
      </c>
      <c r="G81" s="479"/>
      <c r="H81" s="78">
        <f>F81</f>
        <v>9.0500000000000007</v>
      </c>
      <c r="I81" s="144"/>
      <c r="J81" s="23"/>
    </row>
    <row r="82" spans="1:10" ht="16" x14ac:dyDescent="0.2">
      <c r="A82" s="63"/>
      <c r="B82" s="75" t="s">
        <v>550</v>
      </c>
      <c r="C82" s="66" t="s">
        <v>79</v>
      </c>
      <c r="D82" s="66" t="s">
        <v>412</v>
      </c>
      <c r="E82" s="78">
        <v>10000</v>
      </c>
      <c r="F82" s="109">
        <v>3.42</v>
      </c>
      <c r="G82" s="479"/>
      <c r="H82" s="78">
        <f>F82</f>
        <v>3.42</v>
      </c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413</v>
      </c>
      <c r="E83" s="78">
        <v>100000</v>
      </c>
      <c r="F83" s="109">
        <v>4.18</v>
      </c>
      <c r="G83" s="479"/>
      <c r="H83" s="78">
        <f>F83</f>
        <v>4.18</v>
      </c>
      <c r="I83" s="144"/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418</v>
      </c>
      <c r="E84" s="78">
        <v>100000</v>
      </c>
      <c r="F84" s="109">
        <v>4.4000000000000004</v>
      </c>
      <c r="G84" s="479"/>
      <c r="H84" s="78">
        <f>F84</f>
        <v>4.4000000000000004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414</v>
      </c>
      <c r="E85" s="79">
        <v>10000</v>
      </c>
      <c r="F85" s="109">
        <v>0.35</v>
      </c>
      <c r="G85" s="479"/>
      <c r="H85" s="78">
        <f>F85</f>
        <v>0.35</v>
      </c>
      <c r="I85" s="144"/>
      <c r="J85" s="23"/>
    </row>
    <row r="86" spans="1:10" ht="17" customHeight="1" x14ac:dyDescent="0.2">
      <c r="A86" s="63"/>
      <c r="B86" s="75"/>
      <c r="C86" s="66"/>
      <c r="D86" s="66"/>
      <c r="E86" s="79"/>
      <c r="F86" s="78"/>
      <c r="G86" s="277"/>
      <c r="H86" s="78"/>
      <c r="I86" s="78"/>
      <c r="J86" s="23"/>
    </row>
    <row r="87" spans="1:10" ht="17" customHeight="1" x14ac:dyDescent="0.2">
      <c r="A87" s="63"/>
      <c r="B87" s="75" t="s">
        <v>902</v>
      </c>
      <c r="C87" s="66" t="s">
        <v>903</v>
      </c>
      <c r="D87" s="66" t="s">
        <v>411</v>
      </c>
      <c r="E87" s="79">
        <v>200000</v>
      </c>
      <c r="F87" s="109">
        <v>23.94</v>
      </c>
      <c r="G87" s="479">
        <v>1.26</v>
      </c>
      <c r="H87" s="78">
        <v>25.2</v>
      </c>
      <c r="I87" s="144">
        <f>SUM(H87:H90)</f>
        <v>37.33</v>
      </c>
      <c r="J87" s="23"/>
    </row>
    <row r="88" spans="1:10" ht="17" customHeight="1" x14ac:dyDescent="0.2">
      <c r="A88" s="63"/>
      <c r="B88" s="75" t="s">
        <v>902</v>
      </c>
      <c r="C88" s="66" t="s">
        <v>903</v>
      </c>
      <c r="D88" s="66" t="s">
        <v>412</v>
      </c>
      <c r="E88" s="79">
        <v>10000</v>
      </c>
      <c r="F88" s="109">
        <v>3.42</v>
      </c>
      <c r="G88" s="479"/>
      <c r="H88" s="78">
        <v>3.42</v>
      </c>
      <c r="I88" s="144"/>
      <c r="J88" s="23"/>
    </row>
    <row r="89" spans="1:10" ht="17" customHeight="1" x14ac:dyDescent="0.2">
      <c r="A89" s="63"/>
      <c r="B89" s="75" t="s">
        <v>902</v>
      </c>
      <c r="C89" s="66" t="s">
        <v>903</v>
      </c>
      <c r="D89" s="66" t="s">
        <v>413</v>
      </c>
      <c r="E89" s="79">
        <v>200000</v>
      </c>
      <c r="F89" s="109">
        <v>8.36</v>
      </c>
      <c r="G89" s="479"/>
      <c r="H89" s="78">
        <v>8.36</v>
      </c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414</v>
      </c>
      <c r="E90" s="79">
        <v>10000</v>
      </c>
      <c r="F90" s="109">
        <v>0.35</v>
      </c>
      <c r="G90" s="479"/>
      <c r="H90" s="78">
        <v>0.35</v>
      </c>
      <c r="I90" s="144"/>
      <c r="J90" s="23"/>
    </row>
    <row r="91" spans="1:10" ht="16" x14ac:dyDescent="0.2">
      <c r="A91" s="63"/>
      <c r="B91" s="75"/>
      <c r="C91" s="66"/>
      <c r="D91" s="66"/>
      <c r="E91" s="79"/>
      <c r="F91" s="78"/>
      <c r="G91" s="277"/>
      <c r="H91" s="78"/>
      <c r="I91" s="78"/>
      <c r="J91" s="23"/>
    </row>
    <row r="92" spans="1:10" ht="16" x14ac:dyDescent="0.2">
      <c r="A92" s="63"/>
      <c r="B92" s="75" t="s">
        <v>551</v>
      </c>
      <c r="C92" s="66" t="s">
        <v>80</v>
      </c>
      <c r="D92" s="66" t="s">
        <v>411</v>
      </c>
      <c r="E92" s="78">
        <v>300000</v>
      </c>
      <c r="F92" s="109">
        <v>26.39</v>
      </c>
      <c r="G92" s="479">
        <v>0.91</v>
      </c>
      <c r="H92" s="78">
        <v>27.3</v>
      </c>
      <c r="I92" s="144">
        <f>SUM(H92:H93)</f>
        <v>39.840000000000003</v>
      </c>
      <c r="J92" s="23"/>
    </row>
    <row r="93" spans="1:10" ht="16" x14ac:dyDescent="0.2">
      <c r="A93" s="63"/>
      <c r="B93" s="75" t="s">
        <v>551</v>
      </c>
      <c r="C93" s="66" t="s">
        <v>80</v>
      </c>
      <c r="D93" s="66" t="s">
        <v>413</v>
      </c>
      <c r="E93" s="78">
        <v>300000</v>
      </c>
      <c r="F93" s="109">
        <v>12.54</v>
      </c>
      <c r="G93" s="479"/>
      <c r="H93" s="78">
        <f>F93</f>
        <v>12.54</v>
      </c>
      <c r="I93" s="144"/>
      <c r="J93" s="23"/>
    </row>
    <row r="94" spans="1:10" ht="16" x14ac:dyDescent="0.2">
      <c r="A94" s="63"/>
      <c r="B94" s="257"/>
      <c r="C94" s="167"/>
      <c r="D94" s="66"/>
      <c r="E94" s="78"/>
      <c r="F94" s="78"/>
      <c r="G94" s="277"/>
      <c r="H94" s="78"/>
      <c r="I94" s="78"/>
      <c r="J94" s="23"/>
    </row>
    <row r="95" spans="1:10" ht="16" x14ac:dyDescent="0.2">
      <c r="A95" s="63"/>
      <c r="B95" s="257" t="s">
        <v>900</v>
      </c>
      <c r="C95" s="167" t="s">
        <v>901</v>
      </c>
      <c r="D95" s="66" t="s">
        <v>411</v>
      </c>
      <c r="E95" s="78">
        <v>200000</v>
      </c>
      <c r="F95" s="109">
        <v>10.07</v>
      </c>
      <c r="G95" s="479">
        <v>0.53</v>
      </c>
      <c r="H95" s="78">
        <f>SUM(G95,F95)</f>
        <v>10.6</v>
      </c>
      <c r="I95" s="144">
        <f>SUM(H96,H95)</f>
        <v>18.96</v>
      </c>
      <c r="J95" s="23"/>
    </row>
    <row r="96" spans="1:10" ht="16" x14ac:dyDescent="0.2">
      <c r="A96" s="63"/>
      <c r="B96" s="257" t="s">
        <v>900</v>
      </c>
      <c r="C96" s="167" t="s">
        <v>901</v>
      </c>
      <c r="D96" s="66" t="s">
        <v>413</v>
      </c>
      <c r="E96" s="78">
        <v>200000</v>
      </c>
      <c r="F96" s="109">
        <v>8.36</v>
      </c>
      <c r="G96" s="479"/>
      <c r="H96" s="78">
        <v>8.36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78"/>
      <c r="J97" s="23"/>
    </row>
    <row r="98" spans="1:10" ht="16" x14ac:dyDescent="0.2">
      <c r="A98" s="63"/>
      <c r="B98" s="257" t="s">
        <v>899</v>
      </c>
      <c r="C98" s="167" t="s">
        <v>844</v>
      </c>
      <c r="D98" s="66" t="s">
        <v>411</v>
      </c>
      <c r="E98" s="78">
        <v>10000</v>
      </c>
      <c r="F98" s="109"/>
      <c r="G98" s="144">
        <v>0.66</v>
      </c>
      <c r="H98" s="78">
        <v>0.66</v>
      </c>
      <c r="I98" s="144">
        <f>G98+F99</f>
        <v>1.08</v>
      </c>
      <c r="J98" s="23"/>
    </row>
    <row r="99" spans="1:10" ht="16" x14ac:dyDescent="0.2">
      <c r="A99" s="63"/>
      <c r="B99" s="257" t="s">
        <v>899</v>
      </c>
      <c r="C99" s="167" t="s">
        <v>844</v>
      </c>
      <c r="D99" s="66" t="s">
        <v>413</v>
      </c>
      <c r="E99" s="78">
        <v>10000</v>
      </c>
      <c r="F99" s="109">
        <v>0.42</v>
      </c>
      <c r="G99" s="479"/>
      <c r="H99" s="78">
        <v>0.42</v>
      </c>
      <c r="I99" s="144"/>
      <c r="J99" s="23"/>
    </row>
    <row r="100" spans="1:10" ht="16" x14ac:dyDescent="0.2">
      <c r="A100" s="63"/>
      <c r="B100" s="257"/>
      <c r="C100" s="167"/>
      <c r="D100" s="66"/>
      <c r="E100" s="79"/>
      <c r="F100" s="78"/>
      <c r="G100" s="277"/>
      <c r="H100" s="78"/>
      <c r="I100" s="78"/>
      <c r="J100" s="23"/>
    </row>
    <row r="101" spans="1:10" ht="16" x14ac:dyDescent="0.2">
      <c r="A101" s="63"/>
      <c r="B101" s="75" t="s">
        <v>552</v>
      </c>
      <c r="C101" s="66" t="s">
        <v>64</v>
      </c>
      <c r="D101" s="66" t="s">
        <v>411</v>
      </c>
      <c r="E101" s="79">
        <v>100000</v>
      </c>
      <c r="F101" s="254">
        <v>27.72</v>
      </c>
      <c r="G101" s="478">
        <v>3.08</v>
      </c>
      <c r="H101" s="78">
        <f>SUM(F101:G101)</f>
        <v>30.799999999999997</v>
      </c>
      <c r="I101" s="144">
        <f>SUM(H101:H105)</f>
        <v>43.15</v>
      </c>
      <c r="J101" s="23"/>
    </row>
    <row r="102" spans="1:10" ht="16" x14ac:dyDescent="0.2">
      <c r="A102" s="63"/>
      <c r="B102" s="75" t="s">
        <v>552</v>
      </c>
      <c r="C102" s="66" t="s">
        <v>64</v>
      </c>
      <c r="D102" s="66" t="s">
        <v>412</v>
      </c>
      <c r="E102" s="79">
        <v>10000</v>
      </c>
      <c r="F102" s="109">
        <v>3.42</v>
      </c>
      <c r="G102" s="479"/>
      <c r="H102" s="78">
        <f>F102</f>
        <v>3.42</v>
      </c>
      <c r="I102" s="144"/>
      <c r="J102" s="23"/>
    </row>
    <row r="103" spans="1:10" ht="16" x14ac:dyDescent="0.2">
      <c r="A103" s="63"/>
      <c r="B103" s="75" t="s">
        <v>552</v>
      </c>
      <c r="C103" s="66" t="s">
        <v>64</v>
      </c>
      <c r="D103" s="66" t="s">
        <v>413</v>
      </c>
      <c r="E103" s="79">
        <v>100000</v>
      </c>
      <c r="F103" s="109">
        <v>4.18</v>
      </c>
      <c r="G103" s="479"/>
      <c r="H103" s="78">
        <f>F103</f>
        <v>4.18</v>
      </c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418</v>
      </c>
      <c r="E104" s="78">
        <v>100000</v>
      </c>
      <c r="F104" s="109">
        <v>4.4000000000000004</v>
      </c>
      <c r="G104" s="479"/>
      <c r="H104" s="78">
        <f>F104</f>
        <v>4.4000000000000004</v>
      </c>
      <c r="I104" s="144"/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414</v>
      </c>
      <c r="E105" s="79">
        <v>10000</v>
      </c>
      <c r="F105" s="109">
        <v>0.35</v>
      </c>
      <c r="G105" s="479"/>
      <c r="H105" s="78">
        <f>F105</f>
        <v>0.35</v>
      </c>
      <c r="I105" s="144"/>
      <c r="J105" s="23"/>
    </row>
    <row r="106" spans="1:10" ht="16" x14ac:dyDescent="0.2">
      <c r="A106" s="63"/>
      <c r="B106" s="75"/>
      <c r="C106" s="66"/>
      <c r="D106" s="66"/>
      <c r="E106" s="79"/>
      <c r="F106" s="78"/>
      <c r="G106" s="277"/>
      <c r="H106" s="78"/>
      <c r="I106" s="78"/>
      <c r="J106" s="23"/>
    </row>
    <row r="107" spans="1:10" ht="16" x14ac:dyDescent="0.2">
      <c r="A107" s="63"/>
      <c r="B107" s="75" t="s">
        <v>553</v>
      </c>
      <c r="C107" s="66" t="s">
        <v>218</v>
      </c>
      <c r="D107" s="66" t="s">
        <v>411</v>
      </c>
      <c r="E107" s="79">
        <v>10000</v>
      </c>
      <c r="F107" s="109">
        <v>0</v>
      </c>
      <c r="G107" s="479">
        <f>H107-F107</f>
        <v>5.0199999999999996</v>
      </c>
      <c r="H107" s="78">
        <v>5.0199999999999996</v>
      </c>
      <c r="I107" s="144">
        <f>H107</f>
        <v>5.0199999999999996</v>
      </c>
      <c r="J107" s="23"/>
    </row>
    <row r="108" spans="1:10" ht="16" x14ac:dyDescent="0.2">
      <c r="A108" s="63"/>
      <c r="B108" s="75"/>
      <c r="C108" s="66"/>
      <c r="D108" s="66"/>
      <c r="E108" s="79"/>
      <c r="F108" s="78"/>
      <c r="G108" s="277"/>
      <c r="H108" s="78"/>
      <c r="I108" s="78"/>
      <c r="J108" s="23"/>
    </row>
    <row r="109" spans="1:10" ht="16" x14ac:dyDescent="0.2">
      <c r="A109" s="63"/>
      <c r="B109" s="75" t="s">
        <v>422</v>
      </c>
      <c r="C109" s="66" t="s">
        <v>420</v>
      </c>
      <c r="D109" s="66" t="s">
        <v>411</v>
      </c>
      <c r="E109" s="79">
        <v>10000</v>
      </c>
      <c r="F109" s="109">
        <v>0</v>
      </c>
      <c r="G109" s="478">
        <v>5.0199999999999996</v>
      </c>
      <c r="H109" s="78">
        <f>SUM(F109:G109)</f>
        <v>5.0199999999999996</v>
      </c>
      <c r="I109" s="144">
        <f>SUM(H109:H110)</f>
        <v>7.1099999999999994</v>
      </c>
      <c r="J109" s="23"/>
    </row>
    <row r="110" spans="1:10" ht="16" x14ac:dyDescent="0.2">
      <c r="A110" s="75"/>
      <c r="B110" s="75" t="s">
        <v>422</v>
      </c>
      <c r="C110" s="66" t="s">
        <v>420</v>
      </c>
      <c r="D110" s="66" t="s">
        <v>413</v>
      </c>
      <c r="E110" s="79">
        <v>50000</v>
      </c>
      <c r="F110" s="109">
        <v>2.09</v>
      </c>
      <c r="G110" s="479"/>
      <c r="H110" s="78">
        <f>F110</f>
        <v>2.09</v>
      </c>
      <c r="I110" s="144"/>
      <c r="J110" s="23"/>
    </row>
    <row r="111" spans="1:10" ht="16" x14ac:dyDescent="0.2">
      <c r="A111" s="75"/>
      <c r="B111" s="75"/>
      <c r="C111" s="66"/>
      <c r="D111" s="66"/>
      <c r="E111" s="79"/>
      <c r="F111" s="78"/>
      <c r="G111" s="277"/>
      <c r="H111" s="78"/>
      <c r="I111" s="78"/>
      <c r="J111" s="23"/>
    </row>
    <row r="112" spans="1:10" ht="16" x14ac:dyDescent="0.2">
      <c r="A112" s="75"/>
      <c r="B112" s="75" t="s">
        <v>712</v>
      </c>
      <c r="C112" s="66" t="s">
        <v>706</v>
      </c>
      <c r="D112" s="66" t="s">
        <v>411</v>
      </c>
      <c r="E112" s="79">
        <v>10000</v>
      </c>
      <c r="F112" s="109"/>
      <c r="G112" s="479"/>
      <c r="H112" s="78"/>
      <c r="I112" s="144"/>
      <c r="J112" s="23" t="s">
        <v>1202</v>
      </c>
    </row>
    <row r="113" spans="1:10" ht="16" x14ac:dyDescent="0.2">
      <c r="A113" s="75"/>
      <c r="B113" s="75" t="s">
        <v>978</v>
      </c>
      <c r="C113" s="66" t="s">
        <v>706</v>
      </c>
      <c r="D113" s="66" t="s">
        <v>413</v>
      </c>
      <c r="E113" s="79">
        <v>10000</v>
      </c>
      <c r="F113" s="109"/>
      <c r="G113" s="479"/>
      <c r="H113" s="78"/>
      <c r="I113" s="144"/>
      <c r="J113" s="23" t="s">
        <v>1157</v>
      </c>
    </row>
    <row r="114" spans="1:10" ht="16" x14ac:dyDescent="0.2">
      <c r="A114" s="75"/>
      <c r="B114" s="75"/>
      <c r="C114" s="66"/>
      <c r="D114" s="66"/>
      <c r="E114" s="79"/>
      <c r="F114" s="78"/>
      <c r="G114" s="277"/>
      <c r="H114" s="78"/>
      <c r="I114" s="78"/>
      <c r="J114" s="23"/>
    </row>
    <row r="115" spans="1:10" ht="16" x14ac:dyDescent="0.2">
      <c r="A115" s="63"/>
      <c r="B115" s="75" t="s">
        <v>423</v>
      </c>
      <c r="C115" s="66" t="s">
        <v>421</v>
      </c>
      <c r="D115" s="66" t="s">
        <v>411</v>
      </c>
      <c r="E115" s="79">
        <v>300000</v>
      </c>
      <c r="F115" s="109"/>
      <c r="G115" s="479"/>
      <c r="H115" s="78">
        <f>F115+G115</f>
        <v>0</v>
      </c>
      <c r="I115" s="144">
        <f>SUM(H115:H117)</f>
        <v>0</v>
      </c>
      <c r="J115" s="23" t="s">
        <v>1189</v>
      </c>
    </row>
    <row r="116" spans="1:10" ht="16" x14ac:dyDescent="0.2">
      <c r="A116" s="63"/>
      <c r="B116" s="75" t="s">
        <v>423</v>
      </c>
      <c r="C116" s="66" t="s">
        <v>421</v>
      </c>
      <c r="D116" s="66" t="s">
        <v>417</v>
      </c>
      <c r="E116" s="79">
        <v>50000</v>
      </c>
      <c r="F116" s="109"/>
      <c r="G116" s="479"/>
      <c r="H116" s="78"/>
      <c r="I116" s="144"/>
      <c r="J116" s="23"/>
    </row>
    <row r="117" spans="1:10" ht="16" x14ac:dyDescent="0.2">
      <c r="A117" s="63"/>
      <c r="B117" s="75" t="s">
        <v>423</v>
      </c>
      <c r="C117" s="66" t="s">
        <v>421</v>
      </c>
      <c r="D117" s="66" t="s">
        <v>413</v>
      </c>
      <c r="E117" s="79">
        <v>100000</v>
      </c>
      <c r="F117" s="109"/>
      <c r="G117" s="479"/>
      <c r="H117" s="78"/>
      <c r="I117" s="144"/>
      <c r="J117" s="23"/>
    </row>
    <row r="118" spans="1:10" ht="16" x14ac:dyDescent="0.2">
      <c r="A118" s="63"/>
      <c r="B118" s="75"/>
      <c r="C118" s="66"/>
      <c r="D118" s="66"/>
      <c r="E118" s="79"/>
      <c r="F118" s="78"/>
      <c r="G118" s="277"/>
      <c r="H118" s="78"/>
      <c r="I118" s="78"/>
      <c r="J118" s="23"/>
    </row>
    <row r="119" spans="1:10" ht="16" x14ac:dyDescent="0.2">
      <c r="A119" s="75"/>
      <c r="B119" s="75" t="s">
        <v>794</v>
      </c>
      <c r="C119" s="66" t="s">
        <v>791</v>
      </c>
      <c r="D119" s="66" t="s">
        <v>411</v>
      </c>
      <c r="E119" s="78">
        <v>10000</v>
      </c>
      <c r="F119" s="109">
        <v>0</v>
      </c>
      <c r="G119" s="479">
        <v>1.26</v>
      </c>
      <c r="H119" s="78">
        <f>F119+G119</f>
        <v>1.26</v>
      </c>
      <c r="I119" s="144">
        <f>H119</f>
        <v>1.26</v>
      </c>
      <c r="J119" s="23"/>
    </row>
    <row r="120" spans="1:10" ht="16" x14ac:dyDescent="0.2">
      <c r="A120" s="63"/>
      <c r="B120" s="75"/>
      <c r="C120" s="66"/>
      <c r="D120" s="66"/>
      <c r="E120" s="79"/>
      <c r="F120" s="78"/>
      <c r="G120" s="277"/>
      <c r="H120" s="78"/>
      <c r="I120" s="78"/>
      <c r="J120" s="23"/>
    </row>
    <row r="121" spans="1:10" ht="16" x14ac:dyDescent="0.2">
      <c r="A121" s="63"/>
      <c r="B121" s="75" t="s">
        <v>766</v>
      </c>
      <c r="C121" s="66" t="s">
        <v>765</v>
      </c>
      <c r="D121" s="66" t="s">
        <v>411</v>
      </c>
      <c r="E121" s="78">
        <v>10000</v>
      </c>
      <c r="F121" s="109">
        <v>0</v>
      </c>
      <c r="G121" s="479">
        <v>0.91</v>
      </c>
      <c r="H121" s="78">
        <f>SUM(F121:G121)</f>
        <v>0.91</v>
      </c>
      <c r="I121" s="144">
        <f>SUM(H121:H124)</f>
        <v>5.0999999999999996</v>
      </c>
      <c r="J121" s="23"/>
    </row>
    <row r="122" spans="1:10" ht="16" x14ac:dyDescent="0.2">
      <c r="A122" s="63"/>
      <c r="B122" s="75" t="s">
        <v>766</v>
      </c>
      <c r="C122" s="66" t="s">
        <v>765</v>
      </c>
      <c r="D122" s="66" t="s">
        <v>412</v>
      </c>
      <c r="E122" s="78">
        <v>10000</v>
      </c>
      <c r="F122" s="109">
        <v>3.42</v>
      </c>
      <c r="G122" s="479"/>
      <c r="H122" s="78">
        <f>F122</f>
        <v>3.42</v>
      </c>
      <c r="I122" s="144"/>
      <c r="J122" s="23"/>
    </row>
    <row r="123" spans="1:10" ht="16" x14ac:dyDescent="0.2">
      <c r="A123" s="63"/>
      <c r="B123" s="75" t="s">
        <v>766</v>
      </c>
      <c r="C123" s="66" t="s">
        <v>765</v>
      </c>
      <c r="D123" s="66" t="s">
        <v>413</v>
      </c>
      <c r="E123" s="78">
        <v>10000</v>
      </c>
      <c r="F123" s="109">
        <v>0.42</v>
      </c>
      <c r="G123" s="479"/>
      <c r="H123" s="78">
        <f>F123</f>
        <v>0.42</v>
      </c>
      <c r="I123" s="144"/>
      <c r="J123" s="23"/>
    </row>
    <row r="124" spans="1:10" ht="16" x14ac:dyDescent="0.2">
      <c r="A124" s="63"/>
      <c r="B124" s="75" t="s">
        <v>766</v>
      </c>
      <c r="C124" s="66" t="s">
        <v>765</v>
      </c>
      <c r="D124" s="66" t="s">
        <v>414</v>
      </c>
      <c r="E124" s="78">
        <v>10000</v>
      </c>
      <c r="F124" s="109">
        <v>0.35</v>
      </c>
      <c r="G124" s="479"/>
      <c r="H124" s="78">
        <f>F124</f>
        <v>0.35</v>
      </c>
      <c r="I124" s="144"/>
      <c r="J124" s="23"/>
    </row>
    <row r="125" spans="1:10" ht="16" x14ac:dyDescent="0.2">
      <c r="A125" s="63"/>
      <c r="B125" s="75"/>
      <c r="C125" s="66"/>
      <c r="D125" s="66"/>
      <c r="E125" s="79"/>
      <c r="F125" s="78"/>
      <c r="G125" s="277"/>
      <c r="H125" s="79"/>
      <c r="I125" s="78"/>
      <c r="J125" s="23"/>
    </row>
    <row r="126" spans="1:10" ht="16" x14ac:dyDescent="0.2">
      <c r="A126" s="63"/>
      <c r="B126" s="75" t="s">
        <v>943</v>
      </c>
      <c r="C126" s="66" t="s">
        <v>944</v>
      </c>
      <c r="D126" s="66" t="s">
        <v>411</v>
      </c>
      <c r="E126" s="79">
        <v>10000</v>
      </c>
      <c r="F126" s="109">
        <v>0</v>
      </c>
      <c r="G126" s="479">
        <v>0.53</v>
      </c>
      <c r="H126" s="79">
        <v>0.53</v>
      </c>
      <c r="I126" s="144">
        <f>SUM(H127,H126)</f>
        <v>0.95</v>
      </c>
      <c r="J126" s="23"/>
    </row>
    <row r="127" spans="1:10" ht="16" x14ac:dyDescent="0.2">
      <c r="A127" s="63"/>
      <c r="B127" s="75" t="s">
        <v>943</v>
      </c>
      <c r="C127" s="66" t="s">
        <v>944</v>
      </c>
      <c r="D127" s="66" t="s">
        <v>413</v>
      </c>
      <c r="E127" s="79">
        <v>10000</v>
      </c>
      <c r="F127" s="109">
        <v>0.42</v>
      </c>
      <c r="G127" s="479">
        <v>0</v>
      </c>
      <c r="H127" s="79">
        <v>0.42</v>
      </c>
      <c r="I127" s="144"/>
      <c r="J127" s="23"/>
    </row>
    <row r="128" spans="1:10" ht="16" x14ac:dyDescent="0.2">
      <c r="A128" s="63"/>
      <c r="B128" s="75"/>
      <c r="C128" s="66"/>
      <c r="D128" s="66"/>
      <c r="E128" s="79"/>
      <c r="F128" s="78"/>
      <c r="G128" s="277"/>
      <c r="H128" s="78"/>
      <c r="I128" s="78"/>
      <c r="J128" s="23"/>
    </row>
    <row r="129" spans="1:10" ht="16" x14ac:dyDescent="0.2">
      <c r="A129" s="63"/>
      <c r="B129" s="75" t="s">
        <v>1175</v>
      </c>
      <c r="C129" s="66" t="s">
        <v>1176</v>
      </c>
      <c r="D129" s="66" t="s">
        <v>411</v>
      </c>
      <c r="E129" s="79">
        <v>20000</v>
      </c>
      <c r="F129" s="109">
        <v>0.53</v>
      </c>
      <c r="G129" s="479">
        <v>0.53</v>
      </c>
      <c r="H129" s="79">
        <v>1.06</v>
      </c>
      <c r="I129" s="144">
        <f>SUM(H129:H130)</f>
        <v>1.9</v>
      </c>
      <c r="J129" s="23"/>
    </row>
    <row r="130" spans="1:10" ht="16" x14ac:dyDescent="0.2">
      <c r="A130" s="63"/>
      <c r="B130" s="75" t="s">
        <v>1175</v>
      </c>
      <c r="C130" s="66" t="s">
        <v>1176</v>
      </c>
      <c r="D130" s="66" t="s">
        <v>413</v>
      </c>
      <c r="E130" s="79">
        <v>20000</v>
      </c>
      <c r="F130" s="109">
        <v>0.84</v>
      </c>
      <c r="G130" s="479"/>
      <c r="H130" s="79">
        <v>0.84</v>
      </c>
      <c r="I130" s="144"/>
      <c r="J130" s="23"/>
    </row>
    <row r="131" spans="1:10" ht="16" x14ac:dyDescent="0.2">
      <c r="A131" s="63"/>
      <c r="B131" s="75"/>
      <c r="C131" s="66"/>
      <c r="D131" s="66"/>
      <c r="E131" s="79"/>
      <c r="F131" s="78"/>
      <c r="G131" s="277"/>
      <c r="H131" s="79"/>
      <c r="I131" s="78"/>
      <c r="J131" s="23"/>
    </row>
    <row r="132" spans="1:10" ht="16" x14ac:dyDescent="0.2">
      <c r="A132" s="63"/>
      <c r="B132" s="75" t="s">
        <v>1178</v>
      </c>
      <c r="C132" s="66" t="s">
        <v>1179</v>
      </c>
      <c r="D132" s="66" t="s">
        <v>411</v>
      </c>
      <c r="E132" s="79">
        <v>10000</v>
      </c>
      <c r="F132" s="109">
        <v>0</v>
      </c>
      <c r="G132" s="479">
        <v>0.46</v>
      </c>
      <c r="H132" s="78">
        <v>0.46</v>
      </c>
      <c r="I132" s="144">
        <v>0.46</v>
      </c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8"/>
      <c r="I133" s="78"/>
      <c r="J133" s="23"/>
    </row>
    <row r="134" spans="1:10" ht="16" x14ac:dyDescent="0.2">
      <c r="A134" s="63"/>
      <c r="B134" s="75" t="s">
        <v>946</v>
      </c>
      <c r="C134" s="66" t="s">
        <v>947</v>
      </c>
      <c r="D134" s="66" t="s">
        <v>411</v>
      </c>
      <c r="E134" s="79">
        <v>150000</v>
      </c>
      <c r="F134" s="109">
        <v>7.42</v>
      </c>
      <c r="G134" s="479">
        <v>0.53</v>
      </c>
      <c r="H134" s="79">
        <f>F134+G134</f>
        <v>7.95</v>
      </c>
      <c r="I134" s="144">
        <f>H134+H135</f>
        <v>14.219999999999999</v>
      </c>
      <c r="J134" s="23"/>
    </row>
    <row r="135" spans="1:10" ht="16" x14ac:dyDescent="0.2">
      <c r="A135" s="63"/>
      <c r="B135" s="75" t="s">
        <v>946</v>
      </c>
      <c r="C135" s="66" t="s">
        <v>947</v>
      </c>
      <c r="D135" s="66" t="s">
        <v>413</v>
      </c>
      <c r="E135" s="79">
        <v>150000</v>
      </c>
      <c r="F135" s="109">
        <v>6.27</v>
      </c>
      <c r="G135" s="479"/>
      <c r="H135" s="79">
        <v>6.27</v>
      </c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78"/>
      <c r="J136" s="23"/>
    </row>
    <row r="137" spans="1:10" ht="16" x14ac:dyDescent="0.2">
      <c r="A137" s="63"/>
      <c r="B137" s="75" t="s">
        <v>558</v>
      </c>
      <c r="C137" s="66" t="s">
        <v>219</v>
      </c>
      <c r="D137" s="66" t="s">
        <v>411</v>
      </c>
      <c r="E137" s="78">
        <v>50000</v>
      </c>
      <c r="F137" s="109">
        <f>H137-G137</f>
        <v>2.6399999999999997</v>
      </c>
      <c r="G137" s="479">
        <v>0.66</v>
      </c>
      <c r="H137" s="78">
        <v>3.3</v>
      </c>
      <c r="I137" s="192">
        <f>SUM(H137:H137)</f>
        <v>3.3</v>
      </c>
      <c r="J137" s="23"/>
    </row>
    <row r="138" spans="1:10" ht="16" x14ac:dyDescent="0.2">
      <c r="A138" s="63"/>
      <c r="B138" s="75"/>
      <c r="C138" s="66"/>
      <c r="D138" s="66"/>
      <c r="E138" s="79"/>
      <c r="F138" s="78"/>
      <c r="G138" s="277"/>
      <c r="H138" s="79"/>
      <c r="I138" s="78"/>
      <c r="J138" s="23"/>
    </row>
    <row r="139" spans="1:10" ht="16" x14ac:dyDescent="0.2">
      <c r="A139" s="63"/>
      <c r="B139" s="75" t="s">
        <v>909</v>
      </c>
      <c r="C139" s="66" t="s">
        <v>910</v>
      </c>
      <c r="D139" s="66" t="s">
        <v>411</v>
      </c>
      <c r="E139" s="79">
        <v>10000</v>
      </c>
      <c r="F139" s="109">
        <v>0</v>
      </c>
      <c r="G139" s="479">
        <v>0.91</v>
      </c>
      <c r="H139" s="79">
        <v>0.91</v>
      </c>
      <c r="I139" s="144">
        <v>0.91</v>
      </c>
      <c r="J139" s="23"/>
    </row>
    <row r="140" spans="1:10" ht="16" x14ac:dyDescent="0.2">
      <c r="A140" s="63"/>
      <c r="B140" s="75"/>
      <c r="C140" s="66"/>
      <c r="D140" s="66"/>
      <c r="E140" s="79"/>
      <c r="F140" s="78"/>
      <c r="G140" s="277"/>
      <c r="H140" s="78"/>
      <c r="I140" s="78"/>
      <c r="J140" s="23"/>
    </row>
    <row r="141" spans="1:10" ht="16" x14ac:dyDescent="0.2">
      <c r="A141" s="63"/>
      <c r="B141" s="75" t="s">
        <v>1205</v>
      </c>
      <c r="C141" s="66" t="s">
        <v>1206</v>
      </c>
      <c r="D141" s="66" t="s">
        <v>411</v>
      </c>
      <c r="E141" s="79">
        <v>10000</v>
      </c>
      <c r="F141" s="109">
        <v>0</v>
      </c>
      <c r="G141" s="479">
        <v>1.26</v>
      </c>
      <c r="H141" s="79">
        <v>1.26</v>
      </c>
      <c r="I141" s="144">
        <f>SUM(H141:H144)</f>
        <v>2.4299999999999997</v>
      </c>
      <c r="J141" s="23" t="s">
        <v>1208</v>
      </c>
    </row>
    <row r="142" spans="1:10" ht="16" x14ac:dyDescent="0.2">
      <c r="A142" s="63"/>
      <c r="B142" s="75" t="s">
        <v>1205</v>
      </c>
      <c r="C142" s="66" t="s">
        <v>1206</v>
      </c>
      <c r="D142" s="66" t="s">
        <v>412</v>
      </c>
      <c r="E142" s="79">
        <v>2000</v>
      </c>
      <c r="F142" s="109">
        <v>0.68</v>
      </c>
      <c r="G142" s="479">
        <v>0</v>
      </c>
      <c r="H142" s="79">
        <v>0.68</v>
      </c>
      <c r="I142" s="144"/>
      <c r="J142" s="23"/>
    </row>
    <row r="143" spans="1:10" ht="16" x14ac:dyDescent="0.2">
      <c r="A143" s="63"/>
      <c r="B143" s="75" t="s">
        <v>1205</v>
      </c>
      <c r="C143" s="66" t="s">
        <v>1206</v>
      </c>
      <c r="D143" s="66" t="s">
        <v>413</v>
      </c>
      <c r="E143" s="79">
        <v>10000</v>
      </c>
      <c r="F143" s="109">
        <v>0.42</v>
      </c>
      <c r="G143" s="479">
        <v>0</v>
      </c>
      <c r="H143" s="79">
        <v>0.42</v>
      </c>
      <c r="I143" s="144"/>
      <c r="J143" s="23"/>
    </row>
    <row r="144" spans="1:10" ht="16" x14ac:dyDescent="0.2">
      <c r="A144" s="63"/>
      <c r="B144" s="75" t="s">
        <v>1205</v>
      </c>
      <c r="C144" s="66" t="s">
        <v>1206</v>
      </c>
      <c r="D144" s="66" t="s">
        <v>414</v>
      </c>
      <c r="E144" s="79">
        <v>2000</v>
      </c>
      <c r="F144" s="109">
        <v>7.0000000000000007E-2</v>
      </c>
      <c r="G144" s="479">
        <v>0</v>
      </c>
      <c r="H144" s="79">
        <v>7.0000000000000007E-2</v>
      </c>
      <c r="I144" s="144"/>
      <c r="J144" s="23"/>
    </row>
    <row r="145" spans="1:10" ht="16" x14ac:dyDescent="0.2">
      <c r="A145" s="63"/>
      <c r="B145" s="75"/>
      <c r="C145" s="66"/>
      <c r="D145" s="66"/>
      <c r="E145" s="78"/>
      <c r="F145" s="78"/>
      <c r="G145" s="277"/>
      <c r="H145" s="79"/>
      <c r="I145" s="78"/>
      <c r="J145" s="23"/>
    </row>
    <row r="146" spans="1:10" ht="16" x14ac:dyDescent="0.2">
      <c r="A146" s="63"/>
      <c r="B146" s="175" t="s">
        <v>651</v>
      </c>
      <c r="C146" s="66" t="s">
        <v>650</v>
      </c>
      <c r="D146" s="66" t="s">
        <v>411</v>
      </c>
      <c r="E146" s="78">
        <v>250000</v>
      </c>
      <c r="F146" s="109">
        <v>30.24</v>
      </c>
      <c r="G146" s="479">
        <v>1.26</v>
      </c>
      <c r="H146" s="78">
        <f>SUM(G146,F146)</f>
        <v>31.5</v>
      </c>
      <c r="I146" s="144">
        <f>SUM(H146:H149)</f>
        <v>45.720000000000006</v>
      </c>
      <c r="J146" s="23"/>
    </row>
    <row r="147" spans="1:10" ht="16" x14ac:dyDescent="0.2">
      <c r="A147" s="63"/>
      <c r="B147" s="175" t="s">
        <v>651</v>
      </c>
      <c r="C147" s="66" t="s">
        <v>650</v>
      </c>
      <c r="D147" s="66" t="s">
        <v>412</v>
      </c>
      <c r="E147" s="78">
        <v>10000</v>
      </c>
      <c r="F147" s="109">
        <v>3.42</v>
      </c>
      <c r="G147" s="479"/>
      <c r="H147" s="79">
        <f>F147</f>
        <v>3.42</v>
      </c>
      <c r="I147" s="144"/>
      <c r="J147" s="23"/>
    </row>
    <row r="148" spans="1:10" ht="16" x14ac:dyDescent="0.2">
      <c r="A148" s="63"/>
      <c r="B148" s="175" t="s">
        <v>651</v>
      </c>
      <c r="C148" s="66" t="s">
        <v>650</v>
      </c>
      <c r="D148" s="66" t="s">
        <v>413</v>
      </c>
      <c r="E148" s="78">
        <v>240000</v>
      </c>
      <c r="F148" s="109">
        <v>10.45</v>
      </c>
      <c r="G148" s="479"/>
      <c r="H148" s="79">
        <f>F148</f>
        <v>10.45</v>
      </c>
      <c r="I148" s="144"/>
      <c r="J148" s="23"/>
    </row>
    <row r="149" spans="1:10" ht="16" x14ac:dyDescent="0.2">
      <c r="A149" s="63"/>
      <c r="B149" s="175" t="s">
        <v>651</v>
      </c>
      <c r="C149" s="66" t="s">
        <v>650</v>
      </c>
      <c r="D149" s="66" t="s">
        <v>414</v>
      </c>
      <c r="E149" s="78">
        <v>10000</v>
      </c>
      <c r="F149" s="109">
        <v>0.35</v>
      </c>
      <c r="G149" s="479"/>
      <c r="H149" s="79">
        <f>F149</f>
        <v>0.35</v>
      </c>
      <c r="I149" s="144"/>
      <c r="J149" s="23"/>
    </row>
    <row r="150" spans="1:10" ht="16" x14ac:dyDescent="0.2">
      <c r="A150" s="63"/>
      <c r="B150" s="75"/>
      <c r="C150" s="66"/>
      <c r="D150" s="66"/>
      <c r="E150" s="78"/>
      <c r="F150" s="78"/>
      <c r="G150" s="277"/>
      <c r="H150" s="79"/>
      <c r="I150" s="78"/>
      <c r="J150" s="23"/>
    </row>
    <row r="151" spans="1:10" ht="16" x14ac:dyDescent="0.2">
      <c r="A151" s="63"/>
      <c r="B151" s="75" t="s">
        <v>836</v>
      </c>
      <c r="C151" s="66" t="s">
        <v>837</v>
      </c>
      <c r="D151" s="66" t="s">
        <v>411</v>
      </c>
      <c r="E151" s="78">
        <v>200000</v>
      </c>
      <c r="F151" s="109">
        <v>12.54</v>
      </c>
      <c r="G151" s="479">
        <v>0.66</v>
      </c>
      <c r="H151" s="79">
        <f>SUM(F151,G151)</f>
        <v>13.2</v>
      </c>
      <c r="I151" s="144">
        <f>SUM(H151,H152)</f>
        <v>21.56</v>
      </c>
      <c r="J151" s="23"/>
    </row>
    <row r="152" spans="1:10" ht="16" x14ac:dyDescent="0.2">
      <c r="A152" s="63"/>
      <c r="B152" s="75" t="s">
        <v>836</v>
      </c>
      <c r="C152" s="66" t="s">
        <v>837</v>
      </c>
      <c r="D152" s="66" t="s">
        <v>413</v>
      </c>
      <c r="E152" s="78">
        <v>200000</v>
      </c>
      <c r="F152" s="109">
        <v>8.36</v>
      </c>
      <c r="G152" s="479"/>
      <c r="H152" s="79">
        <v>8.36</v>
      </c>
      <c r="I152" s="144"/>
      <c r="J152" s="23"/>
    </row>
    <row r="153" spans="1:10" ht="16" x14ac:dyDescent="0.2">
      <c r="A153" s="63"/>
      <c r="B153" s="75"/>
      <c r="C153" s="66"/>
      <c r="D153" s="66"/>
      <c r="E153" s="79"/>
      <c r="F153" s="78"/>
      <c r="G153" s="277"/>
      <c r="H153" s="79"/>
      <c r="I153" s="78"/>
      <c r="J153" s="23"/>
    </row>
    <row r="154" spans="1:10" ht="16" x14ac:dyDescent="0.2">
      <c r="A154" s="63"/>
      <c r="B154" s="75" t="s">
        <v>561</v>
      </c>
      <c r="C154" s="66" t="s">
        <v>1039</v>
      </c>
      <c r="D154" s="66" t="s">
        <v>411</v>
      </c>
      <c r="E154" s="79">
        <v>10000</v>
      </c>
      <c r="F154" s="109">
        <v>0</v>
      </c>
      <c r="G154" s="479">
        <f>H154-F154</f>
        <v>0.91</v>
      </c>
      <c r="H154" s="79">
        <v>0.91</v>
      </c>
      <c r="I154" s="144">
        <f>SUM(H154:H155)</f>
        <v>1.33</v>
      </c>
      <c r="J154" s="23"/>
    </row>
    <row r="155" spans="1:10" ht="16" x14ac:dyDescent="0.2">
      <c r="A155" s="63"/>
      <c r="B155" s="75" t="s">
        <v>561</v>
      </c>
      <c r="C155" s="66" t="s">
        <v>1039</v>
      </c>
      <c r="D155" s="66" t="s">
        <v>413</v>
      </c>
      <c r="E155" s="78">
        <v>10000</v>
      </c>
      <c r="F155" s="109">
        <v>0.42</v>
      </c>
      <c r="G155" s="479"/>
      <c r="H155" s="78">
        <f>F155</f>
        <v>0.42</v>
      </c>
      <c r="I155" s="144"/>
      <c r="J155" s="23"/>
    </row>
    <row r="156" spans="1:10" ht="16" x14ac:dyDescent="0.2">
      <c r="A156" s="63"/>
      <c r="B156" s="75"/>
      <c r="C156" s="66"/>
      <c r="D156" s="66"/>
      <c r="E156" s="78"/>
      <c r="F156" s="78"/>
      <c r="G156" s="277"/>
      <c r="H156" s="78"/>
      <c r="I156" s="78"/>
      <c r="J156" s="23"/>
    </row>
    <row r="157" spans="1:10" ht="16" x14ac:dyDescent="0.2">
      <c r="A157" s="63"/>
      <c r="B157" s="75" t="s">
        <v>871</v>
      </c>
      <c r="C157" s="66" t="s">
        <v>870</v>
      </c>
      <c r="D157" s="66" t="s">
        <v>411</v>
      </c>
      <c r="E157" s="79">
        <v>10000</v>
      </c>
      <c r="F157" s="109">
        <v>0</v>
      </c>
      <c r="G157" s="479">
        <v>0.53</v>
      </c>
      <c r="H157" s="78">
        <v>0.53</v>
      </c>
      <c r="I157" s="144">
        <f>SUM(H157:H158)</f>
        <v>1.37</v>
      </c>
      <c r="J157" s="23"/>
    </row>
    <row r="158" spans="1:10" ht="16" x14ac:dyDescent="0.2">
      <c r="A158" s="63"/>
      <c r="B158" s="75" t="s">
        <v>871</v>
      </c>
      <c r="C158" s="66" t="s">
        <v>870</v>
      </c>
      <c r="D158" s="66" t="s">
        <v>413</v>
      </c>
      <c r="E158" s="78">
        <v>20000</v>
      </c>
      <c r="F158" s="109">
        <v>0.84</v>
      </c>
      <c r="G158" s="479"/>
      <c r="H158" s="78">
        <v>0.84</v>
      </c>
      <c r="I158" s="144"/>
      <c r="J158" s="23"/>
    </row>
    <row r="159" spans="1:10" ht="16" x14ac:dyDescent="0.2">
      <c r="A159" s="63"/>
      <c r="B159" s="75"/>
      <c r="C159" s="66"/>
      <c r="D159" s="66"/>
      <c r="E159" s="78"/>
      <c r="F159" s="78"/>
      <c r="G159" s="277"/>
      <c r="H159" s="78"/>
      <c r="I159" s="78"/>
      <c r="J159" s="23"/>
    </row>
    <row r="160" spans="1:10" ht="16" x14ac:dyDescent="0.2">
      <c r="A160" s="63"/>
      <c r="B160" s="75" t="s">
        <v>1110</v>
      </c>
      <c r="C160" s="66" t="s">
        <v>1111</v>
      </c>
      <c r="D160" s="66" t="s">
        <v>411</v>
      </c>
      <c r="E160" s="575">
        <v>10000</v>
      </c>
      <c r="F160" s="109">
        <v>0</v>
      </c>
      <c r="G160" s="479">
        <v>0.66</v>
      </c>
      <c r="H160" s="78">
        <v>0.66</v>
      </c>
      <c r="I160" s="144">
        <v>0.66</v>
      </c>
      <c r="J160" s="23"/>
    </row>
    <row r="161" spans="1:10" ht="16" x14ac:dyDescent="0.2">
      <c r="A161" s="63"/>
      <c r="B161" s="75"/>
      <c r="C161" s="66"/>
      <c r="D161" s="66"/>
      <c r="E161" s="575"/>
      <c r="F161" s="78"/>
      <c r="G161" s="277"/>
      <c r="H161" s="78"/>
      <c r="I161" s="78"/>
      <c r="J161" s="23"/>
    </row>
    <row r="162" spans="1:10" ht="16" x14ac:dyDescent="0.2">
      <c r="A162" s="63"/>
      <c r="B162" s="75" t="s">
        <v>1180</v>
      </c>
      <c r="C162" s="66" t="s">
        <v>1181</v>
      </c>
      <c r="D162" s="66" t="s">
        <v>411</v>
      </c>
      <c r="E162" s="575">
        <v>10000</v>
      </c>
      <c r="F162" s="109">
        <v>0</v>
      </c>
      <c r="G162" s="479">
        <v>0.46</v>
      </c>
      <c r="H162" s="78">
        <v>0.46</v>
      </c>
      <c r="I162" s="144">
        <v>0.46</v>
      </c>
      <c r="J162" s="23"/>
    </row>
    <row r="163" spans="1:10" ht="16" x14ac:dyDescent="0.2">
      <c r="A163" s="63"/>
      <c r="B163" s="75"/>
      <c r="C163" s="66"/>
      <c r="D163" s="66"/>
      <c r="E163" s="78"/>
      <c r="F163" s="78"/>
      <c r="G163" s="277"/>
      <c r="H163" s="78"/>
      <c r="I163" s="78"/>
      <c r="J163" s="23"/>
    </row>
    <row r="164" spans="1:10" ht="16" x14ac:dyDescent="0.2">
      <c r="A164" s="63"/>
      <c r="B164" s="75" t="s">
        <v>562</v>
      </c>
      <c r="C164" s="66" t="s">
        <v>233</v>
      </c>
      <c r="D164" s="66" t="s">
        <v>411</v>
      </c>
      <c r="E164" s="78">
        <v>10000</v>
      </c>
      <c r="F164" s="109">
        <v>0</v>
      </c>
      <c r="G164" s="479">
        <f>H164-F164</f>
        <v>5.0199999999999996</v>
      </c>
      <c r="H164" s="78">
        <v>5.0199999999999996</v>
      </c>
      <c r="I164" s="144">
        <f>SUM(H164:H167)</f>
        <v>12.969999999999999</v>
      </c>
      <c r="J164" s="211"/>
    </row>
    <row r="165" spans="1:10" ht="16" x14ac:dyDescent="0.2">
      <c r="A165" s="63"/>
      <c r="B165" s="75" t="s">
        <v>562</v>
      </c>
      <c r="C165" s="66" t="s">
        <v>233</v>
      </c>
      <c r="D165" s="66" t="s">
        <v>412</v>
      </c>
      <c r="E165" s="79">
        <v>10000</v>
      </c>
      <c r="F165" s="109">
        <v>3.42</v>
      </c>
      <c r="G165" s="479"/>
      <c r="H165" s="79">
        <f>F165</f>
        <v>3.42</v>
      </c>
      <c r="I165" s="144"/>
      <c r="J165" s="23"/>
    </row>
    <row r="166" spans="1:10" ht="16" x14ac:dyDescent="0.2">
      <c r="A166" s="63"/>
      <c r="B166" s="75" t="s">
        <v>562</v>
      </c>
      <c r="C166" s="66" t="s">
        <v>233</v>
      </c>
      <c r="D166" s="66" t="s">
        <v>413</v>
      </c>
      <c r="E166" s="79">
        <v>100000</v>
      </c>
      <c r="F166" s="109">
        <v>4.18</v>
      </c>
      <c r="G166" s="479"/>
      <c r="H166" s="79">
        <f>F166</f>
        <v>4.18</v>
      </c>
      <c r="I166" s="144"/>
      <c r="J166" s="23"/>
    </row>
    <row r="167" spans="1:10" ht="16" x14ac:dyDescent="0.2">
      <c r="A167" s="63"/>
      <c r="B167" s="75" t="s">
        <v>562</v>
      </c>
      <c r="C167" s="66" t="s">
        <v>233</v>
      </c>
      <c r="D167" s="66" t="s">
        <v>414</v>
      </c>
      <c r="E167" s="79">
        <v>10000</v>
      </c>
      <c r="F167" s="109">
        <v>0.35</v>
      </c>
      <c r="G167" s="479"/>
      <c r="H167" s="79">
        <f>F167</f>
        <v>0.35</v>
      </c>
      <c r="I167" s="144"/>
      <c r="J167" s="23"/>
    </row>
    <row r="168" spans="1:10" ht="16" x14ac:dyDescent="0.2">
      <c r="A168" s="63"/>
      <c r="B168" s="75"/>
      <c r="C168" s="66"/>
      <c r="D168" s="66"/>
      <c r="E168" s="79"/>
      <c r="F168" s="78"/>
      <c r="G168" s="277"/>
      <c r="H168" s="79"/>
      <c r="I168" s="78"/>
      <c r="J168" s="23"/>
    </row>
    <row r="169" spans="1:10" ht="16" x14ac:dyDescent="0.2">
      <c r="A169" s="63"/>
      <c r="B169" s="75" t="s">
        <v>563</v>
      </c>
      <c r="C169" s="66" t="s">
        <v>234</v>
      </c>
      <c r="D169" s="66" t="s">
        <v>411</v>
      </c>
      <c r="E169" s="78">
        <v>10000</v>
      </c>
      <c r="F169" s="109">
        <v>0</v>
      </c>
      <c r="G169" s="479">
        <f>H169-F169</f>
        <v>14.08</v>
      </c>
      <c r="H169" s="78">
        <v>14.08</v>
      </c>
      <c r="I169" s="144">
        <f>H169</f>
        <v>14.08</v>
      </c>
      <c r="J169" s="23"/>
    </row>
    <row r="170" spans="1:10" ht="16" x14ac:dyDescent="0.2">
      <c r="A170" s="63"/>
      <c r="B170" s="75"/>
      <c r="C170" s="66"/>
      <c r="D170" s="66"/>
      <c r="F170" s="314"/>
      <c r="G170" s="277"/>
      <c r="H170" s="78"/>
      <c r="I170" s="78"/>
      <c r="J170" s="23"/>
    </row>
    <row r="171" spans="1:10" ht="16" x14ac:dyDescent="0.2">
      <c r="A171" s="63"/>
      <c r="B171" s="75" t="s">
        <v>564</v>
      </c>
      <c r="C171" s="168" t="s">
        <v>330</v>
      </c>
      <c r="D171" s="168" t="s">
        <v>411</v>
      </c>
      <c r="E171" s="169">
        <v>200000</v>
      </c>
      <c r="F171" s="254">
        <v>23.94</v>
      </c>
      <c r="G171" s="478">
        <v>1.26</v>
      </c>
      <c r="H171" s="343">
        <f>SUM(F171:G171)</f>
        <v>25.200000000000003</v>
      </c>
      <c r="I171" s="144">
        <f>SUM(H171:H176)</f>
        <v>32.660000000000004</v>
      </c>
      <c r="J171" s="23"/>
    </row>
    <row r="172" spans="1:10" ht="16" x14ac:dyDescent="0.2">
      <c r="A172" s="63"/>
      <c r="B172" s="75" t="s">
        <v>564</v>
      </c>
      <c r="C172" s="168" t="s">
        <v>330</v>
      </c>
      <c r="D172" s="168" t="s">
        <v>417</v>
      </c>
      <c r="E172" s="169">
        <v>10000</v>
      </c>
      <c r="F172" s="254">
        <v>2.83</v>
      </c>
      <c r="G172" s="479"/>
      <c r="H172" s="343">
        <f>F172</f>
        <v>2.83</v>
      </c>
      <c r="I172" s="144"/>
      <c r="J172" s="23"/>
    </row>
    <row r="173" spans="1:10" ht="16" x14ac:dyDescent="0.2">
      <c r="A173" s="63"/>
      <c r="B173" s="75" t="s">
        <v>564</v>
      </c>
      <c r="C173" s="168" t="s">
        <v>330</v>
      </c>
      <c r="D173" s="168" t="s">
        <v>412</v>
      </c>
      <c r="E173" s="169">
        <v>10000</v>
      </c>
      <c r="F173" s="109">
        <v>3.42</v>
      </c>
      <c r="G173" s="479"/>
      <c r="H173" s="78">
        <f>F173</f>
        <v>3.42</v>
      </c>
      <c r="I173" s="144"/>
      <c r="J173" s="23"/>
    </row>
    <row r="174" spans="1:10" ht="16" x14ac:dyDescent="0.2">
      <c r="A174" s="63"/>
      <c r="B174" s="75" t="s">
        <v>564</v>
      </c>
      <c r="C174" s="168" t="s">
        <v>330</v>
      </c>
      <c r="D174" s="168" t="s">
        <v>413</v>
      </c>
      <c r="E174" s="169">
        <v>10000</v>
      </c>
      <c r="F174" s="109">
        <v>0.42</v>
      </c>
      <c r="G174" s="479"/>
      <c r="H174" s="78">
        <f>F174</f>
        <v>0.42</v>
      </c>
      <c r="I174" s="144"/>
      <c r="J174" s="23"/>
    </row>
    <row r="175" spans="1:10" ht="16" x14ac:dyDescent="0.2">
      <c r="A175" s="63"/>
      <c r="B175" s="75" t="s">
        <v>564</v>
      </c>
      <c r="C175" s="168" t="s">
        <v>330</v>
      </c>
      <c r="D175" s="168" t="s">
        <v>418</v>
      </c>
      <c r="E175" s="169">
        <v>10000</v>
      </c>
      <c r="F175" s="253">
        <v>0.44</v>
      </c>
      <c r="G175" s="479"/>
      <c r="H175" s="78">
        <f>F175</f>
        <v>0.44</v>
      </c>
      <c r="I175" s="144"/>
      <c r="J175" s="23"/>
    </row>
    <row r="176" spans="1:10" ht="16" x14ac:dyDescent="0.2">
      <c r="A176" s="63"/>
      <c r="B176" s="75" t="s">
        <v>564</v>
      </c>
      <c r="C176" s="168" t="s">
        <v>330</v>
      </c>
      <c r="D176" s="168" t="s">
        <v>414</v>
      </c>
      <c r="E176" s="169">
        <v>10000</v>
      </c>
      <c r="F176" s="253">
        <v>0.35</v>
      </c>
      <c r="G176" s="479"/>
      <c r="H176" s="78">
        <f>F176</f>
        <v>0.35</v>
      </c>
      <c r="I176" s="144"/>
      <c r="J176" s="23"/>
    </row>
    <row r="177" spans="1:10" ht="16" x14ac:dyDescent="0.2">
      <c r="A177" s="63"/>
      <c r="B177" s="172"/>
      <c r="C177" s="168"/>
      <c r="D177" s="212"/>
      <c r="E177" s="169"/>
      <c r="F177" s="78"/>
      <c r="G177" s="277"/>
      <c r="H177" s="78"/>
      <c r="I177" s="78"/>
      <c r="J177" s="23"/>
    </row>
    <row r="178" spans="1:10" ht="16" x14ac:dyDescent="0.2">
      <c r="A178" s="63"/>
      <c r="B178" s="172" t="s">
        <v>565</v>
      </c>
      <c r="C178" s="168" t="s">
        <v>490</v>
      </c>
      <c r="D178" s="212" t="s">
        <v>411</v>
      </c>
      <c r="E178" s="169">
        <v>10000</v>
      </c>
      <c r="F178" s="109" t="s">
        <v>492</v>
      </c>
      <c r="G178" s="479">
        <v>5.0199999999999996</v>
      </c>
      <c r="H178" s="78">
        <f>G178</f>
        <v>5.0199999999999996</v>
      </c>
      <c r="I178" s="144">
        <f>H178</f>
        <v>5.0199999999999996</v>
      </c>
      <c r="J178" s="23"/>
    </row>
    <row r="179" spans="1:10" ht="16" x14ac:dyDescent="0.2">
      <c r="A179" s="63"/>
      <c r="B179" s="172"/>
      <c r="C179" s="168"/>
      <c r="D179" s="212"/>
      <c r="E179" s="169"/>
      <c r="F179" s="78"/>
      <c r="G179" s="277"/>
      <c r="H179" s="78"/>
      <c r="I179" s="78"/>
      <c r="J179" s="23"/>
    </row>
    <row r="180" spans="1:10" ht="16" x14ac:dyDescent="0.2">
      <c r="A180" s="63"/>
      <c r="B180" s="172" t="s">
        <v>653</v>
      </c>
      <c r="C180" s="168" t="s">
        <v>988</v>
      </c>
      <c r="D180" s="212" t="s">
        <v>989</v>
      </c>
      <c r="E180" s="169">
        <v>10000</v>
      </c>
      <c r="F180" s="109">
        <v>0</v>
      </c>
      <c r="G180" s="479">
        <v>1.26</v>
      </c>
      <c r="H180" s="78">
        <v>1.26</v>
      </c>
      <c r="I180" s="144">
        <v>1.26</v>
      </c>
      <c r="J180" s="23"/>
    </row>
    <row r="181" spans="1:10" ht="16" x14ac:dyDescent="0.2">
      <c r="A181" s="63"/>
      <c r="B181" s="172"/>
      <c r="C181" s="168"/>
      <c r="D181" s="212"/>
      <c r="E181" s="169"/>
      <c r="F181" s="78"/>
      <c r="G181" s="277"/>
      <c r="H181" s="78"/>
      <c r="I181" s="78"/>
      <c r="J181" s="23"/>
    </row>
    <row r="182" spans="1:10" ht="16" x14ac:dyDescent="0.2">
      <c r="A182" s="63"/>
      <c r="B182" s="75" t="s">
        <v>566</v>
      </c>
      <c r="C182" s="66" t="s">
        <v>25</v>
      </c>
      <c r="D182" s="66" t="s">
        <v>411</v>
      </c>
      <c r="E182" s="79">
        <v>10000</v>
      </c>
      <c r="F182" s="109">
        <v>0</v>
      </c>
      <c r="G182" s="479">
        <v>5.0199999999999996</v>
      </c>
      <c r="H182" s="79">
        <v>5.0199999999999996</v>
      </c>
      <c r="I182" s="144">
        <f>H182</f>
        <v>5.0199999999999996</v>
      </c>
      <c r="J182" s="23"/>
    </row>
    <row r="183" spans="1:10" ht="16" x14ac:dyDescent="0.2">
      <c r="A183" s="63"/>
      <c r="B183" s="75"/>
      <c r="C183" s="66"/>
      <c r="D183" s="66"/>
      <c r="E183" s="79"/>
      <c r="F183" s="78"/>
      <c r="G183" s="277"/>
      <c r="H183" s="79"/>
      <c r="I183" s="78"/>
      <c r="J183" s="23"/>
    </row>
    <row r="184" spans="1:10" ht="16" x14ac:dyDescent="0.2">
      <c r="A184" s="63"/>
      <c r="B184" s="75" t="s">
        <v>567</v>
      </c>
      <c r="C184" s="66" t="s">
        <v>88</v>
      </c>
      <c r="D184" s="66" t="s">
        <v>411</v>
      </c>
      <c r="E184" s="78">
        <v>250000</v>
      </c>
      <c r="F184" s="109">
        <v>73.92</v>
      </c>
      <c r="G184" s="479">
        <v>3.08</v>
      </c>
      <c r="H184" s="78">
        <f>F184+G184</f>
        <v>77</v>
      </c>
      <c r="I184" s="144">
        <f>SUM(H184:H189)</f>
        <v>159.62999999999997</v>
      </c>
      <c r="J184" s="23"/>
    </row>
    <row r="185" spans="1:10" ht="16" x14ac:dyDescent="0.2">
      <c r="A185" s="63"/>
      <c r="B185" s="75" t="s">
        <v>567</v>
      </c>
      <c r="C185" s="66" t="s">
        <v>88</v>
      </c>
      <c r="D185" s="66" t="s">
        <v>417</v>
      </c>
      <c r="E185" s="78">
        <v>50000</v>
      </c>
      <c r="F185" s="109">
        <v>57.85</v>
      </c>
      <c r="G185" s="479"/>
      <c r="H185" s="78">
        <f>F185</f>
        <v>57.85</v>
      </c>
      <c r="I185" s="144"/>
      <c r="J185" s="211"/>
    </row>
    <row r="186" spans="1:10" ht="16" x14ac:dyDescent="0.2">
      <c r="A186" s="63"/>
      <c r="B186" s="75" t="s">
        <v>567</v>
      </c>
      <c r="C186" s="66" t="s">
        <v>88</v>
      </c>
      <c r="D186" s="66" t="s">
        <v>412</v>
      </c>
      <c r="E186" s="78">
        <v>10000</v>
      </c>
      <c r="F186" s="109">
        <v>3.42</v>
      </c>
      <c r="G186" s="479"/>
      <c r="H186" s="78">
        <f>F186</f>
        <v>3.42</v>
      </c>
      <c r="I186" s="144"/>
      <c r="J186" s="23"/>
    </row>
    <row r="187" spans="1:10" ht="16" x14ac:dyDescent="0.2">
      <c r="A187" s="63"/>
      <c r="B187" s="75" t="s">
        <v>567</v>
      </c>
      <c r="C187" s="66" t="s">
        <v>88</v>
      </c>
      <c r="D187" s="66" t="s">
        <v>413</v>
      </c>
      <c r="E187" s="78">
        <v>250000</v>
      </c>
      <c r="F187" s="109">
        <v>10.45</v>
      </c>
      <c r="G187" s="479"/>
      <c r="H187" s="78">
        <f>F187</f>
        <v>10.45</v>
      </c>
      <c r="I187" s="144"/>
      <c r="J187" s="23"/>
    </row>
    <row r="188" spans="1:10" ht="16" x14ac:dyDescent="0.2">
      <c r="A188" s="63"/>
      <c r="B188" s="75" t="s">
        <v>567</v>
      </c>
      <c r="C188" s="66" t="s">
        <v>88</v>
      </c>
      <c r="D188" s="66" t="s">
        <v>418</v>
      </c>
      <c r="E188" s="78">
        <v>240000</v>
      </c>
      <c r="F188" s="109">
        <v>10.56</v>
      </c>
      <c r="G188" s="479"/>
      <c r="H188" s="79">
        <f>F188</f>
        <v>10.56</v>
      </c>
      <c r="I188" s="144"/>
      <c r="J188" s="23"/>
    </row>
    <row r="189" spans="1:10" ht="16" x14ac:dyDescent="0.2">
      <c r="A189" s="63"/>
      <c r="B189" s="75" t="s">
        <v>567</v>
      </c>
      <c r="C189" s="66" t="s">
        <v>88</v>
      </c>
      <c r="D189" s="66" t="s">
        <v>414</v>
      </c>
      <c r="E189" s="79">
        <v>10000</v>
      </c>
      <c r="F189" s="109">
        <v>0.35</v>
      </c>
      <c r="G189" s="479"/>
      <c r="H189" s="79">
        <f>F189</f>
        <v>0.35</v>
      </c>
      <c r="I189" s="144"/>
      <c r="J189" s="23"/>
    </row>
    <row r="190" spans="1:10" ht="16" x14ac:dyDescent="0.2">
      <c r="A190" s="63"/>
      <c r="B190" s="75"/>
      <c r="C190" s="66"/>
      <c r="D190" s="66"/>
      <c r="E190" s="79"/>
      <c r="F190" s="78"/>
      <c r="G190" s="277"/>
      <c r="H190" s="79"/>
      <c r="I190" s="78"/>
      <c r="J190" s="23"/>
    </row>
    <row r="191" spans="1:10" ht="16" x14ac:dyDescent="0.2">
      <c r="A191" s="63"/>
      <c r="B191" s="75" t="s">
        <v>1135</v>
      </c>
      <c r="C191" s="66" t="s">
        <v>1136</v>
      </c>
      <c r="D191" s="66" t="s">
        <v>411</v>
      </c>
      <c r="E191" s="79">
        <v>10000</v>
      </c>
      <c r="F191" s="109">
        <v>0</v>
      </c>
      <c r="G191" s="479">
        <v>0.53</v>
      </c>
      <c r="H191" s="79">
        <v>0.53</v>
      </c>
      <c r="I191" s="144">
        <v>0.53</v>
      </c>
      <c r="J191" s="23"/>
    </row>
    <row r="192" spans="1:10" ht="16" x14ac:dyDescent="0.2">
      <c r="A192" s="63"/>
      <c r="B192" s="75"/>
      <c r="C192" s="66"/>
      <c r="D192" s="66"/>
      <c r="E192" s="79"/>
      <c r="F192" s="78"/>
      <c r="G192" s="277"/>
      <c r="H192" s="79"/>
      <c r="I192" s="78"/>
      <c r="J192" s="23"/>
    </row>
    <row r="193" spans="1:10" ht="16" x14ac:dyDescent="0.2">
      <c r="A193" s="63"/>
      <c r="B193" s="75" t="s">
        <v>568</v>
      </c>
      <c r="C193" s="66" t="s">
        <v>173</v>
      </c>
      <c r="D193" s="66" t="s">
        <v>411</v>
      </c>
      <c r="E193" s="79">
        <v>10000</v>
      </c>
      <c r="F193" s="109">
        <v>0</v>
      </c>
      <c r="G193" s="479">
        <v>14.08</v>
      </c>
      <c r="H193" s="79">
        <v>14.08</v>
      </c>
      <c r="I193" s="144">
        <f>SUM(H193:H195)</f>
        <v>34.260000000000005</v>
      </c>
      <c r="J193" s="23"/>
    </row>
    <row r="194" spans="1:10" ht="16" x14ac:dyDescent="0.2">
      <c r="A194" s="63"/>
      <c r="B194" s="75" t="s">
        <v>568</v>
      </c>
      <c r="C194" s="66" t="s">
        <v>173</v>
      </c>
      <c r="D194" s="66" t="s">
        <v>417</v>
      </c>
      <c r="E194" s="79">
        <v>10000</v>
      </c>
      <c r="F194" s="109">
        <v>19.760000000000002</v>
      </c>
      <c r="G194" s="479"/>
      <c r="H194" s="79">
        <f>F194</f>
        <v>19.760000000000002</v>
      </c>
      <c r="I194" s="144"/>
      <c r="J194" s="23"/>
    </row>
    <row r="195" spans="1:10" ht="16" x14ac:dyDescent="0.2">
      <c r="A195" s="63"/>
      <c r="B195" s="75" t="s">
        <v>568</v>
      </c>
      <c r="C195" s="66" t="s">
        <v>173</v>
      </c>
      <c r="D195" s="66" t="s">
        <v>413</v>
      </c>
      <c r="E195" s="78">
        <v>10000</v>
      </c>
      <c r="F195" s="109">
        <v>0.42</v>
      </c>
      <c r="G195" s="479"/>
      <c r="H195" s="78">
        <f>F195</f>
        <v>0.42</v>
      </c>
      <c r="I195" s="144"/>
      <c r="J195" s="23"/>
    </row>
    <row r="196" spans="1:10" ht="16" x14ac:dyDescent="0.2">
      <c r="A196" s="63"/>
      <c r="B196" s="75"/>
      <c r="C196" s="66"/>
      <c r="D196" s="66"/>
      <c r="E196" s="78"/>
      <c r="F196" s="78"/>
      <c r="G196" s="277"/>
      <c r="H196" s="78"/>
      <c r="I196" s="78"/>
      <c r="J196" s="23"/>
    </row>
    <row r="197" spans="1:10" ht="16" x14ac:dyDescent="0.2">
      <c r="A197" s="63"/>
      <c r="B197" s="75" t="s">
        <v>877</v>
      </c>
      <c r="C197" s="124" t="s">
        <v>911</v>
      </c>
      <c r="D197" s="124" t="s">
        <v>411</v>
      </c>
      <c r="E197" s="573">
        <v>10000</v>
      </c>
      <c r="F197" s="581"/>
      <c r="G197" s="582">
        <v>3.08</v>
      </c>
      <c r="H197" s="573">
        <v>3.08</v>
      </c>
      <c r="I197" s="586">
        <v>3.08</v>
      </c>
      <c r="J197" s="23"/>
    </row>
    <row r="198" spans="1:10" ht="16" x14ac:dyDescent="0.2">
      <c r="A198" s="63"/>
      <c r="B198" s="75"/>
      <c r="C198" s="66"/>
      <c r="D198" s="66"/>
      <c r="E198" s="78"/>
      <c r="F198" s="78"/>
      <c r="G198" s="277"/>
      <c r="H198" s="78"/>
      <c r="I198" s="78"/>
      <c r="J198" s="23"/>
    </row>
    <row r="199" spans="1:10" ht="16" x14ac:dyDescent="0.2">
      <c r="A199" s="63"/>
      <c r="B199" s="75" t="s">
        <v>569</v>
      </c>
      <c r="C199" s="66" t="s">
        <v>189</v>
      </c>
      <c r="D199" s="66" t="s">
        <v>411</v>
      </c>
      <c r="E199" s="78">
        <v>100000</v>
      </c>
      <c r="F199" s="109">
        <f>H199-G199</f>
        <v>72.180000000000007</v>
      </c>
      <c r="G199" s="479">
        <v>8.02</v>
      </c>
      <c r="H199" s="78">
        <v>80.2</v>
      </c>
      <c r="I199" s="144">
        <f>SUM(H199:H200)</f>
        <v>84.38</v>
      </c>
      <c r="J199" s="211"/>
    </row>
    <row r="200" spans="1:10" ht="16" x14ac:dyDescent="0.2">
      <c r="A200" s="63"/>
      <c r="B200" s="75" t="s">
        <v>569</v>
      </c>
      <c r="C200" s="66" t="s">
        <v>189</v>
      </c>
      <c r="D200" s="66" t="s">
        <v>413</v>
      </c>
      <c r="E200" s="79">
        <v>100000</v>
      </c>
      <c r="F200" s="109">
        <v>4.18</v>
      </c>
      <c r="G200" s="479"/>
      <c r="H200" s="79">
        <f>F200</f>
        <v>4.18</v>
      </c>
      <c r="I200" s="144"/>
      <c r="J200" s="23"/>
    </row>
    <row r="201" spans="1:10" ht="16" x14ac:dyDescent="0.2">
      <c r="A201" s="63"/>
      <c r="B201" s="75"/>
      <c r="C201" s="66"/>
      <c r="D201" s="66"/>
      <c r="E201" s="79"/>
      <c r="F201" s="78"/>
      <c r="G201" s="277"/>
      <c r="H201" s="79"/>
      <c r="I201" s="78"/>
      <c r="J201" s="23"/>
    </row>
    <row r="202" spans="1:10" ht="16" x14ac:dyDescent="0.2">
      <c r="A202" s="63"/>
      <c r="B202" s="75" t="s">
        <v>570</v>
      </c>
      <c r="C202" s="66" t="s">
        <v>143</v>
      </c>
      <c r="D202" s="66" t="s">
        <v>411</v>
      </c>
      <c r="E202" s="78">
        <v>10000</v>
      </c>
      <c r="F202" s="109">
        <v>0</v>
      </c>
      <c r="G202" s="479">
        <v>0.66</v>
      </c>
      <c r="H202" s="78">
        <v>0.66</v>
      </c>
      <c r="I202" s="144">
        <f>SUM(H202:H203)</f>
        <v>4.84</v>
      </c>
      <c r="J202" s="211"/>
    </row>
    <row r="203" spans="1:10" ht="16" x14ac:dyDescent="0.2">
      <c r="A203" s="63"/>
      <c r="B203" s="75" t="s">
        <v>570</v>
      </c>
      <c r="C203" s="66" t="s">
        <v>143</v>
      </c>
      <c r="D203" s="66" t="s">
        <v>413</v>
      </c>
      <c r="E203" s="79">
        <v>100000</v>
      </c>
      <c r="F203" s="109">
        <v>4.18</v>
      </c>
      <c r="G203" s="479"/>
      <c r="H203" s="79">
        <f>F203</f>
        <v>4.18</v>
      </c>
      <c r="I203" s="144"/>
      <c r="J203" s="23"/>
    </row>
    <row r="204" spans="1:10" ht="16" x14ac:dyDescent="0.2">
      <c r="A204" s="63"/>
      <c r="B204" s="75"/>
      <c r="C204" s="66"/>
      <c r="D204" s="66"/>
      <c r="E204" s="79"/>
      <c r="F204" s="78"/>
      <c r="G204" s="277"/>
      <c r="H204" s="79"/>
      <c r="I204" s="78"/>
      <c r="J204" s="23"/>
    </row>
    <row r="205" spans="1:10" ht="16" x14ac:dyDescent="0.2">
      <c r="A205" s="63"/>
      <c r="B205" s="75" t="s">
        <v>571</v>
      </c>
      <c r="C205" s="66" t="s">
        <v>235</v>
      </c>
      <c r="D205" s="66" t="s">
        <v>411</v>
      </c>
      <c r="E205" s="79">
        <v>10000</v>
      </c>
      <c r="F205" s="109">
        <v>0</v>
      </c>
      <c r="G205" s="479">
        <v>3.08</v>
      </c>
      <c r="H205" s="79">
        <v>3.08</v>
      </c>
      <c r="I205" s="144">
        <f>SUM(H205:H206)</f>
        <v>9.85</v>
      </c>
      <c r="J205" s="23"/>
    </row>
    <row r="206" spans="1:10" ht="16" x14ac:dyDescent="0.2">
      <c r="A206" s="63"/>
      <c r="B206" s="75" t="s">
        <v>571</v>
      </c>
      <c r="C206" s="66" t="s">
        <v>235</v>
      </c>
      <c r="D206" s="66" t="s">
        <v>417</v>
      </c>
      <c r="E206" s="79">
        <v>10000</v>
      </c>
      <c r="F206" s="109">
        <v>6.77</v>
      </c>
      <c r="G206" s="479"/>
      <c r="H206" s="79">
        <f>F206</f>
        <v>6.77</v>
      </c>
      <c r="I206" s="144"/>
    </row>
    <row r="207" spans="1:10" ht="16" x14ac:dyDescent="0.2">
      <c r="A207" s="63"/>
      <c r="B207" s="75"/>
      <c r="C207" s="66"/>
      <c r="D207" s="66"/>
      <c r="E207" s="79"/>
      <c r="F207" s="78"/>
      <c r="G207" s="277"/>
      <c r="H207" s="79"/>
      <c r="I207" s="78"/>
      <c r="J207" s="23"/>
    </row>
    <row r="208" spans="1:10" ht="16" x14ac:dyDescent="0.2">
      <c r="A208" s="63"/>
      <c r="B208" s="75" t="s">
        <v>655</v>
      </c>
      <c r="C208" s="66" t="s">
        <v>654</v>
      </c>
      <c r="D208" s="66" t="s">
        <v>411</v>
      </c>
      <c r="E208" s="79">
        <v>200000</v>
      </c>
      <c r="F208" s="109">
        <v>17.29</v>
      </c>
      <c r="G208" s="479">
        <v>0.91</v>
      </c>
      <c r="H208" s="79">
        <f>F208+G208</f>
        <v>18.2</v>
      </c>
      <c r="I208" s="144">
        <f>SUM(H208:H213)</f>
        <v>47.33</v>
      </c>
      <c r="J208" s="23"/>
    </row>
    <row r="209" spans="1:10" ht="16" x14ac:dyDescent="0.2">
      <c r="A209" s="63"/>
      <c r="B209" s="75" t="s">
        <v>655</v>
      </c>
      <c r="C209" s="66" t="s">
        <v>654</v>
      </c>
      <c r="D209" s="66" t="s">
        <v>417</v>
      </c>
      <c r="E209" s="79">
        <v>100000</v>
      </c>
      <c r="F209" s="109">
        <v>12.6</v>
      </c>
      <c r="G209" s="479"/>
      <c r="H209" s="79">
        <f>F209</f>
        <v>12.6</v>
      </c>
      <c r="I209" s="144"/>
      <c r="J209" s="23"/>
    </row>
    <row r="210" spans="1:10" ht="16" x14ac:dyDescent="0.2">
      <c r="A210" s="63"/>
      <c r="B210" s="75" t="s">
        <v>655</v>
      </c>
      <c r="C210" s="66" t="s">
        <v>654</v>
      </c>
      <c r="D210" s="66" t="s">
        <v>412</v>
      </c>
      <c r="E210" s="79">
        <v>10000</v>
      </c>
      <c r="F210" s="109">
        <v>3.42</v>
      </c>
      <c r="G210" s="479"/>
      <c r="H210" s="79">
        <f>F210</f>
        <v>3.42</v>
      </c>
      <c r="I210" s="144"/>
      <c r="J210" s="23"/>
    </row>
    <row r="211" spans="1:10" ht="16" x14ac:dyDescent="0.2">
      <c r="A211" s="63"/>
      <c r="B211" s="75" t="s">
        <v>655</v>
      </c>
      <c r="C211" s="66" t="s">
        <v>654</v>
      </c>
      <c r="D211" s="66" t="s">
        <v>413</v>
      </c>
      <c r="E211" s="78">
        <v>200000</v>
      </c>
      <c r="F211" s="109">
        <v>8.36</v>
      </c>
      <c r="G211" s="479"/>
      <c r="H211" s="78">
        <f>F211</f>
        <v>8.36</v>
      </c>
      <c r="I211" s="144"/>
      <c r="J211" s="23"/>
    </row>
    <row r="212" spans="1:10" ht="16" x14ac:dyDescent="0.2">
      <c r="A212" s="63"/>
      <c r="B212" s="75" t="s">
        <v>655</v>
      </c>
      <c r="C212" s="66" t="s">
        <v>654</v>
      </c>
      <c r="D212" s="66" t="s">
        <v>418</v>
      </c>
      <c r="E212" s="79">
        <v>100000</v>
      </c>
      <c r="F212" s="109">
        <v>4.4000000000000004</v>
      </c>
      <c r="G212" s="479"/>
      <c r="H212" s="79">
        <f>F212</f>
        <v>4.4000000000000004</v>
      </c>
      <c r="I212" s="144"/>
      <c r="J212" s="23"/>
    </row>
    <row r="213" spans="1:10" ht="16" x14ac:dyDescent="0.2">
      <c r="A213" s="63"/>
      <c r="B213" s="75" t="s">
        <v>655</v>
      </c>
      <c r="C213" s="66" t="s">
        <v>654</v>
      </c>
      <c r="D213" s="66" t="s">
        <v>414</v>
      </c>
      <c r="E213" s="79">
        <v>10000</v>
      </c>
      <c r="F213" s="109">
        <v>0.35</v>
      </c>
      <c r="G213" s="479"/>
      <c r="H213" s="79">
        <f>F213</f>
        <v>0.35</v>
      </c>
      <c r="I213" s="144"/>
      <c r="J213" s="23"/>
    </row>
    <row r="214" spans="1:10" ht="16" x14ac:dyDescent="0.2">
      <c r="A214" s="63"/>
      <c r="B214" s="75"/>
      <c r="C214" s="66"/>
      <c r="D214" s="66"/>
      <c r="E214" s="79"/>
      <c r="F214" s="78"/>
      <c r="G214" s="277"/>
      <c r="H214" s="79"/>
      <c r="I214" s="78"/>
      <c r="J214" s="23"/>
    </row>
    <row r="215" spans="1:10" ht="16" x14ac:dyDescent="0.2">
      <c r="A215" s="63"/>
      <c r="B215" s="75" t="s">
        <v>934</v>
      </c>
      <c r="C215" s="66" t="s">
        <v>935</v>
      </c>
      <c r="D215" s="66" t="s">
        <v>411</v>
      </c>
      <c r="E215" s="79">
        <v>10000</v>
      </c>
      <c r="F215" s="109">
        <v>0</v>
      </c>
      <c r="G215" s="479">
        <v>0.91</v>
      </c>
      <c r="H215" s="79">
        <v>0.91</v>
      </c>
      <c r="I215" s="144">
        <v>0.91</v>
      </c>
      <c r="J215" s="23"/>
    </row>
    <row r="216" spans="1:10" ht="16" x14ac:dyDescent="0.2">
      <c r="A216" s="63"/>
      <c r="B216" s="75"/>
      <c r="C216" s="66"/>
      <c r="D216" s="66"/>
      <c r="E216" s="79"/>
      <c r="F216" s="78"/>
      <c r="G216" s="277"/>
      <c r="H216" s="79"/>
      <c r="I216" s="78"/>
      <c r="J216" s="23"/>
    </row>
    <row r="217" spans="1:10" ht="16" x14ac:dyDescent="0.2">
      <c r="A217" s="63"/>
      <c r="B217" s="75" t="s">
        <v>572</v>
      </c>
      <c r="C217" s="66" t="s">
        <v>29</v>
      </c>
      <c r="D217" s="66" t="s">
        <v>411</v>
      </c>
      <c r="E217" s="78">
        <v>10000</v>
      </c>
      <c r="F217" s="109">
        <v>0</v>
      </c>
      <c r="G217" s="479">
        <f>H217-F217</f>
        <v>3.08</v>
      </c>
      <c r="H217" s="78">
        <v>3.08</v>
      </c>
      <c r="I217" s="144">
        <f>SUM(H217:H217)</f>
        <v>3.08</v>
      </c>
      <c r="J217" s="211"/>
    </row>
    <row r="218" spans="1:10" ht="16" x14ac:dyDescent="0.2">
      <c r="A218" s="63"/>
      <c r="B218" s="75"/>
      <c r="C218" s="66"/>
      <c r="D218" s="66"/>
      <c r="E218" s="79"/>
      <c r="F218" s="78"/>
      <c r="G218" s="277"/>
      <c r="H218" s="79"/>
      <c r="I218" s="78"/>
      <c r="J218" s="23"/>
    </row>
    <row r="219" spans="1:10" ht="16" x14ac:dyDescent="0.2">
      <c r="A219" s="63"/>
      <c r="B219" s="75" t="s">
        <v>573</v>
      </c>
      <c r="C219" s="66" t="s">
        <v>201</v>
      </c>
      <c r="D219" s="66" t="s">
        <v>411</v>
      </c>
      <c r="E219" s="79">
        <v>10000</v>
      </c>
      <c r="F219" s="109">
        <v>0</v>
      </c>
      <c r="G219" s="479">
        <v>2.0099999999999998</v>
      </c>
      <c r="H219" s="79">
        <v>2.0099999999999998</v>
      </c>
      <c r="I219" s="144">
        <f>SUM(H219:H224)</f>
        <v>34.120000000000005</v>
      </c>
      <c r="J219" s="23"/>
    </row>
    <row r="220" spans="1:10" ht="16" x14ac:dyDescent="0.2">
      <c r="A220" s="63"/>
      <c r="B220" s="75" t="s">
        <v>573</v>
      </c>
      <c r="C220" s="66" t="s">
        <v>201</v>
      </c>
      <c r="D220" s="173" t="s">
        <v>417</v>
      </c>
      <c r="E220" s="79">
        <v>10000</v>
      </c>
      <c r="F220" s="109">
        <v>19.760000000000002</v>
      </c>
      <c r="G220" s="479"/>
      <c r="H220" s="79">
        <f>F220</f>
        <v>19.760000000000002</v>
      </c>
      <c r="I220" s="144"/>
      <c r="J220" s="23"/>
    </row>
    <row r="221" spans="1:10" ht="16" x14ac:dyDescent="0.2">
      <c r="A221" s="63"/>
      <c r="B221" s="75" t="s">
        <v>573</v>
      </c>
      <c r="C221" s="66" t="s">
        <v>201</v>
      </c>
      <c r="D221" s="173" t="s">
        <v>412</v>
      </c>
      <c r="E221" s="79">
        <v>10000</v>
      </c>
      <c r="F221" s="109">
        <v>3.42</v>
      </c>
      <c r="G221" s="479"/>
      <c r="H221" s="79">
        <f>F221</f>
        <v>3.42</v>
      </c>
      <c r="I221" s="144"/>
      <c r="J221" s="23"/>
    </row>
    <row r="222" spans="1:10" ht="16" x14ac:dyDescent="0.2">
      <c r="A222" s="63"/>
      <c r="B222" s="75" t="s">
        <v>573</v>
      </c>
      <c r="C222" s="66" t="s">
        <v>201</v>
      </c>
      <c r="D222" s="173" t="s">
        <v>413</v>
      </c>
      <c r="E222" s="79">
        <v>100000</v>
      </c>
      <c r="F222" s="109">
        <v>4.18</v>
      </c>
      <c r="G222" s="479"/>
      <c r="H222" s="79">
        <f>F222</f>
        <v>4.18</v>
      </c>
      <c r="I222" s="144"/>
      <c r="J222" s="23"/>
    </row>
    <row r="223" spans="1:10" ht="16" x14ac:dyDescent="0.2">
      <c r="A223" s="63"/>
      <c r="B223" s="75" t="s">
        <v>573</v>
      </c>
      <c r="C223" s="66" t="s">
        <v>201</v>
      </c>
      <c r="D223" s="173" t="s">
        <v>418</v>
      </c>
      <c r="E223" s="78">
        <v>100000</v>
      </c>
      <c r="F223" s="109">
        <v>4.4000000000000004</v>
      </c>
      <c r="G223" s="479"/>
      <c r="H223" s="79">
        <f>F223</f>
        <v>4.4000000000000004</v>
      </c>
      <c r="I223" s="144"/>
      <c r="J223" s="23"/>
    </row>
    <row r="224" spans="1:10" ht="16" x14ac:dyDescent="0.2">
      <c r="A224" s="63"/>
      <c r="B224" s="75" t="s">
        <v>573</v>
      </c>
      <c r="C224" s="66" t="s">
        <v>201</v>
      </c>
      <c r="D224" s="173" t="s">
        <v>414</v>
      </c>
      <c r="E224" s="79">
        <v>10000</v>
      </c>
      <c r="F224" s="109">
        <v>0.35</v>
      </c>
      <c r="G224" s="479"/>
      <c r="H224" s="79">
        <f>F224</f>
        <v>0.35</v>
      </c>
      <c r="I224" s="144"/>
      <c r="J224" s="23"/>
    </row>
    <row r="225" spans="1:18" ht="16" x14ac:dyDescent="0.2">
      <c r="A225" s="63"/>
      <c r="B225" s="75"/>
      <c r="C225" s="66"/>
      <c r="D225" s="66"/>
      <c r="E225" s="79"/>
      <c r="F225" s="78"/>
      <c r="G225" s="277"/>
      <c r="H225" s="79"/>
      <c r="I225" s="78"/>
      <c r="J225" s="23"/>
    </row>
    <row r="226" spans="1:18" ht="16" x14ac:dyDescent="0.2">
      <c r="A226" s="63"/>
      <c r="B226" s="75" t="s">
        <v>574</v>
      </c>
      <c r="C226" s="85" t="s">
        <v>226</v>
      </c>
      <c r="D226" s="85" t="s">
        <v>411</v>
      </c>
      <c r="E226" s="86">
        <v>10000</v>
      </c>
      <c r="F226" s="251">
        <v>0</v>
      </c>
      <c r="G226" s="478">
        <v>0.91</v>
      </c>
      <c r="H226" s="86">
        <f>SUM(F226:G226)</f>
        <v>0.91</v>
      </c>
      <c r="I226" s="242">
        <f>SUM(H226:H226)</f>
        <v>0.91</v>
      </c>
      <c r="J226" s="23"/>
    </row>
    <row r="227" spans="1:18" ht="16" x14ac:dyDescent="0.2">
      <c r="A227" s="63"/>
      <c r="B227" s="75"/>
      <c r="C227" s="168"/>
      <c r="D227" s="168"/>
      <c r="E227" s="169"/>
      <c r="F227" s="86"/>
      <c r="G227" s="278"/>
      <c r="H227" s="86"/>
      <c r="I227" s="86"/>
      <c r="J227" s="23"/>
    </row>
    <row r="228" spans="1:18" ht="16" x14ac:dyDescent="0.2">
      <c r="A228" s="63"/>
      <c r="B228" s="75" t="s">
        <v>576</v>
      </c>
      <c r="C228" s="66" t="s">
        <v>71</v>
      </c>
      <c r="D228" s="66" t="s">
        <v>411</v>
      </c>
      <c r="E228" s="78">
        <v>50000</v>
      </c>
      <c r="F228" s="109">
        <f>H228-G228</f>
        <v>12.32</v>
      </c>
      <c r="G228" s="479">
        <v>3.08</v>
      </c>
      <c r="H228" s="78">
        <v>15.4</v>
      </c>
      <c r="I228" s="144">
        <f>SUM(H228:H233)</f>
        <v>40.45000000000001</v>
      </c>
      <c r="J228" s="23"/>
    </row>
    <row r="229" spans="1:18" ht="16" x14ac:dyDescent="0.2">
      <c r="A229" s="63"/>
      <c r="B229" s="81" t="s">
        <v>576</v>
      </c>
      <c r="C229" s="82" t="s">
        <v>71</v>
      </c>
      <c r="D229" s="66" t="s">
        <v>417</v>
      </c>
      <c r="E229" s="78">
        <v>30000</v>
      </c>
      <c r="F229" s="109">
        <v>20.309999999999999</v>
      </c>
      <c r="G229" s="479"/>
      <c r="H229" s="78">
        <f>F229</f>
        <v>20.309999999999999</v>
      </c>
      <c r="I229" s="144"/>
      <c r="J229" s="23"/>
      <c r="M229" s="13"/>
      <c r="N229" s="42"/>
      <c r="O229" s="45"/>
    </row>
    <row r="230" spans="1:18" ht="16" x14ac:dyDescent="0.2">
      <c r="A230" s="63"/>
      <c r="B230" s="75" t="s">
        <v>576</v>
      </c>
      <c r="C230" s="66" t="s">
        <v>71</v>
      </c>
      <c r="D230" s="66" t="s">
        <v>412</v>
      </c>
      <c r="E230" s="79">
        <v>8000</v>
      </c>
      <c r="F230" s="109">
        <v>2.74</v>
      </c>
      <c r="G230" s="479"/>
      <c r="H230" s="79">
        <f>F230</f>
        <v>2.74</v>
      </c>
      <c r="I230" s="144"/>
      <c r="J230" s="23"/>
    </row>
    <row r="231" spans="1:18" s="226" customFormat="1" ht="16" x14ac:dyDescent="0.2">
      <c r="A231" s="63"/>
      <c r="B231" s="75" t="s">
        <v>576</v>
      </c>
      <c r="C231" s="66" t="s">
        <v>71</v>
      </c>
      <c r="D231" s="66" t="s">
        <v>413</v>
      </c>
      <c r="E231" s="79">
        <v>20000</v>
      </c>
      <c r="F231" s="109">
        <v>0.84</v>
      </c>
      <c r="G231" s="479"/>
      <c r="H231" s="79">
        <f>F231</f>
        <v>0.84</v>
      </c>
      <c r="I231" s="144"/>
      <c r="J231" s="23"/>
      <c r="K231"/>
      <c r="L231"/>
      <c r="M231"/>
      <c r="N231"/>
      <c r="O231"/>
      <c r="P231"/>
      <c r="Q231"/>
      <c r="R231"/>
    </row>
    <row r="232" spans="1:18" ht="16" x14ac:dyDescent="0.2">
      <c r="A232" s="63"/>
      <c r="B232" s="75" t="s">
        <v>576</v>
      </c>
      <c r="C232" s="66" t="s">
        <v>71</v>
      </c>
      <c r="D232" s="66" t="s">
        <v>418</v>
      </c>
      <c r="E232" s="79">
        <v>20000</v>
      </c>
      <c r="F232" s="109">
        <v>0.88</v>
      </c>
      <c r="G232" s="479"/>
      <c r="H232" s="79">
        <f>F232</f>
        <v>0.88</v>
      </c>
      <c r="I232" s="144"/>
      <c r="J232" s="23"/>
    </row>
    <row r="233" spans="1:18" ht="16" x14ac:dyDescent="0.2">
      <c r="A233" s="63"/>
      <c r="B233" s="75" t="s">
        <v>576</v>
      </c>
      <c r="C233" s="66" t="s">
        <v>71</v>
      </c>
      <c r="D233" s="66" t="s">
        <v>414</v>
      </c>
      <c r="E233" s="78">
        <v>8000</v>
      </c>
      <c r="F233" s="109">
        <v>0.28000000000000003</v>
      </c>
      <c r="G233" s="479"/>
      <c r="H233" s="78">
        <f>F233</f>
        <v>0.28000000000000003</v>
      </c>
      <c r="I233" s="144"/>
      <c r="J233" s="23"/>
    </row>
    <row r="234" spans="1:18" ht="16" x14ac:dyDescent="0.2">
      <c r="A234" s="63"/>
      <c r="B234" s="75"/>
      <c r="C234" s="66"/>
      <c r="D234" s="66"/>
      <c r="E234" s="79"/>
      <c r="F234" s="78"/>
      <c r="G234" s="277"/>
      <c r="H234" s="79"/>
      <c r="I234" s="78"/>
      <c r="J234" s="23"/>
    </row>
    <row r="235" spans="1:18" ht="16" x14ac:dyDescent="0.2">
      <c r="A235" s="63"/>
      <c r="B235" s="75" t="s">
        <v>577</v>
      </c>
      <c r="C235" s="66" t="s">
        <v>131</v>
      </c>
      <c r="D235" s="66" t="s">
        <v>411</v>
      </c>
      <c r="E235" s="79">
        <v>10000</v>
      </c>
      <c r="F235" s="109">
        <v>0</v>
      </c>
      <c r="G235" s="479">
        <v>5.0199999999999996</v>
      </c>
      <c r="H235" s="79">
        <v>5.0199999999999996</v>
      </c>
      <c r="I235" s="144">
        <f>SUM(H235:H239)</f>
        <v>25.09</v>
      </c>
      <c r="J235" s="23"/>
    </row>
    <row r="236" spans="1:18" ht="16" x14ac:dyDescent="0.2">
      <c r="A236" s="63"/>
      <c r="B236" s="75" t="s">
        <v>577</v>
      </c>
      <c r="C236" s="66" t="s">
        <v>995</v>
      </c>
      <c r="D236" s="173" t="s">
        <v>412</v>
      </c>
      <c r="E236" s="79">
        <v>10000</v>
      </c>
      <c r="F236" s="109">
        <v>3.42</v>
      </c>
      <c r="G236" s="479"/>
      <c r="H236" s="79">
        <v>3.42</v>
      </c>
      <c r="I236" s="144"/>
      <c r="J236" s="23"/>
    </row>
    <row r="237" spans="1:18" ht="16" x14ac:dyDescent="0.2">
      <c r="A237" s="63"/>
      <c r="B237" s="75" t="s">
        <v>577</v>
      </c>
      <c r="C237" s="66" t="s">
        <v>131</v>
      </c>
      <c r="D237" s="173" t="s">
        <v>413</v>
      </c>
      <c r="E237" s="79">
        <v>190000</v>
      </c>
      <c r="F237" s="109">
        <v>7.94</v>
      </c>
      <c r="G237" s="479"/>
      <c r="H237" s="79">
        <f>F237</f>
        <v>7.94</v>
      </c>
      <c r="I237" s="144"/>
      <c r="J237" s="23"/>
    </row>
    <row r="238" spans="1:18" ht="16" x14ac:dyDescent="0.2">
      <c r="A238" s="63"/>
      <c r="B238" s="75" t="s">
        <v>577</v>
      </c>
      <c r="C238" s="66" t="s">
        <v>131</v>
      </c>
      <c r="D238" s="173" t="s">
        <v>418</v>
      </c>
      <c r="E238" s="78">
        <v>190000</v>
      </c>
      <c r="F238" s="109">
        <v>8.36</v>
      </c>
      <c r="G238" s="479"/>
      <c r="H238" s="78">
        <f>F238</f>
        <v>8.36</v>
      </c>
      <c r="I238" s="144"/>
      <c r="J238" s="23"/>
    </row>
    <row r="239" spans="1:18" ht="16" x14ac:dyDescent="0.2">
      <c r="A239" s="63"/>
      <c r="B239" s="75" t="s">
        <v>577</v>
      </c>
      <c r="C239" s="66" t="s">
        <v>131</v>
      </c>
      <c r="D239" s="173" t="s">
        <v>414</v>
      </c>
      <c r="E239" s="78">
        <v>10000</v>
      </c>
      <c r="F239" s="109">
        <v>0.35</v>
      </c>
      <c r="G239" s="479"/>
      <c r="H239" s="78">
        <v>0.35</v>
      </c>
      <c r="I239" s="144"/>
      <c r="J239" s="23"/>
    </row>
    <row r="240" spans="1:18" ht="16" x14ac:dyDescent="0.2">
      <c r="A240" s="63"/>
      <c r="B240" s="75"/>
      <c r="C240" s="66"/>
      <c r="D240" s="66"/>
      <c r="E240" s="79"/>
      <c r="F240" s="78"/>
      <c r="G240" s="277"/>
      <c r="H240" s="79"/>
      <c r="I240" s="78"/>
      <c r="J240" s="23"/>
    </row>
    <row r="241" spans="1:10" ht="16" x14ac:dyDescent="0.2">
      <c r="A241" s="63"/>
      <c r="B241" s="75" t="s">
        <v>579</v>
      </c>
      <c r="C241" s="66" t="s">
        <v>70</v>
      </c>
      <c r="D241" s="66" t="s">
        <v>411</v>
      </c>
      <c r="E241" s="79">
        <v>10000</v>
      </c>
      <c r="F241" s="109">
        <v>0</v>
      </c>
      <c r="G241" s="479">
        <f>H241-F241</f>
        <v>3.08</v>
      </c>
      <c r="H241" s="79">
        <v>3.08</v>
      </c>
      <c r="I241" s="144">
        <f>SUM(H241:H246)</f>
        <v>19.840000000000003</v>
      </c>
      <c r="J241" s="23" t="s">
        <v>1040</v>
      </c>
    </row>
    <row r="242" spans="1:10" ht="16" x14ac:dyDescent="0.2">
      <c r="A242" s="63"/>
      <c r="B242" s="75" t="s">
        <v>579</v>
      </c>
      <c r="C242" s="66" t="s">
        <v>70</v>
      </c>
      <c r="D242" s="173" t="s">
        <v>417</v>
      </c>
      <c r="E242" s="79">
        <v>10000</v>
      </c>
      <c r="F242" s="109">
        <v>4.41</v>
      </c>
      <c r="G242" s="479"/>
      <c r="H242" s="79">
        <f>F242</f>
        <v>4.41</v>
      </c>
      <c r="I242" s="144"/>
      <c r="J242" s="23"/>
    </row>
    <row r="243" spans="1:10" ht="16" x14ac:dyDescent="0.2">
      <c r="A243" s="63"/>
      <c r="B243" s="75" t="s">
        <v>579</v>
      </c>
      <c r="C243" s="66" t="s">
        <v>70</v>
      </c>
      <c r="D243" s="173" t="s">
        <v>412</v>
      </c>
      <c r="E243" s="79">
        <v>10000</v>
      </c>
      <c r="F243" s="109">
        <v>3.42</v>
      </c>
      <c r="G243" s="479"/>
      <c r="H243" s="79">
        <f>F243</f>
        <v>3.42</v>
      </c>
      <c r="I243" s="144"/>
      <c r="J243" s="23"/>
    </row>
    <row r="244" spans="1:10" ht="16" x14ac:dyDescent="0.2">
      <c r="A244" s="63"/>
      <c r="B244" s="75" t="s">
        <v>579</v>
      </c>
      <c r="C244" s="66" t="s">
        <v>70</v>
      </c>
      <c r="D244" s="173" t="s">
        <v>413</v>
      </c>
      <c r="E244" s="79">
        <v>100000</v>
      </c>
      <c r="F244" s="109">
        <v>4.18</v>
      </c>
      <c r="G244" s="479"/>
      <c r="H244" s="79">
        <f>F244</f>
        <v>4.18</v>
      </c>
      <c r="I244" s="144"/>
      <c r="J244" s="23"/>
    </row>
    <row r="245" spans="1:10" ht="16" x14ac:dyDescent="0.2">
      <c r="A245" s="63"/>
      <c r="B245" s="75" t="s">
        <v>579</v>
      </c>
      <c r="C245" s="66" t="s">
        <v>70</v>
      </c>
      <c r="D245" s="173" t="s">
        <v>418</v>
      </c>
      <c r="E245" s="78">
        <v>100000</v>
      </c>
      <c r="F245" s="109">
        <v>4.4000000000000004</v>
      </c>
      <c r="G245" s="479"/>
      <c r="H245" s="79">
        <f>F245</f>
        <v>4.4000000000000004</v>
      </c>
      <c r="I245" s="144"/>
      <c r="J245" s="23"/>
    </row>
    <row r="246" spans="1:10" ht="16" x14ac:dyDescent="0.2">
      <c r="A246" s="63"/>
      <c r="B246" s="75" t="s">
        <v>579</v>
      </c>
      <c r="C246" s="66" t="s">
        <v>70</v>
      </c>
      <c r="D246" s="173" t="s">
        <v>414</v>
      </c>
      <c r="E246" s="79">
        <v>10000</v>
      </c>
      <c r="F246" s="109">
        <v>0.35</v>
      </c>
      <c r="G246" s="479"/>
      <c r="H246" s="79">
        <f>F246</f>
        <v>0.35</v>
      </c>
      <c r="I246" s="144"/>
      <c r="J246" s="23"/>
    </row>
    <row r="247" spans="1:10" ht="16" x14ac:dyDescent="0.2">
      <c r="A247" s="63"/>
      <c r="B247" s="75"/>
      <c r="C247" s="66"/>
      <c r="D247" s="173"/>
      <c r="E247" s="79"/>
      <c r="F247" s="78"/>
      <c r="G247" s="277"/>
      <c r="H247" s="79"/>
      <c r="I247" s="78"/>
      <c r="J247" s="23"/>
    </row>
    <row r="248" spans="1:10" ht="16" x14ac:dyDescent="0.2">
      <c r="A248" s="63"/>
      <c r="B248" s="75" t="s">
        <v>1209</v>
      </c>
      <c r="C248" s="66" t="s">
        <v>1210</v>
      </c>
      <c r="D248" s="85" t="s">
        <v>411</v>
      </c>
      <c r="E248" s="79">
        <v>100000</v>
      </c>
      <c r="F248" s="109">
        <v>8.19</v>
      </c>
      <c r="G248" s="479">
        <v>0.91</v>
      </c>
      <c r="H248" s="79">
        <v>9.1</v>
      </c>
      <c r="I248" s="144">
        <f>SUM(H248:H253)</f>
        <v>27.880000000000006</v>
      </c>
      <c r="J248" s="23" t="s">
        <v>1211</v>
      </c>
    </row>
    <row r="249" spans="1:10" ht="16" x14ac:dyDescent="0.2">
      <c r="A249" s="63"/>
      <c r="B249" s="75" t="s">
        <v>1209</v>
      </c>
      <c r="C249" s="66" t="s">
        <v>1210</v>
      </c>
      <c r="D249" s="66" t="s">
        <v>417</v>
      </c>
      <c r="E249" s="79">
        <v>50000</v>
      </c>
      <c r="F249" s="109">
        <v>14.15</v>
      </c>
      <c r="G249" s="479"/>
      <c r="H249" s="78">
        <v>14.15</v>
      </c>
      <c r="I249" s="144"/>
      <c r="J249" s="23"/>
    </row>
    <row r="250" spans="1:10" ht="16" x14ac:dyDescent="0.2">
      <c r="A250" s="63"/>
      <c r="B250" s="75" t="s">
        <v>1209</v>
      </c>
      <c r="C250" s="66" t="s">
        <v>1210</v>
      </c>
      <c r="D250" s="66" t="s">
        <v>412</v>
      </c>
      <c r="E250" s="79">
        <v>10000</v>
      </c>
      <c r="F250" s="109">
        <v>3.42</v>
      </c>
      <c r="G250" s="479"/>
      <c r="H250" s="78">
        <v>3.42</v>
      </c>
      <c r="I250" s="144"/>
      <c r="J250" s="23"/>
    </row>
    <row r="251" spans="1:10" ht="16" x14ac:dyDescent="0.2">
      <c r="A251" s="63"/>
      <c r="B251" s="75" t="s">
        <v>1209</v>
      </c>
      <c r="C251" s="66" t="s">
        <v>1210</v>
      </c>
      <c r="D251" s="173" t="s">
        <v>413</v>
      </c>
      <c r="E251" s="79">
        <v>10000</v>
      </c>
      <c r="F251" s="109">
        <v>0.42</v>
      </c>
      <c r="G251" s="479"/>
      <c r="H251" s="78">
        <v>0.42</v>
      </c>
      <c r="I251" s="144"/>
      <c r="J251" s="23"/>
    </row>
    <row r="252" spans="1:10" ht="16" x14ac:dyDescent="0.2">
      <c r="A252" s="63"/>
      <c r="B252" s="75" t="s">
        <v>1209</v>
      </c>
      <c r="C252" s="66" t="s">
        <v>1210</v>
      </c>
      <c r="D252" s="173" t="s">
        <v>418</v>
      </c>
      <c r="E252" s="79">
        <v>10000</v>
      </c>
      <c r="F252" s="109">
        <v>0.44</v>
      </c>
      <c r="G252" s="479"/>
      <c r="H252" s="78">
        <v>0.44</v>
      </c>
      <c r="I252" s="144"/>
      <c r="J252" s="23"/>
    </row>
    <row r="253" spans="1:10" ht="16" x14ac:dyDescent="0.2">
      <c r="A253" s="63"/>
      <c r="B253" s="75" t="s">
        <v>1209</v>
      </c>
      <c r="C253" s="66" t="s">
        <v>1210</v>
      </c>
      <c r="D253" s="173" t="s">
        <v>414</v>
      </c>
      <c r="E253" s="79">
        <v>10000</v>
      </c>
      <c r="F253" s="109">
        <v>0.35</v>
      </c>
      <c r="G253" s="479"/>
      <c r="H253" s="78">
        <v>0.35</v>
      </c>
      <c r="I253" s="144"/>
      <c r="J253" s="23"/>
    </row>
    <row r="254" spans="1:10" ht="16" x14ac:dyDescent="0.2">
      <c r="A254" s="63"/>
      <c r="B254" s="75"/>
      <c r="C254" s="66"/>
      <c r="D254" s="173"/>
      <c r="E254" s="79"/>
      <c r="F254" s="78"/>
      <c r="G254" s="277"/>
      <c r="H254" s="79"/>
      <c r="I254" s="78"/>
      <c r="J254" s="23"/>
    </row>
    <row r="255" spans="1:10" ht="16" x14ac:dyDescent="0.2">
      <c r="A255" s="63"/>
      <c r="B255" s="75" t="s">
        <v>818</v>
      </c>
      <c r="C255" s="66" t="s">
        <v>813</v>
      </c>
      <c r="D255" s="173" t="s">
        <v>411</v>
      </c>
      <c r="E255" s="79">
        <v>10000</v>
      </c>
      <c r="F255" s="109">
        <f>H255-G255</f>
        <v>0</v>
      </c>
      <c r="G255" s="479">
        <v>0.46</v>
      </c>
      <c r="H255" s="79">
        <v>0.46</v>
      </c>
      <c r="I255" s="144">
        <f>SUM(H255:H256)</f>
        <v>0.88</v>
      </c>
      <c r="J255" s="23"/>
    </row>
    <row r="256" spans="1:10" ht="16" x14ac:dyDescent="0.2">
      <c r="A256" s="63"/>
      <c r="B256" s="75" t="s">
        <v>818</v>
      </c>
      <c r="C256" s="66" t="s">
        <v>813</v>
      </c>
      <c r="D256" s="173" t="s">
        <v>413</v>
      </c>
      <c r="E256" s="79">
        <v>10000</v>
      </c>
      <c r="F256" s="109">
        <v>0.42</v>
      </c>
      <c r="G256" s="479">
        <v>0</v>
      </c>
      <c r="H256" s="79">
        <v>0.42</v>
      </c>
      <c r="I256" s="144"/>
      <c r="J256" s="23"/>
    </row>
    <row r="257" spans="1:10" ht="16" x14ac:dyDescent="0.2">
      <c r="A257" s="63"/>
      <c r="B257" s="75"/>
      <c r="C257" s="66"/>
      <c r="D257" s="173"/>
      <c r="E257" s="79"/>
      <c r="F257" s="78"/>
      <c r="G257" s="277"/>
      <c r="H257" s="79"/>
      <c r="I257" s="78"/>
      <c r="J257" s="23"/>
    </row>
    <row r="258" spans="1:10" ht="16" x14ac:dyDescent="0.2">
      <c r="A258" s="63"/>
      <c r="B258" s="75" t="s">
        <v>912</v>
      </c>
      <c r="C258" s="66" t="s">
        <v>913</v>
      </c>
      <c r="D258" s="173" t="s">
        <v>411</v>
      </c>
      <c r="E258" s="79">
        <v>10000</v>
      </c>
      <c r="F258" s="109">
        <v>0</v>
      </c>
      <c r="G258" s="479">
        <v>2.0099999999999998</v>
      </c>
      <c r="H258" s="79">
        <v>2.0099999999999998</v>
      </c>
      <c r="I258" s="144">
        <v>2.0099999999999998</v>
      </c>
      <c r="J258" s="23"/>
    </row>
    <row r="259" spans="1:10" ht="16" x14ac:dyDescent="0.2">
      <c r="A259" s="63"/>
      <c r="B259" s="75" t="s">
        <v>912</v>
      </c>
      <c r="C259" s="66" t="s">
        <v>913</v>
      </c>
      <c r="D259" s="173" t="s">
        <v>414</v>
      </c>
      <c r="E259" s="79"/>
      <c r="F259" s="109"/>
      <c r="G259" s="479"/>
      <c r="H259" s="79"/>
      <c r="I259" s="144"/>
      <c r="J259" s="23" t="s">
        <v>1170</v>
      </c>
    </row>
    <row r="260" spans="1:10" ht="16" x14ac:dyDescent="0.2">
      <c r="A260" s="63"/>
      <c r="B260" s="75"/>
      <c r="C260" s="66"/>
      <c r="D260" s="173"/>
      <c r="E260" s="79"/>
      <c r="F260" s="78"/>
      <c r="G260" s="277"/>
      <c r="H260" s="79"/>
      <c r="I260" s="78"/>
      <c r="J260" s="23"/>
    </row>
    <row r="261" spans="1:10" ht="16" x14ac:dyDescent="0.2">
      <c r="A261" s="63"/>
      <c r="B261" s="75" t="s">
        <v>638</v>
      </c>
      <c r="C261" s="66" t="s">
        <v>636</v>
      </c>
      <c r="D261" s="173" t="s">
        <v>411</v>
      </c>
      <c r="E261" s="78">
        <v>100000</v>
      </c>
      <c r="F261" s="109">
        <v>18.09</v>
      </c>
      <c r="G261" s="479">
        <v>2.0099999999999998</v>
      </c>
      <c r="H261" s="78">
        <f>F261+G261</f>
        <v>20.100000000000001</v>
      </c>
      <c r="I261" s="144">
        <f>SUM(H261:H266)</f>
        <v>34.660000000000004</v>
      </c>
      <c r="J261" s="23"/>
    </row>
    <row r="262" spans="1:10" ht="16" x14ac:dyDescent="0.2">
      <c r="A262" s="63"/>
      <c r="B262" s="75" t="s">
        <v>638</v>
      </c>
      <c r="C262" s="66" t="s">
        <v>636</v>
      </c>
      <c r="D262" s="173" t="s">
        <v>417</v>
      </c>
      <c r="E262" s="78">
        <v>5000</v>
      </c>
      <c r="F262" s="109">
        <v>2.21</v>
      </c>
      <c r="G262" s="479"/>
      <c r="H262" s="78">
        <v>2.21</v>
      </c>
      <c r="I262" s="144"/>
      <c r="J262" s="23"/>
    </row>
    <row r="263" spans="1:10" ht="16" x14ac:dyDescent="0.2">
      <c r="A263" s="63"/>
      <c r="B263" s="75" t="s">
        <v>638</v>
      </c>
      <c r="C263" s="66" t="s">
        <v>636</v>
      </c>
      <c r="D263" s="173" t="s">
        <v>412</v>
      </c>
      <c r="E263" s="78">
        <v>10000</v>
      </c>
      <c r="F263" s="109">
        <v>3.42</v>
      </c>
      <c r="G263" s="479"/>
      <c r="H263" s="78">
        <f>F263</f>
        <v>3.42</v>
      </c>
      <c r="I263" s="144"/>
      <c r="J263" s="23"/>
    </row>
    <row r="264" spans="1:10" ht="16" x14ac:dyDescent="0.2">
      <c r="A264" s="63"/>
      <c r="B264" s="75" t="s">
        <v>638</v>
      </c>
      <c r="C264" s="66" t="s">
        <v>636</v>
      </c>
      <c r="D264" s="173" t="s">
        <v>413</v>
      </c>
      <c r="E264" s="78">
        <v>200000</v>
      </c>
      <c r="F264" s="109">
        <v>8.36</v>
      </c>
      <c r="G264" s="479"/>
      <c r="H264" s="78">
        <f>F264</f>
        <v>8.36</v>
      </c>
      <c r="I264" s="144"/>
      <c r="J264" s="23"/>
    </row>
    <row r="265" spans="1:10" ht="16" x14ac:dyDescent="0.2">
      <c r="A265" s="63"/>
      <c r="B265" s="75" t="s">
        <v>638</v>
      </c>
      <c r="C265" s="66" t="s">
        <v>636</v>
      </c>
      <c r="D265" s="173" t="s">
        <v>418</v>
      </c>
      <c r="E265" s="78">
        <v>5000</v>
      </c>
      <c r="F265" s="109">
        <v>0.22</v>
      </c>
      <c r="G265" s="479"/>
      <c r="H265" s="78">
        <v>0.22</v>
      </c>
      <c r="I265" s="144"/>
      <c r="J265" s="23"/>
    </row>
    <row r="266" spans="1:10" ht="16" x14ac:dyDescent="0.2">
      <c r="A266" s="63"/>
      <c r="B266" s="75" t="s">
        <v>638</v>
      </c>
      <c r="C266" s="66" t="s">
        <v>636</v>
      </c>
      <c r="D266" s="173" t="s">
        <v>414</v>
      </c>
      <c r="E266" s="78">
        <v>10000</v>
      </c>
      <c r="F266" s="109">
        <v>0.35</v>
      </c>
      <c r="G266" s="479"/>
      <c r="H266" s="78">
        <f>F266</f>
        <v>0.35</v>
      </c>
      <c r="I266" s="144"/>
      <c r="J266" s="23"/>
    </row>
    <row r="267" spans="1:10" ht="16" x14ac:dyDescent="0.2">
      <c r="A267" s="63"/>
      <c r="B267" s="75"/>
      <c r="C267" s="66"/>
      <c r="D267" s="173"/>
      <c r="E267" s="78"/>
      <c r="F267" s="78"/>
      <c r="G267" s="277"/>
      <c r="H267" s="78"/>
      <c r="I267" s="78"/>
      <c r="J267" s="23"/>
    </row>
    <row r="268" spans="1:10" ht="16" x14ac:dyDescent="0.2">
      <c r="A268" s="63"/>
      <c r="B268" s="75" t="s">
        <v>585</v>
      </c>
      <c r="C268" s="66" t="s">
        <v>378</v>
      </c>
      <c r="D268" s="66" t="s">
        <v>411</v>
      </c>
      <c r="E268" s="78">
        <v>10000</v>
      </c>
      <c r="F268" s="109">
        <v>0</v>
      </c>
      <c r="G268" s="479">
        <v>14.08</v>
      </c>
      <c r="H268" s="78">
        <v>14.08</v>
      </c>
      <c r="I268" s="144">
        <f>H268</f>
        <v>14.08</v>
      </c>
      <c r="J268" s="23"/>
    </row>
    <row r="269" spans="1:10" ht="16" x14ac:dyDescent="0.2">
      <c r="A269" s="63"/>
      <c r="B269" s="75"/>
      <c r="C269" s="66"/>
      <c r="D269" s="66"/>
      <c r="E269" s="78"/>
      <c r="F269" s="78"/>
      <c r="G269" s="277"/>
      <c r="H269" s="78"/>
      <c r="I269" s="78"/>
      <c r="J269" s="23"/>
    </row>
    <row r="270" spans="1:10" ht="16" x14ac:dyDescent="0.2">
      <c r="A270" s="63"/>
      <c r="B270" s="75" t="s">
        <v>625</v>
      </c>
      <c r="C270" s="66" t="s">
        <v>202</v>
      </c>
      <c r="D270" s="66" t="s">
        <v>411</v>
      </c>
      <c r="E270" s="78">
        <v>10000</v>
      </c>
      <c r="F270" s="109">
        <v>0</v>
      </c>
      <c r="G270" s="479">
        <v>0.91</v>
      </c>
      <c r="H270" s="78">
        <v>0.91</v>
      </c>
      <c r="I270" s="144">
        <f>SUM(H270:H271)</f>
        <v>1.33</v>
      </c>
      <c r="J270" s="23"/>
    </row>
    <row r="271" spans="1:10" ht="16" x14ac:dyDescent="0.2">
      <c r="A271" s="63"/>
      <c r="B271" s="75" t="s">
        <v>625</v>
      </c>
      <c r="C271" s="66" t="s">
        <v>202</v>
      </c>
      <c r="D271" s="66" t="s">
        <v>413</v>
      </c>
      <c r="E271" s="78">
        <v>10000</v>
      </c>
      <c r="F271" s="109">
        <v>0.42</v>
      </c>
      <c r="G271" s="479">
        <v>0</v>
      </c>
      <c r="H271" s="78">
        <v>0.42</v>
      </c>
      <c r="I271" s="144"/>
      <c r="J271" s="23" t="s">
        <v>1141</v>
      </c>
    </row>
    <row r="272" spans="1:10" ht="16" x14ac:dyDescent="0.2">
      <c r="A272" s="63"/>
      <c r="B272" s="75"/>
      <c r="C272" s="66"/>
      <c r="D272" s="66"/>
      <c r="E272" s="78"/>
      <c r="F272" s="109"/>
      <c r="G272" s="479"/>
      <c r="H272" s="78"/>
      <c r="I272" s="144"/>
      <c r="J272" s="23"/>
    </row>
    <row r="273" spans="1:11" ht="16" x14ac:dyDescent="0.2">
      <c r="A273" s="63"/>
      <c r="B273" s="75" t="s">
        <v>586</v>
      </c>
      <c r="C273" s="85" t="s">
        <v>228</v>
      </c>
      <c r="D273" s="85" t="s">
        <v>411</v>
      </c>
      <c r="E273" s="86">
        <v>10000</v>
      </c>
      <c r="F273" s="251">
        <v>0</v>
      </c>
      <c r="G273" s="479">
        <f>H273-F273</f>
        <v>0.53</v>
      </c>
      <c r="H273" s="86">
        <v>0.53</v>
      </c>
      <c r="I273" s="242">
        <f>SUM(H273:H274)</f>
        <v>0.95</v>
      </c>
      <c r="J273" s="23"/>
    </row>
    <row r="274" spans="1:11" ht="16" x14ac:dyDescent="0.2">
      <c r="A274" s="63"/>
      <c r="B274" s="75" t="s">
        <v>586</v>
      </c>
      <c r="C274" s="85" t="s">
        <v>228</v>
      </c>
      <c r="D274" s="85" t="s">
        <v>413</v>
      </c>
      <c r="E274" s="86">
        <v>10000</v>
      </c>
      <c r="F274" s="251">
        <v>0.42</v>
      </c>
      <c r="G274" s="479"/>
      <c r="H274" s="86">
        <v>0.42</v>
      </c>
      <c r="I274" s="242"/>
      <c r="J274" s="23"/>
    </row>
    <row r="275" spans="1:11" ht="16" x14ac:dyDescent="0.2">
      <c r="A275" s="63"/>
      <c r="B275" s="75"/>
      <c r="C275" s="85"/>
      <c r="D275" s="85"/>
      <c r="E275" s="86"/>
      <c r="F275" s="86"/>
      <c r="G275" s="277"/>
      <c r="H275" s="86"/>
      <c r="I275" s="86"/>
      <c r="J275" s="23"/>
    </row>
    <row r="276" spans="1:11" ht="16" x14ac:dyDescent="0.2">
      <c r="A276" s="63"/>
      <c r="B276" s="75" t="s">
        <v>919</v>
      </c>
      <c r="C276" s="85" t="s">
        <v>920</v>
      </c>
      <c r="D276" s="85" t="s">
        <v>411</v>
      </c>
      <c r="E276" s="86">
        <v>10000</v>
      </c>
      <c r="F276" s="251">
        <v>0</v>
      </c>
      <c r="G276" s="479">
        <v>0.91</v>
      </c>
      <c r="H276" s="86">
        <v>0.91</v>
      </c>
      <c r="I276" s="242">
        <f>SUM(H276:H278)</f>
        <v>5.77</v>
      </c>
      <c r="J276" s="23"/>
      <c r="K276" t="s">
        <v>1165</v>
      </c>
    </row>
    <row r="277" spans="1:11" ht="16" x14ac:dyDescent="0.2">
      <c r="A277" s="63"/>
      <c r="B277" s="75" t="s">
        <v>919</v>
      </c>
      <c r="C277" s="85" t="s">
        <v>920</v>
      </c>
      <c r="D277" s="85" t="s">
        <v>412</v>
      </c>
      <c r="E277" s="86">
        <v>2000</v>
      </c>
      <c r="F277" s="251">
        <v>0.68</v>
      </c>
      <c r="G277" s="479"/>
      <c r="H277" s="86">
        <v>0.68</v>
      </c>
      <c r="I277" s="242"/>
      <c r="J277" s="23" t="s">
        <v>1142</v>
      </c>
    </row>
    <row r="278" spans="1:11" ht="16" x14ac:dyDescent="0.2">
      <c r="A278" s="63"/>
      <c r="B278" s="75" t="s">
        <v>919</v>
      </c>
      <c r="C278" s="85" t="s">
        <v>920</v>
      </c>
      <c r="D278" s="85" t="s">
        <v>413</v>
      </c>
      <c r="E278" s="86">
        <v>100000</v>
      </c>
      <c r="F278" s="251">
        <v>4.18</v>
      </c>
      <c r="G278" s="479"/>
      <c r="H278" s="86">
        <v>4.18</v>
      </c>
      <c r="I278" s="242"/>
      <c r="J278" s="23" t="s">
        <v>1142</v>
      </c>
    </row>
    <row r="279" spans="1:11" ht="16" x14ac:dyDescent="0.2">
      <c r="A279" s="63"/>
      <c r="B279" s="75"/>
      <c r="C279" s="85"/>
      <c r="D279" s="85"/>
      <c r="E279" s="86"/>
      <c r="F279" s="86"/>
      <c r="G279" s="277"/>
      <c r="H279" s="86"/>
      <c r="I279" s="86"/>
      <c r="J279" s="23"/>
    </row>
    <row r="280" spans="1:11" ht="16" x14ac:dyDescent="0.2">
      <c r="A280" s="63"/>
      <c r="B280" s="75" t="s">
        <v>719</v>
      </c>
      <c r="C280" s="85" t="s">
        <v>738</v>
      </c>
      <c r="D280" s="85" t="s">
        <v>411</v>
      </c>
      <c r="E280" s="86">
        <v>250000</v>
      </c>
      <c r="F280" s="251">
        <v>15.84</v>
      </c>
      <c r="G280" s="479">
        <v>3.78</v>
      </c>
      <c r="H280" s="86">
        <v>16.5</v>
      </c>
      <c r="I280" s="242">
        <f>SUM(H280:H281)</f>
        <v>29.880000000000003</v>
      </c>
      <c r="J280" s="23"/>
    </row>
    <row r="281" spans="1:11" ht="16" x14ac:dyDescent="0.2">
      <c r="A281" s="63"/>
      <c r="B281" s="75" t="s">
        <v>719</v>
      </c>
      <c r="C281" s="85" t="s">
        <v>738</v>
      </c>
      <c r="D281" s="85" t="s">
        <v>413</v>
      </c>
      <c r="E281" s="86">
        <v>320000</v>
      </c>
      <c r="F281" s="251">
        <v>13.38</v>
      </c>
      <c r="G281" s="479"/>
      <c r="H281" s="86">
        <f>F281</f>
        <v>13.38</v>
      </c>
      <c r="I281" s="242"/>
      <c r="J281" s="23"/>
    </row>
    <row r="282" spans="1:11" ht="16" x14ac:dyDescent="0.2">
      <c r="A282" s="63"/>
      <c r="B282" s="75"/>
      <c r="C282" s="85"/>
      <c r="D282" s="85"/>
      <c r="E282" s="86"/>
      <c r="F282" s="86"/>
      <c r="G282" s="277"/>
      <c r="H282" s="86"/>
      <c r="I282" s="86"/>
      <c r="J282" s="23"/>
    </row>
    <row r="283" spans="1:11" ht="16" x14ac:dyDescent="0.2">
      <c r="A283" s="63"/>
      <c r="B283" s="75" t="s">
        <v>588</v>
      </c>
      <c r="C283" s="66" t="s">
        <v>84</v>
      </c>
      <c r="D283" s="66" t="s">
        <v>411</v>
      </c>
      <c r="E283" s="78">
        <v>10000</v>
      </c>
      <c r="F283" s="109">
        <v>0</v>
      </c>
      <c r="G283" s="479">
        <f>H283-F283</f>
        <v>0.91</v>
      </c>
      <c r="H283" s="78">
        <v>0.91</v>
      </c>
      <c r="I283" s="144">
        <f>SUM(H283:H286)</f>
        <v>2.08</v>
      </c>
      <c r="J283" s="211"/>
    </row>
    <row r="284" spans="1:11" ht="16" x14ac:dyDescent="0.2">
      <c r="A284" s="63"/>
      <c r="B284" s="75" t="s">
        <v>588</v>
      </c>
      <c r="C284" s="66" t="s">
        <v>84</v>
      </c>
      <c r="D284" s="66" t="s">
        <v>412</v>
      </c>
      <c r="E284" s="78">
        <v>2000</v>
      </c>
      <c r="F284" s="109">
        <v>0.68</v>
      </c>
      <c r="G284" s="479"/>
      <c r="H284" s="78">
        <v>0.68</v>
      </c>
      <c r="I284" s="144"/>
      <c r="J284" s="211"/>
    </row>
    <row r="285" spans="1:11" ht="16" x14ac:dyDescent="0.2">
      <c r="A285" s="63"/>
      <c r="B285" s="75" t="s">
        <v>588</v>
      </c>
      <c r="C285" s="66" t="s">
        <v>84</v>
      </c>
      <c r="D285" s="66" t="s">
        <v>413</v>
      </c>
      <c r="E285" s="78">
        <v>10000</v>
      </c>
      <c r="F285" s="109">
        <v>0.42</v>
      </c>
      <c r="G285" s="479"/>
      <c r="H285" s="78">
        <f>F285</f>
        <v>0.42</v>
      </c>
      <c r="I285" s="144"/>
      <c r="J285" s="23"/>
    </row>
    <row r="286" spans="1:11" ht="16" x14ac:dyDescent="0.2">
      <c r="A286" s="63"/>
      <c r="B286" s="75" t="s">
        <v>588</v>
      </c>
      <c r="C286" s="66" t="s">
        <v>84</v>
      </c>
      <c r="D286" s="66" t="s">
        <v>414</v>
      </c>
      <c r="E286" s="78">
        <v>2000</v>
      </c>
      <c r="F286" s="109">
        <v>7.0000000000000007E-2</v>
      </c>
      <c r="G286" s="479">
        <v>0</v>
      </c>
      <c r="H286" s="78">
        <v>7.0000000000000007E-2</v>
      </c>
      <c r="I286" s="144"/>
      <c r="J286" s="23"/>
    </row>
    <row r="287" spans="1:11" ht="16" x14ac:dyDescent="0.2">
      <c r="A287" s="63"/>
      <c r="B287" s="75"/>
      <c r="C287" s="66"/>
      <c r="D287" s="66"/>
      <c r="E287" s="78"/>
      <c r="F287" s="78"/>
      <c r="G287" s="277"/>
      <c r="H287" s="78"/>
      <c r="I287" s="78"/>
      <c r="J287" s="23"/>
    </row>
    <row r="288" spans="1:11" ht="16" x14ac:dyDescent="0.2">
      <c r="A288" s="63"/>
      <c r="B288" s="75" t="s">
        <v>589</v>
      </c>
      <c r="C288" s="66" t="s">
        <v>60</v>
      </c>
      <c r="D288" s="66" t="s">
        <v>411</v>
      </c>
      <c r="E288" s="78">
        <v>10000</v>
      </c>
      <c r="F288" s="109">
        <v>0</v>
      </c>
      <c r="G288" s="479">
        <f>H288-F288</f>
        <v>8.02</v>
      </c>
      <c r="H288" s="78">
        <v>8.02</v>
      </c>
      <c r="I288" s="144">
        <f>H288</f>
        <v>8.02</v>
      </c>
      <c r="J288" s="211"/>
    </row>
    <row r="289" spans="1:10" ht="16" x14ac:dyDescent="0.2">
      <c r="A289" s="63"/>
      <c r="B289" s="75"/>
      <c r="C289" s="66"/>
      <c r="D289" s="66"/>
      <c r="E289" s="78"/>
      <c r="F289" s="78"/>
      <c r="G289" s="277"/>
      <c r="H289" s="78"/>
      <c r="I289" s="78"/>
      <c r="J289" s="211"/>
    </row>
    <row r="290" spans="1:10" ht="16" x14ac:dyDescent="0.2">
      <c r="A290" s="63"/>
      <c r="B290" s="75" t="s">
        <v>923</v>
      </c>
      <c r="C290" s="66" t="s">
        <v>924</v>
      </c>
      <c r="D290" s="66" t="s">
        <v>411</v>
      </c>
      <c r="E290" s="78">
        <v>10000</v>
      </c>
      <c r="F290" s="109">
        <v>0</v>
      </c>
      <c r="G290" s="479">
        <v>2.0099999999999998</v>
      </c>
      <c r="H290" s="78">
        <v>2.0099999999999998</v>
      </c>
      <c r="I290" s="144">
        <f>SUM(H290:H291)</f>
        <v>10.37</v>
      </c>
      <c r="J290" s="211"/>
    </row>
    <row r="291" spans="1:10" ht="16" x14ac:dyDescent="0.2">
      <c r="A291" s="63"/>
      <c r="B291" s="75" t="s">
        <v>923</v>
      </c>
      <c r="C291" s="66" t="s">
        <v>924</v>
      </c>
      <c r="D291" s="66" t="s">
        <v>413</v>
      </c>
      <c r="E291" s="78">
        <v>200000</v>
      </c>
      <c r="F291" s="109">
        <v>8.36</v>
      </c>
      <c r="G291" s="479"/>
      <c r="H291" s="78">
        <v>8.36</v>
      </c>
      <c r="I291" s="144"/>
      <c r="J291" s="211"/>
    </row>
    <row r="292" spans="1:10" ht="16" x14ac:dyDescent="0.2">
      <c r="A292" s="63"/>
      <c r="B292" s="75"/>
      <c r="C292" s="66"/>
      <c r="D292" s="66"/>
      <c r="E292" s="78"/>
      <c r="F292" s="78"/>
      <c r="G292" s="277"/>
      <c r="H292" s="78"/>
      <c r="I292" s="78"/>
      <c r="J292" s="23"/>
    </row>
    <row r="293" spans="1:10" ht="16" x14ac:dyDescent="0.2">
      <c r="A293" s="63"/>
      <c r="B293" s="75" t="s">
        <v>786</v>
      </c>
      <c r="C293" s="66" t="s">
        <v>787</v>
      </c>
      <c r="D293" s="66" t="s">
        <v>411</v>
      </c>
      <c r="E293" s="78">
        <v>10000</v>
      </c>
      <c r="F293" s="109">
        <v>0</v>
      </c>
      <c r="G293" s="479">
        <v>0.66</v>
      </c>
      <c r="H293" s="78">
        <f>SUM(F293:G293)</f>
        <v>0.66</v>
      </c>
      <c r="I293" s="144">
        <f>SUM(H293:H293)</f>
        <v>0.66</v>
      </c>
      <c r="J293" s="23"/>
    </row>
    <row r="294" spans="1:10" ht="16" x14ac:dyDescent="0.2">
      <c r="A294" s="63"/>
      <c r="B294" s="75"/>
      <c r="C294" s="66"/>
      <c r="D294" s="66"/>
      <c r="E294" s="78"/>
      <c r="F294" s="78"/>
      <c r="G294" s="277"/>
      <c r="H294" s="78"/>
      <c r="I294" s="78"/>
      <c r="J294" s="23"/>
    </row>
    <row r="295" spans="1:10" ht="16" x14ac:dyDescent="0.2">
      <c r="A295" s="63"/>
      <c r="B295" s="290">
        <v>2235</v>
      </c>
      <c r="C295" s="66" t="s">
        <v>527</v>
      </c>
      <c r="D295" s="66" t="s">
        <v>411</v>
      </c>
      <c r="E295" s="78">
        <v>10000</v>
      </c>
      <c r="F295" s="109">
        <v>0</v>
      </c>
      <c r="G295" s="479">
        <f>H295-F295</f>
        <v>2.0099999999999998</v>
      </c>
      <c r="H295" s="78">
        <v>2.0099999999999998</v>
      </c>
      <c r="I295" s="144">
        <f>SUM(H295:H300)</f>
        <v>4.8199999999999994</v>
      </c>
      <c r="J295" s="23"/>
    </row>
    <row r="296" spans="1:10" ht="16" x14ac:dyDescent="0.2">
      <c r="A296" s="63"/>
      <c r="B296" s="290" t="s">
        <v>535</v>
      </c>
      <c r="C296" s="66" t="s">
        <v>527</v>
      </c>
      <c r="D296" s="66" t="s">
        <v>417</v>
      </c>
      <c r="E296" s="78">
        <v>5000</v>
      </c>
      <c r="F296" s="109">
        <v>1.42</v>
      </c>
      <c r="G296" s="479"/>
      <c r="H296" s="78">
        <f>F296</f>
        <v>1.42</v>
      </c>
      <c r="I296" s="144"/>
      <c r="J296" s="23"/>
    </row>
    <row r="297" spans="1:10" ht="16" x14ac:dyDescent="0.2">
      <c r="A297" s="63"/>
      <c r="B297" s="290" t="s">
        <v>535</v>
      </c>
      <c r="C297" s="66" t="s">
        <v>527</v>
      </c>
      <c r="D297" s="66" t="s">
        <v>412</v>
      </c>
      <c r="E297" s="78">
        <v>2000</v>
      </c>
      <c r="F297" s="109">
        <v>0.68</v>
      </c>
      <c r="G297" s="479"/>
      <c r="H297" s="78">
        <f>F297</f>
        <v>0.68</v>
      </c>
      <c r="I297" s="144"/>
      <c r="J297" s="23"/>
    </row>
    <row r="298" spans="1:10" ht="16" x14ac:dyDescent="0.2">
      <c r="A298" s="63"/>
      <c r="B298" s="290" t="s">
        <v>535</v>
      </c>
      <c r="C298" s="66" t="s">
        <v>527</v>
      </c>
      <c r="D298" s="66" t="s">
        <v>413</v>
      </c>
      <c r="E298" s="78">
        <v>10000</v>
      </c>
      <c r="F298" s="109">
        <v>0.42</v>
      </c>
      <c r="G298" s="479"/>
      <c r="H298" s="78">
        <f>F298</f>
        <v>0.42</v>
      </c>
      <c r="I298" s="144"/>
      <c r="J298" s="23"/>
    </row>
    <row r="299" spans="1:10" ht="16" x14ac:dyDescent="0.2">
      <c r="A299" s="63"/>
      <c r="B299" s="290" t="s">
        <v>535</v>
      </c>
      <c r="C299" s="66" t="s">
        <v>527</v>
      </c>
      <c r="D299" s="66" t="s">
        <v>418</v>
      </c>
      <c r="E299" s="78">
        <v>5000</v>
      </c>
      <c r="F299" s="109">
        <v>0.22</v>
      </c>
      <c r="G299" s="479"/>
      <c r="H299" s="78">
        <f>F299</f>
        <v>0.22</v>
      </c>
      <c r="I299" s="144"/>
      <c r="J299" s="23"/>
    </row>
    <row r="300" spans="1:10" ht="16" x14ac:dyDescent="0.2">
      <c r="A300" s="63"/>
      <c r="B300" s="290" t="s">
        <v>535</v>
      </c>
      <c r="C300" s="66" t="s">
        <v>527</v>
      </c>
      <c r="D300" s="66" t="s">
        <v>414</v>
      </c>
      <c r="E300" s="78">
        <v>2000</v>
      </c>
      <c r="F300" s="109">
        <v>7.0000000000000007E-2</v>
      </c>
      <c r="G300" s="479"/>
      <c r="H300" s="78">
        <f>F300</f>
        <v>7.0000000000000007E-2</v>
      </c>
      <c r="I300" s="144"/>
      <c r="J300" s="23"/>
    </row>
    <row r="301" spans="1:10" ht="16" x14ac:dyDescent="0.2">
      <c r="A301" s="63"/>
      <c r="B301" s="23"/>
      <c r="C301" s="66"/>
      <c r="D301" s="66"/>
      <c r="E301" s="78"/>
      <c r="F301" s="78"/>
      <c r="G301" s="277"/>
      <c r="H301" s="78"/>
      <c r="I301" s="78"/>
      <c r="J301" s="23"/>
    </row>
    <row r="302" spans="1:10" ht="16" x14ac:dyDescent="0.2">
      <c r="A302" s="63"/>
      <c r="B302" s="275">
        <v>2245</v>
      </c>
      <c r="C302" s="66" t="s">
        <v>639</v>
      </c>
      <c r="D302" s="66" t="s">
        <v>411</v>
      </c>
      <c r="E302" s="78">
        <v>10000</v>
      </c>
      <c r="F302" s="109">
        <v>0</v>
      </c>
      <c r="G302" s="479">
        <v>5.0199999999999996</v>
      </c>
      <c r="H302" s="78">
        <f>F302+G302</f>
        <v>5.0199999999999996</v>
      </c>
      <c r="I302" s="144">
        <f>SUM(H302:H303)</f>
        <v>5.4399999999999995</v>
      </c>
      <c r="J302" s="23"/>
    </row>
    <row r="303" spans="1:10" ht="16" x14ac:dyDescent="0.2">
      <c r="A303" s="63"/>
      <c r="B303" s="275">
        <v>2245</v>
      </c>
      <c r="C303" s="66" t="s">
        <v>639</v>
      </c>
      <c r="D303" s="66" t="s">
        <v>413</v>
      </c>
      <c r="E303" s="78">
        <v>10000</v>
      </c>
      <c r="F303" s="109">
        <v>0.42</v>
      </c>
      <c r="G303" s="479"/>
      <c r="H303" s="78">
        <f>F303</f>
        <v>0.42</v>
      </c>
      <c r="I303" s="144"/>
      <c r="J303" s="23"/>
    </row>
    <row r="304" spans="1:10" ht="16" x14ac:dyDescent="0.2">
      <c r="A304" s="63"/>
      <c r="B304" s="275"/>
      <c r="C304" s="66"/>
      <c r="D304" s="66"/>
      <c r="E304" s="78"/>
      <c r="F304" s="78"/>
      <c r="G304" s="277"/>
      <c r="H304" s="78"/>
      <c r="I304" s="78"/>
      <c r="J304" s="23"/>
    </row>
    <row r="305" spans="1:10" ht="16" x14ac:dyDescent="0.2">
      <c r="A305" s="63"/>
      <c r="B305" s="275">
        <v>2281</v>
      </c>
      <c r="C305" s="66" t="s">
        <v>773</v>
      </c>
      <c r="D305" s="66" t="s">
        <v>411</v>
      </c>
      <c r="E305" s="78">
        <v>40000</v>
      </c>
      <c r="F305" s="109">
        <v>24.06</v>
      </c>
      <c r="G305" s="479">
        <f>H305-F305</f>
        <v>8.02</v>
      </c>
      <c r="H305" s="78">
        <v>32.08</v>
      </c>
      <c r="I305" s="144">
        <f>SUM(H305:H309)</f>
        <v>47.93</v>
      </c>
      <c r="J305" s="23"/>
    </row>
    <row r="306" spans="1:10" ht="16" x14ac:dyDescent="0.2">
      <c r="A306" s="63"/>
      <c r="B306" s="275">
        <v>2281</v>
      </c>
      <c r="C306" s="66" t="s">
        <v>773</v>
      </c>
      <c r="D306" s="66" t="s">
        <v>417</v>
      </c>
      <c r="E306" s="78">
        <v>10000</v>
      </c>
      <c r="F306" s="109">
        <v>11.57</v>
      </c>
      <c r="G306" s="479"/>
      <c r="H306" s="78">
        <f>F306</f>
        <v>11.57</v>
      </c>
      <c r="I306" s="144"/>
      <c r="J306" s="23"/>
    </row>
    <row r="307" spans="1:10" ht="16" x14ac:dyDescent="0.2">
      <c r="A307" s="63"/>
      <c r="B307" s="275">
        <v>2281</v>
      </c>
      <c r="C307" s="66" t="s">
        <v>773</v>
      </c>
      <c r="D307" s="66" t="s">
        <v>412</v>
      </c>
      <c r="E307" s="78">
        <v>10000</v>
      </c>
      <c r="F307" s="109">
        <v>3.42</v>
      </c>
      <c r="G307" s="479"/>
      <c r="H307" s="78">
        <f>F307</f>
        <v>3.42</v>
      </c>
      <c r="I307" s="144"/>
      <c r="J307" s="23"/>
    </row>
    <row r="308" spans="1:10" ht="16" x14ac:dyDescent="0.2">
      <c r="A308" s="63"/>
      <c r="B308" s="275">
        <v>2281</v>
      </c>
      <c r="C308" s="66" t="s">
        <v>773</v>
      </c>
      <c r="D308" s="66" t="s">
        <v>413</v>
      </c>
      <c r="E308" s="78">
        <v>10000</v>
      </c>
      <c r="F308" s="109">
        <v>0.42</v>
      </c>
      <c r="G308" s="479"/>
      <c r="H308" s="78">
        <f>F308</f>
        <v>0.42</v>
      </c>
      <c r="I308" s="144"/>
      <c r="J308" s="23"/>
    </row>
    <row r="309" spans="1:10" ht="16" x14ac:dyDescent="0.2">
      <c r="A309" s="63"/>
      <c r="B309" s="275">
        <v>2281</v>
      </c>
      <c r="C309" s="66" t="s">
        <v>773</v>
      </c>
      <c r="D309" s="66" t="s">
        <v>418</v>
      </c>
      <c r="E309" s="78">
        <v>10000</v>
      </c>
      <c r="F309" s="109">
        <v>0.44</v>
      </c>
      <c r="G309" s="479">
        <v>0</v>
      </c>
      <c r="H309" s="78">
        <v>0.44</v>
      </c>
      <c r="I309" s="144"/>
      <c r="J309" s="23"/>
    </row>
    <row r="310" spans="1:10" ht="16" x14ac:dyDescent="0.2">
      <c r="A310" s="63"/>
      <c r="B310" s="75"/>
      <c r="C310" s="66"/>
      <c r="D310" s="66"/>
      <c r="E310" s="78"/>
      <c r="F310" s="78"/>
      <c r="G310" s="277"/>
      <c r="H310" s="78"/>
      <c r="I310" s="78"/>
      <c r="J310" s="23"/>
    </row>
    <row r="311" spans="1:10" ht="16" x14ac:dyDescent="0.2">
      <c r="A311" s="63"/>
      <c r="B311" s="75" t="s">
        <v>591</v>
      </c>
      <c r="C311" s="66" t="s">
        <v>367</v>
      </c>
      <c r="D311" s="66" t="s">
        <v>411</v>
      </c>
      <c r="E311" s="78">
        <v>10000</v>
      </c>
      <c r="F311" s="109">
        <v>0</v>
      </c>
      <c r="G311" s="479">
        <f>H311-F311</f>
        <v>5.0199999999999996</v>
      </c>
      <c r="H311" s="78">
        <v>5.0199999999999996</v>
      </c>
      <c r="I311" s="144">
        <f>SUM(H311:H314)</f>
        <v>10.879999999999999</v>
      </c>
      <c r="J311" s="23"/>
    </row>
    <row r="312" spans="1:10" ht="16" x14ac:dyDescent="0.2">
      <c r="A312" s="63"/>
      <c r="B312" s="75" t="s">
        <v>591</v>
      </c>
      <c r="C312" s="66" t="s">
        <v>367</v>
      </c>
      <c r="D312" s="66" t="s">
        <v>412</v>
      </c>
      <c r="E312" s="78">
        <v>10000</v>
      </c>
      <c r="F312" s="109">
        <v>3.42</v>
      </c>
      <c r="G312" s="479"/>
      <c r="H312" s="78">
        <f>F312</f>
        <v>3.42</v>
      </c>
      <c r="I312" s="144"/>
      <c r="J312" s="23"/>
    </row>
    <row r="313" spans="1:10" ht="16" x14ac:dyDescent="0.2">
      <c r="A313" s="63"/>
      <c r="B313" s="75" t="s">
        <v>591</v>
      </c>
      <c r="C313" s="66" t="s">
        <v>367</v>
      </c>
      <c r="D313" s="66" t="s">
        <v>413</v>
      </c>
      <c r="E313" s="78">
        <v>50000</v>
      </c>
      <c r="F313" s="109">
        <v>2.09</v>
      </c>
      <c r="G313" s="479"/>
      <c r="H313" s="78">
        <f>F313</f>
        <v>2.09</v>
      </c>
      <c r="I313" s="144"/>
      <c r="J313" s="23"/>
    </row>
    <row r="314" spans="1:10" ht="16" x14ac:dyDescent="0.2">
      <c r="A314" s="63"/>
      <c r="B314" s="75" t="s">
        <v>591</v>
      </c>
      <c r="C314" s="66" t="s">
        <v>367</v>
      </c>
      <c r="D314" s="66" t="s">
        <v>414</v>
      </c>
      <c r="E314" s="78">
        <v>10000</v>
      </c>
      <c r="F314" s="109">
        <v>0.35</v>
      </c>
      <c r="G314" s="479"/>
      <c r="H314" s="78">
        <f>F314</f>
        <v>0.35</v>
      </c>
      <c r="I314" s="144"/>
      <c r="J314" s="23"/>
    </row>
    <row r="315" spans="1:10" ht="16" x14ac:dyDescent="0.2">
      <c r="A315" s="63"/>
      <c r="B315" s="75"/>
      <c r="C315" s="70"/>
      <c r="D315" s="173"/>
      <c r="E315" s="130"/>
      <c r="F315" s="130"/>
      <c r="G315" s="493"/>
      <c r="H315" s="130"/>
      <c r="I315" s="130"/>
      <c r="J315" s="23"/>
    </row>
    <row r="316" spans="1:10" ht="16" x14ac:dyDescent="0.2">
      <c r="A316" s="63"/>
      <c r="B316" s="75" t="s">
        <v>1171</v>
      </c>
      <c r="C316" s="70" t="s">
        <v>1172</v>
      </c>
      <c r="D316" s="70" t="s">
        <v>411</v>
      </c>
      <c r="E316" s="130">
        <v>10000</v>
      </c>
      <c r="F316" s="111">
        <v>0</v>
      </c>
      <c r="G316" s="479">
        <v>0.66</v>
      </c>
      <c r="H316" s="130">
        <v>0.66</v>
      </c>
      <c r="I316" s="192">
        <f>SUM(H316:H317)</f>
        <v>1.08</v>
      </c>
      <c r="J316" t="s">
        <v>1203</v>
      </c>
    </row>
    <row r="317" spans="1:10" ht="16" x14ac:dyDescent="0.2">
      <c r="A317" s="63"/>
      <c r="B317" s="75" t="s">
        <v>1171</v>
      </c>
      <c r="C317" s="70" t="s">
        <v>1172</v>
      </c>
      <c r="D317" s="70" t="s">
        <v>413</v>
      </c>
      <c r="E317" s="130">
        <v>10000</v>
      </c>
      <c r="F317" s="111">
        <v>0.42</v>
      </c>
      <c r="G317" s="479"/>
      <c r="H317" s="130">
        <v>0.42</v>
      </c>
      <c r="I317" s="192"/>
      <c r="J317" s="23"/>
    </row>
    <row r="318" spans="1:10" ht="16" x14ac:dyDescent="0.2">
      <c r="A318" s="63"/>
      <c r="B318" s="75" t="s">
        <v>1171</v>
      </c>
      <c r="C318" s="70" t="s">
        <v>1172</v>
      </c>
      <c r="D318" s="70" t="s">
        <v>412</v>
      </c>
      <c r="E318" s="130"/>
      <c r="F318" s="111"/>
      <c r="G318" s="479"/>
      <c r="H318" s="130"/>
      <c r="I318" s="192"/>
      <c r="J318" s="23"/>
    </row>
    <row r="319" spans="1:10" ht="16" x14ac:dyDescent="0.2">
      <c r="A319" s="63"/>
      <c r="B319" s="75" t="s">
        <v>1171</v>
      </c>
      <c r="C319" s="70" t="s">
        <v>1172</v>
      </c>
      <c r="D319" s="70" t="s">
        <v>414</v>
      </c>
      <c r="E319" s="130"/>
      <c r="F319" s="111"/>
      <c r="G319" s="479"/>
      <c r="H319" s="130"/>
      <c r="I319" s="192"/>
      <c r="J319" s="23"/>
    </row>
    <row r="320" spans="1:10" ht="16" x14ac:dyDescent="0.2">
      <c r="A320" s="63"/>
      <c r="B320" s="75"/>
      <c r="C320" s="70"/>
      <c r="D320" s="70"/>
      <c r="E320" s="130"/>
      <c r="F320" s="130"/>
      <c r="G320" s="277"/>
      <c r="H320" s="130"/>
      <c r="I320" s="130"/>
      <c r="J320" s="23"/>
    </row>
    <row r="321" spans="1:10" ht="16" x14ac:dyDescent="0.2">
      <c r="A321" s="63"/>
      <c r="B321" s="75" t="s">
        <v>642</v>
      </c>
      <c r="C321" s="70" t="s">
        <v>641</v>
      </c>
      <c r="D321" s="70" t="s">
        <v>411</v>
      </c>
      <c r="E321" s="130">
        <v>200000</v>
      </c>
      <c r="F321" s="111">
        <v>12.54</v>
      </c>
      <c r="G321" s="479">
        <v>0.66</v>
      </c>
      <c r="H321" s="130">
        <f>SUM(F321:G321)</f>
        <v>13.2</v>
      </c>
      <c r="I321" s="192">
        <f>SUM(H321:H322)</f>
        <v>21.56</v>
      </c>
      <c r="J321" s="23"/>
    </row>
    <row r="322" spans="1:10" ht="16" x14ac:dyDescent="0.2">
      <c r="A322" s="63"/>
      <c r="B322" s="75" t="s">
        <v>642</v>
      </c>
      <c r="C322" s="70" t="s">
        <v>641</v>
      </c>
      <c r="D322" s="70" t="s">
        <v>413</v>
      </c>
      <c r="E322" s="130">
        <v>200000</v>
      </c>
      <c r="F322" s="111">
        <v>8.36</v>
      </c>
      <c r="G322" s="479"/>
      <c r="H322" s="130">
        <f>F322</f>
        <v>8.36</v>
      </c>
      <c r="I322" s="192"/>
      <c r="J322" s="23"/>
    </row>
    <row r="323" spans="1:10" ht="16" x14ac:dyDescent="0.2">
      <c r="A323" s="63"/>
      <c r="B323" s="75"/>
      <c r="C323" s="70"/>
      <c r="D323" s="70"/>
      <c r="E323" s="130"/>
      <c r="F323" s="130"/>
      <c r="G323" s="493"/>
      <c r="H323" s="130"/>
      <c r="I323" s="130"/>
      <c r="J323" s="23"/>
    </row>
    <row r="324" spans="1:10" ht="16" x14ac:dyDescent="0.2">
      <c r="A324" s="63"/>
      <c r="B324" s="75" t="s">
        <v>594</v>
      </c>
      <c r="C324" s="66" t="s">
        <v>72</v>
      </c>
      <c r="D324" s="66" t="s">
        <v>411</v>
      </c>
      <c r="E324" s="78">
        <v>10000</v>
      </c>
      <c r="F324" s="109">
        <v>0</v>
      </c>
      <c r="G324" s="479">
        <f>H324-F324</f>
        <v>8.02</v>
      </c>
      <c r="H324" s="78">
        <v>8.02</v>
      </c>
      <c r="I324" s="144">
        <f>H324</f>
        <v>8.02</v>
      </c>
      <c r="J324" s="23"/>
    </row>
    <row r="325" spans="1:10" ht="16" x14ac:dyDescent="0.2">
      <c r="A325" s="63"/>
      <c r="B325" s="75"/>
      <c r="C325" s="66"/>
      <c r="D325" s="66"/>
      <c r="E325" s="78"/>
      <c r="F325" s="78"/>
      <c r="G325" s="277"/>
      <c r="H325" s="78"/>
      <c r="I325" s="78"/>
      <c r="J325" s="23"/>
    </row>
    <row r="326" spans="1:10" ht="16" x14ac:dyDescent="0.2">
      <c r="A326" s="63"/>
      <c r="B326" s="75" t="s">
        <v>1075</v>
      </c>
      <c r="C326" s="66" t="s">
        <v>1076</v>
      </c>
      <c r="D326" s="66" t="s">
        <v>411</v>
      </c>
      <c r="E326" s="79">
        <v>10000</v>
      </c>
      <c r="F326" s="109">
        <v>0</v>
      </c>
      <c r="G326" s="479">
        <v>0.46</v>
      </c>
      <c r="H326" s="79">
        <v>0.46</v>
      </c>
      <c r="I326" s="144">
        <v>0.46</v>
      </c>
      <c r="J326" s="23"/>
    </row>
    <row r="327" spans="1:10" ht="16" x14ac:dyDescent="0.2">
      <c r="A327" s="63"/>
      <c r="B327" s="75"/>
      <c r="C327" s="66"/>
      <c r="D327" s="66"/>
      <c r="E327" s="79"/>
      <c r="F327" s="78"/>
      <c r="G327" s="277"/>
      <c r="H327" s="79"/>
      <c r="I327" s="78"/>
      <c r="J327" s="23"/>
    </row>
    <row r="328" spans="1:10" ht="16" x14ac:dyDescent="0.2">
      <c r="A328" s="63"/>
      <c r="B328" s="75" t="s">
        <v>596</v>
      </c>
      <c r="C328" s="66" t="s">
        <v>62</v>
      </c>
      <c r="D328" s="66" t="s">
        <v>411</v>
      </c>
      <c r="E328" s="78">
        <v>200000</v>
      </c>
      <c r="F328" s="109">
        <f>H328-G328</f>
        <v>58.52</v>
      </c>
      <c r="G328" s="479">
        <v>3.08</v>
      </c>
      <c r="H328" s="78">
        <v>61.6</v>
      </c>
      <c r="I328" s="144">
        <f>SUM(H328:H331)</f>
        <v>73.72999999999999</v>
      </c>
      <c r="J328" s="23"/>
    </row>
    <row r="329" spans="1:10" ht="16" x14ac:dyDescent="0.2">
      <c r="A329" s="63"/>
      <c r="B329" s="75" t="s">
        <v>596</v>
      </c>
      <c r="C329" s="66" t="s">
        <v>62</v>
      </c>
      <c r="D329" s="66" t="s">
        <v>412</v>
      </c>
      <c r="E329" s="79">
        <v>10000</v>
      </c>
      <c r="F329" s="109">
        <v>3.42</v>
      </c>
      <c r="G329" s="479"/>
      <c r="H329" s="79">
        <f>F329</f>
        <v>3.42</v>
      </c>
      <c r="I329" s="144"/>
      <c r="J329" s="23"/>
    </row>
    <row r="330" spans="1:10" ht="16" x14ac:dyDescent="0.2">
      <c r="A330" s="63"/>
      <c r="B330" s="75" t="s">
        <v>596</v>
      </c>
      <c r="C330" s="66" t="s">
        <v>62</v>
      </c>
      <c r="D330" s="66" t="s">
        <v>413</v>
      </c>
      <c r="E330" s="78">
        <v>200000</v>
      </c>
      <c r="F330" s="109">
        <v>8.36</v>
      </c>
      <c r="G330" s="479"/>
      <c r="H330" s="79">
        <f>F330</f>
        <v>8.36</v>
      </c>
      <c r="I330" s="144"/>
      <c r="J330" s="23"/>
    </row>
    <row r="331" spans="1:10" ht="16" x14ac:dyDescent="0.2">
      <c r="A331" s="63"/>
      <c r="B331" s="75" t="s">
        <v>596</v>
      </c>
      <c r="C331" s="66" t="s">
        <v>62</v>
      </c>
      <c r="D331" s="66" t="s">
        <v>414</v>
      </c>
      <c r="E331" s="79">
        <v>10000</v>
      </c>
      <c r="F331" s="109">
        <v>0.35</v>
      </c>
      <c r="G331" s="479"/>
      <c r="H331" s="79">
        <f>F331</f>
        <v>0.35</v>
      </c>
      <c r="I331" s="144"/>
      <c r="J331" s="23"/>
    </row>
    <row r="332" spans="1:10" ht="16" x14ac:dyDescent="0.2">
      <c r="A332" s="63"/>
      <c r="B332" s="75"/>
      <c r="C332" s="66"/>
      <c r="D332" s="66"/>
      <c r="E332" s="79"/>
      <c r="F332" s="78"/>
      <c r="G332" s="277"/>
      <c r="H332" s="79"/>
      <c r="I332" s="78"/>
      <c r="J332" s="23"/>
    </row>
    <row r="333" spans="1:10" ht="16" x14ac:dyDescent="0.2">
      <c r="A333" s="63"/>
      <c r="B333" s="75" t="s">
        <v>597</v>
      </c>
      <c r="C333" s="66" t="s">
        <v>38</v>
      </c>
      <c r="D333" s="66" t="s">
        <v>411</v>
      </c>
      <c r="E333" s="78">
        <v>20000</v>
      </c>
      <c r="F333" s="109">
        <f>H333-G333</f>
        <v>5.0199999999999996</v>
      </c>
      <c r="G333" s="479">
        <v>5.0199999999999996</v>
      </c>
      <c r="H333" s="78">
        <v>10.039999999999999</v>
      </c>
      <c r="I333" s="144">
        <f>SUM(H333:H336)</f>
        <v>14.649999999999999</v>
      </c>
      <c r="J333" s="211"/>
    </row>
    <row r="334" spans="1:10" ht="16" x14ac:dyDescent="0.2">
      <c r="A334" s="63"/>
      <c r="B334" s="75" t="s">
        <v>597</v>
      </c>
      <c r="C334" s="66" t="s">
        <v>38</v>
      </c>
      <c r="D334" s="66" t="s">
        <v>412</v>
      </c>
      <c r="E334" s="78">
        <v>10000</v>
      </c>
      <c r="F334" s="109">
        <v>3.42</v>
      </c>
      <c r="G334" s="479"/>
      <c r="H334" s="78">
        <f>F334</f>
        <v>3.42</v>
      </c>
      <c r="I334" s="144"/>
      <c r="J334" s="23"/>
    </row>
    <row r="335" spans="1:10" ht="16" x14ac:dyDescent="0.2">
      <c r="A335" s="63"/>
      <c r="B335" s="75" t="s">
        <v>597</v>
      </c>
      <c r="C335" s="66" t="s">
        <v>38</v>
      </c>
      <c r="D335" s="66" t="s">
        <v>413</v>
      </c>
      <c r="E335" s="78">
        <v>20000</v>
      </c>
      <c r="F335" s="109">
        <v>0.84</v>
      </c>
      <c r="G335" s="479"/>
      <c r="H335" s="78">
        <f>F335</f>
        <v>0.84</v>
      </c>
      <c r="I335" s="144"/>
      <c r="J335" s="23"/>
    </row>
    <row r="336" spans="1:10" ht="16" x14ac:dyDescent="0.2">
      <c r="A336" s="63"/>
      <c r="B336" s="75" t="s">
        <v>597</v>
      </c>
      <c r="C336" s="66" t="s">
        <v>38</v>
      </c>
      <c r="D336" s="66" t="s">
        <v>414</v>
      </c>
      <c r="E336" s="78">
        <v>10000</v>
      </c>
      <c r="F336" s="109">
        <v>0.35</v>
      </c>
      <c r="G336" s="479"/>
      <c r="H336" s="78">
        <f>F336</f>
        <v>0.35</v>
      </c>
      <c r="I336" s="144"/>
      <c r="J336" s="23"/>
    </row>
    <row r="337" spans="1:10" ht="16" x14ac:dyDescent="0.2">
      <c r="A337" s="63"/>
      <c r="B337" s="75"/>
      <c r="C337" s="66"/>
      <c r="D337" s="66"/>
      <c r="E337" s="78"/>
      <c r="F337" s="78"/>
      <c r="G337" s="277"/>
      <c r="H337" s="78"/>
      <c r="I337" s="78"/>
      <c r="J337" s="23"/>
    </row>
    <row r="338" spans="1:10" ht="16" x14ac:dyDescent="0.2">
      <c r="A338" s="63"/>
      <c r="B338" s="75" t="s">
        <v>598</v>
      </c>
      <c r="C338" s="66" t="s">
        <v>134</v>
      </c>
      <c r="D338" s="66" t="s">
        <v>411</v>
      </c>
      <c r="E338" s="78">
        <v>10000</v>
      </c>
      <c r="F338" s="109">
        <v>0</v>
      </c>
      <c r="G338" s="479">
        <v>0.91</v>
      </c>
      <c r="H338" s="78">
        <v>0.91</v>
      </c>
      <c r="I338" s="144">
        <f>SUM(H338:H340)</f>
        <v>4.07</v>
      </c>
      <c r="J338" s="23"/>
    </row>
    <row r="339" spans="1:10" ht="16" x14ac:dyDescent="0.2">
      <c r="A339" s="63"/>
      <c r="B339" s="75" t="s">
        <v>598</v>
      </c>
      <c r="C339" s="66" t="s">
        <v>134</v>
      </c>
      <c r="D339" s="66" t="s">
        <v>412</v>
      </c>
      <c r="E339" s="78">
        <v>8000</v>
      </c>
      <c r="F339" s="109">
        <v>2.74</v>
      </c>
      <c r="G339" s="479"/>
      <c r="H339" s="78">
        <v>2.74</v>
      </c>
      <c r="I339" s="144"/>
      <c r="J339" s="23"/>
    </row>
    <row r="340" spans="1:10" ht="16" x14ac:dyDescent="0.2">
      <c r="A340" s="63"/>
      <c r="B340" s="75" t="s">
        <v>598</v>
      </c>
      <c r="C340" s="66" t="s">
        <v>134</v>
      </c>
      <c r="D340" s="66" t="s">
        <v>413</v>
      </c>
      <c r="E340" s="78">
        <v>10000</v>
      </c>
      <c r="F340" s="109">
        <v>0.42</v>
      </c>
      <c r="G340" s="479">
        <v>0</v>
      </c>
      <c r="H340" s="78">
        <v>0.42</v>
      </c>
      <c r="I340" s="144"/>
      <c r="J340" s="23"/>
    </row>
    <row r="341" spans="1:10" ht="16" x14ac:dyDescent="0.2">
      <c r="A341" s="63"/>
      <c r="B341" s="75"/>
      <c r="C341" s="66"/>
      <c r="D341" s="66"/>
      <c r="E341" s="78"/>
      <c r="F341" s="78"/>
      <c r="G341" s="277"/>
      <c r="H341" s="78"/>
      <c r="I341" s="78"/>
      <c r="J341" s="23"/>
    </row>
    <row r="342" spans="1:10" ht="16" x14ac:dyDescent="0.2">
      <c r="A342" s="63"/>
      <c r="B342" s="75" t="s">
        <v>727</v>
      </c>
      <c r="C342" s="66" t="s">
        <v>744</v>
      </c>
      <c r="D342" s="66" t="s">
        <v>411</v>
      </c>
      <c r="E342" s="78">
        <v>10000</v>
      </c>
      <c r="F342" s="109"/>
      <c r="G342" s="479">
        <v>1.26</v>
      </c>
      <c r="H342" s="78">
        <v>1.26</v>
      </c>
      <c r="I342" s="144">
        <f>SUM(H342:H344)</f>
        <v>6.77</v>
      </c>
      <c r="J342" s="23"/>
    </row>
    <row r="343" spans="1:10" ht="16" x14ac:dyDescent="0.2">
      <c r="A343" s="63"/>
      <c r="B343" s="75" t="s">
        <v>727</v>
      </c>
      <c r="C343" s="66" t="s">
        <v>744</v>
      </c>
      <c r="D343" s="66" t="s">
        <v>412</v>
      </c>
      <c r="E343" s="78">
        <v>10000</v>
      </c>
      <c r="F343" s="109">
        <v>3.42</v>
      </c>
      <c r="G343" s="479"/>
      <c r="H343" s="78">
        <v>3.42</v>
      </c>
      <c r="I343" s="144"/>
      <c r="J343" s="23"/>
    </row>
    <row r="344" spans="1:10" ht="16" x14ac:dyDescent="0.2">
      <c r="A344" s="63"/>
      <c r="B344" s="75" t="s">
        <v>727</v>
      </c>
      <c r="C344" s="66" t="s">
        <v>744</v>
      </c>
      <c r="D344" s="66" t="s">
        <v>413</v>
      </c>
      <c r="E344" s="78">
        <v>50000</v>
      </c>
      <c r="F344" s="109">
        <v>2.09</v>
      </c>
      <c r="G344" s="479"/>
      <c r="H344" s="78">
        <v>2.09</v>
      </c>
      <c r="I344" s="144"/>
      <c r="J344" s="23"/>
    </row>
    <row r="345" spans="1:10" ht="16" x14ac:dyDescent="0.2">
      <c r="A345" s="63"/>
      <c r="B345" s="75"/>
      <c r="C345" s="66"/>
      <c r="D345" s="66"/>
      <c r="E345" s="78"/>
      <c r="F345" s="78"/>
      <c r="G345" s="277"/>
      <c r="H345" s="78"/>
      <c r="I345" s="78"/>
      <c r="J345" s="23"/>
    </row>
    <row r="346" spans="1:10" ht="16" x14ac:dyDescent="0.2">
      <c r="A346" s="63"/>
      <c r="B346" s="75" t="s">
        <v>1113</v>
      </c>
      <c r="C346" s="66" t="s">
        <v>1114</v>
      </c>
      <c r="D346" s="66" t="s">
        <v>411</v>
      </c>
      <c r="E346" s="78">
        <v>10000</v>
      </c>
      <c r="F346" s="109">
        <v>0</v>
      </c>
      <c r="G346" s="479">
        <v>14.08</v>
      </c>
      <c r="H346" s="78">
        <v>14.08</v>
      </c>
      <c r="I346" s="144">
        <f>SUM(H346:H347)</f>
        <v>22.439999999999998</v>
      </c>
      <c r="J346" s="23"/>
    </row>
    <row r="347" spans="1:10" ht="16" x14ac:dyDescent="0.2">
      <c r="A347" s="63"/>
      <c r="B347" s="75" t="s">
        <v>1113</v>
      </c>
      <c r="C347" s="66" t="s">
        <v>1114</v>
      </c>
      <c r="D347" s="66" t="s">
        <v>413</v>
      </c>
      <c r="E347" s="78">
        <v>200000</v>
      </c>
      <c r="F347" s="109">
        <v>8.36</v>
      </c>
      <c r="G347" s="479">
        <v>0</v>
      </c>
      <c r="H347" s="78">
        <v>8.36</v>
      </c>
      <c r="I347" s="144"/>
      <c r="J347" s="23"/>
    </row>
    <row r="348" spans="1:10" ht="16" x14ac:dyDescent="0.2">
      <c r="A348" s="63"/>
      <c r="B348" s="75"/>
      <c r="C348" s="66"/>
      <c r="D348" s="66"/>
      <c r="E348" s="78"/>
      <c r="F348" s="78"/>
      <c r="G348" s="277"/>
      <c r="H348" s="78"/>
      <c r="I348" s="78"/>
      <c r="J348" s="23"/>
    </row>
    <row r="349" spans="1:10" ht="16" x14ac:dyDescent="0.2">
      <c r="A349" s="63"/>
      <c r="B349" s="75" t="s">
        <v>599</v>
      </c>
      <c r="C349" s="66" t="s">
        <v>186</v>
      </c>
      <c r="D349" s="66" t="s">
        <v>411</v>
      </c>
      <c r="E349" s="78">
        <v>250000</v>
      </c>
      <c r="F349" s="109">
        <f>H349-G349</f>
        <v>73.92</v>
      </c>
      <c r="G349" s="479">
        <v>3.08</v>
      </c>
      <c r="H349" s="78">
        <v>77</v>
      </c>
      <c r="I349" s="144">
        <f>SUM(H349:H352)</f>
        <v>128.92000000000002</v>
      </c>
      <c r="J349" s="23"/>
    </row>
    <row r="350" spans="1:10" ht="16" x14ac:dyDescent="0.2">
      <c r="A350" s="63"/>
      <c r="B350" s="75" t="s">
        <v>599</v>
      </c>
      <c r="C350" s="66" t="s">
        <v>186</v>
      </c>
      <c r="D350" s="66" t="s">
        <v>417</v>
      </c>
      <c r="E350" s="78">
        <v>45000</v>
      </c>
      <c r="F350" s="109">
        <v>30.47</v>
      </c>
      <c r="G350" s="479"/>
      <c r="H350" s="78">
        <v>30.47</v>
      </c>
      <c r="I350" s="144"/>
      <c r="J350" s="23"/>
    </row>
    <row r="351" spans="1:10" ht="16" x14ac:dyDescent="0.2">
      <c r="A351" s="63"/>
      <c r="B351" s="75" t="s">
        <v>599</v>
      </c>
      <c r="C351" s="66" t="s">
        <v>186</v>
      </c>
      <c r="D351" s="66" t="s">
        <v>413</v>
      </c>
      <c r="E351" s="78">
        <v>250000</v>
      </c>
      <c r="F351" s="109">
        <v>10.45</v>
      </c>
      <c r="G351" s="479"/>
      <c r="H351" s="78">
        <f>F351</f>
        <v>10.45</v>
      </c>
      <c r="I351" s="144"/>
      <c r="J351" s="23"/>
    </row>
    <row r="352" spans="1:10" ht="16" x14ac:dyDescent="0.2">
      <c r="A352" s="63"/>
      <c r="B352" s="75" t="s">
        <v>599</v>
      </c>
      <c r="C352" s="66" t="s">
        <v>186</v>
      </c>
      <c r="D352" s="66" t="s">
        <v>418</v>
      </c>
      <c r="E352" s="78">
        <v>250000</v>
      </c>
      <c r="F352" s="109">
        <v>11</v>
      </c>
      <c r="G352" s="479"/>
      <c r="H352" s="78">
        <f>F352</f>
        <v>11</v>
      </c>
      <c r="I352" s="144"/>
      <c r="J352" s="23"/>
    </row>
    <row r="353" spans="1:19" ht="16" x14ac:dyDescent="0.2">
      <c r="A353" s="63"/>
      <c r="B353" s="75"/>
      <c r="C353" s="66"/>
      <c r="D353" s="66"/>
      <c r="E353" s="78"/>
      <c r="F353" s="78"/>
      <c r="G353" s="277"/>
      <c r="H353" s="78"/>
      <c r="I353" s="78"/>
      <c r="J353" s="23"/>
    </row>
    <row r="354" spans="1:19" ht="16" x14ac:dyDescent="0.2">
      <c r="A354" s="63"/>
      <c r="B354" s="75" t="s">
        <v>602</v>
      </c>
      <c r="C354" s="66" t="s">
        <v>135</v>
      </c>
      <c r="D354" s="66" t="s">
        <v>411</v>
      </c>
      <c r="E354" s="78">
        <v>10000</v>
      </c>
      <c r="F354" s="109">
        <v>0</v>
      </c>
      <c r="G354" s="479">
        <f>H354-F354</f>
        <v>8.02</v>
      </c>
      <c r="H354" s="78">
        <v>8.02</v>
      </c>
      <c r="I354" s="144">
        <f>SUM(H354:H358)</f>
        <v>20.37</v>
      </c>
      <c r="J354" s="23"/>
    </row>
    <row r="355" spans="1:19" ht="16" x14ac:dyDescent="0.2">
      <c r="A355" s="101"/>
      <c r="B355" s="75" t="s">
        <v>602</v>
      </c>
      <c r="C355" s="66" t="s">
        <v>135</v>
      </c>
      <c r="D355" s="173" t="s">
        <v>412</v>
      </c>
      <c r="E355" s="78">
        <v>10000</v>
      </c>
      <c r="F355" s="109">
        <v>3.42</v>
      </c>
      <c r="G355" s="479"/>
      <c r="H355" s="78">
        <f>F355</f>
        <v>3.42</v>
      </c>
      <c r="I355" s="144"/>
      <c r="J355" s="23"/>
    </row>
    <row r="356" spans="1:19" ht="16" x14ac:dyDescent="0.2">
      <c r="A356" s="63"/>
      <c r="B356" s="75" t="s">
        <v>602</v>
      </c>
      <c r="C356" s="66" t="s">
        <v>135</v>
      </c>
      <c r="D356" s="173" t="s">
        <v>413</v>
      </c>
      <c r="E356" s="78">
        <v>100000</v>
      </c>
      <c r="F356" s="109">
        <v>4.18</v>
      </c>
      <c r="G356" s="479"/>
      <c r="H356" s="79">
        <f>F356</f>
        <v>4.18</v>
      </c>
      <c r="I356" s="144"/>
      <c r="J356" s="23"/>
    </row>
    <row r="357" spans="1:19" ht="16" x14ac:dyDescent="0.2">
      <c r="A357" s="63"/>
      <c r="B357" s="75" t="s">
        <v>602</v>
      </c>
      <c r="C357" s="66" t="s">
        <v>135</v>
      </c>
      <c r="D357" s="173" t="s">
        <v>418</v>
      </c>
      <c r="E357" s="78">
        <v>100000</v>
      </c>
      <c r="F357" s="109">
        <v>4.4000000000000004</v>
      </c>
      <c r="G357" s="479"/>
      <c r="H357" s="79">
        <f>F357</f>
        <v>4.4000000000000004</v>
      </c>
      <c r="I357" s="144"/>
      <c r="J357" s="23"/>
    </row>
    <row r="358" spans="1:19" ht="16" x14ac:dyDescent="0.2">
      <c r="A358" s="63"/>
      <c r="B358" s="75" t="s">
        <v>602</v>
      </c>
      <c r="C358" s="66" t="s">
        <v>135</v>
      </c>
      <c r="D358" s="173" t="s">
        <v>414</v>
      </c>
      <c r="E358" s="78">
        <v>10000</v>
      </c>
      <c r="F358" s="109">
        <v>0.35</v>
      </c>
      <c r="G358" s="479"/>
      <c r="H358" s="79">
        <f>F358</f>
        <v>0.35</v>
      </c>
      <c r="I358" s="144"/>
      <c r="J358" s="23"/>
    </row>
    <row r="359" spans="1:19" ht="16" x14ac:dyDescent="0.2">
      <c r="A359" s="63"/>
      <c r="B359" s="75"/>
      <c r="C359" s="66"/>
      <c r="D359" s="173"/>
      <c r="E359" s="78"/>
      <c r="F359" s="78"/>
      <c r="G359" s="277"/>
      <c r="H359" s="78"/>
      <c r="I359" s="78"/>
      <c r="J359" s="23"/>
    </row>
    <row r="360" spans="1:19" ht="16" x14ac:dyDescent="0.2">
      <c r="A360" s="63"/>
      <c r="B360" s="75" t="s">
        <v>1084</v>
      </c>
      <c r="C360" s="66" t="s">
        <v>1085</v>
      </c>
      <c r="D360" s="173" t="s">
        <v>411</v>
      </c>
      <c r="E360" s="78">
        <v>10000</v>
      </c>
      <c r="F360" s="109">
        <v>0</v>
      </c>
      <c r="G360" s="479">
        <v>0.91</v>
      </c>
      <c r="H360" s="79">
        <v>0.91</v>
      </c>
      <c r="I360" s="144">
        <f>SUM(H360:H363)</f>
        <v>2.08</v>
      </c>
      <c r="J360" s="23"/>
    </row>
    <row r="361" spans="1:19" ht="16" x14ac:dyDescent="0.2">
      <c r="A361" s="63"/>
      <c r="B361" s="75" t="s">
        <v>1084</v>
      </c>
      <c r="C361" s="66" t="s">
        <v>1085</v>
      </c>
      <c r="D361" s="173" t="s">
        <v>412</v>
      </c>
      <c r="E361" s="78">
        <v>2000</v>
      </c>
      <c r="F361" s="109">
        <v>0.68</v>
      </c>
      <c r="G361" s="479"/>
      <c r="H361" s="79">
        <v>0.68</v>
      </c>
      <c r="I361" s="144"/>
      <c r="J361" s="23"/>
    </row>
    <row r="362" spans="1:19" ht="16" x14ac:dyDescent="0.2">
      <c r="A362" s="63"/>
      <c r="B362" s="75" t="s">
        <v>1084</v>
      </c>
      <c r="C362" s="66" t="s">
        <v>1085</v>
      </c>
      <c r="D362" s="173" t="s">
        <v>413</v>
      </c>
      <c r="E362" s="78">
        <v>10000</v>
      </c>
      <c r="F362" s="109">
        <v>0.42</v>
      </c>
      <c r="G362" s="479"/>
      <c r="H362" s="79">
        <v>0.42</v>
      </c>
      <c r="I362" s="144"/>
      <c r="J362" s="23"/>
    </row>
    <row r="363" spans="1:19" ht="16" x14ac:dyDescent="0.2">
      <c r="A363" s="63"/>
      <c r="B363" s="75" t="s">
        <v>1084</v>
      </c>
      <c r="C363" s="66" t="s">
        <v>1085</v>
      </c>
      <c r="D363" s="173" t="s">
        <v>414</v>
      </c>
      <c r="E363" s="78">
        <v>2000</v>
      </c>
      <c r="F363" s="109">
        <v>7.0000000000000007E-2</v>
      </c>
      <c r="G363" s="479"/>
      <c r="H363" s="79">
        <v>7.0000000000000007E-2</v>
      </c>
      <c r="I363" s="144"/>
      <c r="J363" s="23"/>
    </row>
    <row r="364" spans="1:19" ht="16" x14ac:dyDescent="0.2">
      <c r="A364" s="63"/>
      <c r="B364" s="75"/>
      <c r="C364" s="66"/>
      <c r="D364" s="66"/>
      <c r="E364" s="78"/>
      <c r="F364" s="78"/>
      <c r="G364" s="277"/>
      <c r="H364" s="79"/>
      <c r="I364" s="78"/>
      <c r="J364" s="23"/>
    </row>
    <row r="365" spans="1:19" s="226" customFormat="1" ht="16" x14ac:dyDescent="0.2">
      <c r="A365" s="63"/>
      <c r="B365" s="75" t="s">
        <v>603</v>
      </c>
      <c r="C365" s="66" t="s">
        <v>42</v>
      </c>
      <c r="D365" s="66" t="s">
        <v>411</v>
      </c>
      <c r="E365" s="78">
        <v>250000</v>
      </c>
      <c r="F365" s="109">
        <v>48.24</v>
      </c>
      <c r="G365" s="479">
        <v>2.0099999999999998</v>
      </c>
      <c r="H365" s="79">
        <f>SUM(F365:G365)</f>
        <v>50.25</v>
      </c>
      <c r="I365" s="144">
        <f>SUM(H365:H370)</f>
        <v>109.32</v>
      </c>
      <c r="J365" s="23"/>
      <c r="K365"/>
      <c r="L365"/>
      <c r="M365"/>
      <c r="N365"/>
      <c r="O365"/>
      <c r="P365"/>
      <c r="Q365"/>
      <c r="R365"/>
      <c r="S365"/>
    </row>
    <row r="366" spans="1:19" ht="16" x14ac:dyDescent="0.2">
      <c r="A366" s="63"/>
      <c r="B366" s="75" t="s">
        <v>603</v>
      </c>
      <c r="C366" s="66" t="s">
        <v>42</v>
      </c>
      <c r="D366" s="173" t="s">
        <v>417</v>
      </c>
      <c r="E366" s="78">
        <v>50000</v>
      </c>
      <c r="F366" s="109">
        <v>33.85</v>
      </c>
      <c r="G366" s="479"/>
      <c r="H366" s="79">
        <f>F366</f>
        <v>33.85</v>
      </c>
      <c r="I366" s="144"/>
      <c r="J366" s="23"/>
    </row>
    <row r="367" spans="1:19" ht="16" x14ac:dyDescent="0.2">
      <c r="A367" s="63"/>
      <c r="B367" s="75" t="s">
        <v>603</v>
      </c>
      <c r="C367" s="66" t="s">
        <v>42</v>
      </c>
      <c r="D367" s="173" t="s">
        <v>412</v>
      </c>
      <c r="E367" s="78">
        <v>10000</v>
      </c>
      <c r="F367" s="109">
        <v>3.42</v>
      </c>
      <c r="G367" s="479"/>
      <c r="H367" s="79">
        <f>F367</f>
        <v>3.42</v>
      </c>
      <c r="I367" s="144"/>
      <c r="J367" s="23"/>
    </row>
    <row r="368" spans="1:19" ht="16" x14ac:dyDescent="0.2">
      <c r="A368" s="63"/>
      <c r="B368" s="75" t="s">
        <v>603</v>
      </c>
      <c r="C368" s="66" t="s">
        <v>42</v>
      </c>
      <c r="D368" s="173" t="s">
        <v>413</v>
      </c>
      <c r="E368" s="78">
        <v>250000</v>
      </c>
      <c r="F368" s="109">
        <v>10.45</v>
      </c>
      <c r="G368" s="479"/>
      <c r="H368" s="79">
        <f>F368</f>
        <v>10.45</v>
      </c>
      <c r="I368" s="144"/>
      <c r="J368" s="23"/>
    </row>
    <row r="369" spans="1:29" ht="16" x14ac:dyDescent="0.2">
      <c r="A369" s="63"/>
      <c r="B369" s="75" t="s">
        <v>603</v>
      </c>
      <c r="C369" s="66" t="s">
        <v>42</v>
      </c>
      <c r="D369" s="173" t="s">
        <v>418</v>
      </c>
      <c r="E369" s="78">
        <v>250000</v>
      </c>
      <c r="F369" s="109">
        <v>11</v>
      </c>
      <c r="G369" s="479"/>
      <c r="H369" s="79">
        <f>F369</f>
        <v>11</v>
      </c>
      <c r="I369" s="144"/>
      <c r="J369" s="23"/>
    </row>
    <row r="370" spans="1:29" ht="16" x14ac:dyDescent="0.2">
      <c r="A370" s="63"/>
      <c r="B370" s="75" t="s">
        <v>603</v>
      </c>
      <c r="C370" s="66" t="s">
        <v>42</v>
      </c>
      <c r="D370" s="173" t="s">
        <v>414</v>
      </c>
      <c r="E370" s="78">
        <v>10000</v>
      </c>
      <c r="F370" s="109">
        <v>0.35</v>
      </c>
      <c r="G370" s="479"/>
      <c r="H370" s="79">
        <f>F370</f>
        <v>0.35</v>
      </c>
      <c r="I370" s="144"/>
      <c r="J370" s="23"/>
    </row>
    <row r="371" spans="1:29" ht="16" x14ac:dyDescent="0.2">
      <c r="A371" s="63"/>
      <c r="B371" s="75"/>
      <c r="C371" s="66"/>
      <c r="D371" s="66"/>
      <c r="E371" s="79"/>
      <c r="F371" s="78"/>
      <c r="G371" s="277"/>
      <c r="H371" s="79"/>
      <c r="I371" s="78"/>
      <c r="J371" s="23"/>
    </row>
    <row r="372" spans="1:29" ht="16" x14ac:dyDescent="0.2">
      <c r="A372" s="63"/>
      <c r="B372" s="75" t="s">
        <v>604</v>
      </c>
      <c r="C372" s="66" t="s">
        <v>43</v>
      </c>
      <c r="D372" s="66" t="s">
        <v>411</v>
      </c>
      <c r="E372" s="78">
        <v>180000</v>
      </c>
      <c r="F372" s="109">
        <f>H372-G372</f>
        <v>239.35999999999999</v>
      </c>
      <c r="G372" s="479">
        <v>14.08</v>
      </c>
      <c r="H372" s="78">
        <v>253.44</v>
      </c>
      <c r="I372" s="144">
        <f>SUM(H372:H375)</f>
        <v>278.79000000000002</v>
      </c>
      <c r="J372" s="23"/>
    </row>
    <row r="373" spans="1:29" ht="16" x14ac:dyDescent="0.2">
      <c r="A373" s="63"/>
      <c r="B373" s="304" t="s">
        <v>604</v>
      </c>
      <c r="C373" s="66" t="s">
        <v>43</v>
      </c>
      <c r="D373" s="66" t="s">
        <v>417</v>
      </c>
      <c r="E373" s="78">
        <v>5000</v>
      </c>
      <c r="F373" s="109">
        <v>17.61</v>
      </c>
      <c r="G373" s="479"/>
      <c r="H373" s="78">
        <f>F373</f>
        <v>17.61</v>
      </c>
      <c r="I373" s="144"/>
      <c r="J373" s="23"/>
    </row>
    <row r="374" spans="1:29" ht="16" x14ac:dyDescent="0.2">
      <c r="A374" s="63"/>
      <c r="B374" s="75" t="s">
        <v>604</v>
      </c>
      <c r="C374" s="66" t="s">
        <v>43</v>
      </c>
      <c r="D374" s="66" t="s">
        <v>413</v>
      </c>
      <c r="E374" s="78">
        <v>180000</v>
      </c>
      <c r="F374" s="109">
        <v>7.52</v>
      </c>
      <c r="G374" s="479"/>
      <c r="H374" s="78">
        <f>F374</f>
        <v>7.52</v>
      </c>
      <c r="I374" s="144"/>
      <c r="J374" s="23"/>
    </row>
    <row r="375" spans="1:29" ht="16" x14ac:dyDescent="0.2">
      <c r="A375" s="63"/>
      <c r="B375" s="304" t="s">
        <v>604</v>
      </c>
      <c r="C375" s="66" t="s">
        <v>43</v>
      </c>
      <c r="D375" s="66" t="s">
        <v>418</v>
      </c>
      <c r="E375" s="78">
        <v>5000</v>
      </c>
      <c r="F375" s="109">
        <v>0.22</v>
      </c>
      <c r="G375" s="479"/>
      <c r="H375" s="78">
        <f>F375</f>
        <v>0.22</v>
      </c>
      <c r="I375" s="144"/>
      <c r="J375" s="23"/>
    </row>
    <row r="376" spans="1:29" ht="16" x14ac:dyDescent="0.2">
      <c r="A376" s="63"/>
      <c r="B376" s="75"/>
      <c r="C376" s="66"/>
      <c r="D376" s="66"/>
      <c r="E376" s="79"/>
      <c r="F376" s="78"/>
      <c r="G376" s="277"/>
      <c r="H376" s="78"/>
      <c r="I376" s="78"/>
      <c r="J376" s="23"/>
    </row>
    <row r="377" spans="1:29" ht="16" x14ac:dyDescent="0.2">
      <c r="A377" s="63"/>
      <c r="B377" s="75" t="s">
        <v>605</v>
      </c>
      <c r="C377" s="66" t="s">
        <v>340</v>
      </c>
      <c r="D377" s="66" t="s">
        <v>411</v>
      </c>
      <c r="E377" s="78">
        <v>20000</v>
      </c>
      <c r="F377" s="109">
        <v>2.0099999999999998</v>
      </c>
      <c r="G377" s="479">
        <v>2.0099999999999998</v>
      </c>
      <c r="H377" s="78">
        <v>4.0199999999999996</v>
      </c>
      <c r="I377" s="144">
        <f>SUM(H377:H378)</f>
        <v>4.4399999999999995</v>
      </c>
      <c r="J377" s="23"/>
    </row>
    <row r="378" spans="1:29" s="305" customFormat="1" ht="16" x14ac:dyDescent="0.2">
      <c r="A378" s="63"/>
      <c r="B378" s="75" t="s">
        <v>605</v>
      </c>
      <c r="C378" s="66" t="s">
        <v>340</v>
      </c>
      <c r="D378" s="66" t="s">
        <v>413</v>
      </c>
      <c r="E378" s="78">
        <v>10000</v>
      </c>
      <c r="F378" s="109">
        <v>0.42</v>
      </c>
      <c r="G378" s="479"/>
      <c r="H378" s="78">
        <f>F378</f>
        <v>0.42</v>
      </c>
      <c r="I378" s="144"/>
      <c r="J378" s="23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1:29" ht="16" x14ac:dyDescent="0.2">
      <c r="A379" s="63"/>
      <c r="B379" s="75"/>
      <c r="C379" s="66"/>
      <c r="D379" s="66"/>
      <c r="E379" s="78"/>
      <c r="F379" s="78"/>
      <c r="G379" s="277"/>
      <c r="H379" s="78"/>
      <c r="I379" s="78"/>
      <c r="J379" s="23"/>
    </row>
    <row r="380" spans="1:29" s="305" customFormat="1" ht="16" x14ac:dyDescent="0.2">
      <c r="A380" s="63"/>
      <c r="B380" s="75" t="s">
        <v>606</v>
      </c>
      <c r="C380" s="66" t="s">
        <v>44</v>
      </c>
      <c r="D380" s="66" t="s">
        <v>411</v>
      </c>
      <c r="E380" s="78">
        <v>10000</v>
      </c>
      <c r="F380" s="109">
        <v>0</v>
      </c>
      <c r="G380" s="479">
        <v>14.08</v>
      </c>
      <c r="H380" s="78">
        <v>14.08</v>
      </c>
      <c r="I380" s="144">
        <f>SUM(H380:H381)</f>
        <v>14.5</v>
      </c>
      <c r="J380" s="23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1:29" ht="16" x14ac:dyDescent="0.2">
      <c r="A381" s="63"/>
      <c r="B381" s="75" t="s">
        <v>606</v>
      </c>
      <c r="C381" s="66" t="s">
        <v>44</v>
      </c>
      <c r="D381" s="66" t="s">
        <v>413</v>
      </c>
      <c r="E381" s="79">
        <v>10000</v>
      </c>
      <c r="F381" s="109">
        <v>0.42</v>
      </c>
      <c r="G381" s="479"/>
      <c r="H381" s="79">
        <f>F381</f>
        <v>0.42</v>
      </c>
      <c r="I381" s="144"/>
      <c r="J381" s="23"/>
    </row>
    <row r="382" spans="1:29" ht="16" x14ac:dyDescent="0.2">
      <c r="A382" s="63"/>
      <c r="B382" s="75"/>
      <c r="C382" s="66"/>
      <c r="D382" s="66"/>
      <c r="E382" s="79"/>
      <c r="F382" s="78"/>
      <c r="G382" s="277"/>
      <c r="H382" s="79"/>
      <c r="I382" s="78"/>
      <c r="J382" s="23"/>
    </row>
    <row r="383" spans="1:29" ht="16" x14ac:dyDescent="0.2">
      <c r="A383" s="63"/>
      <c r="B383" s="75" t="s">
        <v>607</v>
      </c>
      <c r="C383" s="66" t="s">
        <v>96</v>
      </c>
      <c r="D383" s="66" t="s">
        <v>411</v>
      </c>
      <c r="E383" s="78">
        <v>30000</v>
      </c>
      <c r="F383" s="109">
        <f>H383-G383</f>
        <v>4.0200000000000005</v>
      </c>
      <c r="G383" s="479">
        <v>2.0099999999999998</v>
      </c>
      <c r="H383" s="78">
        <v>6.03</v>
      </c>
      <c r="I383" s="144">
        <f>SUM(H383:H384)</f>
        <v>6.45</v>
      </c>
      <c r="J383" s="23"/>
    </row>
    <row r="384" spans="1:29" ht="16" x14ac:dyDescent="0.2">
      <c r="A384" s="63"/>
      <c r="B384" s="75" t="s">
        <v>607</v>
      </c>
      <c r="C384" s="66" t="s">
        <v>96</v>
      </c>
      <c r="D384" s="66" t="s">
        <v>413</v>
      </c>
      <c r="E384" s="79">
        <v>10000</v>
      </c>
      <c r="F384" s="109">
        <v>0.42</v>
      </c>
      <c r="G384" s="479"/>
      <c r="H384" s="79">
        <f>F384</f>
        <v>0.42</v>
      </c>
      <c r="I384" s="144"/>
      <c r="J384" s="23"/>
    </row>
    <row r="385" spans="1:10" ht="16" x14ac:dyDescent="0.2">
      <c r="A385" s="63"/>
      <c r="B385" s="75"/>
      <c r="C385" s="66"/>
      <c r="D385" s="66"/>
      <c r="E385" s="79"/>
      <c r="F385" s="78"/>
      <c r="G385" s="277"/>
      <c r="H385" s="79"/>
      <c r="I385" s="78"/>
      <c r="J385" s="23"/>
    </row>
    <row r="386" spans="1:10" ht="16" x14ac:dyDescent="0.2">
      <c r="A386" s="63"/>
      <c r="B386" s="75" t="s">
        <v>1115</v>
      </c>
      <c r="C386" s="66" t="s">
        <v>1116</v>
      </c>
      <c r="D386" s="66" t="s">
        <v>411</v>
      </c>
      <c r="E386" s="79">
        <v>10000</v>
      </c>
      <c r="F386" s="109">
        <v>0</v>
      </c>
      <c r="G386" s="479">
        <v>2.0099999999999998</v>
      </c>
      <c r="H386" s="277">
        <v>2.0099999999999998</v>
      </c>
      <c r="I386" s="144">
        <f>SUM(H386:H391)</f>
        <v>14.73</v>
      </c>
      <c r="J386" s="23"/>
    </row>
    <row r="387" spans="1:10" ht="16" x14ac:dyDescent="0.2">
      <c r="A387" s="63"/>
      <c r="B387" s="75" t="s">
        <v>1115</v>
      </c>
      <c r="C387" s="66" t="s">
        <v>1116</v>
      </c>
      <c r="D387" s="173" t="s">
        <v>417</v>
      </c>
      <c r="E387" s="79">
        <v>5000</v>
      </c>
      <c r="F387" s="109">
        <v>3.39</v>
      </c>
      <c r="G387" s="479"/>
      <c r="H387" s="78">
        <v>3.39</v>
      </c>
      <c r="I387" s="144"/>
      <c r="J387" s="23"/>
    </row>
    <row r="388" spans="1:10" ht="16" x14ac:dyDescent="0.2">
      <c r="A388" s="63"/>
      <c r="B388" s="75" t="s">
        <v>1115</v>
      </c>
      <c r="C388" s="66" t="s">
        <v>1116</v>
      </c>
      <c r="D388" s="173" t="s">
        <v>412</v>
      </c>
      <c r="E388" s="79">
        <v>2000</v>
      </c>
      <c r="F388" s="109">
        <v>0.68</v>
      </c>
      <c r="G388" s="479"/>
      <c r="H388" s="78">
        <v>0.68</v>
      </c>
      <c r="I388" s="144"/>
      <c r="J388" s="23"/>
    </row>
    <row r="389" spans="1:10" ht="16" x14ac:dyDescent="0.2">
      <c r="A389" s="63"/>
      <c r="B389" s="75" t="s">
        <v>1115</v>
      </c>
      <c r="C389" s="66" t="s">
        <v>1116</v>
      </c>
      <c r="D389" s="173" t="s">
        <v>413</v>
      </c>
      <c r="E389" s="79">
        <v>200000</v>
      </c>
      <c r="F389" s="109">
        <v>8.36</v>
      </c>
      <c r="G389" s="479"/>
      <c r="H389" s="78">
        <v>8.36</v>
      </c>
      <c r="I389" s="144"/>
      <c r="J389" s="23"/>
    </row>
    <row r="390" spans="1:10" ht="16" x14ac:dyDescent="0.2">
      <c r="A390" s="63"/>
      <c r="B390" s="75" t="s">
        <v>1115</v>
      </c>
      <c r="C390" s="66" t="s">
        <v>1116</v>
      </c>
      <c r="D390" s="173" t="s">
        <v>418</v>
      </c>
      <c r="E390" s="79">
        <v>5000</v>
      </c>
      <c r="F390" s="109">
        <v>0.22</v>
      </c>
      <c r="G390" s="479"/>
      <c r="H390" s="78">
        <v>0.22</v>
      </c>
      <c r="I390" s="144"/>
      <c r="J390" s="23"/>
    </row>
    <row r="391" spans="1:10" ht="16" x14ac:dyDescent="0.2">
      <c r="A391" s="63"/>
      <c r="B391" s="75" t="s">
        <v>1115</v>
      </c>
      <c r="C391" s="66" t="s">
        <v>1116</v>
      </c>
      <c r="D391" s="173" t="s">
        <v>414</v>
      </c>
      <c r="E391" s="79">
        <v>2000</v>
      </c>
      <c r="F391" s="109">
        <v>7.0000000000000007E-2</v>
      </c>
      <c r="G391" s="479"/>
      <c r="H391" s="78">
        <v>7.0000000000000007E-2</v>
      </c>
      <c r="I391" s="144"/>
      <c r="J391" s="23"/>
    </row>
    <row r="392" spans="1:10" ht="16" x14ac:dyDescent="0.2">
      <c r="A392" s="63"/>
      <c r="B392" s="75"/>
      <c r="C392" s="66"/>
      <c r="D392" s="66"/>
      <c r="E392" s="79"/>
      <c r="F392" s="78"/>
      <c r="G392" s="277"/>
      <c r="H392" s="79"/>
      <c r="I392" s="78"/>
      <c r="J392" s="23"/>
    </row>
    <row r="393" spans="1:10" ht="16" x14ac:dyDescent="0.2">
      <c r="A393" s="63"/>
      <c r="B393" s="75" t="s">
        <v>608</v>
      </c>
      <c r="C393" s="66" t="s">
        <v>496</v>
      </c>
      <c r="D393" s="66" t="s">
        <v>411</v>
      </c>
      <c r="E393" s="79">
        <v>10000</v>
      </c>
      <c r="F393" s="109">
        <v>0</v>
      </c>
      <c r="G393" s="479">
        <v>1.26</v>
      </c>
      <c r="H393" s="79">
        <f>SUM(F393:G393)</f>
        <v>1.26</v>
      </c>
      <c r="I393" s="144">
        <f>H393</f>
        <v>1.26</v>
      </c>
      <c r="J393" s="23"/>
    </row>
    <row r="394" spans="1:10" ht="16" x14ac:dyDescent="0.2">
      <c r="A394" s="63"/>
      <c r="B394" s="75"/>
      <c r="C394" s="66"/>
      <c r="D394" s="66"/>
      <c r="E394" s="79"/>
      <c r="F394" s="78"/>
      <c r="G394" s="277"/>
      <c r="H394" s="79"/>
      <c r="I394" s="78"/>
      <c r="J394" s="23"/>
    </row>
    <row r="395" spans="1:10" ht="16" x14ac:dyDescent="0.2">
      <c r="A395" s="63"/>
      <c r="B395" s="75" t="s">
        <v>609</v>
      </c>
      <c r="C395" s="66" t="s">
        <v>137</v>
      </c>
      <c r="D395" s="66" t="s">
        <v>411</v>
      </c>
      <c r="E395" s="79">
        <v>100000</v>
      </c>
      <c r="F395" s="109">
        <f>H395-G395</f>
        <v>5.9399999999999995</v>
      </c>
      <c r="G395" s="479">
        <v>0.66</v>
      </c>
      <c r="H395" s="79">
        <v>6.6</v>
      </c>
      <c r="I395" s="144">
        <f>SUM(H395:H396)</f>
        <v>10.78</v>
      </c>
      <c r="J395" s="23"/>
    </row>
    <row r="396" spans="1:10" ht="16" x14ac:dyDescent="0.2">
      <c r="A396" s="63"/>
      <c r="B396" s="75" t="s">
        <v>609</v>
      </c>
      <c r="C396" s="66" t="s">
        <v>137</v>
      </c>
      <c r="D396" s="66" t="s">
        <v>413</v>
      </c>
      <c r="E396" s="79">
        <v>100000</v>
      </c>
      <c r="F396" s="109">
        <v>4.18</v>
      </c>
      <c r="G396" s="479"/>
      <c r="H396" s="79">
        <f>F396</f>
        <v>4.18</v>
      </c>
      <c r="I396" s="144"/>
      <c r="J396" s="23"/>
    </row>
    <row r="397" spans="1:10" ht="16" x14ac:dyDescent="0.2">
      <c r="A397" s="63"/>
      <c r="B397" s="75"/>
      <c r="C397" s="66"/>
      <c r="D397" s="66"/>
      <c r="E397" s="79"/>
      <c r="F397" s="78"/>
      <c r="G397" s="277"/>
      <c r="H397" s="79"/>
      <c r="I397" s="78"/>
      <c r="J397" s="23"/>
    </row>
    <row r="398" spans="1:10" ht="16" x14ac:dyDescent="0.2">
      <c r="A398" s="63"/>
      <c r="B398" s="75" t="s">
        <v>610</v>
      </c>
      <c r="C398" s="66" t="s">
        <v>45</v>
      </c>
      <c r="D398" s="66" t="s">
        <v>411</v>
      </c>
      <c r="E398" s="78">
        <v>10000</v>
      </c>
      <c r="F398" s="109">
        <v>0</v>
      </c>
      <c r="G398" s="479">
        <v>2.0099999999999998</v>
      </c>
      <c r="H398" s="78">
        <v>2.0099999999999998</v>
      </c>
      <c r="I398" s="144">
        <f>H398</f>
        <v>2.0099999999999998</v>
      </c>
      <c r="J398" s="211"/>
    </row>
    <row r="399" spans="1:10" ht="16" x14ac:dyDescent="0.2">
      <c r="A399" s="63"/>
      <c r="B399" s="75"/>
      <c r="C399" s="66"/>
      <c r="D399" s="66"/>
      <c r="E399" s="78"/>
      <c r="F399" s="78"/>
      <c r="G399" s="277"/>
      <c r="H399" s="78"/>
      <c r="I399" s="78"/>
      <c r="J399" s="211"/>
    </row>
    <row r="400" spans="1:10" ht="16" x14ac:dyDescent="0.2">
      <c r="A400" s="63"/>
      <c r="B400" s="75" t="s">
        <v>1117</v>
      </c>
      <c r="C400" s="66" t="s">
        <v>1118</v>
      </c>
      <c r="D400" s="66" t="s">
        <v>411</v>
      </c>
      <c r="E400" s="576">
        <v>100000</v>
      </c>
      <c r="F400" s="109">
        <v>18.09</v>
      </c>
      <c r="G400" s="144">
        <v>2.0099999999999998</v>
      </c>
      <c r="H400" s="78">
        <v>20.100000000000001</v>
      </c>
      <c r="I400" s="144">
        <f>SUM(H400:H405)</f>
        <v>80.73</v>
      </c>
      <c r="J400" s="211"/>
    </row>
    <row r="401" spans="1:10" ht="16" x14ac:dyDescent="0.2">
      <c r="A401" s="63"/>
      <c r="B401" s="75" t="s">
        <v>1117</v>
      </c>
      <c r="C401" s="66" t="s">
        <v>1118</v>
      </c>
      <c r="D401" s="173" t="s">
        <v>417</v>
      </c>
      <c r="E401" s="577">
        <v>100000</v>
      </c>
      <c r="F401" s="109">
        <v>44.1</v>
      </c>
      <c r="G401" s="144"/>
      <c r="H401" s="78">
        <v>44.1</v>
      </c>
      <c r="I401" s="144"/>
      <c r="J401" s="211"/>
    </row>
    <row r="402" spans="1:10" ht="16" x14ac:dyDescent="0.2">
      <c r="A402" s="63"/>
      <c r="B402" s="75" t="s">
        <v>1117</v>
      </c>
      <c r="C402" s="66" t="s">
        <v>1118</v>
      </c>
      <c r="D402" s="173" t="s">
        <v>412</v>
      </c>
      <c r="E402" s="577">
        <v>10000</v>
      </c>
      <c r="F402" s="109">
        <v>3.42</v>
      </c>
      <c r="G402" s="144"/>
      <c r="H402" s="78">
        <v>3.42</v>
      </c>
      <c r="I402" s="144"/>
      <c r="J402" s="211"/>
    </row>
    <row r="403" spans="1:10" ht="16" x14ac:dyDescent="0.2">
      <c r="A403" s="63"/>
      <c r="B403" s="75" t="s">
        <v>1117</v>
      </c>
      <c r="C403" s="66" t="s">
        <v>1118</v>
      </c>
      <c r="D403" s="173" t="s">
        <v>413</v>
      </c>
      <c r="E403" s="577">
        <v>200000</v>
      </c>
      <c r="F403" s="109">
        <v>8.36</v>
      </c>
      <c r="G403" s="144"/>
      <c r="H403" s="78">
        <v>8.36</v>
      </c>
      <c r="I403" s="144"/>
      <c r="J403" s="211"/>
    </row>
    <row r="404" spans="1:10" ht="16" x14ac:dyDescent="0.2">
      <c r="A404" s="63"/>
      <c r="B404" s="75" t="s">
        <v>1117</v>
      </c>
      <c r="C404" s="66" t="s">
        <v>1118</v>
      </c>
      <c r="D404" s="173" t="s">
        <v>418</v>
      </c>
      <c r="E404" s="577">
        <v>100000</v>
      </c>
      <c r="F404" s="109">
        <v>4.4000000000000004</v>
      </c>
      <c r="G404" s="144"/>
      <c r="H404" s="78">
        <v>4.4000000000000004</v>
      </c>
      <c r="I404" s="144"/>
      <c r="J404" s="211"/>
    </row>
    <row r="405" spans="1:10" ht="16" x14ac:dyDescent="0.2">
      <c r="A405" s="63"/>
      <c r="B405" s="75" t="s">
        <v>1117</v>
      </c>
      <c r="C405" s="66" t="s">
        <v>1118</v>
      </c>
      <c r="D405" s="173" t="s">
        <v>414</v>
      </c>
      <c r="E405" s="577">
        <v>10000</v>
      </c>
      <c r="F405" s="109">
        <v>0.35</v>
      </c>
      <c r="G405" s="144"/>
      <c r="H405" s="78">
        <v>0.35</v>
      </c>
      <c r="I405" s="144"/>
      <c r="J405" s="211" t="s">
        <v>1130</v>
      </c>
    </row>
    <row r="406" spans="1:10" ht="16" x14ac:dyDescent="0.2">
      <c r="A406" s="63"/>
      <c r="B406" s="75"/>
      <c r="C406" s="66"/>
      <c r="D406" s="66"/>
      <c r="E406" s="78"/>
      <c r="F406" s="78"/>
      <c r="G406" s="277"/>
      <c r="H406" s="78"/>
      <c r="I406" s="78"/>
      <c r="J406" s="211"/>
    </row>
    <row r="407" spans="1:10" ht="16" x14ac:dyDescent="0.2">
      <c r="A407" s="63"/>
      <c r="B407" s="75" t="s">
        <v>611</v>
      </c>
      <c r="C407" s="66" t="s">
        <v>230</v>
      </c>
      <c r="D407" s="66" t="s">
        <v>411</v>
      </c>
      <c r="E407" s="79">
        <v>100000</v>
      </c>
      <c r="F407" s="109">
        <v>45.18</v>
      </c>
      <c r="G407" s="479">
        <v>5.0199999999999996</v>
      </c>
      <c r="H407" s="79">
        <v>50.2</v>
      </c>
      <c r="I407" s="144">
        <f>SUM(H407:H410)</f>
        <v>97.65000000000002</v>
      </c>
      <c r="J407" s="23"/>
    </row>
    <row r="408" spans="1:10" ht="16" x14ac:dyDescent="0.2">
      <c r="A408" s="63"/>
      <c r="B408" s="75" t="s">
        <v>611</v>
      </c>
      <c r="C408" s="66" t="s">
        <v>230</v>
      </c>
      <c r="D408" s="66" t="s">
        <v>417</v>
      </c>
      <c r="E408" s="79">
        <v>50000</v>
      </c>
      <c r="F408" s="109">
        <v>33.85</v>
      </c>
      <c r="G408" s="479"/>
      <c r="H408" s="79">
        <f>F408</f>
        <v>33.85</v>
      </c>
      <c r="I408" s="144"/>
      <c r="J408" s="23"/>
    </row>
    <row r="409" spans="1:10" ht="16" x14ac:dyDescent="0.2">
      <c r="A409" s="63"/>
      <c r="B409" s="75" t="s">
        <v>611</v>
      </c>
      <c r="C409" s="66" t="s">
        <v>230</v>
      </c>
      <c r="D409" s="66" t="s">
        <v>413</v>
      </c>
      <c r="E409" s="79">
        <v>220000</v>
      </c>
      <c r="F409" s="109">
        <v>9.1999999999999993</v>
      </c>
      <c r="G409" s="479"/>
      <c r="H409" s="79">
        <f>F409</f>
        <v>9.1999999999999993</v>
      </c>
      <c r="I409" s="144"/>
      <c r="J409" s="23"/>
    </row>
    <row r="410" spans="1:10" ht="16" x14ac:dyDescent="0.2">
      <c r="A410" s="63"/>
      <c r="B410" s="75" t="s">
        <v>611</v>
      </c>
      <c r="C410" s="66" t="s">
        <v>230</v>
      </c>
      <c r="D410" s="173" t="s">
        <v>418</v>
      </c>
      <c r="E410" s="78">
        <v>100000</v>
      </c>
      <c r="F410" s="109">
        <v>4.4000000000000004</v>
      </c>
      <c r="G410" s="479"/>
      <c r="H410" s="78">
        <f>F410</f>
        <v>4.4000000000000004</v>
      </c>
      <c r="I410" s="144"/>
      <c r="J410" s="23"/>
    </row>
    <row r="411" spans="1:10" ht="16" x14ac:dyDescent="0.2">
      <c r="A411" s="63"/>
      <c r="B411" s="75"/>
      <c r="C411" s="66"/>
      <c r="D411" s="173"/>
      <c r="E411" s="78"/>
      <c r="F411" s="78"/>
      <c r="G411" s="277"/>
      <c r="H411" s="78"/>
      <c r="I411" s="78"/>
      <c r="J411" s="23"/>
    </row>
    <row r="412" spans="1:10" ht="16" x14ac:dyDescent="0.2">
      <c r="A412" s="63"/>
      <c r="B412" s="75" t="s">
        <v>1100</v>
      </c>
      <c r="C412" s="66" t="s">
        <v>1101</v>
      </c>
      <c r="D412" s="173" t="s">
        <v>411</v>
      </c>
      <c r="E412" s="78">
        <v>250000</v>
      </c>
      <c r="F412" s="109">
        <v>15.84</v>
      </c>
      <c r="G412" s="479">
        <v>0.66</v>
      </c>
      <c r="H412" s="78">
        <f>16.5</f>
        <v>16.5</v>
      </c>
      <c r="I412" s="144">
        <f>SUM(H412:H413)</f>
        <v>16.920000000000002</v>
      </c>
      <c r="J412" s="23"/>
    </row>
    <row r="413" spans="1:10" ht="16" x14ac:dyDescent="0.2">
      <c r="A413" s="63"/>
      <c r="B413" s="75" t="s">
        <v>1100</v>
      </c>
      <c r="C413" s="66" t="s">
        <v>1101</v>
      </c>
      <c r="D413" s="173" t="s">
        <v>413</v>
      </c>
      <c r="E413" s="78">
        <v>10000</v>
      </c>
      <c r="F413" s="109">
        <v>0.42</v>
      </c>
      <c r="G413" s="479"/>
      <c r="H413" s="78">
        <v>0.42</v>
      </c>
      <c r="I413" s="144"/>
      <c r="J413" s="23"/>
    </row>
    <row r="414" spans="1:10" ht="16" x14ac:dyDescent="0.2">
      <c r="A414" s="63"/>
      <c r="B414" s="75"/>
      <c r="C414" s="66"/>
      <c r="D414" s="66"/>
      <c r="E414" s="79"/>
      <c r="F414" s="78"/>
      <c r="G414" s="277"/>
      <c r="H414" s="79"/>
      <c r="I414" s="78"/>
      <c r="J414" s="23"/>
    </row>
    <row r="415" spans="1:10" ht="16" x14ac:dyDescent="0.2">
      <c r="A415" s="63"/>
      <c r="B415" s="75" t="s">
        <v>612</v>
      </c>
      <c r="C415" s="66" t="s">
        <v>334</v>
      </c>
      <c r="D415" s="66" t="s">
        <v>411</v>
      </c>
      <c r="E415" s="78">
        <v>50000</v>
      </c>
      <c r="F415" s="109">
        <f>H415-G415</f>
        <v>12.32</v>
      </c>
      <c r="G415" s="479">
        <v>3.08</v>
      </c>
      <c r="H415" s="78">
        <v>15.4</v>
      </c>
      <c r="I415" s="144">
        <f>SUM(H415:H420)</f>
        <v>70.92</v>
      </c>
      <c r="J415" s="23"/>
    </row>
    <row r="416" spans="1:10" ht="16" x14ac:dyDescent="0.2">
      <c r="A416" s="63"/>
      <c r="B416" s="75" t="s">
        <v>612</v>
      </c>
      <c r="C416" s="66" t="s">
        <v>334</v>
      </c>
      <c r="D416" s="173" t="s">
        <v>417</v>
      </c>
      <c r="E416" s="78">
        <v>50000</v>
      </c>
      <c r="F416" s="109">
        <v>22.05</v>
      </c>
      <c r="G416" s="479"/>
      <c r="H416" s="78">
        <f>F416</f>
        <v>22.05</v>
      </c>
      <c r="I416" s="144"/>
      <c r="J416" s="104" t="s">
        <v>1158</v>
      </c>
    </row>
    <row r="417" spans="1:10" ht="16" x14ac:dyDescent="0.2">
      <c r="A417" s="63"/>
      <c r="B417" s="75" t="s">
        <v>612</v>
      </c>
      <c r="C417" s="66" t="s">
        <v>334</v>
      </c>
      <c r="D417" s="173" t="s">
        <v>412</v>
      </c>
      <c r="E417" s="78">
        <v>10000</v>
      </c>
      <c r="F417" s="109">
        <v>3.42</v>
      </c>
      <c r="G417" s="479"/>
      <c r="H417" s="78">
        <f>F417</f>
        <v>3.42</v>
      </c>
      <c r="I417" s="144"/>
      <c r="J417" s="91"/>
    </row>
    <row r="418" spans="1:10" ht="16" x14ac:dyDescent="0.2">
      <c r="A418" s="63"/>
      <c r="B418" s="75" t="s">
        <v>612</v>
      </c>
      <c r="C418" s="66" t="s">
        <v>334</v>
      </c>
      <c r="D418" s="173" t="s">
        <v>413</v>
      </c>
      <c r="E418" s="78">
        <v>500000</v>
      </c>
      <c r="F418" s="109">
        <v>20.9</v>
      </c>
      <c r="G418" s="479"/>
      <c r="H418" s="78">
        <f>F418</f>
        <v>20.9</v>
      </c>
      <c r="I418" s="144"/>
      <c r="J418" s="91"/>
    </row>
    <row r="419" spans="1:10" ht="16" x14ac:dyDescent="0.2">
      <c r="A419" s="63"/>
      <c r="B419" s="75" t="s">
        <v>612</v>
      </c>
      <c r="C419" s="66" t="s">
        <v>334</v>
      </c>
      <c r="D419" s="173" t="s">
        <v>418</v>
      </c>
      <c r="E419" s="78">
        <v>200000</v>
      </c>
      <c r="F419" s="109">
        <v>8.8000000000000007</v>
      </c>
      <c r="G419" s="479"/>
      <c r="H419" s="78">
        <f>F419</f>
        <v>8.8000000000000007</v>
      </c>
      <c r="I419" s="144"/>
      <c r="J419" s="91"/>
    </row>
    <row r="420" spans="1:10" ht="16" x14ac:dyDescent="0.2">
      <c r="A420" s="63"/>
      <c r="B420" s="75" t="s">
        <v>612</v>
      </c>
      <c r="C420" s="66" t="s">
        <v>334</v>
      </c>
      <c r="D420" s="173" t="s">
        <v>414</v>
      </c>
      <c r="E420" s="78">
        <v>10000</v>
      </c>
      <c r="F420" s="109">
        <v>0.35</v>
      </c>
      <c r="G420" s="479"/>
      <c r="H420" s="79">
        <f>F420</f>
        <v>0.35</v>
      </c>
      <c r="I420" s="144"/>
      <c r="J420" s="91"/>
    </row>
    <row r="421" spans="1:10" ht="16" x14ac:dyDescent="0.2">
      <c r="A421" s="63"/>
      <c r="B421" s="75"/>
      <c r="C421" s="66"/>
      <c r="D421" s="173"/>
      <c r="E421" s="78"/>
      <c r="F421" s="78"/>
      <c r="G421" s="277"/>
      <c r="H421" s="78"/>
      <c r="I421" s="78"/>
      <c r="J421" s="91"/>
    </row>
    <row r="422" spans="1:10" ht="16" x14ac:dyDescent="0.2">
      <c r="A422" s="63"/>
      <c r="B422" s="75" t="s">
        <v>1166</v>
      </c>
      <c r="C422" s="66" t="s">
        <v>1167</v>
      </c>
      <c r="D422" s="173" t="s">
        <v>411</v>
      </c>
      <c r="E422" s="78">
        <v>150000</v>
      </c>
      <c r="F422" s="109">
        <v>7.42</v>
      </c>
      <c r="G422" s="479">
        <v>0.53</v>
      </c>
      <c r="H422" s="79">
        <f>SUM(F422:G422)</f>
        <v>7.95</v>
      </c>
      <c r="I422" s="144">
        <f>SUM(H422:H425)</f>
        <v>20.62</v>
      </c>
      <c r="J422" s="91"/>
    </row>
    <row r="423" spans="1:10" ht="16" x14ac:dyDescent="0.2">
      <c r="A423" s="63"/>
      <c r="B423" s="75" t="s">
        <v>1166</v>
      </c>
      <c r="C423" s="66" t="s">
        <v>1167</v>
      </c>
      <c r="D423" s="173" t="s">
        <v>417</v>
      </c>
      <c r="E423" s="78">
        <v>50000</v>
      </c>
      <c r="F423" s="109">
        <v>4.2</v>
      </c>
      <c r="G423" s="479"/>
      <c r="H423" s="79">
        <v>4.2</v>
      </c>
      <c r="I423" s="144"/>
      <c r="J423" s="91"/>
    </row>
    <row r="424" spans="1:10" ht="16" x14ac:dyDescent="0.2">
      <c r="A424" s="63"/>
      <c r="B424" s="75" t="s">
        <v>1166</v>
      </c>
      <c r="C424" s="66" t="s">
        <v>1167</v>
      </c>
      <c r="D424" s="173" t="s">
        <v>413</v>
      </c>
      <c r="E424" s="78">
        <v>150000</v>
      </c>
      <c r="F424" s="109">
        <v>6.27</v>
      </c>
      <c r="G424" s="479"/>
      <c r="H424" s="79">
        <v>6.27</v>
      </c>
      <c r="I424" s="144"/>
      <c r="J424" s="91"/>
    </row>
    <row r="425" spans="1:10" ht="16" x14ac:dyDescent="0.2">
      <c r="A425" s="63"/>
      <c r="B425" s="75" t="s">
        <v>1166</v>
      </c>
      <c r="C425" s="66" t="s">
        <v>1167</v>
      </c>
      <c r="D425" s="66" t="s">
        <v>418</v>
      </c>
      <c r="E425" s="78">
        <v>50000</v>
      </c>
      <c r="F425" s="109">
        <v>2.2000000000000002</v>
      </c>
      <c r="G425" s="479"/>
      <c r="H425" s="79">
        <v>2.2000000000000002</v>
      </c>
      <c r="I425" s="144"/>
      <c r="J425" s="91"/>
    </row>
    <row r="426" spans="1:10" ht="16" x14ac:dyDescent="0.2">
      <c r="A426" s="63"/>
      <c r="B426" s="75"/>
      <c r="C426" s="66"/>
      <c r="D426" s="66"/>
      <c r="E426" s="78"/>
      <c r="F426" s="78"/>
      <c r="G426" s="277"/>
      <c r="H426" s="79"/>
      <c r="I426" s="78"/>
      <c r="J426" s="91"/>
    </row>
    <row r="427" spans="1:10" ht="16" x14ac:dyDescent="0.2">
      <c r="A427" s="63"/>
      <c r="B427" s="75" t="s">
        <v>613</v>
      </c>
      <c r="C427" s="66" t="s">
        <v>182</v>
      </c>
      <c r="D427" s="66" t="s">
        <v>411</v>
      </c>
      <c r="E427" s="78">
        <v>10000</v>
      </c>
      <c r="F427" s="109">
        <v>0</v>
      </c>
      <c r="G427" s="479">
        <v>1.26</v>
      </c>
      <c r="H427" s="78">
        <f>SUM(F427:G427)</f>
        <v>1.26</v>
      </c>
      <c r="I427" s="144">
        <f>SUM(H427:H428)</f>
        <v>2.17</v>
      </c>
      <c r="J427" s="104"/>
    </row>
    <row r="428" spans="1:10" ht="16" x14ac:dyDescent="0.2">
      <c r="A428" s="63"/>
      <c r="B428" s="75" t="s">
        <v>613</v>
      </c>
      <c r="C428" s="66" t="s">
        <v>182</v>
      </c>
      <c r="D428" s="66" t="s">
        <v>417</v>
      </c>
      <c r="E428" s="78">
        <v>5000</v>
      </c>
      <c r="F428" s="109">
        <v>0.91</v>
      </c>
      <c r="G428" s="478"/>
      <c r="H428" s="78">
        <f>F428</f>
        <v>0.91</v>
      </c>
      <c r="I428" s="144"/>
      <c r="J428" s="104"/>
    </row>
    <row r="429" spans="1:10" ht="16" x14ac:dyDescent="0.2">
      <c r="A429" s="63"/>
      <c r="B429" s="75"/>
      <c r="D429" s="66"/>
      <c r="E429" s="78"/>
      <c r="F429" s="78"/>
      <c r="G429" s="277"/>
      <c r="H429" s="78"/>
      <c r="I429" s="78"/>
      <c r="J429" s="104"/>
    </row>
    <row r="430" spans="1:10" ht="16" x14ac:dyDescent="0.2">
      <c r="A430" s="63"/>
      <c r="B430" s="75" t="s">
        <v>614</v>
      </c>
      <c r="C430" s="66" t="s">
        <v>366</v>
      </c>
      <c r="D430" s="66" t="s">
        <v>411</v>
      </c>
      <c r="E430" s="78">
        <v>10000</v>
      </c>
      <c r="F430" s="109">
        <v>0</v>
      </c>
      <c r="G430" s="479">
        <v>5.0199999999999996</v>
      </c>
      <c r="H430" s="78">
        <v>5.0199999999999996</v>
      </c>
      <c r="I430" s="144">
        <f>SUM(H430:H435)</f>
        <v>21.78</v>
      </c>
      <c r="J430" s="104"/>
    </row>
    <row r="431" spans="1:10" ht="16" x14ac:dyDescent="0.2">
      <c r="A431" s="63"/>
      <c r="B431" s="75" t="s">
        <v>614</v>
      </c>
      <c r="C431" s="66" t="s">
        <v>366</v>
      </c>
      <c r="D431" s="173" t="s">
        <v>417</v>
      </c>
      <c r="E431" s="78">
        <v>10000</v>
      </c>
      <c r="F431" s="109">
        <v>4.41</v>
      </c>
      <c r="G431" s="479"/>
      <c r="H431" s="78">
        <f>F431</f>
        <v>4.41</v>
      </c>
      <c r="I431" s="144"/>
      <c r="J431" s="211"/>
    </row>
    <row r="432" spans="1:10" ht="16" x14ac:dyDescent="0.2">
      <c r="A432" s="63"/>
      <c r="B432" s="75" t="s">
        <v>614</v>
      </c>
      <c r="C432" s="66" t="s">
        <v>366</v>
      </c>
      <c r="D432" s="173" t="s">
        <v>412</v>
      </c>
      <c r="E432" s="78">
        <v>10000</v>
      </c>
      <c r="F432" s="109">
        <v>3.42</v>
      </c>
      <c r="G432" s="479"/>
      <c r="H432" s="78">
        <f>F432</f>
        <v>3.42</v>
      </c>
      <c r="I432" s="144"/>
      <c r="J432" s="104"/>
    </row>
    <row r="433" spans="1:10" ht="16" x14ac:dyDescent="0.2">
      <c r="A433" s="63"/>
      <c r="B433" s="75" t="s">
        <v>614</v>
      </c>
      <c r="C433" s="66" t="s">
        <v>366</v>
      </c>
      <c r="D433" s="173" t="s">
        <v>413</v>
      </c>
      <c r="E433" s="78">
        <v>100000</v>
      </c>
      <c r="F433" s="109">
        <v>4.18</v>
      </c>
      <c r="G433" s="479"/>
      <c r="H433" s="78">
        <f>F433</f>
        <v>4.18</v>
      </c>
      <c r="I433" s="144"/>
      <c r="J433" s="104"/>
    </row>
    <row r="434" spans="1:10" ht="16" x14ac:dyDescent="0.2">
      <c r="A434" s="63"/>
      <c r="B434" s="75" t="s">
        <v>614</v>
      </c>
      <c r="C434" s="66" t="s">
        <v>366</v>
      </c>
      <c r="D434" s="173" t="s">
        <v>418</v>
      </c>
      <c r="E434" s="78">
        <v>100000</v>
      </c>
      <c r="F434" s="109">
        <v>4.4000000000000004</v>
      </c>
      <c r="G434" s="479"/>
      <c r="H434" s="78">
        <f>F434</f>
        <v>4.4000000000000004</v>
      </c>
      <c r="I434" s="144"/>
      <c r="J434" s="104"/>
    </row>
    <row r="435" spans="1:10" ht="16" x14ac:dyDescent="0.2">
      <c r="A435" s="63"/>
      <c r="B435" s="75" t="s">
        <v>614</v>
      </c>
      <c r="C435" s="66" t="s">
        <v>366</v>
      </c>
      <c r="D435" s="173" t="s">
        <v>414</v>
      </c>
      <c r="E435" s="78">
        <v>10000</v>
      </c>
      <c r="F435" s="109">
        <v>0.35</v>
      </c>
      <c r="G435" s="479"/>
      <c r="H435" s="78">
        <f>F435</f>
        <v>0.35</v>
      </c>
      <c r="I435" s="144"/>
      <c r="J435" s="104"/>
    </row>
    <row r="436" spans="1:10" ht="16" x14ac:dyDescent="0.2">
      <c r="A436" s="63"/>
      <c r="B436" s="75"/>
      <c r="C436" s="66"/>
      <c r="D436" s="66"/>
      <c r="E436" s="78"/>
      <c r="F436" s="78"/>
      <c r="G436" s="277"/>
      <c r="H436" s="78"/>
      <c r="I436" s="78"/>
      <c r="J436" s="104"/>
    </row>
    <row r="437" spans="1:10" ht="16" x14ac:dyDescent="0.2">
      <c r="A437" s="63"/>
      <c r="B437" s="75" t="s">
        <v>1213</v>
      </c>
      <c r="C437" s="66" t="s">
        <v>1214</v>
      </c>
      <c r="D437" s="66" t="s">
        <v>411</v>
      </c>
      <c r="E437" s="78">
        <v>50000</v>
      </c>
      <c r="F437" s="109">
        <v>8.0399999999999991</v>
      </c>
      <c r="G437" s="479">
        <v>2.0099999999999998</v>
      </c>
      <c r="H437" s="78">
        <f>SUM(F437:G437)</f>
        <v>10.049999999999999</v>
      </c>
      <c r="I437" s="144">
        <f>SUM(H437:H440)</f>
        <v>18</v>
      </c>
      <c r="J437" s="104" t="s">
        <v>1215</v>
      </c>
    </row>
    <row r="438" spans="1:10" ht="16" x14ac:dyDescent="0.2">
      <c r="A438" s="63"/>
      <c r="B438" s="75" t="s">
        <v>1213</v>
      </c>
      <c r="C438" s="66" t="s">
        <v>1214</v>
      </c>
      <c r="D438" s="66" t="s">
        <v>412</v>
      </c>
      <c r="E438" s="78">
        <v>10000</v>
      </c>
      <c r="F438" s="109">
        <v>3.42</v>
      </c>
      <c r="G438" s="479"/>
      <c r="H438" s="78">
        <v>3.42</v>
      </c>
      <c r="I438" s="144"/>
      <c r="J438" s="104"/>
    </row>
    <row r="439" spans="1:10" ht="16" x14ac:dyDescent="0.2">
      <c r="A439" s="63"/>
      <c r="B439" s="75" t="s">
        <v>1213</v>
      </c>
      <c r="C439" s="66" t="s">
        <v>1214</v>
      </c>
      <c r="D439" s="66" t="s">
        <v>413</v>
      </c>
      <c r="E439" s="78">
        <v>100000</v>
      </c>
      <c r="F439" s="109">
        <v>4.18</v>
      </c>
      <c r="G439" s="479"/>
      <c r="H439" s="78">
        <v>4.18</v>
      </c>
      <c r="I439" s="144"/>
      <c r="J439" s="104"/>
    </row>
    <row r="440" spans="1:10" ht="16" x14ac:dyDescent="0.2">
      <c r="A440" s="63"/>
      <c r="B440" s="75" t="s">
        <v>1213</v>
      </c>
      <c r="C440" s="66" t="s">
        <v>1214</v>
      </c>
      <c r="D440" s="66" t="s">
        <v>414</v>
      </c>
      <c r="E440" s="78">
        <v>10000</v>
      </c>
      <c r="F440" s="109">
        <v>0.35</v>
      </c>
      <c r="G440" s="479"/>
      <c r="H440" s="78">
        <v>0.35</v>
      </c>
      <c r="I440" s="144"/>
      <c r="J440" s="104"/>
    </row>
    <row r="441" spans="1:10" ht="16" x14ac:dyDescent="0.2">
      <c r="A441" s="63"/>
      <c r="B441" s="75"/>
      <c r="C441" s="66"/>
      <c r="D441" s="66"/>
      <c r="E441" s="78"/>
      <c r="F441" s="78"/>
      <c r="G441" s="277"/>
      <c r="H441" s="78"/>
      <c r="I441" s="78"/>
      <c r="J441" s="104"/>
    </row>
    <row r="442" spans="1:10" ht="16" x14ac:dyDescent="0.2">
      <c r="A442" s="63"/>
      <c r="B442" s="75" t="s">
        <v>536</v>
      </c>
      <c r="C442" s="66" t="s">
        <v>524</v>
      </c>
      <c r="D442" s="66" t="s">
        <v>411</v>
      </c>
      <c r="E442" s="78">
        <v>10000</v>
      </c>
      <c r="F442" s="109">
        <v>0</v>
      </c>
      <c r="G442" s="479">
        <v>0.91</v>
      </c>
      <c r="H442" s="78">
        <v>0.91</v>
      </c>
      <c r="I442" s="144">
        <f>SUM(H442:H445)</f>
        <v>4.38</v>
      </c>
      <c r="J442" s="23"/>
    </row>
    <row r="443" spans="1:10" ht="16" x14ac:dyDescent="0.2">
      <c r="A443" s="63"/>
      <c r="B443" s="75" t="s">
        <v>536</v>
      </c>
      <c r="C443" s="66" t="s">
        <v>524</v>
      </c>
      <c r="D443" s="66" t="s">
        <v>417</v>
      </c>
      <c r="E443" s="78">
        <v>10000</v>
      </c>
      <c r="F443" s="109">
        <v>1.26</v>
      </c>
      <c r="G443" s="479"/>
      <c r="H443" s="78">
        <v>1.26</v>
      </c>
      <c r="I443" s="144"/>
      <c r="J443" s="23"/>
    </row>
    <row r="444" spans="1:10" ht="16" x14ac:dyDescent="0.2">
      <c r="A444" s="63"/>
      <c r="B444" s="75" t="s">
        <v>536</v>
      </c>
      <c r="C444" s="66" t="s">
        <v>524</v>
      </c>
      <c r="D444" s="66" t="s">
        <v>412</v>
      </c>
      <c r="E444" s="78">
        <v>4000</v>
      </c>
      <c r="F444" s="109">
        <v>1.37</v>
      </c>
      <c r="G444" s="479"/>
      <c r="H444" s="78">
        <f>F444</f>
        <v>1.37</v>
      </c>
      <c r="I444" s="144"/>
      <c r="J444" s="23"/>
    </row>
    <row r="445" spans="1:10" ht="16" x14ac:dyDescent="0.2">
      <c r="A445" s="63"/>
      <c r="B445" s="75" t="s">
        <v>536</v>
      </c>
      <c r="C445" s="66" t="s">
        <v>524</v>
      </c>
      <c r="D445" s="66" t="s">
        <v>413</v>
      </c>
      <c r="E445" s="78">
        <v>20000</v>
      </c>
      <c r="F445" s="109">
        <v>0.84</v>
      </c>
      <c r="G445" s="479"/>
      <c r="H445" s="78">
        <f>F445</f>
        <v>0.84</v>
      </c>
      <c r="I445" s="144"/>
      <c r="J445" s="23"/>
    </row>
    <row r="446" spans="1:10" ht="16" x14ac:dyDescent="0.2">
      <c r="A446" s="63"/>
      <c r="B446" s="75"/>
      <c r="C446" s="66"/>
      <c r="D446" s="66"/>
      <c r="E446" s="78"/>
      <c r="F446" s="78"/>
      <c r="G446" s="277"/>
      <c r="H446" s="78"/>
      <c r="I446" s="78"/>
      <c r="J446" s="23"/>
    </row>
    <row r="447" spans="1:10" ht="16" x14ac:dyDescent="0.2">
      <c r="A447" s="63"/>
      <c r="B447" s="75" t="s">
        <v>725</v>
      </c>
      <c r="C447" s="66" t="s">
        <v>745</v>
      </c>
      <c r="D447" s="66" t="s">
        <v>411</v>
      </c>
      <c r="E447" s="78">
        <v>20000</v>
      </c>
      <c r="F447" s="109">
        <v>2.0099999999999998</v>
      </c>
      <c r="G447" s="479">
        <v>2.0099999999999998</v>
      </c>
      <c r="H447" s="78">
        <v>4.0199999999999996</v>
      </c>
      <c r="I447" s="144">
        <f>SUM(H447:H450)</f>
        <v>17.009999999999998</v>
      </c>
      <c r="J447" s="23"/>
    </row>
    <row r="448" spans="1:10" ht="16" x14ac:dyDescent="0.2">
      <c r="A448" s="63"/>
      <c r="B448" s="75" t="s">
        <v>725</v>
      </c>
      <c r="C448" s="66" t="s">
        <v>745</v>
      </c>
      <c r="D448" s="66" t="s">
        <v>417</v>
      </c>
      <c r="E448" s="78">
        <v>10000</v>
      </c>
      <c r="F448" s="109">
        <v>4.41</v>
      </c>
      <c r="G448" s="479"/>
      <c r="H448" s="78">
        <v>4.41</v>
      </c>
      <c r="I448" s="144"/>
      <c r="J448" s="23"/>
    </row>
    <row r="449" spans="1:10" ht="16" x14ac:dyDescent="0.2">
      <c r="A449" s="63"/>
      <c r="B449" s="75" t="s">
        <v>725</v>
      </c>
      <c r="C449" s="66" t="s">
        <v>745</v>
      </c>
      <c r="D449" s="66" t="s">
        <v>413</v>
      </c>
      <c r="E449" s="78">
        <v>100000</v>
      </c>
      <c r="F449" s="109">
        <v>4.18</v>
      </c>
      <c r="G449" s="479"/>
      <c r="H449" s="78">
        <v>4.18</v>
      </c>
      <c r="I449" s="144"/>
      <c r="J449" s="23"/>
    </row>
    <row r="450" spans="1:10" ht="16" x14ac:dyDescent="0.2">
      <c r="A450" s="63"/>
      <c r="B450" s="75" t="s">
        <v>725</v>
      </c>
      <c r="C450" s="66" t="s">
        <v>745</v>
      </c>
      <c r="D450" s="66" t="s">
        <v>418</v>
      </c>
      <c r="E450" s="78">
        <v>200000</v>
      </c>
      <c r="F450" s="109">
        <v>4.4000000000000004</v>
      </c>
      <c r="G450" s="479"/>
      <c r="H450" s="78">
        <v>4.4000000000000004</v>
      </c>
      <c r="I450" s="144"/>
      <c r="J450" s="23"/>
    </row>
    <row r="451" spans="1:10" ht="16" x14ac:dyDescent="0.2">
      <c r="A451" s="63"/>
      <c r="B451" s="75"/>
      <c r="C451" s="66"/>
      <c r="D451" s="66"/>
      <c r="E451" s="78"/>
      <c r="F451" s="78"/>
      <c r="G451" s="277"/>
      <c r="H451" s="78"/>
      <c r="I451" s="78"/>
      <c r="J451" s="23"/>
    </row>
    <row r="452" spans="1:10" ht="16" x14ac:dyDescent="0.2">
      <c r="A452" s="63"/>
      <c r="B452" s="75" t="s">
        <v>616</v>
      </c>
      <c r="C452" s="66" t="s">
        <v>437</v>
      </c>
      <c r="D452" s="66" t="s">
        <v>411</v>
      </c>
      <c r="E452" s="78">
        <v>100000</v>
      </c>
      <c r="F452" s="109">
        <v>8.19</v>
      </c>
      <c r="G452" s="479">
        <v>0.91</v>
      </c>
      <c r="H452" s="78">
        <f>F452+G452</f>
        <v>9.1</v>
      </c>
      <c r="I452" s="144">
        <f>SUM(H452:H454)</f>
        <v>12.52</v>
      </c>
      <c r="J452" s="23"/>
    </row>
    <row r="453" spans="1:10" ht="16" x14ac:dyDescent="0.2">
      <c r="A453" s="63"/>
      <c r="B453" s="75" t="s">
        <v>616</v>
      </c>
      <c r="C453" s="66" t="s">
        <v>437</v>
      </c>
      <c r="D453" s="66" t="s">
        <v>413</v>
      </c>
      <c r="E453" s="78">
        <v>10000</v>
      </c>
      <c r="F453" s="109">
        <v>0</v>
      </c>
      <c r="G453" s="479"/>
      <c r="H453" s="78">
        <f>F453</f>
        <v>0</v>
      </c>
      <c r="I453" s="144"/>
      <c r="J453" s="23" t="s">
        <v>1190</v>
      </c>
    </row>
    <row r="454" spans="1:10" ht="16" x14ac:dyDescent="0.2">
      <c r="A454" s="63"/>
      <c r="B454" s="75" t="s">
        <v>616</v>
      </c>
      <c r="C454" s="66" t="s">
        <v>437</v>
      </c>
      <c r="D454" s="66" t="s">
        <v>412</v>
      </c>
      <c r="E454" s="78">
        <v>10000</v>
      </c>
      <c r="F454" s="109">
        <v>3.42</v>
      </c>
      <c r="G454" s="479"/>
      <c r="H454" s="78">
        <v>3.42</v>
      </c>
      <c r="I454" s="144"/>
      <c r="J454" s="23"/>
    </row>
    <row r="455" spans="1:10" ht="16" x14ac:dyDescent="0.2">
      <c r="A455" s="63"/>
      <c r="B455" s="75"/>
      <c r="C455" s="66"/>
      <c r="D455" s="66"/>
      <c r="E455" s="79"/>
      <c r="F455" s="78"/>
      <c r="G455" s="277"/>
      <c r="H455" s="79"/>
      <c r="I455"/>
      <c r="J455" s="23"/>
    </row>
    <row r="456" spans="1:10" ht="16" x14ac:dyDescent="0.2">
      <c r="A456" s="63"/>
      <c r="B456" s="75" t="s">
        <v>1020</v>
      </c>
      <c r="C456" s="66" t="s">
        <v>1021</v>
      </c>
      <c r="D456" s="173" t="s">
        <v>411</v>
      </c>
      <c r="E456" s="78">
        <v>250000</v>
      </c>
      <c r="F456" s="109">
        <v>21.84</v>
      </c>
      <c r="G456" s="479">
        <v>0.91</v>
      </c>
      <c r="H456" s="79">
        <f>SUM(F456:G456)</f>
        <v>22.75</v>
      </c>
      <c r="I456" s="144">
        <f>SUM(H456:H459)</f>
        <v>50.5</v>
      </c>
      <c r="J456" s="23"/>
    </row>
    <row r="457" spans="1:10" ht="16" x14ac:dyDescent="0.2">
      <c r="A457" s="63"/>
      <c r="B457" s="75" t="s">
        <v>1020</v>
      </c>
      <c r="C457" s="66" t="s">
        <v>1021</v>
      </c>
      <c r="D457" s="173" t="s">
        <v>417</v>
      </c>
      <c r="E457" s="78">
        <v>50000</v>
      </c>
      <c r="F457" s="109">
        <v>6.3</v>
      </c>
      <c r="G457" s="479"/>
      <c r="H457" s="79">
        <v>6.3</v>
      </c>
      <c r="I457" s="144"/>
      <c r="J457" s="23"/>
    </row>
    <row r="458" spans="1:10" ht="16" x14ac:dyDescent="0.2">
      <c r="A458" s="63"/>
      <c r="B458" s="75" t="s">
        <v>1020</v>
      </c>
      <c r="C458" s="66" t="s">
        <v>1021</v>
      </c>
      <c r="D458" s="173" t="s">
        <v>413</v>
      </c>
      <c r="E458" s="78">
        <v>250000</v>
      </c>
      <c r="F458" s="109">
        <v>10.45</v>
      </c>
      <c r="G458" s="479"/>
      <c r="H458" s="79">
        <v>10.45</v>
      </c>
      <c r="I458" s="144"/>
      <c r="J458" s="23"/>
    </row>
    <row r="459" spans="1:10" ht="16" x14ac:dyDescent="0.2">
      <c r="A459" s="63"/>
      <c r="B459" s="75" t="s">
        <v>1020</v>
      </c>
      <c r="C459" s="66" t="s">
        <v>1021</v>
      </c>
      <c r="D459" s="173" t="s">
        <v>418</v>
      </c>
      <c r="E459" s="78">
        <v>250000</v>
      </c>
      <c r="F459" s="109">
        <v>11</v>
      </c>
      <c r="G459" s="479"/>
      <c r="H459" s="79">
        <v>11</v>
      </c>
      <c r="I459" s="144"/>
      <c r="J459" s="23"/>
    </row>
    <row r="460" spans="1:10" ht="16" x14ac:dyDescent="0.2">
      <c r="A460" s="63"/>
      <c r="B460" s="75"/>
      <c r="C460" s="66"/>
      <c r="D460" s="173"/>
      <c r="E460" s="78"/>
      <c r="F460" s="78"/>
      <c r="G460" s="277"/>
      <c r="H460" s="78"/>
      <c r="I460" s="78"/>
      <c r="J460" s="23"/>
    </row>
    <row r="461" spans="1:10" ht="16" x14ac:dyDescent="0.2">
      <c r="A461" s="63"/>
      <c r="B461" s="75" t="s">
        <v>1184</v>
      </c>
      <c r="C461" s="66" t="s">
        <v>1185</v>
      </c>
      <c r="D461" s="66" t="s">
        <v>411</v>
      </c>
      <c r="E461" s="78">
        <v>10000</v>
      </c>
      <c r="F461" s="109">
        <v>0</v>
      </c>
      <c r="G461" s="479">
        <v>1.26</v>
      </c>
      <c r="H461" s="78">
        <v>1.26</v>
      </c>
      <c r="I461" s="144">
        <v>1.26</v>
      </c>
      <c r="J461" s="23"/>
    </row>
    <row r="462" spans="1:10" ht="16" x14ac:dyDescent="0.2">
      <c r="A462" s="63"/>
      <c r="B462" s="75"/>
      <c r="C462" s="66"/>
      <c r="D462" s="173"/>
      <c r="E462" s="78"/>
      <c r="F462" s="78"/>
      <c r="G462" s="277"/>
      <c r="H462" s="79"/>
      <c r="I462" s="78"/>
      <c r="J462" s="23"/>
    </row>
    <row r="463" spans="1:10" ht="16" x14ac:dyDescent="0.2">
      <c r="A463" s="63"/>
      <c r="B463" s="75" t="s">
        <v>537</v>
      </c>
      <c r="C463" s="66" t="s">
        <v>531</v>
      </c>
      <c r="D463" s="173" t="s">
        <v>411</v>
      </c>
      <c r="E463" s="78">
        <v>10000</v>
      </c>
      <c r="F463" s="109">
        <v>0</v>
      </c>
      <c r="G463" s="479">
        <v>3.08</v>
      </c>
      <c r="H463" s="78">
        <f>SUM(F463:G463)</f>
        <v>3.08</v>
      </c>
      <c r="I463" s="144">
        <f>SUM(H463:H466)</f>
        <v>18.43</v>
      </c>
      <c r="J463" s="23"/>
    </row>
    <row r="464" spans="1:10" ht="16" x14ac:dyDescent="0.2">
      <c r="A464" s="63"/>
      <c r="B464" s="75" t="s">
        <v>537</v>
      </c>
      <c r="C464" s="66" t="s">
        <v>531</v>
      </c>
      <c r="D464" s="173" t="s">
        <v>417</v>
      </c>
      <c r="E464" s="78">
        <v>10000</v>
      </c>
      <c r="F464" s="109">
        <v>6.77</v>
      </c>
      <c r="G464" s="479"/>
      <c r="H464" s="78">
        <v>6.77</v>
      </c>
      <c r="I464" s="144"/>
      <c r="J464" s="23"/>
    </row>
    <row r="465" spans="1:10" ht="16" x14ac:dyDescent="0.2">
      <c r="A465" s="63"/>
      <c r="B465" s="75" t="s">
        <v>537</v>
      </c>
      <c r="C465" s="66" t="s">
        <v>531</v>
      </c>
      <c r="D465" s="173" t="s">
        <v>413</v>
      </c>
      <c r="E465" s="78">
        <v>100000</v>
      </c>
      <c r="F465" s="109">
        <v>4.18</v>
      </c>
      <c r="G465" s="479"/>
      <c r="H465" s="78">
        <f>F465</f>
        <v>4.18</v>
      </c>
      <c r="I465" s="144"/>
      <c r="J465" s="23"/>
    </row>
    <row r="466" spans="1:10" ht="16" x14ac:dyDescent="0.2">
      <c r="A466" s="63"/>
      <c r="B466" s="75" t="s">
        <v>537</v>
      </c>
      <c r="C466" s="66" t="s">
        <v>531</v>
      </c>
      <c r="D466" s="173" t="s">
        <v>418</v>
      </c>
      <c r="E466" s="78">
        <v>100000</v>
      </c>
      <c r="F466" s="109">
        <v>4.4000000000000004</v>
      </c>
      <c r="G466" s="479"/>
      <c r="H466" s="78">
        <f>F466</f>
        <v>4.4000000000000004</v>
      </c>
      <c r="I466" s="144"/>
      <c r="J466" s="23"/>
    </row>
    <row r="467" spans="1:10" ht="16" x14ac:dyDescent="0.2">
      <c r="A467" s="63"/>
      <c r="B467" s="75"/>
      <c r="C467" s="66"/>
      <c r="D467" s="173"/>
      <c r="E467" s="78"/>
      <c r="F467" s="78"/>
      <c r="G467" s="277"/>
      <c r="H467" s="78"/>
      <c r="I467" s="78"/>
      <c r="J467" s="23"/>
    </row>
    <row r="468" spans="1:10" ht="16" x14ac:dyDescent="0.2">
      <c r="A468" s="63"/>
      <c r="B468" s="75" t="s">
        <v>663</v>
      </c>
      <c r="C468" s="66" t="s">
        <v>662</v>
      </c>
      <c r="D468" s="173" t="s">
        <v>411</v>
      </c>
      <c r="E468" s="78">
        <v>200000</v>
      </c>
      <c r="F468" s="109">
        <v>58.52</v>
      </c>
      <c r="G468" s="479">
        <v>3.08</v>
      </c>
      <c r="H468" s="78">
        <f>F468+G468</f>
        <v>61.6</v>
      </c>
      <c r="I468" s="144">
        <f>SUM(H468:H473)</f>
        <v>104.58</v>
      </c>
      <c r="J468" s="23"/>
    </row>
    <row r="469" spans="1:10" ht="16" x14ac:dyDescent="0.2">
      <c r="A469" s="63"/>
      <c r="B469" s="75" t="s">
        <v>663</v>
      </c>
      <c r="C469" s="66" t="s">
        <v>662</v>
      </c>
      <c r="D469" s="173" t="s">
        <v>417</v>
      </c>
      <c r="E469" s="78">
        <v>50000</v>
      </c>
      <c r="F469" s="109">
        <v>22.05</v>
      </c>
      <c r="G469" s="479"/>
      <c r="H469" s="78">
        <f>F469</f>
        <v>22.05</v>
      </c>
      <c r="I469" s="144"/>
      <c r="J469" s="23"/>
    </row>
    <row r="470" spans="1:10" ht="16" x14ac:dyDescent="0.2">
      <c r="A470" s="63"/>
      <c r="B470" s="75" t="s">
        <v>663</v>
      </c>
      <c r="C470" s="66" t="s">
        <v>662</v>
      </c>
      <c r="D470" s="173" t="s">
        <v>412</v>
      </c>
      <c r="E470" s="78">
        <v>10000</v>
      </c>
      <c r="F470" s="109">
        <v>3.42</v>
      </c>
      <c r="G470" s="479"/>
      <c r="H470" s="78">
        <f>F470</f>
        <v>3.42</v>
      </c>
      <c r="I470" s="144"/>
      <c r="J470" s="23"/>
    </row>
    <row r="471" spans="1:10" ht="16" x14ac:dyDescent="0.2">
      <c r="A471" s="63"/>
      <c r="B471" s="75" t="s">
        <v>663</v>
      </c>
      <c r="C471" s="66" t="s">
        <v>662</v>
      </c>
      <c r="D471" s="173" t="s">
        <v>413</v>
      </c>
      <c r="E471" s="78">
        <v>200000</v>
      </c>
      <c r="F471" s="109">
        <v>8.36</v>
      </c>
      <c r="G471" s="479"/>
      <c r="H471" s="78">
        <f>F471</f>
        <v>8.36</v>
      </c>
      <c r="I471" s="144"/>
      <c r="J471" s="23"/>
    </row>
    <row r="472" spans="1:10" ht="16" x14ac:dyDescent="0.2">
      <c r="A472" s="63"/>
      <c r="B472" s="75" t="s">
        <v>663</v>
      </c>
      <c r="C472" s="66" t="s">
        <v>662</v>
      </c>
      <c r="D472" s="173" t="s">
        <v>418</v>
      </c>
      <c r="E472" s="78">
        <v>200000</v>
      </c>
      <c r="F472" s="109">
        <v>8.8000000000000007</v>
      </c>
      <c r="G472" s="479"/>
      <c r="H472" s="78">
        <f>F472</f>
        <v>8.8000000000000007</v>
      </c>
      <c r="I472" s="144"/>
      <c r="J472" s="23"/>
    </row>
    <row r="473" spans="1:10" ht="16" x14ac:dyDescent="0.2">
      <c r="A473" s="63"/>
      <c r="B473" s="75" t="s">
        <v>663</v>
      </c>
      <c r="C473" s="66" t="s">
        <v>662</v>
      </c>
      <c r="D473" s="173" t="s">
        <v>414</v>
      </c>
      <c r="E473" s="78">
        <v>10000</v>
      </c>
      <c r="F473" s="109">
        <v>0.35</v>
      </c>
      <c r="G473" s="479"/>
      <c r="H473" s="78">
        <f>F473</f>
        <v>0.35</v>
      </c>
      <c r="I473" s="144"/>
      <c r="J473" s="23"/>
    </row>
    <row r="474" spans="1:10" ht="16" x14ac:dyDescent="0.2">
      <c r="A474" s="63"/>
      <c r="B474" s="75"/>
      <c r="C474" s="66"/>
      <c r="D474" s="173"/>
      <c r="E474" s="78"/>
      <c r="F474" s="78"/>
      <c r="G474" s="277"/>
      <c r="H474" s="78"/>
      <c r="I474" s="78"/>
      <c r="J474" s="23"/>
    </row>
    <row r="475" spans="1:10" ht="16" x14ac:dyDescent="0.2">
      <c r="A475" s="63"/>
      <c r="B475" s="75" t="s">
        <v>714</v>
      </c>
      <c r="C475" s="66" t="s">
        <v>708</v>
      </c>
      <c r="D475" s="173" t="s">
        <v>411</v>
      </c>
      <c r="E475" s="78">
        <v>10000</v>
      </c>
      <c r="F475" s="109">
        <v>0</v>
      </c>
      <c r="G475" s="479">
        <v>0.91</v>
      </c>
      <c r="H475" s="78">
        <v>0.91</v>
      </c>
      <c r="I475" s="144">
        <f>H475</f>
        <v>0.91</v>
      </c>
      <c r="J475" s="23"/>
    </row>
    <row r="476" spans="1:10" ht="16" x14ac:dyDescent="0.2">
      <c r="A476" s="63"/>
      <c r="B476" s="75"/>
      <c r="C476" s="66"/>
      <c r="D476" s="66"/>
      <c r="E476" s="78"/>
      <c r="F476" s="78"/>
      <c r="G476" s="277"/>
      <c r="H476" s="79"/>
      <c r="I476" s="78"/>
      <c r="J476" s="23"/>
    </row>
    <row r="477" spans="1:10" ht="16" x14ac:dyDescent="0.2">
      <c r="A477" s="63"/>
      <c r="B477" s="75" t="s">
        <v>618</v>
      </c>
      <c r="C477" s="66" t="s">
        <v>206</v>
      </c>
      <c r="D477" s="66" t="s">
        <v>411</v>
      </c>
      <c r="E477" s="78">
        <v>180000</v>
      </c>
      <c r="F477" s="109">
        <f>H477-G477</f>
        <v>21.419999999999998</v>
      </c>
      <c r="G477" s="479">
        <v>1.26</v>
      </c>
      <c r="H477" s="78">
        <v>22.68</v>
      </c>
      <c r="I477" s="144">
        <f>SUM(H477:H482)</f>
        <v>121.27</v>
      </c>
      <c r="J477" s="23"/>
    </row>
    <row r="478" spans="1:10" ht="16" x14ac:dyDescent="0.2">
      <c r="A478" s="63"/>
      <c r="B478" s="75" t="s">
        <v>618</v>
      </c>
      <c r="C478" s="66" t="s">
        <v>206</v>
      </c>
      <c r="D478" s="173" t="s">
        <v>417</v>
      </c>
      <c r="E478" s="78">
        <v>180000</v>
      </c>
      <c r="F478" s="109">
        <v>79.38</v>
      </c>
      <c r="G478" s="479"/>
      <c r="H478" s="79">
        <f>F478</f>
        <v>79.38</v>
      </c>
      <c r="I478" s="144"/>
      <c r="J478" s="23"/>
    </row>
    <row r="479" spans="1:10" ht="16" x14ac:dyDescent="0.2">
      <c r="A479" s="63"/>
      <c r="B479" s="75" t="s">
        <v>618</v>
      </c>
      <c r="C479" s="66" t="s">
        <v>206</v>
      </c>
      <c r="D479" s="173" t="s">
        <v>412</v>
      </c>
      <c r="E479" s="78">
        <v>10000</v>
      </c>
      <c r="F479" s="109">
        <v>3.42</v>
      </c>
      <c r="G479" s="479"/>
      <c r="H479" s="79">
        <f>F479</f>
        <v>3.42</v>
      </c>
      <c r="I479" s="144"/>
      <c r="J479" s="23"/>
    </row>
    <row r="480" spans="1:10" ht="16" x14ac:dyDescent="0.2">
      <c r="A480" s="63"/>
      <c r="B480" s="75" t="s">
        <v>618</v>
      </c>
      <c r="C480" s="66" t="s">
        <v>206</v>
      </c>
      <c r="D480" s="173" t="s">
        <v>413</v>
      </c>
      <c r="E480" s="78">
        <v>180000</v>
      </c>
      <c r="F480" s="109">
        <v>7.52</v>
      </c>
      <c r="G480" s="479"/>
      <c r="H480" s="79">
        <f>F480</f>
        <v>7.52</v>
      </c>
      <c r="I480" s="144"/>
      <c r="J480" s="23"/>
    </row>
    <row r="481" spans="1:10" ht="16" x14ac:dyDescent="0.2">
      <c r="A481" s="63"/>
      <c r="B481" s="75" t="s">
        <v>618</v>
      </c>
      <c r="C481" s="66" t="s">
        <v>206</v>
      </c>
      <c r="D481" s="173" t="s">
        <v>418</v>
      </c>
      <c r="E481" s="78">
        <v>180000</v>
      </c>
      <c r="F481" s="109">
        <v>7.92</v>
      </c>
      <c r="G481" s="479"/>
      <c r="H481" s="79">
        <f>F481</f>
        <v>7.92</v>
      </c>
      <c r="I481" s="144"/>
      <c r="J481" s="23"/>
    </row>
    <row r="482" spans="1:10" ht="16" x14ac:dyDescent="0.2">
      <c r="A482" s="63"/>
      <c r="B482" s="75" t="s">
        <v>618</v>
      </c>
      <c r="C482" s="66" t="s">
        <v>206</v>
      </c>
      <c r="D482" s="173" t="s">
        <v>414</v>
      </c>
      <c r="E482" s="78">
        <v>10000</v>
      </c>
      <c r="F482" s="109">
        <v>0.35</v>
      </c>
      <c r="G482" s="479"/>
      <c r="H482" s="79">
        <f>F482</f>
        <v>0.35</v>
      </c>
      <c r="I482" s="144"/>
      <c r="J482" s="23"/>
    </row>
    <row r="483" spans="1:10" ht="16" x14ac:dyDescent="0.2">
      <c r="A483" s="63"/>
      <c r="B483" s="75"/>
      <c r="C483" s="66"/>
      <c r="D483" s="66"/>
      <c r="E483" s="78"/>
      <c r="F483" s="78"/>
      <c r="G483" s="277"/>
      <c r="H483" s="79"/>
      <c r="I483" s="78"/>
      <c r="J483" s="23"/>
    </row>
    <row r="484" spans="1:10" ht="16" x14ac:dyDescent="0.2">
      <c r="A484" s="63"/>
      <c r="B484" s="75" t="s">
        <v>619</v>
      </c>
      <c r="C484" s="66" t="s">
        <v>204</v>
      </c>
      <c r="D484" s="66" t="s">
        <v>411</v>
      </c>
      <c r="E484" s="78">
        <v>180000</v>
      </c>
      <c r="F484" s="109">
        <f>H484-G484</f>
        <v>34.17</v>
      </c>
      <c r="G484" s="479">
        <v>2.0099999999999998</v>
      </c>
      <c r="H484" s="78">
        <v>36.18</v>
      </c>
      <c r="I484" s="144">
        <f>SUM(H484:H489)</f>
        <v>166.09999999999997</v>
      </c>
      <c r="J484" s="23"/>
    </row>
    <row r="485" spans="1:10" ht="16" x14ac:dyDescent="0.2">
      <c r="A485" s="63"/>
      <c r="B485" s="75" t="s">
        <v>619</v>
      </c>
      <c r="C485" s="66" t="s">
        <v>204</v>
      </c>
      <c r="D485" s="173" t="s">
        <v>417</v>
      </c>
      <c r="E485" s="78">
        <v>180000</v>
      </c>
      <c r="F485" s="109">
        <v>121.86</v>
      </c>
      <c r="G485" s="479"/>
      <c r="H485" s="79">
        <f>F485</f>
        <v>121.86</v>
      </c>
      <c r="I485" s="144"/>
      <c r="J485" s="23"/>
    </row>
    <row r="486" spans="1:10" ht="16" x14ac:dyDescent="0.2">
      <c r="A486" s="63"/>
      <c r="B486" s="75" t="s">
        <v>619</v>
      </c>
      <c r="C486" s="66" t="s">
        <v>204</v>
      </c>
      <c r="D486" s="173" t="s">
        <v>412</v>
      </c>
      <c r="E486" s="78">
        <v>10000</v>
      </c>
      <c r="F486" s="109">
        <v>3.42</v>
      </c>
      <c r="G486" s="479"/>
      <c r="H486" s="79">
        <f>F486</f>
        <v>3.42</v>
      </c>
      <c r="I486" s="144"/>
      <c r="J486" s="23"/>
    </row>
    <row r="487" spans="1:10" ht="16" x14ac:dyDescent="0.2">
      <c r="A487" s="63"/>
      <c r="B487" s="75" t="s">
        <v>619</v>
      </c>
      <c r="C487" s="66" t="s">
        <v>204</v>
      </c>
      <c r="D487" s="173" t="s">
        <v>413</v>
      </c>
      <c r="E487" s="78">
        <v>50000</v>
      </c>
      <c r="F487" s="109">
        <v>2.09</v>
      </c>
      <c r="G487" s="479"/>
      <c r="H487" s="79">
        <f>F487</f>
        <v>2.09</v>
      </c>
      <c r="I487" s="144"/>
      <c r="J487" s="23"/>
    </row>
    <row r="488" spans="1:10" ht="16" x14ac:dyDescent="0.2">
      <c r="A488" s="63"/>
      <c r="B488" s="75" t="s">
        <v>619</v>
      </c>
      <c r="C488" s="66" t="s">
        <v>204</v>
      </c>
      <c r="D488" s="173" t="s">
        <v>418</v>
      </c>
      <c r="E488" s="78">
        <v>50000</v>
      </c>
      <c r="F488" s="109">
        <v>2.2000000000000002</v>
      </c>
      <c r="G488" s="479"/>
      <c r="H488" s="79">
        <f>F488</f>
        <v>2.2000000000000002</v>
      </c>
      <c r="I488" s="144"/>
      <c r="J488" s="23"/>
    </row>
    <row r="489" spans="1:10" ht="16" x14ac:dyDescent="0.2">
      <c r="A489" s="63"/>
      <c r="B489" s="75" t="s">
        <v>619</v>
      </c>
      <c r="C489" s="66" t="s">
        <v>204</v>
      </c>
      <c r="D489" s="173" t="s">
        <v>414</v>
      </c>
      <c r="E489" s="78">
        <v>10000</v>
      </c>
      <c r="F489" s="109">
        <v>0.35</v>
      </c>
      <c r="G489" s="479"/>
      <c r="H489" s="79">
        <f>F489</f>
        <v>0.35</v>
      </c>
      <c r="I489" s="144"/>
      <c r="J489" s="23"/>
    </row>
    <row r="490" spans="1:10" ht="16" x14ac:dyDescent="0.2">
      <c r="A490" s="63"/>
      <c r="B490" s="75"/>
      <c r="C490" s="66"/>
      <c r="D490" s="173"/>
      <c r="E490" s="78"/>
      <c r="F490" s="78"/>
      <c r="G490" s="277"/>
      <c r="H490" s="79"/>
      <c r="I490" s="78"/>
      <c r="J490" s="23"/>
    </row>
    <row r="491" spans="1:10" ht="16" x14ac:dyDescent="0.2">
      <c r="A491" s="63"/>
      <c r="B491" s="75" t="s">
        <v>620</v>
      </c>
      <c r="C491" s="66" t="s">
        <v>451</v>
      </c>
      <c r="D491" s="173" t="s">
        <v>411</v>
      </c>
      <c r="E491" s="78">
        <v>370000</v>
      </c>
      <c r="F491" s="109">
        <f>H491-G491</f>
        <v>23.76</v>
      </c>
      <c r="G491" s="479">
        <v>0.66</v>
      </c>
      <c r="H491" s="78">
        <v>24.42</v>
      </c>
      <c r="I491" s="144">
        <f>SUM(H491:H492)</f>
        <v>39.89</v>
      </c>
      <c r="J491" s="23"/>
    </row>
    <row r="492" spans="1:10" ht="16" x14ac:dyDescent="0.2">
      <c r="A492" s="63"/>
      <c r="B492" s="75" t="s">
        <v>620</v>
      </c>
      <c r="C492" s="66" t="s">
        <v>451</v>
      </c>
      <c r="D492" s="173" t="s">
        <v>413</v>
      </c>
      <c r="E492" s="78">
        <v>370000</v>
      </c>
      <c r="F492" s="109">
        <v>15.47</v>
      </c>
      <c r="G492" s="479"/>
      <c r="H492" s="78">
        <f>F492</f>
        <v>15.47</v>
      </c>
      <c r="I492" s="144"/>
      <c r="J492" s="23"/>
    </row>
    <row r="493" spans="1:10" ht="16" x14ac:dyDescent="0.2">
      <c r="A493" s="63"/>
      <c r="B493" s="75"/>
      <c r="C493" s="66"/>
      <c r="D493" s="173"/>
      <c r="E493" s="78"/>
      <c r="F493" s="78"/>
      <c r="G493" s="277"/>
      <c r="H493" s="78"/>
      <c r="I493" s="78"/>
      <c r="J493" s="23"/>
    </row>
    <row r="494" spans="1:10" ht="16" x14ac:dyDescent="0.2">
      <c r="A494" s="63"/>
      <c r="B494" s="75" t="s">
        <v>665</v>
      </c>
      <c r="C494" s="66" t="s">
        <v>664</v>
      </c>
      <c r="D494" s="124" t="s">
        <v>411</v>
      </c>
      <c r="E494" s="78">
        <v>10000</v>
      </c>
      <c r="F494" s="109">
        <f>H494-G494</f>
        <v>0</v>
      </c>
      <c r="G494" s="479">
        <v>0.91</v>
      </c>
      <c r="H494" s="78">
        <v>0.91</v>
      </c>
      <c r="I494" s="144">
        <f>SUM(H494:H494)</f>
        <v>0.91</v>
      </c>
      <c r="J494" s="23"/>
    </row>
    <row r="495" spans="1:10" ht="16" x14ac:dyDescent="0.2">
      <c r="A495" s="63"/>
      <c r="B495" s="75"/>
      <c r="C495" s="66"/>
      <c r="D495" s="66"/>
      <c r="E495" s="79"/>
      <c r="F495" s="78"/>
      <c r="G495" s="277"/>
      <c r="H495" s="79"/>
      <c r="I495" s="78"/>
      <c r="J495" s="23"/>
    </row>
    <row r="496" spans="1:10" ht="16" x14ac:dyDescent="0.2">
      <c r="A496" s="63"/>
      <c r="B496" s="75" t="s">
        <v>715</v>
      </c>
      <c r="C496" s="66" t="s">
        <v>709</v>
      </c>
      <c r="D496" s="66" t="s">
        <v>411</v>
      </c>
      <c r="E496" s="79">
        <v>50000</v>
      </c>
      <c r="F496" s="109">
        <v>5.04</v>
      </c>
      <c r="G496" s="479">
        <v>1.26</v>
      </c>
      <c r="H496" s="79">
        <f>SUM(F496:G496)</f>
        <v>6.3</v>
      </c>
      <c r="I496" s="144">
        <f>SUM(H496:H501)</f>
        <v>36.979999999999997</v>
      </c>
      <c r="J496" s="23"/>
    </row>
    <row r="497" spans="1:10" ht="16" x14ac:dyDescent="0.2">
      <c r="A497" s="63"/>
      <c r="B497" s="75" t="s">
        <v>715</v>
      </c>
      <c r="C497" s="66" t="s">
        <v>709</v>
      </c>
      <c r="D497" s="66" t="s">
        <v>417</v>
      </c>
      <c r="E497" s="79">
        <v>50000</v>
      </c>
      <c r="F497" s="109">
        <v>14.15</v>
      </c>
      <c r="G497" s="479"/>
      <c r="H497" s="79">
        <v>14.15</v>
      </c>
      <c r="I497" s="144"/>
      <c r="J497" s="23"/>
    </row>
    <row r="498" spans="1:10" ht="16" x14ac:dyDescent="0.2">
      <c r="A498" s="63"/>
      <c r="B498" s="75" t="s">
        <v>715</v>
      </c>
      <c r="C498" s="66" t="s">
        <v>709</v>
      </c>
      <c r="D498" s="66" t="s">
        <v>412</v>
      </c>
      <c r="E498" s="79">
        <v>10000</v>
      </c>
      <c r="F498" s="109">
        <v>3.42</v>
      </c>
      <c r="G498" s="479"/>
      <c r="H498" s="79">
        <v>3.42</v>
      </c>
      <c r="I498" s="144"/>
      <c r="J498" s="23"/>
    </row>
    <row r="499" spans="1:10" ht="16" x14ac:dyDescent="0.2">
      <c r="A499" s="63"/>
      <c r="B499" s="75" t="s">
        <v>715</v>
      </c>
      <c r="C499" s="66" t="s">
        <v>709</v>
      </c>
      <c r="D499" s="66" t="s">
        <v>413</v>
      </c>
      <c r="E499" s="79">
        <v>200000</v>
      </c>
      <c r="F499" s="109">
        <v>8.36</v>
      </c>
      <c r="G499" s="479"/>
      <c r="H499" s="79">
        <v>8.36</v>
      </c>
      <c r="I499" s="144"/>
      <c r="J499" s="23"/>
    </row>
    <row r="500" spans="1:10" ht="16" x14ac:dyDescent="0.2">
      <c r="A500" s="63"/>
      <c r="B500" s="75" t="s">
        <v>715</v>
      </c>
      <c r="C500" s="66" t="s">
        <v>709</v>
      </c>
      <c r="D500" s="66" t="s">
        <v>418</v>
      </c>
      <c r="E500" s="79">
        <v>100000</v>
      </c>
      <c r="F500" s="109">
        <v>4.4000000000000004</v>
      </c>
      <c r="G500" s="479"/>
      <c r="H500" s="79">
        <v>4.4000000000000004</v>
      </c>
      <c r="I500" s="144"/>
      <c r="J500" s="23"/>
    </row>
    <row r="501" spans="1:10" ht="16" x14ac:dyDescent="0.2">
      <c r="A501" s="63"/>
      <c r="B501" s="75" t="s">
        <v>715</v>
      </c>
      <c r="C501" s="66" t="s">
        <v>709</v>
      </c>
      <c r="D501" s="66" t="s">
        <v>414</v>
      </c>
      <c r="E501" s="79">
        <v>10000</v>
      </c>
      <c r="F501" s="109">
        <v>0.35</v>
      </c>
      <c r="G501" s="479"/>
      <c r="H501" s="79">
        <v>0.35</v>
      </c>
      <c r="I501" s="144"/>
      <c r="J501" s="23"/>
    </row>
    <row r="502" spans="1:10" ht="16" x14ac:dyDescent="0.2">
      <c r="A502" s="63"/>
      <c r="B502" s="75"/>
      <c r="C502" s="66"/>
      <c r="D502" s="66"/>
      <c r="E502" s="79"/>
      <c r="F502" s="78"/>
      <c r="G502" s="277"/>
      <c r="H502" s="79"/>
      <c r="I502" s="78"/>
      <c r="J502" s="23"/>
    </row>
    <row r="503" spans="1:10" ht="16" x14ac:dyDescent="0.2">
      <c r="A503" s="63"/>
      <c r="B503" s="75" t="s">
        <v>622</v>
      </c>
      <c r="C503" s="66" t="s">
        <v>166</v>
      </c>
      <c r="D503" s="66" t="s">
        <v>411</v>
      </c>
      <c r="E503" s="78">
        <v>100000</v>
      </c>
      <c r="F503" s="109">
        <f>H503-G503</f>
        <v>5.9399999999999995</v>
      </c>
      <c r="G503" s="479">
        <v>0.66</v>
      </c>
      <c r="H503" s="78">
        <v>6.6</v>
      </c>
      <c r="I503" s="144">
        <f>SUM(H503:H504)</f>
        <v>10.78</v>
      </c>
      <c r="J503" s="23"/>
    </row>
    <row r="504" spans="1:10" ht="16" x14ac:dyDescent="0.2">
      <c r="A504" s="63"/>
      <c r="B504" s="75" t="s">
        <v>622</v>
      </c>
      <c r="C504" s="66" t="s">
        <v>166</v>
      </c>
      <c r="D504" s="66" t="s">
        <v>413</v>
      </c>
      <c r="E504" s="78">
        <v>100000</v>
      </c>
      <c r="F504" s="109">
        <v>4.18</v>
      </c>
      <c r="G504" s="479"/>
      <c r="H504" s="78">
        <f>F504</f>
        <v>4.18</v>
      </c>
      <c r="I504" s="144"/>
      <c r="J504" s="23"/>
    </row>
    <row r="505" spans="1:10" ht="16" x14ac:dyDescent="0.2">
      <c r="A505" s="63"/>
      <c r="B505" s="75"/>
      <c r="C505" s="66"/>
      <c r="D505" s="66"/>
      <c r="E505" s="78"/>
      <c r="F505" s="78"/>
      <c r="G505" s="277"/>
      <c r="H505" s="78"/>
      <c r="I505" s="78"/>
      <c r="J505" s="23"/>
    </row>
    <row r="506" spans="1:10" ht="16" x14ac:dyDescent="0.2">
      <c r="A506" s="63"/>
      <c r="B506" s="75" t="s">
        <v>723</v>
      </c>
      <c r="C506" s="66" t="s">
        <v>746</v>
      </c>
      <c r="D506" s="66" t="s">
        <v>411</v>
      </c>
      <c r="E506" s="78">
        <v>10000</v>
      </c>
      <c r="F506" s="109">
        <v>0</v>
      </c>
      <c r="G506" s="479">
        <v>0.91</v>
      </c>
      <c r="H506" s="78">
        <f>SUM(F506:G506)</f>
        <v>0.91</v>
      </c>
      <c r="I506" s="144">
        <f>H506</f>
        <v>0.91</v>
      </c>
      <c r="J506" s="23"/>
    </row>
    <row r="507" spans="1:10" ht="16" x14ac:dyDescent="0.2">
      <c r="A507" s="63"/>
      <c r="B507" s="75"/>
      <c r="C507" s="66"/>
      <c r="D507" s="66"/>
      <c r="E507" s="79"/>
      <c r="F507" s="78"/>
      <c r="G507" s="277"/>
      <c r="H507" s="79"/>
      <c r="I507" s="78"/>
      <c r="J507" s="23"/>
    </row>
    <row r="508" spans="1:10" ht="16" x14ac:dyDescent="0.2">
      <c r="A508" s="63"/>
      <c r="B508" s="75" t="s">
        <v>623</v>
      </c>
      <c r="C508" s="66" t="s">
        <v>86</v>
      </c>
      <c r="D508" s="66" t="s">
        <v>411</v>
      </c>
      <c r="E508" s="78">
        <v>10000</v>
      </c>
      <c r="F508" s="109">
        <v>0</v>
      </c>
      <c r="G508" s="479">
        <v>3.08</v>
      </c>
      <c r="H508" s="78">
        <v>3.08</v>
      </c>
      <c r="I508" s="144">
        <f>SUM(H508:H509)</f>
        <v>3.5</v>
      </c>
      <c r="J508" s="211"/>
    </row>
    <row r="509" spans="1:10" ht="16" x14ac:dyDescent="0.2">
      <c r="A509" s="122"/>
      <c r="B509" s="75" t="s">
        <v>623</v>
      </c>
      <c r="C509" s="66" t="s">
        <v>86</v>
      </c>
      <c r="D509" s="124" t="s">
        <v>413</v>
      </c>
      <c r="E509" s="152">
        <v>10000</v>
      </c>
      <c r="F509" s="109">
        <v>0.42</v>
      </c>
      <c r="G509" s="479"/>
      <c r="H509" s="79">
        <f>F509</f>
        <v>0.42</v>
      </c>
      <c r="I509" s="144"/>
      <c r="J509" s="23"/>
    </row>
    <row r="510" spans="1:10" ht="16" x14ac:dyDescent="0.2">
      <c r="A510" s="122"/>
      <c r="B510" s="75"/>
      <c r="C510" s="66"/>
      <c r="D510" s="124"/>
      <c r="E510" s="152"/>
      <c r="F510" s="78"/>
      <c r="G510" s="277"/>
      <c r="H510" s="79"/>
      <c r="I510" s="78"/>
      <c r="J510" s="23"/>
    </row>
    <row r="511" spans="1:10" ht="16" x14ac:dyDescent="0.2">
      <c r="A511" s="122"/>
      <c r="B511" s="75" t="s">
        <v>1090</v>
      </c>
      <c r="C511" s="66" t="s">
        <v>1091</v>
      </c>
      <c r="D511" s="124" t="s">
        <v>411</v>
      </c>
      <c r="E511" s="152">
        <v>250000</v>
      </c>
      <c r="F511" s="109">
        <v>12.72</v>
      </c>
      <c r="G511" s="479">
        <v>0.53</v>
      </c>
      <c r="H511" s="79">
        <v>13.25</v>
      </c>
      <c r="I511" s="144">
        <v>13.25</v>
      </c>
      <c r="J511" s="23"/>
    </row>
    <row r="512" spans="1:10" ht="16" x14ac:dyDescent="0.2">
      <c r="A512" s="122"/>
      <c r="B512" s="75"/>
      <c r="C512" s="66"/>
      <c r="D512" s="124"/>
      <c r="E512" s="152"/>
      <c r="F512" s="78"/>
      <c r="G512" s="277"/>
      <c r="H512" s="78"/>
      <c r="I512" s="78"/>
      <c r="J512" s="23"/>
    </row>
    <row r="513" spans="1:10" ht="16" x14ac:dyDescent="0.2">
      <c r="A513" s="122"/>
      <c r="B513" s="75" t="s">
        <v>538</v>
      </c>
      <c r="C513" s="66" t="s">
        <v>526</v>
      </c>
      <c r="D513" s="124" t="s">
        <v>411</v>
      </c>
      <c r="E513" s="152">
        <v>20000</v>
      </c>
      <c r="F513" s="109">
        <v>0.66</v>
      </c>
      <c r="G513" s="479">
        <v>0.66</v>
      </c>
      <c r="H513" s="79">
        <f>SUM(F513:G513)</f>
        <v>1.32</v>
      </c>
      <c r="I513" s="144">
        <f>SUM(H513:H516)</f>
        <v>5.93</v>
      </c>
      <c r="J513" s="23"/>
    </row>
    <row r="514" spans="1:10" ht="16" x14ac:dyDescent="0.2">
      <c r="A514" s="122"/>
      <c r="B514" s="75" t="s">
        <v>538</v>
      </c>
      <c r="C514" s="66" t="s">
        <v>526</v>
      </c>
      <c r="D514" s="124" t="s">
        <v>412</v>
      </c>
      <c r="E514" s="152">
        <v>10000</v>
      </c>
      <c r="F514" s="109">
        <v>3.42</v>
      </c>
      <c r="G514" s="479"/>
      <c r="H514" s="79">
        <v>3.42</v>
      </c>
      <c r="I514" s="144"/>
      <c r="J514" s="23"/>
    </row>
    <row r="515" spans="1:10" ht="16" x14ac:dyDescent="0.2">
      <c r="A515" s="122"/>
      <c r="B515" s="75" t="s">
        <v>538</v>
      </c>
      <c r="C515" s="66" t="s">
        <v>526</v>
      </c>
      <c r="D515" s="124" t="s">
        <v>413</v>
      </c>
      <c r="E515" s="152">
        <v>100000</v>
      </c>
      <c r="F515" s="109">
        <v>0.84</v>
      </c>
      <c r="G515" s="479"/>
      <c r="H515" s="79">
        <v>0.84</v>
      </c>
      <c r="I515" s="144"/>
      <c r="J515" s="560" t="s">
        <v>1218</v>
      </c>
    </row>
    <row r="516" spans="1:10" ht="16" x14ac:dyDescent="0.2">
      <c r="A516" s="122"/>
      <c r="B516" s="75" t="s">
        <v>538</v>
      </c>
      <c r="C516" s="66" t="s">
        <v>526</v>
      </c>
      <c r="D516" s="124" t="s">
        <v>414</v>
      </c>
      <c r="E516" s="152">
        <v>2000</v>
      </c>
      <c r="F516" s="109">
        <v>0.35</v>
      </c>
      <c r="G516" s="479"/>
      <c r="H516" s="79">
        <v>0.35</v>
      </c>
      <c r="I516" s="144"/>
      <c r="J516" s="560" t="s">
        <v>1217</v>
      </c>
    </row>
    <row r="517" spans="1:10" ht="16" x14ac:dyDescent="0.2">
      <c r="A517" s="122"/>
      <c r="B517" s="75"/>
      <c r="C517" s="66"/>
      <c r="D517" s="124"/>
      <c r="E517" s="152"/>
      <c r="F517" s="78"/>
      <c r="G517" s="277"/>
      <c r="H517" s="79"/>
      <c r="I517" s="78"/>
      <c r="J517" s="23"/>
    </row>
    <row r="518" spans="1:10" ht="16" x14ac:dyDescent="0.2">
      <c r="A518" s="136"/>
      <c r="B518" s="137"/>
      <c r="C518" s="134" t="s">
        <v>400</v>
      </c>
      <c r="D518" s="134"/>
      <c r="E518" s="153"/>
      <c r="F518" s="135"/>
      <c r="G518" s="578"/>
      <c r="H518" s="135"/>
      <c r="I518" s="144">
        <f>SUM(I5:I517)</f>
        <v>3133.13</v>
      </c>
      <c r="J518" s="231"/>
    </row>
    <row r="519" spans="1:10" ht="16" x14ac:dyDescent="0.2">
      <c r="A519" s="23"/>
      <c r="B519" s="23"/>
      <c r="C519" s="23"/>
      <c r="D519" s="66"/>
      <c r="E519" s="79"/>
      <c r="F519" s="78"/>
      <c r="G519" s="277"/>
      <c r="H519" s="79"/>
      <c r="I519" s="144"/>
      <c r="J519" s="23"/>
    </row>
    <row r="520" spans="1:10" ht="16" x14ac:dyDescent="0.2">
      <c r="A520" s="131"/>
      <c r="B520" s="137"/>
      <c r="C520" s="134" t="s">
        <v>400</v>
      </c>
      <c r="D520" s="134"/>
      <c r="E520" s="153"/>
      <c r="F520" s="153"/>
      <c r="G520" s="153">
        <f>SUM(G5:G518)</f>
        <v>347.74000000000007</v>
      </c>
      <c r="H520" s="135"/>
      <c r="J520" s="133"/>
    </row>
    <row r="521" spans="1:10" ht="16" x14ac:dyDescent="0.2">
      <c r="A521" s="596"/>
      <c r="B521" s="597"/>
      <c r="C521" s="598"/>
      <c r="D521" s="143"/>
      <c r="E521" s="154"/>
      <c r="F521" s="162"/>
      <c r="G521" s="490"/>
      <c r="H521" s="93"/>
      <c r="I521" s="144">
        <f>SUM(I518:I518)</f>
        <v>3133.13</v>
      </c>
      <c r="J521" s="94"/>
    </row>
    <row r="522" spans="1:10" ht="16" x14ac:dyDescent="0.2">
      <c r="A522" s="599" t="s">
        <v>439</v>
      </c>
      <c r="B522" s="600"/>
      <c r="C522" s="601"/>
      <c r="D522" s="259"/>
      <c r="E522" s="265"/>
      <c r="F522" s="264"/>
      <c r="G522" s="482"/>
      <c r="H522" s="264"/>
      <c r="I522" s="264">
        <f>SUM(I523:I550)</f>
        <v>15.380000000000003</v>
      </c>
      <c r="J522" s="261"/>
    </row>
    <row r="523" spans="1:10" ht="16" x14ac:dyDescent="0.2">
      <c r="A523" s="63"/>
      <c r="B523" s="75" t="s">
        <v>1205</v>
      </c>
      <c r="C523" s="66" t="s">
        <v>1206</v>
      </c>
      <c r="D523" s="66" t="s">
        <v>411</v>
      </c>
      <c r="E523" s="79">
        <v>10000</v>
      </c>
      <c r="F523" s="109">
        <v>0</v>
      </c>
      <c r="G523" s="479">
        <v>1.26</v>
      </c>
      <c r="H523" s="79">
        <v>1.26</v>
      </c>
      <c r="I523" s="144">
        <f>SUM(H523:H526)</f>
        <v>2.4299999999999997</v>
      </c>
      <c r="J523" s="275" t="s">
        <v>1207</v>
      </c>
    </row>
    <row r="524" spans="1:10" ht="16" x14ac:dyDescent="0.2">
      <c r="A524" s="63"/>
      <c r="B524" s="75" t="s">
        <v>1205</v>
      </c>
      <c r="C524" s="66" t="s">
        <v>1206</v>
      </c>
      <c r="D524" s="66" t="s">
        <v>412</v>
      </c>
      <c r="E524" s="79">
        <v>2000</v>
      </c>
      <c r="F524" s="109">
        <v>0.68</v>
      </c>
      <c r="G524" s="479">
        <v>0</v>
      </c>
      <c r="H524" s="79">
        <v>0.68</v>
      </c>
      <c r="I524" s="144"/>
      <c r="J524" s="275"/>
    </row>
    <row r="525" spans="1:10" ht="16" x14ac:dyDescent="0.2">
      <c r="A525" s="63"/>
      <c r="B525" s="75" t="s">
        <v>1205</v>
      </c>
      <c r="C525" s="66" t="s">
        <v>1206</v>
      </c>
      <c r="D525" s="66" t="s">
        <v>413</v>
      </c>
      <c r="E525" s="79">
        <v>10000</v>
      </c>
      <c r="F525" s="109">
        <v>0.42</v>
      </c>
      <c r="G525" s="479">
        <v>0</v>
      </c>
      <c r="H525" s="79">
        <v>0.42</v>
      </c>
      <c r="I525" s="144"/>
      <c r="J525" s="275"/>
    </row>
    <row r="526" spans="1:10" ht="16" x14ac:dyDescent="0.2">
      <c r="A526" s="63"/>
      <c r="B526" s="75" t="s">
        <v>1205</v>
      </c>
      <c r="C526" s="66" t="s">
        <v>1206</v>
      </c>
      <c r="D526" s="66" t="s">
        <v>414</v>
      </c>
      <c r="E526" s="79">
        <v>2000</v>
      </c>
      <c r="F526" s="109">
        <v>7.0000000000000007E-2</v>
      </c>
      <c r="G526" s="479">
        <v>0</v>
      </c>
      <c r="H526" s="79">
        <v>7.0000000000000007E-2</v>
      </c>
      <c r="I526" s="144"/>
      <c r="J526" s="275"/>
    </row>
    <row r="527" spans="1:10" ht="16" x14ac:dyDescent="0.2">
      <c r="A527" s="63"/>
      <c r="B527" s="75" t="s">
        <v>1209</v>
      </c>
      <c r="C527" s="66" t="s">
        <v>1210</v>
      </c>
      <c r="D527" s="85" t="s">
        <v>411</v>
      </c>
      <c r="E527" s="79">
        <v>100000</v>
      </c>
      <c r="F527" s="109">
        <v>8.19</v>
      </c>
      <c r="G527" s="479">
        <v>0.91</v>
      </c>
      <c r="H527" s="79">
        <v>9.1</v>
      </c>
      <c r="I527" s="144">
        <f>SUM(H527:H532)</f>
        <v>27.880000000000006</v>
      </c>
      <c r="J527" s="23" t="s">
        <v>1211</v>
      </c>
    </row>
    <row r="528" spans="1:10" ht="16" x14ac:dyDescent="0.2">
      <c r="A528" s="63"/>
      <c r="B528" s="75" t="s">
        <v>1209</v>
      </c>
      <c r="C528" s="66" t="s">
        <v>1210</v>
      </c>
      <c r="D528" s="66" t="s">
        <v>417</v>
      </c>
      <c r="E528" s="79">
        <v>50000</v>
      </c>
      <c r="F528" s="109">
        <v>14.15</v>
      </c>
      <c r="G528" s="479"/>
      <c r="H528" s="78">
        <v>14.15</v>
      </c>
      <c r="I528" s="144"/>
      <c r="J528" s="23"/>
    </row>
    <row r="529" spans="1:10" ht="16" x14ac:dyDescent="0.2">
      <c r="A529" s="63"/>
      <c r="B529" s="75" t="s">
        <v>1209</v>
      </c>
      <c r="C529" s="66" t="s">
        <v>1210</v>
      </c>
      <c r="D529" s="66" t="s">
        <v>412</v>
      </c>
      <c r="E529" s="79">
        <v>10000</v>
      </c>
      <c r="F529" s="109">
        <v>3.42</v>
      </c>
      <c r="G529" s="479"/>
      <c r="H529" s="78">
        <v>3.42</v>
      </c>
      <c r="I529" s="144"/>
      <c r="J529" s="23"/>
    </row>
    <row r="530" spans="1:10" ht="16" x14ac:dyDescent="0.2">
      <c r="A530" s="63"/>
      <c r="B530" s="75" t="s">
        <v>1209</v>
      </c>
      <c r="C530" s="66" t="s">
        <v>1210</v>
      </c>
      <c r="D530" s="173" t="s">
        <v>413</v>
      </c>
      <c r="E530" s="79">
        <v>10000</v>
      </c>
      <c r="F530" s="109">
        <v>0.42</v>
      </c>
      <c r="G530" s="479"/>
      <c r="H530" s="78">
        <v>0.42</v>
      </c>
      <c r="I530" s="144"/>
      <c r="J530" s="23"/>
    </row>
    <row r="531" spans="1:10" ht="16" x14ac:dyDescent="0.2">
      <c r="A531" s="63"/>
      <c r="B531" s="75" t="s">
        <v>1209</v>
      </c>
      <c r="C531" s="66" t="s">
        <v>1210</v>
      </c>
      <c r="D531" s="173" t="s">
        <v>418</v>
      </c>
      <c r="E531" s="79">
        <v>10000</v>
      </c>
      <c r="F531" s="109">
        <v>0.44</v>
      </c>
      <c r="G531" s="479"/>
      <c r="H531" s="78">
        <v>0.44</v>
      </c>
      <c r="I531" s="144"/>
      <c r="J531" s="23"/>
    </row>
    <row r="532" spans="1:10" ht="16" x14ac:dyDescent="0.2">
      <c r="A532" s="63"/>
      <c r="B532" s="75" t="s">
        <v>1209</v>
      </c>
      <c r="C532" s="66" t="s">
        <v>1210</v>
      </c>
      <c r="D532" s="173" t="s">
        <v>414</v>
      </c>
      <c r="E532" s="79">
        <v>10000</v>
      </c>
      <c r="F532" s="109">
        <v>0.35</v>
      </c>
      <c r="G532" s="479"/>
      <c r="H532" s="78">
        <v>0.35</v>
      </c>
      <c r="I532" s="144"/>
      <c r="J532" s="23"/>
    </row>
    <row r="533" spans="1:10" ht="16" x14ac:dyDescent="0.2">
      <c r="A533" s="63"/>
      <c r="B533" s="75" t="s">
        <v>593</v>
      </c>
      <c r="C533" s="70" t="s">
        <v>374</v>
      </c>
      <c r="D533" s="70" t="s">
        <v>411</v>
      </c>
      <c r="E533" s="130">
        <v>10000</v>
      </c>
      <c r="F533" s="111">
        <v>0</v>
      </c>
      <c r="G533" s="479">
        <f>H533-F533</f>
        <v>-5.0199999999999996</v>
      </c>
      <c r="H533" s="130">
        <v>-5.0199999999999996</v>
      </c>
      <c r="I533" s="192">
        <f>H533</f>
        <v>-5.0199999999999996</v>
      </c>
      <c r="J533" s="23" t="s">
        <v>1212</v>
      </c>
    </row>
    <row r="534" spans="1:10" ht="16" x14ac:dyDescent="0.2">
      <c r="A534" s="63"/>
      <c r="B534" s="75" t="s">
        <v>1213</v>
      </c>
      <c r="C534" s="66" t="s">
        <v>1214</v>
      </c>
      <c r="D534" s="66" t="s">
        <v>411</v>
      </c>
      <c r="E534" s="78">
        <v>50000</v>
      </c>
      <c r="F534" s="109">
        <v>8.0399999999999991</v>
      </c>
      <c r="G534" s="479">
        <v>2.0099999999999998</v>
      </c>
      <c r="H534" s="78">
        <f>SUM(F534:G534)</f>
        <v>10.049999999999999</v>
      </c>
      <c r="I534" s="144">
        <f>SUM(H534:H537)</f>
        <v>18</v>
      </c>
      <c r="J534" s="275" t="s">
        <v>1215</v>
      </c>
    </row>
    <row r="535" spans="1:10" ht="16" x14ac:dyDescent="0.2">
      <c r="A535" s="63"/>
      <c r="B535" s="75" t="s">
        <v>1213</v>
      </c>
      <c r="C535" s="66" t="s">
        <v>1214</v>
      </c>
      <c r="D535" s="66" t="s">
        <v>412</v>
      </c>
      <c r="E535" s="78">
        <v>10000</v>
      </c>
      <c r="F535" s="109">
        <v>3.42</v>
      </c>
      <c r="G535" s="479"/>
      <c r="H535" s="78">
        <v>3.42</v>
      </c>
      <c r="I535" s="144"/>
      <c r="J535" s="275"/>
    </row>
    <row r="536" spans="1:10" ht="16" x14ac:dyDescent="0.2">
      <c r="A536" s="63"/>
      <c r="B536" s="75" t="s">
        <v>1213</v>
      </c>
      <c r="C536" s="66" t="s">
        <v>1214</v>
      </c>
      <c r="D536" s="66" t="s">
        <v>413</v>
      </c>
      <c r="E536" s="78">
        <v>100000</v>
      </c>
      <c r="F536" s="109">
        <v>4.18</v>
      </c>
      <c r="G536" s="479"/>
      <c r="H536" s="78">
        <v>4.18</v>
      </c>
      <c r="I536" s="144"/>
      <c r="J536" s="275"/>
    </row>
    <row r="537" spans="1:10" ht="16" x14ac:dyDescent="0.2">
      <c r="A537" s="63"/>
      <c r="B537" s="75" t="s">
        <v>1213</v>
      </c>
      <c r="C537" s="66" t="s">
        <v>1214</v>
      </c>
      <c r="D537" s="66" t="s">
        <v>414</v>
      </c>
      <c r="E537" s="78">
        <v>10000</v>
      </c>
      <c r="F537" s="109">
        <v>0.35</v>
      </c>
      <c r="G537" s="479"/>
      <c r="H537" s="78">
        <v>0.35</v>
      </c>
      <c r="I537" s="144"/>
      <c r="J537" s="275"/>
    </row>
    <row r="538" spans="1:10" ht="16" x14ac:dyDescent="0.2">
      <c r="A538" s="63"/>
      <c r="B538" s="75" t="s">
        <v>1086</v>
      </c>
      <c r="C538" s="66" t="s">
        <v>1087</v>
      </c>
      <c r="D538" s="173" t="s">
        <v>411</v>
      </c>
      <c r="E538" s="78">
        <v>250000</v>
      </c>
      <c r="F538" s="109">
        <v>-15.84</v>
      </c>
      <c r="G538" s="479">
        <v>-0.66</v>
      </c>
      <c r="H538" s="79">
        <v>-16.5</v>
      </c>
      <c r="I538" s="144">
        <f>SUM(H538:H539)</f>
        <v>-16.920000000000002</v>
      </c>
      <c r="J538" s="275" t="s">
        <v>1216</v>
      </c>
    </row>
    <row r="539" spans="1:10" ht="16" x14ac:dyDescent="0.2">
      <c r="A539" s="63"/>
      <c r="B539" s="75" t="s">
        <v>1086</v>
      </c>
      <c r="C539" s="66" t="s">
        <v>1087</v>
      </c>
      <c r="D539" s="173" t="s">
        <v>413</v>
      </c>
      <c r="E539" s="78">
        <v>10000</v>
      </c>
      <c r="F539" s="109">
        <v>-0.42</v>
      </c>
      <c r="G539" s="479"/>
      <c r="H539" s="79">
        <v>-0.42</v>
      </c>
      <c r="I539" s="144"/>
      <c r="J539" s="275"/>
    </row>
    <row r="540" spans="1:10" ht="16" x14ac:dyDescent="0.2">
      <c r="A540" s="63"/>
      <c r="B540" s="75" t="s">
        <v>1086</v>
      </c>
      <c r="C540" s="66" t="s">
        <v>1087</v>
      </c>
      <c r="D540" s="173" t="s">
        <v>411</v>
      </c>
      <c r="E540" s="78">
        <v>250000</v>
      </c>
      <c r="F540" s="109">
        <v>-15.84</v>
      </c>
      <c r="G540" s="479">
        <v>-0.66</v>
      </c>
      <c r="H540" s="79">
        <v>-16.5</v>
      </c>
      <c r="I540" s="144">
        <f>SUM(H540:H541)</f>
        <v>-16.920000000000002</v>
      </c>
      <c r="J540" s="275"/>
    </row>
    <row r="541" spans="1:10" ht="16" x14ac:dyDescent="0.2">
      <c r="A541" s="63"/>
      <c r="B541" s="75" t="s">
        <v>1086</v>
      </c>
      <c r="C541" s="66" t="s">
        <v>1087</v>
      </c>
      <c r="D541" s="173" t="s">
        <v>413</v>
      </c>
      <c r="E541" s="78">
        <v>10000</v>
      </c>
      <c r="F541" s="109">
        <v>-0.42</v>
      </c>
      <c r="G541" s="479"/>
      <c r="H541" s="79">
        <v>-0.42</v>
      </c>
      <c r="I541" s="144"/>
      <c r="J541" s="275"/>
    </row>
    <row r="542" spans="1:10" ht="16" x14ac:dyDescent="0.2">
      <c r="A542" s="63"/>
      <c r="B542" s="75" t="s">
        <v>538</v>
      </c>
      <c r="C542" s="66" t="s">
        <v>526</v>
      </c>
      <c r="D542" s="124" t="s">
        <v>411</v>
      </c>
      <c r="E542" s="152">
        <v>20000</v>
      </c>
      <c r="F542" s="109">
        <v>0.66</v>
      </c>
      <c r="G542" s="479">
        <v>0.66</v>
      </c>
      <c r="H542" s="79">
        <f>SUM(F542:G542)</f>
        <v>1.32</v>
      </c>
      <c r="I542" s="144">
        <f>SUM(H542:H545)</f>
        <v>5.93</v>
      </c>
      <c r="J542" s="23"/>
    </row>
    <row r="543" spans="1:10" ht="16" x14ac:dyDescent="0.2">
      <c r="A543" s="63"/>
      <c r="B543" s="75" t="s">
        <v>538</v>
      </c>
      <c r="C543" s="66" t="s">
        <v>526</v>
      </c>
      <c r="D543" s="124" t="s">
        <v>412</v>
      </c>
      <c r="E543" s="152">
        <v>10000</v>
      </c>
      <c r="F543" s="109">
        <v>3.42</v>
      </c>
      <c r="G543" s="479"/>
      <c r="H543" s="79">
        <v>3.42</v>
      </c>
      <c r="I543" s="144"/>
      <c r="J543" s="23"/>
    </row>
    <row r="544" spans="1:10" ht="16" x14ac:dyDescent="0.2">
      <c r="A544" s="63"/>
      <c r="B544" s="75" t="s">
        <v>538</v>
      </c>
      <c r="C544" s="66" t="s">
        <v>526</v>
      </c>
      <c r="D544" s="124" t="s">
        <v>413</v>
      </c>
      <c r="E544" s="152">
        <v>100000</v>
      </c>
      <c r="F544" s="109">
        <v>0.84</v>
      </c>
      <c r="G544" s="479"/>
      <c r="H544" s="79">
        <v>0.84</v>
      </c>
      <c r="I544" s="144"/>
      <c r="J544" s="560" t="s">
        <v>1218</v>
      </c>
    </row>
    <row r="545" spans="1:10" ht="16" x14ac:dyDescent="0.2">
      <c r="A545" s="63"/>
      <c r="B545" s="75" t="s">
        <v>538</v>
      </c>
      <c r="C545" s="66" t="s">
        <v>526</v>
      </c>
      <c r="D545" s="124" t="s">
        <v>414</v>
      </c>
      <c r="E545" s="152">
        <v>2000</v>
      </c>
      <c r="F545" s="109">
        <v>0.35</v>
      </c>
      <c r="G545" s="479"/>
      <c r="H545" s="79">
        <v>0.35</v>
      </c>
      <c r="I545" s="144"/>
      <c r="J545" s="560" t="s">
        <v>1217</v>
      </c>
    </row>
    <row r="546" spans="1:10" ht="16" x14ac:dyDescent="0.2">
      <c r="A546" s="63"/>
      <c r="B546" s="75"/>
      <c r="C546" s="66"/>
      <c r="D546" s="66"/>
      <c r="E546" s="79"/>
      <c r="F546" s="109"/>
      <c r="G546" s="479"/>
      <c r="H546" s="79"/>
      <c r="I546" s="144"/>
      <c r="J546" s="275"/>
    </row>
    <row r="547" spans="1:10" ht="16" x14ac:dyDescent="0.2">
      <c r="A547" s="63"/>
      <c r="B547" s="75"/>
      <c r="C547" s="66"/>
      <c r="D547" s="66"/>
      <c r="E547" s="79"/>
      <c r="F547" s="109"/>
      <c r="G547" s="479"/>
      <c r="H547" s="79"/>
      <c r="I547" s="144"/>
      <c r="J547" s="275"/>
    </row>
    <row r="548" spans="1:10" ht="16" x14ac:dyDescent="0.2">
      <c r="A548" s="63"/>
      <c r="B548" s="75"/>
      <c r="C548" s="66"/>
      <c r="D548" s="168"/>
      <c r="E548" s="78"/>
      <c r="F548" s="109"/>
      <c r="G548" s="479"/>
      <c r="H548" s="78"/>
      <c r="I548" s="144"/>
      <c r="J548" s="275"/>
    </row>
    <row r="549" spans="1:10" ht="16" x14ac:dyDescent="0.2">
      <c r="A549" s="63"/>
      <c r="B549" s="75"/>
      <c r="C549" s="66"/>
      <c r="D549" s="168"/>
      <c r="E549" s="78"/>
      <c r="F549" s="109"/>
      <c r="G549" s="479"/>
      <c r="H549" s="78"/>
      <c r="I549" s="144"/>
      <c r="J549" s="275"/>
    </row>
    <row r="550" spans="1:10" ht="16" x14ac:dyDescent="0.2">
      <c r="A550" s="63"/>
      <c r="B550" s="75"/>
      <c r="C550" s="66"/>
      <c r="D550" s="168"/>
      <c r="E550" s="78"/>
      <c r="F550" s="109"/>
      <c r="G550" s="479"/>
      <c r="H550" s="78"/>
      <c r="I550" s="144"/>
      <c r="J550" s="275"/>
    </row>
    <row r="551" spans="1:10" ht="16" x14ac:dyDescent="0.2">
      <c r="A551" s="602" t="s">
        <v>52</v>
      </c>
      <c r="B551" s="603"/>
      <c r="C551" s="604"/>
      <c r="D551" s="316"/>
      <c r="E551" s="317"/>
      <c r="F551" s="318">
        <f>SUM(F523:F550)</f>
        <v>16.88000000000001</v>
      </c>
      <c r="G551" s="483">
        <f>SUM(G523:G550)</f>
        <v>-1.5</v>
      </c>
      <c r="H551" s="319"/>
      <c r="I551" s="370">
        <f>I521+I522</f>
        <v>3148.51</v>
      </c>
      <c r="J551" s="320"/>
    </row>
    <row r="552" spans="1:10" ht="31" x14ac:dyDescent="0.55000000000000004">
      <c r="A552" s="182"/>
      <c r="B552" s="182"/>
      <c r="C552" s="183" t="s">
        <v>388</v>
      </c>
      <c r="D552" s="526" t="s">
        <v>1155</v>
      </c>
      <c r="E552" s="527">
        <v>45911</v>
      </c>
      <c r="F552" s="491"/>
      <c r="G552" s="492"/>
      <c r="H552" s="186"/>
      <c r="I552" s="187"/>
      <c r="J552" s="188"/>
    </row>
    <row r="553" spans="1:10" s="344" customFormat="1" x14ac:dyDescent="0.15">
      <c r="A553"/>
      <c r="B553"/>
      <c r="C553"/>
      <c r="D553"/>
      <c r="E553" s="149"/>
      <c r="F553" s="145"/>
      <c r="G553" s="13"/>
      <c r="H553"/>
      <c r="I553"/>
      <c r="J553"/>
    </row>
    <row r="554" spans="1:10" x14ac:dyDescent="0.15">
      <c r="F554" s="351" t="s">
        <v>1043</v>
      </c>
      <c r="G554" s="568">
        <f>I551-G555</f>
        <v>2802.27</v>
      </c>
      <c r="H554" s="562">
        <f>SUM(G554:G555)</f>
        <v>3148.51</v>
      </c>
    </row>
    <row r="555" spans="1:10" x14ac:dyDescent="0.15">
      <c r="F555" s="351" t="s">
        <v>1044</v>
      </c>
      <c r="G555" s="568">
        <f>G551+G520</f>
        <v>346.24000000000007</v>
      </c>
      <c r="I555" s="561"/>
    </row>
    <row r="556" spans="1:10" s="344" customFormat="1" x14ac:dyDescent="0.15">
      <c r="A556"/>
      <c r="B556"/>
      <c r="C556"/>
      <c r="D556"/>
      <c r="E556" s="149"/>
      <c r="F556" s="247"/>
      <c r="G556" s="550"/>
      <c r="H556"/>
      <c r="I556" s="18"/>
      <c r="J556"/>
    </row>
    <row r="558" spans="1:10" s="182" customFormat="1" ht="23" x14ac:dyDescent="0.25">
      <c r="A558"/>
      <c r="B558"/>
      <c r="C558"/>
      <c r="D558"/>
      <c r="E558" s="149"/>
      <c r="F558" s="247"/>
      <c r="G558" s="476"/>
      <c r="H558"/>
      <c r="I558" s="18"/>
      <c r="J558"/>
    </row>
    <row r="561" spans="2:9" x14ac:dyDescent="0.15">
      <c r="F561" s="351"/>
      <c r="G561" s="568"/>
      <c r="I561" s="561"/>
    </row>
    <row r="562" spans="2:9" x14ac:dyDescent="0.15">
      <c r="G562" s="550"/>
    </row>
    <row r="567" spans="2:9" x14ac:dyDescent="0.15">
      <c r="E567" s="563"/>
      <c r="F567" s="563"/>
      <c r="G567" s="13"/>
      <c r="I567"/>
    </row>
    <row r="568" spans="2:9" x14ac:dyDescent="0.15">
      <c r="E568" s="563"/>
      <c r="F568" s="563"/>
      <c r="G568" s="13"/>
      <c r="I568"/>
    </row>
    <row r="569" spans="2:9" ht="16" x14ac:dyDescent="0.2">
      <c r="B569" s="258"/>
      <c r="C569" s="102"/>
      <c r="D569" s="102"/>
      <c r="E569" s="564"/>
      <c r="F569" s="565"/>
      <c r="G569" s="566"/>
      <c r="H569" s="565"/>
      <c r="I569" s="565"/>
    </row>
    <row r="570" spans="2:9" ht="16" x14ac:dyDescent="0.2">
      <c r="B570" s="258"/>
      <c r="C570" s="102"/>
      <c r="D570" s="102"/>
      <c r="E570" s="564"/>
      <c r="F570" s="565"/>
      <c r="G570" s="567"/>
      <c r="H570" s="565"/>
      <c r="I570" s="565"/>
    </row>
    <row r="571" spans="2:9" x14ac:dyDescent="0.15">
      <c r="E571" s="563"/>
      <c r="F571" s="563"/>
      <c r="G571" s="13"/>
      <c r="I571"/>
    </row>
  </sheetData>
  <mergeCells count="4">
    <mergeCell ref="A2:C2"/>
    <mergeCell ref="A521:C521"/>
    <mergeCell ref="A522:C522"/>
    <mergeCell ref="A551:C551"/>
  </mergeCells>
  <conditionalFormatting sqref="A119 A110:A114">
    <cfRule type="duplicateValues" dxfId="1736" priority="62"/>
  </conditionalFormatting>
  <conditionalFormatting sqref="B11">
    <cfRule type="duplicateValues" dxfId="1735" priority="65"/>
    <cfRule type="duplicateValues" dxfId="1734" priority="66"/>
  </conditionalFormatting>
  <conditionalFormatting sqref="B109:B124">
    <cfRule type="duplicateValues" dxfId="1733" priority="68"/>
  </conditionalFormatting>
  <conditionalFormatting sqref="B120:B124 B115:B118">
    <cfRule type="duplicateValues" dxfId="1732" priority="61"/>
  </conditionalFormatting>
  <conditionalFormatting sqref="B261:B267">
    <cfRule type="duplicateValues" dxfId="1731" priority="73"/>
    <cfRule type="duplicateValues" dxfId="1730" priority="74"/>
  </conditionalFormatting>
  <conditionalFormatting sqref="B523:B526">
    <cfRule type="duplicateValues" dxfId="1729" priority="19"/>
  </conditionalFormatting>
  <conditionalFormatting sqref="B527:B532">
    <cfRule type="duplicateValues" dxfId="1728" priority="15"/>
    <cfRule type="duplicateValues" dxfId="1727" priority="17"/>
  </conditionalFormatting>
  <conditionalFormatting sqref="B533">
    <cfRule type="duplicateValues" dxfId="1726" priority="11"/>
    <cfRule type="duplicateValues" dxfId="1725" priority="13"/>
  </conditionalFormatting>
  <conditionalFormatting sqref="B534:B537">
    <cfRule type="duplicateValues" dxfId="1724" priority="8"/>
    <cfRule type="duplicateValues" dxfId="1723" priority="9"/>
  </conditionalFormatting>
  <conditionalFormatting sqref="B538:B541">
    <cfRule type="duplicateValues" dxfId="1722" priority="5"/>
    <cfRule type="duplicateValues" dxfId="1721" priority="6"/>
  </conditionalFormatting>
  <conditionalFormatting sqref="B542:B545">
    <cfRule type="duplicateValues" dxfId="1720" priority="1"/>
    <cfRule type="duplicateValues" dxfId="1719" priority="3"/>
  </conditionalFormatting>
  <conditionalFormatting sqref="B546:B547">
    <cfRule type="duplicateValues" dxfId="1718" priority="40"/>
    <cfRule type="duplicateValues" dxfId="1717" priority="41"/>
  </conditionalFormatting>
  <conditionalFormatting sqref="B548:B550">
    <cfRule type="duplicateValues" dxfId="1716" priority="679"/>
    <cfRule type="duplicateValues" dxfId="1715" priority="680"/>
  </conditionalFormatting>
  <conditionalFormatting sqref="B551:B560 B520:B522 B202:B260 B268:B517">
    <cfRule type="duplicateValues" dxfId="1714" priority="69"/>
  </conditionalFormatting>
  <conditionalFormatting sqref="B551:B560 B520:B522 B202:B518">
    <cfRule type="duplicateValues" dxfId="1713" priority="51"/>
  </conditionalFormatting>
  <conditionalFormatting sqref="B551:B560">
    <cfRule type="duplicateValues" dxfId="1712" priority="53"/>
  </conditionalFormatting>
  <conditionalFormatting sqref="B561:B568 B571:B1048576">
    <cfRule type="duplicateValues" dxfId="1711" priority="60"/>
  </conditionalFormatting>
  <conditionalFormatting sqref="B561:B1048576 B10 B1:B6 B12:B108 B198:B201 B125:B196">
    <cfRule type="duplicateValues" dxfId="1710" priority="58"/>
  </conditionalFormatting>
  <conditionalFormatting sqref="B561:B1048576">
    <cfRule type="duplicateValues" dxfId="1709" priority="57"/>
  </conditionalFormatting>
  <conditionalFormatting sqref="C11">
    <cfRule type="duplicateValues" dxfId="1708" priority="67"/>
  </conditionalFormatting>
  <conditionalFormatting sqref="C171:C181">
    <cfRule type="duplicateValues" dxfId="1707" priority="64"/>
  </conditionalFormatting>
  <conditionalFormatting sqref="C227">
    <cfRule type="duplicateValues" dxfId="1706" priority="54"/>
  </conditionalFormatting>
  <conditionalFormatting sqref="C261:C267">
    <cfRule type="duplicateValues" dxfId="1705" priority="75"/>
  </conditionalFormatting>
  <conditionalFormatting sqref="C523:C526">
    <cfRule type="duplicateValues" dxfId="1704" priority="20"/>
  </conditionalFormatting>
  <conditionalFormatting sqref="C527:C532">
    <cfRule type="duplicateValues" dxfId="1703" priority="18"/>
  </conditionalFormatting>
  <conditionalFormatting sqref="C533">
    <cfRule type="duplicateValues" dxfId="1702" priority="14"/>
  </conditionalFormatting>
  <conditionalFormatting sqref="C534:C537">
    <cfRule type="duplicateValues" dxfId="1701" priority="10"/>
  </conditionalFormatting>
  <conditionalFormatting sqref="C538:C541">
    <cfRule type="duplicateValues" dxfId="1700" priority="7"/>
  </conditionalFormatting>
  <conditionalFormatting sqref="C542:C545">
    <cfRule type="duplicateValues" dxfId="1699" priority="4"/>
  </conditionalFormatting>
  <conditionalFormatting sqref="C546:C547">
    <cfRule type="duplicateValues" dxfId="1698" priority="42"/>
  </conditionalFormatting>
  <conditionalFormatting sqref="C548:C550">
    <cfRule type="duplicateValues" dxfId="1697" priority="692"/>
  </conditionalFormatting>
  <conditionalFormatting sqref="C551:C560 C520:C522 C202:C260 C430:C517 C268:C428">
    <cfRule type="duplicateValues" dxfId="1696" priority="70"/>
  </conditionalFormatting>
  <conditionalFormatting sqref="C561:C1048576 A110:A114 A119 C10 C1:C6 C198:C201 C12:C196">
    <cfRule type="duplicateValues" dxfId="1695" priority="63"/>
  </conditionalFormatting>
  <conditionalFormatting sqref="C569:C570">
    <cfRule type="duplicateValues" dxfId="1694" priority="56"/>
  </conditionalFormatting>
  <conditionalFormatting sqref="J20:J163 J165:J173 J175:J184 J186:J198 J203:J205 J207:J216 J218:J282 J292:J315 J317:J332 J334:J397 J407:J430 J432:J507 J509:J517 J519:J520">
    <cfRule type="notContainsBlanks" dxfId="1693" priority="59">
      <formula>LEN(TRIM(J20))&gt;0</formula>
    </cfRule>
  </conditionalFormatting>
  <conditionalFormatting sqref="J200:J201 J285:J287">
    <cfRule type="notContainsBlanks" dxfId="1692" priority="52">
      <formula>LEN(TRIM(J200))&gt;0</formula>
    </cfRule>
  </conditionalFormatting>
  <conditionalFormatting sqref="J527:J533">
    <cfRule type="notContainsBlanks" dxfId="1691" priority="12">
      <formula>LEN(TRIM(J527))&gt;0</formula>
    </cfRule>
  </conditionalFormatting>
  <conditionalFormatting sqref="J542:J545">
    <cfRule type="notContainsBlanks" dxfId="1690" priority="2">
      <formula>LEN(TRIM(J542))&gt;0</formula>
    </cfRule>
  </conditionalFormatting>
  <conditionalFormatting sqref="J569:J570">
    <cfRule type="notContainsBlanks" dxfId="1689" priority="55">
      <formula>LEN(TRIM(J569))&gt;0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91C2-E0A7-9844-AAE5-9A866226B4DB}">
  <dimension ref="A1:AC577"/>
  <sheetViews>
    <sheetView topLeftCell="A532" zoomScale="150" zoomScaleNormal="150" workbookViewId="0">
      <selection activeCell="K393" sqref="K393"/>
    </sheetView>
  </sheetViews>
  <sheetFormatPr baseColWidth="10" defaultColWidth="11.5" defaultRowHeight="13" x14ac:dyDescent="0.15"/>
  <cols>
    <col min="1" max="1" width="3.83203125" customWidth="1"/>
    <col min="2" max="2" width="5.1640625" customWidth="1"/>
    <col min="3" max="3" width="26.5" customWidth="1"/>
    <col min="4" max="4" width="9.164062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17.66406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1183</v>
      </c>
      <c r="H2" s="77" t="s">
        <v>459</v>
      </c>
      <c r="I2" s="365">
        <v>45901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589">
        <v>0</v>
      </c>
      <c r="G5" s="588">
        <v>0.53</v>
      </c>
      <c r="H5" s="485">
        <v>0.53</v>
      </c>
      <c r="I5" s="590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251">
        <v>0</v>
      </c>
      <c r="G7" s="480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251">
        <v>0.42</v>
      </c>
      <c r="G8" s="480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30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301">
        <v>0</v>
      </c>
      <c r="G10" s="480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301">
        <v>0.42</v>
      </c>
      <c r="G11" s="480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282"/>
      <c r="J12" s="275"/>
    </row>
    <row r="13" spans="1:10" ht="16" x14ac:dyDescent="0.2">
      <c r="A13" s="275"/>
      <c r="B13" s="551">
        <v>2261</v>
      </c>
      <c r="C13" s="552" t="s">
        <v>672</v>
      </c>
      <c r="D13" s="279" t="s">
        <v>411</v>
      </c>
      <c r="E13" s="280">
        <v>10000</v>
      </c>
      <c r="F13" s="301">
        <f>H13-G13</f>
        <v>0</v>
      </c>
      <c r="G13" s="480">
        <v>2.0099999999999998</v>
      </c>
      <c r="H13" s="282">
        <v>2.0099999999999998</v>
      </c>
      <c r="I13" s="367">
        <f>SUM(H13:H18)</f>
        <v>5.6099999999999994</v>
      </c>
      <c r="J13" s="275"/>
    </row>
    <row r="14" spans="1:10" ht="16" x14ac:dyDescent="0.2">
      <c r="A14" s="275"/>
      <c r="B14" s="551">
        <v>2261</v>
      </c>
      <c r="C14" s="552" t="s">
        <v>672</v>
      </c>
      <c r="D14" s="279" t="s">
        <v>417</v>
      </c>
      <c r="E14" s="280">
        <v>10000</v>
      </c>
      <c r="F14" s="301">
        <v>2.21</v>
      </c>
      <c r="G14" s="480">
        <v>0</v>
      </c>
      <c r="H14" s="282">
        <v>2.21</v>
      </c>
      <c r="I14" s="367"/>
      <c r="J14" s="275"/>
    </row>
    <row r="15" spans="1:10" ht="16" x14ac:dyDescent="0.2">
      <c r="A15" s="275"/>
      <c r="B15" s="551">
        <v>2261</v>
      </c>
      <c r="C15" s="552" t="s">
        <v>672</v>
      </c>
      <c r="D15" s="279" t="s">
        <v>412</v>
      </c>
      <c r="E15" s="280">
        <v>10000</v>
      </c>
      <c r="F15" s="301">
        <v>0.68</v>
      </c>
      <c r="G15" s="480"/>
      <c r="H15" s="282">
        <v>0.68</v>
      </c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413</v>
      </c>
      <c r="E16" s="280">
        <v>10000</v>
      </c>
      <c r="F16" s="301">
        <v>0.42</v>
      </c>
      <c r="G16" s="480"/>
      <c r="H16" s="282">
        <f>F16</f>
        <v>0.42</v>
      </c>
      <c r="I16" s="367"/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418</v>
      </c>
      <c r="E17" s="280">
        <v>5000</v>
      </c>
      <c r="F17" s="301">
        <v>0.22</v>
      </c>
      <c r="G17" s="480"/>
      <c r="H17" s="282">
        <v>0.22</v>
      </c>
      <c r="I17" s="367"/>
      <c r="J17" s="559"/>
    </row>
    <row r="18" spans="1:10" ht="16" x14ac:dyDescent="0.2">
      <c r="A18" s="275"/>
      <c r="B18" s="551">
        <v>2261</v>
      </c>
      <c r="C18" s="553" t="s">
        <v>672</v>
      </c>
      <c r="D18" s="279" t="s">
        <v>414</v>
      </c>
      <c r="E18" s="280">
        <v>2000</v>
      </c>
      <c r="F18" s="301">
        <v>7.0000000000000007E-2</v>
      </c>
      <c r="G18" s="480"/>
      <c r="H18" s="282">
        <v>7.0000000000000007E-2</v>
      </c>
      <c r="I18" s="367"/>
      <c r="J18" s="559"/>
    </row>
    <row r="19" spans="1:10" ht="16" x14ac:dyDescent="0.2">
      <c r="A19" s="275"/>
      <c r="B19" s="275"/>
      <c r="C19" s="276"/>
      <c r="D19" s="276"/>
      <c r="E19" s="277"/>
      <c r="F19" s="278"/>
      <c r="G19" s="275"/>
      <c r="H19" s="275"/>
      <c r="I19" s="275"/>
      <c r="J19" s="275"/>
    </row>
    <row r="20" spans="1:10" ht="16" x14ac:dyDescent="0.2">
      <c r="A20" s="63"/>
      <c r="B20" s="75" t="s">
        <v>539</v>
      </c>
      <c r="C20" s="66" t="s">
        <v>198</v>
      </c>
      <c r="D20" s="66" t="s">
        <v>411</v>
      </c>
      <c r="E20" s="78">
        <v>100000</v>
      </c>
      <c r="F20" s="254">
        <v>18.09</v>
      </c>
      <c r="G20" s="478">
        <v>2.0099999999999998</v>
      </c>
      <c r="H20" s="78">
        <f>SUM(F20:G20)</f>
        <v>20.100000000000001</v>
      </c>
      <c r="I20" s="144">
        <f>SUM(H20:H23)</f>
        <v>28.050000000000004</v>
      </c>
      <c r="J20" s="23"/>
    </row>
    <row r="21" spans="1:10" ht="16" x14ac:dyDescent="0.2">
      <c r="A21" s="63"/>
      <c r="B21" s="75" t="s">
        <v>539</v>
      </c>
      <c r="C21" s="66" t="s">
        <v>198</v>
      </c>
      <c r="D21" s="66" t="s">
        <v>412</v>
      </c>
      <c r="E21" s="78">
        <v>10000</v>
      </c>
      <c r="F21" s="109">
        <v>3.42</v>
      </c>
      <c r="G21" s="479"/>
      <c r="H21" s="78">
        <f>F21</f>
        <v>3.42</v>
      </c>
      <c r="I21" s="144"/>
      <c r="J21" s="23"/>
    </row>
    <row r="22" spans="1:10" ht="16" x14ac:dyDescent="0.2">
      <c r="A22" s="63"/>
      <c r="B22" s="75" t="s">
        <v>539</v>
      </c>
      <c r="C22" s="66" t="s">
        <v>198</v>
      </c>
      <c r="D22" s="66" t="s">
        <v>413</v>
      </c>
      <c r="E22" s="78">
        <v>100000</v>
      </c>
      <c r="F22" s="109">
        <v>4.18</v>
      </c>
      <c r="G22" s="479"/>
      <c r="H22" s="78">
        <f>F22</f>
        <v>4.18</v>
      </c>
      <c r="I22" s="144"/>
      <c r="J22" s="23"/>
    </row>
    <row r="23" spans="1:10" ht="16" x14ac:dyDescent="0.2">
      <c r="A23" s="63"/>
      <c r="B23" s="75" t="s">
        <v>539</v>
      </c>
      <c r="C23" s="66" t="s">
        <v>198</v>
      </c>
      <c r="D23" s="66" t="s">
        <v>414</v>
      </c>
      <c r="E23" s="78">
        <v>10000</v>
      </c>
      <c r="F23" s="109">
        <v>0.35</v>
      </c>
      <c r="G23" s="479"/>
      <c r="H23" s="78">
        <f>F23</f>
        <v>0.35</v>
      </c>
      <c r="I23" s="144"/>
      <c r="J23" s="23"/>
    </row>
    <row r="24" spans="1:10" ht="16" x14ac:dyDescent="0.2">
      <c r="A24" s="63"/>
      <c r="B24" s="75"/>
      <c r="C24" s="66"/>
      <c r="D24" s="66"/>
      <c r="E24" s="79"/>
      <c r="F24" s="78"/>
      <c r="G24" s="63"/>
      <c r="H24" s="78"/>
      <c r="I24" s="78"/>
      <c r="J24" s="23"/>
    </row>
    <row r="25" spans="1:10" ht="16" x14ac:dyDescent="0.2">
      <c r="A25" s="63"/>
      <c r="B25" s="75" t="s">
        <v>718</v>
      </c>
      <c r="C25" s="23" t="s">
        <v>733</v>
      </c>
      <c r="D25" s="66" t="s">
        <v>411</v>
      </c>
      <c r="E25" s="79">
        <v>250000</v>
      </c>
      <c r="F25" s="109">
        <v>21.84</v>
      </c>
      <c r="G25" s="479">
        <v>0.91</v>
      </c>
      <c r="H25" s="78">
        <f>SUM(F25:G25)</f>
        <v>22.75</v>
      </c>
      <c r="I25" s="192">
        <f>SUM(H25:H26)</f>
        <v>33.200000000000003</v>
      </c>
      <c r="J25" s="23"/>
    </row>
    <row r="26" spans="1:10" ht="16" x14ac:dyDescent="0.2">
      <c r="A26" s="63"/>
      <c r="B26" s="75" t="s">
        <v>718</v>
      </c>
      <c r="C26" s="23" t="s">
        <v>733</v>
      </c>
      <c r="D26" s="66" t="s">
        <v>413</v>
      </c>
      <c r="E26" s="79">
        <v>250000</v>
      </c>
      <c r="F26" s="109">
        <v>10.45</v>
      </c>
      <c r="G26" s="479"/>
      <c r="H26" s="78">
        <v>10.45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78"/>
      <c r="G27" s="277"/>
      <c r="H27" s="78"/>
      <c r="I27" s="78"/>
      <c r="J27" s="23"/>
    </row>
    <row r="28" spans="1:10" ht="16" x14ac:dyDescent="0.2">
      <c r="A28" s="63"/>
      <c r="B28" s="75" t="s">
        <v>1105</v>
      </c>
      <c r="C28" s="66" t="s">
        <v>1106</v>
      </c>
      <c r="D28" s="66" t="s">
        <v>411</v>
      </c>
      <c r="E28" s="79">
        <v>10000</v>
      </c>
      <c r="F28" s="109">
        <v>0</v>
      </c>
      <c r="G28" s="479">
        <v>3.08</v>
      </c>
      <c r="H28" s="78">
        <v>3.08</v>
      </c>
      <c r="I28" s="144">
        <f>SUM(H28:H33)</f>
        <v>8.14</v>
      </c>
      <c r="J28" s="23"/>
    </row>
    <row r="29" spans="1:10" ht="16" x14ac:dyDescent="0.2">
      <c r="A29" s="63"/>
      <c r="B29" s="75" t="s">
        <v>1105</v>
      </c>
      <c r="C29" s="66" t="s">
        <v>1106</v>
      </c>
      <c r="D29" s="66" t="s">
        <v>417</v>
      </c>
      <c r="E29" s="79">
        <v>5000</v>
      </c>
      <c r="F29" s="109">
        <v>3.39</v>
      </c>
      <c r="G29" s="479"/>
      <c r="H29" s="78">
        <v>3.39</v>
      </c>
      <c r="I29" s="144"/>
      <c r="J29" s="23"/>
    </row>
    <row r="30" spans="1:10" ht="16" x14ac:dyDescent="0.2">
      <c r="A30" s="63"/>
      <c r="B30" s="75" t="s">
        <v>1105</v>
      </c>
      <c r="C30" s="66" t="s">
        <v>1106</v>
      </c>
      <c r="D30" s="66" t="s">
        <v>412</v>
      </c>
      <c r="E30" s="79">
        <v>2000</v>
      </c>
      <c r="F30" s="109">
        <v>0.68</v>
      </c>
      <c r="G30" s="479"/>
      <c r="H30" s="78">
        <v>0.68</v>
      </c>
      <c r="I30" s="144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413</v>
      </c>
      <c r="E31" s="79">
        <v>10000</v>
      </c>
      <c r="F31" s="109">
        <v>0.42</v>
      </c>
      <c r="G31" s="479"/>
      <c r="H31" s="78">
        <v>0.42</v>
      </c>
      <c r="I31" s="144"/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418</v>
      </c>
      <c r="E32" s="79">
        <v>5000</v>
      </c>
      <c r="F32" s="109">
        <v>0.22</v>
      </c>
      <c r="G32" s="479"/>
      <c r="H32" s="78">
        <v>0.22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414</v>
      </c>
      <c r="E33" s="79">
        <v>10000</v>
      </c>
      <c r="F33" s="109">
        <v>0.35</v>
      </c>
      <c r="G33" s="479"/>
      <c r="H33" s="78">
        <v>0.35</v>
      </c>
      <c r="I33" s="144"/>
      <c r="J33" s="23"/>
    </row>
    <row r="34" spans="1:10" ht="16" x14ac:dyDescent="0.2">
      <c r="A34" s="63"/>
      <c r="B34" s="75"/>
      <c r="C34" s="66"/>
      <c r="D34" s="66"/>
      <c r="E34" s="79"/>
      <c r="F34" s="78"/>
      <c r="G34" s="277"/>
      <c r="H34" s="78"/>
      <c r="I34" s="78"/>
      <c r="J34" s="23"/>
    </row>
    <row r="35" spans="1:10" ht="16" x14ac:dyDescent="0.2">
      <c r="A35" s="63"/>
      <c r="B35" s="75" t="s">
        <v>542</v>
      </c>
      <c r="C35" s="66" t="s">
        <v>89</v>
      </c>
      <c r="D35" s="66" t="s">
        <v>411</v>
      </c>
      <c r="E35" s="79">
        <v>10000</v>
      </c>
      <c r="F35" s="109">
        <v>0</v>
      </c>
      <c r="G35" s="479">
        <f>H35-F35</f>
        <v>8.02</v>
      </c>
      <c r="H35" s="78">
        <v>8.02</v>
      </c>
      <c r="I35" s="144">
        <f>SUM(H35)</f>
        <v>8.02</v>
      </c>
      <c r="J35" s="23"/>
    </row>
    <row r="36" spans="1:10" ht="16" x14ac:dyDescent="0.2">
      <c r="A36" s="63"/>
      <c r="B36" s="75"/>
      <c r="C36" s="66"/>
      <c r="D36" s="66"/>
      <c r="E36" s="79"/>
      <c r="F36" s="78"/>
      <c r="G36" s="277"/>
      <c r="H36" s="78"/>
      <c r="I36" s="78"/>
      <c r="J36" s="23"/>
    </row>
    <row r="37" spans="1:10" ht="16" x14ac:dyDescent="0.2">
      <c r="A37" s="63"/>
      <c r="B37" s="97">
        <v>2309</v>
      </c>
      <c r="C37" s="66" t="s">
        <v>867</v>
      </c>
      <c r="D37" s="66" t="s">
        <v>411</v>
      </c>
      <c r="E37" s="79">
        <v>10000</v>
      </c>
      <c r="F37" s="109">
        <v>0</v>
      </c>
      <c r="G37" s="479">
        <v>5.0199999999999996</v>
      </c>
      <c r="H37" s="78"/>
      <c r="I37" s="144">
        <v>5.0199999999999996</v>
      </c>
      <c r="J37" s="23"/>
    </row>
    <row r="38" spans="1:10" ht="16" x14ac:dyDescent="0.2">
      <c r="A38" s="63"/>
      <c r="B38" s="75"/>
      <c r="C38" s="66"/>
      <c r="D38" s="66"/>
      <c r="E38" s="79"/>
      <c r="F38" s="78"/>
      <c r="G38" s="277"/>
      <c r="H38" s="78"/>
      <c r="I38" s="78"/>
      <c r="J38" s="23"/>
    </row>
    <row r="39" spans="1:10" ht="16" x14ac:dyDescent="0.2">
      <c r="A39" s="63"/>
      <c r="B39" s="75" t="s">
        <v>543</v>
      </c>
      <c r="C39" s="66" t="s">
        <v>138</v>
      </c>
      <c r="D39" s="66" t="s">
        <v>411</v>
      </c>
      <c r="E39" s="78">
        <v>10000</v>
      </c>
      <c r="F39" s="109">
        <v>0</v>
      </c>
      <c r="G39" s="479">
        <f>H39-F39</f>
        <v>2.0099999999999998</v>
      </c>
      <c r="H39" s="78">
        <v>2.0099999999999998</v>
      </c>
      <c r="I39" s="144">
        <f>SUM(H39:H40)</f>
        <v>2.4299999999999997</v>
      </c>
      <c r="J39" s="23"/>
    </row>
    <row r="40" spans="1:10" ht="16" x14ac:dyDescent="0.2">
      <c r="A40" s="63"/>
      <c r="B40" s="75" t="s">
        <v>543</v>
      </c>
      <c r="C40" s="66" t="s">
        <v>138</v>
      </c>
      <c r="D40" s="66" t="s">
        <v>413</v>
      </c>
      <c r="E40" s="78">
        <v>10000</v>
      </c>
      <c r="F40" s="109">
        <v>0.42</v>
      </c>
      <c r="G40" s="479"/>
      <c r="H40" s="78">
        <v>0.42</v>
      </c>
      <c r="I40" s="144"/>
      <c r="J40" s="23"/>
    </row>
    <row r="41" spans="1:10" ht="16" x14ac:dyDescent="0.2">
      <c r="A41" s="63"/>
      <c r="B41" s="75"/>
      <c r="C41" s="66"/>
      <c r="D41" s="66"/>
      <c r="E41" s="78"/>
      <c r="F41" s="78"/>
      <c r="G41" s="277"/>
      <c r="H41" s="78"/>
      <c r="I41" s="78"/>
      <c r="J41" s="23"/>
    </row>
    <row r="42" spans="1:10" ht="16" x14ac:dyDescent="0.2">
      <c r="A42" s="63"/>
      <c r="B42" s="75" t="s">
        <v>777</v>
      </c>
      <c r="C42" s="66" t="s">
        <v>969</v>
      </c>
      <c r="D42" s="66" t="s">
        <v>411</v>
      </c>
      <c r="E42" s="78">
        <v>10000</v>
      </c>
      <c r="F42" s="109">
        <v>0</v>
      </c>
      <c r="G42" s="479">
        <v>0.53</v>
      </c>
      <c r="H42" s="78">
        <v>0.53</v>
      </c>
      <c r="I42" s="144">
        <v>0.95</v>
      </c>
      <c r="J42" s="23"/>
    </row>
    <row r="43" spans="1:10" ht="16" x14ac:dyDescent="0.2">
      <c r="A43" s="63"/>
      <c r="B43" s="75" t="s">
        <v>777</v>
      </c>
      <c r="C43" s="66" t="s">
        <v>969</v>
      </c>
      <c r="D43" s="66" t="s">
        <v>413</v>
      </c>
      <c r="E43" s="78">
        <v>10000</v>
      </c>
      <c r="F43" s="109">
        <v>0.42</v>
      </c>
      <c r="G43" s="479">
        <v>0</v>
      </c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78"/>
      <c r="J44" s="23"/>
    </row>
    <row r="45" spans="1:10" ht="16" x14ac:dyDescent="0.2">
      <c r="A45" s="63"/>
      <c r="B45" s="75" t="s">
        <v>711</v>
      </c>
      <c r="C45" s="66" t="s">
        <v>703</v>
      </c>
      <c r="D45" s="66" t="s">
        <v>411</v>
      </c>
      <c r="E45" s="78">
        <v>10000</v>
      </c>
      <c r="F45" s="109">
        <v>0</v>
      </c>
      <c r="G45" s="479">
        <f>H45-F45</f>
        <v>0.66</v>
      </c>
      <c r="H45" s="78">
        <v>0.66</v>
      </c>
      <c r="I45" s="144">
        <f>H45</f>
        <v>0.66</v>
      </c>
      <c r="J45" s="23"/>
    </row>
    <row r="46" spans="1:10" ht="16" x14ac:dyDescent="0.2">
      <c r="A46" s="63"/>
      <c r="B46" s="75"/>
      <c r="C46" s="66"/>
      <c r="D46" s="66"/>
      <c r="E46" s="79"/>
      <c r="F46" s="78"/>
      <c r="G46" s="277"/>
      <c r="H46" s="78"/>
      <c r="I46" s="78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411</v>
      </c>
      <c r="E47" s="78">
        <v>100000</v>
      </c>
      <c r="F47" s="109">
        <f>H47-G47</f>
        <v>18.090000000000003</v>
      </c>
      <c r="G47" s="479">
        <v>2.0099999999999998</v>
      </c>
      <c r="H47" s="78">
        <v>20.100000000000001</v>
      </c>
      <c r="I47" s="144">
        <f>SUM(H47:H52)</f>
        <v>66.3</v>
      </c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417</v>
      </c>
      <c r="E48" s="78">
        <v>50000</v>
      </c>
      <c r="F48" s="109">
        <v>33.85</v>
      </c>
      <c r="G48" s="479"/>
      <c r="H48" s="78">
        <f>F48</f>
        <v>33.85</v>
      </c>
      <c r="I48" s="144"/>
      <c r="J48" s="23"/>
    </row>
    <row r="49" spans="1:13" ht="16" x14ac:dyDescent="0.2">
      <c r="A49" s="63"/>
      <c r="B49" s="75" t="s">
        <v>544</v>
      </c>
      <c r="C49" s="66" t="s">
        <v>139</v>
      </c>
      <c r="D49" s="66" t="s">
        <v>412</v>
      </c>
      <c r="E49" s="79">
        <v>10000</v>
      </c>
      <c r="F49" s="109">
        <v>3.42</v>
      </c>
      <c r="G49" s="479"/>
      <c r="H49" s="78">
        <f>F49</f>
        <v>3.42</v>
      </c>
      <c r="I49" s="144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413</v>
      </c>
      <c r="E50" s="79">
        <v>100000</v>
      </c>
      <c r="F50" s="109">
        <v>4.18</v>
      </c>
      <c r="G50" s="479"/>
      <c r="H50" s="78">
        <f>F50</f>
        <v>4.18</v>
      </c>
      <c r="I50" s="144"/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418</v>
      </c>
      <c r="E51" s="78">
        <v>100000</v>
      </c>
      <c r="F51" s="109">
        <v>4.4000000000000004</v>
      </c>
      <c r="G51" s="479"/>
      <c r="H51" s="78">
        <f>F51</f>
        <v>4.4000000000000004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414</v>
      </c>
      <c r="E52" s="79">
        <v>10000</v>
      </c>
      <c r="F52" s="109">
        <v>0.35</v>
      </c>
      <c r="G52" s="479"/>
      <c r="H52" s="78">
        <f>F52</f>
        <v>0.35</v>
      </c>
      <c r="I52" s="144"/>
      <c r="J52" s="579"/>
    </row>
    <row r="53" spans="1:13" ht="16" x14ac:dyDescent="0.2">
      <c r="A53" s="63"/>
      <c r="B53" s="75"/>
      <c r="C53" s="66"/>
      <c r="D53" s="66"/>
      <c r="E53" s="79"/>
      <c r="F53" s="78"/>
      <c r="G53" s="277"/>
      <c r="H53" s="78"/>
      <c r="I53" s="78"/>
      <c r="J53" s="579"/>
      <c r="L53" s="580"/>
      <c r="M53" s="580"/>
    </row>
    <row r="54" spans="1:13" ht="16" x14ac:dyDescent="0.2">
      <c r="A54" s="63"/>
      <c r="B54" s="75" t="s">
        <v>545</v>
      </c>
      <c r="C54" s="66" t="s">
        <v>217</v>
      </c>
      <c r="D54" s="66" t="s">
        <v>411</v>
      </c>
      <c r="E54" s="78">
        <v>240000</v>
      </c>
      <c r="F54" s="109">
        <v>28.98</v>
      </c>
      <c r="G54" s="479">
        <v>1.26</v>
      </c>
      <c r="H54" s="78">
        <f>F54+G54</f>
        <v>30.240000000000002</v>
      </c>
      <c r="I54" s="144">
        <f>SUM(H54:H55)</f>
        <v>30.660000000000004</v>
      </c>
      <c r="J54" s="23"/>
    </row>
    <row r="55" spans="1:13" ht="16" x14ac:dyDescent="0.2">
      <c r="A55" s="63"/>
      <c r="B55" s="75" t="s">
        <v>545</v>
      </c>
      <c r="C55" s="66" t="s">
        <v>217</v>
      </c>
      <c r="D55" s="66" t="s">
        <v>413</v>
      </c>
      <c r="E55" s="78">
        <v>10000</v>
      </c>
      <c r="F55" s="109">
        <v>0.42</v>
      </c>
      <c r="G55" s="479"/>
      <c r="H55" s="78">
        <f>F55</f>
        <v>0.42</v>
      </c>
      <c r="I55" s="144"/>
      <c r="J55" s="23"/>
    </row>
    <row r="56" spans="1:13" ht="16" x14ac:dyDescent="0.2">
      <c r="A56" s="63"/>
      <c r="B56" s="75"/>
      <c r="C56" s="66"/>
      <c r="D56" s="66"/>
      <c r="E56" s="78"/>
      <c r="F56" s="78"/>
      <c r="G56" s="277"/>
      <c r="H56" s="78"/>
      <c r="I56" s="78"/>
      <c r="J56" s="23"/>
    </row>
    <row r="57" spans="1:13" ht="16" x14ac:dyDescent="0.2">
      <c r="A57" s="63"/>
      <c r="B57" s="75" t="s">
        <v>869</v>
      </c>
      <c r="C57" s="66" t="s">
        <v>843</v>
      </c>
      <c r="D57" s="66" t="s">
        <v>411</v>
      </c>
      <c r="E57" s="78">
        <v>10000</v>
      </c>
      <c r="F57" s="109">
        <v>0</v>
      </c>
      <c r="G57" s="479">
        <v>0.91</v>
      </c>
      <c r="H57" s="78">
        <v>0.91</v>
      </c>
      <c r="I57" s="144">
        <f>G57+F58</f>
        <v>1.33</v>
      </c>
      <c r="J57" s="23"/>
    </row>
    <row r="58" spans="1:13" ht="16" x14ac:dyDescent="0.2">
      <c r="A58" s="63"/>
      <c r="B58" s="97">
        <v>2302</v>
      </c>
      <c r="C58" s="66" t="s">
        <v>843</v>
      </c>
      <c r="D58" s="66" t="s">
        <v>413</v>
      </c>
      <c r="E58" s="78">
        <v>10000</v>
      </c>
      <c r="F58" s="109">
        <v>0.42</v>
      </c>
      <c r="G58" s="479"/>
      <c r="H58" s="78"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78"/>
      <c r="G59" s="277"/>
      <c r="H59" s="78"/>
      <c r="I59" s="78"/>
      <c r="J59" s="23"/>
    </row>
    <row r="60" spans="1:13" ht="16" x14ac:dyDescent="0.2">
      <c r="A60" s="63"/>
      <c r="B60" s="75" t="s">
        <v>817</v>
      </c>
      <c r="C60" s="66" t="s">
        <v>811</v>
      </c>
      <c r="D60" s="66" t="s">
        <v>411</v>
      </c>
      <c r="E60" s="78">
        <v>200000</v>
      </c>
      <c r="F60" s="109">
        <v>23.94</v>
      </c>
      <c r="G60" s="479">
        <v>1.26</v>
      </c>
      <c r="H60" s="78">
        <f>SUM(G60,F60)</f>
        <v>25.200000000000003</v>
      </c>
      <c r="I60" s="144">
        <f>SUM(H60:H63)</f>
        <v>38.32</v>
      </c>
      <c r="J60" s="23"/>
    </row>
    <row r="61" spans="1:13" ht="16" x14ac:dyDescent="0.2">
      <c r="A61" s="63"/>
      <c r="B61" s="75" t="s">
        <v>817</v>
      </c>
      <c r="C61" s="66" t="s">
        <v>811</v>
      </c>
      <c r="D61" s="66" t="s">
        <v>417</v>
      </c>
      <c r="E61" s="78">
        <v>50000</v>
      </c>
      <c r="F61" s="109">
        <v>9.0500000000000007</v>
      </c>
      <c r="G61" s="479">
        <v>0</v>
      </c>
      <c r="H61" s="78">
        <v>9.0500000000000007</v>
      </c>
      <c r="I61" s="144"/>
      <c r="J61" s="23"/>
    </row>
    <row r="62" spans="1:13" ht="16" x14ac:dyDescent="0.2">
      <c r="A62" s="63"/>
      <c r="B62" s="75" t="s">
        <v>817</v>
      </c>
      <c r="C62" s="66" t="s">
        <v>811</v>
      </c>
      <c r="D62" s="66" t="s">
        <v>413</v>
      </c>
      <c r="E62" s="78">
        <v>50000</v>
      </c>
      <c r="F62" s="109">
        <v>2.09</v>
      </c>
      <c r="G62" s="479"/>
      <c r="H62" s="78">
        <v>2.09</v>
      </c>
      <c r="I62" s="144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418</v>
      </c>
      <c r="E63" s="78">
        <v>45000</v>
      </c>
      <c r="F63" s="109">
        <v>1.98</v>
      </c>
      <c r="G63" s="479"/>
      <c r="H63" s="78">
        <v>1.98</v>
      </c>
      <c r="I63" s="144"/>
      <c r="J63" s="23"/>
    </row>
    <row r="64" spans="1:13" ht="16" x14ac:dyDescent="0.2">
      <c r="A64" s="63"/>
      <c r="B64" s="75"/>
      <c r="C64" s="66"/>
      <c r="D64" s="66"/>
      <c r="E64" s="78"/>
      <c r="F64" s="78"/>
      <c r="G64" s="277"/>
      <c r="H64" s="78"/>
      <c r="I64" s="78"/>
      <c r="J64" s="23"/>
    </row>
    <row r="65" spans="1:17" ht="16" x14ac:dyDescent="0.2">
      <c r="A65" s="63"/>
      <c r="B65" s="75" t="s">
        <v>1128</v>
      </c>
      <c r="C65" s="66" t="s">
        <v>1129</v>
      </c>
      <c r="D65" s="66" t="s">
        <v>411</v>
      </c>
      <c r="E65" s="78">
        <v>10000</v>
      </c>
      <c r="F65" s="109">
        <v>0</v>
      </c>
      <c r="G65" s="479">
        <v>2.0099999999999998</v>
      </c>
      <c r="H65" s="78">
        <v>2.0099999999999998</v>
      </c>
      <c r="I65" s="144">
        <v>2.0099999999999998</v>
      </c>
      <c r="J65" s="23"/>
    </row>
    <row r="66" spans="1:17" ht="16" x14ac:dyDescent="0.2">
      <c r="A66" s="63"/>
      <c r="B66" s="75"/>
      <c r="C66" s="66"/>
      <c r="D66" s="66"/>
      <c r="E66" s="78"/>
      <c r="F66" s="78"/>
      <c r="G66" s="277"/>
      <c r="H66" s="78"/>
      <c r="I66" s="78"/>
      <c r="J66" s="23"/>
    </row>
    <row r="67" spans="1:17" ht="16" x14ac:dyDescent="0.2">
      <c r="A67" s="63"/>
      <c r="B67" s="75" t="s">
        <v>931</v>
      </c>
      <c r="C67" s="66" t="s">
        <v>932</v>
      </c>
      <c r="D67" s="66" t="s">
        <v>411</v>
      </c>
      <c r="E67" s="78">
        <v>100000</v>
      </c>
      <c r="F67" s="109">
        <v>5.94</v>
      </c>
      <c r="G67" s="479">
        <v>0.66</v>
      </c>
      <c r="H67" s="78">
        <v>6.6</v>
      </c>
      <c r="I67" s="144">
        <f>SUM(H67:H70)</f>
        <v>36.36</v>
      </c>
      <c r="J67" s="23"/>
    </row>
    <row r="68" spans="1:17" ht="16" x14ac:dyDescent="0.2">
      <c r="A68" s="63"/>
      <c r="B68" s="75" t="s">
        <v>931</v>
      </c>
      <c r="C68" s="66" t="s">
        <v>932</v>
      </c>
      <c r="D68" s="66" t="s">
        <v>417</v>
      </c>
      <c r="E68" s="78">
        <v>100000</v>
      </c>
      <c r="F68" s="109">
        <v>12.6</v>
      </c>
      <c r="G68" s="479"/>
      <c r="H68" s="78">
        <v>12.6</v>
      </c>
      <c r="I68" s="144"/>
      <c r="J68" s="560"/>
      <c r="N68">
        <v>0</v>
      </c>
      <c r="O68">
        <v>0</v>
      </c>
      <c r="Q68">
        <v>0</v>
      </c>
    </row>
    <row r="69" spans="1:17" ht="16" x14ac:dyDescent="0.2">
      <c r="A69" s="63"/>
      <c r="B69" s="75" t="s">
        <v>931</v>
      </c>
      <c r="C69" s="66" t="s">
        <v>932</v>
      </c>
      <c r="D69" s="66" t="s">
        <v>413</v>
      </c>
      <c r="E69" s="157">
        <v>200000</v>
      </c>
      <c r="F69" s="109">
        <v>8.36</v>
      </c>
      <c r="G69" s="479"/>
      <c r="H69" s="78">
        <v>8.36</v>
      </c>
      <c r="I69" s="144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418</v>
      </c>
      <c r="E70" s="78">
        <v>200000</v>
      </c>
      <c r="F70" s="109">
        <v>8.8000000000000007</v>
      </c>
      <c r="G70" s="479"/>
      <c r="H70" s="78">
        <v>8.8000000000000007</v>
      </c>
      <c r="I70" s="144"/>
      <c r="J70" s="23"/>
    </row>
    <row r="71" spans="1:17" ht="16" x14ac:dyDescent="0.2">
      <c r="A71" s="63"/>
      <c r="B71" s="75"/>
      <c r="C71" s="66"/>
      <c r="D71" s="66"/>
      <c r="E71" s="78"/>
      <c r="F71" s="78"/>
      <c r="G71" s="277"/>
      <c r="H71" s="78"/>
      <c r="I71" s="78"/>
      <c r="J71" s="23"/>
    </row>
    <row r="72" spans="1:17" ht="16" x14ac:dyDescent="0.2">
      <c r="A72" s="63"/>
      <c r="B72" s="75" t="s">
        <v>548</v>
      </c>
      <c r="C72" s="66" t="s">
        <v>178</v>
      </c>
      <c r="D72" s="66" t="s">
        <v>411</v>
      </c>
      <c r="E72" s="79">
        <v>50000</v>
      </c>
      <c r="F72" s="109">
        <v>32.08</v>
      </c>
      <c r="G72" s="479">
        <v>8.02</v>
      </c>
      <c r="H72" s="78">
        <f>SUM(F72:G72)</f>
        <v>40.099999999999994</v>
      </c>
      <c r="I72" s="144">
        <f>SUM(H72:H75)</f>
        <v>95.399999999999991</v>
      </c>
      <c r="J72" s="23"/>
    </row>
    <row r="73" spans="1:17" ht="16" x14ac:dyDescent="0.2">
      <c r="A73" s="63"/>
      <c r="B73" s="75" t="s">
        <v>548</v>
      </c>
      <c r="C73" s="66" t="s">
        <v>178</v>
      </c>
      <c r="D73" s="66" t="s">
        <v>417</v>
      </c>
      <c r="E73" s="79">
        <v>50000</v>
      </c>
      <c r="F73" s="109">
        <v>33.85</v>
      </c>
      <c r="G73" s="479"/>
      <c r="H73" s="78">
        <f>F73</f>
        <v>33.85</v>
      </c>
      <c r="I73" s="144"/>
      <c r="J73" s="23"/>
    </row>
    <row r="74" spans="1:17" ht="16" x14ac:dyDescent="0.2">
      <c r="A74" s="63"/>
      <c r="B74" s="75" t="s">
        <v>548</v>
      </c>
      <c r="C74" s="66" t="s">
        <v>178</v>
      </c>
      <c r="D74" s="66" t="s">
        <v>413</v>
      </c>
      <c r="E74" s="79">
        <v>250000</v>
      </c>
      <c r="F74" s="109">
        <v>10.45</v>
      </c>
      <c r="G74" s="479"/>
      <c r="H74" s="78">
        <f>F74</f>
        <v>10.45</v>
      </c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418</v>
      </c>
      <c r="E75" s="78">
        <v>250000</v>
      </c>
      <c r="F75" s="109">
        <v>11</v>
      </c>
      <c r="G75" s="479"/>
      <c r="H75" s="78">
        <f>F75</f>
        <v>11</v>
      </c>
      <c r="I75" s="144"/>
      <c r="J75" s="23"/>
    </row>
    <row r="76" spans="1:17" ht="16" x14ac:dyDescent="0.2">
      <c r="A76" s="63"/>
      <c r="B76" s="75"/>
      <c r="C76" s="66"/>
      <c r="D76" s="66"/>
      <c r="E76" s="79"/>
      <c r="F76" s="78"/>
      <c r="G76" s="277"/>
      <c r="H76" s="78"/>
      <c r="I76" s="78"/>
      <c r="J76" s="23"/>
    </row>
    <row r="77" spans="1:17" ht="16" x14ac:dyDescent="0.2">
      <c r="A77" s="63"/>
      <c r="B77" s="75" t="s">
        <v>549</v>
      </c>
      <c r="C77" s="66" t="s">
        <v>325</v>
      </c>
      <c r="D77" s="66" t="s">
        <v>411</v>
      </c>
      <c r="E77" s="201">
        <v>250000</v>
      </c>
      <c r="F77" s="109">
        <v>30.24</v>
      </c>
      <c r="G77" s="479">
        <v>1.26</v>
      </c>
      <c r="H77" s="78">
        <f>SUM(G77,F77)</f>
        <v>31.5</v>
      </c>
      <c r="I77" s="144">
        <f>SUM(H77:H78)</f>
        <v>52.4</v>
      </c>
      <c r="J77" s="200"/>
    </row>
    <row r="78" spans="1:17" ht="16" x14ac:dyDescent="0.2">
      <c r="A78" s="63"/>
      <c r="B78" s="75" t="s">
        <v>549</v>
      </c>
      <c r="C78" s="66" t="s">
        <v>325</v>
      </c>
      <c r="D78" s="66" t="s">
        <v>413</v>
      </c>
      <c r="E78" s="78">
        <v>500000</v>
      </c>
      <c r="F78" s="109">
        <v>20.9</v>
      </c>
      <c r="G78" s="479"/>
      <c r="H78" s="78">
        <f>F78</f>
        <v>20.9</v>
      </c>
      <c r="I78" s="144"/>
      <c r="J78" s="23"/>
    </row>
    <row r="79" spans="1:17" ht="16" x14ac:dyDescent="0.2">
      <c r="A79" s="63"/>
      <c r="B79" s="75"/>
      <c r="C79" s="66"/>
      <c r="D79" s="66"/>
      <c r="E79" s="78"/>
      <c r="F79" s="78"/>
      <c r="G79" s="277"/>
      <c r="H79" s="78"/>
      <c r="I79" s="78"/>
      <c r="J79" s="23"/>
    </row>
    <row r="80" spans="1:17" ht="16" x14ac:dyDescent="0.2">
      <c r="A80" s="63"/>
      <c r="B80" s="75" t="s">
        <v>550</v>
      </c>
      <c r="C80" s="66" t="s">
        <v>79</v>
      </c>
      <c r="D80" s="66" t="s">
        <v>411</v>
      </c>
      <c r="E80" s="78">
        <v>50000</v>
      </c>
      <c r="F80" s="109">
        <v>3.64</v>
      </c>
      <c r="G80" s="479">
        <v>0.66</v>
      </c>
      <c r="H80" s="78">
        <v>4.55</v>
      </c>
      <c r="I80" s="144">
        <f>SUM(H80:H85)</f>
        <v>25.950000000000003</v>
      </c>
      <c r="J80" s="23"/>
    </row>
    <row r="81" spans="1:10" ht="16" x14ac:dyDescent="0.2">
      <c r="A81" s="63"/>
      <c r="B81" s="75" t="s">
        <v>550</v>
      </c>
      <c r="C81" s="66" t="s">
        <v>79</v>
      </c>
      <c r="D81" s="66" t="s">
        <v>417</v>
      </c>
      <c r="E81" s="78">
        <v>50000</v>
      </c>
      <c r="F81" s="109">
        <v>9.0500000000000007</v>
      </c>
      <c r="G81" s="479"/>
      <c r="H81" s="78">
        <f>F81</f>
        <v>9.0500000000000007</v>
      </c>
      <c r="I81" s="144"/>
      <c r="J81" s="23"/>
    </row>
    <row r="82" spans="1:10" ht="16" x14ac:dyDescent="0.2">
      <c r="A82" s="63"/>
      <c r="B82" s="75" t="s">
        <v>550</v>
      </c>
      <c r="C82" s="66" t="s">
        <v>79</v>
      </c>
      <c r="D82" s="66" t="s">
        <v>412</v>
      </c>
      <c r="E82" s="78">
        <v>10000</v>
      </c>
      <c r="F82" s="109">
        <v>3.42</v>
      </c>
      <c r="G82" s="479"/>
      <c r="H82" s="78">
        <f>F82</f>
        <v>3.42</v>
      </c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413</v>
      </c>
      <c r="E83" s="78">
        <v>100000</v>
      </c>
      <c r="F83" s="109">
        <v>4.18</v>
      </c>
      <c r="G83" s="479"/>
      <c r="H83" s="78">
        <f>F83</f>
        <v>4.18</v>
      </c>
      <c r="I83" s="144"/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418</v>
      </c>
      <c r="E84" s="78">
        <v>100000</v>
      </c>
      <c r="F84" s="109">
        <v>4.4000000000000004</v>
      </c>
      <c r="G84" s="479"/>
      <c r="H84" s="78">
        <f>F84</f>
        <v>4.4000000000000004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414</v>
      </c>
      <c r="E85" s="79">
        <v>10000</v>
      </c>
      <c r="F85" s="109">
        <v>0.35</v>
      </c>
      <c r="G85" s="479"/>
      <c r="H85" s="78">
        <f>F85</f>
        <v>0.35</v>
      </c>
      <c r="I85" s="144"/>
      <c r="J85" s="23"/>
    </row>
    <row r="86" spans="1:10" ht="17" customHeight="1" x14ac:dyDescent="0.2">
      <c r="A86" s="63"/>
      <c r="B86" s="75"/>
      <c r="C86" s="66"/>
      <c r="D86" s="66"/>
      <c r="E86" s="79"/>
      <c r="F86" s="78"/>
      <c r="G86" s="277"/>
      <c r="H86" s="78"/>
      <c r="I86" s="78"/>
      <c r="J86" s="23"/>
    </row>
    <row r="87" spans="1:10" ht="17" customHeight="1" x14ac:dyDescent="0.2">
      <c r="A87" s="63"/>
      <c r="B87" s="75" t="s">
        <v>902</v>
      </c>
      <c r="C87" s="66" t="s">
        <v>903</v>
      </c>
      <c r="D87" s="66" t="s">
        <v>411</v>
      </c>
      <c r="E87" s="79">
        <v>200000</v>
      </c>
      <c r="F87" s="109">
        <v>23.94</v>
      </c>
      <c r="G87" s="479">
        <v>1.26</v>
      </c>
      <c r="H87" s="78">
        <v>25.2</v>
      </c>
      <c r="I87" s="144">
        <f>SUM(H87:H90)</f>
        <v>37.33</v>
      </c>
      <c r="J87" s="23"/>
    </row>
    <row r="88" spans="1:10" ht="17" customHeight="1" x14ac:dyDescent="0.2">
      <c r="A88" s="63"/>
      <c r="B88" s="75" t="s">
        <v>902</v>
      </c>
      <c r="C88" s="66" t="s">
        <v>903</v>
      </c>
      <c r="D88" s="66" t="s">
        <v>412</v>
      </c>
      <c r="E88" s="79">
        <v>10000</v>
      </c>
      <c r="F88" s="109">
        <v>3.42</v>
      </c>
      <c r="G88" s="479"/>
      <c r="H88" s="78">
        <v>3.42</v>
      </c>
      <c r="I88" s="144"/>
      <c r="J88" s="23"/>
    </row>
    <row r="89" spans="1:10" ht="17" customHeight="1" x14ac:dyDescent="0.2">
      <c r="A89" s="63"/>
      <c r="B89" s="75" t="s">
        <v>902</v>
      </c>
      <c r="C89" s="66" t="s">
        <v>903</v>
      </c>
      <c r="D89" s="66" t="s">
        <v>413</v>
      </c>
      <c r="E89" s="79">
        <v>200000</v>
      </c>
      <c r="F89" s="109">
        <v>8.36</v>
      </c>
      <c r="G89" s="479"/>
      <c r="H89" s="78">
        <v>8.36</v>
      </c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414</v>
      </c>
      <c r="E90" s="79">
        <v>10000</v>
      </c>
      <c r="F90" s="109">
        <v>0.35</v>
      </c>
      <c r="G90" s="479"/>
      <c r="H90" s="78">
        <v>0.35</v>
      </c>
      <c r="I90" s="144"/>
      <c r="J90" s="23"/>
    </row>
    <row r="91" spans="1:10" ht="16" x14ac:dyDescent="0.2">
      <c r="A91" s="63"/>
      <c r="B91" s="75"/>
      <c r="C91" s="66"/>
      <c r="D91" s="66"/>
      <c r="E91" s="79"/>
      <c r="F91" s="78"/>
      <c r="G91" s="277"/>
      <c r="H91" s="78"/>
      <c r="I91" s="78"/>
      <c r="J91" s="23"/>
    </row>
    <row r="92" spans="1:10" ht="16" x14ac:dyDescent="0.2">
      <c r="A92" s="63"/>
      <c r="B92" s="75" t="s">
        <v>551</v>
      </c>
      <c r="C92" s="66" t="s">
        <v>80</v>
      </c>
      <c r="D92" s="66" t="s">
        <v>411</v>
      </c>
      <c r="E92" s="78">
        <v>300000</v>
      </c>
      <c r="F92" s="109">
        <v>26.39</v>
      </c>
      <c r="G92" s="479">
        <v>0.91</v>
      </c>
      <c r="H92" s="78">
        <v>27.3</v>
      </c>
      <c r="I92" s="144">
        <f>SUM(H92:H93)</f>
        <v>39.840000000000003</v>
      </c>
      <c r="J92" s="23"/>
    </row>
    <row r="93" spans="1:10" ht="16" x14ac:dyDescent="0.2">
      <c r="A93" s="63"/>
      <c r="B93" s="75" t="s">
        <v>551</v>
      </c>
      <c r="C93" s="66" t="s">
        <v>80</v>
      </c>
      <c r="D93" s="66" t="s">
        <v>413</v>
      </c>
      <c r="E93" s="78">
        <v>300000</v>
      </c>
      <c r="F93" s="109">
        <v>12.54</v>
      </c>
      <c r="G93" s="479"/>
      <c r="H93" s="78">
        <f>F93</f>
        <v>12.54</v>
      </c>
      <c r="I93" s="144"/>
      <c r="J93" s="23"/>
    </row>
    <row r="94" spans="1:10" ht="16" x14ac:dyDescent="0.2">
      <c r="A94" s="63"/>
      <c r="B94" s="257"/>
      <c r="C94" s="167"/>
      <c r="D94" s="66"/>
      <c r="E94" s="78"/>
      <c r="F94" s="78"/>
      <c r="G94" s="277"/>
      <c r="H94" s="78"/>
      <c r="I94" s="78"/>
      <c r="J94" s="23"/>
    </row>
    <row r="95" spans="1:10" ht="16" x14ac:dyDescent="0.2">
      <c r="A95" s="63"/>
      <c r="B95" s="257" t="s">
        <v>900</v>
      </c>
      <c r="C95" s="167" t="s">
        <v>901</v>
      </c>
      <c r="D95" s="66" t="s">
        <v>411</v>
      </c>
      <c r="E95" s="78">
        <v>200000</v>
      </c>
      <c r="F95" s="109">
        <v>10.07</v>
      </c>
      <c r="G95" s="479">
        <v>0.53</v>
      </c>
      <c r="H95" s="78">
        <f>SUM(G95,F95)</f>
        <v>10.6</v>
      </c>
      <c r="I95" s="144">
        <f>SUM(H96,H95)</f>
        <v>18.96</v>
      </c>
      <c r="J95" s="23"/>
    </row>
    <row r="96" spans="1:10" ht="16" x14ac:dyDescent="0.2">
      <c r="A96" s="63"/>
      <c r="B96" s="257" t="s">
        <v>900</v>
      </c>
      <c r="C96" s="167" t="s">
        <v>901</v>
      </c>
      <c r="D96" s="66" t="s">
        <v>413</v>
      </c>
      <c r="E96" s="78">
        <v>200000</v>
      </c>
      <c r="F96" s="109">
        <v>8.36</v>
      </c>
      <c r="G96" s="479"/>
      <c r="H96" s="78">
        <v>8.36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78"/>
      <c r="J97" s="23"/>
    </row>
    <row r="98" spans="1:10" ht="16" x14ac:dyDescent="0.2">
      <c r="A98" s="63"/>
      <c r="B98" s="257" t="s">
        <v>899</v>
      </c>
      <c r="C98" s="167" t="s">
        <v>844</v>
      </c>
      <c r="D98" s="66" t="s">
        <v>411</v>
      </c>
      <c r="E98" s="78">
        <v>10000</v>
      </c>
      <c r="F98" s="109"/>
      <c r="G98" s="144">
        <v>0.66</v>
      </c>
      <c r="H98" s="78">
        <v>0.66</v>
      </c>
      <c r="I98" s="144">
        <f>G98+F99</f>
        <v>1.08</v>
      </c>
      <c r="J98" s="23"/>
    </row>
    <row r="99" spans="1:10" ht="16" x14ac:dyDescent="0.2">
      <c r="A99" s="63"/>
      <c r="B99" s="257" t="s">
        <v>899</v>
      </c>
      <c r="C99" s="167" t="s">
        <v>844</v>
      </c>
      <c r="D99" s="66" t="s">
        <v>413</v>
      </c>
      <c r="E99" s="78">
        <v>10000</v>
      </c>
      <c r="F99" s="109">
        <v>0.42</v>
      </c>
      <c r="G99" s="479"/>
      <c r="H99" s="78">
        <v>0.42</v>
      </c>
      <c r="I99" s="144"/>
      <c r="J99" s="23"/>
    </row>
    <row r="100" spans="1:10" ht="16" x14ac:dyDescent="0.2">
      <c r="A100" s="63"/>
      <c r="B100" s="257"/>
      <c r="C100" s="167"/>
      <c r="D100" s="66"/>
      <c r="E100" s="79"/>
      <c r="F100" s="78"/>
      <c r="G100" s="277"/>
      <c r="H100" s="78"/>
      <c r="I100" s="78"/>
      <c r="J100" s="23"/>
    </row>
    <row r="101" spans="1:10" ht="16" x14ac:dyDescent="0.2">
      <c r="A101" s="63"/>
      <c r="B101" s="75" t="s">
        <v>552</v>
      </c>
      <c r="C101" s="66" t="s">
        <v>64</v>
      </c>
      <c r="D101" s="66" t="s">
        <v>411</v>
      </c>
      <c r="E101" s="79">
        <v>100000</v>
      </c>
      <c r="F101" s="254">
        <v>27.72</v>
      </c>
      <c r="G101" s="478">
        <v>3.08</v>
      </c>
      <c r="H101" s="78">
        <f>SUM(F101:G101)</f>
        <v>30.799999999999997</v>
      </c>
      <c r="I101" s="144">
        <f>SUM(H101:H105)</f>
        <v>43.15</v>
      </c>
      <c r="J101" s="23"/>
    </row>
    <row r="102" spans="1:10" ht="16" x14ac:dyDescent="0.2">
      <c r="A102" s="63"/>
      <c r="B102" s="75" t="s">
        <v>552</v>
      </c>
      <c r="C102" s="66" t="s">
        <v>64</v>
      </c>
      <c r="D102" s="66" t="s">
        <v>412</v>
      </c>
      <c r="E102" s="79">
        <v>10000</v>
      </c>
      <c r="F102" s="109">
        <v>3.42</v>
      </c>
      <c r="G102" s="479"/>
      <c r="H102" s="78">
        <f>F102</f>
        <v>3.42</v>
      </c>
      <c r="I102" s="144"/>
      <c r="J102" s="23"/>
    </row>
    <row r="103" spans="1:10" ht="16" x14ac:dyDescent="0.2">
      <c r="A103" s="63"/>
      <c r="B103" s="75" t="s">
        <v>552</v>
      </c>
      <c r="C103" s="66" t="s">
        <v>64</v>
      </c>
      <c r="D103" s="66" t="s">
        <v>413</v>
      </c>
      <c r="E103" s="79">
        <v>100000</v>
      </c>
      <c r="F103" s="109">
        <v>4.18</v>
      </c>
      <c r="G103" s="479"/>
      <c r="H103" s="78">
        <f>F103</f>
        <v>4.18</v>
      </c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418</v>
      </c>
      <c r="E104" s="78">
        <v>100000</v>
      </c>
      <c r="F104" s="109">
        <v>4.4000000000000004</v>
      </c>
      <c r="G104" s="479"/>
      <c r="H104" s="78">
        <f>F104</f>
        <v>4.4000000000000004</v>
      </c>
      <c r="I104" s="144"/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414</v>
      </c>
      <c r="E105" s="79">
        <v>10000</v>
      </c>
      <c r="F105" s="109">
        <v>0.35</v>
      </c>
      <c r="G105" s="479"/>
      <c r="H105" s="78">
        <f>F105</f>
        <v>0.35</v>
      </c>
      <c r="I105" s="144"/>
      <c r="J105" s="23"/>
    </row>
    <row r="106" spans="1:10" ht="16" x14ac:dyDescent="0.2">
      <c r="A106" s="63"/>
      <c r="B106" s="75"/>
      <c r="C106" s="66"/>
      <c r="D106" s="66"/>
      <c r="E106" s="79"/>
      <c r="F106" s="78"/>
      <c r="G106" s="277"/>
      <c r="H106" s="78"/>
      <c r="I106" s="78"/>
      <c r="J106" s="23"/>
    </row>
    <row r="107" spans="1:10" ht="16" x14ac:dyDescent="0.2">
      <c r="A107" s="63"/>
      <c r="B107" s="75" t="s">
        <v>553</v>
      </c>
      <c r="C107" s="66" t="s">
        <v>218</v>
      </c>
      <c r="D107" s="66" t="s">
        <v>411</v>
      </c>
      <c r="E107" s="79">
        <v>10000</v>
      </c>
      <c r="F107" s="109">
        <v>0</v>
      </c>
      <c r="G107" s="479">
        <f>H107-F107</f>
        <v>5.0199999999999996</v>
      </c>
      <c r="H107" s="78">
        <v>5.0199999999999996</v>
      </c>
      <c r="I107" s="144">
        <f>H107</f>
        <v>5.0199999999999996</v>
      </c>
      <c r="J107" s="23"/>
    </row>
    <row r="108" spans="1:10" ht="16" x14ac:dyDescent="0.2">
      <c r="A108" s="63"/>
      <c r="B108" s="75"/>
      <c r="C108" s="66"/>
      <c r="D108" s="66"/>
      <c r="E108" s="79"/>
      <c r="F108" s="78"/>
      <c r="G108" s="277"/>
      <c r="H108" s="78"/>
      <c r="I108" s="78"/>
      <c r="J108" s="23"/>
    </row>
    <row r="109" spans="1:10" ht="16" x14ac:dyDescent="0.2">
      <c r="A109" s="63"/>
      <c r="B109" s="75" t="s">
        <v>422</v>
      </c>
      <c r="C109" s="66" t="s">
        <v>420</v>
      </c>
      <c r="D109" s="66" t="s">
        <v>411</v>
      </c>
      <c r="E109" s="79">
        <v>10000</v>
      </c>
      <c r="F109" s="109">
        <v>0</v>
      </c>
      <c r="G109" s="478">
        <v>5.0199999999999996</v>
      </c>
      <c r="H109" s="78">
        <f>SUM(F109:G109)</f>
        <v>5.0199999999999996</v>
      </c>
      <c r="I109" s="144">
        <f>SUM(H109:H110)</f>
        <v>7.1099999999999994</v>
      </c>
      <c r="J109" s="23"/>
    </row>
    <row r="110" spans="1:10" ht="16" x14ac:dyDescent="0.2">
      <c r="A110" s="75"/>
      <c r="B110" s="75" t="s">
        <v>422</v>
      </c>
      <c r="C110" s="66" t="s">
        <v>420</v>
      </c>
      <c r="D110" s="66" t="s">
        <v>413</v>
      </c>
      <c r="E110" s="79">
        <v>50000</v>
      </c>
      <c r="F110" s="109">
        <v>2.09</v>
      </c>
      <c r="G110" s="479"/>
      <c r="H110" s="78">
        <f>F110</f>
        <v>2.09</v>
      </c>
      <c r="I110" s="144"/>
      <c r="J110" s="23"/>
    </row>
    <row r="111" spans="1:10" ht="16" x14ac:dyDescent="0.2">
      <c r="A111" s="75"/>
      <c r="B111" s="75"/>
      <c r="C111" s="66"/>
      <c r="D111" s="66"/>
      <c r="E111" s="79"/>
      <c r="F111" s="78"/>
      <c r="G111" s="277"/>
      <c r="H111" s="78"/>
      <c r="I111" s="78"/>
      <c r="J111" s="23"/>
    </row>
    <row r="112" spans="1:10" ht="16" x14ac:dyDescent="0.2">
      <c r="A112" s="75"/>
      <c r="B112" s="75" t="s">
        <v>712</v>
      </c>
      <c r="C112" s="66" t="s">
        <v>706</v>
      </c>
      <c r="D112" s="66" t="s">
        <v>411</v>
      </c>
      <c r="E112" s="79">
        <v>10000</v>
      </c>
      <c r="F112" s="109"/>
      <c r="G112" s="479"/>
      <c r="H112" s="78"/>
      <c r="I112" s="144"/>
      <c r="J112" s="23" t="s">
        <v>1202</v>
      </c>
    </row>
    <row r="113" spans="1:10" ht="16" x14ac:dyDescent="0.2">
      <c r="A113" s="75"/>
      <c r="B113" s="75" t="s">
        <v>978</v>
      </c>
      <c r="C113" s="66" t="s">
        <v>706</v>
      </c>
      <c r="D113" s="66" t="s">
        <v>413</v>
      </c>
      <c r="E113" s="79">
        <v>10000</v>
      </c>
      <c r="F113" s="109"/>
      <c r="G113" s="479"/>
      <c r="H113" s="78"/>
      <c r="I113" s="144"/>
      <c r="J113" s="23" t="s">
        <v>1157</v>
      </c>
    </row>
    <row r="114" spans="1:10" ht="16" x14ac:dyDescent="0.2">
      <c r="A114" s="75"/>
      <c r="B114" s="75"/>
      <c r="C114" s="66"/>
      <c r="D114" s="66"/>
      <c r="E114" s="79"/>
      <c r="F114" s="78"/>
      <c r="G114" s="277"/>
      <c r="H114" s="78"/>
      <c r="I114" s="78"/>
      <c r="J114" s="23"/>
    </row>
    <row r="115" spans="1:10" ht="16" x14ac:dyDescent="0.2">
      <c r="A115" s="63"/>
      <c r="B115" s="75" t="s">
        <v>423</v>
      </c>
      <c r="C115" s="66" t="s">
        <v>421</v>
      </c>
      <c r="D115" s="66" t="s">
        <v>411</v>
      </c>
      <c r="E115" s="79">
        <v>300000</v>
      </c>
      <c r="F115" s="109"/>
      <c r="G115" s="479"/>
      <c r="H115" s="78">
        <f>F115+G115</f>
        <v>0</v>
      </c>
      <c r="I115" s="144">
        <f>SUM(H115:H117)</f>
        <v>0</v>
      </c>
      <c r="J115" s="23" t="s">
        <v>1189</v>
      </c>
    </row>
    <row r="116" spans="1:10" ht="16" x14ac:dyDescent="0.2">
      <c r="A116" s="63"/>
      <c r="B116" s="75" t="s">
        <v>423</v>
      </c>
      <c r="C116" s="66" t="s">
        <v>421</v>
      </c>
      <c r="D116" s="66" t="s">
        <v>417</v>
      </c>
      <c r="E116" s="79">
        <v>50000</v>
      </c>
      <c r="F116" s="109"/>
      <c r="G116" s="479"/>
      <c r="H116" s="78"/>
      <c r="I116" s="144"/>
      <c r="J116" s="23"/>
    </row>
    <row r="117" spans="1:10" ht="16" x14ac:dyDescent="0.2">
      <c r="A117" s="63"/>
      <c r="B117" s="75" t="s">
        <v>423</v>
      </c>
      <c r="C117" s="66" t="s">
        <v>421</v>
      </c>
      <c r="D117" s="66" t="s">
        <v>413</v>
      </c>
      <c r="E117" s="79">
        <v>100000</v>
      </c>
      <c r="F117" s="109"/>
      <c r="G117" s="479"/>
      <c r="H117" s="78"/>
      <c r="I117" s="144"/>
      <c r="J117" s="23"/>
    </row>
    <row r="118" spans="1:10" ht="16" x14ac:dyDescent="0.2">
      <c r="A118" s="63"/>
      <c r="B118" s="75"/>
      <c r="C118" s="66"/>
      <c r="D118" s="66"/>
      <c r="E118" s="79"/>
      <c r="F118" s="78"/>
      <c r="G118" s="277"/>
      <c r="H118" s="78"/>
      <c r="I118" s="78"/>
      <c r="J118" s="23"/>
    </row>
    <row r="119" spans="1:10" ht="16" x14ac:dyDescent="0.2">
      <c r="A119" s="75"/>
      <c r="B119" s="75" t="s">
        <v>794</v>
      </c>
      <c r="C119" s="66" t="s">
        <v>791</v>
      </c>
      <c r="D119" s="66" t="s">
        <v>411</v>
      </c>
      <c r="E119" s="78">
        <v>10000</v>
      </c>
      <c r="F119" s="109">
        <v>0</v>
      </c>
      <c r="G119" s="479">
        <v>1.26</v>
      </c>
      <c r="H119" s="78">
        <f>F119+G119</f>
        <v>1.26</v>
      </c>
      <c r="I119" s="144">
        <f>H119</f>
        <v>1.26</v>
      </c>
      <c r="J119" s="23"/>
    </row>
    <row r="120" spans="1:10" ht="16" x14ac:dyDescent="0.2">
      <c r="A120" s="63"/>
      <c r="B120" s="75"/>
      <c r="C120" s="66"/>
      <c r="D120" s="66"/>
      <c r="E120" s="79"/>
      <c r="F120" s="78"/>
      <c r="G120" s="277"/>
      <c r="H120" s="78"/>
      <c r="I120" s="78"/>
      <c r="J120" s="23"/>
    </row>
    <row r="121" spans="1:10" ht="16" x14ac:dyDescent="0.2">
      <c r="A121" s="63"/>
      <c r="B121" s="75" t="s">
        <v>766</v>
      </c>
      <c r="C121" s="66" t="s">
        <v>765</v>
      </c>
      <c r="D121" s="66" t="s">
        <v>411</v>
      </c>
      <c r="E121" s="78">
        <v>10000</v>
      </c>
      <c r="F121" s="109">
        <v>0</v>
      </c>
      <c r="G121" s="479">
        <v>0.91</v>
      </c>
      <c r="H121" s="78">
        <f>SUM(F121:G121)</f>
        <v>0.91</v>
      </c>
      <c r="I121" s="144">
        <f>SUM(H121:H124)</f>
        <v>5.0999999999999996</v>
      </c>
      <c r="J121" s="23"/>
    </row>
    <row r="122" spans="1:10" ht="16" x14ac:dyDescent="0.2">
      <c r="A122" s="63"/>
      <c r="B122" s="75" t="s">
        <v>766</v>
      </c>
      <c r="C122" s="66" t="s">
        <v>765</v>
      </c>
      <c r="D122" s="66" t="s">
        <v>412</v>
      </c>
      <c r="E122" s="78">
        <v>10000</v>
      </c>
      <c r="F122" s="109">
        <v>3.42</v>
      </c>
      <c r="G122" s="479"/>
      <c r="H122" s="78">
        <f>F122</f>
        <v>3.42</v>
      </c>
      <c r="I122" s="144"/>
      <c r="J122" s="23"/>
    </row>
    <row r="123" spans="1:10" ht="16" x14ac:dyDescent="0.2">
      <c r="A123" s="63"/>
      <c r="B123" s="75" t="s">
        <v>766</v>
      </c>
      <c r="C123" s="66" t="s">
        <v>765</v>
      </c>
      <c r="D123" s="66" t="s">
        <v>413</v>
      </c>
      <c r="E123" s="78">
        <v>10000</v>
      </c>
      <c r="F123" s="109">
        <v>0.42</v>
      </c>
      <c r="G123" s="479"/>
      <c r="H123" s="78">
        <f>F123</f>
        <v>0.42</v>
      </c>
      <c r="I123" s="144"/>
      <c r="J123" s="23"/>
    </row>
    <row r="124" spans="1:10" ht="16" x14ac:dyDescent="0.2">
      <c r="A124" s="63"/>
      <c r="B124" s="75" t="s">
        <v>766</v>
      </c>
      <c r="C124" s="66" t="s">
        <v>765</v>
      </c>
      <c r="D124" s="66" t="s">
        <v>414</v>
      </c>
      <c r="E124" s="78">
        <v>10000</v>
      </c>
      <c r="F124" s="109">
        <v>0.35</v>
      </c>
      <c r="G124" s="479"/>
      <c r="H124" s="78">
        <f>F124</f>
        <v>0.35</v>
      </c>
      <c r="I124" s="144"/>
      <c r="J124" s="23"/>
    </row>
    <row r="125" spans="1:10" ht="16" x14ac:dyDescent="0.2">
      <c r="A125" s="63"/>
      <c r="B125" s="75"/>
      <c r="C125" s="66"/>
      <c r="D125" s="66"/>
      <c r="E125" s="79"/>
      <c r="F125" s="78"/>
      <c r="G125" s="277"/>
      <c r="H125" s="79"/>
      <c r="I125" s="78"/>
      <c r="J125" s="23"/>
    </row>
    <row r="126" spans="1:10" ht="16" x14ac:dyDescent="0.2">
      <c r="A126" s="63"/>
      <c r="B126" s="75" t="s">
        <v>943</v>
      </c>
      <c r="C126" s="66" t="s">
        <v>944</v>
      </c>
      <c r="D126" s="66" t="s">
        <v>411</v>
      </c>
      <c r="E126" s="79">
        <v>10000</v>
      </c>
      <c r="F126" s="109">
        <v>0</v>
      </c>
      <c r="G126" s="479">
        <v>0.53</v>
      </c>
      <c r="H126" s="79">
        <v>0.53</v>
      </c>
      <c r="I126" s="144">
        <f>SUM(H127,H126)</f>
        <v>0.95</v>
      </c>
      <c r="J126" s="23"/>
    </row>
    <row r="127" spans="1:10" ht="16" x14ac:dyDescent="0.2">
      <c r="A127" s="63"/>
      <c r="B127" s="75" t="s">
        <v>943</v>
      </c>
      <c r="C127" s="66" t="s">
        <v>944</v>
      </c>
      <c r="D127" s="66" t="s">
        <v>413</v>
      </c>
      <c r="E127" s="79">
        <v>10000</v>
      </c>
      <c r="F127" s="109">
        <v>0.42</v>
      </c>
      <c r="G127" s="479">
        <v>0</v>
      </c>
      <c r="H127" s="79">
        <v>0.42</v>
      </c>
      <c r="I127" s="144"/>
      <c r="J127" s="23"/>
    </row>
    <row r="128" spans="1:10" ht="16" x14ac:dyDescent="0.2">
      <c r="A128" s="63"/>
      <c r="B128" s="75"/>
      <c r="C128" s="66"/>
      <c r="D128" s="66"/>
      <c r="E128" s="79"/>
      <c r="F128" s="78"/>
      <c r="G128" s="277"/>
      <c r="H128" s="78"/>
      <c r="I128" s="78"/>
      <c r="J128" s="23"/>
    </row>
    <row r="129" spans="1:10" ht="16" x14ac:dyDescent="0.2">
      <c r="A129" s="63"/>
      <c r="B129" s="75" t="s">
        <v>1175</v>
      </c>
      <c r="C129" s="66" t="s">
        <v>1176</v>
      </c>
      <c r="D129" s="66" t="s">
        <v>411</v>
      </c>
      <c r="E129" s="79">
        <v>20000</v>
      </c>
      <c r="F129" s="109">
        <v>0.53</v>
      </c>
      <c r="G129" s="479">
        <v>0.53</v>
      </c>
      <c r="H129" s="79">
        <v>1.06</v>
      </c>
      <c r="I129" s="144">
        <f>SUM(H129:H130)</f>
        <v>1.9</v>
      </c>
      <c r="J129" s="23"/>
    </row>
    <row r="130" spans="1:10" ht="16" x14ac:dyDescent="0.2">
      <c r="A130" s="63"/>
      <c r="B130" s="75" t="s">
        <v>1175</v>
      </c>
      <c r="C130" s="66" t="s">
        <v>1176</v>
      </c>
      <c r="D130" s="66" t="s">
        <v>413</v>
      </c>
      <c r="E130" s="79">
        <v>20000</v>
      </c>
      <c r="F130" s="109">
        <v>0.84</v>
      </c>
      <c r="G130" s="479"/>
      <c r="H130" s="79">
        <v>0.84</v>
      </c>
      <c r="I130" s="144"/>
      <c r="J130" s="23"/>
    </row>
    <row r="131" spans="1:10" ht="16" x14ac:dyDescent="0.2">
      <c r="A131" s="63"/>
      <c r="B131" s="75"/>
      <c r="C131" s="66"/>
      <c r="D131" s="66"/>
      <c r="E131" s="79"/>
      <c r="F131" s="78"/>
      <c r="G131" s="277"/>
      <c r="H131" s="79"/>
      <c r="I131" s="78"/>
      <c r="J131" s="23"/>
    </row>
    <row r="132" spans="1:10" ht="16" x14ac:dyDescent="0.2">
      <c r="A132" s="63"/>
      <c r="B132" s="75" t="s">
        <v>1178</v>
      </c>
      <c r="C132" s="66" t="s">
        <v>1179</v>
      </c>
      <c r="D132" s="66" t="s">
        <v>411</v>
      </c>
      <c r="E132" s="79">
        <v>10000</v>
      </c>
      <c r="F132" s="109">
        <v>0</v>
      </c>
      <c r="G132" s="479">
        <v>0.46</v>
      </c>
      <c r="H132" s="78">
        <v>0.46</v>
      </c>
      <c r="I132" s="144">
        <v>0.46</v>
      </c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8"/>
      <c r="I133" s="78"/>
      <c r="J133" s="23"/>
    </row>
    <row r="134" spans="1:10" ht="16" x14ac:dyDescent="0.2">
      <c r="A134" s="63"/>
      <c r="B134" s="75" t="s">
        <v>946</v>
      </c>
      <c r="C134" s="66" t="s">
        <v>947</v>
      </c>
      <c r="D134" s="66" t="s">
        <v>411</v>
      </c>
      <c r="E134" s="79">
        <v>150000</v>
      </c>
      <c r="F134" s="109">
        <v>7.42</v>
      </c>
      <c r="G134" s="479">
        <v>0.53</v>
      </c>
      <c r="H134" s="79">
        <f>F134+G134</f>
        <v>7.95</v>
      </c>
      <c r="I134" s="144">
        <f>H134+H135</f>
        <v>14.219999999999999</v>
      </c>
      <c r="J134" s="23"/>
    </row>
    <row r="135" spans="1:10" ht="16" x14ac:dyDescent="0.2">
      <c r="A135" s="63"/>
      <c r="B135" s="75" t="s">
        <v>946</v>
      </c>
      <c r="C135" s="66" t="s">
        <v>947</v>
      </c>
      <c r="D135" s="66" t="s">
        <v>413</v>
      </c>
      <c r="E135" s="79">
        <v>150000</v>
      </c>
      <c r="F135" s="109">
        <v>6.27</v>
      </c>
      <c r="G135" s="479"/>
      <c r="H135" s="79">
        <v>6.27</v>
      </c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78"/>
      <c r="J136" s="23"/>
    </row>
    <row r="137" spans="1:10" ht="16" x14ac:dyDescent="0.2">
      <c r="A137" s="63"/>
      <c r="B137" s="75" t="s">
        <v>558</v>
      </c>
      <c r="C137" s="66" t="s">
        <v>219</v>
      </c>
      <c r="D137" s="66" t="s">
        <v>411</v>
      </c>
      <c r="E137" s="78">
        <v>50000</v>
      </c>
      <c r="F137" s="109">
        <f>H137-G137</f>
        <v>2.6399999999999997</v>
      </c>
      <c r="G137" s="479">
        <v>0.66</v>
      </c>
      <c r="H137" s="78">
        <v>3.3</v>
      </c>
      <c r="I137" s="192">
        <f>SUM(H137:H137)</f>
        <v>3.3</v>
      </c>
      <c r="J137" s="23"/>
    </row>
    <row r="138" spans="1:10" ht="16" x14ac:dyDescent="0.2">
      <c r="A138" s="63"/>
      <c r="B138" s="75"/>
      <c r="C138" s="66"/>
      <c r="D138" s="66"/>
      <c r="E138" s="79"/>
      <c r="F138" s="78"/>
      <c r="G138" s="277"/>
      <c r="H138" s="79"/>
      <c r="I138" s="78"/>
      <c r="J138" s="23"/>
    </row>
    <row r="139" spans="1:10" ht="16" x14ac:dyDescent="0.2">
      <c r="A139" s="63"/>
      <c r="B139" s="75" t="s">
        <v>909</v>
      </c>
      <c r="C139" s="66" t="s">
        <v>910</v>
      </c>
      <c r="D139" s="66" t="s">
        <v>411</v>
      </c>
      <c r="E139" s="79">
        <v>10000</v>
      </c>
      <c r="F139" s="109">
        <v>0</v>
      </c>
      <c r="G139" s="479">
        <v>0.91</v>
      </c>
      <c r="H139" s="79">
        <v>0.91</v>
      </c>
      <c r="I139" s="144">
        <v>0.91</v>
      </c>
      <c r="J139" s="23"/>
    </row>
    <row r="140" spans="1:10" ht="16" x14ac:dyDescent="0.2">
      <c r="A140" s="63"/>
      <c r="B140" s="75"/>
      <c r="C140" s="66"/>
      <c r="D140" s="66"/>
      <c r="E140" s="78"/>
      <c r="F140" s="78"/>
      <c r="G140" s="277"/>
      <c r="H140" s="79"/>
      <c r="I140" s="78"/>
      <c r="J140" s="23"/>
    </row>
    <row r="141" spans="1:10" ht="16" x14ac:dyDescent="0.2">
      <c r="A141" s="63"/>
      <c r="B141" s="175" t="s">
        <v>651</v>
      </c>
      <c r="C141" s="66" t="s">
        <v>650</v>
      </c>
      <c r="D141" s="66" t="s">
        <v>411</v>
      </c>
      <c r="E141" s="78">
        <v>250000</v>
      </c>
      <c r="F141" s="109">
        <v>30.24</v>
      </c>
      <c r="G141" s="479">
        <v>1.26</v>
      </c>
      <c r="H141" s="78">
        <f>SUM(G141,F141)</f>
        <v>31.5</v>
      </c>
      <c r="I141" s="144">
        <f>SUM(H141:H144)</f>
        <v>45.720000000000006</v>
      </c>
      <c r="J141" s="23"/>
    </row>
    <row r="142" spans="1:10" ht="16" x14ac:dyDescent="0.2">
      <c r="A142" s="63"/>
      <c r="B142" s="175" t="s">
        <v>651</v>
      </c>
      <c r="C142" s="66" t="s">
        <v>650</v>
      </c>
      <c r="D142" s="66" t="s">
        <v>412</v>
      </c>
      <c r="E142" s="78">
        <v>10000</v>
      </c>
      <c r="F142" s="109">
        <v>3.42</v>
      </c>
      <c r="G142" s="479"/>
      <c r="H142" s="79">
        <f>F142</f>
        <v>3.42</v>
      </c>
      <c r="I142" s="144"/>
      <c r="J142" s="23"/>
    </row>
    <row r="143" spans="1:10" ht="16" x14ac:dyDescent="0.2">
      <c r="A143" s="63"/>
      <c r="B143" s="175" t="s">
        <v>651</v>
      </c>
      <c r="C143" s="66" t="s">
        <v>650</v>
      </c>
      <c r="D143" s="66" t="s">
        <v>413</v>
      </c>
      <c r="E143" s="78">
        <v>240000</v>
      </c>
      <c r="F143" s="109">
        <v>10.45</v>
      </c>
      <c r="G143" s="479"/>
      <c r="H143" s="79">
        <f>F143</f>
        <v>10.45</v>
      </c>
      <c r="I143" s="144"/>
      <c r="J143" s="23"/>
    </row>
    <row r="144" spans="1:10" ht="16" x14ac:dyDescent="0.2">
      <c r="A144" s="63"/>
      <c r="B144" s="175" t="s">
        <v>651</v>
      </c>
      <c r="C144" s="66" t="s">
        <v>650</v>
      </c>
      <c r="D144" s="66" t="s">
        <v>414</v>
      </c>
      <c r="E144" s="78">
        <v>10000</v>
      </c>
      <c r="F144" s="109">
        <v>0.35</v>
      </c>
      <c r="G144" s="479"/>
      <c r="H144" s="79">
        <f>F144</f>
        <v>0.35</v>
      </c>
      <c r="I144" s="144"/>
      <c r="J144" s="23"/>
    </row>
    <row r="145" spans="1:10" ht="16" x14ac:dyDescent="0.2">
      <c r="A145" s="63"/>
      <c r="B145" s="75"/>
      <c r="C145" s="66"/>
      <c r="D145" s="66"/>
      <c r="E145" s="78"/>
      <c r="F145" s="78"/>
      <c r="G145" s="277"/>
      <c r="H145" s="79"/>
      <c r="I145" s="78"/>
      <c r="J145" s="23"/>
    </row>
    <row r="146" spans="1:10" ht="16" x14ac:dyDescent="0.2">
      <c r="A146" s="63"/>
      <c r="B146" s="75" t="s">
        <v>836</v>
      </c>
      <c r="C146" s="66" t="s">
        <v>837</v>
      </c>
      <c r="D146" s="66" t="s">
        <v>411</v>
      </c>
      <c r="E146" s="78">
        <v>200000</v>
      </c>
      <c r="F146" s="109">
        <v>12.54</v>
      </c>
      <c r="G146" s="479">
        <v>0.66</v>
      </c>
      <c r="H146" s="79">
        <f>SUM(F146,G146)</f>
        <v>13.2</v>
      </c>
      <c r="I146" s="144">
        <f>SUM(H146,H147)</f>
        <v>21.56</v>
      </c>
      <c r="J146" s="23"/>
    </row>
    <row r="147" spans="1:10" ht="16" x14ac:dyDescent="0.2">
      <c r="A147" s="63"/>
      <c r="B147" s="75" t="s">
        <v>836</v>
      </c>
      <c r="C147" s="66" t="s">
        <v>837</v>
      </c>
      <c r="D147" s="66" t="s">
        <v>413</v>
      </c>
      <c r="E147" s="78">
        <v>200000</v>
      </c>
      <c r="F147" s="109">
        <v>8.36</v>
      </c>
      <c r="G147" s="479"/>
      <c r="H147" s="79">
        <v>8.36</v>
      </c>
      <c r="I147" s="144"/>
      <c r="J147" s="23"/>
    </row>
    <row r="148" spans="1:10" ht="16" x14ac:dyDescent="0.2">
      <c r="A148" s="63"/>
      <c r="B148" s="75"/>
      <c r="C148" s="66"/>
      <c r="D148" s="66"/>
      <c r="E148" s="79"/>
      <c r="F148" s="78"/>
      <c r="G148" s="277"/>
      <c r="H148" s="79"/>
      <c r="I148" s="78"/>
      <c r="J148" s="23"/>
    </row>
    <row r="149" spans="1:10" ht="16" x14ac:dyDescent="0.2">
      <c r="A149" s="63"/>
      <c r="B149" s="75" t="s">
        <v>561</v>
      </c>
      <c r="C149" s="66" t="s">
        <v>1039</v>
      </c>
      <c r="D149" s="66" t="s">
        <v>411</v>
      </c>
      <c r="E149" s="79">
        <v>10000</v>
      </c>
      <c r="F149" s="109">
        <v>0</v>
      </c>
      <c r="G149" s="479">
        <f>H149-F149</f>
        <v>0.91</v>
      </c>
      <c r="H149" s="79">
        <v>0.91</v>
      </c>
      <c r="I149" s="144">
        <f>SUM(H149:H150)</f>
        <v>1.33</v>
      </c>
      <c r="J149" s="23"/>
    </row>
    <row r="150" spans="1:10" ht="16" x14ac:dyDescent="0.2">
      <c r="A150" s="63"/>
      <c r="B150" s="75" t="s">
        <v>561</v>
      </c>
      <c r="C150" s="66" t="s">
        <v>1039</v>
      </c>
      <c r="D150" s="66" t="s">
        <v>413</v>
      </c>
      <c r="E150" s="78">
        <v>10000</v>
      </c>
      <c r="F150" s="109">
        <v>0.42</v>
      </c>
      <c r="G150" s="479"/>
      <c r="H150" s="78">
        <f>F150</f>
        <v>0.42</v>
      </c>
      <c r="I150" s="144"/>
      <c r="J150" s="23"/>
    </row>
    <row r="151" spans="1:10" ht="16" x14ac:dyDescent="0.2">
      <c r="A151" s="63"/>
      <c r="B151" s="75"/>
      <c r="C151" s="66"/>
      <c r="D151" s="66"/>
      <c r="E151" s="78"/>
      <c r="F151" s="78"/>
      <c r="G151" s="277"/>
      <c r="H151" s="78"/>
      <c r="I151" s="78"/>
      <c r="J151" s="23"/>
    </row>
    <row r="152" spans="1:10" ht="16" x14ac:dyDescent="0.2">
      <c r="A152" s="63"/>
      <c r="B152" s="75" t="s">
        <v>871</v>
      </c>
      <c r="C152" s="66" t="s">
        <v>870</v>
      </c>
      <c r="D152" s="66" t="s">
        <v>411</v>
      </c>
      <c r="E152" s="79">
        <v>10000</v>
      </c>
      <c r="F152" s="109">
        <v>0</v>
      </c>
      <c r="G152" s="479">
        <v>0.53</v>
      </c>
      <c r="H152" s="78">
        <v>0.53</v>
      </c>
      <c r="I152" s="144">
        <f>SUM(H152:H153)</f>
        <v>1.37</v>
      </c>
      <c r="J152" s="23"/>
    </row>
    <row r="153" spans="1:10" ht="16" x14ac:dyDescent="0.2">
      <c r="A153" s="63"/>
      <c r="B153" s="75" t="s">
        <v>871</v>
      </c>
      <c r="C153" s="66" t="s">
        <v>870</v>
      </c>
      <c r="D153" s="66" t="s">
        <v>413</v>
      </c>
      <c r="E153" s="78">
        <v>20000</v>
      </c>
      <c r="F153" s="109">
        <v>0.84</v>
      </c>
      <c r="G153" s="479"/>
      <c r="H153" s="78">
        <v>0.84</v>
      </c>
      <c r="I153" s="144"/>
      <c r="J153" s="23"/>
    </row>
    <row r="154" spans="1:10" ht="16" x14ac:dyDescent="0.2">
      <c r="A154" s="63"/>
      <c r="B154" s="75"/>
      <c r="C154" s="66"/>
      <c r="D154" s="66"/>
      <c r="E154" s="78"/>
      <c r="F154" s="78"/>
      <c r="G154" s="277"/>
      <c r="H154" s="78"/>
      <c r="I154" s="78"/>
      <c r="J154" s="23"/>
    </row>
    <row r="155" spans="1:10" ht="16" x14ac:dyDescent="0.2">
      <c r="A155" s="63"/>
      <c r="B155" s="75" t="s">
        <v>1110</v>
      </c>
      <c r="C155" s="66" t="s">
        <v>1111</v>
      </c>
      <c r="D155" s="66" t="s">
        <v>411</v>
      </c>
      <c r="E155" s="575">
        <v>10000</v>
      </c>
      <c r="F155" s="109">
        <v>0</v>
      </c>
      <c r="G155" s="479">
        <v>0.66</v>
      </c>
      <c r="H155" s="78">
        <v>0.66</v>
      </c>
      <c r="I155" s="144">
        <v>0.66</v>
      </c>
      <c r="J155" s="23"/>
    </row>
    <row r="156" spans="1:10" ht="16" x14ac:dyDescent="0.2">
      <c r="A156" s="63"/>
      <c r="B156" s="75"/>
      <c r="C156" s="66"/>
      <c r="D156" s="66"/>
      <c r="E156" s="575"/>
      <c r="F156" s="78"/>
      <c r="G156" s="277"/>
      <c r="H156" s="78"/>
      <c r="I156" s="78"/>
      <c r="J156" s="23"/>
    </row>
    <row r="157" spans="1:10" ht="16" x14ac:dyDescent="0.2">
      <c r="A157" s="63"/>
      <c r="B157" s="75" t="s">
        <v>1180</v>
      </c>
      <c r="C157" s="66" t="s">
        <v>1181</v>
      </c>
      <c r="D157" s="66" t="s">
        <v>411</v>
      </c>
      <c r="E157" s="575">
        <v>10000</v>
      </c>
      <c r="F157" s="109">
        <v>0</v>
      </c>
      <c r="G157" s="479">
        <v>0.46</v>
      </c>
      <c r="H157" s="78">
        <v>0.46</v>
      </c>
      <c r="I157" s="144">
        <v>0.46</v>
      </c>
      <c r="J157" s="23"/>
    </row>
    <row r="158" spans="1:10" ht="16" x14ac:dyDescent="0.2">
      <c r="A158" s="63"/>
      <c r="B158" s="75"/>
      <c r="C158" s="66"/>
      <c r="D158" s="66"/>
      <c r="E158" s="78"/>
      <c r="F158" s="78"/>
      <c r="G158" s="277"/>
      <c r="H158" s="78"/>
      <c r="I158" s="78"/>
      <c r="J158" s="23"/>
    </row>
    <row r="159" spans="1:10" ht="16" x14ac:dyDescent="0.2">
      <c r="A159" s="63"/>
      <c r="B159" s="75" t="s">
        <v>562</v>
      </c>
      <c r="C159" s="66" t="s">
        <v>233</v>
      </c>
      <c r="D159" s="66" t="s">
        <v>411</v>
      </c>
      <c r="E159" s="78">
        <v>10000</v>
      </c>
      <c r="F159" s="109">
        <v>0</v>
      </c>
      <c r="G159" s="479">
        <f>H159-F159</f>
        <v>5.0199999999999996</v>
      </c>
      <c r="H159" s="78">
        <v>5.0199999999999996</v>
      </c>
      <c r="I159" s="144">
        <f>SUM(H159:H162)</f>
        <v>12.969999999999999</v>
      </c>
      <c r="J159" s="211"/>
    </row>
    <row r="160" spans="1:10" ht="16" x14ac:dyDescent="0.2">
      <c r="A160" s="63"/>
      <c r="B160" s="75" t="s">
        <v>562</v>
      </c>
      <c r="C160" s="66" t="s">
        <v>233</v>
      </c>
      <c r="D160" s="66" t="s">
        <v>412</v>
      </c>
      <c r="E160" s="79">
        <v>10000</v>
      </c>
      <c r="F160" s="109">
        <v>3.42</v>
      </c>
      <c r="G160" s="479"/>
      <c r="H160" s="79">
        <f>F160</f>
        <v>3.42</v>
      </c>
      <c r="I160" s="144"/>
      <c r="J160" s="23"/>
    </row>
    <row r="161" spans="1:10" ht="16" x14ac:dyDescent="0.2">
      <c r="A161" s="63"/>
      <c r="B161" s="75" t="s">
        <v>562</v>
      </c>
      <c r="C161" s="66" t="s">
        <v>233</v>
      </c>
      <c r="D161" s="66" t="s">
        <v>413</v>
      </c>
      <c r="E161" s="79">
        <v>100000</v>
      </c>
      <c r="F161" s="109">
        <v>4.18</v>
      </c>
      <c r="G161" s="479"/>
      <c r="H161" s="79">
        <f>F161</f>
        <v>4.18</v>
      </c>
      <c r="I161" s="144"/>
      <c r="J161" s="23"/>
    </row>
    <row r="162" spans="1:10" ht="16" x14ac:dyDescent="0.2">
      <c r="A162" s="63"/>
      <c r="B162" s="75" t="s">
        <v>562</v>
      </c>
      <c r="C162" s="66" t="s">
        <v>233</v>
      </c>
      <c r="D162" s="66" t="s">
        <v>414</v>
      </c>
      <c r="E162" s="79">
        <v>10000</v>
      </c>
      <c r="F162" s="109">
        <v>0.35</v>
      </c>
      <c r="G162" s="479"/>
      <c r="H162" s="79">
        <f>F162</f>
        <v>0.35</v>
      </c>
      <c r="I162" s="144"/>
      <c r="J162" s="23"/>
    </row>
    <row r="163" spans="1:10" ht="16" x14ac:dyDescent="0.2">
      <c r="A163" s="63"/>
      <c r="B163" s="75"/>
      <c r="C163" s="66"/>
      <c r="D163" s="66"/>
      <c r="E163" s="79"/>
      <c r="F163" s="78"/>
      <c r="G163" s="277"/>
      <c r="H163" s="79"/>
      <c r="I163" s="78"/>
      <c r="J163" s="23"/>
    </row>
    <row r="164" spans="1:10" ht="16" x14ac:dyDescent="0.2">
      <c r="A164" s="63"/>
      <c r="B164" s="75" t="s">
        <v>563</v>
      </c>
      <c r="C164" s="66" t="s">
        <v>234</v>
      </c>
      <c r="D164" s="66" t="s">
        <v>411</v>
      </c>
      <c r="E164" s="78">
        <v>10000</v>
      </c>
      <c r="F164" s="109">
        <v>0</v>
      </c>
      <c r="G164" s="479">
        <f>H164-F164</f>
        <v>14.08</v>
      </c>
      <c r="H164" s="78">
        <v>14.08</v>
      </c>
      <c r="I164" s="144">
        <f>H164</f>
        <v>14.08</v>
      </c>
      <c r="J164" s="23"/>
    </row>
    <row r="165" spans="1:10" ht="16" x14ac:dyDescent="0.2">
      <c r="A165" s="63"/>
      <c r="B165" s="75"/>
      <c r="C165" s="66"/>
      <c r="D165" s="66"/>
      <c r="F165" s="314"/>
      <c r="G165" s="277"/>
      <c r="H165" s="78"/>
      <c r="I165" s="78"/>
      <c r="J165" s="23"/>
    </row>
    <row r="166" spans="1:10" ht="16" x14ac:dyDescent="0.2">
      <c r="A166" s="63"/>
      <c r="B166" s="75" t="s">
        <v>564</v>
      </c>
      <c r="C166" s="168" t="s">
        <v>330</v>
      </c>
      <c r="D166" s="168" t="s">
        <v>411</v>
      </c>
      <c r="E166" s="169">
        <v>200000</v>
      </c>
      <c r="F166" s="254">
        <v>23.94</v>
      </c>
      <c r="G166" s="478">
        <v>1.26</v>
      </c>
      <c r="H166" s="343">
        <f>SUM(F166:G166)</f>
        <v>25.200000000000003</v>
      </c>
      <c r="I166" s="144">
        <f>SUM(H166:H171)</f>
        <v>32.660000000000004</v>
      </c>
      <c r="J166" s="23"/>
    </row>
    <row r="167" spans="1:10" ht="16" x14ac:dyDescent="0.2">
      <c r="A167" s="63"/>
      <c r="B167" s="75" t="s">
        <v>564</v>
      </c>
      <c r="C167" s="168" t="s">
        <v>330</v>
      </c>
      <c r="D167" s="168" t="s">
        <v>417</v>
      </c>
      <c r="E167" s="169">
        <v>10000</v>
      </c>
      <c r="F167" s="254">
        <v>2.83</v>
      </c>
      <c r="G167" s="479"/>
      <c r="H167" s="343">
        <f>F167</f>
        <v>2.83</v>
      </c>
      <c r="I167" s="144"/>
      <c r="J167" s="23"/>
    </row>
    <row r="168" spans="1:10" ht="16" x14ac:dyDescent="0.2">
      <c r="A168" s="63"/>
      <c r="B168" s="75" t="s">
        <v>564</v>
      </c>
      <c r="C168" s="168" t="s">
        <v>330</v>
      </c>
      <c r="D168" s="168" t="s">
        <v>412</v>
      </c>
      <c r="E168" s="169">
        <v>10000</v>
      </c>
      <c r="F168" s="109">
        <v>3.42</v>
      </c>
      <c r="G168" s="479"/>
      <c r="H168" s="78">
        <f>F168</f>
        <v>3.42</v>
      </c>
      <c r="I168" s="144"/>
      <c r="J168" s="23"/>
    </row>
    <row r="169" spans="1:10" ht="16" x14ac:dyDescent="0.2">
      <c r="A169" s="63"/>
      <c r="B169" s="75" t="s">
        <v>564</v>
      </c>
      <c r="C169" s="168" t="s">
        <v>330</v>
      </c>
      <c r="D169" s="168" t="s">
        <v>413</v>
      </c>
      <c r="E169" s="169">
        <v>10000</v>
      </c>
      <c r="F169" s="109">
        <v>0.42</v>
      </c>
      <c r="G169" s="479"/>
      <c r="H169" s="78">
        <f>F169</f>
        <v>0.42</v>
      </c>
      <c r="I169" s="144"/>
      <c r="J169" s="23"/>
    </row>
    <row r="170" spans="1:10" ht="16" x14ac:dyDescent="0.2">
      <c r="A170" s="63"/>
      <c r="B170" s="75" t="s">
        <v>564</v>
      </c>
      <c r="C170" s="168" t="s">
        <v>330</v>
      </c>
      <c r="D170" s="168" t="s">
        <v>418</v>
      </c>
      <c r="E170" s="169">
        <v>10000</v>
      </c>
      <c r="F170" s="253">
        <v>0.44</v>
      </c>
      <c r="G170" s="479"/>
      <c r="H170" s="78">
        <f>F170</f>
        <v>0.44</v>
      </c>
      <c r="I170" s="144"/>
      <c r="J170" s="23"/>
    </row>
    <row r="171" spans="1:10" ht="16" x14ac:dyDescent="0.2">
      <c r="A171" s="63"/>
      <c r="B171" s="75" t="s">
        <v>564</v>
      </c>
      <c r="C171" s="168" t="s">
        <v>330</v>
      </c>
      <c r="D171" s="168" t="s">
        <v>414</v>
      </c>
      <c r="E171" s="169">
        <v>10000</v>
      </c>
      <c r="F171" s="253">
        <v>0.35</v>
      </c>
      <c r="G171" s="479"/>
      <c r="H171" s="78">
        <f>F171</f>
        <v>0.35</v>
      </c>
      <c r="I171" s="144"/>
      <c r="J171" s="23"/>
    </row>
    <row r="172" spans="1:10" ht="16" x14ac:dyDescent="0.2">
      <c r="A172" s="63"/>
      <c r="B172" s="172"/>
      <c r="C172" s="168"/>
      <c r="D172" s="212"/>
      <c r="E172" s="169"/>
      <c r="F172" s="78"/>
      <c r="G172" s="277"/>
      <c r="H172" s="78"/>
      <c r="I172" s="78"/>
      <c r="J172" s="23"/>
    </row>
    <row r="173" spans="1:10" ht="16" x14ac:dyDescent="0.2">
      <c r="A173" s="63"/>
      <c r="B173" s="172" t="s">
        <v>565</v>
      </c>
      <c r="C173" s="168" t="s">
        <v>490</v>
      </c>
      <c r="D173" s="212" t="s">
        <v>411</v>
      </c>
      <c r="E173" s="169">
        <v>10000</v>
      </c>
      <c r="F173" s="109" t="s">
        <v>492</v>
      </c>
      <c r="G173" s="479">
        <v>5.0199999999999996</v>
      </c>
      <c r="H173" s="78">
        <f>G173</f>
        <v>5.0199999999999996</v>
      </c>
      <c r="I173" s="144">
        <f>H173</f>
        <v>5.0199999999999996</v>
      </c>
      <c r="J173" s="23"/>
    </row>
    <row r="174" spans="1:10" ht="16" x14ac:dyDescent="0.2">
      <c r="A174" s="63"/>
      <c r="B174" s="172"/>
      <c r="C174" s="168"/>
      <c r="D174" s="212"/>
      <c r="E174" s="169"/>
      <c r="F174" s="78"/>
      <c r="G174" s="277"/>
      <c r="H174" s="78"/>
      <c r="I174" s="78"/>
      <c r="J174" s="23"/>
    </row>
    <row r="175" spans="1:10" ht="16" x14ac:dyDescent="0.2">
      <c r="A175" s="63"/>
      <c r="B175" s="172" t="s">
        <v>653</v>
      </c>
      <c r="C175" s="168" t="s">
        <v>988</v>
      </c>
      <c r="D175" s="212" t="s">
        <v>989</v>
      </c>
      <c r="E175" s="169">
        <v>10000</v>
      </c>
      <c r="F175" s="109">
        <v>0</v>
      </c>
      <c r="G175" s="479">
        <v>1.26</v>
      </c>
      <c r="H175" s="78">
        <v>1.26</v>
      </c>
      <c r="I175" s="144">
        <v>1.26</v>
      </c>
      <c r="J175" s="23"/>
    </row>
    <row r="176" spans="1:10" ht="16" x14ac:dyDescent="0.2">
      <c r="A176" s="63"/>
      <c r="B176" s="172"/>
      <c r="C176" s="168"/>
      <c r="D176" s="212"/>
      <c r="E176" s="169"/>
      <c r="F176" s="78"/>
      <c r="G176" s="277"/>
      <c r="H176" s="78"/>
      <c r="I176" s="78"/>
      <c r="J176" s="23"/>
    </row>
    <row r="177" spans="1:10" ht="16" x14ac:dyDescent="0.2">
      <c r="A177" s="63"/>
      <c r="B177" s="75" t="s">
        <v>566</v>
      </c>
      <c r="C177" s="66" t="s">
        <v>25</v>
      </c>
      <c r="D177" s="66" t="s">
        <v>411</v>
      </c>
      <c r="E177" s="79">
        <v>10000</v>
      </c>
      <c r="F177" s="109">
        <v>0</v>
      </c>
      <c r="G177" s="479">
        <v>5.0199999999999996</v>
      </c>
      <c r="H177" s="79">
        <v>5.0199999999999996</v>
      </c>
      <c r="I177" s="144">
        <f>H177</f>
        <v>5.0199999999999996</v>
      </c>
      <c r="J177" s="23"/>
    </row>
    <row r="178" spans="1:10" ht="16" x14ac:dyDescent="0.2">
      <c r="A178" s="63"/>
      <c r="B178" s="75"/>
      <c r="C178" s="66"/>
      <c r="D178" s="66"/>
      <c r="E178" s="79"/>
      <c r="F178" s="78"/>
      <c r="G178" s="277"/>
      <c r="H178" s="79"/>
      <c r="I178" s="78"/>
      <c r="J178" s="23"/>
    </row>
    <row r="179" spans="1:10" ht="16" x14ac:dyDescent="0.2">
      <c r="A179" s="63"/>
      <c r="B179" s="75" t="s">
        <v>567</v>
      </c>
      <c r="C179" s="66" t="s">
        <v>88</v>
      </c>
      <c r="D179" s="66" t="s">
        <v>411</v>
      </c>
      <c r="E179" s="78">
        <v>250000</v>
      </c>
      <c r="F179" s="109">
        <v>73.92</v>
      </c>
      <c r="G179" s="479">
        <v>3.08</v>
      </c>
      <c r="H179" s="78">
        <f>F179+G179</f>
        <v>77</v>
      </c>
      <c r="I179" s="144">
        <f>SUM(H179:H184)</f>
        <v>159.62999999999997</v>
      </c>
      <c r="J179" s="23"/>
    </row>
    <row r="180" spans="1:10" ht="16" x14ac:dyDescent="0.2">
      <c r="A180" s="63"/>
      <c r="B180" s="75" t="s">
        <v>567</v>
      </c>
      <c r="C180" s="66" t="s">
        <v>88</v>
      </c>
      <c r="D180" s="66" t="s">
        <v>417</v>
      </c>
      <c r="E180" s="78">
        <v>50000</v>
      </c>
      <c r="F180" s="109">
        <v>57.85</v>
      </c>
      <c r="G180" s="479"/>
      <c r="H180" s="78">
        <f>F180</f>
        <v>57.85</v>
      </c>
      <c r="I180" s="144"/>
      <c r="J180" s="211"/>
    </row>
    <row r="181" spans="1:10" ht="16" x14ac:dyDescent="0.2">
      <c r="A181" s="63"/>
      <c r="B181" s="75" t="s">
        <v>567</v>
      </c>
      <c r="C181" s="66" t="s">
        <v>88</v>
      </c>
      <c r="D181" s="66" t="s">
        <v>412</v>
      </c>
      <c r="E181" s="78">
        <v>10000</v>
      </c>
      <c r="F181" s="109">
        <v>3.42</v>
      </c>
      <c r="G181" s="479"/>
      <c r="H181" s="78">
        <f>F181</f>
        <v>3.42</v>
      </c>
      <c r="I181" s="144"/>
      <c r="J181" s="23"/>
    </row>
    <row r="182" spans="1:10" ht="16" x14ac:dyDescent="0.2">
      <c r="A182" s="63"/>
      <c r="B182" s="75" t="s">
        <v>567</v>
      </c>
      <c r="C182" s="66" t="s">
        <v>88</v>
      </c>
      <c r="D182" s="66" t="s">
        <v>413</v>
      </c>
      <c r="E182" s="78">
        <v>250000</v>
      </c>
      <c r="F182" s="109">
        <v>10.45</v>
      </c>
      <c r="G182" s="479"/>
      <c r="H182" s="78">
        <f>F182</f>
        <v>10.45</v>
      </c>
      <c r="I182" s="144"/>
      <c r="J182" s="23"/>
    </row>
    <row r="183" spans="1:10" ht="16" x14ac:dyDescent="0.2">
      <c r="A183" s="63"/>
      <c r="B183" s="75" t="s">
        <v>567</v>
      </c>
      <c r="C183" s="66" t="s">
        <v>88</v>
      </c>
      <c r="D183" s="66" t="s">
        <v>418</v>
      </c>
      <c r="E183" s="78">
        <v>240000</v>
      </c>
      <c r="F183" s="109">
        <v>10.56</v>
      </c>
      <c r="G183" s="479"/>
      <c r="H183" s="79">
        <f>F183</f>
        <v>10.56</v>
      </c>
      <c r="I183" s="144"/>
      <c r="J183" s="23"/>
    </row>
    <row r="184" spans="1:10" ht="16" x14ac:dyDescent="0.2">
      <c r="A184" s="63"/>
      <c r="B184" s="75" t="s">
        <v>567</v>
      </c>
      <c r="C184" s="66" t="s">
        <v>88</v>
      </c>
      <c r="D184" s="66" t="s">
        <v>414</v>
      </c>
      <c r="E184" s="79">
        <v>10000</v>
      </c>
      <c r="F184" s="109">
        <v>0.35</v>
      </c>
      <c r="G184" s="479"/>
      <c r="H184" s="79">
        <f>F184</f>
        <v>0.35</v>
      </c>
      <c r="I184" s="144"/>
      <c r="J184" s="23"/>
    </row>
    <row r="185" spans="1:10" ht="16" x14ac:dyDescent="0.2">
      <c r="A185" s="63"/>
      <c r="B185" s="75"/>
      <c r="C185" s="66"/>
      <c r="D185" s="66"/>
      <c r="E185" s="79"/>
      <c r="F185" s="78"/>
      <c r="G185" s="277"/>
      <c r="H185" s="79"/>
      <c r="I185" s="78"/>
      <c r="J185" s="23"/>
    </row>
    <row r="186" spans="1:10" ht="16" x14ac:dyDescent="0.2">
      <c r="A186" s="63"/>
      <c r="B186" s="75" t="s">
        <v>1135</v>
      </c>
      <c r="C186" s="66" t="s">
        <v>1136</v>
      </c>
      <c r="D186" s="66" t="s">
        <v>411</v>
      </c>
      <c r="E186" s="79">
        <v>10000</v>
      </c>
      <c r="F186" s="109">
        <v>0</v>
      </c>
      <c r="G186" s="479">
        <v>0.53</v>
      </c>
      <c r="H186" s="79">
        <v>0.53</v>
      </c>
      <c r="I186" s="144">
        <v>0.53</v>
      </c>
      <c r="J186" s="23"/>
    </row>
    <row r="187" spans="1:10" ht="16" x14ac:dyDescent="0.2">
      <c r="A187" s="63"/>
      <c r="B187" s="75"/>
      <c r="C187" s="66"/>
      <c r="D187" s="66"/>
      <c r="E187" s="79"/>
      <c r="F187" s="78"/>
      <c r="G187" s="277"/>
      <c r="H187" s="79"/>
      <c r="I187" s="78"/>
      <c r="J187" s="23"/>
    </row>
    <row r="188" spans="1:10" ht="16" x14ac:dyDescent="0.2">
      <c r="A188" s="63"/>
      <c r="B188" s="75" t="s">
        <v>568</v>
      </c>
      <c r="C188" s="66" t="s">
        <v>173</v>
      </c>
      <c r="D188" s="66" t="s">
        <v>411</v>
      </c>
      <c r="E188" s="79">
        <v>10000</v>
      </c>
      <c r="F188" s="109">
        <v>0</v>
      </c>
      <c r="G188" s="479">
        <v>14.08</v>
      </c>
      <c r="H188" s="79">
        <v>14.08</v>
      </c>
      <c r="I188" s="144">
        <f>SUM(H188:H190)</f>
        <v>34.260000000000005</v>
      </c>
      <c r="J188" s="23"/>
    </row>
    <row r="189" spans="1:10" ht="16" x14ac:dyDescent="0.2">
      <c r="A189" s="63"/>
      <c r="B189" s="75" t="s">
        <v>568</v>
      </c>
      <c r="C189" s="66" t="s">
        <v>173</v>
      </c>
      <c r="D189" s="66" t="s">
        <v>417</v>
      </c>
      <c r="E189" s="79">
        <v>10000</v>
      </c>
      <c r="F189" s="109">
        <v>19.760000000000002</v>
      </c>
      <c r="G189" s="479"/>
      <c r="H189" s="79">
        <f>F189</f>
        <v>19.760000000000002</v>
      </c>
      <c r="I189" s="144"/>
      <c r="J189" s="23"/>
    </row>
    <row r="190" spans="1:10" ht="16" x14ac:dyDescent="0.2">
      <c r="A190" s="63"/>
      <c r="B190" s="75" t="s">
        <v>568</v>
      </c>
      <c r="C190" s="66" t="s">
        <v>173</v>
      </c>
      <c r="D190" s="66" t="s">
        <v>413</v>
      </c>
      <c r="E190" s="78">
        <v>10000</v>
      </c>
      <c r="F190" s="109">
        <v>0.42</v>
      </c>
      <c r="G190" s="479"/>
      <c r="H190" s="78">
        <f>F190</f>
        <v>0.42</v>
      </c>
      <c r="I190" s="144"/>
      <c r="J190" s="23"/>
    </row>
    <row r="191" spans="1:10" ht="16" x14ac:dyDescent="0.2">
      <c r="A191" s="63"/>
      <c r="B191" s="75"/>
      <c r="C191" s="66"/>
      <c r="D191" s="66"/>
      <c r="E191" s="78"/>
      <c r="F191" s="78"/>
      <c r="G191" s="277"/>
      <c r="H191" s="78"/>
      <c r="I191" s="78"/>
      <c r="J191" s="23"/>
    </row>
    <row r="192" spans="1:10" ht="16" x14ac:dyDescent="0.2">
      <c r="A192" s="63"/>
      <c r="B192" s="75" t="s">
        <v>877</v>
      </c>
      <c r="C192" s="124" t="s">
        <v>911</v>
      </c>
      <c r="D192" s="124" t="s">
        <v>411</v>
      </c>
      <c r="E192" s="573">
        <v>10000</v>
      </c>
      <c r="F192" s="581"/>
      <c r="G192" s="582">
        <v>3.08</v>
      </c>
      <c r="H192" s="573">
        <v>3.08</v>
      </c>
      <c r="I192" s="586">
        <v>3.08</v>
      </c>
      <c r="J192" s="23"/>
    </row>
    <row r="193" spans="1:10" ht="16" x14ac:dyDescent="0.2">
      <c r="A193" s="63"/>
      <c r="B193" s="75"/>
      <c r="C193" s="66"/>
      <c r="D193" s="66"/>
      <c r="E193" s="78"/>
      <c r="F193" s="78"/>
      <c r="G193" s="277"/>
      <c r="H193" s="78"/>
      <c r="I193" s="78"/>
      <c r="J193" s="23"/>
    </row>
    <row r="194" spans="1:10" ht="16" x14ac:dyDescent="0.2">
      <c r="A194" s="63"/>
      <c r="B194" s="75" t="s">
        <v>569</v>
      </c>
      <c r="C194" s="66" t="s">
        <v>189</v>
      </c>
      <c r="D194" s="66" t="s">
        <v>411</v>
      </c>
      <c r="E194" s="78">
        <v>100000</v>
      </c>
      <c r="F194" s="109">
        <f>H194-G194</f>
        <v>72.180000000000007</v>
      </c>
      <c r="G194" s="479">
        <v>8.02</v>
      </c>
      <c r="H194" s="78">
        <v>80.2</v>
      </c>
      <c r="I194" s="144">
        <f>SUM(H194:H195)</f>
        <v>84.38</v>
      </c>
      <c r="J194" s="211"/>
    </row>
    <row r="195" spans="1:10" ht="16" x14ac:dyDescent="0.2">
      <c r="A195" s="63"/>
      <c r="B195" s="75" t="s">
        <v>569</v>
      </c>
      <c r="C195" s="66" t="s">
        <v>189</v>
      </c>
      <c r="D195" s="66" t="s">
        <v>413</v>
      </c>
      <c r="E195" s="79">
        <v>100000</v>
      </c>
      <c r="F195" s="109">
        <v>4.18</v>
      </c>
      <c r="G195" s="479"/>
      <c r="H195" s="79">
        <f>F195</f>
        <v>4.18</v>
      </c>
      <c r="I195" s="144"/>
      <c r="J195" s="23"/>
    </row>
    <row r="196" spans="1:10" ht="16" x14ac:dyDescent="0.2">
      <c r="A196" s="63"/>
      <c r="B196" s="75"/>
      <c r="C196" s="66"/>
      <c r="D196" s="66"/>
      <c r="E196" s="79"/>
      <c r="F196" s="78"/>
      <c r="G196" s="277"/>
      <c r="H196" s="79"/>
      <c r="I196" s="78"/>
      <c r="J196" s="23"/>
    </row>
    <row r="197" spans="1:10" ht="16" x14ac:dyDescent="0.2">
      <c r="A197" s="63"/>
      <c r="B197" s="75" t="s">
        <v>570</v>
      </c>
      <c r="C197" s="66" t="s">
        <v>143</v>
      </c>
      <c r="D197" s="66" t="s">
        <v>411</v>
      </c>
      <c r="E197" s="78">
        <v>10000</v>
      </c>
      <c r="F197" s="109">
        <v>0</v>
      </c>
      <c r="G197" s="479">
        <v>0.66</v>
      </c>
      <c r="H197" s="78">
        <v>0.66</v>
      </c>
      <c r="I197" s="144">
        <f>SUM(H197:H198)</f>
        <v>4.84</v>
      </c>
      <c r="J197" s="211"/>
    </row>
    <row r="198" spans="1:10" ht="16" x14ac:dyDescent="0.2">
      <c r="A198" s="63"/>
      <c r="B198" s="75" t="s">
        <v>570</v>
      </c>
      <c r="C198" s="66" t="s">
        <v>143</v>
      </c>
      <c r="D198" s="66" t="s">
        <v>413</v>
      </c>
      <c r="E198" s="79">
        <v>100000</v>
      </c>
      <c r="F198" s="109">
        <v>4.18</v>
      </c>
      <c r="G198" s="479"/>
      <c r="H198" s="79">
        <f>F198</f>
        <v>4.18</v>
      </c>
      <c r="I198" s="144"/>
      <c r="J198" s="23"/>
    </row>
    <row r="199" spans="1:10" ht="16" x14ac:dyDescent="0.2">
      <c r="A199" s="63"/>
      <c r="B199" s="75"/>
      <c r="C199" s="66"/>
      <c r="D199" s="66"/>
      <c r="E199" s="79"/>
      <c r="F199" s="78"/>
      <c r="G199" s="277"/>
      <c r="H199" s="79"/>
      <c r="I199" s="78"/>
      <c r="J199" s="23"/>
    </row>
    <row r="200" spans="1:10" ht="16" x14ac:dyDescent="0.2">
      <c r="A200" s="63"/>
      <c r="B200" s="75" t="s">
        <v>571</v>
      </c>
      <c r="C200" s="66" t="s">
        <v>235</v>
      </c>
      <c r="D200" s="66" t="s">
        <v>411</v>
      </c>
      <c r="E200" s="79">
        <v>10000</v>
      </c>
      <c r="F200" s="109">
        <v>0</v>
      </c>
      <c r="G200" s="479">
        <v>3.08</v>
      </c>
      <c r="H200" s="79">
        <v>3.08</v>
      </c>
      <c r="I200" s="144">
        <f>SUM(H200:H201)</f>
        <v>9.85</v>
      </c>
      <c r="J200" s="23"/>
    </row>
    <row r="201" spans="1:10" ht="16" x14ac:dyDescent="0.2">
      <c r="A201" s="63"/>
      <c r="B201" s="75" t="s">
        <v>571</v>
      </c>
      <c r="C201" s="66" t="s">
        <v>235</v>
      </c>
      <c r="D201" s="66" t="s">
        <v>417</v>
      </c>
      <c r="E201" s="79">
        <v>10000</v>
      </c>
      <c r="F201" s="109">
        <v>6.77</v>
      </c>
      <c r="G201" s="479"/>
      <c r="H201" s="79">
        <f>F201</f>
        <v>6.77</v>
      </c>
      <c r="I201" s="144"/>
    </row>
    <row r="202" spans="1:10" ht="16" x14ac:dyDescent="0.2">
      <c r="A202" s="63"/>
      <c r="B202" s="75"/>
      <c r="C202" s="66"/>
      <c r="D202" s="66"/>
      <c r="E202" s="79"/>
      <c r="F202" s="78"/>
      <c r="G202" s="277"/>
      <c r="H202" s="79"/>
      <c r="I202" s="78"/>
      <c r="J202" s="23"/>
    </row>
    <row r="203" spans="1:10" ht="16" x14ac:dyDescent="0.2">
      <c r="A203" s="63"/>
      <c r="B203" s="75" t="s">
        <v>655</v>
      </c>
      <c r="C203" s="66" t="s">
        <v>654</v>
      </c>
      <c r="D203" s="66" t="s">
        <v>411</v>
      </c>
      <c r="E203" s="79">
        <v>200000</v>
      </c>
      <c r="F203" s="109">
        <v>17.29</v>
      </c>
      <c r="G203" s="479">
        <v>0.91</v>
      </c>
      <c r="H203" s="79">
        <f>F203+G203</f>
        <v>18.2</v>
      </c>
      <c r="I203" s="144">
        <f>SUM(H203:H208)</f>
        <v>47.33</v>
      </c>
      <c r="J203" s="23"/>
    </row>
    <row r="204" spans="1:10" ht="16" x14ac:dyDescent="0.2">
      <c r="A204" s="63"/>
      <c r="B204" s="75" t="s">
        <v>655</v>
      </c>
      <c r="C204" s="66" t="s">
        <v>654</v>
      </c>
      <c r="D204" s="66" t="s">
        <v>417</v>
      </c>
      <c r="E204" s="79">
        <v>100000</v>
      </c>
      <c r="F204" s="109">
        <v>12.6</v>
      </c>
      <c r="G204" s="479"/>
      <c r="H204" s="79">
        <f>F204</f>
        <v>12.6</v>
      </c>
      <c r="I204" s="144"/>
      <c r="J204" s="23"/>
    </row>
    <row r="205" spans="1:10" ht="16" x14ac:dyDescent="0.2">
      <c r="A205" s="63"/>
      <c r="B205" s="75" t="s">
        <v>655</v>
      </c>
      <c r="C205" s="66" t="s">
        <v>654</v>
      </c>
      <c r="D205" s="66" t="s">
        <v>412</v>
      </c>
      <c r="E205" s="79">
        <v>10000</v>
      </c>
      <c r="F205" s="109">
        <v>3.42</v>
      </c>
      <c r="G205" s="479"/>
      <c r="H205" s="79">
        <f>F205</f>
        <v>3.42</v>
      </c>
      <c r="I205" s="144"/>
      <c r="J205" s="23"/>
    </row>
    <row r="206" spans="1:10" ht="16" x14ac:dyDescent="0.2">
      <c r="A206" s="63"/>
      <c r="B206" s="75" t="s">
        <v>655</v>
      </c>
      <c r="C206" s="66" t="s">
        <v>654</v>
      </c>
      <c r="D206" s="66" t="s">
        <v>413</v>
      </c>
      <c r="E206" s="78">
        <v>200000</v>
      </c>
      <c r="F206" s="109">
        <v>8.36</v>
      </c>
      <c r="G206" s="479"/>
      <c r="H206" s="78">
        <f>F206</f>
        <v>8.36</v>
      </c>
      <c r="I206" s="144"/>
      <c r="J206" s="23"/>
    </row>
    <row r="207" spans="1:10" ht="16" x14ac:dyDescent="0.2">
      <c r="A207" s="63"/>
      <c r="B207" s="75" t="s">
        <v>655</v>
      </c>
      <c r="C207" s="66" t="s">
        <v>654</v>
      </c>
      <c r="D207" s="66" t="s">
        <v>418</v>
      </c>
      <c r="E207" s="79">
        <v>100000</v>
      </c>
      <c r="F207" s="109">
        <v>4.4000000000000004</v>
      </c>
      <c r="G207" s="479"/>
      <c r="H207" s="79">
        <f>F207</f>
        <v>4.4000000000000004</v>
      </c>
      <c r="I207" s="144"/>
      <c r="J207" s="23"/>
    </row>
    <row r="208" spans="1:10" ht="16" x14ac:dyDescent="0.2">
      <c r="A208" s="63"/>
      <c r="B208" s="75" t="s">
        <v>655</v>
      </c>
      <c r="C208" s="66" t="s">
        <v>654</v>
      </c>
      <c r="D208" s="66" t="s">
        <v>414</v>
      </c>
      <c r="E208" s="79">
        <v>10000</v>
      </c>
      <c r="F208" s="109">
        <v>0.35</v>
      </c>
      <c r="G208" s="479"/>
      <c r="H208" s="79">
        <f>F208</f>
        <v>0.35</v>
      </c>
      <c r="I208" s="144"/>
      <c r="J208" s="23"/>
    </row>
    <row r="209" spans="1:15" ht="16" x14ac:dyDescent="0.2">
      <c r="A209" s="63"/>
      <c r="B209" s="75"/>
      <c r="C209" s="66"/>
      <c r="D209" s="66"/>
      <c r="E209" s="79"/>
      <c r="F209" s="78"/>
      <c r="G209" s="277"/>
      <c r="H209" s="79"/>
      <c r="I209" s="78"/>
      <c r="J209" s="23"/>
    </row>
    <row r="210" spans="1:15" ht="16" x14ac:dyDescent="0.2">
      <c r="A210" s="63"/>
      <c r="B210" s="75" t="s">
        <v>934</v>
      </c>
      <c r="C210" s="66" t="s">
        <v>935</v>
      </c>
      <c r="D210" s="66" t="s">
        <v>411</v>
      </c>
      <c r="E210" s="79">
        <v>10000</v>
      </c>
      <c r="F210" s="109">
        <v>0</v>
      </c>
      <c r="G210" s="479">
        <v>0.91</v>
      </c>
      <c r="H210" s="79">
        <v>0.91</v>
      </c>
      <c r="I210" s="144">
        <v>0.91</v>
      </c>
      <c r="J210" s="23"/>
    </row>
    <row r="211" spans="1:15" ht="16" x14ac:dyDescent="0.2">
      <c r="A211" s="63"/>
      <c r="B211" s="75"/>
      <c r="C211" s="66"/>
      <c r="D211" s="66"/>
      <c r="E211" s="79"/>
      <c r="F211" s="78"/>
      <c r="G211" s="277"/>
      <c r="H211" s="79"/>
      <c r="I211" s="78"/>
      <c r="J211" s="23"/>
    </row>
    <row r="212" spans="1:15" ht="16" x14ac:dyDescent="0.2">
      <c r="A212" s="63"/>
      <c r="B212" s="75" t="s">
        <v>572</v>
      </c>
      <c r="C212" s="66" t="s">
        <v>29</v>
      </c>
      <c r="D212" s="66" t="s">
        <v>411</v>
      </c>
      <c r="E212" s="78">
        <v>10000</v>
      </c>
      <c r="F212" s="109">
        <v>0</v>
      </c>
      <c r="G212" s="479">
        <f>H212-F212</f>
        <v>3.08</v>
      </c>
      <c r="H212" s="78">
        <v>3.08</v>
      </c>
      <c r="I212" s="144">
        <f>SUM(H212:H212)</f>
        <v>3.08</v>
      </c>
      <c r="J212" s="211"/>
    </row>
    <row r="213" spans="1:15" ht="16" x14ac:dyDescent="0.2">
      <c r="A213" s="63"/>
      <c r="B213" s="75"/>
      <c r="C213" s="66"/>
      <c r="D213" s="66"/>
      <c r="E213" s="79"/>
      <c r="F213" s="78"/>
      <c r="G213" s="277"/>
      <c r="H213" s="79"/>
      <c r="I213" s="78"/>
      <c r="J213" s="23"/>
    </row>
    <row r="214" spans="1:15" ht="16" x14ac:dyDescent="0.2">
      <c r="A214" s="63"/>
      <c r="B214" s="75" t="s">
        <v>573</v>
      </c>
      <c r="C214" s="66" t="s">
        <v>201</v>
      </c>
      <c r="D214" s="66" t="s">
        <v>411</v>
      </c>
      <c r="E214" s="79">
        <v>10000</v>
      </c>
      <c r="F214" s="109">
        <v>0</v>
      </c>
      <c r="G214" s="479">
        <v>2.0099999999999998</v>
      </c>
      <c r="H214" s="79">
        <v>2.0099999999999998</v>
      </c>
      <c r="I214" s="144">
        <f>SUM(H214:H219)</f>
        <v>34.120000000000005</v>
      </c>
      <c r="J214" s="23"/>
    </row>
    <row r="215" spans="1:15" ht="16" x14ac:dyDescent="0.2">
      <c r="A215" s="63"/>
      <c r="B215" s="75" t="s">
        <v>573</v>
      </c>
      <c r="C215" s="66" t="s">
        <v>201</v>
      </c>
      <c r="D215" s="173" t="s">
        <v>417</v>
      </c>
      <c r="E215" s="79">
        <v>10000</v>
      </c>
      <c r="F215" s="109">
        <v>19.760000000000002</v>
      </c>
      <c r="G215" s="479"/>
      <c r="H215" s="79">
        <f>F215</f>
        <v>19.760000000000002</v>
      </c>
      <c r="I215" s="144"/>
      <c r="J215" s="23"/>
    </row>
    <row r="216" spans="1:15" ht="16" x14ac:dyDescent="0.2">
      <c r="A216" s="63"/>
      <c r="B216" s="75" t="s">
        <v>573</v>
      </c>
      <c r="C216" s="66" t="s">
        <v>201</v>
      </c>
      <c r="D216" s="173" t="s">
        <v>412</v>
      </c>
      <c r="E216" s="79">
        <v>10000</v>
      </c>
      <c r="F216" s="109">
        <v>3.42</v>
      </c>
      <c r="G216" s="479"/>
      <c r="H216" s="79">
        <f>F216</f>
        <v>3.42</v>
      </c>
      <c r="I216" s="144"/>
      <c r="J216" s="23"/>
    </row>
    <row r="217" spans="1:15" ht="16" x14ac:dyDescent="0.2">
      <c r="A217" s="63"/>
      <c r="B217" s="75" t="s">
        <v>573</v>
      </c>
      <c r="C217" s="66" t="s">
        <v>201</v>
      </c>
      <c r="D217" s="173" t="s">
        <v>413</v>
      </c>
      <c r="E217" s="79">
        <v>100000</v>
      </c>
      <c r="F217" s="109">
        <v>4.18</v>
      </c>
      <c r="G217" s="479"/>
      <c r="H217" s="79">
        <f>F217</f>
        <v>4.18</v>
      </c>
      <c r="I217" s="144"/>
      <c r="J217" s="23"/>
    </row>
    <row r="218" spans="1:15" ht="16" x14ac:dyDescent="0.2">
      <c r="A218" s="63"/>
      <c r="B218" s="75" t="s">
        <v>573</v>
      </c>
      <c r="C218" s="66" t="s">
        <v>201</v>
      </c>
      <c r="D218" s="173" t="s">
        <v>418</v>
      </c>
      <c r="E218" s="78">
        <v>100000</v>
      </c>
      <c r="F218" s="109">
        <v>4.4000000000000004</v>
      </c>
      <c r="G218" s="479"/>
      <c r="H218" s="79">
        <f>F218</f>
        <v>4.4000000000000004</v>
      </c>
      <c r="I218" s="144"/>
      <c r="J218" s="23"/>
    </row>
    <row r="219" spans="1:15" ht="16" x14ac:dyDescent="0.2">
      <c r="A219" s="63"/>
      <c r="B219" s="75" t="s">
        <v>573</v>
      </c>
      <c r="C219" s="66" t="s">
        <v>201</v>
      </c>
      <c r="D219" s="173" t="s">
        <v>414</v>
      </c>
      <c r="E219" s="79">
        <v>10000</v>
      </c>
      <c r="F219" s="109">
        <v>0.35</v>
      </c>
      <c r="G219" s="479"/>
      <c r="H219" s="79">
        <f>F219</f>
        <v>0.35</v>
      </c>
      <c r="I219" s="144"/>
      <c r="J219" s="23"/>
    </row>
    <row r="220" spans="1:15" ht="16" x14ac:dyDescent="0.2">
      <c r="A220" s="63"/>
      <c r="B220" s="75"/>
      <c r="C220" s="66"/>
      <c r="D220" s="66"/>
      <c r="E220" s="79"/>
      <c r="F220" s="78"/>
      <c r="G220" s="277"/>
      <c r="H220" s="79"/>
      <c r="I220" s="78"/>
      <c r="J220" s="23"/>
    </row>
    <row r="221" spans="1:15" ht="16" x14ac:dyDescent="0.2">
      <c r="A221" s="63"/>
      <c r="B221" s="75" t="s">
        <v>574</v>
      </c>
      <c r="C221" s="85" t="s">
        <v>226</v>
      </c>
      <c r="D221" s="85" t="s">
        <v>411</v>
      </c>
      <c r="E221" s="86">
        <v>10000</v>
      </c>
      <c r="F221" s="251">
        <v>0</v>
      </c>
      <c r="G221" s="478">
        <v>0.91</v>
      </c>
      <c r="H221" s="86">
        <f>SUM(F221:G221)</f>
        <v>0.91</v>
      </c>
      <c r="I221" s="242">
        <f>SUM(H221:H221)</f>
        <v>0.91</v>
      </c>
      <c r="J221" s="23"/>
    </row>
    <row r="222" spans="1:15" ht="16" x14ac:dyDescent="0.2">
      <c r="A222" s="63"/>
      <c r="B222" s="75"/>
      <c r="C222" s="168"/>
      <c r="D222" s="168"/>
      <c r="E222" s="169"/>
      <c r="F222" s="86"/>
      <c r="G222" s="278"/>
      <c r="H222" s="86"/>
      <c r="I222" s="86"/>
      <c r="J222" s="23"/>
    </row>
    <row r="223" spans="1:15" ht="16" x14ac:dyDescent="0.2">
      <c r="A223" s="63"/>
      <c r="B223" s="75" t="s">
        <v>576</v>
      </c>
      <c r="C223" s="66" t="s">
        <v>71</v>
      </c>
      <c r="D223" s="66" t="s">
        <v>411</v>
      </c>
      <c r="E223" s="78">
        <v>50000</v>
      </c>
      <c r="F223" s="109">
        <f>H223-G223</f>
        <v>12.32</v>
      </c>
      <c r="G223" s="479">
        <v>3.08</v>
      </c>
      <c r="H223" s="78">
        <v>15.4</v>
      </c>
      <c r="I223" s="144">
        <f>SUM(H223:H228)</f>
        <v>40.45000000000001</v>
      </c>
      <c r="J223" s="23"/>
    </row>
    <row r="224" spans="1:15" ht="16" x14ac:dyDescent="0.2">
      <c r="A224" s="63"/>
      <c r="B224" s="81" t="s">
        <v>576</v>
      </c>
      <c r="C224" s="82" t="s">
        <v>71</v>
      </c>
      <c r="D224" s="66" t="s">
        <v>417</v>
      </c>
      <c r="E224" s="78">
        <v>30000</v>
      </c>
      <c r="F224" s="109">
        <v>20.309999999999999</v>
      </c>
      <c r="G224" s="479"/>
      <c r="H224" s="78">
        <f>F224</f>
        <v>20.309999999999999</v>
      </c>
      <c r="I224" s="144"/>
      <c r="J224" s="23"/>
      <c r="M224" s="13"/>
      <c r="N224" s="42"/>
      <c r="O224" s="45"/>
    </row>
    <row r="225" spans="1:18" ht="16" x14ac:dyDescent="0.2">
      <c r="A225" s="63"/>
      <c r="B225" s="75" t="s">
        <v>576</v>
      </c>
      <c r="C225" s="66" t="s">
        <v>71</v>
      </c>
      <c r="D225" s="66" t="s">
        <v>412</v>
      </c>
      <c r="E225" s="79">
        <v>8000</v>
      </c>
      <c r="F225" s="109">
        <v>2.74</v>
      </c>
      <c r="G225" s="479"/>
      <c r="H225" s="79">
        <f>F225</f>
        <v>2.74</v>
      </c>
      <c r="I225" s="144"/>
      <c r="J225" s="23"/>
    </row>
    <row r="226" spans="1:18" s="226" customFormat="1" ht="16" x14ac:dyDescent="0.2">
      <c r="A226" s="63"/>
      <c r="B226" s="75" t="s">
        <v>576</v>
      </c>
      <c r="C226" s="66" t="s">
        <v>71</v>
      </c>
      <c r="D226" s="66" t="s">
        <v>413</v>
      </c>
      <c r="E226" s="79">
        <v>20000</v>
      </c>
      <c r="F226" s="109">
        <v>0.84</v>
      </c>
      <c r="G226" s="479"/>
      <c r="H226" s="79">
        <f>F226</f>
        <v>0.84</v>
      </c>
      <c r="I226" s="144"/>
      <c r="J226" s="23"/>
      <c r="K226"/>
      <c r="L226"/>
      <c r="M226"/>
      <c r="N226"/>
      <c r="O226"/>
      <c r="P226"/>
      <c r="Q226"/>
      <c r="R226"/>
    </row>
    <row r="227" spans="1:18" ht="16" x14ac:dyDescent="0.2">
      <c r="A227" s="63"/>
      <c r="B227" s="75" t="s">
        <v>576</v>
      </c>
      <c r="C227" s="66" t="s">
        <v>71</v>
      </c>
      <c r="D227" s="66" t="s">
        <v>418</v>
      </c>
      <c r="E227" s="79">
        <v>20000</v>
      </c>
      <c r="F227" s="109">
        <v>0.88</v>
      </c>
      <c r="G227" s="479"/>
      <c r="H227" s="79">
        <f>F227</f>
        <v>0.88</v>
      </c>
      <c r="I227" s="144"/>
      <c r="J227" s="23"/>
    </row>
    <row r="228" spans="1:18" ht="16" x14ac:dyDescent="0.2">
      <c r="A228" s="63"/>
      <c r="B228" s="75" t="s">
        <v>576</v>
      </c>
      <c r="C228" s="66" t="s">
        <v>71</v>
      </c>
      <c r="D228" s="66" t="s">
        <v>414</v>
      </c>
      <c r="E228" s="78">
        <v>8000</v>
      </c>
      <c r="F228" s="109">
        <v>0.28000000000000003</v>
      </c>
      <c r="G228" s="479"/>
      <c r="H228" s="78">
        <f>F228</f>
        <v>0.28000000000000003</v>
      </c>
      <c r="I228" s="144"/>
      <c r="J228" s="23"/>
    </row>
    <row r="229" spans="1:18" ht="16" x14ac:dyDescent="0.2">
      <c r="A229" s="63"/>
      <c r="B229" s="75"/>
      <c r="C229" s="66"/>
      <c r="D229" s="66"/>
      <c r="E229" s="79"/>
      <c r="F229" s="78"/>
      <c r="G229" s="277"/>
      <c r="H229" s="79"/>
      <c r="I229" s="78"/>
      <c r="J229" s="23"/>
    </row>
    <row r="230" spans="1:18" ht="16" x14ac:dyDescent="0.2">
      <c r="A230" s="63"/>
      <c r="B230" s="75" t="s">
        <v>577</v>
      </c>
      <c r="C230" s="66" t="s">
        <v>131</v>
      </c>
      <c r="D230" s="66" t="s">
        <v>411</v>
      </c>
      <c r="E230" s="79">
        <v>10000</v>
      </c>
      <c r="F230" s="109">
        <v>0</v>
      </c>
      <c r="G230" s="479">
        <v>5.0199999999999996</v>
      </c>
      <c r="H230" s="79">
        <v>5.0199999999999996</v>
      </c>
      <c r="I230" s="144">
        <f>SUM(H230:H234)</f>
        <v>25.09</v>
      </c>
      <c r="J230" s="23"/>
    </row>
    <row r="231" spans="1:18" ht="16" x14ac:dyDescent="0.2">
      <c r="A231" s="63"/>
      <c r="B231" s="75" t="s">
        <v>577</v>
      </c>
      <c r="C231" s="66" t="s">
        <v>995</v>
      </c>
      <c r="D231" s="173" t="s">
        <v>412</v>
      </c>
      <c r="E231" s="79">
        <v>10000</v>
      </c>
      <c r="F231" s="109">
        <v>3.42</v>
      </c>
      <c r="G231" s="479"/>
      <c r="H231" s="79">
        <v>3.42</v>
      </c>
      <c r="I231" s="144"/>
      <c r="J231" s="23"/>
    </row>
    <row r="232" spans="1:18" ht="16" x14ac:dyDescent="0.2">
      <c r="A232" s="63"/>
      <c r="B232" s="75" t="s">
        <v>577</v>
      </c>
      <c r="C232" s="66" t="s">
        <v>131</v>
      </c>
      <c r="D232" s="173" t="s">
        <v>413</v>
      </c>
      <c r="E232" s="79">
        <v>190000</v>
      </c>
      <c r="F232" s="109">
        <v>7.94</v>
      </c>
      <c r="G232" s="479"/>
      <c r="H232" s="79">
        <f>F232</f>
        <v>7.94</v>
      </c>
      <c r="I232" s="144"/>
      <c r="J232" s="23"/>
    </row>
    <row r="233" spans="1:18" ht="16" x14ac:dyDescent="0.2">
      <c r="A233" s="63"/>
      <c r="B233" s="75" t="s">
        <v>577</v>
      </c>
      <c r="C233" s="66" t="s">
        <v>131</v>
      </c>
      <c r="D233" s="173" t="s">
        <v>418</v>
      </c>
      <c r="E233" s="78">
        <v>190000</v>
      </c>
      <c r="F233" s="109">
        <v>8.36</v>
      </c>
      <c r="G233" s="479"/>
      <c r="H233" s="78">
        <f>F233</f>
        <v>8.36</v>
      </c>
      <c r="I233" s="144"/>
      <c r="J233" s="23"/>
    </row>
    <row r="234" spans="1:18" ht="16" x14ac:dyDescent="0.2">
      <c r="A234" s="63"/>
      <c r="B234" s="75" t="s">
        <v>577</v>
      </c>
      <c r="C234" s="66" t="s">
        <v>131</v>
      </c>
      <c r="D234" s="173" t="s">
        <v>414</v>
      </c>
      <c r="E234" s="78">
        <v>10000</v>
      </c>
      <c r="F234" s="109">
        <v>0.35</v>
      </c>
      <c r="G234" s="479"/>
      <c r="H234" s="78">
        <v>0.35</v>
      </c>
      <c r="I234" s="144"/>
      <c r="J234" s="23"/>
    </row>
    <row r="235" spans="1:18" ht="16" x14ac:dyDescent="0.2">
      <c r="A235" s="63"/>
      <c r="B235" s="75"/>
      <c r="C235" s="66"/>
      <c r="D235" s="66"/>
      <c r="E235" s="79"/>
      <c r="F235" s="78"/>
      <c r="G235" s="277"/>
      <c r="H235" s="79"/>
      <c r="I235" s="78"/>
      <c r="J235" s="23"/>
    </row>
    <row r="236" spans="1:18" ht="16" x14ac:dyDescent="0.2">
      <c r="A236" s="63"/>
      <c r="B236" s="75" t="s">
        <v>579</v>
      </c>
      <c r="C236" s="66" t="s">
        <v>70</v>
      </c>
      <c r="D236" s="66" t="s">
        <v>411</v>
      </c>
      <c r="E236" s="79">
        <v>10000</v>
      </c>
      <c r="F236" s="109">
        <v>0</v>
      </c>
      <c r="G236" s="479">
        <f>H236-F236</f>
        <v>3.08</v>
      </c>
      <c r="H236" s="79">
        <v>3.08</v>
      </c>
      <c r="I236" s="144">
        <f>SUM(H236:H241)</f>
        <v>19.840000000000003</v>
      </c>
      <c r="J236" s="23" t="s">
        <v>1040</v>
      </c>
    </row>
    <row r="237" spans="1:18" ht="16" x14ac:dyDescent="0.2">
      <c r="A237" s="63"/>
      <c r="B237" s="75" t="s">
        <v>579</v>
      </c>
      <c r="C237" s="66" t="s">
        <v>70</v>
      </c>
      <c r="D237" s="173" t="s">
        <v>417</v>
      </c>
      <c r="E237" s="79">
        <v>10000</v>
      </c>
      <c r="F237" s="109">
        <v>4.41</v>
      </c>
      <c r="G237" s="479"/>
      <c r="H237" s="79">
        <f>F237</f>
        <v>4.41</v>
      </c>
      <c r="I237" s="144"/>
      <c r="J237" s="23"/>
    </row>
    <row r="238" spans="1:18" ht="16" x14ac:dyDescent="0.2">
      <c r="A238" s="63"/>
      <c r="B238" s="75" t="s">
        <v>579</v>
      </c>
      <c r="C238" s="66" t="s">
        <v>70</v>
      </c>
      <c r="D238" s="173" t="s">
        <v>412</v>
      </c>
      <c r="E238" s="79">
        <v>10000</v>
      </c>
      <c r="F238" s="109">
        <v>3.42</v>
      </c>
      <c r="G238" s="479"/>
      <c r="H238" s="79">
        <f>F238</f>
        <v>3.42</v>
      </c>
      <c r="I238" s="144"/>
      <c r="J238" s="23"/>
    </row>
    <row r="239" spans="1:18" ht="16" x14ac:dyDescent="0.2">
      <c r="A239" s="63"/>
      <c r="B239" s="75" t="s">
        <v>579</v>
      </c>
      <c r="C239" s="66" t="s">
        <v>70</v>
      </c>
      <c r="D239" s="173" t="s">
        <v>413</v>
      </c>
      <c r="E239" s="79">
        <v>100000</v>
      </c>
      <c r="F239" s="109">
        <v>4.18</v>
      </c>
      <c r="G239" s="479"/>
      <c r="H239" s="79">
        <f>F239</f>
        <v>4.18</v>
      </c>
      <c r="I239" s="144"/>
      <c r="J239" s="23"/>
    </row>
    <row r="240" spans="1:18" ht="16" x14ac:dyDescent="0.2">
      <c r="A240" s="63"/>
      <c r="B240" s="75" t="s">
        <v>579</v>
      </c>
      <c r="C240" s="66" t="s">
        <v>70</v>
      </c>
      <c r="D240" s="173" t="s">
        <v>418</v>
      </c>
      <c r="E240" s="78">
        <v>100000</v>
      </c>
      <c r="F240" s="109">
        <v>4.4000000000000004</v>
      </c>
      <c r="G240" s="479"/>
      <c r="H240" s="79">
        <f>F240</f>
        <v>4.4000000000000004</v>
      </c>
      <c r="I240" s="144"/>
      <c r="J240" s="23"/>
    </row>
    <row r="241" spans="1:10" ht="16" x14ac:dyDescent="0.2">
      <c r="A241" s="63"/>
      <c r="B241" s="75" t="s">
        <v>579</v>
      </c>
      <c r="C241" s="66" t="s">
        <v>70</v>
      </c>
      <c r="D241" s="173" t="s">
        <v>414</v>
      </c>
      <c r="E241" s="79">
        <v>10000</v>
      </c>
      <c r="F241" s="109">
        <v>0.35</v>
      </c>
      <c r="G241" s="479"/>
      <c r="H241" s="79">
        <f>F241</f>
        <v>0.35</v>
      </c>
      <c r="I241" s="144"/>
      <c r="J241" s="23"/>
    </row>
    <row r="242" spans="1:10" ht="16" x14ac:dyDescent="0.2">
      <c r="A242" s="63"/>
      <c r="B242" s="75"/>
      <c r="C242" s="66"/>
      <c r="D242" s="173"/>
      <c r="E242" s="79"/>
      <c r="F242" s="78"/>
      <c r="G242" s="277"/>
      <c r="H242" s="79"/>
      <c r="I242" s="78"/>
      <c r="J242" s="23"/>
    </row>
    <row r="243" spans="1:10" ht="16" x14ac:dyDescent="0.2">
      <c r="A243" s="63"/>
      <c r="B243" s="75" t="s">
        <v>818</v>
      </c>
      <c r="C243" s="66" t="s">
        <v>813</v>
      </c>
      <c r="D243" s="173" t="s">
        <v>411</v>
      </c>
      <c r="E243" s="79">
        <v>10000</v>
      </c>
      <c r="F243" s="109">
        <f>H243-G243</f>
        <v>0</v>
      </c>
      <c r="G243" s="479">
        <v>0.46</v>
      </c>
      <c r="H243" s="79">
        <v>0.46</v>
      </c>
      <c r="I243" s="144">
        <f>SUM(H243:H244)</f>
        <v>0.88</v>
      </c>
      <c r="J243" s="23"/>
    </row>
    <row r="244" spans="1:10" ht="16" x14ac:dyDescent="0.2">
      <c r="A244" s="63"/>
      <c r="B244" s="75" t="s">
        <v>818</v>
      </c>
      <c r="C244" s="66" t="s">
        <v>813</v>
      </c>
      <c r="D244" s="173" t="s">
        <v>413</v>
      </c>
      <c r="E244" s="79">
        <v>10000</v>
      </c>
      <c r="F244" s="109">
        <v>0.42</v>
      </c>
      <c r="G244" s="479">
        <v>0</v>
      </c>
      <c r="H244" s="79">
        <v>0.42</v>
      </c>
      <c r="I244" s="144"/>
      <c r="J244" s="23"/>
    </row>
    <row r="245" spans="1:10" ht="16" x14ac:dyDescent="0.2">
      <c r="A245" s="63"/>
      <c r="B245" s="75"/>
      <c r="C245" s="66"/>
      <c r="D245" s="173"/>
      <c r="E245" s="79"/>
      <c r="F245" s="78"/>
      <c r="G245" s="277"/>
      <c r="H245" s="79"/>
      <c r="I245" s="78"/>
      <c r="J245" s="23"/>
    </row>
    <row r="246" spans="1:10" ht="16" x14ac:dyDescent="0.2">
      <c r="A246" s="63"/>
      <c r="B246" s="75" t="s">
        <v>912</v>
      </c>
      <c r="C246" s="66" t="s">
        <v>913</v>
      </c>
      <c r="D246" s="173" t="s">
        <v>411</v>
      </c>
      <c r="E246" s="79">
        <v>10000</v>
      </c>
      <c r="F246" s="109">
        <v>0</v>
      </c>
      <c r="G246" s="479">
        <v>2.0099999999999998</v>
      </c>
      <c r="H246" s="79">
        <v>2.0099999999999998</v>
      </c>
      <c r="I246" s="144">
        <v>2.0099999999999998</v>
      </c>
      <c r="J246" s="23"/>
    </row>
    <row r="247" spans="1:10" ht="16" x14ac:dyDescent="0.2">
      <c r="A247" s="63"/>
      <c r="B247" s="75" t="s">
        <v>912</v>
      </c>
      <c r="C247" s="66" t="s">
        <v>913</v>
      </c>
      <c r="D247" s="173" t="s">
        <v>414</v>
      </c>
      <c r="E247" s="79"/>
      <c r="F247" s="109"/>
      <c r="G247" s="479"/>
      <c r="H247" s="79"/>
      <c r="I247" s="144"/>
      <c r="J247" s="23" t="s">
        <v>1170</v>
      </c>
    </row>
    <row r="248" spans="1:10" ht="16" x14ac:dyDescent="0.2">
      <c r="A248" s="63"/>
      <c r="B248" s="75"/>
      <c r="C248" s="66"/>
      <c r="D248" s="173"/>
      <c r="E248" s="79"/>
      <c r="F248" s="78"/>
      <c r="G248" s="277"/>
      <c r="H248" s="79"/>
      <c r="I248" s="78"/>
      <c r="J248" s="23"/>
    </row>
    <row r="249" spans="1:10" ht="16" x14ac:dyDescent="0.2">
      <c r="A249" s="63"/>
      <c r="B249" s="75" t="s">
        <v>638</v>
      </c>
      <c r="C249" s="66" t="s">
        <v>636</v>
      </c>
      <c r="D249" s="173" t="s">
        <v>411</v>
      </c>
      <c r="E249" s="78">
        <v>100000</v>
      </c>
      <c r="F249" s="109">
        <v>18.09</v>
      </c>
      <c r="G249" s="479">
        <v>2.0099999999999998</v>
      </c>
      <c r="H249" s="78">
        <f>F249+G249</f>
        <v>20.100000000000001</v>
      </c>
      <c r="I249" s="144">
        <f>SUM(H249:H254)</f>
        <v>34.660000000000004</v>
      </c>
      <c r="J249" s="23"/>
    </row>
    <row r="250" spans="1:10" ht="16" x14ac:dyDescent="0.2">
      <c r="A250" s="63"/>
      <c r="B250" s="75" t="s">
        <v>638</v>
      </c>
      <c r="C250" s="66" t="s">
        <v>636</v>
      </c>
      <c r="D250" s="173" t="s">
        <v>417</v>
      </c>
      <c r="E250" s="78">
        <v>5000</v>
      </c>
      <c r="F250" s="109">
        <v>2.21</v>
      </c>
      <c r="G250" s="479"/>
      <c r="H250" s="78">
        <v>2.21</v>
      </c>
      <c r="I250" s="144"/>
      <c r="J250" s="23"/>
    </row>
    <row r="251" spans="1:10" ht="16" x14ac:dyDescent="0.2">
      <c r="A251" s="63"/>
      <c r="B251" s="75" t="s">
        <v>638</v>
      </c>
      <c r="C251" s="66" t="s">
        <v>636</v>
      </c>
      <c r="D251" s="173" t="s">
        <v>412</v>
      </c>
      <c r="E251" s="78">
        <v>10000</v>
      </c>
      <c r="F251" s="109">
        <v>3.42</v>
      </c>
      <c r="G251" s="479"/>
      <c r="H251" s="78">
        <f>F251</f>
        <v>3.42</v>
      </c>
      <c r="I251" s="144"/>
      <c r="J251" s="23"/>
    </row>
    <row r="252" spans="1:10" ht="16" x14ac:dyDescent="0.2">
      <c r="A252" s="63"/>
      <c r="B252" s="75" t="s">
        <v>638</v>
      </c>
      <c r="C252" s="66" t="s">
        <v>636</v>
      </c>
      <c r="D252" s="173" t="s">
        <v>413</v>
      </c>
      <c r="E252" s="78">
        <v>200000</v>
      </c>
      <c r="F252" s="109">
        <v>8.36</v>
      </c>
      <c r="G252" s="479"/>
      <c r="H252" s="78">
        <f>F252</f>
        <v>8.36</v>
      </c>
      <c r="I252" s="144"/>
      <c r="J252" s="23"/>
    </row>
    <row r="253" spans="1:10" ht="16" x14ac:dyDescent="0.2">
      <c r="A253" s="63"/>
      <c r="B253" s="75" t="s">
        <v>638</v>
      </c>
      <c r="C253" s="66" t="s">
        <v>636</v>
      </c>
      <c r="D253" s="173" t="s">
        <v>418</v>
      </c>
      <c r="E253" s="78">
        <v>5000</v>
      </c>
      <c r="F253" s="109">
        <v>0.22</v>
      </c>
      <c r="G253" s="479"/>
      <c r="H253" s="78">
        <v>0.22</v>
      </c>
      <c r="I253" s="144"/>
      <c r="J253" s="23"/>
    </row>
    <row r="254" spans="1:10" ht="16" x14ac:dyDescent="0.2">
      <c r="A254" s="63"/>
      <c r="B254" s="75" t="s">
        <v>638</v>
      </c>
      <c r="C254" s="66" t="s">
        <v>636</v>
      </c>
      <c r="D254" s="173" t="s">
        <v>414</v>
      </c>
      <c r="E254" s="78">
        <v>10000</v>
      </c>
      <c r="F254" s="109">
        <v>0.35</v>
      </c>
      <c r="G254" s="479"/>
      <c r="H254" s="78">
        <f>F254</f>
        <v>0.35</v>
      </c>
      <c r="I254" s="144"/>
      <c r="J254" s="23"/>
    </row>
    <row r="255" spans="1:10" ht="16" x14ac:dyDescent="0.2">
      <c r="A255" s="63"/>
      <c r="B255" s="75"/>
      <c r="C255" s="66"/>
      <c r="D255" s="173"/>
      <c r="E255" s="78"/>
      <c r="F255" s="78"/>
      <c r="G255" s="277"/>
      <c r="H255" s="78"/>
      <c r="I255" s="78"/>
      <c r="J255" s="23"/>
    </row>
    <row r="256" spans="1:10" ht="16" x14ac:dyDescent="0.2">
      <c r="A256" s="63"/>
      <c r="B256" s="75" t="s">
        <v>585</v>
      </c>
      <c r="C256" s="66" t="s">
        <v>378</v>
      </c>
      <c r="D256" s="66" t="s">
        <v>411</v>
      </c>
      <c r="E256" s="78">
        <v>10000</v>
      </c>
      <c r="F256" s="109">
        <v>0</v>
      </c>
      <c r="G256" s="479">
        <v>14.08</v>
      </c>
      <c r="H256" s="78">
        <v>14.08</v>
      </c>
      <c r="I256" s="144">
        <f>H256</f>
        <v>14.08</v>
      </c>
      <c r="J256" s="23"/>
    </row>
    <row r="257" spans="1:11" ht="16" x14ac:dyDescent="0.2">
      <c r="A257" s="63"/>
      <c r="B257" s="75"/>
      <c r="C257" s="66"/>
      <c r="D257" s="66"/>
      <c r="E257" s="78"/>
      <c r="F257" s="78"/>
      <c r="G257" s="277"/>
      <c r="H257" s="78"/>
      <c r="I257" s="78"/>
      <c r="J257" s="23"/>
    </row>
    <row r="258" spans="1:11" ht="16" x14ac:dyDescent="0.2">
      <c r="A258" s="63"/>
      <c r="B258" s="75" t="s">
        <v>625</v>
      </c>
      <c r="C258" s="66" t="s">
        <v>202</v>
      </c>
      <c r="D258" s="66" t="s">
        <v>411</v>
      </c>
      <c r="E258" s="78">
        <v>10000</v>
      </c>
      <c r="F258" s="109">
        <v>0</v>
      </c>
      <c r="G258" s="479">
        <v>0.91</v>
      </c>
      <c r="H258" s="78">
        <v>0.91</v>
      </c>
      <c r="I258" s="144">
        <f>SUM(H258:H259)</f>
        <v>1.33</v>
      </c>
      <c r="J258" s="23"/>
    </row>
    <row r="259" spans="1:11" ht="16" x14ac:dyDescent="0.2">
      <c r="A259" s="63"/>
      <c r="B259" s="75" t="s">
        <v>625</v>
      </c>
      <c r="C259" s="66" t="s">
        <v>202</v>
      </c>
      <c r="D259" s="66" t="s">
        <v>413</v>
      </c>
      <c r="E259" s="78">
        <v>10000</v>
      </c>
      <c r="F259" s="109">
        <v>0.42</v>
      </c>
      <c r="G259" s="479">
        <v>0</v>
      </c>
      <c r="H259" s="78">
        <v>0.42</v>
      </c>
      <c r="I259" s="144"/>
      <c r="J259" s="23" t="s">
        <v>1141</v>
      </c>
    </row>
    <row r="260" spans="1:11" ht="16" x14ac:dyDescent="0.2">
      <c r="A260" s="63"/>
      <c r="B260" s="75"/>
      <c r="C260" s="66"/>
      <c r="D260" s="66"/>
      <c r="E260" s="78"/>
      <c r="F260" s="109"/>
      <c r="G260" s="479"/>
      <c r="H260" s="78"/>
      <c r="I260" s="144"/>
      <c r="J260" s="23"/>
    </row>
    <row r="261" spans="1:11" ht="16" x14ac:dyDescent="0.2">
      <c r="A261" s="63"/>
      <c r="B261" s="75" t="s">
        <v>586</v>
      </c>
      <c r="C261" s="85" t="s">
        <v>228</v>
      </c>
      <c r="D261" s="85" t="s">
        <v>411</v>
      </c>
      <c r="E261" s="86">
        <v>10000</v>
      </c>
      <c r="F261" s="251">
        <v>0</v>
      </c>
      <c r="G261" s="479">
        <f>H261-F261</f>
        <v>0.53</v>
      </c>
      <c r="H261" s="86">
        <v>0.53</v>
      </c>
      <c r="I261" s="242">
        <f>SUM(H261:H262)</f>
        <v>0.95</v>
      </c>
      <c r="J261" s="23"/>
    </row>
    <row r="262" spans="1:11" ht="16" x14ac:dyDescent="0.2">
      <c r="A262" s="63"/>
      <c r="B262" s="75" t="s">
        <v>586</v>
      </c>
      <c r="C262" s="85" t="s">
        <v>228</v>
      </c>
      <c r="D262" s="85" t="s">
        <v>413</v>
      </c>
      <c r="E262" s="86">
        <v>10000</v>
      </c>
      <c r="F262" s="251">
        <v>0.42</v>
      </c>
      <c r="G262" s="479"/>
      <c r="H262" s="86">
        <v>0.42</v>
      </c>
      <c r="I262" s="242"/>
      <c r="J262" s="23"/>
    </row>
    <row r="263" spans="1:11" ht="16" x14ac:dyDescent="0.2">
      <c r="A263" s="63"/>
      <c r="B263" s="75"/>
      <c r="C263" s="85"/>
      <c r="D263" s="85"/>
      <c r="E263" s="86"/>
      <c r="F263" s="86"/>
      <c r="G263" s="277"/>
      <c r="H263" s="86"/>
      <c r="I263" s="86"/>
      <c r="J263" s="23"/>
    </row>
    <row r="264" spans="1:11" ht="16" x14ac:dyDescent="0.2">
      <c r="A264" s="63"/>
      <c r="B264" s="75" t="s">
        <v>919</v>
      </c>
      <c r="C264" s="85" t="s">
        <v>920</v>
      </c>
      <c r="D264" s="85" t="s">
        <v>411</v>
      </c>
      <c r="E264" s="86">
        <v>10000</v>
      </c>
      <c r="F264" s="251">
        <v>0</v>
      </c>
      <c r="G264" s="479">
        <v>0.91</v>
      </c>
      <c r="H264" s="86">
        <v>0.91</v>
      </c>
      <c r="I264" s="242">
        <f>SUM(H264:H266)</f>
        <v>5.77</v>
      </c>
      <c r="J264" s="23"/>
      <c r="K264" t="s">
        <v>1165</v>
      </c>
    </row>
    <row r="265" spans="1:11" ht="16" x14ac:dyDescent="0.2">
      <c r="A265" s="63"/>
      <c r="B265" s="75" t="s">
        <v>919</v>
      </c>
      <c r="C265" s="85" t="s">
        <v>920</v>
      </c>
      <c r="D265" s="85" t="s">
        <v>412</v>
      </c>
      <c r="E265" s="86">
        <v>2000</v>
      </c>
      <c r="F265" s="251">
        <v>0.68</v>
      </c>
      <c r="G265" s="479"/>
      <c r="H265" s="86">
        <v>0.68</v>
      </c>
      <c r="I265" s="242"/>
      <c r="J265" s="23" t="s">
        <v>1142</v>
      </c>
    </row>
    <row r="266" spans="1:11" ht="16" x14ac:dyDescent="0.2">
      <c r="A266" s="63"/>
      <c r="B266" s="75" t="s">
        <v>919</v>
      </c>
      <c r="C266" s="85" t="s">
        <v>920</v>
      </c>
      <c r="D266" s="85" t="s">
        <v>413</v>
      </c>
      <c r="E266" s="86">
        <v>100000</v>
      </c>
      <c r="F266" s="251">
        <v>4.18</v>
      </c>
      <c r="G266" s="479"/>
      <c r="H266" s="86">
        <v>4.18</v>
      </c>
      <c r="I266" s="242"/>
      <c r="J266" s="23" t="s">
        <v>1142</v>
      </c>
    </row>
    <row r="267" spans="1:11" ht="16" x14ac:dyDescent="0.2">
      <c r="A267" s="63"/>
      <c r="B267" s="75"/>
      <c r="C267" s="85"/>
      <c r="D267" s="85"/>
      <c r="E267" s="86"/>
      <c r="F267" s="86"/>
      <c r="G267" s="277"/>
      <c r="H267" s="86"/>
      <c r="I267" s="86"/>
      <c r="J267" s="23"/>
    </row>
    <row r="268" spans="1:11" ht="16" x14ac:dyDescent="0.2">
      <c r="A268" s="63"/>
      <c r="B268" s="75" t="s">
        <v>719</v>
      </c>
      <c r="C268" s="85" t="s">
        <v>738</v>
      </c>
      <c r="D268" s="85" t="s">
        <v>411</v>
      </c>
      <c r="E268" s="86">
        <v>250000</v>
      </c>
      <c r="F268" s="251">
        <v>15.84</v>
      </c>
      <c r="G268" s="479">
        <v>3.78</v>
      </c>
      <c r="H268" s="86">
        <v>16.5</v>
      </c>
      <c r="I268" s="242">
        <f>SUM(H268:H269)</f>
        <v>29.880000000000003</v>
      </c>
      <c r="J268" s="23"/>
    </row>
    <row r="269" spans="1:11" ht="16" x14ac:dyDescent="0.2">
      <c r="A269" s="63"/>
      <c r="B269" s="75" t="s">
        <v>719</v>
      </c>
      <c r="C269" s="85" t="s">
        <v>738</v>
      </c>
      <c r="D269" s="85" t="s">
        <v>413</v>
      </c>
      <c r="E269" s="86">
        <v>320000</v>
      </c>
      <c r="F269" s="251">
        <v>13.38</v>
      </c>
      <c r="G269" s="479"/>
      <c r="H269" s="86">
        <f>F269</f>
        <v>13.38</v>
      </c>
      <c r="I269" s="242"/>
      <c r="J269" s="23"/>
    </row>
    <row r="270" spans="1:11" ht="16" x14ac:dyDescent="0.2">
      <c r="A270" s="63"/>
      <c r="B270" s="75"/>
      <c r="C270" s="85"/>
      <c r="D270" s="85"/>
      <c r="E270" s="86"/>
      <c r="F270" s="86"/>
      <c r="G270" s="277"/>
      <c r="H270" s="86"/>
      <c r="I270" s="86"/>
      <c r="J270" s="23"/>
    </row>
    <row r="271" spans="1:11" ht="16" x14ac:dyDescent="0.2">
      <c r="A271" s="63"/>
      <c r="B271" s="75" t="s">
        <v>588</v>
      </c>
      <c r="C271" s="66" t="s">
        <v>84</v>
      </c>
      <c r="D271" s="66" t="s">
        <v>411</v>
      </c>
      <c r="E271" s="78">
        <v>10000</v>
      </c>
      <c r="F271" s="109">
        <v>0</v>
      </c>
      <c r="G271" s="479">
        <f>H271-F271</f>
        <v>0.91</v>
      </c>
      <c r="H271" s="78">
        <v>0.91</v>
      </c>
      <c r="I271" s="144">
        <f>SUM(H271:H274)</f>
        <v>2.08</v>
      </c>
      <c r="J271" s="211"/>
    </row>
    <row r="272" spans="1:11" ht="16" x14ac:dyDescent="0.2">
      <c r="A272" s="63"/>
      <c r="B272" s="75" t="s">
        <v>588</v>
      </c>
      <c r="C272" s="66" t="s">
        <v>84</v>
      </c>
      <c r="D272" s="66" t="s">
        <v>412</v>
      </c>
      <c r="E272" s="78">
        <v>2000</v>
      </c>
      <c r="F272" s="109">
        <v>0.68</v>
      </c>
      <c r="G272" s="479"/>
      <c r="H272" s="78">
        <v>0.68</v>
      </c>
      <c r="I272" s="144"/>
      <c r="J272" s="211"/>
    </row>
    <row r="273" spans="1:10" ht="16" x14ac:dyDescent="0.2">
      <c r="A273" s="63"/>
      <c r="B273" s="75" t="s">
        <v>588</v>
      </c>
      <c r="C273" s="66" t="s">
        <v>84</v>
      </c>
      <c r="D273" s="66" t="s">
        <v>413</v>
      </c>
      <c r="E273" s="78">
        <v>10000</v>
      </c>
      <c r="F273" s="109">
        <v>0.42</v>
      </c>
      <c r="G273" s="479"/>
      <c r="H273" s="78">
        <f>F273</f>
        <v>0.42</v>
      </c>
      <c r="I273" s="144"/>
      <c r="J273" s="23"/>
    </row>
    <row r="274" spans="1:10" ht="16" x14ac:dyDescent="0.2">
      <c r="A274" s="63"/>
      <c r="B274" s="75" t="s">
        <v>588</v>
      </c>
      <c r="C274" s="66" t="s">
        <v>84</v>
      </c>
      <c r="D274" s="66" t="s">
        <v>414</v>
      </c>
      <c r="E274" s="78">
        <v>2000</v>
      </c>
      <c r="F274" s="109">
        <v>7.0000000000000007E-2</v>
      </c>
      <c r="G274" s="479">
        <v>0</v>
      </c>
      <c r="H274" s="78">
        <v>7.0000000000000007E-2</v>
      </c>
      <c r="I274" s="144"/>
      <c r="J274" s="23"/>
    </row>
    <row r="275" spans="1:10" ht="16" x14ac:dyDescent="0.2">
      <c r="A275" s="63"/>
      <c r="B275" s="75"/>
      <c r="C275" s="66"/>
      <c r="D275" s="66"/>
      <c r="E275" s="78"/>
      <c r="F275" s="78"/>
      <c r="G275" s="277"/>
      <c r="H275" s="78"/>
      <c r="I275" s="78"/>
      <c r="J275" s="23"/>
    </row>
    <row r="276" spans="1:10" ht="16" x14ac:dyDescent="0.2">
      <c r="A276" s="63"/>
      <c r="B276" s="75" t="s">
        <v>589</v>
      </c>
      <c r="C276" s="66" t="s">
        <v>60</v>
      </c>
      <c r="D276" s="66" t="s">
        <v>411</v>
      </c>
      <c r="E276" s="78">
        <v>10000</v>
      </c>
      <c r="F276" s="109">
        <v>0</v>
      </c>
      <c r="G276" s="479">
        <f>H276-F276</f>
        <v>8.02</v>
      </c>
      <c r="H276" s="78">
        <v>8.02</v>
      </c>
      <c r="I276" s="144">
        <f>H276</f>
        <v>8.02</v>
      </c>
      <c r="J276" s="211"/>
    </row>
    <row r="277" spans="1:10" ht="16" x14ac:dyDescent="0.2">
      <c r="A277" s="63"/>
      <c r="B277" s="75"/>
      <c r="C277" s="66"/>
      <c r="D277" s="66"/>
      <c r="E277" s="78"/>
      <c r="F277" s="78"/>
      <c r="G277" s="277"/>
      <c r="H277" s="78"/>
      <c r="I277" s="78"/>
      <c r="J277" s="211"/>
    </row>
    <row r="278" spans="1:10" ht="16" x14ac:dyDescent="0.2">
      <c r="A278" s="63"/>
      <c r="B278" s="75" t="s">
        <v>923</v>
      </c>
      <c r="C278" s="66" t="s">
        <v>924</v>
      </c>
      <c r="D278" s="66" t="s">
        <v>411</v>
      </c>
      <c r="E278" s="78">
        <v>10000</v>
      </c>
      <c r="F278" s="109">
        <v>0</v>
      </c>
      <c r="G278" s="479">
        <v>2.0099999999999998</v>
      </c>
      <c r="H278" s="78">
        <v>2.0099999999999998</v>
      </c>
      <c r="I278" s="144">
        <f>SUM(H278:H279)</f>
        <v>10.37</v>
      </c>
      <c r="J278" s="211"/>
    </row>
    <row r="279" spans="1:10" ht="16" x14ac:dyDescent="0.2">
      <c r="A279" s="63"/>
      <c r="B279" s="75" t="s">
        <v>923</v>
      </c>
      <c r="C279" s="66" t="s">
        <v>924</v>
      </c>
      <c r="D279" s="66" t="s">
        <v>413</v>
      </c>
      <c r="E279" s="78">
        <v>200000</v>
      </c>
      <c r="F279" s="109">
        <v>8.36</v>
      </c>
      <c r="G279" s="479"/>
      <c r="H279" s="78">
        <v>8.36</v>
      </c>
      <c r="I279" s="144"/>
      <c r="J279" s="211"/>
    </row>
    <row r="280" spans="1:10" ht="16" x14ac:dyDescent="0.2">
      <c r="A280" s="63"/>
      <c r="B280" s="75"/>
      <c r="C280" s="66"/>
      <c r="D280" s="66"/>
      <c r="E280" s="78"/>
      <c r="F280" s="78"/>
      <c r="G280" s="277"/>
      <c r="H280" s="78"/>
      <c r="I280" s="78"/>
      <c r="J280" s="23"/>
    </row>
    <row r="281" spans="1:10" ht="16" x14ac:dyDescent="0.2">
      <c r="A281" s="63"/>
      <c r="B281" s="75" t="s">
        <v>786</v>
      </c>
      <c r="C281" s="66" t="s">
        <v>787</v>
      </c>
      <c r="D281" s="66" t="s">
        <v>411</v>
      </c>
      <c r="E281" s="78">
        <v>10000</v>
      </c>
      <c r="F281" s="109">
        <v>0</v>
      </c>
      <c r="G281" s="479">
        <v>0.66</v>
      </c>
      <c r="H281" s="78">
        <f>SUM(F281:G281)</f>
        <v>0.66</v>
      </c>
      <c r="I281" s="144">
        <f>SUM(H281:H281)</f>
        <v>0.66</v>
      </c>
      <c r="J281" s="23"/>
    </row>
    <row r="282" spans="1:10" ht="16" x14ac:dyDescent="0.2">
      <c r="A282" s="63"/>
      <c r="B282" s="75"/>
      <c r="C282" s="66"/>
      <c r="D282" s="66"/>
      <c r="E282" s="78"/>
      <c r="F282" s="78"/>
      <c r="G282" s="277"/>
      <c r="H282" s="78"/>
      <c r="I282" s="78"/>
      <c r="J282" s="23"/>
    </row>
    <row r="283" spans="1:10" ht="16" x14ac:dyDescent="0.2">
      <c r="A283" s="63"/>
      <c r="B283" s="290">
        <v>2235</v>
      </c>
      <c r="C283" s="66" t="s">
        <v>527</v>
      </c>
      <c r="D283" s="66" t="s">
        <v>411</v>
      </c>
      <c r="E283" s="78">
        <v>10000</v>
      </c>
      <c r="F283" s="109">
        <v>0</v>
      </c>
      <c r="G283" s="479">
        <f>H283-F283</f>
        <v>2.0099999999999998</v>
      </c>
      <c r="H283" s="78">
        <v>2.0099999999999998</v>
      </c>
      <c r="I283" s="144">
        <f>SUM(H283:H288)</f>
        <v>4.8199999999999994</v>
      </c>
      <c r="J283" s="23"/>
    </row>
    <row r="284" spans="1:10" ht="16" x14ac:dyDescent="0.2">
      <c r="A284" s="63"/>
      <c r="B284" s="290" t="s">
        <v>535</v>
      </c>
      <c r="C284" s="66" t="s">
        <v>527</v>
      </c>
      <c r="D284" s="66" t="s">
        <v>417</v>
      </c>
      <c r="E284" s="78">
        <v>5000</v>
      </c>
      <c r="F284" s="109">
        <v>1.42</v>
      </c>
      <c r="G284" s="479"/>
      <c r="H284" s="78">
        <f>F284</f>
        <v>1.42</v>
      </c>
      <c r="I284" s="144"/>
      <c r="J284" s="23"/>
    </row>
    <row r="285" spans="1:10" ht="16" x14ac:dyDescent="0.2">
      <c r="A285" s="63"/>
      <c r="B285" s="290" t="s">
        <v>535</v>
      </c>
      <c r="C285" s="66" t="s">
        <v>527</v>
      </c>
      <c r="D285" s="66" t="s">
        <v>412</v>
      </c>
      <c r="E285" s="78">
        <v>2000</v>
      </c>
      <c r="F285" s="109">
        <v>0.68</v>
      </c>
      <c r="G285" s="479"/>
      <c r="H285" s="78">
        <f>F285</f>
        <v>0.68</v>
      </c>
      <c r="I285" s="144"/>
      <c r="J285" s="23"/>
    </row>
    <row r="286" spans="1:10" ht="16" x14ac:dyDescent="0.2">
      <c r="A286" s="63"/>
      <c r="B286" s="290" t="s">
        <v>535</v>
      </c>
      <c r="C286" s="66" t="s">
        <v>527</v>
      </c>
      <c r="D286" s="66" t="s">
        <v>413</v>
      </c>
      <c r="E286" s="78">
        <v>10000</v>
      </c>
      <c r="F286" s="109">
        <v>0.42</v>
      </c>
      <c r="G286" s="479"/>
      <c r="H286" s="78">
        <f>F286</f>
        <v>0.42</v>
      </c>
      <c r="I286" s="144"/>
      <c r="J286" s="23"/>
    </row>
    <row r="287" spans="1:10" ht="16" x14ac:dyDescent="0.2">
      <c r="A287" s="63"/>
      <c r="B287" s="290" t="s">
        <v>535</v>
      </c>
      <c r="C287" s="66" t="s">
        <v>527</v>
      </c>
      <c r="D287" s="66" t="s">
        <v>418</v>
      </c>
      <c r="E287" s="78">
        <v>5000</v>
      </c>
      <c r="F287" s="109">
        <v>0.22</v>
      </c>
      <c r="G287" s="479"/>
      <c r="H287" s="78">
        <f>F287</f>
        <v>0.22</v>
      </c>
      <c r="I287" s="144"/>
      <c r="J287" s="23"/>
    </row>
    <row r="288" spans="1:10" ht="16" x14ac:dyDescent="0.2">
      <c r="A288" s="63"/>
      <c r="B288" s="290" t="s">
        <v>535</v>
      </c>
      <c r="C288" s="66" t="s">
        <v>527</v>
      </c>
      <c r="D288" s="66" t="s">
        <v>414</v>
      </c>
      <c r="E288" s="78">
        <v>2000</v>
      </c>
      <c r="F288" s="109">
        <v>7.0000000000000007E-2</v>
      </c>
      <c r="G288" s="479"/>
      <c r="H288" s="78">
        <f>F288</f>
        <v>7.0000000000000007E-2</v>
      </c>
      <c r="I288" s="144"/>
      <c r="J288" s="23"/>
    </row>
    <row r="289" spans="1:10" ht="16" x14ac:dyDescent="0.2">
      <c r="A289" s="63"/>
      <c r="B289" s="23"/>
      <c r="C289" s="66"/>
      <c r="D289" s="66"/>
      <c r="E289" s="78"/>
      <c r="F289" s="78"/>
      <c r="G289" s="277"/>
      <c r="H289" s="78"/>
      <c r="I289" s="78"/>
      <c r="J289" s="23"/>
    </row>
    <row r="290" spans="1:10" ht="16" x14ac:dyDescent="0.2">
      <c r="A290" s="63"/>
      <c r="B290" s="275">
        <v>2245</v>
      </c>
      <c r="C290" s="66" t="s">
        <v>639</v>
      </c>
      <c r="D290" s="66" t="s">
        <v>411</v>
      </c>
      <c r="E290" s="78">
        <v>10000</v>
      </c>
      <c r="F290" s="109">
        <v>0</v>
      </c>
      <c r="G290" s="479">
        <v>5.0199999999999996</v>
      </c>
      <c r="H290" s="78">
        <f>F290+G290</f>
        <v>5.0199999999999996</v>
      </c>
      <c r="I290" s="144">
        <f>SUM(H290:H291)</f>
        <v>5.4399999999999995</v>
      </c>
      <c r="J290" s="23"/>
    </row>
    <row r="291" spans="1:10" ht="16" x14ac:dyDescent="0.2">
      <c r="A291" s="63"/>
      <c r="B291" s="275">
        <v>2245</v>
      </c>
      <c r="C291" s="66" t="s">
        <v>639</v>
      </c>
      <c r="D291" s="66" t="s">
        <v>413</v>
      </c>
      <c r="E291" s="78">
        <v>10000</v>
      </c>
      <c r="F291" s="109">
        <v>0.42</v>
      </c>
      <c r="G291" s="479"/>
      <c r="H291" s="78">
        <f>F291</f>
        <v>0.42</v>
      </c>
      <c r="I291" s="144"/>
      <c r="J291" s="23"/>
    </row>
    <row r="292" spans="1:10" ht="16" x14ac:dyDescent="0.2">
      <c r="A292" s="63"/>
      <c r="B292" s="275"/>
      <c r="C292" s="66"/>
      <c r="D292" s="66"/>
      <c r="E292" s="78"/>
      <c r="F292" s="78"/>
      <c r="G292" s="277"/>
      <c r="H292" s="78"/>
      <c r="I292" s="78"/>
      <c r="J292" s="23"/>
    </row>
    <row r="293" spans="1:10" ht="16" x14ac:dyDescent="0.2">
      <c r="A293" s="63"/>
      <c r="B293" s="275">
        <v>2281</v>
      </c>
      <c r="C293" s="66" t="s">
        <v>773</v>
      </c>
      <c r="D293" s="66" t="s">
        <v>411</v>
      </c>
      <c r="E293" s="78">
        <v>40000</v>
      </c>
      <c r="F293" s="109">
        <v>24.06</v>
      </c>
      <c r="G293" s="479">
        <f>H293-F293</f>
        <v>8.02</v>
      </c>
      <c r="H293" s="78">
        <v>32.08</v>
      </c>
      <c r="I293" s="144">
        <f>SUM(H293:H297)</f>
        <v>47.93</v>
      </c>
      <c r="J293" s="23"/>
    </row>
    <row r="294" spans="1:10" ht="16" x14ac:dyDescent="0.2">
      <c r="A294" s="63"/>
      <c r="B294" s="275">
        <v>2281</v>
      </c>
      <c r="C294" s="66" t="s">
        <v>773</v>
      </c>
      <c r="D294" s="66" t="s">
        <v>417</v>
      </c>
      <c r="E294" s="78">
        <v>10000</v>
      </c>
      <c r="F294" s="109">
        <v>11.57</v>
      </c>
      <c r="G294" s="479"/>
      <c r="H294" s="78">
        <f>F294</f>
        <v>11.57</v>
      </c>
      <c r="I294" s="144"/>
      <c r="J294" s="23"/>
    </row>
    <row r="295" spans="1:10" ht="16" x14ac:dyDescent="0.2">
      <c r="A295" s="63"/>
      <c r="B295" s="275">
        <v>2281</v>
      </c>
      <c r="C295" s="66" t="s">
        <v>773</v>
      </c>
      <c r="D295" s="66" t="s">
        <v>412</v>
      </c>
      <c r="E295" s="78">
        <v>10000</v>
      </c>
      <c r="F295" s="109">
        <v>3.42</v>
      </c>
      <c r="G295" s="479"/>
      <c r="H295" s="78">
        <f>F295</f>
        <v>3.42</v>
      </c>
      <c r="I295" s="144"/>
      <c r="J295" s="23"/>
    </row>
    <row r="296" spans="1:10" ht="16" x14ac:dyDescent="0.2">
      <c r="A296" s="63"/>
      <c r="B296" s="275">
        <v>2281</v>
      </c>
      <c r="C296" s="66" t="s">
        <v>773</v>
      </c>
      <c r="D296" s="66" t="s">
        <v>413</v>
      </c>
      <c r="E296" s="78">
        <v>10000</v>
      </c>
      <c r="F296" s="109">
        <v>0.42</v>
      </c>
      <c r="G296" s="479"/>
      <c r="H296" s="78">
        <f>F296</f>
        <v>0.42</v>
      </c>
      <c r="I296" s="144"/>
      <c r="J296" s="23"/>
    </row>
    <row r="297" spans="1:10" ht="16" x14ac:dyDescent="0.2">
      <c r="A297" s="63"/>
      <c r="B297" s="275">
        <v>2281</v>
      </c>
      <c r="C297" s="66" t="s">
        <v>773</v>
      </c>
      <c r="D297" s="66" t="s">
        <v>418</v>
      </c>
      <c r="E297" s="78">
        <v>10000</v>
      </c>
      <c r="F297" s="109">
        <v>0.44</v>
      </c>
      <c r="G297" s="479">
        <v>0</v>
      </c>
      <c r="H297" s="78">
        <v>0.44</v>
      </c>
      <c r="I297" s="144"/>
      <c r="J297" s="23"/>
    </row>
    <row r="298" spans="1:10" ht="16" x14ac:dyDescent="0.2">
      <c r="A298" s="63"/>
      <c r="B298" s="75"/>
      <c r="C298" s="66"/>
      <c r="D298" s="66"/>
      <c r="E298" s="78"/>
      <c r="F298" s="78"/>
      <c r="G298" s="277"/>
      <c r="H298" s="78"/>
      <c r="I298" s="78"/>
      <c r="J298" s="23"/>
    </row>
    <row r="299" spans="1:10" ht="16" x14ac:dyDescent="0.2">
      <c r="A299" s="63"/>
      <c r="B299" s="75" t="s">
        <v>591</v>
      </c>
      <c r="C299" s="66" t="s">
        <v>367</v>
      </c>
      <c r="D299" s="66" t="s">
        <v>411</v>
      </c>
      <c r="E299" s="78">
        <v>10000</v>
      </c>
      <c r="F299" s="109">
        <v>0</v>
      </c>
      <c r="G299" s="479">
        <f>H299-F299</f>
        <v>5.0199999999999996</v>
      </c>
      <c r="H299" s="78">
        <v>5.0199999999999996</v>
      </c>
      <c r="I299" s="144">
        <f>SUM(H299:H302)</f>
        <v>10.879999999999999</v>
      </c>
      <c r="J299" s="23"/>
    </row>
    <row r="300" spans="1:10" ht="16" x14ac:dyDescent="0.2">
      <c r="A300" s="63"/>
      <c r="B300" s="75" t="s">
        <v>591</v>
      </c>
      <c r="C300" s="66" t="s">
        <v>367</v>
      </c>
      <c r="D300" s="66" t="s">
        <v>412</v>
      </c>
      <c r="E300" s="78">
        <v>10000</v>
      </c>
      <c r="F300" s="109">
        <v>3.42</v>
      </c>
      <c r="G300" s="479"/>
      <c r="H300" s="78">
        <f>F300</f>
        <v>3.42</v>
      </c>
      <c r="I300" s="144"/>
      <c r="J300" s="23"/>
    </row>
    <row r="301" spans="1:10" ht="16" x14ac:dyDescent="0.2">
      <c r="A301" s="63"/>
      <c r="B301" s="75" t="s">
        <v>591</v>
      </c>
      <c r="C301" s="66" t="s">
        <v>367</v>
      </c>
      <c r="D301" s="66" t="s">
        <v>413</v>
      </c>
      <c r="E301" s="78">
        <v>50000</v>
      </c>
      <c r="F301" s="109">
        <v>2.09</v>
      </c>
      <c r="G301" s="479"/>
      <c r="H301" s="78">
        <f>F301</f>
        <v>2.09</v>
      </c>
      <c r="I301" s="144"/>
      <c r="J301" s="23"/>
    </row>
    <row r="302" spans="1:10" ht="16" x14ac:dyDescent="0.2">
      <c r="A302" s="63"/>
      <c r="B302" s="75" t="s">
        <v>591</v>
      </c>
      <c r="C302" s="66" t="s">
        <v>367</v>
      </c>
      <c r="D302" s="66" t="s">
        <v>414</v>
      </c>
      <c r="E302" s="78">
        <v>10000</v>
      </c>
      <c r="F302" s="109">
        <v>0.35</v>
      </c>
      <c r="G302" s="479"/>
      <c r="H302" s="78">
        <f>F302</f>
        <v>0.35</v>
      </c>
      <c r="I302" s="144"/>
      <c r="J302" s="23"/>
    </row>
    <row r="303" spans="1:10" ht="16" x14ac:dyDescent="0.2">
      <c r="A303" s="63"/>
      <c r="B303" s="75"/>
      <c r="C303" s="70"/>
      <c r="D303" s="173"/>
      <c r="E303" s="130"/>
      <c r="F303" s="130"/>
      <c r="G303" s="493"/>
      <c r="H303" s="130"/>
      <c r="I303" s="130"/>
      <c r="J303" s="23"/>
    </row>
    <row r="304" spans="1:10" ht="16" x14ac:dyDescent="0.2">
      <c r="A304" s="63"/>
      <c r="B304" s="75" t="s">
        <v>593</v>
      </c>
      <c r="C304" s="70" t="s">
        <v>374</v>
      </c>
      <c r="D304" s="70" t="s">
        <v>411</v>
      </c>
      <c r="E304" s="130">
        <v>10000</v>
      </c>
      <c r="F304" s="111">
        <v>0</v>
      </c>
      <c r="G304" s="479">
        <f>H304-F304</f>
        <v>5.0199999999999996</v>
      </c>
      <c r="H304" s="130">
        <v>5.0199999999999996</v>
      </c>
      <c r="I304" s="192">
        <f>H304</f>
        <v>5.0199999999999996</v>
      </c>
      <c r="J304" s="23"/>
    </row>
    <row r="305" spans="1:10" ht="16" x14ac:dyDescent="0.2">
      <c r="A305" s="63"/>
      <c r="B305" s="75"/>
      <c r="C305" s="70"/>
      <c r="D305" s="70"/>
      <c r="E305" s="130"/>
      <c r="F305" s="130"/>
      <c r="G305" s="277"/>
      <c r="H305" s="130"/>
      <c r="I305" s="130"/>
      <c r="J305" s="23"/>
    </row>
    <row r="306" spans="1:10" ht="16" x14ac:dyDescent="0.2">
      <c r="A306" s="63"/>
      <c r="B306" s="75" t="s">
        <v>1171</v>
      </c>
      <c r="C306" s="70" t="s">
        <v>1172</v>
      </c>
      <c r="D306" s="70" t="s">
        <v>411</v>
      </c>
      <c r="E306" s="130">
        <v>10000</v>
      </c>
      <c r="F306" s="111">
        <v>0</v>
      </c>
      <c r="G306" s="479">
        <v>0.66</v>
      </c>
      <c r="H306" s="130">
        <v>0.66</v>
      </c>
      <c r="I306" s="192">
        <f>SUM(H306:H307)</f>
        <v>1.08</v>
      </c>
      <c r="J306" t="s">
        <v>1203</v>
      </c>
    </row>
    <row r="307" spans="1:10" ht="16" x14ac:dyDescent="0.2">
      <c r="A307" s="63"/>
      <c r="B307" s="75" t="s">
        <v>1171</v>
      </c>
      <c r="C307" s="70" t="s">
        <v>1172</v>
      </c>
      <c r="D307" s="70" t="s">
        <v>413</v>
      </c>
      <c r="E307" s="130">
        <v>10000</v>
      </c>
      <c r="F307" s="111">
        <v>0.42</v>
      </c>
      <c r="G307" s="479"/>
      <c r="H307" s="130">
        <v>0.42</v>
      </c>
      <c r="I307" s="192"/>
      <c r="J307" s="23"/>
    </row>
    <row r="308" spans="1:10" ht="16" x14ac:dyDescent="0.2">
      <c r="A308" s="63"/>
      <c r="B308" s="75"/>
      <c r="C308" s="70"/>
      <c r="D308" s="70"/>
      <c r="E308" s="130"/>
      <c r="F308" s="130"/>
      <c r="G308" s="277"/>
      <c r="H308" s="130"/>
      <c r="I308" s="130"/>
      <c r="J308" s="23"/>
    </row>
    <row r="309" spans="1:10" ht="16" x14ac:dyDescent="0.2">
      <c r="A309" s="63"/>
      <c r="B309" s="75" t="s">
        <v>642</v>
      </c>
      <c r="C309" s="70" t="s">
        <v>641</v>
      </c>
      <c r="D309" s="70" t="s">
        <v>411</v>
      </c>
      <c r="E309" s="130">
        <v>200000</v>
      </c>
      <c r="F309" s="111">
        <v>12.54</v>
      </c>
      <c r="G309" s="479">
        <v>0.66</v>
      </c>
      <c r="H309" s="130">
        <f>SUM(F309:G309)</f>
        <v>13.2</v>
      </c>
      <c r="I309" s="192">
        <f>SUM(H309:H310)</f>
        <v>21.56</v>
      </c>
      <c r="J309" s="23"/>
    </row>
    <row r="310" spans="1:10" ht="16" x14ac:dyDescent="0.2">
      <c r="A310" s="63"/>
      <c r="B310" s="75" t="s">
        <v>642</v>
      </c>
      <c r="C310" s="70" t="s">
        <v>641</v>
      </c>
      <c r="D310" s="70" t="s">
        <v>413</v>
      </c>
      <c r="E310" s="130">
        <v>200000</v>
      </c>
      <c r="F310" s="111">
        <v>8.36</v>
      </c>
      <c r="G310" s="479"/>
      <c r="H310" s="130">
        <f>F310</f>
        <v>8.36</v>
      </c>
      <c r="I310" s="192"/>
      <c r="J310" s="23"/>
    </row>
    <row r="311" spans="1:10" ht="16" x14ac:dyDescent="0.2">
      <c r="A311" s="63"/>
      <c r="B311" s="75"/>
      <c r="C311" s="70"/>
      <c r="D311" s="70"/>
      <c r="E311" s="130"/>
      <c r="F311" s="130"/>
      <c r="G311" s="493"/>
      <c r="H311" s="130"/>
      <c r="I311" s="130"/>
      <c r="J311" s="23"/>
    </row>
    <row r="312" spans="1:10" ht="16" x14ac:dyDescent="0.2">
      <c r="A312" s="63"/>
      <c r="B312" s="75" t="s">
        <v>594</v>
      </c>
      <c r="C312" s="66" t="s">
        <v>72</v>
      </c>
      <c r="D312" s="66" t="s">
        <v>411</v>
      </c>
      <c r="E312" s="78">
        <v>10000</v>
      </c>
      <c r="F312" s="109">
        <v>0</v>
      </c>
      <c r="G312" s="479">
        <f>H312-F312</f>
        <v>8.02</v>
      </c>
      <c r="H312" s="78">
        <v>8.02</v>
      </c>
      <c r="I312" s="144">
        <f>H312</f>
        <v>8.02</v>
      </c>
      <c r="J312" s="23"/>
    </row>
    <row r="313" spans="1:10" ht="16" x14ac:dyDescent="0.2">
      <c r="A313" s="63"/>
      <c r="B313" s="75"/>
      <c r="C313" s="66"/>
      <c r="D313" s="66"/>
      <c r="E313" s="78"/>
      <c r="F313" s="78"/>
      <c r="G313" s="277"/>
      <c r="H313" s="78"/>
      <c r="I313" s="78"/>
      <c r="J313" s="23"/>
    </row>
    <row r="314" spans="1:10" ht="16" x14ac:dyDescent="0.2">
      <c r="A314" s="63"/>
      <c r="B314" s="75" t="s">
        <v>1075</v>
      </c>
      <c r="C314" s="66" t="s">
        <v>1076</v>
      </c>
      <c r="D314" s="66" t="s">
        <v>411</v>
      </c>
      <c r="E314" s="79">
        <v>10000</v>
      </c>
      <c r="F314" s="109">
        <v>0</v>
      </c>
      <c r="G314" s="479">
        <v>0.46</v>
      </c>
      <c r="H314" s="79">
        <v>0.46</v>
      </c>
      <c r="I314" s="144">
        <v>0.46</v>
      </c>
      <c r="J314" s="23"/>
    </row>
    <row r="315" spans="1:10" ht="16" x14ac:dyDescent="0.2">
      <c r="A315" s="63"/>
      <c r="B315" s="75"/>
      <c r="C315" s="66"/>
      <c r="D315" s="66"/>
      <c r="E315" s="79"/>
      <c r="F315" s="78"/>
      <c r="G315" s="277"/>
      <c r="H315" s="79"/>
      <c r="I315" s="78"/>
      <c r="J315" s="23"/>
    </row>
    <row r="316" spans="1:10" ht="16" x14ac:dyDescent="0.2">
      <c r="A316" s="63"/>
      <c r="B316" s="75" t="s">
        <v>596</v>
      </c>
      <c r="C316" s="66" t="s">
        <v>62</v>
      </c>
      <c r="D316" s="66" t="s">
        <v>411</v>
      </c>
      <c r="E316" s="78">
        <v>200000</v>
      </c>
      <c r="F316" s="109">
        <f>H316-G316</f>
        <v>58.52</v>
      </c>
      <c r="G316" s="479">
        <v>3.08</v>
      </c>
      <c r="H316" s="78">
        <v>61.6</v>
      </c>
      <c r="I316" s="144">
        <f>SUM(H316:H319)</f>
        <v>73.72999999999999</v>
      </c>
      <c r="J316" s="23"/>
    </row>
    <row r="317" spans="1:10" ht="16" x14ac:dyDescent="0.2">
      <c r="A317" s="63"/>
      <c r="B317" s="75" t="s">
        <v>596</v>
      </c>
      <c r="C317" s="66" t="s">
        <v>62</v>
      </c>
      <c r="D317" s="66" t="s">
        <v>412</v>
      </c>
      <c r="E317" s="79">
        <v>10000</v>
      </c>
      <c r="F317" s="109">
        <v>3.42</v>
      </c>
      <c r="G317" s="479"/>
      <c r="H317" s="79">
        <f>F317</f>
        <v>3.42</v>
      </c>
      <c r="I317" s="144"/>
      <c r="J317" s="23"/>
    </row>
    <row r="318" spans="1:10" ht="16" x14ac:dyDescent="0.2">
      <c r="A318" s="63"/>
      <c r="B318" s="75" t="s">
        <v>596</v>
      </c>
      <c r="C318" s="66" t="s">
        <v>62</v>
      </c>
      <c r="D318" s="66" t="s">
        <v>413</v>
      </c>
      <c r="E318" s="78">
        <v>200000</v>
      </c>
      <c r="F318" s="109">
        <v>8.36</v>
      </c>
      <c r="G318" s="479"/>
      <c r="H318" s="79">
        <f>F318</f>
        <v>8.36</v>
      </c>
      <c r="I318" s="144"/>
      <c r="J318" s="23"/>
    </row>
    <row r="319" spans="1:10" ht="16" x14ac:dyDescent="0.2">
      <c r="A319" s="63"/>
      <c r="B319" s="75" t="s">
        <v>596</v>
      </c>
      <c r="C319" s="66" t="s">
        <v>62</v>
      </c>
      <c r="D319" s="66" t="s">
        <v>414</v>
      </c>
      <c r="E319" s="79">
        <v>10000</v>
      </c>
      <c r="F319" s="109">
        <v>0.35</v>
      </c>
      <c r="G319" s="479"/>
      <c r="H319" s="79">
        <f>F319</f>
        <v>0.35</v>
      </c>
      <c r="I319" s="144"/>
      <c r="J319" s="23"/>
    </row>
    <row r="320" spans="1:10" ht="16" x14ac:dyDescent="0.2">
      <c r="A320" s="63"/>
      <c r="B320" s="75"/>
      <c r="C320" s="66"/>
      <c r="D320" s="66"/>
      <c r="E320" s="79"/>
      <c r="F320" s="78"/>
      <c r="G320" s="277"/>
      <c r="H320" s="79"/>
      <c r="I320" s="78"/>
      <c r="J320" s="23"/>
    </row>
    <row r="321" spans="1:10" ht="16" x14ac:dyDescent="0.2">
      <c r="A321" s="63"/>
      <c r="B321" s="75" t="s">
        <v>597</v>
      </c>
      <c r="C321" s="66" t="s">
        <v>38</v>
      </c>
      <c r="D321" s="66" t="s">
        <v>411</v>
      </c>
      <c r="E321" s="78">
        <v>20000</v>
      </c>
      <c r="F321" s="109">
        <f>H321-G321</f>
        <v>5.0199999999999996</v>
      </c>
      <c r="G321" s="479">
        <v>5.0199999999999996</v>
      </c>
      <c r="H321" s="78">
        <v>10.039999999999999</v>
      </c>
      <c r="I321" s="144">
        <f>SUM(H321:H324)</f>
        <v>14.649999999999999</v>
      </c>
      <c r="J321" s="211"/>
    </row>
    <row r="322" spans="1:10" ht="16" x14ac:dyDescent="0.2">
      <c r="A322" s="63"/>
      <c r="B322" s="75" t="s">
        <v>597</v>
      </c>
      <c r="C322" s="66" t="s">
        <v>38</v>
      </c>
      <c r="D322" s="66" t="s">
        <v>412</v>
      </c>
      <c r="E322" s="78">
        <v>10000</v>
      </c>
      <c r="F322" s="109">
        <v>3.42</v>
      </c>
      <c r="G322" s="479"/>
      <c r="H322" s="78">
        <f>F322</f>
        <v>3.42</v>
      </c>
      <c r="I322" s="144"/>
      <c r="J322" s="23"/>
    </row>
    <row r="323" spans="1:10" ht="16" x14ac:dyDescent="0.2">
      <c r="A323" s="63"/>
      <c r="B323" s="75" t="s">
        <v>597</v>
      </c>
      <c r="C323" s="66" t="s">
        <v>38</v>
      </c>
      <c r="D323" s="66" t="s">
        <v>413</v>
      </c>
      <c r="E323" s="78">
        <v>20000</v>
      </c>
      <c r="F323" s="109">
        <v>0.84</v>
      </c>
      <c r="G323" s="479"/>
      <c r="H323" s="78">
        <f>F323</f>
        <v>0.84</v>
      </c>
      <c r="I323" s="144"/>
      <c r="J323" s="23"/>
    </row>
    <row r="324" spans="1:10" ht="16" x14ac:dyDescent="0.2">
      <c r="A324" s="63"/>
      <c r="B324" s="75" t="s">
        <v>597</v>
      </c>
      <c r="C324" s="66" t="s">
        <v>38</v>
      </c>
      <c r="D324" s="66" t="s">
        <v>414</v>
      </c>
      <c r="E324" s="78">
        <v>10000</v>
      </c>
      <c r="F324" s="109">
        <v>0.35</v>
      </c>
      <c r="G324" s="479"/>
      <c r="H324" s="78">
        <f>F324</f>
        <v>0.35</v>
      </c>
      <c r="I324" s="144"/>
      <c r="J324" s="23"/>
    </row>
    <row r="325" spans="1:10" ht="16" x14ac:dyDescent="0.2">
      <c r="A325" s="63"/>
      <c r="B325" s="75"/>
      <c r="C325" s="66"/>
      <c r="D325" s="66"/>
      <c r="E325" s="78"/>
      <c r="F325" s="78"/>
      <c r="G325" s="277"/>
      <c r="H325" s="78"/>
      <c r="I325" s="78"/>
      <c r="J325" s="23"/>
    </row>
    <row r="326" spans="1:10" ht="16" x14ac:dyDescent="0.2">
      <c r="A326" s="63"/>
      <c r="B326" s="75" t="s">
        <v>598</v>
      </c>
      <c r="C326" s="66" t="s">
        <v>134</v>
      </c>
      <c r="D326" s="66" t="s">
        <v>411</v>
      </c>
      <c r="E326" s="78">
        <v>10000</v>
      </c>
      <c r="F326" s="109">
        <v>0</v>
      </c>
      <c r="G326" s="479">
        <v>0.91</v>
      </c>
      <c r="H326" s="78">
        <v>0.91</v>
      </c>
      <c r="I326" s="144">
        <f>SUM(H326:H328)</f>
        <v>4.07</v>
      </c>
      <c r="J326" s="23"/>
    </row>
    <row r="327" spans="1:10" ht="16" x14ac:dyDescent="0.2">
      <c r="A327" s="63"/>
      <c r="B327" s="75" t="s">
        <v>598</v>
      </c>
      <c r="C327" s="66" t="s">
        <v>134</v>
      </c>
      <c r="D327" s="66" t="s">
        <v>412</v>
      </c>
      <c r="E327" s="78">
        <v>8000</v>
      </c>
      <c r="F327" s="109">
        <v>2.74</v>
      </c>
      <c r="G327" s="479"/>
      <c r="H327" s="78">
        <v>2.74</v>
      </c>
      <c r="I327" s="144"/>
      <c r="J327" s="23"/>
    </row>
    <row r="328" spans="1:10" ht="16" x14ac:dyDescent="0.2">
      <c r="A328" s="63"/>
      <c r="B328" s="75" t="s">
        <v>598</v>
      </c>
      <c r="C328" s="66" t="s">
        <v>134</v>
      </c>
      <c r="D328" s="66" t="s">
        <v>413</v>
      </c>
      <c r="E328" s="78">
        <v>10000</v>
      </c>
      <c r="F328" s="109">
        <v>0.42</v>
      </c>
      <c r="G328" s="479">
        <v>0</v>
      </c>
      <c r="H328" s="78">
        <v>0.42</v>
      </c>
      <c r="I328" s="144"/>
      <c r="J328" s="23"/>
    </row>
    <row r="329" spans="1:10" ht="16" x14ac:dyDescent="0.2">
      <c r="A329" s="63"/>
      <c r="B329" s="75"/>
      <c r="C329" s="66"/>
      <c r="D329" s="66"/>
      <c r="E329" s="78"/>
      <c r="F329" s="78"/>
      <c r="G329" s="277"/>
      <c r="H329" s="78"/>
      <c r="I329" s="78"/>
      <c r="J329" s="23"/>
    </row>
    <row r="330" spans="1:10" ht="16" x14ac:dyDescent="0.2">
      <c r="A330" s="63"/>
      <c r="B330" s="75" t="s">
        <v>727</v>
      </c>
      <c r="C330" s="66" t="s">
        <v>744</v>
      </c>
      <c r="D330" s="66" t="s">
        <v>411</v>
      </c>
      <c r="E330" s="78">
        <v>10000</v>
      </c>
      <c r="F330" s="109"/>
      <c r="G330" s="479">
        <v>1.26</v>
      </c>
      <c r="H330" s="78">
        <v>1.26</v>
      </c>
      <c r="I330" s="144">
        <f>SUM(H330:H332)</f>
        <v>6.77</v>
      </c>
      <c r="J330" s="23"/>
    </row>
    <row r="331" spans="1:10" ht="16" x14ac:dyDescent="0.2">
      <c r="A331" s="63"/>
      <c r="B331" s="75" t="s">
        <v>727</v>
      </c>
      <c r="C331" s="66" t="s">
        <v>744</v>
      </c>
      <c r="D331" s="66" t="s">
        <v>412</v>
      </c>
      <c r="E331" s="78">
        <v>10000</v>
      </c>
      <c r="F331" s="109">
        <v>3.42</v>
      </c>
      <c r="G331" s="479"/>
      <c r="H331" s="78">
        <v>3.42</v>
      </c>
      <c r="I331" s="144"/>
      <c r="J331" s="23"/>
    </row>
    <row r="332" spans="1:10" ht="16" x14ac:dyDescent="0.2">
      <c r="A332" s="63"/>
      <c r="B332" s="75" t="s">
        <v>727</v>
      </c>
      <c r="C332" s="66" t="s">
        <v>744</v>
      </c>
      <c r="D332" s="66" t="s">
        <v>413</v>
      </c>
      <c r="E332" s="78">
        <v>50000</v>
      </c>
      <c r="F332" s="109">
        <v>2.09</v>
      </c>
      <c r="G332" s="479"/>
      <c r="H332" s="78">
        <v>2.09</v>
      </c>
      <c r="I332" s="144"/>
      <c r="J332" s="23"/>
    </row>
    <row r="333" spans="1:10" ht="16" x14ac:dyDescent="0.2">
      <c r="A333" s="63"/>
      <c r="B333" s="75"/>
      <c r="C333" s="66"/>
      <c r="D333" s="66"/>
      <c r="E333" s="78"/>
      <c r="F333" s="78"/>
      <c r="G333" s="277"/>
      <c r="H333" s="78"/>
      <c r="I333" s="78"/>
      <c r="J333" s="23"/>
    </row>
    <row r="334" spans="1:10" ht="16" x14ac:dyDescent="0.2">
      <c r="A334" s="63"/>
      <c r="B334" s="75" t="s">
        <v>1113</v>
      </c>
      <c r="C334" s="66" t="s">
        <v>1114</v>
      </c>
      <c r="D334" s="66" t="s">
        <v>411</v>
      </c>
      <c r="E334" s="78">
        <v>10000</v>
      </c>
      <c r="F334" s="109">
        <v>0</v>
      </c>
      <c r="G334" s="479">
        <v>14.08</v>
      </c>
      <c r="H334" s="78">
        <v>14.08</v>
      </c>
      <c r="I334" s="144">
        <f>SUM(H334:H335)</f>
        <v>22.439999999999998</v>
      </c>
      <c r="J334" s="23"/>
    </row>
    <row r="335" spans="1:10" ht="16" x14ac:dyDescent="0.2">
      <c r="A335" s="63"/>
      <c r="B335" s="75" t="s">
        <v>1113</v>
      </c>
      <c r="C335" s="66" t="s">
        <v>1114</v>
      </c>
      <c r="D335" s="66" t="s">
        <v>413</v>
      </c>
      <c r="E335" s="78">
        <v>200000</v>
      </c>
      <c r="F335" s="109">
        <v>8.36</v>
      </c>
      <c r="G335" s="479">
        <v>0</v>
      </c>
      <c r="H335" s="78">
        <v>8.36</v>
      </c>
      <c r="I335" s="144"/>
      <c r="J335" s="23"/>
    </row>
    <row r="336" spans="1:10" ht="16" x14ac:dyDescent="0.2">
      <c r="A336" s="63"/>
      <c r="B336" s="75"/>
      <c r="C336" s="66"/>
      <c r="D336" s="66"/>
      <c r="E336" s="78"/>
      <c r="F336" s="78"/>
      <c r="G336" s="277"/>
      <c r="H336" s="78"/>
      <c r="I336" s="78"/>
      <c r="J336" s="23"/>
    </row>
    <row r="337" spans="1:10" ht="16" x14ac:dyDescent="0.2">
      <c r="A337" s="63"/>
      <c r="B337" s="75" t="s">
        <v>599</v>
      </c>
      <c r="C337" s="66" t="s">
        <v>186</v>
      </c>
      <c r="D337" s="66" t="s">
        <v>411</v>
      </c>
      <c r="E337" s="78">
        <v>250000</v>
      </c>
      <c r="F337" s="109">
        <f>H337-G337</f>
        <v>73.92</v>
      </c>
      <c r="G337" s="479">
        <v>3.08</v>
      </c>
      <c r="H337" s="78">
        <v>77</v>
      </c>
      <c r="I337" s="144">
        <f>SUM(H337:H340)</f>
        <v>128.92000000000002</v>
      </c>
      <c r="J337" s="23"/>
    </row>
    <row r="338" spans="1:10" ht="16" x14ac:dyDescent="0.2">
      <c r="A338" s="63"/>
      <c r="B338" s="75" t="s">
        <v>599</v>
      </c>
      <c r="C338" s="66" t="s">
        <v>186</v>
      </c>
      <c r="D338" s="66" t="s">
        <v>417</v>
      </c>
      <c r="E338" s="78">
        <v>45000</v>
      </c>
      <c r="F338" s="109">
        <v>30.47</v>
      </c>
      <c r="G338" s="479"/>
      <c r="H338" s="78">
        <v>30.47</v>
      </c>
      <c r="I338" s="144"/>
      <c r="J338" s="23"/>
    </row>
    <row r="339" spans="1:10" ht="16" x14ac:dyDescent="0.2">
      <c r="A339" s="63"/>
      <c r="B339" s="75" t="s">
        <v>599</v>
      </c>
      <c r="C339" s="66" t="s">
        <v>186</v>
      </c>
      <c r="D339" s="66" t="s">
        <v>413</v>
      </c>
      <c r="E339" s="78">
        <v>250000</v>
      </c>
      <c r="F339" s="109">
        <v>10.45</v>
      </c>
      <c r="G339" s="479"/>
      <c r="H339" s="78">
        <f>F339</f>
        <v>10.45</v>
      </c>
      <c r="I339" s="144"/>
      <c r="J339" s="23"/>
    </row>
    <row r="340" spans="1:10" ht="16" x14ac:dyDescent="0.2">
      <c r="A340" s="63"/>
      <c r="B340" s="75" t="s">
        <v>599</v>
      </c>
      <c r="C340" s="66" t="s">
        <v>186</v>
      </c>
      <c r="D340" s="66" t="s">
        <v>418</v>
      </c>
      <c r="E340" s="78">
        <v>250000</v>
      </c>
      <c r="F340" s="109">
        <v>11</v>
      </c>
      <c r="G340" s="479"/>
      <c r="H340" s="78">
        <f>F340</f>
        <v>11</v>
      </c>
      <c r="I340" s="144"/>
      <c r="J340" s="23"/>
    </row>
    <row r="341" spans="1:10" ht="16" x14ac:dyDescent="0.2">
      <c r="A341" s="63"/>
      <c r="B341" s="75"/>
      <c r="C341" s="66"/>
      <c r="D341" s="66"/>
      <c r="E341" s="78"/>
      <c r="F341" s="78"/>
      <c r="G341" s="277"/>
      <c r="H341" s="78"/>
      <c r="I341" s="78"/>
      <c r="J341" s="23"/>
    </row>
    <row r="342" spans="1:10" ht="16" x14ac:dyDescent="0.2">
      <c r="A342" s="63"/>
      <c r="B342" s="75" t="s">
        <v>602</v>
      </c>
      <c r="C342" s="66" t="s">
        <v>135</v>
      </c>
      <c r="D342" s="66" t="s">
        <v>411</v>
      </c>
      <c r="E342" s="78">
        <v>10000</v>
      </c>
      <c r="F342" s="109">
        <v>0</v>
      </c>
      <c r="G342" s="479">
        <f>H342-F342</f>
        <v>8.02</v>
      </c>
      <c r="H342" s="78">
        <v>8.02</v>
      </c>
      <c r="I342" s="144">
        <f>SUM(H342:H346)</f>
        <v>20.37</v>
      </c>
      <c r="J342" s="23"/>
    </row>
    <row r="343" spans="1:10" ht="16" x14ac:dyDescent="0.2">
      <c r="A343" s="101"/>
      <c r="B343" s="75" t="s">
        <v>602</v>
      </c>
      <c r="C343" s="66" t="s">
        <v>135</v>
      </c>
      <c r="D343" s="173" t="s">
        <v>412</v>
      </c>
      <c r="E343" s="78">
        <v>10000</v>
      </c>
      <c r="F343" s="109">
        <v>3.42</v>
      </c>
      <c r="G343" s="479"/>
      <c r="H343" s="78">
        <f>F343</f>
        <v>3.42</v>
      </c>
      <c r="I343" s="144"/>
      <c r="J343" s="23"/>
    </row>
    <row r="344" spans="1:10" ht="16" x14ac:dyDescent="0.2">
      <c r="A344" s="63"/>
      <c r="B344" s="75" t="s">
        <v>602</v>
      </c>
      <c r="C344" s="66" t="s">
        <v>135</v>
      </c>
      <c r="D344" s="173" t="s">
        <v>413</v>
      </c>
      <c r="E344" s="78">
        <v>100000</v>
      </c>
      <c r="F344" s="109">
        <v>4.18</v>
      </c>
      <c r="G344" s="479"/>
      <c r="H344" s="79">
        <f>F344</f>
        <v>4.18</v>
      </c>
      <c r="I344" s="144"/>
      <c r="J344" s="23"/>
    </row>
    <row r="345" spans="1:10" ht="16" x14ac:dyDescent="0.2">
      <c r="A345" s="63"/>
      <c r="B345" s="75" t="s">
        <v>602</v>
      </c>
      <c r="C345" s="66" t="s">
        <v>135</v>
      </c>
      <c r="D345" s="173" t="s">
        <v>418</v>
      </c>
      <c r="E345" s="78">
        <v>100000</v>
      </c>
      <c r="F345" s="109">
        <v>4.4000000000000004</v>
      </c>
      <c r="G345" s="479"/>
      <c r="H345" s="79">
        <f>F345</f>
        <v>4.4000000000000004</v>
      </c>
      <c r="I345" s="144"/>
      <c r="J345" s="23"/>
    </row>
    <row r="346" spans="1:10" ht="16" x14ac:dyDescent="0.2">
      <c r="A346" s="63"/>
      <c r="B346" s="75" t="s">
        <v>602</v>
      </c>
      <c r="C346" s="66" t="s">
        <v>135</v>
      </c>
      <c r="D346" s="173" t="s">
        <v>414</v>
      </c>
      <c r="E346" s="78">
        <v>10000</v>
      </c>
      <c r="F346" s="109">
        <v>0.35</v>
      </c>
      <c r="G346" s="479"/>
      <c r="H346" s="79">
        <f>F346</f>
        <v>0.35</v>
      </c>
      <c r="I346" s="144"/>
      <c r="J346" s="23"/>
    </row>
    <row r="347" spans="1:10" ht="16" x14ac:dyDescent="0.2">
      <c r="A347" s="63"/>
      <c r="B347" s="75"/>
      <c r="C347" s="66"/>
      <c r="D347" s="173"/>
      <c r="E347" s="78"/>
      <c r="F347" s="78"/>
      <c r="G347" s="277"/>
      <c r="H347" s="78"/>
      <c r="I347" s="78"/>
      <c r="J347" s="23"/>
    </row>
    <row r="348" spans="1:10" ht="16" x14ac:dyDescent="0.2">
      <c r="A348" s="63"/>
      <c r="B348" s="75" t="s">
        <v>1084</v>
      </c>
      <c r="C348" s="66" t="s">
        <v>1085</v>
      </c>
      <c r="D348" s="173" t="s">
        <v>411</v>
      </c>
      <c r="E348" s="78">
        <v>10000</v>
      </c>
      <c r="F348" s="109">
        <v>0</v>
      </c>
      <c r="G348" s="479">
        <v>0.91</v>
      </c>
      <c r="H348" s="79">
        <v>0.91</v>
      </c>
      <c r="I348" s="144">
        <f>SUM(H348:H351)</f>
        <v>2.08</v>
      </c>
      <c r="J348" s="23"/>
    </row>
    <row r="349" spans="1:10" ht="16" x14ac:dyDescent="0.2">
      <c r="A349" s="63"/>
      <c r="B349" s="75" t="s">
        <v>1084</v>
      </c>
      <c r="C349" s="66" t="s">
        <v>1085</v>
      </c>
      <c r="D349" s="173" t="s">
        <v>412</v>
      </c>
      <c r="E349" s="78">
        <v>2000</v>
      </c>
      <c r="F349" s="109">
        <v>0.68</v>
      </c>
      <c r="G349" s="479"/>
      <c r="H349" s="79">
        <v>0.68</v>
      </c>
      <c r="I349" s="144"/>
      <c r="J349" s="23"/>
    </row>
    <row r="350" spans="1:10" ht="16" x14ac:dyDescent="0.2">
      <c r="A350" s="63"/>
      <c r="B350" s="75" t="s">
        <v>1084</v>
      </c>
      <c r="C350" s="66" t="s">
        <v>1085</v>
      </c>
      <c r="D350" s="173" t="s">
        <v>413</v>
      </c>
      <c r="E350" s="78">
        <v>10000</v>
      </c>
      <c r="F350" s="109">
        <v>0.42</v>
      </c>
      <c r="G350" s="479"/>
      <c r="H350" s="79">
        <v>0.42</v>
      </c>
      <c r="I350" s="144"/>
      <c r="J350" s="23"/>
    </row>
    <row r="351" spans="1:10" ht="16" x14ac:dyDescent="0.2">
      <c r="A351" s="63"/>
      <c r="B351" s="75" t="s">
        <v>1084</v>
      </c>
      <c r="C351" s="66" t="s">
        <v>1085</v>
      </c>
      <c r="D351" s="173" t="s">
        <v>414</v>
      </c>
      <c r="E351" s="78">
        <v>2000</v>
      </c>
      <c r="F351" s="109">
        <v>7.0000000000000007E-2</v>
      </c>
      <c r="G351" s="479"/>
      <c r="H351" s="79">
        <v>7.0000000000000007E-2</v>
      </c>
      <c r="I351" s="144"/>
      <c r="J351" s="23"/>
    </row>
    <row r="352" spans="1:10" ht="16" x14ac:dyDescent="0.2">
      <c r="A352" s="63"/>
      <c r="B352" s="75"/>
      <c r="C352" s="66"/>
      <c r="D352" s="66"/>
      <c r="E352" s="78"/>
      <c r="F352" s="78"/>
      <c r="G352" s="277"/>
      <c r="H352" s="79"/>
      <c r="I352" s="78"/>
      <c r="J352" s="23"/>
    </row>
    <row r="353" spans="1:29" s="226" customFormat="1" ht="16" x14ac:dyDescent="0.2">
      <c r="A353" s="63"/>
      <c r="B353" s="75" t="s">
        <v>603</v>
      </c>
      <c r="C353" s="66" t="s">
        <v>42</v>
      </c>
      <c r="D353" s="66" t="s">
        <v>411</v>
      </c>
      <c r="E353" s="78">
        <v>250000</v>
      </c>
      <c r="F353" s="109">
        <v>48.24</v>
      </c>
      <c r="G353" s="479">
        <v>2.0099999999999998</v>
      </c>
      <c r="H353" s="79">
        <f>SUM(F353:G353)</f>
        <v>50.25</v>
      </c>
      <c r="I353" s="144">
        <f>SUM(H353:H358)</f>
        <v>109.32</v>
      </c>
      <c r="J353" s="23"/>
      <c r="K353"/>
      <c r="L353"/>
      <c r="M353"/>
      <c r="N353"/>
      <c r="O353"/>
      <c r="P353"/>
      <c r="Q353"/>
      <c r="R353"/>
      <c r="S353"/>
    </row>
    <row r="354" spans="1:29" ht="16" x14ac:dyDescent="0.2">
      <c r="A354" s="63"/>
      <c r="B354" s="75" t="s">
        <v>603</v>
      </c>
      <c r="C354" s="66" t="s">
        <v>42</v>
      </c>
      <c r="D354" s="173" t="s">
        <v>417</v>
      </c>
      <c r="E354" s="78">
        <v>50000</v>
      </c>
      <c r="F354" s="109">
        <v>33.85</v>
      </c>
      <c r="G354" s="479"/>
      <c r="H354" s="79">
        <f>F354</f>
        <v>33.85</v>
      </c>
      <c r="I354" s="144"/>
      <c r="J354" s="23"/>
    </row>
    <row r="355" spans="1:29" ht="16" x14ac:dyDescent="0.2">
      <c r="A355" s="63"/>
      <c r="B355" s="75" t="s">
        <v>603</v>
      </c>
      <c r="C355" s="66" t="s">
        <v>42</v>
      </c>
      <c r="D355" s="173" t="s">
        <v>412</v>
      </c>
      <c r="E355" s="78">
        <v>10000</v>
      </c>
      <c r="F355" s="109">
        <v>3.42</v>
      </c>
      <c r="G355" s="479"/>
      <c r="H355" s="79">
        <f>F355</f>
        <v>3.42</v>
      </c>
      <c r="I355" s="144"/>
      <c r="J355" s="23"/>
    </row>
    <row r="356" spans="1:29" ht="16" x14ac:dyDescent="0.2">
      <c r="A356" s="63"/>
      <c r="B356" s="75" t="s">
        <v>603</v>
      </c>
      <c r="C356" s="66" t="s">
        <v>42</v>
      </c>
      <c r="D356" s="173" t="s">
        <v>413</v>
      </c>
      <c r="E356" s="78">
        <v>250000</v>
      </c>
      <c r="F356" s="109">
        <v>10.45</v>
      </c>
      <c r="G356" s="479"/>
      <c r="H356" s="79">
        <f>F356</f>
        <v>10.45</v>
      </c>
      <c r="I356" s="144"/>
      <c r="J356" s="23"/>
    </row>
    <row r="357" spans="1:29" ht="16" x14ac:dyDescent="0.2">
      <c r="A357" s="63"/>
      <c r="B357" s="75" t="s">
        <v>603</v>
      </c>
      <c r="C357" s="66" t="s">
        <v>42</v>
      </c>
      <c r="D357" s="173" t="s">
        <v>418</v>
      </c>
      <c r="E357" s="78">
        <v>250000</v>
      </c>
      <c r="F357" s="109">
        <v>11</v>
      </c>
      <c r="G357" s="479"/>
      <c r="H357" s="79">
        <f>F357</f>
        <v>11</v>
      </c>
      <c r="I357" s="144"/>
      <c r="J357" s="23"/>
    </row>
    <row r="358" spans="1:29" ht="16" x14ac:dyDescent="0.2">
      <c r="A358" s="63"/>
      <c r="B358" s="75" t="s">
        <v>603</v>
      </c>
      <c r="C358" s="66" t="s">
        <v>42</v>
      </c>
      <c r="D358" s="173" t="s">
        <v>414</v>
      </c>
      <c r="E358" s="78">
        <v>10000</v>
      </c>
      <c r="F358" s="109">
        <v>0.35</v>
      </c>
      <c r="G358" s="479"/>
      <c r="H358" s="79">
        <f>F358</f>
        <v>0.35</v>
      </c>
      <c r="I358" s="144"/>
      <c r="J358" s="23"/>
    </row>
    <row r="359" spans="1:29" ht="16" x14ac:dyDescent="0.2">
      <c r="A359" s="63"/>
      <c r="B359" s="75"/>
      <c r="C359" s="66"/>
      <c r="D359" s="66"/>
      <c r="E359" s="79"/>
      <c r="F359" s="78"/>
      <c r="G359" s="277"/>
      <c r="H359" s="79"/>
      <c r="I359" s="78"/>
      <c r="J359" s="23"/>
    </row>
    <row r="360" spans="1:29" ht="16" x14ac:dyDescent="0.2">
      <c r="A360" s="63"/>
      <c r="B360" s="75" t="s">
        <v>604</v>
      </c>
      <c r="C360" s="66" t="s">
        <v>43</v>
      </c>
      <c r="D360" s="66" t="s">
        <v>411</v>
      </c>
      <c r="E360" s="78">
        <v>180000</v>
      </c>
      <c r="F360" s="109">
        <f>H360-G360</f>
        <v>239.35999999999999</v>
      </c>
      <c r="G360" s="479">
        <v>14.08</v>
      </c>
      <c r="H360" s="78">
        <v>253.44</v>
      </c>
      <c r="I360" s="144">
        <f>SUM(H360:H363)</f>
        <v>278.79000000000002</v>
      </c>
      <c r="J360" s="23"/>
    </row>
    <row r="361" spans="1:29" ht="16" x14ac:dyDescent="0.2">
      <c r="A361" s="63"/>
      <c r="B361" s="304" t="s">
        <v>604</v>
      </c>
      <c r="C361" s="66" t="s">
        <v>43</v>
      </c>
      <c r="D361" s="66" t="s">
        <v>417</v>
      </c>
      <c r="E361" s="78">
        <v>5000</v>
      </c>
      <c r="F361" s="109">
        <v>17.61</v>
      </c>
      <c r="G361" s="479"/>
      <c r="H361" s="78">
        <f>F361</f>
        <v>17.61</v>
      </c>
      <c r="I361" s="144"/>
      <c r="J361" s="23"/>
    </row>
    <row r="362" spans="1:29" ht="16" x14ac:dyDescent="0.2">
      <c r="A362" s="63"/>
      <c r="B362" s="75" t="s">
        <v>604</v>
      </c>
      <c r="C362" s="66" t="s">
        <v>43</v>
      </c>
      <c r="D362" s="66" t="s">
        <v>413</v>
      </c>
      <c r="E362" s="78">
        <v>180000</v>
      </c>
      <c r="F362" s="109">
        <v>7.52</v>
      </c>
      <c r="G362" s="479"/>
      <c r="H362" s="78">
        <f>F362</f>
        <v>7.52</v>
      </c>
      <c r="I362" s="144"/>
      <c r="J362" s="23"/>
    </row>
    <row r="363" spans="1:29" ht="16" x14ac:dyDescent="0.2">
      <c r="A363" s="63"/>
      <c r="B363" s="304" t="s">
        <v>604</v>
      </c>
      <c r="C363" s="66" t="s">
        <v>43</v>
      </c>
      <c r="D363" s="66" t="s">
        <v>418</v>
      </c>
      <c r="E363" s="78">
        <v>5000</v>
      </c>
      <c r="F363" s="109">
        <v>0.22</v>
      </c>
      <c r="G363" s="479"/>
      <c r="H363" s="78">
        <f>F363</f>
        <v>0.22</v>
      </c>
      <c r="I363" s="144"/>
      <c r="J363" s="23"/>
    </row>
    <row r="364" spans="1:29" ht="16" x14ac:dyDescent="0.2">
      <c r="A364" s="63"/>
      <c r="B364" s="75"/>
      <c r="C364" s="66"/>
      <c r="D364" s="66"/>
      <c r="E364" s="79"/>
      <c r="F364" s="78"/>
      <c r="G364" s="277"/>
      <c r="H364" s="78"/>
      <c r="I364" s="78"/>
      <c r="J364" s="23"/>
    </row>
    <row r="365" spans="1:29" ht="16" x14ac:dyDescent="0.2">
      <c r="A365" s="63"/>
      <c r="B365" s="75" t="s">
        <v>605</v>
      </c>
      <c r="C365" s="66" t="s">
        <v>340</v>
      </c>
      <c r="D365" s="66" t="s">
        <v>411</v>
      </c>
      <c r="E365" s="78">
        <v>20000</v>
      </c>
      <c r="F365" s="109">
        <v>2.0099999999999998</v>
      </c>
      <c r="G365" s="479">
        <v>2.0099999999999998</v>
      </c>
      <c r="H365" s="78">
        <v>4.0199999999999996</v>
      </c>
      <c r="I365" s="144">
        <f>SUM(H365:H366)</f>
        <v>4.4399999999999995</v>
      </c>
      <c r="J365" s="23"/>
    </row>
    <row r="366" spans="1:29" s="305" customFormat="1" ht="16" x14ac:dyDescent="0.2">
      <c r="A366" s="63"/>
      <c r="B366" s="75" t="s">
        <v>605</v>
      </c>
      <c r="C366" s="66" t="s">
        <v>340</v>
      </c>
      <c r="D366" s="66" t="s">
        <v>413</v>
      </c>
      <c r="E366" s="78">
        <v>10000</v>
      </c>
      <c r="F366" s="109">
        <v>0.42</v>
      </c>
      <c r="G366" s="479"/>
      <c r="H366" s="78">
        <f>F366</f>
        <v>0.42</v>
      </c>
      <c r="I366" s="144"/>
      <c r="J366" s="23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1:29" ht="16" x14ac:dyDescent="0.2">
      <c r="A367" s="63"/>
      <c r="B367" s="75"/>
      <c r="C367" s="66"/>
      <c r="D367" s="66"/>
      <c r="E367" s="78"/>
      <c r="F367" s="78"/>
      <c r="G367" s="277"/>
      <c r="H367" s="78"/>
      <c r="I367" s="78"/>
      <c r="J367" s="23"/>
    </row>
    <row r="368" spans="1:29" s="305" customFormat="1" ht="16" x14ac:dyDescent="0.2">
      <c r="A368" s="63"/>
      <c r="B368" s="75" t="s">
        <v>606</v>
      </c>
      <c r="C368" s="66" t="s">
        <v>44</v>
      </c>
      <c r="D368" s="66" t="s">
        <v>411</v>
      </c>
      <c r="E368" s="78">
        <v>10000</v>
      </c>
      <c r="F368" s="109">
        <v>0</v>
      </c>
      <c r="G368" s="479">
        <v>14.08</v>
      </c>
      <c r="H368" s="78">
        <v>14.08</v>
      </c>
      <c r="I368" s="144">
        <f>SUM(H368:H369)</f>
        <v>14.5</v>
      </c>
      <c r="J368" s="23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1:10" ht="16" x14ac:dyDescent="0.2">
      <c r="A369" s="63"/>
      <c r="B369" s="75" t="s">
        <v>606</v>
      </c>
      <c r="C369" s="66" t="s">
        <v>44</v>
      </c>
      <c r="D369" s="66" t="s">
        <v>413</v>
      </c>
      <c r="E369" s="79">
        <v>10000</v>
      </c>
      <c r="F369" s="109">
        <v>0.42</v>
      </c>
      <c r="G369" s="479"/>
      <c r="H369" s="79">
        <f>F369</f>
        <v>0.42</v>
      </c>
      <c r="I369" s="144"/>
      <c r="J369" s="23"/>
    </row>
    <row r="370" spans="1:10" ht="16" x14ac:dyDescent="0.2">
      <c r="A370" s="63"/>
      <c r="B370" s="75"/>
      <c r="C370" s="66"/>
      <c r="D370" s="66"/>
      <c r="E370" s="79"/>
      <c r="F370" s="78"/>
      <c r="G370" s="277"/>
      <c r="H370" s="79"/>
      <c r="I370" s="78"/>
      <c r="J370" s="23"/>
    </row>
    <row r="371" spans="1:10" ht="16" x14ac:dyDescent="0.2">
      <c r="A371" s="63"/>
      <c r="B371" s="75" t="s">
        <v>607</v>
      </c>
      <c r="C371" s="66" t="s">
        <v>96</v>
      </c>
      <c r="D371" s="66" t="s">
        <v>411</v>
      </c>
      <c r="E371" s="78">
        <v>30000</v>
      </c>
      <c r="F371" s="109">
        <f>H371-G371</f>
        <v>4.0200000000000005</v>
      </c>
      <c r="G371" s="479">
        <v>2.0099999999999998</v>
      </c>
      <c r="H371" s="78">
        <v>6.03</v>
      </c>
      <c r="I371" s="144">
        <f>SUM(H371:H372)</f>
        <v>6.45</v>
      </c>
      <c r="J371" s="23"/>
    </row>
    <row r="372" spans="1:10" ht="16" x14ac:dyDescent="0.2">
      <c r="A372" s="63"/>
      <c r="B372" s="75" t="s">
        <v>607</v>
      </c>
      <c r="C372" s="66" t="s">
        <v>96</v>
      </c>
      <c r="D372" s="66" t="s">
        <v>413</v>
      </c>
      <c r="E372" s="79">
        <v>10000</v>
      </c>
      <c r="F372" s="109">
        <v>0.42</v>
      </c>
      <c r="G372" s="479"/>
      <c r="H372" s="79">
        <f>F372</f>
        <v>0.42</v>
      </c>
      <c r="I372" s="144"/>
      <c r="J372" s="23"/>
    </row>
    <row r="373" spans="1:10" ht="16" x14ac:dyDescent="0.2">
      <c r="A373" s="63"/>
      <c r="B373" s="75"/>
      <c r="C373" s="66"/>
      <c r="D373" s="66"/>
      <c r="E373" s="79"/>
      <c r="F373" s="78"/>
      <c r="G373" s="277"/>
      <c r="H373" s="79"/>
      <c r="I373" s="78"/>
      <c r="J373" s="23"/>
    </row>
    <row r="374" spans="1:10" ht="16" x14ac:dyDescent="0.2">
      <c r="A374" s="63"/>
      <c r="B374" s="75" t="s">
        <v>1115</v>
      </c>
      <c r="C374" s="66" t="s">
        <v>1116</v>
      </c>
      <c r="D374" s="66" t="s">
        <v>411</v>
      </c>
      <c r="E374" s="79">
        <v>10000</v>
      </c>
      <c r="F374" s="109">
        <v>0</v>
      </c>
      <c r="G374" s="479">
        <v>2.0099999999999998</v>
      </c>
      <c r="H374" s="277">
        <v>2.0099999999999998</v>
      </c>
      <c r="I374" s="144">
        <f>SUM(H374:H379)</f>
        <v>14.73</v>
      </c>
      <c r="J374" s="23"/>
    </row>
    <row r="375" spans="1:10" ht="16" x14ac:dyDescent="0.2">
      <c r="A375" s="63"/>
      <c r="B375" s="75" t="s">
        <v>1115</v>
      </c>
      <c r="C375" s="66" t="s">
        <v>1116</v>
      </c>
      <c r="D375" s="173" t="s">
        <v>417</v>
      </c>
      <c r="E375" s="79">
        <v>5000</v>
      </c>
      <c r="F375" s="109">
        <v>3.39</v>
      </c>
      <c r="G375" s="479"/>
      <c r="H375" s="78">
        <v>3.39</v>
      </c>
      <c r="I375" s="144"/>
      <c r="J375" s="23"/>
    </row>
    <row r="376" spans="1:10" ht="16" x14ac:dyDescent="0.2">
      <c r="A376" s="63"/>
      <c r="B376" s="75" t="s">
        <v>1115</v>
      </c>
      <c r="C376" s="66" t="s">
        <v>1116</v>
      </c>
      <c r="D376" s="173" t="s">
        <v>412</v>
      </c>
      <c r="E376" s="79">
        <v>2000</v>
      </c>
      <c r="F376" s="109">
        <v>0.68</v>
      </c>
      <c r="G376" s="479"/>
      <c r="H376" s="78">
        <v>0.68</v>
      </c>
      <c r="I376" s="144"/>
      <c r="J376" s="23"/>
    </row>
    <row r="377" spans="1:10" ht="16" x14ac:dyDescent="0.2">
      <c r="A377" s="63"/>
      <c r="B377" s="75" t="s">
        <v>1115</v>
      </c>
      <c r="C377" s="66" t="s">
        <v>1116</v>
      </c>
      <c r="D377" s="173" t="s">
        <v>413</v>
      </c>
      <c r="E377" s="79">
        <v>200000</v>
      </c>
      <c r="F377" s="109">
        <v>8.36</v>
      </c>
      <c r="G377" s="479"/>
      <c r="H377" s="78">
        <v>8.36</v>
      </c>
      <c r="I377" s="144"/>
      <c r="J377" s="23"/>
    </row>
    <row r="378" spans="1:10" ht="16" x14ac:dyDescent="0.2">
      <c r="A378" s="63"/>
      <c r="B378" s="75" t="s">
        <v>1115</v>
      </c>
      <c r="C378" s="66" t="s">
        <v>1116</v>
      </c>
      <c r="D378" s="173" t="s">
        <v>418</v>
      </c>
      <c r="E378" s="79">
        <v>5000</v>
      </c>
      <c r="F378" s="109">
        <v>0.22</v>
      </c>
      <c r="G378" s="479"/>
      <c r="H378" s="78">
        <v>0.22</v>
      </c>
      <c r="I378" s="144"/>
      <c r="J378" s="23"/>
    </row>
    <row r="379" spans="1:10" ht="16" x14ac:dyDescent="0.2">
      <c r="A379" s="63"/>
      <c r="B379" s="75" t="s">
        <v>1115</v>
      </c>
      <c r="C379" s="66" t="s">
        <v>1116</v>
      </c>
      <c r="D379" s="173" t="s">
        <v>414</v>
      </c>
      <c r="E379" s="79">
        <v>2000</v>
      </c>
      <c r="F379" s="109">
        <v>7.0000000000000007E-2</v>
      </c>
      <c r="G379" s="479"/>
      <c r="H379" s="78">
        <v>7.0000000000000007E-2</v>
      </c>
      <c r="I379" s="144"/>
      <c r="J379" s="23"/>
    </row>
    <row r="380" spans="1:10" ht="16" x14ac:dyDescent="0.2">
      <c r="A380" s="63"/>
      <c r="B380" s="75"/>
      <c r="C380" s="66"/>
      <c r="D380" s="66"/>
      <c r="E380" s="79"/>
      <c r="F380" s="78"/>
      <c r="G380" s="277"/>
      <c r="H380" s="79"/>
      <c r="I380" s="78"/>
      <c r="J380" s="23"/>
    </row>
    <row r="381" spans="1:10" ht="16" x14ac:dyDescent="0.2">
      <c r="A381" s="63"/>
      <c r="B381" s="75" t="s">
        <v>608</v>
      </c>
      <c r="C381" s="66" t="s">
        <v>496</v>
      </c>
      <c r="D381" s="66" t="s">
        <v>411</v>
      </c>
      <c r="E381" s="79">
        <v>10000</v>
      </c>
      <c r="F381" s="109">
        <v>0</v>
      </c>
      <c r="G381" s="479">
        <v>1.26</v>
      </c>
      <c r="H381" s="79">
        <f>SUM(F381:G381)</f>
        <v>1.26</v>
      </c>
      <c r="I381" s="144">
        <f>H381</f>
        <v>1.26</v>
      </c>
      <c r="J381" s="23"/>
    </row>
    <row r="382" spans="1:10" ht="16" x14ac:dyDescent="0.2">
      <c r="A382" s="63"/>
      <c r="B382" s="75"/>
      <c r="C382" s="66"/>
      <c r="D382" s="66"/>
      <c r="E382" s="79"/>
      <c r="F382" s="78"/>
      <c r="G382" s="277"/>
      <c r="H382" s="79"/>
      <c r="I382" s="78"/>
      <c r="J382" s="23"/>
    </row>
    <row r="383" spans="1:10" ht="16" x14ac:dyDescent="0.2">
      <c r="A383" s="63"/>
      <c r="B383" s="75" t="s">
        <v>609</v>
      </c>
      <c r="C383" s="66" t="s">
        <v>137</v>
      </c>
      <c r="D383" s="66" t="s">
        <v>411</v>
      </c>
      <c r="E383" s="79">
        <v>100000</v>
      </c>
      <c r="F383" s="109">
        <f>H383-G383</f>
        <v>5.9399999999999995</v>
      </c>
      <c r="G383" s="479">
        <v>0.66</v>
      </c>
      <c r="H383" s="79">
        <v>6.6</v>
      </c>
      <c r="I383" s="144">
        <f>SUM(H383:H384)</f>
        <v>10.78</v>
      </c>
      <c r="J383" s="23"/>
    </row>
    <row r="384" spans="1:10" ht="16" x14ac:dyDescent="0.2">
      <c r="A384" s="63"/>
      <c r="B384" s="75" t="s">
        <v>609</v>
      </c>
      <c r="C384" s="66" t="s">
        <v>137</v>
      </c>
      <c r="D384" s="66" t="s">
        <v>413</v>
      </c>
      <c r="E384" s="79">
        <v>100000</v>
      </c>
      <c r="F384" s="109">
        <v>4.18</v>
      </c>
      <c r="G384" s="479"/>
      <c r="H384" s="79">
        <f>F384</f>
        <v>4.18</v>
      </c>
      <c r="I384" s="144"/>
      <c r="J384" s="23"/>
    </row>
    <row r="385" spans="1:10" ht="16" x14ac:dyDescent="0.2">
      <c r="A385" s="63"/>
      <c r="B385" s="75"/>
      <c r="C385" s="66"/>
      <c r="D385" s="66"/>
      <c r="E385" s="79"/>
      <c r="F385" s="78"/>
      <c r="G385" s="277"/>
      <c r="H385" s="79"/>
      <c r="I385" s="78"/>
      <c r="J385" s="23"/>
    </row>
    <row r="386" spans="1:10" ht="16" x14ac:dyDescent="0.2">
      <c r="A386" s="63"/>
      <c r="B386" s="75" t="s">
        <v>610</v>
      </c>
      <c r="C386" s="66" t="s">
        <v>45</v>
      </c>
      <c r="D386" s="66" t="s">
        <v>411</v>
      </c>
      <c r="E386" s="78">
        <v>10000</v>
      </c>
      <c r="F386" s="109">
        <v>0</v>
      </c>
      <c r="G386" s="479">
        <v>2.0099999999999998</v>
      </c>
      <c r="H386" s="78">
        <v>2.0099999999999998</v>
      </c>
      <c r="I386" s="144">
        <f>H386</f>
        <v>2.0099999999999998</v>
      </c>
      <c r="J386" s="211"/>
    </row>
    <row r="387" spans="1:10" ht="16" x14ac:dyDescent="0.2">
      <c r="A387" s="63"/>
      <c r="B387" s="75"/>
      <c r="C387" s="66"/>
      <c r="D387" s="66"/>
      <c r="E387" s="78"/>
      <c r="F387" s="78"/>
      <c r="G387" s="277"/>
      <c r="H387" s="78"/>
      <c r="I387" s="78"/>
      <c r="J387" s="211"/>
    </row>
    <row r="388" spans="1:10" ht="16" x14ac:dyDescent="0.2">
      <c r="A388" s="63"/>
      <c r="B388" s="75" t="s">
        <v>1117</v>
      </c>
      <c r="C388" s="66" t="s">
        <v>1118</v>
      </c>
      <c r="D388" s="66" t="s">
        <v>411</v>
      </c>
      <c r="E388" s="576">
        <v>100000</v>
      </c>
      <c r="F388" s="109">
        <v>18.09</v>
      </c>
      <c r="G388" s="144">
        <v>2.0099999999999998</v>
      </c>
      <c r="H388" s="78">
        <v>20.100000000000001</v>
      </c>
      <c r="I388" s="144">
        <f>SUM(H388:H393)</f>
        <v>80.73</v>
      </c>
      <c r="J388" s="211"/>
    </row>
    <row r="389" spans="1:10" ht="16" x14ac:dyDescent="0.2">
      <c r="A389" s="63"/>
      <c r="B389" s="75" t="s">
        <v>1117</v>
      </c>
      <c r="C389" s="66" t="s">
        <v>1118</v>
      </c>
      <c r="D389" s="173" t="s">
        <v>417</v>
      </c>
      <c r="E389" s="577">
        <v>100000</v>
      </c>
      <c r="F389" s="109">
        <v>44.1</v>
      </c>
      <c r="G389" s="144"/>
      <c r="H389" s="78">
        <v>44.1</v>
      </c>
      <c r="I389" s="144"/>
      <c r="J389" s="211"/>
    </row>
    <row r="390" spans="1:10" ht="16" x14ac:dyDescent="0.2">
      <c r="A390" s="63"/>
      <c r="B390" s="75" t="s">
        <v>1117</v>
      </c>
      <c r="C390" s="66" t="s">
        <v>1118</v>
      </c>
      <c r="D390" s="173" t="s">
        <v>412</v>
      </c>
      <c r="E390" s="577">
        <v>10000</v>
      </c>
      <c r="F390" s="109">
        <v>3.42</v>
      </c>
      <c r="G390" s="144"/>
      <c r="H390" s="78">
        <v>3.42</v>
      </c>
      <c r="I390" s="144"/>
      <c r="J390" s="211"/>
    </row>
    <row r="391" spans="1:10" ht="16" x14ac:dyDescent="0.2">
      <c r="A391" s="63"/>
      <c r="B391" s="75" t="s">
        <v>1117</v>
      </c>
      <c r="C391" s="66" t="s">
        <v>1118</v>
      </c>
      <c r="D391" s="173" t="s">
        <v>413</v>
      </c>
      <c r="E391" s="577">
        <v>200000</v>
      </c>
      <c r="F391" s="109">
        <v>8.36</v>
      </c>
      <c r="G391" s="144"/>
      <c r="H391" s="78">
        <v>8.36</v>
      </c>
      <c r="I391" s="144"/>
      <c r="J391" s="211"/>
    </row>
    <row r="392" spans="1:10" ht="16" x14ac:dyDescent="0.2">
      <c r="A392" s="63"/>
      <c r="B392" s="75" t="s">
        <v>1117</v>
      </c>
      <c r="C392" s="66" t="s">
        <v>1118</v>
      </c>
      <c r="D392" s="173" t="s">
        <v>418</v>
      </c>
      <c r="E392" s="577">
        <v>100000</v>
      </c>
      <c r="F392" s="109">
        <v>4.4000000000000004</v>
      </c>
      <c r="G392" s="144"/>
      <c r="H392" s="78">
        <v>4.4000000000000004</v>
      </c>
      <c r="I392" s="144"/>
      <c r="J392" s="211"/>
    </row>
    <row r="393" spans="1:10" ht="16" x14ac:dyDescent="0.2">
      <c r="A393" s="63"/>
      <c r="B393" s="75" t="s">
        <v>1117</v>
      </c>
      <c r="C393" s="66" t="s">
        <v>1118</v>
      </c>
      <c r="D393" s="173" t="s">
        <v>414</v>
      </c>
      <c r="E393" s="577">
        <v>10000</v>
      </c>
      <c r="F393" s="109">
        <v>0.35</v>
      </c>
      <c r="G393" s="144"/>
      <c r="H393" s="78">
        <v>0.35</v>
      </c>
      <c r="I393" s="144"/>
      <c r="J393" s="211" t="s">
        <v>1130</v>
      </c>
    </row>
    <row r="394" spans="1:10" ht="16" x14ac:dyDescent="0.2">
      <c r="A394" s="63"/>
      <c r="B394" s="75"/>
      <c r="C394" s="66"/>
      <c r="D394" s="66"/>
      <c r="E394" s="78"/>
      <c r="F394" s="78"/>
      <c r="G394" s="277"/>
      <c r="H394" s="78"/>
      <c r="I394" s="78"/>
      <c r="J394" s="211"/>
    </row>
    <row r="395" spans="1:10" ht="16" x14ac:dyDescent="0.2">
      <c r="A395" s="63"/>
      <c r="B395" s="75" t="s">
        <v>611</v>
      </c>
      <c r="C395" s="66" t="s">
        <v>230</v>
      </c>
      <c r="D395" s="66" t="s">
        <v>411</v>
      </c>
      <c r="E395" s="79">
        <v>100000</v>
      </c>
      <c r="F395" s="109">
        <v>45.18</v>
      </c>
      <c r="G395" s="479">
        <v>5.0199999999999996</v>
      </c>
      <c r="H395" s="79">
        <v>50.2</v>
      </c>
      <c r="I395" s="144">
        <f>SUM(H395:H398)</f>
        <v>97.65000000000002</v>
      </c>
      <c r="J395" s="23"/>
    </row>
    <row r="396" spans="1:10" ht="16" x14ac:dyDescent="0.2">
      <c r="A396" s="63"/>
      <c r="B396" s="75" t="s">
        <v>611</v>
      </c>
      <c r="C396" s="66" t="s">
        <v>230</v>
      </c>
      <c r="D396" s="66" t="s">
        <v>417</v>
      </c>
      <c r="E396" s="79">
        <v>50000</v>
      </c>
      <c r="F396" s="109">
        <v>33.85</v>
      </c>
      <c r="G396" s="479"/>
      <c r="H396" s="79">
        <f>F396</f>
        <v>33.85</v>
      </c>
      <c r="I396" s="144"/>
      <c r="J396" s="23"/>
    </row>
    <row r="397" spans="1:10" ht="16" x14ac:dyDescent="0.2">
      <c r="A397" s="63"/>
      <c r="B397" s="75" t="s">
        <v>611</v>
      </c>
      <c r="C397" s="66" t="s">
        <v>230</v>
      </c>
      <c r="D397" s="66" t="s">
        <v>413</v>
      </c>
      <c r="E397" s="79">
        <v>220000</v>
      </c>
      <c r="F397" s="109">
        <v>9.1999999999999993</v>
      </c>
      <c r="G397" s="479"/>
      <c r="H397" s="79">
        <f>F397</f>
        <v>9.1999999999999993</v>
      </c>
      <c r="I397" s="144"/>
      <c r="J397" s="23"/>
    </row>
    <row r="398" spans="1:10" ht="16" x14ac:dyDescent="0.2">
      <c r="A398" s="63"/>
      <c r="B398" s="75" t="s">
        <v>611</v>
      </c>
      <c r="C398" s="66" t="s">
        <v>230</v>
      </c>
      <c r="D398" s="173" t="s">
        <v>418</v>
      </c>
      <c r="E398" s="78">
        <v>100000</v>
      </c>
      <c r="F398" s="109">
        <v>4.4000000000000004</v>
      </c>
      <c r="G398" s="479"/>
      <c r="H398" s="78">
        <f>F398</f>
        <v>4.4000000000000004</v>
      </c>
      <c r="I398" s="144"/>
      <c r="J398" s="23"/>
    </row>
    <row r="399" spans="1:10" ht="16" x14ac:dyDescent="0.2">
      <c r="A399" s="63"/>
      <c r="B399" s="75"/>
      <c r="C399" s="66"/>
      <c r="D399" s="173"/>
      <c r="E399" s="78"/>
      <c r="F399" s="78"/>
      <c r="G399" s="277"/>
      <c r="H399" s="78"/>
      <c r="I399" s="78"/>
      <c r="J399" s="23"/>
    </row>
    <row r="400" spans="1:10" ht="16" x14ac:dyDescent="0.2">
      <c r="A400" s="63"/>
      <c r="B400" s="75" t="s">
        <v>1100</v>
      </c>
      <c r="C400" s="66" t="s">
        <v>1101</v>
      </c>
      <c r="D400" s="173" t="s">
        <v>411</v>
      </c>
      <c r="E400" s="78">
        <v>250000</v>
      </c>
      <c r="F400" s="109">
        <v>15.84</v>
      </c>
      <c r="G400" s="479">
        <v>0.66</v>
      </c>
      <c r="H400" s="78">
        <f>16.5</f>
        <v>16.5</v>
      </c>
      <c r="I400" s="144">
        <f>SUM(H400:H401)</f>
        <v>16.920000000000002</v>
      </c>
      <c r="J400" s="23"/>
    </row>
    <row r="401" spans="1:10" ht="16" x14ac:dyDescent="0.2">
      <c r="A401" s="63"/>
      <c r="B401" s="75" t="s">
        <v>1100</v>
      </c>
      <c r="C401" s="66" t="s">
        <v>1101</v>
      </c>
      <c r="D401" s="173" t="s">
        <v>413</v>
      </c>
      <c r="E401" s="78">
        <v>10000</v>
      </c>
      <c r="F401" s="109">
        <v>0.42</v>
      </c>
      <c r="G401" s="479"/>
      <c r="H401" s="78">
        <v>0.42</v>
      </c>
      <c r="I401" s="144"/>
      <c r="J401" s="23"/>
    </row>
    <row r="402" spans="1:10" ht="16" x14ac:dyDescent="0.2">
      <c r="A402" s="63"/>
      <c r="B402" s="75"/>
      <c r="C402" s="66"/>
      <c r="D402" s="66"/>
      <c r="E402" s="79"/>
      <c r="F402" s="78"/>
      <c r="G402" s="277"/>
      <c r="H402" s="79"/>
      <c r="I402" s="78"/>
      <c r="J402" s="23"/>
    </row>
    <row r="403" spans="1:10" ht="16" x14ac:dyDescent="0.2">
      <c r="A403" s="63"/>
      <c r="B403" s="75" t="s">
        <v>612</v>
      </c>
      <c r="C403" s="66" t="s">
        <v>334</v>
      </c>
      <c r="D403" s="66" t="s">
        <v>411</v>
      </c>
      <c r="E403" s="78">
        <v>50000</v>
      </c>
      <c r="F403" s="109">
        <f>H403-G403</f>
        <v>12.32</v>
      </c>
      <c r="G403" s="479">
        <v>3.08</v>
      </c>
      <c r="H403" s="78">
        <v>15.4</v>
      </c>
      <c r="I403" s="144">
        <f>SUM(H403:H408)</f>
        <v>70.92</v>
      </c>
      <c r="J403" s="23"/>
    </row>
    <row r="404" spans="1:10" ht="16" x14ac:dyDescent="0.2">
      <c r="A404" s="63"/>
      <c r="B404" s="75" t="s">
        <v>612</v>
      </c>
      <c r="C404" s="66" t="s">
        <v>334</v>
      </c>
      <c r="D404" s="173" t="s">
        <v>417</v>
      </c>
      <c r="E404" s="78">
        <v>50000</v>
      </c>
      <c r="F404" s="109">
        <v>22.05</v>
      </c>
      <c r="G404" s="479"/>
      <c r="H404" s="78">
        <f>F404</f>
        <v>22.05</v>
      </c>
      <c r="I404" s="144"/>
      <c r="J404" s="104" t="s">
        <v>1158</v>
      </c>
    </row>
    <row r="405" spans="1:10" ht="16" x14ac:dyDescent="0.2">
      <c r="A405" s="63"/>
      <c r="B405" s="75" t="s">
        <v>612</v>
      </c>
      <c r="C405" s="66" t="s">
        <v>334</v>
      </c>
      <c r="D405" s="173" t="s">
        <v>412</v>
      </c>
      <c r="E405" s="78">
        <v>10000</v>
      </c>
      <c r="F405" s="109">
        <v>3.42</v>
      </c>
      <c r="G405" s="479"/>
      <c r="H405" s="78">
        <f>F405</f>
        <v>3.42</v>
      </c>
      <c r="I405" s="144"/>
      <c r="J405" s="91"/>
    </row>
    <row r="406" spans="1:10" ht="16" x14ac:dyDescent="0.2">
      <c r="A406" s="63"/>
      <c r="B406" s="75" t="s">
        <v>612</v>
      </c>
      <c r="C406" s="66" t="s">
        <v>334</v>
      </c>
      <c r="D406" s="173" t="s">
        <v>413</v>
      </c>
      <c r="E406" s="78">
        <v>500000</v>
      </c>
      <c r="F406" s="109">
        <v>20.9</v>
      </c>
      <c r="G406" s="479"/>
      <c r="H406" s="78">
        <f>F406</f>
        <v>20.9</v>
      </c>
      <c r="I406" s="144"/>
      <c r="J406" s="91"/>
    </row>
    <row r="407" spans="1:10" ht="16" x14ac:dyDescent="0.2">
      <c r="A407" s="63"/>
      <c r="B407" s="75" t="s">
        <v>612</v>
      </c>
      <c r="C407" s="66" t="s">
        <v>334</v>
      </c>
      <c r="D407" s="173" t="s">
        <v>418</v>
      </c>
      <c r="E407" s="78">
        <v>200000</v>
      </c>
      <c r="F407" s="109">
        <v>8.8000000000000007</v>
      </c>
      <c r="G407" s="479"/>
      <c r="H407" s="78">
        <f>F407</f>
        <v>8.8000000000000007</v>
      </c>
      <c r="I407" s="144"/>
      <c r="J407" s="91"/>
    </row>
    <row r="408" spans="1:10" ht="16" x14ac:dyDescent="0.2">
      <c r="A408" s="63"/>
      <c r="B408" s="75" t="s">
        <v>612</v>
      </c>
      <c r="C408" s="66" t="s">
        <v>334</v>
      </c>
      <c r="D408" s="173" t="s">
        <v>414</v>
      </c>
      <c r="E408" s="78">
        <v>10000</v>
      </c>
      <c r="F408" s="109">
        <v>0.35</v>
      </c>
      <c r="G408" s="479"/>
      <c r="H408" s="79">
        <f>F408</f>
        <v>0.35</v>
      </c>
      <c r="I408" s="144"/>
      <c r="J408" s="91"/>
    </row>
    <row r="409" spans="1:10" ht="16" x14ac:dyDescent="0.2">
      <c r="A409" s="63"/>
      <c r="B409" s="75"/>
      <c r="C409" s="66"/>
      <c r="D409" s="173"/>
      <c r="E409" s="78"/>
      <c r="F409" s="78"/>
      <c r="G409" s="277"/>
      <c r="H409" s="78"/>
      <c r="I409" s="78"/>
      <c r="J409" s="91"/>
    </row>
    <row r="410" spans="1:10" ht="16" x14ac:dyDescent="0.2">
      <c r="A410" s="63"/>
      <c r="B410" s="75" t="s">
        <v>1166</v>
      </c>
      <c r="C410" s="66" t="s">
        <v>1167</v>
      </c>
      <c r="D410" s="173" t="s">
        <v>411</v>
      </c>
      <c r="E410" s="78">
        <v>150000</v>
      </c>
      <c r="F410" s="109">
        <v>7.42</v>
      </c>
      <c r="G410" s="479">
        <v>0.53</v>
      </c>
      <c r="H410" s="79">
        <f>SUM(F410:G410)</f>
        <v>7.95</v>
      </c>
      <c r="I410" s="144">
        <f>SUM(H410:H413)</f>
        <v>20.62</v>
      </c>
      <c r="J410" s="91"/>
    </row>
    <row r="411" spans="1:10" ht="16" x14ac:dyDescent="0.2">
      <c r="A411" s="63"/>
      <c r="B411" s="75" t="s">
        <v>1166</v>
      </c>
      <c r="C411" s="66" t="s">
        <v>1167</v>
      </c>
      <c r="D411" s="173" t="s">
        <v>417</v>
      </c>
      <c r="E411" s="78">
        <v>50000</v>
      </c>
      <c r="F411" s="109">
        <v>4.2</v>
      </c>
      <c r="G411" s="479"/>
      <c r="H411" s="79">
        <v>4.2</v>
      </c>
      <c r="I411" s="144"/>
      <c r="J411" s="91"/>
    </row>
    <row r="412" spans="1:10" ht="16" x14ac:dyDescent="0.2">
      <c r="A412" s="63"/>
      <c r="B412" s="75" t="s">
        <v>1166</v>
      </c>
      <c r="C412" s="66" t="s">
        <v>1167</v>
      </c>
      <c r="D412" s="173" t="s">
        <v>413</v>
      </c>
      <c r="E412" s="78">
        <v>150000</v>
      </c>
      <c r="F412" s="109">
        <v>6.27</v>
      </c>
      <c r="G412" s="479"/>
      <c r="H412" s="79">
        <v>6.27</v>
      </c>
      <c r="I412" s="144"/>
      <c r="J412" s="91"/>
    </row>
    <row r="413" spans="1:10" ht="16" x14ac:dyDescent="0.2">
      <c r="A413" s="63"/>
      <c r="B413" s="75" t="s">
        <v>1166</v>
      </c>
      <c r="C413" s="66" t="s">
        <v>1167</v>
      </c>
      <c r="D413" s="66" t="s">
        <v>418</v>
      </c>
      <c r="E413" s="78">
        <v>50000</v>
      </c>
      <c r="F413" s="109">
        <v>2.2000000000000002</v>
      </c>
      <c r="G413" s="479"/>
      <c r="H413" s="79">
        <v>2.2000000000000002</v>
      </c>
      <c r="I413" s="144"/>
      <c r="J413" s="91"/>
    </row>
    <row r="414" spans="1:10" ht="16" x14ac:dyDescent="0.2">
      <c r="A414" s="63"/>
      <c r="B414" s="75"/>
      <c r="C414" s="66"/>
      <c r="D414" s="66"/>
      <c r="E414" s="78"/>
      <c r="F414" s="78"/>
      <c r="G414" s="277"/>
      <c r="H414" s="79"/>
      <c r="I414" s="78"/>
      <c r="J414" s="91"/>
    </row>
    <row r="415" spans="1:10" ht="16" x14ac:dyDescent="0.2">
      <c r="A415" s="63"/>
      <c r="B415" s="75" t="s">
        <v>613</v>
      </c>
      <c r="C415" s="66" t="s">
        <v>182</v>
      </c>
      <c r="D415" s="66" t="s">
        <v>411</v>
      </c>
      <c r="E415" s="78">
        <v>10000</v>
      </c>
      <c r="F415" s="109">
        <v>0</v>
      </c>
      <c r="G415" s="479">
        <v>1.26</v>
      </c>
      <c r="H415" s="78">
        <f>SUM(F415:G415)</f>
        <v>1.26</v>
      </c>
      <c r="I415" s="144">
        <f>SUM(H415:H416)</f>
        <v>2.17</v>
      </c>
      <c r="J415" s="104"/>
    </row>
    <row r="416" spans="1:10" ht="16" x14ac:dyDescent="0.2">
      <c r="A416" s="63"/>
      <c r="B416" s="75" t="s">
        <v>613</v>
      </c>
      <c r="C416" s="66" t="s">
        <v>182</v>
      </c>
      <c r="D416" s="66" t="s">
        <v>417</v>
      </c>
      <c r="E416" s="78">
        <v>5000</v>
      </c>
      <c r="F416" s="109">
        <v>0.91</v>
      </c>
      <c r="G416" s="478"/>
      <c r="H416" s="78">
        <f>F416</f>
        <v>0.91</v>
      </c>
      <c r="I416" s="144"/>
      <c r="J416" s="104"/>
    </row>
    <row r="417" spans="1:10" ht="16" x14ac:dyDescent="0.2">
      <c r="A417" s="63"/>
      <c r="B417" s="75"/>
      <c r="D417" s="66"/>
      <c r="E417" s="78"/>
      <c r="F417" s="78"/>
      <c r="G417" s="277"/>
      <c r="H417" s="78"/>
      <c r="I417" s="78"/>
      <c r="J417" s="104"/>
    </row>
    <row r="418" spans="1:10" ht="16" x14ac:dyDescent="0.2">
      <c r="A418" s="63"/>
      <c r="B418" s="75" t="s">
        <v>614</v>
      </c>
      <c r="C418" s="66" t="s">
        <v>366</v>
      </c>
      <c r="D418" s="66" t="s">
        <v>411</v>
      </c>
      <c r="E418" s="78">
        <v>10000</v>
      </c>
      <c r="F418" s="109">
        <v>0</v>
      </c>
      <c r="G418" s="479">
        <v>5.0199999999999996</v>
      </c>
      <c r="H418" s="78">
        <v>5.0199999999999996</v>
      </c>
      <c r="I418" s="144">
        <f>SUM(H418:H423)</f>
        <v>21.78</v>
      </c>
      <c r="J418" s="104"/>
    </row>
    <row r="419" spans="1:10" ht="16" x14ac:dyDescent="0.2">
      <c r="A419" s="63"/>
      <c r="B419" s="75" t="s">
        <v>614</v>
      </c>
      <c r="C419" s="66" t="s">
        <v>366</v>
      </c>
      <c r="D419" s="173" t="s">
        <v>417</v>
      </c>
      <c r="E419" s="78">
        <v>10000</v>
      </c>
      <c r="F419" s="109">
        <v>4.41</v>
      </c>
      <c r="G419" s="479"/>
      <c r="H419" s="78">
        <f>F419</f>
        <v>4.41</v>
      </c>
      <c r="I419" s="144"/>
      <c r="J419" s="211"/>
    </row>
    <row r="420" spans="1:10" ht="16" x14ac:dyDescent="0.2">
      <c r="A420" s="63"/>
      <c r="B420" s="75" t="s">
        <v>614</v>
      </c>
      <c r="C420" s="66" t="s">
        <v>366</v>
      </c>
      <c r="D420" s="173" t="s">
        <v>412</v>
      </c>
      <c r="E420" s="78">
        <v>10000</v>
      </c>
      <c r="F420" s="109">
        <v>3.42</v>
      </c>
      <c r="G420" s="479"/>
      <c r="H420" s="78">
        <f>F420</f>
        <v>3.42</v>
      </c>
      <c r="I420" s="144"/>
      <c r="J420" s="104"/>
    </row>
    <row r="421" spans="1:10" ht="16" x14ac:dyDescent="0.2">
      <c r="A421" s="63"/>
      <c r="B421" s="75" t="s">
        <v>614</v>
      </c>
      <c r="C421" s="66" t="s">
        <v>366</v>
      </c>
      <c r="D421" s="173" t="s">
        <v>413</v>
      </c>
      <c r="E421" s="78">
        <v>100000</v>
      </c>
      <c r="F421" s="109">
        <v>4.18</v>
      </c>
      <c r="G421" s="479"/>
      <c r="H421" s="78">
        <f>F421</f>
        <v>4.18</v>
      </c>
      <c r="I421" s="144"/>
      <c r="J421" s="104"/>
    </row>
    <row r="422" spans="1:10" ht="16" x14ac:dyDescent="0.2">
      <c r="A422" s="63"/>
      <c r="B422" s="75" t="s">
        <v>614</v>
      </c>
      <c r="C422" s="66" t="s">
        <v>366</v>
      </c>
      <c r="D422" s="173" t="s">
        <v>418</v>
      </c>
      <c r="E422" s="78">
        <v>100000</v>
      </c>
      <c r="F422" s="109">
        <v>4.4000000000000004</v>
      </c>
      <c r="G422" s="479"/>
      <c r="H422" s="78">
        <f>F422</f>
        <v>4.4000000000000004</v>
      </c>
      <c r="I422" s="144"/>
      <c r="J422" s="104"/>
    </row>
    <row r="423" spans="1:10" ht="16" x14ac:dyDescent="0.2">
      <c r="A423" s="63"/>
      <c r="B423" s="75" t="s">
        <v>614</v>
      </c>
      <c r="C423" s="66" t="s">
        <v>366</v>
      </c>
      <c r="D423" s="173" t="s">
        <v>414</v>
      </c>
      <c r="E423" s="78">
        <v>10000</v>
      </c>
      <c r="F423" s="109">
        <v>0.35</v>
      </c>
      <c r="G423" s="479"/>
      <c r="H423" s="78">
        <f>F423</f>
        <v>0.35</v>
      </c>
      <c r="I423" s="144"/>
      <c r="J423" s="104"/>
    </row>
    <row r="424" spans="1:10" ht="16" x14ac:dyDescent="0.2">
      <c r="A424" s="63"/>
      <c r="B424" s="75"/>
      <c r="C424" s="66"/>
      <c r="D424" s="66"/>
      <c r="E424" s="78"/>
      <c r="F424" s="78"/>
      <c r="G424" s="277"/>
      <c r="H424" s="78"/>
      <c r="I424" s="78"/>
      <c r="J424" s="104"/>
    </row>
    <row r="425" spans="1:10" ht="16" x14ac:dyDescent="0.2">
      <c r="A425" s="63"/>
      <c r="B425" s="75" t="s">
        <v>536</v>
      </c>
      <c r="C425" s="66" t="s">
        <v>524</v>
      </c>
      <c r="D425" s="66" t="s">
        <v>411</v>
      </c>
      <c r="E425" s="78">
        <v>10000</v>
      </c>
      <c r="F425" s="109">
        <v>0</v>
      </c>
      <c r="G425" s="479">
        <v>0.91</v>
      </c>
      <c r="H425" s="78">
        <v>0.91</v>
      </c>
      <c r="I425" s="144">
        <f>SUM(H425:H428)</f>
        <v>4.38</v>
      </c>
      <c r="J425" s="23"/>
    </row>
    <row r="426" spans="1:10" ht="16" x14ac:dyDescent="0.2">
      <c r="A426" s="63"/>
      <c r="B426" s="75" t="s">
        <v>536</v>
      </c>
      <c r="C426" s="66" t="s">
        <v>524</v>
      </c>
      <c r="D426" s="66" t="s">
        <v>417</v>
      </c>
      <c r="E426" s="78">
        <v>10000</v>
      </c>
      <c r="F426" s="109">
        <v>1.26</v>
      </c>
      <c r="G426" s="479"/>
      <c r="H426" s="78">
        <v>1.26</v>
      </c>
      <c r="I426" s="144"/>
      <c r="J426" s="23"/>
    </row>
    <row r="427" spans="1:10" ht="16" x14ac:dyDescent="0.2">
      <c r="A427" s="63"/>
      <c r="B427" s="75" t="s">
        <v>536</v>
      </c>
      <c r="C427" s="66" t="s">
        <v>524</v>
      </c>
      <c r="D427" s="66" t="s">
        <v>412</v>
      </c>
      <c r="E427" s="78">
        <v>4000</v>
      </c>
      <c r="F427" s="109">
        <v>1.37</v>
      </c>
      <c r="G427" s="479"/>
      <c r="H427" s="78">
        <f>F427</f>
        <v>1.37</v>
      </c>
      <c r="I427" s="144"/>
      <c r="J427" s="23"/>
    </row>
    <row r="428" spans="1:10" ht="16" x14ac:dyDescent="0.2">
      <c r="A428" s="63"/>
      <c r="B428" s="75" t="s">
        <v>536</v>
      </c>
      <c r="C428" s="66" t="s">
        <v>524</v>
      </c>
      <c r="D428" s="66" t="s">
        <v>413</v>
      </c>
      <c r="E428" s="78">
        <v>20000</v>
      </c>
      <c r="F428" s="109">
        <v>0.84</v>
      </c>
      <c r="G428" s="479"/>
      <c r="H428" s="78">
        <f>F428</f>
        <v>0.84</v>
      </c>
      <c r="I428" s="144"/>
      <c r="J428" s="23"/>
    </row>
    <row r="429" spans="1:10" ht="16" x14ac:dyDescent="0.2">
      <c r="A429" s="63"/>
      <c r="B429" s="75"/>
      <c r="C429" s="66"/>
      <c r="D429" s="66"/>
      <c r="E429" s="78"/>
      <c r="F429" s="78"/>
      <c r="G429" s="277"/>
      <c r="H429" s="78"/>
      <c r="I429" s="78"/>
      <c r="J429" s="23"/>
    </row>
    <row r="430" spans="1:10" ht="16" x14ac:dyDescent="0.2">
      <c r="A430" s="63"/>
      <c r="B430" s="75" t="s">
        <v>725</v>
      </c>
      <c r="C430" s="66" t="s">
        <v>745</v>
      </c>
      <c r="D430" s="66" t="s">
        <v>411</v>
      </c>
      <c r="E430" s="78">
        <v>20000</v>
      </c>
      <c r="F430" s="109">
        <v>2.0099999999999998</v>
      </c>
      <c r="G430" s="479">
        <v>2.0099999999999998</v>
      </c>
      <c r="H430" s="78">
        <v>4.0199999999999996</v>
      </c>
      <c r="I430" s="144">
        <f>SUM(H430:H433)</f>
        <v>17.009999999999998</v>
      </c>
      <c r="J430" s="23"/>
    </row>
    <row r="431" spans="1:10" ht="16" x14ac:dyDescent="0.2">
      <c r="A431" s="63"/>
      <c r="B431" s="75" t="s">
        <v>725</v>
      </c>
      <c r="C431" s="66" t="s">
        <v>745</v>
      </c>
      <c r="D431" s="66" t="s">
        <v>417</v>
      </c>
      <c r="E431" s="78">
        <v>10000</v>
      </c>
      <c r="F431" s="109">
        <v>4.41</v>
      </c>
      <c r="G431" s="479"/>
      <c r="H431" s="78">
        <v>4.41</v>
      </c>
      <c r="I431" s="144"/>
      <c r="J431" s="23"/>
    </row>
    <row r="432" spans="1:10" ht="16" x14ac:dyDescent="0.2">
      <c r="A432" s="63"/>
      <c r="B432" s="75" t="s">
        <v>725</v>
      </c>
      <c r="C432" s="66" t="s">
        <v>745</v>
      </c>
      <c r="D432" s="66" t="s">
        <v>413</v>
      </c>
      <c r="E432" s="78">
        <v>100000</v>
      </c>
      <c r="F432" s="109">
        <v>4.18</v>
      </c>
      <c r="G432" s="479"/>
      <c r="H432" s="78">
        <v>4.18</v>
      </c>
      <c r="I432" s="144"/>
      <c r="J432" s="23"/>
    </row>
    <row r="433" spans="1:10" ht="16" x14ac:dyDescent="0.2">
      <c r="A433" s="63"/>
      <c r="B433" s="75" t="s">
        <v>725</v>
      </c>
      <c r="C433" s="66" t="s">
        <v>745</v>
      </c>
      <c r="D433" s="66" t="s">
        <v>418</v>
      </c>
      <c r="E433" s="78">
        <v>200000</v>
      </c>
      <c r="F433" s="109">
        <v>4.4000000000000004</v>
      </c>
      <c r="G433" s="479"/>
      <c r="H433" s="78">
        <v>4.4000000000000004</v>
      </c>
      <c r="I433" s="144"/>
      <c r="J433" s="23"/>
    </row>
    <row r="434" spans="1:10" ht="16" x14ac:dyDescent="0.2">
      <c r="A434" s="63"/>
      <c r="B434" s="75"/>
      <c r="C434" s="66"/>
      <c r="D434" s="66"/>
      <c r="E434" s="78"/>
      <c r="F434" s="78"/>
      <c r="G434" s="277"/>
      <c r="H434" s="78"/>
      <c r="I434" s="78"/>
      <c r="J434" s="23"/>
    </row>
    <row r="435" spans="1:10" ht="16" x14ac:dyDescent="0.2">
      <c r="A435" s="63"/>
      <c r="B435" s="75" t="s">
        <v>616</v>
      </c>
      <c r="C435" s="66" t="s">
        <v>437</v>
      </c>
      <c r="D435" s="66" t="s">
        <v>411</v>
      </c>
      <c r="E435" s="78">
        <v>100000</v>
      </c>
      <c r="F435" s="109">
        <v>8.19</v>
      </c>
      <c r="G435" s="479">
        <v>0.91</v>
      </c>
      <c r="H435" s="78">
        <f>F435+G435</f>
        <v>9.1</v>
      </c>
      <c r="I435" s="144">
        <f>SUM(H435:H437)</f>
        <v>12.52</v>
      </c>
      <c r="J435" s="23"/>
    </row>
    <row r="436" spans="1:10" ht="16" x14ac:dyDescent="0.2">
      <c r="A436" s="63"/>
      <c r="B436" s="75" t="s">
        <v>616</v>
      </c>
      <c r="C436" s="66" t="s">
        <v>437</v>
      </c>
      <c r="D436" s="66" t="s">
        <v>413</v>
      </c>
      <c r="E436" s="78">
        <v>10000</v>
      </c>
      <c r="F436" s="109">
        <v>0</v>
      </c>
      <c r="G436" s="479"/>
      <c r="H436" s="78">
        <f>F436</f>
        <v>0</v>
      </c>
      <c r="I436" s="144"/>
      <c r="J436" s="23" t="s">
        <v>1190</v>
      </c>
    </row>
    <row r="437" spans="1:10" ht="16" x14ac:dyDescent="0.2">
      <c r="A437" s="63"/>
      <c r="B437" s="75" t="s">
        <v>616</v>
      </c>
      <c r="C437" s="66" t="s">
        <v>437</v>
      </c>
      <c r="D437" s="66" t="s">
        <v>412</v>
      </c>
      <c r="E437" s="78">
        <v>10000</v>
      </c>
      <c r="F437" s="109">
        <v>3.42</v>
      </c>
      <c r="G437" s="479"/>
      <c r="H437" s="78">
        <v>3.42</v>
      </c>
      <c r="I437" s="144"/>
      <c r="J437" s="23"/>
    </row>
    <row r="438" spans="1:10" ht="16" x14ac:dyDescent="0.2">
      <c r="A438" s="63"/>
      <c r="B438" s="75"/>
      <c r="C438" s="66"/>
      <c r="D438" s="66"/>
      <c r="E438" s="79"/>
      <c r="F438" s="78"/>
      <c r="G438" s="277"/>
      <c r="H438" s="79"/>
      <c r="I438"/>
      <c r="J438" s="23"/>
    </row>
    <row r="439" spans="1:10" ht="16" x14ac:dyDescent="0.2">
      <c r="A439" s="63"/>
      <c r="B439" s="75" t="s">
        <v>1020</v>
      </c>
      <c r="C439" s="66" t="s">
        <v>1021</v>
      </c>
      <c r="D439" s="173" t="s">
        <v>411</v>
      </c>
      <c r="E439" s="78">
        <v>250000</v>
      </c>
      <c r="F439" s="109">
        <v>21.84</v>
      </c>
      <c r="G439" s="479">
        <v>0.91</v>
      </c>
      <c r="H439" s="79">
        <f>SUM(F439:G439)</f>
        <v>22.75</v>
      </c>
      <c r="I439" s="144">
        <f>SUM(H439:H442)</f>
        <v>50.5</v>
      </c>
      <c r="J439" s="23"/>
    </row>
    <row r="440" spans="1:10" ht="16" x14ac:dyDescent="0.2">
      <c r="A440" s="63"/>
      <c r="B440" s="75" t="s">
        <v>1020</v>
      </c>
      <c r="C440" s="66" t="s">
        <v>1021</v>
      </c>
      <c r="D440" s="173" t="s">
        <v>417</v>
      </c>
      <c r="E440" s="78">
        <v>50000</v>
      </c>
      <c r="F440" s="109">
        <v>6.3</v>
      </c>
      <c r="G440" s="479"/>
      <c r="H440" s="79">
        <v>6.3</v>
      </c>
      <c r="I440" s="144"/>
      <c r="J440" s="23"/>
    </row>
    <row r="441" spans="1:10" ht="16" x14ac:dyDescent="0.2">
      <c r="A441" s="63"/>
      <c r="B441" s="75" t="s">
        <v>1020</v>
      </c>
      <c r="C441" s="66" t="s">
        <v>1021</v>
      </c>
      <c r="D441" s="173" t="s">
        <v>413</v>
      </c>
      <c r="E441" s="78">
        <v>250000</v>
      </c>
      <c r="F441" s="109">
        <v>10.45</v>
      </c>
      <c r="G441" s="479"/>
      <c r="H441" s="79">
        <v>10.45</v>
      </c>
      <c r="I441" s="144"/>
      <c r="J441" s="23"/>
    </row>
    <row r="442" spans="1:10" ht="16" x14ac:dyDescent="0.2">
      <c r="A442" s="63"/>
      <c r="B442" s="75" t="s">
        <v>1020</v>
      </c>
      <c r="C442" s="66" t="s">
        <v>1021</v>
      </c>
      <c r="D442" s="173" t="s">
        <v>418</v>
      </c>
      <c r="E442" s="78">
        <v>250000</v>
      </c>
      <c r="F442" s="109">
        <v>11</v>
      </c>
      <c r="G442" s="479"/>
      <c r="H442" s="79">
        <v>11</v>
      </c>
      <c r="I442" s="144"/>
      <c r="J442" s="23"/>
    </row>
    <row r="443" spans="1:10" ht="16" x14ac:dyDescent="0.2">
      <c r="A443" s="63"/>
      <c r="B443" s="75"/>
      <c r="C443" s="66"/>
      <c r="D443" s="173"/>
      <c r="E443" s="78"/>
      <c r="F443" s="78"/>
      <c r="G443" s="277"/>
      <c r="H443" s="78"/>
      <c r="I443" s="78"/>
      <c r="J443" s="23"/>
    </row>
    <row r="444" spans="1:10" ht="16" x14ac:dyDescent="0.2">
      <c r="A444" s="63"/>
      <c r="B444" s="75" t="s">
        <v>1184</v>
      </c>
      <c r="C444" s="66" t="s">
        <v>1185</v>
      </c>
      <c r="D444" s="66" t="s">
        <v>411</v>
      </c>
      <c r="E444" s="78">
        <v>10000</v>
      </c>
      <c r="F444" s="109">
        <v>0</v>
      </c>
      <c r="G444" s="479">
        <v>1.26</v>
      </c>
      <c r="H444" s="78">
        <v>1.26</v>
      </c>
      <c r="I444" s="144">
        <v>1.26</v>
      </c>
      <c r="J444" s="23"/>
    </row>
    <row r="445" spans="1:10" ht="16" x14ac:dyDescent="0.2">
      <c r="A445" s="63"/>
      <c r="B445" s="75"/>
      <c r="C445" s="66"/>
      <c r="D445" s="173"/>
      <c r="E445" s="78"/>
      <c r="F445" s="78"/>
      <c r="G445" s="277"/>
      <c r="H445" s="79"/>
      <c r="I445" s="78"/>
      <c r="J445" s="23"/>
    </row>
    <row r="446" spans="1:10" ht="16" x14ac:dyDescent="0.2">
      <c r="A446" s="63"/>
      <c r="B446" s="75" t="s">
        <v>1086</v>
      </c>
      <c r="C446" s="66" t="s">
        <v>1087</v>
      </c>
      <c r="D446" s="173" t="s">
        <v>411</v>
      </c>
      <c r="E446" s="78">
        <v>250000</v>
      </c>
      <c r="F446" s="109">
        <v>15.84</v>
      </c>
      <c r="G446" s="479">
        <v>0.66</v>
      </c>
      <c r="H446" s="79">
        <v>16.5</v>
      </c>
      <c r="I446" s="144">
        <f>SUM(H446:H447)</f>
        <v>16.920000000000002</v>
      </c>
      <c r="J446" s="23" t="s">
        <v>952</v>
      </c>
    </row>
    <row r="447" spans="1:10" ht="16" x14ac:dyDescent="0.2">
      <c r="A447" s="63"/>
      <c r="B447" s="75" t="s">
        <v>1086</v>
      </c>
      <c r="C447" s="66" t="s">
        <v>1087</v>
      </c>
      <c r="D447" s="173" t="s">
        <v>413</v>
      </c>
      <c r="E447" s="78">
        <v>10000</v>
      </c>
      <c r="F447" s="109">
        <v>0.42</v>
      </c>
      <c r="G447" s="479"/>
      <c r="H447" s="79">
        <v>0.42</v>
      </c>
      <c r="I447" s="144"/>
      <c r="J447" s="23"/>
    </row>
    <row r="448" spans="1:10" ht="16" x14ac:dyDescent="0.2">
      <c r="A448" s="63"/>
      <c r="B448" s="75"/>
      <c r="C448" s="66"/>
      <c r="D448" s="173"/>
      <c r="E448" s="78"/>
      <c r="F448" s="78"/>
      <c r="G448" s="277"/>
      <c r="H448" s="79"/>
      <c r="I448" s="78"/>
      <c r="J448" s="23"/>
    </row>
    <row r="449" spans="1:10" ht="16" x14ac:dyDescent="0.2">
      <c r="A449" s="63"/>
      <c r="B449" s="75" t="s">
        <v>537</v>
      </c>
      <c r="C449" s="66" t="s">
        <v>531</v>
      </c>
      <c r="D449" s="173" t="s">
        <v>411</v>
      </c>
      <c r="E449" s="78">
        <v>10000</v>
      </c>
      <c r="F449" s="109">
        <v>0</v>
      </c>
      <c r="G449" s="479">
        <v>3.08</v>
      </c>
      <c r="H449" s="78">
        <f>SUM(F449:G449)</f>
        <v>3.08</v>
      </c>
      <c r="I449" s="144">
        <f>SUM(H449:H452)</f>
        <v>18.43</v>
      </c>
      <c r="J449" s="23"/>
    </row>
    <row r="450" spans="1:10" ht="16" x14ac:dyDescent="0.2">
      <c r="A450" s="63"/>
      <c r="B450" s="75" t="s">
        <v>537</v>
      </c>
      <c r="C450" s="66" t="s">
        <v>531</v>
      </c>
      <c r="D450" s="173" t="s">
        <v>417</v>
      </c>
      <c r="E450" s="78">
        <v>10000</v>
      </c>
      <c r="F450" s="109">
        <v>6.77</v>
      </c>
      <c r="G450" s="479"/>
      <c r="H450" s="78">
        <v>6.77</v>
      </c>
      <c r="I450" s="144"/>
      <c r="J450" s="23"/>
    </row>
    <row r="451" spans="1:10" ht="16" x14ac:dyDescent="0.2">
      <c r="A451" s="63"/>
      <c r="B451" s="75" t="s">
        <v>537</v>
      </c>
      <c r="C451" s="66" t="s">
        <v>531</v>
      </c>
      <c r="D451" s="173" t="s">
        <v>413</v>
      </c>
      <c r="E451" s="78">
        <v>100000</v>
      </c>
      <c r="F451" s="109">
        <v>4.18</v>
      </c>
      <c r="G451" s="479"/>
      <c r="H451" s="78">
        <f>F451</f>
        <v>4.18</v>
      </c>
      <c r="I451" s="144"/>
      <c r="J451" s="23"/>
    </row>
    <row r="452" spans="1:10" ht="16" x14ac:dyDescent="0.2">
      <c r="A452" s="63"/>
      <c r="B452" s="75" t="s">
        <v>537</v>
      </c>
      <c r="C452" s="66" t="s">
        <v>531</v>
      </c>
      <c r="D452" s="173" t="s">
        <v>418</v>
      </c>
      <c r="E452" s="78">
        <v>100000</v>
      </c>
      <c r="F452" s="109">
        <v>4.4000000000000004</v>
      </c>
      <c r="G452" s="479"/>
      <c r="H452" s="78">
        <f>F452</f>
        <v>4.4000000000000004</v>
      </c>
      <c r="I452" s="144"/>
      <c r="J452" s="23"/>
    </row>
    <row r="453" spans="1:10" ht="16" x14ac:dyDescent="0.2">
      <c r="A453" s="63"/>
      <c r="B453" s="75"/>
      <c r="C453" s="66"/>
      <c r="D453" s="173"/>
      <c r="E453" s="78"/>
      <c r="F453" s="78"/>
      <c r="G453" s="277"/>
      <c r="H453" s="78"/>
      <c r="I453" s="78"/>
      <c r="J453" s="23"/>
    </row>
    <row r="454" spans="1:10" ht="16" x14ac:dyDescent="0.2">
      <c r="A454" s="63"/>
      <c r="B454" s="75" t="s">
        <v>663</v>
      </c>
      <c r="C454" s="66" t="s">
        <v>662</v>
      </c>
      <c r="D454" s="173" t="s">
        <v>411</v>
      </c>
      <c r="E454" s="78">
        <v>200000</v>
      </c>
      <c r="F454" s="109">
        <v>58.52</v>
      </c>
      <c r="G454" s="479">
        <v>3.08</v>
      </c>
      <c r="H454" s="78">
        <f>F454+G454</f>
        <v>61.6</v>
      </c>
      <c r="I454" s="144">
        <f>SUM(H454:H459)</f>
        <v>104.58</v>
      </c>
      <c r="J454" s="23"/>
    </row>
    <row r="455" spans="1:10" ht="16" x14ac:dyDescent="0.2">
      <c r="A455" s="63"/>
      <c r="B455" s="75" t="s">
        <v>663</v>
      </c>
      <c r="C455" s="66" t="s">
        <v>662</v>
      </c>
      <c r="D455" s="173" t="s">
        <v>417</v>
      </c>
      <c r="E455" s="78">
        <v>50000</v>
      </c>
      <c r="F455" s="109">
        <v>22.05</v>
      </c>
      <c r="G455" s="479"/>
      <c r="H455" s="78">
        <f>F455</f>
        <v>22.05</v>
      </c>
      <c r="I455" s="144"/>
      <c r="J455" s="23"/>
    </row>
    <row r="456" spans="1:10" ht="16" x14ac:dyDescent="0.2">
      <c r="A456" s="63"/>
      <c r="B456" s="75" t="s">
        <v>663</v>
      </c>
      <c r="C456" s="66" t="s">
        <v>662</v>
      </c>
      <c r="D456" s="173" t="s">
        <v>412</v>
      </c>
      <c r="E456" s="78">
        <v>10000</v>
      </c>
      <c r="F456" s="109">
        <v>3.42</v>
      </c>
      <c r="G456" s="479"/>
      <c r="H456" s="78">
        <f>F456</f>
        <v>3.42</v>
      </c>
      <c r="I456" s="144"/>
      <c r="J456" s="23"/>
    </row>
    <row r="457" spans="1:10" ht="16" x14ac:dyDescent="0.2">
      <c r="A457" s="63"/>
      <c r="B457" s="75" t="s">
        <v>663</v>
      </c>
      <c r="C457" s="66" t="s">
        <v>662</v>
      </c>
      <c r="D457" s="173" t="s">
        <v>413</v>
      </c>
      <c r="E457" s="78">
        <v>200000</v>
      </c>
      <c r="F457" s="109">
        <v>8.36</v>
      </c>
      <c r="G457" s="479"/>
      <c r="H457" s="78">
        <f>F457</f>
        <v>8.36</v>
      </c>
      <c r="I457" s="144"/>
      <c r="J457" s="23"/>
    </row>
    <row r="458" spans="1:10" ht="16" x14ac:dyDescent="0.2">
      <c r="A458" s="63"/>
      <c r="B458" s="75" t="s">
        <v>663</v>
      </c>
      <c r="C458" s="66" t="s">
        <v>662</v>
      </c>
      <c r="D458" s="173" t="s">
        <v>418</v>
      </c>
      <c r="E458" s="78">
        <v>200000</v>
      </c>
      <c r="F458" s="109">
        <v>8.8000000000000007</v>
      </c>
      <c r="G458" s="479"/>
      <c r="H458" s="78">
        <f>F458</f>
        <v>8.8000000000000007</v>
      </c>
      <c r="I458" s="144"/>
      <c r="J458" s="23"/>
    </row>
    <row r="459" spans="1:10" ht="16" x14ac:dyDescent="0.2">
      <c r="A459" s="63"/>
      <c r="B459" s="75" t="s">
        <v>663</v>
      </c>
      <c r="C459" s="66" t="s">
        <v>662</v>
      </c>
      <c r="D459" s="173" t="s">
        <v>414</v>
      </c>
      <c r="E459" s="78">
        <v>10000</v>
      </c>
      <c r="F459" s="109">
        <v>0.35</v>
      </c>
      <c r="G459" s="479"/>
      <c r="H459" s="78">
        <f>F459</f>
        <v>0.35</v>
      </c>
      <c r="I459" s="144"/>
      <c r="J459" s="23"/>
    </row>
    <row r="460" spans="1:10" ht="16" x14ac:dyDescent="0.2">
      <c r="A460" s="63"/>
      <c r="B460" s="75"/>
      <c r="C460" s="66"/>
      <c r="D460" s="173"/>
      <c r="E460" s="78"/>
      <c r="F460" s="78"/>
      <c r="G460" s="277"/>
      <c r="H460" s="78"/>
      <c r="I460" s="78"/>
      <c r="J460" s="23"/>
    </row>
    <row r="461" spans="1:10" ht="16" x14ac:dyDescent="0.2">
      <c r="A461" s="63"/>
      <c r="B461" s="75" t="s">
        <v>714</v>
      </c>
      <c r="C461" s="66" t="s">
        <v>708</v>
      </c>
      <c r="D461" s="173" t="s">
        <v>411</v>
      </c>
      <c r="E461" s="78">
        <v>10000</v>
      </c>
      <c r="F461" s="109">
        <v>0</v>
      </c>
      <c r="G461" s="479">
        <v>0.91</v>
      </c>
      <c r="H461" s="78">
        <v>0.91</v>
      </c>
      <c r="I461" s="144">
        <f>H461</f>
        <v>0.91</v>
      </c>
      <c r="J461" s="23"/>
    </row>
    <row r="462" spans="1:10" ht="16" x14ac:dyDescent="0.2">
      <c r="A462" s="63"/>
      <c r="B462" s="75"/>
      <c r="C462" s="66"/>
      <c r="D462" s="66"/>
      <c r="E462" s="78"/>
      <c r="F462" s="78"/>
      <c r="G462" s="277"/>
      <c r="H462" s="79"/>
      <c r="I462" s="78"/>
      <c r="J462" s="23"/>
    </row>
    <row r="463" spans="1:10" ht="16" x14ac:dyDescent="0.2">
      <c r="A463" s="63"/>
      <c r="B463" s="75" t="s">
        <v>618</v>
      </c>
      <c r="C463" s="66" t="s">
        <v>206</v>
      </c>
      <c r="D463" s="66" t="s">
        <v>411</v>
      </c>
      <c r="E463" s="78">
        <v>180000</v>
      </c>
      <c r="F463" s="109">
        <f>H463-G463</f>
        <v>21.419999999999998</v>
      </c>
      <c r="G463" s="479">
        <v>1.26</v>
      </c>
      <c r="H463" s="78">
        <v>22.68</v>
      </c>
      <c r="I463" s="144">
        <f>SUM(H463:H468)</f>
        <v>121.27</v>
      </c>
      <c r="J463" s="23"/>
    </row>
    <row r="464" spans="1:10" ht="16" x14ac:dyDescent="0.2">
      <c r="A464" s="63"/>
      <c r="B464" s="75" t="s">
        <v>618</v>
      </c>
      <c r="C464" s="66" t="s">
        <v>206</v>
      </c>
      <c r="D464" s="173" t="s">
        <v>417</v>
      </c>
      <c r="E464" s="78">
        <v>180000</v>
      </c>
      <c r="F464" s="109">
        <v>79.38</v>
      </c>
      <c r="G464" s="479"/>
      <c r="H464" s="79">
        <f>F464</f>
        <v>79.38</v>
      </c>
      <c r="I464" s="144"/>
      <c r="J464" s="23"/>
    </row>
    <row r="465" spans="1:10" ht="16" x14ac:dyDescent="0.2">
      <c r="A465" s="63"/>
      <c r="B465" s="75" t="s">
        <v>618</v>
      </c>
      <c r="C465" s="66" t="s">
        <v>206</v>
      </c>
      <c r="D465" s="173" t="s">
        <v>412</v>
      </c>
      <c r="E465" s="78">
        <v>10000</v>
      </c>
      <c r="F465" s="109">
        <v>3.42</v>
      </c>
      <c r="G465" s="479"/>
      <c r="H465" s="79">
        <f>F465</f>
        <v>3.42</v>
      </c>
      <c r="I465" s="144"/>
      <c r="J465" s="23"/>
    </row>
    <row r="466" spans="1:10" ht="16" x14ac:dyDescent="0.2">
      <c r="A466" s="63"/>
      <c r="B466" s="75" t="s">
        <v>618</v>
      </c>
      <c r="C466" s="66" t="s">
        <v>206</v>
      </c>
      <c r="D466" s="173" t="s">
        <v>413</v>
      </c>
      <c r="E466" s="78">
        <v>180000</v>
      </c>
      <c r="F466" s="109">
        <v>7.52</v>
      </c>
      <c r="G466" s="479"/>
      <c r="H466" s="79">
        <f>F466</f>
        <v>7.52</v>
      </c>
      <c r="I466" s="144"/>
      <c r="J466" s="23"/>
    </row>
    <row r="467" spans="1:10" ht="16" x14ac:dyDescent="0.2">
      <c r="A467" s="63"/>
      <c r="B467" s="75" t="s">
        <v>618</v>
      </c>
      <c r="C467" s="66" t="s">
        <v>206</v>
      </c>
      <c r="D467" s="173" t="s">
        <v>418</v>
      </c>
      <c r="E467" s="78">
        <v>180000</v>
      </c>
      <c r="F467" s="109">
        <v>7.92</v>
      </c>
      <c r="G467" s="479"/>
      <c r="H467" s="79">
        <f>F467</f>
        <v>7.92</v>
      </c>
      <c r="I467" s="144"/>
      <c r="J467" s="23"/>
    </row>
    <row r="468" spans="1:10" ht="16" x14ac:dyDescent="0.2">
      <c r="A468" s="63"/>
      <c r="B468" s="75" t="s">
        <v>618</v>
      </c>
      <c r="C468" s="66" t="s">
        <v>206</v>
      </c>
      <c r="D468" s="173" t="s">
        <v>414</v>
      </c>
      <c r="E468" s="78">
        <v>10000</v>
      </c>
      <c r="F468" s="109">
        <v>0.35</v>
      </c>
      <c r="G468" s="479"/>
      <c r="H468" s="79">
        <f>F468</f>
        <v>0.35</v>
      </c>
      <c r="I468" s="144"/>
      <c r="J468" s="23"/>
    </row>
    <row r="469" spans="1:10" ht="16" x14ac:dyDescent="0.2">
      <c r="A469" s="63"/>
      <c r="B469" s="75"/>
      <c r="C469" s="66"/>
      <c r="D469" s="66"/>
      <c r="E469" s="78"/>
      <c r="F469" s="78"/>
      <c r="G469" s="277"/>
      <c r="H469" s="79"/>
      <c r="I469" s="78"/>
      <c r="J469" s="23"/>
    </row>
    <row r="470" spans="1:10" ht="16" x14ac:dyDescent="0.2">
      <c r="A470" s="63"/>
      <c r="B470" s="75" t="s">
        <v>619</v>
      </c>
      <c r="C470" s="66" t="s">
        <v>204</v>
      </c>
      <c r="D470" s="66" t="s">
        <v>411</v>
      </c>
      <c r="E470" s="78">
        <v>180000</v>
      </c>
      <c r="F470" s="109">
        <f>H470-G470</f>
        <v>34.17</v>
      </c>
      <c r="G470" s="479">
        <v>2.0099999999999998</v>
      </c>
      <c r="H470" s="78">
        <v>36.18</v>
      </c>
      <c r="I470" s="144">
        <f>SUM(H470:H475)</f>
        <v>166.09999999999997</v>
      </c>
      <c r="J470" s="23"/>
    </row>
    <row r="471" spans="1:10" ht="16" x14ac:dyDescent="0.2">
      <c r="A471" s="63"/>
      <c r="B471" s="75" t="s">
        <v>619</v>
      </c>
      <c r="C471" s="66" t="s">
        <v>204</v>
      </c>
      <c r="D471" s="173" t="s">
        <v>417</v>
      </c>
      <c r="E471" s="78">
        <v>180000</v>
      </c>
      <c r="F471" s="109">
        <v>121.86</v>
      </c>
      <c r="G471" s="479"/>
      <c r="H471" s="79">
        <f>F471</f>
        <v>121.86</v>
      </c>
      <c r="I471" s="144"/>
      <c r="J471" s="23"/>
    </row>
    <row r="472" spans="1:10" ht="16" x14ac:dyDescent="0.2">
      <c r="A472" s="63"/>
      <c r="B472" s="75" t="s">
        <v>619</v>
      </c>
      <c r="C472" s="66" t="s">
        <v>204</v>
      </c>
      <c r="D472" s="173" t="s">
        <v>412</v>
      </c>
      <c r="E472" s="78">
        <v>10000</v>
      </c>
      <c r="F472" s="109">
        <v>3.42</v>
      </c>
      <c r="G472" s="479"/>
      <c r="H472" s="79">
        <f>F472</f>
        <v>3.42</v>
      </c>
      <c r="I472" s="144"/>
      <c r="J472" s="23"/>
    </row>
    <row r="473" spans="1:10" ht="16" x14ac:dyDescent="0.2">
      <c r="A473" s="63"/>
      <c r="B473" s="75" t="s">
        <v>619</v>
      </c>
      <c r="C473" s="66" t="s">
        <v>204</v>
      </c>
      <c r="D473" s="173" t="s">
        <v>413</v>
      </c>
      <c r="E473" s="78">
        <v>50000</v>
      </c>
      <c r="F473" s="109">
        <v>2.09</v>
      </c>
      <c r="G473" s="479"/>
      <c r="H473" s="79">
        <f>F473</f>
        <v>2.09</v>
      </c>
      <c r="I473" s="144"/>
      <c r="J473" s="23"/>
    </row>
    <row r="474" spans="1:10" ht="16" x14ac:dyDescent="0.2">
      <c r="A474" s="63"/>
      <c r="B474" s="75" t="s">
        <v>619</v>
      </c>
      <c r="C474" s="66" t="s">
        <v>204</v>
      </c>
      <c r="D474" s="173" t="s">
        <v>418</v>
      </c>
      <c r="E474" s="78">
        <v>50000</v>
      </c>
      <c r="F474" s="109">
        <v>2.2000000000000002</v>
      </c>
      <c r="G474" s="479"/>
      <c r="H474" s="79">
        <f>F474</f>
        <v>2.2000000000000002</v>
      </c>
      <c r="I474" s="144"/>
      <c r="J474" s="23"/>
    </row>
    <row r="475" spans="1:10" ht="16" x14ac:dyDescent="0.2">
      <c r="A475" s="63"/>
      <c r="B475" s="75" t="s">
        <v>619</v>
      </c>
      <c r="C475" s="66" t="s">
        <v>204</v>
      </c>
      <c r="D475" s="173" t="s">
        <v>414</v>
      </c>
      <c r="E475" s="78">
        <v>10000</v>
      </c>
      <c r="F475" s="109">
        <v>0.35</v>
      </c>
      <c r="G475" s="479"/>
      <c r="H475" s="79">
        <f>F475</f>
        <v>0.35</v>
      </c>
      <c r="I475" s="144"/>
      <c r="J475" s="23"/>
    </row>
    <row r="476" spans="1:10" ht="16" x14ac:dyDescent="0.2">
      <c r="A476" s="63"/>
      <c r="B476" s="75"/>
      <c r="C476" s="66"/>
      <c r="D476" s="173"/>
      <c r="E476" s="78"/>
      <c r="F476" s="78"/>
      <c r="G476" s="277"/>
      <c r="H476" s="79"/>
      <c r="I476" s="78"/>
      <c r="J476" s="23"/>
    </row>
    <row r="477" spans="1:10" ht="16" x14ac:dyDescent="0.2">
      <c r="A477" s="63"/>
      <c r="B477" s="75" t="s">
        <v>620</v>
      </c>
      <c r="C477" s="66" t="s">
        <v>451</v>
      </c>
      <c r="D477" s="173" t="s">
        <v>411</v>
      </c>
      <c r="E477" s="78">
        <v>370000</v>
      </c>
      <c r="F477" s="109">
        <f>H477-G477</f>
        <v>23.76</v>
      </c>
      <c r="G477" s="479">
        <v>0.66</v>
      </c>
      <c r="H477" s="78">
        <v>24.42</v>
      </c>
      <c r="I477" s="144">
        <f>SUM(H477:H478)</f>
        <v>39.89</v>
      </c>
      <c r="J477" s="23"/>
    </row>
    <row r="478" spans="1:10" ht="16" x14ac:dyDescent="0.2">
      <c r="A478" s="63"/>
      <c r="B478" s="75" t="s">
        <v>620</v>
      </c>
      <c r="C478" s="66" t="s">
        <v>451</v>
      </c>
      <c r="D478" s="173" t="s">
        <v>413</v>
      </c>
      <c r="E478" s="78">
        <v>370000</v>
      </c>
      <c r="F478" s="109">
        <v>15.47</v>
      </c>
      <c r="G478" s="479"/>
      <c r="H478" s="78">
        <f>F478</f>
        <v>15.47</v>
      </c>
      <c r="I478" s="144"/>
      <c r="J478" s="23"/>
    </row>
    <row r="479" spans="1:10" ht="16" x14ac:dyDescent="0.2">
      <c r="A479" s="63"/>
      <c r="B479" s="75"/>
      <c r="C479" s="66"/>
      <c r="D479" s="173"/>
      <c r="E479" s="78"/>
      <c r="F479" s="78"/>
      <c r="G479" s="277"/>
      <c r="H479" s="78"/>
      <c r="I479" s="78"/>
      <c r="J479" s="23"/>
    </row>
    <row r="480" spans="1:10" ht="16" x14ac:dyDescent="0.2">
      <c r="A480" s="63"/>
      <c r="B480" s="75" t="s">
        <v>665</v>
      </c>
      <c r="C480" s="66" t="s">
        <v>664</v>
      </c>
      <c r="D480" s="124" t="s">
        <v>411</v>
      </c>
      <c r="E480" s="78">
        <v>10000</v>
      </c>
      <c r="F480" s="109">
        <f>H480-G480</f>
        <v>0</v>
      </c>
      <c r="G480" s="479">
        <v>0.91</v>
      </c>
      <c r="H480" s="78">
        <v>0.91</v>
      </c>
      <c r="I480" s="144">
        <f>SUM(H480:H480)</f>
        <v>0.91</v>
      </c>
      <c r="J480" s="23"/>
    </row>
    <row r="481" spans="1:10" ht="16" x14ac:dyDescent="0.2">
      <c r="A481" s="63"/>
      <c r="B481" s="75"/>
      <c r="C481" s="66"/>
      <c r="D481" s="66"/>
      <c r="E481" s="79"/>
      <c r="F481" s="78"/>
      <c r="G481" s="277"/>
      <c r="H481" s="79"/>
      <c r="I481" s="78"/>
      <c r="J481" s="23"/>
    </row>
    <row r="482" spans="1:10" ht="16" x14ac:dyDescent="0.2">
      <c r="A482" s="63"/>
      <c r="B482" s="75" t="s">
        <v>715</v>
      </c>
      <c r="C482" s="66" t="s">
        <v>709</v>
      </c>
      <c r="D482" s="66" t="s">
        <v>411</v>
      </c>
      <c r="E482" s="79">
        <v>50000</v>
      </c>
      <c r="F482" s="109">
        <v>5.04</v>
      </c>
      <c r="G482" s="479">
        <v>1.26</v>
      </c>
      <c r="H482" s="79">
        <f>SUM(F482:G482)</f>
        <v>6.3</v>
      </c>
      <c r="I482" s="144">
        <f>SUM(H482:H487)</f>
        <v>36.979999999999997</v>
      </c>
      <c r="J482" s="23"/>
    </row>
    <row r="483" spans="1:10" ht="16" x14ac:dyDescent="0.2">
      <c r="A483" s="63"/>
      <c r="B483" s="75" t="s">
        <v>715</v>
      </c>
      <c r="C483" s="66" t="s">
        <v>709</v>
      </c>
      <c r="D483" s="66" t="s">
        <v>417</v>
      </c>
      <c r="E483" s="79">
        <v>50000</v>
      </c>
      <c r="F483" s="109">
        <v>14.15</v>
      </c>
      <c r="G483" s="479"/>
      <c r="H483" s="79">
        <v>14.15</v>
      </c>
      <c r="I483" s="144"/>
      <c r="J483" s="23"/>
    </row>
    <row r="484" spans="1:10" ht="16" x14ac:dyDescent="0.2">
      <c r="A484" s="63"/>
      <c r="B484" s="75" t="s">
        <v>715</v>
      </c>
      <c r="C484" s="66" t="s">
        <v>709</v>
      </c>
      <c r="D484" s="66" t="s">
        <v>412</v>
      </c>
      <c r="E484" s="79">
        <v>10000</v>
      </c>
      <c r="F484" s="109">
        <v>3.42</v>
      </c>
      <c r="G484" s="479"/>
      <c r="H484" s="79">
        <v>3.42</v>
      </c>
      <c r="I484" s="144"/>
      <c r="J484" s="23"/>
    </row>
    <row r="485" spans="1:10" ht="16" x14ac:dyDescent="0.2">
      <c r="A485" s="63"/>
      <c r="B485" s="75" t="s">
        <v>715</v>
      </c>
      <c r="C485" s="66" t="s">
        <v>709</v>
      </c>
      <c r="D485" s="66" t="s">
        <v>413</v>
      </c>
      <c r="E485" s="79">
        <v>200000</v>
      </c>
      <c r="F485" s="109">
        <v>8.36</v>
      </c>
      <c r="G485" s="479"/>
      <c r="H485" s="79">
        <v>8.36</v>
      </c>
      <c r="I485" s="144"/>
      <c r="J485" s="23"/>
    </row>
    <row r="486" spans="1:10" ht="16" x14ac:dyDescent="0.2">
      <c r="A486" s="63"/>
      <c r="B486" s="75" t="s">
        <v>715</v>
      </c>
      <c r="C486" s="66" t="s">
        <v>709</v>
      </c>
      <c r="D486" s="66" t="s">
        <v>418</v>
      </c>
      <c r="E486" s="79">
        <v>100000</v>
      </c>
      <c r="F486" s="109">
        <v>4.4000000000000004</v>
      </c>
      <c r="G486" s="479"/>
      <c r="H486" s="79">
        <v>4.4000000000000004</v>
      </c>
      <c r="I486" s="144"/>
      <c r="J486" s="23"/>
    </row>
    <row r="487" spans="1:10" ht="16" x14ac:dyDescent="0.2">
      <c r="A487" s="63"/>
      <c r="B487" s="75" t="s">
        <v>715</v>
      </c>
      <c r="C487" s="66" t="s">
        <v>709</v>
      </c>
      <c r="D487" s="66" t="s">
        <v>414</v>
      </c>
      <c r="E487" s="79">
        <v>10000</v>
      </c>
      <c r="F487" s="109">
        <v>0.35</v>
      </c>
      <c r="G487" s="479"/>
      <c r="H487" s="79">
        <v>0.35</v>
      </c>
      <c r="I487" s="144"/>
      <c r="J487" s="23"/>
    </row>
    <row r="488" spans="1:10" ht="16" x14ac:dyDescent="0.2">
      <c r="A488" s="63"/>
      <c r="B488" s="75"/>
      <c r="C488" s="66"/>
      <c r="D488" s="66"/>
      <c r="E488" s="79"/>
      <c r="F488" s="78"/>
      <c r="G488" s="277"/>
      <c r="H488" s="79"/>
      <c r="I488" s="78"/>
      <c r="J488" s="23"/>
    </row>
    <row r="489" spans="1:10" ht="16" x14ac:dyDescent="0.2">
      <c r="A489" s="63"/>
      <c r="B489" s="75" t="s">
        <v>622</v>
      </c>
      <c r="C489" s="66" t="s">
        <v>166</v>
      </c>
      <c r="D489" s="66" t="s">
        <v>411</v>
      </c>
      <c r="E489" s="78">
        <v>100000</v>
      </c>
      <c r="F489" s="109">
        <f>H489-G489</f>
        <v>5.9399999999999995</v>
      </c>
      <c r="G489" s="479">
        <v>0.66</v>
      </c>
      <c r="H489" s="78">
        <v>6.6</v>
      </c>
      <c r="I489" s="144">
        <f>SUM(H489:H490)</f>
        <v>10.78</v>
      </c>
      <c r="J489" s="23"/>
    </row>
    <row r="490" spans="1:10" ht="16" x14ac:dyDescent="0.2">
      <c r="A490" s="63"/>
      <c r="B490" s="75" t="s">
        <v>622</v>
      </c>
      <c r="C490" s="66" t="s">
        <v>166</v>
      </c>
      <c r="D490" s="66" t="s">
        <v>413</v>
      </c>
      <c r="E490" s="78">
        <v>100000</v>
      </c>
      <c r="F490" s="109">
        <v>4.18</v>
      </c>
      <c r="G490" s="479"/>
      <c r="H490" s="78">
        <f>F490</f>
        <v>4.18</v>
      </c>
      <c r="I490" s="144"/>
      <c r="J490" s="23"/>
    </row>
    <row r="491" spans="1:10" ht="16" x14ac:dyDescent="0.2">
      <c r="A491" s="63"/>
      <c r="B491" s="75"/>
      <c r="C491" s="66"/>
      <c r="D491" s="66"/>
      <c r="E491" s="78"/>
      <c r="F491" s="78"/>
      <c r="G491" s="277"/>
      <c r="H491" s="78"/>
      <c r="I491" s="78"/>
      <c r="J491" s="23"/>
    </row>
    <row r="492" spans="1:10" ht="16" x14ac:dyDescent="0.2">
      <c r="A492" s="63"/>
      <c r="B492" s="75" t="s">
        <v>723</v>
      </c>
      <c r="C492" s="66" t="s">
        <v>746</v>
      </c>
      <c r="D492" s="66" t="s">
        <v>411</v>
      </c>
      <c r="E492" s="78">
        <v>10000</v>
      </c>
      <c r="F492" s="109">
        <v>0</v>
      </c>
      <c r="G492" s="479">
        <v>0.91</v>
      </c>
      <c r="H492" s="78">
        <f>SUM(F492:G492)</f>
        <v>0.91</v>
      </c>
      <c r="I492" s="144">
        <f>H492</f>
        <v>0.91</v>
      </c>
      <c r="J492" s="23"/>
    </row>
    <row r="493" spans="1:10" ht="16" x14ac:dyDescent="0.2">
      <c r="A493" s="63"/>
      <c r="B493" s="75"/>
      <c r="C493" s="66"/>
      <c r="D493" s="66"/>
      <c r="E493" s="79"/>
      <c r="F493" s="78"/>
      <c r="G493" s="277"/>
      <c r="H493" s="79"/>
      <c r="I493" s="78"/>
      <c r="J493" s="23"/>
    </row>
    <row r="494" spans="1:10" ht="16" x14ac:dyDescent="0.2">
      <c r="A494" s="63"/>
      <c r="B494" s="75" t="s">
        <v>623</v>
      </c>
      <c r="C494" s="66" t="s">
        <v>86</v>
      </c>
      <c r="D494" s="66" t="s">
        <v>411</v>
      </c>
      <c r="E494" s="78">
        <v>10000</v>
      </c>
      <c r="F494" s="109">
        <v>0</v>
      </c>
      <c r="G494" s="479">
        <v>3.08</v>
      </c>
      <c r="H494" s="78">
        <v>3.08</v>
      </c>
      <c r="I494" s="144">
        <f>SUM(H494:H495)</f>
        <v>3.5</v>
      </c>
      <c r="J494" s="211"/>
    </row>
    <row r="495" spans="1:10" ht="16" x14ac:dyDescent="0.2">
      <c r="A495" s="122"/>
      <c r="B495" s="75" t="s">
        <v>623</v>
      </c>
      <c r="C495" s="66" t="s">
        <v>86</v>
      </c>
      <c r="D495" s="124" t="s">
        <v>413</v>
      </c>
      <c r="E495" s="152">
        <v>10000</v>
      </c>
      <c r="F495" s="109">
        <v>0.42</v>
      </c>
      <c r="G495" s="479"/>
      <c r="H495" s="79">
        <f>F495</f>
        <v>0.42</v>
      </c>
      <c r="I495" s="144"/>
      <c r="J495" s="23"/>
    </row>
    <row r="496" spans="1:10" ht="16" x14ac:dyDescent="0.2">
      <c r="A496" s="122"/>
      <c r="B496" s="75"/>
      <c r="C496" s="66"/>
      <c r="D496" s="124"/>
      <c r="E496" s="152"/>
      <c r="F496" s="78"/>
      <c r="G496" s="277"/>
      <c r="H496" s="79"/>
      <c r="I496" s="78"/>
      <c r="J496" s="23"/>
    </row>
    <row r="497" spans="1:10" ht="16" x14ac:dyDescent="0.2">
      <c r="A497" s="122"/>
      <c r="B497" s="75" t="s">
        <v>1090</v>
      </c>
      <c r="C497" s="66" t="s">
        <v>1091</v>
      </c>
      <c r="D497" s="124" t="s">
        <v>411</v>
      </c>
      <c r="E497" s="152">
        <v>250000</v>
      </c>
      <c r="F497" s="109">
        <v>12.72</v>
      </c>
      <c r="G497" s="479">
        <v>0.53</v>
      </c>
      <c r="H497" s="79">
        <v>13.25</v>
      </c>
      <c r="I497" s="144">
        <v>13.25</v>
      </c>
      <c r="J497" s="23"/>
    </row>
    <row r="498" spans="1:10" ht="16" x14ac:dyDescent="0.2">
      <c r="A498" s="122"/>
      <c r="B498" s="75"/>
      <c r="C498" s="66"/>
      <c r="D498" s="124"/>
      <c r="E498" s="152"/>
      <c r="F498" s="78"/>
      <c r="G498" s="277"/>
      <c r="H498" s="79"/>
      <c r="I498" s="78"/>
      <c r="J498" s="23"/>
    </row>
    <row r="499" spans="1:10" ht="16" x14ac:dyDescent="0.2">
      <c r="A499" s="136"/>
      <c r="B499" s="137"/>
      <c r="C499" s="134" t="s">
        <v>400</v>
      </c>
      <c r="D499" s="134"/>
      <c r="E499" s="153"/>
      <c r="F499" s="135"/>
      <c r="G499" s="578"/>
      <c r="H499" s="135"/>
      <c r="I499" s="144">
        <f>SUM(I5:I498)</f>
        <v>3100.8300000000004</v>
      </c>
      <c r="J499" s="231"/>
    </row>
    <row r="500" spans="1:10" ht="16" x14ac:dyDescent="0.2">
      <c r="A500" s="23"/>
      <c r="B500" s="23"/>
      <c r="C500" s="23"/>
      <c r="D500" s="66"/>
      <c r="E500" s="79"/>
      <c r="F500" s="78"/>
      <c r="G500" s="277"/>
      <c r="H500" s="79"/>
      <c r="I500" s="144"/>
      <c r="J500" s="23"/>
    </row>
    <row r="501" spans="1:10" ht="16" x14ac:dyDescent="0.2">
      <c r="A501" s="131"/>
      <c r="B501" s="137"/>
      <c r="C501" s="134" t="s">
        <v>400</v>
      </c>
      <c r="D501" s="134"/>
      <c r="E501" s="153"/>
      <c r="F501" s="153"/>
      <c r="G501" s="153">
        <f>SUM(G5:G499)</f>
        <v>348.58000000000004</v>
      </c>
      <c r="H501" s="135"/>
      <c r="J501" s="133"/>
    </row>
    <row r="502" spans="1:10" ht="16" x14ac:dyDescent="0.2">
      <c r="A502" s="596"/>
      <c r="B502" s="597"/>
      <c r="C502" s="598"/>
      <c r="D502" s="143"/>
      <c r="E502" s="154"/>
      <c r="F502" s="162"/>
      <c r="G502" s="490"/>
      <c r="H502" s="93"/>
      <c r="I502" s="144">
        <f>SUM(I499:I499)</f>
        <v>3100.8300000000004</v>
      </c>
      <c r="J502" s="94"/>
    </row>
    <row r="503" spans="1:10" ht="16" x14ac:dyDescent="0.2">
      <c r="A503" s="599" t="s">
        <v>439</v>
      </c>
      <c r="B503" s="600"/>
      <c r="C503" s="601"/>
      <c r="D503" s="259"/>
      <c r="E503" s="265"/>
      <c r="F503" s="264"/>
      <c r="G503" s="482"/>
      <c r="H503" s="264"/>
      <c r="I503" s="264">
        <f>SUM(I504:I556)</f>
        <v>-247.23</v>
      </c>
      <c r="J503" s="261"/>
    </row>
    <row r="504" spans="1:10" ht="16" x14ac:dyDescent="0.2">
      <c r="A504" s="63"/>
      <c r="B504" s="75" t="s">
        <v>712</v>
      </c>
      <c r="C504" s="66" t="s">
        <v>706</v>
      </c>
      <c r="D504" s="66" t="s">
        <v>411</v>
      </c>
      <c r="E504" s="79">
        <v>10000</v>
      </c>
      <c r="F504" s="109">
        <v>0</v>
      </c>
      <c r="G504" s="479">
        <f>H504-F504</f>
        <v>-0.91</v>
      </c>
      <c r="H504" s="78">
        <v>-0.91</v>
      </c>
      <c r="I504" s="144">
        <f>SUM(H505,H504,)</f>
        <v>-1.33</v>
      </c>
      <c r="J504" s="275" t="s">
        <v>1201</v>
      </c>
    </row>
    <row r="505" spans="1:10" ht="16" x14ac:dyDescent="0.2">
      <c r="A505" s="63"/>
      <c r="B505" s="75" t="s">
        <v>978</v>
      </c>
      <c r="C505" s="66" t="s">
        <v>706</v>
      </c>
      <c r="D505" s="66" t="s">
        <v>413</v>
      </c>
      <c r="E505" s="79">
        <v>10000</v>
      </c>
      <c r="F505" s="109">
        <v>-0.42</v>
      </c>
      <c r="G505" s="479">
        <v>0</v>
      </c>
      <c r="H505" s="78">
        <v>-0.42</v>
      </c>
      <c r="I505" s="144"/>
      <c r="J505" s="275"/>
    </row>
    <row r="506" spans="1:10" ht="16" x14ac:dyDescent="0.2">
      <c r="A506" s="63"/>
      <c r="B506" s="75" t="s">
        <v>712</v>
      </c>
      <c r="C506" s="66" t="s">
        <v>706</v>
      </c>
      <c r="D506" s="66" t="s">
        <v>411</v>
      </c>
      <c r="E506" s="79">
        <v>10000</v>
      </c>
      <c r="F506" s="109">
        <v>0</v>
      </c>
      <c r="G506" s="479">
        <f>H506-F506</f>
        <v>-0.91</v>
      </c>
      <c r="H506" s="78">
        <v>-0.91</v>
      </c>
      <c r="I506" s="144">
        <f>SUM(H507,H506,)</f>
        <v>-1.33</v>
      </c>
      <c r="J506" s="275"/>
    </row>
    <row r="507" spans="1:10" ht="16" x14ac:dyDescent="0.2">
      <c r="A507" s="63"/>
      <c r="B507" s="75" t="s">
        <v>978</v>
      </c>
      <c r="C507" s="66" t="s">
        <v>706</v>
      </c>
      <c r="D507" s="66" t="s">
        <v>413</v>
      </c>
      <c r="E507" s="79">
        <v>10000</v>
      </c>
      <c r="F507" s="109">
        <v>-0.42</v>
      </c>
      <c r="G507" s="479">
        <v>0</v>
      </c>
      <c r="H507" s="78">
        <v>-0.42</v>
      </c>
      <c r="I507" s="144"/>
      <c r="J507" s="275"/>
    </row>
    <row r="508" spans="1:10" ht="16" x14ac:dyDescent="0.2">
      <c r="A508" s="63"/>
      <c r="B508" s="75" t="s">
        <v>907</v>
      </c>
      <c r="C508" s="66" t="s">
        <v>908</v>
      </c>
      <c r="D508" s="66" t="s">
        <v>411</v>
      </c>
      <c r="E508" s="79">
        <v>10000</v>
      </c>
      <c r="F508" s="109"/>
      <c r="G508" s="479">
        <v>-5.0199999999999996</v>
      </c>
      <c r="H508" s="78">
        <v>-5.0199999999999996</v>
      </c>
      <c r="I508" s="144">
        <v>-5.0199999999999996</v>
      </c>
      <c r="J508" s="275" t="s">
        <v>1201</v>
      </c>
    </row>
    <row r="509" spans="1:10" ht="16" x14ac:dyDescent="0.2">
      <c r="A509" s="63"/>
      <c r="B509" s="75" t="s">
        <v>907</v>
      </c>
      <c r="C509" s="66" t="s">
        <v>908</v>
      </c>
      <c r="D509" s="66" t="s">
        <v>411</v>
      </c>
      <c r="E509" s="79">
        <v>10000</v>
      </c>
      <c r="F509" s="109"/>
      <c r="G509" s="479">
        <v>-5.0199999999999996</v>
      </c>
      <c r="H509" s="78">
        <v>-5.0199999999999996</v>
      </c>
      <c r="I509" s="144">
        <v>-5.0199999999999996</v>
      </c>
      <c r="J509" s="275"/>
    </row>
    <row r="510" spans="1:10" ht="16" x14ac:dyDescent="0.2">
      <c r="A510" s="63"/>
      <c r="B510" s="75" t="s">
        <v>953</v>
      </c>
      <c r="C510" s="66" t="s">
        <v>954</v>
      </c>
      <c r="D510" s="66" t="s">
        <v>411</v>
      </c>
      <c r="E510" s="79">
        <v>10000</v>
      </c>
      <c r="F510" s="109">
        <v>0</v>
      </c>
      <c r="G510" s="479">
        <v>-3.08</v>
      </c>
      <c r="H510" s="79">
        <v>-3.08</v>
      </c>
      <c r="I510" s="144">
        <f>H510+H511</f>
        <v>-3.5</v>
      </c>
      <c r="J510" s="275" t="s">
        <v>1201</v>
      </c>
    </row>
    <row r="511" spans="1:10" ht="16" x14ac:dyDescent="0.2">
      <c r="A511" s="63"/>
      <c r="B511" s="75" t="s">
        <v>953</v>
      </c>
      <c r="C511" s="66" t="s">
        <v>954</v>
      </c>
      <c r="D511" s="66" t="s">
        <v>955</v>
      </c>
      <c r="E511" s="79">
        <v>10000</v>
      </c>
      <c r="F511" s="109">
        <v>-0.42</v>
      </c>
      <c r="G511" s="479"/>
      <c r="H511" s="79">
        <v>-0.42</v>
      </c>
      <c r="I511" s="144"/>
      <c r="J511" s="275"/>
    </row>
    <row r="512" spans="1:10" ht="16" x14ac:dyDescent="0.2">
      <c r="A512" s="63"/>
      <c r="B512" s="75" t="s">
        <v>953</v>
      </c>
      <c r="C512" s="66" t="s">
        <v>954</v>
      </c>
      <c r="D512" s="66" t="s">
        <v>411</v>
      </c>
      <c r="E512" s="79">
        <v>10000</v>
      </c>
      <c r="F512" s="109">
        <v>0</v>
      </c>
      <c r="G512" s="479">
        <v>-3.08</v>
      </c>
      <c r="H512" s="79">
        <v>-3.08</v>
      </c>
      <c r="I512" s="144">
        <f>H512+H513</f>
        <v>-3.5</v>
      </c>
      <c r="J512" s="275"/>
    </row>
    <row r="513" spans="1:10" ht="16" x14ac:dyDescent="0.2">
      <c r="A513" s="63"/>
      <c r="B513" s="75" t="s">
        <v>953</v>
      </c>
      <c r="C513" s="66" t="s">
        <v>954</v>
      </c>
      <c r="D513" s="66" t="s">
        <v>955</v>
      </c>
      <c r="E513" s="79">
        <v>10000</v>
      </c>
      <c r="F513" s="109">
        <v>-0.42</v>
      </c>
      <c r="G513" s="479"/>
      <c r="H513" s="79">
        <v>-0.42</v>
      </c>
      <c r="I513" s="144"/>
      <c r="J513" s="275"/>
    </row>
    <row r="514" spans="1:10" ht="16" x14ac:dyDescent="0.2">
      <c r="A514" s="63"/>
      <c r="B514" s="75" t="s">
        <v>771</v>
      </c>
      <c r="C514" s="66" t="s">
        <v>770</v>
      </c>
      <c r="D514" s="168" t="s">
        <v>411</v>
      </c>
      <c r="E514" s="78">
        <v>10000</v>
      </c>
      <c r="F514" s="109">
        <v>0</v>
      </c>
      <c r="G514" s="479">
        <v>-0.53</v>
      </c>
      <c r="H514" s="78">
        <f>F514+G514</f>
        <v>-0.53</v>
      </c>
      <c r="I514" s="144">
        <f>SUM(H514:H515)</f>
        <v>-4.71</v>
      </c>
      <c r="J514" s="275" t="s">
        <v>1201</v>
      </c>
    </row>
    <row r="515" spans="1:10" ht="16" x14ac:dyDescent="0.2">
      <c r="A515" s="63"/>
      <c r="B515" s="75" t="s">
        <v>771</v>
      </c>
      <c r="C515" s="66" t="s">
        <v>770</v>
      </c>
      <c r="D515" s="168" t="s">
        <v>413</v>
      </c>
      <c r="E515" s="78">
        <v>100000</v>
      </c>
      <c r="F515" s="109">
        <v>-4.18</v>
      </c>
      <c r="G515" s="479"/>
      <c r="H515" s="78">
        <v>-4.18</v>
      </c>
      <c r="I515" s="144"/>
      <c r="J515" s="275"/>
    </row>
    <row r="516" spans="1:10" ht="16" x14ac:dyDescent="0.2">
      <c r="A516" s="63"/>
      <c r="B516" s="75" t="s">
        <v>771</v>
      </c>
      <c r="C516" s="66" t="s">
        <v>770</v>
      </c>
      <c r="D516" s="168" t="s">
        <v>411</v>
      </c>
      <c r="E516" s="78">
        <v>10000</v>
      </c>
      <c r="F516" s="109">
        <v>0</v>
      </c>
      <c r="G516" s="479">
        <v>-0.53</v>
      </c>
      <c r="H516" s="78">
        <f>F516+G516</f>
        <v>-0.53</v>
      </c>
      <c r="I516" s="144">
        <f>SUM(H516:H517)</f>
        <v>-4.71</v>
      </c>
      <c r="J516" s="275"/>
    </row>
    <row r="517" spans="1:10" ht="16" x14ac:dyDescent="0.2">
      <c r="A517" s="63"/>
      <c r="B517" s="75" t="s">
        <v>771</v>
      </c>
      <c r="C517" s="66" t="s">
        <v>770</v>
      </c>
      <c r="D517" s="168" t="s">
        <v>413</v>
      </c>
      <c r="E517" s="78">
        <v>100000</v>
      </c>
      <c r="F517" s="109">
        <v>-4.18</v>
      </c>
      <c r="G517" s="479"/>
      <c r="H517" s="78">
        <v>-4.18</v>
      </c>
      <c r="I517" s="144"/>
      <c r="J517" s="275"/>
    </row>
    <row r="518" spans="1:10" ht="16" x14ac:dyDescent="0.2">
      <c r="A518" s="63"/>
      <c r="B518" s="75" t="s">
        <v>583</v>
      </c>
      <c r="C518" s="66" t="s">
        <v>914</v>
      </c>
      <c r="D518" s="173" t="s">
        <v>411</v>
      </c>
      <c r="E518" s="78">
        <v>150000</v>
      </c>
      <c r="F518" s="109">
        <v>-17.64</v>
      </c>
      <c r="G518" s="479">
        <v>-1.26</v>
      </c>
      <c r="H518" s="78">
        <v>-18.899999999999999</v>
      </c>
      <c r="I518" s="144">
        <f>SUM(H518:H523)</f>
        <v>-55.39</v>
      </c>
      <c r="J518" s="275" t="s">
        <v>1201</v>
      </c>
    </row>
    <row r="519" spans="1:10" ht="16" x14ac:dyDescent="0.2">
      <c r="A519" s="63"/>
      <c r="B519" s="75" t="s">
        <v>583</v>
      </c>
      <c r="C519" s="66" t="s">
        <v>914</v>
      </c>
      <c r="D519" s="173" t="s">
        <v>417</v>
      </c>
      <c r="E519" s="78">
        <v>50000</v>
      </c>
      <c r="F519" s="109">
        <v>-22.05</v>
      </c>
      <c r="G519" s="479"/>
      <c r="H519" s="78">
        <v>-22.05</v>
      </c>
      <c r="I519" s="144"/>
      <c r="J519" s="275"/>
    </row>
    <row r="520" spans="1:10" ht="16" x14ac:dyDescent="0.2">
      <c r="A520" s="63"/>
      <c r="B520" s="75" t="s">
        <v>583</v>
      </c>
      <c r="C520" s="66" t="s">
        <v>914</v>
      </c>
      <c r="D520" s="173" t="s">
        <v>412</v>
      </c>
      <c r="E520" s="78">
        <v>10000</v>
      </c>
      <c r="F520" s="109">
        <v>-3.42</v>
      </c>
      <c r="G520" s="479"/>
      <c r="H520" s="78">
        <v>-3.42</v>
      </c>
      <c r="I520" s="144"/>
      <c r="J520" s="275"/>
    </row>
    <row r="521" spans="1:10" ht="16" x14ac:dyDescent="0.2">
      <c r="A521" s="63"/>
      <c r="B521" s="75" t="s">
        <v>583</v>
      </c>
      <c r="C521" s="66" t="s">
        <v>914</v>
      </c>
      <c r="D521" s="173" t="s">
        <v>413</v>
      </c>
      <c r="E521" s="78">
        <v>150000</v>
      </c>
      <c r="F521" s="109">
        <v>-6.27</v>
      </c>
      <c r="G521" s="479"/>
      <c r="H521" s="78">
        <v>-6.27</v>
      </c>
      <c r="I521" s="144"/>
      <c r="J521" s="275"/>
    </row>
    <row r="522" spans="1:10" ht="16" x14ac:dyDescent="0.2">
      <c r="A522" s="63"/>
      <c r="B522" s="75" t="s">
        <v>583</v>
      </c>
      <c r="C522" s="66" t="s">
        <v>914</v>
      </c>
      <c r="D522" s="173" t="s">
        <v>418</v>
      </c>
      <c r="E522" s="78">
        <v>100000</v>
      </c>
      <c r="F522" s="109">
        <v>-4.4000000000000004</v>
      </c>
      <c r="G522" s="479"/>
      <c r="H522" s="78">
        <v>-4.4000000000000004</v>
      </c>
      <c r="I522" s="144"/>
      <c r="J522" s="275"/>
    </row>
    <row r="523" spans="1:10" ht="16" x14ac:dyDescent="0.2">
      <c r="A523" s="63"/>
      <c r="B523" s="75" t="s">
        <v>583</v>
      </c>
      <c r="C523" s="66" t="s">
        <v>914</v>
      </c>
      <c r="D523" s="173" t="s">
        <v>414</v>
      </c>
      <c r="E523" s="78">
        <v>10000</v>
      </c>
      <c r="F523" s="109">
        <v>-0.35</v>
      </c>
      <c r="G523" s="479"/>
      <c r="H523" s="78">
        <v>-0.35</v>
      </c>
      <c r="I523" s="144"/>
      <c r="J523" s="275"/>
    </row>
    <row r="524" spans="1:10" ht="16" x14ac:dyDescent="0.2">
      <c r="A524" s="63"/>
      <c r="B524" s="75" t="s">
        <v>583</v>
      </c>
      <c r="C524" s="66" t="s">
        <v>914</v>
      </c>
      <c r="D524" s="173" t="s">
        <v>411</v>
      </c>
      <c r="E524" s="78">
        <v>150000</v>
      </c>
      <c r="F524" s="109">
        <v>-17.64</v>
      </c>
      <c r="G524" s="479">
        <v>-1.26</v>
      </c>
      <c r="H524" s="78">
        <v>-18.899999999999999</v>
      </c>
      <c r="I524" s="144">
        <f>SUM(H524:H529)</f>
        <v>-55.39</v>
      </c>
      <c r="J524" s="275"/>
    </row>
    <row r="525" spans="1:10" ht="16" x14ac:dyDescent="0.2">
      <c r="A525" s="63"/>
      <c r="B525" s="75" t="s">
        <v>583</v>
      </c>
      <c r="C525" s="66" t="s">
        <v>914</v>
      </c>
      <c r="D525" s="173" t="s">
        <v>417</v>
      </c>
      <c r="E525" s="78">
        <v>50000</v>
      </c>
      <c r="F525" s="109">
        <v>-22.05</v>
      </c>
      <c r="G525" s="479"/>
      <c r="H525" s="78">
        <v>-22.05</v>
      </c>
      <c r="I525" s="144"/>
      <c r="J525" s="275"/>
    </row>
    <row r="526" spans="1:10" ht="16" x14ac:dyDescent="0.2">
      <c r="A526" s="63"/>
      <c r="B526" s="75" t="s">
        <v>583</v>
      </c>
      <c r="C526" s="66" t="s">
        <v>914</v>
      </c>
      <c r="D526" s="173" t="s">
        <v>412</v>
      </c>
      <c r="E526" s="78">
        <v>10000</v>
      </c>
      <c r="F526" s="109">
        <v>-3.42</v>
      </c>
      <c r="G526" s="479"/>
      <c r="H526" s="78">
        <v>-3.42</v>
      </c>
      <c r="I526" s="144"/>
      <c r="J526" s="275"/>
    </row>
    <row r="527" spans="1:10" ht="16" x14ac:dyDescent="0.2">
      <c r="A527" s="63"/>
      <c r="B527" s="75" t="s">
        <v>583</v>
      </c>
      <c r="C527" s="66" t="s">
        <v>914</v>
      </c>
      <c r="D527" s="173" t="s">
        <v>413</v>
      </c>
      <c r="E527" s="78">
        <v>150000</v>
      </c>
      <c r="F527" s="109">
        <v>-6.27</v>
      </c>
      <c r="G527" s="479"/>
      <c r="H527" s="78">
        <v>-6.27</v>
      </c>
      <c r="I527" s="144"/>
      <c r="J527" s="275"/>
    </row>
    <row r="528" spans="1:10" ht="16" x14ac:dyDescent="0.2">
      <c r="A528" s="63"/>
      <c r="B528" s="75" t="s">
        <v>583</v>
      </c>
      <c r="C528" s="66" t="s">
        <v>914</v>
      </c>
      <c r="D528" s="173" t="s">
        <v>418</v>
      </c>
      <c r="E528" s="78">
        <v>100000</v>
      </c>
      <c r="F528" s="109">
        <v>-4.4000000000000004</v>
      </c>
      <c r="G528" s="479"/>
      <c r="H528" s="78">
        <v>-4.4000000000000004</v>
      </c>
      <c r="I528" s="144"/>
      <c r="J528" s="275"/>
    </row>
    <row r="529" spans="1:10" ht="16" x14ac:dyDescent="0.2">
      <c r="A529" s="63"/>
      <c r="B529" s="75" t="s">
        <v>583</v>
      </c>
      <c r="C529" s="66" t="s">
        <v>914</v>
      </c>
      <c r="D529" s="173" t="s">
        <v>414</v>
      </c>
      <c r="E529" s="78">
        <v>10000</v>
      </c>
      <c r="F529" s="109">
        <v>-0.35</v>
      </c>
      <c r="G529" s="479"/>
      <c r="H529" s="78">
        <v>-0.35</v>
      </c>
      <c r="I529" s="144"/>
      <c r="J529" s="275"/>
    </row>
    <row r="530" spans="1:10" ht="16" x14ac:dyDescent="0.2">
      <c r="A530" s="63"/>
      <c r="B530" s="75" t="s">
        <v>735</v>
      </c>
      <c r="C530" s="66" t="s">
        <v>736</v>
      </c>
      <c r="D530" s="173" t="s">
        <v>411</v>
      </c>
      <c r="E530" s="78">
        <v>10000</v>
      </c>
      <c r="F530" s="109" t="s">
        <v>492</v>
      </c>
      <c r="G530" s="479">
        <v>-0.66</v>
      </c>
      <c r="H530" s="78">
        <f>SUM(F530:G530)</f>
        <v>-0.66</v>
      </c>
      <c r="I530" s="144">
        <f>H530</f>
        <v>-0.66</v>
      </c>
      <c r="J530" s="275" t="s">
        <v>1201</v>
      </c>
    </row>
    <row r="531" spans="1:10" ht="16" x14ac:dyDescent="0.2">
      <c r="A531" s="63"/>
      <c r="B531" s="75" t="s">
        <v>735</v>
      </c>
      <c r="C531" s="66" t="s">
        <v>736</v>
      </c>
      <c r="D531" s="173" t="s">
        <v>411</v>
      </c>
      <c r="E531" s="78">
        <v>10000</v>
      </c>
      <c r="F531" s="109" t="s">
        <v>492</v>
      </c>
      <c r="G531" s="479">
        <v>-0.66</v>
      </c>
      <c r="H531" s="78">
        <f>SUM(F531:G531)</f>
        <v>-0.66</v>
      </c>
      <c r="I531" s="144">
        <f>H531</f>
        <v>-0.66</v>
      </c>
      <c r="J531" s="275"/>
    </row>
    <row r="532" spans="1:10" ht="16" x14ac:dyDescent="0.2">
      <c r="A532" s="63"/>
      <c r="B532" s="75" t="s">
        <v>721</v>
      </c>
      <c r="C532" s="70" t="s">
        <v>722</v>
      </c>
      <c r="D532" s="70" t="s">
        <v>411</v>
      </c>
      <c r="E532" s="130">
        <v>10000</v>
      </c>
      <c r="F532" s="111">
        <v>0</v>
      </c>
      <c r="G532" s="479">
        <v>-2.0099999999999998</v>
      </c>
      <c r="H532" s="277">
        <v>-2.0099999999999998</v>
      </c>
      <c r="I532" s="192">
        <f>SUM(H532:H534)</f>
        <v>-2.65</v>
      </c>
      <c r="J532" s="275" t="s">
        <v>1201</v>
      </c>
    </row>
    <row r="533" spans="1:10" ht="16" x14ac:dyDescent="0.2">
      <c r="A533" s="63"/>
      <c r="B533" s="75" t="s">
        <v>721</v>
      </c>
      <c r="C533" s="70" t="s">
        <v>722</v>
      </c>
      <c r="D533" s="70" t="s">
        <v>413</v>
      </c>
      <c r="E533" s="130">
        <v>10000</v>
      </c>
      <c r="F533" s="111">
        <v>-0.42</v>
      </c>
      <c r="G533" s="479">
        <v>0</v>
      </c>
      <c r="H533" s="130">
        <v>-0.42</v>
      </c>
      <c r="I533" s="192"/>
      <c r="J533" s="275"/>
    </row>
    <row r="534" spans="1:10" ht="16" x14ac:dyDescent="0.2">
      <c r="A534" s="63"/>
      <c r="B534" s="75" t="s">
        <v>721</v>
      </c>
      <c r="C534" s="70" t="s">
        <v>722</v>
      </c>
      <c r="D534" s="70" t="s">
        <v>418</v>
      </c>
      <c r="E534" s="130">
        <v>5000</v>
      </c>
      <c r="F534" s="111">
        <v>-0.22</v>
      </c>
      <c r="G534" s="479">
        <v>0</v>
      </c>
      <c r="H534" s="130">
        <v>-0.22</v>
      </c>
      <c r="I534" s="192"/>
      <c r="J534" s="275"/>
    </row>
    <row r="535" spans="1:10" ht="16" x14ac:dyDescent="0.2">
      <c r="A535" s="63"/>
      <c r="B535" s="75" t="s">
        <v>721</v>
      </c>
      <c r="C535" s="70" t="s">
        <v>722</v>
      </c>
      <c r="D535" s="70" t="s">
        <v>411</v>
      </c>
      <c r="E535" s="130">
        <v>10000</v>
      </c>
      <c r="F535" s="111">
        <v>0</v>
      </c>
      <c r="G535" s="479">
        <v>-2.0099999999999998</v>
      </c>
      <c r="H535" s="277">
        <v>-2.0099999999999998</v>
      </c>
      <c r="I535" s="192">
        <f>SUM(H535:H537)</f>
        <v>-2.65</v>
      </c>
      <c r="J535" s="275"/>
    </row>
    <row r="536" spans="1:10" ht="16" x14ac:dyDescent="0.2">
      <c r="A536" s="63"/>
      <c r="B536" s="75" t="s">
        <v>721</v>
      </c>
      <c r="C536" s="70" t="s">
        <v>722</v>
      </c>
      <c r="D536" s="70" t="s">
        <v>413</v>
      </c>
      <c r="E536" s="130">
        <v>10000</v>
      </c>
      <c r="F536" s="111">
        <v>-0.42</v>
      </c>
      <c r="G536" s="479">
        <v>0</v>
      </c>
      <c r="H536" s="130">
        <v>-0.42</v>
      </c>
      <c r="I536" s="192"/>
      <c r="J536" s="275"/>
    </row>
    <row r="537" spans="1:10" ht="16" x14ac:dyDescent="0.2">
      <c r="A537" s="63"/>
      <c r="B537" s="75" t="s">
        <v>721</v>
      </c>
      <c r="C537" s="70" t="s">
        <v>722</v>
      </c>
      <c r="D537" s="70" t="s">
        <v>418</v>
      </c>
      <c r="E537" s="130">
        <v>5000</v>
      </c>
      <c r="F537" s="111">
        <v>-0.22</v>
      </c>
      <c r="G537" s="479">
        <v>0</v>
      </c>
      <c r="H537" s="130">
        <v>-0.22</v>
      </c>
      <c r="I537" s="192"/>
      <c r="J537" s="275"/>
    </row>
    <row r="538" spans="1:10" ht="16" x14ac:dyDescent="0.2">
      <c r="A538" s="63"/>
      <c r="B538" s="75" t="s">
        <v>595</v>
      </c>
      <c r="C538" s="66" t="s">
        <v>118</v>
      </c>
      <c r="D538" s="66" t="s">
        <v>411</v>
      </c>
      <c r="E538" s="79">
        <v>10000</v>
      </c>
      <c r="F538" s="109">
        <v>0</v>
      </c>
      <c r="G538" s="479">
        <v>-14.08</v>
      </c>
      <c r="H538" s="79">
        <v>-14.08</v>
      </c>
      <c r="I538" s="144">
        <f>SUM(H538:H539)</f>
        <v>-18.259999999999998</v>
      </c>
      <c r="J538" s="275" t="s">
        <v>1201</v>
      </c>
    </row>
    <row r="539" spans="1:10" ht="16" x14ac:dyDescent="0.2">
      <c r="A539" s="63"/>
      <c r="B539" s="75" t="s">
        <v>595</v>
      </c>
      <c r="C539" s="66" t="s">
        <v>118</v>
      </c>
      <c r="D539" s="66" t="s">
        <v>413</v>
      </c>
      <c r="E539" s="79">
        <v>100000</v>
      </c>
      <c r="F539" s="109">
        <v>-4.18</v>
      </c>
      <c r="G539" s="479"/>
      <c r="H539" s="79">
        <f>F539</f>
        <v>-4.18</v>
      </c>
      <c r="I539" s="144"/>
      <c r="J539" s="275"/>
    </row>
    <row r="540" spans="1:10" ht="16" x14ac:dyDescent="0.2">
      <c r="A540" s="63"/>
      <c r="B540" s="75" t="s">
        <v>595</v>
      </c>
      <c r="C540" s="66" t="s">
        <v>118</v>
      </c>
      <c r="D540" s="66" t="s">
        <v>411</v>
      </c>
      <c r="E540" s="79">
        <v>10000</v>
      </c>
      <c r="F540" s="109">
        <v>0</v>
      </c>
      <c r="G540" s="479">
        <v>-14.08</v>
      </c>
      <c r="H540" s="79">
        <v>-14.08</v>
      </c>
      <c r="I540" s="144">
        <f>SUM(H540:H541)</f>
        <v>-18.259999999999998</v>
      </c>
      <c r="J540" s="275"/>
    </row>
    <row r="541" spans="1:10" ht="16" x14ac:dyDescent="0.2">
      <c r="A541" s="63"/>
      <c r="B541" s="75" t="s">
        <v>595</v>
      </c>
      <c r="C541" s="66" t="s">
        <v>118</v>
      </c>
      <c r="D541" s="66" t="s">
        <v>413</v>
      </c>
      <c r="E541" s="79">
        <v>100000</v>
      </c>
      <c r="F541" s="109">
        <v>-4.18</v>
      </c>
      <c r="G541" s="479"/>
      <c r="H541" s="79">
        <f>F541</f>
        <v>-4.18</v>
      </c>
      <c r="I541" s="144"/>
      <c r="J541" s="275"/>
    </row>
    <row r="542" spans="1:10" ht="16" x14ac:dyDescent="0.2">
      <c r="A542" s="63"/>
      <c r="B542" s="75" t="s">
        <v>929</v>
      </c>
      <c r="C542" s="66" t="s">
        <v>526</v>
      </c>
      <c r="D542" s="124" t="s">
        <v>411</v>
      </c>
      <c r="E542" s="152">
        <v>10000</v>
      </c>
      <c r="F542" s="109">
        <v>0</v>
      </c>
      <c r="G542" s="479">
        <v>-0.66</v>
      </c>
      <c r="H542" s="79">
        <v>-0.66</v>
      </c>
      <c r="I542" s="144">
        <f>SUM(H542:H545)</f>
        <v>-9.86</v>
      </c>
      <c r="J542" s="275" t="s">
        <v>1201</v>
      </c>
    </row>
    <row r="543" spans="1:10" ht="16" x14ac:dyDescent="0.2">
      <c r="A543" s="63"/>
      <c r="B543" s="75" t="s">
        <v>929</v>
      </c>
      <c r="C543" s="66" t="s">
        <v>526</v>
      </c>
      <c r="D543" s="124" t="s">
        <v>412</v>
      </c>
      <c r="E543" s="152">
        <v>10000</v>
      </c>
      <c r="F543" s="109">
        <v>-3.42</v>
      </c>
      <c r="G543" s="479"/>
      <c r="H543" s="79">
        <v>-3.42</v>
      </c>
      <c r="I543" s="144"/>
      <c r="J543" s="275"/>
    </row>
    <row r="544" spans="1:10" ht="16" x14ac:dyDescent="0.2">
      <c r="A544" s="63"/>
      <c r="B544" s="75" t="s">
        <v>929</v>
      </c>
      <c r="C544" s="66" t="s">
        <v>526</v>
      </c>
      <c r="D544" s="124" t="s">
        <v>413</v>
      </c>
      <c r="E544" s="152">
        <v>130000</v>
      </c>
      <c r="F544" s="109">
        <v>-5.43</v>
      </c>
      <c r="G544" s="479"/>
      <c r="H544" s="79">
        <v>-5.43</v>
      </c>
      <c r="I544" s="144"/>
      <c r="J544" s="275"/>
    </row>
    <row r="545" spans="1:10" ht="16" x14ac:dyDescent="0.2">
      <c r="A545" s="63"/>
      <c r="B545" s="75" t="s">
        <v>929</v>
      </c>
      <c r="C545" s="66" t="s">
        <v>526</v>
      </c>
      <c r="D545" s="124" t="s">
        <v>414</v>
      </c>
      <c r="E545" s="152">
        <v>10000</v>
      </c>
      <c r="F545" s="109">
        <v>-0.35</v>
      </c>
      <c r="G545" s="479"/>
      <c r="H545" s="79">
        <v>-0.35</v>
      </c>
      <c r="I545" s="144"/>
      <c r="J545" s="275"/>
    </row>
    <row r="546" spans="1:10" ht="16" x14ac:dyDescent="0.2">
      <c r="A546" s="63"/>
      <c r="B546" s="75" t="s">
        <v>929</v>
      </c>
      <c r="C546" s="66" t="s">
        <v>526</v>
      </c>
      <c r="D546" s="124" t="s">
        <v>411</v>
      </c>
      <c r="E546" s="152">
        <v>10000</v>
      </c>
      <c r="F546" s="109">
        <v>0</v>
      </c>
      <c r="G546" s="479">
        <v>-0.66</v>
      </c>
      <c r="H546" s="79">
        <v>-0.66</v>
      </c>
      <c r="I546" s="144">
        <f>SUM(H546:H549)</f>
        <v>-9.86</v>
      </c>
      <c r="J546" s="275"/>
    </row>
    <row r="547" spans="1:10" ht="16" x14ac:dyDescent="0.2">
      <c r="A547" s="63"/>
      <c r="B547" s="75" t="s">
        <v>929</v>
      </c>
      <c r="C547" s="66" t="s">
        <v>526</v>
      </c>
      <c r="D547" s="124" t="s">
        <v>412</v>
      </c>
      <c r="E547" s="152">
        <v>10000</v>
      </c>
      <c r="F547" s="109">
        <v>-3.42</v>
      </c>
      <c r="G547" s="479"/>
      <c r="H547" s="79">
        <v>-3.42</v>
      </c>
      <c r="I547" s="144"/>
      <c r="J547" s="275"/>
    </row>
    <row r="548" spans="1:10" ht="16" x14ac:dyDescent="0.2">
      <c r="A548" s="63"/>
      <c r="B548" s="75" t="s">
        <v>929</v>
      </c>
      <c r="C548" s="66" t="s">
        <v>526</v>
      </c>
      <c r="D548" s="124" t="s">
        <v>413</v>
      </c>
      <c r="E548" s="152">
        <v>130000</v>
      </c>
      <c r="F548" s="109">
        <v>-5.43</v>
      </c>
      <c r="G548" s="479"/>
      <c r="H548" s="79">
        <v>-5.43</v>
      </c>
      <c r="I548" s="144"/>
      <c r="J548" s="275"/>
    </row>
    <row r="549" spans="1:10" ht="16" x14ac:dyDescent="0.2">
      <c r="A549" s="63"/>
      <c r="B549" s="75" t="s">
        <v>929</v>
      </c>
      <c r="C549" s="66" t="s">
        <v>526</v>
      </c>
      <c r="D549" s="124" t="s">
        <v>414</v>
      </c>
      <c r="E549" s="152">
        <v>10000</v>
      </c>
      <c r="F549" s="109">
        <v>-0.35</v>
      </c>
      <c r="G549" s="479"/>
      <c r="H549" s="79">
        <v>-0.35</v>
      </c>
      <c r="I549" s="144"/>
      <c r="J549" s="275"/>
    </row>
    <row r="550" spans="1:10" ht="16" x14ac:dyDescent="0.2">
      <c r="A550" s="63"/>
      <c r="B550" s="75" t="s">
        <v>555</v>
      </c>
      <c r="C550" s="66" t="s">
        <v>57</v>
      </c>
      <c r="D550" s="66" t="s">
        <v>411</v>
      </c>
      <c r="E550" s="78">
        <v>40000</v>
      </c>
      <c r="F550" s="109">
        <f>H550-G550</f>
        <v>-15.059999999999999</v>
      </c>
      <c r="G550" s="479">
        <v>-5.0199999999999996</v>
      </c>
      <c r="H550" s="78">
        <v>-20.079999999999998</v>
      </c>
      <c r="I550" s="144">
        <f>SUM(H550:H555)</f>
        <v>-44.470000000000006</v>
      </c>
      <c r="J550" s="275" t="s">
        <v>1204</v>
      </c>
    </row>
    <row r="551" spans="1:10" ht="16" x14ac:dyDescent="0.2">
      <c r="A551" s="63"/>
      <c r="B551" s="75" t="s">
        <v>555</v>
      </c>
      <c r="C551" s="66" t="s">
        <v>57</v>
      </c>
      <c r="D551" s="66" t="s">
        <v>417</v>
      </c>
      <c r="E551" s="79">
        <v>10000</v>
      </c>
      <c r="F551" s="109">
        <v>-19.760000000000002</v>
      </c>
      <c r="G551" s="479"/>
      <c r="H551" s="79">
        <f>F551</f>
        <v>-19.760000000000002</v>
      </c>
      <c r="I551" s="144"/>
      <c r="J551" s="275"/>
    </row>
    <row r="552" spans="1:10" ht="16" x14ac:dyDescent="0.2">
      <c r="A552" s="63"/>
      <c r="B552" s="75" t="s">
        <v>555</v>
      </c>
      <c r="C552" s="66" t="s">
        <v>57</v>
      </c>
      <c r="D552" s="66" t="s">
        <v>412</v>
      </c>
      <c r="E552" s="79">
        <v>10000</v>
      </c>
      <c r="F552" s="109">
        <v>-3.42</v>
      </c>
      <c r="G552" s="479"/>
      <c r="H552" s="79">
        <f>F552</f>
        <v>-3.42</v>
      </c>
      <c r="I552" s="144"/>
      <c r="J552" s="275"/>
    </row>
    <row r="553" spans="1:10" ht="16" x14ac:dyDescent="0.2">
      <c r="A553" s="63"/>
      <c r="B553" s="75" t="s">
        <v>555</v>
      </c>
      <c r="C553" s="66" t="s">
        <v>57</v>
      </c>
      <c r="D553" s="66" t="s">
        <v>413</v>
      </c>
      <c r="E553" s="79">
        <v>10000</v>
      </c>
      <c r="F553" s="109">
        <v>-0.42</v>
      </c>
      <c r="G553" s="479"/>
      <c r="H553" s="79">
        <f>F553</f>
        <v>-0.42</v>
      </c>
      <c r="I553" s="144"/>
      <c r="J553" s="275"/>
    </row>
    <row r="554" spans="1:10" ht="16" x14ac:dyDescent="0.2">
      <c r="A554" s="63"/>
      <c r="B554" s="75" t="s">
        <v>555</v>
      </c>
      <c r="C554" s="66" t="s">
        <v>57</v>
      </c>
      <c r="D554" s="66" t="s">
        <v>418</v>
      </c>
      <c r="E554" s="79">
        <v>10000</v>
      </c>
      <c r="F554" s="109">
        <v>-0.44</v>
      </c>
      <c r="G554" s="479"/>
      <c r="H554" s="79">
        <f>F554</f>
        <v>-0.44</v>
      </c>
      <c r="I554" s="144"/>
      <c r="J554" s="275"/>
    </row>
    <row r="555" spans="1:10" ht="16" x14ac:dyDescent="0.2">
      <c r="A555" s="63"/>
      <c r="B555" s="75" t="s">
        <v>555</v>
      </c>
      <c r="C555" s="66" t="s">
        <v>57</v>
      </c>
      <c r="D555" s="66" t="s">
        <v>414</v>
      </c>
      <c r="E555" s="79">
        <v>10000</v>
      </c>
      <c r="F555" s="109">
        <v>-0.35</v>
      </c>
      <c r="G555" s="479"/>
      <c r="H555" s="79">
        <f>F555</f>
        <v>-0.35</v>
      </c>
      <c r="I555" s="144"/>
      <c r="J555" s="275"/>
    </row>
    <row r="556" spans="1:10" ht="16" x14ac:dyDescent="0.2">
      <c r="A556" s="63"/>
      <c r="B556" s="75"/>
      <c r="C556" s="66"/>
      <c r="D556" s="337"/>
      <c r="E556" s="152"/>
      <c r="F556" s="109"/>
      <c r="G556" s="479"/>
      <c r="H556" s="79"/>
      <c r="I556" s="144"/>
      <c r="J556" s="275"/>
    </row>
    <row r="557" spans="1:10" ht="16" x14ac:dyDescent="0.2">
      <c r="A557" s="605" t="s">
        <v>52</v>
      </c>
      <c r="B557" s="606"/>
      <c r="C557" s="607"/>
      <c r="D557" s="316"/>
      <c r="E557" s="317"/>
      <c r="F557" s="318">
        <f>SUM(F504:F556)</f>
        <v>-185.78999999999994</v>
      </c>
      <c r="G557" s="483">
        <f>SUM(G504:G556)</f>
        <v>-61.44</v>
      </c>
      <c r="H557" s="319"/>
      <c r="I557" s="370">
        <f>I502+I503</f>
        <v>2853.6000000000004</v>
      </c>
      <c r="J557" s="320"/>
    </row>
    <row r="558" spans="1:10" ht="31" x14ac:dyDescent="0.55000000000000004">
      <c r="A558" s="182"/>
      <c r="B558" s="182"/>
      <c r="C558" s="183" t="s">
        <v>388</v>
      </c>
      <c r="D558" s="526" t="s">
        <v>1155</v>
      </c>
      <c r="E558" s="527">
        <v>45881</v>
      </c>
      <c r="F558" s="491"/>
      <c r="G558" s="492"/>
      <c r="H558" s="186"/>
      <c r="I558" s="187"/>
      <c r="J558" s="188"/>
    </row>
    <row r="559" spans="1:10" s="344" customFormat="1" x14ac:dyDescent="0.15">
      <c r="A559"/>
      <c r="B559"/>
      <c r="C559"/>
      <c r="D559"/>
      <c r="E559" s="149"/>
      <c r="F559" s="145"/>
      <c r="G559" s="13"/>
      <c r="H559"/>
      <c r="I559"/>
      <c r="J559"/>
    </row>
    <row r="560" spans="1:10" x14ac:dyDescent="0.15">
      <c r="F560" s="351" t="s">
        <v>1043</v>
      </c>
      <c r="G560" s="568">
        <f>I557-G561</f>
        <v>2566.4600000000005</v>
      </c>
      <c r="H560" s="562">
        <f>SUM(G560:G561)</f>
        <v>2853.6000000000004</v>
      </c>
    </row>
    <row r="561" spans="1:10" x14ac:dyDescent="0.15">
      <c r="F561" s="351" t="s">
        <v>1044</v>
      </c>
      <c r="G561" s="568">
        <f>G557+G501</f>
        <v>287.14000000000004</v>
      </c>
      <c r="I561" s="561"/>
    </row>
    <row r="562" spans="1:10" s="344" customFormat="1" x14ac:dyDescent="0.15">
      <c r="A562"/>
      <c r="B562"/>
      <c r="C562"/>
      <c r="D562"/>
      <c r="E562" s="149"/>
      <c r="F562" s="247"/>
      <c r="G562" s="550"/>
      <c r="H562"/>
      <c r="I562" s="18"/>
      <c r="J562"/>
    </row>
    <row r="564" spans="1:10" s="182" customFormat="1" ht="23" x14ac:dyDescent="0.25">
      <c r="A564"/>
      <c r="B564"/>
      <c r="C564"/>
      <c r="D564"/>
      <c r="E564" s="149"/>
      <c r="F564" s="247"/>
      <c r="G564" s="476"/>
      <c r="H564"/>
      <c r="I564" s="18"/>
      <c r="J564"/>
    </row>
    <row r="567" spans="1:10" x14ac:dyDescent="0.15">
      <c r="F567" s="351"/>
      <c r="G567" s="568"/>
      <c r="I567" s="561"/>
    </row>
    <row r="568" spans="1:10" x14ac:dyDescent="0.15">
      <c r="G568" s="550"/>
    </row>
    <row r="573" spans="1:10" x14ac:dyDescent="0.15">
      <c r="E573" s="563"/>
      <c r="F573" s="563"/>
      <c r="G573" s="13"/>
      <c r="I573"/>
    </row>
    <row r="574" spans="1:10" x14ac:dyDescent="0.15">
      <c r="E574" s="563"/>
      <c r="F574" s="563"/>
      <c r="G574" s="13"/>
      <c r="I574"/>
    </row>
    <row r="575" spans="1:10" ht="16" x14ac:dyDescent="0.2">
      <c r="B575" s="258"/>
      <c r="C575" s="102"/>
      <c r="D575" s="102"/>
      <c r="E575" s="564"/>
      <c r="F575" s="565"/>
      <c r="G575" s="566"/>
      <c r="H575" s="565"/>
      <c r="I575" s="565"/>
    </row>
    <row r="576" spans="1:10" ht="16" x14ac:dyDescent="0.2">
      <c r="B576" s="258"/>
      <c r="C576" s="102"/>
      <c r="D576" s="102"/>
      <c r="E576" s="564"/>
      <c r="F576" s="565"/>
      <c r="G576" s="567"/>
      <c r="H576" s="565"/>
      <c r="I576" s="565"/>
    </row>
    <row r="577" spans="5:9" x14ac:dyDescent="0.15">
      <c r="E577" s="563"/>
      <c r="F577" s="563"/>
      <c r="G577" s="13"/>
      <c r="I577"/>
    </row>
  </sheetData>
  <mergeCells count="4">
    <mergeCell ref="A2:C2"/>
    <mergeCell ref="A502:C502"/>
    <mergeCell ref="A503:C503"/>
    <mergeCell ref="A557:C557"/>
  </mergeCells>
  <conditionalFormatting sqref="A119 A110:A114">
    <cfRule type="duplicateValues" dxfId="1688" priority="61"/>
  </conditionalFormatting>
  <conditionalFormatting sqref="B11">
    <cfRule type="duplicateValues" dxfId="1687" priority="67"/>
    <cfRule type="duplicateValues" dxfId="1686" priority="68"/>
  </conditionalFormatting>
  <conditionalFormatting sqref="B109:B124">
    <cfRule type="duplicateValues" dxfId="1685" priority="524"/>
  </conditionalFormatting>
  <conditionalFormatting sqref="B120:B124 B115:B118">
    <cfRule type="duplicateValues" dxfId="1684" priority="60"/>
  </conditionalFormatting>
  <conditionalFormatting sqref="B249:B255">
    <cfRule type="duplicateValues" dxfId="1683" priority="632"/>
    <cfRule type="duplicateValues" dxfId="1682" priority="633"/>
  </conditionalFormatting>
  <conditionalFormatting sqref="B504:B507">
    <cfRule type="duplicateValues" dxfId="1681" priority="35"/>
  </conditionalFormatting>
  <conditionalFormatting sqref="B508">
    <cfRule type="duplicateValues" dxfId="1680" priority="31"/>
    <cfRule type="duplicateValues" dxfId="1679" priority="33"/>
  </conditionalFormatting>
  <conditionalFormatting sqref="B509">
    <cfRule type="duplicateValues" dxfId="1678" priority="28"/>
    <cfRule type="duplicateValues" dxfId="1677" priority="30"/>
  </conditionalFormatting>
  <conditionalFormatting sqref="B510:B513">
    <cfRule type="duplicateValues" dxfId="1676" priority="25"/>
    <cfRule type="duplicateValues" dxfId="1675" priority="26"/>
  </conditionalFormatting>
  <conditionalFormatting sqref="B514:B517">
    <cfRule type="duplicateValues" dxfId="1674" priority="22"/>
    <cfRule type="duplicateValues" dxfId="1673" priority="23"/>
  </conditionalFormatting>
  <conditionalFormatting sqref="B518:B529">
    <cfRule type="duplicateValues" dxfId="1672" priority="18"/>
    <cfRule type="duplicateValues" dxfId="1671" priority="19"/>
    <cfRule type="duplicateValues" dxfId="1670" priority="20"/>
  </conditionalFormatting>
  <conditionalFormatting sqref="B530">
    <cfRule type="duplicateValues" dxfId="1669" priority="15"/>
    <cfRule type="duplicateValues" dxfId="1668" priority="16"/>
  </conditionalFormatting>
  <conditionalFormatting sqref="B531">
    <cfRule type="duplicateValues" dxfId="1667" priority="12"/>
    <cfRule type="duplicateValues" dxfId="1666" priority="13"/>
  </conditionalFormatting>
  <conditionalFormatting sqref="B532:B537">
    <cfRule type="duplicateValues" dxfId="1665" priority="603"/>
  </conditionalFormatting>
  <conditionalFormatting sqref="B538:B541">
    <cfRule type="duplicateValues" dxfId="1664" priority="6"/>
    <cfRule type="duplicateValues" dxfId="1663" priority="7"/>
  </conditionalFormatting>
  <conditionalFormatting sqref="B542:B549 B556">
    <cfRule type="duplicateValues" dxfId="1662" priority="656"/>
  </conditionalFormatting>
  <conditionalFormatting sqref="B542:B549">
    <cfRule type="duplicateValues" dxfId="1661" priority="4"/>
  </conditionalFormatting>
  <conditionalFormatting sqref="B550:B555">
    <cfRule type="duplicateValues" dxfId="1660" priority="1"/>
  </conditionalFormatting>
  <conditionalFormatting sqref="B557:B566 B197:B248 B501:B503 B256:B498">
    <cfRule type="duplicateValues" dxfId="1659" priority="542"/>
  </conditionalFormatting>
  <conditionalFormatting sqref="B557:B566 B501:B503 B197:B499">
    <cfRule type="duplicateValues" dxfId="1658" priority="45"/>
  </conditionalFormatting>
  <conditionalFormatting sqref="B557:B566">
    <cfRule type="duplicateValues" dxfId="1657" priority="48"/>
  </conditionalFormatting>
  <conditionalFormatting sqref="B567:B574 B577:B1048576">
    <cfRule type="duplicateValues" dxfId="1656" priority="59"/>
  </conditionalFormatting>
  <conditionalFormatting sqref="B567:B1048576 B10 B1:B6 B12:B108 B193:B196 B125:B191">
    <cfRule type="duplicateValues" dxfId="1655" priority="57"/>
  </conditionalFormatting>
  <conditionalFormatting sqref="B567:B1048576">
    <cfRule type="duplicateValues" dxfId="1654" priority="56"/>
  </conditionalFormatting>
  <conditionalFormatting sqref="C11">
    <cfRule type="duplicateValues" dxfId="1653" priority="69"/>
  </conditionalFormatting>
  <conditionalFormatting sqref="C166:C176">
    <cfRule type="duplicateValues" dxfId="1652" priority="64"/>
  </conditionalFormatting>
  <conditionalFormatting sqref="C222">
    <cfRule type="duplicateValues" dxfId="1651" priority="53"/>
  </conditionalFormatting>
  <conditionalFormatting sqref="C249:C255">
    <cfRule type="duplicateValues" dxfId="1650" priority="634"/>
  </conditionalFormatting>
  <conditionalFormatting sqref="C504:C507">
    <cfRule type="duplicateValues" dxfId="1649" priority="34"/>
  </conditionalFormatting>
  <conditionalFormatting sqref="C508">
    <cfRule type="duplicateValues" dxfId="1648" priority="32"/>
  </conditionalFormatting>
  <conditionalFormatting sqref="C509">
    <cfRule type="duplicateValues" dxfId="1647" priority="29"/>
  </conditionalFormatting>
  <conditionalFormatting sqref="C510:C513">
    <cfRule type="duplicateValues" dxfId="1646" priority="27"/>
  </conditionalFormatting>
  <conditionalFormatting sqref="C514:C517">
    <cfRule type="duplicateValues" dxfId="1645" priority="24"/>
  </conditionalFormatting>
  <conditionalFormatting sqref="C518:C529">
    <cfRule type="duplicateValues" dxfId="1644" priority="21"/>
  </conditionalFormatting>
  <conditionalFormatting sqref="C530">
    <cfRule type="duplicateValues" dxfId="1643" priority="17"/>
  </conditionalFormatting>
  <conditionalFormatting sqref="C531">
    <cfRule type="duplicateValues" dxfId="1642" priority="14"/>
  </conditionalFormatting>
  <conditionalFormatting sqref="C532:C537">
    <cfRule type="duplicateValues" dxfId="1641" priority="607"/>
  </conditionalFormatting>
  <conditionalFormatting sqref="C538:C541">
    <cfRule type="duplicateValues" dxfId="1640" priority="8"/>
  </conditionalFormatting>
  <conditionalFormatting sqref="C542:C549 C556">
    <cfRule type="duplicateValues" dxfId="1639" priority="658"/>
  </conditionalFormatting>
  <conditionalFormatting sqref="C550:C555">
    <cfRule type="duplicateValues" dxfId="1638" priority="2"/>
  </conditionalFormatting>
  <conditionalFormatting sqref="C557:C566 C197:C248 C501:C503 C256:C416 C418:C498">
    <cfRule type="duplicateValues" dxfId="1637" priority="561"/>
  </conditionalFormatting>
  <conditionalFormatting sqref="C567:C1048576 A110:A114 A119 C10 C1:C6 C193:C196 C12:C191">
    <cfRule type="duplicateValues" dxfId="1636" priority="62"/>
  </conditionalFormatting>
  <conditionalFormatting sqref="C575:C576">
    <cfRule type="duplicateValues" dxfId="1635" priority="55"/>
  </conditionalFormatting>
  <conditionalFormatting sqref="J20:J158 J160:J168 J170:J179 J181:J193 J198:J200 J202:J211 J213:J270 J280:J305 J307:J320 J322:J385 J395:J418 J420:J493 J495:J498 J500:J501">
    <cfRule type="notContainsBlanks" dxfId="1634" priority="58">
      <formula>LEN(TRIM(J20))&gt;0</formula>
    </cfRule>
  </conditionalFormatting>
  <conditionalFormatting sqref="J195:J196 J273:J275">
    <cfRule type="notContainsBlanks" dxfId="1633" priority="47">
      <formula>LEN(TRIM(J195))&gt;0</formula>
    </cfRule>
  </conditionalFormatting>
  <conditionalFormatting sqref="J575:J576">
    <cfRule type="notContainsBlanks" dxfId="1632" priority="54">
      <formula>LEN(TRIM(J575))&gt;0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E351-8579-474B-9D22-9CFC6BAA9FD6}">
  <dimension ref="A1:AC573"/>
  <sheetViews>
    <sheetView topLeftCell="A317" zoomScale="153" zoomScaleNormal="153" workbookViewId="0">
      <selection activeCell="D548" sqref="D548"/>
    </sheetView>
  </sheetViews>
  <sheetFormatPr baseColWidth="10" defaultColWidth="11.5" defaultRowHeight="13" x14ac:dyDescent="0.15"/>
  <cols>
    <col min="1" max="1" width="3.83203125" customWidth="1"/>
    <col min="2" max="2" width="5.1640625" customWidth="1"/>
    <col min="3" max="3" width="26.5" customWidth="1"/>
    <col min="4" max="4" width="9.164062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17.66406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1183</v>
      </c>
      <c r="H2" s="77" t="s">
        <v>459</v>
      </c>
      <c r="I2" s="365">
        <v>45809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589">
        <v>0</v>
      </c>
      <c r="G5" s="588">
        <v>0.53</v>
      </c>
      <c r="H5" s="485">
        <v>0.53</v>
      </c>
      <c r="I5" s="590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251">
        <v>0</v>
      </c>
      <c r="G7" s="480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251">
        <v>0.42</v>
      </c>
      <c r="G8" s="480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30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301">
        <v>0</v>
      </c>
      <c r="G10" s="480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301">
        <v>0.42</v>
      </c>
      <c r="G11" s="480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282"/>
      <c r="J12" s="275"/>
    </row>
    <row r="13" spans="1:10" ht="16" x14ac:dyDescent="0.2">
      <c r="A13" s="275"/>
      <c r="B13" s="551">
        <v>2261</v>
      </c>
      <c r="C13" s="552" t="s">
        <v>672</v>
      </c>
      <c r="D13" s="279" t="s">
        <v>411</v>
      </c>
      <c r="E13" s="280">
        <v>10000</v>
      </c>
      <c r="F13" s="301">
        <f>H13-G13</f>
        <v>0</v>
      </c>
      <c r="G13" s="480">
        <v>2.0099999999999998</v>
      </c>
      <c r="H13" s="282">
        <v>2.0099999999999998</v>
      </c>
      <c r="I13" s="367">
        <f>SUM(H13:H18)</f>
        <v>5.6099999999999994</v>
      </c>
      <c r="J13" s="275"/>
    </row>
    <row r="14" spans="1:10" ht="16" x14ac:dyDescent="0.2">
      <c r="A14" s="275"/>
      <c r="B14" s="551">
        <v>2261</v>
      </c>
      <c r="C14" s="552" t="s">
        <v>672</v>
      </c>
      <c r="D14" s="279" t="s">
        <v>417</v>
      </c>
      <c r="E14" s="280">
        <v>10000</v>
      </c>
      <c r="F14" s="301">
        <v>2.21</v>
      </c>
      <c r="G14" s="480">
        <v>0</v>
      </c>
      <c r="H14" s="282">
        <v>2.21</v>
      </c>
      <c r="I14" s="367"/>
      <c r="J14" s="275"/>
    </row>
    <row r="15" spans="1:10" ht="16" x14ac:dyDescent="0.2">
      <c r="A15" s="275"/>
      <c r="B15" s="551">
        <v>2261</v>
      </c>
      <c r="C15" s="552" t="s">
        <v>672</v>
      </c>
      <c r="D15" s="279" t="s">
        <v>412</v>
      </c>
      <c r="E15" s="280">
        <v>10000</v>
      </c>
      <c r="F15" s="301">
        <v>0.68</v>
      </c>
      <c r="G15" s="480"/>
      <c r="H15" s="282">
        <v>0.68</v>
      </c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413</v>
      </c>
      <c r="E16" s="280">
        <v>10000</v>
      </c>
      <c r="F16" s="301">
        <v>0.42</v>
      </c>
      <c r="G16" s="480"/>
      <c r="H16" s="282">
        <f>F16</f>
        <v>0.42</v>
      </c>
      <c r="I16" s="367"/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418</v>
      </c>
      <c r="E17" s="280">
        <v>5000</v>
      </c>
      <c r="F17" s="301">
        <v>0.22</v>
      </c>
      <c r="G17" s="480"/>
      <c r="H17" s="282">
        <v>0.22</v>
      </c>
      <c r="I17" s="367"/>
      <c r="J17" s="559"/>
    </row>
    <row r="18" spans="1:10" ht="16" x14ac:dyDescent="0.2">
      <c r="A18" s="275"/>
      <c r="B18" s="551">
        <v>2261</v>
      </c>
      <c r="C18" s="553" t="s">
        <v>672</v>
      </c>
      <c r="D18" s="279" t="s">
        <v>414</v>
      </c>
      <c r="E18" s="280">
        <v>2000</v>
      </c>
      <c r="F18" s="301">
        <v>7.0000000000000007E-2</v>
      </c>
      <c r="G18" s="480"/>
      <c r="H18" s="282">
        <v>7.0000000000000007E-2</v>
      </c>
      <c r="I18" s="367"/>
      <c r="J18" s="559"/>
    </row>
    <row r="19" spans="1:10" ht="16" x14ac:dyDescent="0.2">
      <c r="A19" s="275"/>
      <c r="B19" s="275"/>
      <c r="C19" s="276"/>
      <c r="D19" s="276"/>
      <c r="E19" s="277"/>
      <c r="F19" s="278"/>
      <c r="G19" s="275"/>
      <c r="H19" s="275"/>
      <c r="I19" s="275"/>
      <c r="J19" s="275"/>
    </row>
    <row r="20" spans="1:10" ht="16" x14ac:dyDescent="0.2">
      <c r="A20" s="63"/>
      <c r="B20" s="75" t="s">
        <v>539</v>
      </c>
      <c r="C20" s="66" t="s">
        <v>198</v>
      </c>
      <c r="D20" s="66" t="s">
        <v>411</v>
      </c>
      <c r="E20" s="78">
        <v>100000</v>
      </c>
      <c r="F20" s="254">
        <v>18.09</v>
      </c>
      <c r="G20" s="478">
        <v>2.0099999999999998</v>
      </c>
      <c r="H20" s="78">
        <f>SUM(F20:G20)</f>
        <v>20.100000000000001</v>
      </c>
      <c r="I20" s="144">
        <f>SUM(H20:H23)</f>
        <v>28.050000000000004</v>
      </c>
      <c r="J20" s="23"/>
    </row>
    <row r="21" spans="1:10" ht="16" x14ac:dyDescent="0.2">
      <c r="A21" s="63"/>
      <c r="B21" s="75" t="s">
        <v>539</v>
      </c>
      <c r="C21" s="66" t="s">
        <v>198</v>
      </c>
      <c r="D21" s="66" t="s">
        <v>412</v>
      </c>
      <c r="E21" s="78">
        <v>10000</v>
      </c>
      <c r="F21" s="109">
        <v>3.42</v>
      </c>
      <c r="G21" s="479"/>
      <c r="H21" s="78">
        <f>F21</f>
        <v>3.42</v>
      </c>
      <c r="I21" s="144"/>
      <c r="J21" s="23"/>
    </row>
    <row r="22" spans="1:10" ht="16" x14ac:dyDescent="0.2">
      <c r="A22" s="63"/>
      <c r="B22" s="75" t="s">
        <v>539</v>
      </c>
      <c r="C22" s="66" t="s">
        <v>198</v>
      </c>
      <c r="D22" s="66" t="s">
        <v>413</v>
      </c>
      <c r="E22" s="78">
        <v>100000</v>
      </c>
      <c r="F22" s="109">
        <v>4.18</v>
      </c>
      <c r="G22" s="479"/>
      <c r="H22" s="78">
        <f>F22</f>
        <v>4.18</v>
      </c>
      <c r="I22" s="144"/>
      <c r="J22" s="23"/>
    </row>
    <row r="23" spans="1:10" ht="16" x14ac:dyDescent="0.2">
      <c r="A23" s="63"/>
      <c r="B23" s="75" t="s">
        <v>539</v>
      </c>
      <c r="C23" s="66" t="s">
        <v>198</v>
      </c>
      <c r="D23" s="66" t="s">
        <v>414</v>
      </c>
      <c r="E23" s="78">
        <v>10000</v>
      </c>
      <c r="F23" s="109">
        <v>0.35</v>
      </c>
      <c r="G23" s="479"/>
      <c r="H23" s="78">
        <f>F23</f>
        <v>0.35</v>
      </c>
      <c r="I23" s="144"/>
      <c r="J23" s="23"/>
    </row>
    <row r="24" spans="1:10" ht="16" x14ac:dyDescent="0.2">
      <c r="A24" s="63"/>
      <c r="B24" s="75"/>
      <c r="C24" s="66"/>
      <c r="D24" s="66"/>
      <c r="E24" s="79"/>
      <c r="F24" s="78"/>
      <c r="G24" s="63"/>
      <c r="H24" s="78"/>
      <c r="I24" s="78"/>
      <c r="J24" s="23"/>
    </row>
    <row r="25" spans="1:10" ht="16" x14ac:dyDescent="0.2">
      <c r="A25" s="63"/>
      <c r="B25" s="75" t="s">
        <v>718</v>
      </c>
      <c r="C25" s="23" t="s">
        <v>733</v>
      </c>
      <c r="D25" s="66" t="s">
        <v>411</v>
      </c>
      <c r="E25" s="79">
        <v>250000</v>
      </c>
      <c r="F25" s="109">
        <v>21.84</v>
      </c>
      <c r="G25" s="479">
        <v>0.91</v>
      </c>
      <c r="H25" s="78">
        <f>SUM(F25:G25)</f>
        <v>22.75</v>
      </c>
      <c r="I25" s="192">
        <f>SUM(H25:H26)</f>
        <v>33.200000000000003</v>
      </c>
      <c r="J25" s="23"/>
    </row>
    <row r="26" spans="1:10" ht="16" x14ac:dyDescent="0.2">
      <c r="A26" s="63"/>
      <c r="B26" s="75" t="s">
        <v>718</v>
      </c>
      <c r="C26" s="23" t="s">
        <v>733</v>
      </c>
      <c r="D26" s="66" t="s">
        <v>413</v>
      </c>
      <c r="E26" s="79">
        <v>250000</v>
      </c>
      <c r="F26" s="109">
        <v>10.45</v>
      </c>
      <c r="G26" s="479"/>
      <c r="H26" s="78">
        <v>10.45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78"/>
      <c r="G27" s="277"/>
      <c r="H27" s="78"/>
      <c r="I27" s="78"/>
      <c r="J27" s="23"/>
    </row>
    <row r="28" spans="1:10" ht="16" x14ac:dyDescent="0.2">
      <c r="A28" s="63"/>
      <c r="B28" s="75" t="s">
        <v>1105</v>
      </c>
      <c r="C28" s="66" t="s">
        <v>1106</v>
      </c>
      <c r="D28" s="66" t="s">
        <v>411</v>
      </c>
      <c r="E28" s="79">
        <v>10000</v>
      </c>
      <c r="F28" s="109">
        <v>0</v>
      </c>
      <c r="G28" s="479">
        <v>3.08</v>
      </c>
      <c r="H28" s="78">
        <v>3.08</v>
      </c>
      <c r="I28" s="144">
        <f>SUM(H28:H33)</f>
        <v>8.14</v>
      </c>
      <c r="J28" s="23"/>
    </row>
    <row r="29" spans="1:10" ht="16" x14ac:dyDescent="0.2">
      <c r="A29" s="63"/>
      <c r="B29" s="75" t="s">
        <v>1105</v>
      </c>
      <c r="C29" s="66" t="s">
        <v>1106</v>
      </c>
      <c r="D29" s="66" t="s">
        <v>417</v>
      </c>
      <c r="E29" s="79">
        <v>5000</v>
      </c>
      <c r="F29" s="109">
        <v>3.39</v>
      </c>
      <c r="G29" s="479"/>
      <c r="H29" s="78">
        <v>3.39</v>
      </c>
      <c r="I29" s="144"/>
      <c r="J29" s="23"/>
    </row>
    <row r="30" spans="1:10" ht="16" x14ac:dyDescent="0.2">
      <c r="A30" s="63"/>
      <c r="B30" s="75" t="s">
        <v>1105</v>
      </c>
      <c r="C30" s="66" t="s">
        <v>1106</v>
      </c>
      <c r="D30" s="66" t="s">
        <v>412</v>
      </c>
      <c r="E30" s="79">
        <v>2000</v>
      </c>
      <c r="F30" s="109">
        <v>0.68</v>
      </c>
      <c r="G30" s="479"/>
      <c r="H30" s="78">
        <v>0.68</v>
      </c>
      <c r="I30" s="144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413</v>
      </c>
      <c r="E31" s="79">
        <v>10000</v>
      </c>
      <c r="F31" s="109">
        <v>0.42</v>
      </c>
      <c r="G31" s="479"/>
      <c r="H31" s="78">
        <v>0.42</v>
      </c>
      <c r="I31" s="144"/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418</v>
      </c>
      <c r="E32" s="79">
        <v>5000</v>
      </c>
      <c r="F32" s="109">
        <v>0.22</v>
      </c>
      <c r="G32" s="479"/>
      <c r="H32" s="78">
        <v>0.22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414</v>
      </c>
      <c r="E33" s="79">
        <v>10000</v>
      </c>
      <c r="F33" s="109">
        <v>0.35</v>
      </c>
      <c r="G33" s="479"/>
      <c r="H33" s="78">
        <v>0.35</v>
      </c>
      <c r="I33" s="144"/>
      <c r="J33" s="23"/>
    </row>
    <row r="34" spans="1:10" ht="16" x14ac:dyDescent="0.2">
      <c r="A34" s="63"/>
      <c r="B34" s="75"/>
      <c r="C34" s="66"/>
      <c r="D34" s="66"/>
      <c r="E34" s="79"/>
      <c r="F34" s="78"/>
      <c r="G34" s="277"/>
      <c r="H34" s="78"/>
      <c r="I34" s="78"/>
      <c r="J34" s="23"/>
    </row>
    <row r="35" spans="1:10" ht="16" x14ac:dyDescent="0.2">
      <c r="A35" s="63"/>
      <c r="B35" s="75" t="s">
        <v>542</v>
      </c>
      <c r="C35" s="66" t="s">
        <v>89</v>
      </c>
      <c r="D35" s="66" t="s">
        <v>411</v>
      </c>
      <c r="E35" s="79">
        <v>10000</v>
      </c>
      <c r="F35" s="109">
        <v>0</v>
      </c>
      <c r="G35" s="479">
        <f>H35-F35</f>
        <v>8.02</v>
      </c>
      <c r="H35" s="78">
        <v>8.02</v>
      </c>
      <c r="I35" s="144">
        <f>SUM(H35)</f>
        <v>8.02</v>
      </c>
      <c r="J35" s="23"/>
    </row>
    <row r="36" spans="1:10" ht="16" x14ac:dyDescent="0.2">
      <c r="A36" s="63"/>
      <c r="B36" s="75"/>
      <c r="C36" s="66"/>
      <c r="D36" s="66"/>
      <c r="E36" s="79"/>
      <c r="F36" s="78"/>
      <c r="G36" s="277"/>
      <c r="H36" s="78"/>
      <c r="I36" s="78"/>
      <c r="J36" s="23"/>
    </row>
    <row r="37" spans="1:10" ht="16" x14ac:dyDescent="0.2">
      <c r="A37" s="63"/>
      <c r="B37" s="97">
        <v>2309</v>
      </c>
      <c r="C37" s="66" t="s">
        <v>867</v>
      </c>
      <c r="D37" s="66" t="s">
        <v>411</v>
      </c>
      <c r="E37" s="79">
        <v>10000</v>
      </c>
      <c r="F37" s="109">
        <v>0</v>
      </c>
      <c r="G37" s="479">
        <v>5.0199999999999996</v>
      </c>
      <c r="H37" s="78"/>
      <c r="I37" s="144">
        <v>5.0199999999999996</v>
      </c>
      <c r="J37" s="23"/>
    </row>
    <row r="38" spans="1:10" ht="16" x14ac:dyDescent="0.2">
      <c r="A38" s="63"/>
      <c r="B38" s="75"/>
      <c r="C38" s="66"/>
      <c r="D38" s="66"/>
      <c r="E38" s="79"/>
      <c r="F38" s="78"/>
      <c r="G38" s="277"/>
      <c r="H38" s="78"/>
      <c r="I38" s="78"/>
      <c r="J38" s="23"/>
    </row>
    <row r="39" spans="1:10" ht="16" x14ac:dyDescent="0.2">
      <c r="A39" s="63"/>
      <c r="B39" s="75" t="s">
        <v>543</v>
      </c>
      <c r="C39" s="66" t="s">
        <v>138</v>
      </c>
      <c r="D39" s="66" t="s">
        <v>411</v>
      </c>
      <c r="E39" s="78">
        <v>10000</v>
      </c>
      <c r="F39" s="109">
        <v>0</v>
      </c>
      <c r="G39" s="479">
        <f>H39-F39</f>
        <v>2.0099999999999998</v>
      </c>
      <c r="H39" s="78">
        <v>2.0099999999999998</v>
      </c>
      <c r="I39" s="144">
        <f>SUM(H39:H40)</f>
        <v>2.4299999999999997</v>
      </c>
      <c r="J39" s="23"/>
    </row>
    <row r="40" spans="1:10" ht="16" x14ac:dyDescent="0.2">
      <c r="A40" s="63"/>
      <c r="B40" s="75" t="s">
        <v>543</v>
      </c>
      <c r="C40" s="66" t="s">
        <v>138</v>
      </c>
      <c r="D40" s="66" t="s">
        <v>413</v>
      </c>
      <c r="E40" s="78">
        <v>10000</v>
      </c>
      <c r="F40" s="109">
        <v>0.42</v>
      </c>
      <c r="G40" s="479"/>
      <c r="H40" s="78">
        <v>0.42</v>
      </c>
      <c r="I40" s="144"/>
      <c r="J40" s="23"/>
    </row>
    <row r="41" spans="1:10" ht="16" x14ac:dyDescent="0.2">
      <c r="A41" s="63"/>
      <c r="B41" s="75"/>
      <c r="C41" s="66"/>
      <c r="D41" s="66"/>
      <c r="E41" s="78"/>
      <c r="F41" s="78"/>
      <c r="G41" s="277"/>
      <c r="H41" s="78"/>
      <c r="I41" s="78"/>
      <c r="J41" s="23"/>
    </row>
    <row r="42" spans="1:10" ht="16" x14ac:dyDescent="0.2">
      <c r="A42" s="63"/>
      <c r="B42" s="75" t="s">
        <v>777</v>
      </c>
      <c r="C42" s="66" t="s">
        <v>969</v>
      </c>
      <c r="D42" s="66" t="s">
        <v>411</v>
      </c>
      <c r="E42" s="78">
        <v>10000</v>
      </c>
      <c r="F42" s="109">
        <v>0</v>
      </c>
      <c r="G42" s="479">
        <v>0.53</v>
      </c>
      <c r="H42" s="78">
        <v>0.53</v>
      </c>
      <c r="I42" s="144">
        <v>0.95</v>
      </c>
      <c r="J42" s="23"/>
    </row>
    <row r="43" spans="1:10" ht="16" x14ac:dyDescent="0.2">
      <c r="A43" s="63"/>
      <c r="B43" s="75" t="s">
        <v>777</v>
      </c>
      <c r="C43" s="66" t="s">
        <v>969</v>
      </c>
      <c r="D43" s="66" t="s">
        <v>413</v>
      </c>
      <c r="E43" s="78">
        <v>10000</v>
      </c>
      <c r="F43" s="109">
        <v>0.42</v>
      </c>
      <c r="G43" s="479">
        <v>0</v>
      </c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78"/>
      <c r="J44" s="23"/>
    </row>
    <row r="45" spans="1:10" ht="16" x14ac:dyDescent="0.2">
      <c r="A45" s="63"/>
      <c r="B45" s="75" t="s">
        <v>711</v>
      </c>
      <c r="C45" s="66" t="s">
        <v>703</v>
      </c>
      <c r="D45" s="66" t="s">
        <v>411</v>
      </c>
      <c r="E45" s="78">
        <v>10000</v>
      </c>
      <c r="F45" s="109">
        <v>0</v>
      </c>
      <c r="G45" s="479">
        <f>H45-F45</f>
        <v>0.66</v>
      </c>
      <c r="H45" s="78">
        <v>0.66</v>
      </c>
      <c r="I45" s="144">
        <f>H45</f>
        <v>0.66</v>
      </c>
      <c r="J45" s="23"/>
    </row>
    <row r="46" spans="1:10" ht="16" x14ac:dyDescent="0.2">
      <c r="A46" s="63"/>
      <c r="B46" s="75"/>
      <c r="C46" s="66"/>
      <c r="D46" s="66"/>
      <c r="E46" s="79"/>
      <c r="F46" s="78"/>
      <c r="G46" s="277"/>
      <c r="H46" s="78"/>
      <c r="I46" s="78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411</v>
      </c>
      <c r="E47" s="78">
        <v>100000</v>
      </c>
      <c r="F47" s="109">
        <f>H47-G47</f>
        <v>18.090000000000003</v>
      </c>
      <c r="G47" s="479">
        <v>2.0099999999999998</v>
      </c>
      <c r="H47" s="78">
        <v>20.100000000000001</v>
      </c>
      <c r="I47" s="144">
        <f>SUM(H47:H52)</f>
        <v>66.3</v>
      </c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417</v>
      </c>
      <c r="E48" s="78">
        <v>50000</v>
      </c>
      <c r="F48" s="109">
        <v>33.85</v>
      </c>
      <c r="G48" s="479"/>
      <c r="H48" s="78">
        <f>F48</f>
        <v>33.85</v>
      </c>
      <c r="I48" s="144"/>
      <c r="J48" s="23"/>
    </row>
    <row r="49" spans="1:13" ht="16" x14ac:dyDescent="0.2">
      <c r="A49" s="63"/>
      <c r="B49" s="75" t="s">
        <v>544</v>
      </c>
      <c r="C49" s="66" t="s">
        <v>139</v>
      </c>
      <c r="D49" s="66" t="s">
        <v>412</v>
      </c>
      <c r="E49" s="79">
        <v>10000</v>
      </c>
      <c r="F49" s="109">
        <v>3.42</v>
      </c>
      <c r="G49" s="479"/>
      <c r="H49" s="78">
        <f>F49</f>
        <v>3.42</v>
      </c>
      <c r="I49" s="144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413</v>
      </c>
      <c r="E50" s="79">
        <v>100000</v>
      </c>
      <c r="F50" s="109">
        <v>4.18</v>
      </c>
      <c r="G50" s="479"/>
      <c r="H50" s="78">
        <f>F50</f>
        <v>4.18</v>
      </c>
      <c r="I50" s="144"/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418</v>
      </c>
      <c r="E51" s="78">
        <v>100000</v>
      </c>
      <c r="F51" s="109">
        <v>4.4000000000000004</v>
      </c>
      <c r="G51" s="479"/>
      <c r="H51" s="78">
        <f>F51</f>
        <v>4.4000000000000004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414</v>
      </c>
      <c r="E52" s="79">
        <v>10000</v>
      </c>
      <c r="F52" s="109">
        <v>0.35</v>
      </c>
      <c r="G52" s="479"/>
      <c r="H52" s="78">
        <f>F52</f>
        <v>0.35</v>
      </c>
      <c r="I52" s="144"/>
      <c r="J52" s="579"/>
    </row>
    <row r="53" spans="1:13" ht="16" x14ac:dyDescent="0.2">
      <c r="A53" s="63"/>
      <c r="B53" s="75"/>
      <c r="C53" s="66"/>
      <c r="D53" s="66"/>
      <c r="E53" s="79"/>
      <c r="F53" s="78"/>
      <c r="G53" s="277"/>
      <c r="H53" s="78"/>
      <c r="I53" s="78"/>
      <c r="J53" s="579"/>
      <c r="L53" s="580"/>
      <c r="M53" s="580"/>
    </row>
    <row r="54" spans="1:13" ht="16" x14ac:dyDescent="0.2">
      <c r="A54" s="63"/>
      <c r="B54" s="75" t="s">
        <v>545</v>
      </c>
      <c r="C54" s="66" t="s">
        <v>217</v>
      </c>
      <c r="D54" s="66" t="s">
        <v>411</v>
      </c>
      <c r="E54" s="78">
        <v>240000</v>
      </c>
      <c r="F54" s="109">
        <v>28.98</v>
      </c>
      <c r="G54" s="479">
        <v>1.26</v>
      </c>
      <c r="H54" s="78">
        <f>F54+G54</f>
        <v>30.240000000000002</v>
      </c>
      <c r="I54" s="144">
        <f>SUM(H54:H55)</f>
        <v>30.660000000000004</v>
      </c>
      <c r="J54" s="23"/>
    </row>
    <row r="55" spans="1:13" ht="16" x14ac:dyDescent="0.2">
      <c r="A55" s="63"/>
      <c r="B55" s="75" t="s">
        <v>545</v>
      </c>
      <c r="C55" s="66" t="s">
        <v>217</v>
      </c>
      <c r="D55" s="66" t="s">
        <v>413</v>
      </c>
      <c r="E55" s="78">
        <v>10000</v>
      </c>
      <c r="F55" s="109">
        <v>0.42</v>
      </c>
      <c r="G55" s="479"/>
      <c r="H55" s="78">
        <f>F55</f>
        <v>0.42</v>
      </c>
      <c r="I55" s="144"/>
      <c r="J55" s="23"/>
    </row>
    <row r="56" spans="1:13" ht="16" x14ac:dyDescent="0.2">
      <c r="A56" s="63"/>
      <c r="B56" s="75"/>
      <c r="C56" s="66"/>
      <c r="D56" s="66"/>
      <c r="E56" s="78"/>
      <c r="F56" s="78"/>
      <c r="G56" s="277"/>
      <c r="H56" s="78"/>
      <c r="I56" s="78"/>
      <c r="J56" s="23"/>
    </row>
    <row r="57" spans="1:13" ht="16" x14ac:dyDescent="0.2">
      <c r="A57" s="63"/>
      <c r="B57" s="75" t="s">
        <v>869</v>
      </c>
      <c r="C57" s="66" t="s">
        <v>843</v>
      </c>
      <c r="D57" s="66" t="s">
        <v>411</v>
      </c>
      <c r="E57" s="78">
        <v>10000</v>
      </c>
      <c r="F57" s="109">
        <v>0</v>
      </c>
      <c r="G57" s="479">
        <v>0.91</v>
      </c>
      <c r="H57" s="78">
        <v>0.91</v>
      </c>
      <c r="I57" s="144">
        <f>G57+F58</f>
        <v>1.33</v>
      </c>
      <c r="J57" s="23"/>
    </row>
    <row r="58" spans="1:13" ht="16" x14ac:dyDescent="0.2">
      <c r="A58" s="63"/>
      <c r="B58" s="97">
        <v>2302</v>
      </c>
      <c r="C58" s="66" t="s">
        <v>843</v>
      </c>
      <c r="D58" s="66" t="s">
        <v>413</v>
      </c>
      <c r="E58" s="78">
        <v>10000</v>
      </c>
      <c r="F58" s="109">
        <v>0.42</v>
      </c>
      <c r="G58" s="479"/>
      <c r="H58" s="78"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78"/>
      <c r="G59" s="277"/>
      <c r="H59" s="78"/>
      <c r="I59" s="78"/>
      <c r="J59" s="23"/>
    </row>
    <row r="60" spans="1:13" ht="16" x14ac:dyDescent="0.2">
      <c r="A60" s="63"/>
      <c r="B60" s="75" t="s">
        <v>817</v>
      </c>
      <c r="C60" s="66" t="s">
        <v>811</v>
      </c>
      <c r="D60" s="66" t="s">
        <v>411</v>
      </c>
      <c r="E60" s="78">
        <v>200000</v>
      </c>
      <c r="F60" s="109">
        <v>23.94</v>
      </c>
      <c r="G60" s="479">
        <v>1.26</v>
      </c>
      <c r="H60" s="78">
        <f>SUM(G60,F60)</f>
        <v>25.200000000000003</v>
      </c>
      <c r="I60" s="144">
        <f>SUM(H60:H63)</f>
        <v>38.32</v>
      </c>
      <c r="J60" s="23"/>
    </row>
    <row r="61" spans="1:13" ht="16" x14ac:dyDescent="0.2">
      <c r="A61" s="63"/>
      <c r="B61" s="75" t="s">
        <v>817</v>
      </c>
      <c r="C61" s="66" t="s">
        <v>811</v>
      </c>
      <c r="D61" s="66" t="s">
        <v>417</v>
      </c>
      <c r="E61" s="78">
        <v>50000</v>
      </c>
      <c r="F61" s="109">
        <v>9.0500000000000007</v>
      </c>
      <c r="G61" s="479">
        <v>0</v>
      </c>
      <c r="H61" s="78">
        <v>9.0500000000000007</v>
      </c>
      <c r="I61" s="144"/>
      <c r="J61" s="23"/>
    </row>
    <row r="62" spans="1:13" ht="16" x14ac:dyDescent="0.2">
      <c r="A62" s="63"/>
      <c r="B62" s="75" t="s">
        <v>817</v>
      </c>
      <c r="C62" s="66" t="s">
        <v>811</v>
      </c>
      <c r="D62" s="66" t="s">
        <v>413</v>
      </c>
      <c r="E62" s="78">
        <v>50000</v>
      </c>
      <c r="F62" s="109">
        <v>2.09</v>
      </c>
      <c r="G62" s="479"/>
      <c r="H62" s="78">
        <v>2.09</v>
      </c>
      <c r="I62" s="144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418</v>
      </c>
      <c r="E63" s="78">
        <v>45000</v>
      </c>
      <c r="F63" s="109">
        <v>1.98</v>
      </c>
      <c r="G63" s="479"/>
      <c r="H63" s="78">
        <v>1.98</v>
      </c>
      <c r="I63" s="144"/>
      <c r="J63" s="23"/>
    </row>
    <row r="64" spans="1:13" ht="16" x14ac:dyDescent="0.2">
      <c r="A64" s="63"/>
      <c r="B64" s="75"/>
      <c r="C64" s="66"/>
      <c r="D64" s="66"/>
      <c r="E64" s="78"/>
      <c r="F64" s="78"/>
      <c r="G64" s="277"/>
      <c r="H64" s="78"/>
      <c r="I64" s="78"/>
      <c r="J64" s="23"/>
    </row>
    <row r="65" spans="1:17" ht="16" x14ac:dyDescent="0.2">
      <c r="A65" s="63"/>
      <c r="B65" s="75" t="s">
        <v>1128</v>
      </c>
      <c r="C65" s="66" t="s">
        <v>1129</v>
      </c>
      <c r="D65" s="66" t="s">
        <v>411</v>
      </c>
      <c r="E65" s="78">
        <v>10000</v>
      </c>
      <c r="F65" s="109">
        <v>0</v>
      </c>
      <c r="G65" s="479">
        <v>2.0099999999999998</v>
      </c>
      <c r="H65" s="78">
        <v>2.0099999999999998</v>
      </c>
      <c r="I65" s="144">
        <v>2.0099999999999998</v>
      </c>
      <c r="J65" s="23"/>
    </row>
    <row r="66" spans="1:17" ht="16" x14ac:dyDescent="0.2">
      <c r="A66" s="63"/>
      <c r="B66" s="75"/>
      <c r="C66" s="66"/>
      <c r="D66" s="66"/>
      <c r="E66" s="78"/>
      <c r="F66" s="78"/>
      <c r="G66" s="277"/>
      <c r="H66" s="78"/>
      <c r="I66" s="78"/>
      <c r="J66" s="23"/>
    </row>
    <row r="67" spans="1:17" ht="16" x14ac:dyDescent="0.2">
      <c r="A67" s="63"/>
      <c r="B67" s="75" t="s">
        <v>931</v>
      </c>
      <c r="C67" s="66" t="s">
        <v>932</v>
      </c>
      <c r="D67" s="66" t="s">
        <v>411</v>
      </c>
      <c r="E67" s="78">
        <v>100000</v>
      </c>
      <c r="F67" s="109">
        <v>5.94</v>
      </c>
      <c r="G67" s="479">
        <v>0.66</v>
      </c>
      <c r="H67" s="78">
        <v>6.6</v>
      </c>
      <c r="I67" s="144">
        <f>SUM(H67:H70)</f>
        <v>36.36</v>
      </c>
      <c r="J67" s="23"/>
    </row>
    <row r="68" spans="1:17" ht="16" x14ac:dyDescent="0.2">
      <c r="A68" s="63"/>
      <c r="B68" s="75" t="s">
        <v>931</v>
      </c>
      <c r="C68" s="66" t="s">
        <v>932</v>
      </c>
      <c r="D68" s="66" t="s">
        <v>417</v>
      </c>
      <c r="E68" s="78">
        <v>100000</v>
      </c>
      <c r="F68" s="109">
        <v>12.6</v>
      </c>
      <c r="G68" s="479"/>
      <c r="H68" s="78">
        <v>12.6</v>
      </c>
      <c r="I68" s="144"/>
      <c r="J68" s="560"/>
      <c r="N68">
        <v>0</v>
      </c>
      <c r="O68">
        <v>0</v>
      </c>
      <c r="Q68">
        <v>0</v>
      </c>
    </row>
    <row r="69" spans="1:17" ht="16" x14ac:dyDescent="0.2">
      <c r="A69" s="63"/>
      <c r="B69" s="75" t="s">
        <v>931</v>
      </c>
      <c r="C69" s="66" t="s">
        <v>932</v>
      </c>
      <c r="D69" s="66" t="s">
        <v>413</v>
      </c>
      <c r="E69" s="157">
        <v>200000</v>
      </c>
      <c r="F69" s="109">
        <v>8.36</v>
      </c>
      <c r="G69" s="479"/>
      <c r="H69" s="78">
        <v>8.36</v>
      </c>
      <c r="I69" s="144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418</v>
      </c>
      <c r="E70" s="78">
        <v>200000</v>
      </c>
      <c r="F70" s="109">
        <v>8.8000000000000007</v>
      </c>
      <c r="G70" s="479"/>
      <c r="H70" s="78">
        <v>8.8000000000000007</v>
      </c>
      <c r="I70" s="144"/>
      <c r="J70" s="23"/>
    </row>
    <row r="71" spans="1:17" ht="16" x14ac:dyDescent="0.2">
      <c r="A71" s="63"/>
      <c r="B71" s="75"/>
      <c r="C71" s="66"/>
      <c r="D71" s="66"/>
      <c r="E71" s="78"/>
      <c r="F71" s="78"/>
      <c r="G71" s="277"/>
      <c r="H71" s="78"/>
      <c r="I71" s="78"/>
      <c r="J71" s="23"/>
    </row>
    <row r="72" spans="1:17" ht="16" x14ac:dyDescent="0.2">
      <c r="A72" s="63"/>
      <c r="B72" s="75" t="s">
        <v>548</v>
      </c>
      <c r="C72" s="66" t="s">
        <v>178</v>
      </c>
      <c r="D72" s="66" t="s">
        <v>411</v>
      </c>
      <c r="E72" s="79">
        <v>50000</v>
      </c>
      <c r="F72" s="109">
        <v>32.08</v>
      </c>
      <c r="G72" s="479">
        <v>8.02</v>
      </c>
      <c r="H72" s="78">
        <f>SUM(F72:G72)</f>
        <v>40.099999999999994</v>
      </c>
      <c r="I72" s="144">
        <f>SUM(H72:H75)</f>
        <v>95.399999999999991</v>
      </c>
      <c r="J72" s="23"/>
    </row>
    <row r="73" spans="1:17" ht="16" x14ac:dyDescent="0.2">
      <c r="A73" s="63"/>
      <c r="B73" s="75" t="s">
        <v>548</v>
      </c>
      <c r="C73" s="66" t="s">
        <v>178</v>
      </c>
      <c r="D73" s="66" t="s">
        <v>417</v>
      </c>
      <c r="E73" s="79">
        <v>50000</v>
      </c>
      <c r="F73" s="109">
        <v>33.85</v>
      </c>
      <c r="G73" s="479"/>
      <c r="H73" s="78">
        <f>F73</f>
        <v>33.85</v>
      </c>
      <c r="I73" s="144"/>
      <c r="J73" s="23"/>
    </row>
    <row r="74" spans="1:17" ht="16" x14ac:dyDescent="0.2">
      <c r="A74" s="63"/>
      <c r="B74" s="75" t="s">
        <v>548</v>
      </c>
      <c r="C74" s="66" t="s">
        <v>178</v>
      </c>
      <c r="D74" s="66" t="s">
        <v>413</v>
      </c>
      <c r="E74" s="79">
        <v>250000</v>
      </c>
      <c r="F74" s="109">
        <v>10.45</v>
      </c>
      <c r="G74" s="479"/>
      <c r="H74" s="78">
        <f>F74</f>
        <v>10.45</v>
      </c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418</v>
      </c>
      <c r="E75" s="78">
        <v>250000</v>
      </c>
      <c r="F75" s="109">
        <v>11</v>
      </c>
      <c r="G75" s="479"/>
      <c r="H75" s="78">
        <f>F75</f>
        <v>11</v>
      </c>
      <c r="I75" s="144"/>
      <c r="J75" s="23"/>
    </row>
    <row r="76" spans="1:17" ht="16" x14ac:dyDescent="0.2">
      <c r="A76" s="63"/>
      <c r="B76" s="75"/>
      <c r="C76" s="66"/>
      <c r="D76" s="66"/>
      <c r="E76" s="79"/>
      <c r="F76" s="78"/>
      <c r="G76" s="277"/>
      <c r="H76" s="78"/>
      <c r="I76" s="78"/>
      <c r="J76" s="23"/>
    </row>
    <row r="77" spans="1:17" ht="16" x14ac:dyDescent="0.2">
      <c r="A77" s="63"/>
      <c r="B77" s="75" t="s">
        <v>549</v>
      </c>
      <c r="C77" s="66" t="s">
        <v>325</v>
      </c>
      <c r="D77" s="66" t="s">
        <v>411</v>
      </c>
      <c r="E77" s="201">
        <v>250000</v>
      </c>
      <c r="F77" s="109">
        <v>30.24</v>
      </c>
      <c r="G77" s="479">
        <v>1.26</v>
      </c>
      <c r="H77" s="78">
        <f>SUM(G77,F77)</f>
        <v>31.5</v>
      </c>
      <c r="I77" s="144">
        <f>SUM(H77:H78)</f>
        <v>52.4</v>
      </c>
      <c r="J77" s="200"/>
    </row>
    <row r="78" spans="1:17" ht="16" x14ac:dyDescent="0.2">
      <c r="A78" s="63"/>
      <c r="B78" s="75" t="s">
        <v>549</v>
      </c>
      <c r="C78" s="66" t="s">
        <v>325</v>
      </c>
      <c r="D78" s="66" t="s">
        <v>413</v>
      </c>
      <c r="E78" s="78">
        <v>500000</v>
      </c>
      <c r="F78" s="109">
        <v>20.9</v>
      </c>
      <c r="G78" s="479"/>
      <c r="H78" s="78">
        <f>F78</f>
        <v>20.9</v>
      </c>
      <c r="I78" s="144"/>
      <c r="J78" s="23"/>
    </row>
    <row r="79" spans="1:17" ht="16" x14ac:dyDescent="0.2">
      <c r="A79" s="63"/>
      <c r="B79" s="75"/>
      <c r="C79" s="66"/>
      <c r="D79" s="66"/>
      <c r="E79" s="78"/>
      <c r="F79" s="78"/>
      <c r="G79" s="277"/>
      <c r="H79" s="78"/>
      <c r="I79" s="78"/>
      <c r="J79" s="23"/>
    </row>
    <row r="80" spans="1:17" ht="16" x14ac:dyDescent="0.2">
      <c r="A80" s="63"/>
      <c r="B80" s="75" t="s">
        <v>550</v>
      </c>
      <c r="C80" s="66" t="s">
        <v>79</v>
      </c>
      <c r="D80" s="66" t="s">
        <v>411</v>
      </c>
      <c r="E80" s="78">
        <v>50000</v>
      </c>
      <c r="F80" s="109">
        <v>3.64</v>
      </c>
      <c r="G80" s="479">
        <v>0.66</v>
      </c>
      <c r="H80" s="78">
        <v>4.55</v>
      </c>
      <c r="I80" s="144">
        <f>SUM(H80:H85)</f>
        <v>25.950000000000003</v>
      </c>
      <c r="J80" s="23"/>
    </row>
    <row r="81" spans="1:10" ht="16" x14ac:dyDescent="0.2">
      <c r="A81" s="63"/>
      <c r="B81" s="75" t="s">
        <v>550</v>
      </c>
      <c r="C81" s="66" t="s">
        <v>79</v>
      </c>
      <c r="D81" s="66" t="s">
        <v>417</v>
      </c>
      <c r="E81" s="78">
        <v>50000</v>
      </c>
      <c r="F81" s="109">
        <v>9.0500000000000007</v>
      </c>
      <c r="G81" s="479"/>
      <c r="H81" s="78">
        <f>F81</f>
        <v>9.0500000000000007</v>
      </c>
      <c r="I81" s="144"/>
      <c r="J81" s="23"/>
    </row>
    <row r="82" spans="1:10" ht="16" x14ac:dyDescent="0.2">
      <c r="A82" s="63"/>
      <c r="B82" s="75" t="s">
        <v>550</v>
      </c>
      <c r="C82" s="66" t="s">
        <v>79</v>
      </c>
      <c r="D82" s="66" t="s">
        <v>412</v>
      </c>
      <c r="E82" s="78">
        <v>10000</v>
      </c>
      <c r="F82" s="109">
        <v>3.42</v>
      </c>
      <c r="G82" s="479"/>
      <c r="H82" s="78">
        <f>F82</f>
        <v>3.42</v>
      </c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413</v>
      </c>
      <c r="E83" s="78">
        <v>100000</v>
      </c>
      <c r="F83" s="109">
        <v>4.18</v>
      </c>
      <c r="G83" s="479"/>
      <c r="H83" s="78">
        <f>F83</f>
        <v>4.18</v>
      </c>
      <c r="I83" s="144"/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418</v>
      </c>
      <c r="E84" s="78">
        <v>100000</v>
      </c>
      <c r="F84" s="109">
        <v>4.4000000000000004</v>
      </c>
      <c r="G84" s="479"/>
      <c r="H84" s="78">
        <f>F84</f>
        <v>4.4000000000000004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414</v>
      </c>
      <c r="E85" s="79">
        <v>10000</v>
      </c>
      <c r="F85" s="109">
        <v>0.35</v>
      </c>
      <c r="G85" s="479"/>
      <c r="H85" s="78">
        <f>F85</f>
        <v>0.35</v>
      </c>
      <c r="I85" s="144"/>
      <c r="J85" s="23"/>
    </row>
    <row r="86" spans="1:10" ht="17" customHeight="1" x14ac:dyDescent="0.2">
      <c r="A86" s="63"/>
      <c r="B86" s="75"/>
      <c r="C86" s="66"/>
      <c r="D86" s="66"/>
      <c r="E86" s="79"/>
      <c r="F86" s="78"/>
      <c r="G86" s="277"/>
      <c r="H86" s="78"/>
      <c r="I86" s="78"/>
      <c r="J86" s="23"/>
    </row>
    <row r="87" spans="1:10" ht="17" customHeight="1" x14ac:dyDescent="0.2">
      <c r="A87" s="63"/>
      <c r="B87" s="75" t="s">
        <v>902</v>
      </c>
      <c r="C87" s="66" t="s">
        <v>903</v>
      </c>
      <c r="D87" s="66" t="s">
        <v>411</v>
      </c>
      <c r="E87" s="79">
        <v>200000</v>
      </c>
      <c r="F87" s="109">
        <v>23.94</v>
      </c>
      <c r="G87" s="479">
        <v>1.26</v>
      </c>
      <c r="H87" s="78">
        <v>25.2</v>
      </c>
      <c r="I87" s="144">
        <f>SUM(H87:H90)</f>
        <v>37.33</v>
      </c>
      <c r="J87" s="23"/>
    </row>
    <row r="88" spans="1:10" ht="17" customHeight="1" x14ac:dyDescent="0.2">
      <c r="A88" s="63"/>
      <c r="B88" s="75" t="s">
        <v>902</v>
      </c>
      <c r="C88" s="66" t="s">
        <v>903</v>
      </c>
      <c r="D88" s="66" t="s">
        <v>412</v>
      </c>
      <c r="E88" s="79">
        <v>10000</v>
      </c>
      <c r="F88" s="109">
        <v>3.42</v>
      </c>
      <c r="G88" s="479"/>
      <c r="H88" s="78">
        <v>3.42</v>
      </c>
      <c r="I88" s="144"/>
      <c r="J88" s="23"/>
    </row>
    <row r="89" spans="1:10" ht="17" customHeight="1" x14ac:dyDescent="0.2">
      <c r="A89" s="63"/>
      <c r="B89" s="75" t="s">
        <v>902</v>
      </c>
      <c r="C89" s="66" t="s">
        <v>903</v>
      </c>
      <c r="D89" s="66" t="s">
        <v>413</v>
      </c>
      <c r="E89" s="79">
        <v>200000</v>
      </c>
      <c r="F89" s="109">
        <v>8.36</v>
      </c>
      <c r="G89" s="479"/>
      <c r="H89" s="78">
        <v>8.36</v>
      </c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414</v>
      </c>
      <c r="E90" s="79">
        <v>10000</v>
      </c>
      <c r="F90" s="109">
        <v>0.35</v>
      </c>
      <c r="G90" s="479"/>
      <c r="H90" s="78">
        <v>0.35</v>
      </c>
      <c r="I90" s="144"/>
      <c r="J90" s="23"/>
    </row>
    <row r="91" spans="1:10" ht="16" x14ac:dyDescent="0.2">
      <c r="A91" s="63"/>
      <c r="B91" s="75"/>
      <c r="C91" s="66"/>
      <c r="D91" s="66"/>
      <c r="E91" s="79"/>
      <c r="F91" s="78"/>
      <c r="G91" s="277"/>
      <c r="H91" s="78"/>
      <c r="I91" s="78"/>
      <c r="J91" s="23"/>
    </row>
    <row r="92" spans="1:10" ht="16" x14ac:dyDescent="0.2">
      <c r="A92" s="63"/>
      <c r="B92" s="75" t="s">
        <v>551</v>
      </c>
      <c r="C92" s="66" t="s">
        <v>80</v>
      </c>
      <c r="D92" s="66" t="s">
        <v>411</v>
      </c>
      <c r="E92" s="78">
        <v>300000</v>
      </c>
      <c r="F92" s="109">
        <v>26.39</v>
      </c>
      <c r="G92" s="479">
        <v>0.91</v>
      </c>
      <c r="H92" s="78">
        <v>27.3</v>
      </c>
      <c r="I92" s="144">
        <f>SUM(H92:H93)</f>
        <v>39.840000000000003</v>
      </c>
      <c r="J92" s="23"/>
    </row>
    <row r="93" spans="1:10" ht="16" x14ac:dyDescent="0.2">
      <c r="A93" s="63"/>
      <c r="B93" s="75" t="s">
        <v>551</v>
      </c>
      <c r="C93" s="66" t="s">
        <v>80</v>
      </c>
      <c r="D93" s="66" t="s">
        <v>413</v>
      </c>
      <c r="E93" s="78">
        <v>300000</v>
      </c>
      <c r="F93" s="109">
        <v>12.54</v>
      </c>
      <c r="G93" s="479"/>
      <c r="H93" s="78">
        <f>F93</f>
        <v>12.54</v>
      </c>
      <c r="I93" s="144"/>
      <c r="J93" s="23"/>
    </row>
    <row r="94" spans="1:10" ht="16" x14ac:dyDescent="0.2">
      <c r="A94" s="63"/>
      <c r="B94" s="257"/>
      <c r="C94" s="167"/>
      <c r="D94" s="66"/>
      <c r="E94" s="78"/>
      <c r="F94" s="78"/>
      <c r="G94" s="277"/>
      <c r="H94" s="78"/>
      <c r="I94" s="78"/>
      <c r="J94" s="23"/>
    </row>
    <row r="95" spans="1:10" ht="16" x14ac:dyDescent="0.2">
      <c r="A95" s="63"/>
      <c r="B95" s="257" t="s">
        <v>900</v>
      </c>
      <c r="C95" s="167" t="s">
        <v>901</v>
      </c>
      <c r="D95" s="66" t="s">
        <v>411</v>
      </c>
      <c r="E95" s="78">
        <v>200000</v>
      </c>
      <c r="F95" s="109">
        <v>10.07</v>
      </c>
      <c r="G95" s="479">
        <v>0.53</v>
      </c>
      <c r="H95" s="78">
        <f>SUM(G95,F95)</f>
        <v>10.6</v>
      </c>
      <c r="I95" s="144">
        <f>SUM(H96,H95)</f>
        <v>18.96</v>
      </c>
      <c r="J95" s="23"/>
    </row>
    <row r="96" spans="1:10" ht="16" x14ac:dyDescent="0.2">
      <c r="A96" s="63"/>
      <c r="B96" s="257" t="s">
        <v>900</v>
      </c>
      <c r="C96" s="167" t="s">
        <v>901</v>
      </c>
      <c r="D96" s="66" t="s">
        <v>413</v>
      </c>
      <c r="E96" s="78">
        <v>200000</v>
      </c>
      <c r="F96" s="109">
        <v>8.36</v>
      </c>
      <c r="G96" s="479"/>
      <c r="H96" s="78">
        <v>8.36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78"/>
      <c r="J97" s="23"/>
    </row>
    <row r="98" spans="1:10" ht="16" x14ac:dyDescent="0.2">
      <c r="A98" s="63"/>
      <c r="B98" s="257" t="s">
        <v>899</v>
      </c>
      <c r="C98" s="167" t="s">
        <v>844</v>
      </c>
      <c r="D98" s="66" t="s">
        <v>411</v>
      </c>
      <c r="E98" s="78">
        <v>10000</v>
      </c>
      <c r="F98" s="109"/>
      <c r="G98" s="144">
        <v>0.66</v>
      </c>
      <c r="H98" s="78">
        <v>0.66</v>
      </c>
      <c r="I98" s="144">
        <f>G98+F99</f>
        <v>1.08</v>
      </c>
      <c r="J98" s="23"/>
    </row>
    <row r="99" spans="1:10" ht="16" x14ac:dyDescent="0.2">
      <c r="A99" s="63"/>
      <c r="B99" s="257" t="s">
        <v>899</v>
      </c>
      <c r="C99" s="167" t="s">
        <v>844</v>
      </c>
      <c r="D99" s="66" t="s">
        <v>413</v>
      </c>
      <c r="E99" s="78">
        <v>10000</v>
      </c>
      <c r="F99" s="109">
        <v>0.42</v>
      </c>
      <c r="G99" s="479"/>
      <c r="H99" s="78">
        <v>0.42</v>
      </c>
      <c r="I99" s="144"/>
      <c r="J99" s="23"/>
    </row>
    <row r="100" spans="1:10" ht="16" x14ac:dyDescent="0.2">
      <c r="A100" s="63"/>
      <c r="B100" s="257"/>
      <c r="C100" s="167"/>
      <c r="D100" s="66"/>
      <c r="E100" s="79"/>
      <c r="F100" s="78"/>
      <c r="G100" s="277"/>
      <c r="H100" s="78"/>
      <c r="I100" s="78"/>
      <c r="J100" s="23"/>
    </row>
    <row r="101" spans="1:10" ht="16" x14ac:dyDescent="0.2">
      <c r="A101" s="63"/>
      <c r="B101" s="75" t="s">
        <v>552</v>
      </c>
      <c r="C101" s="66" t="s">
        <v>64</v>
      </c>
      <c r="D101" s="66" t="s">
        <v>411</v>
      </c>
      <c r="E101" s="79">
        <v>100000</v>
      </c>
      <c r="F101" s="254">
        <v>27.72</v>
      </c>
      <c r="G101" s="478">
        <v>3.08</v>
      </c>
      <c r="H101" s="78">
        <f>SUM(F101:G101)</f>
        <v>30.799999999999997</v>
      </c>
      <c r="I101" s="144">
        <f>SUM(H101:H105)</f>
        <v>43.15</v>
      </c>
      <c r="J101" s="23"/>
    </row>
    <row r="102" spans="1:10" ht="16" x14ac:dyDescent="0.2">
      <c r="A102" s="63"/>
      <c r="B102" s="75" t="s">
        <v>552</v>
      </c>
      <c r="C102" s="66" t="s">
        <v>64</v>
      </c>
      <c r="D102" s="66" t="s">
        <v>412</v>
      </c>
      <c r="E102" s="79">
        <v>10000</v>
      </c>
      <c r="F102" s="109">
        <v>3.42</v>
      </c>
      <c r="G102" s="479"/>
      <c r="H102" s="78">
        <f>F102</f>
        <v>3.42</v>
      </c>
      <c r="I102" s="144"/>
      <c r="J102" s="23"/>
    </row>
    <row r="103" spans="1:10" ht="16" x14ac:dyDescent="0.2">
      <c r="A103" s="63"/>
      <c r="B103" s="75" t="s">
        <v>552</v>
      </c>
      <c r="C103" s="66" t="s">
        <v>64</v>
      </c>
      <c r="D103" s="66" t="s">
        <v>413</v>
      </c>
      <c r="E103" s="79">
        <v>100000</v>
      </c>
      <c r="F103" s="109">
        <v>4.18</v>
      </c>
      <c r="G103" s="479"/>
      <c r="H103" s="78">
        <f>F103</f>
        <v>4.18</v>
      </c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418</v>
      </c>
      <c r="E104" s="78">
        <v>100000</v>
      </c>
      <c r="F104" s="109">
        <v>4.4000000000000004</v>
      </c>
      <c r="G104" s="479"/>
      <c r="H104" s="78">
        <f>F104</f>
        <v>4.4000000000000004</v>
      </c>
      <c r="I104" s="144"/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414</v>
      </c>
      <c r="E105" s="79">
        <v>10000</v>
      </c>
      <c r="F105" s="109">
        <v>0.35</v>
      </c>
      <c r="G105" s="479"/>
      <c r="H105" s="78">
        <f>F105</f>
        <v>0.35</v>
      </c>
      <c r="I105" s="144"/>
      <c r="J105" s="23"/>
    </row>
    <row r="106" spans="1:10" ht="16" x14ac:dyDescent="0.2">
      <c r="A106" s="63"/>
      <c r="B106" s="75"/>
      <c r="C106" s="66"/>
      <c r="D106" s="66"/>
      <c r="E106" s="79"/>
      <c r="F106" s="78"/>
      <c r="G106" s="277"/>
      <c r="H106" s="78"/>
      <c r="I106" s="78"/>
      <c r="J106" s="23"/>
    </row>
    <row r="107" spans="1:10" ht="16" x14ac:dyDescent="0.2">
      <c r="A107" s="63"/>
      <c r="B107" s="75" t="s">
        <v>553</v>
      </c>
      <c r="C107" s="66" t="s">
        <v>218</v>
      </c>
      <c r="D107" s="66" t="s">
        <v>411</v>
      </c>
      <c r="E107" s="79">
        <v>10000</v>
      </c>
      <c r="F107" s="109">
        <v>0</v>
      </c>
      <c r="G107" s="479">
        <f>H107-F107</f>
        <v>5.0199999999999996</v>
      </c>
      <c r="H107" s="78">
        <v>5.0199999999999996</v>
      </c>
      <c r="I107" s="144">
        <f>H107</f>
        <v>5.0199999999999996</v>
      </c>
      <c r="J107" s="23"/>
    </row>
    <row r="108" spans="1:10" ht="16" x14ac:dyDescent="0.2">
      <c r="A108" s="63"/>
      <c r="B108" s="75"/>
      <c r="C108" s="66"/>
      <c r="D108" s="66"/>
      <c r="E108" s="79"/>
      <c r="F108" s="78"/>
      <c r="G108" s="277"/>
      <c r="H108" s="78"/>
      <c r="I108" s="78"/>
      <c r="J108" s="23"/>
    </row>
    <row r="109" spans="1:10" ht="16" x14ac:dyDescent="0.2">
      <c r="A109" s="63"/>
      <c r="B109" s="75" t="s">
        <v>422</v>
      </c>
      <c r="C109" s="66" t="s">
        <v>420</v>
      </c>
      <c r="D109" s="66" t="s">
        <v>411</v>
      </c>
      <c r="E109" s="79">
        <v>10000</v>
      </c>
      <c r="F109" s="109">
        <v>0</v>
      </c>
      <c r="G109" s="478">
        <v>5.0199999999999996</v>
      </c>
      <c r="H109" s="78">
        <f>SUM(F109:G109)</f>
        <v>5.0199999999999996</v>
      </c>
      <c r="I109" s="144">
        <f>SUM(H109:H110)</f>
        <v>7.1099999999999994</v>
      </c>
      <c r="J109" s="23"/>
    </row>
    <row r="110" spans="1:10" ht="16" x14ac:dyDescent="0.2">
      <c r="A110" s="75"/>
      <c r="B110" s="75" t="s">
        <v>422</v>
      </c>
      <c r="C110" s="66" t="s">
        <v>420</v>
      </c>
      <c r="D110" s="66" t="s">
        <v>413</v>
      </c>
      <c r="E110" s="79">
        <v>50000</v>
      </c>
      <c r="F110" s="109">
        <v>2.09</v>
      </c>
      <c r="G110" s="479"/>
      <c r="H110" s="78">
        <f>F110</f>
        <v>2.09</v>
      </c>
      <c r="I110" s="144"/>
      <c r="J110" s="23"/>
    </row>
    <row r="111" spans="1:10" ht="16" x14ac:dyDescent="0.2">
      <c r="A111" s="75"/>
      <c r="B111" s="75"/>
      <c r="C111" s="66"/>
      <c r="D111" s="66"/>
      <c r="E111" s="79"/>
      <c r="F111" s="78"/>
      <c r="G111" s="277"/>
      <c r="H111" s="78"/>
      <c r="I111" s="78"/>
      <c r="J111" s="23"/>
    </row>
    <row r="112" spans="1:10" ht="16" x14ac:dyDescent="0.2">
      <c r="A112" s="75"/>
      <c r="B112" s="75" t="s">
        <v>712</v>
      </c>
      <c r="C112" s="66" t="s">
        <v>706</v>
      </c>
      <c r="D112" s="66" t="s">
        <v>411</v>
      </c>
      <c r="E112" s="79">
        <v>10000</v>
      </c>
      <c r="F112" s="109">
        <v>0</v>
      </c>
      <c r="G112" s="479">
        <f>H112-F112</f>
        <v>0.91</v>
      </c>
      <c r="H112" s="78">
        <v>0.91</v>
      </c>
      <c r="I112" s="144">
        <f>SUM(H113,H112,)</f>
        <v>1.33</v>
      </c>
      <c r="J112" s="23" t="s">
        <v>1193</v>
      </c>
    </row>
    <row r="113" spans="1:10" ht="16" x14ac:dyDescent="0.2">
      <c r="A113" s="75"/>
      <c r="B113" s="75" t="s">
        <v>978</v>
      </c>
      <c r="C113" s="66" t="s">
        <v>706</v>
      </c>
      <c r="D113" s="66" t="s">
        <v>413</v>
      </c>
      <c r="E113" s="79">
        <v>10000</v>
      </c>
      <c r="F113" s="109">
        <v>0.42</v>
      </c>
      <c r="G113" s="479">
        <v>0</v>
      </c>
      <c r="H113" s="78">
        <v>0.42</v>
      </c>
      <c r="I113" s="144"/>
      <c r="J113" s="23" t="s">
        <v>1157</v>
      </c>
    </row>
    <row r="114" spans="1:10" ht="16" x14ac:dyDescent="0.2">
      <c r="A114" s="75"/>
      <c r="B114" s="75"/>
      <c r="C114" s="66"/>
      <c r="D114" s="66"/>
      <c r="E114" s="79"/>
      <c r="F114" s="78"/>
      <c r="G114" s="277"/>
      <c r="H114" s="78"/>
      <c r="I114" s="78"/>
      <c r="J114" s="23"/>
    </row>
    <row r="115" spans="1:10" ht="16" x14ac:dyDescent="0.2">
      <c r="A115" s="63"/>
      <c r="B115" s="75" t="s">
        <v>423</v>
      </c>
      <c r="C115" s="66" t="s">
        <v>421</v>
      </c>
      <c r="D115" s="66" t="s">
        <v>411</v>
      </c>
      <c r="E115" s="79">
        <v>300000</v>
      </c>
      <c r="F115" s="109"/>
      <c r="G115" s="479"/>
      <c r="H115" s="78">
        <f>F115+G115</f>
        <v>0</v>
      </c>
      <c r="I115" s="144">
        <f>SUM(H115:H117)</f>
        <v>0</v>
      </c>
      <c r="J115" s="23" t="s">
        <v>1189</v>
      </c>
    </row>
    <row r="116" spans="1:10" ht="16" x14ac:dyDescent="0.2">
      <c r="A116" s="63"/>
      <c r="B116" s="75" t="s">
        <v>423</v>
      </c>
      <c r="C116" s="66" t="s">
        <v>421</v>
      </c>
      <c r="D116" s="66" t="s">
        <v>417</v>
      </c>
      <c r="E116" s="79">
        <v>50000</v>
      </c>
      <c r="F116" s="109"/>
      <c r="G116" s="479"/>
      <c r="H116" s="78"/>
      <c r="I116" s="144"/>
      <c r="J116" s="23"/>
    </row>
    <row r="117" spans="1:10" ht="16" x14ac:dyDescent="0.2">
      <c r="A117" s="63"/>
      <c r="B117" s="75" t="s">
        <v>423</v>
      </c>
      <c r="C117" s="66" t="s">
        <v>421</v>
      </c>
      <c r="D117" s="66" t="s">
        <v>413</v>
      </c>
      <c r="E117" s="79">
        <v>100000</v>
      </c>
      <c r="F117" s="109"/>
      <c r="G117" s="479"/>
      <c r="H117" s="78"/>
      <c r="I117" s="144"/>
      <c r="J117" s="23"/>
    </row>
    <row r="118" spans="1:10" ht="16" x14ac:dyDescent="0.2">
      <c r="A118" s="63"/>
      <c r="B118" s="75"/>
      <c r="C118" s="66"/>
      <c r="D118" s="66"/>
      <c r="E118" s="79"/>
      <c r="F118" s="78"/>
      <c r="G118" s="277"/>
      <c r="H118" s="78"/>
      <c r="I118" s="78"/>
      <c r="J118" s="23"/>
    </row>
    <row r="119" spans="1:10" ht="16" x14ac:dyDescent="0.2">
      <c r="A119" s="63"/>
      <c r="B119" s="75" t="s">
        <v>907</v>
      </c>
      <c r="C119" s="66" t="s">
        <v>908</v>
      </c>
      <c r="D119" s="66" t="s">
        <v>411</v>
      </c>
      <c r="E119" s="79">
        <v>10000</v>
      </c>
      <c r="F119" s="109"/>
      <c r="G119" s="479">
        <v>5.0199999999999996</v>
      </c>
      <c r="H119" s="78">
        <v>5.0199999999999996</v>
      </c>
      <c r="I119" s="144">
        <v>5.0199999999999996</v>
      </c>
      <c r="J119" s="23" t="s">
        <v>1194</v>
      </c>
    </row>
    <row r="120" spans="1:10" ht="16" x14ac:dyDescent="0.2">
      <c r="A120" s="63"/>
      <c r="B120" s="75"/>
      <c r="C120" s="66"/>
      <c r="D120" s="66"/>
      <c r="E120" s="79"/>
      <c r="F120" s="78"/>
      <c r="G120" s="277"/>
      <c r="H120" s="78"/>
      <c r="I120" s="78"/>
      <c r="J120" s="23"/>
    </row>
    <row r="121" spans="1:10" ht="16" x14ac:dyDescent="0.2">
      <c r="A121" s="75"/>
      <c r="B121" s="75" t="s">
        <v>794</v>
      </c>
      <c r="C121" s="66" t="s">
        <v>791</v>
      </c>
      <c r="D121" s="66" t="s">
        <v>411</v>
      </c>
      <c r="E121" s="78">
        <v>10000</v>
      </c>
      <c r="F121" s="109">
        <v>0</v>
      </c>
      <c r="G121" s="479">
        <v>1.26</v>
      </c>
      <c r="H121" s="78">
        <f>F121+G121</f>
        <v>1.26</v>
      </c>
      <c r="I121" s="144">
        <f>H121</f>
        <v>1.26</v>
      </c>
      <c r="J121" s="23"/>
    </row>
    <row r="122" spans="1:10" ht="16" x14ac:dyDescent="0.2">
      <c r="A122" s="63"/>
      <c r="B122" s="75"/>
      <c r="C122" s="66"/>
      <c r="D122" s="66"/>
      <c r="E122" s="79"/>
      <c r="F122" s="78"/>
      <c r="G122" s="277"/>
      <c r="H122" s="78"/>
      <c r="I122" s="78"/>
      <c r="J122" s="23"/>
    </row>
    <row r="123" spans="1:10" ht="16" x14ac:dyDescent="0.2">
      <c r="A123" s="63"/>
      <c r="B123" s="75" t="s">
        <v>766</v>
      </c>
      <c r="C123" s="66" t="s">
        <v>765</v>
      </c>
      <c r="D123" s="66" t="s">
        <v>411</v>
      </c>
      <c r="E123" s="78">
        <v>10000</v>
      </c>
      <c r="F123" s="109">
        <v>0</v>
      </c>
      <c r="G123" s="479">
        <v>0.91</v>
      </c>
      <c r="H123" s="78">
        <f>SUM(F123:G123)</f>
        <v>0.91</v>
      </c>
      <c r="I123" s="144">
        <f>SUM(H123:H126)</f>
        <v>5.0999999999999996</v>
      </c>
      <c r="J123" s="23"/>
    </row>
    <row r="124" spans="1:10" ht="16" x14ac:dyDescent="0.2">
      <c r="A124" s="63"/>
      <c r="B124" s="75" t="s">
        <v>766</v>
      </c>
      <c r="C124" s="66" t="s">
        <v>765</v>
      </c>
      <c r="D124" s="66" t="s">
        <v>412</v>
      </c>
      <c r="E124" s="78">
        <v>10000</v>
      </c>
      <c r="F124" s="109">
        <v>3.42</v>
      </c>
      <c r="G124" s="479"/>
      <c r="H124" s="78">
        <f>F124</f>
        <v>3.42</v>
      </c>
      <c r="I124" s="144"/>
      <c r="J124" s="23"/>
    </row>
    <row r="125" spans="1:10" ht="16" x14ac:dyDescent="0.2">
      <c r="A125" s="63"/>
      <c r="B125" s="75" t="s">
        <v>766</v>
      </c>
      <c r="C125" s="66" t="s">
        <v>765</v>
      </c>
      <c r="D125" s="66" t="s">
        <v>413</v>
      </c>
      <c r="E125" s="78">
        <v>10000</v>
      </c>
      <c r="F125" s="109">
        <v>0.42</v>
      </c>
      <c r="G125" s="479"/>
      <c r="H125" s="78">
        <f>F125</f>
        <v>0.42</v>
      </c>
      <c r="I125" s="144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414</v>
      </c>
      <c r="E126" s="78">
        <v>10000</v>
      </c>
      <c r="F126" s="109">
        <v>0.35</v>
      </c>
      <c r="G126" s="479"/>
      <c r="H126" s="78">
        <f>F126</f>
        <v>0.35</v>
      </c>
      <c r="I126" s="144"/>
      <c r="J126" s="23"/>
    </row>
    <row r="127" spans="1:10" ht="16" x14ac:dyDescent="0.2">
      <c r="A127" s="63"/>
      <c r="B127" s="75"/>
      <c r="C127" s="66"/>
      <c r="D127" s="66"/>
      <c r="E127" s="79"/>
      <c r="F127" s="78"/>
      <c r="G127" s="277"/>
      <c r="H127" s="79"/>
      <c r="I127" s="78"/>
      <c r="J127" s="23"/>
    </row>
    <row r="128" spans="1:10" ht="16" x14ac:dyDescent="0.2">
      <c r="A128" s="63"/>
      <c r="B128" s="75" t="s">
        <v>943</v>
      </c>
      <c r="C128" s="66" t="s">
        <v>944</v>
      </c>
      <c r="D128" s="66" t="s">
        <v>411</v>
      </c>
      <c r="E128" s="79">
        <v>10000</v>
      </c>
      <c r="F128" s="109">
        <v>0</v>
      </c>
      <c r="G128" s="479">
        <v>0.53</v>
      </c>
      <c r="H128" s="79">
        <v>0.53</v>
      </c>
      <c r="I128" s="144">
        <f>SUM(H129,H128)</f>
        <v>0.95</v>
      </c>
      <c r="J128" s="23"/>
    </row>
    <row r="129" spans="1:10" ht="16" x14ac:dyDescent="0.2">
      <c r="A129" s="63"/>
      <c r="B129" s="75" t="s">
        <v>943</v>
      </c>
      <c r="C129" s="66" t="s">
        <v>944</v>
      </c>
      <c r="D129" s="66" t="s">
        <v>413</v>
      </c>
      <c r="E129" s="79">
        <v>10000</v>
      </c>
      <c r="F129" s="109">
        <v>0.42</v>
      </c>
      <c r="G129" s="479">
        <v>0</v>
      </c>
      <c r="H129" s="79">
        <v>0.42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8"/>
      <c r="I130" s="78"/>
      <c r="J130" s="23"/>
    </row>
    <row r="131" spans="1:10" ht="16" x14ac:dyDescent="0.2">
      <c r="A131" s="63"/>
      <c r="B131" s="75" t="s">
        <v>1175</v>
      </c>
      <c r="C131" s="66" t="s">
        <v>1176</v>
      </c>
      <c r="D131" s="66" t="s">
        <v>411</v>
      </c>
      <c r="E131" s="79">
        <v>20000</v>
      </c>
      <c r="F131" s="109">
        <v>0.53</v>
      </c>
      <c r="G131" s="479">
        <v>0.53</v>
      </c>
      <c r="H131" s="79">
        <v>1.06</v>
      </c>
      <c r="I131" s="144">
        <f>SUM(H131:H132)</f>
        <v>1.9</v>
      </c>
      <c r="J131" s="23"/>
    </row>
    <row r="132" spans="1:10" ht="16" x14ac:dyDescent="0.2">
      <c r="A132" s="63"/>
      <c r="B132" s="75" t="s">
        <v>1175</v>
      </c>
      <c r="C132" s="66" t="s">
        <v>1176</v>
      </c>
      <c r="D132" s="66" t="s">
        <v>413</v>
      </c>
      <c r="E132" s="79">
        <v>20000</v>
      </c>
      <c r="F132" s="109">
        <v>0.84</v>
      </c>
      <c r="G132" s="479"/>
      <c r="H132" s="79">
        <v>0.84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9"/>
      <c r="I133" s="78"/>
      <c r="J133" s="23"/>
    </row>
    <row r="134" spans="1:10" ht="16" x14ac:dyDescent="0.2">
      <c r="A134" s="63"/>
      <c r="B134" s="75" t="s">
        <v>555</v>
      </c>
      <c r="C134" s="66" t="s">
        <v>57</v>
      </c>
      <c r="D134" s="66" t="s">
        <v>411</v>
      </c>
      <c r="E134" s="78">
        <v>40000</v>
      </c>
      <c r="F134" s="109">
        <f>H134-G134</f>
        <v>15.059999999999999</v>
      </c>
      <c r="G134" s="479">
        <v>5.0199999999999996</v>
      </c>
      <c r="H134" s="78">
        <v>20.079999999999998</v>
      </c>
      <c r="I134" s="144">
        <f>SUM(H134:H139)</f>
        <v>44.470000000000006</v>
      </c>
      <c r="J134" s="23"/>
    </row>
    <row r="135" spans="1:10" ht="16" x14ac:dyDescent="0.2">
      <c r="A135" s="63"/>
      <c r="B135" s="75" t="s">
        <v>555</v>
      </c>
      <c r="C135" s="66" t="s">
        <v>57</v>
      </c>
      <c r="D135" s="66" t="s">
        <v>417</v>
      </c>
      <c r="E135" s="79">
        <v>10000</v>
      </c>
      <c r="F135" s="109">
        <v>19.760000000000002</v>
      </c>
      <c r="G135" s="479"/>
      <c r="H135" s="79">
        <f>F135</f>
        <v>19.760000000000002</v>
      </c>
      <c r="I135" s="144"/>
      <c r="J135" s="23"/>
    </row>
    <row r="136" spans="1:10" ht="16" x14ac:dyDescent="0.2">
      <c r="A136" s="63"/>
      <c r="B136" s="75" t="s">
        <v>555</v>
      </c>
      <c r="C136" s="66" t="s">
        <v>57</v>
      </c>
      <c r="D136" s="66" t="s">
        <v>412</v>
      </c>
      <c r="E136" s="79">
        <v>10000</v>
      </c>
      <c r="F136" s="109">
        <v>3.42</v>
      </c>
      <c r="G136" s="479"/>
      <c r="H136" s="79">
        <f>F136</f>
        <v>3.42</v>
      </c>
      <c r="I136" s="144"/>
      <c r="J136" s="23"/>
    </row>
    <row r="137" spans="1:10" ht="16" x14ac:dyDescent="0.2">
      <c r="A137" s="63"/>
      <c r="B137" s="75" t="s">
        <v>555</v>
      </c>
      <c r="C137" s="66" t="s">
        <v>57</v>
      </c>
      <c r="D137" s="66" t="s">
        <v>413</v>
      </c>
      <c r="E137" s="79">
        <v>10000</v>
      </c>
      <c r="F137" s="109">
        <v>0.42</v>
      </c>
      <c r="G137" s="479"/>
      <c r="H137" s="79">
        <f>F137</f>
        <v>0.42</v>
      </c>
      <c r="I137" s="144"/>
      <c r="J137" s="23"/>
    </row>
    <row r="138" spans="1:10" ht="16" x14ac:dyDescent="0.2">
      <c r="A138" s="63"/>
      <c r="B138" s="75" t="s">
        <v>555</v>
      </c>
      <c r="C138" s="66" t="s">
        <v>57</v>
      </c>
      <c r="D138" s="66" t="s">
        <v>418</v>
      </c>
      <c r="E138" s="79">
        <v>10000</v>
      </c>
      <c r="F138" s="109">
        <v>0.44</v>
      </c>
      <c r="G138" s="479"/>
      <c r="H138" s="79">
        <f>F138</f>
        <v>0.44</v>
      </c>
      <c r="I138" s="144"/>
      <c r="J138" s="23"/>
    </row>
    <row r="139" spans="1:10" ht="16" x14ac:dyDescent="0.2">
      <c r="A139" s="63"/>
      <c r="B139" s="75" t="s">
        <v>555</v>
      </c>
      <c r="C139" s="66" t="s">
        <v>57</v>
      </c>
      <c r="D139" s="66" t="s">
        <v>414</v>
      </c>
      <c r="E139" s="79">
        <v>10000</v>
      </c>
      <c r="F139" s="109">
        <v>0.35</v>
      </c>
      <c r="G139" s="479"/>
      <c r="H139" s="79">
        <f>F139</f>
        <v>0.35</v>
      </c>
      <c r="I139" s="144"/>
      <c r="J139" s="23"/>
    </row>
    <row r="140" spans="1:10" ht="16" x14ac:dyDescent="0.2">
      <c r="A140" s="63"/>
      <c r="B140" s="75"/>
      <c r="C140" s="66"/>
      <c r="D140" s="66"/>
      <c r="E140" s="79"/>
      <c r="F140" s="78"/>
      <c r="G140" s="277"/>
      <c r="H140" s="78"/>
      <c r="I140" s="78"/>
      <c r="J140" s="23"/>
    </row>
    <row r="141" spans="1:10" ht="16" x14ac:dyDescent="0.2">
      <c r="A141" s="63"/>
      <c r="B141" s="75" t="s">
        <v>1178</v>
      </c>
      <c r="C141" s="66" t="s">
        <v>1179</v>
      </c>
      <c r="D141" s="66" t="s">
        <v>411</v>
      </c>
      <c r="E141" s="79">
        <v>10000</v>
      </c>
      <c r="F141" s="109">
        <v>0</v>
      </c>
      <c r="G141" s="479">
        <v>0.46</v>
      </c>
      <c r="H141" s="78">
        <v>0.46</v>
      </c>
      <c r="I141" s="144">
        <v>0.46</v>
      </c>
      <c r="J141" s="23"/>
    </row>
    <row r="142" spans="1:10" ht="16" x14ac:dyDescent="0.2">
      <c r="A142" s="63"/>
      <c r="B142" s="75"/>
      <c r="C142" s="66"/>
      <c r="D142" s="66"/>
      <c r="E142" s="79"/>
      <c r="F142" s="78"/>
      <c r="G142" s="277"/>
      <c r="H142" s="78"/>
      <c r="I142" s="78"/>
      <c r="J142" s="23"/>
    </row>
    <row r="143" spans="1:10" ht="16" x14ac:dyDescent="0.2">
      <c r="A143" s="63"/>
      <c r="B143" s="75" t="s">
        <v>946</v>
      </c>
      <c r="C143" s="66" t="s">
        <v>947</v>
      </c>
      <c r="D143" s="66" t="s">
        <v>411</v>
      </c>
      <c r="E143" s="79">
        <v>150000</v>
      </c>
      <c r="F143" s="109">
        <v>7.42</v>
      </c>
      <c r="G143" s="479">
        <v>0.53</v>
      </c>
      <c r="H143" s="79">
        <f>F143+G143</f>
        <v>7.95</v>
      </c>
      <c r="I143" s="144">
        <f>H143+H144</f>
        <v>14.219999999999999</v>
      </c>
      <c r="J143" s="23"/>
    </row>
    <row r="144" spans="1:10" ht="16" x14ac:dyDescent="0.2">
      <c r="A144" s="63"/>
      <c r="B144" s="75" t="s">
        <v>946</v>
      </c>
      <c r="C144" s="66" t="s">
        <v>947</v>
      </c>
      <c r="D144" s="66" t="s">
        <v>413</v>
      </c>
      <c r="E144" s="79">
        <v>150000</v>
      </c>
      <c r="F144" s="109">
        <v>6.27</v>
      </c>
      <c r="G144" s="479"/>
      <c r="H144" s="79">
        <v>6.27</v>
      </c>
      <c r="I144" s="144"/>
      <c r="J144" s="23"/>
    </row>
    <row r="145" spans="1:10" ht="16" x14ac:dyDescent="0.2">
      <c r="A145" s="63"/>
      <c r="B145" s="75"/>
      <c r="C145" s="66"/>
      <c r="D145" s="66"/>
      <c r="E145" s="79"/>
      <c r="F145" s="78"/>
      <c r="G145" s="277"/>
      <c r="H145" s="79"/>
      <c r="I145" s="78"/>
      <c r="J145" s="23"/>
    </row>
    <row r="146" spans="1:10" ht="16" x14ac:dyDescent="0.2">
      <c r="A146" s="63"/>
      <c r="B146" s="75" t="s">
        <v>558</v>
      </c>
      <c r="C146" s="66" t="s">
        <v>219</v>
      </c>
      <c r="D146" s="66" t="s">
        <v>411</v>
      </c>
      <c r="E146" s="78">
        <v>50000</v>
      </c>
      <c r="F146" s="109">
        <f>H146-G146</f>
        <v>2.6399999999999997</v>
      </c>
      <c r="G146" s="479">
        <v>0.66</v>
      </c>
      <c r="H146" s="78">
        <v>3.3</v>
      </c>
      <c r="I146" s="192">
        <f>SUM(H146:H146)</f>
        <v>3.3</v>
      </c>
      <c r="J146" s="23"/>
    </row>
    <row r="147" spans="1:10" ht="16" x14ac:dyDescent="0.2">
      <c r="A147" s="63"/>
      <c r="B147" s="75"/>
      <c r="C147" s="66"/>
      <c r="D147" s="66"/>
      <c r="E147" s="79"/>
      <c r="F147" s="78"/>
      <c r="G147" s="277"/>
      <c r="H147" s="79"/>
      <c r="I147" s="78"/>
      <c r="J147" s="23"/>
    </row>
    <row r="148" spans="1:10" ht="16" x14ac:dyDescent="0.2">
      <c r="A148" s="63"/>
      <c r="B148" s="75" t="s">
        <v>909</v>
      </c>
      <c r="C148" s="66" t="s">
        <v>910</v>
      </c>
      <c r="D148" s="66" t="s">
        <v>411</v>
      </c>
      <c r="E148" s="79">
        <v>10000</v>
      </c>
      <c r="F148" s="109">
        <v>0</v>
      </c>
      <c r="G148" s="479">
        <v>0.91</v>
      </c>
      <c r="H148" s="79">
        <v>0.91</v>
      </c>
      <c r="I148" s="144">
        <v>0.91</v>
      </c>
      <c r="J148" s="23"/>
    </row>
    <row r="149" spans="1:10" ht="16" x14ac:dyDescent="0.2">
      <c r="A149" s="63"/>
      <c r="B149" s="75"/>
      <c r="C149" s="66"/>
      <c r="D149" s="66"/>
      <c r="E149" s="78"/>
      <c r="F149" s="78"/>
      <c r="G149" s="277"/>
      <c r="H149" s="79"/>
      <c r="I149" s="78"/>
      <c r="J149" s="23"/>
    </row>
    <row r="150" spans="1:10" ht="16" x14ac:dyDescent="0.2">
      <c r="A150" s="63"/>
      <c r="B150" s="175" t="s">
        <v>651</v>
      </c>
      <c r="C150" s="66" t="s">
        <v>650</v>
      </c>
      <c r="D150" s="66" t="s">
        <v>411</v>
      </c>
      <c r="E150" s="78">
        <v>250000</v>
      </c>
      <c r="F150" s="109">
        <v>30.24</v>
      </c>
      <c r="G150" s="479">
        <v>1.26</v>
      </c>
      <c r="H150" s="78">
        <f>SUM(G150,F150)</f>
        <v>31.5</v>
      </c>
      <c r="I150" s="144">
        <f>SUM(H150:H153)</f>
        <v>45.720000000000006</v>
      </c>
      <c r="J150" s="23"/>
    </row>
    <row r="151" spans="1:10" ht="16" x14ac:dyDescent="0.2">
      <c r="A151" s="63"/>
      <c r="B151" s="175" t="s">
        <v>651</v>
      </c>
      <c r="C151" s="66" t="s">
        <v>650</v>
      </c>
      <c r="D151" s="66" t="s">
        <v>412</v>
      </c>
      <c r="E151" s="78">
        <v>10000</v>
      </c>
      <c r="F151" s="109">
        <v>3.42</v>
      </c>
      <c r="G151" s="479"/>
      <c r="H151" s="79">
        <f>F151</f>
        <v>3.42</v>
      </c>
      <c r="I151" s="144"/>
      <c r="J151" s="23"/>
    </row>
    <row r="152" spans="1:10" ht="16" x14ac:dyDescent="0.2">
      <c r="A152" s="63"/>
      <c r="B152" s="175" t="s">
        <v>651</v>
      </c>
      <c r="C152" s="66" t="s">
        <v>650</v>
      </c>
      <c r="D152" s="66" t="s">
        <v>413</v>
      </c>
      <c r="E152" s="78">
        <v>240000</v>
      </c>
      <c r="F152" s="109">
        <v>10.45</v>
      </c>
      <c r="G152" s="479"/>
      <c r="H152" s="79">
        <f>F152</f>
        <v>10.45</v>
      </c>
      <c r="I152" s="144"/>
      <c r="J152" s="23"/>
    </row>
    <row r="153" spans="1:10" ht="16" x14ac:dyDescent="0.2">
      <c r="A153" s="63"/>
      <c r="B153" s="175" t="s">
        <v>651</v>
      </c>
      <c r="C153" s="66" t="s">
        <v>650</v>
      </c>
      <c r="D153" s="66" t="s">
        <v>414</v>
      </c>
      <c r="E153" s="78">
        <v>10000</v>
      </c>
      <c r="F153" s="109">
        <v>0.35</v>
      </c>
      <c r="G153" s="479"/>
      <c r="H153" s="79">
        <f>F153</f>
        <v>0.35</v>
      </c>
      <c r="I153" s="144"/>
      <c r="J153" s="23"/>
    </row>
    <row r="154" spans="1:10" ht="16" x14ac:dyDescent="0.2">
      <c r="A154" s="63"/>
      <c r="B154" s="75"/>
      <c r="C154" s="66"/>
      <c r="D154" s="66"/>
      <c r="E154" s="78"/>
      <c r="F154" s="78"/>
      <c r="G154" s="277"/>
      <c r="H154" s="79"/>
      <c r="I154" s="78"/>
      <c r="J154" s="23"/>
    </row>
    <row r="155" spans="1:10" ht="16" x14ac:dyDescent="0.2">
      <c r="A155" s="63"/>
      <c r="B155" s="75" t="s">
        <v>836</v>
      </c>
      <c r="C155" s="66" t="s">
        <v>837</v>
      </c>
      <c r="D155" s="66" t="s">
        <v>411</v>
      </c>
      <c r="E155" s="78">
        <v>200000</v>
      </c>
      <c r="F155" s="109">
        <v>12.54</v>
      </c>
      <c r="G155" s="479">
        <v>0.66</v>
      </c>
      <c r="H155" s="79">
        <f>SUM(F155,G155)</f>
        <v>13.2</v>
      </c>
      <c r="I155" s="144">
        <f>SUM(H155,H156)</f>
        <v>21.56</v>
      </c>
      <c r="J155" s="23"/>
    </row>
    <row r="156" spans="1:10" ht="16" x14ac:dyDescent="0.2">
      <c r="A156" s="63"/>
      <c r="B156" s="75" t="s">
        <v>836</v>
      </c>
      <c r="C156" s="66" t="s">
        <v>837</v>
      </c>
      <c r="D156" s="66" t="s">
        <v>413</v>
      </c>
      <c r="E156" s="78">
        <v>200000</v>
      </c>
      <c r="F156" s="109">
        <v>8.36</v>
      </c>
      <c r="G156" s="479"/>
      <c r="H156" s="79">
        <v>8.36</v>
      </c>
      <c r="I156" s="144"/>
      <c r="J156" s="23"/>
    </row>
    <row r="157" spans="1:10" ht="16" x14ac:dyDescent="0.2">
      <c r="A157" s="63"/>
      <c r="B157" s="75"/>
      <c r="C157" s="66"/>
      <c r="D157" s="66"/>
      <c r="E157" s="79"/>
      <c r="F157" s="78"/>
      <c r="G157" s="277"/>
      <c r="H157" s="79"/>
      <c r="I157" s="78"/>
      <c r="J157" s="23"/>
    </row>
    <row r="158" spans="1:10" ht="16" x14ac:dyDescent="0.2">
      <c r="A158" s="63"/>
      <c r="B158" s="75" t="s">
        <v>561</v>
      </c>
      <c r="C158" s="66" t="s">
        <v>1039</v>
      </c>
      <c r="D158" s="66" t="s">
        <v>411</v>
      </c>
      <c r="E158" s="79">
        <v>10000</v>
      </c>
      <c r="F158" s="109">
        <v>0</v>
      </c>
      <c r="G158" s="479">
        <f>H158-F158</f>
        <v>0.91</v>
      </c>
      <c r="H158" s="79">
        <v>0.91</v>
      </c>
      <c r="I158" s="144">
        <f>SUM(H158:H159)</f>
        <v>1.33</v>
      </c>
      <c r="J158" s="23"/>
    </row>
    <row r="159" spans="1:10" ht="16" x14ac:dyDescent="0.2">
      <c r="A159" s="63"/>
      <c r="B159" s="75" t="s">
        <v>561</v>
      </c>
      <c r="C159" s="66" t="s">
        <v>1039</v>
      </c>
      <c r="D159" s="66" t="s">
        <v>413</v>
      </c>
      <c r="E159" s="78">
        <v>10000</v>
      </c>
      <c r="F159" s="109">
        <v>0.42</v>
      </c>
      <c r="G159" s="479"/>
      <c r="H159" s="78">
        <f>F159</f>
        <v>0.42</v>
      </c>
      <c r="I159" s="144"/>
      <c r="J159" s="23"/>
    </row>
    <row r="160" spans="1:10" ht="16" x14ac:dyDescent="0.2">
      <c r="A160" s="63"/>
      <c r="B160" s="75"/>
      <c r="C160" s="66"/>
      <c r="D160" s="66"/>
      <c r="E160" s="78"/>
      <c r="F160" s="78"/>
      <c r="G160" s="277"/>
      <c r="H160" s="78"/>
      <c r="I160" s="78"/>
      <c r="J160" s="23"/>
    </row>
    <row r="161" spans="1:10" ht="16" x14ac:dyDescent="0.2">
      <c r="A161" s="63"/>
      <c r="B161" s="75" t="s">
        <v>871</v>
      </c>
      <c r="C161" s="66" t="s">
        <v>870</v>
      </c>
      <c r="D161" s="66" t="s">
        <v>411</v>
      </c>
      <c r="E161" s="79">
        <v>10000</v>
      </c>
      <c r="F161" s="109">
        <v>0</v>
      </c>
      <c r="G161" s="479">
        <v>0.53</v>
      </c>
      <c r="H161" s="78">
        <v>0.53</v>
      </c>
      <c r="I161" s="144">
        <f>SUM(H161:H162)</f>
        <v>1.37</v>
      </c>
      <c r="J161" s="23"/>
    </row>
    <row r="162" spans="1:10" ht="16" x14ac:dyDescent="0.2">
      <c r="A162" s="63"/>
      <c r="B162" s="75" t="s">
        <v>871</v>
      </c>
      <c r="C162" s="66" t="s">
        <v>870</v>
      </c>
      <c r="D162" s="66" t="s">
        <v>413</v>
      </c>
      <c r="E162" s="78">
        <v>20000</v>
      </c>
      <c r="F162" s="109">
        <v>0.84</v>
      </c>
      <c r="G162" s="479"/>
      <c r="H162" s="78">
        <v>0.84</v>
      </c>
      <c r="I162" s="144"/>
      <c r="J162" s="23"/>
    </row>
    <row r="163" spans="1:10" ht="16" x14ac:dyDescent="0.2">
      <c r="A163" s="63"/>
      <c r="B163" s="75"/>
      <c r="C163" s="66"/>
      <c r="D163" s="66"/>
      <c r="E163" s="78"/>
      <c r="F163" s="78"/>
      <c r="G163" s="277"/>
      <c r="H163" s="78"/>
      <c r="I163" s="78"/>
      <c r="J163" s="23"/>
    </row>
    <row r="164" spans="1:10" ht="16" x14ac:dyDescent="0.2">
      <c r="A164" s="63"/>
      <c r="B164" s="75" t="s">
        <v>1110</v>
      </c>
      <c r="C164" s="66" t="s">
        <v>1111</v>
      </c>
      <c r="D164" s="66" t="s">
        <v>411</v>
      </c>
      <c r="E164" s="575">
        <v>10000</v>
      </c>
      <c r="F164" s="109">
        <v>0</v>
      </c>
      <c r="G164" s="479">
        <v>0.66</v>
      </c>
      <c r="H164" s="78">
        <v>0.66</v>
      </c>
      <c r="I164" s="144">
        <v>0.66</v>
      </c>
      <c r="J164" s="23"/>
    </row>
    <row r="165" spans="1:10" ht="16" x14ac:dyDescent="0.2">
      <c r="A165" s="63"/>
      <c r="B165" s="75"/>
      <c r="C165" s="66"/>
      <c r="D165" s="66"/>
      <c r="E165" s="575"/>
      <c r="F165" s="78"/>
      <c r="G165" s="277"/>
      <c r="H165" s="78"/>
      <c r="I165" s="78"/>
      <c r="J165" s="23"/>
    </row>
    <row r="166" spans="1:10" ht="16" x14ac:dyDescent="0.2">
      <c r="A166" s="63"/>
      <c r="B166" s="75" t="s">
        <v>1180</v>
      </c>
      <c r="C166" s="66" t="s">
        <v>1181</v>
      </c>
      <c r="D166" s="66" t="s">
        <v>411</v>
      </c>
      <c r="E166" s="575">
        <v>10000</v>
      </c>
      <c r="F166" s="109">
        <v>0</v>
      </c>
      <c r="G166" s="479">
        <v>0.46</v>
      </c>
      <c r="H166" s="78">
        <v>0.46</v>
      </c>
      <c r="I166" s="144">
        <v>0.46</v>
      </c>
      <c r="J166" s="23"/>
    </row>
    <row r="167" spans="1:10" ht="16" x14ac:dyDescent="0.2">
      <c r="A167" s="63"/>
      <c r="B167" s="75"/>
      <c r="C167" s="66"/>
      <c r="D167" s="66"/>
      <c r="E167" s="78"/>
      <c r="F167" s="78"/>
      <c r="G167" s="277"/>
      <c r="H167" s="78"/>
      <c r="I167" s="78"/>
      <c r="J167" s="23"/>
    </row>
    <row r="168" spans="1:10" ht="16" x14ac:dyDescent="0.2">
      <c r="A168" s="63"/>
      <c r="B168" s="75" t="s">
        <v>562</v>
      </c>
      <c r="C168" s="66" t="s">
        <v>233</v>
      </c>
      <c r="D168" s="66" t="s">
        <v>411</v>
      </c>
      <c r="E168" s="78">
        <v>10000</v>
      </c>
      <c r="F168" s="109">
        <v>0</v>
      </c>
      <c r="G168" s="479">
        <f>H168-F168</f>
        <v>5.0199999999999996</v>
      </c>
      <c r="H168" s="78">
        <v>5.0199999999999996</v>
      </c>
      <c r="I168" s="144">
        <f>SUM(H168:H171)</f>
        <v>12.969999999999999</v>
      </c>
      <c r="J168" s="211"/>
    </row>
    <row r="169" spans="1:10" ht="16" x14ac:dyDescent="0.2">
      <c r="A169" s="63"/>
      <c r="B169" s="75" t="s">
        <v>562</v>
      </c>
      <c r="C169" s="66" t="s">
        <v>233</v>
      </c>
      <c r="D169" s="66" t="s">
        <v>412</v>
      </c>
      <c r="E169" s="79">
        <v>10000</v>
      </c>
      <c r="F169" s="109">
        <v>3.42</v>
      </c>
      <c r="G169" s="479"/>
      <c r="H169" s="79">
        <f>F169</f>
        <v>3.42</v>
      </c>
      <c r="I169" s="144"/>
      <c r="J169" s="23"/>
    </row>
    <row r="170" spans="1:10" ht="16" x14ac:dyDescent="0.2">
      <c r="A170" s="63"/>
      <c r="B170" s="75" t="s">
        <v>562</v>
      </c>
      <c r="C170" s="66" t="s">
        <v>233</v>
      </c>
      <c r="D170" s="66" t="s">
        <v>413</v>
      </c>
      <c r="E170" s="79">
        <v>100000</v>
      </c>
      <c r="F170" s="109">
        <v>4.18</v>
      </c>
      <c r="G170" s="479"/>
      <c r="H170" s="79">
        <f>F170</f>
        <v>4.18</v>
      </c>
      <c r="I170" s="144"/>
      <c r="J170" s="23"/>
    </row>
    <row r="171" spans="1:10" ht="16" x14ac:dyDescent="0.2">
      <c r="A171" s="63"/>
      <c r="B171" s="75" t="s">
        <v>562</v>
      </c>
      <c r="C171" s="66" t="s">
        <v>233</v>
      </c>
      <c r="D171" s="66" t="s">
        <v>414</v>
      </c>
      <c r="E171" s="79">
        <v>10000</v>
      </c>
      <c r="F171" s="109">
        <v>0.35</v>
      </c>
      <c r="G171" s="479"/>
      <c r="H171" s="79">
        <f>F171</f>
        <v>0.35</v>
      </c>
      <c r="I171" s="144"/>
      <c r="J171" s="23"/>
    </row>
    <row r="172" spans="1:10" ht="16" x14ac:dyDescent="0.2">
      <c r="A172" s="63"/>
      <c r="B172" s="75"/>
      <c r="C172" s="66"/>
      <c r="D172" s="66"/>
      <c r="E172" s="79"/>
      <c r="F172" s="78"/>
      <c r="G172" s="277"/>
      <c r="H172" s="79"/>
      <c r="I172" s="78"/>
      <c r="J172" s="23"/>
    </row>
    <row r="173" spans="1:10" ht="16" x14ac:dyDescent="0.2">
      <c r="A173" s="63"/>
      <c r="B173" s="75" t="s">
        <v>563</v>
      </c>
      <c r="C173" s="66" t="s">
        <v>234</v>
      </c>
      <c r="D173" s="66" t="s">
        <v>411</v>
      </c>
      <c r="E173" s="78">
        <v>10000</v>
      </c>
      <c r="F173" s="109">
        <v>0</v>
      </c>
      <c r="G173" s="479">
        <f>H173-F173</f>
        <v>14.08</v>
      </c>
      <c r="H173" s="78">
        <v>14.08</v>
      </c>
      <c r="I173" s="144">
        <f>H173</f>
        <v>14.08</v>
      </c>
      <c r="J173" s="23"/>
    </row>
    <row r="174" spans="1:10" ht="16" x14ac:dyDescent="0.2">
      <c r="A174" s="63"/>
      <c r="B174" s="75"/>
      <c r="C174" s="66"/>
      <c r="D174" s="66"/>
      <c r="F174" s="314"/>
      <c r="G174" s="277"/>
      <c r="H174" s="78"/>
      <c r="I174" s="78"/>
      <c r="J174" s="23"/>
    </row>
    <row r="175" spans="1:10" ht="16" x14ac:dyDescent="0.2">
      <c r="A175" s="63"/>
      <c r="B175" s="75" t="s">
        <v>564</v>
      </c>
      <c r="C175" s="168" t="s">
        <v>330</v>
      </c>
      <c r="D175" s="168" t="s">
        <v>411</v>
      </c>
      <c r="E175" s="169">
        <v>200000</v>
      </c>
      <c r="F175" s="254">
        <v>23.94</v>
      </c>
      <c r="G175" s="478">
        <v>1.26</v>
      </c>
      <c r="H175" s="343">
        <f>SUM(F175:G175)</f>
        <v>25.200000000000003</v>
      </c>
      <c r="I175" s="144">
        <f>SUM(H175:H180)</f>
        <v>32.660000000000004</v>
      </c>
      <c r="J175" s="23"/>
    </row>
    <row r="176" spans="1:10" ht="16" x14ac:dyDescent="0.2">
      <c r="A176" s="63"/>
      <c r="B176" s="75" t="s">
        <v>564</v>
      </c>
      <c r="C176" s="168" t="s">
        <v>330</v>
      </c>
      <c r="D176" s="168" t="s">
        <v>417</v>
      </c>
      <c r="E176" s="169">
        <v>10000</v>
      </c>
      <c r="F176" s="254">
        <v>2.83</v>
      </c>
      <c r="G176" s="479"/>
      <c r="H176" s="343">
        <f>F176</f>
        <v>2.83</v>
      </c>
      <c r="I176" s="144"/>
      <c r="J176" s="23"/>
    </row>
    <row r="177" spans="1:10" ht="16" x14ac:dyDescent="0.2">
      <c r="A177" s="63"/>
      <c r="B177" s="75" t="s">
        <v>564</v>
      </c>
      <c r="C177" s="168" t="s">
        <v>330</v>
      </c>
      <c r="D177" s="168" t="s">
        <v>412</v>
      </c>
      <c r="E177" s="169">
        <v>10000</v>
      </c>
      <c r="F177" s="109">
        <v>3.42</v>
      </c>
      <c r="G177" s="479"/>
      <c r="H177" s="78">
        <f>F177</f>
        <v>3.42</v>
      </c>
      <c r="I177" s="144"/>
      <c r="J177" s="23"/>
    </row>
    <row r="178" spans="1:10" ht="16" x14ac:dyDescent="0.2">
      <c r="A178" s="63"/>
      <c r="B178" s="75" t="s">
        <v>564</v>
      </c>
      <c r="C178" s="168" t="s">
        <v>330</v>
      </c>
      <c r="D178" s="168" t="s">
        <v>413</v>
      </c>
      <c r="E178" s="169">
        <v>10000</v>
      </c>
      <c r="F178" s="109">
        <v>0.42</v>
      </c>
      <c r="G178" s="479"/>
      <c r="H178" s="78">
        <f>F178</f>
        <v>0.42</v>
      </c>
      <c r="I178" s="144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418</v>
      </c>
      <c r="E179" s="169">
        <v>10000</v>
      </c>
      <c r="F179" s="253">
        <v>0.44</v>
      </c>
      <c r="G179" s="479"/>
      <c r="H179" s="78">
        <f>F179</f>
        <v>0.44</v>
      </c>
      <c r="I179" s="144"/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414</v>
      </c>
      <c r="E180" s="169">
        <v>10000</v>
      </c>
      <c r="F180" s="253">
        <v>0.35</v>
      </c>
      <c r="G180" s="479"/>
      <c r="H180" s="78">
        <f>F180</f>
        <v>0.35</v>
      </c>
      <c r="I180" s="144"/>
      <c r="J180" s="23"/>
    </row>
    <row r="181" spans="1:10" ht="16" x14ac:dyDescent="0.2">
      <c r="A181" s="63"/>
      <c r="B181" s="172"/>
      <c r="C181" s="168"/>
      <c r="D181" s="212"/>
      <c r="E181" s="169"/>
      <c r="F181" s="78"/>
      <c r="G181" s="277"/>
      <c r="H181" s="78"/>
      <c r="I181" s="78"/>
      <c r="J181" s="23"/>
    </row>
    <row r="182" spans="1:10" ht="16" x14ac:dyDescent="0.2">
      <c r="A182" s="63"/>
      <c r="B182" s="172" t="s">
        <v>565</v>
      </c>
      <c r="C182" s="168" t="s">
        <v>490</v>
      </c>
      <c r="D182" s="212" t="s">
        <v>411</v>
      </c>
      <c r="E182" s="169">
        <v>10000</v>
      </c>
      <c r="F182" s="109" t="s">
        <v>492</v>
      </c>
      <c r="G182" s="479">
        <v>5.0199999999999996</v>
      </c>
      <c r="H182" s="78">
        <f>G182</f>
        <v>5.0199999999999996</v>
      </c>
      <c r="I182" s="144">
        <f>H182</f>
        <v>5.0199999999999996</v>
      </c>
      <c r="J182" s="23"/>
    </row>
    <row r="183" spans="1:10" ht="16" x14ac:dyDescent="0.2">
      <c r="A183" s="63"/>
      <c r="B183" s="172"/>
      <c r="C183" s="168"/>
      <c r="D183" s="212"/>
      <c r="E183" s="169"/>
      <c r="F183" s="78"/>
      <c r="G183" s="277"/>
      <c r="H183" s="78"/>
      <c r="I183" s="78"/>
      <c r="J183" s="23"/>
    </row>
    <row r="184" spans="1:10" ht="16" x14ac:dyDescent="0.2">
      <c r="A184" s="63"/>
      <c r="B184" s="172" t="s">
        <v>653</v>
      </c>
      <c r="C184" s="168" t="s">
        <v>988</v>
      </c>
      <c r="D184" s="212" t="s">
        <v>989</v>
      </c>
      <c r="E184" s="169">
        <v>10000</v>
      </c>
      <c r="F184" s="109">
        <v>0</v>
      </c>
      <c r="G184" s="479">
        <v>1.26</v>
      </c>
      <c r="H184" s="78">
        <v>1.26</v>
      </c>
      <c r="I184" s="144">
        <v>1.26</v>
      </c>
      <c r="J184" s="23"/>
    </row>
    <row r="185" spans="1:10" ht="16" x14ac:dyDescent="0.2">
      <c r="A185" s="63"/>
      <c r="B185" s="172"/>
      <c r="C185" s="168"/>
      <c r="D185" s="212"/>
      <c r="E185" s="169"/>
      <c r="F185" s="78"/>
      <c r="G185" s="277"/>
      <c r="H185" s="78"/>
      <c r="I185" s="78"/>
      <c r="J185" s="23"/>
    </row>
    <row r="186" spans="1:10" ht="16" x14ac:dyDescent="0.2">
      <c r="A186" s="63"/>
      <c r="B186" s="75" t="s">
        <v>566</v>
      </c>
      <c r="C186" s="66" t="s">
        <v>25</v>
      </c>
      <c r="D186" s="66" t="s">
        <v>411</v>
      </c>
      <c r="E186" s="79">
        <v>10000</v>
      </c>
      <c r="F186" s="109">
        <v>0</v>
      </c>
      <c r="G186" s="479">
        <v>5.0199999999999996</v>
      </c>
      <c r="H186" s="79">
        <v>5.0199999999999996</v>
      </c>
      <c r="I186" s="144">
        <f>H186</f>
        <v>5.0199999999999996</v>
      </c>
      <c r="J186" s="23"/>
    </row>
    <row r="187" spans="1:10" ht="16" x14ac:dyDescent="0.2">
      <c r="A187" s="63"/>
      <c r="B187" s="75"/>
      <c r="C187" s="66"/>
      <c r="D187" s="66"/>
      <c r="E187" s="79"/>
      <c r="F187" s="78"/>
      <c r="G187" s="277"/>
      <c r="H187" s="79"/>
      <c r="I187" s="78"/>
      <c r="J187" s="23"/>
    </row>
    <row r="188" spans="1:10" ht="16" x14ac:dyDescent="0.2">
      <c r="A188" s="63"/>
      <c r="B188" s="75" t="s">
        <v>567</v>
      </c>
      <c r="C188" s="66" t="s">
        <v>88</v>
      </c>
      <c r="D188" s="66" t="s">
        <v>411</v>
      </c>
      <c r="E188" s="78">
        <v>250000</v>
      </c>
      <c r="F188" s="109">
        <v>73.92</v>
      </c>
      <c r="G188" s="479">
        <v>3.08</v>
      </c>
      <c r="H188" s="78">
        <f>F188+G188</f>
        <v>77</v>
      </c>
      <c r="I188" s="144">
        <f>SUM(H188:H193)</f>
        <v>159.62999999999997</v>
      </c>
      <c r="J188" s="23"/>
    </row>
    <row r="189" spans="1:10" ht="16" x14ac:dyDescent="0.2">
      <c r="A189" s="63"/>
      <c r="B189" s="75" t="s">
        <v>567</v>
      </c>
      <c r="C189" s="66" t="s">
        <v>88</v>
      </c>
      <c r="D189" s="66" t="s">
        <v>417</v>
      </c>
      <c r="E189" s="78">
        <v>50000</v>
      </c>
      <c r="F189" s="109">
        <v>57.85</v>
      </c>
      <c r="G189" s="479"/>
      <c r="H189" s="78">
        <f>F189</f>
        <v>57.85</v>
      </c>
      <c r="I189" s="144"/>
      <c r="J189" s="211"/>
    </row>
    <row r="190" spans="1:10" ht="16" x14ac:dyDescent="0.2">
      <c r="A190" s="63"/>
      <c r="B190" s="75" t="s">
        <v>567</v>
      </c>
      <c r="C190" s="66" t="s">
        <v>88</v>
      </c>
      <c r="D190" s="66" t="s">
        <v>412</v>
      </c>
      <c r="E190" s="78">
        <v>10000</v>
      </c>
      <c r="F190" s="109">
        <v>3.42</v>
      </c>
      <c r="G190" s="479"/>
      <c r="H190" s="78">
        <f>F190</f>
        <v>3.42</v>
      </c>
      <c r="I190" s="144"/>
      <c r="J190" s="23"/>
    </row>
    <row r="191" spans="1:10" ht="16" x14ac:dyDescent="0.2">
      <c r="A191" s="63"/>
      <c r="B191" s="75" t="s">
        <v>567</v>
      </c>
      <c r="C191" s="66" t="s">
        <v>88</v>
      </c>
      <c r="D191" s="66" t="s">
        <v>413</v>
      </c>
      <c r="E191" s="78">
        <v>250000</v>
      </c>
      <c r="F191" s="109">
        <v>10.45</v>
      </c>
      <c r="G191" s="479"/>
      <c r="H191" s="78">
        <f>F191</f>
        <v>10.45</v>
      </c>
      <c r="I191" s="144"/>
      <c r="J191" s="23"/>
    </row>
    <row r="192" spans="1:10" ht="16" x14ac:dyDescent="0.2">
      <c r="A192" s="63"/>
      <c r="B192" s="75" t="s">
        <v>567</v>
      </c>
      <c r="C192" s="66" t="s">
        <v>88</v>
      </c>
      <c r="D192" s="66" t="s">
        <v>418</v>
      </c>
      <c r="E192" s="78">
        <v>240000</v>
      </c>
      <c r="F192" s="109">
        <v>10.56</v>
      </c>
      <c r="G192" s="479"/>
      <c r="H192" s="79">
        <f>F192</f>
        <v>10.56</v>
      </c>
      <c r="I192" s="144"/>
      <c r="J192" s="23"/>
    </row>
    <row r="193" spans="1:10" ht="16" x14ac:dyDescent="0.2">
      <c r="A193" s="63"/>
      <c r="B193" s="75" t="s">
        <v>567</v>
      </c>
      <c r="C193" s="66" t="s">
        <v>88</v>
      </c>
      <c r="D193" s="66" t="s">
        <v>414</v>
      </c>
      <c r="E193" s="79">
        <v>10000</v>
      </c>
      <c r="F193" s="109">
        <v>0.35</v>
      </c>
      <c r="G193" s="479"/>
      <c r="H193" s="79">
        <f>F193</f>
        <v>0.35</v>
      </c>
      <c r="I193" s="144"/>
      <c r="J193" s="23"/>
    </row>
    <row r="194" spans="1:10" ht="16" x14ac:dyDescent="0.2">
      <c r="A194" s="63"/>
      <c r="B194" s="75"/>
      <c r="C194" s="66"/>
      <c r="D194" s="66"/>
      <c r="E194" s="79"/>
      <c r="F194" s="78"/>
      <c r="G194" s="277"/>
      <c r="H194" s="79"/>
      <c r="I194" s="78"/>
      <c r="J194" s="23"/>
    </row>
    <row r="195" spans="1:10" ht="16" x14ac:dyDescent="0.2">
      <c r="A195" s="63"/>
      <c r="B195" s="75" t="s">
        <v>1135</v>
      </c>
      <c r="C195" s="66" t="s">
        <v>1136</v>
      </c>
      <c r="D195" s="66" t="s">
        <v>411</v>
      </c>
      <c r="E195" s="79">
        <v>10000</v>
      </c>
      <c r="F195" s="109">
        <v>0</v>
      </c>
      <c r="G195" s="479">
        <v>0.53</v>
      </c>
      <c r="H195" s="79">
        <v>0.53</v>
      </c>
      <c r="I195" s="144">
        <v>0.53</v>
      </c>
      <c r="J195" s="23"/>
    </row>
    <row r="196" spans="1:10" ht="16" x14ac:dyDescent="0.2">
      <c r="A196" s="63"/>
      <c r="B196" s="75"/>
      <c r="C196" s="66"/>
      <c r="D196" s="66"/>
      <c r="E196" s="79"/>
      <c r="F196" s="78"/>
      <c r="G196" s="277"/>
      <c r="H196" s="79"/>
      <c r="I196" s="78"/>
      <c r="J196" s="23"/>
    </row>
    <row r="197" spans="1:10" ht="16" x14ac:dyDescent="0.2">
      <c r="A197" s="63"/>
      <c r="B197" s="75" t="s">
        <v>568</v>
      </c>
      <c r="C197" s="66" t="s">
        <v>173</v>
      </c>
      <c r="D197" s="66" t="s">
        <v>411</v>
      </c>
      <c r="E197" s="79">
        <v>10000</v>
      </c>
      <c r="F197" s="109">
        <v>0</v>
      </c>
      <c r="G197" s="479">
        <v>14.08</v>
      </c>
      <c r="H197" s="79">
        <v>14.08</v>
      </c>
      <c r="I197" s="144">
        <f>SUM(H197:H199)</f>
        <v>34.260000000000005</v>
      </c>
      <c r="J197" s="23"/>
    </row>
    <row r="198" spans="1:10" ht="16" x14ac:dyDescent="0.2">
      <c r="A198" s="63"/>
      <c r="B198" s="75" t="s">
        <v>568</v>
      </c>
      <c r="C198" s="66" t="s">
        <v>173</v>
      </c>
      <c r="D198" s="66" t="s">
        <v>417</v>
      </c>
      <c r="E198" s="79">
        <v>10000</v>
      </c>
      <c r="F198" s="109">
        <v>19.760000000000002</v>
      </c>
      <c r="G198" s="479"/>
      <c r="H198" s="79">
        <f>F198</f>
        <v>19.760000000000002</v>
      </c>
      <c r="I198" s="144"/>
      <c r="J198" s="23"/>
    </row>
    <row r="199" spans="1:10" ht="16" x14ac:dyDescent="0.2">
      <c r="A199" s="63"/>
      <c r="B199" s="75" t="s">
        <v>568</v>
      </c>
      <c r="C199" s="66" t="s">
        <v>173</v>
      </c>
      <c r="D199" s="66" t="s">
        <v>413</v>
      </c>
      <c r="E199" s="78">
        <v>10000</v>
      </c>
      <c r="F199" s="109">
        <v>0.42</v>
      </c>
      <c r="G199" s="479"/>
      <c r="H199" s="78">
        <f>F199</f>
        <v>0.42</v>
      </c>
      <c r="I199" s="144"/>
      <c r="J199" s="23"/>
    </row>
    <row r="200" spans="1:10" ht="16" x14ac:dyDescent="0.2">
      <c r="A200" s="63"/>
      <c r="B200" s="75"/>
      <c r="C200" s="66"/>
      <c r="D200" s="66"/>
      <c r="E200" s="78"/>
      <c r="F200" s="78"/>
      <c r="G200" s="277"/>
      <c r="H200" s="78"/>
      <c r="I200" s="78"/>
      <c r="J200" s="23"/>
    </row>
    <row r="201" spans="1:10" ht="16" x14ac:dyDescent="0.2">
      <c r="A201" s="63"/>
      <c r="B201" s="75" t="s">
        <v>877</v>
      </c>
      <c r="C201" s="124" t="s">
        <v>911</v>
      </c>
      <c r="D201" s="124" t="s">
        <v>411</v>
      </c>
      <c r="E201" s="573">
        <v>10000</v>
      </c>
      <c r="F201" s="581"/>
      <c r="G201" s="582">
        <v>3.08</v>
      </c>
      <c r="H201" s="573">
        <v>3.08</v>
      </c>
      <c r="I201" s="586">
        <v>3.08</v>
      </c>
      <c r="J201" s="23"/>
    </row>
    <row r="202" spans="1:10" ht="16" x14ac:dyDescent="0.2">
      <c r="A202" s="63"/>
      <c r="B202" s="75"/>
      <c r="C202" s="66"/>
      <c r="D202" s="66"/>
      <c r="E202" s="78"/>
      <c r="F202" s="78"/>
      <c r="G202" s="277"/>
      <c r="H202" s="78"/>
      <c r="I202" s="78"/>
      <c r="J202" s="23"/>
    </row>
    <row r="203" spans="1:10" ht="16" x14ac:dyDescent="0.2">
      <c r="A203" s="63"/>
      <c r="B203" s="75" t="s">
        <v>569</v>
      </c>
      <c r="C203" s="66" t="s">
        <v>189</v>
      </c>
      <c r="D203" s="66" t="s">
        <v>411</v>
      </c>
      <c r="E203" s="78">
        <v>100000</v>
      </c>
      <c r="F203" s="109">
        <f>H203-G203</f>
        <v>72.180000000000007</v>
      </c>
      <c r="G203" s="479">
        <v>8.02</v>
      </c>
      <c r="H203" s="78">
        <v>80.2</v>
      </c>
      <c r="I203" s="144">
        <f>SUM(H203:H204)</f>
        <v>84.38</v>
      </c>
      <c r="J203" s="211"/>
    </row>
    <row r="204" spans="1:10" ht="16" x14ac:dyDescent="0.2">
      <c r="A204" s="63"/>
      <c r="B204" s="75" t="s">
        <v>569</v>
      </c>
      <c r="C204" s="66" t="s">
        <v>189</v>
      </c>
      <c r="D204" s="66" t="s">
        <v>413</v>
      </c>
      <c r="E204" s="79">
        <v>100000</v>
      </c>
      <c r="F204" s="109">
        <v>4.18</v>
      </c>
      <c r="G204" s="479"/>
      <c r="H204" s="79">
        <f>F204</f>
        <v>4.18</v>
      </c>
      <c r="I204" s="144"/>
      <c r="J204" s="23"/>
    </row>
    <row r="205" spans="1:10" ht="16" x14ac:dyDescent="0.2">
      <c r="A205" s="63"/>
      <c r="B205" s="75"/>
      <c r="C205" s="66"/>
      <c r="D205" s="66"/>
      <c r="E205" s="79"/>
      <c r="F205" s="78"/>
      <c r="G205" s="277"/>
      <c r="H205" s="79"/>
      <c r="I205" s="78"/>
      <c r="J205" s="23"/>
    </row>
    <row r="206" spans="1:10" ht="16" x14ac:dyDescent="0.2">
      <c r="A206" s="63"/>
      <c r="B206" s="75" t="s">
        <v>570</v>
      </c>
      <c r="C206" s="66" t="s">
        <v>143</v>
      </c>
      <c r="D206" s="66" t="s">
        <v>411</v>
      </c>
      <c r="E206" s="78">
        <v>10000</v>
      </c>
      <c r="F206" s="109">
        <v>0</v>
      </c>
      <c r="G206" s="479">
        <v>0.66</v>
      </c>
      <c r="H206" s="78">
        <v>0.66</v>
      </c>
      <c r="I206" s="144">
        <f>SUM(H206:H207)</f>
        <v>4.84</v>
      </c>
      <c r="J206" s="211"/>
    </row>
    <row r="207" spans="1:10" ht="16" x14ac:dyDescent="0.2">
      <c r="A207" s="63"/>
      <c r="B207" s="75" t="s">
        <v>570</v>
      </c>
      <c r="C207" s="66" t="s">
        <v>143</v>
      </c>
      <c r="D207" s="66" t="s">
        <v>413</v>
      </c>
      <c r="E207" s="79">
        <v>100000</v>
      </c>
      <c r="F207" s="109">
        <v>4.18</v>
      </c>
      <c r="G207" s="479"/>
      <c r="H207" s="79">
        <f>F207</f>
        <v>4.18</v>
      </c>
      <c r="I207" s="144"/>
      <c r="J207" s="23"/>
    </row>
    <row r="208" spans="1:10" ht="16" x14ac:dyDescent="0.2">
      <c r="A208" s="63"/>
      <c r="B208" s="75"/>
      <c r="C208" s="66"/>
      <c r="D208" s="66"/>
      <c r="E208" s="79"/>
      <c r="F208" s="78"/>
      <c r="G208" s="277"/>
      <c r="H208" s="79"/>
      <c r="I208" s="78"/>
      <c r="J208" s="23"/>
    </row>
    <row r="209" spans="1:10" ht="16" x14ac:dyDescent="0.2">
      <c r="A209" s="63"/>
      <c r="B209" s="75" t="s">
        <v>571</v>
      </c>
      <c r="C209" s="66" t="s">
        <v>235</v>
      </c>
      <c r="D209" s="66" t="s">
        <v>411</v>
      </c>
      <c r="E209" s="79">
        <v>10000</v>
      </c>
      <c r="F209" s="109">
        <v>0</v>
      </c>
      <c r="G209" s="479">
        <v>3.08</v>
      </c>
      <c r="H209" s="79">
        <v>3.08</v>
      </c>
      <c r="I209" s="144">
        <f>SUM(H209:H210)</f>
        <v>9.85</v>
      </c>
      <c r="J209" s="23"/>
    </row>
    <row r="210" spans="1:10" ht="16" x14ac:dyDescent="0.2">
      <c r="A210" s="63"/>
      <c r="B210" s="75" t="s">
        <v>571</v>
      </c>
      <c r="C210" s="66" t="s">
        <v>235</v>
      </c>
      <c r="D210" s="66" t="s">
        <v>417</v>
      </c>
      <c r="E210" s="79">
        <v>10000</v>
      </c>
      <c r="F210" s="109">
        <v>6.77</v>
      </c>
      <c r="G210" s="479"/>
      <c r="H210" s="79">
        <f>F210</f>
        <v>6.77</v>
      </c>
      <c r="I210" s="144"/>
    </row>
    <row r="211" spans="1:10" ht="16" x14ac:dyDescent="0.2">
      <c r="A211" s="63"/>
      <c r="B211" s="75"/>
      <c r="C211" s="66"/>
      <c r="D211" s="66"/>
      <c r="E211" s="79"/>
      <c r="F211" s="78"/>
      <c r="G211" s="277"/>
      <c r="H211" s="79"/>
      <c r="I211" s="78"/>
      <c r="J211" s="23"/>
    </row>
    <row r="212" spans="1:10" ht="16" x14ac:dyDescent="0.2">
      <c r="A212" s="63"/>
      <c r="B212" s="75" t="s">
        <v>655</v>
      </c>
      <c r="C212" s="66" t="s">
        <v>654</v>
      </c>
      <c r="D212" s="66" t="s">
        <v>411</v>
      </c>
      <c r="E212" s="79">
        <v>200000</v>
      </c>
      <c r="F212" s="109">
        <v>17.29</v>
      </c>
      <c r="G212" s="479">
        <v>0.91</v>
      </c>
      <c r="H212" s="79">
        <f>F212+G212</f>
        <v>18.2</v>
      </c>
      <c r="I212" s="144">
        <f>SUM(H212:H217)</f>
        <v>47.33</v>
      </c>
      <c r="J212" s="23"/>
    </row>
    <row r="213" spans="1:10" ht="16" x14ac:dyDescent="0.2">
      <c r="A213" s="63"/>
      <c r="B213" s="75" t="s">
        <v>655</v>
      </c>
      <c r="C213" s="66" t="s">
        <v>654</v>
      </c>
      <c r="D213" s="66" t="s">
        <v>417</v>
      </c>
      <c r="E213" s="79">
        <v>100000</v>
      </c>
      <c r="F213" s="109">
        <v>12.6</v>
      </c>
      <c r="G213" s="479"/>
      <c r="H213" s="79">
        <f>F213</f>
        <v>12.6</v>
      </c>
      <c r="I213" s="144"/>
      <c r="J213" s="23"/>
    </row>
    <row r="214" spans="1:10" ht="16" x14ac:dyDescent="0.2">
      <c r="A214" s="63"/>
      <c r="B214" s="75" t="s">
        <v>655</v>
      </c>
      <c r="C214" s="66" t="s">
        <v>654</v>
      </c>
      <c r="D214" s="66" t="s">
        <v>412</v>
      </c>
      <c r="E214" s="79">
        <v>10000</v>
      </c>
      <c r="F214" s="109">
        <v>3.42</v>
      </c>
      <c r="G214" s="479"/>
      <c r="H214" s="79">
        <f>F214</f>
        <v>3.42</v>
      </c>
      <c r="I214" s="144"/>
      <c r="J214" s="23"/>
    </row>
    <row r="215" spans="1:10" ht="16" x14ac:dyDescent="0.2">
      <c r="A215" s="63"/>
      <c r="B215" s="75" t="s">
        <v>655</v>
      </c>
      <c r="C215" s="66" t="s">
        <v>654</v>
      </c>
      <c r="D215" s="66" t="s">
        <v>413</v>
      </c>
      <c r="E215" s="78">
        <v>200000</v>
      </c>
      <c r="F215" s="109">
        <v>8.36</v>
      </c>
      <c r="G215" s="479"/>
      <c r="H215" s="78">
        <f>F215</f>
        <v>8.36</v>
      </c>
      <c r="I215" s="144"/>
      <c r="J215" s="23"/>
    </row>
    <row r="216" spans="1:10" ht="16" x14ac:dyDescent="0.2">
      <c r="A216" s="63"/>
      <c r="B216" s="75" t="s">
        <v>655</v>
      </c>
      <c r="C216" s="66" t="s">
        <v>654</v>
      </c>
      <c r="D216" s="66" t="s">
        <v>418</v>
      </c>
      <c r="E216" s="79">
        <v>100000</v>
      </c>
      <c r="F216" s="109">
        <v>4.4000000000000004</v>
      </c>
      <c r="G216" s="479"/>
      <c r="H216" s="79">
        <f>F216</f>
        <v>4.4000000000000004</v>
      </c>
      <c r="I216" s="144"/>
      <c r="J216" s="23"/>
    </row>
    <row r="217" spans="1:10" ht="16" x14ac:dyDescent="0.2">
      <c r="A217" s="63"/>
      <c r="B217" s="75" t="s">
        <v>655</v>
      </c>
      <c r="C217" s="66" t="s">
        <v>654</v>
      </c>
      <c r="D217" s="66" t="s">
        <v>414</v>
      </c>
      <c r="E217" s="79">
        <v>10000</v>
      </c>
      <c r="F217" s="109">
        <v>0.35</v>
      </c>
      <c r="G217" s="479"/>
      <c r="H217" s="79">
        <f>F217</f>
        <v>0.35</v>
      </c>
      <c r="I217" s="144"/>
      <c r="J217" s="23"/>
    </row>
    <row r="218" spans="1:10" ht="16" x14ac:dyDescent="0.2">
      <c r="A218" s="63"/>
      <c r="B218" s="75"/>
      <c r="C218" s="66"/>
      <c r="D218" s="66"/>
      <c r="E218" s="79"/>
      <c r="F218" s="78"/>
      <c r="G218" s="277"/>
      <c r="H218" s="79"/>
      <c r="I218" s="78"/>
      <c r="J218" s="23"/>
    </row>
    <row r="219" spans="1:10" ht="16" x14ac:dyDescent="0.2">
      <c r="A219" s="63"/>
      <c r="B219" s="75" t="s">
        <v>934</v>
      </c>
      <c r="C219" s="66" t="s">
        <v>935</v>
      </c>
      <c r="D219" s="66" t="s">
        <v>411</v>
      </c>
      <c r="E219" s="79">
        <v>10000</v>
      </c>
      <c r="F219" s="109">
        <v>0</v>
      </c>
      <c r="G219" s="479">
        <v>0.91</v>
      </c>
      <c r="H219" s="79">
        <v>0.91</v>
      </c>
      <c r="I219" s="144">
        <v>0.91</v>
      </c>
      <c r="J219" s="23"/>
    </row>
    <row r="220" spans="1:10" ht="16" x14ac:dyDescent="0.2">
      <c r="A220" s="63"/>
      <c r="B220" s="75"/>
      <c r="C220" s="66"/>
      <c r="D220" s="66"/>
      <c r="E220" s="79"/>
      <c r="F220" s="78"/>
      <c r="G220" s="277"/>
      <c r="H220" s="79"/>
      <c r="I220" s="78"/>
      <c r="J220" s="23"/>
    </row>
    <row r="221" spans="1:10" ht="16" x14ac:dyDescent="0.2">
      <c r="A221" s="63"/>
      <c r="B221" s="75" t="s">
        <v>572</v>
      </c>
      <c r="C221" s="66" t="s">
        <v>29</v>
      </c>
      <c r="D221" s="66" t="s">
        <v>411</v>
      </c>
      <c r="E221" s="78">
        <v>10000</v>
      </c>
      <c r="F221" s="109">
        <v>0</v>
      </c>
      <c r="G221" s="479">
        <f>H221-F221</f>
        <v>3.08</v>
      </c>
      <c r="H221" s="78">
        <v>3.08</v>
      </c>
      <c r="I221" s="144">
        <f>SUM(H221:H221)</f>
        <v>3.08</v>
      </c>
      <c r="J221" s="211"/>
    </row>
    <row r="222" spans="1:10" ht="16" x14ac:dyDescent="0.2">
      <c r="A222" s="63"/>
      <c r="B222" s="75"/>
      <c r="C222" s="66"/>
      <c r="D222" s="66"/>
      <c r="E222" s="79"/>
      <c r="F222" s="78"/>
      <c r="G222" s="277"/>
      <c r="H222" s="79"/>
      <c r="I222" s="78"/>
      <c r="J222" s="23"/>
    </row>
    <row r="223" spans="1:10" ht="16" x14ac:dyDescent="0.2">
      <c r="A223" s="63"/>
      <c r="B223" s="75" t="s">
        <v>573</v>
      </c>
      <c r="C223" s="66" t="s">
        <v>201</v>
      </c>
      <c r="D223" s="66" t="s">
        <v>411</v>
      </c>
      <c r="E223" s="79">
        <v>10000</v>
      </c>
      <c r="F223" s="109">
        <v>0</v>
      </c>
      <c r="G223" s="479">
        <v>2.0099999999999998</v>
      </c>
      <c r="H223" s="79">
        <v>2.0099999999999998</v>
      </c>
      <c r="I223" s="144">
        <f>SUM(H223:H228)</f>
        <v>34.120000000000005</v>
      </c>
      <c r="J223" s="23"/>
    </row>
    <row r="224" spans="1:10" ht="16" x14ac:dyDescent="0.2">
      <c r="A224" s="63"/>
      <c r="B224" s="75" t="s">
        <v>573</v>
      </c>
      <c r="C224" s="66" t="s">
        <v>201</v>
      </c>
      <c r="D224" s="173" t="s">
        <v>417</v>
      </c>
      <c r="E224" s="79">
        <v>10000</v>
      </c>
      <c r="F224" s="109">
        <v>19.760000000000002</v>
      </c>
      <c r="G224" s="479"/>
      <c r="H224" s="79">
        <f>F224</f>
        <v>19.760000000000002</v>
      </c>
      <c r="I224" s="144"/>
      <c r="J224" s="23"/>
    </row>
    <row r="225" spans="1:18" ht="16" x14ac:dyDescent="0.2">
      <c r="A225" s="63"/>
      <c r="B225" s="75" t="s">
        <v>573</v>
      </c>
      <c r="C225" s="66" t="s">
        <v>201</v>
      </c>
      <c r="D225" s="173" t="s">
        <v>412</v>
      </c>
      <c r="E225" s="79">
        <v>10000</v>
      </c>
      <c r="F225" s="109">
        <v>3.42</v>
      </c>
      <c r="G225" s="479"/>
      <c r="H225" s="79">
        <f>F225</f>
        <v>3.42</v>
      </c>
      <c r="I225" s="144"/>
      <c r="J225" s="23"/>
    </row>
    <row r="226" spans="1:18" ht="16" x14ac:dyDescent="0.2">
      <c r="A226" s="63"/>
      <c r="B226" s="75" t="s">
        <v>573</v>
      </c>
      <c r="C226" s="66" t="s">
        <v>201</v>
      </c>
      <c r="D226" s="173" t="s">
        <v>413</v>
      </c>
      <c r="E226" s="79">
        <v>100000</v>
      </c>
      <c r="F226" s="109">
        <v>4.18</v>
      </c>
      <c r="G226" s="479"/>
      <c r="H226" s="79">
        <f>F226</f>
        <v>4.18</v>
      </c>
      <c r="I226" s="144"/>
      <c r="J226" s="23"/>
    </row>
    <row r="227" spans="1:18" ht="16" x14ac:dyDescent="0.2">
      <c r="A227" s="63"/>
      <c r="B227" s="75" t="s">
        <v>573</v>
      </c>
      <c r="C227" s="66" t="s">
        <v>201</v>
      </c>
      <c r="D227" s="173" t="s">
        <v>418</v>
      </c>
      <c r="E227" s="78">
        <v>100000</v>
      </c>
      <c r="F227" s="109">
        <v>4.4000000000000004</v>
      </c>
      <c r="G227" s="479"/>
      <c r="H227" s="79">
        <f>F227</f>
        <v>4.4000000000000004</v>
      </c>
      <c r="I227" s="144"/>
      <c r="J227" s="23"/>
    </row>
    <row r="228" spans="1:18" ht="16" x14ac:dyDescent="0.2">
      <c r="A228" s="63"/>
      <c r="B228" s="75" t="s">
        <v>573</v>
      </c>
      <c r="C228" s="66" t="s">
        <v>201</v>
      </c>
      <c r="D228" s="173" t="s">
        <v>414</v>
      </c>
      <c r="E228" s="79">
        <v>10000</v>
      </c>
      <c r="F228" s="109">
        <v>0.35</v>
      </c>
      <c r="G228" s="479"/>
      <c r="H228" s="79">
        <f>F228</f>
        <v>0.35</v>
      </c>
      <c r="I228" s="144"/>
      <c r="J228" s="23"/>
    </row>
    <row r="229" spans="1:18" ht="16" x14ac:dyDescent="0.2">
      <c r="A229" s="63"/>
      <c r="B229" s="75"/>
      <c r="C229" s="66"/>
      <c r="D229" s="66"/>
      <c r="E229" s="79"/>
      <c r="F229" s="78"/>
      <c r="G229" s="277"/>
      <c r="H229" s="79"/>
      <c r="I229" s="78"/>
      <c r="J229" s="23"/>
    </row>
    <row r="230" spans="1:18" ht="16" x14ac:dyDescent="0.2">
      <c r="A230" s="63"/>
      <c r="B230" s="75" t="s">
        <v>574</v>
      </c>
      <c r="C230" s="85" t="s">
        <v>226</v>
      </c>
      <c r="D230" s="85" t="s">
        <v>411</v>
      </c>
      <c r="E230" s="86">
        <v>10000</v>
      </c>
      <c r="F230" s="251">
        <v>0</v>
      </c>
      <c r="G230" s="478">
        <v>0.91</v>
      </c>
      <c r="H230" s="86">
        <f>SUM(F230:G230)</f>
        <v>0.91</v>
      </c>
      <c r="I230" s="242">
        <f>SUM(H230:H230)</f>
        <v>0.91</v>
      </c>
      <c r="J230" s="23"/>
    </row>
    <row r="231" spans="1:18" ht="16" x14ac:dyDescent="0.2">
      <c r="A231" s="63"/>
      <c r="B231" s="75"/>
      <c r="C231" s="168"/>
      <c r="D231" s="168"/>
      <c r="E231" s="169"/>
      <c r="F231" s="86"/>
      <c r="G231" s="278"/>
      <c r="H231" s="86"/>
      <c r="I231" s="86"/>
      <c r="J231" s="23"/>
    </row>
    <row r="232" spans="1:18" ht="16" x14ac:dyDescent="0.2">
      <c r="A232" s="63"/>
      <c r="B232" s="75" t="s">
        <v>576</v>
      </c>
      <c r="C232" s="66" t="s">
        <v>71</v>
      </c>
      <c r="D232" s="66" t="s">
        <v>411</v>
      </c>
      <c r="E232" s="78">
        <v>50000</v>
      </c>
      <c r="F232" s="109">
        <f>H232-G232</f>
        <v>12.32</v>
      </c>
      <c r="G232" s="479">
        <v>3.08</v>
      </c>
      <c r="H232" s="78">
        <v>15.4</v>
      </c>
      <c r="I232" s="144">
        <f>SUM(H232:H237)</f>
        <v>40.45000000000001</v>
      </c>
      <c r="J232" s="23"/>
    </row>
    <row r="233" spans="1:18" ht="16" x14ac:dyDescent="0.2">
      <c r="A233" s="63"/>
      <c r="B233" s="81" t="s">
        <v>576</v>
      </c>
      <c r="C233" s="82" t="s">
        <v>71</v>
      </c>
      <c r="D233" s="66" t="s">
        <v>417</v>
      </c>
      <c r="E233" s="78">
        <v>30000</v>
      </c>
      <c r="F233" s="109">
        <v>20.309999999999999</v>
      </c>
      <c r="G233" s="479"/>
      <c r="H233" s="78">
        <f>F233</f>
        <v>20.309999999999999</v>
      </c>
      <c r="I233" s="144"/>
      <c r="J233" s="23"/>
      <c r="M233" s="13"/>
      <c r="N233" s="42"/>
      <c r="O233" s="45"/>
    </row>
    <row r="234" spans="1:18" ht="16" x14ac:dyDescent="0.2">
      <c r="A234" s="63"/>
      <c r="B234" s="75" t="s">
        <v>576</v>
      </c>
      <c r="C234" s="66" t="s">
        <v>71</v>
      </c>
      <c r="D234" s="66" t="s">
        <v>412</v>
      </c>
      <c r="E234" s="79">
        <v>8000</v>
      </c>
      <c r="F234" s="109">
        <v>2.74</v>
      </c>
      <c r="G234" s="479"/>
      <c r="H234" s="79">
        <f>F234</f>
        <v>2.74</v>
      </c>
      <c r="I234" s="144"/>
      <c r="J234" s="23"/>
    </row>
    <row r="235" spans="1:18" s="226" customFormat="1" ht="16" x14ac:dyDescent="0.2">
      <c r="A235" s="63"/>
      <c r="B235" s="75" t="s">
        <v>576</v>
      </c>
      <c r="C235" s="66" t="s">
        <v>71</v>
      </c>
      <c r="D235" s="66" t="s">
        <v>413</v>
      </c>
      <c r="E235" s="79">
        <v>20000</v>
      </c>
      <c r="F235" s="109">
        <v>0.84</v>
      </c>
      <c r="G235" s="479"/>
      <c r="H235" s="79">
        <f>F235</f>
        <v>0.84</v>
      </c>
      <c r="I235" s="144"/>
      <c r="J235" s="23"/>
      <c r="K235"/>
      <c r="L235"/>
      <c r="M235"/>
      <c r="N235"/>
      <c r="O235"/>
      <c r="P235"/>
      <c r="Q235"/>
      <c r="R235"/>
    </row>
    <row r="236" spans="1:18" ht="16" x14ac:dyDescent="0.2">
      <c r="A236" s="63"/>
      <c r="B236" s="75" t="s">
        <v>576</v>
      </c>
      <c r="C236" s="66" t="s">
        <v>71</v>
      </c>
      <c r="D236" s="66" t="s">
        <v>418</v>
      </c>
      <c r="E236" s="79">
        <v>20000</v>
      </c>
      <c r="F236" s="109">
        <v>0.88</v>
      </c>
      <c r="G236" s="479"/>
      <c r="H236" s="79">
        <f>F236</f>
        <v>0.88</v>
      </c>
      <c r="I236" s="144"/>
      <c r="J236" s="23"/>
    </row>
    <row r="237" spans="1:18" ht="16" x14ac:dyDescent="0.2">
      <c r="A237" s="63"/>
      <c r="B237" s="75" t="s">
        <v>576</v>
      </c>
      <c r="C237" s="66" t="s">
        <v>71</v>
      </c>
      <c r="D237" s="66" t="s">
        <v>414</v>
      </c>
      <c r="E237" s="78">
        <v>8000</v>
      </c>
      <c r="F237" s="109">
        <v>0.28000000000000003</v>
      </c>
      <c r="G237" s="479"/>
      <c r="H237" s="78">
        <f>F237</f>
        <v>0.28000000000000003</v>
      </c>
      <c r="I237" s="144"/>
      <c r="J237" s="23"/>
    </row>
    <row r="238" spans="1:18" ht="16" x14ac:dyDescent="0.2">
      <c r="A238" s="63"/>
      <c r="B238" s="75"/>
      <c r="C238" s="66"/>
      <c r="D238" s="66"/>
      <c r="E238" s="79"/>
      <c r="F238" s="78"/>
      <c r="G238" s="277"/>
      <c r="H238" s="79"/>
      <c r="I238" s="78"/>
      <c r="J238" s="23"/>
    </row>
    <row r="239" spans="1:18" ht="16" x14ac:dyDescent="0.2">
      <c r="A239" s="63"/>
      <c r="B239" s="75" t="s">
        <v>577</v>
      </c>
      <c r="C239" s="66" t="s">
        <v>131</v>
      </c>
      <c r="D239" s="66" t="s">
        <v>411</v>
      </c>
      <c r="E239" s="79">
        <v>10000</v>
      </c>
      <c r="F239" s="109">
        <v>0</v>
      </c>
      <c r="G239" s="479">
        <v>5.0199999999999996</v>
      </c>
      <c r="H239" s="79">
        <v>5.0199999999999996</v>
      </c>
      <c r="I239" s="144">
        <f>SUM(H239:H243)</f>
        <v>25.09</v>
      </c>
      <c r="J239" s="23"/>
    </row>
    <row r="240" spans="1:18" ht="16" x14ac:dyDescent="0.2">
      <c r="A240" s="63"/>
      <c r="B240" s="75" t="s">
        <v>577</v>
      </c>
      <c r="C240" s="66" t="s">
        <v>995</v>
      </c>
      <c r="D240" s="173" t="s">
        <v>412</v>
      </c>
      <c r="E240" s="79">
        <v>10000</v>
      </c>
      <c r="F240" s="109">
        <v>3.42</v>
      </c>
      <c r="G240" s="479"/>
      <c r="H240" s="79">
        <v>3.42</v>
      </c>
      <c r="I240" s="144"/>
      <c r="J240" s="23"/>
    </row>
    <row r="241" spans="1:10" ht="16" x14ac:dyDescent="0.2">
      <c r="A241" s="63"/>
      <c r="B241" s="75" t="s">
        <v>577</v>
      </c>
      <c r="C241" s="66" t="s">
        <v>131</v>
      </c>
      <c r="D241" s="173" t="s">
        <v>413</v>
      </c>
      <c r="E241" s="79">
        <v>190000</v>
      </c>
      <c r="F241" s="109">
        <v>7.94</v>
      </c>
      <c r="G241" s="479"/>
      <c r="H241" s="79">
        <f>F241</f>
        <v>7.94</v>
      </c>
      <c r="I241" s="144"/>
      <c r="J241" s="23"/>
    </row>
    <row r="242" spans="1:10" ht="16" x14ac:dyDescent="0.2">
      <c r="A242" s="63"/>
      <c r="B242" s="75" t="s">
        <v>577</v>
      </c>
      <c r="C242" s="66" t="s">
        <v>131</v>
      </c>
      <c r="D242" s="173" t="s">
        <v>418</v>
      </c>
      <c r="E242" s="78">
        <v>190000</v>
      </c>
      <c r="F242" s="109">
        <v>8.36</v>
      </c>
      <c r="G242" s="479"/>
      <c r="H242" s="78">
        <f>F242</f>
        <v>8.36</v>
      </c>
      <c r="I242" s="144"/>
      <c r="J242" s="23"/>
    </row>
    <row r="243" spans="1:10" ht="16" x14ac:dyDescent="0.2">
      <c r="A243" s="63"/>
      <c r="B243" s="75" t="s">
        <v>577</v>
      </c>
      <c r="C243" s="66" t="s">
        <v>131</v>
      </c>
      <c r="D243" s="173" t="s">
        <v>414</v>
      </c>
      <c r="E243" s="78">
        <v>10000</v>
      </c>
      <c r="F243" s="109">
        <v>0.35</v>
      </c>
      <c r="G243" s="479"/>
      <c r="H243" s="78">
        <v>0.35</v>
      </c>
      <c r="I243" s="144"/>
      <c r="J243" s="23"/>
    </row>
    <row r="244" spans="1:10" ht="16" x14ac:dyDescent="0.2">
      <c r="A244" s="63"/>
      <c r="B244" s="75"/>
      <c r="C244" s="66"/>
      <c r="D244" s="66"/>
      <c r="E244" s="79"/>
      <c r="F244" s="78"/>
      <c r="G244" s="277"/>
      <c r="H244" s="79"/>
      <c r="I244" s="78"/>
      <c r="J244" s="23"/>
    </row>
    <row r="245" spans="1:10" ht="16" x14ac:dyDescent="0.2">
      <c r="A245" s="63"/>
      <c r="B245" s="75" t="s">
        <v>953</v>
      </c>
      <c r="C245" s="66" t="s">
        <v>954</v>
      </c>
      <c r="D245" s="66" t="s">
        <v>411</v>
      </c>
      <c r="E245" s="79">
        <v>10000</v>
      </c>
      <c r="F245" s="109">
        <v>0</v>
      </c>
      <c r="G245" s="479">
        <v>3.08</v>
      </c>
      <c r="H245" s="79">
        <v>3.08</v>
      </c>
      <c r="I245" s="144">
        <f>H245+H246</f>
        <v>3.5</v>
      </c>
      <c r="J245" s="23" t="s">
        <v>1195</v>
      </c>
    </row>
    <row r="246" spans="1:10" ht="16" x14ac:dyDescent="0.2">
      <c r="A246" s="63"/>
      <c r="B246" s="75" t="s">
        <v>953</v>
      </c>
      <c r="C246" s="66" t="s">
        <v>954</v>
      </c>
      <c r="D246" s="66" t="s">
        <v>955</v>
      </c>
      <c r="E246" s="79">
        <v>10000</v>
      </c>
      <c r="F246" s="109">
        <v>0.42</v>
      </c>
      <c r="G246" s="479"/>
      <c r="H246" s="79">
        <v>0.42</v>
      </c>
      <c r="I246" s="144"/>
      <c r="J246" s="23"/>
    </row>
    <row r="247" spans="1:10" ht="16" x14ac:dyDescent="0.2">
      <c r="A247" s="63"/>
      <c r="B247" s="75"/>
      <c r="C247" s="66"/>
      <c r="D247" s="66"/>
      <c r="E247" s="79"/>
      <c r="F247" s="78"/>
      <c r="G247" s="277"/>
      <c r="H247" s="79"/>
      <c r="I247" s="78"/>
      <c r="J247" s="23"/>
    </row>
    <row r="248" spans="1:10" ht="16" x14ac:dyDescent="0.2">
      <c r="A248" s="63"/>
      <c r="B248" s="75" t="s">
        <v>579</v>
      </c>
      <c r="C248" s="66" t="s">
        <v>70</v>
      </c>
      <c r="D248" s="66" t="s">
        <v>411</v>
      </c>
      <c r="E248" s="79">
        <v>10000</v>
      </c>
      <c r="F248" s="109">
        <v>0</v>
      </c>
      <c r="G248" s="479">
        <f>H248-F248</f>
        <v>3.08</v>
      </c>
      <c r="H248" s="79">
        <v>3.08</v>
      </c>
      <c r="I248" s="144">
        <f>SUM(H248:H253)</f>
        <v>19.840000000000003</v>
      </c>
      <c r="J248" s="23" t="s">
        <v>1040</v>
      </c>
    </row>
    <row r="249" spans="1:10" ht="16" x14ac:dyDescent="0.2">
      <c r="A249" s="63"/>
      <c r="B249" s="75" t="s">
        <v>579</v>
      </c>
      <c r="C249" s="66" t="s">
        <v>70</v>
      </c>
      <c r="D249" s="173" t="s">
        <v>417</v>
      </c>
      <c r="E249" s="79">
        <v>10000</v>
      </c>
      <c r="F249" s="109">
        <v>4.41</v>
      </c>
      <c r="G249" s="479"/>
      <c r="H249" s="79">
        <f>F249</f>
        <v>4.41</v>
      </c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173" t="s">
        <v>412</v>
      </c>
      <c r="E250" s="79">
        <v>10000</v>
      </c>
      <c r="F250" s="109">
        <v>3.42</v>
      </c>
      <c r="G250" s="479"/>
      <c r="H250" s="79">
        <f>F250</f>
        <v>3.42</v>
      </c>
      <c r="I250" s="144"/>
      <c r="J250" s="23"/>
    </row>
    <row r="251" spans="1:10" ht="16" x14ac:dyDescent="0.2">
      <c r="A251" s="63"/>
      <c r="B251" s="75" t="s">
        <v>579</v>
      </c>
      <c r="C251" s="66" t="s">
        <v>70</v>
      </c>
      <c r="D251" s="173" t="s">
        <v>413</v>
      </c>
      <c r="E251" s="79">
        <v>100000</v>
      </c>
      <c r="F251" s="109">
        <v>4.18</v>
      </c>
      <c r="G251" s="479"/>
      <c r="H251" s="79">
        <f>F251</f>
        <v>4.18</v>
      </c>
      <c r="I251" s="144"/>
      <c r="J251" s="23"/>
    </row>
    <row r="252" spans="1:10" ht="16" x14ac:dyDescent="0.2">
      <c r="A252" s="63"/>
      <c r="B252" s="75" t="s">
        <v>579</v>
      </c>
      <c r="C252" s="66" t="s">
        <v>70</v>
      </c>
      <c r="D252" s="173" t="s">
        <v>418</v>
      </c>
      <c r="E252" s="78">
        <v>100000</v>
      </c>
      <c r="F252" s="109">
        <v>4.4000000000000004</v>
      </c>
      <c r="G252" s="479"/>
      <c r="H252" s="79">
        <f>F252</f>
        <v>4.4000000000000004</v>
      </c>
      <c r="I252" s="144"/>
      <c r="J252" s="23"/>
    </row>
    <row r="253" spans="1:10" ht="16" x14ac:dyDescent="0.2">
      <c r="A253" s="63"/>
      <c r="B253" s="75" t="s">
        <v>579</v>
      </c>
      <c r="C253" s="66" t="s">
        <v>70</v>
      </c>
      <c r="D253" s="173" t="s">
        <v>414</v>
      </c>
      <c r="E253" s="79">
        <v>10000</v>
      </c>
      <c r="F253" s="109">
        <v>0.35</v>
      </c>
      <c r="G253" s="479"/>
      <c r="H253" s="79">
        <f>F253</f>
        <v>0.35</v>
      </c>
      <c r="I253" s="144"/>
      <c r="J253" s="23"/>
    </row>
    <row r="254" spans="1:10" ht="16" x14ac:dyDescent="0.2">
      <c r="A254" s="63"/>
      <c r="B254" s="75"/>
      <c r="C254" s="66"/>
      <c r="D254" s="173"/>
      <c r="E254" s="79"/>
      <c r="F254" s="78"/>
      <c r="G254" s="277"/>
      <c r="H254" s="79"/>
      <c r="I254" s="78"/>
      <c r="J254" s="23"/>
    </row>
    <row r="255" spans="1:10" ht="16" x14ac:dyDescent="0.2">
      <c r="A255" s="63"/>
      <c r="B255" s="75" t="s">
        <v>818</v>
      </c>
      <c r="C255" s="66" t="s">
        <v>813</v>
      </c>
      <c r="D255" s="173" t="s">
        <v>411</v>
      </c>
      <c r="E255" s="79">
        <v>10000</v>
      </c>
      <c r="F255" s="109">
        <f>H255-G255</f>
        <v>0</v>
      </c>
      <c r="G255" s="479">
        <v>0.46</v>
      </c>
      <c r="H255" s="79">
        <v>0.46</v>
      </c>
      <c r="I255" s="144">
        <f>SUM(H255:H256)</f>
        <v>0.88</v>
      </c>
      <c r="J255" s="23"/>
    </row>
    <row r="256" spans="1:10" ht="16" x14ac:dyDescent="0.2">
      <c r="A256" s="63"/>
      <c r="B256" s="75" t="s">
        <v>818</v>
      </c>
      <c r="C256" s="66" t="s">
        <v>813</v>
      </c>
      <c r="D256" s="173" t="s">
        <v>413</v>
      </c>
      <c r="E256" s="79">
        <v>10000</v>
      </c>
      <c r="F256" s="109">
        <v>0.42</v>
      </c>
      <c r="G256" s="479">
        <v>0</v>
      </c>
      <c r="H256" s="79">
        <v>0.42</v>
      </c>
      <c r="I256" s="144"/>
      <c r="J256" s="23"/>
    </row>
    <row r="257" spans="1:10" ht="16" x14ac:dyDescent="0.2">
      <c r="A257" s="63"/>
      <c r="B257" s="75"/>
      <c r="C257" s="66"/>
      <c r="D257" s="173"/>
      <c r="E257" s="79"/>
      <c r="F257" s="78"/>
      <c r="G257" s="277"/>
      <c r="H257" s="79"/>
      <c r="I257" s="78"/>
      <c r="J257" s="23"/>
    </row>
    <row r="258" spans="1:10" ht="16" x14ac:dyDescent="0.2">
      <c r="A258" s="63"/>
      <c r="B258" s="75" t="s">
        <v>912</v>
      </c>
      <c r="C258" s="66" t="s">
        <v>913</v>
      </c>
      <c r="D258" s="173" t="s">
        <v>411</v>
      </c>
      <c r="E258" s="79">
        <v>10000</v>
      </c>
      <c r="F258" s="109">
        <v>0</v>
      </c>
      <c r="G258" s="479">
        <v>2.0099999999999998</v>
      </c>
      <c r="H258" s="79">
        <v>2.0099999999999998</v>
      </c>
      <c r="I258" s="144">
        <v>2.0099999999999998</v>
      </c>
      <c r="J258" s="23"/>
    </row>
    <row r="259" spans="1:10" ht="16" x14ac:dyDescent="0.2">
      <c r="A259" s="63"/>
      <c r="B259" s="75" t="s">
        <v>912</v>
      </c>
      <c r="C259" s="66" t="s">
        <v>913</v>
      </c>
      <c r="D259" s="173" t="s">
        <v>414</v>
      </c>
      <c r="E259" s="79"/>
      <c r="F259" s="109"/>
      <c r="G259" s="479"/>
      <c r="H259" s="79"/>
      <c r="I259" s="144"/>
      <c r="J259" s="23" t="s">
        <v>1170</v>
      </c>
    </row>
    <row r="260" spans="1:10" ht="16" x14ac:dyDescent="0.2">
      <c r="A260" s="63"/>
      <c r="B260" s="75"/>
      <c r="C260" s="66"/>
      <c r="D260" s="173"/>
      <c r="E260" s="79"/>
      <c r="F260" s="78"/>
      <c r="G260" s="277"/>
      <c r="H260" s="79"/>
      <c r="I260" s="78"/>
      <c r="J260" s="23"/>
    </row>
    <row r="261" spans="1:10" ht="16" x14ac:dyDescent="0.2">
      <c r="A261" s="63"/>
      <c r="B261" s="75" t="s">
        <v>771</v>
      </c>
      <c r="C261" s="66" t="s">
        <v>770</v>
      </c>
      <c r="D261" s="168" t="s">
        <v>411</v>
      </c>
      <c r="E261" s="78">
        <v>10000</v>
      </c>
      <c r="F261" s="109">
        <v>0</v>
      </c>
      <c r="G261" s="479">
        <v>0.53</v>
      </c>
      <c r="H261" s="78">
        <f>F261+G261</f>
        <v>0.53</v>
      </c>
      <c r="I261" s="144">
        <f>SUM(H261:H262)</f>
        <v>4.71</v>
      </c>
      <c r="J261" s="23" t="s">
        <v>1196</v>
      </c>
    </row>
    <row r="262" spans="1:10" ht="16" x14ac:dyDescent="0.2">
      <c r="A262" s="63"/>
      <c r="B262" s="75" t="s">
        <v>771</v>
      </c>
      <c r="C262" s="66" t="s">
        <v>770</v>
      </c>
      <c r="D262" s="168" t="s">
        <v>413</v>
      </c>
      <c r="E262" s="78">
        <v>100000</v>
      </c>
      <c r="F262" s="109">
        <v>4.18</v>
      </c>
      <c r="G262" s="479"/>
      <c r="H262" s="78">
        <v>4.18</v>
      </c>
      <c r="I262" s="144"/>
      <c r="J262" s="23"/>
    </row>
    <row r="263" spans="1:10" ht="16" x14ac:dyDescent="0.2">
      <c r="A263" s="63"/>
      <c r="B263" s="75"/>
      <c r="C263" s="66"/>
      <c r="D263" s="173"/>
      <c r="E263" s="78"/>
      <c r="F263" s="78"/>
      <c r="G263" s="277"/>
      <c r="H263" s="78"/>
      <c r="I263" s="78"/>
      <c r="J263" s="23"/>
    </row>
    <row r="264" spans="1:10" ht="16" x14ac:dyDescent="0.2">
      <c r="A264" s="63"/>
      <c r="B264" s="75" t="s">
        <v>638</v>
      </c>
      <c r="C264" s="66" t="s">
        <v>636</v>
      </c>
      <c r="D264" s="173" t="s">
        <v>411</v>
      </c>
      <c r="E264" s="78">
        <v>100000</v>
      </c>
      <c r="F264" s="109">
        <v>18.09</v>
      </c>
      <c r="G264" s="479">
        <v>2.0099999999999998</v>
      </c>
      <c r="H264" s="78">
        <f>F264+G264</f>
        <v>20.100000000000001</v>
      </c>
      <c r="I264" s="144">
        <f>SUM(H264:H269)</f>
        <v>34.660000000000004</v>
      </c>
      <c r="J264" s="23"/>
    </row>
    <row r="265" spans="1:10" ht="16" x14ac:dyDescent="0.2">
      <c r="A265" s="63"/>
      <c r="B265" s="75" t="s">
        <v>638</v>
      </c>
      <c r="C265" s="66" t="s">
        <v>636</v>
      </c>
      <c r="D265" s="173" t="s">
        <v>417</v>
      </c>
      <c r="E265" s="78">
        <v>5000</v>
      </c>
      <c r="F265" s="109">
        <v>2.21</v>
      </c>
      <c r="G265" s="479"/>
      <c r="H265" s="78">
        <v>2.21</v>
      </c>
      <c r="I265" s="144"/>
      <c r="J265" s="23"/>
    </row>
    <row r="266" spans="1:10" ht="16" x14ac:dyDescent="0.2">
      <c r="A266" s="63"/>
      <c r="B266" s="75" t="s">
        <v>638</v>
      </c>
      <c r="C266" s="66" t="s">
        <v>636</v>
      </c>
      <c r="D266" s="173" t="s">
        <v>412</v>
      </c>
      <c r="E266" s="78">
        <v>10000</v>
      </c>
      <c r="F266" s="109">
        <v>3.42</v>
      </c>
      <c r="G266" s="479"/>
      <c r="H266" s="78">
        <f>F266</f>
        <v>3.42</v>
      </c>
      <c r="I266" s="144"/>
      <c r="J266" s="23"/>
    </row>
    <row r="267" spans="1:10" ht="16" x14ac:dyDescent="0.2">
      <c r="A267" s="63"/>
      <c r="B267" s="75" t="s">
        <v>638</v>
      </c>
      <c r="C267" s="66" t="s">
        <v>636</v>
      </c>
      <c r="D267" s="173" t="s">
        <v>413</v>
      </c>
      <c r="E267" s="78">
        <v>200000</v>
      </c>
      <c r="F267" s="109">
        <v>8.36</v>
      </c>
      <c r="G267" s="479"/>
      <c r="H267" s="78">
        <f>F267</f>
        <v>8.36</v>
      </c>
      <c r="I267" s="144"/>
      <c r="J267" s="23"/>
    </row>
    <row r="268" spans="1:10" ht="16" x14ac:dyDescent="0.2">
      <c r="A268" s="63"/>
      <c r="B268" s="75" t="s">
        <v>638</v>
      </c>
      <c r="C268" s="66" t="s">
        <v>636</v>
      </c>
      <c r="D268" s="173" t="s">
        <v>418</v>
      </c>
      <c r="E268" s="78">
        <v>5000</v>
      </c>
      <c r="F268" s="109">
        <v>0.22</v>
      </c>
      <c r="G268" s="479"/>
      <c r="H268" s="78">
        <v>0.22</v>
      </c>
      <c r="I268" s="144"/>
      <c r="J268" s="23"/>
    </row>
    <row r="269" spans="1:10" ht="16" x14ac:dyDescent="0.2">
      <c r="A269" s="63"/>
      <c r="B269" s="75" t="s">
        <v>638</v>
      </c>
      <c r="C269" s="66" t="s">
        <v>636</v>
      </c>
      <c r="D269" s="173" t="s">
        <v>414</v>
      </c>
      <c r="E269" s="78">
        <v>10000</v>
      </c>
      <c r="F269" s="109">
        <v>0.35</v>
      </c>
      <c r="G269" s="479"/>
      <c r="H269" s="78">
        <f>F269</f>
        <v>0.35</v>
      </c>
      <c r="I269" s="144"/>
      <c r="J269" s="23"/>
    </row>
    <row r="270" spans="1:10" ht="16" x14ac:dyDescent="0.2">
      <c r="A270" s="63"/>
      <c r="B270" s="75"/>
      <c r="C270" s="66"/>
      <c r="D270" s="66"/>
      <c r="E270" s="78"/>
      <c r="F270" s="78"/>
      <c r="G270" s="277"/>
      <c r="H270" s="78"/>
      <c r="I270" s="78"/>
      <c r="J270" s="23"/>
    </row>
    <row r="271" spans="1:10" ht="16" x14ac:dyDescent="0.2">
      <c r="A271" s="63"/>
      <c r="B271" s="75" t="s">
        <v>583</v>
      </c>
      <c r="C271" s="66" t="s">
        <v>914</v>
      </c>
      <c r="D271" s="173" t="s">
        <v>411</v>
      </c>
      <c r="E271" s="78">
        <v>150000</v>
      </c>
      <c r="F271" s="109">
        <v>17.64</v>
      </c>
      <c r="G271" s="479">
        <v>1.26</v>
      </c>
      <c r="H271" s="78">
        <v>18.899999999999999</v>
      </c>
      <c r="I271" s="144">
        <f>SUM(H271:H276)</f>
        <v>55.39</v>
      </c>
      <c r="J271" s="23" t="s">
        <v>1197</v>
      </c>
    </row>
    <row r="272" spans="1:10" ht="16" x14ac:dyDescent="0.2">
      <c r="A272" s="63"/>
      <c r="B272" s="75" t="s">
        <v>583</v>
      </c>
      <c r="C272" s="66" t="s">
        <v>914</v>
      </c>
      <c r="D272" s="173" t="s">
        <v>417</v>
      </c>
      <c r="E272" s="78">
        <v>50000</v>
      </c>
      <c r="F272" s="109">
        <v>22.05</v>
      </c>
      <c r="G272" s="479"/>
      <c r="H272" s="78">
        <v>22.05</v>
      </c>
      <c r="I272" s="144"/>
      <c r="J272" s="23"/>
    </row>
    <row r="273" spans="1:11" ht="16" x14ac:dyDescent="0.2">
      <c r="A273" s="63"/>
      <c r="B273" s="75" t="s">
        <v>583</v>
      </c>
      <c r="C273" s="66" t="s">
        <v>914</v>
      </c>
      <c r="D273" s="173" t="s">
        <v>412</v>
      </c>
      <c r="E273" s="78">
        <v>10000</v>
      </c>
      <c r="F273" s="109">
        <v>3.42</v>
      </c>
      <c r="G273" s="479"/>
      <c r="H273" s="78">
        <v>3.42</v>
      </c>
      <c r="I273" s="144"/>
      <c r="J273" s="23"/>
    </row>
    <row r="274" spans="1:11" ht="16" x14ac:dyDescent="0.2">
      <c r="A274" s="63"/>
      <c r="B274" s="75" t="s">
        <v>583</v>
      </c>
      <c r="C274" s="66" t="s">
        <v>914</v>
      </c>
      <c r="D274" s="173" t="s">
        <v>413</v>
      </c>
      <c r="E274" s="78">
        <v>150000</v>
      </c>
      <c r="F274" s="109">
        <v>6.27</v>
      </c>
      <c r="G274" s="479"/>
      <c r="H274" s="78">
        <v>6.27</v>
      </c>
      <c r="I274" s="144"/>
      <c r="J274" s="23"/>
    </row>
    <row r="275" spans="1:11" ht="17" customHeight="1" x14ac:dyDescent="0.2">
      <c r="A275" s="63"/>
      <c r="B275" s="75" t="s">
        <v>583</v>
      </c>
      <c r="C275" s="66" t="s">
        <v>914</v>
      </c>
      <c r="D275" s="173" t="s">
        <v>418</v>
      </c>
      <c r="E275" s="78">
        <v>100000</v>
      </c>
      <c r="F275" s="109">
        <v>4.4000000000000004</v>
      </c>
      <c r="G275" s="479"/>
      <c r="H275" s="78">
        <v>4.4000000000000004</v>
      </c>
      <c r="I275" s="144"/>
      <c r="J275" s="23"/>
    </row>
    <row r="276" spans="1:11" ht="16" x14ac:dyDescent="0.2">
      <c r="A276" s="63"/>
      <c r="B276" s="75" t="s">
        <v>583</v>
      </c>
      <c r="C276" s="66" t="s">
        <v>914</v>
      </c>
      <c r="D276" s="173" t="s">
        <v>414</v>
      </c>
      <c r="E276" s="78">
        <v>10000</v>
      </c>
      <c r="F276" s="109">
        <v>0.35</v>
      </c>
      <c r="G276" s="479"/>
      <c r="H276" s="78">
        <v>0.35</v>
      </c>
      <c r="I276" s="144"/>
      <c r="J276" s="23"/>
    </row>
    <row r="277" spans="1:11" ht="16" x14ac:dyDescent="0.2">
      <c r="A277" s="63"/>
      <c r="B277" s="75"/>
      <c r="C277" s="66"/>
      <c r="D277" s="173"/>
      <c r="E277" s="78"/>
      <c r="F277" s="78"/>
      <c r="G277" s="277"/>
      <c r="H277" s="78"/>
      <c r="I277" s="78"/>
      <c r="J277" s="23"/>
    </row>
    <row r="278" spans="1:11" ht="16" x14ac:dyDescent="0.2">
      <c r="A278" s="63"/>
      <c r="B278" s="75" t="s">
        <v>735</v>
      </c>
      <c r="C278" s="66" t="s">
        <v>736</v>
      </c>
      <c r="D278" s="173" t="s">
        <v>411</v>
      </c>
      <c r="E278" s="78">
        <v>10000</v>
      </c>
      <c r="F278" s="109" t="s">
        <v>492</v>
      </c>
      <c r="G278" s="479">
        <v>0.66</v>
      </c>
      <c r="H278" s="78">
        <f>SUM(F278:G278)</f>
        <v>0.66</v>
      </c>
      <c r="I278" s="144">
        <f>H278</f>
        <v>0.66</v>
      </c>
      <c r="J278" s="23" t="s">
        <v>1196</v>
      </c>
    </row>
    <row r="279" spans="1:11" ht="16" x14ac:dyDescent="0.2">
      <c r="A279" s="63"/>
      <c r="B279" s="75"/>
      <c r="C279" s="66"/>
      <c r="D279" s="66"/>
      <c r="E279" s="78"/>
      <c r="F279" s="78"/>
      <c r="G279" s="277"/>
      <c r="H279" s="78"/>
      <c r="I279" s="78"/>
      <c r="J279" s="23"/>
    </row>
    <row r="280" spans="1:11" ht="16" x14ac:dyDescent="0.2">
      <c r="A280" s="63"/>
      <c r="B280" s="75" t="s">
        <v>585</v>
      </c>
      <c r="C280" s="66" t="s">
        <v>378</v>
      </c>
      <c r="D280" s="66" t="s">
        <v>411</v>
      </c>
      <c r="E280" s="78">
        <v>10000</v>
      </c>
      <c r="F280" s="109">
        <v>0</v>
      </c>
      <c r="G280" s="479">
        <v>14.08</v>
      </c>
      <c r="H280" s="78">
        <v>14.08</v>
      </c>
      <c r="I280" s="144">
        <f>H280</f>
        <v>14.08</v>
      </c>
      <c r="J280" s="23"/>
    </row>
    <row r="281" spans="1:11" ht="16" x14ac:dyDescent="0.2">
      <c r="A281" s="63"/>
      <c r="B281" s="75"/>
      <c r="C281" s="66"/>
      <c r="D281" s="66"/>
      <c r="E281" s="78"/>
      <c r="F281" s="78"/>
      <c r="G281" s="277"/>
      <c r="H281" s="78"/>
      <c r="I281" s="78"/>
      <c r="J281" s="23"/>
    </row>
    <row r="282" spans="1:11" ht="16" x14ac:dyDescent="0.2">
      <c r="A282" s="63"/>
      <c r="B282" s="75" t="s">
        <v>625</v>
      </c>
      <c r="C282" s="66" t="s">
        <v>202</v>
      </c>
      <c r="D282" s="66" t="s">
        <v>411</v>
      </c>
      <c r="E282" s="78">
        <v>10000</v>
      </c>
      <c r="F282" s="109">
        <v>0</v>
      </c>
      <c r="G282" s="479">
        <v>0.91</v>
      </c>
      <c r="H282" s="78">
        <v>0.91</v>
      </c>
      <c r="I282" s="144">
        <f>SUM(H282:H283)</f>
        <v>1.33</v>
      </c>
      <c r="J282" s="23"/>
    </row>
    <row r="283" spans="1:11" ht="16" x14ac:dyDescent="0.2">
      <c r="A283" s="63"/>
      <c r="B283" s="75" t="s">
        <v>625</v>
      </c>
      <c r="C283" s="66" t="s">
        <v>202</v>
      </c>
      <c r="D283" s="66" t="s">
        <v>413</v>
      </c>
      <c r="E283" s="78">
        <v>10000</v>
      </c>
      <c r="F283" s="109">
        <v>0.42</v>
      </c>
      <c r="G283" s="479">
        <v>0</v>
      </c>
      <c r="H283" s="78">
        <v>0.42</v>
      </c>
      <c r="I283" s="144"/>
      <c r="J283" s="23" t="s">
        <v>1141</v>
      </c>
    </row>
    <row r="284" spans="1:11" ht="16" x14ac:dyDescent="0.2">
      <c r="A284" s="63"/>
      <c r="B284" s="75"/>
      <c r="C284" s="66"/>
      <c r="D284" s="66"/>
      <c r="E284" s="78"/>
      <c r="F284" s="78"/>
      <c r="G284" s="277"/>
      <c r="H284" s="78"/>
      <c r="I284" s="78"/>
      <c r="J284" s="23"/>
    </row>
    <row r="285" spans="1:11" ht="16" x14ac:dyDescent="0.2">
      <c r="A285" s="63"/>
      <c r="B285" s="75" t="s">
        <v>586</v>
      </c>
      <c r="C285" s="85" t="s">
        <v>228</v>
      </c>
      <c r="D285" s="85" t="s">
        <v>411</v>
      </c>
      <c r="E285" s="86">
        <v>10000</v>
      </c>
      <c r="F285" s="251">
        <v>0</v>
      </c>
      <c r="G285" s="479">
        <f>H285-F285</f>
        <v>0.53</v>
      </c>
      <c r="H285" s="86">
        <v>0.53</v>
      </c>
      <c r="I285" s="242">
        <f>SUM(H285:H286)</f>
        <v>0.95</v>
      </c>
      <c r="J285" s="23"/>
    </row>
    <row r="286" spans="1:11" ht="16" x14ac:dyDescent="0.2">
      <c r="A286" s="63"/>
      <c r="B286" s="75" t="s">
        <v>586</v>
      </c>
      <c r="C286" s="85" t="s">
        <v>228</v>
      </c>
      <c r="D286" s="85" t="s">
        <v>413</v>
      </c>
      <c r="E286" s="86">
        <v>10000</v>
      </c>
      <c r="F286" s="251">
        <v>0.42</v>
      </c>
      <c r="G286" s="479"/>
      <c r="H286" s="86">
        <v>0.42</v>
      </c>
      <c r="I286" s="242"/>
      <c r="J286" s="23"/>
    </row>
    <row r="287" spans="1:11" ht="16" x14ac:dyDescent="0.2">
      <c r="A287" s="63"/>
      <c r="B287" s="75"/>
      <c r="C287" s="85"/>
      <c r="D287" s="85"/>
      <c r="E287" s="86"/>
      <c r="F287" s="86"/>
      <c r="G287" s="277"/>
      <c r="H287" s="86"/>
      <c r="I287" s="86"/>
      <c r="J287" s="23"/>
    </row>
    <row r="288" spans="1:11" ht="16" x14ac:dyDescent="0.2">
      <c r="A288" s="63"/>
      <c r="B288" s="75" t="s">
        <v>919</v>
      </c>
      <c r="C288" s="85" t="s">
        <v>920</v>
      </c>
      <c r="D288" s="85" t="s">
        <v>411</v>
      </c>
      <c r="E288" s="86">
        <v>10000</v>
      </c>
      <c r="F288" s="251">
        <v>0</v>
      </c>
      <c r="G288" s="479">
        <v>0.91</v>
      </c>
      <c r="H288" s="86">
        <v>0.91</v>
      </c>
      <c r="I288" s="242">
        <f>SUM(H288:H290)</f>
        <v>5.77</v>
      </c>
      <c r="J288" s="23"/>
      <c r="K288" t="s">
        <v>1165</v>
      </c>
    </row>
    <row r="289" spans="1:10" ht="16" x14ac:dyDescent="0.2">
      <c r="A289" s="63"/>
      <c r="B289" s="75" t="s">
        <v>919</v>
      </c>
      <c r="C289" s="85" t="s">
        <v>920</v>
      </c>
      <c r="D289" s="85" t="s">
        <v>412</v>
      </c>
      <c r="E289" s="86">
        <v>2000</v>
      </c>
      <c r="F289" s="251">
        <v>0.68</v>
      </c>
      <c r="G289" s="479"/>
      <c r="H289" s="86">
        <v>0.68</v>
      </c>
      <c r="I289" s="242"/>
      <c r="J289" s="23" t="s">
        <v>1142</v>
      </c>
    </row>
    <row r="290" spans="1:10" ht="16" x14ac:dyDescent="0.2">
      <c r="A290" s="63"/>
      <c r="B290" s="75" t="s">
        <v>919</v>
      </c>
      <c r="C290" s="85" t="s">
        <v>920</v>
      </c>
      <c r="D290" s="85" t="s">
        <v>413</v>
      </c>
      <c r="E290" s="86">
        <v>100000</v>
      </c>
      <c r="F290" s="251">
        <v>4.18</v>
      </c>
      <c r="G290" s="479"/>
      <c r="H290" s="86">
        <v>4.18</v>
      </c>
      <c r="I290" s="242"/>
      <c r="J290" s="23" t="s">
        <v>1142</v>
      </c>
    </row>
    <row r="291" spans="1:10" ht="16" x14ac:dyDescent="0.2">
      <c r="A291" s="63"/>
      <c r="B291" s="75"/>
      <c r="C291" s="85"/>
      <c r="D291" s="85"/>
      <c r="E291" s="86"/>
      <c r="F291" s="86"/>
      <c r="G291" s="277"/>
      <c r="H291" s="86"/>
      <c r="I291" s="86"/>
      <c r="J291" s="23"/>
    </row>
    <row r="292" spans="1:10" ht="16" x14ac:dyDescent="0.2">
      <c r="A292" s="63"/>
      <c r="B292" s="75" t="s">
        <v>719</v>
      </c>
      <c r="C292" s="85" t="s">
        <v>738</v>
      </c>
      <c r="D292" s="85" t="s">
        <v>411</v>
      </c>
      <c r="E292" s="86">
        <v>250000</v>
      </c>
      <c r="F292" s="251">
        <v>15.84</v>
      </c>
      <c r="G292" s="479">
        <v>3.78</v>
      </c>
      <c r="H292" s="86">
        <v>16.5</v>
      </c>
      <c r="I292" s="242">
        <f>SUM(H292:H293)</f>
        <v>29.880000000000003</v>
      </c>
      <c r="J292" s="23"/>
    </row>
    <row r="293" spans="1:10" ht="16" x14ac:dyDescent="0.2">
      <c r="A293" s="63"/>
      <c r="B293" s="75" t="s">
        <v>719</v>
      </c>
      <c r="C293" s="85" t="s">
        <v>738</v>
      </c>
      <c r="D293" s="85" t="s">
        <v>413</v>
      </c>
      <c r="E293" s="86">
        <v>320000</v>
      </c>
      <c r="F293" s="251">
        <v>13.38</v>
      </c>
      <c r="G293" s="479"/>
      <c r="H293" s="86">
        <f>F293</f>
        <v>13.38</v>
      </c>
      <c r="I293" s="242"/>
      <c r="J293" s="23"/>
    </row>
    <row r="294" spans="1:10" ht="16" x14ac:dyDescent="0.2">
      <c r="A294" s="63"/>
      <c r="B294" s="75"/>
      <c r="C294" s="85"/>
      <c r="D294" s="85"/>
      <c r="E294" s="86"/>
      <c r="F294" s="86"/>
      <c r="G294" s="277"/>
      <c r="H294" s="86"/>
      <c r="I294" s="86"/>
      <c r="J294" s="23"/>
    </row>
    <row r="295" spans="1:10" ht="16" x14ac:dyDescent="0.2">
      <c r="A295" s="63"/>
      <c r="B295" s="75" t="s">
        <v>588</v>
      </c>
      <c r="C295" s="66" t="s">
        <v>84</v>
      </c>
      <c r="D295" s="66" t="s">
        <v>411</v>
      </c>
      <c r="E295" s="78">
        <v>10000</v>
      </c>
      <c r="F295" s="109">
        <v>0</v>
      </c>
      <c r="G295" s="479">
        <f>H295-F295</f>
        <v>0.91</v>
      </c>
      <c r="H295" s="78">
        <v>0.91</v>
      </c>
      <c r="I295" s="144">
        <f>SUM(H295:H298)</f>
        <v>2.08</v>
      </c>
      <c r="J295" s="211"/>
    </row>
    <row r="296" spans="1:10" ht="16" x14ac:dyDescent="0.2">
      <c r="A296" s="63"/>
      <c r="B296" s="75" t="s">
        <v>588</v>
      </c>
      <c r="C296" s="66" t="s">
        <v>84</v>
      </c>
      <c r="D296" s="66" t="s">
        <v>412</v>
      </c>
      <c r="E296" s="78">
        <v>2000</v>
      </c>
      <c r="F296" s="109">
        <v>0.68</v>
      </c>
      <c r="G296" s="479"/>
      <c r="H296" s="78">
        <v>0.68</v>
      </c>
      <c r="I296" s="144"/>
      <c r="J296" s="211"/>
    </row>
    <row r="297" spans="1:10" ht="16" x14ac:dyDescent="0.2">
      <c r="A297" s="63"/>
      <c r="B297" s="75" t="s">
        <v>588</v>
      </c>
      <c r="C297" s="66" t="s">
        <v>84</v>
      </c>
      <c r="D297" s="66" t="s">
        <v>413</v>
      </c>
      <c r="E297" s="78">
        <v>10000</v>
      </c>
      <c r="F297" s="109">
        <v>0.42</v>
      </c>
      <c r="G297" s="479"/>
      <c r="H297" s="78">
        <f>F297</f>
        <v>0.42</v>
      </c>
      <c r="I297" s="144"/>
      <c r="J297" s="23"/>
    </row>
    <row r="298" spans="1:10" ht="16" x14ac:dyDescent="0.2">
      <c r="A298" s="63"/>
      <c r="B298" s="75" t="s">
        <v>588</v>
      </c>
      <c r="C298" s="66" t="s">
        <v>84</v>
      </c>
      <c r="D298" s="66" t="s">
        <v>414</v>
      </c>
      <c r="E298" s="78">
        <v>2000</v>
      </c>
      <c r="F298" s="109">
        <v>7.0000000000000007E-2</v>
      </c>
      <c r="G298" s="479">
        <v>0</v>
      </c>
      <c r="H298" s="78">
        <v>7.0000000000000007E-2</v>
      </c>
      <c r="I298" s="144"/>
      <c r="J298" s="23"/>
    </row>
    <row r="299" spans="1:10" ht="16" x14ac:dyDescent="0.2">
      <c r="A299" s="63"/>
      <c r="B299" s="75"/>
      <c r="C299" s="66"/>
      <c r="D299" s="66"/>
      <c r="E299" s="78"/>
      <c r="F299" s="78"/>
      <c r="G299" s="277"/>
      <c r="H299" s="78"/>
      <c r="I299" s="78"/>
      <c r="J299" s="23"/>
    </row>
    <row r="300" spans="1:10" ht="16" x14ac:dyDescent="0.2">
      <c r="A300" s="63"/>
      <c r="B300" s="75" t="s">
        <v>589</v>
      </c>
      <c r="C300" s="66" t="s">
        <v>60</v>
      </c>
      <c r="D300" s="66" t="s">
        <v>411</v>
      </c>
      <c r="E300" s="78">
        <v>10000</v>
      </c>
      <c r="F300" s="109">
        <v>0</v>
      </c>
      <c r="G300" s="479">
        <f>H300-F300</f>
        <v>8.02</v>
      </c>
      <c r="H300" s="78">
        <v>8.02</v>
      </c>
      <c r="I300" s="144">
        <f>H300</f>
        <v>8.02</v>
      </c>
      <c r="J300" s="211"/>
    </row>
    <row r="301" spans="1:10" ht="16" x14ac:dyDescent="0.2">
      <c r="A301" s="63"/>
      <c r="B301" s="75"/>
      <c r="C301" s="66"/>
      <c r="D301" s="66"/>
      <c r="E301" s="78"/>
      <c r="F301" s="78"/>
      <c r="G301" s="277"/>
      <c r="H301" s="78"/>
      <c r="I301" s="78"/>
      <c r="J301" s="211"/>
    </row>
    <row r="302" spans="1:10" ht="16" x14ac:dyDescent="0.2">
      <c r="A302" s="63"/>
      <c r="B302" s="75" t="s">
        <v>923</v>
      </c>
      <c r="C302" s="66" t="s">
        <v>924</v>
      </c>
      <c r="D302" s="66" t="s">
        <v>411</v>
      </c>
      <c r="E302" s="78">
        <v>10000</v>
      </c>
      <c r="F302" s="109">
        <v>0</v>
      </c>
      <c r="G302" s="479">
        <v>2.0099999999999998</v>
      </c>
      <c r="H302" s="78">
        <v>2.0099999999999998</v>
      </c>
      <c r="I302" s="144">
        <f>SUM(H302:H303)</f>
        <v>10.37</v>
      </c>
      <c r="J302" s="211"/>
    </row>
    <row r="303" spans="1:10" ht="16" x14ac:dyDescent="0.2">
      <c r="A303" s="63"/>
      <c r="B303" s="75" t="s">
        <v>923</v>
      </c>
      <c r="C303" s="66" t="s">
        <v>924</v>
      </c>
      <c r="D303" s="66" t="s">
        <v>413</v>
      </c>
      <c r="E303" s="78">
        <v>200000</v>
      </c>
      <c r="F303" s="109">
        <v>8.36</v>
      </c>
      <c r="G303" s="479"/>
      <c r="H303" s="78">
        <v>8.36</v>
      </c>
      <c r="I303" s="144"/>
      <c r="J303" s="211"/>
    </row>
    <row r="304" spans="1:10" ht="16" x14ac:dyDescent="0.2">
      <c r="A304" s="63"/>
      <c r="B304" s="75"/>
      <c r="C304" s="66"/>
      <c r="D304" s="66"/>
      <c r="E304" s="78"/>
      <c r="F304" s="78"/>
      <c r="G304" s="277"/>
      <c r="H304" s="78"/>
      <c r="I304" s="78"/>
      <c r="J304" s="23"/>
    </row>
    <row r="305" spans="1:10" ht="16" x14ac:dyDescent="0.2">
      <c r="A305" s="63"/>
      <c r="B305" s="75" t="s">
        <v>786</v>
      </c>
      <c r="C305" s="66" t="s">
        <v>787</v>
      </c>
      <c r="D305" s="66" t="s">
        <v>411</v>
      </c>
      <c r="E305" s="78">
        <v>10000</v>
      </c>
      <c r="F305" s="109">
        <v>0</v>
      </c>
      <c r="G305" s="479">
        <v>0.66</v>
      </c>
      <c r="H305" s="78">
        <f>SUM(F305:G305)</f>
        <v>0.66</v>
      </c>
      <c r="I305" s="144">
        <f>SUM(H305:H305)</f>
        <v>0.66</v>
      </c>
      <c r="J305" s="23"/>
    </row>
    <row r="306" spans="1:10" ht="16" x14ac:dyDescent="0.2">
      <c r="A306" s="63"/>
      <c r="B306" s="75"/>
      <c r="C306" s="66"/>
      <c r="D306" s="66"/>
      <c r="E306" s="78"/>
      <c r="F306" s="78"/>
      <c r="G306" s="277"/>
      <c r="H306" s="78"/>
      <c r="I306" s="78"/>
      <c r="J306" s="23"/>
    </row>
    <row r="307" spans="1:10" ht="16" x14ac:dyDescent="0.2">
      <c r="A307" s="63"/>
      <c r="B307" s="290">
        <v>2235</v>
      </c>
      <c r="C307" s="66" t="s">
        <v>527</v>
      </c>
      <c r="D307" s="66" t="s">
        <v>411</v>
      </c>
      <c r="E307" s="78">
        <v>10000</v>
      </c>
      <c r="F307" s="109">
        <v>0</v>
      </c>
      <c r="G307" s="479">
        <f>H307-F307</f>
        <v>2.0099999999999998</v>
      </c>
      <c r="H307" s="78">
        <v>2.0099999999999998</v>
      </c>
      <c r="I307" s="144">
        <f>SUM(H307:H312)</f>
        <v>4.8199999999999994</v>
      </c>
      <c r="J307" s="23"/>
    </row>
    <row r="308" spans="1:10" ht="16" x14ac:dyDescent="0.2">
      <c r="A308" s="63"/>
      <c r="B308" s="290" t="s">
        <v>535</v>
      </c>
      <c r="C308" s="66" t="s">
        <v>527</v>
      </c>
      <c r="D308" s="66" t="s">
        <v>417</v>
      </c>
      <c r="E308" s="78">
        <v>5000</v>
      </c>
      <c r="F308" s="109">
        <v>1.42</v>
      </c>
      <c r="G308" s="479"/>
      <c r="H308" s="78">
        <f>F308</f>
        <v>1.42</v>
      </c>
      <c r="I308" s="144"/>
      <c r="J308" s="23"/>
    </row>
    <row r="309" spans="1:10" ht="16" x14ac:dyDescent="0.2">
      <c r="A309" s="63"/>
      <c r="B309" s="290" t="s">
        <v>535</v>
      </c>
      <c r="C309" s="66" t="s">
        <v>527</v>
      </c>
      <c r="D309" s="66" t="s">
        <v>412</v>
      </c>
      <c r="E309" s="78">
        <v>2000</v>
      </c>
      <c r="F309" s="109">
        <v>0.68</v>
      </c>
      <c r="G309" s="479"/>
      <c r="H309" s="78">
        <f>F309</f>
        <v>0.68</v>
      </c>
      <c r="I309" s="144"/>
      <c r="J309" s="23"/>
    </row>
    <row r="310" spans="1:10" ht="16" x14ac:dyDescent="0.2">
      <c r="A310" s="63"/>
      <c r="B310" s="290" t="s">
        <v>535</v>
      </c>
      <c r="C310" s="66" t="s">
        <v>527</v>
      </c>
      <c r="D310" s="66" t="s">
        <v>413</v>
      </c>
      <c r="E310" s="78">
        <v>10000</v>
      </c>
      <c r="F310" s="109">
        <v>0.42</v>
      </c>
      <c r="G310" s="479"/>
      <c r="H310" s="78">
        <f>F310</f>
        <v>0.42</v>
      </c>
      <c r="I310" s="144"/>
      <c r="J310" s="23"/>
    </row>
    <row r="311" spans="1:10" ht="16" x14ac:dyDescent="0.2">
      <c r="A311" s="63"/>
      <c r="B311" s="290" t="s">
        <v>535</v>
      </c>
      <c r="C311" s="66" t="s">
        <v>527</v>
      </c>
      <c r="D311" s="66" t="s">
        <v>418</v>
      </c>
      <c r="E311" s="78">
        <v>5000</v>
      </c>
      <c r="F311" s="109">
        <v>0.22</v>
      </c>
      <c r="G311" s="479"/>
      <c r="H311" s="78">
        <f>F311</f>
        <v>0.22</v>
      </c>
      <c r="I311" s="144"/>
      <c r="J311" s="23"/>
    </row>
    <row r="312" spans="1:10" ht="16" x14ac:dyDescent="0.2">
      <c r="A312" s="63"/>
      <c r="B312" s="290" t="s">
        <v>535</v>
      </c>
      <c r="C312" s="66" t="s">
        <v>527</v>
      </c>
      <c r="D312" s="66" t="s">
        <v>414</v>
      </c>
      <c r="E312" s="78">
        <v>2000</v>
      </c>
      <c r="F312" s="109">
        <v>7.0000000000000007E-2</v>
      </c>
      <c r="G312" s="479"/>
      <c r="H312" s="78">
        <f>F312</f>
        <v>7.0000000000000007E-2</v>
      </c>
      <c r="I312" s="144"/>
      <c r="J312" s="23"/>
    </row>
    <row r="313" spans="1:10" ht="16" x14ac:dyDescent="0.2">
      <c r="A313" s="63"/>
      <c r="B313" s="23"/>
      <c r="C313" s="66"/>
      <c r="D313" s="66"/>
      <c r="E313" s="78"/>
      <c r="F313" s="78"/>
      <c r="G313" s="277"/>
      <c r="H313" s="78"/>
      <c r="I313" s="78"/>
      <c r="J313" s="23"/>
    </row>
    <row r="314" spans="1:10" ht="16" x14ac:dyDescent="0.2">
      <c r="A314" s="63"/>
      <c r="B314" s="275">
        <v>2245</v>
      </c>
      <c r="C314" s="66" t="s">
        <v>639</v>
      </c>
      <c r="D314" s="66" t="s">
        <v>411</v>
      </c>
      <c r="E314" s="78">
        <v>10000</v>
      </c>
      <c r="F314" s="109">
        <v>0</v>
      </c>
      <c r="G314" s="479">
        <v>5.0199999999999996</v>
      </c>
      <c r="H314" s="78">
        <f>F314+G314</f>
        <v>5.0199999999999996</v>
      </c>
      <c r="I314" s="144">
        <f>SUM(H314:H315)</f>
        <v>5.4399999999999995</v>
      </c>
      <c r="J314" s="23"/>
    </row>
    <row r="315" spans="1:10" ht="16" x14ac:dyDescent="0.2">
      <c r="A315" s="63"/>
      <c r="B315" s="275">
        <v>2245</v>
      </c>
      <c r="C315" s="66" t="s">
        <v>639</v>
      </c>
      <c r="D315" s="66" t="s">
        <v>413</v>
      </c>
      <c r="E315" s="78">
        <v>10000</v>
      </c>
      <c r="F315" s="109">
        <v>0.42</v>
      </c>
      <c r="G315" s="479"/>
      <c r="H315" s="78">
        <f>F315</f>
        <v>0.42</v>
      </c>
      <c r="I315" s="144"/>
      <c r="J315" s="23"/>
    </row>
    <row r="316" spans="1:10" ht="16" x14ac:dyDescent="0.2">
      <c r="A316" s="63"/>
      <c r="B316" s="275"/>
      <c r="C316" s="66"/>
      <c r="D316" s="66"/>
      <c r="E316" s="78"/>
      <c r="F316" s="78"/>
      <c r="G316" s="277"/>
      <c r="H316" s="78"/>
      <c r="I316" s="78"/>
      <c r="J316" s="23"/>
    </row>
    <row r="317" spans="1:10" ht="16" x14ac:dyDescent="0.2">
      <c r="A317" s="63"/>
      <c r="B317" s="275">
        <v>2281</v>
      </c>
      <c r="C317" s="66" t="s">
        <v>773</v>
      </c>
      <c r="D317" s="66" t="s">
        <v>411</v>
      </c>
      <c r="E317" s="78">
        <v>40000</v>
      </c>
      <c r="F317" s="109">
        <v>24.06</v>
      </c>
      <c r="G317" s="479">
        <f>H317-F317</f>
        <v>8.02</v>
      </c>
      <c r="H317" s="78">
        <v>32.08</v>
      </c>
      <c r="I317" s="144">
        <f>SUM(H317:H321)</f>
        <v>47.93</v>
      </c>
      <c r="J317" s="23"/>
    </row>
    <row r="318" spans="1:10" ht="16" x14ac:dyDescent="0.2">
      <c r="A318" s="63"/>
      <c r="B318" s="275">
        <v>2281</v>
      </c>
      <c r="C318" s="66" t="s">
        <v>773</v>
      </c>
      <c r="D318" s="66" t="s">
        <v>417</v>
      </c>
      <c r="E318" s="78">
        <v>10000</v>
      </c>
      <c r="F318" s="109">
        <v>11.57</v>
      </c>
      <c r="G318" s="479"/>
      <c r="H318" s="78">
        <f>F318</f>
        <v>11.57</v>
      </c>
      <c r="I318" s="144"/>
      <c r="J318" s="23"/>
    </row>
    <row r="319" spans="1:10" ht="16" x14ac:dyDescent="0.2">
      <c r="A319" s="63"/>
      <c r="B319" s="275">
        <v>2281</v>
      </c>
      <c r="C319" s="66" t="s">
        <v>773</v>
      </c>
      <c r="D319" s="66" t="s">
        <v>412</v>
      </c>
      <c r="E319" s="78">
        <v>10000</v>
      </c>
      <c r="F319" s="109">
        <v>3.42</v>
      </c>
      <c r="G319" s="479"/>
      <c r="H319" s="78">
        <f>F319</f>
        <v>3.42</v>
      </c>
      <c r="I319" s="144"/>
      <c r="J319" s="23"/>
    </row>
    <row r="320" spans="1:10" ht="16" x14ac:dyDescent="0.2">
      <c r="A320" s="63"/>
      <c r="B320" s="275">
        <v>2281</v>
      </c>
      <c r="C320" s="66" t="s">
        <v>773</v>
      </c>
      <c r="D320" s="66" t="s">
        <v>413</v>
      </c>
      <c r="E320" s="78">
        <v>10000</v>
      </c>
      <c r="F320" s="109">
        <v>0.42</v>
      </c>
      <c r="G320" s="479"/>
      <c r="H320" s="78">
        <f>F320</f>
        <v>0.42</v>
      </c>
      <c r="I320" s="144"/>
      <c r="J320" s="23"/>
    </row>
    <row r="321" spans="1:10" ht="16" x14ac:dyDescent="0.2">
      <c r="A321" s="63"/>
      <c r="B321" s="275">
        <v>2281</v>
      </c>
      <c r="C321" s="66" t="s">
        <v>773</v>
      </c>
      <c r="D321" s="66" t="s">
        <v>418</v>
      </c>
      <c r="E321" s="78">
        <v>10000</v>
      </c>
      <c r="F321" s="109">
        <v>0.44</v>
      </c>
      <c r="G321" s="479">
        <v>0</v>
      </c>
      <c r="H321" s="78">
        <v>0.44</v>
      </c>
      <c r="I321" s="144"/>
      <c r="J321" s="23"/>
    </row>
    <row r="322" spans="1:10" ht="16" x14ac:dyDescent="0.2">
      <c r="A322" s="63"/>
      <c r="B322" s="75"/>
      <c r="C322" s="66"/>
      <c r="D322" s="66"/>
      <c r="E322" s="78"/>
      <c r="F322" s="78"/>
      <c r="G322" s="277"/>
      <c r="H322" s="78"/>
      <c r="I322" s="78"/>
      <c r="J322" s="23"/>
    </row>
    <row r="323" spans="1:10" ht="16" x14ac:dyDescent="0.2">
      <c r="A323" s="63"/>
      <c r="B323" s="75" t="s">
        <v>591</v>
      </c>
      <c r="C323" s="66" t="s">
        <v>367</v>
      </c>
      <c r="D323" s="66" t="s">
        <v>411</v>
      </c>
      <c r="E323" s="78">
        <v>10000</v>
      </c>
      <c r="F323" s="109">
        <v>0</v>
      </c>
      <c r="G323" s="479">
        <f>H323-F323</f>
        <v>5.0199999999999996</v>
      </c>
      <c r="H323" s="78">
        <v>5.0199999999999996</v>
      </c>
      <c r="I323" s="144">
        <f>SUM(H323:H326)</f>
        <v>10.879999999999999</v>
      </c>
      <c r="J323" s="23"/>
    </row>
    <row r="324" spans="1:10" ht="16" x14ac:dyDescent="0.2">
      <c r="A324" s="63"/>
      <c r="B324" s="75" t="s">
        <v>591</v>
      </c>
      <c r="C324" s="66" t="s">
        <v>367</v>
      </c>
      <c r="D324" s="66" t="s">
        <v>412</v>
      </c>
      <c r="E324" s="78">
        <v>10000</v>
      </c>
      <c r="F324" s="109">
        <v>3.42</v>
      </c>
      <c r="G324" s="479"/>
      <c r="H324" s="78">
        <f>F324</f>
        <v>3.42</v>
      </c>
      <c r="I324" s="144"/>
      <c r="J324" s="23"/>
    </row>
    <row r="325" spans="1:10" ht="16" x14ac:dyDescent="0.2">
      <c r="A325" s="63"/>
      <c r="B325" s="75" t="s">
        <v>591</v>
      </c>
      <c r="C325" s="66" t="s">
        <v>367</v>
      </c>
      <c r="D325" s="66" t="s">
        <v>413</v>
      </c>
      <c r="E325" s="78">
        <v>50000</v>
      </c>
      <c r="F325" s="109">
        <v>2.09</v>
      </c>
      <c r="G325" s="479"/>
      <c r="H325" s="78">
        <f>F325</f>
        <v>2.09</v>
      </c>
      <c r="I325" s="144"/>
      <c r="J325" s="23"/>
    </row>
    <row r="326" spans="1:10" ht="16" x14ac:dyDescent="0.2">
      <c r="A326" s="63"/>
      <c r="B326" s="75" t="s">
        <v>591</v>
      </c>
      <c r="C326" s="66" t="s">
        <v>367</v>
      </c>
      <c r="D326" s="66" t="s">
        <v>414</v>
      </c>
      <c r="E326" s="78">
        <v>10000</v>
      </c>
      <c r="F326" s="109">
        <v>0.35</v>
      </c>
      <c r="G326" s="479"/>
      <c r="H326" s="78">
        <f>F326</f>
        <v>0.35</v>
      </c>
      <c r="I326" s="144"/>
      <c r="J326" s="23"/>
    </row>
    <row r="327" spans="1:10" ht="16" x14ac:dyDescent="0.2">
      <c r="A327" s="63"/>
      <c r="B327" s="75"/>
      <c r="C327" s="70"/>
      <c r="D327" s="173"/>
      <c r="E327" s="130"/>
      <c r="F327" s="130"/>
      <c r="G327" s="493"/>
      <c r="H327" s="130"/>
      <c r="I327" s="130"/>
      <c r="J327" s="23"/>
    </row>
    <row r="328" spans="1:10" ht="16" x14ac:dyDescent="0.2">
      <c r="A328" s="63"/>
      <c r="B328" s="75" t="s">
        <v>593</v>
      </c>
      <c r="C328" s="70" t="s">
        <v>374</v>
      </c>
      <c r="D328" s="70" t="s">
        <v>411</v>
      </c>
      <c r="E328" s="130">
        <v>10000</v>
      </c>
      <c r="F328" s="111">
        <v>0</v>
      </c>
      <c r="G328" s="479">
        <f>H328-F328</f>
        <v>5.0199999999999996</v>
      </c>
      <c r="H328" s="130">
        <v>5.0199999999999996</v>
      </c>
      <c r="I328" s="192">
        <f>H328</f>
        <v>5.0199999999999996</v>
      </c>
      <c r="J328" s="23"/>
    </row>
    <row r="329" spans="1:10" ht="16" x14ac:dyDescent="0.2">
      <c r="A329" s="63"/>
      <c r="B329" s="75"/>
      <c r="C329" s="70"/>
      <c r="D329" s="70"/>
      <c r="E329" s="130"/>
      <c r="F329" s="130"/>
      <c r="G329" s="277"/>
      <c r="H329" s="130"/>
      <c r="I329" s="130"/>
      <c r="J329" s="23"/>
    </row>
    <row r="330" spans="1:10" ht="16" x14ac:dyDescent="0.2">
      <c r="A330" s="63"/>
      <c r="B330" s="75" t="s">
        <v>1171</v>
      </c>
      <c r="C330" s="70" t="s">
        <v>1172</v>
      </c>
      <c r="D330" s="70" t="s">
        <v>411</v>
      </c>
      <c r="E330" s="130">
        <v>10000</v>
      </c>
      <c r="F330" s="111">
        <v>0</v>
      </c>
      <c r="G330" s="479">
        <v>0.66</v>
      </c>
      <c r="H330" s="130">
        <v>0.66</v>
      </c>
      <c r="I330" s="192">
        <f>SUM(H330:H331)</f>
        <v>1.08</v>
      </c>
    </row>
    <row r="331" spans="1:10" ht="16" x14ac:dyDescent="0.2">
      <c r="A331" s="63"/>
      <c r="B331" s="75" t="s">
        <v>1171</v>
      </c>
      <c r="C331" s="70" t="s">
        <v>1172</v>
      </c>
      <c r="D331" s="70" t="s">
        <v>413</v>
      </c>
      <c r="E331" s="130">
        <v>10000</v>
      </c>
      <c r="F331" s="111">
        <v>0.42</v>
      </c>
      <c r="G331" s="479"/>
      <c r="H331" s="130">
        <v>0.42</v>
      </c>
      <c r="I331" s="192"/>
      <c r="J331" s="23"/>
    </row>
    <row r="332" spans="1:10" ht="16" x14ac:dyDescent="0.2">
      <c r="A332" s="63"/>
      <c r="B332" s="75"/>
      <c r="C332" s="70"/>
      <c r="D332" s="70"/>
      <c r="E332" s="130"/>
      <c r="F332" s="130"/>
      <c r="G332" s="277"/>
      <c r="H332" s="130"/>
      <c r="I332" s="130"/>
      <c r="J332" s="23"/>
    </row>
    <row r="333" spans="1:10" ht="16" x14ac:dyDescent="0.2">
      <c r="A333" s="63"/>
      <c r="B333" s="75" t="s">
        <v>721</v>
      </c>
      <c r="C333" s="70" t="s">
        <v>722</v>
      </c>
      <c r="D333" s="70" t="s">
        <v>411</v>
      </c>
      <c r="E333" s="130">
        <v>10000</v>
      </c>
      <c r="F333" s="111">
        <v>0</v>
      </c>
      <c r="G333" s="479">
        <v>2.0099999999999998</v>
      </c>
      <c r="H333" s="130">
        <v>2.0099999999999998</v>
      </c>
      <c r="I333" s="192">
        <f>SUM(H333:H335)</f>
        <v>2.65</v>
      </c>
      <c r="J333" s="23"/>
    </row>
    <row r="334" spans="1:10" ht="16" x14ac:dyDescent="0.2">
      <c r="A334" s="63"/>
      <c r="B334" s="75" t="s">
        <v>721</v>
      </c>
      <c r="C334" s="70" t="s">
        <v>722</v>
      </c>
      <c r="D334" s="70" t="s">
        <v>413</v>
      </c>
      <c r="E334" s="130">
        <v>10000</v>
      </c>
      <c r="F334" s="111">
        <v>0.42</v>
      </c>
      <c r="G334" s="479">
        <v>0</v>
      </c>
      <c r="H334" s="130">
        <v>0.42</v>
      </c>
      <c r="I334" s="192"/>
      <c r="J334" s="23"/>
    </row>
    <row r="335" spans="1:10" ht="16" x14ac:dyDescent="0.2">
      <c r="A335" s="63"/>
      <c r="B335" s="75" t="s">
        <v>721</v>
      </c>
      <c r="C335" s="70" t="s">
        <v>722</v>
      </c>
      <c r="D335" s="70" t="s">
        <v>418</v>
      </c>
      <c r="E335" s="130">
        <v>5000</v>
      </c>
      <c r="F335" s="111">
        <v>0.22</v>
      </c>
      <c r="G335" s="479">
        <v>0</v>
      </c>
      <c r="H335" s="130">
        <v>0.22</v>
      </c>
      <c r="I335" s="192"/>
      <c r="J335" s="23"/>
    </row>
    <row r="336" spans="1:10" ht="16" x14ac:dyDescent="0.2">
      <c r="A336" s="63"/>
      <c r="B336" s="75"/>
      <c r="C336" s="70"/>
      <c r="D336" s="70"/>
      <c r="E336" s="130"/>
      <c r="F336" s="130"/>
      <c r="G336" s="277"/>
      <c r="H336" s="130"/>
      <c r="I336" s="130"/>
      <c r="J336" s="23"/>
    </row>
    <row r="337" spans="1:10" ht="16" x14ac:dyDescent="0.2">
      <c r="A337" s="63"/>
      <c r="B337" s="75" t="s">
        <v>642</v>
      </c>
      <c r="C337" s="70" t="s">
        <v>641</v>
      </c>
      <c r="D337" s="70" t="s">
        <v>411</v>
      </c>
      <c r="E337" s="130">
        <v>200000</v>
      </c>
      <c r="F337" s="111">
        <v>12.54</v>
      </c>
      <c r="G337" s="479">
        <v>0.66</v>
      </c>
      <c r="H337" s="130">
        <f>SUM(F337:G337)</f>
        <v>13.2</v>
      </c>
      <c r="I337" s="192">
        <f>SUM(H337:H338)</f>
        <v>21.56</v>
      </c>
      <c r="J337" s="23"/>
    </row>
    <row r="338" spans="1:10" ht="16" x14ac:dyDescent="0.2">
      <c r="A338" s="63"/>
      <c r="B338" s="75" t="s">
        <v>642</v>
      </c>
      <c r="C338" s="70" t="s">
        <v>641</v>
      </c>
      <c r="D338" s="70" t="s">
        <v>413</v>
      </c>
      <c r="E338" s="130">
        <v>200000</v>
      </c>
      <c r="F338" s="111">
        <v>8.36</v>
      </c>
      <c r="G338" s="479"/>
      <c r="H338" s="130">
        <f>F338</f>
        <v>8.36</v>
      </c>
      <c r="I338" s="192"/>
      <c r="J338" s="23"/>
    </row>
    <row r="339" spans="1:10" ht="16" x14ac:dyDescent="0.2">
      <c r="A339" s="63"/>
      <c r="B339" s="75"/>
      <c r="C339" s="70"/>
      <c r="D339" s="70"/>
      <c r="E339" s="130"/>
      <c r="F339" s="130"/>
      <c r="G339" s="493"/>
      <c r="H339" s="130"/>
      <c r="I339" s="130"/>
      <c r="J339" s="23"/>
    </row>
    <row r="340" spans="1:10" ht="16" x14ac:dyDescent="0.2">
      <c r="A340" s="63"/>
      <c r="B340" s="75" t="s">
        <v>594</v>
      </c>
      <c r="C340" s="66" t="s">
        <v>72</v>
      </c>
      <c r="D340" s="66" t="s">
        <v>411</v>
      </c>
      <c r="E340" s="78">
        <v>10000</v>
      </c>
      <c r="F340" s="109">
        <v>0</v>
      </c>
      <c r="G340" s="479">
        <f>H340-F340</f>
        <v>8.02</v>
      </c>
      <c r="H340" s="78">
        <v>8.02</v>
      </c>
      <c r="I340" s="144">
        <f>H340</f>
        <v>8.02</v>
      </c>
      <c r="J340" s="23"/>
    </row>
    <row r="341" spans="1:10" ht="16" x14ac:dyDescent="0.2">
      <c r="A341" s="63"/>
      <c r="B341" s="75"/>
      <c r="C341" s="66"/>
      <c r="D341" s="66"/>
      <c r="E341" s="78"/>
      <c r="F341" s="78"/>
      <c r="G341" s="277"/>
      <c r="H341" s="78"/>
      <c r="I341" s="78"/>
      <c r="J341" s="23"/>
    </row>
    <row r="342" spans="1:10" ht="16" x14ac:dyDescent="0.2">
      <c r="A342" s="63"/>
      <c r="B342" s="75" t="s">
        <v>595</v>
      </c>
      <c r="C342" s="66" t="s">
        <v>118</v>
      </c>
      <c r="D342" s="66" t="s">
        <v>411</v>
      </c>
      <c r="E342" s="79">
        <v>10000</v>
      </c>
      <c r="F342" s="109">
        <v>0</v>
      </c>
      <c r="G342" s="479">
        <v>14.08</v>
      </c>
      <c r="H342" s="79">
        <v>14.08</v>
      </c>
      <c r="I342" s="144">
        <f>SUM(H342:H343)</f>
        <v>18.259999999999998</v>
      </c>
      <c r="J342" s="23" t="s">
        <v>1198</v>
      </c>
    </row>
    <row r="343" spans="1:10" ht="16" x14ac:dyDescent="0.2">
      <c r="A343" s="63"/>
      <c r="B343" s="75" t="s">
        <v>595</v>
      </c>
      <c r="C343" s="66" t="s">
        <v>118</v>
      </c>
      <c r="D343" s="66" t="s">
        <v>413</v>
      </c>
      <c r="E343" s="79">
        <v>100000</v>
      </c>
      <c r="F343" s="109">
        <v>4.18</v>
      </c>
      <c r="G343" s="479"/>
      <c r="H343" s="79">
        <f>F343</f>
        <v>4.18</v>
      </c>
      <c r="I343" s="144"/>
      <c r="J343" s="23"/>
    </row>
    <row r="344" spans="1:10" ht="16" x14ac:dyDescent="0.2">
      <c r="A344" s="63"/>
      <c r="B344" s="75"/>
      <c r="C344" s="66"/>
      <c r="D344" s="66"/>
      <c r="E344" s="79"/>
      <c r="F344" s="78"/>
      <c r="G344" s="277"/>
      <c r="H344" s="79"/>
      <c r="I344" s="78"/>
      <c r="J344" s="23"/>
    </row>
    <row r="345" spans="1:10" ht="16" x14ac:dyDescent="0.2">
      <c r="A345" s="63"/>
      <c r="B345" s="75" t="s">
        <v>1075</v>
      </c>
      <c r="C345" s="66" t="s">
        <v>1076</v>
      </c>
      <c r="D345" s="66" t="s">
        <v>411</v>
      </c>
      <c r="E345" s="79">
        <v>10000</v>
      </c>
      <c r="F345" s="109">
        <v>0</v>
      </c>
      <c r="G345" s="479">
        <v>0.46</v>
      </c>
      <c r="H345" s="79">
        <v>0.46</v>
      </c>
      <c r="I345" s="144">
        <v>0.46</v>
      </c>
      <c r="J345" s="23"/>
    </row>
    <row r="346" spans="1:10" ht="16" x14ac:dyDescent="0.2">
      <c r="A346" s="63"/>
      <c r="B346" s="75"/>
      <c r="C346" s="66"/>
      <c r="D346" s="66"/>
      <c r="E346" s="79"/>
      <c r="F346" s="78"/>
      <c r="G346" s="277"/>
      <c r="H346" s="79"/>
      <c r="I346" s="78"/>
      <c r="J346" s="23"/>
    </row>
    <row r="347" spans="1:10" ht="16" x14ac:dyDescent="0.2">
      <c r="A347" s="63"/>
      <c r="B347" s="75" t="s">
        <v>596</v>
      </c>
      <c r="C347" s="66" t="s">
        <v>62</v>
      </c>
      <c r="D347" s="66" t="s">
        <v>411</v>
      </c>
      <c r="E347" s="78">
        <v>200000</v>
      </c>
      <c r="F347" s="109">
        <f>H347-G347</f>
        <v>58.52</v>
      </c>
      <c r="G347" s="479">
        <v>3.08</v>
      </c>
      <c r="H347" s="78">
        <v>61.6</v>
      </c>
      <c r="I347" s="144">
        <f>SUM(H347:H350)</f>
        <v>73.72999999999999</v>
      </c>
      <c r="J347" s="23"/>
    </row>
    <row r="348" spans="1:10" ht="16" x14ac:dyDescent="0.2">
      <c r="A348" s="63"/>
      <c r="B348" s="75" t="s">
        <v>596</v>
      </c>
      <c r="C348" s="66" t="s">
        <v>62</v>
      </c>
      <c r="D348" s="66" t="s">
        <v>412</v>
      </c>
      <c r="E348" s="79">
        <v>10000</v>
      </c>
      <c r="F348" s="109">
        <v>3.42</v>
      </c>
      <c r="G348" s="479"/>
      <c r="H348" s="79">
        <f>F348</f>
        <v>3.42</v>
      </c>
      <c r="I348" s="144"/>
      <c r="J348" s="23"/>
    </row>
    <row r="349" spans="1:10" ht="16" x14ac:dyDescent="0.2">
      <c r="A349" s="63"/>
      <c r="B349" s="75" t="s">
        <v>596</v>
      </c>
      <c r="C349" s="66" t="s">
        <v>62</v>
      </c>
      <c r="D349" s="66" t="s">
        <v>413</v>
      </c>
      <c r="E349" s="78">
        <v>200000</v>
      </c>
      <c r="F349" s="109">
        <v>8.36</v>
      </c>
      <c r="G349" s="479"/>
      <c r="H349" s="79">
        <f>F349</f>
        <v>8.36</v>
      </c>
      <c r="I349" s="144"/>
      <c r="J349" s="23"/>
    </row>
    <row r="350" spans="1:10" ht="16" x14ac:dyDescent="0.2">
      <c r="A350" s="63"/>
      <c r="B350" s="75" t="s">
        <v>596</v>
      </c>
      <c r="C350" s="66" t="s">
        <v>62</v>
      </c>
      <c r="D350" s="66" t="s">
        <v>414</v>
      </c>
      <c r="E350" s="79">
        <v>10000</v>
      </c>
      <c r="F350" s="109">
        <v>0.35</v>
      </c>
      <c r="G350" s="479"/>
      <c r="H350" s="79">
        <f>F350</f>
        <v>0.35</v>
      </c>
      <c r="I350" s="144"/>
      <c r="J350" s="23"/>
    </row>
    <row r="351" spans="1:10" ht="16" x14ac:dyDescent="0.2">
      <c r="A351" s="63"/>
      <c r="B351" s="75"/>
      <c r="C351" s="66"/>
      <c r="D351" s="66"/>
      <c r="E351" s="79"/>
      <c r="F351" s="78"/>
      <c r="G351" s="277"/>
      <c r="H351" s="79"/>
      <c r="I351" s="78"/>
      <c r="J351" s="23"/>
    </row>
    <row r="352" spans="1:10" ht="16" x14ac:dyDescent="0.2">
      <c r="A352" s="63"/>
      <c r="B352" s="75" t="s">
        <v>597</v>
      </c>
      <c r="C352" s="66" t="s">
        <v>38</v>
      </c>
      <c r="D352" s="66" t="s">
        <v>411</v>
      </c>
      <c r="E352" s="78">
        <v>20000</v>
      </c>
      <c r="F352" s="109">
        <f>H352-G352</f>
        <v>5.0199999999999996</v>
      </c>
      <c r="G352" s="479">
        <v>5.0199999999999996</v>
      </c>
      <c r="H352" s="78">
        <v>10.039999999999999</v>
      </c>
      <c r="I352" s="144">
        <f>SUM(H352:H355)</f>
        <v>14.649999999999999</v>
      </c>
      <c r="J352" s="211"/>
    </row>
    <row r="353" spans="1:10" ht="16" x14ac:dyDescent="0.2">
      <c r="A353" s="63"/>
      <c r="B353" s="75" t="s">
        <v>597</v>
      </c>
      <c r="C353" s="66" t="s">
        <v>38</v>
      </c>
      <c r="D353" s="66" t="s">
        <v>412</v>
      </c>
      <c r="E353" s="78">
        <v>10000</v>
      </c>
      <c r="F353" s="109">
        <v>3.42</v>
      </c>
      <c r="G353" s="479"/>
      <c r="H353" s="78">
        <f>F353</f>
        <v>3.42</v>
      </c>
      <c r="I353" s="144"/>
      <c r="J353" s="23"/>
    </row>
    <row r="354" spans="1:10" ht="16" x14ac:dyDescent="0.2">
      <c r="A354" s="63"/>
      <c r="B354" s="75" t="s">
        <v>597</v>
      </c>
      <c r="C354" s="66" t="s">
        <v>38</v>
      </c>
      <c r="D354" s="66" t="s">
        <v>413</v>
      </c>
      <c r="E354" s="78">
        <v>20000</v>
      </c>
      <c r="F354" s="109">
        <v>0.84</v>
      </c>
      <c r="G354" s="479"/>
      <c r="H354" s="78">
        <f>F354</f>
        <v>0.84</v>
      </c>
      <c r="I354" s="144"/>
      <c r="J354" s="23"/>
    </row>
    <row r="355" spans="1:10" ht="16" x14ac:dyDescent="0.2">
      <c r="A355" s="63"/>
      <c r="B355" s="75" t="s">
        <v>597</v>
      </c>
      <c r="C355" s="66" t="s">
        <v>38</v>
      </c>
      <c r="D355" s="66" t="s">
        <v>414</v>
      </c>
      <c r="E355" s="78">
        <v>10000</v>
      </c>
      <c r="F355" s="109">
        <v>0.35</v>
      </c>
      <c r="G355" s="479"/>
      <c r="H355" s="78">
        <f>F355</f>
        <v>0.35</v>
      </c>
      <c r="I355" s="144"/>
      <c r="J355" s="23"/>
    </row>
    <row r="356" spans="1:10" ht="16" x14ac:dyDescent="0.2">
      <c r="A356" s="63"/>
      <c r="B356" s="75"/>
      <c r="C356" s="66"/>
      <c r="D356" s="66"/>
      <c r="E356" s="78"/>
      <c r="F356" s="78"/>
      <c r="G356" s="277"/>
      <c r="H356" s="78"/>
      <c r="I356" s="78"/>
      <c r="J356" s="23"/>
    </row>
    <row r="357" spans="1:10" ht="16" x14ac:dyDescent="0.2">
      <c r="A357" s="63"/>
      <c r="B357" s="75" t="s">
        <v>598</v>
      </c>
      <c r="C357" s="66" t="s">
        <v>134</v>
      </c>
      <c r="D357" s="66" t="s">
        <v>411</v>
      </c>
      <c r="E357" s="78">
        <v>10000</v>
      </c>
      <c r="F357" s="109">
        <v>0</v>
      </c>
      <c r="G357" s="479">
        <v>0.91</v>
      </c>
      <c r="H357" s="78">
        <v>0.91</v>
      </c>
      <c r="I357" s="144">
        <f>SUM(H357:H359)</f>
        <v>4.07</v>
      </c>
      <c r="J357" s="23"/>
    </row>
    <row r="358" spans="1:10" ht="16" x14ac:dyDescent="0.2">
      <c r="A358" s="63"/>
      <c r="B358" s="75" t="s">
        <v>598</v>
      </c>
      <c r="C358" s="66" t="s">
        <v>134</v>
      </c>
      <c r="D358" s="66" t="s">
        <v>412</v>
      </c>
      <c r="E358" s="78">
        <v>8000</v>
      </c>
      <c r="F358" s="109">
        <v>2.74</v>
      </c>
      <c r="G358" s="479"/>
      <c r="H358" s="78">
        <v>2.74</v>
      </c>
      <c r="I358" s="144"/>
      <c r="J358" s="23"/>
    </row>
    <row r="359" spans="1:10" ht="16" x14ac:dyDescent="0.2">
      <c r="A359" s="63"/>
      <c r="B359" s="75" t="s">
        <v>598</v>
      </c>
      <c r="C359" s="66" t="s">
        <v>134</v>
      </c>
      <c r="D359" s="66" t="s">
        <v>413</v>
      </c>
      <c r="E359" s="78">
        <v>10000</v>
      </c>
      <c r="F359" s="109">
        <v>0.42</v>
      </c>
      <c r="G359" s="479">
        <v>0</v>
      </c>
      <c r="H359" s="78">
        <v>0.42</v>
      </c>
      <c r="I359" s="144"/>
      <c r="J359" s="23"/>
    </row>
    <row r="360" spans="1:10" ht="16" x14ac:dyDescent="0.2">
      <c r="A360" s="63"/>
      <c r="B360" s="75"/>
      <c r="C360" s="66"/>
      <c r="D360" s="66"/>
      <c r="E360" s="78"/>
      <c r="F360" s="78"/>
      <c r="G360" s="277"/>
      <c r="H360" s="78"/>
      <c r="I360" s="78"/>
      <c r="J360" s="23"/>
    </row>
    <row r="361" spans="1:10" ht="16" x14ac:dyDescent="0.2">
      <c r="A361" s="63"/>
      <c r="B361" s="75" t="s">
        <v>727</v>
      </c>
      <c r="C361" s="66" t="s">
        <v>744</v>
      </c>
      <c r="D361" s="66" t="s">
        <v>411</v>
      </c>
      <c r="E361" s="78">
        <v>10000</v>
      </c>
      <c r="F361" s="109"/>
      <c r="G361" s="479">
        <v>1.26</v>
      </c>
      <c r="H361" s="78">
        <v>1.26</v>
      </c>
      <c r="I361" s="144">
        <f>SUM(H361:H363)</f>
        <v>6.77</v>
      </c>
      <c r="J361" s="23"/>
    </row>
    <row r="362" spans="1:10" ht="16" x14ac:dyDescent="0.2">
      <c r="A362" s="63"/>
      <c r="B362" s="75" t="s">
        <v>727</v>
      </c>
      <c r="C362" s="66" t="s">
        <v>744</v>
      </c>
      <c r="D362" s="66" t="s">
        <v>412</v>
      </c>
      <c r="E362" s="78">
        <v>10000</v>
      </c>
      <c r="F362" s="109">
        <v>3.42</v>
      </c>
      <c r="G362" s="479"/>
      <c r="H362" s="78">
        <v>3.42</v>
      </c>
      <c r="I362" s="144"/>
      <c r="J362" s="23"/>
    </row>
    <row r="363" spans="1:10" ht="16" x14ac:dyDescent="0.2">
      <c r="A363" s="63"/>
      <c r="B363" s="75" t="s">
        <v>727</v>
      </c>
      <c r="C363" s="66" t="s">
        <v>744</v>
      </c>
      <c r="D363" s="66" t="s">
        <v>413</v>
      </c>
      <c r="E363" s="78">
        <v>50000</v>
      </c>
      <c r="F363" s="109">
        <v>2.09</v>
      </c>
      <c r="G363" s="479"/>
      <c r="H363" s="78">
        <v>2.09</v>
      </c>
      <c r="I363" s="144"/>
      <c r="J363" s="23"/>
    </row>
    <row r="364" spans="1:10" ht="16" x14ac:dyDescent="0.2">
      <c r="A364" s="63"/>
      <c r="B364" s="75"/>
      <c r="C364" s="66"/>
      <c r="D364" s="66"/>
      <c r="E364" s="78"/>
      <c r="F364" s="78"/>
      <c r="G364" s="277"/>
      <c r="H364" s="78"/>
      <c r="I364" s="78"/>
      <c r="J364" s="23"/>
    </row>
    <row r="365" spans="1:10" ht="16" x14ac:dyDescent="0.2">
      <c r="A365" s="63"/>
      <c r="B365" s="75" t="s">
        <v>1113</v>
      </c>
      <c r="C365" s="66" t="s">
        <v>1114</v>
      </c>
      <c r="D365" s="66" t="s">
        <v>411</v>
      </c>
      <c r="E365" s="78">
        <v>10000</v>
      </c>
      <c r="F365" s="109">
        <v>0</v>
      </c>
      <c r="G365" s="479">
        <v>14.08</v>
      </c>
      <c r="H365" s="78">
        <v>14.08</v>
      </c>
      <c r="I365" s="144">
        <f>SUM(H365:H366)</f>
        <v>22.439999999999998</v>
      </c>
      <c r="J365" s="23"/>
    </row>
    <row r="366" spans="1:10" ht="16" x14ac:dyDescent="0.2">
      <c r="A366" s="63"/>
      <c r="B366" s="75" t="s">
        <v>1113</v>
      </c>
      <c r="C366" s="66" t="s">
        <v>1114</v>
      </c>
      <c r="D366" s="66" t="s">
        <v>413</v>
      </c>
      <c r="E366" s="78">
        <v>200000</v>
      </c>
      <c r="F366" s="109">
        <v>8.36</v>
      </c>
      <c r="G366" s="479">
        <v>0</v>
      </c>
      <c r="H366" s="78">
        <v>8.36</v>
      </c>
      <c r="I366" s="144"/>
      <c r="J366" s="23"/>
    </row>
    <row r="367" spans="1:10" ht="16" x14ac:dyDescent="0.2">
      <c r="A367" s="63"/>
      <c r="B367" s="75"/>
      <c r="C367" s="66"/>
      <c r="D367" s="66"/>
      <c r="E367" s="78"/>
      <c r="F367" s="78"/>
      <c r="G367" s="277"/>
      <c r="H367" s="78"/>
      <c r="I367" s="78"/>
      <c r="J367" s="23"/>
    </row>
    <row r="368" spans="1:10" ht="16" x14ac:dyDescent="0.2">
      <c r="A368" s="63"/>
      <c r="B368" s="75" t="s">
        <v>599</v>
      </c>
      <c r="C368" s="66" t="s">
        <v>186</v>
      </c>
      <c r="D368" s="66" t="s">
        <v>411</v>
      </c>
      <c r="E368" s="78">
        <v>250000</v>
      </c>
      <c r="F368" s="109">
        <f>H368-G368</f>
        <v>73.92</v>
      </c>
      <c r="G368" s="479">
        <v>3.08</v>
      </c>
      <c r="H368" s="78">
        <v>77</v>
      </c>
      <c r="I368" s="144">
        <f>SUM(H368:H371)</f>
        <v>128.92000000000002</v>
      </c>
      <c r="J368" s="23"/>
    </row>
    <row r="369" spans="1:19" ht="16" x14ac:dyDescent="0.2">
      <c r="A369" s="63"/>
      <c r="B369" s="75" t="s">
        <v>599</v>
      </c>
      <c r="C369" s="66" t="s">
        <v>186</v>
      </c>
      <c r="D369" s="66" t="s">
        <v>417</v>
      </c>
      <c r="E369" s="78">
        <v>45000</v>
      </c>
      <c r="F369" s="109">
        <v>30.47</v>
      </c>
      <c r="G369" s="479"/>
      <c r="H369" s="78">
        <v>30.47</v>
      </c>
      <c r="I369" s="144"/>
      <c r="J369" s="23"/>
    </row>
    <row r="370" spans="1:19" ht="16" x14ac:dyDescent="0.2">
      <c r="A370" s="63"/>
      <c r="B370" s="75" t="s">
        <v>599</v>
      </c>
      <c r="C370" s="66" t="s">
        <v>186</v>
      </c>
      <c r="D370" s="66" t="s">
        <v>413</v>
      </c>
      <c r="E370" s="78">
        <v>250000</v>
      </c>
      <c r="F370" s="109">
        <v>10.45</v>
      </c>
      <c r="G370" s="479"/>
      <c r="H370" s="78">
        <f>F370</f>
        <v>10.45</v>
      </c>
      <c r="I370" s="144"/>
      <c r="J370" s="23"/>
    </row>
    <row r="371" spans="1:19" ht="16" x14ac:dyDescent="0.2">
      <c r="A371" s="63"/>
      <c r="B371" s="75" t="s">
        <v>599</v>
      </c>
      <c r="C371" s="66" t="s">
        <v>186</v>
      </c>
      <c r="D371" s="66" t="s">
        <v>418</v>
      </c>
      <c r="E371" s="78">
        <v>250000</v>
      </c>
      <c r="F371" s="109">
        <v>11</v>
      </c>
      <c r="G371" s="479"/>
      <c r="H371" s="78">
        <f>F371</f>
        <v>11</v>
      </c>
      <c r="I371" s="144"/>
      <c r="J371" s="23"/>
    </row>
    <row r="372" spans="1:19" ht="16" x14ac:dyDescent="0.2">
      <c r="A372" s="63"/>
      <c r="B372" s="75"/>
      <c r="C372" s="66"/>
      <c r="D372" s="66"/>
      <c r="E372" s="78"/>
      <c r="F372" s="78"/>
      <c r="G372" s="277"/>
      <c r="H372" s="78"/>
      <c r="I372" s="78"/>
      <c r="J372" s="23"/>
    </row>
    <row r="373" spans="1:19" ht="16" x14ac:dyDescent="0.2">
      <c r="A373" s="63"/>
      <c r="B373" s="75" t="s">
        <v>602</v>
      </c>
      <c r="C373" s="66" t="s">
        <v>135</v>
      </c>
      <c r="D373" s="66" t="s">
        <v>411</v>
      </c>
      <c r="E373" s="78">
        <v>10000</v>
      </c>
      <c r="F373" s="109">
        <v>0</v>
      </c>
      <c r="G373" s="479">
        <f>H373-F373</f>
        <v>8.02</v>
      </c>
      <c r="H373" s="78">
        <v>8.02</v>
      </c>
      <c r="I373" s="144">
        <f>SUM(H373:H377)</f>
        <v>20.37</v>
      </c>
      <c r="J373" s="23"/>
    </row>
    <row r="374" spans="1:19" ht="16" x14ac:dyDescent="0.2">
      <c r="A374" s="101"/>
      <c r="B374" s="75" t="s">
        <v>602</v>
      </c>
      <c r="C374" s="66" t="s">
        <v>135</v>
      </c>
      <c r="D374" s="173" t="s">
        <v>412</v>
      </c>
      <c r="E374" s="78">
        <v>10000</v>
      </c>
      <c r="F374" s="109">
        <v>3.42</v>
      </c>
      <c r="G374" s="479"/>
      <c r="H374" s="78">
        <f>F374</f>
        <v>3.42</v>
      </c>
      <c r="I374" s="144"/>
      <c r="J374" s="23"/>
    </row>
    <row r="375" spans="1:19" ht="16" x14ac:dyDescent="0.2">
      <c r="A375" s="63"/>
      <c r="B375" s="75" t="s">
        <v>602</v>
      </c>
      <c r="C375" s="66" t="s">
        <v>135</v>
      </c>
      <c r="D375" s="173" t="s">
        <v>413</v>
      </c>
      <c r="E375" s="78">
        <v>100000</v>
      </c>
      <c r="F375" s="109">
        <v>4.18</v>
      </c>
      <c r="G375" s="479"/>
      <c r="H375" s="79">
        <f>F375</f>
        <v>4.18</v>
      </c>
      <c r="I375" s="144"/>
      <c r="J375" s="23"/>
    </row>
    <row r="376" spans="1:19" ht="16" x14ac:dyDescent="0.2">
      <c r="A376" s="63"/>
      <c r="B376" s="75" t="s">
        <v>602</v>
      </c>
      <c r="C376" s="66" t="s">
        <v>135</v>
      </c>
      <c r="D376" s="173" t="s">
        <v>418</v>
      </c>
      <c r="E376" s="78">
        <v>100000</v>
      </c>
      <c r="F376" s="109">
        <v>4.4000000000000004</v>
      </c>
      <c r="G376" s="479"/>
      <c r="H376" s="79">
        <f>F376</f>
        <v>4.4000000000000004</v>
      </c>
      <c r="I376" s="144"/>
      <c r="J376" s="23"/>
    </row>
    <row r="377" spans="1:19" ht="16" x14ac:dyDescent="0.2">
      <c r="A377" s="63"/>
      <c r="B377" s="75" t="s">
        <v>602</v>
      </c>
      <c r="C377" s="66" t="s">
        <v>135</v>
      </c>
      <c r="D377" s="173" t="s">
        <v>414</v>
      </c>
      <c r="E377" s="78">
        <v>10000</v>
      </c>
      <c r="F377" s="109">
        <v>0.35</v>
      </c>
      <c r="G377" s="479"/>
      <c r="H377" s="79">
        <f>F377</f>
        <v>0.35</v>
      </c>
      <c r="I377" s="144"/>
      <c r="J377" s="23"/>
    </row>
    <row r="378" spans="1:19" ht="16" x14ac:dyDescent="0.2">
      <c r="A378" s="63"/>
      <c r="B378" s="75"/>
      <c r="C378" s="66"/>
      <c r="D378" s="173"/>
      <c r="E378" s="78"/>
      <c r="F378" s="78"/>
      <c r="G378" s="277"/>
      <c r="H378" s="78"/>
      <c r="I378" s="78"/>
      <c r="J378" s="23"/>
    </row>
    <row r="379" spans="1:19" ht="16" x14ac:dyDescent="0.2">
      <c r="A379" s="63"/>
      <c r="B379" s="75" t="s">
        <v>1084</v>
      </c>
      <c r="C379" s="66" t="s">
        <v>1085</v>
      </c>
      <c r="D379" s="173" t="s">
        <v>411</v>
      </c>
      <c r="E379" s="78">
        <v>10000</v>
      </c>
      <c r="F379" s="109">
        <v>0</v>
      </c>
      <c r="G379" s="479">
        <v>0.91</v>
      </c>
      <c r="H379" s="79">
        <v>0.91</v>
      </c>
      <c r="I379" s="144">
        <f>SUM(H379:H382)</f>
        <v>2.08</v>
      </c>
      <c r="J379" s="23"/>
    </row>
    <row r="380" spans="1:19" ht="16" x14ac:dyDescent="0.2">
      <c r="A380" s="63"/>
      <c r="B380" s="75" t="s">
        <v>1084</v>
      </c>
      <c r="C380" s="66" t="s">
        <v>1085</v>
      </c>
      <c r="D380" s="173" t="s">
        <v>412</v>
      </c>
      <c r="E380" s="78">
        <v>2000</v>
      </c>
      <c r="F380" s="109">
        <v>0.68</v>
      </c>
      <c r="G380" s="479"/>
      <c r="H380" s="79">
        <v>0.68</v>
      </c>
      <c r="I380" s="144"/>
      <c r="J380" s="23"/>
    </row>
    <row r="381" spans="1:19" ht="16" x14ac:dyDescent="0.2">
      <c r="A381" s="63"/>
      <c r="B381" s="75" t="s">
        <v>1084</v>
      </c>
      <c r="C381" s="66" t="s">
        <v>1085</v>
      </c>
      <c r="D381" s="173" t="s">
        <v>413</v>
      </c>
      <c r="E381" s="78">
        <v>10000</v>
      </c>
      <c r="F381" s="109">
        <v>0.42</v>
      </c>
      <c r="G381" s="479"/>
      <c r="H381" s="79">
        <v>0.42</v>
      </c>
      <c r="I381" s="144"/>
      <c r="J381" s="23"/>
    </row>
    <row r="382" spans="1:19" ht="16" x14ac:dyDescent="0.2">
      <c r="A382" s="63"/>
      <c r="B382" s="75" t="s">
        <v>1084</v>
      </c>
      <c r="C382" s="66" t="s">
        <v>1085</v>
      </c>
      <c r="D382" s="173" t="s">
        <v>414</v>
      </c>
      <c r="E382" s="78">
        <v>2000</v>
      </c>
      <c r="F382" s="109">
        <v>7.0000000000000007E-2</v>
      </c>
      <c r="G382" s="479"/>
      <c r="H382" s="79">
        <v>7.0000000000000007E-2</v>
      </c>
      <c r="I382" s="144"/>
      <c r="J382" s="23"/>
    </row>
    <row r="383" spans="1:19" ht="16" x14ac:dyDescent="0.2">
      <c r="A383" s="63"/>
      <c r="B383" s="75"/>
      <c r="C383" s="66"/>
      <c r="D383" s="66"/>
      <c r="E383" s="78"/>
      <c r="F383" s="78"/>
      <c r="G383" s="277"/>
      <c r="H383" s="79"/>
      <c r="I383" s="78"/>
      <c r="J383" s="23"/>
    </row>
    <row r="384" spans="1:19" s="226" customFormat="1" ht="16" x14ac:dyDescent="0.2">
      <c r="A384" s="63"/>
      <c r="B384" s="75" t="s">
        <v>603</v>
      </c>
      <c r="C384" s="66" t="s">
        <v>42</v>
      </c>
      <c r="D384" s="66" t="s">
        <v>411</v>
      </c>
      <c r="E384" s="78">
        <v>250000</v>
      </c>
      <c r="F384" s="109">
        <v>48.24</v>
      </c>
      <c r="G384" s="479">
        <v>2.0099999999999998</v>
      </c>
      <c r="H384" s="79">
        <f>SUM(F384:G384)</f>
        <v>50.25</v>
      </c>
      <c r="I384" s="144">
        <f>SUM(H384:H389)</f>
        <v>109.32</v>
      </c>
      <c r="J384" s="23"/>
      <c r="K384"/>
      <c r="L384"/>
      <c r="M384"/>
      <c r="N384"/>
      <c r="O384"/>
      <c r="P384"/>
      <c r="Q384"/>
      <c r="R384"/>
      <c r="S384"/>
    </row>
    <row r="385" spans="1:29" ht="16" x14ac:dyDescent="0.2">
      <c r="A385" s="63"/>
      <c r="B385" s="75" t="s">
        <v>603</v>
      </c>
      <c r="C385" s="66" t="s">
        <v>42</v>
      </c>
      <c r="D385" s="173" t="s">
        <v>417</v>
      </c>
      <c r="E385" s="78">
        <v>50000</v>
      </c>
      <c r="F385" s="109">
        <v>33.85</v>
      </c>
      <c r="G385" s="479"/>
      <c r="H385" s="79">
        <f>F385</f>
        <v>33.85</v>
      </c>
      <c r="I385" s="144"/>
      <c r="J385" s="23"/>
    </row>
    <row r="386" spans="1:29" ht="16" x14ac:dyDescent="0.2">
      <c r="A386" s="63"/>
      <c r="B386" s="75" t="s">
        <v>603</v>
      </c>
      <c r="C386" s="66" t="s">
        <v>42</v>
      </c>
      <c r="D386" s="173" t="s">
        <v>412</v>
      </c>
      <c r="E386" s="78">
        <v>10000</v>
      </c>
      <c r="F386" s="109">
        <v>3.42</v>
      </c>
      <c r="G386" s="479"/>
      <c r="H386" s="79">
        <f>F386</f>
        <v>3.42</v>
      </c>
      <c r="I386" s="144"/>
      <c r="J386" s="23"/>
    </row>
    <row r="387" spans="1:29" ht="16" x14ac:dyDescent="0.2">
      <c r="A387" s="63"/>
      <c r="B387" s="75" t="s">
        <v>603</v>
      </c>
      <c r="C387" s="66" t="s">
        <v>42</v>
      </c>
      <c r="D387" s="173" t="s">
        <v>413</v>
      </c>
      <c r="E387" s="78">
        <v>250000</v>
      </c>
      <c r="F387" s="109">
        <v>10.45</v>
      </c>
      <c r="G387" s="479"/>
      <c r="H387" s="79">
        <f>F387</f>
        <v>10.45</v>
      </c>
      <c r="I387" s="144"/>
      <c r="J387" s="23"/>
    </row>
    <row r="388" spans="1:29" ht="16" x14ac:dyDescent="0.2">
      <c r="A388" s="63"/>
      <c r="B388" s="75" t="s">
        <v>603</v>
      </c>
      <c r="C388" s="66" t="s">
        <v>42</v>
      </c>
      <c r="D388" s="173" t="s">
        <v>418</v>
      </c>
      <c r="E388" s="78">
        <v>250000</v>
      </c>
      <c r="F388" s="109">
        <v>11</v>
      </c>
      <c r="G388" s="479"/>
      <c r="H388" s="79">
        <f>F388</f>
        <v>11</v>
      </c>
      <c r="I388" s="144"/>
      <c r="J388" s="23"/>
    </row>
    <row r="389" spans="1:29" ht="16" x14ac:dyDescent="0.2">
      <c r="A389" s="63"/>
      <c r="B389" s="75" t="s">
        <v>603</v>
      </c>
      <c r="C389" s="66" t="s">
        <v>42</v>
      </c>
      <c r="D389" s="173" t="s">
        <v>414</v>
      </c>
      <c r="E389" s="78">
        <v>10000</v>
      </c>
      <c r="F389" s="109">
        <v>0.35</v>
      </c>
      <c r="G389" s="479"/>
      <c r="H389" s="79">
        <f>F389</f>
        <v>0.35</v>
      </c>
      <c r="I389" s="144"/>
      <c r="J389" s="23"/>
    </row>
    <row r="390" spans="1:29" ht="16" x14ac:dyDescent="0.2">
      <c r="A390" s="63"/>
      <c r="B390" s="75"/>
      <c r="C390" s="66"/>
      <c r="D390" s="66"/>
      <c r="E390" s="79"/>
      <c r="F390" s="78"/>
      <c r="G390" s="277"/>
      <c r="H390" s="79"/>
      <c r="I390" s="78"/>
      <c r="J390" s="23"/>
    </row>
    <row r="391" spans="1:29" ht="16" x14ac:dyDescent="0.2">
      <c r="A391" s="63"/>
      <c r="B391" s="75" t="s">
        <v>604</v>
      </c>
      <c r="C391" s="66" t="s">
        <v>43</v>
      </c>
      <c r="D391" s="66" t="s">
        <v>411</v>
      </c>
      <c r="E391" s="78">
        <v>180000</v>
      </c>
      <c r="F391" s="109">
        <f>H391-G391</f>
        <v>239.35999999999999</v>
      </c>
      <c r="G391" s="479">
        <v>14.08</v>
      </c>
      <c r="H391" s="78">
        <v>253.44</v>
      </c>
      <c r="I391" s="144">
        <f>SUM(H391:H394)</f>
        <v>278.79000000000002</v>
      </c>
      <c r="J391" s="23"/>
    </row>
    <row r="392" spans="1:29" ht="16" x14ac:dyDescent="0.2">
      <c r="A392" s="63"/>
      <c r="B392" s="304" t="s">
        <v>604</v>
      </c>
      <c r="C392" s="66" t="s">
        <v>43</v>
      </c>
      <c r="D392" s="66" t="s">
        <v>417</v>
      </c>
      <c r="E392" s="78">
        <v>5000</v>
      </c>
      <c r="F392" s="109">
        <v>17.61</v>
      </c>
      <c r="G392" s="479"/>
      <c r="H392" s="78">
        <f>F392</f>
        <v>17.61</v>
      </c>
      <c r="I392" s="144"/>
      <c r="J392" s="23"/>
    </row>
    <row r="393" spans="1:29" ht="16" x14ac:dyDescent="0.2">
      <c r="A393" s="63"/>
      <c r="B393" s="75" t="s">
        <v>604</v>
      </c>
      <c r="C393" s="66" t="s">
        <v>43</v>
      </c>
      <c r="D393" s="66" t="s">
        <v>413</v>
      </c>
      <c r="E393" s="78">
        <v>180000</v>
      </c>
      <c r="F393" s="109">
        <v>7.52</v>
      </c>
      <c r="G393" s="479"/>
      <c r="H393" s="78">
        <f>F393</f>
        <v>7.52</v>
      </c>
      <c r="I393" s="144"/>
      <c r="J393" s="23"/>
    </row>
    <row r="394" spans="1:29" ht="16" x14ac:dyDescent="0.2">
      <c r="A394" s="63"/>
      <c r="B394" s="304" t="s">
        <v>604</v>
      </c>
      <c r="C394" s="66" t="s">
        <v>43</v>
      </c>
      <c r="D394" s="66" t="s">
        <v>418</v>
      </c>
      <c r="E394" s="78">
        <v>5000</v>
      </c>
      <c r="F394" s="109">
        <v>0.22</v>
      </c>
      <c r="G394" s="479"/>
      <c r="H394" s="78">
        <f>F394</f>
        <v>0.22</v>
      </c>
      <c r="I394" s="144"/>
      <c r="J394" s="23"/>
    </row>
    <row r="395" spans="1:29" ht="16" x14ac:dyDescent="0.2">
      <c r="A395" s="63"/>
      <c r="B395" s="75"/>
      <c r="C395" s="66"/>
      <c r="D395" s="66"/>
      <c r="E395" s="79"/>
      <c r="F395" s="78"/>
      <c r="G395" s="277"/>
      <c r="H395" s="78"/>
      <c r="I395" s="78"/>
      <c r="J395" s="23"/>
    </row>
    <row r="396" spans="1:29" ht="16" x14ac:dyDescent="0.2">
      <c r="A396" s="63"/>
      <c r="B396" s="75" t="s">
        <v>605</v>
      </c>
      <c r="C396" s="66" t="s">
        <v>340</v>
      </c>
      <c r="D396" s="66" t="s">
        <v>411</v>
      </c>
      <c r="E396" s="78">
        <v>20000</v>
      </c>
      <c r="F396" s="109">
        <v>2.0099999999999998</v>
      </c>
      <c r="G396" s="479">
        <v>2.0099999999999998</v>
      </c>
      <c r="H396" s="78">
        <v>4.0199999999999996</v>
      </c>
      <c r="I396" s="144">
        <f>SUM(H396:H397)</f>
        <v>4.4399999999999995</v>
      </c>
      <c r="J396" s="23"/>
    </row>
    <row r="397" spans="1:29" s="305" customFormat="1" ht="16" x14ac:dyDescent="0.2">
      <c r="A397" s="63"/>
      <c r="B397" s="75" t="s">
        <v>605</v>
      </c>
      <c r="C397" s="66" t="s">
        <v>340</v>
      </c>
      <c r="D397" s="66" t="s">
        <v>413</v>
      </c>
      <c r="E397" s="78">
        <v>10000</v>
      </c>
      <c r="F397" s="109">
        <v>0.42</v>
      </c>
      <c r="G397" s="479"/>
      <c r="H397" s="78">
        <f>F397</f>
        <v>0.42</v>
      </c>
      <c r="I397" s="144"/>
      <c r="J397" s="23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1:29" ht="16" x14ac:dyDescent="0.2">
      <c r="A398" s="63"/>
      <c r="B398" s="75"/>
      <c r="C398" s="66"/>
      <c r="D398" s="66"/>
      <c r="E398" s="78"/>
      <c r="F398" s="78"/>
      <c r="G398" s="277"/>
      <c r="H398" s="78"/>
      <c r="I398" s="78"/>
      <c r="J398" s="23"/>
    </row>
    <row r="399" spans="1:29" s="305" customFormat="1" ht="16" x14ac:dyDescent="0.2">
      <c r="A399" s="63"/>
      <c r="B399" s="75" t="s">
        <v>606</v>
      </c>
      <c r="C399" s="66" t="s">
        <v>44</v>
      </c>
      <c r="D399" s="66" t="s">
        <v>411</v>
      </c>
      <c r="E399" s="78">
        <v>10000</v>
      </c>
      <c r="F399" s="109">
        <v>0</v>
      </c>
      <c r="G399" s="479">
        <v>14.08</v>
      </c>
      <c r="H399" s="78">
        <v>14.08</v>
      </c>
      <c r="I399" s="144">
        <f>SUM(H399:H400)</f>
        <v>14.5</v>
      </c>
      <c r="J399" s="23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1:29" ht="16" x14ac:dyDescent="0.2">
      <c r="A400" s="63"/>
      <c r="B400" s="75" t="s">
        <v>606</v>
      </c>
      <c r="C400" s="66" t="s">
        <v>44</v>
      </c>
      <c r="D400" s="66" t="s">
        <v>413</v>
      </c>
      <c r="E400" s="79">
        <v>10000</v>
      </c>
      <c r="F400" s="109">
        <v>0.42</v>
      </c>
      <c r="G400" s="479"/>
      <c r="H400" s="79">
        <f>F400</f>
        <v>0.42</v>
      </c>
      <c r="I400" s="144"/>
      <c r="J400" s="23"/>
    </row>
    <row r="401" spans="1:10" ht="16" x14ac:dyDescent="0.2">
      <c r="A401" s="63"/>
      <c r="B401" s="75"/>
      <c r="C401" s="66"/>
      <c r="D401" s="66"/>
      <c r="E401" s="79"/>
      <c r="F401" s="78"/>
      <c r="G401" s="277"/>
      <c r="H401" s="79"/>
      <c r="I401" s="78"/>
      <c r="J401" s="23"/>
    </row>
    <row r="402" spans="1:10" ht="16" x14ac:dyDescent="0.2">
      <c r="A402" s="63"/>
      <c r="B402" s="75" t="s">
        <v>607</v>
      </c>
      <c r="C402" s="66" t="s">
        <v>96</v>
      </c>
      <c r="D402" s="66" t="s">
        <v>411</v>
      </c>
      <c r="E402" s="78">
        <v>30000</v>
      </c>
      <c r="F402" s="109">
        <f>H402-G402</f>
        <v>4.0200000000000005</v>
      </c>
      <c r="G402" s="479">
        <v>2.0099999999999998</v>
      </c>
      <c r="H402" s="78">
        <v>6.03</v>
      </c>
      <c r="I402" s="144">
        <f>SUM(H402:H403)</f>
        <v>6.45</v>
      </c>
      <c r="J402" s="23"/>
    </row>
    <row r="403" spans="1:10" ht="16" x14ac:dyDescent="0.2">
      <c r="A403" s="63"/>
      <c r="B403" s="75" t="s">
        <v>607</v>
      </c>
      <c r="C403" s="66" t="s">
        <v>96</v>
      </c>
      <c r="D403" s="66" t="s">
        <v>413</v>
      </c>
      <c r="E403" s="79">
        <v>10000</v>
      </c>
      <c r="F403" s="109">
        <v>0.42</v>
      </c>
      <c r="G403" s="479"/>
      <c r="H403" s="79">
        <f>F403</f>
        <v>0.42</v>
      </c>
      <c r="I403" s="144"/>
      <c r="J403" s="23"/>
    </row>
    <row r="404" spans="1:10" ht="16" x14ac:dyDescent="0.2">
      <c r="A404" s="63"/>
      <c r="B404" s="75"/>
      <c r="C404" s="66"/>
      <c r="D404" s="66"/>
      <c r="E404" s="79"/>
      <c r="F404" s="78"/>
      <c r="G404" s="277"/>
      <c r="H404" s="79"/>
      <c r="I404" s="78"/>
      <c r="J404" s="23"/>
    </row>
    <row r="405" spans="1:10" ht="16" x14ac:dyDescent="0.2">
      <c r="A405" s="63"/>
      <c r="B405" s="75" t="s">
        <v>1115</v>
      </c>
      <c r="C405" s="66" t="s">
        <v>1116</v>
      </c>
      <c r="D405" s="66" t="s">
        <v>411</v>
      </c>
      <c r="E405" s="79">
        <v>10000</v>
      </c>
      <c r="F405" s="109">
        <v>0</v>
      </c>
      <c r="G405" s="479">
        <v>2.0099999999999998</v>
      </c>
      <c r="H405" s="277">
        <v>2.0099999999999998</v>
      </c>
      <c r="I405" s="144">
        <f>SUM(H405:H410)</f>
        <v>14.73</v>
      </c>
      <c r="J405" s="23"/>
    </row>
    <row r="406" spans="1:10" ht="16" x14ac:dyDescent="0.2">
      <c r="A406" s="63"/>
      <c r="B406" s="75" t="s">
        <v>1115</v>
      </c>
      <c r="C406" s="66" t="s">
        <v>1116</v>
      </c>
      <c r="D406" s="173" t="s">
        <v>417</v>
      </c>
      <c r="E406" s="79">
        <v>5000</v>
      </c>
      <c r="F406" s="109">
        <v>3.39</v>
      </c>
      <c r="G406" s="479"/>
      <c r="H406" s="78">
        <v>3.39</v>
      </c>
      <c r="I406" s="144"/>
      <c r="J406" s="23"/>
    </row>
    <row r="407" spans="1:10" ht="16" x14ac:dyDescent="0.2">
      <c r="A407" s="63"/>
      <c r="B407" s="75" t="s">
        <v>1115</v>
      </c>
      <c r="C407" s="66" t="s">
        <v>1116</v>
      </c>
      <c r="D407" s="173" t="s">
        <v>412</v>
      </c>
      <c r="E407" s="79">
        <v>2000</v>
      </c>
      <c r="F407" s="109">
        <v>0.68</v>
      </c>
      <c r="G407" s="479"/>
      <c r="H407" s="78">
        <v>0.68</v>
      </c>
      <c r="I407" s="144"/>
      <c r="J407" s="23"/>
    </row>
    <row r="408" spans="1:10" ht="16" x14ac:dyDescent="0.2">
      <c r="A408" s="63"/>
      <c r="B408" s="75" t="s">
        <v>1115</v>
      </c>
      <c r="C408" s="66" t="s">
        <v>1116</v>
      </c>
      <c r="D408" s="173" t="s">
        <v>413</v>
      </c>
      <c r="E408" s="79">
        <v>200000</v>
      </c>
      <c r="F408" s="109">
        <v>8.36</v>
      </c>
      <c r="G408" s="479"/>
      <c r="H408" s="78">
        <v>8.36</v>
      </c>
      <c r="I408" s="144"/>
      <c r="J408" s="23"/>
    </row>
    <row r="409" spans="1:10" ht="16" x14ac:dyDescent="0.2">
      <c r="A409" s="63"/>
      <c r="B409" s="75" t="s">
        <v>1115</v>
      </c>
      <c r="C409" s="66" t="s">
        <v>1116</v>
      </c>
      <c r="D409" s="173" t="s">
        <v>418</v>
      </c>
      <c r="E409" s="79">
        <v>5000</v>
      </c>
      <c r="F409" s="109">
        <v>0.22</v>
      </c>
      <c r="G409" s="479"/>
      <c r="H409" s="78">
        <v>0.22</v>
      </c>
      <c r="I409" s="144"/>
      <c r="J409" s="23"/>
    </row>
    <row r="410" spans="1:10" ht="16" x14ac:dyDescent="0.2">
      <c r="A410" s="63"/>
      <c r="B410" s="75" t="s">
        <v>1115</v>
      </c>
      <c r="C410" s="66" t="s">
        <v>1116</v>
      </c>
      <c r="D410" s="173" t="s">
        <v>414</v>
      </c>
      <c r="E410" s="79">
        <v>2000</v>
      </c>
      <c r="F410" s="109">
        <v>7.0000000000000007E-2</v>
      </c>
      <c r="G410" s="479"/>
      <c r="H410" s="78">
        <v>7.0000000000000007E-2</v>
      </c>
      <c r="I410" s="144"/>
      <c r="J410" s="23"/>
    </row>
    <row r="411" spans="1:10" ht="16" x14ac:dyDescent="0.2">
      <c r="A411" s="63"/>
      <c r="B411" s="75"/>
      <c r="C411" s="66"/>
      <c r="D411" s="66"/>
      <c r="E411" s="79"/>
      <c r="F411" s="78"/>
      <c r="G411" s="277"/>
      <c r="H411" s="79"/>
      <c r="I411" s="78"/>
      <c r="J411" s="23"/>
    </row>
    <row r="412" spans="1:10" ht="16" x14ac:dyDescent="0.2">
      <c r="A412" s="63"/>
      <c r="B412" s="75" t="s">
        <v>608</v>
      </c>
      <c r="C412" s="66" t="s">
        <v>496</v>
      </c>
      <c r="D412" s="66" t="s">
        <v>411</v>
      </c>
      <c r="E412" s="79">
        <v>10000</v>
      </c>
      <c r="F412" s="109">
        <v>0</v>
      </c>
      <c r="G412" s="479">
        <v>1.26</v>
      </c>
      <c r="H412" s="79">
        <f>SUM(F412:G412)</f>
        <v>1.26</v>
      </c>
      <c r="I412" s="144">
        <f>H412</f>
        <v>1.26</v>
      </c>
      <c r="J412" s="23"/>
    </row>
    <row r="413" spans="1:10" ht="16" x14ac:dyDescent="0.2">
      <c r="A413" s="63"/>
      <c r="B413" s="75"/>
      <c r="C413" s="66"/>
      <c r="D413" s="66"/>
      <c r="E413" s="79"/>
      <c r="F413" s="78"/>
      <c r="G413" s="277"/>
      <c r="H413" s="79"/>
      <c r="I413" s="78"/>
      <c r="J413" s="23"/>
    </row>
    <row r="414" spans="1:10" ht="16" x14ac:dyDescent="0.2">
      <c r="A414" s="63"/>
      <c r="B414" s="75" t="s">
        <v>609</v>
      </c>
      <c r="C414" s="66" t="s">
        <v>137</v>
      </c>
      <c r="D414" s="66" t="s">
        <v>411</v>
      </c>
      <c r="E414" s="79">
        <v>100000</v>
      </c>
      <c r="F414" s="109">
        <f>H414-G414</f>
        <v>5.9399999999999995</v>
      </c>
      <c r="G414" s="479">
        <v>0.66</v>
      </c>
      <c r="H414" s="79">
        <v>6.6</v>
      </c>
      <c r="I414" s="144">
        <f>SUM(H414:H415)</f>
        <v>10.78</v>
      </c>
      <c r="J414" s="23"/>
    </row>
    <row r="415" spans="1:10" ht="16" x14ac:dyDescent="0.2">
      <c r="A415" s="63"/>
      <c r="B415" s="75" t="s">
        <v>609</v>
      </c>
      <c r="C415" s="66" t="s">
        <v>137</v>
      </c>
      <c r="D415" s="66" t="s">
        <v>413</v>
      </c>
      <c r="E415" s="79">
        <v>100000</v>
      </c>
      <c r="F415" s="109">
        <v>4.18</v>
      </c>
      <c r="G415" s="479"/>
      <c r="H415" s="79">
        <f>F415</f>
        <v>4.18</v>
      </c>
      <c r="I415" s="144"/>
      <c r="J415" s="23"/>
    </row>
    <row r="416" spans="1:10" ht="16" x14ac:dyDescent="0.2">
      <c r="A416" s="63"/>
      <c r="B416" s="75"/>
      <c r="C416" s="66"/>
      <c r="D416" s="66"/>
      <c r="E416" s="79"/>
      <c r="F416" s="78"/>
      <c r="G416" s="277"/>
      <c r="H416" s="79"/>
      <c r="I416" s="78"/>
      <c r="J416" s="23"/>
    </row>
    <row r="417" spans="1:10" ht="16" x14ac:dyDescent="0.2">
      <c r="A417" s="63"/>
      <c r="B417" s="75" t="s">
        <v>610</v>
      </c>
      <c r="C417" s="66" t="s">
        <v>45</v>
      </c>
      <c r="D417" s="66" t="s">
        <v>411</v>
      </c>
      <c r="E417" s="78">
        <v>10000</v>
      </c>
      <c r="F417" s="109">
        <v>0</v>
      </c>
      <c r="G417" s="479">
        <v>2.0099999999999998</v>
      </c>
      <c r="H417" s="78">
        <v>2.0099999999999998</v>
      </c>
      <c r="I417" s="144">
        <f>H417</f>
        <v>2.0099999999999998</v>
      </c>
      <c r="J417" s="211"/>
    </row>
    <row r="418" spans="1:10" ht="16" x14ac:dyDescent="0.2">
      <c r="A418" s="63"/>
      <c r="B418" s="75"/>
      <c r="C418" s="66"/>
      <c r="D418" s="66"/>
      <c r="E418" s="78"/>
      <c r="F418" s="78"/>
      <c r="G418" s="277"/>
      <c r="H418" s="78"/>
      <c r="I418" s="78"/>
      <c r="J418" s="211"/>
    </row>
    <row r="419" spans="1:10" ht="16" x14ac:dyDescent="0.2">
      <c r="A419" s="63"/>
      <c r="B419" s="75" t="s">
        <v>1117</v>
      </c>
      <c r="C419" s="66" t="s">
        <v>1118</v>
      </c>
      <c r="D419" s="66" t="s">
        <v>411</v>
      </c>
      <c r="E419" s="576">
        <v>100000</v>
      </c>
      <c r="F419" s="109">
        <v>18.09</v>
      </c>
      <c r="G419" s="144">
        <v>2.0099999999999998</v>
      </c>
      <c r="H419" s="78">
        <v>20.100000000000001</v>
      </c>
      <c r="I419" s="144">
        <f>SUM(H419:H424)</f>
        <v>80.73</v>
      </c>
      <c r="J419" s="211"/>
    </row>
    <row r="420" spans="1:10" ht="16" x14ac:dyDescent="0.2">
      <c r="A420" s="63"/>
      <c r="B420" s="75" t="s">
        <v>1117</v>
      </c>
      <c r="C420" s="66" t="s">
        <v>1118</v>
      </c>
      <c r="D420" s="173" t="s">
        <v>417</v>
      </c>
      <c r="E420" s="577">
        <v>100000</v>
      </c>
      <c r="F420" s="109">
        <v>44.1</v>
      </c>
      <c r="G420" s="144"/>
      <c r="H420" s="78">
        <v>44.1</v>
      </c>
      <c r="I420" s="144"/>
      <c r="J420" s="211"/>
    </row>
    <row r="421" spans="1:10" ht="16" x14ac:dyDescent="0.2">
      <c r="A421" s="63"/>
      <c r="B421" s="75" t="s">
        <v>1117</v>
      </c>
      <c r="C421" s="66" t="s">
        <v>1118</v>
      </c>
      <c r="D421" s="173" t="s">
        <v>412</v>
      </c>
      <c r="E421" s="577">
        <v>10000</v>
      </c>
      <c r="F421" s="109">
        <v>3.42</v>
      </c>
      <c r="G421" s="144"/>
      <c r="H421" s="78">
        <v>3.42</v>
      </c>
      <c r="I421" s="144"/>
      <c r="J421" s="211"/>
    </row>
    <row r="422" spans="1:10" ht="16" x14ac:dyDescent="0.2">
      <c r="A422" s="63"/>
      <c r="B422" s="75" t="s">
        <v>1117</v>
      </c>
      <c r="C422" s="66" t="s">
        <v>1118</v>
      </c>
      <c r="D422" s="173" t="s">
        <v>413</v>
      </c>
      <c r="E422" s="577">
        <v>200000</v>
      </c>
      <c r="F422" s="109">
        <v>8.36</v>
      </c>
      <c r="G422" s="144"/>
      <c r="H422" s="78">
        <v>8.36</v>
      </c>
      <c r="I422" s="144"/>
      <c r="J422" s="211"/>
    </row>
    <row r="423" spans="1:10" ht="16" x14ac:dyDescent="0.2">
      <c r="A423" s="63"/>
      <c r="B423" s="75" t="s">
        <v>1117</v>
      </c>
      <c r="C423" s="66" t="s">
        <v>1118</v>
      </c>
      <c r="D423" s="173" t="s">
        <v>418</v>
      </c>
      <c r="E423" s="577">
        <v>100000</v>
      </c>
      <c r="F423" s="109">
        <v>4.4000000000000004</v>
      </c>
      <c r="G423" s="144"/>
      <c r="H423" s="78">
        <v>4.4000000000000004</v>
      </c>
      <c r="I423" s="144"/>
      <c r="J423" s="211"/>
    </row>
    <row r="424" spans="1:10" ht="16" x14ac:dyDescent="0.2">
      <c r="A424" s="63"/>
      <c r="B424" s="75" t="s">
        <v>1117</v>
      </c>
      <c r="C424" s="66" t="s">
        <v>1118</v>
      </c>
      <c r="D424" s="173" t="s">
        <v>414</v>
      </c>
      <c r="E424" s="577">
        <v>10000</v>
      </c>
      <c r="F424" s="109">
        <v>0.35</v>
      </c>
      <c r="G424" s="144"/>
      <c r="H424" s="78">
        <v>0.35</v>
      </c>
      <c r="I424" s="144"/>
      <c r="J424" s="211" t="s">
        <v>1130</v>
      </c>
    </row>
    <row r="425" spans="1:10" ht="16" x14ac:dyDescent="0.2">
      <c r="A425" s="63"/>
      <c r="B425" s="75"/>
      <c r="C425" s="66"/>
      <c r="D425" s="66"/>
      <c r="E425" s="78"/>
      <c r="F425" s="78"/>
      <c r="G425" s="277"/>
      <c r="H425" s="78"/>
      <c r="I425" s="78"/>
      <c r="J425" s="211"/>
    </row>
    <row r="426" spans="1:10" ht="16" x14ac:dyDescent="0.2">
      <c r="A426" s="63"/>
      <c r="B426" s="75" t="s">
        <v>611</v>
      </c>
      <c r="C426" s="66" t="s">
        <v>230</v>
      </c>
      <c r="D426" s="66" t="s">
        <v>411</v>
      </c>
      <c r="E426" s="79">
        <v>100000</v>
      </c>
      <c r="F426" s="109">
        <v>45.18</v>
      </c>
      <c r="G426" s="479">
        <v>5.0199999999999996</v>
      </c>
      <c r="H426" s="79">
        <v>50.2</v>
      </c>
      <c r="I426" s="144">
        <f>SUM(H426:H429)</f>
        <v>97.65000000000002</v>
      </c>
      <c r="J426" s="23"/>
    </row>
    <row r="427" spans="1:10" ht="16" x14ac:dyDescent="0.2">
      <c r="A427" s="63"/>
      <c r="B427" s="75" t="s">
        <v>611</v>
      </c>
      <c r="C427" s="66" t="s">
        <v>230</v>
      </c>
      <c r="D427" s="66" t="s">
        <v>417</v>
      </c>
      <c r="E427" s="79">
        <v>50000</v>
      </c>
      <c r="F427" s="109">
        <v>33.85</v>
      </c>
      <c r="G427" s="479"/>
      <c r="H427" s="79">
        <f>F427</f>
        <v>33.85</v>
      </c>
      <c r="I427" s="144"/>
      <c r="J427" s="23"/>
    </row>
    <row r="428" spans="1:10" ht="16" x14ac:dyDescent="0.2">
      <c r="A428" s="63"/>
      <c r="B428" s="75" t="s">
        <v>611</v>
      </c>
      <c r="C428" s="66" t="s">
        <v>230</v>
      </c>
      <c r="D428" s="66" t="s">
        <v>413</v>
      </c>
      <c r="E428" s="79">
        <v>220000</v>
      </c>
      <c r="F428" s="109">
        <v>9.1999999999999993</v>
      </c>
      <c r="G428" s="479"/>
      <c r="H428" s="79">
        <f>F428</f>
        <v>9.1999999999999993</v>
      </c>
      <c r="I428" s="144"/>
      <c r="J428" s="23"/>
    </row>
    <row r="429" spans="1:10" ht="16" x14ac:dyDescent="0.2">
      <c r="A429" s="63"/>
      <c r="B429" s="75" t="s">
        <v>611</v>
      </c>
      <c r="C429" s="66" t="s">
        <v>230</v>
      </c>
      <c r="D429" s="173" t="s">
        <v>418</v>
      </c>
      <c r="E429" s="78">
        <v>100000</v>
      </c>
      <c r="F429" s="109">
        <v>4.4000000000000004</v>
      </c>
      <c r="G429" s="479"/>
      <c r="H429" s="78">
        <f>F429</f>
        <v>4.4000000000000004</v>
      </c>
      <c r="I429" s="144"/>
      <c r="J429" s="23"/>
    </row>
    <row r="430" spans="1:10" ht="16" x14ac:dyDescent="0.2">
      <c r="A430" s="63"/>
      <c r="B430" s="75"/>
      <c r="C430" s="66"/>
      <c r="D430" s="173"/>
      <c r="E430" s="78"/>
      <c r="F430" s="78"/>
      <c r="G430" s="277"/>
      <c r="H430" s="78"/>
      <c r="I430" s="78"/>
      <c r="J430" s="23"/>
    </row>
    <row r="431" spans="1:10" ht="16" x14ac:dyDescent="0.2">
      <c r="A431" s="63"/>
      <c r="B431" s="75" t="s">
        <v>1100</v>
      </c>
      <c r="C431" s="66" t="s">
        <v>1101</v>
      </c>
      <c r="D431" s="173" t="s">
        <v>411</v>
      </c>
      <c r="E431" s="78">
        <v>250000</v>
      </c>
      <c r="F431" s="109">
        <v>15.84</v>
      </c>
      <c r="G431" s="479">
        <v>0.66</v>
      </c>
      <c r="H431" s="78">
        <f>16.5</f>
        <v>16.5</v>
      </c>
      <c r="I431" s="144">
        <f>SUM(H431:H432)</f>
        <v>16.920000000000002</v>
      </c>
      <c r="J431" s="23"/>
    </row>
    <row r="432" spans="1:10" ht="16" x14ac:dyDescent="0.2">
      <c r="A432" s="63"/>
      <c r="B432" s="75" t="s">
        <v>1100</v>
      </c>
      <c r="C432" s="66" t="s">
        <v>1101</v>
      </c>
      <c r="D432" s="173" t="s">
        <v>413</v>
      </c>
      <c r="E432" s="78">
        <v>10000</v>
      </c>
      <c r="F432" s="109">
        <v>0.42</v>
      </c>
      <c r="G432" s="479"/>
      <c r="H432" s="78">
        <v>0.42</v>
      </c>
      <c r="I432" s="144"/>
      <c r="J432" s="23"/>
    </row>
    <row r="433" spans="1:10" ht="16" x14ac:dyDescent="0.2">
      <c r="A433" s="63"/>
      <c r="B433" s="75"/>
      <c r="C433" s="66"/>
      <c r="D433" s="66"/>
      <c r="E433" s="79"/>
      <c r="F433" s="78"/>
      <c r="G433" s="277"/>
      <c r="H433" s="79"/>
      <c r="I433" s="78"/>
      <c r="J433" s="23"/>
    </row>
    <row r="434" spans="1:10" ht="16" x14ac:dyDescent="0.2">
      <c r="A434" s="63"/>
      <c r="B434" s="75" t="s">
        <v>612</v>
      </c>
      <c r="C434" s="66" t="s">
        <v>334</v>
      </c>
      <c r="D434" s="66" t="s">
        <v>411</v>
      </c>
      <c r="E434" s="78">
        <v>50000</v>
      </c>
      <c r="F434" s="109">
        <f>H434-G434</f>
        <v>12.32</v>
      </c>
      <c r="G434" s="479">
        <v>3.08</v>
      </c>
      <c r="H434" s="78">
        <v>15.4</v>
      </c>
      <c r="I434" s="144">
        <f>SUM(H434:H439)</f>
        <v>70.92</v>
      </c>
      <c r="J434" s="23"/>
    </row>
    <row r="435" spans="1:10" ht="16" x14ac:dyDescent="0.2">
      <c r="A435" s="63"/>
      <c r="B435" s="75" t="s">
        <v>612</v>
      </c>
      <c r="C435" s="66" t="s">
        <v>334</v>
      </c>
      <c r="D435" s="173" t="s">
        <v>417</v>
      </c>
      <c r="E435" s="78">
        <v>50000</v>
      </c>
      <c r="F435" s="109">
        <v>22.05</v>
      </c>
      <c r="G435" s="479"/>
      <c r="H435" s="78">
        <f>F435</f>
        <v>22.05</v>
      </c>
      <c r="I435" s="144"/>
      <c r="J435" s="104" t="s">
        <v>1158</v>
      </c>
    </row>
    <row r="436" spans="1:10" ht="16" x14ac:dyDescent="0.2">
      <c r="A436" s="63"/>
      <c r="B436" s="75" t="s">
        <v>612</v>
      </c>
      <c r="C436" s="66" t="s">
        <v>334</v>
      </c>
      <c r="D436" s="173" t="s">
        <v>412</v>
      </c>
      <c r="E436" s="78">
        <v>10000</v>
      </c>
      <c r="F436" s="109">
        <v>3.42</v>
      </c>
      <c r="G436" s="479"/>
      <c r="H436" s="78">
        <f>F436</f>
        <v>3.42</v>
      </c>
      <c r="I436" s="144"/>
      <c r="J436" s="91"/>
    </row>
    <row r="437" spans="1:10" ht="16" x14ac:dyDescent="0.2">
      <c r="A437" s="63"/>
      <c r="B437" s="75" t="s">
        <v>612</v>
      </c>
      <c r="C437" s="66" t="s">
        <v>334</v>
      </c>
      <c r="D437" s="173" t="s">
        <v>413</v>
      </c>
      <c r="E437" s="78">
        <v>500000</v>
      </c>
      <c r="F437" s="109">
        <v>20.9</v>
      </c>
      <c r="G437" s="479"/>
      <c r="H437" s="78">
        <f>F437</f>
        <v>20.9</v>
      </c>
      <c r="I437" s="144"/>
      <c r="J437" s="91"/>
    </row>
    <row r="438" spans="1:10" ht="16" x14ac:dyDescent="0.2">
      <c r="A438" s="63"/>
      <c r="B438" s="75" t="s">
        <v>612</v>
      </c>
      <c r="C438" s="66" t="s">
        <v>334</v>
      </c>
      <c r="D438" s="173" t="s">
        <v>418</v>
      </c>
      <c r="E438" s="78">
        <v>200000</v>
      </c>
      <c r="F438" s="109">
        <v>8.8000000000000007</v>
      </c>
      <c r="G438" s="479"/>
      <c r="H438" s="78">
        <f>F438</f>
        <v>8.8000000000000007</v>
      </c>
      <c r="I438" s="144"/>
      <c r="J438" s="91"/>
    </row>
    <row r="439" spans="1:10" ht="16" x14ac:dyDescent="0.2">
      <c r="A439" s="63"/>
      <c r="B439" s="75" t="s">
        <v>612</v>
      </c>
      <c r="C439" s="66" t="s">
        <v>334</v>
      </c>
      <c r="D439" s="173" t="s">
        <v>414</v>
      </c>
      <c r="E439" s="78">
        <v>10000</v>
      </c>
      <c r="F439" s="109">
        <v>0.35</v>
      </c>
      <c r="G439" s="479"/>
      <c r="H439" s="79">
        <f>F439</f>
        <v>0.35</v>
      </c>
      <c r="I439" s="144"/>
      <c r="J439" s="91"/>
    </row>
    <row r="440" spans="1:10" ht="16" x14ac:dyDescent="0.2">
      <c r="A440" s="63"/>
      <c r="B440" s="75"/>
      <c r="C440" s="66"/>
      <c r="D440" s="173"/>
      <c r="E440" s="78"/>
      <c r="F440" s="78"/>
      <c r="G440" s="277"/>
      <c r="H440" s="78"/>
      <c r="I440" s="78"/>
      <c r="J440" s="91"/>
    </row>
    <row r="441" spans="1:10" ht="16" x14ac:dyDescent="0.2">
      <c r="A441" s="63"/>
      <c r="B441" s="75" t="s">
        <v>1166</v>
      </c>
      <c r="C441" s="66" t="s">
        <v>1167</v>
      </c>
      <c r="D441" s="173" t="s">
        <v>411</v>
      </c>
      <c r="E441" s="78">
        <v>150000</v>
      </c>
      <c r="F441" s="109">
        <v>7.42</v>
      </c>
      <c r="G441" s="479">
        <v>0.53</v>
      </c>
      <c r="H441" s="79">
        <f>SUM(F441:G441)</f>
        <v>7.95</v>
      </c>
      <c r="I441" s="144">
        <f>SUM(H441:H444)</f>
        <v>20.62</v>
      </c>
      <c r="J441" s="91"/>
    </row>
    <row r="442" spans="1:10" ht="16" x14ac:dyDescent="0.2">
      <c r="A442" s="63"/>
      <c r="B442" s="75" t="s">
        <v>1166</v>
      </c>
      <c r="C442" s="66" t="s">
        <v>1167</v>
      </c>
      <c r="D442" s="173" t="s">
        <v>417</v>
      </c>
      <c r="E442" s="78">
        <v>50000</v>
      </c>
      <c r="F442" s="109">
        <v>4.2</v>
      </c>
      <c r="G442" s="479"/>
      <c r="H442" s="79">
        <v>4.2</v>
      </c>
      <c r="I442" s="144"/>
      <c r="J442" s="91"/>
    </row>
    <row r="443" spans="1:10" ht="16" x14ac:dyDescent="0.2">
      <c r="A443" s="63"/>
      <c r="B443" s="75" t="s">
        <v>1166</v>
      </c>
      <c r="C443" s="66" t="s">
        <v>1167</v>
      </c>
      <c r="D443" s="173" t="s">
        <v>413</v>
      </c>
      <c r="E443" s="78">
        <v>150000</v>
      </c>
      <c r="F443" s="109">
        <v>6.27</v>
      </c>
      <c r="G443" s="479"/>
      <c r="H443" s="79">
        <v>6.27</v>
      </c>
      <c r="I443" s="144"/>
      <c r="J443" s="91"/>
    </row>
    <row r="444" spans="1:10" ht="16" x14ac:dyDescent="0.2">
      <c r="A444" s="63"/>
      <c r="B444" s="75" t="s">
        <v>1166</v>
      </c>
      <c r="C444" s="66" t="s">
        <v>1167</v>
      </c>
      <c r="D444" s="66" t="s">
        <v>418</v>
      </c>
      <c r="E444" s="78">
        <v>50000</v>
      </c>
      <c r="F444" s="109">
        <v>2.2000000000000002</v>
      </c>
      <c r="G444" s="479"/>
      <c r="H444" s="79">
        <v>2.2000000000000002</v>
      </c>
      <c r="I444" s="144"/>
      <c r="J444" s="91"/>
    </row>
    <row r="445" spans="1:10" ht="16" x14ac:dyDescent="0.2">
      <c r="A445" s="63"/>
      <c r="B445" s="75"/>
      <c r="C445" s="66"/>
      <c r="D445" s="66"/>
      <c r="E445" s="78"/>
      <c r="F445" s="78"/>
      <c r="G445" s="277"/>
      <c r="H445" s="79"/>
      <c r="I445" s="78"/>
      <c r="J445" s="91"/>
    </row>
    <row r="446" spans="1:10" ht="16" x14ac:dyDescent="0.2">
      <c r="A446" s="63"/>
      <c r="B446" s="75" t="s">
        <v>613</v>
      </c>
      <c r="C446" s="66" t="s">
        <v>182</v>
      </c>
      <c r="D446" s="66" t="s">
        <v>411</v>
      </c>
      <c r="E446" s="78">
        <v>10000</v>
      </c>
      <c r="F446" s="109">
        <v>0</v>
      </c>
      <c r="G446" s="479">
        <v>1.26</v>
      </c>
      <c r="H446" s="78">
        <f>SUM(F446:G446)</f>
        <v>1.26</v>
      </c>
      <c r="I446" s="144">
        <f>SUM(H446:H447)</f>
        <v>2.17</v>
      </c>
      <c r="J446" s="104"/>
    </row>
    <row r="447" spans="1:10" ht="16" x14ac:dyDescent="0.2">
      <c r="A447" s="63"/>
      <c r="B447" s="75" t="s">
        <v>613</v>
      </c>
      <c r="C447" s="66" t="s">
        <v>182</v>
      </c>
      <c r="D447" s="66" t="s">
        <v>417</v>
      </c>
      <c r="E447" s="78">
        <v>5000</v>
      </c>
      <c r="F447" s="109">
        <v>0.91</v>
      </c>
      <c r="G447" s="478"/>
      <c r="H447" s="78">
        <f>F447</f>
        <v>0.91</v>
      </c>
      <c r="I447" s="144"/>
      <c r="J447" s="104"/>
    </row>
    <row r="448" spans="1:10" ht="16" x14ac:dyDescent="0.2">
      <c r="A448" s="63"/>
      <c r="B448" s="75"/>
      <c r="D448" s="66"/>
      <c r="E448" s="78"/>
      <c r="F448" s="78"/>
      <c r="G448" s="277"/>
      <c r="H448" s="78"/>
      <c r="I448" s="78"/>
      <c r="J448" s="104"/>
    </row>
    <row r="449" spans="1:10" ht="16" x14ac:dyDescent="0.2">
      <c r="A449" s="63"/>
      <c r="B449" s="75" t="s">
        <v>614</v>
      </c>
      <c r="C449" s="66" t="s">
        <v>366</v>
      </c>
      <c r="D449" s="66" t="s">
        <v>411</v>
      </c>
      <c r="E449" s="78">
        <v>10000</v>
      </c>
      <c r="F449" s="109">
        <v>0</v>
      </c>
      <c r="G449" s="479">
        <v>5.0199999999999996</v>
      </c>
      <c r="H449" s="78">
        <v>5.0199999999999996</v>
      </c>
      <c r="I449" s="144">
        <f>SUM(H449:H454)</f>
        <v>21.78</v>
      </c>
      <c r="J449" s="104"/>
    </row>
    <row r="450" spans="1:10" ht="16" x14ac:dyDescent="0.2">
      <c r="A450" s="63"/>
      <c r="B450" s="75" t="s">
        <v>614</v>
      </c>
      <c r="C450" s="66" t="s">
        <v>366</v>
      </c>
      <c r="D450" s="173" t="s">
        <v>417</v>
      </c>
      <c r="E450" s="78">
        <v>10000</v>
      </c>
      <c r="F450" s="109">
        <v>4.41</v>
      </c>
      <c r="G450" s="479"/>
      <c r="H450" s="78">
        <f>F450</f>
        <v>4.41</v>
      </c>
      <c r="I450" s="144"/>
      <c r="J450" s="211"/>
    </row>
    <row r="451" spans="1:10" ht="16" x14ac:dyDescent="0.2">
      <c r="A451" s="63"/>
      <c r="B451" s="75" t="s">
        <v>614</v>
      </c>
      <c r="C451" s="66" t="s">
        <v>366</v>
      </c>
      <c r="D451" s="173" t="s">
        <v>412</v>
      </c>
      <c r="E451" s="78">
        <v>10000</v>
      </c>
      <c r="F451" s="109">
        <v>3.42</v>
      </c>
      <c r="G451" s="479"/>
      <c r="H451" s="78">
        <f>F451</f>
        <v>3.42</v>
      </c>
      <c r="I451" s="144"/>
      <c r="J451" s="104"/>
    </row>
    <row r="452" spans="1:10" ht="16" x14ac:dyDescent="0.2">
      <c r="A452" s="63"/>
      <c r="B452" s="75" t="s">
        <v>614</v>
      </c>
      <c r="C452" s="66" t="s">
        <v>366</v>
      </c>
      <c r="D452" s="173" t="s">
        <v>413</v>
      </c>
      <c r="E452" s="78">
        <v>100000</v>
      </c>
      <c r="F452" s="109">
        <v>4.18</v>
      </c>
      <c r="G452" s="479"/>
      <c r="H452" s="78">
        <f>F452</f>
        <v>4.18</v>
      </c>
      <c r="I452" s="144"/>
      <c r="J452" s="104"/>
    </row>
    <row r="453" spans="1:10" ht="16" x14ac:dyDescent="0.2">
      <c r="A453" s="63"/>
      <c r="B453" s="75" t="s">
        <v>614</v>
      </c>
      <c r="C453" s="66" t="s">
        <v>366</v>
      </c>
      <c r="D453" s="173" t="s">
        <v>418</v>
      </c>
      <c r="E453" s="78">
        <v>100000</v>
      </c>
      <c r="F453" s="109">
        <v>4.4000000000000004</v>
      </c>
      <c r="G453" s="479"/>
      <c r="H453" s="78">
        <f>F453</f>
        <v>4.4000000000000004</v>
      </c>
      <c r="I453" s="144"/>
      <c r="J453" s="104"/>
    </row>
    <row r="454" spans="1:10" ht="16" x14ac:dyDescent="0.2">
      <c r="A454" s="63"/>
      <c r="B454" s="75" t="s">
        <v>614</v>
      </c>
      <c r="C454" s="66" t="s">
        <v>366</v>
      </c>
      <c r="D454" s="173" t="s">
        <v>414</v>
      </c>
      <c r="E454" s="78">
        <v>10000</v>
      </c>
      <c r="F454" s="109">
        <v>0.35</v>
      </c>
      <c r="G454" s="479"/>
      <c r="H454" s="78">
        <f>F454</f>
        <v>0.35</v>
      </c>
      <c r="I454" s="144"/>
      <c r="J454" s="104"/>
    </row>
    <row r="455" spans="1:10" ht="16" x14ac:dyDescent="0.2">
      <c r="A455" s="63"/>
      <c r="B455" s="75"/>
      <c r="C455" s="66"/>
      <c r="D455" s="66"/>
      <c r="E455" s="78"/>
      <c r="F455" s="78"/>
      <c r="G455" s="277"/>
      <c r="H455" s="78"/>
      <c r="I455" s="78"/>
      <c r="J455" s="104"/>
    </row>
    <row r="456" spans="1:10" ht="16" x14ac:dyDescent="0.2">
      <c r="A456" s="63"/>
      <c r="B456" s="75" t="s">
        <v>536</v>
      </c>
      <c r="C456" s="66" t="s">
        <v>524</v>
      </c>
      <c r="D456" s="66" t="s">
        <v>411</v>
      </c>
      <c r="E456" s="78">
        <v>10000</v>
      </c>
      <c r="F456" s="109">
        <v>0</v>
      </c>
      <c r="G456" s="479">
        <v>0.91</v>
      </c>
      <c r="H456" s="78">
        <v>0.91</v>
      </c>
      <c r="I456" s="144">
        <f>SUM(H456:H459)</f>
        <v>4.38</v>
      </c>
      <c r="J456" s="23"/>
    </row>
    <row r="457" spans="1:10" ht="16" x14ac:dyDescent="0.2">
      <c r="A457" s="63"/>
      <c r="B457" s="75" t="s">
        <v>536</v>
      </c>
      <c r="C457" s="66" t="s">
        <v>524</v>
      </c>
      <c r="D457" s="66" t="s">
        <v>417</v>
      </c>
      <c r="E457" s="78">
        <v>10000</v>
      </c>
      <c r="F457" s="109">
        <v>1.26</v>
      </c>
      <c r="G457" s="479"/>
      <c r="H457" s="78">
        <v>1.26</v>
      </c>
      <c r="I457" s="144"/>
      <c r="J457" s="23"/>
    </row>
    <row r="458" spans="1:10" ht="16" x14ac:dyDescent="0.2">
      <c r="A458" s="63"/>
      <c r="B458" s="75" t="s">
        <v>536</v>
      </c>
      <c r="C458" s="66" t="s">
        <v>524</v>
      </c>
      <c r="D458" s="66" t="s">
        <v>412</v>
      </c>
      <c r="E458" s="78">
        <v>4000</v>
      </c>
      <c r="F458" s="109">
        <v>1.37</v>
      </c>
      <c r="G458" s="479"/>
      <c r="H458" s="78">
        <f>F458</f>
        <v>1.37</v>
      </c>
      <c r="I458" s="144"/>
      <c r="J458" s="23"/>
    </row>
    <row r="459" spans="1:10" ht="16" x14ac:dyDescent="0.2">
      <c r="A459" s="63"/>
      <c r="B459" s="75" t="s">
        <v>536</v>
      </c>
      <c r="C459" s="66" t="s">
        <v>524</v>
      </c>
      <c r="D459" s="66" t="s">
        <v>413</v>
      </c>
      <c r="E459" s="78">
        <v>20000</v>
      </c>
      <c r="F459" s="109">
        <v>0.84</v>
      </c>
      <c r="G459" s="479"/>
      <c r="H459" s="78">
        <f>F459</f>
        <v>0.84</v>
      </c>
      <c r="I459" s="144"/>
      <c r="J459" s="23"/>
    </row>
    <row r="460" spans="1:10" ht="16" x14ac:dyDescent="0.2">
      <c r="A460" s="63"/>
      <c r="B460" s="75"/>
      <c r="C460" s="66"/>
      <c r="D460" s="66"/>
      <c r="E460" s="78"/>
      <c r="F460" s="78"/>
      <c r="G460" s="277"/>
      <c r="H460" s="78"/>
      <c r="I460" s="78"/>
      <c r="J460" s="23"/>
    </row>
    <row r="461" spans="1:10" ht="16" x14ac:dyDescent="0.2">
      <c r="A461" s="63"/>
      <c r="B461" s="75" t="s">
        <v>725</v>
      </c>
      <c r="C461" s="66" t="s">
        <v>745</v>
      </c>
      <c r="D461" s="66" t="s">
        <v>411</v>
      </c>
      <c r="E461" s="78">
        <v>20000</v>
      </c>
      <c r="F461" s="109">
        <v>2.0099999999999998</v>
      </c>
      <c r="G461" s="479">
        <v>2.0099999999999998</v>
      </c>
      <c r="H461" s="78">
        <v>4.0199999999999996</v>
      </c>
      <c r="I461" s="144">
        <f>SUM(H461:H464)</f>
        <v>17.009999999999998</v>
      </c>
      <c r="J461" s="23"/>
    </row>
    <row r="462" spans="1:10" ht="16" x14ac:dyDescent="0.2">
      <c r="A462" s="63"/>
      <c r="B462" s="75" t="s">
        <v>725</v>
      </c>
      <c r="C462" s="66" t="s">
        <v>745</v>
      </c>
      <c r="D462" s="66" t="s">
        <v>417</v>
      </c>
      <c r="E462" s="78">
        <v>10000</v>
      </c>
      <c r="F462" s="109">
        <v>4.41</v>
      </c>
      <c r="G462" s="479"/>
      <c r="H462" s="78">
        <v>4.41</v>
      </c>
      <c r="I462" s="144"/>
      <c r="J462" s="23"/>
    </row>
    <row r="463" spans="1:10" ht="16" x14ac:dyDescent="0.2">
      <c r="A463" s="63"/>
      <c r="B463" s="75" t="s">
        <v>725</v>
      </c>
      <c r="C463" s="66" t="s">
        <v>745</v>
      </c>
      <c r="D463" s="66" t="s">
        <v>413</v>
      </c>
      <c r="E463" s="78">
        <v>100000</v>
      </c>
      <c r="F463" s="109">
        <v>4.18</v>
      </c>
      <c r="G463" s="479"/>
      <c r="H463" s="78">
        <v>4.18</v>
      </c>
      <c r="I463" s="144"/>
      <c r="J463" s="23"/>
    </row>
    <row r="464" spans="1:10" ht="16" x14ac:dyDescent="0.2">
      <c r="A464" s="63"/>
      <c r="B464" s="75" t="s">
        <v>725</v>
      </c>
      <c r="C464" s="66" t="s">
        <v>745</v>
      </c>
      <c r="D464" s="66" t="s">
        <v>418</v>
      </c>
      <c r="E464" s="78">
        <v>200000</v>
      </c>
      <c r="F464" s="109">
        <v>4.4000000000000004</v>
      </c>
      <c r="G464" s="479"/>
      <c r="H464" s="78">
        <v>4.4000000000000004</v>
      </c>
      <c r="I464" s="144"/>
      <c r="J464" s="23"/>
    </row>
    <row r="465" spans="1:10" ht="16" x14ac:dyDescent="0.2">
      <c r="A465" s="63"/>
      <c r="B465" s="75"/>
      <c r="C465" s="66"/>
      <c r="D465" s="66"/>
      <c r="E465" s="78"/>
      <c r="F465" s="78"/>
      <c r="G465" s="277"/>
      <c r="H465" s="78"/>
      <c r="I465" s="78"/>
      <c r="J465" s="23"/>
    </row>
    <row r="466" spans="1:10" ht="16" x14ac:dyDescent="0.2">
      <c r="A466" s="63"/>
      <c r="B466" s="75" t="s">
        <v>616</v>
      </c>
      <c r="C466" s="66" t="s">
        <v>437</v>
      </c>
      <c r="D466" s="66" t="s">
        <v>411</v>
      </c>
      <c r="E466" s="78">
        <v>100000</v>
      </c>
      <c r="F466" s="109">
        <v>8.19</v>
      </c>
      <c r="G466" s="479">
        <v>0.91</v>
      </c>
      <c r="H466" s="78">
        <f>F466+G466</f>
        <v>9.1</v>
      </c>
      <c r="I466" s="144">
        <f>SUM(H466:H468)</f>
        <v>12.52</v>
      </c>
      <c r="J466" s="23"/>
    </row>
    <row r="467" spans="1:10" ht="16" x14ac:dyDescent="0.2">
      <c r="A467" s="63"/>
      <c r="B467" s="75" t="s">
        <v>616</v>
      </c>
      <c r="C467" s="66" t="s">
        <v>437</v>
      </c>
      <c r="D467" s="66" t="s">
        <v>413</v>
      </c>
      <c r="E467" s="78">
        <v>10000</v>
      </c>
      <c r="F467" s="109">
        <v>0</v>
      </c>
      <c r="G467" s="479"/>
      <c r="H467" s="78">
        <f>F467</f>
        <v>0</v>
      </c>
      <c r="I467" s="144"/>
      <c r="J467" s="23" t="s">
        <v>1190</v>
      </c>
    </row>
    <row r="468" spans="1:10" ht="16" x14ac:dyDescent="0.2">
      <c r="A468" s="63"/>
      <c r="B468" s="75" t="s">
        <v>616</v>
      </c>
      <c r="C468" s="66" t="s">
        <v>437</v>
      </c>
      <c r="D468" s="66" t="s">
        <v>412</v>
      </c>
      <c r="E468" s="78">
        <v>10000</v>
      </c>
      <c r="F468" s="109">
        <v>3.42</v>
      </c>
      <c r="G468" s="479"/>
      <c r="H468" s="78">
        <v>3.42</v>
      </c>
      <c r="I468" s="144"/>
      <c r="J468" s="23"/>
    </row>
    <row r="469" spans="1:10" ht="16" x14ac:dyDescent="0.2">
      <c r="A469" s="63"/>
      <c r="B469" s="75"/>
      <c r="C469" s="66"/>
      <c r="D469" s="66"/>
      <c r="E469" s="79"/>
      <c r="F469" s="78"/>
      <c r="G469" s="277"/>
      <c r="H469" s="79"/>
      <c r="I469"/>
      <c r="J469" s="23"/>
    </row>
    <row r="470" spans="1:10" ht="16" x14ac:dyDescent="0.2">
      <c r="A470" s="63"/>
      <c r="B470" s="75" t="s">
        <v>1020</v>
      </c>
      <c r="C470" s="66" t="s">
        <v>1021</v>
      </c>
      <c r="D470" s="173" t="s">
        <v>411</v>
      </c>
      <c r="E470" s="78">
        <v>250000</v>
      </c>
      <c r="F470" s="109">
        <v>21.84</v>
      </c>
      <c r="G470" s="479">
        <v>0.91</v>
      </c>
      <c r="H470" s="79">
        <f>SUM(F470:G470)</f>
        <v>22.75</v>
      </c>
      <c r="I470" s="144">
        <f>SUM(H470:H473)</f>
        <v>50.5</v>
      </c>
      <c r="J470" s="23"/>
    </row>
    <row r="471" spans="1:10" ht="16" x14ac:dyDescent="0.2">
      <c r="A471" s="63"/>
      <c r="B471" s="75" t="s">
        <v>1020</v>
      </c>
      <c r="C471" s="66" t="s">
        <v>1021</v>
      </c>
      <c r="D471" s="173" t="s">
        <v>417</v>
      </c>
      <c r="E471" s="78">
        <v>50000</v>
      </c>
      <c r="F471" s="109">
        <v>6.3</v>
      </c>
      <c r="G471" s="479"/>
      <c r="H471" s="79">
        <v>6.3</v>
      </c>
      <c r="I471" s="144"/>
      <c r="J471" s="23"/>
    </row>
    <row r="472" spans="1:10" ht="16" x14ac:dyDescent="0.2">
      <c r="A472" s="63"/>
      <c r="B472" s="75" t="s">
        <v>1020</v>
      </c>
      <c r="C472" s="66" t="s">
        <v>1021</v>
      </c>
      <c r="D472" s="173" t="s">
        <v>413</v>
      </c>
      <c r="E472" s="78">
        <v>250000</v>
      </c>
      <c r="F472" s="109">
        <v>10.45</v>
      </c>
      <c r="G472" s="479"/>
      <c r="H472" s="79">
        <v>10.45</v>
      </c>
      <c r="I472" s="144"/>
      <c r="J472" s="23"/>
    </row>
    <row r="473" spans="1:10" ht="16" x14ac:dyDescent="0.2">
      <c r="A473" s="63"/>
      <c r="B473" s="75" t="s">
        <v>1020</v>
      </c>
      <c r="C473" s="66" t="s">
        <v>1021</v>
      </c>
      <c r="D473" s="173" t="s">
        <v>418</v>
      </c>
      <c r="E473" s="78">
        <v>250000</v>
      </c>
      <c r="F473" s="109">
        <v>11</v>
      </c>
      <c r="G473" s="479"/>
      <c r="H473" s="79">
        <v>11</v>
      </c>
      <c r="I473" s="144"/>
      <c r="J473" s="23"/>
    </row>
    <row r="474" spans="1:10" ht="16" x14ac:dyDescent="0.2">
      <c r="A474" s="63"/>
      <c r="B474" s="75"/>
      <c r="C474" s="66"/>
      <c r="D474" s="173"/>
      <c r="E474" s="78"/>
      <c r="F474" s="78"/>
      <c r="G474" s="277"/>
      <c r="H474" s="78"/>
      <c r="I474" s="78"/>
      <c r="J474" s="23"/>
    </row>
    <row r="475" spans="1:10" ht="16" x14ac:dyDescent="0.2">
      <c r="A475" s="63"/>
      <c r="B475" s="75" t="s">
        <v>1184</v>
      </c>
      <c r="C475" s="66" t="s">
        <v>1185</v>
      </c>
      <c r="D475" s="66" t="s">
        <v>411</v>
      </c>
      <c r="E475" s="78">
        <v>10000</v>
      </c>
      <c r="F475" s="109">
        <v>0</v>
      </c>
      <c r="G475" s="479">
        <v>1.26</v>
      </c>
      <c r="H475" s="78">
        <v>1.26</v>
      </c>
      <c r="I475" s="144">
        <v>1.26</v>
      </c>
      <c r="J475" s="23"/>
    </row>
    <row r="476" spans="1:10" ht="16" x14ac:dyDescent="0.2">
      <c r="A476" s="63"/>
      <c r="B476" s="75"/>
      <c r="C476" s="66"/>
      <c r="D476" s="173"/>
      <c r="E476" s="78"/>
      <c r="F476" s="78"/>
      <c r="G476" s="277"/>
      <c r="H476" s="79"/>
      <c r="I476" s="78"/>
      <c r="J476" s="23"/>
    </row>
    <row r="477" spans="1:10" ht="16" x14ac:dyDescent="0.2">
      <c r="A477" s="63"/>
      <c r="B477" s="75" t="s">
        <v>1086</v>
      </c>
      <c r="C477" s="66" t="s">
        <v>1087</v>
      </c>
      <c r="D477" s="173" t="s">
        <v>411</v>
      </c>
      <c r="E477" s="78">
        <v>250000</v>
      </c>
      <c r="F477" s="109">
        <v>15.84</v>
      </c>
      <c r="G477" s="479">
        <v>0.66</v>
      </c>
      <c r="H477" s="79">
        <v>16.5</v>
      </c>
      <c r="I477" s="144">
        <f>SUM(H477:H478)</f>
        <v>16.920000000000002</v>
      </c>
      <c r="J477" s="23"/>
    </row>
    <row r="478" spans="1:10" ht="16" x14ac:dyDescent="0.2">
      <c r="A478" s="63"/>
      <c r="B478" s="75" t="s">
        <v>1086</v>
      </c>
      <c r="C478" s="66" t="s">
        <v>1087</v>
      </c>
      <c r="D478" s="173" t="s">
        <v>413</v>
      </c>
      <c r="E478" s="78">
        <v>10000</v>
      </c>
      <c r="F478" s="109">
        <v>0.42</v>
      </c>
      <c r="G478" s="479"/>
      <c r="H478" s="79">
        <v>0.42</v>
      </c>
      <c r="I478" s="144"/>
      <c r="J478" s="23"/>
    </row>
    <row r="479" spans="1:10" ht="16" x14ac:dyDescent="0.2">
      <c r="A479" s="63"/>
      <c r="B479" s="75"/>
      <c r="C479" s="66"/>
      <c r="D479" s="173"/>
      <c r="E479" s="78"/>
      <c r="F479" s="78"/>
      <c r="G479" s="277"/>
      <c r="H479" s="79"/>
      <c r="I479" s="78"/>
      <c r="J479" s="23"/>
    </row>
    <row r="480" spans="1:10" ht="16" x14ac:dyDescent="0.2">
      <c r="A480" s="63"/>
      <c r="B480" s="75" t="s">
        <v>537</v>
      </c>
      <c r="C480" s="66" t="s">
        <v>531</v>
      </c>
      <c r="D480" s="173" t="s">
        <v>411</v>
      </c>
      <c r="E480" s="78">
        <v>10000</v>
      </c>
      <c r="F480" s="109">
        <v>0</v>
      </c>
      <c r="G480" s="479">
        <v>3.08</v>
      </c>
      <c r="H480" s="78">
        <f>SUM(F480:G480)</f>
        <v>3.08</v>
      </c>
      <c r="I480" s="144">
        <f>SUM(H480:H483)</f>
        <v>18.43</v>
      </c>
      <c r="J480" s="23"/>
    </row>
    <row r="481" spans="1:10" ht="16" x14ac:dyDescent="0.2">
      <c r="A481" s="63"/>
      <c r="B481" s="75" t="s">
        <v>537</v>
      </c>
      <c r="C481" s="66" t="s">
        <v>531</v>
      </c>
      <c r="D481" s="173" t="s">
        <v>417</v>
      </c>
      <c r="E481" s="78">
        <v>10000</v>
      </c>
      <c r="F481" s="109">
        <v>6.77</v>
      </c>
      <c r="G481" s="479"/>
      <c r="H481" s="78">
        <v>6.77</v>
      </c>
      <c r="I481" s="144"/>
      <c r="J481" s="23"/>
    </row>
    <row r="482" spans="1:10" ht="16" x14ac:dyDescent="0.2">
      <c r="A482" s="63"/>
      <c r="B482" s="75" t="s">
        <v>537</v>
      </c>
      <c r="C482" s="66" t="s">
        <v>531</v>
      </c>
      <c r="D482" s="173" t="s">
        <v>413</v>
      </c>
      <c r="E482" s="78">
        <v>100000</v>
      </c>
      <c r="F482" s="109">
        <v>4.18</v>
      </c>
      <c r="G482" s="479"/>
      <c r="H482" s="78">
        <f>F482</f>
        <v>4.18</v>
      </c>
      <c r="I482" s="144"/>
      <c r="J482" s="23"/>
    </row>
    <row r="483" spans="1:10" ht="16" x14ac:dyDescent="0.2">
      <c r="A483" s="63"/>
      <c r="B483" s="75" t="s">
        <v>537</v>
      </c>
      <c r="C483" s="66" t="s">
        <v>531</v>
      </c>
      <c r="D483" s="173" t="s">
        <v>418</v>
      </c>
      <c r="E483" s="78">
        <v>100000</v>
      </c>
      <c r="F483" s="109">
        <v>4.4000000000000004</v>
      </c>
      <c r="G483" s="479"/>
      <c r="H483" s="78">
        <f>F483</f>
        <v>4.4000000000000004</v>
      </c>
      <c r="I483" s="144"/>
      <c r="J483" s="23"/>
    </row>
    <row r="484" spans="1:10" ht="16" x14ac:dyDescent="0.2">
      <c r="A484" s="63"/>
      <c r="B484" s="75"/>
      <c r="C484" s="66"/>
      <c r="D484" s="173"/>
      <c r="E484" s="78"/>
      <c r="F484" s="78"/>
      <c r="G484" s="277"/>
      <c r="H484" s="78"/>
      <c r="I484" s="78"/>
      <c r="J484" s="23"/>
    </row>
    <row r="485" spans="1:10" ht="16" x14ac:dyDescent="0.2">
      <c r="A485" s="63"/>
      <c r="B485" s="75" t="s">
        <v>663</v>
      </c>
      <c r="C485" s="66" t="s">
        <v>662</v>
      </c>
      <c r="D485" s="173" t="s">
        <v>411</v>
      </c>
      <c r="E485" s="78">
        <v>200000</v>
      </c>
      <c r="F485" s="109">
        <v>58.52</v>
      </c>
      <c r="G485" s="479">
        <v>3.08</v>
      </c>
      <c r="H485" s="78">
        <f>F485+G485</f>
        <v>61.6</v>
      </c>
      <c r="I485" s="144">
        <f>SUM(H485:H490)</f>
        <v>104.58</v>
      </c>
      <c r="J485" s="23"/>
    </row>
    <row r="486" spans="1:10" ht="16" x14ac:dyDescent="0.2">
      <c r="A486" s="63"/>
      <c r="B486" s="75" t="s">
        <v>663</v>
      </c>
      <c r="C486" s="66" t="s">
        <v>662</v>
      </c>
      <c r="D486" s="173" t="s">
        <v>417</v>
      </c>
      <c r="E486" s="78">
        <v>50000</v>
      </c>
      <c r="F486" s="109">
        <v>22.05</v>
      </c>
      <c r="G486" s="479"/>
      <c r="H486" s="78">
        <f>F486</f>
        <v>22.05</v>
      </c>
      <c r="I486" s="144"/>
      <c r="J486" s="23"/>
    </row>
    <row r="487" spans="1:10" ht="16" x14ac:dyDescent="0.2">
      <c r="A487" s="63"/>
      <c r="B487" s="75" t="s">
        <v>663</v>
      </c>
      <c r="C487" s="66" t="s">
        <v>662</v>
      </c>
      <c r="D487" s="173" t="s">
        <v>412</v>
      </c>
      <c r="E487" s="78">
        <v>10000</v>
      </c>
      <c r="F487" s="109">
        <v>3.42</v>
      </c>
      <c r="G487" s="479"/>
      <c r="H487" s="78">
        <f>F487</f>
        <v>3.42</v>
      </c>
      <c r="I487" s="144"/>
      <c r="J487" s="23"/>
    </row>
    <row r="488" spans="1:10" ht="16" x14ac:dyDescent="0.2">
      <c r="A488" s="63"/>
      <c r="B488" s="75" t="s">
        <v>663</v>
      </c>
      <c r="C488" s="66" t="s">
        <v>662</v>
      </c>
      <c r="D488" s="173" t="s">
        <v>413</v>
      </c>
      <c r="E488" s="78">
        <v>200000</v>
      </c>
      <c r="F488" s="109">
        <v>8.36</v>
      </c>
      <c r="G488" s="479"/>
      <c r="H488" s="78">
        <f>F488</f>
        <v>8.36</v>
      </c>
      <c r="I488" s="144"/>
      <c r="J488" s="23"/>
    </row>
    <row r="489" spans="1:10" ht="16" x14ac:dyDescent="0.2">
      <c r="A489" s="63"/>
      <c r="B489" s="75" t="s">
        <v>663</v>
      </c>
      <c r="C489" s="66" t="s">
        <v>662</v>
      </c>
      <c r="D489" s="173" t="s">
        <v>418</v>
      </c>
      <c r="E489" s="78">
        <v>200000</v>
      </c>
      <c r="F489" s="109">
        <v>8.8000000000000007</v>
      </c>
      <c r="G489" s="479"/>
      <c r="H489" s="78">
        <f>F489</f>
        <v>8.8000000000000007</v>
      </c>
      <c r="I489" s="144"/>
      <c r="J489" s="23"/>
    </row>
    <row r="490" spans="1:10" ht="16" x14ac:dyDescent="0.2">
      <c r="A490" s="63"/>
      <c r="B490" s="75" t="s">
        <v>663</v>
      </c>
      <c r="C490" s="66" t="s">
        <v>662</v>
      </c>
      <c r="D490" s="173" t="s">
        <v>414</v>
      </c>
      <c r="E490" s="78">
        <v>10000</v>
      </c>
      <c r="F490" s="109">
        <v>0.35</v>
      </c>
      <c r="G490" s="479"/>
      <c r="H490" s="78">
        <f>F490</f>
        <v>0.35</v>
      </c>
      <c r="I490" s="144"/>
      <c r="J490" s="23"/>
    </row>
    <row r="491" spans="1:10" ht="16" x14ac:dyDescent="0.2">
      <c r="A491" s="63"/>
      <c r="B491" s="75"/>
      <c r="C491" s="66"/>
      <c r="D491" s="173"/>
      <c r="E491" s="78"/>
      <c r="F491" s="78"/>
      <c r="G491" s="277"/>
      <c r="H491" s="78"/>
      <c r="I491" s="78"/>
      <c r="J491" s="23"/>
    </row>
    <row r="492" spans="1:10" ht="16" x14ac:dyDescent="0.2">
      <c r="A492" s="63"/>
      <c r="B492" s="75" t="s">
        <v>714</v>
      </c>
      <c r="C492" s="66" t="s">
        <v>708</v>
      </c>
      <c r="D492" s="173" t="s">
        <v>411</v>
      </c>
      <c r="E492" s="78">
        <v>10000</v>
      </c>
      <c r="F492" s="109">
        <v>0</v>
      </c>
      <c r="G492" s="479">
        <v>0.91</v>
      </c>
      <c r="H492" s="78">
        <v>0.91</v>
      </c>
      <c r="I492" s="144">
        <f>H492</f>
        <v>0.91</v>
      </c>
      <c r="J492" s="23"/>
    </row>
    <row r="493" spans="1:10" ht="16" x14ac:dyDescent="0.2">
      <c r="A493" s="63"/>
      <c r="B493" s="75"/>
      <c r="C493" s="66"/>
      <c r="D493" s="66"/>
      <c r="E493" s="78"/>
      <c r="F493" s="78"/>
      <c r="G493" s="277"/>
      <c r="H493" s="79"/>
      <c r="I493" s="78"/>
      <c r="J493" s="23"/>
    </row>
    <row r="494" spans="1:10" ht="16" x14ac:dyDescent="0.2">
      <c r="A494" s="63"/>
      <c r="B494" s="75" t="s">
        <v>618</v>
      </c>
      <c r="C494" s="66" t="s">
        <v>206</v>
      </c>
      <c r="D494" s="66" t="s">
        <v>411</v>
      </c>
      <c r="E494" s="78">
        <v>180000</v>
      </c>
      <c r="F494" s="109">
        <f>H494-G494</f>
        <v>21.419999999999998</v>
      </c>
      <c r="G494" s="479">
        <v>1.26</v>
      </c>
      <c r="H494" s="78">
        <v>22.68</v>
      </c>
      <c r="I494" s="144">
        <f>SUM(H494:H499)</f>
        <v>121.27</v>
      </c>
      <c r="J494" s="23"/>
    </row>
    <row r="495" spans="1:10" ht="16" x14ac:dyDescent="0.2">
      <c r="A495" s="63"/>
      <c r="B495" s="75" t="s">
        <v>618</v>
      </c>
      <c r="C495" s="66" t="s">
        <v>206</v>
      </c>
      <c r="D495" s="173" t="s">
        <v>417</v>
      </c>
      <c r="E495" s="78">
        <v>180000</v>
      </c>
      <c r="F495" s="109">
        <v>79.38</v>
      </c>
      <c r="G495" s="479"/>
      <c r="H495" s="79">
        <f>F495</f>
        <v>79.38</v>
      </c>
      <c r="I495" s="144"/>
      <c r="J495" s="23"/>
    </row>
    <row r="496" spans="1:10" ht="16" x14ac:dyDescent="0.2">
      <c r="A496" s="63"/>
      <c r="B496" s="75" t="s">
        <v>618</v>
      </c>
      <c r="C496" s="66" t="s">
        <v>206</v>
      </c>
      <c r="D496" s="173" t="s">
        <v>412</v>
      </c>
      <c r="E496" s="78">
        <v>10000</v>
      </c>
      <c r="F496" s="109">
        <v>3.42</v>
      </c>
      <c r="G496" s="479"/>
      <c r="H496" s="79">
        <f>F496</f>
        <v>3.42</v>
      </c>
      <c r="I496" s="144"/>
      <c r="J496" s="23"/>
    </row>
    <row r="497" spans="1:10" ht="16" x14ac:dyDescent="0.2">
      <c r="A497" s="63"/>
      <c r="B497" s="75" t="s">
        <v>618</v>
      </c>
      <c r="C497" s="66" t="s">
        <v>206</v>
      </c>
      <c r="D497" s="173" t="s">
        <v>413</v>
      </c>
      <c r="E497" s="78">
        <v>180000</v>
      </c>
      <c r="F497" s="109">
        <v>7.52</v>
      </c>
      <c r="G497" s="479"/>
      <c r="H497" s="79">
        <f>F497</f>
        <v>7.52</v>
      </c>
      <c r="I497" s="144"/>
      <c r="J497" s="23"/>
    </row>
    <row r="498" spans="1:10" ht="16" x14ac:dyDescent="0.2">
      <c r="A498" s="63"/>
      <c r="B498" s="75" t="s">
        <v>618</v>
      </c>
      <c r="C498" s="66" t="s">
        <v>206</v>
      </c>
      <c r="D498" s="173" t="s">
        <v>418</v>
      </c>
      <c r="E498" s="78">
        <v>180000</v>
      </c>
      <c r="F498" s="109">
        <v>7.92</v>
      </c>
      <c r="G498" s="479"/>
      <c r="H498" s="79">
        <f>F498</f>
        <v>7.92</v>
      </c>
      <c r="I498" s="144"/>
      <c r="J498" s="23"/>
    </row>
    <row r="499" spans="1:10" ht="16" x14ac:dyDescent="0.2">
      <c r="A499" s="63"/>
      <c r="B499" s="75" t="s">
        <v>618</v>
      </c>
      <c r="C499" s="66" t="s">
        <v>206</v>
      </c>
      <c r="D499" s="173" t="s">
        <v>414</v>
      </c>
      <c r="E499" s="78">
        <v>10000</v>
      </c>
      <c r="F499" s="109">
        <v>0.35</v>
      </c>
      <c r="G499" s="479"/>
      <c r="H499" s="79">
        <f>F499</f>
        <v>0.35</v>
      </c>
      <c r="I499" s="144"/>
      <c r="J499" s="23"/>
    </row>
    <row r="500" spans="1:10" ht="16" x14ac:dyDescent="0.2">
      <c r="A500" s="63"/>
      <c r="B500" s="75"/>
      <c r="C500" s="66"/>
      <c r="D500" s="66"/>
      <c r="E500" s="78"/>
      <c r="F500" s="78"/>
      <c r="G500" s="277"/>
      <c r="H500" s="79"/>
      <c r="I500" s="78"/>
      <c r="J500" s="23"/>
    </row>
    <row r="501" spans="1:10" ht="16" x14ac:dyDescent="0.2">
      <c r="A501" s="63"/>
      <c r="B501" s="75" t="s">
        <v>619</v>
      </c>
      <c r="C501" s="66" t="s">
        <v>204</v>
      </c>
      <c r="D501" s="66" t="s">
        <v>411</v>
      </c>
      <c r="E501" s="78">
        <v>180000</v>
      </c>
      <c r="F501" s="109">
        <f>H501-G501</f>
        <v>34.17</v>
      </c>
      <c r="G501" s="479">
        <v>2.0099999999999998</v>
      </c>
      <c r="H501" s="78">
        <v>36.18</v>
      </c>
      <c r="I501" s="144">
        <f>SUM(H501:H506)</f>
        <v>166.09999999999997</v>
      </c>
      <c r="J501" s="23"/>
    </row>
    <row r="502" spans="1:10" ht="16" x14ac:dyDescent="0.2">
      <c r="A502" s="63"/>
      <c r="B502" s="75" t="s">
        <v>619</v>
      </c>
      <c r="C502" s="66" t="s">
        <v>204</v>
      </c>
      <c r="D502" s="173" t="s">
        <v>417</v>
      </c>
      <c r="E502" s="78">
        <v>180000</v>
      </c>
      <c r="F502" s="109">
        <v>121.86</v>
      </c>
      <c r="G502" s="479"/>
      <c r="H502" s="79">
        <f>F502</f>
        <v>121.86</v>
      </c>
      <c r="I502" s="144"/>
      <c r="J502" s="23"/>
    </row>
    <row r="503" spans="1:10" ht="16" x14ac:dyDescent="0.2">
      <c r="A503" s="63"/>
      <c r="B503" s="75" t="s">
        <v>619</v>
      </c>
      <c r="C503" s="66" t="s">
        <v>204</v>
      </c>
      <c r="D503" s="173" t="s">
        <v>412</v>
      </c>
      <c r="E503" s="78">
        <v>10000</v>
      </c>
      <c r="F503" s="109">
        <v>3.42</v>
      </c>
      <c r="G503" s="479"/>
      <c r="H503" s="79">
        <f>F503</f>
        <v>3.42</v>
      </c>
      <c r="I503" s="144"/>
      <c r="J503" s="23"/>
    </row>
    <row r="504" spans="1:10" ht="16" x14ac:dyDescent="0.2">
      <c r="A504" s="63"/>
      <c r="B504" s="75" t="s">
        <v>619</v>
      </c>
      <c r="C504" s="66" t="s">
        <v>204</v>
      </c>
      <c r="D504" s="173" t="s">
        <v>413</v>
      </c>
      <c r="E504" s="78">
        <v>50000</v>
      </c>
      <c r="F504" s="109">
        <v>2.09</v>
      </c>
      <c r="G504" s="479"/>
      <c r="H504" s="79">
        <f>F504</f>
        <v>2.09</v>
      </c>
      <c r="I504" s="144"/>
      <c r="J504" s="23"/>
    </row>
    <row r="505" spans="1:10" ht="16" x14ac:dyDescent="0.2">
      <c r="A505" s="63"/>
      <c r="B505" s="75" t="s">
        <v>619</v>
      </c>
      <c r="C505" s="66" t="s">
        <v>204</v>
      </c>
      <c r="D505" s="173" t="s">
        <v>418</v>
      </c>
      <c r="E505" s="78">
        <v>50000</v>
      </c>
      <c r="F505" s="109">
        <v>2.2000000000000002</v>
      </c>
      <c r="G505" s="479"/>
      <c r="H505" s="79">
        <f>F505</f>
        <v>2.2000000000000002</v>
      </c>
      <c r="I505" s="144"/>
      <c r="J505" s="23"/>
    </row>
    <row r="506" spans="1:10" ht="16" x14ac:dyDescent="0.2">
      <c r="A506" s="63"/>
      <c r="B506" s="75" t="s">
        <v>619</v>
      </c>
      <c r="C506" s="66" t="s">
        <v>204</v>
      </c>
      <c r="D506" s="173" t="s">
        <v>414</v>
      </c>
      <c r="E506" s="78">
        <v>10000</v>
      </c>
      <c r="F506" s="109">
        <v>0.35</v>
      </c>
      <c r="G506" s="479"/>
      <c r="H506" s="79">
        <f>F506</f>
        <v>0.35</v>
      </c>
      <c r="I506" s="144"/>
      <c r="J506" s="23"/>
    </row>
    <row r="507" spans="1:10" ht="16" x14ac:dyDescent="0.2">
      <c r="A507" s="63"/>
      <c r="B507" s="75"/>
      <c r="C507" s="66"/>
      <c r="D507" s="173"/>
      <c r="E507" s="78"/>
      <c r="F507" s="78"/>
      <c r="G507" s="277"/>
      <c r="H507" s="79"/>
      <c r="I507" s="78"/>
      <c r="J507" s="23"/>
    </row>
    <row r="508" spans="1:10" ht="16" x14ac:dyDescent="0.2">
      <c r="A508" s="63"/>
      <c r="B508" s="75" t="s">
        <v>620</v>
      </c>
      <c r="C508" s="66" t="s">
        <v>451</v>
      </c>
      <c r="D508" s="173" t="s">
        <v>411</v>
      </c>
      <c r="E508" s="78">
        <v>370000</v>
      </c>
      <c r="F508" s="109">
        <f>H508-G508</f>
        <v>23.76</v>
      </c>
      <c r="G508" s="479">
        <v>0.66</v>
      </c>
      <c r="H508" s="78">
        <v>24.42</v>
      </c>
      <c r="I508" s="144">
        <f>SUM(H508:H509)</f>
        <v>39.89</v>
      </c>
      <c r="J508" s="23"/>
    </row>
    <row r="509" spans="1:10" ht="16" x14ac:dyDescent="0.2">
      <c r="A509" s="63"/>
      <c r="B509" s="75" t="s">
        <v>620</v>
      </c>
      <c r="C509" s="66" t="s">
        <v>451</v>
      </c>
      <c r="D509" s="173" t="s">
        <v>413</v>
      </c>
      <c r="E509" s="78">
        <v>370000</v>
      </c>
      <c r="F509" s="109">
        <v>15.47</v>
      </c>
      <c r="G509" s="479"/>
      <c r="H509" s="78">
        <f>F509</f>
        <v>15.47</v>
      </c>
      <c r="I509" s="144"/>
      <c r="J509" s="23"/>
    </row>
    <row r="510" spans="1:10" ht="16" x14ac:dyDescent="0.2">
      <c r="A510" s="63"/>
      <c r="B510" s="75"/>
      <c r="C510" s="66"/>
      <c r="D510" s="173"/>
      <c r="E510" s="78"/>
      <c r="F510" s="78"/>
      <c r="G510" s="277"/>
      <c r="H510" s="78"/>
      <c r="I510" s="78"/>
      <c r="J510" s="23"/>
    </row>
    <row r="511" spans="1:10" ht="16" x14ac:dyDescent="0.2">
      <c r="A511" s="63"/>
      <c r="B511" s="75" t="s">
        <v>665</v>
      </c>
      <c r="C511" s="66" t="s">
        <v>664</v>
      </c>
      <c r="D511" s="124" t="s">
        <v>411</v>
      </c>
      <c r="E511" s="78">
        <v>10000</v>
      </c>
      <c r="F511" s="109">
        <f>H511-G511</f>
        <v>0</v>
      </c>
      <c r="G511" s="479">
        <v>0.91</v>
      </c>
      <c r="H511" s="78">
        <v>0.91</v>
      </c>
      <c r="I511" s="144">
        <f>SUM(H511:H511)</f>
        <v>0.91</v>
      </c>
      <c r="J511" s="23"/>
    </row>
    <row r="512" spans="1:10" ht="16" x14ac:dyDescent="0.2">
      <c r="A512" s="63"/>
      <c r="B512" s="75"/>
      <c r="C512" s="66"/>
      <c r="D512" s="66"/>
      <c r="E512" s="79"/>
      <c r="F512" s="78"/>
      <c r="G512" s="277"/>
      <c r="H512" s="79"/>
      <c r="I512" s="78"/>
      <c r="J512" s="23"/>
    </row>
    <row r="513" spans="1:10" ht="16" x14ac:dyDescent="0.2">
      <c r="A513" s="63"/>
      <c r="B513" s="75" t="s">
        <v>715</v>
      </c>
      <c r="C513" s="66" t="s">
        <v>709</v>
      </c>
      <c r="D513" s="66" t="s">
        <v>411</v>
      </c>
      <c r="E513" s="79">
        <v>50000</v>
      </c>
      <c r="F513" s="109">
        <v>5.04</v>
      </c>
      <c r="G513" s="479">
        <v>1.26</v>
      </c>
      <c r="H513" s="79">
        <f>SUM(F513:G513)</f>
        <v>6.3</v>
      </c>
      <c r="I513" s="144">
        <f>SUM(H513:H518)</f>
        <v>36.979999999999997</v>
      </c>
      <c r="J513" s="23"/>
    </row>
    <row r="514" spans="1:10" ht="16" x14ac:dyDescent="0.2">
      <c r="A514" s="63"/>
      <c r="B514" s="75" t="s">
        <v>715</v>
      </c>
      <c r="C514" s="66" t="s">
        <v>709</v>
      </c>
      <c r="D514" s="66" t="s">
        <v>417</v>
      </c>
      <c r="E514" s="79">
        <v>50000</v>
      </c>
      <c r="F514" s="109">
        <v>14.15</v>
      </c>
      <c r="G514" s="479"/>
      <c r="H514" s="79">
        <v>14.15</v>
      </c>
      <c r="I514" s="144"/>
      <c r="J514" s="23"/>
    </row>
    <row r="515" spans="1:10" ht="16" x14ac:dyDescent="0.2">
      <c r="A515" s="63"/>
      <c r="B515" s="75" t="s">
        <v>715</v>
      </c>
      <c r="C515" s="66" t="s">
        <v>709</v>
      </c>
      <c r="D515" s="66" t="s">
        <v>412</v>
      </c>
      <c r="E515" s="79">
        <v>10000</v>
      </c>
      <c r="F515" s="109">
        <v>3.42</v>
      </c>
      <c r="G515" s="479"/>
      <c r="H515" s="79">
        <v>3.42</v>
      </c>
      <c r="I515" s="144"/>
      <c r="J515" s="23"/>
    </row>
    <row r="516" spans="1:10" ht="16" x14ac:dyDescent="0.2">
      <c r="A516" s="63"/>
      <c r="B516" s="75" t="s">
        <v>715</v>
      </c>
      <c r="C516" s="66" t="s">
        <v>709</v>
      </c>
      <c r="D516" s="66" t="s">
        <v>413</v>
      </c>
      <c r="E516" s="79">
        <v>200000</v>
      </c>
      <c r="F516" s="109">
        <v>8.36</v>
      </c>
      <c r="G516" s="479"/>
      <c r="H516" s="79">
        <v>8.36</v>
      </c>
      <c r="I516" s="144"/>
      <c r="J516" s="23"/>
    </row>
    <row r="517" spans="1:10" ht="16" x14ac:dyDescent="0.2">
      <c r="A517" s="63"/>
      <c r="B517" s="75" t="s">
        <v>715</v>
      </c>
      <c r="C517" s="66" t="s">
        <v>709</v>
      </c>
      <c r="D517" s="66" t="s">
        <v>418</v>
      </c>
      <c r="E517" s="79">
        <v>100000</v>
      </c>
      <c r="F517" s="109">
        <v>4.4000000000000004</v>
      </c>
      <c r="G517" s="479"/>
      <c r="H517" s="79">
        <v>4.4000000000000004</v>
      </c>
      <c r="I517" s="144"/>
      <c r="J517" s="23"/>
    </row>
    <row r="518" spans="1:10" ht="16" x14ac:dyDescent="0.2">
      <c r="A518" s="63"/>
      <c r="B518" s="75" t="s">
        <v>715</v>
      </c>
      <c r="C518" s="66" t="s">
        <v>709</v>
      </c>
      <c r="D518" s="66" t="s">
        <v>414</v>
      </c>
      <c r="E518" s="79">
        <v>10000</v>
      </c>
      <c r="F518" s="109">
        <v>0.35</v>
      </c>
      <c r="G518" s="479"/>
      <c r="H518" s="79">
        <v>0.35</v>
      </c>
      <c r="I518" s="144"/>
      <c r="J518" s="23"/>
    </row>
    <row r="519" spans="1:10" ht="16" x14ac:dyDescent="0.2">
      <c r="A519" s="63"/>
      <c r="B519" s="75"/>
      <c r="C519" s="66"/>
      <c r="D519" s="66"/>
      <c r="E519" s="79"/>
      <c r="F519" s="78"/>
      <c r="G519" s="277"/>
      <c r="H519" s="79"/>
      <c r="I519" s="78"/>
      <c r="J519" s="23"/>
    </row>
    <row r="520" spans="1:10" ht="16" x14ac:dyDescent="0.2">
      <c r="A520" s="63"/>
      <c r="B520" s="75" t="s">
        <v>622</v>
      </c>
      <c r="C520" s="66" t="s">
        <v>166</v>
      </c>
      <c r="D520" s="66" t="s">
        <v>411</v>
      </c>
      <c r="E520" s="78">
        <v>100000</v>
      </c>
      <c r="F520" s="109">
        <f>H520-G520</f>
        <v>5.9399999999999995</v>
      </c>
      <c r="G520" s="479">
        <v>0.66</v>
      </c>
      <c r="H520" s="78">
        <v>6.6</v>
      </c>
      <c r="I520" s="144">
        <f>SUM(H520:H521)</f>
        <v>10.78</v>
      </c>
      <c r="J520" s="23"/>
    </row>
    <row r="521" spans="1:10" ht="16" x14ac:dyDescent="0.2">
      <c r="A521" s="63"/>
      <c r="B521" s="75" t="s">
        <v>622</v>
      </c>
      <c r="C521" s="66" t="s">
        <v>166</v>
      </c>
      <c r="D521" s="66" t="s">
        <v>413</v>
      </c>
      <c r="E521" s="78">
        <v>100000</v>
      </c>
      <c r="F521" s="109">
        <v>4.18</v>
      </c>
      <c r="G521" s="479"/>
      <c r="H521" s="78">
        <f>F521</f>
        <v>4.18</v>
      </c>
      <c r="I521" s="144"/>
      <c r="J521" s="23"/>
    </row>
    <row r="522" spans="1:10" ht="16" x14ac:dyDescent="0.2">
      <c r="A522" s="63"/>
      <c r="B522" s="75"/>
      <c r="C522" s="66"/>
      <c r="D522" s="66"/>
      <c r="E522" s="78"/>
      <c r="F522" s="78"/>
      <c r="G522" s="277"/>
      <c r="H522" s="78"/>
      <c r="I522" s="78"/>
      <c r="J522" s="23"/>
    </row>
    <row r="523" spans="1:10" ht="16" x14ac:dyDescent="0.2">
      <c r="A523" s="63"/>
      <c r="B523" s="75" t="s">
        <v>723</v>
      </c>
      <c r="C523" s="66" t="s">
        <v>746</v>
      </c>
      <c r="D523" s="66" t="s">
        <v>411</v>
      </c>
      <c r="E523" s="78">
        <v>10000</v>
      </c>
      <c r="F523" s="109">
        <v>0</v>
      </c>
      <c r="G523" s="479">
        <v>0.91</v>
      </c>
      <c r="H523" s="78">
        <f>SUM(F523:G523)</f>
        <v>0.91</v>
      </c>
      <c r="I523" s="144">
        <f>H523</f>
        <v>0.91</v>
      </c>
      <c r="J523" s="23"/>
    </row>
    <row r="524" spans="1:10" ht="16" x14ac:dyDescent="0.2">
      <c r="A524" s="63"/>
      <c r="B524" s="75"/>
      <c r="C524" s="66"/>
      <c r="D524" s="66"/>
      <c r="E524" s="79"/>
      <c r="F524" s="78"/>
      <c r="G524" s="277"/>
      <c r="H524" s="79"/>
      <c r="I524" s="78"/>
      <c r="J524" s="23"/>
    </row>
    <row r="525" spans="1:10" ht="16" x14ac:dyDescent="0.2">
      <c r="A525" s="63"/>
      <c r="B525" s="75" t="s">
        <v>623</v>
      </c>
      <c r="C525" s="66" t="s">
        <v>86</v>
      </c>
      <c r="D525" s="66" t="s">
        <v>411</v>
      </c>
      <c r="E525" s="78">
        <v>10000</v>
      </c>
      <c r="F525" s="109">
        <v>0</v>
      </c>
      <c r="G525" s="479">
        <v>3.08</v>
      </c>
      <c r="H525" s="78">
        <v>3.08</v>
      </c>
      <c r="I525" s="144">
        <f>SUM(H525:H526)</f>
        <v>3.5</v>
      </c>
      <c r="J525" s="211"/>
    </row>
    <row r="526" spans="1:10" ht="16" x14ac:dyDescent="0.2">
      <c r="A526" s="122"/>
      <c r="B526" s="75" t="s">
        <v>623</v>
      </c>
      <c r="C526" s="66" t="s">
        <v>86</v>
      </c>
      <c r="D526" s="124" t="s">
        <v>413</v>
      </c>
      <c r="E526" s="152">
        <v>10000</v>
      </c>
      <c r="F526" s="109">
        <v>0.42</v>
      </c>
      <c r="G526" s="479"/>
      <c r="H526" s="79">
        <f>F526</f>
        <v>0.42</v>
      </c>
      <c r="I526" s="144"/>
      <c r="J526" s="23"/>
    </row>
    <row r="527" spans="1:10" ht="16" x14ac:dyDescent="0.2">
      <c r="A527" s="122"/>
      <c r="B527" s="75"/>
      <c r="C527" s="66"/>
      <c r="D527" s="124"/>
      <c r="E527" s="152"/>
      <c r="F527" s="78"/>
      <c r="G527" s="277"/>
      <c r="H527" s="79"/>
      <c r="I527" s="78"/>
      <c r="J527" s="23"/>
    </row>
    <row r="528" spans="1:10" ht="16" x14ac:dyDescent="0.2">
      <c r="A528" s="122"/>
      <c r="B528" s="75" t="s">
        <v>1090</v>
      </c>
      <c r="C528" s="66" t="s">
        <v>1091</v>
      </c>
      <c r="D528" s="124" t="s">
        <v>411</v>
      </c>
      <c r="E528" s="152">
        <v>250000</v>
      </c>
      <c r="F528" s="109">
        <v>12.72</v>
      </c>
      <c r="G528" s="479">
        <v>0.53</v>
      </c>
      <c r="H528" s="79">
        <v>13.25</v>
      </c>
      <c r="I528" s="144">
        <v>13.25</v>
      </c>
      <c r="J528" s="23"/>
    </row>
    <row r="529" spans="1:10" ht="16" x14ac:dyDescent="0.2">
      <c r="A529" s="122"/>
      <c r="B529" s="75"/>
      <c r="C529" s="66"/>
      <c r="D529" s="124"/>
      <c r="E529" s="152"/>
      <c r="F529" s="78"/>
      <c r="G529" s="277"/>
      <c r="H529" s="79"/>
      <c r="I529" s="78"/>
      <c r="J529" s="23"/>
    </row>
    <row r="530" spans="1:10" ht="16" x14ac:dyDescent="0.2">
      <c r="A530" s="122"/>
      <c r="B530" s="75" t="s">
        <v>929</v>
      </c>
      <c r="C530" s="66" t="s">
        <v>526</v>
      </c>
      <c r="D530" s="124" t="s">
        <v>411</v>
      </c>
      <c r="E530" s="152">
        <v>10000</v>
      </c>
      <c r="F530" s="109">
        <v>0</v>
      </c>
      <c r="G530" s="479">
        <v>0.66</v>
      </c>
      <c r="H530" s="79">
        <v>0.66</v>
      </c>
      <c r="I530" s="144">
        <f>SUM(H530:H533)</f>
        <v>9.86</v>
      </c>
      <c r="J530" s="23" t="s">
        <v>1200</v>
      </c>
    </row>
    <row r="531" spans="1:10" ht="16" x14ac:dyDescent="0.2">
      <c r="A531" s="122"/>
      <c r="B531" s="75" t="s">
        <v>929</v>
      </c>
      <c r="C531" s="66" t="s">
        <v>526</v>
      </c>
      <c r="D531" s="124" t="s">
        <v>412</v>
      </c>
      <c r="E531" s="152">
        <v>10000</v>
      </c>
      <c r="F531" s="109">
        <v>3.42</v>
      </c>
      <c r="G531" s="479"/>
      <c r="H531" s="79">
        <v>3.42</v>
      </c>
      <c r="I531" s="144"/>
      <c r="J531" s="23"/>
    </row>
    <row r="532" spans="1:10" ht="16" x14ac:dyDescent="0.2">
      <c r="A532" s="122"/>
      <c r="B532" s="75" t="s">
        <v>929</v>
      </c>
      <c r="C532" s="66" t="s">
        <v>526</v>
      </c>
      <c r="D532" s="124" t="s">
        <v>413</v>
      </c>
      <c r="E532" s="152">
        <v>130000</v>
      </c>
      <c r="F532" s="109">
        <v>5.43</v>
      </c>
      <c r="G532" s="479"/>
      <c r="H532" s="79">
        <v>5.43</v>
      </c>
      <c r="I532" s="144"/>
      <c r="J532" s="23"/>
    </row>
    <row r="533" spans="1:10" ht="16" x14ac:dyDescent="0.2">
      <c r="A533" s="122"/>
      <c r="B533" s="75" t="s">
        <v>929</v>
      </c>
      <c r="C533" s="66" t="s">
        <v>526</v>
      </c>
      <c r="D533" s="124" t="s">
        <v>414</v>
      </c>
      <c r="E533" s="152">
        <v>10000</v>
      </c>
      <c r="F533" s="109">
        <v>0.35</v>
      </c>
      <c r="G533" s="479"/>
      <c r="H533" s="79">
        <v>0.35</v>
      </c>
      <c r="I533" s="144"/>
      <c r="J533" s="23"/>
    </row>
    <row r="534" spans="1:10" ht="16" x14ac:dyDescent="0.2">
      <c r="A534" s="122"/>
      <c r="B534" s="123"/>
      <c r="C534" s="124"/>
      <c r="D534" s="124"/>
      <c r="E534" s="152"/>
      <c r="F534" s="78"/>
      <c r="G534" s="277"/>
      <c r="H534" s="79"/>
      <c r="I534" s="78"/>
      <c r="J534" s="23"/>
    </row>
    <row r="535" spans="1:10" ht="16" x14ac:dyDescent="0.2">
      <c r="A535" s="136"/>
      <c r="B535" s="137"/>
      <c r="C535" s="134" t="s">
        <v>400</v>
      </c>
      <c r="D535" s="134"/>
      <c r="E535" s="153"/>
      <c r="F535" s="135"/>
      <c r="G535" s="578"/>
      <c r="H535" s="135"/>
      <c r="I535" s="144">
        <f>SUM(I5:I534)</f>
        <v>3246.6800000000012</v>
      </c>
      <c r="J535" s="231"/>
    </row>
    <row r="536" spans="1:10" ht="16" x14ac:dyDescent="0.2">
      <c r="A536" s="23"/>
      <c r="B536" s="23"/>
      <c r="C536" s="23"/>
      <c r="D536" s="66"/>
      <c r="E536" s="79"/>
      <c r="F536" s="78"/>
      <c r="G536" s="277"/>
      <c r="H536" s="79"/>
      <c r="I536" s="144"/>
      <c r="J536" s="23"/>
    </row>
    <row r="537" spans="1:10" ht="16" x14ac:dyDescent="0.2">
      <c r="A537" s="131"/>
      <c r="B537" s="137"/>
      <c r="C537" s="134" t="s">
        <v>400</v>
      </c>
      <c r="D537" s="134"/>
      <c r="E537" s="153"/>
      <c r="F537" s="153"/>
      <c r="G537" s="153">
        <f>SUM(G5:G535)</f>
        <v>381.80999999999995</v>
      </c>
      <c r="H537" s="135"/>
      <c r="J537" s="133"/>
    </row>
    <row r="538" spans="1:10" ht="16" x14ac:dyDescent="0.2">
      <c r="A538" s="596"/>
      <c r="B538" s="597"/>
      <c r="C538" s="598"/>
      <c r="D538" s="143"/>
      <c r="E538" s="154"/>
      <c r="F538" s="162"/>
      <c r="G538" s="490"/>
      <c r="H538" s="93"/>
      <c r="I538" s="144">
        <f>SUM(I535:I535)</f>
        <v>3246.6800000000012</v>
      </c>
      <c r="J538" s="94"/>
    </row>
    <row r="539" spans="1:10" ht="16" x14ac:dyDescent="0.2">
      <c r="A539" s="599" t="s">
        <v>439</v>
      </c>
      <c r="B539" s="600"/>
      <c r="C539" s="601"/>
      <c r="D539" s="259"/>
      <c r="E539" s="265"/>
      <c r="F539" s="264"/>
      <c r="G539" s="482"/>
      <c r="H539" s="264"/>
      <c r="I539" s="264">
        <f>SUM(I540:I552)</f>
        <v>-13.459999999999999</v>
      </c>
      <c r="J539" s="261"/>
    </row>
    <row r="540" spans="1:10" ht="16" x14ac:dyDescent="0.2">
      <c r="A540" s="63"/>
      <c r="B540" s="275">
        <v>2303</v>
      </c>
      <c r="C540" s="279" t="s">
        <v>842</v>
      </c>
      <c r="D540" s="279" t="s">
        <v>411</v>
      </c>
      <c r="E540" s="486">
        <v>10000</v>
      </c>
      <c r="F540" s="301">
        <v>0</v>
      </c>
      <c r="G540" s="587">
        <v>-16.04</v>
      </c>
      <c r="H540" s="282">
        <v>-16.04</v>
      </c>
      <c r="I540" s="367">
        <f>G540+F541</f>
        <v>-16.88</v>
      </c>
      <c r="J540" s="275" t="s">
        <v>1192</v>
      </c>
    </row>
    <row r="541" spans="1:10" ht="16" x14ac:dyDescent="0.2">
      <c r="A541" s="63"/>
      <c r="B541" s="275">
        <v>2303</v>
      </c>
      <c r="C541" s="279" t="s">
        <v>842</v>
      </c>
      <c r="D541" s="279" t="s">
        <v>413</v>
      </c>
      <c r="E541" s="280">
        <v>10000</v>
      </c>
      <c r="F541" s="301">
        <v>-0.84</v>
      </c>
      <c r="G541" s="480"/>
      <c r="H541" s="282">
        <v>0.42</v>
      </c>
      <c r="I541" s="367"/>
      <c r="J541" s="275"/>
    </row>
    <row r="542" spans="1:10" ht="16" x14ac:dyDescent="0.2">
      <c r="A542" s="63"/>
      <c r="B542" s="75" t="s">
        <v>616</v>
      </c>
      <c r="C542" s="66" t="s">
        <v>437</v>
      </c>
      <c r="D542" s="66" t="s">
        <v>411</v>
      </c>
      <c r="E542" s="78">
        <v>100000</v>
      </c>
      <c r="F542" s="109">
        <v>0</v>
      </c>
      <c r="G542" s="479">
        <v>0</v>
      </c>
      <c r="H542" s="78">
        <f>F542+G542</f>
        <v>0</v>
      </c>
      <c r="I542" s="144">
        <f>SUM(H542:H543)</f>
        <v>3.42</v>
      </c>
      <c r="J542" s="275" t="s">
        <v>1199</v>
      </c>
    </row>
    <row r="543" spans="1:10" ht="16" x14ac:dyDescent="0.2">
      <c r="A543" s="63"/>
      <c r="B543" s="75" t="s">
        <v>616</v>
      </c>
      <c r="C543" s="66" t="s">
        <v>437</v>
      </c>
      <c r="D543" s="66" t="s">
        <v>412</v>
      </c>
      <c r="E543" s="78">
        <v>10000</v>
      </c>
      <c r="F543" s="109">
        <v>3.42</v>
      </c>
      <c r="G543" s="479"/>
      <c r="H543" s="78">
        <v>3.42</v>
      </c>
      <c r="I543" s="144"/>
      <c r="J543" s="275"/>
    </row>
    <row r="544" spans="1:10" ht="16" x14ac:dyDescent="0.2">
      <c r="A544" s="63"/>
      <c r="B544" s="275"/>
      <c r="C544" s="279"/>
      <c r="D544" s="591"/>
      <c r="E544" s="280"/>
      <c r="F544" s="301"/>
      <c r="G544" s="480"/>
      <c r="H544" s="282"/>
      <c r="I544" s="367"/>
      <c r="J544" s="275"/>
    </row>
    <row r="545" spans="1:10" ht="16" x14ac:dyDescent="0.2">
      <c r="A545" s="63"/>
      <c r="B545" s="275"/>
      <c r="C545" s="279"/>
      <c r="D545" s="591"/>
      <c r="E545" s="280"/>
      <c r="F545" s="301"/>
      <c r="G545" s="480"/>
      <c r="H545" s="282"/>
      <c r="I545" s="367"/>
      <c r="J545" s="275"/>
    </row>
    <row r="546" spans="1:10" ht="16" x14ac:dyDescent="0.2">
      <c r="A546" s="63"/>
      <c r="B546" s="275"/>
      <c r="C546" s="279"/>
      <c r="D546" s="591"/>
      <c r="E546" s="280"/>
      <c r="F546" s="301"/>
      <c r="G546" s="480"/>
      <c r="H546" s="282"/>
      <c r="I546" s="367"/>
      <c r="J546" s="275"/>
    </row>
    <row r="547" spans="1:10" ht="16" x14ac:dyDescent="0.2">
      <c r="A547" s="63"/>
      <c r="B547" s="275"/>
      <c r="C547" s="279"/>
      <c r="D547" s="591"/>
      <c r="E547" s="280"/>
      <c r="F547" s="301"/>
      <c r="G547" s="480"/>
      <c r="H547" s="282"/>
      <c r="I547" s="367"/>
      <c r="J547" s="275"/>
    </row>
    <row r="548" spans="1:10" ht="16" x14ac:dyDescent="0.2">
      <c r="A548" s="63"/>
      <c r="B548" s="275"/>
      <c r="C548" s="279"/>
      <c r="D548" s="591"/>
      <c r="E548" s="280"/>
      <c r="F548" s="301"/>
      <c r="G548" s="480"/>
      <c r="H548" s="282"/>
      <c r="I548" s="367"/>
      <c r="J548" s="275"/>
    </row>
    <row r="549" spans="1:10" ht="16" x14ac:dyDescent="0.2">
      <c r="A549" s="63"/>
      <c r="B549" s="75"/>
      <c r="C549" s="66"/>
      <c r="D549" s="173"/>
      <c r="E549" s="78"/>
      <c r="F549" s="109"/>
      <c r="G549" s="479"/>
      <c r="H549" s="79"/>
      <c r="I549" s="144"/>
      <c r="J549" s="23"/>
    </row>
    <row r="550" spans="1:10" ht="16" x14ac:dyDescent="0.2">
      <c r="A550" s="63"/>
      <c r="B550" s="75"/>
      <c r="C550" s="66"/>
      <c r="D550" s="66"/>
      <c r="E550" s="78"/>
      <c r="F550" s="109"/>
      <c r="G550" s="479"/>
      <c r="H550" s="79"/>
      <c r="I550" s="144"/>
      <c r="J550" s="23"/>
    </row>
    <row r="551" spans="1:10" ht="16" x14ac:dyDescent="0.2">
      <c r="A551" s="63"/>
      <c r="B551" s="75"/>
      <c r="C551" s="66"/>
      <c r="D551" s="124"/>
      <c r="E551" s="152"/>
      <c r="F551" s="109"/>
      <c r="G551" s="479"/>
      <c r="H551" s="79"/>
      <c r="I551" s="144"/>
      <c r="J551" s="23"/>
    </row>
    <row r="552" spans="1:10" ht="16" x14ac:dyDescent="0.2">
      <c r="A552" s="63"/>
      <c r="B552" s="75"/>
      <c r="C552" s="66"/>
      <c r="D552" s="173"/>
      <c r="E552" s="78"/>
      <c r="F552" s="252"/>
      <c r="G552" s="479"/>
      <c r="H552" s="78"/>
      <c r="I552" s="144"/>
      <c r="J552" s="23"/>
    </row>
    <row r="553" spans="1:10" ht="16" x14ac:dyDescent="0.2">
      <c r="A553" s="605" t="s">
        <v>52</v>
      </c>
      <c r="B553" s="606"/>
      <c r="C553" s="607"/>
      <c r="D553" s="316"/>
      <c r="E553" s="317"/>
      <c r="F553" s="318">
        <f>SUM(F540:F552)</f>
        <v>2.58</v>
      </c>
      <c r="G553" s="483">
        <f>SUM(G540:G552)</f>
        <v>-16.04</v>
      </c>
      <c r="H553" s="319"/>
      <c r="I553" s="370">
        <f>I538+I539</f>
        <v>3233.2200000000012</v>
      </c>
      <c r="J553" s="320"/>
    </row>
    <row r="554" spans="1:10" ht="31" x14ac:dyDescent="0.55000000000000004">
      <c r="A554" s="182"/>
      <c r="B554" s="182"/>
      <c r="C554" s="183" t="s">
        <v>388</v>
      </c>
      <c r="D554" s="526" t="s">
        <v>1155</v>
      </c>
      <c r="E554" s="527">
        <v>45793</v>
      </c>
      <c r="F554" s="491"/>
      <c r="G554" s="492"/>
      <c r="H554" s="186"/>
      <c r="I554" s="187"/>
      <c r="J554" s="188"/>
    </row>
    <row r="555" spans="1:10" s="344" customFormat="1" x14ac:dyDescent="0.15">
      <c r="A555"/>
      <c r="B555"/>
      <c r="C555"/>
      <c r="D555"/>
      <c r="E555" s="149"/>
      <c r="F555" s="145"/>
      <c r="G555" s="13"/>
      <c r="H555"/>
      <c r="I555"/>
      <c r="J555"/>
    </row>
    <row r="556" spans="1:10" x14ac:dyDescent="0.15">
      <c r="F556" s="351" t="s">
        <v>1043</v>
      </c>
      <c r="G556" s="568">
        <f>I553-G557</f>
        <v>2867.4500000000012</v>
      </c>
      <c r="H556" s="562">
        <f>SUM(G556:G557)</f>
        <v>3233.2200000000012</v>
      </c>
    </row>
    <row r="557" spans="1:10" x14ac:dyDescent="0.15">
      <c r="F557" s="351" t="s">
        <v>1044</v>
      </c>
      <c r="G557" s="568">
        <f>G553+G537</f>
        <v>365.76999999999992</v>
      </c>
      <c r="I557" s="561"/>
    </row>
    <row r="558" spans="1:10" s="344" customFormat="1" x14ac:dyDescent="0.15">
      <c r="A558"/>
      <c r="B558"/>
      <c r="C558"/>
      <c r="D558"/>
      <c r="E558" s="149"/>
      <c r="F558" s="247"/>
      <c r="G558" s="550"/>
      <c r="H558"/>
      <c r="I558" s="18"/>
      <c r="J558"/>
    </row>
    <row r="560" spans="1:10" s="182" customFormat="1" ht="23" x14ac:dyDescent="0.25">
      <c r="A560"/>
      <c r="B560"/>
      <c r="C560"/>
      <c r="D560"/>
      <c r="E560" s="149"/>
      <c r="F560" s="247"/>
      <c r="G560" s="476"/>
      <c r="H560"/>
      <c r="I560" s="18"/>
      <c r="J560"/>
    </row>
    <row r="563" spans="2:9" x14ac:dyDescent="0.15">
      <c r="F563" s="351"/>
      <c r="G563" s="568"/>
      <c r="I563" s="561"/>
    </row>
    <row r="564" spans="2:9" x14ac:dyDescent="0.15">
      <c r="G564" s="550"/>
    </row>
    <row r="569" spans="2:9" x14ac:dyDescent="0.15">
      <c r="E569" s="563"/>
      <c r="F569" s="563"/>
      <c r="G569" s="13"/>
      <c r="I569"/>
    </row>
    <row r="570" spans="2:9" x14ac:dyDescent="0.15">
      <c r="E570" s="563"/>
      <c r="F570" s="563"/>
      <c r="G570" s="13"/>
      <c r="I570"/>
    </row>
    <row r="571" spans="2:9" ht="16" x14ac:dyDescent="0.2">
      <c r="B571" s="258"/>
      <c r="C571" s="102"/>
      <c r="D571" s="102"/>
      <c r="E571" s="564"/>
      <c r="F571" s="565"/>
      <c r="G571" s="566"/>
      <c r="H571" s="565"/>
      <c r="I571" s="565"/>
    </row>
    <row r="572" spans="2:9" ht="16" x14ac:dyDescent="0.2">
      <c r="B572" s="258"/>
      <c r="C572" s="102"/>
      <c r="D572" s="102"/>
      <c r="E572" s="564"/>
      <c r="F572" s="565"/>
      <c r="G572" s="567"/>
      <c r="H572" s="565"/>
      <c r="I572" s="565"/>
    </row>
    <row r="573" spans="2:9" x14ac:dyDescent="0.15">
      <c r="E573" s="563"/>
      <c r="F573" s="563"/>
      <c r="G573" s="13"/>
      <c r="I573"/>
    </row>
  </sheetData>
  <mergeCells count="4">
    <mergeCell ref="A2:C2"/>
    <mergeCell ref="A538:C538"/>
    <mergeCell ref="A539:C539"/>
    <mergeCell ref="A553:C553"/>
  </mergeCells>
  <conditionalFormatting sqref="A110:A114 A121">
    <cfRule type="duplicateValues" dxfId="1631" priority="44"/>
  </conditionalFormatting>
  <conditionalFormatting sqref="B11">
    <cfRule type="duplicateValues" dxfId="1630" priority="452"/>
    <cfRule type="duplicateValues" dxfId="1629" priority="453"/>
  </conditionalFormatting>
  <conditionalFormatting sqref="B109:B126">
    <cfRule type="duplicateValues" dxfId="1628" priority="46"/>
  </conditionalFormatting>
  <conditionalFormatting sqref="B115:B120 B122:B126">
    <cfRule type="duplicateValues" dxfId="1627" priority="43"/>
  </conditionalFormatting>
  <conditionalFormatting sqref="B263:B277">
    <cfRule type="duplicateValues" dxfId="1626" priority="30"/>
    <cfRule type="duplicateValues" dxfId="1625" priority="31"/>
  </conditionalFormatting>
  <conditionalFormatting sqref="B542:B543">
    <cfRule type="duplicateValues" dxfId="1624" priority="491"/>
  </conditionalFormatting>
  <conditionalFormatting sqref="B544:B548 B540:B541">
    <cfRule type="duplicateValues" dxfId="1623" priority="4"/>
    <cfRule type="duplicateValues" dxfId="1622" priority="5"/>
  </conditionalFormatting>
  <conditionalFormatting sqref="B549:B550">
    <cfRule type="duplicateValues" dxfId="1621" priority="19"/>
    <cfRule type="duplicateValues" dxfId="1620" priority="20"/>
  </conditionalFormatting>
  <conditionalFormatting sqref="B551">
    <cfRule type="duplicateValues" dxfId="1619" priority="22"/>
    <cfRule type="duplicateValues" dxfId="1618" priority="23"/>
  </conditionalFormatting>
  <conditionalFormatting sqref="B552">
    <cfRule type="duplicateValues" dxfId="1617" priority="48"/>
  </conditionalFormatting>
  <conditionalFormatting sqref="B553:B562 B206:B262 B537:B539 B278:B534">
    <cfRule type="duplicateValues" dxfId="1616" priority="26"/>
  </conditionalFormatting>
  <conditionalFormatting sqref="B553:B562 B537:B539 B206:B535">
    <cfRule type="duplicateValues" dxfId="1615" priority="25"/>
  </conditionalFormatting>
  <conditionalFormatting sqref="B553:B562">
    <cfRule type="duplicateValues" dxfId="1614" priority="28"/>
  </conditionalFormatting>
  <conditionalFormatting sqref="B563:B570 B573:B1048576">
    <cfRule type="duplicateValues" dxfId="1613" priority="42"/>
  </conditionalFormatting>
  <conditionalFormatting sqref="B563:B1048576 B10 B1:B6 B12:B108 B202:B205 B127:B200">
    <cfRule type="duplicateValues" dxfId="1612" priority="40"/>
  </conditionalFormatting>
  <conditionalFormatting sqref="B563:B1048576">
    <cfRule type="duplicateValues" dxfId="1611" priority="39"/>
  </conditionalFormatting>
  <conditionalFormatting sqref="C11">
    <cfRule type="duplicateValues" dxfId="1610" priority="466"/>
  </conditionalFormatting>
  <conditionalFormatting sqref="C175:C185">
    <cfRule type="duplicateValues" dxfId="1609" priority="47"/>
  </conditionalFormatting>
  <conditionalFormatting sqref="C231">
    <cfRule type="duplicateValues" dxfId="1608" priority="33"/>
  </conditionalFormatting>
  <conditionalFormatting sqref="C263:C277">
    <cfRule type="duplicateValues" dxfId="1607" priority="32"/>
  </conditionalFormatting>
  <conditionalFormatting sqref="C542:C543">
    <cfRule type="duplicateValues" dxfId="1606" priority="495"/>
  </conditionalFormatting>
  <conditionalFormatting sqref="C544:C548 C540:C541">
    <cfRule type="duplicateValues" dxfId="1605" priority="6"/>
  </conditionalFormatting>
  <conditionalFormatting sqref="C549:C550">
    <cfRule type="duplicateValues" dxfId="1604" priority="21"/>
  </conditionalFormatting>
  <conditionalFormatting sqref="C551">
    <cfRule type="duplicateValues" dxfId="1603" priority="24"/>
  </conditionalFormatting>
  <conditionalFormatting sqref="C552">
    <cfRule type="duplicateValues" dxfId="1602" priority="49"/>
  </conditionalFormatting>
  <conditionalFormatting sqref="C553:C562 C206:C262 C537:C539 C278:C447 C449:C534">
    <cfRule type="duplicateValues" dxfId="1601" priority="29"/>
  </conditionalFormatting>
  <conditionalFormatting sqref="C563:C1048576 A110:A114 A121 C10 C1:C6 C202:C205 C12:C200">
    <cfRule type="duplicateValues" dxfId="1600" priority="45"/>
  </conditionalFormatting>
  <conditionalFormatting sqref="C571:C572">
    <cfRule type="duplicateValues" dxfId="1599" priority="35"/>
  </conditionalFormatting>
  <conditionalFormatting sqref="J20:J167 J169:J177 J179:J188 J190:J202 J207:J209 J211:J220 J222:J294 J304:J329 J331:J351 J353:J416 J426:J449 J451:J524 J526:J534 J536:J537">
    <cfRule type="notContainsBlanks" dxfId="1598" priority="41">
      <formula>LEN(TRIM(J20))&gt;0</formula>
    </cfRule>
  </conditionalFormatting>
  <conditionalFormatting sqref="J204:J205 J297:J299">
    <cfRule type="notContainsBlanks" dxfId="1597" priority="27">
      <formula>LEN(TRIM(J204))&gt;0</formula>
    </cfRule>
  </conditionalFormatting>
  <conditionalFormatting sqref="J571:J572">
    <cfRule type="notContainsBlanks" dxfId="1596" priority="34">
      <formula>LEN(TRIM(J571))&gt;0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8404-CB08-FD4A-A727-CC4FBC64BA35}">
  <dimension ref="A1:AC574"/>
  <sheetViews>
    <sheetView topLeftCell="A534" zoomScale="140" zoomScaleNormal="140" workbookViewId="0">
      <selection activeCell="A534" sqref="A1:XFD1048576"/>
    </sheetView>
  </sheetViews>
  <sheetFormatPr baseColWidth="10" defaultColWidth="11.5" defaultRowHeight="13" x14ac:dyDescent="0.15"/>
  <cols>
    <col min="1" max="1" width="3.83203125" customWidth="1"/>
    <col min="2" max="2" width="5.1640625" customWidth="1"/>
    <col min="3" max="3" width="26.5" customWidth="1"/>
    <col min="4" max="4" width="9.164062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17.66406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1183</v>
      </c>
      <c r="H2" s="77" t="s">
        <v>459</v>
      </c>
      <c r="I2" s="365">
        <v>45809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589">
        <v>0</v>
      </c>
      <c r="G5" s="588">
        <v>0.53</v>
      </c>
      <c r="H5" s="485">
        <v>0.53</v>
      </c>
      <c r="I5" s="590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251">
        <v>0</v>
      </c>
      <c r="G7" s="480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251">
        <v>0.42</v>
      </c>
      <c r="G8" s="480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30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301">
        <v>0</v>
      </c>
      <c r="G10" s="480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301">
        <v>0.42</v>
      </c>
      <c r="G11" s="480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282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301">
        <v>0</v>
      </c>
      <c r="G13" s="587">
        <v>8.02</v>
      </c>
      <c r="H13" s="282">
        <v>8.02</v>
      </c>
      <c r="I13" s="367">
        <f>G13+F14</f>
        <v>8.44</v>
      </c>
      <c r="J13" s="275" t="s">
        <v>534</v>
      </c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301">
        <v>0.42</v>
      </c>
      <c r="G14" s="480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282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301">
        <f>H16-G16</f>
        <v>0</v>
      </c>
      <c r="G16" s="480">
        <v>2.0099999999999998</v>
      </c>
      <c r="H16" s="282">
        <v>2.0099999999999998</v>
      </c>
      <c r="I16" s="367">
        <f>SUM(H16:H21)</f>
        <v>5.6099999999999994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>
        <v>10000</v>
      </c>
      <c r="F17" s="301">
        <v>2.21</v>
      </c>
      <c r="G17" s="480">
        <v>0</v>
      </c>
      <c r="H17" s="282">
        <v>2.21</v>
      </c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>
        <v>10000</v>
      </c>
      <c r="F18" s="301">
        <v>0.68</v>
      </c>
      <c r="G18" s="480"/>
      <c r="H18" s="282">
        <v>0.68</v>
      </c>
      <c r="I18" s="367"/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301">
        <v>0.42</v>
      </c>
      <c r="G19" s="480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301">
        <v>0.22</v>
      </c>
      <c r="G20" s="480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301">
        <v>7.0000000000000007E-2</v>
      </c>
      <c r="G21" s="480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275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78"/>
      <c r="G27" s="63"/>
      <c r="H27" s="78"/>
      <c r="I27" s="78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250000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250000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78"/>
      <c r="G30" s="277"/>
      <c r="H30" s="78"/>
      <c r="I30" s="78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411</v>
      </c>
      <c r="E31" s="79">
        <v>10000</v>
      </c>
      <c r="F31" s="109">
        <v>0</v>
      </c>
      <c r="G31" s="479">
        <v>3.08</v>
      </c>
      <c r="H31" s="78">
        <v>3.08</v>
      </c>
      <c r="I31" s="144">
        <f>SUM(H31:H36)</f>
        <v>8.14</v>
      </c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417</v>
      </c>
      <c r="E32" s="79">
        <v>5000</v>
      </c>
      <c r="F32" s="109">
        <v>3.39</v>
      </c>
      <c r="G32" s="479"/>
      <c r="H32" s="78">
        <v>3.39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412</v>
      </c>
      <c r="E33" s="79">
        <v>2000</v>
      </c>
      <c r="F33" s="109">
        <v>0.68</v>
      </c>
      <c r="G33" s="479"/>
      <c r="H33" s="78">
        <v>0.68</v>
      </c>
      <c r="I33" s="144"/>
      <c r="J33" s="23"/>
    </row>
    <row r="34" spans="1:10" ht="16" x14ac:dyDescent="0.2">
      <c r="A34" s="63"/>
      <c r="B34" s="75" t="s">
        <v>1105</v>
      </c>
      <c r="C34" s="66" t="s">
        <v>1106</v>
      </c>
      <c r="D34" s="66" t="s">
        <v>413</v>
      </c>
      <c r="E34" s="79">
        <v>10000</v>
      </c>
      <c r="F34" s="109">
        <v>0.42</v>
      </c>
      <c r="G34" s="479"/>
      <c r="H34" s="78">
        <v>0.42</v>
      </c>
      <c r="I34" s="144"/>
      <c r="J34" s="23"/>
    </row>
    <row r="35" spans="1:10" ht="16" x14ac:dyDescent="0.2">
      <c r="A35" s="63"/>
      <c r="B35" s="75" t="s">
        <v>1105</v>
      </c>
      <c r="C35" s="66" t="s">
        <v>1106</v>
      </c>
      <c r="D35" s="66" t="s">
        <v>418</v>
      </c>
      <c r="E35" s="79">
        <v>5000</v>
      </c>
      <c r="F35" s="109">
        <v>0.22</v>
      </c>
      <c r="G35" s="479"/>
      <c r="H35" s="78">
        <v>0.22</v>
      </c>
      <c r="I35" s="144"/>
      <c r="J35" s="23"/>
    </row>
    <row r="36" spans="1:10" ht="16" x14ac:dyDescent="0.2">
      <c r="A36" s="63"/>
      <c r="B36" s="75" t="s">
        <v>1105</v>
      </c>
      <c r="C36" s="66" t="s">
        <v>1106</v>
      </c>
      <c r="D36" s="66" t="s">
        <v>414</v>
      </c>
      <c r="E36" s="79">
        <v>10000</v>
      </c>
      <c r="F36" s="109">
        <v>0.35</v>
      </c>
      <c r="G36" s="479"/>
      <c r="H36" s="78">
        <v>0.35</v>
      </c>
      <c r="I36" s="144"/>
      <c r="J36" s="23"/>
    </row>
    <row r="37" spans="1:10" ht="16" x14ac:dyDescent="0.2">
      <c r="A37" s="63"/>
      <c r="B37" s="75"/>
      <c r="C37" s="66"/>
      <c r="D37" s="66"/>
      <c r="E37" s="79"/>
      <c r="F37" s="78"/>
      <c r="G37" s="277"/>
      <c r="H37" s="78"/>
      <c r="I37" s="78"/>
      <c r="J37" s="23"/>
    </row>
    <row r="38" spans="1:10" ht="16" x14ac:dyDescent="0.2">
      <c r="A38" s="63"/>
      <c r="B38" s="75" t="s">
        <v>542</v>
      </c>
      <c r="C38" s="66" t="s">
        <v>89</v>
      </c>
      <c r="D38" s="66" t="s">
        <v>411</v>
      </c>
      <c r="E38" s="79">
        <v>10000</v>
      </c>
      <c r="F38" s="109">
        <v>0</v>
      </c>
      <c r="G38" s="479">
        <f>H38-F38</f>
        <v>8.02</v>
      </c>
      <c r="H38" s="78">
        <v>8.02</v>
      </c>
      <c r="I38" s="144">
        <f>SUM(H38)</f>
        <v>8.02</v>
      </c>
      <c r="J38" s="23"/>
    </row>
    <row r="39" spans="1:10" ht="16" x14ac:dyDescent="0.2">
      <c r="A39" s="63"/>
      <c r="B39" s="75"/>
      <c r="C39" s="66"/>
      <c r="D39" s="66"/>
      <c r="E39" s="79"/>
      <c r="F39" s="78"/>
      <c r="G39" s="277"/>
      <c r="H39" s="78"/>
      <c r="I39" s="78"/>
      <c r="J39" s="23"/>
    </row>
    <row r="40" spans="1:10" ht="16" x14ac:dyDescent="0.2">
      <c r="A40" s="63"/>
      <c r="B40" s="97">
        <v>2309</v>
      </c>
      <c r="C40" s="66" t="s">
        <v>867</v>
      </c>
      <c r="D40" s="66" t="s">
        <v>411</v>
      </c>
      <c r="E40" s="79">
        <v>10000</v>
      </c>
      <c r="F40" s="109">
        <v>0</v>
      </c>
      <c r="G40" s="479">
        <v>5.0199999999999996</v>
      </c>
      <c r="H40" s="78"/>
      <c r="I40" s="144">
        <v>5.0199999999999996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277"/>
      <c r="H41" s="78"/>
      <c r="I41" s="78"/>
      <c r="J41" s="23"/>
    </row>
    <row r="42" spans="1:10" ht="16" x14ac:dyDescent="0.2">
      <c r="A42" s="63"/>
      <c r="B42" s="75" t="s">
        <v>543</v>
      </c>
      <c r="C42" s="66" t="s">
        <v>138</v>
      </c>
      <c r="D42" s="66" t="s">
        <v>411</v>
      </c>
      <c r="E42" s="78">
        <v>10000</v>
      </c>
      <c r="F42" s="109">
        <v>0</v>
      </c>
      <c r="G42" s="479">
        <f>H42-F42</f>
        <v>2.0099999999999998</v>
      </c>
      <c r="H42" s="78">
        <v>2.0099999999999998</v>
      </c>
      <c r="I42" s="144">
        <f>SUM(H42:H43)</f>
        <v>2.4299999999999997</v>
      </c>
      <c r="J42" s="23"/>
    </row>
    <row r="43" spans="1:10" ht="16" x14ac:dyDescent="0.2">
      <c r="A43" s="63"/>
      <c r="B43" s="75" t="s">
        <v>543</v>
      </c>
      <c r="C43" s="66" t="s">
        <v>138</v>
      </c>
      <c r="D43" s="66" t="s">
        <v>413</v>
      </c>
      <c r="E43" s="78">
        <v>10000</v>
      </c>
      <c r="F43" s="109">
        <v>0.42</v>
      </c>
      <c r="G43" s="479"/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78"/>
      <c r="J44" s="23"/>
    </row>
    <row r="45" spans="1:10" ht="16" x14ac:dyDescent="0.2">
      <c r="A45" s="63"/>
      <c r="B45" s="75" t="s">
        <v>777</v>
      </c>
      <c r="C45" s="66" t="s">
        <v>969</v>
      </c>
      <c r="D45" s="66" t="s">
        <v>411</v>
      </c>
      <c r="E45" s="78">
        <v>10000</v>
      </c>
      <c r="F45" s="109">
        <v>0</v>
      </c>
      <c r="G45" s="479">
        <v>0.53</v>
      </c>
      <c r="H45" s="78">
        <v>0.53</v>
      </c>
      <c r="I45" s="144">
        <v>0.95</v>
      </c>
      <c r="J45" s="23"/>
    </row>
    <row r="46" spans="1:10" ht="16" x14ac:dyDescent="0.2">
      <c r="A46" s="63"/>
      <c r="B46" s="75" t="s">
        <v>777</v>
      </c>
      <c r="C46" s="66" t="s">
        <v>969</v>
      </c>
      <c r="D46" s="66" t="s">
        <v>413</v>
      </c>
      <c r="E46" s="78">
        <v>10000</v>
      </c>
      <c r="F46" s="109">
        <v>0.42</v>
      </c>
      <c r="G46" s="479">
        <v>0</v>
      </c>
      <c r="H46" s="78">
        <v>0.42</v>
      </c>
      <c r="I46" s="144"/>
      <c r="J46" s="23"/>
    </row>
    <row r="47" spans="1:10" ht="16" x14ac:dyDescent="0.2">
      <c r="A47" s="63"/>
      <c r="B47" s="75"/>
      <c r="C47" s="66"/>
      <c r="D47" s="66"/>
      <c r="E47" s="78"/>
      <c r="F47" s="78"/>
      <c r="G47" s="277"/>
      <c r="H47" s="78"/>
      <c r="I47" s="78"/>
      <c r="J47" s="23"/>
    </row>
    <row r="48" spans="1:10" ht="16" x14ac:dyDescent="0.2">
      <c r="A48" s="63"/>
      <c r="B48" s="75" t="s">
        <v>711</v>
      </c>
      <c r="C48" s="66" t="s">
        <v>703</v>
      </c>
      <c r="D48" s="66" t="s">
        <v>411</v>
      </c>
      <c r="E48" s="78">
        <v>10000</v>
      </c>
      <c r="F48" s="109">
        <v>0</v>
      </c>
      <c r="G48" s="479">
        <f>H48-F48</f>
        <v>0.66</v>
      </c>
      <c r="H48" s="78">
        <v>0.66</v>
      </c>
      <c r="I48" s="144">
        <f>H48</f>
        <v>0.66</v>
      </c>
      <c r="J48" s="23"/>
    </row>
    <row r="49" spans="1:13" ht="16" x14ac:dyDescent="0.2">
      <c r="A49" s="63"/>
      <c r="B49" s="75"/>
      <c r="C49" s="66"/>
      <c r="D49" s="66"/>
      <c r="E49" s="79"/>
      <c r="F49" s="78"/>
      <c r="G49" s="277"/>
      <c r="H49" s="78"/>
      <c r="I49" s="78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411</v>
      </c>
      <c r="E50" s="78">
        <v>100000</v>
      </c>
      <c r="F50" s="109">
        <f>H50-G50</f>
        <v>18.090000000000003</v>
      </c>
      <c r="G50" s="479">
        <v>2.0099999999999998</v>
      </c>
      <c r="H50" s="78">
        <v>20.100000000000001</v>
      </c>
      <c r="I50" s="144">
        <f>SUM(H50:H55)</f>
        <v>66.3</v>
      </c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417</v>
      </c>
      <c r="E51" s="78">
        <v>50000</v>
      </c>
      <c r="F51" s="109">
        <v>33.85</v>
      </c>
      <c r="G51" s="479"/>
      <c r="H51" s="78">
        <f>F51</f>
        <v>33.85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412</v>
      </c>
      <c r="E52" s="79">
        <v>10000</v>
      </c>
      <c r="F52" s="109">
        <v>3.42</v>
      </c>
      <c r="G52" s="479"/>
      <c r="H52" s="78">
        <f>F52</f>
        <v>3.42</v>
      </c>
      <c r="I52" s="144"/>
      <c r="J52" s="23"/>
    </row>
    <row r="53" spans="1:13" ht="16" x14ac:dyDescent="0.2">
      <c r="A53" s="63"/>
      <c r="B53" s="75" t="s">
        <v>544</v>
      </c>
      <c r="C53" s="66" t="s">
        <v>139</v>
      </c>
      <c r="D53" s="66" t="s">
        <v>413</v>
      </c>
      <c r="E53" s="79">
        <v>100000</v>
      </c>
      <c r="F53" s="109">
        <v>4.18</v>
      </c>
      <c r="G53" s="479"/>
      <c r="H53" s="78">
        <f>F53</f>
        <v>4.18</v>
      </c>
      <c r="I53" s="144"/>
      <c r="J53" s="23"/>
    </row>
    <row r="54" spans="1:13" ht="16" x14ac:dyDescent="0.2">
      <c r="A54" s="63"/>
      <c r="B54" s="75" t="s">
        <v>544</v>
      </c>
      <c r="C54" s="66" t="s">
        <v>139</v>
      </c>
      <c r="D54" s="66" t="s">
        <v>418</v>
      </c>
      <c r="E54" s="78">
        <v>100000</v>
      </c>
      <c r="F54" s="109">
        <v>4.4000000000000004</v>
      </c>
      <c r="G54" s="479"/>
      <c r="H54" s="78">
        <f>F54</f>
        <v>4.4000000000000004</v>
      </c>
      <c r="I54" s="144"/>
      <c r="J54" s="23"/>
    </row>
    <row r="55" spans="1:13" ht="16" x14ac:dyDescent="0.2">
      <c r="A55" s="63"/>
      <c r="B55" s="75" t="s">
        <v>544</v>
      </c>
      <c r="C55" s="66" t="s">
        <v>139</v>
      </c>
      <c r="D55" s="66" t="s">
        <v>414</v>
      </c>
      <c r="E55" s="79">
        <v>10000</v>
      </c>
      <c r="F55" s="109">
        <v>0.35</v>
      </c>
      <c r="G55" s="479"/>
      <c r="H55" s="78">
        <f>F55</f>
        <v>0.35</v>
      </c>
      <c r="I55" s="144"/>
      <c r="J55" s="579"/>
    </row>
    <row r="56" spans="1:13" ht="16" x14ac:dyDescent="0.2">
      <c r="A56" s="63"/>
      <c r="B56" s="75"/>
      <c r="C56" s="66"/>
      <c r="D56" s="66"/>
      <c r="E56" s="79"/>
      <c r="F56" s="78"/>
      <c r="G56" s="277"/>
      <c r="H56" s="78"/>
      <c r="I56" s="78"/>
      <c r="J56" s="579"/>
      <c r="L56" s="580"/>
      <c r="M56" s="580"/>
    </row>
    <row r="57" spans="1:13" ht="16" x14ac:dyDescent="0.2">
      <c r="A57" s="63"/>
      <c r="B57" s="75" t="s">
        <v>545</v>
      </c>
      <c r="C57" s="66" t="s">
        <v>217</v>
      </c>
      <c r="D57" s="66" t="s">
        <v>411</v>
      </c>
      <c r="E57" s="78">
        <v>240000</v>
      </c>
      <c r="F57" s="109">
        <v>28.98</v>
      </c>
      <c r="G57" s="479">
        <v>1.26</v>
      </c>
      <c r="H57" s="78">
        <f>F57+G57</f>
        <v>30.240000000000002</v>
      </c>
      <c r="I57" s="144">
        <f>SUM(H57:H58)</f>
        <v>30.660000000000004</v>
      </c>
      <c r="J57" s="23"/>
    </row>
    <row r="58" spans="1:13" ht="16" x14ac:dyDescent="0.2">
      <c r="A58" s="63"/>
      <c r="B58" s="75" t="s">
        <v>545</v>
      </c>
      <c r="C58" s="66" t="s">
        <v>217</v>
      </c>
      <c r="D58" s="66" t="s">
        <v>413</v>
      </c>
      <c r="E58" s="78">
        <v>10000</v>
      </c>
      <c r="F58" s="109">
        <v>0.42</v>
      </c>
      <c r="G58" s="479"/>
      <c r="H58" s="78">
        <f>F58</f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78"/>
      <c r="G59" s="277"/>
      <c r="H59" s="78"/>
      <c r="I59" s="78"/>
      <c r="J59" s="23"/>
    </row>
    <row r="60" spans="1:13" ht="16" x14ac:dyDescent="0.2">
      <c r="A60" s="63"/>
      <c r="B60" s="75" t="s">
        <v>869</v>
      </c>
      <c r="C60" s="66" t="s">
        <v>843</v>
      </c>
      <c r="D60" s="66" t="s">
        <v>411</v>
      </c>
      <c r="E60" s="78">
        <v>10000</v>
      </c>
      <c r="F60" s="109">
        <v>0</v>
      </c>
      <c r="G60" s="479">
        <v>0.91</v>
      </c>
      <c r="H60" s="78">
        <v>0.91</v>
      </c>
      <c r="I60" s="144">
        <f>G60+F61</f>
        <v>1.33</v>
      </c>
      <c r="J60" s="23"/>
    </row>
    <row r="61" spans="1:13" ht="16" x14ac:dyDescent="0.2">
      <c r="A61" s="63"/>
      <c r="B61" s="97">
        <v>2302</v>
      </c>
      <c r="C61" s="66" t="s">
        <v>843</v>
      </c>
      <c r="D61" s="66" t="s">
        <v>413</v>
      </c>
      <c r="E61" s="78">
        <v>10000</v>
      </c>
      <c r="F61" s="109">
        <v>0.42</v>
      </c>
      <c r="G61" s="479"/>
      <c r="H61" s="78">
        <v>0.42</v>
      </c>
      <c r="I61" s="144"/>
      <c r="J61" s="23"/>
    </row>
    <row r="62" spans="1:13" ht="16" x14ac:dyDescent="0.2">
      <c r="A62" s="63"/>
      <c r="B62" s="75"/>
      <c r="C62" s="66"/>
      <c r="D62" s="66"/>
      <c r="E62" s="78"/>
      <c r="F62" s="78"/>
      <c r="G62" s="277"/>
      <c r="H62" s="78"/>
      <c r="I62" s="78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411</v>
      </c>
      <c r="E63" s="78">
        <v>200000</v>
      </c>
      <c r="F63" s="109">
        <v>23.94</v>
      </c>
      <c r="G63" s="479">
        <v>1.26</v>
      </c>
      <c r="H63" s="78">
        <f>SUM(G63,F63)</f>
        <v>25.200000000000003</v>
      </c>
      <c r="I63" s="144">
        <f>SUM(H63:H66)</f>
        <v>38.32</v>
      </c>
      <c r="J63" s="23"/>
    </row>
    <row r="64" spans="1:13" ht="16" x14ac:dyDescent="0.2">
      <c r="A64" s="63"/>
      <c r="B64" s="75" t="s">
        <v>817</v>
      </c>
      <c r="C64" s="66" t="s">
        <v>811</v>
      </c>
      <c r="D64" s="66" t="s">
        <v>417</v>
      </c>
      <c r="E64" s="78">
        <v>50000</v>
      </c>
      <c r="F64" s="109">
        <v>9.0500000000000007</v>
      </c>
      <c r="G64" s="479">
        <v>0</v>
      </c>
      <c r="H64" s="78">
        <v>9.0500000000000007</v>
      </c>
      <c r="I64" s="144"/>
      <c r="J64" s="23"/>
    </row>
    <row r="65" spans="1:17" ht="16" x14ac:dyDescent="0.2">
      <c r="A65" s="63"/>
      <c r="B65" s="75" t="s">
        <v>817</v>
      </c>
      <c r="C65" s="66" t="s">
        <v>811</v>
      </c>
      <c r="D65" s="66" t="s">
        <v>413</v>
      </c>
      <c r="E65" s="78">
        <v>50000</v>
      </c>
      <c r="F65" s="109">
        <v>2.09</v>
      </c>
      <c r="G65" s="479"/>
      <c r="H65" s="78">
        <v>2.09</v>
      </c>
      <c r="I65" s="144"/>
      <c r="J65" s="23"/>
    </row>
    <row r="66" spans="1:17" ht="16" x14ac:dyDescent="0.2">
      <c r="A66" s="63"/>
      <c r="B66" s="75" t="s">
        <v>817</v>
      </c>
      <c r="C66" s="66" t="s">
        <v>811</v>
      </c>
      <c r="D66" s="66" t="s">
        <v>418</v>
      </c>
      <c r="E66" s="78">
        <v>45000</v>
      </c>
      <c r="F66" s="109">
        <v>1.98</v>
      </c>
      <c r="G66" s="479"/>
      <c r="H66" s="78">
        <v>1.98</v>
      </c>
      <c r="I66" s="144"/>
      <c r="J66" s="23"/>
    </row>
    <row r="67" spans="1:17" ht="16" x14ac:dyDescent="0.2">
      <c r="A67" s="63"/>
      <c r="B67" s="75"/>
      <c r="C67" s="66"/>
      <c r="D67" s="66"/>
      <c r="E67" s="78"/>
      <c r="F67" s="78"/>
      <c r="G67" s="277"/>
      <c r="H67" s="78"/>
      <c r="I67" s="78"/>
      <c r="J67" s="23"/>
    </row>
    <row r="68" spans="1:17" ht="16" x14ac:dyDescent="0.2">
      <c r="A68" s="63"/>
      <c r="B68" s="75" t="s">
        <v>1128</v>
      </c>
      <c r="C68" s="66" t="s">
        <v>1129</v>
      </c>
      <c r="D68" s="66" t="s">
        <v>411</v>
      </c>
      <c r="E68" s="78">
        <v>10000</v>
      </c>
      <c r="F68" s="109">
        <v>0</v>
      </c>
      <c r="G68" s="479">
        <v>2.0099999999999998</v>
      </c>
      <c r="H68" s="78">
        <v>2.0099999999999998</v>
      </c>
      <c r="I68" s="144">
        <v>2.0099999999999998</v>
      </c>
      <c r="J68" s="23"/>
    </row>
    <row r="69" spans="1:17" ht="16" x14ac:dyDescent="0.2">
      <c r="A69" s="63"/>
      <c r="B69" s="75"/>
      <c r="C69" s="66"/>
      <c r="D69" s="66"/>
      <c r="E69" s="78"/>
      <c r="F69" s="78"/>
      <c r="G69" s="277"/>
      <c r="H69" s="78"/>
      <c r="I69" s="78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411</v>
      </c>
      <c r="E70" s="78">
        <v>100000</v>
      </c>
      <c r="F70" s="109">
        <v>5.94</v>
      </c>
      <c r="G70" s="479">
        <v>0.66</v>
      </c>
      <c r="H70" s="78">
        <v>6.6</v>
      </c>
      <c r="I70" s="144">
        <f>SUM(H70:H73)</f>
        <v>36.36</v>
      </c>
      <c r="J70" s="23"/>
    </row>
    <row r="71" spans="1:17" ht="16" x14ac:dyDescent="0.2">
      <c r="A71" s="63"/>
      <c r="B71" s="75" t="s">
        <v>931</v>
      </c>
      <c r="C71" s="66" t="s">
        <v>932</v>
      </c>
      <c r="D71" s="66" t="s">
        <v>417</v>
      </c>
      <c r="E71" s="78">
        <v>100000</v>
      </c>
      <c r="F71" s="109">
        <v>12.6</v>
      </c>
      <c r="G71" s="479"/>
      <c r="H71" s="78">
        <v>12.6</v>
      </c>
      <c r="I71" s="144"/>
      <c r="J71" s="560"/>
      <c r="N71">
        <v>0</v>
      </c>
      <c r="O71">
        <v>0</v>
      </c>
      <c r="Q71">
        <v>0</v>
      </c>
    </row>
    <row r="72" spans="1:17" ht="16" x14ac:dyDescent="0.2">
      <c r="A72" s="63"/>
      <c r="B72" s="75" t="s">
        <v>931</v>
      </c>
      <c r="C72" s="66" t="s">
        <v>932</v>
      </c>
      <c r="D72" s="66" t="s">
        <v>413</v>
      </c>
      <c r="E72" s="157">
        <v>200000</v>
      </c>
      <c r="F72" s="109">
        <v>8.36</v>
      </c>
      <c r="G72" s="479"/>
      <c r="H72" s="78">
        <v>8.36</v>
      </c>
      <c r="I72" s="144"/>
      <c r="J72" s="23"/>
    </row>
    <row r="73" spans="1:17" ht="16" x14ac:dyDescent="0.2">
      <c r="A73" s="63"/>
      <c r="B73" s="75" t="s">
        <v>931</v>
      </c>
      <c r="C73" s="66" t="s">
        <v>932</v>
      </c>
      <c r="D73" s="66" t="s">
        <v>418</v>
      </c>
      <c r="E73" s="78">
        <v>200000</v>
      </c>
      <c r="F73" s="109">
        <v>8.8000000000000007</v>
      </c>
      <c r="G73" s="479"/>
      <c r="H73" s="78">
        <v>8.8000000000000007</v>
      </c>
      <c r="I73" s="144"/>
      <c r="J73" s="23"/>
    </row>
    <row r="74" spans="1:17" ht="16" x14ac:dyDescent="0.2">
      <c r="A74" s="63"/>
      <c r="B74" s="75"/>
      <c r="C74" s="66"/>
      <c r="D74" s="66"/>
      <c r="E74" s="78"/>
      <c r="F74" s="78"/>
      <c r="G74" s="277"/>
      <c r="H74" s="78"/>
      <c r="I74" s="78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411</v>
      </c>
      <c r="E75" s="79">
        <v>50000</v>
      </c>
      <c r="F75" s="109">
        <v>32.08</v>
      </c>
      <c r="G75" s="479">
        <v>8.02</v>
      </c>
      <c r="H75" s="78">
        <f>SUM(F75:G75)</f>
        <v>40.099999999999994</v>
      </c>
      <c r="I75" s="144">
        <f>SUM(H75:H78)</f>
        <v>95.399999999999991</v>
      </c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417</v>
      </c>
      <c r="E76" s="79">
        <v>50000</v>
      </c>
      <c r="F76" s="109">
        <v>33.85</v>
      </c>
      <c r="G76" s="479"/>
      <c r="H76" s="78">
        <f>F76</f>
        <v>33.85</v>
      </c>
      <c r="I76" s="144"/>
      <c r="J76" s="23"/>
    </row>
    <row r="77" spans="1:17" ht="16" x14ac:dyDescent="0.2">
      <c r="A77" s="63"/>
      <c r="B77" s="75" t="s">
        <v>548</v>
      </c>
      <c r="C77" s="66" t="s">
        <v>178</v>
      </c>
      <c r="D77" s="66" t="s">
        <v>413</v>
      </c>
      <c r="E77" s="79">
        <v>250000</v>
      </c>
      <c r="F77" s="109">
        <v>10.45</v>
      </c>
      <c r="G77" s="479"/>
      <c r="H77" s="78">
        <f>F77</f>
        <v>10.45</v>
      </c>
      <c r="I77" s="144"/>
      <c r="J77" s="23"/>
    </row>
    <row r="78" spans="1:17" ht="16" x14ac:dyDescent="0.2">
      <c r="A78" s="63"/>
      <c r="B78" s="75" t="s">
        <v>548</v>
      </c>
      <c r="C78" s="66" t="s">
        <v>178</v>
      </c>
      <c r="D78" s="66" t="s">
        <v>418</v>
      </c>
      <c r="E78" s="78">
        <v>250000</v>
      </c>
      <c r="F78" s="109">
        <v>11</v>
      </c>
      <c r="G78" s="479"/>
      <c r="H78" s="78">
        <f>F78</f>
        <v>11</v>
      </c>
      <c r="I78" s="144"/>
      <c r="J78" s="23"/>
    </row>
    <row r="79" spans="1:17" ht="16" x14ac:dyDescent="0.2">
      <c r="A79" s="63"/>
      <c r="B79" s="75"/>
      <c r="C79" s="66"/>
      <c r="D79" s="66"/>
      <c r="E79" s="79"/>
      <c r="F79" s="78"/>
      <c r="G79" s="277"/>
      <c r="H79" s="78"/>
      <c r="I79" s="78"/>
      <c r="J79" s="23"/>
    </row>
    <row r="80" spans="1:17" ht="16" x14ac:dyDescent="0.2">
      <c r="A80" s="63"/>
      <c r="B80" s="75" t="s">
        <v>549</v>
      </c>
      <c r="C80" s="66" t="s">
        <v>325</v>
      </c>
      <c r="D80" s="66" t="s">
        <v>411</v>
      </c>
      <c r="E80" s="201">
        <v>250000</v>
      </c>
      <c r="F80" s="109">
        <v>30.24</v>
      </c>
      <c r="G80" s="479">
        <v>1.26</v>
      </c>
      <c r="H80" s="78">
        <f>SUM(G80,F80)</f>
        <v>31.5</v>
      </c>
      <c r="I80" s="144">
        <f>SUM(H80:H81)</f>
        <v>52.4</v>
      </c>
      <c r="J80" s="200"/>
    </row>
    <row r="81" spans="1:10" ht="16" x14ac:dyDescent="0.2">
      <c r="A81" s="63"/>
      <c r="B81" s="75" t="s">
        <v>549</v>
      </c>
      <c r="C81" s="66" t="s">
        <v>325</v>
      </c>
      <c r="D81" s="66" t="s">
        <v>413</v>
      </c>
      <c r="E81" s="78">
        <v>500000</v>
      </c>
      <c r="F81" s="109">
        <v>20.9</v>
      </c>
      <c r="G81" s="479"/>
      <c r="H81" s="78">
        <f>F81</f>
        <v>20.9</v>
      </c>
      <c r="I81" s="144"/>
      <c r="J81" s="23"/>
    </row>
    <row r="82" spans="1:10" ht="16" x14ac:dyDescent="0.2">
      <c r="A82" s="63"/>
      <c r="B82" s="75"/>
      <c r="C82" s="66"/>
      <c r="D82" s="66"/>
      <c r="E82" s="78"/>
      <c r="F82" s="78"/>
      <c r="G82" s="277"/>
      <c r="H82" s="78"/>
      <c r="I82" s="78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411</v>
      </c>
      <c r="E83" s="78">
        <v>50000</v>
      </c>
      <c r="F83" s="109">
        <v>3.64</v>
      </c>
      <c r="G83" s="479">
        <v>0.66</v>
      </c>
      <c r="H83" s="78">
        <v>4.55</v>
      </c>
      <c r="I83" s="144">
        <f>SUM(H83:H88)</f>
        <v>25.950000000000003</v>
      </c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417</v>
      </c>
      <c r="E84" s="78">
        <v>50000</v>
      </c>
      <c r="F84" s="109">
        <v>9.0500000000000007</v>
      </c>
      <c r="G84" s="479"/>
      <c r="H84" s="78">
        <f>F84</f>
        <v>9.0500000000000007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412</v>
      </c>
      <c r="E85" s="78">
        <v>10000</v>
      </c>
      <c r="F85" s="109">
        <v>3.42</v>
      </c>
      <c r="G85" s="479"/>
      <c r="H85" s="78">
        <f>F85</f>
        <v>3.42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413</v>
      </c>
      <c r="E86" s="78">
        <v>100000</v>
      </c>
      <c r="F86" s="109">
        <v>4.18</v>
      </c>
      <c r="G86" s="479"/>
      <c r="H86" s="78">
        <f>F86</f>
        <v>4.18</v>
      </c>
      <c r="I86" s="144"/>
      <c r="J86" s="23"/>
    </row>
    <row r="87" spans="1:10" ht="16" x14ac:dyDescent="0.2">
      <c r="A87" s="63"/>
      <c r="B87" s="75" t="s">
        <v>550</v>
      </c>
      <c r="C87" s="66" t="s">
        <v>79</v>
      </c>
      <c r="D87" s="66" t="s">
        <v>418</v>
      </c>
      <c r="E87" s="78">
        <v>100000</v>
      </c>
      <c r="F87" s="109">
        <v>4.4000000000000004</v>
      </c>
      <c r="G87" s="479"/>
      <c r="H87" s="78">
        <f>F87</f>
        <v>4.4000000000000004</v>
      </c>
      <c r="I87" s="144"/>
      <c r="J87" s="23"/>
    </row>
    <row r="88" spans="1:10" ht="16" x14ac:dyDescent="0.2">
      <c r="A88" s="63"/>
      <c r="B88" s="75" t="s">
        <v>550</v>
      </c>
      <c r="C88" s="66" t="s">
        <v>79</v>
      </c>
      <c r="D88" s="66" t="s">
        <v>414</v>
      </c>
      <c r="E88" s="79">
        <v>10000</v>
      </c>
      <c r="F88" s="109">
        <v>0.35</v>
      </c>
      <c r="G88" s="479"/>
      <c r="H88" s="78">
        <f>F88</f>
        <v>0.35</v>
      </c>
      <c r="I88" s="144"/>
      <c r="J88" s="23"/>
    </row>
    <row r="89" spans="1:10" ht="17" customHeight="1" x14ac:dyDescent="0.2">
      <c r="A89" s="63"/>
      <c r="B89" s="75"/>
      <c r="C89" s="66"/>
      <c r="D89" s="66"/>
      <c r="E89" s="79"/>
      <c r="F89" s="78"/>
      <c r="G89" s="277"/>
      <c r="H89" s="78"/>
      <c r="I89" s="78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411</v>
      </c>
      <c r="E90" s="79">
        <v>200000</v>
      </c>
      <c r="F90" s="109">
        <v>23.94</v>
      </c>
      <c r="G90" s="479">
        <v>1.26</v>
      </c>
      <c r="H90" s="78">
        <v>25.2</v>
      </c>
      <c r="I90" s="144">
        <f>SUM(H90:H93)</f>
        <v>37.33</v>
      </c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412</v>
      </c>
      <c r="E91" s="79">
        <v>10000</v>
      </c>
      <c r="F91" s="109">
        <v>3.42</v>
      </c>
      <c r="G91" s="479"/>
      <c r="H91" s="78">
        <v>3.42</v>
      </c>
      <c r="I91" s="144"/>
      <c r="J91" s="23"/>
    </row>
    <row r="92" spans="1:10" ht="17" customHeight="1" x14ac:dyDescent="0.2">
      <c r="A92" s="63"/>
      <c r="B92" s="75" t="s">
        <v>902</v>
      </c>
      <c r="C92" s="66" t="s">
        <v>903</v>
      </c>
      <c r="D92" s="66" t="s">
        <v>413</v>
      </c>
      <c r="E92" s="79">
        <v>200000</v>
      </c>
      <c r="F92" s="109">
        <v>8.36</v>
      </c>
      <c r="G92" s="479"/>
      <c r="H92" s="78">
        <v>8.36</v>
      </c>
      <c r="I92" s="144"/>
      <c r="J92" s="23"/>
    </row>
    <row r="93" spans="1:10" ht="17" customHeight="1" x14ac:dyDescent="0.2">
      <c r="A93" s="63"/>
      <c r="B93" s="75" t="s">
        <v>902</v>
      </c>
      <c r="C93" s="66" t="s">
        <v>903</v>
      </c>
      <c r="D93" s="66" t="s">
        <v>414</v>
      </c>
      <c r="E93" s="79">
        <v>10000</v>
      </c>
      <c r="F93" s="109">
        <v>0.35</v>
      </c>
      <c r="G93" s="479"/>
      <c r="H93" s="78">
        <v>0.35</v>
      </c>
      <c r="I93" s="144"/>
      <c r="J93" s="23"/>
    </row>
    <row r="94" spans="1:10" ht="16" x14ac:dyDescent="0.2">
      <c r="A94" s="63"/>
      <c r="B94" s="75"/>
      <c r="C94" s="66"/>
      <c r="D94" s="66"/>
      <c r="E94" s="79"/>
      <c r="F94" s="78"/>
      <c r="G94" s="277"/>
      <c r="H94" s="78"/>
      <c r="I94" s="78"/>
      <c r="J94" s="23"/>
    </row>
    <row r="95" spans="1:10" ht="16" x14ac:dyDescent="0.2">
      <c r="A95" s="63"/>
      <c r="B95" s="75" t="s">
        <v>551</v>
      </c>
      <c r="C95" s="66" t="s">
        <v>80</v>
      </c>
      <c r="D95" s="66" t="s">
        <v>411</v>
      </c>
      <c r="E95" s="78">
        <v>300000</v>
      </c>
      <c r="F95" s="109">
        <v>26.39</v>
      </c>
      <c r="G95" s="479">
        <v>0.91</v>
      </c>
      <c r="H95" s="78">
        <v>27.3</v>
      </c>
      <c r="I95" s="144">
        <f>SUM(H95:H96)</f>
        <v>39.840000000000003</v>
      </c>
      <c r="J95" s="23"/>
    </row>
    <row r="96" spans="1:10" ht="16" x14ac:dyDescent="0.2">
      <c r="A96" s="63"/>
      <c r="B96" s="75" t="s">
        <v>551</v>
      </c>
      <c r="C96" s="66" t="s">
        <v>80</v>
      </c>
      <c r="D96" s="66" t="s">
        <v>413</v>
      </c>
      <c r="E96" s="78">
        <v>300000</v>
      </c>
      <c r="F96" s="109">
        <v>12.54</v>
      </c>
      <c r="G96" s="479"/>
      <c r="H96" s="78">
        <f>F96</f>
        <v>12.54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78"/>
      <c r="J97" s="23"/>
    </row>
    <row r="98" spans="1:10" ht="16" x14ac:dyDescent="0.2">
      <c r="A98" s="63"/>
      <c r="B98" s="257" t="s">
        <v>900</v>
      </c>
      <c r="C98" s="167" t="s">
        <v>901</v>
      </c>
      <c r="D98" s="66" t="s">
        <v>411</v>
      </c>
      <c r="E98" s="78">
        <v>200000</v>
      </c>
      <c r="F98" s="109">
        <v>10.07</v>
      </c>
      <c r="G98" s="479">
        <v>0.53</v>
      </c>
      <c r="H98" s="78">
        <f>SUM(G98,F98)</f>
        <v>10.6</v>
      </c>
      <c r="I98" s="144">
        <f>SUM(H99,H98)</f>
        <v>18.96</v>
      </c>
      <c r="J98" s="23"/>
    </row>
    <row r="99" spans="1:10" ht="16" x14ac:dyDescent="0.2">
      <c r="A99" s="63"/>
      <c r="B99" s="257" t="s">
        <v>900</v>
      </c>
      <c r="C99" s="167" t="s">
        <v>901</v>
      </c>
      <c r="D99" s="66" t="s">
        <v>413</v>
      </c>
      <c r="E99" s="78">
        <v>200000</v>
      </c>
      <c r="F99" s="109">
        <v>8.36</v>
      </c>
      <c r="G99" s="479"/>
      <c r="H99" s="78">
        <v>8.36</v>
      </c>
      <c r="I99" s="144"/>
      <c r="J99" s="23"/>
    </row>
    <row r="100" spans="1:10" ht="16" x14ac:dyDescent="0.2">
      <c r="A100" s="63"/>
      <c r="B100" s="257"/>
      <c r="C100" s="167"/>
      <c r="D100" s="66"/>
      <c r="E100" s="78"/>
      <c r="F100" s="78"/>
      <c r="G100" s="277"/>
      <c r="H100" s="78"/>
      <c r="I100" s="78"/>
      <c r="J100" s="23"/>
    </row>
    <row r="101" spans="1:10" ht="16" x14ac:dyDescent="0.2">
      <c r="A101" s="63"/>
      <c r="B101" s="257" t="s">
        <v>899</v>
      </c>
      <c r="C101" s="167" t="s">
        <v>844</v>
      </c>
      <c r="D101" s="66" t="s">
        <v>411</v>
      </c>
      <c r="E101" s="78">
        <v>10000</v>
      </c>
      <c r="F101" s="109"/>
      <c r="G101" s="144">
        <v>0.66</v>
      </c>
      <c r="H101" s="78">
        <v>0.66</v>
      </c>
      <c r="I101" s="144">
        <f>G101+F102</f>
        <v>1.08</v>
      </c>
      <c r="J101" s="23"/>
    </row>
    <row r="102" spans="1:10" ht="16" x14ac:dyDescent="0.2">
      <c r="A102" s="63"/>
      <c r="B102" s="257" t="s">
        <v>899</v>
      </c>
      <c r="C102" s="167" t="s">
        <v>844</v>
      </c>
      <c r="D102" s="66" t="s">
        <v>413</v>
      </c>
      <c r="E102" s="78">
        <v>10000</v>
      </c>
      <c r="F102" s="109">
        <v>0.42</v>
      </c>
      <c r="G102" s="479"/>
      <c r="H102" s="78">
        <v>0.42</v>
      </c>
      <c r="I102" s="144"/>
      <c r="J102" s="23"/>
    </row>
    <row r="103" spans="1:10" ht="16" x14ac:dyDescent="0.2">
      <c r="A103" s="63"/>
      <c r="B103" s="257"/>
      <c r="C103" s="167"/>
      <c r="D103" s="66"/>
      <c r="E103" s="79"/>
      <c r="F103" s="78"/>
      <c r="G103" s="277"/>
      <c r="H103" s="78"/>
      <c r="I103" s="78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411</v>
      </c>
      <c r="E104" s="79">
        <v>100000</v>
      </c>
      <c r="F104" s="254">
        <v>27.72</v>
      </c>
      <c r="G104" s="478">
        <v>3.08</v>
      </c>
      <c r="H104" s="78">
        <f>SUM(F104:G104)</f>
        <v>30.799999999999997</v>
      </c>
      <c r="I104" s="144">
        <f>SUM(H104:H108)</f>
        <v>43.15</v>
      </c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412</v>
      </c>
      <c r="E105" s="79">
        <v>10000</v>
      </c>
      <c r="F105" s="109">
        <v>3.42</v>
      </c>
      <c r="G105" s="479"/>
      <c r="H105" s="78">
        <f>F105</f>
        <v>3.42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413</v>
      </c>
      <c r="E106" s="79">
        <v>100000</v>
      </c>
      <c r="F106" s="109">
        <v>4.18</v>
      </c>
      <c r="G106" s="479"/>
      <c r="H106" s="78">
        <f>F106</f>
        <v>4.18</v>
      </c>
      <c r="I106" s="144"/>
      <c r="J106" s="23"/>
    </row>
    <row r="107" spans="1:10" ht="16" x14ac:dyDescent="0.2">
      <c r="A107" s="63"/>
      <c r="B107" s="75" t="s">
        <v>552</v>
      </c>
      <c r="C107" s="66" t="s">
        <v>64</v>
      </c>
      <c r="D107" s="66" t="s">
        <v>418</v>
      </c>
      <c r="E107" s="78">
        <v>100000</v>
      </c>
      <c r="F107" s="109">
        <v>4.4000000000000004</v>
      </c>
      <c r="G107" s="479"/>
      <c r="H107" s="78">
        <f>F107</f>
        <v>4.4000000000000004</v>
      </c>
      <c r="I107" s="144"/>
      <c r="J107" s="23"/>
    </row>
    <row r="108" spans="1:10" ht="16" x14ac:dyDescent="0.2">
      <c r="A108" s="63"/>
      <c r="B108" s="75" t="s">
        <v>552</v>
      </c>
      <c r="C108" s="66" t="s">
        <v>64</v>
      </c>
      <c r="D108" s="66" t="s">
        <v>414</v>
      </c>
      <c r="E108" s="79">
        <v>10000</v>
      </c>
      <c r="F108" s="109">
        <v>0.35</v>
      </c>
      <c r="G108" s="479"/>
      <c r="H108" s="78">
        <f>F108</f>
        <v>0.35</v>
      </c>
      <c r="I108" s="144"/>
      <c r="J108" s="23"/>
    </row>
    <row r="109" spans="1:10" ht="16" x14ac:dyDescent="0.2">
      <c r="A109" s="63"/>
      <c r="B109" s="75"/>
      <c r="C109" s="66"/>
      <c r="D109" s="66"/>
      <c r="E109" s="79"/>
      <c r="F109" s="78"/>
      <c r="G109" s="277"/>
      <c r="H109" s="78"/>
      <c r="I109" s="78"/>
      <c r="J109" s="23"/>
    </row>
    <row r="110" spans="1:10" ht="16" x14ac:dyDescent="0.2">
      <c r="A110" s="63"/>
      <c r="B110" s="75" t="s">
        <v>553</v>
      </c>
      <c r="C110" s="66" t="s">
        <v>218</v>
      </c>
      <c r="D110" s="66" t="s">
        <v>411</v>
      </c>
      <c r="E110" s="79">
        <v>10000</v>
      </c>
      <c r="F110" s="109">
        <v>0</v>
      </c>
      <c r="G110" s="479">
        <f>H110-F110</f>
        <v>5.0199999999999996</v>
      </c>
      <c r="H110" s="78">
        <v>5.0199999999999996</v>
      </c>
      <c r="I110" s="144">
        <f>H110</f>
        <v>5.0199999999999996</v>
      </c>
      <c r="J110" s="23"/>
    </row>
    <row r="111" spans="1:10" ht="16" x14ac:dyDescent="0.2">
      <c r="A111" s="63"/>
      <c r="B111" s="75"/>
      <c r="C111" s="66"/>
      <c r="D111" s="66"/>
      <c r="E111" s="79"/>
      <c r="F111" s="78"/>
      <c r="G111" s="277"/>
      <c r="H111" s="78"/>
      <c r="I111" s="78"/>
      <c r="J111" s="23"/>
    </row>
    <row r="112" spans="1:10" ht="16" x14ac:dyDescent="0.2">
      <c r="A112" s="63"/>
      <c r="B112" s="75" t="s">
        <v>422</v>
      </c>
      <c r="C112" s="66" t="s">
        <v>420</v>
      </c>
      <c r="D112" s="66" t="s">
        <v>411</v>
      </c>
      <c r="E112" s="79">
        <v>10000</v>
      </c>
      <c r="F112" s="109">
        <v>0</v>
      </c>
      <c r="G112" s="478">
        <v>5.0199999999999996</v>
      </c>
      <c r="H112" s="78">
        <f>SUM(F112:G112)</f>
        <v>5.0199999999999996</v>
      </c>
      <c r="I112" s="144">
        <f>SUM(H112:H113)</f>
        <v>7.1099999999999994</v>
      </c>
      <c r="J112" s="23"/>
    </row>
    <row r="113" spans="1:10" ht="16" x14ac:dyDescent="0.2">
      <c r="A113" s="75"/>
      <c r="B113" s="75" t="s">
        <v>422</v>
      </c>
      <c r="C113" s="66" t="s">
        <v>420</v>
      </c>
      <c r="D113" s="66" t="s">
        <v>413</v>
      </c>
      <c r="E113" s="79">
        <v>50000</v>
      </c>
      <c r="F113" s="109">
        <v>2.09</v>
      </c>
      <c r="G113" s="479"/>
      <c r="H113" s="78">
        <f>F113</f>
        <v>2.09</v>
      </c>
      <c r="I113" s="144"/>
      <c r="J113" s="23"/>
    </row>
    <row r="114" spans="1:10" ht="16" x14ac:dyDescent="0.2">
      <c r="A114" s="75"/>
      <c r="B114" s="75"/>
      <c r="C114" s="66"/>
      <c r="D114" s="66"/>
      <c r="E114" s="79"/>
      <c r="F114" s="78"/>
      <c r="G114" s="277"/>
      <c r="H114" s="78"/>
      <c r="I114" s="78"/>
      <c r="J114" s="23"/>
    </row>
    <row r="115" spans="1:10" ht="16" x14ac:dyDescent="0.2">
      <c r="A115" s="75"/>
      <c r="B115" s="75" t="s">
        <v>712</v>
      </c>
      <c r="C115" s="66" t="s">
        <v>706</v>
      </c>
      <c r="D115" s="66" t="s">
        <v>411</v>
      </c>
      <c r="E115" s="79">
        <v>10000</v>
      </c>
      <c r="F115" s="109">
        <v>0</v>
      </c>
      <c r="G115" s="479">
        <f>H115-F115</f>
        <v>0.91</v>
      </c>
      <c r="H115" s="78">
        <v>0.91</v>
      </c>
      <c r="I115" s="144">
        <f>SUM(H116,H115,)</f>
        <v>1.33</v>
      </c>
      <c r="J115" s="23"/>
    </row>
    <row r="116" spans="1:10" ht="16" x14ac:dyDescent="0.2">
      <c r="A116" s="75"/>
      <c r="B116" s="75" t="s">
        <v>978</v>
      </c>
      <c r="C116" s="66" t="s">
        <v>706</v>
      </c>
      <c r="D116" s="66" t="s">
        <v>413</v>
      </c>
      <c r="E116" s="79">
        <v>10000</v>
      </c>
      <c r="F116" s="109">
        <v>0.42</v>
      </c>
      <c r="G116" s="479">
        <v>0</v>
      </c>
      <c r="H116" s="78">
        <v>0.42</v>
      </c>
      <c r="I116" s="144"/>
      <c r="J116" s="23" t="s">
        <v>1157</v>
      </c>
    </row>
    <row r="117" spans="1:10" ht="16" x14ac:dyDescent="0.2">
      <c r="A117" s="75"/>
      <c r="B117" s="75"/>
      <c r="C117" s="66"/>
      <c r="D117" s="66"/>
      <c r="E117" s="79"/>
      <c r="F117" s="78"/>
      <c r="G117" s="277"/>
      <c r="H117" s="78"/>
      <c r="I117" s="78"/>
      <c r="J117" s="23"/>
    </row>
    <row r="118" spans="1:10" ht="16" x14ac:dyDescent="0.2">
      <c r="A118" s="63"/>
      <c r="B118" s="75" t="s">
        <v>423</v>
      </c>
      <c r="C118" s="66" t="s">
        <v>421</v>
      </c>
      <c r="D118" s="66" t="s">
        <v>411</v>
      </c>
      <c r="E118" s="79">
        <v>300000</v>
      </c>
      <c r="F118" s="109"/>
      <c r="G118" s="479"/>
      <c r="H118" s="78">
        <f>F118+G118</f>
        <v>0</v>
      </c>
      <c r="I118" s="144">
        <f>SUM(H118:H120)</f>
        <v>0</v>
      </c>
      <c r="J118" s="23" t="s">
        <v>1189</v>
      </c>
    </row>
    <row r="119" spans="1:10" ht="16" x14ac:dyDescent="0.2">
      <c r="A119" s="63"/>
      <c r="B119" s="75" t="s">
        <v>423</v>
      </c>
      <c r="C119" s="66" t="s">
        <v>421</v>
      </c>
      <c r="D119" s="66" t="s">
        <v>417</v>
      </c>
      <c r="E119" s="79">
        <v>50000</v>
      </c>
      <c r="F119" s="109"/>
      <c r="G119" s="479"/>
      <c r="H119" s="78"/>
      <c r="I119" s="144"/>
      <c r="J119" s="23"/>
    </row>
    <row r="120" spans="1:10" ht="16" x14ac:dyDescent="0.2">
      <c r="A120" s="63"/>
      <c r="B120" s="75" t="s">
        <v>423</v>
      </c>
      <c r="C120" s="66" t="s">
        <v>421</v>
      </c>
      <c r="D120" s="66" t="s">
        <v>413</v>
      </c>
      <c r="E120" s="79">
        <v>100000</v>
      </c>
      <c r="F120" s="109"/>
      <c r="G120" s="479"/>
      <c r="H120" s="78"/>
      <c r="I120" s="144"/>
      <c r="J120" s="23"/>
    </row>
    <row r="121" spans="1:10" ht="16" x14ac:dyDescent="0.2">
      <c r="A121" s="63"/>
      <c r="B121" s="75"/>
      <c r="C121" s="66"/>
      <c r="D121" s="66"/>
      <c r="E121" s="79"/>
      <c r="F121" s="78"/>
      <c r="G121" s="277"/>
      <c r="H121" s="78"/>
      <c r="I121" s="78"/>
      <c r="J121" s="23"/>
    </row>
    <row r="122" spans="1:10" ht="16" x14ac:dyDescent="0.2">
      <c r="A122" s="63"/>
      <c r="B122" s="75" t="s">
        <v>907</v>
      </c>
      <c r="C122" s="66" t="s">
        <v>908</v>
      </c>
      <c r="D122" s="66" t="s">
        <v>411</v>
      </c>
      <c r="E122" s="79">
        <v>10000</v>
      </c>
      <c r="F122" s="109"/>
      <c r="G122" s="479">
        <v>5.0199999999999996</v>
      </c>
      <c r="H122" s="78">
        <v>5.0199999999999996</v>
      </c>
      <c r="I122" s="144">
        <v>5.0199999999999996</v>
      </c>
      <c r="J122" s="23"/>
    </row>
    <row r="123" spans="1:10" ht="16" x14ac:dyDescent="0.2">
      <c r="A123" s="63"/>
      <c r="B123" s="75"/>
      <c r="C123" s="66"/>
      <c r="D123" s="66"/>
      <c r="E123" s="79"/>
      <c r="F123" s="78"/>
      <c r="G123" s="277"/>
      <c r="H123" s="78"/>
      <c r="I123" s="78"/>
      <c r="J123" s="23"/>
    </row>
    <row r="124" spans="1:10" ht="16" x14ac:dyDescent="0.2">
      <c r="A124" s="75"/>
      <c r="B124" s="75" t="s">
        <v>794</v>
      </c>
      <c r="C124" s="66" t="s">
        <v>791</v>
      </c>
      <c r="D124" s="66" t="s">
        <v>411</v>
      </c>
      <c r="E124" s="78">
        <v>10000</v>
      </c>
      <c r="F124" s="109">
        <v>0</v>
      </c>
      <c r="G124" s="479">
        <v>1.26</v>
      </c>
      <c r="H124" s="78">
        <f>F124+G124</f>
        <v>1.26</v>
      </c>
      <c r="I124" s="144">
        <f>H124</f>
        <v>1.26</v>
      </c>
      <c r="J124" s="23"/>
    </row>
    <row r="125" spans="1:10" ht="16" x14ac:dyDescent="0.2">
      <c r="A125" s="63"/>
      <c r="B125" s="75"/>
      <c r="C125" s="66"/>
      <c r="D125" s="66"/>
      <c r="E125" s="79"/>
      <c r="F125" s="78"/>
      <c r="G125" s="277"/>
      <c r="H125" s="78"/>
      <c r="I125" s="78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411</v>
      </c>
      <c r="E126" s="78">
        <v>10000</v>
      </c>
      <c r="F126" s="109">
        <v>0</v>
      </c>
      <c r="G126" s="479">
        <v>0.91</v>
      </c>
      <c r="H126" s="78">
        <f>SUM(F126:G126)</f>
        <v>0.91</v>
      </c>
      <c r="I126" s="144">
        <f>SUM(H126:H129)</f>
        <v>5.0999999999999996</v>
      </c>
      <c r="J126" s="23"/>
    </row>
    <row r="127" spans="1:10" ht="16" x14ac:dyDescent="0.2">
      <c r="A127" s="63"/>
      <c r="B127" s="75" t="s">
        <v>766</v>
      </c>
      <c r="C127" s="66" t="s">
        <v>765</v>
      </c>
      <c r="D127" s="66" t="s">
        <v>412</v>
      </c>
      <c r="E127" s="78">
        <v>10000</v>
      </c>
      <c r="F127" s="109">
        <v>3.42</v>
      </c>
      <c r="G127" s="479"/>
      <c r="H127" s="78">
        <f>F127</f>
        <v>3.42</v>
      </c>
      <c r="I127" s="144"/>
      <c r="J127" s="23"/>
    </row>
    <row r="128" spans="1:10" ht="16" x14ac:dyDescent="0.2">
      <c r="A128" s="63"/>
      <c r="B128" s="75" t="s">
        <v>766</v>
      </c>
      <c r="C128" s="66" t="s">
        <v>765</v>
      </c>
      <c r="D128" s="66" t="s">
        <v>413</v>
      </c>
      <c r="E128" s="78">
        <v>10000</v>
      </c>
      <c r="F128" s="109">
        <v>0.42</v>
      </c>
      <c r="G128" s="479"/>
      <c r="H128" s="78">
        <f>F128</f>
        <v>0.42</v>
      </c>
      <c r="I128" s="144"/>
      <c r="J128" s="23"/>
    </row>
    <row r="129" spans="1:10" ht="16" x14ac:dyDescent="0.2">
      <c r="A129" s="63"/>
      <c r="B129" s="75" t="s">
        <v>766</v>
      </c>
      <c r="C129" s="66" t="s">
        <v>765</v>
      </c>
      <c r="D129" s="66" t="s">
        <v>414</v>
      </c>
      <c r="E129" s="78">
        <v>10000</v>
      </c>
      <c r="F129" s="109">
        <v>0.35</v>
      </c>
      <c r="G129" s="479"/>
      <c r="H129" s="78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9"/>
      <c r="I130" s="78"/>
      <c r="J130" s="23"/>
    </row>
    <row r="131" spans="1:10" ht="16" x14ac:dyDescent="0.2">
      <c r="A131" s="63"/>
      <c r="B131" s="75" t="s">
        <v>943</v>
      </c>
      <c r="C131" s="66" t="s">
        <v>944</v>
      </c>
      <c r="D131" s="66" t="s">
        <v>411</v>
      </c>
      <c r="E131" s="79">
        <v>10000</v>
      </c>
      <c r="F131" s="109">
        <v>0</v>
      </c>
      <c r="G131" s="479">
        <v>0.53</v>
      </c>
      <c r="H131" s="79">
        <v>0.53</v>
      </c>
      <c r="I131" s="144">
        <f>SUM(H132,H131)</f>
        <v>0.95</v>
      </c>
      <c r="J131" s="23"/>
    </row>
    <row r="132" spans="1:10" ht="16" x14ac:dyDescent="0.2">
      <c r="A132" s="63"/>
      <c r="B132" s="75" t="s">
        <v>943</v>
      </c>
      <c r="C132" s="66" t="s">
        <v>944</v>
      </c>
      <c r="D132" s="66" t="s">
        <v>413</v>
      </c>
      <c r="E132" s="79">
        <v>10000</v>
      </c>
      <c r="F132" s="109">
        <v>0.42</v>
      </c>
      <c r="G132" s="479">
        <v>0</v>
      </c>
      <c r="H132" s="79">
        <v>0.42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8"/>
      <c r="I133" s="78"/>
      <c r="J133" s="23"/>
    </row>
    <row r="134" spans="1:10" ht="16" x14ac:dyDescent="0.2">
      <c r="A134" s="63"/>
      <c r="B134" s="75" t="s">
        <v>1175</v>
      </c>
      <c r="C134" s="66" t="s">
        <v>1176</v>
      </c>
      <c r="D134" s="66" t="s">
        <v>411</v>
      </c>
      <c r="E134" s="79">
        <v>20000</v>
      </c>
      <c r="F134" s="109">
        <v>0.53</v>
      </c>
      <c r="G134" s="479">
        <v>0.53</v>
      </c>
      <c r="H134" s="79">
        <v>1.06</v>
      </c>
      <c r="I134" s="144">
        <f>SUM(H134:H135)</f>
        <v>1.9</v>
      </c>
      <c r="J134" s="23"/>
    </row>
    <row r="135" spans="1:10" ht="16" x14ac:dyDescent="0.2">
      <c r="A135" s="63"/>
      <c r="B135" s="75" t="s">
        <v>1175</v>
      </c>
      <c r="C135" s="66" t="s">
        <v>1176</v>
      </c>
      <c r="D135" s="66" t="s">
        <v>413</v>
      </c>
      <c r="E135" s="79">
        <v>20000</v>
      </c>
      <c r="F135" s="109">
        <v>0.84</v>
      </c>
      <c r="G135" s="479"/>
      <c r="H135" s="79">
        <v>0.84</v>
      </c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78"/>
      <c r="J136" s="23"/>
    </row>
    <row r="137" spans="1:10" ht="16" x14ac:dyDescent="0.2">
      <c r="A137" s="63"/>
      <c r="B137" s="75" t="s">
        <v>555</v>
      </c>
      <c r="C137" s="66" t="s">
        <v>57</v>
      </c>
      <c r="D137" s="66" t="s">
        <v>411</v>
      </c>
      <c r="E137" s="78">
        <v>40000</v>
      </c>
      <c r="F137" s="109">
        <f>H137-G137</f>
        <v>15.059999999999999</v>
      </c>
      <c r="G137" s="479">
        <v>5.0199999999999996</v>
      </c>
      <c r="H137" s="78">
        <v>20.079999999999998</v>
      </c>
      <c r="I137" s="144">
        <f>SUM(H137:H142)</f>
        <v>44.470000000000006</v>
      </c>
      <c r="J137" s="23"/>
    </row>
    <row r="138" spans="1:10" ht="16" x14ac:dyDescent="0.2">
      <c r="A138" s="63"/>
      <c r="B138" s="75" t="s">
        <v>555</v>
      </c>
      <c r="C138" s="66" t="s">
        <v>57</v>
      </c>
      <c r="D138" s="66" t="s">
        <v>417</v>
      </c>
      <c r="E138" s="79">
        <v>10000</v>
      </c>
      <c r="F138" s="109">
        <v>19.760000000000002</v>
      </c>
      <c r="G138" s="479"/>
      <c r="H138" s="79">
        <f>F138</f>
        <v>19.760000000000002</v>
      </c>
      <c r="I138" s="144"/>
      <c r="J138" s="23"/>
    </row>
    <row r="139" spans="1:10" ht="16" x14ac:dyDescent="0.2">
      <c r="A139" s="63"/>
      <c r="B139" s="75" t="s">
        <v>555</v>
      </c>
      <c r="C139" s="66" t="s">
        <v>57</v>
      </c>
      <c r="D139" s="66" t="s">
        <v>412</v>
      </c>
      <c r="E139" s="79">
        <v>10000</v>
      </c>
      <c r="F139" s="109">
        <v>3.42</v>
      </c>
      <c r="G139" s="479"/>
      <c r="H139" s="79">
        <f>F139</f>
        <v>3.42</v>
      </c>
      <c r="I139" s="144"/>
      <c r="J139" s="23"/>
    </row>
    <row r="140" spans="1:10" ht="16" x14ac:dyDescent="0.2">
      <c r="A140" s="63"/>
      <c r="B140" s="75" t="s">
        <v>555</v>
      </c>
      <c r="C140" s="66" t="s">
        <v>57</v>
      </c>
      <c r="D140" s="66" t="s">
        <v>413</v>
      </c>
      <c r="E140" s="79">
        <v>10000</v>
      </c>
      <c r="F140" s="109">
        <v>0.42</v>
      </c>
      <c r="G140" s="479"/>
      <c r="H140" s="79">
        <f>F140</f>
        <v>0.42</v>
      </c>
      <c r="I140" s="144"/>
      <c r="J140" s="23"/>
    </row>
    <row r="141" spans="1:10" ht="16" x14ac:dyDescent="0.2">
      <c r="A141" s="63"/>
      <c r="B141" s="75" t="s">
        <v>555</v>
      </c>
      <c r="C141" s="66" t="s">
        <v>57</v>
      </c>
      <c r="D141" s="66" t="s">
        <v>418</v>
      </c>
      <c r="E141" s="79">
        <v>10000</v>
      </c>
      <c r="F141" s="109">
        <v>0.44</v>
      </c>
      <c r="G141" s="479"/>
      <c r="H141" s="79">
        <f>F141</f>
        <v>0.44</v>
      </c>
      <c r="I141" s="144"/>
      <c r="J141" s="23"/>
    </row>
    <row r="142" spans="1:10" ht="16" x14ac:dyDescent="0.2">
      <c r="A142" s="63"/>
      <c r="B142" s="75" t="s">
        <v>555</v>
      </c>
      <c r="C142" s="66" t="s">
        <v>57</v>
      </c>
      <c r="D142" s="66" t="s">
        <v>414</v>
      </c>
      <c r="E142" s="79">
        <v>10000</v>
      </c>
      <c r="F142" s="109">
        <v>0.35</v>
      </c>
      <c r="G142" s="479"/>
      <c r="H142" s="79">
        <f>F142</f>
        <v>0.35</v>
      </c>
      <c r="I142" s="144"/>
      <c r="J142" s="23"/>
    </row>
    <row r="143" spans="1:10" ht="16" x14ac:dyDescent="0.2">
      <c r="A143" s="63"/>
      <c r="B143" s="75"/>
      <c r="C143" s="66"/>
      <c r="D143" s="66"/>
      <c r="E143" s="79"/>
      <c r="F143" s="78"/>
      <c r="G143" s="277"/>
      <c r="H143" s="78"/>
      <c r="I143" s="78"/>
      <c r="J143" s="23"/>
    </row>
    <row r="144" spans="1:10" ht="16" x14ac:dyDescent="0.2">
      <c r="A144" s="63"/>
      <c r="B144" s="75" t="s">
        <v>1178</v>
      </c>
      <c r="C144" s="66" t="s">
        <v>1179</v>
      </c>
      <c r="D144" s="66" t="s">
        <v>411</v>
      </c>
      <c r="E144" s="79">
        <v>10000</v>
      </c>
      <c r="F144" s="109">
        <v>0</v>
      </c>
      <c r="G144" s="479">
        <v>0.46</v>
      </c>
      <c r="H144" s="78">
        <v>0.46</v>
      </c>
      <c r="I144" s="144">
        <v>0.46</v>
      </c>
      <c r="J144" s="23"/>
    </row>
    <row r="145" spans="1:10" ht="16" x14ac:dyDescent="0.2">
      <c r="A145" s="63"/>
      <c r="B145" s="75"/>
      <c r="C145" s="66"/>
      <c r="D145" s="66"/>
      <c r="E145" s="79"/>
      <c r="F145" s="78"/>
      <c r="G145" s="277"/>
      <c r="H145" s="78"/>
      <c r="I145" s="78"/>
      <c r="J145" s="23"/>
    </row>
    <row r="146" spans="1:10" ht="16" x14ac:dyDescent="0.2">
      <c r="A146" s="63"/>
      <c r="B146" s="75" t="s">
        <v>946</v>
      </c>
      <c r="C146" s="66" t="s">
        <v>947</v>
      </c>
      <c r="D146" s="66" t="s">
        <v>411</v>
      </c>
      <c r="E146" s="79">
        <v>150000</v>
      </c>
      <c r="F146" s="109">
        <v>7.42</v>
      </c>
      <c r="G146" s="479">
        <v>0.53</v>
      </c>
      <c r="H146" s="79">
        <f>F146+G146</f>
        <v>7.95</v>
      </c>
      <c r="I146" s="144">
        <f>H146+H147</f>
        <v>14.219999999999999</v>
      </c>
      <c r="J146" s="23"/>
    </row>
    <row r="147" spans="1:10" ht="16" x14ac:dyDescent="0.2">
      <c r="A147" s="63"/>
      <c r="B147" s="75" t="s">
        <v>946</v>
      </c>
      <c r="C147" s="66" t="s">
        <v>947</v>
      </c>
      <c r="D147" s="66" t="s">
        <v>413</v>
      </c>
      <c r="E147" s="79">
        <v>150000</v>
      </c>
      <c r="F147" s="109">
        <v>6.27</v>
      </c>
      <c r="G147" s="479"/>
      <c r="H147" s="79">
        <v>6.27</v>
      </c>
      <c r="I147" s="144"/>
      <c r="J147" s="23"/>
    </row>
    <row r="148" spans="1:10" ht="16" x14ac:dyDescent="0.2">
      <c r="A148" s="63"/>
      <c r="B148" s="75"/>
      <c r="C148" s="66"/>
      <c r="D148" s="66"/>
      <c r="E148" s="79"/>
      <c r="F148" s="78"/>
      <c r="G148" s="277"/>
      <c r="H148" s="79"/>
      <c r="I148" s="78"/>
      <c r="J148" s="23"/>
    </row>
    <row r="149" spans="1:10" ht="16" x14ac:dyDescent="0.2">
      <c r="A149" s="63"/>
      <c r="B149" s="75" t="s">
        <v>558</v>
      </c>
      <c r="C149" s="66" t="s">
        <v>219</v>
      </c>
      <c r="D149" s="66" t="s">
        <v>411</v>
      </c>
      <c r="E149" s="78">
        <v>50000</v>
      </c>
      <c r="F149" s="109">
        <f>H149-G149</f>
        <v>2.6399999999999997</v>
      </c>
      <c r="G149" s="479">
        <v>0.66</v>
      </c>
      <c r="H149" s="78">
        <v>3.3</v>
      </c>
      <c r="I149" s="192">
        <f>SUM(H149:H149)</f>
        <v>3.3</v>
      </c>
      <c r="J149" s="23"/>
    </row>
    <row r="150" spans="1:10" ht="16" x14ac:dyDescent="0.2">
      <c r="A150" s="63"/>
      <c r="B150" s="75"/>
      <c r="C150" s="66"/>
      <c r="D150" s="66"/>
      <c r="E150" s="79"/>
      <c r="F150" s="78"/>
      <c r="G150" s="277"/>
      <c r="H150" s="79"/>
      <c r="I150" s="78"/>
      <c r="J150" s="23"/>
    </row>
    <row r="151" spans="1:10" ht="16" x14ac:dyDescent="0.2">
      <c r="A151" s="63"/>
      <c r="B151" s="75" t="s">
        <v>909</v>
      </c>
      <c r="C151" s="66" t="s">
        <v>910</v>
      </c>
      <c r="D151" s="66" t="s">
        <v>411</v>
      </c>
      <c r="E151" s="79">
        <v>10000</v>
      </c>
      <c r="F151" s="109">
        <v>0</v>
      </c>
      <c r="G151" s="479">
        <v>0.91</v>
      </c>
      <c r="H151" s="79">
        <v>0.91</v>
      </c>
      <c r="I151" s="144">
        <v>0.91</v>
      </c>
      <c r="J151" s="23"/>
    </row>
    <row r="152" spans="1:10" ht="16" x14ac:dyDescent="0.2">
      <c r="A152" s="63"/>
      <c r="B152" s="75"/>
      <c r="C152" s="66"/>
      <c r="D152" s="66"/>
      <c r="E152" s="78"/>
      <c r="F152" s="78"/>
      <c r="G152" s="277"/>
      <c r="H152" s="79"/>
      <c r="I152" s="78"/>
      <c r="J152" s="23"/>
    </row>
    <row r="153" spans="1:10" ht="16" x14ac:dyDescent="0.2">
      <c r="A153" s="63"/>
      <c r="B153" s="175" t="s">
        <v>651</v>
      </c>
      <c r="C153" s="66" t="s">
        <v>650</v>
      </c>
      <c r="D153" s="66" t="s">
        <v>411</v>
      </c>
      <c r="E153" s="78">
        <v>250000</v>
      </c>
      <c r="F153" s="109">
        <v>30.24</v>
      </c>
      <c r="G153" s="479">
        <v>1.26</v>
      </c>
      <c r="H153" s="78">
        <f>SUM(G153,F153)</f>
        <v>31.5</v>
      </c>
      <c r="I153" s="144">
        <f>SUM(H153:H156)</f>
        <v>45.720000000000006</v>
      </c>
      <c r="J153" s="23"/>
    </row>
    <row r="154" spans="1:10" ht="16" x14ac:dyDescent="0.2">
      <c r="A154" s="63"/>
      <c r="B154" s="175" t="s">
        <v>651</v>
      </c>
      <c r="C154" s="66" t="s">
        <v>650</v>
      </c>
      <c r="D154" s="66" t="s">
        <v>412</v>
      </c>
      <c r="E154" s="78">
        <v>10000</v>
      </c>
      <c r="F154" s="109">
        <v>3.42</v>
      </c>
      <c r="G154" s="479"/>
      <c r="H154" s="79">
        <f>F154</f>
        <v>3.42</v>
      </c>
      <c r="I154" s="144"/>
      <c r="J154" s="23"/>
    </row>
    <row r="155" spans="1:10" ht="16" x14ac:dyDescent="0.2">
      <c r="A155" s="63"/>
      <c r="B155" s="175" t="s">
        <v>651</v>
      </c>
      <c r="C155" s="66" t="s">
        <v>650</v>
      </c>
      <c r="D155" s="66" t="s">
        <v>413</v>
      </c>
      <c r="E155" s="78">
        <v>240000</v>
      </c>
      <c r="F155" s="109">
        <v>10.45</v>
      </c>
      <c r="G155" s="479"/>
      <c r="H155" s="79">
        <f>F155</f>
        <v>10.45</v>
      </c>
      <c r="I155" s="144"/>
      <c r="J155" s="23"/>
    </row>
    <row r="156" spans="1:10" ht="16" x14ac:dyDescent="0.2">
      <c r="A156" s="63"/>
      <c r="B156" s="175" t="s">
        <v>651</v>
      </c>
      <c r="C156" s="66" t="s">
        <v>650</v>
      </c>
      <c r="D156" s="66" t="s">
        <v>414</v>
      </c>
      <c r="E156" s="78">
        <v>10000</v>
      </c>
      <c r="F156" s="109">
        <v>0.35</v>
      </c>
      <c r="G156" s="479"/>
      <c r="H156" s="79">
        <f>F156</f>
        <v>0.35</v>
      </c>
      <c r="I156" s="144"/>
      <c r="J156" s="23"/>
    </row>
    <row r="157" spans="1:10" ht="16" x14ac:dyDescent="0.2">
      <c r="A157" s="63"/>
      <c r="B157" s="75"/>
      <c r="C157" s="66"/>
      <c r="D157" s="66"/>
      <c r="E157" s="78"/>
      <c r="F157" s="78"/>
      <c r="G157" s="277"/>
      <c r="H157" s="79"/>
      <c r="I157" s="78"/>
      <c r="J157" s="23"/>
    </row>
    <row r="158" spans="1:10" ht="16" x14ac:dyDescent="0.2">
      <c r="A158" s="63"/>
      <c r="B158" s="75" t="s">
        <v>836</v>
      </c>
      <c r="C158" s="66" t="s">
        <v>837</v>
      </c>
      <c r="D158" s="66" t="s">
        <v>411</v>
      </c>
      <c r="E158" s="78">
        <v>200000</v>
      </c>
      <c r="F158" s="109">
        <v>12.54</v>
      </c>
      <c r="G158" s="479">
        <v>0.66</v>
      </c>
      <c r="H158" s="79">
        <f>SUM(F158,G158)</f>
        <v>13.2</v>
      </c>
      <c r="I158" s="144">
        <f>SUM(H158,H159)</f>
        <v>21.56</v>
      </c>
      <c r="J158" s="23"/>
    </row>
    <row r="159" spans="1:10" ht="16" x14ac:dyDescent="0.2">
      <c r="A159" s="63"/>
      <c r="B159" s="75" t="s">
        <v>836</v>
      </c>
      <c r="C159" s="66" t="s">
        <v>837</v>
      </c>
      <c r="D159" s="66" t="s">
        <v>413</v>
      </c>
      <c r="E159" s="78">
        <v>200000</v>
      </c>
      <c r="F159" s="109">
        <v>8.36</v>
      </c>
      <c r="G159" s="479"/>
      <c r="H159" s="79">
        <v>8.36</v>
      </c>
      <c r="I159" s="144"/>
      <c r="J159" s="23"/>
    </row>
    <row r="160" spans="1:10" ht="16" x14ac:dyDescent="0.2">
      <c r="A160" s="63"/>
      <c r="B160" s="75"/>
      <c r="C160" s="66"/>
      <c r="D160" s="66"/>
      <c r="E160" s="79"/>
      <c r="F160" s="78"/>
      <c r="G160" s="277"/>
      <c r="H160" s="79"/>
      <c r="I160" s="78"/>
      <c r="J160" s="23"/>
    </row>
    <row r="161" spans="1:10" ht="16" x14ac:dyDescent="0.2">
      <c r="A161" s="63"/>
      <c r="B161" s="75" t="s">
        <v>561</v>
      </c>
      <c r="C161" s="66" t="s">
        <v>1039</v>
      </c>
      <c r="D161" s="66" t="s">
        <v>411</v>
      </c>
      <c r="E161" s="79">
        <v>10000</v>
      </c>
      <c r="F161" s="109">
        <v>0</v>
      </c>
      <c r="G161" s="479">
        <f>H161-F161</f>
        <v>0.91</v>
      </c>
      <c r="H161" s="79">
        <v>0.91</v>
      </c>
      <c r="I161" s="144">
        <f>SUM(H161:H162)</f>
        <v>1.33</v>
      </c>
      <c r="J161" s="23"/>
    </row>
    <row r="162" spans="1:10" ht="16" x14ac:dyDescent="0.2">
      <c r="A162" s="63"/>
      <c r="B162" s="75" t="s">
        <v>561</v>
      </c>
      <c r="C162" s="66" t="s">
        <v>1039</v>
      </c>
      <c r="D162" s="66" t="s">
        <v>413</v>
      </c>
      <c r="E162" s="78">
        <v>10000</v>
      </c>
      <c r="F162" s="109">
        <v>0.42</v>
      </c>
      <c r="G162" s="479"/>
      <c r="H162" s="78">
        <f>F162</f>
        <v>0.42</v>
      </c>
      <c r="I162" s="144"/>
      <c r="J162" s="23"/>
    </row>
    <row r="163" spans="1:10" ht="16" x14ac:dyDescent="0.2">
      <c r="A163" s="63"/>
      <c r="B163" s="75"/>
      <c r="C163" s="66"/>
      <c r="D163" s="66"/>
      <c r="E163" s="78"/>
      <c r="F163" s="78"/>
      <c r="G163" s="277"/>
      <c r="H163" s="78"/>
      <c r="I163" s="78"/>
      <c r="J163" s="23"/>
    </row>
    <row r="164" spans="1:10" ht="16" x14ac:dyDescent="0.2">
      <c r="A164" s="63"/>
      <c r="B164" s="75" t="s">
        <v>871</v>
      </c>
      <c r="C164" s="66" t="s">
        <v>870</v>
      </c>
      <c r="D164" s="66" t="s">
        <v>411</v>
      </c>
      <c r="E164" s="79">
        <v>10000</v>
      </c>
      <c r="F164" s="109">
        <v>0</v>
      </c>
      <c r="G164" s="479">
        <v>0.53</v>
      </c>
      <c r="H164" s="78">
        <v>0.53</v>
      </c>
      <c r="I164" s="144">
        <f>SUM(H164:H165)</f>
        <v>1.37</v>
      </c>
      <c r="J164" s="23"/>
    </row>
    <row r="165" spans="1:10" ht="16" x14ac:dyDescent="0.2">
      <c r="A165" s="63"/>
      <c r="B165" s="75" t="s">
        <v>871</v>
      </c>
      <c r="C165" s="66" t="s">
        <v>870</v>
      </c>
      <c r="D165" s="66" t="s">
        <v>413</v>
      </c>
      <c r="E165" s="78">
        <v>20000</v>
      </c>
      <c r="F165" s="109">
        <v>0.84</v>
      </c>
      <c r="G165" s="479"/>
      <c r="H165" s="78">
        <v>0.84</v>
      </c>
      <c r="I165" s="144"/>
      <c r="J165" s="23"/>
    </row>
    <row r="166" spans="1:10" ht="16" x14ac:dyDescent="0.2">
      <c r="A166" s="63"/>
      <c r="B166" s="75"/>
      <c r="C166" s="66"/>
      <c r="D166" s="66"/>
      <c r="E166" s="78"/>
      <c r="F166" s="78"/>
      <c r="G166" s="277"/>
      <c r="H166" s="78"/>
      <c r="I166" s="78"/>
      <c r="J166" s="23"/>
    </row>
    <row r="167" spans="1:10" ht="16" x14ac:dyDescent="0.2">
      <c r="A167" s="63"/>
      <c r="B167" s="75" t="s">
        <v>1110</v>
      </c>
      <c r="C167" s="66" t="s">
        <v>1111</v>
      </c>
      <c r="D167" s="66" t="s">
        <v>411</v>
      </c>
      <c r="E167" s="575">
        <v>10000</v>
      </c>
      <c r="F167" s="109">
        <v>0</v>
      </c>
      <c r="G167" s="479">
        <v>0.66</v>
      </c>
      <c r="H167" s="78">
        <v>0.66</v>
      </c>
      <c r="I167" s="144">
        <v>0.66</v>
      </c>
      <c r="J167" s="23"/>
    </row>
    <row r="168" spans="1:10" ht="16" x14ac:dyDescent="0.2">
      <c r="A168" s="63"/>
      <c r="B168" s="75"/>
      <c r="C168" s="66"/>
      <c r="D168" s="66"/>
      <c r="E168" s="575"/>
      <c r="F168" s="78"/>
      <c r="G168" s="277"/>
      <c r="H168" s="78"/>
      <c r="I168" s="78"/>
      <c r="J168" s="23"/>
    </row>
    <row r="169" spans="1:10" ht="16" x14ac:dyDescent="0.2">
      <c r="A169" s="63"/>
      <c r="B169" s="75" t="s">
        <v>1180</v>
      </c>
      <c r="C169" s="66" t="s">
        <v>1181</v>
      </c>
      <c r="D169" s="66" t="s">
        <v>411</v>
      </c>
      <c r="E169" s="575">
        <v>10000</v>
      </c>
      <c r="F169" s="109">
        <v>0</v>
      </c>
      <c r="G169" s="479">
        <v>0.46</v>
      </c>
      <c r="H169" s="78">
        <v>0.46</v>
      </c>
      <c r="I169" s="144">
        <v>0.46</v>
      </c>
      <c r="J169" s="23"/>
    </row>
    <row r="170" spans="1:10" ht="16" x14ac:dyDescent="0.2">
      <c r="A170" s="63"/>
      <c r="B170" s="75"/>
      <c r="C170" s="66"/>
      <c r="D170" s="66"/>
      <c r="E170" s="78"/>
      <c r="F170" s="78"/>
      <c r="G170" s="277"/>
      <c r="H170" s="78"/>
      <c r="I170" s="78"/>
      <c r="J170" s="23"/>
    </row>
    <row r="171" spans="1:10" ht="16" x14ac:dyDescent="0.2">
      <c r="A171" s="63"/>
      <c r="B171" s="75" t="s">
        <v>562</v>
      </c>
      <c r="C171" s="66" t="s">
        <v>233</v>
      </c>
      <c r="D171" s="66" t="s">
        <v>411</v>
      </c>
      <c r="E171" s="78">
        <v>10000</v>
      </c>
      <c r="F171" s="109">
        <v>0</v>
      </c>
      <c r="G171" s="479">
        <f>H171-F171</f>
        <v>5.0199999999999996</v>
      </c>
      <c r="H171" s="78">
        <v>5.0199999999999996</v>
      </c>
      <c r="I171" s="144">
        <f>SUM(H171:H174)</f>
        <v>12.969999999999999</v>
      </c>
      <c r="J171" s="211"/>
    </row>
    <row r="172" spans="1:10" ht="16" x14ac:dyDescent="0.2">
      <c r="A172" s="63"/>
      <c r="B172" s="75" t="s">
        <v>562</v>
      </c>
      <c r="C172" s="66" t="s">
        <v>233</v>
      </c>
      <c r="D172" s="66" t="s">
        <v>412</v>
      </c>
      <c r="E172" s="79">
        <v>10000</v>
      </c>
      <c r="F172" s="109">
        <v>3.42</v>
      </c>
      <c r="G172" s="479"/>
      <c r="H172" s="79">
        <f>F172</f>
        <v>3.42</v>
      </c>
      <c r="I172" s="144"/>
      <c r="J172" s="23"/>
    </row>
    <row r="173" spans="1:10" ht="16" x14ac:dyDescent="0.2">
      <c r="A173" s="63"/>
      <c r="B173" s="75" t="s">
        <v>562</v>
      </c>
      <c r="C173" s="66" t="s">
        <v>233</v>
      </c>
      <c r="D173" s="66" t="s">
        <v>413</v>
      </c>
      <c r="E173" s="79">
        <v>100000</v>
      </c>
      <c r="F173" s="109">
        <v>4.18</v>
      </c>
      <c r="G173" s="479"/>
      <c r="H173" s="79">
        <f>F173</f>
        <v>4.18</v>
      </c>
      <c r="I173" s="144"/>
      <c r="J173" s="23"/>
    </row>
    <row r="174" spans="1:10" ht="16" x14ac:dyDescent="0.2">
      <c r="A174" s="63"/>
      <c r="B174" s="75" t="s">
        <v>562</v>
      </c>
      <c r="C174" s="66" t="s">
        <v>233</v>
      </c>
      <c r="D174" s="66" t="s">
        <v>414</v>
      </c>
      <c r="E174" s="79">
        <v>10000</v>
      </c>
      <c r="F174" s="109">
        <v>0.35</v>
      </c>
      <c r="G174" s="479"/>
      <c r="H174" s="79">
        <f>F174</f>
        <v>0.35</v>
      </c>
      <c r="I174" s="144"/>
      <c r="J174" s="23"/>
    </row>
    <row r="175" spans="1:10" ht="16" x14ac:dyDescent="0.2">
      <c r="A175" s="63"/>
      <c r="B175" s="75"/>
      <c r="C175" s="66"/>
      <c r="D175" s="66"/>
      <c r="E175" s="79"/>
      <c r="F175" s="78"/>
      <c r="G175" s="277"/>
      <c r="H175" s="79"/>
      <c r="I175" s="78"/>
      <c r="J175" s="23"/>
    </row>
    <row r="176" spans="1:10" ht="16" x14ac:dyDescent="0.2">
      <c r="A176" s="63"/>
      <c r="B176" s="75" t="s">
        <v>563</v>
      </c>
      <c r="C176" s="66" t="s">
        <v>234</v>
      </c>
      <c r="D176" s="66" t="s">
        <v>411</v>
      </c>
      <c r="E176" s="78">
        <v>10000</v>
      </c>
      <c r="F176" s="109">
        <v>0</v>
      </c>
      <c r="G176" s="479">
        <f>H176-F176</f>
        <v>14.08</v>
      </c>
      <c r="H176" s="78">
        <v>14.08</v>
      </c>
      <c r="I176" s="144">
        <f>H176</f>
        <v>14.08</v>
      </c>
      <c r="J176" s="23"/>
    </row>
    <row r="177" spans="1:10" ht="16" x14ac:dyDescent="0.2">
      <c r="A177" s="63"/>
      <c r="B177" s="75"/>
      <c r="C177" s="66"/>
      <c r="D177" s="66"/>
      <c r="F177" s="314"/>
      <c r="G177" s="277"/>
      <c r="H177" s="78"/>
      <c r="I177" s="78"/>
      <c r="J177" s="23"/>
    </row>
    <row r="178" spans="1:10" ht="16" x14ac:dyDescent="0.2">
      <c r="A178" s="63"/>
      <c r="B178" s="75" t="s">
        <v>564</v>
      </c>
      <c r="C178" s="168" t="s">
        <v>330</v>
      </c>
      <c r="D178" s="168" t="s">
        <v>411</v>
      </c>
      <c r="E178" s="169">
        <v>200000</v>
      </c>
      <c r="F178" s="254">
        <v>23.94</v>
      </c>
      <c r="G178" s="478">
        <v>1.26</v>
      </c>
      <c r="H178" s="343">
        <f>SUM(F178:G178)</f>
        <v>25.200000000000003</v>
      </c>
      <c r="I178" s="144">
        <f>SUM(H178:H183)</f>
        <v>32.660000000000004</v>
      </c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417</v>
      </c>
      <c r="E179" s="169">
        <v>10000</v>
      </c>
      <c r="F179" s="254">
        <v>2.83</v>
      </c>
      <c r="G179" s="479"/>
      <c r="H179" s="343">
        <f>F179</f>
        <v>2.83</v>
      </c>
      <c r="I179" s="144"/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412</v>
      </c>
      <c r="E180" s="169">
        <v>10000</v>
      </c>
      <c r="F180" s="109">
        <v>3.42</v>
      </c>
      <c r="G180" s="479"/>
      <c r="H180" s="78">
        <f>F180</f>
        <v>3.42</v>
      </c>
      <c r="I180" s="144"/>
      <c r="J180" s="23"/>
    </row>
    <row r="181" spans="1:10" ht="16" x14ac:dyDescent="0.2">
      <c r="A181" s="63"/>
      <c r="B181" s="75" t="s">
        <v>564</v>
      </c>
      <c r="C181" s="168" t="s">
        <v>330</v>
      </c>
      <c r="D181" s="168" t="s">
        <v>413</v>
      </c>
      <c r="E181" s="169">
        <v>10000</v>
      </c>
      <c r="F181" s="109">
        <v>0.42</v>
      </c>
      <c r="G181" s="479"/>
      <c r="H181" s="78">
        <f>F181</f>
        <v>0.42</v>
      </c>
      <c r="I181" s="144"/>
      <c r="J181" s="23"/>
    </row>
    <row r="182" spans="1:10" ht="16" x14ac:dyDescent="0.2">
      <c r="A182" s="63"/>
      <c r="B182" s="75" t="s">
        <v>564</v>
      </c>
      <c r="C182" s="168" t="s">
        <v>330</v>
      </c>
      <c r="D182" s="168" t="s">
        <v>418</v>
      </c>
      <c r="E182" s="169">
        <v>10000</v>
      </c>
      <c r="F182" s="253">
        <v>0.44</v>
      </c>
      <c r="G182" s="479"/>
      <c r="H182" s="78">
        <f>F182</f>
        <v>0.44</v>
      </c>
      <c r="I182" s="144"/>
      <c r="J182" s="23"/>
    </row>
    <row r="183" spans="1:10" ht="16" x14ac:dyDescent="0.2">
      <c r="A183" s="63"/>
      <c r="B183" s="75" t="s">
        <v>564</v>
      </c>
      <c r="C183" s="168" t="s">
        <v>330</v>
      </c>
      <c r="D183" s="168" t="s">
        <v>414</v>
      </c>
      <c r="E183" s="169">
        <v>10000</v>
      </c>
      <c r="F183" s="253">
        <v>0.35</v>
      </c>
      <c r="G183" s="479"/>
      <c r="H183" s="78">
        <f>F183</f>
        <v>0.35</v>
      </c>
      <c r="I183" s="144"/>
      <c r="J183" s="23"/>
    </row>
    <row r="184" spans="1:10" ht="16" x14ac:dyDescent="0.2">
      <c r="A184" s="63"/>
      <c r="B184" s="172"/>
      <c r="C184" s="168"/>
      <c r="D184" s="212"/>
      <c r="E184" s="169"/>
      <c r="F184" s="78"/>
      <c r="G184" s="277"/>
      <c r="H184" s="78"/>
      <c r="I184" s="78"/>
      <c r="J184" s="23"/>
    </row>
    <row r="185" spans="1:10" ht="16" x14ac:dyDescent="0.2">
      <c r="A185" s="63"/>
      <c r="B185" s="172" t="s">
        <v>565</v>
      </c>
      <c r="C185" s="168" t="s">
        <v>490</v>
      </c>
      <c r="D185" s="212" t="s">
        <v>411</v>
      </c>
      <c r="E185" s="169">
        <v>10000</v>
      </c>
      <c r="F185" s="109" t="s">
        <v>492</v>
      </c>
      <c r="G185" s="479">
        <v>5.0199999999999996</v>
      </c>
      <c r="H185" s="78">
        <f>G185</f>
        <v>5.0199999999999996</v>
      </c>
      <c r="I185" s="144">
        <f>H185</f>
        <v>5.0199999999999996</v>
      </c>
      <c r="J185" s="23"/>
    </row>
    <row r="186" spans="1:10" ht="16" x14ac:dyDescent="0.2">
      <c r="A186" s="63"/>
      <c r="B186" s="172"/>
      <c r="C186" s="168"/>
      <c r="D186" s="212"/>
      <c r="E186" s="169"/>
      <c r="F186" s="78"/>
      <c r="G186" s="277"/>
      <c r="H186" s="78"/>
      <c r="I186" s="78"/>
      <c r="J186" s="23"/>
    </row>
    <row r="187" spans="1:10" ht="16" x14ac:dyDescent="0.2">
      <c r="A187" s="63"/>
      <c r="B187" s="172" t="s">
        <v>653</v>
      </c>
      <c r="C187" s="168" t="s">
        <v>988</v>
      </c>
      <c r="D187" s="212" t="s">
        <v>989</v>
      </c>
      <c r="E187" s="169">
        <v>10000</v>
      </c>
      <c r="F187" s="109">
        <v>0</v>
      </c>
      <c r="G187" s="479">
        <v>1.26</v>
      </c>
      <c r="H187" s="78">
        <v>1.26</v>
      </c>
      <c r="I187" s="144">
        <v>1.26</v>
      </c>
      <c r="J187" s="23"/>
    </row>
    <row r="188" spans="1:10" ht="16" x14ac:dyDescent="0.2">
      <c r="A188" s="63"/>
      <c r="B188" s="172"/>
      <c r="C188" s="168"/>
      <c r="D188" s="212"/>
      <c r="E188" s="169"/>
      <c r="F188" s="78"/>
      <c r="G188" s="277"/>
      <c r="H188" s="78"/>
      <c r="I188" s="78"/>
      <c r="J188" s="23"/>
    </row>
    <row r="189" spans="1:10" ht="16" x14ac:dyDescent="0.2">
      <c r="A189" s="63"/>
      <c r="B189" s="75" t="s">
        <v>566</v>
      </c>
      <c r="C189" s="66" t="s">
        <v>25</v>
      </c>
      <c r="D189" s="66" t="s">
        <v>411</v>
      </c>
      <c r="E189" s="79">
        <v>10000</v>
      </c>
      <c r="F189" s="109">
        <v>0</v>
      </c>
      <c r="G189" s="479">
        <v>5.0199999999999996</v>
      </c>
      <c r="H189" s="79">
        <v>5.0199999999999996</v>
      </c>
      <c r="I189" s="144">
        <f>H189</f>
        <v>5.0199999999999996</v>
      </c>
      <c r="J189" s="23"/>
    </row>
    <row r="190" spans="1:10" ht="16" x14ac:dyDescent="0.2">
      <c r="A190" s="63"/>
      <c r="B190" s="75"/>
      <c r="C190" s="66"/>
      <c r="D190" s="66"/>
      <c r="E190" s="79"/>
      <c r="F190" s="78"/>
      <c r="G190" s="277"/>
      <c r="H190" s="79"/>
      <c r="I190" s="78"/>
      <c r="J190" s="23"/>
    </row>
    <row r="191" spans="1:10" ht="16" x14ac:dyDescent="0.2">
      <c r="A191" s="63"/>
      <c r="B191" s="75" t="s">
        <v>567</v>
      </c>
      <c r="C191" s="66" t="s">
        <v>88</v>
      </c>
      <c r="D191" s="66" t="s">
        <v>411</v>
      </c>
      <c r="E191" s="78">
        <v>250000</v>
      </c>
      <c r="F191" s="109">
        <v>73.92</v>
      </c>
      <c r="G191" s="479">
        <v>3.08</v>
      </c>
      <c r="H191" s="78">
        <f>F191+G191</f>
        <v>77</v>
      </c>
      <c r="I191" s="144">
        <f>SUM(H191:H196)</f>
        <v>159.62999999999997</v>
      </c>
      <c r="J191" s="23"/>
    </row>
    <row r="192" spans="1:10" ht="16" x14ac:dyDescent="0.2">
      <c r="A192" s="63"/>
      <c r="B192" s="75" t="s">
        <v>567</v>
      </c>
      <c r="C192" s="66" t="s">
        <v>88</v>
      </c>
      <c r="D192" s="66" t="s">
        <v>417</v>
      </c>
      <c r="E192" s="78">
        <v>50000</v>
      </c>
      <c r="F192" s="109">
        <v>57.85</v>
      </c>
      <c r="G192" s="479"/>
      <c r="H192" s="78">
        <f>F192</f>
        <v>57.85</v>
      </c>
      <c r="I192" s="144"/>
      <c r="J192" s="211"/>
    </row>
    <row r="193" spans="1:10" ht="16" x14ac:dyDescent="0.2">
      <c r="A193" s="63"/>
      <c r="B193" s="75" t="s">
        <v>567</v>
      </c>
      <c r="C193" s="66" t="s">
        <v>88</v>
      </c>
      <c r="D193" s="66" t="s">
        <v>412</v>
      </c>
      <c r="E193" s="78">
        <v>10000</v>
      </c>
      <c r="F193" s="109">
        <v>3.42</v>
      </c>
      <c r="G193" s="479"/>
      <c r="H193" s="78">
        <f>F193</f>
        <v>3.42</v>
      </c>
      <c r="I193" s="144"/>
      <c r="J193" s="23"/>
    </row>
    <row r="194" spans="1:10" ht="16" x14ac:dyDescent="0.2">
      <c r="A194" s="63"/>
      <c r="B194" s="75" t="s">
        <v>567</v>
      </c>
      <c r="C194" s="66" t="s">
        <v>88</v>
      </c>
      <c r="D194" s="66" t="s">
        <v>413</v>
      </c>
      <c r="E194" s="78">
        <v>250000</v>
      </c>
      <c r="F194" s="109">
        <v>10.45</v>
      </c>
      <c r="G194" s="479"/>
      <c r="H194" s="78">
        <f>F194</f>
        <v>10.45</v>
      </c>
      <c r="I194" s="144"/>
      <c r="J194" s="23"/>
    </row>
    <row r="195" spans="1:10" ht="16" x14ac:dyDescent="0.2">
      <c r="A195" s="63"/>
      <c r="B195" s="75" t="s">
        <v>567</v>
      </c>
      <c r="C195" s="66" t="s">
        <v>88</v>
      </c>
      <c r="D195" s="66" t="s">
        <v>418</v>
      </c>
      <c r="E195" s="78">
        <v>240000</v>
      </c>
      <c r="F195" s="109">
        <v>10.56</v>
      </c>
      <c r="G195" s="479"/>
      <c r="H195" s="79">
        <f>F195</f>
        <v>10.56</v>
      </c>
      <c r="I195" s="144"/>
      <c r="J195" s="23"/>
    </row>
    <row r="196" spans="1:10" ht="16" x14ac:dyDescent="0.2">
      <c r="A196" s="63"/>
      <c r="B196" s="75" t="s">
        <v>567</v>
      </c>
      <c r="C196" s="66" t="s">
        <v>88</v>
      </c>
      <c r="D196" s="66" t="s">
        <v>414</v>
      </c>
      <c r="E196" s="79">
        <v>10000</v>
      </c>
      <c r="F196" s="109">
        <v>0.35</v>
      </c>
      <c r="G196" s="479"/>
      <c r="H196" s="79">
        <f>F196</f>
        <v>0.35</v>
      </c>
      <c r="I196" s="144"/>
      <c r="J196" s="23"/>
    </row>
    <row r="197" spans="1:10" ht="16" x14ac:dyDescent="0.2">
      <c r="A197" s="63"/>
      <c r="B197" s="75"/>
      <c r="C197" s="66"/>
      <c r="D197" s="66"/>
      <c r="E197" s="79"/>
      <c r="F197" s="78"/>
      <c r="G197" s="277"/>
      <c r="H197" s="79"/>
      <c r="I197" s="78"/>
      <c r="J197" s="23"/>
    </row>
    <row r="198" spans="1:10" ht="16" x14ac:dyDescent="0.2">
      <c r="A198" s="63"/>
      <c r="B198" s="75" t="s">
        <v>1135</v>
      </c>
      <c r="C198" s="66" t="s">
        <v>1136</v>
      </c>
      <c r="D198" s="66" t="s">
        <v>411</v>
      </c>
      <c r="E198" s="79">
        <v>10000</v>
      </c>
      <c r="F198" s="109">
        <v>0</v>
      </c>
      <c r="G198" s="479">
        <v>0.53</v>
      </c>
      <c r="H198" s="79">
        <v>0.53</v>
      </c>
      <c r="I198" s="144">
        <v>0.53</v>
      </c>
      <c r="J198" s="23"/>
    </row>
    <row r="199" spans="1:10" ht="16" x14ac:dyDescent="0.2">
      <c r="A199" s="63"/>
      <c r="B199" s="75"/>
      <c r="C199" s="66"/>
      <c r="D199" s="66"/>
      <c r="E199" s="79"/>
      <c r="F199" s="78"/>
      <c r="G199" s="277"/>
      <c r="H199" s="79"/>
      <c r="I199" s="78"/>
      <c r="J199" s="23"/>
    </row>
    <row r="200" spans="1:10" ht="16" x14ac:dyDescent="0.2">
      <c r="A200" s="63"/>
      <c r="B200" s="75" t="s">
        <v>568</v>
      </c>
      <c r="C200" s="66" t="s">
        <v>173</v>
      </c>
      <c r="D200" s="66" t="s">
        <v>411</v>
      </c>
      <c r="E200" s="79">
        <v>10000</v>
      </c>
      <c r="F200" s="109">
        <v>0</v>
      </c>
      <c r="G200" s="479">
        <v>14.08</v>
      </c>
      <c r="H200" s="79">
        <v>14.08</v>
      </c>
      <c r="I200" s="144">
        <f>SUM(H200:H202)</f>
        <v>34.260000000000005</v>
      </c>
      <c r="J200" s="23"/>
    </row>
    <row r="201" spans="1:10" ht="16" x14ac:dyDescent="0.2">
      <c r="A201" s="63"/>
      <c r="B201" s="75" t="s">
        <v>568</v>
      </c>
      <c r="C201" s="66" t="s">
        <v>173</v>
      </c>
      <c r="D201" s="66" t="s">
        <v>417</v>
      </c>
      <c r="E201" s="79">
        <v>10000</v>
      </c>
      <c r="F201" s="109">
        <v>19.760000000000002</v>
      </c>
      <c r="G201" s="479"/>
      <c r="H201" s="79">
        <f>F201</f>
        <v>19.760000000000002</v>
      </c>
      <c r="I201" s="144"/>
      <c r="J201" s="23"/>
    </row>
    <row r="202" spans="1:10" ht="16" x14ac:dyDescent="0.2">
      <c r="A202" s="63"/>
      <c r="B202" s="75" t="s">
        <v>568</v>
      </c>
      <c r="C202" s="66" t="s">
        <v>173</v>
      </c>
      <c r="D202" s="66" t="s">
        <v>413</v>
      </c>
      <c r="E202" s="78">
        <v>10000</v>
      </c>
      <c r="F202" s="109">
        <v>0.42</v>
      </c>
      <c r="G202" s="479"/>
      <c r="H202" s="78">
        <f>F202</f>
        <v>0.42</v>
      </c>
      <c r="I202" s="144"/>
      <c r="J202" s="23"/>
    </row>
    <row r="203" spans="1:10" ht="16" x14ac:dyDescent="0.2">
      <c r="A203" s="63"/>
      <c r="B203" s="75"/>
      <c r="C203" s="66"/>
      <c r="D203" s="66"/>
      <c r="E203" s="78"/>
      <c r="F203" s="78"/>
      <c r="G203" s="277"/>
      <c r="H203" s="78"/>
      <c r="I203" s="78"/>
      <c r="J203" s="23"/>
    </row>
    <row r="204" spans="1:10" ht="16" x14ac:dyDescent="0.2">
      <c r="A204" s="63"/>
      <c r="B204" s="75" t="s">
        <v>877</v>
      </c>
      <c r="C204" s="124" t="s">
        <v>911</v>
      </c>
      <c r="D204" s="124" t="s">
        <v>411</v>
      </c>
      <c r="E204" s="573">
        <v>10000</v>
      </c>
      <c r="F204" s="581"/>
      <c r="G204" s="582">
        <v>3.08</v>
      </c>
      <c r="H204" s="573">
        <v>3.08</v>
      </c>
      <c r="I204" s="586">
        <v>3.08</v>
      </c>
      <c r="J204" s="23"/>
    </row>
    <row r="205" spans="1:10" ht="16" x14ac:dyDescent="0.2">
      <c r="A205" s="63"/>
      <c r="B205" s="75"/>
      <c r="C205" s="66"/>
      <c r="D205" s="66"/>
      <c r="E205" s="78"/>
      <c r="F205" s="78"/>
      <c r="G205" s="277"/>
      <c r="H205" s="78"/>
      <c r="I205" s="78"/>
      <c r="J205" s="23"/>
    </row>
    <row r="206" spans="1:10" ht="16" x14ac:dyDescent="0.2">
      <c r="A206" s="63"/>
      <c r="B206" s="75" t="s">
        <v>569</v>
      </c>
      <c r="C206" s="66" t="s">
        <v>189</v>
      </c>
      <c r="D206" s="66" t="s">
        <v>411</v>
      </c>
      <c r="E206" s="78">
        <v>100000</v>
      </c>
      <c r="F206" s="109">
        <f>H206-G206</f>
        <v>72.180000000000007</v>
      </c>
      <c r="G206" s="479">
        <v>8.02</v>
      </c>
      <c r="H206" s="78">
        <v>80.2</v>
      </c>
      <c r="I206" s="144">
        <f>SUM(H206:H207)</f>
        <v>84.38</v>
      </c>
      <c r="J206" s="211"/>
    </row>
    <row r="207" spans="1:10" ht="16" x14ac:dyDescent="0.2">
      <c r="A207" s="63"/>
      <c r="B207" s="75" t="s">
        <v>569</v>
      </c>
      <c r="C207" s="66" t="s">
        <v>189</v>
      </c>
      <c r="D207" s="66" t="s">
        <v>413</v>
      </c>
      <c r="E207" s="79">
        <v>100000</v>
      </c>
      <c r="F207" s="109">
        <v>4.18</v>
      </c>
      <c r="G207" s="479"/>
      <c r="H207" s="79">
        <f>F207</f>
        <v>4.18</v>
      </c>
      <c r="I207" s="144"/>
      <c r="J207" s="23"/>
    </row>
    <row r="208" spans="1:10" ht="16" x14ac:dyDescent="0.2">
      <c r="A208" s="63"/>
      <c r="B208" s="75"/>
      <c r="C208" s="66"/>
      <c r="D208" s="66"/>
      <c r="E208" s="79"/>
      <c r="F208" s="78"/>
      <c r="G208" s="277"/>
      <c r="H208" s="79"/>
      <c r="I208" s="78"/>
      <c r="J208" s="23"/>
    </row>
    <row r="209" spans="1:10" ht="16" x14ac:dyDescent="0.2">
      <c r="A209" s="63"/>
      <c r="B209" s="75" t="s">
        <v>570</v>
      </c>
      <c r="C209" s="66" t="s">
        <v>143</v>
      </c>
      <c r="D209" s="66" t="s">
        <v>411</v>
      </c>
      <c r="E209" s="78">
        <v>10000</v>
      </c>
      <c r="F209" s="109">
        <v>0</v>
      </c>
      <c r="G209" s="479">
        <v>0.66</v>
      </c>
      <c r="H209" s="78">
        <v>0.66</v>
      </c>
      <c r="I209" s="144">
        <f>SUM(H209:H210)</f>
        <v>4.84</v>
      </c>
      <c r="J209" s="211"/>
    </row>
    <row r="210" spans="1:10" ht="16" x14ac:dyDescent="0.2">
      <c r="A210" s="63"/>
      <c r="B210" s="75" t="s">
        <v>570</v>
      </c>
      <c r="C210" s="66" t="s">
        <v>143</v>
      </c>
      <c r="D210" s="66" t="s">
        <v>413</v>
      </c>
      <c r="E210" s="79">
        <v>100000</v>
      </c>
      <c r="F210" s="109">
        <v>4.18</v>
      </c>
      <c r="G210" s="479"/>
      <c r="H210" s="79">
        <f>F210</f>
        <v>4.18</v>
      </c>
      <c r="I210" s="144"/>
      <c r="J210" s="23"/>
    </row>
    <row r="211" spans="1:10" ht="16" x14ac:dyDescent="0.2">
      <c r="A211" s="63"/>
      <c r="B211" s="75"/>
      <c r="C211" s="66"/>
      <c r="D211" s="66"/>
      <c r="E211" s="79"/>
      <c r="F211" s="78"/>
      <c r="G211" s="277"/>
      <c r="H211" s="79"/>
      <c r="I211" s="78"/>
      <c r="J211" s="23"/>
    </row>
    <row r="212" spans="1:10" ht="16" x14ac:dyDescent="0.2">
      <c r="A212" s="63"/>
      <c r="B212" s="75" t="s">
        <v>571</v>
      </c>
      <c r="C212" s="66" t="s">
        <v>235</v>
      </c>
      <c r="D212" s="66" t="s">
        <v>411</v>
      </c>
      <c r="E212" s="79">
        <v>10000</v>
      </c>
      <c r="F212" s="109">
        <v>0</v>
      </c>
      <c r="G212" s="479">
        <v>3.08</v>
      </c>
      <c r="H212" s="79">
        <v>3.08</v>
      </c>
      <c r="I212" s="144">
        <f>SUM(H212:H213)</f>
        <v>9.85</v>
      </c>
      <c r="J212" s="23"/>
    </row>
    <row r="213" spans="1:10" ht="16" x14ac:dyDescent="0.2">
      <c r="A213" s="63"/>
      <c r="B213" s="75" t="s">
        <v>571</v>
      </c>
      <c r="C213" s="66" t="s">
        <v>235</v>
      </c>
      <c r="D213" s="66" t="s">
        <v>417</v>
      </c>
      <c r="E213" s="79">
        <v>10000</v>
      </c>
      <c r="F213" s="109">
        <v>6.77</v>
      </c>
      <c r="G213" s="479"/>
      <c r="H213" s="79">
        <f>F213</f>
        <v>6.77</v>
      </c>
      <c r="I213" s="144"/>
    </row>
    <row r="214" spans="1:10" ht="16" x14ac:dyDescent="0.2">
      <c r="A214" s="63"/>
      <c r="B214" s="75"/>
      <c r="C214" s="66"/>
      <c r="D214" s="66"/>
      <c r="E214" s="79"/>
      <c r="F214" s="78"/>
      <c r="G214" s="277"/>
      <c r="H214" s="79"/>
      <c r="I214" s="78"/>
      <c r="J214" s="23"/>
    </row>
    <row r="215" spans="1:10" ht="16" x14ac:dyDescent="0.2">
      <c r="A215" s="63"/>
      <c r="B215" s="75" t="s">
        <v>655</v>
      </c>
      <c r="C215" s="66" t="s">
        <v>654</v>
      </c>
      <c r="D215" s="66" t="s">
        <v>411</v>
      </c>
      <c r="E215" s="79">
        <v>200000</v>
      </c>
      <c r="F215" s="109">
        <v>17.29</v>
      </c>
      <c r="G215" s="479">
        <v>0.91</v>
      </c>
      <c r="H215" s="79">
        <f>F215+G215</f>
        <v>18.2</v>
      </c>
      <c r="I215" s="144">
        <f>SUM(H215:H220)</f>
        <v>47.33</v>
      </c>
      <c r="J215" s="23"/>
    </row>
    <row r="216" spans="1:10" ht="16" x14ac:dyDescent="0.2">
      <c r="A216" s="63"/>
      <c r="B216" s="75" t="s">
        <v>655</v>
      </c>
      <c r="C216" s="66" t="s">
        <v>654</v>
      </c>
      <c r="D216" s="66" t="s">
        <v>417</v>
      </c>
      <c r="E216" s="79">
        <v>100000</v>
      </c>
      <c r="F216" s="109">
        <v>12.6</v>
      </c>
      <c r="G216" s="479"/>
      <c r="H216" s="79">
        <f>F216</f>
        <v>12.6</v>
      </c>
      <c r="I216" s="144"/>
      <c r="J216" s="23"/>
    </row>
    <row r="217" spans="1:10" ht="16" x14ac:dyDescent="0.2">
      <c r="A217" s="63"/>
      <c r="B217" s="75" t="s">
        <v>655</v>
      </c>
      <c r="C217" s="66" t="s">
        <v>654</v>
      </c>
      <c r="D217" s="66" t="s">
        <v>412</v>
      </c>
      <c r="E217" s="79">
        <v>10000</v>
      </c>
      <c r="F217" s="109">
        <v>3.42</v>
      </c>
      <c r="G217" s="479"/>
      <c r="H217" s="79">
        <f>F217</f>
        <v>3.42</v>
      </c>
      <c r="I217" s="144"/>
      <c r="J217" s="23"/>
    </row>
    <row r="218" spans="1:10" ht="16" x14ac:dyDescent="0.2">
      <c r="A218" s="63"/>
      <c r="B218" s="75" t="s">
        <v>655</v>
      </c>
      <c r="C218" s="66" t="s">
        <v>654</v>
      </c>
      <c r="D218" s="66" t="s">
        <v>413</v>
      </c>
      <c r="E218" s="78">
        <v>200000</v>
      </c>
      <c r="F218" s="109">
        <v>8.36</v>
      </c>
      <c r="G218" s="479"/>
      <c r="H218" s="78">
        <f>F218</f>
        <v>8.36</v>
      </c>
      <c r="I218" s="144"/>
      <c r="J218" s="23"/>
    </row>
    <row r="219" spans="1:10" ht="16" x14ac:dyDescent="0.2">
      <c r="A219" s="63"/>
      <c r="B219" s="75" t="s">
        <v>655</v>
      </c>
      <c r="C219" s="66" t="s">
        <v>654</v>
      </c>
      <c r="D219" s="66" t="s">
        <v>418</v>
      </c>
      <c r="E219" s="79">
        <v>100000</v>
      </c>
      <c r="F219" s="109">
        <v>4.4000000000000004</v>
      </c>
      <c r="G219" s="479"/>
      <c r="H219" s="79">
        <f>F219</f>
        <v>4.4000000000000004</v>
      </c>
      <c r="I219" s="144"/>
      <c r="J219" s="23"/>
    </row>
    <row r="220" spans="1:10" ht="16" x14ac:dyDescent="0.2">
      <c r="A220" s="63"/>
      <c r="B220" s="75" t="s">
        <v>655</v>
      </c>
      <c r="C220" s="66" t="s">
        <v>654</v>
      </c>
      <c r="D220" s="66" t="s">
        <v>414</v>
      </c>
      <c r="E220" s="79">
        <v>10000</v>
      </c>
      <c r="F220" s="109">
        <v>0.35</v>
      </c>
      <c r="G220" s="479"/>
      <c r="H220" s="79">
        <f>F220</f>
        <v>0.35</v>
      </c>
      <c r="I220" s="144"/>
      <c r="J220" s="23"/>
    </row>
    <row r="221" spans="1:10" ht="16" x14ac:dyDescent="0.2">
      <c r="A221" s="63"/>
      <c r="B221" s="75"/>
      <c r="C221" s="66"/>
      <c r="D221" s="66"/>
      <c r="E221" s="79"/>
      <c r="F221" s="78"/>
      <c r="G221" s="277"/>
      <c r="H221" s="79"/>
      <c r="I221" s="78"/>
      <c r="J221" s="23"/>
    </row>
    <row r="222" spans="1:10" ht="16" x14ac:dyDescent="0.2">
      <c r="A222" s="63"/>
      <c r="B222" s="75" t="s">
        <v>934</v>
      </c>
      <c r="C222" s="66" t="s">
        <v>935</v>
      </c>
      <c r="D222" s="66" t="s">
        <v>411</v>
      </c>
      <c r="E222" s="79">
        <v>10000</v>
      </c>
      <c r="F222" s="109">
        <v>0</v>
      </c>
      <c r="G222" s="479">
        <v>0.91</v>
      </c>
      <c r="H222" s="79">
        <v>0.91</v>
      </c>
      <c r="I222" s="144">
        <v>0.91</v>
      </c>
      <c r="J222" s="23"/>
    </row>
    <row r="223" spans="1:10" ht="16" x14ac:dyDescent="0.2">
      <c r="A223" s="63"/>
      <c r="B223" s="75"/>
      <c r="C223" s="66"/>
      <c r="D223" s="66"/>
      <c r="E223" s="79"/>
      <c r="F223" s="78"/>
      <c r="G223" s="277"/>
      <c r="H223" s="79"/>
      <c r="I223" s="78"/>
      <c r="J223" s="23"/>
    </row>
    <row r="224" spans="1:10" ht="16" x14ac:dyDescent="0.2">
      <c r="A224" s="63"/>
      <c r="B224" s="75" t="s">
        <v>572</v>
      </c>
      <c r="C224" s="66" t="s">
        <v>29</v>
      </c>
      <c r="D224" s="66" t="s">
        <v>411</v>
      </c>
      <c r="E224" s="78">
        <v>10000</v>
      </c>
      <c r="F224" s="109">
        <v>0</v>
      </c>
      <c r="G224" s="479">
        <f>H224-F224</f>
        <v>3.08</v>
      </c>
      <c r="H224" s="78">
        <v>3.08</v>
      </c>
      <c r="I224" s="144">
        <f>SUM(H224:H224)</f>
        <v>3.08</v>
      </c>
      <c r="J224" s="211"/>
    </row>
    <row r="225" spans="1:18" ht="16" x14ac:dyDescent="0.2">
      <c r="A225" s="63"/>
      <c r="B225" s="75"/>
      <c r="C225" s="66"/>
      <c r="D225" s="66"/>
      <c r="E225" s="79"/>
      <c r="F225" s="78"/>
      <c r="G225" s="277"/>
      <c r="H225" s="79"/>
      <c r="I225" s="78"/>
      <c r="J225" s="23"/>
    </row>
    <row r="226" spans="1:18" ht="16" x14ac:dyDescent="0.2">
      <c r="A226" s="63"/>
      <c r="B226" s="75" t="s">
        <v>573</v>
      </c>
      <c r="C226" s="66" t="s">
        <v>201</v>
      </c>
      <c r="D226" s="66" t="s">
        <v>411</v>
      </c>
      <c r="E226" s="79">
        <v>10000</v>
      </c>
      <c r="F226" s="109">
        <v>0</v>
      </c>
      <c r="G226" s="479">
        <v>2.0099999999999998</v>
      </c>
      <c r="H226" s="79">
        <v>2.0099999999999998</v>
      </c>
      <c r="I226" s="144">
        <f>SUM(H226:H231)</f>
        <v>34.120000000000005</v>
      </c>
      <c r="J226" s="23"/>
    </row>
    <row r="227" spans="1:18" ht="16" x14ac:dyDescent="0.2">
      <c r="A227" s="63"/>
      <c r="B227" s="75" t="s">
        <v>573</v>
      </c>
      <c r="C227" s="66" t="s">
        <v>201</v>
      </c>
      <c r="D227" s="173" t="s">
        <v>417</v>
      </c>
      <c r="E227" s="79">
        <v>10000</v>
      </c>
      <c r="F227" s="109">
        <v>19.760000000000002</v>
      </c>
      <c r="G227" s="479"/>
      <c r="H227" s="79">
        <f>F227</f>
        <v>19.760000000000002</v>
      </c>
      <c r="I227" s="144"/>
      <c r="J227" s="23"/>
    </row>
    <row r="228" spans="1:18" ht="16" x14ac:dyDescent="0.2">
      <c r="A228" s="63"/>
      <c r="B228" s="75" t="s">
        <v>573</v>
      </c>
      <c r="C228" s="66" t="s">
        <v>201</v>
      </c>
      <c r="D228" s="173" t="s">
        <v>412</v>
      </c>
      <c r="E228" s="79">
        <v>10000</v>
      </c>
      <c r="F228" s="109">
        <v>3.42</v>
      </c>
      <c r="G228" s="479"/>
      <c r="H228" s="79">
        <f>F228</f>
        <v>3.42</v>
      </c>
      <c r="I228" s="144"/>
      <c r="J228" s="23"/>
    </row>
    <row r="229" spans="1:18" ht="16" x14ac:dyDescent="0.2">
      <c r="A229" s="63"/>
      <c r="B229" s="75" t="s">
        <v>573</v>
      </c>
      <c r="C229" s="66" t="s">
        <v>201</v>
      </c>
      <c r="D229" s="173" t="s">
        <v>413</v>
      </c>
      <c r="E229" s="79">
        <v>100000</v>
      </c>
      <c r="F229" s="109">
        <v>4.18</v>
      </c>
      <c r="G229" s="479"/>
      <c r="H229" s="79">
        <f>F229</f>
        <v>4.18</v>
      </c>
      <c r="I229" s="144"/>
      <c r="J229" s="23"/>
    </row>
    <row r="230" spans="1:18" ht="16" x14ac:dyDescent="0.2">
      <c r="A230" s="63"/>
      <c r="B230" s="75" t="s">
        <v>573</v>
      </c>
      <c r="C230" s="66" t="s">
        <v>201</v>
      </c>
      <c r="D230" s="173" t="s">
        <v>418</v>
      </c>
      <c r="E230" s="78">
        <v>100000</v>
      </c>
      <c r="F230" s="109">
        <v>4.4000000000000004</v>
      </c>
      <c r="G230" s="479"/>
      <c r="H230" s="79">
        <f>F230</f>
        <v>4.4000000000000004</v>
      </c>
      <c r="I230" s="144"/>
      <c r="J230" s="23"/>
    </row>
    <row r="231" spans="1:18" ht="16" x14ac:dyDescent="0.2">
      <c r="A231" s="63"/>
      <c r="B231" s="75" t="s">
        <v>573</v>
      </c>
      <c r="C231" s="66" t="s">
        <v>201</v>
      </c>
      <c r="D231" s="173" t="s">
        <v>414</v>
      </c>
      <c r="E231" s="79">
        <v>10000</v>
      </c>
      <c r="F231" s="109">
        <v>0.35</v>
      </c>
      <c r="G231" s="479"/>
      <c r="H231" s="79">
        <f>F231</f>
        <v>0.35</v>
      </c>
      <c r="I231" s="144"/>
      <c r="J231" s="23"/>
    </row>
    <row r="232" spans="1:18" ht="16" x14ac:dyDescent="0.2">
      <c r="A232" s="63"/>
      <c r="B232" s="75"/>
      <c r="C232" s="66"/>
      <c r="D232" s="66"/>
      <c r="E232" s="79"/>
      <c r="F232" s="78"/>
      <c r="G232" s="277"/>
      <c r="H232" s="79"/>
      <c r="I232" s="78"/>
      <c r="J232" s="23"/>
    </row>
    <row r="233" spans="1:18" ht="16" x14ac:dyDescent="0.2">
      <c r="A233" s="63"/>
      <c r="B233" s="75" t="s">
        <v>574</v>
      </c>
      <c r="C233" s="85" t="s">
        <v>226</v>
      </c>
      <c r="D233" s="85" t="s">
        <v>411</v>
      </c>
      <c r="E233" s="86">
        <v>10000</v>
      </c>
      <c r="F233" s="251">
        <v>0</v>
      </c>
      <c r="G233" s="478">
        <v>0.91</v>
      </c>
      <c r="H233" s="86">
        <f>SUM(F233:G233)</f>
        <v>0.91</v>
      </c>
      <c r="I233" s="242">
        <f>SUM(H233:H233)</f>
        <v>0.91</v>
      </c>
      <c r="J233" s="23"/>
    </row>
    <row r="234" spans="1:18" ht="16" x14ac:dyDescent="0.2">
      <c r="A234" s="63"/>
      <c r="B234" s="75"/>
      <c r="C234" s="168"/>
      <c r="D234" s="168"/>
      <c r="E234" s="169"/>
      <c r="F234" s="86"/>
      <c r="G234" s="278"/>
      <c r="H234" s="86"/>
      <c r="I234" s="86"/>
      <c r="J234" s="23"/>
    </row>
    <row r="235" spans="1:18" ht="16" x14ac:dyDescent="0.2">
      <c r="A235" s="63"/>
      <c r="B235" s="75" t="s">
        <v>576</v>
      </c>
      <c r="C235" s="66" t="s">
        <v>71</v>
      </c>
      <c r="D235" s="66" t="s">
        <v>411</v>
      </c>
      <c r="E235" s="78">
        <v>50000</v>
      </c>
      <c r="F235" s="109">
        <f>H235-G235</f>
        <v>12.32</v>
      </c>
      <c r="G235" s="479">
        <v>3.08</v>
      </c>
      <c r="H235" s="78">
        <v>15.4</v>
      </c>
      <c r="I235" s="144">
        <f>SUM(H235:H240)</f>
        <v>40.45000000000001</v>
      </c>
      <c r="J235" s="23"/>
    </row>
    <row r="236" spans="1:18" ht="16" x14ac:dyDescent="0.2">
      <c r="A236" s="63"/>
      <c r="B236" s="81" t="s">
        <v>576</v>
      </c>
      <c r="C236" s="82" t="s">
        <v>71</v>
      </c>
      <c r="D236" s="66" t="s">
        <v>417</v>
      </c>
      <c r="E236" s="78">
        <v>30000</v>
      </c>
      <c r="F236" s="109">
        <v>20.309999999999999</v>
      </c>
      <c r="G236" s="479"/>
      <c r="H236" s="78">
        <f>F236</f>
        <v>20.309999999999999</v>
      </c>
      <c r="I236" s="144"/>
      <c r="J236" s="23"/>
      <c r="M236" s="13"/>
      <c r="N236" s="42"/>
      <c r="O236" s="45"/>
    </row>
    <row r="237" spans="1:18" ht="16" x14ac:dyDescent="0.2">
      <c r="A237" s="63"/>
      <c r="B237" s="75" t="s">
        <v>576</v>
      </c>
      <c r="C237" s="66" t="s">
        <v>71</v>
      </c>
      <c r="D237" s="66" t="s">
        <v>412</v>
      </c>
      <c r="E237" s="79">
        <v>8000</v>
      </c>
      <c r="F237" s="109">
        <v>2.74</v>
      </c>
      <c r="G237" s="479"/>
      <c r="H237" s="79">
        <f>F237</f>
        <v>2.74</v>
      </c>
      <c r="I237" s="144"/>
      <c r="J237" s="23"/>
    </row>
    <row r="238" spans="1:18" s="226" customFormat="1" ht="16" x14ac:dyDescent="0.2">
      <c r="A238" s="63"/>
      <c r="B238" s="75" t="s">
        <v>576</v>
      </c>
      <c r="C238" s="66" t="s">
        <v>71</v>
      </c>
      <c r="D238" s="66" t="s">
        <v>413</v>
      </c>
      <c r="E238" s="79">
        <v>20000</v>
      </c>
      <c r="F238" s="109">
        <v>0.84</v>
      </c>
      <c r="G238" s="479"/>
      <c r="H238" s="79">
        <f>F238</f>
        <v>0.84</v>
      </c>
      <c r="I238" s="144"/>
      <c r="J238" s="23"/>
      <c r="K238"/>
      <c r="L238"/>
      <c r="M238"/>
      <c r="N238"/>
      <c r="O238"/>
      <c r="P238"/>
      <c r="Q238"/>
      <c r="R238"/>
    </row>
    <row r="239" spans="1:18" ht="16" x14ac:dyDescent="0.2">
      <c r="A239" s="63"/>
      <c r="B239" s="75" t="s">
        <v>576</v>
      </c>
      <c r="C239" s="66" t="s">
        <v>71</v>
      </c>
      <c r="D239" s="66" t="s">
        <v>418</v>
      </c>
      <c r="E239" s="79">
        <v>20000</v>
      </c>
      <c r="F239" s="109">
        <v>0.88</v>
      </c>
      <c r="G239" s="479"/>
      <c r="H239" s="79">
        <f>F239</f>
        <v>0.88</v>
      </c>
      <c r="I239" s="144"/>
      <c r="J239" s="23"/>
    </row>
    <row r="240" spans="1:18" ht="16" x14ac:dyDescent="0.2">
      <c r="A240" s="63"/>
      <c r="B240" s="75" t="s">
        <v>576</v>
      </c>
      <c r="C240" s="66" t="s">
        <v>71</v>
      </c>
      <c r="D240" s="66" t="s">
        <v>414</v>
      </c>
      <c r="E240" s="78">
        <v>8000</v>
      </c>
      <c r="F240" s="109">
        <v>0.28000000000000003</v>
      </c>
      <c r="G240" s="479"/>
      <c r="H240" s="78">
        <f>F240</f>
        <v>0.28000000000000003</v>
      </c>
      <c r="I240" s="144"/>
      <c r="J240" s="23"/>
    </row>
    <row r="241" spans="1:10" ht="16" x14ac:dyDescent="0.2">
      <c r="A241" s="63"/>
      <c r="B241" s="75"/>
      <c r="C241" s="66"/>
      <c r="D241" s="66"/>
      <c r="E241" s="79"/>
      <c r="F241" s="78"/>
      <c r="G241" s="277"/>
      <c r="H241" s="79"/>
      <c r="I241" s="78"/>
      <c r="J241" s="23"/>
    </row>
    <row r="242" spans="1:10" ht="16" x14ac:dyDescent="0.2">
      <c r="A242" s="63"/>
      <c r="B242" s="75" t="s">
        <v>577</v>
      </c>
      <c r="C242" s="66" t="s">
        <v>131</v>
      </c>
      <c r="D242" s="66" t="s">
        <v>411</v>
      </c>
      <c r="E242" s="79">
        <v>10000</v>
      </c>
      <c r="F242" s="109">
        <v>0</v>
      </c>
      <c r="G242" s="479">
        <v>5.0199999999999996</v>
      </c>
      <c r="H242" s="79">
        <v>5.0199999999999996</v>
      </c>
      <c r="I242" s="144">
        <f>SUM(H242:H246)</f>
        <v>25.09</v>
      </c>
      <c r="J242" s="23"/>
    </row>
    <row r="243" spans="1:10" ht="16" x14ac:dyDescent="0.2">
      <c r="A243" s="63"/>
      <c r="B243" s="75" t="s">
        <v>577</v>
      </c>
      <c r="C243" s="66" t="s">
        <v>995</v>
      </c>
      <c r="D243" s="173" t="s">
        <v>412</v>
      </c>
      <c r="E243" s="79">
        <v>10000</v>
      </c>
      <c r="F243" s="109">
        <v>3.42</v>
      </c>
      <c r="G243" s="479"/>
      <c r="H243" s="79">
        <v>3.42</v>
      </c>
      <c r="I243" s="144"/>
      <c r="J243" s="23"/>
    </row>
    <row r="244" spans="1:10" ht="16" x14ac:dyDescent="0.2">
      <c r="A244" s="63"/>
      <c r="B244" s="75" t="s">
        <v>577</v>
      </c>
      <c r="C244" s="66" t="s">
        <v>131</v>
      </c>
      <c r="D244" s="173" t="s">
        <v>413</v>
      </c>
      <c r="E244" s="79">
        <v>190000</v>
      </c>
      <c r="F244" s="109">
        <v>7.94</v>
      </c>
      <c r="G244" s="479"/>
      <c r="H244" s="79">
        <f>F244</f>
        <v>7.94</v>
      </c>
      <c r="I244" s="144"/>
      <c r="J244" s="23"/>
    </row>
    <row r="245" spans="1:10" ht="16" x14ac:dyDescent="0.2">
      <c r="A245" s="63"/>
      <c r="B245" s="75" t="s">
        <v>577</v>
      </c>
      <c r="C245" s="66" t="s">
        <v>131</v>
      </c>
      <c r="D245" s="173" t="s">
        <v>418</v>
      </c>
      <c r="E245" s="78">
        <v>190000</v>
      </c>
      <c r="F245" s="109">
        <v>8.36</v>
      </c>
      <c r="G245" s="479"/>
      <c r="H245" s="78">
        <f>F245</f>
        <v>8.36</v>
      </c>
      <c r="I245" s="144"/>
      <c r="J245" s="23"/>
    </row>
    <row r="246" spans="1:10" ht="16" x14ac:dyDescent="0.2">
      <c r="A246" s="63"/>
      <c r="B246" s="75" t="s">
        <v>577</v>
      </c>
      <c r="C246" s="66" t="s">
        <v>131</v>
      </c>
      <c r="D246" s="173" t="s">
        <v>414</v>
      </c>
      <c r="E246" s="78">
        <v>10000</v>
      </c>
      <c r="F246" s="109">
        <v>0.35</v>
      </c>
      <c r="G246" s="479"/>
      <c r="H246" s="78">
        <v>0.35</v>
      </c>
      <c r="I246" s="144"/>
      <c r="J246" s="23"/>
    </row>
    <row r="247" spans="1:10" ht="16" x14ac:dyDescent="0.2">
      <c r="A247" s="63"/>
      <c r="B247" s="75"/>
      <c r="C247" s="66"/>
      <c r="D247" s="66"/>
      <c r="E247" s="79"/>
      <c r="F247" s="78"/>
      <c r="G247" s="277"/>
      <c r="H247" s="79"/>
      <c r="I247" s="78"/>
      <c r="J247" s="23"/>
    </row>
    <row r="248" spans="1:10" ht="16" x14ac:dyDescent="0.2">
      <c r="A248" s="63"/>
      <c r="B248" s="75" t="s">
        <v>953</v>
      </c>
      <c r="C248" s="66" t="s">
        <v>954</v>
      </c>
      <c r="D248" s="66" t="s">
        <v>411</v>
      </c>
      <c r="E248" s="79">
        <v>10000</v>
      </c>
      <c r="F248" s="109">
        <v>0</v>
      </c>
      <c r="G248" s="479">
        <v>3.08</v>
      </c>
      <c r="H248" s="79">
        <v>3.08</v>
      </c>
      <c r="I248" s="144">
        <f>H248+H249</f>
        <v>3.5</v>
      </c>
      <c r="J248" s="23"/>
    </row>
    <row r="249" spans="1:10" ht="16" x14ac:dyDescent="0.2">
      <c r="A249" s="63"/>
      <c r="B249" s="75" t="s">
        <v>953</v>
      </c>
      <c r="C249" s="66" t="s">
        <v>954</v>
      </c>
      <c r="D249" s="66" t="s">
        <v>955</v>
      </c>
      <c r="E249" s="79">
        <v>10000</v>
      </c>
      <c r="F249" s="109">
        <v>0.42</v>
      </c>
      <c r="G249" s="479"/>
      <c r="H249" s="79">
        <v>0.42</v>
      </c>
      <c r="I249" s="144"/>
      <c r="J249" s="23"/>
    </row>
    <row r="250" spans="1:10" ht="16" x14ac:dyDescent="0.2">
      <c r="A250" s="63"/>
      <c r="B250" s="75"/>
      <c r="C250" s="66"/>
      <c r="D250" s="66"/>
      <c r="E250" s="79"/>
      <c r="F250" s="78"/>
      <c r="G250" s="277"/>
      <c r="H250" s="79"/>
      <c r="I250" s="78"/>
      <c r="J250" s="23"/>
    </row>
    <row r="251" spans="1:10" ht="16" x14ac:dyDescent="0.2">
      <c r="A251" s="63"/>
      <c r="B251" s="75" t="s">
        <v>579</v>
      </c>
      <c r="C251" s="66" t="s">
        <v>70</v>
      </c>
      <c r="D251" s="66" t="s">
        <v>411</v>
      </c>
      <c r="E251" s="79">
        <v>10000</v>
      </c>
      <c r="F251" s="109">
        <v>0</v>
      </c>
      <c r="G251" s="479">
        <f>H251-F251</f>
        <v>3.08</v>
      </c>
      <c r="H251" s="79">
        <v>3.08</v>
      </c>
      <c r="I251" s="144">
        <f>SUM(H251:H256)</f>
        <v>19.840000000000003</v>
      </c>
      <c r="J251" s="23" t="s">
        <v>1040</v>
      </c>
    </row>
    <row r="252" spans="1:10" ht="16" x14ac:dyDescent="0.2">
      <c r="A252" s="63"/>
      <c r="B252" s="75" t="s">
        <v>579</v>
      </c>
      <c r="C252" s="66" t="s">
        <v>70</v>
      </c>
      <c r="D252" s="173" t="s">
        <v>417</v>
      </c>
      <c r="E252" s="79">
        <v>10000</v>
      </c>
      <c r="F252" s="109">
        <v>4.41</v>
      </c>
      <c r="G252" s="479"/>
      <c r="H252" s="79">
        <f>F252</f>
        <v>4.41</v>
      </c>
      <c r="I252" s="144"/>
      <c r="J252" s="23"/>
    </row>
    <row r="253" spans="1:10" ht="16" x14ac:dyDescent="0.2">
      <c r="A253" s="63"/>
      <c r="B253" s="75" t="s">
        <v>579</v>
      </c>
      <c r="C253" s="66" t="s">
        <v>70</v>
      </c>
      <c r="D253" s="173" t="s">
        <v>412</v>
      </c>
      <c r="E253" s="79">
        <v>10000</v>
      </c>
      <c r="F253" s="109">
        <v>3.42</v>
      </c>
      <c r="G253" s="479"/>
      <c r="H253" s="79">
        <f>F253</f>
        <v>3.42</v>
      </c>
      <c r="I253" s="144"/>
      <c r="J253" s="23"/>
    </row>
    <row r="254" spans="1:10" ht="16" x14ac:dyDescent="0.2">
      <c r="A254" s="63"/>
      <c r="B254" s="75" t="s">
        <v>579</v>
      </c>
      <c r="C254" s="66" t="s">
        <v>70</v>
      </c>
      <c r="D254" s="173" t="s">
        <v>413</v>
      </c>
      <c r="E254" s="79">
        <v>100000</v>
      </c>
      <c r="F254" s="109">
        <v>4.18</v>
      </c>
      <c r="G254" s="479"/>
      <c r="H254" s="79">
        <f>F254</f>
        <v>4.18</v>
      </c>
      <c r="I254" s="144"/>
      <c r="J254" s="23"/>
    </row>
    <row r="255" spans="1:10" ht="16" x14ac:dyDescent="0.2">
      <c r="A255" s="63"/>
      <c r="B255" s="75" t="s">
        <v>579</v>
      </c>
      <c r="C255" s="66" t="s">
        <v>70</v>
      </c>
      <c r="D255" s="173" t="s">
        <v>418</v>
      </c>
      <c r="E255" s="78">
        <v>100000</v>
      </c>
      <c r="F255" s="109">
        <v>4.4000000000000004</v>
      </c>
      <c r="G255" s="479"/>
      <c r="H255" s="79">
        <f>F255</f>
        <v>4.4000000000000004</v>
      </c>
      <c r="I255" s="144"/>
      <c r="J255" s="23"/>
    </row>
    <row r="256" spans="1:10" ht="16" x14ac:dyDescent="0.2">
      <c r="A256" s="63"/>
      <c r="B256" s="75" t="s">
        <v>579</v>
      </c>
      <c r="C256" s="66" t="s">
        <v>70</v>
      </c>
      <c r="D256" s="173" t="s">
        <v>414</v>
      </c>
      <c r="E256" s="79">
        <v>10000</v>
      </c>
      <c r="F256" s="109">
        <v>0.35</v>
      </c>
      <c r="G256" s="479"/>
      <c r="H256" s="79">
        <f>F256</f>
        <v>0.35</v>
      </c>
      <c r="I256" s="144"/>
      <c r="J256" s="23"/>
    </row>
    <row r="257" spans="1:10" ht="16" x14ac:dyDescent="0.2">
      <c r="A257" s="63"/>
      <c r="B257" s="75"/>
      <c r="C257" s="66"/>
      <c r="D257" s="173"/>
      <c r="E257" s="79"/>
      <c r="F257" s="78"/>
      <c r="G257" s="277"/>
      <c r="H257" s="79"/>
      <c r="I257" s="78"/>
      <c r="J257" s="23"/>
    </row>
    <row r="258" spans="1:10" ht="16" x14ac:dyDescent="0.2">
      <c r="A258" s="63"/>
      <c r="B258" s="75" t="s">
        <v>818</v>
      </c>
      <c r="C258" s="66" t="s">
        <v>813</v>
      </c>
      <c r="D258" s="173" t="s">
        <v>411</v>
      </c>
      <c r="E258" s="79">
        <v>10000</v>
      </c>
      <c r="F258" s="109">
        <f>H258-G258</f>
        <v>0</v>
      </c>
      <c r="G258" s="479">
        <v>0.46</v>
      </c>
      <c r="H258" s="79">
        <v>0.46</v>
      </c>
      <c r="I258" s="144">
        <f>SUM(H258:H259)</f>
        <v>0.88</v>
      </c>
      <c r="J258" s="23"/>
    </row>
    <row r="259" spans="1:10" ht="16" x14ac:dyDescent="0.2">
      <c r="A259" s="63"/>
      <c r="B259" s="75" t="s">
        <v>818</v>
      </c>
      <c r="C259" s="66" t="s">
        <v>813</v>
      </c>
      <c r="D259" s="173" t="s">
        <v>413</v>
      </c>
      <c r="E259" s="79">
        <v>10000</v>
      </c>
      <c r="F259" s="109">
        <v>0.42</v>
      </c>
      <c r="G259" s="479">
        <v>0</v>
      </c>
      <c r="H259" s="79">
        <v>0.42</v>
      </c>
      <c r="I259" s="144"/>
      <c r="J259" s="23"/>
    </row>
    <row r="260" spans="1:10" ht="16" x14ac:dyDescent="0.2">
      <c r="A260" s="63"/>
      <c r="B260" s="75"/>
      <c r="C260" s="66"/>
      <c r="D260" s="173"/>
      <c r="E260" s="79"/>
      <c r="F260" s="78"/>
      <c r="G260" s="277"/>
      <c r="H260" s="79"/>
      <c r="I260" s="78"/>
      <c r="J260" s="23"/>
    </row>
    <row r="261" spans="1:10" ht="16" x14ac:dyDescent="0.2">
      <c r="A261" s="63"/>
      <c r="B261" s="75" t="s">
        <v>912</v>
      </c>
      <c r="C261" s="66" t="s">
        <v>913</v>
      </c>
      <c r="D261" s="173" t="s">
        <v>411</v>
      </c>
      <c r="E261" s="79">
        <v>10000</v>
      </c>
      <c r="F261" s="109">
        <v>0</v>
      </c>
      <c r="G261" s="479">
        <v>2.0099999999999998</v>
      </c>
      <c r="H261" s="79">
        <v>2.0099999999999998</v>
      </c>
      <c r="I261" s="144">
        <v>2.0099999999999998</v>
      </c>
      <c r="J261" s="23"/>
    </row>
    <row r="262" spans="1:10" ht="16" x14ac:dyDescent="0.2">
      <c r="A262" s="63"/>
      <c r="B262" s="75" t="s">
        <v>912</v>
      </c>
      <c r="C262" s="66" t="s">
        <v>913</v>
      </c>
      <c r="D262" s="173" t="s">
        <v>414</v>
      </c>
      <c r="E262" s="79"/>
      <c r="F262" s="109"/>
      <c r="G262" s="479"/>
      <c r="H262" s="79"/>
      <c r="I262" s="144"/>
      <c r="J262" s="23" t="s">
        <v>1170</v>
      </c>
    </row>
    <row r="263" spans="1:10" ht="16" x14ac:dyDescent="0.2">
      <c r="A263" s="63"/>
      <c r="B263" s="75"/>
      <c r="C263" s="66"/>
      <c r="D263" s="173"/>
      <c r="E263" s="79"/>
      <c r="F263" s="78"/>
      <c r="G263" s="277"/>
      <c r="H263" s="79"/>
      <c r="I263" s="78"/>
      <c r="J263" s="23"/>
    </row>
    <row r="264" spans="1:10" ht="16" x14ac:dyDescent="0.2">
      <c r="A264" s="63"/>
      <c r="B264" s="75" t="s">
        <v>771</v>
      </c>
      <c r="C264" s="66" t="s">
        <v>770</v>
      </c>
      <c r="D264" s="168" t="s">
        <v>411</v>
      </c>
      <c r="E264" s="78">
        <v>10000</v>
      </c>
      <c r="F264" s="109">
        <v>0</v>
      </c>
      <c r="G264" s="479">
        <v>0.53</v>
      </c>
      <c r="H264" s="78">
        <f>F264+G264</f>
        <v>0.53</v>
      </c>
      <c r="I264" s="144">
        <f>SUM(H264:H265)</f>
        <v>4.71</v>
      </c>
      <c r="J264" s="23"/>
    </row>
    <row r="265" spans="1:10" ht="16" x14ac:dyDescent="0.2">
      <c r="A265" s="63"/>
      <c r="B265" s="75" t="s">
        <v>771</v>
      </c>
      <c r="C265" s="66" t="s">
        <v>770</v>
      </c>
      <c r="D265" s="168" t="s">
        <v>413</v>
      </c>
      <c r="E265" s="78">
        <v>100000</v>
      </c>
      <c r="F265" s="109">
        <v>4.18</v>
      </c>
      <c r="G265" s="479"/>
      <c r="H265" s="78">
        <v>4.18</v>
      </c>
      <c r="I265" s="144"/>
      <c r="J265" s="23"/>
    </row>
    <row r="266" spans="1:10" ht="16" x14ac:dyDescent="0.2">
      <c r="A266" s="63"/>
      <c r="B266" s="75"/>
      <c r="C266" s="66"/>
      <c r="D266" s="173"/>
      <c r="E266" s="78"/>
      <c r="F266" s="78"/>
      <c r="G266" s="277"/>
      <c r="H266" s="78"/>
      <c r="I266" s="78"/>
      <c r="J266" s="23"/>
    </row>
    <row r="267" spans="1:10" ht="16" x14ac:dyDescent="0.2">
      <c r="A267" s="63"/>
      <c r="B267" s="75" t="s">
        <v>638</v>
      </c>
      <c r="C267" s="66" t="s">
        <v>636</v>
      </c>
      <c r="D267" s="173" t="s">
        <v>411</v>
      </c>
      <c r="E267" s="78">
        <v>100000</v>
      </c>
      <c r="F267" s="109">
        <v>18.09</v>
      </c>
      <c r="G267" s="479">
        <v>2.0099999999999998</v>
      </c>
      <c r="H267" s="78">
        <f>F267+G267</f>
        <v>20.100000000000001</v>
      </c>
      <c r="I267" s="144">
        <f>SUM(H267:H272)</f>
        <v>34.660000000000004</v>
      </c>
      <c r="J267" s="23"/>
    </row>
    <row r="268" spans="1:10" ht="16" x14ac:dyDescent="0.2">
      <c r="A268" s="63"/>
      <c r="B268" s="75" t="s">
        <v>638</v>
      </c>
      <c r="C268" s="66" t="s">
        <v>636</v>
      </c>
      <c r="D268" s="173" t="s">
        <v>417</v>
      </c>
      <c r="E268" s="78">
        <v>5000</v>
      </c>
      <c r="F268" s="109">
        <v>2.21</v>
      </c>
      <c r="G268" s="479"/>
      <c r="H268" s="78">
        <v>2.21</v>
      </c>
      <c r="I268" s="144"/>
      <c r="J268" s="23"/>
    </row>
    <row r="269" spans="1:10" ht="16" x14ac:dyDescent="0.2">
      <c r="A269" s="63"/>
      <c r="B269" s="75" t="s">
        <v>638</v>
      </c>
      <c r="C269" s="66" t="s">
        <v>636</v>
      </c>
      <c r="D269" s="173" t="s">
        <v>412</v>
      </c>
      <c r="E269" s="78">
        <v>10000</v>
      </c>
      <c r="F269" s="109">
        <v>3.42</v>
      </c>
      <c r="G269" s="479"/>
      <c r="H269" s="78">
        <f>F269</f>
        <v>3.42</v>
      </c>
      <c r="I269" s="144"/>
      <c r="J269" s="23"/>
    </row>
    <row r="270" spans="1:10" ht="16" x14ac:dyDescent="0.2">
      <c r="A270" s="63"/>
      <c r="B270" s="75" t="s">
        <v>638</v>
      </c>
      <c r="C270" s="66" t="s">
        <v>636</v>
      </c>
      <c r="D270" s="173" t="s">
        <v>413</v>
      </c>
      <c r="E270" s="78">
        <v>200000</v>
      </c>
      <c r="F270" s="109">
        <v>8.36</v>
      </c>
      <c r="G270" s="479"/>
      <c r="H270" s="78">
        <f>F270</f>
        <v>8.36</v>
      </c>
      <c r="I270" s="144"/>
      <c r="J270" s="23"/>
    </row>
    <row r="271" spans="1:10" ht="16" x14ac:dyDescent="0.2">
      <c r="A271" s="63"/>
      <c r="B271" s="75" t="s">
        <v>638</v>
      </c>
      <c r="C271" s="66" t="s">
        <v>636</v>
      </c>
      <c r="D271" s="173" t="s">
        <v>418</v>
      </c>
      <c r="E271" s="78">
        <v>5000</v>
      </c>
      <c r="F271" s="109">
        <v>0.22</v>
      </c>
      <c r="G271" s="479"/>
      <c r="H271" s="78">
        <v>0.22</v>
      </c>
      <c r="I271" s="144"/>
      <c r="J271" s="23"/>
    </row>
    <row r="272" spans="1:10" ht="16" x14ac:dyDescent="0.2">
      <c r="A272" s="63"/>
      <c r="B272" s="75" t="s">
        <v>638</v>
      </c>
      <c r="C272" s="66" t="s">
        <v>636</v>
      </c>
      <c r="D272" s="173" t="s">
        <v>414</v>
      </c>
      <c r="E272" s="78">
        <v>10000</v>
      </c>
      <c r="F272" s="109">
        <v>0.35</v>
      </c>
      <c r="G272" s="479"/>
      <c r="H272" s="78">
        <f>F272</f>
        <v>0.35</v>
      </c>
      <c r="I272" s="144"/>
      <c r="J272" s="23"/>
    </row>
    <row r="273" spans="1:10" ht="16" x14ac:dyDescent="0.2">
      <c r="A273" s="63"/>
      <c r="B273" s="75"/>
      <c r="C273" s="66"/>
      <c r="D273" s="66"/>
      <c r="E273" s="78"/>
      <c r="F273" s="78"/>
      <c r="G273" s="277"/>
      <c r="H273" s="78"/>
      <c r="I273" s="78"/>
      <c r="J273" s="23"/>
    </row>
    <row r="274" spans="1:10" ht="16" x14ac:dyDescent="0.2">
      <c r="A274" s="63"/>
      <c r="B274" s="75" t="s">
        <v>583</v>
      </c>
      <c r="C274" s="66" t="s">
        <v>914</v>
      </c>
      <c r="D274" s="173" t="s">
        <v>411</v>
      </c>
      <c r="E274" s="78">
        <v>150000</v>
      </c>
      <c r="F274" s="109">
        <v>17.64</v>
      </c>
      <c r="G274" s="479">
        <v>1.26</v>
      </c>
      <c r="H274" s="78">
        <v>18.899999999999999</v>
      </c>
      <c r="I274" s="144">
        <f>SUM(H274:H279)</f>
        <v>55.39</v>
      </c>
      <c r="J274" s="23"/>
    </row>
    <row r="275" spans="1:10" ht="16" x14ac:dyDescent="0.2">
      <c r="A275" s="63"/>
      <c r="B275" s="75" t="s">
        <v>583</v>
      </c>
      <c r="C275" s="66" t="s">
        <v>914</v>
      </c>
      <c r="D275" s="173" t="s">
        <v>417</v>
      </c>
      <c r="E275" s="78">
        <v>50000</v>
      </c>
      <c r="F275" s="109">
        <v>22.05</v>
      </c>
      <c r="G275" s="479"/>
      <c r="H275" s="78">
        <v>22.05</v>
      </c>
      <c r="I275" s="144"/>
      <c r="J275" s="23"/>
    </row>
    <row r="276" spans="1:10" ht="16" x14ac:dyDescent="0.2">
      <c r="A276" s="63"/>
      <c r="B276" s="75" t="s">
        <v>583</v>
      </c>
      <c r="C276" s="66" t="s">
        <v>914</v>
      </c>
      <c r="D276" s="173" t="s">
        <v>412</v>
      </c>
      <c r="E276" s="78">
        <v>10000</v>
      </c>
      <c r="F276" s="109">
        <v>3.42</v>
      </c>
      <c r="G276" s="479"/>
      <c r="H276" s="78">
        <v>3.42</v>
      </c>
      <c r="I276" s="144"/>
      <c r="J276" s="23"/>
    </row>
    <row r="277" spans="1:10" ht="16" x14ac:dyDescent="0.2">
      <c r="A277" s="63"/>
      <c r="B277" s="75" t="s">
        <v>583</v>
      </c>
      <c r="C277" s="66" t="s">
        <v>914</v>
      </c>
      <c r="D277" s="173" t="s">
        <v>413</v>
      </c>
      <c r="E277" s="78">
        <v>150000</v>
      </c>
      <c r="F277" s="109">
        <v>6.27</v>
      </c>
      <c r="G277" s="479"/>
      <c r="H277" s="78">
        <v>6.27</v>
      </c>
      <c r="I277" s="144"/>
      <c r="J277" s="23"/>
    </row>
    <row r="278" spans="1:10" ht="17" customHeight="1" x14ac:dyDescent="0.2">
      <c r="A278" s="63"/>
      <c r="B278" s="75" t="s">
        <v>583</v>
      </c>
      <c r="C278" s="66" t="s">
        <v>914</v>
      </c>
      <c r="D278" s="173" t="s">
        <v>418</v>
      </c>
      <c r="E278" s="78">
        <v>100000</v>
      </c>
      <c r="F278" s="109">
        <v>4.4000000000000004</v>
      </c>
      <c r="G278" s="479"/>
      <c r="H278" s="78">
        <v>4.4000000000000004</v>
      </c>
      <c r="I278" s="144"/>
      <c r="J278" s="23"/>
    </row>
    <row r="279" spans="1:10" ht="16" x14ac:dyDescent="0.2">
      <c r="A279" s="63"/>
      <c r="B279" s="75" t="s">
        <v>583</v>
      </c>
      <c r="C279" s="66" t="s">
        <v>914</v>
      </c>
      <c r="D279" s="173" t="s">
        <v>414</v>
      </c>
      <c r="E279" s="78">
        <v>10000</v>
      </c>
      <c r="F279" s="109">
        <v>0.35</v>
      </c>
      <c r="G279" s="479"/>
      <c r="H279" s="78">
        <v>0.35</v>
      </c>
      <c r="I279" s="144"/>
      <c r="J279" s="23"/>
    </row>
    <row r="280" spans="1:10" ht="16" x14ac:dyDescent="0.2">
      <c r="A280" s="63"/>
      <c r="B280" s="75"/>
      <c r="C280" s="66"/>
      <c r="D280" s="173"/>
      <c r="E280" s="78"/>
      <c r="F280" s="78"/>
      <c r="G280" s="277"/>
      <c r="H280" s="78"/>
      <c r="I280" s="78"/>
      <c r="J280" s="23"/>
    </row>
    <row r="281" spans="1:10" ht="16" x14ac:dyDescent="0.2">
      <c r="A281" s="63"/>
      <c r="B281" s="75" t="s">
        <v>735</v>
      </c>
      <c r="C281" s="66" t="s">
        <v>736</v>
      </c>
      <c r="D281" s="173" t="s">
        <v>411</v>
      </c>
      <c r="E281" s="78">
        <v>10000</v>
      </c>
      <c r="F281" s="109" t="s">
        <v>492</v>
      </c>
      <c r="G281" s="479">
        <v>0.66</v>
      </c>
      <c r="H281" s="78">
        <f>SUM(F281:G281)</f>
        <v>0.66</v>
      </c>
      <c r="I281" s="144">
        <f>H281</f>
        <v>0.66</v>
      </c>
      <c r="J281" s="23"/>
    </row>
    <row r="282" spans="1:10" ht="16" x14ac:dyDescent="0.2">
      <c r="A282" s="63"/>
      <c r="B282" s="75"/>
      <c r="C282" s="66"/>
      <c r="D282" s="66"/>
      <c r="E282" s="78"/>
      <c r="F282" s="78"/>
      <c r="G282" s="277"/>
      <c r="H282" s="78"/>
      <c r="I282" s="78"/>
      <c r="J282" s="23"/>
    </row>
    <row r="283" spans="1:10" ht="16" x14ac:dyDescent="0.2">
      <c r="A283" s="63"/>
      <c r="B283" s="75" t="s">
        <v>585</v>
      </c>
      <c r="C283" s="66" t="s">
        <v>378</v>
      </c>
      <c r="D283" s="66" t="s">
        <v>411</v>
      </c>
      <c r="E283" s="78">
        <v>10000</v>
      </c>
      <c r="F283" s="109">
        <v>0</v>
      </c>
      <c r="G283" s="479">
        <v>14.08</v>
      </c>
      <c r="H283" s="78">
        <v>14.08</v>
      </c>
      <c r="I283" s="144">
        <f>H283</f>
        <v>14.08</v>
      </c>
      <c r="J283" s="23"/>
    </row>
    <row r="284" spans="1:10" ht="16" x14ac:dyDescent="0.2">
      <c r="A284" s="63"/>
      <c r="B284" s="75"/>
      <c r="C284" s="66"/>
      <c r="D284" s="66"/>
      <c r="E284" s="78"/>
      <c r="F284" s="78"/>
      <c r="G284" s="277"/>
      <c r="H284" s="78"/>
      <c r="I284" s="78"/>
      <c r="J284" s="23"/>
    </row>
    <row r="285" spans="1:10" ht="16" x14ac:dyDescent="0.2">
      <c r="A285" s="63"/>
      <c r="B285" s="75" t="s">
        <v>625</v>
      </c>
      <c r="C285" s="66" t="s">
        <v>202</v>
      </c>
      <c r="D285" s="66" t="s">
        <v>411</v>
      </c>
      <c r="E285" s="78">
        <v>10000</v>
      </c>
      <c r="F285" s="109">
        <v>0</v>
      </c>
      <c r="G285" s="479">
        <v>0.91</v>
      </c>
      <c r="H285" s="78">
        <v>0.91</v>
      </c>
      <c r="I285" s="144">
        <f>SUM(H285:H286)</f>
        <v>1.33</v>
      </c>
      <c r="J285" s="23"/>
    </row>
    <row r="286" spans="1:10" ht="16" x14ac:dyDescent="0.2">
      <c r="A286" s="63"/>
      <c r="B286" s="75" t="s">
        <v>625</v>
      </c>
      <c r="C286" s="66" t="s">
        <v>202</v>
      </c>
      <c r="D286" s="66" t="s">
        <v>413</v>
      </c>
      <c r="E286" s="78">
        <v>10000</v>
      </c>
      <c r="F286" s="109">
        <v>0.42</v>
      </c>
      <c r="G286" s="479">
        <v>0</v>
      </c>
      <c r="H286" s="78">
        <v>0.42</v>
      </c>
      <c r="I286" s="144"/>
      <c r="J286" s="23" t="s">
        <v>1141</v>
      </c>
    </row>
    <row r="287" spans="1:10" ht="16" x14ac:dyDescent="0.2">
      <c r="A287" s="63"/>
      <c r="B287" s="75"/>
      <c r="C287" s="66"/>
      <c r="D287" s="66"/>
      <c r="E287" s="78"/>
      <c r="F287" s="78"/>
      <c r="G287" s="277"/>
      <c r="H287" s="78"/>
      <c r="I287" s="78"/>
      <c r="J287" s="23"/>
    </row>
    <row r="288" spans="1:10" ht="16" x14ac:dyDescent="0.2">
      <c r="A288" s="63"/>
      <c r="B288" s="75" t="s">
        <v>586</v>
      </c>
      <c r="C288" s="85" t="s">
        <v>228</v>
      </c>
      <c r="D288" s="85" t="s">
        <v>411</v>
      </c>
      <c r="E288" s="86">
        <v>10000</v>
      </c>
      <c r="F288" s="251">
        <v>0</v>
      </c>
      <c r="G288" s="479">
        <f>H288-F288</f>
        <v>0.53</v>
      </c>
      <c r="H288" s="86">
        <v>0.53</v>
      </c>
      <c r="I288" s="242">
        <f>SUM(H288:H289)</f>
        <v>0.95</v>
      </c>
      <c r="J288" s="23"/>
    </row>
    <row r="289" spans="1:11" ht="16" x14ac:dyDescent="0.2">
      <c r="A289" s="63"/>
      <c r="B289" s="75" t="s">
        <v>586</v>
      </c>
      <c r="C289" s="85" t="s">
        <v>228</v>
      </c>
      <c r="D289" s="85" t="s">
        <v>413</v>
      </c>
      <c r="E289" s="86">
        <v>10000</v>
      </c>
      <c r="F289" s="251">
        <v>0.42</v>
      </c>
      <c r="G289" s="479"/>
      <c r="H289" s="86">
        <v>0.42</v>
      </c>
      <c r="I289" s="242"/>
      <c r="J289" s="23"/>
    </row>
    <row r="290" spans="1:11" ht="16" x14ac:dyDescent="0.2">
      <c r="A290" s="63"/>
      <c r="B290" s="75"/>
      <c r="C290" s="85"/>
      <c r="D290" s="85"/>
      <c r="E290" s="86"/>
      <c r="F290" s="86"/>
      <c r="G290" s="277"/>
      <c r="H290" s="86"/>
      <c r="I290" s="86"/>
      <c r="J290" s="23"/>
    </row>
    <row r="291" spans="1:11" ht="16" x14ac:dyDescent="0.2">
      <c r="A291" s="63"/>
      <c r="B291" s="75" t="s">
        <v>919</v>
      </c>
      <c r="C291" s="85" t="s">
        <v>920</v>
      </c>
      <c r="D291" s="85" t="s">
        <v>411</v>
      </c>
      <c r="E291" s="86">
        <v>10000</v>
      </c>
      <c r="F291" s="251">
        <v>0</v>
      </c>
      <c r="G291" s="479">
        <v>0.91</v>
      </c>
      <c r="H291" s="86">
        <v>0.91</v>
      </c>
      <c r="I291" s="242">
        <f>SUM(H291:H293)</f>
        <v>5.77</v>
      </c>
      <c r="J291" s="23"/>
      <c r="K291" t="s">
        <v>1165</v>
      </c>
    </row>
    <row r="292" spans="1:11" ht="16" x14ac:dyDescent="0.2">
      <c r="A292" s="63"/>
      <c r="B292" s="75" t="s">
        <v>919</v>
      </c>
      <c r="C292" s="85" t="s">
        <v>920</v>
      </c>
      <c r="D292" s="85" t="s">
        <v>412</v>
      </c>
      <c r="E292" s="86">
        <v>2000</v>
      </c>
      <c r="F292" s="251">
        <v>0.68</v>
      </c>
      <c r="G292" s="479"/>
      <c r="H292" s="86">
        <v>0.68</v>
      </c>
      <c r="I292" s="242"/>
      <c r="J292" s="23" t="s">
        <v>1142</v>
      </c>
    </row>
    <row r="293" spans="1:11" ht="16" x14ac:dyDescent="0.2">
      <c r="A293" s="63"/>
      <c r="B293" s="75" t="s">
        <v>919</v>
      </c>
      <c r="C293" s="85" t="s">
        <v>920</v>
      </c>
      <c r="D293" s="85" t="s">
        <v>413</v>
      </c>
      <c r="E293" s="86">
        <v>100000</v>
      </c>
      <c r="F293" s="251">
        <v>4.18</v>
      </c>
      <c r="G293" s="479"/>
      <c r="H293" s="86">
        <v>4.18</v>
      </c>
      <c r="I293" s="242"/>
      <c r="J293" s="23" t="s">
        <v>1142</v>
      </c>
    </row>
    <row r="294" spans="1:11" ht="16" x14ac:dyDescent="0.2">
      <c r="A294" s="63"/>
      <c r="B294" s="75"/>
      <c r="C294" s="85"/>
      <c r="D294" s="85"/>
      <c r="E294" s="86"/>
      <c r="F294" s="86"/>
      <c r="G294" s="277"/>
      <c r="H294" s="86"/>
      <c r="I294" s="86"/>
      <c r="J294" s="23"/>
    </row>
    <row r="295" spans="1:11" ht="16" x14ac:dyDescent="0.2">
      <c r="A295" s="63"/>
      <c r="B295" s="75" t="s">
        <v>719</v>
      </c>
      <c r="C295" s="85" t="s">
        <v>738</v>
      </c>
      <c r="D295" s="85" t="s">
        <v>411</v>
      </c>
      <c r="E295" s="86">
        <v>250000</v>
      </c>
      <c r="F295" s="251">
        <v>15.84</v>
      </c>
      <c r="G295" s="479">
        <v>3.78</v>
      </c>
      <c r="H295" s="86">
        <v>16.5</v>
      </c>
      <c r="I295" s="242">
        <f>SUM(H295:H296)</f>
        <v>29.880000000000003</v>
      </c>
      <c r="J295" s="23"/>
    </row>
    <row r="296" spans="1:11" ht="16" x14ac:dyDescent="0.2">
      <c r="A296" s="63"/>
      <c r="B296" s="75" t="s">
        <v>719</v>
      </c>
      <c r="C296" s="85" t="s">
        <v>738</v>
      </c>
      <c r="D296" s="85" t="s">
        <v>413</v>
      </c>
      <c r="E296" s="86">
        <v>320000</v>
      </c>
      <c r="F296" s="251">
        <v>13.38</v>
      </c>
      <c r="G296" s="479"/>
      <c r="H296" s="86">
        <f>F296</f>
        <v>13.38</v>
      </c>
      <c r="I296" s="242"/>
      <c r="J296" s="23"/>
    </row>
    <row r="297" spans="1:11" ht="16" x14ac:dyDescent="0.2">
      <c r="A297" s="63"/>
      <c r="B297" s="75"/>
      <c r="C297" s="85"/>
      <c r="D297" s="85"/>
      <c r="E297" s="86"/>
      <c r="F297" s="86"/>
      <c r="G297" s="277"/>
      <c r="H297" s="86"/>
      <c r="I297" s="86"/>
      <c r="J297" s="23"/>
    </row>
    <row r="298" spans="1:11" ht="16" x14ac:dyDescent="0.2">
      <c r="A298" s="63"/>
      <c r="B298" s="75" t="s">
        <v>588</v>
      </c>
      <c r="C298" s="66" t="s">
        <v>84</v>
      </c>
      <c r="D298" s="66" t="s">
        <v>411</v>
      </c>
      <c r="E298" s="78">
        <v>10000</v>
      </c>
      <c r="F298" s="109">
        <v>0</v>
      </c>
      <c r="G298" s="479">
        <f>H298-F298</f>
        <v>0.91</v>
      </c>
      <c r="H298" s="78">
        <v>0.91</v>
      </c>
      <c r="I298" s="144">
        <f>SUM(H298:H301)</f>
        <v>2.08</v>
      </c>
      <c r="J298" s="211"/>
    </row>
    <row r="299" spans="1:11" ht="16" x14ac:dyDescent="0.2">
      <c r="A299" s="63"/>
      <c r="B299" s="75" t="s">
        <v>588</v>
      </c>
      <c r="C299" s="66" t="s">
        <v>84</v>
      </c>
      <c r="D299" s="66" t="s">
        <v>412</v>
      </c>
      <c r="E299" s="78">
        <v>2000</v>
      </c>
      <c r="F299" s="109">
        <v>0.68</v>
      </c>
      <c r="G299" s="479"/>
      <c r="H299" s="78">
        <v>0.68</v>
      </c>
      <c r="I299" s="144"/>
      <c r="J299" s="211"/>
    </row>
    <row r="300" spans="1:11" ht="16" x14ac:dyDescent="0.2">
      <c r="A300" s="63"/>
      <c r="B300" s="75" t="s">
        <v>588</v>
      </c>
      <c r="C300" s="66" t="s">
        <v>84</v>
      </c>
      <c r="D300" s="66" t="s">
        <v>413</v>
      </c>
      <c r="E300" s="78">
        <v>10000</v>
      </c>
      <c r="F300" s="109">
        <v>0.42</v>
      </c>
      <c r="G300" s="479"/>
      <c r="H300" s="78">
        <f>F300</f>
        <v>0.42</v>
      </c>
      <c r="I300" s="144"/>
      <c r="J300" s="23"/>
    </row>
    <row r="301" spans="1:11" ht="16" x14ac:dyDescent="0.2">
      <c r="A301" s="63"/>
      <c r="B301" s="75" t="s">
        <v>588</v>
      </c>
      <c r="C301" s="66" t="s">
        <v>84</v>
      </c>
      <c r="D301" s="66" t="s">
        <v>414</v>
      </c>
      <c r="E301" s="78">
        <v>2000</v>
      </c>
      <c r="F301" s="109">
        <v>7.0000000000000007E-2</v>
      </c>
      <c r="G301" s="479">
        <v>0</v>
      </c>
      <c r="H301" s="78">
        <v>7.0000000000000007E-2</v>
      </c>
      <c r="I301" s="144"/>
      <c r="J301" s="23"/>
    </row>
    <row r="302" spans="1:11" ht="16" x14ac:dyDescent="0.2">
      <c r="A302" s="63"/>
      <c r="B302" s="75"/>
      <c r="C302" s="66"/>
      <c r="D302" s="66"/>
      <c r="E302" s="78"/>
      <c r="F302" s="78"/>
      <c r="G302" s="277"/>
      <c r="H302" s="78"/>
      <c r="I302" s="78"/>
      <c r="J302" s="23"/>
    </row>
    <row r="303" spans="1:11" ht="16" x14ac:dyDescent="0.2">
      <c r="A303" s="63"/>
      <c r="B303" s="75" t="s">
        <v>589</v>
      </c>
      <c r="C303" s="66" t="s">
        <v>60</v>
      </c>
      <c r="D303" s="66" t="s">
        <v>411</v>
      </c>
      <c r="E303" s="78">
        <v>10000</v>
      </c>
      <c r="F303" s="109">
        <v>0</v>
      </c>
      <c r="G303" s="479">
        <f>H303-F303</f>
        <v>8.02</v>
      </c>
      <c r="H303" s="78">
        <v>8.02</v>
      </c>
      <c r="I303" s="144">
        <f>H303</f>
        <v>8.02</v>
      </c>
      <c r="J303" s="211"/>
    </row>
    <row r="304" spans="1:11" ht="16" x14ac:dyDescent="0.2">
      <c r="A304" s="63"/>
      <c r="B304" s="75"/>
      <c r="C304" s="66"/>
      <c r="D304" s="66"/>
      <c r="E304" s="78"/>
      <c r="F304" s="78"/>
      <c r="G304" s="277"/>
      <c r="H304" s="78"/>
      <c r="I304" s="78"/>
      <c r="J304" s="211"/>
    </row>
    <row r="305" spans="1:10" ht="16" x14ac:dyDescent="0.2">
      <c r="A305" s="63"/>
      <c r="B305" s="75" t="s">
        <v>923</v>
      </c>
      <c r="C305" s="66" t="s">
        <v>924</v>
      </c>
      <c r="D305" s="66" t="s">
        <v>411</v>
      </c>
      <c r="E305" s="78">
        <v>10000</v>
      </c>
      <c r="F305" s="109">
        <v>0</v>
      </c>
      <c r="G305" s="479">
        <v>2.0099999999999998</v>
      </c>
      <c r="H305" s="78">
        <v>2.0099999999999998</v>
      </c>
      <c r="I305" s="144">
        <f>SUM(H305:H306)</f>
        <v>10.37</v>
      </c>
      <c r="J305" s="211"/>
    </row>
    <row r="306" spans="1:10" ht="16" x14ac:dyDescent="0.2">
      <c r="A306" s="63"/>
      <c r="B306" s="75" t="s">
        <v>923</v>
      </c>
      <c r="C306" s="66" t="s">
        <v>924</v>
      </c>
      <c r="D306" s="66" t="s">
        <v>413</v>
      </c>
      <c r="E306" s="78">
        <v>200000</v>
      </c>
      <c r="F306" s="109">
        <v>8.36</v>
      </c>
      <c r="G306" s="479"/>
      <c r="H306" s="78">
        <v>8.36</v>
      </c>
      <c r="I306" s="144"/>
      <c r="J306" s="211"/>
    </row>
    <row r="307" spans="1:10" ht="16" x14ac:dyDescent="0.2">
      <c r="A307" s="63"/>
      <c r="B307" s="75"/>
      <c r="C307" s="66"/>
      <c r="D307" s="66"/>
      <c r="E307" s="78"/>
      <c r="F307" s="78"/>
      <c r="G307" s="277"/>
      <c r="H307" s="78"/>
      <c r="I307" s="78"/>
      <c r="J307" s="23"/>
    </row>
    <row r="308" spans="1:10" ht="16" x14ac:dyDescent="0.2">
      <c r="A308" s="63"/>
      <c r="B308" s="75" t="s">
        <v>786</v>
      </c>
      <c r="C308" s="66" t="s">
        <v>787</v>
      </c>
      <c r="D308" s="66" t="s">
        <v>411</v>
      </c>
      <c r="E308" s="78">
        <v>10000</v>
      </c>
      <c r="F308" s="109">
        <v>0</v>
      </c>
      <c r="G308" s="479">
        <v>0.66</v>
      </c>
      <c r="H308" s="78">
        <f>SUM(F308:G308)</f>
        <v>0.66</v>
      </c>
      <c r="I308" s="144">
        <f>SUM(H308:H308)</f>
        <v>0.66</v>
      </c>
      <c r="J308" s="23"/>
    </row>
    <row r="309" spans="1:10" ht="16" x14ac:dyDescent="0.2">
      <c r="A309" s="63"/>
      <c r="B309" s="75"/>
      <c r="C309" s="66"/>
      <c r="D309" s="66"/>
      <c r="E309" s="78"/>
      <c r="F309" s="78"/>
      <c r="G309" s="277"/>
      <c r="H309" s="78"/>
      <c r="I309" s="78"/>
      <c r="J309" s="23"/>
    </row>
    <row r="310" spans="1:10" ht="16" x14ac:dyDescent="0.2">
      <c r="A310" s="63"/>
      <c r="B310" s="290">
        <v>2235</v>
      </c>
      <c r="C310" s="66" t="s">
        <v>527</v>
      </c>
      <c r="D310" s="66" t="s">
        <v>411</v>
      </c>
      <c r="E310" s="78">
        <v>10000</v>
      </c>
      <c r="F310" s="109">
        <v>0</v>
      </c>
      <c r="G310" s="479">
        <f>H310-F310</f>
        <v>2.0099999999999998</v>
      </c>
      <c r="H310" s="78">
        <v>2.0099999999999998</v>
      </c>
      <c r="I310" s="144">
        <f>SUM(H310:H315)</f>
        <v>4.8199999999999994</v>
      </c>
      <c r="J310" s="23"/>
    </row>
    <row r="311" spans="1:10" ht="16" x14ac:dyDescent="0.2">
      <c r="A311" s="63"/>
      <c r="B311" s="290" t="s">
        <v>535</v>
      </c>
      <c r="C311" s="66" t="s">
        <v>527</v>
      </c>
      <c r="D311" s="66" t="s">
        <v>417</v>
      </c>
      <c r="E311" s="78">
        <v>5000</v>
      </c>
      <c r="F311" s="109">
        <v>1.42</v>
      </c>
      <c r="G311" s="479"/>
      <c r="H311" s="78">
        <f>F311</f>
        <v>1.42</v>
      </c>
      <c r="I311" s="144"/>
      <c r="J311" s="23"/>
    </row>
    <row r="312" spans="1:10" ht="16" x14ac:dyDescent="0.2">
      <c r="A312" s="63"/>
      <c r="B312" s="290" t="s">
        <v>535</v>
      </c>
      <c r="C312" s="66" t="s">
        <v>527</v>
      </c>
      <c r="D312" s="66" t="s">
        <v>412</v>
      </c>
      <c r="E312" s="78">
        <v>2000</v>
      </c>
      <c r="F312" s="109">
        <v>0.68</v>
      </c>
      <c r="G312" s="479"/>
      <c r="H312" s="78">
        <f>F312</f>
        <v>0.68</v>
      </c>
      <c r="I312" s="144"/>
      <c r="J312" s="23"/>
    </row>
    <row r="313" spans="1:10" ht="16" x14ac:dyDescent="0.2">
      <c r="A313" s="63"/>
      <c r="B313" s="290" t="s">
        <v>535</v>
      </c>
      <c r="C313" s="66" t="s">
        <v>527</v>
      </c>
      <c r="D313" s="66" t="s">
        <v>413</v>
      </c>
      <c r="E313" s="78">
        <v>10000</v>
      </c>
      <c r="F313" s="109">
        <v>0.42</v>
      </c>
      <c r="G313" s="479"/>
      <c r="H313" s="78">
        <f>F313</f>
        <v>0.42</v>
      </c>
      <c r="I313" s="144"/>
      <c r="J313" s="23"/>
    </row>
    <row r="314" spans="1:10" ht="16" x14ac:dyDescent="0.2">
      <c r="A314" s="63"/>
      <c r="B314" s="290" t="s">
        <v>535</v>
      </c>
      <c r="C314" s="66" t="s">
        <v>527</v>
      </c>
      <c r="D314" s="66" t="s">
        <v>418</v>
      </c>
      <c r="E314" s="78">
        <v>5000</v>
      </c>
      <c r="F314" s="109">
        <v>0.22</v>
      </c>
      <c r="G314" s="479"/>
      <c r="H314" s="78">
        <f>F314</f>
        <v>0.22</v>
      </c>
      <c r="I314" s="144"/>
      <c r="J314" s="23"/>
    </row>
    <row r="315" spans="1:10" ht="16" x14ac:dyDescent="0.2">
      <c r="A315" s="63"/>
      <c r="B315" s="290" t="s">
        <v>535</v>
      </c>
      <c r="C315" s="66" t="s">
        <v>527</v>
      </c>
      <c r="D315" s="66" t="s">
        <v>414</v>
      </c>
      <c r="E315" s="78">
        <v>2000</v>
      </c>
      <c r="F315" s="109">
        <v>7.0000000000000007E-2</v>
      </c>
      <c r="G315" s="479"/>
      <c r="H315" s="78">
        <f>F315</f>
        <v>7.0000000000000007E-2</v>
      </c>
      <c r="I315" s="144"/>
      <c r="J315" s="23"/>
    </row>
    <row r="316" spans="1:10" ht="16" x14ac:dyDescent="0.2">
      <c r="A316" s="63"/>
      <c r="B316" s="23"/>
      <c r="C316" s="66"/>
      <c r="D316" s="66"/>
      <c r="E316" s="78"/>
      <c r="F316" s="78"/>
      <c r="G316" s="277"/>
      <c r="H316" s="78"/>
      <c r="I316" s="78"/>
      <c r="J316" s="23"/>
    </row>
    <row r="317" spans="1:10" ht="16" x14ac:dyDescent="0.2">
      <c r="A317" s="63"/>
      <c r="B317" s="275">
        <v>2245</v>
      </c>
      <c r="C317" s="66" t="s">
        <v>639</v>
      </c>
      <c r="D317" s="66" t="s">
        <v>411</v>
      </c>
      <c r="E317" s="78">
        <v>10000</v>
      </c>
      <c r="F317" s="109">
        <v>0</v>
      </c>
      <c r="G317" s="479">
        <v>5.0199999999999996</v>
      </c>
      <c r="H317" s="78">
        <f>F317+G317</f>
        <v>5.0199999999999996</v>
      </c>
      <c r="I317" s="144">
        <f>SUM(H317:H318)</f>
        <v>5.4399999999999995</v>
      </c>
      <c r="J317" s="23"/>
    </row>
    <row r="318" spans="1:10" ht="16" x14ac:dyDescent="0.2">
      <c r="A318" s="63"/>
      <c r="B318" s="275">
        <v>2245</v>
      </c>
      <c r="C318" s="66" t="s">
        <v>639</v>
      </c>
      <c r="D318" s="66" t="s">
        <v>413</v>
      </c>
      <c r="E318" s="78">
        <v>10000</v>
      </c>
      <c r="F318" s="109">
        <v>0.42</v>
      </c>
      <c r="G318" s="479"/>
      <c r="H318" s="78">
        <f>F318</f>
        <v>0.42</v>
      </c>
      <c r="I318" s="144"/>
      <c r="J318" s="23"/>
    </row>
    <row r="319" spans="1:10" ht="16" x14ac:dyDescent="0.2">
      <c r="A319" s="63"/>
      <c r="B319" s="275"/>
      <c r="C319" s="66"/>
      <c r="D319" s="66"/>
      <c r="E319" s="78"/>
      <c r="F319" s="78"/>
      <c r="G319" s="277"/>
      <c r="H319" s="78"/>
      <c r="I319" s="78"/>
      <c r="J319" s="23"/>
    </row>
    <row r="320" spans="1:10" ht="16" x14ac:dyDescent="0.2">
      <c r="A320" s="63"/>
      <c r="B320" s="275">
        <v>2281</v>
      </c>
      <c r="C320" s="66" t="s">
        <v>773</v>
      </c>
      <c r="D320" s="66" t="s">
        <v>411</v>
      </c>
      <c r="E320" s="78">
        <v>40000</v>
      </c>
      <c r="F320" s="109">
        <v>24.06</v>
      </c>
      <c r="G320" s="479">
        <f>H320-F320</f>
        <v>8.02</v>
      </c>
      <c r="H320" s="78">
        <v>32.08</v>
      </c>
      <c r="I320" s="144">
        <f>SUM(H320:H324)</f>
        <v>47.93</v>
      </c>
      <c r="J320" s="23"/>
    </row>
    <row r="321" spans="1:10" ht="16" x14ac:dyDescent="0.2">
      <c r="A321" s="63"/>
      <c r="B321" s="275">
        <v>2281</v>
      </c>
      <c r="C321" s="66" t="s">
        <v>773</v>
      </c>
      <c r="D321" s="66" t="s">
        <v>417</v>
      </c>
      <c r="E321" s="78">
        <v>10000</v>
      </c>
      <c r="F321" s="109">
        <v>11.57</v>
      </c>
      <c r="G321" s="479"/>
      <c r="H321" s="78">
        <f>F321</f>
        <v>11.57</v>
      </c>
      <c r="I321" s="144"/>
      <c r="J321" s="23"/>
    </row>
    <row r="322" spans="1:10" ht="16" x14ac:dyDescent="0.2">
      <c r="A322" s="63"/>
      <c r="B322" s="275">
        <v>2281</v>
      </c>
      <c r="C322" s="66" t="s">
        <v>773</v>
      </c>
      <c r="D322" s="66" t="s">
        <v>412</v>
      </c>
      <c r="E322" s="78">
        <v>10000</v>
      </c>
      <c r="F322" s="109">
        <v>3.42</v>
      </c>
      <c r="G322" s="479"/>
      <c r="H322" s="78">
        <f>F322</f>
        <v>3.42</v>
      </c>
      <c r="I322" s="144"/>
      <c r="J322" s="23"/>
    </row>
    <row r="323" spans="1:10" ht="16" x14ac:dyDescent="0.2">
      <c r="A323" s="63"/>
      <c r="B323" s="275">
        <v>2281</v>
      </c>
      <c r="C323" s="66" t="s">
        <v>773</v>
      </c>
      <c r="D323" s="66" t="s">
        <v>413</v>
      </c>
      <c r="E323" s="78">
        <v>10000</v>
      </c>
      <c r="F323" s="109">
        <v>0.42</v>
      </c>
      <c r="G323" s="479"/>
      <c r="H323" s="78">
        <f>F323</f>
        <v>0.42</v>
      </c>
      <c r="I323" s="144"/>
      <c r="J323" s="23"/>
    </row>
    <row r="324" spans="1:10" ht="16" x14ac:dyDescent="0.2">
      <c r="A324" s="63"/>
      <c r="B324" s="275">
        <v>2281</v>
      </c>
      <c r="C324" s="66" t="s">
        <v>773</v>
      </c>
      <c r="D324" s="66" t="s">
        <v>418</v>
      </c>
      <c r="E324" s="78">
        <v>10000</v>
      </c>
      <c r="F324" s="109">
        <v>0.44</v>
      </c>
      <c r="G324" s="479">
        <v>0</v>
      </c>
      <c r="H324" s="78">
        <v>0.44</v>
      </c>
      <c r="I324" s="144"/>
      <c r="J324" s="23"/>
    </row>
    <row r="325" spans="1:10" ht="16" x14ac:dyDescent="0.2">
      <c r="A325" s="63"/>
      <c r="B325" s="75"/>
      <c r="C325" s="66"/>
      <c r="D325" s="66"/>
      <c r="E325" s="78"/>
      <c r="F325" s="78"/>
      <c r="G325" s="277"/>
      <c r="H325" s="78"/>
      <c r="I325" s="78"/>
      <c r="J325" s="23"/>
    </row>
    <row r="326" spans="1:10" ht="16" x14ac:dyDescent="0.2">
      <c r="A326" s="63"/>
      <c r="B326" s="75" t="s">
        <v>591</v>
      </c>
      <c r="C326" s="66" t="s">
        <v>367</v>
      </c>
      <c r="D326" s="66" t="s">
        <v>411</v>
      </c>
      <c r="E326" s="78">
        <v>10000</v>
      </c>
      <c r="F326" s="109">
        <v>0</v>
      </c>
      <c r="G326" s="479">
        <f>H326-F326</f>
        <v>5.0199999999999996</v>
      </c>
      <c r="H326" s="78">
        <v>5.0199999999999996</v>
      </c>
      <c r="I326" s="144">
        <f>SUM(H326:H329)</f>
        <v>10.879999999999999</v>
      </c>
      <c r="J326" s="23"/>
    </row>
    <row r="327" spans="1:10" ht="16" x14ac:dyDescent="0.2">
      <c r="A327" s="63"/>
      <c r="B327" s="75" t="s">
        <v>591</v>
      </c>
      <c r="C327" s="66" t="s">
        <v>367</v>
      </c>
      <c r="D327" s="66" t="s">
        <v>412</v>
      </c>
      <c r="E327" s="78">
        <v>10000</v>
      </c>
      <c r="F327" s="109">
        <v>3.42</v>
      </c>
      <c r="G327" s="479"/>
      <c r="H327" s="78">
        <f>F327</f>
        <v>3.42</v>
      </c>
      <c r="I327" s="144"/>
      <c r="J327" s="23"/>
    </row>
    <row r="328" spans="1:10" ht="16" x14ac:dyDescent="0.2">
      <c r="A328" s="63"/>
      <c r="B328" s="75" t="s">
        <v>591</v>
      </c>
      <c r="C328" s="66" t="s">
        <v>367</v>
      </c>
      <c r="D328" s="66" t="s">
        <v>413</v>
      </c>
      <c r="E328" s="78">
        <v>50000</v>
      </c>
      <c r="F328" s="109">
        <v>2.09</v>
      </c>
      <c r="G328" s="479"/>
      <c r="H328" s="78">
        <f>F328</f>
        <v>2.09</v>
      </c>
      <c r="I328" s="144"/>
      <c r="J328" s="23"/>
    </row>
    <row r="329" spans="1:10" ht="16" x14ac:dyDescent="0.2">
      <c r="A329" s="63"/>
      <c r="B329" s="75" t="s">
        <v>591</v>
      </c>
      <c r="C329" s="66" t="s">
        <v>367</v>
      </c>
      <c r="D329" s="66" t="s">
        <v>414</v>
      </c>
      <c r="E329" s="78">
        <v>10000</v>
      </c>
      <c r="F329" s="109">
        <v>0.35</v>
      </c>
      <c r="G329" s="479"/>
      <c r="H329" s="78">
        <f>F329</f>
        <v>0.35</v>
      </c>
      <c r="I329" s="144"/>
      <c r="J329" s="23"/>
    </row>
    <row r="330" spans="1:10" ht="16" x14ac:dyDescent="0.2">
      <c r="A330" s="63"/>
      <c r="B330" s="75"/>
      <c r="C330" s="70"/>
      <c r="D330" s="173"/>
      <c r="E330" s="130"/>
      <c r="F330" s="130"/>
      <c r="G330" s="493"/>
      <c r="H330" s="130"/>
      <c r="I330" s="130"/>
      <c r="J330" s="23"/>
    </row>
    <row r="331" spans="1:10" ht="16" x14ac:dyDescent="0.2">
      <c r="A331" s="63"/>
      <c r="B331" s="75" t="s">
        <v>593</v>
      </c>
      <c r="C331" s="70" t="s">
        <v>374</v>
      </c>
      <c r="D331" s="70" t="s">
        <v>411</v>
      </c>
      <c r="E331" s="130">
        <v>10000</v>
      </c>
      <c r="F331" s="111">
        <v>0</v>
      </c>
      <c r="G331" s="479">
        <f>H331-F331</f>
        <v>5.0199999999999996</v>
      </c>
      <c r="H331" s="130">
        <v>5.0199999999999996</v>
      </c>
      <c r="I331" s="192">
        <f>H331</f>
        <v>5.0199999999999996</v>
      </c>
      <c r="J331" s="23"/>
    </row>
    <row r="332" spans="1:10" ht="16" x14ac:dyDescent="0.2">
      <c r="A332" s="63"/>
      <c r="B332" s="75"/>
      <c r="C332" s="70"/>
      <c r="D332" s="70"/>
      <c r="E332" s="130"/>
      <c r="F332" s="130"/>
      <c r="G332" s="277"/>
      <c r="H332" s="130"/>
      <c r="I332" s="130"/>
      <c r="J332" s="23"/>
    </row>
    <row r="333" spans="1:10" ht="16" x14ac:dyDescent="0.2">
      <c r="A333" s="63"/>
      <c r="B333" s="75" t="s">
        <v>1171</v>
      </c>
      <c r="C333" s="70" t="s">
        <v>1172</v>
      </c>
      <c r="D333" s="70" t="s">
        <v>411</v>
      </c>
      <c r="E333" s="130">
        <v>10000</v>
      </c>
      <c r="F333" s="111">
        <v>0</v>
      </c>
      <c r="G333" s="479">
        <v>0.66</v>
      </c>
      <c r="H333" s="130">
        <v>0.66</v>
      </c>
      <c r="I333" s="192">
        <f>SUM(H333:H334)</f>
        <v>1.08</v>
      </c>
    </row>
    <row r="334" spans="1:10" ht="16" x14ac:dyDescent="0.2">
      <c r="A334" s="63"/>
      <c r="B334" s="75" t="s">
        <v>1171</v>
      </c>
      <c r="C334" s="70" t="s">
        <v>1172</v>
      </c>
      <c r="D334" s="70" t="s">
        <v>413</v>
      </c>
      <c r="E334" s="130">
        <v>10000</v>
      </c>
      <c r="F334" s="111">
        <v>0.42</v>
      </c>
      <c r="G334" s="479"/>
      <c r="H334" s="130">
        <v>0.42</v>
      </c>
      <c r="I334" s="192"/>
      <c r="J334" s="23"/>
    </row>
    <row r="335" spans="1:10" ht="16" x14ac:dyDescent="0.2">
      <c r="A335" s="63"/>
      <c r="B335" s="75"/>
      <c r="C335" s="70"/>
      <c r="D335" s="70"/>
      <c r="E335" s="130"/>
      <c r="F335" s="130"/>
      <c r="G335" s="277"/>
      <c r="H335" s="130"/>
      <c r="I335" s="130"/>
      <c r="J335" s="23"/>
    </row>
    <row r="336" spans="1:10" ht="16" x14ac:dyDescent="0.2">
      <c r="A336" s="63"/>
      <c r="B336" s="75" t="s">
        <v>721</v>
      </c>
      <c r="C336" s="70" t="s">
        <v>722</v>
      </c>
      <c r="D336" s="70" t="s">
        <v>411</v>
      </c>
      <c r="E336" s="130">
        <v>10000</v>
      </c>
      <c r="F336" s="111">
        <v>0</v>
      </c>
      <c r="G336" s="479">
        <v>2.0099999999999998</v>
      </c>
      <c r="H336" s="130">
        <v>2.0099999999999998</v>
      </c>
      <c r="I336" s="192">
        <f>SUM(H336:H338)</f>
        <v>2.65</v>
      </c>
      <c r="J336" s="23"/>
    </row>
    <row r="337" spans="1:10" ht="16" x14ac:dyDescent="0.2">
      <c r="A337" s="63"/>
      <c r="B337" s="75" t="s">
        <v>721</v>
      </c>
      <c r="C337" s="70" t="s">
        <v>722</v>
      </c>
      <c r="D337" s="70" t="s">
        <v>413</v>
      </c>
      <c r="E337" s="130">
        <v>10000</v>
      </c>
      <c r="F337" s="111">
        <v>0.42</v>
      </c>
      <c r="G337" s="479">
        <v>0</v>
      </c>
      <c r="H337" s="130">
        <v>0.42</v>
      </c>
      <c r="I337" s="192"/>
      <c r="J337" s="23"/>
    </row>
    <row r="338" spans="1:10" ht="16" x14ac:dyDescent="0.2">
      <c r="A338" s="63"/>
      <c r="B338" s="75" t="s">
        <v>721</v>
      </c>
      <c r="C338" s="70" t="s">
        <v>722</v>
      </c>
      <c r="D338" s="70" t="s">
        <v>418</v>
      </c>
      <c r="E338" s="130">
        <v>5000</v>
      </c>
      <c r="F338" s="111">
        <v>0.22</v>
      </c>
      <c r="G338" s="479">
        <v>0</v>
      </c>
      <c r="H338" s="130">
        <v>0.22</v>
      </c>
      <c r="I338" s="192"/>
      <c r="J338" s="23"/>
    </row>
    <row r="339" spans="1:10" ht="16" x14ac:dyDescent="0.2">
      <c r="A339" s="63"/>
      <c r="B339" s="75"/>
      <c r="C339" s="70"/>
      <c r="D339" s="70"/>
      <c r="E339" s="130"/>
      <c r="F339" s="130"/>
      <c r="G339" s="277"/>
      <c r="H339" s="130"/>
      <c r="I339" s="130"/>
      <c r="J339" s="23"/>
    </row>
    <row r="340" spans="1:10" ht="16" x14ac:dyDescent="0.2">
      <c r="A340" s="63"/>
      <c r="B340" s="75" t="s">
        <v>642</v>
      </c>
      <c r="C340" s="70" t="s">
        <v>641</v>
      </c>
      <c r="D340" s="70" t="s">
        <v>411</v>
      </c>
      <c r="E340" s="130">
        <v>200000</v>
      </c>
      <c r="F340" s="111">
        <v>12.54</v>
      </c>
      <c r="G340" s="479">
        <v>0.66</v>
      </c>
      <c r="H340" s="130">
        <f>SUM(F340:G340)</f>
        <v>13.2</v>
      </c>
      <c r="I340" s="192">
        <f>SUM(H340:H341)</f>
        <v>21.56</v>
      </c>
      <c r="J340" s="23"/>
    </row>
    <row r="341" spans="1:10" ht="16" x14ac:dyDescent="0.2">
      <c r="A341" s="63"/>
      <c r="B341" s="75" t="s">
        <v>642</v>
      </c>
      <c r="C341" s="70" t="s">
        <v>641</v>
      </c>
      <c r="D341" s="70" t="s">
        <v>413</v>
      </c>
      <c r="E341" s="130">
        <v>200000</v>
      </c>
      <c r="F341" s="111">
        <v>8.36</v>
      </c>
      <c r="G341" s="479"/>
      <c r="H341" s="130">
        <f>F341</f>
        <v>8.36</v>
      </c>
      <c r="I341" s="192"/>
      <c r="J341" s="23"/>
    </row>
    <row r="342" spans="1:10" ht="16" x14ac:dyDescent="0.2">
      <c r="A342" s="63"/>
      <c r="B342" s="75"/>
      <c r="C342" s="70"/>
      <c r="D342" s="70"/>
      <c r="E342" s="130"/>
      <c r="F342" s="130"/>
      <c r="G342" s="493"/>
      <c r="H342" s="130"/>
      <c r="I342" s="130"/>
      <c r="J342" s="23"/>
    </row>
    <row r="343" spans="1:10" ht="16" x14ac:dyDescent="0.2">
      <c r="A343" s="63"/>
      <c r="B343" s="75" t="s">
        <v>594</v>
      </c>
      <c r="C343" s="66" t="s">
        <v>72</v>
      </c>
      <c r="D343" s="66" t="s">
        <v>411</v>
      </c>
      <c r="E343" s="78">
        <v>10000</v>
      </c>
      <c r="F343" s="109">
        <v>0</v>
      </c>
      <c r="G343" s="479">
        <f>H343-F343</f>
        <v>8.02</v>
      </c>
      <c r="H343" s="78">
        <v>8.02</v>
      </c>
      <c r="I343" s="144">
        <f>H343</f>
        <v>8.02</v>
      </c>
      <c r="J343" s="23"/>
    </row>
    <row r="344" spans="1:10" ht="16" x14ac:dyDescent="0.2">
      <c r="A344" s="63"/>
      <c r="B344" s="75"/>
      <c r="C344" s="66"/>
      <c r="D344" s="66"/>
      <c r="E344" s="78"/>
      <c r="F344" s="78"/>
      <c r="G344" s="277"/>
      <c r="H344" s="78"/>
      <c r="I344" s="78"/>
      <c r="J344" s="23"/>
    </row>
    <row r="345" spans="1:10" ht="16" x14ac:dyDescent="0.2">
      <c r="A345" s="63"/>
      <c r="B345" s="75" t="s">
        <v>595</v>
      </c>
      <c r="C345" s="66" t="s">
        <v>118</v>
      </c>
      <c r="D345" s="66" t="s">
        <v>411</v>
      </c>
      <c r="E345" s="79">
        <v>10000</v>
      </c>
      <c r="F345" s="109">
        <v>0</v>
      </c>
      <c r="G345" s="479">
        <v>14.08</v>
      </c>
      <c r="H345" s="79">
        <v>14.08</v>
      </c>
      <c r="I345" s="144">
        <f>SUM(H345:H346)</f>
        <v>18.259999999999998</v>
      </c>
      <c r="J345" s="23"/>
    </row>
    <row r="346" spans="1:10" ht="16" x14ac:dyDescent="0.2">
      <c r="A346" s="63"/>
      <c r="B346" s="75" t="s">
        <v>595</v>
      </c>
      <c r="C346" s="66" t="s">
        <v>118</v>
      </c>
      <c r="D346" s="66" t="s">
        <v>413</v>
      </c>
      <c r="E346" s="79">
        <v>100000</v>
      </c>
      <c r="F346" s="109">
        <v>4.18</v>
      </c>
      <c r="G346" s="479"/>
      <c r="H346" s="79">
        <f>F346</f>
        <v>4.18</v>
      </c>
      <c r="I346" s="144"/>
      <c r="J346" s="23"/>
    </row>
    <row r="347" spans="1:10" ht="16" x14ac:dyDescent="0.2">
      <c r="A347" s="63"/>
      <c r="B347" s="75"/>
      <c r="C347" s="66"/>
      <c r="D347" s="66"/>
      <c r="E347" s="79"/>
      <c r="F347" s="78"/>
      <c r="G347" s="277"/>
      <c r="H347" s="79"/>
      <c r="I347" s="78"/>
      <c r="J347" s="23"/>
    </row>
    <row r="348" spans="1:10" ht="16" x14ac:dyDescent="0.2">
      <c r="A348" s="63"/>
      <c r="B348" s="75" t="s">
        <v>1075</v>
      </c>
      <c r="C348" s="66" t="s">
        <v>1076</v>
      </c>
      <c r="D348" s="66" t="s">
        <v>411</v>
      </c>
      <c r="E348" s="79">
        <v>10000</v>
      </c>
      <c r="F348" s="109">
        <v>0</v>
      </c>
      <c r="G348" s="479">
        <v>0.46</v>
      </c>
      <c r="H348" s="79">
        <v>0.46</v>
      </c>
      <c r="I348" s="144">
        <v>0.46</v>
      </c>
      <c r="J348" s="23"/>
    </row>
    <row r="349" spans="1:10" ht="16" x14ac:dyDescent="0.2">
      <c r="A349" s="63"/>
      <c r="B349" s="75"/>
      <c r="C349" s="66"/>
      <c r="D349" s="66"/>
      <c r="E349" s="79"/>
      <c r="F349" s="78"/>
      <c r="G349" s="277"/>
      <c r="H349" s="79"/>
      <c r="I349" s="78"/>
      <c r="J349" s="23"/>
    </row>
    <row r="350" spans="1:10" ht="16" x14ac:dyDescent="0.2">
      <c r="A350" s="63"/>
      <c r="B350" s="75" t="s">
        <v>596</v>
      </c>
      <c r="C350" s="66" t="s">
        <v>62</v>
      </c>
      <c r="D350" s="66" t="s">
        <v>411</v>
      </c>
      <c r="E350" s="78">
        <v>200000</v>
      </c>
      <c r="F350" s="109">
        <f>H350-G350</f>
        <v>58.52</v>
      </c>
      <c r="G350" s="479">
        <v>3.08</v>
      </c>
      <c r="H350" s="78">
        <v>61.6</v>
      </c>
      <c r="I350" s="144">
        <f>SUM(H350:H353)</f>
        <v>73.72999999999999</v>
      </c>
      <c r="J350" s="23"/>
    </row>
    <row r="351" spans="1:10" ht="16" x14ac:dyDescent="0.2">
      <c r="A351" s="63"/>
      <c r="B351" s="75" t="s">
        <v>596</v>
      </c>
      <c r="C351" s="66" t="s">
        <v>62</v>
      </c>
      <c r="D351" s="66" t="s">
        <v>412</v>
      </c>
      <c r="E351" s="79">
        <v>10000</v>
      </c>
      <c r="F351" s="109">
        <v>3.42</v>
      </c>
      <c r="G351" s="479"/>
      <c r="H351" s="79">
        <f>F351</f>
        <v>3.42</v>
      </c>
      <c r="I351" s="144"/>
      <c r="J351" s="23"/>
    </row>
    <row r="352" spans="1:10" ht="16" x14ac:dyDescent="0.2">
      <c r="A352" s="63"/>
      <c r="B352" s="75" t="s">
        <v>596</v>
      </c>
      <c r="C352" s="66" t="s">
        <v>62</v>
      </c>
      <c r="D352" s="66" t="s">
        <v>413</v>
      </c>
      <c r="E352" s="78">
        <v>200000</v>
      </c>
      <c r="F352" s="109">
        <v>8.36</v>
      </c>
      <c r="G352" s="479"/>
      <c r="H352" s="79">
        <f>F352</f>
        <v>8.36</v>
      </c>
      <c r="I352" s="144"/>
      <c r="J352" s="23"/>
    </row>
    <row r="353" spans="1:10" ht="16" x14ac:dyDescent="0.2">
      <c r="A353" s="63"/>
      <c r="B353" s="75" t="s">
        <v>596</v>
      </c>
      <c r="C353" s="66" t="s">
        <v>62</v>
      </c>
      <c r="D353" s="66" t="s">
        <v>414</v>
      </c>
      <c r="E353" s="79">
        <v>10000</v>
      </c>
      <c r="F353" s="109">
        <v>0.35</v>
      </c>
      <c r="G353" s="479"/>
      <c r="H353" s="79">
        <f>F353</f>
        <v>0.35</v>
      </c>
      <c r="I353" s="144"/>
      <c r="J353" s="23"/>
    </row>
    <row r="354" spans="1:10" ht="16" x14ac:dyDescent="0.2">
      <c r="A354" s="63"/>
      <c r="B354" s="75"/>
      <c r="C354" s="66"/>
      <c r="D354" s="66"/>
      <c r="E354" s="79"/>
      <c r="F354" s="78"/>
      <c r="G354" s="277"/>
      <c r="H354" s="79"/>
      <c r="I354" s="78"/>
      <c r="J354" s="23"/>
    </row>
    <row r="355" spans="1:10" ht="16" x14ac:dyDescent="0.2">
      <c r="A355" s="63"/>
      <c r="B355" s="75" t="s">
        <v>597</v>
      </c>
      <c r="C355" s="66" t="s">
        <v>38</v>
      </c>
      <c r="D355" s="66" t="s">
        <v>411</v>
      </c>
      <c r="E355" s="78">
        <v>20000</v>
      </c>
      <c r="F355" s="109">
        <f>H355-G355</f>
        <v>5.0199999999999996</v>
      </c>
      <c r="G355" s="479">
        <v>5.0199999999999996</v>
      </c>
      <c r="H355" s="78">
        <v>10.039999999999999</v>
      </c>
      <c r="I355" s="144">
        <f>SUM(H355:H358)</f>
        <v>14.649999999999999</v>
      </c>
      <c r="J355" s="211"/>
    </row>
    <row r="356" spans="1:10" ht="16" x14ac:dyDescent="0.2">
      <c r="A356" s="63"/>
      <c r="B356" s="75" t="s">
        <v>597</v>
      </c>
      <c r="C356" s="66" t="s">
        <v>38</v>
      </c>
      <c r="D356" s="66" t="s">
        <v>412</v>
      </c>
      <c r="E356" s="78">
        <v>10000</v>
      </c>
      <c r="F356" s="109">
        <v>3.42</v>
      </c>
      <c r="G356" s="479"/>
      <c r="H356" s="78">
        <f>F356</f>
        <v>3.42</v>
      </c>
      <c r="I356" s="144"/>
      <c r="J356" s="23"/>
    </row>
    <row r="357" spans="1:10" ht="16" x14ac:dyDescent="0.2">
      <c r="A357" s="63"/>
      <c r="B357" s="75" t="s">
        <v>597</v>
      </c>
      <c r="C357" s="66" t="s">
        <v>38</v>
      </c>
      <c r="D357" s="66" t="s">
        <v>413</v>
      </c>
      <c r="E357" s="78">
        <v>20000</v>
      </c>
      <c r="F357" s="109">
        <v>0.84</v>
      </c>
      <c r="G357" s="479"/>
      <c r="H357" s="78">
        <f>F357</f>
        <v>0.84</v>
      </c>
      <c r="I357" s="144"/>
      <c r="J357" s="23"/>
    </row>
    <row r="358" spans="1:10" ht="16" x14ac:dyDescent="0.2">
      <c r="A358" s="63"/>
      <c r="B358" s="75" t="s">
        <v>597</v>
      </c>
      <c r="C358" s="66" t="s">
        <v>38</v>
      </c>
      <c r="D358" s="66" t="s">
        <v>414</v>
      </c>
      <c r="E358" s="78">
        <v>10000</v>
      </c>
      <c r="F358" s="109">
        <v>0.35</v>
      </c>
      <c r="G358" s="479"/>
      <c r="H358" s="78">
        <f>F358</f>
        <v>0.35</v>
      </c>
      <c r="I358" s="144"/>
      <c r="J358" s="23"/>
    </row>
    <row r="359" spans="1:10" ht="16" x14ac:dyDescent="0.2">
      <c r="A359" s="63"/>
      <c r="B359" s="75"/>
      <c r="C359" s="66"/>
      <c r="D359" s="66"/>
      <c r="E359" s="78"/>
      <c r="F359" s="78"/>
      <c r="G359" s="277"/>
      <c r="H359" s="78"/>
      <c r="I359" s="78"/>
      <c r="J359" s="23"/>
    </row>
    <row r="360" spans="1:10" ht="16" x14ac:dyDescent="0.2">
      <c r="A360" s="63"/>
      <c r="B360" s="75" t="s">
        <v>598</v>
      </c>
      <c r="C360" s="66" t="s">
        <v>134</v>
      </c>
      <c r="D360" s="66" t="s">
        <v>411</v>
      </c>
      <c r="E360" s="78">
        <v>10000</v>
      </c>
      <c r="F360" s="109">
        <v>0</v>
      </c>
      <c r="G360" s="479">
        <v>0.91</v>
      </c>
      <c r="H360" s="78">
        <v>0.91</v>
      </c>
      <c r="I360" s="144">
        <f>SUM(H360:H362)</f>
        <v>4.07</v>
      </c>
      <c r="J360" s="23"/>
    </row>
    <row r="361" spans="1:10" ht="16" x14ac:dyDescent="0.2">
      <c r="A361" s="63"/>
      <c r="B361" s="75" t="s">
        <v>598</v>
      </c>
      <c r="C361" s="66" t="s">
        <v>134</v>
      </c>
      <c r="D361" s="66" t="s">
        <v>412</v>
      </c>
      <c r="E361" s="78">
        <v>8000</v>
      </c>
      <c r="F361" s="109">
        <v>2.74</v>
      </c>
      <c r="G361" s="479"/>
      <c r="H361" s="78">
        <v>2.74</v>
      </c>
      <c r="I361" s="144"/>
      <c r="J361" s="23"/>
    </row>
    <row r="362" spans="1:10" ht="16" x14ac:dyDescent="0.2">
      <c r="A362" s="63"/>
      <c r="B362" s="75" t="s">
        <v>598</v>
      </c>
      <c r="C362" s="66" t="s">
        <v>134</v>
      </c>
      <c r="D362" s="66" t="s">
        <v>413</v>
      </c>
      <c r="E362" s="78">
        <v>10000</v>
      </c>
      <c r="F362" s="109">
        <v>0.42</v>
      </c>
      <c r="G362" s="479">
        <v>0</v>
      </c>
      <c r="H362" s="78">
        <v>0.42</v>
      </c>
      <c r="I362" s="144"/>
      <c r="J362" s="23"/>
    </row>
    <row r="363" spans="1:10" ht="16" x14ac:dyDescent="0.2">
      <c r="A363" s="63"/>
      <c r="B363" s="75"/>
      <c r="C363" s="66"/>
      <c r="D363" s="66"/>
      <c r="E363" s="78"/>
      <c r="F363" s="78"/>
      <c r="G363" s="277"/>
      <c r="H363" s="78"/>
      <c r="I363" s="78"/>
      <c r="J363" s="23"/>
    </row>
    <row r="364" spans="1:10" ht="16" x14ac:dyDescent="0.2">
      <c r="A364" s="63"/>
      <c r="B364" s="75" t="s">
        <v>727</v>
      </c>
      <c r="C364" s="66" t="s">
        <v>744</v>
      </c>
      <c r="D364" s="66" t="s">
        <v>411</v>
      </c>
      <c r="E364" s="78">
        <v>10000</v>
      </c>
      <c r="F364" s="109"/>
      <c r="G364" s="479">
        <v>1.26</v>
      </c>
      <c r="H364" s="78">
        <v>1.26</v>
      </c>
      <c r="I364" s="144">
        <f>SUM(H364:H366)</f>
        <v>6.77</v>
      </c>
      <c r="J364" s="23"/>
    </row>
    <row r="365" spans="1:10" ht="16" x14ac:dyDescent="0.2">
      <c r="A365" s="63"/>
      <c r="B365" s="75" t="s">
        <v>727</v>
      </c>
      <c r="C365" s="66" t="s">
        <v>744</v>
      </c>
      <c r="D365" s="66" t="s">
        <v>412</v>
      </c>
      <c r="E365" s="78">
        <v>10000</v>
      </c>
      <c r="F365" s="109">
        <v>3.42</v>
      </c>
      <c r="G365" s="479"/>
      <c r="H365" s="78">
        <v>3.42</v>
      </c>
      <c r="I365" s="144"/>
      <c r="J365" s="23"/>
    </row>
    <row r="366" spans="1:10" ht="16" x14ac:dyDescent="0.2">
      <c r="A366" s="63"/>
      <c r="B366" s="75" t="s">
        <v>727</v>
      </c>
      <c r="C366" s="66" t="s">
        <v>744</v>
      </c>
      <c r="D366" s="66" t="s">
        <v>413</v>
      </c>
      <c r="E366" s="78">
        <v>50000</v>
      </c>
      <c r="F366" s="109">
        <v>2.09</v>
      </c>
      <c r="G366" s="479"/>
      <c r="H366" s="78">
        <v>2.09</v>
      </c>
      <c r="I366" s="144"/>
      <c r="J366" s="23"/>
    </row>
    <row r="367" spans="1:10" ht="16" x14ac:dyDescent="0.2">
      <c r="A367" s="63"/>
      <c r="B367" s="75"/>
      <c r="C367" s="66"/>
      <c r="D367" s="66"/>
      <c r="E367" s="78"/>
      <c r="F367" s="78"/>
      <c r="G367" s="277"/>
      <c r="H367" s="78"/>
      <c r="I367" s="78"/>
      <c r="J367" s="23"/>
    </row>
    <row r="368" spans="1:10" ht="16" x14ac:dyDescent="0.2">
      <c r="A368" s="63"/>
      <c r="B368" s="75" t="s">
        <v>1113</v>
      </c>
      <c r="C368" s="66" t="s">
        <v>1114</v>
      </c>
      <c r="D368" s="66" t="s">
        <v>411</v>
      </c>
      <c r="E368" s="78">
        <v>10000</v>
      </c>
      <c r="F368" s="109">
        <v>0</v>
      </c>
      <c r="G368" s="479">
        <v>14.08</v>
      </c>
      <c r="H368" s="78">
        <v>14.08</v>
      </c>
      <c r="I368" s="144">
        <f>SUM(H368:H369)</f>
        <v>22.439999999999998</v>
      </c>
      <c r="J368" s="23"/>
    </row>
    <row r="369" spans="1:10" ht="16" x14ac:dyDescent="0.2">
      <c r="A369" s="63"/>
      <c r="B369" s="75" t="s">
        <v>1113</v>
      </c>
      <c r="C369" s="66" t="s">
        <v>1114</v>
      </c>
      <c r="D369" s="66" t="s">
        <v>413</v>
      </c>
      <c r="E369" s="78">
        <v>200000</v>
      </c>
      <c r="F369" s="109">
        <v>8.36</v>
      </c>
      <c r="G369" s="479">
        <v>0</v>
      </c>
      <c r="H369" s="78">
        <v>8.36</v>
      </c>
      <c r="I369" s="144"/>
      <c r="J369" s="23"/>
    </row>
    <row r="370" spans="1:10" ht="16" x14ac:dyDescent="0.2">
      <c r="A370" s="63"/>
      <c r="B370" s="75"/>
      <c r="C370" s="66"/>
      <c r="D370" s="66"/>
      <c r="E370" s="78"/>
      <c r="F370" s="78"/>
      <c r="G370" s="277"/>
      <c r="H370" s="78"/>
      <c r="I370" s="78"/>
      <c r="J370" s="23"/>
    </row>
    <row r="371" spans="1:10" ht="16" x14ac:dyDescent="0.2">
      <c r="A371" s="63"/>
      <c r="B371" s="75" t="s">
        <v>599</v>
      </c>
      <c r="C371" s="66" t="s">
        <v>186</v>
      </c>
      <c r="D371" s="66" t="s">
        <v>411</v>
      </c>
      <c r="E371" s="78">
        <v>250000</v>
      </c>
      <c r="F371" s="109">
        <f>H371-G371</f>
        <v>73.92</v>
      </c>
      <c r="G371" s="479">
        <v>3.08</v>
      </c>
      <c r="H371" s="78">
        <v>77</v>
      </c>
      <c r="I371" s="144">
        <f>SUM(H371:H374)</f>
        <v>128.92000000000002</v>
      </c>
      <c r="J371" s="23"/>
    </row>
    <row r="372" spans="1:10" ht="16" x14ac:dyDescent="0.2">
      <c r="A372" s="63"/>
      <c r="B372" s="75" t="s">
        <v>599</v>
      </c>
      <c r="C372" s="66" t="s">
        <v>186</v>
      </c>
      <c r="D372" s="66" t="s">
        <v>417</v>
      </c>
      <c r="E372" s="78">
        <v>45000</v>
      </c>
      <c r="F372" s="109">
        <v>30.47</v>
      </c>
      <c r="G372" s="479"/>
      <c r="H372" s="78">
        <v>30.47</v>
      </c>
      <c r="I372" s="144"/>
      <c r="J372" s="23"/>
    </row>
    <row r="373" spans="1:10" ht="16" x14ac:dyDescent="0.2">
      <c r="A373" s="63"/>
      <c r="B373" s="75" t="s">
        <v>599</v>
      </c>
      <c r="C373" s="66" t="s">
        <v>186</v>
      </c>
      <c r="D373" s="66" t="s">
        <v>413</v>
      </c>
      <c r="E373" s="78">
        <v>250000</v>
      </c>
      <c r="F373" s="109">
        <v>10.45</v>
      </c>
      <c r="G373" s="479"/>
      <c r="H373" s="78">
        <f>F373</f>
        <v>10.45</v>
      </c>
      <c r="I373" s="144"/>
      <c r="J373" s="23"/>
    </row>
    <row r="374" spans="1:10" ht="16" x14ac:dyDescent="0.2">
      <c r="A374" s="63"/>
      <c r="B374" s="75" t="s">
        <v>599</v>
      </c>
      <c r="C374" s="66" t="s">
        <v>186</v>
      </c>
      <c r="D374" s="66" t="s">
        <v>418</v>
      </c>
      <c r="E374" s="78">
        <v>250000</v>
      </c>
      <c r="F374" s="109">
        <v>11</v>
      </c>
      <c r="G374" s="479"/>
      <c r="H374" s="78">
        <f>F374</f>
        <v>11</v>
      </c>
      <c r="I374" s="144"/>
      <c r="J374" s="23"/>
    </row>
    <row r="375" spans="1:10" ht="16" x14ac:dyDescent="0.2">
      <c r="A375" s="63"/>
      <c r="B375" s="75"/>
      <c r="C375" s="66"/>
      <c r="D375" s="66"/>
      <c r="E375" s="78"/>
      <c r="F375" s="78"/>
      <c r="G375" s="277"/>
      <c r="H375" s="78"/>
      <c r="I375" s="78"/>
      <c r="J375" s="23"/>
    </row>
    <row r="376" spans="1:10" ht="16" x14ac:dyDescent="0.2">
      <c r="A376" s="63"/>
      <c r="B376" s="75" t="s">
        <v>602</v>
      </c>
      <c r="C376" s="66" t="s">
        <v>135</v>
      </c>
      <c r="D376" s="66" t="s">
        <v>411</v>
      </c>
      <c r="E376" s="78">
        <v>10000</v>
      </c>
      <c r="F376" s="109">
        <v>0</v>
      </c>
      <c r="G376" s="479">
        <f>H376-F376</f>
        <v>8.02</v>
      </c>
      <c r="H376" s="78">
        <v>8.02</v>
      </c>
      <c r="I376" s="144">
        <f>SUM(H376:H380)</f>
        <v>20.37</v>
      </c>
      <c r="J376" s="23"/>
    </row>
    <row r="377" spans="1:10" ht="16" x14ac:dyDescent="0.2">
      <c r="A377" s="101"/>
      <c r="B377" s="75" t="s">
        <v>602</v>
      </c>
      <c r="C377" s="66" t="s">
        <v>135</v>
      </c>
      <c r="D377" s="173" t="s">
        <v>412</v>
      </c>
      <c r="E377" s="78">
        <v>10000</v>
      </c>
      <c r="F377" s="109">
        <v>3.42</v>
      </c>
      <c r="G377" s="479"/>
      <c r="H377" s="78">
        <f>F377</f>
        <v>3.42</v>
      </c>
      <c r="I377" s="144"/>
      <c r="J377" s="23"/>
    </row>
    <row r="378" spans="1:10" ht="16" x14ac:dyDescent="0.2">
      <c r="A378" s="63"/>
      <c r="B378" s="75" t="s">
        <v>602</v>
      </c>
      <c r="C378" s="66" t="s">
        <v>135</v>
      </c>
      <c r="D378" s="173" t="s">
        <v>413</v>
      </c>
      <c r="E378" s="78">
        <v>100000</v>
      </c>
      <c r="F378" s="109">
        <v>4.18</v>
      </c>
      <c r="G378" s="479"/>
      <c r="H378" s="79">
        <f>F378</f>
        <v>4.18</v>
      </c>
      <c r="I378" s="144"/>
      <c r="J378" s="23"/>
    </row>
    <row r="379" spans="1:10" ht="16" x14ac:dyDescent="0.2">
      <c r="A379" s="63"/>
      <c r="B379" s="75" t="s">
        <v>602</v>
      </c>
      <c r="C379" s="66" t="s">
        <v>135</v>
      </c>
      <c r="D379" s="173" t="s">
        <v>418</v>
      </c>
      <c r="E379" s="78">
        <v>100000</v>
      </c>
      <c r="F379" s="109">
        <v>4.4000000000000004</v>
      </c>
      <c r="G379" s="479"/>
      <c r="H379" s="79">
        <f>F379</f>
        <v>4.4000000000000004</v>
      </c>
      <c r="I379" s="144"/>
      <c r="J379" s="23"/>
    </row>
    <row r="380" spans="1:10" ht="16" x14ac:dyDescent="0.2">
      <c r="A380" s="63"/>
      <c r="B380" s="75" t="s">
        <v>602</v>
      </c>
      <c r="C380" s="66" t="s">
        <v>135</v>
      </c>
      <c r="D380" s="173" t="s">
        <v>414</v>
      </c>
      <c r="E380" s="78">
        <v>10000</v>
      </c>
      <c r="F380" s="109">
        <v>0.35</v>
      </c>
      <c r="G380" s="479"/>
      <c r="H380" s="79">
        <f>F380</f>
        <v>0.35</v>
      </c>
      <c r="I380" s="144"/>
      <c r="J380" s="23"/>
    </row>
    <row r="381" spans="1:10" ht="16" x14ac:dyDescent="0.2">
      <c r="A381" s="63"/>
      <c r="B381" s="75"/>
      <c r="C381" s="66"/>
      <c r="D381" s="173"/>
      <c r="E381" s="78"/>
      <c r="F381" s="78"/>
      <c r="G381" s="277"/>
      <c r="H381" s="78"/>
      <c r="I381" s="78"/>
      <c r="J381" s="23"/>
    </row>
    <row r="382" spans="1:10" ht="16" x14ac:dyDescent="0.2">
      <c r="A382" s="63"/>
      <c r="B382" s="75" t="s">
        <v>1084</v>
      </c>
      <c r="C382" s="66" t="s">
        <v>1085</v>
      </c>
      <c r="D382" s="173" t="s">
        <v>411</v>
      </c>
      <c r="E382" s="78">
        <v>10000</v>
      </c>
      <c r="F382" s="109">
        <v>0</v>
      </c>
      <c r="G382" s="479">
        <v>0.91</v>
      </c>
      <c r="H382" s="79">
        <v>0.91</v>
      </c>
      <c r="I382" s="144">
        <f>SUM(H382:H385)</f>
        <v>2.08</v>
      </c>
      <c r="J382" s="23"/>
    </row>
    <row r="383" spans="1:10" ht="16" x14ac:dyDescent="0.2">
      <c r="A383" s="63"/>
      <c r="B383" s="75" t="s">
        <v>1084</v>
      </c>
      <c r="C383" s="66" t="s">
        <v>1085</v>
      </c>
      <c r="D383" s="173" t="s">
        <v>412</v>
      </c>
      <c r="E383" s="78">
        <v>2000</v>
      </c>
      <c r="F383" s="109">
        <v>0.68</v>
      </c>
      <c r="G383" s="479"/>
      <c r="H383" s="79">
        <v>0.68</v>
      </c>
      <c r="I383" s="144"/>
      <c r="J383" s="23"/>
    </row>
    <row r="384" spans="1:10" ht="16" x14ac:dyDescent="0.2">
      <c r="A384" s="63"/>
      <c r="B384" s="75" t="s">
        <v>1084</v>
      </c>
      <c r="C384" s="66" t="s">
        <v>1085</v>
      </c>
      <c r="D384" s="173" t="s">
        <v>413</v>
      </c>
      <c r="E384" s="78">
        <v>10000</v>
      </c>
      <c r="F384" s="109">
        <v>0.42</v>
      </c>
      <c r="G384" s="479"/>
      <c r="H384" s="79">
        <v>0.42</v>
      </c>
      <c r="I384" s="144"/>
      <c r="J384" s="23"/>
    </row>
    <row r="385" spans="1:29" ht="16" x14ac:dyDescent="0.2">
      <c r="A385" s="63"/>
      <c r="B385" s="75" t="s">
        <v>1084</v>
      </c>
      <c r="C385" s="66" t="s">
        <v>1085</v>
      </c>
      <c r="D385" s="173" t="s">
        <v>414</v>
      </c>
      <c r="E385" s="78">
        <v>2000</v>
      </c>
      <c r="F385" s="109">
        <v>7.0000000000000007E-2</v>
      </c>
      <c r="G385" s="479"/>
      <c r="H385" s="79">
        <v>7.0000000000000007E-2</v>
      </c>
      <c r="I385" s="144"/>
      <c r="J385" s="23"/>
    </row>
    <row r="386" spans="1:29" ht="16" x14ac:dyDescent="0.2">
      <c r="A386" s="63"/>
      <c r="B386" s="75"/>
      <c r="C386" s="66"/>
      <c r="D386" s="66"/>
      <c r="E386" s="78"/>
      <c r="F386" s="78"/>
      <c r="G386" s="277"/>
      <c r="H386" s="79"/>
      <c r="I386" s="78"/>
      <c r="J386" s="23"/>
    </row>
    <row r="387" spans="1:29" s="226" customFormat="1" ht="16" x14ac:dyDescent="0.2">
      <c r="A387" s="63"/>
      <c r="B387" s="75" t="s">
        <v>603</v>
      </c>
      <c r="C387" s="66" t="s">
        <v>42</v>
      </c>
      <c r="D387" s="66" t="s">
        <v>411</v>
      </c>
      <c r="E387" s="78">
        <v>250000</v>
      </c>
      <c r="F387" s="109">
        <v>48.24</v>
      </c>
      <c r="G387" s="479">
        <v>2.0099999999999998</v>
      </c>
      <c r="H387" s="79">
        <f>SUM(F387:G387)</f>
        <v>50.25</v>
      </c>
      <c r="I387" s="144">
        <f>SUM(H387:H392)</f>
        <v>109.32</v>
      </c>
      <c r="J387" s="23"/>
      <c r="K387"/>
      <c r="L387"/>
      <c r="M387"/>
      <c r="N387"/>
      <c r="O387"/>
      <c r="P387"/>
      <c r="Q387"/>
      <c r="R387"/>
      <c r="S387"/>
    </row>
    <row r="388" spans="1:29" ht="16" x14ac:dyDescent="0.2">
      <c r="A388" s="63"/>
      <c r="B388" s="75" t="s">
        <v>603</v>
      </c>
      <c r="C388" s="66" t="s">
        <v>42</v>
      </c>
      <c r="D388" s="173" t="s">
        <v>417</v>
      </c>
      <c r="E388" s="78">
        <v>50000</v>
      </c>
      <c r="F388" s="109">
        <v>33.85</v>
      </c>
      <c r="G388" s="479"/>
      <c r="H388" s="79">
        <f>F388</f>
        <v>33.85</v>
      </c>
      <c r="I388" s="144"/>
      <c r="J388" s="23"/>
    </row>
    <row r="389" spans="1:29" ht="16" x14ac:dyDescent="0.2">
      <c r="A389" s="63"/>
      <c r="B389" s="75" t="s">
        <v>603</v>
      </c>
      <c r="C389" s="66" t="s">
        <v>42</v>
      </c>
      <c r="D389" s="173" t="s">
        <v>412</v>
      </c>
      <c r="E389" s="78">
        <v>10000</v>
      </c>
      <c r="F389" s="109">
        <v>3.42</v>
      </c>
      <c r="G389" s="479"/>
      <c r="H389" s="79">
        <f>F389</f>
        <v>3.42</v>
      </c>
      <c r="I389" s="144"/>
      <c r="J389" s="23"/>
    </row>
    <row r="390" spans="1:29" ht="16" x14ac:dyDescent="0.2">
      <c r="A390" s="63"/>
      <c r="B390" s="75" t="s">
        <v>603</v>
      </c>
      <c r="C390" s="66" t="s">
        <v>42</v>
      </c>
      <c r="D390" s="173" t="s">
        <v>413</v>
      </c>
      <c r="E390" s="78">
        <v>250000</v>
      </c>
      <c r="F390" s="109">
        <v>10.45</v>
      </c>
      <c r="G390" s="479"/>
      <c r="H390" s="79">
        <f>F390</f>
        <v>10.45</v>
      </c>
      <c r="I390" s="144"/>
      <c r="J390" s="23"/>
    </row>
    <row r="391" spans="1:29" ht="16" x14ac:dyDescent="0.2">
      <c r="A391" s="63"/>
      <c r="B391" s="75" t="s">
        <v>603</v>
      </c>
      <c r="C391" s="66" t="s">
        <v>42</v>
      </c>
      <c r="D391" s="173" t="s">
        <v>418</v>
      </c>
      <c r="E391" s="78">
        <v>250000</v>
      </c>
      <c r="F391" s="109">
        <v>11</v>
      </c>
      <c r="G391" s="479"/>
      <c r="H391" s="79">
        <f>F391</f>
        <v>11</v>
      </c>
      <c r="I391" s="144"/>
      <c r="J391" s="23"/>
    </row>
    <row r="392" spans="1:29" ht="16" x14ac:dyDescent="0.2">
      <c r="A392" s="63"/>
      <c r="B392" s="75" t="s">
        <v>603</v>
      </c>
      <c r="C392" s="66" t="s">
        <v>42</v>
      </c>
      <c r="D392" s="173" t="s">
        <v>414</v>
      </c>
      <c r="E392" s="78">
        <v>10000</v>
      </c>
      <c r="F392" s="109">
        <v>0.35</v>
      </c>
      <c r="G392" s="479"/>
      <c r="H392" s="79">
        <f>F392</f>
        <v>0.35</v>
      </c>
      <c r="I392" s="144"/>
      <c r="J392" s="23"/>
    </row>
    <row r="393" spans="1:29" ht="16" x14ac:dyDescent="0.2">
      <c r="A393" s="63"/>
      <c r="B393" s="75"/>
      <c r="C393" s="66"/>
      <c r="D393" s="66"/>
      <c r="E393" s="79"/>
      <c r="F393" s="78"/>
      <c r="G393" s="277"/>
      <c r="H393" s="79"/>
      <c r="I393" s="78"/>
      <c r="J393" s="23"/>
    </row>
    <row r="394" spans="1:29" ht="16" x14ac:dyDescent="0.2">
      <c r="A394" s="63"/>
      <c r="B394" s="75" t="s">
        <v>604</v>
      </c>
      <c r="C394" s="66" t="s">
        <v>43</v>
      </c>
      <c r="D394" s="66" t="s">
        <v>411</v>
      </c>
      <c r="E394" s="78">
        <v>180000</v>
      </c>
      <c r="F394" s="109">
        <f>H394-G394</f>
        <v>239.35999999999999</v>
      </c>
      <c r="G394" s="479">
        <v>14.08</v>
      </c>
      <c r="H394" s="78">
        <v>253.44</v>
      </c>
      <c r="I394" s="144">
        <f>SUM(H394:H397)</f>
        <v>278.79000000000002</v>
      </c>
      <c r="J394" s="23"/>
    </row>
    <row r="395" spans="1:29" ht="16" x14ac:dyDescent="0.2">
      <c r="A395" s="63"/>
      <c r="B395" s="304" t="s">
        <v>604</v>
      </c>
      <c r="C395" s="66" t="s">
        <v>43</v>
      </c>
      <c r="D395" s="66" t="s">
        <v>417</v>
      </c>
      <c r="E395" s="78">
        <v>5000</v>
      </c>
      <c r="F395" s="109">
        <v>17.61</v>
      </c>
      <c r="G395" s="479"/>
      <c r="H395" s="78">
        <f>F395</f>
        <v>17.61</v>
      </c>
      <c r="I395" s="144"/>
      <c r="J395" s="23"/>
    </row>
    <row r="396" spans="1:29" ht="16" x14ac:dyDescent="0.2">
      <c r="A396" s="63"/>
      <c r="B396" s="75" t="s">
        <v>604</v>
      </c>
      <c r="C396" s="66" t="s">
        <v>43</v>
      </c>
      <c r="D396" s="66" t="s">
        <v>413</v>
      </c>
      <c r="E396" s="78">
        <v>180000</v>
      </c>
      <c r="F396" s="109">
        <v>7.52</v>
      </c>
      <c r="G396" s="479"/>
      <c r="H396" s="78">
        <f>F396</f>
        <v>7.52</v>
      </c>
      <c r="I396" s="144"/>
      <c r="J396" s="23"/>
    </row>
    <row r="397" spans="1:29" ht="16" x14ac:dyDescent="0.2">
      <c r="A397" s="63"/>
      <c r="B397" s="304" t="s">
        <v>604</v>
      </c>
      <c r="C397" s="66" t="s">
        <v>43</v>
      </c>
      <c r="D397" s="66" t="s">
        <v>418</v>
      </c>
      <c r="E397" s="78">
        <v>5000</v>
      </c>
      <c r="F397" s="109">
        <v>0.22</v>
      </c>
      <c r="G397" s="479"/>
      <c r="H397" s="78">
        <f>F397</f>
        <v>0.22</v>
      </c>
      <c r="I397" s="144"/>
      <c r="J397" s="23"/>
    </row>
    <row r="398" spans="1:29" ht="16" x14ac:dyDescent="0.2">
      <c r="A398" s="63"/>
      <c r="B398" s="75"/>
      <c r="C398" s="66"/>
      <c r="D398" s="66"/>
      <c r="E398" s="79"/>
      <c r="F398" s="78"/>
      <c r="G398" s="277"/>
      <c r="H398" s="78"/>
      <c r="I398" s="78"/>
      <c r="J398" s="23"/>
    </row>
    <row r="399" spans="1:29" ht="16" x14ac:dyDescent="0.2">
      <c r="A399" s="63"/>
      <c r="B399" s="75" t="s">
        <v>605</v>
      </c>
      <c r="C399" s="66" t="s">
        <v>340</v>
      </c>
      <c r="D399" s="66" t="s">
        <v>411</v>
      </c>
      <c r="E399" s="78">
        <v>20000</v>
      </c>
      <c r="F399" s="109">
        <v>2.0099999999999998</v>
      </c>
      <c r="G399" s="479">
        <v>2.0099999999999998</v>
      </c>
      <c r="H399" s="78">
        <v>4.0199999999999996</v>
      </c>
      <c r="I399" s="144">
        <f>SUM(H399:H400)</f>
        <v>4.4399999999999995</v>
      </c>
      <c r="J399" s="23"/>
    </row>
    <row r="400" spans="1:29" s="305" customFormat="1" ht="16" x14ac:dyDescent="0.2">
      <c r="A400" s="63"/>
      <c r="B400" s="75" t="s">
        <v>605</v>
      </c>
      <c r="C400" s="66" t="s">
        <v>340</v>
      </c>
      <c r="D400" s="66" t="s">
        <v>413</v>
      </c>
      <c r="E400" s="78">
        <v>10000</v>
      </c>
      <c r="F400" s="109">
        <v>0.42</v>
      </c>
      <c r="G400" s="479"/>
      <c r="H400" s="78">
        <f>F400</f>
        <v>0.42</v>
      </c>
      <c r="I400" s="144"/>
      <c r="J400" s="23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1:29" ht="16" x14ac:dyDescent="0.2">
      <c r="A401" s="63"/>
      <c r="B401" s="75"/>
      <c r="C401" s="66"/>
      <c r="D401" s="66"/>
      <c r="E401" s="78"/>
      <c r="F401" s="78"/>
      <c r="G401" s="277"/>
      <c r="H401" s="78"/>
      <c r="I401" s="78"/>
      <c r="J401" s="23"/>
    </row>
    <row r="402" spans="1:29" s="305" customFormat="1" ht="16" x14ac:dyDescent="0.2">
      <c r="A402" s="63"/>
      <c r="B402" s="75" t="s">
        <v>606</v>
      </c>
      <c r="C402" s="66" t="s">
        <v>44</v>
      </c>
      <c r="D402" s="66" t="s">
        <v>411</v>
      </c>
      <c r="E402" s="78">
        <v>10000</v>
      </c>
      <c r="F402" s="109">
        <v>0</v>
      </c>
      <c r="G402" s="479">
        <v>14.08</v>
      </c>
      <c r="H402" s="78">
        <v>14.08</v>
      </c>
      <c r="I402" s="144">
        <f>SUM(H402:H403)</f>
        <v>14.5</v>
      </c>
      <c r="J402" s="23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1:29" ht="16" x14ac:dyDescent="0.2">
      <c r="A403" s="63"/>
      <c r="B403" s="75" t="s">
        <v>606</v>
      </c>
      <c r="C403" s="66" t="s">
        <v>44</v>
      </c>
      <c r="D403" s="66" t="s">
        <v>413</v>
      </c>
      <c r="E403" s="79">
        <v>10000</v>
      </c>
      <c r="F403" s="109">
        <v>0.42</v>
      </c>
      <c r="G403" s="479"/>
      <c r="H403" s="79">
        <f>F403</f>
        <v>0.42</v>
      </c>
      <c r="I403" s="144"/>
      <c r="J403" s="23"/>
    </row>
    <row r="404" spans="1:29" ht="16" x14ac:dyDescent="0.2">
      <c r="A404" s="63"/>
      <c r="B404" s="75"/>
      <c r="C404" s="66"/>
      <c r="D404" s="66"/>
      <c r="E404" s="79"/>
      <c r="F404" s="78"/>
      <c r="G404" s="277"/>
      <c r="H404" s="79"/>
      <c r="I404" s="78"/>
      <c r="J404" s="23"/>
    </row>
    <row r="405" spans="1:29" ht="16" x14ac:dyDescent="0.2">
      <c r="A405" s="63"/>
      <c r="B405" s="75" t="s">
        <v>607</v>
      </c>
      <c r="C405" s="66" t="s">
        <v>96</v>
      </c>
      <c r="D405" s="66" t="s">
        <v>411</v>
      </c>
      <c r="E405" s="78">
        <v>30000</v>
      </c>
      <c r="F405" s="109">
        <f>H405-G405</f>
        <v>4.0200000000000005</v>
      </c>
      <c r="G405" s="479">
        <v>2.0099999999999998</v>
      </c>
      <c r="H405" s="78">
        <v>6.03</v>
      </c>
      <c r="I405" s="144">
        <f>SUM(H405:H406)</f>
        <v>6.45</v>
      </c>
      <c r="J405" s="23"/>
    </row>
    <row r="406" spans="1:29" ht="16" x14ac:dyDescent="0.2">
      <c r="A406" s="63"/>
      <c r="B406" s="75" t="s">
        <v>607</v>
      </c>
      <c r="C406" s="66" t="s">
        <v>96</v>
      </c>
      <c r="D406" s="66" t="s">
        <v>413</v>
      </c>
      <c r="E406" s="79">
        <v>10000</v>
      </c>
      <c r="F406" s="109">
        <v>0.42</v>
      </c>
      <c r="G406" s="479"/>
      <c r="H406" s="79">
        <f>F406</f>
        <v>0.42</v>
      </c>
      <c r="I406" s="144"/>
      <c r="J406" s="23"/>
    </row>
    <row r="407" spans="1:29" ht="16" x14ac:dyDescent="0.2">
      <c r="A407" s="63"/>
      <c r="B407" s="75"/>
      <c r="C407" s="66"/>
      <c r="D407" s="66"/>
      <c r="E407" s="79"/>
      <c r="F407" s="78"/>
      <c r="G407" s="277"/>
      <c r="H407" s="79"/>
      <c r="I407" s="78"/>
      <c r="J407" s="23"/>
    </row>
    <row r="408" spans="1:29" ht="16" x14ac:dyDescent="0.2">
      <c r="A408" s="63"/>
      <c r="B408" s="75" t="s">
        <v>1115</v>
      </c>
      <c r="C408" s="66" t="s">
        <v>1116</v>
      </c>
      <c r="D408" s="66" t="s">
        <v>411</v>
      </c>
      <c r="E408" s="79">
        <v>10000</v>
      </c>
      <c r="F408" s="109">
        <v>0</v>
      </c>
      <c r="G408" s="479">
        <v>2.0099999999999998</v>
      </c>
      <c r="H408" s="277">
        <v>2.0099999999999998</v>
      </c>
      <c r="I408" s="144">
        <f>SUM(H408:H413)</f>
        <v>14.73</v>
      </c>
      <c r="J408" s="23"/>
    </row>
    <row r="409" spans="1:29" ht="16" x14ac:dyDescent="0.2">
      <c r="A409" s="63"/>
      <c r="B409" s="75" t="s">
        <v>1115</v>
      </c>
      <c r="C409" s="66" t="s">
        <v>1116</v>
      </c>
      <c r="D409" s="173" t="s">
        <v>417</v>
      </c>
      <c r="E409" s="79">
        <v>5000</v>
      </c>
      <c r="F409" s="109">
        <v>3.39</v>
      </c>
      <c r="G409" s="479"/>
      <c r="H409" s="78">
        <v>3.39</v>
      </c>
      <c r="I409" s="144"/>
      <c r="J409" s="23"/>
    </row>
    <row r="410" spans="1:29" ht="16" x14ac:dyDescent="0.2">
      <c r="A410" s="63"/>
      <c r="B410" s="75" t="s">
        <v>1115</v>
      </c>
      <c r="C410" s="66" t="s">
        <v>1116</v>
      </c>
      <c r="D410" s="173" t="s">
        <v>412</v>
      </c>
      <c r="E410" s="79">
        <v>2000</v>
      </c>
      <c r="F410" s="109">
        <v>0.68</v>
      </c>
      <c r="G410" s="479"/>
      <c r="H410" s="78">
        <v>0.68</v>
      </c>
      <c r="I410" s="144"/>
      <c r="J410" s="23"/>
    </row>
    <row r="411" spans="1:29" ht="16" x14ac:dyDescent="0.2">
      <c r="A411" s="63"/>
      <c r="B411" s="75" t="s">
        <v>1115</v>
      </c>
      <c r="C411" s="66" t="s">
        <v>1116</v>
      </c>
      <c r="D411" s="173" t="s">
        <v>413</v>
      </c>
      <c r="E411" s="79">
        <v>200000</v>
      </c>
      <c r="F411" s="109">
        <v>8.36</v>
      </c>
      <c r="G411" s="479"/>
      <c r="H411" s="78">
        <v>8.36</v>
      </c>
      <c r="I411" s="144"/>
      <c r="J411" s="23"/>
    </row>
    <row r="412" spans="1:29" ht="16" x14ac:dyDescent="0.2">
      <c r="A412" s="63"/>
      <c r="B412" s="75" t="s">
        <v>1115</v>
      </c>
      <c r="C412" s="66" t="s">
        <v>1116</v>
      </c>
      <c r="D412" s="173" t="s">
        <v>418</v>
      </c>
      <c r="E412" s="79">
        <v>5000</v>
      </c>
      <c r="F412" s="109">
        <v>0.22</v>
      </c>
      <c r="G412" s="479"/>
      <c r="H412" s="78">
        <v>0.22</v>
      </c>
      <c r="I412" s="144"/>
      <c r="J412" s="23"/>
    </row>
    <row r="413" spans="1:29" ht="16" x14ac:dyDescent="0.2">
      <c r="A413" s="63"/>
      <c r="B413" s="75" t="s">
        <v>1115</v>
      </c>
      <c r="C413" s="66" t="s">
        <v>1116</v>
      </c>
      <c r="D413" s="173" t="s">
        <v>414</v>
      </c>
      <c r="E413" s="79">
        <v>2000</v>
      </c>
      <c r="F413" s="109">
        <v>7.0000000000000007E-2</v>
      </c>
      <c r="G413" s="479"/>
      <c r="H413" s="78">
        <v>7.0000000000000007E-2</v>
      </c>
      <c r="I413" s="144"/>
      <c r="J413" s="23"/>
    </row>
    <row r="414" spans="1:29" ht="16" x14ac:dyDescent="0.2">
      <c r="A414" s="63"/>
      <c r="B414" s="75"/>
      <c r="C414" s="66"/>
      <c r="D414" s="66"/>
      <c r="E414" s="79"/>
      <c r="F414" s="78"/>
      <c r="G414" s="277"/>
      <c r="H414" s="79"/>
      <c r="I414" s="78"/>
      <c r="J414" s="23"/>
    </row>
    <row r="415" spans="1:29" ht="16" x14ac:dyDescent="0.2">
      <c r="A415" s="63"/>
      <c r="B415" s="75" t="s">
        <v>608</v>
      </c>
      <c r="C415" s="66" t="s">
        <v>496</v>
      </c>
      <c r="D415" s="66" t="s">
        <v>411</v>
      </c>
      <c r="E415" s="79">
        <v>10000</v>
      </c>
      <c r="F415" s="109">
        <v>0</v>
      </c>
      <c r="G415" s="479">
        <v>1.26</v>
      </c>
      <c r="H415" s="79">
        <f>SUM(F415:G415)</f>
        <v>1.26</v>
      </c>
      <c r="I415" s="144">
        <f>H415</f>
        <v>1.26</v>
      </c>
      <c r="J415" s="23"/>
    </row>
    <row r="416" spans="1:29" ht="16" x14ac:dyDescent="0.2">
      <c r="A416" s="63"/>
      <c r="B416" s="75"/>
      <c r="C416" s="66"/>
      <c r="D416" s="66"/>
      <c r="E416" s="79"/>
      <c r="F416" s="78"/>
      <c r="G416" s="277"/>
      <c r="H416" s="79"/>
      <c r="I416" s="78"/>
      <c r="J416" s="23"/>
    </row>
    <row r="417" spans="1:10" ht="16" x14ac:dyDescent="0.2">
      <c r="A417" s="63"/>
      <c r="B417" s="75" t="s">
        <v>609</v>
      </c>
      <c r="C417" s="66" t="s">
        <v>137</v>
      </c>
      <c r="D417" s="66" t="s">
        <v>411</v>
      </c>
      <c r="E417" s="79">
        <v>100000</v>
      </c>
      <c r="F417" s="109">
        <f>H417-G417</f>
        <v>5.9399999999999995</v>
      </c>
      <c r="G417" s="479">
        <v>0.66</v>
      </c>
      <c r="H417" s="79">
        <v>6.6</v>
      </c>
      <c r="I417" s="144">
        <f>SUM(H417:H418)</f>
        <v>10.78</v>
      </c>
      <c r="J417" s="23"/>
    </row>
    <row r="418" spans="1:10" ht="16" x14ac:dyDescent="0.2">
      <c r="A418" s="63"/>
      <c r="B418" s="75" t="s">
        <v>609</v>
      </c>
      <c r="C418" s="66" t="s">
        <v>137</v>
      </c>
      <c r="D418" s="66" t="s">
        <v>413</v>
      </c>
      <c r="E418" s="79">
        <v>100000</v>
      </c>
      <c r="F418" s="109">
        <v>4.18</v>
      </c>
      <c r="G418" s="479"/>
      <c r="H418" s="79">
        <f>F418</f>
        <v>4.18</v>
      </c>
      <c r="I418" s="144"/>
      <c r="J418" s="23"/>
    </row>
    <row r="419" spans="1:10" ht="16" x14ac:dyDescent="0.2">
      <c r="A419" s="63"/>
      <c r="B419" s="75"/>
      <c r="C419" s="66"/>
      <c r="D419" s="66"/>
      <c r="E419" s="79"/>
      <c r="F419" s="78"/>
      <c r="G419" s="277"/>
      <c r="H419" s="79"/>
      <c r="I419" s="78"/>
      <c r="J419" s="23"/>
    </row>
    <row r="420" spans="1:10" ht="16" x14ac:dyDescent="0.2">
      <c r="A420" s="63"/>
      <c r="B420" s="75" t="s">
        <v>610</v>
      </c>
      <c r="C420" s="66" t="s">
        <v>45</v>
      </c>
      <c r="D420" s="66" t="s">
        <v>411</v>
      </c>
      <c r="E420" s="78">
        <v>10000</v>
      </c>
      <c r="F420" s="109">
        <v>0</v>
      </c>
      <c r="G420" s="479">
        <v>2.0099999999999998</v>
      </c>
      <c r="H420" s="78">
        <v>2.0099999999999998</v>
      </c>
      <c r="I420" s="144">
        <f>H420</f>
        <v>2.0099999999999998</v>
      </c>
      <c r="J420" s="211"/>
    </row>
    <row r="421" spans="1:10" ht="16" x14ac:dyDescent="0.2">
      <c r="A421" s="63"/>
      <c r="B421" s="75"/>
      <c r="C421" s="66"/>
      <c r="D421" s="66"/>
      <c r="E421" s="78"/>
      <c r="F421" s="78"/>
      <c r="G421" s="277"/>
      <c r="H421" s="78"/>
      <c r="I421" s="78"/>
      <c r="J421" s="211"/>
    </row>
    <row r="422" spans="1:10" ht="16" x14ac:dyDescent="0.2">
      <c r="A422" s="63"/>
      <c r="B422" s="75" t="s">
        <v>1117</v>
      </c>
      <c r="C422" s="66" t="s">
        <v>1118</v>
      </c>
      <c r="D422" s="66" t="s">
        <v>411</v>
      </c>
      <c r="E422" s="576">
        <v>100000</v>
      </c>
      <c r="F422" s="109">
        <v>18.09</v>
      </c>
      <c r="G422" s="144">
        <v>2.0099999999999998</v>
      </c>
      <c r="H422" s="78">
        <v>20.100000000000001</v>
      </c>
      <c r="I422" s="144">
        <f>SUM(H422:H427)</f>
        <v>80.73</v>
      </c>
      <c r="J422" s="211"/>
    </row>
    <row r="423" spans="1:10" ht="16" x14ac:dyDescent="0.2">
      <c r="A423" s="63"/>
      <c r="B423" s="75" t="s">
        <v>1117</v>
      </c>
      <c r="C423" s="66" t="s">
        <v>1118</v>
      </c>
      <c r="D423" s="173" t="s">
        <v>417</v>
      </c>
      <c r="E423" s="577">
        <v>100000</v>
      </c>
      <c r="F423" s="109">
        <v>44.1</v>
      </c>
      <c r="G423" s="144"/>
      <c r="H423" s="78">
        <v>44.1</v>
      </c>
      <c r="I423" s="144"/>
      <c r="J423" s="211"/>
    </row>
    <row r="424" spans="1:10" ht="16" x14ac:dyDescent="0.2">
      <c r="A424" s="63"/>
      <c r="B424" s="75" t="s">
        <v>1117</v>
      </c>
      <c r="C424" s="66" t="s">
        <v>1118</v>
      </c>
      <c r="D424" s="173" t="s">
        <v>412</v>
      </c>
      <c r="E424" s="577">
        <v>10000</v>
      </c>
      <c r="F424" s="109">
        <v>3.42</v>
      </c>
      <c r="G424" s="144"/>
      <c r="H424" s="78">
        <v>3.42</v>
      </c>
      <c r="I424" s="144"/>
      <c r="J424" s="211"/>
    </row>
    <row r="425" spans="1:10" ht="16" x14ac:dyDescent="0.2">
      <c r="A425" s="63"/>
      <c r="B425" s="75" t="s">
        <v>1117</v>
      </c>
      <c r="C425" s="66" t="s">
        <v>1118</v>
      </c>
      <c r="D425" s="173" t="s">
        <v>413</v>
      </c>
      <c r="E425" s="577">
        <v>200000</v>
      </c>
      <c r="F425" s="109">
        <v>8.36</v>
      </c>
      <c r="G425" s="144"/>
      <c r="H425" s="78">
        <v>8.36</v>
      </c>
      <c r="I425" s="144"/>
      <c r="J425" s="211"/>
    </row>
    <row r="426" spans="1:10" ht="16" x14ac:dyDescent="0.2">
      <c r="A426" s="63"/>
      <c r="B426" s="75" t="s">
        <v>1117</v>
      </c>
      <c r="C426" s="66" t="s">
        <v>1118</v>
      </c>
      <c r="D426" s="173" t="s">
        <v>418</v>
      </c>
      <c r="E426" s="577">
        <v>100000</v>
      </c>
      <c r="F426" s="109">
        <v>4.4000000000000004</v>
      </c>
      <c r="G426" s="144"/>
      <c r="H426" s="78">
        <v>4.4000000000000004</v>
      </c>
      <c r="I426" s="144"/>
      <c r="J426" s="211"/>
    </row>
    <row r="427" spans="1:10" ht="16" x14ac:dyDescent="0.2">
      <c r="A427" s="63"/>
      <c r="B427" s="75" t="s">
        <v>1117</v>
      </c>
      <c r="C427" s="66" t="s">
        <v>1118</v>
      </c>
      <c r="D427" s="173" t="s">
        <v>414</v>
      </c>
      <c r="E427" s="577">
        <v>10000</v>
      </c>
      <c r="F427" s="109">
        <v>0.35</v>
      </c>
      <c r="G427" s="144"/>
      <c r="H427" s="78">
        <v>0.35</v>
      </c>
      <c r="I427" s="144"/>
      <c r="J427" s="211" t="s">
        <v>1130</v>
      </c>
    </row>
    <row r="428" spans="1:10" ht="16" x14ac:dyDescent="0.2">
      <c r="A428" s="63"/>
      <c r="B428" s="75"/>
      <c r="C428" s="66"/>
      <c r="D428" s="66"/>
      <c r="E428" s="78"/>
      <c r="F428" s="78"/>
      <c r="G428" s="277"/>
      <c r="H428" s="78"/>
      <c r="I428" s="78"/>
      <c r="J428" s="211"/>
    </row>
    <row r="429" spans="1:10" ht="16" x14ac:dyDescent="0.2">
      <c r="A429" s="63"/>
      <c r="B429" s="75" t="s">
        <v>611</v>
      </c>
      <c r="C429" s="66" t="s">
        <v>230</v>
      </c>
      <c r="D429" s="66" t="s">
        <v>411</v>
      </c>
      <c r="E429" s="79">
        <v>100000</v>
      </c>
      <c r="F429" s="109">
        <v>45.18</v>
      </c>
      <c r="G429" s="479">
        <v>5.0199999999999996</v>
      </c>
      <c r="H429" s="79">
        <v>50.2</v>
      </c>
      <c r="I429" s="144">
        <f>SUM(H429:H432)</f>
        <v>97.65000000000002</v>
      </c>
      <c r="J429" s="23"/>
    </row>
    <row r="430" spans="1:10" ht="16" x14ac:dyDescent="0.2">
      <c r="A430" s="63"/>
      <c r="B430" s="75" t="s">
        <v>611</v>
      </c>
      <c r="C430" s="66" t="s">
        <v>230</v>
      </c>
      <c r="D430" s="66" t="s">
        <v>417</v>
      </c>
      <c r="E430" s="79">
        <v>50000</v>
      </c>
      <c r="F430" s="109">
        <v>33.85</v>
      </c>
      <c r="G430" s="479"/>
      <c r="H430" s="79">
        <f>F430</f>
        <v>33.85</v>
      </c>
      <c r="I430" s="144"/>
      <c r="J430" s="23"/>
    </row>
    <row r="431" spans="1:10" ht="16" x14ac:dyDescent="0.2">
      <c r="A431" s="63"/>
      <c r="B431" s="75" t="s">
        <v>611</v>
      </c>
      <c r="C431" s="66" t="s">
        <v>230</v>
      </c>
      <c r="D431" s="66" t="s">
        <v>413</v>
      </c>
      <c r="E431" s="79">
        <v>220000</v>
      </c>
      <c r="F431" s="109">
        <v>9.1999999999999993</v>
      </c>
      <c r="G431" s="479"/>
      <c r="H431" s="79">
        <f>F431</f>
        <v>9.1999999999999993</v>
      </c>
      <c r="I431" s="144"/>
      <c r="J431" s="23"/>
    </row>
    <row r="432" spans="1:10" ht="16" x14ac:dyDescent="0.2">
      <c r="A432" s="63"/>
      <c r="B432" s="75" t="s">
        <v>611</v>
      </c>
      <c r="C432" s="66" t="s">
        <v>230</v>
      </c>
      <c r="D432" s="173" t="s">
        <v>418</v>
      </c>
      <c r="E432" s="78">
        <v>100000</v>
      </c>
      <c r="F432" s="109">
        <v>4.4000000000000004</v>
      </c>
      <c r="G432" s="479"/>
      <c r="H432" s="78">
        <f>F432</f>
        <v>4.4000000000000004</v>
      </c>
      <c r="I432" s="144"/>
      <c r="J432" s="23"/>
    </row>
    <row r="433" spans="1:10" ht="16" x14ac:dyDescent="0.2">
      <c r="A433" s="63"/>
      <c r="B433" s="75"/>
      <c r="C433" s="66"/>
      <c r="D433" s="173"/>
      <c r="E433" s="78"/>
      <c r="F433" s="78"/>
      <c r="G433" s="277"/>
      <c r="H433" s="78"/>
      <c r="I433" s="78"/>
      <c r="J433" s="23"/>
    </row>
    <row r="434" spans="1:10" ht="16" x14ac:dyDescent="0.2">
      <c r="A434" s="63"/>
      <c r="B434" s="75" t="s">
        <v>1100</v>
      </c>
      <c r="C434" s="66" t="s">
        <v>1101</v>
      </c>
      <c r="D434" s="173" t="s">
        <v>411</v>
      </c>
      <c r="E434" s="78">
        <v>250000</v>
      </c>
      <c r="F434" s="109">
        <v>15.84</v>
      </c>
      <c r="G434" s="479">
        <v>0.66</v>
      </c>
      <c r="H434" s="78">
        <f>16.5</f>
        <v>16.5</v>
      </c>
      <c r="I434" s="144">
        <f>SUM(H434:H435)</f>
        <v>16.920000000000002</v>
      </c>
      <c r="J434" s="23"/>
    </row>
    <row r="435" spans="1:10" ht="16" x14ac:dyDescent="0.2">
      <c r="A435" s="63"/>
      <c r="B435" s="75" t="s">
        <v>1100</v>
      </c>
      <c r="C435" s="66" t="s">
        <v>1101</v>
      </c>
      <c r="D435" s="173" t="s">
        <v>413</v>
      </c>
      <c r="E435" s="78">
        <v>10000</v>
      </c>
      <c r="F435" s="109">
        <v>0.42</v>
      </c>
      <c r="G435" s="479"/>
      <c r="H435" s="78">
        <v>0.42</v>
      </c>
      <c r="I435" s="144"/>
      <c r="J435" s="23"/>
    </row>
    <row r="436" spans="1:10" ht="16" x14ac:dyDescent="0.2">
      <c r="A436" s="63"/>
      <c r="B436" s="75"/>
      <c r="C436" s="66"/>
      <c r="D436" s="66"/>
      <c r="E436" s="79"/>
      <c r="F436" s="78"/>
      <c r="G436" s="277"/>
      <c r="H436" s="79"/>
      <c r="I436" s="78"/>
      <c r="J436" s="23"/>
    </row>
    <row r="437" spans="1:10" ht="16" x14ac:dyDescent="0.2">
      <c r="A437" s="63"/>
      <c r="B437" s="75" t="s">
        <v>612</v>
      </c>
      <c r="C437" s="66" t="s">
        <v>334</v>
      </c>
      <c r="D437" s="66" t="s">
        <v>411</v>
      </c>
      <c r="E437" s="78">
        <v>50000</v>
      </c>
      <c r="F437" s="109">
        <f>H437-G437</f>
        <v>12.32</v>
      </c>
      <c r="G437" s="479">
        <v>3.08</v>
      </c>
      <c r="H437" s="78">
        <v>15.4</v>
      </c>
      <c r="I437" s="144">
        <f>SUM(H437:H442)</f>
        <v>70.92</v>
      </c>
      <c r="J437" s="23"/>
    </row>
    <row r="438" spans="1:10" ht="16" x14ac:dyDescent="0.2">
      <c r="A438" s="63"/>
      <c r="B438" s="75" t="s">
        <v>612</v>
      </c>
      <c r="C438" s="66" t="s">
        <v>334</v>
      </c>
      <c r="D438" s="173" t="s">
        <v>417</v>
      </c>
      <c r="E438" s="78">
        <v>50000</v>
      </c>
      <c r="F438" s="109">
        <v>22.05</v>
      </c>
      <c r="G438" s="479"/>
      <c r="H438" s="78">
        <f>F438</f>
        <v>22.05</v>
      </c>
      <c r="I438" s="144"/>
      <c r="J438" s="104" t="s">
        <v>1158</v>
      </c>
    </row>
    <row r="439" spans="1:10" ht="16" x14ac:dyDescent="0.2">
      <c r="A439" s="63"/>
      <c r="B439" s="75" t="s">
        <v>612</v>
      </c>
      <c r="C439" s="66" t="s">
        <v>334</v>
      </c>
      <c r="D439" s="173" t="s">
        <v>412</v>
      </c>
      <c r="E439" s="78">
        <v>10000</v>
      </c>
      <c r="F439" s="109">
        <v>3.42</v>
      </c>
      <c r="G439" s="479"/>
      <c r="H439" s="78">
        <f>F439</f>
        <v>3.42</v>
      </c>
      <c r="I439" s="144"/>
      <c r="J439" s="91"/>
    </row>
    <row r="440" spans="1:10" ht="16" x14ac:dyDescent="0.2">
      <c r="A440" s="63"/>
      <c r="B440" s="75" t="s">
        <v>612</v>
      </c>
      <c r="C440" s="66" t="s">
        <v>334</v>
      </c>
      <c r="D440" s="173" t="s">
        <v>413</v>
      </c>
      <c r="E440" s="78">
        <v>500000</v>
      </c>
      <c r="F440" s="109">
        <v>20.9</v>
      </c>
      <c r="G440" s="479"/>
      <c r="H440" s="78">
        <f>F440</f>
        <v>20.9</v>
      </c>
      <c r="I440" s="144"/>
      <c r="J440" s="91"/>
    </row>
    <row r="441" spans="1:10" ht="16" x14ac:dyDescent="0.2">
      <c r="A441" s="63"/>
      <c r="B441" s="75" t="s">
        <v>612</v>
      </c>
      <c r="C441" s="66" t="s">
        <v>334</v>
      </c>
      <c r="D441" s="173" t="s">
        <v>418</v>
      </c>
      <c r="E441" s="78">
        <v>200000</v>
      </c>
      <c r="F441" s="109">
        <v>8.8000000000000007</v>
      </c>
      <c r="G441" s="479"/>
      <c r="H441" s="78">
        <f>F441</f>
        <v>8.8000000000000007</v>
      </c>
      <c r="I441" s="144"/>
      <c r="J441" s="91"/>
    </row>
    <row r="442" spans="1:10" ht="16" x14ac:dyDescent="0.2">
      <c r="A442" s="63"/>
      <c r="B442" s="75" t="s">
        <v>612</v>
      </c>
      <c r="C442" s="66" t="s">
        <v>334</v>
      </c>
      <c r="D442" s="173" t="s">
        <v>414</v>
      </c>
      <c r="E442" s="78">
        <v>10000</v>
      </c>
      <c r="F442" s="109">
        <v>0.35</v>
      </c>
      <c r="G442" s="479"/>
      <c r="H442" s="79">
        <f>F442</f>
        <v>0.35</v>
      </c>
      <c r="I442" s="144"/>
      <c r="J442" s="91"/>
    </row>
    <row r="443" spans="1:10" ht="16" x14ac:dyDescent="0.2">
      <c r="A443" s="63"/>
      <c r="B443" s="75"/>
      <c r="C443" s="66"/>
      <c r="D443" s="173"/>
      <c r="E443" s="78"/>
      <c r="F443" s="78"/>
      <c r="G443" s="277"/>
      <c r="H443" s="78"/>
      <c r="I443" s="78"/>
      <c r="J443" s="91"/>
    </row>
    <row r="444" spans="1:10" ht="16" x14ac:dyDescent="0.2">
      <c r="A444" s="63"/>
      <c r="B444" s="75" t="s">
        <v>1166</v>
      </c>
      <c r="C444" s="66" t="s">
        <v>1167</v>
      </c>
      <c r="D444" s="173" t="s">
        <v>411</v>
      </c>
      <c r="E444" s="78">
        <v>150000</v>
      </c>
      <c r="F444" s="109">
        <v>7.42</v>
      </c>
      <c r="G444" s="479">
        <v>0.53</v>
      </c>
      <c r="H444" s="79">
        <f>SUM(F444:G444)</f>
        <v>7.95</v>
      </c>
      <c r="I444" s="144">
        <f>SUM(H444:H447)</f>
        <v>20.62</v>
      </c>
      <c r="J444" s="91"/>
    </row>
    <row r="445" spans="1:10" ht="16" x14ac:dyDescent="0.2">
      <c r="A445" s="63"/>
      <c r="B445" s="75" t="s">
        <v>1166</v>
      </c>
      <c r="C445" s="66" t="s">
        <v>1167</v>
      </c>
      <c r="D445" s="173" t="s">
        <v>417</v>
      </c>
      <c r="E445" s="78">
        <v>50000</v>
      </c>
      <c r="F445" s="109">
        <v>4.2</v>
      </c>
      <c r="G445" s="479"/>
      <c r="H445" s="79">
        <v>4.2</v>
      </c>
      <c r="I445" s="144"/>
      <c r="J445" s="91"/>
    </row>
    <row r="446" spans="1:10" ht="16" x14ac:dyDescent="0.2">
      <c r="A446" s="63"/>
      <c r="B446" s="75" t="s">
        <v>1166</v>
      </c>
      <c r="C446" s="66" t="s">
        <v>1167</v>
      </c>
      <c r="D446" s="173" t="s">
        <v>413</v>
      </c>
      <c r="E446" s="78">
        <v>150000</v>
      </c>
      <c r="F446" s="109">
        <v>6.27</v>
      </c>
      <c r="G446" s="479"/>
      <c r="H446" s="79">
        <v>6.27</v>
      </c>
      <c r="I446" s="144"/>
      <c r="J446" s="91"/>
    </row>
    <row r="447" spans="1:10" ht="16" x14ac:dyDescent="0.2">
      <c r="A447" s="63"/>
      <c r="B447" s="75" t="s">
        <v>1166</v>
      </c>
      <c r="C447" s="66" t="s">
        <v>1167</v>
      </c>
      <c r="D447" s="66" t="s">
        <v>418</v>
      </c>
      <c r="E447" s="78">
        <v>50000</v>
      </c>
      <c r="F447" s="109">
        <v>2.2000000000000002</v>
      </c>
      <c r="G447" s="479"/>
      <c r="H447" s="79">
        <v>2.2000000000000002</v>
      </c>
      <c r="I447" s="144"/>
      <c r="J447" s="91"/>
    </row>
    <row r="448" spans="1:10" ht="16" x14ac:dyDescent="0.2">
      <c r="A448" s="63"/>
      <c r="B448" s="75"/>
      <c r="C448" s="66"/>
      <c r="D448" s="66"/>
      <c r="E448" s="78"/>
      <c r="F448" s="78"/>
      <c r="G448" s="277"/>
      <c r="H448" s="79"/>
      <c r="I448" s="78"/>
      <c r="J448" s="91"/>
    </row>
    <row r="449" spans="1:10" ht="16" x14ac:dyDescent="0.2">
      <c r="A449" s="63"/>
      <c r="B449" s="75" t="s">
        <v>613</v>
      </c>
      <c r="C449" s="66" t="s">
        <v>182</v>
      </c>
      <c r="D449" s="66" t="s">
        <v>411</v>
      </c>
      <c r="E449" s="78">
        <v>10000</v>
      </c>
      <c r="F449" s="109">
        <v>0</v>
      </c>
      <c r="G449" s="479">
        <v>1.26</v>
      </c>
      <c r="H449" s="78">
        <f>SUM(F449:G449)</f>
        <v>1.26</v>
      </c>
      <c r="I449" s="144">
        <f>SUM(H449:H450)</f>
        <v>2.17</v>
      </c>
      <c r="J449" s="104"/>
    </row>
    <row r="450" spans="1:10" ht="16" x14ac:dyDescent="0.2">
      <c r="A450" s="63"/>
      <c r="B450" s="75" t="s">
        <v>613</v>
      </c>
      <c r="C450" s="66" t="s">
        <v>182</v>
      </c>
      <c r="D450" s="66" t="s">
        <v>417</v>
      </c>
      <c r="E450" s="78">
        <v>5000</v>
      </c>
      <c r="F450" s="109">
        <v>0.91</v>
      </c>
      <c r="G450" s="478"/>
      <c r="H450" s="78">
        <f>F450</f>
        <v>0.91</v>
      </c>
      <c r="I450" s="144"/>
      <c r="J450" s="104"/>
    </row>
    <row r="451" spans="1:10" ht="16" x14ac:dyDescent="0.2">
      <c r="A451" s="63"/>
      <c r="B451" s="75"/>
      <c r="D451" s="66"/>
      <c r="E451" s="78"/>
      <c r="F451" s="78"/>
      <c r="G451" s="277"/>
      <c r="H451" s="78"/>
      <c r="I451" s="78"/>
      <c r="J451" s="104"/>
    </row>
    <row r="452" spans="1:10" ht="16" x14ac:dyDescent="0.2">
      <c r="A452" s="63"/>
      <c r="B452" s="75" t="s">
        <v>614</v>
      </c>
      <c r="C452" s="66" t="s">
        <v>366</v>
      </c>
      <c r="D452" s="66" t="s">
        <v>411</v>
      </c>
      <c r="E452" s="78">
        <v>10000</v>
      </c>
      <c r="F452" s="109">
        <v>0</v>
      </c>
      <c r="G452" s="479">
        <v>5.0199999999999996</v>
      </c>
      <c r="H452" s="78">
        <v>5.0199999999999996</v>
      </c>
      <c r="I452" s="144">
        <f>SUM(H452:H457)</f>
        <v>21.78</v>
      </c>
      <c r="J452" s="104"/>
    </row>
    <row r="453" spans="1:10" ht="16" x14ac:dyDescent="0.2">
      <c r="A453" s="63"/>
      <c r="B453" s="75" t="s">
        <v>614</v>
      </c>
      <c r="C453" s="66" t="s">
        <v>366</v>
      </c>
      <c r="D453" s="173" t="s">
        <v>417</v>
      </c>
      <c r="E453" s="78">
        <v>10000</v>
      </c>
      <c r="F453" s="109">
        <v>4.41</v>
      </c>
      <c r="G453" s="479"/>
      <c r="H453" s="78">
        <f>F453</f>
        <v>4.41</v>
      </c>
      <c r="I453" s="144"/>
      <c r="J453" s="211"/>
    </row>
    <row r="454" spans="1:10" ht="16" x14ac:dyDescent="0.2">
      <c r="A454" s="63"/>
      <c r="B454" s="75" t="s">
        <v>614</v>
      </c>
      <c r="C454" s="66" t="s">
        <v>366</v>
      </c>
      <c r="D454" s="173" t="s">
        <v>412</v>
      </c>
      <c r="E454" s="78">
        <v>10000</v>
      </c>
      <c r="F454" s="109">
        <v>3.42</v>
      </c>
      <c r="G454" s="479"/>
      <c r="H454" s="78">
        <f>F454</f>
        <v>3.42</v>
      </c>
      <c r="I454" s="144"/>
      <c r="J454" s="104"/>
    </row>
    <row r="455" spans="1:10" ht="16" x14ac:dyDescent="0.2">
      <c r="A455" s="63"/>
      <c r="B455" s="75" t="s">
        <v>614</v>
      </c>
      <c r="C455" s="66" t="s">
        <v>366</v>
      </c>
      <c r="D455" s="173" t="s">
        <v>413</v>
      </c>
      <c r="E455" s="78">
        <v>100000</v>
      </c>
      <c r="F455" s="109">
        <v>4.18</v>
      </c>
      <c r="G455" s="479"/>
      <c r="H455" s="78">
        <f>F455</f>
        <v>4.18</v>
      </c>
      <c r="I455" s="144"/>
      <c r="J455" s="104"/>
    </row>
    <row r="456" spans="1:10" ht="16" x14ac:dyDescent="0.2">
      <c r="A456" s="63"/>
      <c r="B456" s="75" t="s">
        <v>614</v>
      </c>
      <c r="C456" s="66" t="s">
        <v>366</v>
      </c>
      <c r="D456" s="173" t="s">
        <v>418</v>
      </c>
      <c r="E456" s="78">
        <v>100000</v>
      </c>
      <c r="F456" s="109">
        <v>4.4000000000000004</v>
      </c>
      <c r="G456" s="479"/>
      <c r="H456" s="78">
        <f>F456</f>
        <v>4.4000000000000004</v>
      </c>
      <c r="I456" s="144"/>
      <c r="J456" s="104"/>
    </row>
    <row r="457" spans="1:10" ht="16" x14ac:dyDescent="0.2">
      <c r="A457" s="63"/>
      <c r="B457" s="75" t="s">
        <v>614</v>
      </c>
      <c r="C457" s="66" t="s">
        <v>366</v>
      </c>
      <c r="D457" s="173" t="s">
        <v>414</v>
      </c>
      <c r="E457" s="78">
        <v>10000</v>
      </c>
      <c r="F457" s="109">
        <v>0.35</v>
      </c>
      <c r="G457" s="479"/>
      <c r="H457" s="78">
        <f>F457</f>
        <v>0.35</v>
      </c>
      <c r="I457" s="144"/>
      <c r="J457" s="104"/>
    </row>
    <row r="458" spans="1:10" ht="16" x14ac:dyDescent="0.2">
      <c r="A458" s="63"/>
      <c r="B458" s="75"/>
      <c r="C458" s="66"/>
      <c r="D458" s="66"/>
      <c r="E458" s="78"/>
      <c r="F458" s="78"/>
      <c r="G458" s="277"/>
      <c r="H458" s="78"/>
      <c r="I458" s="78"/>
      <c r="J458" s="104"/>
    </row>
    <row r="459" spans="1:10" ht="16" x14ac:dyDescent="0.2">
      <c r="A459" s="63"/>
      <c r="B459" s="75" t="s">
        <v>536</v>
      </c>
      <c r="C459" s="66" t="s">
        <v>524</v>
      </c>
      <c r="D459" s="66" t="s">
        <v>411</v>
      </c>
      <c r="E459" s="78">
        <v>10000</v>
      </c>
      <c r="F459" s="109">
        <v>0</v>
      </c>
      <c r="G459" s="479">
        <v>0.91</v>
      </c>
      <c r="H459" s="78">
        <v>0.91</v>
      </c>
      <c r="I459" s="144">
        <f>SUM(H459:H462)</f>
        <v>4.38</v>
      </c>
      <c r="J459" s="23"/>
    </row>
    <row r="460" spans="1:10" ht="16" x14ac:dyDescent="0.2">
      <c r="A460" s="63"/>
      <c r="B460" s="75" t="s">
        <v>536</v>
      </c>
      <c r="C460" s="66" t="s">
        <v>524</v>
      </c>
      <c r="D460" s="66" t="s">
        <v>417</v>
      </c>
      <c r="E460" s="78">
        <v>10000</v>
      </c>
      <c r="F460" s="109">
        <v>1.26</v>
      </c>
      <c r="G460" s="479"/>
      <c r="H460" s="78">
        <v>1.26</v>
      </c>
      <c r="I460" s="144"/>
      <c r="J460" s="23"/>
    </row>
    <row r="461" spans="1:10" ht="16" x14ac:dyDescent="0.2">
      <c r="A461" s="63"/>
      <c r="B461" s="75" t="s">
        <v>536</v>
      </c>
      <c r="C461" s="66" t="s">
        <v>524</v>
      </c>
      <c r="D461" s="66" t="s">
        <v>412</v>
      </c>
      <c r="E461" s="78">
        <v>4000</v>
      </c>
      <c r="F461" s="109">
        <v>1.37</v>
      </c>
      <c r="G461" s="479"/>
      <c r="H461" s="78">
        <f>F461</f>
        <v>1.37</v>
      </c>
      <c r="I461" s="144"/>
      <c r="J461" s="23"/>
    </row>
    <row r="462" spans="1:10" ht="16" x14ac:dyDescent="0.2">
      <c r="A462" s="63"/>
      <c r="B462" s="75" t="s">
        <v>536</v>
      </c>
      <c r="C462" s="66" t="s">
        <v>524</v>
      </c>
      <c r="D462" s="66" t="s">
        <v>413</v>
      </c>
      <c r="E462" s="78">
        <v>20000</v>
      </c>
      <c r="F462" s="109">
        <v>0.84</v>
      </c>
      <c r="G462" s="479"/>
      <c r="H462" s="78">
        <f>F462</f>
        <v>0.84</v>
      </c>
      <c r="I462" s="144"/>
      <c r="J462" s="23"/>
    </row>
    <row r="463" spans="1:10" ht="16" x14ac:dyDescent="0.2">
      <c r="A463" s="63"/>
      <c r="B463" s="75"/>
      <c r="C463" s="66"/>
      <c r="D463" s="66"/>
      <c r="E463" s="78"/>
      <c r="F463" s="78"/>
      <c r="G463" s="277"/>
      <c r="H463" s="78"/>
      <c r="I463" s="78"/>
      <c r="J463" s="23"/>
    </row>
    <row r="464" spans="1:10" ht="16" x14ac:dyDescent="0.2">
      <c r="A464" s="63"/>
      <c r="B464" s="75" t="s">
        <v>725</v>
      </c>
      <c r="C464" s="66" t="s">
        <v>745</v>
      </c>
      <c r="D464" s="66" t="s">
        <v>411</v>
      </c>
      <c r="E464" s="78">
        <v>20000</v>
      </c>
      <c r="F464" s="109">
        <v>2.0099999999999998</v>
      </c>
      <c r="G464" s="479">
        <v>2.0099999999999998</v>
      </c>
      <c r="H464" s="78">
        <v>4.0199999999999996</v>
      </c>
      <c r="I464" s="144">
        <f>SUM(H464:H467)</f>
        <v>17.009999999999998</v>
      </c>
      <c r="J464" s="23"/>
    </row>
    <row r="465" spans="1:10" ht="16" x14ac:dyDescent="0.2">
      <c r="A465" s="63"/>
      <c r="B465" s="75" t="s">
        <v>725</v>
      </c>
      <c r="C465" s="66" t="s">
        <v>745</v>
      </c>
      <c r="D465" s="66" t="s">
        <v>417</v>
      </c>
      <c r="E465" s="78">
        <v>10000</v>
      </c>
      <c r="F465" s="109">
        <v>4.41</v>
      </c>
      <c r="G465" s="479"/>
      <c r="H465" s="78">
        <v>4.41</v>
      </c>
      <c r="I465" s="144"/>
      <c r="J465" s="23"/>
    </row>
    <row r="466" spans="1:10" ht="16" x14ac:dyDescent="0.2">
      <c r="A466" s="63"/>
      <c r="B466" s="75" t="s">
        <v>725</v>
      </c>
      <c r="C466" s="66" t="s">
        <v>745</v>
      </c>
      <c r="D466" s="66" t="s">
        <v>413</v>
      </c>
      <c r="E466" s="78">
        <v>100000</v>
      </c>
      <c r="F466" s="109">
        <v>4.18</v>
      </c>
      <c r="G466" s="479"/>
      <c r="H466" s="78">
        <v>4.18</v>
      </c>
      <c r="I466" s="144"/>
      <c r="J466" s="23"/>
    </row>
    <row r="467" spans="1:10" ht="16" x14ac:dyDescent="0.2">
      <c r="A467" s="63"/>
      <c r="B467" s="75" t="s">
        <v>725</v>
      </c>
      <c r="C467" s="66" t="s">
        <v>745</v>
      </c>
      <c r="D467" s="66" t="s">
        <v>418</v>
      </c>
      <c r="E467" s="78">
        <v>200000</v>
      </c>
      <c r="F467" s="109">
        <v>4.4000000000000004</v>
      </c>
      <c r="G467" s="479"/>
      <c r="H467" s="78">
        <v>4.4000000000000004</v>
      </c>
      <c r="I467" s="144"/>
      <c r="J467" s="23"/>
    </row>
    <row r="468" spans="1:10" ht="16" x14ac:dyDescent="0.2">
      <c r="A468" s="63"/>
      <c r="B468" s="75"/>
      <c r="C468" s="66"/>
      <c r="D468" s="66"/>
      <c r="E468" s="78"/>
      <c r="F468" s="78"/>
      <c r="G468" s="277"/>
      <c r="H468" s="78"/>
      <c r="I468" s="78"/>
      <c r="J468" s="23"/>
    </row>
    <row r="469" spans="1:10" ht="16" x14ac:dyDescent="0.2">
      <c r="A469" s="63"/>
      <c r="B469" s="75" t="s">
        <v>616</v>
      </c>
      <c r="C469" s="66" t="s">
        <v>437</v>
      </c>
      <c r="D469" s="66" t="s">
        <v>411</v>
      </c>
      <c r="E469" s="78">
        <v>100000</v>
      </c>
      <c r="F469" s="109">
        <v>8.19</v>
      </c>
      <c r="G469" s="479">
        <v>0.91</v>
      </c>
      <c r="H469" s="78">
        <f>F469+G469</f>
        <v>9.1</v>
      </c>
      <c r="I469" s="144">
        <f>SUM(H469:H470)</f>
        <v>9.1</v>
      </c>
      <c r="J469" s="23"/>
    </row>
    <row r="470" spans="1:10" ht="16" x14ac:dyDescent="0.2">
      <c r="A470" s="63"/>
      <c r="B470" s="75" t="s">
        <v>616</v>
      </c>
      <c r="C470" s="66" t="s">
        <v>437</v>
      </c>
      <c r="D470" s="66" t="s">
        <v>413</v>
      </c>
      <c r="E470" s="78">
        <v>10000</v>
      </c>
      <c r="F470" s="109">
        <v>0</v>
      </c>
      <c r="G470" s="479"/>
      <c r="H470" s="78">
        <f>F470</f>
        <v>0</v>
      </c>
      <c r="I470" s="144"/>
      <c r="J470" s="23" t="s">
        <v>1190</v>
      </c>
    </row>
    <row r="471" spans="1:10" ht="16" x14ac:dyDescent="0.2">
      <c r="A471" s="63"/>
      <c r="B471" s="75" t="s">
        <v>616</v>
      </c>
      <c r="C471" s="66" t="s">
        <v>437</v>
      </c>
      <c r="D471" s="66" t="s">
        <v>412</v>
      </c>
      <c r="E471" s="78">
        <v>10000</v>
      </c>
      <c r="F471" s="109"/>
      <c r="G471" s="479"/>
      <c r="H471" s="78"/>
      <c r="I471" s="144"/>
      <c r="J471" s="23" t="s">
        <v>1191</v>
      </c>
    </row>
    <row r="472" spans="1:10" ht="16" x14ac:dyDescent="0.2">
      <c r="A472" s="63"/>
      <c r="B472" s="75"/>
      <c r="C472" s="66"/>
      <c r="D472" s="66"/>
      <c r="E472" s="79"/>
      <c r="F472" s="78"/>
      <c r="G472" s="277"/>
      <c r="H472" s="79"/>
      <c r="I472"/>
      <c r="J472" s="23"/>
    </row>
    <row r="473" spans="1:10" ht="16" x14ac:dyDescent="0.2">
      <c r="A473" s="63"/>
      <c r="B473" s="75" t="s">
        <v>1020</v>
      </c>
      <c r="C473" s="66" t="s">
        <v>1021</v>
      </c>
      <c r="D473" s="173" t="s">
        <v>411</v>
      </c>
      <c r="E473" s="78">
        <v>250000</v>
      </c>
      <c r="F473" s="109">
        <v>21.84</v>
      </c>
      <c r="G473" s="479">
        <v>0.91</v>
      </c>
      <c r="H473" s="79">
        <f>SUM(F473:G473)</f>
        <v>22.75</v>
      </c>
      <c r="I473" s="144">
        <f>SUM(H473:H476)</f>
        <v>50.5</v>
      </c>
      <c r="J473" s="23"/>
    </row>
    <row r="474" spans="1:10" ht="16" x14ac:dyDescent="0.2">
      <c r="A474" s="63"/>
      <c r="B474" s="75" t="s">
        <v>1020</v>
      </c>
      <c r="C474" s="66" t="s">
        <v>1021</v>
      </c>
      <c r="D474" s="173" t="s">
        <v>417</v>
      </c>
      <c r="E474" s="78">
        <v>50000</v>
      </c>
      <c r="F474" s="109">
        <v>6.3</v>
      </c>
      <c r="G474" s="479"/>
      <c r="H474" s="79">
        <v>6.3</v>
      </c>
      <c r="I474" s="144"/>
      <c r="J474" s="23"/>
    </row>
    <row r="475" spans="1:10" ht="16" x14ac:dyDescent="0.2">
      <c r="A475" s="63"/>
      <c r="B475" s="75" t="s">
        <v>1020</v>
      </c>
      <c r="C475" s="66" t="s">
        <v>1021</v>
      </c>
      <c r="D475" s="173" t="s">
        <v>413</v>
      </c>
      <c r="E475" s="78">
        <v>250000</v>
      </c>
      <c r="F475" s="109">
        <v>10.45</v>
      </c>
      <c r="G475" s="479"/>
      <c r="H475" s="79">
        <v>10.45</v>
      </c>
      <c r="I475" s="144"/>
      <c r="J475" s="23"/>
    </row>
    <row r="476" spans="1:10" ht="16" x14ac:dyDescent="0.2">
      <c r="A476" s="63"/>
      <c r="B476" s="75" t="s">
        <v>1020</v>
      </c>
      <c r="C476" s="66" t="s">
        <v>1021</v>
      </c>
      <c r="D476" s="173" t="s">
        <v>418</v>
      </c>
      <c r="E476" s="78">
        <v>250000</v>
      </c>
      <c r="F476" s="109">
        <v>11</v>
      </c>
      <c r="G476" s="479"/>
      <c r="H476" s="79">
        <v>11</v>
      </c>
      <c r="I476" s="144"/>
      <c r="J476" s="23"/>
    </row>
    <row r="477" spans="1:10" ht="16" x14ac:dyDescent="0.2">
      <c r="A477" s="63"/>
      <c r="B477" s="75"/>
      <c r="C477" s="66"/>
      <c r="D477" s="173"/>
      <c r="E477" s="78"/>
      <c r="F477" s="78"/>
      <c r="G477" s="277"/>
      <c r="H477" s="78"/>
      <c r="I477" s="78"/>
      <c r="J477" s="23"/>
    </row>
    <row r="478" spans="1:10" ht="16" x14ac:dyDescent="0.2">
      <c r="A478" s="63"/>
      <c r="B478" s="75" t="s">
        <v>1184</v>
      </c>
      <c r="C478" s="66" t="s">
        <v>1185</v>
      </c>
      <c r="D478" s="66" t="s">
        <v>411</v>
      </c>
      <c r="E478" s="78">
        <v>10000</v>
      </c>
      <c r="F478" s="109">
        <v>0</v>
      </c>
      <c r="G478" s="479">
        <v>1.26</v>
      </c>
      <c r="H478" s="78">
        <v>1.26</v>
      </c>
      <c r="I478" s="144">
        <v>1.26</v>
      </c>
      <c r="J478" s="23"/>
    </row>
    <row r="479" spans="1:10" ht="16" x14ac:dyDescent="0.2">
      <c r="A479" s="63"/>
      <c r="B479" s="75"/>
      <c r="C479" s="66"/>
      <c r="D479" s="173"/>
      <c r="E479" s="78"/>
      <c r="F479" s="78"/>
      <c r="G479" s="277"/>
      <c r="H479" s="79"/>
      <c r="I479" s="78"/>
      <c r="J479" s="23"/>
    </row>
    <row r="480" spans="1:10" ht="16" x14ac:dyDescent="0.2">
      <c r="A480" s="63"/>
      <c r="B480" s="75" t="s">
        <v>1086</v>
      </c>
      <c r="C480" s="66" t="s">
        <v>1087</v>
      </c>
      <c r="D480" s="173" t="s">
        <v>411</v>
      </c>
      <c r="E480" s="78">
        <v>250000</v>
      </c>
      <c r="F480" s="109">
        <v>15.84</v>
      </c>
      <c r="G480" s="479">
        <v>0.66</v>
      </c>
      <c r="H480" s="79">
        <v>16.5</v>
      </c>
      <c r="I480" s="144">
        <f>SUM(H480:H481)</f>
        <v>16.920000000000002</v>
      </c>
      <c r="J480" s="23"/>
    </row>
    <row r="481" spans="1:10" ht="16" x14ac:dyDescent="0.2">
      <c r="A481" s="63"/>
      <c r="B481" s="75" t="s">
        <v>1086</v>
      </c>
      <c r="C481" s="66" t="s">
        <v>1087</v>
      </c>
      <c r="D481" s="173" t="s">
        <v>413</v>
      </c>
      <c r="E481" s="78">
        <v>10000</v>
      </c>
      <c r="F481" s="109">
        <v>0.42</v>
      </c>
      <c r="G481" s="479"/>
      <c r="H481" s="79">
        <v>0.42</v>
      </c>
      <c r="I481" s="144"/>
      <c r="J481" s="23"/>
    </row>
    <row r="482" spans="1:10" ht="16" x14ac:dyDescent="0.2">
      <c r="A482" s="63"/>
      <c r="B482" s="75"/>
      <c r="C482" s="66"/>
      <c r="D482" s="173"/>
      <c r="E482" s="78"/>
      <c r="F482" s="78"/>
      <c r="G482" s="277"/>
      <c r="H482" s="79"/>
      <c r="I482" s="78"/>
      <c r="J482" s="23"/>
    </row>
    <row r="483" spans="1:10" ht="16" x14ac:dyDescent="0.2">
      <c r="A483" s="63"/>
      <c r="B483" s="75" t="s">
        <v>537</v>
      </c>
      <c r="C483" s="66" t="s">
        <v>531</v>
      </c>
      <c r="D483" s="173" t="s">
        <v>411</v>
      </c>
      <c r="E483" s="78">
        <v>10000</v>
      </c>
      <c r="F483" s="109">
        <v>0</v>
      </c>
      <c r="G483" s="479">
        <v>3.08</v>
      </c>
      <c r="H483" s="78">
        <f>SUM(F483:G483)</f>
        <v>3.08</v>
      </c>
      <c r="I483" s="144">
        <f>SUM(H483:H486)</f>
        <v>18.43</v>
      </c>
      <c r="J483" s="23"/>
    </row>
    <row r="484" spans="1:10" ht="16" x14ac:dyDescent="0.2">
      <c r="A484" s="63"/>
      <c r="B484" s="75" t="s">
        <v>537</v>
      </c>
      <c r="C484" s="66" t="s">
        <v>531</v>
      </c>
      <c r="D484" s="173" t="s">
        <v>417</v>
      </c>
      <c r="E484" s="78">
        <v>10000</v>
      </c>
      <c r="F484" s="109">
        <v>6.77</v>
      </c>
      <c r="G484" s="479"/>
      <c r="H484" s="78">
        <v>6.77</v>
      </c>
      <c r="I484" s="144"/>
      <c r="J484" s="23"/>
    </row>
    <row r="485" spans="1:10" ht="16" x14ac:dyDescent="0.2">
      <c r="A485" s="63"/>
      <c r="B485" s="75" t="s">
        <v>537</v>
      </c>
      <c r="C485" s="66" t="s">
        <v>531</v>
      </c>
      <c r="D485" s="173" t="s">
        <v>413</v>
      </c>
      <c r="E485" s="78">
        <v>100000</v>
      </c>
      <c r="F485" s="109">
        <v>4.18</v>
      </c>
      <c r="G485" s="479"/>
      <c r="H485" s="78">
        <f>F485</f>
        <v>4.18</v>
      </c>
      <c r="I485" s="144"/>
      <c r="J485" s="23"/>
    </row>
    <row r="486" spans="1:10" ht="16" x14ac:dyDescent="0.2">
      <c r="A486" s="63"/>
      <c r="B486" s="75" t="s">
        <v>537</v>
      </c>
      <c r="C486" s="66" t="s">
        <v>531</v>
      </c>
      <c r="D486" s="173" t="s">
        <v>418</v>
      </c>
      <c r="E486" s="78">
        <v>100000</v>
      </c>
      <c r="F486" s="109">
        <v>4.4000000000000004</v>
      </c>
      <c r="G486" s="479"/>
      <c r="H486" s="78">
        <f>F486</f>
        <v>4.4000000000000004</v>
      </c>
      <c r="I486" s="144"/>
      <c r="J486" s="23"/>
    </row>
    <row r="487" spans="1:10" ht="16" x14ac:dyDescent="0.2">
      <c r="A487" s="63"/>
      <c r="B487" s="75"/>
      <c r="C487" s="66"/>
      <c r="D487" s="173"/>
      <c r="E487" s="78"/>
      <c r="F487" s="78"/>
      <c r="G487" s="277"/>
      <c r="H487" s="78"/>
      <c r="I487" s="78"/>
      <c r="J487" s="23"/>
    </row>
    <row r="488" spans="1:10" ht="16" x14ac:dyDescent="0.2">
      <c r="A488" s="63"/>
      <c r="B488" s="75" t="s">
        <v>663</v>
      </c>
      <c r="C488" s="66" t="s">
        <v>662</v>
      </c>
      <c r="D488" s="173" t="s">
        <v>411</v>
      </c>
      <c r="E488" s="78">
        <v>200000</v>
      </c>
      <c r="F488" s="109">
        <v>58.52</v>
      </c>
      <c r="G488" s="479">
        <v>3.08</v>
      </c>
      <c r="H488" s="78">
        <f>F488+G488</f>
        <v>61.6</v>
      </c>
      <c r="I488" s="144">
        <f>SUM(H488:H493)</f>
        <v>104.58</v>
      </c>
      <c r="J488" s="23"/>
    </row>
    <row r="489" spans="1:10" ht="16" x14ac:dyDescent="0.2">
      <c r="A489" s="63"/>
      <c r="B489" s="75" t="s">
        <v>663</v>
      </c>
      <c r="C489" s="66" t="s">
        <v>662</v>
      </c>
      <c r="D489" s="173" t="s">
        <v>417</v>
      </c>
      <c r="E489" s="78">
        <v>50000</v>
      </c>
      <c r="F489" s="109">
        <v>22.05</v>
      </c>
      <c r="G489" s="479"/>
      <c r="H489" s="78">
        <f>F489</f>
        <v>22.05</v>
      </c>
      <c r="I489" s="144"/>
      <c r="J489" s="23"/>
    </row>
    <row r="490" spans="1:10" ht="16" x14ac:dyDescent="0.2">
      <c r="A490" s="63"/>
      <c r="B490" s="75" t="s">
        <v>663</v>
      </c>
      <c r="C490" s="66" t="s">
        <v>662</v>
      </c>
      <c r="D490" s="173" t="s">
        <v>412</v>
      </c>
      <c r="E490" s="78">
        <v>10000</v>
      </c>
      <c r="F490" s="109">
        <v>3.42</v>
      </c>
      <c r="G490" s="479"/>
      <c r="H490" s="78">
        <f>F490</f>
        <v>3.42</v>
      </c>
      <c r="I490" s="144"/>
      <c r="J490" s="23"/>
    </row>
    <row r="491" spans="1:10" ht="16" x14ac:dyDescent="0.2">
      <c r="A491" s="63"/>
      <c r="B491" s="75" t="s">
        <v>663</v>
      </c>
      <c r="C491" s="66" t="s">
        <v>662</v>
      </c>
      <c r="D491" s="173" t="s">
        <v>413</v>
      </c>
      <c r="E491" s="78">
        <v>200000</v>
      </c>
      <c r="F491" s="109">
        <v>8.36</v>
      </c>
      <c r="G491" s="479"/>
      <c r="H491" s="78">
        <f>F491</f>
        <v>8.36</v>
      </c>
      <c r="I491" s="144"/>
      <c r="J491" s="23"/>
    </row>
    <row r="492" spans="1:10" ht="16" x14ac:dyDescent="0.2">
      <c r="A492" s="63"/>
      <c r="B492" s="75" t="s">
        <v>663</v>
      </c>
      <c r="C492" s="66" t="s">
        <v>662</v>
      </c>
      <c r="D492" s="173" t="s">
        <v>418</v>
      </c>
      <c r="E492" s="78">
        <v>200000</v>
      </c>
      <c r="F492" s="109">
        <v>8.8000000000000007</v>
      </c>
      <c r="G492" s="479"/>
      <c r="H492" s="78">
        <f>F492</f>
        <v>8.8000000000000007</v>
      </c>
      <c r="I492" s="144"/>
      <c r="J492" s="23"/>
    </row>
    <row r="493" spans="1:10" ht="16" x14ac:dyDescent="0.2">
      <c r="A493" s="63"/>
      <c r="B493" s="75" t="s">
        <v>663</v>
      </c>
      <c r="C493" s="66" t="s">
        <v>662</v>
      </c>
      <c r="D493" s="173" t="s">
        <v>414</v>
      </c>
      <c r="E493" s="78">
        <v>10000</v>
      </c>
      <c r="F493" s="109">
        <v>0.35</v>
      </c>
      <c r="G493" s="479"/>
      <c r="H493" s="78">
        <f>F493</f>
        <v>0.35</v>
      </c>
      <c r="I493" s="144"/>
      <c r="J493" s="23"/>
    </row>
    <row r="494" spans="1:10" ht="16" x14ac:dyDescent="0.2">
      <c r="A494" s="63"/>
      <c r="B494" s="75"/>
      <c r="C494" s="66"/>
      <c r="D494" s="173"/>
      <c r="E494" s="78"/>
      <c r="F494" s="78"/>
      <c r="G494" s="277"/>
      <c r="H494" s="78"/>
      <c r="I494" s="78"/>
      <c r="J494" s="23"/>
    </row>
    <row r="495" spans="1:10" ht="16" x14ac:dyDescent="0.2">
      <c r="A495" s="63"/>
      <c r="B495" s="75" t="s">
        <v>714</v>
      </c>
      <c r="C495" s="66" t="s">
        <v>708</v>
      </c>
      <c r="D495" s="173" t="s">
        <v>411</v>
      </c>
      <c r="E495" s="78">
        <v>10000</v>
      </c>
      <c r="F495" s="109">
        <v>0</v>
      </c>
      <c r="G495" s="479">
        <v>0.91</v>
      </c>
      <c r="H495" s="78">
        <v>0.91</v>
      </c>
      <c r="I495" s="144">
        <f>H495</f>
        <v>0.91</v>
      </c>
      <c r="J495" s="23"/>
    </row>
    <row r="496" spans="1:10" ht="16" x14ac:dyDescent="0.2">
      <c r="A496" s="63"/>
      <c r="B496" s="75"/>
      <c r="C496" s="66"/>
      <c r="D496" s="66"/>
      <c r="E496" s="78"/>
      <c r="F496" s="78"/>
      <c r="G496" s="277"/>
      <c r="H496" s="79"/>
      <c r="I496" s="78"/>
      <c r="J496" s="23"/>
    </row>
    <row r="497" spans="1:10" ht="16" x14ac:dyDescent="0.2">
      <c r="A497" s="63"/>
      <c r="B497" s="75" t="s">
        <v>618</v>
      </c>
      <c r="C497" s="66" t="s">
        <v>206</v>
      </c>
      <c r="D497" s="66" t="s">
        <v>411</v>
      </c>
      <c r="E497" s="78">
        <v>180000</v>
      </c>
      <c r="F497" s="109">
        <f>H497-G497</f>
        <v>21.419999999999998</v>
      </c>
      <c r="G497" s="479">
        <v>1.26</v>
      </c>
      <c r="H497" s="78">
        <v>22.68</v>
      </c>
      <c r="I497" s="144">
        <f>SUM(H497:H502)</f>
        <v>121.27</v>
      </c>
      <c r="J497" s="23"/>
    </row>
    <row r="498" spans="1:10" ht="16" x14ac:dyDescent="0.2">
      <c r="A498" s="63"/>
      <c r="B498" s="75" t="s">
        <v>618</v>
      </c>
      <c r="C498" s="66" t="s">
        <v>206</v>
      </c>
      <c r="D498" s="173" t="s">
        <v>417</v>
      </c>
      <c r="E498" s="78">
        <v>180000</v>
      </c>
      <c r="F498" s="109">
        <v>79.38</v>
      </c>
      <c r="G498" s="479"/>
      <c r="H498" s="79">
        <f>F498</f>
        <v>79.38</v>
      </c>
      <c r="I498" s="144"/>
      <c r="J498" s="23"/>
    </row>
    <row r="499" spans="1:10" ht="16" x14ac:dyDescent="0.2">
      <c r="A499" s="63"/>
      <c r="B499" s="75" t="s">
        <v>618</v>
      </c>
      <c r="C499" s="66" t="s">
        <v>206</v>
      </c>
      <c r="D499" s="173" t="s">
        <v>412</v>
      </c>
      <c r="E499" s="78">
        <v>10000</v>
      </c>
      <c r="F499" s="109">
        <v>3.42</v>
      </c>
      <c r="G499" s="479"/>
      <c r="H499" s="79">
        <f>F499</f>
        <v>3.42</v>
      </c>
      <c r="I499" s="144"/>
      <c r="J499" s="23"/>
    </row>
    <row r="500" spans="1:10" ht="16" x14ac:dyDescent="0.2">
      <c r="A500" s="63"/>
      <c r="B500" s="75" t="s">
        <v>618</v>
      </c>
      <c r="C500" s="66" t="s">
        <v>206</v>
      </c>
      <c r="D500" s="173" t="s">
        <v>413</v>
      </c>
      <c r="E500" s="78">
        <v>180000</v>
      </c>
      <c r="F500" s="109">
        <v>7.52</v>
      </c>
      <c r="G500" s="479"/>
      <c r="H500" s="79">
        <f>F500</f>
        <v>7.52</v>
      </c>
      <c r="I500" s="144"/>
      <c r="J500" s="23"/>
    </row>
    <row r="501" spans="1:10" ht="16" x14ac:dyDescent="0.2">
      <c r="A501" s="63"/>
      <c r="B501" s="75" t="s">
        <v>618</v>
      </c>
      <c r="C501" s="66" t="s">
        <v>206</v>
      </c>
      <c r="D501" s="173" t="s">
        <v>418</v>
      </c>
      <c r="E501" s="78">
        <v>180000</v>
      </c>
      <c r="F501" s="109">
        <v>7.92</v>
      </c>
      <c r="G501" s="479"/>
      <c r="H501" s="79">
        <f>F501</f>
        <v>7.92</v>
      </c>
      <c r="I501" s="144"/>
      <c r="J501" s="23"/>
    </row>
    <row r="502" spans="1:10" ht="16" x14ac:dyDescent="0.2">
      <c r="A502" s="63"/>
      <c r="B502" s="75" t="s">
        <v>618</v>
      </c>
      <c r="C502" s="66" t="s">
        <v>206</v>
      </c>
      <c r="D502" s="173" t="s">
        <v>414</v>
      </c>
      <c r="E502" s="78">
        <v>10000</v>
      </c>
      <c r="F502" s="109">
        <v>0.35</v>
      </c>
      <c r="G502" s="479"/>
      <c r="H502" s="79">
        <f>F502</f>
        <v>0.35</v>
      </c>
      <c r="I502" s="144"/>
      <c r="J502" s="23"/>
    </row>
    <row r="503" spans="1:10" ht="16" x14ac:dyDescent="0.2">
      <c r="A503" s="63"/>
      <c r="B503" s="75"/>
      <c r="C503" s="66"/>
      <c r="D503" s="66"/>
      <c r="E503" s="78"/>
      <c r="F503" s="78"/>
      <c r="G503" s="277"/>
      <c r="H503" s="79"/>
      <c r="I503" s="78"/>
      <c r="J503" s="23"/>
    </row>
    <row r="504" spans="1:10" ht="16" x14ac:dyDescent="0.2">
      <c r="A504" s="63"/>
      <c r="B504" s="75" t="s">
        <v>619</v>
      </c>
      <c r="C504" s="66" t="s">
        <v>204</v>
      </c>
      <c r="D504" s="66" t="s">
        <v>411</v>
      </c>
      <c r="E504" s="78">
        <v>180000</v>
      </c>
      <c r="F504" s="109">
        <f>H504-G504</f>
        <v>34.17</v>
      </c>
      <c r="G504" s="479">
        <v>2.0099999999999998</v>
      </c>
      <c r="H504" s="78">
        <v>36.18</v>
      </c>
      <c r="I504" s="144">
        <f>SUM(H504:H509)</f>
        <v>166.09999999999997</v>
      </c>
      <c r="J504" s="23"/>
    </row>
    <row r="505" spans="1:10" ht="16" x14ac:dyDescent="0.2">
      <c r="A505" s="63"/>
      <c r="B505" s="75" t="s">
        <v>619</v>
      </c>
      <c r="C505" s="66" t="s">
        <v>204</v>
      </c>
      <c r="D505" s="173" t="s">
        <v>417</v>
      </c>
      <c r="E505" s="78">
        <v>180000</v>
      </c>
      <c r="F505" s="109">
        <v>121.86</v>
      </c>
      <c r="G505" s="479"/>
      <c r="H505" s="79">
        <f>F505</f>
        <v>121.86</v>
      </c>
      <c r="I505" s="144"/>
      <c r="J505" s="23"/>
    </row>
    <row r="506" spans="1:10" ht="16" x14ac:dyDescent="0.2">
      <c r="A506" s="63"/>
      <c r="B506" s="75" t="s">
        <v>619</v>
      </c>
      <c r="C506" s="66" t="s">
        <v>204</v>
      </c>
      <c r="D506" s="173" t="s">
        <v>412</v>
      </c>
      <c r="E506" s="78">
        <v>10000</v>
      </c>
      <c r="F506" s="109">
        <v>3.42</v>
      </c>
      <c r="G506" s="479"/>
      <c r="H506" s="79">
        <f>F506</f>
        <v>3.42</v>
      </c>
      <c r="I506" s="144"/>
      <c r="J506" s="23"/>
    </row>
    <row r="507" spans="1:10" ht="16" x14ac:dyDescent="0.2">
      <c r="A507" s="63"/>
      <c r="B507" s="75" t="s">
        <v>619</v>
      </c>
      <c r="C507" s="66" t="s">
        <v>204</v>
      </c>
      <c r="D507" s="173" t="s">
        <v>413</v>
      </c>
      <c r="E507" s="78">
        <v>50000</v>
      </c>
      <c r="F507" s="109">
        <v>2.09</v>
      </c>
      <c r="G507" s="479"/>
      <c r="H507" s="79">
        <f>F507</f>
        <v>2.09</v>
      </c>
      <c r="I507" s="144"/>
      <c r="J507" s="23"/>
    </row>
    <row r="508" spans="1:10" ht="16" x14ac:dyDescent="0.2">
      <c r="A508" s="63"/>
      <c r="B508" s="75" t="s">
        <v>619</v>
      </c>
      <c r="C508" s="66" t="s">
        <v>204</v>
      </c>
      <c r="D508" s="173" t="s">
        <v>418</v>
      </c>
      <c r="E508" s="78">
        <v>50000</v>
      </c>
      <c r="F508" s="109">
        <v>2.2000000000000002</v>
      </c>
      <c r="G508" s="479"/>
      <c r="H508" s="79">
        <f>F508</f>
        <v>2.2000000000000002</v>
      </c>
      <c r="I508" s="144"/>
      <c r="J508" s="23"/>
    </row>
    <row r="509" spans="1:10" ht="16" x14ac:dyDescent="0.2">
      <c r="A509" s="63"/>
      <c r="B509" s="75" t="s">
        <v>619</v>
      </c>
      <c r="C509" s="66" t="s">
        <v>204</v>
      </c>
      <c r="D509" s="173" t="s">
        <v>414</v>
      </c>
      <c r="E509" s="78">
        <v>10000</v>
      </c>
      <c r="F509" s="109">
        <v>0.35</v>
      </c>
      <c r="G509" s="479"/>
      <c r="H509" s="79">
        <f>F509</f>
        <v>0.35</v>
      </c>
      <c r="I509" s="144"/>
      <c r="J509" s="23"/>
    </row>
    <row r="510" spans="1:10" ht="16" x14ac:dyDescent="0.2">
      <c r="A510" s="63"/>
      <c r="B510" s="75"/>
      <c r="C510" s="66"/>
      <c r="D510" s="173"/>
      <c r="E510" s="78"/>
      <c r="F510" s="78"/>
      <c r="G510" s="277"/>
      <c r="H510" s="79"/>
      <c r="I510" s="78"/>
      <c r="J510" s="23"/>
    </row>
    <row r="511" spans="1:10" ht="16" x14ac:dyDescent="0.2">
      <c r="A511" s="63"/>
      <c r="B511" s="75" t="s">
        <v>620</v>
      </c>
      <c r="C511" s="66" t="s">
        <v>451</v>
      </c>
      <c r="D511" s="173" t="s">
        <v>411</v>
      </c>
      <c r="E511" s="78">
        <v>370000</v>
      </c>
      <c r="F511" s="109">
        <f>H511-G511</f>
        <v>23.76</v>
      </c>
      <c r="G511" s="479">
        <v>0.66</v>
      </c>
      <c r="H511" s="78">
        <v>24.42</v>
      </c>
      <c r="I511" s="144">
        <f>SUM(H511:H512)</f>
        <v>39.89</v>
      </c>
      <c r="J511" s="23"/>
    </row>
    <row r="512" spans="1:10" ht="16" x14ac:dyDescent="0.2">
      <c r="A512" s="63"/>
      <c r="B512" s="75" t="s">
        <v>620</v>
      </c>
      <c r="C512" s="66" t="s">
        <v>451</v>
      </c>
      <c r="D512" s="173" t="s">
        <v>413</v>
      </c>
      <c r="E512" s="78">
        <v>370000</v>
      </c>
      <c r="F512" s="109">
        <v>15.47</v>
      </c>
      <c r="G512" s="479"/>
      <c r="H512" s="78">
        <f>F512</f>
        <v>15.47</v>
      </c>
      <c r="I512" s="144"/>
      <c r="J512" s="23"/>
    </row>
    <row r="513" spans="1:10" ht="16" x14ac:dyDescent="0.2">
      <c r="A513" s="63"/>
      <c r="B513" s="75"/>
      <c r="C513" s="66"/>
      <c r="D513" s="173"/>
      <c r="E513" s="78"/>
      <c r="F513" s="78"/>
      <c r="G513" s="277"/>
      <c r="H513" s="78"/>
      <c r="I513" s="78"/>
      <c r="J513" s="23"/>
    </row>
    <row r="514" spans="1:10" ht="16" x14ac:dyDescent="0.2">
      <c r="A514" s="63"/>
      <c r="B514" s="75" t="s">
        <v>665</v>
      </c>
      <c r="C514" s="66" t="s">
        <v>664</v>
      </c>
      <c r="D514" s="124" t="s">
        <v>411</v>
      </c>
      <c r="E514" s="78">
        <v>10000</v>
      </c>
      <c r="F514" s="109">
        <f>H514-G514</f>
        <v>0</v>
      </c>
      <c r="G514" s="479">
        <v>0.91</v>
      </c>
      <c r="H514" s="78">
        <v>0.91</v>
      </c>
      <c r="I514" s="144">
        <f>SUM(H514:H514)</f>
        <v>0.91</v>
      </c>
      <c r="J514" s="23"/>
    </row>
    <row r="515" spans="1:10" ht="16" x14ac:dyDescent="0.2">
      <c r="A515" s="63"/>
      <c r="B515" s="75"/>
      <c r="C515" s="66"/>
      <c r="D515" s="66"/>
      <c r="E515" s="79"/>
      <c r="F515" s="78"/>
      <c r="G515" s="277"/>
      <c r="H515" s="79"/>
      <c r="I515" s="78"/>
      <c r="J515" s="23"/>
    </row>
    <row r="516" spans="1:10" ht="16" x14ac:dyDescent="0.2">
      <c r="A516" s="63"/>
      <c r="B516" s="75" t="s">
        <v>715</v>
      </c>
      <c r="C516" s="66" t="s">
        <v>709</v>
      </c>
      <c r="D516" s="66" t="s">
        <v>411</v>
      </c>
      <c r="E516" s="79">
        <v>50000</v>
      </c>
      <c r="F516" s="109">
        <v>5.04</v>
      </c>
      <c r="G516" s="479">
        <v>1.26</v>
      </c>
      <c r="H516" s="79">
        <f>SUM(F516:G516)</f>
        <v>6.3</v>
      </c>
      <c r="I516" s="144">
        <f>SUM(H516:H521)</f>
        <v>36.979999999999997</v>
      </c>
      <c r="J516" s="23"/>
    </row>
    <row r="517" spans="1:10" ht="16" x14ac:dyDescent="0.2">
      <c r="A517" s="63"/>
      <c r="B517" s="75" t="s">
        <v>715</v>
      </c>
      <c r="C517" s="66" t="s">
        <v>709</v>
      </c>
      <c r="D517" s="66" t="s">
        <v>417</v>
      </c>
      <c r="E517" s="79">
        <v>50000</v>
      </c>
      <c r="F517" s="109">
        <v>14.15</v>
      </c>
      <c r="G517" s="479"/>
      <c r="H517" s="79">
        <v>14.15</v>
      </c>
      <c r="I517" s="144"/>
      <c r="J517" s="23"/>
    </row>
    <row r="518" spans="1:10" ht="16" x14ac:dyDescent="0.2">
      <c r="A518" s="63"/>
      <c r="B518" s="75" t="s">
        <v>715</v>
      </c>
      <c r="C518" s="66" t="s">
        <v>709</v>
      </c>
      <c r="D518" s="66" t="s">
        <v>412</v>
      </c>
      <c r="E518" s="79">
        <v>10000</v>
      </c>
      <c r="F518" s="109">
        <v>3.42</v>
      </c>
      <c r="G518" s="479"/>
      <c r="H518" s="79">
        <v>3.42</v>
      </c>
      <c r="I518" s="144"/>
      <c r="J518" s="23"/>
    </row>
    <row r="519" spans="1:10" ht="16" x14ac:dyDescent="0.2">
      <c r="A519" s="63"/>
      <c r="B519" s="75" t="s">
        <v>715</v>
      </c>
      <c r="C519" s="66" t="s">
        <v>709</v>
      </c>
      <c r="D519" s="66" t="s">
        <v>413</v>
      </c>
      <c r="E519" s="79">
        <v>200000</v>
      </c>
      <c r="F519" s="109">
        <v>8.36</v>
      </c>
      <c r="G519" s="479"/>
      <c r="H519" s="79">
        <v>8.36</v>
      </c>
      <c r="I519" s="144"/>
      <c r="J519" s="23"/>
    </row>
    <row r="520" spans="1:10" ht="16" x14ac:dyDescent="0.2">
      <c r="A520" s="63"/>
      <c r="B520" s="75" t="s">
        <v>715</v>
      </c>
      <c r="C520" s="66" t="s">
        <v>709</v>
      </c>
      <c r="D520" s="66" t="s">
        <v>418</v>
      </c>
      <c r="E520" s="79">
        <v>100000</v>
      </c>
      <c r="F520" s="109">
        <v>4.4000000000000004</v>
      </c>
      <c r="G520" s="479"/>
      <c r="H520" s="79">
        <v>4.4000000000000004</v>
      </c>
      <c r="I520" s="144"/>
      <c r="J520" s="23"/>
    </row>
    <row r="521" spans="1:10" ht="16" x14ac:dyDescent="0.2">
      <c r="A521" s="63"/>
      <c r="B521" s="75" t="s">
        <v>715</v>
      </c>
      <c r="C521" s="66" t="s">
        <v>709</v>
      </c>
      <c r="D521" s="66" t="s">
        <v>414</v>
      </c>
      <c r="E521" s="79">
        <v>10000</v>
      </c>
      <c r="F521" s="109">
        <v>0.35</v>
      </c>
      <c r="G521" s="479"/>
      <c r="H521" s="79">
        <v>0.35</v>
      </c>
      <c r="I521" s="144"/>
      <c r="J521" s="23"/>
    </row>
    <row r="522" spans="1:10" ht="16" x14ac:dyDescent="0.2">
      <c r="A522" s="63"/>
      <c r="B522" s="75"/>
      <c r="C522" s="66"/>
      <c r="D522" s="66"/>
      <c r="E522" s="79"/>
      <c r="F522" s="78"/>
      <c r="G522" s="277"/>
      <c r="H522" s="79"/>
      <c r="I522" s="78"/>
      <c r="J522" s="23"/>
    </row>
    <row r="523" spans="1:10" ht="16" x14ac:dyDescent="0.2">
      <c r="A523" s="63"/>
      <c r="B523" s="75" t="s">
        <v>622</v>
      </c>
      <c r="C523" s="66" t="s">
        <v>166</v>
      </c>
      <c r="D523" s="66" t="s">
        <v>411</v>
      </c>
      <c r="E523" s="78">
        <v>100000</v>
      </c>
      <c r="F523" s="109">
        <f>H523-G523</f>
        <v>5.9399999999999995</v>
      </c>
      <c r="G523" s="479">
        <v>0.66</v>
      </c>
      <c r="H523" s="78">
        <v>6.6</v>
      </c>
      <c r="I523" s="144">
        <f>SUM(H523:H524)</f>
        <v>10.78</v>
      </c>
      <c r="J523" s="23"/>
    </row>
    <row r="524" spans="1:10" ht="16" x14ac:dyDescent="0.2">
      <c r="A524" s="63"/>
      <c r="B524" s="75" t="s">
        <v>622</v>
      </c>
      <c r="C524" s="66" t="s">
        <v>166</v>
      </c>
      <c r="D524" s="66" t="s">
        <v>413</v>
      </c>
      <c r="E524" s="78">
        <v>100000</v>
      </c>
      <c r="F524" s="109">
        <v>4.18</v>
      </c>
      <c r="G524" s="479"/>
      <c r="H524" s="78">
        <f>F524</f>
        <v>4.18</v>
      </c>
      <c r="I524" s="144"/>
      <c r="J524" s="23"/>
    </row>
    <row r="525" spans="1:10" ht="16" x14ac:dyDescent="0.2">
      <c r="A525" s="63"/>
      <c r="B525" s="75"/>
      <c r="C525" s="66"/>
      <c r="D525" s="66"/>
      <c r="E525" s="78"/>
      <c r="F525" s="78"/>
      <c r="G525" s="277"/>
      <c r="H525" s="78"/>
      <c r="I525" s="78"/>
      <c r="J525" s="23"/>
    </row>
    <row r="526" spans="1:10" ht="16" x14ac:dyDescent="0.2">
      <c r="A526" s="63"/>
      <c r="B526" s="75" t="s">
        <v>723</v>
      </c>
      <c r="C526" s="66" t="s">
        <v>746</v>
      </c>
      <c r="D526" s="66" t="s">
        <v>411</v>
      </c>
      <c r="E526" s="78">
        <v>10000</v>
      </c>
      <c r="F526" s="109">
        <v>0</v>
      </c>
      <c r="G526" s="479">
        <v>0.91</v>
      </c>
      <c r="H526" s="78">
        <f>SUM(F526:G526)</f>
        <v>0.91</v>
      </c>
      <c r="I526" s="144">
        <f>H526</f>
        <v>0.91</v>
      </c>
      <c r="J526" s="23"/>
    </row>
    <row r="527" spans="1:10" ht="16" x14ac:dyDescent="0.2">
      <c r="A527" s="63"/>
      <c r="B527" s="75"/>
      <c r="C527" s="66"/>
      <c r="D527" s="66"/>
      <c r="E527" s="79"/>
      <c r="F527" s="78"/>
      <c r="G527" s="277"/>
      <c r="H527" s="79"/>
      <c r="I527" s="78"/>
      <c r="J527" s="23"/>
    </row>
    <row r="528" spans="1:10" ht="16" x14ac:dyDescent="0.2">
      <c r="A528" s="63"/>
      <c r="B528" s="75" t="s">
        <v>623</v>
      </c>
      <c r="C528" s="66" t="s">
        <v>86</v>
      </c>
      <c r="D528" s="66" t="s">
        <v>411</v>
      </c>
      <c r="E528" s="78">
        <v>10000</v>
      </c>
      <c r="F528" s="109">
        <v>0</v>
      </c>
      <c r="G528" s="479">
        <v>3.08</v>
      </c>
      <c r="H528" s="78">
        <v>3.08</v>
      </c>
      <c r="I528" s="144">
        <f>SUM(H528:H529)</f>
        <v>3.5</v>
      </c>
      <c r="J528" s="211"/>
    </row>
    <row r="529" spans="1:10" ht="16" x14ac:dyDescent="0.2">
      <c r="A529" s="122"/>
      <c r="B529" s="75" t="s">
        <v>623</v>
      </c>
      <c r="C529" s="66" t="s">
        <v>86</v>
      </c>
      <c r="D529" s="124" t="s">
        <v>413</v>
      </c>
      <c r="E529" s="152">
        <v>10000</v>
      </c>
      <c r="F529" s="109">
        <v>0.42</v>
      </c>
      <c r="G529" s="479"/>
      <c r="H529" s="79">
        <f>F529</f>
        <v>0.42</v>
      </c>
      <c r="I529" s="144"/>
      <c r="J529" s="23"/>
    </row>
    <row r="530" spans="1:10" ht="16" x14ac:dyDescent="0.2">
      <c r="A530" s="122"/>
      <c r="B530" s="75"/>
      <c r="C530" s="66"/>
      <c r="D530" s="124"/>
      <c r="E530" s="152"/>
      <c r="F530" s="78"/>
      <c r="G530" s="277"/>
      <c r="H530" s="79"/>
      <c r="I530" s="78"/>
      <c r="J530" s="23"/>
    </row>
    <row r="531" spans="1:10" ht="16" x14ac:dyDescent="0.2">
      <c r="A531" s="122"/>
      <c r="B531" s="75" t="s">
        <v>1090</v>
      </c>
      <c r="C531" s="66" t="s">
        <v>1091</v>
      </c>
      <c r="D531" s="124" t="s">
        <v>411</v>
      </c>
      <c r="E531" s="152">
        <v>250000</v>
      </c>
      <c r="F531" s="109">
        <v>12.72</v>
      </c>
      <c r="G531" s="479">
        <v>0.53</v>
      </c>
      <c r="H531" s="79">
        <v>13.25</v>
      </c>
      <c r="I531" s="144">
        <v>13.25</v>
      </c>
      <c r="J531" s="23"/>
    </row>
    <row r="532" spans="1:10" ht="16" x14ac:dyDescent="0.2">
      <c r="A532" s="122"/>
      <c r="B532" s="75"/>
      <c r="C532" s="66"/>
      <c r="D532" s="124"/>
      <c r="E532" s="152"/>
      <c r="F532" s="78"/>
      <c r="G532" s="277"/>
      <c r="H532" s="79"/>
      <c r="I532" s="78"/>
      <c r="J532" s="23"/>
    </row>
    <row r="533" spans="1:10" ht="16" x14ac:dyDescent="0.2">
      <c r="A533" s="122"/>
      <c r="B533" s="75" t="s">
        <v>929</v>
      </c>
      <c r="C533" s="66" t="s">
        <v>526</v>
      </c>
      <c r="D533" s="124" t="s">
        <v>411</v>
      </c>
      <c r="E533" s="152">
        <v>10000</v>
      </c>
      <c r="F533" s="109">
        <v>0</v>
      </c>
      <c r="G533" s="479">
        <v>0.66</v>
      </c>
      <c r="H533" s="79">
        <v>0.66</v>
      </c>
      <c r="I533" s="144">
        <f>SUM(H533:H536)</f>
        <v>9.86</v>
      </c>
      <c r="J533" s="23"/>
    </row>
    <row r="534" spans="1:10" ht="16" x14ac:dyDescent="0.2">
      <c r="A534" s="122"/>
      <c r="B534" s="75" t="s">
        <v>929</v>
      </c>
      <c r="C534" s="66" t="s">
        <v>526</v>
      </c>
      <c r="D534" s="124" t="s">
        <v>412</v>
      </c>
      <c r="E534" s="152">
        <v>10000</v>
      </c>
      <c r="F534" s="109">
        <v>3.42</v>
      </c>
      <c r="G534" s="479"/>
      <c r="H534" s="79">
        <v>3.42</v>
      </c>
      <c r="I534" s="144"/>
      <c r="J534" s="23"/>
    </row>
    <row r="535" spans="1:10" ht="16" x14ac:dyDescent="0.2">
      <c r="A535" s="122"/>
      <c r="B535" s="75" t="s">
        <v>929</v>
      </c>
      <c r="C535" s="66" t="s">
        <v>526</v>
      </c>
      <c r="D535" s="124" t="s">
        <v>413</v>
      </c>
      <c r="E535" s="152">
        <v>130000</v>
      </c>
      <c r="F535" s="109">
        <v>5.43</v>
      </c>
      <c r="G535" s="479"/>
      <c r="H535" s="79">
        <v>5.43</v>
      </c>
      <c r="I535" s="144"/>
      <c r="J535" s="23"/>
    </row>
    <row r="536" spans="1:10" ht="16" x14ac:dyDescent="0.2">
      <c r="A536" s="122"/>
      <c r="B536" s="75" t="s">
        <v>929</v>
      </c>
      <c r="C536" s="66" t="s">
        <v>526</v>
      </c>
      <c r="D536" s="124" t="s">
        <v>414</v>
      </c>
      <c r="E536" s="152">
        <v>10000</v>
      </c>
      <c r="F536" s="109">
        <v>0.35</v>
      </c>
      <c r="G536" s="479"/>
      <c r="H536" s="79">
        <v>0.35</v>
      </c>
      <c r="I536" s="144"/>
      <c r="J536" s="23"/>
    </row>
    <row r="537" spans="1:10" ht="16" x14ac:dyDescent="0.2">
      <c r="A537" s="122"/>
      <c r="B537" s="123"/>
      <c r="C537" s="124"/>
      <c r="D537" s="124"/>
      <c r="E537" s="152"/>
      <c r="F537" s="78"/>
      <c r="G537" s="277"/>
      <c r="H537" s="79"/>
      <c r="I537" s="78"/>
      <c r="J537" s="23"/>
    </row>
    <row r="538" spans="1:10" ht="16" x14ac:dyDescent="0.2">
      <c r="A538" s="136"/>
      <c r="B538" s="137"/>
      <c r="C538" s="134" t="s">
        <v>400</v>
      </c>
      <c r="D538" s="134"/>
      <c r="E538" s="153"/>
      <c r="F538" s="135"/>
      <c r="G538" s="578"/>
      <c r="H538" s="135"/>
      <c r="I538" s="144">
        <f>SUM(I5:I537)</f>
        <v>3251.7000000000012</v>
      </c>
      <c r="J538" s="231"/>
    </row>
    <row r="539" spans="1:10" ht="16" x14ac:dyDescent="0.2">
      <c r="A539" s="23"/>
      <c r="B539" s="23"/>
      <c r="C539" s="23"/>
      <c r="D539" s="66"/>
      <c r="E539" s="79"/>
      <c r="F539" s="78"/>
      <c r="G539" s="277"/>
      <c r="H539" s="79"/>
      <c r="I539" s="144"/>
      <c r="J539" s="23"/>
    </row>
    <row r="540" spans="1:10" ht="16" x14ac:dyDescent="0.2">
      <c r="A540" s="131"/>
      <c r="B540" s="137"/>
      <c r="C540" s="134" t="s">
        <v>400</v>
      </c>
      <c r="D540" s="134"/>
      <c r="E540" s="153"/>
      <c r="F540" s="153"/>
      <c r="G540" s="153">
        <f>SUM(G5:G538)</f>
        <v>389.82999999999993</v>
      </c>
      <c r="H540" s="135"/>
      <c r="J540" s="133"/>
    </row>
    <row r="541" spans="1:10" ht="16" x14ac:dyDescent="0.2">
      <c r="A541" s="596"/>
      <c r="B541" s="597"/>
      <c r="C541" s="598"/>
      <c r="D541" s="143"/>
      <c r="E541" s="154"/>
      <c r="F541" s="162"/>
      <c r="G541" s="490"/>
      <c r="H541" s="93"/>
      <c r="I541" s="144">
        <f>SUM(I538:I538)</f>
        <v>3251.7000000000012</v>
      </c>
      <c r="J541" s="94"/>
    </row>
    <row r="542" spans="1:10" ht="16" x14ac:dyDescent="0.2">
      <c r="A542" s="599" t="s">
        <v>439</v>
      </c>
      <c r="B542" s="600"/>
      <c r="C542" s="601"/>
      <c r="D542" s="259"/>
      <c r="E542" s="265"/>
      <c r="F542" s="264"/>
      <c r="G542" s="482"/>
      <c r="H542" s="264"/>
      <c r="I542" s="264">
        <f>SUM(I543:I553)</f>
        <v>-36.96</v>
      </c>
      <c r="J542" s="261"/>
    </row>
    <row r="543" spans="1:10" ht="16" x14ac:dyDescent="0.2">
      <c r="A543" s="63"/>
      <c r="B543" s="75" t="s">
        <v>423</v>
      </c>
      <c r="C543" s="66" t="s">
        <v>421</v>
      </c>
      <c r="D543" s="66" t="s">
        <v>411</v>
      </c>
      <c r="E543" s="79">
        <v>300000</v>
      </c>
      <c r="F543" s="109">
        <v>-19.14</v>
      </c>
      <c r="G543" s="479">
        <v>-0.66</v>
      </c>
      <c r="H543" s="78">
        <f>F543+G543</f>
        <v>-19.8</v>
      </c>
      <c r="I543" s="144">
        <f>SUM(H543:H545)</f>
        <v>-28.18</v>
      </c>
      <c r="J543" s="23" t="s">
        <v>1188</v>
      </c>
    </row>
    <row r="544" spans="1:10" ht="16" x14ac:dyDescent="0.2">
      <c r="A544" s="63"/>
      <c r="B544" s="75" t="s">
        <v>423</v>
      </c>
      <c r="C544" s="66" t="s">
        <v>421</v>
      </c>
      <c r="D544" s="66" t="s">
        <v>417</v>
      </c>
      <c r="E544" s="79">
        <v>50000</v>
      </c>
      <c r="F544" s="109">
        <v>-4.2</v>
      </c>
      <c r="G544" s="479"/>
      <c r="H544" s="78">
        <v>-4.2</v>
      </c>
      <c r="I544" s="144"/>
      <c r="J544" s="23"/>
    </row>
    <row r="545" spans="1:10" ht="16" x14ac:dyDescent="0.2">
      <c r="A545" s="63"/>
      <c r="B545" s="75" t="s">
        <v>423</v>
      </c>
      <c r="C545" s="66" t="s">
        <v>421</v>
      </c>
      <c r="D545" s="66" t="s">
        <v>413</v>
      </c>
      <c r="E545" s="79">
        <v>100000</v>
      </c>
      <c r="F545" s="109">
        <v>-4.18</v>
      </c>
      <c r="G545" s="479"/>
      <c r="H545" s="78">
        <f>F545</f>
        <v>-4.18</v>
      </c>
      <c r="I545" s="144"/>
      <c r="J545" s="23" t="s">
        <v>1130</v>
      </c>
    </row>
    <row r="546" spans="1:10" ht="16" x14ac:dyDescent="0.2">
      <c r="A546" s="63"/>
      <c r="B546" s="75" t="s">
        <v>558</v>
      </c>
      <c r="C546" s="66" t="s">
        <v>219</v>
      </c>
      <c r="D546" s="66" t="s">
        <v>413</v>
      </c>
      <c r="E546" s="79">
        <v>110000</v>
      </c>
      <c r="F546" s="109">
        <v>-4.5999999999999996</v>
      </c>
      <c r="G546" s="479"/>
      <c r="H546" s="79">
        <f>F546</f>
        <v>-4.5999999999999996</v>
      </c>
      <c r="I546" s="144">
        <v>-4.5999999999999996</v>
      </c>
      <c r="J546" s="23" t="s">
        <v>1182</v>
      </c>
    </row>
    <row r="547" spans="1:10" ht="16" x14ac:dyDescent="0.2">
      <c r="A547" s="63"/>
      <c r="B547" s="75" t="s">
        <v>616</v>
      </c>
      <c r="C547" s="66" t="s">
        <v>437</v>
      </c>
      <c r="D547" s="66" t="s">
        <v>413</v>
      </c>
      <c r="E547" s="78">
        <v>10000</v>
      </c>
      <c r="F547" s="109">
        <v>-4.18</v>
      </c>
      <c r="G547" s="479"/>
      <c r="H547" s="78">
        <f>F547</f>
        <v>-4.18</v>
      </c>
      <c r="I547" s="144">
        <v>-4.18</v>
      </c>
      <c r="J547" s="23" t="s">
        <v>1190</v>
      </c>
    </row>
    <row r="548" spans="1:10" ht="16" x14ac:dyDescent="0.2">
      <c r="A548" s="63"/>
      <c r="B548" s="75"/>
      <c r="C548" s="70"/>
      <c r="D548" s="70"/>
      <c r="E548" s="130"/>
      <c r="F548" s="111"/>
      <c r="G548" s="479"/>
      <c r="H548" s="130"/>
      <c r="I548" s="192"/>
      <c r="J548" s="23"/>
    </row>
    <row r="549" spans="1:10" ht="16" x14ac:dyDescent="0.2">
      <c r="A549" s="63"/>
      <c r="B549" s="75"/>
      <c r="C549" s="70"/>
      <c r="D549" s="70"/>
      <c r="E549" s="130"/>
      <c r="F549" s="111"/>
      <c r="G549" s="479"/>
      <c r="H549" s="130"/>
      <c r="I549" s="192"/>
      <c r="J549" s="23"/>
    </row>
    <row r="550" spans="1:10" ht="16" x14ac:dyDescent="0.2">
      <c r="A550" s="63"/>
      <c r="B550" s="75"/>
      <c r="C550" s="66"/>
      <c r="D550" s="173"/>
      <c r="E550" s="78"/>
      <c r="F550" s="109"/>
      <c r="G550" s="479"/>
      <c r="H550" s="79"/>
      <c r="I550" s="144"/>
      <c r="J550" s="23"/>
    </row>
    <row r="551" spans="1:10" ht="16" x14ac:dyDescent="0.2">
      <c r="A551" s="63"/>
      <c r="B551" s="75"/>
      <c r="C551" s="66"/>
      <c r="D551" s="66"/>
      <c r="E551" s="78"/>
      <c r="F551" s="109"/>
      <c r="G551" s="479"/>
      <c r="H551" s="79"/>
      <c r="I551" s="144"/>
      <c r="J551" s="23"/>
    </row>
    <row r="552" spans="1:10" ht="16" x14ac:dyDescent="0.2">
      <c r="A552" s="63"/>
      <c r="B552" s="75"/>
      <c r="C552" s="66"/>
      <c r="D552" s="124"/>
      <c r="E552" s="152"/>
      <c r="F552" s="109"/>
      <c r="G552" s="479"/>
      <c r="H552" s="79"/>
      <c r="I552" s="144"/>
      <c r="J552" s="23"/>
    </row>
    <row r="553" spans="1:10" ht="16" x14ac:dyDescent="0.2">
      <c r="A553" s="63"/>
      <c r="B553" s="75"/>
      <c r="C553" s="66"/>
      <c r="D553" s="173"/>
      <c r="E553" s="78"/>
      <c r="F553" s="252"/>
      <c r="G553" s="479"/>
      <c r="H553" s="78"/>
      <c r="I553" s="144"/>
      <c r="J553" s="23"/>
    </row>
    <row r="554" spans="1:10" ht="16" x14ac:dyDescent="0.2">
      <c r="A554" s="605" t="s">
        <v>52</v>
      </c>
      <c r="B554" s="606"/>
      <c r="C554" s="607"/>
      <c r="D554" s="316"/>
      <c r="E554" s="317"/>
      <c r="F554" s="318">
        <f>SUM(F543:F553)</f>
        <v>-36.299999999999997</v>
      </c>
      <c r="G554" s="483">
        <f>SUM(G543:G553)</f>
        <v>-0.66</v>
      </c>
      <c r="H554" s="319"/>
      <c r="I554" s="370">
        <f>I541+I542</f>
        <v>3214.7400000000011</v>
      </c>
      <c r="J554" s="320"/>
    </row>
    <row r="555" spans="1:10" ht="31" x14ac:dyDescent="0.55000000000000004">
      <c r="A555" s="182"/>
      <c r="B555" s="182"/>
      <c r="C555" s="183" t="s">
        <v>388</v>
      </c>
      <c r="D555" s="526" t="s">
        <v>1155</v>
      </c>
      <c r="E555" s="527">
        <v>45793</v>
      </c>
      <c r="F555" s="491"/>
      <c r="G555" s="492"/>
      <c r="H555" s="186"/>
      <c r="I555" s="187"/>
      <c r="J555" s="188"/>
    </row>
    <row r="556" spans="1:10" s="344" customFormat="1" x14ac:dyDescent="0.15">
      <c r="A556"/>
      <c r="B556"/>
      <c r="C556"/>
      <c r="D556"/>
      <c r="E556" s="149"/>
      <c r="F556" s="145"/>
      <c r="G556" s="13"/>
      <c r="H556"/>
      <c r="I556"/>
      <c r="J556"/>
    </row>
    <row r="557" spans="1:10" x14ac:dyDescent="0.15">
      <c r="F557" s="351" t="s">
        <v>1043</v>
      </c>
      <c r="G557" s="568">
        <f>I554-G558</f>
        <v>2825.5700000000011</v>
      </c>
      <c r="H557" s="562">
        <f>SUM(G557:G558)</f>
        <v>3214.7400000000011</v>
      </c>
    </row>
    <row r="558" spans="1:10" x14ac:dyDescent="0.15">
      <c r="F558" s="351" t="s">
        <v>1044</v>
      </c>
      <c r="G558" s="568">
        <f>G554+G540</f>
        <v>389.1699999999999</v>
      </c>
      <c r="I558" s="561"/>
    </row>
    <row r="559" spans="1:10" s="344" customFormat="1" x14ac:dyDescent="0.15">
      <c r="A559"/>
      <c r="B559"/>
      <c r="C559"/>
      <c r="D559"/>
      <c r="E559" s="149"/>
      <c r="F559" s="247"/>
      <c r="G559" s="550"/>
      <c r="H559"/>
      <c r="I559" s="18"/>
      <c r="J559"/>
    </row>
    <row r="561" spans="1:10" s="182" customFormat="1" ht="23" x14ac:dyDescent="0.25">
      <c r="A561"/>
      <c r="B561"/>
      <c r="C561"/>
      <c r="D561"/>
      <c r="E561" s="149"/>
      <c r="F561" s="247"/>
      <c r="G561" s="476"/>
      <c r="H561"/>
      <c r="I561" s="18"/>
      <c r="J561"/>
    </row>
    <row r="564" spans="1:10" x14ac:dyDescent="0.15">
      <c r="F564" s="351"/>
      <c r="G564" s="568"/>
      <c r="I564" s="561"/>
    </row>
    <row r="565" spans="1:10" x14ac:dyDescent="0.15">
      <c r="G565" s="550"/>
    </row>
    <row r="570" spans="1:10" x14ac:dyDescent="0.15">
      <c r="E570" s="563"/>
      <c r="F570" s="563"/>
      <c r="G570" s="13"/>
      <c r="I570"/>
    </row>
    <row r="571" spans="1:10" x14ac:dyDescent="0.15">
      <c r="E571" s="563"/>
      <c r="F571" s="563"/>
      <c r="G571" s="13"/>
      <c r="I571"/>
    </row>
    <row r="572" spans="1:10" ht="16" x14ac:dyDescent="0.2">
      <c r="B572" s="258"/>
      <c r="C572" s="102"/>
      <c r="D572" s="102"/>
      <c r="E572" s="564"/>
      <c r="F572" s="565"/>
      <c r="G572" s="566"/>
      <c r="H572" s="565"/>
      <c r="I572" s="565"/>
    </row>
    <row r="573" spans="1:10" ht="16" x14ac:dyDescent="0.2">
      <c r="B573" s="258"/>
      <c r="C573" s="102"/>
      <c r="D573" s="102"/>
      <c r="E573" s="564"/>
      <c r="F573" s="565"/>
      <c r="G573" s="567"/>
      <c r="H573" s="565"/>
      <c r="I573" s="565"/>
    </row>
    <row r="574" spans="1:10" x14ac:dyDescent="0.15">
      <c r="E574" s="563"/>
      <c r="F574" s="563"/>
      <c r="G574" s="13"/>
      <c r="I574"/>
    </row>
  </sheetData>
  <mergeCells count="4">
    <mergeCell ref="A2:C2"/>
    <mergeCell ref="A541:C541"/>
    <mergeCell ref="A542:C542"/>
    <mergeCell ref="A554:C554"/>
  </mergeCells>
  <conditionalFormatting sqref="A113:A117 A124">
    <cfRule type="duplicateValues" dxfId="1595" priority="43"/>
  </conditionalFormatting>
  <conditionalFormatting sqref="B11:B14">
    <cfRule type="duplicateValues" dxfId="1594" priority="35"/>
    <cfRule type="duplicateValues" dxfId="1593" priority="36"/>
  </conditionalFormatting>
  <conditionalFormatting sqref="B112:B129">
    <cfRule type="duplicateValues" dxfId="1592" priority="45"/>
  </conditionalFormatting>
  <conditionalFormatting sqref="B118:B123 B125:B129">
    <cfRule type="duplicateValues" dxfId="1591" priority="42"/>
  </conditionalFormatting>
  <conditionalFormatting sqref="B266:B280">
    <cfRule type="duplicateValues" dxfId="1590" priority="29"/>
    <cfRule type="duplicateValues" dxfId="1589" priority="30"/>
  </conditionalFormatting>
  <conditionalFormatting sqref="B543:B545">
    <cfRule type="duplicateValues" dxfId="1588" priority="9"/>
    <cfRule type="duplicateValues" dxfId="1587" priority="11"/>
  </conditionalFormatting>
  <conditionalFormatting sqref="B546">
    <cfRule type="duplicateValues" dxfId="1586" priority="5"/>
  </conditionalFormatting>
  <conditionalFormatting sqref="B547">
    <cfRule type="duplicateValues" dxfId="1585" priority="1"/>
    <cfRule type="duplicateValues" dxfId="1584" priority="2"/>
  </conditionalFormatting>
  <conditionalFormatting sqref="B548:B549">
    <cfRule type="duplicateValues" dxfId="1583" priority="12"/>
    <cfRule type="duplicateValues" dxfId="1582" priority="13"/>
  </conditionalFormatting>
  <conditionalFormatting sqref="B550:B551">
    <cfRule type="duplicateValues" dxfId="1581" priority="18"/>
    <cfRule type="duplicateValues" dxfId="1580" priority="19"/>
  </conditionalFormatting>
  <conditionalFormatting sqref="B552">
    <cfRule type="duplicateValues" dxfId="1579" priority="21"/>
    <cfRule type="duplicateValues" dxfId="1578" priority="22"/>
  </conditionalFormatting>
  <conditionalFormatting sqref="B553">
    <cfRule type="duplicateValues" dxfId="1577" priority="47"/>
  </conditionalFormatting>
  <conditionalFormatting sqref="B554:B563 B209:B265 B540:B542 B281:B537">
    <cfRule type="duplicateValues" dxfId="1576" priority="25"/>
  </conditionalFormatting>
  <conditionalFormatting sqref="B554:B563 B540:B542 B209:B538">
    <cfRule type="duplicateValues" dxfId="1575" priority="24"/>
  </conditionalFormatting>
  <conditionalFormatting sqref="B554:B563">
    <cfRule type="duplicateValues" dxfId="1574" priority="27"/>
  </conditionalFormatting>
  <conditionalFormatting sqref="B564:B571 B574:B1048576">
    <cfRule type="duplicateValues" dxfId="1573" priority="41"/>
  </conditionalFormatting>
  <conditionalFormatting sqref="B564:B1048576 B10 B1:B6 B15:B111 B205:B208 B130:B203">
    <cfRule type="duplicateValues" dxfId="1572" priority="39"/>
  </conditionalFormatting>
  <conditionalFormatting sqref="B564:B1048576">
    <cfRule type="duplicateValues" dxfId="1571" priority="38"/>
  </conditionalFormatting>
  <conditionalFormatting sqref="C11:C14">
    <cfRule type="duplicateValues" dxfId="1570" priority="37"/>
  </conditionalFormatting>
  <conditionalFormatting sqref="C178:C188">
    <cfRule type="duplicateValues" dxfId="1569" priority="46"/>
  </conditionalFormatting>
  <conditionalFormatting sqref="C234">
    <cfRule type="duplicateValues" dxfId="1568" priority="32"/>
  </conditionalFormatting>
  <conditionalFormatting sqref="C266:C280">
    <cfRule type="duplicateValues" dxfId="1567" priority="31"/>
  </conditionalFormatting>
  <conditionalFormatting sqref="C543:C545">
    <cfRule type="duplicateValues" dxfId="1566" priority="10"/>
  </conditionalFormatting>
  <conditionalFormatting sqref="C546">
    <cfRule type="duplicateValues" dxfId="1565" priority="7"/>
  </conditionalFormatting>
  <conditionalFormatting sqref="C547">
    <cfRule type="duplicateValues" dxfId="1564" priority="4"/>
  </conditionalFormatting>
  <conditionalFormatting sqref="C548:C549">
    <cfRule type="duplicateValues" dxfId="1563" priority="14"/>
  </conditionalFormatting>
  <conditionalFormatting sqref="C550:C551">
    <cfRule type="duplicateValues" dxfId="1562" priority="20"/>
  </conditionalFormatting>
  <conditionalFormatting sqref="C552">
    <cfRule type="duplicateValues" dxfId="1561" priority="23"/>
  </conditionalFormatting>
  <conditionalFormatting sqref="C553">
    <cfRule type="duplicateValues" dxfId="1560" priority="48"/>
  </conditionalFormatting>
  <conditionalFormatting sqref="C554:C563 C209:C265 C540:C542 C281:C450 C452:C537">
    <cfRule type="duplicateValues" dxfId="1559" priority="28"/>
  </conditionalFormatting>
  <conditionalFormatting sqref="C564:C1048576 A113:A117 A124 C10 C1:C6 C205:C208 C15:C203">
    <cfRule type="duplicateValues" dxfId="1558" priority="44"/>
  </conditionalFormatting>
  <conditionalFormatting sqref="C572:C573">
    <cfRule type="duplicateValues" dxfId="1557" priority="34"/>
  </conditionalFormatting>
  <conditionalFormatting sqref="J23:J170 J172:J180 J182:J191 J193:J205 J210:J212 J214:J223 J225:J297 J307:J332 J334:J354 J356:J419 J429:J452 J454:J527 J529:J537 J539:J540">
    <cfRule type="notContainsBlanks" dxfId="1556" priority="40">
      <formula>LEN(TRIM(J23))&gt;0</formula>
    </cfRule>
  </conditionalFormatting>
  <conditionalFormatting sqref="J207:J208 J300:J302">
    <cfRule type="notContainsBlanks" dxfId="1555" priority="26">
      <formula>LEN(TRIM(J207))&gt;0</formula>
    </cfRule>
  </conditionalFormatting>
  <conditionalFormatting sqref="J543:J547">
    <cfRule type="notContainsBlanks" dxfId="1554" priority="3">
      <formula>LEN(TRIM(J543))&gt;0</formula>
    </cfRule>
  </conditionalFormatting>
  <conditionalFormatting sqref="J572:J573">
    <cfRule type="notContainsBlanks" dxfId="1553" priority="33">
      <formula>LEN(TRIM(J572))&gt;0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E631-8775-0D4B-8138-BE34BB92AC42}">
  <dimension ref="A1:AC570"/>
  <sheetViews>
    <sheetView topLeftCell="A102" zoomScale="140" zoomScaleNormal="140" workbookViewId="0">
      <selection activeCell="E545" sqref="E545"/>
    </sheetView>
  </sheetViews>
  <sheetFormatPr baseColWidth="10" defaultColWidth="11.5" defaultRowHeight="13" x14ac:dyDescent="0.15"/>
  <cols>
    <col min="1" max="1" width="3.83203125" customWidth="1"/>
    <col min="2" max="2" width="5.1640625" customWidth="1"/>
    <col min="3" max="3" width="26.5" customWidth="1"/>
    <col min="4" max="4" width="9.164062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17.66406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1183</v>
      </c>
      <c r="H2" s="77" t="s">
        <v>459</v>
      </c>
      <c r="I2" s="365">
        <v>45809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589">
        <v>0</v>
      </c>
      <c r="G5" s="588">
        <v>0.53</v>
      </c>
      <c r="H5" s="485">
        <v>0.53</v>
      </c>
      <c r="I5" s="590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251">
        <v>0</v>
      </c>
      <c r="G7" s="480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251">
        <v>0.42</v>
      </c>
      <c r="G8" s="480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30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301">
        <v>0</v>
      </c>
      <c r="G10" s="480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301">
        <v>0.42</v>
      </c>
      <c r="G11" s="480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282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301">
        <v>0</v>
      </c>
      <c r="G13" s="587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301">
        <v>0.42</v>
      </c>
      <c r="G14" s="480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282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301">
        <f>H16-G16</f>
        <v>0</v>
      </c>
      <c r="G16" s="480">
        <v>2.0099999999999998</v>
      </c>
      <c r="H16" s="282">
        <v>2.0099999999999998</v>
      </c>
      <c r="I16" s="367">
        <f>SUM(H16:H21)</f>
        <v>5.6099999999999994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>
        <v>10000</v>
      </c>
      <c r="F17" s="301">
        <v>2.21</v>
      </c>
      <c r="G17" s="480">
        <v>0</v>
      </c>
      <c r="H17" s="282">
        <v>2.21</v>
      </c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>
        <v>10000</v>
      </c>
      <c r="F18" s="301">
        <v>0.68</v>
      </c>
      <c r="G18" s="480"/>
      <c r="H18" s="282">
        <v>0.68</v>
      </c>
      <c r="I18" s="367"/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301">
        <v>0.42</v>
      </c>
      <c r="G19" s="480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301">
        <v>0.22</v>
      </c>
      <c r="G20" s="480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301">
        <v>7.0000000000000007E-2</v>
      </c>
      <c r="G21" s="480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275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78"/>
      <c r="G27" s="63"/>
      <c r="H27" s="78"/>
      <c r="I27" s="78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250000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250000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78"/>
      <c r="G30" s="277"/>
      <c r="H30" s="78"/>
      <c r="I30" s="78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411</v>
      </c>
      <c r="E31" s="79">
        <v>10000</v>
      </c>
      <c r="F31" s="109">
        <v>0</v>
      </c>
      <c r="G31" s="479">
        <v>3.08</v>
      </c>
      <c r="H31" s="78">
        <v>3.08</v>
      </c>
      <c r="I31" s="144">
        <f>SUM(H31:H36)</f>
        <v>8.14</v>
      </c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417</v>
      </c>
      <c r="E32" s="79">
        <v>5000</v>
      </c>
      <c r="F32" s="109">
        <v>3.39</v>
      </c>
      <c r="G32" s="479"/>
      <c r="H32" s="78">
        <v>3.39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412</v>
      </c>
      <c r="E33" s="79">
        <v>2000</v>
      </c>
      <c r="F33" s="109">
        <v>0.68</v>
      </c>
      <c r="G33" s="479"/>
      <c r="H33" s="78">
        <v>0.68</v>
      </c>
      <c r="I33" s="144"/>
      <c r="J33" s="23"/>
    </row>
    <row r="34" spans="1:10" ht="16" x14ac:dyDescent="0.2">
      <c r="A34" s="63"/>
      <c r="B34" s="75" t="s">
        <v>1105</v>
      </c>
      <c r="C34" s="66" t="s">
        <v>1106</v>
      </c>
      <c r="D34" s="66" t="s">
        <v>413</v>
      </c>
      <c r="E34" s="79">
        <v>10000</v>
      </c>
      <c r="F34" s="109">
        <v>0.42</v>
      </c>
      <c r="G34" s="479"/>
      <c r="H34" s="78">
        <v>0.42</v>
      </c>
      <c r="I34" s="144"/>
      <c r="J34" s="23"/>
    </row>
    <row r="35" spans="1:10" ht="16" x14ac:dyDescent="0.2">
      <c r="A35" s="63"/>
      <c r="B35" s="75" t="s">
        <v>1105</v>
      </c>
      <c r="C35" s="66" t="s">
        <v>1106</v>
      </c>
      <c r="D35" s="66" t="s">
        <v>418</v>
      </c>
      <c r="E35" s="79">
        <v>5000</v>
      </c>
      <c r="F35" s="109">
        <v>0.22</v>
      </c>
      <c r="G35" s="479"/>
      <c r="H35" s="78">
        <v>0.22</v>
      </c>
      <c r="I35" s="144"/>
      <c r="J35" s="23"/>
    </row>
    <row r="36" spans="1:10" ht="16" x14ac:dyDescent="0.2">
      <c r="A36" s="63"/>
      <c r="B36" s="75" t="s">
        <v>1105</v>
      </c>
      <c r="C36" s="66" t="s">
        <v>1106</v>
      </c>
      <c r="D36" s="66" t="s">
        <v>414</v>
      </c>
      <c r="E36" s="79">
        <v>10000</v>
      </c>
      <c r="F36" s="109">
        <v>0.35</v>
      </c>
      <c r="G36" s="479"/>
      <c r="H36" s="78">
        <v>0.35</v>
      </c>
      <c r="I36" s="144"/>
      <c r="J36" s="23"/>
    </row>
    <row r="37" spans="1:10" ht="16" x14ac:dyDescent="0.2">
      <c r="A37" s="63"/>
      <c r="B37" s="75"/>
      <c r="C37" s="66"/>
      <c r="D37" s="66"/>
      <c r="E37" s="79"/>
      <c r="F37" s="78"/>
      <c r="G37" s="277"/>
      <c r="H37" s="78"/>
      <c r="I37" s="78"/>
      <c r="J37" s="23"/>
    </row>
    <row r="38" spans="1:10" ht="16" x14ac:dyDescent="0.2">
      <c r="A38" s="63"/>
      <c r="B38" s="75" t="s">
        <v>542</v>
      </c>
      <c r="C38" s="66" t="s">
        <v>89</v>
      </c>
      <c r="D38" s="66" t="s">
        <v>411</v>
      </c>
      <c r="E38" s="79">
        <v>10000</v>
      </c>
      <c r="F38" s="109">
        <v>0</v>
      </c>
      <c r="G38" s="479">
        <f>H38-F38</f>
        <v>8.02</v>
      </c>
      <c r="H38" s="78">
        <v>8.02</v>
      </c>
      <c r="I38" s="144">
        <f>SUM(H38)</f>
        <v>8.02</v>
      </c>
      <c r="J38" s="23"/>
    </row>
    <row r="39" spans="1:10" ht="16" x14ac:dyDescent="0.2">
      <c r="A39" s="63"/>
      <c r="B39" s="75"/>
      <c r="C39" s="66"/>
      <c r="D39" s="66"/>
      <c r="E39" s="79"/>
      <c r="F39" s="78"/>
      <c r="G39" s="277"/>
      <c r="H39" s="78"/>
      <c r="I39" s="78"/>
      <c r="J39" s="23"/>
    </row>
    <row r="40" spans="1:10" ht="16" x14ac:dyDescent="0.2">
      <c r="A40" s="63"/>
      <c r="B40" s="97">
        <v>2309</v>
      </c>
      <c r="C40" s="66" t="s">
        <v>867</v>
      </c>
      <c r="D40" s="66" t="s">
        <v>411</v>
      </c>
      <c r="E40" s="79">
        <v>10000</v>
      </c>
      <c r="F40" s="109">
        <v>0</v>
      </c>
      <c r="G40" s="479">
        <v>5.0199999999999996</v>
      </c>
      <c r="H40" s="78"/>
      <c r="I40" s="144">
        <v>5.0199999999999996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277"/>
      <c r="H41" s="78"/>
      <c r="I41" s="78"/>
      <c r="J41" s="23"/>
    </row>
    <row r="42" spans="1:10" ht="16" x14ac:dyDescent="0.2">
      <c r="A42" s="63"/>
      <c r="B42" s="75" t="s">
        <v>543</v>
      </c>
      <c r="C42" s="66" t="s">
        <v>138</v>
      </c>
      <c r="D42" s="66" t="s">
        <v>411</v>
      </c>
      <c r="E42" s="78">
        <v>10000</v>
      </c>
      <c r="F42" s="109">
        <v>0</v>
      </c>
      <c r="G42" s="479">
        <f>H42-F42</f>
        <v>2.0099999999999998</v>
      </c>
      <c r="H42" s="78">
        <v>2.0099999999999998</v>
      </c>
      <c r="I42" s="144">
        <f>SUM(H42:H43)</f>
        <v>2.4299999999999997</v>
      </c>
      <c r="J42" s="23"/>
    </row>
    <row r="43" spans="1:10" ht="16" x14ac:dyDescent="0.2">
      <c r="A43" s="63"/>
      <c r="B43" s="75" t="s">
        <v>543</v>
      </c>
      <c r="C43" s="66" t="s">
        <v>138</v>
      </c>
      <c r="D43" s="66" t="s">
        <v>413</v>
      </c>
      <c r="E43" s="78">
        <v>10000</v>
      </c>
      <c r="F43" s="109">
        <v>0.42</v>
      </c>
      <c r="G43" s="479"/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78"/>
      <c r="J44" s="23"/>
    </row>
    <row r="45" spans="1:10" ht="16" x14ac:dyDescent="0.2">
      <c r="A45" s="63"/>
      <c r="B45" s="75" t="s">
        <v>777</v>
      </c>
      <c r="C45" s="66" t="s">
        <v>969</v>
      </c>
      <c r="D45" s="66" t="s">
        <v>411</v>
      </c>
      <c r="E45" s="78">
        <v>10000</v>
      </c>
      <c r="F45" s="109">
        <v>0</v>
      </c>
      <c r="G45" s="479">
        <v>0.53</v>
      </c>
      <c r="H45" s="78">
        <v>0.53</v>
      </c>
      <c r="I45" s="144">
        <v>0.95</v>
      </c>
      <c r="J45" s="23"/>
    </row>
    <row r="46" spans="1:10" ht="16" x14ac:dyDescent="0.2">
      <c r="A46" s="63"/>
      <c r="B46" s="75" t="s">
        <v>777</v>
      </c>
      <c r="C46" s="66" t="s">
        <v>969</v>
      </c>
      <c r="D46" s="66" t="s">
        <v>413</v>
      </c>
      <c r="E46" s="78">
        <v>10000</v>
      </c>
      <c r="F46" s="109">
        <v>0.42</v>
      </c>
      <c r="G46" s="479">
        <v>0</v>
      </c>
      <c r="H46" s="78">
        <v>0.42</v>
      </c>
      <c r="I46" s="144"/>
      <c r="J46" s="23"/>
    </row>
    <row r="47" spans="1:10" ht="16" x14ac:dyDescent="0.2">
      <c r="A47" s="63"/>
      <c r="B47" s="75"/>
      <c r="C47" s="66"/>
      <c r="D47" s="66"/>
      <c r="E47" s="78"/>
      <c r="F47" s="78"/>
      <c r="G47" s="277"/>
      <c r="H47" s="78"/>
      <c r="I47" s="78"/>
      <c r="J47" s="23"/>
    </row>
    <row r="48" spans="1:10" ht="16" x14ac:dyDescent="0.2">
      <c r="A48" s="63"/>
      <c r="B48" s="75" t="s">
        <v>711</v>
      </c>
      <c r="C48" s="66" t="s">
        <v>703</v>
      </c>
      <c r="D48" s="66" t="s">
        <v>411</v>
      </c>
      <c r="E48" s="78">
        <v>10000</v>
      </c>
      <c r="F48" s="109">
        <v>0</v>
      </c>
      <c r="G48" s="479">
        <f>H48-F48</f>
        <v>0.66</v>
      </c>
      <c r="H48" s="78">
        <v>0.66</v>
      </c>
      <c r="I48" s="144">
        <f>H48</f>
        <v>0.66</v>
      </c>
      <c r="J48" s="23"/>
    </row>
    <row r="49" spans="1:13" ht="16" x14ac:dyDescent="0.2">
      <c r="A49" s="63"/>
      <c r="B49" s="75"/>
      <c r="C49" s="66"/>
      <c r="D49" s="66"/>
      <c r="E49" s="79"/>
      <c r="F49" s="78"/>
      <c r="G49" s="277"/>
      <c r="H49" s="78"/>
      <c r="I49" s="78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411</v>
      </c>
      <c r="E50" s="78">
        <v>100000</v>
      </c>
      <c r="F50" s="109">
        <f>H50-G50</f>
        <v>18.090000000000003</v>
      </c>
      <c r="G50" s="479">
        <v>2.0099999999999998</v>
      </c>
      <c r="H50" s="78">
        <v>20.100000000000001</v>
      </c>
      <c r="I50" s="144">
        <f>SUM(H50:H55)</f>
        <v>66.3</v>
      </c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417</v>
      </c>
      <c r="E51" s="78">
        <v>50000</v>
      </c>
      <c r="F51" s="109">
        <v>33.85</v>
      </c>
      <c r="G51" s="479"/>
      <c r="H51" s="78">
        <f>F51</f>
        <v>33.85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412</v>
      </c>
      <c r="E52" s="79">
        <v>10000</v>
      </c>
      <c r="F52" s="109">
        <v>3.42</v>
      </c>
      <c r="G52" s="479"/>
      <c r="H52" s="78">
        <f>F52</f>
        <v>3.42</v>
      </c>
      <c r="I52" s="144"/>
      <c r="J52" s="23"/>
    </row>
    <row r="53" spans="1:13" ht="16" x14ac:dyDescent="0.2">
      <c r="A53" s="63"/>
      <c r="B53" s="75" t="s">
        <v>544</v>
      </c>
      <c r="C53" s="66" t="s">
        <v>139</v>
      </c>
      <c r="D53" s="66" t="s">
        <v>413</v>
      </c>
      <c r="E53" s="79">
        <v>100000</v>
      </c>
      <c r="F53" s="109">
        <v>4.18</v>
      </c>
      <c r="G53" s="479"/>
      <c r="H53" s="78">
        <f>F53</f>
        <v>4.18</v>
      </c>
      <c r="I53" s="144"/>
      <c r="J53" s="23"/>
    </row>
    <row r="54" spans="1:13" ht="16" x14ac:dyDescent="0.2">
      <c r="A54" s="63"/>
      <c r="B54" s="75" t="s">
        <v>544</v>
      </c>
      <c r="C54" s="66" t="s">
        <v>139</v>
      </c>
      <c r="D54" s="66" t="s">
        <v>418</v>
      </c>
      <c r="E54" s="78">
        <v>100000</v>
      </c>
      <c r="F54" s="109">
        <v>4.4000000000000004</v>
      </c>
      <c r="G54" s="479"/>
      <c r="H54" s="78">
        <f>F54</f>
        <v>4.4000000000000004</v>
      </c>
      <c r="I54" s="144"/>
      <c r="J54" s="23"/>
    </row>
    <row r="55" spans="1:13" ht="16" x14ac:dyDescent="0.2">
      <c r="A55" s="63"/>
      <c r="B55" s="75" t="s">
        <v>544</v>
      </c>
      <c r="C55" s="66" t="s">
        <v>139</v>
      </c>
      <c r="D55" s="66" t="s">
        <v>414</v>
      </c>
      <c r="E55" s="79">
        <v>10000</v>
      </c>
      <c r="F55" s="109">
        <v>0.35</v>
      </c>
      <c r="G55" s="479"/>
      <c r="H55" s="78">
        <f>F55</f>
        <v>0.35</v>
      </c>
      <c r="I55" s="144"/>
      <c r="J55" s="579"/>
    </row>
    <row r="56" spans="1:13" ht="16" x14ac:dyDescent="0.2">
      <c r="A56" s="63"/>
      <c r="B56" s="75"/>
      <c r="C56" s="66"/>
      <c r="D56" s="66"/>
      <c r="E56" s="79"/>
      <c r="F56" s="78"/>
      <c r="G56" s="277"/>
      <c r="H56" s="78"/>
      <c r="I56" s="78"/>
      <c r="J56" s="579"/>
      <c r="L56" s="580"/>
      <c r="M56" s="580"/>
    </row>
    <row r="57" spans="1:13" ht="16" x14ac:dyDescent="0.2">
      <c r="A57" s="63"/>
      <c r="B57" s="75" t="s">
        <v>545</v>
      </c>
      <c r="C57" s="66" t="s">
        <v>217</v>
      </c>
      <c r="D57" s="66" t="s">
        <v>411</v>
      </c>
      <c r="E57" s="78">
        <v>240000</v>
      </c>
      <c r="F57" s="109">
        <v>28.98</v>
      </c>
      <c r="G57" s="479">
        <v>1.26</v>
      </c>
      <c r="H57" s="78">
        <f>F57+G57</f>
        <v>30.240000000000002</v>
      </c>
      <c r="I57" s="144">
        <f>SUM(H57:H58)</f>
        <v>30.660000000000004</v>
      </c>
      <c r="J57" s="23"/>
    </row>
    <row r="58" spans="1:13" ht="16" x14ac:dyDescent="0.2">
      <c r="A58" s="63"/>
      <c r="B58" s="75" t="s">
        <v>545</v>
      </c>
      <c r="C58" s="66" t="s">
        <v>217</v>
      </c>
      <c r="D58" s="66" t="s">
        <v>413</v>
      </c>
      <c r="E58" s="78">
        <v>10000</v>
      </c>
      <c r="F58" s="109">
        <v>0.42</v>
      </c>
      <c r="G58" s="479"/>
      <c r="H58" s="78">
        <f>F58</f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78"/>
      <c r="G59" s="277"/>
      <c r="H59" s="78"/>
      <c r="I59" s="78"/>
      <c r="J59" s="23"/>
    </row>
    <row r="60" spans="1:13" ht="16" x14ac:dyDescent="0.2">
      <c r="A60" s="63"/>
      <c r="B60" s="75" t="s">
        <v>869</v>
      </c>
      <c r="C60" s="66" t="s">
        <v>843</v>
      </c>
      <c r="D60" s="66" t="s">
        <v>411</v>
      </c>
      <c r="E60" s="78">
        <v>10000</v>
      </c>
      <c r="F60" s="109">
        <v>0</v>
      </c>
      <c r="G60" s="479">
        <v>0.91</v>
      </c>
      <c r="H60" s="78">
        <v>0.91</v>
      </c>
      <c r="I60" s="144">
        <f>G60+F61</f>
        <v>1.33</v>
      </c>
      <c r="J60" s="23"/>
    </row>
    <row r="61" spans="1:13" ht="16" x14ac:dyDescent="0.2">
      <c r="A61" s="63"/>
      <c r="B61" s="97">
        <v>2302</v>
      </c>
      <c r="C61" s="66" t="s">
        <v>843</v>
      </c>
      <c r="D61" s="66" t="s">
        <v>413</v>
      </c>
      <c r="E61" s="78">
        <v>10000</v>
      </c>
      <c r="F61" s="109">
        <v>0.42</v>
      </c>
      <c r="G61" s="479"/>
      <c r="H61" s="78">
        <v>0.42</v>
      </c>
      <c r="I61" s="144"/>
      <c r="J61" s="23"/>
    </row>
    <row r="62" spans="1:13" ht="16" x14ac:dyDescent="0.2">
      <c r="A62" s="63"/>
      <c r="B62" s="75"/>
      <c r="C62" s="66"/>
      <c r="D62" s="66"/>
      <c r="E62" s="78"/>
      <c r="F62" s="78"/>
      <c r="G62" s="277"/>
      <c r="H62" s="78"/>
      <c r="I62" s="78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411</v>
      </c>
      <c r="E63" s="78">
        <v>200000</v>
      </c>
      <c r="F63" s="109">
        <v>23.94</v>
      </c>
      <c r="G63" s="479">
        <v>1.26</v>
      </c>
      <c r="H63" s="78">
        <f>SUM(G63,F63)</f>
        <v>25.200000000000003</v>
      </c>
      <c r="I63" s="144">
        <f>SUM(H63:H66)</f>
        <v>38.32</v>
      </c>
      <c r="J63" s="23"/>
    </row>
    <row r="64" spans="1:13" ht="16" x14ac:dyDescent="0.2">
      <c r="A64" s="63"/>
      <c r="B64" s="75" t="s">
        <v>817</v>
      </c>
      <c r="C64" s="66" t="s">
        <v>811</v>
      </c>
      <c r="D64" s="66" t="s">
        <v>417</v>
      </c>
      <c r="E64" s="78">
        <v>50000</v>
      </c>
      <c r="F64" s="109">
        <v>9.0500000000000007</v>
      </c>
      <c r="G64" s="479">
        <v>0</v>
      </c>
      <c r="H64" s="78">
        <v>9.0500000000000007</v>
      </c>
      <c r="I64" s="144"/>
      <c r="J64" s="23"/>
    </row>
    <row r="65" spans="1:17" ht="16" x14ac:dyDescent="0.2">
      <c r="A65" s="63"/>
      <c r="B65" s="75" t="s">
        <v>817</v>
      </c>
      <c r="C65" s="66" t="s">
        <v>811</v>
      </c>
      <c r="D65" s="66" t="s">
        <v>413</v>
      </c>
      <c r="E65" s="78">
        <v>50000</v>
      </c>
      <c r="F65" s="109">
        <v>2.09</v>
      </c>
      <c r="G65" s="479"/>
      <c r="H65" s="78">
        <v>2.09</v>
      </c>
      <c r="I65" s="144"/>
      <c r="J65" s="23"/>
    </row>
    <row r="66" spans="1:17" ht="16" x14ac:dyDescent="0.2">
      <c r="A66" s="63"/>
      <c r="B66" s="75" t="s">
        <v>817</v>
      </c>
      <c r="C66" s="66" t="s">
        <v>811</v>
      </c>
      <c r="D66" s="66" t="s">
        <v>418</v>
      </c>
      <c r="E66" s="78">
        <v>45000</v>
      </c>
      <c r="F66" s="109">
        <v>1.98</v>
      </c>
      <c r="G66" s="479"/>
      <c r="H66" s="78">
        <v>1.98</v>
      </c>
      <c r="I66" s="144"/>
      <c r="J66" s="23"/>
    </row>
    <row r="67" spans="1:17" ht="16" x14ac:dyDescent="0.2">
      <c r="A67" s="63"/>
      <c r="B67" s="75"/>
      <c r="C67" s="66"/>
      <c r="D67" s="66"/>
      <c r="E67" s="78"/>
      <c r="F67" s="78"/>
      <c r="G67" s="277"/>
      <c r="H67" s="78"/>
      <c r="I67" s="78"/>
      <c r="J67" s="23"/>
    </row>
    <row r="68" spans="1:17" ht="16" x14ac:dyDescent="0.2">
      <c r="A68" s="63"/>
      <c r="B68" s="75" t="s">
        <v>1128</v>
      </c>
      <c r="C68" s="66" t="s">
        <v>1129</v>
      </c>
      <c r="D68" s="66" t="s">
        <v>411</v>
      </c>
      <c r="E68" s="78">
        <v>10000</v>
      </c>
      <c r="F68" s="109">
        <v>0</v>
      </c>
      <c r="G68" s="479">
        <v>2.0099999999999998</v>
      </c>
      <c r="H68" s="78">
        <v>2.0099999999999998</v>
      </c>
      <c r="I68" s="144">
        <v>2.0099999999999998</v>
      </c>
      <c r="J68" s="23"/>
    </row>
    <row r="69" spans="1:17" ht="16" x14ac:dyDescent="0.2">
      <c r="A69" s="63"/>
      <c r="B69" s="75"/>
      <c r="C69" s="66"/>
      <c r="D69" s="66"/>
      <c r="E69" s="78"/>
      <c r="F69" s="78"/>
      <c r="G69" s="277"/>
      <c r="H69" s="78"/>
      <c r="I69" s="78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411</v>
      </c>
      <c r="E70" s="78">
        <v>100000</v>
      </c>
      <c r="F70" s="109">
        <v>5.94</v>
      </c>
      <c r="G70" s="479">
        <v>0.66</v>
      </c>
      <c r="H70" s="78">
        <v>6.6</v>
      </c>
      <c r="I70" s="144">
        <f>SUM(H70:H73)</f>
        <v>36.36</v>
      </c>
      <c r="J70" s="23"/>
    </row>
    <row r="71" spans="1:17" ht="16" x14ac:dyDescent="0.2">
      <c r="A71" s="63"/>
      <c r="B71" s="75" t="s">
        <v>931</v>
      </c>
      <c r="C71" s="66" t="s">
        <v>932</v>
      </c>
      <c r="D71" s="66" t="s">
        <v>417</v>
      </c>
      <c r="E71" s="78">
        <v>100000</v>
      </c>
      <c r="F71" s="109">
        <v>12.6</v>
      </c>
      <c r="G71" s="479"/>
      <c r="H71" s="78">
        <v>12.6</v>
      </c>
      <c r="I71" s="144"/>
      <c r="J71" s="560"/>
      <c r="N71">
        <v>0</v>
      </c>
      <c r="O71">
        <v>0</v>
      </c>
      <c r="Q71">
        <v>0</v>
      </c>
    </row>
    <row r="72" spans="1:17" ht="16" x14ac:dyDescent="0.2">
      <c r="A72" s="63"/>
      <c r="B72" s="75" t="s">
        <v>931</v>
      </c>
      <c r="C72" s="66" t="s">
        <v>932</v>
      </c>
      <c r="D72" s="66" t="s">
        <v>413</v>
      </c>
      <c r="E72" s="157">
        <v>200000</v>
      </c>
      <c r="F72" s="109">
        <v>8.36</v>
      </c>
      <c r="G72" s="479"/>
      <c r="H72" s="78">
        <v>8.36</v>
      </c>
      <c r="I72" s="144"/>
      <c r="J72" s="23"/>
    </row>
    <row r="73" spans="1:17" ht="16" x14ac:dyDescent="0.2">
      <c r="A73" s="63"/>
      <c r="B73" s="75" t="s">
        <v>931</v>
      </c>
      <c r="C73" s="66" t="s">
        <v>932</v>
      </c>
      <c r="D73" s="66" t="s">
        <v>418</v>
      </c>
      <c r="E73" s="78">
        <v>200000</v>
      </c>
      <c r="F73" s="109">
        <v>8.8000000000000007</v>
      </c>
      <c r="G73" s="479"/>
      <c r="H73" s="78">
        <v>8.8000000000000007</v>
      </c>
      <c r="I73" s="144"/>
      <c r="J73" s="23"/>
    </row>
    <row r="74" spans="1:17" ht="16" x14ac:dyDescent="0.2">
      <c r="A74" s="63"/>
      <c r="B74" s="75"/>
      <c r="C74" s="66"/>
      <c r="D74" s="66"/>
      <c r="E74" s="78"/>
      <c r="F74" s="78"/>
      <c r="G74" s="277"/>
      <c r="H74" s="78"/>
      <c r="I74" s="78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411</v>
      </c>
      <c r="E75" s="79">
        <v>50000</v>
      </c>
      <c r="F75" s="109">
        <v>32.08</v>
      </c>
      <c r="G75" s="479">
        <v>8.02</v>
      </c>
      <c r="H75" s="78">
        <f>SUM(F75:G75)</f>
        <v>40.099999999999994</v>
      </c>
      <c r="I75" s="144">
        <f>SUM(H75:H78)</f>
        <v>95.399999999999991</v>
      </c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417</v>
      </c>
      <c r="E76" s="79">
        <v>50000</v>
      </c>
      <c r="F76" s="109">
        <v>33.85</v>
      </c>
      <c r="G76" s="479"/>
      <c r="H76" s="78">
        <f>F76</f>
        <v>33.85</v>
      </c>
      <c r="I76" s="144"/>
      <c r="J76" s="23"/>
    </row>
    <row r="77" spans="1:17" ht="16" x14ac:dyDescent="0.2">
      <c r="A77" s="63"/>
      <c r="B77" s="75" t="s">
        <v>548</v>
      </c>
      <c r="C77" s="66" t="s">
        <v>178</v>
      </c>
      <c r="D77" s="66" t="s">
        <v>413</v>
      </c>
      <c r="E77" s="79">
        <v>250000</v>
      </c>
      <c r="F77" s="109">
        <v>10.45</v>
      </c>
      <c r="G77" s="479"/>
      <c r="H77" s="78">
        <f>F77</f>
        <v>10.45</v>
      </c>
      <c r="I77" s="144"/>
      <c r="J77" s="23"/>
    </row>
    <row r="78" spans="1:17" ht="16" x14ac:dyDescent="0.2">
      <c r="A78" s="63"/>
      <c r="B78" s="75" t="s">
        <v>548</v>
      </c>
      <c r="C78" s="66" t="s">
        <v>178</v>
      </c>
      <c r="D78" s="66" t="s">
        <v>418</v>
      </c>
      <c r="E78" s="78">
        <v>250000</v>
      </c>
      <c r="F78" s="109">
        <v>11</v>
      </c>
      <c r="G78" s="479"/>
      <c r="H78" s="78">
        <f>F78</f>
        <v>11</v>
      </c>
      <c r="I78" s="144"/>
      <c r="J78" s="23"/>
    </row>
    <row r="79" spans="1:17" ht="16" x14ac:dyDescent="0.2">
      <c r="A79" s="63"/>
      <c r="B79" s="75"/>
      <c r="C79" s="66"/>
      <c r="D79" s="66"/>
      <c r="E79" s="79"/>
      <c r="F79" s="78"/>
      <c r="G79" s="277"/>
      <c r="H79" s="78"/>
      <c r="I79" s="78"/>
      <c r="J79" s="23"/>
    </row>
    <row r="80" spans="1:17" ht="16" x14ac:dyDescent="0.2">
      <c r="A80" s="63"/>
      <c r="B80" s="75" t="s">
        <v>549</v>
      </c>
      <c r="C80" s="66" t="s">
        <v>325</v>
      </c>
      <c r="D80" s="66" t="s">
        <v>411</v>
      </c>
      <c r="E80" s="201">
        <v>250000</v>
      </c>
      <c r="F80" s="109">
        <v>30.24</v>
      </c>
      <c r="G80" s="479">
        <v>1.26</v>
      </c>
      <c r="H80" s="78">
        <f>SUM(G80,F80)</f>
        <v>31.5</v>
      </c>
      <c r="I80" s="144">
        <f>SUM(H80:H81)</f>
        <v>52.4</v>
      </c>
      <c r="J80" s="200"/>
    </row>
    <row r="81" spans="1:10" ht="16" x14ac:dyDescent="0.2">
      <c r="A81" s="63"/>
      <c r="B81" s="75" t="s">
        <v>549</v>
      </c>
      <c r="C81" s="66" t="s">
        <v>325</v>
      </c>
      <c r="D81" s="66" t="s">
        <v>413</v>
      </c>
      <c r="E81" s="78">
        <v>500000</v>
      </c>
      <c r="F81" s="109">
        <v>20.9</v>
      </c>
      <c r="G81" s="479"/>
      <c r="H81" s="78">
        <f>F81</f>
        <v>20.9</v>
      </c>
      <c r="I81" s="144"/>
      <c r="J81" s="23"/>
    </row>
    <row r="82" spans="1:10" ht="16" x14ac:dyDescent="0.2">
      <c r="A82" s="63"/>
      <c r="B82" s="75"/>
      <c r="C82" s="66"/>
      <c r="D82" s="66"/>
      <c r="E82" s="78"/>
      <c r="F82" s="78"/>
      <c r="G82" s="277"/>
      <c r="H82" s="78"/>
      <c r="I82" s="78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411</v>
      </c>
      <c r="E83" s="78">
        <v>50000</v>
      </c>
      <c r="F83" s="109">
        <v>3.64</v>
      </c>
      <c r="G83" s="479">
        <v>0.66</v>
      </c>
      <c r="H83" s="78">
        <v>4.55</v>
      </c>
      <c r="I83" s="144">
        <f>SUM(H83:H88)</f>
        <v>25.950000000000003</v>
      </c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417</v>
      </c>
      <c r="E84" s="78">
        <v>50000</v>
      </c>
      <c r="F84" s="109">
        <v>9.0500000000000007</v>
      </c>
      <c r="G84" s="479"/>
      <c r="H84" s="78">
        <f>F84</f>
        <v>9.0500000000000007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412</v>
      </c>
      <c r="E85" s="78">
        <v>10000</v>
      </c>
      <c r="F85" s="109">
        <v>3.42</v>
      </c>
      <c r="G85" s="479"/>
      <c r="H85" s="78">
        <f>F85</f>
        <v>3.42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413</v>
      </c>
      <c r="E86" s="78">
        <v>100000</v>
      </c>
      <c r="F86" s="109">
        <v>4.18</v>
      </c>
      <c r="G86" s="479"/>
      <c r="H86" s="78">
        <f>F86</f>
        <v>4.18</v>
      </c>
      <c r="I86" s="144"/>
      <c r="J86" s="23"/>
    </row>
    <row r="87" spans="1:10" ht="16" x14ac:dyDescent="0.2">
      <c r="A87" s="63"/>
      <c r="B87" s="75" t="s">
        <v>550</v>
      </c>
      <c r="C87" s="66" t="s">
        <v>79</v>
      </c>
      <c r="D87" s="66" t="s">
        <v>418</v>
      </c>
      <c r="E87" s="78">
        <v>100000</v>
      </c>
      <c r="F87" s="109">
        <v>4.4000000000000004</v>
      </c>
      <c r="G87" s="479"/>
      <c r="H87" s="78">
        <f>F87</f>
        <v>4.4000000000000004</v>
      </c>
      <c r="I87" s="144"/>
      <c r="J87" s="23"/>
    </row>
    <row r="88" spans="1:10" ht="16" x14ac:dyDescent="0.2">
      <c r="A88" s="63"/>
      <c r="B88" s="75" t="s">
        <v>550</v>
      </c>
      <c r="C88" s="66" t="s">
        <v>79</v>
      </c>
      <c r="D88" s="66" t="s">
        <v>414</v>
      </c>
      <c r="E88" s="79">
        <v>10000</v>
      </c>
      <c r="F88" s="109">
        <v>0.35</v>
      </c>
      <c r="G88" s="479"/>
      <c r="H88" s="78">
        <f>F88</f>
        <v>0.35</v>
      </c>
      <c r="I88" s="144"/>
      <c r="J88" s="23"/>
    </row>
    <row r="89" spans="1:10" ht="17" customHeight="1" x14ac:dyDescent="0.2">
      <c r="A89" s="63"/>
      <c r="B89" s="75"/>
      <c r="C89" s="66"/>
      <c r="D89" s="66"/>
      <c r="E89" s="79"/>
      <c r="F89" s="78"/>
      <c r="G89" s="277"/>
      <c r="H89" s="78"/>
      <c r="I89" s="78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411</v>
      </c>
      <c r="E90" s="79">
        <v>200000</v>
      </c>
      <c r="F90" s="109">
        <v>23.94</v>
      </c>
      <c r="G90" s="479">
        <v>1.26</v>
      </c>
      <c r="H90" s="78">
        <v>25.2</v>
      </c>
      <c r="I90" s="144">
        <f>SUM(H90:H93)</f>
        <v>37.33</v>
      </c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412</v>
      </c>
      <c r="E91" s="79">
        <v>10000</v>
      </c>
      <c r="F91" s="109">
        <v>3.42</v>
      </c>
      <c r="G91" s="479"/>
      <c r="H91" s="78">
        <v>3.42</v>
      </c>
      <c r="I91" s="144"/>
      <c r="J91" s="23"/>
    </row>
    <row r="92" spans="1:10" ht="17" customHeight="1" x14ac:dyDescent="0.2">
      <c r="A92" s="63"/>
      <c r="B92" s="75" t="s">
        <v>902</v>
      </c>
      <c r="C92" s="66" t="s">
        <v>903</v>
      </c>
      <c r="D92" s="66" t="s">
        <v>413</v>
      </c>
      <c r="E92" s="79">
        <v>200000</v>
      </c>
      <c r="F92" s="109">
        <v>8.36</v>
      </c>
      <c r="G92" s="479"/>
      <c r="H92" s="78">
        <v>8.36</v>
      </c>
      <c r="I92" s="144"/>
      <c r="J92" s="23"/>
    </row>
    <row r="93" spans="1:10" ht="17" customHeight="1" x14ac:dyDescent="0.2">
      <c r="A93" s="63"/>
      <c r="B93" s="75" t="s">
        <v>902</v>
      </c>
      <c r="C93" s="66" t="s">
        <v>903</v>
      </c>
      <c r="D93" s="66" t="s">
        <v>414</v>
      </c>
      <c r="E93" s="79">
        <v>10000</v>
      </c>
      <c r="F93" s="109">
        <v>0.35</v>
      </c>
      <c r="G93" s="479"/>
      <c r="H93" s="78">
        <v>0.35</v>
      </c>
      <c r="I93" s="144"/>
      <c r="J93" s="23"/>
    </row>
    <row r="94" spans="1:10" ht="16" x14ac:dyDescent="0.2">
      <c r="A94" s="63"/>
      <c r="B94" s="75"/>
      <c r="C94" s="66"/>
      <c r="D94" s="66"/>
      <c r="E94" s="79"/>
      <c r="F94" s="78"/>
      <c r="G94" s="277"/>
      <c r="H94" s="78"/>
      <c r="I94" s="78"/>
      <c r="J94" s="23"/>
    </row>
    <row r="95" spans="1:10" ht="16" x14ac:dyDescent="0.2">
      <c r="A95" s="63"/>
      <c r="B95" s="75" t="s">
        <v>551</v>
      </c>
      <c r="C95" s="66" t="s">
        <v>80</v>
      </c>
      <c r="D95" s="66" t="s">
        <v>411</v>
      </c>
      <c r="E95" s="78">
        <v>300000</v>
      </c>
      <c r="F95" s="109">
        <v>26.39</v>
      </c>
      <c r="G95" s="479">
        <v>0.91</v>
      </c>
      <c r="H95" s="78">
        <v>27.3</v>
      </c>
      <c r="I95" s="144">
        <f>SUM(H95:H96)</f>
        <v>39.840000000000003</v>
      </c>
      <c r="J95" s="23"/>
    </row>
    <row r="96" spans="1:10" ht="16" x14ac:dyDescent="0.2">
      <c r="A96" s="63"/>
      <c r="B96" s="75" t="s">
        <v>551</v>
      </c>
      <c r="C96" s="66" t="s">
        <v>80</v>
      </c>
      <c r="D96" s="66" t="s">
        <v>413</v>
      </c>
      <c r="E96" s="78">
        <v>300000</v>
      </c>
      <c r="F96" s="109">
        <v>12.54</v>
      </c>
      <c r="G96" s="479"/>
      <c r="H96" s="78">
        <f>F96</f>
        <v>12.54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78"/>
      <c r="J97" s="23"/>
    </row>
    <row r="98" spans="1:10" ht="16" x14ac:dyDescent="0.2">
      <c r="A98" s="63"/>
      <c r="B98" s="257" t="s">
        <v>900</v>
      </c>
      <c r="C98" s="167" t="s">
        <v>901</v>
      </c>
      <c r="D98" s="66" t="s">
        <v>411</v>
      </c>
      <c r="E98" s="78">
        <v>200000</v>
      </c>
      <c r="F98" s="109">
        <v>10.07</v>
      </c>
      <c r="G98" s="479">
        <v>0.53</v>
      </c>
      <c r="H98" s="78">
        <f>SUM(G98,F98)</f>
        <v>10.6</v>
      </c>
      <c r="I98" s="144">
        <f>SUM(H99,H98)</f>
        <v>18.96</v>
      </c>
      <c r="J98" s="23"/>
    </row>
    <row r="99" spans="1:10" ht="16" x14ac:dyDescent="0.2">
      <c r="A99" s="63"/>
      <c r="B99" s="257" t="s">
        <v>900</v>
      </c>
      <c r="C99" s="167" t="s">
        <v>901</v>
      </c>
      <c r="D99" s="66" t="s">
        <v>413</v>
      </c>
      <c r="E99" s="78">
        <v>200000</v>
      </c>
      <c r="F99" s="109">
        <v>8.36</v>
      </c>
      <c r="G99" s="479"/>
      <c r="H99" s="78">
        <v>8.36</v>
      </c>
      <c r="I99" s="144"/>
      <c r="J99" s="23"/>
    </row>
    <row r="100" spans="1:10" ht="16" x14ac:dyDescent="0.2">
      <c r="A100" s="63"/>
      <c r="B100" s="257"/>
      <c r="C100" s="167"/>
      <c r="D100" s="66"/>
      <c r="E100" s="78"/>
      <c r="F100" s="78"/>
      <c r="G100" s="277"/>
      <c r="H100" s="78"/>
      <c r="I100" s="78"/>
      <c r="J100" s="23"/>
    </row>
    <row r="101" spans="1:10" ht="16" x14ac:dyDescent="0.2">
      <c r="A101" s="63"/>
      <c r="B101" s="257" t="s">
        <v>899</v>
      </c>
      <c r="C101" s="167" t="s">
        <v>844</v>
      </c>
      <c r="D101" s="66" t="s">
        <v>411</v>
      </c>
      <c r="E101" s="78">
        <v>10000</v>
      </c>
      <c r="F101" s="109"/>
      <c r="G101" s="144">
        <v>0.66</v>
      </c>
      <c r="H101" s="78">
        <v>0.66</v>
      </c>
      <c r="I101" s="144">
        <f>G101+F102</f>
        <v>1.08</v>
      </c>
      <c r="J101" s="23"/>
    </row>
    <row r="102" spans="1:10" ht="16" x14ac:dyDescent="0.2">
      <c r="A102" s="63"/>
      <c r="B102" s="257" t="s">
        <v>899</v>
      </c>
      <c r="C102" s="167" t="s">
        <v>844</v>
      </c>
      <c r="D102" s="66" t="s">
        <v>413</v>
      </c>
      <c r="E102" s="78">
        <v>10000</v>
      </c>
      <c r="F102" s="109">
        <v>0.42</v>
      </c>
      <c r="G102" s="479"/>
      <c r="H102" s="78">
        <v>0.42</v>
      </c>
      <c r="I102" s="144"/>
      <c r="J102" s="23"/>
    </row>
    <row r="103" spans="1:10" ht="16" x14ac:dyDescent="0.2">
      <c r="A103" s="63"/>
      <c r="B103" s="257"/>
      <c r="C103" s="167"/>
      <c r="D103" s="66"/>
      <c r="E103" s="79"/>
      <c r="F103" s="78"/>
      <c r="G103" s="277"/>
      <c r="H103" s="78"/>
      <c r="I103" s="78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411</v>
      </c>
      <c r="E104" s="79">
        <v>100000</v>
      </c>
      <c r="F104" s="254">
        <v>27.72</v>
      </c>
      <c r="G104" s="478">
        <v>3.08</v>
      </c>
      <c r="H104" s="78">
        <f>SUM(F104:G104)</f>
        <v>30.799999999999997</v>
      </c>
      <c r="I104" s="144">
        <f>SUM(H104:H108)</f>
        <v>43.15</v>
      </c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412</v>
      </c>
      <c r="E105" s="79">
        <v>10000</v>
      </c>
      <c r="F105" s="109">
        <v>3.42</v>
      </c>
      <c r="G105" s="479"/>
      <c r="H105" s="78">
        <f>F105</f>
        <v>3.42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413</v>
      </c>
      <c r="E106" s="79">
        <v>100000</v>
      </c>
      <c r="F106" s="109">
        <v>4.18</v>
      </c>
      <c r="G106" s="479"/>
      <c r="H106" s="78">
        <f>F106</f>
        <v>4.18</v>
      </c>
      <c r="I106" s="144"/>
      <c r="J106" s="23"/>
    </row>
    <row r="107" spans="1:10" ht="16" x14ac:dyDescent="0.2">
      <c r="A107" s="63"/>
      <c r="B107" s="75" t="s">
        <v>552</v>
      </c>
      <c r="C107" s="66" t="s">
        <v>64</v>
      </c>
      <c r="D107" s="66" t="s">
        <v>418</v>
      </c>
      <c r="E107" s="78">
        <v>100000</v>
      </c>
      <c r="F107" s="109">
        <v>4.4000000000000004</v>
      </c>
      <c r="G107" s="479"/>
      <c r="H107" s="78">
        <f>F107</f>
        <v>4.4000000000000004</v>
      </c>
      <c r="I107" s="144"/>
      <c r="J107" s="23"/>
    </row>
    <row r="108" spans="1:10" ht="16" x14ac:dyDescent="0.2">
      <c r="A108" s="63"/>
      <c r="B108" s="75" t="s">
        <v>552</v>
      </c>
      <c r="C108" s="66" t="s">
        <v>64</v>
      </c>
      <c r="D108" s="66" t="s">
        <v>414</v>
      </c>
      <c r="E108" s="79">
        <v>10000</v>
      </c>
      <c r="F108" s="109">
        <v>0.35</v>
      </c>
      <c r="G108" s="479"/>
      <c r="H108" s="78">
        <f>F108</f>
        <v>0.35</v>
      </c>
      <c r="I108" s="144"/>
      <c r="J108" s="23"/>
    </row>
    <row r="109" spans="1:10" ht="16" x14ac:dyDescent="0.2">
      <c r="A109" s="63"/>
      <c r="B109" s="75"/>
      <c r="C109" s="66"/>
      <c r="D109" s="66"/>
      <c r="E109" s="79"/>
      <c r="F109" s="78"/>
      <c r="G109" s="277"/>
      <c r="H109" s="78"/>
      <c r="I109" s="78"/>
      <c r="J109" s="23"/>
    </row>
    <row r="110" spans="1:10" ht="16" x14ac:dyDescent="0.2">
      <c r="A110" s="63"/>
      <c r="B110" s="75" t="s">
        <v>553</v>
      </c>
      <c r="C110" s="66" t="s">
        <v>218</v>
      </c>
      <c r="D110" s="66" t="s">
        <v>411</v>
      </c>
      <c r="E110" s="79">
        <v>10000</v>
      </c>
      <c r="F110" s="109">
        <v>0</v>
      </c>
      <c r="G110" s="479">
        <f>H110-F110</f>
        <v>5.0199999999999996</v>
      </c>
      <c r="H110" s="78">
        <v>5.0199999999999996</v>
      </c>
      <c r="I110" s="144">
        <f>H110</f>
        <v>5.0199999999999996</v>
      </c>
      <c r="J110" s="23"/>
    </row>
    <row r="111" spans="1:10" ht="16" x14ac:dyDescent="0.2">
      <c r="A111" s="63"/>
      <c r="B111" s="75"/>
      <c r="C111" s="66"/>
      <c r="D111" s="66"/>
      <c r="E111" s="79"/>
      <c r="F111" s="78"/>
      <c r="G111" s="277"/>
      <c r="H111" s="78"/>
      <c r="I111" s="78"/>
      <c r="J111" s="23"/>
    </row>
    <row r="112" spans="1:10" ht="16" x14ac:dyDescent="0.2">
      <c r="A112" s="63"/>
      <c r="B112" s="75" t="s">
        <v>422</v>
      </c>
      <c r="C112" s="66" t="s">
        <v>420</v>
      </c>
      <c r="D112" s="66" t="s">
        <v>411</v>
      </c>
      <c r="E112" s="79">
        <v>10000</v>
      </c>
      <c r="F112" s="109">
        <v>0</v>
      </c>
      <c r="G112" s="478">
        <v>5.0199999999999996</v>
      </c>
      <c r="H112" s="78">
        <f>SUM(F112:G112)</f>
        <v>5.0199999999999996</v>
      </c>
      <c r="I112" s="144">
        <f>SUM(H112:H113)</f>
        <v>7.1099999999999994</v>
      </c>
      <c r="J112" s="23"/>
    </row>
    <row r="113" spans="1:10" ht="16" x14ac:dyDescent="0.2">
      <c r="A113" s="75"/>
      <c r="B113" s="75" t="s">
        <v>422</v>
      </c>
      <c r="C113" s="66" t="s">
        <v>420</v>
      </c>
      <c r="D113" s="66" t="s">
        <v>413</v>
      </c>
      <c r="E113" s="79">
        <v>50000</v>
      </c>
      <c r="F113" s="109">
        <v>2.09</v>
      </c>
      <c r="G113" s="479"/>
      <c r="H113" s="78">
        <f>F113</f>
        <v>2.09</v>
      </c>
      <c r="I113" s="144"/>
      <c r="J113" s="23"/>
    </row>
    <row r="114" spans="1:10" ht="16" x14ac:dyDescent="0.2">
      <c r="A114" s="75"/>
      <c r="B114" s="75"/>
      <c r="C114" s="66"/>
      <c r="D114" s="66"/>
      <c r="E114" s="79"/>
      <c r="F114" s="78"/>
      <c r="G114" s="277"/>
      <c r="H114" s="78"/>
      <c r="I114" s="78"/>
      <c r="J114" s="23"/>
    </row>
    <row r="115" spans="1:10" ht="16" x14ac:dyDescent="0.2">
      <c r="A115" s="75"/>
      <c r="B115" s="75" t="s">
        <v>712</v>
      </c>
      <c r="C115" s="66" t="s">
        <v>706</v>
      </c>
      <c r="D115" s="66" t="s">
        <v>411</v>
      </c>
      <c r="E115" s="79">
        <v>10000</v>
      </c>
      <c r="F115" s="109">
        <v>0</v>
      </c>
      <c r="G115" s="479">
        <f>H115-F115</f>
        <v>0.91</v>
      </c>
      <c r="H115" s="78">
        <v>0.91</v>
      </c>
      <c r="I115" s="144">
        <f>SUM(H116,H115,)</f>
        <v>1.33</v>
      </c>
      <c r="J115" s="23"/>
    </row>
    <row r="116" spans="1:10" ht="16" x14ac:dyDescent="0.2">
      <c r="A116" s="75"/>
      <c r="B116" s="75" t="s">
        <v>978</v>
      </c>
      <c r="C116" s="66" t="s">
        <v>706</v>
      </c>
      <c r="D116" s="66" t="s">
        <v>413</v>
      </c>
      <c r="E116" s="79">
        <v>10000</v>
      </c>
      <c r="F116" s="109">
        <v>0.42</v>
      </c>
      <c r="G116" s="479">
        <v>0</v>
      </c>
      <c r="H116" s="78">
        <v>0.42</v>
      </c>
      <c r="I116" s="144"/>
      <c r="J116" s="23" t="s">
        <v>1157</v>
      </c>
    </row>
    <row r="117" spans="1:10" ht="16" x14ac:dyDescent="0.2">
      <c r="A117" s="75"/>
      <c r="B117" s="75"/>
      <c r="C117" s="66"/>
      <c r="D117" s="66"/>
      <c r="E117" s="79"/>
      <c r="F117" s="78"/>
      <c r="G117" s="277"/>
      <c r="H117" s="78"/>
      <c r="I117" s="78"/>
      <c r="J117" s="23"/>
    </row>
    <row r="118" spans="1:10" ht="16" x14ac:dyDescent="0.2">
      <c r="A118" s="63"/>
      <c r="B118" s="75" t="s">
        <v>423</v>
      </c>
      <c r="C118" s="66" t="s">
        <v>421</v>
      </c>
      <c r="D118" s="66" t="s">
        <v>411</v>
      </c>
      <c r="E118" s="79">
        <v>300000</v>
      </c>
      <c r="F118" s="109">
        <v>19.14</v>
      </c>
      <c r="G118" s="479">
        <v>0.66</v>
      </c>
      <c r="H118" s="78">
        <f>F118+G118</f>
        <v>19.8</v>
      </c>
      <c r="I118" s="144">
        <f>SUM(H118:H120)</f>
        <v>28.18</v>
      </c>
      <c r="J118" s="23"/>
    </row>
    <row r="119" spans="1:10" ht="16" x14ac:dyDescent="0.2">
      <c r="A119" s="63"/>
      <c r="B119" s="75" t="s">
        <v>423</v>
      </c>
      <c r="C119" s="66" t="s">
        <v>421</v>
      </c>
      <c r="D119" s="66" t="s">
        <v>417</v>
      </c>
      <c r="E119" s="79">
        <v>50000</v>
      </c>
      <c r="F119" s="109">
        <v>4.2</v>
      </c>
      <c r="G119" s="479"/>
      <c r="H119" s="78">
        <v>4.2</v>
      </c>
      <c r="I119" s="144"/>
      <c r="J119" s="23"/>
    </row>
    <row r="120" spans="1:10" ht="16" x14ac:dyDescent="0.2">
      <c r="A120" s="63"/>
      <c r="B120" s="75" t="s">
        <v>423</v>
      </c>
      <c r="C120" s="66" t="s">
        <v>421</v>
      </c>
      <c r="D120" s="66" t="s">
        <v>413</v>
      </c>
      <c r="E120" s="79">
        <v>100000</v>
      </c>
      <c r="F120" s="109">
        <v>4.18</v>
      </c>
      <c r="G120" s="479"/>
      <c r="H120" s="78">
        <f>F120</f>
        <v>4.18</v>
      </c>
      <c r="I120" s="144"/>
      <c r="J120" s="23" t="s">
        <v>1130</v>
      </c>
    </row>
    <row r="121" spans="1:10" ht="16" x14ac:dyDescent="0.2">
      <c r="A121" s="63"/>
      <c r="B121" s="75"/>
      <c r="C121" s="66"/>
      <c r="D121" s="66"/>
      <c r="E121" s="79"/>
      <c r="F121" s="78"/>
      <c r="G121" s="277"/>
      <c r="H121" s="78"/>
      <c r="I121" s="78"/>
      <c r="J121" s="23"/>
    </row>
    <row r="122" spans="1:10" ht="16" x14ac:dyDescent="0.2">
      <c r="A122" s="63"/>
      <c r="B122" s="75" t="s">
        <v>907</v>
      </c>
      <c r="C122" s="66" t="s">
        <v>908</v>
      </c>
      <c r="D122" s="66" t="s">
        <v>411</v>
      </c>
      <c r="E122" s="79">
        <v>10000</v>
      </c>
      <c r="F122" s="109"/>
      <c r="G122" s="479">
        <v>5.0199999999999996</v>
      </c>
      <c r="H122" s="78">
        <v>5.0199999999999996</v>
      </c>
      <c r="I122" s="144">
        <v>5.0199999999999996</v>
      </c>
      <c r="J122" s="23"/>
    </row>
    <row r="123" spans="1:10" ht="16" x14ac:dyDescent="0.2">
      <c r="A123" s="63"/>
      <c r="B123" s="75"/>
      <c r="C123" s="66"/>
      <c r="D123" s="66"/>
      <c r="E123" s="79"/>
      <c r="F123" s="78"/>
      <c r="G123" s="277"/>
      <c r="H123" s="78"/>
      <c r="I123" s="78"/>
      <c r="J123" s="23"/>
    </row>
    <row r="124" spans="1:10" ht="16" x14ac:dyDescent="0.2">
      <c r="A124" s="75"/>
      <c r="B124" s="75" t="s">
        <v>794</v>
      </c>
      <c r="C124" s="66" t="s">
        <v>791</v>
      </c>
      <c r="D124" s="66" t="s">
        <v>411</v>
      </c>
      <c r="E124" s="78">
        <v>10000</v>
      </c>
      <c r="F124" s="109">
        <v>0</v>
      </c>
      <c r="G124" s="479">
        <v>1.26</v>
      </c>
      <c r="H124" s="78">
        <f>F124+G124</f>
        <v>1.26</v>
      </c>
      <c r="I124" s="144">
        <f>H124</f>
        <v>1.26</v>
      </c>
      <c r="J124" s="23"/>
    </row>
    <row r="125" spans="1:10" ht="16" x14ac:dyDescent="0.2">
      <c r="A125" s="63"/>
      <c r="B125" s="75"/>
      <c r="C125" s="66"/>
      <c r="D125" s="66"/>
      <c r="E125" s="79"/>
      <c r="F125" s="78"/>
      <c r="G125" s="277"/>
      <c r="H125" s="78"/>
      <c r="I125" s="78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411</v>
      </c>
      <c r="E126" s="78">
        <v>10000</v>
      </c>
      <c r="F126" s="109">
        <v>0</v>
      </c>
      <c r="G126" s="479">
        <v>0.91</v>
      </c>
      <c r="H126" s="78">
        <f>SUM(F126:G126)</f>
        <v>0.91</v>
      </c>
      <c r="I126" s="144">
        <f>SUM(H126:H129)</f>
        <v>5.0999999999999996</v>
      </c>
      <c r="J126" s="23"/>
    </row>
    <row r="127" spans="1:10" ht="16" x14ac:dyDescent="0.2">
      <c r="A127" s="63"/>
      <c r="B127" s="75" t="s">
        <v>766</v>
      </c>
      <c r="C127" s="66" t="s">
        <v>765</v>
      </c>
      <c r="D127" s="66" t="s">
        <v>412</v>
      </c>
      <c r="E127" s="78">
        <v>10000</v>
      </c>
      <c r="F127" s="109">
        <v>3.42</v>
      </c>
      <c r="G127" s="479"/>
      <c r="H127" s="78">
        <f>F127</f>
        <v>3.42</v>
      </c>
      <c r="I127" s="144"/>
      <c r="J127" s="23"/>
    </row>
    <row r="128" spans="1:10" ht="16" x14ac:dyDescent="0.2">
      <c r="A128" s="63"/>
      <c r="B128" s="75" t="s">
        <v>766</v>
      </c>
      <c r="C128" s="66" t="s">
        <v>765</v>
      </c>
      <c r="D128" s="66" t="s">
        <v>413</v>
      </c>
      <c r="E128" s="78">
        <v>10000</v>
      </c>
      <c r="F128" s="109">
        <v>0.42</v>
      </c>
      <c r="G128" s="479"/>
      <c r="H128" s="78">
        <f>F128</f>
        <v>0.42</v>
      </c>
      <c r="I128" s="144"/>
      <c r="J128" s="23"/>
    </row>
    <row r="129" spans="1:10" ht="16" x14ac:dyDescent="0.2">
      <c r="A129" s="63"/>
      <c r="B129" s="75" t="s">
        <v>766</v>
      </c>
      <c r="C129" s="66" t="s">
        <v>765</v>
      </c>
      <c r="D129" s="66" t="s">
        <v>414</v>
      </c>
      <c r="E129" s="78">
        <v>10000</v>
      </c>
      <c r="F129" s="109">
        <v>0.35</v>
      </c>
      <c r="G129" s="479"/>
      <c r="H129" s="78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9"/>
      <c r="I130" s="78"/>
      <c r="J130" s="23"/>
    </row>
    <row r="131" spans="1:10" ht="16" x14ac:dyDescent="0.2">
      <c r="A131" s="63"/>
      <c r="B131" s="75" t="s">
        <v>943</v>
      </c>
      <c r="C131" s="66" t="s">
        <v>944</v>
      </c>
      <c r="D131" s="66" t="s">
        <v>411</v>
      </c>
      <c r="E131" s="79">
        <v>10000</v>
      </c>
      <c r="F131" s="109">
        <v>0</v>
      </c>
      <c r="G131" s="479">
        <v>0.53</v>
      </c>
      <c r="H131" s="79">
        <v>0.53</v>
      </c>
      <c r="I131" s="144">
        <f>SUM(H132,H131)</f>
        <v>0.95</v>
      </c>
      <c r="J131" s="23"/>
    </row>
    <row r="132" spans="1:10" ht="16" x14ac:dyDescent="0.2">
      <c r="A132" s="63"/>
      <c r="B132" s="75" t="s">
        <v>943</v>
      </c>
      <c r="C132" s="66" t="s">
        <v>944</v>
      </c>
      <c r="D132" s="66" t="s">
        <v>413</v>
      </c>
      <c r="E132" s="79">
        <v>10000</v>
      </c>
      <c r="F132" s="109">
        <v>0.42</v>
      </c>
      <c r="G132" s="479">
        <v>0</v>
      </c>
      <c r="H132" s="79">
        <v>0.42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8"/>
      <c r="I133" s="78"/>
      <c r="J133" s="23"/>
    </row>
    <row r="134" spans="1:10" ht="16" x14ac:dyDescent="0.2">
      <c r="A134" s="63"/>
      <c r="B134" s="75" t="s">
        <v>1175</v>
      </c>
      <c r="C134" s="66" t="s">
        <v>1176</v>
      </c>
      <c r="D134" s="66" t="s">
        <v>411</v>
      </c>
      <c r="E134" s="79">
        <v>20000</v>
      </c>
      <c r="F134" s="109">
        <v>0.53</v>
      </c>
      <c r="G134" s="479">
        <v>0.53</v>
      </c>
      <c r="H134" s="79">
        <v>1.06</v>
      </c>
      <c r="I134" s="144">
        <f>SUM(H134:H135)</f>
        <v>1.9</v>
      </c>
      <c r="J134" s="23"/>
    </row>
    <row r="135" spans="1:10" ht="16" x14ac:dyDescent="0.2">
      <c r="A135" s="63"/>
      <c r="B135" s="75" t="s">
        <v>1175</v>
      </c>
      <c r="C135" s="66" t="s">
        <v>1176</v>
      </c>
      <c r="D135" s="66" t="s">
        <v>413</v>
      </c>
      <c r="E135" s="79">
        <v>20000</v>
      </c>
      <c r="F135" s="109">
        <v>0.84</v>
      </c>
      <c r="G135" s="479"/>
      <c r="H135" s="79">
        <v>0.84</v>
      </c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78"/>
      <c r="J136" s="23"/>
    </row>
    <row r="137" spans="1:10" ht="16" x14ac:dyDescent="0.2">
      <c r="A137" s="63"/>
      <c r="B137" s="75" t="s">
        <v>555</v>
      </c>
      <c r="C137" s="66" t="s">
        <v>57</v>
      </c>
      <c r="D137" s="66" t="s">
        <v>411</v>
      </c>
      <c r="E137" s="78">
        <v>40000</v>
      </c>
      <c r="F137" s="109">
        <f>H137-G137</f>
        <v>15.059999999999999</v>
      </c>
      <c r="G137" s="479">
        <v>5.0199999999999996</v>
      </c>
      <c r="H137" s="78">
        <v>20.079999999999998</v>
      </c>
      <c r="I137" s="144">
        <f>SUM(H137:H142)</f>
        <v>44.470000000000006</v>
      </c>
      <c r="J137" s="23"/>
    </row>
    <row r="138" spans="1:10" ht="16" x14ac:dyDescent="0.2">
      <c r="A138" s="63"/>
      <c r="B138" s="75" t="s">
        <v>555</v>
      </c>
      <c r="C138" s="66" t="s">
        <v>57</v>
      </c>
      <c r="D138" s="66" t="s">
        <v>417</v>
      </c>
      <c r="E138" s="79">
        <v>10000</v>
      </c>
      <c r="F138" s="109">
        <v>19.760000000000002</v>
      </c>
      <c r="G138" s="479"/>
      <c r="H138" s="79">
        <f>F138</f>
        <v>19.760000000000002</v>
      </c>
      <c r="I138" s="144"/>
      <c r="J138" s="23"/>
    </row>
    <row r="139" spans="1:10" ht="16" x14ac:dyDescent="0.2">
      <c r="A139" s="63"/>
      <c r="B139" s="75" t="s">
        <v>555</v>
      </c>
      <c r="C139" s="66" t="s">
        <v>57</v>
      </c>
      <c r="D139" s="66" t="s">
        <v>412</v>
      </c>
      <c r="E139" s="79">
        <v>10000</v>
      </c>
      <c r="F139" s="109">
        <v>3.42</v>
      </c>
      <c r="G139" s="479"/>
      <c r="H139" s="79">
        <f>F139</f>
        <v>3.42</v>
      </c>
      <c r="I139" s="144"/>
      <c r="J139" s="23"/>
    </row>
    <row r="140" spans="1:10" ht="16" x14ac:dyDescent="0.2">
      <c r="A140" s="63"/>
      <c r="B140" s="75" t="s">
        <v>555</v>
      </c>
      <c r="C140" s="66" t="s">
        <v>57</v>
      </c>
      <c r="D140" s="66" t="s">
        <v>413</v>
      </c>
      <c r="E140" s="79">
        <v>10000</v>
      </c>
      <c r="F140" s="109">
        <v>0.42</v>
      </c>
      <c r="G140" s="479"/>
      <c r="H140" s="79">
        <f>F140</f>
        <v>0.42</v>
      </c>
      <c r="I140" s="144"/>
      <c r="J140" s="23"/>
    </row>
    <row r="141" spans="1:10" ht="16" x14ac:dyDescent="0.2">
      <c r="A141" s="63"/>
      <c r="B141" s="75" t="s">
        <v>555</v>
      </c>
      <c r="C141" s="66" t="s">
        <v>57</v>
      </c>
      <c r="D141" s="66" t="s">
        <v>418</v>
      </c>
      <c r="E141" s="79">
        <v>10000</v>
      </c>
      <c r="F141" s="109">
        <v>0.44</v>
      </c>
      <c r="G141" s="479"/>
      <c r="H141" s="79">
        <f>F141</f>
        <v>0.44</v>
      </c>
      <c r="I141" s="144"/>
      <c r="J141" s="23"/>
    </row>
    <row r="142" spans="1:10" ht="16" x14ac:dyDescent="0.2">
      <c r="A142" s="63"/>
      <c r="B142" s="75" t="s">
        <v>555</v>
      </c>
      <c r="C142" s="66" t="s">
        <v>57</v>
      </c>
      <c r="D142" s="66" t="s">
        <v>414</v>
      </c>
      <c r="E142" s="79">
        <v>10000</v>
      </c>
      <c r="F142" s="109">
        <v>0.35</v>
      </c>
      <c r="G142" s="479"/>
      <c r="H142" s="79">
        <f>F142</f>
        <v>0.35</v>
      </c>
      <c r="I142" s="144"/>
      <c r="J142" s="23"/>
    </row>
    <row r="143" spans="1:10" ht="16" x14ac:dyDescent="0.2">
      <c r="A143" s="63"/>
      <c r="B143" s="75"/>
      <c r="C143" s="66"/>
      <c r="D143" s="66"/>
      <c r="E143" s="79"/>
      <c r="F143" s="78"/>
      <c r="G143" s="277"/>
      <c r="H143" s="78"/>
      <c r="I143" s="78"/>
      <c r="J143" s="23"/>
    </row>
    <row r="144" spans="1:10" ht="16" x14ac:dyDescent="0.2">
      <c r="A144" s="63"/>
      <c r="B144" s="75" t="s">
        <v>1178</v>
      </c>
      <c r="C144" s="66" t="s">
        <v>1179</v>
      </c>
      <c r="D144" s="66" t="s">
        <v>411</v>
      </c>
      <c r="E144" s="79">
        <v>10000</v>
      </c>
      <c r="F144" s="109">
        <v>0</v>
      </c>
      <c r="G144" s="479">
        <v>0.46</v>
      </c>
      <c r="H144" s="78">
        <v>0.46</v>
      </c>
      <c r="I144" s="144">
        <v>0.46</v>
      </c>
      <c r="J144" s="23"/>
    </row>
    <row r="145" spans="1:10" ht="16" x14ac:dyDescent="0.2">
      <c r="A145" s="63"/>
      <c r="B145" s="75"/>
      <c r="C145" s="66"/>
      <c r="D145" s="66"/>
      <c r="E145" s="79"/>
      <c r="F145" s="78"/>
      <c r="G145" s="277"/>
      <c r="H145" s="78"/>
      <c r="I145" s="78"/>
      <c r="J145" s="23"/>
    </row>
    <row r="146" spans="1:10" ht="16" x14ac:dyDescent="0.2">
      <c r="A146" s="63"/>
      <c r="B146" s="75" t="s">
        <v>946</v>
      </c>
      <c r="C146" s="66" t="s">
        <v>947</v>
      </c>
      <c r="D146" s="66" t="s">
        <v>411</v>
      </c>
      <c r="E146" s="79">
        <v>150000</v>
      </c>
      <c r="F146" s="109">
        <v>7.42</v>
      </c>
      <c r="G146" s="479">
        <v>0.53</v>
      </c>
      <c r="H146" s="79">
        <f>F146+G146</f>
        <v>7.95</v>
      </c>
      <c r="I146" s="144">
        <f>H146+H147</f>
        <v>14.219999999999999</v>
      </c>
      <c r="J146" s="23"/>
    </row>
    <row r="147" spans="1:10" ht="16" x14ac:dyDescent="0.2">
      <c r="A147" s="63"/>
      <c r="B147" s="75" t="s">
        <v>946</v>
      </c>
      <c r="C147" s="66" t="s">
        <v>947</v>
      </c>
      <c r="D147" s="66" t="s">
        <v>413</v>
      </c>
      <c r="E147" s="79">
        <v>150000</v>
      </c>
      <c r="F147" s="109">
        <v>6.27</v>
      </c>
      <c r="G147" s="479"/>
      <c r="H147" s="79">
        <v>6.27</v>
      </c>
      <c r="I147" s="144"/>
      <c r="J147" s="23"/>
    </row>
    <row r="148" spans="1:10" ht="16" x14ac:dyDescent="0.2">
      <c r="A148" s="63"/>
      <c r="B148" s="75"/>
      <c r="C148" s="66"/>
      <c r="D148" s="66"/>
      <c r="E148" s="79"/>
      <c r="F148" s="78"/>
      <c r="G148" s="277"/>
      <c r="H148" s="79"/>
      <c r="I148" s="78"/>
      <c r="J148" s="23"/>
    </row>
    <row r="149" spans="1:10" ht="16" x14ac:dyDescent="0.2">
      <c r="A149" s="63"/>
      <c r="B149" s="75" t="s">
        <v>558</v>
      </c>
      <c r="C149" s="66" t="s">
        <v>219</v>
      </c>
      <c r="D149" s="66" t="s">
        <v>411</v>
      </c>
      <c r="E149" s="78">
        <v>50000</v>
      </c>
      <c r="F149" s="109">
        <f>H149-G149</f>
        <v>2.6399999999999997</v>
      </c>
      <c r="G149" s="479">
        <v>0.66</v>
      </c>
      <c r="H149" s="78">
        <v>3.3</v>
      </c>
      <c r="I149" s="192">
        <f>SUM(H149:H150)</f>
        <v>7.8999999999999995</v>
      </c>
      <c r="J149" s="23"/>
    </row>
    <row r="150" spans="1:10" ht="16" x14ac:dyDescent="0.2">
      <c r="A150" s="63"/>
      <c r="B150" s="75" t="s">
        <v>558</v>
      </c>
      <c r="C150" s="66" t="s">
        <v>219</v>
      </c>
      <c r="D150" s="66" t="s">
        <v>413</v>
      </c>
      <c r="E150" s="79">
        <v>110000</v>
      </c>
      <c r="F150" s="109">
        <v>4.5999999999999996</v>
      </c>
      <c r="G150" s="479"/>
      <c r="H150" s="79">
        <f>F150</f>
        <v>4.5999999999999996</v>
      </c>
      <c r="I150" s="144"/>
      <c r="J150" s="23" t="s">
        <v>1182</v>
      </c>
    </row>
    <row r="151" spans="1:10" ht="16" x14ac:dyDescent="0.2">
      <c r="A151" s="63"/>
      <c r="B151" s="75"/>
      <c r="C151" s="66"/>
      <c r="D151" s="66"/>
      <c r="E151" s="79"/>
      <c r="F151" s="78"/>
      <c r="G151" s="277"/>
      <c r="H151" s="79"/>
      <c r="I151" s="78"/>
      <c r="J151" s="23"/>
    </row>
    <row r="152" spans="1:10" ht="16" x14ac:dyDescent="0.2">
      <c r="A152" s="63"/>
      <c r="B152" s="75" t="s">
        <v>909</v>
      </c>
      <c r="C152" s="66" t="s">
        <v>910</v>
      </c>
      <c r="D152" s="66" t="s">
        <v>411</v>
      </c>
      <c r="E152" s="79">
        <v>10000</v>
      </c>
      <c r="F152" s="109">
        <v>0</v>
      </c>
      <c r="G152" s="479">
        <v>0.91</v>
      </c>
      <c r="H152" s="79">
        <v>0.91</v>
      </c>
      <c r="I152" s="144">
        <v>0.91</v>
      </c>
      <c r="J152" s="23"/>
    </row>
    <row r="153" spans="1:10" ht="16" x14ac:dyDescent="0.2">
      <c r="A153" s="63"/>
      <c r="B153" s="75"/>
      <c r="C153" s="66"/>
      <c r="D153" s="66"/>
      <c r="E153" s="78"/>
      <c r="F153" s="78"/>
      <c r="G153" s="277"/>
      <c r="H153" s="79"/>
      <c r="I153" s="78"/>
      <c r="J153" s="23"/>
    </row>
    <row r="154" spans="1:10" ht="16" x14ac:dyDescent="0.2">
      <c r="A154" s="63"/>
      <c r="B154" s="175" t="s">
        <v>651</v>
      </c>
      <c r="C154" s="66" t="s">
        <v>650</v>
      </c>
      <c r="D154" s="66" t="s">
        <v>411</v>
      </c>
      <c r="E154" s="78">
        <v>250000</v>
      </c>
      <c r="F154" s="109">
        <v>30.24</v>
      </c>
      <c r="G154" s="479">
        <v>1.26</v>
      </c>
      <c r="H154" s="78">
        <f>SUM(G154,F154)</f>
        <v>31.5</v>
      </c>
      <c r="I154" s="144">
        <f>SUM(H154:H157)</f>
        <v>45.720000000000006</v>
      </c>
      <c r="J154" s="23"/>
    </row>
    <row r="155" spans="1:10" ht="16" x14ac:dyDescent="0.2">
      <c r="A155" s="63"/>
      <c r="B155" s="175" t="s">
        <v>651</v>
      </c>
      <c r="C155" s="66" t="s">
        <v>650</v>
      </c>
      <c r="D155" s="66" t="s">
        <v>412</v>
      </c>
      <c r="E155" s="78">
        <v>10000</v>
      </c>
      <c r="F155" s="109">
        <v>3.42</v>
      </c>
      <c r="G155" s="479"/>
      <c r="H155" s="79">
        <f>F155</f>
        <v>3.42</v>
      </c>
      <c r="I155" s="144"/>
      <c r="J155" s="23"/>
    </row>
    <row r="156" spans="1:10" ht="16" x14ac:dyDescent="0.2">
      <c r="A156" s="63"/>
      <c r="B156" s="175" t="s">
        <v>651</v>
      </c>
      <c r="C156" s="66" t="s">
        <v>650</v>
      </c>
      <c r="D156" s="66" t="s">
        <v>413</v>
      </c>
      <c r="E156" s="78">
        <v>240000</v>
      </c>
      <c r="F156" s="109">
        <v>10.45</v>
      </c>
      <c r="G156" s="479"/>
      <c r="H156" s="79">
        <f>F156</f>
        <v>10.45</v>
      </c>
      <c r="I156" s="144"/>
      <c r="J156" s="23"/>
    </row>
    <row r="157" spans="1:10" ht="16" x14ac:dyDescent="0.2">
      <c r="A157" s="63"/>
      <c r="B157" s="175" t="s">
        <v>651</v>
      </c>
      <c r="C157" s="66" t="s">
        <v>650</v>
      </c>
      <c r="D157" s="66" t="s">
        <v>414</v>
      </c>
      <c r="E157" s="78">
        <v>10000</v>
      </c>
      <c r="F157" s="109">
        <v>0.35</v>
      </c>
      <c r="G157" s="479"/>
      <c r="H157" s="79">
        <f>F157</f>
        <v>0.35</v>
      </c>
      <c r="I157" s="144"/>
      <c r="J157" s="23"/>
    </row>
    <row r="158" spans="1:10" ht="16" x14ac:dyDescent="0.2">
      <c r="A158" s="63"/>
      <c r="B158" s="75"/>
      <c r="C158" s="66"/>
      <c r="D158" s="66"/>
      <c r="E158" s="78"/>
      <c r="F158" s="78"/>
      <c r="G158" s="277"/>
      <c r="H158" s="79"/>
      <c r="I158" s="78"/>
      <c r="J158" s="23"/>
    </row>
    <row r="159" spans="1:10" ht="16" x14ac:dyDescent="0.2">
      <c r="A159" s="63"/>
      <c r="B159" s="75" t="s">
        <v>836</v>
      </c>
      <c r="C159" s="66" t="s">
        <v>837</v>
      </c>
      <c r="D159" s="66" t="s">
        <v>411</v>
      </c>
      <c r="E159" s="78">
        <v>200000</v>
      </c>
      <c r="F159" s="109">
        <v>12.54</v>
      </c>
      <c r="G159" s="479">
        <v>0.66</v>
      </c>
      <c r="H159" s="79">
        <f>SUM(F159,G159)</f>
        <v>13.2</v>
      </c>
      <c r="I159" s="144">
        <f>SUM(H159,H160)</f>
        <v>21.56</v>
      </c>
      <c r="J159" s="23"/>
    </row>
    <row r="160" spans="1:10" ht="16" x14ac:dyDescent="0.2">
      <c r="A160" s="63"/>
      <c r="B160" s="75" t="s">
        <v>836</v>
      </c>
      <c r="C160" s="66" t="s">
        <v>837</v>
      </c>
      <c r="D160" s="66" t="s">
        <v>413</v>
      </c>
      <c r="E160" s="78">
        <v>200000</v>
      </c>
      <c r="F160" s="109">
        <v>8.36</v>
      </c>
      <c r="G160" s="479"/>
      <c r="H160" s="79">
        <v>8.36</v>
      </c>
      <c r="I160" s="144"/>
      <c r="J160" s="23"/>
    </row>
    <row r="161" spans="1:10" ht="16" x14ac:dyDescent="0.2">
      <c r="A161" s="63"/>
      <c r="B161" s="75"/>
      <c r="C161" s="66"/>
      <c r="D161" s="66"/>
      <c r="E161" s="79"/>
      <c r="F161" s="78"/>
      <c r="G161" s="277"/>
      <c r="H161" s="79"/>
      <c r="I161" s="78"/>
      <c r="J161" s="23"/>
    </row>
    <row r="162" spans="1:10" ht="16" x14ac:dyDescent="0.2">
      <c r="A162" s="63"/>
      <c r="B162" s="75" t="s">
        <v>561</v>
      </c>
      <c r="C162" s="66" t="s">
        <v>1039</v>
      </c>
      <c r="D162" s="66" t="s">
        <v>411</v>
      </c>
      <c r="E162" s="79">
        <v>10000</v>
      </c>
      <c r="F162" s="109">
        <v>0</v>
      </c>
      <c r="G162" s="479">
        <f>H162-F162</f>
        <v>0.91</v>
      </c>
      <c r="H162" s="79">
        <v>0.91</v>
      </c>
      <c r="I162" s="144">
        <f>SUM(H162:H163)</f>
        <v>1.33</v>
      </c>
      <c r="J162" s="23"/>
    </row>
    <row r="163" spans="1:10" ht="16" x14ac:dyDescent="0.2">
      <c r="A163" s="63"/>
      <c r="B163" s="75" t="s">
        <v>561</v>
      </c>
      <c r="C163" s="66" t="s">
        <v>1039</v>
      </c>
      <c r="D163" s="66" t="s">
        <v>413</v>
      </c>
      <c r="E163" s="78">
        <v>10000</v>
      </c>
      <c r="F163" s="109">
        <v>0.42</v>
      </c>
      <c r="G163" s="479"/>
      <c r="H163" s="78">
        <f>F163</f>
        <v>0.42</v>
      </c>
      <c r="I163" s="144"/>
      <c r="J163" s="23"/>
    </row>
    <row r="164" spans="1:10" ht="16" x14ac:dyDescent="0.2">
      <c r="A164" s="63"/>
      <c r="B164" s="75"/>
      <c r="C164" s="66"/>
      <c r="D164" s="66"/>
      <c r="E164" s="78"/>
      <c r="F164" s="78"/>
      <c r="G164" s="277"/>
      <c r="H164" s="78"/>
      <c r="I164" s="78"/>
      <c r="J164" s="23"/>
    </row>
    <row r="165" spans="1:10" ht="16" x14ac:dyDescent="0.2">
      <c r="A165" s="63"/>
      <c r="B165" s="75" t="s">
        <v>871</v>
      </c>
      <c r="C165" s="66" t="s">
        <v>870</v>
      </c>
      <c r="D165" s="66" t="s">
        <v>411</v>
      </c>
      <c r="E165" s="79">
        <v>10000</v>
      </c>
      <c r="F165" s="109">
        <v>0</v>
      </c>
      <c r="G165" s="479">
        <v>0.53</v>
      </c>
      <c r="H165" s="78">
        <v>0.53</v>
      </c>
      <c r="I165" s="144">
        <f>SUM(H165:H166)</f>
        <v>1.37</v>
      </c>
      <c r="J165" s="23"/>
    </row>
    <row r="166" spans="1:10" ht="16" x14ac:dyDescent="0.2">
      <c r="A166" s="63"/>
      <c r="B166" s="75" t="s">
        <v>871</v>
      </c>
      <c r="C166" s="66" t="s">
        <v>870</v>
      </c>
      <c r="D166" s="66" t="s">
        <v>413</v>
      </c>
      <c r="E166" s="78">
        <v>20000</v>
      </c>
      <c r="F166" s="109">
        <v>0.84</v>
      </c>
      <c r="G166" s="479"/>
      <c r="H166" s="78">
        <v>0.84</v>
      </c>
      <c r="I166" s="144"/>
      <c r="J166" s="23"/>
    </row>
    <row r="167" spans="1:10" ht="16" x14ac:dyDescent="0.2">
      <c r="A167" s="63"/>
      <c r="B167" s="75"/>
      <c r="C167" s="66"/>
      <c r="D167" s="66"/>
      <c r="E167" s="78"/>
      <c r="F167" s="78"/>
      <c r="G167" s="277"/>
      <c r="H167" s="78"/>
      <c r="I167" s="78"/>
      <c r="J167" s="23"/>
    </row>
    <row r="168" spans="1:10" ht="16" x14ac:dyDescent="0.2">
      <c r="A168" s="63"/>
      <c r="B168" s="75" t="s">
        <v>1110</v>
      </c>
      <c r="C168" s="66" t="s">
        <v>1111</v>
      </c>
      <c r="D168" s="66" t="s">
        <v>411</v>
      </c>
      <c r="E168" s="575">
        <v>10000</v>
      </c>
      <c r="F168" s="109">
        <v>0</v>
      </c>
      <c r="G168" s="479">
        <v>0.66</v>
      </c>
      <c r="H168" s="78">
        <v>0.66</v>
      </c>
      <c r="I168" s="144">
        <v>0.66</v>
      </c>
      <c r="J168" s="23"/>
    </row>
    <row r="169" spans="1:10" ht="16" x14ac:dyDescent="0.2">
      <c r="A169" s="63"/>
      <c r="B169" s="75"/>
      <c r="C169" s="66"/>
      <c r="D169" s="66"/>
      <c r="E169" s="575"/>
      <c r="F169" s="78"/>
      <c r="G169" s="277"/>
      <c r="H169" s="78"/>
      <c r="I169" s="78"/>
      <c r="J169" s="23"/>
    </row>
    <row r="170" spans="1:10" ht="16" x14ac:dyDescent="0.2">
      <c r="A170" s="63"/>
      <c r="B170" s="75" t="s">
        <v>1180</v>
      </c>
      <c r="C170" s="66" t="s">
        <v>1181</v>
      </c>
      <c r="D170" s="66" t="s">
        <v>411</v>
      </c>
      <c r="E170" s="575">
        <v>10000</v>
      </c>
      <c r="F170" s="109">
        <v>0</v>
      </c>
      <c r="G170" s="479">
        <v>0.46</v>
      </c>
      <c r="H170" s="78">
        <v>0.46</v>
      </c>
      <c r="I170" s="144">
        <v>0.46</v>
      </c>
      <c r="J170" s="23"/>
    </row>
    <row r="171" spans="1:10" ht="16" x14ac:dyDescent="0.2">
      <c r="A171" s="63"/>
      <c r="B171" s="75"/>
      <c r="C171" s="66"/>
      <c r="D171" s="66"/>
      <c r="E171" s="78"/>
      <c r="F171" s="78"/>
      <c r="G171" s="277"/>
      <c r="H171" s="78"/>
      <c r="I171" s="78"/>
      <c r="J171" s="23"/>
    </row>
    <row r="172" spans="1:10" ht="16" x14ac:dyDescent="0.2">
      <c r="A172" s="63"/>
      <c r="B172" s="75" t="s">
        <v>562</v>
      </c>
      <c r="C172" s="66" t="s">
        <v>233</v>
      </c>
      <c r="D172" s="66" t="s">
        <v>411</v>
      </c>
      <c r="E172" s="78">
        <v>10000</v>
      </c>
      <c r="F172" s="109">
        <v>0</v>
      </c>
      <c r="G172" s="479">
        <f>H172-F172</f>
        <v>5.0199999999999996</v>
      </c>
      <c r="H172" s="78">
        <v>5.0199999999999996</v>
      </c>
      <c r="I172" s="144">
        <f>SUM(H172:H175)</f>
        <v>12.969999999999999</v>
      </c>
      <c r="J172" s="211"/>
    </row>
    <row r="173" spans="1:10" ht="16" x14ac:dyDescent="0.2">
      <c r="A173" s="63"/>
      <c r="B173" s="75" t="s">
        <v>562</v>
      </c>
      <c r="C173" s="66" t="s">
        <v>233</v>
      </c>
      <c r="D173" s="66" t="s">
        <v>412</v>
      </c>
      <c r="E173" s="79">
        <v>10000</v>
      </c>
      <c r="F173" s="109">
        <v>3.42</v>
      </c>
      <c r="G173" s="479"/>
      <c r="H173" s="79">
        <f>F173</f>
        <v>3.42</v>
      </c>
      <c r="I173" s="144"/>
      <c r="J173" s="23"/>
    </row>
    <row r="174" spans="1:10" ht="16" x14ac:dyDescent="0.2">
      <c r="A174" s="63"/>
      <c r="B174" s="75" t="s">
        <v>562</v>
      </c>
      <c r="C174" s="66" t="s">
        <v>233</v>
      </c>
      <c r="D174" s="66" t="s">
        <v>413</v>
      </c>
      <c r="E174" s="79">
        <v>100000</v>
      </c>
      <c r="F174" s="109">
        <v>4.18</v>
      </c>
      <c r="G174" s="479"/>
      <c r="H174" s="79">
        <f>F174</f>
        <v>4.18</v>
      </c>
      <c r="I174" s="144"/>
      <c r="J174" s="23"/>
    </row>
    <row r="175" spans="1:10" ht="16" x14ac:dyDescent="0.2">
      <c r="A175" s="63"/>
      <c r="B175" s="75" t="s">
        <v>562</v>
      </c>
      <c r="C175" s="66" t="s">
        <v>233</v>
      </c>
      <c r="D175" s="66" t="s">
        <v>414</v>
      </c>
      <c r="E175" s="79">
        <v>10000</v>
      </c>
      <c r="F175" s="109">
        <v>0.35</v>
      </c>
      <c r="G175" s="479"/>
      <c r="H175" s="79">
        <f>F175</f>
        <v>0.35</v>
      </c>
      <c r="I175" s="144"/>
      <c r="J175" s="23"/>
    </row>
    <row r="176" spans="1:10" ht="16" x14ac:dyDescent="0.2">
      <c r="A176" s="63"/>
      <c r="B176" s="75"/>
      <c r="C176" s="66"/>
      <c r="D176" s="66"/>
      <c r="E176" s="79"/>
      <c r="F176" s="78"/>
      <c r="G176" s="277"/>
      <c r="H176" s="79"/>
      <c r="I176" s="78"/>
      <c r="J176" s="23"/>
    </row>
    <row r="177" spans="1:10" ht="16" x14ac:dyDescent="0.2">
      <c r="A177" s="63"/>
      <c r="B177" s="75" t="s">
        <v>563</v>
      </c>
      <c r="C177" s="66" t="s">
        <v>234</v>
      </c>
      <c r="D177" s="66" t="s">
        <v>411</v>
      </c>
      <c r="E177" s="78">
        <v>10000</v>
      </c>
      <c r="F177" s="109">
        <v>0</v>
      </c>
      <c r="G177" s="479">
        <f>H177-F177</f>
        <v>14.08</v>
      </c>
      <c r="H177" s="78">
        <v>14.08</v>
      </c>
      <c r="I177" s="144">
        <f>H177</f>
        <v>14.08</v>
      </c>
      <c r="J177" s="23"/>
    </row>
    <row r="178" spans="1:10" ht="16" x14ac:dyDescent="0.2">
      <c r="A178" s="63"/>
      <c r="B178" s="75"/>
      <c r="C178" s="66"/>
      <c r="D178" s="66"/>
      <c r="F178" s="314"/>
      <c r="G178" s="277"/>
      <c r="H178" s="78"/>
      <c r="I178" s="78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411</v>
      </c>
      <c r="E179" s="169">
        <v>200000</v>
      </c>
      <c r="F179" s="254">
        <v>23.94</v>
      </c>
      <c r="G179" s="478">
        <v>1.26</v>
      </c>
      <c r="H179" s="343">
        <f>SUM(F179:G179)</f>
        <v>25.200000000000003</v>
      </c>
      <c r="I179" s="144">
        <f>SUM(H179:H184)</f>
        <v>32.660000000000004</v>
      </c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417</v>
      </c>
      <c r="E180" s="169">
        <v>10000</v>
      </c>
      <c r="F180" s="254">
        <v>2.83</v>
      </c>
      <c r="G180" s="479"/>
      <c r="H180" s="343">
        <f>F180</f>
        <v>2.83</v>
      </c>
      <c r="I180" s="144"/>
      <c r="J180" s="23"/>
    </row>
    <row r="181" spans="1:10" ht="16" x14ac:dyDescent="0.2">
      <c r="A181" s="63"/>
      <c r="B181" s="75" t="s">
        <v>564</v>
      </c>
      <c r="C181" s="168" t="s">
        <v>330</v>
      </c>
      <c r="D181" s="168" t="s">
        <v>412</v>
      </c>
      <c r="E181" s="169">
        <v>10000</v>
      </c>
      <c r="F181" s="109">
        <v>3.42</v>
      </c>
      <c r="G181" s="479"/>
      <c r="H181" s="78">
        <f>F181</f>
        <v>3.42</v>
      </c>
      <c r="I181" s="144"/>
      <c r="J181" s="23"/>
    </row>
    <row r="182" spans="1:10" ht="16" x14ac:dyDescent="0.2">
      <c r="A182" s="63"/>
      <c r="B182" s="75" t="s">
        <v>564</v>
      </c>
      <c r="C182" s="168" t="s">
        <v>330</v>
      </c>
      <c r="D182" s="168" t="s">
        <v>413</v>
      </c>
      <c r="E182" s="169">
        <v>10000</v>
      </c>
      <c r="F182" s="109">
        <v>0.42</v>
      </c>
      <c r="G182" s="479"/>
      <c r="H182" s="78">
        <f>F182</f>
        <v>0.42</v>
      </c>
      <c r="I182" s="144"/>
      <c r="J182" s="23"/>
    </row>
    <row r="183" spans="1:10" ht="16" x14ac:dyDescent="0.2">
      <c r="A183" s="63"/>
      <c r="B183" s="75" t="s">
        <v>564</v>
      </c>
      <c r="C183" s="168" t="s">
        <v>330</v>
      </c>
      <c r="D183" s="168" t="s">
        <v>418</v>
      </c>
      <c r="E183" s="169">
        <v>10000</v>
      </c>
      <c r="F183" s="253">
        <v>0.44</v>
      </c>
      <c r="G183" s="479"/>
      <c r="H183" s="78">
        <f>F183</f>
        <v>0.44</v>
      </c>
      <c r="I183" s="144"/>
      <c r="J183" s="23"/>
    </row>
    <row r="184" spans="1:10" ht="16" x14ac:dyDescent="0.2">
      <c r="A184" s="63"/>
      <c r="B184" s="75" t="s">
        <v>564</v>
      </c>
      <c r="C184" s="168" t="s">
        <v>330</v>
      </c>
      <c r="D184" s="168" t="s">
        <v>414</v>
      </c>
      <c r="E184" s="169">
        <v>10000</v>
      </c>
      <c r="F184" s="253">
        <v>0.35</v>
      </c>
      <c r="G184" s="479"/>
      <c r="H184" s="78">
        <f>F184</f>
        <v>0.35</v>
      </c>
      <c r="I184" s="144"/>
      <c r="J184" s="23"/>
    </row>
    <row r="185" spans="1:10" ht="16" x14ac:dyDescent="0.2">
      <c r="A185" s="63"/>
      <c r="B185" s="172"/>
      <c r="C185" s="168"/>
      <c r="D185" s="212"/>
      <c r="E185" s="169"/>
      <c r="F185" s="78"/>
      <c r="G185" s="277"/>
      <c r="H185" s="78"/>
      <c r="I185" s="78"/>
      <c r="J185" s="23"/>
    </row>
    <row r="186" spans="1:10" ht="16" x14ac:dyDescent="0.2">
      <c r="A186" s="63"/>
      <c r="B186" s="172" t="s">
        <v>565</v>
      </c>
      <c r="C186" s="168" t="s">
        <v>490</v>
      </c>
      <c r="D186" s="212" t="s">
        <v>411</v>
      </c>
      <c r="E186" s="169">
        <v>10000</v>
      </c>
      <c r="F186" s="109" t="s">
        <v>492</v>
      </c>
      <c r="G186" s="479">
        <v>5.0199999999999996</v>
      </c>
      <c r="H186" s="78">
        <f>G186</f>
        <v>5.0199999999999996</v>
      </c>
      <c r="I186" s="144">
        <f>H186</f>
        <v>5.0199999999999996</v>
      </c>
      <c r="J186" s="23"/>
    </row>
    <row r="187" spans="1:10" ht="16" x14ac:dyDescent="0.2">
      <c r="A187" s="63"/>
      <c r="B187" s="172"/>
      <c r="C187" s="168"/>
      <c r="D187" s="212"/>
      <c r="E187" s="169"/>
      <c r="F187" s="78"/>
      <c r="G187" s="277"/>
      <c r="H187" s="78"/>
      <c r="I187" s="78"/>
      <c r="J187" s="23"/>
    </row>
    <row r="188" spans="1:10" ht="16" x14ac:dyDescent="0.2">
      <c r="A188" s="63"/>
      <c r="B188" s="172" t="s">
        <v>653</v>
      </c>
      <c r="C188" s="168" t="s">
        <v>988</v>
      </c>
      <c r="D188" s="212" t="s">
        <v>989</v>
      </c>
      <c r="E188" s="169">
        <v>10000</v>
      </c>
      <c r="F188" s="109">
        <v>0</v>
      </c>
      <c r="G188" s="479">
        <v>1.26</v>
      </c>
      <c r="H188" s="78">
        <v>1.26</v>
      </c>
      <c r="I188" s="144">
        <v>1.26</v>
      </c>
      <c r="J188" s="23"/>
    </row>
    <row r="189" spans="1:10" ht="16" x14ac:dyDescent="0.2">
      <c r="A189" s="63"/>
      <c r="B189" s="172"/>
      <c r="C189" s="168"/>
      <c r="D189" s="212"/>
      <c r="E189" s="169"/>
      <c r="F189" s="78"/>
      <c r="G189" s="277"/>
      <c r="H189" s="78"/>
      <c r="I189" s="78"/>
      <c r="J189" s="23"/>
    </row>
    <row r="190" spans="1:10" ht="16" x14ac:dyDescent="0.2">
      <c r="A190" s="63"/>
      <c r="B190" s="75" t="s">
        <v>566</v>
      </c>
      <c r="C190" s="66" t="s">
        <v>25</v>
      </c>
      <c r="D190" s="66" t="s">
        <v>411</v>
      </c>
      <c r="E190" s="79">
        <v>10000</v>
      </c>
      <c r="F190" s="109">
        <v>0</v>
      </c>
      <c r="G190" s="479">
        <v>5.0199999999999996</v>
      </c>
      <c r="H190" s="79">
        <v>5.0199999999999996</v>
      </c>
      <c r="I190" s="144">
        <f>H190</f>
        <v>5.0199999999999996</v>
      </c>
      <c r="J190" s="23"/>
    </row>
    <row r="191" spans="1:10" ht="16" x14ac:dyDescent="0.2">
      <c r="A191" s="63"/>
      <c r="B191" s="75"/>
      <c r="C191" s="66"/>
      <c r="D191" s="66"/>
      <c r="E191" s="79"/>
      <c r="F191" s="78"/>
      <c r="G191" s="277"/>
      <c r="H191" s="79"/>
      <c r="I191" s="78"/>
      <c r="J191" s="23"/>
    </row>
    <row r="192" spans="1:10" ht="16" x14ac:dyDescent="0.2">
      <c r="A192" s="63"/>
      <c r="B192" s="75" t="s">
        <v>567</v>
      </c>
      <c r="C192" s="66" t="s">
        <v>88</v>
      </c>
      <c r="D192" s="66" t="s">
        <v>411</v>
      </c>
      <c r="E192" s="78">
        <v>250000</v>
      </c>
      <c r="F192" s="109">
        <v>73.92</v>
      </c>
      <c r="G192" s="479">
        <v>3.08</v>
      </c>
      <c r="H192" s="78">
        <f>F192+G192</f>
        <v>77</v>
      </c>
      <c r="I192" s="144">
        <f>SUM(H192:H197)</f>
        <v>159.62999999999997</v>
      </c>
      <c r="J192" s="23"/>
    </row>
    <row r="193" spans="1:10" ht="16" x14ac:dyDescent="0.2">
      <c r="A193" s="63"/>
      <c r="B193" s="75" t="s">
        <v>567</v>
      </c>
      <c r="C193" s="66" t="s">
        <v>88</v>
      </c>
      <c r="D193" s="66" t="s">
        <v>417</v>
      </c>
      <c r="E193" s="78">
        <v>50000</v>
      </c>
      <c r="F193" s="109">
        <v>57.85</v>
      </c>
      <c r="G193" s="479"/>
      <c r="H193" s="78">
        <f>F193</f>
        <v>57.85</v>
      </c>
      <c r="I193" s="144"/>
      <c r="J193" s="211"/>
    </row>
    <row r="194" spans="1:10" ht="16" x14ac:dyDescent="0.2">
      <c r="A194" s="63"/>
      <c r="B194" s="75" t="s">
        <v>567</v>
      </c>
      <c r="C194" s="66" t="s">
        <v>88</v>
      </c>
      <c r="D194" s="66" t="s">
        <v>412</v>
      </c>
      <c r="E194" s="78">
        <v>10000</v>
      </c>
      <c r="F194" s="109">
        <v>3.42</v>
      </c>
      <c r="G194" s="479"/>
      <c r="H194" s="78">
        <f>F194</f>
        <v>3.42</v>
      </c>
      <c r="I194" s="144"/>
      <c r="J194" s="23"/>
    </row>
    <row r="195" spans="1:10" ht="16" x14ac:dyDescent="0.2">
      <c r="A195" s="63"/>
      <c r="B195" s="75" t="s">
        <v>567</v>
      </c>
      <c r="C195" s="66" t="s">
        <v>88</v>
      </c>
      <c r="D195" s="66" t="s">
        <v>413</v>
      </c>
      <c r="E195" s="78">
        <v>250000</v>
      </c>
      <c r="F195" s="109">
        <v>10.45</v>
      </c>
      <c r="G195" s="479"/>
      <c r="H195" s="78">
        <f>F195</f>
        <v>10.45</v>
      </c>
      <c r="I195" s="144"/>
      <c r="J195" s="23"/>
    </row>
    <row r="196" spans="1:10" ht="16" x14ac:dyDescent="0.2">
      <c r="A196" s="63"/>
      <c r="B196" s="75" t="s">
        <v>567</v>
      </c>
      <c r="C196" s="66" t="s">
        <v>88</v>
      </c>
      <c r="D196" s="66" t="s">
        <v>418</v>
      </c>
      <c r="E196" s="78">
        <v>240000</v>
      </c>
      <c r="F196" s="109">
        <v>10.56</v>
      </c>
      <c r="G196" s="479"/>
      <c r="H196" s="79">
        <f>F196</f>
        <v>10.56</v>
      </c>
      <c r="I196" s="144"/>
      <c r="J196" s="23"/>
    </row>
    <row r="197" spans="1:10" ht="16" x14ac:dyDescent="0.2">
      <c r="A197" s="63"/>
      <c r="B197" s="75" t="s">
        <v>567</v>
      </c>
      <c r="C197" s="66" t="s">
        <v>88</v>
      </c>
      <c r="D197" s="66" t="s">
        <v>414</v>
      </c>
      <c r="E197" s="79">
        <v>10000</v>
      </c>
      <c r="F197" s="109">
        <v>0.35</v>
      </c>
      <c r="G197" s="479"/>
      <c r="H197" s="79">
        <f>F197</f>
        <v>0.35</v>
      </c>
      <c r="I197" s="144"/>
      <c r="J197" s="23"/>
    </row>
    <row r="198" spans="1:10" ht="16" x14ac:dyDescent="0.2">
      <c r="A198" s="63"/>
      <c r="B198" s="75"/>
      <c r="C198" s="66"/>
      <c r="D198" s="66"/>
      <c r="E198" s="79"/>
      <c r="F198" s="78"/>
      <c r="G198" s="277"/>
      <c r="H198" s="79"/>
      <c r="I198" s="78"/>
      <c r="J198" s="23"/>
    </row>
    <row r="199" spans="1:10" ht="16" x14ac:dyDescent="0.2">
      <c r="A199" s="63"/>
      <c r="B199" s="75" t="s">
        <v>1135</v>
      </c>
      <c r="C199" s="66" t="s">
        <v>1136</v>
      </c>
      <c r="D199" s="66" t="s">
        <v>411</v>
      </c>
      <c r="E199" s="79">
        <v>10000</v>
      </c>
      <c r="F199" s="109">
        <v>0</v>
      </c>
      <c r="G199" s="479">
        <v>0.53</v>
      </c>
      <c r="H199" s="79">
        <v>0.53</v>
      </c>
      <c r="I199" s="144">
        <v>0.53</v>
      </c>
      <c r="J199" s="23"/>
    </row>
    <row r="200" spans="1:10" ht="16" x14ac:dyDescent="0.2">
      <c r="A200" s="63"/>
      <c r="B200" s="75"/>
      <c r="C200" s="66"/>
      <c r="D200" s="66"/>
      <c r="E200" s="79"/>
      <c r="F200" s="78"/>
      <c r="G200" s="277"/>
      <c r="H200" s="79"/>
      <c r="I200" s="78"/>
      <c r="J200" s="23"/>
    </row>
    <row r="201" spans="1:10" ht="16" x14ac:dyDescent="0.2">
      <c r="A201" s="63"/>
      <c r="B201" s="75" t="s">
        <v>568</v>
      </c>
      <c r="C201" s="66" t="s">
        <v>173</v>
      </c>
      <c r="D201" s="66" t="s">
        <v>411</v>
      </c>
      <c r="E201" s="79">
        <v>10000</v>
      </c>
      <c r="F201" s="109">
        <v>0</v>
      </c>
      <c r="G201" s="479">
        <v>14.08</v>
      </c>
      <c r="H201" s="79">
        <v>14.08</v>
      </c>
      <c r="I201" s="144">
        <f>SUM(H201:H203)</f>
        <v>34.260000000000005</v>
      </c>
      <c r="J201" s="23"/>
    </row>
    <row r="202" spans="1:10" ht="16" x14ac:dyDescent="0.2">
      <c r="A202" s="63"/>
      <c r="B202" s="75" t="s">
        <v>568</v>
      </c>
      <c r="C202" s="66" t="s">
        <v>173</v>
      </c>
      <c r="D202" s="66" t="s">
        <v>417</v>
      </c>
      <c r="E202" s="79">
        <v>10000</v>
      </c>
      <c r="F202" s="109">
        <v>19.760000000000002</v>
      </c>
      <c r="G202" s="479"/>
      <c r="H202" s="79">
        <f>F202</f>
        <v>19.760000000000002</v>
      </c>
      <c r="I202" s="144"/>
      <c r="J202" s="23"/>
    </row>
    <row r="203" spans="1:10" ht="16" x14ac:dyDescent="0.2">
      <c r="A203" s="63"/>
      <c r="B203" s="75" t="s">
        <v>568</v>
      </c>
      <c r="C203" s="66" t="s">
        <v>173</v>
      </c>
      <c r="D203" s="66" t="s">
        <v>413</v>
      </c>
      <c r="E203" s="78">
        <v>10000</v>
      </c>
      <c r="F203" s="109">
        <v>0.42</v>
      </c>
      <c r="G203" s="479"/>
      <c r="H203" s="78">
        <f>F203</f>
        <v>0.42</v>
      </c>
      <c r="I203" s="144"/>
      <c r="J203" s="23"/>
    </row>
    <row r="204" spans="1:10" ht="16" x14ac:dyDescent="0.2">
      <c r="A204" s="63"/>
      <c r="B204" s="75"/>
      <c r="C204" s="66"/>
      <c r="D204" s="66"/>
      <c r="E204" s="78"/>
      <c r="F204" s="78"/>
      <c r="G204" s="277"/>
      <c r="H204" s="78"/>
      <c r="I204" s="78"/>
      <c r="J204" s="23"/>
    </row>
    <row r="205" spans="1:10" ht="16" x14ac:dyDescent="0.2">
      <c r="A205" s="63"/>
      <c r="B205" s="75" t="s">
        <v>877</v>
      </c>
      <c r="C205" s="124" t="s">
        <v>911</v>
      </c>
      <c r="D205" s="124" t="s">
        <v>411</v>
      </c>
      <c r="E205" s="573">
        <v>10000</v>
      </c>
      <c r="F205" s="581"/>
      <c r="G205" s="582">
        <v>3.08</v>
      </c>
      <c r="H205" s="573">
        <v>3.08</v>
      </c>
      <c r="I205" s="586">
        <v>3.08</v>
      </c>
      <c r="J205" s="23"/>
    </row>
    <row r="206" spans="1:10" ht="16" x14ac:dyDescent="0.2">
      <c r="A206" s="63"/>
      <c r="B206" s="75"/>
      <c r="C206" s="66"/>
      <c r="D206" s="66"/>
      <c r="E206" s="78"/>
      <c r="F206" s="78"/>
      <c r="G206" s="277"/>
      <c r="H206" s="78"/>
      <c r="I206" s="78"/>
      <c r="J206" s="23"/>
    </row>
    <row r="207" spans="1:10" ht="16" x14ac:dyDescent="0.2">
      <c r="A207" s="63"/>
      <c r="B207" s="75" t="s">
        <v>569</v>
      </c>
      <c r="C207" s="66" t="s">
        <v>189</v>
      </c>
      <c r="D207" s="66" t="s">
        <v>411</v>
      </c>
      <c r="E207" s="78">
        <v>100000</v>
      </c>
      <c r="F207" s="109">
        <f>H207-G207</f>
        <v>72.180000000000007</v>
      </c>
      <c r="G207" s="479">
        <v>8.02</v>
      </c>
      <c r="H207" s="78">
        <v>80.2</v>
      </c>
      <c r="I207" s="144">
        <f>SUM(H207:H208)</f>
        <v>84.38</v>
      </c>
      <c r="J207" s="211"/>
    </row>
    <row r="208" spans="1:10" ht="16" x14ac:dyDescent="0.2">
      <c r="A208" s="63"/>
      <c r="B208" s="75" t="s">
        <v>569</v>
      </c>
      <c r="C208" s="66" t="s">
        <v>189</v>
      </c>
      <c r="D208" s="66" t="s">
        <v>413</v>
      </c>
      <c r="E208" s="79">
        <v>100000</v>
      </c>
      <c r="F208" s="109">
        <v>4.18</v>
      </c>
      <c r="G208" s="479"/>
      <c r="H208" s="79">
        <f>F208</f>
        <v>4.18</v>
      </c>
      <c r="I208" s="144"/>
      <c r="J208" s="23"/>
    </row>
    <row r="209" spans="1:10" ht="16" x14ac:dyDescent="0.2">
      <c r="A209" s="63"/>
      <c r="B209" s="75"/>
      <c r="C209" s="66"/>
      <c r="D209" s="66"/>
      <c r="E209" s="79"/>
      <c r="F209" s="78"/>
      <c r="G209" s="277"/>
      <c r="H209" s="79"/>
      <c r="I209" s="78"/>
      <c r="J209" s="23"/>
    </row>
    <row r="210" spans="1:10" ht="16" x14ac:dyDescent="0.2">
      <c r="A210" s="63"/>
      <c r="B210" s="75" t="s">
        <v>570</v>
      </c>
      <c r="C210" s="66" t="s">
        <v>143</v>
      </c>
      <c r="D210" s="66" t="s">
        <v>411</v>
      </c>
      <c r="E210" s="78">
        <v>10000</v>
      </c>
      <c r="F210" s="109">
        <v>0</v>
      </c>
      <c r="G210" s="479">
        <v>0.66</v>
      </c>
      <c r="H210" s="78">
        <v>0.66</v>
      </c>
      <c r="I210" s="144">
        <f>SUM(H210:H211)</f>
        <v>4.84</v>
      </c>
      <c r="J210" s="211"/>
    </row>
    <row r="211" spans="1:10" ht="16" x14ac:dyDescent="0.2">
      <c r="A211" s="63"/>
      <c r="B211" s="75" t="s">
        <v>570</v>
      </c>
      <c r="C211" s="66" t="s">
        <v>143</v>
      </c>
      <c r="D211" s="66" t="s">
        <v>413</v>
      </c>
      <c r="E211" s="79">
        <v>100000</v>
      </c>
      <c r="F211" s="109">
        <v>4.18</v>
      </c>
      <c r="G211" s="479"/>
      <c r="H211" s="79">
        <f>F211</f>
        <v>4.18</v>
      </c>
      <c r="I211" s="144"/>
      <c r="J211" s="23"/>
    </row>
    <row r="212" spans="1:10" ht="16" x14ac:dyDescent="0.2">
      <c r="A212" s="63"/>
      <c r="B212" s="75"/>
      <c r="C212" s="66"/>
      <c r="D212" s="66"/>
      <c r="E212" s="79"/>
      <c r="F212" s="78"/>
      <c r="G212" s="277"/>
      <c r="H212" s="79"/>
      <c r="I212" s="78"/>
      <c r="J212" s="23"/>
    </row>
    <row r="213" spans="1:10" ht="16" x14ac:dyDescent="0.2">
      <c r="A213" s="63"/>
      <c r="B213" s="75" t="s">
        <v>571</v>
      </c>
      <c r="C213" s="66" t="s">
        <v>235</v>
      </c>
      <c r="D213" s="66" t="s">
        <v>411</v>
      </c>
      <c r="E213" s="79">
        <v>10000</v>
      </c>
      <c r="F213" s="109">
        <v>0</v>
      </c>
      <c r="G213" s="479">
        <v>3.08</v>
      </c>
      <c r="H213" s="79">
        <v>3.08</v>
      </c>
      <c r="I213" s="144">
        <f>SUM(H213:H214)</f>
        <v>9.85</v>
      </c>
      <c r="J213" s="23"/>
    </row>
    <row r="214" spans="1:10" ht="16" x14ac:dyDescent="0.2">
      <c r="A214" s="63"/>
      <c r="B214" s="75" t="s">
        <v>571</v>
      </c>
      <c r="C214" s="66" t="s">
        <v>235</v>
      </c>
      <c r="D214" s="66" t="s">
        <v>417</v>
      </c>
      <c r="E214" s="79">
        <v>10000</v>
      </c>
      <c r="F214" s="109">
        <v>6.77</v>
      </c>
      <c r="G214" s="479"/>
      <c r="H214" s="79">
        <f>F214</f>
        <v>6.77</v>
      </c>
      <c r="I214" s="144"/>
    </row>
    <row r="215" spans="1:10" ht="16" x14ac:dyDescent="0.2">
      <c r="A215" s="63"/>
      <c r="B215" s="75"/>
      <c r="C215" s="66"/>
      <c r="D215" s="66"/>
      <c r="E215" s="79"/>
      <c r="F215" s="78"/>
      <c r="G215" s="277"/>
      <c r="H215" s="79"/>
      <c r="I215" s="78"/>
      <c r="J215" s="23"/>
    </row>
    <row r="216" spans="1:10" ht="16" x14ac:dyDescent="0.2">
      <c r="A216" s="63"/>
      <c r="B216" s="75" t="s">
        <v>655</v>
      </c>
      <c r="C216" s="66" t="s">
        <v>654</v>
      </c>
      <c r="D216" s="66" t="s">
        <v>411</v>
      </c>
      <c r="E216" s="79">
        <v>200000</v>
      </c>
      <c r="F216" s="109">
        <v>17.29</v>
      </c>
      <c r="G216" s="479">
        <v>0.91</v>
      </c>
      <c r="H216" s="79">
        <f>F216+G216</f>
        <v>18.2</v>
      </c>
      <c r="I216" s="144">
        <f>SUM(H216:H221)</f>
        <v>47.33</v>
      </c>
      <c r="J216" s="23"/>
    </row>
    <row r="217" spans="1:10" ht="16" x14ac:dyDescent="0.2">
      <c r="A217" s="63"/>
      <c r="B217" s="75" t="s">
        <v>655</v>
      </c>
      <c r="C217" s="66" t="s">
        <v>654</v>
      </c>
      <c r="D217" s="66" t="s">
        <v>417</v>
      </c>
      <c r="E217" s="79">
        <v>100000</v>
      </c>
      <c r="F217" s="109">
        <v>12.6</v>
      </c>
      <c r="G217" s="479"/>
      <c r="H217" s="79">
        <f>F217</f>
        <v>12.6</v>
      </c>
      <c r="I217" s="144"/>
      <c r="J217" s="23"/>
    </row>
    <row r="218" spans="1:10" ht="16" x14ac:dyDescent="0.2">
      <c r="A218" s="63"/>
      <c r="B218" s="75" t="s">
        <v>655</v>
      </c>
      <c r="C218" s="66" t="s">
        <v>654</v>
      </c>
      <c r="D218" s="66" t="s">
        <v>412</v>
      </c>
      <c r="E218" s="79">
        <v>10000</v>
      </c>
      <c r="F218" s="109">
        <v>3.42</v>
      </c>
      <c r="G218" s="479"/>
      <c r="H218" s="79">
        <f>F218</f>
        <v>3.42</v>
      </c>
      <c r="I218" s="144"/>
      <c r="J218" s="23"/>
    </row>
    <row r="219" spans="1:10" ht="16" x14ac:dyDescent="0.2">
      <c r="A219" s="63"/>
      <c r="B219" s="75" t="s">
        <v>655</v>
      </c>
      <c r="C219" s="66" t="s">
        <v>654</v>
      </c>
      <c r="D219" s="66" t="s">
        <v>413</v>
      </c>
      <c r="E219" s="78">
        <v>200000</v>
      </c>
      <c r="F219" s="109">
        <v>8.36</v>
      </c>
      <c r="G219" s="479"/>
      <c r="H219" s="78">
        <f>F219</f>
        <v>8.36</v>
      </c>
      <c r="I219" s="144"/>
      <c r="J219" s="23"/>
    </row>
    <row r="220" spans="1:10" ht="16" x14ac:dyDescent="0.2">
      <c r="A220" s="63"/>
      <c r="B220" s="75" t="s">
        <v>655</v>
      </c>
      <c r="C220" s="66" t="s">
        <v>654</v>
      </c>
      <c r="D220" s="66" t="s">
        <v>418</v>
      </c>
      <c r="E220" s="79">
        <v>100000</v>
      </c>
      <c r="F220" s="109">
        <v>4.4000000000000004</v>
      </c>
      <c r="G220" s="479"/>
      <c r="H220" s="79">
        <f>F220</f>
        <v>4.4000000000000004</v>
      </c>
      <c r="I220" s="144"/>
      <c r="J220" s="23"/>
    </row>
    <row r="221" spans="1:10" ht="16" x14ac:dyDescent="0.2">
      <c r="A221" s="63"/>
      <c r="B221" s="75" t="s">
        <v>655</v>
      </c>
      <c r="C221" s="66" t="s">
        <v>654</v>
      </c>
      <c r="D221" s="66" t="s">
        <v>414</v>
      </c>
      <c r="E221" s="79">
        <v>10000</v>
      </c>
      <c r="F221" s="109">
        <v>0.35</v>
      </c>
      <c r="G221" s="479"/>
      <c r="H221" s="79">
        <f>F221</f>
        <v>0.35</v>
      </c>
      <c r="I221" s="144"/>
      <c r="J221" s="23"/>
    </row>
    <row r="222" spans="1:10" ht="16" x14ac:dyDescent="0.2">
      <c r="A222" s="63"/>
      <c r="B222" s="75"/>
      <c r="C222" s="66"/>
      <c r="D222" s="66"/>
      <c r="E222" s="79"/>
      <c r="F222" s="78"/>
      <c r="G222" s="277"/>
      <c r="H222" s="79"/>
      <c r="I222" s="78"/>
      <c r="J222" s="23"/>
    </row>
    <row r="223" spans="1:10" ht="16" x14ac:dyDescent="0.2">
      <c r="A223" s="63"/>
      <c r="B223" s="75" t="s">
        <v>934</v>
      </c>
      <c r="C223" s="66" t="s">
        <v>935</v>
      </c>
      <c r="D223" s="66" t="s">
        <v>411</v>
      </c>
      <c r="E223" s="79">
        <v>10000</v>
      </c>
      <c r="F223" s="109">
        <v>0</v>
      </c>
      <c r="G223" s="479">
        <v>0.91</v>
      </c>
      <c r="H223" s="79">
        <v>0.91</v>
      </c>
      <c r="I223" s="144">
        <v>0.91</v>
      </c>
      <c r="J223" s="23"/>
    </row>
    <row r="224" spans="1:10" ht="16" x14ac:dyDescent="0.2">
      <c r="A224" s="63"/>
      <c r="B224" s="75"/>
      <c r="C224" s="66"/>
      <c r="D224" s="66"/>
      <c r="E224" s="79"/>
      <c r="F224" s="78"/>
      <c r="G224" s="277"/>
      <c r="H224" s="79"/>
      <c r="I224" s="78"/>
      <c r="J224" s="23"/>
    </row>
    <row r="225" spans="1:18" ht="16" x14ac:dyDescent="0.2">
      <c r="A225" s="63"/>
      <c r="B225" s="75" t="s">
        <v>572</v>
      </c>
      <c r="C225" s="66" t="s">
        <v>29</v>
      </c>
      <c r="D225" s="66" t="s">
        <v>411</v>
      </c>
      <c r="E225" s="78">
        <v>10000</v>
      </c>
      <c r="F225" s="109">
        <v>0</v>
      </c>
      <c r="G225" s="479">
        <f>H225-F225</f>
        <v>3.08</v>
      </c>
      <c r="H225" s="78">
        <v>3.08</v>
      </c>
      <c r="I225" s="144">
        <f>SUM(H225:H225)</f>
        <v>3.08</v>
      </c>
      <c r="J225" s="211"/>
    </row>
    <row r="226" spans="1:18" ht="16" x14ac:dyDescent="0.2">
      <c r="A226" s="63"/>
      <c r="B226" s="75"/>
      <c r="C226" s="66"/>
      <c r="D226" s="66"/>
      <c r="E226" s="79"/>
      <c r="F226" s="78"/>
      <c r="G226" s="277"/>
      <c r="H226" s="79"/>
      <c r="I226" s="78"/>
      <c r="J226" s="23"/>
    </row>
    <row r="227" spans="1:18" ht="16" x14ac:dyDescent="0.2">
      <c r="A227" s="63"/>
      <c r="B227" s="75" t="s">
        <v>573</v>
      </c>
      <c r="C227" s="66" t="s">
        <v>201</v>
      </c>
      <c r="D227" s="66" t="s">
        <v>411</v>
      </c>
      <c r="E227" s="79">
        <v>10000</v>
      </c>
      <c r="F227" s="109">
        <v>0</v>
      </c>
      <c r="G227" s="479">
        <v>2.0099999999999998</v>
      </c>
      <c r="H227" s="79">
        <v>2.0099999999999998</v>
      </c>
      <c r="I227" s="144">
        <f>SUM(H227:H232)</f>
        <v>34.120000000000005</v>
      </c>
      <c r="J227" s="23"/>
    </row>
    <row r="228" spans="1:18" ht="16" x14ac:dyDescent="0.2">
      <c r="A228" s="63"/>
      <c r="B228" s="75" t="s">
        <v>573</v>
      </c>
      <c r="C228" s="66" t="s">
        <v>201</v>
      </c>
      <c r="D228" s="173" t="s">
        <v>417</v>
      </c>
      <c r="E228" s="79">
        <v>10000</v>
      </c>
      <c r="F228" s="109">
        <v>19.760000000000002</v>
      </c>
      <c r="G228" s="479"/>
      <c r="H228" s="79">
        <f>F228</f>
        <v>19.760000000000002</v>
      </c>
      <c r="I228" s="144"/>
      <c r="J228" s="23"/>
    </row>
    <row r="229" spans="1:18" ht="16" x14ac:dyDescent="0.2">
      <c r="A229" s="63"/>
      <c r="B229" s="75" t="s">
        <v>573</v>
      </c>
      <c r="C229" s="66" t="s">
        <v>201</v>
      </c>
      <c r="D229" s="173" t="s">
        <v>412</v>
      </c>
      <c r="E229" s="79">
        <v>10000</v>
      </c>
      <c r="F229" s="109">
        <v>3.42</v>
      </c>
      <c r="G229" s="479"/>
      <c r="H229" s="79">
        <f>F229</f>
        <v>3.42</v>
      </c>
      <c r="I229" s="144"/>
      <c r="J229" s="23"/>
    </row>
    <row r="230" spans="1:18" ht="16" x14ac:dyDescent="0.2">
      <c r="A230" s="63"/>
      <c r="B230" s="75" t="s">
        <v>573</v>
      </c>
      <c r="C230" s="66" t="s">
        <v>201</v>
      </c>
      <c r="D230" s="173" t="s">
        <v>413</v>
      </c>
      <c r="E230" s="79">
        <v>100000</v>
      </c>
      <c r="F230" s="109">
        <v>4.18</v>
      </c>
      <c r="G230" s="479"/>
      <c r="H230" s="79">
        <f>F230</f>
        <v>4.18</v>
      </c>
      <c r="I230" s="144"/>
      <c r="J230" s="23"/>
    </row>
    <row r="231" spans="1:18" ht="16" x14ac:dyDescent="0.2">
      <c r="A231" s="63"/>
      <c r="B231" s="75" t="s">
        <v>573</v>
      </c>
      <c r="C231" s="66" t="s">
        <v>201</v>
      </c>
      <c r="D231" s="173" t="s">
        <v>418</v>
      </c>
      <c r="E231" s="78">
        <v>100000</v>
      </c>
      <c r="F231" s="109">
        <v>4.4000000000000004</v>
      </c>
      <c r="G231" s="479"/>
      <c r="H231" s="79">
        <f>F231</f>
        <v>4.4000000000000004</v>
      </c>
      <c r="I231" s="144"/>
      <c r="J231" s="23"/>
    </row>
    <row r="232" spans="1:18" ht="16" x14ac:dyDescent="0.2">
      <c r="A232" s="63"/>
      <c r="B232" s="75" t="s">
        <v>573</v>
      </c>
      <c r="C232" s="66" t="s">
        <v>201</v>
      </c>
      <c r="D232" s="173" t="s">
        <v>414</v>
      </c>
      <c r="E232" s="79">
        <v>10000</v>
      </c>
      <c r="F232" s="109">
        <v>0.35</v>
      </c>
      <c r="G232" s="479"/>
      <c r="H232" s="79">
        <f>F232</f>
        <v>0.35</v>
      </c>
      <c r="I232" s="144"/>
      <c r="J232" s="23"/>
    </row>
    <row r="233" spans="1:18" ht="16" x14ac:dyDescent="0.2">
      <c r="A233" s="63"/>
      <c r="B233" s="75"/>
      <c r="C233" s="66"/>
      <c r="D233" s="66"/>
      <c r="E233" s="79"/>
      <c r="F233" s="78"/>
      <c r="G233" s="277"/>
      <c r="H233" s="79"/>
      <c r="I233" s="78"/>
      <c r="J233" s="23"/>
    </row>
    <row r="234" spans="1:18" ht="16" x14ac:dyDescent="0.2">
      <c r="A234" s="63"/>
      <c r="B234" s="75" t="s">
        <v>574</v>
      </c>
      <c r="C234" s="85" t="s">
        <v>226</v>
      </c>
      <c r="D234" s="85" t="s">
        <v>411</v>
      </c>
      <c r="E234" s="86">
        <v>10000</v>
      </c>
      <c r="F234" s="251">
        <v>0</v>
      </c>
      <c r="G234" s="478">
        <v>0.91</v>
      </c>
      <c r="H234" s="86">
        <f>SUM(F234:G234)</f>
        <v>0.91</v>
      </c>
      <c r="I234" s="242">
        <f>SUM(H234:H234)</f>
        <v>0.91</v>
      </c>
      <c r="J234" s="23"/>
    </row>
    <row r="235" spans="1:18" ht="16" x14ac:dyDescent="0.2">
      <c r="A235" s="63"/>
      <c r="B235" s="75"/>
      <c r="C235" s="168"/>
      <c r="D235" s="168"/>
      <c r="E235" s="169"/>
      <c r="F235" s="86"/>
      <c r="G235" s="278"/>
      <c r="H235" s="86"/>
      <c r="I235" s="86"/>
      <c r="J235" s="23"/>
    </row>
    <row r="236" spans="1:18" ht="16" x14ac:dyDescent="0.2">
      <c r="A236" s="63"/>
      <c r="B236" s="75" t="s">
        <v>576</v>
      </c>
      <c r="C236" s="66" t="s">
        <v>71</v>
      </c>
      <c r="D236" s="66" t="s">
        <v>411</v>
      </c>
      <c r="E236" s="78">
        <v>50000</v>
      </c>
      <c r="F236" s="109">
        <f>H236-G236</f>
        <v>12.32</v>
      </c>
      <c r="G236" s="479">
        <v>3.08</v>
      </c>
      <c r="H236" s="78">
        <v>15.4</v>
      </c>
      <c r="I236" s="144">
        <f>SUM(H236:H241)</f>
        <v>40.45000000000001</v>
      </c>
      <c r="J236" s="23"/>
    </row>
    <row r="237" spans="1:18" ht="16" x14ac:dyDescent="0.2">
      <c r="A237" s="63"/>
      <c r="B237" s="81" t="s">
        <v>576</v>
      </c>
      <c r="C237" s="82" t="s">
        <v>71</v>
      </c>
      <c r="D237" s="66" t="s">
        <v>417</v>
      </c>
      <c r="E237" s="78">
        <v>30000</v>
      </c>
      <c r="F237" s="109">
        <v>20.309999999999999</v>
      </c>
      <c r="G237" s="479"/>
      <c r="H237" s="78">
        <f>F237</f>
        <v>20.309999999999999</v>
      </c>
      <c r="I237" s="144"/>
      <c r="J237" s="23"/>
      <c r="M237" s="13"/>
      <c r="N237" s="42"/>
      <c r="O237" s="45"/>
    </row>
    <row r="238" spans="1:18" ht="16" x14ac:dyDescent="0.2">
      <c r="A238" s="63"/>
      <c r="B238" s="75" t="s">
        <v>576</v>
      </c>
      <c r="C238" s="66" t="s">
        <v>71</v>
      </c>
      <c r="D238" s="66" t="s">
        <v>412</v>
      </c>
      <c r="E238" s="79">
        <v>8000</v>
      </c>
      <c r="F238" s="109">
        <v>2.74</v>
      </c>
      <c r="G238" s="479"/>
      <c r="H238" s="79">
        <f>F238</f>
        <v>2.74</v>
      </c>
      <c r="I238" s="144"/>
      <c r="J238" s="23"/>
    </row>
    <row r="239" spans="1:18" s="226" customFormat="1" ht="16" x14ac:dyDescent="0.2">
      <c r="A239" s="63"/>
      <c r="B239" s="75" t="s">
        <v>576</v>
      </c>
      <c r="C239" s="66" t="s">
        <v>71</v>
      </c>
      <c r="D239" s="66" t="s">
        <v>413</v>
      </c>
      <c r="E239" s="79">
        <v>20000</v>
      </c>
      <c r="F239" s="109">
        <v>0.84</v>
      </c>
      <c r="G239" s="479"/>
      <c r="H239" s="79">
        <f>F239</f>
        <v>0.84</v>
      </c>
      <c r="I239" s="144"/>
      <c r="J239" s="23"/>
      <c r="K239"/>
      <c r="L239"/>
      <c r="M239"/>
      <c r="N239"/>
      <c r="O239"/>
      <c r="P239"/>
      <c r="Q239"/>
      <c r="R239"/>
    </row>
    <row r="240" spans="1:18" ht="16" x14ac:dyDescent="0.2">
      <c r="A240" s="63"/>
      <c r="B240" s="75" t="s">
        <v>576</v>
      </c>
      <c r="C240" s="66" t="s">
        <v>71</v>
      </c>
      <c r="D240" s="66" t="s">
        <v>418</v>
      </c>
      <c r="E240" s="79">
        <v>20000</v>
      </c>
      <c r="F240" s="109">
        <v>0.88</v>
      </c>
      <c r="G240" s="479"/>
      <c r="H240" s="79">
        <f>F240</f>
        <v>0.88</v>
      </c>
      <c r="I240" s="144"/>
      <c r="J240" s="23"/>
    </row>
    <row r="241" spans="1:10" ht="16" x14ac:dyDescent="0.2">
      <c r="A241" s="63"/>
      <c r="B241" s="75" t="s">
        <v>576</v>
      </c>
      <c r="C241" s="66" t="s">
        <v>71</v>
      </c>
      <c r="D241" s="66" t="s">
        <v>414</v>
      </c>
      <c r="E241" s="78">
        <v>8000</v>
      </c>
      <c r="F241" s="109">
        <v>0.28000000000000003</v>
      </c>
      <c r="G241" s="479"/>
      <c r="H241" s="78">
        <f>F241</f>
        <v>0.28000000000000003</v>
      </c>
      <c r="I241" s="144"/>
      <c r="J241" s="23"/>
    </row>
    <row r="242" spans="1:10" ht="16" x14ac:dyDescent="0.2">
      <c r="A242" s="63"/>
      <c r="B242" s="75"/>
      <c r="C242" s="66"/>
      <c r="D242" s="66"/>
      <c r="E242" s="79"/>
      <c r="F242" s="78"/>
      <c r="G242" s="277"/>
      <c r="H242" s="79"/>
      <c r="I242" s="78"/>
      <c r="J242" s="23"/>
    </row>
    <row r="243" spans="1:10" ht="16" x14ac:dyDescent="0.2">
      <c r="A243" s="63"/>
      <c r="B243" s="75" t="s">
        <v>577</v>
      </c>
      <c r="C243" s="66" t="s">
        <v>131</v>
      </c>
      <c r="D243" s="66" t="s">
        <v>411</v>
      </c>
      <c r="E243" s="79">
        <v>10000</v>
      </c>
      <c r="F243" s="109">
        <v>0</v>
      </c>
      <c r="G243" s="479">
        <v>5.0199999999999996</v>
      </c>
      <c r="H243" s="79">
        <v>5.0199999999999996</v>
      </c>
      <c r="I243" s="144">
        <f>SUM(H243:H247)</f>
        <v>25.09</v>
      </c>
      <c r="J243" s="23"/>
    </row>
    <row r="244" spans="1:10" ht="16" x14ac:dyDescent="0.2">
      <c r="A244" s="63"/>
      <c r="B244" s="75" t="s">
        <v>577</v>
      </c>
      <c r="C244" s="66" t="s">
        <v>995</v>
      </c>
      <c r="D244" s="173" t="s">
        <v>412</v>
      </c>
      <c r="E244" s="79">
        <v>10000</v>
      </c>
      <c r="F244" s="109">
        <v>3.42</v>
      </c>
      <c r="G244" s="479"/>
      <c r="H244" s="79">
        <v>3.42</v>
      </c>
      <c r="I244" s="144"/>
      <c r="J244" s="23"/>
    </row>
    <row r="245" spans="1:10" ht="16" x14ac:dyDescent="0.2">
      <c r="A245" s="63"/>
      <c r="B245" s="75" t="s">
        <v>577</v>
      </c>
      <c r="C245" s="66" t="s">
        <v>131</v>
      </c>
      <c r="D245" s="173" t="s">
        <v>413</v>
      </c>
      <c r="E245" s="79">
        <v>190000</v>
      </c>
      <c r="F245" s="109">
        <v>7.94</v>
      </c>
      <c r="G245" s="479"/>
      <c r="H245" s="79">
        <f>F245</f>
        <v>7.94</v>
      </c>
      <c r="I245" s="144"/>
      <c r="J245" s="23"/>
    </row>
    <row r="246" spans="1:10" ht="16" x14ac:dyDescent="0.2">
      <c r="A246" s="63"/>
      <c r="B246" s="75" t="s">
        <v>577</v>
      </c>
      <c r="C246" s="66" t="s">
        <v>131</v>
      </c>
      <c r="D246" s="173" t="s">
        <v>418</v>
      </c>
      <c r="E246" s="78">
        <v>190000</v>
      </c>
      <c r="F246" s="109">
        <v>8.36</v>
      </c>
      <c r="G246" s="479"/>
      <c r="H246" s="78">
        <f>F246</f>
        <v>8.36</v>
      </c>
      <c r="I246" s="144"/>
      <c r="J246" s="23"/>
    </row>
    <row r="247" spans="1:10" ht="16" x14ac:dyDescent="0.2">
      <c r="A247" s="63"/>
      <c r="B247" s="75" t="s">
        <v>577</v>
      </c>
      <c r="C247" s="66" t="s">
        <v>131</v>
      </c>
      <c r="D247" s="173" t="s">
        <v>414</v>
      </c>
      <c r="E247" s="78">
        <v>10000</v>
      </c>
      <c r="F247" s="109">
        <v>0.35</v>
      </c>
      <c r="G247" s="479"/>
      <c r="H247" s="78">
        <v>0.35</v>
      </c>
      <c r="I247" s="144"/>
      <c r="J247" s="23"/>
    </row>
    <row r="248" spans="1:10" ht="16" x14ac:dyDescent="0.2">
      <c r="A248" s="63"/>
      <c r="B248" s="75"/>
      <c r="C248" s="66"/>
      <c r="D248" s="66"/>
      <c r="E248" s="79"/>
      <c r="F248" s="78"/>
      <c r="G248" s="277"/>
      <c r="H248" s="79"/>
      <c r="I248" s="78"/>
      <c r="J248" s="23"/>
    </row>
    <row r="249" spans="1:10" ht="16" x14ac:dyDescent="0.2">
      <c r="A249" s="63"/>
      <c r="B249" s="75" t="s">
        <v>953</v>
      </c>
      <c r="C249" s="66" t="s">
        <v>954</v>
      </c>
      <c r="D249" s="66" t="s">
        <v>411</v>
      </c>
      <c r="E249" s="79">
        <v>10000</v>
      </c>
      <c r="F249" s="109">
        <v>0</v>
      </c>
      <c r="G249" s="479">
        <v>3.08</v>
      </c>
      <c r="H249" s="79">
        <v>3.08</v>
      </c>
      <c r="I249" s="144">
        <f>H249+H250</f>
        <v>3.5</v>
      </c>
      <c r="J249" s="23"/>
    </row>
    <row r="250" spans="1:10" ht="16" x14ac:dyDescent="0.2">
      <c r="A250" s="63"/>
      <c r="B250" s="75" t="s">
        <v>953</v>
      </c>
      <c r="C250" s="66" t="s">
        <v>954</v>
      </c>
      <c r="D250" s="66" t="s">
        <v>955</v>
      </c>
      <c r="E250" s="79">
        <v>10000</v>
      </c>
      <c r="F250" s="109">
        <v>0.42</v>
      </c>
      <c r="G250" s="479"/>
      <c r="H250" s="79">
        <v>0.42</v>
      </c>
      <c r="I250" s="144"/>
      <c r="J250" s="23"/>
    </row>
    <row r="251" spans="1:10" ht="16" x14ac:dyDescent="0.2">
      <c r="A251" s="63"/>
      <c r="B251" s="75"/>
      <c r="C251" s="66"/>
      <c r="D251" s="66"/>
      <c r="E251" s="79"/>
      <c r="F251" s="78"/>
      <c r="G251" s="277"/>
      <c r="H251" s="79"/>
      <c r="I251" s="78"/>
      <c r="J251" s="23"/>
    </row>
    <row r="252" spans="1:10" ht="16" x14ac:dyDescent="0.2">
      <c r="A252" s="63"/>
      <c r="B252" s="75" t="s">
        <v>579</v>
      </c>
      <c r="C252" s="66" t="s">
        <v>70</v>
      </c>
      <c r="D252" s="66" t="s">
        <v>411</v>
      </c>
      <c r="E252" s="79">
        <v>10000</v>
      </c>
      <c r="F252" s="109">
        <v>0</v>
      </c>
      <c r="G252" s="479">
        <f>H252-F252</f>
        <v>3.08</v>
      </c>
      <c r="H252" s="79">
        <v>3.08</v>
      </c>
      <c r="I252" s="144">
        <f>SUM(H252:H257)</f>
        <v>19.840000000000003</v>
      </c>
      <c r="J252" s="23" t="s">
        <v>1040</v>
      </c>
    </row>
    <row r="253" spans="1:10" ht="16" x14ac:dyDescent="0.2">
      <c r="A253" s="63"/>
      <c r="B253" s="75" t="s">
        <v>579</v>
      </c>
      <c r="C253" s="66" t="s">
        <v>70</v>
      </c>
      <c r="D253" s="173" t="s">
        <v>417</v>
      </c>
      <c r="E253" s="79">
        <v>10000</v>
      </c>
      <c r="F253" s="109">
        <v>4.41</v>
      </c>
      <c r="G253" s="479"/>
      <c r="H253" s="79">
        <f>F253</f>
        <v>4.41</v>
      </c>
      <c r="I253" s="144"/>
      <c r="J253" s="23"/>
    </row>
    <row r="254" spans="1:10" ht="16" x14ac:dyDescent="0.2">
      <c r="A254" s="63"/>
      <c r="B254" s="75" t="s">
        <v>579</v>
      </c>
      <c r="C254" s="66" t="s">
        <v>70</v>
      </c>
      <c r="D254" s="173" t="s">
        <v>412</v>
      </c>
      <c r="E254" s="79">
        <v>10000</v>
      </c>
      <c r="F254" s="109">
        <v>3.42</v>
      </c>
      <c r="G254" s="479"/>
      <c r="H254" s="79">
        <f>F254</f>
        <v>3.42</v>
      </c>
      <c r="I254" s="144"/>
      <c r="J254" s="23"/>
    </row>
    <row r="255" spans="1:10" ht="16" x14ac:dyDescent="0.2">
      <c r="A255" s="63"/>
      <c r="B255" s="75" t="s">
        <v>579</v>
      </c>
      <c r="C255" s="66" t="s">
        <v>70</v>
      </c>
      <c r="D255" s="173" t="s">
        <v>413</v>
      </c>
      <c r="E255" s="79">
        <v>100000</v>
      </c>
      <c r="F255" s="109">
        <v>4.18</v>
      </c>
      <c r="G255" s="479"/>
      <c r="H255" s="79">
        <f>F255</f>
        <v>4.18</v>
      </c>
      <c r="I255" s="144"/>
      <c r="J255" s="23"/>
    </row>
    <row r="256" spans="1:10" ht="16" x14ac:dyDescent="0.2">
      <c r="A256" s="63"/>
      <c r="B256" s="75" t="s">
        <v>579</v>
      </c>
      <c r="C256" s="66" t="s">
        <v>70</v>
      </c>
      <c r="D256" s="173" t="s">
        <v>418</v>
      </c>
      <c r="E256" s="78">
        <v>100000</v>
      </c>
      <c r="F256" s="109">
        <v>4.4000000000000004</v>
      </c>
      <c r="G256" s="479"/>
      <c r="H256" s="79">
        <f>F256</f>
        <v>4.4000000000000004</v>
      </c>
      <c r="I256" s="144"/>
      <c r="J256" s="23"/>
    </row>
    <row r="257" spans="1:10" ht="16" x14ac:dyDescent="0.2">
      <c r="A257" s="63"/>
      <c r="B257" s="75" t="s">
        <v>579</v>
      </c>
      <c r="C257" s="66" t="s">
        <v>70</v>
      </c>
      <c r="D257" s="173" t="s">
        <v>414</v>
      </c>
      <c r="E257" s="79">
        <v>10000</v>
      </c>
      <c r="F257" s="109">
        <v>0.35</v>
      </c>
      <c r="G257" s="479"/>
      <c r="H257" s="79">
        <f>F257</f>
        <v>0.35</v>
      </c>
      <c r="I257" s="144"/>
      <c r="J257" s="23"/>
    </row>
    <row r="258" spans="1:10" ht="16" x14ac:dyDescent="0.2">
      <c r="A258" s="63"/>
      <c r="B258" s="75"/>
      <c r="C258" s="66"/>
      <c r="D258" s="173"/>
      <c r="E258" s="79"/>
      <c r="F258" s="78"/>
      <c r="G258" s="277"/>
      <c r="H258" s="79"/>
      <c r="I258" s="78"/>
      <c r="J258" s="23"/>
    </row>
    <row r="259" spans="1:10" ht="16" x14ac:dyDescent="0.2">
      <c r="A259" s="63"/>
      <c r="B259" s="75" t="s">
        <v>818</v>
      </c>
      <c r="C259" s="66" t="s">
        <v>813</v>
      </c>
      <c r="D259" s="173" t="s">
        <v>411</v>
      </c>
      <c r="E259" s="79">
        <v>10000</v>
      </c>
      <c r="F259" s="109">
        <f>H259-G259</f>
        <v>0</v>
      </c>
      <c r="G259" s="479">
        <v>0.46</v>
      </c>
      <c r="H259" s="79">
        <v>0.46</v>
      </c>
      <c r="I259" s="144">
        <f>SUM(H259:H260)</f>
        <v>0.88</v>
      </c>
      <c r="J259" s="23"/>
    </row>
    <row r="260" spans="1:10" ht="16" x14ac:dyDescent="0.2">
      <c r="A260" s="63"/>
      <c r="B260" s="75" t="s">
        <v>818</v>
      </c>
      <c r="C260" s="66" t="s">
        <v>813</v>
      </c>
      <c r="D260" s="173" t="s">
        <v>413</v>
      </c>
      <c r="E260" s="79">
        <v>10000</v>
      </c>
      <c r="F260" s="109">
        <v>0.42</v>
      </c>
      <c r="G260" s="479">
        <v>0</v>
      </c>
      <c r="H260" s="79">
        <v>0.42</v>
      </c>
      <c r="I260" s="144"/>
      <c r="J260" s="23"/>
    </row>
    <row r="261" spans="1:10" ht="16" x14ac:dyDescent="0.2">
      <c r="A261" s="63"/>
      <c r="B261" s="75"/>
      <c r="C261" s="66"/>
      <c r="D261" s="173"/>
      <c r="E261" s="79"/>
      <c r="F261" s="78"/>
      <c r="G261" s="277"/>
      <c r="H261" s="79"/>
      <c r="I261" s="78"/>
      <c r="J261" s="23"/>
    </row>
    <row r="262" spans="1:10" ht="16" x14ac:dyDescent="0.2">
      <c r="A262" s="63"/>
      <c r="B262" s="75" t="s">
        <v>912</v>
      </c>
      <c r="C262" s="66" t="s">
        <v>913</v>
      </c>
      <c r="D262" s="173" t="s">
        <v>411</v>
      </c>
      <c r="E262" s="79">
        <v>10000</v>
      </c>
      <c r="F262" s="109">
        <v>0</v>
      </c>
      <c r="G262" s="479">
        <v>2.0099999999999998</v>
      </c>
      <c r="H262" s="79">
        <v>2.0099999999999998</v>
      </c>
      <c r="I262" s="144">
        <v>2.0099999999999998</v>
      </c>
      <c r="J262" s="23"/>
    </row>
    <row r="263" spans="1:10" ht="16" x14ac:dyDescent="0.2">
      <c r="A263" s="63"/>
      <c r="B263" s="75" t="s">
        <v>912</v>
      </c>
      <c r="C263" s="66" t="s">
        <v>913</v>
      </c>
      <c r="D263" s="173" t="s">
        <v>414</v>
      </c>
      <c r="E263" s="79"/>
      <c r="F263" s="109"/>
      <c r="G263" s="479"/>
      <c r="H263" s="79"/>
      <c r="I263" s="144"/>
      <c r="J263" s="23" t="s">
        <v>1170</v>
      </c>
    </row>
    <row r="264" spans="1:10" ht="16" x14ac:dyDescent="0.2">
      <c r="A264" s="63"/>
      <c r="B264" s="75"/>
      <c r="C264" s="66"/>
      <c r="D264" s="173"/>
      <c r="E264" s="79"/>
      <c r="F264" s="78"/>
      <c r="G264" s="277"/>
      <c r="H264" s="79"/>
      <c r="I264" s="78"/>
      <c r="J264" s="23"/>
    </row>
    <row r="265" spans="1:10" ht="16" x14ac:dyDescent="0.2">
      <c r="A265" s="63"/>
      <c r="B265" s="75" t="s">
        <v>771</v>
      </c>
      <c r="C265" s="66" t="s">
        <v>770</v>
      </c>
      <c r="D265" s="168" t="s">
        <v>411</v>
      </c>
      <c r="E265" s="78">
        <v>10000</v>
      </c>
      <c r="F265" s="109">
        <v>0</v>
      </c>
      <c r="G265" s="479">
        <v>0.53</v>
      </c>
      <c r="H265" s="78">
        <f>F265+G265</f>
        <v>0.53</v>
      </c>
      <c r="I265" s="144">
        <f>SUM(H265:H266)</f>
        <v>4.71</v>
      </c>
      <c r="J265" s="23"/>
    </row>
    <row r="266" spans="1:10" ht="16" x14ac:dyDescent="0.2">
      <c r="A266" s="63"/>
      <c r="B266" s="75" t="s">
        <v>771</v>
      </c>
      <c r="C266" s="66" t="s">
        <v>770</v>
      </c>
      <c r="D266" s="168" t="s">
        <v>413</v>
      </c>
      <c r="E266" s="78">
        <v>100000</v>
      </c>
      <c r="F266" s="109">
        <v>4.18</v>
      </c>
      <c r="G266" s="479"/>
      <c r="H266" s="78">
        <v>4.18</v>
      </c>
      <c r="I266" s="144"/>
      <c r="J266" s="23"/>
    </row>
    <row r="267" spans="1:10" ht="16" x14ac:dyDescent="0.2">
      <c r="A267" s="63"/>
      <c r="B267" s="75"/>
      <c r="C267" s="66"/>
      <c r="D267" s="173"/>
      <c r="E267" s="78"/>
      <c r="F267" s="78"/>
      <c r="G267" s="277"/>
      <c r="H267" s="78"/>
      <c r="I267" s="78"/>
      <c r="J267" s="23"/>
    </row>
    <row r="268" spans="1:10" ht="16" x14ac:dyDescent="0.2">
      <c r="A268" s="63"/>
      <c r="B268" s="75" t="s">
        <v>638</v>
      </c>
      <c r="C268" s="66" t="s">
        <v>636</v>
      </c>
      <c r="D268" s="173" t="s">
        <v>411</v>
      </c>
      <c r="E268" s="78">
        <v>100000</v>
      </c>
      <c r="F268" s="109">
        <v>18.09</v>
      </c>
      <c r="G268" s="479">
        <v>2.0099999999999998</v>
      </c>
      <c r="H268" s="78">
        <f>F268+G268</f>
        <v>20.100000000000001</v>
      </c>
      <c r="I268" s="144">
        <f>SUM(H268:H273)</f>
        <v>34.660000000000004</v>
      </c>
      <c r="J268" s="23"/>
    </row>
    <row r="269" spans="1:10" ht="16" x14ac:dyDescent="0.2">
      <c r="A269" s="63"/>
      <c r="B269" s="75" t="s">
        <v>638</v>
      </c>
      <c r="C269" s="66" t="s">
        <v>636</v>
      </c>
      <c r="D269" s="173" t="s">
        <v>417</v>
      </c>
      <c r="E269" s="78">
        <v>5000</v>
      </c>
      <c r="F269" s="109">
        <v>2.21</v>
      </c>
      <c r="G269" s="479"/>
      <c r="H269" s="78">
        <v>2.21</v>
      </c>
      <c r="I269" s="144"/>
      <c r="J269" s="23"/>
    </row>
    <row r="270" spans="1:10" ht="16" x14ac:dyDescent="0.2">
      <c r="A270" s="63"/>
      <c r="B270" s="75" t="s">
        <v>638</v>
      </c>
      <c r="C270" s="66" t="s">
        <v>636</v>
      </c>
      <c r="D270" s="173" t="s">
        <v>412</v>
      </c>
      <c r="E270" s="78">
        <v>10000</v>
      </c>
      <c r="F270" s="109">
        <v>3.42</v>
      </c>
      <c r="G270" s="479"/>
      <c r="H270" s="78">
        <f>F270</f>
        <v>3.42</v>
      </c>
      <c r="I270" s="144"/>
      <c r="J270" s="23"/>
    </row>
    <row r="271" spans="1:10" ht="16" x14ac:dyDescent="0.2">
      <c r="A271" s="63"/>
      <c r="B271" s="75" t="s">
        <v>638</v>
      </c>
      <c r="C271" s="66" t="s">
        <v>636</v>
      </c>
      <c r="D271" s="173" t="s">
        <v>413</v>
      </c>
      <c r="E271" s="78">
        <v>200000</v>
      </c>
      <c r="F271" s="109">
        <v>8.36</v>
      </c>
      <c r="G271" s="479"/>
      <c r="H271" s="78">
        <f>F271</f>
        <v>8.36</v>
      </c>
      <c r="I271" s="144"/>
      <c r="J271" s="23"/>
    </row>
    <row r="272" spans="1:10" ht="16" x14ac:dyDescent="0.2">
      <c r="A272" s="63"/>
      <c r="B272" s="75" t="s">
        <v>638</v>
      </c>
      <c r="C272" s="66" t="s">
        <v>636</v>
      </c>
      <c r="D272" s="173" t="s">
        <v>418</v>
      </c>
      <c r="E272" s="78">
        <v>5000</v>
      </c>
      <c r="F272" s="109">
        <v>0.22</v>
      </c>
      <c r="G272" s="479"/>
      <c r="H272" s="78">
        <v>0.22</v>
      </c>
      <c r="I272" s="144"/>
      <c r="J272" s="23"/>
    </row>
    <row r="273" spans="1:10" ht="16" x14ac:dyDescent="0.2">
      <c r="A273" s="63"/>
      <c r="B273" s="75" t="s">
        <v>638</v>
      </c>
      <c r="C273" s="66" t="s">
        <v>636</v>
      </c>
      <c r="D273" s="173" t="s">
        <v>414</v>
      </c>
      <c r="E273" s="78">
        <v>10000</v>
      </c>
      <c r="F273" s="109">
        <v>0.35</v>
      </c>
      <c r="G273" s="479"/>
      <c r="H273" s="78">
        <f>F273</f>
        <v>0.35</v>
      </c>
      <c r="I273" s="144"/>
      <c r="J273" s="23"/>
    </row>
    <row r="274" spans="1:10" ht="16" x14ac:dyDescent="0.2">
      <c r="A274" s="63"/>
      <c r="B274" s="75"/>
      <c r="C274" s="66"/>
      <c r="D274" s="66"/>
      <c r="E274" s="78"/>
      <c r="F274" s="78"/>
      <c r="G274" s="277"/>
      <c r="H274" s="78"/>
      <c r="I274" s="78"/>
      <c r="J274" s="23"/>
    </row>
    <row r="275" spans="1:10" ht="16" x14ac:dyDescent="0.2">
      <c r="A275" s="63"/>
      <c r="B275" s="75" t="s">
        <v>583</v>
      </c>
      <c r="C275" s="66" t="s">
        <v>914</v>
      </c>
      <c r="D275" s="173" t="s">
        <v>411</v>
      </c>
      <c r="E275" s="78">
        <v>150000</v>
      </c>
      <c r="F275" s="109">
        <v>17.64</v>
      </c>
      <c r="G275" s="479">
        <v>1.26</v>
      </c>
      <c r="H275" s="78">
        <v>18.899999999999999</v>
      </c>
      <c r="I275" s="144">
        <f>SUM(H275:H280)</f>
        <v>55.39</v>
      </c>
      <c r="J275" s="23"/>
    </row>
    <row r="276" spans="1:10" ht="16" x14ac:dyDescent="0.2">
      <c r="A276" s="63"/>
      <c r="B276" s="75" t="s">
        <v>583</v>
      </c>
      <c r="C276" s="66" t="s">
        <v>914</v>
      </c>
      <c r="D276" s="173" t="s">
        <v>417</v>
      </c>
      <c r="E276" s="78">
        <v>50000</v>
      </c>
      <c r="F276" s="109">
        <v>22.05</v>
      </c>
      <c r="G276" s="479"/>
      <c r="H276" s="78">
        <v>22.05</v>
      </c>
      <c r="I276" s="144"/>
      <c r="J276" s="23"/>
    </row>
    <row r="277" spans="1:10" ht="16" x14ac:dyDescent="0.2">
      <c r="A277" s="63"/>
      <c r="B277" s="75" t="s">
        <v>583</v>
      </c>
      <c r="C277" s="66" t="s">
        <v>914</v>
      </c>
      <c r="D277" s="173" t="s">
        <v>412</v>
      </c>
      <c r="E277" s="78">
        <v>10000</v>
      </c>
      <c r="F277" s="109">
        <v>3.42</v>
      </c>
      <c r="G277" s="479"/>
      <c r="H277" s="78">
        <v>3.42</v>
      </c>
      <c r="I277" s="144"/>
      <c r="J277" s="23"/>
    </row>
    <row r="278" spans="1:10" ht="16" x14ac:dyDescent="0.2">
      <c r="A278" s="63"/>
      <c r="B278" s="75" t="s">
        <v>583</v>
      </c>
      <c r="C278" s="66" t="s">
        <v>914</v>
      </c>
      <c r="D278" s="173" t="s">
        <v>413</v>
      </c>
      <c r="E278" s="78">
        <v>150000</v>
      </c>
      <c r="F278" s="109">
        <v>6.27</v>
      </c>
      <c r="G278" s="479"/>
      <c r="H278" s="78">
        <v>6.27</v>
      </c>
      <c r="I278" s="144"/>
      <c r="J278" s="23"/>
    </row>
    <row r="279" spans="1:10" ht="17" customHeight="1" x14ac:dyDescent="0.2">
      <c r="A279" s="63"/>
      <c r="B279" s="75" t="s">
        <v>583</v>
      </c>
      <c r="C279" s="66" t="s">
        <v>914</v>
      </c>
      <c r="D279" s="173" t="s">
        <v>418</v>
      </c>
      <c r="E279" s="78">
        <v>100000</v>
      </c>
      <c r="F279" s="109">
        <v>4.4000000000000004</v>
      </c>
      <c r="G279" s="479"/>
      <c r="H279" s="78">
        <v>4.4000000000000004</v>
      </c>
      <c r="I279" s="144"/>
      <c r="J279" s="23"/>
    </row>
    <row r="280" spans="1:10" ht="16" x14ac:dyDescent="0.2">
      <c r="A280" s="63"/>
      <c r="B280" s="75" t="s">
        <v>583</v>
      </c>
      <c r="C280" s="66" t="s">
        <v>914</v>
      </c>
      <c r="D280" s="173" t="s">
        <v>414</v>
      </c>
      <c r="E280" s="78">
        <v>10000</v>
      </c>
      <c r="F280" s="109">
        <v>0.35</v>
      </c>
      <c r="G280" s="479"/>
      <c r="H280" s="78">
        <v>0.35</v>
      </c>
      <c r="I280" s="144"/>
      <c r="J280" s="23"/>
    </row>
    <row r="281" spans="1:10" ht="16" x14ac:dyDescent="0.2">
      <c r="A281" s="63"/>
      <c r="B281" s="75"/>
      <c r="C281" s="66"/>
      <c r="D281" s="173"/>
      <c r="E281" s="78"/>
      <c r="F281" s="78"/>
      <c r="G281" s="277"/>
      <c r="H281" s="78"/>
      <c r="I281" s="78"/>
      <c r="J281" s="23"/>
    </row>
    <row r="282" spans="1:10" ht="16" x14ac:dyDescent="0.2">
      <c r="A282" s="63"/>
      <c r="B282" s="75" t="s">
        <v>735</v>
      </c>
      <c r="C282" s="66" t="s">
        <v>736</v>
      </c>
      <c r="D282" s="173" t="s">
        <v>411</v>
      </c>
      <c r="E282" s="78">
        <v>10000</v>
      </c>
      <c r="F282" s="109" t="s">
        <v>492</v>
      </c>
      <c r="G282" s="479">
        <v>0.66</v>
      </c>
      <c r="H282" s="78">
        <f>SUM(F282:G282)</f>
        <v>0.66</v>
      </c>
      <c r="I282" s="144">
        <f>H282</f>
        <v>0.66</v>
      </c>
      <c r="J282" s="23"/>
    </row>
    <row r="283" spans="1:10" ht="16" x14ac:dyDescent="0.2">
      <c r="A283" s="63"/>
      <c r="B283" s="75"/>
      <c r="C283" s="66"/>
      <c r="D283" s="66"/>
      <c r="E283" s="78"/>
      <c r="F283" s="78"/>
      <c r="G283" s="277"/>
      <c r="H283" s="78"/>
      <c r="I283" s="78"/>
      <c r="J283" s="23"/>
    </row>
    <row r="284" spans="1:10" ht="16" x14ac:dyDescent="0.2">
      <c r="A284" s="63"/>
      <c r="B284" s="75" t="s">
        <v>585</v>
      </c>
      <c r="C284" s="66" t="s">
        <v>378</v>
      </c>
      <c r="D284" s="66" t="s">
        <v>411</v>
      </c>
      <c r="E284" s="78">
        <v>10000</v>
      </c>
      <c r="F284" s="109">
        <v>0</v>
      </c>
      <c r="G284" s="479">
        <v>14.08</v>
      </c>
      <c r="H284" s="78">
        <v>14.08</v>
      </c>
      <c r="I284" s="144">
        <f>H284</f>
        <v>14.08</v>
      </c>
      <c r="J284" s="23"/>
    </row>
    <row r="285" spans="1:10" ht="16" x14ac:dyDescent="0.2">
      <c r="A285" s="63"/>
      <c r="B285" s="75"/>
      <c r="C285" s="66"/>
      <c r="D285" s="66"/>
      <c r="E285" s="78"/>
      <c r="F285" s="78"/>
      <c r="G285" s="277"/>
      <c r="H285" s="78"/>
      <c r="I285" s="78"/>
      <c r="J285" s="23"/>
    </row>
    <row r="286" spans="1:10" ht="16" x14ac:dyDescent="0.2">
      <c r="A286" s="63"/>
      <c r="B286" s="75" t="s">
        <v>625</v>
      </c>
      <c r="C286" s="66" t="s">
        <v>202</v>
      </c>
      <c r="D286" s="66" t="s">
        <v>411</v>
      </c>
      <c r="E286" s="78">
        <v>10000</v>
      </c>
      <c r="F286" s="109">
        <v>0</v>
      </c>
      <c r="G286" s="479">
        <v>0.91</v>
      </c>
      <c r="H286" s="78">
        <v>0.91</v>
      </c>
      <c r="I286" s="144">
        <f>SUM(H286:H287)</f>
        <v>1.33</v>
      </c>
      <c r="J286" s="23"/>
    </row>
    <row r="287" spans="1:10" ht="16" x14ac:dyDescent="0.2">
      <c r="A287" s="63"/>
      <c r="B287" s="75" t="s">
        <v>625</v>
      </c>
      <c r="C287" s="66" t="s">
        <v>202</v>
      </c>
      <c r="D287" s="66" t="s">
        <v>413</v>
      </c>
      <c r="E287" s="78">
        <v>10000</v>
      </c>
      <c r="F287" s="109">
        <v>0.42</v>
      </c>
      <c r="G287" s="479">
        <v>0</v>
      </c>
      <c r="H287" s="78">
        <v>0.42</v>
      </c>
      <c r="I287" s="144"/>
      <c r="J287" s="23" t="s">
        <v>1141</v>
      </c>
    </row>
    <row r="288" spans="1:10" ht="16" x14ac:dyDescent="0.2">
      <c r="A288" s="63"/>
      <c r="B288" s="75"/>
      <c r="C288" s="66"/>
      <c r="D288" s="66"/>
      <c r="E288" s="78"/>
      <c r="F288" s="78"/>
      <c r="G288" s="277"/>
      <c r="H288" s="78"/>
      <c r="I288" s="78"/>
      <c r="J288" s="23"/>
    </row>
    <row r="289" spans="1:11" ht="16" x14ac:dyDescent="0.2">
      <c r="A289" s="63"/>
      <c r="B289" s="75" t="s">
        <v>586</v>
      </c>
      <c r="C289" s="85" t="s">
        <v>228</v>
      </c>
      <c r="D289" s="85" t="s">
        <v>411</v>
      </c>
      <c r="E289" s="86">
        <v>10000</v>
      </c>
      <c r="F289" s="251">
        <v>0</v>
      </c>
      <c r="G289" s="479">
        <f>H289-F289</f>
        <v>0.53</v>
      </c>
      <c r="H289" s="86">
        <v>0.53</v>
      </c>
      <c r="I289" s="242">
        <f>SUM(H289:H290)</f>
        <v>0.95</v>
      </c>
      <c r="J289" s="23"/>
    </row>
    <row r="290" spans="1:11" ht="16" x14ac:dyDescent="0.2">
      <c r="A290" s="63"/>
      <c r="B290" s="75" t="s">
        <v>586</v>
      </c>
      <c r="C290" s="85" t="s">
        <v>228</v>
      </c>
      <c r="D290" s="85" t="s">
        <v>413</v>
      </c>
      <c r="E290" s="86">
        <v>10000</v>
      </c>
      <c r="F290" s="251">
        <v>0.42</v>
      </c>
      <c r="G290" s="479"/>
      <c r="H290" s="86">
        <v>0.42</v>
      </c>
      <c r="I290" s="242"/>
      <c r="J290" s="23"/>
    </row>
    <row r="291" spans="1:11" ht="16" x14ac:dyDescent="0.2">
      <c r="A291" s="63"/>
      <c r="B291" s="75"/>
      <c r="C291" s="85"/>
      <c r="D291" s="85"/>
      <c r="E291" s="86"/>
      <c r="F291" s="86"/>
      <c r="G291" s="277"/>
      <c r="H291" s="86"/>
      <c r="I291" s="86"/>
      <c r="J291" s="23"/>
    </row>
    <row r="292" spans="1:11" ht="16" x14ac:dyDescent="0.2">
      <c r="A292" s="63"/>
      <c r="B292" s="75" t="s">
        <v>919</v>
      </c>
      <c r="C292" s="85" t="s">
        <v>920</v>
      </c>
      <c r="D292" s="85" t="s">
        <v>411</v>
      </c>
      <c r="E292" s="86">
        <v>10000</v>
      </c>
      <c r="F292" s="251">
        <v>0</v>
      </c>
      <c r="G292" s="479">
        <v>0.91</v>
      </c>
      <c r="H292" s="86">
        <v>0.91</v>
      </c>
      <c r="I292" s="242">
        <f>SUM(H292:H294)</f>
        <v>5.77</v>
      </c>
      <c r="J292" s="23"/>
      <c r="K292" t="s">
        <v>1165</v>
      </c>
    </row>
    <row r="293" spans="1:11" ht="16" x14ac:dyDescent="0.2">
      <c r="A293" s="63"/>
      <c r="B293" s="75" t="s">
        <v>919</v>
      </c>
      <c r="C293" s="85" t="s">
        <v>920</v>
      </c>
      <c r="D293" s="85" t="s">
        <v>412</v>
      </c>
      <c r="E293" s="86">
        <v>2000</v>
      </c>
      <c r="F293" s="251">
        <v>0.68</v>
      </c>
      <c r="G293" s="479"/>
      <c r="H293" s="86">
        <v>0.68</v>
      </c>
      <c r="I293" s="242"/>
      <c r="J293" s="23" t="s">
        <v>1142</v>
      </c>
    </row>
    <row r="294" spans="1:11" ht="16" x14ac:dyDescent="0.2">
      <c r="A294" s="63"/>
      <c r="B294" s="75" t="s">
        <v>919</v>
      </c>
      <c r="C294" s="85" t="s">
        <v>920</v>
      </c>
      <c r="D294" s="85" t="s">
        <v>413</v>
      </c>
      <c r="E294" s="86">
        <v>100000</v>
      </c>
      <c r="F294" s="251">
        <v>4.18</v>
      </c>
      <c r="G294" s="479"/>
      <c r="H294" s="86">
        <v>4.18</v>
      </c>
      <c r="I294" s="242"/>
      <c r="J294" s="23" t="s">
        <v>1142</v>
      </c>
    </row>
    <row r="295" spans="1:11" ht="16" x14ac:dyDescent="0.2">
      <c r="A295" s="63"/>
      <c r="B295" s="75"/>
      <c r="C295" s="85"/>
      <c r="D295" s="85"/>
      <c r="E295" s="86"/>
      <c r="F295" s="86"/>
      <c r="G295" s="277"/>
      <c r="H295" s="86"/>
      <c r="I295" s="86"/>
      <c r="J295" s="23"/>
    </row>
    <row r="296" spans="1:11" ht="16" x14ac:dyDescent="0.2">
      <c r="A296" s="63"/>
      <c r="B296" s="75" t="s">
        <v>719</v>
      </c>
      <c r="C296" s="85" t="s">
        <v>738</v>
      </c>
      <c r="D296" s="85" t="s">
        <v>411</v>
      </c>
      <c r="E296" s="86">
        <v>250000</v>
      </c>
      <c r="F296" s="251">
        <v>15.84</v>
      </c>
      <c r="G296" s="479">
        <v>3.78</v>
      </c>
      <c r="H296" s="86">
        <v>16.5</v>
      </c>
      <c r="I296" s="242">
        <f>SUM(H296:H297)</f>
        <v>29.880000000000003</v>
      </c>
      <c r="J296" s="23"/>
    </row>
    <row r="297" spans="1:11" ht="16" x14ac:dyDescent="0.2">
      <c r="A297" s="63"/>
      <c r="B297" s="75" t="s">
        <v>719</v>
      </c>
      <c r="C297" s="85" t="s">
        <v>738</v>
      </c>
      <c r="D297" s="85" t="s">
        <v>413</v>
      </c>
      <c r="E297" s="86">
        <v>320000</v>
      </c>
      <c r="F297" s="251">
        <v>13.38</v>
      </c>
      <c r="G297" s="479"/>
      <c r="H297" s="86">
        <f>F297</f>
        <v>13.38</v>
      </c>
      <c r="I297" s="242"/>
      <c r="J297" s="23"/>
    </row>
    <row r="298" spans="1:11" ht="16" x14ac:dyDescent="0.2">
      <c r="A298" s="63"/>
      <c r="B298" s="75"/>
      <c r="C298" s="85"/>
      <c r="D298" s="85"/>
      <c r="E298" s="86"/>
      <c r="F298" s="86"/>
      <c r="G298" s="277"/>
      <c r="H298" s="86"/>
      <c r="I298" s="86"/>
      <c r="J298" s="23"/>
    </row>
    <row r="299" spans="1:11" ht="16" x14ac:dyDescent="0.2">
      <c r="A299" s="63"/>
      <c r="B299" s="75" t="s">
        <v>588</v>
      </c>
      <c r="C299" s="66" t="s">
        <v>84</v>
      </c>
      <c r="D299" s="66" t="s">
        <v>411</v>
      </c>
      <c r="E299" s="78">
        <v>10000</v>
      </c>
      <c r="F299" s="109">
        <v>0</v>
      </c>
      <c r="G299" s="479">
        <f>H299-F299</f>
        <v>0.91</v>
      </c>
      <c r="H299" s="78">
        <v>0.91</v>
      </c>
      <c r="I299" s="144">
        <f>SUM(H299:H302)</f>
        <v>2.08</v>
      </c>
      <c r="J299" s="211"/>
    </row>
    <row r="300" spans="1:11" ht="16" x14ac:dyDescent="0.2">
      <c r="A300" s="63"/>
      <c r="B300" s="75" t="s">
        <v>588</v>
      </c>
      <c r="C300" s="66" t="s">
        <v>84</v>
      </c>
      <c r="D300" s="66" t="s">
        <v>412</v>
      </c>
      <c r="E300" s="78">
        <v>2000</v>
      </c>
      <c r="F300" s="109">
        <v>0.68</v>
      </c>
      <c r="G300" s="479"/>
      <c r="H300" s="78">
        <v>0.68</v>
      </c>
      <c r="I300" s="144"/>
      <c r="J300" s="211"/>
    </row>
    <row r="301" spans="1:11" ht="16" x14ac:dyDescent="0.2">
      <c r="A301" s="63"/>
      <c r="B301" s="75" t="s">
        <v>588</v>
      </c>
      <c r="C301" s="66" t="s">
        <v>84</v>
      </c>
      <c r="D301" s="66" t="s">
        <v>413</v>
      </c>
      <c r="E301" s="78">
        <v>10000</v>
      </c>
      <c r="F301" s="109">
        <v>0.42</v>
      </c>
      <c r="G301" s="479"/>
      <c r="H301" s="78">
        <f>F301</f>
        <v>0.42</v>
      </c>
      <c r="I301" s="144"/>
      <c r="J301" s="23"/>
    </row>
    <row r="302" spans="1:11" ht="16" x14ac:dyDescent="0.2">
      <c r="A302" s="63"/>
      <c r="B302" s="75" t="s">
        <v>588</v>
      </c>
      <c r="C302" s="66" t="s">
        <v>84</v>
      </c>
      <c r="D302" s="66" t="s">
        <v>414</v>
      </c>
      <c r="E302" s="78">
        <v>2000</v>
      </c>
      <c r="F302" s="109">
        <v>7.0000000000000007E-2</v>
      </c>
      <c r="G302" s="479">
        <v>0</v>
      </c>
      <c r="H302" s="78">
        <v>7.0000000000000007E-2</v>
      </c>
      <c r="I302" s="144"/>
      <c r="J302" s="23"/>
    </row>
    <row r="303" spans="1:11" ht="16" x14ac:dyDescent="0.2">
      <c r="A303" s="63"/>
      <c r="B303" s="75"/>
      <c r="C303" s="66"/>
      <c r="D303" s="66"/>
      <c r="E303" s="78"/>
      <c r="F303" s="78"/>
      <c r="G303" s="277"/>
      <c r="H303" s="78"/>
      <c r="I303" s="78"/>
      <c r="J303" s="23"/>
    </row>
    <row r="304" spans="1:11" ht="16" x14ac:dyDescent="0.2">
      <c r="A304" s="63"/>
      <c r="B304" s="75" t="s">
        <v>589</v>
      </c>
      <c r="C304" s="66" t="s">
        <v>60</v>
      </c>
      <c r="D304" s="66" t="s">
        <v>411</v>
      </c>
      <c r="E304" s="78">
        <v>10000</v>
      </c>
      <c r="F304" s="109">
        <v>0</v>
      </c>
      <c r="G304" s="479">
        <f>H304-F304</f>
        <v>8.02</v>
      </c>
      <c r="H304" s="78">
        <v>8.02</v>
      </c>
      <c r="I304" s="144">
        <f>H304</f>
        <v>8.02</v>
      </c>
      <c r="J304" s="211"/>
    </row>
    <row r="305" spans="1:10" ht="16" x14ac:dyDescent="0.2">
      <c r="A305" s="63"/>
      <c r="B305" s="75"/>
      <c r="C305" s="66"/>
      <c r="D305" s="66"/>
      <c r="E305" s="78"/>
      <c r="F305" s="78"/>
      <c r="G305" s="277"/>
      <c r="H305" s="78"/>
      <c r="I305" s="78"/>
      <c r="J305" s="211"/>
    </row>
    <row r="306" spans="1:10" ht="16" x14ac:dyDescent="0.2">
      <c r="A306" s="63"/>
      <c r="B306" s="75" t="s">
        <v>923</v>
      </c>
      <c r="C306" s="66" t="s">
        <v>924</v>
      </c>
      <c r="D306" s="66" t="s">
        <v>411</v>
      </c>
      <c r="E306" s="78">
        <v>10000</v>
      </c>
      <c r="F306" s="109">
        <v>0</v>
      </c>
      <c r="G306" s="479">
        <v>2.0099999999999998</v>
      </c>
      <c r="H306" s="78">
        <v>2.0099999999999998</v>
      </c>
      <c r="I306" s="144">
        <f>SUM(H306:H307)</f>
        <v>10.37</v>
      </c>
      <c r="J306" s="211"/>
    </row>
    <row r="307" spans="1:10" ht="16" x14ac:dyDescent="0.2">
      <c r="A307" s="63"/>
      <c r="B307" s="75" t="s">
        <v>923</v>
      </c>
      <c r="C307" s="66" t="s">
        <v>924</v>
      </c>
      <c r="D307" s="66" t="s">
        <v>413</v>
      </c>
      <c r="E307" s="78">
        <v>200000</v>
      </c>
      <c r="F307" s="109">
        <v>8.36</v>
      </c>
      <c r="G307" s="479"/>
      <c r="H307" s="78">
        <v>8.36</v>
      </c>
      <c r="I307" s="144"/>
      <c r="J307" s="211"/>
    </row>
    <row r="308" spans="1:10" ht="16" x14ac:dyDescent="0.2">
      <c r="A308" s="63"/>
      <c r="B308" s="75"/>
      <c r="C308" s="66"/>
      <c r="D308" s="66"/>
      <c r="E308" s="78"/>
      <c r="F308" s="78"/>
      <c r="G308" s="277"/>
      <c r="H308" s="78"/>
      <c r="I308" s="78"/>
      <c r="J308" s="23"/>
    </row>
    <row r="309" spans="1:10" ht="16" x14ac:dyDescent="0.2">
      <c r="A309" s="63"/>
      <c r="B309" s="75" t="s">
        <v>786</v>
      </c>
      <c r="C309" s="66" t="s">
        <v>787</v>
      </c>
      <c r="D309" s="66" t="s">
        <v>411</v>
      </c>
      <c r="E309" s="78">
        <v>10000</v>
      </c>
      <c r="F309" s="109">
        <v>0</v>
      </c>
      <c r="G309" s="479">
        <v>0.66</v>
      </c>
      <c r="H309" s="78">
        <f>SUM(F309:G309)</f>
        <v>0.66</v>
      </c>
      <c r="I309" s="144">
        <f>SUM(H309:H309)</f>
        <v>0.66</v>
      </c>
      <c r="J309" s="23"/>
    </row>
    <row r="310" spans="1:10" ht="16" x14ac:dyDescent="0.2">
      <c r="A310" s="63"/>
      <c r="B310" s="75"/>
      <c r="C310" s="66"/>
      <c r="D310" s="66"/>
      <c r="E310" s="78"/>
      <c r="F310" s="78"/>
      <c r="G310" s="277"/>
      <c r="H310" s="78"/>
      <c r="I310" s="78"/>
      <c r="J310" s="23"/>
    </row>
    <row r="311" spans="1:10" ht="16" x14ac:dyDescent="0.2">
      <c r="A311" s="63"/>
      <c r="B311" s="290">
        <v>2235</v>
      </c>
      <c r="C311" s="66" t="s">
        <v>527</v>
      </c>
      <c r="D311" s="66" t="s">
        <v>411</v>
      </c>
      <c r="E311" s="78">
        <v>10000</v>
      </c>
      <c r="F311" s="109">
        <v>0</v>
      </c>
      <c r="G311" s="479">
        <f>H311-F311</f>
        <v>2.0099999999999998</v>
      </c>
      <c r="H311" s="78">
        <v>2.0099999999999998</v>
      </c>
      <c r="I311" s="144">
        <f>SUM(H311:H316)</f>
        <v>4.8199999999999994</v>
      </c>
      <c r="J311" s="23"/>
    </row>
    <row r="312" spans="1:10" ht="16" x14ac:dyDescent="0.2">
      <c r="A312" s="63"/>
      <c r="B312" s="290" t="s">
        <v>535</v>
      </c>
      <c r="C312" s="66" t="s">
        <v>527</v>
      </c>
      <c r="D312" s="66" t="s">
        <v>417</v>
      </c>
      <c r="E312" s="78">
        <v>5000</v>
      </c>
      <c r="F312" s="109">
        <v>1.42</v>
      </c>
      <c r="G312" s="479"/>
      <c r="H312" s="78">
        <f>F312</f>
        <v>1.42</v>
      </c>
      <c r="I312" s="144"/>
      <c r="J312" s="23"/>
    </row>
    <row r="313" spans="1:10" ht="16" x14ac:dyDescent="0.2">
      <c r="A313" s="63"/>
      <c r="B313" s="290" t="s">
        <v>535</v>
      </c>
      <c r="C313" s="66" t="s">
        <v>527</v>
      </c>
      <c r="D313" s="66" t="s">
        <v>412</v>
      </c>
      <c r="E313" s="78">
        <v>2000</v>
      </c>
      <c r="F313" s="109">
        <v>0.68</v>
      </c>
      <c r="G313" s="479"/>
      <c r="H313" s="78">
        <f>F313</f>
        <v>0.68</v>
      </c>
      <c r="I313" s="144"/>
      <c r="J313" s="23"/>
    </row>
    <row r="314" spans="1:10" ht="16" x14ac:dyDescent="0.2">
      <c r="A314" s="63"/>
      <c r="B314" s="290" t="s">
        <v>535</v>
      </c>
      <c r="C314" s="66" t="s">
        <v>527</v>
      </c>
      <c r="D314" s="66" t="s">
        <v>413</v>
      </c>
      <c r="E314" s="78">
        <v>10000</v>
      </c>
      <c r="F314" s="109">
        <v>0.42</v>
      </c>
      <c r="G314" s="479"/>
      <c r="H314" s="78">
        <f>F314</f>
        <v>0.42</v>
      </c>
      <c r="I314" s="144"/>
      <c r="J314" s="23"/>
    </row>
    <row r="315" spans="1:10" ht="16" x14ac:dyDescent="0.2">
      <c r="A315" s="63"/>
      <c r="B315" s="290" t="s">
        <v>535</v>
      </c>
      <c r="C315" s="66" t="s">
        <v>527</v>
      </c>
      <c r="D315" s="66" t="s">
        <v>418</v>
      </c>
      <c r="E315" s="78">
        <v>5000</v>
      </c>
      <c r="F315" s="109">
        <v>0.22</v>
      </c>
      <c r="G315" s="479"/>
      <c r="H315" s="78">
        <f>F315</f>
        <v>0.22</v>
      </c>
      <c r="I315" s="144"/>
      <c r="J315" s="23"/>
    </row>
    <row r="316" spans="1:10" ht="16" x14ac:dyDescent="0.2">
      <c r="A316" s="63"/>
      <c r="B316" s="290" t="s">
        <v>535</v>
      </c>
      <c r="C316" s="66" t="s">
        <v>527</v>
      </c>
      <c r="D316" s="66" t="s">
        <v>414</v>
      </c>
      <c r="E316" s="78">
        <v>2000</v>
      </c>
      <c r="F316" s="109">
        <v>7.0000000000000007E-2</v>
      </c>
      <c r="G316" s="479"/>
      <c r="H316" s="78">
        <f>F316</f>
        <v>7.0000000000000007E-2</v>
      </c>
      <c r="I316" s="144"/>
      <c r="J316" s="23"/>
    </row>
    <row r="317" spans="1:10" ht="16" x14ac:dyDescent="0.2">
      <c r="A317" s="63"/>
      <c r="B317" s="23"/>
      <c r="C317" s="66"/>
      <c r="D317" s="66"/>
      <c r="E317" s="78"/>
      <c r="F317" s="78"/>
      <c r="G317" s="277"/>
      <c r="H317" s="78"/>
      <c r="I317" s="78"/>
      <c r="J317" s="23"/>
    </row>
    <row r="318" spans="1:10" ht="16" x14ac:dyDescent="0.2">
      <c r="A318" s="63"/>
      <c r="B318" s="275">
        <v>2245</v>
      </c>
      <c r="C318" s="66" t="s">
        <v>639</v>
      </c>
      <c r="D318" s="66" t="s">
        <v>411</v>
      </c>
      <c r="E318" s="78">
        <v>10000</v>
      </c>
      <c r="F318" s="109">
        <v>0</v>
      </c>
      <c r="G318" s="479">
        <v>5.0199999999999996</v>
      </c>
      <c r="H318" s="78">
        <f>F318+G318</f>
        <v>5.0199999999999996</v>
      </c>
      <c r="I318" s="144">
        <f>SUM(H318:H319)</f>
        <v>5.4399999999999995</v>
      </c>
      <c r="J318" s="23"/>
    </row>
    <row r="319" spans="1:10" ht="16" x14ac:dyDescent="0.2">
      <c r="A319" s="63"/>
      <c r="B319" s="275">
        <v>2245</v>
      </c>
      <c r="C319" s="66" t="s">
        <v>639</v>
      </c>
      <c r="D319" s="66" t="s">
        <v>413</v>
      </c>
      <c r="E319" s="78">
        <v>10000</v>
      </c>
      <c r="F319" s="109">
        <v>0.42</v>
      </c>
      <c r="G319" s="479"/>
      <c r="H319" s="78">
        <f>F319</f>
        <v>0.42</v>
      </c>
      <c r="I319" s="144"/>
      <c r="J319" s="23"/>
    </row>
    <row r="320" spans="1:10" ht="16" x14ac:dyDescent="0.2">
      <c r="A320" s="63"/>
      <c r="B320" s="275"/>
      <c r="C320" s="66"/>
      <c r="D320" s="66"/>
      <c r="E320" s="78"/>
      <c r="F320" s="78"/>
      <c r="G320" s="277"/>
      <c r="H320" s="78"/>
      <c r="I320" s="78"/>
      <c r="J320" s="23"/>
    </row>
    <row r="321" spans="1:10" ht="16" x14ac:dyDescent="0.2">
      <c r="A321" s="63"/>
      <c r="B321" s="275">
        <v>2281</v>
      </c>
      <c r="C321" s="66" t="s">
        <v>773</v>
      </c>
      <c r="D321" s="66" t="s">
        <v>411</v>
      </c>
      <c r="E321" s="78">
        <v>40000</v>
      </c>
      <c r="F321" s="109">
        <v>24.06</v>
      </c>
      <c r="G321" s="479">
        <f>H321-F321</f>
        <v>8.02</v>
      </c>
      <c r="H321" s="78">
        <v>32.08</v>
      </c>
      <c r="I321" s="144">
        <f>SUM(H321:H325)</f>
        <v>47.93</v>
      </c>
      <c r="J321" s="23"/>
    </row>
    <row r="322" spans="1:10" ht="16" x14ac:dyDescent="0.2">
      <c r="A322" s="63"/>
      <c r="B322" s="275">
        <v>2281</v>
      </c>
      <c r="C322" s="66" t="s">
        <v>773</v>
      </c>
      <c r="D322" s="66" t="s">
        <v>417</v>
      </c>
      <c r="E322" s="78">
        <v>10000</v>
      </c>
      <c r="F322" s="109">
        <v>11.57</v>
      </c>
      <c r="G322" s="479"/>
      <c r="H322" s="78">
        <f>F322</f>
        <v>11.57</v>
      </c>
      <c r="I322" s="144"/>
      <c r="J322" s="23"/>
    </row>
    <row r="323" spans="1:10" ht="16" x14ac:dyDescent="0.2">
      <c r="A323" s="63"/>
      <c r="B323" s="275">
        <v>2281</v>
      </c>
      <c r="C323" s="66" t="s">
        <v>773</v>
      </c>
      <c r="D323" s="66" t="s">
        <v>412</v>
      </c>
      <c r="E323" s="78">
        <v>10000</v>
      </c>
      <c r="F323" s="109">
        <v>3.42</v>
      </c>
      <c r="G323" s="479"/>
      <c r="H323" s="78">
        <f>F323</f>
        <v>3.42</v>
      </c>
      <c r="I323" s="144"/>
      <c r="J323" s="23"/>
    </row>
    <row r="324" spans="1:10" ht="16" x14ac:dyDescent="0.2">
      <c r="A324" s="63"/>
      <c r="B324" s="275">
        <v>2281</v>
      </c>
      <c r="C324" s="66" t="s">
        <v>773</v>
      </c>
      <c r="D324" s="66" t="s">
        <v>413</v>
      </c>
      <c r="E324" s="78">
        <v>10000</v>
      </c>
      <c r="F324" s="109">
        <v>0.42</v>
      </c>
      <c r="G324" s="479"/>
      <c r="H324" s="78">
        <f>F324</f>
        <v>0.42</v>
      </c>
      <c r="I324" s="144"/>
      <c r="J324" s="23"/>
    </row>
    <row r="325" spans="1:10" ht="16" x14ac:dyDescent="0.2">
      <c r="A325" s="63"/>
      <c r="B325" s="275">
        <v>2281</v>
      </c>
      <c r="C325" s="66" t="s">
        <v>773</v>
      </c>
      <c r="D325" s="66" t="s">
        <v>418</v>
      </c>
      <c r="E325" s="78">
        <v>10000</v>
      </c>
      <c r="F325" s="109">
        <v>0.44</v>
      </c>
      <c r="G325" s="479">
        <v>0</v>
      </c>
      <c r="H325" s="78">
        <v>0.44</v>
      </c>
      <c r="I325" s="144"/>
      <c r="J325" s="23"/>
    </row>
    <row r="326" spans="1:10" ht="16" x14ac:dyDescent="0.2">
      <c r="A326" s="63"/>
      <c r="B326" s="75"/>
      <c r="C326" s="66"/>
      <c r="D326" s="66"/>
      <c r="E326" s="78"/>
      <c r="F326" s="78"/>
      <c r="G326" s="277"/>
      <c r="H326" s="78"/>
      <c r="I326" s="78"/>
      <c r="J326" s="23"/>
    </row>
    <row r="327" spans="1:10" ht="16" x14ac:dyDescent="0.2">
      <c r="A327" s="63"/>
      <c r="B327" s="75" t="s">
        <v>591</v>
      </c>
      <c r="C327" s="66" t="s">
        <v>367</v>
      </c>
      <c r="D327" s="66" t="s">
        <v>411</v>
      </c>
      <c r="E327" s="78">
        <v>10000</v>
      </c>
      <c r="F327" s="109">
        <v>0</v>
      </c>
      <c r="G327" s="479">
        <f>H327-F327</f>
        <v>5.0199999999999996</v>
      </c>
      <c r="H327" s="78">
        <v>5.0199999999999996</v>
      </c>
      <c r="I327" s="144">
        <f>SUM(H327:H330)</f>
        <v>10.879999999999999</v>
      </c>
      <c r="J327" s="23"/>
    </row>
    <row r="328" spans="1:10" ht="16" x14ac:dyDescent="0.2">
      <c r="A328" s="63"/>
      <c r="B328" s="75" t="s">
        <v>591</v>
      </c>
      <c r="C328" s="66" t="s">
        <v>367</v>
      </c>
      <c r="D328" s="66" t="s">
        <v>412</v>
      </c>
      <c r="E328" s="78">
        <v>10000</v>
      </c>
      <c r="F328" s="109">
        <v>3.42</v>
      </c>
      <c r="G328" s="479"/>
      <c r="H328" s="78">
        <f>F328</f>
        <v>3.42</v>
      </c>
      <c r="I328" s="144"/>
      <c r="J328" s="23"/>
    </row>
    <row r="329" spans="1:10" ht="16" x14ac:dyDescent="0.2">
      <c r="A329" s="63"/>
      <c r="B329" s="75" t="s">
        <v>591</v>
      </c>
      <c r="C329" s="66" t="s">
        <v>367</v>
      </c>
      <c r="D329" s="66" t="s">
        <v>413</v>
      </c>
      <c r="E329" s="78">
        <v>50000</v>
      </c>
      <c r="F329" s="109">
        <v>2.09</v>
      </c>
      <c r="G329" s="479"/>
      <c r="H329" s="78">
        <f>F329</f>
        <v>2.09</v>
      </c>
      <c r="I329" s="144"/>
      <c r="J329" s="23"/>
    </row>
    <row r="330" spans="1:10" ht="16" x14ac:dyDescent="0.2">
      <c r="A330" s="63"/>
      <c r="B330" s="75" t="s">
        <v>591</v>
      </c>
      <c r="C330" s="66" t="s">
        <v>367</v>
      </c>
      <c r="D330" s="66" t="s">
        <v>414</v>
      </c>
      <c r="E330" s="78">
        <v>10000</v>
      </c>
      <c r="F330" s="109">
        <v>0.35</v>
      </c>
      <c r="G330" s="479"/>
      <c r="H330" s="78">
        <f>F330</f>
        <v>0.35</v>
      </c>
      <c r="I330" s="144"/>
      <c r="J330" s="23"/>
    </row>
    <row r="331" spans="1:10" ht="16" x14ac:dyDescent="0.2">
      <c r="A331" s="63"/>
      <c r="B331" s="75"/>
      <c r="C331" s="70"/>
      <c r="D331" s="173"/>
      <c r="E331" s="130"/>
      <c r="F331" s="130"/>
      <c r="G331" s="493"/>
      <c r="H331" s="130"/>
      <c r="I331" s="130"/>
      <c r="J331" s="23"/>
    </row>
    <row r="332" spans="1:10" ht="16" x14ac:dyDescent="0.2">
      <c r="A332" s="63"/>
      <c r="B332" s="75" t="s">
        <v>593</v>
      </c>
      <c r="C332" s="70" t="s">
        <v>374</v>
      </c>
      <c r="D332" s="70" t="s">
        <v>411</v>
      </c>
      <c r="E332" s="130">
        <v>10000</v>
      </c>
      <c r="F332" s="111">
        <v>0</v>
      </c>
      <c r="G332" s="479">
        <f>H332-F332</f>
        <v>5.0199999999999996</v>
      </c>
      <c r="H332" s="130">
        <v>5.0199999999999996</v>
      </c>
      <c r="I332" s="192">
        <f>H332</f>
        <v>5.0199999999999996</v>
      </c>
      <c r="J332" s="23"/>
    </row>
    <row r="333" spans="1:10" ht="16" x14ac:dyDescent="0.2">
      <c r="A333" s="63"/>
      <c r="B333" s="75"/>
      <c r="C333" s="70"/>
      <c r="D333" s="70"/>
      <c r="E333" s="130"/>
      <c r="F333" s="130"/>
      <c r="G333" s="277"/>
      <c r="H333" s="130"/>
      <c r="I333" s="130"/>
      <c r="J333" s="23"/>
    </row>
    <row r="334" spans="1:10" ht="16" x14ac:dyDescent="0.2">
      <c r="A334" s="63"/>
      <c r="B334" s="75" t="s">
        <v>1171</v>
      </c>
      <c r="C334" s="70" t="s">
        <v>1172</v>
      </c>
      <c r="D334" s="70" t="s">
        <v>411</v>
      </c>
      <c r="E334" s="130">
        <v>10000</v>
      </c>
      <c r="F334" s="111">
        <v>0</v>
      </c>
      <c r="G334" s="479">
        <v>0.66</v>
      </c>
      <c r="H334" s="130">
        <v>0.66</v>
      </c>
      <c r="I334" s="192">
        <f>SUM(H334:H335)</f>
        <v>1.08</v>
      </c>
    </row>
    <row r="335" spans="1:10" ht="16" x14ac:dyDescent="0.2">
      <c r="A335" s="63"/>
      <c r="B335" s="75" t="s">
        <v>1171</v>
      </c>
      <c r="C335" s="70" t="s">
        <v>1172</v>
      </c>
      <c r="D335" s="70" t="s">
        <v>413</v>
      </c>
      <c r="E335" s="130">
        <v>10000</v>
      </c>
      <c r="F335" s="111">
        <v>0.42</v>
      </c>
      <c r="G335" s="479"/>
      <c r="H335" s="130">
        <v>0.42</v>
      </c>
      <c r="I335" s="192"/>
      <c r="J335" s="23"/>
    </row>
    <row r="336" spans="1:10" ht="16" x14ac:dyDescent="0.2">
      <c r="A336" s="63"/>
      <c r="B336" s="75"/>
      <c r="C336" s="70"/>
      <c r="D336" s="70"/>
      <c r="E336" s="130"/>
      <c r="F336" s="130"/>
      <c r="G336" s="277"/>
      <c r="H336" s="130"/>
      <c r="I336" s="130"/>
      <c r="J336" s="23"/>
    </row>
    <row r="337" spans="1:10" ht="16" x14ac:dyDescent="0.2">
      <c r="A337" s="63"/>
      <c r="B337" s="75" t="s">
        <v>721</v>
      </c>
      <c r="C337" s="70" t="s">
        <v>722</v>
      </c>
      <c r="D337" s="70" t="s">
        <v>411</v>
      </c>
      <c r="E337" s="130">
        <v>10000</v>
      </c>
      <c r="F337" s="111">
        <v>0</v>
      </c>
      <c r="G337" s="479">
        <v>2.0099999999999998</v>
      </c>
      <c r="H337" s="130">
        <v>2.0099999999999998</v>
      </c>
      <c r="I337" s="192">
        <f>SUM(H337:H339)</f>
        <v>2.65</v>
      </c>
      <c r="J337" s="23"/>
    </row>
    <row r="338" spans="1:10" ht="16" x14ac:dyDescent="0.2">
      <c r="A338" s="63"/>
      <c r="B338" s="75" t="s">
        <v>721</v>
      </c>
      <c r="C338" s="70" t="s">
        <v>722</v>
      </c>
      <c r="D338" s="70" t="s">
        <v>413</v>
      </c>
      <c r="E338" s="130">
        <v>10000</v>
      </c>
      <c r="F338" s="111">
        <v>0.42</v>
      </c>
      <c r="G338" s="479">
        <v>0</v>
      </c>
      <c r="H338" s="130">
        <v>0.42</v>
      </c>
      <c r="I338" s="192"/>
      <c r="J338" s="23"/>
    </row>
    <row r="339" spans="1:10" ht="16" x14ac:dyDescent="0.2">
      <c r="A339" s="63"/>
      <c r="B339" s="75" t="s">
        <v>721</v>
      </c>
      <c r="C339" s="70" t="s">
        <v>722</v>
      </c>
      <c r="D339" s="70" t="s">
        <v>418</v>
      </c>
      <c r="E339" s="130">
        <v>5000</v>
      </c>
      <c r="F339" s="111">
        <v>0.22</v>
      </c>
      <c r="G339" s="479">
        <v>0</v>
      </c>
      <c r="H339" s="130">
        <v>0.22</v>
      </c>
      <c r="I339" s="192"/>
      <c r="J339" s="23"/>
    </row>
    <row r="340" spans="1:10" ht="16" x14ac:dyDescent="0.2">
      <c r="A340" s="63"/>
      <c r="B340" s="75"/>
      <c r="C340" s="70"/>
      <c r="D340" s="70"/>
      <c r="E340" s="130"/>
      <c r="F340" s="130"/>
      <c r="G340" s="277"/>
      <c r="H340" s="130"/>
      <c r="I340" s="130"/>
      <c r="J340" s="23"/>
    </row>
    <row r="341" spans="1:10" ht="16" x14ac:dyDescent="0.2">
      <c r="A341" s="63"/>
      <c r="B341" s="75" t="s">
        <v>642</v>
      </c>
      <c r="C341" s="70" t="s">
        <v>641</v>
      </c>
      <c r="D341" s="70" t="s">
        <v>411</v>
      </c>
      <c r="E341" s="130">
        <v>200000</v>
      </c>
      <c r="F341" s="111">
        <v>12.54</v>
      </c>
      <c r="G341" s="479">
        <v>0.66</v>
      </c>
      <c r="H341" s="130">
        <f>SUM(F341:G341)</f>
        <v>13.2</v>
      </c>
      <c r="I341" s="192">
        <f>SUM(H341:H342)</f>
        <v>21.56</v>
      </c>
      <c r="J341" s="23"/>
    </row>
    <row r="342" spans="1:10" ht="16" x14ac:dyDescent="0.2">
      <c r="A342" s="63"/>
      <c r="B342" s="75" t="s">
        <v>642</v>
      </c>
      <c r="C342" s="70" t="s">
        <v>641</v>
      </c>
      <c r="D342" s="70" t="s">
        <v>413</v>
      </c>
      <c r="E342" s="130">
        <v>200000</v>
      </c>
      <c r="F342" s="111">
        <v>8.36</v>
      </c>
      <c r="G342" s="479"/>
      <c r="H342" s="130">
        <f>F342</f>
        <v>8.36</v>
      </c>
      <c r="I342" s="192"/>
      <c r="J342" s="23"/>
    </row>
    <row r="343" spans="1:10" ht="16" x14ac:dyDescent="0.2">
      <c r="A343" s="63"/>
      <c r="B343" s="75"/>
      <c r="C343" s="70"/>
      <c r="D343" s="70"/>
      <c r="E343" s="130"/>
      <c r="F343" s="130"/>
      <c r="G343" s="493"/>
      <c r="H343" s="130"/>
      <c r="I343" s="130"/>
      <c r="J343" s="23"/>
    </row>
    <row r="344" spans="1:10" ht="16" x14ac:dyDescent="0.2">
      <c r="A344" s="63"/>
      <c r="B344" s="75" t="s">
        <v>594</v>
      </c>
      <c r="C344" s="66" t="s">
        <v>72</v>
      </c>
      <c r="D344" s="66" t="s">
        <v>411</v>
      </c>
      <c r="E344" s="78">
        <v>10000</v>
      </c>
      <c r="F344" s="109">
        <v>0</v>
      </c>
      <c r="G344" s="479">
        <f>H344-F344</f>
        <v>8.02</v>
      </c>
      <c r="H344" s="78">
        <v>8.02</v>
      </c>
      <c r="I344" s="144">
        <f>H344</f>
        <v>8.02</v>
      </c>
      <c r="J344" s="23"/>
    </row>
    <row r="345" spans="1:10" ht="16" x14ac:dyDescent="0.2">
      <c r="A345" s="63"/>
      <c r="B345" s="75"/>
      <c r="C345" s="66"/>
      <c r="D345" s="66"/>
      <c r="E345" s="78"/>
      <c r="F345" s="78"/>
      <c r="G345" s="277"/>
      <c r="H345" s="78"/>
      <c r="I345" s="78"/>
      <c r="J345" s="23"/>
    </row>
    <row r="346" spans="1:10" ht="16" x14ac:dyDescent="0.2">
      <c r="A346" s="63"/>
      <c r="B346" s="75" t="s">
        <v>595</v>
      </c>
      <c r="C346" s="66" t="s">
        <v>118</v>
      </c>
      <c r="D346" s="66" t="s">
        <v>411</v>
      </c>
      <c r="E346" s="79">
        <v>10000</v>
      </c>
      <c r="F346" s="109">
        <v>0</v>
      </c>
      <c r="G346" s="479">
        <v>14.08</v>
      </c>
      <c r="H346" s="79">
        <v>14.08</v>
      </c>
      <c r="I346" s="144">
        <f>SUM(H346:H347)</f>
        <v>18.259999999999998</v>
      </c>
      <c r="J346" s="23"/>
    </row>
    <row r="347" spans="1:10" ht="16" x14ac:dyDescent="0.2">
      <c r="A347" s="63"/>
      <c r="B347" s="75" t="s">
        <v>595</v>
      </c>
      <c r="C347" s="66" t="s">
        <v>118</v>
      </c>
      <c r="D347" s="66" t="s">
        <v>413</v>
      </c>
      <c r="E347" s="79">
        <v>100000</v>
      </c>
      <c r="F347" s="109">
        <v>4.18</v>
      </c>
      <c r="G347" s="479"/>
      <c r="H347" s="79">
        <f>F347</f>
        <v>4.18</v>
      </c>
      <c r="I347" s="144"/>
      <c r="J347" s="23"/>
    </row>
    <row r="348" spans="1:10" ht="16" x14ac:dyDescent="0.2">
      <c r="A348" s="63"/>
      <c r="B348" s="75"/>
      <c r="C348" s="66"/>
      <c r="D348" s="66"/>
      <c r="E348" s="79"/>
      <c r="F348" s="78"/>
      <c r="G348" s="277"/>
      <c r="H348" s="79"/>
      <c r="I348" s="78"/>
      <c r="J348" s="23"/>
    </row>
    <row r="349" spans="1:10" ht="16" x14ac:dyDescent="0.2">
      <c r="A349" s="63"/>
      <c r="B349" s="75" t="s">
        <v>1075</v>
      </c>
      <c r="C349" s="66" t="s">
        <v>1076</v>
      </c>
      <c r="D349" s="66" t="s">
        <v>411</v>
      </c>
      <c r="E349" s="79">
        <v>10000</v>
      </c>
      <c r="F349" s="109">
        <v>0</v>
      </c>
      <c r="G349" s="479">
        <v>0.46</v>
      </c>
      <c r="H349" s="79">
        <v>0.46</v>
      </c>
      <c r="I349" s="144">
        <v>0.46</v>
      </c>
      <c r="J349" s="23"/>
    </row>
    <row r="350" spans="1:10" ht="16" x14ac:dyDescent="0.2">
      <c r="A350" s="63"/>
      <c r="B350" s="75"/>
      <c r="C350" s="66"/>
      <c r="D350" s="66"/>
      <c r="E350" s="79"/>
      <c r="F350" s="78"/>
      <c r="G350" s="277"/>
      <c r="H350" s="79"/>
      <c r="I350" s="78"/>
      <c r="J350" s="23"/>
    </row>
    <row r="351" spans="1:10" ht="16" x14ac:dyDescent="0.2">
      <c r="A351" s="63"/>
      <c r="B351" s="75" t="s">
        <v>596</v>
      </c>
      <c r="C351" s="66" t="s">
        <v>62</v>
      </c>
      <c r="D351" s="66" t="s">
        <v>411</v>
      </c>
      <c r="E351" s="78">
        <v>200000</v>
      </c>
      <c r="F351" s="109">
        <f>H351-G351</f>
        <v>58.52</v>
      </c>
      <c r="G351" s="479">
        <v>3.08</v>
      </c>
      <c r="H351" s="78">
        <v>61.6</v>
      </c>
      <c r="I351" s="144">
        <f>SUM(H351:H354)</f>
        <v>73.72999999999999</v>
      </c>
      <c r="J351" s="23"/>
    </row>
    <row r="352" spans="1:10" ht="16" x14ac:dyDescent="0.2">
      <c r="A352" s="63"/>
      <c r="B352" s="75" t="s">
        <v>596</v>
      </c>
      <c r="C352" s="66" t="s">
        <v>62</v>
      </c>
      <c r="D352" s="66" t="s">
        <v>412</v>
      </c>
      <c r="E352" s="79">
        <v>10000</v>
      </c>
      <c r="F352" s="109">
        <v>3.42</v>
      </c>
      <c r="G352" s="479"/>
      <c r="H352" s="79">
        <f>F352</f>
        <v>3.42</v>
      </c>
      <c r="I352" s="144"/>
      <c r="J352" s="23"/>
    </row>
    <row r="353" spans="1:10" ht="16" x14ac:dyDescent="0.2">
      <c r="A353" s="63"/>
      <c r="B353" s="75" t="s">
        <v>596</v>
      </c>
      <c r="C353" s="66" t="s">
        <v>62</v>
      </c>
      <c r="D353" s="66" t="s">
        <v>413</v>
      </c>
      <c r="E353" s="78">
        <v>200000</v>
      </c>
      <c r="F353" s="109">
        <v>8.36</v>
      </c>
      <c r="G353" s="479"/>
      <c r="H353" s="79">
        <f>F353</f>
        <v>8.36</v>
      </c>
      <c r="I353" s="144"/>
      <c r="J353" s="23"/>
    </row>
    <row r="354" spans="1:10" ht="16" x14ac:dyDescent="0.2">
      <c r="A354" s="63"/>
      <c r="B354" s="75" t="s">
        <v>596</v>
      </c>
      <c r="C354" s="66" t="s">
        <v>62</v>
      </c>
      <c r="D354" s="66" t="s">
        <v>414</v>
      </c>
      <c r="E354" s="79">
        <v>10000</v>
      </c>
      <c r="F354" s="109">
        <v>0.35</v>
      </c>
      <c r="G354" s="479"/>
      <c r="H354" s="79">
        <f>F354</f>
        <v>0.35</v>
      </c>
      <c r="I354" s="144"/>
      <c r="J354" s="23"/>
    </row>
    <row r="355" spans="1:10" ht="16" x14ac:dyDescent="0.2">
      <c r="A355" s="63"/>
      <c r="B355" s="75"/>
      <c r="C355" s="66"/>
      <c r="D355" s="66"/>
      <c r="E355" s="79"/>
      <c r="F355" s="78"/>
      <c r="G355" s="277"/>
      <c r="H355" s="79"/>
      <c r="I355" s="78"/>
      <c r="J355" s="23"/>
    </row>
    <row r="356" spans="1:10" ht="16" x14ac:dyDescent="0.2">
      <c r="A356" s="63"/>
      <c r="B356" s="75" t="s">
        <v>597</v>
      </c>
      <c r="C356" s="66" t="s">
        <v>38</v>
      </c>
      <c r="D356" s="66" t="s">
        <v>411</v>
      </c>
      <c r="E356" s="78">
        <v>20000</v>
      </c>
      <c r="F356" s="109">
        <f>H356-G356</f>
        <v>5.0199999999999996</v>
      </c>
      <c r="G356" s="479">
        <v>5.0199999999999996</v>
      </c>
      <c r="H356" s="78">
        <v>10.039999999999999</v>
      </c>
      <c r="I356" s="144">
        <f>SUM(H356:H359)</f>
        <v>14.649999999999999</v>
      </c>
      <c r="J356" s="211"/>
    </row>
    <row r="357" spans="1:10" ht="16" x14ac:dyDescent="0.2">
      <c r="A357" s="63"/>
      <c r="B357" s="75" t="s">
        <v>597</v>
      </c>
      <c r="C357" s="66" t="s">
        <v>38</v>
      </c>
      <c r="D357" s="66" t="s">
        <v>412</v>
      </c>
      <c r="E357" s="78">
        <v>10000</v>
      </c>
      <c r="F357" s="109">
        <v>3.42</v>
      </c>
      <c r="G357" s="479"/>
      <c r="H357" s="78">
        <f>F357</f>
        <v>3.42</v>
      </c>
      <c r="I357" s="144"/>
      <c r="J357" s="23"/>
    </row>
    <row r="358" spans="1:10" ht="16" x14ac:dyDescent="0.2">
      <c r="A358" s="63"/>
      <c r="B358" s="75" t="s">
        <v>597</v>
      </c>
      <c r="C358" s="66" t="s">
        <v>38</v>
      </c>
      <c r="D358" s="66" t="s">
        <v>413</v>
      </c>
      <c r="E358" s="78">
        <v>20000</v>
      </c>
      <c r="F358" s="109">
        <v>0.84</v>
      </c>
      <c r="G358" s="479"/>
      <c r="H358" s="78">
        <f>F358</f>
        <v>0.84</v>
      </c>
      <c r="I358" s="144"/>
      <c r="J358" s="23"/>
    </row>
    <row r="359" spans="1:10" ht="16" x14ac:dyDescent="0.2">
      <c r="A359" s="63"/>
      <c r="B359" s="75" t="s">
        <v>597</v>
      </c>
      <c r="C359" s="66" t="s">
        <v>38</v>
      </c>
      <c r="D359" s="66" t="s">
        <v>414</v>
      </c>
      <c r="E359" s="78">
        <v>10000</v>
      </c>
      <c r="F359" s="109">
        <v>0.35</v>
      </c>
      <c r="G359" s="479"/>
      <c r="H359" s="78">
        <f>F359</f>
        <v>0.35</v>
      </c>
      <c r="I359" s="144"/>
      <c r="J359" s="23"/>
    </row>
    <row r="360" spans="1:10" ht="16" x14ac:dyDescent="0.2">
      <c r="A360" s="63"/>
      <c r="B360" s="75"/>
      <c r="C360" s="66"/>
      <c r="D360" s="66"/>
      <c r="E360" s="78"/>
      <c r="F360" s="78"/>
      <c r="G360" s="277"/>
      <c r="H360" s="78"/>
      <c r="I360" s="78"/>
      <c r="J360" s="23"/>
    </row>
    <row r="361" spans="1:10" ht="16" x14ac:dyDescent="0.2">
      <c r="A361" s="63"/>
      <c r="B361" s="75" t="s">
        <v>598</v>
      </c>
      <c r="C361" s="66" t="s">
        <v>134</v>
      </c>
      <c r="D361" s="66" t="s">
        <v>411</v>
      </c>
      <c r="E361" s="78">
        <v>10000</v>
      </c>
      <c r="F361" s="109">
        <v>0</v>
      </c>
      <c r="G361" s="479">
        <v>0.91</v>
      </c>
      <c r="H361" s="78">
        <v>0.91</v>
      </c>
      <c r="I361" s="144">
        <f>SUM(H361:H363)</f>
        <v>4.07</v>
      </c>
      <c r="J361" s="23"/>
    </row>
    <row r="362" spans="1:10" ht="16" x14ac:dyDescent="0.2">
      <c r="A362" s="63"/>
      <c r="B362" s="75" t="s">
        <v>598</v>
      </c>
      <c r="C362" s="66" t="s">
        <v>134</v>
      </c>
      <c r="D362" s="66" t="s">
        <v>412</v>
      </c>
      <c r="E362" s="78">
        <v>8000</v>
      </c>
      <c r="F362" s="109">
        <v>2.74</v>
      </c>
      <c r="G362" s="479"/>
      <c r="H362" s="78">
        <v>2.74</v>
      </c>
      <c r="I362" s="144"/>
      <c r="J362" s="23"/>
    </row>
    <row r="363" spans="1:10" ht="16" x14ac:dyDescent="0.2">
      <c r="A363" s="63"/>
      <c r="B363" s="75" t="s">
        <v>598</v>
      </c>
      <c r="C363" s="66" t="s">
        <v>134</v>
      </c>
      <c r="D363" s="66" t="s">
        <v>413</v>
      </c>
      <c r="E363" s="78">
        <v>10000</v>
      </c>
      <c r="F363" s="109">
        <v>0.42</v>
      </c>
      <c r="G363" s="479">
        <v>0</v>
      </c>
      <c r="H363" s="78">
        <v>0.42</v>
      </c>
      <c r="I363" s="144"/>
      <c r="J363" s="23"/>
    </row>
    <row r="364" spans="1:10" ht="16" x14ac:dyDescent="0.2">
      <c r="A364" s="63"/>
      <c r="B364" s="75"/>
      <c r="C364" s="66"/>
      <c r="D364" s="66"/>
      <c r="E364" s="78"/>
      <c r="F364" s="78"/>
      <c r="G364" s="277"/>
      <c r="H364" s="78"/>
      <c r="I364" s="78"/>
      <c r="J364" s="23"/>
    </row>
    <row r="365" spans="1:10" ht="16" x14ac:dyDescent="0.2">
      <c r="A365" s="63"/>
      <c r="B365" s="75" t="s">
        <v>727</v>
      </c>
      <c r="C365" s="66" t="s">
        <v>744</v>
      </c>
      <c r="D365" s="66" t="s">
        <v>411</v>
      </c>
      <c r="E365" s="78">
        <v>10000</v>
      </c>
      <c r="F365" s="109"/>
      <c r="G365" s="479">
        <v>1.26</v>
      </c>
      <c r="H365" s="78">
        <v>1.26</v>
      </c>
      <c r="I365" s="144">
        <f>SUM(H365:H367)</f>
        <v>6.77</v>
      </c>
      <c r="J365" s="23"/>
    </row>
    <row r="366" spans="1:10" ht="16" x14ac:dyDescent="0.2">
      <c r="A366" s="63"/>
      <c r="B366" s="75" t="s">
        <v>727</v>
      </c>
      <c r="C366" s="66" t="s">
        <v>744</v>
      </c>
      <c r="D366" s="66" t="s">
        <v>412</v>
      </c>
      <c r="E366" s="78">
        <v>10000</v>
      </c>
      <c r="F366" s="109">
        <v>3.42</v>
      </c>
      <c r="G366" s="479"/>
      <c r="H366" s="78">
        <v>3.42</v>
      </c>
      <c r="I366" s="144"/>
      <c r="J366" s="23"/>
    </row>
    <row r="367" spans="1:10" ht="16" x14ac:dyDescent="0.2">
      <c r="A367" s="63"/>
      <c r="B367" s="75" t="s">
        <v>727</v>
      </c>
      <c r="C367" s="66" t="s">
        <v>744</v>
      </c>
      <c r="D367" s="66" t="s">
        <v>413</v>
      </c>
      <c r="E367" s="78">
        <v>50000</v>
      </c>
      <c r="F367" s="109">
        <v>2.09</v>
      </c>
      <c r="G367" s="479"/>
      <c r="H367" s="78">
        <v>2.09</v>
      </c>
      <c r="I367" s="144"/>
      <c r="J367" s="23"/>
    </row>
    <row r="368" spans="1:10" ht="16" x14ac:dyDescent="0.2">
      <c r="A368" s="63"/>
      <c r="B368" s="75"/>
      <c r="C368" s="66"/>
      <c r="D368" s="66"/>
      <c r="E368" s="78"/>
      <c r="F368" s="78"/>
      <c r="G368" s="277"/>
      <c r="H368" s="78"/>
      <c r="I368" s="78"/>
      <c r="J368" s="23"/>
    </row>
    <row r="369" spans="1:10" ht="16" x14ac:dyDescent="0.2">
      <c r="A369" s="63"/>
      <c r="B369" s="75" t="s">
        <v>1113</v>
      </c>
      <c r="C369" s="66" t="s">
        <v>1114</v>
      </c>
      <c r="D369" s="66" t="s">
        <v>411</v>
      </c>
      <c r="E369" s="78">
        <v>10000</v>
      </c>
      <c r="F369" s="109">
        <v>0</v>
      </c>
      <c r="G369" s="479">
        <v>14.08</v>
      </c>
      <c r="H369" s="78">
        <v>14.08</v>
      </c>
      <c r="I369" s="144">
        <f>SUM(H369:H370)</f>
        <v>22.439999999999998</v>
      </c>
      <c r="J369" s="23"/>
    </row>
    <row r="370" spans="1:10" ht="16" x14ac:dyDescent="0.2">
      <c r="A370" s="63"/>
      <c r="B370" s="75" t="s">
        <v>1113</v>
      </c>
      <c r="C370" s="66" t="s">
        <v>1114</v>
      </c>
      <c r="D370" s="66" t="s">
        <v>413</v>
      </c>
      <c r="E370" s="78">
        <v>200000</v>
      </c>
      <c r="F370" s="109">
        <v>8.36</v>
      </c>
      <c r="G370" s="479">
        <v>0</v>
      </c>
      <c r="H370" s="78">
        <v>8.36</v>
      </c>
      <c r="I370" s="144"/>
      <c r="J370" s="23"/>
    </row>
    <row r="371" spans="1:10" ht="16" x14ac:dyDescent="0.2">
      <c r="A371" s="63"/>
      <c r="B371" s="75"/>
      <c r="C371" s="66"/>
      <c r="D371" s="66"/>
      <c r="E371" s="78"/>
      <c r="F371" s="78"/>
      <c r="G371" s="277"/>
      <c r="H371" s="78"/>
      <c r="I371" s="78"/>
      <c r="J371" s="23"/>
    </row>
    <row r="372" spans="1:10" ht="16" x14ac:dyDescent="0.2">
      <c r="A372" s="63"/>
      <c r="B372" s="75" t="s">
        <v>599</v>
      </c>
      <c r="C372" s="66" t="s">
        <v>186</v>
      </c>
      <c r="D372" s="66" t="s">
        <v>411</v>
      </c>
      <c r="E372" s="78">
        <v>250000</v>
      </c>
      <c r="F372" s="109">
        <f>H372-G372</f>
        <v>73.92</v>
      </c>
      <c r="G372" s="479">
        <v>3.08</v>
      </c>
      <c r="H372" s="78">
        <v>77</v>
      </c>
      <c r="I372" s="144">
        <f>SUM(H372:H375)</f>
        <v>128.92000000000002</v>
      </c>
      <c r="J372" s="23"/>
    </row>
    <row r="373" spans="1:10" ht="16" x14ac:dyDescent="0.2">
      <c r="A373" s="63"/>
      <c r="B373" s="75" t="s">
        <v>599</v>
      </c>
      <c r="C373" s="66" t="s">
        <v>186</v>
      </c>
      <c r="D373" s="66" t="s">
        <v>417</v>
      </c>
      <c r="E373" s="78">
        <v>45000</v>
      </c>
      <c r="F373" s="109">
        <v>30.47</v>
      </c>
      <c r="G373" s="479"/>
      <c r="H373" s="78">
        <v>30.47</v>
      </c>
      <c r="I373" s="144"/>
      <c r="J373" s="23"/>
    </row>
    <row r="374" spans="1:10" ht="16" x14ac:dyDescent="0.2">
      <c r="A374" s="63"/>
      <c r="B374" s="75" t="s">
        <v>599</v>
      </c>
      <c r="C374" s="66" t="s">
        <v>186</v>
      </c>
      <c r="D374" s="66" t="s">
        <v>413</v>
      </c>
      <c r="E374" s="78">
        <v>250000</v>
      </c>
      <c r="F374" s="109">
        <v>10.45</v>
      </c>
      <c r="G374" s="479"/>
      <c r="H374" s="78">
        <f>F374</f>
        <v>10.45</v>
      </c>
      <c r="I374" s="144"/>
      <c r="J374" s="23"/>
    </row>
    <row r="375" spans="1:10" ht="16" x14ac:dyDescent="0.2">
      <c r="A375" s="63"/>
      <c r="B375" s="75" t="s">
        <v>599</v>
      </c>
      <c r="C375" s="66" t="s">
        <v>186</v>
      </c>
      <c r="D375" s="66" t="s">
        <v>418</v>
      </c>
      <c r="E375" s="78">
        <v>250000</v>
      </c>
      <c r="F375" s="109">
        <v>11</v>
      </c>
      <c r="G375" s="479"/>
      <c r="H375" s="78">
        <f>F375</f>
        <v>11</v>
      </c>
      <c r="I375" s="144"/>
      <c r="J375" s="23"/>
    </row>
    <row r="376" spans="1:10" ht="16" x14ac:dyDescent="0.2">
      <c r="A376" s="63"/>
      <c r="B376" s="75"/>
      <c r="C376" s="66"/>
      <c r="D376" s="66"/>
      <c r="E376" s="78"/>
      <c r="F376" s="78"/>
      <c r="G376" s="277"/>
      <c r="H376" s="78"/>
      <c r="I376" s="78"/>
      <c r="J376" s="23"/>
    </row>
    <row r="377" spans="1:10" ht="16" x14ac:dyDescent="0.2">
      <c r="A377" s="63"/>
      <c r="B377" s="75" t="s">
        <v>602</v>
      </c>
      <c r="C377" s="66" t="s">
        <v>135</v>
      </c>
      <c r="D377" s="66" t="s">
        <v>411</v>
      </c>
      <c r="E377" s="78">
        <v>10000</v>
      </c>
      <c r="F377" s="109">
        <v>0</v>
      </c>
      <c r="G377" s="479">
        <f>H377-F377</f>
        <v>8.02</v>
      </c>
      <c r="H377" s="78">
        <v>8.02</v>
      </c>
      <c r="I377" s="144">
        <f>SUM(H377:H381)</f>
        <v>20.37</v>
      </c>
      <c r="J377" s="23"/>
    </row>
    <row r="378" spans="1:10" ht="16" x14ac:dyDescent="0.2">
      <c r="A378" s="101"/>
      <c r="B378" s="75" t="s">
        <v>602</v>
      </c>
      <c r="C378" s="66" t="s">
        <v>135</v>
      </c>
      <c r="D378" s="173" t="s">
        <v>412</v>
      </c>
      <c r="E378" s="78">
        <v>10000</v>
      </c>
      <c r="F378" s="109">
        <v>3.42</v>
      </c>
      <c r="G378" s="479"/>
      <c r="H378" s="78">
        <f>F378</f>
        <v>3.42</v>
      </c>
      <c r="I378" s="144"/>
      <c r="J378" s="23"/>
    </row>
    <row r="379" spans="1:10" ht="16" x14ac:dyDescent="0.2">
      <c r="A379" s="63"/>
      <c r="B379" s="75" t="s">
        <v>602</v>
      </c>
      <c r="C379" s="66" t="s">
        <v>135</v>
      </c>
      <c r="D379" s="173" t="s">
        <v>413</v>
      </c>
      <c r="E379" s="78">
        <v>100000</v>
      </c>
      <c r="F379" s="109">
        <v>4.18</v>
      </c>
      <c r="G379" s="479"/>
      <c r="H379" s="79">
        <f>F379</f>
        <v>4.18</v>
      </c>
      <c r="I379" s="144"/>
      <c r="J379" s="23"/>
    </row>
    <row r="380" spans="1:10" ht="16" x14ac:dyDescent="0.2">
      <c r="A380" s="63"/>
      <c r="B380" s="75" t="s">
        <v>602</v>
      </c>
      <c r="C380" s="66" t="s">
        <v>135</v>
      </c>
      <c r="D380" s="173" t="s">
        <v>418</v>
      </c>
      <c r="E380" s="78">
        <v>100000</v>
      </c>
      <c r="F380" s="109">
        <v>4.4000000000000004</v>
      </c>
      <c r="G380" s="479"/>
      <c r="H380" s="79">
        <f>F380</f>
        <v>4.4000000000000004</v>
      </c>
      <c r="I380" s="144"/>
      <c r="J380" s="23"/>
    </row>
    <row r="381" spans="1:10" ht="16" x14ac:dyDescent="0.2">
      <c r="A381" s="63"/>
      <c r="B381" s="75" t="s">
        <v>602</v>
      </c>
      <c r="C381" s="66" t="s">
        <v>135</v>
      </c>
      <c r="D381" s="173" t="s">
        <v>414</v>
      </c>
      <c r="E381" s="78">
        <v>10000</v>
      </c>
      <c r="F381" s="109">
        <v>0.35</v>
      </c>
      <c r="G381" s="479"/>
      <c r="H381" s="79">
        <f>F381</f>
        <v>0.35</v>
      </c>
      <c r="I381" s="144"/>
      <c r="J381" s="23"/>
    </row>
    <row r="382" spans="1:10" ht="16" x14ac:dyDescent="0.2">
      <c r="A382" s="63"/>
      <c r="B382" s="75"/>
      <c r="C382" s="66"/>
      <c r="D382" s="173"/>
      <c r="E382" s="78"/>
      <c r="F382" s="78"/>
      <c r="G382" s="277"/>
      <c r="H382" s="78"/>
      <c r="I382" s="78"/>
      <c r="J382" s="23"/>
    </row>
    <row r="383" spans="1:10" ht="16" x14ac:dyDescent="0.2">
      <c r="A383" s="63"/>
      <c r="B383" s="75" t="s">
        <v>1084</v>
      </c>
      <c r="C383" s="66" t="s">
        <v>1085</v>
      </c>
      <c r="D383" s="173" t="s">
        <v>411</v>
      </c>
      <c r="E383" s="78">
        <v>10000</v>
      </c>
      <c r="F383" s="109">
        <v>0</v>
      </c>
      <c r="G383" s="479">
        <v>0.91</v>
      </c>
      <c r="H383" s="79">
        <v>0.91</v>
      </c>
      <c r="I383" s="144">
        <f>SUM(H383:H386)</f>
        <v>2.08</v>
      </c>
      <c r="J383" s="23"/>
    </row>
    <row r="384" spans="1:10" ht="16" x14ac:dyDescent="0.2">
      <c r="A384" s="63"/>
      <c r="B384" s="75" t="s">
        <v>1084</v>
      </c>
      <c r="C384" s="66" t="s">
        <v>1085</v>
      </c>
      <c r="D384" s="173" t="s">
        <v>412</v>
      </c>
      <c r="E384" s="78">
        <v>2000</v>
      </c>
      <c r="F384" s="109">
        <v>0.68</v>
      </c>
      <c r="G384" s="479"/>
      <c r="H384" s="79">
        <v>0.68</v>
      </c>
      <c r="I384" s="144"/>
      <c r="J384" s="23"/>
    </row>
    <row r="385" spans="1:19" ht="16" x14ac:dyDescent="0.2">
      <c r="A385" s="63"/>
      <c r="B385" s="75" t="s">
        <v>1084</v>
      </c>
      <c r="C385" s="66" t="s">
        <v>1085</v>
      </c>
      <c r="D385" s="173" t="s">
        <v>413</v>
      </c>
      <c r="E385" s="78">
        <v>10000</v>
      </c>
      <c r="F385" s="109">
        <v>0.42</v>
      </c>
      <c r="G385" s="479"/>
      <c r="H385" s="79">
        <v>0.42</v>
      </c>
      <c r="I385" s="144"/>
      <c r="J385" s="23"/>
    </row>
    <row r="386" spans="1:19" ht="16" x14ac:dyDescent="0.2">
      <c r="A386" s="63"/>
      <c r="B386" s="75" t="s">
        <v>1084</v>
      </c>
      <c r="C386" s="66" t="s">
        <v>1085</v>
      </c>
      <c r="D386" s="173" t="s">
        <v>414</v>
      </c>
      <c r="E386" s="78">
        <v>2000</v>
      </c>
      <c r="F386" s="109">
        <v>7.0000000000000007E-2</v>
      </c>
      <c r="G386" s="479"/>
      <c r="H386" s="79">
        <v>7.0000000000000007E-2</v>
      </c>
      <c r="I386" s="144"/>
      <c r="J386" s="23"/>
    </row>
    <row r="387" spans="1:19" ht="16" x14ac:dyDescent="0.2">
      <c r="A387" s="63"/>
      <c r="B387" s="75"/>
      <c r="C387" s="66"/>
      <c r="D387" s="66"/>
      <c r="E387" s="78"/>
      <c r="F387" s="78"/>
      <c r="G387" s="277"/>
      <c r="H387" s="79"/>
      <c r="I387" s="78"/>
      <c r="J387" s="23"/>
    </row>
    <row r="388" spans="1:19" s="226" customFormat="1" ht="16" x14ac:dyDescent="0.2">
      <c r="A388" s="63"/>
      <c r="B388" s="75" t="s">
        <v>603</v>
      </c>
      <c r="C388" s="66" t="s">
        <v>42</v>
      </c>
      <c r="D388" s="66" t="s">
        <v>411</v>
      </c>
      <c r="E388" s="78">
        <v>250000</v>
      </c>
      <c r="F388" s="109">
        <v>48.24</v>
      </c>
      <c r="G388" s="479">
        <v>2.0099999999999998</v>
      </c>
      <c r="H388" s="79">
        <f>SUM(F388:G388)</f>
        <v>50.25</v>
      </c>
      <c r="I388" s="144">
        <f>SUM(H388:H393)</f>
        <v>109.32</v>
      </c>
      <c r="J388" s="23"/>
      <c r="K388"/>
      <c r="L388"/>
      <c r="M388"/>
      <c r="N388"/>
      <c r="O388"/>
      <c r="P388"/>
      <c r="Q388"/>
      <c r="R388"/>
      <c r="S388"/>
    </row>
    <row r="389" spans="1:19" ht="16" x14ac:dyDescent="0.2">
      <c r="A389" s="63"/>
      <c r="B389" s="75" t="s">
        <v>603</v>
      </c>
      <c r="C389" s="66" t="s">
        <v>42</v>
      </c>
      <c r="D389" s="173" t="s">
        <v>417</v>
      </c>
      <c r="E389" s="78">
        <v>50000</v>
      </c>
      <c r="F389" s="109">
        <v>33.85</v>
      </c>
      <c r="G389" s="479"/>
      <c r="H389" s="79">
        <f>F389</f>
        <v>33.85</v>
      </c>
      <c r="I389" s="144"/>
      <c r="J389" s="23"/>
    </row>
    <row r="390" spans="1:19" ht="16" x14ac:dyDescent="0.2">
      <c r="A390" s="63"/>
      <c r="B390" s="75" t="s">
        <v>603</v>
      </c>
      <c r="C390" s="66" t="s">
        <v>42</v>
      </c>
      <c r="D390" s="173" t="s">
        <v>412</v>
      </c>
      <c r="E390" s="78">
        <v>10000</v>
      </c>
      <c r="F390" s="109">
        <v>3.42</v>
      </c>
      <c r="G390" s="479"/>
      <c r="H390" s="79">
        <f>F390</f>
        <v>3.42</v>
      </c>
      <c r="I390" s="144"/>
      <c r="J390" s="23"/>
    </row>
    <row r="391" spans="1:19" ht="16" x14ac:dyDescent="0.2">
      <c r="A391" s="63"/>
      <c r="B391" s="75" t="s">
        <v>603</v>
      </c>
      <c r="C391" s="66" t="s">
        <v>42</v>
      </c>
      <c r="D391" s="173" t="s">
        <v>413</v>
      </c>
      <c r="E391" s="78">
        <v>250000</v>
      </c>
      <c r="F391" s="109">
        <v>10.45</v>
      </c>
      <c r="G391" s="479"/>
      <c r="H391" s="79">
        <f>F391</f>
        <v>10.45</v>
      </c>
      <c r="I391" s="144"/>
      <c r="J391" s="23"/>
    </row>
    <row r="392" spans="1:19" ht="16" x14ac:dyDescent="0.2">
      <c r="A392" s="63"/>
      <c r="B392" s="75" t="s">
        <v>603</v>
      </c>
      <c r="C392" s="66" t="s">
        <v>42</v>
      </c>
      <c r="D392" s="173" t="s">
        <v>418</v>
      </c>
      <c r="E392" s="78">
        <v>250000</v>
      </c>
      <c r="F392" s="109">
        <v>11</v>
      </c>
      <c r="G392" s="479"/>
      <c r="H392" s="79">
        <f>F392</f>
        <v>11</v>
      </c>
      <c r="I392" s="144"/>
      <c r="J392" s="23"/>
    </row>
    <row r="393" spans="1:19" ht="16" x14ac:dyDescent="0.2">
      <c r="A393" s="63"/>
      <c r="B393" s="75" t="s">
        <v>603</v>
      </c>
      <c r="C393" s="66" t="s">
        <v>42</v>
      </c>
      <c r="D393" s="173" t="s">
        <v>414</v>
      </c>
      <c r="E393" s="78">
        <v>10000</v>
      </c>
      <c r="F393" s="109">
        <v>0.35</v>
      </c>
      <c r="G393" s="479"/>
      <c r="H393" s="79">
        <f>F393</f>
        <v>0.35</v>
      </c>
      <c r="I393" s="144"/>
      <c r="J393" s="23"/>
    </row>
    <row r="394" spans="1:19" ht="16" x14ac:dyDescent="0.2">
      <c r="A394" s="63"/>
      <c r="B394" s="75"/>
      <c r="C394" s="66"/>
      <c r="D394" s="66"/>
      <c r="E394" s="79"/>
      <c r="F394" s="78"/>
      <c r="G394" s="277"/>
      <c r="H394" s="79"/>
      <c r="I394" s="78"/>
      <c r="J394" s="23"/>
    </row>
    <row r="395" spans="1:19" ht="16" x14ac:dyDescent="0.2">
      <c r="A395" s="63"/>
      <c r="B395" s="75" t="s">
        <v>604</v>
      </c>
      <c r="C395" s="66" t="s">
        <v>43</v>
      </c>
      <c r="D395" s="66" t="s">
        <v>411</v>
      </c>
      <c r="E395" s="78">
        <v>180000</v>
      </c>
      <c r="F395" s="109">
        <f>H395-G395</f>
        <v>239.35999999999999</v>
      </c>
      <c r="G395" s="479">
        <v>14.08</v>
      </c>
      <c r="H395" s="78">
        <v>253.44</v>
      </c>
      <c r="I395" s="144">
        <f>SUM(H395:H398)</f>
        <v>278.79000000000002</v>
      </c>
      <c r="J395" s="23"/>
    </row>
    <row r="396" spans="1:19" ht="16" x14ac:dyDescent="0.2">
      <c r="A396" s="63"/>
      <c r="B396" s="304" t="s">
        <v>604</v>
      </c>
      <c r="C396" s="66" t="s">
        <v>43</v>
      </c>
      <c r="D396" s="66" t="s">
        <v>417</v>
      </c>
      <c r="E396" s="78">
        <v>5000</v>
      </c>
      <c r="F396" s="109">
        <v>17.61</v>
      </c>
      <c r="G396" s="479"/>
      <c r="H396" s="78">
        <f>F396</f>
        <v>17.61</v>
      </c>
      <c r="I396" s="144"/>
      <c r="J396" s="23"/>
    </row>
    <row r="397" spans="1:19" ht="16" x14ac:dyDescent="0.2">
      <c r="A397" s="63"/>
      <c r="B397" s="75" t="s">
        <v>604</v>
      </c>
      <c r="C397" s="66" t="s">
        <v>43</v>
      </c>
      <c r="D397" s="66" t="s">
        <v>413</v>
      </c>
      <c r="E397" s="78">
        <v>180000</v>
      </c>
      <c r="F397" s="109">
        <v>7.52</v>
      </c>
      <c r="G397" s="479"/>
      <c r="H397" s="78">
        <f>F397</f>
        <v>7.52</v>
      </c>
      <c r="I397" s="144"/>
      <c r="J397" s="23"/>
    </row>
    <row r="398" spans="1:19" ht="16" x14ac:dyDescent="0.2">
      <c r="A398" s="63"/>
      <c r="B398" s="304" t="s">
        <v>604</v>
      </c>
      <c r="C398" s="66" t="s">
        <v>43</v>
      </c>
      <c r="D398" s="66" t="s">
        <v>418</v>
      </c>
      <c r="E398" s="78">
        <v>5000</v>
      </c>
      <c r="F398" s="109">
        <v>0.22</v>
      </c>
      <c r="G398" s="479"/>
      <c r="H398" s="78">
        <f>F398</f>
        <v>0.22</v>
      </c>
      <c r="I398" s="144"/>
      <c r="J398" s="23"/>
    </row>
    <row r="399" spans="1:19" ht="16" x14ac:dyDescent="0.2">
      <c r="A399" s="63"/>
      <c r="B399" s="75"/>
      <c r="C399" s="66"/>
      <c r="D399" s="66"/>
      <c r="E399" s="79"/>
      <c r="F399" s="78"/>
      <c r="G399" s="277"/>
      <c r="H399" s="78"/>
      <c r="I399" s="78"/>
      <c r="J399" s="23"/>
    </row>
    <row r="400" spans="1:19" ht="16" x14ac:dyDescent="0.2">
      <c r="A400" s="63"/>
      <c r="B400" s="75" t="s">
        <v>605</v>
      </c>
      <c r="C400" s="66" t="s">
        <v>340</v>
      </c>
      <c r="D400" s="66" t="s">
        <v>411</v>
      </c>
      <c r="E400" s="78">
        <v>20000</v>
      </c>
      <c r="F400" s="109">
        <v>2.0099999999999998</v>
      </c>
      <c r="G400" s="479">
        <v>2.0099999999999998</v>
      </c>
      <c r="H400" s="78">
        <v>4.0199999999999996</v>
      </c>
      <c r="I400" s="144">
        <f>SUM(H400:H401)</f>
        <v>4.4399999999999995</v>
      </c>
      <c r="J400" s="23"/>
    </row>
    <row r="401" spans="1:29" s="305" customFormat="1" ht="16" x14ac:dyDescent="0.2">
      <c r="A401" s="63"/>
      <c r="B401" s="75" t="s">
        <v>605</v>
      </c>
      <c r="C401" s="66" t="s">
        <v>340</v>
      </c>
      <c r="D401" s="66" t="s">
        <v>413</v>
      </c>
      <c r="E401" s="78">
        <v>10000</v>
      </c>
      <c r="F401" s="109">
        <v>0.42</v>
      </c>
      <c r="G401" s="479"/>
      <c r="H401" s="78">
        <f>F401</f>
        <v>0.42</v>
      </c>
      <c r="I401" s="144"/>
      <c r="J401" s="23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1:29" ht="16" x14ac:dyDescent="0.2">
      <c r="A402" s="63"/>
      <c r="B402" s="75"/>
      <c r="C402" s="66"/>
      <c r="D402" s="66"/>
      <c r="E402" s="78"/>
      <c r="F402" s="78"/>
      <c r="G402" s="277"/>
      <c r="H402" s="78"/>
      <c r="I402" s="78"/>
      <c r="J402" s="23"/>
    </row>
    <row r="403" spans="1:29" s="305" customFormat="1" ht="16" x14ac:dyDescent="0.2">
      <c r="A403" s="63"/>
      <c r="B403" s="75" t="s">
        <v>606</v>
      </c>
      <c r="C403" s="66" t="s">
        <v>44</v>
      </c>
      <c r="D403" s="66" t="s">
        <v>411</v>
      </c>
      <c r="E403" s="78">
        <v>10000</v>
      </c>
      <c r="F403" s="109">
        <v>0</v>
      </c>
      <c r="G403" s="479">
        <v>14.08</v>
      </c>
      <c r="H403" s="78">
        <v>14.08</v>
      </c>
      <c r="I403" s="144">
        <f>SUM(H403:H404)</f>
        <v>14.5</v>
      </c>
      <c r="J403" s="2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1:29" ht="16" x14ac:dyDescent="0.2">
      <c r="A404" s="63"/>
      <c r="B404" s="75" t="s">
        <v>606</v>
      </c>
      <c r="C404" s="66" t="s">
        <v>44</v>
      </c>
      <c r="D404" s="66" t="s">
        <v>413</v>
      </c>
      <c r="E404" s="79">
        <v>10000</v>
      </c>
      <c r="F404" s="109">
        <v>0.42</v>
      </c>
      <c r="G404" s="479"/>
      <c r="H404" s="79">
        <f>F404</f>
        <v>0.42</v>
      </c>
      <c r="I404" s="144"/>
      <c r="J404" s="23"/>
    </row>
    <row r="405" spans="1:29" ht="16" x14ac:dyDescent="0.2">
      <c r="A405" s="63"/>
      <c r="B405" s="75"/>
      <c r="C405" s="66"/>
      <c r="D405" s="66"/>
      <c r="E405" s="79"/>
      <c r="F405" s="78"/>
      <c r="G405" s="277"/>
      <c r="H405" s="79"/>
      <c r="I405" s="78"/>
      <c r="J405" s="23"/>
    </row>
    <row r="406" spans="1:29" ht="16" x14ac:dyDescent="0.2">
      <c r="A406" s="63"/>
      <c r="B406" s="75" t="s">
        <v>607</v>
      </c>
      <c r="C406" s="66" t="s">
        <v>96</v>
      </c>
      <c r="D406" s="66" t="s">
        <v>411</v>
      </c>
      <c r="E406" s="78">
        <v>30000</v>
      </c>
      <c r="F406" s="109">
        <f>H406-G406</f>
        <v>4.0200000000000005</v>
      </c>
      <c r="G406" s="479">
        <v>2.0099999999999998</v>
      </c>
      <c r="H406" s="78">
        <v>6.03</v>
      </c>
      <c r="I406" s="144">
        <f>SUM(H406:H407)</f>
        <v>6.45</v>
      </c>
      <c r="J406" s="23"/>
    </row>
    <row r="407" spans="1:29" ht="16" x14ac:dyDescent="0.2">
      <c r="A407" s="63"/>
      <c r="B407" s="75" t="s">
        <v>607</v>
      </c>
      <c r="C407" s="66" t="s">
        <v>96</v>
      </c>
      <c r="D407" s="66" t="s">
        <v>413</v>
      </c>
      <c r="E407" s="79">
        <v>10000</v>
      </c>
      <c r="F407" s="109">
        <v>0.42</v>
      </c>
      <c r="G407" s="479"/>
      <c r="H407" s="79">
        <f>F407</f>
        <v>0.42</v>
      </c>
      <c r="I407" s="144"/>
      <c r="J407" s="23"/>
    </row>
    <row r="408" spans="1:29" ht="16" x14ac:dyDescent="0.2">
      <c r="A408" s="63"/>
      <c r="B408" s="75"/>
      <c r="C408" s="66"/>
      <c r="D408" s="66"/>
      <c r="E408" s="79"/>
      <c r="F408" s="78"/>
      <c r="G408" s="277"/>
      <c r="H408" s="79"/>
      <c r="I408" s="78"/>
      <c r="J408" s="23"/>
    </row>
    <row r="409" spans="1:29" ht="16" x14ac:dyDescent="0.2">
      <c r="A409" s="63"/>
      <c r="B409" s="75" t="s">
        <v>1115</v>
      </c>
      <c r="C409" s="66" t="s">
        <v>1116</v>
      </c>
      <c r="D409" s="66" t="s">
        <v>411</v>
      </c>
      <c r="E409" s="79">
        <v>10000</v>
      </c>
      <c r="F409" s="109">
        <v>0</v>
      </c>
      <c r="G409" s="479">
        <v>2.0099999999999998</v>
      </c>
      <c r="H409" s="277">
        <v>2.0099999999999998</v>
      </c>
      <c r="I409" s="144">
        <f>SUM(H409:H414)</f>
        <v>14.73</v>
      </c>
      <c r="J409" s="23"/>
    </row>
    <row r="410" spans="1:29" ht="16" x14ac:dyDescent="0.2">
      <c r="A410" s="63"/>
      <c r="B410" s="75" t="s">
        <v>1115</v>
      </c>
      <c r="C410" s="66" t="s">
        <v>1116</v>
      </c>
      <c r="D410" s="173" t="s">
        <v>417</v>
      </c>
      <c r="E410" s="79">
        <v>5000</v>
      </c>
      <c r="F410" s="109">
        <v>3.39</v>
      </c>
      <c r="G410" s="479"/>
      <c r="H410" s="78">
        <v>3.39</v>
      </c>
      <c r="I410" s="144"/>
      <c r="J410" s="23"/>
    </row>
    <row r="411" spans="1:29" ht="16" x14ac:dyDescent="0.2">
      <c r="A411" s="63"/>
      <c r="B411" s="75" t="s">
        <v>1115</v>
      </c>
      <c r="C411" s="66" t="s">
        <v>1116</v>
      </c>
      <c r="D411" s="173" t="s">
        <v>412</v>
      </c>
      <c r="E411" s="79">
        <v>2000</v>
      </c>
      <c r="F411" s="109">
        <v>0.68</v>
      </c>
      <c r="G411" s="479"/>
      <c r="H411" s="78">
        <v>0.68</v>
      </c>
      <c r="I411" s="144"/>
      <c r="J411" s="23"/>
    </row>
    <row r="412" spans="1:29" ht="16" x14ac:dyDescent="0.2">
      <c r="A412" s="63"/>
      <c r="B412" s="75" t="s">
        <v>1115</v>
      </c>
      <c r="C412" s="66" t="s">
        <v>1116</v>
      </c>
      <c r="D412" s="173" t="s">
        <v>413</v>
      </c>
      <c r="E412" s="79">
        <v>200000</v>
      </c>
      <c r="F412" s="109">
        <v>8.36</v>
      </c>
      <c r="G412" s="479"/>
      <c r="H412" s="78">
        <v>8.36</v>
      </c>
      <c r="I412" s="144"/>
      <c r="J412" s="23"/>
    </row>
    <row r="413" spans="1:29" ht="16" x14ac:dyDescent="0.2">
      <c r="A413" s="63"/>
      <c r="B413" s="75" t="s">
        <v>1115</v>
      </c>
      <c r="C413" s="66" t="s">
        <v>1116</v>
      </c>
      <c r="D413" s="173" t="s">
        <v>418</v>
      </c>
      <c r="E413" s="79">
        <v>5000</v>
      </c>
      <c r="F413" s="109">
        <v>0.22</v>
      </c>
      <c r="G413" s="479"/>
      <c r="H413" s="78">
        <v>0.22</v>
      </c>
      <c r="I413" s="144"/>
      <c r="J413" s="23"/>
    </row>
    <row r="414" spans="1:29" ht="16" x14ac:dyDescent="0.2">
      <c r="A414" s="63"/>
      <c r="B414" s="75" t="s">
        <v>1115</v>
      </c>
      <c r="C414" s="66" t="s">
        <v>1116</v>
      </c>
      <c r="D414" s="173" t="s">
        <v>414</v>
      </c>
      <c r="E414" s="79">
        <v>2000</v>
      </c>
      <c r="F414" s="109">
        <v>7.0000000000000007E-2</v>
      </c>
      <c r="G414" s="479"/>
      <c r="H414" s="78">
        <v>7.0000000000000007E-2</v>
      </c>
      <c r="I414" s="144"/>
      <c r="J414" s="23"/>
    </row>
    <row r="415" spans="1:29" ht="16" x14ac:dyDescent="0.2">
      <c r="A415" s="63"/>
      <c r="B415" s="75"/>
      <c r="C415" s="66"/>
      <c r="D415" s="66"/>
      <c r="E415" s="79"/>
      <c r="F415" s="78"/>
      <c r="G415" s="277"/>
      <c r="H415" s="79"/>
      <c r="I415" s="78"/>
      <c r="J415" s="23"/>
    </row>
    <row r="416" spans="1:29" ht="16" x14ac:dyDescent="0.2">
      <c r="A416" s="63"/>
      <c r="B416" s="75" t="s">
        <v>608</v>
      </c>
      <c r="C416" s="66" t="s">
        <v>496</v>
      </c>
      <c r="D416" s="66" t="s">
        <v>411</v>
      </c>
      <c r="E416" s="79">
        <v>10000</v>
      </c>
      <c r="F416" s="109">
        <v>0</v>
      </c>
      <c r="G416" s="479">
        <v>1.26</v>
      </c>
      <c r="H416" s="79">
        <f>SUM(F416:G416)</f>
        <v>1.26</v>
      </c>
      <c r="I416" s="144">
        <f>H416</f>
        <v>1.26</v>
      </c>
      <c r="J416" s="23"/>
    </row>
    <row r="417" spans="1:10" ht="16" x14ac:dyDescent="0.2">
      <c r="A417" s="63"/>
      <c r="B417" s="75"/>
      <c r="C417" s="66"/>
      <c r="D417" s="66"/>
      <c r="E417" s="79"/>
      <c r="F417" s="78"/>
      <c r="G417" s="277"/>
      <c r="H417" s="79"/>
      <c r="I417" s="78"/>
      <c r="J417" s="23"/>
    </row>
    <row r="418" spans="1:10" ht="16" x14ac:dyDescent="0.2">
      <c r="A418" s="63"/>
      <c r="B418" s="75" t="s">
        <v>609</v>
      </c>
      <c r="C418" s="66" t="s">
        <v>137</v>
      </c>
      <c r="D418" s="66" t="s">
        <v>411</v>
      </c>
      <c r="E418" s="79">
        <v>100000</v>
      </c>
      <c r="F418" s="109">
        <f>H418-G418</f>
        <v>5.9399999999999995</v>
      </c>
      <c r="G418" s="479">
        <v>0.66</v>
      </c>
      <c r="H418" s="79">
        <v>6.6</v>
      </c>
      <c r="I418" s="144">
        <f>SUM(H418:H419)</f>
        <v>10.78</v>
      </c>
      <c r="J418" s="23"/>
    </row>
    <row r="419" spans="1:10" ht="16" x14ac:dyDescent="0.2">
      <c r="A419" s="63"/>
      <c r="B419" s="75" t="s">
        <v>609</v>
      </c>
      <c r="C419" s="66" t="s">
        <v>137</v>
      </c>
      <c r="D419" s="66" t="s">
        <v>413</v>
      </c>
      <c r="E419" s="79">
        <v>100000</v>
      </c>
      <c r="F419" s="109">
        <v>4.18</v>
      </c>
      <c r="G419" s="479"/>
      <c r="H419" s="79">
        <f>F419</f>
        <v>4.18</v>
      </c>
      <c r="I419" s="144"/>
      <c r="J419" s="23"/>
    </row>
    <row r="420" spans="1:10" ht="16" x14ac:dyDescent="0.2">
      <c r="A420" s="63"/>
      <c r="B420" s="75"/>
      <c r="C420" s="66"/>
      <c r="D420" s="66"/>
      <c r="E420" s="79"/>
      <c r="F420" s="78"/>
      <c r="G420" s="277"/>
      <c r="H420" s="79"/>
      <c r="I420" s="78"/>
      <c r="J420" s="23"/>
    </row>
    <row r="421" spans="1:10" ht="16" x14ac:dyDescent="0.2">
      <c r="A421" s="63"/>
      <c r="B421" s="75" t="s">
        <v>610</v>
      </c>
      <c r="C421" s="66" t="s">
        <v>45</v>
      </c>
      <c r="D421" s="66" t="s">
        <v>411</v>
      </c>
      <c r="E421" s="78">
        <v>10000</v>
      </c>
      <c r="F421" s="109">
        <v>0</v>
      </c>
      <c r="G421" s="479">
        <v>2.0099999999999998</v>
      </c>
      <c r="H421" s="78">
        <v>2.0099999999999998</v>
      </c>
      <c r="I421" s="144">
        <f>H421</f>
        <v>2.0099999999999998</v>
      </c>
      <c r="J421" s="211"/>
    </row>
    <row r="422" spans="1:10" ht="16" x14ac:dyDescent="0.2">
      <c r="A422" s="63"/>
      <c r="B422" s="75"/>
      <c r="C422" s="66"/>
      <c r="D422" s="66"/>
      <c r="E422" s="78"/>
      <c r="F422" s="78"/>
      <c r="G422" s="277"/>
      <c r="H422" s="78"/>
      <c r="I422" s="78"/>
      <c r="J422" s="211"/>
    </row>
    <row r="423" spans="1:10" ht="16" x14ac:dyDescent="0.2">
      <c r="A423" s="63"/>
      <c r="B423" s="75" t="s">
        <v>1117</v>
      </c>
      <c r="C423" s="66" t="s">
        <v>1118</v>
      </c>
      <c r="D423" s="66" t="s">
        <v>411</v>
      </c>
      <c r="E423" s="576">
        <v>100000</v>
      </c>
      <c r="F423" s="109">
        <v>18.09</v>
      </c>
      <c r="G423" s="144">
        <v>2.0099999999999998</v>
      </c>
      <c r="H423" s="78">
        <v>20.100000000000001</v>
      </c>
      <c r="I423" s="144">
        <f>SUM(H423:H428)</f>
        <v>80.73</v>
      </c>
      <c r="J423" s="211"/>
    </row>
    <row r="424" spans="1:10" ht="16" x14ac:dyDescent="0.2">
      <c r="A424" s="63"/>
      <c r="B424" s="75" t="s">
        <v>1117</v>
      </c>
      <c r="C424" s="66" t="s">
        <v>1118</v>
      </c>
      <c r="D424" s="173" t="s">
        <v>417</v>
      </c>
      <c r="E424" s="577">
        <v>100000</v>
      </c>
      <c r="F424" s="109">
        <v>44.1</v>
      </c>
      <c r="G424" s="144"/>
      <c r="H424" s="78">
        <v>44.1</v>
      </c>
      <c r="I424" s="144"/>
      <c r="J424" s="211"/>
    </row>
    <row r="425" spans="1:10" ht="16" x14ac:dyDescent="0.2">
      <c r="A425" s="63"/>
      <c r="B425" s="75" t="s">
        <v>1117</v>
      </c>
      <c r="C425" s="66" t="s">
        <v>1118</v>
      </c>
      <c r="D425" s="173" t="s">
        <v>412</v>
      </c>
      <c r="E425" s="577">
        <v>10000</v>
      </c>
      <c r="F425" s="109">
        <v>3.42</v>
      </c>
      <c r="G425" s="144"/>
      <c r="H425" s="78">
        <v>3.42</v>
      </c>
      <c r="I425" s="144"/>
      <c r="J425" s="211"/>
    </row>
    <row r="426" spans="1:10" ht="16" x14ac:dyDescent="0.2">
      <c r="A426" s="63"/>
      <c r="B426" s="75" t="s">
        <v>1117</v>
      </c>
      <c r="C426" s="66" t="s">
        <v>1118</v>
      </c>
      <c r="D426" s="173" t="s">
        <v>413</v>
      </c>
      <c r="E426" s="577">
        <v>200000</v>
      </c>
      <c r="F426" s="109">
        <v>8.36</v>
      </c>
      <c r="G426" s="144"/>
      <c r="H426" s="78">
        <v>8.36</v>
      </c>
      <c r="I426" s="144"/>
      <c r="J426" s="211"/>
    </row>
    <row r="427" spans="1:10" ht="16" x14ac:dyDescent="0.2">
      <c r="A427" s="63"/>
      <c r="B427" s="75" t="s">
        <v>1117</v>
      </c>
      <c r="C427" s="66" t="s">
        <v>1118</v>
      </c>
      <c r="D427" s="173" t="s">
        <v>418</v>
      </c>
      <c r="E427" s="577">
        <v>100000</v>
      </c>
      <c r="F427" s="109">
        <v>4.4000000000000004</v>
      </c>
      <c r="G427" s="144"/>
      <c r="H427" s="78">
        <v>4.4000000000000004</v>
      </c>
      <c r="I427" s="144"/>
      <c r="J427" s="211"/>
    </row>
    <row r="428" spans="1:10" ht="16" x14ac:dyDescent="0.2">
      <c r="A428" s="63"/>
      <c r="B428" s="75" t="s">
        <v>1117</v>
      </c>
      <c r="C428" s="66" t="s">
        <v>1118</v>
      </c>
      <c r="D428" s="173" t="s">
        <v>414</v>
      </c>
      <c r="E428" s="577">
        <v>10000</v>
      </c>
      <c r="F428" s="109">
        <v>0.35</v>
      </c>
      <c r="G428" s="144"/>
      <c r="H428" s="78">
        <v>0.35</v>
      </c>
      <c r="I428" s="144"/>
      <c r="J428" s="211" t="s">
        <v>1130</v>
      </c>
    </row>
    <row r="429" spans="1:10" ht="16" x14ac:dyDescent="0.2">
      <c r="A429" s="63"/>
      <c r="B429" s="75"/>
      <c r="C429" s="66"/>
      <c r="D429" s="66"/>
      <c r="E429" s="78"/>
      <c r="F429" s="78"/>
      <c r="G429" s="277"/>
      <c r="H429" s="78"/>
      <c r="I429" s="78"/>
      <c r="J429" s="211"/>
    </row>
    <row r="430" spans="1:10" ht="16" x14ac:dyDescent="0.2">
      <c r="A430" s="63"/>
      <c r="B430" s="75" t="s">
        <v>611</v>
      </c>
      <c r="C430" s="66" t="s">
        <v>230</v>
      </c>
      <c r="D430" s="66" t="s">
        <v>411</v>
      </c>
      <c r="E430" s="79">
        <v>100000</v>
      </c>
      <c r="F430" s="109">
        <v>45.18</v>
      </c>
      <c r="G430" s="479">
        <v>5.0199999999999996</v>
      </c>
      <c r="H430" s="79">
        <v>50.2</v>
      </c>
      <c r="I430" s="144">
        <f>SUM(H430:H433)</f>
        <v>97.65000000000002</v>
      </c>
      <c r="J430" s="23"/>
    </row>
    <row r="431" spans="1:10" ht="16" x14ac:dyDescent="0.2">
      <c r="A431" s="63"/>
      <c r="B431" s="75" t="s">
        <v>611</v>
      </c>
      <c r="C431" s="66" t="s">
        <v>230</v>
      </c>
      <c r="D431" s="66" t="s">
        <v>417</v>
      </c>
      <c r="E431" s="79">
        <v>50000</v>
      </c>
      <c r="F431" s="109">
        <v>33.85</v>
      </c>
      <c r="G431" s="479"/>
      <c r="H431" s="79">
        <f>F431</f>
        <v>33.85</v>
      </c>
      <c r="I431" s="144"/>
      <c r="J431" s="23"/>
    </row>
    <row r="432" spans="1:10" ht="16" x14ac:dyDescent="0.2">
      <c r="A432" s="63"/>
      <c r="B432" s="75" t="s">
        <v>611</v>
      </c>
      <c r="C432" s="66" t="s">
        <v>230</v>
      </c>
      <c r="D432" s="66" t="s">
        <v>413</v>
      </c>
      <c r="E432" s="79">
        <v>220000</v>
      </c>
      <c r="F432" s="109">
        <v>9.1999999999999993</v>
      </c>
      <c r="G432" s="479"/>
      <c r="H432" s="79">
        <f>F432</f>
        <v>9.1999999999999993</v>
      </c>
      <c r="I432" s="144"/>
      <c r="J432" s="23"/>
    </row>
    <row r="433" spans="1:10" ht="16" x14ac:dyDescent="0.2">
      <c r="A433" s="63"/>
      <c r="B433" s="75" t="s">
        <v>611</v>
      </c>
      <c r="C433" s="66" t="s">
        <v>230</v>
      </c>
      <c r="D433" s="173" t="s">
        <v>418</v>
      </c>
      <c r="E433" s="78">
        <v>100000</v>
      </c>
      <c r="F433" s="109">
        <v>4.4000000000000004</v>
      </c>
      <c r="G433" s="479"/>
      <c r="H433" s="78">
        <f>F433</f>
        <v>4.4000000000000004</v>
      </c>
      <c r="I433" s="144"/>
      <c r="J433" s="23"/>
    </row>
    <row r="434" spans="1:10" ht="16" x14ac:dyDescent="0.2">
      <c r="A434" s="63"/>
      <c r="B434" s="75"/>
      <c r="C434" s="66"/>
      <c r="D434" s="173"/>
      <c r="E434" s="78"/>
      <c r="F434" s="78"/>
      <c r="G434" s="277"/>
      <c r="H434" s="78"/>
      <c r="I434" s="78"/>
      <c r="J434" s="23"/>
    </row>
    <row r="435" spans="1:10" ht="16" x14ac:dyDescent="0.2">
      <c r="A435" s="63"/>
      <c r="B435" s="75" t="s">
        <v>1100</v>
      </c>
      <c r="C435" s="66" t="s">
        <v>1101</v>
      </c>
      <c r="D435" s="173" t="s">
        <v>411</v>
      </c>
      <c r="E435" s="78">
        <v>250000</v>
      </c>
      <c r="F435" s="109">
        <v>15.84</v>
      </c>
      <c r="G435" s="479">
        <v>0.66</v>
      </c>
      <c r="H435" s="78">
        <f>16.5</f>
        <v>16.5</v>
      </c>
      <c r="I435" s="144">
        <f>SUM(H435:H436)</f>
        <v>16.920000000000002</v>
      </c>
      <c r="J435" s="23"/>
    </row>
    <row r="436" spans="1:10" ht="16" x14ac:dyDescent="0.2">
      <c r="A436" s="63"/>
      <c r="B436" s="75" t="s">
        <v>1100</v>
      </c>
      <c r="C436" s="66" t="s">
        <v>1101</v>
      </c>
      <c r="D436" s="173" t="s">
        <v>413</v>
      </c>
      <c r="E436" s="78">
        <v>10000</v>
      </c>
      <c r="F436" s="109">
        <v>0.42</v>
      </c>
      <c r="G436" s="479"/>
      <c r="H436" s="78">
        <v>0.42</v>
      </c>
      <c r="I436" s="144"/>
      <c r="J436" s="23"/>
    </row>
    <row r="437" spans="1:10" ht="16" x14ac:dyDescent="0.2">
      <c r="A437" s="63"/>
      <c r="B437" s="75"/>
      <c r="C437" s="66"/>
      <c r="D437" s="66"/>
      <c r="E437" s="79"/>
      <c r="F437" s="78"/>
      <c r="G437" s="277"/>
      <c r="H437" s="79"/>
      <c r="I437" s="78"/>
      <c r="J437" s="23"/>
    </row>
    <row r="438" spans="1:10" ht="16" x14ac:dyDescent="0.2">
      <c r="A438" s="63"/>
      <c r="B438" s="75" t="s">
        <v>612</v>
      </c>
      <c r="C438" s="66" t="s">
        <v>334</v>
      </c>
      <c r="D438" s="66" t="s">
        <v>411</v>
      </c>
      <c r="E438" s="78">
        <v>50000</v>
      </c>
      <c r="F438" s="109">
        <f>H438-G438</f>
        <v>12.32</v>
      </c>
      <c r="G438" s="479">
        <v>3.08</v>
      </c>
      <c r="H438" s="78">
        <v>15.4</v>
      </c>
      <c r="I438" s="144">
        <f>SUM(H438:H443)</f>
        <v>70.92</v>
      </c>
      <c r="J438" s="23"/>
    </row>
    <row r="439" spans="1:10" ht="16" x14ac:dyDescent="0.2">
      <c r="A439" s="63"/>
      <c r="B439" s="75" t="s">
        <v>612</v>
      </c>
      <c r="C439" s="66" t="s">
        <v>334</v>
      </c>
      <c r="D439" s="173" t="s">
        <v>417</v>
      </c>
      <c r="E439" s="78">
        <v>50000</v>
      </c>
      <c r="F439" s="109">
        <v>22.05</v>
      </c>
      <c r="G439" s="479"/>
      <c r="H439" s="78">
        <f>F439</f>
        <v>22.05</v>
      </c>
      <c r="I439" s="144"/>
      <c r="J439" s="104" t="s">
        <v>1158</v>
      </c>
    </row>
    <row r="440" spans="1:10" ht="16" x14ac:dyDescent="0.2">
      <c r="A440" s="63"/>
      <c r="B440" s="75" t="s">
        <v>612</v>
      </c>
      <c r="C440" s="66" t="s">
        <v>334</v>
      </c>
      <c r="D440" s="173" t="s">
        <v>412</v>
      </c>
      <c r="E440" s="78">
        <v>10000</v>
      </c>
      <c r="F440" s="109">
        <v>3.42</v>
      </c>
      <c r="G440" s="479"/>
      <c r="H440" s="78">
        <f>F440</f>
        <v>3.42</v>
      </c>
      <c r="I440" s="144"/>
      <c r="J440" s="91"/>
    </row>
    <row r="441" spans="1:10" ht="16" x14ac:dyDescent="0.2">
      <c r="A441" s="63"/>
      <c r="B441" s="75" t="s">
        <v>612</v>
      </c>
      <c r="C441" s="66" t="s">
        <v>334</v>
      </c>
      <c r="D441" s="173" t="s">
        <v>413</v>
      </c>
      <c r="E441" s="78">
        <v>500000</v>
      </c>
      <c r="F441" s="109">
        <v>20.9</v>
      </c>
      <c r="G441" s="479"/>
      <c r="H441" s="78">
        <f>F441</f>
        <v>20.9</v>
      </c>
      <c r="I441" s="144"/>
      <c r="J441" s="91"/>
    </row>
    <row r="442" spans="1:10" ht="16" x14ac:dyDescent="0.2">
      <c r="A442" s="63"/>
      <c r="B442" s="75" t="s">
        <v>612</v>
      </c>
      <c r="C442" s="66" t="s">
        <v>334</v>
      </c>
      <c r="D442" s="173" t="s">
        <v>418</v>
      </c>
      <c r="E442" s="78">
        <v>200000</v>
      </c>
      <c r="F442" s="109">
        <v>8.8000000000000007</v>
      </c>
      <c r="G442" s="479"/>
      <c r="H442" s="78">
        <f>F442</f>
        <v>8.8000000000000007</v>
      </c>
      <c r="I442" s="144"/>
      <c r="J442" s="91"/>
    </row>
    <row r="443" spans="1:10" ht="16" x14ac:dyDescent="0.2">
      <c r="A443" s="63"/>
      <c r="B443" s="75" t="s">
        <v>612</v>
      </c>
      <c r="C443" s="66" t="s">
        <v>334</v>
      </c>
      <c r="D443" s="173" t="s">
        <v>414</v>
      </c>
      <c r="E443" s="78">
        <v>10000</v>
      </c>
      <c r="F443" s="109">
        <v>0.35</v>
      </c>
      <c r="G443" s="479"/>
      <c r="H443" s="79">
        <f>F443</f>
        <v>0.35</v>
      </c>
      <c r="I443" s="144"/>
      <c r="J443" s="91"/>
    </row>
    <row r="444" spans="1:10" ht="16" x14ac:dyDescent="0.2">
      <c r="A444" s="63"/>
      <c r="B444" s="75"/>
      <c r="C444" s="66"/>
      <c r="D444" s="173"/>
      <c r="E444" s="78"/>
      <c r="F444" s="78"/>
      <c r="G444" s="277"/>
      <c r="H444" s="78"/>
      <c r="I444" s="78"/>
      <c r="J444" s="91"/>
    </row>
    <row r="445" spans="1:10" ht="16" x14ac:dyDescent="0.2">
      <c r="A445" s="63"/>
      <c r="B445" s="75" t="s">
        <v>1166</v>
      </c>
      <c r="C445" s="66" t="s">
        <v>1167</v>
      </c>
      <c r="D445" s="173" t="s">
        <v>411</v>
      </c>
      <c r="E445" s="78">
        <v>150000</v>
      </c>
      <c r="F445" s="109">
        <v>7.42</v>
      </c>
      <c r="G445" s="479">
        <v>0.53</v>
      </c>
      <c r="H445" s="79">
        <f>SUM(F445:G445)</f>
        <v>7.95</v>
      </c>
      <c r="I445" s="144">
        <f>SUM(H445:H448)</f>
        <v>20.62</v>
      </c>
      <c r="J445" s="91" t="s">
        <v>845</v>
      </c>
    </row>
    <row r="446" spans="1:10" ht="16" x14ac:dyDescent="0.2">
      <c r="A446" s="63"/>
      <c r="B446" s="75" t="s">
        <v>1166</v>
      </c>
      <c r="C446" s="66" t="s">
        <v>1167</v>
      </c>
      <c r="D446" s="173" t="s">
        <v>417</v>
      </c>
      <c r="E446" s="78">
        <v>50000</v>
      </c>
      <c r="F446" s="109">
        <v>4.2</v>
      </c>
      <c r="G446" s="479"/>
      <c r="H446" s="79">
        <v>4.2</v>
      </c>
      <c r="I446" s="144"/>
      <c r="J446" s="91"/>
    </row>
    <row r="447" spans="1:10" ht="16" x14ac:dyDescent="0.2">
      <c r="A447" s="63"/>
      <c r="B447" s="75" t="s">
        <v>1166</v>
      </c>
      <c r="C447" s="66" t="s">
        <v>1167</v>
      </c>
      <c r="D447" s="173" t="s">
        <v>413</v>
      </c>
      <c r="E447" s="78">
        <v>150000</v>
      </c>
      <c r="F447" s="109">
        <v>6.27</v>
      </c>
      <c r="G447" s="479"/>
      <c r="H447" s="79">
        <v>6.27</v>
      </c>
      <c r="I447" s="144"/>
      <c r="J447" s="91"/>
    </row>
    <row r="448" spans="1:10" ht="16" x14ac:dyDescent="0.2">
      <c r="A448" s="63"/>
      <c r="B448" s="75" t="s">
        <v>1166</v>
      </c>
      <c r="C448" s="66" t="s">
        <v>1167</v>
      </c>
      <c r="D448" s="66" t="s">
        <v>418</v>
      </c>
      <c r="E448" s="78">
        <v>50000</v>
      </c>
      <c r="F448" s="109">
        <v>2.2000000000000002</v>
      </c>
      <c r="G448" s="479"/>
      <c r="H448" s="79">
        <v>2.2000000000000002</v>
      </c>
      <c r="I448" s="144"/>
      <c r="J448" s="91"/>
    </row>
    <row r="449" spans="1:10" ht="16" x14ac:dyDescent="0.2">
      <c r="A449" s="63"/>
      <c r="B449" s="75"/>
      <c r="C449" s="66"/>
      <c r="D449" s="66"/>
      <c r="E449" s="78"/>
      <c r="F449" s="78"/>
      <c r="G449" s="277"/>
      <c r="H449" s="79"/>
      <c r="I449" s="78"/>
      <c r="J449" s="91"/>
    </row>
    <row r="450" spans="1:10" ht="16" x14ac:dyDescent="0.2">
      <c r="A450" s="63"/>
      <c r="B450" s="75" t="s">
        <v>613</v>
      </c>
      <c r="C450" s="66" t="s">
        <v>182</v>
      </c>
      <c r="D450" s="66" t="s">
        <v>411</v>
      </c>
      <c r="E450" s="78">
        <v>10000</v>
      </c>
      <c r="F450" s="109">
        <v>0</v>
      </c>
      <c r="G450" s="479">
        <v>1.26</v>
      </c>
      <c r="H450" s="78">
        <f>SUM(F450:G450)</f>
        <v>1.26</v>
      </c>
      <c r="I450" s="144">
        <f>SUM(H450:H451)</f>
        <v>2.17</v>
      </c>
      <c r="J450" s="104"/>
    </row>
    <row r="451" spans="1:10" ht="16" x14ac:dyDescent="0.2">
      <c r="A451" s="63"/>
      <c r="B451" s="75" t="s">
        <v>613</v>
      </c>
      <c r="C451" s="66" t="s">
        <v>182</v>
      </c>
      <c r="D451" s="66" t="s">
        <v>417</v>
      </c>
      <c r="E451" s="78">
        <v>5000</v>
      </c>
      <c r="F451" s="109">
        <v>0.91</v>
      </c>
      <c r="G451" s="478"/>
      <c r="H451" s="78">
        <f>F451</f>
        <v>0.91</v>
      </c>
      <c r="I451" s="144"/>
      <c r="J451" s="104"/>
    </row>
    <row r="452" spans="1:10" ht="16" x14ac:dyDescent="0.2">
      <c r="A452" s="63"/>
      <c r="B452" s="75"/>
      <c r="D452" s="66"/>
      <c r="E452" s="78"/>
      <c r="F452" s="78"/>
      <c r="G452" s="277"/>
      <c r="H452" s="78"/>
      <c r="I452" s="78"/>
      <c r="J452" s="104"/>
    </row>
    <row r="453" spans="1:10" ht="16" x14ac:dyDescent="0.2">
      <c r="A453" s="63"/>
      <c r="B453" s="75" t="s">
        <v>614</v>
      </c>
      <c r="C453" s="66" t="s">
        <v>366</v>
      </c>
      <c r="D453" s="66" t="s">
        <v>411</v>
      </c>
      <c r="E453" s="78">
        <v>10000</v>
      </c>
      <c r="F453" s="109">
        <v>0</v>
      </c>
      <c r="G453" s="479">
        <v>5.0199999999999996</v>
      </c>
      <c r="H453" s="78">
        <v>5.0199999999999996</v>
      </c>
      <c r="I453" s="144">
        <f>SUM(H453:H458)</f>
        <v>21.78</v>
      </c>
      <c r="J453" s="104"/>
    </row>
    <row r="454" spans="1:10" ht="16" x14ac:dyDescent="0.2">
      <c r="A454" s="63"/>
      <c r="B454" s="75" t="s">
        <v>614</v>
      </c>
      <c r="C454" s="66" t="s">
        <v>366</v>
      </c>
      <c r="D454" s="173" t="s">
        <v>417</v>
      </c>
      <c r="E454" s="78">
        <v>10000</v>
      </c>
      <c r="F454" s="109">
        <v>4.41</v>
      </c>
      <c r="G454" s="479"/>
      <c r="H454" s="78">
        <f>F454</f>
        <v>4.41</v>
      </c>
      <c r="I454" s="144"/>
      <c r="J454" s="211"/>
    </row>
    <row r="455" spans="1:10" ht="16" x14ac:dyDescent="0.2">
      <c r="A455" s="63"/>
      <c r="B455" s="75" t="s">
        <v>614</v>
      </c>
      <c r="C455" s="66" t="s">
        <v>366</v>
      </c>
      <c r="D455" s="173" t="s">
        <v>412</v>
      </c>
      <c r="E455" s="78">
        <v>10000</v>
      </c>
      <c r="F455" s="109">
        <v>3.42</v>
      </c>
      <c r="G455" s="479"/>
      <c r="H455" s="78">
        <f>F455</f>
        <v>3.42</v>
      </c>
      <c r="I455" s="144"/>
      <c r="J455" s="104"/>
    </row>
    <row r="456" spans="1:10" ht="16" x14ac:dyDescent="0.2">
      <c r="A456" s="63"/>
      <c r="B456" s="75" t="s">
        <v>614</v>
      </c>
      <c r="C456" s="66" t="s">
        <v>366</v>
      </c>
      <c r="D456" s="173" t="s">
        <v>413</v>
      </c>
      <c r="E456" s="78">
        <v>100000</v>
      </c>
      <c r="F456" s="109">
        <v>4.18</v>
      </c>
      <c r="G456" s="479"/>
      <c r="H456" s="78">
        <f>F456</f>
        <v>4.18</v>
      </c>
      <c r="I456" s="144"/>
      <c r="J456" s="104"/>
    </row>
    <row r="457" spans="1:10" ht="16" x14ac:dyDescent="0.2">
      <c r="A457" s="63"/>
      <c r="B457" s="75" t="s">
        <v>614</v>
      </c>
      <c r="C457" s="66" t="s">
        <v>366</v>
      </c>
      <c r="D457" s="173" t="s">
        <v>418</v>
      </c>
      <c r="E457" s="78">
        <v>100000</v>
      </c>
      <c r="F457" s="109">
        <v>4.4000000000000004</v>
      </c>
      <c r="G457" s="479"/>
      <c r="H457" s="78">
        <f>F457</f>
        <v>4.4000000000000004</v>
      </c>
      <c r="I457" s="144"/>
      <c r="J457" s="104"/>
    </row>
    <row r="458" spans="1:10" ht="16" x14ac:dyDescent="0.2">
      <c r="A458" s="63"/>
      <c r="B458" s="75" t="s">
        <v>614</v>
      </c>
      <c r="C458" s="66" t="s">
        <v>366</v>
      </c>
      <c r="D458" s="173" t="s">
        <v>414</v>
      </c>
      <c r="E458" s="78">
        <v>10000</v>
      </c>
      <c r="F458" s="109">
        <v>0.35</v>
      </c>
      <c r="G458" s="479"/>
      <c r="H458" s="78">
        <f>F458</f>
        <v>0.35</v>
      </c>
      <c r="I458" s="144"/>
      <c r="J458" s="104"/>
    </row>
    <row r="459" spans="1:10" ht="16" x14ac:dyDescent="0.2">
      <c r="A459" s="63"/>
      <c r="B459" s="75"/>
      <c r="C459" s="66"/>
      <c r="D459" s="66"/>
      <c r="E459" s="78"/>
      <c r="F459" s="78"/>
      <c r="G459" s="277"/>
      <c r="H459" s="78"/>
      <c r="I459" s="78"/>
      <c r="J459" s="104"/>
    </row>
    <row r="460" spans="1:10" ht="16" x14ac:dyDescent="0.2">
      <c r="A460" s="63"/>
      <c r="B460" s="75" t="s">
        <v>536</v>
      </c>
      <c r="C460" s="66" t="s">
        <v>524</v>
      </c>
      <c r="D460" s="66" t="s">
        <v>411</v>
      </c>
      <c r="E460" s="78">
        <v>10000</v>
      </c>
      <c r="F460" s="109">
        <v>0</v>
      </c>
      <c r="G460" s="479">
        <v>0.91</v>
      </c>
      <c r="H460" s="78">
        <v>0.91</v>
      </c>
      <c r="I460" s="144">
        <f>SUM(H460:H463)</f>
        <v>4.38</v>
      </c>
      <c r="J460" s="23"/>
    </row>
    <row r="461" spans="1:10" ht="16" x14ac:dyDescent="0.2">
      <c r="A461" s="63"/>
      <c r="B461" s="75" t="s">
        <v>536</v>
      </c>
      <c r="C461" s="66" t="s">
        <v>524</v>
      </c>
      <c r="D461" s="66" t="s">
        <v>417</v>
      </c>
      <c r="E461" s="78">
        <v>10000</v>
      </c>
      <c r="F461" s="109">
        <v>1.26</v>
      </c>
      <c r="G461" s="479"/>
      <c r="H461" s="78">
        <v>1.26</v>
      </c>
      <c r="I461" s="144"/>
      <c r="J461" s="23"/>
    </row>
    <row r="462" spans="1:10" ht="16" x14ac:dyDescent="0.2">
      <c r="A462" s="63"/>
      <c r="B462" s="75" t="s">
        <v>536</v>
      </c>
      <c r="C462" s="66" t="s">
        <v>524</v>
      </c>
      <c r="D462" s="66" t="s">
        <v>412</v>
      </c>
      <c r="E462" s="78">
        <v>4000</v>
      </c>
      <c r="F462" s="109">
        <v>1.37</v>
      </c>
      <c r="G462" s="479"/>
      <c r="H462" s="78">
        <f>F462</f>
        <v>1.37</v>
      </c>
      <c r="I462" s="144"/>
      <c r="J462" s="23"/>
    </row>
    <row r="463" spans="1:10" ht="16" x14ac:dyDescent="0.2">
      <c r="A463" s="63"/>
      <c r="B463" s="75" t="s">
        <v>536</v>
      </c>
      <c r="C463" s="66" t="s">
        <v>524</v>
      </c>
      <c r="D463" s="66" t="s">
        <v>413</v>
      </c>
      <c r="E463" s="78">
        <v>20000</v>
      </c>
      <c r="F463" s="109">
        <v>0.84</v>
      </c>
      <c r="G463" s="479"/>
      <c r="H463" s="78">
        <f>F463</f>
        <v>0.84</v>
      </c>
      <c r="I463" s="144"/>
      <c r="J463" s="23"/>
    </row>
    <row r="464" spans="1:10" ht="16" x14ac:dyDescent="0.2">
      <c r="A464" s="63"/>
      <c r="B464" s="75"/>
      <c r="C464" s="66"/>
      <c r="D464" s="66"/>
      <c r="E464" s="78"/>
      <c r="F464" s="78"/>
      <c r="G464" s="277"/>
      <c r="H464" s="78"/>
      <c r="I464" s="78"/>
      <c r="J464" s="23"/>
    </row>
    <row r="465" spans="1:10" ht="16" x14ac:dyDescent="0.2">
      <c r="A465" s="63"/>
      <c r="B465" s="75" t="s">
        <v>725</v>
      </c>
      <c r="C465" s="66" t="s">
        <v>745</v>
      </c>
      <c r="D465" s="66" t="s">
        <v>411</v>
      </c>
      <c r="E465" s="78">
        <v>20000</v>
      </c>
      <c r="F465" s="109">
        <v>2.0099999999999998</v>
      </c>
      <c r="G465" s="479">
        <v>2.0099999999999998</v>
      </c>
      <c r="H465" s="78">
        <v>4.0199999999999996</v>
      </c>
      <c r="I465" s="144">
        <f>SUM(H465:H468)</f>
        <v>17.009999999999998</v>
      </c>
      <c r="J465" s="23"/>
    </row>
    <row r="466" spans="1:10" ht="16" x14ac:dyDescent="0.2">
      <c r="A466" s="63"/>
      <c r="B466" s="75" t="s">
        <v>725</v>
      </c>
      <c r="C466" s="66" t="s">
        <v>745</v>
      </c>
      <c r="D466" s="66" t="s">
        <v>417</v>
      </c>
      <c r="E466" s="78">
        <v>10000</v>
      </c>
      <c r="F466" s="109">
        <v>4.41</v>
      </c>
      <c r="G466" s="479"/>
      <c r="H466" s="78">
        <v>4.41</v>
      </c>
      <c r="I466" s="144"/>
      <c r="J466" s="23"/>
    </row>
    <row r="467" spans="1:10" ht="16" x14ac:dyDescent="0.2">
      <c r="A467" s="63"/>
      <c r="B467" s="75" t="s">
        <v>725</v>
      </c>
      <c r="C467" s="66" t="s">
        <v>745</v>
      </c>
      <c r="D467" s="66" t="s">
        <v>413</v>
      </c>
      <c r="E467" s="78">
        <v>100000</v>
      </c>
      <c r="F467" s="109">
        <v>4.18</v>
      </c>
      <c r="G467" s="479"/>
      <c r="H467" s="78">
        <v>4.18</v>
      </c>
      <c r="I467" s="144"/>
      <c r="J467" s="23"/>
    </row>
    <row r="468" spans="1:10" ht="16" x14ac:dyDescent="0.2">
      <c r="A468" s="63"/>
      <c r="B468" s="75" t="s">
        <v>725</v>
      </c>
      <c r="C468" s="66" t="s">
        <v>745</v>
      </c>
      <c r="D468" s="66" t="s">
        <v>418</v>
      </c>
      <c r="E468" s="78">
        <v>200000</v>
      </c>
      <c r="F468" s="109">
        <v>4.4000000000000004</v>
      </c>
      <c r="G468" s="479"/>
      <c r="H468" s="78">
        <v>4.4000000000000004</v>
      </c>
      <c r="I468" s="144"/>
      <c r="J468" s="23"/>
    </row>
    <row r="469" spans="1:10" ht="16" x14ac:dyDescent="0.2">
      <c r="A469" s="63"/>
      <c r="B469" s="75"/>
      <c r="C469" s="66"/>
      <c r="D469" s="66"/>
      <c r="E469" s="78"/>
      <c r="F469" s="78"/>
      <c r="G469" s="277"/>
      <c r="H469" s="78"/>
      <c r="I469" s="78"/>
      <c r="J469" s="23"/>
    </row>
    <row r="470" spans="1:10" ht="16" x14ac:dyDescent="0.2">
      <c r="A470" s="63"/>
      <c r="B470" s="75" t="s">
        <v>616</v>
      </c>
      <c r="C470" s="66" t="s">
        <v>437</v>
      </c>
      <c r="D470" s="66" t="s">
        <v>411</v>
      </c>
      <c r="E470" s="78">
        <v>100000</v>
      </c>
      <c r="F470" s="109">
        <v>8.19</v>
      </c>
      <c r="G470" s="479">
        <v>0.91</v>
      </c>
      <c r="H470" s="78">
        <f>F470+G470</f>
        <v>9.1</v>
      </c>
      <c r="I470" s="144">
        <f>SUM(H470:H471)</f>
        <v>13.28</v>
      </c>
      <c r="J470" s="23"/>
    </row>
    <row r="471" spans="1:10" ht="16" x14ac:dyDescent="0.2">
      <c r="A471" s="63"/>
      <c r="B471" s="75" t="s">
        <v>616</v>
      </c>
      <c r="C471" s="66" t="s">
        <v>437</v>
      </c>
      <c r="D471" s="66" t="s">
        <v>413</v>
      </c>
      <c r="E471" s="78">
        <v>100000</v>
      </c>
      <c r="F471" s="109">
        <v>4.18</v>
      </c>
      <c r="G471" s="479"/>
      <c r="H471" s="78">
        <f>F471</f>
        <v>4.18</v>
      </c>
      <c r="I471" s="144"/>
      <c r="J471" s="23"/>
    </row>
    <row r="472" spans="1:10" ht="16" x14ac:dyDescent="0.2">
      <c r="A472" s="63"/>
      <c r="B472" s="75"/>
      <c r="C472" s="66"/>
      <c r="D472" s="66"/>
      <c r="E472" s="78"/>
      <c r="F472" s="78"/>
      <c r="G472" s="277"/>
      <c r="H472" s="78"/>
      <c r="I472" s="223"/>
      <c r="J472" s="23"/>
    </row>
    <row r="473" spans="1:10" ht="16" x14ac:dyDescent="0.2">
      <c r="A473" s="63"/>
      <c r="B473" s="75" t="s">
        <v>1184</v>
      </c>
      <c r="C473" s="66" t="s">
        <v>1185</v>
      </c>
      <c r="D473" s="66" t="s">
        <v>411</v>
      </c>
      <c r="E473" s="78">
        <v>10000</v>
      </c>
      <c r="F473" s="109">
        <v>0</v>
      </c>
      <c r="G473" s="479">
        <v>1.26</v>
      </c>
      <c r="H473" s="78">
        <v>1.26</v>
      </c>
      <c r="I473" s="144">
        <v>1.26</v>
      </c>
      <c r="J473" s="23" t="s">
        <v>1186</v>
      </c>
    </row>
    <row r="474" spans="1:10" ht="16" x14ac:dyDescent="0.2">
      <c r="A474" s="63"/>
      <c r="B474" s="75"/>
      <c r="C474" s="66"/>
      <c r="D474" s="66"/>
      <c r="E474" s="79"/>
      <c r="F474" s="78"/>
      <c r="G474" s="277"/>
      <c r="H474" s="79"/>
      <c r="I474"/>
      <c r="J474" s="23"/>
    </row>
    <row r="475" spans="1:10" ht="16" x14ac:dyDescent="0.2">
      <c r="A475" s="63"/>
      <c r="B475" s="75" t="s">
        <v>1020</v>
      </c>
      <c r="C475" s="66" t="s">
        <v>1021</v>
      </c>
      <c r="D475" s="173" t="s">
        <v>411</v>
      </c>
      <c r="E475" s="78">
        <v>250000</v>
      </c>
      <c r="F475" s="109">
        <v>21.84</v>
      </c>
      <c r="G475" s="479">
        <v>0.91</v>
      </c>
      <c r="H475" s="79">
        <f>SUM(F475:G475)</f>
        <v>22.75</v>
      </c>
      <c r="I475" s="144">
        <f>SUM(H475:H478)</f>
        <v>50.5</v>
      </c>
      <c r="J475" s="23"/>
    </row>
    <row r="476" spans="1:10" ht="16" x14ac:dyDescent="0.2">
      <c r="A476" s="63"/>
      <c r="B476" s="75" t="s">
        <v>1020</v>
      </c>
      <c r="C476" s="66" t="s">
        <v>1021</v>
      </c>
      <c r="D476" s="173" t="s">
        <v>417</v>
      </c>
      <c r="E476" s="78">
        <v>50000</v>
      </c>
      <c r="F476" s="109">
        <v>6.3</v>
      </c>
      <c r="G476" s="479"/>
      <c r="H476" s="79">
        <v>6.3</v>
      </c>
      <c r="I476" s="144"/>
      <c r="J476" s="23"/>
    </row>
    <row r="477" spans="1:10" ht="16" x14ac:dyDescent="0.2">
      <c r="A477" s="63"/>
      <c r="B477" s="75" t="s">
        <v>1020</v>
      </c>
      <c r="C477" s="66" t="s">
        <v>1021</v>
      </c>
      <c r="D477" s="173" t="s">
        <v>413</v>
      </c>
      <c r="E477" s="78">
        <v>250000</v>
      </c>
      <c r="F477" s="109">
        <v>10.45</v>
      </c>
      <c r="G477" s="479"/>
      <c r="H477" s="79">
        <v>10.45</v>
      </c>
      <c r="I477" s="144"/>
      <c r="J477" s="23"/>
    </row>
    <row r="478" spans="1:10" ht="16" x14ac:dyDescent="0.2">
      <c r="A478" s="63"/>
      <c r="B478" s="75" t="s">
        <v>1020</v>
      </c>
      <c r="C478" s="66" t="s">
        <v>1021</v>
      </c>
      <c r="D478" s="173" t="s">
        <v>418</v>
      </c>
      <c r="E478" s="78">
        <v>250000</v>
      </c>
      <c r="F478" s="109">
        <v>11</v>
      </c>
      <c r="G478" s="479"/>
      <c r="H478" s="79">
        <v>11</v>
      </c>
      <c r="I478" s="144"/>
      <c r="J478" s="23"/>
    </row>
    <row r="479" spans="1:10" ht="16" x14ac:dyDescent="0.2">
      <c r="A479" s="63"/>
      <c r="B479" s="75"/>
      <c r="C479" s="66"/>
      <c r="D479" s="173"/>
      <c r="E479" s="78"/>
      <c r="F479" s="78"/>
      <c r="G479" s="277"/>
      <c r="H479" s="79"/>
      <c r="I479" s="78"/>
      <c r="J479" s="23"/>
    </row>
    <row r="480" spans="1:10" ht="16" x14ac:dyDescent="0.2">
      <c r="A480" s="63"/>
      <c r="B480" s="75" t="s">
        <v>1086</v>
      </c>
      <c r="C480" s="66" t="s">
        <v>1087</v>
      </c>
      <c r="D480" s="173" t="s">
        <v>411</v>
      </c>
      <c r="E480" s="78">
        <v>250000</v>
      </c>
      <c r="F480" s="109">
        <v>15.84</v>
      </c>
      <c r="G480" s="479">
        <v>0.66</v>
      </c>
      <c r="H480" s="79">
        <v>16.5</v>
      </c>
      <c r="I480" s="144">
        <f>SUM(H480:H481)</f>
        <v>16.920000000000002</v>
      </c>
      <c r="J480" s="23"/>
    </row>
    <row r="481" spans="1:10" ht="16" x14ac:dyDescent="0.2">
      <c r="A481" s="63"/>
      <c r="B481" s="75" t="s">
        <v>1086</v>
      </c>
      <c r="C481" s="66" t="s">
        <v>1087</v>
      </c>
      <c r="D481" s="173" t="s">
        <v>413</v>
      </c>
      <c r="E481" s="78">
        <v>10000</v>
      </c>
      <c r="F481" s="109">
        <v>0.42</v>
      </c>
      <c r="G481" s="479"/>
      <c r="H481" s="79">
        <v>0.42</v>
      </c>
      <c r="I481" s="144"/>
      <c r="J481" s="23"/>
    </row>
    <row r="482" spans="1:10" ht="16" x14ac:dyDescent="0.2">
      <c r="A482" s="63"/>
      <c r="B482" s="75"/>
      <c r="C482" s="66"/>
      <c r="D482" s="173"/>
      <c r="E482" s="78"/>
      <c r="F482" s="78"/>
      <c r="G482" s="277"/>
      <c r="H482" s="79"/>
      <c r="I482" s="78"/>
      <c r="J482" s="23"/>
    </row>
    <row r="483" spans="1:10" ht="16" x14ac:dyDescent="0.2">
      <c r="A483" s="63"/>
      <c r="B483" s="75" t="s">
        <v>537</v>
      </c>
      <c r="C483" s="66" t="s">
        <v>531</v>
      </c>
      <c r="D483" s="173" t="s">
        <v>411</v>
      </c>
      <c r="E483" s="78">
        <v>10000</v>
      </c>
      <c r="F483" s="109">
        <v>0</v>
      </c>
      <c r="G483" s="479">
        <v>3.08</v>
      </c>
      <c r="H483" s="78">
        <f>SUM(F483:G483)</f>
        <v>3.08</v>
      </c>
      <c r="I483" s="144">
        <f>SUM(H483:H486)</f>
        <v>18.43</v>
      </c>
      <c r="J483" s="23"/>
    </row>
    <row r="484" spans="1:10" ht="16" x14ac:dyDescent="0.2">
      <c r="A484" s="63"/>
      <c r="B484" s="75" t="s">
        <v>537</v>
      </c>
      <c r="C484" s="66" t="s">
        <v>531</v>
      </c>
      <c r="D484" s="173" t="s">
        <v>417</v>
      </c>
      <c r="E484" s="78">
        <v>10000</v>
      </c>
      <c r="F484" s="109">
        <v>6.77</v>
      </c>
      <c r="G484" s="479"/>
      <c r="H484" s="78">
        <v>6.77</v>
      </c>
      <c r="I484" s="144"/>
      <c r="J484" s="23"/>
    </row>
    <row r="485" spans="1:10" ht="16" x14ac:dyDescent="0.2">
      <c r="A485" s="63"/>
      <c r="B485" s="75" t="s">
        <v>537</v>
      </c>
      <c r="C485" s="66" t="s">
        <v>531</v>
      </c>
      <c r="D485" s="173" t="s">
        <v>413</v>
      </c>
      <c r="E485" s="78">
        <v>100000</v>
      </c>
      <c r="F485" s="109">
        <v>4.18</v>
      </c>
      <c r="G485" s="479"/>
      <c r="H485" s="78">
        <f>F485</f>
        <v>4.18</v>
      </c>
      <c r="I485" s="144"/>
      <c r="J485" s="23"/>
    </row>
    <row r="486" spans="1:10" ht="16" x14ac:dyDescent="0.2">
      <c r="A486" s="63"/>
      <c r="B486" s="75" t="s">
        <v>537</v>
      </c>
      <c r="C486" s="66" t="s">
        <v>531</v>
      </c>
      <c r="D486" s="173" t="s">
        <v>418</v>
      </c>
      <c r="E486" s="78">
        <v>100000</v>
      </c>
      <c r="F486" s="109">
        <v>4.4000000000000004</v>
      </c>
      <c r="G486" s="479"/>
      <c r="H486" s="78">
        <f>F486</f>
        <v>4.4000000000000004</v>
      </c>
      <c r="I486" s="144"/>
      <c r="J486" s="23"/>
    </row>
    <row r="487" spans="1:10" ht="16" x14ac:dyDescent="0.2">
      <c r="A487" s="63"/>
      <c r="B487" s="75"/>
      <c r="C487" s="66"/>
      <c r="D487" s="173"/>
      <c r="E487" s="78"/>
      <c r="F487" s="78"/>
      <c r="G487" s="277"/>
      <c r="H487" s="78"/>
      <c r="I487" s="78"/>
      <c r="J487" s="23"/>
    </row>
    <row r="488" spans="1:10" ht="16" x14ac:dyDescent="0.2">
      <c r="A488" s="63"/>
      <c r="B488" s="75" t="s">
        <v>663</v>
      </c>
      <c r="C488" s="66" t="s">
        <v>662</v>
      </c>
      <c r="D488" s="173" t="s">
        <v>411</v>
      </c>
      <c r="E488" s="78">
        <v>200000</v>
      </c>
      <c r="F488" s="109">
        <v>58.52</v>
      </c>
      <c r="G488" s="479">
        <v>3.08</v>
      </c>
      <c r="H488" s="78">
        <f>F488+G488</f>
        <v>61.6</v>
      </c>
      <c r="I488" s="144">
        <f>SUM(H488:H493)</f>
        <v>104.58</v>
      </c>
      <c r="J488" s="23"/>
    </row>
    <row r="489" spans="1:10" ht="16" x14ac:dyDescent="0.2">
      <c r="A489" s="63"/>
      <c r="B489" s="75" t="s">
        <v>663</v>
      </c>
      <c r="C489" s="66" t="s">
        <v>662</v>
      </c>
      <c r="D489" s="173" t="s">
        <v>417</v>
      </c>
      <c r="E489" s="78">
        <v>50000</v>
      </c>
      <c r="F489" s="109">
        <v>22.05</v>
      </c>
      <c r="G489" s="479"/>
      <c r="H489" s="78">
        <f>F489</f>
        <v>22.05</v>
      </c>
      <c r="I489" s="144"/>
      <c r="J489" s="23"/>
    </row>
    <row r="490" spans="1:10" ht="16" x14ac:dyDescent="0.2">
      <c r="A490" s="63"/>
      <c r="B490" s="75" t="s">
        <v>663</v>
      </c>
      <c r="C490" s="66" t="s">
        <v>662</v>
      </c>
      <c r="D490" s="173" t="s">
        <v>412</v>
      </c>
      <c r="E490" s="78">
        <v>10000</v>
      </c>
      <c r="F490" s="109">
        <v>3.42</v>
      </c>
      <c r="G490" s="479"/>
      <c r="H490" s="78">
        <f>F490</f>
        <v>3.42</v>
      </c>
      <c r="I490" s="144"/>
      <c r="J490" s="23"/>
    </row>
    <row r="491" spans="1:10" ht="16" x14ac:dyDescent="0.2">
      <c r="A491" s="63"/>
      <c r="B491" s="75" t="s">
        <v>663</v>
      </c>
      <c r="C491" s="66" t="s">
        <v>662</v>
      </c>
      <c r="D491" s="173" t="s">
        <v>413</v>
      </c>
      <c r="E491" s="78">
        <v>200000</v>
      </c>
      <c r="F491" s="109">
        <v>8.36</v>
      </c>
      <c r="G491" s="479"/>
      <c r="H491" s="78">
        <f>F491</f>
        <v>8.36</v>
      </c>
      <c r="I491" s="144"/>
      <c r="J491" s="23"/>
    </row>
    <row r="492" spans="1:10" ht="16" x14ac:dyDescent="0.2">
      <c r="A492" s="63"/>
      <c r="B492" s="75" t="s">
        <v>663</v>
      </c>
      <c r="C492" s="66" t="s">
        <v>662</v>
      </c>
      <c r="D492" s="173" t="s">
        <v>418</v>
      </c>
      <c r="E492" s="78">
        <v>200000</v>
      </c>
      <c r="F492" s="109">
        <v>8.8000000000000007</v>
      </c>
      <c r="G492" s="479"/>
      <c r="H492" s="78">
        <f>F492</f>
        <v>8.8000000000000007</v>
      </c>
      <c r="I492" s="144"/>
      <c r="J492" s="23"/>
    </row>
    <row r="493" spans="1:10" ht="16" x14ac:dyDescent="0.2">
      <c r="A493" s="63"/>
      <c r="B493" s="75" t="s">
        <v>663</v>
      </c>
      <c r="C493" s="66" t="s">
        <v>662</v>
      </c>
      <c r="D493" s="173" t="s">
        <v>414</v>
      </c>
      <c r="E493" s="78">
        <v>10000</v>
      </c>
      <c r="F493" s="109">
        <v>0.35</v>
      </c>
      <c r="G493" s="479"/>
      <c r="H493" s="78">
        <f>F493</f>
        <v>0.35</v>
      </c>
      <c r="I493" s="144"/>
      <c r="J493" s="23"/>
    </row>
    <row r="494" spans="1:10" ht="16" x14ac:dyDescent="0.2">
      <c r="A494" s="63"/>
      <c r="B494" s="75"/>
      <c r="C494" s="66"/>
      <c r="D494" s="173"/>
      <c r="E494" s="78"/>
      <c r="F494" s="78"/>
      <c r="G494" s="277"/>
      <c r="H494" s="78"/>
      <c r="I494" s="78"/>
      <c r="J494" s="23"/>
    </row>
    <row r="495" spans="1:10" ht="16" x14ac:dyDescent="0.2">
      <c r="A495" s="63"/>
      <c r="B495" s="75" t="s">
        <v>714</v>
      </c>
      <c r="C495" s="66" t="s">
        <v>708</v>
      </c>
      <c r="D495" s="173" t="s">
        <v>411</v>
      </c>
      <c r="E495" s="78">
        <v>10000</v>
      </c>
      <c r="F495" s="109">
        <v>0</v>
      </c>
      <c r="G495" s="479">
        <v>0.91</v>
      </c>
      <c r="H495" s="78">
        <v>0.91</v>
      </c>
      <c r="I495" s="144">
        <f>H495</f>
        <v>0.91</v>
      </c>
      <c r="J495" s="23"/>
    </row>
    <row r="496" spans="1:10" ht="16" x14ac:dyDescent="0.2">
      <c r="A496" s="63"/>
      <c r="B496" s="75"/>
      <c r="C496" s="66"/>
      <c r="D496" s="66"/>
      <c r="E496" s="78"/>
      <c r="F496" s="78"/>
      <c r="G496" s="277"/>
      <c r="H496" s="79"/>
      <c r="I496" s="78"/>
      <c r="J496" s="23"/>
    </row>
    <row r="497" spans="1:10" ht="16" x14ac:dyDescent="0.2">
      <c r="A497" s="63"/>
      <c r="B497" s="75" t="s">
        <v>618</v>
      </c>
      <c r="C497" s="66" t="s">
        <v>206</v>
      </c>
      <c r="D497" s="66" t="s">
        <v>411</v>
      </c>
      <c r="E497" s="78">
        <v>180000</v>
      </c>
      <c r="F497" s="109">
        <f>H497-G497</f>
        <v>21.419999999999998</v>
      </c>
      <c r="G497" s="479">
        <v>1.26</v>
      </c>
      <c r="H497" s="78">
        <v>22.68</v>
      </c>
      <c r="I497" s="144">
        <f>SUM(H497:H502)</f>
        <v>121.27</v>
      </c>
      <c r="J497" s="23"/>
    </row>
    <row r="498" spans="1:10" ht="16" x14ac:dyDescent="0.2">
      <c r="A498" s="63"/>
      <c r="B498" s="75" t="s">
        <v>618</v>
      </c>
      <c r="C498" s="66" t="s">
        <v>206</v>
      </c>
      <c r="D498" s="173" t="s">
        <v>417</v>
      </c>
      <c r="E498" s="78">
        <v>180000</v>
      </c>
      <c r="F498" s="109">
        <v>79.38</v>
      </c>
      <c r="G498" s="479"/>
      <c r="H498" s="79">
        <f>F498</f>
        <v>79.38</v>
      </c>
      <c r="I498" s="144"/>
      <c r="J498" s="23"/>
    </row>
    <row r="499" spans="1:10" ht="16" x14ac:dyDescent="0.2">
      <c r="A499" s="63"/>
      <c r="B499" s="75" t="s">
        <v>618</v>
      </c>
      <c r="C499" s="66" t="s">
        <v>206</v>
      </c>
      <c r="D499" s="173" t="s">
        <v>412</v>
      </c>
      <c r="E499" s="78">
        <v>10000</v>
      </c>
      <c r="F499" s="109">
        <v>3.42</v>
      </c>
      <c r="G499" s="479"/>
      <c r="H499" s="79">
        <f>F499</f>
        <v>3.42</v>
      </c>
      <c r="I499" s="144"/>
      <c r="J499" s="23"/>
    </row>
    <row r="500" spans="1:10" ht="16" x14ac:dyDescent="0.2">
      <c r="A500" s="63"/>
      <c r="B500" s="75" t="s">
        <v>618</v>
      </c>
      <c r="C500" s="66" t="s">
        <v>206</v>
      </c>
      <c r="D500" s="173" t="s">
        <v>413</v>
      </c>
      <c r="E500" s="78">
        <v>180000</v>
      </c>
      <c r="F500" s="109">
        <v>7.52</v>
      </c>
      <c r="G500" s="479"/>
      <c r="H500" s="79">
        <f>F500</f>
        <v>7.52</v>
      </c>
      <c r="I500" s="144"/>
      <c r="J500" s="23"/>
    </row>
    <row r="501" spans="1:10" ht="16" x14ac:dyDescent="0.2">
      <c r="A501" s="63"/>
      <c r="B501" s="75" t="s">
        <v>618</v>
      </c>
      <c r="C501" s="66" t="s">
        <v>206</v>
      </c>
      <c r="D501" s="173" t="s">
        <v>418</v>
      </c>
      <c r="E501" s="78">
        <v>180000</v>
      </c>
      <c r="F501" s="109">
        <v>7.92</v>
      </c>
      <c r="G501" s="479"/>
      <c r="H501" s="79">
        <f>F501</f>
        <v>7.92</v>
      </c>
      <c r="I501" s="144"/>
      <c r="J501" s="23"/>
    </row>
    <row r="502" spans="1:10" ht="16" x14ac:dyDescent="0.2">
      <c r="A502" s="63"/>
      <c r="B502" s="75" t="s">
        <v>618</v>
      </c>
      <c r="C502" s="66" t="s">
        <v>206</v>
      </c>
      <c r="D502" s="173" t="s">
        <v>414</v>
      </c>
      <c r="E502" s="78">
        <v>10000</v>
      </c>
      <c r="F502" s="109">
        <v>0.35</v>
      </c>
      <c r="G502" s="479"/>
      <c r="H502" s="79">
        <f>F502</f>
        <v>0.35</v>
      </c>
      <c r="I502" s="144"/>
      <c r="J502" s="23"/>
    </row>
    <row r="503" spans="1:10" ht="16" x14ac:dyDescent="0.2">
      <c r="A503" s="63"/>
      <c r="B503" s="75"/>
      <c r="C503" s="66"/>
      <c r="D503" s="66"/>
      <c r="E503" s="78"/>
      <c r="F503" s="78"/>
      <c r="G503" s="277"/>
      <c r="H503" s="79"/>
      <c r="I503" s="78"/>
      <c r="J503" s="23"/>
    </row>
    <row r="504" spans="1:10" ht="16" x14ac:dyDescent="0.2">
      <c r="A504" s="63"/>
      <c r="B504" s="75" t="s">
        <v>619</v>
      </c>
      <c r="C504" s="66" t="s">
        <v>204</v>
      </c>
      <c r="D504" s="66" t="s">
        <v>411</v>
      </c>
      <c r="E504" s="78">
        <v>180000</v>
      </c>
      <c r="F504" s="109">
        <f>H504-G504</f>
        <v>34.17</v>
      </c>
      <c r="G504" s="479">
        <v>2.0099999999999998</v>
      </c>
      <c r="H504" s="78">
        <v>36.18</v>
      </c>
      <c r="I504" s="144">
        <f>SUM(H504:H509)</f>
        <v>166.09999999999997</v>
      </c>
      <c r="J504" s="23"/>
    </row>
    <row r="505" spans="1:10" ht="16" x14ac:dyDescent="0.2">
      <c r="A505" s="63"/>
      <c r="B505" s="75" t="s">
        <v>619</v>
      </c>
      <c r="C505" s="66" t="s">
        <v>204</v>
      </c>
      <c r="D505" s="173" t="s">
        <v>417</v>
      </c>
      <c r="E505" s="78">
        <v>180000</v>
      </c>
      <c r="F505" s="109">
        <v>121.86</v>
      </c>
      <c r="G505" s="479"/>
      <c r="H505" s="79">
        <f>F505</f>
        <v>121.86</v>
      </c>
      <c r="I505" s="144"/>
      <c r="J505" s="23"/>
    </row>
    <row r="506" spans="1:10" ht="16" x14ac:dyDescent="0.2">
      <c r="A506" s="63"/>
      <c r="B506" s="75" t="s">
        <v>619</v>
      </c>
      <c r="C506" s="66" t="s">
        <v>204</v>
      </c>
      <c r="D506" s="173" t="s">
        <v>412</v>
      </c>
      <c r="E506" s="78">
        <v>10000</v>
      </c>
      <c r="F506" s="109">
        <v>3.42</v>
      </c>
      <c r="G506" s="479"/>
      <c r="H506" s="79">
        <f>F506</f>
        <v>3.42</v>
      </c>
      <c r="I506" s="144"/>
      <c r="J506" s="23"/>
    </row>
    <row r="507" spans="1:10" ht="16" x14ac:dyDescent="0.2">
      <c r="A507" s="63"/>
      <c r="B507" s="75" t="s">
        <v>619</v>
      </c>
      <c r="C507" s="66" t="s">
        <v>204</v>
      </c>
      <c r="D507" s="173" t="s">
        <v>413</v>
      </c>
      <c r="E507" s="78">
        <v>50000</v>
      </c>
      <c r="F507" s="109">
        <v>2.09</v>
      </c>
      <c r="G507" s="479"/>
      <c r="H507" s="79">
        <f>F507</f>
        <v>2.09</v>
      </c>
      <c r="I507" s="144"/>
      <c r="J507" s="23"/>
    </row>
    <row r="508" spans="1:10" ht="16" x14ac:dyDescent="0.2">
      <c r="A508" s="63"/>
      <c r="B508" s="75" t="s">
        <v>619</v>
      </c>
      <c r="C508" s="66" t="s">
        <v>204</v>
      </c>
      <c r="D508" s="173" t="s">
        <v>418</v>
      </c>
      <c r="E508" s="78">
        <v>50000</v>
      </c>
      <c r="F508" s="109">
        <v>2.2000000000000002</v>
      </c>
      <c r="G508" s="479"/>
      <c r="H508" s="79">
        <f>F508</f>
        <v>2.2000000000000002</v>
      </c>
      <c r="I508" s="144"/>
      <c r="J508" s="23"/>
    </row>
    <row r="509" spans="1:10" ht="16" x14ac:dyDescent="0.2">
      <c r="A509" s="63"/>
      <c r="B509" s="75" t="s">
        <v>619</v>
      </c>
      <c r="C509" s="66" t="s">
        <v>204</v>
      </c>
      <c r="D509" s="173" t="s">
        <v>414</v>
      </c>
      <c r="E509" s="78">
        <v>10000</v>
      </c>
      <c r="F509" s="109">
        <v>0.35</v>
      </c>
      <c r="G509" s="479"/>
      <c r="H509" s="79">
        <f>F509</f>
        <v>0.35</v>
      </c>
      <c r="I509" s="144"/>
      <c r="J509" s="23"/>
    </row>
    <row r="510" spans="1:10" ht="16" x14ac:dyDescent="0.2">
      <c r="A510" s="63"/>
      <c r="B510" s="75"/>
      <c r="C510" s="66"/>
      <c r="D510" s="173"/>
      <c r="E510" s="78"/>
      <c r="F510" s="78"/>
      <c r="G510" s="277"/>
      <c r="H510" s="79"/>
      <c r="I510" s="78"/>
      <c r="J510" s="23"/>
    </row>
    <row r="511" spans="1:10" ht="16" x14ac:dyDescent="0.2">
      <c r="A511" s="63"/>
      <c r="B511" s="75" t="s">
        <v>620</v>
      </c>
      <c r="C511" s="66" t="s">
        <v>451</v>
      </c>
      <c r="D511" s="173" t="s">
        <v>411</v>
      </c>
      <c r="E511" s="78">
        <v>370000</v>
      </c>
      <c r="F511" s="109">
        <f>H511-G511</f>
        <v>23.76</v>
      </c>
      <c r="G511" s="479">
        <v>0.66</v>
      </c>
      <c r="H511" s="78">
        <v>24.42</v>
      </c>
      <c r="I511" s="144">
        <f>SUM(H511:H512)</f>
        <v>39.89</v>
      </c>
      <c r="J511" s="23"/>
    </row>
    <row r="512" spans="1:10" ht="16" x14ac:dyDescent="0.2">
      <c r="A512" s="63"/>
      <c r="B512" s="75" t="s">
        <v>620</v>
      </c>
      <c r="C512" s="66" t="s">
        <v>451</v>
      </c>
      <c r="D512" s="173" t="s">
        <v>413</v>
      </c>
      <c r="E512" s="78">
        <v>370000</v>
      </c>
      <c r="F512" s="109">
        <v>15.47</v>
      </c>
      <c r="G512" s="479"/>
      <c r="H512" s="78">
        <f>F512</f>
        <v>15.47</v>
      </c>
      <c r="I512" s="144"/>
      <c r="J512" s="23"/>
    </row>
    <row r="513" spans="1:10" ht="16" x14ac:dyDescent="0.2">
      <c r="A513" s="63"/>
      <c r="B513" s="75"/>
      <c r="C513" s="66"/>
      <c r="D513" s="173"/>
      <c r="E513" s="78"/>
      <c r="F513" s="78"/>
      <c r="G513" s="277"/>
      <c r="H513" s="78"/>
      <c r="I513" s="78"/>
      <c r="J513" s="23"/>
    </row>
    <row r="514" spans="1:10" ht="16" x14ac:dyDescent="0.2">
      <c r="A514" s="63"/>
      <c r="B514" s="75" t="s">
        <v>665</v>
      </c>
      <c r="C514" s="66" t="s">
        <v>664</v>
      </c>
      <c r="D514" s="124" t="s">
        <v>411</v>
      </c>
      <c r="E514" s="78">
        <v>10000</v>
      </c>
      <c r="F514" s="109">
        <f>H514-G514</f>
        <v>0</v>
      </c>
      <c r="G514" s="479">
        <v>0.91</v>
      </c>
      <c r="H514" s="78">
        <v>0.91</v>
      </c>
      <c r="I514" s="144">
        <f>SUM(H514:H514)</f>
        <v>0.91</v>
      </c>
      <c r="J514" s="23"/>
    </row>
    <row r="515" spans="1:10" ht="16" x14ac:dyDescent="0.2">
      <c r="A515" s="63"/>
      <c r="B515" s="75"/>
      <c r="C515" s="66"/>
      <c r="D515" s="66"/>
      <c r="E515" s="79"/>
      <c r="F515" s="78"/>
      <c r="G515" s="277"/>
      <c r="H515" s="79"/>
      <c r="I515" s="78"/>
      <c r="J515" s="23"/>
    </row>
    <row r="516" spans="1:10" ht="16" x14ac:dyDescent="0.2">
      <c r="A516" s="63"/>
      <c r="B516" s="75" t="s">
        <v>715</v>
      </c>
      <c r="C516" s="66" t="s">
        <v>709</v>
      </c>
      <c r="D516" s="66" t="s">
        <v>411</v>
      </c>
      <c r="E516" s="79">
        <v>50000</v>
      </c>
      <c r="F516" s="109">
        <v>5.04</v>
      </c>
      <c r="G516" s="479">
        <v>1.26</v>
      </c>
      <c r="H516" s="79">
        <f>SUM(F516:G516)</f>
        <v>6.3</v>
      </c>
      <c r="I516" s="144">
        <f>SUM(H516:H521)</f>
        <v>36.979999999999997</v>
      </c>
      <c r="J516" s="23"/>
    </row>
    <row r="517" spans="1:10" ht="16" x14ac:dyDescent="0.2">
      <c r="A517" s="63"/>
      <c r="B517" s="75" t="s">
        <v>715</v>
      </c>
      <c r="C517" s="66" t="s">
        <v>709</v>
      </c>
      <c r="D517" s="66" t="s">
        <v>417</v>
      </c>
      <c r="E517" s="79">
        <v>50000</v>
      </c>
      <c r="F517" s="109">
        <v>14.15</v>
      </c>
      <c r="G517" s="479"/>
      <c r="H517" s="79">
        <v>14.15</v>
      </c>
      <c r="I517" s="144"/>
      <c r="J517" s="23"/>
    </row>
    <row r="518" spans="1:10" ht="16" x14ac:dyDescent="0.2">
      <c r="A518" s="63"/>
      <c r="B518" s="75" t="s">
        <v>715</v>
      </c>
      <c r="C518" s="66" t="s">
        <v>709</v>
      </c>
      <c r="D518" s="66" t="s">
        <v>412</v>
      </c>
      <c r="E518" s="79">
        <v>10000</v>
      </c>
      <c r="F518" s="109">
        <v>3.42</v>
      </c>
      <c r="G518" s="479"/>
      <c r="H518" s="79">
        <v>3.42</v>
      </c>
      <c r="I518" s="144"/>
      <c r="J518" s="23"/>
    </row>
    <row r="519" spans="1:10" ht="16" x14ac:dyDescent="0.2">
      <c r="A519" s="63"/>
      <c r="B519" s="75" t="s">
        <v>715</v>
      </c>
      <c r="C519" s="66" t="s">
        <v>709</v>
      </c>
      <c r="D519" s="66" t="s">
        <v>413</v>
      </c>
      <c r="E519" s="79">
        <v>200000</v>
      </c>
      <c r="F519" s="109">
        <v>8.36</v>
      </c>
      <c r="G519" s="479"/>
      <c r="H519" s="79">
        <v>8.36</v>
      </c>
      <c r="I519" s="144"/>
      <c r="J519" s="23"/>
    </row>
    <row r="520" spans="1:10" ht="16" x14ac:dyDescent="0.2">
      <c r="A520" s="63"/>
      <c r="B520" s="75" t="s">
        <v>715</v>
      </c>
      <c r="C520" s="66" t="s">
        <v>709</v>
      </c>
      <c r="D520" s="66" t="s">
        <v>418</v>
      </c>
      <c r="E520" s="79">
        <v>100000</v>
      </c>
      <c r="F520" s="109">
        <v>4.4000000000000004</v>
      </c>
      <c r="G520" s="479"/>
      <c r="H520" s="79">
        <v>4.4000000000000004</v>
      </c>
      <c r="I520" s="144"/>
      <c r="J520" s="23"/>
    </row>
    <row r="521" spans="1:10" ht="16" x14ac:dyDescent="0.2">
      <c r="A521" s="63"/>
      <c r="B521" s="75" t="s">
        <v>715</v>
      </c>
      <c r="C521" s="66" t="s">
        <v>709</v>
      </c>
      <c r="D521" s="66" t="s">
        <v>414</v>
      </c>
      <c r="E521" s="79">
        <v>10000</v>
      </c>
      <c r="F521" s="109">
        <v>0.35</v>
      </c>
      <c r="G521" s="479"/>
      <c r="H521" s="79">
        <v>0.35</v>
      </c>
      <c r="I521" s="144"/>
      <c r="J521" s="23"/>
    </row>
    <row r="522" spans="1:10" ht="16" x14ac:dyDescent="0.2">
      <c r="A522" s="63"/>
      <c r="B522" s="75"/>
      <c r="C522" s="66"/>
      <c r="D522" s="66"/>
      <c r="E522" s="79"/>
      <c r="F522" s="78"/>
      <c r="G522" s="277"/>
      <c r="H522" s="79"/>
      <c r="I522" s="78"/>
      <c r="J522" s="23"/>
    </row>
    <row r="523" spans="1:10" ht="16" x14ac:dyDescent="0.2">
      <c r="A523" s="63"/>
      <c r="B523" s="75" t="s">
        <v>622</v>
      </c>
      <c r="C523" s="66" t="s">
        <v>166</v>
      </c>
      <c r="D523" s="66" t="s">
        <v>411</v>
      </c>
      <c r="E523" s="78">
        <v>100000</v>
      </c>
      <c r="F523" s="109">
        <f>H523-G523</f>
        <v>5.9399999999999995</v>
      </c>
      <c r="G523" s="479">
        <v>0.66</v>
      </c>
      <c r="H523" s="78">
        <v>6.6</v>
      </c>
      <c r="I523" s="144">
        <f>SUM(H523:H524)</f>
        <v>10.78</v>
      </c>
      <c r="J523" s="23"/>
    </row>
    <row r="524" spans="1:10" ht="16" x14ac:dyDescent="0.2">
      <c r="A524" s="63"/>
      <c r="B524" s="75" t="s">
        <v>622</v>
      </c>
      <c r="C524" s="66" t="s">
        <v>166</v>
      </c>
      <c r="D524" s="66" t="s">
        <v>413</v>
      </c>
      <c r="E524" s="78">
        <v>100000</v>
      </c>
      <c r="F524" s="109">
        <v>4.18</v>
      </c>
      <c r="G524" s="479"/>
      <c r="H524" s="78">
        <f>F524</f>
        <v>4.18</v>
      </c>
      <c r="I524" s="144"/>
      <c r="J524" s="23"/>
    </row>
    <row r="525" spans="1:10" ht="16" x14ac:dyDescent="0.2">
      <c r="A525" s="63"/>
      <c r="B525" s="75"/>
      <c r="C525" s="66"/>
      <c r="D525" s="66"/>
      <c r="E525" s="78"/>
      <c r="F525" s="78"/>
      <c r="G525" s="277"/>
      <c r="H525" s="78"/>
      <c r="I525" s="78"/>
      <c r="J525" s="23"/>
    </row>
    <row r="526" spans="1:10" ht="16" x14ac:dyDescent="0.2">
      <c r="A526" s="63"/>
      <c r="B526" s="75" t="s">
        <v>723</v>
      </c>
      <c r="C526" s="66" t="s">
        <v>746</v>
      </c>
      <c r="D526" s="66" t="s">
        <v>411</v>
      </c>
      <c r="E526" s="78">
        <v>10000</v>
      </c>
      <c r="F526" s="109">
        <v>0</v>
      </c>
      <c r="G526" s="479">
        <v>0.91</v>
      </c>
      <c r="H526" s="78">
        <f>SUM(F526:G526)</f>
        <v>0.91</v>
      </c>
      <c r="I526" s="144">
        <f>H526</f>
        <v>0.91</v>
      </c>
      <c r="J526" s="23"/>
    </row>
    <row r="527" spans="1:10" ht="16" x14ac:dyDescent="0.2">
      <c r="A527" s="63"/>
      <c r="B527" s="75"/>
      <c r="C527" s="66"/>
      <c r="D527" s="66"/>
      <c r="E527" s="79"/>
      <c r="F527" s="78"/>
      <c r="G527" s="277"/>
      <c r="H527" s="79"/>
      <c r="I527" s="78"/>
      <c r="J527" s="23"/>
    </row>
    <row r="528" spans="1:10" ht="16" x14ac:dyDescent="0.2">
      <c r="A528" s="63"/>
      <c r="B528" s="75" t="s">
        <v>623</v>
      </c>
      <c r="C528" s="66" t="s">
        <v>86</v>
      </c>
      <c r="D528" s="66" t="s">
        <v>411</v>
      </c>
      <c r="E528" s="78">
        <v>10000</v>
      </c>
      <c r="F528" s="109">
        <v>0</v>
      </c>
      <c r="G528" s="479">
        <v>3.08</v>
      </c>
      <c r="H528" s="78">
        <v>3.08</v>
      </c>
      <c r="I528" s="144">
        <f>SUM(H528:H529)</f>
        <v>3.5</v>
      </c>
      <c r="J528" s="211"/>
    </row>
    <row r="529" spans="1:10" ht="16" x14ac:dyDescent="0.2">
      <c r="A529" s="122"/>
      <c r="B529" s="75" t="s">
        <v>623</v>
      </c>
      <c r="C529" s="66" t="s">
        <v>86</v>
      </c>
      <c r="D529" s="124" t="s">
        <v>413</v>
      </c>
      <c r="E529" s="152">
        <v>10000</v>
      </c>
      <c r="F529" s="109">
        <v>0.42</v>
      </c>
      <c r="G529" s="479"/>
      <c r="H529" s="79">
        <f>F529</f>
        <v>0.42</v>
      </c>
      <c r="I529" s="144"/>
      <c r="J529" s="23"/>
    </row>
    <row r="530" spans="1:10" ht="16" x14ac:dyDescent="0.2">
      <c r="A530" s="122"/>
      <c r="B530" s="75"/>
      <c r="C530" s="66"/>
      <c r="D530" s="124"/>
      <c r="E530" s="152"/>
      <c r="F530" s="78"/>
      <c r="G530" s="277"/>
      <c r="H530" s="79"/>
      <c r="I530" s="78"/>
      <c r="J530" s="23"/>
    </row>
    <row r="531" spans="1:10" ht="16" x14ac:dyDescent="0.2">
      <c r="A531" s="122"/>
      <c r="B531" s="75" t="s">
        <v>1090</v>
      </c>
      <c r="C531" s="66" t="s">
        <v>1091</v>
      </c>
      <c r="D531" s="124" t="s">
        <v>411</v>
      </c>
      <c r="E531" s="152">
        <v>250000</v>
      </c>
      <c r="F531" s="109">
        <v>12.72</v>
      </c>
      <c r="G531" s="479">
        <v>0.53</v>
      </c>
      <c r="H531" s="79">
        <v>13.25</v>
      </c>
      <c r="I531" s="144">
        <v>13.25</v>
      </c>
      <c r="J531" s="23"/>
    </row>
    <row r="532" spans="1:10" ht="16" x14ac:dyDescent="0.2">
      <c r="A532" s="122"/>
      <c r="B532" s="75"/>
      <c r="C532" s="66"/>
      <c r="D532" s="124"/>
      <c r="E532" s="152"/>
      <c r="F532" s="78"/>
      <c r="G532" s="277"/>
      <c r="H532" s="79"/>
      <c r="I532" s="78"/>
      <c r="J532" s="23"/>
    </row>
    <row r="533" spans="1:10" ht="16" x14ac:dyDescent="0.2">
      <c r="A533" s="122"/>
      <c r="B533" s="75" t="s">
        <v>929</v>
      </c>
      <c r="C533" s="66" t="s">
        <v>526</v>
      </c>
      <c r="D533" s="124" t="s">
        <v>411</v>
      </c>
      <c r="E533" s="152">
        <v>10000</v>
      </c>
      <c r="F533" s="109">
        <v>0</v>
      </c>
      <c r="G533" s="479">
        <v>0.66</v>
      </c>
      <c r="H533" s="79">
        <v>0.66</v>
      </c>
      <c r="I533" s="144">
        <f>SUM(H533:H536)</f>
        <v>9.86</v>
      </c>
      <c r="J533" s="23"/>
    </row>
    <row r="534" spans="1:10" ht="16" x14ac:dyDescent="0.2">
      <c r="A534" s="122"/>
      <c r="B534" s="75" t="s">
        <v>929</v>
      </c>
      <c r="C534" s="66" t="s">
        <v>526</v>
      </c>
      <c r="D534" s="124" t="s">
        <v>412</v>
      </c>
      <c r="E534" s="152">
        <v>10000</v>
      </c>
      <c r="F534" s="109">
        <v>3.42</v>
      </c>
      <c r="G534" s="479"/>
      <c r="H534" s="79">
        <v>3.42</v>
      </c>
      <c r="I534" s="144"/>
      <c r="J534" s="23"/>
    </row>
    <row r="535" spans="1:10" ht="16" x14ac:dyDescent="0.2">
      <c r="A535" s="122"/>
      <c r="B535" s="75" t="s">
        <v>929</v>
      </c>
      <c r="C535" s="66" t="s">
        <v>526</v>
      </c>
      <c r="D535" s="124" t="s">
        <v>413</v>
      </c>
      <c r="E535" s="152">
        <v>130000</v>
      </c>
      <c r="F535" s="109">
        <v>5.43</v>
      </c>
      <c r="G535" s="479"/>
      <c r="H535" s="79">
        <v>5.43</v>
      </c>
      <c r="I535" s="144"/>
      <c r="J535" s="23"/>
    </row>
    <row r="536" spans="1:10" ht="16" x14ac:dyDescent="0.2">
      <c r="A536" s="122"/>
      <c r="B536" s="75" t="s">
        <v>929</v>
      </c>
      <c r="C536" s="66" t="s">
        <v>526</v>
      </c>
      <c r="D536" s="124" t="s">
        <v>414</v>
      </c>
      <c r="E536" s="152">
        <v>10000</v>
      </c>
      <c r="F536" s="109">
        <v>0.35</v>
      </c>
      <c r="G536" s="479"/>
      <c r="H536" s="79">
        <v>0.35</v>
      </c>
      <c r="I536" s="144"/>
      <c r="J536" s="23"/>
    </row>
    <row r="537" spans="1:10" ht="16" x14ac:dyDescent="0.2">
      <c r="A537" s="122"/>
      <c r="B537" s="123"/>
      <c r="C537" s="124"/>
      <c r="D537" s="124"/>
      <c r="E537" s="152"/>
      <c r="F537" s="78"/>
      <c r="G537" s="277"/>
      <c r="H537" s="79"/>
      <c r="I537" s="78"/>
      <c r="J537" s="23"/>
    </row>
    <row r="538" spans="1:10" ht="16" x14ac:dyDescent="0.2">
      <c r="A538" s="136"/>
      <c r="B538" s="137"/>
      <c r="C538" s="134" t="s">
        <v>400</v>
      </c>
      <c r="D538" s="134"/>
      <c r="E538" s="153"/>
      <c r="F538" s="135"/>
      <c r="G538" s="578"/>
      <c r="H538" s="135"/>
      <c r="I538" s="144">
        <f>SUM(I5:I537)</f>
        <v>3288.6600000000012</v>
      </c>
      <c r="J538" s="231"/>
    </row>
    <row r="539" spans="1:10" ht="16" x14ac:dyDescent="0.2">
      <c r="A539" s="23"/>
      <c r="B539" s="23"/>
      <c r="C539" s="23"/>
      <c r="D539" s="66"/>
      <c r="E539" s="79"/>
      <c r="F539" s="78"/>
      <c r="G539" s="277"/>
      <c r="H539" s="79"/>
      <c r="I539" s="144"/>
      <c r="J539" s="23"/>
    </row>
    <row r="540" spans="1:10" ht="16" x14ac:dyDescent="0.2">
      <c r="A540" s="131"/>
      <c r="B540" s="137"/>
      <c r="C540" s="134" t="s">
        <v>400</v>
      </c>
      <c r="D540" s="134"/>
      <c r="E540" s="153"/>
      <c r="F540" s="153"/>
      <c r="G540" s="153">
        <f>SUM(G5:G538)</f>
        <v>390.4899999999999</v>
      </c>
      <c r="H540" s="135"/>
      <c r="J540" s="133"/>
    </row>
    <row r="541" spans="1:10" ht="16" x14ac:dyDescent="0.2">
      <c r="A541" s="596"/>
      <c r="B541" s="597"/>
      <c r="C541" s="598"/>
      <c r="D541" s="143"/>
      <c r="E541" s="154"/>
      <c r="F541" s="162"/>
      <c r="G541" s="490"/>
      <c r="H541" s="93"/>
      <c r="I541" s="144">
        <f>SUM(I538:I538)</f>
        <v>3288.6600000000012</v>
      </c>
      <c r="J541" s="94"/>
    </row>
    <row r="542" spans="1:10" ht="16" x14ac:dyDescent="0.2">
      <c r="A542" s="599" t="s">
        <v>439</v>
      </c>
      <c r="B542" s="600"/>
      <c r="C542" s="601"/>
      <c r="D542" s="259"/>
      <c r="E542" s="265"/>
      <c r="F542" s="264"/>
      <c r="G542" s="482"/>
      <c r="H542" s="264"/>
      <c r="I542" s="264">
        <f>SUM(I543:I549)</f>
        <v>0.31000000000000005</v>
      </c>
      <c r="J542" s="261"/>
    </row>
    <row r="543" spans="1:10" ht="16" x14ac:dyDescent="0.2">
      <c r="A543" s="63"/>
      <c r="B543" s="75" t="s">
        <v>1184</v>
      </c>
      <c r="C543" s="66" t="s">
        <v>1185</v>
      </c>
      <c r="D543" s="66" t="s">
        <v>411</v>
      </c>
      <c r="E543" s="78">
        <v>10000</v>
      </c>
      <c r="F543" s="109">
        <v>0</v>
      </c>
      <c r="G543" s="479">
        <v>1.26</v>
      </c>
      <c r="H543" s="78">
        <v>1.26</v>
      </c>
      <c r="I543" s="144">
        <v>1.26</v>
      </c>
      <c r="J543" s="23" t="s">
        <v>1187</v>
      </c>
    </row>
    <row r="544" spans="1:10" ht="16" x14ac:dyDescent="0.2">
      <c r="A544" s="63"/>
      <c r="B544" s="75" t="s">
        <v>759</v>
      </c>
      <c r="C544" s="70" t="s">
        <v>753</v>
      </c>
      <c r="D544" s="70" t="s">
        <v>411</v>
      </c>
      <c r="E544" s="130">
        <v>200000</v>
      </c>
      <c r="F544" s="111"/>
      <c r="G544" s="479">
        <v>-0.53</v>
      </c>
      <c r="H544" s="130">
        <f>SUM(F544:G544)</f>
        <v>-0.53</v>
      </c>
      <c r="I544" s="192">
        <f>SUM(H544:H545)</f>
        <v>-0.95</v>
      </c>
      <c r="J544" s="23"/>
    </row>
    <row r="545" spans="1:10" ht="16" x14ac:dyDescent="0.2">
      <c r="A545" s="63"/>
      <c r="B545" s="75" t="s">
        <v>759</v>
      </c>
      <c r="C545" s="70" t="s">
        <v>753</v>
      </c>
      <c r="D545" s="70" t="s">
        <v>413</v>
      </c>
      <c r="E545" s="130">
        <v>200000</v>
      </c>
      <c r="F545" s="111">
        <v>-0.42</v>
      </c>
      <c r="G545" s="479"/>
      <c r="H545" s="130">
        <v>-0.42</v>
      </c>
      <c r="I545" s="192"/>
      <c r="J545" s="23"/>
    </row>
    <row r="546" spans="1:10" ht="16" x14ac:dyDescent="0.2">
      <c r="A546" s="63"/>
      <c r="B546" s="75"/>
      <c r="C546" s="66"/>
      <c r="D546" s="173"/>
      <c r="E546" s="78"/>
      <c r="F546" s="109"/>
      <c r="G546" s="479"/>
      <c r="H546" s="79"/>
      <c r="I546" s="144"/>
      <c r="J546" s="23"/>
    </row>
    <row r="547" spans="1:10" ht="16" x14ac:dyDescent="0.2">
      <c r="A547" s="63"/>
      <c r="B547" s="75"/>
      <c r="C547" s="66"/>
      <c r="D547" s="66"/>
      <c r="E547" s="78"/>
      <c r="F547" s="109"/>
      <c r="G547" s="479"/>
      <c r="H547" s="79"/>
      <c r="I547" s="144"/>
      <c r="J547" s="23"/>
    </row>
    <row r="548" spans="1:10" ht="16" x14ac:dyDescent="0.2">
      <c r="A548" s="63"/>
      <c r="B548" s="75"/>
      <c r="C548" s="66"/>
      <c r="D548" s="124"/>
      <c r="E548" s="152"/>
      <c r="F548" s="109"/>
      <c r="G548" s="479"/>
      <c r="H548" s="79"/>
      <c r="I548" s="144"/>
      <c r="J548" s="23"/>
    </row>
    <row r="549" spans="1:10" ht="16" x14ac:dyDescent="0.2">
      <c r="A549" s="63"/>
      <c r="B549" s="75"/>
      <c r="C549" s="66"/>
      <c r="D549" s="173"/>
      <c r="E549" s="78"/>
      <c r="F549" s="252"/>
      <c r="G549" s="479"/>
      <c r="H549" s="78"/>
      <c r="I549" s="144"/>
      <c r="J549" s="23"/>
    </row>
    <row r="550" spans="1:10" ht="16" x14ac:dyDescent="0.2">
      <c r="A550" s="605" t="s">
        <v>52</v>
      </c>
      <c r="B550" s="606"/>
      <c r="C550" s="607"/>
      <c r="D550" s="316"/>
      <c r="E550" s="317"/>
      <c r="F550" s="318">
        <f>SUM(F543:F549)</f>
        <v>-0.42</v>
      </c>
      <c r="G550" s="483">
        <f>SUM(G543:G549)</f>
        <v>0.73</v>
      </c>
      <c r="H550" s="319"/>
      <c r="I550" s="370">
        <f>I541+I542</f>
        <v>3288.9700000000012</v>
      </c>
      <c r="J550" s="320"/>
    </row>
    <row r="551" spans="1:10" ht="31" x14ac:dyDescent="0.55000000000000004">
      <c r="A551" s="182"/>
      <c r="B551" s="182"/>
      <c r="C551" s="183" t="s">
        <v>388</v>
      </c>
      <c r="D551" s="526" t="s">
        <v>1155</v>
      </c>
      <c r="E551" s="527">
        <v>45793</v>
      </c>
      <c r="F551" s="491"/>
      <c r="G551" s="492"/>
      <c r="H551" s="186"/>
      <c r="I551" s="187"/>
      <c r="J551" s="188"/>
    </row>
    <row r="552" spans="1:10" s="344" customFormat="1" x14ac:dyDescent="0.15">
      <c r="A552"/>
      <c r="B552"/>
      <c r="C552"/>
      <c r="D552"/>
      <c r="E552" s="149"/>
      <c r="F552" s="145"/>
      <c r="G552" s="13"/>
      <c r="H552"/>
      <c r="I552"/>
      <c r="J552"/>
    </row>
    <row r="553" spans="1:10" x14ac:dyDescent="0.15">
      <c r="F553" s="351" t="s">
        <v>1043</v>
      </c>
      <c r="G553" s="568">
        <f>I550-G554</f>
        <v>2897.7500000000014</v>
      </c>
      <c r="H553" s="562">
        <f>SUM(G553:G554)</f>
        <v>3288.9700000000012</v>
      </c>
    </row>
    <row r="554" spans="1:10" x14ac:dyDescent="0.15">
      <c r="F554" s="351" t="s">
        <v>1044</v>
      </c>
      <c r="G554" s="568">
        <f>G550+G540</f>
        <v>391.21999999999991</v>
      </c>
      <c r="I554" s="561"/>
    </row>
    <row r="555" spans="1:10" s="344" customFormat="1" x14ac:dyDescent="0.15">
      <c r="A555"/>
      <c r="B555"/>
      <c r="C555"/>
      <c r="D555"/>
      <c r="E555" s="149"/>
      <c r="F555" s="247"/>
      <c r="G555" s="550"/>
      <c r="H555"/>
      <c r="I555" s="18"/>
      <c r="J555"/>
    </row>
    <row r="557" spans="1:10" s="182" customFormat="1" ht="23" x14ac:dyDescent="0.25">
      <c r="A557"/>
      <c r="B557"/>
      <c r="C557"/>
      <c r="D557"/>
      <c r="E557" s="149"/>
      <c r="F557" s="247"/>
      <c r="G557" s="476"/>
      <c r="H557"/>
      <c r="I557" s="18"/>
      <c r="J557"/>
    </row>
    <row r="560" spans="1:10" x14ac:dyDescent="0.15">
      <c r="F560" s="351"/>
      <c r="G560" s="568"/>
      <c r="I560" s="561"/>
    </row>
    <row r="561" spans="2:9" x14ac:dyDescent="0.15">
      <c r="G561" s="550"/>
    </row>
    <row r="566" spans="2:9" x14ac:dyDescent="0.15">
      <c r="E566" s="563"/>
      <c r="F566" s="563"/>
      <c r="G566" s="13"/>
      <c r="I566"/>
    </row>
    <row r="567" spans="2:9" x14ac:dyDescent="0.15">
      <c r="E567" s="563"/>
      <c r="F567" s="563"/>
      <c r="G567" s="13"/>
      <c r="I567"/>
    </row>
    <row r="568" spans="2:9" ht="16" x14ac:dyDescent="0.2">
      <c r="B568" s="258"/>
      <c r="C568" s="102"/>
      <c r="D568" s="102"/>
      <c r="E568" s="564"/>
      <c r="F568" s="565"/>
      <c r="G568" s="566"/>
      <c r="H568" s="565"/>
      <c r="I568" s="565"/>
    </row>
    <row r="569" spans="2:9" ht="16" x14ac:dyDescent="0.2">
      <c r="B569" s="258"/>
      <c r="C569" s="102"/>
      <c r="D569" s="102"/>
      <c r="E569" s="564"/>
      <c r="F569" s="565"/>
      <c r="G569" s="567"/>
      <c r="H569" s="565"/>
      <c r="I569" s="565"/>
    </row>
    <row r="570" spans="2:9" x14ac:dyDescent="0.15">
      <c r="E570" s="563"/>
      <c r="F570" s="563"/>
      <c r="G570" s="13"/>
      <c r="I570"/>
    </row>
  </sheetData>
  <mergeCells count="4">
    <mergeCell ref="A2:C2"/>
    <mergeCell ref="A541:C541"/>
    <mergeCell ref="A542:C542"/>
    <mergeCell ref="A550:C550"/>
  </mergeCells>
  <conditionalFormatting sqref="A113:A117 A124">
    <cfRule type="duplicateValues" dxfId="1552" priority="47"/>
  </conditionalFormatting>
  <conditionalFormatting sqref="B11:B14">
    <cfRule type="duplicateValues" dxfId="1551" priority="39"/>
    <cfRule type="duplicateValues" dxfId="1550" priority="40"/>
  </conditionalFormatting>
  <conditionalFormatting sqref="B112:B129">
    <cfRule type="duplicateValues" dxfId="1549" priority="49"/>
  </conditionalFormatting>
  <conditionalFormatting sqref="B118:B123 B125:B129">
    <cfRule type="duplicateValues" dxfId="1548" priority="46"/>
  </conditionalFormatting>
  <conditionalFormatting sqref="B267:B281">
    <cfRule type="duplicateValues" dxfId="1547" priority="33"/>
    <cfRule type="duplicateValues" dxfId="1546" priority="34"/>
  </conditionalFormatting>
  <conditionalFormatting sqref="B543">
    <cfRule type="duplicateValues" dxfId="1545" priority="4"/>
    <cfRule type="duplicateValues" dxfId="1544" priority="5"/>
  </conditionalFormatting>
  <conditionalFormatting sqref="B544:B545">
    <cfRule type="duplicateValues" dxfId="1543" priority="1"/>
    <cfRule type="duplicateValues" dxfId="1542" priority="2"/>
  </conditionalFormatting>
  <conditionalFormatting sqref="B546:B547">
    <cfRule type="duplicateValues" dxfId="1541" priority="19"/>
    <cfRule type="duplicateValues" dxfId="1540" priority="20"/>
  </conditionalFormatting>
  <conditionalFormatting sqref="B548">
    <cfRule type="duplicateValues" dxfId="1539" priority="25"/>
    <cfRule type="duplicateValues" dxfId="1538" priority="26"/>
  </conditionalFormatting>
  <conditionalFormatting sqref="B549">
    <cfRule type="duplicateValues" dxfId="1537" priority="51"/>
  </conditionalFormatting>
  <conditionalFormatting sqref="B550:B559 B210:B266 B540:B542 B282:B537">
    <cfRule type="duplicateValues" dxfId="1536" priority="29"/>
  </conditionalFormatting>
  <conditionalFormatting sqref="B550:B559 B540:B542 B210:B538">
    <cfRule type="duplicateValues" dxfId="1535" priority="28"/>
  </conditionalFormatting>
  <conditionalFormatting sqref="B550:B559">
    <cfRule type="duplicateValues" dxfId="1534" priority="31"/>
  </conditionalFormatting>
  <conditionalFormatting sqref="B560:B567 B570:B1048576">
    <cfRule type="duplicateValues" dxfId="1533" priority="45"/>
  </conditionalFormatting>
  <conditionalFormatting sqref="B560:B1048576 B10 B1:B6 B15:B111 B206:B209 B130:B204">
    <cfRule type="duplicateValues" dxfId="1532" priority="43"/>
  </conditionalFormatting>
  <conditionalFormatting sqref="B560:B1048576">
    <cfRule type="duplicateValues" dxfId="1531" priority="42"/>
  </conditionalFormatting>
  <conditionalFormatting sqref="C11:C14">
    <cfRule type="duplicateValues" dxfId="1530" priority="41"/>
  </conditionalFormatting>
  <conditionalFormatting sqref="C179:C189">
    <cfRule type="duplicateValues" dxfId="1529" priority="50"/>
  </conditionalFormatting>
  <conditionalFormatting sqref="C235">
    <cfRule type="duplicateValues" dxfId="1528" priority="36"/>
  </conditionalFormatting>
  <conditionalFormatting sqref="C267:C281">
    <cfRule type="duplicateValues" dxfId="1527" priority="35"/>
  </conditionalFormatting>
  <conditionalFormatting sqref="C543">
    <cfRule type="duplicateValues" dxfId="1526" priority="6"/>
  </conditionalFormatting>
  <conditionalFormatting sqref="C544:C545">
    <cfRule type="duplicateValues" dxfId="1525" priority="3"/>
  </conditionalFormatting>
  <conditionalFormatting sqref="C546:C547">
    <cfRule type="duplicateValues" dxfId="1524" priority="21"/>
  </conditionalFormatting>
  <conditionalFormatting sqref="C548">
    <cfRule type="duplicateValues" dxfId="1523" priority="27"/>
  </conditionalFormatting>
  <conditionalFormatting sqref="C549">
    <cfRule type="duplicateValues" dxfId="1522" priority="52"/>
  </conditionalFormatting>
  <conditionalFormatting sqref="C550:C559 C210:C266 C540:C542 C453:C537 C282:C451">
    <cfRule type="duplicateValues" dxfId="1521" priority="32"/>
  </conditionalFormatting>
  <conditionalFormatting sqref="C560:C1048576 A113:A117 A124 C10 C1:C6 C206:C209 C15:C204">
    <cfRule type="duplicateValues" dxfId="1520" priority="48"/>
  </conditionalFormatting>
  <conditionalFormatting sqref="C568:C569">
    <cfRule type="duplicateValues" dxfId="1519" priority="38"/>
  </conditionalFormatting>
  <conditionalFormatting sqref="J23:J171 J173:J181 J183:J192 J194:J206 J211:J213 J215:J224 J226:J298 J308:J333 J335:J355 J357:J420 J430:J453 J529:J537 J539:J540">
    <cfRule type="notContainsBlanks" dxfId="1518" priority="44">
      <formula>LEN(TRIM(J23))&gt;0</formula>
    </cfRule>
  </conditionalFormatting>
  <conditionalFormatting sqref="J208:J209 J301:J303 J455:J527">
    <cfRule type="notContainsBlanks" dxfId="1517" priority="30">
      <formula>LEN(TRIM(J208))&gt;0</formula>
    </cfRule>
  </conditionalFormatting>
  <conditionalFormatting sqref="J568:J569">
    <cfRule type="notContainsBlanks" dxfId="1516" priority="37">
      <formula>LEN(TRIM(J568))&gt;0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AA02-A0F4-114E-9DEE-BFED7E820A93}">
  <dimension ref="A1:AC580"/>
  <sheetViews>
    <sheetView topLeftCell="A129" zoomScale="150" zoomScaleNormal="150" workbookViewId="0">
      <selection activeCell="B341" sqref="B341:I342"/>
    </sheetView>
  </sheetViews>
  <sheetFormatPr baseColWidth="10" defaultColWidth="11.5" defaultRowHeight="13" x14ac:dyDescent="0.15"/>
  <cols>
    <col min="1" max="1" width="3.83203125" customWidth="1"/>
    <col min="2" max="2" width="5.1640625" customWidth="1"/>
    <col min="3" max="3" width="26.5" customWidth="1"/>
    <col min="4" max="4" width="9.164062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17.66406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1174</v>
      </c>
      <c r="H2" s="77" t="s">
        <v>459</v>
      </c>
      <c r="I2" s="365">
        <v>45778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589">
        <v>0</v>
      </c>
      <c r="G5" s="588">
        <v>0.53</v>
      </c>
      <c r="H5" s="485">
        <v>0.53</v>
      </c>
      <c r="I5" s="590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251">
        <v>0</v>
      </c>
      <c r="G7" s="480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251">
        <v>0.42</v>
      </c>
      <c r="G8" s="480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30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301">
        <v>0</v>
      </c>
      <c r="G10" s="480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301">
        <v>0.42</v>
      </c>
      <c r="G11" s="480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282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301">
        <v>0</v>
      </c>
      <c r="G13" s="587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301">
        <v>0.42</v>
      </c>
      <c r="G14" s="480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282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301">
        <f>H16-G16</f>
        <v>0</v>
      </c>
      <c r="G16" s="480">
        <v>2.0099999999999998</v>
      </c>
      <c r="H16" s="282">
        <v>2.0099999999999998</v>
      </c>
      <c r="I16" s="367">
        <f>SUM(H16:H21)</f>
        <v>5.6099999999999994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>
        <v>10000</v>
      </c>
      <c r="F17" s="301">
        <v>2.21</v>
      </c>
      <c r="G17" s="480">
        <v>0</v>
      </c>
      <c r="H17" s="282">
        <v>2.21</v>
      </c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>
        <v>10000</v>
      </c>
      <c r="F18" s="301">
        <v>0.68</v>
      </c>
      <c r="G18" s="480"/>
      <c r="H18" s="282">
        <v>0.68</v>
      </c>
      <c r="I18" s="367"/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301">
        <v>0.42</v>
      </c>
      <c r="G19" s="480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301">
        <v>0.22</v>
      </c>
      <c r="G20" s="480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301">
        <v>7.0000000000000007E-2</v>
      </c>
      <c r="G21" s="480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275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78"/>
      <c r="G27" s="63"/>
      <c r="H27" s="78"/>
      <c r="I27" s="78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250000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250000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78"/>
      <c r="G30" s="277"/>
      <c r="H30" s="78"/>
      <c r="I30" s="78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411</v>
      </c>
      <c r="E31" s="79">
        <v>10000</v>
      </c>
      <c r="F31" s="109">
        <v>0</v>
      </c>
      <c r="G31" s="479">
        <v>3.08</v>
      </c>
      <c r="H31" s="78">
        <v>3.08</v>
      </c>
      <c r="I31" s="144">
        <f>SUM(H31:H36)</f>
        <v>8.14</v>
      </c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417</v>
      </c>
      <c r="E32" s="79">
        <v>5000</v>
      </c>
      <c r="F32" s="109">
        <v>3.39</v>
      </c>
      <c r="G32" s="479"/>
      <c r="H32" s="78">
        <v>3.39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412</v>
      </c>
      <c r="E33" s="79">
        <v>2000</v>
      </c>
      <c r="F33" s="109">
        <v>0.68</v>
      </c>
      <c r="G33" s="479"/>
      <c r="H33" s="78">
        <v>0.68</v>
      </c>
      <c r="I33" s="144"/>
      <c r="J33" s="23"/>
    </row>
    <row r="34" spans="1:10" ht="16" x14ac:dyDescent="0.2">
      <c r="A34" s="63"/>
      <c r="B34" s="75" t="s">
        <v>1105</v>
      </c>
      <c r="C34" s="66" t="s">
        <v>1106</v>
      </c>
      <c r="D34" s="66" t="s">
        <v>413</v>
      </c>
      <c r="E34" s="79">
        <v>10000</v>
      </c>
      <c r="F34" s="109">
        <v>0.42</v>
      </c>
      <c r="G34" s="479"/>
      <c r="H34" s="78">
        <v>0.42</v>
      </c>
      <c r="I34" s="144"/>
      <c r="J34" s="23"/>
    </row>
    <row r="35" spans="1:10" ht="16" x14ac:dyDescent="0.2">
      <c r="A35" s="63"/>
      <c r="B35" s="75" t="s">
        <v>1105</v>
      </c>
      <c r="C35" s="66" t="s">
        <v>1106</v>
      </c>
      <c r="D35" s="66" t="s">
        <v>418</v>
      </c>
      <c r="E35" s="79">
        <v>5000</v>
      </c>
      <c r="F35" s="109">
        <v>0.22</v>
      </c>
      <c r="G35" s="479"/>
      <c r="H35" s="78">
        <v>0.22</v>
      </c>
      <c r="I35" s="144"/>
      <c r="J35" s="23"/>
    </row>
    <row r="36" spans="1:10" ht="16" x14ac:dyDescent="0.2">
      <c r="A36" s="63"/>
      <c r="B36" s="75" t="s">
        <v>1105</v>
      </c>
      <c r="C36" s="66" t="s">
        <v>1106</v>
      </c>
      <c r="D36" s="66" t="s">
        <v>414</v>
      </c>
      <c r="E36" s="79">
        <v>10000</v>
      </c>
      <c r="F36" s="109">
        <v>0.35</v>
      </c>
      <c r="G36" s="479"/>
      <c r="H36" s="78">
        <v>0.35</v>
      </c>
      <c r="I36" s="144"/>
      <c r="J36" s="23"/>
    </row>
    <row r="37" spans="1:10" ht="16" x14ac:dyDescent="0.2">
      <c r="A37" s="63"/>
      <c r="B37" s="75"/>
      <c r="C37" s="66"/>
      <c r="D37" s="66"/>
      <c r="E37" s="79"/>
      <c r="F37" s="78"/>
      <c r="G37" s="277"/>
      <c r="H37" s="78"/>
      <c r="I37" s="78"/>
      <c r="J37" s="23"/>
    </row>
    <row r="38" spans="1:10" ht="16" x14ac:dyDescent="0.2">
      <c r="A38" s="63"/>
      <c r="B38" s="75" t="s">
        <v>542</v>
      </c>
      <c r="C38" s="66" t="s">
        <v>89</v>
      </c>
      <c r="D38" s="66" t="s">
        <v>411</v>
      </c>
      <c r="E38" s="79">
        <v>10000</v>
      </c>
      <c r="F38" s="109">
        <v>0</v>
      </c>
      <c r="G38" s="479">
        <f>H38-F38</f>
        <v>8.02</v>
      </c>
      <c r="H38" s="78">
        <v>8.02</v>
      </c>
      <c r="I38" s="144">
        <f>SUM(H38)</f>
        <v>8.02</v>
      </c>
      <c r="J38" s="23"/>
    </row>
    <row r="39" spans="1:10" ht="16" x14ac:dyDescent="0.2">
      <c r="A39" s="63"/>
      <c r="B39" s="75"/>
      <c r="C39" s="66"/>
      <c r="D39" s="66"/>
      <c r="E39" s="79"/>
      <c r="F39" s="78"/>
      <c r="G39" s="277"/>
      <c r="H39" s="78"/>
      <c r="I39" s="78"/>
      <c r="J39" s="23"/>
    </row>
    <row r="40" spans="1:10" ht="16" x14ac:dyDescent="0.2">
      <c r="A40" s="63"/>
      <c r="B40" s="97">
        <v>2309</v>
      </c>
      <c r="C40" s="66" t="s">
        <v>867</v>
      </c>
      <c r="D40" s="66" t="s">
        <v>411</v>
      </c>
      <c r="E40" s="79">
        <v>10000</v>
      </c>
      <c r="F40" s="109">
        <v>0</v>
      </c>
      <c r="G40" s="479">
        <v>5.0199999999999996</v>
      </c>
      <c r="H40" s="78"/>
      <c r="I40" s="144">
        <v>5.0199999999999996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277"/>
      <c r="H41" s="78"/>
      <c r="I41" s="78"/>
      <c r="J41" s="23"/>
    </row>
    <row r="42" spans="1:10" ht="16" x14ac:dyDescent="0.2">
      <c r="A42" s="63"/>
      <c r="B42" s="75" t="s">
        <v>543</v>
      </c>
      <c r="C42" s="66" t="s">
        <v>138</v>
      </c>
      <c r="D42" s="66" t="s">
        <v>411</v>
      </c>
      <c r="E42" s="78">
        <v>10000</v>
      </c>
      <c r="F42" s="109">
        <v>0</v>
      </c>
      <c r="G42" s="479">
        <f>H42-F42</f>
        <v>2.0099999999999998</v>
      </c>
      <c r="H42" s="78">
        <v>2.0099999999999998</v>
      </c>
      <c r="I42" s="144">
        <f>SUM(H42:H43)</f>
        <v>2.4299999999999997</v>
      </c>
      <c r="J42" s="23"/>
    </row>
    <row r="43" spans="1:10" ht="16" x14ac:dyDescent="0.2">
      <c r="A43" s="63"/>
      <c r="B43" s="75" t="s">
        <v>543</v>
      </c>
      <c r="C43" s="66" t="s">
        <v>138</v>
      </c>
      <c r="D43" s="66" t="s">
        <v>413</v>
      </c>
      <c r="E43" s="78">
        <v>10000</v>
      </c>
      <c r="F43" s="109">
        <v>0.42</v>
      </c>
      <c r="G43" s="479"/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78"/>
      <c r="J44" s="23"/>
    </row>
    <row r="45" spans="1:10" ht="16" x14ac:dyDescent="0.2">
      <c r="A45" s="63"/>
      <c r="B45" s="75" t="s">
        <v>777</v>
      </c>
      <c r="C45" s="66" t="s">
        <v>969</v>
      </c>
      <c r="D45" s="66" t="s">
        <v>411</v>
      </c>
      <c r="E45" s="78">
        <v>10000</v>
      </c>
      <c r="F45" s="109">
        <v>0</v>
      </c>
      <c r="G45" s="479">
        <v>0.53</v>
      </c>
      <c r="H45" s="78">
        <v>0.53</v>
      </c>
      <c r="I45" s="144">
        <v>0.95</v>
      </c>
      <c r="J45" s="23"/>
    </row>
    <row r="46" spans="1:10" ht="16" x14ac:dyDescent="0.2">
      <c r="A46" s="63"/>
      <c r="B46" s="75" t="s">
        <v>777</v>
      </c>
      <c r="C46" s="66" t="s">
        <v>969</v>
      </c>
      <c r="D46" s="66" t="s">
        <v>413</v>
      </c>
      <c r="E46" s="78">
        <v>10000</v>
      </c>
      <c r="F46" s="109">
        <v>0.42</v>
      </c>
      <c r="G46" s="479">
        <v>0</v>
      </c>
      <c r="H46" s="78">
        <v>0.42</v>
      </c>
      <c r="I46" s="144"/>
      <c r="J46" s="23"/>
    </row>
    <row r="47" spans="1:10" ht="16" x14ac:dyDescent="0.2">
      <c r="A47" s="63"/>
      <c r="B47" s="75"/>
      <c r="C47" s="66"/>
      <c r="D47" s="66"/>
      <c r="E47" s="78"/>
      <c r="F47" s="78"/>
      <c r="G47" s="277"/>
      <c r="H47" s="78"/>
      <c r="I47" s="78"/>
      <c r="J47" s="23"/>
    </row>
    <row r="48" spans="1:10" ht="16" x14ac:dyDescent="0.2">
      <c r="A48" s="63"/>
      <c r="B48" s="75" t="s">
        <v>711</v>
      </c>
      <c r="C48" s="66" t="s">
        <v>703</v>
      </c>
      <c r="D48" s="66" t="s">
        <v>411</v>
      </c>
      <c r="E48" s="78">
        <v>10000</v>
      </c>
      <c r="F48" s="109">
        <v>0</v>
      </c>
      <c r="G48" s="479">
        <f>H48-F48</f>
        <v>0.66</v>
      </c>
      <c r="H48" s="78">
        <v>0.66</v>
      </c>
      <c r="I48" s="144">
        <f>H48</f>
        <v>0.66</v>
      </c>
      <c r="J48" s="23"/>
    </row>
    <row r="49" spans="1:13" ht="16" x14ac:dyDescent="0.2">
      <c r="A49" s="63"/>
      <c r="B49" s="75"/>
      <c r="C49" s="66"/>
      <c r="D49" s="66"/>
      <c r="E49" s="79"/>
      <c r="F49" s="78"/>
      <c r="G49" s="277"/>
      <c r="H49" s="78"/>
      <c r="I49" s="78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411</v>
      </c>
      <c r="E50" s="78">
        <v>100000</v>
      </c>
      <c r="F50" s="109">
        <f>H50-G50</f>
        <v>18.090000000000003</v>
      </c>
      <c r="G50" s="479">
        <v>2.0099999999999998</v>
      </c>
      <c r="H50" s="78">
        <v>20.100000000000001</v>
      </c>
      <c r="I50" s="144">
        <f>SUM(H50:H55)</f>
        <v>66.3</v>
      </c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417</v>
      </c>
      <c r="E51" s="78">
        <v>50000</v>
      </c>
      <c r="F51" s="109">
        <v>33.85</v>
      </c>
      <c r="G51" s="479"/>
      <c r="H51" s="78">
        <f>F51</f>
        <v>33.85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412</v>
      </c>
      <c r="E52" s="79">
        <v>10000</v>
      </c>
      <c r="F52" s="109">
        <v>3.42</v>
      </c>
      <c r="G52" s="479"/>
      <c r="H52" s="78">
        <f>F52</f>
        <v>3.42</v>
      </c>
      <c r="I52" s="144"/>
      <c r="J52" s="23"/>
    </row>
    <row r="53" spans="1:13" ht="16" x14ac:dyDescent="0.2">
      <c r="A53" s="63"/>
      <c r="B53" s="75" t="s">
        <v>544</v>
      </c>
      <c r="C53" s="66" t="s">
        <v>139</v>
      </c>
      <c r="D53" s="66" t="s">
        <v>413</v>
      </c>
      <c r="E53" s="79">
        <v>100000</v>
      </c>
      <c r="F53" s="109">
        <v>4.18</v>
      </c>
      <c r="G53" s="479"/>
      <c r="H53" s="78">
        <f>F53</f>
        <v>4.18</v>
      </c>
      <c r="I53" s="144"/>
      <c r="J53" s="23"/>
    </row>
    <row r="54" spans="1:13" ht="16" x14ac:dyDescent="0.2">
      <c r="A54" s="63"/>
      <c r="B54" s="75" t="s">
        <v>544</v>
      </c>
      <c r="C54" s="66" t="s">
        <v>139</v>
      </c>
      <c r="D54" s="66" t="s">
        <v>418</v>
      </c>
      <c r="E54" s="78">
        <v>100000</v>
      </c>
      <c r="F54" s="109">
        <v>4.4000000000000004</v>
      </c>
      <c r="G54" s="479"/>
      <c r="H54" s="78">
        <f>F54</f>
        <v>4.4000000000000004</v>
      </c>
      <c r="I54" s="144"/>
      <c r="J54" s="23"/>
    </row>
    <row r="55" spans="1:13" ht="16" x14ac:dyDescent="0.2">
      <c r="A55" s="63"/>
      <c r="B55" s="75" t="s">
        <v>544</v>
      </c>
      <c r="C55" s="66" t="s">
        <v>139</v>
      </c>
      <c r="D55" s="66" t="s">
        <v>414</v>
      </c>
      <c r="E55" s="79">
        <v>10000</v>
      </c>
      <c r="F55" s="109">
        <v>0.35</v>
      </c>
      <c r="G55" s="479"/>
      <c r="H55" s="78">
        <f>F55</f>
        <v>0.35</v>
      </c>
      <c r="I55" s="144"/>
      <c r="J55" s="579"/>
    </row>
    <row r="56" spans="1:13" ht="16" x14ac:dyDescent="0.2">
      <c r="A56" s="63"/>
      <c r="B56" s="75"/>
      <c r="C56" s="66"/>
      <c r="D56" s="66"/>
      <c r="E56" s="79"/>
      <c r="F56" s="78"/>
      <c r="G56" s="277"/>
      <c r="H56" s="78"/>
      <c r="I56" s="78"/>
      <c r="J56" s="579"/>
      <c r="L56" s="580"/>
      <c r="M56" s="580"/>
    </row>
    <row r="57" spans="1:13" ht="16" x14ac:dyDescent="0.2">
      <c r="A57" s="63"/>
      <c r="B57" s="75" t="s">
        <v>545</v>
      </c>
      <c r="C57" s="66" t="s">
        <v>217</v>
      </c>
      <c r="D57" s="66" t="s">
        <v>411</v>
      </c>
      <c r="E57" s="78">
        <v>240000</v>
      </c>
      <c r="F57" s="109">
        <v>28.98</v>
      </c>
      <c r="G57" s="479">
        <v>1.26</v>
      </c>
      <c r="H57" s="78">
        <f>F57+G57</f>
        <v>30.240000000000002</v>
      </c>
      <c r="I57" s="144">
        <f>SUM(H57:H58)</f>
        <v>30.660000000000004</v>
      </c>
      <c r="J57" s="23"/>
    </row>
    <row r="58" spans="1:13" ht="16" x14ac:dyDescent="0.2">
      <c r="A58" s="63"/>
      <c r="B58" s="75" t="s">
        <v>545</v>
      </c>
      <c r="C58" s="66" t="s">
        <v>217</v>
      </c>
      <c r="D58" s="66" t="s">
        <v>413</v>
      </c>
      <c r="E58" s="78">
        <v>10000</v>
      </c>
      <c r="F58" s="109">
        <v>0.42</v>
      </c>
      <c r="G58" s="479"/>
      <c r="H58" s="78">
        <f>F58</f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78"/>
      <c r="G59" s="277"/>
      <c r="H59" s="78"/>
      <c r="I59" s="78"/>
      <c r="J59" s="23"/>
    </row>
    <row r="60" spans="1:13" ht="16" x14ac:dyDescent="0.2">
      <c r="A60" s="63"/>
      <c r="B60" s="75" t="s">
        <v>869</v>
      </c>
      <c r="C60" s="66" t="s">
        <v>843</v>
      </c>
      <c r="D60" s="66" t="s">
        <v>411</v>
      </c>
      <c r="E60" s="78">
        <v>10000</v>
      </c>
      <c r="F60" s="109">
        <v>0</v>
      </c>
      <c r="G60" s="479">
        <v>0.91</v>
      </c>
      <c r="H60" s="78">
        <v>0.91</v>
      </c>
      <c r="I60" s="144">
        <f>G60+F61</f>
        <v>1.33</v>
      </c>
      <c r="J60" s="23"/>
    </row>
    <row r="61" spans="1:13" ht="16" x14ac:dyDescent="0.2">
      <c r="A61" s="63"/>
      <c r="B61" s="97">
        <v>2302</v>
      </c>
      <c r="C61" s="66" t="s">
        <v>843</v>
      </c>
      <c r="D61" s="66" t="s">
        <v>413</v>
      </c>
      <c r="E61" s="78">
        <v>10000</v>
      </c>
      <c r="F61" s="109">
        <v>0.42</v>
      </c>
      <c r="G61" s="479"/>
      <c r="H61" s="78">
        <v>0.42</v>
      </c>
      <c r="I61" s="144"/>
      <c r="J61" s="23"/>
    </row>
    <row r="62" spans="1:13" ht="16" x14ac:dyDescent="0.2">
      <c r="A62" s="63"/>
      <c r="B62" s="75"/>
      <c r="C62" s="66"/>
      <c r="D62" s="66"/>
      <c r="E62" s="78"/>
      <c r="F62" s="78"/>
      <c r="G62" s="277"/>
      <c r="H62" s="78"/>
      <c r="I62" s="78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411</v>
      </c>
      <c r="E63" s="78">
        <v>200000</v>
      </c>
      <c r="F63" s="109">
        <v>23.94</v>
      </c>
      <c r="G63" s="479">
        <v>1.26</v>
      </c>
      <c r="H63" s="78">
        <f>SUM(G63,F63)</f>
        <v>25.200000000000003</v>
      </c>
      <c r="I63" s="144">
        <f>SUM(H63:H66)</f>
        <v>38.32</v>
      </c>
      <c r="J63" s="23"/>
    </row>
    <row r="64" spans="1:13" ht="16" x14ac:dyDescent="0.2">
      <c r="A64" s="63"/>
      <c r="B64" s="75" t="s">
        <v>817</v>
      </c>
      <c r="C64" s="66" t="s">
        <v>811</v>
      </c>
      <c r="D64" s="66" t="s">
        <v>417</v>
      </c>
      <c r="E64" s="78">
        <v>50000</v>
      </c>
      <c r="F64" s="109">
        <v>9.0500000000000007</v>
      </c>
      <c r="G64" s="479">
        <v>0</v>
      </c>
      <c r="H64" s="78">
        <v>9.0500000000000007</v>
      </c>
      <c r="I64" s="144"/>
      <c r="J64" s="23"/>
    </row>
    <row r="65" spans="1:17" ht="16" x14ac:dyDescent="0.2">
      <c r="A65" s="63"/>
      <c r="B65" s="75" t="s">
        <v>817</v>
      </c>
      <c r="C65" s="66" t="s">
        <v>811</v>
      </c>
      <c r="D65" s="66" t="s">
        <v>413</v>
      </c>
      <c r="E65" s="78">
        <v>50000</v>
      </c>
      <c r="F65" s="109">
        <v>2.09</v>
      </c>
      <c r="G65" s="479"/>
      <c r="H65" s="78">
        <v>2.09</v>
      </c>
      <c r="I65" s="144"/>
      <c r="J65" s="23"/>
    </row>
    <row r="66" spans="1:17" ht="16" x14ac:dyDescent="0.2">
      <c r="A66" s="63"/>
      <c r="B66" s="75" t="s">
        <v>817</v>
      </c>
      <c r="C66" s="66" t="s">
        <v>811</v>
      </c>
      <c r="D66" s="66" t="s">
        <v>418</v>
      </c>
      <c r="E66" s="78">
        <v>45000</v>
      </c>
      <c r="F66" s="109">
        <v>1.98</v>
      </c>
      <c r="G66" s="479"/>
      <c r="H66" s="78">
        <v>1.98</v>
      </c>
      <c r="I66" s="144"/>
      <c r="J66" s="23"/>
    </row>
    <row r="67" spans="1:17" ht="16" x14ac:dyDescent="0.2">
      <c r="A67" s="63"/>
      <c r="B67" s="75"/>
      <c r="C67" s="66"/>
      <c r="D67" s="66"/>
      <c r="E67" s="78"/>
      <c r="F67" s="78"/>
      <c r="G67" s="277"/>
      <c r="H67" s="78"/>
      <c r="I67" s="78"/>
      <c r="J67" s="23"/>
    </row>
    <row r="68" spans="1:17" ht="16" x14ac:dyDescent="0.2">
      <c r="A68" s="63"/>
      <c r="B68" s="75" t="s">
        <v>1128</v>
      </c>
      <c r="C68" s="66" t="s">
        <v>1129</v>
      </c>
      <c r="D68" s="66" t="s">
        <v>411</v>
      </c>
      <c r="E68" s="78">
        <v>10000</v>
      </c>
      <c r="F68" s="109">
        <v>0</v>
      </c>
      <c r="G68" s="479">
        <v>2.0099999999999998</v>
      </c>
      <c r="H68" s="78">
        <v>2.0099999999999998</v>
      </c>
      <c r="I68" s="144">
        <v>2.0099999999999998</v>
      </c>
      <c r="J68" s="23"/>
    </row>
    <row r="69" spans="1:17" ht="16" x14ac:dyDescent="0.2">
      <c r="A69" s="63"/>
      <c r="B69" s="75"/>
      <c r="C69" s="66"/>
      <c r="D69" s="66"/>
      <c r="E69" s="78"/>
      <c r="F69" s="78"/>
      <c r="G69" s="277"/>
      <c r="H69" s="78"/>
      <c r="I69" s="78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411</v>
      </c>
      <c r="E70" s="78">
        <v>100000</v>
      </c>
      <c r="F70" s="109">
        <v>5.94</v>
      </c>
      <c r="G70" s="479">
        <v>0.66</v>
      </c>
      <c r="H70" s="78">
        <v>6.6</v>
      </c>
      <c r="I70" s="144">
        <f>SUM(H70:H73)</f>
        <v>36.36</v>
      </c>
      <c r="J70" s="23"/>
    </row>
    <row r="71" spans="1:17" ht="16" x14ac:dyDescent="0.2">
      <c r="A71" s="63"/>
      <c r="B71" s="75" t="s">
        <v>931</v>
      </c>
      <c r="C71" s="66" t="s">
        <v>932</v>
      </c>
      <c r="D71" s="66" t="s">
        <v>417</v>
      </c>
      <c r="E71" s="78">
        <v>100000</v>
      </c>
      <c r="F71" s="109">
        <v>12.6</v>
      </c>
      <c r="G71" s="479"/>
      <c r="H71" s="78">
        <v>12.6</v>
      </c>
      <c r="I71" s="144"/>
      <c r="J71" s="560"/>
      <c r="N71">
        <v>0</v>
      </c>
      <c r="O71">
        <v>0</v>
      </c>
      <c r="Q71">
        <v>0</v>
      </c>
    </row>
    <row r="72" spans="1:17" ht="16" x14ac:dyDescent="0.2">
      <c r="A72" s="63"/>
      <c r="B72" s="75" t="s">
        <v>931</v>
      </c>
      <c r="C72" s="66" t="s">
        <v>932</v>
      </c>
      <c r="D72" s="66" t="s">
        <v>413</v>
      </c>
      <c r="E72" s="157">
        <v>200000</v>
      </c>
      <c r="F72" s="109">
        <v>8.36</v>
      </c>
      <c r="G72" s="479"/>
      <c r="H72" s="78">
        <v>8.36</v>
      </c>
      <c r="I72" s="144"/>
      <c r="J72" s="23"/>
    </row>
    <row r="73" spans="1:17" ht="16" x14ac:dyDescent="0.2">
      <c r="A73" s="63"/>
      <c r="B73" s="75" t="s">
        <v>931</v>
      </c>
      <c r="C73" s="66" t="s">
        <v>932</v>
      </c>
      <c r="D73" s="66" t="s">
        <v>418</v>
      </c>
      <c r="E73" s="78">
        <v>200000</v>
      </c>
      <c r="F73" s="109">
        <v>8.8000000000000007</v>
      </c>
      <c r="G73" s="479"/>
      <c r="H73" s="78">
        <v>8.8000000000000007</v>
      </c>
      <c r="I73" s="144"/>
      <c r="J73" s="23"/>
    </row>
    <row r="74" spans="1:17" ht="16" x14ac:dyDescent="0.2">
      <c r="A74" s="63"/>
      <c r="B74" s="75"/>
      <c r="C74" s="66"/>
      <c r="D74" s="66"/>
      <c r="E74" s="78"/>
      <c r="F74" s="78"/>
      <c r="G74" s="277"/>
      <c r="H74" s="78"/>
      <c r="I74" s="78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411</v>
      </c>
      <c r="E75" s="79">
        <v>50000</v>
      </c>
      <c r="F75" s="109">
        <v>32.08</v>
      </c>
      <c r="G75" s="479">
        <v>8.02</v>
      </c>
      <c r="H75" s="78">
        <f>SUM(F75:G75)</f>
        <v>40.099999999999994</v>
      </c>
      <c r="I75" s="144">
        <f>SUM(H75:H78)</f>
        <v>95.399999999999991</v>
      </c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417</v>
      </c>
      <c r="E76" s="79">
        <v>50000</v>
      </c>
      <c r="F76" s="109">
        <v>33.85</v>
      </c>
      <c r="G76" s="479"/>
      <c r="H76" s="78">
        <f>F76</f>
        <v>33.85</v>
      </c>
      <c r="I76" s="144"/>
      <c r="J76" s="23"/>
    </row>
    <row r="77" spans="1:17" ht="16" x14ac:dyDescent="0.2">
      <c r="A77" s="63"/>
      <c r="B77" s="75" t="s">
        <v>548</v>
      </c>
      <c r="C77" s="66" t="s">
        <v>178</v>
      </c>
      <c r="D77" s="66" t="s">
        <v>413</v>
      </c>
      <c r="E77" s="79">
        <v>250000</v>
      </c>
      <c r="F77" s="109">
        <v>10.45</v>
      </c>
      <c r="G77" s="479"/>
      <c r="H77" s="78">
        <f>F77</f>
        <v>10.45</v>
      </c>
      <c r="I77" s="144"/>
      <c r="J77" s="23"/>
    </row>
    <row r="78" spans="1:17" ht="16" x14ac:dyDescent="0.2">
      <c r="A78" s="63"/>
      <c r="B78" s="75" t="s">
        <v>548</v>
      </c>
      <c r="C78" s="66" t="s">
        <v>178</v>
      </c>
      <c r="D78" s="66" t="s">
        <v>418</v>
      </c>
      <c r="E78" s="78">
        <v>250000</v>
      </c>
      <c r="F78" s="109">
        <v>11</v>
      </c>
      <c r="G78" s="479"/>
      <c r="H78" s="78">
        <f>F78</f>
        <v>11</v>
      </c>
      <c r="I78" s="144"/>
      <c r="J78" s="23"/>
    </row>
    <row r="79" spans="1:17" ht="16" x14ac:dyDescent="0.2">
      <c r="A79" s="63"/>
      <c r="B79" s="75"/>
      <c r="C79" s="66"/>
      <c r="D79" s="66"/>
      <c r="E79" s="79"/>
      <c r="F79" s="78"/>
      <c r="G79" s="277"/>
      <c r="H79" s="78"/>
      <c r="I79" s="78"/>
      <c r="J79" s="23"/>
    </row>
    <row r="80" spans="1:17" ht="16" x14ac:dyDescent="0.2">
      <c r="A80" s="63"/>
      <c r="B80" s="75" t="s">
        <v>549</v>
      </c>
      <c r="C80" s="66" t="s">
        <v>325</v>
      </c>
      <c r="D80" s="66" t="s">
        <v>411</v>
      </c>
      <c r="E80" s="201">
        <v>250000</v>
      </c>
      <c r="F80" s="109">
        <v>30.24</v>
      </c>
      <c r="G80" s="479">
        <v>1.26</v>
      </c>
      <c r="H80" s="78">
        <f>SUM(G80,F80)</f>
        <v>31.5</v>
      </c>
      <c r="I80" s="144">
        <f>SUM(H80:H81)</f>
        <v>52.4</v>
      </c>
      <c r="J80" s="200"/>
    </row>
    <row r="81" spans="1:10" ht="16" x14ac:dyDescent="0.2">
      <c r="A81" s="63"/>
      <c r="B81" s="75" t="s">
        <v>549</v>
      </c>
      <c r="C81" s="66" t="s">
        <v>325</v>
      </c>
      <c r="D81" s="66" t="s">
        <v>413</v>
      </c>
      <c r="E81" s="78">
        <v>500000</v>
      </c>
      <c r="F81" s="109">
        <v>20.9</v>
      </c>
      <c r="G81" s="479"/>
      <c r="H81" s="78">
        <f>F81</f>
        <v>20.9</v>
      </c>
      <c r="I81" s="144"/>
      <c r="J81" s="23"/>
    </row>
    <row r="82" spans="1:10" ht="16" x14ac:dyDescent="0.2">
      <c r="A82" s="63"/>
      <c r="B82" s="75"/>
      <c r="C82" s="66"/>
      <c r="D82" s="66"/>
      <c r="E82" s="78"/>
      <c r="F82" s="78"/>
      <c r="G82" s="277"/>
      <c r="H82" s="78"/>
      <c r="I82" s="78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411</v>
      </c>
      <c r="E83" s="78">
        <v>50000</v>
      </c>
      <c r="F83" s="109">
        <v>3.64</v>
      </c>
      <c r="G83" s="479">
        <v>0.66</v>
      </c>
      <c r="H83" s="78">
        <v>4.55</v>
      </c>
      <c r="I83" s="144">
        <f>SUM(H83:H88)</f>
        <v>25.950000000000003</v>
      </c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417</v>
      </c>
      <c r="E84" s="78">
        <v>50000</v>
      </c>
      <c r="F84" s="109">
        <v>9.0500000000000007</v>
      </c>
      <c r="G84" s="479"/>
      <c r="H84" s="78">
        <f>F84</f>
        <v>9.0500000000000007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412</v>
      </c>
      <c r="E85" s="78">
        <v>10000</v>
      </c>
      <c r="F85" s="109">
        <v>3.42</v>
      </c>
      <c r="G85" s="479"/>
      <c r="H85" s="78">
        <f>F85</f>
        <v>3.42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413</v>
      </c>
      <c r="E86" s="78">
        <v>100000</v>
      </c>
      <c r="F86" s="109">
        <v>4.18</v>
      </c>
      <c r="G86" s="479"/>
      <c r="H86" s="78">
        <f>F86</f>
        <v>4.18</v>
      </c>
      <c r="I86" s="144"/>
      <c r="J86" s="23"/>
    </row>
    <row r="87" spans="1:10" ht="16" x14ac:dyDescent="0.2">
      <c r="A87" s="63"/>
      <c r="B87" s="75" t="s">
        <v>550</v>
      </c>
      <c r="C87" s="66" t="s">
        <v>79</v>
      </c>
      <c r="D87" s="66" t="s">
        <v>418</v>
      </c>
      <c r="E87" s="78">
        <v>100000</v>
      </c>
      <c r="F87" s="109">
        <v>4.4000000000000004</v>
      </c>
      <c r="G87" s="479"/>
      <c r="H87" s="78">
        <f>F87</f>
        <v>4.4000000000000004</v>
      </c>
      <c r="I87" s="144"/>
      <c r="J87" s="23"/>
    </row>
    <row r="88" spans="1:10" ht="16" x14ac:dyDescent="0.2">
      <c r="A88" s="63"/>
      <c r="B88" s="75" t="s">
        <v>550</v>
      </c>
      <c r="C88" s="66" t="s">
        <v>79</v>
      </c>
      <c r="D88" s="66" t="s">
        <v>414</v>
      </c>
      <c r="E88" s="79">
        <v>10000</v>
      </c>
      <c r="F88" s="109">
        <v>0.35</v>
      </c>
      <c r="G88" s="479"/>
      <c r="H88" s="78">
        <f>F88</f>
        <v>0.35</v>
      </c>
      <c r="I88" s="144"/>
      <c r="J88" s="23"/>
    </row>
    <row r="89" spans="1:10" ht="17" customHeight="1" x14ac:dyDescent="0.2">
      <c r="A89" s="63"/>
      <c r="B89" s="75"/>
      <c r="C89" s="66"/>
      <c r="D89" s="66"/>
      <c r="E89" s="79"/>
      <c r="F89" s="78"/>
      <c r="G89" s="277"/>
      <c r="H89" s="78"/>
      <c r="I89" s="78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411</v>
      </c>
      <c r="E90" s="79">
        <v>200000</v>
      </c>
      <c r="F90" s="109">
        <v>23.94</v>
      </c>
      <c r="G90" s="479">
        <v>1.26</v>
      </c>
      <c r="H90" s="78">
        <v>25.2</v>
      </c>
      <c r="I90" s="144">
        <f>SUM(H90:H93)</f>
        <v>37.33</v>
      </c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412</v>
      </c>
      <c r="E91" s="79">
        <v>10000</v>
      </c>
      <c r="F91" s="109">
        <v>3.42</v>
      </c>
      <c r="G91" s="479"/>
      <c r="H91" s="78">
        <v>3.42</v>
      </c>
      <c r="I91" s="144"/>
      <c r="J91" s="23"/>
    </row>
    <row r="92" spans="1:10" ht="17" customHeight="1" x14ac:dyDescent="0.2">
      <c r="A92" s="63"/>
      <c r="B92" s="75" t="s">
        <v>902</v>
      </c>
      <c r="C92" s="66" t="s">
        <v>903</v>
      </c>
      <c r="D92" s="66" t="s">
        <v>413</v>
      </c>
      <c r="E92" s="79">
        <v>200000</v>
      </c>
      <c r="F92" s="109">
        <v>8.36</v>
      </c>
      <c r="G92" s="479"/>
      <c r="H92" s="78">
        <v>8.36</v>
      </c>
      <c r="I92" s="144"/>
      <c r="J92" s="23"/>
    </row>
    <row r="93" spans="1:10" ht="17" customHeight="1" x14ac:dyDescent="0.2">
      <c r="A93" s="63"/>
      <c r="B93" s="75" t="s">
        <v>902</v>
      </c>
      <c r="C93" s="66" t="s">
        <v>903</v>
      </c>
      <c r="D93" s="66" t="s">
        <v>414</v>
      </c>
      <c r="E93" s="79">
        <v>10000</v>
      </c>
      <c r="F93" s="109">
        <v>0.35</v>
      </c>
      <c r="G93" s="479"/>
      <c r="H93" s="78">
        <v>0.35</v>
      </c>
      <c r="I93" s="144"/>
      <c r="J93" s="23"/>
    </row>
    <row r="94" spans="1:10" ht="16" x14ac:dyDescent="0.2">
      <c r="A94" s="63"/>
      <c r="B94" s="75"/>
      <c r="C94" s="66"/>
      <c r="D94" s="66"/>
      <c r="E94" s="79"/>
      <c r="F94" s="78"/>
      <c r="G94" s="277"/>
      <c r="H94" s="78"/>
      <c r="I94" s="78"/>
      <c r="J94" s="23"/>
    </row>
    <row r="95" spans="1:10" ht="16" x14ac:dyDescent="0.2">
      <c r="A95" s="63"/>
      <c r="B95" s="75" t="s">
        <v>551</v>
      </c>
      <c r="C95" s="66" t="s">
        <v>80</v>
      </c>
      <c r="D95" s="66" t="s">
        <v>411</v>
      </c>
      <c r="E95" s="78">
        <v>300000</v>
      </c>
      <c r="F95" s="109">
        <v>26.39</v>
      </c>
      <c r="G95" s="479">
        <v>0.91</v>
      </c>
      <c r="H95" s="78">
        <v>27.3</v>
      </c>
      <c r="I95" s="144">
        <f>SUM(H95:H96)</f>
        <v>39.840000000000003</v>
      </c>
      <c r="J95" s="23"/>
    </row>
    <row r="96" spans="1:10" ht="16" x14ac:dyDescent="0.2">
      <c r="A96" s="63"/>
      <c r="B96" s="75" t="s">
        <v>551</v>
      </c>
      <c r="C96" s="66" t="s">
        <v>80</v>
      </c>
      <c r="D96" s="66" t="s">
        <v>413</v>
      </c>
      <c r="E96" s="78">
        <v>300000</v>
      </c>
      <c r="F96" s="109">
        <v>12.54</v>
      </c>
      <c r="G96" s="479"/>
      <c r="H96" s="78">
        <f>F96</f>
        <v>12.54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78"/>
      <c r="J97" s="23"/>
    </row>
    <row r="98" spans="1:10" ht="16" x14ac:dyDescent="0.2">
      <c r="A98" s="63"/>
      <c r="B98" s="257" t="s">
        <v>900</v>
      </c>
      <c r="C98" s="167" t="s">
        <v>901</v>
      </c>
      <c r="D98" s="66" t="s">
        <v>411</v>
      </c>
      <c r="E98" s="78">
        <v>200000</v>
      </c>
      <c r="F98" s="109">
        <v>10.07</v>
      </c>
      <c r="G98" s="479">
        <v>0.53</v>
      </c>
      <c r="H98" s="78">
        <f>SUM(G98,F98)</f>
        <v>10.6</v>
      </c>
      <c r="I98" s="144">
        <f>SUM(H99,H98)</f>
        <v>18.96</v>
      </c>
      <c r="J98" s="23"/>
    </row>
    <row r="99" spans="1:10" ht="16" x14ac:dyDescent="0.2">
      <c r="A99" s="63"/>
      <c r="B99" s="257" t="s">
        <v>900</v>
      </c>
      <c r="C99" s="167" t="s">
        <v>901</v>
      </c>
      <c r="D99" s="66" t="s">
        <v>413</v>
      </c>
      <c r="E99" s="78">
        <v>200000</v>
      </c>
      <c r="F99" s="109">
        <v>8.36</v>
      </c>
      <c r="G99" s="479"/>
      <c r="H99" s="78">
        <v>8.36</v>
      </c>
      <c r="I99" s="144"/>
      <c r="J99" s="23"/>
    </row>
    <row r="100" spans="1:10" ht="16" x14ac:dyDescent="0.2">
      <c r="A100" s="63"/>
      <c r="B100" s="257"/>
      <c r="C100" s="167"/>
      <c r="D100" s="66"/>
      <c r="E100" s="78"/>
      <c r="F100" s="78"/>
      <c r="G100" s="277"/>
      <c r="H100" s="78"/>
      <c r="I100" s="78"/>
      <c r="J100" s="23"/>
    </row>
    <row r="101" spans="1:10" ht="16" x14ac:dyDescent="0.2">
      <c r="A101" s="63"/>
      <c r="B101" s="257" t="s">
        <v>899</v>
      </c>
      <c r="C101" s="167" t="s">
        <v>844</v>
      </c>
      <c r="D101" s="66" t="s">
        <v>411</v>
      </c>
      <c r="E101" s="78">
        <v>10000</v>
      </c>
      <c r="F101" s="109"/>
      <c r="G101" s="144">
        <v>0.66</v>
      </c>
      <c r="H101" s="78">
        <v>0.66</v>
      </c>
      <c r="I101" s="144">
        <f>G101+F102</f>
        <v>1.08</v>
      </c>
      <c r="J101" s="23"/>
    </row>
    <row r="102" spans="1:10" ht="16" x14ac:dyDescent="0.2">
      <c r="A102" s="63"/>
      <c r="B102" s="257" t="s">
        <v>899</v>
      </c>
      <c r="C102" s="167" t="s">
        <v>844</v>
      </c>
      <c r="D102" s="66" t="s">
        <v>413</v>
      </c>
      <c r="E102" s="78">
        <v>10000</v>
      </c>
      <c r="F102" s="109">
        <v>0.42</v>
      </c>
      <c r="G102" s="479"/>
      <c r="H102" s="78">
        <v>0.42</v>
      </c>
      <c r="I102" s="144"/>
      <c r="J102" s="23"/>
    </row>
    <row r="103" spans="1:10" ht="16" x14ac:dyDescent="0.2">
      <c r="A103" s="63"/>
      <c r="B103" s="257"/>
      <c r="C103" s="167"/>
      <c r="D103" s="66"/>
      <c r="E103" s="79"/>
      <c r="F103" s="78"/>
      <c r="G103" s="277"/>
      <c r="H103" s="78"/>
      <c r="I103" s="78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411</v>
      </c>
      <c r="E104" s="79">
        <v>100000</v>
      </c>
      <c r="F104" s="254">
        <v>27.72</v>
      </c>
      <c r="G104" s="478">
        <v>3.08</v>
      </c>
      <c r="H104" s="78">
        <f>SUM(F104:G104)</f>
        <v>30.799999999999997</v>
      </c>
      <c r="I104" s="144">
        <f>SUM(H104:H108)</f>
        <v>43.15</v>
      </c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412</v>
      </c>
      <c r="E105" s="79">
        <v>10000</v>
      </c>
      <c r="F105" s="109">
        <v>3.42</v>
      </c>
      <c r="G105" s="479"/>
      <c r="H105" s="78">
        <f>F105</f>
        <v>3.42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413</v>
      </c>
      <c r="E106" s="79">
        <v>100000</v>
      </c>
      <c r="F106" s="109">
        <v>4.18</v>
      </c>
      <c r="G106" s="479"/>
      <c r="H106" s="78">
        <f>F106</f>
        <v>4.18</v>
      </c>
      <c r="I106" s="144"/>
      <c r="J106" s="23"/>
    </row>
    <row r="107" spans="1:10" ht="16" x14ac:dyDescent="0.2">
      <c r="A107" s="63"/>
      <c r="B107" s="75" t="s">
        <v>552</v>
      </c>
      <c r="C107" s="66" t="s">
        <v>64</v>
      </c>
      <c r="D107" s="66" t="s">
        <v>418</v>
      </c>
      <c r="E107" s="78">
        <v>100000</v>
      </c>
      <c r="F107" s="109">
        <v>4.4000000000000004</v>
      </c>
      <c r="G107" s="479"/>
      <c r="H107" s="78">
        <f>F107</f>
        <v>4.4000000000000004</v>
      </c>
      <c r="I107" s="144"/>
      <c r="J107" s="23"/>
    </row>
    <row r="108" spans="1:10" ht="16" x14ac:dyDescent="0.2">
      <c r="A108" s="63"/>
      <c r="B108" s="75" t="s">
        <v>552</v>
      </c>
      <c r="C108" s="66" t="s">
        <v>64</v>
      </c>
      <c r="D108" s="66" t="s">
        <v>414</v>
      </c>
      <c r="E108" s="79">
        <v>10000</v>
      </c>
      <c r="F108" s="109">
        <v>0.35</v>
      </c>
      <c r="G108" s="479"/>
      <c r="H108" s="78">
        <f>F108</f>
        <v>0.35</v>
      </c>
      <c r="I108" s="144"/>
      <c r="J108" s="23"/>
    </row>
    <row r="109" spans="1:10" ht="16" x14ac:dyDescent="0.2">
      <c r="A109" s="63"/>
      <c r="B109" s="75"/>
      <c r="C109" s="66"/>
      <c r="D109" s="66"/>
      <c r="E109" s="79"/>
      <c r="F109" s="78"/>
      <c r="G109" s="277"/>
      <c r="H109" s="78"/>
      <c r="I109" s="78"/>
      <c r="J109" s="23"/>
    </row>
    <row r="110" spans="1:10" ht="16" x14ac:dyDescent="0.2">
      <c r="A110" s="63"/>
      <c r="B110" s="75" t="s">
        <v>553</v>
      </c>
      <c r="C110" s="66" t="s">
        <v>218</v>
      </c>
      <c r="D110" s="66" t="s">
        <v>411</v>
      </c>
      <c r="E110" s="79">
        <v>10000</v>
      </c>
      <c r="F110" s="109">
        <v>0</v>
      </c>
      <c r="G110" s="479">
        <f>H110-F110</f>
        <v>5.0199999999999996</v>
      </c>
      <c r="H110" s="78">
        <v>5.0199999999999996</v>
      </c>
      <c r="I110" s="144">
        <f>H110</f>
        <v>5.0199999999999996</v>
      </c>
      <c r="J110" s="23"/>
    </row>
    <row r="111" spans="1:10" ht="16" x14ac:dyDescent="0.2">
      <c r="A111" s="63"/>
      <c r="B111" s="75"/>
      <c r="C111" s="66"/>
      <c r="D111" s="66"/>
      <c r="E111" s="79"/>
      <c r="F111" s="78"/>
      <c r="G111" s="277"/>
      <c r="H111" s="78"/>
      <c r="I111" s="78"/>
      <c r="J111" s="23"/>
    </row>
    <row r="112" spans="1:10" ht="16" x14ac:dyDescent="0.2">
      <c r="A112" s="63"/>
      <c r="B112" s="75" t="s">
        <v>422</v>
      </c>
      <c r="C112" s="66" t="s">
        <v>420</v>
      </c>
      <c r="D112" s="66" t="s">
        <v>411</v>
      </c>
      <c r="E112" s="79">
        <v>10000</v>
      </c>
      <c r="F112" s="109">
        <v>0</v>
      </c>
      <c r="G112" s="478">
        <v>5.0199999999999996</v>
      </c>
      <c r="H112" s="78">
        <f>SUM(F112:G112)</f>
        <v>5.0199999999999996</v>
      </c>
      <c r="I112" s="144">
        <f>SUM(H112:H113)</f>
        <v>7.1099999999999994</v>
      </c>
      <c r="J112" s="23"/>
    </row>
    <row r="113" spans="1:10" ht="16" x14ac:dyDescent="0.2">
      <c r="A113" s="75"/>
      <c r="B113" s="75" t="s">
        <v>422</v>
      </c>
      <c r="C113" s="66" t="s">
        <v>420</v>
      </c>
      <c r="D113" s="66" t="s">
        <v>413</v>
      </c>
      <c r="E113" s="79">
        <v>50000</v>
      </c>
      <c r="F113" s="109">
        <v>2.09</v>
      </c>
      <c r="G113" s="479"/>
      <c r="H113" s="78">
        <f>F113</f>
        <v>2.09</v>
      </c>
      <c r="I113" s="144"/>
      <c r="J113" s="23"/>
    </row>
    <row r="114" spans="1:10" ht="16" x14ac:dyDescent="0.2">
      <c r="A114" s="75"/>
      <c r="B114" s="75"/>
      <c r="C114" s="66"/>
      <c r="D114" s="66"/>
      <c r="E114" s="79"/>
      <c r="F114" s="78"/>
      <c r="G114" s="277"/>
      <c r="H114" s="78"/>
      <c r="I114" s="78"/>
      <c r="J114" s="23"/>
    </row>
    <row r="115" spans="1:10" ht="16" x14ac:dyDescent="0.2">
      <c r="A115" s="75"/>
      <c r="B115" s="75" t="s">
        <v>712</v>
      </c>
      <c r="C115" s="66" t="s">
        <v>706</v>
      </c>
      <c r="D115" s="66" t="s">
        <v>411</v>
      </c>
      <c r="E115" s="79">
        <v>10000</v>
      </c>
      <c r="F115" s="109">
        <v>0</v>
      </c>
      <c r="G115" s="479">
        <f>H115-F115</f>
        <v>0.91</v>
      </c>
      <c r="H115" s="78">
        <v>0.91</v>
      </c>
      <c r="I115" s="144">
        <f>SUM(H116,H115,)</f>
        <v>1.33</v>
      </c>
      <c r="J115" s="23"/>
    </row>
    <row r="116" spans="1:10" ht="16" x14ac:dyDescent="0.2">
      <c r="A116" s="75"/>
      <c r="B116" s="75" t="s">
        <v>978</v>
      </c>
      <c r="C116" s="66" t="s">
        <v>706</v>
      </c>
      <c r="D116" s="66" t="s">
        <v>413</v>
      </c>
      <c r="E116" s="79">
        <v>10000</v>
      </c>
      <c r="F116" s="109">
        <v>0.42</v>
      </c>
      <c r="G116" s="479">
        <v>0</v>
      </c>
      <c r="H116" s="78">
        <v>0.42</v>
      </c>
      <c r="I116" s="144"/>
      <c r="J116" s="23" t="s">
        <v>1157</v>
      </c>
    </row>
    <row r="117" spans="1:10" ht="16" x14ac:dyDescent="0.2">
      <c r="A117" s="75"/>
      <c r="B117" s="75"/>
      <c r="C117" s="66"/>
      <c r="D117" s="66"/>
      <c r="E117" s="79"/>
      <c r="F117" s="78"/>
      <c r="G117" s="277"/>
      <c r="H117" s="78"/>
      <c r="I117" s="78"/>
      <c r="J117" s="23"/>
    </row>
    <row r="118" spans="1:10" ht="16" x14ac:dyDescent="0.2">
      <c r="A118" s="63"/>
      <c r="B118" s="75" t="s">
        <v>423</v>
      </c>
      <c r="C118" s="66" t="s">
        <v>421</v>
      </c>
      <c r="D118" s="66" t="s">
        <v>411</v>
      </c>
      <c r="E118" s="79">
        <v>300000</v>
      </c>
      <c r="F118" s="109">
        <v>19.14</v>
      </c>
      <c r="G118" s="479">
        <v>0.66</v>
      </c>
      <c r="H118" s="78">
        <f>F118+G118</f>
        <v>19.8</v>
      </c>
      <c r="I118" s="144">
        <f>SUM(H118:H120)</f>
        <v>28.18</v>
      </c>
      <c r="J118" s="23"/>
    </row>
    <row r="119" spans="1:10" ht="16" x14ac:dyDescent="0.2">
      <c r="A119" s="63"/>
      <c r="B119" s="75" t="s">
        <v>423</v>
      </c>
      <c r="C119" s="66" t="s">
        <v>421</v>
      </c>
      <c r="D119" s="66" t="s">
        <v>417</v>
      </c>
      <c r="E119" s="79">
        <v>50000</v>
      </c>
      <c r="F119" s="109">
        <v>4.2</v>
      </c>
      <c r="G119" s="479"/>
      <c r="H119" s="78">
        <v>4.2</v>
      </c>
      <c r="I119" s="144"/>
      <c r="J119" s="23"/>
    </row>
    <row r="120" spans="1:10" ht="16" x14ac:dyDescent="0.2">
      <c r="A120" s="63"/>
      <c r="B120" s="75" t="s">
        <v>423</v>
      </c>
      <c r="C120" s="66" t="s">
        <v>421</v>
      </c>
      <c r="D120" s="66" t="s">
        <v>413</v>
      </c>
      <c r="E120" s="79">
        <v>100000</v>
      </c>
      <c r="F120" s="109">
        <v>4.18</v>
      </c>
      <c r="G120" s="479"/>
      <c r="H120" s="78">
        <f>F120</f>
        <v>4.18</v>
      </c>
      <c r="I120" s="144"/>
      <c r="J120" s="23" t="s">
        <v>1130</v>
      </c>
    </row>
    <row r="121" spans="1:10" ht="16" x14ac:dyDescent="0.2">
      <c r="A121" s="63"/>
      <c r="B121" s="75"/>
      <c r="C121" s="66"/>
      <c r="D121" s="66"/>
      <c r="E121" s="79"/>
      <c r="F121" s="78"/>
      <c r="G121" s="277"/>
      <c r="H121" s="78"/>
      <c r="I121" s="78"/>
      <c r="J121" s="23"/>
    </row>
    <row r="122" spans="1:10" ht="16" x14ac:dyDescent="0.2">
      <c r="A122" s="63"/>
      <c r="B122" s="75" t="s">
        <v>907</v>
      </c>
      <c r="C122" s="66" t="s">
        <v>908</v>
      </c>
      <c r="D122" s="66" t="s">
        <v>411</v>
      </c>
      <c r="E122" s="79">
        <v>10000</v>
      </c>
      <c r="F122" s="109"/>
      <c r="G122" s="479">
        <v>5.0199999999999996</v>
      </c>
      <c r="H122" s="78">
        <v>5.0199999999999996</v>
      </c>
      <c r="I122" s="144">
        <v>5.0199999999999996</v>
      </c>
      <c r="J122" s="23"/>
    </row>
    <row r="123" spans="1:10" ht="16" x14ac:dyDescent="0.2">
      <c r="A123" s="63"/>
      <c r="B123" s="75"/>
      <c r="C123" s="66"/>
      <c r="D123" s="66"/>
      <c r="E123" s="79"/>
      <c r="F123" s="78"/>
      <c r="G123" s="277"/>
      <c r="H123" s="78"/>
      <c r="I123" s="78"/>
      <c r="J123" s="23"/>
    </row>
    <row r="124" spans="1:10" ht="16" x14ac:dyDescent="0.2">
      <c r="A124" s="75"/>
      <c r="B124" s="75" t="s">
        <v>794</v>
      </c>
      <c r="C124" s="66" t="s">
        <v>791</v>
      </c>
      <c r="D124" s="66" t="s">
        <v>411</v>
      </c>
      <c r="E124" s="78">
        <v>10000</v>
      </c>
      <c r="F124" s="109">
        <v>0</v>
      </c>
      <c r="G124" s="479">
        <v>1.26</v>
      </c>
      <c r="H124" s="78">
        <f>F124+G124</f>
        <v>1.26</v>
      </c>
      <c r="I124" s="144">
        <f>H124</f>
        <v>1.26</v>
      </c>
      <c r="J124" s="23"/>
    </row>
    <row r="125" spans="1:10" ht="16" x14ac:dyDescent="0.2">
      <c r="A125" s="63"/>
      <c r="B125" s="75"/>
      <c r="C125" s="66"/>
      <c r="D125" s="66"/>
      <c r="E125" s="79"/>
      <c r="F125" s="78"/>
      <c r="G125" s="277"/>
      <c r="H125" s="78"/>
      <c r="I125" s="78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411</v>
      </c>
      <c r="E126" s="78">
        <v>10000</v>
      </c>
      <c r="F126" s="109">
        <v>0</v>
      </c>
      <c r="G126" s="479">
        <v>0.91</v>
      </c>
      <c r="H126" s="78">
        <f>SUM(F126:G126)</f>
        <v>0.91</v>
      </c>
      <c r="I126" s="144">
        <f>SUM(H126:H129)</f>
        <v>5.0999999999999996</v>
      </c>
      <c r="J126" s="23"/>
    </row>
    <row r="127" spans="1:10" ht="16" x14ac:dyDescent="0.2">
      <c r="A127" s="63"/>
      <c r="B127" s="75" t="s">
        <v>766</v>
      </c>
      <c r="C127" s="66" t="s">
        <v>765</v>
      </c>
      <c r="D127" s="66" t="s">
        <v>412</v>
      </c>
      <c r="E127" s="78">
        <v>10000</v>
      </c>
      <c r="F127" s="109">
        <v>3.42</v>
      </c>
      <c r="G127" s="479"/>
      <c r="H127" s="78">
        <f>F127</f>
        <v>3.42</v>
      </c>
      <c r="I127" s="144"/>
      <c r="J127" s="23"/>
    </row>
    <row r="128" spans="1:10" ht="16" x14ac:dyDescent="0.2">
      <c r="A128" s="63"/>
      <c r="B128" s="75" t="s">
        <v>766</v>
      </c>
      <c r="C128" s="66" t="s">
        <v>765</v>
      </c>
      <c r="D128" s="66" t="s">
        <v>413</v>
      </c>
      <c r="E128" s="78">
        <v>10000</v>
      </c>
      <c r="F128" s="109">
        <v>0.42</v>
      </c>
      <c r="G128" s="479"/>
      <c r="H128" s="78">
        <f>F128</f>
        <v>0.42</v>
      </c>
      <c r="I128" s="144"/>
      <c r="J128" s="23"/>
    </row>
    <row r="129" spans="1:10" ht="16" x14ac:dyDescent="0.2">
      <c r="A129" s="63"/>
      <c r="B129" s="75" t="s">
        <v>766</v>
      </c>
      <c r="C129" s="66" t="s">
        <v>765</v>
      </c>
      <c r="D129" s="66" t="s">
        <v>414</v>
      </c>
      <c r="E129" s="78">
        <v>10000</v>
      </c>
      <c r="F129" s="109">
        <v>0.35</v>
      </c>
      <c r="G129" s="479"/>
      <c r="H129" s="78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9"/>
      <c r="I130" s="78"/>
      <c r="J130" s="23"/>
    </row>
    <row r="131" spans="1:10" ht="16" x14ac:dyDescent="0.2">
      <c r="A131" s="63"/>
      <c r="B131" s="75" t="s">
        <v>943</v>
      </c>
      <c r="C131" s="66" t="s">
        <v>944</v>
      </c>
      <c r="D131" s="66" t="s">
        <v>411</v>
      </c>
      <c r="E131" s="79">
        <v>10000</v>
      </c>
      <c r="F131" s="109">
        <v>0</v>
      </c>
      <c r="G131" s="479">
        <v>0.53</v>
      </c>
      <c r="H131" s="79">
        <v>0.53</v>
      </c>
      <c r="I131" s="144">
        <f>SUM(H132,H131)</f>
        <v>0.95</v>
      </c>
      <c r="J131" s="23"/>
    </row>
    <row r="132" spans="1:10" ht="16" x14ac:dyDescent="0.2">
      <c r="A132" s="63"/>
      <c r="B132" s="75" t="s">
        <v>943</v>
      </c>
      <c r="C132" s="66" t="s">
        <v>944</v>
      </c>
      <c r="D132" s="66" t="s">
        <v>413</v>
      </c>
      <c r="E132" s="79">
        <v>10000</v>
      </c>
      <c r="F132" s="109">
        <v>0.42</v>
      </c>
      <c r="G132" s="479">
        <v>0</v>
      </c>
      <c r="H132" s="79">
        <v>0.42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8"/>
      <c r="I133" s="78"/>
      <c r="J133" s="23"/>
    </row>
    <row r="134" spans="1:10" ht="16" x14ac:dyDescent="0.2">
      <c r="A134" s="63"/>
      <c r="B134" s="75" t="s">
        <v>1175</v>
      </c>
      <c r="C134" s="66" t="s">
        <v>1176</v>
      </c>
      <c r="D134" s="66" t="s">
        <v>411</v>
      </c>
      <c r="E134" s="79">
        <v>20000</v>
      </c>
      <c r="F134" s="109">
        <v>0.53</v>
      </c>
      <c r="G134" s="479">
        <v>0.53</v>
      </c>
      <c r="H134" s="79">
        <v>1.06</v>
      </c>
      <c r="I134" s="144">
        <f>SUM(H134:H135)</f>
        <v>1.9</v>
      </c>
      <c r="J134" s="23"/>
    </row>
    <row r="135" spans="1:10" ht="16" x14ac:dyDescent="0.2">
      <c r="A135" s="63"/>
      <c r="B135" s="75" t="s">
        <v>1175</v>
      </c>
      <c r="C135" s="66" t="s">
        <v>1176</v>
      </c>
      <c r="D135" s="66" t="s">
        <v>413</v>
      </c>
      <c r="E135" s="79">
        <v>20000</v>
      </c>
      <c r="F135" s="109">
        <v>0.84</v>
      </c>
      <c r="G135" s="479"/>
      <c r="H135" s="79">
        <v>0.84</v>
      </c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78"/>
      <c r="J136" s="23"/>
    </row>
    <row r="137" spans="1:10" ht="16" x14ac:dyDescent="0.2">
      <c r="A137" s="63"/>
      <c r="B137" s="75" t="s">
        <v>555</v>
      </c>
      <c r="C137" s="66" t="s">
        <v>57</v>
      </c>
      <c r="D137" s="66" t="s">
        <v>411</v>
      </c>
      <c r="E137" s="78">
        <v>40000</v>
      </c>
      <c r="F137" s="109">
        <f>H137-G137</f>
        <v>15.059999999999999</v>
      </c>
      <c r="G137" s="479">
        <v>5.0199999999999996</v>
      </c>
      <c r="H137" s="78">
        <v>20.079999999999998</v>
      </c>
      <c r="I137" s="144">
        <f>SUM(H137:H142)</f>
        <v>44.470000000000006</v>
      </c>
      <c r="J137" s="23"/>
    </row>
    <row r="138" spans="1:10" ht="16" x14ac:dyDescent="0.2">
      <c r="A138" s="63"/>
      <c r="B138" s="75" t="s">
        <v>555</v>
      </c>
      <c r="C138" s="66" t="s">
        <v>57</v>
      </c>
      <c r="D138" s="66" t="s">
        <v>417</v>
      </c>
      <c r="E138" s="79">
        <v>10000</v>
      </c>
      <c r="F138" s="109">
        <v>19.760000000000002</v>
      </c>
      <c r="G138" s="479"/>
      <c r="H138" s="79">
        <f>F138</f>
        <v>19.760000000000002</v>
      </c>
      <c r="I138" s="144"/>
      <c r="J138" s="23"/>
    </row>
    <row r="139" spans="1:10" ht="16" x14ac:dyDescent="0.2">
      <c r="A139" s="63"/>
      <c r="B139" s="75" t="s">
        <v>555</v>
      </c>
      <c r="C139" s="66" t="s">
        <v>57</v>
      </c>
      <c r="D139" s="66" t="s">
        <v>412</v>
      </c>
      <c r="E139" s="79">
        <v>10000</v>
      </c>
      <c r="F139" s="109">
        <v>3.42</v>
      </c>
      <c r="G139" s="479"/>
      <c r="H139" s="79">
        <f>F139</f>
        <v>3.42</v>
      </c>
      <c r="I139" s="144"/>
      <c r="J139" s="23"/>
    </row>
    <row r="140" spans="1:10" ht="16" x14ac:dyDescent="0.2">
      <c r="A140" s="63"/>
      <c r="B140" s="75" t="s">
        <v>555</v>
      </c>
      <c r="C140" s="66" t="s">
        <v>57</v>
      </c>
      <c r="D140" s="66" t="s">
        <v>413</v>
      </c>
      <c r="E140" s="79">
        <v>10000</v>
      </c>
      <c r="F140" s="109">
        <v>0.42</v>
      </c>
      <c r="G140" s="479"/>
      <c r="H140" s="79">
        <f>F140</f>
        <v>0.42</v>
      </c>
      <c r="I140" s="144"/>
      <c r="J140" s="23"/>
    </row>
    <row r="141" spans="1:10" ht="16" x14ac:dyDescent="0.2">
      <c r="A141" s="63"/>
      <c r="B141" s="75" t="s">
        <v>555</v>
      </c>
      <c r="C141" s="66" t="s">
        <v>57</v>
      </c>
      <c r="D141" s="66" t="s">
        <v>418</v>
      </c>
      <c r="E141" s="79">
        <v>10000</v>
      </c>
      <c r="F141" s="109">
        <v>0.44</v>
      </c>
      <c r="G141" s="479"/>
      <c r="H141" s="79">
        <f>F141</f>
        <v>0.44</v>
      </c>
      <c r="I141" s="144"/>
      <c r="J141" s="23"/>
    </row>
    <row r="142" spans="1:10" ht="16" x14ac:dyDescent="0.2">
      <c r="A142" s="63"/>
      <c r="B142" s="75" t="s">
        <v>555</v>
      </c>
      <c r="C142" s="66" t="s">
        <v>57</v>
      </c>
      <c r="D142" s="66" t="s">
        <v>414</v>
      </c>
      <c r="E142" s="79">
        <v>10000</v>
      </c>
      <c r="F142" s="109">
        <v>0.35</v>
      </c>
      <c r="G142" s="479"/>
      <c r="H142" s="79">
        <f>F142</f>
        <v>0.35</v>
      </c>
      <c r="I142" s="144"/>
      <c r="J142" s="23"/>
    </row>
    <row r="143" spans="1:10" ht="16" x14ac:dyDescent="0.2">
      <c r="A143" s="63"/>
      <c r="B143" s="75"/>
      <c r="C143" s="66"/>
      <c r="D143" s="66"/>
      <c r="E143" s="79"/>
      <c r="F143" s="78"/>
      <c r="G143" s="277"/>
      <c r="H143" s="78"/>
      <c r="I143" s="78"/>
      <c r="J143" s="23"/>
    </row>
    <row r="144" spans="1:10" ht="16" x14ac:dyDescent="0.2">
      <c r="A144" s="63"/>
      <c r="B144" s="75" t="s">
        <v>1178</v>
      </c>
      <c r="C144" s="66" t="s">
        <v>1179</v>
      </c>
      <c r="D144" s="66" t="s">
        <v>411</v>
      </c>
      <c r="E144" s="79">
        <v>10000</v>
      </c>
      <c r="F144" s="109">
        <v>0</v>
      </c>
      <c r="G144" s="479">
        <v>0.46</v>
      </c>
      <c r="H144" s="78">
        <v>0.46</v>
      </c>
      <c r="I144" s="144">
        <v>0.46</v>
      </c>
      <c r="J144" s="23"/>
    </row>
    <row r="145" spans="1:10" ht="16" x14ac:dyDescent="0.2">
      <c r="A145" s="63"/>
      <c r="B145" s="75"/>
      <c r="C145" s="66"/>
      <c r="D145" s="66"/>
      <c r="E145" s="79"/>
      <c r="F145" s="78"/>
      <c r="G145" s="277"/>
      <c r="H145" s="78"/>
      <c r="I145" s="78"/>
      <c r="J145" s="23"/>
    </row>
    <row r="146" spans="1:10" ht="16" x14ac:dyDescent="0.2">
      <c r="A146" s="63"/>
      <c r="B146" s="75" t="s">
        <v>946</v>
      </c>
      <c r="C146" s="66" t="s">
        <v>947</v>
      </c>
      <c r="D146" s="66" t="s">
        <v>411</v>
      </c>
      <c r="E146" s="79">
        <v>150000</v>
      </c>
      <c r="F146" s="109">
        <v>7.42</v>
      </c>
      <c r="G146" s="479">
        <v>0.53</v>
      </c>
      <c r="H146" s="79">
        <f>F146+G146</f>
        <v>7.95</v>
      </c>
      <c r="I146" s="144">
        <f>H146+H147</f>
        <v>14.219999999999999</v>
      </c>
      <c r="J146" s="23"/>
    </row>
    <row r="147" spans="1:10" ht="16" x14ac:dyDescent="0.2">
      <c r="A147" s="63"/>
      <c r="B147" s="75" t="s">
        <v>946</v>
      </c>
      <c r="C147" s="66" t="s">
        <v>947</v>
      </c>
      <c r="D147" s="66" t="s">
        <v>413</v>
      </c>
      <c r="E147" s="79">
        <v>150000</v>
      </c>
      <c r="F147" s="109">
        <v>6.27</v>
      </c>
      <c r="G147" s="479"/>
      <c r="H147" s="79">
        <v>6.27</v>
      </c>
      <c r="I147" s="144"/>
      <c r="J147" s="23"/>
    </row>
    <row r="148" spans="1:10" ht="16" x14ac:dyDescent="0.2">
      <c r="A148" s="63"/>
      <c r="B148" s="75"/>
      <c r="C148" s="66"/>
      <c r="D148" s="66"/>
      <c r="E148" s="79"/>
      <c r="F148" s="78"/>
      <c r="G148" s="277"/>
      <c r="H148" s="79"/>
      <c r="I148" s="78"/>
      <c r="J148" s="23"/>
    </row>
    <row r="149" spans="1:10" ht="16" x14ac:dyDescent="0.2">
      <c r="A149" s="63"/>
      <c r="B149" s="75" t="s">
        <v>558</v>
      </c>
      <c r="C149" s="66" t="s">
        <v>219</v>
      </c>
      <c r="D149" s="66" t="s">
        <v>411</v>
      </c>
      <c r="E149" s="78">
        <v>50000</v>
      </c>
      <c r="F149" s="109">
        <f>H149-G149</f>
        <v>2.6399999999999997</v>
      </c>
      <c r="G149" s="479">
        <v>0.66</v>
      </c>
      <c r="H149" s="78">
        <v>3.3</v>
      </c>
      <c r="I149" s="192">
        <f>SUM(H149:H150)</f>
        <v>7.8999999999999995</v>
      </c>
      <c r="J149" s="23"/>
    </row>
    <row r="150" spans="1:10" ht="16" x14ac:dyDescent="0.2">
      <c r="A150" s="63"/>
      <c r="B150" s="75" t="s">
        <v>558</v>
      </c>
      <c r="C150" s="66" t="s">
        <v>219</v>
      </c>
      <c r="D150" s="66" t="s">
        <v>413</v>
      </c>
      <c r="E150" s="79">
        <v>110000</v>
      </c>
      <c r="F150" s="109">
        <v>4.5999999999999996</v>
      </c>
      <c r="G150" s="479"/>
      <c r="H150" s="79">
        <f>F150</f>
        <v>4.5999999999999996</v>
      </c>
      <c r="I150" s="144"/>
      <c r="J150" s="23"/>
    </row>
    <row r="151" spans="1:10" ht="16" x14ac:dyDescent="0.2">
      <c r="A151" s="63"/>
      <c r="B151" s="75"/>
      <c r="C151" s="66"/>
      <c r="D151" s="66"/>
      <c r="E151" s="79"/>
      <c r="F151" s="78"/>
      <c r="G151" s="277"/>
      <c r="H151" s="79"/>
      <c r="I151" s="78"/>
      <c r="J151" s="23"/>
    </row>
    <row r="152" spans="1:10" ht="16" x14ac:dyDescent="0.2">
      <c r="A152" s="63"/>
      <c r="B152" s="75" t="s">
        <v>909</v>
      </c>
      <c r="C152" s="66" t="s">
        <v>910</v>
      </c>
      <c r="D152" s="66" t="s">
        <v>411</v>
      </c>
      <c r="E152" s="79">
        <v>10000</v>
      </c>
      <c r="F152" s="109">
        <v>0</v>
      </c>
      <c r="G152" s="479">
        <v>0.91</v>
      </c>
      <c r="H152" s="79">
        <v>0.91</v>
      </c>
      <c r="I152" s="144">
        <v>0.91</v>
      </c>
      <c r="J152" s="23"/>
    </row>
    <row r="153" spans="1:10" ht="16" x14ac:dyDescent="0.2">
      <c r="A153" s="63"/>
      <c r="B153" s="75"/>
      <c r="C153" s="66"/>
      <c r="D153" s="66"/>
      <c r="E153" s="78"/>
      <c r="F153" s="78"/>
      <c r="G153" s="277"/>
      <c r="H153" s="79"/>
      <c r="I153" s="78"/>
      <c r="J153" s="23"/>
    </row>
    <row r="154" spans="1:10" ht="16" x14ac:dyDescent="0.2">
      <c r="A154" s="63"/>
      <c r="B154" s="175" t="s">
        <v>651</v>
      </c>
      <c r="C154" s="66" t="s">
        <v>650</v>
      </c>
      <c r="D154" s="66" t="s">
        <v>411</v>
      </c>
      <c r="E154" s="78">
        <v>250000</v>
      </c>
      <c r="F154" s="109">
        <v>30.24</v>
      </c>
      <c r="G154" s="479">
        <v>1.26</v>
      </c>
      <c r="H154" s="78">
        <f>SUM(G154,F154)</f>
        <v>31.5</v>
      </c>
      <c r="I154" s="144">
        <f>SUM(H154:H157)</f>
        <v>45.720000000000006</v>
      </c>
      <c r="J154" s="23"/>
    </row>
    <row r="155" spans="1:10" ht="16" x14ac:dyDescent="0.2">
      <c r="A155" s="63"/>
      <c r="B155" s="175" t="s">
        <v>651</v>
      </c>
      <c r="C155" s="66" t="s">
        <v>650</v>
      </c>
      <c r="D155" s="66" t="s">
        <v>412</v>
      </c>
      <c r="E155" s="78">
        <v>10000</v>
      </c>
      <c r="F155" s="109">
        <v>3.42</v>
      </c>
      <c r="G155" s="479"/>
      <c r="H155" s="79">
        <f>F155</f>
        <v>3.42</v>
      </c>
      <c r="I155" s="144"/>
      <c r="J155" s="23"/>
    </row>
    <row r="156" spans="1:10" ht="16" x14ac:dyDescent="0.2">
      <c r="A156" s="63"/>
      <c r="B156" s="175" t="s">
        <v>651</v>
      </c>
      <c r="C156" s="66" t="s">
        <v>650</v>
      </c>
      <c r="D156" s="66" t="s">
        <v>413</v>
      </c>
      <c r="E156" s="78">
        <v>240000</v>
      </c>
      <c r="F156" s="109">
        <v>10.45</v>
      </c>
      <c r="G156" s="479"/>
      <c r="H156" s="79">
        <f>F156</f>
        <v>10.45</v>
      </c>
      <c r="I156" s="144"/>
      <c r="J156" s="23"/>
    </row>
    <row r="157" spans="1:10" ht="16" x14ac:dyDescent="0.2">
      <c r="A157" s="63"/>
      <c r="B157" s="175" t="s">
        <v>651</v>
      </c>
      <c r="C157" s="66" t="s">
        <v>650</v>
      </c>
      <c r="D157" s="66" t="s">
        <v>414</v>
      </c>
      <c r="E157" s="78">
        <v>10000</v>
      </c>
      <c r="F157" s="109">
        <v>0.35</v>
      </c>
      <c r="G157" s="479"/>
      <c r="H157" s="79">
        <f>F157</f>
        <v>0.35</v>
      </c>
      <c r="I157" s="144"/>
      <c r="J157" s="23"/>
    </row>
    <row r="158" spans="1:10" ht="16" x14ac:dyDescent="0.2">
      <c r="A158" s="63"/>
      <c r="B158" s="75"/>
      <c r="C158" s="66"/>
      <c r="D158" s="66"/>
      <c r="E158" s="78"/>
      <c r="F158" s="78"/>
      <c r="G158" s="277"/>
      <c r="H158" s="79"/>
      <c r="I158" s="78"/>
      <c r="J158" s="23"/>
    </row>
    <row r="159" spans="1:10" ht="16" x14ac:dyDescent="0.2">
      <c r="A159" s="63"/>
      <c r="B159" s="75" t="s">
        <v>836</v>
      </c>
      <c r="C159" s="66" t="s">
        <v>837</v>
      </c>
      <c r="D159" s="66" t="s">
        <v>411</v>
      </c>
      <c r="E159" s="78">
        <v>200000</v>
      </c>
      <c r="F159" s="109">
        <v>12.54</v>
      </c>
      <c r="G159" s="479">
        <v>0.66</v>
      </c>
      <c r="H159" s="79">
        <f>SUM(F159,G159)</f>
        <v>13.2</v>
      </c>
      <c r="I159" s="144">
        <f>SUM(H159,H160)</f>
        <v>21.56</v>
      </c>
      <c r="J159" s="23"/>
    </row>
    <row r="160" spans="1:10" ht="16" x14ac:dyDescent="0.2">
      <c r="A160" s="63"/>
      <c r="B160" s="75" t="s">
        <v>836</v>
      </c>
      <c r="C160" s="66" t="s">
        <v>837</v>
      </c>
      <c r="D160" s="66" t="s">
        <v>413</v>
      </c>
      <c r="E160" s="78">
        <v>200000</v>
      </c>
      <c r="F160" s="109">
        <v>8.36</v>
      </c>
      <c r="G160" s="479"/>
      <c r="H160" s="79">
        <v>8.36</v>
      </c>
      <c r="I160" s="144"/>
      <c r="J160" s="23"/>
    </row>
    <row r="161" spans="1:10" ht="16" x14ac:dyDescent="0.2">
      <c r="A161" s="63"/>
      <c r="B161" s="75"/>
      <c r="C161" s="66"/>
      <c r="D161" s="66"/>
      <c r="E161" s="79"/>
      <c r="F161" s="78"/>
      <c r="G161" s="277"/>
      <c r="H161" s="79"/>
      <c r="I161" s="78"/>
      <c r="J161" s="23"/>
    </row>
    <row r="162" spans="1:10" ht="16" x14ac:dyDescent="0.2">
      <c r="A162" s="63"/>
      <c r="B162" s="75" t="s">
        <v>561</v>
      </c>
      <c r="C162" s="66" t="s">
        <v>1039</v>
      </c>
      <c r="D162" s="66" t="s">
        <v>411</v>
      </c>
      <c r="E162" s="79">
        <v>10000</v>
      </c>
      <c r="F162" s="109">
        <v>0</v>
      </c>
      <c r="G162" s="479">
        <f>H162-F162</f>
        <v>0.91</v>
      </c>
      <c r="H162" s="79">
        <v>0.91</v>
      </c>
      <c r="I162" s="144">
        <f>SUM(H162:H163)</f>
        <v>1.33</v>
      </c>
      <c r="J162" s="23"/>
    </row>
    <row r="163" spans="1:10" ht="16" x14ac:dyDescent="0.2">
      <c r="A163" s="63"/>
      <c r="B163" s="75" t="s">
        <v>561</v>
      </c>
      <c r="C163" s="66" t="s">
        <v>1039</v>
      </c>
      <c r="D163" s="66" t="s">
        <v>413</v>
      </c>
      <c r="E163" s="78">
        <v>10000</v>
      </c>
      <c r="F163" s="109">
        <v>0.42</v>
      </c>
      <c r="G163" s="479"/>
      <c r="H163" s="78">
        <f>F163</f>
        <v>0.42</v>
      </c>
      <c r="I163" s="144"/>
      <c r="J163" s="23"/>
    </row>
    <row r="164" spans="1:10" ht="16" x14ac:dyDescent="0.2">
      <c r="A164" s="63"/>
      <c r="B164" s="75"/>
      <c r="C164" s="66"/>
      <c r="D164" s="66"/>
      <c r="E164" s="78"/>
      <c r="F164" s="78"/>
      <c r="G164" s="277"/>
      <c r="H164" s="78"/>
      <c r="I164" s="78"/>
      <c r="J164" s="23"/>
    </row>
    <row r="165" spans="1:10" ht="16" x14ac:dyDescent="0.2">
      <c r="A165" s="63"/>
      <c r="B165" s="75" t="s">
        <v>871</v>
      </c>
      <c r="C165" s="66" t="s">
        <v>870</v>
      </c>
      <c r="D165" s="66" t="s">
        <v>411</v>
      </c>
      <c r="E165" s="79">
        <v>10000</v>
      </c>
      <c r="F165" s="109">
        <v>0</v>
      </c>
      <c r="G165" s="479">
        <v>0.53</v>
      </c>
      <c r="H165" s="78">
        <v>0.53</v>
      </c>
      <c r="I165" s="144">
        <f>SUM(H165:H166)</f>
        <v>1.37</v>
      </c>
      <c r="J165" s="23"/>
    </row>
    <row r="166" spans="1:10" ht="16" x14ac:dyDescent="0.2">
      <c r="A166" s="63"/>
      <c r="B166" s="75" t="s">
        <v>871</v>
      </c>
      <c r="C166" s="66" t="s">
        <v>870</v>
      </c>
      <c r="D166" s="66" t="s">
        <v>413</v>
      </c>
      <c r="E166" s="78">
        <v>20000</v>
      </c>
      <c r="F166" s="109">
        <v>0.84</v>
      </c>
      <c r="G166" s="479"/>
      <c r="H166" s="78">
        <v>0.84</v>
      </c>
      <c r="I166" s="144"/>
      <c r="J166" s="23"/>
    </row>
    <row r="167" spans="1:10" ht="16" x14ac:dyDescent="0.2">
      <c r="A167" s="63"/>
      <c r="B167" s="75"/>
      <c r="C167" s="66"/>
      <c r="D167" s="66"/>
      <c r="E167" s="78"/>
      <c r="F167" s="78"/>
      <c r="G167" s="277"/>
      <c r="H167" s="78"/>
      <c r="I167" s="78"/>
      <c r="J167" s="23"/>
    </row>
    <row r="168" spans="1:10" ht="16" x14ac:dyDescent="0.2">
      <c r="A168" s="63"/>
      <c r="B168" s="75" t="s">
        <v>1110</v>
      </c>
      <c r="C168" s="66" t="s">
        <v>1111</v>
      </c>
      <c r="D168" s="66" t="s">
        <v>411</v>
      </c>
      <c r="E168" s="575">
        <v>10000</v>
      </c>
      <c r="F168" s="109">
        <v>0</v>
      </c>
      <c r="G168" s="479">
        <v>0.66</v>
      </c>
      <c r="H168" s="78">
        <v>0.66</v>
      </c>
      <c r="I168" s="144">
        <v>0.66</v>
      </c>
      <c r="J168" s="23"/>
    </row>
    <row r="169" spans="1:10" ht="16" x14ac:dyDescent="0.2">
      <c r="A169" s="63"/>
      <c r="B169" s="75"/>
      <c r="C169" s="66"/>
      <c r="D169" s="66"/>
      <c r="E169" s="575"/>
      <c r="F169" s="78"/>
      <c r="G169" s="277"/>
      <c r="H169" s="78"/>
      <c r="I169" s="78"/>
      <c r="J169" s="23"/>
    </row>
    <row r="170" spans="1:10" ht="16" x14ac:dyDescent="0.2">
      <c r="A170" s="63"/>
      <c r="B170" s="75" t="s">
        <v>1180</v>
      </c>
      <c r="C170" s="66" t="s">
        <v>1181</v>
      </c>
      <c r="D170" s="66" t="s">
        <v>411</v>
      </c>
      <c r="E170" s="575">
        <v>10000</v>
      </c>
      <c r="F170" s="109">
        <v>0</v>
      </c>
      <c r="G170" s="479">
        <v>0.46</v>
      </c>
      <c r="H170" s="78">
        <v>0.46</v>
      </c>
      <c r="I170" s="144">
        <v>0.46</v>
      </c>
      <c r="J170" s="23"/>
    </row>
    <row r="171" spans="1:10" ht="16" x14ac:dyDescent="0.2">
      <c r="A171" s="63"/>
      <c r="B171" s="75"/>
      <c r="C171" s="66"/>
      <c r="D171" s="66"/>
      <c r="E171" s="78"/>
      <c r="F171" s="78"/>
      <c r="G171" s="277"/>
      <c r="H171" s="78"/>
      <c r="I171" s="78"/>
      <c r="J171" s="23"/>
    </row>
    <row r="172" spans="1:10" ht="16" x14ac:dyDescent="0.2">
      <c r="A172" s="63"/>
      <c r="B172" s="75" t="s">
        <v>562</v>
      </c>
      <c r="C172" s="66" t="s">
        <v>233</v>
      </c>
      <c r="D172" s="66" t="s">
        <v>411</v>
      </c>
      <c r="E172" s="78">
        <v>10000</v>
      </c>
      <c r="F172" s="109">
        <v>0</v>
      </c>
      <c r="G172" s="479">
        <f>H172-F172</f>
        <v>5.0199999999999996</v>
      </c>
      <c r="H172" s="78">
        <v>5.0199999999999996</v>
      </c>
      <c r="I172" s="144">
        <f>SUM(H172:H175)</f>
        <v>12.969999999999999</v>
      </c>
      <c r="J172" s="211"/>
    </row>
    <row r="173" spans="1:10" ht="16" x14ac:dyDescent="0.2">
      <c r="A173" s="63"/>
      <c r="B173" s="75" t="s">
        <v>562</v>
      </c>
      <c r="C173" s="66" t="s">
        <v>233</v>
      </c>
      <c r="D173" s="66" t="s">
        <v>412</v>
      </c>
      <c r="E173" s="79">
        <v>10000</v>
      </c>
      <c r="F173" s="109">
        <v>3.42</v>
      </c>
      <c r="G173" s="479"/>
      <c r="H173" s="79">
        <f>F173</f>
        <v>3.42</v>
      </c>
      <c r="I173" s="144"/>
      <c r="J173" s="23"/>
    </row>
    <row r="174" spans="1:10" ht="16" x14ac:dyDescent="0.2">
      <c r="A174" s="63"/>
      <c r="B174" s="75" t="s">
        <v>562</v>
      </c>
      <c r="C174" s="66" t="s">
        <v>233</v>
      </c>
      <c r="D174" s="66" t="s">
        <v>413</v>
      </c>
      <c r="E174" s="79">
        <v>100000</v>
      </c>
      <c r="F174" s="109">
        <v>4.18</v>
      </c>
      <c r="G174" s="479"/>
      <c r="H174" s="79">
        <f>F174</f>
        <v>4.18</v>
      </c>
      <c r="I174" s="144"/>
      <c r="J174" s="23"/>
    </row>
    <row r="175" spans="1:10" ht="16" x14ac:dyDescent="0.2">
      <c r="A175" s="63"/>
      <c r="B175" s="75" t="s">
        <v>562</v>
      </c>
      <c r="C175" s="66" t="s">
        <v>233</v>
      </c>
      <c r="D175" s="66" t="s">
        <v>414</v>
      </c>
      <c r="E175" s="79">
        <v>10000</v>
      </c>
      <c r="F175" s="109">
        <v>0.35</v>
      </c>
      <c r="G175" s="479"/>
      <c r="H175" s="79">
        <f>F175</f>
        <v>0.35</v>
      </c>
      <c r="I175" s="144"/>
      <c r="J175" s="23"/>
    </row>
    <row r="176" spans="1:10" ht="16" x14ac:dyDescent="0.2">
      <c r="A176" s="63"/>
      <c r="B176" s="75"/>
      <c r="C176" s="66"/>
      <c r="D176" s="66"/>
      <c r="E176" s="79"/>
      <c r="F176" s="78"/>
      <c r="G176" s="277"/>
      <c r="H176" s="79"/>
      <c r="I176" s="78"/>
      <c r="J176" s="23"/>
    </row>
    <row r="177" spans="1:10" ht="16" x14ac:dyDescent="0.2">
      <c r="A177" s="63"/>
      <c r="B177" s="75" t="s">
        <v>563</v>
      </c>
      <c r="C177" s="66" t="s">
        <v>234</v>
      </c>
      <c r="D177" s="66" t="s">
        <v>411</v>
      </c>
      <c r="E177" s="78">
        <v>10000</v>
      </c>
      <c r="F177" s="109">
        <v>0</v>
      </c>
      <c r="G177" s="479">
        <f>H177-F177</f>
        <v>14.08</v>
      </c>
      <c r="H177" s="78">
        <v>14.08</v>
      </c>
      <c r="I177" s="144">
        <f>H177</f>
        <v>14.08</v>
      </c>
      <c r="J177" s="23"/>
    </row>
    <row r="178" spans="1:10" ht="16" x14ac:dyDescent="0.2">
      <c r="A178" s="63"/>
      <c r="B178" s="75"/>
      <c r="C178" s="66"/>
      <c r="D178" s="66"/>
      <c r="F178" s="314"/>
      <c r="G178" s="277"/>
      <c r="H178" s="78"/>
      <c r="I178" s="78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411</v>
      </c>
      <c r="E179" s="169">
        <v>200000</v>
      </c>
      <c r="F179" s="254">
        <v>23.94</v>
      </c>
      <c r="G179" s="478">
        <v>1.26</v>
      </c>
      <c r="H179" s="343">
        <f>SUM(F179:G179)</f>
        <v>25.200000000000003</v>
      </c>
      <c r="I179" s="144">
        <f>SUM(H179:H184)</f>
        <v>32.660000000000004</v>
      </c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417</v>
      </c>
      <c r="E180" s="169">
        <v>10000</v>
      </c>
      <c r="F180" s="254">
        <v>2.83</v>
      </c>
      <c r="G180" s="479"/>
      <c r="H180" s="343">
        <f>F180</f>
        <v>2.83</v>
      </c>
      <c r="I180" s="144"/>
      <c r="J180" s="23"/>
    </row>
    <row r="181" spans="1:10" ht="16" x14ac:dyDescent="0.2">
      <c r="A181" s="63"/>
      <c r="B181" s="75" t="s">
        <v>564</v>
      </c>
      <c r="C181" s="168" t="s">
        <v>330</v>
      </c>
      <c r="D181" s="168" t="s">
        <v>412</v>
      </c>
      <c r="E181" s="169">
        <v>10000</v>
      </c>
      <c r="F181" s="109">
        <v>3.42</v>
      </c>
      <c r="G181" s="479"/>
      <c r="H181" s="78">
        <f>F181</f>
        <v>3.42</v>
      </c>
      <c r="I181" s="144"/>
      <c r="J181" s="23"/>
    </row>
    <row r="182" spans="1:10" ht="16" x14ac:dyDescent="0.2">
      <c r="A182" s="63"/>
      <c r="B182" s="75" t="s">
        <v>564</v>
      </c>
      <c r="C182" s="168" t="s">
        <v>330</v>
      </c>
      <c r="D182" s="168" t="s">
        <v>413</v>
      </c>
      <c r="E182" s="169">
        <v>10000</v>
      </c>
      <c r="F182" s="109">
        <v>0.42</v>
      </c>
      <c r="G182" s="479"/>
      <c r="H182" s="78">
        <f>F182</f>
        <v>0.42</v>
      </c>
      <c r="I182" s="144"/>
      <c r="J182" s="23"/>
    </row>
    <row r="183" spans="1:10" ht="16" x14ac:dyDescent="0.2">
      <c r="A183" s="63"/>
      <c r="B183" s="75" t="s">
        <v>564</v>
      </c>
      <c r="C183" s="168" t="s">
        <v>330</v>
      </c>
      <c r="D183" s="168" t="s">
        <v>418</v>
      </c>
      <c r="E183" s="169">
        <v>10000</v>
      </c>
      <c r="F183" s="253">
        <v>0.44</v>
      </c>
      <c r="G183" s="479"/>
      <c r="H183" s="78">
        <f>F183</f>
        <v>0.44</v>
      </c>
      <c r="I183" s="144"/>
      <c r="J183" s="23"/>
    </row>
    <row r="184" spans="1:10" ht="16" x14ac:dyDescent="0.2">
      <c r="A184" s="63"/>
      <c r="B184" s="75" t="s">
        <v>564</v>
      </c>
      <c r="C184" s="168" t="s">
        <v>330</v>
      </c>
      <c r="D184" s="168" t="s">
        <v>414</v>
      </c>
      <c r="E184" s="169">
        <v>10000</v>
      </c>
      <c r="F184" s="253">
        <v>0.35</v>
      </c>
      <c r="G184" s="479"/>
      <c r="H184" s="78">
        <f>F184</f>
        <v>0.35</v>
      </c>
      <c r="I184" s="144"/>
      <c r="J184" s="23"/>
    </row>
    <row r="185" spans="1:10" ht="16" x14ac:dyDescent="0.2">
      <c r="A185" s="63"/>
      <c r="B185" s="172"/>
      <c r="C185" s="168"/>
      <c r="D185" s="212"/>
      <c r="E185" s="169"/>
      <c r="F185" s="78"/>
      <c r="G185" s="277"/>
      <c r="H185" s="78"/>
      <c r="I185" s="78"/>
      <c r="J185" s="23"/>
    </row>
    <row r="186" spans="1:10" ht="16" x14ac:dyDescent="0.2">
      <c r="A186" s="63"/>
      <c r="B186" s="172" t="s">
        <v>565</v>
      </c>
      <c r="C186" s="168" t="s">
        <v>490</v>
      </c>
      <c r="D186" s="212" t="s">
        <v>411</v>
      </c>
      <c r="E186" s="169">
        <v>10000</v>
      </c>
      <c r="F186" s="109" t="s">
        <v>492</v>
      </c>
      <c r="G186" s="479">
        <v>5.0199999999999996</v>
      </c>
      <c r="H186" s="78">
        <f>G186</f>
        <v>5.0199999999999996</v>
      </c>
      <c r="I186" s="144">
        <f>H186</f>
        <v>5.0199999999999996</v>
      </c>
      <c r="J186" s="23"/>
    </row>
    <row r="187" spans="1:10" ht="16" x14ac:dyDescent="0.2">
      <c r="A187" s="63"/>
      <c r="B187" s="172"/>
      <c r="C187" s="168"/>
      <c r="D187" s="212"/>
      <c r="E187" s="169"/>
      <c r="F187" s="78"/>
      <c r="G187" s="277"/>
      <c r="H187" s="78"/>
      <c r="I187" s="78"/>
      <c r="J187" s="23"/>
    </row>
    <row r="188" spans="1:10" ht="16" x14ac:dyDescent="0.2">
      <c r="A188" s="63"/>
      <c r="B188" s="172" t="s">
        <v>653</v>
      </c>
      <c r="C188" s="168" t="s">
        <v>988</v>
      </c>
      <c r="D188" s="212" t="s">
        <v>989</v>
      </c>
      <c r="E188" s="169">
        <v>10000</v>
      </c>
      <c r="F188" s="109">
        <v>0</v>
      </c>
      <c r="G188" s="479">
        <v>1.26</v>
      </c>
      <c r="H188" s="78">
        <v>1.26</v>
      </c>
      <c r="I188" s="144">
        <v>1.26</v>
      </c>
      <c r="J188" s="23"/>
    </row>
    <row r="189" spans="1:10" ht="16" x14ac:dyDescent="0.2">
      <c r="A189" s="63"/>
      <c r="B189" s="172"/>
      <c r="C189" s="168"/>
      <c r="D189" s="212"/>
      <c r="E189" s="169"/>
      <c r="F189" s="78"/>
      <c r="G189" s="277"/>
      <c r="H189" s="78"/>
      <c r="I189" s="78"/>
      <c r="J189" s="23"/>
    </row>
    <row r="190" spans="1:10" ht="16" x14ac:dyDescent="0.2">
      <c r="A190" s="63"/>
      <c r="B190" s="75" t="s">
        <v>566</v>
      </c>
      <c r="C190" s="66" t="s">
        <v>25</v>
      </c>
      <c r="D190" s="66" t="s">
        <v>411</v>
      </c>
      <c r="E190" s="79">
        <v>10000</v>
      </c>
      <c r="F190" s="109">
        <v>0</v>
      </c>
      <c r="G190" s="479">
        <v>5.0199999999999996</v>
      </c>
      <c r="H190" s="79">
        <v>5.0199999999999996</v>
      </c>
      <c r="I190" s="144">
        <f>H190</f>
        <v>5.0199999999999996</v>
      </c>
      <c r="J190" s="23"/>
    </row>
    <row r="191" spans="1:10" ht="16" x14ac:dyDescent="0.2">
      <c r="A191" s="63"/>
      <c r="B191" s="75"/>
      <c r="C191" s="66"/>
      <c r="D191" s="66"/>
      <c r="E191" s="79"/>
      <c r="F191" s="78"/>
      <c r="G191" s="277"/>
      <c r="H191" s="79"/>
      <c r="I191" s="78"/>
      <c r="J191" s="23"/>
    </row>
    <row r="192" spans="1:10" ht="16" x14ac:dyDescent="0.2">
      <c r="A192" s="63"/>
      <c r="B192" s="75" t="s">
        <v>567</v>
      </c>
      <c r="C192" s="66" t="s">
        <v>88</v>
      </c>
      <c r="D192" s="66" t="s">
        <v>411</v>
      </c>
      <c r="E192" s="78">
        <v>250000</v>
      </c>
      <c r="F192" s="109">
        <v>73.92</v>
      </c>
      <c r="G192" s="479">
        <v>3.08</v>
      </c>
      <c r="H192" s="78">
        <f>F192+G192</f>
        <v>77</v>
      </c>
      <c r="I192" s="144">
        <f>SUM(H192:H197)</f>
        <v>159.62999999999997</v>
      </c>
      <c r="J192" s="23"/>
    </row>
    <row r="193" spans="1:10" ht="16" x14ac:dyDescent="0.2">
      <c r="A193" s="63"/>
      <c r="B193" s="75" t="s">
        <v>567</v>
      </c>
      <c r="C193" s="66" t="s">
        <v>88</v>
      </c>
      <c r="D193" s="66" t="s">
        <v>417</v>
      </c>
      <c r="E193" s="78">
        <v>50000</v>
      </c>
      <c r="F193" s="109">
        <v>57.85</v>
      </c>
      <c r="G193" s="479"/>
      <c r="H193" s="78">
        <f>F193</f>
        <v>57.85</v>
      </c>
      <c r="I193" s="144"/>
      <c r="J193" s="211"/>
    </row>
    <row r="194" spans="1:10" ht="16" x14ac:dyDescent="0.2">
      <c r="A194" s="63"/>
      <c r="B194" s="75" t="s">
        <v>567</v>
      </c>
      <c r="C194" s="66" t="s">
        <v>88</v>
      </c>
      <c r="D194" s="66" t="s">
        <v>412</v>
      </c>
      <c r="E194" s="78">
        <v>10000</v>
      </c>
      <c r="F194" s="109">
        <v>3.42</v>
      </c>
      <c r="G194" s="479"/>
      <c r="H194" s="78">
        <f>F194</f>
        <v>3.42</v>
      </c>
      <c r="I194" s="144"/>
      <c r="J194" s="23"/>
    </row>
    <row r="195" spans="1:10" ht="16" x14ac:dyDescent="0.2">
      <c r="A195" s="63"/>
      <c r="B195" s="75" t="s">
        <v>567</v>
      </c>
      <c r="C195" s="66" t="s">
        <v>88</v>
      </c>
      <c r="D195" s="66" t="s">
        <v>413</v>
      </c>
      <c r="E195" s="78">
        <v>250000</v>
      </c>
      <c r="F195" s="109">
        <v>10.45</v>
      </c>
      <c r="G195" s="479"/>
      <c r="H195" s="78">
        <f>F195</f>
        <v>10.45</v>
      </c>
      <c r="I195" s="144"/>
      <c r="J195" s="23"/>
    </row>
    <row r="196" spans="1:10" ht="16" x14ac:dyDescent="0.2">
      <c r="A196" s="63"/>
      <c r="B196" s="75" t="s">
        <v>567</v>
      </c>
      <c r="C196" s="66" t="s">
        <v>88</v>
      </c>
      <c r="D196" s="66" t="s">
        <v>418</v>
      </c>
      <c r="E196" s="78">
        <v>240000</v>
      </c>
      <c r="F196" s="109">
        <v>10.56</v>
      </c>
      <c r="G196" s="479"/>
      <c r="H196" s="79">
        <f>F196</f>
        <v>10.56</v>
      </c>
      <c r="I196" s="144"/>
      <c r="J196" s="23"/>
    </row>
    <row r="197" spans="1:10" ht="16" x14ac:dyDescent="0.2">
      <c r="A197" s="63"/>
      <c r="B197" s="75" t="s">
        <v>567</v>
      </c>
      <c r="C197" s="66" t="s">
        <v>88</v>
      </c>
      <c r="D197" s="66" t="s">
        <v>414</v>
      </c>
      <c r="E197" s="79">
        <v>10000</v>
      </c>
      <c r="F197" s="109">
        <v>0.35</v>
      </c>
      <c r="G197" s="479"/>
      <c r="H197" s="79">
        <f>F197</f>
        <v>0.35</v>
      </c>
      <c r="I197" s="144"/>
      <c r="J197" s="23"/>
    </row>
    <row r="198" spans="1:10" ht="16" x14ac:dyDescent="0.2">
      <c r="A198" s="63"/>
      <c r="B198" s="75"/>
      <c r="C198" s="66"/>
      <c r="D198" s="66"/>
      <c r="E198" s="79"/>
      <c r="F198" s="78"/>
      <c r="G198" s="277"/>
      <c r="H198" s="79"/>
      <c r="I198" s="78"/>
      <c r="J198" s="23"/>
    </row>
    <row r="199" spans="1:10" ht="16" x14ac:dyDescent="0.2">
      <c r="A199" s="63"/>
      <c r="B199" s="75" t="s">
        <v>1135</v>
      </c>
      <c r="C199" s="66" t="s">
        <v>1136</v>
      </c>
      <c r="D199" s="66" t="s">
        <v>411</v>
      </c>
      <c r="E199" s="79">
        <v>10000</v>
      </c>
      <c r="F199" s="109">
        <v>0</v>
      </c>
      <c r="G199" s="479">
        <v>0.53</v>
      </c>
      <c r="H199" s="79">
        <v>0.53</v>
      </c>
      <c r="I199" s="144">
        <v>0.53</v>
      </c>
      <c r="J199" s="23"/>
    </row>
    <row r="200" spans="1:10" ht="16" x14ac:dyDescent="0.2">
      <c r="A200" s="63"/>
      <c r="B200" s="75"/>
      <c r="C200" s="66"/>
      <c r="D200" s="66"/>
      <c r="E200" s="79"/>
      <c r="F200" s="78"/>
      <c r="G200" s="277"/>
      <c r="H200" s="79"/>
      <c r="I200" s="78"/>
      <c r="J200" s="23"/>
    </row>
    <row r="201" spans="1:10" ht="16" x14ac:dyDescent="0.2">
      <c r="A201" s="63"/>
      <c r="B201" s="75" t="s">
        <v>568</v>
      </c>
      <c r="C201" s="66" t="s">
        <v>173</v>
      </c>
      <c r="D201" s="66" t="s">
        <v>411</v>
      </c>
      <c r="E201" s="79">
        <v>10000</v>
      </c>
      <c r="F201" s="109">
        <v>0</v>
      </c>
      <c r="G201" s="479">
        <v>14.08</v>
      </c>
      <c r="H201" s="79">
        <v>14.08</v>
      </c>
      <c r="I201" s="144">
        <f>SUM(H201:H203)</f>
        <v>34.260000000000005</v>
      </c>
      <c r="J201" s="23"/>
    </row>
    <row r="202" spans="1:10" ht="16" x14ac:dyDescent="0.2">
      <c r="A202" s="63"/>
      <c r="B202" s="75" t="s">
        <v>568</v>
      </c>
      <c r="C202" s="66" t="s">
        <v>173</v>
      </c>
      <c r="D202" s="66" t="s">
        <v>417</v>
      </c>
      <c r="E202" s="79">
        <v>10000</v>
      </c>
      <c r="F202" s="109">
        <v>19.760000000000002</v>
      </c>
      <c r="G202" s="479"/>
      <c r="H202" s="79">
        <f>F202</f>
        <v>19.760000000000002</v>
      </c>
      <c r="I202" s="144"/>
      <c r="J202" s="23"/>
    </row>
    <row r="203" spans="1:10" ht="16" x14ac:dyDescent="0.2">
      <c r="A203" s="63"/>
      <c r="B203" s="75" t="s">
        <v>568</v>
      </c>
      <c r="C203" s="66" t="s">
        <v>173</v>
      </c>
      <c r="D203" s="66" t="s">
        <v>413</v>
      </c>
      <c r="E203" s="78">
        <v>10000</v>
      </c>
      <c r="F203" s="109">
        <v>0.42</v>
      </c>
      <c r="G203" s="479"/>
      <c r="H203" s="78">
        <f>F203</f>
        <v>0.42</v>
      </c>
      <c r="I203" s="144"/>
      <c r="J203" s="23"/>
    </row>
    <row r="204" spans="1:10" ht="16" x14ac:dyDescent="0.2">
      <c r="A204" s="63"/>
      <c r="B204" s="75"/>
      <c r="C204" s="66"/>
      <c r="D204" s="66"/>
      <c r="E204" s="78"/>
      <c r="F204" s="78"/>
      <c r="G204" s="277"/>
      <c r="H204" s="78"/>
      <c r="I204" s="78"/>
      <c r="J204" s="23"/>
    </row>
    <row r="205" spans="1:10" ht="16" x14ac:dyDescent="0.2">
      <c r="A205" s="63"/>
      <c r="B205" s="75" t="s">
        <v>877</v>
      </c>
      <c r="C205" s="124" t="s">
        <v>911</v>
      </c>
      <c r="D205" s="124" t="s">
        <v>411</v>
      </c>
      <c r="E205" s="573">
        <v>10000</v>
      </c>
      <c r="F205" s="581"/>
      <c r="G205" s="582">
        <v>3.08</v>
      </c>
      <c r="H205" s="573">
        <v>3.08</v>
      </c>
      <c r="I205" s="586">
        <v>3.08</v>
      </c>
      <c r="J205" s="23"/>
    </row>
    <row r="206" spans="1:10" ht="16" x14ac:dyDescent="0.2">
      <c r="A206" s="63"/>
      <c r="B206" s="75"/>
      <c r="C206" s="66"/>
      <c r="D206" s="66"/>
      <c r="E206" s="78"/>
      <c r="F206" s="78"/>
      <c r="G206" s="277"/>
      <c r="H206" s="78"/>
      <c r="I206" s="78"/>
      <c r="J206" s="23"/>
    </row>
    <row r="207" spans="1:10" ht="16" x14ac:dyDescent="0.2">
      <c r="A207" s="63"/>
      <c r="B207" s="75" t="s">
        <v>569</v>
      </c>
      <c r="C207" s="66" t="s">
        <v>189</v>
      </c>
      <c r="D207" s="66" t="s">
        <v>411</v>
      </c>
      <c r="E207" s="78">
        <v>100000</v>
      </c>
      <c r="F207" s="109">
        <f>H207-G207</f>
        <v>72.180000000000007</v>
      </c>
      <c r="G207" s="479">
        <v>8.02</v>
      </c>
      <c r="H207" s="78">
        <v>80.2</v>
      </c>
      <c r="I207" s="144">
        <f>SUM(H207:H208)</f>
        <v>84.38</v>
      </c>
      <c r="J207" s="211"/>
    </row>
    <row r="208" spans="1:10" ht="16" x14ac:dyDescent="0.2">
      <c r="A208" s="63"/>
      <c r="B208" s="75" t="s">
        <v>569</v>
      </c>
      <c r="C208" s="66" t="s">
        <v>189</v>
      </c>
      <c r="D208" s="66" t="s">
        <v>413</v>
      </c>
      <c r="E208" s="79">
        <v>100000</v>
      </c>
      <c r="F208" s="109">
        <v>4.18</v>
      </c>
      <c r="G208" s="479"/>
      <c r="H208" s="79">
        <f>F208</f>
        <v>4.18</v>
      </c>
      <c r="I208" s="144"/>
      <c r="J208" s="23"/>
    </row>
    <row r="209" spans="1:10" ht="16" x14ac:dyDescent="0.2">
      <c r="A209" s="63"/>
      <c r="B209" s="75"/>
      <c r="C209" s="66"/>
      <c r="D209" s="66"/>
      <c r="E209" s="79"/>
      <c r="F209" s="78"/>
      <c r="G209" s="277"/>
      <c r="H209" s="79"/>
      <c r="I209" s="78"/>
      <c r="J209" s="23"/>
    </row>
    <row r="210" spans="1:10" ht="16" x14ac:dyDescent="0.2">
      <c r="A210" s="63"/>
      <c r="B210" s="75" t="s">
        <v>570</v>
      </c>
      <c r="C210" s="66" t="s">
        <v>143</v>
      </c>
      <c r="D210" s="66" t="s">
        <v>411</v>
      </c>
      <c r="E210" s="78">
        <v>10000</v>
      </c>
      <c r="F210" s="109">
        <v>0</v>
      </c>
      <c r="G210" s="479">
        <v>0.66</v>
      </c>
      <c r="H210" s="78">
        <v>0.66</v>
      </c>
      <c r="I210" s="144">
        <f>SUM(H210:H211)</f>
        <v>4.84</v>
      </c>
      <c r="J210" s="211"/>
    </row>
    <row r="211" spans="1:10" ht="16" x14ac:dyDescent="0.2">
      <c r="A211" s="63"/>
      <c r="B211" s="75" t="s">
        <v>570</v>
      </c>
      <c r="C211" s="66" t="s">
        <v>143</v>
      </c>
      <c r="D211" s="66" t="s">
        <v>413</v>
      </c>
      <c r="E211" s="79">
        <v>100000</v>
      </c>
      <c r="F211" s="109">
        <v>4.18</v>
      </c>
      <c r="G211" s="479"/>
      <c r="H211" s="79">
        <f>F211</f>
        <v>4.18</v>
      </c>
      <c r="I211" s="144"/>
      <c r="J211" s="23"/>
    </row>
    <row r="212" spans="1:10" ht="16" x14ac:dyDescent="0.2">
      <c r="A212" s="63"/>
      <c r="B212" s="75"/>
      <c r="C212" s="66"/>
      <c r="D212" s="66"/>
      <c r="E212" s="79"/>
      <c r="F212" s="78"/>
      <c r="G212" s="277"/>
      <c r="H212" s="79"/>
      <c r="I212" s="78"/>
      <c r="J212" s="23"/>
    </row>
    <row r="213" spans="1:10" ht="16" x14ac:dyDescent="0.2">
      <c r="A213" s="63"/>
      <c r="B213" s="75" t="s">
        <v>571</v>
      </c>
      <c r="C213" s="66" t="s">
        <v>235</v>
      </c>
      <c r="D213" s="66" t="s">
        <v>411</v>
      </c>
      <c r="E213" s="79">
        <v>10000</v>
      </c>
      <c r="F213" s="109">
        <v>0</v>
      </c>
      <c r="G213" s="479">
        <v>3.08</v>
      </c>
      <c r="H213" s="79">
        <v>3.08</v>
      </c>
      <c r="I213" s="144">
        <f>SUM(H213:H214)</f>
        <v>9.85</v>
      </c>
      <c r="J213" s="23"/>
    </row>
    <row r="214" spans="1:10" ht="16" x14ac:dyDescent="0.2">
      <c r="A214" s="63"/>
      <c r="B214" s="75" t="s">
        <v>571</v>
      </c>
      <c r="C214" s="66" t="s">
        <v>235</v>
      </c>
      <c r="D214" s="66" t="s">
        <v>417</v>
      </c>
      <c r="E214" s="79">
        <v>10000</v>
      </c>
      <c r="F214" s="109">
        <v>6.77</v>
      </c>
      <c r="G214" s="479"/>
      <c r="H214" s="79">
        <f>F214</f>
        <v>6.77</v>
      </c>
      <c r="I214" s="144"/>
    </row>
    <row r="215" spans="1:10" ht="16" x14ac:dyDescent="0.2">
      <c r="A215" s="63"/>
      <c r="B215" s="75"/>
      <c r="C215" s="66"/>
      <c r="D215" s="66"/>
      <c r="E215" s="79"/>
      <c r="F215" s="78"/>
      <c r="G215" s="277"/>
      <c r="H215" s="79"/>
      <c r="I215" s="78"/>
      <c r="J215" s="23"/>
    </row>
    <row r="216" spans="1:10" ht="16" x14ac:dyDescent="0.2">
      <c r="A216" s="63"/>
      <c r="B216" s="75" t="s">
        <v>655</v>
      </c>
      <c r="C216" s="66" t="s">
        <v>654</v>
      </c>
      <c r="D216" s="66" t="s">
        <v>411</v>
      </c>
      <c r="E216" s="79">
        <v>200000</v>
      </c>
      <c r="F216" s="109">
        <v>17.29</v>
      </c>
      <c r="G216" s="479">
        <v>0.91</v>
      </c>
      <c r="H216" s="79">
        <f>F216+G216</f>
        <v>18.2</v>
      </c>
      <c r="I216" s="144">
        <f>SUM(H216:H221)</f>
        <v>47.33</v>
      </c>
      <c r="J216" s="23"/>
    </row>
    <row r="217" spans="1:10" ht="16" x14ac:dyDescent="0.2">
      <c r="A217" s="63"/>
      <c r="B217" s="75" t="s">
        <v>655</v>
      </c>
      <c r="C217" s="66" t="s">
        <v>654</v>
      </c>
      <c r="D217" s="66" t="s">
        <v>417</v>
      </c>
      <c r="E217" s="79">
        <v>100000</v>
      </c>
      <c r="F217" s="109">
        <v>12.6</v>
      </c>
      <c r="G217" s="479"/>
      <c r="H217" s="79">
        <f>F217</f>
        <v>12.6</v>
      </c>
      <c r="I217" s="144"/>
      <c r="J217" s="23"/>
    </row>
    <row r="218" spans="1:10" ht="16" x14ac:dyDescent="0.2">
      <c r="A218" s="63"/>
      <c r="B218" s="75" t="s">
        <v>655</v>
      </c>
      <c r="C218" s="66" t="s">
        <v>654</v>
      </c>
      <c r="D218" s="66" t="s">
        <v>412</v>
      </c>
      <c r="E218" s="79">
        <v>10000</v>
      </c>
      <c r="F218" s="109">
        <v>3.42</v>
      </c>
      <c r="G218" s="479"/>
      <c r="H218" s="79">
        <f>F218</f>
        <v>3.42</v>
      </c>
      <c r="I218" s="144"/>
      <c r="J218" s="23"/>
    </row>
    <row r="219" spans="1:10" ht="16" x14ac:dyDescent="0.2">
      <c r="A219" s="63"/>
      <c r="B219" s="75" t="s">
        <v>655</v>
      </c>
      <c r="C219" s="66" t="s">
        <v>654</v>
      </c>
      <c r="D219" s="66" t="s">
        <v>413</v>
      </c>
      <c r="E219" s="78">
        <v>200000</v>
      </c>
      <c r="F219" s="109">
        <v>8.36</v>
      </c>
      <c r="G219" s="479"/>
      <c r="H219" s="78">
        <f>F219</f>
        <v>8.36</v>
      </c>
      <c r="I219" s="144"/>
      <c r="J219" s="23"/>
    </row>
    <row r="220" spans="1:10" ht="16" x14ac:dyDescent="0.2">
      <c r="A220" s="63"/>
      <c r="B220" s="75" t="s">
        <v>655</v>
      </c>
      <c r="C220" s="66" t="s">
        <v>654</v>
      </c>
      <c r="D220" s="66" t="s">
        <v>418</v>
      </c>
      <c r="E220" s="79">
        <v>100000</v>
      </c>
      <c r="F220" s="109">
        <v>4.4000000000000004</v>
      </c>
      <c r="G220" s="479"/>
      <c r="H220" s="79">
        <f>F220</f>
        <v>4.4000000000000004</v>
      </c>
      <c r="I220" s="144"/>
      <c r="J220" s="23"/>
    </row>
    <row r="221" spans="1:10" ht="16" x14ac:dyDescent="0.2">
      <c r="A221" s="63"/>
      <c r="B221" s="75" t="s">
        <v>655</v>
      </c>
      <c r="C221" s="66" t="s">
        <v>654</v>
      </c>
      <c r="D221" s="66" t="s">
        <v>414</v>
      </c>
      <c r="E221" s="79">
        <v>10000</v>
      </c>
      <c r="F221" s="109">
        <v>0.35</v>
      </c>
      <c r="G221" s="479"/>
      <c r="H221" s="79">
        <f>F221</f>
        <v>0.35</v>
      </c>
      <c r="I221" s="144"/>
      <c r="J221" s="23"/>
    </row>
    <row r="222" spans="1:10" ht="16" x14ac:dyDescent="0.2">
      <c r="A222" s="63"/>
      <c r="B222" s="75"/>
      <c r="C222" s="66"/>
      <c r="D222" s="66"/>
      <c r="E222" s="79"/>
      <c r="F222" s="78"/>
      <c r="G222" s="277"/>
      <c r="H222" s="79"/>
      <c r="I222" s="78"/>
      <c r="J222" s="23"/>
    </row>
    <row r="223" spans="1:10" ht="16" x14ac:dyDescent="0.2">
      <c r="A223" s="63"/>
      <c r="B223" s="75" t="s">
        <v>934</v>
      </c>
      <c r="C223" s="66" t="s">
        <v>935</v>
      </c>
      <c r="D223" s="66" t="s">
        <v>411</v>
      </c>
      <c r="E223" s="79">
        <v>10000</v>
      </c>
      <c r="F223" s="109">
        <v>0</v>
      </c>
      <c r="G223" s="479">
        <v>0.91</v>
      </c>
      <c r="H223" s="79">
        <v>0.91</v>
      </c>
      <c r="I223" s="144">
        <v>0.91</v>
      </c>
      <c r="J223" s="23"/>
    </row>
    <row r="224" spans="1:10" ht="16" x14ac:dyDescent="0.2">
      <c r="A224" s="63"/>
      <c r="B224" s="75"/>
      <c r="C224" s="66"/>
      <c r="D224" s="66"/>
      <c r="E224" s="79"/>
      <c r="F224" s="78"/>
      <c r="G224" s="277"/>
      <c r="H224" s="79"/>
      <c r="I224" s="78"/>
      <c r="J224" s="23"/>
    </row>
    <row r="225" spans="1:18" ht="16" x14ac:dyDescent="0.2">
      <c r="A225" s="63"/>
      <c r="B225" s="75" t="s">
        <v>572</v>
      </c>
      <c r="C225" s="66" t="s">
        <v>29</v>
      </c>
      <c r="D225" s="66" t="s">
        <v>411</v>
      </c>
      <c r="E225" s="78">
        <v>10000</v>
      </c>
      <c r="F225" s="109">
        <v>0</v>
      </c>
      <c r="G225" s="479">
        <f>H225-F225</f>
        <v>3.08</v>
      </c>
      <c r="H225" s="78">
        <v>3.08</v>
      </c>
      <c r="I225" s="144">
        <f>SUM(H225:H225)</f>
        <v>3.08</v>
      </c>
      <c r="J225" s="211"/>
    </row>
    <row r="226" spans="1:18" ht="16" x14ac:dyDescent="0.2">
      <c r="A226" s="63"/>
      <c r="B226" s="75"/>
      <c r="C226" s="66"/>
      <c r="D226" s="66"/>
      <c r="E226" s="79"/>
      <c r="F226" s="78"/>
      <c r="G226" s="277"/>
      <c r="H226" s="79"/>
      <c r="I226" s="78"/>
      <c r="J226" s="23"/>
    </row>
    <row r="227" spans="1:18" ht="16" x14ac:dyDescent="0.2">
      <c r="A227" s="63"/>
      <c r="B227" s="75" t="s">
        <v>573</v>
      </c>
      <c r="C227" s="66" t="s">
        <v>201</v>
      </c>
      <c r="D227" s="66" t="s">
        <v>411</v>
      </c>
      <c r="E227" s="79">
        <v>10000</v>
      </c>
      <c r="F227" s="109">
        <v>0</v>
      </c>
      <c r="G227" s="479">
        <v>2.0099999999999998</v>
      </c>
      <c r="H227" s="79">
        <v>2.0099999999999998</v>
      </c>
      <c r="I227" s="144">
        <f>SUM(H227:H232)</f>
        <v>34.120000000000005</v>
      </c>
      <c r="J227" s="23"/>
    </row>
    <row r="228" spans="1:18" ht="16" x14ac:dyDescent="0.2">
      <c r="A228" s="63"/>
      <c r="B228" s="75" t="s">
        <v>573</v>
      </c>
      <c r="C228" s="66" t="s">
        <v>201</v>
      </c>
      <c r="D228" s="173" t="s">
        <v>417</v>
      </c>
      <c r="E228" s="79">
        <v>10000</v>
      </c>
      <c r="F228" s="109">
        <v>19.760000000000002</v>
      </c>
      <c r="G228" s="479"/>
      <c r="H228" s="79">
        <f>F228</f>
        <v>19.760000000000002</v>
      </c>
      <c r="I228" s="144"/>
      <c r="J228" s="23"/>
    </row>
    <row r="229" spans="1:18" ht="16" x14ac:dyDescent="0.2">
      <c r="A229" s="63"/>
      <c r="B229" s="75" t="s">
        <v>573</v>
      </c>
      <c r="C229" s="66" t="s">
        <v>201</v>
      </c>
      <c r="D229" s="173" t="s">
        <v>412</v>
      </c>
      <c r="E229" s="79">
        <v>10000</v>
      </c>
      <c r="F229" s="109">
        <v>3.42</v>
      </c>
      <c r="G229" s="479"/>
      <c r="H229" s="79">
        <f>F229</f>
        <v>3.42</v>
      </c>
      <c r="I229" s="144"/>
      <c r="J229" s="23"/>
    </row>
    <row r="230" spans="1:18" ht="16" x14ac:dyDescent="0.2">
      <c r="A230" s="63"/>
      <c r="B230" s="75" t="s">
        <v>573</v>
      </c>
      <c r="C230" s="66" t="s">
        <v>201</v>
      </c>
      <c r="D230" s="173" t="s">
        <v>413</v>
      </c>
      <c r="E230" s="79">
        <v>100000</v>
      </c>
      <c r="F230" s="109">
        <v>4.18</v>
      </c>
      <c r="G230" s="479"/>
      <c r="H230" s="79">
        <f>F230</f>
        <v>4.18</v>
      </c>
      <c r="I230" s="144"/>
      <c r="J230" s="23"/>
    </row>
    <row r="231" spans="1:18" ht="16" x14ac:dyDescent="0.2">
      <c r="A231" s="63"/>
      <c r="B231" s="75" t="s">
        <v>573</v>
      </c>
      <c r="C231" s="66" t="s">
        <v>201</v>
      </c>
      <c r="D231" s="173" t="s">
        <v>418</v>
      </c>
      <c r="E231" s="78">
        <v>100000</v>
      </c>
      <c r="F231" s="109">
        <v>4.4000000000000004</v>
      </c>
      <c r="G231" s="479"/>
      <c r="H231" s="79">
        <f>F231</f>
        <v>4.4000000000000004</v>
      </c>
      <c r="I231" s="144"/>
      <c r="J231" s="23"/>
    </row>
    <row r="232" spans="1:18" ht="16" x14ac:dyDescent="0.2">
      <c r="A232" s="63"/>
      <c r="B232" s="75" t="s">
        <v>573</v>
      </c>
      <c r="C232" s="66" t="s">
        <v>201</v>
      </c>
      <c r="D232" s="173" t="s">
        <v>414</v>
      </c>
      <c r="E232" s="79">
        <v>10000</v>
      </c>
      <c r="F232" s="109">
        <v>0.35</v>
      </c>
      <c r="G232" s="479"/>
      <c r="H232" s="79">
        <f>F232</f>
        <v>0.35</v>
      </c>
      <c r="I232" s="144"/>
      <c r="J232" s="23"/>
    </row>
    <row r="233" spans="1:18" ht="16" x14ac:dyDescent="0.2">
      <c r="A233" s="63"/>
      <c r="B233" s="75"/>
      <c r="C233" s="66"/>
      <c r="D233" s="66"/>
      <c r="E233" s="79"/>
      <c r="F233" s="78"/>
      <c r="G233" s="277"/>
      <c r="H233" s="79"/>
      <c r="I233" s="78"/>
      <c r="J233" s="23"/>
    </row>
    <row r="234" spans="1:18" ht="16" x14ac:dyDescent="0.2">
      <c r="A234" s="63"/>
      <c r="B234" s="75" t="s">
        <v>574</v>
      </c>
      <c r="C234" s="85" t="s">
        <v>226</v>
      </c>
      <c r="D234" s="85" t="s">
        <v>411</v>
      </c>
      <c r="E234" s="86">
        <v>10000</v>
      </c>
      <c r="F234" s="251">
        <v>0</v>
      </c>
      <c r="G234" s="478">
        <v>0.91</v>
      </c>
      <c r="H234" s="86">
        <f>SUM(F234:G234)</f>
        <v>0.91</v>
      </c>
      <c r="I234" s="242">
        <f>SUM(H234:H234)</f>
        <v>0.91</v>
      </c>
      <c r="J234" s="23"/>
    </row>
    <row r="235" spans="1:18" ht="16" x14ac:dyDescent="0.2">
      <c r="A235" s="63"/>
      <c r="B235" s="75"/>
      <c r="C235" s="168"/>
      <c r="D235" s="168"/>
      <c r="E235" s="169"/>
      <c r="F235" s="86"/>
      <c r="G235" s="278"/>
      <c r="H235" s="86"/>
      <c r="I235" s="86"/>
      <c r="J235" s="23"/>
    </row>
    <row r="236" spans="1:18" ht="16" x14ac:dyDescent="0.2">
      <c r="A236" s="63"/>
      <c r="B236" s="75" t="s">
        <v>576</v>
      </c>
      <c r="C236" s="66" t="s">
        <v>71</v>
      </c>
      <c r="D236" s="66" t="s">
        <v>411</v>
      </c>
      <c r="E236" s="78">
        <v>50000</v>
      </c>
      <c r="F236" s="109">
        <f>H236-G236</f>
        <v>12.32</v>
      </c>
      <c r="G236" s="479">
        <v>3.08</v>
      </c>
      <c r="H236" s="78">
        <v>15.4</v>
      </c>
      <c r="I236" s="144">
        <f>SUM(H236:H241)</f>
        <v>40.45000000000001</v>
      </c>
      <c r="J236" s="23"/>
    </row>
    <row r="237" spans="1:18" ht="16" x14ac:dyDescent="0.2">
      <c r="A237" s="63"/>
      <c r="B237" s="81" t="s">
        <v>576</v>
      </c>
      <c r="C237" s="82" t="s">
        <v>71</v>
      </c>
      <c r="D237" s="66" t="s">
        <v>417</v>
      </c>
      <c r="E237" s="78">
        <v>30000</v>
      </c>
      <c r="F237" s="109">
        <v>20.309999999999999</v>
      </c>
      <c r="G237" s="479"/>
      <c r="H237" s="78">
        <f>F237</f>
        <v>20.309999999999999</v>
      </c>
      <c r="I237" s="144"/>
      <c r="J237" s="23"/>
      <c r="M237" s="13"/>
      <c r="N237" s="42"/>
      <c r="O237" s="45"/>
    </row>
    <row r="238" spans="1:18" ht="16" x14ac:dyDescent="0.2">
      <c r="A238" s="63"/>
      <c r="B238" s="75" t="s">
        <v>576</v>
      </c>
      <c r="C238" s="66" t="s">
        <v>71</v>
      </c>
      <c r="D238" s="66" t="s">
        <v>412</v>
      </c>
      <c r="E238" s="79">
        <v>8000</v>
      </c>
      <c r="F238" s="109">
        <v>2.74</v>
      </c>
      <c r="G238" s="479"/>
      <c r="H238" s="79">
        <f>F238</f>
        <v>2.74</v>
      </c>
      <c r="I238" s="144"/>
      <c r="J238" s="23"/>
    </row>
    <row r="239" spans="1:18" s="226" customFormat="1" ht="16" x14ac:dyDescent="0.2">
      <c r="A239" s="63"/>
      <c r="B239" s="75" t="s">
        <v>576</v>
      </c>
      <c r="C239" s="66" t="s">
        <v>71</v>
      </c>
      <c r="D239" s="66" t="s">
        <v>413</v>
      </c>
      <c r="E239" s="79">
        <v>20000</v>
      </c>
      <c r="F239" s="109">
        <v>0.84</v>
      </c>
      <c r="G239" s="479"/>
      <c r="H239" s="79">
        <f>F239</f>
        <v>0.84</v>
      </c>
      <c r="I239" s="144"/>
      <c r="J239" s="23"/>
      <c r="K239"/>
      <c r="L239"/>
      <c r="M239"/>
      <c r="N239"/>
      <c r="O239"/>
      <c r="P239"/>
      <c r="Q239"/>
      <c r="R239"/>
    </row>
    <row r="240" spans="1:18" ht="16" x14ac:dyDescent="0.2">
      <c r="A240" s="63"/>
      <c r="B240" s="75" t="s">
        <v>576</v>
      </c>
      <c r="C240" s="66" t="s">
        <v>71</v>
      </c>
      <c r="D240" s="66" t="s">
        <v>418</v>
      </c>
      <c r="E240" s="79">
        <v>20000</v>
      </c>
      <c r="F240" s="109">
        <v>0.88</v>
      </c>
      <c r="G240" s="479"/>
      <c r="H240" s="79">
        <f>F240</f>
        <v>0.88</v>
      </c>
      <c r="I240" s="144"/>
      <c r="J240" s="23"/>
    </row>
    <row r="241" spans="1:10" ht="16" x14ac:dyDescent="0.2">
      <c r="A241" s="63"/>
      <c r="B241" s="75" t="s">
        <v>576</v>
      </c>
      <c r="C241" s="66" t="s">
        <v>71</v>
      </c>
      <c r="D241" s="66" t="s">
        <v>414</v>
      </c>
      <c r="E241" s="78">
        <v>8000</v>
      </c>
      <c r="F241" s="109">
        <v>0.28000000000000003</v>
      </c>
      <c r="G241" s="479"/>
      <c r="H241" s="78">
        <f>F241</f>
        <v>0.28000000000000003</v>
      </c>
      <c r="I241" s="144"/>
      <c r="J241" s="23"/>
    </row>
    <row r="242" spans="1:10" ht="16" x14ac:dyDescent="0.2">
      <c r="A242" s="63"/>
      <c r="B242" s="75"/>
      <c r="C242" s="66"/>
      <c r="D242" s="66"/>
      <c r="E242" s="79"/>
      <c r="F242" s="78"/>
      <c r="G242" s="277"/>
      <c r="H242" s="79"/>
      <c r="I242" s="78"/>
      <c r="J242" s="23"/>
    </row>
    <row r="243" spans="1:10" ht="16" x14ac:dyDescent="0.2">
      <c r="A243" s="63"/>
      <c r="B243" s="75" t="s">
        <v>577</v>
      </c>
      <c r="C243" s="66" t="s">
        <v>131</v>
      </c>
      <c r="D243" s="66" t="s">
        <v>411</v>
      </c>
      <c r="E243" s="79">
        <v>10000</v>
      </c>
      <c r="F243" s="109">
        <v>0</v>
      </c>
      <c r="G243" s="479">
        <v>5.0199999999999996</v>
      </c>
      <c r="H243" s="79">
        <v>5.0199999999999996</v>
      </c>
      <c r="I243" s="144">
        <f>SUM(H243:H247)</f>
        <v>25.09</v>
      </c>
      <c r="J243" s="23"/>
    </row>
    <row r="244" spans="1:10" ht="16" x14ac:dyDescent="0.2">
      <c r="A244" s="63"/>
      <c r="B244" s="75" t="s">
        <v>577</v>
      </c>
      <c r="C244" s="66" t="s">
        <v>995</v>
      </c>
      <c r="D244" s="173" t="s">
        <v>412</v>
      </c>
      <c r="E244" s="79">
        <v>10000</v>
      </c>
      <c r="F244" s="109">
        <v>3.42</v>
      </c>
      <c r="G244" s="479"/>
      <c r="H244" s="79">
        <v>3.42</v>
      </c>
      <c r="I244" s="144"/>
      <c r="J244" s="23"/>
    </row>
    <row r="245" spans="1:10" ht="16" x14ac:dyDescent="0.2">
      <c r="A245" s="63"/>
      <c r="B245" s="75" t="s">
        <v>577</v>
      </c>
      <c r="C245" s="66" t="s">
        <v>131</v>
      </c>
      <c r="D245" s="173" t="s">
        <v>413</v>
      </c>
      <c r="E245" s="79">
        <v>190000</v>
      </c>
      <c r="F245" s="109">
        <v>7.94</v>
      </c>
      <c r="G245" s="479"/>
      <c r="H245" s="79">
        <f>F245</f>
        <v>7.94</v>
      </c>
      <c r="I245" s="144"/>
      <c r="J245" s="23"/>
    </row>
    <row r="246" spans="1:10" ht="16" x14ac:dyDescent="0.2">
      <c r="A246" s="63"/>
      <c r="B246" s="75" t="s">
        <v>577</v>
      </c>
      <c r="C246" s="66" t="s">
        <v>131</v>
      </c>
      <c r="D246" s="173" t="s">
        <v>418</v>
      </c>
      <c r="E246" s="78">
        <v>190000</v>
      </c>
      <c r="F246" s="109">
        <v>8.36</v>
      </c>
      <c r="G246" s="479"/>
      <c r="H246" s="78">
        <f>F246</f>
        <v>8.36</v>
      </c>
      <c r="I246" s="144"/>
      <c r="J246" s="23"/>
    </row>
    <row r="247" spans="1:10" ht="16" x14ac:dyDescent="0.2">
      <c r="A247" s="63"/>
      <c r="B247" s="75" t="s">
        <v>577</v>
      </c>
      <c r="C247" s="66" t="s">
        <v>131</v>
      </c>
      <c r="D247" s="173" t="s">
        <v>414</v>
      </c>
      <c r="E247" s="78">
        <v>10000</v>
      </c>
      <c r="F247" s="109">
        <v>0.35</v>
      </c>
      <c r="G247" s="479"/>
      <c r="H247" s="78">
        <v>0.35</v>
      </c>
      <c r="I247" s="144"/>
      <c r="J247" s="23"/>
    </row>
    <row r="248" spans="1:10" ht="16" x14ac:dyDescent="0.2">
      <c r="A248" s="63"/>
      <c r="B248" s="75"/>
      <c r="C248" s="66"/>
      <c r="D248" s="66"/>
      <c r="E248" s="79"/>
      <c r="F248" s="78"/>
      <c r="G248" s="277"/>
      <c r="H248" s="79"/>
      <c r="I248" s="78"/>
      <c r="J248" s="23"/>
    </row>
    <row r="249" spans="1:10" ht="16" x14ac:dyDescent="0.2">
      <c r="A249" s="63"/>
      <c r="B249" s="75" t="s">
        <v>953</v>
      </c>
      <c r="C249" s="66" t="s">
        <v>954</v>
      </c>
      <c r="D249" s="66" t="s">
        <v>411</v>
      </c>
      <c r="E249" s="79">
        <v>10000</v>
      </c>
      <c r="F249" s="109">
        <v>0</v>
      </c>
      <c r="G249" s="479">
        <v>3.08</v>
      </c>
      <c r="H249" s="79">
        <v>3.08</v>
      </c>
      <c r="I249" s="144">
        <f>H249+H250</f>
        <v>3.5</v>
      </c>
      <c r="J249" s="23"/>
    </row>
    <row r="250" spans="1:10" ht="16" x14ac:dyDescent="0.2">
      <c r="A250" s="63"/>
      <c r="B250" s="75" t="s">
        <v>953</v>
      </c>
      <c r="C250" s="66" t="s">
        <v>954</v>
      </c>
      <c r="D250" s="66" t="s">
        <v>955</v>
      </c>
      <c r="E250" s="79">
        <v>10000</v>
      </c>
      <c r="F250" s="109">
        <v>0.42</v>
      </c>
      <c r="G250" s="479"/>
      <c r="H250" s="79">
        <v>0.42</v>
      </c>
      <c r="I250" s="144"/>
      <c r="J250" s="23"/>
    </row>
    <row r="251" spans="1:10" ht="16" x14ac:dyDescent="0.2">
      <c r="A251" s="63"/>
      <c r="B251" s="75"/>
      <c r="C251" s="66"/>
      <c r="D251" s="66"/>
      <c r="E251" s="79"/>
      <c r="F251" s="78"/>
      <c r="G251" s="277"/>
      <c r="H251" s="79"/>
      <c r="I251" s="78"/>
      <c r="J251" s="23"/>
    </row>
    <row r="252" spans="1:10" ht="16" x14ac:dyDescent="0.2">
      <c r="A252" s="63"/>
      <c r="B252" s="75" t="s">
        <v>579</v>
      </c>
      <c r="C252" s="66" t="s">
        <v>70</v>
      </c>
      <c r="D252" s="66" t="s">
        <v>411</v>
      </c>
      <c r="E252" s="79">
        <v>10000</v>
      </c>
      <c r="F252" s="109">
        <v>0</v>
      </c>
      <c r="G252" s="479">
        <f>H252-F252</f>
        <v>3.08</v>
      </c>
      <c r="H252" s="79">
        <v>3.08</v>
      </c>
      <c r="I252" s="144">
        <f>SUM(H252:H257)</f>
        <v>19.840000000000003</v>
      </c>
      <c r="J252" s="23" t="s">
        <v>1040</v>
      </c>
    </row>
    <row r="253" spans="1:10" ht="16" x14ac:dyDescent="0.2">
      <c r="A253" s="63"/>
      <c r="B253" s="75" t="s">
        <v>579</v>
      </c>
      <c r="C253" s="66" t="s">
        <v>70</v>
      </c>
      <c r="D253" s="173" t="s">
        <v>417</v>
      </c>
      <c r="E253" s="79">
        <v>10000</v>
      </c>
      <c r="F253" s="109">
        <v>4.41</v>
      </c>
      <c r="G253" s="479"/>
      <c r="H253" s="79">
        <f>F253</f>
        <v>4.41</v>
      </c>
      <c r="I253" s="144"/>
      <c r="J253" s="23"/>
    </row>
    <row r="254" spans="1:10" ht="16" x14ac:dyDescent="0.2">
      <c r="A254" s="63"/>
      <c r="B254" s="75" t="s">
        <v>579</v>
      </c>
      <c r="C254" s="66" t="s">
        <v>70</v>
      </c>
      <c r="D254" s="173" t="s">
        <v>412</v>
      </c>
      <c r="E254" s="79">
        <v>10000</v>
      </c>
      <c r="F254" s="109">
        <v>3.42</v>
      </c>
      <c r="G254" s="479"/>
      <c r="H254" s="79">
        <f>F254</f>
        <v>3.42</v>
      </c>
      <c r="I254" s="144"/>
      <c r="J254" s="23"/>
    </row>
    <row r="255" spans="1:10" ht="16" x14ac:dyDescent="0.2">
      <c r="A255" s="63"/>
      <c r="B255" s="75" t="s">
        <v>579</v>
      </c>
      <c r="C255" s="66" t="s">
        <v>70</v>
      </c>
      <c r="D255" s="173" t="s">
        <v>413</v>
      </c>
      <c r="E255" s="79">
        <v>100000</v>
      </c>
      <c r="F255" s="109">
        <v>4.18</v>
      </c>
      <c r="G255" s="479"/>
      <c r="H255" s="79">
        <f>F255</f>
        <v>4.18</v>
      </c>
      <c r="I255" s="144"/>
      <c r="J255" s="23"/>
    </row>
    <row r="256" spans="1:10" ht="16" x14ac:dyDescent="0.2">
      <c r="A256" s="63"/>
      <c r="B256" s="75" t="s">
        <v>579</v>
      </c>
      <c r="C256" s="66" t="s">
        <v>70</v>
      </c>
      <c r="D256" s="173" t="s">
        <v>418</v>
      </c>
      <c r="E256" s="78">
        <v>100000</v>
      </c>
      <c r="F256" s="109">
        <v>4.4000000000000004</v>
      </c>
      <c r="G256" s="479"/>
      <c r="H256" s="79">
        <f>F256</f>
        <v>4.4000000000000004</v>
      </c>
      <c r="I256" s="144"/>
      <c r="J256" s="23"/>
    </row>
    <row r="257" spans="1:10" ht="16" x14ac:dyDescent="0.2">
      <c r="A257" s="63"/>
      <c r="B257" s="75" t="s">
        <v>579</v>
      </c>
      <c r="C257" s="66" t="s">
        <v>70</v>
      </c>
      <c r="D257" s="173" t="s">
        <v>414</v>
      </c>
      <c r="E257" s="79">
        <v>10000</v>
      </c>
      <c r="F257" s="109">
        <v>0.35</v>
      </c>
      <c r="G257" s="479"/>
      <c r="H257" s="79">
        <f>F257</f>
        <v>0.35</v>
      </c>
      <c r="I257" s="144"/>
      <c r="J257" s="23"/>
    </row>
    <row r="258" spans="1:10" ht="16" x14ac:dyDescent="0.2">
      <c r="A258" s="63"/>
      <c r="B258" s="75"/>
      <c r="C258" s="66"/>
      <c r="D258" s="173"/>
      <c r="E258" s="79"/>
      <c r="F258" s="78"/>
      <c r="G258" s="277"/>
      <c r="H258" s="79"/>
      <c r="I258" s="78"/>
      <c r="J258" s="23"/>
    </row>
    <row r="259" spans="1:10" ht="16" x14ac:dyDescent="0.2">
      <c r="A259" s="63"/>
      <c r="B259" s="75" t="s">
        <v>818</v>
      </c>
      <c r="C259" s="66" t="s">
        <v>813</v>
      </c>
      <c r="D259" s="173" t="s">
        <v>411</v>
      </c>
      <c r="E259" s="79">
        <v>10000</v>
      </c>
      <c r="F259" s="109">
        <f>H259-G259</f>
        <v>0</v>
      </c>
      <c r="G259" s="479">
        <v>0.46</v>
      </c>
      <c r="H259" s="79">
        <v>0.46</v>
      </c>
      <c r="I259" s="144">
        <f>SUM(H259:H260)</f>
        <v>0.88</v>
      </c>
      <c r="J259" s="23"/>
    </row>
    <row r="260" spans="1:10" ht="16" x14ac:dyDescent="0.2">
      <c r="A260" s="63"/>
      <c r="B260" s="75" t="s">
        <v>818</v>
      </c>
      <c r="C260" s="66" t="s">
        <v>813</v>
      </c>
      <c r="D260" s="173" t="s">
        <v>413</v>
      </c>
      <c r="E260" s="79">
        <v>10000</v>
      </c>
      <c r="F260" s="109">
        <v>0.42</v>
      </c>
      <c r="G260" s="479">
        <v>0</v>
      </c>
      <c r="H260" s="79">
        <v>0.42</v>
      </c>
      <c r="I260" s="144"/>
      <c r="J260" s="23"/>
    </row>
    <row r="261" spans="1:10" ht="16" x14ac:dyDescent="0.2">
      <c r="A261" s="63"/>
      <c r="B261" s="75"/>
      <c r="C261" s="66"/>
      <c r="D261" s="173"/>
      <c r="E261" s="79"/>
      <c r="F261" s="78"/>
      <c r="G261" s="277"/>
      <c r="H261" s="79"/>
      <c r="I261" s="78"/>
      <c r="J261" s="23"/>
    </row>
    <row r="262" spans="1:10" ht="16" x14ac:dyDescent="0.2">
      <c r="A262" s="63"/>
      <c r="B262" s="75" t="s">
        <v>912</v>
      </c>
      <c r="C262" s="66" t="s">
        <v>913</v>
      </c>
      <c r="D262" s="173" t="s">
        <v>411</v>
      </c>
      <c r="E262" s="79">
        <v>10000</v>
      </c>
      <c r="F262" s="109">
        <v>0</v>
      </c>
      <c r="G262" s="479">
        <v>2.0099999999999998</v>
      </c>
      <c r="H262" s="79">
        <v>2.0099999999999998</v>
      </c>
      <c r="I262" s="144">
        <v>2.0099999999999998</v>
      </c>
      <c r="J262" s="23"/>
    </row>
    <row r="263" spans="1:10" ht="16" x14ac:dyDescent="0.2">
      <c r="A263" s="63"/>
      <c r="B263" s="75" t="s">
        <v>912</v>
      </c>
      <c r="C263" s="66" t="s">
        <v>913</v>
      </c>
      <c r="D263" s="173" t="s">
        <v>414</v>
      </c>
      <c r="E263" s="79"/>
      <c r="F263" s="109"/>
      <c r="G263" s="479"/>
      <c r="H263" s="79"/>
      <c r="I263" s="144"/>
      <c r="J263" s="23" t="s">
        <v>1170</v>
      </c>
    </row>
    <row r="264" spans="1:10" ht="16" x14ac:dyDescent="0.2">
      <c r="A264" s="63"/>
      <c r="B264" s="75"/>
      <c r="C264" s="66"/>
      <c r="D264" s="173"/>
      <c r="E264" s="79"/>
      <c r="F264" s="78"/>
      <c r="G264" s="277"/>
      <c r="H264" s="79"/>
      <c r="I264" s="78"/>
      <c r="J264" s="23"/>
    </row>
    <row r="265" spans="1:10" ht="16" x14ac:dyDescent="0.2">
      <c r="A265" s="63"/>
      <c r="B265" s="75" t="s">
        <v>771</v>
      </c>
      <c r="C265" s="66" t="s">
        <v>770</v>
      </c>
      <c r="D265" s="168" t="s">
        <v>411</v>
      </c>
      <c r="E265" s="78">
        <v>10000</v>
      </c>
      <c r="F265" s="109">
        <v>0</v>
      </c>
      <c r="G265" s="479">
        <v>0.53</v>
      </c>
      <c r="H265" s="78">
        <f>F265+G265</f>
        <v>0.53</v>
      </c>
      <c r="I265" s="144">
        <f>SUM(H265:H266)</f>
        <v>4.71</v>
      </c>
      <c r="J265" s="23"/>
    </row>
    <row r="266" spans="1:10" ht="16" x14ac:dyDescent="0.2">
      <c r="A266" s="63"/>
      <c r="B266" s="75" t="s">
        <v>771</v>
      </c>
      <c r="C266" s="66" t="s">
        <v>770</v>
      </c>
      <c r="D266" s="168" t="s">
        <v>413</v>
      </c>
      <c r="E266" s="78">
        <v>100000</v>
      </c>
      <c r="F266" s="109">
        <v>4.18</v>
      </c>
      <c r="G266" s="479"/>
      <c r="H266" s="78">
        <v>4.18</v>
      </c>
      <c r="I266" s="144"/>
      <c r="J266" s="23"/>
    </row>
    <row r="267" spans="1:10" ht="16" x14ac:dyDescent="0.2">
      <c r="A267" s="63"/>
      <c r="B267" s="75"/>
      <c r="C267" s="66"/>
      <c r="D267" s="173"/>
      <c r="E267" s="78"/>
      <c r="F267" s="78"/>
      <c r="G267" s="277"/>
      <c r="H267" s="78"/>
      <c r="I267" s="78"/>
      <c r="J267" s="23"/>
    </row>
    <row r="268" spans="1:10" ht="16" x14ac:dyDescent="0.2">
      <c r="A268" s="63"/>
      <c r="B268" s="75" t="s">
        <v>638</v>
      </c>
      <c r="C268" s="66" t="s">
        <v>636</v>
      </c>
      <c r="D268" s="173" t="s">
        <v>411</v>
      </c>
      <c r="E268" s="78">
        <v>100000</v>
      </c>
      <c r="F268" s="109">
        <v>18.09</v>
      </c>
      <c r="G268" s="479">
        <v>2.0099999999999998</v>
      </c>
      <c r="H268" s="78">
        <f>F268+G268</f>
        <v>20.100000000000001</v>
      </c>
      <c r="I268" s="144">
        <f>SUM(H268:H273)</f>
        <v>34.660000000000004</v>
      </c>
      <c r="J268" s="23"/>
    </row>
    <row r="269" spans="1:10" ht="16" x14ac:dyDescent="0.2">
      <c r="A269" s="63"/>
      <c r="B269" s="75" t="s">
        <v>638</v>
      </c>
      <c r="C269" s="66" t="s">
        <v>636</v>
      </c>
      <c r="D269" s="173" t="s">
        <v>417</v>
      </c>
      <c r="E269" s="78">
        <v>5000</v>
      </c>
      <c r="F269" s="109">
        <v>2.21</v>
      </c>
      <c r="G269" s="479"/>
      <c r="H269" s="78">
        <v>2.21</v>
      </c>
      <c r="I269" s="144"/>
      <c r="J269" s="23"/>
    </row>
    <row r="270" spans="1:10" ht="16" x14ac:dyDescent="0.2">
      <c r="A270" s="63"/>
      <c r="B270" s="75" t="s">
        <v>638</v>
      </c>
      <c r="C270" s="66" t="s">
        <v>636</v>
      </c>
      <c r="D270" s="173" t="s">
        <v>412</v>
      </c>
      <c r="E270" s="78">
        <v>10000</v>
      </c>
      <c r="F270" s="109">
        <v>3.42</v>
      </c>
      <c r="G270" s="479"/>
      <c r="H270" s="78">
        <f>F270</f>
        <v>3.42</v>
      </c>
      <c r="I270" s="144"/>
      <c r="J270" s="23"/>
    </row>
    <row r="271" spans="1:10" ht="16" x14ac:dyDescent="0.2">
      <c r="A271" s="63"/>
      <c r="B271" s="75" t="s">
        <v>638</v>
      </c>
      <c r="C271" s="66" t="s">
        <v>636</v>
      </c>
      <c r="D271" s="173" t="s">
        <v>413</v>
      </c>
      <c r="E271" s="78">
        <v>200000</v>
      </c>
      <c r="F271" s="109">
        <v>8.36</v>
      </c>
      <c r="G271" s="479"/>
      <c r="H271" s="78">
        <f>F271</f>
        <v>8.36</v>
      </c>
      <c r="I271" s="144"/>
      <c r="J271" s="23"/>
    </row>
    <row r="272" spans="1:10" ht="16" x14ac:dyDescent="0.2">
      <c r="A272" s="63"/>
      <c r="B272" s="75" t="s">
        <v>638</v>
      </c>
      <c r="C272" s="66" t="s">
        <v>636</v>
      </c>
      <c r="D272" s="173" t="s">
        <v>418</v>
      </c>
      <c r="E272" s="78">
        <v>5000</v>
      </c>
      <c r="F272" s="109">
        <v>0.22</v>
      </c>
      <c r="G272" s="479"/>
      <c r="H272" s="78">
        <v>0.22</v>
      </c>
      <c r="I272" s="144"/>
      <c r="J272" s="23"/>
    </row>
    <row r="273" spans="1:10" ht="16" x14ac:dyDescent="0.2">
      <c r="A273" s="63"/>
      <c r="B273" s="75" t="s">
        <v>638</v>
      </c>
      <c r="C273" s="66" t="s">
        <v>636</v>
      </c>
      <c r="D273" s="173" t="s">
        <v>414</v>
      </c>
      <c r="E273" s="78">
        <v>10000</v>
      </c>
      <c r="F273" s="109">
        <v>0.35</v>
      </c>
      <c r="G273" s="479"/>
      <c r="H273" s="78">
        <f>F273</f>
        <v>0.35</v>
      </c>
      <c r="I273" s="144"/>
      <c r="J273" s="23"/>
    </row>
    <row r="274" spans="1:10" ht="16" x14ac:dyDescent="0.2">
      <c r="A274" s="63"/>
      <c r="B274" s="75"/>
      <c r="C274" s="66"/>
      <c r="D274" s="66"/>
      <c r="E274" s="78"/>
      <c r="F274" s="78"/>
      <c r="G274" s="277"/>
      <c r="H274" s="78"/>
      <c r="I274" s="78"/>
      <c r="J274" s="23"/>
    </row>
    <row r="275" spans="1:10" ht="16" x14ac:dyDescent="0.2">
      <c r="A275" s="63"/>
      <c r="B275" s="75" t="s">
        <v>583</v>
      </c>
      <c r="C275" s="66" t="s">
        <v>914</v>
      </c>
      <c r="D275" s="173" t="s">
        <v>411</v>
      </c>
      <c r="E275" s="78">
        <v>150000</v>
      </c>
      <c r="F275" s="109">
        <v>17.64</v>
      </c>
      <c r="G275" s="479">
        <v>1.26</v>
      </c>
      <c r="H275" s="78">
        <v>18.899999999999999</v>
      </c>
      <c r="I275" s="144">
        <f>SUM(H275:H280)</f>
        <v>55.39</v>
      </c>
      <c r="J275" s="23"/>
    </row>
    <row r="276" spans="1:10" ht="16" x14ac:dyDescent="0.2">
      <c r="A276" s="63"/>
      <c r="B276" s="75" t="s">
        <v>583</v>
      </c>
      <c r="C276" s="66" t="s">
        <v>914</v>
      </c>
      <c r="D276" s="173" t="s">
        <v>417</v>
      </c>
      <c r="E276" s="78">
        <v>50000</v>
      </c>
      <c r="F276" s="109">
        <v>22.05</v>
      </c>
      <c r="G276" s="479"/>
      <c r="H276" s="78">
        <v>22.05</v>
      </c>
      <c r="I276" s="144"/>
      <c r="J276" s="23"/>
    </row>
    <row r="277" spans="1:10" ht="16" x14ac:dyDescent="0.2">
      <c r="A277" s="63"/>
      <c r="B277" s="75" t="s">
        <v>583</v>
      </c>
      <c r="C277" s="66" t="s">
        <v>914</v>
      </c>
      <c r="D277" s="173" t="s">
        <v>412</v>
      </c>
      <c r="E277" s="78">
        <v>10000</v>
      </c>
      <c r="F277" s="109">
        <v>3.42</v>
      </c>
      <c r="G277" s="479"/>
      <c r="H277" s="78">
        <v>3.42</v>
      </c>
      <c r="I277" s="144"/>
      <c r="J277" s="23"/>
    </row>
    <row r="278" spans="1:10" ht="16" x14ac:dyDescent="0.2">
      <c r="A278" s="63"/>
      <c r="B278" s="75" t="s">
        <v>583</v>
      </c>
      <c r="C278" s="66" t="s">
        <v>914</v>
      </c>
      <c r="D278" s="173" t="s">
        <v>413</v>
      </c>
      <c r="E278" s="78">
        <v>150000</v>
      </c>
      <c r="F278" s="109">
        <v>6.27</v>
      </c>
      <c r="G278" s="479"/>
      <c r="H278" s="78">
        <v>6.27</v>
      </c>
      <c r="I278" s="144"/>
      <c r="J278" s="23"/>
    </row>
    <row r="279" spans="1:10" ht="17" customHeight="1" x14ac:dyDescent="0.2">
      <c r="A279" s="63"/>
      <c r="B279" s="75" t="s">
        <v>583</v>
      </c>
      <c r="C279" s="66" t="s">
        <v>914</v>
      </c>
      <c r="D279" s="173" t="s">
        <v>418</v>
      </c>
      <c r="E279" s="78">
        <v>100000</v>
      </c>
      <c r="F279" s="109">
        <v>4.4000000000000004</v>
      </c>
      <c r="G279" s="479"/>
      <c r="H279" s="78">
        <v>4.4000000000000004</v>
      </c>
      <c r="I279" s="144"/>
      <c r="J279" s="23"/>
    </row>
    <row r="280" spans="1:10" ht="16" x14ac:dyDescent="0.2">
      <c r="A280" s="63"/>
      <c r="B280" s="75" t="s">
        <v>583</v>
      </c>
      <c r="C280" s="66" t="s">
        <v>914</v>
      </c>
      <c r="D280" s="173" t="s">
        <v>414</v>
      </c>
      <c r="E280" s="78">
        <v>10000</v>
      </c>
      <c r="F280" s="109">
        <v>0.35</v>
      </c>
      <c r="G280" s="479"/>
      <c r="H280" s="78">
        <v>0.35</v>
      </c>
      <c r="I280" s="144"/>
      <c r="J280" s="23"/>
    </row>
    <row r="281" spans="1:10" ht="16" x14ac:dyDescent="0.2">
      <c r="A281" s="63"/>
      <c r="B281" s="75"/>
      <c r="C281" s="66"/>
      <c r="D281" s="173"/>
      <c r="E281" s="78"/>
      <c r="F281" s="78"/>
      <c r="G281" s="277"/>
      <c r="H281" s="78"/>
      <c r="I281" s="78"/>
      <c r="J281" s="23"/>
    </row>
    <row r="282" spans="1:10" ht="16" x14ac:dyDescent="0.2">
      <c r="A282" s="63"/>
      <c r="B282" s="75" t="s">
        <v>735</v>
      </c>
      <c r="C282" s="66" t="s">
        <v>736</v>
      </c>
      <c r="D282" s="173" t="s">
        <v>411</v>
      </c>
      <c r="E282" s="78">
        <v>10000</v>
      </c>
      <c r="F282" s="109" t="s">
        <v>492</v>
      </c>
      <c r="G282" s="479">
        <v>0.66</v>
      </c>
      <c r="H282" s="78">
        <f>SUM(F282:G282)</f>
        <v>0.66</v>
      </c>
      <c r="I282" s="144">
        <f>H282</f>
        <v>0.66</v>
      </c>
      <c r="J282" s="23"/>
    </row>
    <row r="283" spans="1:10" ht="16" x14ac:dyDescent="0.2">
      <c r="A283" s="63"/>
      <c r="B283" s="75"/>
      <c r="C283" s="66"/>
      <c r="D283" s="66"/>
      <c r="E283" s="78"/>
      <c r="F283" s="78"/>
      <c r="G283" s="277"/>
      <c r="H283" s="78"/>
      <c r="I283" s="78"/>
      <c r="J283" s="23"/>
    </row>
    <row r="284" spans="1:10" ht="16" x14ac:dyDescent="0.2">
      <c r="A284" s="63"/>
      <c r="B284" s="75" t="s">
        <v>585</v>
      </c>
      <c r="C284" s="66" t="s">
        <v>378</v>
      </c>
      <c r="D284" s="66" t="s">
        <v>411</v>
      </c>
      <c r="E284" s="78">
        <v>10000</v>
      </c>
      <c r="F284" s="109">
        <v>0</v>
      </c>
      <c r="G284" s="479">
        <v>14.08</v>
      </c>
      <c r="H284" s="78">
        <v>14.08</v>
      </c>
      <c r="I284" s="144">
        <f>H284</f>
        <v>14.08</v>
      </c>
      <c r="J284" s="23"/>
    </row>
    <row r="285" spans="1:10" ht="16" x14ac:dyDescent="0.2">
      <c r="A285" s="63"/>
      <c r="B285" s="75"/>
      <c r="C285" s="66"/>
      <c r="D285" s="66"/>
      <c r="E285" s="78"/>
      <c r="F285" s="78"/>
      <c r="G285" s="277"/>
      <c r="H285" s="78"/>
      <c r="I285" s="78"/>
      <c r="J285" s="23"/>
    </row>
    <row r="286" spans="1:10" ht="16" x14ac:dyDescent="0.2">
      <c r="A286" s="63"/>
      <c r="B286" s="75" t="s">
        <v>625</v>
      </c>
      <c r="C286" s="66" t="s">
        <v>202</v>
      </c>
      <c r="D286" s="66" t="s">
        <v>411</v>
      </c>
      <c r="E286" s="78">
        <v>10000</v>
      </c>
      <c r="F286" s="109">
        <v>0</v>
      </c>
      <c r="G286" s="479">
        <v>0.91</v>
      </c>
      <c r="H286" s="78">
        <v>0.91</v>
      </c>
      <c r="I286" s="144">
        <f>SUM(H286:H287)</f>
        <v>1.33</v>
      </c>
      <c r="J286" s="23"/>
    </row>
    <row r="287" spans="1:10" ht="16" x14ac:dyDescent="0.2">
      <c r="A287" s="63"/>
      <c r="B287" s="75" t="s">
        <v>625</v>
      </c>
      <c r="C287" s="66" t="s">
        <v>202</v>
      </c>
      <c r="D287" s="66" t="s">
        <v>413</v>
      </c>
      <c r="E287" s="78">
        <v>10000</v>
      </c>
      <c r="F287" s="109">
        <v>0.42</v>
      </c>
      <c r="G287" s="479">
        <v>0</v>
      </c>
      <c r="H287" s="78">
        <v>0.42</v>
      </c>
      <c r="I287" s="144"/>
      <c r="J287" s="23" t="s">
        <v>1141</v>
      </c>
    </row>
    <row r="288" spans="1:10" ht="16" x14ac:dyDescent="0.2">
      <c r="A288" s="63"/>
      <c r="B288" s="75"/>
      <c r="C288" s="66"/>
      <c r="D288" s="66"/>
      <c r="E288" s="78"/>
      <c r="F288" s="78"/>
      <c r="G288" s="277"/>
      <c r="H288" s="78"/>
      <c r="I288" s="78"/>
      <c r="J288" s="23"/>
    </row>
    <row r="289" spans="1:11" ht="16" x14ac:dyDescent="0.2">
      <c r="A289" s="63"/>
      <c r="B289" s="75" t="s">
        <v>586</v>
      </c>
      <c r="C289" s="85" t="s">
        <v>228</v>
      </c>
      <c r="D289" s="85" t="s">
        <v>411</v>
      </c>
      <c r="E289" s="86">
        <v>10000</v>
      </c>
      <c r="F289" s="251">
        <v>0</v>
      </c>
      <c r="G289" s="479">
        <f>H289-F289</f>
        <v>0.53</v>
      </c>
      <c r="H289" s="86">
        <v>0.53</v>
      </c>
      <c r="I289" s="242">
        <f>SUM(H289:H290)</f>
        <v>0.95</v>
      </c>
      <c r="J289" s="23"/>
    </row>
    <row r="290" spans="1:11" ht="16" x14ac:dyDescent="0.2">
      <c r="A290" s="63"/>
      <c r="B290" s="75" t="s">
        <v>586</v>
      </c>
      <c r="C290" s="85" t="s">
        <v>228</v>
      </c>
      <c r="D290" s="85" t="s">
        <v>413</v>
      </c>
      <c r="E290" s="86">
        <v>10000</v>
      </c>
      <c r="F290" s="251">
        <v>0.42</v>
      </c>
      <c r="G290" s="479"/>
      <c r="H290" s="86">
        <v>0.42</v>
      </c>
      <c r="I290" s="242"/>
      <c r="J290" s="23"/>
    </row>
    <row r="291" spans="1:11" ht="16" x14ac:dyDescent="0.2">
      <c r="A291" s="63"/>
      <c r="B291" s="75"/>
      <c r="C291" s="85"/>
      <c r="D291" s="85"/>
      <c r="E291" s="86"/>
      <c r="F291" s="86"/>
      <c r="G291" s="277"/>
      <c r="H291" s="86"/>
      <c r="I291" s="86"/>
      <c r="J291" s="23"/>
    </row>
    <row r="292" spans="1:11" ht="16" x14ac:dyDescent="0.2">
      <c r="A292" s="63"/>
      <c r="B292" s="75" t="s">
        <v>919</v>
      </c>
      <c r="C292" s="85" t="s">
        <v>920</v>
      </c>
      <c r="D292" s="85" t="s">
        <v>411</v>
      </c>
      <c r="E292" s="86">
        <v>10000</v>
      </c>
      <c r="F292" s="251">
        <v>0</v>
      </c>
      <c r="G292" s="479">
        <v>0.91</v>
      </c>
      <c r="H292" s="86">
        <v>0.91</v>
      </c>
      <c r="I292" s="242">
        <f>SUM(H292:H294)</f>
        <v>5.77</v>
      </c>
      <c r="J292" s="23"/>
      <c r="K292" t="s">
        <v>1165</v>
      </c>
    </row>
    <row r="293" spans="1:11" ht="16" x14ac:dyDescent="0.2">
      <c r="A293" s="63"/>
      <c r="B293" s="75" t="s">
        <v>919</v>
      </c>
      <c r="C293" s="85" t="s">
        <v>920</v>
      </c>
      <c r="D293" s="85" t="s">
        <v>412</v>
      </c>
      <c r="E293" s="86">
        <v>2000</v>
      </c>
      <c r="F293" s="251">
        <v>0.68</v>
      </c>
      <c r="G293" s="479"/>
      <c r="H293" s="86">
        <v>0.68</v>
      </c>
      <c r="I293" s="242"/>
      <c r="J293" s="23" t="s">
        <v>1142</v>
      </c>
    </row>
    <row r="294" spans="1:11" ht="16" x14ac:dyDescent="0.2">
      <c r="A294" s="63"/>
      <c r="B294" s="75" t="s">
        <v>919</v>
      </c>
      <c r="C294" s="85" t="s">
        <v>920</v>
      </c>
      <c r="D294" s="85" t="s">
        <v>413</v>
      </c>
      <c r="E294" s="86">
        <v>100000</v>
      </c>
      <c r="F294" s="251">
        <v>4.18</v>
      </c>
      <c r="G294" s="479"/>
      <c r="H294" s="86">
        <v>4.18</v>
      </c>
      <c r="I294" s="242"/>
      <c r="J294" s="23" t="s">
        <v>1142</v>
      </c>
    </row>
    <row r="295" spans="1:11" ht="16" x14ac:dyDescent="0.2">
      <c r="A295" s="63"/>
      <c r="B295" s="75"/>
      <c r="C295" s="85"/>
      <c r="D295" s="85"/>
      <c r="E295" s="86"/>
      <c r="F295" s="86"/>
      <c r="G295" s="277"/>
      <c r="H295" s="86"/>
      <c r="I295" s="86"/>
      <c r="J295" s="23"/>
    </row>
    <row r="296" spans="1:11" ht="16" x14ac:dyDescent="0.2">
      <c r="A296" s="63"/>
      <c r="B296" s="75" t="s">
        <v>719</v>
      </c>
      <c r="C296" s="85" t="s">
        <v>738</v>
      </c>
      <c r="D296" s="85" t="s">
        <v>411</v>
      </c>
      <c r="E296" s="86">
        <v>250000</v>
      </c>
      <c r="F296" s="251">
        <v>15.84</v>
      </c>
      <c r="G296" s="479">
        <v>3.78</v>
      </c>
      <c r="H296" s="86">
        <v>16.5</v>
      </c>
      <c r="I296" s="242">
        <f>SUM(H296:H297)</f>
        <v>29.880000000000003</v>
      </c>
      <c r="J296" s="23"/>
    </row>
    <row r="297" spans="1:11" ht="16" x14ac:dyDescent="0.2">
      <c r="A297" s="63"/>
      <c r="B297" s="75" t="s">
        <v>719</v>
      </c>
      <c r="C297" s="85" t="s">
        <v>738</v>
      </c>
      <c r="D297" s="85" t="s">
        <v>413</v>
      </c>
      <c r="E297" s="86">
        <v>320000</v>
      </c>
      <c r="F297" s="251">
        <v>13.38</v>
      </c>
      <c r="G297" s="479"/>
      <c r="H297" s="86">
        <f>F297</f>
        <v>13.38</v>
      </c>
      <c r="I297" s="242"/>
      <c r="J297" s="23"/>
    </row>
    <row r="298" spans="1:11" ht="16" x14ac:dyDescent="0.2">
      <c r="A298" s="63"/>
      <c r="B298" s="75"/>
      <c r="C298" s="85"/>
      <c r="D298" s="85"/>
      <c r="E298" s="86"/>
      <c r="F298" s="86"/>
      <c r="G298" s="277"/>
      <c r="H298" s="86"/>
      <c r="I298" s="86"/>
      <c r="J298" s="23"/>
    </row>
    <row r="299" spans="1:11" ht="16" x14ac:dyDescent="0.2">
      <c r="A299" s="63"/>
      <c r="B299" s="75" t="s">
        <v>588</v>
      </c>
      <c r="C299" s="66" t="s">
        <v>84</v>
      </c>
      <c r="D299" s="66" t="s">
        <v>411</v>
      </c>
      <c r="E299" s="78">
        <v>10000</v>
      </c>
      <c r="F299" s="109">
        <v>0</v>
      </c>
      <c r="G299" s="479">
        <f>H299-F299</f>
        <v>0.91</v>
      </c>
      <c r="H299" s="78">
        <v>0.91</v>
      </c>
      <c r="I299" s="144">
        <f>SUM(H299:H302)</f>
        <v>2.08</v>
      </c>
      <c r="J299" s="211"/>
    </row>
    <row r="300" spans="1:11" ht="16" x14ac:dyDescent="0.2">
      <c r="A300" s="63"/>
      <c r="B300" s="75" t="s">
        <v>588</v>
      </c>
      <c r="C300" s="66" t="s">
        <v>84</v>
      </c>
      <c r="D300" s="66" t="s">
        <v>412</v>
      </c>
      <c r="E300" s="78">
        <v>2000</v>
      </c>
      <c r="F300" s="109">
        <v>0.68</v>
      </c>
      <c r="G300" s="479"/>
      <c r="H300" s="78">
        <v>0.68</v>
      </c>
      <c r="I300" s="144"/>
      <c r="J300" s="211"/>
    </row>
    <row r="301" spans="1:11" ht="16" x14ac:dyDescent="0.2">
      <c r="A301" s="63"/>
      <c r="B301" s="75" t="s">
        <v>588</v>
      </c>
      <c r="C301" s="66" t="s">
        <v>84</v>
      </c>
      <c r="D301" s="66" t="s">
        <v>413</v>
      </c>
      <c r="E301" s="78">
        <v>10000</v>
      </c>
      <c r="F301" s="109">
        <v>0.42</v>
      </c>
      <c r="G301" s="479"/>
      <c r="H301" s="78">
        <f>F301</f>
        <v>0.42</v>
      </c>
      <c r="I301" s="144"/>
      <c r="J301" s="23"/>
    </row>
    <row r="302" spans="1:11" ht="16" x14ac:dyDescent="0.2">
      <c r="A302" s="63"/>
      <c r="B302" s="75" t="s">
        <v>588</v>
      </c>
      <c r="C302" s="66" t="s">
        <v>84</v>
      </c>
      <c r="D302" s="66" t="s">
        <v>414</v>
      </c>
      <c r="E302" s="78">
        <v>2000</v>
      </c>
      <c r="F302" s="109">
        <v>7.0000000000000007E-2</v>
      </c>
      <c r="G302" s="479">
        <v>0</v>
      </c>
      <c r="H302" s="78">
        <v>7.0000000000000007E-2</v>
      </c>
      <c r="I302" s="144"/>
      <c r="J302" s="23"/>
    </row>
    <row r="303" spans="1:11" ht="16" x14ac:dyDescent="0.2">
      <c r="A303" s="63"/>
      <c r="B303" s="75"/>
      <c r="C303" s="66"/>
      <c r="D303" s="66"/>
      <c r="E303" s="78"/>
      <c r="F303" s="78"/>
      <c r="G303" s="277"/>
      <c r="H303" s="78"/>
      <c r="I303" s="78"/>
      <c r="J303" s="23"/>
    </row>
    <row r="304" spans="1:11" ht="16" x14ac:dyDescent="0.2">
      <c r="A304" s="63"/>
      <c r="B304" s="75" t="s">
        <v>589</v>
      </c>
      <c r="C304" s="66" t="s">
        <v>60</v>
      </c>
      <c r="D304" s="66" t="s">
        <v>411</v>
      </c>
      <c r="E304" s="78">
        <v>10000</v>
      </c>
      <c r="F304" s="109">
        <v>0</v>
      </c>
      <c r="G304" s="479">
        <f>H304-F304</f>
        <v>8.02</v>
      </c>
      <c r="H304" s="78">
        <v>8.02</v>
      </c>
      <c r="I304" s="144">
        <f>H304</f>
        <v>8.02</v>
      </c>
      <c r="J304" s="211"/>
    </row>
    <row r="305" spans="1:10" ht="16" x14ac:dyDescent="0.2">
      <c r="A305" s="63"/>
      <c r="B305" s="75"/>
      <c r="C305" s="66"/>
      <c r="D305" s="66"/>
      <c r="E305" s="78"/>
      <c r="F305" s="78"/>
      <c r="G305" s="277"/>
      <c r="H305" s="78"/>
      <c r="I305" s="78"/>
      <c r="J305" s="211"/>
    </row>
    <row r="306" spans="1:10" ht="16" x14ac:dyDescent="0.2">
      <c r="A306" s="63"/>
      <c r="B306" s="75" t="s">
        <v>923</v>
      </c>
      <c r="C306" s="66" t="s">
        <v>924</v>
      </c>
      <c r="D306" s="66" t="s">
        <v>411</v>
      </c>
      <c r="E306" s="78">
        <v>10000</v>
      </c>
      <c r="F306" s="109">
        <v>0</v>
      </c>
      <c r="G306" s="479">
        <v>2.0099999999999998</v>
      </c>
      <c r="H306" s="78">
        <v>2.0099999999999998</v>
      </c>
      <c r="I306" s="144">
        <f>SUM(H306:H307)</f>
        <v>10.37</v>
      </c>
      <c r="J306" s="211"/>
    </row>
    <row r="307" spans="1:10" ht="16" x14ac:dyDescent="0.2">
      <c r="A307" s="63"/>
      <c r="B307" s="75" t="s">
        <v>923</v>
      </c>
      <c r="C307" s="66" t="s">
        <v>924</v>
      </c>
      <c r="D307" s="66" t="s">
        <v>413</v>
      </c>
      <c r="E307" s="78">
        <v>200000</v>
      </c>
      <c r="F307" s="109">
        <v>8.36</v>
      </c>
      <c r="G307" s="479"/>
      <c r="H307" s="78">
        <v>8.36</v>
      </c>
      <c r="I307" s="144"/>
      <c r="J307" s="211"/>
    </row>
    <row r="308" spans="1:10" ht="16" x14ac:dyDescent="0.2">
      <c r="A308" s="63"/>
      <c r="B308" s="75"/>
      <c r="C308" s="66"/>
      <c r="D308" s="66"/>
      <c r="E308" s="78"/>
      <c r="F308" s="78"/>
      <c r="G308" s="277"/>
      <c r="H308" s="78"/>
      <c r="I308" s="78"/>
      <c r="J308" s="23"/>
    </row>
    <row r="309" spans="1:10" ht="16" x14ac:dyDescent="0.2">
      <c r="A309" s="63"/>
      <c r="B309" s="75" t="s">
        <v>786</v>
      </c>
      <c r="C309" s="66" t="s">
        <v>787</v>
      </c>
      <c r="D309" s="66" t="s">
        <v>411</v>
      </c>
      <c r="E309" s="78">
        <v>10000</v>
      </c>
      <c r="F309" s="109">
        <v>0</v>
      </c>
      <c r="G309" s="479">
        <v>0.66</v>
      </c>
      <c r="H309" s="78">
        <f>SUM(F309:G309)</f>
        <v>0.66</v>
      </c>
      <c r="I309" s="144">
        <f>SUM(H309:H309)</f>
        <v>0.66</v>
      </c>
      <c r="J309" s="23"/>
    </row>
    <row r="310" spans="1:10" ht="16" x14ac:dyDescent="0.2">
      <c r="A310" s="63"/>
      <c r="B310" s="75"/>
      <c r="C310" s="66"/>
      <c r="D310" s="66"/>
      <c r="E310" s="78"/>
      <c r="F310" s="78"/>
      <c r="G310" s="277"/>
      <c r="H310" s="78"/>
      <c r="I310" s="78"/>
      <c r="J310" s="23"/>
    </row>
    <row r="311" spans="1:10" ht="16" x14ac:dyDescent="0.2">
      <c r="A311" s="63"/>
      <c r="B311" s="290">
        <v>2235</v>
      </c>
      <c r="C311" s="66" t="s">
        <v>527</v>
      </c>
      <c r="D311" s="66" t="s">
        <v>411</v>
      </c>
      <c r="E311" s="78">
        <v>10000</v>
      </c>
      <c r="F311" s="109">
        <v>0</v>
      </c>
      <c r="G311" s="479">
        <f>H311-F311</f>
        <v>2.0099999999999998</v>
      </c>
      <c r="H311" s="78">
        <v>2.0099999999999998</v>
      </c>
      <c r="I311" s="144">
        <f>SUM(H311:H316)</f>
        <v>4.8199999999999994</v>
      </c>
      <c r="J311" s="23"/>
    </row>
    <row r="312" spans="1:10" ht="16" x14ac:dyDescent="0.2">
      <c r="A312" s="63"/>
      <c r="B312" s="290" t="s">
        <v>535</v>
      </c>
      <c r="C312" s="66" t="s">
        <v>527</v>
      </c>
      <c r="D312" s="66" t="s">
        <v>417</v>
      </c>
      <c r="E312" s="78">
        <v>5000</v>
      </c>
      <c r="F312" s="109">
        <v>1.42</v>
      </c>
      <c r="G312" s="479"/>
      <c r="H312" s="78">
        <f>F312</f>
        <v>1.42</v>
      </c>
      <c r="I312" s="144"/>
      <c r="J312" s="23"/>
    </row>
    <row r="313" spans="1:10" ht="16" x14ac:dyDescent="0.2">
      <c r="A313" s="63"/>
      <c r="B313" s="290" t="s">
        <v>535</v>
      </c>
      <c r="C313" s="66" t="s">
        <v>527</v>
      </c>
      <c r="D313" s="66" t="s">
        <v>412</v>
      </c>
      <c r="E313" s="78">
        <v>2000</v>
      </c>
      <c r="F313" s="109">
        <v>0.68</v>
      </c>
      <c r="G313" s="479"/>
      <c r="H313" s="78">
        <f>F313</f>
        <v>0.68</v>
      </c>
      <c r="I313" s="144"/>
      <c r="J313" s="23"/>
    </row>
    <row r="314" spans="1:10" ht="16" x14ac:dyDescent="0.2">
      <c r="A314" s="63"/>
      <c r="B314" s="290" t="s">
        <v>535</v>
      </c>
      <c r="C314" s="66" t="s">
        <v>527</v>
      </c>
      <c r="D314" s="66" t="s">
        <v>413</v>
      </c>
      <c r="E314" s="78">
        <v>10000</v>
      </c>
      <c r="F314" s="109">
        <v>0.42</v>
      </c>
      <c r="G314" s="479"/>
      <c r="H314" s="78">
        <f>F314</f>
        <v>0.42</v>
      </c>
      <c r="I314" s="144"/>
      <c r="J314" s="23"/>
    </row>
    <row r="315" spans="1:10" ht="16" x14ac:dyDescent="0.2">
      <c r="A315" s="63"/>
      <c r="B315" s="290" t="s">
        <v>535</v>
      </c>
      <c r="C315" s="66" t="s">
        <v>527</v>
      </c>
      <c r="D315" s="66" t="s">
        <v>418</v>
      </c>
      <c r="E315" s="78">
        <v>5000</v>
      </c>
      <c r="F315" s="109">
        <v>0.22</v>
      </c>
      <c r="G315" s="479"/>
      <c r="H315" s="78">
        <f>F315</f>
        <v>0.22</v>
      </c>
      <c r="I315" s="144"/>
      <c r="J315" s="23"/>
    </row>
    <row r="316" spans="1:10" ht="16" x14ac:dyDescent="0.2">
      <c r="A316" s="63"/>
      <c r="B316" s="290" t="s">
        <v>535</v>
      </c>
      <c r="C316" s="66" t="s">
        <v>527</v>
      </c>
      <c r="D316" s="66" t="s">
        <v>414</v>
      </c>
      <c r="E316" s="78">
        <v>2000</v>
      </c>
      <c r="F316" s="109">
        <v>7.0000000000000007E-2</v>
      </c>
      <c r="G316" s="479"/>
      <c r="H316" s="78">
        <f>F316</f>
        <v>7.0000000000000007E-2</v>
      </c>
      <c r="I316" s="144"/>
      <c r="J316" s="23"/>
    </row>
    <row r="317" spans="1:10" ht="16" x14ac:dyDescent="0.2">
      <c r="A317" s="63"/>
      <c r="B317" s="23"/>
      <c r="C317" s="66"/>
      <c r="D317" s="66"/>
      <c r="E317" s="78"/>
      <c r="F317" s="78"/>
      <c r="G317" s="277"/>
      <c r="H317" s="78"/>
      <c r="I317" s="78"/>
      <c r="J317" s="23"/>
    </row>
    <row r="318" spans="1:10" ht="16" x14ac:dyDescent="0.2">
      <c r="A318" s="63"/>
      <c r="B318" s="275">
        <v>2245</v>
      </c>
      <c r="C318" s="66" t="s">
        <v>639</v>
      </c>
      <c r="D318" s="66" t="s">
        <v>411</v>
      </c>
      <c r="E318" s="78">
        <v>10000</v>
      </c>
      <c r="F318" s="109">
        <v>0</v>
      </c>
      <c r="G318" s="479">
        <v>5.0199999999999996</v>
      </c>
      <c r="H318" s="78">
        <f>F318+G318</f>
        <v>5.0199999999999996</v>
      </c>
      <c r="I318" s="144">
        <f>SUM(H318:H319)</f>
        <v>5.4399999999999995</v>
      </c>
      <c r="J318" s="23"/>
    </row>
    <row r="319" spans="1:10" ht="16" x14ac:dyDescent="0.2">
      <c r="A319" s="63"/>
      <c r="B319" s="275">
        <v>2245</v>
      </c>
      <c r="C319" s="66" t="s">
        <v>639</v>
      </c>
      <c r="D319" s="66" t="s">
        <v>413</v>
      </c>
      <c r="E319" s="78">
        <v>10000</v>
      </c>
      <c r="F319" s="109">
        <v>0.42</v>
      </c>
      <c r="G319" s="479"/>
      <c r="H319" s="78">
        <f>F319</f>
        <v>0.42</v>
      </c>
      <c r="I319" s="144"/>
      <c r="J319" s="23"/>
    </row>
    <row r="320" spans="1:10" ht="16" x14ac:dyDescent="0.2">
      <c r="A320" s="63"/>
      <c r="B320" s="275"/>
      <c r="C320" s="66"/>
      <c r="D320" s="66"/>
      <c r="E320" s="78"/>
      <c r="F320" s="78"/>
      <c r="G320" s="277"/>
      <c r="H320" s="78"/>
      <c r="I320" s="78"/>
      <c r="J320" s="23"/>
    </row>
    <row r="321" spans="1:10" ht="16" x14ac:dyDescent="0.2">
      <c r="A321" s="63"/>
      <c r="B321" s="275">
        <v>2281</v>
      </c>
      <c r="C321" s="66" t="s">
        <v>773</v>
      </c>
      <c r="D321" s="66" t="s">
        <v>411</v>
      </c>
      <c r="E321" s="78">
        <v>40000</v>
      </c>
      <c r="F321" s="109">
        <v>24.06</v>
      </c>
      <c r="G321" s="479">
        <f>H321-F321</f>
        <v>8.02</v>
      </c>
      <c r="H321" s="78">
        <v>32.08</v>
      </c>
      <c r="I321" s="144">
        <f>SUM(H321:H325)</f>
        <v>47.93</v>
      </c>
      <c r="J321" s="23"/>
    </row>
    <row r="322" spans="1:10" ht="16" x14ac:dyDescent="0.2">
      <c r="A322" s="63"/>
      <c r="B322" s="275">
        <v>2281</v>
      </c>
      <c r="C322" s="66" t="s">
        <v>773</v>
      </c>
      <c r="D322" s="66" t="s">
        <v>417</v>
      </c>
      <c r="E322" s="78">
        <v>10000</v>
      </c>
      <c r="F322" s="109">
        <v>11.57</v>
      </c>
      <c r="G322" s="479"/>
      <c r="H322" s="78">
        <f>F322</f>
        <v>11.57</v>
      </c>
      <c r="I322" s="144"/>
      <c r="J322" s="23"/>
    </row>
    <row r="323" spans="1:10" ht="16" x14ac:dyDescent="0.2">
      <c r="A323" s="63"/>
      <c r="B323" s="275">
        <v>2281</v>
      </c>
      <c r="C323" s="66" t="s">
        <v>773</v>
      </c>
      <c r="D323" s="66" t="s">
        <v>412</v>
      </c>
      <c r="E323" s="78">
        <v>10000</v>
      </c>
      <c r="F323" s="109">
        <v>3.42</v>
      </c>
      <c r="G323" s="479"/>
      <c r="H323" s="78">
        <f>F323</f>
        <v>3.42</v>
      </c>
      <c r="I323" s="144"/>
      <c r="J323" s="23"/>
    </row>
    <row r="324" spans="1:10" ht="16" x14ac:dyDescent="0.2">
      <c r="A324" s="63"/>
      <c r="B324" s="275">
        <v>2281</v>
      </c>
      <c r="C324" s="66" t="s">
        <v>773</v>
      </c>
      <c r="D324" s="66" t="s">
        <v>413</v>
      </c>
      <c r="E324" s="78">
        <v>10000</v>
      </c>
      <c r="F324" s="109">
        <v>0.42</v>
      </c>
      <c r="G324" s="479"/>
      <c r="H324" s="78">
        <f>F324</f>
        <v>0.42</v>
      </c>
      <c r="I324" s="144"/>
      <c r="J324" s="23"/>
    </row>
    <row r="325" spans="1:10" ht="16" x14ac:dyDescent="0.2">
      <c r="A325" s="63"/>
      <c r="B325" s="275">
        <v>2281</v>
      </c>
      <c r="C325" s="66" t="s">
        <v>773</v>
      </c>
      <c r="D325" s="66" t="s">
        <v>418</v>
      </c>
      <c r="E325" s="78">
        <v>10000</v>
      </c>
      <c r="F325" s="109">
        <v>0.44</v>
      </c>
      <c r="G325" s="479">
        <v>0</v>
      </c>
      <c r="H325" s="78">
        <v>0.44</v>
      </c>
      <c r="I325" s="144"/>
      <c r="J325" s="23"/>
    </row>
    <row r="326" spans="1:10" ht="16" x14ac:dyDescent="0.2">
      <c r="A326" s="63"/>
      <c r="B326" s="75"/>
      <c r="C326" s="66"/>
      <c r="D326" s="66"/>
      <c r="E326" s="78"/>
      <c r="F326" s="78"/>
      <c r="G326" s="277"/>
      <c r="H326" s="78"/>
      <c r="I326" s="78"/>
      <c r="J326" s="23"/>
    </row>
    <row r="327" spans="1:10" ht="16" x14ac:dyDescent="0.2">
      <c r="A327" s="63"/>
      <c r="B327" s="75" t="s">
        <v>591</v>
      </c>
      <c r="C327" s="66" t="s">
        <v>367</v>
      </c>
      <c r="D327" s="66" t="s">
        <v>411</v>
      </c>
      <c r="E327" s="78">
        <v>10000</v>
      </c>
      <c r="F327" s="109">
        <v>0</v>
      </c>
      <c r="G327" s="479">
        <f>H327-F327</f>
        <v>5.0199999999999996</v>
      </c>
      <c r="H327" s="78">
        <v>5.0199999999999996</v>
      </c>
      <c r="I327" s="144">
        <f>SUM(H327:H330)</f>
        <v>10.879999999999999</v>
      </c>
      <c r="J327" s="23"/>
    </row>
    <row r="328" spans="1:10" ht="16" x14ac:dyDescent="0.2">
      <c r="A328" s="63"/>
      <c r="B328" s="75" t="s">
        <v>591</v>
      </c>
      <c r="C328" s="66" t="s">
        <v>367</v>
      </c>
      <c r="D328" s="66" t="s">
        <v>412</v>
      </c>
      <c r="E328" s="78">
        <v>10000</v>
      </c>
      <c r="F328" s="109">
        <v>3.42</v>
      </c>
      <c r="G328" s="479"/>
      <c r="H328" s="78">
        <f>F328</f>
        <v>3.42</v>
      </c>
      <c r="I328" s="144"/>
      <c r="J328" s="23"/>
    </row>
    <row r="329" spans="1:10" ht="16" x14ac:dyDescent="0.2">
      <c r="A329" s="63"/>
      <c r="B329" s="75" t="s">
        <v>591</v>
      </c>
      <c r="C329" s="66" t="s">
        <v>367</v>
      </c>
      <c r="D329" s="66" t="s">
        <v>413</v>
      </c>
      <c r="E329" s="78">
        <v>50000</v>
      </c>
      <c r="F329" s="109">
        <v>2.09</v>
      </c>
      <c r="G329" s="479"/>
      <c r="H329" s="78">
        <f>F329</f>
        <v>2.09</v>
      </c>
      <c r="I329" s="144"/>
      <c r="J329" s="23"/>
    </row>
    <row r="330" spans="1:10" ht="16" x14ac:dyDescent="0.2">
      <c r="A330" s="63"/>
      <c r="B330" s="75" t="s">
        <v>591</v>
      </c>
      <c r="C330" s="66" t="s">
        <v>367</v>
      </c>
      <c r="D330" s="66" t="s">
        <v>414</v>
      </c>
      <c r="E330" s="78">
        <v>10000</v>
      </c>
      <c r="F330" s="109">
        <v>0.35</v>
      </c>
      <c r="G330" s="479"/>
      <c r="H330" s="78">
        <f>F330</f>
        <v>0.35</v>
      </c>
      <c r="I330" s="144"/>
      <c r="J330" s="23"/>
    </row>
    <row r="331" spans="1:10" ht="16" x14ac:dyDescent="0.2">
      <c r="A331" s="63"/>
      <c r="B331" s="75"/>
      <c r="C331" s="70"/>
      <c r="D331" s="173"/>
      <c r="E331" s="130"/>
      <c r="F331" s="130"/>
      <c r="G331" s="493"/>
      <c r="H331" s="130"/>
      <c r="I331" s="130"/>
      <c r="J331" s="23"/>
    </row>
    <row r="332" spans="1:10" ht="16" x14ac:dyDescent="0.2">
      <c r="A332" s="63"/>
      <c r="B332" s="75" t="s">
        <v>593</v>
      </c>
      <c r="C332" s="70" t="s">
        <v>374</v>
      </c>
      <c r="D332" s="70" t="s">
        <v>411</v>
      </c>
      <c r="E332" s="130">
        <v>10000</v>
      </c>
      <c r="F332" s="111">
        <v>0</v>
      </c>
      <c r="G332" s="479">
        <f>H332-F332</f>
        <v>5.0199999999999996</v>
      </c>
      <c r="H332" s="130">
        <v>5.0199999999999996</v>
      </c>
      <c r="I332" s="192">
        <f>H332</f>
        <v>5.0199999999999996</v>
      </c>
      <c r="J332" s="23"/>
    </row>
    <row r="333" spans="1:10" ht="16" x14ac:dyDescent="0.2">
      <c r="A333" s="63"/>
      <c r="B333" s="75"/>
      <c r="C333" s="70"/>
      <c r="D333" s="70"/>
      <c r="E333" s="130"/>
      <c r="F333" s="130"/>
      <c r="G333" s="277"/>
      <c r="H333" s="130"/>
      <c r="I333" s="130"/>
      <c r="J333" s="23"/>
    </row>
    <row r="334" spans="1:10" ht="16" x14ac:dyDescent="0.2">
      <c r="A334" s="63"/>
      <c r="B334" s="75" t="s">
        <v>1171</v>
      </c>
      <c r="C334" s="70" t="s">
        <v>1172</v>
      </c>
      <c r="D334" s="70" t="s">
        <v>411</v>
      </c>
      <c r="E334" s="130">
        <v>10000</v>
      </c>
      <c r="F334" s="111">
        <v>0</v>
      </c>
      <c r="G334" s="479">
        <v>0.66</v>
      </c>
      <c r="H334" s="130">
        <v>0.66</v>
      </c>
      <c r="I334" s="192">
        <f>SUM(H334:H335)</f>
        <v>1.08</v>
      </c>
    </row>
    <row r="335" spans="1:10" ht="16" x14ac:dyDescent="0.2">
      <c r="A335" s="63"/>
      <c r="B335" s="75" t="s">
        <v>1171</v>
      </c>
      <c r="C335" s="70" t="s">
        <v>1172</v>
      </c>
      <c r="D335" s="70" t="s">
        <v>413</v>
      </c>
      <c r="E335" s="130">
        <v>10000</v>
      </c>
      <c r="F335" s="111">
        <v>0.42</v>
      </c>
      <c r="G335" s="479"/>
      <c r="H335" s="130">
        <v>0.42</v>
      </c>
      <c r="I335" s="192"/>
      <c r="J335" s="23"/>
    </row>
    <row r="336" spans="1:10" ht="16" x14ac:dyDescent="0.2">
      <c r="A336" s="63"/>
      <c r="B336" s="75"/>
      <c r="C336" s="70"/>
      <c r="D336" s="70"/>
      <c r="E336" s="130"/>
      <c r="F336" s="130"/>
      <c r="G336" s="277"/>
      <c r="H336" s="130"/>
      <c r="I336" s="130"/>
      <c r="J336" s="23"/>
    </row>
    <row r="337" spans="1:10" ht="16" x14ac:dyDescent="0.2">
      <c r="A337" s="63"/>
      <c r="B337" s="75" t="s">
        <v>721</v>
      </c>
      <c r="C337" s="70" t="s">
        <v>722</v>
      </c>
      <c r="D337" s="70" t="s">
        <v>411</v>
      </c>
      <c r="E337" s="130">
        <v>10000</v>
      </c>
      <c r="F337" s="111">
        <v>0</v>
      </c>
      <c r="G337" s="479">
        <v>2.0099999999999998</v>
      </c>
      <c r="H337" s="130">
        <v>2.0099999999999998</v>
      </c>
      <c r="I337" s="192">
        <f>SUM(H337:H339)</f>
        <v>2.65</v>
      </c>
      <c r="J337" s="23"/>
    </row>
    <row r="338" spans="1:10" ht="16" x14ac:dyDescent="0.2">
      <c r="A338" s="63"/>
      <c r="B338" s="75" t="s">
        <v>721</v>
      </c>
      <c r="C338" s="70" t="s">
        <v>722</v>
      </c>
      <c r="D338" s="70" t="s">
        <v>413</v>
      </c>
      <c r="E338" s="130">
        <v>10000</v>
      </c>
      <c r="F338" s="111">
        <v>0.42</v>
      </c>
      <c r="G338" s="479">
        <v>0</v>
      </c>
      <c r="H338" s="130">
        <v>0.42</v>
      </c>
      <c r="I338" s="192"/>
      <c r="J338" s="23"/>
    </row>
    <row r="339" spans="1:10" ht="16" x14ac:dyDescent="0.2">
      <c r="A339" s="63"/>
      <c r="B339" s="75" t="s">
        <v>721</v>
      </c>
      <c r="C339" s="70" t="s">
        <v>722</v>
      </c>
      <c r="D339" s="70" t="s">
        <v>418</v>
      </c>
      <c r="E339" s="130">
        <v>5000</v>
      </c>
      <c r="F339" s="111">
        <v>0.22</v>
      </c>
      <c r="G339" s="479">
        <v>0</v>
      </c>
      <c r="H339" s="130">
        <v>0.22</v>
      </c>
      <c r="I339" s="192"/>
      <c r="J339" s="23"/>
    </row>
    <row r="340" spans="1:10" ht="16" x14ac:dyDescent="0.2">
      <c r="A340" s="63"/>
      <c r="B340" s="75"/>
      <c r="C340" s="70"/>
      <c r="D340" s="70"/>
      <c r="E340" s="130"/>
      <c r="F340" s="130"/>
      <c r="G340" s="277"/>
      <c r="H340" s="130"/>
      <c r="I340" s="130"/>
      <c r="J340" s="23"/>
    </row>
    <row r="341" spans="1:10" ht="16" x14ac:dyDescent="0.2">
      <c r="A341" s="63"/>
      <c r="B341" s="75" t="s">
        <v>759</v>
      </c>
      <c r="C341" s="70" t="s">
        <v>753</v>
      </c>
      <c r="D341" s="70" t="s">
        <v>411</v>
      </c>
      <c r="E341" s="130">
        <v>200000</v>
      </c>
      <c r="F341" s="111"/>
      <c r="G341" s="479">
        <v>0.53</v>
      </c>
      <c r="H341" s="130">
        <f>SUM(F341:G341)</f>
        <v>0.53</v>
      </c>
      <c r="I341" s="192">
        <f>SUM(H341:H342)</f>
        <v>0.95</v>
      </c>
      <c r="J341" s="23"/>
    </row>
    <row r="342" spans="1:10" ht="16" x14ac:dyDescent="0.2">
      <c r="A342" s="63"/>
      <c r="B342" s="75" t="s">
        <v>759</v>
      </c>
      <c r="C342" s="70" t="s">
        <v>753</v>
      </c>
      <c r="D342" s="70" t="s">
        <v>413</v>
      </c>
      <c r="E342" s="130">
        <v>200000</v>
      </c>
      <c r="F342" s="111">
        <v>0.42</v>
      </c>
      <c r="G342" s="479"/>
      <c r="H342" s="130">
        <v>0.42</v>
      </c>
      <c r="I342" s="192"/>
      <c r="J342" s="23"/>
    </row>
    <row r="343" spans="1:10" ht="16" x14ac:dyDescent="0.2">
      <c r="A343" s="63"/>
      <c r="B343" s="75"/>
      <c r="C343" s="70"/>
      <c r="D343" s="70"/>
      <c r="E343" s="130"/>
      <c r="F343" s="130"/>
      <c r="G343" s="277"/>
      <c r="H343" s="130"/>
      <c r="I343" s="130"/>
      <c r="J343" s="23"/>
    </row>
    <row r="344" spans="1:10" ht="16" x14ac:dyDescent="0.2">
      <c r="A344" s="63"/>
      <c r="B344" s="75" t="s">
        <v>642</v>
      </c>
      <c r="C344" s="70" t="s">
        <v>641</v>
      </c>
      <c r="D344" s="70" t="s">
        <v>411</v>
      </c>
      <c r="E344" s="130">
        <v>200000</v>
      </c>
      <c r="F344" s="111">
        <v>12.54</v>
      </c>
      <c r="G344" s="479">
        <v>0.66</v>
      </c>
      <c r="H344" s="130">
        <f>SUM(F344:G344)</f>
        <v>13.2</v>
      </c>
      <c r="I344" s="192">
        <f>SUM(H344:H345)</f>
        <v>21.56</v>
      </c>
      <c r="J344" s="23"/>
    </row>
    <row r="345" spans="1:10" ht="16" x14ac:dyDescent="0.2">
      <c r="A345" s="63"/>
      <c r="B345" s="75" t="s">
        <v>642</v>
      </c>
      <c r="C345" s="70" t="s">
        <v>641</v>
      </c>
      <c r="D345" s="70" t="s">
        <v>413</v>
      </c>
      <c r="E345" s="130">
        <v>200000</v>
      </c>
      <c r="F345" s="111">
        <v>8.36</v>
      </c>
      <c r="G345" s="479"/>
      <c r="H345" s="130">
        <f>F345</f>
        <v>8.36</v>
      </c>
      <c r="I345" s="192"/>
      <c r="J345" s="23"/>
    </row>
    <row r="346" spans="1:10" ht="16" x14ac:dyDescent="0.2">
      <c r="A346" s="63"/>
      <c r="B346" s="75"/>
      <c r="C346" s="70"/>
      <c r="D346" s="70"/>
      <c r="E346" s="130"/>
      <c r="F346" s="130"/>
      <c r="G346" s="493"/>
      <c r="H346" s="130"/>
      <c r="I346" s="130"/>
      <c r="J346" s="23"/>
    </row>
    <row r="347" spans="1:10" ht="16" x14ac:dyDescent="0.2">
      <c r="A347" s="63"/>
      <c r="B347" s="75" t="s">
        <v>594</v>
      </c>
      <c r="C347" s="66" t="s">
        <v>72</v>
      </c>
      <c r="D347" s="66" t="s">
        <v>411</v>
      </c>
      <c r="E347" s="78">
        <v>10000</v>
      </c>
      <c r="F347" s="109">
        <v>0</v>
      </c>
      <c r="G347" s="479">
        <f>H347-F347</f>
        <v>8.02</v>
      </c>
      <c r="H347" s="78">
        <v>8.02</v>
      </c>
      <c r="I347" s="144">
        <f>H347</f>
        <v>8.02</v>
      </c>
      <c r="J347" s="23"/>
    </row>
    <row r="348" spans="1:10" ht="16" x14ac:dyDescent="0.2">
      <c r="A348" s="63"/>
      <c r="B348" s="75"/>
      <c r="C348" s="66"/>
      <c r="D348" s="66"/>
      <c r="E348" s="78"/>
      <c r="F348" s="78"/>
      <c r="G348" s="277"/>
      <c r="H348" s="78"/>
      <c r="I348" s="78"/>
      <c r="J348" s="23"/>
    </row>
    <row r="349" spans="1:10" ht="16" x14ac:dyDescent="0.2">
      <c r="A349" s="63"/>
      <c r="B349" s="75" t="s">
        <v>595</v>
      </c>
      <c r="C349" s="66" t="s">
        <v>118</v>
      </c>
      <c r="D349" s="66" t="s">
        <v>411</v>
      </c>
      <c r="E349" s="79">
        <v>10000</v>
      </c>
      <c r="F349" s="109">
        <v>0</v>
      </c>
      <c r="G349" s="479">
        <v>14.08</v>
      </c>
      <c r="H349" s="79">
        <v>14.08</v>
      </c>
      <c r="I349" s="144">
        <f>SUM(H349:H350)</f>
        <v>18.259999999999998</v>
      </c>
      <c r="J349" s="23"/>
    </row>
    <row r="350" spans="1:10" ht="16" x14ac:dyDescent="0.2">
      <c r="A350" s="63"/>
      <c r="B350" s="75" t="s">
        <v>595</v>
      </c>
      <c r="C350" s="66" t="s">
        <v>118</v>
      </c>
      <c r="D350" s="66" t="s">
        <v>413</v>
      </c>
      <c r="E350" s="79">
        <v>100000</v>
      </c>
      <c r="F350" s="109">
        <v>4.18</v>
      </c>
      <c r="G350" s="479"/>
      <c r="H350" s="79">
        <f>F350</f>
        <v>4.18</v>
      </c>
      <c r="I350" s="144"/>
      <c r="J350" s="23"/>
    </row>
    <row r="351" spans="1:10" ht="16" x14ac:dyDescent="0.2">
      <c r="A351" s="63"/>
      <c r="B351" s="75"/>
      <c r="C351" s="66"/>
      <c r="D351" s="66"/>
      <c r="E351" s="79"/>
      <c r="F351" s="78"/>
      <c r="G351" s="277"/>
      <c r="H351" s="79"/>
      <c r="I351" s="78"/>
      <c r="J351" s="23"/>
    </row>
    <row r="352" spans="1:10" ht="16" x14ac:dyDescent="0.2">
      <c r="A352" s="63"/>
      <c r="B352" s="75" t="s">
        <v>1075</v>
      </c>
      <c r="C352" s="66" t="s">
        <v>1076</v>
      </c>
      <c r="D352" s="66" t="s">
        <v>411</v>
      </c>
      <c r="E352" s="79">
        <v>10000</v>
      </c>
      <c r="F352" s="109">
        <v>0</v>
      </c>
      <c r="G352" s="479">
        <v>0.46</v>
      </c>
      <c r="H352" s="79">
        <v>0.46</v>
      </c>
      <c r="I352" s="144">
        <v>0.46</v>
      </c>
      <c r="J352" s="23"/>
    </row>
    <row r="353" spans="1:10" ht="16" x14ac:dyDescent="0.2">
      <c r="A353" s="63"/>
      <c r="B353" s="75"/>
      <c r="C353" s="66"/>
      <c r="D353" s="66"/>
      <c r="E353" s="79"/>
      <c r="F353" s="78"/>
      <c r="G353" s="277"/>
      <c r="H353" s="79"/>
      <c r="I353" s="78"/>
      <c r="J353" s="23"/>
    </row>
    <row r="354" spans="1:10" ht="16" x14ac:dyDescent="0.2">
      <c r="A354" s="63"/>
      <c r="B354" s="75" t="s">
        <v>596</v>
      </c>
      <c r="C354" s="66" t="s">
        <v>62</v>
      </c>
      <c r="D354" s="66" t="s">
        <v>411</v>
      </c>
      <c r="E354" s="78">
        <v>200000</v>
      </c>
      <c r="F354" s="109">
        <f>H354-G354</f>
        <v>58.52</v>
      </c>
      <c r="G354" s="479">
        <v>3.08</v>
      </c>
      <c r="H354" s="78">
        <v>61.6</v>
      </c>
      <c r="I354" s="144">
        <f>SUM(H354:H357)</f>
        <v>73.72999999999999</v>
      </c>
      <c r="J354" s="23"/>
    </row>
    <row r="355" spans="1:10" ht="16" x14ac:dyDescent="0.2">
      <c r="A355" s="63"/>
      <c r="B355" s="75" t="s">
        <v>596</v>
      </c>
      <c r="C355" s="66" t="s">
        <v>62</v>
      </c>
      <c r="D355" s="66" t="s">
        <v>412</v>
      </c>
      <c r="E355" s="79">
        <v>10000</v>
      </c>
      <c r="F355" s="109">
        <v>3.42</v>
      </c>
      <c r="G355" s="479"/>
      <c r="H355" s="79">
        <f>F355</f>
        <v>3.42</v>
      </c>
      <c r="I355" s="144"/>
      <c r="J355" s="23"/>
    </row>
    <row r="356" spans="1:10" ht="16" x14ac:dyDescent="0.2">
      <c r="A356" s="63"/>
      <c r="B356" s="75" t="s">
        <v>596</v>
      </c>
      <c r="C356" s="66" t="s">
        <v>62</v>
      </c>
      <c r="D356" s="66" t="s">
        <v>413</v>
      </c>
      <c r="E356" s="78">
        <v>200000</v>
      </c>
      <c r="F356" s="109">
        <v>8.36</v>
      </c>
      <c r="G356" s="479"/>
      <c r="H356" s="79">
        <f>F356</f>
        <v>8.36</v>
      </c>
      <c r="I356" s="144"/>
      <c r="J356" s="23"/>
    </row>
    <row r="357" spans="1:10" ht="16" x14ac:dyDescent="0.2">
      <c r="A357" s="63"/>
      <c r="B357" s="75" t="s">
        <v>596</v>
      </c>
      <c r="C357" s="66" t="s">
        <v>62</v>
      </c>
      <c r="D357" s="66" t="s">
        <v>414</v>
      </c>
      <c r="E357" s="79">
        <v>10000</v>
      </c>
      <c r="F357" s="109">
        <v>0.35</v>
      </c>
      <c r="G357" s="479"/>
      <c r="H357" s="79">
        <f>F357</f>
        <v>0.35</v>
      </c>
      <c r="I357" s="144"/>
      <c r="J357" s="23"/>
    </row>
    <row r="358" spans="1:10" ht="16" x14ac:dyDescent="0.2">
      <c r="A358" s="63"/>
      <c r="B358" s="75"/>
      <c r="C358" s="66"/>
      <c r="D358" s="66"/>
      <c r="E358" s="79"/>
      <c r="F358" s="78"/>
      <c r="G358" s="277"/>
      <c r="H358" s="79"/>
      <c r="I358" s="78"/>
      <c r="J358" s="23"/>
    </row>
    <row r="359" spans="1:10" ht="16" x14ac:dyDescent="0.2">
      <c r="A359" s="63"/>
      <c r="B359" s="75" t="s">
        <v>597</v>
      </c>
      <c r="C359" s="66" t="s">
        <v>38</v>
      </c>
      <c r="D359" s="66" t="s">
        <v>411</v>
      </c>
      <c r="E359" s="78">
        <v>20000</v>
      </c>
      <c r="F359" s="109">
        <f>H359-G359</f>
        <v>5.0199999999999996</v>
      </c>
      <c r="G359" s="479">
        <v>5.0199999999999996</v>
      </c>
      <c r="H359" s="78">
        <v>10.039999999999999</v>
      </c>
      <c r="I359" s="144">
        <f>SUM(H359:H362)</f>
        <v>14.649999999999999</v>
      </c>
      <c r="J359" s="211"/>
    </row>
    <row r="360" spans="1:10" ht="16" x14ac:dyDescent="0.2">
      <c r="A360" s="63"/>
      <c r="B360" s="75" t="s">
        <v>597</v>
      </c>
      <c r="C360" s="66" t="s">
        <v>38</v>
      </c>
      <c r="D360" s="66" t="s">
        <v>412</v>
      </c>
      <c r="E360" s="78">
        <v>10000</v>
      </c>
      <c r="F360" s="109">
        <v>3.42</v>
      </c>
      <c r="G360" s="479"/>
      <c r="H360" s="78">
        <f>F360</f>
        <v>3.42</v>
      </c>
      <c r="I360" s="144"/>
      <c r="J360" s="23"/>
    </row>
    <row r="361" spans="1:10" ht="16" x14ac:dyDescent="0.2">
      <c r="A361" s="63"/>
      <c r="B361" s="75" t="s">
        <v>597</v>
      </c>
      <c r="C361" s="66" t="s">
        <v>38</v>
      </c>
      <c r="D361" s="66" t="s">
        <v>413</v>
      </c>
      <c r="E361" s="78">
        <v>20000</v>
      </c>
      <c r="F361" s="109">
        <v>0.84</v>
      </c>
      <c r="G361" s="479"/>
      <c r="H361" s="78">
        <f>F361</f>
        <v>0.84</v>
      </c>
      <c r="I361" s="144"/>
      <c r="J361" s="23"/>
    </row>
    <row r="362" spans="1:10" ht="16" x14ac:dyDescent="0.2">
      <c r="A362" s="63"/>
      <c r="B362" s="75" t="s">
        <v>597</v>
      </c>
      <c r="C362" s="66" t="s">
        <v>38</v>
      </c>
      <c r="D362" s="66" t="s">
        <v>414</v>
      </c>
      <c r="E362" s="78">
        <v>10000</v>
      </c>
      <c r="F362" s="109">
        <v>0.35</v>
      </c>
      <c r="G362" s="479"/>
      <c r="H362" s="78">
        <f>F362</f>
        <v>0.35</v>
      </c>
      <c r="I362" s="144"/>
      <c r="J362" s="23"/>
    </row>
    <row r="363" spans="1:10" ht="16" x14ac:dyDescent="0.2">
      <c r="A363" s="63"/>
      <c r="B363" s="75"/>
      <c r="C363" s="66"/>
      <c r="D363" s="66"/>
      <c r="E363" s="78"/>
      <c r="F363" s="78"/>
      <c r="G363" s="277"/>
      <c r="H363" s="78"/>
      <c r="I363" s="78"/>
      <c r="J363" s="23"/>
    </row>
    <row r="364" spans="1:10" ht="16" x14ac:dyDescent="0.2">
      <c r="A364" s="63"/>
      <c r="B364" s="75" t="s">
        <v>598</v>
      </c>
      <c r="C364" s="66" t="s">
        <v>134</v>
      </c>
      <c r="D364" s="66" t="s">
        <v>411</v>
      </c>
      <c r="E364" s="78">
        <v>10000</v>
      </c>
      <c r="F364" s="109">
        <v>0</v>
      </c>
      <c r="G364" s="479">
        <v>0.91</v>
      </c>
      <c r="H364" s="78">
        <v>0.91</v>
      </c>
      <c r="I364" s="144">
        <f>SUM(H364:H366)</f>
        <v>4.07</v>
      </c>
      <c r="J364" s="23"/>
    </row>
    <row r="365" spans="1:10" ht="16" x14ac:dyDescent="0.2">
      <c r="A365" s="63"/>
      <c r="B365" s="75" t="s">
        <v>598</v>
      </c>
      <c r="C365" s="66" t="s">
        <v>134</v>
      </c>
      <c r="D365" s="66" t="s">
        <v>412</v>
      </c>
      <c r="E365" s="78">
        <v>8000</v>
      </c>
      <c r="F365" s="109">
        <v>2.74</v>
      </c>
      <c r="G365" s="479"/>
      <c r="H365" s="78">
        <v>2.74</v>
      </c>
      <c r="I365" s="144"/>
      <c r="J365" s="23"/>
    </row>
    <row r="366" spans="1:10" ht="16" x14ac:dyDescent="0.2">
      <c r="A366" s="63"/>
      <c r="B366" s="75" t="s">
        <v>598</v>
      </c>
      <c r="C366" s="66" t="s">
        <v>134</v>
      </c>
      <c r="D366" s="66" t="s">
        <v>413</v>
      </c>
      <c r="E366" s="78">
        <v>10000</v>
      </c>
      <c r="F366" s="109">
        <v>0.42</v>
      </c>
      <c r="G366" s="479">
        <v>0</v>
      </c>
      <c r="H366" s="78">
        <v>0.42</v>
      </c>
      <c r="I366" s="144"/>
      <c r="J366" s="23"/>
    </row>
    <row r="367" spans="1:10" ht="16" x14ac:dyDescent="0.2">
      <c r="A367" s="63"/>
      <c r="B367" s="75"/>
      <c r="C367" s="66"/>
      <c r="D367" s="66"/>
      <c r="E367" s="78"/>
      <c r="F367" s="78"/>
      <c r="G367" s="277"/>
      <c r="H367" s="78"/>
      <c r="I367" s="78"/>
      <c r="J367" s="23"/>
    </row>
    <row r="368" spans="1:10" ht="16" x14ac:dyDescent="0.2">
      <c r="A368" s="63"/>
      <c r="B368" s="75" t="s">
        <v>727</v>
      </c>
      <c r="C368" s="66" t="s">
        <v>744</v>
      </c>
      <c r="D368" s="66" t="s">
        <v>411</v>
      </c>
      <c r="E368" s="78">
        <v>10000</v>
      </c>
      <c r="F368" s="109"/>
      <c r="G368" s="479">
        <v>1.26</v>
      </c>
      <c r="H368" s="78">
        <v>1.26</v>
      </c>
      <c r="I368" s="144">
        <f>SUM(H368:H370)</f>
        <v>6.77</v>
      </c>
      <c r="J368" s="23"/>
    </row>
    <row r="369" spans="1:10" ht="16" x14ac:dyDescent="0.2">
      <c r="A369" s="63"/>
      <c r="B369" s="75" t="s">
        <v>727</v>
      </c>
      <c r="C369" s="66" t="s">
        <v>744</v>
      </c>
      <c r="D369" s="66" t="s">
        <v>412</v>
      </c>
      <c r="E369" s="78">
        <v>10000</v>
      </c>
      <c r="F369" s="109">
        <v>3.42</v>
      </c>
      <c r="G369" s="479"/>
      <c r="H369" s="78">
        <v>3.42</v>
      </c>
      <c r="I369" s="144"/>
      <c r="J369" s="23"/>
    </row>
    <row r="370" spans="1:10" ht="16" x14ac:dyDescent="0.2">
      <c r="A370" s="63"/>
      <c r="B370" s="75" t="s">
        <v>727</v>
      </c>
      <c r="C370" s="66" t="s">
        <v>744</v>
      </c>
      <c r="D370" s="66" t="s">
        <v>413</v>
      </c>
      <c r="E370" s="78">
        <v>50000</v>
      </c>
      <c r="F370" s="109">
        <v>2.09</v>
      </c>
      <c r="G370" s="479"/>
      <c r="H370" s="78">
        <v>2.09</v>
      </c>
      <c r="I370" s="144"/>
      <c r="J370" s="23"/>
    </row>
    <row r="371" spans="1:10" ht="16" x14ac:dyDescent="0.2">
      <c r="A371" s="63"/>
      <c r="B371" s="75"/>
      <c r="C371" s="66"/>
      <c r="D371" s="66"/>
      <c r="E371" s="78"/>
      <c r="F371" s="78"/>
      <c r="G371" s="277"/>
      <c r="H371" s="78"/>
      <c r="I371" s="78"/>
      <c r="J371" s="23"/>
    </row>
    <row r="372" spans="1:10" ht="16" x14ac:dyDescent="0.2">
      <c r="A372" s="63"/>
      <c r="B372" s="75" t="s">
        <v>1113</v>
      </c>
      <c r="C372" s="66" t="s">
        <v>1114</v>
      </c>
      <c r="D372" s="66" t="s">
        <v>411</v>
      </c>
      <c r="E372" s="78">
        <v>10000</v>
      </c>
      <c r="F372" s="109">
        <v>0</v>
      </c>
      <c r="G372" s="479">
        <v>14.08</v>
      </c>
      <c r="H372" s="78">
        <v>14.08</v>
      </c>
      <c r="I372" s="144">
        <f>SUM(H372:H373)</f>
        <v>22.439999999999998</v>
      </c>
      <c r="J372" s="23"/>
    </row>
    <row r="373" spans="1:10" ht="16" x14ac:dyDescent="0.2">
      <c r="A373" s="63"/>
      <c r="B373" s="75" t="s">
        <v>1113</v>
      </c>
      <c r="C373" s="66" t="s">
        <v>1114</v>
      </c>
      <c r="D373" s="66" t="s">
        <v>413</v>
      </c>
      <c r="E373" s="78">
        <v>200000</v>
      </c>
      <c r="F373" s="109">
        <v>8.36</v>
      </c>
      <c r="G373" s="479">
        <v>0</v>
      </c>
      <c r="H373" s="78">
        <v>8.36</v>
      </c>
      <c r="I373" s="144"/>
      <c r="J373" s="23"/>
    </row>
    <row r="374" spans="1:10" ht="16" x14ac:dyDescent="0.2">
      <c r="A374" s="63"/>
      <c r="B374" s="75"/>
      <c r="C374" s="66"/>
      <c r="D374" s="66"/>
      <c r="E374" s="78"/>
      <c r="F374" s="78"/>
      <c r="G374" s="277"/>
      <c r="H374" s="78"/>
      <c r="I374" s="78"/>
      <c r="J374" s="23"/>
    </row>
    <row r="375" spans="1:10" ht="16" x14ac:dyDescent="0.2">
      <c r="A375" s="63"/>
      <c r="B375" s="75" t="s">
        <v>599</v>
      </c>
      <c r="C375" s="66" t="s">
        <v>186</v>
      </c>
      <c r="D375" s="66" t="s">
        <v>411</v>
      </c>
      <c r="E375" s="78">
        <v>250000</v>
      </c>
      <c r="F375" s="109">
        <f>H375-G375</f>
        <v>73.92</v>
      </c>
      <c r="G375" s="479">
        <v>3.08</v>
      </c>
      <c r="H375" s="78">
        <v>77</v>
      </c>
      <c r="I375" s="144">
        <f>SUM(H375:H378)</f>
        <v>128.92000000000002</v>
      </c>
      <c r="J375" s="23"/>
    </row>
    <row r="376" spans="1:10" ht="16" x14ac:dyDescent="0.2">
      <c r="A376" s="63"/>
      <c r="B376" s="75" t="s">
        <v>599</v>
      </c>
      <c r="C376" s="66" t="s">
        <v>186</v>
      </c>
      <c r="D376" s="66" t="s">
        <v>417</v>
      </c>
      <c r="E376" s="78">
        <v>45000</v>
      </c>
      <c r="F376" s="109">
        <v>30.47</v>
      </c>
      <c r="G376" s="479"/>
      <c r="H376" s="78">
        <v>30.47</v>
      </c>
      <c r="I376" s="144"/>
      <c r="J376" s="23"/>
    </row>
    <row r="377" spans="1:10" ht="16" x14ac:dyDescent="0.2">
      <c r="A377" s="63"/>
      <c r="B377" s="75" t="s">
        <v>599</v>
      </c>
      <c r="C377" s="66" t="s">
        <v>186</v>
      </c>
      <c r="D377" s="66" t="s">
        <v>413</v>
      </c>
      <c r="E377" s="78">
        <v>250000</v>
      </c>
      <c r="F377" s="109">
        <v>10.45</v>
      </c>
      <c r="G377" s="479"/>
      <c r="H377" s="78">
        <f>F377</f>
        <v>10.45</v>
      </c>
      <c r="I377" s="144"/>
      <c r="J377" s="23"/>
    </row>
    <row r="378" spans="1:10" ht="16" x14ac:dyDescent="0.2">
      <c r="A378" s="63"/>
      <c r="B378" s="75" t="s">
        <v>599</v>
      </c>
      <c r="C378" s="66" t="s">
        <v>186</v>
      </c>
      <c r="D378" s="66" t="s">
        <v>418</v>
      </c>
      <c r="E378" s="78">
        <v>250000</v>
      </c>
      <c r="F378" s="109">
        <v>11</v>
      </c>
      <c r="G378" s="479"/>
      <c r="H378" s="78">
        <f>F378</f>
        <v>11</v>
      </c>
      <c r="I378" s="144"/>
      <c r="J378" s="23"/>
    </row>
    <row r="379" spans="1:10" ht="16" x14ac:dyDescent="0.2">
      <c r="A379" s="63"/>
      <c r="B379" s="75"/>
      <c r="C379" s="66"/>
      <c r="D379" s="66"/>
      <c r="E379" s="78"/>
      <c r="F379" s="78"/>
      <c r="G379" s="277"/>
      <c r="H379" s="78"/>
      <c r="I379" s="78"/>
      <c r="J379" s="23"/>
    </row>
    <row r="380" spans="1:10" ht="16" x14ac:dyDescent="0.2">
      <c r="A380" s="63"/>
      <c r="B380" s="75" t="s">
        <v>602</v>
      </c>
      <c r="C380" s="66" t="s">
        <v>135</v>
      </c>
      <c r="D380" s="66" t="s">
        <v>411</v>
      </c>
      <c r="E380" s="78">
        <v>10000</v>
      </c>
      <c r="F380" s="109">
        <v>0</v>
      </c>
      <c r="G380" s="479">
        <f>H380-F380</f>
        <v>8.02</v>
      </c>
      <c r="H380" s="78">
        <v>8.02</v>
      </c>
      <c r="I380" s="144">
        <f>SUM(H380:H384)</f>
        <v>20.37</v>
      </c>
      <c r="J380" s="23"/>
    </row>
    <row r="381" spans="1:10" ht="16" x14ac:dyDescent="0.2">
      <c r="A381" s="101"/>
      <c r="B381" s="75" t="s">
        <v>602</v>
      </c>
      <c r="C381" s="66" t="s">
        <v>135</v>
      </c>
      <c r="D381" s="173" t="s">
        <v>412</v>
      </c>
      <c r="E381" s="78">
        <v>10000</v>
      </c>
      <c r="F381" s="109">
        <v>3.42</v>
      </c>
      <c r="G381" s="479"/>
      <c r="H381" s="78">
        <f>F381</f>
        <v>3.42</v>
      </c>
      <c r="I381" s="144"/>
      <c r="J381" s="23"/>
    </row>
    <row r="382" spans="1:10" ht="16" x14ac:dyDescent="0.2">
      <c r="A382" s="63"/>
      <c r="B382" s="75" t="s">
        <v>602</v>
      </c>
      <c r="C382" s="66" t="s">
        <v>135</v>
      </c>
      <c r="D382" s="173" t="s">
        <v>413</v>
      </c>
      <c r="E382" s="78">
        <v>100000</v>
      </c>
      <c r="F382" s="109">
        <v>4.18</v>
      </c>
      <c r="G382" s="479"/>
      <c r="H382" s="79">
        <f>F382</f>
        <v>4.18</v>
      </c>
      <c r="I382" s="144"/>
      <c r="J382" s="23"/>
    </row>
    <row r="383" spans="1:10" ht="16" x14ac:dyDescent="0.2">
      <c r="A383" s="63"/>
      <c r="B383" s="75" t="s">
        <v>602</v>
      </c>
      <c r="C383" s="66" t="s">
        <v>135</v>
      </c>
      <c r="D383" s="173" t="s">
        <v>418</v>
      </c>
      <c r="E383" s="78">
        <v>100000</v>
      </c>
      <c r="F383" s="109">
        <v>4.4000000000000004</v>
      </c>
      <c r="G383" s="479"/>
      <c r="H383" s="79">
        <f>F383</f>
        <v>4.4000000000000004</v>
      </c>
      <c r="I383" s="144"/>
      <c r="J383" s="23"/>
    </row>
    <row r="384" spans="1:10" ht="16" x14ac:dyDescent="0.2">
      <c r="A384" s="63"/>
      <c r="B384" s="75" t="s">
        <v>602</v>
      </c>
      <c r="C384" s="66" t="s">
        <v>135</v>
      </c>
      <c r="D384" s="173" t="s">
        <v>414</v>
      </c>
      <c r="E384" s="78">
        <v>10000</v>
      </c>
      <c r="F384" s="109">
        <v>0.35</v>
      </c>
      <c r="G384" s="479"/>
      <c r="H384" s="79">
        <f>F384</f>
        <v>0.35</v>
      </c>
      <c r="I384" s="144"/>
      <c r="J384" s="23"/>
    </row>
    <row r="385" spans="1:19" ht="16" x14ac:dyDescent="0.2">
      <c r="A385" s="63"/>
      <c r="B385" s="75"/>
      <c r="C385" s="66"/>
      <c r="D385" s="173"/>
      <c r="E385" s="78"/>
      <c r="F385" s="78"/>
      <c r="G385" s="277"/>
      <c r="H385" s="78"/>
      <c r="I385" s="78"/>
      <c r="J385" s="23"/>
    </row>
    <row r="386" spans="1:19" ht="16" x14ac:dyDescent="0.2">
      <c r="A386" s="63"/>
      <c r="B386" s="75" t="s">
        <v>1084</v>
      </c>
      <c r="C386" s="66" t="s">
        <v>1085</v>
      </c>
      <c r="D386" s="173" t="s">
        <v>411</v>
      </c>
      <c r="E386" s="78">
        <v>10000</v>
      </c>
      <c r="F386" s="109">
        <v>0</v>
      </c>
      <c r="G386" s="479">
        <v>0.91</v>
      </c>
      <c r="H386" s="79">
        <v>0.91</v>
      </c>
      <c r="I386" s="144">
        <f>SUM(H386:H389)</f>
        <v>2.08</v>
      </c>
      <c r="J386" s="23"/>
    </row>
    <row r="387" spans="1:19" ht="16" x14ac:dyDescent="0.2">
      <c r="A387" s="63"/>
      <c r="B387" s="75" t="s">
        <v>1084</v>
      </c>
      <c r="C387" s="66" t="s">
        <v>1085</v>
      </c>
      <c r="D387" s="173" t="s">
        <v>412</v>
      </c>
      <c r="E387" s="78">
        <v>2000</v>
      </c>
      <c r="F387" s="109">
        <v>0.68</v>
      </c>
      <c r="G387" s="479"/>
      <c r="H387" s="79">
        <v>0.68</v>
      </c>
      <c r="I387" s="144"/>
      <c r="J387" s="23"/>
    </row>
    <row r="388" spans="1:19" ht="16" x14ac:dyDescent="0.2">
      <c r="A388" s="63"/>
      <c r="B388" s="75" t="s">
        <v>1084</v>
      </c>
      <c r="C388" s="66" t="s">
        <v>1085</v>
      </c>
      <c r="D388" s="173" t="s">
        <v>413</v>
      </c>
      <c r="E388" s="78">
        <v>10000</v>
      </c>
      <c r="F388" s="109">
        <v>0.42</v>
      </c>
      <c r="G388" s="479"/>
      <c r="H388" s="79">
        <v>0.42</v>
      </c>
      <c r="I388" s="144"/>
      <c r="J388" s="23"/>
    </row>
    <row r="389" spans="1:19" ht="16" x14ac:dyDescent="0.2">
      <c r="A389" s="63"/>
      <c r="B389" s="75" t="s">
        <v>1084</v>
      </c>
      <c r="C389" s="66" t="s">
        <v>1085</v>
      </c>
      <c r="D389" s="173" t="s">
        <v>414</v>
      </c>
      <c r="E389" s="78">
        <v>2000</v>
      </c>
      <c r="F389" s="109">
        <v>7.0000000000000007E-2</v>
      </c>
      <c r="G389" s="479"/>
      <c r="H389" s="79">
        <v>7.0000000000000007E-2</v>
      </c>
      <c r="I389" s="144"/>
      <c r="J389" s="23"/>
    </row>
    <row r="390" spans="1:19" ht="16" x14ac:dyDescent="0.2">
      <c r="A390" s="63"/>
      <c r="B390" s="75"/>
      <c r="C390" s="66"/>
      <c r="D390" s="66"/>
      <c r="E390" s="78"/>
      <c r="F390" s="78"/>
      <c r="G390" s="277"/>
      <c r="H390" s="79"/>
      <c r="I390" s="78"/>
      <c r="J390" s="23"/>
    </row>
    <row r="391" spans="1:19" s="226" customFormat="1" ht="16" x14ac:dyDescent="0.2">
      <c r="A391" s="63"/>
      <c r="B391" s="75" t="s">
        <v>603</v>
      </c>
      <c r="C391" s="66" t="s">
        <v>42</v>
      </c>
      <c r="D391" s="66" t="s">
        <v>411</v>
      </c>
      <c r="E391" s="78">
        <v>250000</v>
      </c>
      <c r="F391" s="109">
        <v>48.24</v>
      </c>
      <c r="G391" s="479">
        <v>2.0099999999999998</v>
      </c>
      <c r="H391" s="79">
        <f>SUM(F391:G391)</f>
        <v>50.25</v>
      </c>
      <c r="I391" s="144">
        <f>SUM(H391:H396)</f>
        <v>109.32</v>
      </c>
      <c r="J391" s="23"/>
      <c r="K391"/>
      <c r="L391"/>
      <c r="M391"/>
      <c r="N391"/>
      <c r="O391"/>
      <c r="P391"/>
      <c r="Q391"/>
      <c r="R391"/>
      <c r="S391"/>
    </row>
    <row r="392" spans="1:19" ht="16" x14ac:dyDescent="0.2">
      <c r="A392" s="63"/>
      <c r="B392" s="75" t="s">
        <v>603</v>
      </c>
      <c r="C392" s="66" t="s">
        <v>42</v>
      </c>
      <c r="D392" s="173" t="s">
        <v>417</v>
      </c>
      <c r="E392" s="78">
        <v>50000</v>
      </c>
      <c r="F392" s="109">
        <v>33.85</v>
      </c>
      <c r="G392" s="479"/>
      <c r="H392" s="79">
        <f>F392</f>
        <v>33.85</v>
      </c>
      <c r="I392" s="144"/>
      <c r="J392" s="23"/>
    </row>
    <row r="393" spans="1:19" ht="16" x14ac:dyDescent="0.2">
      <c r="A393" s="63"/>
      <c r="B393" s="75" t="s">
        <v>603</v>
      </c>
      <c r="C393" s="66" t="s">
        <v>42</v>
      </c>
      <c r="D393" s="173" t="s">
        <v>412</v>
      </c>
      <c r="E393" s="78">
        <v>10000</v>
      </c>
      <c r="F393" s="109">
        <v>3.42</v>
      </c>
      <c r="G393" s="479"/>
      <c r="H393" s="79">
        <f>F393</f>
        <v>3.42</v>
      </c>
      <c r="I393" s="144"/>
      <c r="J393" s="23"/>
    </row>
    <row r="394" spans="1:19" ht="16" x14ac:dyDescent="0.2">
      <c r="A394" s="63"/>
      <c r="B394" s="75" t="s">
        <v>603</v>
      </c>
      <c r="C394" s="66" t="s">
        <v>42</v>
      </c>
      <c r="D394" s="173" t="s">
        <v>413</v>
      </c>
      <c r="E394" s="78">
        <v>250000</v>
      </c>
      <c r="F394" s="109">
        <v>10.45</v>
      </c>
      <c r="G394" s="479"/>
      <c r="H394" s="79">
        <f>F394</f>
        <v>10.45</v>
      </c>
      <c r="I394" s="144"/>
      <c r="J394" s="23"/>
    </row>
    <row r="395" spans="1:19" ht="16" x14ac:dyDescent="0.2">
      <c r="A395" s="63"/>
      <c r="B395" s="75" t="s">
        <v>603</v>
      </c>
      <c r="C395" s="66" t="s">
        <v>42</v>
      </c>
      <c r="D395" s="173" t="s">
        <v>418</v>
      </c>
      <c r="E395" s="78">
        <v>250000</v>
      </c>
      <c r="F395" s="109">
        <v>11</v>
      </c>
      <c r="G395" s="479"/>
      <c r="H395" s="79">
        <f>F395</f>
        <v>11</v>
      </c>
      <c r="I395" s="144"/>
      <c r="J395" s="23"/>
    </row>
    <row r="396" spans="1:19" ht="16" x14ac:dyDescent="0.2">
      <c r="A396" s="63"/>
      <c r="B396" s="75" t="s">
        <v>603</v>
      </c>
      <c r="C396" s="66" t="s">
        <v>42</v>
      </c>
      <c r="D396" s="173" t="s">
        <v>414</v>
      </c>
      <c r="E396" s="78">
        <v>10000</v>
      </c>
      <c r="F396" s="109">
        <v>0.35</v>
      </c>
      <c r="G396" s="479"/>
      <c r="H396" s="79">
        <f>F396</f>
        <v>0.35</v>
      </c>
      <c r="I396" s="144"/>
      <c r="J396" s="23"/>
    </row>
    <row r="397" spans="1:19" ht="16" x14ac:dyDescent="0.2">
      <c r="A397" s="63"/>
      <c r="B397" s="75"/>
      <c r="C397" s="66"/>
      <c r="D397" s="66"/>
      <c r="E397" s="79"/>
      <c r="F397" s="78"/>
      <c r="G397" s="277"/>
      <c r="H397" s="79"/>
      <c r="I397" s="78"/>
      <c r="J397" s="23"/>
    </row>
    <row r="398" spans="1:19" ht="16" x14ac:dyDescent="0.2">
      <c r="A398" s="63"/>
      <c r="B398" s="75" t="s">
        <v>604</v>
      </c>
      <c r="C398" s="66" t="s">
        <v>43</v>
      </c>
      <c r="D398" s="66" t="s">
        <v>411</v>
      </c>
      <c r="E398" s="78">
        <v>180000</v>
      </c>
      <c r="F398" s="109">
        <f>H398-G398</f>
        <v>239.35999999999999</v>
      </c>
      <c r="G398" s="479">
        <v>14.08</v>
      </c>
      <c r="H398" s="78">
        <v>253.44</v>
      </c>
      <c r="I398" s="144">
        <f>SUM(H398:H401)</f>
        <v>278.79000000000002</v>
      </c>
      <c r="J398" s="23"/>
    </row>
    <row r="399" spans="1:19" ht="16" x14ac:dyDescent="0.2">
      <c r="A399" s="63"/>
      <c r="B399" s="304" t="s">
        <v>604</v>
      </c>
      <c r="C399" s="66" t="s">
        <v>43</v>
      </c>
      <c r="D399" s="66" t="s">
        <v>417</v>
      </c>
      <c r="E399" s="78">
        <v>5000</v>
      </c>
      <c r="F399" s="109">
        <v>17.61</v>
      </c>
      <c r="G399" s="479"/>
      <c r="H399" s="78">
        <f>F399</f>
        <v>17.61</v>
      </c>
      <c r="I399" s="144"/>
      <c r="J399" s="23"/>
    </row>
    <row r="400" spans="1:19" ht="16" x14ac:dyDescent="0.2">
      <c r="A400" s="63"/>
      <c r="B400" s="75" t="s">
        <v>604</v>
      </c>
      <c r="C400" s="66" t="s">
        <v>43</v>
      </c>
      <c r="D400" s="66" t="s">
        <v>413</v>
      </c>
      <c r="E400" s="78">
        <v>180000</v>
      </c>
      <c r="F400" s="109">
        <v>7.52</v>
      </c>
      <c r="G400" s="479"/>
      <c r="H400" s="78">
        <f>F400</f>
        <v>7.52</v>
      </c>
      <c r="I400" s="144"/>
      <c r="J400" s="23"/>
    </row>
    <row r="401" spans="1:29" ht="16" x14ac:dyDescent="0.2">
      <c r="A401" s="63"/>
      <c r="B401" s="304" t="s">
        <v>604</v>
      </c>
      <c r="C401" s="66" t="s">
        <v>43</v>
      </c>
      <c r="D401" s="66" t="s">
        <v>418</v>
      </c>
      <c r="E401" s="78">
        <v>5000</v>
      </c>
      <c r="F401" s="109">
        <v>0.22</v>
      </c>
      <c r="G401" s="479"/>
      <c r="H401" s="78">
        <f>F401</f>
        <v>0.22</v>
      </c>
      <c r="I401" s="144"/>
      <c r="J401" s="23"/>
    </row>
    <row r="402" spans="1:29" ht="16" x14ac:dyDescent="0.2">
      <c r="A402" s="63"/>
      <c r="B402" s="75"/>
      <c r="C402" s="66"/>
      <c r="D402" s="66"/>
      <c r="E402" s="79"/>
      <c r="F402" s="78"/>
      <c r="G402" s="277"/>
      <c r="H402" s="78"/>
      <c r="I402" s="78"/>
      <c r="J402" s="23"/>
    </row>
    <row r="403" spans="1:29" ht="16" x14ac:dyDescent="0.2">
      <c r="A403" s="63"/>
      <c r="B403" s="75" t="s">
        <v>605</v>
      </c>
      <c r="C403" s="66" t="s">
        <v>340</v>
      </c>
      <c r="D403" s="66" t="s">
        <v>411</v>
      </c>
      <c r="E403" s="78">
        <v>20000</v>
      </c>
      <c r="F403" s="109">
        <v>2.0099999999999998</v>
      </c>
      <c r="G403" s="479">
        <v>2.0099999999999998</v>
      </c>
      <c r="H403" s="78">
        <v>4.0199999999999996</v>
      </c>
      <c r="I403" s="144">
        <f>SUM(H403:H404)</f>
        <v>4.4399999999999995</v>
      </c>
      <c r="J403" s="23"/>
    </row>
    <row r="404" spans="1:29" s="305" customFormat="1" ht="16" x14ac:dyDescent="0.2">
      <c r="A404" s="63"/>
      <c r="B404" s="75" t="s">
        <v>605</v>
      </c>
      <c r="C404" s="66" t="s">
        <v>340</v>
      </c>
      <c r="D404" s="66" t="s">
        <v>413</v>
      </c>
      <c r="E404" s="78">
        <v>10000</v>
      </c>
      <c r="F404" s="109">
        <v>0.42</v>
      </c>
      <c r="G404" s="479"/>
      <c r="H404" s="78">
        <f>F404</f>
        <v>0.42</v>
      </c>
      <c r="I404" s="144"/>
      <c r="J404" s="23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1:29" ht="16" x14ac:dyDescent="0.2">
      <c r="A405" s="63"/>
      <c r="B405" s="75"/>
      <c r="C405" s="66"/>
      <c r="D405" s="66"/>
      <c r="E405" s="78"/>
      <c r="F405" s="78"/>
      <c r="G405" s="277"/>
      <c r="H405" s="78"/>
      <c r="I405" s="78"/>
      <c r="J405" s="23"/>
    </row>
    <row r="406" spans="1:29" s="305" customFormat="1" ht="16" x14ac:dyDescent="0.2">
      <c r="A406" s="63"/>
      <c r="B406" s="75" t="s">
        <v>606</v>
      </c>
      <c r="C406" s="66" t="s">
        <v>44</v>
      </c>
      <c r="D406" s="66" t="s">
        <v>411</v>
      </c>
      <c r="E406" s="78">
        <v>10000</v>
      </c>
      <c r="F406" s="109">
        <v>0</v>
      </c>
      <c r="G406" s="479">
        <v>14.08</v>
      </c>
      <c r="H406" s="78">
        <v>14.08</v>
      </c>
      <c r="I406" s="144">
        <f>SUM(H406:H407)</f>
        <v>14.5</v>
      </c>
      <c r="J406" s="23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1:29" ht="16" x14ac:dyDescent="0.2">
      <c r="A407" s="63"/>
      <c r="B407" s="75" t="s">
        <v>606</v>
      </c>
      <c r="C407" s="66" t="s">
        <v>44</v>
      </c>
      <c r="D407" s="66" t="s">
        <v>413</v>
      </c>
      <c r="E407" s="79">
        <v>10000</v>
      </c>
      <c r="F407" s="109">
        <v>0.42</v>
      </c>
      <c r="G407" s="479"/>
      <c r="H407" s="79">
        <f>F407</f>
        <v>0.42</v>
      </c>
      <c r="I407" s="144"/>
      <c r="J407" s="23"/>
    </row>
    <row r="408" spans="1:29" ht="16" x14ac:dyDescent="0.2">
      <c r="A408" s="63"/>
      <c r="B408" s="75"/>
      <c r="C408" s="66"/>
      <c r="D408" s="66"/>
      <c r="E408" s="79"/>
      <c r="F408" s="78"/>
      <c r="G408" s="277"/>
      <c r="H408" s="79"/>
      <c r="I408" s="78"/>
      <c r="J408" s="23"/>
    </row>
    <row r="409" spans="1:29" ht="16" x14ac:dyDescent="0.2">
      <c r="A409" s="63"/>
      <c r="B409" s="75" t="s">
        <v>607</v>
      </c>
      <c r="C409" s="66" t="s">
        <v>96</v>
      </c>
      <c r="D409" s="66" t="s">
        <v>411</v>
      </c>
      <c r="E409" s="78">
        <v>30000</v>
      </c>
      <c r="F409" s="109">
        <f>H409-G409</f>
        <v>4.0200000000000005</v>
      </c>
      <c r="G409" s="479">
        <v>2.0099999999999998</v>
      </c>
      <c r="H409" s="78">
        <v>6.03</v>
      </c>
      <c r="I409" s="144">
        <f>SUM(H409:H410)</f>
        <v>6.45</v>
      </c>
      <c r="J409" s="23"/>
    </row>
    <row r="410" spans="1:29" ht="16" x14ac:dyDescent="0.2">
      <c r="A410" s="63"/>
      <c r="B410" s="75" t="s">
        <v>607</v>
      </c>
      <c r="C410" s="66" t="s">
        <v>96</v>
      </c>
      <c r="D410" s="66" t="s">
        <v>413</v>
      </c>
      <c r="E410" s="79">
        <v>10000</v>
      </c>
      <c r="F410" s="109">
        <v>0.42</v>
      </c>
      <c r="G410" s="479"/>
      <c r="H410" s="79">
        <f>F410</f>
        <v>0.42</v>
      </c>
      <c r="I410" s="144"/>
      <c r="J410" s="23"/>
    </row>
    <row r="411" spans="1:29" ht="16" x14ac:dyDescent="0.2">
      <c r="A411" s="63"/>
      <c r="B411" s="75"/>
      <c r="C411" s="66"/>
      <c r="D411" s="66"/>
      <c r="E411" s="79"/>
      <c r="F411" s="78"/>
      <c r="G411" s="277"/>
      <c r="H411" s="79"/>
      <c r="I411" s="78"/>
      <c r="J411" s="23"/>
    </row>
    <row r="412" spans="1:29" ht="16" x14ac:dyDescent="0.2">
      <c r="A412" s="63"/>
      <c r="B412" s="75" t="s">
        <v>1115</v>
      </c>
      <c r="C412" s="66" t="s">
        <v>1116</v>
      </c>
      <c r="D412" s="66" t="s">
        <v>411</v>
      </c>
      <c r="E412" s="79">
        <v>10000</v>
      </c>
      <c r="F412" s="109">
        <v>0</v>
      </c>
      <c r="G412" s="479">
        <v>2.0099999999999998</v>
      </c>
      <c r="H412" s="277">
        <v>2.0099999999999998</v>
      </c>
      <c r="I412" s="144">
        <f>SUM(H412:H417)</f>
        <v>14.73</v>
      </c>
      <c r="J412" s="23"/>
    </row>
    <row r="413" spans="1:29" ht="16" x14ac:dyDescent="0.2">
      <c r="A413" s="63"/>
      <c r="B413" s="75" t="s">
        <v>1115</v>
      </c>
      <c r="C413" s="66" t="s">
        <v>1116</v>
      </c>
      <c r="D413" s="173" t="s">
        <v>417</v>
      </c>
      <c r="E413" s="79">
        <v>5000</v>
      </c>
      <c r="F413" s="109">
        <v>3.39</v>
      </c>
      <c r="G413" s="479"/>
      <c r="H413" s="78">
        <v>3.39</v>
      </c>
      <c r="I413" s="144"/>
      <c r="J413" s="23"/>
    </row>
    <row r="414" spans="1:29" ht="16" x14ac:dyDescent="0.2">
      <c r="A414" s="63"/>
      <c r="B414" s="75" t="s">
        <v>1115</v>
      </c>
      <c r="C414" s="66" t="s">
        <v>1116</v>
      </c>
      <c r="D414" s="173" t="s">
        <v>412</v>
      </c>
      <c r="E414" s="79">
        <v>2000</v>
      </c>
      <c r="F414" s="109">
        <v>0.68</v>
      </c>
      <c r="G414" s="479"/>
      <c r="H414" s="78">
        <v>0.68</v>
      </c>
      <c r="I414" s="144"/>
      <c r="J414" s="23"/>
    </row>
    <row r="415" spans="1:29" ht="16" x14ac:dyDescent="0.2">
      <c r="A415" s="63"/>
      <c r="B415" s="75" t="s">
        <v>1115</v>
      </c>
      <c r="C415" s="66" t="s">
        <v>1116</v>
      </c>
      <c r="D415" s="173" t="s">
        <v>413</v>
      </c>
      <c r="E415" s="79">
        <v>200000</v>
      </c>
      <c r="F415" s="109">
        <v>8.36</v>
      </c>
      <c r="G415" s="479"/>
      <c r="H415" s="78">
        <v>8.36</v>
      </c>
      <c r="I415" s="144"/>
      <c r="J415" s="23"/>
    </row>
    <row r="416" spans="1:29" ht="16" x14ac:dyDescent="0.2">
      <c r="A416" s="63"/>
      <c r="B416" s="75" t="s">
        <v>1115</v>
      </c>
      <c r="C416" s="66" t="s">
        <v>1116</v>
      </c>
      <c r="D416" s="173" t="s">
        <v>418</v>
      </c>
      <c r="E416" s="79">
        <v>5000</v>
      </c>
      <c r="F416" s="109">
        <v>0.22</v>
      </c>
      <c r="G416" s="479"/>
      <c r="H416" s="78">
        <v>0.22</v>
      </c>
      <c r="I416" s="144"/>
      <c r="J416" s="23"/>
    </row>
    <row r="417" spans="1:10" ht="16" x14ac:dyDescent="0.2">
      <c r="A417" s="63"/>
      <c r="B417" s="75" t="s">
        <v>1115</v>
      </c>
      <c r="C417" s="66" t="s">
        <v>1116</v>
      </c>
      <c r="D417" s="173" t="s">
        <v>414</v>
      </c>
      <c r="E417" s="79">
        <v>2000</v>
      </c>
      <c r="F417" s="109">
        <v>7.0000000000000007E-2</v>
      </c>
      <c r="G417" s="479"/>
      <c r="H417" s="78">
        <v>7.0000000000000007E-2</v>
      </c>
      <c r="I417" s="144"/>
      <c r="J417" s="23"/>
    </row>
    <row r="418" spans="1:10" ht="16" x14ac:dyDescent="0.2">
      <c r="A418" s="63"/>
      <c r="B418" s="75"/>
      <c r="C418" s="66"/>
      <c r="D418" s="66"/>
      <c r="E418" s="79"/>
      <c r="F418" s="78"/>
      <c r="G418" s="277"/>
      <c r="H418" s="79"/>
      <c r="I418" s="78"/>
      <c r="J418" s="23"/>
    </row>
    <row r="419" spans="1:10" ht="16" x14ac:dyDescent="0.2">
      <c r="A419" s="63"/>
      <c r="B419" s="75" t="s">
        <v>608</v>
      </c>
      <c r="C419" s="66" t="s">
        <v>496</v>
      </c>
      <c r="D419" s="66" t="s">
        <v>411</v>
      </c>
      <c r="E419" s="79">
        <v>10000</v>
      </c>
      <c r="F419" s="109">
        <v>0</v>
      </c>
      <c r="G419" s="479">
        <v>1.26</v>
      </c>
      <c r="H419" s="79">
        <f>SUM(F419:G419)</f>
        <v>1.26</v>
      </c>
      <c r="I419" s="144">
        <f>H419</f>
        <v>1.26</v>
      </c>
      <c r="J419" s="23"/>
    </row>
    <row r="420" spans="1:10" ht="16" x14ac:dyDescent="0.2">
      <c r="A420" s="63"/>
      <c r="B420" s="75"/>
      <c r="C420" s="66"/>
      <c r="D420" s="66"/>
      <c r="E420" s="79"/>
      <c r="F420" s="78"/>
      <c r="G420" s="277"/>
      <c r="H420" s="79"/>
      <c r="I420" s="78"/>
      <c r="J420" s="23"/>
    </row>
    <row r="421" spans="1:10" ht="16" x14ac:dyDescent="0.2">
      <c r="A421" s="63"/>
      <c r="B421" s="75" t="s">
        <v>609</v>
      </c>
      <c r="C421" s="66" t="s">
        <v>137</v>
      </c>
      <c r="D421" s="66" t="s">
        <v>411</v>
      </c>
      <c r="E421" s="79">
        <v>100000</v>
      </c>
      <c r="F421" s="109">
        <f>H421-G421</f>
        <v>5.9399999999999995</v>
      </c>
      <c r="G421" s="479">
        <v>0.66</v>
      </c>
      <c r="H421" s="79">
        <v>6.6</v>
      </c>
      <c r="I421" s="144">
        <f>SUM(H421:H422)</f>
        <v>10.78</v>
      </c>
      <c r="J421" s="23"/>
    </row>
    <row r="422" spans="1:10" ht="16" x14ac:dyDescent="0.2">
      <c r="A422" s="63"/>
      <c r="B422" s="75" t="s">
        <v>609</v>
      </c>
      <c r="C422" s="66" t="s">
        <v>137</v>
      </c>
      <c r="D422" s="66" t="s">
        <v>413</v>
      </c>
      <c r="E422" s="79">
        <v>100000</v>
      </c>
      <c r="F422" s="109">
        <v>4.18</v>
      </c>
      <c r="G422" s="479"/>
      <c r="H422" s="79">
        <f>F422</f>
        <v>4.18</v>
      </c>
      <c r="I422" s="144"/>
      <c r="J422" s="23"/>
    </row>
    <row r="423" spans="1:10" ht="16" x14ac:dyDescent="0.2">
      <c r="A423" s="63"/>
      <c r="B423" s="75"/>
      <c r="C423" s="66"/>
      <c r="D423" s="66"/>
      <c r="E423" s="79"/>
      <c r="F423" s="78"/>
      <c r="G423" s="277"/>
      <c r="H423" s="79"/>
      <c r="I423" s="78"/>
      <c r="J423" s="23"/>
    </row>
    <row r="424" spans="1:10" ht="16" x14ac:dyDescent="0.2">
      <c r="A424" s="63"/>
      <c r="B424" s="75" t="s">
        <v>610</v>
      </c>
      <c r="C424" s="66" t="s">
        <v>45</v>
      </c>
      <c r="D424" s="66" t="s">
        <v>411</v>
      </c>
      <c r="E424" s="78">
        <v>10000</v>
      </c>
      <c r="F424" s="109">
        <v>0</v>
      </c>
      <c r="G424" s="479">
        <v>2.0099999999999998</v>
      </c>
      <c r="H424" s="78">
        <v>2.0099999999999998</v>
      </c>
      <c r="I424" s="144">
        <f>H424</f>
        <v>2.0099999999999998</v>
      </c>
      <c r="J424" s="211"/>
    </row>
    <row r="425" spans="1:10" ht="16" x14ac:dyDescent="0.2">
      <c r="A425" s="63"/>
      <c r="B425" s="75"/>
      <c r="C425" s="66"/>
      <c r="D425" s="66"/>
      <c r="E425" s="78"/>
      <c r="F425" s="78"/>
      <c r="G425" s="277"/>
      <c r="H425" s="78"/>
      <c r="I425" s="78"/>
      <c r="J425" s="211"/>
    </row>
    <row r="426" spans="1:10" ht="16" x14ac:dyDescent="0.2">
      <c r="A426" s="63"/>
      <c r="B426" s="75" t="s">
        <v>1117</v>
      </c>
      <c r="C426" s="66" t="s">
        <v>1118</v>
      </c>
      <c r="D426" s="66" t="s">
        <v>411</v>
      </c>
      <c r="E426" s="576">
        <v>100000</v>
      </c>
      <c r="F426" s="109">
        <v>18.09</v>
      </c>
      <c r="G426" s="144">
        <v>2.0099999999999998</v>
      </c>
      <c r="H426" s="78">
        <v>20.100000000000001</v>
      </c>
      <c r="I426" s="144">
        <f>SUM(H426:H431)</f>
        <v>80.73</v>
      </c>
      <c r="J426" s="211"/>
    </row>
    <row r="427" spans="1:10" ht="16" x14ac:dyDescent="0.2">
      <c r="A427" s="63"/>
      <c r="B427" s="75" t="s">
        <v>1117</v>
      </c>
      <c r="C427" s="66" t="s">
        <v>1118</v>
      </c>
      <c r="D427" s="173" t="s">
        <v>417</v>
      </c>
      <c r="E427" s="577">
        <v>100000</v>
      </c>
      <c r="F427" s="109">
        <v>44.1</v>
      </c>
      <c r="G427" s="144"/>
      <c r="H427" s="78">
        <v>44.1</v>
      </c>
      <c r="I427" s="144"/>
      <c r="J427" s="211"/>
    </row>
    <row r="428" spans="1:10" ht="16" x14ac:dyDescent="0.2">
      <c r="A428" s="63"/>
      <c r="B428" s="75" t="s">
        <v>1117</v>
      </c>
      <c r="C428" s="66" t="s">
        <v>1118</v>
      </c>
      <c r="D428" s="173" t="s">
        <v>412</v>
      </c>
      <c r="E428" s="577">
        <v>10000</v>
      </c>
      <c r="F428" s="109">
        <v>3.42</v>
      </c>
      <c r="G428" s="144"/>
      <c r="H428" s="78">
        <v>3.42</v>
      </c>
      <c r="I428" s="144"/>
      <c r="J428" s="211"/>
    </row>
    <row r="429" spans="1:10" ht="16" x14ac:dyDescent="0.2">
      <c r="A429" s="63"/>
      <c r="B429" s="75" t="s">
        <v>1117</v>
      </c>
      <c r="C429" s="66" t="s">
        <v>1118</v>
      </c>
      <c r="D429" s="173" t="s">
        <v>413</v>
      </c>
      <c r="E429" s="577">
        <v>200000</v>
      </c>
      <c r="F429" s="109">
        <v>8.36</v>
      </c>
      <c r="G429" s="144"/>
      <c r="H429" s="78">
        <v>8.36</v>
      </c>
      <c r="I429" s="144"/>
      <c r="J429" s="211"/>
    </row>
    <row r="430" spans="1:10" ht="16" x14ac:dyDescent="0.2">
      <c r="A430" s="63"/>
      <c r="B430" s="75" t="s">
        <v>1117</v>
      </c>
      <c r="C430" s="66" t="s">
        <v>1118</v>
      </c>
      <c r="D430" s="173" t="s">
        <v>418</v>
      </c>
      <c r="E430" s="577">
        <v>100000</v>
      </c>
      <c r="F430" s="109">
        <v>4.4000000000000004</v>
      </c>
      <c r="G430" s="144"/>
      <c r="H430" s="78">
        <v>4.4000000000000004</v>
      </c>
      <c r="I430" s="144"/>
      <c r="J430" s="211"/>
    </row>
    <row r="431" spans="1:10" ht="16" x14ac:dyDescent="0.2">
      <c r="A431" s="63"/>
      <c r="B431" s="75" t="s">
        <v>1117</v>
      </c>
      <c r="C431" s="66" t="s">
        <v>1118</v>
      </c>
      <c r="D431" s="173" t="s">
        <v>414</v>
      </c>
      <c r="E431" s="577">
        <v>10000</v>
      </c>
      <c r="F431" s="109">
        <v>0.35</v>
      </c>
      <c r="G431" s="144"/>
      <c r="H431" s="78">
        <v>0.35</v>
      </c>
      <c r="I431" s="144"/>
      <c r="J431" s="211" t="s">
        <v>1130</v>
      </c>
    </row>
    <row r="432" spans="1:10" ht="16" x14ac:dyDescent="0.2">
      <c r="A432" s="63"/>
      <c r="B432" s="75"/>
      <c r="C432" s="66"/>
      <c r="D432" s="66"/>
      <c r="E432" s="78"/>
      <c r="F432" s="78"/>
      <c r="G432" s="277"/>
      <c r="H432" s="78"/>
      <c r="I432" s="78"/>
      <c r="J432" s="211"/>
    </row>
    <row r="433" spans="1:10" ht="16" x14ac:dyDescent="0.2">
      <c r="A433" s="63"/>
      <c r="B433" s="75" t="s">
        <v>611</v>
      </c>
      <c r="C433" s="66" t="s">
        <v>230</v>
      </c>
      <c r="D433" s="66" t="s">
        <v>411</v>
      </c>
      <c r="E433" s="79">
        <v>100000</v>
      </c>
      <c r="F433" s="109">
        <v>45.18</v>
      </c>
      <c r="G433" s="479">
        <v>5.0199999999999996</v>
      </c>
      <c r="H433" s="79">
        <v>50.2</v>
      </c>
      <c r="I433" s="144">
        <f>SUM(H433:H436)</f>
        <v>97.65000000000002</v>
      </c>
      <c r="J433" s="23"/>
    </row>
    <row r="434" spans="1:10" ht="16" x14ac:dyDescent="0.2">
      <c r="A434" s="63"/>
      <c r="B434" s="75" t="s">
        <v>611</v>
      </c>
      <c r="C434" s="66" t="s">
        <v>230</v>
      </c>
      <c r="D434" s="66" t="s">
        <v>417</v>
      </c>
      <c r="E434" s="79">
        <v>50000</v>
      </c>
      <c r="F434" s="109">
        <v>33.85</v>
      </c>
      <c r="G434" s="479"/>
      <c r="H434" s="79">
        <f>F434</f>
        <v>33.85</v>
      </c>
      <c r="I434" s="144"/>
      <c r="J434" s="23"/>
    </row>
    <row r="435" spans="1:10" ht="16" x14ac:dyDescent="0.2">
      <c r="A435" s="63"/>
      <c r="B435" s="75" t="s">
        <v>611</v>
      </c>
      <c r="C435" s="66" t="s">
        <v>230</v>
      </c>
      <c r="D435" s="66" t="s">
        <v>413</v>
      </c>
      <c r="E435" s="79">
        <v>220000</v>
      </c>
      <c r="F435" s="109">
        <v>9.1999999999999993</v>
      </c>
      <c r="G435" s="479"/>
      <c r="H435" s="79">
        <f>F435</f>
        <v>9.1999999999999993</v>
      </c>
      <c r="I435" s="144"/>
      <c r="J435" s="23"/>
    </row>
    <row r="436" spans="1:10" ht="16" x14ac:dyDescent="0.2">
      <c r="A436" s="63"/>
      <c r="B436" s="75" t="s">
        <v>611</v>
      </c>
      <c r="C436" s="66" t="s">
        <v>230</v>
      </c>
      <c r="D436" s="173" t="s">
        <v>418</v>
      </c>
      <c r="E436" s="78">
        <v>100000</v>
      </c>
      <c r="F436" s="109">
        <v>4.4000000000000004</v>
      </c>
      <c r="G436" s="479"/>
      <c r="H436" s="78">
        <f>F436</f>
        <v>4.4000000000000004</v>
      </c>
      <c r="I436" s="144"/>
      <c r="J436" s="23"/>
    </row>
    <row r="437" spans="1:10" ht="16" x14ac:dyDescent="0.2">
      <c r="A437" s="63"/>
      <c r="B437" s="75"/>
      <c r="C437" s="66"/>
      <c r="D437" s="173"/>
      <c r="E437" s="78"/>
      <c r="F437" s="78"/>
      <c r="G437" s="277"/>
      <c r="H437" s="78"/>
      <c r="I437" s="78"/>
      <c r="J437" s="23"/>
    </row>
    <row r="438" spans="1:10" ht="16" x14ac:dyDescent="0.2">
      <c r="A438" s="63"/>
      <c r="B438" s="75" t="s">
        <v>1100</v>
      </c>
      <c r="C438" s="66" t="s">
        <v>1101</v>
      </c>
      <c r="D438" s="173" t="s">
        <v>411</v>
      </c>
      <c r="E438" s="78">
        <v>250000</v>
      </c>
      <c r="F438" s="109">
        <v>15.84</v>
      </c>
      <c r="G438" s="479">
        <v>0.66</v>
      </c>
      <c r="H438" s="78">
        <f>16.5</f>
        <v>16.5</v>
      </c>
      <c r="I438" s="144">
        <f>SUM(H438:H439)</f>
        <v>16.920000000000002</v>
      </c>
      <c r="J438" s="23"/>
    </row>
    <row r="439" spans="1:10" ht="16" x14ac:dyDescent="0.2">
      <c r="A439" s="63"/>
      <c r="B439" s="75" t="s">
        <v>1100</v>
      </c>
      <c r="C439" s="66" t="s">
        <v>1101</v>
      </c>
      <c r="D439" s="173" t="s">
        <v>413</v>
      </c>
      <c r="E439" s="78">
        <v>10000</v>
      </c>
      <c r="F439" s="109">
        <v>0.42</v>
      </c>
      <c r="G439" s="479"/>
      <c r="H439" s="78">
        <v>0.42</v>
      </c>
      <c r="I439" s="144"/>
      <c r="J439" s="23"/>
    </row>
    <row r="440" spans="1:10" ht="16" x14ac:dyDescent="0.2">
      <c r="A440" s="63"/>
      <c r="B440" s="75"/>
      <c r="C440" s="66"/>
      <c r="D440" s="66"/>
      <c r="E440" s="79"/>
      <c r="F440" s="78"/>
      <c r="G440" s="277"/>
      <c r="H440" s="79"/>
      <c r="I440" s="78"/>
      <c r="J440" s="23"/>
    </row>
    <row r="441" spans="1:10" ht="16" x14ac:dyDescent="0.2">
      <c r="A441" s="63"/>
      <c r="B441" s="75" t="s">
        <v>612</v>
      </c>
      <c r="C441" s="66" t="s">
        <v>334</v>
      </c>
      <c r="D441" s="66" t="s">
        <v>411</v>
      </c>
      <c r="E441" s="78">
        <v>50000</v>
      </c>
      <c r="F441" s="109">
        <f>H441-G441</f>
        <v>12.32</v>
      </c>
      <c r="G441" s="479">
        <v>3.08</v>
      </c>
      <c r="H441" s="78">
        <v>15.4</v>
      </c>
      <c r="I441" s="144">
        <f>SUM(H441:H446)</f>
        <v>70.92</v>
      </c>
      <c r="J441" s="23"/>
    </row>
    <row r="442" spans="1:10" ht="16" x14ac:dyDescent="0.2">
      <c r="A442" s="63"/>
      <c r="B442" s="75" t="s">
        <v>612</v>
      </c>
      <c r="C442" s="66" t="s">
        <v>334</v>
      </c>
      <c r="D442" s="173" t="s">
        <v>417</v>
      </c>
      <c r="E442" s="78">
        <v>50000</v>
      </c>
      <c r="F442" s="109">
        <v>22.05</v>
      </c>
      <c r="G442" s="479"/>
      <c r="H442" s="78">
        <f>F442</f>
        <v>22.05</v>
      </c>
      <c r="I442" s="144"/>
      <c r="J442" s="104" t="s">
        <v>1158</v>
      </c>
    </row>
    <row r="443" spans="1:10" ht="16" x14ac:dyDescent="0.2">
      <c r="A443" s="63"/>
      <c r="B443" s="75" t="s">
        <v>612</v>
      </c>
      <c r="C443" s="66" t="s">
        <v>334</v>
      </c>
      <c r="D443" s="173" t="s">
        <v>412</v>
      </c>
      <c r="E443" s="78">
        <v>10000</v>
      </c>
      <c r="F443" s="109">
        <v>3.42</v>
      </c>
      <c r="G443" s="479"/>
      <c r="H443" s="78">
        <f>F443</f>
        <v>3.42</v>
      </c>
      <c r="I443" s="144"/>
      <c r="J443" s="91"/>
    </row>
    <row r="444" spans="1:10" ht="16" x14ac:dyDescent="0.2">
      <c r="A444" s="63"/>
      <c r="B444" s="75" t="s">
        <v>612</v>
      </c>
      <c r="C444" s="66" t="s">
        <v>334</v>
      </c>
      <c r="D444" s="173" t="s">
        <v>413</v>
      </c>
      <c r="E444" s="78">
        <v>500000</v>
      </c>
      <c r="F444" s="109">
        <v>20.9</v>
      </c>
      <c r="G444" s="479"/>
      <c r="H444" s="78">
        <f>F444</f>
        <v>20.9</v>
      </c>
      <c r="I444" s="144"/>
      <c r="J444" s="91"/>
    </row>
    <row r="445" spans="1:10" ht="16" x14ac:dyDescent="0.2">
      <c r="A445" s="63"/>
      <c r="B445" s="75" t="s">
        <v>612</v>
      </c>
      <c r="C445" s="66" t="s">
        <v>334</v>
      </c>
      <c r="D445" s="173" t="s">
        <v>418</v>
      </c>
      <c r="E445" s="78">
        <v>200000</v>
      </c>
      <c r="F445" s="109">
        <v>8.8000000000000007</v>
      </c>
      <c r="G445" s="479"/>
      <c r="H445" s="78">
        <f>F445</f>
        <v>8.8000000000000007</v>
      </c>
      <c r="I445" s="144"/>
      <c r="J445" s="91"/>
    </row>
    <row r="446" spans="1:10" ht="16" x14ac:dyDescent="0.2">
      <c r="A446" s="63"/>
      <c r="B446" s="75" t="s">
        <v>612</v>
      </c>
      <c r="C446" s="66" t="s">
        <v>334</v>
      </c>
      <c r="D446" s="173" t="s">
        <v>414</v>
      </c>
      <c r="E446" s="78">
        <v>10000</v>
      </c>
      <c r="F446" s="109">
        <v>0.35</v>
      </c>
      <c r="G446" s="479"/>
      <c r="H446" s="79">
        <f>F446</f>
        <v>0.35</v>
      </c>
      <c r="I446" s="144"/>
      <c r="J446" s="91"/>
    </row>
    <row r="447" spans="1:10" ht="16" x14ac:dyDescent="0.2">
      <c r="A447" s="63"/>
      <c r="B447" s="75"/>
      <c r="C447" s="66"/>
      <c r="D447" s="173"/>
      <c r="E447" s="78"/>
      <c r="F447" s="78"/>
      <c r="G447" s="277"/>
      <c r="H447" s="78"/>
      <c r="I447" s="78"/>
      <c r="J447" s="91"/>
    </row>
    <row r="448" spans="1:10" ht="16" x14ac:dyDescent="0.2">
      <c r="A448" s="63"/>
      <c r="B448" s="75" t="s">
        <v>1166</v>
      </c>
      <c r="C448" s="66" t="s">
        <v>1167</v>
      </c>
      <c r="D448" s="173" t="s">
        <v>411</v>
      </c>
      <c r="E448" s="78">
        <v>150000</v>
      </c>
      <c r="F448" s="109">
        <v>7.42</v>
      </c>
      <c r="G448" s="479">
        <v>0.53</v>
      </c>
      <c r="H448" s="79">
        <f>SUM(F448:G448)</f>
        <v>7.95</v>
      </c>
      <c r="I448" s="144">
        <f>SUM(H448:H451)</f>
        <v>20.62</v>
      </c>
      <c r="J448" s="91" t="s">
        <v>845</v>
      </c>
    </row>
    <row r="449" spans="1:10" ht="16" x14ac:dyDescent="0.2">
      <c r="A449" s="63"/>
      <c r="B449" s="75" t="s">
        <v>1166</v>
      </c>
      <c r="C449" s="66" t="s">
        <v>1167</v>
      </c>
      <c r="D449" s="173" t="s">
        <v>417</v>
      </c>
      <c r="E449" s="78">
        <v>50000</v>
      </c>
      <c r="F449" s="109">
        <v>4.2</v>
      </c>
      <c r="G449" s="479"/>
      <c r="H449" s="79">
        <v>4.2</v>
      </c>
      <c r="I449" s="144"/>
      <c r="J449" s="91"/>
    </row>
    <row r="450" spans="1:10" ht="16" x14ac:dyDescent="0.2">
      <c r="A450" s="63"/>
      <c r="B450" s="75" t="s">
        <v>1166</v>
      </c>
      <c r="C450" s="66" t="s">
        <v>1167</v>
      </c>
      <c r="D450" s="173" t="s">
        <v>413</v>
      </c>
      <c r="E450" s="78">
        <v>150000</v>
      </c>
      <c r="F450" s="109">
        <v>6.27</v>
      </c>
      <c r="G450" s="479"/>
      <c r="H450" s="79">
        <v>6.27</v>
      </c>
      <c r="I450" s="144"/>
      <c r="J450" s="91"/>
    </row>
    <row r="451" spans="1:10" ht="16" x14ac:dyDescent="0.2">
      <c r="A451" s="63"/>
      <c r="B451" s="75" t="s">
        <v>1166</v>
      </c>
      <c r="C451" s="66" t="s">
        <v>1167</v>
      </c>
      <c r="D451" s="66" t="s">
        <v>418</v>
      </c>
      <c r="E451" s="78">
        <v>50000</v>
      </c>
      <c r="F451" s="109">
        <v>2.2000000000000002</v>
      </c>
      <c r="G451" s="479"/>
      <c r="H451" s="79">
        <v>2.2000000000000002</v>
      </c>
      <c r="I451" s="144"/>
      <c r="J451" s="91"/>
    </row>
    <row r="452" spans="1:10" ht="16" x14ac:dyDescent="0.2">
      <c r="A452" s="63"/>
      <c r="B452" s="75"/>
      <c r="C452" s="66"/>
      <c r="D452" s="66"/>
      <c r="E452" s="78"/>
      <c r="F452" s="78"/>
      <c r="G452" s="277"/>
      <c r="H452" s="79"/>
      <c r="I452" s="78"/>
      <c r="J452" s="91"/>
    </row>
    <row r="453" spans="1:10" ht="16" x14ac:dyDescent="0.2">
      <c r="A453" s="63"/>
      <c r="B453" s="75" t="s">
        <v>613</v>
      </c>
      <c r="C453" s="66" t="s">
        <v>182</v>
      </c>
      <c r="D453" s="66" t="s">
        <v>411</v>
      </c>
      <c r="E453" s="78">
        <v>10000</v>
      </c>
      <c r="F453" s="109">
        <v>0</v>
      </c>
      <c r="G453" s="479">
        <v>1.26</v>
      </c>
      <c r="H453" s="78">
        <f>SUM(F453:G453)</f>
        <v>1.26</v>
      </c>
      <c r="I453" s="144">
        <f>SUM(H453:H454)</f>
        <v>2.17</v>
      </c>
      <c r="J453" s="104"/>
    </row>
    <row r="454" spans="1:10" ht="16" x14ac:dyDescent="0.2">
      <c r="A454" s="63"/>
      <c r="B454" s="75" t="s">
        <v>613</v>
      </c>
      <c r="C454" s="66" t="s">
        <v>182</v>
      </c>
      <c r="D454" s="66" t="s">
        <v>417</v>
      </c>
      <c r="E454" s="78">
        <v>5000</v>
      </c>
      <c r="F454" s="109">
        <v>0.91</v>
      </c>
      <c r="G454" s="478"/>
      <c r="H454" s="78">
        <f>F454</f>
        <v>0.91</v>
      </c>
      <c r="I454" s="144"/>
      <c r="J454" s="104"/>
    </row>
    <row r="455" spans="1:10" ht="16" x14ac:dyDescent="0.2">
      <c r="A455" s="63"/>
      <c r="B455" s="75"/>
      <c r="D455" s="66"/>
      <c r="E455" s="78"/>
      <c r="F455" s="78"/>
      <c r="G455" s="277"/>
      <c r="H455" s="78"/>
      <c r="I455" s="78"/>
      <c r="J455" s="104"/>
    </row>
    <row r="456" spans="1:10" ht="16" x14ac:dyDescent="0.2">
      <c r="A456" s="63"/>
      <c r="B456" s="75" t="s">
        <v>614</v>
      </c>
      <c r="C456" s="66" t="s">
        <v>366</v>
      </c>
      <c r="D456" s="66" t="s">
        <v>411</v>
      </c>
      <c r="E456" s="78">
        <v>10000</v>
      </c>
      <c r="F456" s="109">
        <v>0</v>
      </c>
      <c r="G456" s="479">
        <v>5.0199999999999996</v>
      </c>
      <c r="H456" s="78">
        <v>5.0199999999999996</v>
      </c>
      <c r="I456" s="144">
        <f>SUM(H456:H461)</f>
        <v>21.78</v>
      </c>
      <c r="J456" s="104"/>
    </row>
    <row r="457" spans="1:10" ht="16" x14ac:dyDescent="0.2">
      <c r="A457" s="63"/>
      <c r="B457" s="75" t="s">
        <v>614</v>
      </c>
      <c r="C457" s="66" t="s">
        <v>366</v>
      </c>
      <c r="D457" s="173" t="s">
        <v>417</v>
      </c>
      <c r="E457" s="78">
        <v>10000</v>
      </c>
      <c r="F457" s="109">
        <v>4.41</v>
      </c>
      <c r="G457" s="479"/>
      <c r="H457" s="78">
        <f>F457</f>
        <v>4.41</v>
      </c>
      <c r="I457" s="144"/>
      <c r="J457" s="211"/>
    </row>
    <row r="458" spans="1:10" ht="16" x14ac:dyDescent="0.2">
      <c r="A458" s="63"/>
      <c r="B458" s="75" t="s">
        <v>614</v>
      </c>
      <c r="C458" s="66" t="s">
        <v>366</v>
      </c>
      <c r="D458" s="173" t="s">
        <v>412</v>
      </c>
      <c r="E458" s="78">
        <v>10000</v>
      </c>
      <c r="F458" s="109">
        <v>3.42</v>
      </c>
      <c r="G458" s="479"/>
      <c r="H458" s="78">
        <f>F458</f>
        <v>3.42</v>
      </c>
      <c r="I458" s="144"/>
      <c r="J458" s="104"/>
    </row>
    <row r="459" spans="1:10" ht="16" x14ac:dyDescent="0.2">
      <c r="A459" s="63"/>
      <c r="B459" s="75" t="s">
        <v>614</v>
      </c>
      <c r="C459" s="66" t="s">
        <v>366</v>
      </c>
      <c r="D459" s="173" t="s">
        <v>413</v>
      </c>
      <c r="E459" s="78">
        <v>100000</v>
      </c>
      <c r="F459" s="109">
        <v>4.18</v>
      </c>
      <c r="G459" s="479"/>
      <c r="H459" s="78">
        <f>F459</f>
        <v>4.18</v>
      </c>
      <c r="I459" s="144"/>
      <c r="J459" s="104"/>
    </row>
    <row r="460" spans="1:10" ht="16" x14ac:dyDescent="0.2">
      <c r="A460" s="63"/>
      <c r="B460" s="75" t="s">
        <v>614</v>
      </c>
      <c r="C460" s="66" t="s">
        <v>366</v>
      </c>
      <c r="D460" s="173" t="s">
        <v>418</v>
      </c>
      <c r="E460" s="78">
        <v>100000</v>
      </c>
      <c r="F460" s="109">
        <v>4.4000000000000004</v>
      </c>
      <c r="G460" s="479"/>
      <c r="H460" s="78">
        <f>F460</f>
        <v>4.4000000000000004</v>
      </c>
      <c r="I460" s="144"/>
      <c r="J460" s="104"/>
    </row>
    <row r="461" spans="1:10" ht="16" x14ac:dyDescent="0.2">
      <c r="A461" s="63"/>
      <c r="B461" s="75" t="s">
        <v>614</v>
      </c>
      <c r="C461" s="66" t="s">
        <v>366</v>
      </c>
      <c r="D461" s="173" t="s">
        <v>414</v>
      </c>
      <c r="E461" s="78">
        <v>10000</v>
      </c>
      <c r="F461" s="109">
        <v>0.35</v>
      </c>
      <c r="G461" s="479"/>
      <c r="H461" s="78">
        <f>F461</f>
        <v>0.35</v>
      </c>
      <c r="I461" s="144"/>
      <c r="J461" s="104"/>
    </row>
    <row r="462" spans="1:10" ht="16" x14ac:dyDescent="0.2">
      <c r="A462" s="63"/>
      <c r="B462" s="75"/>
      <c r="C462" s="66"/>
      <c r="D462" s="66"/>
      <c r="E462" s="78"/>
      <c r="F462" s="78"/>
      <c r="G462" s="277"/>
      <c r="H462" s="78"/>
      <c r="I462" s="78"/>
      <c r="J462" s="104"/>
    </row>
    <row r="463" spans="1:10" ht="16" x14ac:dyDescent="0.2">
      <c r="A463" s="63"/>
      <c r="B463" s="75" t="s">
        <v>536</v>
      </c>
      <c r="C463" s="66" t="s">
        <v>524</v>
      </c>
      <c r="D463" s="66" t="s">
        <v>411</v>
      </c>
      <c r="E463" s="78">
        <v>10000</v>
      </c>
      <c r="F463" s="109">
        <v>0</v>
      </c>
      <c r="G463" s="479">
        <v>0.91</v>
      </c>
      <c r="H463" s="78">
        <v>0.91</v>
      </c>
      <c r="I463" s="144">
        <f>SUM(H463:H466)</f>
        <v>4.38</v>
      </c>
      <c r="J463" s="23"/>
    </row>
    <row r="464" spans="1:10" ht="16" x14ac:dyDescent="0.2">
      <c r="A464" s="63"/>
      <c r="B464" s="75" t="s">
        <v>536</v>
      </c>
      <c r="C464" s="66" t="s">
        <v>524</v>
      </c>
      <c r="D464" s="66" t="s">
        <v>417</v>
      </c>
      <c r="E464" s="78">
        <v>10000</v>
      </c>
      <c r="F464" s="109">
        <v>1.26</v>
      </c>
      <c r="G464" s="479"/>
      <c r="H464" s="78">
        <v>1.26</v>
      </c>
      <c r="I464" s="144"/>
      <c r="J464" s="23"/>
    </row>
    <row r="465" spans="1:10" ht="16" x14ac:dyDescent="0.2">
      <c r="A465" s="63"/>
      <c r="B465" s="75" t="s">
        <v>536</v>
      </c>
      <c r="C465" s="66" t="s">
        <v>524</v>
      </c>
      <c r="D465" s="66" t="s">
        <v>412</v>
      </c>
      <c r="E465" s="78">
        <v>4000</v>
      </c>
      <c r="F465" s="109">
        <v>1.37</v>
      </c>
      <c r="G465" s="479"/>
      <c r="H465" s="78">
        <f>F465</f>
        <v>1.37</v>
      </c>
      <c r="I465" s="144"/>
      <c r="J465" s="23"/>
    </row>
    <row r="466" spans="1:10" ht="16" x14ac:dyDescent="0.2">
      <c r="A466" s="63"/>
      <c r="B466" s="75" t="s">
        <v>536</v>
      </c>
      <c r="C466" s="66" t="s">
        <v>524</v>
      </c>
      <c r="D466" s="66" t="s">
        <v>413</v>
      </c>
      <c r="E466" s="78">
        <v>20000</v>
      </c>
      <c r="F466" s="109">
        <v>0.84</v>
      </c>
      <c r="G466" s="479"/>
      <c r="H466" s="78">
        <f>F466</f>
        <v>0.84</v>
      </c>
      <c r="I466" s="144"/>
      <c r="J466" s="23"/>
    </row>
    <row r="467" spans="1:10" ht="16" x14ac:dyDescent="0.2">
      <c r="A467" s="63"/>
      <c r="B467" s="75"/>
      <c r="C467" s="66"/>
      <c r="D467" s="66"/>
      <c r="E467" s="78"/>
      <c r="F467" s="78"/>
      <c r="G467" s="277"/>
      <c r="H467" s="78"/>
      <c r="I467" s="78"/>
      <c r="J467" s="23"/>
    </row>
    <row r="468" spans="1:10" ht="16" x14ac:dyDescent="0.2">
      <c r="A468" s="63"/>
      <c r="B468" s="75" t="s">
        <v>725</v>
      </c>
      <c r="C468" s="66" t="s">
        <v>745</v>
      </c>
      <c r="D468" s="66" t="s">
        <v>411</v>
      </c>
      <c r="E468" s="78">
        <v>20000</v>
      </c>
      <c r="F468" s="109">
        <v>2.0099999999999998</v>
      </c>
      <c r="G468" s="479">
        <v>2.0099999999999998</v>
      </c>
      <c r="H468" s="78">
        <v>4.0199999999999996</v>
      </c>
      <c r="I468" s="144">
        <f>SUM(H468:H471)</f>
        <v>17.009999999999998</v>
      </c>
      <c r="J468" s="23"/>
    </row>
    <row r="469" spans="1:10" ht="16" x14ac:dyDescent="0.2">
      <c r="A469" s="63"/>
      <c r="B469" s="75" t="s">
        <v>725</v>
      </c>
      <c r="C469" s="66" t="s">
        <v>745</v>
      </c>
      <c r="D469" s="66" t="s">
        <v>417</v>
      </c>
      <c r="E469" s="78">
        <v>10000</v>
      </c>
      <c r="F469" s="109">
        <v>4.41</v>
      </c>
      <c r="G469" s="479"/>
      <c r="H469" s="78">
        <v>4.41</v>
      </c>
      <c r="I469" s="144"/>
      <c r="J469" s="23"/>
    </row>
    <row r="470" spans="1:10" ht="16" x14ac:dyDescent="0.2">
      <c r="A470" s="63"/>
      <c r="B470" s="75" t="s">
        <v>725</v>
      </c>
      <c r="C470" s="66" t="s">
        <v>745</v>
      </c>
      <c r="D470" s="66" t="s">
        <v>413</v>
      </c>
      <c r="E470" s="78">
        <v>100000</v>
      </c>
      <c r="F470" s="109">
        <v>4.18</v>
      </c>
      <c r="G470" s="479"/>
      <c r="H470" s="78">
        <v>4.18</v>
      </c>
      <c r="I470" s="144"/>
      <c r="J470" s="23"/>
    </row>
    <row r="471" spans="1:10" ht="16" x14ac:dyDescent="0.2">
      <c r="A471" s="63"/>
      <c r="B471" s="75" t="s">
        <v>725</v>
      </c>
      <c r="C471" s="66" t="s">
        <v>745</v>
      </c>
      <c r="D471" s="66" t="s">
        <v>418</v>
      </c>
      <c r="E471" s="78">
        <v>200000</v>
      </c>
      <c r="F471" s="109">
        <v>4.4000000000000004</v>
      </c>
      <c r="G471" s="479"/>
      <c r="H471" s="78">
        <v>4.4000000000000004</v>
      </c>
      <c r="I471" s="144"/>
      <c r="J471" s="23"/>
    </row>
    <row r="472" spans="1:10" ht="16" x14ac:dyDescent="0.2">
      <c r="A472" s="63"/>
      <c r="B472" s="75"/>
      <c r="C472" s="66"/>
      <c r="D472" s="66"/>
      <c r="E472" s="78"/>
      <c r="F472" s="78"/>
      <c r="G472" s="277"/>
      <c r="H472" s="78"/>
      <c r="I472" s="78"/>
      <c r="J472" s="23"/>
    </row>
    <row r="473" spans="1:10" ht="16" x14ac:dyDescent="0.2">
      <c r="A473" s="63"/>
      <c r="B473" s="75" t="s">
        <v>616</v>
      </c>
      <c r="C473" s="66" t="s">
        <v>437</v>
      </c>
      <c r="D473" s="66" t="s">
        <v>411</v>
      </c>
      <c r="E473" s="78">
        <v>100000</v>
      </c>
      <c r="F473" s="109">
        <v>8.19</v>
      </c>
      <c r="G473" s="479">
        <v>0.91</v>
      </c>
      <c r="H473" s="78">
        <f>F473+G473</f>
        <v>9.1</v>
      </c>
      <c r="I473" s="144">
        <f>SUM(H473:H474)</f>
        <v>13.28</v>
      </c>
      <c r="J473" s="23"/>
    </row>
    <row r="474" spans="1:10" ht="16" x14ac:dyDescent="0.2">
      <c r="A474" s="63"/>
      <c r="B474" s="75" t="s">
        <v>616</v>
      </c>
      <c r="C474" s="66" t="s">
        <v>437</v>
      </c>
      <c r="D474" s="66" t="s">
        <v>413</v>
      </c>
      <c r="E474" s="78">
        <v>100000</v>
      </c>
      <c r="F474" s="109">
        <v>4.18</v>
      </c>
      <c r="G474" s="479"/>
      <c r="H474" s="78">
        <f>F474</f>
        <v>4.18</v>
      </c>
      <c r="I474" s="144"/>
      <c r="J474" s="23"/>
    </row>
    <row r="475" spans="1:10" ht="16" x14ac:dyDescent="0.2">
      <c r="A475" s="63"/>
      <c r="B475" s="75"/>
      <c r="C475" s="66"/>
      <c r="D475" s="66"/>
      <c r="E475" s="79"/>
      <c r="F475" s="78"/>
      <c r="G475" s="277"/>
      <c r="H475" s="79"/>
      <c r="I475"/>
      <c r="J475" s="23"/>
    </row>
    <row r="476" spans="1:10" ht="16" x14ac:dyDescent="0.2">
      <c r="A476" s="63"/>
      <c r="B476" s="75" t="s">
        <v>1020</v>
      </c>
      <c r="C476" s="66" t="s">
        <v>1021</v>
      </c>
      <c r="D476" s="173" t="s">
        <v>411</v>
      </c>
      <c r="E476" s="78">
        <v>250000</v>
      </c>
      <c r="F476" s="109">
        <v>21.84</v>
      </c>
      <c r="G476" s="479">
        <v>0.91</v>
      </c>
      <c r="H476" s="79">
        <f>SUM(F476:G476)</f>
        <v>22.75</v>
      </c>
      <c r="I476" s="144">
        <f>SUM(H476:H479)</f>
        <v>50.5</v>
      </c>
      <c r="J476" s="23"/>
    </row>
    <row r="477" spans="1:10" ht="16" x14ac:dyDescent="0.2">
      <c r="A477" s="63"/>
      <c r="B477" s="75" t="s">
        <v>1020</v>
      </c>
      <c r="C477" s="66" t="s">
        <v>1021</v>
      </c>
      <c r="D477" s="173" t="s">
        <v>417</v>
      </c>
      <c r="E477" s="78">
        <v>50000</v>
      </c>
      <c r="F477" s="109">
        <v>6.3</v>
      </c>
      <c r="G477" s="479"/>
      <c r="H477" s="79">
        <v>6.3</v>
      </c>
      <c r="I477" s="144"/>
      <c r="J477" s="23"/>
    </row>
    <row r="478" spans="1:10" ht="16" x14ac:dyDescent="0.2">
      <c r="A478" s="63"/>
      <c r="B478" s="75" t="s">
        <v>1020</v>
      </c>
      <c r="C478" s="66" t="s">
        <v>1021</v>
      </c>
      <c r="D478" s="173" t="s">
        <v>413</v>
      </c>
      <c r="E478" s="78">
        <v>250000</v>
      </c>
      <c r="F478" s="109">
        <v>10.45</v>
      </c>
      <c r="G478" s="479"/>
      <c r="H478" s="79">
        <v>10.45</v>
      </c>
      <c r="I478" s="144"/>
      <c r="J478" s="23"/>
    </row>
    <row r="479" spans="1:10" ht="16" x14ac:dyDescent="0.2">
      <c r="A479" s="63"/>
      <c r="B479" s="75" t="s">
        <v>1020</v>
      </c>
      <c r="C479" s="66" t="s">
        <v>1021</v>
      </c>
      <c r="D479" s="173" t="s">
        <v>418</v>
      </c>
      <c r="E479" s="78">
        <v>250000</v>
      </c>
      <c r="F479" s="109">
        <v>11</v>
      </c>
      <c r="G479" s="479"/>
      <c r="H479" s="79">
        <v>11</v>
      </c>
      <c r="I479" s="144"/>
      <c r="J479" s="23"/>
    </row>
    <row r="480" spans="1:10" ht="16" x14ac:dyDescent="0.2">
      <c r="A480" s="63"/>
      <c r="B480" s="75"/>
      <c r="C480" s="66"/>
      <c r="D480" s="173"/>
      <c r="E480" s="78"/>
      <c r="F480" s="78"/>
      <c r="G480" s="277"/>
      <c r="H480" s="79"/>
      <c r="I480" s="78"/>
      <c r="J480" s="23"/>
    </row>
    <row r="481" spans="1:10" ht="16" x14ac:dyDescent="0.2">
      <c r="A481" s="63"/>
      <c r="B481" s="75" t="s">
        <v>1086</v>
      </c>
      <c r="C481" s="66" t="s">
        <v>1087</v>
      </c>
      <c r="D481" s="173" t="s">
        <v>411</v>
      </c>
      <c r="E481" s="78">
        <v>250000</v>
      </c>
      <c r="F481" s="109">
        <v>15.84</v>
      </c>
      <c r="G481" s="479">
        <v>0.66</v>
      </c>
      <c r="H481" s="79">
        <v>16.5</v>
      </c>
      <c r="I481" s="144">
        <f>SUM(H481:H482)</f>
        <v>16.920000000000002</v>
      </c>
      <c r="J481" s="23"/>
    </row>
    <row r="482" spans="1:10" ht="16" x14ac:dyDescent="0.2">
      <c r="A482" s="63"/>
      <c r="B482" s="75" t="s">
        <v>1086</v>
      </c>
      <c r="C482" s="66" t="s">
        <v>1087</v>
      </c>
      <c r="D482" s="173" t="s">
        <v>413</v>
      </c>
      <c r="E482" s="78">
        <v>10000</v>
      </c>
      <c r="F482" s="109">
        <v>0.42</v>
      </c>
      <c r="G482" s="479"/>
      <c r="H482" s="79">
        <v>0.42</v>
      </c>
      <c r="I482" s="144"/>
      <c r="J482" s="23"/>
    </row>
    <row r="483" spans="1:10" ht="16" x14ac:dyDescent="0.2">
      <c r="A483" s="63"/>
      <c r="B483" s="75"/>
      <c r="C483" s="66"/>
      <c r="D483" s="173"/>
      <c r="E483" s="78"/>
      <c r="F483" s="78"/>
      <c r="G483" s="277"/>
      <c r="H483" s="79"/>
      <c r="I483" s="78"/>
      <c r="J483" s="23"/>
    </row>
    <row r="484" spans="1:10" ht="16" x14ac:dyDescent="0.2">
      <c r="A484" s="63"/>
      <c r="B484" s="75" t="s">
        <v>537</v>
      </c>
      <c r="C484" s="66" t="s">
        <v>531</v>
      </c>
      <c r="D484" s="173" t="s">
        <v>411</v>
      </c>
      <c r="E484" s="78">
        <v>10000</v>
      </c>
      <c r="F484" s="109">
        <v>0</v>
      </c>
      <c r="G484" s="479">
        <v>3.08</v>
      </c>
      <c r="H484" s="78">
        <f>SUM(F484:G484)</f>
        <v>3.08</v>
      </c>
      <c r="I484" s="144">
        <f>SUM(H484:H487)</f>
        <v>18.43</v>
      </c>
      <c r="J484" s="23"/>
    </row>
    <row r="485" spans="1:10" ht="16" x14ac:dyDescent="0.2">
      <c r="A485" s="63"/>
      <c r="B485" s="75" t="s">
        <v>537</v>
      </c>
      <c r="C485" s="66" t="s">
        <v>531</v>
      </c>
      <c r="D485" s="173" t="s">
        <v>417</v>
      </c>
      <c r="E485" s="78">
        <v>10000</v>
      </c>
      <c r="F485" s="109">
        <v>6.77</v>
      </c>
      <c r="G485" s="479"/>
      <c r="H485" s="78">
        <v>6.77</v>
      </c>
      <c r="I485" s="144"/>
      <c r="J485" s="23"/>
    </row>
    <row r="486" spans="1:10" ht="16" x14ac:dyDescent="0.2">
      <c r="A486" s="63"/>
      <c r="B486" s="75" t="s">
        <v>537</v>
      </c>
      <c r="C486" s="66" t="s">
        <v>531</v>
      </c>
      <c r="D486" s="173" t="s">
        <v>413</v>
      </c>
      <c r="E486" s="78">
        <v>100000</v>
      </c>
      <c r="F486" s="109">
        <v>4.18</v>
      </c>
      <c r="G486" s="479"/>
      <c r="H486" s="78">
        <f>F486</f>
        <v>4.18</v>
      </c>
      <c r="I486" s="144"/>
      <c r="J486" s="23"/>
    </row>
    <row r="487" spans="1:10" ht="16" x14ac:dyDescent="0.2">
      <c r="A487" s="63"/>
      <c r="B487" s="75" t="s">
        <v>537</v>
      </c>
      <c r="C487" s="66" t="s">
        <v>531</v>
      </c>
      <c r="D487" s="173" t="s">
        <v>418</v>
      </c>
      <c r="E487" s="78">
        <v>100000</v>
      </c>
      <c r="F487" s="109">
        <v>4.4000000000000004</v>
      </c>
      <c r="G487" s="479"/>
      <c r="H487" s="78">
        <f>F487</f>
        <v>4.4000000000000004</v>
      </c>
      <c r="I487" s="144"/>
      <c r="J487" s="23"/>
    </row>
    <row r="488" spans="1:10" ht="16" x14ac:dyDescent="0.2">
      <c r="A488" s="63"/>
      <c r="B488" s="75"/>
      <c r="C488" s="66"/>
      <c r="D488" s="173"/>
      <c r="E488" s="78"/>
      <c r="F488" s="78"/>
      <c r="G488" s="277"/>
      <c r="H488" s="78"/>
      <c r="I488" s="78"/>
      <c r="J488" s="23"/>
    </row>
    <row r="489" spans="1:10" ht="16" x14ac:dyDescent="0.2">
      <c r="A489" s="63"/>
      <c r="B489" s="75" t="s">
        <v>663</v>
      </c>
      <c r="C489" s="66" t="s">
        <v>662</v>
      </c>
      <c r="D489" s="173" t="s">
        <v>411</v>
      </c>
      <c r="E489" s="78">
        <v>200000</v>
      </c>
      <c r="F489" s="109">
        <v>58.52</v>
      </c>
      <c r="G489" s="479">
        <v>3.08</v>
      </c>
      <c r="H489" s="78">
        <f>F489+G489</f>
        <v>61.6</v>
      </c>
      <c r="I489" s="144">
        <f>SUM(H489:H494)</f>
        <v>104.58</v>
      </c>
      <c r="J489" s="23"/>
    </row>
    <row r="490" spans="1:10" ht="16" x14ac:dyDescent="0.2">
      <c r="A490" s="63"/>
      <c r="B490" s="75" t="s">
        <v>663</v>
      </c>
      <c r="C490" s="66" t="s">
        <v>662</v>
      </c>
      <c r="D490" s="173" t="s">
        <v>417</v>
      </c>
      <c r="E490" s="78">
        <v>50000</v>
      </c>
      <c r="F490" s="109">
        <v>22.05</v>
      </c>
      <c r="G490" s="479"/>
      <c r="H490" s="78">
        <f>F490</f>
        <v>22.05</v>
      </c>
      <c r="I490" s="144"/>
      <c r="J490" s="23"/>
    </row>
    <row r="491" spans="1:10" ht="16" x14ac:dyDescent="0.2">
      <c r="A491" s="63"/>
      <c r="B491" s="75" t="s">
        <v>663</v>
      </c>
      <c r="C491" s="66" t="s">
        <v>662</v>
      </c>
      <c r="D491" s="173" t="s">
        <v>412</v>
      </c>
      <c r="E491" s="78">
        <v>10000</v>
      </c>
      <c r="F491" s="109">
        <v>3.42</v>
      </c>
      <c r="G491" s="479"/>
      <c r="H491" s="78">
        <f>F491</f>
        <v>3.42</v>
      </c>
      <c r="I491" s="144"/>
      <c r="J491" s="23"/>
    </row>
    <row r="492" spans="1:10" ht="16" x14ac:dyDescent="0.2">
      <c r="A492" s="63"/>
      <c r="B492" s="75" t="s">
        <v>663</v>
      </c>
      <c r="C492" s="66" t="s">
        <v>662</v>
      </c>
      <c r="D492" s="173" t="s">
        <v>413</v>
      </c>
      <c r="E492" s="78">
        <v>200000</v>
      </c>
      <c r="F492" s="109">
        <v>8.36</v>
      </c>
      <c r="G492" s="479"/>
      <c r="H492" s="78">
        <f>F492</f>
        <v>8.36</v>
      </c>
      <c r="I492" s="144"/>
      <c r="J492" s="23"/>
    </row>
    <row r="493" spans="1:10" ht="16" x14ac:dyDescent="0.2">
      <c r="A493" s="63"/>
      <c r="B493" s="75" t="s">
        <v>663</v>
      </c>
      <c r="C493" s="66" t="s">
        <v>662</v>
      </c>
      <c r="D493" s="173" t="s">
        <v>418</v>
      </c>
      <c r="E493" s="78">
        <v>200000</v>
      </c>
      <c r="F493" s="109">
        <v>8.8000000000000007</v>
      </c>
      <c r="G493" s="479"/>
      <c r="H493" s="78">
        <f>F493</f>
        <v>8.8000000000000007</v>
      </c>
      <c r="I493" s="144"/>
      <c r="J493" s="23"/>
    </row>
    <row r="494" spans="1:10" ht="16" x14ac:dyDescent="0.2">
      <c r="A494" s="63"/>
      <c r="B494" s="75" t="s">
        <v>663</v>
      </c>
      <c r="C494" s="66" t="s">
        <v>662</v>
      </c>
      <c r="D494" s="173" t="s">
        <v>414</v>
      </c>
      <c r="E494" s="78">
        <v>10000</v>
      </c>
      <c r="F494" s="109">
        <v>0.35</v>
      </c>
      <c r="G494" s="479"/>
      <c r="H494" s="78">
        <f>F494</f>
        <v>0.35</v>
      </c>
      <c r="I494" s="144"/>
      <c r="J494" s="23"/>
    </row>
    <row r="495" spans="1:10" ht="16" x14ac:dyDescent="0.2">
      <c r="A495" s="63"/>
      <c r="B495" s="75"/>
      <c r="C495" s="66"/>
      <c r="D495" s="173"/>
      <c r="E495" s="78"/>
      <c r="F495" s="78"/>
      <c r="G495" s="277"/>
      <c r="H495" s="78"/>
      <c r="I495" s="78"/>
      <c r="J495" s="23"/>
    </row>
    <row r="496" spans="1:10" ht="16" x14ac:dyDescent="0.2">
      <c r="A496" s="63"/>
      <c r="B496" s="75" t="s">
        <v>714</v>
      </c>
      <c r="C496" s="66" t="s">
        <v>708</v>
      </c>
      <c r="D496" s="173" t="s">
        <v>411</v>
      </c>
      <c r="E496" s="78">
        <v>10000</v>
      </c>
      <c r="F496" s="109">
        <v>0</v>
      </c>
      <c r="G496" s="479">
        <v>0.91</v>
      </c>
      <c r="H496" s="78">
        <v>0.91</v>
      </c>
      <c r="I496" s="144">
        <f>H496</f>
        <v>0.91</v>
      </c>
      <c r="J496" s="23"/>
    </row>
    <row r="497" spans="1:10" ht="16" x14ac:dyDescent="0.2">
      <c r="A497" s="63"/>
      <c r="B497" s="75"/>
      <c r="C497" s="66"/>
      <c r="D497" s="66"/>
      <c r="E497" s="78"/>
      <c r="F497" s="78"/>
      <c r="G497" s="277"/>
      <c r="H497" s="79"/>
      <c r="I497" s="78"/>
      <c r="J497" s="23"/>
    </row>
    <row r="498" spans="1:10" ht="16" x14ac:dyDescent="0.2">
      <c r="A498" s="63"/>
      <c r="B498" s="75" t="s">
        <v>618</v>
      </c>
      <c r="C498" s="66" t="s">
        <v>206</v>
      </c>
      <c r="D498" s="66" t="s">
        <v>411</v>
      </c>
      <c r="E498" s="78">
        <v>180000</v>
      </c>
      <c r="F498" s="109">
        <f>H498-G498</f>
        <v>21.419999999999998</v>
      </c>
      <c r="G498" s="479">
        <v>1.26</v>
      </c>
      <c r="H498" s="78">
        <v>22.68</v>
      </c>
      <c r="I498" s="144">
        <f>SUM(H498:H503)</f>
        <v>121.27</v>
      </c>
      <c r="J498" s="23"/>
    </row>
    <row r="499" spans="1:10" ht="16" x14ac:dyDescent="0.2">
      <c r="A499" s="63"/>
      <c r="B499" s="75" t="s">
        <v>618</v>
      </c>
      <c r="C499" s="66" t="s">
        <v>206</v>
      </c>
      <c r="D499" s="173" t="s">
        <v>417</v>
      </c>
      <c r="E499" s="78">
        <v>180000</v>
      </c>
      <c r="F499" s="109">
        <v>79.38</v>
      </c>
      <c r="G499" s="479"/>
      <c r="H499" s="79">
        <f>F499</f>
        <v>79.38</v>
      </c>
      <c r="I499" s="144"/>
      <c r="J499" s="23"/>
    </row>
    <row r="500" spans="1:10" ht="16" x14ac:dyDescent="0.2">
      <c r="A500" s="63"/>
      <c r="B500" s="75" t="s">
        <v>618</v>
      </c>
      <c r="C500" s="66" t="s">
        <v>206</v>
      </c>
      <c r="D500" s="173" t="s">
        <v>412</v>
      </c>
      <c r="E500" s="78">
        <v>10000</v>
      </c>
      <c r="F500" s="109">
        <v>3.42</v>
      </c>
      <c r="G500" s="479"/>
      <c r="H500" s="79">
        <f>F500</f>
        <v>3.42</v>
      </c>
      <c r="I500" s="144"/>
      <c r="J500" s="23"/>
    </row>
    <row r="501" spans="1:10" ht="16" x14ac:dyDescent="0.2">
      <c r="A501" s="63"/>
      <c r="B501" s="75" t="s">
        <v>618</v>
      </c>
      <c r="C501" s="66" t="s">
        <v>206</v>
      </c>
      <c r="D501" s="173" t="s">
        <v>413</v>
      </c>
      <c r="E501" s="78">
        <v>180000</v>
      </c>
      <c r="F501" s="109">
        <v>7.52</v>
      </c>
      <c r="G501" s="479"/>
      <c r="H501" s="79">
        <f>F501</f>
        <v>7.52</v>
      </c>
      <c r="I501" s="144"/>
      <c r="J501" s="23"/>
    </row>
    <row r="502" spans="1:10" ht="16" x14ac:dyDescent="0.2">
      <c r="A502" s="63"/>
      <c r="B502" s="75" t="s">
        <v>618</v>
      </c>
      <c r="C502" s="66" t="s">
        <v>206</v>
      </c>
      <c r="D502" s="173" t="s">
        <v>418</v>
      </c>
      <c r="E502" s="78">
        <v>180000</v>
      </c>
      <c r="F502" s="109">
        <v>7.92</v>
      </c>
      <c r="G502" s="479"/>
      <c r="H502" s="79">
        <f>F502</f>
        <v>7.92</v>
      </c>
      <c r="I502" s="144"/>
      <c r="J502" s="23"/>
    </row>
    <row r="503" spans="1:10" ht="16" x14ac:dyDescent="0.2">
      <c r="A503" s="63"/>
      <c r="B503" s="75" t="s">
        <v>618</v>
      </c>
      <c r="C503" s="66" t="s">
        <v>206</v>
      </c>
      <c r="D503" s="173" t="s">
        <v>414</v>
      </c>
      <c r="E503" s="78">
        <v>10000</v>
      </c>
      <c r="F503" s="109">
        <v>0.35</v>
      </c>
      <c r="G503" s="479"/>
      <c r="H503" s="79">
        <f>F503</f>
        <v>0.35</v>
      </c>
      <c r="I503" s="144"/>
      <c r="J503" s="23"/>
    </row>
    <row r="504" spans="1:10" ht="16" x14ac:dyDescent="0.2">
      <c r="A504" s="63"/>
      <c r="B504" s="75"/>
      <c r="C504" s="66"/>
      <c r="D504" s="66"/>
      <c r="E504" s="78"/>
      <c r="F504" s="78"/>
      <c r="G504" s="277"/>
      <c r="H504" s="79"/>
      <c r="I504" s="78"/>
      <c r="J504" s="23"/>
    </row>
    <row r="505" spans="1:10" ht="16" x14ac:dyDescent="0.2">
      <c r="A505" s="63"/>
      <c r="B505" s="75" t="s">
        <v>619</v>
      </c>
      <c r="C505" s="66" t="s">
        <v>204</v>
      </c>
      <c r="D505" s="66" t="s">
        <v>411</v>
      </c>
      <c r="E505" s="78">
        <v>180000</v>
      </c>
      <c r="F505" s="109">
        <f>H505-G505</f>
        <v>34.17</v>
      </c>
      <c r="G505" s="479">
        <v>2.0099999999999998</v>
      </c>
      <c r="H505" s="78">
        <v>36.18</v>
      </c>
      <c r="I505" s="144">
        <f>SUM(H505:H510)</f>
        <v>166.09999999999997</v>
      </c>
      <c r="J505" s="23"/>
    </row>
    <row r="506" spans="1:10" ht="16" x14ac:dyDescent="0.2">
      <c r="A506" s="63"/>
      <c r="B506" s="75" t="s">
        <v>619</v>
      </c>
      <c r="C506" s="66" t="s">
        <v>204</v>
      </c>
      <c r="D506" s="173" t="s">
        <v>417</v>
      </c>
      <c r="E506" s="78">
        <v>180000</v>
      </c>
      <c r="F506" s="109">
        <v>121.86</v>
      </c>
      <c r="G506" s="479"/>
      <c r="H506" s="79">
        <f>F506</f>
        <v>121.86</v>
      </c>
      <c r="I506" s="144"/>
      <c r="J506" s="23"/>
    </row>
    <row r="507" spans="1:10" ht="16" x14ac:dyDescent="0.2">
      <c r="A507" s="63"/>
      <c r="B507" s="75" t="s">
        <v>619</v>
      </c>
      <c r="C507" s="66" t="s">
        <v>204</v>
      </c>
      <c r="D507" s="173" t="s">
        <v>412</v>
      </c>
      <c r="E507" s="78">
        <v>10000</v>
      </c>
      <c r="F507" s="109">
        <v>3.42</v>
      </c>
      <c r="G507" s="479"/>
      <c r="H507" s="79">
        <f>F507</f>
        <v>3.42</v>
      </c>
      <c r="I507" s="144"/>
      <c r="J507" s="23"/>
    </row>
    <row r="508" spans="1:10" ht="16" x14ac:dyDescent="0.2">
      <c r="A508" s="63"/>
      <c r="B508" s="75" t="s">
        <v>619</v>
      </c>
      <c r="C508" s="66" t="s">
        <v>204</v>
      </c>
      <c r="D508" s="173" t="s">
        <v>413</v>
      </c>
      <c r="E508" s="78">
        <v>50000</v>
      </c>
      <c r="F508" s="109">
        <v>2.09</v>
      </c>
      <c r="G508" s="479"/>
      <c r="H508" s="79">
        <f>F508</f>
        <v>2.09</v>
      </c>
      <c r="I508" s="144"/>
      <c r="J508" s="23"/>
    </row>
    <row r="509" spans="1:10" ht="16" x14ac:dyDescent="0.2">
      <c r="A509" s="63"/>
      <c r="B509" s="75" t="s">
        <v>619</v>
      </c>
      <c r="C509" s="66" t="s">
        <v>204</v>
      </c>
      <c r="D509" s="173" t="s">
        <v>418</v>
      </c>
      <c r="E509" s="78">
        <v>50000</v>
      </c>
      <c r="F509" s="109">
        <v>2.2000000000000002</v>
      </c>
      <c r="G509" s="479"/>
      <c r="H509" s="79">
        <f>F509</f>
        <v>2.2000000000000002</v>
      </c>
      <c r="I509" s="144"/>
      <c r="J509" s="23"/>
    </row>
    <row r="510" spans="1:10" ht="16" x14ac:dyDescent="0.2">
      <c r="A510" s="63"/>
      <c r="B510" s="75" t="s">
        <v>619</v>
      </c>
      <c r="C510" s="66" t="s">
        <v>204</v>
      </c>
      <c r="D510" s="173" t="s">
        <v>414</v>
      </c>
      <c r="E510" s="78">
        <v>10000</v>
      </c>
      <c r="F510" s="109">
        <v>0.35</v>
      </c>
      <c r="G510" s="479"/>
      <c r="H510" s="79">
        <f>F510</f>
        <v>0.35</v>
      </c>
      <c r="I510" s="144"/>
      <c r="J510" s="23"/>
    </row>
    <row r="511" spans="1:10" ht="16" x14ac:dyDescent="0.2">
      <c r="A511" s="63"/>
      <c r="B511" s="75"/>
      <c r="C511" s="66"/>
      <c r="D511" s="173"/>
      <c r="E511" s="78"/>
      <c r="F511" s="78"/>
      <c r="G511" s="277"/>
      <c r="H511" s="79"/>
      <c r="I511" s="78"/>
      <c r="J511" s="23"/>
    </row>
    <row r="512" spans="1:10" ht="16" x14ac:dyDescent="0.2">
      <c r="A512" s="63"/>
      <c r="B512" s="75" t="s">
        <v>620</v>
      </c>
      <c r="C512" s="66" t="s">
        <v>451</v>
      </c>
      <c r="D512" s="173" t="s">
        <v>411</v>
      </c>
      <c r="E512" s="78">
        <v>370000</v>
      </c>
      <c r="F512" s="109">
        <f>H512-G512</f>
        <v>23.76</v>
      </c>
      <c r="G512" s="479">
        <v>0.66</v>
      </c>
      <c r="H512" s="78">
        <v>24.42</v>
      </c>
      <c r="I512" s="144">
        <f>SUM(H512:H513)</f>
        <v>39.89</v>
      </c>
      <c r="J512" s="23"/>
    </row>
    <row r="513" spans="1:10" ht="16" x14ac:dyDescent="0.2">
      <c r="A513" s="63"/>
      <c r="B513" s="75" t="s">
        <v>620</v>
      </c>
      <c r="C513" s="66" t="s">
        <v>451</v>
      </c>
      <c r="D513" s="173" t="s">
        <v>413</v>
      </c>
      <c r="E513" s="78">
        <v>370000</v>
      </c>
      <c r="F513" s="109">
        <v>15.47</v>
      </c>
      <c r="G513" s="479"/>
      <c r="H513" s="78">
        <f>F513</f>
        <v>15.47</v>
      </c>
      <c r="I513" s="144"/>
      <c r="J513" s="23"/>
    </row>
    <row r="514" spans="1:10" ht="16" x14ac:dyDescent="0.2">
      <c r="A514" s="63"/>
      <c r="B514" s="75"/>
      <c r="C514" s="66"/>
      <c r="D514" s="173"/>
      <c r="E514" s="78"/>
      <c r="F514" s="78"/>
      <c r="G514" s="277"/>
      <c r="H514" s="78"/>
      <c r="I514" s="78"/>
      <c r="J514" s="23"/>
    </row>
    <row r="515" spans="1:10" ht="16" x14ac:dyDescent="0.2">
      <c r="A515" s="63"/>
      <c r="B515" s="75" t="s">
        <v>665</v>
      </c>
      <c r="C515" s="66" t="s">
        <v>664</v>
      </c>
      <c r="D515" s="124" t="s">
        <v>411</v>
      </c>
      <c r="E515" s="78">
        <v>10000</v>
      </c>
      <c r="F515" s="109">
        <f>H515-G515</f>
        <v>0</v>
      </c>
      <c r="G515" s="479">
        <v>0.91</v>
      </c>
      <c r="H515" s="78">
        <v>0.91</v>
      </c>
      <c r="I515" s="144">
        <f>SUM(H515:H515)</f>
        <v>0.91</v>
      </c>
      <c r="J515" s="23"/>
    </row>
    <row r="516" spans="1:10" ht="16" x14ac:dyDescent="0.2">
      <c r="A516" s="63"/>
      <c r="B516" s="75"/>
      <c r="C516" s="66"/>
      <c r="D516" s="66"/>
      <c r="E516" s="79"/>
      <c r="F516" s="78"/>
      <c r="G516" s="277"/>
      <c r="H516" s="79"/>
      <c r="I516" s="78"/>
      <c r="J516" s="23"/>
    </row>
    <row r="517" spans="1:10" ht="16" x14ac:dyDescent="0.2">
      <c r="A517" s="63"/>
      <c r="B517" s="75" t="s">
        <v>715</v>
      </c>
      <c r="C517" s="66" t="s">
        <v>709</v>
      </c>
      <c r="D517" s="66" t="s">
        <v>411</v>
      </c>
      <c r="E517" s="79">
        <v>50000</v>
      </c>
      <c r="F517" s="109">
        <v>5.04</v>
      </c>
      <c r="G517" s="479">
        <v>1.26</v>
      </c>
      <c r="H517" s="79">
        <f>SUM(F517:G517)</f>
        <v>6.3</v>
      </c>
      <c r="I517" s="144">
        <f>SUM(H517:H522)</f>
        <v>36.979999999999997</v>
      </c>
      <c r="J517" s="23"/>
    </row>
    <row r="518" spans="1:10" ht="16" x14ac:dyDescent="0.2">
      <c r="A518" s="63"/>
      <c r="B518" s="75" t="s">
        <v>715</v>
      </c>
      <c r="C518" s="66" t="s">
        <v>709</v>
      </c>
      <c r="D518" s="66" t="s">
        <v>417</v>
      </c>
      <c r="E518" s="79">
        <v>50000</v>
      </c>
      <c r="F518" s="109">
        <v>14.15</v>
      </c>
      <c r="G518" s="479"/>
      <c r="H518" s="79">
        <v>14.15</v>
      </c>
      <c r="I518" s="144"/>
      <c r="J518" s="23"/>
    </row>
    <row r="519" spans="1:10" ht="16" x14ac:dyDescent="0.2">
      <c r="A519" s="63"/>
      <c r="B519" s="75" t="s">
        <v>715</v>
      </c>
      <c r="C519" s="66" t="s">
        <v>709</v>
      </c>
      <c r="D519" s="66" t="s">
        <v>412</v>
      </c>
      <c r="E519" s="79">
        <v>10000</v>
      </c>
      <c r="F519" s="109">
        <v>3.42</v>
      </c>
      <c r="G519" s="479"/>
      <c r="H519" s="79">
        <v>3.42</v>
      </c>
      <c r="I519" s="144"/>
      <c r="J519" s="23"/>
    </row>
    <row r="520" spans="1:10" ht="16" x14ac:dyDescent="0.2">
      <c r="A520" s="63"/>
      <c r="B520" s="75" t="s">
        <v>715</v>
      </c>
      <c r="C520" s="66" t="s">
        <v>709</v>
      </c>
      <c r="D520" s="66" t="s">
        <v>413</v>
      </c>
      <c r="E520" s="79">
        <v>200000</v>
      </c>
      <c r="F520" s="109">
        <v>8.36</v>
      </c>
      <c r="G520" s="479"/>
      <c r="H520" s="79">
        <v>8.36</v>
      </c>
      <c r="I520" s="144"/>
      <c r="J520" s="23"/>
    </row>
    <row r="521" spans="1:10" ht="16" x14ac:dyDescent="0.2">
      <c r="A521" s="63"/>
      <c r="B521" s="75" t="s">
        <v>715</v>
      </c>
      <c r="C521" s="66" t="s">
        <v>709</v>
      </c>
      <c r="D521" s="66" t="s">
        <v>418</v>
      </c>
      <c r="E521" s="79">
        <v>100000</v>
      </c>
      <c r="F521" s="109">
        <v>4.4000000000000004</v>
      </c>
      <c r="G521" s="479"/>
      <c r="H521" s="79">
        <v>4.4000000000000004</v>
      </c>
      <c r="I521" s="144"/>
      <c r="J521" s="23"/>
    </row>
    <row r="522" spans="1:10" ht="16" x14ac:dyDescent="0.2">
      <c r="A522" s="63"/>
      <c r="B522" s="75" t="s">
        <v>715</v>
      </c>
      <c r="C522" s="66" t="s">
        <v>709</v>
      </c>
      <c r="D522" s="66" t="s">
        <v>414</v>
      </c>
      <c r="E522" s="79">
        <v>10000</v>
      </c>
      <c r="F522" s="109">
        <v>0.35</v>
      </c>
      <c r="G522" s="479"/>
      <c r="H522" s="79">
        <v>0.35</v>
      </c>
      <c r="I522" s="144"/>
      <c r="J522" s="23"/>
    </row>
    <row r="523" spans="1:10" ht="16" x14ac:dyDescent="0.2">
      <c r="A523" s="63"/>
      <c r="B523" s="75"/>
      <c r="C523" s="66"/>
      <c r="D523" s="66"/>
      <c r="E523" s="79"/>
      <c r="F523" s="78"/>
      <c r="G523" s="277"/>
      <c r="H523" s="79"/>
      <c r="I523" s="78"/>
      <c r="J523" s="23"/>
    </row>
    <row r="524" spans="1:10" ht="16" x14ac:dyDescent="0.2">
      <c r="A524" s="63"/>
      <c r="B524" s="75" t="s">
        <v>622</v>
      </c>
      <c r="C524" s="66" t="s">
        <v>166</v>
      </c>
      <c r="D524" s="66" t="s">
        <v>411</v>
      </c>
      <c r="E524" s="78">
        <v>100000</v>
      </c>
      <c r="F524" s="109">
        <f>H524-G524</f>
        <v>5.9399999999999995</v>
      </c>
      <c r="G524" s="479">
        <v>0.66</v>
      </c>
      <c r="H524" s="78">
        <v>6.6</v>
      </c>
      <c r="I524" s="144">
        <f>SUM(H524:H525)</f>
        <v>10.78</v>
      </c>
      <c r="J524" s="23"/>
    </row>
    <row r="525" spans="1:10" ht="16" x14ac:dyDescent="0.2">
      <c r="A525" s="63"/>
      <c r="B525" s="75" t="s">
        <v>622</v>
      </c>
      <c r="C525" s="66" t="s">
        <v>166</v>
      </c>
      <c r="D525" s="66" t="s">
        <v>413</v>
      </c>
      <c r="E525" s="78">
        <v>100000</v>
      </c>
      <c r="F525" s="109">
        <v>4.18</v>
      </c>
      <c r="G525" s="479"/>
      <c r="H525" s="78">
        <f>F525</f>
        <v>4.18</v>
      </c>
      <c r="I525" s="144"/>
      <c r="J525" s="23"/>
    </row>
    <row r="526" spans="1:10" ht="16" x14ac:dyDescent="0.2">
      <c r="A526" s="63"/>
      <c r="B526" s="75"/>
      <c r="C526" s="66"/>
      <c r="D526" s="66"/>
      <c r="E526" s="78"/>
      <c r="F526" s="78"/>
      <c r="G526" s="277"/>
      <c r="H526" s="78"/>
      <c r="I526" s="78"/>
      <c r="J526" s="23"/>
    </row>
    <row r="527" spans="1:10" ht="16" x14ac:dyDescent="0.2">
      <c r="A527" s="63"/>
      <c r="B527" s="75" t="s">
        <v>723</v>
      </c>
      <c r="C527" s="66" t="s">
        <v>746</v>
      </c>
      <c r="D527" s="66" t="s">
        <v>411</v>
      </c>
      <c r="E527" s="78">
        <v>10000</v>
      </c>
      <c r="F527" s="109">
        <v>0</v>
      </c>
      <c r="G527" s="479">
        <v>0.91</v>
      </c>
      <c r="H527" s="78">
        <f>SUM(F527:G527)</f>
        <v>0.91</v>
      </c>
      <c r="I527" s="144">
        <f>H527</f>
        <v>0.91</v>
      </c>
      <c r="J527" s="23"/>
    </row>
    <row r="528" spans="1:10" ht="16" x14ac:dyDescent="0.2">
      <c r="A528" s="63"/>
      <c r="B528" s="75"/>
      <c r="C528" s="66"/>
      <c r="D528" s="66"/>
      <c r="E528" s="79"/>
      <c r="F528" s="78"/>
      <c r="G528" s="277"/>
      <c r="H528" s="79"/>
      <c r="I528" s="78"/>
      <c r="J528" s="23"/>
    </row>
    <row r="529" spans="1:10" ht="16" x14ac:dyDescent="0.2">
      <c r="A529" s="63"/>
      <c r="B529" s="75" t="s">
        <v>623</v>
      </c>
      <c r="C529" s="66" t="s">
        <v>86</v>
      </c>
      <c r="D529" s="66" t="s">
        <v>411</v>
      </c>
      <c r="E529" s="78">
        <v>10000</v>
      </c>
      <c r="F529" s="109">
        <v>0</v>
      </c>
      <c r="G529" s="479">
        <v>3.08</v>
      </c>
      <c r="H529" s="78">
        <v>3.08</v>
      </c>
      <c r="I529" s="144">
        <f>SUM(H529:H530)</f>
        <v>3.5</v>
      </c>
      <c r="J529" s="211"/>
    </row>
    <row r="530" spans="1:10" ht="16" x14ac:dyDescent="0.2">
      <c r="A530" s="122"/>
      <c r="B530" s="75" t="s">
        <v>623</v>
      </c>
      <c r="C530" s="66" t="s">
        <v>86</v>
      </c>
      <c r="D530" s="124" t="s">
        <v>413</v>
      </c>
      <c r="E530" s="152">
        <v>10000</v>
      </c>
      <c r="F530" s="109">
        <v>0.42</v>
      </c>
      <c r="G530" s="479"/>
      <c r="H530" s="79">
        <f>F530</f>
        <v>0.42</v>
      </c>
      <c r="I530" s="144"/>
      <c r="J530" s="23"/>
    </row>
    <row r="531" spans="1:10" ht="16" x14ac:dyDescent="0.2">
      <c r="A531" s="122"/>
      <c r="B531" s="75"/>
      <c r="C531" s="66"/>
      <c r="D531" s="124"/>
      <c r="E531" s="152"/>
      <c r="F531" s="78"/>
      <c r="G531" s="277"/>
      <c r="H531" s="79"/>
      <c r="I531" s="78"/>
      <c r="J531" s="23"/>
    </row>
    <row r="532" spans="1:10" ht="16" x14ac:dyDescent="0.2">
      <c r="A532" s="122"/>
      <c r="B532" s="75" t="s">
        <v>1090</v>
      </c>
      <c r="C532" s="66" t="s">
        <v>1091</v>
      </c>
      <c r="D532" s="124" t="s">
        <v>411</v>
      </c>
      <c r="E532" s="152">
        <v>250000</v>
      </c>
      <c r="F532" s="109">
        <v>12.72</v>
      </c>
      <c r="G532" s="479">
        <v>0.53</v>
      </c>
      <c r="H532" s="79">
        <v>13.25</v>
      </c>
      <c r="I532" s="144">
        <v>13.25</v>
      </c>
      <c r="J532" s="23"/>
    </row>
    <row r="533" spans="1:10" ht="16" x14ac:dyDescent="0.2">
      <c r="A533" s="122"/>
      <c r="B533" s="75"/>
      <c r="C533" s="66"/>
      <c r="D533" s="124"/>
      <c r="E533" s="152"/>
      <c r="F533" s="78"/>
      <c r="G533" s="277"/>
      <c r="H533" s="79"/>
      <c r="I533" s="78"/>
      <c r="J533" s="23"/>
    </row>
    <row r="534" spans="1:10" ht="16" x14ac:dyDescent="0.2">
      <c r="A534" s="122"/>
      <c r="B534" s="75" t="s">
        <v>929</v>
      </c>
      <c r="C534" s="66" t="s">
        <v>526</v>
      </c>
      <c r="D534" s="124" t="s">
        <v>411</v>
      </c>
      <c r="E534" s="152">
        <v>10000</v>
      </c>
      <c r="F534" s="109">
        <v>0</v>
      </c>
      <c r="G534" s="479">
        <v>0.66</v>
      </c>
      <c r="H534" s="79">
        <v>0.66</v>
      </c>
      <c r="I534" s="144">
        <f>SUM(H534:H537)</f>
        <v>9.86</v>
      </c>
      <c r="J534" s="23"/>
    </row>
    <row r="535" spans="1:10" ht="16" x14ac:dyDescent="0.2">
      <c r="A535" s="122"/>
      <c r="B535" s="75" t="s">
        <v>929</v>
      </c>
      <c r="C535" s="66" t="s">
        <v>526</v>
      </c>
      <c r="D535" s="124" t="s">
        <v>412</v>
      </c>
      <c r="E535" s="152">
        <v>10000</v>
      </c>
      <c r="F535" s="109">
        <v>3.42</v>
      </c>
      <c r="G535" s="479"/>
      <c r="H535" s="79">
        <v>3.42</v>
      </c>
      <c r="I535" s="144"/>
      <c r="J535" s="23"/>
    </row>
    <row r="536" spans="1:10" ht="16" x14ac:dyDescent="0.2">
      <c r="A536" s="122"/>
      <c r="B536" s="75" t="s">
        <v>929</v>
      </c>
      <c r="C536" s="66" t="s">
        <v>526</v>
      </c>
      <c r="D536" s="124" t="s">
        <v>413</v>
      </c>
      <c r="E536" s="152">
        <v>130000</v>
      </c>
      <c r="F536" s="109">
        <v>5.43</v>
      </c>
      <c r="G536" s="479"/>
      <c r="H536" s="79">
        <v>5.43</v>
      </c>
      <c r="I536" s="144"/>
      <c r="J536" s="23"/>
    </row>
    <row r="537" spans="1:10" ht="16" x14ac:dyDescent="0.2">
      <c r="A537" s="122"/>
      <c r="B537" s="75" t="s">
        <v>929</v>
      </c>
      <c r="C537" s="66" t="s">
        <v>526</v>
      </c>
      <c r="D537" s="124" t="s">
        <v>414</v>
      </c>
      <c r="E537" s="152">
        <v>10000</v>
      </c>
      <c r="F537" s="109">
        <v>0.35</v>
      </c>
      <c r="G537" s="479"/>
      <c r="H537" s="79">
        <v>0.35</v>
      </c>
      <c r="I537" s="144"/>
      <c r="J537" s="23"/>
    </row>
    <row r="538" spans="1:10" ht="16" x14ac:dyDescent="0.2">
      <c r="A538" s="122"/>
      <c r="B538" s="123"/>
      <c r="C538" s="124"/>
      <c r="D538" s="124"/>
      <c r="E538" s="152"/>
      <c r="F538" s="78"/>
      <c r="G538" s="277"/>
      <c r="H538" s="79"/>
      <c r="I538" s="78"/>
      <c r="J538" s="23"/>
    </row>
    <row r="539" spans="1:10" ht="16" x14ac:dyDescent="0.2">
      <c r="A539" s="136"/>
      <c r="B539" s="137"/>
      <c r="C539" s="134" t="s">
        <v>400</v>
      </c>
      <c r="D539" s="134"/>
      <c r="E539" s="153"/>
      <c r="F539" s="135"/>
      <c r="G539" s="578"/>
      <c r="H539" s="135"/>
      <c r="I539" s="144">
        <f>SUM(I5:I538)</f>
        <v>3288.3500000000008</v>
      </c>
      <c r="J539" s="231"/>
    </row>
    <row r="540" spans="1:10" ht="16" x14ac:dyDescent="0.2">
      <c r="A540" s="23"/>
      <c r="B540" s="23"/>
      <c r="C540" s="23"/>
      <c r="D540" s="66"/>
      <c r="E540" s="79"/>
      <c r="F540" s="78"/>
      <c r="G540" s="277"/>
      <c r="H540" s="79"/>
      <c r="I540" s="144"/>
      <c r="J540" s="23"/>
    </row>
    <row r="541" spans="1:10" ht="16" x14ac:dyDescent="0.2">
      <c r="A541" s="131"/>
      <c r="B541" s="137"/>
      <c r="C541" s="134" t="s">
        <v>400</v>
      </c>
      <c r="D541" s="134"/>
      <c r="E541" s="153"/>
      <c r="F541" s="153"/>
      <c r="G541" s="153">
        <f>SUM(G5:G539)</f>
        <v>389.75999999999993</v>
      </c>
      <c r="H541" s="135"/>
      <c r="J541" s="133"/>
    </row>
    <row r="542" spans="1:10" ht="16" x14ac:dyDescent="0.2">
      <c r="A542" s="596"/>
      <c r="B542" s="597"/>
      <c r="C542" s="598"/>
      <c r="D542" s="143"/>
      <c r="E542" s="154"/>
      <c r="F542" s="162"/>
      <c r="G542" s="490"/>
      <c r="H542" s="93"/>
      <c r="I542" s="144">
        <f>SUM(I539:I539)</f>
        <v>3288.3500000000008</v>
      </c>
      <c r="J542" s="94"/>
    </row>
    <row r="543" spans="1:10" ht="16" x14ac:dyDescent="0.2">
      <c r="A543" s="599" t="s">
        <v>439</v>
      </c>
      <c r="B543" s="600"/>
      <c r="C543" s="601"/>
      <c r="D543" s="259"/>
      <c r="E543" s="265"/>
      <c r="F543" s="264"/>
      <c r="G543" s="482"/>
      <c r="H543" s="264"/>
      <c r="I543" s="264">
        <f>SUM(I544:I559)</f>
        <v>3.9</v>
      </c>
      <c r="J543" s="261"/>
    </row>
    <row r="544" spans="1:10" ht="16" x14ac:dyDescent="0.2">
      <c r="A544" s="63"/>
      <c r="B544" s="75" t="s">
        <v>1175</v>
      </c>
      <c r="C544" s="66" t="s">
        <v>1176</v>
      </c>
      <c r="D544" s="66" t="s">
        <v>411</v>
      </c>
      <c r="E544" s="79">
        <v>20000</v>
      </c>
      <c r="F544" s="109">
        <v>0.53</v>
      </c>
      <c r="G544" s="479">
        <v>0.53</v>
      </c>
      <c r="H544" s="79">
        <v>1.06</v>
      </c>
      <c r="I544" s="144">
        <f>SUM(H544:H545)</f>
        <v>1.9</v>
      </c>
      <c r="J544" s="23" t="s">
        <v>1177</v>
      </c>
    </row>
    <row r="545" spans="1:10" ht="16" x14ac:dyDescent="0.2">
      <c r="A545" s="63"/>
      <c r="B545" s="75" t="s">
        <v>1175</v>
      </c>
      <c r="C545" s="66" t="s">
        <v>1176</v>
      </c>
      <c r="D545" s="66" t="s">
        <v>413</v>
      </c>
      <c r="E545" s="79">
        <v>20000</v>
      </c>
      <c r="F545" s="109">
        <v>0.84</v>
      </c>
      <c r="G545" s="479"/>
      <c r="H545" s="79">
        <v>0.84</v>
      </c>
      <c r="I545" s="144"/>
      <c r="J545" s="23"/>
    </row>
    <row r="546" spans="1:10" ht="16" x14ac:dyDescent="0.2">
      <c r="A546" s="63"/>
      <c r="B546" s="75" t="s">
        <v>1178</v>
      </c>
      <c r="C546" s="66" t="s">
        <v>1179</v>
      </c>
      <c r="D546" s="66" t="s">
        <v>411</v>
      </c>
      <c r="E546" s="79">
        <v>10000</v>
      </c>
      <c r="F546" s="109">
        <v>0</v>
      </c>
      <c r="G546" s="479">
        <v>0.46</v>
      </c>
      <c r="H546" s="78">
        <v>0.46</v>
      </c>
      <c r="I546" s="144">
        <v>0.46</v>
      </c>
      <c r="J546" s="23" t="s">
        <v>1177</v>
      </c>
    </row>
    <row r="547" spans="1:10" ht="16" x14ac:dyDescent="0.2">
      <c r="A547" s="63"/>
      <c r="B547" s="75" t="s">
        <v>1180</v>
      </c>
      <c r="C547" s="66" t="s">
        <v>1181</v>
      </c>
      <c r="D547" s="66" t="s">
        <v>411</v>
      </c>
      <c r="E547" s="575">
        <v>10000</v>
      </c>
      <c r="F547" s="109">
        <v>0</v>
      </c>
      <c r="G547" s="479">
        <v>0.46</v>
      </c>
      <c r="H547" s="78">
        <v>0.46</v>
      </c>
      <c r="I547" s="144">
        <v>0.46</v>
      </c>
      <c r="J547" s="23" t="s">
        <v>1177</v>
      </c>
    </row>
    <row r="548" spans="1:10" ht="16" x14ac:dyDescent="0.2">
      <c r="A548" s="63"/>
      <c r="B548" s="75" t="s">
        <v>1171</v>
      </c>
      <c r="C548" s="70" t="s">
        <v>1172</v>
      </c>
      <c r="D548" s="70" t="s">
        <v>411</v>
      </c>
      <c r="E548" s="130">
        <v>10000</v>
      </c>
      <c r="F548" s="111">
        <v>0</v>
      </c>
      <c r="G548" s="479">
        <v>0.66</v>
      </c>
      <c r="H548" s="130">
        <v>0.66</v>
      </c>
      <c r="I548" s="192">
        <f>SUM(H548:H549)</f>
        <v>1.08</v>
      </c>
      <c r="J548" s="23" t="s">
        <v>1177</v>
      </c>
    </row>
    <row r="549" spans="1:10" ht="16" x14ac:dyDescent="0.2">
      <c r="A549" s="63"/>
      <c r="B549" s="75" t="s">
        <v>1171</v>
      </c>
      <c r="C549" s="70" t="s">
        <v>1172</v>
      </c>
      <c r="D549" s="70" t="s">
        <v>413</v>
      </c>
      <c r="E549" s="130">
        <v>10000</v>
      </c>
      <c r="F549" s="111">
        <v>0.42</v>
      </c>
      <c r="G549" s="479"/>
      <c r="H549" s="130">
        <v>0.42</v>
      </c>
      <c r="I549" s="192"/>
      <c r="J549" s="23"/>
    </row>
    <row r="550" spans="1:10" ht="16" x14ac:dyDescent="0.2">
      <c r="A550" s="63"/>
      <c r="B550" s="75"/>
      <c r="C550" s="66"/>
      <c r="D550" s="173"/>
      <c r="E550" s="78"/>
      <c r="F550" s="109"/>
      <c r="G550" s="479"/>
      <c r="H550" s="79"/>
      <c r="I550" s="144"/>
      <c r="J550" s="23"/>
    </row>
    <row r="551" spans="1:10" ht="16" x14ac:dyDescent="0.2">
      <c r="A551" s="63"/>
      <c r="B551" s="75"/>
      <c r="C551" s="66"/>
      <c r="D551" s="173"/>
      <c r="E551" s="78"/>
      <c r="F551" s="109"/>
      <c r="G551" s="479"/>
      <c r="H551" s="79"/>
      <c r="I551" s="144"/>
      <c r="J551" s="23"/>
    </row>
    <row r="552" spans="1:10" ht="16" x14ac:dyDescent="0.2">
      <c r="A552" s="63"/>
      <c r="B552" s="75"/>
      <c r="C552" s="66"/>
      <c r="D552" s="173"/>
      <c r="E552" s="78"/>
      <c r="F552" s="109"/>
      <c r="G552" s="479"/>
      <c r="H552" s="79"/>
      <c r="I552" s="144"/>
      <c r="J552" s="23"/>
    </row>
    <row r="553" spans="1:10" ht="16" x14ac:dyDescent="0.2">
      <c r="A553" s="63"/>
      <c r="B553" s="75"/>
      <c r="C553" s="66"/>
      <c r="D553" s="66"/>
      <c r="E553" s="78"/>
      <c r="F553" s="109"/>
      <c r="G553" s="479"/>
      <c r="H553" s="79"/>
      <c r="I553" s="144"/>
      <c r="J553" s="23"/>
    </row>
    <row r="554" spans="1:10" ht="16" x14ac:dyDescent="0.2">
      <c r="A554" s="63"/>
      <c r="B554" s="75"/>
      <c r="C554" s="66"/>
      <c r="D554" s="173"/>
      <c r="E554" s="78"/>
      <c r="F554" s="109"/>
      <c r="G554" s="479"/>
      <c r="H554" s="79"/>
      <c r="I554" s="144"/>
      <c r="J554" s="23"/>
    </row>
    <row r="555" spans="1:10" ht="16" x14ac:dyDescent="0.2">
      <c r="A555" s="63"/>
      <c r="B555" s="75"/>
      <c r="C555" s="66"/>
      <c r="D555" s="173"/>
      <c r="E555" s="78"/>
      <c r="F555" s="109"/>
      <c r="G555" s="479"/>
      <c r="H555" s="79"/>
      <c r="I555" s="144"/>
      <c r="J555" s="23"/>
    </row>
    <row r="556" spans="1:10" ht="16" x14ac:dyDescent="0.2">
      <c r="A556" s="63"/>
      <c r="B556" s="75"/>
      <c r="C556" s="66"/>
      <c r="D556" s="173"/>
      <c r="E556" s="78"/>
      <c r="F556" s="109"/>
      <c r="G556" s="479"/>
      <c r="H556" s="79"/>
      <c r="I556" s="144"/>
      <c r="J556" s="23"/>
    </row>
    <row r="557" spans="1:10" ht="16" x14ac:dyDescent="0.2">
      <c r="A557" s="63"/>
      <c r="B557" s="75"/>
      <c r="C557" s="66"/>
      <c r="D557" s="66"/>
      <c r="E557" s="78"/>
      <c r="F557" s="109"/>
      <c r="G557" s="479"/>
      <c r="H557" s="79"/>
      <c r="I557" s="144"/>
      <c r="J557" s="23"/>
    </row>
    <row r="558" spans="1:10" ht="16" x14ac:dyDescent="0.2">
      <c r="A558" s="63"/>
      <c r="B558" s="75"/>
      <c r="C558" s="66"/>
      <c r="D558" s="124"/>
      <c r="E558" s="152"/>
      <c r="F558" s="109"/>
      <c r="G558" s="479"/>
      <c r="H558" s="79"/>
      <c r="I558" s="144"/>
      <c r="J558" s="23"/>
    </row>
    <row r="559" spans="1:10" ht="16" x14ac:dyDescent="0.2">
      <c r="A559" s="63"/>
      <c r="B559" s="75"/>
      <c r="C559" s="66"/>
      <c r="D559" s="173"/>
      <c r="E559" s="78"/>
      <c r="F559" s="252"/>
      <c r="G559" s="479"/>
      <c r="H559" s="78"/>
      <c r="I559" s="144"/>
      <c r="J559" s="23"/>
    </row>
    <row r="560" spans="1:10" ht="16" x14ac:dyDescent="0.2">
      <c r="A560" s="605" t="s">
        <v>52</v>
      </c>
      <c r="B560" s="606"/>
      <c r="C560" s="607"/>
      <c r="D560" s="316"/>
      <c r="E560" s="317"/>
      <c r="F560" s="318">
        <f>SUM(F544:F559)</f>
        <v>1.79</v>
      </c>
      <c r="G560" s="483">
        <f>SUM(G544:G559)</f>
        <v>2.11</v>
      </c>
      <c r="H560" s="319"/>
      <c r="I560" s="370">
        <f>I542+I543</f>
        <v>3292.2500000000009</v>
      </c>
      <c r="J560" s="320"/>
    </row>
    <row r="561" spans="1:10" ht="31" x14ac:dyDescent="0.55000000000000004">
      <c r="A561" s="182"/>
      <c r="B561" s="182"/>
      <c r="C561" s="183" t="s">
        <v>388</v>
      </c>
      <c r="D561" s="526" t="s">
        <v>1155</v>
      </c>
      <c r="E561" s="527">
        <v>45761</v>
      </c>
      <c r="F561" s="491"/>
      <c r="G561" s="492"/>
      <c r="H561" s="186"/>
      <c r="I561" s="187"/>
      <c r="J561" s="188"/>
    </row>
    <row r="562" spans="1:10" s="344" customFormat="1" x14ac:dyDescent="0.15">
      <c r="A562"/>
      <c r="B562"/>
      <c r="C562"/>
      <c r="D562"/>
      <c r="E562" s="149"/>
      <c r="F562" s="145"/>
      <c r="G562" s="13"/>
      <c r="H562"/>
      <c r="I562"/>
      <c r="J562"/>
    </row>
    <row r="563" spans="1:10" x14ac:dyDescent="0.15">
      <c r="F563" s="351" t="s">
        <v>1043</v>
      </c>
      <c r="G563" s="568">
        <f>I560-G564</f>
        <v>2900.380000000001</v>
      </c>
      <c r="H563" s="562">
        <f>SUM(G563:G564)</f>
        <v>3292.2500000000009</v>
      </c>
    </row>
    <row r="564" spans="1:10" x14ac:dyDescent="0.15">
      <c r="F564" s="351" t="s">
        <v>1044</v>
      </c>
      <c r="G564" s="568">
        <f>G560+G541</f>
        <v>391.86999999999995</v>
      </c>
      <c r="I564" s="561"/>
    </row>
    <row r="565" spans="1:10" s="344" customFormat="1" x14ac:dyDescent="0.15">
      <c r="A565"/>
      <c r="B565"/>
      <c r="C565"/>
      <c r="D565"/>
      <c r="E565" s="149"/>
      <c r="F565" s="247"/>
      <c r="G565" s="550"/>
      <c r="H565"/>
      <c r="I565" s="18"/>
      <c r="J565"/>
    </row>
    <row r="567" spans="1:10" s="182" customFormat="1" ht="23" x14ac:dyDescent="0.25">
      <c r="A567"/>
      <c r="B567"/>
      <c r="C567"/>
      <c r="D567"/>
      <c r="E567" s="149"/>
      <c r="F567" s="247"/>
      <c r="G567" s="476"/>
      <c r="H567"/>
      <c r="I567" s="18"/>
      <c r="J567"/>
    </row>
    <row r="570" spans="1:10" x14ac:dyDescent="0.15">
      <c r="F570" s="351"/>
      <c r="G570" s="568"/>
      <c r="I570" s="561"/>
    </row>
    <row r="571" spans="1:10" x14ac:dyDescent="0.15">
      <c r="G571" s="550"/>
    </row>
    <row r="576" spans="1:10" x14ac:dyDescent="0.15">
      <c r="E576" s="563"/>
      <c r="F576" s="563"/>
      <c r="G576" s="13"/>
      <c r="I576"/>
    </row>
    <row r="577" spans="2:9" x14ac:dyDescent="0.15">
      <c r="E577" s="563"/>
      <c r="F577" s="563"/>
      <c r="G577" s="13"/>
      <c r="I577"/>
    </row>
    <row r="578" spans="2:9" ht="16" x14ac:dyDescent="0.2">
      <c r="B578" s="258"/>
      <c r="C578" s="102"/>
      <c r="D578" s="102"/>
      <c r="E578" s="564"/>
      <c r="F578" s="565"/>
      <c r="G578" s="566"/>
      <c r="H578" s="565"/>
      <c r="I578" s="565"/>
    </row>
    <row r="579" spans="2:9" ht="16" x14ac:dyDescent="0.2">
      <c r="B579" s="258"/>
      <c r="C579" s="102"/>
      <c r="D579" s="102"/>
      <c r="E579" s="564"/>
      <c r="F579" s="565"/>
      <c r="G579" s="567"/>
      <c r="H579" s="565"/>
      <c r="I579" s="565"/>
    </row>
    <row r="580" spans="2:9" x14ac:dyDescent="0.15">
      <c r="E580" s="563"/>
      <c r="F580" s="563"/>
      <c r="G580" s="13"/>
      <c r="I580"/>
    </row>
  </sheetData>
  <mergeCells count="4">
    <mergeCell ref="A2:C2"/>
    <mergeCell ref="A542:C542"/>
    <mergeCell ref="A543:C543"/>
    <mergeCell ref="A560:C560"/>
  </mergeCells>
  <conditionalFormatting sqref="A113:A117 A124">
    <cfRule type="duplicateValues" dxfId="1515" priority="43"/>
  </conditionalFormatting>
  <conditionalFormatting sqref="B11:B14">
    <cfRule type="duplicateValues" dxfId="1514" priority="35"/>
    <cfRule type="duplicateValues" dxfId="1513" priority="36"/>
  </conditionalFormatting>
  <conditionalFormatting sqref="B112:B129">
    <cfRule type="duplicateValues" dxfId="1512" priority="45"/>
  </conditionalFormatting>
  <conditionalFormatting sqref="B118:B123 B125:B129">
    <cfRule type="duplicateValues" dxfId="1511" priority="42"/>
  </conditionalFormatting>
  <conditionalFormatting sqref="B267:B281">
    <cfRule type="duplicateValues" dxfId="1510" priority="29"/>
    <cfRule type="duplicateValues" dxfId="1509" priority="30"/>
  </conditionalFormatting>
  <conditionalFormatting sqref="B544:B545">
    <cfRule type="duplicateValues" dxfId="1508" priority="8"/>
  </conditionalFormatting>
  <conditionalFormatting sqref="B546">
    <cfRule type="duplicateValues" dxfId="1507" priority="6"/>
  </conditionalFormatting>
  <conditionalFormatting sqref="B547">
    <cfRule type="duplicateValues" dxfId="1506" priority="4"/>
  </conditionalFormatting>
  <conditionalFormatting sqref="B548:B549">
    <cfRule type="duplicateValues" dxfId="1505" priority="1"/>
    <cfRule type="duplicateValues" dxfId="1504" priority="2"/>
  </conditionalFormatting>
  <conditionalFormatting sqref="B550:B553">
    <cfRule type="duplicateValues" dxfId="1503" priority="13"/>
    <cfRule type="duplicateValues" dxfId="1502" priority="14"/>
  </conditionalFormatting>
  <conditionalFormatting sqref="B554:B557">
    <cfRule type="duplicateValues" dxfId="1501" priority="10"/>
    <cfRule type="duplicateValues" dxfId="1500" priority="11"/>
  </conditionalFormatting>
  <conditionalFormatting sqref="B558">
    <cfRule type="duplicateValues" dxfId="1499" priority="21"/>
    <cfRule type="duplicateValues" dxfId="1498" priority="22"/>
  </conditionalFormatting>
  <conditionalFormatting sqref="B559">
    <cfRule type="duplicateValues" dxfId="1497" priority="47"/>
  </conditionalFormatting>
  <conditionalFormatting sqref="B560:B569 B210:B266 B541:B543 B282:B538">
    <cfRule type="duplicateValues" dxfId="1496" priority="25"/>
  </conditionalFormatting>
  <conditionalFormatting sqref="B560:B569 B541:B543 B210:B539">
    <cfRule type="duplicateValues" dxfId="1495" priority="24"/>
  </conditionalFormatting>
  <conditionalFormatting sqref="B560:B569">
    <cfRule type="duplicateValues" dxfId="1494" priority="27"/>
  </conditionalFormatting>
  <conditionalFormatting sqref="B570:B577 B580:B1048576">
    <cfRule type="duplicateValues" dxfId="1493" priority="41"/>
  </conditionalFormatting>
  <conditionalFormatting sqref="B570:B1048576 B10 B1:B6 B15:B111 B206:B209 B130:B204">
    <cfRule type="duplicateValues" dxfId="1492" priority="39"/>
  </conditionalFormatting>
  <conditionalFormatting sqref="B570:B1048576">
    <cfRule type="duplicateValues" dxfId="1491" priority="38"/>
  </conditionalFormatting>
  <conditionalFormatting sqref="C11:C14">
    <cfRule type="duplicateValues" dxfId="1490" priority="37"/>
  </conditionalFormatting>
  <conditionalFormatting sqref="C179:C189">
    <cfRule type="duplicateValues" dxfId="1489" priority="46"/>
  </conditionalFormatting>
  <conditionalFormatting sqref="C235">
    <cfRule type="duplicateValues" dxfId="1488" priority="32"/>
  </conditionalFormatting>
  <conditionalFormatting sqref="C267:C281">
    <cfRule type="duplicateValues" dxfId="1487" priority="31"/>
  </conditionalFormatting>
  <conditionalFormatting sqref="C544:C545">
    <cfRule type="duplicateValues" dxfId="1486" priority="9"/>
  </conditionalFormatting>
  <conditionalFormatting sqref="C546">
    <cfRule type="duplicateValues" dxfId="1485" priority="7"/>
  </conditionalFormatting>
  <conditionalFormatting sqref="C547">
    <cfRule type="duplicateValues" dxfId="1484" priority="5"/>
  </conditionalFormatting>
  <conditionalFormatting sqref="C548:C549">
    <cfRule type="duplicateValues" dxfId="1483" priority="3"/>
  </conditionalFormatting>
  <conditionalFormatting sqref="C550:C553">
    <cfRule type="duplicateValues" dxfId="1482" priority="15"/>
  </conditionalFormatting>
  <conditionalFormatting sqref="C554:C557">
    <cfRule type="duplicateValues" dxfId="1481" priority="12"/>
  </conditionalFormatting>
  <conditionalFormatting sqref="C558">
    <cfRule type="duplicateValues" dxfId="1480" priority="23"/>
  </conditionalFormatting>
  <conditionalFormatting sqref="C559">
    <cfRule type="duplicateValues" dxfId="1479" priority="48"/>
  </conditionalFormatting>
  <conditionalFormatting sqref="C560:C569 C210:C266 C541:C543 C456:C538 C282:C454">
    <cfRule type="duplicateValues" dxfId="1478" priority="28"/>
  </conditionalFormatting>
  <conditionalFormatting sqref="C570:C1048576 A113:A117 A124 C10 C1:C6 C206:C209 C15:C204">
    <cfRule type="duplicateValues" dxfId="1477" priority="44"/>
  </conditionalFormatting>
  <conditionalFormatting sqref="C578:C579">
    <cfRule type="duplicateValues" dxfId="1476" priority="34"/>
  </conditionalFormatting>
  <conditionalFormatting sqref="J23:J171 J173:J181 J183:J192 J194:J206 J211:J213 J215:J224 J226:J298 J308:J333 J335:J358 J360:J423 J433:J456 J530:J538 J540:J541">
    <cfRule type="notContainsBlanks" dxfId="1475" priority="40">
      <formula>LEN(TRIM(J23))&gt;0</formula>
    </cfRule>
  </conditionalFormatting>
  <conditionalFormatting sqref="J208:J209 J301:J303 J458:J528">
    <cfRule type="notContainsBlanks" dxfId="1474" priority="26">
      <formula>LEN(TRIM(J208))&gt;0</formula>
    </cfRule>
  </conditionalFormatting>
  <conditionalFormatting sqref="J578:J579">
    <cfRule type="notContainsBlanks" dxfId="1473" priority="33">
      <formula>LEN(TRIM(J578))&gt;0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C988-F909-8E48-8B23-033191A36C82}">
  <dimension ref="A1:AC573"/>
  <sheetViews>
    <sheetView topLeftCell="A547" zoomScale="150" zoomScaleNormal="150" workbookViewId="0">
      <selection activeCell="A547" sqref="A1:XFD1048576"/>
    </sheetView>
  </sheetViews>
  <sheetFormatPr baseColWidth="10" defaultColWidth="11.5" defaultRowHeight="13" x14ac:dyDescent="0.15"/>
  <cols>
    <col min="1" max="1" width="3.83203125" customWidth="1"/>
    <col min="2" max="2" width="5.1640625" customWidth="1"/>
    <col min="3" max="3" width="26.5" customWidth="1"/>
    <col min="4" max="4" width="9.164062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1169</v>
      </c>
      <c r="H2" s="77" t="s">
        <v>459</v>
      </c>
      <c r="I2" s="365">
        <v>45748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>
        <v>0</v>
      </c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SUM(H16:H21)</f>
        <v>5.6099999999999994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>
        <v>10000</v>
      </c>
      <c r="F17" s="281">
        <v>2.21</v>
      </c>
      <c r="G17" s="278">
        <v>0</v>
      </c>
      <c r="H17" s="282">
        <v>2.21</v>
      </c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>
        <v>10000</v>
      </c>
      <c r="F18" s="281">
        <v>0.68</v>
      </c>
      <c r="G18" s="278"/>
      <c r="H18" s="282">
        <v>0.68</v>
      </c>
      <c r="I18" s="367"/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281">
        <v>0.42</v>
      </c>
      <c r="G19" s="278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281">
        <v>0.22</v>
      </c>
      <c r="G20" s="278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281">
        <v>7.0000000000000007E-2</v>
      </c>
      <c r="G21" s="278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368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109"/>
      <c r="G27" s="174"/>
      <c r="H27" s="78"/>
      <c r="I27" s="144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250000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250000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109"/>
      <c r="G30" s="479"/>
      <c r="H30" s="78"/>
      <c r="I30" s="144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411</v>
      </c>
      <c r="E31" s="79">
        <v>10000</v>
      </c>
      <c r="F31" s="109">
        <v>0</v>
      </c>
      <c r="G31" s="479">
        <v>3.08</v>
      </c>
      <c r="H31" s="78">
        <v>3.08</v>
      </c>
      <c r="I31" s="144">
        <f>SUM(H31:H36)</f>
        <v>8.14</v>
      </c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417</v>
      </c>
      <c r="E32" s="79">
        <v>5000</v>
      </c>
      <c r="F32" s="109">
        <v>3.39</v>
      </c>
      <c r="G32" s="479"/>
      <c r="H32" s="78">
        <v>3.39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412</v>
      </c>
      <c r="E33" s="79">
        <v>2000</v>
      </c>
      <c r="F33" s="109">
        <v>0.68</v>
      </c>
      <c r="G33" s="479"/>
      <c r="H33" s="78">
        <v>0.68</v>
      </c>
      <c r="I33" s="144"/>
      <c r="J33" s="23"/>
    </row>
    <row r="34" spans="1:10" ht="16" x14ac:dyDescent="0.2">
      <c r="A34" s="63"/>
      <c r="B34" s="75" t="s">
        <v>1105</v>
      </c>
      <c r="C34" s="66" t="s">
        <v>1106</v>
      </c>
      <c r="D34" s="66" t="s">
        <v>413</v>
      </c>
      <c r="E34" s="79">
        <v>10000</v>
      </c>
      <c r="F34" s="109">
        <v>0.42</v>
      </c>
      <c r="G34" s="479"/>
      <c r="H34" s="78">
        <v>0.42</v>
      </c>
      <c r="I34" s="144"/>
      <c r="J34" s="23"/>
    </row>
    <row r="35" spans="1:10" ht="16" x14ac:dyDescent="0.2">
      <c r="A35" s="63"/>
      <c r="B35" s="75" t="s">
        <v>1105</v>
      </c>
      <c r="C35" s="66" t="s">
        <v>1106</v>
      </c>
      <c r="D35" s="66" t="s">
        <v>418</v>
      </c>
      <c r="E35" s="79">
        <v>5000</v>
      </c>
      <c r="F35" s="109">
        <v>0.22</v>
      </c>
      <c r="G35" s="479"/>
      <c r="H35" s="78">
        <v>0.22</v>
      </c>
      <c r="I35" s="144"/>
      <c r="J35" s="23"/>
    </row>
    <row r="36" spans="1:10" ht="16" x14ac:dyDescent="0.2">
      <c r="A36" s="63"/>
      <c r="B36" s="75" t="s">
        <v>1105</v>
      </c>
      <c r="C36" s="66" t="s">
        <v>1106</v>
      </c>
      <c r="D36" s="66" t="s">
        <v>414</v>
      </c>
      <c r="E36" s="79">
        <v>10000</v>
      </c>
      <c r="F36" s="109">
        <v>0.35</v>
      </c>
      <c r="G36" s="479"/>
      <c r="H36" s="78">
        <v>0.35</v>
      </c>
      <c r="I36" s="144"/>
      <c r="J36" s="23"/>
    </row>
    <row r="37" spans="1:10" ht="16" x14ac:dyDescent="0.2">
      <c r="A37" s="63"/>
      <c r="B37" s="75"/>
      <c r="C37" s="66"/>
      <c r="D37" s="66"/>
      <c r="E37" s="79"/>
      <c r="F37" s="78"/>
      <c r="G37" s="277"/>
      <c r="H37" s="78"/>
      <c r="I37" s="144"/>
      <c r="J37" s="23"/>
    </row>
    <row r="38" spans="1:10" ht="16" x14ac:dyDescent="0.2">
      <c r="A38" s="63"/>
      <c r="B38" s="75" t="s">
        <v>542</v>
      </c>
      <c r="C38" s="66" t="s">
        <v>89</v>
      </c>
      <c r="D38" s="66" t="s">
        <v>411</v>
      </c>
      <c r="E38" s="79">
        <v>10000</v>
      </c>
      <c r="F38" s="109">
        <v>0</v>
      </c>
      <c r="G38" s="479">
        <f>H38-F38</f>
        <v>8.02</v>
      </c>
      <c r="H38" s="78">
        <v>8.02</v>
      </c>
      <c r="I38" s="144">
        <f>SUM(H38)</f>
        <v>8.02</v>
      </c>
      <c r="J38" s="23"/>
    </row>
    <row r="39" spans="1:10" ht="16" x14ac:dyDescent="0.2">
      <c r="A39" s="63"/>
      <c r="B39" s="75"/>
      <c r="C39" s="66"/>
      <c r="D39" s="66"/>
      <c r="E39" s="79"/>
      <c r="F39" s="78"/>
      <c r="G39" s="277"/>
      <c r="H39" s="78"/>
      <c r="I39" s="144"/>
      <c r="J39" s="23"/>
    </row>
    <row r="40" spans="1:10" ht="16" x14ac:dyDescent="0.2">
      <c r="A40" s="63"/>
      <c r="B40" s="97">
        <v>2309</v>
      </c>
      <c r="C40" s="66" t="s">
        <v>867</v>
      </c>
      <c r="D40" s="66" t="s">
        <v>411</v>
      </c>
      <c r="E40" s="79">
        <v>10000</v>
      </c>
      <c r="F40" s="109">
        <v>0</v>
      </c>
      <c r="G40" s="479">
        <v>5.0199999999999996</v>
      </c>
      <c r="H40" s="78"/>
      <c r="I40" s="144">
        <v>5.0199999999999996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277"/>
      <c r="H41" s="78"/>
      <c r="I41" s="144"/>
      <c r="J41" s="23"/>
    </row>
    <row r="42" spans="1:10" ht="16" x14ac:dyDescent="0.2">
      <c r="A42" s="63"/>
      <c r="B42" s="75" t="s">
        <v>543</v>
      </c>
      <c r="C42" s="66" t="s">
        <v>138</v>
      </c>
      <c r="D42" s="66" t="s">
        <v>411</v>
      </c>
      <c r="E42" s="78">
        <v>10000</v>
      </c>
      <c r="F42" s="78">
        <v>0</v>
      </c>
      <c r="G42" s="277">
        <f>H42-F42</f>
        <v>2.0099999999999998</v>
      </c>
      <c r="H42" s="78">
        <v>2.0099999999999998</v>
      </c>
      <c r="I42" s="144">
        <f>SUM(H42:H43)</f>
        <v>2.4299999999999997</v>
      </c>
      <c r="J42" s="23"/>
    </row>
    <row r="43" spans="1:10" ht="16" x14ac:dyDescent="0.2">
      <c r="A43" s="63"/>
      <c r="B43" s="75" t="s">
        <v>543</v>
      </c>
      <c r="C43" s="66" t="s">
        <v>138</v>
      </c>
      <c r="D43" s="66" t="s">
        <v>413</v>
      </c>
      <c r="E43" s="78">
        <v>10000</v>
      </c>
      <c r="F43" s="78">
        <v>0.42</v>
      </c>
      <c r="G43" s="277"/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144"/>
      <c r="J44" s="23"/>
    </row>
    <row r="45" spans="1:10" ht="16" x14ac:dyDescent="0.2">
      <c r="A45" s="63"/>
      <c r="B45" s="75" t="s">
        <v>777</v>
      </c>
      <c r="C45" s="66" t="s">
        <v>969</v>
      </c>
      <c r="D45" s="66" t="s">
        <v>411</v>
      </c>
      <c r="E45" s="78">
        <v>10000</v>
      </c>
      <c r="F45" s="78">
        <v>0</v>
      </c>
      <c r="G45" s="277">
        <v>0.53</v>
      </c>
      <c r="H45" s="78">
        <v>0.53</v>
      </c>
      <c r="I45" s="144">
        <v>0.95</v>
      </c>
      <c r="J45" s="23"/>
    </row>
    <row r="46" spans="1:10" ht="16" x14ac:dyDescent="0.2">
      <c r="A46" s="63"/>
      <c r="B46" s="75" t="s">
        <v>777</v>
      </c>
      <c r="C46" s="66" t="s">
        <v>969</v>
      </c>
      <c r="D46" s="66" t="s">
        <v>413</v>
      </c>
      <c r="E46" s="78">
        <v>10000</v>
      </c>
      <c r="F46" s="78">
        <v>0.42</v>
      </c>
      <c r="G46" s="277">
        <v>0</v>
      </c>
      <c r="H46" s="78">
        <v>0.42</v>
      </c>
      <c r="I46" s="144"/>
      <c r="J46" s="23"/>
    </row>
    <row r="47" spans="1:10" ht="16" x14ac:dyDescent="0.2">
      <c r="A47" s="63"/>
      <c r="B47" s="75"/>
      <c r="C47" s="66"/>
      <c r="D47" s="66"/>
      <c r="E47" s="78"/>
      <c r="F47" s="78"/>
      <c r="G47" s="277"/>
      <c r="H47" s="78"/>
      <c r="I47" s="144"/>
      <c r="J47" s="23"/>
    </row>
    <row r="48" spans="1:10" ht="16" x14ac:dyDescent="0.2">
      <c r="A48" s="63"/>
      <c r="B48" s="75" t="s">
        <v>711</v>
      </c>
      <c r="C48" s="66" t="s">
        <v>703</v>
      </c>
      <c r="D48" s="66" t="s">
        <v>411</v>
      </c>
      <c r="E48" s="78">
        <v>10000</v>
      </c>
      <c r="F48" s="78">
        <v>0</v>
      </c>
      <c r="G48" s="277">
        <f>H48-F48</f>
        <v>0.66</v>
      </c>
      <c r="H48" s="78">
        <v>0.66</v>
      </c>
      <c r="I48" s="144">
        <f>H48</f>
        <v>0.66</v>
      </c>
      <c r="J48" s="23"/>
    </row>
    <row r="49" spans="1:13" ht="16" x14ac:dyDescent="0.2">
      <c r="A49" s="63"/>
      <c r="B49" s="75"/>
      <c r="C49" s="66"/>
      <c r="D49" s="66"/>
      <c r="E49" s="79"/>
      <c r="F49" s="78"/>
      <c r="G49" s="277"/>
      <c r="H49" s="78"/>
      <c r="I49" s="144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411</v>
      </c>
      <c r="E50" s="78">
        <v>100000</v>
      </c>
      <c r="F50" s="109">
        <f>H50-G50</f>
        <v>18.090000000000003</v>
      </c>
      <c r="G50" s="479">
        <v>2.0099999999999998</v>
      </c>
      <c r="H50" s="78">
        <v>20.100000000000001</v>
      </c>
      <c r="I50" s="144">
        <f>SUM(H50:H55)</f>
        <v>66.3</v>
      </c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417</v>
      </c>
      <c r="E51" s="78">
        <v>50000</v>
      </c>
      <c r="F51" s="109">
        <v>33.85</v>
      </c>
      <c r="G51" s="479"/>
      <c r="H51" s="78">
        <f>F51</f>
        <v>33.85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412</v>
      </c>
      <c r="E52" s="79">
        <v>10000</v>
      </c>
      <c r="F52" s="109">
        <v>3.42</v>
      </c>
      <c r="G52" s="479"/>
      <c r="H52" s="78">
        <f>F52</f>
        <v>3.42</v>
      </c>
      <c r="I52" s="144"/>
      <c r="J52" s="23"/>
    </row>
    <row r="53" spans="1:13" ht="16" x14ac:dyDescent="0.2">
      <c r="A53" s="63"/>
      <c r="B53" s="75" t="s">
        <v>544</v>
      </c>
      <c r="C53" s="66" t="s">
        <v>139</v>
      </c>
      <c r="D53" s="66" t="s">
        <v>413</v>
      </c>
      <c r="E53" s="79">
        <v>100000</v>
      </c>
      <c r="F53" s="109">
        <v>4.18</v>
      </c>
      <c r="G53" s="479"/>
      <c r="H53" s="78">
        <f>F53</f>
        <v>4.18</v>
      </c>
      <c r="I53" s="144"/>
      <c r="J53" s="23"/>
    </row>
    <row r="54" spans="1:13" ht="16" x14ac:dyDescent="0.2">
      <c r="A54" s="63"/>
      <c r="B54" s="75" t="s">
        <v>544</v>
      </c>
      <c r="C54" s="66" t="s">
        <v>139</v>
      </c>
      <c r="D54" s="66" t="s">
        <v>418</v>
      </c>
      <c r="E54" s="78">
        <v>100000</v>
      </c>
      <c r="F54" s="109">
        <v>4.4000000000000004</v>
      </c>
      <c r="G54" s="479"/>
      <c r="H54" s="78">
        <f>F54</f>
        <v>4.4000000000000004</v>
      </c>
      <c r="I54" s="144"/>
      <c r="J54" s="23"/>
    </row>
    <row r="55" spans="1:13" ht="16" x14ac:dyDescent="0.2">
      <c r="A55" s="63"/>
      <c r="B55" s="75" t="s">
        <v>544</v>
      </c>
      <c r="C55" s="66" t="s">
        <v>139</v>
      </c>
      <c r="D55" s="66" t="s">
        <v>414</v>
      </c>
      <c r="E55" s="79">
        <v>10000</v>
      </c>
      <c r="F55" s="109">
        <v>0.35</v>
      </c>
      <c r="G55" s="479"/>
      <c r="H55" s="78">
        <f>F55</f>
        <v>0.35</v>
      </c>
      <c r="I55" s="144"/>
      <c r="J55" s="579"/>
    </row>
    <row r="56" spans="1:13" ht="16" x14ac:dyDescent="0.2">
      <c r="A56" s="63"/>
      <c r="B56" s="75"/>
      <c r="C56" s="66"/>
      <c r="D56" s="66"/>
      <c r="E56" s="79"/>
      <c r="F56" s="109"/>
      <c r="G56" s="479"/>
      <c r="H56" s="78"/>
      <c r="I56" s="144"/>
      <c r="J56" s="579"/>
      <c r="L56" s="580"/>
      <c r="M56" s="580"/>
    </row>
    <row r="57" spans="1:13" ht="16" x14ac:dyDescent="0.2">
      <c r="A57" s="63"/>
      <c r="B57" s="75" t="s">
        <v>545</v>
      </c>
      <c r="C57" s="66" t="s">
        <v>217</v>
      </c>
      <c r="D57" s="66" t="s">
        <v>411</v>
      </c>
      <c r="E57" s="78">
        <v>240000</v>
      </c>
      <c r="F57" s="109">
        <v>28.98</v>
      </c>
      <c r="G57" s="479">
        <v>1.26</v>
      </c>
      <c r="H57" s="78">
        <f>F57+G57</f>
        <v>30.240000000000002</v>
      </c>
      <c r="I57" s="144">
        <f>SUM(H57:H58)</f>
        <v>30.660000000000004</v>
      </c>
      <c r="J57" s="23"/>
    </row>
    <row r="58" spans="1:13" ht="16" x14ac:dyDescent="0.2">
      <c r="A58" s="63"/>
      <c r="B58" s="75" t="s">
        <v>545</v>
      </c>
      <c r="C58" s="66" t="s">
        <v>217</v>
      </c>
      <c r="D58" s="66" t="s">
        <v>413</v>
      </c>
      <c r="E58" s="78">
        <v>10000</v>
      </c>
      <c r="F58" s="109">
        <v>0.42</v>
      </c>
      <c r="G58" s="479"/>
      <c r="H58" s="78">
        <f>F58</f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109"/>
      <c r="G59" s="479"/>
      <c r="H59" s="78"/>
      <c r="I59" s="144"/>
      <c r="J59" s="23"/>
    </row>
    <row r="60" spans="1:13" ht="16" x14ac:dyDescent="0.2">
      <c r="A60" s="63"/>
      <c r="B60" s="75" t="s">
        <v>869</v>
      </c>
      <c r="C60" s="66" t="s">
        <v>843</v>
      </c>
      <c r="D60" s="66" t="s">
        <v>411</v>
      </c>
      <c r="E60" s="78">
        <v>10000</v>
      </c>
      <c r="F60" s="109">
        <v>0</v>
      </c>
      <c r="G60" s="479">
        <v>0.91</v>
      </c>
      <c r="H60" s="78">
        <v>0.91</v>
      </c>
      <c r="I60" s="144">
        <f>G60+F61</f>
        <v>1.33</v>
      </c>
      <c r="J60" s="23"/>
    </row>
    <row r="61" spans="1:13" ht="16" x14ac:dyDescent="0.2">
      <c r="A61" s="63"/>
      <c r="B61" s="97">
        <v>2302</v>
      </c>
      <c r="C61" s="66" t="s">
        <v>843</v>
      </c>
      <c r="D61" s="66" t="s">
        <v>413</v>
      </c>
      <c r="E61" s="78">
        <v>10000</v>
      </c>
      <c r="F61" s="109">
        <v>0.42</v>
      </c>
      <c r="G61" s="479"/>
      <c r="H61" s="78">
        <v>0.42</v>
      </c>
      <c r="I61" s="144"/>
      <c r="J61" s="23"/>
    </row>
    <row r="62" spans="1:13" ht="16" x14ac:dyDescent="0.2">
      <c r="A62" s="63"/>
      <c r="B62" s="75"/>
      <c r="C62" s="66"/>
      <c r="D62" s="66"/>
      <c r="E62" s="78"/>
      <c r="F62" s="109"/>
      <c r="G62" s="479"/>
      <c r="H62" s="78"/>
      <c r="I62" s="144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411</v>
      </c>
      <c r="E63" s="78">
        <v>200000</v>
      </c>
      <c r="F63" s="109">
        <v>23.94</v>
      </c>
      <c r="G63" s="479">
        <v>1.26</v>
      </c>
      <c r="H63" s="78">
        <f>SUM(G63,F63)</f>
        <v>25.200000000000003</v>
      </c>
      <c r="I63" s="144">
        <f>SUM(H63:H66)</f>
        <v>38.32</v>
      </c>
      <c r="J63" s="23"/>
    </row>
    <row r="64" spans="1:13" ht="16" x14ac:dyDescent="0.2">
      <c r="A64" s="63"/>
      <c r="B64" s="75" t="s">
        <v>817</v>
      </c>
      <c r="C64" s="66" t="s">
        <v>811</v>
      </c>
      <c r="D64" s="66" t="s">
        <v>417</v>
      </c>
      <c r="E64" s="78">
        <v>50000</v>
      </c>
      <c r="F64" s="109">
        <v>9.0500000000000007</v>
      </c>
      <c r="G64" s="479">
        <v>0</v>
      </c>
      <c r="H64" s="78">
        <v>9.0500000000000007</v>
      </c>
      <c r="I64" s="144"/>
      <c r="J64" s="23"/>
    </row>
    <row r="65" spans="1:17" ht="16" x14ac:dyDescent="0.2">
      <c r="A65" s="63"/>
      <c r="B65" s="75" t="s">
        <v>817</v>
      </c>
      <c r="C65" s="66" t="s">
        <v>811</v>
      </c>
      <c r="D65" s="66" t="s">
        <v>413</v>
      </c>
      <c r="E65" s="78">
        <v>50000</v>
      </c>
      <c r="F65" s="109">
        <v>2.09</v>
      </c>
      <c r="G65" s="479"/>
      <c r="H65" s="78">
        <v>2.09</v>
      </c>
      <c r="I65" s="144"/>
      <c r="J65" s="23"/>
    </row>
    <row r="66" spans="1:17" ht="16" x14ac:dyDescent="0.2">
      <c r="A66" s="63"/>
      <c r="B66" s="75" t="s">
        <v>817</v>
      </c>
      <c r="C66" s="66" t="s">
        <v>811</v>
      </c>
      <c r="D66" s="66" t="s">
        <v>418</v>
      </c>
      <c r="E66" s="78">
        <v>45000</v>
      </c>
      <c r="F66" s="109">
        <v>1.98</v>
      </c>
      <c r="G66" s="479"/>
      <c r="H66" s="78">
        <v>1.98</v>
      </c>
      <c r="I66" s="144"/>
      <c r="J66" s="23"/>
    </row>
    <row r="67" spans="1:17" ht="16" x14ac:dyDescent="0.2">
      <c r="A67" s="63"/>
      <c r="B67" s="75"/>
      <c r="C67" s="66"/>
      <c r="D67" s="66"/>
      <c r="E67" s="78"/>
      <c r="F67" s="109"/>
      <c r="G67" s="479"/>
      <c r="H67" s="78"/>
      <c r="I67" s="144"/>
      <c r="J67" s="23"/>
    </row>
    <row r="68" spans="1:17" ht="16" x14ac:dyDescent="0.2">
      <c r="A68" s="63"/>
      <c r="B68" s="75" t="s">
        <v>1128</v>
      </c>
      <c r="C68" s="66" t="s">
        <v>1129</v>
      </c>
      <c r="D68" s="66" t="s">
        <v>411</v>
      </c>
      <c r="E68" s="78">
        <v>10000</v>
      </c>
      <c r="F68" s="109">
        <v>0</v>
      </c>
      <c r="G68" s="479">
        <v>2.0099999999999998</v>
      </c>
      <c r="H68" s="78">
        <v>2.0099999999999998</v>
      </c>
      <c r="I68" s="144">
        <v>2.0099999999999998</v>
      </c>
      <c r="J68" s="23"/>
    </row>
    <row r="69" spans="1:17" ht="16" x14ac:dyDescent="0.2">
      <c r="A69" s="63"/>
      <c r="B69" s="75"/>
      <c r="C69" s="66"/>
      <c r="D69" s="66"/>
      <c r="E69" s="78"/>
      <c r="F69" s="109"/>
      <c r="G69" s="479"/>
      <c r="H69" s="78"/>
      <c r="I69" s="144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411</v>
      </c>
      <c r="E70" s="78">
        <v>100000</v>
      </c>
      <c r="F70" s="109">
        <v>5.94</v>
      </c>
      <c r="G70" s="479">
        <v>0.66</v>
      </c>
      <c r="H70" s="78">
        <v>6.6</v>
      </c>
      <c r="I70" s="144">
        <f>SUM(H70:H73)</f>
        <v>36.36</v>
      </c>
      <c r="J70" s="23"/>
    </row>
    <row r="71" spans="1:17" ht="16" x14ac:dyDescent="0.2">
      <c r="A71" s="63"/>
      <c r="B71" s="75" t="s">
        <v>931</v>
      </c>
      <c r="C71" s="66" t="s">
        <v>932</v>
      </c>
      <c r="D71" s="66" t="s">
        <v>417</v>
      </c>
      <c r="E71" s="78">
        <v>100000</v>
      </c>
      <c r="F71" s="109">
        <v>12.6</v>
      </c>
      <c r="G71" s="479"/>
      <c r="H71" s="78">
        <v>12.6</v>
      </c>
      <c r="I71" s="144"/>
      <c r="J71" s="560"/>
      <c r="N71">
        <v>0</v>
      </c>
      <c r="O71">
        <v>0</v>
      </c>
      <c r="Q71">
        <v>0</v>
      </c>
    </row>
    <row r="72" spans="1:17" ht="16" x14ac:dyDescent="0.2">
      <c r="A72" s="63"/>
      <c r="B72" s="75" t="s">
        <v>931</v>
      </c>
      <c r="C72" s="66" t="s">
        <v>932</v>
      </c>
      <c r="D72" s="66" t="s">
        <v>413</v>
      </c>
      <c r="E72" s="157">
        <v>200000</v>
      </c>
      <c r="F72" s="109">
        <v>8.36</v>
      </c>
      <c r="G72" s="479"/>
      <c r="H72" s="78">
        <v>8.36</v>
      </c>
      <c r="I72" s="144"/>
      <c r="J72" s="23"/>
    </row>
    <row r="73" spans="1:17" ht="16" x14ac:dyDescent="0.2">
      <c r="A73" s="63"/>
      <c r="B73" s="75" t="s">
        <v>931</v>
      </c>
      <c r="C73" s="66" t="s">
        <v>932</v>
      </c>
      <c r="D73" s="66" t="s">
        <v>418</v>
      </c>
      <c r="E73" s="78">
        <v>200000</v>
      </c>
      <c r="F73" s="109">
        <v>8.8000000000000007</v>
      </c>
      <c r="G73" s="479"/>
      <c r="H73" s="78">
        <v>8.8000000000000007</v>
      </c>
      <c r="I73" s="144"/>
      <c r="J73" s="23"/>
    </row>
    <row r="74" spans="1:17" ht="16" x14ac:dyDescent="0.2">
      <c r="A74" s="63"/>
      <c r="B74" s="75"/>
      <c r="C74" s="66"/>
      <c r="D74" s="66"/>
      <c r="E74" s="78"/>
      <c r="F74" s="109"/>
      <c r="G74" s="479"/>
      <c r="H74" s="78"/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411</v>
      </c>
      <c r="E75" s="79">
        <v>50000</v>
      </c>
      <c r="F75" s="109">
        <v>32.08</v>
      </c>
      <c r="G75" s="479">
        <v>8.02</v>
      </c>
      <c r="H75" s="78">
        <f>SUM(F75:G75)</f>
        <v>40.099999999999994</v>
      </c>
      <c r="I75" s="144">
        <f>SUM(H75:H78)</f>
        <v>95.399999999999991</v>
      </c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417</v>
      </c>
      <c r="E76" s="79">
        <v>50000</v>
      </c>
      <c r="F76" s="109">
        <v>33.85</v>
      </c>
      <c r="G76" s="479"/>
      <c r="H76" s="78">
        <f>F76</f>
        <v>33.85</v>
      </c>
      <c r="I76" s="144"/>
      <c r="J76" s="23"/>
    </row>
    <row r="77" spans="1:17" ht="16" x14ac:dyDescent="0.2">
      <c r="A77" s="63"/>
      <c r="B77" s="75" t="s">
        <v>548</v>
      </c>
      <c r="C77" s="66" t="s">
        <v>178</v>
      </c>
      <c r="D77" s="66" t="s">
        <v>413</v>
      </c>
      <c r="E77" s="79">
        <v>250000</v>
      </c>
      <c r="F77" s="109">
        <v>10.45</v>
      </c>
      <c r="G77" s="479"/>
      <c r="H77" s="78">
        <f>F77</f>
        <v>10.45</v>
      </c>
      <c r="I77" s="144"/>
      <c r="J77" s="23"/>
    </row>
    <row r="78" spans="1:17" ht="16" x14ac:dyDescent="0.2">
      <c r="A78" s="63"/>
      <c r="B78" s="75" t="s">
        <v>548</v>
      </c>
      <c r="C78" s="66" t="s">
        <v>178</v>
      </c>
      <c r="D78" s="66" t="s">
        <v>418</v>
      </c>
      <c r="E78" s="78">
        <v>250000</v>
      </c>
      <c r="F78" s="109">
        <v>11</v>
      </c>
      <c r="G78" s="479"/>
      <c r="H78" s="78">
        <f>F78</f>
        <v>11</v>
      </c>
      <c r="I78" s="144"/>
      <c r="J78" s="23"/>
    </row>
    <row r="79" spans="1:17" ht="16" x14ac:dyDescent="0.2">
      <c r="A79" s="63"/>
      <c r="B79" s="75"/>
      <c r="C79" s="66"/>
      <c r="D79" s="66"/>
      <c r="E79" s="79"/>
      <c r="F79" s="109"/>
      <c r="G79" s="479"/>
      <c r="H79" s="78"/>
      <c r="I79" s="144"/>
      <c r="J79" s="23"/>
    </row>
    <row r="80" spans="1:17" ht="16" x14ac:dyDescent="0.2">
      <c r="A80" s="63"/>
      <c r="B80" s="75" t="s">
        <v>549</v>
      </c>
      <c r="C80" s="66" t="s">
        <v>325</v>
      </c>
      <c r="D80" s="66" t="s">
        <v>411</v>
      </c>
      <c r="E80" s="201">
        <v>250000</v>
      </c>
      <c r="F80" s="109">
        <v>30.24</v>
      </c>
      <c r="G80" s="479">
        <v>1.26</v>
      </c>
      <c r="H80" s="78">
        <f>SUM(G80,F80)</f>
        <v>31.5</v>
      </c>
      <c r="I80" s="144">
        <f>SUM(H80:H81)</f>
        <v>52.4</v>
      </c>
      <c r="J80" s="200"/>
    </row>
    <row r="81" spans="1:10" ht="16" x14ac:dyDescent="0.2">
      <c r="A81" s="63"/>
      <c r="B81" s="75" t="s">
        <v>549</v>
      </c>
      <c r="C81" s="66" t="s">
        <v>325</v>
      </c>
      <c r="D81" s="66" t="s">
        <v>413</v>
      </c>
      <c r="E81" s="78">
        <v>500000</v>
      </c>
      <c r="F81" s="109">
        <v>20.9</v>
      </c>
      <c r="G81" s="479"/>
      <c r="H81" s="78">
        <f>F81</f>
        <v>20.9</v>
      </c>
      <c r="I81" s="144"/>
      <c r="J81" s="23"/>
    </row>
    <row r="82" spans="1:10" ht="16" x14ac:dyDescent="0.2">
      <c r="A82" s="63"/>
      <c r="B82" s="75"/>
      <c r="C82" s="66"/>
      <c r="D82" s="66"/>
      <c r="E82" s="78"/>
      <c r="F82" s="109"/>
      <c r="G82" s="479"/>
      <c r="H82" s="78"/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411</v>
      </c>
      <c r="E83" s="78">
        <v>50000</v>
      </c>
      <c r="F83" s="109">
        <v>3.64</v>
      </c>
      <c r="G83" s="479">
        <v>0.66</v>
      </c>
      <c r="H83" s="78">
        <v>4.55</v>
      </c>
      <c r="I83" s="144">
        <f>SUM(H83:H88)</f>
        <v>25.950000000000003</v>
      </c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417</v>
      </c>
      <c r="E84" s="78">
        <v>50000</v>
      </c>
      <c r="F84" s="109">
        <v>9.0500000000000007</v>
      </c>
      <c r="G84" s="479"/>
      <c r="H84" s="78">
        <f>F84</f>
        <v>9.0500000000000007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412</v>
      </c>
      <c r="E85" s="78">
        <v>10000</v>
      </c>
      <c r="F85" s="109">
        <v>3.42</v>
      </c>
      <c r="G85" s="479"/>
      <c r="H85" s="78">
        <f>F85</f>
        <v>3.42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413</v>
      </c>
      <c r="E86" s="78">
        <v>100000</v>
      </c>
      <c r="F86" s="109">
        <v>4.18</v>
      </c>
      <c r="G86" s="479"/>
      <c r="H86" s="78">
        <f>F86</f>
        <v>4.18</v>
      </c>
      <c r="I86" s="144"/>
      <c r="J86" s="23"/>
    </row>
    <row r="87" spans="1:10" ht="16" x14ac:dyDescent="0.2">
      <c r="A87" s="63"/>
      <c r="B87" s="75" t="s">
        <v>550</v>
      </c>
      <c r="C87" s="66" t="s">
        <v>79</v>
      </c>
      <c r="D87" s="66" t="s">
        <v>418</v>
      </c>
      <c r="E87" s="78">
        <v>100000</v>
      </c>
      <c r="F87" s="109">
        <v>4.4000000000000004</v>
      </c>
      <c r="G87" s="479"/>
      <c r="H87" s="78">
        <f>F87</f>
        <v>4.4000000000000004</v>
      </c>
      <c r="I87" s="144"/>
      <c r="J87" s="23"/>
    </row>
    <row r="88" spans="1:10" ht="16" x14ac:dyDescent="0.2">
      <c r="A88" s="63"/>
      <c r="B88" s="75" t="s">
        <v>550</v>
      </c>
      <c r="C88" s="66" t="s">
        <v>79</v>
      </c>
      <c r="D88" s="66" t="s">
        <v>414</v>
      </c>
      <c r="E88" s="79">
        <v>10000</v>
      </c>
      <c r="F88" s="109">
        <v>0.35</v>
      </c>
      <c r="G88" s="479"/>
      <c r="H88" s="78">
        <f>F88</f>
        <v>0.35</v>
      </c>
      <c r="I88" s="144"/>
      <c r="J88" s="23"/>
    </row>
    <row r="89" spans="1:10" ht="17" customHeight="1" x14ac:dyDescent="0.2">
      <c r="A89" s="63"/>
      <c r="B89" s="75"/>
      <c r="C89" s="66"/>
      <c r="D89" s="66"/>
      <c r="E89" s="79"/>
      <c r="F89" s="109"/>
      <c r="G89" s="479"/>
      <c r="H89" s="78"/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411</v>
      </c>
      <c r="E90" s="79">
        <v>200000</v>
      </c>
      <c r="F90" s="109">
        <v>23.94</v>
      </c>
      <c r="G90" s="479">
        <v>1.26</v>
      </c>
      <c r="H90" s="78">
        <v>25.2</v>
      </c>
      <c r="I90" s="144">
        <f>SUM(H90:H93)</f>
        <v>37.33</v>
      </c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412</v>
      </c>
      <c r="E91" s="79">
        <v>10000</v>
      </c>
      <c r="F91" s="109">
        <v>3.42</v>
      </c>
      <c r="G91" s="479"/>
      <c r="H91" s="78">
        <v>3.42</v>
      </c>
      <c r="I91" s="144"/>
      <c r="J91" s="23"/>
    </row>
    <row r="92" spans="1:10" ht="17" customHeight="1" x14ac:dyDescent="0.2">
      <c r="A92" s="63"/>
      <c r="B92" s="75" t="s">
        <v>902</v>
      </c>
      <c r="C92" s="66" t="s">
        <v>903</v>
      </c>
      <c r="D92" s="66" t="s">
        <v>413</v>
      </c>
      <c r="E92" s="79">
        <v>200000</v>
      </c>
      <c r="F92" s="109">
        <v>8.36</v>
      </c>
      <c r="G92" s="479"/>
      <c r="H92" s="78">
        <v>8.36</v>
      </c>
      <c r="I92" s="144"/>
      <c r="J92" s="23"/>
    </row>
    <row r="93" spans="1:10" ht="17" customHeight="1" x14ac:dyDescent="0.2">
      <c r="A93" s="63"/>
      <c r="B93" s="75" t="s">
        <v>902</v>
      </c>
      <c r="C93" s="66" t="s">
        <v>903</v>
      </c>
      <c r="D93" s="66" t="s">
        <v>414</v>
      </c>
      <c r="E93" s="79">
        <v>10000</v>
      </c>
      <c r="F93" s="109">
        <v>0.35</v>
      </c>
      <c r="G93" s="479"/>
      <c r="H93" s="78">
        <v>0.35</v>
      </c>
      <c r="I93" s="144"/>
      <c r="J93" s="23"/>
    </row>
    <row r="94" spans="1:10" ht="16" x14ac:dyDescent="0.2">
      <c r="A94" s="63"/>
      <c r="B94" s="75"/>
      <c r="C94" s="66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551</v>
      </c>
      <c r="C95" s="66" t="s">
        <v>80</v>
      </c>
      <c r="D95" s="66" t="s">
        <v>411</v>
      </c>
      <c r="E95" s="78">
        <v>300000</v>
      </c>
      <c r="F95" s="78">
        <v>26.39</v>
      </c>
      <c r="G95" s="277">
        <v>0.91</v>
      </c>
      <c r="H95" s="78">
        <v>27.3</v>
      </c>
      <c r="I95" s="144">
        <f>SUM(H95:H96)</f>
        <v>39.840000000000003</v>
      </c>
      <c r="J95" s="23"/>
    </row>
    <row r="96" spans="1:10" ht="16" x14ac:dyDescent="0.2">
      <c r="A96" s="63"/>
      <c r="B96" s="75" t="s">
        <v>551</v>
      </c>
      <c r="C96" s="66" t="s">
        <v>80</v>
      </c>
      <c r="D96" s="66" t="s">
        <v>413</v>
      </c>
      <c r="E96" s="78">
        <v>300000</v>
      </c>
      <c r="F96" s="78">
        <v>12.54</v>
      </c>
      <c r="G96" s="277"/>
      <c r="H96" s="78">
        <f>F96</f>
        <v>12.54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144"/>
      <c r="J97" s="23"/>
    </row>
    <row r="98" spans="1:10" ht="16" x14ac:dyDescent="0.2">
      <c r="A98" s="63"/>
      <c r="B98" s="257" t="s">
        <v>900</v>
      </c>
      <c r="C98" s="167" t="s">
        <v>901</v>
      </c>
      <c r="D98" s="66" t="s">
        <v>411</v>
      </c>
      <c r="E98" s="78">
        <v>200000</v>
      </c>
      <c r="F98" s="78">
        <v>10.07</v>
      </c>
      <c r="G98" s="277">
        <v>0.53</v>
      </c>
      <c r="H98" s="78">
        <f>SUM(G98,F98)</f>
        <v>10.6</v>
      </c>
      <c r="I98" s="144">
        <f>SUM(H99,H98)</f>
        <v>18.96</v>
      </c>
      <c r="J98" s="23"/>
    </row>
    <row r="99" spans="1:10" ht="16" x14ac:dyDescent="0.2">
      <c r="A99" s="63"/>
      <c r="B99" s="257" t="s">
        <v>900</v>
      </c>
      <c r="C99" s="167" t="s">
        <v>901</v>
      </c>
      <c r="D99" s="66" t="s">
        <v>413</v>
      </c>
      <c r="E99" s="78">
        <v>200000</v>
      </c>
      <c r="F99" s="78">
        <v>8.36</v>
      </c>
      <c r="G99" s="277"/>
      <c r="H99" s="78">
        <v>8.36</v>
      </c>
      <c r="I99" s="144"/>
      <c r="J99" s="23"/>
    </row>
    <row r="100" spans="1:10" ht="16" x14ac:dyDescent="0.2">
      <c r="A100" s="63"/>
      <c r="B100" s="257"/>
      <c r="C100" s="167"/>
      <c r="D100" s="66"/>
      <c r="E100" s="78"/>
      <c r="F100" s="78"/>
      <c r="G100" s="277"/>
      <c r="H100" s="78"/>
      <c r="I100" s="144"/>
      <c r="J100" s="23"/>
    </row>
    <row r="101" spans="1:10" ht="16" x14ac:dyDescent="0.2">
      <c r="A101" s="63"/>
      <c r="B101" s="257" t="s">
        <v>899</v>
      </c>
      <c r="C101" s="167" t="s">
        <v>844</v>
      </c>
      <c r="D101" s="66" t="s">
        <v>411</v>
      </c>
      <c r="E101" s="78">
        <v>10000</v>
      </c>
      <c r="F101" s="78"/>
      <c r="G101" s="78">
        <v>0.66</v>
      </c>
      <c r="H101" s="78">
        <v>0.66</v>
      </c>
      <c r="I101" s="144">
        <f>G101+F102</f>
        <v>1.08</v>
      </c>
      <c r="J101" s="23"/>
    </row>
    <row r="102" spans="1:10" ht="16" x14ac:dyDescent="0.2">
      <c r="A102" s="63"/>
      <c r="B102" s="257" t="s">
        <v>899</v>
      </c>
      <c r="C102" s="167" t="s">
        <v>844</v>
      </c>
      <c r="D102" s="66" t="s">
        <v>413</v>
      </c>
      <c r="E102" s="78">
        <v>10000</v>
      </c>
      <c r="F102" s="78">
        <v>0.42</v>
      </c>
      <c r="G102" s="277"/>
      <c r="H102" s="78">
        <v>0.42</v>
      </c>
      <c r="I102" s="144"/>
      <c r="J102" s="23"/>
    </row>
    <row r="103" spans="1:10" ht="16" x14ac:dyDescent="0.2">
      <c r="A103" s="63"/>
      <c r="B103" s="257"/>
      <c r="C103" s="167"/>
      <c r="D103" s="66"/>
      <c r="E103" s="79"/>
      <c r="F103" s="78"/>
      <c r="G103" s="277"/>
      <c r="H103" s="78"/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411</v>
      </c>
      <c r="E104" s="79">
        <v>100000</v>
      </c>
      <c r="F104" s="254">
        <v>27.72</v>
      </c>
      <c r="G104" s="478">
        <v>3.08</v>
      </c>
      <c r="H104" s="78">
        <f>SUM(F104:G104)</f>
        <v>30.799999999999997</v>
      </c>
      <c r="I104" s="144">
        <f>SUM(H104:H108)</f>
        <v>43.15</v>
      </c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412</v>
      </c>
      <c r="E105" s="79">
        <v>10000</v>
      </c>
      <c r="F105" s="109">
        <v>3.42</v>
      </c>
      <c r="G105" s="479"/>
      <c r="H105" s="78">
        <f>F105</f>
        <v>3.42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413</v>
      </c>
      <c r="E106" s="79">
        <v>100000</v>
      </c>
      <c r="F106" s="109">
        <v>4.18</v>
      </c>
      <c r="G106" s="479"/>
      <c r="H106" s="78">
        <f>F106</f>
        <v>4.18</v>
      </c>
      <c r="I106" s="144"/>
      <c r="J106" s="23"/>
    </row>
    <row r="107" spans="1:10" ht="16" x14ac:dyDescent="0.2">
      <c r="A107" s="63"/>
      <c r="B107" s="75" t="s">
        <v>552</v>
      </c>
      <c r="C107" s="66" t="s">
        <v>64</v>
      </c>
      <c r="D107" s="66" t="s">
        <v>418</v>
      </c>
      <c r="E107" s="78">
        <v>100000</v>
      </c>
      <c r="F107" s="109">
        <v>4.4000000000000004</v>
      </c>
      <c r="G107" s="479"/>
      <c r="H107" s="78">
        <f>F107</f>
        <v>4.4000000000000004</v>
      </c>
      <c r="I107" s="144"/>
      <c r="J107" s="23"/>
    </row>
    <row r="108" spans="1:10" ht="16" x14ac:dyDescent="0.2">
      <c r="A108" s="63"/>
      <c r="B108" s="75" t="s">
        <v>552</v>
      </c>
      <c r="C108" s="66" t="s">
        <v>64</v>
      </c>
      <c r="D108" s="66" t="s">
        <v>414</v>
      </c>
      <c r="E108" s="79">
        <v>10000</v>
      </c>
      <c r="F108" s="109">
        <v>0.35</v>
      </c>
      <c r="G108" s="479"/>
      <c r="H108" s="78">
        <f>F108</f>
        <v>0.35</v>
      </c>
      <c r="I108" s="144"/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479"/>
      <c r="H109" s="78"/>
      <c r="I109" s="144"/>
      <c r="J109" s="23"/>
    </row>
    <row r="110" spans="1:10" ht="16" x14ac:dyDescent="0.2">
      <c r="A110" s="63"/>
      <c r="B110" s="75" t="s">
        <v>553</v>
      </c>
      <c r="C110" s="66" t="s">
        <v>218</v>
      </c>
      <c r="D110" s="66" t="s">
        <v>411</v>
      </c>
      <c r="E110" s="79">
        <v>10000</v>
      </c>
      <c r="F110" s="109">
        <v>0</v>
      </c>
      <c r="G110" s="479">
        <f>H110-F110</f>
        <v>5.0199999999999996</v>
      </c>
      <c r="H110" s="78">
        <v>5.0199999999999996</v>
      </c>
      <c r="I110" s="144">
        <f>H110</f>
        <v>5.0199999999999996</v>
      </c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63"/>
      <c r="B112" s="75" t="s">
        <v>422</v>
      </c>
      <c r="C112" s="66" t="s">
        <v>420</v>
      </c>
      <c r="D112" s="66" t="s">
        <v>411</v>
      </c>
      <c r="E112" s="79">
        <v>10000</v>
      </c>
      <c r="F112" s="109">
        <v>0</v>
      </c>
      <c r="G112" s="478">
        <v>5.0199999999999996</v>
      </c>
      <c r="H112" s="78">
        <f>SUM(F112:G112)</f>
        <v>5.0199999999999996</v>
      </c>
      <c r="I112" s="144">
        <f>SUM(H112:H113)</f>
        <v>7.1099999999999994</v>
      </c>
      <c r="J112" s="23"/>
    </row>
    <row r="113" spans="1:10" ht="16" x14ac:dyDescent="0.2">
      <c r="A113" s="75"/>
      <c r="B113" s="75" t="s">
        <v>422</v>
      </c>
      <c r="C113" s="66" t="s">
        <v>420</v>
      </c>
      <c r="D113" s="66" t="s">
        <v>413</v>
      </c>
      <c r="E113" s="79">
        <v>50000</v>
      </c>
      <c r="F113" s="109">
        <v>2.09</v>
      </c>
      <c r="G113" s="479"/>
      <c r="H113" s="78">
        <f>F113</f>
        <v>2.09</v>
      </c>
      <c r="I113" s="144"/>
      <c r="J113" s="23"/>
    </row>
    <row r="114" spans="1:10" ht="16" x14ac:dyDescent="0.2">
      <c r="A114" s="75"/>
      <c r="B114" s="75"/>
      <c r="C114" s="66"/>
      <c r="D114" s="66"/>
      <c r="E114" s="79"/>
      <c r="F114" s="109"/>
      <c r="G114" s="479"/>
      <c r="H114" s="78"/>
      <c r="I114" s="144"/>
      <c r="J114" s="23"/>
    </row>
    <row r="115" spans="1:10" ht="16" x14ac:dyDescent="0.2">
      <c r="A115" s="75"/>
      <c r="B115" s="75" t="s">
        <v>712</v>
      </c>
      <c r="C115" s="66" t="s">
        <v>706</v>
      </c>
      <c r="D115" s="66" t="s">
        <v>411</v>
      </c>
      <c r="E115" s="79">
        <v>10000</v>
      </c>
      <c r="F115" s="109">
        <v>0</v>
      </c>
      <c r="G115" s="479">
        <f>H115-F115</f>
        <v>0.91</v>
      </c>
      <c r="H115" s="78">
        <v>0.91</v>
      </c>
      <c r="I115" s="144">
        <f>SUM(H116,H115,)</f>
        <v>1.33</v>
      </c>
      <c r="J115" s="23"/>
    </row>
    <row r="116" spans="1:10" ht="16" x14ac:dyDescent="0.2">
      <c r="A116" s="75"/>
      <c r="B116" s="75" t="s">
        <v>978</v>
      </c>
      <c r="C116" s="66" t="s">
        <v>706</v>
      </c>
      <c r="D116" s="66" t="s">
        <v>413</v>
      </c>
      <c r="E116" s="79">
        <v>10000</v>
      </c>
      <c r="F116" s="109">
        <v>0.42</v>
      </c>
      <c r="G116" s="479">
        <v>0</v>
      </c>
      <c r="H116" s="78">
        <v>0.42</v>
      </c>
      <c r="I116" s="144"/>
      <c r="J116" s="23" t="s">
        <v>1157</v>
      </c>
    </row>
    <row r="117" spans="1:10" ht="16" x14ac:dyDescent="0.2">
      <c r="A117" s="75"/>
      <c r="B117" s="75"/>
      <c r="C117" s="66"/>
      <c r="D117" s="66"/>
      <c r="E117" s="79"/>
      <c r="F117" s="109"/>
      <c r="G117" s="479"/>
      <c r="H117" s="78"/>
      <c r="I117" s="144"/>
      <c r="J117" s="23"/>
    </row>
    <row r="118" spans="1:10" ht="16" x14ac:dyDescent="0.2">
      <c r="A118" s="63"/>
      <c r="B118" s="75" t="s">
        <v>423</v>
      </c>
      <c r="C118" s="66" t="s">
        <v>421</v>
      </c>
      <c r="D118" s="66" t="s">
        <v>411</v>
      </c>
      <c r="E118" s="79">
        <v>300000</v>
      </c>
      <c r="F118" s="109">
        <v>19.14</v>
      </c>
      <c r="G118" s="479">
        <v>0.66</v>
      </c>
      <c r="H118" s="78">
        <f>F118+G118</f>
        <v>19.8</v>
      </c>
      <c r="I118" s="144">
        <f>SUM(H118:H120)</f>
        <v>28.18</v>
      </c>
      <c r="J118" s="23"/>
    </row>
    <row r="119" spans="1:10" ht="16" x14ac:dyDescent="0.2">
      <c r="A119" s="63"/>
      <c r="B119" s="75" t="s">
        <v>423</v>
      </c>
      <c r="C119" s="66" t="s">
        <v>421</v>
      </c>
      <c r="D119" s="66" t="s">
        <v>417</v>
      </c>
      <c r="E119" s="79">
        <v>50000</v>
      </c>
      <c r="F119" s="109">
        <v>4.2</v>
      </c>
      <c r="G119" s="479"/>
      <c r="H119" s="78">
        <v>4.2</v>
      </c>
      <c r="I119" s="144"/>
      <c r="J119" s="23"/>
    </row>
    <row r="120" spans="1:10" ht="16" x14ac:dyDescent="0.2">
      <c r="A120" s="63"/>
      <c r="B120" s="75" t="s">
        <v>423</v>
      </c>
      <c r="C120" s="66" t="s">
        <v>421</v>
      </c>
      <c r="D120" s="66" t="s">
        <v>413</v>
      </c>
      <c r="E120" s="79">
        <v>100000</v>
      </c>
      <c r="F120" s="109">
        <v>4.18</v>
      </c>
      <c r="G120" s="479"/>
      <c r="H120" s="78">
        <f>F120</f>
        <v>4.18</v>
      </c>
      <c r="I120" s="144"/>
      <c r="J120" s="23" t="s">
        <v>1130</v>
      </c>
    </row>
    <row r="121" spans="1:10" ht="16" x14ac:dyDescent="0.2">
      <c r="A121" s="63"/>
      <c r="B121" s="75"/>
      <c r="C121" s="66"/>
      <c r="D121" s="66"/>
      <c r="E121" s="79"/>
      <c r="F121" s="109"/>
      <c r="G121" s="479"/>
      <c r="H121" s="78"/>
      <c r="I121" s="144"/>
      <c r="J121" s="23"/>
    </row>
    <row r="122" spans="1:10" ht="16" x14ac:dyDescent="0.2">
      <c r="A122" s="63"/>
      <c r="B122" s="75" t="s">
        <v>907</v>
      </c>
      <c r="C122" s="66" t="s">
        <v>908</v>
      </c>
      <c r="D122" s="66" t="s">
        <v>411</v>
      </c>
      <c r="E122" s="79">
        <v>10000</v>
      </c>
      <c r="F122" s="109"/>
      <c r="G122" s="479">
        <v>5.0199999999999996</v>
      </c>
      <c r="H122" s="78">
        <v>5.0199999999999996</v>
      </c>
      <c r="I122" s="144">
        <v>5.0199999999999996</v>
      </c>
      <c r="J122" s="23"/>
    </row>
    <row r="123" spans="1:10" ht="16" x14ac:dyDescent="0.2">
      <c r="A123" s="63"/>
      <c r="B123" s="75"/>
      <c r="C123" s="66"/>
      <c r="D123" s="66"/>
      <c r="E123" s="79"/>
      <c r="F123" s="109"/>
      <c r="G123" s="479"/>
      <c r="H123" s="78"/>
      <c r="I123" s="144"/>
      <c r="J123" s="23"/>
    </row>
    <row r="124" spans="1:10" ht="16" x14ac:dyDescent="0.2">
      <c r="A124" s="75"/>
      <c r="B124" s="75" t="s">
        <v>794</v>
      </c>
      <c r="C124" s="66" t="s">
        <v>791</v>
      </c>
      <c r="D124" s="66" t="s">
        <v>411</v>
      </c>
      <c r="E124" s="78">
        <v>10000</v>
      </c>
      <c r="F124" s="78">
        <v>0</v>
      </c>
      <c r="G124" s="277">
        <v>1.26</v>
      </c>
      <c r="H124" s="78">
        <f>F124+G124</f>
        <v>1.26</v>
      </c>
      <c r="I124" s="144">
        <f>H124</f>
        <v>1.26</v>
      </c>
      <c r="J124" s="23"/>
    </row>
    <row r="125" spans="1:10" ht="16" x14ac:dyDescent="0.2">
      <c r="A125" s="63"/>
      <c r="B125" s="75"/>
      <c r="C125" s="66"/>
      <c r="D125" s="66"/>
      <c r="E125" s="79"/>
      <c r="F125" s="78"/>
      <c r="G125" s="277"/>
      <c r="H125" s="78"/>
      <c r="I125" s="144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411</v>
      </c>
      <c r="E126" s="78">
        <v>10000</v>
      </c>
      <c r="F126" s="78">
        <v>0</v>
      </c>
      <c r="G126" s="277">
        <v>0.91</v>
      </c>
      <c r="H126" s="78">
        <f>SUM(F126:G126)</f>
        <v>0.91</v>
      </c>
      <c r="I126" s="144">
        <f>SUM(H126:H129)</f>
        <v>5.0999999999999996</v>
      </c>
      <c r="J126" s="23"/>
    </row>
    <row r="127" spans="1:10" ht="16" x14ac:dyDescent="0.2">
      <c r="A127" s="63"/>
      <c r="B127" s="75" t="s">
        <v>766</v>
      </c>
      <c r="C127" s="66" t="s">
        <v>765</v>
      </c>
      <c r="D127" s="66" t="s">
        <v>412</v>
      </c>
      <c r="E127" s="78">
        <v>10000</v>
      </c>
      <c r="F127" s="78">
        <v>3.42</v>
      </c>
      <c r="G127" s="277"/>
      <c r="H127" s="78">
        <f>F127</f>
        <v>3.42</v>
      </c>
      <c r="I127" s="144"/>
      <c r="J127" s="23"/>
    </row>
    <row r="128" spans="1:10" ht="16" x14ac:dyDescent="0.2">
      <c r="A128" s="63"/>
      <c r="B128" s="75" t="s">
        <v>766</v>
      </c>
      <c r="C128" s="66" t="s">
        <v>765</v>
      </c>
      <c r="D128" s="66" t="s">
        <v>413</v>
      </c>
      <c r="E128" s="78">
        <v>10000</v>
      </c>
      <c r="F128" s="78">
        <v>0.42</v>
      </c>
      <c r="G128" s="277"/>
      <c r="H128" s="78">
        <f>F128</f>
        <v>0.42</v>
      </c>
      <c r="I128" s="144"/>
      <c r="J128" s="23"/>
    </row>
    <row r="129" spans="1:10" ht="16" x14ac:dyDescent="0.2">
      <c r="A129" s="63"/>
      <c r="B129" s="75" t="s">
        <v>766</v>
      </c>
      <c r="C129" s="66" t="s">
        <v>765</v>
      </c>
      <c r="D129" s="66" t="s">
        <v>414</v>
      </c>
      <c r="E129" s="78">
        <v>10000</v>
      </c>
      <c r="F129" s="78">
        <v>0.35</v>
      </c>
      <c r="G129" s="277"/>
      <c r="H129" s="78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9"/>
      <c r="I130" s="144"/>
      <c r="J130" s="23"/>
    </row>
    <row r="131" spans="1:10" ht="16" x14ac:dyDescent="0.2">
      <c r="A131" s="63"/>
      <c r="B131" s="75" t="s">
        <v>943</v>
      </c>
      <c r="C131" s="66" t="s">
        <v>944</v>
      </c>
      <c r="D131" s="66" t="s">
        <v>411</v>
      </c>
      <c r="E131" s="79">
        <v>10000</v>
      </c>
      <c r="F131" s="78">
        <v>0</v>
      </c>
      <c r="G131" s="277">
        <v>0.53</v>
      </c>
      <c r="H131" s="79">
        <v>0.53</v>
      </c>
      <c r="I131" s="144">
        <f>SUM(H132,H131)</f>
        <v>0.95</v>
      </c>
      <c r="J131" s="23"/>
    </row>
    <row r="132" spans="1:10" ht="16" x14ac:dyDescent="0.2">
      <c r="A132" s="63"/>
      <c r="B132" s="75" t="s">
        <v>943</v>
      </c>
      <c r="C132" s="66" t="s">
        <v>944</v>
      </c>
      <c r="D132" s="66" t="s">
        <v>413</v>
      </c>
      <c r="E132" s="79">
        <v>10000</v>
      </c>
      <c r="F132" s="78">
        <v>0.42</v>
      </c>
      <c r="G132" s="277">
        <v>0</v>
      </c>
      <c r="H132" s="79">
        <v>0.42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9"/>
      <c r="I133" s="144"/>
      <c r="J133" s="23"/>
    </row>
    <row r="134" spans="1:10" ht="16" x14ac:dyDescent="0.2">
      <c r="A134" s="63"/>
      <c r="B134" s="75" t="s">
        <v>555</v>
      </c>
      <c r="C134" s="66" t="s">
        <v>57</v>
      </c>
      <c r="D134" s="66" t="s">
        <v>411</v>
      </c>
      <c r="E134" s="78">
        <v>40000</v>
      </c>
      <c r="F134" s="109">
        <f>H134-G134</f>
        <v>15.059999999999999</v>
      </c>
      <c r="G134" s="479">
        <v>5.0199999999999996</v>
      </c>
      <c r="H134" s="78">
        <v>20.079999999999998</v>
      </c>
      <c r="I134" s="144">
        <f>SUM(H134:H139)</f>
        <v>44.470000000000006</v>
      </c>
      <c r="J134" s="23"/>
    </row>
    <row r="135" spans="1:10" ht="16" x14ac:dyDescent="0.2">
      <c r="A135" s="63"/>
      <c r="B135" s="75" t="s">
        <v>555</v>
      </c>
      <c r="C135" s="66" t="s">
        <v>57</v>
      </c>
      <c r="D135" s="66" t="s">
        <v>417</v>
      </c>
      <c r="E135" s="79">
        <v>10000</v>
      </c>
      <c r="F135" s="109">
        <v>19.760000000000002</v>
      </c>
      <c r="G135" s="479"/>
      <c r="H135" s="79">
        <f>F135</f>
        <v>19.760000000000002</v>
      </c>
      <c r="I135" s="144"/>
      <c r="J135" s="23"/>
    </row>
    <row r="136" spans="1:10" ht="16" x14ac:dyDescent="0.2">
      <c r="A136" s="63"/>
      <c r="B136" s="75" t="s">
        <v>555</v>
      </c>
      <c r="C136" s="66" t="s">
        <v>57</v>
      </c>
      <c r="D136" s="66" t="s">
        <v>412</v>
      </c>
      <c r="E136" s="79">
        <v>10000</v>
      </c>
      <c r="F136" s="109">
        <v>3.42</v>
      </c>
      <c r="G136" s="479"/>
      <c r="H136" s="79">
        <f>F136</f>
        <v>3.42</v>
      </c>
      <c r="I136" s="144"/>
      <c r="J136" s="23"/>
    </row>
    <row r="137" spans="1:10" ht="16" x14ac:dyDescent="0.2">
      <c r="A137" s="63"/>
      <c r="B137" s="75" t="s">
        <v>555</v>
      </c>
      <c r="C137" s="66" t="s">
        <v>57</v>
      </c>
      <c r="D137" s="66" t="s">
        <v>413</v>
      </c>
      <c r="E137" s="79">
        <v>10000</v>
      </c>
      <c r="F137" s="109">
        <v>0.42</v>
      </c>
      <c r="G137" s="479"/>
      <c r="H137" s="79">
        <f>F137</f>
        <v>0.42</v>
      </c>
      <c r="I137" s="144"/>
      <c r="J137" s="23"/>
    </row>
    <row r="138" spans="1:10" ht="16" x14ac:dyDescent="0.2">
      <c r="A138" s="63"/>
      <c r="B138" s="75" t="s">
        <v>555</v>
      </c>
      <c r="C138" s="66" t="s">
        <v>57</v>
      </c>
      <c r="D138" s="66" t="s">
        <v>418</v>
      </c>
      <c r="E138" s="79">
        <v>10000</v>
      </c>
      <c r="F138" s="109">
        <v>0.44</v>
      </c>
      <c r="G138" s="479"/>
      <c r="H138" s="79">
        <f>F138</f>
        <v>0.44</v>
      </c>
      <c r="I138" s="144"/>
      <c r="J138" s="23"/>
    </row>
    <row r="139" spans="1:10" ht="16" x14ac:dyDescent="0.2">
      <c r="A139" s="63"/>
      <c r="B139" s="75" t="s">
        <v>555</v>
      </c>
      <c r="C139" s="66" t="s">
        <v>57</v>
      </c>
      <c r="D139" s="66" t="s">
        <v>414</v>
      </c>
      <c r="E139" s="79">
        <v>10000</v>
      </c>
      <c r="F139" s="109">
        <v>0.35</v>
      </c>
      <c r="G139" s="479"/>
      <c r="H139" s="79">
        <f>F139</f>
        <v>0.35</v>
      </c>
      <c r="I139" s="144"/>
      <c r="J139" s="23"/>
    </row>
    <row r="140" spans="1:10" ht="16" x14ac:dyDescent="0.2">
      <c r="A140" s="63"/>
      <c r="B140" s="75"/>
      <c r="C140" s="66"/>
      <c r="D140" s="66"/>
      <c r="E140" s="79"/>
      <c r="F140" s="78"/>
      <c r="G140" s="479"/>
      <c r="H140" s="79"/>
      <c r="I140" s="144"/>
      <c r="J140" s="23"/>
    </row>
    <row r="141" spans="1:10" ht="16" x14ac:dyDescent="0.2">
      <c r="A141" s="63"/>
      <c r="B141" s="75" t="s">
        <v>946</v>
      </c>
      <c r="C141" s="66" t="s">
        <v>947</v>
      </c>
      <c r="D141" s="66" t="s">
        <v>411</v>
      </c>
      <c r="E141" s="79">
        <v>150000</v>
      </c>
      <c r="F141" s="109">
        <v>7.42</v>
      </c>
      <c r="G141" s="479">
        <v>0.53</v>
      </c>
      <c r="H141" s="79">
        <f>F141+G141</f>
        <v>7.95</v>
      </c>
      <c r="I141" s="144">
        <f>H141+H142</f>
        <v>14.219999999999999</v>
      </c>
      <c r="J141" s="23"/>
    </row>
    <row r="142" spans="1:10" ht="16" x14ac:dyDescent="0.2">
      <c r="A142" s="63"/>
      <c r="B142" s="75" t="s">
        <v>946</v>
      </c>
      <c r="C142" s="66" t="s">
        <v>947</v>
      </c>
      <c r="D142" s="66" t="s">
        <v>413</v>
      </c>
      <c r="E142" s="79">
        <v>150000</v>
      </c>
      <c r="F142" s="109">
        <v>6.27</v>
      </c>
      <c r="G142" s="479"/>
      <c r="H142" s="79">
        <v>6.27</v>
      </c>
      <c r="I142" s="144"/>
      <c r="J142" s="23"/>
    </row>
    <row r="143" spans="1:10" ht="16" x14ac:dyDescent="0.2">
      <c r="A143" s="63"/>
      <c r="B143" s="75"/>
      <c r="C143" s="66"/>
      <c r="D143" s="66"/>
      <c r="E143" s="79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558</v>
      </c>
      <c r="C144" s="66" t="s">
        <v>219</v>
      </c>
      <c r="D144" s="66" t="s">
        <v>411</v>
      </c>
      <c r="E144" s="78">
        <v>50000</v>
      </c>
      <c r="F144" s="109">
        <f>H144-G144</f>
        <v>2.6399999999999997</v>
      </c>
      <c r="G144" s="479">
        <v>0.66</v>
      </c>
      <c r="H144" s="78">
        <v>3.3</v>
      </c>
      <c r="I144" s="192">
        <f>SUM(H144:H145)</f>
        <v>7.8999999999999995</v>
      </c>
      <c r="J144" s="23"/>
    </row>
    <row r="145" spans="1:10" ht="16" x14ac:dyDescent="0.2">
      <c r="A145" s="63"/>
      <c r="B145" s="75" t="s">
        <v>558</v>
      </c>
      <c r="C145" s="66" t="s">
        <v>219</v>
      </c>
      <c r="D145" s="66" t="s">
        <v>413</v>
      </c>
      <c r="E145" s="79">
        <v>110000</v>
      </c>
      <c r="F145" s="109">
        <v>4.5999999999999996</v>
      </c>
      <c r="G145" s="479"/>
      <c r="H145" s="79">
        <f>F145</f>
        <v>4.5999999999999996</v>
      </c>
      <c r="I145" s="144"/>
      <c r="J145" s="23"/>
    </row>
    <row r="146" spans="1:10" ht="16" x14ac:dyDescent="0.2">
      <c r="A146" s="63"/>
      <c r="B146" s="75"/>
      <c r="C146" s="66"/>
      <c r="D146" s="66"/>
      <c r="E146" s="79"/>
      <c r="F146" s="78"/>
      <c r="G146" s="277"/>
      <c r="H146" s="79"/>
      <c r="I146" s="144"/>
      <c r="J146" s="23"/>
    </row>
    <row r="147" spans="1:10" ht="16" x14ac:dyDescent="0.2">
      <c r="A147" s="63"/>
      <c r="B147" s="75" t="s">
        <v>909</v>
      </c>
      <c r="C147" s="66" t="s">
        <v>910</v>
      </c>
      <c r="D147" s="66" t="s">
        <v>411</v>
      </c>
      <c r="E147" s="79">
        <v>10000</v>
      </c>
      <c r="F147" s="78">
        <v>0</v>
      </c>
      <c r="G147" s="277">
        <v>0.91</v>
      </c>
      <c r="H147" s="79">
        <v>0.91</v>
      </c>
      <c r="I147" s="144">
        <v>0.91</v>
      </c>
      <c r="J147" s="23"/>
    </row>
    <row r="148" spans="1:10" ht="16" x14ac:dyDescent="0.2">
      <c r="A148" s="63"/>
      <c r="B148" s="75"/>
      <c r="C148" s="66"/>
      <c r="D148" s="66"/>
      <c r="E148" s="78"/>
      <c r="F148" s="78"/>
      <c r="G148" s="277"/>
      <c r="H148" s="79"/>
      <c r="I148" s="144"/>
      <c r="J148" s="23"/>
    </row>
    <row r="149" spans="1:10" ht="16" x14ac:dyDescent="0.2">
      <c r="A149" s="63"/>
      <c r="B149" s="175" t="s">
        <v>651</v>
      </c>
      <c r="C149" s="66" t="s">
        <v>650</v>
      </c>
      <c r="D149" s="66" t="s">
        <v>411</v>
      </c>
      <c r="E149" s="78">
        <v>250000</v>
      </c>
      <c r="F149" s="109">
        <v>30.24</v>
      </c>
      <c r="G149" s="277">
        <v>1.26</v>
      </c>
      <c r="H149" s="78">
        <f>SUM(G149,F149)</f>
        <v>31.5</v>
      </c>
      <c r="I149" s="144">
        <f>SUM(H149:H152)</f>
        <v>45.720000000000006</v>
      </c>
      <c r="J149" s="23"/>
    </row>
    <row r="150" spans="1:10" ht="16" x14ac:dyDescent="0.2">
      <c r="A150" s="63"/>
      <c r="B150" s="175" t="s">
        <v>651</v>
      </c>
      <c r="C150" s="66" t="s">
        <v>650</v>
      </c>
      <c r="D150" s="66" t="s">
        <v>412</v>
      </c>
      <c r="E150" s="78">
        <v>10000</v>
      </c>
      <c r="F150" s="109">
        <v>3.42</v>
      </c>
      <c r="G150" s="479"/>
      <c r="H150" s="79">
        <f>F150</f>
        <v>3.42</v>
      </c>
      <c r="I150" s="144"/>
      <c r="J150" s="23"/>
    </row>
    <row r="151" spans="1:10" ht="16" x14ac:dyDescent="0.2">
      <c r="A151" s="63"/>
      <c r="B151" s="175" t="s">
        <v>651</v>
      </c>
      <c r="C151" s="66" t="s">
        <v>650</v>
      </c>
      <c r="D151" s="66" t="s">
        <v>413</v>
      </c>
      <c r="E151" s="78">
        <v>240000</v>
      </c>
      <c r="F151" s="109">
        <v>10.45</v>
      </c>
      <c r="G151" s="479"/>
      <c r="H151" s="79">
        <f>F151</f>
        <v>10.45</v>
      </c>
      <c r="I151" s="144"/>
      <c r="J151" s="23"/>
    </row>
    <row r="152" spans="1:10" ht="16" x14ac:dyDescent="0.2">
      <c r="A152" s="63"/>
      <c r="B152" s="175" t="s">
        <v>651</v>
      </c>
      <c r="C152" s="66" t="s">
        <v>650</v>
      </c>
      <c r="D152" s="66" t="s">
        <v>414</v>
      </c>
      <c r="E152" s="78">
        <v>10000</v>
      </c>
      <c r="F152" s="109">
        <v>0.35</v>
      </c>
      <c r="G152" s="479"/>
      <c r="H152" s="79">
        <f>F152</f>
        <v>0.35</v>
      </c>
      <c r="I152" s="144"/>
      <c r="J152" s="23"/>
    </row>
    <row r="153" spans="1:10" ht="16" x14ac:dyDescent="0.2">
      <c r="A153" s="63"/>
      <c r="B153" s="75"/>
      <c r="C153" s="66"/>
      <c r="D153" s="66"/>
      <c r="E153" s="78"/>
      <c r="F153" s="78"/>
      <c r="G153" s="277"/>
      <c r="H153" s="79"/>
      <c r="I153" s="144"/>
      <c r="J153" s="23"/>
    </row>
    <row r="154" spans="1:10" ht="16" x14ac:dyDescent="0.2">
      <c r="A154" s="63"/>
      <c r="B154" s="75" t="s">
        <v>836</v>
      </c>
      <c r="C154" s="66" t="s">
        <v>837</v>
      </c>
      <c r="D154" s="66" t="s">
        <v>411</v>
      </c>
      <c r="E154" s="78">
        <v>200000</v>
      </c>
      <c r="F154" s="109">
        <v>12.54</v>
      </c>
      <c r="G154" s="479">
        <v>0.66</v>
      </c>
      <c r="H154" s="79">
        <f>SUM(F154,G154)</f>
        <v>13.2</v>
      </c>
      <c r="I154" s="144">
        <f>SUM(H154,H155)</f>
        <v>21.56</v>
      </c>
      <c r="J154" s="23"/>
    </row>
    <row r="155" spans="1:10" ht="16" x14ac:dyDescent="0.2">
      <c r="A155" s="63"/>
      <c r="B155" s="75" t="s">
        <v>836</v>
      </c>
      <c r="C155" s="66" t="s">
        <v>837</v>
      </c>
      <c r="D155" s="66" t="s">
        <v>413</v>
      </c>
      <c r="E155" s="78">
        <v>200000</v>
      </c>
      <c r="F155" s="109">
        <v>8.36</v>
      </c>
      <c r="G155" s="479"/>
      <c r="H155" s="79">
        <v>8.36</v>
      </c>
      <c r="I155" s="144"/>
      <c r="J155" s="23"/>
    </row>
    <row r="156" spans="1:10" ht="16" x14ac:dyDescent="0.2">
      <c r="A156" s="63"/>
      <c r="B156" s="75"/>
      <c r="C156" s="66"/>
      <c r="D156" s="66"/>
      <c r="E156" s="79"/>
      <c r="F156" s="78"/>
      <c r="G156" s="277"/>
      <c r="H156" s="79"/>
      <c r="I156" s="144"/>
      <c r="J156" s="23"/>
    </row>
    <row r="157" spans="1:10" ht="16" x14ac:dyDescent="0.2">
      <c r="A157" s="63"/>
      <c r="B157" s="75" t="s">
        <v>561</v>
      </c>
      <c r="C157" s="66" t="s">
        <v>1039</v>
      </c>
      <c r="D157" s="66" t="s">
        <v>411</v>
      </c>
      <c r="E157" s="79">
        <v>10000</v>
      </c>
      <c r="F157" s="109">
        <v>0</v>
      </c>
      <c r="G157" s="479">
        <f>H157-F157</f>
        <v>0.91</v>
      </c>
      <c r="H157" s="79">
        <v>0.91</v>
      </c>
      <c r="I157" s="144">
        <f>SUM(H157:H158)</f>
        <v>1.33</v>
      </c>
      <c r="J157" s="23"/>
    </row>
    <row r="158" spans="1:10" ht="16" x14ac:dyDescent="0.2">
      <c r="A158" s="63"/>
      <c r="B158" s="75" t="s">
        <v>561</v>
      </c>
      <c r="C158" s="66" t="s">
        <v>1039</v>
      </c>
      <c r="D158" s="66" t="s">
        <v>413</v>
      </c>
      <c r="E158" s="78">
        <v>10000</v>
      </c>
      <c r="F158" s="109">
        <v>0.42</v>
      </c>
      <c r="G158" s="277"/>
      <c r="H158" s="78">
        <f>F158</f>
        <v>0.42</v>
      </c>
      <c r="I158" s="144"/>
      <c r="J158" s="23"/>
    </row>
    <row r="159" spans="1:10" ht="16" x14ac:dyDescent="0.2">
      <c r="A159" s="63"/>
      <c r="B159" s="75"/>
      <c r="C159" s="66"/>
      <c r="D159" s="66"/>
      <c r="E159" s="78"/>
      <c r="F159" s="78"/>
      <c r="G159" s="277"/>
      <c r="H159" s="78"/>
      <c r="I159" s="144"/>
      <c r="J159" s="23"/>
    </row>
    <row r="160" spans="1:10" ht="16" x14ac:dyDescent="0.2">
      <c r="A160" s="63"/>
      <c r="B160" s="75" t="s">
        <v>871</v>
      </c>
      <c r="C160" s="66" t="s">
        <v>870</v>
      </c>
      <c r="D160" s="66" t="s">
        <v>411</v>
      </c>
      <c r="E160" s="79">
        <v>10000</v>
      </c>
      <c r="F160" s="78">
        <v>0</v>
      </c>
      <c r="G160" s="277">
        <v>0.53</v>
      </c>
      <c r="H160" s="78">
        <v>0.53</v>
      </c>
      <c r="I160" s="144">
        <f>SUM(H160:H161)</f>
        <v>1.37</v>
      </c>
      <c r="J160" s="23"/>
    </row>
    <row r="161" spans="1:10" ht="16" x14ac:dyDescent="0.2">
      <c r="A161" s="63"/>
      <c r="B161" s="75" t="s">
        <v>871</v>
      </c>
      <c r="C161" s="66" t="s">
        <v>870</v>
      </c>
      <c r="D161" s="66" t="s">
        <v>413</v>
      </c>
      <c r="E161" s="78">
        <v>20000</v>
      </c>
      <c r="F161" s="78">
        <v>0.84</v>
      </c>
      <c r="G161" s="277"/>
      <c r="H161" s="78">
        <v>0.84</v>
      </c>
      <c r="I161" s="144"/>
      <c r="J161" s="23"/>
    </row>
    <row r="162" spans="1:10" ht="16" x14ac:dyDescent="0.2">
      <c r="A162" s="63"/>
      <c r="B162" s="75"/>
      <c r="C162" s="66"/>
      <c r="D162" s="66"/>
      <c r="E162" s="78"/>
      <c r="F162" s="78"/>
      <c r="G162" s="277"/>
      <c r="H162" s="78"/>
      <c r="I162" s="144"/>
      <c r="J162" s="23"/>
    </row>
    <row r="163" spans="1:10" ht="16" x14ac:dyDescent="0.2">
      <c r="A163" s="63"/>
      <c r="B163" s="75" t="s">
        <v>1110</v>
      </c>
      <c r="C163" s="66" t="s">
        <v>1111</v>
      </c>
      <c r="D163" s="66" t="s">
        <v>411</v>
      </c>
      <c r="E163" s="575">
        <v>10000</v>
      </c>
      <c r="F163" s="78">
        <v>0</v>
      </c>
      <c r="G163" s="277">
        <v>0.66</v>
      </c>
      <c r="H163" s="78">
        <v>0.66</v>
      </c>
      <c r="I163" s="144">
        <v>0.66</v>
      </c>
      <c r="J163" s="23"/>
    </row>
    <row r="164" spans="1:10" ht="16" x14ac:dyDescent="0.2">
      <c r="A164" s="63"/>
      <c r="B164" s="75"/>
      <c r="C164" s="66"/>
      <c r="D164" s="66"/>
      <c r="E164" s="78"/>
      <c r="F164" s="78"/>
      <c r="G164" s="277"/>
      <c r="H164" s="78"/>
      <c r="I164" s="144"/>
      <c r="J164" s="23"/>
    </row>
    <row r="165" spans="1:10" ht="16" x14ac:dyDescent="0.2">
      <c r="A165" s="63"/>
      <c r="B165" s="75" t="s">
        <v>562</v>
      </c>
      <c r="C165" s="66" t="s">
        <v>233</v>
      </c>
      <c r="D165" s="66" t="s">
        <v>411</v>
      </c>
      <c r="E165" s="78">
        <v>10000</v>
      </c>
      <c r="F165" s="109">
        <v>0</v>
      </c>
      <c r="G165" s="479">
        <f>H165-F165</f>
        <v>5.0199999999999996</v>
      </c>
      <c r="H165" s="78">
        <v>5.0199999999999996</v>
      </c>
      <c r="I165" s="144">
        <f>SUM(H165:H168)</f>
        <v>12.969999999999999</v>
      </c>
      <c r="J165" s="211"/>
    </row>
    <row r="166" spans="1:10" ht="16" x14ac:dyDescent="0.2">
      <c r="A166" s="63"/>
      <c r="B166" s="75" t="s">
        <v>562</v>
      </c>
      <c r="C166" s="66" t="s">
        <v>233</v>
      </c>
      <c r="D166" s="66" t="s">
        <v>412</v>
      </c>
      <c r="E166" s="79">
        <v>10000</v>
      </c>
      <c r="F166" s="109">
        <v>3.42</v>
      </c>
      <c r="G166" s="479"/>
      <c r="H166" s="79">
        <f>F166</f>
        <v>3.42</v>
      </c>
      <c r="I166" s="144"/>
      <c r="J166" s="23"/>
    </row>
    <row r="167" spans="1:10" ht="16" x14ac:dyDescent="0.2">
      <c r="A167" s="63"/>
      <c r="B167" s="75" t="s">
        <v>562</v>
      </c>
      <c r="C167" s="66" t="s">
        <v>233</v>
      </c>
      <c r="D167" s="66" t="s">
        <v>413</v>
      </c>
      <c r="E167" s="79">
        <v>100000</v>
      </c>
      <c r="F167" s="109">
        <v>4.18</v>
      </c>
      <c r="G167" s="479"/>
      <c r="H167" s="79">
        <f>F167</f>
        <v>4.18</v>
      </c>
      <c r="I167" s="144"/>
      <c r="J167" s="23"/>
    </row>
    <row r="168" spans="1:10" ht="16" x14ac:dyDescent="0.2">
      <c r="A168" s="63"/>
      <c r="B168" s="75" t="s">
        <v>562</v>
      </c>
      <c r="C168" s="66" t="s">
        <v>233</v>
      </c>
      <c r="D168" s="66" t="s">
        <v>414</v>
      </c>
      <c r="E168" s="79">
        <v>10000</v>
      </c>
      <c r="F168" s="109">
        <v>0.35</v>
      </c>
      <c r="G168" s="479"/>
      <c r="H168" s="79">
        <f>F168</f>
        <v>0.35</v>
      </c>
      <c r="I168" s="144"/>
      <c r="J168" s="23"/>
    </row>
    <row r="169" spans="1:10" ht="16" x14ac:dyDescent="0.2">
      <c r="A169" s="63"/>
      <c r="B169" s="75"/>
      <c r="C169" s="66"/>
      <c r="D169" s="66"/>
      <c r="E169" s="79"/>
      <c r="F169" s="78"/>
      <c r="G169" s="277"/>
      <c r="H169" s="79"/>
      <c r="I169" s="144"/>
      <c r="J169" s="23"/>
    </row>
    <row r="170" spans="1:10" ht="16" x14ac:dyDescent="0.2">
      <c r="A170" s="63"/>
      <c r="B170" s="75" t="s">
        <v>563</v>
      </c>
      <c r="C170" s="66" t="s">
        <v>234</v>
      </c>
      <c r="D170" s="66" t="s">
        <v>411</v>
      </c>
      <c r="E170" s="78">
        <v>10000</v>
      </c>
      <c r="F170" s="78">
        <v>0</v>
      </c>
      <c r="G170" s="277">
        <f>H170-F170</f>
        <v>14.08</v>
      </c>
      <c r="H170" s="78">
        <v>14.08</v>
      </c>
      <c r="I170" s="144">
        <f>H170</f>
        <v>14.08</v>
      </c>
      <c r="J170" s="23"/>
    </row>
    <row r="171" spans="1:10" ht="16" x14ac:dyDescent="0.2">
      <c r="A171" s="63"/>
      <c r="B171" s="75"/>
      <c r="C171" s="66"/>
      <c r="D171" s="66"/>
      <c r="F171" s="314"/>
      <c r="G171" s="277"/>
      <c r="H171" s="78"/>
      <c r="I171" s="144"/>
      <c r="J171" s="23"/>
    </row>
    <row r="172" spans="1:10" ht="16" x14ac:dyDescent="0.2">
      <c r="A172" s="63"/>
      <c r="B172" s="75" t="s">
        <v>564</v>
      </c>
      <c r="C172" s="168" t="s">
        <v>330</v>
      </c>
      <c r="D172" s="168" t="s">
        <v>411</v>
      </c>
      <c r="E172" s="169">
        <v>200000</v>
      </c>
      <c r="F172" s="254">
        <v>23.94</v>
      </c>
      <c r="G172" s="478">
        <v>1.26</v>
      </c>
      <c r="H172" s="343">
        <f>SUM(F172:G172)</f>
        <v>25.200000000000003</v>
      </c>
      <c r="I172" s="144">
        <f>SUM(H172:H177)</f>
        <v>32.660000000000004</v>
      </c>
      <c r="J172" s="23"/>
    </row>
    <row r="173" spans="1:10" ht="16" x14ac:dyDescent="0.2">
      <c r="A173" s="63"/>
      <c r="B173" s="75" t="s">
        <v>564</v>
      </c>
      <c r="C173" s="168" t="s">
        <v>330</v>
      </c>
      <c r="D173" s="168" t="s">
        <v>417</v>
      </c>
      <c r="E173" s="169">
        <v>10000</v>
      </c>
      <c r="F173" s="254">
        <v>2.83</v>
      </c>
      <c r="G173" s="479"/>
      <c r="H173" s="343">
        <f>F173</f>
        <v>2.83</v>
      </c>
      <c r="I173" s="144"/>
      <c r="J173" s="23"/>
    </row>
    <row r="174" spans="1:10" ht="16" x14ac:dyDescent="0.2">
      <c r="A174" s="63"/>
      <c r="B174" s="75" t="s">
        <v>564</v>
      </c>
      <c r="C174" s="168" t="s">
        <v>330</v>
      </c>
      <c r="D174" s="168" t="s">
        <v>412</v>
      </c>
      <c r="E174" s="169">
        <v>10000</v>
      </c>
      <c r="F174" s="109">
        <v>3.42</v>
      </c>
      <c r="G174" s="479"/>
      <c r="H174" s="78">
        <f>F174</f>
        <v>3.42</v>
      </c>
      <c r="I174" s="144"/>
      <c r="J174" s="23"/>
    </row>
    <row r="175" spans="1:10" ht="16" x14ac:dyDescent="0.2">
      <c r="A175" s="63"/>
      <c r="B175" s="75" t="s">
        <v>564</v>
      </c>
      <c r="C175" s="168" t="s">
        <v>330</v>
      </c>
      <c r="D175" s="168" t="s">
        <v>413</v>
      </c>
      <c r="E175" s="169">
        <v>10000</v>
      </c>
      <c r="F175" s="109">
        <v>0.42</v>
      </c>
      <c r="G175" s="479"/>
      <c r="H175" s="78">
        <f>F175</f>
        <v>0.42</v>
      </c>
      <c r="I175" s="144"/>
      <c r="J175" s="23"/>
    </row>
    <row r="176" spans="1:10" ht="16" x14ac:dyDescent="0.2">
      <c r="A176" s="63"/>
      <c r="B176" s="75" t="s">
        <v>564</v>
      </c>
      <c r="C176" s="168" t="s">
        <v>330</v>
      </c>
      <c r="D176" s="168" t="s">
        <v>418</v>
      </c>
      <c r="E176" s="169">
        <v>10000</v>
      </c>
      <c r="F176" s="253">
        <v>0.44</v>
      </c>
      <c r="G176" s="479"/>
      <c r="H176" s="78">
        <f>F176</f>
        <v>0.44</v>
      </c>
      <c r="I176" s="144"/>
      <c r="J176" s="23"/>
    </row>
    <row r="177" spans="1:10" ht="16" x14ac:dyDescent="0.2">
      <c r="A177" s="63"/>
      <c r="B177" s="75" t="s">
        <v>564</v>
      </c>
      <c r="C177" s="168" t="s">
        <v>330</v>
      </c>
      <c r="D177" s="168" t="s">
        <v>414</v>
      </c>
      <c r="E177" s="169">
        <v>10000</v>
      </c>
      <c r="F177" s="253">
        <v>0.35</v>
      </c>
      <c r="G177" s="479"/>
      <c r="H177" s="78">
        <f>F177</f>
        <v>0.35</v>
      </c>
      <c r="I177" s="144"/>
      <c r="J177" s="23"/>
    </row>
    <row r="178" spans="1:10" ht="16" x14ac:dyDescent="0.2">
      <c r="A178" s="63"/>
      <c r="B178" s="172"/>
      <c r="C178" s="168"/>
      <c r="D178" s="212"/>
      <c r="E178" s="169"/>
      <c r="F178" s="78"/>
      <c r="G178" s="277"/>
      <c r="H178" s="78"/>
      <c r="I178" s="144"/>
      <c r="J178" s="23"/>
    </row>
    <row r="179" spans="1:10" ht="16" x14ac:dyDescent="0.2">
      <c r="A179" s="63"/>
      <c r="B179" s="172" t="s">
        <v>565</v>
      </c>
      <c r="C179" s="168" t="s">
        <v>490</v>
      </c>
      <c r="D179" s="212" t="s">
        <v>411</v>
      </c>
      <c r="E179" s="169">
        <v>10000</v>
      </c>
      <c r="F179" s="109" t="s">
        <v>492</v>
      </c>
      <c r="G179" s="479">
        <v>5.0199999999999996</v>
      </c>
      <c r="H179" s="78">
        <f>G179</f>
        <v>5.0199999999999996</v>
      </c>
      <c r="I179" s="144">
        <f>H179</f>
        <v>5.0199999999999996</v>
      </c>
      <c r="J179" s="23"/>
    </row>
    <row r="180" spans="1:10" ht="16" x14ac:dyDescent="0.2">
      <c r="A180" s="63"/>
      <c r="B180" s="172"/>
      <c r="C180" s="168"/>
      <c r="D180" s="212"/>
      <c r="E180" s="169"/>
      <c r="F180" s="78"/>
      <c r="G180" s="277"/>
      <c r="H180" s="78"/>
      <c r="I180" s="144"/>
      <c r="J180" s="23"/>
    </row>
    <row r="181" spans="1:10" ht="16" x14ac:dyDescent="0.2">
      <c r="A181" s="63"/>
      <c r="B181" s="172" t="s">
        <v>653</v>
      </c>
      <c r="C181" s="168" t="s">
        <v>988</v>
      </c>
      <c r="D181" s="212" t="s">
        <v>989</v>
      </c>
      <c r="E181" s="169">
        <v>10000</v>
      </c>
      <c r="F181" s="109">
        <v>0</v>
      </c>
      <c r="G181" s="479">
        <v>1.26</v>
      </c>
      <c r="H181" s="78">
        <v>1.26</v>
      </c>
      <c r="I181" s="144">
        <v>1.26</v>
      </c>
      <c r="J181" s="23"/>
    </row>
    <row r="182" spans="1:10" ht="16" x14ac:dyDescent="0.2">
      <c r="A182" s="63"/>
      <c r="B182" s="172"/>
      <c r="C182" s="168"/>
      <c r="D182" s="212"/>
      <c r="E182" s="169"/>
      <c r="F182" s="78"/>
      <c r="G182" s="277"/>
      <c r="H182" s="78"/>
      <c r="I182" s="144"/>
      <c r="J182" s="23"/>
    </row>
    <row r="183" spans="1:10" ht="16" x14ac:dyDescent="0.2">
      <c r="A183" s="63"/>
      <c r="B183" s="75" t="s">
        <v>566</v>
      </c>
      <c r="C183" s="66" t="s">
        <v>25</v>
      </c>
      <c r="D183" s="66" t="s">
        <v>411</v>
      </c>
      <c r="E183" s="79">
        <v>10000</v>
      </c>
      <c r="F183" s="109">
        <v>0</v>
      </c>
      <c r="G183" s="479">
        <v>5.0199999999999996</v>
      </c>
      <c r="H183" s="79">
        <v>5.0199999999999996</v>
      </c>
      <c r="I183" s="144">
        <f>H183</f>
        <v>5.0199999999999996</v>
      </c>
      <c r="J183" s="23"/>
    </row>
    <row r="184" spans="1:10" ht="16" x14ac:dyDescent="0.2">
      <c r="A184" s="63"/>
      <c r="B184" s="75"/>
      <c r="C184" s="66"/>
      <c r="D184" s="66"/>
      <c r="E184" s="79"/>
      <c r="F184" s="78"/>
      <c r="G184" s="277"/>
      <c r="H184" s="79"/>
      <c r="I184" s="144"/>
      <c r="J184" s="23"/>
    </row>
    <row r="185" spans="1:10" ht="16" x14ac:dyDescent="0.2">
      <c r="A185" s="63"/>
      <c r="B185" s="75" t="s">
        <v>567</v>
      </c>
      <c r="C185" s="66" t="s">
        <v>88</v>
      </c>
      <c r="D185" s="66" t="s">
        <v>411</v>
      </c>
      <c r="E185" s="78">
        <v>250000</v>
      </c>
      <c r="F185" s="109">
        <v>73.92</v>
      </c>
      <c r="G185" s="479">
        <v>3.08</v>
      </c>
      <c r="H185" s="78">
        <f>F185+G185</f>
        <v>77</v>
      </c>
      <c r="I185" s="144">
        <f>SUM(H185:H190)</f>
        <v>159.62999999999997</v>
      </c>
      <c r="J185" s="23"/>
    </row>
    <row r="186" spans="1:10" ht="16" x14ac:dyDescent="0.2">
      <c r="A186" s="63"/>
      <c r="B186" s="75" t="s">
        <v>567</v>
      </c>
      <c r="C186" s="66" t="s">
        <v>88</v>
      </c>
      <c r="D186" s="66" t="s">
        <v>417</v>
      </c>
      <c r="E186" s="78">
        <v>50000</v>
      </c>
      <c r="F186" s="109">
        <v>57.85</v>
      </c>
      <c r="G186" s="479"/>
      <c r="H186" s="78">
        <f>F186</f>
        <v>57.85</v>
      </c>
      <c r="I186" s="144"/>
      <c r="J186" s="211"/>
    </row>
    <row r="187" spans="1:10" ht="16" x14ac:dyDescent="0.2">
      <c r="A187" s="63"/>
      <c r="B187" s="75" t="s">
        <v>567</v>
      </c>
      <c r="C187" s="66" t="s">
        <v>88</v>
      </c>
      <c r="D187" s="66" t="s">
        <v>412</v>
      </c>
      <c r="E187" s="78">
        <v>10000</v>
      </c>
      <c r="F187" s="109">
        <v>3.42</v>
      </c>
      <c r="G187" s="479"/>
      <c r="H187" s="78">
        <f>F187</f>
        <v>3.42</v>
      </c>
      <c r="I187" s="144"/>
      <c r="J187" s="23"/>
    </row>
    <row r="188" spans="1:10" ht="16" x14ac:dyDescent="0.2">
      <c r="A188" s="63"/>
      <c r="B188" s="75" t="s">
        <v>567</v>
      </c>
      <c r="C188" s="66" t="s">
        <v>88</v>
      </c>
      <c r="D188" s="66" t="s">
        <v>413</v>
      </c>
      <c r="E188" s="78">
        <v>250000</v>
      </c>
      <c r="F188" s="109">
        <v>10.45</v>
      </c>
      <c r="G188" s="479"/>
      <c r="H188" s="78">
        <f>F188</f>
        <v>10.45</v>
      </c>
      <c r="I188" s="144"/>
      <c r="J188" s="23"/>
    </row>
    <row r="189" spans="1:10" ht="16" x14ac:dyDescent="0.2">
      <c r="A189" s="63"/>
      <c r="B189" s="75" t="s">
        <v>567</v>
      </c>
      <c r="C189" s="66" t="s">
        <v>88</v>
      </c>
      <c r="D189" s="66" t="s">
        <v>418</v>
      </c>
      <c r="E189" s="78">
        <v>240000</v>
      </c>
      <c r="F189" s="109">
        <v>10.56</v>
      </c>
      <c r="G189" s="479"/>
      <c r="H189" s="79">
        <f>F189</f>
        <v>10.56</v>
      </c>
      <c r="I189" s="144"/>
      <c r="J189" s="23"/>
    </row>
    <row r="190" spans="1:10" ht="16" x14ac:dyDescent="0.2">
      <c r="A190" s="63"/>
      <c r="B190" s="75" t="s">
        <v>567</v>
      </c>
      <c r="C190" s="66" t="s">
        <v>88</v>
      </c>
      <c r="D190" s="66" t="s">
        <v>414</v>
      </c>
      <c r="E190" s="79">
        <v>10000</v>
      </c>
      <c r="F190" s="109">
        <v>0.35</v>
      </c>
      <c r="G190" s="479"/>
      <c r="H190" s="79">
        <f>F190</f>
        <v>0.35</v>
      </c>
      <c r="I190" s="144"/>
      <c r="J190" s="23"/>
    </row>
    <row r="191" spans="1:10" ht="16" x14ac:dyDescent="0.2">
      <c r="A191" s="63"/>
      <c r="B191" s="75"/>
      <c r="C191" s="66"/>
      <c r="D191" s="66"/>
      <c r="E191" s="79"/>
      <c r="F191" s="78"/>
      <c r="G191" s="277"/>
      <c r="H191" s="79"/>
      <c r="I191" s="78"/>
      <c r="J191" s="23"/>
    </row>
    <row r="192" spans="1:10" ht="16" x14ac:dyDescent="0.2">
      <c r="A192" s="63"/>
      <c r="B192" s="75" t="s">
        <v>1135</v>
      </c>
      <c r="C192" s="66" t="s">
        <v>1136</v>
      </c>
      <c r="D192" s="66" t="s">
        <v>411</v>
      </c>
      <c r="E192" s="79">
        <v>10000</v>
      </c>
      <c r="F192" s="109">
        <v>0</v>
      </c>
      <c r="G192" s="479">
        <v>0.53</v>
      </c>
      <c r="H192" s="79">
        <v>0.53</v>
      </c>
      <c r="I192" s="144">
        <v>0.53</v>
      </c>
      <c r="J192" s="23"/>
    </row>
    <row r="193" spans="1:10" ht="16" x14ac:dyDescent="0.2">
      <c r="A193" s="63"/>
      <c r="B193" s="75"/>
      <c r="C193" s="66"/>
      <c r="D193" s="66"/>
      <c r="E193" s="79"/>
      <c r="F193" s="78"/>
      <c r="G193" s="277"/>
      <c r="H193" s="79"/>
      <c r="I193" s="144"/>
      <c r="J193" s="23"/>
    </row>
    <row r="194" spans="1:10" ht="16" x14ac:dyDescent="0.2">
      <c r="A194" s="63"/>
      <c r="B194" s="75" t="s">
        <v>568</v>
      </c>
      <c r="C194" s="66" t="s">
        <v>173</v>
      </c>
      <c r="D194" s="66" t="s">
        <v>411</v>
      </c>
      <c r="E194" s="79">
        <v>10000</v>
      </c>
      <c r="F194" s="109">
        <v>0</v>
      </c>
      <c r="G194" s="479">
        <v>14.08</v>
      </c>
      <c r="H194" s="79">
        <v>14.08</v>
      </c>
      <c r="I194" s="144">
        <f>SUM(H194:H196)</f>
        <v>34.260000000000005</v>
      </c>
      <c r="J194" s="23"/>
    </row>
    <row r="195" spans="1:10" ht="16" x14ac:dyDescent="0.2">
      <c r="A195" s="63"/>
      <c r="B195" s="75" t="s">
        <v>568</v>
      </c>
      <c r="C195" s="66" t="s">
        <v>173</v>
      </c>
      <c r="D195" s="66" t="s">
        <v>417</v>
      </c>
      <c r="E195" s="79">
        <v>10000</v>
      </c>
      <c r="F195" s="109">
        <v>19.760000000000002</v>
      </c>
      <c r="G195" s="479"/>
      <c r="H195" s="79">
        <f>F195</f>
        <v>19.760000000000002</v>
      </c>
      <c r="I195" s="144"/>
      <c r="J195" s="23"/>
    </row>
    <row r="196" spans="1:10" ht="16" x14ac:dyDescent="0.2">
      <c r="A196" s="63"/>
      <c r="B196" s="75" t="s">
        <v>568</v>
      </c>
      <c r="C196" s="66" t="s">
        <v>173</v>
      </c>
      <c r="D196" s="66" t="s">
        <v>413</v>
      </c>
      <c r="E196" s="78">
        <v>10000</v>
      </c>
      <c r="F196" s="109">
        <v>0.42</v>
      </c>
      <c r="G196" s="479"/>
      <c r="H196" s="78">
        <f>F196</f>
        <v>0.42</v>
      </c>
      <c r="I196" s="144"/>
      <c r="J196" s="23"/>
    </row>
    <row r="197" spans="1:10" ht="16" x14ac:dyDescent="0.2">
      <c r="A197" s="63"/>
      <c r="B197" s="75"/>
      <c r="C197" s="66"/>
      <c r="D197" s="66"/>
      <c r="E197" s="78"/>
      <c r="F197" s="78"/>
      <c r="G197" s="277"/>
      <c r="H197" s="78"/>
      <c r="I197" s="144"/>
      <c r="J197" s="23"/>
    </row>
    <row r="198" spans="1:10" ht="16" x14ac:dyDescent="0.2">
      <c r="A198" s="63"/>
      <c r="B198" s="75" t="s">
        <v>877</v>
      </c>
      <c r="C198" s="124" t="s">
        <v>911</v>
      </c>
      <c r="D198" s="124" t="s">
        <v>411</v>
      </c>
      <c r="E198" s="573">
        <v>10000</v>
      </c>
      <c r="F198" s="581"/>
      <c r="G198" s="582">
        <v>3.08</v>
      </c>
      <c r="H198" s="573">
        <v>3.08</v>
      </c>
      <c r="I198" s="586">
        <v>3.08</v>
      </c>
      <c r="J198" s="23"/>
    </row>
    <row r="199" spans="1:10" ht="16" x14ac:dyDescent="0.2">
      <c r="A199" s="63"/>
      <c r="B199" s="75"/>
      <c r="C199" s="66"/>
      <c r="D199" s="66"/>
      <c r="E199" s="78"/>
      <c r="F199" s="78"/>
      <c r="G199" s="277"/>
      <c r="H199" s="78"/>
      <c r="I199" s="144"/>
      <c r="J199" s="23"/>
    </row>
    <row r="200" spans="1:10" ht="16" x14ac:dyDescent="0.2">
      <c r="A200" s="63"/>
      <c r="B200" s="75" t="s">
        <v>569</v>
      </c>
      <c r="C200" s="66" t="s">
        <v>189</v>
      </c>
      <c r="D200" s="66" t="s">
        <v>411</v>
      </c>
      <c r="E200" s="78">
        <v>100000</v>
      </c>
      <c r="F200" s="109">
        <f>H200-G200</f>
        <v>72.180000000000007</v>
      </c>
      <c r="G200" s="479">
        <v>8.02</v>
      </c>
      <c r="H200" s="78">
        <v>80.2</v>
      </c>
      <c r="I200" s="144">
        <f>SUM(H200:H201)</f>
        <v>84.38</v>
      </c>
      <c r="J200" s="211"/>
    </row>
    <row r="201" spans="1:10" ht="16" x14ac:dyDescent="0.2">
      <c r="A201" s="63"/>
      <c r="B201" s="75" t="s">
        <v>569</v>
      </c>
      <c r="C201" s="66" t="s">
        <v>189</v>
      </c>
      <c r="D201" s="66" t="s">
        <v>413</v>
      </c>
      <c r="E201" s="79">
        <v>100000</v>
      </c>
      <c r="F201" s="109">
        <v>4.18</v>
      </c>
      <c r="G201" s="479"/>
      <c r="H201" s="79">
        <f>F201</f>
        <v>4.18</v>
      </c>
      <c r="I201" s="144"/>
      <c r="J201" s="23"/>
    </row>
    <row r="202" spans="1:10" ht="16" x14ac:dyDescent="0.2">
      <c r="A202" s="63"/>
      <c r="B202" s="75"/>
      <c r="C202" s="66"/>
      <c r="D202" s="66"/>
      <c r="E202" s="79"/>
      <c r="F202" s="78"/>
      <c r="G202" s="277"/>
      <c r="H202" s="79"/>
      <c r="I202" s="144"/>
      <c r="J202" s="23"/>
    </row>
    <row r="203" spans="1:10" ht="16" x14ac:dyDescent="0.2">
      <c r="A203" s="63"/>
      <c r="B203" s="75" t="s">
        <v>570</v>
      </c>
      <c r="C203" s="66" t="s">
        <v>143</v>
      </c>
      <c r="D203" s="66" t="s">
        <v>411</v>
      </c>
      <c r="E203" s="78">
        <v>10000</v>
      </c>
      <c r="F203" s="109">
        <v>0</v>
      </c>
      <c r="G203" s="479">
        <v>0.66</v>
      </c>
      <c r="H203" s="78">
        <v>0.66</v>
      </c>
      <c r="I203" s="144">
        <f>SUM(H203:H204)</f>
        <v>4.84</v>
      </c>
      <c r="J203" s="211"/>
    </row>
    <row r="204" spans="1:10" ht="16" x14ac:dyDescent="0.2">
      <c r="A204" s="63"/>
      <c r="B204" s="75" t="s">
        <v>570</v>
      </c>
      <c r="C204" s="66" t="s">
        <v>143</v>
      </c>
      <c r="D204" s="66" t="s">
        <v>413</v>
      </c>
      <c r="E204" s="79">
        <v>100000</v>
      </c>
      <c r="F204" s="109">
        <v>4.18</v>
      </c>
      <c r="G204" s="479"/>
      <c r="H204" s="79">
        <f>F204</f>
        <v>4.18</v>
      </c>
      <c r="I204" s="144"/>
      <c r="J204" s="23"/>
    </row>
    <row r="205" spans="1:10" ht="16" x14ac:dyDescent="0.2">
      <c r="A205" s="63"/>
      <c r="B205" s="75"/>
      <c r="C205" s="66"/>
      <c r="D205" s="66"/>
      <c r="E205" s="79"/>
      <c r="F205" s="78"/>
      <c r="G205" s="277"/>
      <c r="H205" s="79"/>
      <c r="I205" s="144"/>
      <c r="J205" s="23"/>
    </row>
    <row r="206" spans="1:10" ht="16" x14ac:dyDescent="0.2">
      <c r="A206" s="63"/>
      <c r="B206" s="75" t="s">
        <v>571</v>
      </c>
      <c r="C206" s="66" t="s">
        <v>235</v>
      </c>
      <c r="D206" s="66" t="s">
        <v>411</v>
      </c>
      <c r="E206" s="79">
        <v>10000</v>
      </c>
      <c r="F206" s="109">
        <v>0</v>
      </c>
      <c r="G206" s="479">
        <v>3.08</v>
      </c>
      <c r="H206" s="79">
        <v>3.08</v>
      </c>
      <c r="I206" s="144">
        <f>SUM(H206:H207)</f>
        <v>9.85</v>
      </c>
      <c r="J206" s="23"/>
    </row>
    <row r="207" spans="1:10" ht="16" x14ac:dyDescent="0.2">
      <c r="A207" s="63"/>
      <c r="B207" s="75" t="s">
        <v>571</v>
      </c>
      <c r="C207" s="66" t="s">
        <v>235</v>
      </c>
      <c r="D207" s="66" t="s">
        <v>417</v>
      </c>
      <c r="E207" s="79">
        <v>10000</v>
      </c>
      <c r="F207" s="109">
        <v>6.77</v>
      </c>
      <c r="G207" s="479"/>
      <c r="H207" s="79">
        <f>F207</f>
        <v>6.77</v>
      </c>
      <c r="I207" s="144"/>
    </row>
    <row r="208" spans="1:10" ht="16" x14ac:dyDescent="0.2">
      <c r="A208" s="63"/>
      <c r="B208" s="75"/>
      <c r="C208" s="66"/>
      <c r="D208" s="66"/>
      <c r="E208" s="79"/>
      <c r="F208" s="78"/>
      <c r="G208" s="277"/>
      <c r="H208" s="79"/>
      <c r="I208" s="144"/>
      <c r="J208" s="23"/>
    </row>
    <row r="209" spans="1:10" ht="16" x14ac:dyDescent="0.2">
      <c r="A209" s="63"/>
      <c r="B209" s="75" t="s">
        <v>655</v>
      </c>
      <c r="C209" s="66" t="s">
        <v>654</v>
      </c>
      <c r="D209" s="66" t="s">
        <v>411</v>
      </c>
      <c r="E209" s="79">
        <v>200000</v>
      </c>
      <c r="F209" s="109">
        <v>17.29</v>
      </c>
      <c r="G209" s="479">
        <v>0.91</v>
      </c>
      <c r="H209" s="79">
        <f>F209+G209</f>
        <v>18.2</v>
      </c>
      <c r="I209" s="144">
        <f>SUM(H209:H214)</f>
        <v>47.33</v>
      </c>
      <c r="J209" s="23"/>
    </row>
    <row r="210" spans="1:10" ht="16" x14ac:dyDescent="0.2">
      <c r="A210" s="63"/>
      <c r="B210" s="75" t="s">
        <v>655</v>
      </c>
      <c r="C210" s="66" t="s">
        <v>654</v>
      </c>
      <c r="D210" s="66" t="s">
        <v>417</v>
      </c>
      <c r="E210" s="79">
        <v>100000</v>
      </c>
      <c r="F210" s="109">
        <v>12.6</v>
      </c>
      <c r="G210" s="479"/>
      <c r="H210" s="79">
        <f>F210</f>
        <v>12.6</v>
      </c>
      <c r="I210" s="144"/>
      <c r="J210" s="23"/>
    </row>
    <row r="211" spans="1:10" ht="16" x14ac:dyDescent="0.2">
      <c r="A211" s="63"/>
      <c r="B211" s="75" t="s">
        <v>655</v>
      </c>
      <c r="C211" s="66" t="s">
        <v>654</v>
      </c>
      <c r="D211" s="66" t="s">
        <v>412</v>
      </c>
      <c r="E211" s="79">
        <v>10000</v>
      </c>
      <c r="F211" s="109">
        <v>3.42</v>
      </c>
      <c r="G211" s="479"/>
      <c r="H211" s="79">
        <f>F211</f>
        <v>3.42</v>
      </c>
      <c r="I211" s="144"/>
      <c r="J211" s="23"/>
    </row>
    <row r="212" spans="1:10" ht="16" x14ac:dyDescent="0.2">
      <c r="A212" s="63"/>
      <c r="B212" s="75" t="s">
        <v>655</v>
      </c>
      <c r="C212" s="66" t="s">
        <v>654</v>
      </c>
      <c r="D212" s="66" t="s">
        <v>413</v>
      </c>
      <c r="E212" s="78">
        <v>200000</v>
      </c>
      <c r="F212" s="109">
        <v>8.36</v>
      </c>
      <c r="G212" s="479"/>
      <c r="H212" s="78">
        <f>F212</f>
        <v>8.36</v>
      </c>
      <c r="I212" s="144"/>
      <c r="J212" s="23"/>
    </row>
    <row r="213" spans="1:10" ht="16" x14ac:dyDescent="0.2">
      <c r="A213" s="63"/>
      <c r="B213" s="75" t="s">
        <v>655</v>
      </c>
      <c r="C213" s="66" t="s">
        <v>654</v>
      </c>
      <c r="D213" s="66" t="s">
        <v>418</v>
      </c>
      <c r="E213" s="79">
        <v>100000</v>
      </c>
      <c r="F213" s="109">
        <v>4.4000000000000004</v>
      </c>
      <c r="G213" s="479"/>
      <c r="H213" s="79">
        <f>F213</f>
        <v>4.4000000000000004</v>
      </c>
      <c r="I213" s="144"/>
      <c r="J213" s="23"/>
    </row>
    <row r="214" spans="1:10" ht="16" x14ac:dyDescent="0.2">
      <c r="A214" s="63"/>
      <c r="B214" s="75" t="s">
        <v>655</v>
      </c>
      <c r="C214" s="66" t="s">
        <v>654</v>
      </c>
      <c r="D214" s="66" t="s">
        <v>414</v>
      </c>
      <c r="E214" s="79">
        <v>10000</v>
      </c>
      <c r="F214" s="109">
        <v>0.35</v>
      </c>
      <c r="G214" s="479"/>
      <c r="H214" s="79">
        <f>F214</f>
        <v>0.35</v>
      </c>
      <c r="I214" s="144"/>
      <c r="J214" s="23"/>
    </row>
    <row r="215" spans="1:10" ht="16" x14ac:dyDescent="0.2">
      <c r="A215" s="63"/>
      <c r="B215" s="75"/>
      <c r="C215" s="66"/>
      <c r="D215" s="66"/>
      <c r="E215" s="79"/>
      <c r="F215" s="78"/>
      <c r="G215" s="277"/>
      <c r="H215" s="79"/>
      <c r="I215" s="144"/>
      <c r="J215" s="23"/>
    </row>
    <row r="216" spans="1:10" ht="16" x14ac:dyDescent="0.2">
      <c r="A216" s="63"/>
      <c r="B216" s="75" t="s">
        <v>934</v>
      </c>
      <c r="C216" s="66" t="s">
        <v>935</v>
      </c>
      <c r="D216" s="66" t="s">
        <v>411</v>
      </c>
      <c r="E216" s="79">
        <v>10000</v>
      </c>
      <c r="F216" s="78">
        <v>0</v>
      </c>
      <c r="G216" s="277">
        <v>0.91</v>
      </c>
      <c r="H216" s="79">
        <v>0.91</v>
      </c>
      <c r="I216" s="144">
        <v>0.91</v>
      </c>
      <c r="J216" s="23"/>
    </row>
    <row r="217" spans="1:10" ht="16" x14ac:dyDescent="0.2">
      <c r="A217" s="63"/>
      <c r="B217" s="75"/>
      <c r="C217" s="66"/>
      <c r="D217" s="66"/>
      <c r="E217" s="79"/>
      <c r="F217" s="78"/>
      <c r="G217" s="277"/>
      <c r="H217" s="79"/>
      <c r="I217" s="144"/>
      <c r="J217" s="23"/>
    </row>
    <row r="218" spans="1:10" ht="16" x14ac:dyDescent="0.2">
      <c r="A218" s="63"/>
      <c r="B218" s="75" t="s">
        <v>572</v>
      </c>
      <c r="C218" s="66" t="s">
        <v>29</v>
      </c>
      <c r="D218" s="66" t="s">
        <v>411</v>
      </c>
      <c r="E218" s="78">
        <v>10000</v>
      </c>
      <c r="F218" s="109">
        <v>0</v>
      </c>
      <c r="G218" s="479">
        <f>H218-F218</f>
        <v>3.08</v>
      </c>
      <c r="H218" s="78">
        <v>3.08</v>
      </c>
      <c r="I218" s="144">
        <f>SUM(H218:H218)</f>
        <v>3.08</v>
      </c>
      <c r="J218" s="211"/>
    </row>
    <row r="219" spans="1:10" ht="16" x14ac:dyDescent="0.2">
      <c r="A219" s="63"/>
      <c r="B219" s="75"/>
      <c r="C219" s="66"/>
      <c r="D219" s="66"/>
      <c r="E219" s="79"/>
      <c r="F219" s="78"/>
      <c r="G219" s="277"/>
      <c r="H219" s="79"/>
      <c r="I219" s="144"/>
      <c r="J219" s="23"/>
    </row>
    <row r="220" spans="1:10" ht="16" x14ac:dyDescent="0.2">
      <c r="A220" s="63"/>
      <c r="B220" s="75" t="s">
        <v>573</v>
      </c>
      <c r="C220" s="66" t="s">
        <v>201</v>
      </c>
      <c r="D220" s="66" t="s">
        <v>411</v>
      </c>
      <c r="E220" s="79">
        <v>10000</v>
      </c>
      <c r="F220" s="109">
        <v>0</v>
      </c>
      <c r="G220" s="479">
        <v>2.0099999999999998</v>
      </c>
      <c r="H220" s="79">
        <v>2.0099999999999998</v>
      </c>
      <c r="I220" s="144">
        <f>SUM(H220:H225)</f>
        <v>34.120000000000005</v>
      </c>
      <c r="J220" s="23"/>
    </row>
    <row r="221" spans="1:10" ht="16" x14ac:dyDescent="0.2">
      <c r="A221" s="63"/>
      <c r="B221" s="75" t="s">
        <v>573</v>
      </c>
      <c r="C221" s="66" t="s">
        <v>201</v>
      </c>
      <c r="D221" s="173" t="s">
        <v>417</v>
      </c>
      <c r="E221" s="79">
        <v>10000</v>
      </c>
      <c r="F221" s="109">
        <v>19.760000000000002</v>
      </c>
      <c r="G221" s="479"/>
      <c r="H221" s="79">
        <f>F221</f>
        <v>19.760000000000002</v>
      </c>
      <c r="I221" s="144"/>
      <c r="J221" s="23"/>
    </row>
    <row r="222" spans="1:10" ht="16" x14ac:dyDescent="0.2">
      <c r="A222" s="63"/>
      <c r="B222" s="75" t="s">
        <v>573</v>
      </c>
      <c r="C222" s="66" t="s">
        <v>201</v>
      </c>
      <c r="D222" s="173" t="s">
        <v>412</v>
      </c>
      <c r="E222" s="79">
        <v>10000</v>
      </c>
      <c r="F222" s="109">
        <v>3.42</v>
      </c>
      <c r="G222" s="479"/>
      <c r="H222" s="79">
        <f>F222</f>
        <v>3.42</v>
      </c>
      <c r="I222" s="144"/>
      <c r="J222" s="23"/>
    </row>
    <row r="223" spans="1:10" ht="16" x14ac:dyDescent="0.2">
      <c r="A223" s="63"/>
      <c r="B223" s="75" t="s">
        <v>573</v>
      </c>
      <c r="C223" s="66" t="s">
        <v>201</v>
      </c>
      <c r="D223" s="173" t="s">
        <v>413</v>
      </c>
      <c r="E223" s="79">
        <v>100000</v>
      </c>
      <c r="F223" s="109">
        <v>4.18</v>
      </c>
      <c r="G223" s="479"/>
      <c r="H223" s="79">
        <f>F223</f>
        <v>4.18</v>
      </c>
      <c r="I223" s="144"/>
      <c r="J223" s="23"/>
    </row>
    <row r="224" spans="1:10" ht="16" x14ac:dyDescent="0.2">
      <c r="A224" s="63"/>
      <c r="B224" s="75" t="s">
        <v>573</v>
      </c>
      <c r="C224" s="66" t="s">
        <v>201</v>
      </c>
      <c r="D224" s="173" t="s">
        <v>418</v>
      </c>
      <c r="E224" s="78">
        <v>100000</v>
      </c>
      <c r="F224" s="109">
        <v>4.4000000000000004</v>
      </c>
      <c r="G224" s="479"/>
      <c r="H224" s="79">
        <f>F224</f>
        <v>4.4000000000000004</v>
      </c>
      <c r="I224" s="144"/>
      <c r="J224" s="23"/>
    </row>
    <row r="225" spans="1:18" ht="16" x14ac:dyDescent="0.2">
      <c r="A225" s="63"/>
      <c r="B225" s="75" t="s">
        <v>573</v>
      </c>
      <c r="C225" s="66" t="s">
        <v>201</v>
      </c>
      <c r="D225" s="173" t="s">
        <v>414</v>
      </c>
      <c r="E225" s="79">
        <v>10000</v>
      </c>
      <c r="F225" s="109">
        <v>0.35</v>
      </c>
      <c r="G225" s="479"/>
      <c r="H225" s="79">
        <f>F225</f>
        <v>0.35</v>
      </c>
      <c r="I225" s="144"/>
      <c r="J225" s="23"/>
    </row>
    <row r="226" spans="1:18" ht="16" x14ac:dyDescent="0.2">
      <c r="A226" s="63"/>
      <c r="B226" s="75"/>
      <c r="C226" s="66"/>
      <c r="D226" s="66"/>
      <c r="E226" s="79"/>
      <c r="F226" s="78"/>
      <c r="G226" s="277"/>
      <c r="H226" s="79"/>
      <c r="I226" s="144"/>
      <c r="J226" s="23"/>
    </row>
    <row r="227" spans="1:18" ht="16" x14ac:dyDescent="0.2">
      <c r="A227" s="63"/>
      <c r="B227" s="75" t="s">
        <v>574</v>
      </c>
      <c r="C227" s="85" t="s">
        <v>226</v>
      </c>
      <c r="D227" s="85" t="s">
        <v>411</v>
      </c>
      <c r="E227" s="86">
        <v>10000</v>
      </c>
      <c r="F227" s="251">
        <v>0</v>
      </c>
      <c r="G227" s="478">
        <v>0.91</v>
      </c>
      <c r="H227" s="86">
        <f>SUM(F227:G227)</f>
        <v>0.91</v>
      </c>
      <c r="I227" s="242">
        <f>SUM(H227:H227)</f>
        <v>0.91</v>
      </c>
      <c r="J227" s="23"/>
    </row>
    <row r="228" spans="1:18" ht="16" x14ac:dyDescent="0.2">
      <c r="A228" s="63"/>
      <c r="B228" s="75"/>
      <c r="C228" s="168"/>
      <c r="D228" s="168"/>
      <c r="E228" s="169"/>
      <c r="F228" s="86"/>
      <c r="G228" s="278"/>
      <c r="H228" s="86"/>
      <c r="I228" s="242"/>
      <c r="J228" s="23"/>
    </row>
    <row r="229" spans="1:18" ht="16" x14ac:dyDescent="0.2">
      <c r="A229" s="63"/>
      <c r="B229" s="75" t="s">
        <v>576</v>
      </c>
      <c r="C229" s="66" t="s">
        <v>71</v>
      </c>
      <c r="D229" s="66" t="s">
        <v>411</v>
      </c>
      <c r="E229" s="78">
        <v>50000</v>
      </c>
      <c r="F229" s="109">
        <f>H229-G229</f>
        <v>12.32</v>
      </c>
      <c r="G229" s="479">
        <v>3.08</v>
      </c>
      <c r="H229" s="78">
        <v>15.4</v>
      </c>
      <c r="I229" s="144">
        <f>SUM(H229:H234)</f>
        <v>40.45000000000001</v>
      </c>
      <c r="J229" s="23"/>
    </row>
    <row r="230" spans="1:18" ht="16" x14ac:dyDescent="0.2">
      <c r="A230" s="63"/>
      <c r="B230" s="81" t="s">
        <v>576</v>
      </c>
      <c r="C230" s="82" t="s">
        <v>71</v>
      </c>
      <c r="D230" s="66" t="s">
        <v>417</v>
      </c>
      <c r="E230" s="78">
        <v>30000</v>
      </c>
      <c r="F230" s="109">
        <v>20.309999999999999</v>
      </c>
      <c r="G230" s="479"/>
      <c r="H230" s="78">
        <f>F230</f>
        <v>20.309999999999999</v>
      </c>
      <c r="I230" s="144"/>
      <c r="J230" s="23"/>
      <c r="M230" s="13"/>
      <c r="N230" s="42"/>
      <c r="O230" s="45"/>
    </row>
    <row r="231" spans="1:18" ht="16" x14ac:dyDescent="0.2">
      <c r="A231" s="63"/>
      <c r="B231" s="75" t="s">
        <v>576</v>
      </c>
      <c r="C231" s="66" t="s">
        <v>71</v>
      </c>
      <c r="D231" s="66" t="s">
        <v>412</v>
      </c>
      <c r="E231" s="79">
        <v>8000</v>
      </c>
      <c r="F231" s="109">
        <v>2.74</v>
      </c>
      <c r="G231" s="479"/>
      <c r="H231" s="79">
        <f>F231</f>
        <v>2.74</v>
      </c>
      <c r="I231" s="144"/>
      <c r="J231" s="23"/>
    </row>
    <row r="232" spans="1:18" s="226" customFormat="1" ht="16" x14ac:dyDescent="0.2">
      <c r="A232" s="63"/>
      <c r="B232" s="75" t="s">
        <v>576</v>
      </c>
      <c r="C232" s="66" t="s">
        <v>71</v>
      </c>
      <c r="D232" s="66" t="s">
        <v>413</v>
      </c>
      <c r="E232" s="79">
        <v>20000</v>
      </c>
      <c r="F232" s="109">
        <v>0.84</v>
      </c>
      <c r="G232" s="479"/>
      <c r="H232" s="79">
        <f>F232</f>
        <v>0.84</v>
      </c>
      <c r="I232" s="144"/>
      <c r="J232" s="23"/>
      <c r="K232"/>
      <c r="L232"/>
      <c r="M232"/>
      <c r="N232"/>
      <c r="O232"/>
      <c r="P232"/>
      <c r="Q232"/>
      <c r="R232"/>
    </row>
    <row r="233" spans="1:18" ht="16" x14ac:dyDescent="0.2">
      <c r="A233" s="63"/>
      <c r="B233" s="75" t="s">
        <v>576</v>
      </c>
      <c r="C233" s="66" t="s">
        <v>71</v>
      </c>
      <c r="D233" s="66" t="s">
        <v>418</v>
      </c>
      <c r="E233" s="79">
        <v>20000</v>
      </c>
      <c r="F233" s="109">
        <v>0.88</v>
      </c>
      <c r="G233" s="479"/>
      <c r="H233" s="79">
        <f>F233</f>
        <v>0.88</v>
      </c>
      <c r="I233" s="144"/>
      <c r="J233" s="23"/>
    </row>
    <row r="234" spans="1:18" ht="16" x14ac:dyDescent="0.2">
      <c r="A234" s="63"/>
      <c r="B234" s="75" t="s">
        <v>576</v>
      </c>
      <c r="C234" s="66" t="s">
        <v>71</v>
      </c>
      <c r="D234" s="66" t="s">
        <v>414</v>
      </c>
      <c r="E234" s="78">
        <v>8000</v>
      </c>
      <c r="F234" s="109">
        <v>0.28000000000000003</v>
      </c>
      <c r="G234" s="277"/>
      <c r="H234" s="78">
        <f>F234</f>
        <v>0.28000000000000003</v>
      </c>
      <c r="I234" s="144"/>
      <c r="J234" s="23"/>
    </row>
    <row r="235" spans="1:18" ht="16" x14ac:dyDescent="0.2">
      <c r="A235" s="63"/>
      <c r="B235" s="75"/>
      <c r="C235" s="66"/>
      <c r="D235" s="66"/>
      <c r="E235" s="79"/>
      <c r="F235" s="78"/>
      <c r="G235" s="277"/>
      <c r="H235" s="79"/>
      <c r="I235" s="144"/>
      <c r="J235" s="23"/>
    </row>
    <row r="236" spans="1:18" ht="16" x14ac:dyDescent="0.2">
      <c r="A236" s="63"/>
      <c r="B236" s="75" t="s">
        <v>577</v>
      </c>
      <c r="C236" s="66" t="s">
        <v>131</v>
      </c>
      <c r="D236" s="66" t="s">
        <v>411</v>
      </c>
      <c r="E236" s="79">
        <v>10000</v>
      </c>
      <c r="F236" s="109">
        <v>0</v>
      </c>
      <c r="G236" s="479">
        <v>5.0199999999999996</v>
      </c>
      <c r="H236" s="79">
        <v>5.0199999999999996</v>
      </c>
      <c r="I236" s="144">
        <f>SUM(H236:H240)</f>
        <v>25.09</v>
      </c>
      <c r="J236" s="23"/>
    </row>
    <row r="237" spans="1:18" ht="16" x14ac:dyDescent="0.2">
      <c r="A237" s="63"/>
      <c r="B237" s="75" t="s">
        <v>577</v>
      </c>
      <c r="C237" s="66" t="s">
        <v>995</v>
      </c>
      <c r="D237" s="173" t="s">
        <v>412</v>
      </c>
      <c r="E237" s="79">
        <v>10000</v>
      </c>
      <c r="F237" s="109">
        <v>3.42</v>
      </c>
      <c r="G237" s="479"/>
      <c r="H237" s="79">
        <v>3.42</v>
      </c>
      <c r="I237" s="144"/>
      <c r="J237" s="23"/>
    </row>
    <row r="238" spans="1:18" ht="16" x14ac:dyDescent="0.2">
      <c r="A238" s="63"/>
      <c r="B238" s="75" t="s">
        <v>577</v>
      </c>
      <c r="C238" s="66" t="s">
        <v>131</v>
      </c>
      <c r="D238" s="173" t="s">
        <v>413</v>
      </c>
      <c r="E238" s="79">
        <v>190000</v>
      </c>
      <c r="F238" s="109">
        <v>7.94</v>
      </c>
      <c r="G238" s="479"/>
      <c r="H238" s="79">
        <f>F238</f>
        <v>7.94</v>
      </c>
      <c r="I238" s="144"/>
      <c r="J238" s="23"/>
    </row>
    <row r="239" spans="1:18" ht="16" x14ac:dyDescent="0.2">
      <c r="A239" s="63"/>
      <c r="B239" s="75" t="s">
        <v>577</v>
      </c>
      <c r="C239" s="66" t="s">
        <v>131</v>
      </c>
      <c r="D239" s="173" t="s">
        <v>418</v>
      </c>
      <c r="E239" s="78">
        <v>190000</v>
      </c>
      <c r="F239" s="109">
        <v>8.36</v>
      </c>
      <c r="G239" s="479"/>
      <c r="H239" s="78">
        <f>F239</f>
        <v>8.36</v>
      </c>
      <c r="I239" s="144"/>
      <c r="J239" s="23"/>
    </row>
    <row r="240" spans="1:18" ht="16" x14ac:dyDescent="0.2">
      <c r="A240" s="63"/>
      <c r="B240" s="75" t="s">
        <v>577</v>
      </c>
      <c r="C240" s="66" t="s">
        <v>131</v>
      </c>
      <c r="D240" s="173" t="s">
        <v>414</v>
      </c>
      <c r="E240" s="78">
        <v>10000</v>
      </c>
      <c r="F240" s="109">
        <v>0.35</v>
      </c>
      <c r="G240" s="479"/>
      <c r="H240" s="78">
        <v>0.35</v>
      </c>
      <c r="I240" s="144"/>
      <c r="J240" s="23"/>
    </row>
    <row r="241" spans="1:10" ht="16" x14ac:dyDescent="0.2">
      <c r="A241" s="63"/>
      <c r="B241" s="75"/>
      <c r="C241" s="66"/>
      <c r="D241" s="66"/>
      <c r="E241" s="79"/>
      <c r="F241" s="78"/>
      <c r="G241" s="277"/>
      <c r="H241" s="79"/>
      <c r="I241" s="144"/>
      <c r="J241" s="23"/>
    </row>
    <row r="242" spans="1:10" ht="16" x14ac:dyDescent="0.2">
      <c r="A242" s="63"/>
      <c r="B242" s="75" t="s">
        <v>953</v>
      </c>
      <c r="C242" s="66" t="s">
        <v>954</v>
      </c>
      <c r="D242" s="66" t="s">
        <v>411</v>
      </c>
      <c r="E242" s="79">
        <v>10000</v>
      </c>
      <c r="F242" s="78">
        <v>0</v>
      </c>
      <c r="G242" s="277">
        <v>3.08</v>
      </c>
      <c r="H242" s="79">
        <v>3.08</v>
      </c>
      <c r="I242" s="144">
        <f>H242+H243</f>
        <v>3.5</v>
      </c>
      <c r="J242" s="23"/>
    </row>
    <row r="243" spans="1:10" ht="16" x14ac:dyDescent="0.2">
      <c r="A243" s="63"/>
      <c r="B243" s="75" t="s">
        <v>953</v>
      </c>
      <c r="C243" s="66" t="s">
        <v>954</v>
      </c>
      <c r="D243" s="66" t="s">
        <v>955</v>
      </c>
      <c r="E243" s="79">
        <v>10000</v>
      </c>
      <c r="F243" s="78">
        <v>0.42</v>
      </c>
      <c r="G243" s="277"/>
      <c r="H243" s="79">
        <v>0.42</v>
      </c>
      <c r="I243" s="144"/>
      <c r="J243" s="23"/>
    </row>
    <row r="244" spans="1:10" ht="16" x14ac:dyDescent="0.2">
      <c r="A244" s="63"/>
      <c r="B244" s="75"/>
      <c r="C244" s="66"/>
      <c r="D244" s="66"/>
      <c r="E244" s="79"/>
      <c r="F244" s="78"/>
      <c r="G244" s="277"/>
      <c r="H244" s="79"/>
      <c r="I244" s="144"/>
      <c r="J244" s="23"/>
    </row>
    <row r="245" spans="1:10" ht="16" x14ac:dyDescent="0.2">
      <c r="A245" s="63"/>
      <c r="B245" s="75" t="s">
        <v>579</v>
      </c>
      <c r="C245" s="66" t="s">
        <v>70</v>
      </c>
      <c r="D245" s="66" t="s">
        <v>411</v>
      </c>
      <c r="E245" s="79">
        <v>10000</v>
      </c>
      <c r="F245" s="109">
        <v>0</v>
      </c>
      <c r="G245" s="479">
        <f>H245-F245</f>
        <v>3.08</v>
      </c>
      <c r="H245" s="79">
        <v>3.08</v>
      </c>
      <c r="I245" s="144">
        <f>SUM(H245:H250)</f>
        <v>19.840000000000003</v>
      </c>
      <c r="J245" s="23" t="s">
        <v>1040</v>
      </c>
    </row>
    <row r="246" spans="1:10" ht="16" x14ac:dyDescent="0.2">
      <c r="A246" s="63"/>
      <c r="B246" s="75" t="s">
        <v>579</v>
      </c>
      <c r="C246" s="66" t="s">
        <v>70</v>
      </c>
      <c r="D246" s="173" t="s">
        <v>417</v>
      </c>
      <c r="E246" s="79">
        <v>10000</v>
      </c>
      <c r="F246" s="109">
        <v>4.41</v>
      </c>
      <c r="G246" s="479"/>
      <c r="H246" s="79">
        <f>F246</f>
        <v>4.41</v>
      </c>
      <c r="I246" s="144"/>
      <c r="J246" s="23"/>
    </row>
    <row r="247" spans="1:10" ht="16" x14ac:dyDescent="0.2">
      <c r="A247" s="63"/>
      <c r="B247" s="75" t="s">
        <v>579</v>
      </c>
      <c r="C247" s="66" t="s">
        <v>70</v>
      </c>
      <c r="D247" s="173" t="s">
        <v>412</v>
      </c>
      <c r="E247" s="79">
        <v>10000</v>
      </c>
      <c r="F247" s="109">
        <v>3.42</v>
      </c>
      <c r="G247" s="479"/>
      <c r="H247" s="79">
        <f>F247</f>
        <v>3.42</v>
      </c>
      <c r="I247" s="144"/>
      <c r="J247" s="23"/>
    </row>
    <row r="248" spans="1:10" ht="16" x14ac:dyDescent="0.2">
      <c r="A248" s="63"/>
      <c r="B248" s="75" t="s">
        <v>579</v>
      </c>
      <c r="C248" s="66" t="s">
        <v>70</v>
      </c>
      <c r="D248" s="173" t="s">
        <v>413</v>
      </c>
      <c r="E248" s="79">
        <v>100000</v>
      </c>
      <c r="F248" s="109">
        <v>4.18</v>
      </c>
      <c r="G248" s="479"/>
      <c r="H248" s="79">
        <f>F248</f>
        <v>4.18</v>
      </c>
      <c r="I248" s="144"/>
      <c r="J248" s="23"/>
    </row>
    <row r="249" spans="1:10" ht="16" x14ac:dyDescent="0.2">
      <c r="A249" s="63"/>
      <c r="B249" s="75" t="s">
        <v>579</v>
      </c>
      <c r="C249" s="66" t="s">
        <v>70</v>
      </c>
      <c r="D249" s="173" t="s">
        <v>418</v>
      </c>
      <c r="E249" s="78">
        <v>100000</v>
      </c>
      <c r="F249" s="109">
        <v>4.4000000000000004</v>
      </c>
      <c r="G249" s="479"/>
      <c r="H249" s="79">
        <f>F249</f>
        <v>4.4000000000000004</v>
      </c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173" t="s">
        <v>414</v>
      </c>
      <c r="E250" s="79">
        <v>10000</v>
      </c>
      <c r="F250" s="109">
        <v>0.35</v>
      </c>
      <c r="G250" s="479"/>
      <c r="H250" s="79">
        <f>F250</f>
        <v>0.35</v>
      </c>
      <c r="I250" s="144"/>
      <c r="J250" s="23"/>
    </row>
    <row r="251" spans="1:10" ht="16" x14ac:dyDescent="0.2">
      <c r="A251" s="63"/>
      <c r="B251" s="75"/>
      <c r="C251" s="66"/>
      <c r="D251" s="173"/>
      <c r="E251" s="79"/>
      <c r="F251" s="78"/>
      <c r="G251" s="277"/>
      <c r="H251" s="79"/>
      <c r="I251" s="144"/>
      <c r="J251" s="23"/>
    </row>
    <row r="252" spans="1:10" ht="16" x14ac:dyDescent="0.2">
      <c r="A252" s="63"/>
      <c r="B252" s="75" t="s">
        <v>818</v>
      </c>
      <c r="C252" s="66" t="s">
        <v>813</v>
      </c>
      <c r="D252" s="173" t="s">
        <v>411</v>
      </c>
      <c r="E252" s="79">
        <v>10000</v>
      </c>
      <c r="F252" s="109">
        <f>H252-G252</f>
        <v>0</v>
      </c>
      <c r="G252" s="479">
        <v>0.46</v>
      </c>
      <c r="H252" s="79">
        <v>0.46</v>
      </c>
      <c r="I252" s="144">
        <f>SUM(H252:H253)</f>
        <v>0.88</v>
      </c>
      <c r="J252" s="23"/>
    </row>
    <row r="253" spans="1:10" ht="16" x14ac:dyDescent="0.2">
      <c r="A253" s="63"/>
      <c r="B253" s="75" t="s">
        <v>818</v>
      </c>
      <c r="C253" s="66" t="s">
        <v>813</v>
      </c>
      <c r="D253" s="173" t="s">
        <v>413</v>
      </c>
      <c r="E253" s="79">
        <v>10000</v>
      </c>
      <c r="F253" s="109">
        <v>0.42</v>
      </c>
      <c r="G253" s="479">
        <v>0</v>
      </c>
      <c r="H253" s="79">
        <v>0.42</v>
      </c>
      <c r="I253" s="144"/>
      <c r="J253" s="23"/>
    </row>
    <row r="254" spans="1:10" ht="16" x14ac:dyDescent="0.2">
      <c r="A254" s="63"/>
      <c r="B254" s="75"/>
      <c r="C254" s="66"/>
      <c r="D254" s="173"/>
      <c r="E254" s="79"/>
      <c r="F254" s="78"/>
      <c r="G254" s="277"/>
      <c r="H254" s="79"/>
      <c r="I254" s="144"/>
      <c r="J254" s="23"/>
    </row>
    <row r="255" spans="1:10" ht="16" x14ac:dyDescent="0.2">
      <c r="A255" s="63"/>
      <c r="B255" s="75" t="s">
        <v>912</v>
      </c>
      <c r="C255" s="66" t="s">
        <v>913</v>
      </c>
      <c r="D255" s="173" t="s">
        <v>411</v>
      </c>
      <c r="E255" s="79">
        <v>10000</v>
      </c>
      <c r="F255" s="78">
        <v>0</v>
      </c>
      <c r="G255" s="277">
        <v>2.0099999999999998</v>
      </c>
      <c r="H255" s="79">
        <v>2.0099999999999998</v>
      </c>
      <c r="I255" s="144">
        <v>2.0099999999999998</v>
      </c>
      <c r="J255" s="23"/>
    </row>
    <row r="256" spans="1:10" ht="16" x14ac:dyDescent="0.2">
      <c r="A256" s="63"/>
      <c r="B256" s="75" t="s">
        <v>912</v>
      </c>
      <c r="C256" s="66" t="s">
        <v>913</v>
      </c>
      <c r="D256" s="173" t="s">
        <v>414</v>
      </c>
      <c r="E256" s="79"/>
      <c r="F256" s="78"/>
      <c r="G256" s="277"/>
      <c r="H256" s="79"/>
      <c r="I256" s="144"/>
      <c r="J256" s="23" t="s">
        <v>1170</v>
      </c>
    </row>
    <row r="257" spans="1:10" ht="16" x14ac:dyDescent="0.2">
      <c r="A257" s="63"/>
      <c r="B257" s="75"/>
      <c r="C257" s="66"/>
      <c r="D257" s="173"/>
      <c r="E257" s="79"/>
      <c r="F257" s="78"/>
      <c r="G257" s="277"/>
      <c r="H257" s="79"/>
      <c r="I257" s="144"/>
      <c r="J257" s="23"/>
    </row>
    <row r="258" spans="1:10" ht="16" x14ac:dyDescent="0.2">
      <c r="A258" s="63"/>
      <c r="B258" s="75" t="s">
        <v>771</v>
      </c>
      <c r="C258" s="66" t="s">
        <v>770</v>
      </c>
      <c r="D258" s="168" t="s">
        <v>411</v>
      </c>
      <c r="E258" s="78">
        <v>10000</v>
      </c>
      <c r="F258" s="109">
        <v>0</v>
      </c>
      <c r="G258" s="479">
        <v>0.53</v>
      </c>
      <c r="H258" s="78">
        <f>F258+G258</f>
        <v>0.53</v>
      </c>
      <c r="I258" s="144">
        <f>SUM(H258:H259)</f>
        <v>4.71</v>
      </c>
      <c r="J258" s="23"/>
    </row>
    <row r="259" spans="1:10" ht="16" x14ac:dyDescent="0.2">
      <c r="A259" s="63"/>
      <c r="B259" s="75" t="s">
        <v>771</v>
      </c>
      <c r="C259" s="66" t="s">
        <v>770</v>
      </c>
      <c r="D259" s="168" t="s">
        <v>413</v>
      </c>
      <c r="E259" s="78">
        <v>100000</v>
      </c>
      <c r="F259" s="109">
        <v>4.18</v>
      </c>
      <c r="G259" s="479"/>
      <c r="H259" s="78">
        <v>4.18</v>
      </c>
      <c r="I259" s="144"/>
      <c r="J259" s="23"/>
    </row>
    <row r="260" spans="1:10" ht="16" x14ac:dyDescent="0.2">
      <c r="A260" s="63"/>
      <c r="B260" s="75"/>
      <c r="C260" s="66"/>
      <c r="D260" s="173"/>
      <c r="E260" s="78"/>
      <c r="F260" s="78"/>
      <c r="G260" s="277"/>
      <c r="H260" s="78"/>
      <c r="I260" s="144"/>
      <c r="J260" s="23"/>
    </row>
    <row r="261" spans="1:10" ht="16" x14ac:dyDescent="0.2">
      <c r="A261" s="63"/>
      <c r="B261" s="75" t="s">
        <v>638</v>
      </c>
      <c r="C261" s="66" t="s">
        <v>636</v>
      </c>
      <c r="D261" s="173" t="s">
        <v>411</v>
      </c>
      <c r="E261" s="78">
        <v>100000</v>
      </c>
      <c r="F261" s="109">
        <v>18.09</v>
      </c>
      <c r="G261" s="479">
        <v>2.0099999999999998</v>
      </c>
      <c r="H261" s="78">
        <f>F261+G261</f>
        <v>20.100000000000001</v>
      </c>
      <c r="I261" s="144">
        <f>SUM(H261:H266)</f>
        <v>34.660000000000004</v>
      </c>
      <c r="J261" s="23"/>
    </row>
    <row r="262" spans="1:10" ht="16" x14ac:dyDescent="0.2">
      <c r="A262" s="63"/>
      <c r="B262" s="75" t="s">
        <v>638</v>
      </c>
      <c r="C262" s="66" t="s">
        <v>636</v>
      </c>
      <c r="D262" s="173" t="s">
        <v>417</v>
      </c>
      <c r="E262" s="78">
        <v>5000</v>
      </c>
      <c r="F262" s="109">
        <v>2.21</v>
      </c>
      <c r="G262" s="479"/>
      <c r="H262" s="78">
        <v>2.21</v>
      </c>
      <c r="I262" s="144"/>
      <c r="J262" s="23"/>
    </row>
    <row r="263" spans="1:10" ht="16" x14ac:dyDescent="0.2">
      <c r="A263" s="63"/>
      <c r="B263" s="75" t="s">
        <v>638</v>
      </c>
      <c r="C263" s="66" t="s">
        <v>636</v>
      </c>
      <c r="D263" s="173" t="s">
        <v>412</v>
      </c>
      <c r="E263" s="78">
        <v>10000</v>
      </c>
      <c r="F263" s="109">
        <v>3.42</v>
      </c>
      <c r="G263" s="479"/>
      <c r="H263" s="78">
        <f>F263</f>
        <v>3.42</v>
      </c>
      <c r="I263" s="144"/>
      <c r="J263" s="23"/>
    </row>
    <row r="264" spans="1:10" ht="16" x14ac:dyDescent="0.2">
      <c r="A264" s="63"/>
      <c r="B264" s="75" t="s">
        <v>638</v>
      </c>
      <c r="C264" s="66" t="s">
        <v>636</v>
      </c>
      <c r="D264" s="173" t="s">
        <v>413</v>
      </c>
      <c r="E264" s="78">
        <v>200000</v>
      </c>
      <c r="F264" s="109">
        <v>8.36</v>
      </c>
      <c r="G264" s="479"/>
      <c r="H264" s="78">
        <f>F264</f>
        <v>8.36</v>
      </c>
      <c r="I264" s="144"/>
      <c r="J264" s="23"/>
    </row>
    <row r="265" spans="1:10" ht="16" x14ac:dyDescent="0.2">
      <c r="A265" s="63"/>
      <c r="B265" s="75" t="s">
        <v>638</v>
      </c>
      <c r="C265" s="66" t="s">
        <v>636</v>
      </c>
      <c r="D265" s="173" t="s">
        <v>418</v>
      </c>
      <c r="E265" s="78">
        <v>5000</v>
      </c>
      <c r="F265" s="109">
        <v>0.22</v>
      </c>
      <c r="G265" s="479"/>
      <c r="H265" s="78">
        <v>0.22</v>
      </c>
      <c r="I265" s="144"/>
      <c r="J265" s="23"/>
    </row>
    <row r="266" spans="1:10" ht="16" x14ac:dyDescent="0.2">
      <c r="A266" s="63"/>
      <c r="B266" s="75" t="s">
        <v>638</v>
      </c>
      <c r="C266" s="66" t="s">
        <v>636</v>
      </c>
      <c r="D266" s="173" t="s">
        <v>414</v>
      </c>
      <c r="E266" s="78">
        <v>10000</v>
      </c>
      <c r="F266" s="109">
        <v>0.35</v>
      </c>
      <c r="G266" s="479"/>
      <c r="H266" s="78">
        <f>F266</f>
        <v>0.35</v>
      </c>
      <c r="I266" s="144"/>
      <c r="J266" s="23"/>
    </row>
    <row r="267" spans="1:10" ht="16" x14ac:dyDescent="0.2">
      <c r="A267" s="63"/>
      <c r="B267" s="75"/>
      <c r="C267" s="66"/>
      <c r="D267" s="66"/>
      <c r="E267" s="78"/>
      <c r="F267" s="78"/>
      <c r="G267" s="277"/>
      <c r="H267" s="78"/>
      <c r="I267" s="144"/>
      <c r="J267" s="23"/>
    </row>
    <row r="268" spans="1:10" ht="16" x14ac:dyDescent="0.2">
      <c r="A268" s="63"/>
      <c r="B268" s="75" t="s">
        <v>583</v>
      </c>
      <c r="C268" s="66" t="s">
        <v>914</v>
      </c>
      <c r="D268" s="173" t="s">
        <v>411</v>
      </c>
      <c r="E268" s="78">
        <v>150000</v>
      </c>
      <c r="F268" s="78">
        <v>17.64</v>
      </c>
      <c r="G268" s="277">
        <v>1.26</v>
      </c>
      <c r="H268" s="78">
        <v>18.899999999999999</v>
      </c>
      <c r="I268" s="144">
        <f>SUM(H268:H273)</f>
        <v>55.39</v>
      </c>
      <c r="J268" s="23"/>
    </row>
    <row r="269" spans="1:10" ht="16" x14ac:dyDescent="0.2">
      <c r="A269" s="63"/>
      <c r="B269" s="75" t="s">
        <v>583</v>
      </c>
      <c r="C269" s="66" t="s">
        <v>914</v>
      </c>
      <c r="D269" s="173" t="s">
        <v>417</v>
      </c>
      <c r="E269" s="78">
        <v>50000</v>
      </c>
      <c r="F269" s="78">
        <v>22.05</v>
      </c>
      <c r="G269" s="277"/>
      <c r="H269" s="78">
        <v>22.05</v>
      </c>
      <c r="I269" s="144"/>
      <c r="J269" s="23"/>
    </row>
    <row r="270" spans="1:10" ht="16" x14ac:dyDescent="0.2">
      <c r="A270" s="63"/>
      <c r="B270" s="75" t="s">
        <v>583</v>
      </c>
      <c r="C270" s="66" t="s">
        <v>914</v>
      </c>
      <c r="D270" s="173" t="s">
        <v>412</v>
      </c>
      <c r="E270" s="78">
        <v>10000</v>
      </c>
      <c r="F270" s="78">
        <v>3.42</v>
      </c>
      <c r="G270" s="277"/>
      <c r="H270" s="78">
        <v>3.42</v>
      </c>
      <c r="I270" s="144"/>
      <c r="J270" s="23"/>
    </row>
    <row r="271" spans="1:10" ht="16" x14ac:dyDescent="0.2">
      <c r="A271" s="63"/>
      <c r="B271" s="75" t="s">
        <v>583</v>
      </c>
      <c r="C271" s="66" t="s">
        <v>914</v>
      </c>
      <c r="D271" s="173" t="s">
        <v>413</v>
      </c>
      <c r="E271" s="78">
        <v>150000</v>
      </c>
      <c r="F271" s="78">
        <v>6.27</v>
      </c>
      <c r="G271" s="277"/>
      <c r="H271" s="78">
        <v>6.27</v>
      </c>
      <c r="I271" s="144"/>
      <c r="J271" s="23"/>
    </row>
    <row r="272" spans="1:10" ht="17" customHeight="1" x14ac:dyDescent="0.2">
      <c r="A272" s="63"/>
      <c r="B272" s="75" t="s">
        <v>583</v>
      </c>
      <c r="C272" s="66" t="s">
        <v>914</v>
      </c>
      <c r="D272" s="173" t="s">
        <v>418</v>
      </c>
      <c r="E272" s="78">
        <v>100000</v>
      </c>
      <c r="F272" s="78">
        <v>4.4000000000000004</v>
      </c>
      <c r="G272" s="277"/>
      <c r="H272" s="78">
        <v>4.4000000000000004</v>
      </c>
      <c r="I272" s="144"/>
      <c r="J272" s="23"/>
    </row>
    <row r="273" spans="1:11" ht="16" x14ac:dyDescent="0.2">
      <c r="A273" s="63"/>
      <c r="B273" s="75" t="s">
        <v>583</v>
      </c>
      <c r="C273" s="66" t="s">
        <v>914</v>
      </c>
      <c r="D273" s="173" t="s">
        <v>414</v>
      </c>
      <c r="E273" s="78">
        <v>10000</v>
      </c>
      <c r="F273" s="78">
        <v>0.35</v>
      </c>
      <c r="G273" s="277"/>
      <c r="H273" s="78">
        <v>0.35</v>
      </c>
      <c r="I273" s="144"/>
      <c r="J273" s="23"/>
    </row>
    <row r="274" spans="1:11" ht="16" x14ac:dyDescent="0.2">
      <c r="A274" s="63"/>
      <c r="B274" s="75"/>
      <c r="C274" s="66"/>
      <c r="D274" s="173"/>
      <c r="E274" s="78"/>
      <c r="F274" s="78"/>
      <c r="G274" s="277"/>
      <c r="H274" s="78"/>
      <c r="I274" s="144"/>
      <c r="J274" s="23"/>
    </row>
    <row r="275" spans="1:11" ht="16" x14ac:dyDescent="0.2">
      <c r="A275" s="63"/>
      <c r="B275" s="75" t="s">
        <v>735</v>
      </c>
      <c r="C275" s="66" t="s">
        <v>736</v>
      </c>
      <c r="D275" s="173" t="s">
        <v>411</v>
      </c>
      <c r="E275" s="78">
        <v>10000</v>
      </c>
      <c r="F275" s="109" t="s">
        <v>492</v>
      </c>
      <c r="G275" s="479">
        <v>0.66</v>
      </c>
      <c r="H275" s="78">
        <f>SUM(F275:G275)</f>
        <v>0.66</v>
      </c>
      <c r="I275" s="144">
        <f>H275</f>
        <v>0.66</v>
      </c>
      <c r="J275" s="23"/>
    </row>
    <row r="276" spans="1:11" ht="16" x14ac:dyDescent="0.2">
      <c r="A276" s="63"/>
      <c r="B276" s="75"/>
      <c r="C276" s="66"/>
      <c r="D276" s="66"/>
      <c r="E276" s="78"/>
      <c r="F276" s="78"/>
      <c r="G276" s="277"/>
      <c r="H276" s="78"/>
      <c r="I276" s="144"/>
      <c r="J276" s="23"/>
    </row>
    <row r="277" spans="1:11" ht="16" x14ac:dyDescent="0.2">
      <c r="A277" s="63"/>
      <c r="B277" s="75" t="s">
        <v>585</v>
      </c>
      <c r="C277" s="66" t="s">
        <v>378</v>
      </c>
      <c r="D277" s="66" t="s">
        <v>411</v>
      </c>
      <c r="E277" s="78">
        <v>10000</v>
      </c>
      <c r="F277" s="109">
        <v>0</v>
      </c>
      <c r="G277" s="479">
        <v>14.08</v>
      </c>
      <c r="H277" s="78">
        <v>14.08</v>
      </c>
      <c r="I277" s="144">
        <f>H277</f>
        <v>14.08</v>
      </c>
      <c r="J277" s="23"/>
    </row>
    <row r="278" spans="1:11" ht="16" x14ac:dyDescent="0.2">
      <c r="A278" s="63"/>
      <c r="B278" s="75"/>
      <c r="C278" s="66"/>
      <c r="D278" s="66"/>
      <c r="E278" s="78"/>
      <c r="F278" s="109"/>
      <c r="G278" s="479"/>
      <c r="H278" s="78"/>
      <c r="I278" s="144"/>
      <c r="J278" s="23"/>
    </row>
    <row r="279" spans="1:11" ht="16" x14ac:dyDescent="0.2">
      <c r="A279" s="63"/>
      <c r="B279" s="75" t="s">
        <v>625</v>
      </c>
      <c r="C279" s="66" t="s">
        <v>202</v>
      </c>
      <c r="D279" s="66" t="s">
        <v>411</v>
      </c>
      <c r="E279" s="78">
        <v>10000</v>
      </c>
      <c r="F279" s="109">
        <v>0</v>
      </c>
      <c r="G279" s="479">
        <v>0.91</v>
      </c>
      <c r="H279" s="78">
        <v>0.91</v>
      </c>
      <c r="I279" s="144">
        <f>SUM(H279:H280)</f>
        <v>1.33</v>
      </c>
      <c r="J279" s="23"/>
    </row>
    <row r="280" spans="1:11" ht="16" x14ac:dyDescent="0.2">
      <c r="A280" s="63"/>
      <c r="B280" s="75" t="s">
        <v>625</v>
      </c>
      <c r="C280" s="66" t="s">
        <v>202</v>
      </c>
      <c r="D280" s="66" t="s">
        <v>413</v>
      </c>
      <c r="E280" s="78">
        <v>10000</v>
      </c>
      <c r="F280" s="109">
        <v>0.42</v>
      </c>
      <c r="G280" s="479">
        <v>0</v>
      </c>
      <c r="H280" s="78">
        <v>0.42</v>
      </c>
      <c r="I280" s="144"/>
      <c r="J280" s="23" t="s">
        <v>1141</v>
      </c>
    </row>
    <row r="281" spans="1:11" ht="16" x14ac:dyDescent="0.2">
      <c r="A281" s="63"/>
      <c r="B281" s="75"/>
      <c r="C281" s="66"/>
      <c r="D281" s="66"/>
      <c r="E281" s="78"/>
      <c r="F281" s="78"/>
      <c r="G281" s="277"/>
      <c r="H281" s="78"/>
      <c r="I281" s="144"/>
      <c r="J281" s="23"/>
    </row>
    <row r="282" spans="1:11" ht="16" x14ac:dyDescent="0.2">
      <c r="A282" s="63"/>
      <c r="B282" s="75" t="s">
        <v>586</v>
      </c>
      <c r="C282" s="85" t="s">
        <v>228</v>
      </c>
      <c r="D282" s="85" t="s">
        <v>411</v>
      </c>
      <c r="E282" s="86">
        <v>10000</v>
      </c>
      <c r="F282" s="251">
        <v>0</v>
      </c>
      <c r="G282" s="479">
        <f>H282-F282</f>
        <v>0.53</v>
      </c>
      <c r="H282" s="86">
        <v>0.53</v>
      </c>
      <c r="I282" s="242">
        <f>SUM(H282:H283)</f>
        <v>0.95</v>
      </c>
      <c r="J282" s="23"/>
    </row>
    <row r="283" spans="1:11" ht="16" x14ac:dyDescent="0.2">
      <c r="A283" s="63"/>
      <c r="B283" s="75" t="s">
        <v>586</v>
      </c>
      <c r="C283" s="85" t="s">
        <v>228</v>
      </c>
      <c r="D283" s="85" t="s">
        <v>413</v>
      </c>
      <c r="E283" s="86">
        <v>10000</v>
      </c>
      <c r="F283" s="251">
        <v>0.42</v>
      </c>
      <c r="G283" s="479"/>
      <c r="H283" s="86">
        <v>0.42</v>
      </c>
      <c r="I283" s="242"/>
      <c r="J283" s="23"/>
    </row>
    <row r="284" spans="1:11" ht="16" x14ac:dyDescent="0.2">
      <c r="A284" s="63"/>
      <c r="B284" s="75"/>
      <c r="C284" s="85"/>
      <c r="D284" s="85"/>
      <c r="E284" s="86"/>
      <c r="F284" s="251"/>
      <c r="G284" s="479"/>
      <c r="H284" s="86"/>
      <c r="I284" s="242"/>
      <c r="J284" s="23"/>
    </row>
    <row r="285" spans="1:11" ht="16" x14ac:dyDescent="0.2">
      <c r="A285" s="63"/>
      <c r="B285" s="75" t="s">
        <v>919</v>
      </c>
      <c r="C285" s="85" t="s">
        <v>920</v>
      </c>
      <c r="D285" s="85" t="s">
        <v>411</v>
      </c>
      <c r="E285" s="86">
        <v>10000</v>
      </c>
      <c r="F285" s="251">
        <v>0</v>
      </c>
      <c r="G285" s="479">
        <v>0.91</v>
      </c>
      <c r="H285" s="86">
        <v>0.91</v>
      </c>
      <c r="I285" s="242">
        <f>SUM(H285:H287)</f>
        <v>5.77</v>
      </c>
      <c r="J285" s="23"/>
      <c r="K285" t="s">
        <v>1165</v>
      </c>
    </row>
    <row r="286" spans="1:11" ht="16" x14ac:dyDescent="0.2">
      <c r="A286" s="63"/>
      <c r="B286" s="75" t="s">
        <v>919</v>
      </c>
      <c r="C286" s="85" t="s">
        <v>920</v>
      </c>
      <c r="D286" s="85" t="s">
        <v>412</v>
      </c>
      <c r="E286" s="86">
        <v>2000</v>
      </c>
      <c r="F286" s="251">
        <v>0.68</v>
      </c>
      <c r="G286" s="479"/>
      <c r="H286" s="86">
        <v>0.68</v>
      </c>
      <c r="I286" s="242"/>
      <c r="J286" s="23" t="s">
        <v>1142</v>
      </c>
    </row>
    <row r="287" spans="1:11" ht="16" x14ac:dyDescent="0.2">
      <c r="A287" s="63"/>
      <c r="B287" s="75" t="s">
        <v>919</v>
      </c>
      <c r="C287" s="85" t="s">
        <v>920</v>
      </c>
      <c r="D287" s="85" t="s">
        <v>413</v>
      </c>
      <c r="E287" s="86">
        <v>100000</v>
      </c>
      <c r="F287" s="251">
        <v>4.18</v>
      </c>
      <c r="G287" s="479"/>
      <c r="H287" s="86">
        <v>4.18</v>
      </c>
      <c r="I287" s="242"/>
      <c r="J287" s="23" t="s">
        <v>1142</v>
      </c>
    </row>
    <row r="288" spans="1:11" ht="16" x14ac:dyDescent="0.2">
      <c r="A288" s="63"/>
      <c r="B288" s="75"/>
      <c r="C288" s="85"/>
      <c r="D288" s="85"/>
      <c r="E288" s="86"/>
      <c r="F288" s="86"/>
      <c r="G288" s="277"/>
      <c r="H288" s="86"/>
      <c r="I288" s="242"/>
      <c r="J288" s="23"/>
    </row>
    <row r="289" spans="1:10" ht="16" x14ac:dyDescent="0.2">
      <c r="A289" s="63"/>
      <c r="B289" s="75" t="s">
        <v>719</v>
      </c>
      <c r="C289" s="85" t="s">
        <v>738</v>
      </c>
      <c r="D289" s="85" t="s">
        <v>411</v>
      </c>
      <c r="E289" s="86">
        <v>250000</v>
      </c>
      <c r="F289" s="251">
        <v>15.84</v>
      </c>
      <c r="G289" s="479">
        <v>3.78</v>
      </c>
      <c r="H289" s="86">
        <v>16.5</v>
      </c>
      <c r="I289" s="242">
        <f>SUM(H289:H290)</f>
        <v>29.880000000000003</v>
      </c>
      <c r="J289" s="23"/>
    </row>
    <row r="290" spans="1:10" ht="16" x14ac:dyDescent="0.2">
      <c r="A290" s="63"/>
      <c r="B290" s="75" t="s">
        <v>719</v>
      </c>
      <c r="C290" s="85" t="s">
        <v>738</v>
      </c>
      <c r="D290" s="85" t="s">
        <v>413</v>
      </c>
      <c r="E290" s="86">
        <v>320000</v>
      </c>
      <c r="F290" s="251">
        <v>13.38</v>
      </c>
      <c r="G290" s="479"/>
      <c r="H290" s="86">
        <f>F290</f>
        <v>13.38</v>
      </c>
      <c r="I290" s="242"/>
      <c r="J290" s="23"/>
    </row>
    <row r="291" spans="1:10" ht="16" x14ac:dyDescent="0.2">
      <c r="A291" s="63"/>
      <c r="B291" s="75"/>
      <c r="C291" s="85"/>
      <c r="D291" s="85"/>
      <c r="E291" s="86"/>
      <c r="F291" s="86"/>
      <c r="G291" s="277"/>
      <c r="H291" s="86"/>
      <c r="I291" s="242"/>
      <c r="J291" s="23"/>
    </row>
    <row r="292" spans="1:10" ht="16" x14ac:dyDescent="0.2">
      <c r="A292" s="63"/>
      <c r="B292" s="75" t="s">
        <v>588</v>
      </c>
      <c r="C292" s="66" t="s">
        <v>84</v>
      </c>
      <c r="D292" s="66" t="s">
        <v>411</v>
      </c>
      <c r="E292" s="78">
        <v>10000</v>
      </c>
      <c r="F292" s="109">
        <v>0</v>
      </c>
      <c r="G292" s="479">
        <f>H292-F292</f>
        <v>0.91</v>
      </c>
      <c r="H292" s="78">
        <v>0.91</v>
      </c>
      <c r="I292" s="144">
        <f>SUM(H292:H295)</f>
        <v>2.08</v>
      </c>
      <c r="J292" s="211"/>
    </row>
    <row r="293" spans="1:10" ht="16" x14ac:dyDescent="0.2">
      <c r="A293" s="63"/>
      <c r="B293" s="75" t="s">
        <v>588</v>
      </c>
      <c r="C293" s="66" t="s">
        <v>84</v>
      </c>
      <c r="D293" s="66" t="s">
        <v>412</v>
      </c>
      <c r="E293" s="78">
        <v>2000</v>
      </c>
      <c r="F293" s="109">
        <v>0.68</v>
      </c>
      <c r="G293" s="479"/>
      <c r="H293" s="78">
        <v>0.68</v>
      </c>
      <c r="I293" s="144"/>
      <c r="J293" s="211"/>
    </row>
    <row r="294" spans="1:10" ht="16" x14ac:dyDescent="0.2">
      <c r="A294" s="63"/>
      <c r="B294" s="75" t="s">
        <v>588</v>
      </c>
      <c r="C294" s="66" t="s">
        <v>84</v>
      </c>
      <c r="D294" s="66" t="s">
        <v>413</v>
      </c>
      <c r="E294" s="78">
        <v>10000</v>
      </c>
      <c r="F294" s="109">
        <v>0.42</v>
      </c>
      <c r="G294" s="479"/>
      <c r="H294" s="78">
        <f>F294</f>
        <v>0.42</v>
      </c>
      <c r="I294" s="144"/>
      <c r="J294" s="23"/>
    </row>
    <row r="295" spans="1:10" ht="16" x14ac:dyDescent="0.2">
      <c r="A295" s="63"/>
      <c r="B295" s="75" t="s">
        <v>588</v>
      </c>
      <c r="C295" s="66" t="s">
        <v>84</v>
      </c>
      <c r="D295" s="66" t="s">
        <v>414</v>
      </c>
      <c r="E295" s="78">
        <v>2000</v>
      </c>
      <c r="F295" s="109">
        <v>7.0000000000000007E-2</v>
      </c>
      <c r="G295" s="479">
        <v>0</v>
      </c>
      <c r="H295" s="78">
        <v>7.0000000000000007E-2</v>
      </c>
      <c r="I295" s="144"/>
      <c r="J295" s="23"/>
    </row>
    <row r="296" spans="1:10" ht="16" x14ac:dyDescent="0.2">
      <c r="A296" s="63"/>
      <c r="B296" s="75"/>
      <c r="C296" s="66"/>
      <c r="D296" s="66"/>
      <c r="E296" s="78"/>
      <c r="F296" s="78"/>
      <c r="G296" s="277"/>
      <c r="H296" s="78"/>
      <c r="I296" s="144"/>
      <c r="J296" s="23"/>
    </row>
    <row r="297" spans="1:10" ht="16" x14ac:dyDescent="0.2">
      <c r="A297" s="63"/>
      <c r="B297" s="75" t="s">
        <v>589</v>
      </c>
      <c r="C297" s="66" t="s">
        <v>60</v>
      </c>
      <c r="D297" s="66" t="s">
        <v>411</v>
      </c>
      <c r="E297" s="78">
        <v>10000</v>
      </c>
      <c r="F297" s="109">
        <v>0</v>
      </c>
      <c r="G297" s="479">
        <f>H297-F297</f>
        <v>8.02</v>
      </c>
      <c r="H297" s="78">
        <v>8.02</v>
      </c>
      <c r="I297" s="144">
        <f>H297</f>
        <v>8.02</v>
      </c>
      <c r="J297" s="211"/>
    </row>
    <row r="298" spans="1:10" ht="16" x14ac:dyDescent="0.2">
      <c r="A298" s="63"/>
      <c r="B298" s="75"/>
      <c r="C298" s="66"/>
      <c r="D298" s="66"/>
      <c r="E298" s="78"/>
      <c r="F298" s="78"/>
      <c r="G298" s="277"/>
      <c r="H298" s="78"/>
      <c r="I298" s="144"/>
      <c r="J298" s="211"/>
    </row>
    <row r="299" spans="1:10" ht="16" x14ac:dyDescent="0.2">
      <c r="A299" s="63"/>
      <c r="B299" s="75" t="s">
        <v>923</v>
      </c>
      <c r="C299" s="66" t="s">
        <v>924</v>
      </c>
      <c r="D299" s="66" t="s">
        <v>411</v>
      </c>
      <c r="E299" s="78">
        <v>10000</v>
      </c>
      <c r="F299" s="109">
        <v>0</v>
      </c>
      <c r="G299" s="479">
        <v>2.0099999999999998</v>
      </c>
      <c r="H299" s="78">
        <v>2.0099999999999998</v>
      </c>
      <c r="I299" s="144">
        <f>SUM(H299:H300)</f>
        <v>10.37</v>
      </c>
      <c r="J299" s="211"/>
    </row>
    <row r="300" spans="1:10" ht="16" x14ac:dyDescent="0.2">
      <c r="A300" s="63"/>
      <c r="B300" s="75" t="s">
        <v>923</v>
      </c>
      <c r="C300" s="66" t="s">
        <v>924</v>
      </c>
      <c r="D300" s="66" t="s">
        <v>413</v>
      </c>
      <c r="E300" s="78">
        <v>200000</v>
      </c>
      <c r="F300" s="109">
        <v>8.36</v>
      </c>
      <c r="G300" s="479"/>
      <c r="H300" s="78">
        <v>8.36</v>
      </c>
      <c r="I300" s="144"/>
      <c r="J300" s="211"/>
    </row>
    <row r="301" spans="1:10" ht="16" x14ac:dyDescent="0.2">
      <c r="A301" s="63"/>
      <c r="B301" s="75"/>
      <c r="C301" s="66"/>
      <c r="D301" s="66"/>
      <c r="E301" s="78"/>
      <c r="F301" s="78"/>
      <c r="G301" s="277"/>
      <c r="H301" s="78"/>
      <c r="I301" s="144"/>
      <c r="J301" s="23"/>
    </row>
    <row r="302" spans="1:10" ht="16" x14ac:dyDescent="0.2">
      <c r="A302" s="63"/>
      <c r="B302" s="75" t="s">
        <v>786</v>
      </c>
      <c r="C302" s="66" t="s">
        <v>787</v>
      </c>
      <c r="D302" s="66" t="s">
        <v>411</v>
      </c>
      <c r="E302" s="78">
        <v>10000</v>
      </c>
      <c r="F302" s="109">
        <v>0</v>
      </c>
      <c r="G302" s="479">
        <v>0.66</v>
      </c>
      <c r="H302" s="78">
        <f>SUM(F302:G302)</f>
        <v>0.66</v>
      </c>
      <c r="I302" s="144">
        <f>SUM(H302:H302)</f>
        <v>0.66</v>
      </c>
      <c r="J302" s="23"/>
    </row>
    <row r="303" spans="1:10" ht="16" x14ac:dyDescent="0.2">
      <c r="A303" s="63"/>
      <c r="B303" s="75"/>
      <c r="C303" s="66"/>
      <c r="D303" s="66"/>
      <c r="E303" s="78"/>
      <c r="F303" s="78"/>
      <c r="G303" s="277"/>
      <c r="H303" s="78"/>
      <c r="I303" s="144"/>
      <c r="J303" s="23"/>
    </row>
    <row r="304" spans="1:10" ht="16" x14ac:dyDescent="0.2">
      <c r="A304" s="63"/>
      <c r="B304" s="290">
        <v>2235</v>
      </c>
      <c r="C304" s="66" t="s">
        <v>527</v>
      </c>
      <c r="D304" s="66" t="s">
        <v>411</v>
      </c>
      <c r="E304" s="78">
        <v>10000</v>
      </c>
      <c r="F304" s="109">
        <v>0</v>
      </c>
      <c r="G304" s="479">
        <f>H304-F304</f>
        <v>2.0099999999999998</v>
      </c>
      <c r="H304" s="78">
        <v>2.0099999999999998</v>
      </c>
      <c r="I304" s="144">
        <f>SUM(H304:H309)</f>
        <v>4.8199999999999994</v>
      </c>
      <c r="J304" s="23"/>
    </row>
    <row r="305" spans="1:10" ht="16" x14ac:dyDescent="0.2">
      <c r="A305" s="63"/>
      <c r="B305" s="290" t="s">
        <v>535</v>
      </c>
      <c r="C305" s="66" t="s">
        <v>527</v>
      </c>
      <c r="D305" s="66" t="s">
        <v>417</v>
      </c>
      <c r="E305" s="78">
        <v>5000</v>
      </c>
      <c r="F305" s="109">
        <v>1.42</v>
      </c>
      <c r="G305" s="479"/>
      <c r="H305" s="78">
        <f>F305</f>
        <v>1.42</v>
      </c>
      <c r="I305" s="144"/>
      <c r="J305" s="23"/>
    </row>
    <row r="306" spans="1:10" ht="16" x14ac:dyDescent="0.2">
      <c r="A306" s="63"/>
      <c r="B306" s="290" t="s">
        <v>535</v>
      </c>
      <c r="C306" s="66" t="s">
        <v>527</v>
      </c>
      <c r="D306" s="66" t="s">
        <v>412</v>
      </c>
      <c r="E306" s="78">
        <v>2000</v>
      </c>
      <c r="F306" s="109">
        <v>0.68</v>
      </c>
      <c r="G306" s="479"/>
      <c r="H306" s="78">
        <f>F306</f>
        <v>0.68</v>
      </c>
      <c r="I306" s="144"/>
      <c r="J306" s="23"/>
    </row>
    <row r="307" spans="1:10" ht="16" x14ac:dyDescent="0.2">
      <c r="A307" s="63"/>
      <c r="B307" s="290" t="s">
        <v>535</v>
      </c>
      <c r="C307" s="66" t="s">
        <v>527</v>
      </c>
      <c r="D307" s="66" t="s">
        <v>413</v>
      </c>
      <c r="E307" s="78">
        <v>10000</v>
      </c>
      <c r="F307" s="109">
        <v>0.42</v>
      </c>
      <c r="G307" s="479"/>
      <c r="H307" s="78">
        <f>F307</f>
        <v>0.42</v>
      </c>
      <c r="I307" s="144"/>
      <c r="J307" s="23"/>
    </row>
    <row r="308" spans="1:10" ht="16" x14ac:dyDescent="0.2">
      <c r="A308" s="63"/>
      <c r="B308" s="290" t="s">
        <v>535</v>
      </c>
      <c r="C308" s="66" t="s">
        <v>527</v>
      </c>
      <c r="D308" s="66" t="s">
        <v>418</v>
      </c>
      <c r="E308" s="78">
        <v>5000</v>
      </c>
      <c r="F308" s="109">
        <v>0.22</v>
      </c>
      <c r="G308" s="479"/>
      <c r="H308" s="78">
        <f>F308</f>
        <v>0.22</v>
      </c>
      <c r="I308" s="144"/>
      <c r="J308" s="23"/>
    </row>
    <row r="309" spans="1:10" ht="16" x14ac:dyDescent="0.2">
      <c r="A309" s="63"/>
      <c r="B309" s="290" t="s">
        <v>535</v>
      </c>
      <c r="C309" s="66" t="s">
        <v>527</v>
      </c>
      <c r="D309" s="66" t="s">
        <v>414</v>
      </c>
      <c r="E309" s="78">
        <v>2000</v>
      </c>
      <c r="F309" s="109">
        <v>7.0000000000000007E-2</v>
      </c>
      <c r="G309" s="479"/>
      <c r="H309" s="78">
        <f>F309</f>
        <v>7.0000000000000007E-2</v>
      </c>
      <c r="I309" s="144"/>
      <c r="J309" s="23"/>
    </row>
    <row r="310" spans="1:10" ht="16" x14ac:dyDescent="0.2">
      <c r="A310" s="63"/>
      <c r="B310" s="23"/>
      <c r="C310" s="66"/>
      <c r="D310" s="66"/>
      <c r="E310" s="78"/>
      <c r="F310" s="78"/>
      <c r="G310" s="277"/>
      <c r="H310" s="78"/>
      <c r="I310" s="144"/>
      <c r="J310" s="23"/>
    </row>
    <row r="311" spans="1:10" ht="16" x14ac:dyDescent="0.2">
      <c r="A311" s="63"/>
      <c r="B311" s="275">
        <v>2245</v>
      </c>
      <c r="C311" s="66" t="s">
        <v>639</v>
      </c>
      <c r="D311" s="66" t="s">
        <v>411</v>
      </c>
      <c r="E311" s="78">
        <v>10000</v>
      </c>
      <c r="F311" s="109">
        <v>0</v>
      </c>
      <c r="G311" s="479">
        <v>5.0199999999999996</v>
      </c>
      <c r="H311" s="78">
        <f>F311+G311</f>
        <v>5.0199999999999996</v>
      </c>
      <c r="I311" s="144">
        <f>SUM(H311:H312)</f>
        <v>5.4399999999999995</v>
      </c>
      <c r="J311" s="23"/>
    </row>
    <row r="312" spans="1:10" ht="16" x14ac:dyDescent="0.2">
      <c r="A312" s="63"/>
      <c r="B312" s="275">
        <v>2245</v>
      </c>
      <c r="C312" s="66" t="s">
        <v>639</v>
      </c>
      <c r="D312" s="66" t="s">
        <v>413</v>
      </c>
      <c r="E312" s="78">
        <v>10000</v>
      </c>
      <c r="F312" s="109">
        <v>0.42</v>
      </c>
      <c r="G312" s="479"/>
      <c r="H312" s="78">
        <f>F312</f>
        <v>0.42</v>
      </c>
      <c r="I312" s="144"/>
      <c r="J312" s="23"/>
    </row>
    <row r="313" spans="1:10" ht="16" x14ac:dyDescent="0.2">
      <c r="A313" s="63"/>
      <c r="B313" s="275"/>
      <c r="C313" s="66"/>
      <c r="D313" s="66"/>
      <c r="E313" s="78"/>
      <c r="F313" s="78"/>
      <c r="G313" s="277"/>
      <c r="H313" s="78"/>
      <c r="I313" s="144"/>
      <c r="J313" s="23"/>
    </row>
    <row r="314" spans="1:10" ht="16" x14ac:dyDescent="0.2">
      <c r="A314" s="63"/>
      <c r="B314" s="275">
        <v>2281</v>
      </c>
      <c r="C314" s="66" t="s">
        <v>773</v>
      </c>
      <c r="D314" s="66" t="s">
        <v>411</v>
      </c>
      <c r="E314" s="78">
        <v>40000</v>
      </c>
      <c r="F314" s="109">
        <v>24.06</v>
      </c>
      <c r="G314" s="479">
        <f>H314-F314</f>
        <v>8.02</v>
      </c>
      <c r="H314" s="78">
        <v>32.08</v>
      </c>
      <c r="I314" s="144">
        <f>SUM(H314:H318)</f>
        <v>47.93</v>
      </c>
      <c r="J314" s="23"/>
    </row>
    <row r="315" spans="1:10" ht="16" x14ac:dyDescent="0.2">
      <c r="A315" s="63"/>
      <c r="B315" s="275">
        <v>2281</v>
      </c>
      <c r="C315" s="66" t="s">
        <v>773</v>
      </c>
      <c r="D315" s="66" t="s">
        <v>417</v>
      </c>
      <c r="E315" s="78">
        <v>10000</v>
      </c>
      <c r="F315" s="109">
        <v>11.57</v>
      </c>
      <c r="G315" s="479"/>
      <c r="H315" s="78">
        <f>F315</f>
        <v>11.57</v>
      </c>
      <c r="I315" s="144"/>
      <c r="J315" s="23"/>
    </row>
    <row r="316" spans="1:10" ht="16" x14ac:dyDescent="0.2">
      <c r="A316" s="63"/>
      <c r="B316" s="275">
        <v>2281</v>
      </c>
      <c r="C316" s="66" t="s">
        <v>773</v>
      </c>
      <c r="D316" s="66" t="s">
        <v>412</v>
      </c>
      <c r="E316" s="78">
        <v>10000</v>
      </c>
      <c r="F316" s="109">
        <v>3.42</v>
      </c>
      <c r="G316" s="479"/>
      <c r="H316" s="78">
        <f>F316</f>
        <v>3.42</v>
      </c>
      <c r="I316" s="144"/>
      <c r="J316" s="23"/>
    </row>
    <row r="317" spans="1:10" ht="16" x14ac:dyDescent="0.2">
      <c r="A317" s="63"/>
      <c r="B317" s="275">
        <v>2281</v>
      </c>
      <c r="C317" s="66" t="s">
        <v>773</v>
      </c>
      <c r="D317" s="66" t="s">
        <v>413</v>
      </c>
      <c r="E317" s="78">
        <v>10000</v>
      </c>
      <c r="F317" s="109">
        <v>0.42</v>
      </c>
      <c r="G317" s="479"/>
      <c r="H317" s="78">
        <f>F317</f>
        <v>0.42</v>
      </c>
      <c r="I317" s="144"/>
      <c r="J317" s="23"/>
    </row>
    <row r="318" spans="1:10" ht="16" x14ac:dyDescent="0.2">
      <c r="A318" s="63"/>
      <c r="B318" s="275">
        <v>2281</v>
      </c>
      <c r="C318" s="66" t="s">
        <v>773</v>
      </c>
      <c r="D318" s="66" t="s">
        <v>418</v>
      </c>
      <c r="E318" s="78">
        <v>10000</v>
      </c>
      <c r="F318" s="109">
        <v>0.44</v>
      </c>
      <c r="G318" s="479">
        <v>0</v>
      </c>
      <c r="H318" s="78">
        <v>0.44</v>
      </c>
      <c r="I318" s="144"/>
      <c r="J318" s="23"/>
    </row>
    <row r="319" spans="1:10" ht="16" x14ac:dyDescent="0.2">
      <c r="A319" s="63"/>
      <c r="B319" s="75"/>
      <c r="C319" s="66"/>
      <c r="D319" s="66"/>
      <c r="E319" s="78"/>
      <c r="F319" s="78"/>
      <c r="G319" s="277"/>
      <c r="H319" s="78"/>
      <c r="I319" s="144"/>
      <c r="J319" s="23"/>
    </row>
    <row r="320" spans="1:10" ht="16" x14ac:dyDescent="0.2">
      <c r="A320" s="63"/>
      <c r="B320" s="75" t="s">
        <v>591</v>
      </c>
      <c r="C320" s="66" t="s">
        <v>367</v>
      </c>
      <c r="D320" s="66" t="s">
        <v>411</v>
      </c>
      <c r="E320" s="78">
        <v>10000</v>
      </c>
      <c r="F320" s="109">
        <v>0</v>
      </c>
      <c r="G320" s="479">
        <f>H320-F320</f>
        <v>5.0199999999999996</v>
      </c>
      <c r="H320" s="78">
        <v>5.0199999999999996</v>
      </c>
      <c r="I320" s="144">
        <f>SUM(H320:H323)</f>
        <v>10.879999999999999</v>
      </c>
      <c r="J320" s="23"/>
    </row>
    <row r="321" spans="1:10" ht="16" x14ac:dyDescent="0.2">
      <c r="A321" s="63"/>
      <c r="B321" s="75" t="s">
        <v>591</v>
      </c>
      <c r="C321" s="66" t="s">
        <v>367</v>
      </c>
      <c r="D321" s="66" t="s">
        <v>412</v>
      </c>
      <c r="E321" s="78">
        <v>10000</v>
      </c>
      <c r="F321" s="109">
        <v>3.42</v>
      </c>
      <c r="G321" s="479"/>
      <c r="H321" s="78">
        <f>F321</f>
        <v>3.42</v>
      </c>
      <c r="I321" s="144"/>
      <c r="J321" s="23"/>
    </row>
    <row r="322" spans="1:10" ht="16" x14ac:dyDescent="0.2">
      <c r="A322" s="63"/>
      <c r="B322" s="75" t="s">
        <v>591</v>
      </c>
      <c r="C322" s="66" t="s">
        <v>367</v>
      </c>
      <c r="D322" s="66" t="s">
        <v>413</v>
      </c>
      <c r="E322" s="78">
        <v>50000</v>
      </c>
      <c r="F322" s="109">
        <v>2.09</v>
      </c>
      <c r="G322" s="479"/>
      <c r="H322" s="78">
        <f>F322</f>
        <v>2.09</v>
      </c>
      <c r="I322" s="144"/>
      <c r="J322" s="23"/>
    </row>
    <row r="323" spans="1:10" ht="16" x14ac:dyDescent="0.2">
      <c r="A323" s="63"/>
      <c r="B323" s="75" t="s">
        <v>591</v>
      </c>
      <c r="C323" s="66" t="s">
        <v>367</v>
      </c>
      <c r="D323" s="66" t="s">
        <v>414</v>
      </c>
      <c r="E323" s="78">
        <v>10000</v>
      </c>
      <c r="F323" s="109">
        <v>0.35</v>
      </c>
      <c r="G323" s="479"/>
      <c r="H323" s="78">
        <f>F323</f>
        <v>0.35</v>
      </c>
      <c r="I323" s="144"/>
      <c r="J323" s="23"/>
    </row>
    <row r="324" spans="1:10" ht="16" x14ac:dyDescent="0.2">
      <c r="A324" s="63"/>
      <c r="B324" s="75"/>
      <c r="C324" s="70"/>
      <c r="D324" s="173"/>
      <c r="E324" s="130"/>
      <c r="F324" s="130"/>
      <c r="G324" s="493"/>
      <c r="H324" s="130"/>
      <c r="I324" s="192"/>
      <c r="J324" s="23"/>
    </row>
    <row r="325" spans="1:10" ht="16" x14ac:dyDescent="0.2">
      <c r="A325" s="63"/>
      <c r="B325" s="75" t="s">
        <v>593</v>
      </c>
      <c r="C325" s="70" t="s">
        <v>374</v>
      </c>
      <c r="D325" s="70" t="s">
        <v>411</v>
      </c>
      <c r="E325" s="130">
        <v>10000</v>
      </c>
      <c r="F325" s="111">
        <v>0</v>
      </c>
      <c r="G325" s="479">
        <f>H325-F325</f>
        <v>5.0199999999999996</v>
      </c>
      <c r="H325" s="130">
        <v>5.0199999999999996</v>
      </c>
      <c r="I325" s="192">
        <f>H325</f>
        <v>5.0199999999999996</v>
      </c>
      <c r="J325" s="23"/>
    </row>
    <row r="326" spans="1:10" ht="16" x14ac:dyDescent="0.2">
      <c r="A326" s="63"/>
      <c r="B326" s="75"/>
      <c r="C326" s="70"/>
      <c r="D326" s="70"/>
      <c r="E326" s="130"/>
      <c r="F326" s="111"/>
      <c r="G326" s="479"/>
      <c r="H326" s="130"/>
      <c r="I326" s="192"/>
      <c r="J326" s="23"/>
    </row>
    <row r="327" spans="1:10" ht="16" x14ac:dyDescent="0.2">
      <c r="A327" s="63"/>
      <c r="B327" s="75" t="s">
        <v>1171</v>
      </c>
      <c r="C327" s="70" t="s">
        <v>1172</v>
      </c>
      <c r="D327" s="70" t="s">
        <v>411</v>
      </c>
      <c r="E327" s="130"/>
      <c r="F327" s="111"/>
      <c r="G327" s="479"/>
      <c r="H327" s="130"/>
      <c r="I327" s="192"/>
      <c r="J327" s="23" t="s">
        <v>960</v>
      </c>
    </row>
    <row r="328" spans="1:10" ht="16" x14ac:dyDescent="0.2">
      <c r="A328" s="63"/>
      <c r="B328" s="75" t="s">
        <v>1171</v>
      </c>
      <c r="C328" s="70" t="s">
        <v>1172</v>
      </c>
      <c r="D328" s="70" t="s">
        <v>413</v>
      </c>
      <c r="E328" s="130"/>
      <c r="F328" s="111"/>
      <c r="G328" s="479"/>
      <c r="H328" s="130"/>
      <c r="I328" s="192"/>
      <c r="J328" s="23"/>
    </row>
    <row r="329" spans="1:10" ht="16" x14ac:dyDescent="0.2">
      <c r="A329" s="63"/>
      <c r="B329" s="75"/>
      <c r="C329" s="70"/>
      <c r="D329" s="70"/>
      <c r="E329" s="130"/>
      <c r="F329" s="111"/>
      <c r="G329" s="479"/>
      <c r="H329" s="130"/>
      <c r="I329" s="192"/>
      <c r="J329" s="23"/>
    </row>
    <row r="330" spans="1:10" ht="16" x14ac:dyDescent="0.2">
      <c r="A330" s="63"/>
      <c r="B330" s="75" t="s">
        <v>721</v>
      </c>
      <c r="C330" s="70" t="s">
        <v>722</v>
      </c>
      <c r="D330" s="70" t="s">
        <v>411</v>
      </c>
      <c r="E330" s="130">
        <v>10000</v>
      </c>
      <c r="F330" s="130">
        <v>0</v>
      </c>
      <c r="G330" s="277">
        <v>2.0099999999999998</v>
      </c>
      <c r="H330" s="130">
        <v>2.0099999999999998</v>
      </c>
      <c r="I330" s="192">
        <f>SUM(H330:H332)</f>
        <v>2.65</v>
      </c>
      <c r="J330" s="23"/>
    </row>
    <row r="331" spans="1:10" ht="16" x14ac:dyDescent="0.2">
      <c r="A331" s="63"/>
      <c r="B331" s="75" t="s">
        <v>721</v>
      </c>
      <c r="C331" s="70" t="s">
        <v>722</v>
      </c>
      <c r="D331" s="70" t="s">
        <v>413</v>
      </c>
      <c r="E331" s="130">
        <v>10000</v>
      </c>
      <c r="F331" s="130">
        <v>0.42</v>
      </c>
      <c r="G331" s="277">
        <v>0</v>
      </c>
      <c r="H331" s="130">
        <v>0.42</v>
      </c>
      <c r="I331" s="192"/>
      <c r="J331" s="23"/>
    </row>
    <row r="332" spans="1:10" ht="16" x14ac:dyDescent="0.2">
      <c r="A332" s="63"/>
      <c r="B332" s="75" t="s">
        <v>721</v>
      </c>
      <c r="C332" s="70" t="s">
        <v>722</v>
      </c>
      <c r="D332" s="70" t="s">
        <v>418</v>
      </c>
      <c r="E332" s="130">
        <v>5000</v>
      </c>
      <c r="F332" s="130">
        <v>0.22</v>
      </c>
      <c r="G332" s="277">
        <v>0</v>
      </c>
      <c r="H332" s="130">
        <v>0.22</v>
      </c>
      <c r="I332" s="192"/>
      <c r="J332" s="23"/>
    </row>
    <row r="333" spans="1:10" ht="16" x14ac:dyDescent="0.2">
      <c r="A333" s="63"/>
      <c r="B333" s="75"/>
      <c r="C333" s="70"/>
      <c r="D333" s="70"/>
      <c r="E333" s="130"/>
      <c r="F333" s="130"/>
      <c r="G333" s="277"/>
      <c r="H333" s="130"/>
      <c r="I333" s="192"/>
      <c r="J333" s="23"/>
    </row>
    <row r="334" spans="1:10" ht="16" x14ac:dyDescent="0.2">
      <c r="A334" s="63"/>
      <c r="B334" s="75" t="s">
        <v>759</v>
      </c>
      <c r="C334" s="70" t="s">
        <v>753</v>
      </c>
      <c r="D334" s="70" t="s">
        <v>411</v>
      </c>
      <c r="E334" s="130">
        <v>200000</v>
      </c>
      <c r="F334" s="111"/>
      <c r="G334" s="479">
        <v>0.53</v>
      </c>
      <c r="H334" s="130">
        <f>SUM(F334:G334)</f>
        <v>0.53</v>
      </c>
      <c r="I334" s="192">
        <f>SUM(H334:H335)</f>
        <v>0.95</v>
      </c>
      <c r="J334" s="23"/>
    </row>
    <row r="335" spans="1:10" ht="16" x14ac:dyDescent="0.2">
      <c r="A335" s="63"/>
      <c r="B335" s="75" t="s">
        <v>759</v>
      </c>
      <c r="C335" s="70" t="s">
        <v>753</v>
      </c>
      <c r="D335" s="70" t="s">
        <v>413</v>
      </c>
      <c r="E335" s="130">
        <v>200000</v>
      </c>
      <c r="F335" s="111">
        <v>0.42</v>
      </c>
      <c r="G335" s="479"/>
      <c r="H335" s="130">
        <v>0.42</v>
      </c>
      <c r="I335" s="192"/>
      <c r="J335" s="23"/>
    </row>
    <row r="336" spans="1:10" ht="16" x14ac:dyDescent="0.2">
      <c r="A336" s="63"/>
      <c r="B336" s="75"/>
      <c r="C336" s="70"/>
      <c r="D336" s="70"/>
      <c r="E336" s="130"/>
      <c r="F336" s="130"/>
      <c r="G336" s="277"/>
      <c r="H336" s="130"/>
      <c r="I336" s="192"/>
      <c r="J336" s="23"/>
    </row>
    <row r="337" spans="1:10" ht="16" x14ac:dyDescent="0.2">
      <c r="A337" s="63"/>
      <c r="B337" s="75" t="s">
        <v>642</v>
      </c>
      <c r="C337" s="70" t="s">
        <v>641</v>
      </c>
      <c r="D337" s="70" t="s">
        <v>411</v>
      </c>
      <c r="E337" s="130">
        <v>200000</v>
      </c>
      <c r="F337" s="111">
        <v>12.54</v>
      </c>
      <c r="G337" s="479">
        <v>0.66</v>
      </c>
      <c r="H337" s="130">
        <f>SUM(F337:G337)</f>
        <v>13.2</v>
      </c>
      <c r="I337" s="192">
        <f>SUM(H337:H338)</f>
        <v>21.56</v>
      </c>
      <c r="J337" s="23"/>
    </row>
    <row r="338" spans="1:10" ht="16" x14ac:dyDescent="0.2">
      <c r="A338" s="63"/>
      <c r="B338" s="75" t="s">
        <v>642</v>
      </c>
      <c r="C338" s="70" t="s">
        <v>641</v>
      </c>
      <c r="D338" s="70" t="s">
        <v>413</v>
      </c>
      <c r="E338" s="130">
        <v>200000</v>
      </c>
      <c r="F338" s="111">
        <v>8.36</v>
      </c>
      <c r="G338" s="479"/>
      <c r="H338" s="130">
        <f>F338</f>
        <v>8.36</v>
      </c>
      <c r="I338" s="192"/>
      <c r="J338" s="23"/>
    </row>
    <row r="339" spans="1:10" ht="16" x14ac:dyDescent="0.2">
      <c r="A339" s="63"/>
      <c r="B339" s="75"/>
      <c r="C339" s="70"/>
      <c r="D339" s="70"/>
      <c r="E339" s="130"/>
      <c r="F339" s="130"/>
      <c r="G339" s="493"/>
      <c r="H339" s="130"/>
      <c r="I339" s="192"/>
      <c r="J339" s="23"/>
    </row>
    <row r="340" spans="1:10" ht="16" x14ac:dyDescent="0.2">
      <c r="A340" s="63"/>
      <c r="B340" s="75" t="s">
        <v>594</v>
      </c>
      <c r="C340" s="66" t="s">
        <v>72</v>
      </c>
      <c r="D340" s="66" t="s">
        <v>411</v>
      </c>
      <c r="E340" s="78">
        <v>10000</v>
      </c>
      <c r="F340" s="109">
        <v>0</v>
      </c>
      <c r="G340" s="479">
        <f>H340-F340</f>
        <v>8.02</v>
      </c>
      <c r="H340" s="78">
        <v>8.02</v>
      </c>
      <c r="I340" s="144">
        <f>H340</f>
        <v>8.02</v>
      </c>
      <c r="J340" s="23"/>
    </row>
    <row r="341" spans="1:10" ht="16" x14ac:dyDescent="0.2">
      <c r="A341" s="63"/>
      <c r="B341" s="75"/>
      <c r="C341" s="66"/>
      <c r="D341" s="66"/>
      <c r="E341" s="78"/>
      <c r="F341" s="78"/>
      <c r="G341" s="277"/>
      <c r="H341" s="78"/>
      <c r="I341" s="144"/>
      <c r="J341" s="23"/>
    </row>
    <row r="342" spans="1:10" ht="16" x14ac:dyDescent="0.2">
      <c r="A342" s="63"/>
      <c r="B342" s="75" t="s">
        <v>595</v>
      </c>
      <c r="C342" s="66" t="s">
        <v>118</v>
      </c>
      <c r="D342" s="66" t="s">
        <v>411</v>
      </c>
      <c r="E342" s="79">
        <v>10000</v>
      </c>
      <c r="F342" s="109">
        <v>0</v>
      </c>
      <c r="G342" s="479">
        <v>14.08</v>
      </c>
      <c r="H342" s="79">
        <v>14.08</v>
      </c>
      <c r="I342" s="144">
        <f>SUM(H342:H343)</f>
        <v>18.259999999999998</v>
      </c>
      <c r="J342" s="23"/>
    </row>
    <row r="343" spans="1:10" ht="16" x14ac:dyDescent="0.2">
      <c r="A343" s="63"/>
      <c r="B343" s="75" t="s">
        <v>595</v>
      </c>
      <c r="C343" s="66" t="s">
        <v>118</v>
      </c>
      <c r="D343" s="66" t="s">
        <v>413</v>
      </c>
      <c r="E343" s="79">
        <v>100000</v>
      </c>
      <c r="F343" s="109">
        <v>4.18</v>
      </c>
      <c r="G343" s="479"/>
      <c r="H343" s="79">
        <f>F343</f>
        <v>4.18</v>
      </c>
      <c r="I343" s="144"/>
      <c r="J343" s="23"/>
    </row>
    <row r="344" spans="1:10" ht="16" x14ac:dyDescent="0.2">
      <c r="A344" s="63"/>
      <c r="B344" s="75"/>
      <c r="C344" s="66"/>
      <c r="D344" s="66"/>
      <c r="E344" s="79"/>
      <c r="F344" s="78"/>
      <c r="G344" s="277"/>
      <c r="H344" s="79"/>
      <c r="I344" s="144"/>
      <c r="J344" s="23"/>
    </row>
    <row r="345" spans="1:10" ht="16" x14ac:dyDescent="0.2">
      <c r="A345" s="63"/>
      <c r="B345" s="75" t="s">
        <v>1075</v>
      </c>
      <c r="C345" s="66" t="s">
        <v>1076</v>
      </c>
      <c r="D345" s="66" t="s">
        <v>411</v>
      </c>
      <c r="E345" s="79">
        <v>10000</v>
      </c>
      <c r="F345" s="78">
        <v>0</v>
      </c>
      <c r="G345" s="277">
        <v>0.46</v>
      </c>
      <c r="H345" s="79">
        <v>0.46</v>
      </c>
      <c r="I345" s="144">
        <v>0.46</v>
      </c>
      <c r="J345" s="23"/>
    </row>
    <row r="346" spans="1:10" ht="16" x14ac:dyDescent="0.2">
      <c r="A346" s="63"/>
      <c r="B346" s="75"/>
      <c r="C346" s="66"/>
      <c r="D346" s="66"/>
      <c r="E346" s="79"/>
      <c r="F346" s="78"/>
      <c r="G346" s="277"/>
      <c r="H346" s="79"/>
      <c r="I346" s="144"/>
      <c r="J346" s="23"/>
    </row>
    <row r="347" spans="1:10" ht="16" x14ac:dyDescent="0.2">
      <c r="A347" s="63"/>
      <c r="B347" s="75" t="s">
        <v>596</v>
      </c>
      <c r="C347" s="66" t="s">
        <v>62</v>
      </c>
      <c r="D347" s="66" t="s">
        <v>411</v>
      </c>
      <c r="E347" s="78">
        <v>200000</v>
      </c>
      <c r="F347" s="109">
        <f>H347-G347</f>
        <v>58.52</v>
      </c>
      <c r="G347" s="479">
        <v>3.08</v>
      </c>
      <c r="H347" s="78">
        <v>61.6</v>
      </c>
      <c r="I347" s="144">
        <f>SUM(H347:H350)</f>
        <v>73.72999999999999</v>
      </c>
      <c r="J347" s="23"/>
    </row>
    <row r="348" spans="1:10" ht="16" x14ac:dyDescent="0.2">
      <c r="A348" s="63"/>
      <c r="B348" s="75" t="s">
        <v>596</v>
      </c>
      <c r="C348" s="66" t="s">
        <v>62</v>
      </c>
      <c r="D348" s="66" t="s">
        <v>412</v>
      </c>
      <c r="E348" s="79">
        <v>10000</v>
      </c>
      <c r="F348" s="109">
        <v>3.42</v>
      </c>
      <c r="G348" s="479"/>
      <c r="H348" s="79">
        <f>F348</f>
        <v>3.42</v>
      </c>
      <c r="I348" s="144"/>
      <c r="J348" s="23"/>
    </row>
    <row r="349" spans="1:10" ht="16" x14ac:dyDescent="0.2">
      <c r="A349" s="63"/>
      <c r="B349" s="75" t="s">
        <v>596</v>
      </c>
      <c r="C349" s="66" t="s">
        <v>62</v>
      </c>
      <c r="D349" s="66" t="s">
        <v>413</v>
      </c>
      <c r="E349" s="78">
        <v>200000</v>
      </c>
      <c r="F349" s="109">
        <v>8.36</v>
      </c>
      <c r="G349" s="479"/>
      <c r="H349" s="79">
        <f>F349</f>
        <v>8.36</v>
      </c>
      <c r="I349" s="144"/>
      <c r="J349" s="23"/>
    </row>
    <row r="350" spans="1:10" ht="16" x14ac:dyDescent="0.2">
      <c r="A350" s="63"/>
      <c r="B350" s="75" t="s">
        <v>596</v>
      </c>
      <c r="C350" s="66" t="s">
        <v>62</v>
      </c>
      <c r="D350" s="66" t="s">
        <v>414</v>
      </c>
      <c r="E350" s="79">
        <v>10000</v>
      </c>
      <c r="F350" s="109">
        <v>0.35</v>
      </c>
      <c r="G350" s="479"/>
      <c r="H350" s="79">
        <f>F350</f>
        <v>0.35</v>
      </c>
      <c r="I350" s="144"/>
      <c r="J350" s="23"/>
    </row>
    <row r="351" spans="1:10" ht="16" x14ac:dyDescent="0.2">
      <c r="A351" s="63"/>
      <c r="B351" s="75"/>
      <c r="C351" s="66"/>
      <c r="D351" s="66"/>
      <c r="E351" s="79"/>
      <c r="F351" s="78"/>
      <c r="G351" s="277"/>
      <c r="H351" s="79"/>
      <c r="I351" s="144"/>
      <c r="J351" s="23"/>
    </row>
    <row r="352" spans="1:10" ht="16" x14ac:dyDescent="0.2">
      <c r="A352" s="63"/>
      <c r="B352" s="75" t="s">
        <v>597</v>
      </c>
      <c r="C352" s="66" t="s">
        <v>38</v>
      </c>
      <c r="D352" s="66" t="s">
        <v>411</v>
      </c>
      <c r="E352" s="78">
        <v>20000</v>
      </c>
      <c r="F352" s="109">
        <f>H352-G352</f>
        <v>5.0199999999999996</v>
      </c>
      <c r="G352" s="479">
        <v>5.0199999999999996</v>
      </c>
      <c r="H352" s="78">
        <v>10.039999999999999</v>
      </c>
      <c r="I352" s="144">
        <f>SUM(H352:H355)</f>
        <v>14.649999999999999</v>
      </c>
      <c r="J352" s="211"/>
    </row>
    <row r="353" spans="1:10" ht="16" x14ac:dyDescent="0.2">
      <c r="A353" s="63"/>
      <c r="B353" s="75" t="s">
        <v>597</v>
      </c>
      <c r="C353" s="66" t="s">
        <v>38</v>
      </c>
      <c r="D353" s="66" t="s">
        <v>412</v>
      </c>
      <c r="E353" s="78">
        <v>10000</v>
      </c>
      <c r="F353" s="109">
        <v>3.42</v>
      </c>
      <c r="G353" s="479"/>
      <c r="H353" s="78">
        <f>F353</f>
        <v>3.42</v>
      </c>
      <c r="I353" s="144"/>
      <c r="J353" s="23"/>
    </row>
    <row r="354" spans="1:10" ht="16" x14ac:dyDescent="0.2">
      <c r="A354" s="63"/>
      <c r="B354" s="75" t="s">
        <v>597</v>
      </c>
      <c r="C354" s="66" t="s">
        <v>38</v>
      </c>
      <c r="D354" s="66" t="s">
        <v>413</v>
      </c>
      <c r="E354" s="78">
        <v>20000</v>
      </c>
      <c r="F354" s="109">
        <v>0.84</v>
      </c>
      <c r="G354" s="479"/>
      <c r="H354" s="78">
        <f>F354</f>
        <v>0.84</v>
      </c>
      <c r="I354" s="144"/>
      <c r="J354" s="23"/>
    </row>
    <row r="355" spans="1:10" ht="16" x14ac:dyDescent="0.2">
      <c r="A355" s="63"/>
      <c r="B355" s="75" t="s">
        <v>597</v>
      </c>
      <c r="C355" s="66" t="s">
        <v>38</v>
      </c>
      <c r="D355" s="66" t="s">
        <v>414</v>
      </c>
      <c r="E355" s="78">
        <v>10000</v>
      </c>
      <c r="F355" s="109">
        <v>0.35</v>
      </c>
      <c r="G355" s="479"/>
      <c r="H355" s="78">
        <f>F355</f>
        <v>0.35</v>
      </c>
      <c r="I355" s="144"/>
      <c r="J355" s="23"/>
    </row>
    <row r="356" spans="1:10" ht="16" x14ac:dyDescent="0.2">
      <c r="A356" s="63"/>
      <c r="B356" s="75"/>
      <c r="C356" s="66"/>
      <c r="D356" s="66"/>
      <c r="E356" s="78"/>
      <c r="F356" s="78"/>
      <c r="G356" s="277"/>
      <c r="H356" s="78"/>
      <c r="I356" s="144"/>
      <c r="J356" s="23"/>
    </row>
    <row r="357" spans="1:10" ht="16" x14ac:dyDescent="0.2">
      <c r="A357" s="63"/>
      <c r="B357" s="75" t="s">
        <v>598</v>
      </c>
      <c r="C357" s="66" t="s">
        <v>134</v>
      </c>
      <c r="D357" s="66" t="s">
        <v>411</v>
      </c>
      <c r="E357" s="78">
        <v>10000</v>
      </c>
      <c r="F357" s="78">
        <v>0</v>
      </c>
      <c r="G357" s="277">
        <v>0.91</v>
      </c>
      <c r="H357" s="78">
        <v>0.91</v>
      </c>
      <c r="I357" s="144">
        <f>SUM(H357:H359)</f>
        <v>4.07</v>
      </c>
      <c r="J357" s="23"/>
    </row>
    <row r="358" spans="1:10" ht="16" x14ac:dyDescent="0.2">
      <c r="A358" s="63"/>
      <c r="B358" s="75" t="s">
        <v>598</v>
      </c>
      <c r="C358" s="66" t="s">
        <v>134</v>
      </c>
      <c r="D358" s="66" t="s">
        <v>412</v>
      </c>
      <c r="E358" s="78">
        <v>8000</v>
      </c>
      <c r="F358" s="78">
        <v>2.74</v>
      </c>
      <c r="G358" s="277"/>
      <c r="H358" s="78">
        <v>2.74</v>
      </c>
      <c r="I358" s="144"/>
      <c r="J358" s="23"/>
    </row>
    <row r="359" spans="1:10" ht="16" x14ac:dyDescent="0.2">
      <c r="A359" s="63"/>
      <c r="B359" s="75" t="s">
        <v>598</v>
      </c>
      <c r="C359" s="66" t="s">
        <v>134</v>
      </c>
      <c r="D359" s="66" t="s">
        <v>413</v>
      </c>
      <c r="E359" s="78">
        <v>10000</v>
      </c>
      <c r="F359" s="78">
        <v>0.42</v>
      </c>
      <c r="G359" s="277">
        <v>0</v>
      </c>
      <c r="H359" s="78">
        <v>0.42</v>
      </c>
      <c r="I359" s="144"/>
      <c r="J359" s="23"/>
    </row>
    <row r="360" spans="1:10" ht="16" x14ac:dyDescent="0.2">
      <c r="A360" s="63"/>
      <c r="B360" s="75"/>
      <c r="C360" s="66"/>
      <c r="D360" s="66"/>
      <c r="E360" s="78"/>
      <c r="F360" s="78"/>
      <c r="G360" s="277"/>
      <c r="H360" s="78"/>
      <c r="I360" s="144"/>
      <c r="J360" s="23"/>
    </row>
    <row r="361" spans="1:10" ht="16" x14ac:dyDescent="0.2">
      <c r="A361" s="63"/>
      <c r="B361" s="75" t="s">
        <v>727</v>
      </c>
      <c r="C361" s="66" t="s">
        <v>744</v>
      </c>
      <c r="D361" s="66" t="s">
        <v>411</v>
      </c>
      <c r="E361" s="78">
        <v>10000</v>
      </c>
      <c r="F361" s="109"/>
      <c r="G361" s="479">
        <v>1.26</v>
      </c>
      <c r="H361" s="78">
        <v>1.26</v>
      </c>
      <c r="I361" s="144">
        <f>SUM(H361:H363)</f>
        <v>6.77</v>
      </c>
      <c r="J361" s="23"/>
    </row>
    <row r="362" spans="1:10" ht="16" x14ac:dyDescent="0.2">
      <c r="A362" s="63"/>
      <c r="B362" s="75" t="s">
        <v>727</v>
      </c>
      <c r="C362" s="66" t="s">
        <v>744</v>
      </c>
      <c r="D362" s="66" t="s">
        <v>412</v>
      </c>
      <c r="E362" s="78">
        <v>10000</v>
      </c>
      <c r="F362" s="109">
        <v>3.42</v>
      </c>
      <c r="G362" s="479"/>
      <c r="H362" s="78">
        <v>3.42</v>
      </c>
      <c r="I362" s="144"/>
      <c r="J362" s="23"/>
    </row>
    <row r="363" spans="1:10" ht="16" x14ac:dyDescent="0.2">
      <c r="A363" s="63"/>
      <c r="B363" s="75" t="s">
        <v>727</v>
      </c>
      <c r="C363" s="66" t="s">
        <v>744</v>
      </c>
      <c r="D363" s="66" t="s">
        <v>413</v>
      </c>
      <c r="E363" s="78">
        <v>50000</v>
      </c>
      <c r="F363" s="109">
        <v>2.09</v>
      </c>
      <c r="G363" s="479"/>
      <c r="H363" s="78">
        <v>2.09</v>
      </c>
      <c r="I363" s="144"/>
      <c r="J363" s="23"/>
    </row>
    <row r="364" spans="1:10" ht="16" x14ac:dyDescent="0.2">
      <c r="A364" s="63"/>
      <c r="B364" s="75"/>
      <c r="C364" s="66"/>
      <c r="D364" s="66"/>
      <c r="E364" s="78"/>
      <c r="F364" s="78"/>
      <c r="G364" s="277"/>
      <c r="H364" s="78"/>
      <c r="I364" s="144"/>
      <c r="J364" s="23"/>
    </row>
    <row r="365" spans="1:10" ht="16" x14ac:dyDescent="0.2">
      <c r="A365" s="63"/>
      <c r="B365" s="75" t="s">
        <v>1113</v>
      </c>
      <c r="C365" s="66" t="s">
        <v>1114</v>
      </c>
      <c r="D365" s="66" t="s">
        <v>411</v>
      </c>
      <c r="E365" s="78">
        <v>10000</v>
      </c>
      <c r="F365" s="78">
        <v>0</v>
      </c>
      <c r="G365" s="277">
        <v>14.08</v>
      </c>
      <c r="H365" s="78">
        <v>14.08</v>
      </c>
      <c r="I365" s="144">
        <f>SUM(H365:H366)</f>
        <v>22.439999999999998</v>
      </c>
      <c r="J365" s="23"/>
    </row>
    <row r="366" spans="1:10" ht="16" x14ac:dyDescent="0.2">
      <c r="A366" s="63"/>
      <c r="B366" s="75" t="s">
        <v>1113</v>
      </c>
      <c r="C366" s="66" t="s">
        <v>1114</v>
      </c>
      <c r="D366" s="66" t="s">
        <v>413</v>
      </c>
      <c r="E366" s="78">
        <v>200000</v>
      </c>
      <c r="F366" s="78">
        <v>8.36</v>
      </c>
      <c r="G366" s="277">
        <v>0</v>
      </c>
      <c r="H366" s="78">
        <v>8.36</v>
      </c>
      <c r="I366" s="144"/>
      <c r="J366" s="23"/>
    </row>
    <row r="367" spans="1:10" ht="16" x14ac:dyDescent="0.2">
      <c r="A367" s="63"/>
      <c r="B367" s="75"/>
      <c r="C367" s="66"/>
      <c r="D367" s="66"/>
      <c r="E367" s="78"/>
      <c r="F367" s="78"/>
      <c r="G367" s="277"/>
      <c r="H367" s="78"/>
      <c r="I367" s="144"/>
      <c r="J367" s="23"/>
    </row>
    <row r="368" spans="1:10" ht="16" x14ac:dyDescent="0.2">
      <c r="A368" s="63"/>
      <c r="B368" s="75" t="s">
        <v>599</v>
      </c>
      <c r="C368" s="66" t="s">
        <v>186</v>
      </c>
      <c r="D368" s="66" t="s">
        <v>411</v>
      </c>
      <c r="E368" s="78">
        <v>250000</v>
      </c>
      <c r="F368" s="109">
        <f>H368-G368</f>
        <v>73.92</v>
      </c>
      <c r="G368" s="479">
        <v>3.08</v>
      </c>
      <c r="H368" s="78">
        <v>77</v>
      </c>
      <c r="I368" s="144">
        <f>SUM(H368:H371)</f>
        <v>128.92000000000002</v>
      </c>
      <c r="J368" s="23"/>
    </row>
    <row r="369" spans="1:19" ht="16" x14ac:dyDescent="0.2">
      <c r="A369" s="63"/>
      <c r="B369" s="75" t="s">
        <v>599</v>
      </c>
      <c r="C369" s="66" t="s">
        <v>186</v>
      </c>
      <c r="D369" s="66" t="s">
        <v>417</v>
      </c>
      <c r="E369" s="78">
        <v>45000</v>
      </c>
      <c r="F369" s="109">
        <v>30.47</v>
      </c>
      <c r="G369" s="479"/>
      <c r="H369" s="78">
        <v>30.47</v>
      </c>
      <c r="I369" s="144"/>
      <c r="J369" s="23"/>
    </row>
    <row r="370" spans="1:19" ht="16" x14ac:dyDescent="0.2">
      <c r="A370" s="63"/>
      <c r="B370" s="75" t="s">
        <v>599</v>
      </c>
      <c r="C370" s="66" t="s">
        <v>186</v>
      </c>
      <c r="D370" s="66" t="s">
        <v>413</v>
      </c>
      <c r="E370" s="78">
        <v>250000</v>
      </c>
      <c r="F370" s="109">
        <v>10.45</v>
      </c>
      <c r="G370" s="479"/>
      <c r="H370" s="78">
        <f>F370</f>
        <v>10.45</v>
      </c>
      <c r="I370" s="144"/>
      <c r="J370" s="23"/>
    </row>
    <row r="371" spans="1:19" ht="16" x14ac:dyDescent="0.2">
      <c r="A371" s="63"/>
      <c r="B371" s="75" t="s">
        <v>599</v>
      </c>
      <c r="C371" s="66" t="s">
        <v>186</v>
      </c>
      <c r="D371" s="66" t="s">
        <v>418</v>
      </c>
      <c r="E371" s="78">
        <v>250000</v>
      </c>
      <c r="F371" s="109">
        <v>11</v>
      </c>
      <c r="G371" s="479"/>
      <c r="H371" s="78">
        <f>F371</f>
        <v>11</v>
      </c>
      <c r="I371" s="144"/>
      <c r="J371" s="23"/>
    </row>
    <row r="372" spans="1:19" ht="16" x14ac:dyDescent="0.2">
      <c r="A372" s="63"/>
      <c r="B372" s="75"/>
      <c r="C372" s="66"/>
      <c r="D372" s="66"/>
      <c r="E372" s="78"/>
      <c r="F372" s="109"/>
      <c r="G372" s="479"/>
      <c r="H372" s="78"/>
      <c r="I372" s="144"/>
      <c r="J372" s="23"/>
    </row>
    <row r="373" spans="1:19" ht="16" x14ac:dyDescent="0.2">
      <c r="A373" s="63"/>
      <c r="B373" s="75" t="s">
        <v>602</v>
      </c>
      <c r="C373" s="66" t="s">
        <v>135</v>
      </c>
      <c r="D373" s="66" t="s">
        <v>411</v>
      </c>
      <c r="E373" s="78">
        <v>10000</v>
      </c>
      <c r="F373" s="109">
        <v>0</v>
      </c>
      <c r="G373" s="479">
        <f>H373-F373</f>
        <v>8.02</v>
      </c>
      <c r="H373" s="78">
        <v>8.02</v>
      </c>
      <c r="I373" s="144">
        <f>SUM(H373:H377)</f>
        <v>20.37</v>
      </c>
      <c r="J373" s="23"/>
    </row>
    <row r="374" spans="1:19" ht="16" x14ac:dyDescent="0.2">
      <c r="A374" s="101"/>
      <c r="B374" s="75" t="s">
        <v>602</v>
      </c>
      <c r="C374" s="66" t="s">
        <v>135</v>
      </c>
      <c r="D374" s="173" t="s">
        <v>412</v>
      </c>
      <c r="E374" s="78">
        <v>10000</v>
      </c>
      <c r="F374" s="109">
        <v>3.42</v>
      </c>
      <c r="G374" s="479"/>
      <c r="H374" s="78">
        <f>F374</f>
        <v>3.42</v>
      </c>
      <c r="I374" s="144"/>
      <c r="J374" s="23"/>
    </row>
    <row r="375" spans="1:19" ht="16" x14ac:dyDescent="0.2">
      <c r="A375" s="63"/>
      <c r="B375" s="75" t="s">
        <v>602</v>
      </c>
      <c r="C375" s="66" t="s">
        <v>135</v>
      </c>
      <c r="D375" s="173" t="s">
        <v>413</v>
      </c>
      <c r="E375" s="78">
        <v>100000</v>
      </c>
      <c r="F375" s="109">
        <v>4.18</v>
      </c>
      <c r="G375" s="479"/>
      <c r="H375" s="79">
        <f>F375</f>
        <v>4.18</v>
      </c>
      <c r="I375" s="144"/>
      <c r="J375" s="23"/>
    </row>
    <row r="376" spans="1:19" ht="16" x14ac:dyDescent="0.2">
      <c r="A376" s="63"/>
      <c r="B376" s="75" t="s">
        <v>602</v>
      </c>
      <c r="C376" s="66" t="s">
        <v>135</v>
      </c>
      <c r="D376" s="173" t="s">
        <v>418</v>
      </c>
      <c r="E376" s="78">
        <v>100000</v>
      </c>
      <c r="F376" s="109">
        <v>4.4000000000000004</v>
      </c>
      <c r="G376" s="479"/>
      <c r="H376" s="79">
        <f>F376</f>
        <v>4.4000000000000004</v>
      </c>
      <c r="I376" s="144"/>
      <c r="J376" s="23"/>
    </row>
    <row r="377" spans="1:19" ht="16" x14ac:dyDescent="0.2">
      <c r="A377" s="63"/>
      <c r="B377" s="75" t="s">
        <v>602</v>
      </c>
      <c r="C377" s="66" t="s">
        <v>135</v>
      </c>
      <c r="D377" s="173" t="s">
        <v>414</v>
      </c>
      <c r="E377" s="78">
        <v>10000</v>
      </c>
      <c r="F377" s="109">
        <v>0.35</v>
      </c>
      <c r="G377" s="479"/>
      <c r="H377" s="79">
        <f>F377</f>
        <v>0.35</v>
      </c>
      <c r="I377" s="144"/>
      <c r="J377" s="23"/>
    </row>
    <row r="378" spans="1:19" ht="16" x14ac:dyDescent="0.2">
      <c r="A378" s="63"/>
      <c r="B378" s="75"/>
      <c r="C378" s="66"/>
      <c r="D378" s="173"/>
      <c r="E378" s="78"/>
      <c r="F378" s="109"/>
      <c r="G378" s="479"/>
      <c r="H378" s="79"/>
      <c r="I378" s="144"/>
      <c r="J378" s="23"/>
    </row>
    <row r="379" spans="1:19" ht="16" x14ac:dyDescent="0.2">
      <c r="A379" s="63"/>
      <c r="B379" s="75" t="s">
        <v>1084</v>
      </c>
      <c r="C379" s="66" t="s">
        <v>1085</v>
      </c>
      <c r="D379" s="173" t="s">
        <v>411</v>
      </c>
      <c r="E379" s="78">
        <v>10000</v>
      </c>
      <c r="F379" s="109">
        <v>0</v>
      </c>
      <c r="G379" s="479">
        <v>0.91</v>
      </c>
      <c r="H379" s="79">
        <v>0.91</v>
      </c>
      <c r="I379" s="144">
        <f>SUM(H379:H382)</f>
        <v>2.08</v>
      </c>
      <c r="J379" s="23"/>
    </row>
    <row r="380" spans="1:19" ht="16" x14ac:dyDescent="0.2">
      <c r="A380" s="63"/>
      <c r="B380" s="75" t="s">
        <v>1084</v>
      </c>
      <c r="C380" s="66" t="s">
        <v>1085</v>
      </c>
      <c r="D380" s="173" t="s">
        <v>412</v>
      </c>
      <c r="E380" s="78">
        <v>2000</v>
      </c>
      <c r="F380" s="109">
        <v>0.68</v>
      </c>
      <c r="G380" s="479"/>
      <c r="H380" s="79">
        <v>0.68</v>
      </c>
      <c r="I380" s="144"/>
      <c r="J380" s="23"/>
    </row>
    <row r="381" spans="1:19" ht="16" x14ac:dyDescent="0.2">
      <c r="A381" s="63"/>
      <c r="B381" s="75" t="s">
        <v>1084</v>
      </c>
      <c r="C381" s="66" t="s">
        <v>1085</v>
      </c>
      <c r="D381" s="173" t="s">
        <v>413</v>
      </c>
      <c r="E381" s="78">
        <v>10000</v>
      </c>
      <c r="F381" s="109">
        <v>0.42</v>
      </c>
      <c r="G381" s="479"/>
      <c r="H381" s="79">
        <v>0.42</v>
      </c>
      <c r="I381" s="144"/>
      <c r="J381" s="23"/>
    </row>
    <row r="382" spans="1:19" ht="16" x14ac:dyDescent="0.2">
      <c r="A382" s="63"/>
      <c r="B382" s="75" t="s">
        <v>1084</v>
      </c>
      <c r="C382" s="66" t="s">
        <v>1085</v>
      </c>
      <c r="D382" s="173" t="s">
        <v>414</v>
      </c>
      <c r="E382" s="78">
        <v>2000</v>
      </c>
      <c r="F382" s="109">
        <v>7.0000000000000007E-2</v>
      </c>
      <c r="G382" s="479"/>
      <c r="H382" s="79">
        <v>7.0000000000000007E-2</v>
      </c>
      <c r="I382" s="144"/>
      <c r="J382" s="23"/>
    </row>
    <row r="383" spans="1:19" ht="16" x14ac:dyDescent="0.2">
      <c r="A383" s="63"/>
      <c r="B383" s="75"/>
      <c r="C383" s="66"/>
      <c r="D383" s="66"/>
      <c r="E383" s="78"/>
      <c r="F383" s="78"/>
      <c r="G383" s="277"/>
      <c r="H383" s="79"/>
      <c r="I383" s="144"/>
      <c r="J383" s="23"/>
    </row>
    <row r="384" spans="1:19" s="226" customFormat="1" ht="16" x14ac:dyDescent="0.2">
      <c r="A384" s="63"/>
      <c r="B384" s="75" t="s">
        <v>603</v>
      </c>
      <c r="C384" s="66" t="s">
        <v>42</v>
      </c>
      <c r="D384" s="66" t="s">
        <v>411</v>
      </c>
      <c r="E384" s="78">
        <v>250000</v>
      </c>
      <c r="F384" s="109">
        <v>48.24</v>
      </c>
      <c r="G384" s="479">
        <v>2.0099999999999998</v>
      </c>
      <c r="H384" s="79">
        <f>SUM(F384:G384)</f>
        <v>50.25</v>
      </c>
      <c r="I384" s="144">
        <f>SUM(H384:H389)</f>
        <v>109.32</v>
      </c>
      <c r="J384" s="23"/>
      <c r="K384"/>
      <c r="L384"/>
      <c r="M384"/>
      <c r="N384"/>
      <c r="O384"/>
      <c r="P384"/>
      <c r="Q384"/>
      <c r="R384"/>
      <c r="S384"/>
    </row>
    <row r="385" spans="1:29" ht="16" x14ac:dyDescent="0.2">
      <c r="A385" s="63"/>
      <c r="B385" s="75" t="s">
        <v>603</v>
      </c>
      <c r="C385" s="66" t="s">
        <v>42</v>
      </c>
      <c r="D385" s="173" t="s">
        <v>417</v>
      </c>
      <c r="E385" s="78">
        <v>50000</v>
      </c>
      <c r="F385" s="109">
        <v>33.85</v>
      </c>
      <c r="G385" s="479"/>
      <c r="H385" s="79">
        <f>F385</f>
        <v>33.85</v>
      </c>
      <c r="I385" s="144"/>
      <c r="J385" s="23"/>
    </row>
    <row r="386" spans="1:29" ht="16" x14ac:dyDescent="0.2">
      <c r="A386" s="63"/>
      <c r="B386" s="75" t="s">
        <v>603</v>
      </c>
      <c r="C386" s="66" t="s">
        <v>42</v>
      </c>
      <c r="D386" s="173" t="s">
        <v>412</v>
      </c>
      <c r="E386" s="78">
        <v>10000</v>
      </c>
      <c r="F386" s="109">
        <v>3.42</v>
      </c>
      <c r="G386" s="479"/>
      <c r="H386" s="79">
        <f>F386</f>
        <v>3.42</v>
      </c>
      <c r="I386" s="144"/>
      <c r="J386" s="23"/>
    </row>
    <row r="387" spans="1:29" ht="16" x14ac:dyDescent="0.2">
      <c r="A387" s="63"/>
      <c r="B387" s="75" t="s">
        <v>603</v>
      </c>
      <c r="C387" s="66" t="s">
        <v>42</v>
      </c>
      <c r="D387" s="173" t="s">
        <v>413</v>
      </c>
      <c r="E387" s="78">
        <v>250000</v>
      </c>
      <c r="F387" s="109">
        <v>10.45</v>
      </c>
      <c r="G387" s="479"/>
      <c r="H387" s="79">
        <f>F387</f>
        <v>10.45</v>
      </c>
      <c r="I387" s="144"/>
      <c r="J387" s="23"/>
    </row>
    <row r="388" spans="1:29" ht="16" x14ac:dyDescent="0.2">
      <c r="A388" s="63"/>
      <c r="B388" s="75" t="s">
        <v>603</v>
      </c>
      <c r="C388" s="66" t="s">
        <v>42</v>
      </c>
      <c r="D388" s="173" t="s">
        <v>418</v>
      </c>
      <c r="E388" s="78">
        <v>250000</v>
      </c>
      <c r="F388" s="109">
        <v>11</v>
      </c>
      <c r="G388" s="479"/>
      <c r="H388" s="79">
        <f>F388</f>
        <v>11</v>
      </c>
      <c r="I388" s="144"/>
      <c r="J388" s="23"/>
    </row>
    <row r="389" spans="1:29" ht="16" x14ac:dyDescent="0.2">
      <c r="A389" s="63"/>
      <c r="B389" s="75" t="s">
        <v>603</v>
      </c>
      <c r="C389" s="66" t="s">
        <v>42</v>
      </c>
      <c r="D389" s="173" t="s">
        <v>414</v>
      </c>
      <c r="E389" s="78">
        <v>10000</v>
      </c>
      <c r="F389" s="109">
        <v>0.35</v>
      </c>
      <c r="G389" s="479"/>
      <c r="H389" s="79">
        <f>F389</f>
        <v>0.35</v>
      </c>
      <c r="I389" s="144"/>
      <c r="J389" s="23"/>
    </row>
    <row r="390" spans="1:29" ht="16" x14ac:dyDescent="0.2">
      <c r="A390" s="63"/>
      <c r="B390" s="75"/>
      <c r="C390" s="66"/>
      <c r="D390" s="66"/>
      <c r="E390" s="79"/>
      <c r="F390" s="78"/>
      <c r="G390" s="277"/>
      <c r="H390" s="79"/>
      <c r="I390" s="144"/>
      <c r="J390" s="23"/>
    </row>
    <row r="391" spans="1:29" ht="16" x14ac:dyDescent="0.2">
      <c r="A391" s="63"/>
      <c r="B391" s="75" t="s">
        <v>604</v>
      </c>
      <c r="C391" s="66" t="s">
        <v>43</v>
      </c>
      <c r="D391" s="66" t="s">
        <v>411</v>
      </c>
      <c r="E391" s="78">
        <v>180000</v>
      </c>
      <c r="F391" s="109">
        <f>H391-G391</f>
        <v>239.35999999999999</v>
      </c>
      <c r="G391" s="479">
        <v>14.08</v>
      </c>
      <c r="H391" s="78">
        <v>253.44</v>
      </c>
      <c r="I391" s="144">
        <f>SUM(H391:H394)</f>
        <v>278.79000000000002</v>
      </c>
      <c r="J391" s="23"/>
    </row>
    <row r="392" spans="1:29" ht="16" x14ac:dyDescent="0.2">
      <c r="A392" s="63"/>
      <c r="B392" s="304" t="s">
        <v>604</v>
      </c>
      <c r="C392" s="66" t="s">
        <v>43</v>
      </c>
      <c r="D392" s="66" t="s">
        <v>417</v>
      </c>
      <c r="E392" s="78">
        <v>5000</v>
      </c>
      <c r="F392" s="109">
        <v>17.61</v>
      </c>
      <c r="G392" s="479"/>
      <c r="H392" s="78">
        <f>F392</f>
        <v>17.61</v>
      </c>
      <c r="I392" s="144"/>
      <c r="J392" s="23"/>
    </row>
    <row r="393" spans="1:29" ht="16" x14ac:dyDescent="0.2">
      <c r="A393" s="63"/>
      <c r="B393" s="75" t="s">
        <v>604</v>
      </c>
      <c r="C393" s="66" t="s">
        <v>43</v>
      </c>
      <c r="D393" s="66" t="s">
        <v>413</v>
      </c>
      <c r="E393" s="78">
        <v>180000</v>
      </c>
      <c r="F393" s="109">
        <v>7.52</v>
      </c>
      <c r="G393" s="479"/>
      <c r="H393" s="78">
        <f>F393</f>
        <v>7.52</v>
      </c>
      <c r="I393" s="144"/>
      <c r="J393" s="23"/>
    </row>
    <row r="394" spans="1:29" ht="16" x14ac:dyDescent="0.2">
      <c r="A394" s="63"/>
      <c r="B394" s="304" t="s">
        <v>604</v>
      </c>
      <c r="C394" s="66" t="s">
        <v>43</v>
      </c>
      <c r="D394" s="66" t="s">
        <v>418</v>
      </c>
      <c r="E394" s="78">
        <v>5000</v>
      </c>
      <c r="F394" s="109">
        <v>0.22</v>
      </c>
      <c r="G394" s="479"/>
      <c r="H394" s="78">
        <f>F394</f>
        <v>0.22</v>
      </c>
      <c r="I394" s="144"/>
      <c r="J394" s="23"/>
    </row>
    <row r="395" spans="1:29" ht="16" x14ac:dyDescent="0.2">
      <c r="A395" s="63"/>
      <c r="B395" s="75"/>
      <c r="C395" s="66"/>
      <c r="D395" s="66"/>
      <c r="E395" s="79"/>
      <c r="F395" s="78"/>
      <c r="G395" s="277"/>
      <c r="H395" s="78"/>
      <c r="I395" s="144"/>
      <c r="J395" s="23"/>
    </row>
    <row r="396" spans="1:29" ht="16" x14ac:dyDescent="0.2">
      <c r="A396" s="63"/>
      <c r="B396" s="75" t="s">
        <v>605</v>
      </c>
      <c r="C396" s="66" t="s">
        <v>340</v>
      </c>
      <c r="D396" s="66" t="s">
        <v>411</v>
      </c>
      <c r="E396" s="78">
        <v>20000</v>
      </c>
      <c r="F396" s="109">
        <v>2.0099999999999998</v>
      </c>
      <c r="G396" s="479">
        <v>2.0099999999999998</v>
      </c>
      <c r="H396" s="78">
        <v>4.0199999999999996</v>
      </c>
      <c r="I396" s="144">
        <f>SUM(H396:H397)</f>
        <v>4.4399999999999995</v>
      </c>
      <c r="J396" s="23"/>
    </row>
    <row r="397" spans="1:29" s="305" customFormat="1" ht="16" x14ac:dyDescent="0.2">
      <c r="A397" s="63"/>
      <c r="B397" s="75" t="s">
        <v>605</v>
      </c>
      <c r="C397" s="66" t="s">
        <v>340</v>
      </c>
      <c r="D397" s="66" t="s">
        <v>413</v>
      </c>
      <c r="E397" s="78">
        <v>10000</v>
      </c>
      <c r="F397" s="109">
        <v>0.42</v>
      </c>
      <c r="G397" s="479"/>
      <c r="H397" s="78">
        <f>F397</f>
        <v>0.42</v>
      </c>
      <c r="I397" s="144"/>
      <c r="J397" s="23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1:29" ht="16" x14ac:dyDescent="0.2">
      <c r="A398" s="63"/>
      <c r="B398" s="75"/>
      <c r="C398" s="66"/>
      <c r="D398" s="66"/>
      <c r="E398" s="78"/>
      <c r="F398" s="78"/>
      <c r="G398" s="277"/>
      <c r="H398" s="78"/>
      <c r="I398" s="144"/>
      <c r="J398" s="23"/>
    </row>
    <row r="399" spans="1:29" s="305" customFormat="1" ht="16" x14ac:dyDescent="0.2">
      <c r="A399" s="63"/>
      <c r="B399" s="75" t="s">
        <v>606</v>
      </c>
      <c r="C399" s="66" t="s">
        <v>44</v>
      </c>
      <c r="D399" s="66" t="s">
        <v>411</v>
      </c>
      <c r="E399" s="78">
        <v>10000</v>
      </c>
      <c r="F399" s="109">
        <v>0</v>
      </c>
      <c r="G399" s="479">
        <v>14.08</v>
      </c>
      <c r="H399" s="78">
        <v>14.08</v>
      </c>
      <c r="I399" s="144">
        <f>SUM(H399:H400)</f>
        <v>14.5</v>
      </c>
      <c r="J399" s="23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1:29" ht="16" x14ac:dyDescent="0.2">
      <c r="A400" s="63"/>
      <c r="B400" s="75" t="s">
        <v>606</v>
      </c>
      <c r="C400" s="66" t="s">
        <v>44</v>
      </c>
      <c r="D400" s="66" t="s">
        <v>413</v>
      </c>
      <c r="E400" s="79">
        <v>10000</v>
      </c>
      <c r="F400" s="109">
        <v>0.42</v>
      </c>
      <c r="G400" s="479"/>
      <c r="H400" s="79">
        <f>F400</f>
        <v>0.42</v>
      </c>
      <c r="I400" s="144"/>
      <c r="J400" s="23"/>
    </row>
    <row r="401" spans="1:10" ht="16" x14ac:dyDescent="0.2">
      <c r="A401" s="63"/>
      <c r="B401" s="75"/>
      <c r="C401" s="66"/>
      <c r="D401" s="66"/>
      <c r="E401" s="79"/>
      <c r="F401" s="78"/>
      <c r="G401" s="277"/>
      <c r="H401" s="79"/>
      <c r="I401" s="144"/>
      <c r="J401" s="23"/>
    </row>
    <row r="402" spans="1:10" ht="16" x14ac:dyDescent="0.2">
      <c r="A402" s="63"/>
      <c r="B402" s="75" t="s">
        <v>607</v>
      </c>
      <c r="C402" s="66" t="s">
        <v>96</v>
      </c>
      <c r="D402" s="66" t="s">
        <v>411</v>
      </c>
      <c r="E402" s="78">
        <v>30000</v>
      </c>
      <c r="F402" s="109">
        <f>H402-G402</f>
        <v>4.0200000000000005</v>
      </c>
      <c r="G402" s="479">
        <v>2.0099999999999998</v>
      </c>
      <c r="H402" s="78">
        <v>6.03</v>
      </c>
      <c r="I402" s="144">
        <f>SUM(H402:H403)</f>
        <v>6.45</v>
      </c>
      <c r="J402" s="23"/>
    </row>
    <row r="403" spans="1:10" ht="16" x14ac:dyDescent="0.2">
      <c r="A403" s="63"/>
      <c r="B403" s="75" t="s">
        <v>607</v>
      </c>
      <c r="C403" s="66" t="s">
        <v>96</v>
      </c>
      <c r="D403" s="66" t="s">
        <v>413</v>
      </c>
      <c r="E403" s="79">
        <v>10000</v>
      </c>
      <c r="F403" s="109">
        <v>0.42</v>
      </c>
      <c r="G403" s="479"/>
      <c r="H403" s="79">
        <f>F403</f>
        <v>0.42</v>
      </c>
      <c r="I403" s="144"/>
      <c r="J403" s="23"/>
    </row>
    <row r="404" spans="1:10" ht="16" x14ac:dyDescent="0.2">
      <c r="A404" s="63"/>
      <c r="B404" s="75"/>
      <c r="C404" s="66"/>
      <c r="D404" s="66"/>
      <c r="E404" s="79"/>
      <c r="F404" s="78"/>
      <c r="G404" s="277"/>
      <c r="H404" s="79"/>
      <c r="I404" s="144"/>
      <c r="J404" s="23"/>
    </row>
    <row r="405" spans="1:10" ht="16" x14ac:dyDescent="0.2">
      <c r="A405" s="63"/>
      <c r="B405" s="75" t="s">
        <v>1115</v>
      </c>
      <c r="C405" s="66" t="s">
        <v>1116</v>
      </c>
      <c r="D405" s="66" t="s">
        <v>411</v>
      </c>
      <c r="E405" s="79">
        <v>10000</v>
      </c>
      <c r="F405" s="78">
        <v>0</v>
      </c>
      <c r="G405" s="277">
        <v>2.0099999999999998</v>
      </c>
      <c r="H405" s="277">
        <v>2.0099999999999998</v>
      </c>
      <c r="I405" s="144">
        <f>SUM(H405:H410)</f>
        <v>14.73</v>
      </c>
      <c r="J405" s="23"/>
    </row>
    <row r="406" spans="1:10" ht="16" x14ac:dyDescent="0.2">
      <c r="A406" s="63"/>
      <c r="B406" s="75" t="s">
        <v>1115</v>
      </c>
      <c r="C406" s="66" t="s">
        <v>1116</v>
      </c>
      <c r="D406" s="173" t="s">
        <v>417</v>
      </c>
      <c r="E406" s="79">
        <v>5000</v>
      </c>
      <c r="F406" s="78">
        <v>3.39</v>
      </c>
      <c r="G406" s="277"/>
      <c r="H406" s="78">
        <v>3.39</v>
      </c>
      <c r="I406" s="144"/>
      <c r="J406" s="23"/>
    </row>
    <row r="407" spans="1:10" ht="16" x14ac:dyDescent="0.2">
      <c r="A407" s="63"/>
      <c r="B407" s="75" t="s">
        <v>1115</v>
      </c>
      <c r="C407" s="66" t="s">
        <v>1116</v>
      </c>
      <c r="D407" s="173" t="s">
        <v>412</v>
      </c>
      <c r="E407" s="79">
        <v>2000</v>
      </c>
      <c r="F407" s="78">
        <v>0.68</v>
      </c>
      <c r="G407" s="277"/>
      <c r="H407" s="78">
        <v>0.68</v>
      </c>
      <c r="I407" s="144"/>
      <c r="J407" s="23"/>
    </row>
    <row r="408" spans="1:10" ht="16" x14ac:dyDescent="0.2">
      <c r="A408" s="63"/>
      <c r="B408" s="75" t="s">
        <v>1115</v>
      </c>
      <c r="C408" s="66" t="s">
        <v>1116</v>
      </c>
      <c r="D408" s="173" t="s">
        <v>413</v>
      </c>
      <c r="E408" s="79">
        <v>200000</v>
      </c>
      <c r="F408" s="78">
        <v>8.36</v>
      </c>
      <c r="G408" s="277"/>
      <c r="H408" s="78">
        <v>8.36</v>
      </c>
      <c r="I408" s="144"/>
      <c r="J408" s="23"/>
    </row>
    <row r="409" spans="1:10" ht="16" x14ac:dyDescent="0.2">
      <c r="A409" s="63"/>
      <c r="B409" s="75" t="s">
        <v>1115</v>
      </c>
      <c r="C409" s="66" t="s">
        <v>1116</v>
      </c>
      <c r="D409" s="173" t="s">
        <v>418</v>
      </c>
      <c r="E409" s="79">
        <v>5000</v>
      </c>
      <c r="F409" s="78">
        <v>0.22</v>
      </c>
      <c r="G409" s="277"/>
      <c r="H409" s="78">
        <v>0.22</v>
      </c>
      <c r="I409" s="144"/>
      <c r="J409" s="23"/>
    </row>
    <row r="410" spans="1:10" ht="16" x14ac:dyDescent="0.2">
      <c r="A410" s="63"/>
      <c r="B410" s="75" t="s">
        <v>1115</v>
      </c>
      <c r="C410" s="66" t="s">
        <v>1116</v>
      </c>
      <c r="D410" s="173" t="s">
        <v>414</v>
      </c>
      <c r="E410" s="79">
        <v>2000</v>
      </c>
      <c r="F410" s="78">
        <v>7.0000000000000007E-2</v>
      </c>
      <c r="G410" s="277"/>
      <c r="H410" s="78">
        <v>7.0000000000000007E-2</v>
      </c>
      <c r="I410" s="144"/>
      <c r="J410" s="23"/>
    </row>
    <row r="411" spans="1:10" ht="16" x14ac:dyDescent="0.2">
      <c r="A411" s="63"/>
      <c r="B411" s="75"/>
      <c r="C411" s="66"/>
      <c r="D411" s="66"/>
      <c r="E411" s="79"/>
      <c r="F411" s="78"/>
      <c r="G411" s="277"/>
      <c r="H411" s="79"/>
      <c r="I411" s="144"/>
      <c r="J411" s="23"/>
    </row>
    <row r="412" spans="1:10" ht="16" x14ac:dyDescent="0.2">
      <c r="A412" s="63"/>
      <c r="B412" s="75" t="s">
        <v>608</v>
      </c>
      <c r="C412" s="66" t="s">
        <v>496</v>
      </c>
      <c r="D412" s="66" t="s">
        <v>411</v>
      </c>
      <c r="E412" s="79">
        <v>10000</v>
      </c>
      <c r="F412" s="109">
        <v>0</v>
      </c>
      <c r="G412" s="479">
        <v>1.26</v>
      </c>
      <c r="H412" s="79">
        <f>SUM(F412:G412)</f>
        <v>1.26</v>
      </c>
      <c r="I412" s="144">
        <f>H412</f>
        <v>1.26</v>
      </c>
      <c r="J412" s="23"/>
    </row>
    <row r="413" spans="1:10" ht="16" x14ac:dyDescent="0.2">
      <c r="A413" s="63"/>
      <c r="B413" s="75"/>
      <c r="C413" s="66"/>
      <c r="D413" s="66"/>
      <c r="E413" s="79"/>
      <c r="F413" s="78"/>
      <c r="G413" s="277"/>
      <c r="H413" s="79"/>
      <c r="I413" s="144"/>
      <c r="J413" s="23"/>
    </row>
    <row r="414" spans="1:10" ht="16" x14ac:dyDescent="0.2">
      <c r="A414" s="63"/>
      <c r="B414" s="75" t="s">
        <v>609</v>
      </c>
      <c r="C414" s="66" t="s">
        <v>137</v>
      </c>
      <c r="D414" s="66" t="s">
        <v>411</v>
      </c>
      <c r="E414" s="79">
        <v>100000</v>
      </c>
      <c r="F414" s="109">
        <f>H414-G414</f>
        <v>5.9399999999999995</v>
      </c>
      <c r="G414" s="479">
        <v>0.66</v>
      </c>
      <c r="H414" s="79">
        <v>6.6</v>
      </c>
      <c r="I414" s="144">
        <f>SUM(H414:H415)</f>
        <v>10.78</v>
      </c>
      <c r="J414" s="23"/>
    </row>
    <row r="415" spans="1:10" ht="16" x14ac:dyDescent="0.2">
      <c r="A415" s="63"/>
      <c r="B415" s="75" t="s">
        <v>609</v>
      </c>
      <c r="C415" s="66" t="s">
        <v>137</v>
      </c>
      <c r="D415" s="66" t="s">
        <v>413</v>
      </c>
      <c r="E415" s="79">
        <v>100000</v>
      </c>
      <c r="F415" s="109">
        <v>4.18</v>
      </c>
      <c r="G415" s="479"/>
      <c r="H415" s="79">
        <f>F415</f>
        <v>4.18</v>
      </c>
      <c r="I415" s="144"/>
      <c r="J415" s="23"/>
    </row>
    <row r="416" spans="1:10" ht="16" x14ac:dyDescent="0.2">
      <c r="A416" s="63"/>
      <c r="B416" s="75"/>
      <c r="C416" s="66"/>
      <c r="D416" s="66"/>
      <c r="E416" s="79"/>
      <c r="F416" s="78"/>
      <c r="G416" s="277"/>
      <c r="H416" s="79"/>
      <c r="I416" s="144"/>
      <c r="J416" s="23"/>
    </row>
    <row r="417" spans="1:10" ht="16" x14ac:dyDescent="0.2">
      <c r="A417" s="63"/>
      <c r="B417" s="75" t="s">
        <v>610</v>
      </c>
      <c r="C417" s="66" t="s">
        <v>45</v>
      </c>
      <c r="D417" s="66" t="s">
        <v>411</v>
      </c>
      <c r="E417" s="78">
        <v>10000</v>
      </c>
      <c r="F417" s="109">
        <v>0</v>
      </c>
      <c r="G417" s="479">
        <v>2.0099999999999998</v>
      </c>
      <c r="H417" s="78">
        <v>2.0099999999999998</v>
      </c>
      <c r="I417" s="144">
        <f>H417</f>
        <v>2.0099999999999998</v>
      </c>
      <c r="J417" s="211"/>
    </row>
    <row r="418" spans="1:10" ht="16" x14ac:dyDescent="0.2">
      <c r="A418" s="63"/>
      <c r="B418" s="75"/>
      <c r="C418" s="66"/>
      <c r="D418" s="66"/>
      <c r="E418" s="78"/>
      <c r="F418" s="78"/>
      <c r="G418" s="277"/>
      <c r="H418" s="78"/>
      <c r="I418" s="144"/>
      <c r="J418" s="211"/>
    </row>
    <row r="419" spans="1:10" ht="16" x14ac:dyDescent="0.2">
      <c r="A419" s="63"/>
      <c r="B419" s="75" t="s">
        <v>1117</v>
      </c>
      <c r="C419" s="66" t="s">
        <v>1118</v>
      </c>
      <c r="D419" s="66" t="s">
        <v>411</v>
      </c>
      <c r="E419" s="576">
        <v>100000</v>
      </c>
      <c r="F419" s="109">
        <v>18.09</v>
      </c>
      <c r="G419" s="144">
        <v>2.0099999999999998</v>
      </c>
      <c r="H419" s="78">
        <v>20.100000000000001</v>
      </c>
      <c r="I419" s="144">
        <f>SUM(H419:H424)</f>
        <v>80.73</v>
      </c>
      <c r="J419" s="211"/>
    </row>
    <row r="420" spans="1:10" ht="16" x14ac:dyDescent="0.2">
      <c r="A420" s="63"/>
      <c r="B420" s="75" t="s">
        <v>1117</v>
      </c>
      <c r="C420" s="66" t="s">
        <v>1118</v>
      </c>
      <c r="D420" s="173" t="s">
        <v>417</v>
      </c>
      <c r="E420" s="577">
        <v>100000</v>
      </c>
      <c r="F420" s="109">
        <v>44.1</v>
      </c>
      <c r="G420" s="144"/>
      <c r="H420" s="78">
        <v>44.1</v>
      </c>
      <c r="I420" s="144"/>
      <c r="J420" s="211"/>
    </row>
    <row r="421" spans="1:10" ht="16" x14ac:dyDescent="0.2">
      <c r="A421" s="63"/>
      <c r="B421" s="75" t="s">
        <v>1117</v>
      </c>
      <c r="C421" s="66" t="s">
        <v>1118</v>
      </c>
      <c r="D421" s="173" t="s">
        <v>412</v>
      </c>
      <c r="E421" s="577">
        <v>10000</v>
      </c>
      <c r="F421" s="109">
        <v>3.42</v>
      </c>
      <c r="G421" s="144"/>
      <c r="H421" s="78">
        <v>3.42</v>
      </c>
      <c r="I421" s="144"/>
      <c r="J421" s="211"/>
    </row>
    <row r="422" spans="1:10" ht="16" x14ac:dyDescent="0.2">
      <c r="A422" s="63"/>
      <c r="B422" s="75" t="s">
        <v>1117</v>
      </c>
      <c r="C422" s="66" t="s">
        <v>1118</v>
      </c>
      <c r="D422" s="173" t="s">
        <v>413</v>
      </c>
      <c r="E422" s="577">
        <v>200000</v>
      </c>
      <c r="F422" s="109">
        <v>8.36</v>
      </c>
      <c r="G422" s="144"/>
      <c r="H422" s="78">
        <v>8.36</v>
      </c>
      <c r="I422" s="144"/>
      <c r="J422" s="211"/>
    </row>
    <row r="423" spans="1:10" ht="16" x14ac:dyDescent="0.2">
      <c r="A423" s="63"/>
      <c r="B423" s="75" t="s">
        <v>1117</v>
      </c>
      <c r="C423" s="66" t="s">
        <v>1118</v>
      </c>
      <c r="D423" s="173" t="s">
        <v>418</v>
      </c>
      <c r="E423" s="577">
        <v>100000</v>
      </c>
      <c r="F423" s="109">
        <v>4.4000000000000004</v>
      </c>
      <c r="G423" s="144"/>
      <c r="H423" s="78">
        <v>4.4000000000000004</v>
      </c>
      <c r="I423" s="144"/>
      <c r="J423" s="211"/>
    </row>
    <row r="424" spans="1:10" ht="16" x14ac:dyDescent="0.2">
      <c r="A424" s="63"/>
      <c r="B424" s="75" t="s">
        <v>1117</v>
      </c>
      <c r="C424" s="66" t="s">
        <v>1118</v>
      </c>
      <c r="D424" s="173" t="s">
        <v>414</v>
      </c>
      <c r="E424" s="577">
        <v>10000</v>
      </c>
      <c r="F424" s="109">
        <v>0.35</v>
      </c>
      <c r="G424" s="144"/>
      <c r="H424" s="78">
        <v>0.35</v>
      </c>
      <c r="I424" s="144"/>
      <c r="J424" s="211" t="s">
        <v>1130</v>
      </c>
    </row>
    <row r="425" spans="1:10" ht="16" x14ac:dyDescent="0.2">
      <c r="A425" s="63"/>
      <c r="B425" s="75"/>
      <c r="C425" s="66"/>
      <c r="D425" s="66"/>
      <c r="E425" s="78"/>
      <c r="F425" s="78"/>
      <c r="G425" s="277"/>
      <c r="H425" s="78"/>
      <c r="I425" s="144"/>
      <c r="J425" s="211"/>
    </row>
    <row r="426" spans="1:10" ht="16" x14ac:dyDescent="0.2">
      <c r="A426" s="63"/>
      <c r="B426" s="75" t="s">
        <v>611</v>
      </c>
      <c r="C426" s="66" t="s">
        <v>230</v>
      </c>
      <c r="D426" s="66" t="s">
        <v>411</v>
      </c>
      <c r="E426" s="79">
        <v>100000</v>
      </c>
      <c r="F426" s="109">
        <v>45.18</v>
      </c>
      <c r="G426" s="479">
        <v>5.0199999999999996</v>
      </c>
      <c r="H426" s="79">
        <v>50.2</v>
      </c>
      <c r="I426" s="144">
        <f>SUM(H426:H429)</f>
        <v>97.65000000000002</v>
      </c>
      <c r="J426" s="23"/>
    </row>
    <row r="427" spans="1:10" ht="16" x14ac:dyDescent="0.2">
      <c r="A427" s="63"/>
      <c r="B427" s="75" t="s">
        <v>611</v>
      </c>
      <c r="C427" s="66" t="s">
        <v>230</v>
      </c>
      <c r="D427" s="66" t="s">
        <v>417</v>
      </c>
      <c r="E427" s="79">
        <v>50000</v>
      </c>
      <c r="F427" s="109">
        <v>33.85</v>
      </c>
      <c r="G427" s="479"/>
      <c r="H427" s="79">
        <f>F427</f>
        <v>33.85</v>
      </c>
      <c r="I427" s="144"/>
      <c r="J427" s="23"/>
    </row>
    <row r="428" spans="1:10" ht="16" x14ac:dyDescent="0.2">
      <c r="A428" s="63"/>
      <c r="B428" s="75" t="s">
        <v>611</v>
      </c>
      <c r="C428" s="66" t="s">
        <v>230</v>
      </c>
      <c r="D428" s="66" t="s">
        <v>413</v>
      </c>
      <c r="E428" s="79">
        <v>220000</v>
      </c>
      <c r="F428" s="109">
        <v>9.1999999999999993</v>
      </c>
      <c r="G428" s="479"/>
      <c r="H428" s="79">
        <f>F428</f>
        <v>9.1999999999999993</v>
      </c>
      <c r="I428" s="144"/>
      <c r="J428" s="23"/>
    </row>
    <row r="429" spans="1:10" ht="16" x14ac:dyDescent="0.2">
      <c r="A429" s="63"/>
      <c r="B429" s="75" t="s">
        <v>611</v>
      </c>
      <c r="C429" s="66" t="s">
        <v>230</v>
      </c>
      <c r="D429" s="173" t="s">
        <v>418</v>
      </c>
      <c r="E429" s="78">
        <v>100000</v>
      </c>
      <c r="F429" s="109">
        <v>4.4000000000000004</v>
      </c>
      <c r="G429" s="479"/>
      <c r="H429" s="78">
        <f>F429</f>
        <v>4.4000000000000004</v>
      </c>
      <c r="I429" s="144"/>
      <c r="J429" s="23"/>
    </row>
    <row r="430" spans="1:10" ht="16" x14ac:dyDescent="0.2">
      <c r="A430" s="63"/>
      <c r="B430" s="75"/>
      <c r="C430" s="66"/>
      <c r="D430" s="173"/>
      <c r="E430" s="78"/>
      <c r="F430" s="78"/>
      <c r="G430" s="277"/>
      <c r="H430" s="78"/>
      <c r="I430" s="144"/>
      <c r="J430" s="23"/>
    </row>
    <row r="431" spans="1:10" ht="16" x14ac:dyDescent="0.2">
      <c r="A431" s="63"/>
      <c r="B431" s="75" t="s">
        <v>1100</v>
      </c>
      <c r="C431" s="66" t="s">
        <v>1101</v>
      </c>
      <c r="D431" s="173" t="s">
        <v>411</v>
      </c>
      <c r="E431" s="78">
        <v>250000</v>
      </c>
      <c r="F431" s="109">
        <v>15.84</v>
      </c>
      <c r="G431" s="479">
        <v>0.66</v>
      </c>
      <c r="H431" s="78">
        <f>16.5</f>
        <v>16.5</v>
      </c>
      <c r="I431" s="144">
        <f>SUM(H431:H432)</f>
        <v>16.920000000000002</v>
      </c>
      <c r="J431" s="23"/>
    </row>
    <row r="432" spans="1:10" ht="16" x14ac:dyDescent="0.2">
      <c r="A432" s="63"/>
      <c r="B432" s="75" t="s">
        <v>1100</v>
      </c>
      <c r="C432" s="66" t="s">
        <v>1101</v>
      </c>
      <c r="D432" s="173" t="s">
        <v>413</v>
      </c>
      <c r="E432" s="78">
        <v>10000</v>
      </c>
      <c r="F432" s="109">
        <v>0.42</v>
      </c>
      <c r="G432" s="479"/>
      <c r="H432" s="78">
        <v>0.42</v>
      </c>
      <c r="I432" s="144"/>
      <c r="J432" s="23"/>
    </row>
    <row r="433" spans="1:10" ht="16" x14ac:dyDescent="0.2">
      <c r="A433" s="63"/>
      <c r="B433" s="75"/>
      <c r="C433" s="66"/>
      <c r="D433" s="66"/>
      <c r="E433" s="79"/>
      <c r="F433" s="78"/>
      <c r="G433" s="277"/>
      <c r="H433" s="79"/>
      <c r="I433" s="144"/>
      <c r="J433" s="23"/>
    </row>
    <row r="434" spans="1:10" ht="16" x14ac:dyDescent="0.2">
      <c r="A434" s="63"/>
      <c r="B434" s="75" t="s">
        <v>612</v>
      </c>
      <c r="C434" s="66" t="s">
        <v>334</v>
      </c>
      <c r="D434" s="66" t="s">
        <v>411</v>
      </c>
      <c r="E434" s="78">
        <v>50000</v>
      </c>
      <c r="F434" s="109">
        <f>H434-G434</f>
        <v>12.32</v>
      </c>
      <c r="G434" s="479">
        <v>3.08</v>
      </c>
      <c r="H434" s="78">
        <v>15.4</v>
      </c>
      <c r="I434" s="144">
        <f>SUM(H434:H439)</f>
        <v>70.92</v>
      </c>
      <c r="J434" s="23"/>
    </row>
    <row r="435" spans="1:10" ht="16" x14ac:dyDescent="0.2">
      <c r="A435" s="63"/>
      <c r="B435" s="75" t="s">
        <v>612</v>
      </c>
      <c r="C435" s="66" t="s">
        <v>334</v>
      </c>
      <c r="D435" s="173" t="s">
        <v>417</v>
      </c>
      <c r="E435" s="78">
        <v>50000</v>
      </c>
      <c r="F435" s="109">
        <v>22.05</v>
      </c>
      <c r="G435" s="479"/>
      <c r="H435" s="78">
        <f>F435</f>
        <v>22.05</v>
      </c>
      <c r="I435" s="144"/>
      <c r="J435" s="104" t="s">
        <v>1158</v>
      </c>
    </row>
    <row r="436" spans="1:10" ht="16" x14ac:dyDescent="0.2">
      <c r="A436" s="63"/>
      <c r="B436" s="75" t="s">
        <v>612</v>
      </c>
      <c r="C436" s="66" t="s">
        <v>334</v>
      </c>
      <c r="D436" s="173" t="s">
        <v>412</v>
      </c>
      <c r="E436" s="78">
        <v>10000</v>
      </c>
      <c r="F436" s="109">
        <v>3.42</v>
      </c>
      <c r="G436" s="479"/>
      <c r="H436" s="78">
        <f>F436</f>
        <v>3.42</v>
      </c>
      <c r="I436" s="144"/>
      <c r="J436" s="91"/>
    </row>
    <row r="437" spans="1:10" ht="16" x14ac:dyDescent="0.2">
      <c r="A437" s="63"/>
      <c r="B437" s="75" t="s">
        <v>612</v>
      </c>
      <c r="C437" s="66" t="s">
        <v>334</v>
      </c>
      <c r="D437" s="173" t="s">
        <v>413</v>
      </c>
      <c r="E437" s="78">
        <v>500000</v>
      </c>
      <c r="F437" s="109">
        <v>20.9</v>
      </c>
      <c r="G437" s="479"/>
      <c r="H437" s="78">
        <f>F437</f>
        <v>20.9</v>
      </c>
      <c r="I437" s="144"/>
      <c r="J437" s="91"/>
    </row>
    <row r="438" spans="1:10" ht="16" x14ac:dyDescent="0.2">
      <c r="A438" s="63"/>
      <c r="B438" s="75" t="s">
        <v>612</v>
      </c>
      <c r="C438" s="66" t="s">
        <v>334</v>
      </c>
      <c r="D438" s="173" t="s">
        <v>418</v>
      </c>
      <c r="E438" s="78">
        <v>200000</v>
      </c>
      <c r="F438" s="109">
        <v>8.8000000000000007</v>
      </c>
      <c r="G438" s="479"/>
      <c r="H438" s="78">
        <f>F438</f>
        <v>8.8000000000000007</v>
      </c>
      <c r="I438" s="144"/>
      <c r="J438" s="91"/>
    </row>
    <row r="439" spans="1:10" ht="16" x14ac:dyDescent="0.2">
      <c r="A439" s="63"/>
      <c r="B439" s="75" t="s">
        <v>612</v>
      </c>
      <c r="C439" s="66" t="s">
        <v>334</v>
      </c>
      <c r="D439" s="173" t="s">
        <v>414</v>
      </c>
      <c r="E439" s="78">
        <v>10000</v>
      </c>
      <c r="F439" s="109">
        <v>0.35</v>
      </c>
      <c r="G439" s="479"/>
      <c r="H439" s="79">
        <f>F439</f>
        <v>0.35</v>
      </c>
      <c r="I439" s="144"/>
      <c r="J439" s="91"/>
    </row>
    <row r="440" spans="1:10" ht="16" x14ac:dyDescent="0.2">
      <c r="A440" s="63"/>
      <c r="B440" s="75"/>
      <c r="C440" s="66"/>
      <c r="D440" s="173"/>
      <c r="E440" s="78"/>
      <c r="F440" s="78"/>
      <c r="G440" s="277"/>
      <c r="H440" s="78"/>
      <c r="I440" s="144"/>
      <c r="J440" s="91"/>
    </row>
    <row r="441" spans="1:10" ht="16" x14ac:dyDescent="0.2">
      <c r="A441" s="63"/>
      <c r="B441" s="75" t="s">
        <v>1166</v>
      </c>
      <c r="C441" s="66" t="s">
        <v>1167</v>
      </c>
      <c r="D441" s="173" t="s">
        <v>411</v>
      </c>
      <c r="E441" s="78">
        <v>150000</v>
      </c>
      <c r="F441" s="109">
        <v>7.42</v>
      </c>
      <c r="G441" s="479">
        <v>0.53</v>
      </c>
      <c r="H441" s="79">
        <f>SUM(F441:G441)</f>
        <v>7.95</v>
      </c>
      <c r="I441" s="144">
        <f>SUM(H441:H444)</f>
        <v>20.62</v>
      </c>
      <c r="J441" s="91" t="s">
        <v>845</v>
      </c>
    </row>
    <row r="442" spans="1:10" ht="16" x14ac:dyDescent="0.2">
      <c r="A442" s="63"/>
      <c r="B442" s="75" t="s">
        <v>1166</v>
      </c>
      <c r="C442" s="66" t="s">
        <v>1167</v>
      </c>
      <c r="D442" s="173" t="s">
        <v>417</v>
      </c>
      <c r="E442" s="78">
        <v>50000</v>
      </c>
      <c r="F442" s="109">
        <v>4.2</v>
      </c>
      <c r="G442" s="479"/>
      <c r="H442" s="79">
        <v>4.2</v>
      </c>
      <c r="I442" s="144"/>
      <c r="J442" s="91"/>
    </row>
    <row r="443" spans="1:10" ht="16" x14ac:dyDescent="0.2">
      <c r="A443" s="63"/>
      <c r="B443" s="75" t="s">
        <v>1166</v>
      </c>
      <c r="C443" s="66" t="s">
        <v>1167</v>
      </c>
      <c r="D443" s="173" t="s">
        <v>413</v>
      </c>
      <c r="E443" s="78">
        <v>150000</v>
      </c>
      <c r="F443" s="109">
        <v>6.27</v>
      </c>
      <c r="G443" s="479"/>
      <c r="H443" s="79">
        <v>6.27</v>
      </c>
      <c r="I443" s="144"/>
      <c r="J443" s="91"/>
    </row>
    <row r="444" spans="1:10" ht="16" x14ac:dyDescent="0.2">
      <c r="A444" s="63"/>
      <c r="B444" s="75" t="s">
        <v>1166</v>
      </c>
      <c r="C444" s="66" t="s">
        <v>1167</v>
      </c>
      <c r="D444" s="66" t="s">
        <v>418</v>
      </c>
      <c r="E444" s="78">
        <v>50000</v>
      </c>
      <c r="F444" s="109">
        <v>2.2000000000000002</v>
      </c>
      <c r="G444" s="479"/>
      <c r="H444" s="79">
        <v>2.2000000000000002</v>
      </c>
      <c r="I444" s="144"/>
      <c r="J444" s="91"/>
    </row>
    <row r="445" spans="1:10" ht="16" x14ac:dyDescent="0.2">
      <c r="A445" s="63"/>
      <c r="B445" s="75"/>
      <c r="C445" s="66"/>
      <c r="D445" s="66"/>
      <c r="E445" s="78"/>
      <c r="F445" s="78"/>
      <c r="G445" s="277"/>
      <c r="H445" s="79"/>
      <c r="I445" s="144"/>
      <c r="J445" s="91"/>
    </row>
    <row r="446" spans="1:10" ht="16" x14ac:dyDescent="0.2">
      <c r="A446" s="63"/>
      <c r="B446" s="75" t="s">
        <v>613</v>
      </c>
      <c r="C446" s="66" t="s">
        <v>182</v>
      </c>
      <c r="D446" s="66" t="s">
        <v>411</v>
      </c>
      <c r="E446" s="78">
        <v>10000</v>
      </c>
      <c r="F446" s="109">
        <v>0</v>
      </c>
      <c r="G446" s="479">
        <v>1.26</v>
      </c>
      <c r="H446" s="78">
        <f>SUM(F446:G446)</f>
        <v>1.26</v>
      </c>
      <c r="I446" s="144">
        <f>SUM(H446:H447)</f>
        <v>2.17</v>
      </c>
      <c r="J446" s="104"/>
    </row>
    <row r="447" spans="1:10" ht="16" x14ac:dyDescent="0.2">
      <c r="A447" s="63"/>
      <c r="B447" s="75" t="s">
        <v>613</v>
      </c>
      <c r="C447" s="66" t="s">
        <v>182</v>
      </c>
      <c r="D447" s="66" t="s">
        <v>417</v>
      </c>
      <c r="E447" s="78">
        <v>5000</v>
      </c>
      <c r="F447" s="109">
        <v>0.91</v>
      </c>
      <c r="G447" s="478"/>
      <c r="H447" s="78">
        <f>F447</f>
        <v>0.91</v>
      </c>
      <c r="I447" s="144"/>
      <c r="J447" s="104"/>
    </row>
    <row r="448" spans="1:10" ht="16" x14ac:dyDescent="0.2">
      <c r="A448" s="63"/>
      <c r="B448" s="75"/>
      <c r="D448" s="66"/>
      <c r="E448" s="78"/>
      <c r="F448" s="78"/>
      <c r="G448" s="277"/>
      <c r="H448" s="78"/>
      <c r="I448" s="144"/>
      <c r="J448" s="104"/>
    </row>
    <row r="449" spans="1:10" ht="16" x14ac:dyDescent="0.2">
      <c r="A449" s="63"/>
      <c r="B449" s="75" t="s">
        <v>614</v>
      </c>
      <c r="C449" s="66" t="s">
        <v>366</v>
      </c>
      <c r="D449" s="66" t="s">
        <v>411</v>
      </c>
      <c r="E449" s="78">
        <v>10000</v>
      </c>
      <c r="F449" s="109">
        <v>0</v>
      </c>
      <c r="G449" s="479">
        <v>5.0199999999999996</v>
      </c>
      <c r="H449" s="78">
        <v>5.0199999999999996</v>
      </c>
      <c r="I449" s="144">
        <f>SUM(H449:H454)</f>
        <v>21.78</v>
      </c>
      <c r="J449" s="104"/>
    </row>
    <row r="450" spans="1:10" ht="16" x14ac:dyDescent="0.2">
      <c r="A450" s="63"/>
      <c r="B450" s="75" t="s">
        <v>614</v>
      </c>
      <c r="C450" s="66" t="s">
        <v>366</v>
      </c>
      <c r="D450" s="173" t="s">
        <v>417</v>
      </c>
      <c r="E450" s="78">
        <v>10000</v>
      </c>
      <c r="F450" s="109">
        <v>4.41</v>
      </c>
      <c r="G450" s="479"/>
      <c r="H450" s="78">
        <f>F450</f>
        <v>4.41</v>
      </c>
      <c r="I450" s="144"/>
      <c r="J450" s="211"/>
    </row>
    <row r="451" spans="1:10" ht="16" x14ac:dyDescent="0.2">
      <c r="A451" s="63"/>
      <c r="B451" s="75" t="s">
        <v>614</v>
      </c>
      <c r="C451" s="66" t="s">
        <v>366</v>
      </c>
      <c r="D451" s="173" t="s">
        <v>412</v>
      </c>
      <c r="E451" s="78">
        <v>10000</v>
      </c>
      <c r="F451" s="109">
        <v>3.42</v>
      </c>
      <c r="G451" s="479"/>
      <c r="H451" s="78">
        <f>F451</f>
        <v>3.42</v>
      </c>
      <c r="I451" s="144"/>
      <c r="J451" s="104"/>
    </row>
    <row r="452" spans="1:10" ht="16" x14ac:dyDescent="0.2">
      <c r="A452" s="63"/>
      <c r="B452" s="75" t="s">
        <v>614</v>
      </c>
      <c r="C452" s="66" t="s">
        <v>366</v>
      </c>
      <c r="D452" s="173" t="s">
        <v>413</v>
      </c>
      <c r="E452" s="78">
        <v>100000</v>
      </c>
      <c r="F452" s="109">
        <v>4.18</v>
      </c>
      <c r="G452" s="479"/>
      <c r="H452" s="78">
        <f>F452</f>
        <v>4.18</v>
      </c>
      <c r="I452" s="144"/>
      <c r="J452" s="104"/>
    </row>
    <row r="453" spans="1:10" ht="16" x14ac:dyDescent="0.2">
      <c r="A453" s="63"/>
      <c r="B453" s="75" t="s">
        <v>614</v>
      </c>
      <c r="C453" s="66" t="s">
        <v>366</v>
      </c>
      <c r="D453" s="173" t="s">
        <v>418</v>
      </c>
      <c r="E453" s="78">
        <v>100000</v>
      </c>
      <c r="F453" s="109">
        <v>4.4000000000000004</v>
      </c>
      <c r="G453" s="479"/>
      <c r="H453" s="78">
        <f>F453</f>
        <v>4.4000000000000004</v>
      </c>
      <c r="I453" s="144"/>
      <c r="J453" s="104"/>
    </row>
    <row r="454" spans="1:10" ht="16" x14ac:dyDescent="0.2">
      <c r="A454" s="63"/>
      <c r="B454" s="75" t="s">
        <v>614</v>
      </c>
      <c r="C454" s="66" t="s">
        <v>366</v>
      </c>
      <c r="D454" s="173" t="s">
        <v>414</v>
      </c>
      <c r="E454" s="78">
        <v>10000</v>
      </c>
      <c r="F454" s="109">
        <v>0.35</v>
      </c>
      <c r="G454" s="479"/>
      <c r="H454" s="78">
        <f>F454</f>
        <v>0.35</v>
      </c>
      <c r="I454" s="144"/>
      <c r="J454" s="104"/>
    </row>
    <row r="455" spans="1:10" ht="16" x14ac:dyDescent="0.2">
      <c r="A455" s="63"/>
      <c r="B455" s="75"/>
      <c r="C455" s="66"/>
      <c r="D455" s="66"/>
      <c r="E455" s="78"/>
      <c r="F455" s="78"/>
      <c r="G455" s="277"/>
      <c r="H455" s="78"/>
      <c r="I455" s="144"/>
      <c r="J455" s="104"/>
    </row>
    <row r="456" spans="1:10" ht="16" x14ac:dyDescent="0.2">
      <c r="A456" s="63"/>
      <c r="B456" s="75" t="s">
        <v>536</v>
      </c>
      <c r="C456" s="66" t="s">
        <v>524</v>
      </c>
      <c r="D456" s="66" t="s">
        <v>411</v>
      </c>
      <c r="E456" s="78">
        <v>10000</v>
      </c>
      <c r="F456" s="109">
        <v>0</v>
      </c>
      <c r="G456" s="479">
        <v>0.91</v>
      </c>
      <c r="H456" s="78">
        <v>0.91</v>
      </c>
      <c r="I456" s="144">
        <f>SUM(H456:H459)</f>
        <v>4.38</v>
      </c>
      <c r="J456" s="23"/>
    </row>
    <row r="457" spans="1:10" ht="16" x14ac:dyDescent="0.2">
      <c r="A457" s="63"/>
      <c r="B457" s="75" t="s">
        <v>536</v>
      </c>
      <c r="C457" s="66" t="s">
        <v>524</v>
      </c>
      <c r="D457" s="66" t="s">
        <v>417</v>
      </c>
      <c r="E457" s="78">
        <v>10000</v>
      </c>
      <c r="F457" s="109">
        <v>1.26</v>
      </c>
      <c r="G457" s="479"/>
      <c r="H457" s="78">
        <v>1.26</v>
      </c>
      <c r="I457" s="144"/>
      <c r="J457" s="23"/>
    </row>
    <row r="458" spans="1:10" ht="16" x14ac:dyDescent="0.2">
      <c r="A458" s="63"/>
      <c r="B458" s="75" t="s">
        <v>536</v>
      </c>
      <c r="C458" s="66" t="s">
        <v>524</v>
      </c>
      <c r="D458" s="66" t="s">
        <v>412</v>
      </c>
      <c r="E458" s="78">
        <v>4000</v>
      </c>
      <c r="F458" s="109">
        <v>1.37</v>
      </c>
      <c r="G458" s="479"/>
      <c r="H458" s="78">
        <f>F458</f>
        <v>1.37</v>
      </c>
      <c r="I458" s="144"/>
      <c r="J458" s="23"/>
    </row>
    <row r="459" spans="1:10" ht="16" x14ac:dyDescent="0.2">
      <c r="A459" s="63"/>
      <c r="B459" s="75" t="s">
        <v>536</v>
      </c>
      <c r="C459" s="66" t="s">
        <v>524</v>
      </c>
      <c r="D459" s="66" t="s">
        <v>413</v>
      </c>
      <c r="E459" s="78">
        <v>20000</v>
      </c>
      <c r="F459" s="109">
        <v>0.84</v>
      </c>
      <c r="G459" s="479"/>
      <c r="H459" s="78">
        <f>F459</f>
        <v>0.84</v>
      </c>
      <c r="I459" s="144"/>
      <c r="J459" s="23"/>
    </row>
    <row r="460" spans="1:10" ht="16" x14ac:dyDescent="0.2">
      <c r="A460" s="63"/>
      <c r="B460" s="75"/>
      <c r="C460" s="66"/>
      <c r="D460" s="66"/>
      <c r="E460" s="78"/>
      <c r="F460" s="78"/>
      <c r="G460" s="277"/>
      <c r="H460" s="78"/>
      <c r="I460" s="144"/>
      <c r="J460" s="23"/>
    </row>
    <row r="461" spans="1:10" ht="16" x14ac:dyDescent="0.2">
      <c r="A461" s="63"/>
      <c r="B461" s="75" t="s">
        <v>725</v>
      </c>
      <c r="C461" s="66" t="s">
        <v>745</v>
      </c>
      <c r="D461" s="66" t="s">
        <v>411</v>
      </c>
      <c r="E461" s="78">
        <v>20000</v>
      </c>
      <c r="F461" s="109">
        <v>2.0099999999999998</v>
      </c>
      <c r="G461" s="479">
        <v>2.0099999999999998</v>
      </c>
      <c r="H461" s="78">
        <v>4.0199999999999996</v>
      </c>
      <c r="I461" s="144">
        <f>SUM(H461:H464)</f>
        <v>17.009999999999998</v>
      </c>
      <c r="J461" s="23"/>
    </row>
    <row r="462" spans="1:10" ht="16" x14ac:dyDescent="0.2">
      <c r="A462" s="63"/>
      <c r="B462" s="75" t="s">
        <v>725</v>
      </c>
      <c r="C462" s="66" t="s">
        <v>745</v>
      </c>
      <c r="D462" s="66" t="s">
        <v>417</v>
      </c>
      <c r="E462" s="78">
        <v>10000</v>
      </c>
      <c r="F462" s="109">
        <v>4.41</v>
      </c>
      <c r="G462" s="479"/>
      <c r="H462" s="78">
        <v>4.41</v>
      </c>
      <c r="I462" s="144"/>
      <c r="J462" s="23"/>
    </row>
    <row r="463" spans="1:10" ht="16" x14ac:dyDescent="0.2">
      <c r="A463" s="63"/>
      <c r="B463" s="75" t="s">
        <v>725</v>
      </c>
      <c r="C463" s="66" t="s">
        <v>745</v>
      </c>
      <c r="D463" s="66" t="s">
        <v>413</v>
      </c>
      <c r="E463" s="78">
        <v>100000</v>
      </c>
      <c r="F463" s="109">
        <v>4.18</v>
      </c>
      <c r="G463" s="479"/>
      <c r="H463" s="78">
        <v>4.18</v>
      </c>
      <c r="I463" s="144"/>
      <c r="J463" s="23"/>
    </row>
    <row r="464" spans="1:10" ht="16" x14ac:dyDescent="0.2">
      <c r="A464" s="63"/>
      <c r="B464" s="75" t="s">
        <v>725</v>
      </c>
      <c r="C464" s="66" t="s">
        <v>745</v>
      </c>
      <c r="D464" s="66" t="s">
        <v>418</v>
      </c>
      <c r="E464" s="78">
        <v>200000</v>
      </c>
      <c r="F464" s="109">
        <v>4.4000000000000004</v>
      </c>
      <c r="G464" s="479"/>
      <c r="H464" s="78">
        <v>4.4000000000000004</v>
      </c>
      <c r="I464" s="144"/>
      <c r="J464" s="23"/>
    </row>
    <row r="465" spans="1:10" ht="16" x14ac:dyDescent="0.2">
      <c r="A465" s="63"/>
      <c r="B465" s="75"/>
      <c r="C465" s="66"/>
      <c r="D465" s="66"/>
      <c r="E465" s="78"/>
      <c r="F465" s="78"/>
      <c r="G465" s="277"/>
      <c r="H465" s="78"/>
      <c r="I465" s="144"/>
      <c r="J465" s="23"/>
    </row>
    <row r="466" spans="1:10" ht="16" x14ac:dyDescent="0.2">
      <c r="A466" s="63"/>
      <c r="B466" s="75" t="s">
        <v>616</v>
      </c>
      <c r="C466" s="66" t="s">
        <v>437</v>
      </c>
      <c r="D466" s="66" t="s">
        <v>411</v>
      </c>
      <c r="E466" s="78">
        <v>100000</v>
      </c>
      <c r="F466" s="109">
        <v>8.19</v>
      </c>
      <c r="G466" s="479">
        <v>0.91</v>
      </c>
      <c r="H466" s="78">
        <f>F466+G466</f>
        <v>9.1</v>
      </c>
      <c r="I466" s="144">
        <f>SUM(H466:H467)</f>
        <v>13.28</v>
      </c>
      <c r="J466" s="23"/>
    </row>
    <row r="467" spans="1:10" ht="16" x14ac:dyDescent="0.2">
      <c r="A467" s="63"/>
      <c r="B467" s="75" t="s">
        <v>616</v>
      </c>
      <c r="C467" s="66" t="s">
        <v>437</v>
      </c>
      <c r="D467" s="66" t="s">
        <v>413</v>
      </c>
      <c r="E467" s="78">
        <v>100000</v>
      </c>
      <c r="F467" s="109">
        <v>4.18</v>
      </c>
      <c r="G467" s="479"/>
      <c r="H467" s="78">
        <f>F467</f>
        <v>4.18</v>
      </c>
      <c r="I467" s="144"/>
      <c r="J467" s="23"/>
    </row>
    <row r="468" spans="1:10" ht="16" x14ac:dyDescent="0.2">
      <c r="A468" s="63"/>
      <c r="B468" s="75"/>
      <c r="C468" s="66"/>
      <c r="D468" s="66"/>
      <c r="E468" s="79"/>
      <c r="F468" s="78"/>
      <c r="G468" s="277"/>
      <c r="H468" s="79"/>
      <c r="J468" s="23"/>
    </row>
    <row r="469" spans="1:10" ht="16" x14ac:dyDescent="0.2">
      <c r="A469" s="63"/>
      <c r="B469" s="75" t="s">
        <v>1020</v>
      </c>
      <c r="C469" s="66" t="s">
        <v>1021</v>
      </c>
      <c r="D469" s="173" t="s">
        <v>411</v>
      </c>
      <c r="E469" s="78">
        <v>250000</v>
      </c>
      <c r="F469" s="109">
        <v>21.84</v>
      </c>
      <c r="G469" s="479">
        <v>0.91</v>
      </c>
      <c r="H469" s="79">
        <f>SUM(F469:G469)</f>
        <v>22.75</v>
      </c>
      <c r="I469" s="144">
        <f>SUM(H469:H472)</f>
        <v>50.5</v>
      </c>
      <c r="J469" s="23"/>
    </row>
    <row r="470" spans="1:10" ht="16" x14ac:dyDescent="0.2">
      <c r="A470" s="63"/>
      <c r="B470" s="75" t="s">
        <v>1020</v>
      </c>
      <c r="C470" s="66" t="s">
        <v>1021</v>
      </c>
      <c r="D470" s="173" t="s">
        <v>417</v>
      </c>
      <c r="E470" s="78">
        <v>50000</v>
      </c>
      <c r="F470" s="109">
        <v>6.3</v>
      </c>
      <c r="G470" s="479"/>
      <c r="H470" s="79">
        <v>6.3</v>
      </c>
      <c r="I470" s="144"/>
      <c r="J470" s="23"/>
    </row>
    <row r="471" spans="1:10" ht="16" x14ac:dyDescent="0.2">
      <c r="A471" s="63"/>
      <c r="B471" s="75" t="s">
        <v>1020</v>
      </c>
      <c r="C471" s="66" t="s">
        <v>1021</v>
      </c>
      <c r="D471" s="173" t="s">
        <v>413</v>
      </c>
      <c r="E471" s="78">
        <v>250000</v>
      </c>
      <c r="F471" s="109">
        <v>10.45</v>
      </c>
      <c r="G471" s="479"/>
      <c r="H471" s="79">
        <v>10.45</v>
      </c>
      <c r="I471" s="144"/>
      <c r="J471" s="23"/>
    </row>
    <row r="472" spans="1:10" ht="16" x14ac:dyDescent="0.2">
      <c r="A472" s="63"/>
      <c r="B472" s="75" t="s">
        <v>1020</v>
      </c>
      <c r="C472" s="66" t="s">
        <v>1021</v>
      </c>
      <c r="D472" s="173" t="s">
        <v>418</v>
      </c>
      <c r="E472" s="78">
        <v>250000</v>
      </c>
      <c r="F472" s="109">
        <v>11</v>
      </c>
      <c r="G472" s="479"/>
      <c r="H472" s="79">
        <v>11</v>
      </c>
      <c r="I472" s="144"/>
      <c r="J472" s="23"/>
    </row>
    <row r="473" spans="1:10" ht="16" x14ac:dyDescent="0.2">
      <c r="A473" s="63"/>
      <c r="B473" s="75"/>
      <c r="C473" s="66"/>
      <c r="D473" s="173"/>
      <c r="E473" s="78"/>
      <c r="F473" s="78"/>
      <c r="G473" s="277"/>
      <c r="H473" s="79"/>
      <c r="I473" s="144"/>
      <c r="J473" s="23"/>
    </row>
    <row r="474" spans="1:10" ht="16" x14ac:dyDescent="0.2">
      <c r="A474" s="63"/>
      <c r="B474" s="75" t="s">
        <v>1086</v>
      </c>
      <c r="C474" s="66" t="s">
        <v>1087</v>
      </c>
      <c r="D474" s="173" t="s">
        <v>411</v>
      </c>
      <c r="E474" s="78">
        <v>250000</v>
      </c>
      <c r="F474" s="78">
        <v>15.84</v>
      </c>
      <c r="G474" s="277">
        <v>0.66</v>
      </c>
      <c r="H474" s="79">
        <v>16.5</v>
      </c>
      <c r="I474" s="144">
        <f>SUM(H474:H475)</f>
        <v>16.920000000000002</v>
      </c>
      <c r="J474" s="23"/>
    </row>
    <row r="475" spans="1:10" ht="16" x14ac:dyDescent="0.2">
      <c r="A475" s="63"/>
      <c r="B475" s="75" t="s">
        <v>1086</v>
      </c>
      <c r="C475" s="66" t="s">
        <v>1087</v>
      </c>
      <c r="D475" s="173" t="s">
        <v>413</v>
      </c>
      <c r="E475" s="78">
        <v>10000</v>
      </c>
      <c r="F475" s="78">
        <v>0.42</v>
      </c>
      <c r="G475" s="277"/>
      <c r="H475" s="79">
        <v>0.42</v>
      </c>
      <c r="I475" s="144"/>
      <c r="J475" s="23"/>
    </row>
    <row r="476" spans="1:10" ht="16" x14ac:dyDescent="0.2">
      <c r="A476" s="63"/>
      <c r="B476" s="75"/>
      <c r="C476" s="66"/>
      <c r="D476" s="173"/>
      <c r="E476" s="78"/>
      <c r="F476" s="78"/>
      <c r="G476" s="277"/>
      <c r="H476" s="79"/>
      <c r="I476" s="144"/>
      <c r="J476" s="23"/>
    </row>
    <row r="477" spans="1:10" ht="16" x14ac:dyDescent="0.2">
      <c r="A477" s="63"/>
      <c r="B477" s="75" t="s">
        <v>537</v>
      </c>
      <c r="C477" s="66" t="s">
        <v>531</v>
      </c>
      <c r="D477" s="173" t="s">
        <v>411</v>
      </c>
      <c r="E477" s="78">
        <v>10000</v>
      </c>
      <c r="F477" s="109">
        <v>0</v>
      </c>
      <c r="G477" s="479">
        <v>3.08</v>
      </c>
      <c r="H477" s="78">
        <f>SUM(F477:G477)</f>
        <v>3.08</v>
      </c>
      <c r="I477" s="144">
        <f>SUM(H477:H480)</f>
        <v>18.43</v>
      </c>
      <c r="J477" s="23"/>
    </row>
    <row r="478" spans="1:10" ht="16" x14ac:dyDescent="0.2">
      <c r="A478" s="63"/>
      <c r="B478" s="75" t="s">
        <v>537</v>
      </c>
      <c r="C478" s="66" t="s">
        <v>531</v>
      </c>
      <c r="D478" s="173" t="s">
        <v>417</v>
      </c>
      <c r="E478" s="78">
        <v>10000</v>
      </c>
      <c r="F478" s="109">
        <v>6.77</v>
      </c>
      <c r="G478" s="479"/>
      <c r="H478" s="78">
        <v>6.77</v>
      </c>
      <c r="I478" s="144"/>
      <c r="J478" s="23"/>
    </row>
    <row r="479" spans="1:10" ht="16" x14ac:dyDescent="0.2">
      <c r="A479" s="63"/>
      <c r="B479" s="75" t="s">
        <v>537</v>
      </c>
      <c r="C479" s="66" t="s">
        <v>531</v>
      </c>
      <c r="D479" s="173" t="s">
        <v>413</v>
      </c>
      <c r="E479" s="78">
        <v>100000</v>
      </c>
      <c r="F479" s="109">
        <v>4.18</v>
      </c>
      <c r="G479" s="479"/>
      <c r="H479" s="78">
        <f>F479</f>
        <v>4.18</v>
      </c>
      <c r="I479" s="144"/>
      <c r="J479" s="23"/>
    </row>
    <row r="480" spans="1:10" ht="16" x14ac:dyDescent="0.2">
      <c r="A480" s="63"/>
      <c r="B480" s="75" t="s">
        <v>537</v>
      </c>
      <c r="C480" s="66" t="s">
        <v>531</v>
      </c>
      <c r="D480" s="173" t="s">
        <v>418</v>
      </c>
      <c r="E480" s="78">
        <v>100000</v>
      </c>
      <c r="F480" s="109">
        <v>4.4000000000000004</v>
      </c>
      <c r="G480" s="479"/>
      <c r="H480" s="78">
        <f>F480</f>
        <v>4.4000000000000004</v>
      </c>
      <c r="I480" s="144"/>
      <c r="J480" s="23"/>
    </row>
    <row r="481" spans="1:10" ht="16" x14ac:dyDescent="0.2">
      <c r="A481" s="63"/>
      <c r="B481" s="75"/>
      <c r="C481" s="66"/>
      <c r="D481" s="173"/>
      <c r="E481" s="78"/>
      <c r="F481" s="78"/>
      <c r="G481" s="277"/>
      <c r="H481" s="78"/>
      <c r="I481" s="144"/>
      <c r="J481" s="23"/>
    </row>
    <row r="482" spans="1:10" ht="16" x14ac:dyDescent="0.2">
      <c r="A482" s="63"/>
      <c r="B482" s="75" t="s">
        <v>663</v>
      </c>
      <c r="C482" s="66" t="s">
        <v>662</v>
      </c>
      <c r="D482" s="173" t="s">
        <v>411</v>
      </c>
      <c r="E482" s="78">
        <v>200000</v>
      </c>
      <c r="F482" s="109">
        <v>58.52</v>
      </c>
      <c r="G482" s="479">
        <v>3.08</v>
      </c>
      <c r="H482" s="78">
        <f>F482+G482</f>
        <v>61.6</v>
      </c>
      <c r="I482" s="144">
        <f>SUM(H482:H487)</f>
        <v>104.58</v>
      </c>
      <c r="J482" s="23"/>
    </row>
    <row r="483" spans="1:10" ht="16" x14ac:dyDescent="0.2">
      <c r="A483" s="63"/>
      <c r="B483" s="75" t="s">
        <v>663</v>
      </c>
      <c r="C483" s="66" t="s">
        <v>662</v>
      </c>
      <c r="D483" s="173" t="s">
        <v>417</v>
      </c>
      <c r="E483" s="78">
        <v>50000</v>
      </c>
      <c r="F483" s="109">
        <v>22.05</v>
      </c>
      <c r="G483" s="479"/>
      <c r="H483" s="78">
        <f>F483</f>
        <v>22.05</v>
      </c>
      <c r="I483" s="144"/>
      <c r="J483" s="23"/>
    </row>
    <row r="484" spans="1:10" ht="16" x14ac:dyDescent="0.2">
      <c r="A484" s="63"/>
      <c r="B484" s="75" t="s">
        <v>663</v>
      </c>
      <c r="C484" s="66" t="s">
        <v>662</v>
      </c>
      <c r="D484" s="173" t="s">
        <v>412</v>
      </c>
      <c r="E484" s="78">
        <v>10000</v>
      </c>
      <c r="F484" s="109">
        <v>3.42</v>
      </c>
      <c r="G484" s="479"/>
      <c r="H484" s="78">
        <f>F484</f>
        <v>3.42</v>
      </c>
      <c r="I484" s="144"/>
      <c r="J484" s="23"/>
    </row>
    <row r="485" spans="1:10" ht="16" x14ac:dyDescent="0.2">
      <c r="A485" s="63"/>
      <c r="B485" s="75" t="s">
        <v>663</v>
      </c>
      <c r="C485" s="66" t="s">
        <v>662</v>
      </c>
      <c r="D485" s="173" t="s">
        <v>413</v>
      </c>
      <c r="E485" s="78">
        <v>200000</v>
      </c>
      <c r="F485" s="109">
        <v>8.36</v>
      </c>
      <c r="G485" s="479"/>
      <c r="H485" s="78">
        <f>F485</f>
        <v>8.36</v>
      </c>
      <c r="I485" s="144"/>
      <c r="J485" s="23"/>
    </row>
    <row r="486" spans="1:10" ht="16" x14ac:dyDescent="0.2">
      <c r="A486" s="63"/>
      <c r="B486" s="75" t="s">
        <v>663</v>
      </c>
      <c r="C486" s="66" t="s">
        <v>662</v>
      </c>
      <c r="D486" s="173" t="s">
        <v>418</v>
      </c>
      <c r="E486" s="78">
        <v>200000</v>
      </c>
      <c r="F486" s="109">
        <v>8.8000000000000007</v>
      </c>
      <c r="G486" s="479"/>
      <c r="H486" s="78">
        <f>F486</f>
        <v>8.8000000000000007</v>
      </c>
      <c r="I486" s="144"/>
      <c r="J486" s="23"/>
    </row>
    <row r="487" spans="1:10" ht="16" x14ac:dyDescent="0.2">
      <c r="A487" s="63"/>
      <c r="B487" s="75" t="s">
        <v>663</v>
      </c>
      <c r="C487" s="66" t="s">
        <v>662</v>
      </c>
      <c r="D487" s="173" t="s">
        <v>414</v>
      </c>
      <c r="E487" s="78">
        <v>10000</v>
      </c>
      <c r="F487" s="109">
        <v>0.35</v>
      </c>
      <c r="G487" s="479"/>
      <c r="H487" s="78">
        <f>F487</f>
        <v>0.35</v>
      </c>
      <c r="I487" s="144"/>
      <c r="J487" s="23"/>
    </row>
    <row r="488" spans="1:10" ht="16" x14ac:dyDescent="0.2">
      <c r="A488" s="63"/>
      <c r="B488" s="75"/>
      <c r="C488" s="66"/>
      <c r="D488" s="173"/>
      <c r="E488" s="78"/>
      <c r="F488" s="78"/>
      <c r="G488" s="277"/>
      <c r="H488" s="78"/>
      <c r="I488" s="144"/>
      <c r="J488" s="23"/>
    </row>
    <row r="489" spans="1:10" ht="16" x14ac:dyDescent="0.2">
      <c r="A489" s="63"/>
      <c r="B489" s="75" t="s">
        <v>714</v>
      </c>
      <c r="C489" s="66" t="s">
        <v>708</v>
      </c>
      <c r="D489" s="173" t="s">
        <v>411</v>
      </c>
      <c r="E489" s="78">
        <v>10000</v>
      </c>
      <c r="F489" s="109">
        <v>0</v>
      </c>
      <c r="G489" s="479">
        <v>0.91</v>
      </c>
      <c r="H489" s="78">
        <v>0.91</v>
      </c>
      <c r="I489" s="144">
        <f>H489</f>
        <v>0.91</v>
      </c>
      <c r="J489" s="23"/>
    </row>
    <row r="490" spans="1:10" ht="16" x14ac:dyDescent="0.2">
      <c r="A490" s="63"/>
      <c r="B490" s="75"/>
      <c r="C490" s="66"/>
      <c r="D490" s="66"/>
      <c r="E490" s="78"/>
      <c r="F490" s="78"/>
      <c r="G490" s="277"/>
      <c r="H490" s="79"/>
      <c r="I490" s="144"/>
      <c r="J490" s="23"/>
    </row>
    <row r="491" spans="1:10" ht="16" x14ac:dyDescent="0.2">
      <c r="A491" s="63"/>
      <c r="B491" s="75" t="s">
        <v>618</v>
      </c>
      <c r="C491" s="66" t="s">
        <v>206</v>
      </c>
      <c r="D491" s="66" t="s">
        <v>411</v>
      </c>
      <c r="E491" s="78">
        <v>180000</v>
      </c>
      <c r="F491" s="109">
        <f>H491-G491</f>
        <v>21.419999999999998</v>
      </c>
      <c r="G491" s="479">
        <v>1.26</v>
      </c>
      <c r="H491" s="78">
        <v>22.68</v>
      </c>
      <c r="I491" s="144">
        <f>SUM(H491:H496)</f>
        <v>121.27</v>
      </c>
      <c r="J491" s="23"/>
    </row>
    <row r="492" spans="1:10" ht="16" x14ac:dyDescent="0.2">
      <c r="A492" s="63"/>
      <c r="B492" s="75" t="s">
        <v>618</v>
      </c>
      <c r="C492" s="66" t="s">
        <v>206</v>
      </c>
      <c r="D492" s="173" t="s">
        <v>417</v>
      </c>
      <c r="E492" s="78">
        <v>180000</v>
      </c>
      <c r="F492" s="109">
        <v>79.38</v>
      </c>
      <c r="G492" s="479"/>
      <c r="H492" s="79">
        <f>F492</f>
        <v>79.38</v>
      </c>
      <c r="I492" s="144"/>
      <c r="J492" s="23"/>
    </row>
    <row r="493" spans="1:10" ht="16" x14ac:dyDescent="0.2">
      <c r="A493" s="63"/>
      <c r="B493" s="75" t="s">
        <v>618</v>
      </c>
      <c r="C493" s="66" t="s">
        <v>206</v>
      </c>
      <c r="D493" s="173" t="s">
        <v>412</v>
      </c>
      <c r="E493" s="78">
        <v>10000</v>
      </c>
      <c r="F493" s="109">
        <v>3.42</v>
      </c>
      <c r="G493" s="479"/>
      <c r="H493" s="79">
        <f>F493</f>
        <v>3.42</v>
      </c>
      <c r="I493" s="144"/>
      <c r="J493" s="23"/>
    </row>
    <row r="494" spans="1:10" ht="16" x14ac:dyDescent="0.2">
      <c r="A494" s="63"/>
      <c r="B494" s="75" t="s">
        <v>618</v>
      </c>
      <c r="C494" s="66" t="s">
        <v>206</v>
      </c>
      <c r="D494" s="173" t="s">
        <v>413</v>
      </c>
      <c r="E494" s="78">
        <v>180000</v>
      </c>
      <c r="F494" s="109">
        <v>7.52</v>
      </c>
      <c r="G494" s="479"/>
      <c r="H494" s="79">
        <f>F494</f>
        <v>7.52</v>
      </c>
      <c r="I494" s="144"/>
      <c r="J494" s="23"/>
    </row>
    <row r="495" spans="1:10" ht="16" x14ac:dyDescent="0.2">
      <c r="A495" s="63"/>
      <c r="B495" s="75" t="s">
        <v>618</v>
      </c>
      <c r="C495" s="66" t="s">
        <v>206</v>
      </c>
      <c r="D495" s="173" t="s">
        <v>418</v>
      </c>
      <c r="E495" s="78">
        <v>180000</v>
      </c>
      <c r="F495" s="109">
        <v>7.92</v>
      </c>
      <c r="G495" s="479"/>
      <c r="H495" s="79">
        <f>F495</f>
        <v>7.92</v>
      </c>
      <c r="I495" s="144"/>
      <c r="J495" s="23"/>
    </row>
    <row r="496" spans="1:10" ht="16" x14ac:dyDescent="0.2">
      <c r="A496" s="63"/>
      <c r="B496" s="75" t="s">
        <v>618</v>
      </c>
      <c r="C496" s="66" t="s">
        <v>206</v>
      </c>
      <c r="D496" s="173" t="s">
        <v>414</v>
      </c>
      <c r="E496" s="78">
        <v>10000</v>
      </c>
      <c r="F496" s="109">
        <v>0.35</v>
      </c>
      <c r="G496" s="479"/>
      <c r="H496" s="79">
        <f>F496</f>
        <v>0.35</v>
      </c>
      <c r="I496" s="144"/>
      <c r="J496" s="23"/>
    </row>
    <row r="497" spans="1:10" ht="16" x14ac:dyDescent="0.2">
      <c r="A497" s="63"/>
      <c r="B497" s="75"/>
      <c r="C497" s="66"/>
      <c r="D497" s="66"/>
      <c r="E497" s="78"/>
      <c r="F497" s="78"/>
      <c r="G497" s="277"/>
      <c r="H497" s="79"/>
      <c r="I497" s="144"/>
      <c r="J497" s="23"/>
    </row>
    <row r="498" spans="1:10" ht="16" x14ac:dyDescent="0.2">
      <c r="A498" s="63"/>
      <c r="B498" s="75" t="s">
        <v>619</v>
      </c>
      <c r="C498" s="66" t="s">
        <v>204</v>
      </c>
      <c r="D498" s="66" t="s">
        <v>411</v>
      </c>
      <c r="E498" s="78">
        <v>180000</v>
      </c>
      <c r="F498" s="109">
        <f>H498-G498</f>
        <v>34.17</v>
      </c>
      <c r="G498" s="479">
        <v>2.0099999999999998</v>
      </c>
      <c r="H498" s="78">
        <v>36.18</v>
      </c>
      <c r="I498" s="144">
        <f>SUM(H498:H503)</f>
        <v>166.09999999999997</v>
      </c>
      <c r="J498" s="23"/>
    </row>
    <row r="499" spans="1:10" ht="16" x14ac:dyDescent="0.2">
      <c r="A499" s="63"/>
      <c r="B499" s="75" t="s">
        <v>619</v>
      </c>
      <c r="C499" s="66" t="s">
        <v>204</v>
      </c>
      <c r="D499" s="173" t="s">
        <v>417</v>
      </c>
      <c r="E499" s="78">
        <v>180000</v>
      </c>
      <c r="F499" s="109">
        <v>121.86</v>
      </c>
      <c r="G499" s="479"/>
      <c r="H499" s="79">
        <f>F499</f>
        <v>121.86</v>
      </c>
      <c r="I499" s="144"/>
      <c r="J499" s="23"/>
    </row>
    <row r="500" spans="1:10" ht="16" x14ac:dyDescent="0.2">
      <c r="A500" s="63"/>
      <c r="B500" s="75" t="s">
        <v>619</v>
      </c>
      <c r="C500" s="66" t="s">
        <v>204</v>
      </c>
      <c r="D500" s="173" t="s">
        <v>412</v>
      </c>
      <c r="E500" s="78">
        <v>10000</v>
      </c>
      <c r="F500" s="109">
        <v>3.42</v>
      </c>
      <c r="G500" s="479"/>
      <c r="H500" s="79">
        <f>F500</f>
        <v>3.42</v>
      </c>
      <c r="I500" s="144"/>
      <c r="J500" s="23"/>
    </row>
    <row r="501" spans="1:10" ht="16" x14ac:dyDescent="0.2">
      <c r="A501" s="63"/>
      <c r="B501" s="75" t="s">
        <v>619</v>
      </c>
      <c r="C501" s="66" t="s">
        <v>204</v>
      </c>
      <c r="D501" s="173" t="s">
        <v>413</v>
      </c>
      <c r="E501" s="78">
        <v>50000</v>
      </c>
      <c r="F501" s="109">
        <v>2.09</v>
      </c>
      <c r="G501" s="479"/>
      <c r="H501" s="79">
        <f>F501</f>
        <v>2.09</v>
      </c>
      <c r="I501" s="144"/>
      <c r="J501" s="23"/>
    </row>
    <row r="502" spans="1:10" ht="16" x14ac:dyDescent="0.2">
      <c r="A502" s="63"/>
      <c r="B502" s="75" t="s">
        <v>619</v>
      </c>
      <c r="C502" s="66" t="s">
        <v>204</v>
      </c>
      <c r="D502" s="173" t="s">
        <v>418</v>
      </c>
      <c r="E502" s="78">
        <v>50000</v>
      </c>
      <c r="F502" s="109">
        <v>2.2000000000000002</v>
      </c>
      <c r="G502" s="479"/>
      <c r="H502" s="79">
        <f>F502</f>
        <v>2.2000000000000002</v>
      </c>
      <c r="I502" s="144"/>
      <c r="J502" s="23"/>
    </row>
    <row r="503" spans="1:10" ht="16" x14ac:dyDescent="0.2">
      <c r="A503" s="63"/>
      <c r="B503" s="75" t="s">
        <v>619</v>
      </c>
      <c r="C503" s="66" t="s">
        <v>204</v>
      </c>
      <c r="D503" s="173" t="s">
        <v>414</v>
      </c>
      <c r="E503" s="78">
        <v>10000</v>
      </c>
      <c r="F503" s="109">
        <v>0.35</v>
      </c>
      <c r="G503" s="479"/>
      <c r="H503" s="79">
        <f>F503</f>
        <v>0.35</v>
      </c>
      <c r="I503" s="144"/>
      <c r="J503" s="23"/>
    </row>
    <row r="504" spans="1:10" ht="16" x14ac:dyDescent="0.2">
      <c r="A504" s="63"/>
      <c r="B504" s="75"/>
      <c r="C504" s="66"/>
      <c r="D504" s="173"/>
      <c r="E504" s="78"/>
      <c r="F504" s="78"/>
      <c r="G504" s="277"/>
      <c r="H504" s="79"/>
      <c r="I504" s="144"/>
      <c r="J504" s="23"/>
    </row>
    <row r="505" spans="1:10" ht="16" x14ac:dyDescent="0.2">
      <c r="A505" s="63"/>
      <c r="B505" s="75" t="s">
        <v>620</v>
      </c>
      <c r="C505" s="66" t="s">
        <v>451</v>
      </c>
      <c r="D505" s="173" t="s">
        <v>411</v>
      </c>
      <c r="E505" s="78">
        <v>370000</v>
      </c>
      <c r="F505" s="109">
        <f>H505-G505</f>
        <v>23.76</v>
      </c>
      <c r="G505" s="479">
        <v>0.66</v>
      </c>
      <c r="H505" s="78">
        <v>24.42</v>
      </c>
      <c r="I505" s="144">
        <f>SUM(H505:H506)</f>
        <v>39.89</v>
      </c>
      <c r="J505" s="23"/>
    </row>
    <row r="506" spans="1:10" ht="16" x14ac:dyDescent="0.2">
      <c r="A506" s="63"/>
      <c r="B506" s="75" t="s">
        <v>620</v>
      </c>
      <c r="C506" s="66" t="s">
        <v>451</v>
      </c>
      <c r="D506" s="173" t="s">
        <v>413</v>
      </c>
      <c r="E506" s="78">
        <v>370000</v>
      </c>
      <c r="F506" s="109">
        <v>15.47</v>
      </c>
      <c r="G506" s="479"/>
      <c r="H506" s="78">
        <f>F506</f>
        <v>15.47</v>
      </c>
      <c r="I506" s="144"/>
      <c r="J506" s="23"/>
    </row>
    <row r="507" spans="1:10" ht="16" x14ac:dyDescent="0.2">
      <c r="A507" s="63"/>
      <c r="B507" s="75"/>
      <c r="C507" s="66"/>
      <c r="D507" s="173"/>
      <c r="E507" s="78"/>
      <c r="F507" s="78"/>
      <c r="G507" s="277"/>
      <c r="H507" s="78"/>
      <c r="I507" s="144"/>
      <c r="J507" s="23"/>
    </row>
    <row r="508" spans="1:10" ht="16" x14ac:dyDescent="0.2">
      <c r="A508" s="63"/>
      <c r="B508" s="75" t="s">
        <v>665</v>
      </c>
      <c r="C508" s="66" t="s">
        <v>664</v>
      </c>
      <c r="D508" s="124" t="s">
        <v>411</v>
      </c>
      <c r="E508" s="78">
        <v>10000</v>
      </c>
      <c r="F508" s="109">
        <f>H508-G508</f>
        <v>0</v>
      </c>
      <c r="G508" s="479">
        <v>0.91</v>
      </c>
      <c r="H508" s="78">
        <v>0.91</v>
      </c>
      <c r="I508" s="144">
        <f>SUM(H508:H508)</f>
        <v>0.91</v>
      </c>
      <c r="J508" s="23"/>
    </row>
    <row r="509" spans="1:10" ht="16" x14ac:dyDescent="0.2">
      <c r="A509" s="63"/>
      <c r="B509" s="75"/>
      <c r="C509" s="66"/>
      <c r="D509" s="66"/>
      <c r="E509" s="79"/>
      <c r="F509" s="78"/>
      <c r="G509" s="277"/>
      <c r="H509" s="79"/>
      <c r="I509" s="144"/>
      <c r="J509" s="23"/>
    </row>
    <row r="510" spans="1:10" ht="16" x14ac:dyDescent="0.2">
      <c r="A510" s="63"/>
      <c r="B510" s="75" t="s">
        <v>715</v>
      </c>
      <c r="C510" s="66" t="s">
        <v>709</v>
      </c>
      <c r="D510" s="66" t="s">
        <v>411</v>
      </c>
      <c r="E510" s="79">
        <v>50000</v>
      </c>
      <c r="F510" s="109">
        <v>5.04</v>
      </c>
      <c r="G510" s="479">
        <v>1.26</v>
      </c>
      <c r="H510" s="79">
        <f>SUM(F510:G510)</f>
        <v>6.3</v>
      </c>
      <c r="I510" s="144">
        <f>SUM(H510:H515)</f>
        <v>36.979999999999997</v>
      </c>
      <c r="J510" s="23"/>
    </row>
    <row r="511" spans="1:10" ht="16" x14ac:dyDescent="0.2">
      <c r="A511" s="63"/>
      <c r="B511" s="75" t="s">
        <v>715</v>
      </c>
      <c r="C511" s="66" t="s">
        <v>709</v>
      </c>
      <c r="D511" s="66" t="s">
        <v>417</v>
      </c>
      <c r="E511" s="79">
        <v>50000</v>
      </c>
      <c r="F511" s="109">
        <v>14.15</v>
      </c>
      <c r="G511" s="479"/>
      <c r="H511" s="79">
        <v>14.15</v>
      </c>
      <c r="I511" s="144"/>
      <c r="J511" s="23"/>
    </row>
    <row r="512" spans="1:10" ht="16" x14ac:dyDescent="0.2">
      <c r="A512" s="63"/>
      <c r="B512" s="75" t="s">
        <v>715</v>
      </c>
      <c r="C512" s="66" t="s">
        <v>709</v>
      </c>
      <c r="D512" s="66" t="s">
        <v>412</v>
      </c>
      <c r="E512" s="79">
        <v>10000</v>
      </c>
      <c r="F512" s="109">
        <v>3.42</v>
      </c>
      <c r="G512" s="479"/>
      <c r="H512" s="79">
        <v>3.42</v>
      </c>
      <c r="I512" s="144"/>
      <c r="J512" s="23"/>
    </row>
    <row r="513" spans="1:10" ht="16" x14ac:dyDescent="0.2">
      <c r="A513" s="63"/>
      <c r="B513" s="75" t="s">
        <v>715</v>
      </c>
      <c r="C513" s="66" t="s">
        <v>709</v>
      </c>
      <c r="D513" s="66" t="s">
        <v>413</v>
      </c>
      <c r="E513" s="79">
        <v>200000</v>
      </c>
      <c r="F513" s="109">
        <v>8.36</v>
      </c>
      <c r="G513" s="479"/>
      <c r="H513" s="79">
        <v>8.36</v>
      </c>
      <c r="I513" s="144"/>
      <c r="J513" s="23"/>
    </row>
    <row r="514" spans="1:10" ht="16" x14ac:dyDescent="0.2">
      <c r="A514" s="63"/>
      <c r="B514" s="75" t="s">
        <v>715</v>
      </c>
      <c r="C514" s="66" t="s">
        <v>709</v>
      </c>
      <c r="D514" s="66" t="s">
        <v>418</v>
      </c>
      <c r="E514" s="79">
        <v>100000</v>
      </c>
      <c r="F514" s="109">
        <v>4.4000000000000004</v>
      </c>
      <c r="G514" s="479"/>
      <c r="H514" s="79">
        <v>4.4000000000000004</v>
      </c>
      <c r="I514" s="144"/>
      <c r="J514" s="23"/>
    </row>
    <row r="515" spans="1:10" ht="16" x14ac:dyDescent="0.2">
      <c r="A515" s="63"/>
      <c r="B515" s="75" t="s">
        <v>715</v>
      </c>
      <c r="C515" s="66" t="s">
        <v>709</v>
      </c>
      <c r="D515" s="66" t="s">
        <v>414</v>
      </c>
      <c r="E515" s="79">
        <v>10000</v>
      </c>
      <c r="F515" s="109">
        <v>0.35</v>
      </c>
      <c r="G515" s="479"/>
      <c r="H515" s="79">
        <v>0.35</v>
      </c>
      <c r="I515" s="144"/>
      <c r="J515" s="23"/>
    </row>
    <row r="516" spans="1:10" ht="16" x14ac:dyDescent="0.2">
      <c r="A516" s="63"/>
      <c r="B516" s="75"/>
      <c r="C516" s="66"/>
      <c r="D516" s="66"/>
      <c r="E516" s="79"/>
      <c r="F516" s="78"/>
      <c r="G516" s="277"/>
      <c r="H516" s="79"/>
      <c r="I516" s="144"/>
      <c r="J516" s="23"/>
    </row>
    <row r="517" spans="1:10" ht="16" x14ac:dyDescent="0.2">
      <c r="A517" s="63"/>
      <c r="B517" s="75" t="s">
        <v>622</v>
      </c>
      <c r="C517" s="66" t="s">
        <v>166</v>
      </c>
      <c r="D517" s="66" t="s">
        <v>411</v>
      </c>
      <c r="E517" s="78">
        <v>100000</v>
      </c>
      <c r="F517" s="109">
        <f>H517-G517</f>
        <v>5.9399999999999995</v>
      </c>
      <c r="G517" s="479">
        <v>0.66</v>
      </c>
      <c r="H517" s="78">
        <v>6.6</v>
      </c>
      <c r="I517" s="144">
        <f>SUM(H517:H518)</f>
        <v>10.78</v>
      </c>
      <c r="J517" s="23"/>
    </row>
    <row r="518" spans="1:10" ht="16" x14ac:dyDescent="0.2">
      <c r="A518" s="63"/>
      <c r="B518" s="75" t="s">
        <v>622</v>
      </c>
      <c r="C518" s="66" t="s">
        <v>166</v>
      </c>
      <c r="D518" s="66" t="s">
        <v>413</v>
      </c>
      <c r="E518" s="78">
        <v>100000</v>
      </c>
      <c r="F518" s="109">
        <v>4.18</v>
      </c>
      <c r="G518" s="479"/>
      <c r="H518" s="78">
        <f>F518</f>
        <v>4.18</v>
      </c>
      <c r="I518" s="144"/>
      <c r="J518" s="23"/>
    </row>
    <row r="519" spans="1:10" ht="16" x14ac:dyDescent="0.2">
      <c r="A519" s="63"/>
      <c r="B519" s="75"/>
      <c r="C519" s="66"/>
      <c r="D519" s="66"/>
      <c r="E519" s="78"/>
      <c r="F519" s="78"/>
      <c r="G519" s="277"/>
      <c r="H519" s="78"/>
      <c r="I519" s="144"/>
      <c r="J519" s="23"/>
    </row>
    <row r="520" spans="1:10" ht="16" x14ac:dyDescent="0.2">
      <c r="A520" s="63"/>
      <c r="B520" s="75" t="s">
        <v>723</v>
      </c>
      <c r="C520" s="66" t="s">
        <v>746</v>
      </c>
      <c r="D520" s="66" t="s">
        <v>411</v>
      </c>
      <c r="E520" s="78">
        <v>10000</v>
      </c>
      <c r="F520" s="109">
        <v>0</v>
      </c>
      <c r="G520" s="479">
        <v>0.91</v>
      </c>
      <c r="H520" s="78">
        <f>SUM(F520:G520)</f>
        <v>0.91</v>
      </c>
      <c r="I520" s="144">
        <f>H520</f>
        <v>0.91</v>
      </c>
      <c r="J520" s="23"/>
    </row>
    <row r="521" spans="1:10" ht="16" x14ac:dyDescent="0.2">
      <c r="A521" s="63"/>
      <c r="B521" s="75"/>
      <c r="C521" s="66"/>
      <c r="D521" s="66"/>
      <c r="E521" s="79"/>
      <c r="F521" s="78"/>
      <c r="G521" s="277"/>
      <c r="H521" s="79"/>
      <c r="I521" s="144"/>
      <c r="J521" s="23"/>
    </row>
    <row r="522" spans="1:10" ht="16" x14ac:dyDescent="0.2">
      <c r="A522" s="63"/>
      <c r="B522" s="75" t="s">
        <v>623</v>
      </c>
      <c r="C522" s="66" t="s">
        <v>86</v>
      </c>
      <c r="D522" s="66" t="s">
        <v>411</v>
      </c>
      <c r="E522" s="78">
        <v>10000</v>
      </c>
      <c r="F522" s="109">
        <v>0</v>
      </c>
      <c r="G522" s="479">
        <v>3.08</v>
      </c>
      <c r="H522" s="78">
        <v>3.08</v>
      </c>
      <c r="I522" s="144">
        <f>SUM(H522:H523)</f>
        <v>3.5</v>
      </c>
      <c r="J522" s="211"/>
    </row>
    <row r="523" spans="1:10" ht="16" x14ac:dyDescent="0.2">
      <c r="A523" s="122"/>
      <c r="B523" s="75" t="s">
        <v>623</v>
      </c>
      <c r="C523" s="66" t="s">
        <v>86</v>
      </c>
      <c r="D523" s="124" t="s">
        <v>413</v>
      </c>
      <c r="E523" s="152">
        <v>10000</v>
      </c>
      <c r="F523" s="109">
        <v>0.42</v>
      </c>
      <c r="G523" s="479"/>
      <c r="H523" s="79">
        <f>F523</f>
        <v>0.42</v>
      </c>
      <c r="I523" s="144"/>
      <c r="J523" s="23"/>
    </row>
    <row r="524" spans="1:10" ht="16" x14ac:dyDescent="0.2">
      <c r="A524" s="122"/>
      <c r="B524" s="75"/>
      <c r="C524" s="66"/>
      <c r="D524" s="124"/>
      <c r="E524" s="152"/>
      <c r="F524" s="78"/>
      <c r="G524" s="277"/>
      <c r="H524" s="79"/>
      <c r="I524" s="144"/>
      <c r="J524" s="23"/>
    </row>
    <row r="525" spans="1:10" ht="16" x14ac:dyDescent="0.2">
      <c r="A525" s="122"/>
      <c r="B525" s="75" t="s">
        <v>1090</v>
      </c>
      <c r="C525" s="66" t="s">
        <v>1091</v>
      </c>
      <c r="D525" s="124" t="s">
        <v>411</v>
      </c>
      <c r="E525" s="152">
        <v>250000</v>
      </c>
      <c r="F525" s="109">
        <v>12.72</v>
      </c>
      <c r="G525" s="479">
        <v>0.53</v>
      </c>
      <c r="H525" s="79">
        <v>13.25</v>
      </c>
      <c r="I525" s="144">
        <v>13.25</v>
      </c>
      <c r="J525" s="23"/>
    </row>
    <row r="526" spans="1:10" ht="16" x14ac:dyDescent="0.2">
      <c r="A526" s="122"/>
      <c r="B526" s="75"/>
      <c r="C526" s="66"/>
      <c r="D526" s="124"/>
      <c r="E526" s="152"/>
      <c r="F526" s="78"/>
      <c r="G526" s="277"/>
      <c r="H526" s="79"/>
      <c r="I526" s="144"/>
      <c r="J526" s="23"/>
    </row>
    <row r="527" spans="1:10" ht="16" x14ac:dyDescent="0.2">
      <c r="A527" s="122"/>
      <c r="B527" s="75" t="s">
        <v>929</v>
      </c>
      <c r="C527" s="66" t="s">
        <v>526</v>
      </c>
      <c r="D527" s="124" t="s">
        <v>411</v>
      </c>
      <c r="E527" s="152">
        <v>10000</v>
      </c>
      <c r="F527" s="109">
        <v>0</v>
      </c>
      <c r="G527" s="479">
        <v>0.66</v>
      </c>
      <c r="H527" s="79">
        <v>0.66</v>
      </c>
      <c r="I527" s="144">
        <f>SUM(H527:H530)</f>
        <v>9.86</v>
      </c>
      <c r="J527" s="23"/>
    </row>
    <row r="528" spans="1:10" ht="16" x14ac:dyDescent="0.2">
      <c r="A528" s="122"/>
      <c r="B528" s="75" t="s">
        <v>929</v>
      </c>
      <c r="C528" s="66" t="s">
        <v>526</v>
      </c>
      <c r="D528" s="124" t="s">
        <v>412</v>
      </c>
      <c r="E528" s="152">
        <v>10000</v>
      </c>
      <c r="F528" s="109">
        <v>3.42</v>
      </c>
      <c r="G528" s="479"/>
      <c r="H528" s="79">
        <v>3.42</v>
      </c>
      <c r="I528" s="144"/>
      <c r="J528" s="23"/>
    </row>
    <row r="529" spans="1:10" ht="16" x14ac:dyDescent="0.2">
      <c r="A529" s="122"/>
      <c r="B529" s="75" t="s">
        <v>929</v>
      </c>
      <c r="C529" s="66" t="s">
        <v>526</v>
      </c>
      <c r="D529" s="124" t="s">
        <v>413</v>
      </c>
      <c r="E529" s="152">
        <v>130000</v>
      </c>
      <c r="F529" s="109">
        <v>5.43</v>
      </c>
      <c r="G529" s="479"/>
      <c r="H529" s="79">
        <v>5.43</v>
      </c>
      <c r="I529" s="144"/>
      <c r="J529" s="23"/>
    </row>
    <row r="530" spans="1:10" ht="16" x14ac:dyDescent="0.2">
      <c r="A530" s="122"/>
      <c r="B530" s="75" t="s">
        <v>929</v>
      </c>
      <c r="C530" s="66" t="s">
        <v>526</v>
      </c>
      <c r="D530" s="124" t="s">
        <v>414</v>
      </c>
      <c r="E530" s="152">
        <v>10000</v>
      </c>
      <c r="F530" s="109">
        <v>0.35</v>
      </c>
      <c r="G530" s="479"/>
      <c r="H530" s="79">
        <v>0.35</v>
      </c>
      <c r="I530" s="144"/>
      <c r="J530" s="23"/>
    </row>
    <row r="531" spans="1:10" ht="16" x14ac:dyDescent="0.2">
      <c r="A531" s="122"/>
      <c r="B531" s="123"/>
      <c r="C531" s="124"/>
      <c r="D531" s="124"/>
      <c r="E531" s="152"/>
      <c r="F531" s="78"/>
      <c r="G531" s="277"/>
      <c r="H531" s="79"/>
      <c r="I531" s="144"/>
      <c r="J531" s="23"/>
    </row>
    <row r="532" spans="1:10" ht="16" x14ac:dyDescent="0.2">
      <c r="A532" s="136"/>
      <c r="B532" s="137"/>
      <c r="C532" s="134" t="s">
        <v>400</v>
      </c>
      <c r="D532" s="134"/>
      <c r="E532" s="153"/>
      <c r="F532" s="135"/>
      <c r="G532" s="578"/>
      <c r="H532" s="135"/>
      <c r="I532" s="144">
        <f>SUM(I5:I531)</f>
        <v>3284.4500000000007</v>
      </c>
      <c r="J532" s="231"/>
    </row>
    <row r="533" spans="1:10" ht="16" x14ac:dyDescent="0.2">
      <c r="A533" s="23"/>
      <c r="B533" s="23"/>
      <c r="C533" s="23"/>
      <c r="D533" s="66"/>
      <c r="E533" s="79"/>
      <c r="F533" s="78"/>
      <c r="G533" s="277"/>
      <c r="H533" s="79"/>
      <c r="I533" s="144"/>
      <c r="J533" s="23"/>
    </row>
    <row r="534" spans="1:10" ht="16" x14ac:dyDescent="0.2">
      <c r="A534" s="131"/>
      <c r="B534" s="137"/>
      <c r="C534" s="134" t="s">
        <v>400</v>
      </c>
      <c r="D534" s="134"/>
      <c r="E534" s="153"/>
      <c r="F534" s="153"/>
      <c r="G534" s="153">
        <f>SUM(G5:G532)</f>
        <v>387.65</v>
      </c>
      <c r="H534" s="135"/>
      <c r="J534" s="133"/>
    </row>
    <row r="535" spans="1:10" ht="16" x14ac:dyDescent="0.2">
      <c r="A535" s="596"/>
      <c r="B535" s="597"/>
      <c r="C535" s="598"/>
      <c r="D535" s="143"/>
      <c r="E535" s="154"/>
      <c r="F535" s="162"/>
      <c r="G535" s="490"/>
      <c r="H535" s="93"/>
      <c r="I535" s="144">
        <f>SUM(I532:I532)</f>
        <v>3284.4500000000007</v>
      </c>
      <c r="J535" s="94"/>
    </row>
    <row r="536" spans="1:10" ht="16" x14ac:dyDescent="0.2">
      <c r="A536" s="599" t="s">
        <v>439</v>
      </c>
      <c r="B536" s="600"/>
      <c r="C536" s="601"/>
      <c r="D536" s="259"/>
      <c r="E536" s="265"/>
      <c r="F536" s="264"/>
      <c r="G536" s="482"/>
      <c r="H536" s="264"/>
      <c r="I536" s="264">
        <f>SUM(I537:I552)</f>
        <v>33.760000000000005</v>
      </c>
      <c r="J536" s="261"/>
    </row>
    <row r="537" spans="1:10" ht="16" x14ac:dyDescent="0.2">
      <c r="A537" s="63"/>
      <c r="B537" s="75" t="s">
        <v>1045</v>
      </c>
      <c r="C537" s="66" t="s">
        <v>1046</v>
      </c>
      <c r="D537" s="66" t="s">
        <v>411</v>
      </c>
      <c r="E537" s="78">
        <v>40000</v>
      </c>
      <c r="F537" s="314">
        <v>-1.59</v>
      </c>
      <c r="G537" s="277">
        <v>-0.53</v>
      </c>
      <c r="H537" s="78">
        <v>-2.12</v>
      </c>
      <c r="I537" s="144">
        <f>SUM(H537:H540)</f>
        <v>-6.53</v>
      </c>
      <c r="J537" s="23" t="s">
        <v>1168</v>
      </c>
    </row>
    <row r="538" spans="1:10" ht="16" x14ac:dyDescent="0.2">
      <c r="A538" s="63"/>
      <c r="B538" s="75" t="s">
        <v>1045</v>
      </c>
      <c r="C538" s="66" t="s">
        <v>1046</v>
      </c>
      <c r="D538" s="66" t="s">
        <v>417</v>
      </c>
      <c r="E538" s="78">
        <v>20000</v>
      </c>
      <c r="F538" s="314">
        <v>-2.52</v>
      </c>
      <c r="G538" s="277"/>
      <c r="H538" s="78">
        <v>-2.52</v>
      </c>
      <c r="I538" s="144"/>
      <c r="J538" s="23"/>
    </row>
    <row r="539" spans="1:10" ht="16" x14ac:dyDescent="0.2">
      <c r="A539" s="63"/>
      <c r="B539" s="75" t="s">
        <v>1045</v>
      </c>
      <c r="C539" s="66" t="s">
        <v>1046</v>
      </c>
      <c r="D539" s="66" t="s">
        <v>413</v>
      </c>
      <c r="E539" s="78">
        <v>40000</v>
      </c>
      <c r="F539" s="314">
        <v>-1.67</v>
      </c>
      <c r="G539" s="277"/>
      <c r="H539" s="78">
        <v>-1.67</v>
      </c>
      <c r="I539" s="144"/>
      <c r="J539" s="23"/>
    </row>
    <row r="540" spans="1:10" ht="16" x14ac:dyDescent="0.2">
      <c r="A540" s="63"/>
      <c r="B540" s="75" t="s">
        <v>1045</v>
      </c>
      <c r="C540" s="66" t="s">
        <v>1046</v>
      </c>
      <c r="D540" s="66" t="s">
        <v>418</v>
      </c>
      <c r="E540" s="78">
        <v>5000</v>
      </c>
      <c r="F540" s="314">
        <v>-0.22</v>
      </c>
      <c r="G540" s="277"/>
      <c r="H540" s="78">
        <v>-0.22</v>
      </c>
      <c r="I540" s="144"/>
      <c r="J540" s="23"/>
    </row>
    <row r="541" spans="1:10" ht="16" x14ac:dyDescent="0.2">
      <c r="A541" s="63"/>
      <c r="B541" s="75" t="s">
        <v>957</v>
      </c>
      <c r="C541" s="66" t="s">
        <v>958</v>
      </c>
      <c r="D541" s="173" t="s">
        <v>411</v>
      </c>
      <c r="E541" s="79">
        <v>10000</v>
      </c>
      <c r="F541" s="78">
        <v>0</v>
      </c>
      <c r="G541" s="277">
        <v>-0.53</v>
      </c>
      <c r="H541" s="79">
        <v>-0.53</v>
      </c>
      <c r="I541" s="144">
        <f>SUM(H541:H542)</f>
        <v>-0.95</v>
      </c>
      <c r="J541" s="23" t="s">
        <v>1168</v>
      </c>
    </row>
    <row r="542" spans="1:10" ht="16" x14ac:dyDescent="0.2">
      <c r="A542" s="63"/>
      <c r="B542" s="75" t="s">
        <v>957</v>
      </c>
      <c r="C542" s="66" t="s">
        <v>958</v>
      </c>
      <c r="D542" s="173" t="s">
        <v>413</v>
      </c>
      <c r="E542" s="79">
        <v>10000</v>
      </c>
      <c r="F542" s="78">
        <v>-0.42</v>
      </c>
      <c r="G542" s="277">
        <v>0</v>
      </c>
      <c r="H542" s="79">
        <v>-0.42</v>
      </c>
      <c r="I542" s="144"/>
      <c r="J542" s="23"/>
    </row>
    <row r="543" spans="1:10" ht="16" x14ac:dyDescent="0.2">
      <c r="A543" s="63"/>
      <c r="B543" s="75" t="s">
        <v>1166</v>
      </c>
      <c r="C543" s="66" t="s">
        <v>1167</v>
      </c>
      <c r="D543" s="173" t="s">
        <v>411</v>
      </c>
      <c r="E543" s="78">
        <v>150000</v>
      </c>
      <c r="F543" s="109">
        <v>7.42</v>
      </c>
      <c r="G543" s="479">
        <v>0.53</v>
      </c>
      <c r="H543" s="79">
        <f>SUM(F543:G543)</f>
        <v>7.95</v>
      </c>
      <c r="I543" s="144">
        <f>SUM(H543:H546)</f>
        <v>20.62</v>
      </c>
      <c r="J543" s="23" t="s">
        <v>1173</v>
      </c>
    </row>
    <row r="544" spans="1:10" ht="16" x14ac:dyDescent="0.2">
      <c r="A544" s="63"/>
      <c r="B544" s="75" t="s">
        <v>1166</v>
      </c>
      <c r="C544" s="66" t="s">
        <v>1167</v>
      </c>
      <c r="D544" s="173" t="s">
        <v>417</v>
      </c>
      <c r="E544" s="78">
        <v>50000</v>
      </c>
      <c r="F544" s="109">
        <v>4.2</v>
      </c>
      <c r="G544" s="479"/>
      <c r="H544" s="79">
        <v>4.2</v>
      </c>
      <c r="I544" s="144"/>
      <c r="J544" s="23"/>
    </row>
    <row r="545" spans="1:10" ht="16" x14ac:dyDescent="0.2">
      <c r="A545" s="63"/>
      <c r="B545" s="75" t="s">
        <v>1166</v>
      </c>
      <c r="C545" s="66" t="s">
        <v>1167</v>
      </c>
      <c r="D545" s="173" t="s">
        <v>413</v>
      </c>
      <c r="E545" s="78">
        <v>150000</v>
      </c>
      <c r="F545" s="109">
        <v>6.27</v>
      </c>
      <c r="G545" s="479"/>
      <c r="H545" s="79">
        <v>6.27</v>
      </c>
      <c r="I545" s="144"/>
      <c r="J545" s="23"/>
    </row>
    <row r="546" spans="1:10" ht="16" x14ac:dyDescent="0.2">
      <c r="A546" s="63"/>
      <c r="B546" s="75" t="s">
        <v>1166</v>
      </c>
      <c r="C546" s="66" t="s">
        <v>1167</v>
      </c>
      <c r="D546" s="66" t="s">
        <v>418</v>
      </c>
      <c r="E546" s="78">
        <v>50000</v>
      </c>
      <c r="F546" s="109">
        <v>2.2000000000000002</v>
      </c>
      <c r="G546" s="479"/>
      <c r="H546" s="79">
        <v>2.2000000000000002</v>
      </c>
      <c r="I546" s="144"/>
      <c r="J546" s="23"/>
    </row>
    <row r="547" spans="1:10" ht="16" x14ac:dyDescent="0.2">
      <c r="A547" s="63"/>
      <c r="B547" s="75" t="s">
        <v>1166</v>
      </c>
      <c r="C547" s="66" t="s">
        <v>1167</v>
      </c>
      <c r="D547" s="173" t="s">
        <v>411</v>
      </c>
      <c r="E547" s="78">
        <v>150000</v>
      </c>
      <c r="F547" s="109">
        <v>7.42</v>
      </c>
      <c r="G547" s="479">
        <v>0.53</v>
      </c>
      <c r="H547" s="79">
        <f>SUM(F547:G547)</f>
        <v>7.95</v>
      </c>
      <c r="I547" s="144">
        <f>SUM(H547:H550)</f>
        <v>20.62</v>
      </c>
      <c r="J547" s="23" t="s">
        <v>1173</v>
      </c>
    </row>
    <row r="548" spans="1:10" ht="16" x14ac:dyDescent="0.2">
      <c r="A548" s="63"/>
      <c r="B548" s="75" t="s">
        <v>1166</v>
      </c>
      <c r="C548" s="66" t="s">
        <v>1167</v>
      </c>
      <c r="D548" s="173" t="s">
        <v>417</v>
      </c>
      <c r="E548" s="78">
        <v>50000</v>
      </c>
      <c r="F548" s="109">
        <v>4.2</v>
      </c>
      <c r="G548" s="479"/>
      <c r="H548" s="79">
        <v>4.2</v>
      </c>
      <c r="I548" s="144"/>
      <c r="J548" s="23"/>
    </row>
    <row r="549" spans="1:10" ht="16" x14ac:dyDescent="0.2">
      <c r="A549" s="63"/>
      <c r="B549" s="75" t="s">
        <v>1166</v>
      </c>
      <c r="C549" s="66" t="s">
        <v>1167</v>
      </c>
      <c r="D549" s="173" t="s">
        <v>413</v>
      </c>
      <c r="E549" s="78">
        <v>150000</v>
      </c>
      <c r="F549" s="109">
        <v>6.27</v>
      </c>
      <c r="G549" s="479"/>
      <c r="H549" s="79">
        <v>6.27</v>
      </c>
      <c r="I549" s="144"/>
      <c r="J549" s="23"/>
    </row>
    <row r="550" spans="1:10" ht="16" x14ac:dyDescent="0.2">
      <c r="A550" s="63"/>
      <c r="B550" s="75" t="s">
        <v>1166</v>
      </c>
      <c r="C550" s="66" t="s">
        <v>1167</v>
      </c>
      <c r="D550" s="66" t="s">
        <v>418</v>
      </c>
      <c r="E550" s="78">
        <v>50000</v>
      </c>
      <c r="F550" s="109">
        <v>2.2000000000000002</v>
      </c>
      <c r="G550" s="479"/>
      <c r="H550" s="79">
        <v>2.2000000000000002</v>
      </c>
      <c r="I550" s="144"/>
      <c r="J550" s="23"/>
    </row>
    <row r="551" spans="1:10" ht="16" x14ac:dyDescent="0.2">
      <c r="A551" s="63"/>
      <c r="B551" s="75"/>
      <c r="C551" s="66"/>
      <c r="D551" s="124"/>
      <c r="E551" s="152"/>
      <c r="F551" s="109"/>
      <c r="G551" s="479"/>
      <c r="H551" s="79"/>
      <c r="I551" s="144"/>
      <c r="J551" s="23"/>
    </row>
    <row r="552" spans="1:10" ht="16" x14ac:dyDescent="0.2">
      <c r="A552" s="63"/>
      <c r="B552" s="75"/>
      <c r="C552" s="66"/>
      <c r="D552" s="173"/>
      <c r="E552" s="78"/>
      <c r="F552" s="252"/>
      <c r="G552" s="479"/>
      <c r="H552" s="78"/>
      <c r="I552" s="144"/>
      <c r="J552" s="23"/>
    </row>
    <row r="553" spans="1:10" ht="16" x14ac:dyDescent="0.2">
      <c r="A553" s="605" t="s">
        <v>52</v>
      </c>
      <c r="B553" s="606"/>
      <c r="C553" s="607"/>
      <c r="D553" s="316"/>
      <c r="E553" s="317"/>
      <c r="F553" s="318">
        <f>SUM(F537:F552)</f>
        <v>33.76</v>
      </c>
      <c r="G553" s="483">
        <f>SUM(G537:G552)</f>
        <v>0</v>
      </c>
      <c r="H553" s="319"/>
      <c r="I553" s="370">
        <f>I535+I536</f>
        <v>3318.2100000000009</v>
      </c>
      <c r="J553" s="320"/>
    </row>
    <row r="554" spans="1:10" ht="31" x14ac:dyDescent="0.55000000000000004">
      <c r="A554" s="182"/>
      <c r="B554" s="182"/>
      <c r="C554" s="183" t="s">
        <v>388</v>
      </c>
      <c r="D554" s="526" t="s">
        <v>1155</v>
      </c>
      <c r="E554" s="527">
        <v>45734</v>
      </c>
      <c r="F554" s="491"/>
      <c r="G554" s="492"/>
      <c r="H554" s="186"/>
      <c r="I554" s="187"/>
      <c r="J554" s="188"/>
    </row>
    <row r="555" spans="1:10" s="344" customFormat="1" x14ac:dyDescent="0.15">
      <c r="A555"/>
      <c r="B555"/>
      <c r="C555"/>
      <c r="D555"/>
      <c r="E555" s="149"/>
      <c r="F555" s="145"/>
      <c r="G555" s="13"/>
      <c r="H555"/>
      <c r="I555"/>
      <c r="J555"/>
    </row>
    <row r="556" spans="1:10" x14ac:dyDescent="0.15">
      <c r="F556" s="351" t="s">
        <v>1043</v>
      </c>
      <c r="G556" s="568">
        <f>I553-G557</f>
        <v>2930.5600000000009</v>
      </c>
      <c r="H556" s="562">
        <f>SUM(G556:G557)</f>
        <v>3318.2100000000009</v>
      </c>
    </row>
    <row r="557" spans="1:10" x14ac:dyDescent="0.15">
      <c r="F557" s="351" t="s">
        <v>1044</v>
      </c>
      <c r="G557" s="568">
        <f>G553+G534</f>
        <v>387.65</v>
      </c>
      <c r="I557" s="561"/>
    </row>
    <row r="558" spans="1:10" s="344" customFormat="1" x14ac:dyDescent="0.15">
      <c r="A558"/>
      <c r="B558"/>
      <c r="C558"/>
      <c r="D558"/>
      <c r="E558" s="149"/>
      <c r="F558" s="247"/>
      <c r="G558" s="550"/>
      <c r="H558"/>
      <c r="I558" s="18"/>
      <c r="J558"/>
    </row>
    <row r="560" spans="1:10" s="182" customFormat="1" ht="23" x14ac:dyDescent="0.25">
      <c r="A560"/>
      <c r="B560"/>
      <c r="C560"/>
      <c r="D560"/>
      <c r="E560" s="149"/>
      <c r="F560" s="247"/>
      <c r="G560" s="476"/>
      <c r="H560"/>
      <c r="I560" s="18"/>
      <c r="J560"/>
    </row>
    <row r="563" spans="2:9" x14ac:dyDescent="0.15">
      <c r="F563" s="351"/>
      <c r="G563" s="568"/>
      <c r="I563" s="561"/>
    </row>
    <row r="564" spans="2:9" x14ac:dyDescent="0.15">
      <c r="G564" s="550"/>
    </row>
    <row r="569" spans="2:9" x14ac:dyDescent="0.15">
      <c r="E569" s="563"/>
      <c r="F569" s="563"/>
      <c r="G569" s="13"/>
      <c r="I569"/>
    </row>
    <row r="570" spans="2:9" x14ac:dyDescent="0.15">
      <c r="E570" s="563"/>
      <c r="F570" s="563"/>
      <c r="G570" s="13"/>
      <c r="I570"/>
    </row>
    <row r="571" spans="2:9" ht="16" x14ac:dyDescent="0.2">
      <c r="B571" s="258"/>
      <c r="C571" s="102"/>
      <c r="D571" s="102"/>
      <c r="E571" s="564"/>
      <c r="F571" s="565"/>
      <c r="G571" s="566"/>
      <c r="H571" s="565"/>
      <c r="I571" s="565"/>
    </row>
    <row r="572" spans="2:9" ht="16" x14ac:dyDescent="0.2">
      <c r="B572" s="258"/>
      <c r="C572" s="102"/>
      <c r="D572" s="102"/>
      <c r="E572" s="564"/>
      <c r="F572" s="565"/>
      <c r="G572" s="567"/>
      <c r="H572" s="565"/>
      <c r="I572" s="565"/>
    </row>
    <row r="573" spans="2:9" x14ac:dyDescent="0.15">
      <c r="E573" s="563"/>
      <c r="F573" s="563"/>
      <c r="G573" s="13"/>
      <c r="I573"/>
    </row>
  </sheetData>
  <mergeCells count="4">
    <mergeCell ref="A2:C2"/>
    <mergeCell ref="A535:C535"/>
    <mergeCell ref="A536:C536"/>
    <mergeCell ref="A553:C553"/>
  </mergeCells>
  <conditionalFormatting sqref="A113:A117 A124">
    <cfRule type="duplicateValues" dxfId="1472" priority="68"/>
  </conditionalFormatting>
  <conditionalFormatting sqref="B11:B14">
    <cfRule type="duplicateValues" dxfId="1471" priority="60"/>
    <cfRule type="duplicateValues" dxfId="1470" priority="61"/>
  </conditionalFormatting>
  <conditionalFormatting sqref="B112:B129">
    <cfRule type="duplicateValues" dxfId="1469" priority="70"/>
  </conditionalFormatting>
  <conditionalFormatting sqref="B118:B123 B125:B129">
    <cfRule type="duplicateValues" dxfId="1468" priority="67"/>
  </conditionalFormatting>
  <conditionalFormatting sqref="B260:B274">
    <cfRule type="duplicateValues" dxfId="1467" priority="54"/>
    <cfRule type="duplicateValues" dxfId="1466" priority="55"/>
  </conditionalFormatting>
  <conditionalFormatting sqref="B537:B540">
    <cfRule type="duplicateValues" dxfId="1465" priority="10"/>
  </conditionalFormatting>
  <conditionalFormatting sqref="B541:B542">
    <cfRule type="duplicateValues" dxfId="1464" priority="7"/>
    <cfRule type="duplicateValues" dxfId="1463" priority="8"/>
  </conditionalFormatting>
  <conditionalFormatting sqref="B543:B546">
    <cfRule type="duplicateValues" dxfId="1462" priority="4"/>
    <cfRule type="duplicateValues" dxfId="1461" priority="5"/>
  </conditionalFormatting>
  <conditionalFormatting sqref="B547:B550">
    <cfRule type="duplicateValues" dxfId="1460" priority="1"/>
    <cfRule type="duplicateValues" dxfId="1459" priority="2"/>
  </conditionalFormatting>
  <conditionalFormatting sqref="B551">
    <cfRule type="duplicateValues" dxfId="1458" priority="24"/>
    <cfRule type="duplicateValues" dxfId="1457" priority="25"/>
  </conditionalFormatting>
  <conditionalFormatting sqref="B552">
    <cfRule type="duplicateValues" dxfId="1456" priority="74"/>
  </conditionalFormatting>
  <conditionalFormatting sqref="B553:B562 B203:B259 B534:B536 B275:B531">
    <cfRule type="duplicateValues" dxfId="1455" priority="50"/>
  </conditionalFormatting>
  <conditionalFormatting sqref="B553:B562 B534:B536 B203:B532">
    <cfRule type="duplicateValues" dxfId="1454" priority="49"/>
  </conditionalFormatting>
  <conditionalFormatting sqref="B553:B562">
    <cfRule type="duplicateValues" dxfId="1453" priority="52"/>
  </conditionalFormatting>
  <conditionalFormatting sqref="B563:B570 B573:B1048576">
    <cfRule type="duplicateValues" dxfId="1452" priority="66"/>
  </conditionalFormatting>
  <conditionalFormatting sqref="B563:B1048576 B10 B1:B6 B130:B197 B15:B111 B199:B202">
    <cfRule type="duplicateValues" dxfId="1451" priority="64"/>
  </conditionalFormatting>
  <conditionalFormatting sqref="B563:B1048576">
    <cfRule type="duplicateValues" dxfId="1450" priority="63"/>
  </conditionalFormatting>
  <conditionalFormatting sqref="C11:C14">
    <cfRule type="duplicateValues" dxfId="1449" priority="62"/>
  </conditionalFormatting>
  <conditionalFormatting sqref="C172:C182">
    <cfRule type="duplicateValues" dxfId="1448" priority="71"/>
  </conditionalFormatting>
  <conditionalFormatting sqref="C228">
    <cfRule type="duplicateValues" dxfId="1447" priority="57"/>
  </conditionalFormatting>
  <conditionalFormatting sqref="C260:C274">
    <cfRule type="duplicateValues" dxfId="1446" priority="56"/>
  </conditionalFormatting>
  <conditionalFormatting sqref="C537:C540">
    <cfRule type="duplicateValues" dxfId="1445" priority="11"/>
  </conditionalFormatting>
  <conditionalFormatting sqref="C541:C542">
    <cfRule type="duplicateValues" dxfId="1444" priority="9"/>
  </conditionalFormatting>
  <conditionalFormatting sqref="C543:C546">
    <cfRule type="duplicateValues" dxfId="1443" priority="6"/>
  </conditionalFormatting>
  <conditionalFormatting sqref="C547:C550">
    <cfRule type="duplicateValues" dxfId="1442" priority="3"/>
  </conditionalFormatting>
  <conditionalFormatting sqref="C551">
    <cfRule type="duplicateValues" dxfId="1441" priority="26"/>
  </conditionalFormatting>
  <conditionalFormatting sqref="C552">
    <cfRule type="duplicateValues" dxfId="1440" priority="75"/>
  </conditionalFormatting>
  <conditionalFormatting sqref="C553:C562 C203:C259 C534:C536 C449:C531 C275:C447">
    <cfRule type="duplicateValues" dxfId="1439" priority="53"/>
  </conditionalFormatting>
  <conditionalFormatting sqref="C563:C1048576 A113:A117 A124 C10 C1:C6 C15:C197 C199:C202">
    <cfRule type="duplicateValues" dxfId="1438" priority="69"/>
  </conditionalFormatting>
  <conditionalFormatting sqref="C571:C572">
    <cfRule type="duplicateValues" dxfId="1437" priority="59"/>
  </conditionalFormatting>
  <conditionalFormatting sqref="J23:J164 J166:J174 J176:J185 J187:J199 J204:J206 J208:J217 J219:J291 J353:J416 J426:J449 J523:J531 J533:J534">
    <cfRule type="notContainsBlanks" dxfId="1436" priority="65">
      <formula>LEN(TRIM(J23))&gt;0</formula>
    </cfRule>
  </conditionalFormatting>
  <conditionalFormatting sqref="J201:J202 J294:J296 J301:J351 J451:J521">
    <cfRule type="notContainsBlanks" dxfId="1435" priority="51">
      <formula>LEN(TRIM(J201))&gt;0</formula>
    </cfRule>
  </conditionalFormatting>
  <conditionalFormatting sqref="J571:J572">
    <cfRule type="notContainsBlanks" dxfId="1434" priority="58">
      <formula>LEN(TRIM(J571))&gt;0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B458-B839-9842-BA93-5A009735AFED}">
  <sheetPr filterMode="1"/>
  <dimension ref="A1:AC592"/>
  <sheetViews>
    <sheetView topLeftCell="A532" workbookViewId="0">
      <selection activeCell="B489" sqref="B489:F494"/>
    </sheetView>
  </sheetViews>
  <sheetFormatPr baseColWidth="10" defaultColWidth="11.5" defaultRowHeight="13" x14ac:dyDescent="0.15"/>
  <cols>
    <col min="1" max="1" width="3.83203125" customWidth="1"/>
    <col min="2" max="2" width="6.5" customWidth="1"/>
    <col min="3" max="3" width="26.5" customWidth="1"/>
    <col min="4" max="4" width="9.164062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1153</v>
      </c>
      <c r="H2" s="77" t="s">
        <v>459</v>
      </c>
      <c r="I2" s="365" t="s">
        <v>1154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/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SUM(H16:H21)</f>
        <v>5.6099999999999994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>
        <v>10000</v>
      </c>
      <c r="F17" s="281">
        <v>2.21</v>
      </c>
      <c r="G17" s="278">
        <v>0</v>
      </c>
      <c r="H17" s="282">
        <v>2.21</v>
      </c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>
        <v>10000</v>
      </c>
      <c r="F18" s="281">
        <v>0.68</v>
      </c>
      <c r="G18" s="278"/>
      <c r="H18" s="282">
        <v>0.68</v>
      </c>
      <c r="I18" s="367"/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281">
        <v>0.42</v>
      </c>
      <c r="G19" s="278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281">
        <v>0.22</v>
      </c>
      <c r="G20" s="278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281">
        <v>7.0000000000000007E-2</v>
      </c>
      <c r="G21" s="278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368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109"/>
      <c r="G27" s="174"/>
      <c r="H27" s="78"/>
      <c r="I27" s="144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250000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250000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109"/>
      <c r="G30" s="479"/>
      <c r="H30" s="78"/>
      <c r="I30" s="144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411</v>
      </c>
      <c r="E31" s="79">
        <v>10000</v>
      </c>
      <c r="F31" s="109">
        <v>0</v>
      </c>
      <c r="G31" s="479">
        <v>3.08</v>
      </c>
      <c r="H31" s="78">
        <v>3.08</v>
      </c>
      <c r="I31" s="144">
        <f>SUM(H31:H36)</f>
        <v>7.46</v>
      </c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417</v>
      </c>
      <c r="E32" s="79">
        <v>5000</v>
      </c>
      <c r="F32" s="109">
        <v>3.39</v>
      </c>
      <c r="G32" s="479"/>
      <c r="H32" s="78">
        <v>3.39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412</v>
      </c>
      <c r="E33" s="79">
        <v>2000</v>
      </c>
      <c r="F33" s="109"/>
      <c r="G33" s="479"/>
      <c r="H33" s="78"/>
      <c r="I33" s="144"/>
      <c r="J33" s="23" t="s">
        <v>1127</v>
      </c>
    </row>
    <row r="34" spans="1:10" ht="16" x14ac:dyDescent="0.2">
      <c r="A34" s="63"/>
      <c r="B34" s="75" t="s">
        <v>1105</v>
      </c>
      <c r="C34" s="66" t="s">
        <v>1106</v>
      </c>
      <c r="D34" s="66" t="s">
        <v>413</v>
      </c>
      <c r="E34" s="79">
        <v>10000</v>
      </c>
      <c r="F34" s="109">
        <v>0.42</v>
      </c>
      <c r="G34" s="479"/>
      <c r="H34" s="78">
        <v>0.42</v>
      </c>
      <c r="I34" s="144"/>
      <c r="J34" s="23"/>
    </row>
    <row r="35" spans="1:10" ht="16" x14ac:dyDescent="0.2">
      <c r="A35" s="63"/>
      <c r="B35" s="75" t="s">
        <v>1105</v>
      </c>
      <c r="C35" s="66" t="s">
        <v>1106</v>
      </c>
      <c r="D35" s="66" t="s">
        <v>418</v>
      </c>
      <c r="E35" s="79">
        <v>5000</v>
      </c>
      <c r="F35" s="109">
        <v>0.22</v>
      </c>
      <c r="G35" s="479"/>
      <c r="H35" s="78">
        <v>0.22</v>
      </c>
      <c r="I35" s="144"/>
      <c r="J35" s="23"/>
    </row>
    <row r="36" spans="1:10" ht="16" x14ac:dyDescent="0.2">
      <c r="A36" s="63"/>
      <c r="B36" s="75" t="s">
        <v>1105</v>
      </c>
      <c r="C36" s="66" t="s">
        <v>1106</v>
      </c>
      <c r="D36" s="66" t="s">
        <v>414</v>
      </c>
      <c r="E36" s="79">
        <v>10000</v>
      </c>
      <c r="F36" s="109">
        <v>0.35</v>
      </c>
      <c r="G36" s="479"/>
      <c r="H36" s="78">
        <v>0.35</v>
      </c>
      <c r="I36" s="144"/>
      <c r="J36" s="23"/>
    </row>
    <row r="37" spans="1:10" ht="16" x14ac:dyDescent="0.2">
      <c r="A37" s="63"/>
      <c r="B37" s="75"/>
      <c r="C37" s="66"/>
      <c r="D37" s="66"/>
      <c r="E37" s="79"/>
      <c r="F37" s="78"/>
      <c r="G37" s="277"/>
      <c r="H37" s="78"/>
      <c r="I37" s="144"/>
      <c r="J37" s="23"/>
    </row>
    <row r="38" spans="1:10" ht="16" x14ac:dyDescent="0.2">
      <c r="A38" s="63"/>
      <c r="B38" s="75" t="s">
        <v>542</v>
      </c>
      <c r="C38" s="66" t="s">
        <v>89</v>
      </c>
      <c r="D38" s="66" t="s">
        <v>411</v>
      </c>
      <c r="E38" s="79">
        <v>10000</v>
      </c>
      <c r="F38" s="109">
        <v>0</v>
      </c>
      <c r="G38" s="479">
        <f>H38-F38</f>
        <v>8.02</v>
      </c>
      <c r="H38" s="78">
        <v>8.02</v>
      </c>
      <c r="I38" s="144">
        <f>SUM(H38)</f>
        <v>8.02</v>
      </c>
      <c r="J38" s="23"/>
    </row>
    <row r="39" spans="1:10" ht="16" x14ac:dyDescent="0.2">
      <c r="A39" s="63"/>
      <c r="B39" s="75"/>
      <c r="C39" s="66"/>
      <c r="D39" s="66"/>
      <c r="E39" s="79"/>
      <c r="F39" s="78"/>
      <c r="G39" s="277"/>
      <c r="H39" s="78"/>
      <c r="I39" s="144"/>
      <c r="J39" s="23"/>
    </row>
    <row r="40" spans="1:10" ht="16" x14ac:dyDescent="0.2">
      <c r="A40" s="63"/>
      <c r="B40" s="97">
        <v>2309</v>
      </c>
      <c r="C40" s="66" t="s">
        <v>867</v>
      </c>
      <c r="D40" s="66" t="s">
        <v>411</v>
      </c>
      <c r="E40" s="79">
        <v>10000</v>
      </c>
      <c r="F40" s="109">
        <v>0</v>
      </c>
      <c r="G40" s="479">
        <v>5.0199999999999996</v>
      </c>
      <c r="H40" s="78"/>
      <c r="I40" s="144">
        <v>5.0199999999999996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277"/>
      <c r="H41" s="78"/>
      <c r="I41" s="144"/>
      <c r="J41" s="23"/>
    </row>
    <row r="42" spans="1:10" ht="16" x14ac:dyDescent="0.2">
      <c r="A42" s="63"/>
      <c r="B42" s="75" t="s">
        <v>543</v>
      </c>
      <c r="C42" s="66" t="s">
        <v>138</v>
      </c>
      <c r="D42" s="66" t="s">
        <v>411</v>
      </c>
      <c r="E42" s="78">
        <v>10000</v>
      </c>
      <c r="F42" s="78">
        <v>0</v>
      </c>
      <c r="G42" s="277">
        <f>H42-F42</f>
        <v>2.0099999999999998</v>
      </c>
      <c r="H42" s="78">
        <v>2.0099999999999998</v>
      </c>
      <c r="I42" s="144">
        <f>SUM(H42:H43)</f>
        <v>2.4299999999999997</v>
      </c>
      <c r="J42" s="23"/>
    </row>
    <row r="43" spans="1:10" ht="16" x14ac:dyDescent="0.2">
      <c r="A43" s="63"/>
      <c r="B43" s="75" t="s">
        <v>543</v>
      </c>
      <c r="C43" s="66" t="s">
        <v>138</v>
      </c>
      <c r="D43" s="66" t="s">
        <v>413</v>
      </c>
      <c r="E43" s="78">
        <v>10000</v>
      </c>
      <c r="F43" s="78">
        <v>0.42</v>
      </c>
      <c r="G43" s="277"/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144"/>
      <c r="J44" s="23"/>
    </row>
    <row r="45" spans="1:10" ht="16" x14ac:dyDescent="0.2">
      <c r="A45" s="63"/>
      <c r="B45" s="75" t="s">
        <v>777</v>
      </c>
      <c r="C45" s="66" t="s">
        <v>969</v>
      </c>
      <c r="D45" s="66" t="s">
        <v>411</v>
      </c>
      <c r="E45" s="78"/>
      <c r="F45" s="78"/>
      <c r="G45" s="277"/>
      <c r="H45" s="78"/>
      <c r="I45" s="144"/>
      <c r="J45" s="23" t="s">
        <v>1156</v>
      </c>
    </row>
    <row r="46" spans="1:10" ht="16" x14ac:dyDescent="0.2">
      <c r="A46" s="63"/>
      <c r="B46" s="75" t="s">
        <v>777</v>
      </c>
      <c r="C46" s="66" t="s">
        <v>969</v>
      </c>
      <c r="D46" s="66" t="s">
        <v>413</v>
      </c>
      <c r="E46" s="78"/>
      <c r="F46" s="78"/>
      <c r="G46" s="277"/>
      <c r="H46" s="78"/>
      <c r="I46" s="144"/>
      <c r="J46" s="23"/>
    </row>
    <row r="47" spans="1:10" ht="16" x14ac:dyDescent="0.2">
      <c r="A47" s="63"/>
      <c r="B47" s="75"/>
      <c r="C47" s="66"/>
      <c r="D47" s="66"/>
      <c r="E47" s="78"/>
      <c r="F47" s="78"/>
      <c r="G47" s="277"/>
      <c r="H47" s="78"/>
      <c r="I47" s="144"/>
      <c r="J47" s="23"/>
    </row>
    <row r="48" spans="1:10" ht="16" x14ac:dyDescent="0.2">
      <c r="A48" s="63"/>
      <c r="B48" s="75" t="s">
        <v>711</v>
      </c>
      <c r="C48" s="66" t="s">
        <v>703</v>
      </c>
      <c r="D48" s="66" t="s">
        <v>411</v>
      </c>
      <c r="E48" s="78">
        <v>10000</v>
      </c>
      <c r="F48" s="78">
        <v>0</v>
      </c>
      <c r="G48" s="277">
        <f>H48-F48</f>
        <v>0.66</v>
      </c>
      <c r="H48" s="78">
        <v>0.66</v>
      </c>
      <c r="I48" s="144">
        <f>H48</f>
        <v>0.66</v>
      </c>
      <c r="J48" s="23"/>
    </row>
    <row r="49" spans="1:13" ht="16" x14ac:dyDescent="0.2">
      <c r="A49" s="63"/>
      <c r="B49" s="75"/>
      <c r="C49" s="66"/>
      <c r="D49" s="66"/>
      <c r="E49" s="79"/>
      <c r="F49" s="78"/>
      <c r="G49" s="277"/>
      <c r="H49" s="78"/>
      <c r="I49" s="144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411</v>
      </c>
      <c r="E50" s="78">
        <v>100000</v>
      </c>
      <c r="F50" s="109">
        <f>H50-G50</f>
        <v>18.090000000000003</v>
      </c>
      <c r="G50" s="479">
        <v>2.0099999999999998</v>
      </c>
      <c r="H50" s="78">
        <v>20.100000000000001</v>
      </c>
      <c r="I50" s="144">
        <f>SUM(H50:H55)</f>
        <v>66.3</v>
      </c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417</v>
      </c>
      <c r="E51" s="78">
        <v>50000</v>
      </c>
      <c r="F51" s="109">
        <v>33.85</v>
      </c>
      <c r="G51" s="479"/>
      <c r="H51" s="78">
        <f>F51</f>
        <v>33.85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412</v>
      </c>
      <c r="E52" s="79">
        <v>10000</v>
      </c>
      <c r="F52" s="109">
        <v>3.42</v>
      </c>
      <c r="G52" s="479"/>
      <c r="H52" s="78">
        <f>F52</f>
        <v>3.42</v>
      </c>
      <c r="I52" s="144"/>
      <c r="J52" s="23"/>
    </row>
    <row r="53" spans="1:13" ht="16" x14ac:dyDescent="0.2">
      <c r="A53" s="63"/>
      <c r="B53" s="75" t="s">
        <v>544</v>
      </c>
      <c r="C53" s="66" t="s">
        <v>139</v>
      </c>
      <c r="D53" s="66" t="s">
        <v>413</v>
      </c>
      <c r="E53" s="79">
        <v>100000</v>
      </c>
      <c r="F53" s="109">
        <v>4.18</v>
      </c>
      <c r="G53" s="479"/>
      <c r="H53" s="78">
        <f>F53</f>
        <v>4.18</v>
      </c>
      <c r="I53" s="144"/>
      <c r="J53" s="23"/>
    </row>
    <row r="54" spans="1:13" ht="16" x14ac:dyDescent="0.2">
      <c r="A54" s="63"/>
      <c r="B54" s="75" t="s">
        <v>544</v>
      </c>
      <c r="C54" s="66" t="s">
        <v>139</v>
      </c>
      <c r="D54" s="66" t="s">
        <v>418</v>
      </c>
      <c r="E54" s="78">
        <v>100000</v>
      </c>
      <c r="F54" s="109">
        <v>4.4000000000000004</v>
      </c>
      <c r="G54" s="479"/>
      <c r="H54" s="78">
        <f>F54</f>
        <v>4.4000000000000004</v>
      </c>
      <c r="I54" s="144"/>
      <c r="J54" s="23"/>
    </row>
    <row r="55" spans="1:13" ht="16" x14ac:dyDescent="0.2">
      <c r="A55" s="63"/>
      <c r="B55" s="75" t="s">
        <v>544</v>
      </c>
      <c r="C55" s="66" t="s">
        <v>139</v>
      </c>
      <c r="D55" s="66" t="s">
        <v>414</v>
      </c>
      <c r="E55" s="79">
        <v>10000</v>
      </c>
      <c r="F55" s="109">
        <v>0.35</v>
      </c>
      <c r="G55" s="479"/>
      <c r="H55" s="78">
        <f>F55</f>
        <v>0.35</v>
      </c>
      <c r="I55" s="144"/>
      <c r="J55" s="579"/>
    </row>
    <row r="56" spans="1:13" ht="16" x14ac:dyDescent="0.2">
      <c r="A56" s="63"/>
      <c r="B56" s="75"/>
      <c r="C56" s="66"/>
      <c r="D56" s="66"/>
      <c r="E56" s="79"/>
      <c r="F56" s="109"/>
      <c r="G56" s="479"/>
      <c r="H56" s="78"/>
      <c r="I56" s="144"/>
      <c r="J56" s="579"/>
      <c r="L56" s="580"/>
      <c r="M56" s="580"/>
    </row>
    <row r="57" spans="1:13" ht="16" x14ac:dyDescent="0.2">
      <c r="A57" s="63"/>
      <c r="B57" s="75" t="s">
        <v>545</v>
      </c>
      <c r="C57" s="66" t="s">
        <v>217</v>
      </c>
      <c r="D57" s="66" t="s">
        <v>411</v>
      </c>
      <c r="E57" s="78">
        <v>240000</v>
      </c>
      <c r="F57" s="109">
        <v>28.98</v>
      </c>
      <c r="G57" s="479">
        <v>1.26</v>
      </c>
      <c r="H57" s="78">
        <f>F57+G57</f>
        <v>30.240000000000002</v>
      </c>
      <c r="I57" s="144">
        <f>SUM(H57:H58)</f>
        <v>30.660000000000004</v>
      </c>
      <c r="J57" s="23"/>
    </row>
    <row r="58" spans="1:13" ht="16" x14ac:dyDescent="0.2">
      <c r="A58" s="63"/>
      <c r="B58" s="75" t="s">
        <v>545</v>
      </c>
      <c r="C58" s="66" t="s">
        <v>217</v>
      </c>
      <c r="D58" s="66" t="s">
        <v>413</v>
      </c>
      <c r="E58" s="78">
        <v>10000</v>
      </c>
      <c r="F58" s="109">
        <v>0.42</v>
      </c>
      <c r="G58" s="479"/>
      <c r="H58" s="78">
        <f>F58</f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109"/>
      <c r="G59" s="479"/>
      <c r="H59" s="78"/>
      <c r="I59" s="144"/>
      <c r="J59" s="23"/>
    </row>
    <row r="60" spans="1:13" ht="16" x14ac:dyDescent="0.2">
      <c r="A60" s="63"/>
      <c r="B60" s="75" t="s">
        <v>869</v>
      </c>
      <c r="C60" s="66" t="s">
        <v>843</v>
      </c>
      <c r="D60" s="66" t="s">
        <v>411</v>
      </c>
      <c r="E60" s="78">
        <v>10000</v>
      </c>
      <c r="F60" s="109">
        <v>0</v>
      </c>
      <c r="G60" s="479">
        <v>0.91</v>
      </c>
      <c r="H60" s="78">
        <v>0.91</v>
      </c>
      <c r="I60" s="144">
        <f>G60+F61</f>
        <v>1.33</v>
      </c>
      <c r="J60" s="23"/>
    </row>
    <row r="61" spans="1:13" ht="16" x14ac:dyDescent="0.2">
      <c r="A61" s="63"/>
      <c r="B61" s="97">
        <v>2302</v>
      </c>
      <c r="C61" s="66" t="s">
        <v>843</v>
      </c>
      <c r="D61" s="66" t="s">
        <v>413</v>
      </c>
      <c r="E61" s="78">
        <v>10000</v>
      </c>
      <c r="F61" s="109">
        <v>0.42</v>
      </c>
      <c r="G61" s="479"/>
      <c r="H61" s="78">
        <v>0.42</v>
      </c>
      <c r="I61" s="144"/>
      <c r="J61" s="23"/>
    </row>
    <row r="62" spans="1:13" ht="16" x14ac:dyDescent="0.2">
      <c r="A62" s="63"/>
      <c r="B62" s="75"/>
      <c r="C62" s="66"/>
      <c r="D62" s="66"/>
      <c r="E62" s="78"/>
      <c r="F62" s="109"/>
      <c r="G62" s="479"/>
      <c r="H62" s="78"/>
      <c r="I62" s="144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411</v>
      </c>
      <c r="E63" s="78">
        <v>200000</v>
      </c>
      <c r="F63" s="109">
        <v>23.94</v>
      </c>
      <c r="G63" s="479">
        <v>1.26</v>
      </c>
      <c r="H63" s="78">
        <f>SUM(G63,F63)</f>
        <v>25.200000000000003</v>
      </c>
      <c r="I63" s="144">
        <f>SUM(H63:H66)</f>
        <v>29.270000000000003</v>
      </c>
      <c r="J63" s="23"/>
    </row>
    <row r="64" spans="1:13" ht="16" x14ac:dyDescent="0.2">
      <c r="A64" s="63"/>
      <c r="B64" s="75" t="s">
        <v>817</v>
      </c>
      <c r="C64" s="66" t="s">
        <v>811</v>
      </c>
      <c r="D64" s="66" t="s">
        <v>417</v>
      </c>
      <c r="E64" s="78"/>
      <c r="F64" s="109"/>
      <c r="G64" s="479"/>
      <c r="H64" s="78"/>
      <c r="I64" s="144"/>
      <c r="J64" s="23" t="s">
        <v>847</v>
      </c>
    </row>
    <row r="65" spans="1:17" ht="16" x14ac:dyDescent="0.2">
      <c r="A65" s="63"/>
      <c r="B65" s="75" t="s">
        <v>817</v>
      </c>
      <c r="C65" s="66" t="s">
        <v>811</v>
      </c>
      <c r="D65" s="66" t="s">
        <v>413</v>
      </c>
      <c r="E65" s="78">
        <v>50000</v>
      </c>
      <c r="F65" s="109">
        <v>2.09</v>
      </c>
      <c r="G65" s="479"/>
      <c r="H65" s="78">
        <v>2.09</v>
      </c>
      <c r="I65" s="144"/>
      <c r="J65" s="23"/>
    </row>
    <row r="66" spans="1:17" ht="16" x14ac:dyDescent="0.2">
      <c r="A66" s="63"/>
      <c r="B66" s="75" t="s">
        <v>817</v>
      </c>
      <c r="C66" s="66" t="s">
        <v>811</v>
      </c>
      <c r="D66" s="66" t="s">
        <v>418</v>
      </c>
      <c r="E66" s="78">
        <v>45000</v>
      </c>
      <c r="F66" s="109">
        <v>1.98</v>
      </c>
      <c r="G66" s="479"/>
      <c r="H66" s="78">
        <v>1.98</v>
      </c>
      <c r="I66" s="144"/>
      <c r="J66" s="23"/>
    </row>
    <row r="67" spans="1:17" ht="16" x14ac:dyDescent="0.2">
      <c r="A67" s="63"/>
      <c r="B67" s="75"/>
      <c r="C67" s="66"/>
      <c r="D67" s="66"/>
      <c r="E67" s="78"/>
      <c r="F67" s="109"/>
      <c r="G67" s="479"/>
      <c r="H67" s="78"/>
      <c r="I67" s="144"/>
      <c r="J67" s="23"/>
    </row>
    <row r="68" spans="1:17" ht="16" x14ac:dyDescent="0.2">
      <c r="A68" s="63"/>
      <c r="B68" s="75" t="s">
        <v>1128</v>
      </c>
      <c r="C68" s="66" t="s">
        <v>1129</v>
      </c>
      <c r="D68" s="66" t="s">
        <v>411</v>
      </c>
      <c r="E68" s="78">
        <v>10000</v>
      </c>
      <c r="F68" s="109">
        <v>0</v>
      </c>
      <c r="G68" s="479">
        <v>2.0099999999999998</v>
      </c>
      <c r="H68" s="78">
        <v>2.0099999999999998</v>
      </c>
      <c r="I68" s="144">
        <v>2.0099999999999998</v>
      </c>
      <c r="J68" s="23"/>
    </row>
    <row r="69" spans="1:17" ht="16" x14ac:dyDescent="0.2">
      <c r="A69" s="63"/>
      <c r="B69" s="75"/>
      <c r="C69" s="66"/>
      <c r="D69" s="66"/>
      <c r="E69" s="78"/>
      <c r="F69" s="109"/>
      <c r="G69" s="479"/>
      <c r="H69" s="78"/>
      <c r="I69" s="144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411</v>
      </c>
      <c r="E70" s="78">
        <v>100000</v>
      </c>
      <c r="F70" s="109">
        <v>5.94</v>
      </c>
      <c r="G70" s="479">
        <v>0.66</v>
      </c>
      <c r="H70" s="78">
        <v>6.6</v>
      </c>
      <c r="I70" s="144">
        <f>SUM(H70:H73)</f>
        <v>36.36</v>
      </c>
      <c r="J70" s="23"/>
    </row>
    <row r="71" spans="1:17" ht="16" x14ac:dyDescent="0.2">
      <c r="A71" s="63"/>
      <c r="B71" s="75" t="s">
        <v>931</v>
      </c>
      <c r="C71" s="66" t="s">
        <v>932</v>
      </c>
      <c r="D71" s="66" t="s">
        <v>417</v>
      </c>
      <c r="E71" s="78">
        <v>100000</v>
      </c>
      <c r="F71" s="109">
        <v>12.6</v>
      </c>
      <c r="G71" s="479"/>
      <c r="H71" s="78">
        <v>12.6</v>
      </c>
      <c r="I71" s="144"/>
      <c r="J71" s="560"/>
      <c r="N71">
        <v>0</v>
      </c>
      <c r="O71">
        <v>0</v>
      </c>
      <c r="Q71">
        <v>0</v>
      </c>
    </row>
    <row r="72" spans="1:17" ht="16" x14ac:dyDescent="0.2">
      <c r="A72" s="63"/>
      <c r="B72" s="75" t="s">
        <v>931</v>
      </c>
      <c r="C72" s="66" t="s">
        <v>932</v>
      </c>
      <c r="D72" s="66" t="s">
        <v>413</v>
      </c>
      <c r="E72" s="157">
        <v>200000</v>
      </c>
      <c r="F72" s="109">
        <v>8.36</v>
      </c>
      <c r="G72" s="479"/>
      <c r="H72" s="78">
        <v>8.36</v>
      </c>
      <c r="I72" s="144"/>
      <c r="J72" s="23"/>
    </row>
    <row r="73" spans="1:17" ht="16" x14ac:dyDescent="0.2">
      <c r="A73" s="63"/>
      <c r="B73" s="75" t="s">
        <v>931</v>
      </c>
      <c r="C73" s="66" t="s">
        <v>932</v>
      </c>
      <c r="D73" s="66" t="s">
        <v>418</v>
      </c>
      <c r="E73" s="78">
        <v>200000</v>
      </c>
      <c r="F73" s="109">
        <v>8.8000000000000007</v>
      </c>
      <c r="G73" s="479"/>
      <c r="H73" s="78">
        <v>8.8000000000000007</v>
      </c>
      <c r="I73" s="144"/>
      <c r="J73" s="23"/>
    </row>
    <row r="74" spans="1:17" ht="16" x14ac:dyDescent="0.2">
      <c r="A74" s="63"/>
      <c r="B74" s="75"/>
      <c r="C74" s="66"/>
      <c r="D74" s="66"/>
      <c r="E74" s="78"/>
      <c r="F74" s="109"/>
      <c r="G74" s="479"/>
      <c r="H74" s="78"/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411</v>
      </c>
      <c r="E75" s="79">
        <v>50000</v>
      </c>
      <c r="F75" s="109">
        <v>32.08</v>
      </c>
      <c r="G75" s="479">
        <v>8.02</v>
      </c>
      <c r="H75" s="78">
        <f>SUM(F75:G75)</f>
        <v>40.099999999999994</v>
      </c>
      <c r="I75" s="144">
        <f>SUM(H75:H78)</f>
        <v>95.399999999999991</v>
      </c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417</v>
      </c>
      <c r="E76" s="79">
        <v>50000</v>
      </c>
      <c r="F76" s="109">
        <v>33.85</v>
      </c>
      <c r="G76" s="479"/>
      <c r="H76" s="78">
        <f>F76</f>
        <v>33.85</v>
      </c>
      <c r="I76" s="144"/>
      <c r="J76" s="23"/>
    </row>
    <row r="77" spans="1:17" ht="16" x14ac:dyDescent="0.2">
      <c r="A77" s="63"/>
      <c r="B77" s="75" t="s">
        <v>548</v>
      </c>
      <c r="C77" s="66" t="s">
        <v>178</v>
      </c>
      <c r="D77" s="66" t="s">
        <v>413</v>
      </c>
      <c r="E77" s="79">
        <v>250000</v>
      </c>
      <c r="F77" s="109">
        <v>10.45</v>
      </c>
      <c r="G77" s="479"/>
      <c r="H77" s="78">
        <f>F77</f>
        <v>10.45</v>
      </c>
      <c r="I77" s="144"/>
      <c r="J77" s="23"/>
    </row>
    <row r="78" spans="1:17" ht="16" x14ac:dyDescent="0.2">
      <c r="A78" s="63"/>
      <c r="B78" s="75" t="s">
        <v>548</v>
      </c>
      <c r="C78" s="66" t="s">
        <v>178</v>
      </c>
      <c r="D78" s="66" t="s">
        <v>418</v>
      </c>
      <c r="E78" s="78">
        <v>250000</v>
      </c>
      <c r="F78" s="109">
        <v>11</v>
      </c>
      <c r="G78" s="479"/>
      <c r="H78" s="78">
        <f>F78</f>
        <v>11</v>
      </c>
      <c r="I78" s="144"/>
      <c r="J78" s="23"/>
    </row>
    <row r="79" spans="1:17" ht="16" x14ac:dyDescent="0.2">
      <c r="A79" s="63"/>
      <c r="B79" s="75"/>
      <c r="C79" s="66"/>
      <c r="D79" s="66"/>
      <c r="E79" s="79"/>
      <c r="F79" s="109"/>
      <c r="G79" s="479"/>
      <c r="H79" s="78"/>
      <c r="I79" s="144"/>
      <c r="J79" s="23"/>
    </row>
    <row r="80" spans="1:17" ht="16" x14ac:dyDescent="0.2">
      <c r="A80" s="63"/>
      <c r="B80" s="75" t="s">
        <v>549</v>
      </c>
      <c r="C80" s="66" t="s">
        <v>325</v>
      </c>
      <c r="D80" s="66" t="s">
        <v>411</v>
      </c>
      <c r="E80" s="201">
        <v>250000</v>
      </c>
      <c r="F80" s="109">
        <v>30.24</v>
      </c>
      <c r="G80" s="479">
        <v>1.26</v>
      </c>
      <c r="H80" s="78">
        <f>SUM(G80,F80)</f>
        <v>31.5</v>
      </c>
      <c r="I80" s="144">
        <f>SUM(H80:H81)</f>
        <v>52.4</v>
      </c>
      <c r="J80" s="200"/>
    </row>
    <row r="81" spans="1:10" ht="16" x14ac:dyDescent="0.2">
      <c r="A81" s="63"/>
      <c r="B81" s="75" t="s">
        <v>549</v>
      </c>
      <c r="C81" s="66" t="s">
        <v>325</v>
      </c>
      <c r="D81" s="66" t="s">
        <v>413</v>
      </c>
      <c r="E81" s="78">
        <v>500000</v>
      </c>
      <c r="F81" s="109">
        <v>20.9</v>
      </c>
      <c r="G81" s="479"/>
      <c r="H81" s="78">
        <f>F81</f>
        <v>20.9</v>
      </c>
      <c r="I81" s="144"/>
      <c r="J81" s="23"/>
    </row>
    <row r="82" spans="1:10" ht="16" x14ac:dyDescent="0.2">
      <c r="A82" s="63"/>
      <c r="B82" s="75"/>
      <c r="C82" s="66"/>
      <c r="D82" s="66"/>
      <c r="E82" s="78"/>
      <c r="F82" s="109"/>
      <c r="G82" s="479"/>
      <c r="H82" s="78"/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411</v>
      </c>
      <c r="E83" s="78">
        <v>50000</v>
      </c>
      <c r="F83" s="109">
        <v>3.64</v>
      </c>
      <c r="G83" s="479">
        <v>0.66</v>
      </c>
      <c r="H83" s="78">
        <v>4.55</v>
      </c>
      <c r="I83" s="144">
        <f>SUM(H83:H88)</f>
        <v>25.950000000000003</v>
      </c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417</v>
      </c>
      <c r="E84" s="78">
        <v>50000</v>
      </c>
      <c r="F84" s="109">
        <v>9.0500000000000007</v>
      </c>
      <c r="G84" s="479"/>
      <c r="H84" s="78">
        <f>F84</f>
        <v>9.0500000000000007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412</v>
      </c>
      <c r="E85" s="78">
        <v>10000</v>
      </c>
      <c r="F85" s="109">
        <v>3.42</v>
      </c>
      <c r="G85" s="479"/>
      <c r="H85" s="78">
        <f>F85</f>
        <v>3.42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413</v>
      </c>
      <c r="E86" s="78">
        <v>100000</v>
      </c>
      <c r="F86" s="109">
        <v>4.18</v>
      </c>
      <c r="G86" s="479"/>
      <c r="H86" s="78">
        <f>F86</f>
        <v>4.18</v>
      </c>
      <c r="I86" s="144"/>
      <c r="J86" s="23"/>
    </row>
    <row r="87" spans="1:10" ht="16" x14ac:dyDescent="0.2">
      <c r="A87" s="63"/>
      <c r="B87" s="75" t="s">
        <v>550</v>
      </c>
      <c r="C87" s="66" t="s">
        <v>79</v>
      </c>
      <c r="D87" s="66" t="s">
        <v>418</v>
      </c>
      <c r="E87" s="78">
        <v>100000</v>
      </c>
      <c r="F87" s="109">
        <v>4.4000000000000004</v>
      </c>
      <c r="G87" s="479"/>
      <c r="H87" s="78">
        <f>F87</f>
        <v>4.4000000000000004</v>
      </c>
      <c r="I87" s="144"/>
      <c r="J87" s="23"/>
    </row>
    <row r="88" spans="1:10" ht="16" x14ac:dyDescent="0.2">
      <c r="A88" s="63"/>
      <c r="B88" s="75" t="s">
        <v>550</v>
      </c>
      <c r="C88" s="66" t="s">
        <v>79</v>
      </c>
      <c r="D88" s="66" t="s">
        <v>414</v>
      </c>
      <c r="E88" s="79">
        <v>10000</v>
      </c>
      <c r="F88" s="109">
        <v>0.35</v>
      </c>
      <c r="G88" s="479"/>
      <c r="H88" s="78">
        <f>F88</f>
        <v>0.35</v>
      </c>
      <c r="I88" s="144"/>
      <c r="J88" s="23"/>
    </row>
    <row r="89" spans="1:10" ht="17" customHeight="1" x14ac:dyDescent="0.2">
      <c r="A89" s="63"/>
      <c r="B89" s="75"/>
      <c r="C89" s="66"/>
      <c r="D89" s="66"/>
      <c r="E89" s="79"/>
      <c r="F89" s="109"/>
      <c r="G89" s="479"/>
      <c r="H89" s="78"/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411</v>
      </c>
      <c r="E90" s="79">
        <v>200000</v>
      </c>
      <c r="F90" s="109">
        <v>23.94</v>
      </c>
      <c r="G90" s="479">
        <v>1.26</v>
      </c>
      <c r="H90" s="78">
        <v>25.2</v>
      </c>
      <c r="I90" s="144">
        <f>SUM(H90:H93)</f>
        <v>37.33</v>
      </c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412</v>
      </c>
      <c r="E91" s="79">
        <v>10000</v>
      </c>
      <c r="F91" s="109">
        <v>3.42</v>
      </c>
      <c r="G91" s="479"/>
      <c r="H91" s="78">
        <v>3.42</v>
      </c>
      <c r="I91" s="144"/>
      <c r="J91" s="23"/>
    </row>
    <row r="92" spans="1:10" ht="17" customHeight="1" x14ac:dyDescent="0.2">
      <c r="A92" s="63"/>
      <c r="B92" s="75" t="s">
        <v>902</v>
      </c>
      <c r="C92" s="66" t="s">
        <v>903</v>
      </c>
      <c r="D92" s="66" t="s">
        <v>413</v>
      </c>
      <c r="E92" s="79">
        <v>200000</v>
      </c>
      <c r="F92" s="109">
        <v>8.36</v>
      </c>
      <c r="G92" s="479"/>
      <c r="H92" s="78">
        <v>8.36</v>
      </c>
      <c r="I92" s="144"/>
      <c r="J92" s="23"/>
    </row>
    <row r="93" spans="1:10" ht="17" customHeight="1" x14ac:dyDescent="0.2">
      <c r="A93" s="63"/>
      <c r="B93" s="75" t="s">
        <v>902</v>
      </c>
      <c r="C93" s="66" t="s">
        <v>903</v>
      </c>
      <c r="D93" s="66" t="s">
        <v>414</v>
      </c>
      <c r="E93" s="79">
        <v>10000</v>
      </c>
      <c r="F93" s="109">
        <v>0.35</v>
      </c>
      <c r="G93" s="479"/>
      <c r="H93" s="78">
        <v>0.35</v>
      </c>
      <c r="I93" s="144"/>
      <c r="J93" s="23"/>
    </row>
    <row r="94" spans="1:10" ht="16" x14ac:dyDescent="0.2">
      <c r="A94" s="63"/>
      <c r="B94" s="75"/>
      <c r="C94" s="66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551</v>
      </c>
      <c r="C95" s="66" t="s">
        <v>80</v>
      </c>
      <c r="D95" s="66" t="s">
        <v>411</v>
      </c>
      <c r="E95" s="78">
        <v>300000</v>
      </c>
      <c r="F95" s="78">
        <v>26.39</v>
      </c>
      <c r="G95" s="277">
        <v>0.91</v>
      </c>
      <c r="H95" s="78">
        <v>27.3</v>
      </c>
      <c r="I95" s="144">
        <f>SUM(H95:H96)</f>
        <v>39.840000000000003</v>
      </c>
      <c r="J95" s="23"/>
    </row>
    <row r="96" spans="1:10" ht="16" x14ac:dyDescent="0.2">
      <c r="A96" s="63"/>
      <c r="B96" s="75" t="s">
        <v>551</v>
      </c>
      <c r="C96" s="66" t="s">
        <v>80</v>
      </c>
      <c r="D96" s="66" t="s">
        <v>413</v>
      </c>
      <c r="E96" s="78">
        <v>300000</v>
      </c>
      <c r="F96" s="78">
        <v>12.54</v>
      </c>
      <c r="G96" s="277"/>
      <c r="H96" s="78">
        <f>F96</f>
        <v>12.54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144"/>
      <c r="J97" s="23"/>
    </row>
    <row r="98" spans="1:10" ht="16" x14ac:dyDescent="0.2">
      <c r="A98" s="63"/>
      <c r="B98" s="257" t="s">
        <v>900</v>
      </c>
      <c r="C98" s="167" t="s">
        <v>901</v>
      </c>
      <c r="D98" s="66" t="s">
        <v>411</v>
      </c>
      <c r="E98" s="78">
        <v>200000</v>
      </c>
      <c r="F98" s="78">
        <v>10.07</v>
      </c>
      <c r="G98" s="277">
        <v>0.53</v>
      </c>
      <c r="H98" s="78">
        <f>SUM(G98,F98)</f>
        <v>10.6</v>
      </c>
      <c r="I98" s="144">
        <f>SUM(H99,H98)</f>
        <v>18.96</v>
      </c>
      <c r="J98" s="23"/>
    </row>
    <row r="99" spans="1:10" ht="16" x14ac:dyDescent="0.2">
      <c r="A99" s="63"/>
      <c r="B99" s="257" t="s">
        <v>900</v>
      </c>
      <c r="C99" s="167" t="s">
        <v>901</v>
      </c>
      <c r="D99" s="66" t="s">
        <v>413</v>
      </c>
      <c r="E99" s="78">
        <v>200000</v>
      </c>
      <c r="F99" s="78">
        <v>8.36</v>
      </c>
      <c r="G99" s="277"/>
      <c r="H99" s="78">
        <v>8.36</v>
      </c>
      <c r="I99" s="144"/>
      <c r="J99" s="23"/>
    </row>
    <row r="100" spans="1:10" ht="16" x14ac:dyDescent="0.2">
      <c r="A100" s="63"/>
      <c r="B100" s="257"/>
      <c r="C100" s="167"/>
      <c r="D100" s="66"/>
      <c r="E100" s="78"/>
      <c r="F100" s="78"/>
      <c r="G100" s="277"/>
      <c r="H100" s="78"/>
      <c r="I100" s="144"/>
      <c r="J100" s="23"/>
    </row>
    <row r="101" spans="1:10" ht="16" x14ac:dyDescent="0.2">
      <c r="A101" s="63"/>
      <c r="B101" s="257" t="s">
        <v>899</v>
      </c>
      <c r="C101" s="167" t="s">
        <v>844</v>
      </c>
      <c r="D101" s="66" t="s">
        <v>411</v>
      </c>
      <c r="E101" s="78">
        <v>10000</v>
      </c>
      <c r="F101" s="78"/>
      <c r="G101" s="78">
        <v>0.66</v>
      </c>
      <c r="H101" s="78">
        <v>0.66</v>
      </c>
      <c r="I101" s="144">
        <f>G101+F102</f>
        <v>1.08</v>
      </c>
      <c r="J101" s="23"/>
    </row>
    <row r="102" spans="1:10" ht="16" x14ac:dyDescent="0.2">
      <c r="A102" s="63"/>
      <c r="B102" s="257" t="s">
        <v>899</v>
      </c>
      <c r="C102" s="167" t="s">
        <v>844</v>
      </c>
      <c r="D102" s="66" t="s">
        <v>413</v>
      </c>
      <c r="E102" s="78">
        <v>10000</v>
      </c>
      <c r="F102" s="78">
        <v>0.42</v>
      </c>
      <c r="G102" s="277"/>
      <c r="H102" s="78">
        <v>0.42</v>
      </c>
      <c r="I102" s="144"/>
      <c r="J102" s="23"/>
    </row>
    <row r="103" spans="1:10" ht="16" x14ac:dyDescent="0.2">
      <c r="A103" s="63"/>
      <c r="B103" s="257"/>
      <c r="C103" s="167"/>
      <c r="D103" s="66"/>
      <c r="E103" s="79"/>
      <c r="F103" s="78"/>
      <c r="G103" s="277"/>
      <c r="H103" s="78"/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411</v>
      </c>
      <c r="E104" s="79">
        <v>100000</v>
      </c>
      <c r="F104" s="254">
        <v>27.72</v>
      </c>
      <c r="G104" s="478">
        <v>3.08</v>
      </c>
      <c r="H104" s="78">
        <f>SUM(F104:G104)</f>
        <v>30.799999999999997</v>
      </c>
      <c r="I104" s="144">
        <f>SUM(H104:H108)</f>
        <v>43.15</v>
      </c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412</v>
      </c>
      <c r="E105" s="79">
        <v>10000</v>
      </c>
      <c r="F105" s="109">
        <v>3.42</v>
      </c>
      <c r="G105" s="479"/>
      <c r="H105" s="78">
        <f>F105</f>
        <v>3.42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413</v>
      </c>
      <c r="E106" s="79">
        <v>100000</v>
      </c>
      <c r="F106" s="109">
        <v>4.18</v>
      </c>
      <c r="G106" s="479"/>
      <c r="H106" s="78">
        <f>F106</f>
        <v>4.18</v>
      </c>
      <c r="I106" s="144"/>
      <c r="J106" s="23"/>
    </row>
    <row r="107" spans="1:10" ht="16" x14ac:dyDescent="0.2">
      <c r="A107" s="63"/>
      <c r="B107" s="75" t="s">
        <v>552</v>
      </c>
      <c r="C107" s="66" t="s">
        <v>64</v>
      </c>
      <c r="D107" s="66" t="s">
        <v>418</v>
      </c>
      <c r="E107" s="78">
        <v>100000</v>
      </c>
      <c r="F107" s="109">
        <v>4.4000000000000004</v>
      </c>
      <c r="G107" s="479"/>
      <c r="H107" s="78">
        <f>F107</f>
        <v>4.4000000000000004</v>
      </c>
      <c r="I107" s="144"/>
      <c r="J107" s="23"/>
    </row>
    <row r="108" spans="1:10" ht="16" x14ac:dyDescent="0.2">
      <c r="A108" s="63"/>
      <c r="B108" s="75" t="s">
        <v>552</v>
      </c>
      <c r="C108" s="66" t="s">
        <v>64</v>
      </c>
      <c r="D108" s="66" t="s">
        <v>414</v>
      </c>
      <c r="E108" s="79">
        <v>10000</v>
      </c>
      <c r="F108" s="109">
        <v>0.35</v>
      </c>
      <c r="G108" s="479"/>
      <c r="H108" s="78">
        <f>F108</f>
        <v>0.35</v>
      </c>
      <c r="I108" s="144"/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479"/>
      <c r="H109" s="78"/>
      <c r="I109" s="144"/>
      <c r="J109" s="23"/>
    </row>
    <row r="110" spans="1:10" ht="16" x14ac:dyDescent="0.2">
      <c r="A110" s="63"/>
      <c r="B110" s="75" t="s">
        <v>553</v>
      </c>
      <c r="C110" s="66" t="s">
        <v>218</v>
      </c>
      <c r="D110" s="66" t="s">
        <v>411</v>
      </c>
      <c r="E110" s="79">
        <v>10000</v>
      </c>
      <c r="F110" s="109">
        <v>0</v>
      </c>
      <c r="G110" s="479">
        <f>H110-F110</f>
        <v>5.0199999999999996</v>
      </c>
      <c r="H110" s="78">
        <v>5.0199999999999996</v>
      </c>
      <c r="I110" s="144">
        <f>H110</f>
        <v>5.0199999999999996</v>
      </c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63"/>
      <c r="B112" s="75" t="s">
        <v>422</v>
      </c>
      <c r="C112" s="66" t="s">
        <v>420</v>
      </c>
      <c r="D112" s="66" t="s">
        <v>411</v>
      </c>
      <c r="E112" s="79">
        <v>10000</v>
      </c>
      <c r="F112" s="109">
        <v>0</v>
      </c>
      <c r="G112" s="478">
        <v>5.0199999999999996</v>
      </c>
      <c r="H112" s="78">
        <f>SUM(F112:G112)</f>
        <v>5.0199999999999996</v>
      </c>
      <c r="I112" s="144">
        <f>SUM(H112:H113)</f>
        <v>7.1099999999999994</v>
      </c>
      <c r="J112" s="23"/>
    </row>
    <row r="113" spans="1:10" ht="16" x14ac:dyDescent="0.2">
      <c r="A113" s="75"/>
      <c r="B113" s="75" t="s">
        <v>422</v>
      </c>
      <c r="C113" s="66" t="s">
        <v>420</v>
      </c>
      <c r="D113" s="66" t="s">
        <v>413</v>
      </c>
      <c r="E113" s="79">
        <v>50000</v>
      </c>
      <c r="F113" s="109">
        <v>2.09</v>
      </c>
      <c r="G113" s="479"/>
      <c r="H113" s="78">
        <f>F113</f>
        <v>2.09</v>
      </c>
      <c r="I113" s="144"/>
      <c r="J113" s="23"/>
    </row>
    <row r="114" spans="1:10" ht="16" x14ac:dyDescent="0.2">
      <c r="A114" s="75"/>
      <c r="B114" s="75"/>
      <c r="C114" s="66"/>
      <c r="D114" s="66"/>
      <c r="E114" s="79"/>
      <c r="F114" s="109"/>
      <c r="G114" s="479"/>
      <c r="H114" s="78"/>
      <c r="I114" s="144"/>
      <c r="J114" s="23"/>
    </row>
    <row r="115" spans="1:10" ht="16" x14ac:dyDescent="0.2">
      <c r="A115" s="75"/>
      <c r="B115" s="75" t="s">
        <v>712</v>
      </c>
      <c r="C115" s="66" t="s">
        <v>706</v>
      </c>
      <c r="D115" s="66" t="s">
        <v>411</v>
      </c>
      <c r="E115" s="79">
        <v>10000</v>
      </c>
      <c r="F115" s="109">
        <v>0</v>
      </c>
      <c r="G115" s="479">
        <f>H115-F115</f>
        <v>0.91</v>
      </c>
      <c r="H115" s="78">
        <v>0.91</v>
      </c>
      <c r="I115" s="144">
        <f>SUM(H116,H115,)</f>
        <v>1.33</v>
      </c>
      <c r="J115" s="23"/>
    </row>
    <row r="116" spans="1:10" ht="16" x14ac:dyDescent="0.2">
      <c r="A116" s="75"/>
      <c r="B116" s="75" t="s">
        <v>978</v>
      </c>
      <c r="C116" s="66" t="s">
        <v>706</v>
      </c>
      <c r="D116" s="66" t="s">
        <v>413</v>
      </c>
      <c r="E116" s="79">
        <v>10000</v>
      </c>
      <c r="F116" s="109">
        <v>0.42</v>
      </c>
      <c r="G116" s="479">
        <v>0</v>
      </c>
      <c r="H116" s="78">
        <v>0.42</v>
      </c>
      <c r="I116" s="144"/>
      <c r="J116" s="23" t="s">
        <v>1157</v>
      </c>
    </row>
    <row r="117" spans="1:10" ht="16" x14ac:dyDescent="0.2">
      <c r="A117" s="75"/>
      <c r="B117" s="75"/>
      <c r="C117" s="66"/>
      <c r="D117" s="66"/>
      <c r="E117" s="79"/>
      <c r="F117" s="109"/>
      <c r="G117" s="479"/>
      <c r="H117" s="78"/>
      <c r="I117" s="144"/>
      <c r="J117" s="23"/>
    </row>
    <row r="118" spans="1:10" ht="16" x14ac:dyDescent="0.2">
      <c r="A118" s="63"/>
      <c r="B118" s="75" t="s">
        <v>423</v>
      </c>
      <c r="C118" s="66" t="s">
        <v>421</v>
      </c>
      <c r="D118" s="66" t="s">
        <v>411</v>
      </c>
      <c r="E118" s="79">
        <v>250000</v>
      </c>
      <c r="F118" s="109">
        <v>15.84</v>
      </c>
      <c r="G118" s="479">
        <v>0.66</v>
      </c>
      <c r="H118" s="78">
        <f>F118+G118</f>
        <v>16.5</v>
      </c>
      <c r="I118" s="144">
        <f>SUM(H118:H120)</f>
        <v>20.68</v>
      </c>
      <c r="J118" s="23"/>
    </row>
    <row r="119" spans="1:10" ht="16" x14ac:dyDescent="0.2">
      <c r="A119" s="63"/>
      <c r="B119" s="75" t="s">
        <v>423</v>
      </c>
      <c r="C119" s="66" t="s">
        <v>421</v>
      </c>
      <c r="D119" s="66" t="s">
        <v>417</v>
      </c>
      <c r="E119" s="79">
        <v>50000</v>
      </c>
      <c r="F119" s="109"/>
      <c r="G119" s="479"/>
      <c r="H119" s="78"/>
      <c r="I119" s="144"/>
      <c r="J119" s="23" t="s">
        <v>845</v>
      </c>
    </row>
    <row r="120" spans="1:10" ht="16" x14ac:dyDescent="0.2">
      <c r="A120" s="63"/>
      <c r="B120" s="75" t="s">
        <v>423</v>
      </c>
      <c r="C120" s="66" t="s">
        <v>421</v>
      </c>
      <c r="D120" s="66" t="s">
        <v>413</v>
      </c>
      <c r="E120" s="79">
        <v>100000</v>
      </c>
      <c r="F120" s="109">
        <v>4.18</v>
      </c>
      <c r="G120" s="479"/>
      <c r="H120" s="78">
        <f>F120</f>
        <v>4.18</v>
      </c>
      <c r="I120" s="144"/>
      <c r="J120" s="23" t="s">
        <v>1130</v>
      </c>
    </row>
    <row r="121" spans="1:10" ht="16" x14ac:dyDescent="0.2">
      <c r="A121" s="63"/>
      <c r="B121" s="75"/>
      <c r="C121" s="66"/>
      <c r="D121" s="66"/>
      <c r="E121" s="79"/>
      <c r="F121" s="109"/>
      <c r="G121" s="479"/>
      <c r="H121" s="78"/>
      <c r="I121" s="144"/>
      <c r="J121" s="23"/>
    </row>
    <row r="122" spans="1:10" ht="16" x14ac:dyDescent="0.2">
      <c r="A122" s="63"/>
      <c r="B122" s="75" t="s">
        <v>907</v>
      </c>
      <c r="C122" s="66" t="s">
        <v>908</v>
      </c>
      <c r="D122" s="66" t="s">
        <v>411</v>
      </c>
      <c r="E122" s="79">
        <v>10000</v>
      </c>
      <c r="F122" s="109"/>
      <c r="G122" s="479">
        <v>5.0199999999999996</v>
      </c>
      <c r="H122" s="78">
        <v>5.0199999999999996</v>
      </c>
      <c r="I122" s="144">
        <v>5.0199999999999996</v>
      </c>
      <c r="J122" s="23"/>
    </row>
    <row r="123" spans="1:10" ht="16" x14ac:dyDescent="0.2">
      <c r="A123" s="63"/>
      <c r="B123" s="75"/>
      <c r="C123" s="66"/>
      <c r="D123" s="66"/>
      <c r="E123" s="79"/>
      <c r="F123" s="109"/>
      <c r="G123" s="479"/>
      <c r="H123" s="78"/>
      <c r="I123" s="144"/>
      <c r="J123" s="23"/>
    </row>
    <row r="124" spans="1:10" ht="16" x14ac:dyDescent="0.2">
      <c r="A124" s="75"/>
      <c r="B124" s="75" t="s">
        <v>794</v>
      </c>
      <c r="C124" s="66" t="s">
        <v>791</v>
      </c>
      <c r="D124" s="66" t="s">
        <v>411</v>
      </c>
      <c r="E124" s="78">
        <v>10000</v>
      </c>
      <c r="F124" s="78">
        <v>0</v>
      </c>
      <c r="G124" s="277">
        <v>1.26</v>
      </c>
      <c r="H124" s="78">
        <f>F124+G124</f>
        <v>1.26</v>
      </c>
      <c r="I124" s="144">
        <f>H124</f>
        <v>1.26</v>
      </c>
      <c r="J124" s="23"/>
    </row>
    <row r="125" spans="1:10" ht="16" x14ac:dyDescent="0.2">
      <c r="A125" s="63"/>
      <c r="B125" s="75"/>
      <c r="C125" s="66"/>
      <c r="D125" s="66"/>
      <c r="E125" s="79"/>
      <c r="F125" s="78"/>
      <c r="G125" s="277"/>
      <c r="H125" s="78"/>
      <c r="I125" s="144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411</v>
      </c>
      <c r="E126" s="78">
        <v>10000</v>
      </c>
      <c r="F126" s="78">
        <v>0</v>
      </c>
      <c r="G126" s="277">
        <v>0.91</v>
      </c>
      <c r="H126" s="78">
        <f>SUM(F126:G126)</f>
        <v>0.91</v>
      </c>
      <c r="I126" s="144">
        <f>SUM(H126:H129)</f>
        <v>5.0999999999999996</v>
      </c>
      <c r="J126" s="23"/>
    </row>
    <row r="127" spans="1:10" ht="16" x14ac:dyDescent="0.2">
      <c r="A127" s="63"/>
      <c r="B127" s="75" t="s">
        <v>766</v>
      </c>
      <c r="C127" s="66" t="s">
        <v>765</v>
      </c>
      <c r="D127" s="66" t="s">
        <v>412</v>
      </c>
      <c r="E127" s="78">
        <v>10000</v>
      </c>
      <c r="F127" s="78">
        <v>3.42</v>
      </c>
      <c r="G127" s="277"/>
      <c r="H127" s="78">
        <f>F127</f>
        <v>3.42</v>
      </c>
      <c r="I127" s="144"/>
      <c r="J127" s="23"/>
    </row>
    <row r="128" spans="1:10" ht="16" x14ac:dyDescent="0.2">
      <c r="A128" s="63"/>
      <c r="B128" s="75" t="s">
        <v>766</v>
      </c>
      <c r="C128" s="66" t="s">
        <v>765</v>
      </c>
      <c r="D128" s="66" t="s">
        <v>413</v>
      </c>
      <c r="E128" s="78">
        <v>10000</v>
      </c>
      <c r="F128" s="78">
        <v>0.42</v>
      </c>
      <c r="G128" s="277"/>
      <c r="H128" s="78">
        <f>F128</f>
        <v>0.42</v>
      </c>
      <c r="I128" s="144"/>
      <c r="J128" s="23"/>
    </row>
    <row r="129" spans="1:10" ht="16" x14ac:dyDescent="0.2">
      <c r="A129" s="63"/>
      <c r="B129" s="75" t="s">
        <v>766</v>
      </c>
      <c r="C129" s="66" t="s">
        <v>765</v>
      </c>
      <c r="D129" s="66" t="s">
        <v>414</v>
      </c>
      <c r="E129" s="78">
        <v>10000</v>
      </c>
      <c r="F129" s="78">
        <v>0.35</v>
      </c>
      <c r="G129" s="277"/>
      <c r="H129" s="78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9"/>
      <c r="I130" s="144"/>
      <c r="J130" s="23"/>
    </row>
    <row r="131" spans="1:10" ht="16" x14ac:dyDescent="0.2">
      <c r="A131" s="63"/>
      <c r="B131" s="75" t="s">
        <v>943</v>
      </c>
      <c r="C131" s="66" t="s">
        <v>944</v>
      </c>
      <c r="D131" s="66" t="s">
        <v>411</v>
      </c>
      <c r="E131" s="79">
        <v>10000</v>
      </c>
      <c r="F131" s="78">
        <v>0</v>
      </c>
      <c r="G131" s="277">
        <v>0.53</v>
      </c>
      <c r="H131" s="79">
        <v>0.53</v>
      </c>
      <c r="I131" s="144">
        <f>SUM(H132,H131)</f>
        <v>0.95</v>
      </c>
      <c r="J131" s="23"/>
    </row>
    <row r="132" spans="1:10" ht="16" x14ac:dyDescent="0.2">
      <c r="A132" s="63"/>
      <c r="B132" s="75" t="s">
        <v>943</v>
      </c>
      <c r="C132" s="66" t="s">
        <v>944</v>
      </c>
      <c r="D132" s="66" t="s">
        <v>413</v>
      </c>
      <c r="E132" s="79">
        <v>10000</v>
      </c>
      <c r="F132" s="78">
        <v>0.42</v>
      </c>
      <c r="G132" s="277">
        <v>0</v>
      </c>
      <c r="H132" s="79">
        <v>0.42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9"/>
      <c r="I133" s="144"/>
      <c r="J133" s="23"/>
    </row>
    <row r="134" spans="1:10" ht="16" x14ac:dyDescent="0.2">
      <c r="A134" s="63"/>
      <c r="B134" s="75" t="s">
        <v>555</v>
      </c>
      <c r="C134" s="66" t="s">
        <v>57</v>
      </c>
      <c r="D134" s="66" t="s">
        <v>411</v>
      </c>
      <c r="E134" s="78">
        <v>40000</v>
      </c>
      <c r="F134" s="109">
        <f>H134-G134</f>
        <v>15.059999999999999</v>
      </c>
      <c r="G134" s="479">
        <v>5.0199999999999996</v>
      </c>
      <c r="H134" s="78">
        <v>20.079999999999998</v>
      </c>
      <c r="I134" s="144">
        <f>SUM(H134:H139)</f>
        <v>44.470000000000006</v>
      </c>
      <c r="J134" s="23"/>
    </row>
    <row r="135" spans="1:10" ht="16" x14ac:dyDescent="0.2">
      <c r="A135" s="63"/>
      <c r="B135" s="75" t="s">
        <v>555</v>
      </c>
      <c r="C135" s="66" t="s">
        <v>57</v>
      </c>
      <c r="D135" s="66" t="s">
        <v>417</v>
      </c>
      <c r="E135" s="79">
        <v>10000</v>
      </c>
      <c r="F135" s="109">
        <v>19.760000000000002</v>
      </c>
      <c r="G135" s="479"/>
      <c r="H135" s="79">
        <f>F135</f>
        <v>19.760000000000002</v>
      </c>
      <c r="I135" s="144"/>
      <c r="J135" s="23"/>
    </row>
    <row r="136" spans="1:10" ht="16" x14ac:dyDescent="0.2">
      <c r="A136" s="63"/>
      <c r="B136" s="75" t="s">
        <v>555</v>
      </c>
      <c r="C136" s="66" t="s">
        <v>57</v>
      </c>
      <c r="D136" s="66" t="s">
        <v>412</v>
      </c>
      <c r="E136" s="79">
        <v>10000</v>
      </c>
      <c r="F136" s="109">
        <v>3.42</v>
      </c>
      <c r="G136" s="479"/>
      <c r="H136" s="79">
        <f>F136</f>
        <v>3.42</v>
      </c>
      <c r="I136" s="144"/>
      <c r="J136" s="23"/>
    </row>
    <row r="137" spans="1:10" ht="16" x14ac:dyDescent="0.2">
      <c r="A137" s="63"/>
      <c r="B137" s="75" t="s">
        <v>555</v>
      </c>
      <c r="C137" s="66" t="s">
        <v>57</v>
      </c>
      <c r="D137" s="66" t="s">
        <v>413</v>
      </c>
      <c r="E137" s="79">
        <v>10000</v>
      </c>
      <c r="F137" s="109">
        <v>0.42</v>
      </c>
      <c r="G137" s="479"/>
      <c r="H137" s="79">
        <f>F137</f>
        <v>0.42</v>
      </c>
      <c r="I137" s="144"/>
      <c r="J137" s="23"/>
    </row>
    <row r="138" spans="1:10" ht="16" x14ac:dyDescent="0.2">
      <c r="A138" s="63"/>
      <c r="B138" s="75" t="s">
        <v>555</v>
      </c>
      <c r="C138" s="66" t="s">
        <v>57</v>
      </c>
      <c r="D138" s="66" t="s">
        <v>418</v>
      </c>
      <c r="E138" s="79">
        <v>10000</v>
      </c>
      <c r="F138" s="109">
        <v>0.44</v>
      </c>
      <c r="G138" s="479"/>
      <c r="H138" s="79">
        <f>F138</f>
        <v>0.44</v>
      </c>
      <c r="I138" s="144"/>
      <c r="J138" s="23"/>
    </row>
    <row r="139" spans="1:10" ht="16" x14ac:dyDescent="0.2">
      <c r="A139" s="63"/>
      <c r="B139" s="75" t="s">
        <v>555</v>
      </c>
      <c r="C139" s="66" t="s">
        <v>57</v>
      </c>
      <c r="D139" s="66" t="s">
        <v>414</v>
      </c>
      <c r="E139" s="79">
        <v>10000</v>
      </c>
      <c r="F139" s="109">
        <v>0.35</v>
      </c>
      <c r="G139" s="479"/>
      <c r="H139" s="79">
        <f>F139</f>
        <v>0.35</v>
      </c>
      <c r="I139" s="144"/>
      <c r="J139" s="23"/>
    </row>
    <row r="140" spans="1:10" ht="16" x14ac:dyDescent="0.2">
      <c r="A140" s="63"/>
      <c r="B140" s="75"/>
      <c r="C140" s="66"/>
      <c r="D140" s="66"/>
      <c r="E140" s="79"/>
      <c r="F140" s="78"/>
      <c r="G140" s="479"/>
      <c r="H140" s="79"/>
      <c r="I140" s="144"/>
      <c r="J140" s="23"/>
    </row>
    <row r="141" spans="1:10" ht="16" x14ac:dyDescent="0.2">
      <c r="A141" s="63"/>
      <c r="B141" s="75" t="s">
        <v>946</v>
      </c>
      <c r="C141" s="66" t="s">
        <v>947</v>
      </c>
      <c r="D141" s="66" t="s">
        <v>411</v>
      </c>
      <c r="E141" s="79">
        <v>150000</v>
      </c>
      <c r="F141" s="109">
        <v>7.42</v>
      </c>
      <c r="G141" s="479">
        <v>0.53</v>
      </c>
      <c r="H141" s="79">
        <f>F141+G141</f>
        <v>7.95</v>
      </c>
      <c r="I141" s="144">
        <f>H141+H142</f>
        <v>14.219999999999999</v>
      </c>
      <c r="J141" s="23"/>
    </row>
    <row r="142" spans="1:10" ht="16" x14ac:dyDescent="0.2">
      <c r="A142" s="63"/>
      <c r="B142" s="75" t="s">
        <v>946</v>
      </c>
      <c r="C142" s="66" t="s">
        <v>947</v>
      </c>
      <c r="D142" s="66" t="s">
        <v>413</v>
      </c>
      <c r="E142" s="79">
        <v>150000</v>
      </c>
      <c r="F142" s="109">
        <v>6.27</v>
      </c>
      <c r="G142" s="479"/>
      <c r="H142" s="79">
        <v>6.27</v>
      </c>
      <c r="I142" s="144"/>
      <c r="J142" s="23"/>
    </row>
    <row r="143" spans="1:10" ht="16" x14ac:dyDescent="0.2">
      <c r="A143" s="63"/>
      <c r="B143" s="75"/>
      <c r="C143" s="66"/>
      <c r="D143" s="66"/>
      <c r="E143" s="79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558</v>
      </c>
      <c r="C144" s="66" t="s">
        <v>219</v>
      </c>
      <c r="D144" s="66" t="s">
        <v>411</v>
      </c>
      <c r="E144" s="78">
        <v>50000</v>
      </c>
      <c r="F144" s="109">
        <f>H144-G144</f>
        <v>2.6399999999999997</v>
      </c>
      <c r="G144" s="479">
        <v>0.66</v>
      </c>
      <c r="H144" s="78">
        <v>3.3</v>
      </c>
      <c r="I144" s="192">
        <f>SUM(H144:H145)</f>
        <v>7.8999999999999995</v>
      </c>
      <c r="J144" s="23"/>
    </row>
    <row r="145" spans="1:10" ht="16" x14ac:dyDescent="0.2">
      <c r="A145" s="63"/>
      <c r="B145" s="75" t="s">
        <v>558</v>
      </c>
      <c r="C145" s="66" t="s">
        <v>219</v>
      </c>
      <c r="D145" s="66" t="s">
        <v>413</v>
      </c>
      <c r="E145" s="79">
        <v>110000</v>
      </c>
      <c r="F145" s="109">
        <v>4.5999999999999996</v>
      </c>
      <c r="G145" s="479"/>
      <c r="H145" s="79">
        <f>F145</f>
        <v>4.5999999999999996</v>
      </c>
      <c r="I145" s="144"/>
      <c r="J145" s="23"/>
    </row>
    <row r="146" spans="1:10" ht="16" x14ac:dyDescent="0.2">
      <c r="A146" s="63"/>
      <c r="B146" s="75"/>
      <c r="C146" s="66"/>
      <c r="D146" s="66"/>
      <c r="E146" s="79"/>
      <c r="F146" s="78"/>
      <c r="G146" s="277"/>
      <c r="H146" s="79"/>
      <c r="I146" s="144"/>
      <c r="J146" s="23"/>
    </row>
    <row r="147" spans="1:10" ht="16" x14ac:dyDescent="0.2">
      <c r="A147" s="63"/>
      <c r="B147" s="75" t="s">
        <v>909</v>
      </c>
      <c r="C147" s="66" t="s">
        <v>910</v>
      </c>
      <c r="D147" s="66" t="s">
        <v>411</v>
      </c>
      <c r="E147" s="79">
        <v>10000</v>
      </c>
      <c r="F147" s="78">
        <v>0</v>
      </c>
      <c r="G147" s="277">
        <v>0.91</v>
      </c>
      <c r="H147" s="79">
        <v>0.91</v>
      </c>
      <c r="I147" s="144">
        <v>0.91</v>
      </c>
      <c r="J147" s="23"/>
    </row>
    <row r="148" spans="1:10" ht="16" x14ac:dyDescent="0.2">
      <c r="A148" s="63"/>
      <c r="B148" s="75"/>
      <c r="C148" s="66"/>
      <c r="D148" s="66"/>
      <c r="E148" s="78"/>
      <c r="F148" s="78"/>
      <c r="G148" s="277"/>
      <c r="H148" s="79"/>
      <c r="I148" s="144"/>
      <c r="J148" s="23"/>
    </row>
    <row r="149" spans="1:10" ht="16" x14ac:dyDescent="0.2">
      <c r="A149" s="63"/>
      <c r="B149" s="175" t="s">
        <v>651</v>
      </c>
      <c r="C149" s="66" t="s">
        <v>650</v>
      </c>
      <c r="D149" s="66" t="s">
        <v>411</v>
      </c>
      <c r="E149" s="78">
        <v>250000</v>
      </c>
      <c r="F149" s="109">
        <v>30.24</v>
      </c>
      <c r="G149" s="277">
        <v>1.26</v>
      </c>
      <c r="H149" s="78">
        <f>SUM(G149,F149)</f>
        <v>31.5</v>
      </c>
      <c r="I149" s="144">
        <f>SUM(H149:H152)</f>
        <v>45.720000000000006</v>
      </c>
      <c r="J149" s="23"/>
    </row>
    <row r="150" spans="1:10" ht="16" x14ac:dyDescent="0.2">
      <c r="A150" s="63"/>
      <c r="B150" s="175" t="s">
        <v>651</v>
      </c>
      <c r="C150" s="66" t="s">
        <v>650</v>
      </c>
      <c r="D150" s="66" t="s">
        <v>412</v>
      </c>
      <c r="E150" s="78">
        <v>10000</v>
      </c>
      <c r="F150" s="109">
        <v>3.42</v>
      </c>
      <c r="G150" s="479"/>
      <c r="H150" s="79">
        <f>F150</f>
        <v>3.42</v>
      </c>
      <c r="I150" s="144"/>
      <c r="J150" s="23"/>
    </row>
    <row r="151" spans="1:10" ht="16" x14ac:dyDescent="0.2">
      <c r="A151" s="63"/>
      <c r="B151" s="175" t="s">
        <v>651</v>
      </c>
      <c r="C151" s="66" t="s">
        <v>650</v>
      </c>
      <c r="D151" s="66" t="s">
        <v>413</v>
      </c>
      <c r="E151" s="78">
        <v>240000</v>
      </c>
      <c r="F151" s="109">
        <v>10.45</v>
      </c>
      <c r="G151" s="479"/>
      <c r="H151" s="79">
        <f>F151</f>
        <v>10.45</v>
      </c>
      <c r="I151" s="144"/>
      <c r="J151" s="23"/>
    </row>
    <row r="152" spans="1:10" ht="16" x14ac:dyDescent="0.2">
      <c r="A152" s="63"/>
      <c r="B152" s="175" t="s">
        <v>651</v>
      </c>
      <c r="C152" s="66" t="s">
        <v>650</v>
      </c>
      <c r="D152" s="66" t="s">
        <v>414</v>
      </c>
      <c r="E152" s="78">
        <v>10000</v>
      </c>
      <c r="F152" s="109">
        <v>0.35</v>
      </c>
      <c r="G152" s="479"/>
      <c r="H152" s="79">
        <f>F152</f>
        <v>0.35</v>
      </c>
      <c r="I152" s="144"/>
      <c r="J152" s="23"/>
    </row>
    <row r="153" spans="1:10" ht="16" x14ac:dyDescent="0.2">
      <c r="A153" s="63"/>
      <c r="B153" s="75"/>
      <c r="C153" s="66"/>
      <c r="D153" s="66"/>
      <c r="E153" s="78"/>
      <c r="F153" s="78"/>
      <c r="G153" s="277"/>
      <c r="H153" s="79"/>
      <c r="I153" s="144"/>
      <c r="J153" s="23"/>
    </row>
    <row r="154" spans="1:10" ht="16" x14ac:dyDescent="0.2">
      <c r="A154" s="63"/>
      <c r="B154" s="75" t="s">
        <v>836</v>
      </c>
      <c r="C154" s="66" t="s">
        <v>837</v>
      </c>
      <c r="D154" s="66" t="s">
        <v>411</v>
      </c>
      <c r="E154" s="78">
        <v>200000</v>
      </c>
      <c r="F154" s="109">
        <v>12.54</v>
      </c>
      <c r="G154" s="479">
        <v>0.66</v>
      </c>
      <c r="H154" s="79">
        <f>SUM(F154,G154)</f>
        <v>13.2</v>
      </c>
      <c r="I154" s="144">
        <f>SUM(H154,H155)</f>
        <v>21.56</v>
      </c>
      <c r="J154" s="23"/>
    </row>
    <row r="155" spans="1:10" ht="16" x14ac:dyDescent="0.2">
      <c r="A155" s="63"/>
      <c r="B155" s="75" t="s">
        <v>836</v>
      </c>
      <c r="C155" s="66" t="s">
        <v>837</v>
      </c>
      <c r="D155" s="66" t="s">
        <v>413</v>
      </c>
      <c r="E155" s="78">
        <v>200000</v>
      </c>
      <c r="F155" s="109">
        <v>8.36</v>
      </c>
      <c r="G155" s="479"/>
      <c r="H155" s="79">
        <v>8.36</v>
      </c>
      <c r="I155" s="144"/>
      <c r="J155" s="23"/>
    </row>
    <row r="156" spans="1:10" ht="16" x14ac:dyDescent="0.2">
      <c r="A156" s="63"/>
      <c r="B156" s="75"/>
      <c r="C156" s="66"/>
      <c r="D156" s="66"/>
      <c r="E156" s="79"/>
      <c r="F156" s="78"/>
      <c r="G156" s="277"/>
      <c r="H156" s="79"/>
      <c r="I156" s="144"/>
      <c r="J156" s="23"/>
    </row>
    <row r="157" spans="1:10" ht="16" x14ac:dyDescent="0.2">
      <c r="A157" s="63"/>
      <c r="B157" s="75" t="s">
        <v>561</v>
      </c>
      <c r="C157" s="66" t="s">
        <v>1039</v>
      </c>
      <c r="D157" s="66" t="s">
        <v>411</v>
      </c>
      <c r="E157" s="79">
        <v>10000</v>
      </c>
      <c r="F157" s="109">
        <v>0</v>
      </c>
      <c r="G157" s="479">
        <f>H157-F157</f>
        <v>0.91</v>
      </c>
      <c r="H157" s="79">
        <v>0.91</v>
      </c>
      <c r="I157" s="144">
        <f>SUM(H157:H158)</f>
        <v>1.33</v>
      </c>
      <c r="J157" s="23"/>
    </row>
    <row r="158" spans="1:10" ht="16" x14ac:dyDescent="0.2">
      <c r="A158" s="63"/>
      <c r="B158" s="75" t="s">
        <v>561</v>
      </c>
      <c r="C158" s="66" t="s">
        <v>1039</v>
      </c>
      <c r="D158" s="66" t="s">
        <v>413</v>
      </c>
      <c r="E158" s="78">
        <v>10000</v>
      </c>
      <c r="F158" s="109">
        <v>0.42</v>
      </c>
      <c r="G158" s="277"/>
      <c r="H158" s="78">
        <f>F158</f>
        <v>0.42</v>
      </c>
      <c r="I158" s="144"/>
      <c r="J158" s="23"/>
    </row>
    <row r="159" spans="1:10" ht="16" x14ac:dyDescent="0.2">
      <c r="A159" s="63"/>
      <c r="B159" s="75"/>
      <c r="C159" s="66"/>
      <c r="D159" s="66"/>
      <c r="E159" s="78"/>
      <c r="F159" s="78"/>
      <c r="G159" s="277"/>
      <c r="H159" s="78"/>
      <c r="I159" s="144"/>
      <c r="J159" s="23"/>
    </row>
    <row r="160" spans="1:10" ht="16" x14ac:dyDescent="0.2">
      <c r="A160" s="63"/>
      <c r="B160" s="75" t="s">
        <v>871</v>
      </c>
      <c r="C160" s="66" t="s">
        <v>870</v>
      </c>
      <c r="D160" s="66" t="s">
        <v>411</v>
      </c>
      <c r="E160" s="79">
        <v>10000</v>
      </c>
      <c r="F160" s="78">
        <v>0</v>
      </c>
      <c r="G160" s="277">
        <v>0.53</v>
      </c>
      <c r="H160" s="78">
        <v>0.53</v>
      </c>
      <c r="I160" s="144">
        <f>SUM(H160:H161)</f>
        <v>1.37</v>
      </c>
      <c r="J160" s="23"/>
    </row>
    <row r="161" spans="1:10" ht="16" x14ac:dyDescent="0.2">
      <c r="A161" s="63"/>
      <c r="B161" s="75" t="s">
        <v>871</v>
      </c>
      <c r="C161" s="66" t="s">
        <v>870</v>
      </c>
      <c r="D161" s="66" t="s">
        <v>413</v>
      </c>
      <c r="E161" s="78">
        <v>20000</v>
      </c>
      <c r="F161" s="78">
        <v>0.84</v>
      </c>
      <c r="G161" s="277"/>
      <c r="H161" s="78">
        <v>0.84</v>
      </c>
      <c r="I161" s="144"/>
      <c r="J161" s="23"/>
    </row>
    <row r="162" spans="1:10" ht="16" x14ac:dyDescent="0.2">
      <c r="A162" s="63"/>
      <c r="B162" s="75"/>
      <c r="C162" s="66"/>
      <c r="D162" s="66"/>
      <c r="E162" s="78"/>
      <c r="F162" s="78"/>
      <c r="G162" s="277"/>
      <c r="H162" s="78"/>
      <c r="I162" s="144"/>
      <c r="J162" s="23"/>
    </row>
    <row r="163" spans="1:10" ht="16" x14ac:dyDescent="0.2">
      <c r="A163" s="63"/>
      <c r="B163" s="75" t="s">
        <v>1110</v>
      </c>
      <c r="C163" s="66" t="s">
        <v>1111</v>
      </c>
      <c r="D163" s="66" t="s">
        <v>411</v>
      </c>
      <c r="E163" s="575">
        <v>10000</v>
      </c>
      <c r="F163" s="78">
        <v>0</v>
      </c>
      <c r="G163" s="277">
        <v>0.66</v>
      </c>
      <c r="H163" s="78">
        <v>0.66</v>
      </c>
      <c r="I163" s="144">
        <v>0.66</v>
      </c>
      <c r="J163" s="23"/>
    </row>
    <row r="164" spans="1:10" ht="16" x14ac:dyDescent="0.2">
      <c r="A164" s="63"/>
      <c r="B164" s="75"/>
      <c r="C164" s="66"/>
      <c r="D164" s="66"/>
      <c r="E164" s="78"/>
      <c r="F164" s="78"/>
      <c r="G164" s="277"/>
      <c r="H164" s="78"/>
      <c r="I164" s="144"/>
      <c r="J164" s="23"/>
    </row>
    <row r="165" spans="1:10" ht="16" x14ac:dyDescent="0.2">
      <c r="A165" s="63"/>
      <c r="B165" s="75" t="s">
        <v>562</v>
      </c>
      <c r="C165" s="66" t="s">
        <v>233</v>
      </c>
      <c r="D165" s="66" t="s">
        <v>411</v>
      </c>
      <c r="E165" s="78">
        <v>10000</v>
      </c>
      <c r="F165" s="109">
        <v>0</v>
      </c>
      <c r="G165" s="479">
        <f>H165-F165</f>
        <v>5.0199999999999996</v>
      </c>
      <c r="H165" s="78">
        <v>5.0199999999999996</v>
      </c>
      <c r="I165" s="144">
        <f>SUM(H165:H168)</f>
        <v>12.969999999999999</v>
      </c>
      <c r="J165" s="211"/>
    </row>
    <row r="166" spans="1:10" ht="16" x14ac:dyDescent="0.2">
      <c r="A166" s="63"/>
      <c r="B166" s="75" t="s">
        <v>562</v>
      </c>
      <c r="C166" s="66" t="s">
        <v>233</v>
      </c>
      <c r="D166" s="66" t="s">
        <v>412</v>
      </c>
      <c r="E166" s="79">
        <v>10000</v>
      </c>
      <c r="F166" s="109">
        <v>3.42</v>
      </c>
      <c r="G166" s="479"/>
      <c r="H166" s="79">
        <f>F166</f>
        <v>3.42</v>
      </c>
      <c r="I166" s="144"/>
      <c r="J166" s="23"/>
    </row>
    <row r="167" spans="1:10" ht="16" x14ac:dyDescent="0.2">
      <c r="A167" s="63"/>
      <c r="B167" s="75" t="s">
        <v>562</v>
      </c>
      <c r="C167" s="66" t="s">
        <v>233</v>
      </c>
      <c r="D167" s="66" t="s">
        <v>413</v>
      </c>
      <c r="E167" s="79">
        <v>100000</v>
      </c>
      <c r="F167" s="109">
        <v>4.18</v>
      </c>
      <c r="G167" s="479"/>
      <c r="H167" s="79">
        <f>F167</f>
        <v>4.18</v>
      </c>
      <c r="I167" s="144"/>
      <c r="J167" s="23"/>
    </row>
    <row r="168" spans="1:10" ht="16" x14ac:dyDescent="0.2">
      <c r="A168" s="63"/>
      <c r="B168" s="75" t="s">
        <v>562</v>
      </c>
      <c r="C168" s="66" t="s">
        <v>233</v>
      </c>
      <c r="D168" s="66" t="s">
        <v>414</v>
      </c>
      <c r="E168" s="79">
        <v>10000</v>
      </c>
      <c r="F168" s="109">
        <v>0.35</v>
      </c>
      <c r="G168" s="479"/>
      <c r="H168" s="79">
        <f>F168</f>
        <v>0.35</v>
      </c>
      <c r="I168" s="144"/>
      <c r="J168" s="23"/>
    </row>
    <row r="169" spans="1:10" ht="16" x14ac:dyDescent="0.2">
      <c r="A169" s="63"/>
      <c r="B169" s="75"/>
      <c r="C169" s="66"/>
      <c r="D169" s="66"/>
      <c r="E169" s="79"/>
      <c r="F169" s="78"/>
      <c r="G169" s="277"/>
      <c r="H169" s="79"/>
      <c r="I169" s="144"/>
      <c r="J169" s="23"/>
    </row>
    <row r="170" spans="1:10" ht="16" x14ac:dyDescent="0.2">
      <c r="A170" s="63"/>
      <c r="B170" s="75" t="s">
        <v>563</v>
      </c>
      <c r="C170" s="66" t="s">
        <v>234</v>
      </c>
      <c r="D170" s="66" t="s">
        <v>411</v>
      </c>
      <c r="E170" s="78">
        <v>10000</v>
      </c>
      <c r="F170" s="78">
        <v>0</v>
      </c>
      <c r="G170" s="277">
        <f>H170-F170</f>
        <v>14.08</v>
      </c>
      <c r="H170" s="78">
        <v>14.08</v>
      </c>
      <c r="I170" s="144">
        <f>H170</f>
        <v>14.08</v>
      </c>
      <c r="J170" s="23"/>
    </row>
    <row r="171" spans="1:10" ht="16" x14ac:dyDescent="0.2">
      <c r="A171" s="63"/>
      <c r="B171" s="75"/>
      <c r="C171" s="66"/>
      <c r="D171" s="66"/>
      <c r="F171" s="314"/>
      <c r="G171" s="277"/>
      <c r="H171" s="78"/>
      <c r="I171" s="144"/>
      <c r="J171" s="23"/>
    </row>
    <row r="172" spans="1:10" ht="16" x14ac:dyDescent="0.2">
      <c r="A172" s="63"/>
      <c r="B172" s="75" t="s">
        <v>1045</v>
      </c>
      <c r="C172" s="66" t="s">
        <v>1046</v>
      </c>
      <c r="D172" s="66" t="s">
        <v>411</v>
      </c>
      <c r="E172" s="78">
        <v>40000</v>
      </c>
      <c r="F172" s="314">
        <v>1.59</v>
      </c>
      <c r="G172" s="277">
        <v>0.53</v>
      </c>
      <c r="H172" s="78">
        <v>2.12</v>
      </c>
      <c r="I172" s="144">
        <f>SUM(H172:H175)</f>
        <v>6.53</v>
      </c>
      <c r="J172" s="23"/>
    </row>
    <row r="173" spans="1:10" ht="16" x14ac:dyDescent="0.2">
      <c r="A173" s="63"/>
      <c r="B173" s="75" t="s">
        <v>1045</v>
      </c>
      <c r="C173" s="66" t="s">
        <v>1046</v>
      </c>
      <c r="D173" s="66" t="s">
        <v>417</v>
      </c>
      <c r="E173" s="78">
        <v>20000</v>
      </c>
      <c r="F173" s="314">
        <v>2.52</v>
      </c>
      <c r="G173" s="277"/>
      <c r="H173" s="78">
        <v>2.52</v>
      </c>
      <c r="I173" s="144"/>
      <c r="J173" s="23"/>
    </row>
    <row r="174" spans="1:10" ht="16" x14ac:dyDescent="0.2">
      <c r="A174" s="63"/>
      <c r="B174" s="75" t="s">
        <v>1045</v>
      </c>
      <c r="C174" s="66" t="s">
        <v>1046</v>
      </c>
      <c r="D174" s="66" t="s">
        <v>413</v>
      </c>
      <c r="E174" s="78">
        <v>40000</v>
      </c>
      <c r="F174" s="314">
        <v>1.67</v>
      </c>
      <c r="G174" s="277"/>
      <c r="H174" s="78">
        <v>1.67</v>
      </c>
      <c r="I174" s="144"/>
      <c r="J174" s="23"/>
    </row>
    <row r="175" spans="1:10" ht="16" x14ac:dyDescent="0.2">
      <c r="A175" s="63"/>
      <c r="B175" s="75" t="s">
        <v>1045</v>
      </c>
      <c r="C175" s="66" t="s">
        <v>1046</v>
      </c>
      <c r="D175" s="66" t="s">
        <v>418</v>
      </c>
      <c r="E175" s="78">
        <v>5000</v>
      </c>
      <c r="F175" s="314">
        <v>0.22</v>
      </c>
      <c r="G175" s="277"/>
      <c r="H175" s="78">
        <v>0.22</v>
      </c>
      <c r="I175" s="144"/>
      <c r="J175" s="23"/>
    </row>
    <row r="176" spans="1:10" ht="16" x14ac:dyDescent="0.2">
      <c r="A176" s="63"/>
      <c r="B176" s="75"/>
      <c r="C176" s="66"/>
      <c r="D176" s="66"/>
      <c r="E176" s="79"/>
      <c r="F176" s="314"/>
      <c r="G176" s="277"/>
      <c r="H176" s="79"/>
      <c r="I176" s="144"/>
      <c r="J176" s="23"/>
    </row>
    <row r="177" spans="1:10" ht="16" x14ac:dyDescent="0.2">
      <c r="A177" s="63"/>
      <c r="B177" s="75" t="s">
        <v>564</v>
      </c>
      <c r="C177" s="168" t="s">
        <v>330</v>
      </c>
      <c r="D177" s="168" t="s">
        <v>411</v>
      </c>
      <c r="E177" s="169">
        <v>200000</v>
      </c>
      <c r="F177" s="254">
        <v>23.94</v>
      </c>
      <c r="G177" s="478">
        <v>1.26</v>
      </c>
      <c r="H177" s="343">
        <f>SUM(F177:G177)</f>
        <v>25.200000000000003</v>
      </c>
      <c r="I177" s="144">
        <f>SUM(H177:H182)</f>
        <v>32.660000000000004</v>
      </c>
      <c r="J177" s="23"/>
    </row>
    <row r="178" spans="1:10" ht="16" x14ac:dyDescent="0.2">
      <c r="A178" s="63"/>
      <c r="B178" s="75" t="s">
        <v>564</v>
      </c>
      <c r="C178" s="168" t="s">
        <v>330</v>
      </c>
      <c r="D178" s="168" t="s">
        <v>417</v>
      </c>
      <c r="E178" s="169">
        <v>10000</v>
      </c>
      <c r="F178" s="254">
        <v>2.83</v>
      </c>
      <c r="G178" s="479"/>
      <c r="H178" s="343">
        <f>F178</f>
        <v>2.83</v>
      </c>
      <c r="I178" s="144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412</v>
      </c>
      <c r="E179" s="169">
        <v>10000</v>
      </c>
      <c r="F179" s="109">
        <v>3.42</v>
      </c>
      <c r="G179" s="479"/>
      <c r="H179" s="78">
        <f>F179</f>
        <v>3.42</v>
      </c>
      <c r="I179" s="144"/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413</v>
      </c>
      <c r="E180" s="169">
        <v>10000</v>
      </c>
      <c r="F180" s="109">
        <v>0.42</v>
      </c>
      <c r="G180" s="479"/>
      <c r="H180" s="78">
        <f>F180</f>
        <v>0.42</v>
      </c>
      <c r="I180" s="144"/>
      <c r="J180" s="23"/>
    </row>
    <row r="181" spans="1:10" ht="16" x14ac:dyDescent="0.2">
      <c r="A181" s="63"/>
      <c r="B181" s="75" t="s">
        <v>564</v>
      </c>
      <c r="C181" s="168" t="s">
        <v>330</v>
      </c>
      <c r="D181" s="168" t="s">
        <v>418</v>
      </c>
      <c r="E181" s="169">
        <v>10000</v>
      </c>
      <c r="F181" s="253">
        <v>0.44</v>
      </c>
      <c r="G181" s="479"/>
      <c r="H181" s="78">
        <f>F181</f>
        <v>0.44</v>
      </c>
      <c r="I181" s="144"/>
      <c r="J181" s="23"/>
    </row>
    <row r="182" spans="1:10" ht="16" x14ac:dyDescent="0.2">
      <c r="A182" s="63"/>
      <c r="B182" s="75" t="s">
        <v>564</v>
      </c>
      <c r="C182" s="168" t="s">
        <v>330</v>
      </c>
      <c r="D182" s="168" t="s">
        <v>414</v>
      </c>
      <c r="E182" s="169">
        <v>10000</v>
      </c>
      <c r="F182" s="253">
        <v>0.35</v>
      </c>
      <c r="G182" s="479"/>
      <c r="H182" s="78">
        <f>F182</f>
        <v>0.35</v>
      </c>
      <c r="I182" s="144"/>
      <c r="J182" s="23"/>
    </row>
    <row r="183" spans="1:10" ht="16" x14ac:dyDescent="0.2">
      <c r="A183" s="63"/>
      <c r="B183" s="172"/>
      <c r="C183" s="168"/>
      <c r="D183" s="212"/>
      <c r="E183" s="169"/>
      <c r="F183" s="78"/>
      <c r="G183" s="277"/>
      <c r="H183" s="78"/>
      <c r="I183" s="144"/>
      <c r="J183" s="23"/>
    </row>
    <row r="184" spans="1:10" ht="16" x14ac:dyDescent="0.2">
      <c r="A184" s="63"/>
      <c r="B184" s="172" t="s">
        <v>565</v>
      </c>
      <c r="C184" s="168" t="s">
        <v>490</v>
      </c>
      <c r="D184" s="212" t="s">
        <v>411</v>
      </c>
      <c r="E184" s="169">
        <v>10000</v>
      </c>
      <c r="F184" s="109" t="s">
        <v>492</v>
      </c>
      <c r="G184" s="479">
        <v>5.0199999999999996</v>
      </c>
      <c r="H184" s="78">
        <f>G184</f>
        <v>5.0199999999999996</v>
      </c>
      <c r="I184" s="144">
        <f>H184</f>
        <v>5.0199999999999996</v>
      </c>
      <c r="J184" s="23"/>
    </row>
    <row r="185" spans="1:10" ht="16" x14ac:dyDescent="0.2">
      <c r="A185" s="63"/>
      <c r="B185" s="172"/>
      <c r="C185" s="168"/>
      <c r="D185" s="212"/>
      <c r="E185" s="169"/>
      <c r="F185" s="78"/>
      <c r="G185" s="277"/>
      <c r="H185" s="78"/>
      <c r="I185" s="144"/>
      <c r="J185" s="23"/>
    </row>
    <row r="186" spans="1:10" ht="16" x14ac:dyDescent="0.2">
      <c r="A186" s="63"/>
      <c r="B186" s="172" t="s">
        <v>653</v>
      </c>
      <c r="C186" s="168" t="s">
        <v>988</v>
      </c>
      <c r="D186" s="212" t="s">
        <v>989</v>
      </c>
      <c r="E186" s="169">
        <v>10000</v>
      </c>
      <c r="F186" s="109">
        <v>0</v>
      </c>
      <c r="G186" s="479">
        <v>1.26</v>
      </c>
      <c r="H186" s="78">
        <v>1.26</v>
      </c>
      <c r="I186" s="144">
        <v>1.26</v>
      </c>
      <c r="J186" s="23"/>
    </row>
    <row r="187" spans="1:10" ht="16" x14ac:dyDescent="0.2">
      <c r="A187" s="63"/>
      <c r="B187" s="172"/>
      <c r="C187" s="168"/>
      <c r="D187" s="212"/>
      <c r="E187" s="169"/>
      <c r="F187" s="78"/>
      <c r="G187" s="277"/>
      <c r="H187" s="78"/>
      <c r="I187" s="144"/>
      <c r="J187" s="23"/>
    </row>
    <row r="188" spans="1:10" ht="16" x14ac:dyDescent="0.2">
      <c r="A188" s="63"/>
      <c r="B188" s="75" t="s">
        <v>566</v>
      </c>
      <c r="C188" s="66" t="s">
        <v>25</v>
      </c>
      <c r="D188" s="66" t="s">
        <v>411</v>
      </c>
      <c r="E188" s="79">
        <v>10000</v>
      </c>
      <c r="F188" s="109">
        <v>0</v>
      </c>
      <c r="G188" s="479">
        <v>5.0199999999999996</v>
      </c>
      <c r="H188" s="79">
        <v>5.0199999999999996</v>
      </c>
      <c r="I188" s="144">
        <f>H188</f>
        <v>5.0199999999999996</v>
      </c>
      <c r="J188" s="23"/>
    </row>
    <row r="189" spans="1:10" ht="16" x14ac:dyDescent="0.2">
      <c r="A189" s="63"/>
      <c r="B189" s="75"/>
      <c r="C189" s="66"/>
      <c r="D189" s="66"/>
      <c r="E189" s="79"/>
      <c r="F189" s="78"/>
      <c r="G189" s="277"/>
      <c r="H189" s="79"/>
      <c r="I189" s="144"/>
      <c r="J189" s="23"/>
    </row>
    <row r="190" spans="1:10" ht="16" x14ac:dyDescent="0.2">
      <c r="A190" s="63"/>
      <c r="B190" s="75" t="s">
        <v>567</v>
      </c>
      <c r="C190" s="66" t="s">
        <v>88</v>
      </c>
      <c r="D190" s="66" t="s">
        <v>411</v>
      </c>
      <c r="E190" s="78">
        <v>250000</v>
      </c>
      <c r="F190" s="109">
        <v>73.92</v>
      </c>
      <c r="G190" s="479">
        <v>3.08</v>
      </c>
      <c r="H190" s="78">
        <f>F190+G190</f>
        <v>77</v>
      </c>
      <c r="I190" s="144">
        <f>SUM(H190:H195)</f>
        <v>159.62999999999997</v>
      </c>
      <c r="J190" s="23"/>
    </row>
    <row r="191" spans="1:10" ht="16" x14ac:dyDescent="0.2">
      <c r="A191" s="63"/>
      <c r="B191" s="75" t="s">
        <v>567</v>
      </c>
      <c r="C191" s="66" t="s">
        <v>88</v>
      </c>
      <c r="D191" s="66" t="s">
        <v>417</v>
      </c>
      <c r="E191" s="78">
        <v>50000</v>
      </c>
      <c r="F191" s="109">
        <v>57.85</v>
      </c>
      <c r="G191" s="479"/>
      <c r="H191" s="78">
        <f>F191</f>
        <v>57.85</v>
      </c>
      <c r="I191" s="144"/>
      <c r="J191" s="211"/>
    </row>
    <row r="192" spans="1:10" ht="16" x14ac:dyDescent="0.2">
      <c r="A192" s="63"/>
      <c r="B192" s="75" t="s">
        <v>567</v>
      </c>
      <c r="C192" s="66" t="s">
        <v>88</v>
      </c>
      <c r="D192" s="66" t="s">
        <v>412</v>
      </c>
      <c r="E192" s="78">
        <v>10000</v>
      </c>
      <c r="F192" s="109">
        <v>3.42</v>
      </c>
      <c r="G192" s="479"/>
      <c r="H192" s="78">
        <f>F192</f>
        <v>3.42</v>
      </c>
      <c r="I192" s="144"/>
      <c r="J192" s="23"/>
    </row>
    <row r="193" spans="1:10" ht="16" x14ac:dyDescent="0.2">
      <c r="A193" s="63"/>
      <c r="B193" s="75" t="s">
        <v>567</v>
      </c>
      <c r="C193" s="66" t="s">
        <v>88</v>
      </c>
      <c r="D193" s="66" t="s">
        <v>413</v>
      </c>
      <c r="E193" s="78">
        <v>250000</v>
      </c>
      <c r="F193" s="109">
        <v>10.45</v>
      </c>
      <c r="G193" s="479"/>
      <c r="H193" s="78">
        <f>F193</f>
        <v>10.45</v>
      </c>
      <c r="I193" s="144"/>
      <c r="J193" s="23"/>
    </row>
    <row r="194" spans="1:10" ht="16" x14ac:dyDescent="0.2">
      <c r="A194" s="63"/>
      <c r="B194" s="75" t="s">
        <v>567</v>
      </c>
      <c r="C194" s="66" t="s">
        <v>88</v>
      </c>
      <c r="D194" s="66" t="s">
        <v>418</v>
      </c>
      <c r="E194" s="78">
        <v>240000</v>
      </c>
      <c r="F194" s="109">
        <v>10.56</v>
      </c>
      <c r="G194" s="479"/>
      <c r="H194" s="79">
        <f>F194</f>
        <v>10.56</v>
      </c>
      <c r="I194" s="144"/>
      <c r="J194" s="23"/>
    </row>
    <row r="195" spans="1:10" ht="16" x14ac:dyDescent="0.2">
      <c r="A195" s="63"/>
      <c r="B195" s="75" t="s">
        <v>567</v>
      </c>
      <c r="C195" s="66" t="s">
        <v>88</v>
      </c>
      <c r="D195" s="66" t="s">
        <v>414</v>
      </c>
      <c r="E195" s="79">
        <v>10000</v>
      </c>
      <c r="F195" s="109">
        <v>0.35</v>
      </c>
      <c r="G195" s="479"/>
      <c r="H195" s="79">
        <f>F195</f>
        <v>0.35</v>
      </c>
      <c r="I195" s="144"/>
      <c r="J195" s="23"/>
    </row>
    <row r="196" spans="1:10" ht="16" x14ac:dyDescent="0.2">
      <c r="A196" s="63"/>
      <c r="B196" s="75"/>
      <c r="C196" s="66"/>
      <c r="D196" s="66"/>
      <c r="E196" s="79"/>
      <c r="F196" s="78"/>
      <c r="G196" s="277"/>
      <c r="H196" s="79"/>
      <c r="I196" s="78"/>
      <c r="J196" s="23"/>
    </row>
    <row r="197" spans="1:10" ht="16" x14ac:dyDescent="0.2">
      <c r="A197" s="63"/>
      <c r="B197" s="75" t="s">
        <v>1135</v>
      </c>
      <c r="C197" s="66" t="s">
        <v>1136</v>
      </c>
      <c r="D197" s="66" t="s">
        <v>411</v>
      </c>
      <c r="E197" s="79">
        <v>10000</v>
      </c>
      <c r="F197" s="109">
        <v>0</v>
      </c>
      <c r="G197" s="479">
        <v>0.53</v>
      </c>
      <c r="H197" s="79">
        <v>0.53</v>
      </c>
      <c r="I197" s="144">
        <v>0.53</v>
      </c>
      <c r="J197" s="23"/>
    </row>
    <row r="198" spans="1:10" ht="16" x14ac:dyDescent="0.2">
      <c r="A198" s="63"/>
      <c r="B198" s="75"/>
      <c r="C198" s="66"/>
      <c r="D198" s="66"/>
      <c r="E198" s="79"/>
      <c r="F198" s="78"/>
      <c r="G198" s="277"/>
      <c r="H198" s="79"/>
      <c r="I198" s="144"/>
      <c r="J198" s="23"/>
    </row>
    <row r="199" spans="1:10" ht="16" x14ac:dyDescent="0.2">
      <c r="A199" s="63"/>
      <c r="B199" s="75" t="s">
        <v>568</v>
      </c>
      <c r="C199" s="66" t="s">
        <v>173</v>
      </c>
      <c r="D199" s="66" t="s">
        <v>411</v>
      </c>
      <c r="E199" s="79">
        <v>10000</v>
      </c>
      <c r="F199" s="109">
        <v>0</v>
      </c>
      <c r="G199" s="479">
        <v>14.08</v>
      </c>
      <c r="H199" s="79">
        <v>14.08</v>
      </c>
      <c r="I199" s="144">
        <f>SUM(H199:H201)</f>
        <v>34.260000000000005</v>
      </c>
      <c r="J199" s="23"/>
    </row>
    <row r="200" spans="1:10" ht="16" x14ac:dyDescent="0.2">
      <c r="A200" s="63"/>
      <c r="B200" s="75" t="s">
        <v>568</v>
      </c>
      <c r="C200" s="66" t="s">
        <v>173</v>
      </c>
      <c r="D200" s="66" t="s">
        <v>417</v>
      </c>
      <c r="E200" s="79">
        <v>10000</v>
      </c>
      <c r="F200" s="109">
        <v>19.760000000000002</v>
      </c>
      <c r="G200" s="479"/>
      <c r="H200" s="79">
        <f>F200</f>
        <v>19.760000000000002</v>
      </c>
      <c r="I200" s="144"/>
      <c r="J200" s="23"/>
    </row>
    <row r="201" spans="1:10" ht="16" x14ac:dyDescent="0.2">
      <c r="A201" s="63"/>
      <c r="B201" s="75" t="s">
        <v>568</v>
      </c>
      <c r="C201" s="66" t="s">
        <v>173</v>
      </c>
      <c r="D201" s="66" t="s">
        <v>413</v>
      </c>
      <c r="E201" s="78">
        <v>10000</v>
      </c>
      <c r="F201" s="109">
        <v>0.42</v>
      </c>
      <c r="G201" s="479"/>
      <c r="H201" s="78">
        <f>F201</f>
        <v>0.42</v>
      </c>
      <c r="I201" s="144"/>
      <c r="J201" s="23"/>
    </row>
    <row r="202" spans="1:10" ht="16" x14ac:dyDescent="0.2">
      <c r="A202" s="63"/>
      <c r="B202" s="75"/>
      <c r="C202" s="66"/>
      <c r="D202" s="66"/>
      <c r="E202" s="78"/>
      <c r="F202" s="78"/>
      <c r="G202" s="277"/>
      <c r="H202" s="78"/>
      <c r="I202" s="144"/>
      <c r="J202" s="23"/>
    </row>
    <row r="203" spans="1:10" ht="16" x14ac:dyDescent="0.2">
      <c r="A203" s="63"/>
      <c r="B203" s="75" t="s">
        <v>569</v>
      </c>
      <c r="C203" s="66" t="s">
        <v>189</v>
      </c>
      <c r="D203" s="66" t="s">
        <v>411</v>
      </c>
      <c r="E203" s="78">
        <v>100000</v>
      </c>
      <c r="F203" s="109">
        <f>H203-G203</f>
        <v>72.180000000000007</v>
      </c>
      <c r="G203" s="479">
        <v>8.02</v>
      </c>
      <c r="H203" s="78">
        <v>80.2</v>
      </c>
      <c r="I203" s="144">
        <f>SUM(H203:H204)</f>
        <v>84.38</v>
      </c>
      <c r="J203" s="211"/>
    </row>
    <row r="204" spans="1:10" ht="16" x14ac:dyDescent="0.2">
      <c r="A204" s="63"/>
      <c r="B204" s="75" t="s">
        <v>569</v>
      </c>
      <c r="C204" s="66" t="s">
        <v>189</v>
      </c>
      <c r="D204" s="66" t="s">
        <v>413</v>
      </c>
      <c r="E204" s="79">
        <v>100000</v>
      </c>
      <c r="F204" s="109">
        <v>4.18</v>
      </c>
      <c r="G204" s="479"/>
      <c r="H204" s="79">
        <f>F204</f>
        <v>4.18</v>
      </c>
      <c r="I204" s="144"/>
      <c r="J204" s="23"/>
    </row>
    <row r="205" spans="1:10" ht="16" x14ac:dyDescent="0.2">
      <c r="A205" s="63"/>
      <c r="B205" s="75"/>
      <c r="C205" s="66"/>
      <c r="D205" s="66"/>
      <c r="E205" s="79"/>
      <c r="F205" s="78"/>
      <c r="G205" s="277"/>
      <c r="H205" s="79"/>
      <c r="I205" s="144"/>
      <c r="J205" s="23"/>
    </row>
    <row r="206" spans="1:10" ht="16" x14ac:dyDescent="0.2">
      <c r="A206" s="63"/>
      <c r="B206" s="75" t="s">
        <v>877</v>
      </c>
      <c r="C206" s="66" t="s">
        <v>911</v>
      </c>
      <c r="D206" s="66" t="s">
        <v>411</v>
      </c>
      <c r="E206" s="79">
        <v>10000</v>
      </c>
      <c r="F206" s="109"/>
      <c r="G206" s="479">
        <v>3.08</v>
      </c>
      <c r="H206" s="79">
        <v>3.08</v>
      </c>
      <c r="I206" s="144">
        <v>3.08</v>
      </c>
      <c r="J206" s="23"/>
    </row>
    <row r="207" spans="1:10" ht="17" customHeight="1" x14ac:dyDescent="0.2">
      <c r="A207" s="63"/>
      <c r="B207" s="75"/>
      <c r="C207" s="66"/>
      <c r="D207" s="66"/>
      <c r="E207" s="79"/>
      <c r="F207" s="78"/>
      <c r="G207" s="277"/>
      <c r="H207" s="79"/>
      <c r="I207" s="144"/>
      <c r="J207" s="23"/>
    </row>
    <row r="208" spans="1:10" ht="16" x14ac:dyDescent="0.2">
      <c r="A208" s="63"/>
      <c r="B208" s="75" t="s">
        <v>570</v>
      </c>
      <c r="C208" s="66" t="s">
        <v>143</v>
      </c>
      <c r="D208" s="66" t="s">
        <v>411</v>
      </c>
      <c r="E208" s="78">
        <v>10000</v>
      </c>
      <c r="F208" s="109">
        <v>0</v>
      </c>
      <c r="G208" s="479">
        <v>0.66</v>
      </c>
      <c r="H208" s="78">
        <v>0.66</v>
      </c>
      <c r="I208" s="144">
        <f>SUM(H208:H209)</f>
        <v>4.84</v>
      </c>
      <c r="J208" s="211"/>
    </row>
    <row r="209" spans="1:10" ht="16" x14ac:dyDescent="0.2">
      <c r="A209" s="63"/>
      <c r="B209" s="75" t="s">
        <v>570</v>
      </c>
      <c r="C209" s="66" t="s">
        <v>143</v>
      </c>
      <c r="D209" s="66" t="s">
        <v>413</v>
      </c>
      <c r="E209" s="79">
        <v>100000</v>
      </c>
      <c r="F209" s="109">
        <v>4.18</v>
      </c>
      <c r="G209" s="479"/>
      <c r="H209" s="79">
        <f>F209</f>
        <v>4.18</v>
      </c>
      <c r="I209" s="144"/>
      <c r="J209" s="23"/>
    </row>
    <row r="210" spans="1:10" ht="16" x14ac:dyDescent="0.2">
      <c r="A210" s="63"/>
      <c r="B210" s="75"/>
      <c r="C210" s="66"/>
      <c r="D210" s="66"/>
      <c r="E210" s="79"/>
      <c r="F210" s="78"/>
      <c r="G210" s="277"/>
      <c r="H210" s="79"/>
      <c r="I210" s="144"/>
      <c r="J210" s="23"/>
    </row>
    <row r="211" spans="1:10" ht="16" x14ac:dyDescent="0.2">
      <c r="A211" s="63"/>
      <c r="B211" s="75" t="s">
        <v>571</v>
      </c>
      <c r="C211" s="66" t="s">
        <v>235</v>
      </c>
      <c r="D211" s="66" t="s">
        <v>411</v>
      </c>
      <c r="E211" s="79">
        <v>10000</v>
      </c>
      <c r="F211" s="109">
        <v>0</v>
      </c>
      <c r="G211" s="479">
        <v>3.08</v>
      </c>
      <c r="H211" s="79">
        <v>3.08</v>
      </c>
      <c r="I211" s="144">
        <f>SUM(H211:H212)</f>
        <v>9.85</v>
      </c>
      <c r="J211" s="23"/>
    </row>
    <row r="212" spans="1:10" ht="16" x14ac:dyDescent="0.2">
      <c r="A212" s="63"/>
      <c r="B212" s="75" t="s">
        <v>571</v>
      </c>
      <c r="C212" s="66" t="s">
        <v>235</v>
      </c>
      <c r="D212" s="66" t="s">
        <v>417</v>
      </c>
      <c r="E212" s="79">
        <v>10000</v>
      </c>
      <c r="F212" s="109">
        <v>6.77</v>
      </c>
      <c r="G212" s="479"/>
      <c r="H212" s="79">
        <f>F212</f>
        <v>6.77</v>
      </c>
      <c r="I212" s="144"/>
    </row>
    <row r="213" spans="1:10" ht="16" x14ac:dyDescent="0.2">
      <c r="A213" s="63"/>
      <c r="B213" s="75"/>
      <c r="C213" s="66"/>
      <c r="D213" s="66"/>
      <c r="E213" s="79"/>
      <c r="F213" s="78"/>
      <c r="G213" s="277"/>
      <c r="H213" s="79"/>
      <c r="I213" s="144"/>
      <c r="J213" s="23"/>
    </row>
    <row r="214" spans="1:10" ht="16" x14ac:dyDescent="0.2">
      <c r="A214" s="63"/>
      <c r="B214" s="75" t="s">
        <v>655</v>
      </c>
      <c r="C214" s="66" t="s">
        <v>654</v>
      </c>
      <c r="D214" s="66" t="s">
        <v>411</v>
      </c>
      <c r="E214" s="79">
        <v>200000</v>
      </c>
      <c r="F214" s="109">
        <v>17.29</v>
      </c>
      <c r="G214" s="479">
        <v>0.91</v>
      </c>
      <c r="H214" s="79">
        <f>F214+G214</f>
        <v>18.2</v>
      </c>
      <c r="I214" s="144">
        <f>SUM(H214:H219)</f>
        <v>47.33</v>
      </c>
      <c r="J214" s="23"/>
    </row>
    <row r="215" spans="1:10" ht="16" x14ac:dyDescent="0.2">
      <c r="A215" s="63"/>
      <c r="B215" s="75" t="s">
        <v>655</v>
      </c>
      <c r="C215" s="66" t="s">
        <v>654</v>
      </c>
      <c r="D215" s="66" t="s">
        <v>417</v>
      </c>
      <c r="E215" s="79">
        <v>100000</v>
      </c>
      <c r="F215" s="109">
        <v>12.6</v>
      </c>
      <c r="G215" s="479"/>
      <c r="H215" s="79">
        <f>F215</f>
        <v>12.6</v>
      </c>
      <c r="I215" s="144"/>
      <c r="J215" s="23"/>
    </row>
    <row r="216" spans="1:10" ht="16" x14ac:dyDescent="0.2">
      <c r="A216" s="63"/>
      <c r="B216" s="75" t="s">
        <v>655</v>
      </c>
      <c r="C216" s="66" t="s">
        <v>654</v>
      </c>
      <c r="D216" s="66" t="s">
        <v>412</v>
      </c>
      <c r="E216" s="79">
        <v>10000</v>
      </c>
      <c r="F216" s="109">
        <v>3.42</v>
      </c>
      <c r="G216" s="479"/>
      <c r="H216" s="79">
        <f>F216</f>
        <v>3.42</v>
      </c>
      <c r="I216" s="144"/>
      <c r="J216" s="23"/>
    </row>
    <row r="217" spans="1:10" ht="16" x14ac:dyDescent="0.2">
      <c r="A217" s="63"/>
      <c r="B217" s="75" t="s">
        <v>655</v>
      </c>
      <c r="C217" s="66" t="s">
        <v>654</v>
      </c>
      <c r="D217" s="66" t="s">
        <v>413</v>
      </c>
      <c r="E217" s="78">
        <v>200000</v>
      </c>
      <c r="F217" s="109">
        <v>8.36</v>
      </c>
      <c r="G217" s="479"/>
      <c r="H217" s="78">
        <f>F217</f>
        <v>8.36</v>
      </c>
      <c r="I217" s="144"/>
      <c r="J217" s="23"/>
    </row>
    <row r="218" spans="1:10" ht="16" x14ac:dyDescent="0.2">
      <c r="A218" s="63"/>
      <c r="B218" s="75" t="s">
        <v>655</v>
      </c>
      <c r="C218" s="66" t="s">
        <v>654</v>
      </c>
      <c r="D218" s="66" t="s">
        <v>418</v>
      </c>
      <c r="E218" s="79">
        <v>100000</v>
      </c>
      <c r="F218" s="109">
        <v>4.4000000000000004</v>
      </c>
      <c r="G218" s="479"/>
      <c r="H218" s="79">
        <f>F218</f>
        <v>4.4000000000000004</v>
      </c>
      <c r="I218" s="144"/>
      <c r="J218" s="23"/>
    </row>
    <row r="219" spans="1:10" ht="16" x14ac:dyDescent="0.2">
      <c r="A219" s="63"/>
      <c r="B219" s="75" t="s">
        <v>655</v>
      </c>
      <c r="C219" s="66" t="s">
        <v>654</v>
      </c>
      <c r="D219" s="66" t="s">
        <v>414</v>
      </c>
      <c r="E219" s="79">
        <v>10000</v>
      </c>
      <c r="F219" s="109">
        <v>0.35</v>
      </c>
      <c r="G219" s="479"/>
      <c r="H219" s="79">
        <f>F219</f>
        <v>0.35</v>
      </c>
      <c r="I219" s="144"/>
      <c r="J219" s="23"/>
    </row>
    <row r="220" spans="1:10" ht="16" x14ac:dyDescent="0.2">
      <c r="A220" s="63"/>
      <c r="B220" s="75"/>
      <c r="C220" s="66"/>
      <c r="D220" s="66"/>
      <c r="E220" s="79"/>
      <c r="F220" s="78"/>
      <c r="G220" s="277"/>
      <c r="H220" s="79"/>
      <c r="I220" s="144"/>
      <c r="J220" s="23"/>
    </row>
    <row r="221" spans="1:10" ht="16" x14ac:dyDescent="0.2">
      <c r="A221" s="63"/>
      <c r="B221" s="75" t="s">
        <v>934</v>
      </c>
      <c r="C221" s="66" t="s">
        <v>935</v>
      </c>
      <c r="D221" s="66" t="s">
        <v>411</v>
      </c>
      <c r="E221" s="79">
        <v>10000</v>
      </c>
      <c r="F221" s="78">
        <v>0</v>
      </c>
      <c r="G221" s="277">
        <v>0.91</v>
      </c>
      <c r="H221" s="79">
        <v>0.91</v>
      </c>
      <c r="I221" s="144">
        <v>0.91</v>
      </c>
      <c r="J221" s="23"/>
    </row>
    <row r="222" spans="1:10" ht="16" x14ac:dyDescent="0.2">
      <c r="A222" s="63"/>
      <c r="B222" s="75"/>
      <c r="C222" s="66"/>
      <c r="D222" s="66"/>
      <c r="E222" s="79"/>
      <c r="F222" s="78"/>
      <c r="G222" s="277"/>
      <c r="H222" s="79"/>
      <c r="I222" s="144"/>
      <c r="J222" s="23"/>
    </row>
    <row r="223" spans="1:10" ht="16" x14ac:dyDescent="0.2">
      <c r="A223" s="63"/>
      <c r="B223" s="75" t="s">
        <v>572</v>
      </c>
      <c r="C223" s="66" t="s">
        <v>29</v>
      </c>
      <c r="D223" s="66" t="s">
        <v>411</v>
      </c>
      <c r="E223" s="78">
        <v>10000</v>
      </c>
      <c r="F223" s="109">
        <v>0</v>
      </c>
      <c r="G223" s="479">
        <f>H223-F223</f>
        <v>3.08</v>
      </c>
      <c r="H223" s="78">
        <v>3.08</v>
      </c>
      <c r="I223" s="144">
        <f>SUM(H223:H223)</f>
        <v>3.08</v>
      </c>
      <c r="J223" s="211"/>
    </row>
    <row r="224" spans="1:10" ht="16" x14ac:dyDescent="0.2">
      <c r="A224" s="63"/>
      <c r="B224" s="75"/>
      <c r="C224" s="66"/>
      <c r="D224" s="66"/>
      <c r="E224" s="79"/>
      <c r="F224" s="78"/>
      <c r="G224" s="277"/>
      <c r="H224" s="79"/>
      <c r="I224" s="144"/>
      <c r="J224" s="23"/>
    </row>
    <row r="225" spans="1:18" ht="16" x14ac:dyDescent="0.2">
      <c r="A225" s="63"/>
      <c r="B225" s="75" t="s">
        <v>573</v>
      </c>
      <c r="C225" s="66" t="s">
        <v>201</v>
      </c>
      <c r="D225" s="66" t="s">
        <v>411</v>
      </c>
      <c r="E225" s="79">
        <v>10000</v>
      </c>
      <c r="F225" s="109">
        <v>0</v>
      </c>
      <c r="G225" s="479">
        <v>2.0099999999999998</v>
      </c>
      <c r="H225" s="79">
        <v>2.0099999999999998</v>
      </c>
      <c r="I225" s="144">
        <f>SUM(H225:H230)</f>
        <v>34.120000000000005</v>
      </c>
      <c r="J225" s="23"/>
    </row>
    <row r="226" spans="1:18" ht="16" x14ac:dyDescent="0.2">
      <c r="A226" s="63"/>
      <c r="B226" s="75" t="s">
        <v>573</v>
      </c>
      <c r="C226" s="66" t="s">
        <v>201</v>
      </c>
      <c r="D226" s="173" t="s">
        <v>417</v>
      </c>
      <c r="E226" s="79">
        <v>10000</v>
      </c>
      <c r="F226" s="109">
        <v>19.760000000000002</v>
      </c>
      <c r="G226" s="479"/>
      <c r="H226" s="79">
        <f>F226</f>
        <v>19.760000000000002</v>
      </c>
      <c r="I226" s="144"/>
      <c r="J226" s="23"/>
    </row>
    <row r="227" spans="1:18" ht="16" x14ac:dyDescent="0.2">
      <c r="A227" s="63"/>
      <c r="B227" s="75" t="s">
        <v>573</v>
      </c>
      <c r="C227" s="66" t="s">
        <v>201</v>
      </c>
      <c r="D227" s="173" t="s">
        <v>412</v>
      </c>
      <c r="E227" s="79">
        <v>10000</v>
      </c>
      <c r="F227" s="109">
        <v>3.42</v>
      </c>
      <c r="G227" s="479"/>
      <c r="H227" s="79">
        <f>F227</f>
        <v>3.42</v>
      </c>
      <c r="I227" s="144"/>
      <c r="J227" s="23"/>
    </row>
    <row r="228" spans="1:18" ht="16" x14ac:dyDescent="0.2">
      <c r="A228" s="63"/>
      <c r="B228" s="75" t="s">
        <v>573</v>
      </c>
      <c r="C228" s="66" t="s">
        <v>201</v>
      </c>
      <c r="D228" s="173" t="s">
        <v>413</v>
      </c>
      <c r="E228" s="79">
        <v>100000</v>
      </c>
      <c r="F228" s="109">
        <v>4.18</v>
      </c>
      <c r="G228" s="479"/>
      <c r="H228" s="79">
        <f>F228</f>
        <v>4.18</v>
      </c>
      <c r="I228" s="144"/>
      <c r="J228" s="23"/>
    </row>
    <row r="229" spans="1:18" ht="16" x14ac:dyDescent="0.2">
      <c r="A229" s="63"/>
      <c r="B229" s="75" t="s">
        <v>573</v>
      </c>
      <c r="C229" s="66" t="s">
        <v>201</v>
      </c>
      <c r="D229" s="173" t="s">
        <v>418</v>
      </c>
      <c r="E229" s="78">
        <v>100000</v>
      </c>
      <c r="F229" s="109">
        <v>4.4000000000000004</v>
      </c>
      <c r="G229" s="479"/>
      <c r="H229" s="79">
        <f>F229</f>
        <v>4.4000000000000004</v>
      </c>
      <c r="I229" s="144"/>
      <c r="J229" s="23"/>
    </row>
    <row r="230" spans="1:18" ht="16" x14ac:dyDescent="0.2">
      <c r="A230" s="63"/>
      <c r="B230" s="75" t="s">
        <v>573</v>
      </c>
      <c r="C230" s="66" t="s">
        <v>201</v>
      </c>
      <c r="D230" s="173" t="s">
        <v>414</v>
      </c>
      <c r="E230" s="79">
        <v>10000</v>
      </c>
      <c r="F230" s="109">
        <v>0.35</v>
      </c>
      <c r="G230" s="479"/>
      <c r="H230" s="79">
        <f>F230</f>
        <v>0.35</v>
      </c>
      <c r="I230" s="144"/>
      <c r="J230" s="23"/>
    </row>
    <row r="231" spans="1:18" ht="16" x14ac:dyDescent="0.2">
      <c r="A231" s="63"/>
      <c r="B231" s="75"/>
      <c r="C231" s="66"/>
      <c r="D231" s="66"/>
      <c r="E231" s="79"/>
      <c r="F231" s="78"/>
      <c r="G231" s="277"/>
      <c r="H231" s="79"/>
      <c r="I231" s="144"/>
      <c r="J231" s="23"/>
    </row>
    <row r="232" spans="1:18" ht="16" x14ac:dyDescent="0.2">
      <c r="A232" s="63"/>
      <c r="B232" s="75" t="s">
        <v>574</v>
      </c>
      <c r="C232" s="85" t="s">
        <v>226</v>
      </c>
      <c r="D232" s="85" t="s">
        <v>411</v>
      </c>
      <c r="E232" s="86">
        <v>10000</v>
      </c>
      <c r="F232" s="251">
        <v>0</v>
      </c>
      <c r="G232" s="478">
        <v>0.91</v>
      </c>
      <c r="H232" s="86">
        <f>SUM(F232:G232)</f>
        <v>0.91</v>
      </c>
      <c r="I232" s="242">
        <f>SUM(H232:H232)</f>
        <v>0.91</v>
      </c>
      <c r="J232" s="23"/>
    </row>
    <row r="233" spans="1:18" ht="16" x14ac:dyDescent="0.2">
      <c r="A233" s="63"/>
      <c r="B233" s="75"/>
      <c r="C233" s="168"/>
      <c r="D233" s="168"/>
      <c r="E233" s="169"/>
      <c r="F233" s="86"/>
      <c r="G233" s="278"/>
      <c r="H233" s="86"/>
      <c r="I233" s="242"/>
      <c r="J233" s="23"/>
    </row>
    <row r="234" spans="1:18" ht="16" x14ac:dyDescent="0.2">
      <c r="A234" s="63"/>
      <c r="B234" s="75" t="s">
        <v>576</v>
      </c>
      <c r="C234" s="66" t="s">
        <v>71</v>
      </c>
      <c r="D234" s="66" t="s">
        <v>411</v>
      </c>
      <c r="E234" s="78">
        <v>50000</v>
      </c>
      <c r="F234" s="109">
        <f>H234-G234</f>
        <v>12.32</v>
      </c>
      <c r="G234" s="479">
        <v>3.08</v>
      </c>
      <c r="H234" s="78">
        <v>15.4</v>
      </c>
      <c r="I234" s="144">
        <f>SUM(H234:H239)</f>
        <v>40.45000000000001</v>
      </c>
      <c r="J234" s="23"/>
    </row>
    <row r="235" spans="1:18" ht="16" x14ac:dyDescent="0.2">
      <c r="A235" s="63"/>
      <c r="B235" s="81" t="s">
        <v>576</v>
      </c>
      <c r="C235" s="82" t="s">
        <v>71</v>
      </c>
      <c r="D235" s="66" t="s">
        <v>417</v>
      </c>
      <c r="E235" s="78">
        <v>30000</v>
      </c>
      <c r="F235" s="109">
        <v>20.309999999999999</v>
      </c>
      <c r="G235" s="479"/>
      <c r="H235" s="78">
        <f>F235</f>
        <v>20.309999999999999</v>
      </c>
      <c r="I235" s="144"/>
      <c r="J235" s="23"/>
      <c r="M235" s="13"/>
      <c r="N235" s="42"/>
      <c r="O235" s="45"/>
    </row>
    <row r="236" spans="1:18" ht="16" x14ac:dyDescent="0.2">
      <c r="A236" s="63"/>
      <c r="B236" s="75" t="s">
        <v>576</v>
      </c>
      <c r="C236" s="66" t="s">
        <v>71</v>
      </c>
      <c r="D236" s="66" t="s">
        <v>412</v>
      </c>
      <c r="E236" s="79">
        <v>8000</v>
      </c>
      <c r="F236" s="109">
        <v>2.74</v>
      </c>
      <c r="G236" s="479"/>
      <c r="H236" s="79">
        <f>F236</f>
        <v>2.74</v>
      </c>
      <c r="I236" s="144"/>
      <c r="J236" s="23"/>
    </row>
    <row r="237" spans="1:18" s="226" customFormat="1" ht="16" x14ac:dyDescent="0.2">
      <c r="A237" s="63"/>
      <c r="B237" s="75" t="s">
        <v>576</v>
      </c>
      <c r="C237" s="66" t="s">
        <v>71</v>
      </c>
      <c r="D237" s="66" t="s">
        <v>413</v>
      </c>
      <c r="E237" s="79">
        <v>20000</v>
      </c>
      <c r="F237" s="109">
        <v>0.84</v>
      </c>
      <c r="G237" s="479"/>
      <c r="H237" s="79">
        <f>F237</f>
        <v>0.84</v>
      </c>
      <c r="I237" s="144"/>
      <c r="J237" s="23"/>
      <c r="K237"/>
      <c r="L237"/>
      <c r="M237"/>
      <c r="N237"/>
      <c r="O237"/>
      <c r="P237"/>
      <c r="Q237"/>
      <c r="R237"/>
    </row>
    <row r="238" spans="1:18" ht="16" x14ac:dyDescent="0.2">
      <c r="A238" s="63"/>
      <c r="B238" s="75" t="s">
        <v>576</v>
      </c>
      <c r="C238" s="66" t="s">
        <v>71</v>
      </c>
      <c r="D238" s="66" t="s">
        <v>418</v>
      </c>
      <c r="E238" s="79">
        <v>20000</v>
      </c>
      <c r="F238" s="109">
        <v>0.88</v>
      </c>
      <c r="G238" s="479"/>
      <c r="H238" s="79">
        <f>F238</f>
        <v>0.88</v>
      </c>
      <c r="I238" s="144"/>
      <c r="J238" s="23"/>
    </row>
    <row r="239" spans="1:18" ht="16" x14ac:dyDescent="0.2">
      <c r="A239" s="63"/>
      <c r="B239" s="75" t="s">
        <v>576</v>
      </c>
      <c r="C239" s="66" t="s">
        <v>71</v>
      </c>
      <c r="D239" s="66" t="s">
        <v>414</v>
      </c>
      <c r="E239" s="78">
        <v>8000</v>
      </c>
      <c r="F239" s="109">
        <v>0.28000000000000003</v>
      </c>
      <c r="G239" s="277"/>
      <c r="H239" s="78">
        <f>F239</f>
        <v>0.28000000000000003</v>
      </c>
      <c r="I239" s="144"/>
      <c r="J239" s="23"/>
    </row>
    <row r="240" spans="1:18" ht="16" x14ac:dyDescent="0.2">
      <c r="A240" s="63"/>
      <c r="B240" s="75"/>
      <c r="C240" s="66"/>
      <c r="D240" s="66"/>
      <c r="E240" s="79"/>
      <c r="F240" s="78"/>
      <c r="G240" s="277"/>
      <c r="H240" s="79"/>
      <c r="I240" s="144"/>
      <c r="J240" s="23"/>
    </row>
    <row r="241" spans="1:10" ht="16" x14ac:dyDescent="0.2">
      <c r="A241" s="63"/>
      <c r="B241" s="75" t="s">
        <v>577</v>
      </c>
      <c r="C241" s="66" t="s">
        <v>131</v>
      </c>
      <c r="D241" s="66" t="s">
        <v>411</v>
      </c>
      <c r="E241" s="79">
        <v>10000</v>
      </c>
      <c r="F241" s="109">
        <v>0</v>
      </c>
      <c r="G241" s="479">
        <v>5.0199999999999996</v>
      </c>
      <c r="H241" s="79">
        <v>5.0199999999999996</v>
      </c>
      <c r="I241" s="144">
        <f>SUM(H241:H245)</f>
        <v>25.09</v>
      </c>
      <c r="J241" s="23"/>
    </row>
    <row r="242" spans="1:10" ht="16" x14ac:dyDescent="0.2">
      <c r="A242" s="63"/>
      <c r="B242" s="75" t="s">
        <v>577</v>
      </c>
      <c r="C242" s="66" t="s">
        <v>995</v>
      </c>
      <c r="D242" s="173" t="s">
        <v>412</v>
      </c>
      <c r="E242" s="79">
        <v>10000</v>
      </c>
      <c r="F242" s="109">
        <v>3.42</v>
      </c>
      <c r="G242" s="479"/>
      <c r="H242" s="79">
        <v>3.42</v>
      </c>
      <c r="I242" s="144"/>
      <c r="J242" s="23"/>
    </row>
    <row r="243" spans="1:10" ht="16" x14ac:dyDescent="0.2">
      <c r="A243" s="63"/>
      <c r="B243" s="75" t="s">
        <v>577</v>
      </c>
      <c r="C243" s="66" t="s">
        <v>131</v>
      </c>
      <c r="D243" s="173" t="s">
        <v>413</v>
      </c>
      <c r="E243" s="79">
        <v>190000</v>
      </c>
      <c r="F243" s="109">
        <v>7.94</v>
      </c>
      <c r="G243" s="479"/>
      <c r="H243" s="79">
        <f>F243</f>
        <v>7.94</v>
      </c>
      <c r="I243" s="144"/>
      <c r="J243" s="23"/>
    </row>
    <row r="244" spans="1:10" ht="16" x14ac:dyDescent="0.2">
      <c r="A244" s="63"/>
      <c r="B244" s="75" t="s">
        <v>577</v>
      </c>
      <c r="C244" s="66" t="s">
        <v>131</v>
      </c>
      <c r="D244" s="173" t="s">
        <v>418</v>
      </c>
      <c r="E244" s="78">
        <v>190000</v>
      </c>
      <c r="F244" s="109">
        <v>8.36</v>
      </c>
      <c r="G244" s="479"/>
      <c r="H244" s="78">
        <f>F244</f>
        <v>8.36</v>
      </c>
      <c r="I244" s="144"/>
      <c r="J244" s="23"/>
    </row>
    <row r="245" spans="1:10" ht="16" x14ac:dyDescent="0.2">
      <c r="A245" s="63"/>
      <c r="B245" s="75" t="s">
        <v>577</v>
      </c>
      <c r="C245" s="66" t="s">
        <v>131</v>
      </c>
      <c r="D245" s="173" t="s">
        <v>414</v>
      </c>
      <c r="E245" s="78">
        <v>10000</v>
      </c>
      <c r="F245" s="109">
        <v>0.35</v>
      </c>
      <c r="G245" s="479"/>
      <c r="H245" s="78">
        <v>0.35</v>
      </c>
      <c r="I245" s="144"/>
      <c r="J245" s="23"/>
    </row>
    <row r="246" spans="1:10" ht="16" x14ac:dyDescent="0.2">
      <c r="A246" s="63"/>
      <c r="B246" s="75"/>
      <c r="C246" s="66"/>
      <c r="D246" s="66"/>
      <c r="E246" s="79"/>
      <c r="F246" s="78"/>
      <c r="G246" s="277"/>
      <c r="H246" s="79"/>
      <c r="I246" s="144"/>
      <c r="J246" s="23"/>
    </row>
    <row r="247" spans="1:10" ht="16" x14ac:dyDescent="0.2">
      <c r="A247" s="63"/>
      <c r="B247" s="75" t="s">
        <v>953</v>
      </c>
      <c r="C247" s="66" t="s">
        <v>954</v>
      </c>
      <c r="D247" s="66" t="s">
        <v>411</v>
      </c>
      <c r="E247" s="79">
        <v>10000</v>
      </c>
      <c r="F247" s="78">
        <v>0</v>
      </c>
      <c r="G247" s="277">
        <v>3.08</v>
      </c>
      <c r="H247" s="79">
        <v>3.08</v>
      </c>
      <c r="I247" s="144">
        <f>H247+H248</f>
        <v>3.5</v>
      </c>
      <c r="J247" s="23"/>
    </row>
    <row r="248" spans="1:10" ht="16" x14ac:dyDescent="0.2">
      <c r="A248" s="63"/>
      <c r="B248" s="75" t="s">
        <v>953</v>
      </c>
      <c r="C248" s="66" t="s">
        <v>954</v>
      </c>
      <c r="D248" s="66" t="s">
        <v>955</v>
      </c>
      <c r="E248" s="79">
        <v>10000</v>
      </c>
      <c r="F248" s="78">
        <v>0.42</v>
      </c>
      <c r="G248" s="277"/>
      <c r="H248" s="79">
        <v>0.42</v>
      </c>
      <c r="I248" s="144"/>
      <c r="J248" s="23"/>
    </row>
    <row r="249" spans="1:10" ht="16" x14ac:dyDescent="0.2">
      <c r="A249" s="63"/>
      <c r="B249" s="75"/>
      <c r="C249" s="66"/>
      <c r="D249" s="66"/>
      <c r="E249" s="79"/>
      <c r="F249" s="78"/>
      <c r="G249" s="277"/>
      <c r="H249" s="79"/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66" t="s">
        <v>411</v>
      </c>
      <c r="E250" s="79">
        <v>10000</v>
      </c>
      <c r="F250" s="109">
        <v>0</v>
      </c>
      <c r="G250" s="479">
        <f>H250-F250</f>
        <v>3.08</v>
      </c>
      <c r="H250" s="79">
        <v>3.08</v>
      </c>
      <c r="I250" s="144">
        <f>SUM(H250:H255)</f>
        <v>19.840000000000003</v>
      </c>
      <c r="J250" s="23" t="s">
        <v>1040</v>
      </c>
    </row>
    <row r="251" spans="1:10" ht="16" x14ac:dyDescent="0.2">
      <c r="A251" s="63"/>
      <c r="B251" s="75" t="s">
        <v>579</v>
      </c>
      <c r="C251" s="66" t="s">
        <v>70</v>
      </c>
      <c r="D251" s="173" t="s">
        <v>417</v>
      </c>
      <c r="E251" s="79">
        <v>10000</v>
      </c>
      <c r="F251" s="109">
        <v>4.41</v>
      </c>
      <c r="G251" s="479"/>
      <c r="H251" s="79">
        <f>F251</f>
        <v>4.41</v>
      </c>
      <c r="I251" s="144"/>
      <c r="J251" s="23"/>
    </row>
    <row r="252" spans="1:10" ht="16" x14ac:dyDescent="0.2">
      <c r="A252" s="63"/>
      <c r="B252" s="75" t="s">
        <v>579</v>
      </c>
      <c r="C252" s="66" t="s">
        <v>70</v>
      </c>
      <c r="D252" s="173" t="s">
        <v>412</v>
      </c>
      <c r="E252" s="79">
        <v>10000</v>
      </c>
      <c r="F252" s="109">
        <v>3.42</v>
      </c>
      <c r="G252" s="479"/>
      <c r="H252" s="79">
        <f>F252</f>
        <v>3.42</v>
      </c>
      <c r="I252" s="144"/>
      <c r="J252" s="23"/>
    </row>
    <row r="253" spans="1:10" ht="16" x14ac:dyDescent="0.2">
      <c r="A253" s="63"/>
      <c r="B253" s="75" t="s">
        <v>579</v>
      </c>
      <c r="C253" s="66" t="s">
        <v>70</v>
      </c>
      <c r="D253" s="173" t="s">
        <v>413</v>
      </c>
      <c r="E253" s="79">
        <v>100000</v>
      </c>
      <c r="F253" s="109">
        <v>4.18</v>
      </c>
      <c r="G253" s="479"/>
      <c r="H253" s="79">
        <f>F253</f>
        <v>4.18</v>
      </c>
      <c r="I253" s="144"/>
      <c r="J253" s="23"/>
    </row>
    <row r="254" spans="1:10" ht="16" x14ac:dyDescent="0.2">
      <c r="A254" s="63"/>
      <c r="B254" s="75" t="s">
        <v>579</v>
      </c>
      <c r="C254" s="66" t="s">
        <v>70</v>
      </c>
      <c r="D254" s="173" t="s">
        <v>418</v>
      </c>
      <c r="E254" s="78">
        <v>100000</v>
      </c>
      <c r="F254" s="109">
        <v>4.4000000000000004</v>
      </c>
      <c r="G254" s="479"/>
      <c r="H254" s="79">
        <f>F254</f>
        <v>4.4000000000000004</v>
      </c>
      <c r="I254" s="144"/>
      <c r="J254" s="23"/>
    </row>
    <row r="255" spans="1:10" ht="16" x14ac:dyDescent="0.2">
      <c r="A255" s="63"/>
      <c r="B255" s="75" t="s">
        <v>579</v>
      </c>
      <c r="C255" s="66" t="s">
        <v>70</v>
      </c>
      <c r="D255" s="173" t="s">
        <v>414</v>
      </c>
      <c r="E255" s="79">
        <v>10000</v>
      </c>
      <c r="F255" s="109">
        <v>0.35</v>
      </c>
      <c r="G255" s="479"/>
      <c r="H255" s="79">
        <f>F255</f>
        <v>0.35</v>
      </c>
      <c r="I255" s="144"/>
      <c r="J255" s="23"/>
    </row>
    <row r="256" spans="1:10" ht="16" x14ac:dyDescent="0.2">
      <c r="A256" s="63"/>
      <c r="B256" s="75"/>
      <c r="C256" s="66"/>
      <c r="D256" s="173"/>
      <c r="E256" s="79"/>
      <c r="F256" s="78"/>
      <c r="G256" s="277"/>
      <c r="H256" s="79"/>
      <c r="I256" s="144"/>
      <c r="J256" s="23"/>
    </row>
    <row r="257" spans="1:10" ht="16" x14ac:dyDescent="0.2">
      <c r="A257" s="63"/>
      <c r="B257" s="75" t="s">
        <v>957</v>
      </c>
      <c r="C257" s="66" t="s">
        <v>958</v>
      </c>
      <c r="D257" s="173" t="s">
        <v>411</v>
      </c>
      <c r="E257" s="79">
        <v>10000</v>
      </c>
      <c r="F257" s="78">
        <v>0</v>
      </c>
      <c r="G257" s="277">
        <v>0.53</v>
      </c>
      <c r="H257" s="79">
        <v>0.53</v>
      </c>
      <c r="I257" s="144">
        <f>SUM(H257:H258)</f>
        <v>0.95</v>
      </c>
      <c r="J257" s="23"/>
    </row>
    <row r="258" spans="1:10" ht="16" x14ac:dyDescent="0.2">
      <c r="A258" s="63"/>
      <c r="B258" s="75" t="s">
        <v>957</v>
      </c>
      <c r="C258" s="66" t="s">
        <v>958</v>
      </c>
      <c r="D258" s="173" t="s">
        <v>413</v>
      </c>
      <c r="E258" s="79">
        <v>10000</v>
      </c>
      <c r="F258" s="78">
        <v>0.42</v>
      </c>
      <c r="G258" s="277">
        <v>0</v>
      </c>
      <c r="H258" s="79">
        <v>0.42</v>
      </c>
      <c r="I258" s="144"/>
      <c r="J258" s="23"/>
    </row>
    <row r="259" spans="1:10" ht="16" x14ac:dyDescent="0.2">
      <c r="A259" s="63"/>
      <c r="B259" s="75"/>
      <c r="C259" s="66"/>
      <c r="D259" s="173"/>
      <c r="E259" s="79"/>
      <c r="F259" s="78"/>
      <c r="G259" s="277"/>
      <c r="H259" s="79"/>
      <c r="I259" s="144"/>
      <c r="J259" s="23"/>
    </row>
    <row r="260" spans="1:10" ht="16" x14ac:dyDescent="0.2">
      <c r="A260" s="63"/>
      <c r="B260" s="75" t="s">
        <v>818</v>
      </c>
      <c r="C260" s="66" t="s">
        <v>813</v>
      </c>
      <c r="D260" s="173" t="s">
        <v>411</v>
      </c>
      <c r="E260" s="79">
        <v>10000</v>
      </c>
      <c r="F260" s="109">
        <f>H260-G260</f>
        <v>0</v>
      </c>
      <c r="G260" s="479">
        <v>0.46</v>
      </c>
      <c r="H260" s="79">
        <v>0.46</v>
      </c>
      <c r="I260" s="144">
        <f>SUM(H260:H261)</f>
        <v>0.88</v>
      </c>
      <c r="J260" s="23"/>
    </row>
    <row r="261" spans="1:10" ht="16" x14ac:dyDescent="0.2">
      <c r="A261" s="63"/>
      <c r="B261" s="75" t="s">
        <v>818</v>
      </c>
      <c r="C261" s="66" t="s">
        <v>813</v>
      </c>
      <c r="D261" s="173" t="s">
        <v>413</v>
      </c>
      <c r="E261" s="79">
        <v>10000</v>
      </c>
      <c r="F261" s="109">
        <v>0.42</v>
      </c>
      <c r="G261" s="479">
        <v>0</v>
      </c>
      <c r="H261" s="79">
        <v>0.42</v>
      </c>
      <c r="I261" s="144"/>
      <c r="J261" s="23"/>
    </row>
    <row r="262" spans="1:10" ht="16" x14ac:dyDescent="0.2">
      <c r="A262" s="63"/>
      <c r="B262" s="75"/>
      <c r="C262" s="66"/>
      <c r="D262" s="173"/>
      <c r="E262" s="79"/>
      <c r="F262" s="78"/>
      <c r="G262" s="277"/>
      <c r="H262" s="79"/>
      <c r="I262" s="144"/>
      <c r="J262" s="23"/>
    </row>
    <row r="263" spans="1:10" ht="16" x14ac:dyDescent="0.2">
      <c r="A263" s="63"/>
      <c r="B263" s="75" t="s">
        <v>912</v>
      </c>
      <c r="C263" s="66" t="s">
        <v>913</v>
      </c>
      <c r="D263" s="173" t="s">
        <v>411</v>
      </c>
      <c r="E263" s="79">
        <v>10000</v>
      </c>
      <c r="F263" s="78">
        <v>0</v>
      </c>
      <c r="G263" s="277">
        <v>2.0099999999999998</v>
      </c>
      <c r="H263" s="79">
        <v>2.0099999999999998</v>
      </c>
      <c r="I263" s="144">
        <v>2.0099999999999998</v>
      </c>
      <c r="J263" s="23"/>
    </row>
    <row r="264" spans="1:10" ht="16" x14ac:dyDescent="0.2">
      <c r="A264" s="63"/>
      <c r="B264" s="75" t="s">
        <v>912</v>
      </c>
      <c r="C264" s="66" t="s">
        <v>913</v>
      </c>
      <c r="D264" s="173" t="s">
        <v>414</v>
      </c>
      <c r="E264" s="79"/>
      <c r="F264" s="78"/>
      <c r="G264" s="277"/>
      <c r="H264" s="79"/>
      <c r="I264" s="144"/>
      <c r="J264" s="23" t="s">
        <v>845</v>
      </c>
    </row>
    <row r="265" spans="1:10" ht="16" x14ac:dyDescent="0.2">
      <c r="A265" s="63"/>
      <c r="B265" s="75"/>
      <c r="C265" s="66"/>
      <c r="D265" s="173"/>
      <c r="E265" s="79"/>
      <c r="F265" s="78"/>
      <c r="G265" s="277"/>
      <c r="H265" s="79"/>
      <c r="I265" s="144"/>
      <c r="J265" s="23"/>
    </row>
    <row r="266" spans="1:10" ht="16" x14ac:dyDescent="0.2">
      <c r="A266" s="63"/>
      <c r="B266" s="75" t="s">
        <v>771</v>
      </c>
      <c r="C266" s="66" t="s">
        <v>770</v>
      </c>
      <c r="D266" s="168" t="s">
        <v>411</v>
      </c>
      <c r="E266" s="78">
        <v>10000</v>
      </c>
      <c r="F266" s="109">
        <v>0</v>
      </c>
      <c r="G266" s="479">
        <v>0.53</v>
      </c>
      <c r="H266" s="78">
        <f>F266+G266</f>
        <v>0.53</v>
      </c>
      <c r="I266" s="144">
        <f>SUM(H266:H267)</f>
        <v>4.71</v>
      </c>
      <c r="J266" s="23"/>
    </row>
    <row r="267" spans="1:10" ht="16" x14ac:dyDescent="0.2">
      <c r="A267" s="63"/>
      <c r="B267" s="75" t="s">
        <v>771</v>
      </c>
      <c r="C267" s="66" t="s">
        <v>770</v>
      </c>
      <c r="D267" s="168" t="s">
        <v>413</v>
      </c>
      <c r="E267" s="78">
        <v>100000</v>
      </c>
      <c r="F267" s="109">
        <v>4.18</v>
      </c>
      <c r="G267" s="479"/>
      <c r="H267" s="78">
        <v>4.18</v>
      </c>
      <c r="I267" s="144"/>
      <c r="J267" s="23"/>
    </row>
    <row r="268" spans="1:10" ht="16" x14ac:dyDescent="0.2">
      <c r="A268" s="63"/>
      <c r="B268" s="75"/>
      <c r="C268" s="66"/>
      <c r="D268" s="173"/>
      <c r="E268" s="78"/>
      <c r="F268" s="78"/>
      <c r="G268" s="277"/>
      <c r="H268" s="78"/>
      <c r="I268" s="144"/>
      <c r="J268" s="23"/>
    </row>
    <row r="269" spans="1:10" ht="16" x14ac:dyDescent="0.2">
      <c r="A269" s="63"/>
      <c r="B269" s="75" t="s">
        <v>638</v>
      </c>
      <c r="C269" s="66" t="s">
        <v>636</v>
      </c>
      <c r="D269" s="173" t="s">
        <v>411</v>
      </c>
      <c r="E269" s="78">
        <v>100000</v>
      </c>
      <c r="F269" s="109">
        <v>18.09</v>
      </c>
      <c r="G269" s="479">
        <v>2.0099999999999998</v>
      </c>
      <c r="H269" s="78">
        <f>F269+G269</f>
        <v>20.100000000000001</v>
      </c>
      <c r="I269" s="144">
        <f>SUM(H269:H274)</f>
        <v>34.660000000000004</v>
      </c>
      <c r="J269" s="23"/>
    </row>
    <row r="270" spans="1:10" ht="16" x14ac:dyDescent="0.2">
      <c r="A270" s="63"/>
      <c r="B270" s="75" t="s">
        <v>638</v>
      </c>
      <c r="C270" s="66" t="s">
        <v>636</v>
      </c>
      <c r="D270" s="173" t="s">
        <v>417</v>
      </c>
      <c r="E270" s="78">
        <v>5000</v>
      </c>
      <c r="F270" s="109">
        <v>2.21</v>
      </c>
      <c r="G270" s="479"/>
      <c r="H270" s="78">
        <v>2.21</v>
      </c>
      <c r="I270" s="144"/>
      <c r="J270" s="23"/>
    </row>
    <row r="271" spans="1:10" ht="16" x14ac:dyDescent="0.2">
      <c r="A271" s="63"/>
      <c r="B271" s="75" t="s">
        <v>638</v>
      </c>
      <c r="C271" s="66" t="s">
        <v>636</v>
      </c>
      <c r="D271" s="173" t="s">
        <v>412</v>
      </c>
      <c r="E271" s="78">
        <v>10000</v>
      </c>
      <c r="F271" s="109">
        <v>3.42</v>
      </c>
      <c r="G271" s="479"/>
      <c r="H271" s="78">
        <f>F271</f>
        <v>3.42</v>
      </c>
      <c r="I271" s="144"/>
      <c r="J271" s="23"/>
    </row>
    <row r="272" spans="1:10" ht="16" x14ac:dyDescent="0.2">
      <c r="A272" s="63"/>
      <c r="B272" s="75" t="s">
        <v>638</v>
      </c>
      <c r="C272" s="66" t="s">
        <v>636</v>
      </c>
      <c r="D272" s="173" t="s">
        <v>413</v>
      </c>
      <c r="E272" s="78">
        <v>200000</v>
      </c>
      <c r="F272" s="109">
        <v>8.36</v>
      </c>
      <c r="G272" s="479"/>
      <c r="H272" s="78">
        <f>F272</f>
        <v>8.36</v>
      </c>
      <c r="I272" s="144"/>
      <c r="J272" s="23"/>
    </row>
    <row r="273" spans="1:10" ht="16" x14ac:dyDescent="0.2">
      <c r="A273" s="63"/>
      <c r="B273" s="75" t="s">
        <v>638</v>
      </c>
      <c r="C273" s="66" t="s">
        <v>636</v>
      </c>
      <c r="D273" s="173" t="s">
        <v>418</v>
      </c>
      <c r="E273" s="78">
        <v>5000</v>
      </c>
      <c r="F273" s="109">
        <v>0.22</v>
      </c>
      <c r="G273" s="479"/>
      <c r="H273" s="78">
        <v>0.22</v>
      </c>
      <c r="I273" s="144"/>
      <c r="J273" s="23"/>
    </row>
    <row r="274" spans="1:10" ht="16" x14ac:dyDescent="0.2">
      <c r="A274" s="63"/>
      <c r="B274" s="75" t="s">
        <v>638</v>
      </c>
      <c r="C274" s="66" t="s">
        <v>636</v>
      </c>
      <c r="D274" s="173" t="s">
        <v>414</v>
      </c>
      <c r="E274" s="78">
        <v>10000</v>
      </c>
      <c r="F274" s="109">
        <v>0.35</v>
      </c>
      <c r="G274" s="479"/>
      <c r="H274" s="78">
        <f>F274</f>
        <v>0.35</v>
      </c>
      <c r="I274" s="144"/>
      <c r="J274" s="23"/>
    </row>
    <row r="275" spans="1:10" ht="16" x14ac:dyDescent="0.2">
      <c r="A275" s="63"/>
      <c r="B275" s="75"/>
      <c r="C275" s="66"/>
      <c r="D275" s="66"/>
      <c r="E275" s="78"/>
      <c r="F275" s="78"/>
      <c r="G275" s="277"/>
      <c r="H275" s="78"/>
      <c r="I275" s="144"/>
      <c r="J275" s="23"/>
    </row>
    <row r="276" spans="1:10" ht="16" x14ac:dyDescent="0.2">
      <c r="A276" s="63"/>
      <c r="B276" s="75" t="s">
        <v>583</v>
      </c>
      <c r="C276" s="66" t="s">
        <v>914</v>
      </c>
      <c r="D276" s="173" t="s">
        <v>411</v>
      </c>
      <c r="E276" s="78">
        <v>150000</v>
      </c>
      <c r="F276" s="78">
        <v>17.64</v>
      </c>
      <c r="G276" s="277">
        <v>1.26</v>
      </c>
      <c r="H276" s="78">
        <v>18.899999999999999</v>
      </c>
      <c r="I276" s="144">
        <f>SUM(H276:H281)</f>
        <v>55.39</v>
      </c>
      <c r="J276" s="23"/>
    </row>
    <row r="277" spans="1:10" ht="16" x14ac:dyDescent="0.2">
      <c r="A277" s="63"/>
      <c r="B277" s="75" t="s">
        <v>583</v>
      </c>
      <c r="C277" s="66" t="s">
        <v>914</v>
      </c>
      <c r="D277" s="173" t="s">
        <v>417</v>
      </c>
      <c r="E277" s="78">
        <v>50000</v>
      </c>
      <c r="F277" s="78">
        <v>22.05</v>
      </c>
      <c r="G277" s="277"/>
      <c r="H277" s="78">
        <v>22.05</v>
      </c>
      <c r="I277" s="144"/>
      <c r="J277" s="23"/>
    </row>
    <row r="278" spans="1:10" ht="16" x14ac:dyDescent="0.2">
      <c r="A278" s="63"/>
      <c r="B278" s="75" t="s">
        <v>583</v>
      </c>
      <c r="C278" s="66" t="s">
        <v>914</v>
      </c>
      <c r="D278" s="173" t="s">
        <v>412</v>
      </c>
      <c r="E278" s="78">
        <v>10000</v>
      </c>
      <c r="F278" s="78">
        <v>3.42</v>
      </c>
      <c r="G278" s="277"/>
      <c r="H278" s="78">
        <v>3.42</v>
      </c>
      <c r="I278" s="144"/>
      <c r="J278" s="23"/>
    </row>
    <row r="279" spans="1:10" ht="16" x14ac:dyDescent="0.2">
      <c r="A279" s="63"/>
      <c r="B279" s="75" t="s">
        <v>583</v>
      </c>
      <c r="C279" s="66" t="s">
        <v>914</v>
      </c>
      <c r="D279" s="173" t="s">
        <v>413</v>
      </c>
      <c r="E279" s="78">
        <v>150000</v>
      </c>
      <c r="F279" s="78">
        <v>6.27</v>
      </c>
      <c r="G279" s="277"/>
      <c r="H279" s="78">
        <v>6.27</v>
      </c>
      <c r="I279" s="144"/>
      <c r="J279" s="23"/>
    </row>
    <row r="280" spans="1:10" ht="17" customHeight="1" x14ac:dyDescent="0.2">
      <c r="A280" s="63"/>
      <c r="B280" s="75" t="s">
        <v>583</v>
      </c>
      <c r="C280" s="66" t="s">
        <v>914</v>
      </c>
      <c r="D280" s="173" t="s">
        <v>418</v>
      </c>
      <c r="E280" s="78">
        <v>100000</v>
      </c>
      <c r="F280" s="78">
        <v>4.4000000000000004</v>
      </c>
      <c r="G280" s="277"/>
      <c r="H280" s="78">
        <v>4.4000000000000004</v>
      </c>
      <c r="I280" s="144"/>
      <c r="J280" s="23"/>
    </row>
    <row r="281" spans="1:10" ht="16" x14ac:dyDescent="0.2">
      <c r="A281" s="63"/>
      <c r="B281" s="75" t="s">
        <v>583</v>
      </c>
      <c r="C281" s="66" t="s">
        <v>914</v>
      </c>
      <c r="D281" s="173" t="s">
        <v>414</v>
      </c>
      <c r="E281" s="78">
        <v>10000</v>
      </c>
      <c r="F281" s="78">
        <v>0.35</v>
      </c>
      <c r="G281" s="277"/>
      <c r="H281" s="78">
        <v>0.35</v>
      </c>
      <c r="I281" s="144"/>
      <c r="J281" s="23"/>
    </row>
    <row r="282" spans="1:10" ht="16" x14ac:dyDescent="0.2">
      <c r="A282" s="63"/>
      <c r="B282" s="75"/>
      <c r="C282" s="66"/>
      <c r="D282" s="173"/>
      <c r="E282" s="78"/>
      <c r="F282" s="78"/>
      <c r="G282" s="277"/>
      <c r="H282" s="78"/>
      <c r="I282" s="144"/>
      <c r="J282" s="23"/>
    </row>
    <row r="283" spans="1:10" ht="16" x14ac:dyDescent="0.2">
      <c r="A283" s="63"/>
      <c r="B283" s="75" t="s">
        <v>735</v>
      </c>
      <c r="C283" s="66" t="s">
        <v>736</v>
      </c>
      <c r="D283" s="173" t="s">
        <v>411</v>
      </c>
      <c r="E283" s="78">
        <v>10000</v>
      </c>
      <c r="F283" s="109" t="s">
        <v>492</v>
      </c>
      <c r="G283" s="479">
        <v>0.66</v>
      </c>
      <c r="H283" s="78">
        <f>SUM(F283:G283)</f>
        <v>0.66</v>
      </c>
      <c r="I283" s="144">
        <f>H283</f>
        <v>0.66</v>
      </c>
      <c r="J283" s="23"/>
    </row>
    <row r="284" spans="1:10" ht="16" x14ac:dyDescent="0.2">
      <c r="A284" s="63"/>
      <c r="B284" s="75"/>
      <c r="C284" s="66"/>
      <c r="D284" s="66"/>
      <c r="E284" s="78"/>
      <c r="F284" s="78"/>
      <c r="G284" s="277"/>
      <c r="H284" s="78"/>
      <c r="I284" s="144"/>
      <c r="J284" s="23"/>
    </row>
    <row r="285" spans="1:10" ht="16" x14ac:dyDescent="0.2">
      <c r="A285" s="63"/>
      <c r="B285" s="75" t="s">
        <v>585</v>
      </c>
      <c r="C285" s="66" t="s">
        <v>378</v>
      </c>
      <c r="D285" s="66" t="s">
        <v>411</v>
      </c>
      <c r="E285" s="78">
        <v>10000</v>
      </c>
      <c r="F285" s="109">
        <v>0</v>
      </c>
      <c r="G285" s="479">
        <v>14.08</v>
      </c>
      <c r="H285" s="78">
        <v>14.08</v>
      </c>
      <c r="I285" s="144">
        <f>H285</f>
        <v>14.08</v>
      </c>
      <c r="J285" s="23"/>
    </row>
    <row r="286" spans="1:10" ht="16" x14ac:dyDescent="0.2">
      <c r="A286" s="63"/>
      <c r="B286" s="75"/>
      <c r="C286" s="66"/>
      <c r="D286" s="66"/>
      <c r="E286" s="78"/>
      <c r="F286" s="109"/>
      <c r="G286" s="479"/>
      <c r="H286" s="78"/>
      <c r="I286" s="144"/>
      <c r="J286" s="23"/>
    </row>
    <row r="287" spans="1:10" ht="16" x14ac:dyDescent="0.2">
      <c r="A287" s="63"/>
      <c r="B287" s="75" t="s">
        <v>625</v>
      </c>
      <c r="C287" s="66" t="s">
        <v>202</v>
      </c>
      <c r="D287" s="66" t="s">
        <v>411</v>
      </c>
      <c r="E287" s="78">
        <v>10000</v>
      </c>
      <c r="F287" s="109">
        <v>0</v>
      </c>
      <c r="G287" s="479">
        <v>0.91</v>
      </c>
      <c r="H287" s="78">
        <v>0.91</v>
      </c>
      <c r="I287" s="144">
        <f>SUM(H287:H288)</f>
        <v>1.33</v>
      </c>
      <c r="J287" s="23"/>
    </row>
    <row r="288" spans="1:10" ht="16" x14ac:dyDescent="0.2">
      <c r="A288" s="63"/>
      <c r="B288" s="75" t="s">
        <v>625</v>
      </c>
      <c r="C288" s="66" t="s">
        <v>202</v>
      </c>
      <c r="D288" s="66" t="s">
        <v>413</v>
      </c>
      <c r="E288" s="78">
        <v>10000</v>
      </c>
      <c r="F288" s="109">
        <v>0.42</v>
      </c>
      <c r="G288" s="479">
        <v>0</v>
      </c>
      <c r="H288" s="78">
        <v>0.42</v>
      </c>
      <c r="I288" s="144"/>
      <c r="J288" s="23" t="s">
        <v>1141</v>
      </c>
    </row>
    <row r="289" spans="1:10" ht="16" x14ac:dyDescent="0.2">
      <c r="A289" s="63"/>
      <c r="B289" s="75"/>
      <c r="C289" s="66"/>
      <c r="D289" s="66"/>
      <c r="E289" s="78"/>
      <c r="F289" s="78"/>
      <c r="G289" s="277"/>
      <c r="H289" s="78"/>
      <c r="I289" s="144"/>
      <c r="J289" s="23"/>
    </row>
    <row r="290" spans="1:10" ht="16" x14ac:dyDescent="0.2">
      <c r="A290" s="63"/>
      <c r="B290" s="75" t="s">
        <v>586</v>
      </c>
      <c r="C290" s="85" t="s">
        <v>228</v>
      </c>
      <c r="D290" s="85" t="s">
        <v>411</v>
      </c>
      <c r="E290" s="86">
        <v>10000</v>
      </c>
      <c r="F290" s="251">
        <v>0</v>
      </c>
      <c r="G290" s="479">
        <f>H290-F290</f>
        <v>0.53</v>
      </c>
      <c r="H290" s="86">
        <v>0.53</v>
      </c>
      <c r="I290" s="242">
        <f>SUM(H290:H291)</f>
        <v>0.95</v>
      </c>
      <c r="J290" s="23"/>
    </row>
    <row r="291" spans="1:10" ht="16" x14ac:dyDescent="0.2">
      <c r="A291" s="63"/>
      <c r="B291" s="75" t="s">
        <v>586</v>
      </c>
      <c r="C291" s="85" t="s">
        <v>228</v>
      </c>
      <c r="D291" s="85" t="s">
        <v>413</v>
      </c>
      <c r="E291" s="86">
        <v>10000</v>
      </c>
      <c r="F291" s="251">
        <v>0.42</v>
      </c>
      <c r="G291" s="479"/>
      <c r="H291" s="86">
        <v>0.42</v>
      </c>
      <c r="I291" s="242"/>
      <c r="J291" s="23"/>
    </row>
    <row r="292" spans="1:10" ht="16" x14ac:dyDescent="0.2">
      <c r="A292" s="63"/>
      <c r="B292" s="75"/>
      <c r="C292" s="85"/>
      <c r="D292" s="85"/>
      <c r="E292" s="86"/>
      <c r="F292" s="251"/>
      <c r="G292" s="479"/>
      <c r="H292" s="86"/>
      <c r="I292" s="242"/>
      <c r="J292" s="23"/>
    </row>
    <row r="293" spans="1:10" ht="16" x14ac:dyDescent="0.2">
      <c r="A293" s="63"/>
      <c r="B293" s="75" t="s">
        <v>919</v>
      </c>
      <c r="C293" s="85" t="s">
        <v>920</v>
      </c>
      <c r="D293" s="85" t="s">
        <v>411</v>
      </c>
      <c r="E293" s="86">
        <v>10000</v>
      </c>
      <c r="F293" s="251">
        <v>0</v>
      </c>
      <c r="G293" s="479">
        <v>0.91</v>
      </c>
      <c r="H293" s="86">
        <v>0.91</v>
      </c>
      <c r="I293" s="242">
        <f>SUM(H293:H295)</f>
        <v>5.77</v>
      </c>
      <c r="J293" s="23"/>
    </row>
    <row r="294" spans="1:10" ht="16" x14ac:dyDescent="0.2">
      <c r="A294" s="63"/>
      <c r="B294" s="75" t="s">
        <v>919</v>
      </c>
      <c r="C294" s="85" t="s">
        <v>920</v>
      </c>
      <c r="D294" s="85" t="s">
        <v>412</v>
      </c>
      <c r="E294" s="86">
        <v>2000</v>
      </c>
      <c r="F294" s="251">
        <v>0.68</v>
      </c>
      <c r="G294" s="479"/>
      <c r="H294" s="86">
        <v>0.68</v>
      </c>
      <c r="I294" s="242"/>
      <c r="J294" s="23" t="s">
        <v>1142</v>
      </c>
    </row>
    <row r="295" spans="1:10" ht="16" x14ac:dyDescent="0.2">
      <c r="A295" s="63"/>
      <c r="B295" s="75" t="s">
        <v>919</v>
      </c>
      <c r="C295" s="85" t="s">
        <v>920</v>
      </c>
      <c r="D295" s="85" t="s">
        <v>413</v>
      </c>
      <c r="E295" s="86">
        <v>100000</v>
      </c>
      <c r="F295" s="251">
        <v>4.18</v>
      </c>
      <c r="G295" s="479"/>
      <c r="H295" s="86">
        <v>4.18</v>
      </c>
      <c r="I295" s="242"/>
      <c r="J295" s="23" t="s">
        <v>1142</v>
      </c>
    </row>
    <row r="296" spans="1:10" ht="16" x14ac:dyDescent="0.2">
      <c r="A296" s="63"/>
      <c r="B296" s="75"/>
      <c r="C296" s="85"/>
      <c r="D296" s="85"/>
      <c r="E296" s="86"/>
      <c r="F296" s="86"/>
      <c r="G296" s="277"/>
      <c r="H296" s="86"/>
      <c r="I296" s="242"/>
      <c r="J296" s="23"/>
    </row>
    <row r="297" spans="1:10" ht="16" x14ac:dyDescent="0.2">
      <c r="A297" s="63"/>
      <c r="B297" s="75" t="s">
        <v>719</v>
      </c>
      <c r="C297" s="85" t="s">
        <v>738</v>
      </c>
      <c r="D297" s="85" t="s">
        <v>411</v>
      </c>
      <c r="E297" s="86">
        <v>250000</v>
      </c>
      <c r="F297" s="251">
        <f>H297-G297</f>
        <v>12.72</v>
      </c>
      <c r="G297" s="479">
        <v>3.78</v>
      </c>
      <c r="H297" s="86">
        <v>16.5</v>
      </c>
      <c r="I297" s="242">
        <f>SUM(H297:H298)</f>
        <v>29.880000000000003</v>
      </c>
      <c r="J297" s="23"/>
    </row>
    <row r="298" spans="1:10" ht="16" x14ac:dyDescent="0.2">
      <c r="A298" s="63"/>
      <c r="B298" s="75" t="s">
        <v>719</v>
      </c>
      <c r="C298" s="85" t="s">
        <v>738</v>
      </c>
      <c r="D298" s="85" t="s">
        <v>413</v>
      </c>
      <c r="E298" s="86">
        <v>320000</v>
      </c>
      <c r="F298" s="251">
        <v>13.38</v>
      </c>
      <c r="G298" s="479"/>
      <c r="H298" s="86">
        <f>F298</f>
        <v>13.38</v>
      </c>
      <c r="I298" s="242"/>
      <c r="J298" s="23"/>
    </row>
    <row r="299" spans="1:10" ht="16" x14ac:dyDescent="0.2">
      <c r="A299" s="63"/>
      <c r="B299" s="75"/>
      <c r="C299" s="85"/>
      <c r="D299" s="85"/>
      <c r="E299" s="86"/>
      <c r="F299" s="86"/>
      <c r="G299" s="277"/>
      <c r="H299" s="86"/>
      <c r="I299" s="242"/>
      <c r="J299" s="23"/>
    </row>
    <row r="300" spans="1:10" ht="16" x14ac:dyDescent="0.2">
      <c r="A300" s="63"/>
      <c r="B300" s="75" t="s">
        <v>588</v>
      </c>
      <c r="C300" s="66" t="s">
        <v>84</v>
      </c>
      <c r="D300" s="66" t="s">
        <v>411</v>
      </c>
      <c r="E300" s="78">
        <v>10000</v>
      </c>
      <c r="F300" s="109">
        <v>0</v>
      </c>
      <c r="G300" s="479">
        <f>H300-F300</f>
        <v>0.91</v>
      </c>
      <c r="H300" s="78">
        <v>0.91</v>
      </c>
      <c r="I300" s="144">
        <f>SUM(H300:H303)</f>
        <v>2.08</v>
      </c>
      <c r="J300" s="211"/>
    </row>
    <row r="301" spans="1:10" ht="16" x14ac:dyDescent="0.2">
      <c r="A301" s="63"/>
      <c r="B301" s="75" t="s">
        <v>588</v>
      </c>
      <c r="C301" s="66" t="s">
        <v>84</v>
      </c>
      <c r="D301" s="66" t="s">
        <v>412</v>
      </c>
      <c r="E301" s="78">
        <v>2000</v>
      </c>
      <c r="F301" s="109">
        <v>0.68</v>
      </c>
      <c r="G301" s="479"/>
      <c r="H301" s="78">
        <v>0.68</v>
      </c>
      <c r="I301" s="144"/>
      <c r="J301" s="211"/>
    </row>
    <row r="302" spans="1:10" ht="16" x14ac:dyDescent="0.2">
      <c r="A302" s="63"/>
      <c r="B302" s="75" t="s">
        <v>588</v>
      </c>
      <c r="C302" s="66" t="s">
        <v>84</v>
      </c>
      <c r="D302" s="66" t="s">
        <v>413</v>
      </c>
      <c r="E302" s="78">
        <v>10000</v>
      </c>
      <c r="F302" s="109">
        <v>0.42</v>
      </c>
      <c r="G302" s="479"/>
      <c r="H302" s="78">
        <f>F302</f>
        <v>0.42</v>
      </c>
      <c r="I302" s="144"/>
      <c r="J302" s="23"/>
    </row>
    <row r="303" spans="1:10" ht="16" x14ac:dyDescent="0.2">
      <c r="A303" s="63"/>
      <c r="B303" s="75" t="s">
        <v>588</v>
      </c>
      <c r="C303" s="66" t="s">
        <v>84</v>
      </c>
      <c r="D303" s="66" t="s">
        <v>414</v>
      </c>
      <c r="E303" s="78">
        <v>2000</v>
      </c>
      <c r="F303" s="109">
        <v>7.0000000000000007E-2</v>
      </c>
      <c r="G303" s="479">
        <v>0</v>
      </c>
      <c r="H303" s="78">
        <v>7.0000000000000007E-2</v>
      </c>
      <c r="I303" s="144"/>
      <c r="J303" s="23"/>
    </row>
    <row r="304" spans="1:10" ht="16" x14ac:dyDescent="0.2">
      <c r="A304" s="63"/>
      <c r="B304" s="75"/>
      <c r="C304" s="66"/>
      <c r="D304" s="66"/>
      <c r="E304" s="78"/>
      <c r="F304" s="78"/>
      <c r="G304" s="277"/>
      <c r="H304" s="78"/>
      <c r="I304" s="144"/>
      <c r="J304" s="23"/>
    </row>
    <row r="305" spans="1:10" ht="16" x14ac:dyDescent="0.2">
      <c r="A305" s="63"/>
      <c r="B305" s="75" t="s">
        <v>589</v>
      </c>
      <c r="C305" s="66" t="s">
        <v>60</v>
      </c>
      <c r="D305" s="66" t="s">
        <v>411</v>
      </c>
      <c r="E305" s="78">
        <v>10000</v>
      </c>
      <c r="F305" s="109">
        <v>0</v>
      </c>
      <c r="G305" s="479">
        <f>H305-F305</f>
        <v>8.02</v>
      </c>
      <c r="H305" s="78">
        <v>8.02</v>
      </c>
      <c r="I305" s="144">
        <f>H305</f>
        <v>8.02</v>
      </c>
      <c r="J305" s="211"/>
    </row>
    <row r="306" spans="1:10" ht="16" x14ac:dyDescent="0.2">
      <c r="A306" s="63"/>
      <c r="B306" s="75"/>
      <c r="C306" s="66"/>
      <c r="D306" s="66"/>
      <c r="E306" s="78"/>
      <c r="F306" s="78"/>
      <c r="G306" s="277"/>
      <c r="H306" s="78"/>
      <c r="I306" s="144"/>
      <c r="J306" s="211"/>
    </row>
    <row r="307" spans="1:10" ht="16" x14ac:dyDescent="0.2">
      <c r="A307" s="63"/>
      <c r="B307" s="75" t="s">
        <v>923</v>
      </c>
      <c r="C307" s="66" t="s">
        <v>924</v>
      </c>
      <c r="D307" s="66" t="s">
        <v>411</v>
      </c>
      <c r="E307" s="78">
        <v>10000</v>
      </c>
      <c r="F307" s="109">
        <v>0</v>
      </c>
      <c r="G307" s="479">
        <v>2.0099999999999998</v>
      </c>
      <c r="H307" s="78">
        <v>2.0099999999999998</v>
      </c>
      <c r="I307" s="144">
        <f>SUM(H307:H308)</f>
        <v>10.37</v>
      </c>
      <c r="J307" s="211"/>
    </row>
    <row r="308" spans="1:10" ht="16" x14ac:dyDescent="0.2">
      <c r="A308" s="63"/>
      <c r="B308" s="75" t="s">
        <v>923</v>
      </c>
      <c r="C308" s="66" t="s">
        <v>924</v>
      </c>
      <c r="D308" s="66" t="s">
        <v>413</v>
      </c>
      <c r="E308" s="78">
        <v>200000</v>
      </c>
      <c r="F308" s="109">
        <v>8.36</v>
      </c>
      <c r="G308" s="479"/>
      <c r="H308" s="78">
        <v>8.36</v>
      </c>
      <c r="I308" s="144"/>
      <c r="J308" s="211"/>
    </row>
    <row r="309" spans="1:10" ht="16" x14ac:dyDescent="0.2">
      <c r="A309" s="63"/>
      <c r="B309" s="75"/>
      <c r="C309" s="66"/>
      <c r="D309" s="66"/>
      <c r="E309" s="78"/>
      <c r="F309" s="78"/>
      <c r="G309" s="277"/>
      <c r="H309" s="78"/>
      <c r="I309" s="144"/>
      <c r="J309" s="23"/>
    </row>
    <row r="310" spans="1:10" ht="16" x14ac:dyDescent="0.2">
      <c r="A310" s="63"/>
      <c r="B310" s="75" t="s">
        <v>786</v>
      </c>
      <c r="C310" s="66" t="s">
        <v>787</v>
      </c>
      <c r="D310" s="66" t="s">
        <v>411</v>
      </c>
      <c r="E310" s="78">
        <v>10000</v>
      </c>
      <c r="F310" s="109">
        <v>0</v>
      </c>
      <c r="G310" s="479">
        <v>0.66</v>
      </c>
      <c r="H310" s="78">
        <f>SUM(F310:G310)</f>
        <v>0.66</v>
      </c>
      <c r="I310" s="144">
        <f>SUM(H310:H310)</f>
        <v>0.66</v>
      </c>
      <c r="J310" s="23"/>
    </row>
    <row r="311" spans="1:10" ht="16" x14ac:dyDescent="0.2">
      <c r="A311" s="63"/>
      <c r="B311" s="75"/>
      <c r="C311" s="66"/>
      <c r="D311" s="66"/>
      <c r="E311" s="78"/>
      <c r="F311" s="78"/>
      <c r="G311" s="277"/>
      <c r="H311" s="78"/>
      <c r="I311" s="144"/>
      <c r="J311" s="23"/>
    </row>
    <row r="312" spans="1:10" ht="16" x14ac:dyDescent="0.2">
      <c r="A312" s="63"/>
      <c r="B312" s="290">
        <v>2235</v>
      </c>
      <c r="C312" s="66" t="s">
        <v>527</v>
      </c>
      <c r="D312" s="66" t="s">
        <v>411</v>
      </c>
      <c r="E312" s="78">
        <v>10000</v>
      </c>
      <c r="F312" s="109">
        <v>0</v>
      </c>
      <c r="G312" s="479">
        <f>H312-F312</f>
        <v>2.0099999999999998</v>
      </c>
      <c r="H312" s="78">
        <v>2.0099999999999998</v>
      </c>
      <c r="I312" s="144">
        <f>SUM(H312:H317)</f>
        <v>4.8199999999999994</v>
      </c>
      <c r="J312" s="23"/>
    </row>
    <row r="313" spans="1:10" ht="16" x14ac:dyDescent="0.2">
      <c r="A313" s="63"/>
      <c r="B313" s="290" t="s">
        <v>535</v>
      </c>
      <c r="C313" s="66" t="s">
        <v>527</v>
      </c>
      <c r="D313" s="66" t="s">
        <v>417</v>
      </c>
      <c r="E313" s="78">
        <v>5000</v>
      </c>
      <c r="F313" s="109">
        <v>1.42</v>
      </c>
      <c r="G313" s="479"/>
      <c r="H313" s="78">
        <f>F313</f>
        <v>1.42</v>
      </c>
      <c r="I313" s="144"/>
      <c r="J313" s="23"/>
    </row>
    <row r="314" spans="1:10" ht="16" x14ac:dyDescent="0.2">
      <c r="A314" s="63"/>
      <c r="B314" s="290" t="s">
        <v>535</v>
      </c>
      <c r="C314" s="66" t="s">
        <v>527</v>
      </c>
      <c r="D314" s="66" t="s">
        <v>412</v>
      </c>
      <c r="E314" s="78">
        <v>2000</v>
      </c>
      <c r="F314" s="109">
        <v>0.68</v>
      </c>
      <c r="G314" s="479"/>
      <c r="H314" s="78">
        <f>F314</f>
        <v>0.68</v>
      </c>
      <c r="I314" s="144"/>
      <c r="J314" s="23"/>
    </row>
    <row r="315" spans="1:10" ht="16" x14ac:dyDescent="0.2">
      <c r="A315" s="63"/>
      <c r="B315" s="290" t="s">
        <v>535</v>
      </c>
      <c r="C315" s="66" t="s">
        <v>527</v>
      </c>
      <c r="D315" s="66" t="s">
        <v>413</v>
      </c>
      <c r="E315" s="78">
        <v>10000</v>
      </c>
      <c r="F315" s="109">
        <v>0.42</v>
      </c>
      <c r="G315" s="479"/>
      <c r="H315" s="78">
        <f>F315</f>
        <v>0.42</v>
      </c>
      <c r="I315" s="144"/>
      <c r="J315" s="23"/>
    </row>
    <row r="316" spans="1:10" ht="16" x14ac:dyDescent="0.2">
      <c r="A316" s="63"/>
      <c r="B316" s="290" t="s">
        <v>535</v>
      </c>
      <c r="C316" s="66" t="s">
        <v>527</v>
      </c>
      <c r="D316" s="66" t="s">
        <v>418</v>
      </c>
      <c r="E316" s="78">
        <v>5000</v>
      </c>
      <c r="F316" s="109">
        <v>0.22</v>
      </c>
      <c r="G316" s="479"/>
      <c r="H316" s="78">
        <f>F316</f>
        <v>0.22</v>
      </c>
      <c r="I316" s="144"/>
      <c r="J316" s="23"/>
    </row>
    <row r="317" spans="1:10" ht="16" x14ac:dyDescent="0.2">
      <c r="A317" s="63"/>
      <c r="B317" s="290" t="s">
        <v>535</v>
      </c>
      <c r="C317" s="66" t="s">
        <v>527</v>
      </c>
      <c r="D317" s="66" t="s">
        <v>414</v>
      </c>
      <c r="E317" s="78">
        <v>2000</v>
      </c>
      <c r="F317" s="109">
        <v>7.0000000000000007E-2</v>
      </c>
      <c r="G317" s="479"/>
      <c r="H317" s="78">
        <f>F317</f>
        <v>7.0000000000000007E-2</v>
      </c>
      <c r="I317" s="144"/>
      <c r="J317" s="23"/>
    </row>
    <row r="318" spans="1:10" ht="16" x14ac:dyDescent="0.2">
      <c r="A318" s="63"/>
      <c r="B318" s="23"/>
      <c r="C318" s="66"/>
      <c r="D318" s="66"/>
      <c r="E318" s="78"/>
      <c r="F318" s="78"/>
      <c r="G318" s="277"/>
      <c r="H318" s="78"/>
      <c r="I318" s="144"/>
      <c r="J318" s="23"/>
    </row>
    <row r="319" spans="1:10" ht="16" x14ac:dyDescent="0.2">
      <c r="A319" s="63"/>
      <c r="B319" s="275">
        <v>2245</v>
      </c>
      <c r="C319" s="66" t="s">
        <v>639</v>
      </c>
      <c r="D319" s="66" t="s">
        <v>411</v>
      </c>
      <c r="E319" s="78">
        <v>10000</v>
      </c>
      <c r="F319" s="109">
        <v>0</v>
      </c>
      <c r="G319" s="479">
        <v>5.0199999999999996</v>
      </c>
      <c r="H319" s="78">
        <f>F319+G319</f>
        <v>5.0199999999999996</v>
      </c>
      <c r="I319" s="144">
        <f>SUM(H319:H320)</f>
        <v>5.4399999999999995</v>
      </c>
      <c r="J319" s="23"/>
    </row>
    <row r="320" spans="1:10" ht="16" x14ac:dyDescent="0.2">
      <c r="A320" s="63"/>
      <c r="B320" s="275">
        <v>2245</v>
      </c>
      <c r="C320" s="66" t="s">
        <v>639</v>
      </c>
      <c r="D320" s="66" t="s">
        <v>413</v>
      </c>
      <c r="E320" s="78">
        <v>10000</v>
      </c>
      <c r="F320" s="109">
        <v>0.42</v>
      </c>
      <c r="G320" s="479"/>
      <c r="H320" s="78">
        <f>F320</f>
        <v>0.42</v>
      </c>
      <c r="I320" s="144"/>
      <c r="J320" s="23"/>
    </row>
    <row r="321" spans="1:10" ht="16" x14ac:dyDescent="0.2">
      <c r="A321" s="63"/>
      <c r="B321" s="275"/>
      <c r="C321" s="66"/>
      <c r="D321" s="66"/>
      <c r="E321" s="78"/>
      <c r="F321" s="78"/>
      <c r="G321" s="277"/>
      <c r="H321" s="78"/>
      <c r="I321" s="144"/>
      <c r="J321" s="23"/>
    </row>
    <row r="322" spans="1:10" ht="16" x14ac:dyDescent="0.2">
      <c r="A322" s="63"/>
      <c r="B322" s="275">
        <v>2281</v>
      </c>
      <c r="C322" s="66" t="s">
        <v>773</v>
      </c>
      <c r="D322" s="66" t="s">
        <v>411</v>
      </c>
      <c r="E322" s="78">
        <v>40000</v>
      </c>
      <c r="F322" s="109">
        <v>24.06</v>
      </c>
      <c r="G322" s="479">
        <f>H322-F322</f>
        <v>8.02</v>
      </c>
      <c r="H322" s="78">
        <v>32.08</v>
      </c>
      <c r="I322" s="144">
        <f>SUM(H322:H326)</f>
        <v>47.93</v>
      </c>
      <c r="J322" s="23"/>
    </row>
    <row r="323" spans="1:10" ht="16" x14ac:dyDescent="0.2">
      <c r="A323" s="63"/>
      <c r="B323" s="275">
        <v>2281</v>
      </c>
      <c r="C323" s="66" t="s">
        <v>773</v>
      </c>
      <c r="D323" s="66" t="s">
        <v>417</v>
      </c>
      <c r="E323" s="78">
        <v>10000</v>
      </c>
      <c r="F323" s="109">
        <v>11.57</v>
      </c>
      <c r="G323" s="479"/>
      <c r="H323" s="78">
        <f>F323</f>
        <v>11.57</v>
      </c>
      <c r="I323" s="144"/>
      <c r="J323" s="23"/>
    </row>
    <row r="324" spans="1:10" ht="16" x14ac:dyDescent="0.2">
      <c r="A324" s="63"/>
      <c r="B324" s="275">
        <v>2281</v>
      </c>
      <c r="C324" s="66" t="s">
        <v>773</v>
      </c>
      <c r="D324" s="66" t="s">
        <v>412</v>
      </c>
      <c r="E324" s="78">
        <v>10000</v>
      </c>
      <c r="F324" s="109">
        <v>3.42</v>
      </c>
      <c r="G324" s="479"/>
      <c r="H324" s="78">
        <f>F324</f>
        <v>3.42</v>
      </c>
      <c r="I324" s="144"/>
      <c r="J324" s="23"/>
    </row>
    <row r="325" spans="1:10" ht="16" x14ac:dyDescent="0.2">
      <c r="A325" s="63"/>
      <c r="B325" s="275">
        <v>2281</v>
      </c>
      <c r="C325" s="66" t="s">
        <v>773</v>
      </c>
      <c r="D325" s="66" t="s">
        <v>413</v>
      </c>
      <c r="E325" s="78">
        <v>10000</v>
      </c>
      <c r="F325" s="109">
        <v>0.42</v>
      </c>
      <c r="G325" s="479"/>
      <c r="H325" s="78">
        <f>F325</f>
        <v>0.42</v>
      </c>
      <c r="I325" s="144"/>
      <c r="J325" s="23"/>
    </row>
    <row r="326" spans="1:10" ht="16" x14ac:dyDescent="0.2">
      <c r="A326" s="63"/>
      <c r="B326" s="275">
        <v>2281</v>
      </c>
      <c r="C326" s="66" t="s">
        <v>773</v>
      </c>
      <c r="D326" s="66" t="s">
        <v>418</v>
      </c>
      <c r="E326" s="78">
        <v>10000</v>
      </c>
      <c r="F326" s="109">
        <v>0.44</v>
      </c>
      <c r="G326" s="479">
        <v>0</v>
      </c>
      <c r="H326" s="78">
        <v>0.44</v>
      </c>
      <c r="I326" s="144"/>
      <c r="J326" s="23"/>
    </row>
    <row r="327" spans="1:10" ht="16" x14ac:dyDescent="0.2">
      <c r="A327" s="63"/>
      <c r="B327" s="75"/>
      <c r="C327" s="66"/>
      <c r="D327" s="66"/>
      <c r="E327" s="78"/>
      <c r="F327" s="78"/>
      <c r="G327" s="277"/>
      <c r="H327" s="78"/>
      <c r="I327" s="144"/>
      <c r="J327" s="23"/>
    </row>
    <row r="328" spans="1:10" ht="16" x14ac:dyDescent="0.2">
      <c r="A328" s="63"/>
      <c r="B328" s="75" t="s">
        <v>591</v>
      </c>
      <c r="C328" s="66" t="s">
        <v>367</v>
      </c>
      <c r="D328" s="66" t="s">
        <v>411</v>
      </c>
      <c r="E328" s="78">
        <v>10000</v>
      </c>
      <c r="F328" s="109">
        <v>0</v>
      </c>
      <c r="G328" s="479">
        <f>H328-F328</f>
        <v>5.0199999999999996</v>
      </c>
      <c r="H328" s="78">
        <v>5.0199999999999996</v>
      </c>
      <c r="I328" s="144">
        <f>SUM(H328:H331)</f>
        <v>10.879999999999999</v>
      </c>
      <c r="J328" s="23"/>
    </row>
    <row r="329" spans="1:10" ht="16" x14ac:dyDescent="0.2">
      <c r="A329" s="63"/>
      <c r="B329" s="75" t="s">
        <v>591</v>
      </c>
      <c r="C329" s="66" t="s">
        <v>367</v>
      </c>
      <c r="D329" s="66" t="s">
        <v>412</v>
      </c>
      <c r="E329" s="78">
        <v>10000</v>
      </c>
      <c r="F329" s="109">
        <v>3.42</v>
      </c>
      <c r="G329" s="479"/>
      <c r="H329" s="78">
        <f>F329</f>
        <v>3.42</v>
      </c>
      <c r="I329" s="144"/>
      <c r="J329" s="23"/>
    </row>
    <row r="330" spans="1:10" ht="16" x14ac:dyDescent="0.2">
      <c r="A330" s="63"/>
      <c r="B330" s="75" t="s">
        <v>591</v>
      </c>
      <c r="C330" s="66" t="s">
        <v>367</v>
      </c>
      <c r="D330" s="66" t="s">
        <v>413</v>
      </c>
      <c r="E330" s="78">
        <v>50000</v>
      </c>
      <c r="F330" s="109">
        <v>2.09</v>
      </c>
      <c r="G330" s="479"/>
      <c r="H330" s="78">
        <f>F330</f>
        <v>2.09</v>
      </c>
      <c r="I330" s="144"/>
      <c r="J330" s="23"/>
    </row>
    <row r="331" spans="1:10" ht="16" x14ac:dyDescent="0.2">
      <c r="A331" s="63"/>
      <c r="B331" s="75" t="s">
        <v>591</v>
      </c>
      <c r="C331" s="66" t="s">
        <v>367</v>
      </c>
      <c r="D331" s="66" t="s">
        <v>414</v>
      </c>
      <c r="E331" s="78">
        <v>10000</v>
      </c>
      <c r="F331" s="109">
        <v>0.35</v>
      </c>
      <c r="G331" s="479"/>
      <c r="H331" s="78">
        <f>F331</f>
        <v>0.35</v>
      </c>
      <c r="I331" s="144"/>
      <c r="J331" s="23"/>
    </row>
    <row r="332" spans="1:10" ht="16" x14ac:dyDescent="0.2">
      <c r="A332" s="63"/>
      <c r="B332" s="75"/>
      <c r="C332" s="70"/>
      <c r="D332" s="173"/>
      <c r="E332" s="130"/>
      <c r="F332" s="130"/>
      <c r="G332" s="493"/>
      <c r="H332" s="130"/>
      <c r="I332" s="192"/>
      <c r="J332" s="23"/>
    </row>
    <row r="333" spans="1:10" ht="16" x14ac:dyDescent="0.2">
      <c r="A333" s="63"/>
      <c r="B333" s="75" t="s">
        <v>593</v>
      </c>
      <c r="C333" s="70" t="s">
        <v>374</v>
      </c>
      <c r="D333" s="70" t="s">
        <v>411</v>
      </c>
      <c r="E333" s="130">
        <v>10000</v>
      </c>
      <c r="F333" s="111">
        <v>0</v>
      </c>
      <c r="G333" s="479">
        <f>H333-F333</f>
        <v>5.0199999999999996</v>
      </c>
      <c r="H333" s="130">
        <v>5.0199999999999996</v>
      </c>
      <c r="I333" s="192">
        <f>H333</f>
        <v>5.0199999999999996</v>
      </c>
      <c r="J333" s="23"/>
    </row>
    <row r="334" spans="1:10" ht="16" x14ac:dyDescent="0.2">
      <c r="A334" s="63"/>
      <c r="B334" s="75"/>
      <c r="C334" s="70"/>
      <c r="D334" s="70"/>
      <c r="E334" s="130"/>
      <c r="F334" s="111"/>
      <c r="G334" s="479"/>
      <c r="H334" s="130"/>
      <c r="I334" s="192"/>
      <c r="J334" s="23"/>
    </row>
    <row r="335" spans="1:10" ht="16" x14ac:dyDescent="0.2">
      <c r="A335" s="63"/>
      <c r="B335" s="75" t="s">
        <v>721</v>
      </c>
      <c r="C335" s="70" t="s">
        <v>722</v>
      </c>
      <c r="D335" s="70" t="s">
        <v>411</v>
      </c>
      <c r="E335" s="130">
        <v>10000</v>
      </c>
      <c r="F335" s="130">
        <v>0</v>
      </c>
      <c r="G335" s="277">
        <v>2.0099999999999998</v>
      </c>
      <c r="H335" s="130">
        <v>2.0099999999999998</v>
      </c>
      <c r="I335" s="192">
        <f>SUM(H335:H337)</f>
        <v>2.65</v>
      </c>
      <c r="J335" s="23"/>
    </row>
    <row r="336" spans="1:10" ht="16" x14ac:dyDescent="0.2">
      <c r="A336" s="63"/>
      <c r="B336" s="75" t="s">
        <v>721</v>
      </c>
      <c r="C336" s="70" t="s">
        <v>722</v>
      </c>
      <c r="D336" s="70" t="s">
        <v>413</v>
      </c>
      <c r="E336" s="130">
        <v>10000</v>
      </c>
      <c r="F336" s="130">
        <v>0.42</v>
      </c>
      <c r="G336" s="277">
        <v>0</v>
      </c>
      <c r="H336" s="130">
        <v>0.42</v>
      </c>
      <c r="I336" s="192"/>
      <c r="J336" s="23"/>
    </row>
    <row r="337" spans="1:10" ht="16" x14ac:dyDescent="0.2">
      <c r="A337" s="63"/>
      <c r="B337" s="75" t="s">
        <v>721</v>
      </c>
      <c r="C337" s="70" t="s">
        <v>722</v>
      </c>
      <c r="D337" s="70" t="s">
        <v>418</v>
      </c>
      <c r="E337" s="130">
        <v>5000</v>
      </c>
      <c r="F337" s="130">
        <v>0.22</v>
      </c>
      <c r="G337" s="277">
        <v>0</v>
      </c>
      <c r="H337" s="130">
        <v>0.22</v>
      </c>
      <c r="I337" s="192"/>
      <c r="J337" s="23"/>
    </row>
    <row r="338" spans="1:10" ht="16" x14ac:dyDescent="0.2">
      <c r="A338" s="63"/>
      <c r="B338" s="75"/>
      <c r="C338" s="70"/>
      <c r="D338" s="70"/>
      <c r="E338" s="130"/>
      <c r="F338" s="130"/>
      <c r="G338" s="277"/>
      <c r="H338" s="130"/>
      <c r="I338" s="192"/>
      <c r="J338" s="23"/>
    </row>
    <row r="339" spans="1:10" ht="16" x14ac:dyDescent="0.2">
      <c r="A339" s="63"/>
      <c r="B339" s="75" t="s">
        <v>759</v>
      </c>
      <c r="C339" s="70" t="s">
        <v>753</v>
      </c>
      <c r="D339" s="70" t="s">
        <v>411</v>
      </c>
      <c r="E339" s="130">
        <v>200000</v>
      </c>
      <c r="F339" s="111"/>
      <c r="G339" s="479">
        <v>0.53</v>
      </c>
      <c r="H339" s="130">
        <f>SUM(F339:G339)</f>
        <v>0.53</v>
      </c>
      <c r="I339" s="192">
        <f>SUM(H339:H340)</f>
        <v>0.95</v>
      </c>
      <c r="J339" s="23"/>
    </row>
    <row r="340" spans="1:10" ht="16" x14ac:dyDescent="0.2">
      <c r="A340" s="63"/>
      <c r="B340" s="75" t="s">
        <v>759</v>
      </c>
      <c r="C340" s="70" t="s">
        <v>753</v>
      </c>
      <c r="D340" s="70" t="s">
        <v>413</v>
      </c>
      <c r="E340" s="130">
        <v>200000</v>
      </c>
      <c r="F340" s="111">
        <v>0.42</v>
      </c>
      <c r="G340" s="479"/>
      <c r="H340" s="130">
        <v>0.42</v>
      </c>
      <c r="I340" s="192"/>
      <c r="J340" s="23"/>
    </row>
    <row r="341" spans="1:10" ht="16" x14ac:dyDescent="0.2">
      <c r="A341" s="63"/>
      <c r="B341" s="75"/>
      <c r="C341" s="70"/>
      <c r="D341" s="70"/>
      <c r="E341" s="130"/>
      <c r="F341" s="130"/>
      <c r="G341" s="277"/>
      <c r="H341" s="130"/>
      <c r="I341" s="192"/>
      <c r="J341" s="23"/>
    </row>
    <row r="342" spans="1:10" ht="16" x14ac:dyDescent="0.2">
      <c r="A342" s="63"/>
      <c r="B342" s="75" t="s">
        <v>642</v>
      </c>
      <c r="C342" s="70" t="s">
        <v>641</v>
      </c>
      <c r="D342" s="70" t="s">
        <v>411</v>
      </c>
      <c r="E342" s="130">
        <v>200000</v>
      </c>
      <c r="F342" s="111">
        <v>12.54</v>
      </c>
      <c r="G342" s="479">
        <v>0.66</v>
      </c>
      <c r="H342" s="130">
        <f>SUM(F342:G342)</f>
        <v>13.2</v>
      </c>
      <c r="I342" s="192">
        <f>SUM(H342:H343)</f>
        <v>21.56</v>
      </c>
      <c r="J342" s="23"/>
    </row>
    <row r="343" spans="1:10" ht="16" x14ac:dyDescent="0.2">
      <c r="A343" s="63"/>
      <c r="B343" s="75" t="s">
        <v>642</v>
      </c>
      <c r="C343" s="70" t="s">
        <v>641</v>
      </c>
      <c r="D343" s="70" t="s">
        <v>413</v>
      </c>
      <c r="E343" s="130">
        <v>200000</v>
      </c>
      <c r="F343" s="111">
        <v>8.36</v>
      </c>
      <c r="G343" s="479"/>
      <c r="H343" s="130">
        <f>F343</f>
        <v>8.36</v>
      </c>
      <c r="I343" s="192"/>
      <c r="J343" s="23"/>
    </row>
    <row r="344" spans="1:10" ht="16" x14ac:dyDescent="0.2">
      <c r="A344" s="63"/>
      <c r="B344" s="75"/>
      <c r="C344" s="70"/>
      <c r="D344" s="70"/>
      <c r="E344" s="130"/>
      <c r="F344" s="130"/>
      <c r="G344" s="493"/>
      <c r="H344" s="130"/>
      <c r="I344" s="192"/>
      <c r="J344" s="23"/>
    </row>
    <row r="345" spans="1:10" ht="16" x14ac:dyDescent="0.2">
      <c r="A345" s="63"/>
      <c r="B345" s="75" t="s">
        <v>594</v>
      </c>
      <c r="C345" s="66" t="s">
        <v>72</v>
      </c>
      <c r="D345" s="66" t="s">
        <v>411</v>
      </c>
      <c r="E345" s="78">
        <v>10000</v>
      </c>
      <c r="F345" s="109">
        <v>0</v>
      </c>
      <c r="G345" s="479">
        <f>H345-F345</f>
        <v>8.02</v>
      </c>
      <c r="H345" s="78">
        <v>8.02</v>
      </c>
      <c r="I345" s="144">
        <f>H345</f>
        <v>8.02</v>
      </c>
      <c r="J345" s="23"/>
    </row>
    <row r="346" spans="1:10" ht="16" x14ac:dyDescent="0.2">
      <c r="A346" s="63"/>
      <c r="B346" s="75"/>
      <c r="C346" s="66"/>
      <c r="D346" s="66"/>
      <c r="E346" s="78"/>
      <c r="F346" s="78"/>
      <c r="G346" s="277"/>
      <c r="H346" s="78"/>
      <c r="I346" s="144"/>
      <c r="J346" s="23"/>
    </row>
    <row r="347" spans="1:10" ht="16" x14ac:dyDescent="0.2">
      <c r="A347" s="63"/>
      <c r="B347" s="75" t="s">
        <v>595</v>
      </c>
      <c r="C347" s="66" t="s">
        <v>118</v>
      </c>
      <c r="D347" s="66" t="s">
        <v>411</v>
      </c>
      <c r="E347" s="79">
        <v>10000</v>
      </c>
      <c r="F347" s="109">
        <v>0</v>
      </c>
      <c r="G347" s="479">
        <v>14.08</v>
      </c>
      <c r="H347" s="79">
        <v>14.08</v>
      </c>
      <c r="I347" s="144">
        <f>SUM(H347:H348)</f>
        <v>18.259999999999998</v>
      </c>
      <c r="J347" s="23"/>
    </row>
    <row r="348" spans="1:10" ht="16" x14ac:dyDescent="0.2">
      <c r="A348" s="63"/>
      <c r="B348" s="75" t="s">
        <v>595</v>
      </c>
      <c r="C348" s="66" t="s">
        <v>118</v>
      </c>
      <c r="D348" s="66" t="s">
        <v>413</v>
      </c>
      <c r="E348" s="79">
        <v>100000</v>
      </c>
      <c r="F348" s="109">
        <v>4.18</v>
      </c>
      <c r="G348" s="479"/>
      <c r="H348" s="79">
        <f>F348</f>
        <v>4.18</v>
      </c>
      <c r="I348" s="144"/>
      <c r="J348" s="23"/>
    </row>
    <row r="349" spans="1:10" ht="16" x14ac:dyDescent="0.2">
      <c r="A349" s="63"/>
      <c r="B349" s="75"/>
      <c r="C349" s="66"/>
      <c r="D349" s="66"/>
      <c r="E349" s="79"/>
      <c r="F349" s="78"/>
      <c r="G349" s="277"/>
      <c r="H349" s="79"/>
      <c r="I349" s="144"/>
      <c r="J349" s="23"/>
    </row>
    <row r="350" spans="1:10" ht="16" x14ac:dyDescent="0.2">
      <c r="A350" s="63"/>
      <c r="B350" s="75" t="s">
        <v>1075</v>
      </c>
      <c r="C350" s="66" t="s">
        <v>1076</v>
      </c>
      <c r="D350" s="66" t="s">
        <v>411</v>
      </c>
      <c r="E350" s="79">
        <v>10000</v>
      </c>
      <c r="F350" s="78">
        <v>0</v>
      </c>
      <c r="G350" s="277">
        <v>0.46</v>
      </c>
      <c r="H350" s="79">
        <v>0.46</v>
      </c>
      <c r="I350" s="144">
        <v>0.46</v>
      </c>
      <c r="J350" s="23"/>
    </row>
    <row r="351" spans="1:10" ht="16" x14ac:dyDescent="0.2">
      <c r="A351" s="63"/>
      <c r="B351" s="75"/>
      <c r="C351" s="66"/>
      <c r="D351" s="66"/>
      <c r="E351" s="79"/>
      <c r="F351" s="78"/>
      <c r="G351" s="277"/>
      <c r="H351" s="79"/>
      <c r="I351" s="144"/>
      <c r="J351" s="23"/>
    </row>
    <row r="352" spans="1:10" ht="16" x14ac:dyDescent="0.2">
      <c r="A352" s="63"/>
      <c r="B352" s="75" t="s">
        <v>596</v>
      </c>
      <c r="C352" s="66" t="s">
        <v>62</v>
      </c>
      <c r="D352" s="66" t="s">
        <v>411</v>
      </c>
      <c r="E352" s="78">
        <v>200000</v>
      </c>
      <c r="F352" s="109">
        <f>H352-G352</f>
        <v>58.52</v>
      </c>
      <c r="G352" s="479">
        <v>3.08</v>
      </c>
      <c r="H352" s="78">
        <v>61.6</v>
      </c>
      <c r="I352" s="144">
        <f>SUM(H352:H355)</f>
        <v>73.72999999999999</v>
      </c>
      <c r="J352" s="23"/>
    </row>
    <row r="353" spans="1:10" ht="16" x14ac:dyDescent="0.2">
      <c r="A353" s="63"/>
      <c r="B353" s="75" t="s">
        <v>596</v>
      </c>
      <c r="C353" s="66" t="s">
        <v>62</v>
      </c>
      <c r="D353" s="66" t="s">
        <v>412</v>
      </c>
      <c r="E353" s="79">
        <v>10000</v>
      </c>
      <c r="F353" s="109">
        <v>3.42</v>
      </c>
      <c r="G353" s="479"/>
      <c r="H353" s="79">
        <f>F353</f>
        <v>3.42</v>
      </c>
      <c r="I353" s="144"/>
      <c r="J353" s="23"/>
    </row>
    <row r="354" spans="1:10" ht="16" x14ac:dyDescent="0.2">
      <c r="A354" s="63"/>
      <c r="B354" s="75" t="s">
        <v>596</v>
      </c>
      <c r="C354" s="66" t="s">
        <v>62</v>
      </c>
      <c r="D354" s="66" t="s">
        <v>413</v>
      </c>
      <c r="E354" s="78">
        <v>200000</v>
      </c>
      <c r="F354" s="109">
        <v>8.36</v>
      </c>
      <c r="G354" s="479"/>
      <c r="H354" s="79">
        <f>F354</f>
        <v>8.36</v>
      </c>
      <c r="I354" s="144"/>
      <c r="J354" s="23"/>
    </row>
    <row r="355" spans="1:10" ht="16" x14ac:dyDescent="0.2">
      <c r="A355" s="63"/>
      <c r="B355" s="75" t="s">
        <v>596</v>
      </c>
      <c r="C355" s="66" t="s">
        <v>62</v>
      </c>
      <c r="D355" s="66" t="s">
        <v>414</v>
      </c>
      <c r="E355" s="79">
        <v>10000</v>
      </c>
      <c r="F355" s="109">
        <v>0.35</v>
      </c>
      <c r="G355" s="479"/>
      <c r="H355" s="79">
        <f>F355</f>
        <v>0.35</v>
      </c>
      <c r="I355" s="144"/>
      <c r="J355" s="23"/>
    </row>
    <row r="356" spans="1:10" ht="16" x14ac:dyDescent="0.2">
      <c r="A356" s="63"/>
      <c r="B356" s="75"/>
      <c r="C356" s="66"/>
      <c r="D356" s="66"/>
      <c r="E356" s="79"/>
      <c r="F356" s="78"/>
      <c r="G356" s="277"/>
      <c r="H356" s="79"/>
      <c r="I356" s="144"/>
      <c r="J356" s="23"/>
    </row>
    <row r="357" spans="1:10" ht="16" x14ac:dyDescent="0.2">
      <c r="A357" s="63"/>
      <c r="B357" s="75" t="s">
        <v>597</v>
      </c>
      <c r="C357" s="66" t="s">
        <v>38</v>
      </c>
      <c r="D357" s="66" t="s">
        <v>411</v>
      </c>
      <c r="E357" s="78">
        <v>20000</v>
      </c>
      <c r="F357" s="109">
        <f>H357-G357</f>
        <v>5.0199999999999996</v>
      </c>
      <c r="G357" s="479">
        <v>5.0199999999999996</v>
      </c>
      <c r="H357" s="78">
        <v>10.039999999999999</v>
      </c>
      <c r="I357" s="144">
        <f>SUM(H357:H360)</f>
        <v>14.649999999999999</v>
      </c>
      <c r="J357" s="211"/>
    </row>
    <row r="358" spans="1:10" ht="16" x14ac:dyDescent="0.2">
      <c r="A358" s="63"/>
      <c r="B358" s="75" t="s">
        <v>597</v>
      </c>
      <c r="C358" s="66" t="s">
        <v>38</v>
      </c>
      <c r="D358" s="66" t="s">
        <v>412</v>
      </c>
      <c r="E358" s="78">
        <v>10000</v>
      </c>
      <c r="F358" s="109">
        <v>3.42</v>
      </c>
      <c r="G358" s="479"/>
      <c r="H358" s="78">
        <f>F358</f>
        <v>3.42</v>
      </c>
      <c r="I358" s="144"/>
      <c r="J358" s="23"/>
    </row>
    <row r="359" spans="1:10" ht="16" x14ac:dyDescent="0.2">
      <c r="A359" s="63"/>
      <c r="B359" s="75" t="s">
        <v>597</v>
      </c>
      <c r="C359" s="66" t="s">
        <v>38</v>
      </c>
      <c r="D359" s="66" t="s">
        <v>413</v>
      </c>
      <c r="E359" s="78">
        <v>20000</v>
      </c>
      <c r="F359" s="109">
        <v>0.84</v>
      </c>
      <c r="G359" s="479"/>
      <c r="H359" s="78">
        <f>F359</f>
        <v>0.84</v>
      </c>
      <c r="I359" s="144"/>
      <c r="J359" s="23"/>
    </row>
    <row r="360" spans="1:10" ht="16" x14ac:dyDescent="0.2">
      <c r="A360" s="63"/>
      <c r="B360" s="75" t="s">
        <v>597</v>
      </c>
      <c r="C360" s="66" t="s">
        <v>38</v>
      </c>
      <c r="D360" s="66" t="s">
        <v>414</v>
      </c>
      <c r="E360" s="78">
        <v>10000</v>
      </c>
      <c r="F360" s="109">
        <v>0.35</v>
      </c>
      <c r="G360" s="479"/>
      <c r="H360" s="78">
        <f>F360</f>
        <v>0.35</v>
      </c>
      <c r="I360" s="144"/>
      <c r="J360" s="23"/>
    </row>
    <row r="361" spans="1:10" ht="16" x14ac:dyDescent="0.2">
      <c r="A361" s="63"/>
      <c r="B361" s="75"/>
      <c r="C361" s="66"/>
      <c r="D361" s="66"/>
      <c r="E361" s="78"/>
      <c r="F361" s="78"/>
      <c r="G361" s="277"/>
      <c r="H361" s="78"/>
      <c r="I361" s="144"/>
      <c r="J361" s="23"/>
    </row>
    <row r="362" spans="1:10" ht="16" x14ac:dyDescent="0.2">
      <c r="A362" s="63"/>
      <c r="B362" s="75" t="s">
        <v>598</v>
      </c>
      <c r="C362" s="66" t="s">
        <v>134</v>
      </c>
      <c r="D362" s="66" t="s">
        <v>411</v>
      </c>
      <c r="E362" s="78">
        <v>10000</v>
      </c>
      <c r="F362" s="78">
        <v>0</v>
      </c>
      <c r="G362" s="277">
        <v>0.91</v>
      </c>
      <c r="H362" s="78">
        <v>0.91</v>
      </c>
      <c r="I362" s="144">
        <f>SUM(H362:H364)</f>
        <v>4.07</v>
      </c>
      <c r="J362" s="23"/>
    </row>
    <row r="363" spans="1:10" ht="16" x14ac:dyDescent="0.2">
      <c r="A363" s="63"/>
      <c r="B363" s="75" t="s">
        <v>598</v>
      </c>
      <c r="C363" s="66" t="s">
        <v>134</v>
      </c>
      <c r="D363" s="66" t="s">
        <v>412</v>
      </c>
      <c r="E363" s="78">
        <v>8000</v>
      </c>
      <c r="F363" s="78">
        <v>2.74</v>
      </c>
      <c r="G363" s="277"/>
      <c r="H363" s="78">
        <v>2.74</v>
      </c>
      <c r="I363" s="144"/>
      <c r="J363" s="23"/>
    </row>
    <row r="364" spans="1:10" ht="16" x14ac:dyDescent="0.2">
      <c r="A364" s="63"/>
      <c r="B364" s="75" t="s">
        <v>598</v>
      </c>
      <c r="C364" s="66" t="s">
        <v>134</v>
      </c>
      <c r="D364" s="66" t="s">
        <v>413</v>
      </c>
      <c r="E364" s="78">
        <v>10000</v>
      </c>
      <c r="F364" s="78">
        <v>0.42</v>
      </c>
      <c r="G364" s="277">
        <v>0</v>
      </c>
      <c r="H364" s="78">
        <v>0.42</v>
      </c>
      <c r="I364" s="144"/>
      <c r="J364" s="23"/>
    </row>
    <row r="365" spans="1:10" ht="16" x14ac:dyDescent="0.2">
      <c r="A365" s="63"/>
      <c r="B365" s="75"/>
      <c r="C365" s="66"/>
      <c r="D365" s="66"/>
      <c r="E365" s="78"/>
      <c r="F365" s="78"/>
      <c r="G365" s="277"/>
      <c r="H365" s="78"/>
      <c r="I365" s="144"/>
      <c r="J365" s="23"/>
    </row>
    <row r="366" spans="1:10" ht="16" x14ac:dyDescent="0.2">
      <c r="A366" s="63"/>
      <c r="B366" s="75" t="s">
        <v>727</v>
      </c>
      <c r="C366" s="66" t="s">
        <v>744</v>
      </c>
      <c r="D366" s="66" t="s">
        <v>411</v>
      </c>
      <c r="E366" s="78">
        <v>10000</v>
      </c>
      <c r="F366" s="109"/>
      <c r="G366" s="479">
        <v>1.26</v>
      </c>
      <c r="H366" s="78">
        <v>1.26</v>
      </c>
      <c r="I366" s="144">
        <f>SUM(H366:H368)</f>
        <v>6.77</v>
      </c>
      <c r="J366" s="23"/>
    </row>
    <row r="367" spans="1:10" ht="16" x14ac:dyDescent="0.2">
      <c r="A367" s="63"/>
      <c r="B367" s="75" t="s">
        <v>727</v>
      </c>
      <c r="C367" s="66" t="s">
        <v>744</v>
      </c>
      <c r="D367" s="66" t="s">
        <v>412</v>
      </c>
      <c r="E367" s="78">
        <v>10000</v>
      </c>
      <c r="F367" s="109">
        <v>3.42</v>
      </c>
      <c r="G367" s="479"/>
      <c r="H367" s="78">
        <v>3.42</v>
      </c>
      <c r="I367" s="144"/>
      <c r="J367" s="23"/>
    </row>
    <row r="368" spans="1:10" ht="16" x14ac:dyDescent="0.2">
      <c r="A368" s="63"/>
      <c r="B368" s="75" t="s">
        <v>727</v>
      </c>
      <c r="C368" s="66" t="s">
        <v>744</v>
      </c>
      <c r="D368" s="66" t="s">
        <v>413</v>
      </c>
      <c r="E368" s="78">
        <v>50000</v>
      </c>
      <c r="F368" s="109">
        <v>2.09</v>
      </c>
      <c r="G368" s="479"/>
      <c r="H368" s="78">
        <v>2.09</v>
      </c>
      <c r="I368" s="144"/>
      <c r="J368" s="23"/>
    </row>
    <row r="369" spans="1:10" ht="16" x14ac:dyDescent="0.2">
      <c r="A369" s="63"/>
      <c r="B369" s="75"/>
      <c r="C369" s="66"/>
      <c r="D369" s="66"/>
      <c r="E369" s="78"/>
      <c r="F369" s="78"/>
      <c r="G369" s="277"/>
      <c r="H369" s="78"/>
      <c r="I369" s="144"/>
      <c r="J369" s="23"/>
    </row>
    <row r="370" spans="1:10" ht="16" x14ac:dyDescent="0.2">
      <c r="A370" s="63"/>
      <c r="B370" s="75" t="s">
        <v>1113</v>
      </c>
      <c r="C370" s="66" t="s">
        <v>1114</v>
      </c>
      <c r="D370" s="66" t="s">
        <v>411</v>
      </c>
      <c r="E370" s="78">
        <v>10000</v>
      </c>
      <c r="F370" s="78">
        <v>0</v>
      </c>
      <c r="G370" s="277">
        <v>14.08</v>
      </c>
      <c r="H370" s="78">
        <v>14.08</v>
      </c>
      <c r="I370" s="144">
        <f>SUM(H370:H371)</f>
        <v>22.439999999999998</v>
      </c>
      <c r="J370" s="23"/>
    </row>
    <row r="371" spans="1:10" ht="16" x14ac:dyDescent="0.2">
      <c r="A371" s="63"/>
      <c r="B371" s="75" t="s">
        <v>1113</v>
      </c>
      <c r="C371" s="66" t="s">
        <v>1114</v>
      </c>
      <c r="D371" s="66" t="s">
        <v>413</v>
      </c>
      <c r="E371" s="78">
        <v>200000</v>
      </c>
      <c r="F371" s="78">
        <v>8.36</v>
      </c>
      <c r="G371" s="277">
        <v>0</v>
      </c>
      <c r="H371" s="78">
        <v>8.36</v>
      </c>
      <c r="I371" s="144"/>
      <c r="J371" s="23"/>
    </row>
    <row r="372" spans="1:10" ht="16" x14ac:dyDescent="0.2">
      <c r="A372" s="63"/>
      <c r="B372" s="75"/>
      <c r="C372" s="66"/>
      <c r="D372" s="66"/>
      <c r="E372" s="78"/>
      <c r="F372" s="78"/>
      <c r="G372" s="277"/>
      <c r="H372" s="78"/>
      <c r="I372" s="144"/>
      <c r="J372" s="23"/>
    </row>
    <row r="373" spans="1:10" ht="16" x14ac:dyDescent="0.2">
      <c r="A373" s="63"/>
      <c r="B373" s="75" t="s">
        <v>599</v>
      </c>
      <c r="C373" s="66" t="s">
        <v>186</v>
      </c>
      <c r="D373" s="66" t="s">
        <v>411</v>
      </c>
      <c r="E373" s="78">
        <v>250000</v>
      </c>
      <c r="F373" s="109">
        <f>H373-G373</f>
        <v>73.92</v>
      </c>
      <c r="G373" s="479">
        <v>3.08</v>
      </c>
      <c r="H373" s="78">
        <v>77</v>
      </c>
      <c r="I373" s="144">
        <f>SUM(H373:H376)</f>
        <v>128.92000000000002</v>
      </c>
      <c r="J373" s="23"/>
    </row>
    <row r="374" spans="1:10" ht="16" x14ac:dyDescent="0.2">
      <c r="A374" s="63"/>
      <c r="B374" s="75" t="s">
        <v>599</v>
      </c>
      <c r="C374" s="66" t="s">
        <v>186</v>
      </c>
      <c r="D374" s="66" t="s">
        <v>417</v>
      </c>
      <c r="E374" s="78">
        <v>45000</v>
      </c>
      <c r="F374" s="109">
        <v>30.47</v>
      </c>
      <c r="G374" s="479"/>
      <c r="H374" s="78">
        <v>30.47</v>
      </c>
      <c r="I374" s="144"/>
      <c r="J374" s="23"/>
    </row>
    <row r="375" spans="1:10" ht="16" x14ac:dyDescent="0.2">
      <c r="A375" s="63"/>
      <c r="B375" s="75" t="s">
        <v>599</v>
      </c>
      <c r="C375" s="66" t="s">
        <v>186</v>
      </c>
      <c r="D375" s="66" t="s">
        <v>413</v>
      </c>
      <c r="E375" s="78">
        <v>250000</v>
      </c>
      <c r="F375" s="109">
        <v>10.45</v>
      </c>
      <c r="G375" s="479"/>
      <c r="H375" s="78">
        <f>F375</f>
        <v>10.45</v>
      </c>
      <c r="I375" s="144"/>
      <c r="J375" s="23"/>
    </row>
    <row r="376" spans="1:10" ht="16" x14ac:dyDescent="0.2">
      <c r="A376" s="63"/>
      <c r="B376" s="75" t="s">
        <v>599</v>
      </c>
      <c r="C376" s="66" t="s">
        <v>186</v>
      </c>
      <c r="D376" s="66" t="s">
        <v>418</v>
      </c>
      <c r="E376" s="78">
        <v>250000</v>
      </c>
      <c r="F376" s="109">
        <v>11</v>
      </c>
      <c r="G376" s="479"/>
      <c r="H376" s="78">
        <f>F376</f>
        <v>11</v>
      </c>
      <c r="I376" s="144"/>
      <c r="J376" s="23"/>
    </row>
    <row r="377" spans="1:10" ht="16" x14ac:dyDescent="0.2">
      <c r="A377" s="63"/>
      <c r="B377" s="75"/>
      <c r="C377" s="66"/>
      <c r="D377" s="66"/>
      <c r="E377" s="78"/>
      <c r="F377" s="109"/>
      <c r="G377" s="479"/>
      <c r="H377" s="78"/>
      <c r="I377" s="144"/>
      <c r="J377" s="23"/>
    </row>
    <row r="378" spans="1:10" ht="16" x14ac:dyDescent="0.2">
      <c r="A378" s="63"/>
      <c r="B378" s="75" t="s">
        <v>602</v>
      </c>
      <c r="C378" s="66" t="s">
        <v>135</v>
      </c>
      <c r="D378" s="66" t="s">
        <v>411</v>
      </c>
      <c r="E378" s="78">
        <v>10000</v>
      </c>
      <c r="F378" s="109">
        <v>0</v>
      </c>
      <c r="G378" s="479">
        <f>H378-F378</f>
        <v>8.02</v>
      </c>
      <c r="H378" s="78">
        <v>8.02</v>
      </c>
      <c r="I378" s="144">
        <f>SUM(H378:H382)</f>
        <v>20.37</v>
      </c>
      <c r="J378" s="23"/>
    </row>
    <row r="379" spans="1:10" ht="16" x14ac:dyDescent="0.2">
      <c r="A379" s="101"/>
      <c r="B379" s="75" t="s">
        <v>602</v>
      </c>
      <c r="C379" s="66" t="s">
        <v>135</v>
      </c>
      <c r="D379" s="173" t="s">
        <v>412</v>
      </c>
      <c r="E379" s="78">
        <v>10000</v>
      </c>
      <c r="F379" s="109">
        <v>3.42</v>
      </c>
      <c r="G379" s="479"/>
      <c r="H379" s="78">
        <f>F379</f>
        <v>3.42</v>
      </c>
      <c r="I379" s="144"/>
      <c r="J379" s="23"/>
    </row>
    <row r="380" spans="1:10" ht="16" x14ac:dyDescent="0.2">
      <c r="A380" s="63"/>
      <c r="B380" s="75" t="s">
        <v>602</v>
      </c>
      <c r="C380" s="66" t="s">
        <v>135</v>
      </c>
      <c r="D380" s="173" t="s">
        <v>413</v>
      </c>
      <c r="E380" s="78">
        <v>100000</v>
      </c>
      <c r="F380" s="109">
        <v>4.18</v>
      </c>
      <c r="G380" s="479"/>
      <c r="H380" s="79">
        <f>F380</f>
        <v>4.18</v>
      </c>
      <c r="I380" s="144"/>
      <c r="J380" s="23"/>
    </row>
    <row r="381" spans="1:10" ht="16" x14ac:dyDescent="0.2">
      <c r="A381" s="63"/>
      <c r="B381" s="75" t="s">
        <v>602</v>
      </c>
      <c r="C381" s="66" t="s">
        <v>135</v>
      </c>
      <c r="D381" s="173" t="s">
        <v>418</v>
      </c>
      <c r="E381" s="78">
        <v>100000</v>
      </c>
      <c r="F381" s="109">
        <v>4.4000000000000004</v>
      </c>
      <c r="G381" s="479"/>
      <c r="H381" s="79">
        <f>F381</f>
        <v>4.4000000000000004</v>
      </c>
      <c r="I381" s="144"/>
      <c r="J381" s="23"/>
    </row>
    <row r="382" spans="1:10" ht="16" x14ac:dyDescent="0.2">
      <c r="A382" s="63"/>
      <c r="B382" s="75" t="s">
        <v>602</v>
      </c>
      <c r="C382" s="66" t="s">
        <v>135</v>
      </c>
      <c r="D382" s="173" t="s">
        <v>414</v>
      </c>
      <c r="E382" s="78">
        <v>10000</v>
      </c>
      <c r="F382" s="109">
        <v>0.35</v>
      </c>
      <c r="G382" s="479"/>
      <c r="H382" s="79">
        <f>F382</f>
        <v>0.35</v>
      </c>
      <c r="I382" s="144"/>
      <c r="J382" s="23"/>
    </row>
    <row r="383" spans="1:10" ht="16" x14ac:dyDescent="0.2">
      <c r="A383" s="63"/>
      <c r="B383" s="75"/>
      <c r="C383" s="66"/>
      <c r="D383" s="173"/>
      <c r="E383" s="78"/>
      <c r="F383" s="109"/>
      <c r="G383" s="479"/>
      <c r="H383" s="79"/>
      <c r="I383" s="144"/>
      <c r="J383" s="23"/>
    </row>
    <row r="384" spans="1:10" ht="16" x14ac:dyDescent="0.2">
      <c r="A384" s="63"/>
      <c r="B384" s="75" t="s">
        <v>1084</v>
      </c>
      <c r="C384" s="66" t="s">
        <v>1085</v>
      </c>
      <c r="D384" s="173" t="s">
        <v>411</v>
      </c>
      <c r="E384" s="78">
        <v>10000</v>
      </c>
      <c r="F384" s="109">
        <v>0</v>
      </c>
      <c r="G384" s="479">
        <v>0.91</v>
      </c>
      <c r="H384" s="79">
        <v>0.91</v>
      </c>
      <c r="I384" s="144">
        <f>SUM(H384:H387)</f>
        <v>2.08</v>
      </c>
      <c r="J384" s="23"/>
    </row>
    <row r="385" spans="1:19" ht="16" x14ac:dyDescent="0.2">
      <c r="A385" s="63"/>
      <c r="B385" s="75" t="s">
        <v>1084</v>
      </c>
      <c r="C385" s="66" t="s">
        <v>1085</v>
      </c>
      <c r="D385" s="173" t="s">
        <v>412</v>
      </c>
      <c r="E385" s="78">
        <v>2000</v>
      </c>
      <c r="F385" s="109">
        <v>0.68</v>
      </c>
      <c r="G385" s="479"/>
      <c r="H385" s="79">
        <v>0.68</v>
      </c>
      <c r="I385" s="144"/>
      <c r="J385" s="23"/>
    </row>
    <row r="386" spans="1:19" ht="16" x14ac:dyDescent="0.2">
      <c r="A386" s="63"/>
      <c r="B386" s="75" t="s">
        <v>1084</v>
      </c>
      <c r="C386" s="66" t="s">
        <v>1085</v>
      </c>
      <c r="D386" s="173" t="s">
        <v>413</v>
      </c>
      <c r="E386" s="78">
        <v>10000</v>
      </c>
      <c r="F386" s="109">
        <v>0.42</v>
      </c>
      <c r="G386" s="479"/>
      <c r="H386" s="79">
        <v>0.42</v>
      </c>
      <c r="I386" s="144"/>
      <c r="J386" s="23"/>
    </row>
    <row r="387" spans="1:19" ht="16" x14ac:dyDescent="0.2">
      <c r="A387" s="63"/>
      <c r="B387" s="75" t="s">
        <v>1084</v>
      </c>
      <c r="C387" s="66" t="s">
        <v>1085</v>
      </c>
      <c r="D387" s="173" t="s">
        <v>414</v>
      </c>
      <c r="E387" s="78">
        <v>2000</v>
      </c>
      <c r="F387" s="109">
        <v>7.0000000000000007E-2</v>
      </c>
      <c r="G387" s="479"/>
      <c r="H387" s="79">
        <v>7.0000000000000007E-2</v>
      </c>
      <c r="I387" s="144"/>
      <c r="J387" s="23"/>
    </row>
    <row r="388" spans="1:19" ht="16" x14ac:dyDescent="0.2">
      <c r="A388" s="63"/>
      <c r="B388" s="75"/>
      <c r="C388" s="66"/>
      <c r="D388" s="66"/>
      <c r="E388" s="78"/>
      <c r="F388" s="78"/>
      <c r="G388" s="277"/>
      <c r="H388" s="79"/>
      <c r="I388" s="144"/>
      <c r="J388" s="23"/>
    </row>
    <row r="389" spans="1:19" s="226" customFormat="1" ht="16" x14ac:dyDescent="0.2">
      <c r="A389" s="63"/>
      <c r="B389" s="75" t="s">
        <v>603</v>
      </c>
      <c r="C389" s="66" t="s">
        <v>42</v>
      </c>
      <c r="D389" s="66" t="s">
        <v>411</v>
      </c>
      <c r="E389" s="78">
        <v>250000</v>
      </c>
      <c r="F389" s="109">
        <v>48.24</v>
      </c>
      <c r="G389" s="479">
        <v>2.0099999999999998</v>
      </c>
      <c r="H389" s="79">
        <f>SUM(F389:G389)</f>
        <v>50.25</v>
      </c>
      <c r="I389" s="144">
        <f>SUM(H389:H394)</f>
        <v>109.32</v>
      </c>
      <c r="J389" s="23"/>
      <c r="K389"/>
      <c r="L389"/>
      <c r="M389"/>
      <c r="N389"/>
      <c r="O389"/>
      <c r="P389"/>
      <c r="Q389"/>
      <c r="R389"/>
      <c r="S389"/>
    </row>
    <row r="390" spans="1:19" ht="16" x14ac:dyDescent="0.2">
      <c r="A390" s="63"/>
      <c r="B390" s="75" t="s">
        <v>603</v>
      </c>
      <c r="C390" s="66" t="s">
        <v>42</v>
      </c>
      <c r="D390" s="173" t="s">
        <v>417</v>
      </c>
      <c r="E390" s="78">
        <v>50000</v>
      </c>
      <c r="F390" s="109">
        <v>33.85</v>
      </c>
      <c r="G390" s="479"/>
      <c r="H390" s="79">
        <f>F390</f>
        <v>33.85</v>
      </c>
      <c r="I390" s="144"/>
      <c r="J390" s="23"/>
    </row>
    <row r="391" spans="1:19" ht="16" x14ac:dyDescent="0.2">
      <c r="A391" s="63"/>
      <c r="B391" s="75" t="s">
        <v>603</v>
      </c>
      <c r="C391" s="66" t="s">
        <v>42</v>
      </c>
      <c r="D391" s="173" t="s">
        <v>412</v>
      </c>
      <c r="E391" s="78">
        <v>10000</v>
      </c>
      <c r="F391" s="109">
        <v>3.42</v>
      </c>
      <c r="G391" s="479"/>
      <c r="H391" s="79">
        <f>F391</f>
        <v>3.42</v>
      </c>
      <c r="I391" s="144"/>
      <c r="J391" s="23"/>
    </row>
    <row r="392" spans="1:19" ht="16" x14ac:dyDescent="0.2">
      <c r="A392" s="63"/>
      <c r="B392" s="75" t="s">
        <v>603</v>
      </c>
      <c r="C392" s="66" t="s">
        <v>42</v>
      </c>
      <c r="D392" s="173" t="s">
        <v>413</v>
      </c>
      <c r="E392" s="78">
        <v>250000</v>
      </c>
      <c r="F392" s="109">
        <v>10.45</v>
      </c>
      <c r="G392" s="479"/>
      <c r="H392" s="79">
        <f>F392</f>
        <v>10.45</v>
      </c>
      <c r="I392" s="144"/>
      <c r="J392" s="23"/>
    </row>
    <row r="393" spans="1:19" ht="16" x14ac:dyDescent="0.2">
      <c r="A393" s="63"/>
      <c r="B393" s="75" t="s">
        <v>603</v>
      </c>
      <c r="C393" s="66" t="s">
        <v>42</v>
      </c>
      <c r="D393" s="173" t="s">
        <v>418</v>
      </c>
      <c r="E393" s="78">
        <v>250000</v>
      </c>
      <c r="F393" s="109">
        <v>11</v>
      </c>
      <c r="G393" s="479"/>
      <c r="H393" s="79">
        <f>F393</f>
        <v>11</v>
      </c>
      <c r="I393" s="144"/>
      <c r="J393" s="23"/>
    </row>
    <row r="394" spans="1:19" ht="16" x14ac:dyDescent="0.2">
      <c r="A394" s="63"/>
      <c r="B394" s="75" t="s">
        <v>603</v>
      </c>
      <c r="C394" s="66" t="s">
        <v>42</v>
      </c>
      <c r="D394" s="173" t="s">
        <v>414</v>
      </c>
      <c r="E394" s="78">
        <v>10000</v>
      </c>
      <c r="F394" s="109">
        <v>0.35</v>
      </c>
      <c r="G394" s="479"/>
      <c r="H394" s="79">
        <f>F394</f>
        <v>0.35</v>
      </c>
      <c r="I394" s="144"/>
      <c r="J394" s="23"/>
    </row>
    <row r="395" spans="1:19" ht="16" x14ac:dyDescent="0.2">
      <c r="A395" s="63"/>
      <c r="B395" s="75"/>
      <c r="C395" s="66"/>
      <c r="D395" s="66"/>
      <c r="E395" s="79"/>
      <c r="F395" s="78"/>
      <c r="G395" s="277"/>
      <c r="H395" s="79"/>
      <c r="I395" s="144"/>
      <c r="J395" s="23"/>
    </row>
    <row r="396" spans="1:19" ht="16" x14ac:dyDescent="0.2">
      <c r="A396" s="63"/>
      <c r="B396" s="75" t="s">
        <v>604</v>
      </c>
      <c r="C396" s="66" t="s">
        <v>43</v>
      </c>
      <c r="D396" s="66" t="s">
        <v>411</v>
      </c>
      <c r="E396" s="78">
        <v>180000</v>
      </c>
      <c r="F396" s="109">
        <f>H396-G396</f>
        <v>239.35999999999999</v>
      </c>
      <c r="G396" s="479">
        <v>14.08</v>
      </c>
      <c r="H396" s="78">
        <v>253.44</v>
      </c>
      <c r="I396" s="144">
        <f>SUM(H396:H399)</f>
        <v>278.79000000000002</v>
      </c>
      <c r="J396" s="23"/>
    </row>
    <row r="397" spans="1:19" ht="16" x14ac:dyDescent="0.2">
      <c r="A397" s="63"/>
      <c r="B397" s="304" t="s">
        <v>604</v>
      </c>
      <c r="C397" s="66" t="s">
        <v>43</v>
      </c>
      <c r="D397" s="66" t="s">
        <v>417</v>
      </c>
      <c r="E397" s="78">
        <v>5000</v>
      </c>
      <c r="F397" s="109">
        <v>17.61</v>
      </c>
      <c r="G397" s="479"/>
      <c r="H397" s="78">
        <f>F397</f>
        <v>17.61</v>
      </c>
      <c r="I397" s="144"/>
      <c r="J397" s="23"/>
    </row>
    <row r="398" spans="1:19" ht="16" x14ac:dyDescent="0.2">
      <c r="A398" s="63"/>
      <c r="B398" s="75" t="s">
        <v>604</v>
      </c>
      <c r="C398" s="66" t="s">
        <v>43</v>
      </c>
      <c r="D398" s="66" t="s">
        <v>413</v>
      </c>
      <c r="E398" s="78">
        <v>180000</v>
      </c>
      <c r="F398" s="109">
        <v>7.52</v>
      </c>
      <c r="G398" s="479"/>
      <c r="H398" s="78">
        <f>F398</f>
        <v>7.52</v>
      </c>
      <c r="I398" s="144"/>
      <c r="J398" s="23"/>
    </row>
    <row r="399" spans="1:19" ht="16" x14ac:dyDescent="0.2">
      <c r="A399" s="63"/>
      <c r="B399" s="304" t="s">
        <v>604</v>
      </c>
      <c r="C399" s="66" t="s">
        <v>43</v>
      </c>
      <c r="D399" s="66" t="s">
        <v>418</v>
      </c>
      <c r="E399" s="78">
        <v>5000</v>
      </c>
      <c r="F399" s="109">
        <v>0.22</v>
      </c>
      <c r="G399" s="479"/>
      <c r="H399" s="78">
        <f>F399</f>
        <v>0.22</v>
      </c>
      <c r="I399" s="144"/>
      <c r="J399" s="23"/>
    </row>
    <row r="400" spans="1:19" ht="16" x14ac:dyDescent="0.2">
      <c r="A400" s="63"/>
      <c r="B400" s="75"/>
      <c r="C400" s="66"/>
      <c r="D400" s="66"/>
      <c r="E400" s="79"/>
      <c r="F400" s="78"/>
      <c r="G400" s="277"/>
      <c r="H400" s="78"/>
      <c r="I400" s="144"/>
      <c r="J400" s="23"/>
    </row>
    <row r="401" spans="1:29" ht="16" x14ac:dyDescent="0.2">
      <c r="A401" s="63"/>
      <c r="B401" s="75" t="s">
        <v>605</v>
      </c>
      <c r="C401" s="66" t="s">
        <v>340</v>
      </c>
      <c r="D401" s="66" t="s">
        <v>411</v>
      </c>
      <c r="E401" s="78">
        <v>20000</v>
      </c>
      <c r="F401" s="109">
        <v>2.0099999999999998</v>
      </c>
      <c r="G401" s="479">
        <v>2.0099999999999998</v>
      </c>
      <c r="H401" s="78">
        <v>4.0199999999999996</v>
      </c>
      <c r="I401" s="144">
        <f>SUM(H401:H402)</f>
        <v>4.4399999999999995</v>
      </c>
      <c r="J401" s="23"/>
    </row>
    <row r="402" spans="1:29" s="305" customFormat="1" ht="16" x14ac:dyDescent="0.2">
      <c r="A402" s="63"/>
      <c r="B402" s="75" t="s">
        <v>605</v>
      </c>
      <c r="C402" s="66" t="s">
        <v>340</v>
      </c>
      <c r="D402" s="66" t="s">
        <v>413</v>
      </c>
      <c r="E402" s="78">
        <v>10000</v>
      </c>
      <c r="F402" s="109">
        <v>0.42</v>
      </c>
      <c r="G402" s="479"/>
      <c r="H402" s="78">
        <f>F402</f>
        <v>0.42</v>
      </c>
      <c r="I402" s="144"/>
      <c r="J402" s="23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1:29" ht="16" x14ac:dyDescent="0.2">
      <c r="A403" s="63"/>
      <c r="B403" s="75"/>
      <c r="C403" s="66"/>
      <c r="D403" s="66"/>
      <c r="E403" s="78"/>
      <c r="F403" s="78"/>
      <c r="G403" s="277"/>
      <c r="H403" s="78"/>
      <c r="I403" s="144"/>
      <c r="J403" s="23"/>
    </row>
    <row r="404" spans="1:29" s="305" customFormat="1" ht="16" x14ac:dyDescent="0.2">
      <c r="A404" s="63"/>
      <c r="B404" s="75" t="s">
        <v>606</v>
      </c>
      <c r="C404" s="66" t="s">
        <v>44</v>
      </c>
      <c r="D404" s="66" t="s">
        <v>411</v>
      </c>
      <c r="E404" s="78">
        <v>10000</v>
      </c>
      <c r="F404" s="109">
        <v>0</v>
      </c>
      <c r="G404" s="479">
        <v>14.08</v>
      </c>
      <c r="H404" s="78">
        <v>14.08</v>
      </c>
      <c r="I404" s="144">
        <f>SUM(H404:H405)</f>
        <v>14.5</v>
      </c>
      <c r="J404" s="23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1:29" ht="16" x14ac:dyDescent="0.2">
      <c r="A405" s="63"/>
      <c r="B405" s="75" t="s">
        <v>606</v>
      </c>
      <c r="C405" s="66" t="s">
        <v>44</v>
      </c>
      <c r="D405" s="66" t="s">
        <v>413</v>
      </c>
      <c r="E405" s="79">
        <v>10000</v>
      </c>
      <c r="F405" s="109">
        <v>0.42</v>
      </c>
      <c r="G405" s="479"/>
      <c r="H405" s="79">
        <f>F405</f>
        <v>0.42</v>
      </c>
      <c r="I405" s="144"/>
      <c r="J405" s="23"/>
    </row>
    <row r="406" spans="1:29" ht="16" x14ac:dyDescent="0.2">
      <c r="A406" s="63"/>
      <c r="B406" s="75"/>
      <c r="C406" s="66"/>
      <c r="D406" s="66"/>
      <c r="E406" s="79"/>
      <c r="F406" s="78"/>
      <c r="G406" s="277"/>
      <c r="H406" s="79"/>
      <c r="I406" s="144"/>
      <c r="J406" s="23"/>
    </row>
    <row r="407" spans="1:29" ht="16" x14ac:dyDescent="0.2">
      <c r="A407" s="63"/>
      <c r="B407" s="75" t="s">
        <v>607</v>
      </c>
      <c r="C407" s="66" t="s">
        <v>96</v>
      </c>
      <c r="D407" s="66" t="s">
        <v>411</v>
      </c>
      <c r="E407" s="78">
        <v>30000</v>
      </c>
      <c r="F407" s="109">
        <f>H407-G407</f>
        <v>4.0200000000000005</v>
      </c>
      <c r="G407" s="479">
        <v>2.0099999999999998</v>
      </c>
      <c r="H407" s="78">
        <v>6.03</v>
      </c>
      <c r="I407" s="144">
        <f>SUM(H407:H408)</f>
        <v>6.45</v>
      </c>
      <c r="J407" s="23"/>
    </row>
    <row r="408" spans="1:29" ht="16" x14ac:dyDescent="0.2">
      <c r="A408" s="63"/>
      <c r="B408" s="75" t="s">
        <v>607</v>
      </c>
      <c r="C408" s="66" t="s">
        <v>96</v>
      </c>
      <c r="D408" s="66" t="s">
        <v>413</v>
      </c>
      <c r="E408" s="79">
        <v>10000</v>
      </c>
      <c r="F408" s="109">
        <v>0.42</v>
      </c>
      <c r="G408" s="479"/>
      <c r="H408" s="79">
        <f>F408</f>
        <v>0.42</v>
      </c>
      <c r="I408" s="144"/>
      <c r="J408" s="23"/>
    </row>
    <row r="409" spans="1:29" ht="16" x14ac:dyDescent="0.2">
      <c r="A409" s="63"/>
      <c r="B409" s="75"/>
      <c r="C409" s="66"/>
      <c r="D409" s="66"/>
      <c r="E409" s="79"/>
      <c r="F409" s="78"/>
      <c r="G409" s="277"/>
      <c r="H409" s="79"/>
      <c r="I409" s="144"/>
      <c r="J409" s="23"/>
    </row>
    <row r="410" spans="1:29" ht="16" x14ac:dyDescent="0.2">
      <c r="A410" s="63"/>
      <c r="B410" s="75" t="s">
        <v>1115</v>
      </c>
      <c r="C410" s="66" t="s">
        <v>1116</v>
      </c>
      <c r="D410" s="66" t="s">
        <v>411</v>
      </c>
      <c r="E410" s="79">
        <v>10000</v>
      </c>
      <c r="F410" s="78">
        <v>0</v>
      </c>
      <c r="G410" s="277">
        <v>2.0099999999999998</v>
      </c>
      <c r="H410" s="277">
        <v>2.0099999999999998</v>
      </c>
      <c r="I410" s="144">
        <f>SUM(H410:H415)</f>
        <v>14.73</v>
      </c>
      <c r="J410" s="23"/>
    </row>
    <row r="411" spans="1:29" ht="16" x14ac:dyDescent="0.2">
      <c r="A411" s="63"/>
      <c r="B411" s="75" t="s">
        <v>1115</v>
      </c>
      <c r="C411" s="66" t="s">
        <v>1116</v>
      </c>
      <c r="D411" s="173" t="s">
        <v>417</v>
      </c>
      <c r="E411" s="79">
        <v>5000</v>
      </c>
      <c r="F411" s="78">
        <v>3.39</v>
      </c>
      <c r="G411" s="277"/>
      <c r="H411" s="78">
        <v>3.39</v>
      </c>
      <c r="I411" s="144"/>
      <c r="J411" s="23"/>
    </row>
    <row r="412" spans="1:29" ht="16" x14ac:dyDescent="0.2">
      <c r="A412" s="63"/>
      <c r="B412" s="75" t="s">
        <v>1115</v>
      </c>
      <c r="C412" s="66" t="s">
        <v>1116</v>
      </c>
      <c r="D412" s="173" t="s">
        <v>412</v>
      </c>
      <c r="E412" s="79">
        <v>2000</v>
      </c>
      <c r="F412" s="78">
        <v>0.68</v>
      </c>
      <c r="G412" s="277"/>
      <c r="H412" s="78">
        <v>0.68</v>
      </c>
      <c r="I412" s="144"/>
      <c r="J412" s="23"/>
    </row>
    <row r="413" spans="1:29" ht="16" x14ac:dyDescent="0.2">
      <c r="A413" s="63"/>
      <c r="B413" s="75" t="s">
        <v>1115</v>
      </c>
      <c r="C413" s="66" t="s">
        <v>1116</v>
      </c>
      <c r="D413" s="173" t="s">
        <v>413</v>
      </c>
      <c r="E413" s="79">
        <v>200000</v>
      </c>
      <c r="F413" s="78">
        <v>8.36</v>
      </c>
      <c r="G413" s="277"/>
      <c r="H413" s="78">
        <v>8.36</v>
      </c>
      <c r="I413" s="144"/>
      <c r="J413" s="23"/>
    </row>
    <row r="414" spans="1:29" ht="16" x14ac:dyDescent="0.2">
      <c r="A414" s="63"/>
      <c r="B414" s="75" t="s">
        <v>1115</v>
      </c>
      <c r="C414" s="66" t="s">
        <v>1116</v>
      </c>
      <c r="D414" s="173" t="s">
        <v>418</v>
      </c>
      <c r="E414" s="79">
        <v>5000</v>
      </c>
      <c r="F414" s="78">
        <v>0.22</v>
      </c>
      <c r="G414" s="277"/>
      <c r="H414" s="78">
        <v>0.22</v>
      </c>
      <c r="I414" s="144"/>
      <c r="J414" s="23"/>
    </row>
    <row r="415" spans="1:29" ht="16" x14ac:dyDescent="0.2">
      <c r="A415" s="63"/>
      <c r="B415" s="75" t="s">
        <v>1115</v>
      </c>
      <c r="C415" s="66" t="s">
        <v>1116</v>
      </c>
      <c r="D415" s="173" t="s">
        <v>414</v>
      </c>
      <c r="E415" s="79">
        <v>2000</v>
      </c>
      <c r="F415" s="78">
        <v>7.0000000000000007E-2</v>
      </c>
      <c r="G415" s="277"/>
      <c r="H415" s="78">
        <v>7.0000000000000007E-2</v>
      </c>
      <c r="I415" s="144"/>
      <c r="J415" s="23"/>
    </row>
    <row r="416" spans="1:29" ht="16" x14ac:dyDescent="0.2">
      <c r="A416" s="63"/>
      <c r="B416" s="75"/>
      <c r="C416" s="66"/>
      <c r="D416" s="66"/>
      <c r="E416" s="79"/>
      <c r="F416" s="78"/>
      <c r="G416" s="277"/>
      <c r="H416" s="79"/>
      <c r="I416" s="144"/>
      <c r="J416" s="23"/>
    </row>
    <row r="417" spans="1:10" ht="16" x14ac:dyDescent="0.2">
      <c r="A417" s="63"/>
      <c r="B417" s="75" t="s">
        <v>608</v>
      </c>
      <c r="C417" s="66" t="s">
        <v>496</v>
      </c>
      <c r="D417" s="66" t="s">
        <v>411</v>
      </c>
      <c r="E417" s="79">
        <v>10000</v>
      </c>
      <c r="F417" s="109">
        <v>0</v>
      </c>
      <c r="G417" s="479">
        <v>1.26</v>
      </c>
      <c r="H417" s="79">
        <f>SUM(F417:G417)</f>
        <v>1.26</v>
      </c>
      <c r="I417" s="144">
        <f>H417</f>
        <v>1.26</v>
      </c>
      <c r="J417" s="23"/>
    </row>
    <row r="418" spans="1:10" ht="16" x14ac:dyDescent="0.2">
      <c r="A418" s="63"/>
      <c r="B418" s="75"/>
      <c r="C418" s="66"/>
      <c r="D418" s="66"/>
      <c r="E418" s="79"/>
      <c r="F418" s="78"/>
      <c r="G418" s="277"/>
      <c r="H418" s="79"/>
      <c r="I418" s="144"/>
      <c r="J418" s="23"/>
    </row>
    <row r="419" spans="1:10" ht="16" x14ac:dyDescent="0.2">
      <c r="A419" s="63"/>
      <c r="B419" s="75" t="s">
        <v>609</v>
      </c>
      <c r="C419" s="66" t="s">
        <v>137</v>
      </c>
      <c r="D419" s="66" t="s">
        <v>411</v>
      </c>
      <c r="E419" s="79">
        <v>100000</v>
      </c>
      <c r="F419" s="109">
        <f>H419-G419</f>
        <v>5.9399999999999995</v>
      </c>
      <c r="G419" s="479">
        <v>0.66</v>
      </c>
      <c r="H419" s="79">
        <v>6.6</v>
      </c>
      <c r="I419" s="144">
        <f>SUM(H419:H420)</f>
        <v>10.78</v>
      </c>
      <c r="J419" s="23"/>
    </row>
    <row r="420" spans="1:10" ht="16" x14ac:dyDescent="0.2">
      <c r="A420" s="63"/>
      <c r="B420" s="75" t="s">
        <v>609</v>
      </c>
      <c r="C420" s="66" t="s">
        <v>137</v>
      </c>
      <c r="D420" s="66" t="s">
        <v>413</v>
      </c>
      <c r="E420" s="79">
        <v>100000</v>
      </c>
      <c r="F420" s="109">
        <v>4.18</v>
      </c>
      <c r="G420" s="479"/>
      <c r="H420" s="79">
        <f>F420</f>
        <v>4.18</v>
      </c>
      <c r="I420" s="144"/>
      <c r="J420" s="23"/>
    </row>
    <row r="421" spans="1:10" ht="16" x14ac:dyDescent="0.2">
      <c r="A421" s="63"/>
      <c r="B421" s="75"/>
      <c r="C421" s="66"/>
      <c r="D421" s="66"/>
      <c r="E421" s="79"/>
      <c r="F421" s="78"/>
      <c r="G421" s="277"/>
      <c r="H421" s="79"/>
      <c r="I421" s="144"/>
      <c r="J421" s="23"/>
    </row>
    <row r="422" spans="1:10" ht="16" x14ac:dyDescent="0.2">
      <c r="A422" s="63"/>
      <c r="B422" s="75" t="s">
        <v>610</v>
      </c>
      <c r="C422" s="66" t="s">
        <v>45</v>
      </c>
      <c r="D422" s="66" t="s">
        <v>411</v>
      </c>
      <c r="E422" s="78">
        <v>10000</v>
      </c>
      <c r="F422" s="109">
        <v>0</v>
      </c>
      <c r="G422" s="479">
        <v>2.0099999999999998</v>
      </c>
      <c r="H422" s="78">
        <v>2.0099999999999998</v>
      </c>
      <c r="I422" s="144">
        <f>H422</f>
        <v>2.0099999999999998</v>
      </c>
      <c r="J422" s="211"/>
    </row>
    <row r="423" spans="1:10" ht="16" x14ac:dyDescent="0.2">
      <c r="A423" s="63"/>
      <c r="B423" s="75"/>
      <c r="C423" s="66"/>
      <c r="D423" s="66"/>
      <c r="E423" s="78"/>
      <c r="F423" s="78"/>
      <c r="G423" s="277"/>
      <c r="H423" s="78"/>
      <c r="I423" s="144"/>
      <c r="J423" s="211"/>
    </row>
    <row r="424" spans="1:10" ht="16" x14ac:dyDescent="0.2">
      <c r="A424" s="63"/>
      <c r="B424" s="75" t="s">
        <v>1117</v>
      </c>
      <c r="C424" s="66" t="s">
        <v>1118</v>
      </c>
      <c r="D424" s="66" t="s">
        <v>411</v>
      </c>
      <c r="E424" s="576">
        <v>100000</v>
      </c>
      <c r="F424" s="109">
        <v>18.09</v>
      </c>
      <c r="G424" s="144">
        <v>2.0099999999999998</v>
      </c>
      <c r="H424" s="78">
        <v>20.100000000000001</v>
      </c>
      <c r="I424" s="144">
        <f>SUM(H424:H429)</f>
        <v>80.73</v>
      </c>
      <c r="J424" s="211"/>
    </row>
    <row r="425" spans="1:10" ht="16" x14ac:dyDescent="0.2">
      <c r="A425" s="63"/>
      <c r="B425" s="75" t="s">
        <v>1117</v>
      </c>
      <c r="C425" s="66" t="s">
        <v>1118</v>
      </c>
      <c r="D425" s="173" t="s">
        <v>417</v>
      </c>
      <c r="E425" s="577">
        <v>100000</v>
      </c>
      <c r="F425" s="109">
        <v>44.1</v>
      </c>
      <c r="G425" s="144"/>
      <c r="H425" s="78">
        <v>44.1</v>
      </c>
      <c r="I425" s="144"/>
      <c r="J425" s="211"/>
    </row>
    <row r="426" spans="1:10" ht="16" x14ac:dyDescent="0.2">
      <c r="A426" s="63"/>
      <c r="B426" s="75" t="s">
        <v>1117</v>
      </c>
      <c r="C426" s="66" t="s">
        <v>1118</v>
      </c>
      <c r="D426" s="173" t="s">
        <v>412</v>
      </c>
      <c r="E426" s="577">
        <v>10000</v>
      </c>
      <c r="F426" s="109">
        <v>3.42</v>
      </c>
      <c r="G426" s="144"/>
      <c r="H426" s="78">
        <v>3.42</v>
      </c>
      <c r="I426" s="144"/>
      <c r="J426" s="211"/>
    </row>
    <row r="427" spans="1:10" ht="16" x14ac:dyDescent="0.2">
      <c r="A427" s="63"/>
      <c r="B427" s="75" t="s">
        <v>1117</v>
      </c>
      <c r="C427" s="66" t="s">
        <v>1118</v>
      </c>
      <c r="D427" s="173" t="s">
        <v>413</v>
      </c>
      <c r="E427" s="577">
        <v>200000</v>
      </c>
      <c r="F427" s="109">
        <v>8.36</v>
      </c>
      <c r="G427" s="144"/>
      <c r="H427" s="78">
        <v>8.36</v>
      </c>
      <c r="I427" s="144"/>
      <c r="J427" s="211"/>
    </row>
    <row r="428" spans="1:10" ht="16" x14ac:dyDescent="0.2">
      <c r="A428" s="63"/>
      <c r="B428" s="75" t="s">
        <v>1117</v>
      </c>
      <c r="C428" s="66" t="s">
        <v>1118</v>
      </c>
      <c r="D428" s="173" t="s">
        <v>418</v>
      </c>
      <c r="E428" s="577">
        <v>100000</v>
      </c>
      <c r="F428" s="109">
        <v>4.4000000000000004</v>
      </c>
      <c r="G428" s="144"/>
      <c r="H428" s="78">
        <v>4.4000000000000004</v>
      </c>
      <c r="I428" s="144"/>
      <c r="J428" s="211"/>
    </row>
    <row r="429" spans="1:10" ht="16" x14ac:dyDescent="0.2">
      <c r="A429" s="63"/>
      <c r="B429" s="75" t="s">
        <v>1117</v>
      </c>
      <c r="C429" s="66" t="s">
        <v>1118</v>
      </c>
      <c r="D429" s="173" t="s">
        <v>414</v>
      </c>
      <c r="E429" s="577">
        <v>10000</v>
      </c>
      <c r="F429" s="109">
        <v>0.35</v>
      </c>
      <c r="G429" s="144"/>
      <c r="H429" s="78">
        <v>0.35</v>
      </c>
      <c r="I429" s="144"/>
      <c r="J429" s="211" t="s">
        <v>1130</v>
      </c>
    </row>
    <row r="430" spans="1:10" ht="16" x14ac:dyDescent="0.2">
      <c r="A430" s="63"/>
      <c r="B430" s="75"/>
      <c r="C430" s="66"/>
      <c r="D430" s="66"/>
      <c r="E430" s="78"/>
      <c r="F430" s="78"/>
      <c r="G430" s="277"/>
      <c r="H430" s="78"/>
      <c r="I430" s="144"/>
      <c r="J430" s="211"/>
    </row>
    <row r="431" spans="1:10" ht="16" x14ac:dyDescent="0.2">
      <c r="A431" s="63"/>
      <c r="B431" s="75" t="s">
        <v>611</v>
      </c>
      <c r="C431" s="66" t="s">
        <v>230</v>
      </c>
      <c r="D431" s="66" t="s">
        <v>411</v>
      </c>
      <c r="E431" s="79">
        <v>100000</v>
      </c>
      <c r="F431" s="109">
        <v>45.18</v>
      </c>
      <c r="G431" s="479">
        <v>5.0199999999999996</v>
      </c>
      <c r="H431" s="79">
        <v>50.2</v>
      </c>
      <c r="I431" s="144">
        <f>SUM(H431:H434)</f>
        <v>97.65000000000002</v>
      </c>
      <c r="J431" s="23"/>
    </row>
    <row r="432" spans="1:10" ht="16" x14ac:dyDescent="0.2">
      <c r="A432" s="63"/>
      <c r="B432" s="75" t="s">
        <v>611</v>
      </c>
      <c r="C432" s="66" t="s">
        <v>230</v>
      </c>
      <c r="D432" s="66" t="s">
        <v>417</v>
      </c>
      <c r="E432" s="79">
        <v>50000</v>
      </c>
      <c r="F432" s="109">
        <v>33.85</v>
      </c>
      <c r="G432" s="479"/>
      <c r="H432" s="79">
        <f>F432</f>
        <v>33.85</v>
      </c>
      <c r="I432" s="144"/>
      <c r="J432" s="23"/>
    </row>
    <row r="433" spans="1:10" ht="16" x14ac:dyDescent="0.2">
      <c r="A433" s="63"/>
      <c r="B433" s="75" t="s">
        <v>611</v>
      </c>
      <c r="C433" s="66" t="s">
        <v>230</v>
      </c>
      <c r="D433" s="66" t="s">
        <v>413</v>
      </c>
      <c r="E433" s="79">
        <v>220000</v>
      </c>
      <c r="F433" s="109">
        <v>9.1999999999999993</v>
      </c>
      <c r="G433" s="479"/>
      <c r="H433" s="79">
        <f>F433</f>
        <v>9.1999999999999993</v>
      </c>
      <c r="I433" s="144"/>
      <c r="J433" s="23"/>
    </row>
    <row r="434" spans="1:10" ht="16" x14ac:dyDescent="0.2">
      <c r="A434" s="63"/>
      <c r="B434" s="75" t="s">
        <v>611</v>
      </c>
      <c r="C434" s="66" t="s">
        <v>230</v>
      </c>
      <c r="D434" s="173" t="s">
        <v>418</v>
      </c>
      <c r="E434" s="78">
        <v>100000</v>
      </c>
      <c r="F434" s="109">
        <v>4.4000000000000004</v>
      </c>
      <c r="G434" s="479"/>
      <c r="H434" s="78">
        <f>F434</f>
        <v>4.4000000000000004</v>
      </c>
      <c r="I434" s="144"/>
      <c r="J434" s="23"/>
    </row>
    <row r="435" spans="1:10" ht="16" x14ac:dyDescent="0.2">
      <c r="A435" s="63"/>
      <c r="B435" s="75"/>
      <c r="C435" s="66"/>
      <c r="D435" s="173"/>
      <c r="E435" s="78"/>
      <c r="F435" s="78"/>
      <c r="G435" s="277"/>
      <c r="H435" s="78"/>
      <c r="I435" s="144"/>
      <c r="J435" s="23"/>
    </row>
    <row r="436" spans="1:10" ht="16" x14ac:dyDescent="0.2">
      <c r="A436" s="63"/>
      <c r="B436" s="75" t="s">
        <v>1100</v>
      </c>
      <c r="C436" s="66" t="s">
        <v>1101</v>
      </c>
      <c r="D436" s="173" t="s">
        <v>411</v>
      </c>
      <c r="E436" s="78">
        <v>250000</v>
      </c>
      <c r="F436" s="109">
        <v>15.84</v>
      </c>
      <c r="G436" s="479">
        <v>0.66</v>
      </c>
      <c r="H436" s="78">
        <f>16.5</f>
        <v>16.5</v>
      </c>
      <c r="I436" s="144">
        <f>SUM(H436:H437)</f>
        <v>16.920000000000002</v>
      </c>
      <c r="J436" s="23"/>
    </row>
    <row r="437" spans="1:10" ht="16" x14ac:dyDescent="0.2">
      <c r="A437" s="63"/>
      <c r="B437" s="75" t="s">
        <v>1100</v>
      </c>
      <c r="C437" s="66" t="s">
        <v>1101</v>
      </c>
      <c r="D437" s="173" t="s">
        <v>413</v>
      </c>
      <c r="E437" s="78">
        <v>10000</v>
      </c>
      <c r="F437" s="109">
        <v>0.42</v>
      </c>
      <c r="G437" s="479"/>
      <c r="H437" s="78">
        <v>0.42</v>
      </c>
      <c r="I437" s="144"/>
      <c r="J437" s="23"/>
    </row>
    <row r="438" spans="1:10" ht="16" x14ac:dyDescent="0.2">
      <c r="A438" s="63"/>
      <c r="B438" s="75"/>
      <c r="C438" s="66"/>
      <c r="D438" s="66"/>
      <c r="E438" s="79"/>
      <c r="F438" s="78"/>
      <c r="G438" s="277"/>
      <c r="H438" s="79"/>
      <c r="I438" s="144"/>
      <c r="J438" s="23"/>
    </row>
    <row r="439" spans="1:10" ht="16" x14ac:dyDescent="0.2">
      <c r="A439" s="63"/>
      <c r="B439" s="75" t="s">
        <v>612</v>
      </c>
      <c r="C439" s="66" t="s">
        <v>334</v>
      </c>
      <c r="D439" s="66" t="s">
        <v>411</v>
      </c>
      <c r="E439" s="78">
        <v>50000</v>
      </c>
      <c r="F439" s="109">
        <f>H439-G439</f>
        <v>12.32</v>
      </c>
      <c r="G439" s="479">
        <v>3.08</v>
      </c>
      <c r="H439" s="78">
        <v>15.4</v>
      </c>
      <c r="I439" s="144">
        <f>SUM(H439:H444)</f>
        <v>70.92</v>
      </c>
      <c r="J439" s="23"/>
    </row>
    <row r="440" spans="1:10" ht="16" x14ac:dyDescent="0.2">
      <c r="A440" s="63"/>
      <c r="B440" s="75" t="s">
        <v>612</v>
      </c>
      <c r="C440" s="66" t="s">
        <v>334</v>
      </c>
      <c r="D440" s="173" t="s">
        <v>417</v>
      </c>
      <c r="E440" s="78">
        <v>50000</v>
      </c>
      <c r="F440" s="109">
        <v>22.05</v>
      </c>
      <c r="G440" s="479"/>
      <c r="H440" s="78">
        <f>F440</f>
        <v>22.05</v>
      </c>
      <c r="I440" s="144"/>
      <c r="J440" s="104" t="s">
        <v>1158</v>
      </c>
    </row>
    <row r="441" spans="1:10" ht="16" x14ac:dyDescent="0.2">
      <c r="A441" s="63"/>
      <c r="B441" s="75" t="s">
        <v>612</v>
      </c>
      <c r="C441" s="66" t="s">
        <v>334</v>
      </c>
      <c r="D441" s="173" t="s">
        <v>412</v>
      </c>
      <c r="E441" s="78">
        <v>10000</v>
      </c>
      <c r="F441" s="109">
        <v>3.42</v>
      </c>
      <c r="G441" s="479"/>
      <c r="H441" s="78">
        <f>F441</f>
        <v>3.42</v>
      </c>
      <c r="I441" s="144"/>
      <c r="J441" s="91"/>
    </row>
    <row r="442" spans="1:10" ht="16" x14ac:dyDescent="0.2">
      <c r="A442" s="63"/>
      <c r="B442" s="75" t="s">
        <v>612</v>
      </c>
      <c r="C442" s="66" t="s">
        <v>334</v>
      </c>
      <c r="D442" s="173" t="s">
        <v>413</v>
      </c>
      <c r="E442" s="78">
        <v>500000</v>
      </c>
      <c r="F442" s="109">
        <v>20.9</v>
      </c>
      <c r="G442" s="479"/>
      <c r="H442" s="78">
        <f>F442</f>
        <v>20.9</v>
      </c>
      <c r="I442" s="144"/>
      <c r="J442" s="91"/>
    </row>
    <row r="443" spans="1:10" ht="16" x14ac:dyDescent="0.2">
      <c r="A443" s="63"/>
      <c r="B443" s="75" t="s">
        <v>612</v>
      </c>
      <c r="C443" s="66" t="s">
        <v>334</v>
      </c>
      <c r="D443" s="173" t="s">
        <v>418</v>
      </c>
      <c r="E443" s="78">
        <v>200000</v>
      </c>
      <c r="F443" s="109">
        <v>8.8000000000000007</v>
      </c>
      <c r="G443" s="479"/>
      <c r="H443" s="78">
        <f>F443</f>
        <v>8.8000000000000007</v>
      </c>
      <c r="I443" s="144"/>
      <c r="J443" s="91"/>
    </row>
    <row r="444" spans="1:10" ht="16" x14ac:dyDescent="0.2">
      <c r="A444" s="63"/>
      <c r="B444" s="75" t="s">
        <v>612</v>
      </c>
      <c r="C444" s="66" t="s">
        <v>334</v>
      </c>
      <c r="D444" s="173" t="s">
        <v>414</v>
      </c>
      <c r="E444" s="78">
        <v>10000</v>
      </c>
      <c r="F444" s="109">
        <v>0.35</v>
      </c>
      <c r="G444" s="479"/>
      <c r="H444" s="79">
        <f>F444</f>
        <v>0.35</v>
      </c>
      <c r="I444" s="144"/>
      <c r="J444" s="91"/>
    </row>
    <row r="445" spans="1:10" ht="16" x14ac:dyDescent="0.2">
      <c r="A445" s="63"/>
      <c r="B445" s="75"/>
      <c r="C445" s="66"/>
      <c r="D445" s="66"/>
      <c r="E445" s="78"/>
      <c r="F445" s="78"/>
      <c r="G445" s="277"/>
      <c r="H445" s="79"/>
      <c r="I445" s="144"/>
      <c r="J445" s="91"/>
    </row>
    <row r="446" spans="1:10" ht="16" x14ac:dyDescent="0.2">
      <c r="A446" s="63"/>
      <c r="B446" s="75" t="s">
        <v>613</v>
      </c>
      <c r="C446" s="66" t="s">
        <v>182</v>
      </c>
      <c r="D446" s="66" t="s">
        <v>411</v>
      </c>
      <c r="E446" s="78">
        <v>10000</v>
      </c>
      <c r="F446" s="109">
        <v>0</v>
      </c>
      <c r="G446" s="479">
        <v>1.26</v>
      </c>
      <c r="H446" s="78">
        <f>SUM(F446:G446)</f>
        <v>1.26</v>
      </c>
      <c r="I446" s="144">
        <f>SUM(H446:H447)</f>
        <v>2.17</v>
      </c>
      <c r="J446" s="104"/>
    </row>
    <row r="447" spans="1:10" ht="16" x14ac:dyDescent="0.2">
      <c r="A447" s="63"/>
      <c r="B447" s="75" t="s">
        <v>613</v>
      </c>
      <c r="C447" s="66" t="s">
        <v>182</v>
      </c>
      <c r="D447" s="66" t="s">
        <v>417</v>
      </c>
      <c r="E447" s="78">
        <v>5000</v>
      </c>
      <c r="F447" s="109">
        <v>0.91</v>
      </c>
      <c r="G447" s="478"/>
      <c r="H447" s="78">
        <f>F447</f>
        <v>0.91</v>
      </c>
      <c r="I447" s="144"/>
      <c r="J447" s="104"/>
    </row>
    <row r="448" spans="1:10" ht="16" x14ac:dyDescent="0.2">
      <c r="A448" s="63"/>
      <c r="B448" s="75"/>
      <c r="D448" s="66"/>
      <c r="E448" s="78"/>
      <c r="F448" s="78"/>
      <c r="G448" s="277"/>
      <c r="H448" s="78"/>
      <c r="I448" s="144"/>
      <c r="J448" s="104"/>
    </row>
    <row r="449" spans="1:10" ht="16" x14ac:dyDescent="0.2">
      <c r="A449" s="63"/>
      <c r="B449" s="75" t="s">
        <v>614</v>
      </c>
      <c r="C449" s="66" t="s">
        <v>366</v>
      </c>
      <c r="D449" s="66" t="s">
        <v>411</v>
      </c>
      <c r="E449" s="78">
        <v>10000</v>
      </c>
      <c r="F449" s="109">
        <v>0</v>
      </c>
      <c r="G449" s="479">
        <v>5.0199999999999996</v>
      </c>
      <c r="H449" s="78">
        <v>5.0199999999999996</v>
      </c>
      <c r="I449" s="144">
        <f>SUM(H449:H454)</f>
        <v>21.78</v>
      </c>
      <c r="J449" s="104"/>
    </row>
    <row r="450" spans="1:10" ht="16" x14ac:dyDescent="0.2">
      <c r="A450" s="63"/>
      <c r="B450" s="75" t="s">
        <v>614</v>
      </c>
      <c r="C450" s="66" t="s">
        <v>366</v>
      </c>
      <c r="D450" s="173" t="s">
        <v>417</v>
      </c>
      <c r="E450" s="78">
        <v>10000</v>
      </c>
      <c r="F450" s="109">
        <v>4.41</v>
      </c>
      <c r="G450" s="479"/>
      <c r="H450" s="78">
        <f>F450</f>
        <v>4.41</v>
      </c>
      <c r="I450" s="144"/>
      <c r="J450" s="211"/>
    </row>
    <row r="451" spans="1:10" ht="16" x14ac:dyDescent="0.2">
      <c r="A451" s="63"/>
      <c r="B451" s="75" t="s">
        <v>614</v>
      </c>
      <c r="C451" s="66" t="s">
        <v>366</v>
      </c>
      <c r="D451" s="173" t="s">
        <v>412</v>
      </c>
      <c r="E451" s="78">
        <v>10000</v>
      </c>
      <c r="F451" s="109">
        <v>3.42</v>
      </c>
      <c r="G451" s="479"/>
      <c r="H451" s="78">
        <f>F451</f>
        <v>3.42</v>
      </c>
      <c r="I451" s="144"/>
      <c r="J451" s="104"/>
    </row>
    <row r="452" spans="1:10" ht="16" x14ac:dyDescent="0.2">
      <c r="A452" s="63"/>
      <c r="B452" s="75" t="s">
        <v>614</v>
      </c>
      <c r="C452" s="66" t="s">
        <v>366</v>
      </c>
      <c r="D452" s="173" t="s">
        <v>413</v>
      </c>
      <c r="E452" s="78">
        <v>100000</v>
      </c>
      <c r="F452" s="109">
        <v>4.18</v>
      </c>
      <c r="G452" s="479"/>
      <c r="H452" s="78">
        <f>F452</f>
        <v>4.18</v>
      </c>
      <c r="I452" s="144"/>
      <c r="J452" s="104"/>
    </row>
    <row r="453" spans="1:10" ht="16" x14ac:dyDescent="0.2">
      <c r="A453" s="63"/>
      <c r="B453" s="75" t="s">
        <v>614</v>
      </c>
      <c r="C453" s="66" t="s">
        <v>366</v>
      </c>
      <c r="D453" s="173" t="s">
        <v>418</v>
      </c>
      <c r="E453" s="78">
        <v>100000</v>
      </c>
      <c r="F453" s="109">
        <v>4.4000000000000004</v>
      </c>
      <c r="G453" s="479"/>
      <c r="H453" s="78">
        <f>F453</f>
        <v>4.4000000000000004</v>
      </c>
      <c r="I453" s="144"/>
      <c r="J453" s="104"/>
    </row>
    <row r="454" spans="1:10" ht="16" x14ac:dyDescent="0.2">
      <c r="A454" s="63"/>
      <c r="B454" s="75" t="s">
        <v>614</v>
      </c>
      <c r="C454" s="66" t="s">
        <v>366</v>
      </c>
      <c r="D454" s="173" t="s">
        <v>414</v>
      </c>
      <c r="E454" s="78">
        <v>10000</v>
      </c>
      <c r="F454" s="109">
        <v>0.35</v>
      </c>
      <c r="G454" s="479"/>
      <c r="H454" s="78">
        <f>F454</f>
        <v>0.35</v>
      </c>
      <c r="I454" s="144"/>
      <c r="J454" s="104"/>
    </row>
    <row r="455" spans="1:10" ht="16" x14ac:dyDescent="0.2">
      <c r="A455" s="63"/>
      <c r="B455" s="75"/>
      <c r="C455" s="66"/>
      <c r="D455" s="66"/>
      <c r="E455" s="78"/>
      <c r="F455" s="78"/>
      <c r="G455" s="277"/>
      <c r="H455" s="78"/>
      <c r="I455" s="144"/>
      <c r="J455" s="104"/>
    </row>
    <row r="456" spans="1:10" ht="16" x14ac:dyDescent="0.2">
      <c r="A456" s="63"/>
      <c r="B456" s="75" t="s">
        <v>536</v>
      </c>
      <c r="C456" s="66" t="s">
        <v>524</v>
      </c>
      <c r="D456" s="66" t="s">
        <v>411</v>
      </c>
      <c r="E456" s="78">
        <v>10000</v>
      </c>
      <c r="F456" s="109">
        <v>0</v>
      </c>
      <c r="G456" s="479">
        <v>0.91</v>
      </c>
      <c r="H456" s="78">
        <v>0.91</v>
      </c>
      <c r="I456" s="144">
        <f>SUM(H456:H459)</f>
        <v>4.38</v>
      </c>
      <c r="J456" s="23"/>
    </row>
    <row r="457" spans="1:10" ht="16" x14ac:dyDescent="0.2">
      <c r="A457" s="63"/>
      <c r="B457" s="75" t="s">
        <v>536</v>
      </c>
      <c r="C457" s="66" t="s">
        <v>524</v>
      </c>
      <c r="D457" s="66" t="s">
        <v>417</v>
      </c>
      <c r="E457" s="78">
        <v>50000</v>
      </c>
      <c r="F457" s="109">
        <v>1.26</v>
      </c>
      <c r="G457" s="479"/>
      <c r="H457" s="78">
        <v>1.26</v>
      </c>
      <c r="I457" s="144"/>
      <c r="J457" s="23" t="s">
        <v>1159</v>
      </c>
    </row>
    <row r="458" spans="1:10" ht="16" x14ac:dyDescent="0.2">
      <c r="A458" s="63"/>
      <c r="B458" s="75" t="s">
        <v>536</v>
      </c>
      <c r="C458" s="66" t="s">
        <v>524</v>
      </c>
      <c r="D458" s="66" t="s">
        <v>412</v>
      </c>
      <c r="E458" s="78">
        <v>4000</v>
      </c>
      <c r="F458" s="109">
        <v>1.37</v>
      </c>
      <c r="G458" s="479"/>
      <c r="H458" s="78">
        <f>F458</f>
        <v>1.37</v>
      </c>
      <c r="I458" s="144"/>
      <c r="J458" s="23"/>
    </row>
    <row r="459" spans="1:10" ht="16" x14ac:dyDescent="0.2">
      <c r="A459" s="63"/>
      <c r="B459" s="75" t="s">
        <v>536</v>
      </c>
      <c r="C459" s="66" t="s">
        <v>524</v>
      </c>
      <c r="D459" s="66" t="s">
        <v>413</v>
      </c>
      <c r="E459" s="78">
        <v>20000</v>
      </c>
      <c r="F459" s="109">
        <v>0.84</v>
      </c>
      <c r="G459" s="479"/>
      <c r="H459" s="78">
        <f>F459</f>
        <v>0.84</v>
      </c>
      <c r="I459" s="144"/>
      <c r="J459" s="23"/>
    </row>
    <row r="460" spans="1:10" ht="16" x14ac:dyDescent="0.2">
      <c r="A460" s="63"/>
      <c r="B460" s="75"/>
      <c r="C460" s="66"/>
      <c r="D460" s="66"/>
      <c r="E460" s="78"/>
      <c r="F460" s="78"/>
      <c r="G460" s="277"/>
      <c r="H460" s="78"/>
      <c r="I460" s="144"/>
      <c r="J460" s="23"/>
    </row>
    <row r="461" spans="1:10" ht="16" x14ac:dyDescent="0.2">
      <c r="A461" s="63"/>
      <c r="B461" s="75" t="s">
        <v>725</v>
      </c>
      <c r="C461" s="66" t="s">
        <v>745</v>
      </c>
      <c r="D461" s="66" t="s">
        <v>411</v>
      </c>
      <c r="E461" s="78">
        <v>20000</v>
      </c>
      <c r="F461" s="109">
        <v>2.0099999999999998</v>
      </c>
      <c r="G461" s="479">
        <v>2.0099999999999998</v>
      </c>
      <c r="H461" s="78">
        <v>4.0199999999999996</v>
      </c>
      <c r="I461" s="144">
        <f>SUM(H461:H464)</f>
        <v>17.009999999999998</v>
      </c>
      <c r="J461" s="23"/>
    </row>
    <row r="462" spans="1:10" ht="16" x14ac:dyDescent="0.2">
      <c r="A462" s="63"/>
      <c r="B462" s="75" t="s">
        <v>725</v>
      </c>
      <c r="C462" s="66" t="s">
        <v>745</v>
      </c>
      <c r="D462" s="66" t="s">
        <v>417</v>
      </c>
      <c r="E462" s="78">
        <v>10000</v>
      </c>
      <c r="F462" s="109">
        <v>4.41</v>
      </c>
      <c r="G462" s="479"/>
      <c r="H462" s="78">
        <v>4.41</v>
      </c>
      <c r="I462" s="144"/>
      <c r="J462" s="23"/>
    </row>
    <row r="463" spans="1:10" ht="16" x14ac:dyDescent="0.2">
      <c r="A463" s="63"/>
      <c r="B463" s="75" t="s">
        <v>725</v>
      </c>
      <c r="C463" s="66" t="s">
        <v>745</v>
      </c>
      <c r="D463" s="66" t="s">
        <v>413</v>
      </c>
      <c r="E463" s="78">
        <v>100000</v>
      </c>
      <c r="F463" s="109">
        <v>4.18</v>
      </c>
      <c r="G463" s="479"/>
      <c r="H463" s="78">
        <v>4.18</v>
      </c>
      <c r="I463" s="144"/>
      <c r="J463" s="23"/>
    </row>
    <row r="464" spans="1:10" ht="16" x14ac:dyDescent="0.2">
      <c r="A464" s="63"/>
      <c r="B464" s="75" t="s">
        <v>725</v>
      </c>
      <c r="C464" s="66" t="s">
        <v>745</v>
      </c>
      <c r="D464" s="66" t="s">
        <v>418</v>
      </c>
      <c r="E464" s="78">
        <v>200000</v>
      </c>
      <c r="F464" s="109">
        <v>4.4000000000000004</v>
      </c>
      <c r="G464" s="479"/>
      <c r="H464" s="78">
        <v>4.4000000000000004</v>
      </c>
      <c r="I464" s="144"/>
      <c r="J464" s="23"/>
    </row>
    <row r="465" spans="1:10" ht="16" x14ac:dyDescent="0.2">
      <c r="A465" s="63"/>
      <c r="B465" s="75"/>
      <c r="C465" s="66"/>
      <c r="D465" s="66"/>
      <c r="E465" s="78"/>
      <c r="F465" s="78"/>
      <c r="G465" s="277"/>
      <c r="H465" s="78"/>
      <c r="I465" s="144"/>
      <c r="J465" s="23"/>
    </row>
    <row r="466" spans="1:10" ht="16" x14ac:dyDescent="0.2">
      <c r="A466" s="63"/>
      <c r="B466" s="75" t="s">
        <v>616</v>
      </c>
      <c r="C466" s="66" t="s">
        <v>437</v>
      </c>
      <c r="D466" s="66" t="s">
        <v>411</v>
      </c>
      <c r="E466" s="78">
        <v>100000</v>
      </c>
      <c r="F466" s="109">
        <v>8.19</v>
      </c>
      <c r="G466" s="479">
        <v>0.91</v>
      </c>
      <c r="H466" s="78">
        <f>F466+G466</f>
        <v>9.1</v>
      </c>
      <c r="I466" s="144">
        <f>SUM(H466:H467)</f>
        <v>13.28</v>
      </c>
      <c r="J466" s="23"/>
    </row>
    <row r="467" spans="1:10" ht="16" x14ac:dyDescent="0.2">
      <c r="A467" s="63"/>
      <c r="B467" s="75" t="s">
        <v>616</v>
      </c>
      <c r="C467" s="66" t="s">
        <v>437</v>
      </c>
      <c r="D467" s="66" t="s">
        <v>413</v>
      </c>
      <c r="E467" s="78">
        <v>100000</v>
      </c>
      <c r="F467" s="109">
        <v>4.18</v>
      </c>
      <c r="G467" s="479"/>
      <c r="H467" s="78">
        <f>F467</f>
        <v>4.18</v>
      </c>
      <c r="I467" s="369"/>
      <c r="J467" s="23"/>
    </row>
    <row r="468" spans="1:10" ht="16" x14ac:dyDescent="0.2">
      <c r="A468" s="63"/>
      <c r="B468" s="75"/>
      <c r="C468" s="66"/>
      <c r="D468" s="66"/>
      <c r="E468" s="79"/>
      <c r="F468" s="78"/>
      <c r="G468" s="277"/>
      <c r="H468" s="79"/>
      <c r="J468" s="23"/>
    </row>
    <row r="469" spans="1:10" ht="16" x14ac:dyDescent="0.2">
      <c r="A469" s="63"/>
      <c r="B469" s="75" t="s">
        <v>617</v>
      </c>
      <c r="C469" s="66" t="s">
        <v>231</v>
      </c>
      <c r="D469" s="66" t="s">
        <v>411</v>
      </c>
      <c r="E469" s="78">
        <v>250000</v>
      </c>
      <c r="F469" s="109">
        <f>H469-G469</f>
        <v>48.24</v>
      </c>
      <c r="G469" s="479">
        <v>2.0099999999999998</v>
      </c>
      <c r="H469" s="78">
        <v>50.25</v>
      </c>
      <c r="I469" s="144">
        <f>SUM(H469:H474)</f>
        <v>89.62</v>
      </c>
      <c r="J469" s="211"/>
    </row>
    <row r="470" spans="1:10" ht="16" x14ac:dyDescent="0.2">
      <c r="A470" s="63"/>
      <c r="B470" s="75" t="s">
        <v>617</v>
      </c>
      <c r="C470" s="66" t="s">
        <v>231</v>
      </c>
      <c r="D470" s="173" t="s">
        <v>417</v>
      </c>
      <c r="E470" s="78">
        <v>50000</v>
      </c>
      <c r="F470" s="109">
        <v>14.15</v>
      </c>
      <c r="G470" s="479"/>
      <c r="H470" s="78">
        <f>F470</f>
        <v>14.15</v>
      </c>
      <c r="I470" s="144"/>
      <c r="J470" s="23"/>
    </row>
    <row r="471" spans="1:10" ht="16" x14ac:dyDescent="0.2">
      <c r="A471" s="63"/>
      <c r="B471" s="75" t="s">
        <v>617</v>
      </c>
      <c r="C471" s="66" t="s">
        <v>231</v>
      </c>
      <c r="D471" s="173" t="s">
        <v>412</v>
      </c>
      <c r="E471" s="78">
        <v>10000</v>
      </c>
      <c r="F471" s="109">
        <v>3.42</v>
      </c>
      <c r="G471" s="479"/>
      <c r="H471" s="78">
        <f>F471</f>
        <v>3.42</v>
      </c>
      <c r="I471" s="144"/>
      <c r="J471" s="23"/>
    </row>
    <row r="472" spans="1:10" ht="16" x14ac:dyDescent="0.2">
      <c r="A472" s="63"/>
      <c r="B472" s="75" t="s">
        <v>617</v>
      </c>
      <c r="C472" s="66" t="s">
        <v>231</v>
      </c>
      <c r="D472" s="173" t="s">
        <v>413</v>
      </c>
      <c r="E472" s="79">
        <v>250000</v>
      </c>
      <c r="F472" s="109">
        <v>10.45</v>
      </c>
      <c r="G472" s="479"/>
      <c r="H472" s="79">
        <f>F472</f>
        <v>10.45</v>
      </c>
      <c r="I472" s="144"/>
      <c r="J472" s="23"/>
    </row>
    <row r="473" spans="1:10" ht="16" x14ac:dyDescent="0.2">
      <c r="A473" s="63"/>
      <c r="B473" s="75" t="s">
        <v>617</v>
      </c>
      <c r="C473" s="66" t="s">
        <v>231</v>
      </c>
      <c r="D473" s="173" t="s">
        <v>418</v>
      </c>
      <c r="E473" s="78">
        <v>250000</v>
      </c>
      <c r="F473" s="109">
        <v>11</v>
      </c>
      <c r="G473" s="479"/>
      <c r="H473" s="79">
        <f>F473</f>
        <v>11</v>
      </c>
      <c r="I473" s="144"/>
      <c r="J473" s="23"/>
    </row>
    <row r="474" spans="1:10" ht="16" x14ac:dyDescent="0.2">
      <c r="A474" s="63"/>
      <c r="B474" s="75" t="s">
        <v>617</v>
      </c>
      <c r="C474" s="66" t="s">
        <v>231</v>
      </c>
      <c r="D474" s="173" t="s">
        <v>414</v>
      </c>
      <c r="E474" s="78">
        <v>10000</v>
      </c>
      <c r="F474" s="109">
        <v>0.35</v>
      </c>
      <c r="G474" s="479"/>
      <c r="H474" s="79">
        <f>F474</f>
        <v>0.35</v>
      </c>
      <c r="I474" s="144"/>
      <c r="J474" s="23"/>
    </row>
    <row r="475" spans="1:10" ht="16" x14ac:dyDescent="0.2">
      <c r="A475" s="63"/>
      <c r="B475" s="75"/>
      <c r="C475" s="66"/>
      <c r="D475" s="173"/>
      <c r="E475" s="78"/>
      <c r="F475" s="109"/>
      <c r="G475" s="479"/>
      <c r="H475" s="79"/>
      <c r="I475" s="144"/>
      <c r="J475" s="23"/>
    </row>
    <row r="476" spans="1:10" ht="16" x14ac:dyDescent="0.2">
      <c r="A476" s="63"/>
      <c r="B476" s="75" t="s">
        <v>1020</v>
      </c>
      <c r="C476" s="66" t="s">
        <v>1021</v>
      </c>
      <c r="D476" s="173" t="s">
        <v>411</v>
      </c>
      <c r="E476" s="78">
        <v>250000</v>
      </c>
      <c r="F476" s="109">
        <v>21.84</v>
      </c>
      <c r="G476" s="479">
        <v>0.91</v>
      </c>
      <c r="H476" s="79">
        <f>SUM(F476:G476)</f>
        <v>22.75</v>
      </c>
      <c r="I476" s="144">
        <f>SUM(H476:H479)</f>
        <v>50.5</v>
      </c>
      <c r="J476" s="23"/>
    </row>
    <row r="477" spans="1:10" ht="16" x14ac:dyDescent="0.2">
      <c r="A477" s="63"/>
      <c r="B477" s="75" t="s">
        <v>1020</v>
      </c>
      <c r="C477" s="66" t="s">
        <v>1021</v>
      </c>
      <c r="D477" s="173" t="s">
        <v>417</v>
      </c>
      <c r="E477" s="78">
        <v>50000</v>
      </c>
      <c r="F477" s="109">
        <v>6.3</v>
      </c>
      <c r="G477" s="479"/>
      <c r="H477" s="79">
        <v>6.3</v>
      </c>
      <c r="I477" s="144"/>
      <c r="J477" s="23"/>
    </row>
    <row r="478" spans="1:10" ht="16" x14ac:dyDescent="0.2">
      <c r="A478" s="63"/>
      <c r="B478" s="75" t="s">
        <v>1020</v>
      </c>
      <c r="C478" s="66" t="s">
        <v>1021</v>
      </c>
      <c r="D478" s="173" t="s">
        <v>413</v>
      </c>
      <c r="E478" s="78">
        <v>250000</v>
      </c>
      <c r="F478" s="109">
        <v>10.45</v>
      </c>
      <c r="G478" s="479"/>
      <c r="H478" s="79">
        <v>10.45</v>
      </c>
      <c r="I478" s="144"/>
      <c r="J478" s="23"/>
    </row>
    <row r="479" spans="1:10" ht="16" x14ac:dyDescent="0.2">
      <c r="A479" s="63"/>
      <c r="B479" s="75" t="s">
        <v>1020</v>
      </c>
      <c r="C479" s="66" t="s">
        <v>1021</v>
      </c>
      <c r="D479" s="173" t="s">
        <v>418</v>
      </c>
      <c r="E479" s="78">
        <v>250000</v>
      </c>
      <c r="F479" s="109">
        <v>11</v>
      </c>
      <c r="G479" s="479"/>
      <c r="H479" s="79">
        <v>11</v>
      </c>
      <c r="I479" s="144"/>
      <c r="J479" s="23"/>
    </row>
    <row r="480" spans="1:10" ht="16" x14ac:dyDescent="0.2">
      <c r="A480" s="63"/>
      <c r="B480" s="75"/>
      <c r="C480" s="66"/>
      <c r="D480" s="173"/>
      <c r="E480" s="78"/>
      <c r="F480" s="78"/>
      <c r="G480" s="277"/>
      <c r="H480" s="79"/>
      <c r="I480" s="144"/>
      <c r="J480" s="23"/>
    </row>
    <row r="481" spans="1:10" ht="16" x14ac:dyDescent="0.2">
      <c r="A481" s="63"/>
      <c r="B481" s="75" t="s">
        <v>1086</v>
      </c>
      <c r="C481" s="66" t="s">
        <v>1087</v>
      </c>
      <c r="D481" s="173" t="s">
        <v>411</v>
      </c>
      <c r="E481" s="78">
        <v>250000</v>
      </c>
      <c r="F481" s="78">
        <v>15.84</v>
      </c>
      <c r="G481" s="277">
        <v>0.66</v>
      </c>
      <c r="H481" s="79">
        <v>16.5</v>
      </c>
      <c r="I481" s="144">
        <f>SUM(H481:H482)</f>
        <v>16.920000000000002</v>
      </c>
      <c r="J481" s="23"/>
    </row>
    <row r="482" spans="1:10" ht="16" x14ac:dyDescent="0.2">
      <c r="A482" s="63"/>
      <c r="B482" s="75" t="s">
        <v>1086</v>
      </c>
      <c r="C482" s="66" t="s">
        <v>1087</v>
      </c>
      <c r="D482" s="173" t="s">
        <v>413</v>
      </c>
      <c r="E482" s="78">
        <v>10000</v>
      </c>
      <c r="F482" s="78">
        <v>0.42</v>
      </c>
      <c r="G482" s="277"/>
      <c r="H482" s="79">
        <v>0.42</v>
      </c>
      <c r="I482" s="144"/>
      <c r="J482" s="23"/>
    </row>
    <row r="483" spans="1:10" ht="16" x14ac:dyDescent="0.2">
      <c r="A483" s="63"/>
      <c r="B483" s="75"/>
      <c r="C483" s="66"/>
      <c r="D483" s="173"/>
      <c r="E483" s="78"/>
      <c r="F483" s="78"/>
      <c r="G483" s="277"/>
      <c r="H483" s="79"/>
      <c r="I483" s="144"/>
      <c r="J483" s="23"/>
    </row>
    <row r="484" spans="1:10" ht="16" x14ac:dyDescent="0.2">
      <c r="A484" s="63"/>
      <c r="B484" s="75" t="s">
        <v>537</v>
      </c>
      <c r="C484" s="66" t="s">
        <v>531</v>
      </c>
      <c r="D484" s="173" t="s">
        <v>411</v>
      </c>
      <c r="E484" s="78">
        <v>10000</v>
      </c>
      <c r="F484" s="109">
        <v>0</v>
      </c>
      <c r="G484" s="479">
        <v>3.08</v>
      </c>
      <c r="H484" s="78">
        <f>SUM(F484:G484)</f>
        <v>3.08</v>
      </c>
      <c r="I484" s="144">
        <f>SUM(H484:H487)</f>
        <v>18.43</v>
      </c>
      <c r="J484" s="23"/>
    </row>
    <row r="485" spans="1:10" ht="16" x14ac:dyDescent="0.2">
      <c r="A485" s="63"/>
      <c r="B485" s="75" t="s">
        <v>537</v>
      </c>
      <c r="C485" s="66" t="s">
        <v>531</v>
      </c>
      <c r="D485" s="173" t="s">
        <v>417</v>
      </c>
      <c r="E485" s="78">
        <v>10000</v>
      </c>
      <c r="F485" s="109">
        <v>6.77</v>
      </c>
      <c r="G485" s="479"/>
      <c r="H485" s="78">
        <v>6.77</v>
      </c>
      <c r="I485" s="144"/>
      <c r="J485" s="23"/>
    </row>
    <row r="486" spans="1:10" ht="16" x14ac:dyDescent="0.2">
      <c r="A486" s="63"/>
      <c r="B486" s="75" t="s">
        <v>537</v>
      </c>
      <c r="C486" s="66" t="s">
        <v>531</v>
      </c>
      <c r="D486" s="173" t="s">
        <v>413</v>
      </c>
      <c r="E486" s="78">
        <v>100000</v>
      </c>
      <c r="F486" s="109">
        <v>4.18</v>
      </c>
      <c r="G486" s="479"/>
      <c r="H486" s="78">
        <f>F486</f>
        <v>4.18</v>
      </c>
      <c r="I486" s="144"/>
      <c r="J486" s="23"/>
    </row>
    <row r="487" spans="1:10" ht="16" x14ac:dyDescent="0.2">
      <c r="A487" s="63"/>
      <c r="B487" s="75" t="s">
        <v>537</v>
      </c>
      <c r="C487" s="66" t="s">
        <v>531</v>
      </c>
      <c r="D487" s="173" t="s">
        <v>418</v>
      </c>
      <c r="E487" s="78">
        <v>100000</v>
      </c>
      <c r="F487" s="109">
        <v>4.4000000000000004</v>
      </c>
      <c r="G487" s="479"/>
      <c r="H487" s="78">
        <f>F487</f>
        <v>4.4000000000000004</v>
      </c>
      <c r="I487" s="144"/>
      <c r="J487" s="23"/>
    </row>
    <row r="488" spans="1:10" ht="16" x14ac:dyDescent="0.2">
      <c r="A488" s="63"/>
      <c r="B488" s="75"/>
      <c r="C488" s="66"/>
      <c r="D488" s="173"/>
      <c r="E488" s="78"/>
      <c r="F488" s="78"/>
      <c r="G488" s="277"/>
      <c r="H488" s="78"/>
      <c r="I488" s="144"/>
      <c r="J488" s="23"/>
    </row>
    <row r="489" spans="1:10" ht="16" x14ac:dyDescent="0.2">
      <c r="A489" s="63"/>
      <c r="B489" s="75" t="s">
        <v>663</v>
      </c>
      <c r="C489" s="66" t="s">
        <v>662</v>
      </c>
      <c r="D489" s="173" t="s">
        <v>411</v>
      </c>
      <c r="E489" s="78">
        <v>200000</v>
      </c>
      <c r="F489" s="109">
        <v>58.52</v>
      </c>
      <c r="G489" s="479">
        <v>3.08</v>
      </c>
      <c r="H489" s="78">
        <f>F489+G489</f>
        <v>61.6</v>
      </c>
      <c r="I489" s="144">
        <f>SUM(H489:H494)</f>
        <v>104.58</v>
      </c>
      <c r="J489" s="23"/>
    </row>
    <row r="490" spans="1:10" ht="16" x14ac:dyDescent="0.2">
      <c r="A490" s="63"/>
      <c r="B490" s="75" t="s">
        <v>663</v>
      </c>
      <c r="C490" s="66" t="s">
        <v>662</v>
      </c>
      <c r="D490" s="173" t="s">
        <v>417</v>
      </c>
      <c r="E490" s="78">
        <v>50000</v>
      </c>
      <c r="F490" s="109">
        <v>22.05</v>
      </c>
      <c r="G490" s="479"/>
      <c r="H490" s="78">
        <f>F490</f>
        <v>22.05</v>
      </c>
      <c r="I490" s="144"/>
      <c r="J490" s="23"/>
    </row>
    <row r="491" spans="1:10" ht="16" x14ac:dyDescent="0.2">
      <c r="A491" s="63"/>
      <c r="B491" s="75" t="s">
        <v>663</v>
      </c>
      <c r="C491" s="66" t="s">
        <v>662</v>
      </c>
      <c r="D491" s="173" t="s">
        <v>412</v>
      </c>
      <c r="E491" s="78">
        <v>10000</v>
      </c>
      <c r="F491" s="109">
        <v>3.42</v>
      </c>
      <c r="G491" s="479"/>
      <c r="H491" s="78">
        <f>F491</f>
        <v>3.42</v>
      </c>
      <c r="I491" s="144"/>
      <c r="J491" s="23"/>
    </row>
    <row r="492" spans="1:10" ht="16" x14ac:dyDescent="0.2">
      <c r="A492" s="63"/>
      <c r="B492" s="75" t="s">
        <v>663</v>
      </c>
      <c r="C492" s="66" t="s">
        <v>662</v>
      </c>
      <c r="D492" s="173" t="s">
        <v>413</v>
      </c>
      <c r="E492" s="78">
        <v>200000</v>
      </c>
      <c r="F492" s="109">
        <v>8.36</v>
      </c>
      <c r="G492" s="479"/>
      <c r="H492" s="78">
        <f>F492</f>
        <v>8.36</v>
      </c>
      <c r="I492" s="144"/>
      <c r="J492" s="23"/>
    </row>
    <row r="493" spans="1:10" ht="16" x14ac:dyDescent="0.2">
      <c r="A493" s="63"/>
      <c r="B493" s="75" t="s">
        <v>663</v>
      </c>
      <c r="C493" s="66" t="s">
        <v>662</v>
      </c>
      <c r="D493" s="173" t="s">
        <v>418</v>
      </c>
      <c r="E493" s="78">
        <v>200000</v>
      </c>
      <c r="F493" s="109">
        <v>8.8000000000000007</v>
      </c>
      <c r="G493" s="479"/>
      <c r="H493" s="78">
        <f>F493</f>
        <v>8.8000000000000007</v>
      </c>
      <c r="I493" s="144"/>
      <c r="J493" s="23"/>
    </row>
    <row r="494" spans="1:10" ht="16" x14ac:dyDescent="0.2">
      <c r="A494" s="63"/>
      <c r="B494" s="75" t="s">
        <v>663</v>
      </c>
      <c r="C494" s="66" t="s">
        <v>662</v>
      </c>
      <c r="D494" s="173" t="s">
        <v>414</v>
      </c>
      <c r="E494" s="78">
        <v>10000</v>
      </c>
      <c r="F494" s="109">
        <v>0.35</v>
      </c>
      <c r="G494" s="479"/>
      <c r="H494" s="78">
        <f>F494</f>
        <v>0.35</v>
      </c>
      <c r="I494" s="144"/>
      <c r="J494" s="23"/>
    </row>
    <row r="495" spans="1:10" ht="16" x14ac:dyDescent="0.2">
      <c r="A495" s="63"/>
      <c r="B495" s="75"/>
      <c r="C495" s="66"/>
      <c r="D495" s="173"/>
      <c r="E495" s="78"/>
      <c r="F495" s="78"/>
      <c r="G495" s="277"/>
      <c r="H495" s="78"/>
      <c r="I495" s="144"/>
      <c r="J495" s="23"/>
    </row>
    <row r="496" spans="1:10" ht="16" x14ac:dyDescent="0.2">
      <c r="A496" s="63"/>
      <c r="B496" s="75" t="s">
        <v>714</v>
      </c>
      <c r="C496" s="66" t="s">
        <v>708</v>
      </c>
      <c r="D496" s="173" t="s">
        <v>411</v>
      </c>
      <c r="E496" s="78">
        <v>10000</v>
      </c>
      <c r="F496" s="109">
        <v>0</v>
      </c>
      <c r="G496" s="479">
        <v>0.91</v>
      </c>
      <c r="H496" s="78">
        <v>0.91</v>
      </c>
      <c r="I496" s="144">
        <f>H496</f>
        <v>0.91</v>
      </c>
      <c r="J496" s="23"/>
    </row>
    <row r="497" spans="1:10" ht="16" x14ac:dyDescent="0.2">
      <c r="A497" s="63"/>
      <c r="B497" s="75"/>
      <c r="C497" s="66"/>
      <c r="D497" s="66"/>
      <c r="E497" s="78"/>
      <c r="F497" s="78"/>
      <c r="G497" s="277"/>
      <c r="H497" s="79"/>
      <c r="I497" s="144"/>
      <c r="J497" s="23"/>
    </row>
    <row r="498" spans="1:10" ht="16" x14ac:dyDescent="0.2">
      <c r="A498" s="63"/>
      <c r="B498" s="75" t="s">
        <v>618</v>
      </c>
      <c r="C498" s="66" t="s">
        <v>206</v>
      </c>
      <c r="D498" s="66" t="s">
        <v>411</v>
      </c>
      <c r="E498" s="78">
        <v>180000</v>
      </c>
      <c r="F498" s="109">
        <f>H498-G498</f>
        <v>21.419999999999998</v>
      </c>
      <c r="G498" s="479">
        <v>1.26</v>
      </c>
      <c r="H498" s="78">
        <v>22.68</v>
      </c>
      <c r="I498" s="144">
        <f>SUM(H498:H503)</f>
        <v>121.27</v>
      </c>
      <c r="J498" s="23"/>
    </row>
    <row r="499" spans="1:10" ht="16" x14ac:dyDescent="0.2">
      <c r="A499" s="63"/>
      <c r="B499" s="75" t="s">
        <v>618</v>
      </c>
      <c r="C499" s="66" t="s">
        <v>206</v>
      </c>
      <c r="D499" s="173" t="s">
        <v>417</v>
      </c>
      <c r="E499" s="78">
        <v>180000</v>
      </c>
      <c r="F499" s="109">
        <v>79.38</v>
      </c>
      <c r="G499" s="479"/>
      <c r="H499" s="79">
        <f>F499</f>
        <v>79.38</v>
      </c>
      <c r="I499" s="144"/>
      <c r="J499" s="23"/>
    </row>
    <row r="500" spans="1:10" ht="16" x14ac:dyDescent="0.2">
      <c r="A500" s="63"/>
      <c r="B500" s="75" t="s">
        <v>618</v>
      </c>
      <c r="C500" s="66" t="s">
        <v>206</v>
      </c>
      <c r="D500" s="173" t="s">
        <v>412</v>
      </c>
      <c r="E500" s="78">
        <v>10000</v>
      </c>
      <c r="F500" s="109">
        <v>3.42</v>
      </c>
      <c r="G500" s="479"/>
      <c r="H500" s="79">
        <f>F500</f>
        <v>3.42</v>
      </c>
      <c r="I500" s="144"/>
      <c r="J500" s="23"/>
    </row>
    <row r="501" spans="1:10" ht="16" x14ac:dyDescent="0.2">
      <c r="A501" s="63"/>
      <c r="B501" s="75" t="s">
        <v>618</v>
      </c>
      <c r="C501" s="66" t="s">
        <v>206</v>
      </c>
      <c r="D501" s="173" t="s">
        <v>413</v>
      </c>
      <c r="E501" s="78">
        <v>180000</v>
      </c>
      <c r="F501" s="109">
        <v>7.52</v>
      </c>
      <c r="G501" s="479"/>
      <c r="H501" s="79">
        <f>F501</f>
        <v>7.52</v>
      </c>
      <c r="I501" s="144"/>
      <c r="J501" s="23"/>
    </row>
    <row r="502" spans="1:10" ht="16" x14ac:dyDescent="0.2">
      <c r="A502" s="63"/>
      <c r="B502" s="75" t="s">
        <v>618</v>
      </c>
      <c r="C502" s="66" t="s">
        <v>206</v>
      </c>
      <c r="D502" s="173" t="s">
        <v>418</v>
      </c>
      <c r="E502" s="78">
        <v>180000</v>
      </c>
      <c r="F502" s="109">
        <v>7.92</v>
      </c>
      <c r="G502" s="479"/>
      <c r="H502" s="79">
        <f>F502</f>
        <v>7.92</v>
      </c>
      <c r="I502" s="144"/>
      <c r="J502" s="23"/>
    </row>
    <row r="503" spans="1:10" ht="16" x14ac:dyDescent="0.2">
      <c r="A503" s="63"/>
      <c r="B503" s="75" t="s">
        <v>618</v>
      </c>
      <c r="C503" s="66" t="s">
        <v>206</v>
      </c>
      <c r="D503" s="173" t="s">
        <v>414</v>
      </c>
      <c r="E503" s="78">
        <v>10000</v>
      </c>
      <c r="F503" s="109">
        <v>0.35</v>
      </c>
      <c r="G503" s="479"/>
      <c r="H503" s="79">
        <f>F503</f>
        <v>0.35</v>
      </c>
      <c r="I503" s="144"/>
      <c r="J503" s="23"/>
    </row>
    <row r="504" spans="1:10" ht="16" x14ac:dyDescent="0.2">
      <c r="A504" s="63"/>
      <c r="B504" s="75"/>
      <c r="C504" s="66"/>
      <c r="D504" s="66"/>
      <c r="E504" s="78"/>
      <c r="F504" s="78"/>
      <c r="G504" s="277"/>
      <c r="H504" s="79"/>
      <c r="I504" s="144"/>
      <c r="J504" s="23"/>
    </row>
    <row r="505" spans="1:10" ht="16" x14ac:dyDescent="0.2">
      <c r="A505" s="63"/>
      <c r="B505" s="75" t="s">
        <v>619</v>
      </c>
      <c r="C505" s="66" t="s">
        <v>204</v>
      </c>
      <c r="D505" s="66" t="s">
        <v>411</v>
      </c>
      <c r="E505" s="78">
        <v>180000</v>
      </c>
      <c r="F505" s="109">
        <f>H505-G505</f>
        <v>34.17</v>
      </c>
      <c r="G505" s="479">
        <v>2.0099999999999998</v>
      </c>
      <c r="H505" s="78">
        <v>36.18</v>
      </c>
      <c r="I505" s="144">
        <f>SUM(H505:H510)</f>
        <v>166.09999999999997</v>
      </c>
      <c r="J505" s="23"/>
    </row>
    <row r="506" spans="1:10" ht="16" x14ac:dyDescent="0.2">
      <c r="A506" s="63"/>
      <c r="B506" s="75" t="s">
        <v>619</v>
      </c>
      <c r="C506" s="66" t="s">
        <v>204</v>
      </c>
      <c r="D506" s="173" t="s">
        <v>417</v>
      </c>
      <c r="E506" s="78">
        <v>180000</v>
      </c>
      <c r="F506" s="109">
        <v>121.86</v>
      </c>
      <c r="G506" s="479"/>
      <c r="H506" s="79">
        <f>F506</f>
        <v>121.86</v>
      </c>
      <c r="I506" s="144"/>
      <c r="J506" s="23"/>
    </row>
    <row r="507" spans="1:10" ht="16" x14ac:dyDescent="0.2">
      <c r="A507" s="63"/>
      <c r="B507" s="75" t="s">
        <v>619</v>
      </c>
      <c r="C507" s="66" t="s">
        <v>204</v>
      </c>
      <c r="D507" s="173" t="s">
        <v>412</v>
      </c>
      <c r="E507" s="78">
        <v>10000</v>
      </c>
      <c r="F507" s="109">
        <v>3.42</v>
      </c>
      <c r="G507" s="479"/>
      <c r="H507" s="79">
        <f>F507</f>
        <v>3.42</v>
      </c>
      <c r="I507" s="144"/>
      <c r="J507" s="23"/>
    </row>
    <row r="508" spans="1:10" ht="16" x14ac:dyDescent="0.2">
      <c r="A508" s="63"/>
      <c r="B508" s="75" t="s">
        <v>619</v>
      </c>
      <c r="C508" s="66" t="s">
        <v>204</v>
      </c>
      <c r="D508" s="173" t="s">
        <v>413</v>
      </c>
      <c r="E508" s="78">
        <v>50000</v>
      </c>
      <c r="F508" s="109">
        <v>2.09</v>
      </c>
      <c r="G508" s="479"/>
      <c r="H508" s="79">
        <f>F508</f>
        <v>2.09</v>
      </c>
      <c r="I508" s="144"/>
      <c r="J508" s="23"/>
    </row>
    <row r="509" spans="1:10" ht="16" x14ac:dyDescent="0.2">
      <c r="A509" s="63"/>
      <c r="B509" s="75" t="s">
        <v>619</v>
      </c>
      <c r="C509" s="66" t="s">
        <v>204</v>
      </c>
      <c r="D509" s="173" t="s">
        <v>418</v>
      </c>
      <c r="E509" s="78">
        <v>50000</v>
      </c>
      <c r="F509" s="109">
        <v>2.2000000000000002</v>
      </c>
      <c r="G509" s="479"/>
      <c r="H509" s="79">
        <f>F509</f>
        <v>2.2000000000000002</v>
      </c>
      <c r="I509" s="144"/>
      <c r="J509" s="23"/>
    </row>
    <row r="510" spans="1:10" ht="16" x14ac:dyDescent="0.2">
      <c r="A510" s="63"/>
      <c r="B510" s="75" t="s">
        <v>619</v>
      </c>
      <c r="C510" s="66" t="s">
        <v>204</v>
      </c>
      <c r="D510" s="173" t="s">
        <v>414</v>
      </c>
      <c r="E510" s="78">
        <v>10000</v>
      </c>
      <c r="F510" s="109">
        <v>0.35</v>
      </c>
      <c r="G510" s="479"/>
      <c r="H510" s="79">
        <f>F510</f>
        <v>0.35</v>
      </c>
      <c r="I510" s="144"/>
      <c r="J510" s="23"/>
    </row>
    <row r="511" spans="1:10" ht="16" x14ac:dyDescent="0.2">
      <c r="A511" s="63"/>
      <c r="B511" s="75"/>
      <c r="C511" s="66"/>
      <c r="D511" s="173"/>
      <c r="E511" s="78"/>
      <c r="F511" s="78"/>
      <c r="G511" s="277"/>
      <c r="H511" s="79"/>
      <c r="I511" s="144"/>
      <c r="J511" s="23"/>
    </row>
    <row r="512" spans="1:10" ht="16" x14ac:dyDescent="0.2">
      <c r="A512" s="63"/>
      <c r="B512" s="75" t="s">
        <v>620</v>
      </c>
      <c r="C512" s="66" t="s">
        <v>451</v>
      </c>
      <c r="D512" s="173" t="s">
        <v>411</v>
      </c>
      <c r="E512" s="78">
        <v>370000</v>
      </c>
      <c r="F512" s="109">
        <f>H512-G512</f>
        <v>23.76</v>
      </c>
      <c r="G512" s="479">
        <v>0.66</v>
      </c>
      <c r="H512" s="78">
        <v>24.42</v>
      </c>
      <c r="I512" s="144">
        <f>SUM(H512:H513)</f>
        <v>39.89</v>
      </c>
      <c r="J512" s="23"/>
    </row>
    <row r="513" spans="1:10" ht="16" x14ac:dyDescent="0.2">
      <c r="A513" s="63"/>
      <c r="B513" s="75" t="s">
        <v>620</v>
      </c>
      <c r="C513" s="66" t="s">
        <v>451</v>
      </c>
      <c r="D513" s="173" t="s">
        <v>413</v>
      </c>
      <c r="E513" s="78">
        <v>370000</v>
      </c>
      <c r="F513" s="109">
        <v>15.47</v>
      </c>
      <c r="G513" s="479"/>
      <c r="H513" s="78">
        <f>F513</f>
        <v>15.47</v>
      </c>
      <c r="I513" s="144"/>
      <c r="J513" s="23"/>
    </row>
    <row r="514" spans="1:10" ht="16" x14ac:dyDescent="0.2">
      <c r="A514" s="63"/>
      <c r="B514" s="75"/>
      <c r="C514" s="66"/>
      <c r="D514" s="173"/>
      <c r="E514" s="78"/>
      <c r="F514" s="78"/>
      <c r="G514" s="277"/>
      <c r="H514" s="78"/>
      <c r="I514" s="144"/>
      <c r="J514" s="23"/>
    </row>
    <row r="515" spans="1:10" ht="16" x14ac:dyDescent="0.2">
      <c r="A515" s="63"/>
      <c r="B515" s="75" t="s">
        <v>665</v>
      </c>
      <c r="C515" s="66" t="s">
        <v>664</v>
      </c>
      <c r="D515" s="124" t="s">
        <v>411</v>
      </c>
      <c r="E515" s="78">
        <v>10000</v>
      </c>
      <c r="F515" s="109">
        <f>H515-G515</f>
        <v>0</v>
      </c>
      <c r="G515" s="479">
        <v>0.91</v>
      </c>
      <c r="H515" s="78">
        <v>0.91</v>
      </c>
      <c r="I515" s="144">
        <f>SUM(H515:H515)</f>
        <v>0.91</v>
      </c>
      <c r="J515" s="23"/>
    </row>
    <row r="516" spans="1:10" ht="16" x14ac:dyDescent="0.2">
      <c r="A516" s="63"/>
      <c r="B516" s="75"/>
      <c r="C516" s="66"/>
      <c r="D516" s="66"/>
      <c r="E516" s="79"/>
      <c r="F516" s="78"/>
      <c r="G516" s="277"/>
      <c r="H516" s="79"/>
      <c r="I516" s="144"/>
      <c r="J516" s="23"/>
    </row>
    <row r="517" spans="1:10" ht="16" x14ac:dyDescent="0.2">
      <c r="A517" s="63"/>
      <c r="B517" s="75" t="s">
        <v>715</v>
      </c>
      <c r="C517" s="66" t="s">
        <v>709</v>
      </c>
      <c r="D517" s="66" t="s">
        <v>411</v>
      </c>
      <c r="E517" s="79">
        <v>50000</v>
      </c>
      <c r="F517" s="109">
        <v>5.04</v>
      </c>
      <c r="G517" s="479">
        <v>1.26</v>
      </c>
      <c r="H517" s="79">
        <f>SUM(F517:G517)</f>
        <v>6.3</v>
      </c>
      <c r="I517" s="144">
        <f>SUM(H517:H522)</f>
        <v>36.979999999999997</v>
      </c>
      <c r="J517" s="23"/>
    </row>
    <row r="518" spans="1:10" ht="16" x14ac:dyDescent="0.2">
      <c r="A518" s="63"/>
      <c r="B518" s="75" t="s">
        <v>715</v>
      </c>
      <c r="C518" s="66" t="s">
        <v>709</v>
      </c>
      <c r="D518" s="66" t="s">
        <v>417</v>
      </c>
      <c r="E518" s="79">
        <v>50000</v>
      </c>
      <c r="F518" s="109">
        <v>14.15</v>
      </c>
      <c r="G518" s="479"/>
      <c r="H518" s="79">
        <v>14.15</v>
      </c>
      <c r="I518" s="144"/>
      <c r="J518" s="23"/>
    </row>
    <row r="519" spans="1:10" ht="16" x14ac:dyDescent="0.2">
      <c r="A519" s="63"/>
      <c r="B519" s="75" t="s">
        <v>715</v>
      </c>
      <c r="C519" s="66" t="s">
        <v>709</v>
      </c>
      <c r="D519" s="66" t="s">
        <v>412</v>
      </c>
      <c r="E519" s="79">
        <v>10000</v>
      </c>
      <c r="F519" s="109">
        <v>3.42</v>
      </c>
      <c r="G519" s="479"/>
      <c r="H519" s="79">
        <v>3.42</v>
      </c>
      <c r="I519" s="144"/>
      <c r="J519" s="23"/>
    </row>
    <row r="520" spans="1:10" ht="16" x14ac:dyDescent="0.2">
      <c r="A520" s="63"/>
      <c r="B520" s="75" t="s">
        <v>715</v>
      </c>
      <c r="C520" s="66" t="s">
        <v>709</v>
      </c>
      <c r="D520" s="66" t="s">
        <v>413</v>
      </c>
      <c r="E520" s="79">
        <v>200000</v>
      </c>
      <c r="F520" s="109">
        <v>8.36</v>
      </c>
      <c r="G520" s="479"/>
      <c r="H520" s="79">
        <v>8.36</v>
      </c>
      <c r="I520" s="144"/>
      <c r="J520" s="23"/>
    </row>
    <row r="521" spans="1:10" ht="16" x14ac:dyDescent="0.2">
      <c r="A521" s="63"/>
      <c r="B521" s="75" t="s">
        <v>715</v>
      </c>
      <c r="C521" s="66" t="s">
        <v>709</v>
      </c>
      <c r="D521" s="66" t="s">
        <v>418</v>
      </c>
      <c r="E521" s="79">
        <v>100000</v>
      </c>
      <c r="F521" s="109">
        <v>4.4000000000000004</v>
      </c>
      <c r="G521" s="479"/>
      <c r="H521" s="79">
        <v>4.4000000000000004</v>
      </c>
      <c r="I521" s="144"/>
      <c r="J521" s="23"/>
    </row>
    <row r="522" spans="1:10" ht="16" x14ac:dyDescent="0.2">
      <c r="A522" s="63"/>
      <c r="B522" s="75" t="s">
        <v>715</v>
      </c>
      <c r="C522" s="66" t="s">
        <v>709</v>
      </c>
      <c r="D522" s="66" t="s">
        <v>414</v>
      </c>
      <c r="E522" s="79">
        <v>10000</v>
      </c>
      <c r="F522" s="109">
        <v>0.35</v>
      </c>
      <c r="G522" s="479"/>
      <c r="H522" s="79">
        <v>0.35</v>
      </c>
      <c r="I522" s="144"/>
      <c r="J522" s="23"/>
    </row>
    <row r="523" spans="1:10" ht="16" x14ac:dyDescent="0.2">
      <c r="A523" s="63"/>
      <c r="B523" s="75"/>
      <c r="C523" s="66"/>
      <c r="D523" s="66"/>
      <c r="E523" s="79"/>
      <c r="F523" s="78"/>
      <c r="G523" s="277"/>
      <c r="H523" s="79"/>
      <c r="I523" s="144"/>
      <c r="J523" s="23"/>
    </row>
    <row r="524" spans="1:10" ht="16" x14ac:dyDescent="0.2">
      <c r="A524" s="63"/>
      <c r="B524" s="75" t="s">
        <v>622</v>
      </c>
      <c r="C524" s="66" t="s">
        <v>166</v>
      </c>
      <c r="D524" s="66" t="s">
        <v>411</v>
      </c>
      <c r="E524" s="78">
        <v>100000</v>
      </c>
      <c r="F524" s="109">
        <f>H524-G524</f>
        <v>5.9399999999999995</v>
      </c>
      <c r="G524" s="479">
        <v>0.66</v>
      </c>
      <c r="H524" s="78">
        <v>6.6</v>
      </c>
      <c r="I524" s="144">
        <f>SUM(H524:H525)</f>
        <v>10.78</v>
      </c>
      <c r="J524" s="23"/>
    </row>
    <row r="525" spans="1:10" ht="16" x14ac:dyDescent="0.2">
      <c r="A525" s="63"/>
      <c r="B525" s="75" t="s">
        <v>622</v>
      </c>
      <c r="C525" s="66" t="s">
        <v>166</v>
      </c>
      <c r="D525" s="66" t="s">
        <v>413</v>
      </c>
      <c r="E525" s="78">
        <v>100000</v>
      </c>
      <c r="F525" s="109">
        <v>4.18</v>
      </c>
      <c r="G525" s="479"/>
      <c r="H525" s="78">
        <f>F525</f>
        <v>4.18</v>
      </c>
      <c r="I525" s="144"/>
      <c r="J525" s="23"/>
    </row>
    <row r="526" spans="1:10" ht="16" x14ac:dyDescent="0.2">
      <c r="A526" s="63"/>
      <c r="B526" s="75"/>
      <c r="C526" s="66"/>
      <c r="D526" s="66"/>
      <c r="E526" s="78"/>
      <c r="F526" s="78"/>
      <c r="G526" s="277"/>
      <c r="H526" s="78"/>
      <c r="I526" s="144"/>
      <c r="J526" s="23"/>
    </row>
    <row r="527" spans="1:10" ht="16" x14ac:dyDescent="0.2">
      <c r="A527" s="63"/>
      <c r="B527" s="75" t="s">
        <v>723</v>
      </c>
      <c r="C527" s="66" t="s">
        <v>746</v>
      </c>
      <c r="D527" s="66" t="s">
        <v>411</v>
      </c>
      <c r="E527" s="78">
        <v>10000</v>
      </c>
      <c r="F527" s="109">
        <v>0</v>
      </c>
      <c r="G527" s="479">
        <v>0.91</v>
      </c>
      <c r="H527" s="78">
        <f>SUM(F527:G527)</f>
        <v>0.91</v>
      </c>
      <c r="I527" s="144">
        <f>H527</f>
        <v>0.91</v>
      </c>
      <c r="J527" s="23"/>
    </row>
    <row r="528" spans="1:10" ht="16" x14ac:dyDescent="0.2">
      <c r="A528" s="63"/>
      <c r="B528" s="75"/>
      <c r="C528" s="66"/>
      <c r="D528" s="66"/>
      <c r="E528" s="79"/>
      <c r="F528" s="78"/>
      <c r="G528" s="277"/>
      <c r="H528" s="79"/>
      <c r="I528" s="144"/>
      <c r="J528" s="23"/>
    </row>
    <row r="529" spans="1:10" ht="16" x14ac:dyDescent="0.2">
      <c r="A529" s="63"/>
      <c r="B529" s="75" t="s">
        <v>623</v>
      </c>
      <c r="C529" s="66" t="s">
        <v>86</v>
      </c>
      <c r="D529" s="66" t="s">
        <v>411</v>
      </c>
      <c r="E529" s="78">
        <v>10000</v>
      </c>
      <c r="F529" s="109">
        <v>0</v>
      </c>
      <c r="G529" s="479">
        <v>3.08</v>
      </c>
      <c r="H529" s="78">
        <v>3.08</v>
      </c>
      <c r="I529" s="144">
        <f>SUM(H529:H530)</f>
        <v>3.5</v>
      </c>
      <c r="J529" s="211"/>
    </row>
    <row r="530" spans="1:10" ht="16" x14ac:dyDescent="0.2">
      <c r="A530" s="122"/>
      <c r="B530" s="75" t="s">
        <v>623</v>
      </c>
      <c r="C530" s="66" t="s">
        <v>86</v>
      </c>
      <c r="D530" s="124" t="s">
        <v>413</v>
      </c>
      <c r="E530" s="152">
        <v>10000</v>
      </c>
      <c r="F530" s="109">
        <v>0.42</v>
      </c>
      <c r="G530" s="479"/>
      <c r="H530" s="79">
        <f>F530</f>
        <v>0.42</v>
      </c>
      <c r="I530" s="144"/>
      <c r="J530" s="23"/>
    </row>
    <row r="531" spans="1:10" ht="16" x14ac:dyDescent="0.2">
      <c r="A531" s="122"/>
      <c r="B531" s="75"/>
      <c r="C531" s="66"/>
      <c r="D531" s="124"/>
      <c r="E531" s="152"/>
      <c r="F531" s="78"/>
      <c r="G531" s="277"/>
      <c r="H531" s="79"/>
      <c r="I531" s="144"/>
      <c r="J531" s="23"/>
    </row>
    <row r="532" spans="1:10" ht="16" x14ac:dyDescent="0.2">
      <c r="A532" s="122"/>
      <c r="B532" s="75" t="s">
        <v>1090</v>
      </c>
      <c r="C532" s="66" t="s">
        <v>1091</v>
      </c>
      <c r="D532" s="124" t="s">
        <v>411</v>
      </c>
      <c r="E532" s="152">
        <v>250000</v>
      </c>
      <c r="F532" s="109">
        <v>12.72</v>
      </c>
      <c r="G532" s="479">
        <v>0.53</v>
      </c>
      <c r="H532" s="79">
        <v>13.25</v>
      </c>
      <c r="I532" s="144">
        <v>13.25</v>
      </c>
      <c r="J532" s="23"/>
    </row>
    <row r="533" spans="1:10" ht="16" x14ac:dyDescent="0.2">
      <c r="A533" s="122"/>
      <c r="B533" s="75"/>
      <c r="C533" s="66"/>
      <c r="D533" s="124"/>
      <c r="E533" s="152"/>
      <c r="F533" s="78"/>
      <c r="G533" s="277"/>
      <c r="H533" s="79"/>
      <c r="I533" s="144"/>
      <c r="J533" s="23"/>
    </row>
    <row r="534" spans="1:10" ht="16" x14ac:dyDescent="0.2">
      <c r="A534" s="122"/>
      <c r="B534" s="75" t="s">
        <v>929</v>
      </c>
      <c r="C534" s="66" t="s">
        <v>526</v>
      </c>
      <c r="D534" s="124" t="s">
        <v>411</v>
      </c>
      <c r="E534" s="152">
        <v>10000</v>
      </c>
      <c r="F534" s="109">
        <v>0</v>
      </c>
      <c r="G534" s="479">
        <v>0.66</v>
      </c>
      <c r="H534" s="79">
        <v>0.66</v>
      </c>
      <c r="I534" s="144">
        <f>SUM(H534:H537)</f>
        <v>9.86</v>
      </c>
      <c r="J534" s="23"/>
    </row>
    <row r="535" spans="1:10" ht="16" x14ac:dyDescent="0.2">
      <c r="A535" s="122"/>
      <c r="B535" s="75" t="s">
        <v>929</v>
      </c>
      <c r="C535" s="66" t="s">
        <v>526</v>
      </c>
      <c r="D535" s="124" t="s">
        <v>412</v>
      </c>
      <c r="E535" s="152">
        <v>10000</v>
      </c>
      <c r="F535" s="109">
        <v>3.42</v>
      </c>
      <c r="G535" s="479"/>
      <c r="H535" s="79">
        <v>3.42</v>
      </c>
      <c r="I535" s="144"/>
      <c r="J535" s="23"/>
    </row>
    <row r="536" spans="1:10" ht="16" x14ac:dyDescent="0.2">
      <c r="A536" s="122"/>
      <c r="B536" s="75" t="s">
        <v>929</v>
      </c>
      <c r="C536" s="66" t="s">
        <v>526</v>
      </c>
      <c r="D536" s="124" t="s">
        <v>413</v>
      </c>
      <c r="E536" s="152">
        <v>130000</v>
      </c>
      <c r="F536" s="109">
        <v>5.43</v>
      </c>
      <c r="G536" s="479"/>
      <c r="H536" s="79">
        <v>5.43</v>
      </c>
      <c r="I536" s="144"/>
      <c r="J536" s="23"/>
    </row>
    <row r="537" spans="1:10" ht="16" x14ac:dyDescent="0.2">
      <c r="A537" s="122"/>
      <c r="B537" s="75" t="s">
        <v>929</v>
      </c>
      <c r="C537" s="66" t="s">
        <v>526</v>
      </c>
      <c r="D537" s="124" t="s">
        <v>414</v>
      </c>
      <c r="E537" s="152">
        <v>10000</v>
      </c>
      <c r="F537" s="109">
        <v>0.35</v>
      </c>
      <c r="G537" s="479"/>
      <c r="H537" s="79">
        <v>0.35</v>
      </c>
      <c r="I537" s="144"/>
      <c r="J537" s="23"/>
    </row>
    <row r="538" spans="1:10" ht="16" x14ac:dyDescent="0.2">
      <c r="A538" s="122"/>
      <c r="B538" s="123"/>
      <c r="C538" s="124"/>
      <c r="D538" s="124"/>
      <c r="E538" s="152"/>
      <c r="F538" s="78"/>
      <c r="G538" s="277"/>
      <c r="H538" s="79"/>
      <c r="I538" s="144"/>
      <c r="J538" s="23"/>
    </row>
    <row r="539" spans="1:10" ht="16" x14ac:dyDescent="0.2">
      <c r="A539" s="136"/>
      <c r="B539" s="137"/>
      <c r="C539" s="134" t="s">
        <v>400</v>
      </c>
      <c r="D539" s="134"/>
      <c r="E539" s="153"/>
      <c r="F539" s="135"/>
      <c r="G539" s="578"/>
      <c r="H539" s="135"/>
      <c r="I539" s="144">
        <f>SUM(I5:I538)</f>
        <v>3342.7500000000009</v>
      </c>
      <c r="J539" s="231"/>
    </row>
    <row r="540" spans="1:10" ht="16" x14ac:dyDescent="0.2">
      <c r="A540" s="23"/>
      <c r="B540" s="23"/>
      <c r="C540" s="23"/>
      <c r="D540" s="66"/>
      <c r="E540" s="79"/>
      <c r="F540" s="78"/>
      <c r="G540" s="277"/>
      <c r="H540" s="79"/>
      <c r="I540" s="144"/>
      <c r="J540" s="23"/>
    </row>
    <row r="541" spans="1:10" ht="16" x14ac:dyDescent="0.2">
      <c r="A541" s="131"/>
      <c r="B541" s="137"/>
      <c r="C541" s="134" t="s">
        <v>400</v>
      </c>
      <c r="D541" s="134"/>
      <c r="E541" s="153"/>
      <c r="F541" s="153"/>
      <c r="G541" s="153">
        <f>SUM(G5:G539)</f>
        <v>389.65999999999997</v>
      </c>
      <c r="H541" s="135"/>
      <c r="J541" s="133"/>
    </row>
    <row r="542" spans="1:10" ht="16" x14ac:dyDescent="0.2">
      <c r="A542" s="596"/>
      <c r="B542" s="597"/>
      <c r="C542" s="598"/>
      <c r="D542" s="143"/>
      <c r="E542" s="154"/>
      <c r="F542" s="162"/>
      <c r="G542" s="490"/>
      <c r="H542" s="93"/>
      <c r="I542" s="144">
        <f>SUM(I539:I539)</f>
        <v>3342.7500000000009</v>
      </c>
      <c r="J542" s="94"/>
    </row>
    <row r="543" spans="1:10" ht="16" x14ac:dyDescent="0.2">
      <c r="A543" s="599" t="s">
        <v>439</v>
      </c>
      <c r="B543" s="600"/>
      <c r="C543" s="601"/>
      <c r="D543" s="259"/>
      <c r="E543" s="265"/>
      <c r="F543" s="264"/>
      <c r="G543" s="482"/>
      <c r="H543" s="264"/>
      <c r="I543" s="264">
        <f>SUM(I544:I571)</f>
        <v>17.600000000000001</v>
      </c>
      <c r="J543" s="261"/>
    </row>
    <row r="544" spans="1:10" ht="16" x14ac:dyDescent="0.2">
      <c r="A544" s="63"/>
      <c r="B544" s="75" t="s">
        <v>817</v>
      </c>
      <c r="C544" s="66" t="s">
        <v>811</v>
      </c>
      <c r="D544" s="66" t="s">
        <v>418</v>
      </c>
      <c r="E544" s="78">
        <v>45000</v>
      </c>
      <c r="F544" s="109">
        <v>1.98</v>
      </c>
      <c r="G544" s="479"/>
      <c r="H544" s="78">
        <v>1.98</v>
      </c>
      <c r="I544" s="144">
        <v>1.98</v>
      </c>
      <c r="J544" s="23"/>
    </row>
    <row r="545" spans="1:10" ht="16" x14ac:dyDescent="0.2">
      <c r="A545" s="63"/>
      <c r="B545" s="75" t="s">
        <v>1128</v>
      </c>
      <c r="C545" s="66" t="s">
        <v>1129</v>
      </c>
      <c r="D545" s="66" t="s">
        <v>411</v>
      </c>
      <c r="E545" s="78">
        <v>10000</v>
      </c>
      <c r="F545" s="109">
        <v>0</v>
      </c>
      <c r="G545" s="479">
        <v>2.0099999999999998</v>
      </c>
      <c r="H545" s="78">
        <v>2.0099999999999998</v>
      </c>
      <c r="I545" s="144">
        <v>2.0099999999999998</v>
      </c>
      <c r="J545" s="23"/>
    </row>
    <row r="546" spans="1:10" ht="16" x14ac:dyDescent="0.2">
      <c r="A546" s="63"/>
      <c r="B546" s="75" t="s">
        <v>423</v>
      </c>
      <c r="C546" s="66" t="s">
        <v>421</v>
      </c>
      <c r="D546" s="66" t="s">
        <v>411</v>
      </c>
      <c r="E546" s="79">
        <v>250000</v>
      </c>
      <c r="F546" s="109">
        <v>3.3</v>
      </c>
      <c r="G546" s="479">
        <v>0</v>
      </c>
      <c r="H546" s="78">
        <f>F546+G546</f>
        <v>3.3</v>
      </c>
      <c r="I546" s="144">
        <v>3.3</v>
      </c>
      <c r="J546" s="23"/>
    </row>
    <row r="547" spans="1:10" ht="16" x14ac:dyDescent="0.2">
      <c r="A547" s="63"/>
      <c r="B547" s="75" t="s">
        <v>871</v>
      </c>
      <c r="C547" s="66" t="s">
        <v>870</v>
      </c>
      <c r="D547" s="66" t="s">
        <v>413</v>
      </c>
      <c r="E547" s="78">
        <v>20000</v>
      </c>
      <c r="F547" s="78">
        <v>0.42</v>
      </c>
      <c r="G547" s="277">
        <v>0</v>
      </c>
      <c r="H547" s="78">
        <v>0.42</v>
      </c>
      <c r="I547" s="144">
        <v>0.42</v>
      </c>
      <c r="J547" s="23"/>
    </row>
    <row r="548" spans="1:10" ht="16" x14ac:dyDescent="0.2">
      <c r="A548" s="63"/>
      <c r="B548" s="175" t="s">
        <v>651</v>
      </c>
      <c r="C548" s="66" t="s">
        <v>650</v>
      </c>
      <c r="D548" s="66" t="s">
        <v>413</v>
      </c>
      <c r="E548" s="78">
        <v>240000</v>
      </c>
      <c r="F548" s="109">
        <v>0.42</v>
      </c>
      <c r="G548" s="479"/>
      <c r="H548" s="79">
        <f>F548</f>
        <v>0.42</v>
      </c>
      <c r="I548" s="144">
        <v>0.42</v>
      </c>
      <c r="J548" s="23"/>
    </row>
    <row r="549" spans="1:10" ht="16" x14ac:dyDescent="0.2">
      <c r="A549" s="63"/>
      <c r="B549" s="75" t="s">
        <v>985</v>
      </c>
      <c r="C549" s="66" t="s">
        <v>986</v>
      </c>
      <c r="D549" s="66" t="s">
        <v>411</v>
      </c>
      <c r="E549" s="78">
        <v>10000</v>
      </c>
      <c r="F549" s="314">
        <v>0</v>
      </c>
      <c r="G549" s="277">
        <v>-0.53</v>
      </c>
      <c r="H549" s="78">
        <v>-0.53</v>
      </c>
      <c r="I549" s="144">
        <f>SUM(H549:H550)</f>
        <v>-0.95</v>
      </c>
      <c r="J549" s="23"/>
    </row>
    <row r="550" spans="1:10" ht="16" x14ac:dyDescent="0.2">
      <c r="A550" s="23"/>
      <c r="B550" s="75" t="s">
        <v>985</v>
      </c>
      <c r="C550" s="66" t="s">
        <v>986</v>
      </c>
      <c r="D550" s="66" t="s">
        <v>413</v>
      </c>
      <c r="E550" s="78">
        <v>10000</v>
      </c>
      <c r="F550" s="314">
        <v>-0.42</v>
      </c>
      <c r="G550" s="277">
        <v>0</v>
      </c>
      <c r="H550" s="78">
        <v>-0.42</v>
      </c>
      <c r="I550" s="144"/>
      <c r="J550" s="23"/>
    </row>
    <row r="551" spans="1:10" ht="16" x14ac:dyDescent="0.2">
      <c r="A551" s="63"/>
      <c r="B551" s="75" t="s">
        <v>1135</v>
      </c>
      <c r="C551" s="66" t="s">
        <v>1136</v>
      </c>
      <c r="D551" s="66" t="s">
        <v>411</v>
      </c>
      <c r="E551" s="79">
        <v>10000</v>
      </c>
      <c r="F551" s="109">
        <v>0</v>
      </c>
      <c r="G551" s="479">
        <v>1.06</v>
      </c>
      <c r="H551" s="79">
        <v>1.06</v>
      </c>
      <c r="I551" s="144">
        <v>1.06</v>
      </c>
      <c r="J551" s="23"/>
    </row>
    <row r="552" spans="1:10" ht="16" x14ac:dyDescent="0.2">
      <c r="A552" s="63"/>
      <c r="B552" s="75" t="s">
        <v>638</v>
      </c>
      <c r="C552" s="66" t="s">
        <v>636</v>
      </c>
      <c r="D552" s="173" t="s">
        <v>417</v>
      </c>
      <c r="E552" s="78">
        <v>5000</v>
      </c>
      <c r="F552" s="109">
        <v>2.21</v>
      </c>
      <c r="G552" s="479"/>
      <c r="H552" s="78">
        <v>2.21</v>
      </c>
      <c r="I552" s="144">
        <v>2.21</v>
      </c>
      <c r="J552" s="23"/>
    </row>
    <row r="553" spans="1:10" ht="16" x14ac:dyDescent="0.2">
      <c r="A553" s="63"/>
      <c r="B553" s="75" t="s">
        <v>638</v>
      </c>
      <c r="C553" s="66" t="s">
        <v>636</v>
      </c>
      <c r="D553" s="173" t="s">
        <v>418</v>
      </c>
      <c r="E553" s="78">
        <v>5000</v>
      </c>
      <c r="F553" s="109">
        <v>0.22</v>
      </c>
      <c r="G553" s="479"/>
      <c r="H553" s="78">
        <v>0.22</v>
      </c>
      <c r="I553" s="144">
        <v>0.22</v>
      </c>
      <c r="J553" s="23"/>
    </row>
    <row r="554" spans="1:10" ht="16" x14ac:dyDescent="0.2">
      <c r="A554" s="63"/>
      <c r="B554" s="75" t="s">
        <v>583</v>
      </c>
      <c r="C554" s="66" t="s">
        <v>914</v>
      </c>
      <c r="D554" s="173" t="s">
        <v>417</v>
      </c>
      <c r="E554" s="78">
        <v>50000</v>
      </c>
      <c r="F554" s="78">
        <v>-44.1</v>
      </c>
      <c r="G554" s="277"/>
      <c r="H554" s="78">
        <v>-44.1</v>
      </c>
      <c r="I554" s="144">
        <v>-44.1</v>
      </c>
      <c r="J554" s="23"/>
    </row>
    <row r="555" spans="1:10" ht="16" x14ac:dyDescent="0.2">
      <c r="A555" s="63"/>
      <c r="B555" s="75" t="s">
        <v>919</v>
      </c>
      <c r="C555" s="85" t="s">
        <v>920</v>
      </c>
      <c r="D555" s="85" t="s">
        <v>411</v>
      </c>
      <c r="E555" s="86">
        <v>10000</v>
      </c>
      <c r="F555" s="251">
        <v>-10.01</v>
      </c>
      <c r="G555" s="479">
        <v>0</v>
      </c>
      <c r="H555" s="86">
        <v>-10.01</v>
      </c>
      <c r="I555" s="144">
        <v>-10.01</v>
      </c>
      <c r="J555" s="23"/>
    </row>
    <row r="556" spans="1:10" ht="16" x14ac:dyDescent="0.2">
      <c r="A556" s="63"/>
      <c r="B556" s="275">
        <v>2281</v>
      </c>
      <c r="C556" s="66" t="s">
        <v>773</v>
      </c>
      <c r="D556" s="66" t="s">
        <v>418</v>
      </c>
      <c r="E556" s="78">
        <v>10000</v>
      </c>
      <c r="F556" s="109">
        <v>0.44</v>
      </c>
      <c r="G556" s="479">
        <v>0</v>
      </c>
      <c r="H556" s="78">
        <v>0.44</v>
      </c>
      <c r="I556" s="144">
        <v>0.44</v>
      </c>
      <c r="J556" s="23"/>
    </row>
    <row r="557" spans="1:10" ht="16" x14ac:dyDescent="0.2">
      <c r="A557" s="63"/>
      <c r="B557" s="75" t="s">
        <v>721</v>
      </c>
      <c r="C557" s="70" t="s">
        <v>722</v>
      </c>
      <c r="D557" s="70" t="s">
        <v>413</v>
      </c>
      <c r="E557" s="130">
        <v>10000</v>
      </c>
      <c r="F557" s="130">
        <v>0.42</v>
      </c>
      <c r="G557" s="277">
        <v>0</v>
      </c>
      <c r="H557" s="130">
        <v>0.42</v>
      </c>
      <c r="I557" s="144">
        <v>0.42</v>
      </c>
      <c r="J557" s="23"/>
    </row>
    <row r="558" spans="1:10" ht="16" x14ac:dyDescent="0.2">
      <c r="A558" s="63"/>
      <c r="B558" s="75" t="s">
        <v>721</v>
      </c>
      <c r="C558" s="70" t="s">
        <v>722</v>
      </c>
      <c r="D558" s="70" t="s">
        <v>418</v>
      </c>
      <c r="E558" s="130">
        <v>5000</v>
      </c>
      <c r="F558" s="130">
        <v>0.22</v>
      </c>
      <c r="G558" s="277">
        <v>0</v>
      </c>
      <c r="H558" s="130">
        <v>0.22</v>
      </c>
      <c r="I558" s="144">
        <v>0.22</v>
      </c>
      <c r="J558" s="23"/>
    </row>
    <row r="559" spans="1:10" ht="16" x14ac:dyDescent="0.2">
      <c r="A559" s="63"/>
      <c r="B559" s="75" t="s">
        <v>1115</v>
      </c>
      <c r="C559" s="66" t="s">
        <v>1116</v>
      </c>
      <c r="D559" s="173" t="s">
        <v>413</v>
      </c>
      <c r="E559" s="79">
        <v>200000</v>
      </c>
      <c r="F559" s="78">
        <v>4.18</v>
      </c>
      <c r="G559" s="277"/>
      <c r="H559" s="78">
        <v>4.18</v>
      </c>
      <c r="I559" s="144">
        <v>4.18</v>
      </c>
      <c r="J559" s="23"/>
    </row>
    <row r="560" spans="1:10" ht="16" x14ac:dyDescent="0.2">
      <c r="A560" s="63"/>
      <c r="B560" s="75" t="s">
        <v>1100</v>
      </c>
      <c r="C560" s="66" t="s">
        <v>1101</v>
      </c>
      <c r="D560" s="173" t="s">
        <v>413</v>
      </c>
      <c r="E560" s="78">
        <v>10000</v>
      </c>
      <c r="F560" s="109">
        <v>0.42</v>
      </c>
      <c r="G560" s="479"/>
      <c r="H560" s="78">
        <v>0.42</v>
      </c>
      <c r="I560" s="144">
        <v>0.42</v>
      </c>
      <c r="J560" s="23"/>
    </row>
    <row r="561" spans="1:10" ht="16" x14ac:dyDescent="0.2">
      <c r="A561" s="63"/>
      <c r="B561" s="75" t="s">
        <v>536</v>
      </c>
      <c r="C561" s="66" t="s">
        <v>524</v>
      </c>
      <c r="D561" s="66" t="s">
        <v>417</v>
      </c>
      <c r="E561" s="78">
        <v>50000</v>
      </c>
      <c r="F561" s="109">
        <v>1.26</v>
      </c>
      <c r="G561" s="479"/>
      <c r="H561" s="78">
        <v>1.26</v>
      </c>
      <c r="I561" s="144">
        <v>1.26</v>
      </c>
      <c r="J561" s="23"/>
    </row>
    <row r="562" spans="1:10" ht="16" x14ac:dyDescent="0.2">
      <c r="A562" s="63"/>
      <c r="B562" s="75" t="s">
        <v>1020</v>
      </c>
      <c r="C562" s="66" t="s">
        <v>1021</v>
      </c>
      <c r="D562" s="173" t="s">
        <v>413</v>
      </c>
      <c r="E562" s="78">
        <v>250000</v>
      </c>
      <c r="F562" s="109">
        <v>10.45</v>
      </c>
      <c r="G562" s="479"/>
      <c r="H562" s="79">
        <v>10.45</v>
      </c>
      <c r="I562" s="144">
        <v>10.45</v>
      </c>
      <c r="J562" s="23"/>
    </row>
    <row r="563" spans="1:10" ht="16" x14ac:dyDescent="0.2">
      <c r="A563" s="63"/>
      <c r="B563" s="75" t="s">
        <v>1020</v>
      </c>
      <c r="C563" s="66" t="s">
        <v>1021</v>
      </c>
      <c r="D563" s="173" t="s">
        <v>418</v>
      </c>
      <c r="E563" s="78">
        <v>250000</v>
      </c>
      <c r="F563" s="109">
        <v>11</v>
      </c>
      <c r="G563" s="479"/>
      <c r="H563" s="79">
        <v>11</v>
      </c>
      <c r="I563" s="144">
        <v>11</v>
      </c>
      <c r="J563" s="23"/>
    </row>
    <row r="564" spans="1:10" ht="16" x14ac:dyDescent="0.2">
      <c r="A564" s="63"/>
      <c r="B564" s="488" t="s">
        <v>537</v>
      </c>
      <c r="C564" s="489" t="s">
        <v>531</v>
      </c>
      <c r="D564" s="337" t="s">
        <v>413</v>
      </c>
      <c r="E564" s="573">
        <v>100000</v>
      </c>
      <c r="F564" s="581">
        <v>3.76</v>
      </c>
      <c r="G564" s="582"/>
      <c r="H564" s="573">
        <v>3.76</v>
      </c>
      <c r="I564" s="144">
        <v>3.76</v>
      </c>
      <c r="J564" s="23"/>
    </row>
    <row r="565" spans="1:10" ht="16" x14ac:dyDescent="0.2">
      <c r="A565" s="63"/>
      <c r="B565" s="488" t="s">
        <v>537</v>
      </c>
      <c r="C565" s="489" t="s">
        <v>531</v>
      </c>
      <c r="D565" s="337" t="s">
        <v>418</v>
      </c>
      <c r="E565" s="583">
        <v>100000</v>
      </c>
      <c r="F565" s="584">
        <v>4.18</v>
      </c>
      <c r="G565" s="585"/>
      <c r="H565" s="583">
        <v>4.18</v>
      </c>
      <c r="I565" s="144">
        <v>4.18</v>
      </c>
      <c r="J565" s="23"/>
    </row>
    <row r="566" spans="1:10" ht="16" x14ac:dyDescent="0.2">
      <c r="A566" s="63"/>
      <c r="B566" s="75" t="s">
        <v>537</v>
      </c>
      <c r="C566" s="66" t="s">
        <v>531</v>
      </c>
      <c r="D566" s="173" t="s">
        <v>417</v>
      </c>
      <c r="E566" s="78">
        <v>10000</v>
      </c>
      <c r="F566" s="109">
        <v>3.38</v>
      </c>
      <c r="G566" s="479"/>
      <c r="H566" s="78">
        <v>3.38</v>
      </c>
      <c r="I566" s="144">
        <v>3.38</v>
      </c>
      <c r="J566" s="23"/>
    </row>
    <row r="567" spans="1:10" ht="16" x14ac:dyDescent="0.2">
      <c r="A567" s="63"/>
      <c r="B567" s="75" t="s">
        <v>620</v>
      </c>
      <c r="C567" s="66" t="s">
        <v>451</v>
      </c>
      <c r="D567" s="173" t="s">
        <v>411</v>
      </c>
      <c r="E567" s="78">
        <v>370000</v>
      </c>
      <c r="F567" s="109">
        <v>4.62</v>
      </c>
      <c r="G567" s="479">
        <v>0</v>
      </c>
      <c r="H567" s="78">
        <v>4.62</v>
      </c>
      <c r="I567" s="144">
        <v>4.62</v>
      </c>
      <c r="J567" s="23"/>
    </row>
    <row r="568" spans="1:10" ht="16" x14ac:dyDescent="0.2">
      <c r="A568" s="63"/>
      <c r="B568" s="75" t="s">
        <v>715</v>
      </c>
      <c r="C568" s="66" t="s">
        <v>709</v>
      </c>
      <c r="D568" s="66" t="s">
        <v>411</v>
      </c>
      <c r="E568" s="79">
        <v>50000</v>
      </c>
      <c r="F568" s="109">
        <v>5.04</v>
      </c>
      <c r="G568" s="479"/>
      <c r="H568" s="79">
        <f>SUM(F568:G568)</f>
        <v>5.04</v>
      </c>
      <c r="I568" s="144">
        <v>5.04</v>
      </c>
      <c r="J568" s="23"/>
    </row>
    <row r="569" spans="1:10" ht="16" x14ac:dyDescent="0.2">
      <c r="A569" s="63"/>
      <c r="B569" s="75" t="s">
        <v>715</v>
      </c>
      <c r="C569" s="66" t="s">
        <v>709</v>
      </c>
      <c r="D569" s="66" t="s">
        <v>417</v>
      </c>
      <c r="E569" s="79">
        <v>50000</v>
      </c>
      <c r="F569" s="109">
        <v>11.32</v>
      </c>
      <c r="G569" s="479"/>
      <c r="H569" s="79">
        <v>11.32</v>
      </c>
      <c r="I569" s="144">
        <v>11.32</v>
      </c>
      <c r="J569" s="23"/>
    </row>
    <row r="570" spans="1:10" ht="16" x14ac:dyDescent="0.2">
      <c r="A570" s="63"/>
      <c r="B570" s="75" t="s">
        <v>929</v>
      </c>
      <c r="C570" s="66" t="s">
        <v>526</v>
      </c>
      <c r="D570" s="124" t="s">
        <v>414</v>
      </c>
      <c r="E570" s="152">
        <v>10000</v>
      </c>
      <c r="F570" s="109">
        <v>0.35</v>
      </c>
      <c r="G570" s="479"/>
      <c r="H570" s="79">
        <v>0.35</v>
      </c>
      <c r="I570" s="144">
        <v>0.35</v>
      </c>
      <c r="J570" s="23"/>
    </row>
    <row r="571" spans="1:10" ht="16" x14ac:dyDescent="0.2">
      <c r="A571" s="63"/>
      <c r="B571" s="75"/>
      <c r="C571" s="66"/>
      <c r="D571" s="173"/>
      <c r="E571" s="78"/>
      <c r="F571" s="252"/>
      <c r="G571" s="479"/>
      <c r="H571" s="78"/>
      <c r="I571" s="144"/>
      <c r="J571" s="23"/>
    </row>
    <row r="572" spans="1:10" ht="16" x14ac:dyDescent="0.2">
      <c r="A572" s="605" t="s">
        <v>52</v>
      </c>
      <c r="B572" s="606"/>
      <c r="C572" s="607"/>
      <c r="D572" s="316"/>
      <c r="E572" s="317"/>
      <c r="F572" s="318">
        <f>SUM(F544:F571)</f>
        <v>15.06</v>
      </c>
      <c r="G572" s="483">
        <f>SUM(G544:G571)</f>
        <v>2.54</v>
      </c>
      <c r="H572" s="319"/>
      <c r="I572" s="370">
        <f>I542+I543</f>
        <v>3360.3500000000008</v>
      </c>
      <c r="J572" s="320"/>
    </row>
    <row r="573" spans="1:10" ht="31" x14ac:dyDescent="0.55000000000000004">
      <c r="A573" s="182"/>
      <c r="B573" s="182"/>
      <c r="C573" s="183" t="s">
        <v>388</v>
      </c>
      <c r="D573" s="526" t="s">
        <v>1155</v>
      </c>
      <c r="E573" s="527">
        <v>45670</v>
      </c>
      <c r="F573" s="491"/>
      <c r="G573" s="492"/>
      <c r="H573" s="186"/>
      <c r="I573" s="187"/>
      <c r="J573" s="188"/>
    </row>
    <row r="574" spans="1:10" s="344" customFormat="1" x14ac:dyDescent="0.15">
      <c r="A574"/>
      <c r="B574"/>
      <c r="C574"/>
      <c r="D574"/>
      <c r="E574" s="149"/>
      <c r="F574" s="145"/>
      <c r="G574" s="13"/>
      <c r="H574"/>
      <c r="I574"/>
      <c r="J574"/>
    </row>
    <row r="575" spans="1:10" x14ac:dyDescent="0.15">
      <c r="F575" s="351" t="s">
        <v>1043</v>
      </c>
      <c r="G575" s="568">
        <f>I572-G576</f>
        <v>2968.150000000001</v>
      </c>
      <c r="H575" s="562">
        <f>SUM(G575:G576)</f>
        <v>3360.3500000000008</v>
      </c>
    </row>
    <row r="576" spans="1:10" x14ac:dyDescent="0.15">
      <c r="F576" s="351" t="s">
        <v>1044</v>
      </c>
      <c r="G576" s="568">
        <f>G572+G541</f>
        <v>392.2</v>
      </c>
      <c r="I576" s="561"/>
    </row>
    <row r="577" spans="1:10" s="344" customFormat="1" x14ac:dyDescent="0.15">
      <c r="A577"/>
      <c r="B577"/>
      <c r="C577"/>
      <c r="D577"/>
      <c r="E577" s="149"/>
      <c r="F577" s="247"/>
      <c r="G577" s="550"/>
      <c r="H577"/>
      <c r="I577" s="18"/>
      <c r="J577"/>
    </row>
    <row r="579" spans="1:10" s="182" customFormat="1" ht="23" x14ac:dyDescent="0.25">
      <c r="A579"/>
      <c r="B579"/>
      <c r="C579"/>
      <c r="D579"/>
      <c r="E579" s="149"/>
      <c r="F579" s="247"/>
      <c r="G579" s="476"/>
      <c r="H579"/>
      <c r="I579" s="18"/>
      <c r="J579"/>
    </row>
    <row r="582" spans="1:10" x14ac:dyDescent="0.15">
      <c r="F582" s="351"/>
      <c r="G582" s="568"/>
      <c r="I582" s="561"/>
    </row>
    <row r="583" spans="1:10" x14ac:dyDescent="0.15">
      <c r="G583" s="550"/>
    </row>
    <row r="588" spans="1:10" x14ac:dyDescent="0.15">
      <c r="E588" s="563"/>
      <c r="F588" s="563"/>
      <c r="G588" s="13"/>
      <c r="I588"/>
    </row>
    <row r="589" spans="1:10" x14ac:dyDescent="0.15">
      <c r="E589" s="563"/>
      <c r="F589" s="563"/>
      <c r="G589" s="13"/>
      <c r="I589"/>
    </row>
    <row r="590" spans="1:10" ht="16" x14ac:dyDescent="0.2">
      <c r="B590" s="258"/>
      <c r="C590" s="102"/>
      <c r="D590" s="102"/>
      <c r="E590" s="564"/>
      <c r="F590" s="565"/>
      <c r="G590" s="566"/>
      <c r="H590" s="565"/>
      <c r="I590" s="565"/>
    </row>
    <row r="591" spans="1:10" ht="16" x14ac:dyDescent="0.2">
      <c r="B591" s="258"/>
      <c r="C591" s="102"/>
      <c r="D591" s="102"/>
      <c r="E591" s="564"/>
      <c r="F591" s="565"/>
      <c r="G591" s="567"/>
      <c r="H591" s="565"/>
      <c r="I591" s="565"/>
    </row>
    <row r="592" spans="1:10" x14ac:dyDescent="0.15">
      <c r="E592" s="563"/>
      <c r="F592" s="563"/>
      <c r="G592" s="13"/>
      <c r="I592"/>
    </row>
  </sheetData>
  <autoFilter ref="A4:AC5" xr:uid="{AB0EB458-B839-9842-BA93-5A009735AFED}">
    <filterColumn colId="1">
      <filters>
        <filter val="2305"/>
      </filters>
    </filterColumn>
  </autoFilter>
  <mergeCells count="4">
    <mergeCell ref="A2:C2"/>
    <mergeCell ref="A542:C542"/>
    <mergeCell ref="A543:C543"/>
    <mergeCell ref="A572:C572"/>
  </mergeCells>
  <conditionalFormatting sqref="A113:A117 A124">
    <cfRule type="duplicateValues" dxfId="1433" priority="73"/>
  </conditionalFormatting>
  <conditionalFormatting sqref="B11:B14">
    <cfRule type="duplicateValues" dxfId="1432" priority="65"/>
    <cfRule type="duplicateValues" dxfId="1431" priority="66"/>
  </conditionalFormatting>
  <conditionalFormatting sqref="B112:B129">
    <cfRule type="duplicateValues" dxfId="1430" priority="75"/>
  </conditionalFormatting>
  <conditionalFormatting sqref="B118:B123 B125:B129">
    <cfRule type="duplicateValues" dxfId="1429" priority="72"/>
  </conditionalFormatting>
  <conditionalFormatting sqref="B268:B282">
    <cfRule type="duplicateValues" dxfId="1428" priority="59"/>
    <cfRule type="duplicateValues" dxfId="1427" priority="60"/>
  </conditionalFormatting>
  <conditionalFormatting sqref="B544">
    <cfRule type="duplicateValues" dxfId="1426" priority="52"/>
  </conditionalFormatting>
  <conditionalFormatting sqref="B545">
    <cfRule type="duplicateValues" dxfId="1425" priority="50"/>
  </conditionalFormatting>
  <conditionalFormatting sqref="B546">
    <cfRule type="duplicateValues" dxfId="1424" priority="47"/>
    <cfRule type="duplicateValues" dxfId="1423" priority="49"/>
  </conditionalFormatting>
  <conditionalFormatting sqref="B547">
    <cfRule type="duplicateValues" dxfId="1422" priority="45"/>
  </conditionalFormatting>
  <conditionalFormatting sqref="B548">
    <cfRule type="duplicateValues" dxfId="1421" priority="43"/>
  </conditionalFormatting>
  <conditionalFormatting sqref="B549:B550">
    <cfRule type="duplicateValues" dxfId="1420" priority="77"/>
  </conditionalFormatting>
  <conditionalFormatting sqref="B551">
    <cfRule type="duplicateValues" dxfId="1419" priority="41"/>
  </conditionalFormatting>
  <conditionalFormatting sqref="B552">
    <cfRule type="duplicateValues" dxfId="1418" priority="37"/>
    <cfRule type="duplicateValues" dxfId="1417" priority="38"/>
    <cfRule type="duplicateValues" dxfId="1416" priority="39"/>
  </conditionalFormatting>
  <conditionalFormatting sqref="B553">
    <cfRule type="duplicateValues" dxfId="1415" priority="33"/>
    <cfRule type="duplicateValues" dxfId="1414" priority="34"/>
    <cfRule type="duplicateValues" dxfId="1413" priority="35"/>
  </conditionalFormatting>
  <conditionalFormatting sqref="B554">
    <cfRule type="duplicateValues" dxfId="1412" priority="29"/>
    <cfRule type="duplicateValues" dxfId="1411" priority="30"/>
    <cfRule type="duplicateValues" dxfId="1410" priority="31"/>
  </conditionalFormatting>
  <conditionalFormatting sqref="B555">
    <cfRule type="duplicateValues" dxfId="1409" priority="26"/>
    <cfRule type="duplicateValues" dxfId="1408" priority="27"/>
  </conditionalFormatting>
  <conditionalFormatting sqref="B556">
    <cfRule type="duplicateValues" dxfId="1407" priority="25"/>
    <cfRule type="duplicateValues" dxfId="1406" priority="79"/>
  </conditionalFormatting>
  <conditionalFormatting sqref="B557:B558">
    <cfRule type="duplicateValues" dxfId="1405" priority="22"/>
    <cfRule type="duplicateValues" dxfId="1404" priority="23"/>
  </conditionalFormatting>
  <conditionalFormatting sqref="B559">
    <cfRule type="duplicateValues" dxfId="1403" priority="19"/>
    <cfRule type="duplicateValues" dxfId="1402" priority="20"/>
  </conditionalFormatting>
  <conditionalFormatting sqref="B560">
    <cfRule type="duplicateValues" dxfId="1401" priority="16"/>
    <cfRule type="duplicateValues" dxfId="1400" priority="17"/>
  </conditionalFormatting>
  <conditionalFormatting sqref="B561">
    <cfRule type="duplicateValues" dxfId="1399" priority="13"/>
    <cfRule type="duplicateValues" dxfId="1398" priority="14"/>
  </conditionalFormatting>
  <conditionalFormatting sqref="B562:B563">
    <cfRule type="duplicateValues" dxfId="1397" priority="10"/>
    <cfRule type="duplicateValues" dxfId="1396" priority="11"/>
  </conditionalFormatting>
  <conditionalFormatting sqref="B566 B571">
    <cfRule type="duplicateValues" dxfId="1395" priority="81"/>
  </conditionalFormatting>
  <conditionalFormatting sqref="B567">
    <cfRule type="duplicateValues" dxfId="1394" priority="7"/>
    <cfRule type="duplicateValues" dxfId="1393" priority="8"/>
  </conditionalFormatting>
  <conditionalFormatting sqref="B568:B569">
    <cfRule type="duplicateValues" dxfId="1392" priority="4"/>
    <cfRule type="duplicateValues" dxfId="1391" priority="5"/>
  </conditionalFormatting>
  <conditionalFormatting sqref="B570">
    <cfRule type="duplicateValues" dxfId="1390" priority="1"/>
    <cfRule type="duplicateValues" dxfId="1389" priority="2"/>
  </conditionalFormatting>
  <conditionalFormatting sqref="B572:B581 B206:B267 B541:B543 B283:B538">
    <cfRule type="duplicateValues" dxfId="1388" priority="55"/>
  </conditionalFormatting>
  <conditionalFormatting sqref="B572:B581 B541:B543 B206:B539">
    <cfRule type="duplicateValues" dxfId="1387" priority="54"/>
  </conditionalFormatting>
  <conditionalFormatting sqref="B572:B581">
    <cfRule type="duplicateValues" dxfId="1386" priority="57"/>
  </conditionalFormatting>
  <conditionalFormatting sqref="B582:B589 B592:B1048576">
    <cfRule type="duplicateValues" dxfId="1385" priority="71"/>
  </conditionalFormatting>
  <conditionalFormatting sqref="B582:B1048576 B10 B1:B6 B130:B205 B15:B111">
    <cfRule type="duplicateValues" dxfId="1384" priority="69"/>
  </conditionalFormatting>
  <conditionalFormatting sqref="B582:B1048576">
    <cfRule type="duplicateValues" dxfId="1383" priority="68"/>
  </conditionalFormatting>
  <conditionalFormatting sqref="C11:C14">
    <cfRule type="duplicateValues" dxfId="1382" priority="67"/>
  </conditionalFormatting>
  <conditionalFormatting sqref="C177:C187">
    <cfRule type="duplicateValues" dxfId="1381" priority="76"/>
  </conditionalFormatting>
  <conditionalFormatting sqref="C233">
    <cfRule type="duplicateValues" dxfId="1380" priority="62"/>
  </conditionalFormatting>
  <conditionalFormatting sqref="C268:C282">
    <cfRule type="duplicateValues" dxfId="1379" priority="61"/>
  </conditionalFormatting>
  <conditionalFormatting sqref="C544">
    <cfRule type="duplicateValues" dxfId="1378" priority="53"/>
  </conditionalFormatting>
  <conditionalFormatting sqref="C545">
    <cfRule type="duplicateValues" dxfId="1377" priority="51"/>
  </conditionalFormatting>
  <conditionalFormatting sqref="C546">
    <cfRule type="duplicateValues" dxfId="1376" priority="48"/>
  </conditionalFormatting>
  <conditionalFormatting sqref="C547">
    <cfRule type="duplicateValues" dxfId="1375" priority="46"/>
  </conditionalFormatting>
  <conditionalFormatting sqref="C548">
    <cfRule type="duplicateValues" dxfId="1374" priority="44"/>
  </conditionalFormatting>
  <conditionalFormatting sqref="C549:C550">
    <cfRule type="duplicateValues" dxfId="1373" priority="78"/>
  </conditionalFormatting>
  <conditionalFormatting sqref="C551">
    <cfRule type="duplicateValues" dxfId="1372" priority="42"/>
  </conditionalFormatting>
  <conditionalFormatting sqref="C552">
    <cfRule type="duplicateValues" dxfId="1371" priority="40"/>
  </conditionalFormatting>
  <conditionalFormatting sqref="C553">
    <cfRule type="duplicateValues" dxfId="1370" priority="36"/>
  </conditionalFormatting>
  <conditionalFormatting sqref="C554">
    <cfRule type="duplicateValues" dxfId="1369" priority="32"/>
  </conditionalFormatting>
  <conditionalFormatting sqref="C555">
    <cfRule type="duplicateValues" dxfId="1368" priority="28"/>
  </conditionalFormatting>
  <conditionalFormatting sqref="C556">
    <cfRule type="duplicateValues" dxfId="1367" priority="80"/>
  </conditionalFormatting>
  <conditionalFormatting sqref="C557:C558">
    <cfRule type="duplicateValues" dxfId="1366" priority="24"/>
  </conditionalFormatting>
  <conditionalFormatting sqref="C559">
    <cfRule type="duplicateValues" dxfId="1365" priority="21"/>
  </conditionalFormatting>
  <conditionalFormatting sqref="C560">
    <cfRule type="duplicateValues" dxfId="1364" priority="18"/>
  </conditionalFormatting>
  <conditionalFormatting sqref="C561">
    <cfRule type="duplicateValues" dxfId="1363" priority="15"/>
  </conditionalFormatting>
  <conditionalFormatting sqref="C562:C563">
    <cfRule type="duplicateValues" dxfId="1362" priority="12"/>
  </conditionalFormatting>
  <conditionalFormatting sqref="C566 C571">
    <cfRule type="duplicateValues" dxfId="1361" priority="82"/>
  </conditionalFormatting>
  <conditionalFormatting sqref="C567">
    <cfRule type="duplicateValues" dxfId="1360" priority="9"/>
  </conditionalFormatting>
  <conditionalFormatting sqref="C568:C569">
    <cfRule type="duplicateValues" dxfId="1359" priority="6"/>
  </conditionalFormatting>
  <conditionalFormatting sqref="C570">
    <cfRule type="duplicateValues" dxfId="1358" priority="3"/>
  </conditionalFormatting>
  <conditionalFormatting sqref="C572:C581 C206:C267 C541:C543 C283:C447 C449:C538">
    <cfRule type="duplicateValues" dxfId="1357" priority="58"/>
  </conditionalFormatting>
  <conditionalFormatting sqref="C582:C1048576 A113:A117 A124 C10 C1:C6 C15:C205">
    <cfRule type="duplicateValues" dxfId="1356" priority="74"/>
  </conditionalFormatting>
  <conditionalFormatting sqref="C590:C591">
    <cfRule type="duplicateValues" dxfId="1355" priority="64"/>
  </conditionalFormatting>
  <conditionalFormatting sqref="J23:J164 J166:J179 J181:J190 J192:J202 J209:J211 J213:J222 J224:J299 J358:J421 J431:J449 J530:J538 J540:J541">
    <cfRule type="notContainsBlanks" dxfId="1354" priority="70">
      <formula>LEN(TRIM(J23))&gt;0</formula>
    </cfRule>
  </conditionalFormatting>
  <conditionalFormatting sqref="J204:J207 J302:J304 J309:J356 J451:J468 J470:J528">
    <cfRule type="notContainsBlanks" dxfId="1353" priority="56">
      <formula>LEN(TRIM(J204))&gt;0</formula>
    </cfRule>
  </conditionalFormatting>
  <conditionalFormatting sqref="J590:J591">
    <cfRule type="notContainsBlanks" dxfId="1352" priority="63">
      <formula>LEN(TRIM(J590))&gt;0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9D17-9BAC-8241-9764-C47493384443}">
  <dimension ref="A1:AC589"/>
  <sheetViews>
    <sheetView topLeftCell="J544" zoomScale="140" zoomScaleNormal="140" workbookViewId="0">
      <selection activeCell="M567" sqref="M567"/>
    </sheetView>
  </sheetViews>
  <sheetFormatPr baseColWidth="10" defaultColWidth="11.5" defaultRowHeight="13" x14ac:dyDescent="0.15"/>
  <cols>
    <col min="1" max="1" width="3.83203125" customWidth="1"/>
    <col min="2" max="2" width="6.5" customWidth="1"/>
    <col min="3" max="3" width="26.5" customWidth="1"/>
    <col min="4" max="4" width="9.164062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25.33203125" customWidth="1"/>
    <col min="12" max="12" width="28.5" customWidth="1"/>
    <col min="13" max="13" width="68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1160</v>
      </c>
      <c r="H2" s="77" t="s">
        <v>459</v>
      </c>
      <c r="I2" s="365">
        <v>45717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/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SUM(H16:H21)</f>
        <v>5.6099999999999994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>
        <v>10000</v>
      </c>
      <c r="F17" s="281">
        <v>2.21</v>
      </c>
      <c r="G17" s="278">
        <v>0</v>
      </c>
      <c r="H17" s="282">
        <v>2.21</v>
      </c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>
        <v>10000</v>
      </c>
      <c r="F18" s="281">
        <v>0.68</v>
      </c>
      <c r="G18" s="278"/>
      <c r="H18" s="282">
        <v>0.68</v>
      </c>
      <c r="I18" s="367"/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281">
        <v>0.42</v>
      </c>
      <c r="G19" s="278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281">
        <v>0.22</v>
      </c>
      <c r="G20" s="278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281">
        <v>7.0000000000000007E-2</v>
      </c>
      <c r="G21" s="278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368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109"/>
      <c r="G27" s="174"/>
      <c r="H27" s="78"/>
      <c r="I27" s="144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250000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250000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109"/>
      <c r="G30" s="479"/>
      <c r="H30" s="78"/>
      <c r="I30" s="144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411</v>
      </c>
      <c r="E31" s="79">
        <v>10000</v>
      </c>
      <c r="F31" s="109">
        <v>0</v>
      </c>
      <c r="G31" s="479">
        <v>3.08</v>
      </c>
      <c r="H31" s="78">
        <v>3.08</v>
      </c>
      <c r="I31" s="144">
        <f>SUM(H31:H36)</f>
        <v>8.14</v>
      </c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417</v>
      </c>
      <c r="E32" s="79">
        <v>5000</v>
      </c>
      <c r="F32" s="109">
        <v>3.39</v>
      </c>
      <c r="G32" s="479"/>
      <c r="H32" s="78">
        <v>3.39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412</v>
      </c>
      <c r="E33" s="79">
        <v>2000</v>
      </c>
      <c r="F33" s="109">
        <v>0.68</v>
      </c>
      <c r="G33" s="479"/>
      <c r="H33" s="78">
        <v>0.68</v>
      </c>
      <c r="I33" s="144"/>
      <c r="J33" s="23"/>
    </row>
    <row r="34" spans="1:10" ht="16" x14ac:dyDescent="0.2">
      <c r="A34" s="63"/>
      <c r="B34" s="75" t="s">
        <v>1105</v>
      </c>
      <c r="C34" s="66" t="s">
        <v>1106</v>
      </c>
      <c r="D34" s="66" t="s">
        <v>413</v>
      </c>
      <c r="E34" s="79">
        <v>10000</v>
      </c>
      <c r="F34" s="109">
        <v>0.42</v>
      </c>
      <c r="G34" s="479"/>
      <c r="H34" s="78">
        <v>0.42</v>
      </c>
      <c r="I34" s="144"/>
      <c r="J34" s="23"/>
    </row>
    <row r="35" spans="1:10" ht="16" x14ac:dyDescent="0.2">
      <c r="A35" s="63"/>
      <c r="B35" s="75" t="s">
        <v>1105</v>
      </c>
      <c r="C35" s="66" t="s">
        <v>1106</v>
      </c>
      <c r="D35" s="66" t="s">
        <v>418</v>
      </c>
      <c r="E35" s="79">
        <v>5000</v>
      </c>
      <c r="F35" s="109">
        <v>0.22</v>
      </c>
      <c r="G35" s="479"/>
      <c r="H35" s="78">
        <v>0.22</v>
      </c>
      <c r="I35" s="144"/>
      <c r="J35" s="23"/>
    </row>
    <row r="36" spans="1:10" ht="16" x14ac:dyDescent="0.2">
      <c r="A36" s="63"/>
      <c r="B36" s="75" t="s">
        <v>1105</v>
      </c>
      <c r="C36" s="66" t="s">
        <v>1106</v>
      </c>
      <c r="D36" s="66" t="s">
        <v>414</v>
      </c>
      <c r="E36" s="79">
        <v>10000</v>
      </c>
      <c r="F36" s="109">
        <v>0.35</v>
      </c>
      <c r="G36" s="479"/>
      <c r="H36" s="78">
        <v>0.35</v>
      </c>
      <c r="I36" s="144"/>
      <c r="J36" s="23"/>
    </row>
    <row r="37" spans="1:10" ht="16" x14ac:dyDescent="0.2">
      <c r="A37" s="63"/>
      <c r="B37" s="75"/>
      <c r="C37" s="66"/>
      <c r="D37" s="66"/>
      <c r="E37" s="79"/>
      <c r="F37" s="78"/>
      <c r="G37" s="277"/>
      <c r="H37" s="78"/>
      <c r="I37" s="144"/>
      <c r="J37" s="23"/>
    </row>
    <row r="38" spans="1:10" ht="16" x14ac:dyDescent="0.2">
      <c r="A38" s="63"/>
      <c r="B38" s="75" t="s">
        <v>542</v>
      </c>
      <c r="C38" s="66" t="s">
        <v>89</v>
      </c>
      <c r="D38" s="66" t="s">
        <v>411</v>
      </c>
      <c r="E38" s="79">
        <v>10000</v>
      </c>
      <c r="F38" s="109">
        <v>0</v>
      </c>
      <c r="G38" s="479">
        <f>H38-F38</f>
        <v>8.02</v>
      </c>
      <c r="H38" s="78">
        <v>8.02</v>
      </c>
      <c r="I38" s="144">
        <f>SUM(H38)</f>
        <v>8.02</v>
      </c>
      <c r="J38" s="23"/>
    </row>
    <row r="39" spans="1:10" ht="16" x14ac:dyDescent="0.2">
      <c r="A39" s="63"/>
      <c r="B39" s="75"/>
      <c r="C39" s="66"/>
      <c r="D39" s="66"/>
      <c r="E39" s="79"/>
      <c r="F39" s="78"/>
      <c r="G39" s="277"/>
      <c r="H39" s="78"/>
      <c r="I39" s="144"/>
      <c r="J39" s="23"/>
    </row>
    <row r="40" spans="1:10" ht="16" x14ac:dyDescent="0.2">
      <c r="A40" s="63"/>
      <c r="B40" s="97">
        <v>2309</v>
      </c>
      <c r="C40" s="66" t="s">
        <v>867</v>
      </c>
      <c r="D40" s="66" t="s">
        <v>411</v>
      </c>
      <c r="E40" s="79">
        <v>10000</v>
      </c>
      <c r="F40" s="109">
        <v>0</v>
      </c>
      <c r="G40" s="479">
        <v>5.0199999999999996</v>
      </c>
      <c r="H40" s="78"/>
      <c r="I40" s="144">
        <v>5.0199999999999996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277"/>
      <c r="H41" s="78"/>
      <c r="I41" s="144"/>
      <c r="J41" s="23"/>
    </row>
    <row r="42" spans="1:10" ht="16" x14ac:dyDescent="0.2">
      <c r="A42" s="63"/>
      <c r="B42" s="75" t="s">
        <v>543</v>
      </c>
      <c r="C42" s="66" t="s">
        <v>138</v>
      </c>
      <c r="D42" s="66" t="s">
        <v>411</v>
      </c>
      <c r="E42" s="78">
        <v>10000</v>
      </c>
      <c r="F42" s="78">
        <v>0</v>
      </c>
      <c r="G42" s="277">
        <f>H42-F42</f>
        <v>2.0099999999999998</v>
      </c>
      <c r="H42" s="78">
        <v>2.0099999999999998</v>
      </c>
      <c r="I42" s="144">
        <f>SUM(H42:H43)</f>
        <v>2.4299999999999997</v>
      </c>
      <c r="J42" s="23"/>
    </row>
    <row r="43" spans="1:10" ht="16" x14ac:dyDescent="0.2">
      <c r="A43" s="63"/>
      <c r="B43" s="75" t="s">
        <v>543</v>
      </c>
      <c r="C43" s="66" t="s">
        <v>138</v>
      </c>
      <c r="D43" s="66" t="s">
        <v>413</v>
      </c>
      <c r="E43" s="78">
        <v>10000</v>
      </c>
      <c r="F43" s="78">
        <v>0.42</v>
      </c>
      <c r="G43" s="277"/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144"/>
      <c r="J44" s="23"/>
    </row>
    <row r="45" spans="1:10" ht="16" x14ac:dyDescent="0.2">
      <c r="A45" s="63"/>
      <c r="B45" s="75" t="s">
        <v>777</v>
      </c>
      <c r="C45" s="66" t="s">
        <v>969</v>
      </c>
      <c r="D45" s="66" t="s">
        <v>411</v>
      </c>
      <c r="E45" s="78">
        <v>10000</v>
      </c>
      <c r="F45" s="78">
        <v>0</v>
      </c>
      <c r="G45" s="277">
        <v>0.53</v>
      </c>
      <c r="H45" s="78">
        <v>0.53</v>
      </c>
      <c r="I45" s="144">
        <v>0.95</v>
      </c>
      <c r="J45" s="23" t="s">
        <v>1156</v>
      </c>
    </row>
    <row r="46" spans="1:10" ht="16" x14ac:dyDescent="0.2">
      <c r="A46" s="63"/>
      <c r="B46" s="75" t="s">
        <v>777</v>
      </c>
      <c r="C46" s="66" t="s">
        <v>969</v>
      </c>
      <c r="D46" s="66" t="s">
        <v>413</v>
      </c>
      <c r="E46" s="78">
        <v>10000</v>
      </c>
      <c r="F46" s="78">
        <v>0.42</v>
      </c>
      <c r="G46" s="277">
        <v>0</v>
      </c>
      <c r="H46" s="78">
        <v>0.42</v>
      </c>
      <c r="I46" s="144"/>
      <c r="J46" s="23"/>
    </row>
    <row r="47" spans="1:10" ht="16" x14ac:dyDescent="0.2">
      <c r="A47" s="63"/>
      <c r="B47" s="75"/>
      <c r="C47" s="66"/>
      <c r="D47" s="66"/>
      <c r="E47" s="78"/>
      <c r="F47" s="78"/>
      <c r="G47" s="277"/>
      <c r="H47" s="78"/>
      <c r="I47" s="144"/>
      <c r="J47" s="23"/>
    </row>
    <row r="48" spans="1:10" ht="16" x14ac:dyDescent="0.2">
      <c r="A48" s="63"/>
      <c r="B48" s="75" t="s">
        <v>711</v>
      </c>
      <c r="C48" s="66" t="s">
        <v>703</v>
      </c>
      <c r="D48" s="66" t="s">
        <v>411</v>
      </c>
      <c r="E48" s="78">
        <v>10000</v>
      </c>
      <c r="F48" s="78">
        <v>0</v>
      </c>
      <c r="G48" s="277">
        <f>H48-F48</f>
        <v>0.66</v>
      </c>
      <c r="H48" s="78">
        <v>0.66</v>
      </c>
      <c r="I48" s="144">
        <f>H48</f>
        <v>0.66</v>
      </c>
      <c r="J48" s="23"/>
    </row>
    <row r="49" spans="1:13" ht="16" x14ac:dyDescent="0.2">
      <c r="A49" s="63"/>
      <c r="B49" s="75"/>
      <c r="C49" s="66"/>
      <c r="D49" s="66"/>
      <c r="E49" s="79"/>
      <c r="F49" s="78"/>
      <c r="G49" s="277"/>
      <c r="H49" s="78"/>
      <c r="I49" s="144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411</v>
      </c>
      <c r="E50" s="78">
        <v>100000</v>
      </c>
      <c r="F50" s="109">
        <f>H50-G50</f>
        <v>18.090000000000003</v>
      </c>
      <c r="G50" s="479">
        <v>2.0099999999999998</v>
      </c>
      <c r="H50" s="78">
        <v>20.100000000000001</v>
      </c>
      <c r="I50" s="144">
        <f>SUM(H50:H55)</f>
        <v>66.3</v>
      </c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417</v>
      </c>
      <c r="E51" s="78">
        <v>50000</v>
      </c>
      <c r="F51" s="109">
        <v>33.85</v>
      </c>
      <c r="G51" s="479"/>
      <c r="H51" s="78">
        <f>F51</f>
        <v>33.85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412</v>
      </c>
      <c r="E52" s="79">
        <v>10000</v>
      </c>
      <c r="F52" s="109">
        <v>3.42</v>
      </c>
      <c r="G52" s="479"/>
      <c r="H52" s="78">
        <f>F52</f>
        <v>3.42</v>
      </c>
      <c r="I52" s="144"/>
      <c r="J52" s="23"/>
    </row>
    <row r="53" spans="1:13" ht="16" x14ac:dyDescent="0.2">
      <c r="A53" s="63"/>
      <c r="B53" s="75" t="s">
        <v>544</v>
      </c>
      <c r="C53" s="66" t="s">
        <v>139</v>
      </c>
      <c r="D53" s="66" t="s">
        <v>413</v>
      </c>
      <c r="E53" s="79">
        <v>100000</v>
      </c>
      <c r="F53" s="109">
        <v>4.18</v>
      </c>
      <c r="G53" s="479"/>
      <c r="H53" s="78">
        <f>F53</f>
        <v>4.18</v>
      </c>
      <c r="I53" s="144"/>
      <c r="J53" s="23"/>
    </row>
    <row r="54" spans="1:13" ht="16" x14ac:dyDescent="0.2">
      <c r="A54" s="63"/>
      <c r="B54" s="75" t="s">
        <v>544</v>
      </c>
      <c r="C54" s="66" t="s">
        <v>139</v>
      </c>
      <c r="D54" s="66" t="s">
        <v>418</v>
      </c>
      <c r="E54" s="78">
        <v>100000</v>
      </c>
      <c r="F54" s="109">
        <v>4.4000000000000004</v>
      </c>
      <c r="G54" s="479"/>
      <c r="H54" s="78">
        <f>F54</f>
        <v>4.4000000000000004</v>
      </c>
      <c r="I54" s="144"/>
      <c r="J54" s="23"/>
    </row>
    <row r="55" spans="1:13" ht="16" x14ac:dyDescent="0.2">
      <c r="A55" s="63"/>
      <c r="B55" s="75" t="s">
        <v>544</v>
      </c>
      <c r="C55" s="66" t="s">
        <v>139</v>
      </c>
      <c r="D55" s="66" t="s">
        <v>414</v>
      </c>
      <c r="E55" s="79">
        <v>10000</v>
      </c>
      <c r="F55" s="109">
        <v>0.35</v>
      </c>
      <c r="G55" s="479"/>
      <c r="H55" s="78">
        <f>F55</f>
        <v>0.35</v>
      </c>
      <c r="I55" s="144"/>
      <c r="J55" s="579"/>
    </row>
    <row r="56" spans="1:13" ht="16" x14ac:dyDescent="0.2">
      <c r="A56" s="63"/>
      <c r="B56" s="75"/>
      <c r="C56" s="66"/>
      <c r="D56" s="66"/>
      <c r="E56" s="79"/>
      <c r="F56" s="109"/>
      <c r="G56" s="479"/>
      <c r="H56" s="78"/>
      <c r="I56" s="144"/>
      <c r="J56" s="579"/>
      <c r="L56" s="580"/>
      <c r="M56" s="580"/>
    </row>
    <row r="57" spans="1:13" ht="16" x14ac:dyDescent="0.2">
      <c r="A57" s="63"/>
      <c r="B57" s="75" t="s">
        <v>545</v>
      </c>
      <c r="C57" s="66" t="s">
        <v>217</v>
      </c>
      <c r="D57" s="66" t="s">
        <v>411</v>
      </c>
      <c r="E57" s="78">
        <v>240000</v>
      </c>
      <c r="F57" s="109">
        <v>28.98</v>
      </c>
      <c r="G57" s="479">
        <v>1.26</v>
      </c>
      <c r="H57" s="78">
        <f>F57+G57</f>
        <v>30.240000000000002</v>
      </c>
      <c r="I57" s="144">
        <f>SUM(H57:H58)</f>
        <v>30.660000000000004</v>
      </c>
      <c r="J57" s="23"/>
    </row>
    <row r="58" spans="1:13" ht="16" x14ac:dyDescent="0.2">
      <c r="A58" s="63"/>
      <c r="B58" s="75" t="s">
        <v>545</v>
      </c>
      <c r="C58" s="66" t="s">
        <v>217</v>
      </c>
      <c r="D58" s="66" t="s">
        <v>413</v>
      </c>
      <c r="E58" s="78">
        <v>10000</v>
      </c>
      <c r="F58" s="109">
        <v>0.42</v>
      </c>
      <c r="G58" s="479"/>
      <c r="H58" s="78">
        <f>F58</f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109"/>
      <c r="G59" s="479"/>
      <c r="H59" s="78"/>
      <c r="I59" s="144"/>
      <c r="J59" s="23"/>
    </row>
    <row r="60" spans="1:13" ht="16" x14ac:dyDescent="0.2">
      <c r="A60" s="63"/>
      <c r="B60" s="75" t="s">
        <v>869</v>
      </c>
      <c r="C60" s="66" t="s">
        <v>843</v>
      </c>
      <c r="D60" s="66" t="s">
        <v>411</v>
      </c>
      <c r="E60" s="78">
        <v>10000</v>
      </c>
      <c r="F60" s="109">
        <v>0</v>
      </c>
      <c r="G60" s="479">
        <v>0.91</v>
      </c>
      <c r="H60" s="78">
        <v>0.91</v>
      </c>
      <c r="I60" s="144">
        <f>G60+F61</f>
        <v>1.33</v>
      </c>
      <c r="J60" s="23"/>
    </row>
    <row r="61" spans="1:13" ht="16" x14ac:dyDescent="0.2">
      <c r="A61" s="63"/>
      <c r="B61" s="97">
        <v>2302</v>
      </c>
      <c r="C61" s="66" t="s">
        <v>843</v>
      </c>
      <c r="D61" s="66" t="s">
        <v>413</v>
      </c>
      <c r="E61" s="78">
        <v>10000</v>
      </c>
      <c r="F61" s="109">
        <v>0.42</v>
      </c>
      <c r="G61" s="479"/>
      <c r="H61" s="78">
        <v>0.42</v>
      </c>
      <c r="I61" s="144"/>
      <c r="J61" s="23"/>
    </row>
    <row r="62" spans="1:13" ht="16" x14ac:dyDescent="0.2">
      <c r="A62" s="63"/>
      <c r="B62" s="75"/>
      <c r="C62" s="66"/>
      <c r="D62" s="66"/>
      <c r="E62" s="78"/>
      <c r="F62" s="109"/>
      <c r="G62" s="479"/>
      <c r="H62" s="78"/>
      <c r="I62" s="144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411</v>
      </c>
      <c r="E63" s="78">
        <v>200000</v>
      </c>
      <c r="F63" s="109">
        <v>23.94</v>
      </c>
      <c r="G63" s="479">
        <v>1.26</v>
      </c>
      <c r="H63" s="78">
        <f>SUM(G63,F63)</f>
        <v>25.200000000000003</v>
      </c>
      <c r="I63" s="144">
        <f>SUM(H63:H66)</f>
        <v>38.32</v>
      </c>
      <c r="J63" s="23"/>
    </row>
    <row r="64" spans="1:13" ht="16" x14ac:dyDescent="0.2">
      <c r="A64" s="63"/>
      <c r="B64" s="75" t="s">
        <v>817</v>
      </c>
      <c r="C64" s="66" t="s">
        <v>811</v>
      </c>
      <c r="D64" s="66" t="s">
        <v>417</v>
      </c>
      <c r="E64" s="78">
        <v>50000</v>
      </c>
      <c r="F64" s="109">
        <v>9.0500000000000007</v>
      </c>
      <c r="G64" s="479">
        <v>0</v>
      </c>
      <c r="H64" s="78">
        <v>9.0500000000000007</v>
      </c>
      <c r="I64" s="144"/>
      <c r="J64" s="23"/>
    </row>
    <row r="65" spans="1:17" ht="16" x14ac:dyDescent="0.2">
      <c r="A65" s="63"/>
      <c r="B65" s="75" t="s">
        <v>817</v>
      </c>
      <c r="C65" s="66" t="s">
        <v>811</v>
      </c>
      <c r="D65" s="66" t="s">
        <v>413</v>
      </c>
      <c r="E65" s="78">
        <v>50000</v>
      </c>
      <c r="F65" s="109">
        <v>2.09</v>
      </c>
      <c r="G65" s="479"/>
      <c r="H65" s="78">
        <v>2.09</v>
      </c>
      <c r="I65" s="144"/>
      <c r="J65" s="23"/>
    </row>
    <row r="66" spans="1:17" ht="16" x14ac:dyDescent="0.2">
      <c r="A66" s="63"/>
      <c r="B66" s="75" t="s">
        <v>817</v>
      </c>
      <c r="C66" s="66" t="s">
        <v>811</v>
      </c>
      <c r="D66" s="66" t="s">
        <v>418</v>
      </c>
      <c r="E66" s="78">
        <v>45000</v>
      </c>
      <c r="F66" s="109">
        <v>1.98</v>
      </c>
      <c r="G66" s="479"/>
      <c r="H66" s="78">
        <v>1.98</v>
      </c>
      <c r="I66" s="144"/>
      <c r="J66" s="23"/>
    </row>
    <row r="67" spans="1:17" ht="16" x14ac:dyDescent="0.2">
      <c r="A67" s="63"/>
      <c r="B67" s="75"/>
      <c r="C67" s="66"/>
      <c r="D67" s="66"/>
      <c r="E67" s="78"/>
      <c r="F67" s="109"/>
      <c r="G67" s="479"/>
      <c r="H67" s="78"/>
      <c r="I67" s="144"/>
      <c r="J67" s="23"/>
    </row>
    <row r="68" spans="1:17" ht="16" x14ac:dyDescent="0.2">
      <c r="A68" s="63"/>
      <c r="B68" s="75" t="s">
        <v>1128</v>
      </c>
      <c r="C68" s="66" t="s">
        <v>1129</v>
      </c>
      <c r="D68" s="66" t="s">
        <v>411</v>
      </c>
      <c r="E68" s="78">
        <v>10000</v>
      </c>
      <c r="F68" s="109">
        <v>0</v>
      </c>
      <c r="G68" s="479">
        <v>2.0099999999999998</v>
      </c>
      <c r="H68" s="78">
        <v>2.0099999999999998</v>
      </c>
      <c r="I68" s="144">
        <v>2.0099999999999998</v>
      </c>
      <c r="J68" s="23"/>
    </row>
    <row r="69" spans="1:17" ht="16" x14ac:dyDescent="0.2">
      <c r="A69" s="63"/>
      <c r="B69" s="75"/>
      <c r="C69" s="66"/>
      <c r="D69" s="66"/>
      <c r="E69" s="78"/>
      <c r="F69" s="109"/>
      <c r="G69" s="479"/>
      <c r="H69" s="78"/>
      <c r="I69" s="144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411</v>
      </c>
      <c r="E70" s="78">
        <v>100000</v>
      </c>
      <c r="F70" s="109">
        <v>5.94</v>
      </c>
      <c r="G70" s="479">
        <v>0.66</v>
      </c>
      <c r="H70" s="78">
        <v>6.6</v>
      </c>
      <c r="I70" s="144">
        <f>SUM(H70:H73)</f>
        <v>36.36</v>
      </c>
      <c r="J70" s="23"/>
    </row>
    <row r="71" spans="1:17" ht="16" x14ac:dyDescent="0.2">
      <c r="A71" s="63"/>
      <c r="B71" s="75" t="s">
        <v>931</v>
      </c>
      <c r="C71" s="66" t="s">
        <v>932</v>
      </c>
      <c r="D71" s="66" t="s">
        <v>417</v>
      </c>
      <c r="E71" s="78">
        <v>100000</v>
      </c>
      <c r="F71" s="109">
        <v>12.6</v>
      </c>
      <c r="G71" s="479"/>
      <c r="H71" s="78">
        <v>12.6</v>
      </c>
      <c r="I71" s="144"/>
      <c r="J71" s="560"/>
      <c r="N71">
        <v>0</v>
      </c>
      <c r="O71">
        <v>0</v>
      </c>
      <c r="Q71">
        <v>0</v>
      </c>
    </row>
    <row r="72" spans="1:17" ht="16" x14ac:dyDescent="0.2">
      <c r="A72" s="63"/>
      <c r="B72" s="75" t="s">
        <v>931</v>
      </c>
      <c r="C72" s="66" t="s">
        <v>932</v>
      </c>
      <c r="D72" s="66" t="s">
        <v>413</v>
      </c>
      <c r="E72" s="157">
        <v>200000</v>
      </c>
      <c r="F72" s="109">
        <v>8.36</v>
      </c>
      <c r="G72" s="479"/>
      <c r="H72" s="78">
        <v>8.36</v>
      </c>
      <c r="I72" s="144"/>
      <c r="J72" s="23"/>
    </row>
    <row r="73" spans="1:17" ht="16" x14ac:dyDescent="0.2">
      <c r="A73" s="63"/>
      <c r="B73" s="75" t="s">
        <v>931</v>
      </c>
      <c r="C73" s="66" t="s">
        <v>932</v>
      </c>
      <c r="D73" s="66" t="s">
        <v>418</v>
      </c>
      <c r="E73" s="78">
        <v>200000</v>
      </c>
      <c r="F73" s="109">
        <v>8.8000000000000007</v>
      </c>
      <c r="G73" s="479"/>
      <c r="H73" s="78">
        <v>8.8000000000000007</v>
      </c>
      <c r="I73" s="144"/>
      <c r="J73" s="23"/>
    </row>
    <row r="74" spans="1:17" ht="16" x14ac:dyDescent="0.2">
      <c r="A74" s="63"/>
      <c r="B74" s="75"/>
      <c r="C74" s="66"/>
      <c r="D74" s="66"/>
      <c r="E74" s="78"/>
      <c r="F74" s="109"/>
      <c r="G74" s="479"/>
      <c r="H74" s="78"/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411</v>
      </c>
      <c r="E75" s="79">
        <v>50000</v>
      </c>
      <c r="F75" s="109">
        <v>32.08</v>
      </c>
      <c r="G75" s="479">
        <v>8.02</v>
      </c>
      <c r="H75" s="78">
        <f>SUM(F75:G75)</f>
        <v>40.099999999999994</v>
      </c>
      <c r="I75" s="144">
        <f>SUM(H75:H78)</f>
        <v>95.399999999999991</v>
      </c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417</v>
      </c>
      <c r="E76" s="79">
        <v>50000</v>
      </c>
      <c r="F76" s="109">
        <v>33.85</v>
      </c>
      <c r="G76" s="479"/>
      <c r="H76" s="78">
        <f>F76</f>
        <v>33.85</v>
      </c>
      <c r="I76" s="144"/>
      <c r="J76" s="23"/>
    </row>
    <row r="77" spans="1:17" ht="16" x14ac:dyDescent="0.2">
      <c r="A77" s="63"/>
      <c r="B77" s="75" t="s">
        <v>548</v>
      </c>
      <c r="C77" s="66" t="s">
        <v>178</v>
      </c>
      <c r="D77" s="66" t="s">
        <v>413</v>
      </c>
      <c r="E77" s="79">
        <v>250000</v>
      </c>
      <c r="F77" s="109">
        <v>10.45</v>
      </c>
      <c r="G77" s="479"/>
      <c r="H77" s="78">
        <f>F77</f>
        <v>10.45</v>
      </c>
      <c r="I77" s="144"/>
      <c r="J77" s="23"/>
    </row>
    <row r="78" spans="1:17" ht="16" x14ac:dyDescent="0.2">
      <c r="A78" s="63"/>
      <c r="B78" s="75" t="s">
        <v>548</v>
      </c>
      <c r="C78" s="66" t="s">
        <v>178</v>
      </c>
      <c r="D78" s="66" t="s">
        <v>418</v>
      </c>
      <c r="E78" s="78">
        <v>250000</v>
      </c>
      <c r="F78" s="109">
        <v>11</v>
      </c>
      <c r="G78" s="479"/>
      <c r="H78" s="78">
        <f>F78</f>
        <v>11</v>
      </c>
      <c r="I78" s="144"/>
      <c r="J78" s="23"/>
    </row>
    <row r="79" spans="1:17" ht="16" x14ac:dyDescent="0.2">
      <c r="A79" s="63"/>
      <c r="B79" s="75"/>
      <c r="C79" s="66"/>
      <c r="D79" s="66"/>
      <c r="E79" s="79"/>
      <c r="F79" s="109"/>
      <c r="G79" s="479"/>
      <c r="H79" s="78"/>
      <c r="I79" s="144"/>
      <c r="J79" s="23"/>
    </row>
    <row r="80" spans="1:17" ht="16" x14ac:dyDescent="0.2">
      <c r="A80" s="63"/>
      <c r="B80" s="75" t="s">
        <v>549</v>
      </c>
      <c r="C80" s="66" t="s">
        <v>325</v>
      </c>
      <c r="D80" s="66" t="s">
        <v>411</v>
      </c>
      <c r="E80" s="201">
        <v>250000</v>
      </c>
      <c r="F80" s="109">
        <v>30.24</v>
      </c>
      <c r="G80" s="479">
        <v>1.26</v>
      </c>
      <c r="H80" s="78">
        <f>SUM(G80,F80)</f>
        <v>31.5</v>
      </c>
      <c r="I80" s="144">
        <f>SUM(H80:H81)</f>
        <v>52.4</v>
      </c>
      <c r="J80" s="200"/>
    </row>
    <row r="81" spans="1:10" ht="16" x14ac:dyDescent="0.2">
      <c r="A81" s="63"/>
      <c r="B81" s="75" t="s">
        <v>549</v>
      </c>
      <c r="C81" s="66" t="s">
        <v>325</v>
      </c>
      <c r="D81" s="66" t="s">
        <v>413</v>
      </c>
      <c r="E81" s="78">
        <v>500000</v>
      </c>
      <c r="F81" s="109">
        <v>20.9</v>
      </c>
      <c r="G81" s="479"/>
      <c r="H81" s="78">
        <f>F81</f>
        <v>20.9</v>
      </c>
      <c r="I81" s="144"/>
      <c r="J81" s="23"/>
    </row>
    <row r="82" spans="1:10" ht="16" x14ac:dyDescent="0.2">
      <c r="A82" s="63"/>
      <c r="B82" s="75"/>
      <c r="C82" s="66"/>
      <c r="D82" s="66"/>
      <c r="E82" s="78"/>
      <c r="F82" s="109"/>
      <c r="G82" s="479"/>
      <c r="H82" s="78"/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411</v>
      </c>
      <c r="E83" s="78">
        <v>50000</v>
      </c>
      <c r="F83" s="109">
        <v>3.64</v>
      </c>
      <c r="G83" s="479">
        <v>0.66</v>
      </c>
      <c r="H83" s="78">
        <v>4.55</v>
      </c>
      <c r="I83" s="144">
        <f>SUM(H83:H88)</f>
        <v>25.950000000000003</v>
      </c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417</v>
      </c>
      <c r="E84" s="78">
        <v>50000</v>
      </c>
      <c r="F84" s="109">
        <v>9.0500000000000007</v>
      </c>
      <c r="G84" s="479"/>
      <c r="H84" s="78">
        <f>F84</f>
        <v>9.0500000000000007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412</v>
      </c>
      <c r="E85" s="78">
        <v>10000</v>
      </c>
      <c r="F85" s="109">
        <v>3.42</v>
      </c>
      <c r="G85" s="479"/>
      <c r="H85" s="78">
        <f>F85</f>
        <v>3.42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413</v>
      </c>
      <c r="E86" s="78">
        <v>100000</v>
      </c>
      <c r="F86" s="109">
        <v>4.18</v>
      </c>
      <c r="G86" s="479"/>
      <c r="H86" s="78">
        <f>F86</f>
        <v>4.18</v>
      </c>
      <c r="I86" s="144"/>
      <c r="J86" s="23"/>
    </row>
    <row r="87" spans="1:10" ht="16" x14ac:dyDescent="0.2">
      <c r="A87" s="63"/>
      <c r="B87" s="75" t="s">
        <v>550</v>
      </c>
      <c r="C87" s="66" t="s">
        <v>79</v>
      </c>
      <c r="D87" s="66" t="s">
        <v>418</v>
      </c>
      <c r="E87" s="78">
        <v>100000</v>
      </c>
      <c r="F87" s="109">
        <v>4.4000000000000004</v>
      </c>
      <c r="G87" s="479"/>
      <c r="H87" s="78">
        <f>F87</f>
        <v>4.4000000000000004</v>
      </c>
      <c r="I87" s="144"/>
      <c r="J87" s="23"/>
    </row>
    <row r="88" spans="1:10" ht="16" x14ac:dyDescent="0.2">
      <c r="A88" s="63"/>
      <c r="B88" s="75" t="s">
        <v>550</v>
      </c>
      <c r="C88" s="66" t="s">
        <v>79</v>
      </c>
      <c r="D88" s="66" t="s">
        <v>414</v>
      </c>
      <c r="E88" s="79">
        <v>10000</v>
      </c>
      <c r="F88" s="109">
        <v>0.35</v>
      </c>
      <c r="G88" s="479"/>
      <c r="H88" s="78">
        <f>F88</f>
        <v>0.35</v>
      </c>
      <c r="I88" s="144"/>
      <c r="J88" s="23"/>
    </row>
    <row r="89" spans="1:10" ht="17" customHeight="1" x14ac:dyDescent="0.2">
      <c r="A89" s="63"/>
      <c r="B89" s="75"/>
      <c r="C89" s="66"/>
      <c r="D89" s="66"/>
      <c r="E89" s="79"/>
      <c r="F89" s="109"/>
      <c r="G89" s="479"/>
      <c r="H89" s="78"/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411</v>
      </c>
      <c r="E90" s="79">
        <v>200000</v>
      </c>
      <c r="F90" s="109">
        <v>23.94</v>
      </c>
      <c r="G90" s="479">
        <v>1.26</v>
      </c>
      <c r="H90" s="78">
        <v>25.2</v>
      </c>
      <c r="I90" s="144">
        <f>SUM(H90:H93)</f>
        <v>37.33</v>
      </c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412</v>
      </c>
      <c r="E91" s="79">
        <v>10000</v>
      </c>
      <c r="F91" s="109">
        <v>3.42</v>
      </c>
      <c r="G91" s="479"/>
      <c r="H91" s="78">
        <v>3.42</v>
      </c>
      <c r="I91" s="144"/>
      <c r="J91" s="23"/>
    </row>
    <row r="92" spans="1:10" ht="17" customHeight="1" x14ac:dyDescent="0.2">
      <c r="A92" s="63"/>
      <c r="B92" s="75" t="s">
        <v>902</v>
      </c>
      <c r="C92" s="66" t="s">
        <v>903</v>
      </c>
      <c r="D92" s="66" t="s">
        <v>413</v>
      </c>
      <c r="E92" s="79">
        <v>200000</v>
      </c>
      <c r="F92" s="109">
        <v>8.36</v>
      </c>
      <c r="G92" s="479"/>
      <c r="H92" s="78">
        <v>8.36</v>
      </c>
      <c r="I92" s="144"/>
      <c r="J92" s="23"/>
    </row>
    <row r="93" spans="1:10" ht="17" customHeight="1" x14ac:dyDescent="0.2">
      <c r="A93" s="63"/>
      <c r="B93" s="75" t="s">
        <v>902</v>
      </c>
      <c r="C93" s="66" t="s">
        <v>903</v>
      </c>
      <c r="D93" s="66" t="s">
        <v>414</v>
      </c>
      <c r="E93" s="79">
        <v>10000</v>
      </c>
      <c r="F93" s="109">
        <v>0.35</v>
      </c>
      <c r="G93" s="479"/>
      <c r="H93" s="78">
        <v>0.35</v>
      </c>
      <c r="I93" s="144"/>
      <c r="J93" s="23"/>
    </row>
    <row r="94" spans="1:10" ht="16" x14ac:dyDescent="0.2">
      <c r="A94" s="63"/>
      <c r="B94" s="75"/>
      <c r="C94" s="66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551</v>
      </c>
      <c r="C95" s="66" t="s">
        <v>80</v>
      </c>
      <c r="D95" s="66" t="s">
        <v>411</v>
      </c>
      <c r="E95" s="78">
        <v>300000</v>
      </c>
      <c r="F95" s="78">
        <v>26.39</v>
      </c>
      <c r="G95" s="277">
        <v>0.91</v>
      </c>
      <c r="H95" s="78">
        <v>27.3</v>
      </c>
      <c r="I95" s="144">
        <f>SUM(H95:H96)</f>
        <v>39.840000000000003</v>
      </c>
      <c r="J95" s="23"/>
    </row>
    <row r="96" spans="1:10" ht="16" x14ac:dyDescent="0.2">
      <c r="A96" s="63"/>
      <c r="B96" s="75" t="s">
        <v>551</v>
      </c>
      <c r="C96" s="66" t="s">
        <v>80</v>
      </c>
      <c r="D96" s="66" t="s">
        <v>413</v>
      </c>
      <c r="E96" s="78">
        <v>300000</v>
      </c>
      <c r="F96" s="78">
        <v>12.54</v>
      </c>
      <c r="G96" s="277"/>
      <c r="H96" s="78">
        <f>F96</f>
        <v>12.54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144"/>
      <c r="J97" s="23"/>
    </row>
    <row r="98" spans="1:10" ht="16" x14ac:dyDescent="0.2">
      <c r="A98" s="63"/>
      <c r="B98" s="257" t="s">
        <v>900</v>
      </c>
      <c r="C98" s="167" t="s">
        <v>901</v>
      </c>
      <c r="D98" s="66" t="s">
        <v>411</v>
      </c>
      <c r="E98" s="78">
        <v>200000</v>
      </c>
      <c r="F98" s="78">
        <v>10.07</v>
      </c>
      <c r="G98" s="277">
        <v>0.53</v>
      </c>
      <c r="H98" s="78">
        <f>SUM(G98,F98)</f>
        <v>10.6</v>
      </c>
      <c r="I98" s="144">
        <f>SUM(H99,H98)</f>
        <v>18.96</v>
      </c>
      <c r="J98" s="23"/>
    </row>
    <row r="99" spans="1:10" ht="16" x14ac:dyDescent="0.2">
      <c r="A99" s="63"/>
      <c r="B99" s="257" t="s">
        <v>900</v>
      </c>
      <c r="C99" s="167" t="s">
        <v>901</v>
      </c>
      <c r="D99" s="66" t="s">
        <v>413</v>
      </c>
      <c r="E99" s="78">
        <v>200000</v>
      </c>
      <c r="F99" s="78">
        <v>8.36</v>
      </c>
      <c r="G99" s="277"/>
      <c r="H99" s="78">
        <v>8.36</v>
      </c>
      <c r="I99" s="144"/>
      <c r="J99" s="23"/>
    </row>
    <row r="100" spans="1:10" ht="16" x14ac:dyDescent="0.2">
      <c r="A100" s="63"/>
      <c r="B100" s="257"/>
      <c r="C100" s="167"/>
      <c r="D100" s="66"/>
      <c r="E100" s="78"/>
      <c r="F100" s="78"/>
      <c r="G100" s="277"/>
      <c r="H100" s="78"/>
      <c r="I100" s="144"/>
      <c r="J100" s="23"/>
    </row>
    <row r="101" spans="1:10" ht="16" x14ac:dyDescent="0.2">
      <c r="A101" s="63"/>
      <c r="B101" s="257" t="s">
        <v>899</v>
      </c>
      <c r="C101" s="167" t="s">
        <v>844</v>
      </c>
      <c r="D101" s="66" t="s">
        <v>411</v>
      </c>
      <c r="E101" s="78">
        <v>10000</v>
      </c>
      <c r="F101" s="78"/>
      <c r="G101" s="78">
        <v>0.66</v>
      </c>
      <c r="H101" s="78">
        <v>0.66</v>
      </c>
      <c r="I101" s="144">
        <f>G101+F102</f>
        <v>1.08</v>
      </c>
      <c r="J101" s="23"/>
    </row>
    <row r="102" spans="1:10" ht="16" x14ac:dyDescent="0.2">
      <c r="A102" s="63"/>
      <c r="B102" s="257" t="s">
        <v>899</v>
      </c>
      <c r="C102" s="167" t="s">
        <v>844</v>
      </c>
      <c r="D102" s="66" t="s">
        <v>413</v>
      </c>
      <c r="E102" s="78">
        <v>10000</v>
      </c>
      <c r="F102" s="78">
        <v>0.42</v>
      </c>
      <c r="G102" s="277"/>
      <c r="H102" s="78">
        <v>0.42</v>
      </c>
      <c r="I102" s="144"/>
      <c r="J102" s="23"/>
    </row>
    <row r="103" spans="1:10" ht="16" x14ac:dyDescent="0.2">
      <c r="A103" s="63"/>
      <c r="B103" s="257"/>
      <c r="C103" s="167"/>
      <c r="D103" s="66"/>
      <c r="E103" s="79"/>
      <c r="F103" s="78"/>
      <c r="G103" s="277"/>
      <c r="H103" s="78"/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411</v>
      </c>
      <c r="E104" s="79">
        <v>100000</v>
      </c>
      <c r="F104" s="254">
        <v>27.72</v>
      </c>
      <c r="G104" s="478">
        <v>3.08</v>
      </c>
      <c r="H104" s="78">
        <f>SUM(F104:G104)</f>
        <v>30.799999999999997</v>
      </c>
      <c r="I104" s="144">
        <f>SUM(H104:H108)</f>
        <v>43.15</v>
      </c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412</v>
      </c>
      <c r="E105" s="79">
        <v>10000</v>
      </c>
      <c r="F105" s="109">
        <v>3.42</v>
      </c>
      <c r="G105" s="479"/>
      <c r="H105" s="78">
        <f>F105</f>
        <v>3.42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413</v>
      </c>
      <c r="E106" s="79">
        <v>100000</v>
      </c>
      <c r="F106" s="109">
        <v>4.18</v>
      </c>
      <c r="G106" s="479"/>
      <c r="H106" s="78">
        <f>F106</f>
        <v>4.18</v>
      </c>
      <c r="I106" s="144"/>
      <c r="J106" s="23"/>
    </row>
    <row r="107" spans="1:10" ht="16" x14ac:dyDescent="0.2">
      <c r="A107" s="63"/>
      <c r="B107" s="75" t="s">
        <v>552</v>
      </c>
      <c r="C107" s="66" t="s">
        <v>64</v>
      </c>
      <c r="D107" s="66" t="s">
        <v>418</v>
      </c>
      <c r="E107" s="78">
        <v>100000</v>
      </c>
      <c r="F107" s="109">
        <v>4.4000000000000004</v>
      </c>
      <c r="G107" s="479"/>
      <c r="H107" s="78">
        <f>F107</f>
        <v>4.4000000000000004</v>
      </c>
      <c r="I107" s="144"/>
      <c r="J107" s="23"/>
    </row>
    <row r="108" spans="1:10" ht="16" x14ac:dyDescent="0.2">
      <c r="A108" s="63"/>
      <c r="B108" s="75" t="s">
        <v>552</v>
      </c>
      <c r="C108" s="66" t="s">
        <v>64</v>
      </c>
      <c r="D108" s="66" t="s">
        <v>414</v>
      </c>
      <c r="E108" s="79">
        <v>10000</v>
      </c>
      <c r="F108" s="109">
        <v>0.35</v>
      </c>
      <c r="G108" s="479"/>
      <c r="H108" s="78">
        <f>F108</f>
        <v>0.35</v>
      </c>
      <c r="I108" s="144"/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479"/>
      <c r="H109" s="78"/>
      <c r="I109" s="144"/>
      <c r="J109" s="23"/>
    </row>
    <row r="110" spans="1:10" ht="16" x14ac:dyDescent="0.2">
      <c r="A110" s="63"/>
      <c r="B110" s="75" t="s">
        <v>553</v>
      </c>
      <c r="C110" s="66" t="s">
        <v>218</v>
      </c>
      <c r="D110" s="66" t="s">
        <v>411</v>
      </c>
      <c r="E110" s="79">
        <v>10000</v>
      </c>
      <c r="F110" s="109">
        <v>0</v>
      </c>
      <c r="G110" s="479">
        <f>H110-F110</f>
        <v>5.0199999999999996</v>
      </c>
      <c r="H110" s="78">
        <v>5.0199999999999996</v>
      </c>
      <c r="I110" s="144">
        <f>H110</f>
        <v>5.0199999999999996</v>
      </c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63"/>
      <c r="B112" s="75" t="s">
        <v>422</v>
      </c>
      <c r="C112" s="66" t="s">
        <v>420</v>
      </c>
      <c r="D112" s="66" t="s">
        <v>411</v>
      </c>
      <c r="E112" s="79">
        <v>10000</v>
      </c>
      <c r="F112" s="109">
        <v>0</v>
      </c>
      <c r="G112" s="478">
        <v>5.0199999999999996</v>
      </c>
      <c r="H112" s="78">
        <f>SUM(F112:G112)</f>
        <v>5.0199999999999996</v>
      </c>
      <c r="I112" s="144">
        <f>SUM(H112:H113)</f>
        <v>7.1099999999999994</v>
      </c>
      <c r="J112" s="23"/>
    </row>
    <row r="113" spans="1:10" ht="16" x14ac:dyDescent="0.2">
      <c r="A113" s="75"/>
      <c r="B113" s="75" t="s">
        <v>422</v>
      </c>
      <c r="C113" s="66" t="s">
        <v>420</v>
      </c>
      <c r="D113" s="66" t="s">
        <v>413</v>
      </c>
      <c r="E113" s="79">
        <v>50000</v>
      </c>
      <c r="F113" s="109">
        <v>2.09</v>
      </c>
      <c r="G113" s="479"/>
      <c r="H113" s="78">
        <f>F113</f>
        <v>2.09</v>
      </c>
      <c r="I113" s="144"/>
      <c r="J113" s="23"/>
    </row>
    <row r="114" spans="1:10" ht="16" x14ac:dyDescent="0.2">
      <c r="A114" s="75"/>
      <c r="B114" s="75"/>
      <c r="C114" s="66"/>
      <c r="D114" s="66"/>
      <c r="E114" s="79"/>
      <c r="F114" s="109"/>
      <c r="G114" s="479"/>
      <c r="H114" s="78"/>
      <c r="I114" s="144"/>
      <c r="J114" s="23"/>
    </row>
    <row r="115" spans="1:10" ht="16" x14ac:dyDescent="0.2">
      <c r="A115" s="75"/>
      <c r="B115" s="75" t="s">
        <v>712</v>
      </c>
      <c r="C115" s="66" t="s">
        <v>706</v>
      </c>
      <c r="D115" s="66" t="s">
        <v>411</v>
      </c>
      <c r="E115" s="79">
        <v>10000</v>
      </c>
      <c r="F115" s="109">
        <v>0</v>
      </c>
      <c r="G115" s="479">
        <f>H115-F115</f>
        <v>0.91</v>
      </c>
      <c r="H115" s="78">
        <v>0.91</v>
      </c>
      <c r="I115" s="144">
        <f>SUM(H116,H115,)</f>
        <v>1.33</v>
      </c>
      <c r="J115" s="23"/>
    </row>
    <row r="116" spans="1:10" ht="16" x14ac:dyDescent="0.2">
      <c r="A116" s="75"/>
      <c r="B116" s="75" t="s">
        <v>978</v>
      </c>
      <c r="C116" s="66" t="s">
        <v>706</v>
      </c>
      <c r="D116" s="66" t="s">
        <v>413</v>
      </c>
      <c r="E116" s="79">
        <v>10000</v>
      </c>
      <c r="F116" s="109">
        <v>0.42</v>
      </c>
      <c r="G116" s="479">
        <v>0</v>
      </c>
      <c r="H116" s="78">
        <v>0.42</v>
      </c>
      <c r="I116" s="144"/>
      <c r="J116" s="23" t="s">
        <v>1157</v>
      </c>
    </row>
    <row r="117" spans="1:10" ht="16" x14ac:dyDescent="0.2">
      <c r="A117" s="75"/>
      <c r="B117" s="75"/>
      <c r="C117" s="66"/>
      <c r="D117" s="66"/>
      <c r="E117" s="79"/>
      <c r="F117" s="109"/>
      <c r="G117" s="479"/>
      <c r="H117" s="78"/>
      <c r="I117" s="144"/>
      <c r="J117" s="23"/>
    </row>
    <row r="118" spans="1:10" ht="16" x14ac:dyDescent="0.2">
      <c r="A118" s="63"/>
      <c r="B118" s="75" t="s">
        <v>423</v>
      </c>
      <c r="C118" s="66" t="s">
        <v>421</v>
      </c>
      <c r="D118" s="66" t="s">
        <v>411</v>
      </c>
      <c r="E118" s="79">
        <v>300000</v>
      </c>
      <c r="F118" s="109">
        <v>19.14</v>
      </c>
      <c r="G118" s="479">
        <v>0.66</v>
      </c>
      <c r="H118" s="78">
        <f>F118+G118</f>
        <v>19.8</v>
      </c>
      <c r="I118" s="144">
        <f>SUM(H118:H120)</f>
        <v>23.98</v>
      </c>
      <c r="J118" s="23"/>
    </row>
    <row r="119" spans="1:10" ht="16" x14ac:dyDescent="0.2">
      <c r="A119" s="63"/>
      <c r="B119" s="75" t="s">
        <v>423</v>
      </c>
      <c r="C119" s="66" t="s">
        <v>421</v>
      </c>
      <c r="D119" s="66" t="s">
        <v>417</v>
      </c>
      <c r="E119" s="79">
        <v>50000</v>
      </c>
      <c r="F119" s="109"/>
      <c r="G119" s="479"/>
      <c r="H119" s="78"/>
      <c r="I119" s="144"/>
      <c r="J119" s="23" t="s">
        <v>845</v>
      </c>
    </row>
    <row r="120" spans="1:10" ht="16" x14ac:dyDescent="0.2">
      <c r="A120" s="63"/>
      <c r="B120" s="75" t="s">
        <v>423</v>
      </c>
      <c r="C120" s="66" t="s">
        <v>421</v>
      </c>
      <c r="D120" s="66" t="s">
        <v>413</v>
      </c>
      <c r="E120" s="79">
        <v>100000</v>
      </c>
      <c r="F120" s="109">
        <v>4.18</v>
      </c>
      <c r="G120" s="479"/>
      <c r="H120" s="78">
        <f>F120</f>
        <v>4.18</v>
      </c>
      <c r="I120" s="144"/>
      <c r="J120" s="23" t="s">
        <v>1130</v>
      </c>
    </row>
    <row r="121" spans="1:10" ht="16" x14ac:dyDescent="0.2">
      <c r="A121" s="63"/>
      <c r="B121" s="75"/>
      <c r="C121" s="66"/>
      <c r="D121" s="66"/>
      <c r="E121" s="79"/>
      <c r="F121" s="109"/>
      <c r="G121" s="479"/>
      <c r="H121" s="78"/>
      <c r="I121" s="144"/>
      <c r="J121" s="23"/>
    </row>
    <row r="122" spans="1:10" ht="16" x14ac:dyDescent="0.2">
      <c r="A122" s="63"/>
      <c r="B122" s="75" t="s">
        <v>907</v>
      </c>
      <c r="C122" s="66" t="s">
        <v>908</v>
      </c>
      <c r="D122" s="66" t="s">
        <v>411</v>
      </c>
      <c r="E122" s="79">
        <v>10000</v>
      </c>
      <c r="F122" s="109"/>
      <c r="G122" s="479">
        <v>5.0199999999999996</v>
      </c>
      <c r="H122" s="78">
        <v>5.0199999999999996</v>
      </c>
      <c r="I122" s="144">
        <v>5.0199999999999996</v>
      </c>
      <c r="J122" s="23"/>
    </row>
    <row r="123" spans="1:10" ht="16" x14ac:dyDescent="0.2">
      <c r="A123" s="63"/>
      <c r="B123" s="75"/>
      <c r="C123" s="66"/>
      <c r="D123" s="66"/>
      <c r="E123" s="79"/>
      <c r="F123" s="109"/>
      <c r="G123" s="479"/>
      <c r="H123" s="78"/>
      <c r="I123" s="144"/>
      <c r="J123" s="23"/>
    </row>
    <row r="124" spans="1:10" ht="16" x14ac:dyDescent="0.2">
      <c r="A124" s="75"/>
      <c r="B124" s="75" t="s">
        <v>794</v>
      </c>
      <c r="C124" s="66" t="s">
        <v>791</v>
      </c>
      <c r="D124" s="66" t="s">
        <v>411</v>
      </c>
      <c r="E124" s="78">
        <v>10000</v>
      </c>
      <c r="F124" s="78">
        <v>0</v>
      </c>
      <c r="G124" s="277">
        <v>1.26</v>
      </c>
      <c r="H124" s="78">
        <f>F124+G124</f>
        <v>1.26</v>
      </c>
      <c r="I124" s="144">
        <f>H124</f>
        <v>1.26</v>
      </c>
      <c r="J124" s="23"/>
    </row>
    <row r="125" spans="1:10" ht="16" x14ac:dyDescent="0.2">
      <c r="A125" s="63"/>
      <c r="B125" s="75"/>
      <c r="C125" s="66"/>
      <c r="D125" s="66"/>
      <c r="E125" s="79"/>
      <c r="F125" s="78"/>
      <c r="G125" s="277"/>
      <c r="H125" s="78"/>
      <c r="I125" s="144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411</v>
      </c>
      <c r="E126" s="78">
        <v>10000</v>
      </c>
      <c r="F126" s="78">
        <v>0</v>
      </c>
      <c r="G126" s="277">
        <v>0.91</v>
      </c>
      <c r="H126" s="78">
        <f>SUM(F126:G126)</f>
        <v>0.91</v>
      </c>
      <c r="I126" s="144">
        <f>SUM(H126:H129)</f>
        <v>5.0999999999999996</v>
      </c>
      <c r="J126" s="23"/>
    </row>
    <row r="127" spans="1:10" ht="16" x14ac:dyDescent="0.2">
      <c r="A127" s="63"/>
      <c r="B127" s="75" t="s">
        <v>766</v>
      </c>
      <c r="C127" s="66" t="s">
        <v>765</v>
      </c>
      <c r="D127" s="66" t="s">
        <v>412</v>
      </c>
      <c r="E127" s="78">
        <v>10000</v>
      </c>
      <c r="F127" s="78">
        <v>3.42</v>
      </c>
      <c r="G127" s="277"/>
      <c r="H127" s="78">
        <f>F127</f>
        <v>3.42</v>
      </c>
      <c r="I127" s="144"/>
      <c r="J127" s="23"/>
    </row>
    <row r="128" spans="1:10" ht="16" x14ac:dyDescent="0.2">
      <c r="A128" s="63"/>
      <c r="B128" s="75" t="s">
        <v>766</v>
      </c>
      <c r="C128" s="66" t="s">
        <v>765</v>
      </c>
      <c r="D128" s="66" t="s">
        <v>413</v>
      </c>
      <c r="E128" s="78">
        <v>10000</v>
      </c>
      <c r="F128" s="78">
        <v>0.42</v>
      </c>
      <c r="G128" s="277"/>
      <c r="H128" s="78">
        <f>F128</f>
        <v>0.42</v>
      </c>
      <c r="I128" s="144"/>
      <c r="J128" s="23"/>
    </row>
    <row r="129" spans="1:10" ht="16" x14ac:dyDescent="0.2">
      <c r="A129" s="63"/>
      <c r="B129" s="75" t="s">
        <v>766</v>
      </c>
      <c r="C129" s="66" t="s">
        <v>765</v>
      </c>
      <c r="D129" s="66" t="s">
        <v>414</v>
      </c>
      <c r="E129" s="78">
        <v>10000</v>
      </c>
      <c r="F129" s="78">
        <v>0.35</v>
      </c>
      <c r="G129" s="277"/>
      <c r="H129" s="78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9"/>
      <c r="I130" s="144"/>
      <c r="J130" s="23"/>
    </row>
    <row r="131" spans="1:10" ht="16" x14ac:dyDescent="0.2">
      <c r="A131" s="63"/>
      <c r="B131" s="75" t="s">
        <v>943</v>
      </c>
      <c r="C131" s="66" t="s">
        <v>944</v>
      </c>
      <c r="D131" s="66" t="s">
        <v>411</v>
      </c>
      <c r="E131" s="79">
        <v>10000</v>
      </c>
      <c r="F131" s="78">
        <v>0</v>
      </c>
      <c r="G131" s="277">
        <v>0.53</v>
      </c>
      <c r="H131" s="79">
        <v>0.53</v>
      </c>
      <c r="I131" s="144">
        <f>SUM(H132,H131)</f>
        <v>0.95</v>
      </c>
      <c r="J131" s="23"/>
    </row>
    <row r="132" spans="1:10" ht="16" x14ac:dyDescent="0.2">
      <c r="A132" s="63"/>
      <c r="B132" s="75" t="s">
        <v>943</v>
      </c>
      <c r="C132" s="66" t="s">
        <v>944</v>
      </c>
      <c r="D132" s="66" t="s">
        <v>413</v>
      </c>
      <c r="E132" s="79">
        <v>10000</v>
      </c>
      <c r="F132" s="78">
        <v>0.42</v>
      </c>
      <c r="G132" s="277">
        <v>0</v>
      </c>
      <c r="H132" s="79">
        <v>0.42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9"/>
      <c r="I133" s="144"/>
      <c r="J133" s="23"/>
    </row>
    <row r="134" spans="1:10" ht="16" x14ac:dyDescent="0.2">
      <c r="A134" s="63"/>
      <c r="B134" s="75" t="s">
        <v>555</v>
      </c>
      <c r="C134" s="66" t="s">
        <v>57</v>
      </c>
      <c r="D134" s="66" t="s">
        <v>411</v>
      </c>
      <c r="E134" s="78">
        <v>40000</v>
      </c>
      <c r="F134" s="109">
        <f>H134-G134</f>
        <v>15.059999999999999</v>
      </c>
      <c r="G134" s="479">
        <v>5.0199999999999996</v>
      </c>
      <c r="H134" s="78">
        <v>20.079999999999998</v>
      </c>
      <c r="I134" s="144">
        <f>SUM(H134:H139)</f>
        <v>44.470000000000006</v>
      </c>
      <c r="J134" s="23"/>
    </row>
    <row r="135" spans="1:10" ht="16" x14ac:dyDescent="0.2">
      <c r="A135" s="63"/>
      <c r="B135" s="75" t="s">
        <v>555</v>
      </c>
      <c r="C135" s="66" t="s">
        <v>57</v>
      </c>
      <c r="D135" s="66" t="s">
        <v>417</v>
      </c>
      <c r="E135" s="79">
        <v>10000</v>
      </c>
      <c r="F135" s="109">
        <v>19.760000000000002</v>
      </c>
      <c r="G135" s="479"/>
      <c r="H135" s="79">
        <f>F135</f>
        <v>19.760000000000002</v>
      </c>
      <c r="I135" s="144"/>
      <c r="J135" s="23"/>
    </row>
    <row r="136" spans="1:10" ht="16" x14ac:dyDescent="0.2">
      <c r="A136" s="63"/>
      <c r="B136" s="75" t="s">
        <v>555</v>
      </c>
      <c r="C136" s="66" t="s">
        <v>57</v>
      </c>
      <c r="D136" s="66" t="s">
        <v>412</v>
      </c>
      <c r="E136" s="79">
        <v>10000</v>
      </c>
      <c r="F136" s="109">
        <v>3.42</v>
      </c>
      <c r="G136" s="479"/>
      <c r="H136" s="79">
        <f>F136</f>
        <v>3.42</v>
      </c>
      <c r="I136" s="144"/>
      <c r="J136" s="23"/>
    </row>
    <row r="137" spans="1:10" ht="16" x14ac:dyDescent="0.2">
      <c r="A137" s="63"/>
      <c r="B137" s="75" t="s">
        <v>555</v>
      </c>
      <c r="C137" s="66" t="s">
        <v>57</v>
      </c>
      <c r="D137" s="66" t="s">
        <v>413</v>
      </c>
      <c r="E137" s="79">
        <v>10000</v>
      </c>
      <c r="F137" s="109">
        <v>0.42</v>
      </c>
      <c r="G137" s="479"/>
      <c r="H137" s="79">
        <f>F137</f>
        <v>0.42</v>
      </c>
      <c r="I137" s="144"/>
      <c r="J137" s="23"/>
    </row>
    <row r="138" spans="1:10" ht="16" x14ac:dyDescent="0.2">
      <c r="A138" s="63"/>
      <c r="B138" s="75" t="s">
        <v>555</v>
      </c>
      <c r="C138" s="66" t="s">
        <v>57</v>
      </c>
      <c r="D138" s="66" t="s">
        <v>418</v>
      </c>
      <c r="E138" s="79">
        <v>10000</v>
      </c>
      <c r="F138" s="109">
        <v>0.44</v>
      </c>
      <c r="G138" s="479"/>
      <c r="H138" s="79">
        <f>F138</f>
        <v>0.44</v>
      </c>
      <c r="I138" s="144"/>
      <c r="J138" s="23"/>
    </row>
    <row r="139" spans="1:10" ht="16" x14ac:dyDescent="0.2">
      <c r="A139" s="63"/>
      <c r="B139" s="75" t="s">
        <v>555</v>
      </c>
      <c r="C139" s="66" t="s">
        <v>57</v>
      </c>
      <c r="D139" s="66" t="s">
        <v>414</v>
      </c>
      <c r="E139" s="79">
        <v>10000</v>
      </c>
      <c r="F139" s="109">
        <v>0.35</v>
      </c>
      <c r="G139" s="479"/>
      <c r="H139" s="79">
        <f>F139</f>
        <v>0.35</v>
      </c>
      <c r="I139" s="144"/>
      <c r="J139" s="23"/>
    </row>
    <row r="140" spans="1:10" ht="16" x14ac:dyDescent="0.2">
      <c r="A140" s="63"/>
      <c r="B140" s="75"/>
      <c r="C140" s="66"/>
      <c r="D140" s="66"/>
      <c r="E140" s="79"/>
      <c r="F140" s="78"/>
      <c r="G140" s="479"/>
      <c r="H140" s="79"/>
      <c r="I140" s="144"/>
      <c r="J140" s="23"/>
    </row>
    <row r="141" spans="1:10" ht="16" x14ac:dyDescent="0.2">
      <c r="A141" s="63"/>
      <c r="B141" s="75" t="s">
        <v>946</v>
      </c>
      <c r="C141" s="66" t="s">
        <v>947</v>
      </c>
      <c r="D141" s="66" t="s">
        <v>411</v>
      </c>
      <c r="E141" s="79">
        <v>150000</v>
      </c>
      <c r="F141" s="109">
        <v>7.42</v>
      </c>
      <c r="G141" s="479">
        <v>0.53</v>
      </c>
      <c r="H141" s="79">
        <f>F141+G141</f>
        <v>7.95</v>
      </c>
      <c r="I141" s="144">
        <f>H141+H142</f>
        <v>14.219999999999999</v>
      </c>
      <c r="J141" s="23"/>
    </row>
    <row r="142" spans="1:10" ht="16" x14ac:dyDescent="0.2">
      <c r="A142" s="63"/>
      <c r="B142" s="75" t="s">
        <v>946</v>
      </c>
      <c r="C142" s="66" t="s">
        <v>947</v>
      </c>
      <c r="D142" s="66" t="s">
        <v>413</v>
      </c>
      <c r="E142" s="79">
        <v>150000</v>
      </c>
      <c r="F142" s="109">
        <v>6.27</v>
      </c>
      <c r="G142" s="479"/>
      <c r="H142" s="79">
        <v>6.27</v>
      </c>
      <c r="I142" s="144"/>
      <c r="J142" s="23"/>
    </row>
    <row r="143" spans="1:10" ht="16" x14ac:dyDescent="0.2">
      <c r="A143" s="63"/>
      <c r="B143" s="75"/>
      <c r="C143" s="66"/>
      <c r="D143" s="66"/>
      <c r="E143" s="79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558</v>
      </c>
      <c r="C144" s="66" t="s">
        <v>219</v>
      </c>
      <c r="D144" s="66" t="s">
        <v>411</v>
      </c>
      <c r="E144" s="78">
        <v>50000</v>
      </c>
      <c r="F144" s="109">
        <f>H144-G144</f>
        <v>2.6399999999999997</v>
      </c>
      <c r="G144" s="479">
        <v>0.66</v>
      </c>
      <c r="H144" s="78">
        <v>3.3</v>
      </c>
      <c r="I144" s="192">
        <f>SUM(H144:H145)</f>
        <v>7.8999999999999995</v>
      </c>
      <c r="J144" s="23"/>
    </row>
    <row r="145" spans="1:10" ht="16" x14ac:dyDescent="0.2">
      <c r="A145" s="63"/>
      <c r="B145" s="75" t="s">
        <v>558</v>
      </c>
      <c r="C145" s="66" t="s">
        <v>219</v>
      </c>
      <c r="D145" s="66" t="s">
        <v>413</v>
      </c>
      <c r="E145" s="79">
        <v>110000</v>
      </c>
      <c r="F145" s="109">
        <v>4.5999999999999996</v>
      </c>
      <c r="G145" s="479"/>
      <c r="H145" s="79">
        <f>F145</f>
        <v>4.5999999999999996</v>
      </c>
      <c r="I145" s="144"/>
      <c r="J145" s="23"/>
    </row>
    <row r="146" spans="1:10" ht="16" x14ac:dyDescent="0.2">
      <c r="A146" s="63"/>
      <c r="B146" s="75"/>
      <c r="C146" s="66"/>
      <c r="D146" s="66"/>
      <c r="E146" s="79"/>
      <c r="F146" s="78"/>
      <c r="G146" s="277"/>
      <c r="H146" s="79"/>
      <c r="I146" s="144"/>
      <c r="J146" s="23"/>
    </row>
    <row r="147" spans="1:10" ht="16" x14ac:dyDescent="0.2">
      <c r="A147" s="63"/>
      <c r="B147" s="75" t="s">
        <v>909</v>
      </c>
      <c r="C147" s="66" t="s">
        <v>910</v>
      </c>
      <c r="D147" s="66" t="s">
        <v>411</v>
      </c>
      <c r="E147" s="79">
        <v>10000</v>
      </c>
      <c r="F147" s="78">
        <v>0</v>
      </c>
      <c r="G147" s="277">
        <v>0.91</v>
      </c>
      <c r="H147" s="79">
        <v>0.91</v>
      </c>
      <c r="I147" s="144">
        <v>0.91</v>
      </c>
      <c r="J147" s="23"/>
    </row>
    <row r="148" spans="1:10" ht="16" x14ac:dyDescent="0.2">
      <c r="A148" s="63"/>
      <c r="B148" s="75"/>
      <c r="C148" s="66"/>
      <c r="D148" s="66"/>
      <c r="E148" s="78"/>
      <c r="F148" s="78"/>
      <c r="G148" s="277"/>
      <c r="H148" s="79"/>
      <c r="I148" s="144"/>
      <c r="J148" s="23"/>
    </row>
    <row r="149" spans="1:10" ht="16" x14ac:dyDescent="0.2">
      <c r="A149" s="63"/>
      <c r="B149" s="175" t="s">
        <v>651</v>
      </c>
      <c r="C149" s="66" t="s">
        <v>650</v>
      </c>
      <c r="D149" s="66" t="s">
        <v>411</v>
      </c>
      <c r="E149" s="78">
        <v>250000</v>
      </c>
      <c r="F149" s="109">
        <v>30.24</v>
      </c>
      <c r="G149" s="277">
        <v>1.26</v>
      </c>
      <c r="H149" s="78">
        <f>SUM(G149,F149)</f>
        <v>31.5</v>
      </c>
      <c r="I149" s="144">
        <f>SUM(H149:H152)</f>
        <v>45.720000000000006</v>
      </c>
      <c r="J149" s="23"/>
    </row>
    <row r="150" spans="1:10" ht="16" x14ac:dyDescent="0.2">
      <c r="A150" s="63"/>
      <c r="B150" s="175" t="s">
        <v>651</v>
      </c>
      <c r="C150" s="66" t="s">
        <v>650</v>
      </c>
      <c r="D150" s="66" t="s">
        <v>412</v>
      </c>
      <c r="E150" s="78">
        <v>10000</v>
      </c>
      <c r="F150" s="109">
        <v>3.42</v>
      </c>
      <c r="G150" s="479"/>
      <c r="H150" s="79">
        <f>F150</f>
        <v>3.42</v>
      </c>
      <c r="I150" s="144"/>
      <c r="J150" s="23"/>
    </row>
    <row r="151" spans="1:10" ht="16" x14ac:dyDescent="0.2">
      <c r="A151" s="63"/>
      <c r="B151" s="175" t="s">
        <v>651</v>
      </c>
      <c r="C151" s="66" t="s">
        <v>650</v>
      </c>
      <c r="D151" s="66" t="s">
        <v>413</v>
      </c>
      <c r="E151" s="78">
        <v>240000</v>
      </c>
      <c r="F151" s="109">
        <v>10.45</v>
      </c>
      <c r="G151" s="479"/>
      <c r="H151" s="79">
        <f>F151</f>
        <v>10.45</v>
      </c>
      <c r="I151" s="144"/>
      <c r="J151" s="23"/>
    </row>
    <row r="152" spans="1:10" ht="16" x14ac:dyDescent="0.2">
      <c r="A152" s="63"/>
      <c r="B152" s="175" t="s">
        <v>651</v>
      </c>
      <c r="C152" s="66" t="s">
        <v>650</v>
      </c>
      <c r="D152" s="66" t="s">
        <v>414</v>
      </c>
      <c r="E152" s="78">
        <v>10000</v>
      </c>
      <c r="F152" s="109">
        <v>0.35</v>
      </c>
      <c r="G152" s="479"/>
      <c r="H152" s="79">
        <f>F152</f>
        <v>0.35</v>
      </c>
      <c r="I152" s="144"/>
      <c r="J152" s="23"/>
    </row>
    <row r="153" spans="1:10" ht="16" x14ac:dyDescent="0.2">
      <c r="A153" s="63"/>
      <c r="B153" s="75"/>
      <c r="C153" s="66"/>
      <c r="D153" s="66"/>
      <c r="E153" s="78"/>
      <c r="F153" s="78"/>
      <c r="G153" s="277"/>
      <c r="H153" s="79"/>
      <c r="I153" s="144"/>
      <c r="J153" s="23"/>
    </row>
    <row r="154" spans="1:10" ht="16" x14ac:dyDescent="0.2">
      <c r="A154" s="63"/>
      <c r="B154" s="75" t="s">
        <v>836</v>
      </c>
      <c r="C154" s="66" t="s">
        <v>837</v>
      </c>
      <c r="D154" s="66" t="s">
        <v>411</v>
      </c>
      <c r="E154" s="78">
        <v>200000</v>
      </c>
      <c r="F154" s="109">
        <v>12.54</v>
      </c>
      <c r="G154" s="479">
        <v>0.66</v>
      </c>
      <c r="H154" s="79">
        <f>SUM(F154,G154)</f>
        <v>13.2</v>
      </c>
      <c r="I154" s="144">
        <f>SUM(H154,H155)</f>
        <v>21.56</v>
      </c>
      <c r="J154" s="23"/>
    </row>
    <row r="155" spans="1:10" ht="16" x14ac:dyDescent="0.2">
      <c r="A155" s="63"/>
      <c r="B155" s="75" t="s">
        <v>836</v>
      </c>
      <c r="C155" s="66" t="s">
        <v>837</v>
      </c>
      <c r="D155" s="66" t="s">
        <v>413</v>
      </c>
      <c r="E155" s="78">
        <v>200000</v>
      </c>
      <c r="F155" s="109">
        <v>8.36</v>
      </c>
      <c r="G155" s="479"/>
      <c r="H155" s="79">
        <v>8.36</v>
      </c>
      <c r="I155" s="144"/>
      <c r="J155" s="23"/>
    </row>
    <row r="156" spans="1:10" ht="16" x14ac:dyDescent="0.2">
      <c r="A156" s="63"/>
      <c r="B156" s="75"/>
      <c r="C156" s="66"/>
      <c r="D156" s="66"/>
      <c r="E156" s="79"/>
      <c r="F156" s="78"/>
      <c r="G156" s="277"/>
      <c r="H156" s="79"/>
      <c r="I156" s="144"/>
      <c r="J156" s="23"/>
    </row>
    <row r="157" spans="1:10" ht="16" x14ac:dyDescent="0.2">
      <c r="A157" s="63"/>
      <c r="B157" s="75" t="s">
        <v>561</v>
      </c>
      <c r="C157" s="66" t="s">
        <v>1039</v>
      </c>
      <c r="D157" s="66" t="s">
        <v>411</v>
      </c>
      <c r="E157" s="79">
        <v>10000</v>
      </c>
      <c r="F157" s="109">
        <v>0</v>
      </c>
      <c r="G157" s="479">
        <f>H157-F157</f>
        <v>0.91</v>
      </c>
      <c r="H157" s="79">
        <v>0.91</v>
      </c>
      <c r="I157" s="144">
        <f>SUM(H157:H158)</f>
        <v>1.33</v>
      </c>
      <c r="J157" s="23"/>
    </row>
    <row r="158" spans="1:10" ht="16" x14ac:dyDescent="0.2">
      <c r="A158" s="63"/>
      <c r="B158" s="75" t="s">
        <v>561</v>
      </c>
      <c r="C158" s="66" t="s">
        <v>1039</v>
      </c>
      <c r="D158" s="66" t="s">
        <v>413</v>
      </c>
      <c r="E158" s="78">
        <v>10000</v>
      </c>
      <c r="F158" s="109">
        <v>0.42</v>
      </c>
      <c r="G158" s="277"/>
      <c r="H158" s="78">
        <f>F158</f>
        <v>0.42</v>
      </c>
      <c r="I158" s="144"/>
      <c r="J158" s="23"/>
    </row>
    <row r="159" spans="1:10" ht="16" x14ac:dyDescent="0.2">
      <c r="A159" s="63"/>
      <c r="B159" s="75"/>
      <c r="C159" s="66"/>
      <c r="D159" s="66"/>
      <c r="E159" s="78"/>
      <c r="F159" s="78"/>
      <c r="G159" s="277"/>
      <c r="H159" s="78"/>
      <c r="I159" s="144"/>
      <c r="J159" s="23"/>
    </row>
    <row r="160" spans="1:10" ht="16" x14ac:dyDescent="0.2">
      <c r="A160" s="63"/>
      <c r="B160" s="75" t="s">
        <v>871</v>
      </c>
      <c r="C160" s="66" t="s">
        <v>870</v>
      </c>
      <c r="D160" s="66" t="s">
        <v>411</v>
      </c>
      <c r="E160" s="79">
        <v>10000</v>
      </c>
      <c r="F160" s="78">
        <v>0</v>
      </c>
      <c r="G160" s="277">
        <v>0.53</v>
      </c>
      <c r="H160" s="78">
        <v>0.53</v>
      </c>
      <c r="I160" s="144">
        <f>SUM(H160:H161)</f>
        <v>1.37</v>
      </c>
      <c r="J160" s="23"/>
    </row>
    <row r="161" spans="1:10" ht="16" x14ac:dyDescent="0.2">
      <c r="A161" s="63"/>
      <c r="B161" s="75" t="s">
        <v>871</v>
      </c>
      <c r="C161" s="66" t="s">
        <v>870</v>
      </c>
      <c r="D161" s="66" t="s">
        <v>413</v>
      </c>
      <c r="E161" s="78">
        <v>20000</v>
      </c>
      <c r="F161" s="78">
        <v>0.84</v>
      </c>
      <c r="G161" s="277"/>
      <c r="H161" s="78">
        <v>0.84</v>
      </c>
      <c r="I161" s="144"/>
      <c r="J161" s="23"/>
    </row>
    <row r="162" spans="1:10" ht="16" x14ac:dyDescent="0.2">
      <c r="A162" s="63"/>
      <c r="B162" s="75"/>
      <c r="C162" s="66"/>
      <c r="D162" s="66"/>
      <c r="E162" s="78"/>
      <c r="F162" s="78"/>
      <c r="G162" s="277"/>
      <c r="H162" s="78"/>
      <c r="I162" s="144"/>
      <c r="J162" s="23"/>
    </row>
    <row r="163" spans="1:10" ht="16" x14ac:dyDescent="0.2">
      <c r="A163" s="63"/>
      <c r="B163" s="75" t="s">
        <v>1110</v>
      </c>
      <c r="C163" s="66" t="s">
        <v>1111</v>
      </c>
      <c r="D163" s="66" t="s">
        <v>411</v>
      </c>
      <c r="E163" s="575">
        <v>10000</v>
      </c>
      <c r="F163" s="78">
        <v>0</v>
      </c>
      <c r="G163" s="277">
        <v>0.66</v>
      </c>
      <c r="H163" s="78">
        <v>0.66</v>
      </c>
      <c r="I163" s="144">
        <v>0.66</v>
      </c>
      <c r="J163" s="23"/>
    </row>
    <row r="164" spans="1:10" ht="16" x14ac:dyDescent="0.2">
      <c r="A164" s="63"/>
      <c r="B164" s="75"/>
      <c r="C164" s="66"/>
      <c r="D164" s="66"/>
      <c r="E164" s="78"/>
      <c r="F164" s="78"/>
      <c r="G164" s="277"/>
      <c r="H164" s="78"/>
      <c r="I164" s="144"/>
      <c r="J164" s="23"/>
    </row>
    <row r="165" spans="1:10" ht="16" x14ac:dyDescent="0.2">
      <c r="A165" s="63"/>
      <c r="B165" s="75" t="s">
        <v>562</v>
      </c>
      <c r="C165" s="66" t="s">
        <v>233</v>
      </c>
      <c r="D165" s="66" t="s">
        <v>411</v>
      </c>
      <c r="E165" s="78">
        <v>10000</v>
      </c>
      <c r="F165" s="109">
        <v>0</v>
      </c>
      <c r="G165" s="479">
        <f>H165-F165</f>
        <v>5.0199999999999996</v>
      </c>
      <c r="H165" s="78">
        <v>5.0199999999999996</v>
      </c>
      <c r="I165" s="144">
        <f>SUM(H165:H168)</f>
        <v>12.969999999999999</v>
      </c>
      <c r="J165" s="211"/>
    </row>
    <row r="166" spans="1:10" ht="16" x14ac:dyDescent="0.2">
      <c r="A166" s="63"/>
      <c r="B166" s="75" t="s">
        <v>562</v>
      </c>
      <c r="C166" s="66" t="s">
        <v>233</v>
      </c>
      <c r="D166" s="66" t="s">
        <v>412</v>
      </c>
      <c r="E166" s="79">
        <v>10000</v>
      </c>
      <c r="F166" s="109">
        <v>3.42</v>
      </c>
      <c r="G166" s="479"/>
      <c r="H166" s="79">
        <f>F166</f>
        <v>3.42</v>
      </c>
      <c r="I166" s="144"/>
      <c r="J166" s="23"/>
    </row>
    <row r="167" spans="1:10" ht="16" x14ac:dyDescent="0.2">
      <c r="A167" s="63"/>
      <c r="B167" s="75" t="s">
        <v>562</v>
      </c>
      <c r="C167" s="66" t="s">
        <v>233</v>
      </c>
      <c r="D167" s="66" t="s">
        <v>413</v>
      </c>
      <c r="E167" s="79">
        <v>100000</v>
      </c>
      <c r="F167" s="109">
        <v>4.18</v>
      </c>
      <c r="G167" s="479"/>
      <c r="H167" s="79">
        <f>F167</f>
        <v>4.18</v>
      </c>
      <c r="I167" s="144"/>
      <c r="J167" s="23"/>
    </row>
    <row r="168" spans="1:10" ht="16" x14ac:dyDescent="0.2">
      <c r="A168" s="63"/>
      <c r="B168" s="75" t="s">
        <v>562</v>
      </c>
      <c r="C168" s="66" t="s">
        <v>233</v>
      </c>
      <c r="D168" s="66" t="s">
        <v>414</v>
      </c>
      <c r="E168" s="79">
        <v>10000</v>
      </c>
      <c r="F168" s="109">
        <v>0.35</v>
      </c>
      <c r="G168" s="479"/>
      <c r="H168" s="79">
        <f>F168</f>
        <v>0.35</v>
      </c>
      <c r="I168" s="144"/>
      <c r="J168" s="23"/>
    </row>
    <row r="169" spans="1:10" ht="16" x14ac:dyDescent="0.2">
      <c r="A169" s="63"/>
      <c r="B169" s="75"/>
      <c r="C169" s="66"/>
      <c r="D169" s="66"/>
      <c r="E169" s="79"/>
      <c r="F169" s="78"/>
      <c r="G169" s="277"/>
      <c r="H169" s="79"/>
      <c r="I169" s="144"/>
      <c r="J169" s="23"/>
    </row>
    <row r="170" spans="1:10" ht="16" x14ac:dyDescent="0.2">
      <c r="A170" s="63"/>
      <c r="B170" s="75" t="s">
        <v>563</v>
      </c>
      <c r="C170" s="66" t="s">
        <v>234</v>
      </c>
      <c r="D170" s="66" t="s">
        <v>411</v>
      </c>
      <c r="E170" s="78">
        <v>10000</v>
      </c>
      <c r="F170" s="78">
        <v>0</v>
      </c>
      <c r="G170" s="277">
        <f>H170-F170</f>
        <v>14.08</v>
      </c>
      <c r="H170" s="78">
        <v>14.08</v>
      </c>
      <c r="I170" s="144">
        <f>H170</f>
        <v>14.08</v>
      </c>
      <c r="J170" s="23"/>
    </row>
    <row r="171" spans="1:10" ht="16" x14ac:dyDescent="0.2">
      <c r="A171" s="63"/>
      <c r="B171" s="75"/>
      <c r="C171" s="66"/>
      <c r="D171" s="66"/>
      <c r="F171" s="314"/>
      <c r="G171" s="277"/>
      <c r="H171" s="78"/>
      <c r="I171" s="144"/>
      <c r="J171" s="23"/>
    </row>
    <row r="172" spans="1:10" ht="16" x14ac:dyDescent="0.2">
      <c r="A172" s="63"/>
      <c r="B172" s="75" t="s">
        <v>1045</v>
      </c>
      <c r="C172" s="66" t="s">
        <v>1046</v>
      </c>
      <c r="D172" s="66" t="s">
        <v>411</v>
      </c>
      <c r="E172" s="78">
        <v>40000</v>
      </c>
      <c r="F172" s="314">
        <v>1.59</v>
      </c>
      <c r="G172" s="277">
        <v>0.53</v>
      </c>
      <c r="H172" s="78">
        <v>2.12</v>
      </c>
      <c r="I172" s="144">
        <f>SUM(H172:H175)</f>
        <v>6.53</v>
      </c>
      <c r="J172" s="23" t="s">
        <v>1134</v>
      </c>
    </row>
    <row r="173" spans="1:10" ht="16" x14ac:dyDescent="0.2">
      <c r="A173" s="63"/>
      <c r="B173" s="75" t="s">
        <v>1045</v>
      </c>
      <c r="C173" s="66" t="s">
        <v>1046</v>
      </c>
      <c r="D173" s="66" t="s">
        <v>417</v>
      </c>
      <c r="E173" s="78">
        <v>20000</v>
      </c>
      <c r="F173" s="314">
        <v>2.52</v>
      </c>
      <c r="G173" s="277"/>
      <c r="H173" s="78">
        <v>2.52</v>
      </c>
      <c r="I173" s="144"/>
      <c r="J173" s="23"/>
    </row>
    <row r="174" spans="1:10" ht="16" x14ac:dyDescent="0.2">
      <c r="A174" s="63"/>
      <c r="B174" s="75" t="s">
        <v>1045</v>
      </c>
      <c r="C174" s="66" t="s">
        <v>1046</v>
      </c>
      <c r="D174" s="66" t="s">
        <v>413</v>
      </c>
      <c r="E174" s="78">
        <v>40000</v>
      </c>
      <c r="F174" s="314">
        <v>1.67</v>
      </c>
      <c r="G174" s="277"/>
      <c r="H174" s="78">
        <v>1.67</v>
      </c>
      <c r="I174" s="144"/>
      <c r="J174" s="23"/>
    </row>
    <row r="175" spans="1:10" ht="16" x14ac:dyDescent="0.2">
      <c r="A175" s="63"/>
      <c r="B175" s="75" t="s">
        <v>1045</v>
      </c>
      <c r="C175" s="66" t="s">
        <v>1046</v>
      </c>
      <c r="D175" s="66" t="s">
        <v>418</v>
      </c>
      <c r="E175" s="78">
        <v>5000</v>
      </c>
      <c r="F175" s="314">
        <v>0.22</v>
      </c>
      <c r="G175" s="277"/>
      <c r="H175" s="78">
        <v>0.22</v>
      </c>
      <c r="I175" s="144"/>
      <c r="J175" s="23"/>
    </row>
    <row r="176" spans="1:10" ht="16" x14ac:dyDescent="0.2">
      <c r="A176" s="63"/>
      <c r="B176" s="75"/>
      <c r="C176" s="66"/>
      <c r="D176" s="66"/>
      <c r="E176" s="79"/>
      <c r="F176" s="314"/>
      <c r="G176" s="277"/>
      <c r="H176" s="79"/>
      <c r="I176" s="144"/>
      <c r="J176" s="23"/>
    </row>
    <row r="177" spans="1:10" ht="16" x14ac:dyDescent="0.2">
      <c r="A177" s="63"/>
      <c r="B177" s="75" t="s">
        <v>564</v>
      </c>
      <c r="C177" s="168" t="s">
        <v>330</v>
      </c>
      <c r="D177" s="168" t="s">
        <v>411</v>
      </c>
      <c r="E177" s="169">
        <v>200000</v>
      </c>
      <c r="F177" s="254">
        <v>23.94</v>
      </c>
      <c r="G177" s="478">
        <v>1.26</v>
      </c>
      <c r="H177" s="343">
        <f>SUM(F177:G177)</f>
        <v>25.200000000000003</v>
      </c>
      <c r="I177" s="144">
        <f>SUM(H177:H182)</f>
        <v>32.660000000000004</v>
      </c>
      <c r="J177" s="23"/>
    </row>
    <row r="178" spans="1:10" ht="16" x14ac:dyDescent="0.2">
      <c r="A178" s="63"/>
      <c r="B178" s="75" t="s">
        <v>564</v>
      </c>
      <c r="C178" s="168" t="s">
        <v>330</v>
      </c>
      <c r="D178" s="168" t="s">
        <v>417</v>
      </c>
      <c r="E178" s="169">
        <v>10000</v>
      </c>
      <c r="F178" s="254">
        <v>2.83</v>
      </c>
      <c r="G178" s="479"/>
      <c r="H178" s="343">
        <f>F178</f>
        <v>2.83</v>
      </c>
      <c r="I178" s="144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412</v>
      </c>
      <c r="E179" s="169">
        <v>10000</v>
      </c>
      <c r="F179" s="109">
        <v>3.42</v>
      </c>
      <c r="G179" s="479"/>
      <c r="H179" s="78">
        <f>F179</f>
        <v>3.42</v>
      </c>
      <c r="I179" s="144"/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413</v>
      </c>
      <c r="E180" s="169">
        <v>10000</v>
      </c>
      <c r="F180" s="109">
        <v>0.42</v>
      </c>
      <c r="G180" s="479"/>
      <c r="H180" s="78">
        <f>F180</f>
        <v>0.42</v>
      </c>
      <c r="I180" s="144"/>
      <c r="J180" s="23"/>
    </row>
    <row r="181" spans="1:10" ht="16" x14ac:dyDescent="0.2">
      <c r="A181" s="63"/>
      <c r="B181" s="75" t="s">
        <v>564</v>
      </c>
      <c r="C181" s="168" t="s">
        <v>330</v>
      </c>
      <c r="D181" s="168" t="s">
        <v>418</v>
      </c>
      <c r="E181" s="169">
        <v>10000</v>
      </c>
      <c r="F181" s="253">
        <v>0.44</v>
      </c>
      <c r="G181" s="479"/>
      <c r="H181" s="78">
        <f>F181</f>
        <v>0.44</v>
      </c>
      <c r="I181" s="144"/>
      <c r="J181" s="23"/>
    </row>
    <row r="182" spans="1:10" ht="16" x14ac:dyDescent="0.2">
      <c r="A182" s="63"/>
      <c r="B182" s="75" t="s">
        <v>564</v>
      </c>
      <c r="C182" s="168" t="s">
        <v>330</v>
      </c>
      <c r="D182" s="168" t="s">
        <v>414</v>
      </c>
      <c r="E182" s="169">
        <v>10000</v>
      </c>
      <c r="F182" s="253">
        <v>0.35</v>
      </c>
      <c r="G182" s="479"/>
      <c r="H182" s="78">
        <f>F182</f>
        <v>0.35</v>
      </c>
      <c r="I182" s="144"/>
      <c r="J182" s="23"/>
    </row>
    <row r="183" spans="1:10" ht="16" x14ac:dyDescent="0.2">
      <c r="A183" s="63"/>
      <c r="B183" s="172"/>
      <c r="C183" s="168"/>
      <c r="D183" s="212"/>
      <c r="E183" s="169"/>
      <c r="F183" s="78"/>
      <c r="G183" s="277"/>
      <c r="H183" s="78"/>
      <c r="I183" s="144"/>
      <c r="J183" s="23"/>
    </row>
    <row r="184" spans="1:10" ht="16" x14ac:dyDescent="0.2">
      <c r="A184" s="63"/>
      <c r="B184" s="172" t="s">
        <v>565</v>
      </c>
      <c r="C184" s="168" t="s">
        <v>490</v>
      </c>
      <c r="D184" s="212" t="s">
        <v>411</v>
      </c>
      <c r="E184" s="169">
        <v>10000</v>
      </c>
      <c r="F184" s="109" t="s">
        <v>492</v>
      </c>
      <c r="G184" s="479">
        <v>5.0199999999999996</v>
      </c>
      <c r="H184" s="78">
        <f>G184</f>
        <v>5.0199999999999996</v>
      </c>
      <c r="I184" s="144">
        <f>H184</f>
        <v>5.0199999999999996</v>
      </c>
      <c r="J184" s="23"/>
    </row>
    <row r="185" spans="1:10" ht="16" x14ac:dyDescent="0.2">
      <c r="A185" s="63"/>
      <c r="B185" s="172"/>
      <c r="C185" s="168"/>
      <c r="D185" s="212"/>
      <c r="E185" s="169"/>
      <c r="F185" s="78"/>
      <c r="G185" s="277"/>
      <c r="H185" s="78"/>
      <c r="I185" s="144"/>
      <c r="J185" s="23"/>
    </row>
    <row r="186" spans="1:10" ht="16" x14ac:dyDescent="0.2">
      <c r="A186" s="63"/>
      <c r="B186" s="172" t="s">
        <v>653</v>
      </c>
      <c r="C186" s="168" t="s">
        <v>988</v>
      </c>
      <c r="D186" s="212" t="s">
        <v>989</v>
      </c>
      <c r="E186" s="169">
        <v>10000</v>
      </c>
      <c r="F186" s="109">
        <v>0</v>
      </c>
      <c r="G186" s="479">
        <v>1.26</v>
      </c>
      <c r="H186" s="78">
        <v>1.26</v>
      </c>
      <c r="I186" s="144">
        <v>1.26</v>
      </c>
      <c r="J186" s="23"/>
    </row>
    <row r="187" spans="1:10" ht="16" x14ac:dyDescent="0.2">
      <c r="A187" s="63"/>
      <c r="B187" s="172"/>
      <c r="C187" s="168"/>
      <c r="D187" s="212"/>
      <c r="E187" s="169"/>
      <c r="F187" s="78"/>
      <c r="G187" s="277"/>
      <c r="H187" s="78"/>
      <c r="I187" s="144"/>
      <c r="J187" s="23"/>
    </row>
    <row r="188" spans="1:10" ht="16" x14ac:dyDescent="0.2">
      <c r="A188" s="63"/>
      <c r="B188" s="75" t="s">
        <v>566</v>
      </c>
      <c r="C188" s="66" t="s">
        <v>25</v>
      </c>
      <c r="D188" s="66" t="s">
        <v>411</v>
      </c>
      <c r="E188" s="79">
        <v>10000</v>
      </c>
      <c r="F188" s="109">
        <v>0</v>
      </c>
      <c r="G188" s="479">
        <v>5.0199999999999996</v>
      </c>
      <c r="H188" s="79">
        <v>5.0199999999999996</v>
      </c>
      <c r="I188" s="144">
        <f>H188</f>
        <v>5.0199999999999996</v>
      </c>
      <c r="J188" s="23"/>
    </row>
    <row r="189" spans="1:10" ht="16" x14ac:dyDescent="0.2">
      <c r="A189" s="63"/>
      <c r="B189" s="75"/>
      <c r="C189" s="66"/>
      <c r="D189" s="66"/>
      <c r="E189" s="79"/>
      <c r="F189" s="78"/>
      <c r="G189" s="277"/>
      <c r="H189" s="79"/>
      <c r="I189" s="144"/>
      <c r="J189" s="23"/>
    </row>
    <row r="190" spans="1:10" ht="16" x14ac:dyDescent="0.2">
      <c r="A190" s="63"/>
      <c r="B190" s="75" t="s">
        <v>567</v>
      </c>
      <c r="C190" s="66" t="s">
        <v>88</v>
      </c>
      <c r="D190" s="66" t="s">
        <v>411</v>
      </c>
      <c r="E190" s="78">
        <v>250000</v>
      </c>
      <c r="F190" s="109">
        <v>73.92</v>
      </c>
      <c r="G190" s="479">
        <v>3.08</v>
      </c>
      <c r="H190" s="78">
        <f>F190+G190</f>
        <v>77</v>
      </c>
      <c r="I190" s="144">
        <f>SUM(H190:H195)</f>
        <v>159.62999999999997</v>
      </c>
      <c r="J190" s="23"/>
    </row>
    <row r="191" spans="1:10" ht="16" x14ac:dyDescent="0.2">
      <c r="A191" s="63"/>
      <c r="B191" s="75" t="s">
        <v>567</v>
      </c>
      <c r="C191" s="66" t="s">
        <v>88</v>
      </c>
      <c r="D191" s="66" t="s">
        <v>417</v>
      </c>
      <c r="E191" s="78">
        <v>50000</v>
      </c>
      <c r="F191" s="109">
        <v>57.85</v>
      </c>
      <c r="G191" s="479"/>
      <c r="H191" s="78">
        <f>F191</f>
        <v>57.85</v>
      </c>
      <c r="I191" s="144"/>
      <c r="J191" s="211"/>
    </row>
    <row r="192" spans="1:10" ht="16" x14ac:dyDescent="0.2">
      <c r="A192" s="63"/>
      <c r="B192" s="75" t="s">
        <v>567</v>
      </c>
      <c r="C192" s="66" t="s">
        <v>88</v>
      </c>
      <c r="D192" s="66" t="s">
        <v>412</v>
      </c>
      <c r="E192" s="78">
        <v>10000</v>
      </c>
      <c r="F192" s="109">
        <v>3.42</v>
      </c>
      <c r="G192" s="479"/>
      <c r="H192" s="78">
        <f>F192</f>
        <v>3.42</v>
      </c>
      <c r="I192" s="144"/>
      <c r="J192" s="23"/>
    </row>
    <row r="193" spans="1:10" ht="16" x14ac:dyDescent="0.2">
      <c r="A193" s="63"/>
      <c r="B193" s="75" t="s">
        <v>567</v>
      </c>
      <c r="C193" s="66" t="s">
        <v>88</v>
      </c>
      <c r="D193" s="66" t="s">
        <v>413</v>
      </c>
      <c r="E193" s="78">
        <v>250000</v>
      </c>
      <c r="F193" s="109">
        <v>10.45</v>
      </c>
      <c r="G193" s="479"/>
      <c r="H193" s="78">
        <f>F193</f>
        <v>10.45</v>
      </c>
      <c r="I193" s="144"/>
      <c r="J193" s="23"/>
    </row>
    <row r="194" spans="1:10" ht="16" x14ac:dyDescent="0.2">
      <c r="A194" s="63"/>
      <c r="B194" s="75" t="s">
        <v>567</v>
      </c>
      <c r="C194" s="66" t="s">
        <v>88</v>
      </c>
      <c r="D194" s="66" t="s">
        <v>418</v>
      </c>
      <c r="E194" s="78">
        <v>240000</v>
      </c>
      <c r="F194" s="109">
        <v>10.56</v>
      </c>
      <c r="G194" s="479"/>
      <c r="H194" s="79">
        <f>F194</f>
        <v>10.56</v>
      </c>
      <c r="I194" s="144"/>
      <c r="J194" s="23"/>
    </row>
    <row r="195" spans="1:10" ht="16" x14ac:dyDescent="0.2">
      <c r="A195" s="63"/>
      <c r="B195" s="75" t="s">
        <v>567</v>
      </c>
      <c r="C195" s="66" t="s">
        <v>88</v>
      </c>
      <c r="D195" s="66" t="s">
        <v>414</v>
      </c>
      <c r="E195" s="79">
        <v>10000</v>
      </c>
      <c r="F195" s="109">
        <v>0.35</v>
      </c>
      <c r="G195" s="479"/>
      <c r="H195" s="79">
        <f>F195</f>
        <v>0.35</v>
      </c>
      <c r="I195" s="144"/>
      <c r="J195" s="23"/>
    </row>
    <row r="196" spans="1:10" ht="16" x14ac:dyDescent="0.2">
      <c r="A196" s="63"/>
      <c r="B196" s="75"/>
      <c r="C196" s="66"/>
      <c r="D196" s="66"/>
      <c r="E196" s="79"/>
      <c r="F196" s="78"/>
      <c r="G196" s="277"/>
      <c r="H196" s="79"/>
      <c r="I196" s="78"/>
      <c r="J196" s="23"/>
    </row>
    <row r="197" spans="1:10" ht="16" x14ac:dyDescent="0.2">
      <c r="A197" s="63"/>
      <c r="B197" s="75" t="s">
        <v>1135</v>
      </c>
      <c r="C197" s="66" t="s">
        <v>1136</v>
      </c>
      <c r="D197" s="66" t="s">
        <v>411</v>
      </c>
      <c r="E197" s="79">
        <v>10000</v>
      </c>
      <c r="F197" s="109">
        <v>0</v>
      </c>
      <c r="G197" s="479">
        <v>0.53</v>
      </c>
      <c r="H197" s="79">
        <v>0.53</v>
      </c>
      <c r="I197" s="144">
        <v>0.53</v>
      </c>
      <c r="J197" s="23"/>
    </row>
    <row r="198" spans="1:10" ht="16" x14ac:dyDescent="0.2">
      <c r="A198" s="63"/>
      <c r="B198" s="75"/>
      <c r="C198" s="66"/>
      <c r="D198" s="66"/>
      <c r="E198" s="79"/>
      <c r="F198" s="78"/>
      <c r="G198" s="277"/>
      <c r="H198" s="79"/>
      <c r="I198" s="144"/>
      <c r="J198" s="23"/>
    </row>
    <row r="199" spans="1:10" ht="16" x14ac:dyDescent="0.2">
      <c r="A199" s="63"/>
      <c r="B199" s="75" t="s">
        <v>568</v>
      </c>
      <c r="C199" s="66" t="s">
        <v>173</v>
      </c>
      <c r="D199" s="66" t="s">
        <v>411</v>
      </c>
      <c r="E199" s="79">
        <v>10000</v>
      </c>
      <c r="F199" s="109">
        <v>0</v>
      </c>
      <c r="G199" s="479">
        <v>14.08</v>
      </c>
      <c r="H199" s="79">
        <v>14.08</v>
      </c>
      <c r="I199" s="144">
        <f>SUM(H199:H201)</f>
        <v>34.260000000000005</v>
      </c>
      <c r="J199" s="23"/>
    </row>
    <row r="200" spans="1:10" ht="16" x14ac:dyDescent="0.2">
      <c r="A200" s="63"/>
      <c r="B200" s="75" t="s">
        <v>568</v>
      </c>
      <c r="C200" s="66" t="s">
        <v>173</v>
      </c>
      <c r="D200" s="66" t="s">
        <v>417</v>
      </c>
      <c r="E200" s="79">
        <v>10000</v>
      </c>
      <c r="F200" s="109">
        <v>19.760000000000002</v>
      </c>
      <c r="G200" s="479"/>
      <c r="H200" s="79">
        <f>F200</f>
        <v>19.760000000000002</v>
      </c>
      <c r="I200" s="144"/>
      <c r="J200" s="23"/>
    </row>
    <row r="201" spans="1:10" ht="16" x14ac:dyDescent="0.2">
      <c r="A201" s="63"/>
      <c r="B201" s="75" t="s">
        <v>568</v>
      </c>
      <c r="C201" s="66" t="s">
        <v>173</v>
      </c>
      <c r="D201" s="66" t="s">
        <v>413</v>
      </c>
      <c r="E201" s="78">
        <v>10000</v>
      </c>
      <c r="F201" s="109">
        <v>0.42</v>
      </c>
      <c r="G201" s="479"/>
      <c r="H201" s="78">
        <f>F201</f>
        <v>0.42</v>
      </c>
      <c r="I201" s="144"/>
      <c r="J201" s="23"/>
    </row>
    <row r="202" spans="1:10" ht="16" x14ac:dyDescent="0.2">
      <c r="A202" s="63"/>
      <c r="B202" s="75"/>
      <c r="C202" s="66"/>
      <c r="D202" s="66"/>
      <c r="E202" s="78"/>
      <c r="F202" s="78"/>
      <c r="G202" s="277"/>
      <c r="H202" s="78"/>
      <c r="I202" s="144"/>
      <c r="J202" s="23"/>
    </row>
    <row r="203" spans="1:10" ht="16" x14ac:dyDescent="0.2">
      <c r="A203" s="63"/>
      <c r="B203" s="75" t="s">
        <v>569</v>
      </c>
      <c r="C203" s="66" t="s">
        <v>189</v>
      </c>
      <c r="D203" s="66" t="s">
        <v>411</v>
      </c>
      <c r="E203" s="78">
        <v>100000</v>
      </c>
      <c r="F203" s="109">
        <f>H203-G203</f>
        <v>72.180000000000007</v>
      </c>
      <c r="G203" s="479">
        <v>8.02</v>
      </c>
      <c r="H203" s="78">
        <v>80.2</v>
      </c>
      <c r="I203" s="144">
        <f>SUM(H203:H204)</f>
        <v>84.38</v>
      </c>
      <c r="J203" s="211"/>
    </row>
    <row r="204" spans="1:10" ht="16" x14ac:dyDescent="0.2">
      <c r="A204" s="63"/>
      <c r="B204" s="75" t="s">
        <v>569</v>
      </c>
      <c r="C204" s="66" t="s">
        <v>189</v>
      </c>
      <c r="D204" s="66" t="s">
        <v>413</v>
      </c>
      <c r="E204" s="79">
        <v>100000</v>
      </c>
      <c r="F204" s="109">
        <v>4.18</v>
      </c>
      <c r="G204" s="479"/>
      <c r="H204" s="79">
        <f>F204</f>
        <v>4.18</v>
      </c>
      <c r="I204" s="144"/>
      <c r="J204" s="23"/>
    </row>
    <row r="205" spans="1:10" ht="16" x14ac:dyDescent="0.2">
      <c r="A205" s="63"/>
      <c r="B205" s="75"/>
      <c r="C205" s="66"/>
      <c r="D205" s="66"/>
      <c r="E205" s="79"/>
      <c r="F205" s="78"/>
      <c r="G205" s="277"/>
      <c r="H205" s="79"/>
      <c r="I205" s="144"/>
      <c r="J205" s="23"/>
    </row>
    <row r="206" spans="1:10" ht="16" x14ac:dyDescent="0.2">
      <c r="A206" s="63"/>
      <c r="B206" s="75" t="s">
        <v>877</v>
      </c>
      <c r="C206" s="66" t="s">
        <v>911</v>
      </c>
      <c r="D206" s="66" t="s">
        <v>411</v>
      </c>
      <c r="E206" s="79">
        <v>10000</v>
      </c>
      <c r="F206" s="109"/>
      <c r="G206" s="479">
        <v>3.08</v>
      </c>
      <c r="H206" s="79">
        <v>3.08</v>
      </c>
      <c r="I206" s="144">
        <v>3.08</v>
      </c>
      <c r="J206" s="23"/>
    </row>
    <row r="207" spans="1:10" ht="17" customHeight="1" x14ac:dyDescent="0.2">
      <c r="A207" s="63"/>
      <c r="B207" s="75"/>
      <c r="C207" s="66"/>
      <c r="D207" s="66"/>
      <c r="E207" s="79"/>
      <c r="F207" s="78"/>
      <c r="G207" s="277"/>
      <c r="H207" s="79"/>
      <c r="I207" s="144"/>
      <c r="J207" s="23"/>
    </row>
    <row r="208" spans="1:10" ht="16" x14ac:dyDescent="0.2">
      <c r="A208" s="63"/>
      <c r="B208" s="75" t="s">
        <v>570</v>
      </c>
      <c r="C208" s="66" t="s">
        <v>143</v>
      </c>
      <c r="D208" s="66" t="s">
        <v>411</v>
      </c>
      <c r="E208" s="78">
        <v>10000</v>
      </c>
      <c r="F208" s="109">
        <v>0</v>
      </c>
      <c r="G208" s="479">
        <v>0.66</v>
      </c>
      <c r="H208" s="78">
        <v>0.66</v>
      </c>
      <c r="I208" s="144">
        <f>SUM(H208:H209)</f>
        <v>4.84</v>
      </c>
      <c r="J208" s="211"/>
    </row>
    <row r="209" spans="1:10" ht="16" x14ac:dyDescent="0.2">
      <c r="A209" s="63"/>
      <c r="B209" s="75" t="s">
        <v>570</v>
      </c>
      <c r="C209" s="66" t="s">
        <v>143</v>
      </c>
      <c r="D209" s="66" t="s">
        <v>413</v>
      </c>
      <c r="E209" s="79">
        <v>100000</v>
      </c>
      <c r="F209" s="109">
        <v>4.18</v>
      </c>
      <c r="G209" s="479"/>
      <c r="H209" s="79">
        <f>F209</f>
        <v>4.18</v>
      </c>
      <c r="I209" s="144"/>
      <c r="J209" s="23"/>
    </row>
    <row r="210" spans="1:10" ht="16" x14ac:dyDescent="0.2">
      <c r="A210" s="63"/>
      <c r="B210" s="75"/>
      <c r="C210" s="66"/>
      <c r="D210" s="66"/>
      <c r="E210" s="79"/>
      <c r="F210" s="78"/>
      <c r="G210" s="277"/>
      <c r="H210" s="79"/>
      <c r="I210" s="144"/>
      <c r="J210" s="23"/>
    </row>
    <row r="211" spans="1:10" ht="16" x14ac:dyDescent="0.2">
      <c r="A211" s="63"/>
      <c r="B211" s="75" t="s">
        <v>571</v>
      </c>
      <c r="C211" s="66" t="s">
        <v>235</v>
      </c>
      <c r="D211" s="66" t="s">
        <v>411</v>
      </c>
      <c r="E211" s="79">
        <v>10000</v>
      </c>
      <c r="F211" s="109">
        <v>0</v>
      </c>
      <c r="G211" s="479">
        <v>3.08</v>
      </c>
      <c r="H211" s="79">
        <v>3.08</v>
      </c>
      <c r="I211" s="144">
        <f>SUM(H211:H212)</f>
        <v>9.85</v>
      </c>
      <c r="J211" s="23"/>
    </row>
    <row r="212" spans="1:10" ht="16" x14ac:dyDescent="0.2">
      <c r="A212" s="63"/>
      <c r="B212" s="75" t="s">
        <v>571</v>
      </c>
      <c r="C212" s="66" t="s">
        <v>235</v>
      </c>
      <c r="D212" s="66" t="s">
        <v>417</v>
      </c>
      <c r="E212" s="79">
        <v>10000</v>
      </c>
      <c r="F212" s="109">
        <v>6.77</v>
      </c>
      <c r="G212" s="479"/>
      <c r="H212" s="79">
        <f>F212</f>
        <v>6.77</v>
      </c>
      <c r="I212" s="144"/>
    </row>
    <row r="213" spans="1:10" ht="16" x14ac:dyDescent="0.2">
      <c r="A213" s="63"/>
      <c r="B213" s="75"/>
      <c r="C213" s="66"/>
      <c r="D213" s="66"/>
      <c r="E213" s="79"/>
      <c r="F213" s="78"/>
      <c r="G213" s="277"/>
      <c r="H213" s="79"/>
      <c r="I213" s="144"/>
      <c r="J213" s="23"/>
    </row>
    <row r="214" spans="1:10" ht="16" x14ac:dyDescent="0.2">
      <c r="A214" s="63"/>
      <c r="B214" s="75" t="s">
        <v>655</v>
      </c>
      <c r="C214" s="66" t="s">
        <v>654</v>
      </c>
      <c r="D214" s="66" t="s">
        <v>411</v>
      </c>
      <c r="E214" s="79">
        <v>200000</v>
      </c>
      <c r="F214" s="109">
        <v>17.29</v>
      </c>
      <c r="G214" s="479">
        <v>0.91</v>
      </c>
      <c r="H214" s="79">
        <f>F214+G214</f>
        <v>18.2</v>
      </c>
      <c r="I214" s="144">
        <f>SUM(H214:H219)</f>
        <v>47.33</v>
      </c>
      <c r="J214" s="23"/>
    </row>
    <row r="215" spans="1:10" ht="16" x14ac:dyDescent="0.2">
      <c r="A215" s="63"/>
      <c r="B215" s="75" t="s">
        <v>655</v>
      </c>
      <c r="C215" s="66" t="s">
        <v>654</v>
      </c>
      <c r="D215" s="66" t="s">
        <v>417</v>
      </c>
      <c r="E215" s="79">
        <v>100000</v>
      </c>
      <c r="F215" s="109">
        <v>12.6</v>
      </c>
      <c r="G215" s="479"/>
      <c r="H215" s="79">
        <f>F215</f>
        <v>12.6</v>
      </c>
      <c r="I215" s="144"/>
      <c r="J215" s="23"/>
    </row>
    <row r="216" spans="1:10" ht="16" x14ac:dyDescent="0.2">
      <c r="A216" s="63"/>
      <c r="B216" s="75" t="s">
        <v>655</v>
      </c>
      <c r="C216" s="66" t="s">
        <v>654</v>
      </c>
      <c r="D216" s="66" t="s">
        <v>412</v>
      </c>
      <c r="E216" s="79">
        <v>10000</v>
      </c>
      <c r="F216" s="109">
        <v>3.42</v>
      </c>
      <c r="G216" s="479"/>
      <c r="H216" s="79">
        <f>F216</f>
        <v>3.42</v>
      </c>
      <c r="I216" s="144"/>
      <c r="J216" s="23"/>
    </row>
    <row r="217" spans="1:10" ht="16" x14ac:dyDescent="0.2">
      <c r="A217" s="63"/>
      <c r="B217" s="75" t="s">
        <v>655</v>
      </c>
      <c r="C217" s="66" t="s">
        <v>654</v>
      </c>
      <c r="D217" s="66" t="s">
        <v>413</v>
      </c>
      <c r="E217" s="78">
        <v>200000</v>
      </c>
      <c r="F217" s="109">
        <v>8.36</v>
      </c>
      <c r="G217" s="479"/>
      <c r="H217" s="78">
        <f>F217</f>
        <v>8.36</v>
      </c>
      <c r="I217" s="144"/>
      <c r="J217" s="23"/>
    </row>
    <row r="218" spans="1:10" ht="16" x14ac:dyDescent="0.2">
      <c r="A218" s="63"/>
      <c r="B218" s="75" t="s">
        <v>655</v>
      </c>
      <c r="C218" s="66" t="s">
        <v>654</v>
      </c>
      <c r="D218" s="66" t="s">
        <v>418</v>
      </c>
      <c r="E218" s="79">
        <v>100000</v>
      </c>
      <c r="F218" s="109">
        <v>4.4000000000000004</v>
      </c>
      <c r="G218" s="479"/>
      <c r="H218" s="79">
        <f>F218</f>
        <v>4.4000000000000004</v>
      </c>
      <c r="I218" s="144"/>
      <c r="J218" s="23"/>
    </row>
    <row r="219" spans="1:10" ht="16" x14ac:dyDescent="0.2">
      <c r="A219" s="63"/>
      <c r="B219" s="75" t="s">
        <v>655</v>
      </c>
      <c r="C219" s="66" t="s">
        <v>654</v>
      </c>
      <c r="D219" s="66" t="s">
        <v>414</v>
      </c>
      <c r="E219" s="79">
        <v>10000</v>
      </c>
      <c r="F219" s="109">
        <v>0.35</v>
      </c>
      <c r="G219" s="479"/>
      <c r="H219" s="79">
        <f>F219</f>
        <v>0.35</v>
      </c>
      <c r="I219" s="144"/>
      <c r="J219" s="23"/>
    </row>
    <row r="220" spans="1:10" ht="16" x14ac:dyDescent="0.2">
      <c r="A220" s="63"/>
      <c r="B220" s="75"/>
      <c r="C220" s="66"/>
      <c r="D220" s="66"/>
      <c r="E220" s="79"/>
      <c r="F220" s="78"/>
      <c r="G220" s="277"/>
      <c r="H220" s="79"/>
      <c r="I220" s="144"/>
      <c r="J220" s="23"/>
    </row>
    <row r="221" spans="1:10" ht="16" x14ac:dyDescent="0.2">
      <c r="A221" s="63"/>
      <c r="B221" s="75" t="s">
        <v>934</v>
      </c>
      <c r="C221" s="66" t="s">
        <v>935</v>
      </c>
      <c r="D221" s="66" t="s">
        <v>411</v>
      </c>
      <c r="E221" s="79">
        <v>10000</v>
      </c>
      <c r="F221" s="78">
        <v>0</v>
      </c>
      <c r="G221" s="277">
        <v>0.91</v>
      </c>
      <c r="H221" s="79">
        <v>0.91</v>
      </c>
      <c r="I221" s="144">
        <v>0.91</v>
      </c>
      <c r="J221" s="23"/>
    </row>
    <row r="222" spans="1:10" ht="16" x14ac:dyDescent="0.2">
      <c r="A222" s="63"/>
      <c r="B222" s="75"/>
      <c r="C222" s="66"/>
      <c r="D222" s="66"/>
      <c r="E222" s="79"/>
      <c r="F222" s="78"/>
      <c r="G222" s="277"/>
      <c r="H222" s="79"/>
      <c r="I222" s="144"/>
      <c r="J222" s="23"/>
    </row>
    <row r="223" spans="1:10" ht="16" x14ac:dyDescent="0.2">
      <c r="A223" s="63"/>
      <c r="B223" s="75" t="s">
        <v>572</v>
      </c>
      <c r="C223" s="66" t="s">
        <v>29</v>
      </c>
      <c r="D223" s="66" t="s">
        <v>411</v>
      </c>
      <c r="E223" s="78">
        <v>10000</v>
      </c>
      <c r="F223" s="109">
        <v>0</v>
      </c>
      <c r="G223" s="479">
        <f>H223-F223</f>
        <v>3.08</v>
      </c>
      <c r="H223" s="78">
        <v>3.08</v>
      </c>
      <c r="I223" s="144">
        <f>SUM(H223:H223)</f>
        <v>3.08</v>
      </c>
      <c r="J223" s="211"/>
    </row>
    <row r="224" spans="1:10" ht="16" x14ac:dyDescent="0.2">
      <c r="A224" s="63"/>
      <c r="B224" s="75"/>
      <c r="C224" s="66"/>
      <c r="D224" s="66"/>
      <c r="E224" s="79"/>
      <c r="F224" s="78"/>
      <c r="G224" s="277"/>
      <c r="H224" s="79"/>
      <c r="I224" s="144"/>
      <c r="J224" s="23"/>
    </row>
    <row r="225" spans="1:18" ht="16" x14ac:dyDescent="0.2">
      <c r="A225" s="63"/>
      <c r="B225" s="75" t="s">
        <v>573</v>
      </c>
      <c r="C225" s="66" t="s">
        <v>201</v>
      </c>
      <c r="D225" s="66" t="s">
        <v>411</v>
      </c>
      <c r="E225" s="79">
        <v>10000</v>
      </c>
      <c r="F225" s="109">
        <v>0</v>
      </c>
      <c r="G225" s="479">
        <v>2.0099999999999998</v>
      </c>
      <c r="H225" s="79">
        <v>2.0099999999999998</v>
      </c>
      <c r="I225" s="144">
        <f>SUM(H225:H230)</f>
        <v>34.120000000000005</v>
      </c>
      <c r="J225" s="23"/>
    </row>
    <row r="226" spans="1:18" ht="16" x14ac:dyDescent="0.2">
      <c r="A226" s="63"/>
      <c r="B226" s="75" t="s">
        <v>573</v>
      </c>
      <c r="C226" s="66" t="s">
        <v>201</v>
      </c>
      <c r="D226" s="173" t="s">
        <v>417</v>
      </c>
      <c r="E226" s="79">
        <v>10000</v>
      </c>
      <c r="F226" s="109">
        <v>19.760000000000002</v>
      </c>
      <c r="G226" s="479"/>
      <c r="H226" s="79">
        <f>F226</f>
        <v>19.760000000000002</v>
      </c>
      <c r="I226" s="144"/>
      <c r="J226" s="23"/>
    </row>
    <row r="227" spans="1:18" ht="16" x14ac:dyDescent="0.2">
      <c r="A227" s="63"/>
      <c r="B227" s="75" t="s">
        <v>573</v>
      </c>
      <c r="C227" s="66" t="s">
        <v>201</v>
      </c>
      <c r="D227" s="173" t="s">
        <v>412</v>
      </c>
      <c r="E227" s="79">
        <v>10000</v>
      </c>
      <c r="F227" s="109">
        <v>3.42</v>
      </c>
      <c r="G227" s="479"/>
      <c r="H227" s="79">
        <f>F227</f>
        <v>3.42</v>
      </c>
      <c r="I227" s="144"/>
      <c r="J227" s="23"/>
    </row>
    <row r="228" spans="1:18" ht="16" x14ac:dyDescent="0.2">
      <c r="A228" s="63"/>
      <c r="B228" s="75" t="s">
        <v>573</v>
      </c>
      <c r="C228" s="66" t="s">
        <v>201</v>
      </c>
      <c r="D228" s="173" t="s">
        <v>413</v>
      </c>
      <c r="E228" s="79">
        <v>100000</v>
      </c>
      <c r="F228" s="109">
        <v>4.18</v>
      </c>
      <c r="G228" s="479"/>
      <c r="H228" s="79">
        <f>F228</f>
        <v>4.18</v>
      </c>
      <c r="I228" s="144"/>
      <c r="J228" s="23"/>
    </row>
    <row r="229" spans="1:18" ht="16" x14ac:dyDescent="0.2">
      <c r="A229" s="63"/>
      <c r="B229" s="75" t="s">
        <v>573</v>
      </c>
      <c r="C229" s="66" t="s">
        <v>201</v>
      </c>
      <c r="D229" s="173" t="s">
        <v>418</v>
      </c>
      <c r="E229" s="78">
        <v>100000</v>
      </c>
      <c r="F229" s="109">
        <v>4.4000000000000004</v>
      </c>
      <c r="G229" s="479"/>
      <c r="H229" s="79">
        <f>F229</f>
        <v>4.4000000000000004</v>
      </c>
      <c r="I229" s="144"/>
      <c r="J229" s="23"/>
    </row>
    <row r="230" spans="1:18" ht="16" x14ac:dyDescent="0.2">
      <c r="A230" s="63"/>
      <c r="B230" s="75" t="s">
        <v>573</v>
      </c>
      <c r="C230" s="66" t="s">
        <v>201</v>
      </c>
      <c r="D230" s="173" t="s">
        <v>414</v>
      </c>
      <c r="E230" s="79">
        <v>10000</v>
      </c>
      <c r="F230" s="109">
        <v>0.35</v>
      </c>
      <c r="G230" s="479"/>
      <c r="H230" s="79">
        <f>F230</f>
        <v>0.35</v>
      </c>
      <c r="I230" s="144"/>
      <c r="J230" s="23"/>
    </row>
    <row r="231" spans="1:18" ht="16" x14ac:dyDescent="0.2">
      <c r="A231" s="63"/>
      <c r="B231" s="75"/>
      <c r="C231" s="66"/>
      <c r="D231" s="66"/>
      <c r="E231" s="79"/>
      <c r="F231" s="78"/>
      <c r="G231" s="277"/>
      <c r="H231" s="79"/>
      <c r="I231" s="144"/>
      <c r="J231" s="23"/>
    </row>
    <row r="232" spans="1:18" ht="16" x14ac:dyDescent="0.2">
      <c r="A232" s="63"/>
      <c r="B232" s="75" t="s">
        <v>574</v>
      </c>
      <c r="C232" s="85" t="s">
        <v>226</v>
      </c>
      <c r="D232" s="85" t="s">
        <v>411</v>
      </c>
      <c r="E232" s="86">
        <v>10000</v>
      </c>
      <c r="F232" s="251">
        <v>0</v>
      </c>
      <c r="G232" s="478">
        <v>0.91</v>
      </c>
      <c r="H232" s="86">
        <f>SUM(F232:G232)</f>
        <v>0.91</v>
      </c>
      <c r="I232" s="242">
        <f>SUM(H232:H232)</f>
        <v>0.91</v>
      </c>
      <c r="J232" s="23"/>
    </row>
    <row r="233" spans="1:18" ht="16" x14ac:dyDescent="0.2">
      <c r="A233" s="63"/>
      <c r="B233" s="75"/>
      <c r="C233" s="168"/>
      <c r="D233" s="168"/>
      <c r="E233" s="169"/>
      <c r="F233" s="86"/>
      <c r="G233" s="278"/>
      <c r="H233" s="86"/>
      <c r="I233" s="242"/>
      <c r="J233" s="23"/>
    </row>
    <row r="234" spans="1:18" ht="16" x14ac:dyDescent="0.2">
      <c r="A234" s="63"/>
      <c r="B234" s="75" t="s">
        <v>576</v>
      </c>
      <c r="C234" s="66" t="s">
        <v>71</v>
      </c>
      <c r="D234" s="66" t="s">
        <v>411</v>
      </c>
      <c r="E234" s="78">
        <v>50000</v>
      </c>
      <c r="F234" s="109">
        <f>H234-G234</f>
        <v>12.32</v>
      </c>
      <c r="G234" s="479">
        <v>3.08</v>
      </c>
      <c r="H234" s="78">
        <v>15.4</v>
      </c>
      <c r="I234" s="144">
        <f>SUM(H234:H239)</f>
        <v>40.45000000000001</v>
      </c>
      <c r="J234" s="23"/>
    </row>
    <row r="235" spans="1:18" ht="16" x14ac:dyDescent="0.2">
      <c r="A235" s="63"/>
      <c r="B235" s="81" t="s">
        <v>576</v>
      </c>
      <c r="C235" s="82" t="s">
        <v>71</v>
      </c>
      <c r="D235" s="66" t="s">
        <v>417</v>
      </c>
      <c r="E235" s="78">
        <v>30000</v>
      </c>
      <c r="F235" s="109">
        <v>20.309999999999999</v>
      </c>
      <c r="G235" s="479"/>
      <c r="H235" s="78">
        <f>F235</f>
        <v>20.309999999999999</v>
      </c>
      <c r="I235" s="144"/>
      <c r="J235" s="23"/>
      <c r="M235" s="13"/>
      <c r="N235" s="42"/>
      <c r="O235" s="45"/>
    </row>
    <row r="236" spans="1:18" ht="16" x14ac:dyDescent="0.2">
      <c r="A236" s="63"/>
      <c r="B236" s="75" t="s">
        <v>576</v>
      </c>
      <c r="C236" s="66" t="s">
        <v>71</v>
      </c>
      <c r="D236" s="66" t="s">
        <v>412</v>
      </c>
      <c r="E236" s="79">
        <v>8000</v>
      </c>
      <c r="F236" s="109">
        <v>2.74</v>
      </c>
      <c r="G236" s="479"/>
      <c r="H236" s="79">
        <f>F236</f>
        <v>2.74</v>
      </c>
      <c r="I236" s="144"/>
      <c r="J236" s="23"/>
    </row>
    <row r="237" spans="1:18" s="226" customFormat="1" ht="16" x14ac:dyDescent="0.2">
      <c r="A237" s="63"/>
      <c r="B237" s="75" t="s">
        <v>576</v>
      </c>
      <c r="C237" s="66" t="s">
        <v>71</v>
      </c>
      <c r="D237" s="66" t="s">
        <v>413</v>
      </c>
      <c r="E237" s="79">
        <v>20000</v>
      </c>
      <c r="F237" s="109">
        <v>0.84</v>
      </c>
      <c r="G237" s="479"/>
      <c r="H237" s="79">
        <f>F237</f>
        <v>0.84</v>
      </c>
      <c r="I237" s="144"/>
      <c r="J237" s="23"/>
      <c r="K237"/>
      <c r="L237"/>
      <c r="M237"/>
      <c r="N237"/>
      <c r="O237"/>
      <c r="P237"/>
      <c r="Q237"/>
      <c r="R237"/>
    </row>
    <row r="238" spans="1:18" ht="16" x14ac:dyDescent="0.2">
      <c r="A238" s="63"/>
      <c r="B238" s="75" t="s">
        <v>576</v>
      </c>
      <c r="C238" s="66" t="s">
        <v>71</v>
      </c>
      <c r="D238" s="66" t="s">
        <v>418</v>
      </c>
      <c r="E238" s="79">
        <v>20000</v>
      </c>
      <c r="F238" s="109">
        <v>0.88</v>
      </c>
      <c r="G238" s="479"/>
      <c r="H238" s="79">
        <f>F238</f>
        <v>0.88</v>
      </c>
      <c r="I238" s="144"/>
      <c r="J238" s="23"/>
    </row>
    <row r="239" spans="1:18" ht="16" x14ac:dyDescent="0.2">
      <c r="A239" s="63"/>
      <c r="B239" s="75" t="s">
        <v>576</v>
      </c>
      <c r="C239" s="66" t="s">
        <v>71</v>
      </c>
      <c r="D239" s="66" t="s">
        <v>414</v>
      </c>
      <c r="E239" s="78">
        <v>8000</v>
      </c>
      <c r="F239" s="109">
        <v>0.28000000000000003</v>
      </c>
      <c r="G239" s="277"/>
      <c r="H239" s="78">
        <f>F239</f>
        <v>0.28000000000000003</v>
      </c>
      <c r="I239" s="144"/>
      <c r="J239" s="23"/>
    </row>
    <row r="240" spans="1:18" ht="16" x14ac:dyDescent="0.2">
      <c r="A240" s="63"/>
      <c r="B240" s="75"/>
      <c r="C240" s="66"/>
      <c r="D240" s="66"/>
      <c r="E240" s="79"/>
      <c r="F240" s="78"/>
      <c r="G240" s="277"/>
      <c r="H240" s="79"/>
      <c r="I240" s="144"/>
      <c r="J240" s="23"/>
    </row>
    <row r="241" spans="1:10" ht="16" x14ac:dyDescent="0.2">
      <c r="A241" s="63"/>
      <c r="B241" s="75" t="s">
        <v>577</v>
      </c>
      <c r="C241" s="66" t="s">
        <v>131</v>
      </c>
      <c r="D241" s="66" t="s">
        <v>411</v>
      </c>
      <c r="E241" s="79">
        <v>10000</v>
      </c>
      <c r="F241" s="109">
        <v>0</v>
      </c>
      <c r="G241" s="479">
        <v>5.0199999999999996</v>
      </c>
      <c r="H241" s="79">
        <v>5.0199999999999996</v>
      </c>
      <c r="I241" s="144">
        <f>SUM(H241:H245)</f>
        <v>25.09</v>
      </c>
      <c r="J241" s="23"/>
    </row>
    <row r="242" spans="1:10" ht="16" x14ac:dyDescent="0.2">
      <c r="A242" s="63"/>
      <c r="B242" s="75" t="s">
        <v>577</v>
      </c>
      <c r="C242" s="66" t="s">
        <v>995</v>
      </c>
      <c r="D242" s="173" t="s">
        <v>412</v>
      </c>
      <c r="E242" s="79">
        <v>10000</v>
      </c>
      <c r="F242" s="109">
        <v>3.42</v>
      </c>
      <c r="G242" s="479"/>
      <c r="H242" s="79">
        <v>3.42</v>
      </c>
      <c r="I242" s="144"/>
      <c r="J242" s="23"/>
    </row>
    <row r="243" spans="1:10" ht="16" x14ac:dyDescent="0.2">
      <c r="A243" s="63"/>
      <c r="B243" s="75" t="s">
        <v>577</v>
      </c>
      <c r="C243" s="66" t="s">
        <v>131</v>
      </c>
      <c r="D243" s="173" t="s">
        <v>413</v>
      </c>
      <c r="E243" s="79">
        <v>190000</v>
      </c>
      <c r="F243" s="109">
        <v>7.94</v>
      </c>
      <c r="G243" s="479"/>
      <c r="H243" s="79">
        <f>F243</f>
        <v>7.94</v>
      </c>
      <c r="I243" s="144"/>
      <c r="J243" s="23"/>
    </row>
    <row r="244" spans="1:10" ht="16" x14ac:dyDescent="0.2">
      <c r="A244" s="63"/>
      <c r="B244" s="75" t="s">
        <v>577</v>
      </c>
      <c r="C244" s="66" t="s">
        <v>131</v>
      </c>
      <c r="D244" s="173" t="s">
        <v>418</v>
      </c>
      <c r="E244" s="78">
        <v>190000</v>
      </c>
      <c r="F244" s="109">
        <v>8.36</v>
      </c>
      <c r="G244" s="479"/>
      <c r="H244" s="78">
        <f>F244</f>
        <v>8.36</v>
      </c>
      <c r="I244" s="144"/>
      <c r="J244" s="23"/>
    </row>
    <row r="245" spans="1:10" ht="16" x14ac:dyDescent="0.2">
      <c r="A245" s="63"/>
      <c r="B245" s="75" t="s">
        <v>577</v>
      </c>
      <c r="C245" s="66" t="s">
        <v>131</v>
      </c>
      <c r="D245" s="173" t="s">
        <v>414</v>
      </c>
      <c r="E245" s="78">
        <v>10000</v>
      </c>
      <c r="F245" s="109">
        <v>0.35</v>
      </c>
      <c r="G245" s="479"/>
      <c r="H245" s="78">
        <v>0.35</v>
      </c>
      <c r="I245" s="144"/>
      <c r="J245" s="23"/>
    </row>
    <row r="246" spans="1:10" ht="16" x14ac:dyDescent="0.2">
      <c r="A246" s="63"/>
      <c r="B246" s="75"/>
      <c r="C246" s="66"/>
      <c r="D246" s="66"/>
      <c r="E246" s="79"/>
      <c r="F246" s="78"/>
      <c r="G246" s="277"/>
      <c r="H246" s="79"/>
      <c r="I246" s="144"/>
      <c r="J246" s="23"/>
    </row>
    <row r="247" spans="1:10" ht="16" x14ac:dyDescent="0.2">
      <c r="A247" s="63"/>
      <c r="B247" s="75" t="s">
        <v>953</v>
      </c>
      <c r="C247" s="66" t="s">
        <v>954</v>
      </c>
      <c r="D247" s="66" t="s">
        <v>411</v>
      </c>
      <c r="E247" s="79">
        <v>10000</v>
      </c>
      <c r="F247" s="78">
        <v>0</v>
      </c>
      <c r="G247" s="277">
        <v>3.08</v>
      </c>
      <c r="H247" s="79">
        <v>3.08</v>
      </c>
      <c r="I247" s="144">
        <f>H247+H248</f>
        <v>3.5</v>
      </c>
      <c r="J247" s="23"/>
    </row>
    <row r="248" spans="1:10" ht="16" x14ac:dyDescent="0.2">
      <c r="A248" s="63"/>
      <c r="B248" s="75" t="s">
        <v>953</v>
      </c>
      <c r="C248" s="66" t="s">
        <v>954</v>
      </c>
      <c r="D248" s="66" t="s">
        <v>955</v>
      </c>
      <c r="E248" s="79">
        <v>10000</v>
      </c>
      <c r="F248" s="78">
        <v>0.42</v>
      </c>
      <c r="G248" s="277"/>
      <c r="H248" s="79">
        <v>0.42</v>
      </c>
      <c r="I248" s="144"/>
      <c r="J248" s="23"/>
    </row>
    <row r="249" spans="1:10" ht="16" x14ac:dyDescent="0.2">
      <c r="A249" s="63"/>
      <c r="B249" s="75"/>
      <c r="C249" s="66"/>
      <c r="D249" s="66"/>
      <c r="E249" s="79"/>
      <c r="F249" s="78"/>
      <c r="G249" s="277"/>
      <c r="H249" s="79"/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66" t="s">
        <v>411</v>
      </c>
      <c r="E250" s="79">
        <v>10000</v>
      </c>
      <c r="F250" s="109">
        <v>0</v>
      </c>
      <c r="G250" s="479">
        <f>H250-F250</f>
        <v>3.08</v>
      </c>
      <c r="H250" s="79">
        <v>3.08</v>
      </c>
      <c r="I250" s="144">
        <f>SUM(H250:H255)</f>
        <v>19.840000000000003</v>
      </c>
      <c r="J250" s="23" t="s">
        <v>1040</v>
      </c>
    </row>
    <row r="251" spans="1:10" ht="16" x14ac:dyDescent="0.2">
      <c r="A251" s="63"/>
      <c r="B251" s="75" t="s">
        <v>579</v>
      </c>
      <c r="C251" s="66" t="s">
        <v>70</v>
      </c>
      <c r="D251" s="173" t="s">
        <v>417</v>
      </c>
      <c r="E251" s="79">
        <v>10000</v>
      </c>
      <c r="F251" s="109">
        <v>4.41</v>
      </c>
      <c r="G251" s="479"/>
      <c r="H251" s="79">
        <f>F251</f>
        <v>4.41</v>
      </c>
      <c r="I251" s="144"/>
      <c r="J251" s="23"/>
    </row>
    <row r="252" spans="1:10" ht="16" x14ac:dyDescent="0.2">
      <c r="A252" s="63"/>
      <c r="B252" s="75" t="s">
        <v>579</v>
      </c>
      <c r="C252" s="66" t="s">
        <v>70</v>
      </c>
      <c r="D252" s="173" t="s">
        <v>412</v>
      </c>
      <c r="E252" s="79">
        <v>10000</v>
      </c>
      <c r="F252" s="109">
        <v>3.42</v>
      </c>
      <c r="G252" s="479"/>
      <c r="H252" s="79">
        <f>F252</f>
        <v>3.42</v>
      </c>
      <c r="I252" s="144"/>
      <c r="J252" s="23"/>
    </row>
    <row r="253" spans="1:10" ht="16" x14ac:dyDescent="0.2">
      <c r="A253" s="63"/>
      <c r="B253" s="75" t="s">
        <v>579</v>
      </c>
      <c r="C253" s="66" t="s">
        <v>70</v>
      </c>
      <c r="D253" s="173" t="s">
        <v>413</v>
      </c>
      <c r="E253" s="79">
        <v>100000</v>
      </c>
      <c r="F253" s="109">
        <v>4.18</v>
      </c>
      <c r="G253" s="479"/>
      <c r="H253" s="79">
        <f>F253</f>
        <v>4.18</v>
      </c>
      <c r="I253" s="144"/>
      <c r="J253" s="23"/>
    </row>
    <row r="254" spans="1:10" ht="16" x14ac:dyDescent="0.2">
      <c r="A254" s="63"/>
      <c r="B254" s="75" t="s">
        <v>579</v>
      </c>
      <c r="C254" s="66" t="s">
        <v>70</v>
      </c>
      <c r="D254" s="173" t="s">
        <v>418</v>
      </c>
      <c r="E254" s="78">
        <v>100000</v>
      </c>
      <c r="F254" s="109">
        <v>4.4000000000000004</v>
      </c>
      <c r="G254" s="479"/>
      <c r="H254" s="79">
        <f>F254</f>
        <v>4.4000000000000004</v>
      </c>
      <c r="I254" s="144"/>
      <c r="J254" s="23"/>
    </row>
    <row r="255" spans="1:10" ht="16" x14ac:dyDescent="0.2">
      <c r="A255" s="63"/>
      <c r="B255" s="75" t="s">
        <v>579</v>
      </c>
      <c r="C255" s="66" t="s">
        <v>70</v>
      </c>
      <c r="D255" s="173" t="s">
        <v>414</v>
      </c>
      <c r="E255" s="79">
        <v>10000</v>
      </c>
      <c r="F255" s="109">
        <v>0.35</v>
      </c>
      <c r="G255" s="479"/>
      <c r="H255" s="79">
        <f>F255</f>
        <v>0.35</v>
      </c>
      <c r="I255" s="144"/>
      <c r="J255" s="23"/>
    </row>
    <row r="256" spans="1:10" ht="16" x14ac:dyDescent="0.2">
      <c r="A256" s="63"/>
      <c r="B256" s="75"/>
      <c r="C256" s="66"/>
      <c r="D256" s="173"/>
      <c r="E256" s="79"/>
      <c r="F256" s="78"/>
      <c r="G256" s="277"/>
      <c r="H256" s="79"/>
      <c r="I256" s="144"/>
      <c r="J256" s="23"/>
    </row>
    <row r="257" spans="1:10" ht="16" x14ac:dyDescent="0.2">
      <c r="A257" s="63"/>
      <c r="B257" s="75" t="s">
        <v>957</v>
      </c>
      <c r="C257" s="66" t="s">
        <v>958</v>
      </c>
      <c r="D257" s="173" t="s">
        <v>411</v>
      </c>
      <c r="E257" s="79">
        <v>10000</v>
      </c>
      <c r="F257" s="78">
        <v>0</v>
      </c>
      <c r="G257" s="277">
        <v>0.53</v>
      </c>
      <c r="H257" s="79">
        <v>0.53</v>
      </c>
      <c r="I257" s="144">
        <f>SUM(H257:H258)</f>
        <v>0.95</v>
      </c>
      <c r="J257" s="23" t="s">
        <v>1134</v>
      </c>
    </row>
    <row r="258" spans="1:10" ht="16" x14ac:dyDescent="0.2">
      <c r="A258" s="63"/>
      <c r="B258" s="75" t="s">
        <v>957</v>
      </c>
      <c r="C258" s="66" t="s">
        <v>958</v>
      </c>
      <c r="D258" s="173" t="s">
        <v>413</v>
      </c>
      <c r="E258" s="79">
        <v>10000</v>
      </c>
      <c r="F258" s="78">
        <v>0.42</v>
      </c>
      <c r="G258" s="277">
        <v>0</v>
      </c>
      <c r="H258" s="79">
        <v>0.42</v>
      </c>
      <c r="I258" s="144"/>
      <c r="J258" s="23"/>
    </row>
    <row r="259" spans="1:10" ht="16" x14ac:dyDescent="0.2">
      <c r="A259" s="63"/>
      <c r="B259" s="75"/>
      <c r="C259" s="66"/>
      <c r="D259" s="173"/>
      <c r="E259" s="79"/>
      <c r="F259" s="78"/>
      <c r="G259" s="277"/>
      <c r="H259" s="79"/>
      <c r="I259" s="144"/>
      <c r="J259" s="23"/>
    </row>
    <row r="260" spans="1:10" ht="16" x14ac:dyDescent="0.2">
      <c r="A260" s="63"/>
      <c r="B260" s="75" t="s">
        <v>818</v>
      </c>
      <c r="C260" s="66" t="s">
        <v>813</v>
      </c>
      <c r="D260" s="173" t="s">
        <v>411</v>
      </c>
      <c r="E260" s="79">
        <v>10000</v>
      </c>
      <c r="F260" s="109">
        <f>H260-G260</f>
        <v>0</v>
      </c>
      <c r="G260" s="479">
        <v>0.46</v>
      </c>
      <c r="H260" s="79">
        <v>0.46</v>
      </c>
      <c r="I260" s="144">
        <f>SUM(H260:H261)</f>
        <v>0.88</v>
      </c>
      <c r="J260" s="23"/>
    </row>
    <row r="261" spans="1:10" ht="16" x14ac:dyDescent="0.2">
      <c r="A261" s="63"/>
      <c r="B261" s="75" t="s">
        <v>818</v>
      </c>
      <c r="C261" s="66" t="s">
        <v>813</v>
      </c>
      <c r="D261" s="173" t="s">
        <v>413</v>
      </c>
      <c r="E261" s="79">
        <v>10000</v>
      </c>
      <c r="F261" s="109">
        <v>0.42</v>
      </c>
      <c r="G261" s="479">
        <v>0</v>
      </c>
      <c r="H261" s="79">
        <v>0.42</v>
      </c>
      <c r="I261" s="144"/>
      <c r="J261" s="23"/>
    </row>
    <row r="262" spans="1:10" ht="16" x14ac:dyDescent="0.2">
      <c r="A262" s="63"/>
      <c r="B262" s="75"/>
      <c r="C262" s="66"/>
      <c r="D262" s="173"/>
      <c r="E262" s="79"/>
      <c r="F262" s="78"/>
      <c r="G262" s="277"/>
      <c r="H262" s="79"/>
      <c r="I262" s="144"/>
      <c r="J262" s="23"/>
    </row>
    <row r="263" spans="1:10" ht="16" x14ac:dyDescent="0.2">
      <c r="A263" s="63"/>
      <c r="B263" s="75" t="s">
        <v>912</v>
      </c>
      <c r="C263" s="66" t="s">
        <v>913</v>
      </c>
      <c r="D263" s="173" t="s">
        <v>411</v>
      </c>
      <c r="E263" s="79">
        <v>10000</v>
      </c>
      <c r="F263" s="78">
        <v>0</v>
      </c>
      <c r="G263" s="277">
        <v>2.0099999999999998</v>
      </c>
      <c r="H263" s="79">
        <v>2.0099999999999998</v>
      </c>
      <c r="I263" s="144">
        <v>2.0099999999999998</v>
      </c>
      <c r="J263" s="23"/>
    </row>
    <row r="264" spans="1:10" ht="16" x14ac:dyDescent="0.2">
      <c r="A264" s="63"/>
      <c r="B264" s="75" t="s">
        <v>912</v>
      </c>
      <c r="C264" s="66" t="s">
        <v>913</v>
      </c>
      <c r="D264" s="173" t="s">
        <v>414</v>
      </c>
      <c r="E264" s="79"/>
      <c r="F264" s="78"/>
      <c r="G264" s="277"/>
      <c r="H264" s="79"/>
      <c r="I264" s="144"/>
      <c r="J264" s="23" t="s">
        <v>845</v>
      </c>
    </row>
    <row r="265" spans="1:10" ht="16" x14ac:dyDescent="0.2">
      <c r="A265" s="63"/>
      <c r="B265" s="75"/>
      <c r="C265" s="66"/>
      <c r="D265" s="173"/>
      <c r="E265" s="79"/>
      <c r="F265" s="78"/>
      <c r="G265" s="277"/>
      <c r="H265" s="79"/>
      <c r="I265" s="144"/>
      <c r="J265" s="23"/>
    </row>
    <row r="266" spans="1:10" ht="16" x14ac:dyDescent="0.2">
      <c r="A266" s="63"/>
      <c r="B266" s="75" t="s">
        <v>771</v>
      </c>
      <c r="C266" s="66" t="s">
        <v>770</v>
      </c>
      <c r="D266" s="168" t="s">
        <v>411</v>
      </c>
      <c r="E266" s="78">
        <v>10000</v>
      </c>
      <c r="F266" s="109">
        <v>0</v>
      </c>
      <c r="G266" s="479">
        <v>0.53</v>
      </c>
      <c r="H266" s="78">
        <f>F266+G266</f>
        <v>0.53</v>
      </c>
      <c r="I266" s="144">
        <f>SUM(H266:H267)</f>
        <v>4.71</v>
      </c>
      <c r="J266" s="23"/>
    </row>
    <row r="267" spans="1:10" ht="16" x14ac:dyDescent="0.2">
      <c r="A267" s="63"/>
      <c r="B267" s="75" t="s">
        <v>771</v>
      </c>
      <c r="C267" s="66" t="s">
        <v>770</v>
      </c>
      <c r="D267" s="168" t="s">
        <v>413</v>
      </c>
      <c r="E267" s="78">
        <v>100000</v>
      </c>
      <c r="F267" s="109">
        <v>4.18</v>
      </c>
      <c r="G267" s="479"/>
      <c r="H267" s="78">
        <v>4.18</v>
      </c>
      <c r="I267" s="144"/>
      <c r="J267" s="23"/>
    </row>
    <row r="268" spans="1:10" ht="16" x14ac:dyDescent="0.2">
      <c r="A268" s="63"/>
      <c r="B268" s="75"/>
      <c r="C268" s="66"/>
      <c r="D268" s="173"/>
      <c r="E268" s="78"/>
      <c r="F268" s="78"/>
      <c r="G268" s="277"/>
      <c r="H268" s="78"/>
      <c r="I268" s="144"/>
      <c r="J268" s="23"/>
    </row>
    <row r="269" spans="1:10" ht="16" x14ac:dyDescent="0.2">
      <c r="A269" s="63"/>
      <c r="B269" s="75" t="s">
        <v>638</v>
      </c>
      <c r="C269" s="66" t="s">
        <v>636</v>
      </c>
      <c r="D269" s="173" t="s">
        <v>411</v>
      </c>
      <c r="E269" s="78">
        <v>100000</v>
      </c>
      <c r="F269" s="109">
        <v>18.09</v>
      </c>
      <c r="G269" s="479">
        <v>2.0099999999999998</v>
      </c>
      <c r="H269" s="78">
        <f>F269+G269</f>
        <v>20.100000000000001</v>
      </c>
      <c r="I269" s="144">
        <f>SUM(H269:H274)</f>
        <v>34.660000000000004</v>
      </c>
      <c r="J269" s="23"/>
    </row>
    <row r="270" spans="1:10" ht="16" x14ac:dyDescent="0.2">
      <c r="A270" s="63"/>
      <c r="B270" s="75" t="s">
        <v>638</v>
      </c>
      <c r="C270" s="66" t="s">
        <v>636</v>
      </c>
      <c r="D270" s="173" t="s">
        <v>417</v>
      </c>
      <c r="E270" s="78">
        <v>5000</v>
      </c>
      <c r="F270" s="109">
        <v>2.21</v>
      </c>
      <c r="G270" s="479"/>
      <c r="H270" s="78">
        <v>2.21</v>
      </c>
      <c r="I270" s="144"/>
      <c r="J270" s="23"/>
    </row>
    <row r="271" spans="1:10" ht="16" x14ac:dyDescent="0.2">
      <c r="A271" s="63"/>
      <c r="B271" s="75" t="s">
        <v>638</v>
      </c>
      <c r="C271" s="66" t="s">
        <v>636</v>
      </c>
      <c r="D271" s="173" t="s">
        <v>412</v>
      </c>
      <c r="E271" s="78">
        <v>10000</v>
      </c>
      <c r="F271" s="109">
        <v>3.42</v>
      </c>
      <c r="G271" s="479"/>
      <c r="H271" s="78">
        <f>F271</f>
        <v>3.42</v>
      </c>
      <c r="I271" s="144"/>
      <c r="J271" s="23"/>
    </row>
    <row r="272" spans="1:10" ht="16" x14ac:dyDescent="0.2">
      <c r="A272" s="63"/>
      <c r="B272" s="75" t="s">
        <v>638</v>
      </c>
      <c r="C272" s="66" t="s">
        <v>636</v>
      </c>
      <c r="D272" s="173" t="s">
        <v>413</v>
      </c>
      <c r="E272" s="78">
        <v>200000</v>
      </c>
      <c r="F272" s="109">
        <v>8.36</v>
      </c>
      <c r="G272" s="479"/>
      <c r="H272" s="78">
        <f>F272</f>
        <v>8.36</v>
      </c>
      <c r="I272" s="144"/>
      <c r="J272" s="23"/>
    </row>
    <row r="273" spans="1:10" ht="16" x14ac:dyDescent="0.2">
      <c r="A273" s="63"/>
      <c r="B273" s="75" t="s">
        <v>638</v>
      </c>
      <c r="C273" s="66" t="s">
        <v>636</v>
      </c>
      <c r="D273" s="173" t="s">
        <v>418</v>
      </c>
      <c r="E273" s="78">
        <v>5000</v>
      </c>
      <c r="F273" s="109">
        <v>0.22</v>
      </c>
      <c r="G273" s="479"/>
      <c r="H273" s="78">
        <v>0.22</v>
      </c>
      <c r="I273" s="144"/>
      <c r="J273" s="23"/>
    </row>
    <row r="274" spans="1:10" ht="16" x14ac:dyDescent="0.2">
      <c r="A274" s="63"/>
      <c r="B274" s="75" t="s">
        <v>638</v>
      </c>
      <c r="C274" s="66" t="s">
        <v>636</v>
      </c>
      <c r="D274" s="173" t="s">
        <v>414</v>
      </c>
      <c r="E274" s="78">
        <v>10000</v>
      </c>
      <c r="F274" s="109">
        <v>0.35</v>
      </c>
      <c r="G274" s="479"/>
      <c r="H274" s="78">
        <f>F274</f>
        <v>0.35</v>
      </c>
      <c r="I274" s="144"/>
      <c r="J274" s="23"/>
    </row>
    <row r="275" spans="1:10" ht="16" x14ac:dyDescent="0.2">
      <c r="A275" s="63"/>
      <c r="B275" s="75"/>
      <c r="C275" s="66"/>
      <c r="D275" s="66"/>
      <c r="E275" s="78"/>
      <c r="F275" s="78"/>
      <c r="G275" s="277"/>
      <c r="H275" s="78"/>
      <c r="I275" s="144"/>
      <c r="J275" s="23"/>
    </row>
    <row r="276" spans="1:10" ht="16" x14ac:dyDescent="0.2">
      <c r="A276" s="63"/>
      <c r="B276" s="75" t="s">
        <v>583</v>
      </c>
      <c r="C276" s="66" t="s">
        <v>914</v>
      </c>
      <c r="D276" s="173" t="s">
        <v>411</v>
      </c>
      <c r="E276" s="78">
        <v>150000</v>
      </c>
      <c r="F276" s="78">
        <v>17.64</v>
      </c>
      <c r="G276" s="277">
        <v>1.26</v>
      </c>
      <c r="H276" s="78">
        <v>18.899999999999999</v>
      </c>
      <c r="I276" s="144">
        <f>SUM(H276:H281)</f>
        <v>55.39</v>
      </c>
      <c r="J276" s="23"/>
    </row>
    <row r="277" spans="1:10" ht="16" x14ac:dyDescent="0.2">
      <c r="A277" s="63"/>
      <c r="B277" s="75" t="s">
        <v>583</v>
      </c>
      <c r="C277" s="66" t="s">
        <v>914</v>
      </c>
      <c r="D277" s="173" t="s">
        <v>417</v>
      </c>
      <c r="E277" s="78">
        <v>50000</v>
      </c>
      <c r="F277" s="78">
        <v>22.05</v>
      </c>
      <c r="G277" s="277"/>
      <c r="H277" s="78">
        <v>22.05</v>
      </c>
      <c r="I277" s="144"/>
      <c r="J277" s="23"/>
    </row>
    <row r="278" spans="1:10" ht="16" x14ac:dyDescent="0.2">
      <c r="A278" s="63"/>
      <c r="B278" s="75" t="s">
        <v>583</v>
      </c>
      <c r="C278" s="66" t="s">
        <v>914</v>
      </c>
      <c r="D278" s="173" t="s">
        <v>412</v>
      </c>
      <c r="E278" s="78">
        <v>10000</v>
      </c>
      <c r="F278" s="78">
        <v>3.42</v>
      </c>
      <c r="G278" s="277"/>
      <c r="H278" s="78">
        <v>3.42</v>
      </c>
      <c r="I278" s="144"/>
      <c r="J278" s="23"/>
    </row>
    <row r="279" spans="1:10" ht="16" x14ac:dyDescent="0.2">
      <c r="A279" s="63"/>
      <c r="B279" s="75" t="s">
        <v>583</v>
      </c>
      <c r="C279" s="66" t="s">
        <v>914</v>
      </c>
      <c r="D279" s="173" t="s">
        <v>413</v>
      </c>
      <c r="E279" s="78">
        <v>150000</v>
      </c>
      <c r="F279" s="78">
        <v>6.27</v>
      </c>
      <c r="G279" s="277"/>
      <c r="H279" s="78">
        <v>6.27</v>
      </c>
      <c r="I279" s="144"/>
      <c r="J279" s="23"/>
    </row>
    <row r="280" spans="1:10" ht="17" customHeight="1" x14ac:dyDescent="0.2">
      <c r="A280" s="63"/>
      <c r="B280" s="75" t="s">
        <v>583</v>
      </c>
      <c r="C280" s="66" t="s">
        <v>914</v>
      </c>
      <c r="D280" s="173" t="s">
        <v>418</v>
      </c>
      <c r="E280" s="78">
        <v>100000</v>
      </c>
      <c r="F280" s="78">
        <v>4.4000000000000004</v>
      </c>
      <c r="G280" s="277"/>
      <c r="H280" s="78">
        <v>4.4000000000000004</v>
      </c>
      <c r="I280" s="144"/>
      <c r="J280" s="23"/>
    </row>
    <row r="281" spans="1:10" ht="16" x14ac:dyDescent="0.2">
      <c r="A281" s="63"/>
      <c r="B281" s="75" t="s">
        <v>583</v>
      </c>
      <c r="C281" s="66" t="s">
        <v>914</v>
      </c>
      <c r="D281" s="173" t="s">
        <v>414</v>
      </c>
      <c r="E281" s="78">
        <v>10000</v>
      </c>
      <c r="F281" s="78">
        <v>0.35</v>
      </c>
      <c r="G281" s="277"/>
      <c r="H281" s="78">
        <v>0.35</v>
      </c>
      <c r="I281" s="144"/>
      <c r="J281" s="23"/>
    </row>
    <row r="282" spans="1:10" ht="16" x14ac:dyDescent="0.2">
      <c r="A282" s="63"/>
      <c r="B282" s="75"/>
      <c r="C282" s="66"/>
      <c r="D282" s="173"/>
      <c r="E282" s="78"/>
      <c r="F282" s="78"/>
      <c r="G282" s="277"/>
      <c r="H282" s="78"/>
      <c r="I282" s="144"/>
      <c r="J282" s="23"/>
    </row>
    <row r="283" spans="1:10" ht="16" x14ac:dyDescent="0.2">
      <c r="A283" s="63"/>
      <c r="B283" s="75" t="s">
        <v>735</v>
      </c>
      <c r="C283" s="66" t="s">
        <v>736</v>
      </c>
      <c r="D283" s="173" t="s">
        <v>411</v>
      </c>
      <c r="E283" s="78">
        <v>10000</v>
      </c>
      <c r="F283" s="109" t="s">
        <v>492</v>
      </c>
      <c r="G283" s="479">
        <v>0.66</v>
      </c>
      <c r="H283" s="78">
        <f>SUM(F283:G283)</f>
        <v>0.66</v>
      </c>
      <c r="I283" s="144">
        <f>H283</f>
        <v>0.66</v>
      </c>
      <c r="J283" s="23"/>
    </row>
    <row r="284" spans="1:10" ht="16" x14ac:dyDescent="0.2">
      <c r="A284" s="63"/>
      <c r="B284" s="75"/>
      <c r="C284" s="66"/>
      <c r="D284" s="66"/>
      <c r="E284" s="78"/>
      <c r="F284" s="78"/>
      <c r="G284" s="277"/>
      <c r="H284" s="78"/>
      <c r="I284" s="144"/>
      <c r="J284" s="23"/>
    </row>
    <row r="285" spans="1:10" ht="16" x14ac:dyDescent="0.2">
      <c r="A285" s="63"/>
      <c r="B285" s="75" t="s">
        <v>585</v>
      </c>
      <c r="C285" s="66" t="s">
        <v>378</v>
      </c>
      <c r="D285" s="66" t="s">
        <v>411</v>
      </c>
      <c r="E285" s="78">
        <v>10000</v>
      </c>
      <c r="F285" s="109">
        <v>0</v>
      </c>
      <c r="G285" s="479">
        <v>14.08</v>
      </c>
      <c r="H285" s="78">
        <v>14.08</v>
      </c>
      <c r="I285" s="144">
        <f>H285</f>
        <v>14.08</v>
      </c>
      <c r="J285" s="23"/>
    </row>
    <row r="286" spans="1:10" ht="16" x14ac:dyDescent="0.2">
      <c r="A286" s="63"/>
      <c r="B286" s="75"/>
      <c r="C286" s="66"/>
      <c r="D286" s="66"/>
      <c r="E286" s="78"/>
      <c r="F286" s="109"/>
      <c r="G286" s="479"/>
      <c r="H286" s="78"/>
      <c r="I286" s="144"/>
      <c r="J286" s="23"/>
    </row>
    <row r="287" spans="1:10" ht="16" x14ac:dyDescent="0.2">
      <c r="A287" s="63"/>
      <c r="B287" s="75" t="s">
        <v>625</v>
      </c>
      <c r="C287" s="66" t="s">
        <v>202</v>
      </c>
      <c r="D287" s="66" t="s">
        <v>411</v>
      </c>
      <c r="E287" s="78">
        <v>10000</v>
      </c>
      <c r="F287" s="109">
        <v>0</v>
      </c>
      <c r="G287" s="479">
        <v>0.91</v>
      </c>
      <c r="H287" s="78">
        <v>0.91</v>
      </c>
      <c r="I287" s="144">
        <f>SUM(H287:H288)</f>
        <v>1.33</v>
      </c>
      <c r="J287" s="23"/>
    </row>
    <row r="288" spans="1:10" ht="16" x14ac:dyDescent="0.2">
      <c r="A288" s="63"/>
      <c r="B288" s="75" t="s">
        <v>625</v>
      </c>
      <c r="C288" s="66" t="s">
        <v>202</v>
      </c>
      <c r="D288" s="66" t="s">
        <v>413</v>
      </c>
      <c r="E288" s="78">
        <v>10000</v>
      </c>
      <c r="F288" s="109">
        <v>0.42</v>
      </c>
      <c r="G288" s="479">
        <v>0</v>
      </c>
      <c r="H288" s="78">
        <v>0.42</v>
      </c>
      <c r="I288" s="144"/>
      <c r="J288" s="23" t="s">
        <v>1141</v>
      </c>
    </row>
    <row r="289" spans="1:11" ht="16" x14ac:dyDescent="0.2">
      <c r="A289" s="63"/>
      <c r="B289" s="75"/>
      <c r="C289" s="66"/>
      <c r="D289" s="66"/>
      <c r="E289" s="78"/>
      <c r="F289" s="78"/>
      <c r="G289" s="277"/>
      <c r="H289" s="78"/>
      <c r="I289" s="144"/>
      <c r="J289" s="23"/>
    </row>
    <row r="290" spans="1:11" ht="16" x14ac:dyDescent="0.2">
      <c r="A290" s="63"/>
      <c r="B290" s="75" t="s">
        <v>586</v>
      </c>
      <c r="C290" s="85" t="s">
        <v>228</v>
      </c>
      <c r="D290" s="85" t="s">
        <v>411</v>
      </c>
      <c r="E290" s="86">
        <v>10000</v>
      </c>
      <c r="F290" s="251">
        <v>0</v>
      </c>
      <c r="G290" s="479">
        <f>H290-F290</f>
        <v>0.53</v>
      </c>
      <c r="H290" s="86">
        <v>0.53</v>
      </c>
      <c r="I290" s="242">
        <f>SUM(H290:H291)</f>
        <v>0.95</v>
      </c>
      <c r="J290" s="23"/>
    </row>
    <row r="291" spans="1:11" ht="16" x14ac:dyDescent="0.2">
      <c r="A291" s="63"/>
      <c r="B291" s="75" t="s">
        <v>586</v>
      </c>
      <c r="C291" s="85" t="s">
        <v>228</v>
      </c>
      <c r="D291" s="85" t="s">
        <v>413</v>
      </c>
      <c r="E291" s="86">
        <v>10000</v>
      </c>
      <c r="F291" s="251">
        <v>0.42</v>
      </c>
      <c r="G291" s="479"/>
      <c r="H291" s="86">
        <v>0.42</v>
      </c>
      <c r="I291" s="242"/>
      <c r="J291" s="23"/>
    </row>
    <row r="292" spans="1:11" ht="16" x14ac:dyDescent="0.2">
      <c r="A292" s="63"/>
      <c r="B292" s="75"/>
      <c r="C292" s="85"/>
      <c r="D292" s="85"/>
      <c r="E292" s="86"/>
      <c r="F292" s="251"/>
      <c r="G292" s="479"/>
      <c r="H292" s="86"/>
      <c r="I292" s="242"/>
      <c r="J292" s="23"/>
    </row>
    <row r="293" spans="1:11" ht="16" x14ac:dyDescent="0.2">
      <c r="A293" s="63"/>
      <c r="B293" s="75" t="s">
        <v>919</v>
      </c>
      <c r="C293" s="85" t="s">
        <v>920</v>
      </c>
      <c r="D293" s="85" t="s">
        <v>411</v>
      </c>
      <c r="E293" s="86">
        <v>10000</v>
      </c>
      <c r="F293" s="251">
        <v>0</v>
      </c>
      <c r="G293" s="479">
        <v>0.91</v>
      </c>
      <c r="H293" s="86">
        <v>0.91</v>
      </c>
      <c r="I293" s="242">
        <f>SUM(H293:H295)</f>
        <v>5.77</v>
      </c>
      <c r="J293" s="23"/>
      <c r="K293" t="s">
        <v>1165</v>
      </c>
    </row>
    <row r="294" spans="1:11" ht="16" x14ac:dyDescent="0.2">
      <c r="A294" s="63"/>
      <c r="B294" s="75" t="s">
        <v>919</v>
      </c>
      <c r="C294" s="85" t="s">
        <v>920</v>
      </c>
      <c r="D294" s="85" t="s">
        <v>412</v>
      </c>
      <c r="E294" s="86">
        <v>2000</v>
      </c>
      <c r="F294" s="251">
        <v>0.68</v>
      </c>
      <c r="G294" s="479"/>
      <c r="H294" s="86">
        <v>0.68</v>
      </c>
      <c r="I294" s="242"/>
      <c r="J294" s="23" t="s">
        <v>1142</v>
      </c>
    </row>
    <row r="295" spans="1:11" ht="16" x14ac:dyDescent="0.2">
      <c r="A295" s="63"/>
      <c r="B295" s="75" t="s">
        <v>919</v>
      </c>
      <c r="C295" s="85" t="s">
        <v>920</v>
      </c>
      <c r="D295" s="85" t="s">
        <v>413</v>
      </c>
      <c r="E295" s="86">
        <v>100000</v>
      </c>
      <c r="F295" s="251">
        <v>4.18</v>
      </c>
      <c r="G295" s="479"/>
      <c r="H295" s="86">
        <v>4.18</v>
      </c>
      <c r="I295" s="242"/>
      <c r="J295" s="23" t="s">
        <v>1142</v>
      </c>
    </row>
    <row r="296" spans="1:11" ht="16" x14ac:dyDescent="0.2">
      <c r="A296" s="63"/>
      <c r="B296" s="75"/>
      <c r="C296" s="85"/>
      <c r="D296" s="85"/>
      <c r="E296" s="86"/>
      <c r="F296" s="86"/>
      <c r="G296" s="277"/>
      <c r="H296" s="86"/>
      <c r="I296" s="242"/>
      <c r="J296" s="23"/>
    </row>
    <row r="297" spans="1:11" ht="16" x14ac:dyDescent="0.2">
      <c r="A297" s="63"/>
      <c r="B297" s="75" t="s">
        <v>719</v>
      </c>
      <c r="C297" s="85" t="s">
        <v>738</v>
      </c>
      <c r="D297" s="85" t="s">
        <v>411</v>
      </c>
      <c r="E297" s="86">
        <v>250000</v>
      </c>
      <c r="F297" s="251">
        <v>15.84</v>
      </c>
      <c r="G297" s="479">
        <v>3.78</v>
      </c>
      <c r="H297" s="86">
        <v>16.5</v>
      </c>
      <c r="I297" s="242">
        <f>SUM(H297:H298)</f>
        <v>29.880000000000003</v>
      </c>
      <c r="J297" s="23"/>
    </row>
    <row r="298" spans="1:11" ht="16" x14ac:dyDescent="0.2">
      <c r="A298" s="63"/>
      <c r="B298" s="75" t="s">
        <v>719</v>
      </c>
      <c r="C298" s="85" t="s">
        <v>738</v>
      </c>
      <c r="D298" s="85" t="s">
        <v>413</v>
      </c>
      <c r="E298" s="86">
        <v>320000</v>
      </c>
      <c r="F298" s="251">
        <v>13.38</v>
      </c>
      <c r="G298" s="479"/>
      <c r="H298" s="86">
        <f>F298</f>
        <v>13.38</v>
      </c>
      <c r="I298" s="242"/>
      <c r="J298" s="23"/>
    </row>
    <row r="299" spans="1:11" ht="16" x14ac:dyDescent="0.2">
      <c r="A299" s="63"/>
      <c r="B299" s="75"/>
      <c r="C299" s="85"/>
      <c r="D299" s="85"/>
      <c r="E299" s="86"/>
      <c r="F299" s="86"/>
      <c r="G299" s="277"/>
      <c r="H299" s="86"/>
      <c r="I299" s="242"/>
      <c r="J299" s="23"/>
    </row>
    <row r="300" spans="1:11" ht="16" x14ac:dyDescent="0.2">
      <c r="A300" s="63"/>
      <c r="B300" s="75" t="s">
        <v>588</v>
      </c>
      <c r="C300" s="66" t="s">
        <v>84</v>
      </c>
      <c r="D300" s="66" t="s">
        <v>411</v>
      </c>
      <c r="E300" s="78">
        <v>10000</v>
      </c>
      <c r="F300" s="109">
        <v>0</v>
      </c>
      <c r="G300" s="479">
        <f>H300-F300</f>
        <v>0.91</v>
      </c>
      <c r="H300" s="78">
        <v>0.91</v>
      </c>
      <c r="I300" s="144">
        <f>SUM(H300:H303)</f>
        <v>2.08</v>
      </c>
      <c r="J300" s="211"/>
    </row>
    <row r="301" spans="1:11" ht="16" x14ac:dyDescent="0.2">
      <c r="A301" s="63"/>
      <c r="B301" s="75" t="s">
        <v>588</v>
      </c>
      <c r="C301" s="66" t="s">
        <v>84</v>
      </c>
      <c r="D301" s="66" t="s">
        <v>412</v>
      </c>
      <c r="E301" s="78">
        <v>2000</v>
      </c>
      <c r="F301" s="109">
        <v>0.68</v>
      </c>
      <c r="G301" s="479"/>
      <c r="H301" s="78">
        <v>0.68</v>
      </c>
      <c r="I301" s="144"/>
      <c r="J301" s="211"/>
    </row>
    <row r="302" spans="1:11" ht="16" x14ac:dyDescent="0.2">
      <c r="A302" s="63"/>
      <c r="B302" s="75" t="s">
        <v>588</v>
      </c>
      <c r="C302" s="66" t="s">
        <v>84</v>
      </c>
      <c r="D302" s="66" t="s">
        <v>413</v>
      </c>
      <c r="E302" s="78">
        <v>10000</v>
      </c>
      <c r="F302" s="109">
        <v>0.42</v>
      </c>
      <c r="G302" s="479"/>
      <c r="H302" s="78">
        <f>F302</f>
        <v>0.42</v>
      </c>
      <c r="I302" s="144"/>
      <c r="J302" s="23"/>
    </row>
    <row r="303" spans="1:11" ht="16" x14ac:dyDescent="0.2">
      <c r="A303" s="63"/>
      <c r="B303" s="75" t="s">
        <v>588</v>
      </c>
      <c r="C303" s="66" t="s">
        <v>84</v>
      </c>
      <c r="D303" s="66" t="s">
        <v>414</v>
      </c>
      <c r="E303" s="78">
        <v>2000</v>
      </c>
      <c r="F303" s="109">
        <v>7.0000000000000007E-2</v>
      </c>
      <c r="G303" s="479">
        <v>0</v>
      </c>
      <c r="H303" s="78">
        <v>7.0000000000000007E-2</v>
      </c>
      <c r="I303" s="144"/>
      <c r="J303" s="23"/>
    </row>
    <row r="304" spans="1:11" ht="16" x14ac:dyDescent="0.2">
      <c r="A304" s="63"/>
      <c r="B304" s="75"/>
      <c r="C304" s="66"/>
      <c r="D304" s="66"/>
      <c r="E304" s="78"/>
      <c r="F304" s="78"/>
      <c r="G304" s="277"/>
      <c r="H304" s="78"/>
      <c r="I304" s="144"/>
      <c r="J304" s="23"/>
    </row>
    <row r="305" spans="1:10" ht="16" x14ac:dyDescent="0.2">
      <c r="A305" s="63"/>
      <c r="B305" s="75" t="s">
        <v>589</v>
      </c>
      <c r="C305" s="66" t="s">
        <v>60</v>
      </c>
      <c r="D305" s="66" t="s">
        <v>411</v>
      </c>
      <c r="E305" s="78">
        <v>10000</v>
      </c>
      <c r="F305" s="109">
        <v>0</v>
      </c>
      <c r="G305" s="479">
        <f>H305-F305</f>
        <v>8.02</v>
      </c>
      <c r="H305" s="78">
        <v>8.02</v>
      </c>
      <c r="I305" s="144">
        <f>H305</f>
        <v>8.02</v>
      </c>
      <c r="J305" s="211"/>
    </row>
    <row r="306" spans="1:10" ht="16" x14ac:dyDescent="0.2">
      <c r="A306" s="63"/>
      <c r="B306" s="75"/>
      <c r="C306" s="66"/>
      <c r="D306" s="66"/>
      <c r="E306" s="78"/>
      <c r="F306" s="78"/>
      <c r="G306" s="277"/>
      <c r="H306" s="78"/>
      <c r="I306" s="144"/>
      <c r="J306" s="211"/>
    </row>
    <row r="307" spans="1:10" ht="16" x14ac:dyDescent="0.2">
      <c r="A307" s="63"/>
      <c r="B307" s="75" t="s">
        <v>923</v>
      </c>
      <c r="C307" s="66" t="s">
        <v>924</v>
      </c>
      <c r="D307" s="66" t="s">
        <v>411</v>
      </c>
      <c r="E307" s="78">
        <v>10000</v>
      </c>
      <c r="F307" s="109">
        <v>0</v>
      </c>
      <c r="G307" s="479">
        <v>2.0099999999999998</v>
      </c>
      <c r="H307" s="78">
        <v>2.0099999999999998</v>
      </c>
      <c r="I307" s="144">
        <f>SUM(H307:H308)</f>
        <v>10.37</v>
      </c>
      <c r="J307" s="211"/>
    </row>
    <row r="308" spans="1:10" ht="16" x14ac:dyDescent="0.2">
      <c r="A308" s="63"/>
      <c r="B308" s="75" t="s">
        <v>923</v>
      </c>
      <c r="C308" s="66" t="s">
        <v>924</v>
      </c>
      <c r="D308" s="66" t="s">
        <v>413</v>
      </c>
      <c r="E308" s="78">
        <v>200000</v>
      </c>
      <c r="F308" s="109">
        <v>8.36</v>
      </c>
      <c r="G308" s="479"/>
      <c r="H308" s="78">
        <v>8.36</v>
      </c>
      <c r="I308" s="144"/>
      <c r="J308" s="211"/>
    </row>
    <row r="309" spans="1:10" ht="16" x14ac:dyDescent="0.2">
      <c r="A309" s="63"/>
      <c r="B309" s="75"/>
      <c r="C309" s="66"/>
      <c r="D309" s="66"/>
      <c r="E309" s="78"/>
      <c r="F309" s="78"/>
      <c r="G309" s="277"/>
      <c r="H309" s="78"/>
      <c r="I309" s="144"/>
      <c r="J309" s="23"/>
    </row>
    <row r="310" spans="1:10" ht="16" x14ac:dyDescent="0.2">
      <c r="A310" s="63"/>
      <c r="B310" s="75" t="s">
        <v>786</v>
      </c>
      <c r="C310" s="66" t="s">
        <v>787</v>
      </c>
      <c r="D310" s="66" t="s">
        <v>411</v>
      </c>
      <c r="E310" s="78">
        <v>10000</v>
      </c>
      <c r="F310" s="109">
        <v>0</v>
      </c>
      <c r="G310" s="479">
        <v>0.66</v>
      </c>
      <c r="H310" s="78">
        <f>SUM(F310:G310)</f>
        <v>0.66</v>
      </c>
      <c r="I310" s="144">
        <f>SUM(H310:H310)</f>
        <v>0.66</v>
      </c>
      <c r="J310" s="23"/>
    </row>
    <row r="311" spans="1:10" ht="16" x14ac:dyDescent="0.2">
      <c r="A311" s="63"/>
      <c r="B311" s="75"/>
      <c r="C311" s="66"/>
      <c r="D311" s="66"/>
      <c r="E311" s="78"/>
      <c r="F311" s="78"/>
      <c r="G311" s="277"/>
      <c r="H311" s="78"/>
      <c r="I311" s="144"/>
      <c r="J311" s="23"/>
    </row>
    <row r="312" spans="1:10" ht="16" x14ac:dyDescent="0.2">
      <c r="A312" s="63"/>
      <c r="B312" s="290">
        <v>2235</v>
      </c>
      <c r="C312" s="66" t="s">
        <v>527</v>
      </c>
      <c r="D312" s="66" t="s">
        <v>411</v>
      </c>
      <c r="E312" s="78">
        <v>10000</v>
      </c>
      <c r="F312" s="109">
        <v>0</v>
      </c>
      <c r="G312" s="479">
        <f>H312-F312</f>
        <v>2.0099999999999998</v>
      </c>
      <c r="H312" s="78">
        <v>2.0099999999999998</v>
      </c>
      <c r="I312" s="144">
        <f>SUM(H312:H317)</f>
        <v>4.8199999999999994</v>
      </c>
      <c r="J312" s="23"/>
    </row>
    <row r="313" spans="1:10" ht="16" x14ac:dyDescent="0.2">
      <c r="A313" s="63"/>
      <c r="B313" s="290" t="s">
        <v>535</v>
      </c>
      <c r="C313" s="66" t="s">
        <v>527</v>
      </c>
      <c r="D313" s="66" t="s">
        <v>417</v>
      </c>
      <c r="E313" s="78">
        <v>5000</v>
      </c>
      <c r="F313" s="109">
        <v>1.42</v>
      </c>
      <c r="G313" s="479"/>
      <c r="H313" s="78">
        <f>F313</f>
        <v>1.42</v>
      </c>
      <c r="I313" s="144"/>
      <c r="J313" s="23"/>
    </row>
    <row r="314" spans="1:10" ht="16" x14ac:dyDescent="0.2">
      <c r="A314" s="63"/>
      <c r="B314" s="290" t="s">
        <v>535</v>
      </c>
      <c r="C314" s="66" t="s">
        <v>527</v>
      </c>
      <c r="D314" s="66" t="s">
        <v>412</v>
      </c>
      <c r="E314" s="78">
        <v>2000</v>
      </c>
      <c r="F314" s="109">
        <v>0.68</v>
      </c>
      <c r="G314" s="479"/>
      <c r="H314" s="78">
        <f>F314</f>
        <v>0.68</v>
      </c>
      <c r="I314" s="144"/>
      <c r="J314" s="23"/>
    </row>
    <row r="315" spans="1:10" ht="16" x14ac:dyDescent="0.2">
      <c r="A315" s="63"/>
      <c r="B315" s="290" t="s">
        <v>535</v>
      </c>
      <c r="C315" s="66" t="s">
        <v>527</v>
      </c>
      <c r="D315" s="66" t="s">
        <v>413</v>
      </c>
      <c r="E315" s="78">
        <v>10000</v>
      </c>
      <c r="F315" s="109">
        <v>0.42</v>
      </c>
      <c r="G315" s="479"/>
      <c r="H315" s="78">
        <f>F315</f>
        <v>0.42</v>
      </c>
      <c r="I315" s="144"/>
      <c r="J315" s="23"/>
    </row>
    <row r="316" spans="1:10" ht="16" x14ac:dyDescent="0.2">
      <c r="A316" s="63"/>
      <c r="B316" s="290" t="s">
        <v>535</v>
      </c>
      <c r="C316" s="66" t="s">
        <v>527</v>
      </c>
      <c r="D316" s="66" t="s">
        <v>418</v>
      </c>
      <c r="E316" s="78">
        <v>5000</v>
      </c>
      <c r="F316" s="109">
        <v>0.22</v>
      </c>
      <c r="G316" s="479"/>
      <c r="H316" s="78">
        <f>F316</f>
        <v>0.22</v>
      </c>
      <c r="I316" s="144"/>
      <c r="J316" s="23"/>
    </row>
    <row r="317" spans="1:10" ht="16" x14ac:dyDescent="0.2">
      <c r="A317" s="63"/>
      <c r="B317" s="290" t="s">
        <v>535</v>
      </c>
      <c r="C317" s="66" t="s">
        <v>527</v>
      </c>
      <c r="D317" s="66" t="s">
        <v>414</v>
      </c>
      <c r="E317" s="78">
        <v>2000</v>
      </c>
      <c r="F317" s="109">
        <v>7.0000000000000007E-2</v>
      </c>
      <c r="G317" s="479"/>
      <c r="H317" s="78">
        <f>F317</f>
        <v>7.0000000000000007E-2</v>
      </c>
      <c r="I317" s="144"/>
      <c r="J317" s="23"/>
    </row>
    <row r="318" spans="1:10" ht="16" x14ac:dyDescent="0.2">
      <c r="A318" s="63"/>
      <c r="B318" s="23"/>
      <c r="C318" s="66"/>
      <c r="D318" s="66"/>
      <c r="E318" s="78"/>
      <c r="F318" s="78"/>
      <c r="G318" s="277"/>
      <c r="H318" s="78"/>
      <c r="I318" s="144"/>
      <c r="J318" s="23"/>
    </row>
    <row r="319" spans="1:10" ht="16" x14ac:dyDescent="0.2">
      <c r="A319" s="63"/>
      <c r="B319" s="275">
        <v>2245</v>
      </c>
      <c r="C319" s="66" t="s">
        <v>639</v>
      </c>
      <c r="D319" s="66" t="s">
        <v>411</v>
      </c>
      <c r="E319" s="78">
        <v>10000</v>
      </c>
      <c r="F319" s="109">
        <v>0</v>
      </c>
      <c r="G319" s="479">
        <v>5.0199999999999996</v>
      </c>
      <c r="H319" s="78">
        <f>F319+G319</f>
        <v>5.0199999999999996</v>
      </c>
      <c r="I319" s="144">
        <f>SUM(H319:H320)</f>
        <v>5.4399999999999995</v>
      </c>
      <c r="J319" s="23"/>
    </row>
    <row r="320" spans="1:10" ht="16" x14ac:dyDescent="0.2">
      <c r="A320" s="63"/>
      <c r="B320" s="275">
        <v>2245</v>
      </c>
      <c r="C320" s="66" t="s">
        <v>639</v>
      </c>
      <c r="D320" s="66" t="s">
        <v>413</v>
      </c>
      <c r="E320" s="78">
        <v>10000</v>
      </c>
      <c r="F320" s="109">
        <v>0.42</v>
      </c>
      <c r="G320" s="479"/>
      <c r="H320" s="78">
        <f>F320</f>
        <v>0.42</v>
      </c>
      <c r="I320" s="144"/>
      <c r="J320" s="23"/>
    </row>
    <row r="321" spans="1:10" ht="16" x14ac:dyDescent="0.2">
      <c r="A321" s="63"/>
      <c r="B321" s="275"/>
      <c r="C321" s="66"/>
      <c r="D321" s="66"/>
      <c r="E321" s="78"/>
      <c r="F321" s="78"/>
      <c r="G321" s="277"/>
      <c r="H321" s="78"/>
      <c r="I321" s="144"/>
      <c r="J321" s="23"/>
    </row>
    <row r="322" spans="1:10" ht="16" x14ac:dyDescent="0.2">
      <c r="A322" s="63"/>
      <c r="B322" s="275">
        <v>2281</v>
      </c>
      <c r="C322" s="66" t="s">
        <v>773</v>
      </c>
      <c r="D322" s="66" t="s">
        <v>411</v>
      </c>
      <c r="E322" s="78">
        <v>40000</v>
      </c>
      <c r="F322" s="109">
        <v>24.06</v>
      </c>
      <c r="G322" s="479">
        <f>H322-F322</f>
        <v>8.02</v>
      </c>
      <c r="H322" s="78">
        <v>32.08</v>
      </c>
      <c r="I322" s="144">
        <f>SUM(H322:H326)</f>
        <v>47.93</v>
      </c>
      <c r="J322" s="23"/>
    </row>
    <row r="323" spans="1:10" ht="16" x14ac:dyDescent="0.2">
      <c r="A323" s="63"/>
      <c r="B323" s="275">
        <v>2281</v>
      </c>
      <c r="C323" s="66" t="s">
        <v>773</v>
      </c>
      <c r="D323" s="66" t="s">
        <v>417</v>
      </c>
      <c r="E323" s="78">
        <v>10000</v>
      </c>
      <c r="F323" s="109">
        <v>11.57</v>
      </c>
      <c r="G323" s="479"/>
      <c r="H323" s="78">
        <f>F323</f>
        <v>11.57</v>
      </c>
      <c r="I323" s="144"/>
      <c r="J323" s="23"/>
    </row>
    <row r="324" spans="1:10" ht="16" x14ac:dyDescent="0.2">
      <c r="A324" s="63"/>
      <c r="B324" s="275">
        <v>2281</v>
      </c>
      <c r="C324" s="66" t="s">
        <v>773</v>
      </c>
      <c r="D324" s="66" t="s">
        <v>412</v>
      </c>
      <c r="E324" s="78">
        <v>10000</v>
      </c>
      <c r="F324" s="109">
        <v>3.42</v>
      </c>
      <c r="G324" s="479"/>
      <c r="H324" s="78">
        <f>F324</f>
        <v>3.42</v>
      </c>
      <c r="I324" s="144"/>
      <c r="J324" s="23"/>
    </row>
    <row r="325" spans="1:10" ht="16" x14ac:dyDescent="0.2">
      <c r="A325" s="63"/>
      <c r="B325" s="275">
        <v>2281</v>
      </c>
      <c r="C325" s="66" t="s">
        <v>773</v>
      </c>
      <c r="D325" s="66" t="s">
        <v>413</v>
      </c>
      <c r="E325" s="78">
        <v>10000</v>
      </c>
      <c r="F325" s="109">
        <v>0.42</v>
      </c>
      <c r="G325" s="479"/>
      <c r="H325" s="78">
        <f>F325</f>
        <v>0.42</v>
      </c>
      <c r="I325" s="144"/>
      <c r="J325" s="23"/>
    </row>
    <row r="326" spans="1:10" ht="16" x14ac:dyDescent="0.2">
      <c r="A326" s="63"/>
      <c r="B326" s="275">
        <v>2281</v>
      </c>
      <c r="C326" s="66" t="s">
        <v>773</v>
      </c>
      <c r="D326" s="66" t="s">
        <v>418</v>
      </c>
      <c r="E326" s="78">
        <v>10000</v>
      </c>
      <c r="F326" s="109">
        <v>0.44</v>
      </c>
      <c r="G326" s="479">
        <v>0</v>
      </c>
      <c r="H326" s="78">
        <v>0.44</v>
      </c>
      <c r="I326" s="144"/>
      <c r="J326" s="23"/>
    </row>
    <row r="327" spans="1:10" ht="16" x14ac:dyDescent="0.2">
      <c r="A327" s="63"/>
      <c r="B327" s="75"/>
      <c r="C327" s="66"/>
      <c r="D327" s="66"/>
      <c r="E327" s="78"/>
      <c r="F327" s="78"/>
      <c r="G327" s="277"/>
      <c r="H327" s="78"/>
      <c r="I327" s="144"/>
      <c r="J327" s="23"/>
    </row>
    <row r="328" spans="1:10" ht="16" x14ac:dyDescent="0.2">
      <c r="A328" s="63"/>
      <c r="B328" s="75" t="s">
        <v>591</v>
      </c>
      <c r="C328" s="66" t="s">
        <v>367</v>
      </c>
      <c r="D328" s="66" t="s">
        <v>411</v>
      </c>
      <c r="E328" s="78">
        <v>10000</v>
      </c>
      <c r="F328" s="109">
        <v>0</v>
      </c>
      <c r="G328" s="479">
        <f>H328-F328</f>
        <v>5.0199999999999996</v>
      </c>
      <c r="H328" s="78">
        <v>5.0199999999999996</v>
      </c>
      <c r="I328" s="144">
        <f>SUM(H328:H331)</f>
        <v>10.879999999999999</v>
      </c>
      <c r="J328" s="23"/>
    </row>
    <row r="329" spans="1:10" ht="16" x14ac:dyDescent="0.2">
      <c r="A329" s="63"/>
      <c r="B329" s="75" t="s">
        <v>591</v>
      </c>
      <c r="C329" s="66" t="s">
        <v>367</v>
      </c>
      <c r="D329" s="66" t="s">
        <v>412</v>
      </c>
      <c r="E329" s="78">
        <v>10000</v>
      </c>
      <c r="F329" s="109">
        <v>3.42</v>
      </c>
      <c r="G329" s="479"/>
      <c r="H329" s="78">
        <f>F329</f>
        <v>3.42</v>
      </c>
      <c r="I329" s="144"/>
      <c r="J329" s="23"/>
    </row>
    <row r="330" spans="1:10" ht="16" x14ac:dyDescent="0.2">
      <c r="A330" s="63"/>
      <c r="B330" s="75" t="s">
        <v>591</v>
      </c>
      <c r="C330" s="66" t="s">
        <v>367</v>
      </c>
      <c r="D330" s="66" t="s">
        <v>413</v>
      </c>
      <c r="E330" s="78">
        <v>50000</v>
      </c>
      <c r="F330" s="109">
        <v>2.09</v>
      </c>
      <c r="G330" s="479"/>
      <c r="H330" s="78">
        <f>F330</f>
        <v>2.09</v>
      </c>
      <c r="I330" s="144"/>
      <c r="J330" s="23"/>
    </row>
    <row r="331" spans="1:10" ht="16" x14ac:dyDescent="0.2">
      <c r="A331" s="63"/>
      <c r="B331" s="75" t="s">
        <v>591</v>
      </c>
      <c r="C331" s="66" t="s">
        <v>367</v>
      </c>
      <c r="D331" s="66" t="s">
        <v>414</v>
      </c>
      <c r="E331" s="78">
        <v>10000</v>
      </c>
      <c r="F331" s="109">
        <v>0.35</v>
      </c>
      <c r="G331" s="479"/>
      <c r="H331" s="78">
        <f>F331</f>
        <v>0.35</v>
      </c>
      <c r="I331" s="144"/>
      <c r="J331" s="23"/>
    </row>
    <row r="332" spans="1:10" ht="16" x14ac:dyDescent="0.2">
      <c r="A332" s="63"/>
      <c r="B332" s="75"/>
      <c r="C332" s="70"/>
      <c r="D332" s="173"/>
      <c r="E332" s="130"/>
      <c r="F332" s="130"/>
      <c r="G332" s="493"/>
      <c r="H332" s="130"/>
      <c r="I332" s="192"/>
      <c r="J332" s="23"/>
    </row>
    <row r="333" spans="1:10" ht="16" x14ac:dyDescent="0.2">
      <c r="A333" s="63"/>
      <c r="B333" s="75" t="s">
        <v>593</v>
      </c>
      <c r="C333" s="70" t="s">
        <v>374</v>
      </c>
      <c r="D333" s="70" t="s">
        <v>411</v>
      </c>
      <c r="E333" s="130">
        <v>10000</v>
      </c>
      <c r="F333" s="111">
        <v>0</v>
      </c>
      <c r="G333" s="479">
        <f>H333-F333</f>
        <v>5.0199999999999996</v>
      </c>
      <c r="H333" s="130">
        <v>5.0199999999999996</v>
      </c>
      <c r="I333" s="192">
        <f>H333</f>
        <v>5.0199999999999996</v>
      </c>
      <c r="J333" s="23"/>
    </row>
    <row r="334" spans="1:10" ht="16" x14ac:dyDescent="0.2">
      <c r="A334" s="63"/>
      <c r="B334" s="75"/>
      <c r="C334" s="70"/>
      <c r="D334" s="70"/>
      <c r="E334" s="130"/>
      <c r="F334" s="111"/>
      <c r="G334" s="479"/>
      <c r="H334" s="130"/>
      <c r="I334" s="192"/>
      <c r="J334" s="23"/>
    </row>
    <row r="335" spans="1:10" ht="16" x14ac:dyDescent="0.2">
      <c r="A335" s="63"/>
      <c r="B335" s="75" t="s">
        <v>721</v>
      </c>
      <c r="C335" s="70" t="s">
        <v>722</v>
      </c>
      <c r="D335" s="70" t="s">
        <v>411</v>
      </c>
      <c r="E335" s="130">
        <v>10000</v>
      </c>
      <c r="F335" s="130">
        <v>0</v>
      </c>
      <c r="G335" s="277">
        <v>2.0099999999999998</v>
      </c>
      <c r="H335" s="130">
        <v>2.0099999999999998</v>
      </c>
      <c r="I335" s="192">
        <f>SUM(H335:H337)</f>
        <v>2.65</v>
      </c>
      <c r="J335" s="23"/>
    </row>
    <row r="336" spans="1:10" ht="16" x14ac:dyDescent="0.2">
      <c r="A336" s="63"/>
      <c r="B336" s="75" t="s">
        <v>721</v>
      </c>
      <c r="C336" s="70" t="s">
        <v>722</v>
      </c>
      <c r="D336" s="70" t="s">
        <v>413</v>
      </c>
      <c r="E336" s="130">
        <v>10000</v>
      </c>
      <c r="F336" s="130">
        <v>0.42</v>
      </c>
      <c r="G336" s="277">
        <v>0</v>
      </c>
      <c r="H336" s="130">
        <v>0.42</v>
      </c>
      <c r="I336" s="192"/>
      <c r="J336" s="23"/>
    </row>
    <row r="337" spans="1:10" ht="16" x14ac:dyDescent="0.2">
      <c r="A337" s="63"/>
      <c r="B337" s="75" t="s">
        <v>721</v>
      </c>
      <c r="C337" s="70" t="s">
        <v>722</v>
      </c>
      <c r="D337" s="70" t="s">
        <v>418</v>
      </c>
      <c r="E337" s="130">
        <v>5000</v>
      </c>
      <c r="F337" s="130">
        <v>0.22</v>
      </c>
      <c r="G337" s="277">
        <v>0</v>
      </c>
      <c r="H337" s="130">
        <v>0.22</v>
      </c>
      <c r="I337" s="192"/>
      <c r="J337" s="23"/>
    </row>
    <row r="338" spans="1:10" ht="16" x14ac:dyDescent="0.2">
      <c r="A338" s="63"/>
      <c r="B338" s="75"/>
      <c r="C338" s="70"/>
      <c r="D338" s="70"/>
      <c r="E338" s="130"/>
      <c r="F338" s="130"/>
      <c r="G338" s="277"/>
      <c r="H338" s="130"/>
      <c r="I338" s="192"/>
      <c r="J338" s="23"/>
    </row>
    <row r="339" spans="1:10" ht="16" x14ac:dyDescent="0.2">
      <c r="A339" s="63"/>
      <c r="B339" s="75" t="s">
        <v>759</v>
      </c>
      <c r="C339" s="70" t="s">
        <v>753</v>
      </c>
      <c r="D339" s="70" t="s">
        <v>411</v>
      </c>
      <c r="E339" s="130">
        <v>200000</v>
      </c>
      <c r="F339" s="111"/>
      <c r="G339" s="479">
        <v>0.53</v>
      </c>
      <c r="H339" s="130">
        <f>SUM(F339:G339)</f>
        <v>0.53</v>
      </c>
      <c r="I339" s="192">
        <f>SUM(H339:H340)</f>
        <v>0.95</v>
      </c>
      <c r="J339" s="23"/>
    </row>
    <row r="340" spans="1:10" ht="16" x14ac:dyDescent="0.2">
      <c r="A340" s="63"/>
      <c r="B340" s="75" t="s">
        <v>759</v>
      </c>
      <c r="C340" s="70" t="s">
        <v>753</v>
      </c>
      <c r="D340" s="70" t="s">
        <v>413</v>
      </c>
      <c r="E340" s="130">
        <v>200000</v>
      </c>
      <c r="F340" s="111">
        <v>0.42</v>
      </c>
      <c r="G340" s="479"/>
      <c r="H340" s="130">
        <v>0.42</v>
      </c>
      <c r="I340" s="192"/>
      <c r="J340" s="23"/>
    </row>
    <row r="341" spans="1:10" ht="16" x14ac:dyDescent="0.2">
      <c r="A341" s="63"/>
      <c r="B341" s="75"/>
      <c r="C341" s="70"/>
      <c r="D341" s="70"/>
      <c r="E341" s="130"/>
      <c r="F341" s="130"/>
      <c r="G341" s="277"/>
      <c r="H341" s="130"/>
      <c r="I341" s="192"/>
      <c r="J341" s="23"/>
    </row>
    <row r="342" spans="1:10" ht="16" x14ac:dyDescent="0.2">
      <c r="A342" s="63"/>
      <c r="B342" s="75" t="s">
        <v>642</v>
      </c>
      <c r="C342" s="70" t="s">
        <v>641</v>
      </c>
      <c r="D342" s="70" t="s">
        <v>411</v>
      </c>
      <c r="E342" s="130">
        <v>200000</v>
      </c>
      <c r="F342" s="111">
        <v>12.54</v>
      </c>
      <c r="G342" s="479">
        <v>0.66</v>
      </c>
      <c r="H342" s="130">
        <f>SUM(F342:G342)</f>
        <v>13.2</v>
      </c>
      <c r="I342" s="192">
        <f>SUM(H342:H343)</f>
        <v>21.56</v>
      </c>
      <c r="J342" s="23"/>
    </row>
    <row r="343" spans="1:10" ht="16" x14ac:dyDescent="0.2">
      <c r="A343" s="63"/>
      <c r="B343" s="75" t="s">
        <v>642</v>
      </c>
      <c r="C343" s="70" t="s">
        <v>641</v>
      </c>
      <c r="D343" s="70" t="s">
        <v>413</v>
      </c>
      <c r="E343" s="130">
        <v>200000</v>
      </c>
      <c r="F343" s="111">
        <v>8.36</v>
      </c>
      <c r="G343" s="479"/>
      <c r="H343" s="130">
        <f>F343</f>
        <v>8.36</v>
      </c>
      <c r="I343" s="192"/>
      <c r="J343" s="23"/>
    </row>
    <row r="344" spans="1:10" ht="16" x14ac:dyDescent="0.2">
      <c r="A344" s="63"/>
      <c r="B344" s="75"/>
      <c r="C344" s="70"/>
      <c r="D344" s="70"/>
      <c r="E344" s="130"/>
      <c r="F344" s="130"/>
      <c r="G344" s="493"/>
      <c r="H344" s="130"/>
      <c r="I344" s="192"/>
      <c r="J344" s="23"/>
    </row>
    <row r="345" spans="1:10" ht="16" x14ac:dyDescent="0.2">
      <c r="A345" s="63"/>
      <c r="B345" s="75" t="s">
        <v>594</v>
      </c>
      <c r="C345" s="66" t="s">
        <v>72</v>
      </c>
      <c r="D345" s="66" t="s">
        <v>411</v>
      </c>
      <c r="E345" s="78">
        <v>10000</v>
      </c>
      <c r="F345" s="109">
        <v>0</v>
      </c>
      <c r="G345" s="479">
        <f>H345-F345</f>
        <v>8.02</v>
      </c>
      <c r="H345" s="78">
        <v>8.02</v>
      </c>
      <c r="I345" s="144">
        <f>H345</f>
        <v>8.02</v>
      </c>
      <c r="J345" s="23"/>
    </row>
    <row r="346" spans="1:10" ht="16" x14ac:dyDescent="0.2">
      <c r="A346" s="63"/>
      <c r="B346" s="75"/>
      <c r="C346" s="66"/>
      <c r="D346" s="66"/>
      <c r="E346" s="78"/>
      <c r="F346" s="78"/>
      <c r="G346" s="277"/>
      <c r="H346" s="78"/>
      <c r="I346" s="144"/>
      <c r="J346" s="23"/>
    </row>
    <row r="347" spans="1:10" ht="16" x14ac:dyDescent="0.2">
      <c r="A347" s="63"/>
      <c r="B347" s="75" t="s">
        <v>595</v>
      </c>
      <c r="C347" s="66" t="s">
        <v>118</v>
      </c>
      <c r="D347" s="66" t="s">
        <v>411</v>
      </c>
      <c r="E347" s="79">
        <v>10000</v>
      </c>
      <c r="F347" s="109">
        <v>0</v>
      </c>
      <c r="G347" s="479">
        <v>14.08</v>
      </c>
      <c r="H347" s="79">
        <v>14.08</v>
      </c>
      <c r="I347" s="144">
        <f>SUM(H347:H348)</f>
        <v>18.259999999999998</v>
      </c>
      <c r="J347" s="23"/>
    </row>
    <row r="348" spans="1:10" ht="16" x14ac:dyDescent="0.2">
      <c r="A348" s="63"/>
      <c r="B348" s="75" t="s">
        <v>595</v>
      </c>
      <c r="C348" s="66" t="s">
        <v>118</v>
      </c>
      <c r="D348" s="66" t="s">
        <v>413</v>
      </c>
      <c r="E348" s="79">
        <v>100000</v>
      </c>
      <c r="F348" s="109">
        <v>4.18</v>
      </c>
      <c r="G348" s="479"/>
      <c r="H348" s="79">
        <f>F348</f>
        <v>4.18</v>
      </c>
      <c r="I348" s="144"/>
      <c r="J348" s="23"/>
    </row>
    <row r="349" spans="1:10" ht="16" x14ac:dyDescent="0.2">
      <c r="A349" s="63"/>
      <c r="B349" s="75"/>
      <c r="C349" s="66"/>
      <c r="D349" s="66"/>
      <c r="E349" s="79"/>
      <c r="F349" s="78"/>
      <c r="G349" s="277"/>
      <c r="H349" s="79"/>
      <c r="I349" s="144"/>
      <c r="J349" s="23"/>
    </row>
    <row r="350" spans="1:10" ht="16" x14ac:dyDescent="0.2">
      <c r="A350" s="63"/>
      <c r="B350" s="75" t="s">
        <v>1075</v>
      </c>
      <c r="C350" s="66" t="s">
        <v>1076</v>
      </c>
      <c r="D350" s="66" t="s">
        <v>411</v>
      </c>
      <c r="E350" s="79">
        <v>10000</v>
      </c>
      <c r="F350" s="78">
        <v>0</v>
      </c>
      <c r="G350" s="277">
        <v>0.46</v>
      </c>
      <c r="H350" s="79">
        <v>0.46</v>
      </c>
      <c r="I350" s="144">
        <v>0.46</v>
      </c>
      <c r="J350" s="23"/>
    </row>
    <row r="351" spans="1:10" ht="16" x14ac:dyDescent="0.2">
      <c r="A351" s="63"/>
      <c r="B351" s="75"/>
      <c r="C351" s="66"/>
      <c r="D351" s="66"/>
      <c r="E351" s="79"/>
      <c r="F351" s="78"/>
      <c r="G351" s="277"/>
      <c r="H351" s="79"/>
      <c r="I351" s="144"/>
      <c r="J351" s="23"/>
    </row>
    <row r="352" spans="1:10" ht="16" x14ac:dyDescent="0.2">
      <c r="A352" s="63"/>
      <c r="B352" s="75" t="s">
        <v>596</v>
      </c>
      <c r="C352" s="66" t="s">
        <v>62</v>
      </c>
      <c r="D352" s="66" t="s">
        <v>411</v>
      </c>
      <c r="E352" s="78">
        <v>200000</v>
      </c>
      <c r="F352" s="109">
        <f>H352-G352</f>
        <v>58.52</v>
      </c>
      <c r="G352" s="479">
        <v>3.08</v>
      </c>
      <c r="H352" s="78">
        <v>61.6</v>
      </c>
      <c r="I352" s="144">
        <f>SUM(H352:H355)</f>
        <v>73.72999999999999</v>
      </c>
      <c r="J352" s="23"/>
    </row>
    <row r="353" spans="1:10" ht="16" x14ac:dyDescent="0.2">
      <c r="A353" s="63"/>
      <c r="B353" s="75" t="s">
        <v>596</v>
      </c>
      <c r="C353" s="66" t="s">
        <v>62</v>
      </c>
      <c r="D353" s="66" t="s">
        <v>412</v>
      </c>
      <c r="E353" s="79">
        <v>10000</v>
      </c>
      <c r="F353" s="109">
        <v>3.42</v>
      </c>
      <c r="G353" s="479"/>
      <c r="H353" s="79">
        <f>F353</f>
        <v>3.42</v>
      </c>
      <c r="I353" s="144"/>
      <c r="J353" s="23"/>
    </row>
    <row r="354" spans="1:10" ht="16" x14ac:dyDescent="0.2">
      <c r="A354" s="63"/>
      <c r="B354" s="75" t="s">
        <v>596</v>
      </c>
      <c r="C354" s="66" t="s">
        <v>62</v>
      </c>
      <c r="D354" s="66" t="s">
        <v>413</v>
      </c>
      <c r="E354" s="78">
        <v>200000</v>
      </c>
      <c r="F354" s="109">
        <v>8.36</v>
      </c>
      <c r="G354" s="479"/>
      <c r="H354" s="79">
        <f>F354</f>
        <v>8.36</v>
      </c>
      <c r="I354" s="144"/>
      <c r="J354" s="23"/>
    </row>
    <row r="355" spans="1:10" ht="16" x14ac:dyDescent="0.2">
      <c r="A355" s="63"/>
      <c r="B355" s="75" t="s">
        <v>596</v>
      </c>
      <c r="C355" s="66" t="s">
        <v>62</v>
      </c>
      <c r="D355" s="66" t="s">
        <v>414</v>
      </c>
      <c r="E355" s="79">
        <v>10000</v>
      </c>
      <c r="F355" s="109">
        <v>0.35</v>
      </c>
      <c r="G355" s="479"/>
      <c r="H355" s="79">
        <f>F355</f>
        <v>0.35</v>
      </c>
      <c r="I355" s="144"/>
      <c r="J355" s="23"/>
    </row>
    <row r="356" spans="1:10" ht="16" x14ac:dyDescent="0.2">
      <c r="A356" s="63"/>
      <c r="B356" s="75"/>
      <c r="C356" s="66"/>
      <c r="D356" s="66"/>
      <c r="E356" s="79"/>
      <c r="F356" s="78"/>
      <c r="G356" s="277"/>
      <c r="H356" s="79"/>
      <c r="I356" s="144"/>
      <c r="J356" s="23"/>
    </row>
    <row r="357" spans="1:10" ht="16" x14ac:dyDescent="0.2">
      <c r="A357" s="63"/>
      <c r="B357" s="75" t="s">
        <v>597</v>
      </c>
      <c r="C357" s="66" t="s">
        <v>38</v>
      </c>
      <c r="D357" s="66" t="s">
        <v>411</v>
      </c>
      <c r="E357" s="78">
        <v>20000</v>
      </c>
      <c r="F357" s="109">
        <f>H357-G357</f>
        <v>5.0199999999999996</v>
      </c>
      <c r="G357" s="479">
        <v>5.0199999999999996</v>
      </c>
      <c r="H357" s="78">
        <v>10.039999999999999</v>
      </c>
      <c r="I357" s="144">
        <f>SUM(H357:H360)</f>
        <v>14.649999999999999</v>
      </c>
      <c r="J357" s="211"/>
    </row>
    <row r="358" spans="1:10" ht="16" x14ac:dyDescent="0.2">
      <c r="A358" s="63"/>
      <c r="B358" s="75" t="s">
        <v>597</v>
      </c>
      <c r="C358" s="66" t="s">
        <v>38</v>
      </c>
      <c r="D358" s="66" t="s">
        <v>412</v>
      </c>
      <c r="E358" s="78">
        <v>10000</v>
      </c>
      <c r="F358" s="109">
        <v>3.42</v>
      </c>
      <c r="G358" s="479"/>
      <c r="H358" s="78">
        <f>F358</f>
        <v>3.42</v>
      </c>
      <c r="I358" s="144"/>
      <c r="J358" s="23"/>
    </row>
    <row r="359" spans="1:10" ht="16" x14ac:dyDescent="0.2">
      <c r="A359" s="63"/>
      <c r="B359" s="75" t="s">
        <v>597</v>
      </c>
      <c r="C359" s="66" t="s">
        <v>38</v>
      </c>
      <c r="D359" s="66" t="s">
        <v>413</v>
      </c>
      <c r="E359" s="78">
        <v>20000</v>
      </c>
      <c r="F359" s="109">
        <v>0.84</v>
      </c>
      <c r="G359" s="479"/>
      <c r="H359" s="78">
        <f>F359</f>
        <v>0.84</v>
      </c>
      <c r="I359" s="144"/>
      <c r="J359" s="23"/>
    </row>
    <row r="360" spans="1:10" ht="16" x14ac:dyDescent="0.2">
      <c r="A360" s="63"/>
      <c r="B360" s="75" t="s">
        <v>597</v>
      </c>
      <c r="C360" s="66" t="s">
        <v>38</v>
      </c>
      <c r="D360" s="66" t="s">
        <v>414</v>
      </c>
      <c r="E360" s="78">
        <v>10000</v>
      </c>
      <c r="F360" s="109">
        <v>0.35</v>
      </c>
      <c r="G360" s="479"/>
      <c r="H360" s="78">
        <f>F360</f>
        <v>0.35</v>
      </c>
      <c r="I360" s="144"/>
      <c r="J360" s="23"/>
    </row>
    <row r="361" spans="1:10" ht="16" x14ac:dyDescent="0.2">
      <c r="A361" s="63"/>
      <c r="B361" s="75"/>
      <c r="C361" s="66"/>
      <c r="D361" s="66"/>
      <c r="E361" s="78"/>
      <c r="F361" s="78"/>
      <c r="G361" s="277"/>
      <c r="H361" s="78"/>
      <c r="I361" s="144"/>
      <c r="J361" s="23"/>
    </row>
    <row r="362" spans="1:10" ht="16" x14ac:dyDescent="0.2">
      <c r="A362" s="63"/>
      <c r="B362" s="75" t="s">
        <v>598</v>
      </c>
      <c r="C362" s="66" t="s">
        <v>134</v>
      </c>
      <c r="D362" s="66" t="s">
        <v>411</v>
      </c>
      <c r="E362" s="78">
        <v>10000</v>
      </c>
      <c r="F362" s="78">
        <v>0</v>
      </c>
      <c r="G362" s="277">
        <v>0.91</v>
      </c>
      <c r="H362" s="78">
        <v>0.91</v>
      </c>
      <c r="I362" s="144">
        <f>SUM(H362:H364)</f>
        <v>4.07</v>
      </c>
      <c r="J362" s="23"/>
    </row>
    <row r="363" spans="1:10" ht="16" x14ac:dyDescent="0.2">
      <c r="A363" s="63"/>
      <c r="B363" s="75" t="s">
        <v>598</v>
      </c>
      <c r="C363" s="66" t="s">
        <v>134</v>
      </c>
      <c r="D363" s="66" t="s">
        <v>412</v>
      </c>
      <c r="E363" s="78">
        <v>8000</v>
      </c>
      <c r="F363" s="78">
        <v>2.74</v>
      </c>
      <c r="G363" s="277"/>
      <c r="H363" s="78">
        <v>2.74</v>
      </c>
      <c r="I363" s="144"/>
      <c r="J363" s="23"/>
    </row>
    <row r="364" spans="1:10" ht="16" x14ac:dyDescent="0.2">
      <c r="A364" s="63"/>
      <c r="B364" s="75" t="s">
        <v>598</v>
      </c>
      <c r="C364" s="66" t="s">
        <v>134</v>
      </c>
      <c r="D364" s="66" t="s">
        <v>413</v>
      </c>
      <c r="E364" s="78">
        <v>10000</v>
      </c>
      <c r="F364" s="78">
        <v>0.42</v>
      </c>
      <c r="G364" s="277">
        <v>0</v>
      </c>
      <c r="H364" s="78">
        <v>0.42</v>
      </c>
      <c r="I364" s="144"/>
      <c r="J364" s="23"/>
    </row>
    <row r="365" spans="1:10" ht="16" x14ac:dyDescent="0.2">
      <c r="A365" s="63"/>
      <c r="B365" s="75"/>
      <c r="C365" s="66"/>
      <c r="D365" s="66"/>
      <c r="E365" s="78"/>
      <c r="F365" s="78"/>
      <c r="G365" s="277"/>
      <c r="H365" s="78"/>
      <c r="I365" s="144"/>
      <c r="J365" s="23"/>
    </row>
    <row r="366" spans="1:10" ht="16" x14ac:dyDescent="0.2">
      <c r="A366" s="63"/>
      <c r="B366" s="75" t="s">
        <v>727</v>
      </c>
      <c r="C366" s="66" t="s">
        <v>744</v>
      </c>
      <c r="D366" s="66" t="s">
        <v>411</v>
      </c>
      <c r="E366" s="78">
        <v>10000</v>
      </c>
      <c r="F366" s="109"/>
      <c r="G366" s="479">
        <v>1.26</v>
      </c>
      <c r="H366" s="78">
        <v>1.26</v>
      </c>
      <c r="I366" s="144">
        <f>SUM(H366:H368)</f>
        <v>6.77</v>
      </c>
      <c r="J366" s="23"/>
    </row>
    <row r="367" spans="1:10" ht="16" x14ac:dyDescent="0.2">
      <c r="A367" s="63"/>
      <c r="B367" s="75" t="s">
        <v>727</v>
      </c>
      <c r="C367" s="66" t="s">
        <v>744</v>
      </c>
      <c r="D367" s="66" t="s">
        <v>412</v>
      </c>
      <c r="E367" s="78">
        <v>10000</v>
      </c>
      <c r="F367" s="109">
        <v>3.42</v>
      </c>
      <c r="G367" s="479"/>
      <c r="H367" s="78">
        <v>3.42</v>
      </c>
      <c r="I367" s="144"/>
      <c r="J367" s="23"/>
    </row>
    <row r="368" spans="1:10" ht="16" x14ac:dyDescent="0.2">
      <c r="A368" s="63"/>
      <c r="B368" s="75" t="s">
        <v>727</v>
      </c>
      <c r="C368" s="66" t="s">
        <v>744</v>
      </c>
      <c r="D368" s="66" t="s">
        <v>413</v>
      </c>
      <c r="E368" s="78">
        <v>50000</v>
      </c>
      <c r="F368" s="109">
        <v>2.09</v>
      </c>
      <c r="G368" s="479"/>
      <c r="H368" s="78">
        <v>2.09</v>
      </c>
      <c r="I368" s="144"/>
      <c r="J368" s="23"/>
    </row>
    <row r="369" spans="1:10" ht="16" x14ac:dyDescent="0.2">
      <c r="A369" s="63"/>
      <c r="B369" s="75"/>
      <c r="C369" s="66"/>
      <c r="D369" s="66"/>
      <c r="E369" s="78"/>
      <c r="F369" s="78"/>
      <c r="G369" s="277"/>
      <c r="H369" s="78"/>
      <c r="I369" s="144"/>
      <c r="J369" s="23"/>
    </row>
    <row r="370" spans="1:10" ht="16" x14ac:dyDescent="0.2">
      <c r="A370" s="63"/>
      <c r="B370" s="75" t="s">
        <v>1113</v>
      </c>
      <c r="C370" s="66" t="s">
        <v>1114</v>
      </c>
      <c r="D370" s="66" t="s">
        <v>411</v>
      </c>
      <c r="E370" s="78">
        <v>10000</v>
      </c>
      <c r="F370" s="78">
        <v>0</v>
      </c>
      <c r="G370" s="277">
        <v>14.08</v>
      </c>
      <c r="H370" s="78">
        <v>14.08</v>
      </c>
      <c r="I370" s="144">
        <f>SUM(H370:H371)</f>
        <v>22.439999999999998</v>
      </c>
      <c r="J370" s="23"/>
    </row>
    <row r="371" spans="1:10" ht="16" x14ac:dyDescent="0.2">
      <c r="A371" s="63"/>
      <c r="B371" s="75" t="s">
        <v>1113</v>
      </c>
      <c r="C371" s="66" t="s">
        <v>1114</v>
      </c>
      <c r="D371" s="66" t="s">
        <v>413</v>
      </c>
      <c r="E371" s="78">
        <v>200000</v>
      </c>
      <c r="F371" s="78">
        <v>8.36</v>
      </c>
      <c r="G371" s="277">
        <v>0</v>
      </c>
      <c r="H371" s="78">
        <v>8.36</v>
      </c>
      <c r="I371" s="144"/>
      <c r="J371" s="23"/>
    </row>
    <row r="372" spans="1:10" ht="16" x14ac:dyDescent="0.2">
      <c r="A372" s="63"/>
      <c r="B372" s="75"/>
      <c r="C372" s="66"/>
      <c r="D372" s="66"/>
      <c r="E372" s="78"/>
      <c r="F372" s="78"/>
      <c r="G372" s="277"/>
      <c r="H372" s="78"/>
      <c r="I372" s="144"/>
      <c r="J372" s="23"/>
    </row>
    <row r="373" spans="1:10" ht="16" x14ac:dyDescent="0.2">
      <c r="A373" s="63"/>
      <c r="B373" s="75" t="s">
        <v>599</v>
      </c>
      <c r="C373" s="66" t="s">
        <v>186</v>
      </c>
      <c r="D373" s="66" t="s">
        <v>411</v>
      </c>
      <c r="E373" s="78">
        <v>250000</v>
      </c>
      <c r="F373" s="109">
        <f>H373-G373</f>
        <v>73.92</v>
      </c>
      <c r="G373" s="479">
        <v>3.08</v>
      </c>
      <c r="H373" s="78">
        <v>77</v>
      </c>
      <c r="I373" s="144">
        <f>SUM(H373:H376)</f>
        <v>128.92000000000002</v>
      </c>
      <c r="J373" s="23"/>
    </row>
    <row r="374" spans="1:10" ht="16" x14ac:dyDescent="0.2">
      <c r="A374" s="63"/>
      <c r="B374" s="75" t="s">
        <v>599</v>
      </c>
      <c r="C374" s="66" t="s">
        <v>186</v>
      </c>
      <c r="D374" s="66" t="s">
        <v>417</v>
      </c>
      <c r="E374" s="78">
        <v>45000</v>
      </c>
      <c r="F374" s="109">
        <v>30.47</v>
      </c>
      <c r="G374" s="479"/>
      <c r="H374" s="78">
        <v>30.47</v>
      </c>
      <c r="I374" s="144"/>
      <c r="J374" s="23"/>
    </row>
    <row r="375" spans="1:10" ht="16" x14ac:dyDescent="0.2">
      <c r="A375" s="63"/>
      <c r="B375" s="75" t="s">
        <v>599</v>
      </c>
      <c r="C375" s="66" t="s">
        <v>186</v>
      </c>
      <c r="D375" s="66" t="s">
        <v>413</v>
      </c>
      <c r="E375" s="78">
        <v>250000</v>
      </c>
      <c r="F375" s="109">
        <v>10.45</v>
      </c>
      <c r="G375" s="479"/>
      <c r="H375" s="78">
        <f>F375</f>
        <v>10.45</v>
      </c>
      <c r="I375" s="144"/>
      <c r="J375" s="23"/>
    </row>
    <row r="376" spans="1:10" ht="16" x14ac:dyDescent="0.2">
      <c r="A376" s="63"/>
      <c r="B376" s="75" t="s">
        <v>599</v>
      </c>
      <c r="C376" s="66" t="s">
        <v>186</v>
      </c>
      <c r="D376" s="66" t="s">
        <v>418</v>
      </c>
      <c r="E376" s="78">
        <v>250000</v>
      </c>
      <c r="F376" s="109">
        <v>11</v>
      </c>
      <c r="G376" s="479"/>
      <c r="H376" s="78">
        <f>F376</f>
        <v>11</v>
      </c>
      <c r="I376" s="144"/>
      <c r="J376" s="23"/>
    </row>
    <row r="377" spans="1:10" ht="16" x14ac:dyDescent="0.2">
      <c r="A377" s="63"/>
      <c r="B377" s="75"/>
      <c r="C377" s="66"/>
      <c r="D377" s="66"/>
      <c r="E377" s="78"/>
      <c r="F377" s="109"/>
      <c r="G377" s="479"/>
      <c r="H377" s="78"/>
      <c r="I377" s="144"/>
      <c r="J377" s="23"/>
    </row>
    <row r="378" spans="1:10" ht="16" x14ac:dyDescent="0.2">
      <c r="A378" s="63"/>
      <c r="B378" s="75" t="s">
        <v>602</v>
      </c>
      <c r="C378" s="66" t="s">
        <v>135</v>
      </c>
      <c r="D378" s="66" t="s">
        <v>411</v>
      </c>
      <c r="E378" s="78">
        <v>10000</v>
      </c>
      <c r="F378" s="109">
        <v>0</v>
      </c>
      <c r="G378" s="479">
        <f>H378-F378</f>
        <v>8.02</v>
      </c>
      <c r="H378" s="78">
        <v>8.02</v>
      </c>
      <c r="I378" s="144">
        <f>SUM(H378:H382)</f>
        <v>20.37</v>
      </c>
      <c r="J378" s="23"/>
    </row>
    <row r="379" spans="1:10" ht="16" x14ac:dyDescent="0.2">
      <c r="A379" s="101"/>
      <c r="B379" s="75" t="s">
        <v>602</v>
      </c>
      <c r="C379" s="66" t="s">
        <v>135</v>
      </c>
      <c r="D379" s="173" t="s">
        <v>412</v>
      </c>
      <c r="E379" s="78">
        <v>10000</v>
      </c>
      <c r="F379" s="109">
        <v>3.42</v>
      </c>
      <c r="G379" s="479"/>
      <c r="H379" s="78">
        <f>F379</f>
        <v>3.42</v>
      </c>
      <c r="I379" s="144"/>
      <c r="J379" s="23"/>
    </row>
    <row r="380" spans="1:10" ht="16" x14ac:dyDescent="0.2">
      <c r="A380" s="63"/>
      <c r="B380" s="75" t="s">
        <v>602</v>
      </c>
      <c r="C380" s="66" t="s">
        <v>135</v>
      </c>
      <c r="D380" s="173" t="s">
        <v>413</v>
      </c>
      <c r="E380" s="78">
        <v>100000</v>
      </c>
      <c r="F380" s="109">
        <v>4.18</v>
      </c>
      <c r="G380" s="479"/>
      <c r="H380" s="79">
        <f>F380</f>
        <v>4.18</v>
      </c>
      <c r="I380" s="144"/>
      <c r="J380" s="23"/>
    </row>
    <row r="381" spans="1:10" ht="16" x14ac:dyDescent="0.2">
      <c r="A381" s="63"/>
      <c r="B381" s="75" t="s">
        <v>602</v>
      </c>
      <c r="C381" s="66" t="s">
        <v>135</v>
      </c>
      <c r="D381" s="173" t="s">
        <v>418</v>
      </c>
      <c r="E381" s="78">
        <v>100000</v>
      </c>
      <c r="F381" s="109">
        <v>4.4000000000000004</v>
      </c>
      <c r="G381" s="479"/>
      <c r="H381" s="79">
        <f>F381</f>
        <v>4.4000000000000004</v>
      </c>
      <c r="I381" s="144"/>
      <c r="J381" s="23"/>
    </row>
    <row r="382" spans="1:10" ht="16" x14ac:dyDescent="0.2">
      <c r="A382" s="63"/>
      <c r="B382" s="75" t="s">
        <v>602</v>
      </c>
      <c r="C382" s="66" t="s">
        <v>135</v>
      </c>
      <c r="D382" s="173" t="s">
        <v>414</v>
      </c>
      <c r="E382" s="78">
        <v>10000</v>
      </c>
      <c r="F382" s="109">
        <v>0.35</v>
      </c>
      <c r="G382" s="479"/>
      <c r="H382" s="79">
        <f>F382</f>
        <v>0.35</v>
      </c>
      <c r="I382" s="144"/>
      <c r="J382" s="23"/>
    </row>
    <row r="383" spans="1:10" ht="16" x14ac:dyDescent="0.2">
      <c r="A383" s="63"/>
      <c r="B383" s="75"/>
      <c r="C383" s="66"/>
      <c r="D383" s="173"/>
      <c r="E383" s="78"/>
      <c r="F383" s="109"/>
      <c r="G383" s="479"/>
      <c r="H383" s="79"/>
      <c r="I383" s="144"/>
      <c r="J383" s="23"/>
    </row>
    <row r="384" spans="1:10" ht="16" x14ac:dyDescent="0.2">
      <c r="A384" s="63"/>
      <c r="B384" s="75" t="s">
        <v>1084</v>
      </c>
      <c r="C384" s="66" t="s">
        <v>1085</v>
      </c>
      <c r="D384" s="173" t="s">
        <v>411</v>
      </c>
      <c r="E384" s="78">
        <v>10000</v>
      </c>
      <c r="F384" s="109">
        <v>0</v>
      </c>
      <c r="G384" s="479">
        <v>0.91</v>
      </c>
      <c r="H384" s="79">
        <v>0.91</v>
      </c>
      <c r="I384" s="144">
        <f>SUM(H384:H387)</f>
        <v>2.08</v>
      </c>
      <c r="J384" s="23"/>
    </row>
    <row r="385" spans="1:19" ht="16" x14ac:dyDescent="0.2">
      <c r="A385" s="63"/>
      <c r="B385" s="75" t="s">
        <v>1084</v>
      </c>
      <c r="C385" s="66" t="s">
        <v>1085</v>
      </c>
      <c r="D385" s="173" t="s">
        <v>412</v>
      </c>
      <c r="E385" s="78">
        <v>2000</v>
      </c>
      <c r="F385" s="109">
        <v>0.68</v>
      </c>
      <c r="G385" s="479"/>
      <c r="H385" s="79">
        <v>0.68</v>
      </c>
      <c r="I385" s="144"/>
      <c r="J385" s="23"/>
    </row>
    <row r="386" spans="1:19" ht="16" x14ac:dyDescent="0.2">
      <c r="A386" s="63"/>
      <c r="B386" s="75" t="s">
        <v>1084</v>
      </c>
      <c r="C386" s="66" t="s">
        <v>1085</v>
      </c>
      <c r="D386" s="173" t="s">
        <v>413</v>
      </c>
      <c r="E386" s="78">
        <v>10000</v>
      </c>
      <c r="F386" s="109">
        <v>0.42</v>
      </c>
      <c r="G386" s="479"/>
      <c r="H386" s="79">
        <v>0.42</v>
      </c>
      <c r="I386" s="144"/>
      <c r="J386" s="23"/>
    </row>
    <row r="387" spans="1:19" ht="16" x14ac:dyDescent="0.2">
      <c r="A387" s="63"/>
      <c r="B387" s="75" t="s">
        <v>1084</v>
      </c>
      <c r="C387" s="66" t="s">
        <v>1085</v>
      </c>
      <c r="D387" s="173" t="s">
        <v>414</v>
      </c>
      <c r="E387" s="78">
        <v>2000</v>
      </c>
      <c r="F387" s="109">
        <v>7.0000000000000007E-2</v>
      </c>
      <c r="G387" s="479"/>
      <c r="H387" s="79">
        <v>7.0000000000000007E-2</v>
      </c>
      <c r="I387" s="144"/>
      <c r="J387" s="23"/>
    </row>
    <row r="388" spans="1:19" ht="16" x14ac:dyDescent="0.2">
      <c r="A388" s="63"/>
      <c r="B388" s="75"/>
      <c r="C388" s="66"/>
      <c r="D388" s="66"/>
      <c r="E388" s="78"/>
      <c r="F388" s="78"/>
      <c r="G388" s="277"/>
      <c r="H388" s="79"/>
      <c r="I388" s="144"/>
      <c r="J388" s="23"/>
    </row>
    <row r="389" spans="1:19" s="226" customFormat="1" ht="16" x14ac:dyDescent="0.2">
      <c r="A389" s="63"/>
      <c r="B389" s="75" t="s">
        <v>603</v>
      </c>
      <c r="C389" s="66" t="s">
        <v>42</v>
      </c>
      <c r="D389" s="66" t="s">
        <v>411</v>
      </c>
      <c r="E389" s="78">
        <v>250000</v>
      </c>
      <c r="F389" s="109">
        <v>48.24</v>
      </c>
      <c r="G389" s="479">
        <v>2.0099999999999998</v>
      </c>
      <c r="H389" s="79">
        <f>SUM(F389:G389)</f>
        <v>50.25</v>
      </c>
      <c r="I389" s="144">
        <f>SUM(H389:H394)</f>
        <v>109.32</v>
      </c>
      <c r="J389" s="23"/>
      <c r="K389"/>
      <c r="L389"/>
      <c r="M389"/>
      <c r="N389"/>
      <c r="O389"/>
      <c r="P389"/>
      <c r="Q389"/>
      <c r="R389"/>
      <c r="S389"/>
    </row>
    <row r="390" spans="1:19" ht="16" x14ac:dyDescent="0.2">
      <c r="A390" s="63"/>
      <c r="B390" s="75" t="s">
        <v>603</v>
      </c>
      <c r="C390" s="66" t="s">
        <v>42</v>
      </c>
      <c r="D390" s="173" t="s">
        <v>417</v>
      </c>
      <c r="E390" s="78">
        <v>50000</v>
      </c>
      <c r="F390" s="109">
        <v>33.85</v>
      </c>
      <c r="G390" s="479"/>
      <c r="H390" s="79">
        <f>F390</f>
        <v>33.85</v>
      </c>
      <c r="I390" s="144"/>
      <c r="J390" s="23"/>
    </row>
    <row r="391" spans="1:19" ht="16" x14ac:dyDescent="0.2">
      <c r="A391" s="63"/>
      <c r="B391" s="75" t="s">
        <v>603</v>
      </c>
      <c r="C391" s="66" t="s">
        <v>42</v>
      </c>
      <c r="D391" s="173" t="s">
        <v>412</v>
      </c>
      <c r="E391" s="78">
        <v>10000</v>
      </c>
      <c r="F391" s="109">
        <v>3.42</v>
      </c>
      <c r="G391" s="479"/>
      <c r="H391" s="79">
        <f>F391</f>
        <v>3.42</v>
      </c>
      <c r="I391" s="144"/>
      <c r="J391" s="23"/>
    </row>
    <row r="392" spans="1:19" ht="16" x14ac:dyDescent="0.2">
      <c r="A392" s="63"/>
      <c r="B392" s="75" t="s">
        <v>603</v>
      </c>
      <c r="C392" s="66" t="s">
        <v>42</v>
      </c>
      <c r="D392" s="173" t="s">
        <v>413</v>
      </c>
      <c r="E392" s="78">
        <v>250000</v>
      </c>
      <c r="F392" s="109">
        <v>10.45</v>
      </c>
      <c r="G392" s="479"/>
      <c r="H392" s="79">
        <f>F392</f>
        <v>10.45</v>
      </c>
      <c r="I392" s="144"/>
      <c r="J392" s="23"/>
    </row>
    <row r="393" spans="1:19" ht="16" x14ac:dyDescent="0.2">
      <c r="A393" s="63"/>
      <c r="B393" s="75" t="s">
        <v>603</v>
      </c>
      <c r="C393" s="66" t="s">
        <v>42</v>
      </c>
      <c r="D393" s="173" t="s">
        <v>418</v>
      </c>
      <c r="E393" s="78">
        <v>250000</v>
      </c>
      <c r="F393" s="109">
        <v>11</v>
      </c>
      <c r="G393" s="479"/>
      <c r="H393" s="79">
        <f>F393</f>
        <v>11</v>
      </c>
      <c r="I393" s="144"/>
      <c r="J393" s="23"/>
    </row>
    <row r="394" spans="1:19" ht="16" x14ac:dyDescent="0.2">
      <c r="A394" s="63"/>
      <c r="B394" s="75" t="s">
        <v>603</v>
      </c>
      <c r="C394" s="66" t="s">
        <v>42</v>
      </c>
      <c r="D394" s="173" t="s">
        <v>414</v>
      </c>
      <c r="E394" s="78">
        <v>10000</v>
      </c>
      <c r="F394" s="109">
        <v>0.35</v>
      </c>
      <c r="G394" s="479"/>
      <c r="H394" s="79">
        <f>F394</f>
        <v>0.35</v>
      </c>
      <c r="I394" s="144"/>
      <c r="J394" s="23"/>
    </row>
    <row r="395" spans="1:19" ht="16" x14ac:dyDescent="0.2">
      <c r="A395" s="63"/>
      <c r="B395" s="75"/>
      <c r="C395" s="66"/>
      <c r="D395" s="66"/>
      <c r="E395" s="79"/>
      <c r="F395" s="78"/>
      <c r="G395" s="277"/>
      <c r="H395" s="79"/>
      <c r="I395" s="144"/>
      <c r="J395" s="23"/>
    </row>
    <row r="396" spans="1:19" ht="16" x14ac:dyDescent="0.2">
      <c r="A396" s="63"/>
      <c r="B396" s="75" t="s">
        <v>604</v>
      </c>
      <c r="C396" s="66" t="s">
        <v>43</v>
      </c>
      <c r="D396" s="66" t="s">
        <v>411</v>
      </c>
      <c r="E396" s="78">
        <v>180000</v>
      </c>
      <c r="F396" s="109">
        <f>H396-G396</f>
        <v>239.35999999999999</v>
      </c>
      <c r="G396" s="479">
        <v>14.08</v>
      </c>
      <c r="H396" s="78">
        <v>253.44</v>
      </c>
      <c r="I396" s="144">
        <f>SUM(H396:H399)</f>
        <v>278.79000000000002</v>
      </c>
      <c r="J396" s="23"/>
    </row>
    <row r="397" spans="1:19" ht="16" x14ac:dyDescent="0.2">
      <c r="A397" s="63"/>
      <c r="B397" s="304" t="s">
        <v>604</v>
      </c>
      <c r="C397" s="66" t="s">
        <v>43</v>
      </c>
      <c r="D397" s="66" t="s">
        <v>417</v>
      </c>
      <c r="E397" s="78">
        <v>5000</v>
      </c>
      <c r="F397" s="109">
        <v>17.61</v>
      </c>
      <c r="G397" s="479"/>
      <c r="H397" s="78">
        <f>F397</f>
        <v>17.61</v>
      </c>
      <c r="I397" s="144"/>
      <c r="J397" s="23"/>
    </row>
    <row r="398" spans="1:19" ht="16" x14ac:dyDescent="0.2">
      <c r="A398" s="63"/>
      <c r="B398" s="75" t="s">
        <v>604</v>
      </c>
      <c r="C398" s="66" t="s">
        <v>43</v>
      </c>
      <c r="D398" s="66" t="s">
        <v>413</v>
      </c>
      <c r="E398" s="78">
        <v>180000</v>
      </c>
      <c r="F398" s="109">
        <v>7.52</v>
      </c>
      <c r="G398" s="479"/>
      <c r="H398" s="78">
        <f>F398</f>
        <v>7.52</v>
      </c>
      <c r="I398" s="144"/>
      <c r="J398" s="23"/>
    </row>
    <row r="399" spans="1:19" ht="16" x14ac:dyDescent="0.2">
      <c r="A399" s="63"/>
      <c r="B399" s="304" t="s">
        <v>604</v>
      </c>
      <c r="C399" s="66" t="s">
        <v>43</v>
      </c>
      <c r="D399" s="66" t="s">
        <v>418</v>
      </c>
      <c r="E399" s="78">
        <v>5000</v>
      </c>
      <c r="F399" s="109">
        <v>0.22</v>
      </c>
      <c r="G399" s="479"/>
      <c r="H399" s="78">
        <f>F399</f>
        <v>0.22</v>
      </c>
      <c r="I399" s="144"/>
      <c r="J399" s="23"/>
    </row>
    <row r="400" spans="1:19" ht="16" x14ac:dyDescent="0.2">
      <c r="A400" s="63"/>
      <c r="B400" s="75"/>
      <c r="C400" s="66"/>
      <c r="D400" s="66"/>
      <c r="E400" s="79"/>
      <c r="F400" s="78"/>
      <c r="G400" s="277"/>
      <c r="H400" s="78"/>
      <c r="I400" s="144"/>
      <c r="J400" s="23"/>
    </row>
    <row r="401" spans="1:29" ht="16" x14ac:dyDescent="0.2">
      <c r="A401" s="63"/>
      <c r="B401" s="75" t="s">
        <v>605</v>
      </c>
      <c r="C401" s="66" t="s">
        <v>340</v>
      </c>
      <c r="D401" s="66" t="s">
        <v>411</v>
      </c>
      <c r="E401" s="78">
        <v>20000</v>
      </c>
      <c r="F401" s="109">
        <v>2.0099999999999998</v>
      </c>
      <c r="G401" s="479">
        <v>2.0099999999999998</v>
      </c>
      <c r="H401" s="78">
        <v>4.0199999999999996</v>
      </c>
      <c r="I401" s="144">
        <f>SUM(H401:H402)</f>
        <v>4.4399999999999995</v>
      </c>
      <c r="J401" s="23"/>
    </row>
    <row r="402" spans="1:29" s="305" customFormat="1" ht="16" x14ac:dyDescent="0.2">
      <c r="A402" s="63"/>
      <c r="B402" s="75" t="s">
        <v>605</v>
      </c>
      <c r="C402" s="66" t="s">
        <v>340</v>
      </c>
      <c r="D402" s="66" t="s">
        <v>413</v>
      </c>
      <c r="E402" s="78">
        <v>10000</v>
      </c>
      <c r="F402" s="109">
        <v>0.42</v>
      </c>
      <c r="G402" s="479"/>
      <c r="H402" s="78">
        <f>F402</f>
        <v>0.42</v>
      </c>
      <c r="I402" s="144"/>
      <c r="J402" s="23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1:29" ht="16" x14ac:dyDescent="0.2">
      <c r="A403" s="63"/>
      <c r="B403" s="75"/>
      <c r="C403" s="66"/>
      <c r="D403" s="66"/>
      <c r="E403" s="78"/>
      <c r="F403" s="78"/>
      <c r="G403" s="277"/>
      <c r="H403" s="78"/>
      <c r="I403" s="144"/>
      <c r="J403" s="23"/>
    </row>
    <row r="404" spans="1:29" s="305" customFormat="1" ht="16" x14ac:dyDescent="0.2">
      <c r="A404" s="63"/>
      <c r="B404" s="75" t="s">
        <v>606</v>
      </c>
      <c r="C404" s="66" t="s">
        <v>44</v>
      </c>
      <c r="D404" s="66" t="s">
        <v>411</v>
      </c>
      <c r="E404" s="78">
        <v>10000</v>
      </c>
      <c r="F404" s="109">
        <v>0</v>
      </c>
      <c r="G404" s="479">
        <v>14.08</v>
      </c>
      <c r="H404" s="78">
        <v>14.08</v>
      </c>
      <c r="I404" s="144">
        <f>SUM(H404:H405)</f>
        <v>14.5</v>
      </c>
      <c r="J404" s="23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1:29" ht="16" x14ac:dyDescent="0.2">
      <c r="A405" s="63"/>
      <c r="B405" s="75" t="s">
        <v>606</v>
      </c>
      <c r="C405" s="66" t="s">
        <v>44</v>
      </c>
      <c r="D405" s="66" t="s">
        <v>413</v>
      </c>
      <c r="E405" s="79">
        <v>10000</v>
      </c>
      <c r="F405" s="109">
        <v>0.42</v>
      </c>
      <c r="G405" s="479"/>
      <c r="H405" s="79">
        <f>F405</f>
        <v>0.42</v>
      </c>
      <c r="I405" s="144"/>
      <c r="J405" s="23"/>
    </row>
    <row r="406" spans="1:29" ht="16" x14ac:dyDescent="0.2">
      <c r="A406" s="63"/>
      <c r="B406" s="75"/>
      <c r="C406" s="66"/>
      <c r="D406" s="66"/>
      <c r="E406" s="79"/>
      <c r="F406" s="78"/>
      <c r="G406" s="277"/>
      <c r="H406" s="79"/>
      <c r="I406" s="144"/>
      <c r="J406" s="23"/>
    </row>
    <row r="407" spans="1:29" ht="16" x14ac:dyDescent="0.2">
      <c r="A407" s="63"/>
      <c r="B407" s="75" t="s">
        <v>607</v>
      </c>
      <c r="C407" s="66" t="s">
        <v>96</v>
      </c>
      <c r="D407" s="66" t="s">
        <v>411</v>
      </c>
      <c r="E407" s="78">
        <v>30000</v>
      </c>
      <c r="F407" s="109">
        <f>H407-G407</f>
        <v>4.0200000000000005</v>
      </c>
      <c r="G407" s="479">
        <v>2.0099999999999998</v>
      </c>
      <c r="H407" s="78">
        <v>6.03</v>
      </c>
      <c r="I407" s="144">
        <f>SUM(H407:H408)</f>
        <v>6.45</v>
      </c>
      <c r="J407" s="23"/>
    </row>
    <row r="408" spans="1:29" ht="16" x14ac:dyDescent="0.2">
      <c r="A408" s="63"/>
      <c r="B408" s="75" t="s">
        <v>607</v>
      </c>
      <c r="C408" s="66" t="s">
        <v>96</v>
      </c>
      <c r="D408" s="66" t="s">
        <v>413</v>
      </c>
      <c r="E408" s="79">
        <v>10000</v>
      </c>
      <c r="F408" s="109">
        <v>0.42</v>
      </c>
      <c r="G408" s="479"/>
      <c r="H408" s="79">
        <f>F408</f>
        <v>0.42</v>
      </c>
      <c r="I408" s="144"/>
      <c r="J408" s="23"/>
    </row>
    <row r="409" spans="1:29" ht="16" x14ac:dyDescent="0.2">
      <c r="A409" s="63"/>
      <c r="B409" s="75"/>
      <c r="C409" s="66"/>
      <c r="D409" s="66"/>
      <c r="E409" s="79"/>
      <c r="F409" s="78"/>
      <c r="G409" s="277"/>
      <c r="H409" s="79"/>
      <c r="I409" s="144"/>
      <c r="J409" s="23"/>
    </row>
    <row r="410" spans="1:29" ht="16" x14ac:dyDescent="0.2">
      <c r="A410" s="63"/>
      <c r="B410" s="75" t="s">
        <v>1115</v>
      </c>
      <c r="C410" s="66" t="s">
        <v>1116</v>
      </c>
      <c r="D410" s="66" t="s">
        <v>411</v>
      </c>
      <c r="E410" s="79">
        <v>10000</v>
      </c>
      <c r="F410" s="78">
        <v>0</v>
      </c>
      <c r="G410" s="277">
        <v>2.0099999999999998</v>
      </c>
      <c r="H410" s="277">
        <v>2.0099999999999998</v>
      </c>
      <c r="I410" s="144">
        <f>SUM(H410:H415)</f>
        <v>14.73</v>
      </c>
      <c r="J410" s="23"/>
    </row>
    <row r="411" spans="1:29" ht="16" x14ac:dyDescent="0.2">
      <c r="A411" s="63"/>
      <c r="B411" s="75" t="s">
        <v>1115</v>
      </c>
      <c r="C411" s="66" t="s">
        <v>1116</v>
      </c>
      <c r="D411" s="173" t="s">
        <v>417</v>
      </c>
      <c r="E411" s="79">
        <v>5000</v>
      </c>
      <c r="F411" s="78">
        <v>3.39</v>
      </c>
      <c r="G411" s="277"/>
      <c r="H411" s="78">
        <v>3.39</v>
      </c>
      <c r="I411" s="144"/>
      <c r="J411" s="23"/>
    </row>
    <row r="412" spans="1:29" ht="16" x14ac:dyDescent="0.2">
      <c r="A412" s="63"/>
      <c r="B412" s="75" t="s">
        <v>1115</v>
      </c>
      <c r="C412" s="66" t="s">
        <v>1116</v>
      </c>
      <c r="D412" s="173" t="s">
        <v>412</v>
      </c>
      <c r="E412" s="79">
        <v>2000</v>
      </c>
      <c r="F412" s="78">
        <v>0.68</v>
      </c>
      <c r="G412" s="277"/>
      <c r="H412" s="78">
        <v>0.68</v>
      </c>
      <c r="I412" s="144"/>
      <c r="J412" s="23"/>
    </row>
    <row r="413" spans="1:29" ht="16" x14ac:dyDescent="0.2">
      <c r="A413" s="63"/>
      <c r="B413" s="75" t="s">
        <v>1115</v>
      </c>
      <c r="C413" s="66" t="s">
        <v>1116</v>
      </c>
      <c r="D413" s="173" t="s">
        <v>413</v>
      </c>
      <c r="E413" s="79">
        <v>200000</v>
      </c>
      <c r="F413" s="78">
        <v>8.36</v>
      </c>
      <c r="G413" s="277"/>
      <c r="H413" s="78">
        <v>8.36</v>
      </c>
      <c r="I413" s="144"/>
      <c r="J413" s="23"/>
    </row>
    <row r="414" spans="1:29" ht="16" x14ac:dyDescent="0.2">
      <c r="A414" s="63"/>
      <c r="B414" s="75" t="s">
        <v>1115</v>
      </c>
      <c r="C414" s="66" t="s">
        <v>1116</v>
      </c>
      <c r="D414" s="173" t="s">
        <v>418</v>
      </c>
      <c r="E414" s="79">
        <v>5000</v>
      </c>
      <c r="F414" s="78">
        <v>0.22</v>
      </c>
      <c r="G414" s="277"/>
      <c r="H414" s="78">
        <v>0.22</v>
      </c>
      <c r="I414" s="144"/>
      <c r="J414" s="23"/>
    </row>
    <row r="415" spans="1:29" ht="16" x14ac:dyDescent="0.2">
      <c r="A415" s="63"/>
      <c r="B415" s="75" t="s">
        <v>1115</v>
      </c>
      <c r="C415" s="66" t="s">
        <v>1116</v>
      </c>
      <c r="D415" s="173" t="s">
        <v>414</v>
      </c>
      <c r="E415" s="79">
        <v>2000</v>
      </c>
      <c r="F415" s="78">
        <v>7.0000000000000007E-2</v>
      </c>
      <c r="G415" s="277"/>
      <c r="H415" s="78">
        <v>7.0000000000000007E-2</v>
      </c>
      <c r="I415" s="144"/>
      <c r="J415" s="23"/>
    </row>
    <row r="416" spans="1:29" ht="16" x14ac:dyDescent="0.2">
      <c r="A416" s="63"/>
      <c r="B416" s="75"/>
      <c r="C416" s="66"/>
      <c r="D416" s="66"/>
      <c r="E416" s="79"/>
      <c r="F416" s="78"/>
      <c r="G416" s="277"/>
      <c r="H416" s="79"/>
      <c r="I416" s="144"/>
      <c r="J416" s="23"/>
    </row>
    <row r="417" spans="1:10" ht="16" x14ac:dyDescent="0.2">
      <c r="A417" s="63"/>
      <c r="B417" s="75" t="s">
        <v>608</v>
      </c>
      <c r="C417" s="66" t="s">
        <v>496</v>
      </c>
      <c r="D417" s="66" t="s">
        <v>411</v>
      </c>
      <c r="E417" s="79">
        <v>10000</v>
      </c>
      <c r="F417" s="109">
        <v>0</v>
      </c>
      <c r="G417" s="479">
        <v>1.26</v>
      </c>
      <c r="H417" s="79">
        <f>SUM(F417:G417)</f>
        <v>1.26</v>
      </c>
      <c r="I417" s="144">
        <f>H417</f>
        <v>1.26</v>
      </c>
      <c r="J417" s="23"/>
    </row>
    <row r="418" spans="1:10" ht="16" x14ac:dyDescent="0.2">
      <c r="A418" s="63"/>
      <c r="B418" s="75"/>
      <c r="C418" s="66"/>
      <c r="D418" s="66"/>
      <c r="E418" s="79"/>
      <c r="F418" s="78"/>
      <c r="G418" s="277"/>
      <c r="H418" s="79"/>
      <c r="I418" s="144"/>
      <c r="J418" s="23"/>
    </row>
    <row r="419" spans="1:10" ht="16" x14ac:dyDescent="0.2">
      <c r="A419" s="63"/>
      <c r="B419" s="75" t="s">
        <v>609</v>
      </c>
      <c r="C419" s="66" t="s">
        <v>137</v>
      </c>
      <c r="D419" s="66" t="s">
        <v>411</v>
      </c>
      <c r="E419" s="79">
        <v>100000</v>
      </c>
      <c r="F419" s="109">
        <f>H419-G419</f>
        <v>5.9399999999999995</v>
      </c>
      <c r="G419" s="479">
        <v>0.66</v>
      </c>
      <c r="H419" s="79">
        <v>6.6</v>
      </c>
      <c r="I419" s="144">
        <f>SUM(H419:H420)</f>
        <v>10.78</v>
      </c>
      <c r="J419" s="23"/>
    </row>
    <row r="420" spans="1:10" ht="16" x14ac:dyDescent="0.2">
      <c r="A420" s="63"/>
      <c r="B420" s="75" t="s">
        <v>609</v>
      </c>
      <c r="C420" s="66" t="s">
        <v>137</v>
      </c>
      <c r="D420" s="66" t="s">
        <v>413</v>
      </c>
      <c r="E420" s="79">
        <v>100000</v>
      </c>
      <c r="F420" s="109">
        <v>4.18</v>
      </c>
      <c r="G420" s="479"/>
      <c r="H420" s="79">
        <f>F420</f>
        <v>4.18</v>
      </c>
      <c r="I420" s="144"/>
      <c r="J420" s="23"/>
    </row>
    <row r="421" spans="1:10" ht="16" x14ac:dyDescent="0.2">
      <c r="A421" s="63"/>
      <c r="B421" s="75"/>
      <c r="C421" s="66"/>
      <c r="D421" s="66"/>
      <c r="E421" s="79"/>
      <c r="F421" s="78"/>
      <c r="G421" s="277"/>
      <c r="H421" s="79"/>
      <c r="I421" s="144"/>
      <c r="J421" s="23"/>
    </row>
    <row r="422" spans="1:10" ht="16" x14ac:dyDescent="0.2">
      <c r="A422" s="63"/>
      <c r="B422" s="75" t="s">
        <v>610</v>
      </c>
      <c r="C422" s="66" t="s">
        <v>45</v>
      </c>
      <c r="D422" s="66" t="s">
        <v>411</v>
      </c>
      <c r="E422" s="78">
        <v>10000</v>
      </c>
      <c r="F422" s="109">
        <v>0</v>
      </c>
      <c r="G422" s="479">
        <v>2.0099999999999998</v>
      </c>
      <c r="H422" s="78">
        <v>2.0099999999999998</v>
      </c>
      <c r="I422" s="144">
        <f>H422</f>
        <v>2.0099999999999998</v>
      </c>
      <c r="J422" s="211"/>
    </row>
    <row r="423" spans="1:10" ht="16" x14ac:dyDescent="0.2">
      <c r="A423" s="63"/>
      <c r="B423" s="75"/>
      <c r="C423" s="66"/>
      <c r="D423" s="66"/>
      <c r="E423" s="78"/>
      <c r="F423" s="78"/>
      <c r="G423" s="277"/>
      <c r="H423" s="78"/>
      <c r="I423" s="144"/>
      <c r="J423" s="211"/>
    </row>
    <row r="424" spans="1:10" ht="16" x14ac:dyDescent="0.2">
      <c r="A424" s="63"/>
      <c r="B424" s="75" t="s">
        <v>1117</v>
      </c>
      <c r="C424" s="66" t="s">
        <v>1118</v>
      </c>
      <c r="D424" s="66" t="s">
        <v>411</v>
      </c>
      <c r="E424" s="576">
        <v>100000</v>
      </c>
      <c r="F424" s="109">
        <v>18.09</v>
      </c>
      <c r="G424" s="144">
        <v>2.0099999999999998</v>
      </c>
      <c r="H424" s="78">
        <v>20.100000000000001</v>
      </c>
      <c r="I424" s="144">
        <f>SUM(H424:H429)</f>
        <v>80.73</v>
      </c>
      <c r="J424" s="211"/>
    </row>
    <row r="425" spans="1:10" ht="16" x14ac:dyDescent="0.2">
      <c r="A425" s="63"/>
      <c r="B425" s="75" t="s">
        <v>1117</v>
      </c>
      <c r="C425" s="66" t="s">
        <v>1118</v>
      </c>
      <c r="D425" s="173" t="s">
        <v>417</v>
      </c>
      <c r="E425" s="577">
        <v>100000</v>
      </c>
      <c r="F425" s="109">
        <v>44.1</v>
      </c>
      <c r="G425" s="144"/>
      <c r="H425" s="78">
        <v>44.1</v>
      </c>
      <c r="I425" s="144"/>
      <c r="J425" s="211"/>
    </row>
    <row r="426" spans="1:10" ht="16" x14ac:dyDescent="0.2">
      <c r="A426" s="63"/>
      <c r="B426" s="75" t="s">
        <v>1117</v>
      </c>
      <c r="C426" s="66" t="s">
        <v>1118</v>
      </c>
      <c r="D426" s="173" t="s">
        <v>412</v>
      </c>
      <c r="E426" s="577">
        <v>10000</v>
      </c>
      <c r="F426" s="109">
        <v>3.42</v>
      </c>
      <c r="G426" s="144"/>
      <c r="H426" s="78">
        <v>3.42</v>
      </c>
      <c r="I426" s="144"/>
      <c r="J426" s="211"/>
    </row>
    <row r="427" spans="1:10" ht="16" x14ac:dyDescent="0.2">
      <c r="A427" s="63"/>
      <c r="B427" s="75" t="s">
        <v>1117</v>
      </c>
      <c r="C427" s="66" t="s">
        <v>1118</v>
      </c>
      <c r="D427" s="173" t="s">
        <v>413</v>
      </c>
      <c r="E427" s="577">
        <v>200000</v>
      </c>
      <c r="F427" s="109">
        <v>8.36</v>
      </c>
      <c r="G427" s="144"/>
      <c r="H427" s="78">
        <v>8.36</v>
      </c>
      <c r="I427" s="144"/>
      <c r="J427" s="211"/>
    </row>
    <row r="428" spans="1:10" ht="16" x14ac:dyDescent="0.2">
      <c r="A428" s="63"/>
      <c r="B428" s="75" t="s">
        <v>1117</v>
      </c>
      <c r="C428" s="66" t="s">
        <v>1118</v>
      </c>
      <c r="D428" s="173" t="s">
        <v>418</v>
      </c>
      <c r="E428" s="577">
        <v>100000</v>
      </c>
      <c r="F428" s="109">
        <v>4.4000000000000004</v>
      </c>
      <c r="G428" s="144"/>
      <c r="H428" s="78">
        <v>4.4000000000000004</v>
      </c>
      <c r="I428" s="144"/>
      <c r="J428" s="211"/>
    </row>
    <row r="429" spans="1:10" ht="16" x14ac:dyDescent="0.2">
      <c r="A429" s="63"/>
      <c r="B429" s="75" t="s">
        <v>1117</v>
      </c>
      <c r="C429" s="66" t="s">
        <v>1118</v>
      </c>
      <c r="D429" s="173" t="s">
        <v>414</v>
      </c>
      <c r="E429" s="577">
        <v>10000</v>
      </c>
      <c r="F429" s="109">
        <v>0.35</v>
      </c>
      <c r="G429" s="144"/>
      <c r="H429" s="78">
        <v>0.35</v>
      </c>
      <c r="I429" s="144"/>
      <c r="J429" s="211" t="s">
        <v>1130</v>
      </c>
    </row>
    <row r="430" spans="1:10" ht="16" x14ac:dyDescent="0.2">
      <c r="A430" s="63"/>
      <c r="B430" s="75"/>
      <c r="C430" s="66"/>
      <c r="D430" s="66"/>
      <c r="E430" s="78"/>
      <c r="F430" s="78"/>
      <c r="G430" s="277"/>
      <c r="H430" s="78"/>
      <c r="I430" s="144"/>
      <c r="J430" s="211"/>
    </row>
    <row r="431" spans="1:10" ht="16" x14ac:dyDescent="0.2">
      <c r="A431" s="63"/>
      <c r="B431" s="75" t="s">
        <v>611</v>
      </c>
      <c r="C431" s="66" t="s">
        <v>230</v>
      </c>
      <c r="D431" s="66" t="s">
        <v>411</v>
      </c>
      <c r="E431" s="79">
        <v>100000</v>
      </c>
      <c r="F431" s="109">
        <v>45.18</v>
      </c>
      <c r="G431" s="479">
        <v>5.0199999999999996</v>
      </c>
      <c r="H431" s="79">
        <v>50.2</v>
      </c>
      <c r="I431" s="144">
        <f>SUM(H431:H434)</f>
        <v>97.65000000000002</v>
      </c>
      <c r="J431" s="23"/>
    </row>
    <row r="432" spans="1:10" ht="16" x14ac:dyDescent="0.2">
      <c r="A432" s="63"/>
      <c r="B432" s="75" t="s">
        <v>611</v>
      </c>
      <c r="C432" s="66" t="s">
        <v>230</v>
      </c>
      <c r="D432" s="66" t="s">
        <v>417</v>
      </c>
      <c r="E432" s="79">
        <v>50000</v>
      </c>
      <c r="F432" s="109">
        <v>33.85</v>
      </c>
      <c r="G432" s="479"/>
      <c r="H432" s="79">
        <f>F432</f>
        <v>33.85</v>
      </c>
      <c r="I432" s="144"/>
      <c r="J432" s="23"/>
    </row>
    <row r="433" spans="1:10" ht="16" x14ac:dyDescent="0.2">
      <c r="A433" s="63"/>
      <c r="B433" s="75" t="s">
        <v>611</v>
      </c>
      <c r="C433" s="66" t="s">
        <v>230</v>
      </c>
      <c r="D433" s="66" t="s">
        <v>413</v>
      </c>
      <c r="E433" s="79">
        <v>220000</v>
      </c>
      <c r="F433" s="109">
        <v>9.1999999999999993</v>
      </c>
      <c r="G433" s="479"/>
      <c r="H433" s="79">
        <f>F433</f>
        <v>9.1999999999999993</v>
      </c>
      <c r="I433" s="144"/>
      <c r="J433" s="23"/>
    </row>
    <row r="434" spans="1:10" ht="16" x14ac:dyDescent="0.2">
      <c r="A434" s="63"/>
      <c r="B434" s="75" t="s">
        <v>611</v>
      </c>
      <c r="C434" s="66" t="s">
        <v>230</v>
      </c>
      <c r="D434" s="173" t="s">
        <v>418</v>
      </c>
      <c r="E434" s="78">
        <v>100000</v>
      </c>
      <c r="F434" s="109">
        <v>4.4000000000000004</v>
      </c>
      <c r="G434" s="479"/>
      <c r="H434" s="78">
        <f>F434</f>
        <v>4.4000000000000004</v>
      </c>
      <c r="I434" s="144"/>
      <c r="J434" s="23"/>
    </row>
    <row r="435" spans="1:10" ht="16" x14ac:dyDescent="0.2">
      <c r="A435" s="63"/>
      <c r="B435" s="75"/>
      <c r="C435" s="66"/>
      <c r="D435" s="173"/>
      <c r="E435" s="78"/>
      <c r="F435" s="78"/>
      <c r="G435" s="277"/>
      <c r="H435" s="78"/>
      <c r="I435" s="144"/>
      <c r="J435" s="23"/>
    </row>
    <row r="436" spans="1:10" ht="16" x14ac:dyDescent="0.2">
      <c r="A436" s="63"/>
      <c r="B436" s="75" t="s">
        <v>1100</v>
      </c>
      <c r="C436" s="66" t="s">
        <v>1101</v>
      </c>
      <c r="D436" s="173" t="s">
        <v>411</v>
      </c>
      <c r="E436" s="78">
        <v>250000</v>
      </c>
      <c r="F436" s="109">
        <v>15.84</v>
      </c>
      <c r="G436" s="479">
        <v>0.66</v>
      </c>
      <c r="H436" s="78">
        <f>16.5</f>
        <v>16.5</v>
      </c>
      <c r="I436" s="144">
        <f>SUM(H436:H437)</f>
        <v>16.920000000000002</v>
      </c>
      <c r="J436" s="23"/>
    </row>
    <row r="437" spans="1:10" ht="16" x14ac:dyDescent="0.2">
      <c r="A437" s="63"/>
      <c r="B437" s="75" t="s">
        <v>1100</v>
      </c>
      <c r="C437" s="66" t="s">
        <v>1101</v>
      </c>
      <c r="D437" s="173" t="s">
        <v>413</v>
      </c>
      <c r="E437" s="78">
        <v>10000</v>
      </c>
      <c r="F437" s="109">
        <v>0.42</v>
      </c>
      <c r="G437" s="479"/>
      <c r="H437" s="78">
        <v>0.42</v>
      </c>
      <c r="I437" s="144"/>
      <c r="J437" s="23"/>
    </row>
    <row r="438" spans="1:10" ht="16" x14ac:dyDescent="0.2">
      <c r="A438" s="63"/>
      <c r="B438" s="75"/>
      <c r="C438" s="66"/>
      <c r="D438" s="66"/>
      <c r="E438" s="79"/>
      <c r="F438" s="78"/>
      <c r="G438" s="277"/>
      <c r="H438" s="79"/>
      <c r="I438" s="144"/>
      <c r="J438" s="23"/>
    </row>
    <row r="439" spans="1:10" ht="16" x14ac:dyDescent="0.2">
      <c r="A439" s="63"/>
      <c r="B439" s="75" t="s">
        <v>612</v>
      </c>
      <c r="C439" s="66" t="s">
        <v>334</v>
      </c>
      <c r="D439" s="66" t="s">
        <v>411</v>
      </c>
      <c r="E439" s="78">
        <v>50000</v>
      </c>
      <c r="F439" s="109">
        <f>H439-G439</f>
        <v>12.32</v>
      </c>
      <c r="G439" s="479">
        <v>3.08</v>
      </c>
      <c r="H439" s="78">
        <v>15.4</v>
      </c>
      <c r="I439" s="144">
        <f>SUM(H439:H444)</f>
        <v>70.92</v>
      </c>
      <c r="J439" s="23"/>
    </row>
    <row r="440" spans="1:10" ht="16" x14ac:dyDescent="0.2">
      <c r="A440" s="63"/>
      <c r="B440" s="75" t="s">
        <v>612</v>
      </c>
      <c r="C440" s="66" t="s">
        <v>334</v>
      </c>
      <c r="D440" s="173" t="s">
        <v>417</v>
      </c>
      <c r="E440" s="78">
        <v>50000</v>
      </c>
      <c r="F440" s="109">
        <v>22.05</v>
      </c>
      <c r="G440" s="479"/>
      <c r="H440" s="78">
        <f>F440</f>
        <v>22.05</v>
      </c>
      <c r="I440" s="144"/>
      <c r="J440" s="104" t="s">
        <v>1158</v>
      </c>
    </row>
    <row r="441" spans="1:10" ht="16" x14ac:dyDescent="0.2">
      <c r="A441" s="63"/>
      <c r="B441" s="75" t="s">
        <v>612</v>
      </c>
      <c r="C441" s="66" t="s">
        <v>334</v>
      </c>
      <c r="D441" s="173" t="s">
        <v>412</v>
      </c>
      <c r="E441" s="78">
        <v>10000</v>
      </c>
      <c r="F441" s="109">
        <v>3.42</v>
      </c>
      <c r="G441" s="479"/>
      <c r="H441" s="78">
        <f>F441</f>
        <v>3.42</v>
      </c>
      <c r="I441" s="144"/>
      <c r="J441" s="91"/>
    </row>
    <row r="442" spans="1:10" ht="16" x14ac:dyDescent="0.2">
      <c r="A442" s="63"/>
      <c r="B442" s="75" t="s">
        <v>612</v>
      </c>
      <c r="C442" s="66" t="s">
        <v>334</v>
      </c>
      <c r="D442" s="173" t="s">
        <v>413</v>
      </c>
      <c r="E442" s="78">
        <v>500000</v>
      </c>
      <c r="F442" s="109">
        <v>20.9</v>
      </c>
      <c r="G442" s="479"/>
      <c r="H442" s="78">
        <f>F442</f>
        <v>20.9</v>
      </c>
      <c r="I442" s="144"/>
      <c r="J442" s="91"/>
    </row>
    <row r="443" spans="1:10" ht="16" x14ac:dyDescent="0.2">
      <c r="A443" s="63"/>
      <c r="B443" s="75" t="s">
        <v>612</v>
      </c>
      <c r="C443" s="66" t="s">
        <v>334</v>
      </c>
      <c r="D443" s="173" t="s">
        <v>418</v>
      </c>
      <c r="E443" s="78">
        <v>200000</v>
      </c>
      <c r="F443" s="109">
        <v>8.8000000000000007</v>
      </c>
      <c r="G443" s="479"/>
      <c r="H443" s="78">
        <f>F443</f>
        <v>8.8000000000000007</v>
      </c>
      <c r="I443" s="144"/>
      <c r="J443" s="91"/>
    </row>
    <row r="444" spans="1:10" ht="16" x14ac:dyDescent="0.2">
      <c r="A444" s="63"/>
      <c r="B444" s="75" t="s">
        <v>612</v>
      </c>
      <c r="C444" s="66" t="s">
        <v>334</v>
      </c>
      <c r="D444" s="173" t="s">
        <v>414</v>
      </c>
      <c r="E444" s="78">
        <v>10000</v>
      </c>
      <c r="F444" s="109">
        <v>0.35</v>
      </c>
      <c r="G444" s="479"/>
      <c r="H444" s="79">
        <f>F444</f>
        <v>0.35</v>
      </c>
      <c r="I444" s="144"/>
      <c r="J444" s="91"/>
    </row>
    <row r="445" spans="1:10" ht="16" x14ac:dyDescent="0.2">
      <c r="A445" s="63"/>
      <c r="B445" s="75"/>
      <c r="C445" s="66"/>
      <c r="D445" s="173"/>
      <c r="E445" s="78"/>
      <c r="F445" s="78"/>
      <c r="G445" s="277"/>
      <c r="H445" s="78"/>
      <c r="I445" s="144"/>
      <c r="J445" s="91"/>
    </row>
    <row r="446" spans="1:10" ht="16" x14ac:dyDescent="0.2">
      <c r="A446" s="63"/>
      <c r="B446" s="75" t="s">
        <v>1166</v>
      </c>
      <c r="C446" s="66" t="s">
        <v>1167</v>
      </c>
      <c r="D446" s="173" t="s">
        <v>411</v>
      </c>
      <c r="E446" s="78"/>
      <c r="F446" s="109"/>
      <c r="G446" s="479"/>
      <c r="H446" s="79"/>
      <c r="I446" s="144"/>
      <c r="J446" s="91" t="s">
        <v>960</v>
      </c>
    </row>
    <row r="447" spans="1:10" ht="16" x14ac:dyDescent="0.2">
      <c r="A447" s="63"/>
      <c r="B447" s="75" t="s">
        <v>1166</v>
      </c>
      <c r="C447" s="66" t="s">
        <v>1167</v>
      </c>
      <c r="D447" s="173" t="s">
        <v>417</v>
      </c>
      <c r="E447" s="78"/>
      <c r="F447" s="109"/>
      <c r="G447" s="479"/>
      <c r="H447" s="79"/>
      <c r="I447" s="144"/>
      <c r="J447" s="91"/>
    </row>
    <row r="448" spans="1:10" ht="16" x14ac:dyDescent="0.2">
      <c r="A448" s="63"/>
      <c r="B448" s="75" t="s">
        <v>1166</v>
      </c>
      <c r="C448" s="66" t="s">
        <v>1167</v>
      </c>
      <c r="D448" s="173" t="s">
        <v>413</v>
      </c>
      <c r="E448" s="78"/>
      <c r="F448" s="109"/>
      <c r="G448" s="479"/>
      <c r="H448" s="79"/>
      <c r="I448" s="144"/>
      <c r="J448" s="91"/>
    </row>
    <row r="449" spans="1:10" ht="16" x14ac:dyDescent="0.2">
      <c r="A449" s="63"/>
      <c r="B449" s="75" t="s">
        <v>1166</v>
      </c>
      <c r="C449" s="66" t="s">
        <v>1167</v>
      </c>
      <c r="D449" s="66" t="s">
        <v>418</v>
      </c>
      <c r="E449" s="78"/>
      <c r="F449" s="109"/>
      <c r="G449" s="479"/>
      <c r="H449" s="79"/>
      <c r="I449" s="144"/>
      <c r="J449" s="91"/>
    </row>
    <row r="450" spans="1:10" ht="16" x14ac:dyDescent="0.2">
      <c r="A450" s="63"/>
      <c r="B450" s="75"/>
      <c r="C450" s="66"/>
      <c r="D450" s="66"/>
      <c r="E450" s="78"/>
      <c r="F450" s="78"/>
      <c r="G450" s="277"/>
      <c r="H450" s="79"/>
      <c r="I450" s="144"/>
      <c r="J450" s="91"/>
    </row>
    <row r="451" spans="1:10" ht="16" x14ac:dyDescent="0.2">
      <c r="A451" s="63"/>
      <c r="B451" s="75" t="s">
        <v>613</v>
      </c>
      <c r="C451" s="66" t="s">
        <v>182</v>
      </c>
      <c r="D451" s="66" t="s">
        <v>411</v>
      </c>
      <c r="E451" s="78">
        <v>10000</v>
      </c>
      <c r="F451" s="109">
        <v>0</v>
      </c>
      <c r="G451" s="479">
        <v>1.26</v>
      </c>
      <c r="H451" s="78">
        <f>SUM(F451:G451)</f>
        <v>1.26</v>
      </c>
      <c r="I451" s="144">
        <f>SUM(H451:H452)</f>
        <v>2.17</v>
      </c>
      <c r="J451" s="104"/>
    </row>
    <row r="452" spans="1:10" ht="16" x14ac:dyDescent="0.2">
      <c r="A452" s="63"/>
      <c r="B452" s="75" t="s">
        <v>613</v>
      </c>
      <c r="C452" s="66" t="s">
        <v>182</v>
      </c>
      <c r="D452" s="66" t="s">
        <v>417</v>
      </c>
      <c r="E452" s="78">
        <v>5000</v>
      </c>
      <c r="F452" s="109">
        <v>0.91</v>
      </c>
      <c r="G452" s="478"/>
      <c r="H452" s="78">
        <f>F452</f>
        <v>0.91</v>
      </c>
      <c r="I452" s="144"/>
      <c r="J452" s="104"/>
    </row>
    <row r="453" spans="1:10" ht="16" x14ac:dyDescent="0.2">
      <c r="A453" s="63"/>
      <c r="B453" s="75"/>
      <c r="D453" s="66"/>
      <c r="E453" s="78"/>
      <c r="F453" s="78"/>
      <c r="G453" s="277"/>
      <c r="H453" s="78"/>
      <c r="I453" s="144"/>
      <c r="J453" s="104"/>
    </row>
    <row r="454" spans="1:10" ht="16" x14ac:dyDescent="0.2">
      <c r="A454" s="63"/>
      <c r="B454" s="75" t="s">
        <v>614</v>
      </c>
      <c r="C454" s="66" t="s">
        <v>366</v>
      </c>
      <c r="D454" s="66" t="s">
        <v>411</v>
      </c>
      <c r="E454" s="78">
        <v>10000</v>
      </c>
      <c r="F454" s="109">
        <v>0</v>
      </c>
      <c r="G454" s="479">
        <v>5.0199999999999996</v>
      </c>
      <c r="H454" s="78">
        <v>5.0199999999999996</v>
      </c>
      <c r="I454" s="144">
        <f>SUM(H454:H459)</f>
        <v>21.78</v>
      </c>
      <c r="J454" s="104"/>
    </row>
    <row r="455" spans="1:10" ht="16" x14ac:dyDescent="0.2">
      <c r="A455" s="63"/>
      <c r="B455" s="75" t="s">
        <v>614</v>
      </c>
      <c r="C455" s="66" t="s">
        <v>366</v>
      </c>
      <c r="D455" s="173" t="s">
        <v>417</v>
      </c>
      <c r="E455" s="78">
        <v>10000</v>
      </c>
      <c r="F455" s="109">
        <v>4.41</v>
      </c>
      <c r="G455" s="479"/>
      <c r="H455" s="78">
        <f>F455</f>
        <v>4.41</v>
      </c>
      <c r="I455" s="144"/>
      <c r="J455" s="211"/>
    </row>
    <row r="456" spans="1:10" ht="16" x14ac:dyDescent="0.2">
      <c r="A456" s="63"/>
      <c r="B456" s="75" t="s">
        <v>614</v>
      </c>
      <c r="C456" s="66" t="s">
        <v>366</v>
      </c>
      <c r="D456" s="173" t="s">
        <v>412</v>
      </c>
      <c r="E456" s="78">
        <v>10000</v>
      </c>
      <c r="F456" s="109">
        <v>3.42</v>
      </c>
      <c r="G456" s="479"/>
      <c r="H456" s="78">
        <f>F456</f>
        <v>3.42</v>
      </c>
      <c r="I456" s="144"/>
      <c r="J456" s="104"/>
    </row>
    <row r="457" spans="1:10" ht="16" x14ac:dyDescent="0.2">
      <c r="A457" s="63"/>
      <c r="B457" s="75" t="s">
        <v>614</v>
      </c>
      <c r="C457" s="66" t="s">
        <v>366</v>
      </c>
      <c r="D457" s="173" t="s">
        <v>413</v>
      </c>
      <c r="E457" s="78">
        <v>100000</v>
      </c>
      <c r="F457" s="109">
        <v>4.18</v>
      </c>
      <c r="G457" s="479"/>
      <c r="H457" s="78">
        <f>F457</f>
        <v>4.18</v>
      </c>
      <c r="I457" s="144"/>
      <c r="J457" s="104"/>
    </row>
    <row r="458" spans="1:10" ht="16" x14ac:dyDescent="0.2">
      <c r="A458" s="63"/>
      <c r="B458" s="75" t="s">
        <v>614</v>
      </c>
      <c r="C458" s="66" t="s">
        <v>366</v>
      </c>
      <c r="D458" s="173" t="s">
        <v>418</v>
      </c>
      <c r="E458" s="78">
        <v>100000</v>
      </c>
      <c r="F458" s="109">
        <v>4.4000000000000004</v>
      </c>
      <c r="G458" s="479"/>
      <c r="H458" s="78">
        <f>F458</f>
        <v>4.4000000000000004</v>
      </c>
      <c r="I458" s="144"/>
      <c r="J458" s="104"/>
    </row>
    <row r="459" spans="1:10" ht="16" x14ac:dyDescent="0.2">
      <c r="A459" s="63"/>
      <c r="B459" s="75" t="s">
        <v>614</v>
      </c>
      <c r="C459" s="66" t="s">
        <v>366</v>
      </c>
      <c r="D459" s="173" t="s">
        <v>414</v>
      </c>
      <c r="E459" s="78">
        <v>10000</v>
      </c>
      <c r="F459" s="109">
        <v>0.35</v>
      </c>
      <c r="G459" s="479"/>
      <c r="H459" s="78">
        <f>F459</f>
        <v>0.35</v>
      </c>
      <c r="I459" s="144"/>
      <c r="J459" s="104"/>
    </row>
    <row r="460" spans="1:10" ht="16" x14ac:dyDescent="0.2">
      <c r="A460" s="63"/>
      <c r="B460" s="75"/>
      <c r="C460" s="66"/>
      <c r="D460" s="66"/>
      <c r="E460" s="78"/>
      <c r="F460" s="78"/>
      <c r="G460" s="277"/>
      <c r="H460" s="78"/>
      <c r="I460" s="144"/>
      <c r="J460" s="104"/>
    </row>
    <row r="461" spans="1:10" ht="16" x14ac:dyDescent="0.2">
      <c r="A461" s="63"/>
      <c r="B461" s="75" t="s">
        <v>536</v>
      </c>
      <c r="C461" s="66" t="s">
        <v>524</v>
      </c>
      <c r="D461" s="66" t="s">
        <v>411</v>
      </c>
      <c r="E461" s="78">
        <v>10000</v>
      </c>
      <c r="F461" s="109">
        <v>0</v>
      </c>
      <c r="G461" s="479">
        <v>0.91</v>
      </c>
      <c r="H461" s="78">
        <v>0.91</v>
      </c>
      <c r="I461" s="144">
        <f>SUM(H461:H464)</f>
        <v>4.38</v>
      </c>
      <c r="J461" s="23"/>
    </row>
    <row r="462" spans="1:10" ht="16" x14ac:dyDescent="0.2">
      <c r="A462" s="63"/>
      <c r="B462" s="75" t="s">
        <v>536</v>
      </c>
      <c r="C462" s="66" t="s">
        <v>524</v>
      </c>
      <c r="D462" s="66" t="s">
        <v>417</v>
      </c>
      <c r="E462" s="78">
        <v>10000</v>
      </c>
      <c r="F462" s="109">
        <v>1.26</v>
      </c>
      <c r="G462" s="479"/>
      <c r="H462" s="78">
        <v>1.26</v>
      </c>
      <c r="I462" s="144"/>
      <c r="J462" s="23"/>
    </row>
    <row r="463" spans="1:10" ht="16" x14ac:dyDescent="0.2">
      <c r="A463" s="63"/>
      <c r="B463" s="75" t="s">
        <v>536</v>
      </c>
      <c r="C463" s="66" t="s">
        <v>524</v>
      </c>
      <c r="D463" s="66" t="s">
        <v>412</v>
      </c>
      <c r="E463" s="78">
        <v>4000</v>
      </c>
      <c r="F463" s="109">
        <v>1.37</v>
      </c>
      <c r="G463" s="479"/>
      <c r="H463" s="78">
        <f>F463</f>
        <v>1.37</v>
      </c>
      <c r="I463" s="144"/>
      <c r="J463" s="23"/>
    </row>
    <row r="464" spans="1:10" ht="16" x14ac:dyDescent="0.2">
      <c r="A464" s="63"/>
      <c r="B464" s="75" t="s">
        <v>536</v>
      </c>
      <c r="C464" s="66" t="s">
        <v>524</v>
      </c>
      <c r="D464" s="66" t="s">
        <v>413</v>
      </c>
      <c r="E464" s="78">
        <v>20000</v>
      </c>
      <c r="F464" s="109">
        <v>0.84</v>
      </c>
      <c r="G464" s="479"/>
      <c r="H464" s="78">
        <f>F464</f>
        <v>0.84</v>
      </c>
      <c r="I464" s="144"/>
      <c r="J464" s="23"/>
    </row>
    <row r="465" spans="1:10" ht="16" x14ac:dyDescent="0.2">
      <c r="A465" s="63"/>
      <c r="B465" s="75"/>
      <c r="C465" s="66"/>
      <c r="D465" s="66"/>
      <c r="E465" s="78"/>
      <c r="F465" s="78"/>
      <c r="G465" s="277"/>
      <c r="H465" s="78"/>
      <c r="I465" s="144"/>
      <c r="J465" s="23"/>
    </row>
    <row r="466" spans="1:10" ht="16" x14ac:dyDescent="0.2">
      <c r="A466" s="63"/>
      <c r="B466" s="75" t="s">
        <v>725</v>
      </c>
      <c r="C466" s="66" t="s">
        <v>745</v>
      </c>
      <c r="D466" s="66" t="s">
        <v>411</v>
      </c>
      <c r="E466" s="78">
        <v>20000</v>
      </c>
      <c r="F466" s="109">
        <v>2.0099999999999998</v>
      </c>
      <c r="G466" s="479">
        <v>2.0099999999999998</v>
      </c>
      <c r="H466" s="78">
        <v>4.0199999999999996</v>
      </c>
      <c r="I466" s="144">
        <f>SUM(H466:H469)</f>
        <v>17.009999999999998</v>
      </c>
      <c r="J466" s="23"/>
    </row>
    <row r="467" spans="1:10" ht="16" x14ac:dyDescent="0.2">
      <c r="A467" s="63"/>
      <c r="B467" s="75" t="s">
        <v>725</v>
      </c>
      <c r="C467" s="66" t="s">
        <v>745</v>
      </c>
      <c r="D467" s="66" t="s">
        <v>417</v>
      </c>
      <c r="E467" s="78">
        <v>10000</v>
      </c>
      <c r="F467" s="109">
        <v>4.41</v>
      </c>
      <c r="G467" s="479"/>
      <c r="H467" s="78">
        <v>4.41</v>
      </c>
      <c r="I467" s="144"/>
      <c r="J467" s="23"/>
    </row>
    <row r="468" spans="1:10" ht="16" x14ac:dyDescent="0.2">
      <c r="A468" s="63"/>
      <c r="B468" s="75" t="s">
        <v>725</v>
      </c>
      <c r="C468" s="66" t="s">
        <v>745</v>
      </c>
      <c r="D468" s="66" t="s">
        <v>413</v>
      </c>
      <c r="E468" s="78">
        <v>100000</v>
      </c>
      <c r="F468" s="109">
        <v>4.18</v>
      </c>
      <c r="G468" s="479"/>
      <c r="H468" s="78">
        <v>4.18</v>
      </c>
      <c r="I468" s="144"/>
      <c r="J468" s="23"/>
    </row>
    <row r="469" spans="1:10" ht="16" x14ac:dyDescent="0.2">
      <c r="A469" s="63"/>
      <c r="B469" s="75" t="s">
        <v>725</v>
      </c>
      <c r="C469" s="66" t="s">
        <v>745</v>
      </c>
      <c r="D469" s="66" t="s">
        <v>418</v>
      </c>
      <c r="E469" s="78">
        <v>200000</v>
      </c>
      <c r="F469" s="109">
        <v>4.4000000000000004</v>
      </c>
      <c r="G469" s="479"/>
      <c r="H469" s="78">
        <v>4.4000000000000004</v>
      </c>
      <c r="I469" s="144"/>
      <c r="J469" s="23"/>
    </row>
    <row r="470" spans="1:10" ht="16" x14ac:dyDescent="0.2">
      <c r="A470" s="63"/>
      <c r="B470" s="75"/>
      <c r="C470" s="66"/>
      <c r="D470" s="66"/>
      <c r="E470" s="78"/>
      <c r="F470" s="78"/>
      <c r="G470" s="277"/>
      <c r="H470" s="78"/>
      <c r="I470" s="144"/>
      <c r="J470" s="23"/>
    </row>
    <row r="471" spans="1:10" ht="16" x14ac:dyDescent="0.2">
      <c r="A471" s="63"/>
      <c r="B471" s="75" t="s">
        <v>616</v>
      </c>
      <c r="C471" s="66" t="s">
        <v>437</v>
      </c>
      <c r="D471" s="66" t="s">
        <v>411</v>
      </c>
      <c r="E471" s="78">
        <v>100000</v>
      </c>
      <c r="F471" s="109">
        <v>8.19</v>
      </c>
      <c r="G471" s="479">
        <v>0.91</v>
      </c>
      <c r="H471" s="78">
        <f>F471+G471</f>
        <v>9.1</v>
      </c>
      <c r="I471" s="144">
        <f>SUM(H471:H472)</f>
        <v>13.28</v>
      </c>
      <c r="J471" s="23"/>
    </row>
    <row r="472" spans="1:10" ht="16" x14ac:dyDescent="0.2">
      <c r="A472" s="63"/>
      <c r="B472" s="75" t="s">
        <v>616</v>
      </c>
      <c r="C472" s="66" t="s">
        <v>437</v>
      </c>
      <c r="D472" s="66" t="s">
        <v>413</v>
      </c>
      <c r="E472" s="78">
        <v>100000</v>
      </c>
      <c r="F472" s="109">
        <v>4.18</v>
      </c>
      <c r="G472" s="479"/>
      <c r="H472" s="78">
        <f>F472</f>
        <v>4.18</v>
      </c>
      <c r="I472" s="144"/>
      <c r="J472" s="23"/>
    </row>
    <row r="473" spans="1:10" ht="16" x14ac:dyDescent="0.2">
      <c r="A473" s="63"/>
      <c r="B473" s="75"/>
      <c r="C473" s="66"/>
      <c r="D473" s="66"/>
      <c r="E473" s="79"/>
      <c r="F473" s="78"/>
      <c r="G473" s="277"/>
      <c r="H473" s="79"/>
      <c r="J473" s="23"/>
    </row>
    <row r="474" spans="1:10" ht="16" x14ac:dyDescent="0.2">
      <c r="A474" s="63"/>
      <c r="B474" s="75" t="s">
        <v>1020</v>
      </c>
      <c r="C474" s="66" t="s">
        <v>1021</v>
      </c>
      <c r="D474" s="173" t="s">
        <v>411</v>
      </c>
      <c r="E474" s="78">
        <v>250000</v>
      </c>
      <c r="F474" s="109">
        <v>21.84</v>
      </c>
      <c r="G474" s="479">
        <v>0.91</v>
      </c>
      <c r="H474" s="79">
        <f>SUM(F474:G474)</f>
        <v>22.75</v>
      </c>
      <c r="I474" s="144">
        <f>SUM(H474:H477)</f>
        <v>50.5</v>
      </c>
      <c r="J474" s="23"/>
    </row>
    <row r="475" spans="1:10" ht="16" x14ac:dyDescent="0.2">
      <c r="A475" s="63"/>
      <c r="B475" s="75" t="s">
        <v>1020</v>
      </c>
      <c r="C475" s="66" t="s">
        <v>1021</v>
      </c>
      <c r="D475" s="173" t="s">
        <v>417</v>
      </c>
      <c r="E475" s="78">
        <v>50000</v>
      </c>
      <c r="F475" s="109">
        <v>6.3</v>
      </c>
      <c r="G475" s="479"/>
      <c r="H475" s="79">
        <v>6.3</v>
      </c>
      <c r="I475" s="144"/>
      <c r="J475" s="23"/>
    </row>
    <row r="476" spans="1:10" ht="16" x14ac:dyDescent="0.2">
      <c r="A476" s="63"/>
      <c r="B476" s="75" t="s">
        <v>1020</v>
      </c>
      <c r="C476" s="66" t="s">
        <v>1021</v>
      </c>
      <c r="D476" s="173" t="s">
        <v>413</v>
      </c>
      <c r="E476" s="78">
        <v>250000</v>
      </c>
      <c r="F476" s="109">
        <v>10.45</v>
      </c>
      <c r="G476" s="479"/>
      <c r="H476" s="79">
        <v>10.45</v>
      </c>
      <c r="I476" s="144"/>
      <c r="J476" s="23"/>
    </row>
    <row r="477" spans="1:10" ht="16" x14ac:dyDescent="0.2">
      <c r="A477" s="63"/>
      <c r="B477" s="75" t="s">
        <v>1020</v>
      </c>
      <c r="C477" s="66" t="s">
        <v>1021</v>
      </c>
      <c r="D477" s="173" t="s">
        <v>418</v>
      </c>
      <c r="E477" s="78">
        <v>250000</v>
      </c>
      <c r="F477" s="109">
        <v>11</v>
      </c>
      <c r="G477" s="479"/>
      <c r="H477" s="79">
        <v>11</v>
      </c>
      <c r="I477" s="144"/>
      <c r="J477" s="23"/>
    </row>
    <row r="478" spans="1:10" ht="16" x14ac:dyDescent="0.2">
      <c r="A478" s="63"/>
      <c r="B478" s="75"/>
      <c r="C478" s="66"/>
      <c r="D478" s="173"/>
      <c r="E478" s="78"/>
      <c r="F478" s="78"/>
      <c r="G478" s="277"/>
      <c r="H478" s="79"/>
      <c r="I478" s="144"/>
      <c r="J478" s="23"/>
    </row>
    <row r="479" spans="1:10" ht="16" x14ac:dyDescent="0.2">
      <c r="A479" s="63"/>
      <c r="B479" s="75" t="s">
        <v>1086</v>
      </c>
      <c r="C479" s="66" t="s">
        <v>1087</v>
      </c>
      <c r="D479" s="173" t="s">
        <v>411</v>
      </c>
      <c r="E479" s="78">
        <v>250000</v>
      </c>
      <c r="F479" s="78">
        <v>15.84</v>
      </c>
      <c r="G479" s="277">
        <v>0.66</v>
      </c>
      <c r="H479" s="79">
        <v>16.5</v>
      </c>
      <c r="I479" s="144">
        <f>SUM(H479:H480)</f>
        <v>16.920000000000002</v>
      </c>
      <c r="J479" s="23"/>
    </row>
    <row r="480" spans="1:10" ht="16" x14ac:dyDescent="0.2">
      <c r="A480" s="63"/>
      <c r="B480" s="75" t="s">
        <v>1086</v>
      </c>
      <c r="C480" s="66" t="s">
        <v>1087</v>
      </c>
      <c r="D480" s="173" t="s">
        <v>413</v>
      </c>
      <c r="E480" s="78">
        <v>10000</v>
      </c>
      <c r="F480" s="78">
        <v>0.42</v>
      </c>
      <c r="G480" s="277"/>
      <c r="H480" s="79">
        <v>0.42</v>
      </c>
      <c r="I480" s="144"/>
      <c r="J480" s="23"/>
    </row>
    <row r="481" spans="1:10" ht="16" x14ac:dyDescent="0.2">
      <c r="A481" s="63"/>
      <c r="B481" s="75"/>
      <c r="C481" s="66"/>
      <c r="D481" s="173"/>
      <c r="E481" s="78"/>
      <c r="F481" s="78"/>
      <c r="G481" s="277"/>
      <c r="H481" s="79"/>
      <c r="I481" s="144"/>
      <c r="J481" s="23"/>
    </row>
    <row r="482" spans="1:10" ht="16" x14ac:dyDescent="0.2">
      <c r="A482" s="63"/>
      <c r="B482" s="75" t="s">
        <v>537</v>
      </c>
      <c r="C482" s="66" t="s">
        <v>531</v>
      </c>
      <c r="D482" s="173" t="s">
        <v>411</v>
      </c>
      <c r="E482" s="78">
        <v>10000</v>
      </c>
      <c r="F482" s="109">
        <v>0</v>
      </c>
      <c r="G482" s="479">
        <v>3.08</v>
      </c>
      <c r="H482" s="78">
        <f>SUM(F482:G482)</f>
        <v>3.08</v>
      </c>
      <c r="I482" s="144">
        <f>SUM(H482:H485)</f>
        <v>18.43</v>
      </c>
      <c r="J482" s="23"/>
    </row>
    <row r="483" spans="1:10" ht="16" x14ac:dyDescent="0.2">
      <c r="A483" s="63"/>
      <c r="B483" s="75" t="s">
        <v>537</v>
      </c>
      <c r="C483" s="66" t="s">
        <v>531</v>
      </c>
      <c r="D483" s="173" t="s">
        <v>417</v>
      </c>
      <c r="E483" s="78">
        <v>10000</v>
      </c>
      <c r="F483" s="109">
        <v>6.77</v>
      </c>
      <c r="G483" s="479"/>
      <c r="H483" s="78">
        <v>6.77</v>
      </c>
      <c r="I483" s="144"/>
      <c r="J483" s="23"/>
    </row>
    <row r="484" spans="1:10" ht="16" x14ac:dyDescent="0.2">
      <c r="A484" s="63"/>
      <c r="B484" s="75" t="s">
        <v>537</v>
      </c>
      <c r="C484" s="66" t="s">
        <v>531</v>
      </c>
      <c r="D484" s="173" t="s">
        <v>413</v>
      </c>
      <c r="E484" s="78">
        <v>100000</v>
      </c>
      <c r="F484" s="109">
        <v>4.18</v>
      </c>
      <c r="G484" s="479"/>
      <c r="H484" s="78">
        <f>F484</f>
        <v>4.18</v>
      </c>
      <c r="I484" s="144"/>
      <c r="J484" s="23"/>
    </row>
    <row r="485" spans="1:10" ht="16" x14ac:dyDescent="0.2">
      <c r="A485" s="63"/>
      <c r="B485" s="75" t="s">
        <v>537</v>
      </c>
      <c r="C485" s="66" t="s">
        <v>531</v>
      </c>
      <c r="D485" s="173" t="s">
        <v>418</v>
      </c>
      <c r="E485" s="78">
        <v>100000</v>
      </c>
      <c r="F485" s="109">
        <v>4.4000000000000004</v>
      </c>
      <c r="G485" s="479"/>
      <c r="H485" s="78">
        <f>F485</f>
        <v>4.4000000000000004</v>
      </c>
      <c r="I485" s="144"/>
      <c r="J485" s="23"/>
    </row>
    <row r="486" spans="1:10" ht="16" x14ac:dyDescent="0.2">
      <c r="A486" s="63"/>
      <c r="B486" s="75"/>
      <c r="C486" s="66"/>
      <c r="D486" s="173"/>
      <c r="E486" s="78"/>
      <c r="F486" s="78"/>
      <c r="G486" s="277"/>
      <c r="H486" s="78"/>
      <c r="I486" s="144"/>
      <c r="J486" s="23"/>
    </row>
    <row r="487" spans="1:10" ht="16" x14ac:dyDescent="0.2">
      <c r="A487" s="63"/>
      <c r="B487" s="75" t="s">
        <v>663</v>
      </c>
      <c r="C487" s="66" t="s">
        <v>662</v>
      </c>
      <c r="D487" s="173" t="s">
        <v>411</v>
      </c>
      <c r="E487" s="78">
        <v>200000</v>
      </c>
      <c r="F487" s="109">
        <v>58.52</v>
      </c>
      <c r="G487" s="479">
        <v>3.08</v>
      </c>
      <c r="H487" s="78">
        <f>F487+G487</f>
        <v>61.6</v>
      </c>
      <c r="I487" s="144">
        <f>SUM(H487:H492)</f>
        <v>104.58</v>
      </c>
      <c r="J487" s="23"/>
    </row>
    <row r="488" spans="1:10" ht="16" x14ac:dyDescent="0.2">
      <c r="A488" s="63"/>
      <c r="B488" s="75" t="s">
        <v>663</v>
      </c>
      <c r="C488" s="66" t="s">
        <v>662</v>
      </c>
      <c r="D488" s="173" t="s">
        <v>417</v>
      </c>
      <c r="E488" s="78">
        <v>50000</v>
      </c>
      <c r="F488" s="109">
        <v>22.05</v>
      </c>
      <c r="G488" s="479"/>
      <c r="H488" s="78">
        <f>F488</f>
        <v>22.05</v>
      </c>
      <c r="I488" s="144"/>
      <c r="J488" s="23"/>
    </row>
    <row r="489" spans="1:10" ht="16" x14ac:dyDescent="0.2">
      <c r="A489" s="63"/>
      <c r="B489" s="75" t="s">
        <v>663</v>
      </c>
      <c r="C489" s="66" t="s">
        <v>662</v>
      </c>
      <c r="D489" s="173" t="s">
        <v>412</v>
      </c>
      <c r="E489" s="78">
        <v>10000</v>
      </c>
      <c r="F489" s="109">
        <v>3.42</v>
      </c>
      <c r="G489" s="479"/>
      <c r="H489" s="78">
        <f>F489</f>
        <v>3.42</v>
      </c>
      <c r="I489" s="144"/>
      <c r="J489" s="23"/>
    </row>
    <row r="490" spans="1:10" ht="16" x14ac:dyDescent="0.2">
      <c r="A490" s="63"/>
      <c r="B490" s="75" t="s">
        <v>663</v>
      </c>
      <c r="C490" s="66" t="s">
        <v>662</v>
      </c>
      <c r="D490" s="173" t="s">
        <v>413</v>
      </c>
      <c r="E490" s="78">
        <v>200000</v>
      </c>
      <c r="F490" s="109">
        <v>8.36</v>
      </c>
      <c r="G490" s="479"/>
      <c r="H490" s="78">
        <f>F490</f>
        <v>8.36</v>
      </c>
      <c r="I490" s="144"/>
      <c r="J490" s="23"/>
    </row>
    <row r="491" spans="1:10" ht="16" x14ac:dyDescent="0.2">
      <c r="A491" s="63"/>
      <c r="B491" s="75" t="s">
        <v>663</v>
      </c>
      <c r="C491" s="66" t="s">
        <v>662</v>
      </c>
      <c r="D491" s="173" t="s">
        <v>418</v>
      </c>
      <c r="E491" s="78">
        <v>200000</v>
      </c>
      <c r="F491" s="109">
        <v>8.8000000000000007</v>
      </c>
      <c r="G491" s="479"/>
      <c r="H491" s="78">
        <f>F491</f>
        <v>8.8000000000000007</v>
      </c>
      <c r="I491" s="144"/>
      <c r="J491" s="23"/>
    </row>
    <row r="492" spans="1:10" ht="16" x14ac:dyDescent="0.2">
      <c r="A492" s="63"/>
      <c r="B492" s="75" t="s">
        <v>663</v>
      </c>
      <c r="C492" s="66" t="s">
        <v>662</v>
      </c>
      <c r="D492" s="173" t="s">
        <v>414</v>
      </c>
      <c r="E492" s="78">
        <v>10000</v>
      </c>
      <c r="F492" s="109">
        <v>0.35</v>
      </c>
      <c r="G492" s="479"/>
      <c r="H492" s="78">
        <f>F492</f>
        <v>0.35</v>
      </c>
      <c r="I492" s="144"/>
      <c r="J492" s="23"/>
    </row>
    <row r="493" spans="1:10" ht="16" x14ac:dyDescent="0.2">
      <c r="A493" s="63"/>
      <c r="B493" s="75"/>
      <c r="C493" s="66"/>
      <c r="D493" s="173"/>
      <c r="E493" s="78"/>
      <c r="F493" s="78"/>
      <c r="G493" s="277"/>
      <c r="H493" s="78"/>
      <c r="I493" s="144"/>
      <c r="J493" s="23"/>
    </row>
    <row r="494" spans="1:10" ht="16" x14ac:dyDescent="0.2">
      <c r="A494" s="63"/>
      <c r="B494" s="75" t="s">
        <v>714</v>
      </c>
      <c r="C494" s="66" t="s">
        <v>708</v>
      </c>
      <c r="D494" s="173" t="s">
        <v>411</v>
      </c>
      <c r="E494" s="78">
        <v>10000</v>
      </c>
      <c r="F494" s="109">
        <v>0</v>
      </c>
      <c r="G494" s="479">
        <v>0.91</v>
      </c>
      <c r="H494" s="78">
        <v>0.91</v>
      </c>
      <c r="I494" s="144">
        <f>H494</f>
        <v>0.91</v>
      </c>
      <c r="J494" s="23"/>
    </row>
    <row r="495" spans="1:10" ht="16" x14ac:dyDescent="0.2">
      <c r="A495" s="63"/>
      <c r="B495" s="75"/>
      <c r="C495" s="66"/>
      <c r="D495" s="66"/>
      <c r="E495" s="78"/>
      <c r="F495" s="78"/>
      <c r="G495" s="277"/>
      <c r="H495" s="79"/>
      <c r="I495" s="144"/>
      <c r="J495" s="23"/>
    </row>
    <row r="496" spans="1:10" ht="16" x14ac:dyDescent="0.2">
      <c r="A496" s="63"/>
      <c r="B496" s="75" t="s">
        <v>618</v>
      </c>
      <c r="C496" s="66" t="s">
        <v>206</v>
      </c>
      <c r="D496" s="66" t="s">
        <v>411</v>
      </c>
      <c r="E496" s="78">
        <v>180000</v>
      </c>
      <c r="F496" s="109">
        <f>H496-G496</f>
        <v>21.419999999999998</v>
      </c>
      <c r="G496" s="479">
        <v>1.26</v>
      </c>
      <c r="H496" s="78">
        <v>22.68</v>
      </c>
      <c r="I496" s="144">
        <f>SUM(H496:H501)</f>
        <v>121.27</v>
      </c>
      <c r="J496" s="23"/>
    </row>
    <row r="497" spans="1:10" ht="16" x14ac:dyDescent="0.2">
      <c r="A497" s="63"/>
      <c r="B497" s="75" t="s">
        <v>618</v>
      </c>
      <c r="C497" s="66" t="s">
        <v>206</v>
      </c>
      <c r="D497" s="173" t="s">
        <v>417</v>
      </c>
      <c r="E497" s="78">
        <v>180000</v>
      </c>
      <c r="F497" s="109">
        <v>79.38</v>
      </c>
      <c r="G497" s="479"/>
      <c r="H497" s="79">
        <f>F497</f>
        <v>79.38</v>
      </c>
      <c r="I497" s="144"/>
      <c r="J497" s="23"/>
    </row>
    <row r="498" spans="1:10" ht="16" x14ac:dyDescent="0.2">
      <c r="A498" s="63"/>
      <c r="B498" s="75" t="s">
        <v>618</v>
      </c>
      <c r="C498" s="66" t="s">
        <v>206</v>
      </c>
      <c r="D498" s="173" t="s">
        <v>412</v>
      </c>
      <c r="E498" s="78">
        <v>10000</v>
      </c>
      <c r="F498" s="109">
        <v>3.42</v>
      </c>
      <c r="G498" s="479"/>
      <c r="H498" s="79">
        <f>F498</f>
        <v>3.42</v>
      </c>
      <c r="I498" s="144"/>
      <c r="J498" s="23"/>
    </row>
    <row r="499" spans="1:10" ht="16" x14ac:dyDescent="0.2">
      <c r="A499" s="63"/>
      <c r="B499" s="75" t="s">
        <v>618</v>
      </c>
      <c r="C499" s="66" t="s">
        <v>206</v>
      </c>
      <c r="D499" s="173" t="s">
        <v>413</v>
      </c>
      <c r="E499" s="78">
        <v>180000</v>
      </c>
      <c r="F499" s="109">
        <v>7.52</v>
      </c>
      <c r="G499" s="479"/>
      <c r="H499" s="79">
        <f>F499</f>
        <v>7.52</v>
      </c>
      <c r="I499" s="144"/>
      <c r="J499" s="23"/>
    </row>
    <row r="500" spans="1:10" ht="16" x14ac:dyDescent="0.2">
      <c r="A500" s="63"/>
      <c r="B500" s="75" t="s">
        <v>618</v>
      </c>
      <c r="C500" s="66" t="s">
        <v>206</v>
      </c>
      <c r="D500" s="173" t="s">
        <v>418</v>
      </c>
      <c r="E500" s="78">
        <v>180000</v>
      </c>
      <c r="F500" s="109">
        <v>7.92</v>
      </c>
      <c r="G500" s="479"/>
      <c r="H500" s="79">
        <f>F500</f>
        <v>7.92</v>
      </c>
      <c r="I500" s="144"/>
      <c r="J500" s="23"/>
    </row>
    <row r="501" spans="1:10" ht="16" x14ac:dyDescent="0.2">
      <c r="A501" s="63"/>
      <c r="B501" s="75" t="s">
        <v>618</v>
      </c>
      <c r="C501" s="66" t="s">
        <v>206</v>
      </c>
      <c r="D501" s="173" t="s">
        <v>414</v>
      </c>
      <c r="E501" s="78">
        <v>10000</v>
      </c>
      <c r="F501" s="109">
        <v>0.35</v>
      </c>
      <c r="G501" s="479"/>
      <c r="H501" s="79">
        <f>F501</f>
        <v>0.35</v>
      </c>
      <c r="I501" s="144"/>
      <c r="J501" s="23"/>
    </row>
    <row r="502" spans="1:10" ht="16" x14ac:dyDescent="0.2">
      <c r="A502" s="63"/>
      <c r="B502" s="75"/>
      <c r="C502" s="66"/>
      <c r="D502" s="66"/>
      <c r="E502" s="78"/>
      <c r="F502" s="78"/>
      <c r="G502" s="277"/>
      <c r="H502" s="79"/>
      <c r="I502" s="144"/>
      <c r="J502" s="23"/>
    </row>
    <row r="503" spans="1:10" ht="16" x14ac:dyDescent="0.2">
      <c r="A503" s="63"/>
      <c r="B503" s="75" t="s">
        <v>619</v>
      </c>
      <c r="C503" s="66" t="s">
        <v>204</v>
      </c>
      <c r="D503" s="66" t="s">
        <v>411</v>
      </c>
      <c r="E503" s="78">
        <v>180000</v>
      </c>
      <c r="F503" s="109">
        <f>H503-G503</f>
        <v>34.17</v>
      </c>
      <c r="G503" s="479">
        <v>2.0099999999999998</v>
      </c>
      <c r="H503" s="78">
        <v>36.18</v>
      </c>
      <c r="I503" s="144">
        <f>SUM(H503:H508)</f>
        <v>166.09999999999997</v>
      </c>
      <c r="J503" s="23"/>
    </row>
    <row r="504" spans="1:10" ht="16" x14ac:dyDescent="0.2">
      <c r="A504" s="63"/>
      <c r="B504" s="75" t="s">
        <v>619</v>
      </c>
      <c r="C504" s="66" t="s">
        <v>204</v>
      </c>
      <c r="D504" s="173" t="s">
        <v>417</v>
      </c>
      <c r="E504" s="78">
        <v>180000</v>
      </c>
      <c r="F504" s="109">
        <v>121.86</v>
      </c>
      <c r="G504" s="479"/>
      <c r="H504" s="79">
        <f>F504</f>
        <v>121.86</v>
      </c>
      <c r="I504" s="144"/>
      <c r="J504" s="23"/>
    </row>
    <row r="505" spans="1:10" ht="16" x14ac:dyDescent="0.2">
      <c r="A505" s="63"/>
      <c r="B505" s="75" t="s">
        <v>619</v>
      </c>
      <c r="C505" s="66" t="s">
        <v>204</v>
      </c>
      <c r="D505" s="173" t="s">
        <v>412</v>
      </c>
      <c r="E505" s="78">
        <v>10000</v>
      </c>
      <c r="F505" s="109">
        <v>3.42</v>
      </c>
      <c r="G505" s="479"/>
      <c r="H505" s="79">
        <f>F505</f>
        <v>3.42</v>
      </c>
      <c r="I505" s="144"/>
      <c r="J505" s="23"/>
    </row>
    <row r="506" spans="1:10" ht="16" x14ac:dyDescent="0.2">
      <c r="A506" s="63"/>
      <c r="B506" s="75" t="s">
        <v>619</v>
      </c>
      <c r="C506" s="66" t="s">
        <v>204</v>
      </c>
      <c r="D506" s="173" t="s">
        <v>413</v>
      </c>
      <c r="E506" s="78">
        <v>50000</v>
      </c>
      <c r="F506" s="109">
        <v>2.09</v>
      </c>
      <c r="G506" s="479"/>
      <c r="H506" s="79">
        <f>F506</f>
        <v>2.09</v>
      </c>
      <c r="I506" s="144"/>
      <c r="J506" s="23"/>
    </row>
    <row r="507" spans="1:10" ht="16" x14ac:dyDescent="0.2">
      <c r="A507" s="63"/>
      <c r="B507" s="75" t="s">
        <v>619</v>
      </c>
      <c r="C507" s="66" t="s">
        <v>204</v>
      </c>
      <c r="D507" s="173" t="s">
        <v>418</v>
      </c>
      <c r="E507" s="78">
        <v>50000</v>
      </c>
      <c r="F507" s="109">
        <v>2.2000000000000002</v>
      </c>
      <c r="G507" s="479"/>
      <c r="H507" s="79">
        <f>F507</f>
        <v>2.2000000000000002</v>
      </c>
      <c r="I507" s="144"/>
      <c r="J507" s="23"/>
    </row>
    <row r="508" spans="1:10" ht="16" x14ac:dyDescent="0.2">
      <c r="A508" s="63"/>
      <c r="B508" s="75" t="s">
        <v>619</v>
      </c>
      <c r="C508" s="66" t="s">
        <v>204</v>
      </c>
      <c r="D508" s="173" t="s">
        <v>414</v>
      </c>
      <c r="E508" s="78">
        <v>10000</v>
      </c>
      <c r="F508" s="109">
        <v>0.35</v>
      </c>
      <c r="G508" s="479"/>
      <c r="H508" s="79">
        <f>F508</f>
        <v>0.35</v>
      </c>
      <c r="I508" s="144"/>
      <c r="J508" s="23"/>
    </row>
    <row r="509" spans="1:10" ht="16" x14ac:dyDescent="0.2">
      <c r="A509" s="63"/>
      <c r="B509" s="75"/>
      <c r="C509" s="66"/>
      <c r="D509" s="173"/>
      <c r="E509" s="78"/>
      <c r="F509" s="78"/>
      <c r="G509" s="277"/>
      <c r="H509" s="79"/>
      <c r="I509" s="144"/>
      <c r="J509" s="23"/>
    </row>
    <row r="510" spans="1:10" ht="16" x14ac:dyDescent="0.2">
      <c r="A510" s="63"/>
      <c r="B510" s="75" t="s">
        <v>620</v>
      </c>
      <c r="C510" s="66" t="s">
        <v>451</v>
      </c>
      <c r="D510" s="173" t="s">
        <v>411</v>
      </c>
      <c r="E510" s="78">
        <v>370000</v>
      </c>
      <c r="F510" s="109">
        <f>H510-G510</f>
        <v>23.76</v>
      </c>
      <c r="G510" s="479">
        <v>0.66</v>
      </c>
      <c r="H510" s="78">
        <v>24.42</v>
      </c>
      <c r="I510" s="144">
        <f>SUM(H510:H511)</f>
        <v>39.89</v>
      </c>
      <c r="J510" s="23"/>
    </row>
    <row r="511" spans="1:10" ht="16" x14ac:dyDescent="0.2">
      <c r="A511" s="63"/>
      <c r="B511" s="75" t="s">
        <v>620</v>
      </c>
      <c r="C511" s="66" t="s">
        <v>451</v>
      </c>
      <c r="D511" s="173" t="s">
        <v>413</v>
      </c>
      <c r="E511" s="78">
        <v>370000</v>
      </c>
      <c r="F511" s="109">
        <v>15.47</v>
      </c>
      <c r="G511" s="479"/>
      <c r="H511" s="78">
        <f>F511</f>
        <v>15.47</v>
      </c>
      <c r="I511" s="144"/>
      <c r="J511" s="23"/>
    </row>
    <row r="512" spans="1:10" ht="16" x14ac:dyDescent="0.2">
      <c r="A512" s="63"/>
      <c r="B512" s="75"/>
      <c r="C512" s="66"/>
      <c r="D512" s="173"/>
      <c r="E512" s="78"/>
      <c r="F512" s="78"/>
      <c r="G512" s="277"/>
      <c r="H512" s="78"/>
      <c r="I512" s="144"/>
      <c r="J512" s="23"/>
    </row>
    <row r="513" spans="1:10" ht="16" x14ac:dyDescent="0.2">
      <c r="A513" s="63"/>
      <c r="B513" s="75" t="s">
        <v>665</v>
      </c>
      <c r="C513" s="66" t="s">
        <v>664</v>
      </c>
      <c r="D513" s="124" t="s">
        <v>411</v>
      </c>
      <c r="E513" s="78">
        <v>10000</v>
      </c>
      <c r="F513" s="109">
        <f>H513-G513</f>
        <v>0</v>
      </c>
      <c r="G513" s="479">
        <v>0.91</v>
      </c>
      <c r="H513" s="78">
        <v>0.91</v>
      </c>
      <c r="I513" s="144">
        <f>SUM(H513:H513)</f>
        <v>0.91</v>
      </c>
      <c r="J513" s="23"/>
    </row>
    <row r="514" spans="1:10" ht="16" x14ac:dyDescent="0.2">
      <c r="A514" s="63"/>
      <c r="B514" s="75"/>
      <c r="C514" s="66"/>
      <c r="D514" s="66"/>
      <c r="E514" s="79"/>
      <c r="F514" s="78"/>
      <c r="G514" s="277"/>
      <c r="H514" s="79"/>
      <c r="I514" s="144"/>
      <c r="J514" s="23"/>
    </row>
    <row r="515" spans="1:10" ht="16" x14ac:dyDescent="0.2">
      <c r="A515" s="63"/>
      <c r="B515" s="75" t="s">
        <v>715</v>
      </c>
      <c r="C515" s="66" t="s">
        <v>709</v>
      </c>
      <c r="D515" s="66" t="s">
        <v>411</v>
      </c>
      <c r="E515" s="79">
        <v>50000</v>
      </c>
      <c r="F515" s="109">
        <v>5.04</v>
      </c>
      <c r="G515" s="479">
        <v>1.26</v>
      </c>
      <c r="H515" s="79">
        <f>SUM(F515:G515)</f>
        <v>6.3</v>
      </c>
      <c r="I515" s="144">
        <f>SUM(H515:H520)</f>
        <v>36.979999999999997</v>
      </c>
      <c r="J515" s="23"/>
    </row>
    <row r="516" spans="1:10" ht="16" x14ac:dyDescent="0.2">
      <c r="A516" s="63"/>
      <c r="B516" s="75" t="s">
        <v>715</v>
      </c>
      <c r="C516" s="66" t="s">
        <v>709</v>
      </c>
      <c r="D516" s="66" t="s">
        <v>417</v>
      </c>
      <c r="E516" s="79">
        <v>50000</v>
      </c>
      <c r="F516" s="109">
        <v>14.15</v>
      </c>
      <c r="G516" s="479"/>
      <c r="H516" s="79">
        <v>14.15</v>
      </c>
      <c r="I516" s="144"/>
      <c r="J516" s="23"/>
    </row>
    <row r="517" spans="1:10" ht="16" x14ac:dyDescent="0.2">
      <c r="A517" s="63"/>
      <c r="B517" s="75" t="s">
        <v>715</v>
      </c>
      <c r="C517" s="66" t="s">
        <v>709</v>
      </c>
      <c r="D517" s="66" t="s">
        <v>412</v>
      </c>
      <c r="E517" s="79">
        <v>10000</v>
      </c>
      <c r="F517" s="109">
        <v>3.42</v>
      </c>
      <c r="G517" s="479"/>
      <c r="H517" s="79">
        <v>3.42</v>
      </c>
      <c r="I517" s="144"/>
      <c r="J517" s="23"/>
    </row>
    <row r="518" spans="1:10" ht="16" x14ac:dyDescent="0.2">
      <c r="A518" s="63"/>
      <c r="B518" s="75" t="s">
        <v>715</v>
      </c>
      <c r="C518" s="66" t="s">
        <v>709</v>
      </c>
      <c r="D518" s="66" t="s">
        <v>413</v>
      </c>
      <c r="E518" s="79">
        <v>200000</v>
      </c>
      <c r="F518" s="109">
        <v>8.36</v>
      </c>
      <c r="G518" s="479"/>
      <c r="H518" s="79">
        <v>8.36</v>
      </c>
      <c r="I518" s="144"/>
      <c r="J518" s="23"/>
    </row>
    <row r="519" spans="1:10" ht="16" x14ac:dyDescent="0.2">
      <c r="A519" s="63"/>
      <c r="B519" s="75" t="s">
        <v>715</v>
      </c>
      <c r="C519" s="66" t="s">
        <v>709</v>
      </c>
      <c r="D519" s="66" t="s">
        <v>418</v>
      </c>
      <c r="E519" s="79">
        <v>100000</v>
      </c>
      <c r="F519" s="109">
        <v>4.4000000000000004</v>
      </c>
      <c r="G519" s="479"/>
      <c r="H519" s="79">
        <v>4.4000000000000004</v>
      </c>
      <c r="I519" s="144"/>
      <c r="J519" s="23"/>
    </row>
    <row r="520" spans="1:10" ht="16" x14ac:dyDescent="0.2">
      <c r="A520" s="63"/>
      <c r="B520" s="75" t="s">
        <v>715</v>
      </c>
      <c r="C520" s="66" t="s">
        <v>709</v>
      </c>
      <c r="D520" s="66" t="s">
        <v>414</v>
      </c>
      <c r="E520" s="79">
        <v>10000</v>
      </c>
      <c r="F520" s="109">
        <v>0.35</v>
      </c>
      <c r="G520" s="479"/>
      <c r="H520" s="79">
        <v>0.35</v>
      </c>
      <c r="I520" s="144"/>
      <c r="J520" s="23"/>
    </row>
    <row r="521" spans="1:10" ht="16" x14ac:dyDescent="0.2">
      <c r="A521" s="63"/>
      <c r="B521" s="75"/>
      <c r="C521" s="66"/>
      <c r="D521" s="66"/>
      <c r="E521" s="79"/>
      <c r="F521" s="78"/>
      <c r="G521" s="277"/>
      <c r="H521" s="79"/>
      <c r="I521" s="144"/>
      <c r="J521" s="23"/>
    </row>
    <row r="522" spans="1:10" ht="16" x14ac:dyDescent="0.2">
      <c r="A522" s="63"/>
      <c r="B522" s="75" t="s">
        <v>622</v>
      </c>
      <c r="C522" s="66" t="s">
        <v>166</v>
      </c>
      <c r="D522" s="66" t="s">
        <v>411</v>
      </c>
      <c r="E522" s="78">
        <v>100000</v>
      </c>
      <c r="F522" s="109">
        <f>H522-G522</f>
        <v>5.9399999999999995</v>
      </c>
      <c r="G522" s="479">
        <v>0.66</v>
      </c>
      <c r="H522" s="78">
        <v>6.6</v>
      </c>
      <c r="I522" s="144">
        <f>SUM(H522:H523)</f>
        <v>10.78</v>
      </c>
      <c r="J522" s="23"/>
    </row>
    <row r="523" spans="1:10" ht="16" x14ac:dyDescent="0.2">
      <c r="A523" s="63"/>
      <c r="B523" s="75" t="s">
        <v>622</v>
      </c>
      <c r="C523" s="66" t="s">
        <v>166</v>
      </c>
      <c r="D523" s="66" t="s">
        <v>413</v>
      </c>
      <c r="E523" s="78">
        <v>100000</v>
      </c>
      <c r="F523" s="109">
        <v>4.18</v>
      </c>
      <c r="G523" s="479"/>
      <c r="H523" s="78">
        <f>F523</f>
        <v>4.18</v>
      </c>
      <c r="I523" s="144"/>
      <c r="J523" s="23"/>
    </row>
    <row r="524" spans="1:10" ht="16" x14ac:dyDescent="0.2">
      <c r="A524" s="63"/>
      <c r="B524" s="75"/>
      <c r="C524" s="66"/>
      <c r="D524" s="66"/>
      <c r="E524" s="78"/>
      <c r="F524" s="78"/>
      <c r="G524" s="277"/>
      <c r="H524" s="78"/>
      <c r="I524" s="144"/>
      <c r="J524" s="23"/>
    </row>
    <row r="525" spans="1:10" ht="16" x14ac:dyDescent="0.2">
      <c r="A525" s="63"/>
      <c r="B525" s="75" t="s">
        <v>723</v>
      </c>
      <c r="C525" s="66" t="s">
        <v>746</v>
      </c>
      <c r="D525" s="66" t="s">
        <v>411</v>
      </c>
      <c r="E525" s="78">
        <v>10000</v>
      </c>
      <c r="F525" s="109">
        <v>0</v>
      </c>
      <c r="G525" s="479">
        <v>0.91</v>
      </c>
      <c r="H525" s="78">
        <f>SUM(F525:G525)</f>
        <v>0.91</v>
      </c>
      <c r="I525" s="144">
        <f>H525</f>
        <v>0.91</v>
      </c>
      <c r="J525" s="23"/>
    </row>
    <row r="526" spans="1:10" ht="16" x14ac:dyDescent="0.2">
      <c r="A526" s="63"/>
      <c r="B526" s="75"/>
      <c r="C526" s="66"/>
      <c r="D526" s="66"/>
      <c r="E526" s="79"/>
      <c r="F526" s="78"/>
      <c r="G526" s="277"/>
      <c r="H526" s="79"/>
      <c r="I526" s="144"/>
      <c r="J526" s="23"/>
    </row>
    <row r="527" spans="1:10" ht="16" x14ac:dyDescent="0.2">
      <c r="A527" s="63"/>
      <c r="B527" s="75" t="s">
        <v>623</v>
      </c>
      <c r="C527" s="66" t="s">
        <v>86</v>
      </c>
      <c r="D527" s="66" t="s">
        <v>411</v>
      </c>
      <c r="E527" s="78">
        <v>10000</v>
      </c>
      <c r="F527" s="109">
        <v>0</v>
      </c>
      <c r="G527" s="479">
        <v>3.08</v>
      </c>
      <c r="H527" s="78">
        <v>3.08</v>
      </c>
      <c r="I527" s="144">
        <f>SUM(H527:H528)</f>
        <v>3.5</v>
      </c>
      <c r="J527" s="211"/>
    </row>
    <row r="528" spans="1:10" ht="16" x14ac:dyDescent="0.2">
      <c r="A528" s="122"/>
      <c r="B528" s="75" t="s">
        <v>623</v>
      </c>
      <c r="C528" s="66" t="s">
        <v>86</v>
      </c>
      <c r="D528" s="124" t="s">
        <v>413</v>
      </c>
      <c r="E528" s="152">
        <v>10000</v>
      </c>
      <c r="F528" s="109">
        <v>0.42</v>
      </c>
      <c r="G528" s="479"/>
      <c r="H528" s="79">
        <f>F528</f>
        <v>0.42</v>
      </c>
      <c r="I528" s="144"/>
      <c r="J528" s="23"/>
    </row>
    <row r="529" spans="1:10" ht="16" x14ac:dyDescent="0.2">
      <c r="A529" s="122"/>
      <c r="B529" s="75"/>
      <c r="C529" s="66"/>
      <c r="D529" s="124"/>
      <c r="E529" s="152"/>
      <c r="F529" s="78"/>
      <c r="G529" s="277"/>
      <c r="H529" s="79"/>
      <c r="I529" s="144"/>
      <c r="J529" s="23"/>
    </row>
    <row r="530" spans="1:10" ht="16" x14ac:dyDescent="0.2">
      <c r="A530" s="122"/>
      <c r="B530" s="75" t="s">
        <v>1090</v>
      </c>
      <c r="C530" s="66" t="s">
        <v>1091</v>
      </c>
      <c r="D530" s="124" t="s">
        <v>411</v>
      </c>
      <c r="E530" s="152">
        <v>250000</v>
      </c>
      <c r="F530" s="109">
        <v>12.72</v>
      </c>
      <c r="G530" s="479">
        <v>0.53</v>
      </c>
      <c r="H530" s="79">
        <v>13.25</v>
      </c>
      <c r="I530" s="144">
        <v>13.25</v>
      </c>
      <c r="J530" s="23"/>
    </row>
    <row r="531" spans="1:10" ht="16" x14ac:dyDescent="0.2">
      <c r="A531" s="122"/>
      <c r="B531" s="75"/>
      <c r="C531" s="66"/>
      <c r="D531" s="124"/>
      <c r="E531" s="152"/>
      <c r="F531" s="78"/>
      <c r="G531" s="277"/>
      <c r="H531" s="79"/>
      <c r="I531" s="144"/>
      <c r="J531" s="23"/>
    </row>
    <row r="532" spans="1:10" ht="16" x14ac:dyDescent="0.2">
      <c r="A532" s="122"/>
      <c r="B532" s="75" t="s">
        <v>929</v>
      </c>
      <c r="C532" s="66" t="s">
        <v>526</v>
      </c>
      <c r="D532" s="124" t="s">
        <v>411</v>
      </c>
      <c r="E532" s="152">
        <v>10000</v>
      </c>
      <c r="F532" s="109">
        <v>0</v>
      </c>
      <c r="G532" s="479">
        <v>0.66</v>
      </c>
      <c r="H532" s="79">
        <v>0.66</v>
      </c>
      <c r="I532" s="144">
        <f>SUM(H532:H535)</f>
        <v>9.86</v>
      </c>
      <c r="J532" s="23"/>
    </row>
    <row r="533" spans="1:10" ht="16" x14ac:dyDescent="0.2">
      <c r="A533" s="122"/>
      <c r="B533" s="75" t="s">
        <v>929</v>
      </c>
      <c r="C533" s="66" t="s">
        <v>526</v>
      </c>
      <c r="D533" s="124" t="s">
        <v>412</v>
      </c>
      <c r="E533" s="152">
        <v>10000</v>
      </c>
      <c r="F533" s="109">
        <v>3.42</v>
      </c>
      <c r="G533" s="479"/>
      <c r="H533" s="79">
        <v>3.42</v>
      </c>
      <c r="I533" s="144"/>
      <c r="J533" s="23"/>
    </row>
    <row r="534" spans="1:10" ht="16" x14ac:dyDescent="0.2">
      <c r="A534" s="122"/>
      <c r="B534" s="75" t="s">
        <v>929</v>
      </c>
      <c r="C534" s="66" t="s">
        <v>526</v>
      </c>
      <c r="D534" s="124" t="s">
        <v>413</v>
      </c>
      <c r="E534" s="152">
        <v>130000</v>
      </c>
      <c r="F534" s="109">
        <v>5.43</v>
      </c>
      <c r="G534" s="479"/>
      <c r="H534" s="79">
        <v>5.43</v>
      </c>
      <c r="I534" s="144"/>
      <c r="J534" s="23"/>
    </row>
    <row r="535" spans="1:10" ht="16" x14ac:dyDescent="0.2">
      <c r="A535" s="122"/>
      <c r="B535" s="75" t="s">
        <v>929</v>
      </c>
      <c r="C535" s="66" t="s">
        <v>526</v>
      </c>
      <c r="D535" s="124" t="s">
        <v>414</v>
      </c>
      <c r="E535" s="152">
        <v>10000</v>
      </c>
      <c r="F535" s="109">
        <v>0.35</v>
      </c>
      <c r="G535" s="479"/>
      <c r="H535" s="79">
        <v>0.35</v>
      </c>
      <c r="I535" s="144"/>
      <c r="J535" s="23"/>
    </row>
    <row r="536" spans="1:10" ht="16" x14ac:dyDescent="0.2">
      <c r="A536" s="122"/>
      <c r="B536" s="123"/>
      <c r="C536" s="124"/>
      <c r="D536" s="124"/>
      <c r="E536" s="152"/>
      <c r="F536" s="78"/>
      <c r="G536" s="277"/>
      <c r="H536" s="79"/>
      <c r="I536" s="144"/>
      <c r="J536" s="23"/>
    </row>
    <row r="537" spans="1:10" ht="16" x14ac:dyDescent="0.2">
      <c r="A537" s="136"/>
      <c r="B537" s="137"/>
      <c r="C537" s="134" t="s">
        <v>400</v>
      </c>
      <c r="D537" s="134"/>
      <c r="E537" s="153"/>
      <c r="F537" s="135"/>
      <c r="G537" s="578"/>
      <c r="H537" s="135"/>
      <c r="I537" s="144">
        <f>SUM(I5:I536)</f>
        <v>3267.1100000000015</v>
      </c>
      <c r="J537" s="231"/>
    </row>
    <row r="538" spans="1:10" ht="16" x14ac:dyDescent="0.2">
      <c r="A538" s="23"/>
      <c r="B538" s="23"/>
      <c r="C538" s="23"/>
      <c r="D538" s="66"/>
      <c r="E538" s="79"/>
      <c r="F538" s="78"/>
      <c r="G538" s="277"/>
      <c r="H538" s="79"/>
      <c r="I538" s="144"/>
      <c r="J538" s="23"/>
    </row>
    <row r="539" spans="1:10" ht="16" x14ac:dyDescent="0.2">
      <c r="A539" s="131"/>
      <c r="B539" s="137"/>
      <c r="C539" s="134" t="s">
        <v>400</v>
      </c>
      <c r="D539" s="134"/>
      <c r="E539" s="153"/>
      <c r="F539" s="153"/>
      <c r="G539" s="153">
        <f>SUM(G5:G537)</f>
        <v>388.18</v>
      </c>
      <c r="H539" s="135"/>
      <c r="J539" s="133"/>
    </row>
    <row r="540" spans="1:10" ht="16" x14ac:dyDescent="0.2">
      <c r="A540" s="596"/>
      <c r="B540" s="597"/>
      <c r="C540" s="598"/>
      <c r="D540" s="143"/>
      <c r="E540" s="154"/>
      <c r="F540" s="162"/>
      <c r="G540" s="490"/>
      <c r="H540" s="93"/>
      <c r="I540" s="144">
        <f>SUM(I537:I537)</f>
        <v>3267.1100000000015</v>
      </c>
      <c r="J540" s="94"/>
    </row>
    <row r="541" spans="1:10" ht="16" x14ac:dyDescent="0.2">
      <c r="A541" s="599" t="s">
        <v>439</v>
      </c>
      <c r="B541" s="600"/>
      <c r="C541" s="601"/>
      <c r="D541" s="259"/>
      <c r="E541" s="265"/>
      <c r="F541" s="264"/>
      <c r="G541" s="482"/>
      <c r="H541" s="264"/>
      <c r="I541" s="264">
        <f>SUM(I542:I568)</f>
        <v>-74.69</v>
      </c>
      <c r="J541" s="261"/>
    </row>
    <row r="542" spans="1:10" ht="16" x14ac:dyDescent="0.2">
      <c r="A542" s="63"/>
      <c r="B542" s="75" t="s">
        <v>1105</v>
      </c>
      <c r="C542" s="66" t="s">
        <v>1106</v>
      </c>
      <c r="D542" s="66" t="s">
        <v>412</v>
      </c>
      <c r="E542" s="79">
        <v>2000</v>
      </c>
      <c r="F542" s="109">
        <v>0.68</v>
      </c>
      <c r="G542" s="479"/>
      <c r="H542" s="78">
        <v>0.68</v>
      </c>
      <c r="I542" s="144">
        <v>0.68</v>
      </c>
      <c r="J542" s="23" t="s">
        <v>1161</v>
      </c>
    </row>
    <row r="543" spans="1:10" ht="16" x14ac:dyDescent="0.2">
      <c r="A543" s="63"/>
      <c r="B543" s="75" t="s">
        <v>777</v>
      </c>
      <c r="C543" s="66" t="s">
        <v>969</v>
      </c>
      <c r="D543" s="66" t="s">
        <v>411</v>
      </c>
      <c r="E543" s="78">
        <v>10000</v>
      </c>
      <c r="F543" s="78">
        <v>0</v>
      </c>
      <c r="G543" s="277">
        <v>1.06</v>
      </c>
      <c r="H543" s="78">
        <v>1.06</v>
      </c>
      <c r="I543" s="144">
        <v>1.9</v>
      </c>
      <c r="J543" s="23" t="s">
        <v>1162</v>
      </c>
    </row>
    <row r="544" spans="1:10" ht="16" x14ac:dyDescent="0.2">
      <c r="A544" s="63"/>
      <c r="B544" s="75" t="s">
        <v>777</v>
      </c>
      <c r="C544" s="66" t="s">
        <v>969</v>
      </c>
      <c r="D544" s="66" t="s">
        <v>413</v>
      </c>
      <c r="E544" s="78">
        <v>10000</v>
      </c>
      <c r="F544" s="78">
        <v>0.84</v>
      </c>
      <c r="G544" s="277">
        <v>0</v>
      </c>
      <c r="H544" s="78">
        <v>0.84</v>
      </c>
      <c r="I544" s="144"/>
      <c r="J544" s="23"/>
    </row>
    <row r="545" spans="1:13" ht="16" x14ac:dyDescent="0.2">
      <c r="A545" s="63"/>
      <c r="B545" s="75" t="s">
        <v>817</v>
      </c>
      <c r="C545" s="66" t="s">
        <v>811</v>
      </c>
      <c r="D545" s="66" t="s">
        <v>417</v>
      </c>
      <c r="E545" s="78">
        <v>50000</v>
      </c>
      <c r="F545" s="109">
        <v>9.0500000000000007</v>
      </c>
      <c r="G545" s="479">
        <v>0</v>
      </c>
      <c r="H545" s="78">
        <v>9.0500000000000007</v>
      </c>
      <c r="I545" s="144">
        <v>9.0500000000000007</v>
      </c>
      <c r="J545" s="23" t="s">
        <v>1163</v>
      </c>
    </row>
    <row r="546" spans="1:13" ht="16" x14ac:dyDescent="0.2">
      <c r="A546" s="63"/>
      <c r="B546" s="75" t="s">
        <v>423</v>
      </c>
      <c r="C546" s="66" t="s">
        <v>421</v>
      </c>
      <c r="D546" s="66" t="s">
        <v>411</v>
      </c>
      <c r="E546" s="79">
        <v>300000</v>
      </c>
      <c r="F546" s="109">
        <v>3.3</v>
      </c>
      <c r="G546" s="479"/>
      <c r="H546" s="78">
        <v>3.3</v>
      </c>
      <c r="I546" s="144">
        <v>3.3</v>
      </c>
      <c r="J546" s="23" t="s">
        <v>1164</v>
      </c>
    </row>
    <row r="547" spans="1:13" ht="16" x14ac:dyDescent="0.2">
      <c r="A547" s="23"/>
      <c r="B547" s="75" t="s">
        <v>617</v>
      </c>
      <c r="C547" s="66" t="s">
        <v>231</v>
      </c>
      <c r="D547" s="66" t="s">
        <v>411</v>
      </c>
      <c r="E547" s="78">
        <v>250000</v>
      </c>
      <c r="F547" s="109">
        <v>-48.24</v>
      </c>
      <c r="G547" s="479">
        <v>-2.0099999999999998</v>
      </c>
      <c r="H547" s="78">
        <v>-50.25</v>
      </c>
      <c r="I547" s="144">
        <f>SUM(H547:H552)</f>
        <v>-89.62</v>
      </c>
      <c r="J547" s="23" t="s">
        <v>1168</v>
      </c>
    </row>
    <row r="548" spans="1:13" ht="16" x14ac:dyDescent="0.2">
      <c r="A548" s="63"/>
      <c r="B548" s="75" t="s">
        <v>617</v>
      </c>
      <c r="C548" s="66" t="s">
        <v>231</v>
      </c>
      <c r="D548" s="173" t="s">
        <v>417</v>
      </c>
      <c r="E548" s="78">
        <v>50000</v>
      </c>
      <c r="F548" s="109">
        <v>-14.15</v>
      </c>
      <c r="G548" s="479"/>
      <c r="H548" s="78">
        <f>F548</f>
        <v>-14.15</v>
      </c>
      <c r="I548" s="144"/>
      <c r="J548" s="23"/>
    </row>
    <row r="549" spans="1:13" ht="16" x14ac:dyDescent="0.2">
      <c r="A549" s="63"/>
      <c r="B549" s="75" t="s">
        <v>617</v>
      </c>
      <c r="C549" s="66" t="s">
        <v>231</v>
      </c>
      <c r="D549" s="173" t="s">
        <v>412</v>
      </c>
      <c r="E549" s="78">
        <v>10000</v>
      </c>
      <c r="F549" s="109">
        <v>-3.42</v>
      </c>
      <c r="G549" s="479"/>
      <c r="H549" s="78">
        <f>F549</f>
        <v>-3.42</v>
      </c>
      <c r="I549" s="144"/>
      <c r="J549" s="23"/>
    </row>
    <row r="550" spans="1:13" ht="16" x14ac:dyDescent="0.2">
      <c r="A550" s="63"/>
      <c r="B550" s="75" t="s">
        <v>617</v>
      </c>
      <c r="C550" s="66" t="s">
        <v>231</v>
      </c>
      <c r="D550" s="173" t="s">
        <v>413</v>
      </c>
      <c r="E550" s="79">
        <v>250000</v>
      </c>
      <c r="F550" s="109">
        <v>-10.45</v>
      </c>
      <c r="G550" s="479"/>
      <c r="H550" s="79">
        <f>F550</f>
        <v>-10.45</v>
      </c>
      <c r="I550" s="144"/>
      <c r="J550" s="23"/>
    </row>
    <row r="551" spans="1:13" ht="16" x14ac:dyDescent="0.2">
      <c r="A551" s="63"/>
      <c r="B551" s="75" t="s">
        <v>617</v>
      </c>
      <c r="C551" s="66" t="s">
        <v>231</v>
      </c>
      <c r="D551" s="173" t="s">
        <v>418</v>
      </c>
      <c r="E551" s="78">
        <v>250000</v>
      </c>
      <c r="F551" s="109">
        <v>-11</v>
      </c>
      <c r="G551" s="479"/>
      <c r="H551" s="79">
        <f>F551</f>
        <v>-11</v>
      </c>
      <c r="I551" s="144"/>
      <c r="J551" s="23"/>
    </row>
    <row r="552" spans="1:13" ht="16" x14ac:dyDescent="0.2">
      <c r="A552" s="63"/>
      <c r="B552" s="75" t="s">
        <v>617</v>
      </c>
      <c r="C552" s="66" t="s">
        <v>231</v>
      </c>
      <c r="D552" s="173" t="s">
        <v>414</v>
      </c>
      <c r="E552" s="78">
        <v>10000</v>
      </c>
      <c r="F552" s="109">
        <v>-0.35</v>
      </c>
      <c r="G552" s="479"/>
      <c r="H552" s="79">
        <f>F552</f>
        <v>-0.35</v>
      </c>
      <c r="I552" s="144"/>
      <c r="J552" s="23"/>
    </row>
    <row r="553" spans="1:13" ht="16" x14ac:dyDescent="0.2">
      <c r="A553" s="63"/>
      <c r="B553" s="275"/>
      <c r="C553" s="66"/>
      <c r="D553" s="66"/>
      <c r="E553" s="78"/>
      <c r="F553" s="109"/>
      <c r="G553" s="479"/>
      <c r="H553" s="78"/>
      <c r="I553" s="144"/>
      <c r="J553" s="23"/>
    </row>
    <row r="554" spans="1:13" ht="16" x14ac:dyDescent="0.2">
      <c r="A554" s="63"/>
      <c r="B554" s="75"/>
      <c r="C554" s="70"/>
      <c r="D554" s="70"/>
      <c r="E554" s="130"/>
      <c r="F554" s="130"/>
      <c r="G554" s="277"/>
      <c r="H554" s="130"/>
      <c r="I554" s="144"/>
      <c r="J554" s="23"/>
    </row>
    <row r="555" spans="1:13" ht="16" x14ac:dyDescent="0.2">
      <c r="A555" s="63"/>
      <c r="B555" s="75"/>
      <c r="C555" s="70"/>
      <c r="D555" s="70"/>
      <c r="E555" s="130"/>
      <c r="F555" s="130"/>
      <c r="G555" s="277"/>
      <c r="H555" s="130"/>
      <c r="I555" s="144"/>
      <c r="J555" s="23"/>
    </row>
    <row r="556" spans="1:13" ht="16" x14ac:dyDescent="0.2">
      <c r="A556" s="63"/>
      <c r="B556" s="75"/>
      <c r="C556" s="66"/>
      <c r="D556" s="173"/>
      <c r="E556" s="79"/>
      <c r="F556" s="78"/>
      <c r="G556" s="277"/>
      <c r="H556" s="78"/>
      <c r="I556" s="144"/>
      <c r="J556" s="23"/>
      <c r="L556" s="592"/>
      <c r="M556" s="592"/>
    </row>
    <row r="557" spans="1:13" ht="16" x14ac:dyDescent="0.2">
      <c r="A557" s="63"/>
      <c r="B557" s="75"/>
      <c r="C557" s="66"/>
      <c r="D557" s="173"/>
      <c r="E557" s="78"/>
      <c r="F557" s="109"/>
      <c r="G557" s="479"/>
      <c r="H557" s="78"/>
      <c r="I557" s="144"/>
      <c r="J557" s="23"/>
      <c r="L557" s="593"/>
      <c r="M557" s="593"/>
    </row>
    <row r="558" spans="1:13" ht="16" x14ac:dyDescent="0.2">
      <c r="A558" s="63"/>
      <c r="B558" s="75"/>
      <c r="C558" s="66"/>
      <c r="D558" s="66"/>
      <c r="E558" s="78"/>
      <c r="F558" s="109"/>
      <c r="G558" s="479"/>
      <c r="H558" s="78"/>
      <c r="I558" s="144"/>
      <c r="J558" s="23"/>
      <c r="L558" s="593"/>
      <c r="M558" s="593"/>
    </row>
    <row r="559" spans="1:13" ht="16" x14ac:dyDescent="0.2">
      <c r="A559" s="63"/>
      <c r="B559" s="75"/>
      <c r="C559" s="66"/>
      <c r="D559" s="173"/>
      <c r="E559" s="78"/>
      <c r="F559" s="109"/>
      <c r="G559" s="479"/>
      <c r="H559" s="79"/>
      <c r="I559" s="144"/>
      <c r="J559" s="23"/>
      <c r="L559" s="593"/>
      <c r="M559" s="593"/>
    </row>
    <row r="560" spans="1:13" ht="16" x14ac:dyDescent="0.2">
      <c r="A560" s="63"/>
      <c r="B560" s="75"/>
      <c r="C560" s="66"/>
      <c r="D560" s="173"/>
      <c r="E560" s="78"/>
      <c r="F560" s="109"/>
      <c r="G560" s="479"/>
      <c r="H560" s="79"/>
      <c r="I560" s="144"/>
      <c r="J560" s="23"/>
      <c r="L560" s="593"/>
      <c r="M560" s="593"/>
    </row>
    <row r="561" spans="1:13" ht="16" x14ac:dyDescent="0.2">
      <c r="A561" s="63"/>
      <c r="B561" s="488"/>
      <c r="C561" s="489"/>
      <c r="D561" s="337"/>
      <c r="E561" s="573"/>
      <c r="F561" s="581"/>
      <c r="G561" s="582"/>
      <c r="H561" s="573"/>
      <c r="I561" s="144"/>
      <c r="J561" s="23"/>
      <c r="L561" s="593"/>
      <c r="M561" s="593"/>
    </row>
    <row r="562" spans="1:13" ht="16" x14ac:dyDescent="0.2">
      <c r="A562" s="63"/>
      <c r="B562" s="488"/>
      <c r="C562" s="489"/>
      <c r="D562" s="337"/>
      <c r="E562" s="583"/>
      <c r="F562" s="584"/>
      <c r="G562" s="585"/>
      <c r="H562" s="583"/>
      <c r="I562" s="144"/>
      <c r="J562" s="23"/>
      <c r="L562" s="593"/>
      <c r="M562" s="593"/>
    </row>
    <row r="563" spans="1:13" ht="16" x14ac:dyDescent="0.2">
      <c r="A563" s="63"/>
      <c r="B563" s="75"/>
      <c r="C563" s="66"/>
      <c r="D563" s="173"/>
      <c r="E563" s="78"/>
      <c r="F563" s="109"/>
      <c r="G563" s="479"/>
      <c r="H563" s="78"/>
      <c r="I563" s="144"/>
      <c r="J563" s="23"/>
      <c r="L563" s="593"/>
      <c r="M563" s="593"/>
    </row>
    <row r="564" spans="1:13" ht="16" x14ac:dyDescent="0.2">
      <c r="A564" s="63"/>
      <c r="B564" s="75"/>
      <c r="C564" s="66"/>
      <c r="D564" s="173"/>
      <c r="E564" s="78"/>
      <c r="F564" s="109"/>
      <c r="G564" s="479"/>
      <c r="H564" s="78"/>
      <c r="I564" s="144"/>
      <c r="J564" s="23"/>
      <c r="L564" s="593"/>
      <c r="M564" s="593"/>
    </row>
    <row r="565" spans="1:13" ht="16" x14ac:dyDescent="0.2">
      <c r="A565" s="63"/>
      <c r="B565" s="75"/>
      <c r="C565" s="66"/>
      <c r="D565" s="66"/>
      <c r="E565" s="79"/>
      <c r="F565" s="109"/>
      <c r="G565" s="479"/>
      <c r="H565" s="79"/>
      <c r="I565" s="144"/>
      <c r="J565" s="23"/>
      <c r="L565" s="23"/>
      <c r="M565" s="23"/>
    </row>
    <row r="566" spans="1:13" ht="16" x14ac:dyDescent="0.2">
      <c r="A566" s="63"/>
      <c r="B566" s="75"/>
      <c r="C566" s="66"/>
      <c r="D566" s="66"/>
      <c r="E566" s="79"/>
      <c r="F566" s="109"/>
      <c r="G566" s="479"/>
      <c r="H566" s="79"/>
      <c r="I566" s="144"/>
      <c r="J566" s="23"/>
    </row>
    <row r="567" spans="1:13" ht="16" x14ac:dyDescent="0.2">
      <c r="A567" s="63"/>
      <c r="B567" s="75"/>
      <c r="C567" s="66"/>
      <c r="D567" s="124"/>
      <c r="E567" s="152"/>
      <c r="F567" s="109"/>
      <c r="G567" s="479"/>
      <c r="H567" s="79"/>
      <c r="I567" s="144"/>
      <c r="J567" s="23"/>
    </row>
    <row r="568" spans="1:13" ht="16" x14ac:dyDescent="0.2">
      <c r="A568" s="63"/>
      <c r="B568" s="75"/>
      <c r="C568" s="66"/>
      <c r="D568" s="173"/>
      <c r="E568" s="78"/>
      <c r="F568" s="252"/>
      <c r="G568" s="479"/>
      <c r="H568" s="78"/>
      <c r="I568" s="144"/>
      <c r="J568" s="23"/>
    </row>
    <row r="569" spans="1:13" ht="16" x14ac:dyDescent="0.2">
      <c r="A569" s="605" t="s">
        <v>52</v>
      </c>
      <c r="B569" s="606"/>
      <c r="C569" s="607"/>
      <c r="D569" s="316"/>
      <c r="E569" s="317"/>
      <c r="F569" s="318">
        <f>SUM(F542:F568)</f>
        <v>-73.739999999999995</v>
      </c>
      <c r="G569" s="483">
        <f>SUM(G542:G568)</f>
        <v>-0.94999999999999973</v>
      </c>
      <c r="H569" s="319"/>
      <c r="I569" s="370">
        <f>I540+I541</f>
        <v>3192.4200000000014</v>
      </c>
      <c r="J569" s="320"/>
    </row>
    <row r="570" spans="1:13" ht="31" x14ac:dyDescent="0.55000000000000004">
      <c r="A570" s="182"/>
      <c r="B570" s="182"/>
      <c r="C570" s="183" t="s">
        <v>388</v>
      </c>
      <c r="D570" s="526" t="s">
        <v>1155</v>
      </c>
      <c r="E570" s="527">
        <v>45706</v>
      </c>
      <c r="F570" s="491"/>
      <c r="G570" s="492"/>
      <c r="H570" s="186"/>
      <c r="I570" s="187"/>
      <c r="J570" s="188"/>
    </row>
    <row r="571" spans="1:13" s="344" customFormat="1" x14ac:dyDescent="0.15">
      <c r="A571"/>
      <c r="B571"/>
      <c r="C571"/>
      <c r="D571"/>
      <c r="E571" s="149"/>
      <c r="F571" s="145"/>
      <c r="G571" s="13"/>
      <c r="H571"/>
      <c r="I571"/>
      <c r="J571"/>
    </row>
    <row r="572" spans="1:13" x14ac:dyDescent="0.15">
      <c r="F572" s="351" t="s">
        <v>1043</v>
      </c>
      <c r="G572" s="568">
        <f>I569-G573</f>
        <v>2805.1900000000014</v>
      </c>
      <c r="H572" s="562">
        <f>SUM(G572:G573)</f>
        <v>3192.4200000000014</v>
      </c>
    </row>
    <row r="573" spans="1:13" x14ac:dyDescent="0.15">
      <c r="F573" s="351" t="s">
        <v>1044</v>
      </c>
      <c r="G573" s="568">
        <f>G569+G539</f>
        <v>387.23</v>
      </c>
      <c r="I573" s="561"/>
    </row>
    <row r="574" spans="1:13" s="344" customFormat="1" x14ac:dyDescent="0.15">
      <c r="A574"/>
      <c r="B574"/>
      <c r="C574"/>
      <c r="D574"/>
      <c r="E574" s="149"/>
      <c r="F574" s="247"/>
      <c r="G574" s="550"/>
      <c r="H574"/>
      <c r="I574" s="18"/>
      <c r="J574"/>
    </row>
    <row r="576" spans="1:13" s="182" customFormat="1" ht="23" x14ac:dyDescent="0.25">
      <c r="A576"/>
      <c r="B576"/>
      <c r="C576"/>
      <c r="D576"/>
      <c r="E576" s="149"/>
      <c r="F576" s="247"/>
      <c r="G576" s="476"/>
      <c r="H576"/>
      <c r="I576" s="18"/>
      <c r="J576"/>
    </row>
    <row r="579" spans="2:9" x14ac:dyDescent="0.15">
      <c r="F579" s="351"/>
      <c r="G579" s="568"/>
      <c r="I579" s="561"/>
    </row>
    <row r="580" spans="2:9" x14ac:dyDescent="0.15">
      <c r="G580" s="550"/>
    </row>
    <row r="585" spans="2:9" x14ac:dyDescent="0.15">
      <c r="E585" s="563"/>
      <c r="F585" s="563"/>
      <c r="G585" s="13"/>
      <c r="I585"/>
    </row>
    <row r="586" spans="2:9" x14ac:dyDescent="0.15">
      <c r="E586" s="563"/>
      <c r="F586" s="563"/>
      <c r="G586" s="13"/>
      <c r="I586"/>
    </row>
    <row r="587" spans="2:9" ht="16" x14ac:dyDescent="0.2">
      <c r="B587" s="258"/>
      <c r="C587" s="102"/>
      <c r="D587" s="102"/>
      <c r="E587" s="564"/>
      <c r="F587" s="565"/>
      <c r="G587" s="566"/>
      <c r="H587" s="565"/>
      <c r="I587" s="565"/>
    </row>
    <row r="588" spans="2:9" ht="16" x14ac:dyDescent="0.2">
      <c r="B588" s="258"/>
      <c r="C588" s="102"/>
      <c r="D588" s="102"/>
      <c r="E588" s="564"/>
      <c r="F588" s="565"/>
      <c r="G588" s="567"/>
      <c r="H588" s="565"/>
      <c r="I588" s="565"/>
    </row>
    <row r="589" spans="2:9" x14ac:dyDescent="0.15">
      <c r="E589" s="563"/>
      <c r="F589" s="563"/>
      <c r="G589" s="13"/>
      <c r="I589"/>
    </row>
  </sheetData>
  <mergeCells count="4">
    <mergeCell ref="A2:C2"/>
    <mergeCell ref="A540:C540"/>
    <mergeCell ref="A541:C541"/>
    <mergeCell ref="A569:C569"/>
  </mergeCells>
  <conditionalFormatting sqref="A113:A117 A124">
    <cfRule type="duplicateValues" dxfId="1351" priority="85"/>
  </conditionalFormatting>
  <conditionalFormatting sqref="B11:B14">
    <cfRule type="duplicateValues" dxfId="1350" priority="77"/>
    <cfRule type="duplicateValues" dxfId="1349" priority="78"/>
  </conditionalFormatting>
  <conditionalFormatting sqref="B112:B129">
    <cfRule type="duplicateValues" dxfId="1348" priority="87"/>
  </conditionalFormatting>
  <conditionalFormatting sqref="B118:B123 B125:B129">
    <cfRule type="duplicateValues" dxfId="1347" priority="84"/>
  </conditionalFormatting>
  <conditionalFormatting sqref="B268:B282">
    <cfRule type="duplicateValues" dxfId="1346" priority="71"/>
    <cfRule type="duplicateValues" dxfId="1345" priority="72"/>
  </conditionalFormatting>
  <conditionalFormatting sqref="B542">
    <cfRule type="duplicateValues" dxfId="1344" priority="11"/>
  </conditionalFormatting>
  <conditionalFormatting sqref="B543:B544">
    <cfRule type="duplicateValues" dxfId="1343" priority="9"/>
  </conditionalFormatting>
  <conditionalFormatting sqref="B545">
    <cfRule type="duplicateValues" dxfId="1342" priority="7"/>
  </conditionalFormatting>
  <conditionalFormatting sqref="B546">
    <cfRule type="duplicateValues" dxfId="1341" priority="4"/>
    <cfRule type="duplicateValues" dxfId="1340" priority="6"/>
  </conditionalFormatting>
  <conditionalFormatting sqref="B547:B552">
    <cfRule type="duplicateValues" dxfId="1339" priority="1"/>
    <cfRule type="duplicateValues" dxfId="1338" priority="2"/>
  </conditionalFormatting>
  <conditionalFormatting sqref="B553">
    <cfRule type="duplicateValues" dxfId="1337" priority="37"/>
    <cfRule type="duplicateValues" dxfId="1336" priority="91"/>
  </conditionalFormatting>
  <conditionalFormatting sqref="B554:B555">
    <cfRule type="duplicateValues" dxfId="1335" priority="34"/>
    <cfRule type="duplicateValues" dxfId="1334" priority="35"/>
  </conditionalFormatting>
  <conditionalFormatting sqref="B556">
    <cfRule type="duplicateValues" dxfId="1333" priority="31"/>
    <cfRule type="duplicateValues" dxfId="1332" priority="32"/>
  </conditionalFormatting>
  <conditionalFormatting sqref="B557">
    <cfRule type="duplicateValues" dxfId="1331" priority="28"/>
    <cfRule type="duplicateValues" dxfId="1330" priority="29"/>
  </conditionalFormatting>
  <conditionalFormatting sqref="B558">
    <cfRule type="duplicateValues" dxfId="1329" priority="25"/>
    <cfRule type="duplicateValues" dxfId="1328" priority="26"/>
  </conditionalFormatting>
  <conditionalFormatting sqref="B559:B560">
    <cfRule type="duplicateValues" dxfId="1327" priority="22"/>
    <cfRule type="duplicateValues" dxfId="1326" priority="23"/>
  </conditionalFormatting>
  <conditionalFormatting sqref="B563 B568">
    <cfRule type="duplicateValues" dxfId="1325" priority="93"/>
  </conditionalFormatting>
  <conditionalFormatting sqref="B564">
    <cfRule type="duplicateValues" dxfId="1324" priority="19"/>
    <cfRule type="duplicateValues" dxfId="1323" priority="20"/>
  </conditionalFormatting>
  <conditionalFormatting sqref="B565:B566">
    <cfRule type="duplicateValues" dxfId="1322" priority="16"/>
    <cfRule type="duplicateValues" dxfId="1321" priority="17"/>
  </conditionalFormatting>
  <conditionalFormatting sqref="B567">
    <cfRule type="duplicateValues" dxfId="1320" priority="13"/>
    <cfRule type="duplicateValues" dxfId="1319" priority="14"/>
  </conditionalFormatting>
  <conditionalFormatting sqref="B569:B578 B206:B267 B539:B541 B283:B536">
    <cfRule type="duplicateValues" dxfId="1318" priority="67"/>
  </conditionalFormatting>
  <conditionalFormatting sqref="B569:B578 B539:B541 B206:B537">
    <cfRule type="duplicateValues" dxfId="1317" priority="66"/>
  </conditionalFormatting>
  <conditionalFormatting sqref="B569:B578">
    <cfRule type="duplicateValues" dxfId="1316" priority="69"/>
  </conditionalFormatting>
  <conditionalFormatting sqref="B579:B586 B589:B1048576">
    <cfRule type="duplicateValues" dxfId="1315" priority="83"/>
  </conditionalFormatting>
  <conditionalFormatting sqref="B579:B1048576 B10 B1:B6 B130:B205 B15:B111">
    <cfRule type="duplicateValues" dxfId="1314" priority="81"/>
  </conditionalFormatting>
  <conditionalFormatting sqref="B579:B1048576">
    <cfRule type="duplicateValues" dxfId="1313" priority="80"/>
  </conditionalFormatting>
  <conditionalFormatting sqref="C11:C14">
    <cfRule type="duplicateValues" dxfId="1312" priority="79"/>
  </conditionalFormatting>
  <conditionalFormatting sqref="C177:C187">
    <cfRule type="duplicateValues" dxfId="1311" priority="88"/>
  </conditionalFormatting>
  <conditionalFormatting sqref="C233">
    <cfRule type="duplicateValues" dxfId="1310" priority="74"/>
  </conditionalFormatting>
  <conditionalFormatting sqref="C268:C282">
    <cfRule type="duplicateValues" dxfId="1309" priority="73"/>
  </conditionalFormatting>
  <conditionalFormatting sqref="C542">
    <cfRule type="duplicateValues" dxfId="1308" priority="12"/>
  </conditionalFormatting>
  <conditionalFormatting sqref="C543:C544">
    <cfRule type="duplicateValues" dxfId="1307" priority="10"/>
  </conditionalFormatting>
  <conditionalFormatting sqref="C545">
    <cfRule type="duplicateValues" dxfId="1306" priority="8"/>
  </conditionalFormatting>
  <conditionalFormatting sqref="C546">
    <cfRule type="duplicateValues" dxfId="1305" priority="5"/>
  </conditionalFormatting>
  <conditionalFormatting sqref="C547:C552">
    <cfRule type="duplicateValues" dxfId="1304" priority="3"/>
  </conditionalFormatting>
  <conditionalFormatting sqref="C553">
    <cfRule type="duplicateValues" dxfId="1303" priority="92"/>
  </conditionalFormatting>
  <conditionalFormatting sqref="C554:C555">
    <cfRule type="duplicateValues" dxfId="1302" priority="36"/>
  </conditionalFormatting>
  <conditionalFormatting sqref="C556">
    <cfRule type="duplicateValues" dxfId="1301" priority="33"/>
  </conditionalFormatting>
  <conditionalFormatting sqref="C557">
    <cfRule type="duplicateValues" dxfId="1300" priority="30"/>
  </conditionalFormatting>
  <conditionalFormatting sqref="C558">
    <cfRule type="duplicateValues" dxfId="1299" priority="27"/>
  </conditionalFormatting>
  <conditionalFormatting sqref="C559:C560">
    <cfRule type="duplicateValues" dxfId="1298" priority="24"/>
  </conditionalFormatting>
  <conditionalFormatting sqref="C563 C568">
    <cfRule type="duplicateValues" dxfId="1297" priority="94"/>
  </conditionalFormatting>
  <conditionalFormatting sqref="C564">
    <cfRule type="duplicateValues" dxfId="1296" priority="21"/>
  </conditionalFormatting>
  <conditionalFormatting sqref="C565:C566">
    <cfRule type="duplicateValues" dxfId="1295" priority="18"/>
  </conditionalFormatting>
  <conditionalFormatting sqref="C567">
    <cfRule type="duplicateValues" dxfId="1294" priority="15"/>
  </conditionalFormatting>
  <conditionalFormatting sqref="C569:C578 C206:C267 C539:C541 C454:C536 C283:C452">
    <cfRule type="duplicateValues" dxfId="1293" priority="70"/>
  </conditionalFormatting>
  <conditionalFormatting sqref="C579:C1048576 A113:A117 A124 C10 C1:C6 C15:C205">
    <cfRule type="duplicateValues" dxfId="1292" priority="86"/>
  </conditionalFormatting>
  <conditionalFormatting sqref="C587:C588">
    <cfRule type="duplicateValues" dxfId="1291" priority="76"/>
  </conditionalFormatting>
  <conditionalFormatting sqref="J23:J164 J166:J179 J181:J190 J192:J202 J209:J211 J213:J222 J224:J299 J358:J421 J431:J454 J528:J536 J538:J539">
    <cfRule type="notContainsBlanks" dxfId="1290" priority="82">
      <formula>LEN(TRIM(J23))&gt;0</formula>
    </cfRule>
  </conditionalFormatting>
  <conditionalFormatting sqref="J204:J207 J302:J304 J309:J356 J456:J526">
    <cfRule type="notContainsBlanks" dxfId="1289" priority="68">
      <formula>LEN(TRIM(J204))&gt;0</formula>
    </cfRule>
  </conditionalFormatting>
  <conditionalFormatting sqref="J587:J588">
    <cfRule type="notContainsBlanks" dxfId="1288" priority="75">
      <formula>LEN(TRIM(J587))&gt;0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E0E9-2467-9442-B168-C72366B06B03}">
  <dimension ref="A1:AC575"/>
  <sheetViews>
    <sheetView topLeftCell="A532" zoomScale="130" zoomScaleNormal="130" workbookViewId="0">
      <selection activeCell="B486" sqref="B486:F491"/>
    </sheetView>
  </sheetViews>
  <sheetFormatPr baseColWidth="10" defaultColWidth="11.5" defaultRowHeight="13" x14ac:dyDescent="0.15"/>
  <cols>
    <col min="1" max="1" width="3.83203125" customWidth="1"/>
    <col min="2" max="2" width="15" customWidth="1"/>
    <col min="3" max="3" width="29.6640625" customWidth="1"/>
    <col min="4" max="4" width="13.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1123</v>
      </c>
      <c r="H2" s="77" t="s">
        <v>459</v>
      </c>
      <c r="I2" s="365">
        <v>45597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/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SUM(H16:H21)</f>
        <v>5.6099999999999994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>
        <v>10000</v>
      </c>
      <c r="F17" s="281">
        <v>2.21</v>
      </c>
      <c r="G17" s="278">
        <v>0</v>
      </c>
      <c r="H17" s="282">
        <v>2.21</v>
      </c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>
        <v>10000</v>
      </c>
      <c r="F18" s="281">
        <v>0.68</v>
      </c>
      <c r="G18" s="278"/>
      <c r="H18" s="282">
        <v>0.68</v>
      </c>
      <c r="I18" s="367"/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281">
        <v>0.42</v>
      </c>
      <c r="G19" s="278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281">
        <v>0.22</v>
      </c>
      <c r="G20" s="278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281">
        <v>7.0000000000000007E-2</v>
      </c>
      <c r="G21" s="278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368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109"/>
      <c r="G27" s="174"/>
      <c r="H27" s="78"/>
      <c r="I27" s="144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250000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250000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109"/>
      <c r="G30" s="479"/>
      <c r="H30" s="78"/>
      <c r="I30" s="144"/>
      <c r="J30" s="23"/>
    </row>
    <row r="31" spans="1:10" ht="16" x14ac:dyDescent="0.2">
      <c r="A31" s="63"/>
      <c r="B31" s="75" t="s">
        <v>1105</v>
      </c>
      <c r="C31" s="66" t="s">
        <v>1106</v>
      </c>
      <c r="D31" s="66" t="s">
        <v>411</v>
      </c>
      <c r="E31" s="79">
        <v>10000</v>
      </c>
      <c r="F31" s="109">
        <v>0</v>
      </c>
      <c r="G31" s="479">
        <v>3.08</v>
      </c>
      <c r="H31" s="78">
        <v>3.08</v>
      </c>
      <c r="I31" s="144">
        <f>SUM(H31:H36)</f>
        <v>7.46</v>
      </c>
      <c r="J31" s="23"/>
    </row>
    <row r="32" spans="1:10" ht="16" x14ac:dyDescent="0.2">
      <c r="A32" s="63"/>
      <c r="B32" s="75" t="s">
        <v>1105</v>
      </c>
      <c r="C32" s="66" t="s">
        <v>1106</v>
      </c>
      <c r="D32" s="66" t="s">
        <v>417</v>
      </c>
      <c r="E32" s="79">
        <v>5000</v>
      </c>
      <c r="F32" s="109">
        <v>3.39</v>
      </c>
      <c r="G32" s="479"/>
      <c r="H32" s="78">
        <v>3.39</v>
      </c>
      <c r="I32" s="144"/>
      <c r="J32" s="23"/>
    </row>
    <row r="33" spans="1:10" ht="16" x14ac:dyDescent="0.2">
      <c r="A33" s="63"/>
      <c r="B33" s="75" t="s">
        <v>1105</v>
      </c>
      <c r="C33" s="66" t="s">
        <v>1106</v>
      </c>
      <c r="D33" s="66" t="s">
        <v>412</v>
      </c>
      <c r="E33" s="79">
        <v>2000</v>
      </c>
      <c r="F33" s="109"/>
      <c r="G33" s="479"/>
      <c r="H33" s="78"/>
      <c r="I33" s="144"/>
      <c r="J33" s="23" t="s">
        <v>1127</v>
      </c>
    </row>
    <row r="34" spans="1:10" ht="16" x14ac:dyDescent="0.2">
      <c r="A34" s="63"/>
      <c r="B34" s="75" t="s">
        <v>1105</v>
      </c>
      <c r="C34" s="66" t="s">
        <v>1106</v>
      </c>
      <c r="D34" s="66" t="s">
        <v>413</v>
      </c>
      <c r="E34" s="79">
        <v>10000</v>
      </c>
      <c r="F34" s="109">
        <v>0.42</v>
      </c>
      <c r="G34" s="479"/>
      <c r="H34" s="78">
        <v>0.42</v>
      </c>
      <c r="I34" s="144"/>
      <c r="J34" s="23"/>
    </row>
    <row r="35" spans="1:10" ht="16" x14ac:dyDescent="0.2">
      <c r="A35" s="63"/>
      <c r="B35" s="75" t="s">
        <v>1105</v>
      </c>
      <c r="C35" s="66" t="s">
        <v>1106</v>
      </c>
      <c r="D35" s="66" t="s">
        <v>418</v>
      </c>
      <c r="E35" s="79">
        <v>5000</v>
      </c>
      <c r="F35" s="109">
        <v>0.22</v>
      </c>
      <c r="G35" s="479"/>
      <c r="H35" s="78">
        <v>0.22</v>
      </c>
      <c r="I35" s="144"/>
      <c r="J35" s="23"/>
    </row>
    <row r="36" spans="1:10" ht="16" x14ac:dyDescent="0.2">
      <c r="A36" s="63"/>
      <c r="B36" s="75" t="s">
        <v>1105</v>
      </c>
      <c r="C36" s="66" t="s">
        <v>1106</v>
      </c>
      <c r="D36" s="66" t="s">
        <v>414</v>
      </c>
      <c r="E36" s="79">
        <v>10000</v>
      </c>
      <c r="F36" s="109">
        <v>0.35</v>
      </c>
      <c r="G36" s="479"/>
      <c r="H36" s="78">
        <v>0.35</v>
      </c>
      <c r="I36" s="144"/>
      <c r="J36" s="23"/>
    </row>
    <row r="37" spans="1:10" ht="16" x14ac:dyDescent="0.2">
      <c r="A37" s="63"/>
      <c r="B37" s="75"/>
      <c r="C37" s="66"/>
      <c r="D37" s="66"/>
      <c r="E37" s="79"/>
      <c r="F37" s="78"/>
      <c r="G37" s="277"/>
      <c r="H37" s="78"/>
      <c r="I37" s="144"/>
      <c r="J37" s="23"/>
    </row>
    <row r="38" spans="1:10" ht="16" x14ac:dyDescent="0.2">
      <c r="A38" s="63"/>
      <c r="B38" s="75" t="s">
        <v>542</v>
      </c>
      <c r="C38" s="66" t="s">
        <v>89</v>
      </c>
      <c r="D38" s="66" t="s">
        <v>411</v>
      </c>
      <c r="E38" s="79">
        <v>10000</v>
      </c>
      <c r="F38" s="109">
        <v>0</v>
      </c>
      <c r="G38" s="479">
        <f>H38-F38</f>
        <v>8.02</v>
      </c>
      <c r="H38" s="78">
        <v>8.02</v>
      </c>
      <c r="I38" s="144">
        <f>SUM(H38)</f>
        <v>8.02</v>
      </c>
      <c r="J38" s="23"/>
    </row>
    <row r="39" spans="1:10" ht="16" x14ac:dyDescent="0.2">
      <c r="A39" s="63"/>
      <c r="B39" s="75"/>
      <c r="C39" s="66"/>
      <c r="D39" s="66"/>
      <c r="E39" s="79"/>
      <c r="F39" s="78"/>
      <c r="G39" s="277"/>
      <c r="H39" s="78"/>
      <c r="I39" s="144"/>
      <c r="J39" s="23"/>
    </row>
    <row r="40" spans="1:10" ht="16" x14ac:dyDescent="0.2">
      <c r="A40" s="63"/>
      <c r="B40" s="97">
        <v>2309</v>
      </c>
      <c r="C40" s="66" t="s">
        <v>867</v>
      </c>
      <c r="D40" s="66" t="s">
        <v>411</v>
      </c>
      <c r="E40" s="79">
        <v>10000</v>
      </c>
      <c r="F40" s="109">
        <v>0</v>
      </c>
      <c r="G40" s="479">
        <v>5.0199999999999996</v>
      </c>
      <c r="H40" s="78"/>
      <c r="I40" s="144">
        <v>5.0199999999999996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277"/>
      <c r="H41" s="78"/>
      <c r="I41" s="144"/>
      <c r="J41" s="23"/>
    </row>
    <row r="42" spans="1:10" ht="16" x14ac:dyDescent="0.2">
      <c r="A42" s="63"/>
      <c r="B42" s="75" t="s">
        <v>543</v>
      </c>
      <c r="C42" s="66" t="s">
        <v>138</v>
      </c>
      <c r="D42" s="66" t="s">
        <v>411</v>
      </c>
      <c r="E42" s="78">
        <v>10000</v>
      </c>
      <c r="F42" s="78">
        <v>0</v>
      </c>
      <c r="G42" s="277">
        <f>H42-F42</f>
        <v>2.0099999999999998</v>
      </c>
      <c r="H42" s="78">
        <v>2.0099999999999998</v>
      </c>
      <c r="I42" s="144">
        <f>SUM(H42:H43)</f>
        <v>2.4299999999999997</v>
      </c>
      <c r="J42" s="23"/>
    </row>
    <row r="43" spans="1:10" ht="16" x14ac:dyDescent="0.2">
      <c r="A43" s="63"/>
      <c r="B43" s="75" t="s">
        <v>543</v>
      </c>
      <c r="C43" s="66" t="s">
        <v>138</v>
      </c>
      <c r="D43" s="66" t="s">
        <v>413</v>
      </c>
      <c r="E43" s="78">
        <v>10000</v>
      </c>
      <c r="F43" s="78">
        <v>0.42</v>
      </c>
      <c r="G43" s="277"/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144"/>
      <c r="J44" s="23"/>
    </row>
    <row r="45" spans="1:10" ht="16" x14ac:dyDescent="0.2">
      <c r="A45" s="63"/>
      <c r="B45" s="75" t="s">
        <v>711</v>
      </c>
      <c r="C45" s="66" t="s">
        <v>703</v>
      </c>
      <c r="D45" s="66" t="s">
        <v>411</v>
      </c>
      <c r="E45" s="78">
        <v>10000</v>
      </c>
      <c r="F45" s="78">
        <v>0</v>
      </c>
      <c r="G45" s="277">
        <f>H45-F45</f>
        <v>0.66</v>
      </c>
      <c r="H45" s="78">
        <v>0.66</v>
      </c>
      <c r="I45" s="144">
        <f>H45</f>
        <v>0.66</v>
      </c>
      <c r="J45" s="23"/>
    </row>
    <row r="46" spans="1:10" ht="16" x14ac:dyDescent="0.2">
      <c r="A46" s="63"/>
      <c r="B46" s="75"/>
      <c r="C46" s="66"/>
      <c r="D46" s="66"/>
      <c r="E46" s="79"/>
      <c r="F46" s="78"/>
      <c r="G46" s="277"/>
      <c r="H46" s="78"/>
      <c r="I46" s="144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411</v>
      </c>
      <c r="E47" s="78">
        <v>100000</v>
      </c>
      <c r="F47" s="109">
        <f>H47-G47</f>
        <v>18.090000000000003</v>
      </c>
      <c r="G47" s="479">
        <v>2.0099999999999998</v>
      </c>
      <c r="H47" s="78">
        <v>20.100000000000001</v>
      </c>
      <c r="I47" s="144">
        <f>SUM(H47:H52)</f>
        <v>66.3</v>
      </c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417</v>
      </c>
      <c r="E48" s="78">
        <v>50000</v>
      </c>
      <c r="F48" s="109">
        <v>33.85</v>
      </c>
      <c r="G48" s="479"/>
      <c r="H48" s="78">
        <f>F48</f>
        <v>33.85</v>
      </c>
      <c r="I48" s="144"/>
      <c r="J48" s="23"/>
    </row>
    <row r="49" spans="1:13" ht="16" x14ac:dyDescent="0.2">
      <c r="A49" s="63"/>
      <c r="B49" s="75" t="s">
        <v>544</v>
      </c>
      <c r="C49" s="66" t="s">
        <v>139</v>
      </c>
      <c r="D49" s="66" t="s">
        <v>412</v>
      </c>
      <c r="E49" s="79">
        <v>10000</v>
      </c>
      <c r="F49" s="109">
        <v>3.42</v>
      </c>
      <c r="G49" s="479"/>
      <c r="H49" s="78">
        <f>F49</f>
        <v>3.42</v>
      </c>
      <c r="I49" s="144"/>
      <c r="J49" s="23"/>
    </row>
    <row r="50" spans="1:13" ht="16" x14ac:dyDescent="0.2">
      <c r="A50" s="63"/>
      <c r="B50" s="75" t="s">
        <v>544</v>
      </c>
      <c r="C50" s="66" t="s">
        <v>139</v>
      </c>
      <c r="D50" s="66" t="s">
        <v>413</v>
      </c>
      <c r="E50" s="79">
        <v>100000</v>
      </c>
      <c r="F50" s="109">
        <v>4.18</v>
      </c>
      <c r="G50" s="479"/>
      <c r="H50" s="78">
        <f>F50</f>
        <v>4.18</v>
      </c>
      <c r="I50" s="144"/>
      <c r="J50" s="23"/>
    </row>
    <row r="51" spans="1:13" ht="16" x14ac:dyDescent="0.2">
      <c r="A51" s="63"/>
      <c r="B51" s="75" t="s">
        <v>544</v>
      </c>
      <c r="C51" s="66" t="s">
        <v>139</v>
      </c>
      <c r="D51" s="66" t="s">
        <v>418</v>
      </c>
      <c r="E51" s="78">
        <v>100000</v>
      </c>
      <c r="F51" s="109">
        <v>4.4000000000000004</v>
      </c>
      <c r="G51" s="479"/>
      <c r="H51" s="78">
        <f>F51</f>
        <v>4.4000000000000004</v>
      </c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414</v>
      </c>
      <c r="E52" s="79">
        <v>10000</v>
      </c>
      <c r="F52" s="109">
        <v>0.35</v>
      </c>
      <c r="G52" s="479"/>
      <c r="H52" s="78">
        <f>F52</f>
        <v>0.35</v>
      </c>
      <c r="I52" s="144"/>
      <c r="J52" s="579"/>
    </row>
    <row r="53" spans="1:13" ht="16" x14ac:dyDescent="0.2">
      <c r="A53" s="63"/>
      <c r="B53" s="75"/>
      <c r="C53" s="66"/>
      <c r="D53" s="66"/>
      <c r="E53" s="79"/>
      <c r="F53" s="109"/>
      <c r="G53" s="479"/>
      <c r="H53" s="78"/>
      <c r="I53" s="144"/>
      <c r="J53" s="579"/>
      <c r="L53" s="580"/>
      <c r="M53" s="580"/>
    </row>
    <row r="54" spans="1:13" ht="16" x14ac:dyDescent="0.2">
      <c r="A54" s="63"/>
      <c r="B54" s="75" t="s">
        <v>545</v>
      </c>
      <c r="C54" s="66" t="s">
        <v>217</v>
      </c>
      <c r="D54" s="66" t="s">
        <v>411</v>
      </c>
      <c r="E54" s="78">
        <v>240000</v>
      </c>
      <c r="F54" s="109">
        <v>20.93</v>
      </c>
      <c r="G54" s="479">
        <v>9.31</v>
      </c>
      <c r="H54" s="78">
        <f>F54+G54</f>
        <v>30.240000000000002</v>
      </c>
      <c r="I54" s="144">
        <f>SUM(H54:H55)</f>
        <v>30.660000000000004</v>
      </c>
      <c r="J54" s="23"/>
    </row>
    <row r="55" spans="1:13" ht="16" x14ac:dyDescent="0.2">
      <c r="A55" s="63"/>
      <c r="B55" s="75" t="s">
        <v>545</v>
      </c>
      <c r="C55" s="66" t="s">
        <v>217</v>
      </c>
      <c r="D55" s="66" t="s">
        <v>413</v>
      </c>
      <c r="E55" s="78">
        <v>10000</v>
      </c>
      <c r="F55" s="109">
        <v>0.42</v>
      </c>
      <c r="G55" s="479"/>
      <c r="H55" s="78">
        <f>F55</f>
        <v>0.42</v>
      </c>
      <c r="I55" s="144"/>
      <c r="J55" s="23"/>
    </row>
    <row r="56" spans="1:13" ht="16" x14ac:dyDescent="0.2">
      <c r="A56" s="63"/>
      <c r="B56" s="75"/>
      <c r="C56" s="66"/>
      <c r="D56" s="66"/>
      <c r="E56" s="78"/>
      <c r="F56" s="109"/>
      <c r="G56" s="479"/>
      <c r="H56" s="78"/>
      <c r="I56" s="144"/>
      <c r="J56" s="23"/>
    </row>
    <row r="57" spans="1:13" ht="16" x14ac:dyDescent="0.2">
      <c r="A57" s="63"/>
      <c r="B57" s="75" t="s">
        <v>869</v>
      </c>
      <c r="C57" s="66" t="s">
        <v>843</v>
      </c>
      <c r="D57" s="66" t="s">
        <v>411</v>
      </c>
      <c r="E57" s="78">
        <v>10000</v>
      </c>
      <c r="F57" s="109">
        <v>0</v>
      </c>
      <c r="G57" s="479">
        <v>0.91</v>
      </c>
      <c r="H57" s="78">
        <v>0.91</v>
      </c>
      <c r="I57" s="144">
        <f>G57+F58</f>
        <v>1.33</v>
      </c>
      <c r="J57" s="23"/>
    </row>
    <row r="58" spans="1:13" ht="16" x14ac:dyDescent="0.2">
      <c r="A58" s="63"/>
      <c r="B58" s="97">
        <v>2302</v>
      </c>
      <c r="C58" s="66" t="s">
        <v>843</v>
      </c>
      <c r="D58" s="66" t="s">
        <v>413</v>
      </c>
      <c r="E58" s="78">
        <v>10000</v>
      </c>
      <c r="F58" s="109">
        <v>0.42</v>
      </c>
      <c r="G58" s="479"/>
      <c r="H58" s="78">
        <v>0.42</v>
      </c>
      <c r="I58" s="144"/>
      <c r="J58" s="23"/>
    </row>
    <row r="59" spans="1:13" ht="16" x14ac:dyDescent="0.2">
      <c r="A59" s="63"/>
      <c r="B59" s="75"/>
      <c r="C59" s="66"/>
      <c r="D59" s="66"/>
      <c r="E59" s="78"/>
      <c r="F59" s="109"/>
      <c r="G59" s="479"/>
      <c r="H59" s="78"/>
      <c r="I59" s="144"/>
      <c r="J59" s="23"/>
    </row>
    <row r="60" spans="1:13" ht="16" x14ac:dyDescent="0.2">
      <c r="A60" s="63"/>
      <c r="B60" s="75" t="s">
        <v>817</v>
      </c>
      <c r="C60" s="66" t="s">
        <v>811</v>
      </c>
      <c r="D60" s="66" t="s">
        <v>411</v>
      </c>
      <c r="E60" s="78">
        <v>200000</v>
      </c>
      <c r="F60" s="109">
        <v>23.94</v>
      </c>
      <c r="G60" s="479">
        <v>1.26</v>
      </c>
      <c r="H60" s="78">
        <f>SUM(G60,F60)</f>
        <v>25.200000000000003</v>
      </c>
      <c r="I60" s="144">
        <f>SUM(H60:H62)</f>
        <v>27.290000000000003</v>
      </c>
      <c r="J60" s="23"/>
    </row>
    <row r="61" spans="1:13" ht="16" x14ac:dyDescent="0.2">
      <c r="A61" s="63"/>
      <c r="B61" s="75" t="s">
        <v>817</v>
      </c>
      <c r="C61" s="66" t="s">
        <v>811</v>
      </c>
      <c r="D61" s="66" t="s">
        <v>417</v>
      </c>
      <c r="E61" s="78"/>
      <c r="F61" s="109"/>
      <c r="G61" s="479"/>
      <c r="H61" s="78"/>
      <c r="I61" s="144"/>
      <c r="J61" s="23" t="s">
        <v>847</v>
      </c>
    </row>
    <row r="62" spans="1:13" ht="16" x14ac:dyDescent="0.2">
      <c r="A62" s="63"/>
      <c r="B62" s="75" t="s">
        <v>817</v>
      </c>
      <c r="C62" s="66" t="s">
        <v>811</v>
      </c>
      <c r="D62" s="66" t="s">
        <v>413</v>
      </c>
      <c r="E62" s="78">
        <v>50000</v>
      </c>
      <c r="F62" s="109">
        <v>2.09</v>
      </c>
      <c r="G62" s="479"/>
      <c r="H62" s="78">
        <v>2.09</v>
      </c>
      <c r="I62" s="144"/>
      <c r="J62" s="23"/>
    </row>
    <row r="63" spans="1:13" ht="16" x14ac:dyDescent="0.2">
      <c r="A63" s="63"/>
      <c r="B63" s="75" t="s">
        <v>817</v>
      </c>
      <c r="C63" s="66" t="s">
        <v>811</v>
      </c>
      <c r="D63" s="66" t="s">
        <v>418</v>
      </c>
      <c r="E63" s="78"/>
      <c r="F63" s="109"/>
      <c r="G63" s="479"/>
      <c r="H63" s="78"/>
      <c r="I63" s="144"/>
      <c r="J63" s="23" t="s">
        <v>845</v>
      </c>
    </row>
    <row r="64" spans="1:13" ht="16" x14ac:dyDescent="0.2">
      <c r="A64" s="63"/>
      <c r="B64" s="75"/>
      <c r="C64" s="66"/>
      <c r="D64" s="66"/>
      <c r="E64" s="78"/>
      <c r="F64" s="109"/>
      <c r="G64" s="479"/>
      <c r="H64" s="78"/>
      <c r="I64" s="144"/>
      <c r="J64" s="23"/>
    </row>
    <row r="65" spans="1:17" ht="16" x14ac:dyDescent="0.2">
      <c r="A65" s="63"/>
      <c r="B65" s="75" t="s">
        <v>1128</v>
      </c>
      <c r="C65" s="66" t="s">
        <v>1129</v>
      </c>
      <c r="D65" s="66" t="s">
        <v>411</v>
      </c>
      <c r="E65" s="78">
        <v>10000</v>
      </c>
      <c r="F65" s="109"/>
      <c r="G65" s="479"/>
      <c r="H65" s="78"/>
      <c r="I65" s="144"/>
      <c r="J65" s="23" t="s">
        <v>682</v>
      </c>
    </row>
    <row r="66" spans="1:17" ht="16" x14ac:dyDescent="0.2">
      <c r="A66" s="63"/>
      <c r="B66" s="75"/>
      <c r="C66" s="66"/>
      <c r="D66" s="66"/>
      <c r="E66" s="78"/>
      <c r="F66" s="109"/>
      <c r="G66" s="479"/>
      <c r="H66" s="78"/>
      <c r="I66" s="144"/>
      <c r="J66" s="23"/>
    </row>
    <row r="67" spans="1:17" ht="16" x14ac:dyDescent="0.2">
      <c r="A67" s="63"/>
      <c r="B67" s="75" t="s">
        <v>931</v>
      </c>
      <c r="C67" s="66" t="s">
        <v>932</v>
      </c>
      <c r="D67" s="66" t="s">
        <v>411</v>
      </c>
      <c r="E67" s="78">
        <v>100000</v>
      </c>
      <c r="F67" s="109">
        <v>5.94</v>
      </c>
      <c r="G67" s="479">
        <v>0.66</v>
      </c>
      <c r="H67" s="78">
        <v>6.6</v>
      </c>
      <c r="I67" s="144">
        <f>SUM(H67:H70)</f>
        <v>36.36</v>
      </c>
      <c r="J67" s="23"/>
    </row>
    <row r="68" spans="1:17" ht="16" x14ac:dyDescent="0.2">
      <c r="A68" s="63"/>
      <c r="B68" s="75" t="s">
        <v>931</v>
      </c>
      <c r="C68" s="66" t="s">
        <v>932</v>
      </c>
      <c r="D68" s="66" t="s">
        <v>417</v>
      </c>
      <c r="E68" s="78">
        <v>100000</v>
      </c>
      <c r="F68" s="109">
        <v>12.6</v>
      </c>
      <c r="G68" s="479"/>
      <c r="H68" s="78">
        <v>12.6</v>
      </c>
      <c r="I68" s="144"/>
      <c r="J68" s="560"/>
      <c r="N68">
        <v>0</v>
      </c>
      <c r="O68">
        <v>0</v>
      </c>
      <c r="Q68">
        <v>0</v>
      </c>
    </row>
    <row r="69" spans="1:17" ht="16" x14ac:dyDescent="0.2">
      <c r="A69" s="63"/>
      <c r="B69" s="75" t="s">
        <v>931</v>
      </c>
      <c r="C69" s="66" t="s">
        <v>932</v>
      </c>
      <c r="D69" s="66" t="s">
        <v>413</v>
      </c>
      <c r="E69" s="157">
        <v>200000</v>
      </c>
      <c r="F69" s="109">
        <v>8.36</v>
      </c>
      <c r="G69" s="479"/>
      <c r="H69" s="78">
        <v>8.36</v>
      </c>
      <c r="I69" s="144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418</v>
      </c>
      <c r="E70" s="78">
        <v>200000</v>
      </c>
      <c r="F70" s="109">
        <v>8.8000000000000007</v>
      </c>
      <c r="G70" s="479"/>
      <c r="H70" s="78">
        <v>8.8000000000000007</v>
      </c>
      <c r="I70" s="144"/>
      <c r="J70" s="23"/>
    </row>
    <row r="71" spans="1:17" ht="16" x14ac:dyDescent="0.2">
      <c r="A71" s="63"/>
      <c r="B71" s="75"/>
      <c r="C71" s="66"/>
      <c r="D71" s="66"/>
      <c r="E71" s="78"/>
      <c r="F71" s="109"/>
      <c r="G71" s="479"/>
      <c r="H71" s="78"/>
      <c r="I71" s="144"/>
      <c r="J71" s="23"/>
    </row>
    <row r="72" spans="1:17" ht="16" x14ac:dyDescent="0.2">
      <c r="A72" s="63"/>
      <c r="B72" s="75" t="s">
        <v>548</v>
      </c>
      <c r="C72" s="66" t="s">
        <v>178</v>
      </c>
      <c r="D72" s="66" t="s">
        <v>411</v>
      </c>
      <c r="E72" s="79">
        <v>50000</v>
      </c>
      <c r="F72" s="109">
        <v>32.08</v>
      </c>
      <c r="G72" s="479">
        <v>8.02</v>
      </c>
      <c r="H72" s="78">
        <f>SUM(F72:G72)</f>
        <v>40.099999999999994</v>
      </c>
      <c r="I72" s="144">
        <f>SUM(H72:H75)</f>
        <v>95.399999999999991</v>
      </c>
      <c r="J72" s="23"/>
    </row>
    <row r="73" spans="1:17" ht="16" x14ac:dyDescent="0.2">
      <c r="A73" s="63"/>
      <c r="B73" s="75" t="s">
        <v>548</v>
      </c>
      <c r="C73" s="66" t="s">
        <v>178</v>
      </c>
      <c r="D73" s="66" t="s">
        <v>417</v>
      </c>
      <c r="E73" s="79">
        <v>50000</v>
      </c>
      <c r="F73" s="109">
        <v>33.85</v>
      </c>
      <c r="G73" s="479"/>
      <c r="H73" s="78">
        <f>F73</f>
        <v>33.85</v>
      </c>
      <c r="I73" s="144"/>
      <c r="J73" s="23"/>
    </row>
    <row r="74" spans="1:17" ht="16" x14ac:dyDescent="0.2">
      <c r="A74" s="63"/>
      <c r="B74" s="75" t="s">
        <v>548</v>
      </c>
      <c r="C74" s="66" t="s">
        <v>178</v>
      </c>
      <c r="D74" s="66" t="s">
        <v>413</v>
      </c>
      <c r="E74" s="79">
        <v>250000</v>
      </c>
      <c r="F74" s="109">
        <v>10.45</v>
      </c>
      <c r="G74" s="479"/>
      <c r="H74" s="78">
        <f>F74</f>
        <v>10.45</v>
      </c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418</v>
      </c>
      <c r="E75" s="78">
        <v>250000</v>
      </c>
      <c r="F75" s="109">
        <v>11</v>
      </c>
      <c r="G75" s="479"/>
      <c r="H75" s="78">
        <f>F75</f>
        <v>11</v>
      </c>
      <c r="I75" s="144"/>
      <c r="J75" s="23"/>
    </row>
    <row r="76" spans="1:17" ht="16" x14ac:dyDescent="0.2">
      <c r="A76" s="63"/>
      <c r="B76" s="75"/>
      <c r="C76" s="66"/>
      <c r="D76" s="66"/>
      <c r="E76" s="79"/>
      <c r="F76" s="109"/>
      <c r="G76" s="479"/>
      <c r="H76" s="78"/>
      <c r="I76" s="144"/>
      <c r="J76" s="23"/>
    </row>
    <row r="77" spans="1:17" ht="16" x14ac:dyDescent="0.2">
      <c r="A77" s="63"/>
      <c r="B77" s="75" t="s">
        <v>549</v>
      </c>
      <c r="C77" s="66" t="s">
        <v>325</v>
      </c>
      <c r="D77" s="66" t="s">
        <v>411</v>
      </c>
      <c r="E77" s="201">
        <v>250000</v>
      </c>
      <c r="F77" s="109">
        <v>30.24</v>
      </c>
      <c r="G77" s="479">
        <v>1.26</v>
      </c>
      <c r="H77" s="78">
        <f>SUM(G77,F77)</f>
        <v>31.5</v>
      </c>
      <c r="I77" s="144">
        <f>SUM(H77:H78)</f>
        <v>52.4</v>
      </c>
      <c r="J77" s="200"/>
    </row>
    <row r="78" spans="1:17" ht="16" x14ac:dyDescent="0.2">
      <c r="A78" s="63"/>
      <c r="B78" s="75" t="s">
        <v>549</v>
      </c>
      <c r="C78" s="66" t="s">
        <v>325</v>
      </c>
      <c r="D78" s="66" t="s">
        <v>413</v>
      </c>
      <c r="E78" s="78">
        <v>500000</v>
      </c>
      <c r="F78" s="109">
        <v>20.9</v>
      </c>
      <c r="G78" s="479"/>
      <c r="H78" s="78">
        <f>F78</f>
        <v>20.9</v>
      </c>
      <c r="I78" s="144"/>
      <c r="J78" s="23"/>
    </row>
    <row r="79" spans="1:17" ht="16" x14ac:dyDescent="0.2">
      <c r="A79" s="63"/>
      <c r="B79" s="75"/>
      <c r="C79" s="66"/>
      <c r="D79" s="66"/>
      <c r="E79" s="78"/>
      <c r="F79" s="109"/>
      <c r="G79" s="479"/>
      <c r="H79" s="78"/>
      <c r="I79" s="144"/>
      <c r="J79" s="23"/>
    </row>
    <row r="80" spans="1:17" ht="16" x14ac:dyDescent="0.2">
      <c r="A80" s="63"/>
      <c r="B80" s="75" t="s">
        <v>550</v>
      </c>
      <c r="C80" s="66" t="s">
        <v>79</v>
      </c>
      <c r="D80" s="66" t="s">
        <v>411</v>
      </c>
      <c r="E80" s="78">
        <v>50000</v>
      </c>
      <c r="F80" s="109">
        <v>3.64</v>
      </c>
      <c r="G80" s="479">
        <v>0.66</v>
      </c>
      <c r="H80" s="78">
        <v>4.55</v>
      </c>
      <c r="I80" s="144">
        <f>SUM(H80:H85)</f>
        <v>25.950000000000003</v>
      </c>
      <c r="J80" s="23"/>
    </row>
    <row r="81" spans="1:10" ht="16" x14ac:dyDescent="0.2">
      <c r="A81" s="63"/>
      <c r="B81" s="75" t="s">
        <v>550</v>
      </c>
      <c r="C81" s="66" t="s">
        <v>79</v>
      </c>
      <c r="D81" s="66" t="s">
        <v>417</v>
      </c>
      <c r="E81" s="78">
        <v>50000</v>
      </c>
      <c r="F81" s="109">
        <v>9.0500000000000007</v>
      </c>
      <c r="G81" s="479"/>
      <c r="H81" s="78">
        <f>F81</f>
        <v>9.0500000000000007</v>
      </c>
      <c r="I81" s="144"/>
      <c r="J81" s="23"/>
    </row>
    <row r="82" spans="1:10" ht="16" x14ac:dyDescent="0.2">
      <c r="A82" s="63"/>
      <c r="B82" s="75" t="s">
        <v>550</v>
      </c>
      <c r="C82" s="66" t="s">
        <v>79</v>
      </c>
      <c r="D82" s="66" t="s">
        <v>412</v>
      </c>
      <c r="E82" s="78">
        <v>10000</v>
      </c>
      <c r="F82" s="109">
        <v>3.42</v>
      </c>
      <c r="G82" s="479"/>
      <c r="H82" s="78">
        <f>F82</f>
        <v>3.42</v>
      </c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413</v>
      </c>
      <c r="E83" s="78">
        <v>100000</v>
      </c>
      <c r="F83" s="109">
        <v>4.18</v>
      </c>
      <c r="G83" s="479"/>
      <c r="H83" s="78">
        <f>F83</f>
        <v>4.18</v>
      </c>
      <c r="I83" s="144"/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418</v>
      </c>
      <c r="E84" s="78">
        <v>100000</v>
      </c>
      <c r="F84" s="109">
        <v>4.4000000000000004</v>
      </c>
      <c r="G84" s="479"/>
      <c r="H84" s="78">
        <f>F84</f>
        <v>4.4000000000000004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414</v>
      </c>
      <c r="E85" s="79">
        <v>10000</v>
      </c>
      <c r="F85" s="109">
        <v>0.35</v>
      </c>
      <c r="G85" s="479"/>
      <c r="H85" s="78">
        <f>F85</f>
        <v>0.35</v>
      </c>
      <c r="I85" s="144"/>
      <c r="J85" s="23"/>
    </row>
    <row r="86" spans="1:10" ht="17" customHeight="1" x14ac:dyDescent="0.2">
      <c r="A86" s="63"/>
      <c r="B86" s="75"/>
      <c r="C86" s="66"/>
      <c r="D86" s="66"/>
      <c r="E86" s="79"/>
      <c r="F86" s="109"/>
      <c r="G86" s="479"/>
      <c r="H86" s="78"/>
      <c r="I86" s="144"/>
      <c r="J86" s="23"/>
    </row>
    <row r="87" spans="1:10" ht="17" customHeight="1" x14ac:dyDescent="0.2">
      <c r="A87" s="63"/>
      <c r="B87" s="75" t="s">
        <v>902</v>
      </c>
      <c r="C87" s="66" t="s">
        <v>903</v>
      </c>
      <c r="D87" s="66" t="s">
        <v>411</v>
      </c>
      <c r="E87" s="79">
        <v>200000</v>
      </c>
      <c r="F87" s="109">
        <v>23.94</v>
      </c>
      <c r="G87" s="479">
        <v>1.26</v>
      </c>
      <c r="H87" s="78">
        <v>25.2</v>
      </c>
      <c r="I87" s="144">
        <f>SUM(H87:H90)</f>
        <v>37.33</v>
      </c>
      <c r="J87" s="23"/>
    </row>
    <row r="88" spans="1:10" ht="17" customHeight="1" x14ac:dyDescent="0.2">
      <c r="A88" s="63"/>
      <c r="B88" s="75" t="s">
        <v>902</v>
      </c>
      <c r="C88" s="66" t="s">
        <v>903</v>
      </c>
      <c r="D88" s="66" t="s">
        <v>412</v>
      </c>
      <c r="E88" s="79">
        <v>10000</v>
      </c>
      <c r="F88" s="109">
        <v>3.42</v>
      </c>
      <c r="G88" s="479"/>
      <c r="H88" s="78">
        <v>3.42</v>
      </c>
      <c r="I88" s="144"/>
      <c r="J88" s="23"/>
    </row>
    <row r="89" spans="1:10" ht="17" customHeight="1" x14ac:dyDescent="0.2">
      <c r="A89" s="63"/>
      <c r="B89" s="75" t="s">
        <v>902</v>
      </c>
      <c r="C89" s="66" t="s">
        <v>903</v>
      </c>
      <c r="D89" s="66" t="s">
        <v>413</v>
      </c>
      <c r="E89" s="79">
        <v>200000</v>
      </c>
      <c r="F89" s="109">
        <v>8.36</v>
      </c>
      <c r="G89" s="479"/>
      <c r="H89" s="78">
        <v>8.36</v>
      </c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414</v>
      </c>
      <c r="E90" s="79">
        <v>10000</v>
      </c>
      <c r="F90" s="109">
        <v>0.35</v>
      </c>
      <c r="G90" s="479"/>
      <c r="H90" s="78">
        <v>0.35</v>
      </c>
      <c r="I90" s="144"/>
      <c r="J90" s="23"/>
    </row>
    <row r="91" spans="1:10" ht="16" x14ac:dyDescent="0.2">
      <c r="A91" s="63"/>
      <c r="B91" s="75"/>
      <c r="C91" s="66"/>
      <c r="D91" s="66"/>
      <c r="E91" s="79"/>
      <c r="F91" s="78"/>
      <c r="G91" s="277"/>
      <c r="H91" s="78"/>
      <c r="I91" s="144"/>
      <c r="J91" s="23"/>
    </row>
    <row r="92" spans="1:10" ht="16" x14ac:dyDescent="0.2">
      <c r="A92" s="63"/>
      <c r="B92" s="75" t="s">
        <v>551</v>
      </c>
      <c r="C92" s="66" t="s">
        <v>80</v>
      </c>
      <c r="D92" s="66" t="s">
        <v>411</v>
      </c>
      <c r="E92" s="78">
        <v>300000</v>
      </c>
      <c r="F92" s="78">
        <v>26.39</v>
      </c>
      <c r="G92" s="277">
        <v>0.91</v>
      </c>
      <c r="H92" s="78">
        <v>27.3</v>
      </c>
      <c r="I92" s="144">
        <f>SUM(H92:H93)</f>
        <v>39.840000000000003</v>
      </c>
      <c r="J92" s="23"/>
    </row>
    <row r="93" spans="1:10" ht="16" x14ac:dyDescent="0.2">
      <c r="A93" s="63"/>
      <c r="B93" s="75" t="s">
        <v>551</v>
      </c>
      <c r="C93" s="66" t="s">
        <v>80</v>
      </c>
      <c r="D93" s="66" t="s">
        <v>413</v>
      </c>
      <c r="E93" s="78">
        <v>300000</v>
      </c>
      <c r="F93" s="78">
        <v>12.54</v>
      </c>
      <c r="G93" s="277"/>
      <c r="H93" s="78">
        <f>F93</f>
        <v>12.54</v>
      </c>
      <c r="I93" s="144"/>
      <c r="J93" s="23"/>
    </row>
    <row r="94" spans="1:10" ht="16" x14ac:dyDescent="0.2">
      <c r="A94" s="63"/>
      <c r="B94" s="257"/>
      <c r="C94" s="167"/>
      <c r="D94" s="66"/>
      <c r="E94" s="78"/>
      <c r="F94" s="78"/>
      <c r="G94" s="277"/>
      <c r="H94" s="78"/>
      <c r="I94" s="144"/>
      <c r="J94" s="23"/>
    </row>
    <row r="95" spans="1:10" ht="16" x14ac:dyDescent="0.2">
      <c r="A95" s="63"/>
      <c r="B95" s="257" t="s">
        <v>900</v>
      </c>
      <c r="C95" s="167" t="s">
        <v>901</v>
      </c>
      <c r="D95" s="66" t="s">
        <v>411</v>
      </c>
      <c r="E95" s="78">
        <v>200000</v>
      </c>
      <c r="F95" s="78">
        <v>10.07</v>
      </c>
      <c r="G95" s="277">
        <v>0.53</v>
      </c>
      <c r="H95" s="78">
        <f>SUM(G95,F95)</f>
        <v>10.6</v>
      </c>
      <c r="I95" s="144">
        <f>SUM(H96,H95)</f>
        <v>18.96</v>
      </c>
      <c r="J95" s="23"/>
    </row>
    <row r="96" spans="1:10" ht="16" x14ac:dyDescent="0.2">
      <c r="A96" s="63"/>
      <c r="B96" s="257" t="s">
        <v>900</v>
      </c>
      <c r="C96" s="167" t="s">
        <v>901</v>
      </c>
      <c r="D96" s="66" t="s">
        <v>413</v>
      </c>
      <c r="E96" s="78">
        <v>200000</v>
      </c>
      <c r="F96" s="78">
        <v>8.36</v>
      </c>
      <c r="G96" s="277"/>
      <c r="H96" s="78">
        <v>8.36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144"/>
      <c r="J97" s="23"/>
    </row>
    <row r="98" spans="1:10" ht="16" x14ac:dyDescent="0.2">
      <c r="A98" s="63"/>
      <c r="B98" s="257" t="s">
        <v>899</v>
      </c>
      <c r="C98" s="167" t="s">
        <v>844</v>
      </c>
      <c r="D98" s="66" t="s">
        <v>411</v>
      </c>
      <c r="E98" s="78">
        <v>10000</v>
      </c>
      <c r="F98" s="78"/>
      <c r="G98" s="78">
        <v>0.66</v>
      </c>
      <c r="H98" s="78">
        <v>0.66</v>
      </c>
      <c r="I98" s="144">
        <f>G98+F99</f>
        <v>1.08</v>
      </c>
      <c r="J98" s="23"/>
    </row>
    <row r="99" spans="1:10" ht="16" x14ac:dyDescent="0.2">
      <c r="A99" s="63"/>
      <c r="B99" s="257" t="s">
        <v>899</v>
      </c>
      <c r="C99" s="167" t="s">
        <v>844</v>
      </c>
      <c r="D99" s="66" t="s">
        <v>413</v>
      </c>
      <c r="E99" s="78">
        <v>10000</v>
      </c>
      <c r="F99" s="78">
        <v>0.42</v>
      </c>
      <c r="G99" s="277"/>
      <c r="H99" s="78">
        <v>0.42</v>
      </c>
      <c r="I99" s="144"/>
      <c r="J99" s="23"/>
    </row>
    <row r="100" spans="1:10" ht="16" x14ac:dyDescent="0.2">
      <c r="A100" s="63"/>
      <c r="B100" s="257"/>
      <c r="C100" s="167"/>
      <c r="D100" s="66"/>
      <c r="E100" s="79"/>
      <c r="F100" s="78"/>
      <c r="G100" s="277"/>
      <c r="H100" s="78"/>
      <c r="I100" s="144"/>
      <c r="J100" s="23"/>
    </row>
    <row r="101" spans="1:10" ht="16" x14ac:dyDescent="0.2">
      <c r="A101" s="63"/>
      <c r="B101" s="75" t="s">
        <v>552</v>
      </c>
      <c r="C101" s="66" t="s">
        <v>64</v>
      </c>
      <c r="D101" s="66" t="s">
        <v>411</v>
      </c>
      <c r="E101" s="79">
        <v>100000</v>
      </c>
      <c r="F101" s="254">
        <v>27.72</v>
      </c>
      <c r="G101" s="478">
        <v>3.08</v>
      </c>
      <c r="H101" s="78">
        <f>SUM(F101:G101)</f>
        <v>30.799999999999997</v>
      </c>
      <c r="I101" s="144">
        <f>SUM(H101:H105)</f>
        <v>43.15</v>
      </c>
      <c r="J101" s="23"/>
    </row>
    <row r="102" spans="1:10" ht="16" x14ac:dyDescent="0.2">
      <c r="A102" s="63"/>
      <c r="B102" s="75" t="s">
        <v>552</v>
      </c>
      <c r="C102" s="66" t="s">
        <v>64</v>
      </c>
      <c r="D102" s="66" t="s">
        <v>412</v>
      </c>
      <c r="E102" s="79">
        <v>10000</v>
      </c>
      <c r="F102" s="109">
        <v>3.42</v>
      </c>
      <c r="G102" s="479"/>
      <c r="H102" s="78">
        <f>F102</f>
        <v>3.42</v>
      </c>
      <c r="I102" s="144"/>
      <c r="J102" s="23"/>
    </row>
    <row r="103" spans="1:10" ht="16" x14ac:dyDescent="0.2">
      <c r="A103" s="63"/>
      <c r="B103" s="75" t="s">
        <v>552</v>
      </c>
      <c r="C103" s="66" t="s">
        <v>64</v>
      </c>
      <c r="D103" s="66" t="s">
        <v>413</v>
      </c>
      <c r="E103" s="79">
        <v>100000</v>
      </c>
      <c r="F103" s="109">
        <v>4.18</v>
      </c>
      <c r="G103" s="479"/>
      <c r="H103" s="78">
        <f>F103</f>
        <v>4.18</v>
      </c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418</v>
      </c>
      <c r="E104" s="78">
        <v>100000</v>
      </c>
      <c r="F104" s="109">
        <v>4.4000000000000004</v>
      </c>
      <c r="G104" s="479"/>
      <c r="H104" s="78">
        <f>F104</f>
        <v>4.4000000000000004</v>
      </c>
      <c r="I104" s="144"/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414</v>
      </c>
      <c r="E105" s="79">
        <v>10000</v>
      </c>
      <c r="F105" s="109">
        <v>0.35</v>
      </c>
      <c r="G105" s="479"/>
      <c r="H105" s="78">
        <f>F105</f>
        <v>0.35</v>
      </c>
      <c r="I105" s="144"/>
      <c r="J105" s="23"/>
    </row>
    <row r="106" spans="1:10" ht="16" x14ac:dyDescent="0.2">
      <c r="A106" s="63"/>
      <c r="B106" s="75"/>
      <c r="C106" s="66"/>
      <c r="D106" s="66"/>
      <c r="E106" s="79"/>
      <c r="F106" s="109"/>
      <c r="G106" s="479"/>
      <c r="H106" s="78"/>
      <c r="I106" s="144"/>
      <c r="J106" s="23"/>
    </row>
    <row r="107" spans="1:10" ht="16" x14ac:dyDescent="0.2">
      <c r="A107" s="63"/>
      <c r="B107" s="75" t="s">
        <v>553</v>
      </c>
      <c r="C107" s="66" t="s">
        <v>218</v>
      </c>
      <c r="D107" s="66" t="s">
        <v>411</v>
      </c>
      <c r="E107" s="79">
        <v>10000</v>
      </c>
      <c r="F107" s="109">
        <v>0</v>
      </c>
      <c r="G107" s="479">
        <f>H107-F107</f>
        <v>5.0199999999999996</v>
      </c>
      <c r="H107" s="78">
        <v>5.0199999999999996</v>
      </c>
      <c r="I107" s="144">
        <f>H107</f>
        <v>5.0199999999999996</v>
      </c>
      <c r="J107" s="23"/>
    </row>
    <row r="108" spans="1:10" ht="16" x14ac:dyDescent="0.2">
      <c r="A108" s="63"/>
      <c r="B108" s="75"/>
      <c r="C108" s="66"/>
      <c r="D108" s="66"/>
      <c r="E108" s="79"/>
      <c r="F108" s="109"/>
      <c r="G108" s="479"/>
      <c r="H108" s="78"/>
      <c r="I108" s="144"/>
      <c r="J108" s="23"/>
    </row>
    <row r="109" spans="1:10" ht="16" x14ac:dyDescent="0.2">
      <c r="A109" s="63"/>
      <c r="B109" s="75" t="s">
        <v>422</v>
      </c>
      <c r="C109" s="66" t="s">
        <v>420</v>
      </c>
      <c r="D109" s="66" t="s">
        <v>411</v>
      </c>
      <c r="E109" s="79">
        <v>10000</v>
      </c>
      <c r="F109" s="109">
        <v>0</v>
      </c>
      <c r="G109" s="478">
        <v>5.0199999999999996</v>
      </c>
      <c r="H109" s="78">
        <f>SUM(F109:G109)</f>
        <v>5.0199999999999996</v>
      </c>
      <c r="I109" s="144">
        <f>SUM(H109:H110)</f>
        <v>7.1099999999999994</v>
      </c>
      <c r="J109" s="23"/>
    </row>
    <row r="110" spans="1:10" ht="16" x14ac:dyDescent="0.2">
      <c r="A110" s="75"/>
      <c r="B110" s="75" t="s">
        <v>422</v>
      </c>
      <c r="C110" s="66" t="s">
        <v>420</v>
      </c>
      <c r="D110" s="66" t="s">
        <v>413</v>
      </c>
      <c r="E110" s="79">
        <v>50000</v>
      </c>
      <c r="F110" s="109">
        <v>2.09</v>
      </c>
      <c r="G110" s="479"/>
      <c r="H110" s="78">
        <f>F110</f>
        <v>2.09</v>
      </c>
      <c r="I110" s="144"/>
      <c r="J110" s="23"/>
    </row>
    <row r="111" spans="1:10" ht="16" x14ac:dyDescent="0.2">
      <c r="A111" s="75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75"/>
      <c r="B112" s="75" t="s">
        <v>712</v>
      </c>
      <c r="C112" s="66" t="s">
        <v>706</v>
      </c>
      <c r="D112" s="66" t="s">
        <v>411</v>
      </c>
      <c r="E112" s="79">
        <v>10000</v>
      </c>
      <c r="F112" s="109">
        <v>0</v>
      </c>
      <c r="G112" s="479">
        <f>H112-F112</f>
        <v>0.91</v>
      </c>
      <c r="H112" s="78">
        <v>0.91</v>
      </c>
      <c r="I112" s="144">
        <f>SUM(H113,H112,)</f>
        <v>1.33</v>
      </c>
      <c r="J112" s="23"/>
    </row>
    <row r="113" spans="1:10" ht="16" x14ac:dyDescent="0.2">
      <c r="A113" s="75"/>
      <c r="B113" s="75" t="s">
        <v>978</v>
      </c>
      <c r="C113" s="66" t="s">
        <v>706</v>
      </c>
      <c r="D113" s="66" t="s">
        <v>413</v>
      </c>
      <c r="E113" s="79">
        <v>10000</v>
      </c>
      <c r="F113" s="109">
        <v>0.42</v>
      </c>
      <c r="G113" s="479">
        <v>0</v>
      </c>
      <c r="H113" s="78">
        <v>0.42</v>
      </c>
      <c r="I113" s="144"/>
      <c r="J113" s="23"/>
    </row>
    <row r="114" spans="1:10" ht="16" x14ac:dyDescent="0.2">
      <c r="A114" s="75"/>
      <c r="B114" s="75"/>
      <c r="C114" s="66"/>
      <c r="D114" s="66"/>
      <c r="E114" s="79"/>
      <c r="F114" s="109"/>
      <c r="G114" s="479"/>
      <c r="H114" s="78"/>
      <c r="I114" s="144"/>
      <c r="J114" s="23"/>
    </row>
    <row r="115" spans="1:10" ht="16" x14ac:dyDescent="0.2">
      <c r="A115" s="63"/>
      <c r="B115" s="75" t="s">
        <v>423</v>
      </c>
      <c r="C115" s="66" t="s">
        <v>421</v>
      </c>
      <c r="D115" s="66" t="s">
        <v>411</v>
      </c>
      <c r="E115" s="79">
        <v>200000</v>
      </c>
      <c r="F115" s="109">
        <v>10.07</v>
      </c>
      <c r="G115" s="479">
        <v>3.13</v>
      </c>
      <c r="H115" s="78">
        <f>F115+G115</f>
        <v>13.2</v>
      </c>
      <c r="I115" s="144">
        <f>SUM(H115:H117)</f>
        <v>17.38</v>
      </c>
      <c r="J115" s="23"/>
    </row>
    <row r="116" spans="1:10" ht="16" x14ac:dyDescent="0.2">
      <c r="A116" s="63"/>
      <c r="B116" s="75" t="s">
        <v>423</v>
      </c>
      <c r="C116" s="66" t="s">
        <v>421</v>
      </c>
      <c r="D116" s="66" t="s">
        <v>417</v>
      </c>
      <c r="E116" s="79">
        <v>50000</v>
      </c>
      <c r="F116" s="109"/>
      <c r="G116" s="479"/>
      <c r="H116" s="78"/>
      <c r="I116" s="144"/>
      <c r="J116" s="23" t="s">
        <v>845</v>
      </c>
    </row>
    <row r="117" spans="1:10" ht="16" x14ac:dyDescent="0.2">
      <c r="A117" s="63"/>
      <c r="B117" s="75" t="s">
        <v>423</v>
      </c>
      <c r="C117" s="66" t="s">
        <v>421</v>
      </c>
      <c r="D117" s="66" t="s">
        <v>413</v>
      </c>
      <c r="E117" s="79">
        <v>100000</v>
      </c>
      <c r="F117" s="109">
        <v>4.18</v>
      </c>
      <c r="G117" s="479"/>
      <c r="H117" s="78">
        <f>F117</f>
        <v>4.18</v>
      </c>
      <c r="I117" s="144"/>
      <c r="J117" s="23" t="s">
        <v>1130</v>
      </c>
    </row>
    <row r="118" spans="1:10" ht="16" x14ac:dyDescent="0.2">
      <c r="A118" s="63"/>
      <c r="B118" s="75"/>
      <c r="C118" s="66"/>
      <c r="D118" s="66"/>
      <c r="E118" s="79"/>
      <c r="F118" s="109"/>
      <c r="G118" s="479"/>
      <c r="H118" s="78"/>
      <c r="I118" s="144"/>
      <c r="J118" s="23"/>
    </row>
    <row r="119" spans="1:10" ht="16" x14ac:dyDescent="0.2">
      <c r="A119" s="63"/>
      <c r="B119" s="75" t="s">
        <v>907</v>
      </c>
      <c r="C119" s="66" t="s">
        <v>908</v>
      </c>
      <c r="D119" s="66" t="s">
        <v>411</v>
      </c>
      <c r="E119" s="79">
        <v>10000</v>
      </c>
      <c r="F119" s="109"/>
      <c r="G119" s="479">
        <v>5.0199999999999996</v>
      </c>
      <c r="H119" s="78">
        <v>5.0199999999999996</v>
      </c>
      <c r="I119" s="144">
        <v>5.0199999999999996</v>
      </c>
      <c r="J119" s="23"/>
    </row>
    <row r="120" spans="1:10" ht="16" x14ac:dyDescent="0.2">
      <c r="A120" s="63"/>
      <c r="B120" s="75"/>
      <c r="C120" s="66"/>
      <c r="D120" s="66"/>
      <c r="E120" s="79"/>
      <c r="F120" s="109"/>
      <c r="G120" s="479"/>
      <c r="H120" s="78"/>
      <c r="I120" s="144"/>
      <c r="J120" s="23"/>
    </row>
    <row r="121" spans="1:10" ht="16" x14ac:dyDescent="0.2">
      <c r="A121" s="75"/>
      <c r="B121" s="75" t="s">
        <v>794</v>
      </c>
      <c r="C121" s="66" t="s">
        <v>791</v>
      </c>
      <c r="D121" s="66" t="s">
        <v>411</v>
      </c>
      <c r="E121" s="78">
        <v>10000</v>
      </c>
      <c r="F121" s="78">
        <v>0</v>
      </c>
      <c r="G121" s="277">
        <v>1.26</v>
      </c>
      <c r="H121" s="78">
        <f>F121+G121</f>
        <v>1.26</v>
      </c>
      <c r="I121" s="144">
        <f>H121</f>
        <v>1.26</v>
      </c>
      <c r="J121" s="23"/>
    </row>
    <row r="122" spans="1:10" ht="16" x14ac:dyDescent="0.2">
      <c r="A122" s="63"/>
      <c r="B122" s="75"/>
      <c r="C122" s="66"/>
      <c r="D122" s="66"/>
      <c r="E122" s="79"/>
      <c r="F122" s="78"/>
      <c r="G122" s="277"/>
      <c r="H122" s="78"/>
      <c r="I122" s="144"/>
      <c r="J122" s="23"/>
    </row>
    <row r="123" spans="1:10" ht="16" x14ac:dyDescent="0.2">
      <c r="A123" s="63"/>
      <c r="B123" s="75" t="s">
        <v>766</v>
      </c>
      <c r="C123" s="66" t="s">
        <v>765</v>
      </c>
      <c r="D123" s="66" t="s">
        <v>411</v>
      </c>
      <c r="E123" s="78">
        <v>10000</v>
      </c>
      <c r="F123" s="78">
        <v>0</v>
      </c>
      <c r="G123" s="277">
        <v>0.91</v>
      </c>
      <c r="H123" s="78">
        <f>SUM(F123:G123)</f>
        <v>0.91</v>
      </c>
      <c r="I123" s="144">
        <f>SUM(H123:H126)</f>
        <v>5.0999999999999996</v>
      </c>
      <c r="J123" s="23"/>
    </row>
    <row r="124" spans="1:10" ht="16" x14ac:dyDescent="0.2">
      <c r="A124" s="63"/>
      <c r="B124" s="75" t="s">
        <v>766</v>
      </c>
      <c r="C124" s="66" t="s">
        <v>765</v>
      </c>
      <c r="D124" s="66" t="s">
        <v>412</v>
      </c>
      <c r="E124" s="78">
        <v>10000</v>
      </c>
      <c r="F124" s="78">
        <v>3.42</v>
      </c>
      <c r="G124" s="277"/>
      <c r="H124" s="78">
        <f>F124</f>
        <v>3.42</v>
      </c>
      <c r="I124" s="144"/>
      <c r="J124" s="23"/>
    </row>
    <row r="125" spans="1:10" ht="16" x14ac:dyDescent="0.2">
      <c r="A125" s="63"/>
      <c r="B125" s="75" t="s">
        <v>766</v>
      </c>
      <c r="C125" s="66" t="s">
        <v>765</v>
      </c>
      <c r="D125" s="66" t="s">
        <v>413</v>
      </c>
      <c r="E125" s="78">
        <v>10000</v>
      </c>
      <c r="F125" s="78">
        <v>0.42</v>
      </c>
      <c r="G125" s="277"/>
      <c r="H125" s="78">
        <f>F125</f>
        <v>0.42</v>
      </c>
      <c r="I125" s="144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414</v>
      </c>
      <c r="E126" s="78">
        <v>10000</v>
      </c>
      <c r="F126" s="78">
        <v>0.35</v>
      </c>
      <c r="G126" s="277"/>
      <c r="H126" s="78">
        <f>F126</f>
        <v>0.35</v>
      </c>
      <c r="I126" s="144"/>
      <c r="J126" s="23"/>
    </row>
    <row r="127" spans="1:10" ht="16" x14ac:dyDescent="0.2">
      <c r="A127" s="63"/>
      <c r="B127" s="75"/>
      <c r="C127" s="66"/>
      <c r="D127" s="66"/>
      <c r="E127" s="79"/>
      <c r="F127" s="78"/>
      <c r="G127" s="277"/>
      <c r="H127" s="79"/>
      <c r="I127" s="144"/>
      <c r="J127" s="23"/>
    </row>
    <row r="128" spans="1:10" ht="16" x14ac:dyDescent="0.2">
      <c r="A128" s="63"/>
      <c r="B128" s="75" t="s">
        <v>943</v>
      </c>
      <c r="C128" s="66" t="s">
        <v>944</v>
      </c>
      <c r="D128" s="66" t="s">
        <v>411</v>
      </c>
      <c r="E128" s="79">
        <v>10000</v>
      </c>
      <c r="F128" s="78">
        <v>0</v>
      </c>
      <c r="G128" s="277">
        <v>0.53</v>
      </c>
      <c r="H128" s="79">
        <v>0.53</v>
      </c>
      <c r="I128" s="144">
        <f>SUM(H129,H128)</f>
        <v>0.95</v>
      </c>
      <c r="J128" s="23"/>
    </row>
    <row r="129" spans="1:10" ht="16" x14ac:dyDescent="0.2">
      <c r="A129" s="63"/>
      <c r="B129" s="75" t="s">
        <v>943</v>
      </c>
      <c r="C129" s="66" t="s">
        <v>944</v>
      </c>
      <c r="D129" s="66" t="s">
        <v>413</v>
      </c>
      <c r="E129" s="79">
        <v>10000</v>
      </c>
      <c r="F129" s="78">
        <v>0.42</v>
      </c>
      <c r="G129" s="277">
        <v>0</v>
      </c>
      <c r="H129" s="79">
        <v>0.42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9"/>
      <c r="I130" s="144"/>
      <c r="J130" s="23"/>
    </row>
    <row r="131" spans="1:10" ht="16" x14ac:dyDescent="0.2">
      <c r="A131" s="63"/>
      <c r="B131" s="75" t="s">
        <v>555</v>
      </c>
      <c r="C131" s="66" t="s">
        <v>57</v>
      </c>
      <c r="D131" s="66" t="s">
        <v>411</v>
      </c>
      <c r="E131" s="78">
        <v>40000</v>
      </c>
      <c r="F131" s="109">
        <f>H131-G131</f>
        <v>15.059999999999999</v>
      </c>
      <c r="G131" s="479">
        <v>5.0199999999999996</v>
      </c>
      <c r="H131" s="78">
        <v>20.079999999999998</v>
      </c>
      <c r="I131" s="144">
        <f>SUM(H131:H136)</f>
        <v>44.470000000000006</v>
      </c>
      <c r="J131" s="23"/>
    </row>
    <row r="132" spans="1:10" ht="16" x14ac:dyDescent="0.2">
      <c r="A132" s="63"/>
      <c r="B132" s="75" t="s">
        <v>555</v>
      </c>
      <c r="C132" s="66" t="s">
        <v>57</v>
      </c>
      <c r="D132" s="66" t="s">
        <v>417</v>
      </c>
      <c r="E132" s="79">
        <v>10000</v>
      </c>
      <c r="F132" s="109">
        <v>19.760000000000002</v>
      </c>
      <c r="G132" s="479"/>
      <c r="H132" s="79">
        <f>F132</f>
        <v>19.760000000000002</v>
      </c>
      <c r="I132" s="144"/>
      <c r="J132" s="23"/>
    </row>
    <row r="133" spans="1:10" ht="16" x14ac:dyDescent="0.2">
      <c r="A133" s="63"/>
      <c r="B133" s="75" t="s">
        <v>555</v>
      </c>
      <c r="C133" s="66" t="s">
        <v>57</v>
      </c>
      <c r="D133" s="66" t="s">
        <v>412</v>
      </c>
      <c r="E133" s="79">
        <v>10000</v>
      </c>
      <c r="F133" s="109">
        <v>3.42</v>
      </c>
      <c r="G133" s="479"/>
      <c r="H133" s="79">
        <f>F133</f>
        <v>3.42</v>
      </c>
      <c r="I133" s="144"/>
      <c r="J133" s="23"/>
    </row>
    <row r="134" spans="1:10" ht="16" x14ac:dyDescent="0.2">
      <c r="A134" s="63"/>
      <c r="B134" s="75" t="s">
        <v>555</v>
      </c>
      <c r="C134" s="66" t="s">
        <v>57</v>
      </c>
      <c r="D134" s="66" t="s">
        <v>413</v>
      </c>
      <c r="E134" s="79">
        <v>10000</v>
      </c>
      <c r="F134" s="109">
        <v>0.42</v>
      </c>
      <c r="G134" s="479"/>
      <c r="H134" s="79">
        <f>F134</f>
        <v>0.42</v>
      </c>
      <c r="I134" s="144"/>
      <c r="J134" s="23"/>
    </row>
    <row r="135" spans="1:10" ht="16" x14ac:dyDescent="0.2">
      <c r="A135" s="63"/>
      <c r="B135" s="75" t="s">
        <v>555</v>
      </c>
      <c r="C135" s="66" t="s">
        <v>57</v>
      </c>
      <c r="D135" s="66" t="s">
        <v>418</v>
      </c>
      <c r="E135" s="79">
        <v>10000</v>
      </c>
      <c r="F135" s="109">
        <v>0.44</v>
      </c>
      <c r="G135" s="479"/>
      <c r="H135" s="79">
        <f>F135</f>
        <v>0.44</v>
      </c>
      <c r="I135" s="144"/>
      <c r="J135" s="23"/>
    </row>
    <row r="136" spans="1:10" ht="16" x14ac:dyDescent="0.2">
      <c r="A136" s="63"/>
      <c r="B136" s="75" t="s">
        <v>555</v>
      </c>
      <c r="C136" s="66" t="s">
        <v>57</v>
      </c>
      <c r="D136" s="66" t="s">
        <v>414</v>
      </c>
      <c r="E136" s="79">
        <v>10000</v>
      </c>
      <c r="F136" s="109">
        <v>0.35</v>
      </c>
      <c r="G136" s="479"/>
      <c r="H136" s="79">
        <f>F136</f>
        <v>0.35</v>
      </c>
      <c r="I136" s="144"/>
      <c r="J136" s="23"/>
    </row>
    <row r="137" spans="1:10" ht="16" x14ac:dyDescent="0.2">
      <c r="A137" s="63"/>
      <c r="B137" s="75"/>
      <c r="C137" s="66"/>
      <c r="D137" s="66"/>
      <c r="E137" s="79"/>
      <c r="F137" s="78"/>
      <c r="G137" s="479"/>
      <c r="H137" s="79"/>
      <c r="I137" s="144"/>
      <c r="J137" s="23"/>
    </row>
    <row r="138" spans="1:10" ht="16" x14ac:dyDescent="0.2">
      <c r="A138" s="63"/>
      <c r="B138" s="75" t="s">
        <v>946</v>
      </c>
      <c r="C138" s="66" t="s">
        <v>947</v>
      </c>
      <c r="D138" s="66" t="s">
        <v>411</v>
      </c>
      <c r="E138" s="79">
        <v>150000</v>
      </c>
      <c r="F138" s="109">
        <v>6.44</v>
      </c>
      <c r="G138" s="479">
        <v>1.51</v>
      </c>
      <c r="H138" s="79">
        <f>F138+G138</f>
        <v>7.95</v>
      </c>
      <c r="I138" s="144">
        <f>H138+H139</f>
        <v>14.219999999999999</v>
      </c>
      <c r="J138" s="23"/>
    </row>
    <row r="139" spans="1:10" ht="16" x14ac:dyDescent="0.2">
      <c r="A139" s="63"/>
      <c r="B139" s="75" t="s">
        <v>946</v>
      </c>
      <c r="C139" s="66" t="s">
        <v>947</v>
      </c>
      <c r="D139" s="66" t="s">
        <v>413</v>
      </c>
      <c r="E139" s="79">
        <v>150000</v>
      </c>
      <c r="F139" s="109">
        <v>6.27</v>
      </c>
      <c r="G139" s="479"/>
      <c r="H139" s="79">
        <v>6.27</v>
      </c>
      <c r="I139" s="144"/>
      <c r="J139" s="23"/>
    </row>
    <row r="140" spans="1:10" ht="16" x14ac:dyDescent="0.2">
      <c r="A140" s="63"/>
      <c r="B140" s="75"/>
      <c r="C140" s="66"/>
      <c r="D140" s="66"/>
      <c r="E140" s="79"/>
      <c r="F140" s="78"/>
      <c r="G140" s="277"/>
      <c r="H140" s="79"/>
      <c r="I140" s="144"/>
      <c r="J140" s="23"/>
    </row>
    <row r="141" spans="1:10" ht="16" x14ac:dyDescent="0.2">
      <c r="A141" s="63"/>
      <c r="B141" s="75" t="s">
        <v>558</v>
      </c>
      <c r="C141" s="66" t="s">
        <v>219</v>
      </c>
      <c r="D141" s="66" t="s">
        <v>411</v>
      </c>
      <c r="E141" s="78">
        <v>50000</v>
      </c>
      <c r="F141" s="109">
        <f>H141-G141</f>
        <v>2.6399999999999997</v>
      </c>
      <c r="G141" s="479">
        <v>0.66</v>
      </c>
      <c r="H141" s="78">
        <v>3.3</v>
      </c>
      <c r="I141" s="192">
        <f>SUM(H141:H142)</f>
        <v>7.8999999999999995</v>
      </c>
      <c r="J141" s="23"/>
    </row>
    <row r="142" spans="1:10" ht="16" x14ac:dyDescent="0.2">
      <c r="A142" s="63"/>
      <c r="B142" s="75" t="s">
        <v>558</v>
      </c>
      <c r="C142" s="66" t="s">
        <v>219</v>
      </c>
      <c r="D142" s="66" t="s">
        <v>413</v>
      </c>
      <c r="E142" s="79">
        <v>110000</v>
      </c>
      <c r="F142" s="109">
        <v>4.5999999999999996</v>
      </c>
      <c r="G142" s="479"/>
      <c r="H142" s="79">
        <f>F142</f>
        <v>4.5999999999999996</v>
      </c>
      <c r="I142" s="144"/>
      <c r="J142" s="23"/>
    </row>
    <row r="143" spans="1:10" ht="16" x14ac:dyDescent="0.2">
      <c r="A143" s="63"/>
      <c r="B143" s="75"/>
      <c r="C143" s="66"/>
      <c r="D143" s="66"/>
      <c r="E143" s="79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909</v>
      </c>
      <c r="C144" s="66" t="s">
        <v>910</v>
      </c>
      <c r="D144" s="66" t="s">
        <v>411</v>
      </c>
      <c r="E144" s="79">
        <v>10000</v>
      </c>
      <c r="F144" s="78">
        <v>0</v>
      </c>
      <c r="G144" s="277">
        <v>0.91</v>
      </c>
      <c r="H144" s="79">
        <v>0.91</v>
      </c>
      <c r="I144" s="144">
        <v>0.91</v>
      </c>
      <c r="J144" s="23"/>
    </row>
    <row r="145" spans="1:10" ht="16" x14ac:dyDescent="0.2">
      <c r="A145" s="63"/>
      <c r="B145" s="75"/>
      <c r="C145" s="66"/>
      <c r="D145" s="66"/>
      <c r="E145" s="78"/>
      <c r="F145" s="78"/>
      <c r="G145" s="277"/>
      <c r="H145" s="79"/>
      <c r="I145" s="144"/>
      <c r="J145" s="23"/>
    </row>
    <row r="146" spans="1:10" ht="16" x14ac:dyDescent="0.2">
      <c r="A146" s="63"/>
      <c r="B146" s="175" t="s">
        <v>651</v>
      </c>
      <c r="C146" s="66" t="s">
        <v>650</v>
      </c>
      <c r="D146" s="66" t="s">
        <v>411</v>
      </c>
      <c r="E146" s="78">
        <v>250000</v>
      </c>
      <c r="F146" s="109">
        <v>30.24</v>
      </c>
      <c r="G146" s="277">
        <v>1.26</v>
      </c>
      <c r="H146" s="78">
        <f>SUM(G146,F146)</f>
        <v>31.5</v>
      </c>
      <c r="I146" s="144">
        <f>SUM(H146:H149)</f>
        <v>45.300000000000004</v>
      </c>
      <c r="J146" s="23"/>
    </row>
    <row r="147" spans="1:10" ht="16" x14ac:dyDescent="0.2">
      <c r="A147" s="63"/>
      <c r="B147" s="175" t="s">
        <v>651</v>
      </c>
      <c r="C147" s="66" t="s">
        <v>650</v>
      </c>
      <c r="D147" s="66" t="s">
        <v>412</v>
      </c>
      <c r="E147" s="78">
        <v>10000</v>
      </c>
      <c r="F147" s="109">
        <v>3.42</v>
      </c>
      <c r="G147" s="479"/>
      <c r="H147" s="79">
        <f>F147</f>
        <v>3.42</v>
      </c>
      <c r="I147" s="144"/>
      <c r="J147" s="23"/>
    </row>
    <row r="148" spans="1:10" ht="16" x14ac:dyDescent="0.2">
      <c r="A148" s="63"/>
      <c r="B148" s="175" t="s">
        <v>651</v>
      </c>
      <c r="C148" s="66" t="s">
        <v>650</v>
      </c>
      <c r="D148" s="66" t="s">
        <v>413</v>
      </c>
      <c r="E148" s="78">
        <v>240000</v>
      </c>
      <c r="F148" s="109">
        <v>10.029999999999999</v>
      </c>
      <c r="G148" s="479"/>
      <c r="H148" s="79">
        <f>F148</f>
        <v>10.029999999999999</v>
      </c>
      <c r="I148" s="144"/>
      <c r="J148" s="23" t="s">
        <v>1131</v>
      </c>
    </row>
    <row r="149" spans="1:10" ht="16" x14ac:dyDescent="0.2">
      <c r="A149" s="63"/>
      <c r="B149" s="175" t="s">
        <v>651</v>
      </c>
      <c r="C149" s="66" t="s">
        <v>650</v>
      </c>
      <c r="D149" s="66" t="s">
        <v>414</v>
      </c>
      <c r="E149" s="78">
        <v>10000</v>
      </c>
      <c r="F149" s="109">
        <v>0.35</v>
      </c>
      <c r="G149" s="479"/>
      <c r="H149" s="79">
        <f>F149</f>
        <v>0.35</v>
      </c>
      <c r="I149" s="144"/>
      <c r="J149" s="23"/>
    </row>
    <row r="150" spans="1:10" ht="16" x14ac:dyDescent="0.2">
      <c r="A150" s="63"/>
      <c r="B150" s="75"/>
      <c r="C150" s="66"/>
      <c r="D150" s="66"/>
      <c r="E150" s="78"/>
      <c r="F150" s="78"/>
      <c r="G150" s="277"/>
      <c r="H150" s="79"/>
      <c r="I150" s="144"/>
      <c r="J150" s="23"/>
    </row>
    <row r="151" spans="1:10" ht="16" x14ac:dyDescent="0.2">
      <c r="A151" s="63"/>
      <c r="B151" s="75" t="s">
        <v>836</v>
      </c>
      <c r="C151" s="66" t="s">
        <v>837</v>
      </c>
      <c r="D151" s="66" t="s">
        <v>411</v>
      </c>
      <c r="E151" s="78">
        <v>200000</v>
      </c>
      <c r="F151" s="109">
        <v>12.54</v>
      </c>
      <c r="G151" s="479">
        <v>0.66</v>
      </c>
      <c r="H151" s="79">
        <f>SUM(F151,G151)</f>
        <v>13.2</v>
      </c>
      <c r="I151" s="144">
        <f>SUM(H151,H152)</f>
        <v>21.56</v>
      </c>
      <c r="J151" s="23"/>
    </row>
    <row r="152" spans="1:10" ht="16" x14ac:dyDescent="0.2">
      <c r="A152" s="63"/>
      <c r="B152" s="75" t="s">
        <v>836</v>
      </c>
      <c r="C152" s="66" t="s">
        <v>837</v>
      </c>
      <c r="D152" s="66" t="s">
        <v>413</v>
      </c>
      <c r="E152" s="78">
        <v>200000</v>
      </c>
      <c r="F152" s="109">
        <v>8.36</v>
      </c>
      <c r="G152" s="479"/>
      <c r="H152" s="79">
        <v>8.36</v>
      </c>
      <c r="I152" s="144"/>
      <c r="J152" s="23"/>
    </row>
    <row r="153" spans="1:10" ht="16" x14ac:dyDescent="0.2">
      <c r="A153" s="63"/>
      <c r="B153" s="75"/>
      <c r="C153" s="66"/>
      <c r="D153" s="66"/>
      <c r="E153" s="79"/>
      <c r="F153" s="78"/>
      <c r="G153" s="277"/>
      <c r="H153" s="79"/>
      <c r="I153" s="144"/>
      <c r="J153" s="23"/>
    </row>
    <row r="154" spans="1:10" ht="16" x14ac:dyDescent="0.2">
      <c r="A154" s="63"/>
      <c r="B154" s="75" t="s">
        <v>561</v>
      </c>
      <c r="C154" s="66" t="s">
        <v>1039</v>
      </c>
      <c r="D154" s="66" t="s">
        <v>411</v>
      </c>
      <c r="E154" s="79">
        <v>10000</v>
      </c>
      <c r="F154" s="109">
        <v>0</v>
      </c>
      <c r="G154" s="479">
        <f>H154-F154</f>
        <v>0.91</v>
      </c>
      <c r="H154" s="79">
        <v>0.91</v>
      </c>
      <c r="I154" s="144">
        <f>SUM(H154:H155)</f>
        <v>1.33</v>
      </c>
      <c r="J154" s="23"/>
    </row>
    <row r="155" spans="1:10" ht="16" x14ac:dyDescent="0.2">
      <c r="A155" s="63"/>
      <c r="B155" s="75" t="s">
        <v>561</v>
      </c>
      <c r="C155" s="66" t="s">
        <v>1039</v>
      </c>
      <c r="D155" s="66" t="s">
        <v>413</v>
      </c>
      <c r="E155" s="78">
        <v>10000</v>
      </c>
      <c r="F155" s="109">
        <v>0.42</v>
      </c>
      <c r="G155" s="277"/>
      <c r="H155" s="78">
        <f>F155</f>
        <v>0.42</v>
      </c>
      <c r="I155" s="144"/>
      <c r="J155" s="23"/>
    </row>
    <row r="156" spans="1:10" ht="16" x14ac:dyDescent="0.2">
      <c r="A156" s="63"/>
      <c r="B156" s="75"/>
      <c r="C156" s="66"/>
      <c r="D156" s="66"/>
      <c r="E156" s="78"/>
      <c r="F156" s="78"/>
      <c r="G156" s="277"/>
      <c r="H156" s="78"/>
      <c r="I156" s="144"/>
      <c r="J156" s="23"/>
    </row>
    <row r="157" spans="1:10" ht="16" x14ac:dyDescent="0.2">
      <c r="A157" s="63"/>
      <c r="B157" s="75" t="s">
        <v>871</v>
      </c>
      <c r="C157" s="66" t="s">
        <v>870</v>
      </c>
      <c r="D157" s="66" t="s">
        <v>411</v>
      </c>
      <c r="E157" s="79">
        <v>10000</v>
      </c>
      <c r="F157" s="78"/>
      <c r="G157" s="277">
        <v>0.53</v>
      </c>
      <c r="H157" s="78">
        <v>0.53</v>
      </c>
      <c r="I157" s="144">
        <v>0.95</v>
      </c>
      <c r="J157" s="23"/>
    </row>
    <row r="158" spans="1:10" ht="16" x14ac:dyDescent="0.2">
      <c r="A158" s="63"/>
      <c r="B158" s="75" t="s">
        <v>871</v>
      </c>
      <c r="C158" s="66" t="s">
        <v>870</v>
      </c>
      <c r="D158" s="66" t="s">
        <v>413</v>
      </c>
      <c r="E158" s="78">
        <v>10000</v>
      </c>
      <c r="F158" s="78">
        <v>0.42</v>
      </c>
      <c r="G158" s="277"/>
      <c r="H158" s="78">
        <v>0.42</v>
      </c>
      <c r="I158" s="144"/>
      <c r="J158" s="23" t="s">
        <v>1132</v>
      </c>
    </row>
    <row r="159" spans="1:10" ht="16" x14ac:dyDescent="0.2">
      <c r="A159" s="63"/>
      <c r="B159" s="75"/>
      <c r="C159" s="66"/>
      <c r="D159" s="66"/>
      <c r="E159" s="78"/>
      <c r="F159" s="78"/>
      <c r="G159" s="277"/>
      <c r="H159" s="78"/>
      <c r="I159" s="144"/>
      <c r="J159" s="23"/>
    </row>
    <row r="160" spans="1:10" ht="16" x14ac:dyDescent="0.2">
      <c r="A160" s="63"/>
      <c r="B160" s="75" t="s">
        <v>1110</v>
      </c>
      <c r="C160" s="66" t="s">
        <v>1111</v>
      </c>
      <c r="D160" s="66" t="s">
        <v>411</v>
      </c>
      <c r="E160" s="575">
        <v>10000</v>
      </c>
      <c r="F160" s="78">
        <v>0</v>
      </c>
      <c r="G160" s="277">
        <v>0.66</v>
      </c>
      <c r="H160" s="78">
        <v>0.66</v>
      </c>
      <c r="I160" s="144">
        <v>0.66</v>
      </c>
      <c r="J160" s="23"/>
    </row>
    <row r="161" spans="1:10" ht="16" x14ac:dyDescent="0.2">
      <c r="A161" s="63"/>
      <c r="B161" s="75"/>
      <c r="C161" s="66"/>
      <c r="D161" s="66"/>
      <c r="E161" s="78"/>
      <c r="F161" s="78"/>
      <c r="G161" s="277"/>
      <c r="H161" s="78"/>
      <c r="I161" s="144"/>
      <c r="J161" s="23"/>
    </row>
    <row r="162" spans="1:10" ht="16" x14ac:dyDescent="0.2">
      <c r="A162" s="63"/>
      <c r="B162" s="75" t="s">
        <v>562</v>
      </c>
      <c r="C162" s="66" t="s">
        <v>233</v>
      </c>
      <c r="D162" s="66" t="s">
        <v>411</v>
      </c>
      <c r="E162" s="78">
        <v>10000</v>
      </c>
      <c r="F162" s="109">
        <v>0</v>
      </c>
      <c r="G162" s="479">
        <f>H162-F162</f>
        <v>5.0199999999999996</v>
      </c>
      <c r="H162" s="78">
        <v>5.0199999999999996</v>
      </c>
      <c r="I162" s="144">
        <f>SUM(H162:H165)</f>
        <v>12.969999999999999</v>
      </c>
      <c r="J162" s="211"/>
    </row>
    <row r="163" spans="1:10" ht="16" x14ac:dyDescent="0.2">
      <c r="A163" s="63"/>
      <c r="B163" s="75" t="s">
        <v>562</v>
      </c>
      <c r="C163" s="66" t="s">
        <v>233</v>
      </c>
      <c r="D163" s="66" t="s">
        <v>412</v>
      </c>
      <c r="E163" s="79">
        <v>10000</v>
      </c>
      <c r="F163" s="109">
        <v>3.42</v>
      </c>
      <c r="G163" s="479"/>
      <c r="H163" s="79">
        <f>F163</f>
        <v>3.42</v>
      </c>
      <c r="I163" s="144"/>
      <c r="J163" s="23"/>
    </row>
    <row r="164" spans="1:10" ht="16" x14ac:dyDescent="0.2">
      <c r="A164" s="63"/>
      <c r="B164" s="75" t="s">
        <v>562</v>
      </c>
      <c r="C164" s="66" t="s">
        <v>233</v>
      </c>
      <c r="D164" s="66" t="s">
        <v>413</v>
      </c>
      <c r="E164" s="79">
        <v>100000</v>
      </c>
      <c r="F164" s="109">
        <v>4.18</v>
      </c>
      <c r="G164" s="479"/>
      <c r="H164" s="79">
        <f>F164</f>
        <v>4.18</v>
      </c>
      <c r="I164" s="144"/>
      <c r="J164" s="23"/>
    </row>
    <row r="165" spans="1:10" ht="16" x14ac:dyDescent="0.2">
      <c r="A165" s="63"/>
      <c r="B165" s="75" t="s">
        <v>562</v>
      </c>
      <c r="C165" s="66" t="s">
        <v>233</v>
      </c>
      <c r="D165" s="66" t="s">
        <v>414</v>
      </c>
      <c r="E165" s="79">
        <v>10000</v>
      </c>
      <c r="F165" s="109">
        <v>0.35</v>
      </c>
      <c r="G165" s="479"/>
      <c r="H165" s="79">
        <f>F165</f>
        <v>0.35</v>
      </c>
      <c r="I165" s="144"/>
      <c r="J165" s="23"/>
    </row>
    <row r="166" spans="1:10" ht="16" x14ac:dyDescent="0.2">
      <c r="A166" s="63"/>
      <c r="B166" s="75"/>
      <c r="C166" s="66"/>
      <c r="D166" s="66"/>
      <c r="E166" s="79"/>
      <c r="F166" s="78"/>
      <c r="G166" s="277"/>
      <c r="H166" s="79"/>
      <c r="I166" s="144"/>
      <c r="J166" s="23"/>
    </row>
    <row r="167" spans="1:10" ht="16" x14ac:dyDescent="0.2">
      <c r="A167" s="63"/>
      <c r="B167" s="75" t="s">
        <v>563</v>
      </c>
      <c r="C167" s="66" t="s">
        <v>234</v>
      </c>
      <c r="D167" s="66" t="s">
        <v>411</v>
      </c>
      <c r="E167" s="78">
        <v>10000</v>
      </c>
      <c r="F167" s="78">
        <v>0</v>
      </c>
      <c r="G167" s="277">
        <f>H167-F167</f>
        <v>14.08</v>
      </c>
      <c r="H167" s="78">
        <v>14.08</v>
      </c>
      <c r="I167" s="144">
        <f>H167</f>
        <v>14.08</v>
      </c>
      <c r="J167" s="23"/>
    </row>
    <row r="168" spans="1:10" ht="16" x14ac:dyDescent="0.2">
      <c r="A168" s="63"/>
      <c r="B168" s="75"/>
      <c r="C168" s="66"/>
      <c r="D168" s="66"/>
      <c r="F168" s="314"/>
      <c r="G168" s="277"/>
      <c r="H168" s="78"/>
      <c r="I168" s="144"/>
      <c r="J168" s="23"/>
    </row>
    <row r="169" spans="1:10" ht="16" x14ac:dyDescent="0.2">
      <c r="A169" s="63"/>
      <c r="B169" s="75" t="s">
        <v>1045</v>
      </c>
      <c r="C169" s="66" t="s">
        <v>1046</v>
      </c>
      <c r="D169" s="66" t="s">
        <v>411</v>
      </c>
      <c r="E169" s="78">
        <v>40000</v>
      </c>
      <c r="F169" s="314">
        <v>1.59</v>
      </c>
      <c r="G169" s="277">
        <v>0.53</v>
      </c>
      <c r="H169" s="78">
        <v>2.12</v>
      </c>
      <c r="I169" s="144">
        <f>SUM(H169:H172)</f>
        <v>6.53</v>
      </c>
      <c r="J169" s="23"/>
    </row>
    <row r="170" spans="1:10" ht="16" x14ac:dyDescent="0.2">
      <c r="A170" s="63"/>
      <c r="B170" s="75" t="s">
        <v>1045</v>
      </c>
      <c r="C170" s="66" t="s">
        <v>1046</v>
      </c>
      <c r="D170" s="66" t="s">
        <v>417</v>
      </c>
      <c r="E170" s="78">
        <v>20000</v>
      </c>
      <c r="F170" s="314">
        <v>2.52</v>
      </c>
      <c r="G170" s="277"/>
      <c r="H170" s="78">
        <v>2.52</v>
      </c>
      <c r="I170" s="144"/>
      <c r="J170" s="23" t="s">
        <v>1133</v>
      </c>
    </row>
    <row r="171" spans="1:10" ht="16" x14ac:dyDescent="0.2">
      <c r="A171" s="63"/>
      <c r="B171" s="75" t="s">
        <v>1045</v>
      </c>
      <c r="C171" s="66" t="s">
        <v>1046</v>
      </c>
      <c r="D171" s="66" t="s">
        <v>413</v>
      </c>
      <c r="E171" s="78">
        <v>40000</v>
      </c>
      <c r="F171" s="314">
        <v>1.67</v>
      </c>
      <c r="G171" s="277"/>
      <c r="H171" s="78">
        <v>1.67</v>
      </c>
      <c r="I171" s="144"/>
      <c r="J171" s="23"/>
    </row>
    <row r="172" spans="1:10" ht="16" x14ac:dyDescent="0.2">
      <c r="A172" s="63"/>
      <c r="B172" s="75" t="s">
        <v>1045</v>
      </c>
      <c r="C172" s="66" t="s">
        <v>1046</v>
      </c>
      <c r="D172" s="66" t="s">
        <v>418</v>
      </c>
      <c r="E172" s="78">
        <v>5000</v>
      </c>
      <c r="F172" s="314">
        <v>0.22</v>
      </c>
      <c r="G172" s="277"/>
      <c r="H172" s="78">
        <v>0.22</v>
      </c>
      <c r="I172" s="144"/>
      <c r="J172" s="23"/>
    </row>
    <row r="173" spans="1:10" ht="16" x14ac:dyDescent="0.2">
      <c r="A173" s="63"/>
      <c r="B173" s="75"/>
      <c r="C173" s="66"/>
      <c r="D173" s="66"/>
      <c r="E173" s="78"/>
      <c r="F173" s="314"/>
      <c r="G173" s="277"/>
      <c r="H173" s="78"/>
      <c r="I173" s="144"/>
      <c r="J173" s="23"/>
    </row>
    <row r="174" spans="1:10" ht="16" x14ac:dyDescent="0.2">
      <c r="A174" s="63"/>
      <c r="B174" s="75" t="s">
        <v>985</v>
      </c>
      <c r="C174" s="66" t="s">
        <v>986</v>
      </c>
      <c r="D174" s="66" t="s">
        <v>411</v>
      </c>
      <c r="E174" s="78">
        <v>10000</v>
      </c>
      <c r="F174" s="314">
        <v>0</v>
      </c>
      <c r="G174" s="277">
        <v>0.53</v>
      </c>
      <c r="H174" s="78">
        <v>0.53</v>
      </c>
      <c r="I174" s="144">
        <f>SUM(H175,H174)</f>
        <v>0.95</v>
      </c>
      <c r="J174" s="23" t="s">
        <v>1134</v>
      </c>
    </row>
    <row r="175" spans="1:10" ht="16" x14ac:dyDescent="0.2">
      <c r="A175" s="63"/>
      <c r="B175" s="75" t="s">
        <v>985</v>
      </c>
      <c r="C175" s="66" t="s">
        <v>986</v>
      </c>
      <c r="D175" s="66" t="s">
        <v>413</v>
      </c>
      <c r="E175" s="78">
        <v>10000</v>
      </c>
      <c r="F175" s="314">
        <v>0.42</v>
      </c>
      <c r="G175" s="277">
        <v>0</v>
      </c>
      <c r="H175" s="78">
        <v>0.42</v>
      </c>
      <c r="I175" s="144"/>
      <c r="J175" s="23"/>
    </row>
    <row r="176" spans="1:10" ht="16" x14ac:dyDescent="0.2">
      <c r="A176" s="63"/>
      <c r="B176" s="75"/>
      <c r="C176" s="66"/>
      <c r="D176" s="66"/>
      <c r="E176" s="79"/>
      <c r="F176" s="314"/>
      <c r="G176" s="277"/>
      <c r="H176" s="79"/>
      <c r="I176" s="144"/>
      <c r="J176" s="23"/>
    </row>
    <row r="177" spans="1:10" ht="16" x14ac:dyDescent="0.2">
      <c r="A177" s="63"/>
      <c r="B177" s="75" t="s">
        <v>564</v>
      </c>
      <c r="C177" s="168" t="s">
        <v>330</v>
      </c>
      <c r="D177" s="168" t="s">
        <v>411</v>
      </c>
      <c r="E177" s="169">
        <v>200000</v>
      </c>
      <c r="F177" s="254">
        <v>23.94</v>
      </c>
      <c r="G177" s="478">
        <v>1.26</v>
      </c>
      <c r="H177" s="343">
        <f>SUM(F177:G177)</f>
        <v>25.200000000000003</v>
      </c>
      <c r="I177" s="144">
        <f>SUM(H177:H182)</f>
        <v>32.660000000000004</v>
      </c>
      <c r="J177" s="23"/>
    </row>
    <row r="178" spans="1:10" ht="16" x14ac:dyDescent="0.2">
      <c r="A178" s="63"/>
      <c r="B178" s="75" t="s">
        <v>564</v>
      </c>
      <c r="C178" s="168" t="s">
        <v>330</v>
      </c>
      <c r="D178" s="168" t="s">
        <v>417</v>
      </c>
      <c r="E178" s="169">
        <v>10000</v>
      </c>
      <c r="F178" s="254">
        <v>2.83</v>
      </c>
      <c r="G178" s="479"/>
      <c r="H178" s="343">
        <f>F178</f>
        <v>2.83</v>
      </c>
      <c r="I178" s="144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412</v>
      </c>
      <c r="E179" s="169">
        <v>10000</v>
      </c>
      <c r="F179" s="109">
        <v>3.42</v>
      </c>
      <c r="G179" s="479"/>
      <c r="H179" s="78">
        <f>F179</f>
        <v>3.42</v>
      </c>
      <c r="I179" s="144"/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413</v>
      </c>
      <c r="E180" s="169">
        <v>10000</v>
      </c>
      <c r="F180" s="109">
        <v>0.42</v>
      </c>
      <c r="G180" s="479"/>
      <c r="H180" s="78">
        <f>F180</f>
        <v>0.42</v>
      </c>
      <c r="I180" s="144"/>
      <c r="J180" s="23"/>
    </row>
    <row r="181" spans="1:10" ht="16" x14ac:dyDescent="0.2">
      <c r="A181" s="63"/>
      <c r="B181" s="75" t="s">
        <v>564</v>
      </c>
      <c r="C181" s="168" t="s">
        <v>330</v>
      </c>
      <c r="D181" s="168" t="s">
        <v>418</v>
      </c>
      <c r="E181" s="169">
        <v>10000</v>
      </c>
      <c r="F181" s="253">
        <v>0.44</v>
      </c>
      <c r="G181" s="479"/>
      <c r="H181" s="78">
        <f>F181</f>
        <v>0.44</v>
      </c>
      <c r="I181" s="144"/>
      <c r="J181" s="23"/>
    </row>
    <row r="182" spans="1:10" ht="16" x14ac:dyDescent="0.2">
      <c r="A182" s="63"/>
      <c r="B182" s="75" t="s">
        <v>564</v>
      </c>
      <c r="C182" s="168" t="s">
        <v>330</v>
      </c>
      <c r="D182" s="168" t="s">
        <v>414</v>
      </c>
      <c r="E182" s="169">
        <v>10000</v>
      </c>
      <c r="F182" s="253">
        <v>0.35</v>
      </c>
      <c r="G182" s="479"/>
      <c r="H182" s="78">
        <f>F182</f>
        <v>0.35</v>
      </c>
      <c r="I182" s="144"/>
      <c r="J182" s="23"/>
    </row>
    <row r="183" spans="1:10" ht="16" x14ac:dyDescent="0.2">
      <c r="A183" s="63"/>
      <c r="B183" s="172"/>
      <c r="C183" s="168"/>
      <c r="D183" s="212"/>
      <c r="E183" s="169"/>
      <c r="F183" s="78"/>
      <c r="G183" s="277"/>
      <c r="H183" s="78"/>
      <c r="I183" s="144"/>
      <c r="J183" s="23"/>
    </row>
    <row r="184" spans="1:10" ht="16" x14ac:dyDescent="0.2">
      <c r="A184" s="63"/>
      <c r="B184" s="172" t="s">
        <v>565</v>
      </c>
      <c r="C184" s="168" t="s">
        <v>490</v>
      </c>
      <c r="D184" s="212" t="s">
        <v>411</v>
      </c>
      <c r="E184" s="169">
        <v>10000</v>
      </c>
      <c r="F184" s="109" t="s">
        <v>492</v>
      </c>
      <c r="G184" s="479">
        <v>5.0199999999999996</v>
      </c>
      <c r="H184" s="78">
        <f>G184</f>
        <v>5.0199999999999996</v>
      </c>
      <c r="I184" s="144">
        <f>H184</f>
        <v>5.0199999999999996</v>
      </c>
      <c r="J184" s="23"/>
    </row>
    <row r="185" spans="1:10" ht="16" x14ac:dyDescent="0.2">
      <c r="A185" s="63"/>
      <c r="B185" s="172"/>
      <c r="C185" s="168"/>
      <c r="D185" s="212"/>
      <c r="E185" s="169"/>
      <c r="F185" s="78"/>
      <c r="G185" s="277"/>
      <c r="H185" s="78"/>
      <c r="I185" s="144"/>
      <c r="J185" s="23"/>
    </row>
    <row r="186" spans="1:10" ht="16" x14ac:dyDescent="0.2">
      <c r="A186" s="63"/>
      <c r="B186" s="172" t="s">
        <v>653</v>
      </c>
      <c r="C186" s="168" t="s">
        <v>988</v>
      </c>
      <c r="D186" s="212" t="s">
        <v>989</v>
      </c>
      <c r="E186" s="169">
        <v>10000</v>
      </c>
      <c r="F186" s="109">
        <v>0</v>
      </c>
      <c r="G186" s="479">
        <v>1.26</v>
      </c>
      <c r="H186" s="78">
        <v>1.26</v>
      </c>
      <c r="I186" s="144">
        <v>1.26</v>
      </c>
      <c r="J186" s="23"/>
    </row>
    <row r="187" spans="1:10" ht="16" x14ac:dyDescent="0.2">
      <c r="A187" s="63"/>
      <c r="B187" s="172"/>
      <c r="C187" s="168"/>
      <c r="D187" s="212"/>
      <c r="E187" s="169"/>
      <c r="F187" s="78"/>
      <c r="G187" s="277"/>
      <c r="H187" s="78"/>
      <c r="I187" s="144"/>
      <c r="J187" s="23"/>
    </row>
    <row r="188" spans="1:10" ht="16" x14ac:dyDescent="0.2">
      <c r="A188" s="63"/>
      <c r="B188" s="75" t="s">
        <v>566</v>
      </c>
      <c r="C188" s="66" t="s">
        <v>25</v>
      </c>
      <c r="D188" s="66" t="s">
        <v>411</v>
      </c>
      <c r="E188" s="79">
        <v>10000</v>
      </c>
      <c r="F188" s="109">
        <v>0</v>
      </c>
      <c r="G188" s="479">
        <v>5.0199999999999996</v>
      </c>
      <c r="H188" s="79">
        <v>5.0199999999999996</v>
      </c>
      <c r="I188" s="144">
        <f>H188</f>
        <v>5.0199999999999996</v>
      </c>
      <c r="J188" s="23"/>
    </row>
    <row r="189" spans="1:10" ht="16" x14ac:dyDescent="0.2">
      <c r="A189" s="63"/>
      <c r="B189" s="75"/>
      <c r="C189" s="66"/>
      <c r="D189" s="66"/>
      <c r="E189" s="79"/>
      <c r="F189" s="78"/>
      <c r="G189" s="277"/>
      <c r="H189" s="79"/>
      <c r="I189" s="144"/>
      <c r="J189" s="23"/>
    </row>
    <row r="190" spans="1:10" ht="16" x14ac:dyDescent="0.2">
      <c r="A190" s="63"/>
      <c r="B190" s="75" t="s">
        <v>567</v>
      </c>
      <c r="C190" s="66" t="s">
        <v>88</v>
      </c>
      <c r="D190" s="66" t="s">
        <v>411</v>
      </c>
      <c r="E190" s="78">
        <v>250000</v>
      </c>
      <c r="F190" s="109">
        <v>73.92</v>
      </c>
      <c r="G190" s="479">
        <v>3.08</v>
      </c>
      <c r="H190" s="78">
        <f>F190+G190</f>
        <v>77</v>
      </c>
      <c r="I190" s="144">
        <f>SUM(H190:H195)</f>
        <v>159.62999999999997</v>
      </c>
      <c r="J190" s="23"/>
    </row>
    <row r="191" spans="1:10" ht="16" x14ac:dyDescent="0.2">
      <c r="A191" s="63"/>
      <c r="B191" s="75" t="s">
        <v>567</v>
      </c>
      <c r="C191" s="66" t="s">
        <v>88</v>
      </c>
      <c r="D191" s="66" t="s">
        <v>417</v>
      </c>
      <c r="E191" s="78">
        <v>50000</v>
      </c>
      <c r="F191" s="109">
        <v>57.85</v>
      </c>
      <c r="G191" s="479"/>
      <c r="H191" s="78">
        <f>F191</f>
        <v>57.85</v>
      </c>
      <c r="I191" s="144"/>
      <c r="J191" s="211"/>
    </row>
    <row r="192" spans="1:10" ht="16" x14ac:dyDescent="0.2">
      <c r="A192" s="63"/>
      <c r="B192" s="75" t="s">
        <v>567</v>
      </c>
      <c r="C192" s="66" t="s">
        <v>88</v>
      </c>
      <c r="D192" s="66" t="s">
        <v>412</v>
      </c>
      <c r="E192" s="78">
        <v>10000</v>
      </c>
      <c r="F192" s="109">
        <v>3.42</v>
      </c>
      <c r="G192" s="479"/>
      <c r="H192" s="78">
        <f>F192</f>
        <v>3.42</v>
      </c>
      <c r="I192" s="144"/>
      <c r="J192" s="23"/>
    </row>
    <row r="193" spans="1:10" ht="16" x14ac:dyDescent="0.2">
      <c r="A193" s="63"/>
      <c r="B193" s="75" t="s">
        <v>567</v>
      </c>
      <c r="C193" s="66" t="s">
        <v>88</v>
      </c>
      <c r="D193" s="66" t="s">
        <v>413</v>
      </c>
      <c r="E193" s="78">
        <v>250000</v>
      </c>
      <c r="F193" s="109">
        <v>10.45</v>
      </c>
      <c r="G193" s="479"/>
      <c r="H193" s="78">
        <f>F193</f>
        <v>10.45</v>
      </c>
      <c r="I193" s="144"/>
      <c r="J193" s="23"/>
    </row>
    <row r="194" spans="1:10" ht="16" x14ac:dyDescent="0.2">
      <c r="A194" s="63"/>
      <c r="B194" s="75" t="s">
        <v>567</v>
      </c>
      <c r="C194" s="66" t="s">
        <v>88</v>
      </c>
      <c r="D194" s="66" t="s">
        <v>418</v>
      </c>
      <c r="E194" s="78">
        <v>240000</v>
      </c>
      <c r="F194" s="109">
        <v>10.56</v>
      </c>
      <c r="G194" s="479"/>
      <c r="H194" s="79">
        <f>F194</f>
        <v>10.56</v>
      </c>
      <c r="I194" s="144"/>
      <c r="J194" s="23"/>
    </row>
    <row r="195" spans="1:10" ht="16" x14ac:dyDescent="0.2">
      <c r="A195" s="63"/>
      <c r="B195" s="75" t="s">
        <v>567</v>
      </c>
      <c r="C195" s="66" t="s">
        <v>88</v>
      </c>
      <c r="D195" s="66" t="s">
        <v>414</v>
      </c>
      <c r="E195" s="79">
        <v>10000</v>
      </c>
      <c r="F195" s="109">
        <v>0.35</v>
      </c>
      <c r="G195" s="479"/>
      <c r="H195" s="79">
        <f>F195</f>
        <v>0.35</v>
      </c>
      <c r="I195" s="144"/>
      <c r="J195" s="23"/>
    </row>
    <row r="196" spans="1:10" ht="16" x14ac:dyDescent="0.2">
      <c r="A196" s="63"/>
      <c r="B196" s="75"/>
      <c r="C196" s="66"/>
      <c r="D196" s="66"/>
      <c r="E196" s="79"/>
      <c r="F196" s="78"/>
      <c r="G196" s="277"/>
      <c r="H196" s="79"/>
      <c r="I196" s="78"/>
      <c r="J196" s="23" t="s">
        <v>682</v>
      </c>
    </row>
    <row r="197" spans="1:10" ht="16" x14ac:dyDescent="0.2">
      <c r="A197" s="63"/>
      <c r="B197" s="75" t="s">
        <v>1135</v>
      </c>
      <c r="C197" s="66" t="s">
        <v>1136</v>
      </c>
      <c r="D197" s="66" t="s">
        <v>411</v>
      </c>
      <c r="E197" s="79">
        <v>10000</v>
      </c>
      <c r="F197" s="109"/>
      <c r="G197" s="479"/>
      <c r="H197" s="79"/>
      <c r="I197" s="144"/>
      <c r="J197" s="23"/>
    </row>
    <row r="198" spans="1:10" ht="16" x14ac:dyDescent="0.2">
      <c r="A198" s="63"/>
      <c r="B198" s="75"/>
      <c r="C198" s="66"/>
      <c r="D198" s="66"/>
      <c r="E198" s="79"/>
      <c r="F198" s="78"/>
      <c r="G198" s="277"/>
      <c r="H198" s="79"/>
      <c r="I198" s="144"/>
      <c r="J198" s="23"/>
    </row>
    <row r="199" spans="1:10" ht="16" x14ac:dyDescent="0.2">
      <c r="A199" s="63"/>
      <c r="B199" s="75" t="s">
        <v>568</v>
      </c>
      <c r="C199" s="66" t="s">
        <v>173</v>
      </c>
      <c r="D199" s="66" t="s">
        <v>411</v>
      </c>
      <c r="E199" s="79">
        <v>10000</v>
      </c>
      <c r="F199" s="109">
        <v>0</v>
      </c>
      <c r="G199" s="479">
        <v>14.08</v>
      </c>
      <c r="H199" s="79">
        <v>14.08</v>
      </c>
      <c r="I199" s="144">
        <f>SUM(H199:H201)</f>
        <v>34.260000000000005</v>
      </c>
      <c r="J199" s="23"/>
    </row>
    <row r="200" spans="1:10" ht="16" x14ac:dyDescent="0.2">
      <c r="A200" s="63"/>
      <c r="B200" s="75" t="s">
        <v>568</v>
      </c>
      <c r="C200" s="66" t="s">
        <v>173</v>
      </c>
      <c r="D200" s="66" t="s">
        <v>417</v>
      </c>
      <c r="E200" s="79">
        <v>10000</v>
      </c>
      <c r="F200" s="109">
        <v>19.760000000000002</v>
      </c>
      <c r="G200" s="479"/>
      <c r="H200" s="79">
        <f>F200</f>
        <v>19.760000000000002</v>
      </c>
      <c r="I200" s="144"/>
      <c r="J200" s="23"/>
    </row>
    <row r="201" spans="1:10" ht="16" x14ac:dyDescent="0.2">
      <c r="A201" s="63"/>
      <c r="B201" s="75" t="s">
        <v>568</v>
      </c>
      <c r="C201" s="66" t="s">
        <v>173</v>
      </c>
      <c r="D201" s="66" t="s">
        <v>413</v>
      </c>
      <c r="E201" s="78">
        <v>10000</v>
      </c>
      <c r="F201" s="109">
        <v>0.42</v>
      </c>
      <c r="G201" s="479"/>
      <c r="H201" s="78">
        <f>F201</f>
        <v>0.42</v>
      </c>
      <c r="I201" s="144"/>
      <c r="J201" s="23"/>
    </row>
    <row r="202" spans="1:10" ht="16" x14ac:dyDescent="0.2">
      <c r="A202" s="63"/>
      <c r="B202" s="75"/>
      <c r="C202" s="66"/>
      <c r="D202" s="66"/>
      <c r="E202" s="78"/>
      <c r="F202" s="78"/>
      <c r="G202" s="277"/>
      <c r="H202" s="78"/>
      <c r="I202" s="144"/>
      <c r="J202" s="23"/>
    </row>
    <row r="203" spans="1:10" ht="16" x14ac:dyDescent="0.2">
      <c r="A203" s="63"/>
      <c r="B203" s="75" t="s">
        <v>569</v>
      </c>
      <c r="C203" s="66" t="s">
        <v>189</v>
      </c>
      <c r="D203" s="66" t="s">
        <v>411</v>
      </c>
      <c r="E203" s="78">
        <v>100000</v>
      </c>
      <c r="F203" s="109">
        <f>H203-G203</f>
        <v>72.180000000000007</v>
      </c>
      <c r="G203" s="479">
        <v>8.02</v>
      </c>
      <c r="H203" s="78">
        <v>80.2</v>
      </c>
      <c r="I203" s="144">
        <f>SUM(H203:H204)</f>
        <v>84.38</v>
      </c>
      <c r="J203" s="211"/>
    </row>
    <row r="204" spans="1:10" ht="16" x14ac:dyDescent="0.2">
      <c r="A204" s="63"/>
      <c r="B204" s="75" t="s">
        <v>569</v>
      </c>
      <c r="C204" s="66" t="s">
        <v>189</v>
      </c>
      <c r="D204" s="66" t="s">
        <v>413</v>
      </c>
      <c r="E204" s="79">
        <v>100000</v>
      </c>
      <c r="F204" s="109">
        <v>4.18</v>
      </c>
      <c r="G204" s="479"/>
      <c r="H204" s="79">
        <f>F204</f>
        <v>4.18</v>
      </c>
      <c r="I204" s="144"/>
      <c r="J204" s="23"/>
    </row>
    <row r="205" spans="1:10" ht="16" x14ac:dyDescent="0.2">
      <c r="A205" s="63"/>
      <c r="B205" s="75"/>
      <c r="C205" s="66"/>
      <c r="D205" s="66"/>
      <c r="E205" s="79"/>
      <c r="F205" s="78"/>
      <c r="G205" s="277"/>
      <c r="H205" s="79"/>
      <c r="I205" s="144"/>
      <c r="J205" s="23"/>
    </row>
    <row r="206" spans="1:10" ht="16" x14ac:dyDescent="0.2">
      <c r="A206" s="63"/>
      <c r="B206" s="75" t="s">
        <v>877</v>
      </c>
      <c r="C206" s="66" t="s">
        <v>911</v>
      </c>
      <c r="D206" s="66" t="s">
        <v>411</v>
      </c>
      <c r="E206" s="79">
        <v>10000</v>
      </c>
      <c r="F206" s="109"/>
      <c r="G206" s="479">
        <v>3.08</v>
      </c>
      <c r="H206" s="79">
        <v>3.08</v>
      </c>
      <c r="I206" s="144">
        <v>3.08</v>
      </c>
      <c r="J206" s="23"/>
    </row>
    <row r="207" spans="1:10" ht="17" customHeight="1" x14ac:dyDescent="0.2">
      <c r="A207" s="63"/>
      <c r="B207" s="75"/>
      <c r="C207" s="66"/>
      <c r="D207" s="66"/>
      <c r="E207" s="79"/>
      <c r="F207" s="78"/>
      <c r="G207" s="277"/>
      <c r="H207" s="79"/>
      <c r="I207" s="144"/>
      <c r="J207" s="23"/>
    </row>
    <row r="208" spans="1:10" ht="16" x14ac:dyDescent="0.2">
      <c r="A208" s="63"/>
      <c r="B208" s="75" t="s">
        <v>570</v>
      </c>
      <c r="C208" s="66" t="s">
        <v>143</v>
      </c>
      <c r="D208" s="66" t="s">
        <v>411</v>
      </c>
      <c r="E208" s="78">
        <v>10000</v>
      </c>
      <c r="F208" s="109">
        <v>0</v>
      </c>
      <c r="G208" s="479">
        <v>0.66</v>
      </c>
      <c r="H208" s="78">
        <v>0.66</v>
      </c>
      <c r="I208" s="144">
        <f>SUM(H208:H209)</f>
        <v>4.84</v>
      </c>
      <c r="J208" s="211"/>
    </row>
    <row r="209" spans="1:10" ht="16" x14ac:dyDescent="0.2">
      <c r="A209" s="63"/>
      <c r="B209" s="75" t="s">
        <v>570</v>
      </c>
      <c r="C209" s="66" t="s">
        <v>143</v>
      </c>
      <c r="D209" s="66" t="s">
        <v>413</v>
      </c>
      <c r="E209" s="79">
        <v>100000</v>
      </c>
      <c r="F209" s="109">
        <v>4.18</v>
      </c>
      <c r="G209" s="479"/>
      <c r="H209" s="79">
        <f>F209</f>
        <v>4.18</v>
      </c>
      <c r="I209" s="144"/>
      <c r="J209" s="23"/>
    </row>
    <row r="210" spans="1:10" ht="16" x14ac:dyDescent="0.2">
      <c r="A210" s="63"/>
      <c r="B210" s="75"/>
      <c r="C210" s="66"/>
      <c r="D210" s="66"/>
      <c r="E210" s="79"/>
      <c r="F210" s="78"/>
      <c r="G210" s="277"/>
      <c r="H210" s="79"/>
      <c r="I210" s="144"/>
      <c r="J210" s="23"/>
    </row>
    <row r="211" spans="1:10" ht="16" x14ac:dyDescent="0.2">
      <c r="A211" s="63"/>
      <c r="B211" s="75" t="s">
        <v>571</v>
      </c>
      <c r="C211" s="66" t="s">
        <v>235</v>
      </c>
      <c r="D211" s="66" t="s">
        <v>411</v>
      </c>
      <c r="E211" s="79">
        <v>10000</v>
      </c>
      <c r="F211" s="109">
        <v>0</v>
      </c>
      <c r="G211" s="479">
        <v>3.08</v>
      </c>
      <c r="H211" s="79">
        <v>3.08</v>
      </c>
      <c r="I211" s="144">
        <f>SUM(H211:H212)</f>
        <v>9.85</v>
      </c>
      <c r="J211" s="23"/>
    </row>
    <row r="212" spans="1:10" ht="16" x14ac:dyDescent="0.2">
      <c r="A212" s="63"/>
      <c r="B212" s="75" t="s">
        <v>571</v>
      </c>
      <c r="C212" s="66" t="s">
        <v>235</v>
      </c>
      <c r="D212" s="66" t="s">
        <v>417</v>
      </c>
      <c r="E212" s="79">
        <v>10000</v>
      </c>
      <c r="F212" s="109">
        <v>6.77</v>
      </c>
      <c r="G212" s="479"/>
      <c r="H212" s="79">
        <f>F212</f>
        <v>6.77</v>
      </c>
      <c r="I212" s="144"/>
      <c r="J212" s="23" t="s">
        <v>1137</v>
      </c>
    </row>
    <row r="213" spans="1:10" ht="16" x14ac:dyDescent="0.2">
      <c r="A213" s="63"/>
      <c r="B213" s="75"/>
      <c r="C213" s="66"/>
      <c r="D213" s="66"/>
      <c r="E213" s="79"/>
      <c r="F213" s="78"/>
      <c r="G213" s="277"/>
      <c r="H213" s="79"/>
      <c r="I213" s="144"/>
      <c r="J213" s="23"/>
    </row>
    <row r="214" spans="1:10" ht="16" x14ac:dyDescent="0.2">
      <c r="A214" s="63"/>
      <c r="B214" s="75" t="s">
        <v>655</v>
      </c>
      <c r="C214" s="66" t="s">
        <v>654</v>
      </c>
      <c r="D214" s="66" t="s">
        <v>411</v>
      </c>
      <c r="E214" s="79">
        <v>200000</v>
      </c>
      <c r="F214" s="109">
        <v>17.29</v>
      </c>
      <c r="G214" s="479">
        <v>0.91</v>
      </c>
      <c r="H214" s="79">
        <f>F214+G214</f>
        <v>18.2</v>
      </c>
      <c r="I214" s="144">
        <f>SUM(H214:H219)</f>
        <v>47.33</v>
      </c>
      <c r="J214" s="23"/>
    </row>
    <row r="215" spans="1:10" ht="16" x14ac:dyDescent="0.2">
      <c r="A215" s="63"/>
      <c r="B215" s="75" t="s">
        <v>655</v>
      </c>
      <c r="C215" s="66" t="s">
        <v>654</v>
      </c>
      <c r="D215" s="66" t="s">
        <v>417</v>
      </c>
      <c r="E215" s="79">
        <v>100000</v>
      </c>
      <c r="F215" s="109">
        <v>12.6</v>
      </c>
      <c r="G215" s="479"/>
      <c r="H215" s="79">
        <f>F215</f>
        <v>12.6</v>
      </c>
      <c r="I215" s="144"/>
      <c r="J215" s="23"/>
    </row>
    <row r="216" spans="1:10" ht="16" x14ac:dyDescent="0.2">
      <c r="A216" s="63"/>
      <c r="B216" s="75" t="s">
        <v>655</v>
      </c>
      <c r="C216" s="66" t="s">
        <v>654</v>
      </c>
      <c r="D216" s="66" t="s">
        <v>412</v>
      </c>
      <c r="E216" s="79">
        <v>10000</v>
      </c>
      <c r="F216" s="109">
        <v>3.42</v>
      </c>
      <c r="G216" s="479"/>
      <c r="H216" s="79">
        <f>F216</f>
        <v>3.42</v>
      </c>
      <c r="I216" s="144"/>
      <c r="J216" s="23"/>
    </row>
    <row r="217" spans="1:10" ht="16" x14ac:dyDescent="0.2">
      <c r="A217" s="63"/>
      <c r="B217" s="75" t="s">
        <v>655</v>
      </c>
      <c r="C217" s="66" t="s">
        <v>654</v>
      </c>
      <c r="D217" s="66" t="s">
        <v>413</v>
      </c>
      <c r="E217" s="78">
        <v>200000</v>
      </c>
      <c r="F217" s="109">
        <v>8.36</v>
      </c>
      <c r="G217" s="479"/>
      <c r="H217" s="78">
        <f>F217</f>
        <v>8.36</v>
      </c>
      <c r="I217" s="144"/>
      <c r="J217" s="23"/>
    </row>
    <row r="218" spans="1:10" ht="16" x14ac:dyDescent="0.2">
      <c r="A218" s="63"/>
      <c r="B218" s="75" t="s">
        <v>655</v>
      </c>
      <c r="C218" s="66" t="s">
        <v>654</v>
      </c>
      <c r="D218" s="66" t="s">
        <v>418</v>
      </c>
      <c r="E218" s="79">
        <v>100000</v>
      </c>
      <c r="F218" s="109">
        <v>4.4000000000000004</v>
      </c>
      <c r="G218" s="479"/>
      <c r="H218" s="79">
        <f>F218</f>
        <v>4.4000000000000004</v>
      </c>
      <c r="I218" s="144"/>
      <c r="J218" s="23"/>
    </row>
    <row r="219" spans="1:10" ht="16" x14ac:dyDescent="0.2">
      <c r="A219" s="63"/>
      <c r="B219" s="75" t="s">
        <v>655</v>
      </c>
      <c r="C219" s="66" t="s">
        <v>654</v>
      </c>
      <c r="D219" s="66" t="s">
        <v>414</v>
      </c>
      <c r="E219" s="79">
        <v>10000</v>
      </c>
      <c r="F219" s="109">
        <v>0.35</v>
      </c>
      <c r="G219" s="479"/>
      <c r="H219" s="79">
        <f>F219</f>
        <v>0.35</v>
      </c>
      <c r="I219" s="144"/>
      <c r="J219" s="23"/>
    </row>
    <row r="220" spans="1:10" ht="16" x14ac:dyDescent="0.2">
      <c r="A220" s="63"/>
      <c r="B220" s="75"/>
      <c r="C220" s="66"/>
      <c r="D220" s="66"/>
      <c r="E220" s="79"/>
      <c r="F220" s="78"/>
      <c r="G220" s="277"/>
      <c r="H220" s="79"/>
      <c r="I220" s="144"/>
      <c r="J220" s="23"/>
    </row>
    <row r="221" spans="1:10" ht="16" x14ac:dyDescent="0.2">
      <c r="A221" s="63"/>
      <c r="B221" s="75" t="s">
        <v>934</v>
      </c>
      <c r="C221" s="66" t="s">
        <v>935</v>
      </c>
      <c r="D221" s="66" t="s">
        <v>411</v>
      </c>
      <c r="E221" s="79">
        <v>10000</v>
      </c>
      <c r="F221" s="78">
        <v>0</v>
      </c>
      <c r="G221" s="277">
        <v>0.91</v>
      </c>
      <c r="H221" s="79">
        <v>0.91</v>
      </c>
      <c r="I221" s="144">
        <v>0.91</v>
      </c>
      <c r="J221" s="23"/>
    </row>
    <row r="222" spans="1:10" ht="16" x14ac:dyDescent="0.2">
      <c r="A222" s="63"/>
      <c r="B222" s="75"/>
      <c r="C222" s="66"/>
      <c r="D222" s="66"/>
      <c r="E222" s="79"/>
      <c r="F222" s="78"/>
      <c r="G222" s="277"/>
      <c r="H222" s="79"/>
      <c r="I222" s="144"/>
      <c r="J222" s="23"/>
    </row>
    <row r="223" spans="1:10" ht="16" x14ac:dyDescent="0.2">
      <c r="A223" s="63"/>
      <c r="B223" s="75" t="s">
        <v>572</v>
      </c>
      <c r="C223" s="66" t="s">
        <v>29</v>
      </c>
      <c r="D223" s="66" t="s">
        <v>411</v>
      </c>
      <c r="E223" s="78">
        <v>10000</v>
      </c>
      <c r="F223" s="109">
        <v>0</v>
      </c>
      <c r="G223" s="479">
        <f>H223-F223</f>
        <v>3.08</v>
      </c>
      <c r="H223" s="78">
        <v>3.08</v>
      </c>
      <c r="I223" s="144">
        <f>SUM(H223:H223)</f>
        <v>3.08</v>
      </c>
      <c r="J223" s="211"/>
    </row>
    <row r="224" spans="1:10" ht="16" x14ac:dyDescent="0.2">
      <c r="A224" s="63"/>
      <c r="B224" s="75"/>
      <c r="C224" s="66"/>
      <c r="D224" s="66"/>
      <c r="E224" s="79"/>
      <c r="F224" s="78"/>
      <c r="G224" s="277"/>
      <c r="H224" s="79"/>
      <c r="I224" s="144"/>
      <c r="J224" s="23"/>
    </row>
    <row r="225" spans="1:18" ht="16" x14ac:dyDescent="0.2">
      <c r="A225" s="63"/>
      <c r="B225" s="75" t="s">
        <v>573</v>
      </c>
      <c r="C225" s="66" t="s">
        <v>201</v>
      </c>
      <c r="D225" s="66" t="s">
        <v>411</v>
      </c>
      <c r="E225" s="79">
        <v>10000</v>
      </c>
      <c r="F225" s="109">
        <v>0</v>
      </c>
      <c r="G225" s="479">
        <v>2.0099999999999998</v>
      </c>
      <c r="H225" s="79">
        <v>2.0099999999999998</v>
      </c>
      <c r="I225" s="144">
        <f>SUM(H225:H230)</f>
        <v>34.120000000000005</v>
      </c>
      <c r="J225" s="23"/>
    </row>
    <row r="226" spans="1:18" ht="16" x14ac:dyDescent="0.2">
      <c r="A226" s="63"/>
      <c r="B226" s="75" t="s">
        <v>573</v>
      </c>
      <c r="C226" s="66" t="s">
        <v>201</v>
      </c>
      <c r="D226" s="173" t="s">
        <v>417</v>
      </c>
      <c r="E226" s="79">
        <v>10000</v>
      </c>
      <c r="F226" s="109">
        <v>19.760000000000002</v>
      </c>
      <c r="G226" s="479"/>
      <c r="H226" s="79">
        <f>F226</f>
        <v>19.760000000000002</v>
      </c>
      <c r="I226" s="144"/>
      <c r="J226" s="23" t="s">
        <v>1138</v>
      </c>
    </row>
    <row r="227" spans="1:18" ht="16" x14ac:dyDescent="0.2">
      <c r="A227" s="63"/>
      <c r="B227" s="75" t="s">
        <v>573</v>
      </c>
      <c r="C227" s="66" t="s">
        <v>201</v>
      </c>
      <c r="D227" s="173" t="s">
        <v>412</v>
      </c>
      <c r="E227" s="79">
        <v>10000</v>
      </c>
      <c r="F227" s="109">
        <v>3.42</v>
      </c>
      <c r="G227" s="479"/>
      <c r="H227" s="79">
        <f>F227</f>
        <v>3.42</v>
      </c>
      <c r="I227" s="144"/>
      <c r="J227" s="23"/>
    </row>
    <row r="228" spans="1:18" ht="16" x14ac:dyDescent="0.2">
      <c r="A228" s="63"/>
      <c r="B228" s="75" t="s">
        <v>573</v>
      </c>
      <c r="C228" s="66" t="s">
        <v>201</v>
      </c>
      <c r="D228" s="173" t="s">
        <v>413</v>
      </c>
      <c r="E228" s="79">
        <v>100000</v>
      </c>
      <c r="F228" s="109">
        <v>4.18</v>
      </c>
      <c r="G228" s="479"/>
      <c r="H228" s="79">
        <f>F228</f>
        <v>4.18</v>
      </c>
      <c r="I228" s="144"/>
      <c r="J228" s="23"/>
    </row>
    <row r="229" spans="1:18" ht="16" x14ac:dyDescent="0.2">
      <c r="A229" s="63"/>
      <c r="B229" s="75" t="s">
        <v>573</v>
      </c>
      <c r="C229" s="66" t="s">
        <v>201</v>
      </c>
      <c r="D229" s="173" t="s">
        <v>418</v>
      </c>
      <c r="E229" s="78">
        <v>100000</v>
      </c>
      <c r="F229" s="109">
        <v>4.4000000000000004</v>
      </c>
      <c r="G229" s="479"/>
      <c r="H229" s="79">
        <f>F229</f>
        <v>4.4000000000000004</v>
      </c>
      <c r="I229" s="144"/>
      <c r="J229" s="23"/>
    </row>
    <row r="230" spans="1:18" ht="16" x14ac:dyDescent="0.2">
      <c r="A230" s="63"/>
      <c r="B230" s="75" t="s">
        <v>573</v>
      </c>
      <c r="C230" s="66" t="s">
        <v>201</v>
      </c>
      <c r="D230" s="173" t="s">
        <v>414</v>
      </c>
      <c r="E230" s="79">
        <v>10000</v>
      </c>
      <c r="F230" s="109">
        <v>0.35</v>
      </c>
      <c r="G230" s="479"/>
      <c r="H230" s="79">
        <f>F230</f>
        <v>0.35</v>
      </c>
      <c r="I230" s="144"/>
      <c r="J230" s="23"/>
    </row>
    <row r="231" spans="1:18" ht="16" x14ac:dyDescent="0.2">
      <c r="A231" s="63"/>
      <c r="B231" s="75"/>
      <c r="C231" s="66"/>
      <c r="D231" s="66"/>
      <c r="E231" s="79"/>
      <c r="F231" s="78"/>
      <c r="G231" s="277"/>
      <c r="H231" s="79"/>
      <c r="I231" s="144"/>
      <c r="J231" s="23"/>
    </row>
    <row r="232" spans="1:18" ht="16" x14ac:dyDescent="0.2">
      <c r="A232" s="63"/>
      <c r="B232" s="75" t="s">
        <v>574</v>
      </c>
      <c r="C232" s="85" t="s">
        <v>226</v>
      </c>
      <c r="D232" s="85" t="s">
        <v>411</v>
      </c>
      <c r="E232" s="86">
        <v>10000</v>
      </c>
      <c r="F232" s="251">
        <v>0</v>
      </c>
      <c r="G232" s="478">
        <v>0.91</v>
      </c>
      <c r="H232" s="86">
        <f>SUM(F232:G232)</f>
        <v>0.91</v>
      </c>
      <c r="I232" s="242">
        <f>SUM(H232:H232)</f>
        <v>0.91</v>
      </c>
      <c r="J232" s="23"/>
    </row>
    <row r="233" spans="1:18" ht="16" x14ac:dyDescent="0.2">
      <c r="A233" s="63"/>
      <c r="B233" s="75"/>
      <c r="C233" s="168"/>
      <c r="D233" s="168"/>
      <c r="E233" s="169"/>
      <c r="F233" s="86"/>
      <c r="G233" s="278"/>
      <c r="H233" s="86"/>
      <c r="I233" s="242"/>
      <c r="J233" s="23"/>
    </row>
    <row r="234" spans="1:18" ht="16" x14ac:dyDescent="0.2">
      <c r="A234" s="63"/>
      <c r="B234" s="75" t="s">
        <v>576</v>
      </c>
      <c r="C234" s="66" t="s">
        <v>71</v>
      </c>
      <c r="D234" s="66" t="s">
        <v>411</v>
      </c>
      <c r="E234" s="78">
        <v>50000</v>
      </c>
      <c r="F234" s="109">
        <f>H234-G234</f>
        <v>12.32</v>
      </c>
      <c r="G234" s="479">
        <v>3.08</v>
      </c>
      <c r="H234" s="78">
        <v>15.4</v>
      </c>
      <c r="I234" s="144">
        <f>SUM(H234:H239)</f>
        <v>40.45000000000001</v>
      </c>
      <c r="J234" s="23"/>
    </row>
    <row r="235" spans="1:18" ht="16" x14ac:dyDescent="0.2">
      <c r="A235" s="63"/>
      <c r="B235" s="81" t="s">
        <v>576</v>
      </c>
      <c r="C235" s="82" t="s">
        <v>71</v>
      </c>
      <c r="D235" s="66" t="s">
        <v>417</v>
      </c>
      <c r="E235" s="78">
        <v>30000</v>
      </c>
      <c r="F235" s="109">
        <v>20.309999999999999</v>
      </c>
      <c r="G235" s="479"/>
      <c r="H235" s="78">
        <f>F235</f>
        <v>20.309999999999999</v>
      </c>
      <c r="I235" s="144"/>
      <c r="J235" s="23"/>
      <c r="M235" s="13"/>
      <c r="N235" s="42"/>
      <c r="O235" s="45"/>
    </row>
    <row r="236" spans="1:18" ht="16" x14ac:dyDescent="0.2">
      <c r="A236" s="63"/>
      <c r="B236" s="75" t="s">
        <v>576</v>
      </c>
      <c r="C236" s="66" t="s">
        <v>71</v>
      </c>
      <c r="D236" s="66" t="s">
        <v>412</v>
      </c>
      <c r="E236" s="79">
        <v>8000</v>
      </c>
      <c r="F236" s="109">
        <v>2.74</v>
      </c>
      <c r="G236" s="479"/>
      <c r="H236" s="79">
        <f>F236</f>
        <v>2.74</v>
      </c>
      <c r="I236" s="144"/>
      <c r="J236" s="23"/>
    </row>
    <row r="237" spans="1:18" s="226" customFormat="1" ht="16" x14ac:dyDescent="0.2">
      <c r="A237" s="63"/>
      <c r="B237" s="75" t="s">
        <v>576</v>
      </c>
      <c r="C237" s="66" t="s">
        <v>71</v>
      </c>
      <c r="D237" s="66" t="s">
        <v>413</v>
      </c>
      <c r="E237" s="79">
        <v>20000</v>
      </c>
      <c r="F237" s="109">
        <v>0.84</v>
      </c>
      <c r="G237" s="479"/>
      <c r="H237" s="79">
        <f>F237</f>
        <v>0.84</v>
      </c>
      <c r="I237" s="144"/>
      <c r="J237" s="23"/>
      <c r="K237"/>
      <c r="L237"/>
      <c r="M237"/>
      <c r="N237"/>
      <c r="O237"/>
      <c r="P237"/>
      <c r="Q237"/>
      <c r="R237"/>
    </row>
    <row r="238" spans="1:18" ht="16" x14ac:dyDescent="0.2">
      <c r="A238" s="63"/>
      <c r="B238" s="75" t="s">
        <v>576</v>
      </c>
      <c r="C238" s="66" t="s">
        <v>71</v>
      </c>
      <c r="D238" s="66" t="s">
        <v>418</v>
      </c>
      <c r="E238" s="79">
        <v>20000</v>
      </c>
      <c r="F238" s="109">
        <v>0.88</v>
      </c>
      <c r="G238" s="479"/>
      <c r="H238" s="79">
        <f>F238</f>
        <v>0.88</v>
      </c>
      <c r="I238" s="144"/>
      <c r="J238" s="23"/>
    </row>
    <row r="239" spans="1:18" ht="16" x14ac:dyDescent="0.2">
      <c r="A239" s="63"/>
      <c r="B239" s="75" t="s">
        <v>576</v>
      </c>
      <c r="C239" s="66" t="s">
        <v>71</v>
      </c>
      <c r="D239" s="66" t="s">
        <v>414</v>
      </c>
      <c r="E239" s="78">
        <v>8000</v>
      </c>
      <c r="F239" s="109">
        <v>0.28000000000000003</v>
      </c>
      <c r="G239" s="277"/>
      <c r="H239" s="78">
        <f>F239</f>
        <v>0.28000000000000003</v>
      </c>
      <c r="I239" s="144"/>
      <c r="J239" s="23"/>
    </row>
    <row r="240" spans="1:18" ht="16" x14ac:dyDescent="0.2">
      <c r="A240" s="63"/>
      <c r="B240" s="75"/>
      <c r="C240" s="66"/>
      <c r="D240" s="66"/>
      <c r="E240" s="79"/>
      <c r="F240" s="78"/>
      <c r="G240" s="277"/>
      <c r="H240" s="79"/>
      <c r="I240" s="144"/>
      <c r="J240" s="23"/>
    </row>
    <row r="241" spans="1:10" ht="16" x14ac:dyDescent="0.2">
      <c r="A241" s="63"/>
      <c r="B241" s="75" t="s">
        <v>577</v>
      </c>
      <c r="C241" s="66" t="s">
        <v>131</v>
      </c>
      <c r="D241" s="66" t="s">
        <v>411</v>
      </c>
      <c r="E241" s="79">
        <v>10000</v>
      </c>
      <c r="F241" s="109">
        <v>0</v>
      </c>
      <c r="G241" s="479">
        <v>5.0199999999999996</v>
      </c>
      <c r="H241" s="79">
        <v>5.0199999999999996</v>
      </c>
      <c r="I241" s="144">
        <f>SUM(H241:H245)</f>
        <v>25.09</v>
      </c>
      <c r="J241" s="23"/>
    </row>
    <row r="242" spans="1:10" ht="16" x14ac:dyDescent="0.2">
      <c r="A242" s="63"/>
      <c r="B242" s="75" t="s">
        <v>577</v>
      </c>
      <c r="C242" s="66" t="s">
        <v>995</v>
      </c>
      <c r="D242" s="173" t="s">
        <v>412</v>
      </c>
      <c r="E242" s="79">
        <v>10000</v>
      </c>
      <c r="F242" s="109">
        <v>3.42</v>
      </c>
      <c r="G242" s="479"/>
      <c r="H242" s="79">
        <v>3.42</v>
      </c>
      <c r="I242" s="144"/>
      <c r="J242" s="23"/>
    </row>
    <row r="243" spans="1:10" ht="16" x14ac:dyDescent="0.2">
      <c r="A243" s="63"/>
      <c r="B243" s="75" t="s">
        <v>577</v>
      </c>
      <c r="C243" s="66" t="s">
        <v>131</v>
      </c>
      <c r="D243" s="173" t="s">
        <v>413</v>
      </c>
      <c r="E243" s="79">
        <v>190000</v>
      </c>
      <c r="F243" s="109">
        <v>7.94</v>
      </c>
      <c r="G243" s="479"/>
      <c r="H243" s="79">
        <f>F243</f>
        <v>7.94</v>
      </c>
      <c r="I243" s="144"/>
      <c r="J243" s="23"/>
    </row>
    <row r="244" spans="1:10" ht="16" x14ac:dyDescent="0.2">
      <c r="A244" s="63"/>
      <c r="B244" s="75" t="s">
        <v>577</v>
      </c>
      <c r="C244" s="66" t="s">
        <v>131</v>
      </c>
      <c r="D244" s="173" t="s">
        <v>418</v>
      </c>
      <c r="E244" s="78">
        <v>190000</v>
      </c>
      <c r="F244" s="109">
        <v>8.36</v>
      </c>
      <c r="G244" s="479"/>
      <c r="H244" s="78">
        <f>F244</f>
        <v>8.36</v>
      </c>
      <c r="I244" s="144"/>
      <c r="J244" s="23"/>
    </row>
    <row r="245" spans="1:10" ht="16" x14ac:dyDescent="0.2">
      <c r="A245" s="63"/>
      <c r="B245" s="75" t="s">
        <v>577</v>
      </c>
      <c r="C245" s="66" t="s">
        <v>131</v>
      </c>
      <c r="D245" s="173" t="s">
        <v>414</v>
      </c>
      <c r="E245" s="78">
        <v>10000</v>
      </c>
      <c r="F245" s="109">
        <v>0.35</v>
      </c>
      <c r="G245" s="479"/>
      <c r="H245" s="78">
        <v>0.35</v>
      </c>
      <c r="I245" s="144"/>
      <c r="J245" s="23"/>
    </row>
    <row r="246" spans="1:10" ht="16" x14ac:dyDescent="0.2">
      <c r="A246" s="63"/>
      <c r="B246" s="75"/>
      <c r="C246" s="66"/>
      <c r="D246" s="66"/>
      <c r="E246" s="79"/>
      <c r="F246" s="78"/>
      <c r="G246" s="277"/>
      <c r="H246" s="79"/>
      <c r="I246" s="144"/>
      <c r="J246" s="23"/>
    </row>
    <row r="247" spans="1:10" ht="16" x14ac:dyDescent="0.2">
      <c r="A247" s="63"/>
      <c r="B247" s="75" t="s">
        <v>953</v>
      </c>
      <c r="C247" s="66" t="s">
        <v>954</v>
      </c>
      <c r="D247" s="66" t="s">
        <v>411</v>
      </c>
      <c r="E247" s="79">
        <v>10000</v>
      </c>
      <c r="F247" s="78">
        <v>0</v>
      </c>
      <c r="G247" s="277">
        <v>3.08</v>
      </c>
      <c r="H247" s="79">
        <v>3.08</v>
      </c>
      <c r="I247" s="144">
        <f>H247+H248</f>
        <v>3.5</v>
      </c>
      <c r="J247" s="23"/>
    </row>
    <row r="248" spans="1:10" ht="16" x14ac:dyDescent="0.2">
      <c r="A248" s="63"/>
      <c r="B248" s="75" t="s">
        <v>953</v>
      </c>
      <c r="C248" s="66" t="s">
        <v>954</v>
      </c>
      <c r="D248" s="66" t="s">
        <v>955</v>
      </c>
      <c r="E248" s="79">
        <v>10000</v>
      </c>
      <c r="F248" s="78">
        <v>0.42</v>
      </c>
      <c r="G248" s="277"/>
      <c r="H248" s="79">
        <v>0.42</v>
      </c>
      <c r="I248" s="144"/>
      <c r="J248" s="23"/>
    </row>
    <row r="249" spans="1:10" ht="16" x14ac:dyDescent="0.2">
      <c r="A249" s="63"/>
      <c r="B249" s="75"/>
      <c r="C249" s="66"/>
      <c r="D249" s="66"/>
      <c r="E249" s="79"/>
      <c r="F249" s="78"/>
      <c r="G249" s="277"/>
      <c r="H249" s="79"/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66" t="s">
        <v>411</v>
      </c>
      <c r="E250" s="79">
        <v>10000</v>
      </c>
      <c r="F250" s="109">
        <v>0</v>
      </c>
      <c r="G250" s="479">
        <f>H250-F250</f>
        <v>3.08</v>
      </c>
      <c r="H250" s="79">
        <v>3.08</v>
      </c>
      <c r="I250" s="144">
        <f>SUM(H250:H255)</f>
        <v>19.840000000000003</v>
      </c>
      <c r="J250" s="23" t="s">
        <v>1040</v>
      </c>
    </row>
    <row r="251" spans="1:10" ht="16" x14ac:dyDescent="0.2">
      <c r="A251" s="63"/>
      <c r="B251" s="75" t="s">
        <v>579</v>
      </c>
      <c r="C251" s="66" t="s">
        <v>70</v>
      </c>
      <c r="D251" s="173" t="s">
        <v>417</v>
      </c>
      <c r="E251" s="79">
        <v>10000</v>
      </c>
      <c r="F251" s="109">
        <v>4.41</v>
      </c>
      <c r="G251" s="479"/>
      <c r="H251" s="79">
        <f>F251</f>
        <v>4.41</v>
      </c>
      <c r="I251" s="144"/>
      <c r="J251" s="23" t="s">
        <v>1139</v>
      </c>
    </row>
    <row r="252" spans="1:10" ht="16" x14ac:dyDescent="0.2">
      <c r="A252" s="63"/>
      <c r="B252" s="75" t="s">
        <v>579</v>
      </c>
      <c r="C252" s="66" t="s">
        <v>70</v>
      </c>
      <c r="D252" s="173" t="s">
        <v>412</v>
      </c>
      <c r="E252" s="79">
        <v>10000</v>
      </c>
      <c r="F252" s="109">
        <v>3.42</v>
      </c>
      <c r="G252" s="479"/>
      <c r="H252" s="79">
        <f>F252</f>
        <v>3.42</v>
      </c>
      <c r="I252" s="144"/>
      <c r="J252" s="23"/>
    </row>
    <row r="253" spans="1:10" ht="16" x14ac:dyDescent="0.2">
      <c r="A253" s="63"/>
      <c r="B253" s="75" t="s">
        <v>579</v>
      </c>
      <c r="C253" s="66" t="s">
        <v>70</v>
      </c>
      <c r="D253" s="173" t="s">
        <v>413</v>
      </c>
      <c r="E253" s="79">
        <v>100000</v>
      </c>
      <c r="F253" s="109">
        <v>4.18</v>
      </c>
      <c r="G253" s="479"/>
      <c r="H253" s="79">
        <f>F253</f>
        <v>4.18</v>
      </c>
      <c r="I253" s="144"/>
      <c r="J253" s="23"/>
    </row>
    <row r="254" spans="1:10" ht="16" x14ac:dyDescent="0.2">
      <c r="A254" s="63"/>
      <c r="B254" s="75" t="s">
        <v>579</v>
      </c>
      <c r="C254" s="66" t="s">
        <v>70</v>
      </c>
      <c r="D254" s="173" t="s">
        <v>418</v>
      </c>
      <c r="E254" s="78">
        <v>100000</v>
      </c>
      <c r="F254" s="109">
        <v>4.4000000000000004</v>
      </c>
      <c r="G254" s="479"/>
      <c r="H254" s="79">
        <f>F254</f>
        <v>4.4000000000000004</v>
      </c>
      <c r="I254" s="144"/>
      <c r="J254" s="23"/>
    </row>
    <row r="255" spans="1:10" ht="16" x14ac:dyDescent="0.2">
      <c r="A255" s="63"/>
      <c r="B255" s="75" t="s">
        <v>579</v>
      </c>
      <c r="C255" s="66" t="s">
        <v>70</v>
      </c>
      <c r="D255" s="173" t="s">
        <v>414</v>
      </c>
      <c r="E255" s="79">
        <v>10000</v>
      </c>
      <c r="F255" s="109">
        <v>0.35</v>
      </c>
      <c r="G255" s="479"/>
      <c r="H255" s="79">
        <f>F255</f>
        <v>0.35</v>
      </c>
      <c r="I255" s="144"/>
      <c r="J255" s="23"/>
    </row>
    <row r="256" spans="1:10" ht="16" x14ac:dyDescent="0.2">
      <c r="A256" s="63"/>
      <c r="B256" s="75"/>
      <c r="C256" s="66"/>
      <c r="D256" s="173"/>
      <c r="E256" s="79"/>
      <c r="F256" s="78"/>
      <c r="G256" s="277"/>
      <c r="H256" s="79"/>
      <c r="I256" s="144"/>
      <c r="J256" s="23"/>
    </row>
    <row r="257" spans="1:10" ht="16" x14ac:dyDescent="0.2">
      <c r="A257" s="63"/>
      <c r="B257" s="75" t="s">
        <v>957</v>
      </c>
      <c r="C257" s="66" t="s">
        <v>958</v>
      </c>
      <c r="D257" s="173" t="s">
        <v>411</v>
      </c>
      <c r="E257" s="79">
        <v>10000</v>
      </c>
      <c r="F257" s="78">
        <v>0</v>
      </c>
      <c r="G257" s="277">
        <v>0.53</v>
      </c>
      <c r="H257" s="79">
        <v>0.53</v>
      </c>
      <c r="I257" s="144">
        <f>SUM(H257:H258)</f>
        <v>0.95</v>
      </c>
      <c r="J257" s="23"/>
    </row>
    <row r="258" spans="1:10" ht="16" x14ac:dyDescent="0.2">
      <c r="A258" s="63"/>
      <c r="B258" s="75" t="s">
        <v>957</v>
      </c>
      <c r="C258" s="66" t="s">
        <v>958</v>
      </c>
      <c r="D258" s="173" t="s">
        <v>413</v>
      </c>
      <c r="E258" s="79">
        <v>10000</v>
      </c>
      <c r="F258" s="78">
        <v>0.42</v>
      </c>
      <c r="G258" s="277">
        <v>0</v>
      </c>
      <c r="H258" s="79">
        <v>0.42</v>
      </c>
      <c r="I258" s="144"/>
      <c r="J258" s="23"/>
    </row>
    <row r="259" spans="1:10" ht="16" x14ac:dyDescent="0.2">
      <c r="A259" s="63"/>
      <c r="B259" s="75"/>
      <c r="C259" s="66"/>
      <c r="D259" s="173"/>
      <c r="E259" s="79"/>
      <c r="F259" s="78"/>
      <c r="G259" s="277"/>
      <c r="H259" s="79"/>
      <c r="I259" s="144"/>
      <c r="J259" s="23"/>
    </row>
    <row r="260" spans="1:10" ht="16" x14ac:dyDescent="0.2">
      <c r="A260" s="63"/>
      <c r="B260" s="75" t="s">
        <v>818</v>
      </c>
      <c r="C260" s="66" t="s">
        <v>813</v>
      </c>
      <c r="D260" s="173" t="s">
        <v>411</v>
      </c>
      <c r="E260" s="79">
        <v>10000</v>
      </c>
      <c r="F260" s="109">
        <f>H260-G260</f>
        <v>0</v>
      </c>
      <c r="G260" s="479">
        <v>0.46</v>
      </c>
      <c r="H260" s="79">
        <v>0.46</v>
      </c>
      <c r="I260" s="144">
        <f>SUM(H260:H261)</f>
        <v>0.88</v>
      </c>
      <c r="J260" s="23"/>
    </row>
    <row r="261" spans="1:10" ht="16" x14ac:dyDescent="0.2">
      <c r="A261" s="63"/>
      <c r="B261" s="75" t="s">
        <v>818</v>
      </c>
      <c r="C261" s="66" t="s">
        <v>813</v>
      </c>
      <c r="D261" s="173" t="s">
        <v>413</v>
      </c>
      <c r="E261" s="79">
        <v>10000</v>
      </c>
      <c r="F261" s="109">
        <v>0.42</v>
      </c>
      <c r="G261" s="479">
        <v>0</v>
      </c>
      <c r="H261" s="79">
        <v>0.42</v>
      </c>
      <c r="I261" s="144"/>
      <c r="J261" s="23"/>
    </row>
    <row r="262" spans="1:10" ht="16" x14ac:dyDescent="0.2">
      <c r="A262" s="63"/>
      <c r="B262" s="75"/>
      <c r="C262" s="66"/>
      <c r="D262" s="173"/>
      <c r="E262" s="79"/>
      <c r="F262" s="78"/>
      <c r="G262" s="277"/>
      <c r="H262" s="79"/>
      <c r="I262" s="144"/>
      <c r="J262" s="23"/>
    </row>
    <row r="263" spans="1:10" ht="16" x14ac:dyDescent="0.2">
      <c r="A263" s="63"/>
      <c r="B263" s="75" t="s">
        <v>912</v>
      </c>
      <c r="C263" s="66" t="s">
        <v>913</v>
      </c>
      <c r="D263" s="173" t="s">
        <v>411</v>
      </c>
      <c r="E263" s="79">
        <v>10000</v>
      </c>
      <c r="F263" s="78">
        <v>0</v>
      </c>
      <c r="G263" s="277">
        <v>2.0099999999999998</v>
      </c>
      <c r="H263" s="79">
        <v>2.0099999999999998</v>
      </c>
      <c r="I263" s="144">
        <v>2.0099999999999998</v>
      </c>
      <c r="J263" s="23"/>
    </row>
    <row r="264" spans="1:10" ht="16" x14ac:dyDescent="0.2">
      <c r="A264" s="63"/>
      <c r="B264" s="75" t="s">
        <v>912</v>
      </c>
      <c r="C264" s="66" t="s">
        <v>913</v>
      </c>
      <c r="D264" s="173" t="s">
        <v>414</v>
      </c>
      <c r="E264" s="79"/>
      <c r="F264" s="78"/>
      <c r="G264" s="277"/>
      <c r="H264" s="79"/>
      <c r="I264" s="144"/>
      <c r="J264" s="23" t="s">
        <v>845</v>
      </c>
    </row>
    <row r="265" spans="1:10" ht="16" x14ac:dyDescent="0.2">
      <c r="A265" s="63"/>
      <c r="B265" s="75"/>
      <c r="C265" s="66"/>
      <c r="D265" s="173"/>
      <c r="E265" s="79"/>
      <c r="F265" s="78"/>
      <c r="G265" s="277"/>
      <c r="H265" s="79"/>
      <c r="I265" s="144"/>
      <c r="J265" s="23"/>
    </row>
    <row r="266" spans="1:10" ht="16" x14ac:dyDescent="0.2">
      <c r="A266" s="63"/>
      <c r="B266" s="75" t="s">
        <v>771</v>
      </c>
      <c r="C266" s="66" t="s">
        <v>770</v>
      </c>
      <c r="D266" s="168" t="s">
        <v>411</v>
      </c>
      <c r="E266" s="78">
        <v>10000</v>
      </c>
      <c r="F266" s="109">
        <v>0</v>
      </c>
      <c r="G266" s="479">
        <v>0.53</v>
      </c>
      <c r="H266" s="78">
        <f>F266+G266</f>
        <v>0.53</v>
      </c>
      <c r="I266" s="144">
        <f>SUM(H266:H267)</f>
        <v>4.71</v>
      </c>
      <c r="J266" s="23"/>
    </row>
    <row r="267" spans="1:10" ht="16" x14ac:dyDescent="0.2">
      <c r="A267" s="63"/>
      <c r="B267" s="75" t="s">
        <v>771</v>
      </c>
      <c r="C267" s="66" t="s">
        <v>770</v>
      </c>
      <c r="D267" s="168" t="s">
        <v>413</v>
      </c>
      <c r="E267" s="78">
        <v>100000</v>
      </c>
      <c r="F267" s="109">
        <v>4.18</v>
      </c>
      <c r="G267" s="479"/>
      <c r="H267" s="78">
        <v>4.18</v>
      </c>
      <c r="I267" s="144"/>
      <c r="J267" s="23"/>
    </row>
    <row r="268" spans="1:10" ht="16" x14ac:dyDescent="0.2">
      <c r="A268" s="63"/>
      <c r="B268" s="75"/>
      <c r="C268" s="66"/>
      <c r="D268" s="173"/>
      <c r="E268" s="78"/>
      <c r="F268" s="78"/>
      <c r="G268" s="277"/>
      <c r="H268" s="78"/>
      <c r="I268" s="144"/>
      <c r="J268" s="23"/>
    </row>
    <row r="269" spans="1:10" ht="16" x14ac:dyDescent="0.2">
      <c r="A269" s="63"/>
      <c r="B269" s="75" t="s">
        <v>638</v>
      </c>
      <c r="C269" s="66" t="s">
        <v>636</v>
      </c>
      <c r="D269" s="173" t="s">
        <v>411</v>
      </c>
      <c r="E269" s="78">
        <v>100000</v>
      </c>
      <c r="F269" s="109">
        <v>18.09</v>
      </c>
      <c r="G269" s="479">
        <v>2.0099999999999998</v>
      </c>
      <c r="H269" s="78">
        <f>F269+G269</f>
        <v>20.100000000000001</v>
      </c>
      <c r="I269" s="144">
        <f>SUM(H269:H274)</f>
        <v>32.230000000000004</v>
      </c>
      <c r="J269" s="23"/>
    </row>
    <row r="270" spans="1:10" ht="16" x14ac:dyDescent="0.2">
      <c r="A270" s="63"/>
      <c r="B270" s="75" t="s">
        <v>638</v>
      </c>
      <c r="C270" s="66" t="s">
        <v>636</v>
      </c>
      <c r="D270" s="173" t="s">
        <v>417</v>
      </c>
      <c r="E270" s="78">
        <v>5000</v>
      </c>
      <c r="F270" s="109"/>
      <c r="G270" s="479"/>
      <c r="H270" s="78"/>
      <c r="I270" s="144"/>
      <c r="J270" s="23" t="s">
        <v>845</v>
      </c>
    </row>
    <row r="271" spans="1:10" ht="16" x14ac:dyDescent="0.2">
      <c r="A271" s="63"/>
      <c r="B271" s="75" t="s">
        <v>638</v>
      </c>
      <c r="C271" s="66" t="s">
        <v>636</v>
      </c>
      <c r="D271" s="173" t="s">
        <v>412</v>
      </c>
      <c r="E271" s="78">
        <v>10000</v>
      </c>
      <c r="F271" s="109">
        <v>3.42</v>
      </c>
      <c r="G271" s="479"/>
      <c r="H271" s="78">
        <f>F271</f>
        <v>3.42</v>
      </c>
      <c r="I271" s="144"/>
      <c r="J271" s="23"/>
    </row>
    <row r="272" spans="1:10" ht="16" x14ac:dyDescent="0.2">
      <c r="A272" s="63"/>
      <c r="B272" s="75" t="s">
        <v>638</v>
      </c>
      <c r="C272" s="66" t="s">
        <v>636</v>
      </c>
      <c r="D272" s="173" t="s">
        <v>413</v>
      </c>
      <c r="E272" s="78">
        <v>200000</v>
      </c>
      <c r="F272" s="109">
        <v>8.36</v>
      </c>
      <c r="G272" s="479"/>
      <c r="H272" s="78">
        <f>F272</f>
        <v>8.36</v>
      </c>
      <c r="I272" s="144"/>
      <c r="J272" s="23"/>
    </row>
    <row r="273" spans="1:10" ht="16" x14ac:dyDescent="0.2">
      <c r="A273" s="63"/>
      <c r="B273" s="75" t="s">
        <v>638</v>
      </c>
      <c r="C273" s="66" t="s">
        <v>636</v>
      </c>
      <c r="D273" s="173" t="s">
        <v>418</v>
      </c>
      <c r="E273" s="78">
        <v>5000</v>
      </c>
      <c r="F273" s="109"/>
      <c r="G273" s="479"/>
      <c r="H273" s="78"/>
      <c r="I273" s="144"/>
      <c r="J273" s="23" t="s">
        <v>845</v>
      </c>
    </row>
    <row r="274" spans="1:10" ht="16" x14ac:dyDescent="0.2">
      <c r="A274" s="63"/>
      <c r="B274" s="75" t="s">
        <v>638</v>
      </c>
      <c r="C274" s="66" t="s">
        <v>636</v>
      </c>
      <c r="D274" s="173" t="s">
        <v>414</v>
      </c>
      <c r="E274" s="78">
        <v>10000</v>
      </c>
      <c r="F274" s="109">
        <v>0.35</v>
      </c>
      <c r="G274" s="479"/>
      <c r="H274" s="78">
        <f>F274</f>
        <v>0.35</v>
      </c>
      <c r="I274" s="144"/>
      <c r="J274" s="23"/>
    </row>
    <row r="275" spans="1:10" ht="16" x14ac:dyDescent="0.2">
      <c r="A275" s="63"/>
      <c r="B275" s="75"/>
      <c r="C275" s="66"/>
      <c r="D275" s="66"/>
      <c r="E275" s="78"/>
      <c r="F275" s="78"/>
      <c r="G275" s="277"/>
      <c r="H275" s="78"/>
      <c r="I275" s="144"/>
      <c r="J275" s="23"/>
    </row>
    <row r="276" spans="1:10" ht="16" x14ac:dyDescent="0.2">
      <c r="A276" s="63"/>
      <c r="B276" s="75" t="s">
        <v>583</v>
      </c>
      <c r="C276" s="66" t="s">
        <v>914</v>
      </c>
      <c r="D276" s="173" t="s">
        <v>411</v>
      </c>
      <c r="E276" s="78">
        <v>150000</v>
      </c>
      <c r="F276" s="78">
        <v>17.64</v>
      </c>
      <c r="G276" s="277">
        <v>1.26</v>
      </c>
      <c r="H276" s="78">
        <v>18.899999999999999</v>
      </c>
      <c r="I276" s="144">
        <f>SUM(H276:H281)</f>
        <v>99.490000000000009</v>
      </c>
      <c r="J276" s="23"/>
    </row>
    <row r="277" spans="1:10" ht="16" x14ac:dyDescent="0.2">
      <c r="A277" s="63"/>
      <c r="B277" s="75" t="s">
        <v>583</v>
      </c>
      <c r="C277" s="66" t="s">
        <v>914</v>
      </c>
      <c r="D277" s="173" t="s">
        <v>417</v>
      </c>
      <c r="E277" s="78">
        <v>150000</v>
      </c>
      <c r="F277" s="78">
        <v>66.150000000000006</v>
      </c>
      <c r="G277" s="277"/>
      <c r="H277" s="78">
        <v>66.150000000000006</v>
      </c>
      <c r="I277" s="144"/>
      <c r="J277" s="23" t="s">
        <v>1140</v>
      </c>
    </row>
    <row r="278" spans="1:10" ht="16" x14ac:dyDescent="0.2">
      <c r="A278" s="63"/>
      <c r="B278" s="75" t="s">
        <v>583</v>
      </c>
      <c r="C278" s="66" t="s">
        <v>914</v>
      </c>
      <c r="D278" s="173" t="s">
        <v>412</v>
      </c>
      <c r="E278" s="78">
        <v>10000</v>
      </c>
      <c r="F278" s="78">
        <v>3.42</v>
      </c>
      <c r="G278" s="277"/>
      <c r="H278" s="78">
        <v>3.42</v>
      </c>
      <c r="I278" s="144"/>
      <c r="J278" s="23"/>
    </row>
    <row r="279" spans="1:10" ht="16" x14ac:dyDescent="0.2">
      <c r="A279" s="63"/>
      <c r="B279" s="75" t="s">
        <v>583</v>
      </c>
      <c r="C279" s="66" t="s">
        <v>914</v>
      </c>
      <c r="D279" s="173" t="s">
        <v>413</v>
      </c>
      <c r="E279" s="78">
        <v>150000</v>
      </c>
      <c r="F279" s="78">
        <v>6.27</v>
      </c>
      <c r="G279" s="277"/>
      <c r="H279" s="78">
        <v>6.27</v>
      </c>
      <c r="I279" s="144"/>
      <c r="J279" s="23"/>
    </row>
    <row r="280" spans="1:10" ht="17" customHeight="1" x14ac:dyDescent="0.2">
      <c r="A280" s="63"/>
      <c r="B280" s="75" t="s">
        <v>583</v>
      </c>
      <c r="C280" s="66" t="s">
        <v>914</v>
      </c>
      <c r="D280" s="173" t="s">
        <v>418</v>
      </c>
      <c r="E280" s="78">
        <v>100000</v>
      </c>
      <c r="F280" s="78">
        <v>4.4000000000000004</v>
      </c>
      <c r="G280" s="277"/>
      <c r="H280" s="78">
        <v>4.4000000000000004</v>
      </c>
      <c r="I280" s="144"/>
      <c r="J280" s="23"/>
    </row>
    <row r="281" spans="1:10" ht="16" x14ac:dyDescent="0.2">
      <c r="A281" s="63"/>
      <c r="B281" s="75" t="s">
        <v>583</v>
      </c>
      <c r="C281" s="66" t="s">
        <v>914</v>
      </c>
      <c r="D281" s="173" t="s">
        <v>414</v>
      </c>
      <c r="E281" s="78">
        <v>10000</v>
      </c>
      <c r="F281" s="78">
        <v>0.35</v>
      </c>
      <c r="G281" s="277"/>
      <c r="H281" s="78">
        <v>0.35</v>
      </c>
      <c r="I281" s="144"/>
      <c r="J281" s="23"/>
    </row>
    <row r="282" spans="1:10" ht="16" x14ac:dyDescent="0.2">
      <c r="A282" s="63"/>
      <c r="B282" s="75"/>
      <c r="C282" s="66"/>
      <c r="D282" s="173"/>
      <c r="E282" s="78"/>
      <c r="F282" s="78"/>
      <c r="G282" s="277"/>
      <c r="H282" s="78"/>
      <c r="I282" s="144"/>
      <c r="J282" s="23"/>
    </row>
    <row r="283" spans="1:10" ht="16" x14ac:dyDescent="0.2">
      <c r="A283" s="63"/>
      <c r="B283" s="75" t="s">
        <v>735</v>
      </c>
      <c r="C283" s="66" t="s">
        <v>736</v>
      </c>
      <c r="D283" s="173" t="s">
        <v>411</v>
      </c>
      <c r="E283" s="78">
        <v>10000</v>
      </c>
      <c r="F283" s="109" t="s">
        <v>492</v>
      </c>
      <c r="G283" s="479">
        <v>0.66</v>
      </c>
      <c r="H283" s="78">
        <f>SUM(F283:G283)</f>
        <v>0.66</v>
      </c>
      <c r="I283" s="144">
        <f>H283</f>
        <v>0.66</v>
      </c>
      <c r="J283" s="23"/>
    </row>
    <row r="284" spans="1:10" ht="16" x14ac:dyDescent="0.2">
      <c r="A284" s="63"/>
      <c r="B284" s="75"/>
      <c r="C284" s="66"/>
      <c r="D284" s="66"/>
      <c r="E284" s="78"/>
      <c r="F284" s="78"/>
      <c r="G284" s="277"/>
      <c r="H284" s="78"/>
      <c r="I284" s="144"/>
      <c r="J284" s="23"/>
    </row>
    <row r="285" spans="1:10" ht="16" x14ac:dyDescent="0.2">
      <c r="A285" s="63"/>
      <c r="B285" s="75" t="s">
        <v>585</v>
      </c>
      <c r="C285" s="66" t="s">
        <v>378</v>
      </c>
      <c r="D285" s="66" t="s">
        <v>411</v>
      </c>
      <c r="E285" s="78">
        <v>10000</v>
      </c>
      <c r="F285" s="109">
        <v>0</v>
      </c>
      <c r="G285" s="479">
        <v>14.08</v>
      </c>
      <c r="H285" s="78">
        <v>14.08</v>
      </c>
      <c r="I285" s="144">
        <f>H285</f>
        <v>14.08</v>
      </c>
      <c r="J285" s="23"/>
    </row>
    <row r="286" spans="1:10" ht="16" x14ac:dyDescent="0.2">
      <c r="A286" s="63"/>
      <c r="B286" s="75"/>
      <c r="C286" s="66"/>
      <c r="D286" s="66"/>
      <c r="E286" s="78"/>
      <c r="F286" s="109"/>
      <c r="G286" s="479"/>
      <c r="H286" s="78"/>
      <c r="I286" s="144"/>
      <c r="J286" s="23"/>
    </row>
    <row r="287" spans="1:10" ht="16" x14ac:dyDescent="0.2">
      <c r="A287" s="63"/>
      <c r="B287" s="75" t="s">
        <v>625</v>
      </c>
      <c r="C287" s="66" t="s">
        <v>202</v>
      </c>
      <c r="D287" s="66" t="s">
        <v>411</v>
      </c>
      <c r="E287" s="78">
        <v>10000</v>
      </c>
      <c r="F287" s="109">
        <v>0</v>
      </c>
      <c r="G287" s="479">
        <v>0.91</v>
      </c>
      <c r="H287" s="78">
        <v>0.91</v>
      </c>
      <c r="I287" s="144">
        <f>SUM(H287:H288)</f>
        <v>1.33</v>
      </c>
      <c r="J287" s="23"/>
    </row>
    <row r="288" spans="1:10" ht="16" x14ac:dyDescent="0.2">
      <c r="A288" s="63"/>
      <c r="B288" s="75" t="s">
        <v>625</v>
      </c>
      <c r="C288" s="66" t="s">
        <v>202</v>
      </c>
      <c r="D288" s="66" t="s">
        <v>413</v>
      </c>
      <c r="E288" s="78">
        <v>10000</v>
      </c>
      <c r="F288" s="109">
        <v>0.42</v>
      </c>
      <c r="G288" s="479">
        <v>0</v>
      </c>
      <c r="H288" s="78">
        <v>0.42</v>
      </c>
      <c r="I288" s="144"/>
      <c r="J288" s="23" t="s">
        <v>1141</v>
      </c>
    </row>
    <row r="289" spans="1:10" ht="16" x14ac:dyDescent="0.2">
      <c r="A289" s="63"/>
      <c r="B289" s="75"/>
      <c r="C289" s="66"/>
      <c r="D289" s="66"/>
      <c r="E289" s="78"/>
      <c r="F289" s="78"/>
      <c r="G289" s="277"/>
      <c r="H289" s="78"/>
      <c r="I289" s="144"/>
      <c r="J289" s="23"/>
    </row>
    <row r="290" spans="1:10" ht="16" x14ac:dyDescent="0.2">
      <c r="A290" s="63"/>
      <c r="B290" s="75" t="s">
        <v>586</v>
      </c>
      <c r="C290" s="85" t="s">
        <v>228</v>
      </c>
      <c r="D290" s="85" t="s">
        <v>411</v>
      </c>
      <c r="E290" s="86">
        <v>10000</v>
      </c>
      <c r="F290" s="251">
        <v>0</v>
      </c>
      <c r="G290" s="479">
        <f>H290-F290</f>
        <v>0.53</v>
      </c>
      <c r="H290" s="86">
        <v>0.53</v>
      </c>
      <c r="I290" s="242">
        <f>SUM(H290:H291)</f>
        <v>0.95</v>
      </c>
      <c r="J290" s="23"/>
    </row>
    <row r="291" spans="1:10" ht="16" x14ac:dyDescent="0.2">
      <c r="A291" s="63"/>
      <c r="B291" s="75" t="s">
        <v>586</v>
      </c>
      <c r="C291" s="85" t="s">
        <v>228</v>
      </c>
      <c r="D291" s="85" t="s">
        <v>413</v>
      </c>
      <c r="E291" s="86">
        <v>10000</v>
      </c>
      <c r="F291" s="251">
        <v>0.42</v>
      </c>
      <c r="G291" s="479"/>
      <c r="H291" s="86">
        <v>0.42</v>
      </c>
      <c r="I291" s="242"/>
      <c r="J291" s="23"/>
    </row>
    <row r="292" spans="1:10" ht="16" x14ac:dyDescent="0.2">
      <c r="A292" s="63"/>
      <c r="B292" s="75"/>
      <c r="C292" s="85"/>
      <c r="D292" s="85"/>
      <c r="E292" s="86"/>
      <c r="F292" s="251"/>
      <c r="G292" s="479"/>
      <c r="H292" s="86"/>
      <c r="I292" s="242"/>
      <c r="J292" s="23"/>
    </row>
    <row r="293" spans="1:10" ht="16" x14ac:dyDescent="0.2">
      <c r="A293" s="63"/>
      <c r="B293" s="75" t="s">
        <v>919</v>
      </c>
      <c r="C293" s="85" t="s">
        <v>920</v>
      </c>
      <c r="D293" s="85" t="s">
        <v>411</v>
      </c>
      <c r="E293" s="86">
        <v>120000</v>
      </c>
      <c r="F293" s="251">
        <v>10.01</v>
      </c>
      <c r="G293" s="479">
        <v>0.91</v>
      </c>
      <c r="H293" s="86">
        <v>10.92</v>
      </c>
      <c r="I293" s="242">
        <f>SUM(H293:H295)</f>
        <v>15.78</v>
      </c>
      <c r="J293" s="23" t="s">
        <v>1143</v>
      </c>
    </row>
    <row r="294" spans="1:10" ht="16" x14ac:dyDescent="0.2">
      <c r="A294" s="63"/>
      <c r="B294" s="75" t="s">
        <v>919</v>
      </c>
      <c r="C294" s="85" t="s">
        <v>920</v>
      </c>
      <c r="D294" s="85" t="s">
        <v>412</v>
      </c>
      <c r="E294" s="86">
        <v>2000</v>
      </c>
      <c r="F294" s="251">
        <v>0.68</v>
      </c>
      <c r="G294" s="479"/>
      <c r="H294" s="86">
        <v>0.68</v>
      </c>
      <c r="I294" s="242"/>
      <c r="J294" s="23" t="s">
        <v>1142</v>
      </c>
    </row>
    <row r="295" spans="1:10" ht="16" x14ac:dyDescent="0.2">
      <c r="A295" s="63"/>
      <c r="B295" s="75" t="s">
        <v>919</v>
      </c>
      <c r="C295" s="85" t="s">
        <v>920</v>
      </c>
      <c r="D295" s="85" t="s">
        <v>413</v>
      </c>
      <c r="E295" s="86">
        <v>100000</v>
      </c>
      <c r="F295" s="251">
        <v>4.18</v>
      </c>
      <c r="G295" s="479"/>
      <c r="H295" s="86">
        <v>4.18</v>
      </c>
      <c r="I295" s="242"/>
      <c r="J295" s="23" t="s">
        <v>1142</v>
      </c>
    </row>
    <row r="296" spans="1:10" ht="16" x14ac:dyDescent="0.2">
      <c r="A296" s="63"/>
      <c r="B296" s="75"/>
      <c r="C296" s="85"/>
      <c r="D296" s="85"/>
      <c r="E296" s="86"/>
      <c r="F296" s="86"/>
      <c r="G296" s="277"/>
      <c r="H296" s="86"/>
      <c r="I296" s="242"/>
      <c r="J296" s="23"/>
    </row>
    <row r="297" spans="1:10" ht="16" x14ac:dyDescent="0.2">
      <c r="A297" s="63"/>
      <c r="B297" s="75" t="s">
        <v>719</v>
      </c>
      <c r="C297" s="85" t="s">
        <v>738</v>
      </c>
      <c r="D297" s="85" t="s">
        <v>411</v>
      </c>
      <c r="E297" s="86">
        <v>250000</v>
      </c>
      <c r="F297" s="251">
        <f>H297-G297</f>
        <v>12.72</v>
      </c>
      <c r="G297" s="479">
        <v>3.78</v>
      </c>
      <c r="H297" s="86">
        <v>16.5</v>
      </c>
      <c r="I297" s="242">
        <f>SUM(H297:H298)</f>
        <v>29.880000000000003</v>
      </c>
      <c r="J297" s="23"/>
    </row>
    <row r="298" spans="1:10" ht="16" x14ac:dyDescent="0.2">
      <c r="A298" s="63"/>
      <c r="B298" s="75" t="s">
        <v>719</v>
      </c>
      <c r="C298" s="85" t="s">
        <v>738</v>
      </c>
      <c r="D298" s="85" t="s">
        <v>413</v>
      </c>
      <c r="E298" s="86">
        <v>320000</v>
      </c>
      <c r="F298" s="251">
        <v>13.38</v>
      </c>
      <c r="G298" s="479"/>
      <c r="H298" s="86">
        <f>F298</f>
        <v>13.38</v>
      </c>
      <c r="I298" s="242"/>
      <c r="J298" s="23"/>
    </row>
    <row r="299" spans="1:10" ht="16" x14ac:dyDescent="0.2">
      <c r="A299" s="63"/>
      <c r="B299" s="75"/>
      <c r="C299" s="85"/>
      <c r="D299" s="85"/>
      <c r="E299" s="86"/>
      <c r="F299" s="86"/>
      <c r="G299" s="277"/>
      <c r="H299" s="86"/>
      <c r="I299" s="242"/>
      <c r="J299" s="23"/>
    </row>
    <row r="300" spans="1:10" ht="16" x14ac:dyDescent="0.2">
      <c r="A300" s="63"/>
      <c r="B300" s="75" t="s">
        <v>588</v>
      </c>
      <c r="C300" s="66" t="s">
        <v>84</v>
      </c>
      <c r="D300" s="66" t="s">
        <v>411</v>
      </c>
      <c r="E300" s="78">
        <v>10000</v>
      </c>
      <c r="F300" s="109">
        <v>0</v>
      </c>
      <c r="G300" s="479">
        <f>H300-F300</f>
        <v>0.91</v>
      </c>
      <c r="H300" s="78">
        <v>0.91</v>
      </c>
      <c r="I300" s="144">
        <f>SUM(H300:H303)</f>
        <v>2.08</v>
      </c>
      <c r="J300" s="211"/>
    </row>
    <row r="301" spans="1:10" ht="16" x14ac:dyDescent="0.2">
      <c r="A301" s="63"/>
      <c r="B301" s="75" t="s">
        <v>588</v>
      </c>
      <c r="C301" s="66" t="s">
        <v>84</v>
      </c>
      <c r="D301" s="66" t="s">
        <v>412</v>
      </c>
      <c r="E301" s="78">
        <v>2000</v>
      </c>
      <c r="F301" s="109">
        <v>0.68</v>
      </c>
      <c r="G301" s="479"/>
      <c r="H301" s="78">
        <v>0.68</v>
      </c>
      <c r="I301" s="144"/>
      <c r="J301" s="211"/>
    </row>
    <row r="302" spans="1:10" ht="16" x14ac:dyDescent="0.2">
      <c r="A302" s="63"/>
      <c r="B302" s="75" t="s">
        <v>588</v>
      </c>
      <c r="C302" s="66" t="s">
        <v>84</v>
      </c>
      <c r="D302" s="66" t="s">
        <v>413</v>
      </c>
      <c r="E302" s="78">
        <v>10000</v>
      </c>
      <c r="F302" s="109">
        <v>0.42</v>
      </c>
      <c r="G302" s="479"/>
      <c r="H302" s="78">
        <f>F302</f>
        <v>0.42</v>
      </c>
      <c r="I302" s="144"/>
      <c r="J302" s="23"/>
    </row>
    <row r="303" spans="1:10" ht="16" x14ac:dyDescent="0.2">
      <c r="A303" s="63"/>
      <c r="B303" s="75" t="s">
        <v>588</v>
      </c>
      <c r="C303" s="66" t="s">
        <v>84</v>
      </c>
      <c r="D303" s="66" t="s">
        <v>414</v>
      </c>
      <c r="E303" s="78">
        <v>2000</v>
      </c>
      <c r="F303" s="109">
        <v>7.0000000000000007E-2</v>
      </c>
      <c r="G303" s="479">
        <v>0</v>
      </c>
      <c r="H303" s="78">
        <v>7.0000000000000007E-2</v>
      </c>
      <c r="I303" s="144"/>
      <c r="J303" s="23"/>
    </row>
    <row r="304" spans="1:10" ht="16" x14ac:dyDescent="0.2">
      <c r="A304" s="63"/>
      <c r="B304" s="75"/>
      <c r="C304" s="66"/>
      <c r="D304" s="66"/>
      <c r="E304" s="78"/>
      <c r="F304" s="78"/>
      <c r="G304" s="277"/>
      <c r="H304" s="78"/>
      <c r="I304" s="144"/>
      <c r="J304" s="23"/>
    </row>
    <row r="305" spans="1:10" ht="16" x14ac:dyDescent="0.2">
      <c r="A305" s="63"/>
      <c r="B305" s="75" t="s">
        <v>589</v>
      </c>
      <c r="C305" s="66" t="s">
        <v>60</v>
      </c>
      <c r="D305" s="66" t="s">
        <v>411</v>
      </c>
      <c r="E305" s="78">
        <v>10000</v>
      </c>
      <c r="F305" s="109">
        <v>0</v>
      </c>
      <c r="G305" s="479">
        <f>H305-F305</f>
        <v>8.02</v>
      </c>
      <c r="H305" s="78">
        <v>8.02</v>
      </c>
      <c r="I305" s="144">
        <f>H305</f>
        <v>8.02</v>
      </c>
      <c r="J305" s="211"/>
    </row>
    <row r="306" spans="1:10" ht="16" x14ac:dyDescent="0.2">
      <c r="A306" s="63"/>
      <c r="B306" s="75"/>
      <c r="C306" s="66"/>
      <c r="D306" s="66"/>
      <c r="E306" s="78"/>
      <c r="F306" s="78"/>
      <c r="G306" s="277"/>
      <c r="H306" s="78"/>
      <c r="I306" s="144"/>
      <c r="J306" s="211"/>
    </row>
    <row r="307" spans="1:10" ht="16" x14ac:dyDescent="0.2">
      <c r="A307" s="63"/>
      <c r="B307" s="75" t="s">
        <v>923</v>
      </c>
      <c r="C307" s="66" t="s">
        <v>924</v>
      </c>
      <c r="D307" s="66" t="s">
        <v>411</v>
      </c>
      <c r="E307" s="78">
        <v>10000</v>
      </c>
      <c r="F307" s="109">
        <v>0</v>
      </c>
      <c r="G307" s="479">
        <v>2.0099999999999998</v>
      </c>
      <c r="H307" s="78">
        <v>2.0099999999999998</v>
      </c>
      <c r="I307" s="144">
        <f>SUM(H307:H308)</f>
        <v>10.37</v>
      </c>
      <c r="J307" s="211"/>
    </row>
    <row r="308" spans="1:10" ht="16" x14ac:dyDescent="0.2">
      <c r="A308" s="63"/>
      <c r="B308" s="75" t="s">
        <v>923</v>
      </c>
      <c r="C308" s="66" t="s">
        <v>924</v>
      </c>
      <c r="D308" s="66" t="s">
        <v>413</v>
      </c>
      <c r="E308" s="78">
        <v>200000</v>
      </c>
      <c r="F308" s="109">
        <v>8.36</v>
      </c>
      <c r="G308" s="479"/>
      <c r="H308" s="78">
        <v>8.36</v>
      </c>
      <c r="I308" s="144"/>
      <c r="J308" s="211"/>
    </row>
    <row r="309" spans="1:10" ht="16" x14ac:dyDescent="0.2">
      <c r="A309" s="63"/>
      <c r="B309" s="75"/>
      <c r="C309" s="66"/>
      <c r="D309" s="66"/>
      <c r="E309" s="78"/>
      <c r="F309" s="78"/>
      <c r="G309" s="277"/>
      <c r="H309" s="78"/>
      <c r="I309" s="144"/>
      <c r="J309" s="23"/>
    </row>
    <row r="310" spans="1:10" ht="16" x14ac:dyDescent="0.2">
      <c r="A310" s="63"/>
      <c r="B310" s="75" t="s">
        <v>786</v>
      </c>
      <c r="C310" s="66" t="s">
        <v>787</v>
      </c>
      <c r="D310" s="66" t="s">
        <v>411</v>
      </c>
      <c r="E310" s="78">
        <v>10000</v>
      </c>
      <c r="F310" s="109">
        <v>0</v>
      </c>
      <c r="G310" s="479">
        <v>0.66</v>
      </c>
      <c r="H310" s="78">
        <f>SUM(F310:G310)</f>
        <v>0.66</v>
      </c>
      <c r="I310" s="144">
        <f>SUM(H310:H310)</f>
        <v>0.66</v>
      </c>
      <c r="J310" s="23"/>
    </row>
    <row r="311" spans="1:10" ht="16" x14ac:dyDescent="0.2">
      <c r="A311" s="63"/>
      <c r="B311" s="75"/>
      <c r="C311" s="66"/>
      <c r="D311" s="66"/>
      <c r="E311" s="78"/>
      <c r="F311" s="78"/>
      <c r="G311" s="277"/>
      <c r="H311" s="78"/>
      <c r="I311" s="144"/>
      <c r="J311" s="23"/>
    </row>
    <row r="312" spans="1:10" ht="16" x14ac:dyDescent="0.2">
      <c r="A312" s="63"/>
      <c r="B312" s="290">
        <v>2235</v>
      </c>
      <c r="C312" s="66" t="s">
        <v>527</v>
      </c>
      <c r="D312" s="66" t="s">
        <v>411</v>
      </c>
      <c r="E312" s="78">
        <v>10000</v>
      </c>
      <c r="F312" s="109">
        <v>0</v>
      </c>
      <c r="G312" s="479">
        <f>H312-F312</f>
        <v>2.0099999999999998</v>
      </c>
      <c r="H312" s="78">
        <v>2.0099999999999998</v>
      </c>
      <c r="I312" s="144">
        <f>SUM(H312:H317)</f>
        <v>4.8199999999999994</v>
      </c>
      <c r="J312" s="23"/>
    </row>
    <row r="313" spans="1:10" ht="16" x14ac:dyDescent="0.2">
      <c r="A313" s="63"/>
      <c r="B313" s="290" t="s">
        <v>535</v>
      </c>
      <c r="C313" s="66" t="s">
        <v>527</v>
      </c>
      <c r="D313" s="66" t="s">
        <v>417</v>
      </c>
      <c r="E313" s="78">
        <v>5000</v>
      </c>
      <c r="F313" s="109">
        <v>1.42</v>
      </c>
      <c r="G313" s="479"/>
      <c r="H313" s="78">
        <f>F313</f>
        <v>1.42</v>
      </c>
      <c r="I313" s="144"/>
      <c r="J313" s="23"/>
    </row>
    <row r="314" spans="1:10" ht="16" x14ac:dyDescent="0.2">
      <c r="A314" s="63"/>
      <c r="B314" s="290" t="s">
        <v>535</v>
      </c>
      <c r="C314" s="66" t="s">
        <v>527</v>
      </c>
      <c r="D314" s="66" t="s">
        <v>412</v>
      </c>
      <c r="E314" s="78">
        <v>2000</v>
      </c>
      <c r="F314" s="109">
        <v>0.68</v>
      </c>
      <c r="G314" s="479"/>
      <c r="H314" s="78">
        <f>F314</f>
        <v>0.68</v>
      </c>
      <c r="I314" s="144"/>
      <c r="J314" s="23"/>
    </row>
    <row r="315" spans="1:10" ht="16" x14ac:dyDescent="0.2">
      <c r="A315" s="63"/>
      <c r="B315" s="290" t="s">
        <v>535</v>
      </c>
      <c r="C315" s="66" t="s">
        <v>527</v>
      </c>
      <c r="D315" s="66" t="s">
        <v>413</v>
      </c>
      <c r="E315" s="78">
        <v>10000</v>
      </c>
      <c r="F315" s="109">
        <v>0.42</v>
      </c>
      <c r="G315" s="479"/>
      <c r="H315" s="78">
        <f>F315</f>
        <v>0.42</v>
      </c>
      <c r="I315" s="144"/>
      <c r="J315" s="23"/>
    </row>
    <row r="316" spans="1:10" ht="16" x14ac:dyDescent="0.2">
      <c r="A316" s="63"/>
      <c r="B316" s="290" t="s">
        <v>535</v>
      </c>
      <c r="C316" s="66" t="s">
        <v>527</v>
      </c>
      <c r="D316" s="66" t="s">
        <v>418</v>
      </c>
      <c r="E316" s="78">
        <v>5000</v>
      </c>
      <c r="F316" s="109">
        <v>0.22</v>
      </c>
      <c r="G316" s="479"/>
      <c r="H316" s="78">
        <f>F316</f>
        <v>0.22</v>
      </c>
      <c r="I316" s="144"/>
      <c r="J316" s="23"/>
    </row>
    <row r="317" spans="1:10" ht="16" x14ac:dyDescent="0.2">
      <c r="A317" s="63"/>
      <c r="B317" s="290" t="s">
        <v>535</v>
      </c>
      <c r="C317" s="66" t="s">
        <v>527</v>
      </c>
      <c r="D317" s="66" t="s">
        <v>414</v>
      </c>
      <c r="E317" s="78">
        <v>2000</v>
      </c>
      <c r="F317" s="109">
        <v>7.0000000000000007E-2</v>
      </c>
      <c r="G317" s="479"/>
      <c r="H317" s="78">
        <f>F317</f>
        <v>7.0000000000000007E-2</v>
      </c>
      <c r="I317" s="144"/>
      <c r="J317" s="23"/>
    </row>
    <row r="318" spans="1:10" ht="16" x14ac:dyDescent="0.2">
      <c r="A318" s="63"/>
      <c r="B318" s="23"/>
      <c r="C318" s="66"/>
      <c r="D318" s="66"/>
      <c r="E318" s="78"/>
      <c r="F318" s="78"/>
      <c r="G318" s="277"/>
      <c r="H318" s="78"/>
      <c r="I318" s="144"/>
      <c r="J318" s="23"/>
    </row>
    <row r="319" spans="1:10" ht="16" x14ac:dyDescent="0.2">
      <c r="A319" s="63"/>
      <c r="B319" s="275">
        <v>2245</v>
      </c>
      <c r="C319" s="66" t="s">
        <v>639</v>
      </c>
      <c r="D319" s="66" t="s">
        <v>411</v>
      </c>
      <c r="E319" s="78">
        <v>10000</v>
      </c>
      <c r="F319" s="109">
        <v>0</v>
      </c>
      <c r="G319" s="479">
        <v>5.0199999999999996</v>
      </c>
      <c r="H319" s="78">
        <f>F319+G319</f>
        <v>5.0199999999999996</v>
      </c>
      <c r="I319" s="144">
        <f>SUM(H319:H320)</f>
        <v>5.4399999999999995</v>
      </c>
      <c r="J319" s="23"/>
    </row>
    <row r="320" spans="1:10" ht="16" x14ac:dyDescent="0.2">
      <c r="A320" s="63"/>
      <c r="B320" s="275">
        <v>2245</v>
      </c>
      <c r="C320" s="66" t="s">
        <v>639</v>
      </c>
      <c r="D320" s="66" t="s">
        <v>413</v>
      </c>
      <c r="E320" s="78">
        <v>10000</v>
      </c>
      <c r="F320" s="109">
        <v>0.42</v>
      </c>
      <c r="G320" s="479"/>
      <c r="H320" s="78">
        <f>F320</f>
        <v>0.42</v>
      </c>
      <c r="I320" s="144"/>
      <c r="J320" s="23"/>
    </row>
    <row r="321" spans="1:10" ht="16" x14ac:dyDescent="0.2">
      <c r="A321" s="63"/>
      <c r="B321" s="275"/>
      <c r="C321" s="66"/>
      <c r="D321" s="66"/>
      <c r="E321" s="78"/>
      <c r="F321" s="78"/>
      <c r="G321" s="277"/>
      <c r="H321" s="78"/>
      <c r="I321" s="144"/>
      <c r="J321" s="23"/>
    </row>
    <row r="322" spans="1:10" ht="16" x14ac:dyDescent="0.2">
      <c r="A322" s="63"/>
      <c r="B322" s="275">
        <v>2281</v>
      </c>
      <c r="C322" s="66" t="s">
        <v>773</v>
      </c>
      <c r="D322" s="66" t="s">
        <v>411</v>
      </c>
      <c r="E322" s="78">
        <v>40000</v>
      </c>
      <c r="F322" s="109">
        <v>24.06</v>
      </c>
      <c r="G322" s="479">
        <f>H322-F322</f>
        <v>8.02</v>
      </c>
      <c r="H322" s="78">
        <v>32.08</v>
      </c>
      <c r="I322" s="144">
        <f>SUM(H322:H325)</f>
        <v>47.49</v>
      </c>
      <c r="J322" s="23"/>
    </row>
    <row r="323" spans="1:10" ht="16" x14ac:dyDescent="0.2">
      <c r="A323" s="63"/>
      <c r="B323" s="275">
        <v>2281</v>
      </c>
      <c r="C323" s="66" t="s">
        <v>773</v>
      </c>
      <c r="D323" s="66" t="s">
        <v>417</v>
      </c>
      <c r="E323" s="78">
        <v>10000</v>
      </c>
      <c r="F323" s="109">
        <v>11.57</v>
      </c>
      <c r="G323" s="479"/>
      <c r="H323" s="78">
        <f>F323</f>
        <v>11.57</v>
      </c>
      <c r="I323" s="144"/>
      <c r="J323" s="23"/>
    </row>
    <row r="324" spans="1:10" ht="16" x14ac:dyDescent="0.2">
      <c r="A324" s="63"/>
      <c r="B324" s="275">
        <v>2281</v>
      </c>
      <c r="C324" s="66" t="s">
        <v>773</v>
      </c>
      <c r="D324" s="66" t="s">
        <v>412</v>
      </c>
      <c r="E324" s="78">
        <v>10000</v>
      </c>
      <c r="F324" s="109">
        <v>3.42</v>
      </c>
      <c r="G324" s="479"/>
      <c r="H324" s="78">
        <f>F324</f>
        <v>3.42</v>
      </c>
      <c r="I324" s="144"/>
      <c r="J324" s="23"/>
    </row>
    <row r="325" spans="1:10" ht="16" x14ac:dyDescent="0.2">
      <c r="A325" s="63"/>
      <c r="B325" s="275">
        <v>2281</v>
      </c>
      <c r="C325" s="66" t="s">
        <v>773</v>
      </c>
      <c r="D325" s="66" t="s">
        <v>413</v>
      </c>
      <c r="E325" s="78">
        <v>10000</v>
      </c>
      <c r="F325" s="109">
        <v>0.42</v>
      </c>
      <c r="G325" s="479"/>
      <c r="H325" s="78">
        <f>F325</f>
        <v>0.42</v>
      </c>
      <c r="I325" s="144"/>
      <c r="J325" s="23"/>
    </row>
    <row r="326" spans="1:10" ht="16" x14ac:dyDescent="0.2">
      <c r="A326" s="63"/>
      <c r="B326" s="75"/>
      <c r="C326" s="66"/>
      <c r="D326" s="66"/>
      <c r="E326" s="78"/>
      <c r="F326" s="78"/>
      <c r="G326" s="277"/>
      <c r="H326" s="78"/>
      <c r="I326" s="144"/>
      <c r="J326" s="23"/>
    </row>
    <row r="327" spans="1:10" ht="16" x14ac:dyDescent="0.2">
      <c r="A327" s="63"/>
      <c r="B327" s="75" t="s">
        <v>591</v>
      </c>
      <c r="C327" s="66" t="s">
        <v>367</v>
      </c>
      <c r="D327" s="66" t="s">
        <v>411</v>
      </c>
      <c r="E327" s="78">
        <v>10000</v>
      </c>
      <c r="F327" s="109">
        <v>0</v>
      </c>
      <c r="G327" s="479">
        <f>H327-F327</f>
        <v>5.0199999999999996</v>
      </c>
      <c r="H327" s="78">
        <v>5.0199999999999996</v>
      </c>
      <c r="I327" s="144">
        <f>SUM(H327:H330)</f>
        <v>10.879999999999999</v>
      </c>
      <c r="J327" s="23"/>
    </row>
    <row r="328" spans="1:10" ht="16" x14ac:dyDescent="0.2">
      <c r="A328" s="63"/>
      <c r="B328" s="75" t="s">
        <v>591</v>
      </c>
      <c r="C328" s="66" t="s">
        <v>367</v>
      </c>
      <c r="D328" s="66" t="s">
        <v>412</v>
      </c>
      <c r="E328" s="78">
        <v>10000</v>
      </c>
      <c r="F328" s="109">
        <v>3.42</v>
      </c>
      <c r="G328" s="479"/>
      <c r="H328" s="78">
        <f>F328</f>
        <v>3.42</v>
      </c>
      <c r="I328" s="144"/>
      <c r="J328" s="23"/>
    </row>
    <row r="329" spans="1:10" ht="16" x14ac:dyDescent="0.2">
      <c r="A329" s="63"/>
      <c r="B329" s="75" t="s">
        <v>591</v>
      </c>
      <c r="C329" s="66" t="s">
        <v>367</v>
      </c>
      <c r="D329" s="66" t="s">
        <v>413</v>
      </c>
      <c r="E329" s="78">
        <v>50000</v>
      </c>
      <c r="F329" s="109">
        <v>2.09</v>
      </c>
      <c r="G329" s="479"/>
      <c r="H329" s="78">
        <f>F329</f>
        <v>2.09</v>
      </c>
      <c r="I329" s="144"/>
      <c r="J329" s="23"/>
    </row>
    <row r="330" spans="1:10" ht="16" x14ac:dyDescent="0.2">
      <c r="A330" s="63"/>
      <c r="B330" s="75" t="s">
        <v>591</v>
      </c>
      <c r="C330" s="66" t="s">
        <v>367</v>
      </c>
      <c r="D330" s="66" t="s">
        <v>414</v>
      </c>
      <c r="E330" s="78">
        <v>10000</v>
      </c>
      <c r="F330" s="109">
        <v>0.35</v>
      </c>
      <c r="G330" s="479"/>
      <c r="H330" s="78">
        <f>F330</f>
        <v>0.35</v>
      </c>
      <c r="I330" s="144"/>
      <c r="J330" s="23"/>
    </row>
    <row r="331" spans="1:10" ht="16" x14ac:dyDescent="0.2">
      <c r="A331" s="63"/>
      <c r="B331" s="75"/>
      <c r="C331" s="70"/>
      <c r="D331" s="173"/>
      <c r="E331" s="130"/>
      <c r="F331" s="130"/>
      <c r="G331" s="493"/>
      <c r="H331" s="130"/>
      <c r="I331" s="192"/>
      <c r="J331" s="23"/>
    </row>
    <row r="332" spans="1:10" ht="16" x14ac:dyDescent="0.2">
      <c r="A332" s="63"/>
      <c r="B332" s="75" t="s">
        <v>593</v>
      </c>
      <c r="C332" s="70" t="s">
        <v>374</v>
      </c>
      <c r="D332" s="70" t="s">
        <v>411</v>
      </c>
      <c r="E332" s="130">
        <v>10000</v>
      </c>
      <c r="F332" s="111">
        <v>0</v>
      </c>
      <c r="G332" s="479">
        <f>H332-F332</f>
        <v>5.0199999999999996</v>
      </c>
      <c r="H332" s="130">
        <v>5.0199999999999996</v>
      </c>
      <c r="I332" s="192">
        <f>H332</f>
        <v>5.0199999999999996</v>
      </c>
      <c r="J332" s="23"/>
    </row>
    <row r="333" spans="1:10" ht="16" x14ac:dyDescent="0.2">
      <c r="A333" s="63"/>
      <c r="B333" s="75"/>
      <c r="C333" s="70"/>
      <c r="D333" s="70"/>
      <c r="E333" s="130"/>
      <c r="F333" s="111"/>
      <c r="G333" s="479"/>
      <c r="H333" s="130"/>
      <c r="I333" s="192"/>
      <c r="J333" s="23"/>
    </row>
    <row r="334" spans="1:10" ht="16" x14ac:dyDescent="0.2">
      <c r="A334" s="63"/>
      <c r="B334" s="75" t="s">
        <v>721</v>
      </c>
      <c r="C334" s="70" t="s">
        <v>722</v>
      </c>
      <c r="D334" s="70" t="s">
        <v>411</v>
      </c>
      <c r="E334" s="130">
        <v>10000</v>
      </c>
      <c r="F334" s="130">
        <v>0</v>
      </c>
      <c r="G334" s="277">
        <v>2.0099999999999998</v>
      </c>
      <c r="H334" s="130"/>
      <c r="I334" s="192">
        <v>2.0099999999999998</v>
      </c>
      <c r="J334" s="23"/>
    </row>
    <row r="335" spans="1:10" ht="16" x14ac:dyDescent="0.2">
      <c r="A335" s="63"/>
      <c r="B335" s="75" t="s">
        <v>721</v>
      </c>
      <c r="C335" s="70" t="s">
        <v>722</v>
      </c>
      <c r="D335" s="70" t="s">
        <v>413</v>
      </c>
      <c r="E335" s="130">
        <v>10000</v>
      </c>
      <c r="F335" s="130"/>
      <c r="G335" s="277"/>
      <c r="H335" s="130"/>
      <c r="I335" s="192"/>
      <c r="J335" s="23" t="s">
        <v>845</v>
      </c>
    </row>
    <row r="336" spans="1:10" ht="16" x14ac:dyDescent="0.2">
      <c r="A336" s="63"/>
      <c r="B336" s="75" t="s">
        <v>721</v>
      </c>
      <c r="C336" s="70" t="s">
        <v>722</v>
      </c>
      <c r="D336" s="70" t="s">
        <v>418</v>
      </c>
      <c r="E336" s="130">
        <v>5000</v>
      </c>
      <c r="F336" s="130"/>
      <c r="G336" s="277"/>
      <c r="H336" s="130"/>
      <c r="I336" s="192"/>
      <c r="J336" s="23" t="s">
        <v>845</v>
      </c>
    </row>
    <row r="337" spans="1:10" ht="16" x14ac:dyDescent="0.2">
      <c r="A337" s="63"/>
      <c r="B337" s="75"/>
      <c r="C337" s="70"/>
      <c r="D337" s="70"/>
      <c r="E337" s="130"/>
      <c r="F337" s="130"/>
      <c r="G337" s="277"/>
      <c r="H337" s="130"/>
      <c r="I337" s="192"/>
      <c r="J337" s="23"/>
    </row>
    <row r="338" spans="1:10" ht="16" x14ac:dyDescent="0.2">
      <c r="A338" s="63"/>
      <c r="B338" s="75" t="s">
        <v>759</v>
      </c>
      <c r="C338" s="70" t="s">
        <v>753</v>
      </c>
      <c r="D338" s="70" t="s">
        <v>411</v>
      </c>
      <c r="E338" s="130">
        <v>200000</v>
      </c>
      <c r="F338" s="111"/>
      <c r="G338" s="479">
        <v>0.53</v>
      </c>
      <c r="H338" s="130">
        <f>SUM(F338:G338)</f>
        <v>0.53</v>
      </c>
      <c r="I338" s="192">
        <f>SUM(H338:H339)</f>
        <v>0.95</v>
      </c>
      <c r="J338" s="23"/>
    </row>
    <row r="339" spans="1:10" ht="16" x14ac:dyDescent="0.2">
      <c r="A339" s="63"/>
      <c r="B339" s="75" t="s">
        <v>759</v>
      </c>
      <c r="C339" s="70" t="s">
        <v>753</v>
      </c>
      <c r="D339" s="70" t="s">
        <v>413</v>
      </c>
      <c r="E339" s="130">
        <v>200000</v>
      </c>
      <c r="F339" s="111">
        <v>0.42</v>
      </c>
      <c r="G339" s="479"/>
      <c r="H339" s="130">
        <v>0.42</v>
      </c>
      <c r="I339" s="192"/>
      <c r="J339" s="23"/>
    </row>
    <row r="340" spans="1:10" ht="16" x14ac:dyDescent="0.2">
      <c r="A340" s="63"/>
      <c r="B340" s="75"/>
      <c r="C340" s="70"/>
      <c r="D340" s="70"/>
      <c r="E340" s="130"/>
      <c r="F340" s="130"/>
      <c r="G340" s="277"/>
      <c r="H340" s="130"/>
      <c r="I340" s="192"/>
      <c r="J340" s="23"/>
    </row>
    <row r="341" spans="1:10" ht="16" x14ac:dyDescent="0.2">
      <c r="A341" s="63"/>
      <c r="B341" s="75" t="s">
        <v>642</v>
      </c>
      <c r="C341" s="70" t="s">
        <v>641</v>
      </c>
      <c r="D341" s="70" t="s">
        <v>411</v>
      </c>
      <c r="E341" s="130">
        <v>200000</v>
      </c>
      <c r="F341" s="111">
        <v>12.54</v>
      </c>
      <c r="G341" s="479">
        <v>0.66</v>
      </c>
      <c r="H341" s="130">
        <f>SUM(F341:G341)</f>
        <v>13.2</v>
      </c>
      <c r="I341" s="192">
        <f>SUM(H341:H342)</f>
        <v>21.56</v>
      </c>
      <c r="J341" s="23"/>
    </row>
    <row r="342" spans="1:10" ht="16" x14ac:dyDescent="0.2">
      <c r="A342" s="63"/>
      <c r="B342" s="75" t="s">
        <v>642</v>
      </c>
      <c r="C342" s="70" t="s">
        <v>641</v>
      </c>
      <c r="D342" s="70" t="s">
        <v>413</v>
      </c>
      <c r="E342" s="130">
        <v>200000</v>
      </c>
      <c r="F342" s="111">
        <v>8.36</v>
      </c>
      <c r="G342" s="479"/>
      <c r="H342" s="130">
        <f>F342</f>
        <v>8.36</v>
      </c>
      <c r="I342" s="192"/>
      <c r="J342" s="23"/>
    </row>
    <row r="343" spans="1:10" ht="16" x14ac:dyDescent="0.2">
      <c r="A343" s="63"/>
      <c r="B343" s="75"/>
      <c r="C343" s="70"/>
      <c r="D343" s="70"/>
      <c r="E343" s="130"/>
      <c r="F343" s="130"/>
      <c r="G343" s="493"/>
      <c r="H343" s="130"/>
      <c r="I343" s="192"/>
      <c r="J343" s="23"/>
    </row>
    <row r="344" spans="1:10" ht="16" x14ac:dyDescent="0.2">
      <c r="A344" s="63"/>
      <c r="B344" s="75" t="s">
        <v>594</v>
      </c>
      <c r="C344" s="66" t="s">
        <v>72</v>
      </c>
      <c r="D344" s="66" t="s">
        <v>411</v>
      </c>
      <c r="E344" s="78">
        <v>10000</v>
      </c>
      <c r="F344" s="109">
        <v>0</v>
      </c>
      <c r="G344" s="479">
        <f>H344-F344</f>
        <v>8.02</v>
      </c>
      <c r="H344" s="78">
        <v>8.02</v>
      </c>
      <c r="I344" s="144">
        <f>H344</f>
        <v>8.02</v>
      </c>
      <c r="J344" s="23"/>
    </row>
    <row r="345" spans="1:10" ht="16" x14ac:dyDescent="0.2">
      <c r="A345" s="63"/>
      <c r="B345" s="75"/>
      <c r="C345" s="66"/>
      <c r="D345" s="66"/>
      <c r="E345" s="78"/>
      <c r="F345" s="78"/>
      <c r="G345" s="277"/>
      <c r="H345" s="78"/>
      <c r="I345" s="144"/>
      <c r="J345" s="23"/>
    </row>
    <row r="346" spans="1:10" ht="16" x14ac:dyDescent="0.2">
      <c r="A346" s="63"/>
      <c r="B346" s="75" t="s">
        <v>595</v>
      </c>
      <c r="C346" s="66" t="s">
        <v>118</v>
      </c>
      <c r="D346" s="66" t="s">
        <v>411</v>
      </c>
      <c r="E346" s="79">
        <v>10000</v>
      </c>
      <c r="F346" s="109">
        <v>0</v>
      </c>
      <c r="G346" s="479">
        <v>14.08</v>
      </c>
      <c r="H346" s="79">
        <v>14.08</v>
      </c>
      <c r="I346" s="144">
        <f>SUM(H346:H347)</f>
        <v>18.259999999999998</v>
      </c>
      <c r="J346" s="23"/>
    </row>
    <row r="347" spans="1:10" ht="16" x14ac:dyDescent="0.2">
      <c r="A347" s="63"/>
      <c r="B347" s="75" t="s">
        <v>595</v>
      </c>
      <c r="C347" s="66" t="s">
        <v>118</v>
      </c>
      <c r="D347" s="66" t="s">
        <v>413</v>
      </c>
      <c r="E347" s="79">
        <v>100000</v>
      </c>
      <c r="F347" s="109">
        <v>4.18</v>
      </c>
      <c r="G347" s="479"/>
      <c r="H347" s="79">
        <f>F347</f>
        <v>4.18</v>
      </c>
      <c r="I347" s="144"/>
      <c r="J347" s="23"/>
    </row>
    <row r="348" spans="1:10" ht="16" x14ac:dyDescent="0.2">
      <c r="A348" s="63"/>
      <c r="B348" s="75"/>
      <c r="C348" s="66"/>
      <c r="D348" s="66"/>
      <c r="E348" s="79"/>
      <c r="F348" s="78"/>
      <c r="G348" s="277"/>
      <c r="H348" s="79"/>
      <c r="I348" s="144"/>
      <c r="J348" s="23"/>
    </row>
    <row r="349" spans="1:10" ht="16" x14ac:dyDescent="0.2">
      <c r="A349" s="63"/>
      <c r="B349" s="75" t="s">
        <v>1075</v>
      </c>
      <c r="C349" s="66" t="s">
        <v>1076</v>
      </c>
      <c r="D349" s="66" t="s">
        <v>411</v>
      </c>
      <c r="E349" s="79">
        <v>10000</v>
      </c>
      <c r="F349" s="78">
        <v>0</v>
      </c>
      <c r="G349" s="277">
        <v>0.46</v>
      </c>
      <c r="H349" s="79">
        <v>0.46</v>
      </c>
      <c r="I349" s="144">
        <v>0.46</v>
      </c>
      <c r="J349" s="23"/>
    </row>
    <row r="350" spans="1:10" ht="16" x14ac:dyDescent="0.2">
      <c r="A350" s="63"/>
      <c r="B350" s="75"/>
      <c r="C350" s="66"/>
      <c r="D350" s="66"/>
      <c r="E350" s="79"/>
      <c r="F350" s="78"/>
      <c r="G350" s="277"/>
      <c r="H350" s="79"/>
      <c r="I350" s="144"/>
      <c r="J350" s="23"/>
    </row>
    <row r="351" spans="1:10" ht="16" x14ac:dyDescent="0.2">
      <c r="A351" s="63"/>
      <c r="B351" s="75" t="s">
        <v>596</v>
      </c>
      <c r="C351" s="66" t="s">
        <v>62</v>
      </c>
      <c r="D351" s="66" t="s">
        <v>411</v>
      </c>
      <c r="E351" s="78">
        <v>200000</v>
      </c>
      <c r="F351" s="109">
        <f>H351-G351</f>
        <v>58.52</v>
      </c>
      <c r="G351" s="479">
        <v>3.08</v>
      </c>
      <c r="H351" s="78">
        <v>61.6</v>
      </c>
      <c r="I351" s="144">
        <f>SUM(H351:H354)</f>
        <v>73.72999999999999</v>
      </c>
      <c r="J351" s="23"/>
    </row>
    <row r="352" spans="1:10" ht="16" x14ac:dyDescent="0.2">
      <c r="A352" s="63"/>
      <c r="B352" s="75" t="s">
        <v>596</v>
      </c>
      <c r="C352" s="66" t="s">
        <v>62</v>
      </c>
      <c r="D352" s="66" t="s">
        <v>412</v>
      </c>
      <c r="E352" s="79">
        <v>10000</v>
      </c>
      <c r="F352" s="109">
        <v>3.42</v>
      </c>
      <c r="G352" s="479"/>
      <c r="H352" s="79">
        <f>F352</f>
        <v>3.42</v>
      </c>
      <c r="I352" s="144"/>
      <c r="J352" s="23"/>
    </row>
    <row r="353" spans="1:10" ht="16" x14ac:dyDescent="0.2">
      <c r="A353" s="63"/>
      <c r="B353" s="75" t="s">
        <v>596</v>
      </c>
      <c r="C353" s="66" t="s">
        <v>62</v>
      </c>
      <c r="D353" s="66" t="s">
        <v>413</v>
      </c>
      <c r="E353" s="78">
        <v>200000</v>
      </c>
      <c r="F353" s="109">
        <v>8.36</v>
      </c>
      <c r="G353" s="479"/>
      <c r="H353" s="79">
        <f>F353</f>
        <v>8.36</v>
      </c>
      <c r="I353" s="144"/>
      <c r="J353" s="23"/>
    </row>
    <row r="354" spans="1:10" ht="16" x14ac:dyDescent="0.2">
      <c r="A354" s="63"/>
      <c r="B354" s="75" t="s">
        <v>596</v>
      </c>
      <c r="C354" s="66" t="s">
        <v>62</v>
      </c>
      <c r="D354" s="66" t="s">
        <v>414</v>
      </c>
      <c r="E354" s="79">
        <v>10000</v>
      </c>
      <c r="F354" s="109">
        <v>0.35</v>
      </c>
      <c r="G354" s="479"/>
      <c r="H354" s="79">
        <f>F354</f>
        <v>0.35</v>
      </c>
      <c r="I354" s="144"/>
      <c r="J354" s="23"/>
    </row>
    <row r="355" spans="1:10" ht="16" x14ac:dyDescent="0.2">
      <c r="A355" s="63"/>
      <c r="B355" s="75"/>
      <c r="C355" s="66"/>
      <c r="D355" s="66"/>
      <c r="E355" s="79"/>
      <c r="F355" s="78"/>
      <c r="G355" s="277"/>
      <c r="H355" s="79"/>
      <c r="I355" s="144"/>
      <c r="J355" s="23"/>
    </row>
    <row r="356" spans="1:10" ht="16" x14ac:dyDescent="0.2">
      <c r="A356" s="63"/>
      <c r="B356" s="75" t="s">
        <v>597</v>
      </c>
      <c r="C356" s="66" t="s">
        <v>38</v>
      </c>
      <c r="D356" s="66" t="s">
        <v>411</v>
      </c>
      <c r="E356" s="78">
        <v>20000</v>
      </c>
      <c r="F356" s="109">
        <f>H356-G356</f>
        <v>5.0199999999999996</v>
      </c>
      <c r="G356" s="479">
        <v>5.0199999999999996</v>
      </c>
      <c r="H356" s="78">
        <v>10.039999999999999</v>
      </c>
      <c r="I356" s="144">
        <f>SUM(H356:H359)</f>
        <v>14.649999999999999</v>
      </c>
      <c r="J356" s="211"/>
    </row>
    <row r="357" spans="1:10" ht="16" x14ac:dyDescent="0.2">
      <c r="A357" s="63"/>
      <c r="B357" s="75" t="s">
        <v>597</v>
      </c>
      <c r="C357" s="66" t="s">
        <v>38</v>
      </c>
      <c r="D357" s="66" t="s">
        <v>412</v>
      </c>
      <c r="E357" s="78">
        <v>10000</v>
      </c>
      <c r="F357" s="109">
        <v>3.42</v>
      </c>
      <c r="G357" s="479"/>
      <c r="H357" s="78">
        <f>F357</f>
        <v>3.42</v>
      </c>
      <c r="I357" s="144"/>
      <c r="J357" s="23"/>
    </row>
    <row r="358" spans="1:10" ht="16" x14ac:dyDescent="0.2">
      <c r="A358" s="63"/>
      <c r="B358" s="75" t="s">
        <v>597</v>
      </c>
      <c r="C358" s="66" t="s">
        <v>38</v>
      </c>
      <c r="D358" s="66" t="s">
        <v>413</v>
      </c>
      <c r="E358" s="78">
        <v>20000</v>
      </c>
      <c r="F358" s="109">
        <v>0.84</v>
      </c>
      <c r="G358" s="479"/>
      <c r="H358" s="78">
        <f>F358</f>
        <v>0.84</v>
      </c>
      <c r="I358" s="144"/>
      <c r="J358" s="23"/>
    </row>
    <row r="359" spans="1:10" ht="16" x14ac:dyDescent="0.2">
      <c r="A359" s="63"/>
      <c r="B359" s="75" t="s">
        <v>597</v>
      </c>
      <c r="C359" s="66" t="s">
        <v>38</v>
      </c>
      <c r="D359" s="66" t="s">
        <v>414</v>
      </c>
      <c r="E359" s="78">
        <v>10000</v>
      </c>
      <c r="F359" s="109">
        <v>0.35</v>
      </c>
      <c r="G359" s="479"/>
      <c r="H359" s="78">
        <f>F359</f>
        <v>0.35</v>
      </c>
      <c r="I359" s="144"/>
      <c r="J359" s="23"/>
    </row>
    <row r="360" spans="1:10" ht="16" x14ac:dyDescent="0.2">
      <c r="A360" s="63"/>
      <c r="B360" s="75"/>
      <c r="C360" s="66"/>
      <c r="D360" s="66"/>
      <c r="E360" s="78"/>
      <c r="F360" s="78"/>
      <c r="G360" s="277"/>
      <c r="H360" s="78"/>
      <c r="I360" s="144"/>
      <c r="J360" s="23"/>
    </row>
    <row r="361" spans="1:10" ht="16" x14ac:dyDescent="0.2">
      <c r="A361" s="63"/>
      <c r="B361" s="75" t="s">
        <v>598</v>
      </c>
      <c r="C361" s="66" t="s">
        <v>134</v>
      </c>
      <c r="D361" s="66" t="s">
        <v>411</v>
      </c>
      <c r="E361" s="78">
        <v>10000</v>
      </c>
      <c r="F361" s="78">
        <v>0</v>
      </c>
      <c r="G361" s="277">
        <v>0.91</v>
      </c>
      <c r="H361" s="78">
        <v>0.91</v>
      </c>
      <c r="I361" s="144">
        <f>SUM(H361:H363)</f>
        <v>4.07</v>
      </c>
      <c r="J361" s="23"/>
    </row>
    <row r="362" spans="1:10" ht="16" x14ac:dyDescent="0.2">
      <c r="A362" s="63"/>
      <c r="B362" s="75" t="s">
        <v>598</v>
      </c>
      <c r="C362" s="66" t="s">
        <v>134</v>
      </c>
      <c r="D362" s="66" t="s">
        <v>412</v>
      </c>
      <c r="E362" s="78">
        <v>8000</v>
      </c>
      <c r="F362" s="78">
        <v>2.74</v>
      </c>
      <c r="G362" s="277"/>
      <c r="H362" s="78">
        <v>2.74</v>
      </c>
      <c r="I362" s="144"/>
      <c r="J362" s="23"/>
    </row>
    <row r="363" spans="1:10" ht="16" x14ac:dyDescent="0.2">
      <c r="A363" s="63"/>
      <c r="B363" s="75" t="s">
        <v>598</v>
      </c>
      <c r="C363" s="66" t="s">
        <v>134</v>
      </c>
      <c r="D363" s="66" t="s">
        <v>413</v>
      </c>
      <c r="E363" s="78">
        <v>10000</v>
      </c>
      <c r="F363" s="78">
        <v>0.42</v>
      </c>
      <c r="G363" s="277">
        <v>0</v>
      </c>
      <c r="H363" s="78">
        <v>0.42</v>
      </c>
      <c r="I363" s="144"/>
      <c r="J363" s="23"/>
    </row>
    <row r="364" spans="1:10" ht="16" x14ac:dyDescent="0.2">
      <c r="A364" s="63"/>
      <c r="B364" s="75"/>
      <c r="C364" s="66"/>
      <c r="D364" s="66"/>
      <c r="E364" s="78"/>
      <c r="F364" s="78"/>
      <c r="G364" s="277"/>
      <c r="H364" s="78"/>
      <c r="I364" s="144"/>
      <c r="J364" s="23"/>
    </row>
    <row r="365" spans="1:10" ht="16" x14ac:dyDescent="0.2">
      <c r="A365" s="63"/>
      <c r="B365" s="75" t="s">
        <v>727</v>
      </c>
      <c r="C365" s="66" t="s">
        <v>744</v>
      </c>
      <c r="D365" s="66" t="s">
        <v>411</v>
      </c>
      <c r="E365" s="78">
        <v>10000</v>
      </c>
      <c r="F365" s="109"/>
      <c r="G365" s="479">
        <v>1.26</v>
      </c>
      <c r="H365" s="78">
        <v>1.26</v>
      </c>
      <c r="I365" s="144">
        <f>SUM(H365:H367)</f>
        <v>6.77</v>
      </c>
      <c r="J365" s="23"/>
    </row>
    <row r="366" spans="1:10" ht="16" x14ac:dyDescent="0.2">
      <c r="A366" s="63"/>
      <c r="B366" s="75" t="s">
        <v>727</v>
      </c>
      <c r="C366" s="66" t="s">
        <v>744</v>
      </c>
      <c r="D366" s="66" t="s">
        <v>412</v>
      </c>
      <c r="E366" s="78">
        <v>10000</v>
      </c>
      <c r="F366" s="109">
        <v>3.42</v>
      </c>
      <c r="G366" s="479"/>
      <c r="H366" s="78">
        <v>3.42</v>
      </c>
      <c r="I366" s="144"/>
      <c r="J366" s="23"/>
    </row>
    <row r="367" spans="1:10" ht="16" x14ac:dyDescent="0.2">
      <c r="A367" s="63"/>
      <c r="B367" s="75" t="s">
        <v>727</v>
      </c>
      <c r="C367" s="66" t="s">
        <v>744</v>
      </c>
      <c r="D367" s="66" t="s">
        <v>413</v>
      </c>
      <c r="E367" s="78">
        <v>50000</v>
      </c>
      <c r="F367" s="109">
        <v>2.09</v>
      </c>
      <c r="G367" s="479"/>
      <c r="H367" s="78">
        <v>2.09</v>
      </c>
      <c r="I367" s="144"/>
      <c r="J367" s="23"/>
    </row>
    <row r="368" spans="1:10" ht="16" x14ac:dyDescent="0.2">
      <c r="A368" s="63"/>
      <c r="B368" s="75"/>
      <c r="C368" s="66"/>
      <c r="D368" s="66"/>
      <c r="E368" s="78"/>
      <c r="F368" s="78"/>
      <c r="G368" s="277"/>
      <c r="H368" s="78"/>
      <c r="I368" s="144"/>
      <c r="J368" s="23"/>
    </row>
    <row r="369" spans="1:10" ht="16" x14ac:dyDescent="0.2">
      <c r="A369" s="63"/>
      <c r="B369" s="75" t="s">
        <v>1113</v>
      </c>
      <c r="C369" s="66" t="s">
        <v>1114</v>
      </c>
      <c r="D369" s="66" t="s">
        <v>411</v>
      </c>
      <c r="E369" s="78">
        <v>10000</v>
      </c>
      <c r="F369" s="78">
        <v>0</v>
      </c>
      <c r="G369" s="277">
        <v>14.08</v>
      </c>
      <c r="H369" s="78">
        <v>14.08</v>
      </c>
      <c r="I369" s="144">
        <f>SUM(H369:H370)</f>
        <v>22.439999999999998</v>
      </c>
      <c r="J369" s="23"/>
    </row>
    <row r="370" spans="1:10" ht="16" x14ac:dyDescent="0.2">
      <c r="A370" s="63"/>
      <c r="B370" s="75" t="s">
        <v>1113</v>
      </c>
      <c r="C370" s="66" t="s">
        <v>1114</v>
      </c>
      <c r="D370" s="66" t="s">
        <v>413</v>
      </c>
      <c r="E370" s="78">
        <v>200000</v>
      </c>
      <c r="F370" s="78">
        <v>8.36</v>
      </c>
      <c r="G370" s="277">
        <v>0</v>
      </c>
      <c r="H370" s="78">
        <v>8.36</v>
      </c>
      <c r="I370" s="144"/>
      <c r="J370" s="23"/>
    </row>
    <row r="371" spans="1:10" ht="16" x14ac:dyDescent="0.2">
      <c r="A371" s="63"/>
      <c r="B371" s="75"/>
      <c r="C371" s="66"/>
      <c r="D371" s="66"/>
      <c r="E371" s="78"/>
      <c r="F371" s="78"/>
      <c r="G371" s="277"/>
      <c r="H371" s="78"/>
      <c r="I371" s="144"/>
      <c r="J371" s="23"/>
    </row>
    <row r="372" spans="1:10" ht="16" x14ac:dyDescent="0.2">
      <c r="A372" s="63"/>
      <c r="B372" s="75" t="s">
        <v>599</v>
      </c>
      <c r="C372" s="66" t="s">
        <v>186</v>
      </c>
      <c r="D372" s="66" t="s">
        <v>411</v>
      </c>
      <c r="E372" s="78">
        <v>250000</v>
      </c>
      <c r="F372" s="109">
        <f>H372-G372</f>
        <v>73.92</v>
      </c>
      <c r="G372" s="479">
        <v>3.08</v>
      </c>
      <c r="H372" s="78">
        <v>77</v>
      </c>
      <c r="I372" s="144">
        <f>SUM(H372:H375)</f>
        <v>128.92000000000002</v>
      </c>
      <c r="J372" s="23"/>
    </row>
    <row r="373" spans="1:10" ht="16" x14ac:dyDescent="0.2">
      <c r="A373" s="63"/>
      <c r="B373" s="75" t="s">
        <v>599</v>
      </c>
      <c r="C373" s="66" t="s">
        <v>186</v>
      </c>
      <c r="D373" s="66" t="s">
        <v>417</v>
      </c>
      <c r="E373" s="78">
        <v>45000</v>
      </c>
      <c r="F373" s="109">
        <v>30.47</v>
      </c>
      <c r="G373" s="479"/>
      <c r="H373" s="78">
        <v>30.47</v>
      </c>
      <c r="I373" s="144"/>
      <c r="J373" s="23"/>
    </row>
    <row r="374" spans="1:10" ht="16" x14ac:dyDescent="0.2">
      <c r="A374" s="63"/>
      <c r="B374" s="75" t="s">
        <v>599</v>
      </c>
      <c r="C374" s="66" t="s">
        <v>186</v>
      </c>
      <c r="D374" s="66" t="s">
        <v>413</v>
      </c>
      <c r="E374" s="78">
        <v>250000</v>
      </c>
      <c r="F374" s="109">
        <v>10.45</v>
      </c>
      <c r="G374" s="479"/>
      <c r="H374" s="78">
        <f>F374</f>
        <v>10.45</v>
      </c>
      <c r="I374" s="144"/>
      <c r="J374" s="23"/>
    </row>
    <row r="375" spans="1:10" ht="16" x14ac:dyDescent="0.2">
      <c r="A375" s="63"/>
      <c r="B375" s="75" t="s">
        <v>599</v>
      </c>
      <c r="C375" s="66" t="s">
        <v>186</v>
      </c>
      <c r="D375" s="66" t="s">
        <v>418</v>
      </c>
      <c r="E375" s="78">
        <v>250000</v>
      </c>
      <c r="F375" s="109">
        <v>11</v>
      </c>
      <c r="G375" s="479"/>
      <c r="H375" s="78">
        <f>F375</f>
        <v>11</v>
      </c>
      <c r="I375" s="144"/>
      <c r="J375" s="23"/>
    </row>
    <row r="376" spans="1:10" ht="16" x14ac:dyDescent="0.2">
      <c r="A376" s="63"/>
      <c r="B376" s="75"/>
      <c r="C376" s="66"/>
      <c r="D376" s="66"/>
      <c r="E376" s="78"/>
      <c r="F376" s="109"/>
      <c r="G376" s="479"/>
      <c r="H376" s="78"/>
      <c r="I376" s="144"/>
      <c r="J376" s="23"/>
    </row>
    <row r="377" spans="1:10" ht="16" x14ac:dyDescent="0.2">
      <c r="A377" s="63"/>
      <c r="B377" s="75" t="s">
        <v>602</v>
      </c>
      <c r="C377" s="66" t="s">
        <v>135</v>
      </c>
      <c r="D377" s="66" t="s">
        <v>411</v>
      </c>
      <c r="E377" s="78">
        <v>10000</v>
      </c>
      <c r="F377" s="109">
        <v>0</v>
      </c>
      <c r="G377" s="479">
        <f>H377-F377</f>
        <v>8.02</v>
      </c>
      <c r="H377" s="78">
        <v>8.02</v>
      </c>
      <c r="I377" s="144">
        <f>SUM(H377:H381)</f>
        <v>20.37</v>
      </c>
      <c r="J377" s="23"/>
    </row>
    <row r="378" spans="1:10" ht="16" x14ac:dyDescent="0.2">
      <c r="A378" s="101"/>
      <c r="B378" s="75" t="s">
        <v>602</v>
      </c>
      <c r="C378" s="66" t="s">
        <v>135</v>
      </c>
      <c r="D378" s="173" t="s">
        <v>412</v>
      </c>
      <c r="E378" s="78">
        <v>10000</v>
      </c>
      <c r="F378" s="109">
        <v>3.42</v>
      </c>
      <c r="G378" s="479"/>
      <c r="H378" s="78">
        <f>F378</f>
        <v>3.42</v>
      </c>
      <c r="I378" s="144"/>
      <c r="J378" s="23"/>
    </row>
    <row r="379" spans="1:10" ht="16" x14ac:dyDescent="0.2">
      <c r="A379" s="63"/>
      <c r="B379" s="75" t="s">
        <v>602</v>
      </c>
      <c r="C379" s="66" t="s">
        <v>135</v>
      </c>
      <c r="D379" s="173" t="s">
        <v>413</v>
      </c>
      <c r="E379" s="78">
        <v>100000</v>
      </c>
      <c r="F379" s="109">
        <v>4.18</v>
      </c>
      <c r="G379" s="479"/>
      <c r="H379" s="79">
        <f>F379</f>
        <v>4.18</v>
      </c>
      <c r="I379" s="144"/>
      <c r="J379" s="23"/>
    </row>
    <row r="380" spans="1:10" ht="16" x14ac:dyDescent="0.2">
      <c r="A380" s="63"/>
      <c r="B380" s="75" t="s">
        <v>602</v>
      </c>
      <c r="C380" s="66" t="s">
        <v>135</v>
      </c>
      <c r="D380" s="173" t="s">
        <v>418</v>
      </c>
      <c r="E380" s="78">
        <v>100000</v>
      </c>
      <c r="F380" s="109">
        <v>4.4000000000000004</v>
      </c>
      <c r="G380" s="479"/>
      <c r="H380" s="79">
        <f>F380</f>
        <v>4.4000000000000004</v>
      </c>
      <c r="I380" s="144"/>
      <c r="J380" s="23"/>
    </row>
    <row r="381" spans="1:10" ht="16" x14ac:dyDescent="0.2">
      <c r="A381" s="63"/>
      <c r="B381" s="75" t="s">
        <v>602</v>
      </c>
      <c r="C381" s="66" t="s">
        <v>135</v>
      </c>
      <c r="D381" s="173" t="s">
        <v>414</v>
      </c>
      <c r="E381" s="78">
        <v>10000</v>
      </c>
      <c r="F381" s="109">
        <v>0.35</v>
      </c>
      <c r="G381" s="479"/>
      <c r="H381" s="79">
        <f>F381</f>
        <v>0.35</v>
      </c>
      <c r="I381" s="144"/>
      <c r="J381" s="23"/>
    </row>
    <row r="382" spans="1:10" ht="16" x14ac:dyDescent="0.2">
      <c r="A382" s="63"/>
      <c r="B382" s="75"/>
      <c r="C382" s="66"/>
      <c r="D382" s="173"/>
      <c r="E382" s="78"/>
      <c r="F382" s="109"/>
      <c r="G382" s="479"/>
      <c r="H382" s="79"/>
      <c r="I382" s="144"/>
      <c r="J382" s="23"/>
    </row>
    <row r="383" spans="1:10" ht="16" x14ac:dyDescent="0.2">
      <c r="A383" s="63"/>
      <c r="B383" s="75" t="s">
        <v>1084</v>
      </c>
      <c r="C383" s="66" t="s">
        <v>1085</v>
      </c>
      <c r="D383" s="173" t="s">
        <v>411</v>
      </c>
      <c r="E383" s="78">
        <v>10000</v>
      </c>
      <c r="F383" s="109">
        <v>0</v>
      </c>
      <c r="G383" s="479">
        <v>0.91</v>
      </c>
      <c r="H383" s="79">
        <v>0.91</v>
      </c>
      <c r="I383" s="144">
        <f>SUM(H383:H386)</f>
        <v>2.08</v>
      </c>
      <c r="J383" s="23"/>
    </row>
    <row r="384" spans="1:10" ht="16" x14ac:dyDescent="0.2">
      <c r="A384" s="63"/>
      <c r="B384" s="75" t="s">
        <v>1084</v>
      </c>
      <c r="C384" s="66" t="s">
        <v>1085</v>
      </c>
      <c r="D384" s="173" t="s">
        <v>412</v>
      </c>
      <c r="E384" s="78">
        <v>2000</v>
      </c>
      <c r="F384" s="109">
        <v>0.68</v>
      </c>
      <c r="G384" s="479"/>
      <c r="H384" s="79">
        <v>0.68</v>
      </c>
      <c r="I384" s="144"/>
      <c r="J384" s="23"/>
    </row>
    <row r="385" spans="1:19" ht="16" x14ac:dyDescent="0.2">
      <c r="A385" s="63"/>
      <c r="B385" s="75" t="s">
        <v>1084</v>
      </c>
      <c r="C385" s="66" t="s">
        <v>1085</v>
      </c>
      <c r="D385" s="173" t="s">
        <v>413</v>
      </c>
      <c r="E385" s="78">
        <v>10000</v>
      </c>
      <c r="F385" s="109">
        <v>0.42</v>
      </c>
      <c r="G385" s="479"/>
      <c r="H385" s="79">
        <v>0.42</v>
      </c>
      <c r="I385" s="144"/>
      <c r="J385" s="23"/>
    </row>
    <row r="386" spans="1:19" ht="16" x14ac:dyDescent="0.2">
      <c r="A386" s="63"/>
      <c r="B386" s="75" t="s">
        <v>1084</v>
      </c>
      <c r="C386" s="66" t="s">
        <v>1085</v>
      </c>
      <c r="D386" s="173" t="s">
        <v>414</v>
      </c>
      <c r="E386" s="78">
        <v>2000</v>
      </c>
      <c r="F386" s="109">
        <v>7.0000000000000007E-2</v>
      </c>
      <c r="G386" s="479"/>
      <c r="H386" s="79">
        <v>7.0000000000000007E-2</v>
      </c>
      <c r="I386" s="144"/>
      <c r="J386" s="23"/>
    </row>
    <row r="387" spans="1:19" ht="16" x14ac:dyDescent="0.2">
      <c r="A387" s="63"/>
      <c r="B387" s="75"/>
      <c r="C387" s="66"/>
      <c r="D387" s="66"/>
      <c r="E387" s="78"/>
      <c r="F387" s="78"/>
      <c r="G387" s="277"/>
      <c r="H387" s="79"/>
      <c r="I387" s="144"/>
      <c r="J387" s="23"/>
    </row>
    <row r="388" spans="1:19" s="226" customFormat="1" ht="16" x14ac:dyDescent="0.2">
      <c r="A388" s="63"/>
      <c r="B388" s="75" t="s">
        <v>603</v>
      </c>
      <c r="C388" s="66" t="s">
        <v>42</v>
      </c>
      <c r="D388" s="66" t="s">
        <v>411</v>
      </c>
      <c r="E388" s="78">
        <v>250000</v>
      </c>
      <c r="F388" s="109">
        <v>48.24</v>
      </c>
      <c r="G388" s="479">
        <v>2.0099999999999998</v>
      </c>
      <c r="H388" s="79">
        <f>SUM(F388:G388)</f>
        <v>50.25</v>
      </c>
      <c r="I388" s="144">
        <f>SUM(H388:H393)</f>
        <v>109.32</v>
      </c>
      <c r="J388" s="23"/>
      <c r="K388"/>
      <c r="L388"/>
      <c r="M388"/>
      <c r="N388"/>
      <c r="O388"/>
      <c r="P388"/>
      <c r="Q388"/>
      <c r="R388"/>
      <c r="S388"/>
    </row>
    <row r="389" spans="1:19" ht="16" x14ac:dyDescent="0.2">
      <c r="A389" s="63"/>
      <c r="B389" s="75" t="s">
        <v>603</v>
      </c>
      <c r="C389" s="66" t="s">
        <v>42</v>
      </c>
      <c r="D389" s="173" t="s">
        <v>417</v>
      </c>
      <c r="E389" s="78">
        <v>50000</v>
      </c>
      <c r="F389" s="109">
        <v>33.85</v>
      </c>
      <c r="G389" s="479"/>
      <c r="H389" s="79">
        <f>F389</f>
        <v>33.85</v>
      </c>
      <c r="I389" s="144"/>
      <c r="J389" s="23"/>
    </row>
    <row r="390" spans="1:19" ht="16" x14ac:dyDescent="0.2">
      <c r="A390" s="63"/>
      <c r="B390" s="75" t="s">
        <v>603</v>
      </c>
      <c r="C390" s="66" t="s">
        <v>42</v>
      </c>
      <c r="D390" s="173" t="s">
        <v>412</v>
      </c>
      <c r="E390" s="78">
        <v>10000</v>
      </c>
      <c r="F390" s="109">
        <v>3.42</v>
      </c>
      <c r="G390" s="479"/>
      <c r="H390" s="79">
        <f>F390</f>
        <v>3.42</v>
      </c>
      <c r="I390" s="144"/>
      <c r="J390" s="23"/>
    </row>
    <row r="391" spans="1:19" ht="16" x14ac:dyDescent="0.2">
      <c r="A391" s="63"/>
      <c r="B391" s="75" t="s">
        <v>603</v>
      </c>
      <c r="C391" s="66" t="s">
        <v>42</v>
      </c>
      <c r="D391" s="173" t="s">
        <v>413</v>
      </c>
      <c r="E391" s="78">
        <v>250000</v>
      </c>
      <c r="F391" s="109">
        <v>10.45</v>
      </c>
      <c r="G391" s="479"/>
      <c r="H391" s="79">
        <f>F391</f>
        <v>10.45</v>
      </c>
      <c r="I391" s="144"/>
      <c r="J391" s="23"/>
    </row>
    <row r="392" spans="1:19" ht="16" x14ac:dyDescent="0.2">
      <c r="A392" s="63"/>
      <c r="B392" s="75" t="s">
        <v>603</v>
      </c>
      <c r="C392" s="66" t="s">
        <v>42</v>
      </c>
      <c r="D392" s="173" t="s">
        <v>418</v>
      </c>
      <c r="E392" s="78">
        <v>250000</v>
      </c>
      <c r="F392" s="109">
        <v>11</v>
      </c>
      <c r="G392" s="479"/>
      <c r="H392" s="79">
        <f>F392</f>
        <v>11</v>
      </c>
      <c r="I392" s="144"/>
      <c r="J392" s="23"/>
    </row>
    <row r="393" spans="1:19" ht="16" x14ac:dyDescent="0.2">
      <c r="A393" s="63"/>
      <c r="B393" s="75" t="s">
        <v>603</v>
      </c>
      <c r="C393" s="66" t="s">
        <v>42</v>
      </c>
      <c r="D393" s="173" t="s">
        <v>414</v>
      </c>
      <c r="E393" s="78">
        <v>10000</v>
      </c>
      <c r="F393" s="109">
        <v>0.35</v>
      </c>
      <c r="G393" s="479"/>
      <c r="H393" s="79">
        <f>F393</f>
        <v>0.35</v>
      </c>
      <c r="I393" s="144"/>
      <c r="J393" s="23"/>
    </row>
    <row r="394" spans="1:19" ht="16" x14ac:dyDescent="0.2">
      <c r="A394" s="63"/>
      <c r="B394" s="75"/>
      <c r="C394" s="66"/>
      <c r="D394" s="66"/>
      <c r="E394" s="79"/>
      <c r="F394" s="78"/>
      <c r="G394" s="277"/>
      <c r="H394" s="79"/>
      <c r="I394" s="144"/>
      <c r="J394" s="23"/>
    </row>
    <row r="395" spans="1:19" ht="16" x14ac:dyDescent="0.2">
      <c r="A395" s="63"/>
      <c r="B395" s="75" t="s">
        <v>604</v>
      </c>
      <c r="C395" s="66" t="s">
        <v>43</v>
      </c>
      <c r="D395" s="66" t="s">
        <v>411</v>
      </c>
      <c r="E395" s="78">
        <v>180000</v>
      </c>
      <c r="F395" s="109">
        <f>H395-G395</f>
        <v>239.35999999999999</v>
      </c>
      <c r="G395" s="479">
        <v>14.08</v>
      </c>
      <c r="H395" s="78">
        <v>253.44</v>
      </c>
      <c r="I395" s="144">
        <f>SUM(H395:H398)</f>
        <v>278.79000000000002</v>
      </c>
      <c r="J395" s="23"/>
    </row>
    <row r="396" spans="1:19" ht="16" x14ac:dyDescent="0.2">
      <c r="A396" s="63"/>
      <c r="B396" s="304" t="s">
        <v>604</v>
      </c>
      <c r="C396" s="66" t="s">
        <v>43</v>
      </c>
      <c r="D396" s="66" t="s">
        <v>417</v>
      </c>
      <c r="E396" s="78">
        <v>5000</v>
      </c>
      <c r="F396" s="109">
        <v>17.61</v>
      </c>
      <c r="G396" s="479"/>
      <c r="H396" s="78">
        <f>F396</f>
        <v>17.61</v>
      </c>
      <c r="I396" s="144"/>
      <c r="J396" s="23"/>
    </row>
    <row r="397" spans="1:19" ht="16" x14ac:dyDescent="0.2">
      <c r="A397" s="63"/>
      <c r="B397" s="75" t="s">
        <v>604</v>
      </c>
      <c r="C397" s="66" t="s">
        <v>43</v>
      </c>
      <c r="D397" s="66" t="s">
        <v>413</v>
      </c>
      <c r="E397" s="78">
        <v>180000</v>
      </c>
      <c r="F397" s="109">
        <v>7.52</v>
      </c>
      <c r="G397" s="479"/>
      <c r="H397" s="78">
        <f>F397</f>
        <v>7.52</v>
      </c>
      <c r="I397" s="144"/>
      <c r="J397" s="23"/>
    </row>
    <row r="398" spans="1:19" ht="16" x14ac:dyDescent="0.2">
      <c r="A398" s="63"/>
      <c r="B398" s="304" t="s">
        <v>604</v>
      </c>
      <c r="C398" s="66" t="s">
        <v>43</v>
      </c>
      <c r="D398" s="66" t="s">
        <v>418</v>
      </c>
      <c r="E398" s="78">
        <v>5000</v>
      </c>
      <c r="F398" s="109">
        <v>0.22</v>
      </c>
      <c r="G398" s="479"/>
      <c r="H398" s="78">
        <f>F398</f>
        <v>0.22</v>
      </c>
      <c r="I398" s="144"/>
      <c r="J398" s="23"/>
    </row>
    <row r="399" spans="1:19" ht="16" x14ac:dyDescent="0.2">
      <c r="A399" s="63"/>
      <c r="B399" s="75"/>
      <c r="C399" s="66"/>
      <c r="D399" s="66"/>
      <c r="E399" s="79"/>
      <c r="F399" s="78"/>
      <c r="G399" s="277"/>
      <c r="H399" s="78"/>
      <c r="I399" s="144"/>
      <c r="J399" s="23"/>
    </row>
    <row r="400" spans="1:19" ht="16" x14ac:dyDescent="0.2">
      <c r="A400" s="63"/>
      <c r="B400" s="75" t="s">
        <v>605</v>
      </c>
      <c r="C400" s="66" t="s">
        <v>340</v>
      </c>
      <c r="D400" s="66" t="s">
        <v>411</v>
      </c>
      <c r="E400" s="78">
        <v>20000</v>
      </c>
      <c r="F400" s="109">
        <v>2.0099999999999998</v>
      </c>
      <c r="G400" s="479">
        <v>2.0099999999999998</v>
      </c>
      <c r="H400" s="78">
        <v>4.0199999999999996</v>
      </c>
      <c r="I400" s="144">
        <f>SUM(H400:H401)</f>
        <v>4.4399999999999995</v>
      </c>
      <c r="J400" s="23"/>
    </row>
    <row r="401" spans="1:29" s="305" customFormat="1" ht="16" x14ac:dyDescent="0.2">
      <c r="A401" s="63"/>
      <c r="B401" s="75" t="s">
        <v>605</v>
      </c>
      <c r="C401" s="66" t="s">
        <v>340</v>
      </c>
      <c r="D401" s="66" t="s">
        <v>413</v>
      </c>
      <c r="E401" s="78">
        <v>10000</v>
      </c>
      <c r="F401" s="109">
        <v>0.42</v>
      </c>
      <c r="G401" s="479"/>
      <c r="H401" s="78">
        <f>F401</f>
        <v>0.42</v>
      </c>
      <c r="I401" s="144"/>
      <c r="J401" s="23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1:29" ht="16" x14ac:dyDescent="0.2">
      <c r="A402" s="63"/>
      <c r="B402" s="75"/>
      <c r="C402" s="66"/>
      <c r="D402" s="66"/>
      <c r="E402" s="78"/>
      <c r="F402" s="78"/>
      <c r="G402" s="277"/>
      <c r="H402" s="78"/>
      <c r="I402" s="144"/>
      <c r="J402" s="23"/>
    </row>
    <row r="403" spans="1:29" s="305" customFormat="1" ht="16" x14ac:dyDescent="0.2">
      <c r="A403" s="63"/>
      <c r="B403" s="75" t="s">
        <v>606</v>
      </c>
      <c r="C403" s="66" t="s">
        <v>44</v>
      </c>
      <c r="D403" s="66" t="s">
        <v>411</v>
      </c>
      <c r="E403" s="78">
        <v>10000</v>
      </c>
      <c r="F403" s="109">
        <v>0</v>
      </c>
      <c r="G403" s="479">
        <v>14.08</v>
      </c>
      <c r="H403" s="78">
        <v>14.08</v>
      </c>
      <c r="I403" s="144">
        <f>SUM(H403:H404)</f>
        <v>14.5</v>
      </c>
      <c r="J403" s="2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1:29" ht="16" x14ac:dyDescent="0.2">
      <c r="A404" s="63"/>
      <c r="B404" s="75" t="s">
        <v>606</v>
      </c>
      <c r="C404" s="66" t="s">
        <v>44</v>
      </c>
      <c r="D404" s="66" t="s">
        <v>413</v>
      </c>
      <c r="E404" s="79">
        <v>10000</v>
      </c>
      <c r="F404" s="109">
        <v>0.42</v>
      </c>
      <c r="G404" s="479"/>
      <c r="H404" s="79">
        <f>F404</f>
        <v>0.42</v>
      </c>
      <c r="I404" s="144"/>
      <c r="J404" s="23"/>
    </row>
    <row r="405" spans="1:29" ht="16" x14ac:dyDescent="0.2">
      <c r="A405" s="63"/>
      <c r="B405" s="75"/>
      <c r="C405" s="66"/>
      <c r="D405" s="66"/>
      <c r="E405" s="79"/>
      <c r="F405" s="78"/>
      <c r="G405" s="277"/>
      <c r="H405" s="79"/>
      <c r="I405" s="144"/>
      <c r="J405" s="23"/>
    </row>
    <row r="406" spans="1:29" ht="16" x14ac:dyDescent="0.2">
      <c r="A406" s="63"/>
      <c r="B406" s="75" t="s">
        <v>607</v>
      </c>
      <c r="C406" s="66" t="s">
        <v>96</v>
      </c>
      <c r="D406" s="66" t="s">
        <v>411</v>
      </c>
      <c r="E406" s="78">
        <v>30000</v>
      </c>
      <c r="F406" s="109">
        <f>H406-G406</f>
        <v>4.0200000000000005</v>
      </c>
      <c r="G406" s="479">
        <v>2.0099999999999998</v>
      </c>
      <c r="H406" s="78">
        <v>6.03</v>
      </c>
      <c r="I406" s="144">
        <f>SUM(H406:H407)</f>
        <v>6.45</v>
      </c>
      <c r="J406" s="23"/>
    </row>
    <row r="407" spans="1:29" ht="16" x14ac:dyDescent="0.2">
      <c r="A407" s="63"/>
      <c r="B407" s="75" t="s">
        <v>607</v>
      </c>
      <c r="C407" s="66" t="s">
        <v>96</v>
      </c>
      <c r="D407" s="66" t="s">
        <v>413</v>
      </c>
      <c r="E407" s="79">
        <v>10000</v>
      </c>
      <c r="F407" s="109">
        <v>0.42</v>
      </c>
      <c r="G407" s="479"/>
      <c r="H407" s="79">
        <f>F407</f>
        <v>0.42</v>
      </c>
      <c r="I407" s="144"/>
      <c r="J407" s="23"/>
    </row>
    <row r="408" spans="1:29" ht="16" x14ac:dyDescent="0.2">
      <c r="A408" s="63"/>
      <c r="B408" s="75"/>
      <c r="C408" s="66"/>
      <c r="D408" s="66"/>
      <c r="E408" s="79"/>
      <c r="F408" s="78"/>
      <c r="G408" s="277"/>
      <c r="H408" s="79"/>
      <c r="I408" s="144"/>
      <c r="J408" s="23"/>
    </row>
    <row r="409" spans="1:29" ht="16" x14ac:dyDescent="0.2">
      <c r="A409" s="63"/>
      <c r="B409" s="75" t="s">
        <v>1115</v>
      </c>
      <c r="C409" s="66" t="s">
        <v>1116</v>
      </c>
      <c r="D409" s="66" t="s">
        <v>411</v>
      </c>
      <c r="E409" s="79">
        <v>10000</v>
      </c>
      <c r="F409" s="78">
        <v>0</v>
      </c>
      <c r="G409" s="277">
        <v>2.0099999999999998</v>
      </c>
      <c r="H409" s="277">
        <v>2.0099999999999998</v>
      </c>
      <c r="I409" s="144">
        <f>SUM(H409:H414)</f>
        <v>10.55</v>
      </c>
      <c r="J409" s="23"/>
    </row>
    <row r="410" spans="1:29" ht="16" x14ac:dyDescent="0.2">
      <c r="A410" s="63"/>
      <c r="B410" s="75" t="s">
        <v>1115</v>
      </c>
      <c r="C410" s="66" t="s">
        <v>1116</v>
      </c>
      <c r="D410" s="173" t="s">
        <v>417</v>
      </c>
      <c r="E410" s="79">
        <v>5000</v>
      </c>
      <c r="F410" s="78">
        <v>3.39</v>
      </c>
      <c r="G410" s="277"/>
      <c r="H410" s="78">
        <v>3.39</v>
      </c>
      <c r="I410" s="144"/>
      <c r="J410" s="23"/>
    </row>
    <row r="411" spans="1:29" ht="16" x14ac:dyDescent="0.2">
      <c r="A411" s="63"/>
      <c r="B411" s="75" t="s">
        <v>1115</v>
      </c>
      <c r="C411" s="66" t="s">
        <v>1116</v>
      </c>
      <c r="D411" s="173" t="s">
        <v>412</v>
      </c>
      <c r="E411" s="79">
        <v>2000</v>
      </c>
      <c r="F411" s="78">
        <v>0.68</v>
      </c>
      <c r="G411" s="277"/>
      <c r="H411" s="78">
        <v>0.68</v>
      </c>
      <c r="I411" s="144"/>
      <c r="J411" s="23"/>
    </row>
    <row r="412" spans="1:29" ht="16" x14ac:dyDescent="0.2">
      <c r="A412" s="63"/>
      <c r="B412" s="75" t="s">
        <v>1115</v>
      </c>
      <c r="C412" s="66" t="s">
        <v>1116</v>
      </c>
      <c r="D412" s="173" t="s">
        <v>413</v>
      </c>
      <c r="E412" s="79">
        <v>100000</v>
      </c>
      <c r="F412" s="78">
        <v>4.18</v>
      </c>
      <c r="G412" s="277"/>
      <c r="H412" s="78">
        <v>4.18</v>
      </c>
      <c r="I412" s="144"/>
      <c r="J412" s="23" t="s">
        <v>1144</v>
      </c>
    </row>
    <row r="413" spans="1:29" ht="16" x14ac:dyDescent="0.2">
      <c r="A413" s="63"/>
      <c r="B413" s="75" t="s">
        <v>1115</v>
      </c>
      <c r="C413" s="66" t="s">
        <v>1116</v>
      </c>
      <c r="D413" s="173" t="s">
        <v>418</v>
      </c>
      <c r="E413" s="79">
        <v>5000</v>
      </c>
      <c r="F413" s="78">
        <v>0.22</v>
      </c>
      <c r="G413" s="277"/>
      <c r="H413" s="78">
        <v>0.22</v>
      </c>
      <c r="I413" s="144"/>
      <c r="J413" s="23"/>
    </row>
    <row r="414" spans="1:29" ht="16" x14ac:dyDescent="0.2">
      <c r="A414" s="63"/>
      <c r="B414" s="75" t="s">
        <v>1115</v>
      </c>
      <c r="C414" s="66" t="s">
        <v>1116</v>
      </c>
      <c r="D414" s="173" t="s">
        <v>414</v>
      </c>
      <c r="E414" s="79">
        <v>2000</v>
      </c>
      <c r="F414" s="78">
        <v>7.0000000000000007E-2</v>
      </c>
      <c r="G414" s="277"/>
      <c r="H414" s="78">
        <v>7.0000000000000007E-2</v>
      </c>
      <c r="I414" s="144"/>
      <c r="J414" s="23"/>
    </row>
    <row r="415" spans="1:29" ht="16" x14ac:dyDescent="0.2">
      <c r="A415" s="63"/>
      <c r="B415" s="75"/>
      <c r="C415" s="66"/>
      <c r="D415" s="66"/>
      <c r="E415" s="79"/>
      <c r="F415" s="78"/>
      <c r="G415" s="277"/>
      <c r="H415" s="79"/>
      <c r="I415" s="144"/>
      <c r="J415" s="23"/>
    </row>
    <row r="416" spans="1:29" ht="16" x14ac:dyDescent="0.2">
      <c r="A416" s="63"/>
      <c r="B416" s="75" t="s">
        <v>608</v>
      </c>
      <c r="C416" s="66" t="s">
        <v>496</v>
      </c>
      <c r="D416" s="66" t="s">
        <v>411</v>
      </c>
      <c r="E416" s="79">
        <v>10000</v>
      </c>
      <c r="F416" s="109">
        <v>0</v>
      </c>
      <c r="G416" s="479">
        <v>1.26</v>
      </c>
      <c r="H416" s="79">
        <f>SUM(F416:G416)</f>
        <v>1.26</v>
      </c>
      <c r="I416" s="144">
        <f>H416</f>
        <v>1.26</v>
      </c>
      <c r="J416" s="23"/>
    </row>
    <row r="417" spans="1:10" ht="16" x14ac:dyDescent="0.2">
      <c r="A417" s="63"/>
      <c r="B417" s="75"/>
      <c r="C417" s="66"/>
      <c r="D417" s="66"/>
      <c r="E417" s="79"/>
      <c r="F417" s="78"/>
      <c r="G417" s="277"/>
      <c r="H417" s="79"/>
      <c r="I417" s="144"/>
      <c r="J417" s="23"/>
    </row>
    <row r="418" spans="1:10" ht="16" x14ac:dyDescent="0.2">
      <c r="A418" s="63"/>
      <c r="B418" s="75" t="s">
        <v>609</v>
      </c>
      <c r="C418" s="66" t="s">
        <v>137</v>
      </c>
      <c r="D418" s="66" t="s">
        <v>411</v>
      </c>
      <c r="E418" s="79">
        <v>100000</v>
      </c>
      <c r="F418" s="109">
        <f>H418-G418</f>
        <v>5.9399999999999995</v>
      </c>
      <c r="G418" s="479">
        <v>0.66</v>
      </c>
      <c r="H418" s="79">
        <v>6.6</v>
      </c>
      <c r="I418" s="144">
        <f>SUM(H418:H419)</f>
        <v>10.78</v>
      </c>
      <c r="J418" s="23"/>
    </row>
    <row r="419" spans="1:10" ht="16" x14ac:dyDescent="0.2">
      <c r="A419" s="63"/>
      <c r="B419" s="75" t="s">
        <v>609</v>
      </c>
      <c r="C419" s="66" t="s">
        <v>137</v>
      </c>
      <c r="D419" s="66" t="s">
        <v>413</v>
      </c>
      <c r="E419" s="79">
        <v>100000</v>
      </c>
      <c r="F419" s="109">
        <v>4.18</v>
      </c>
      <c r="G419" s="479"/>
      <c r="H419" s="79">
        <f>F419</f>
        <v>4.18</v>
      </c>
      <c r="I419" s="144"/>
      <c r="J419" s="23"/>
    </row>
    <row r="420" spans="1:10" ht="16" x14ac:dyDescent="0.2">
      <c r="A420" s="63"/>
      <c r="B420" s="75"/>
      <c r="C420" s="66"/>
      <c r="D420" s="66"/>
      <c r="E420" s="79"/>
      <c r="F420" s="78"/>
      <c r="G420" s="277"/>
      <c r="H420" s="79"/>
      <c r="I420" s="144"/>
      <c r="J420" s="23"/>
    </row>
    <row r="421" spans="1:10" ht="16" x14ac:dyDescent="0.2">
      <c r="A421" s="63"/>
      <c r="B421" s="75" t="s">
        <v>610</v>
      </c>
      <c r="C421" s="66" t="s">
        <v>45</v>
      </c>
      <c r="D421" s="66" t="s">
        <v>411</v>
      </c>
      <c r="E421" s="78">
        <v>10000</v>
      </c>
      <c r="F421" s="109">
        <v>0</v>
      </c>
      <c r="G421" s="479">
        <v>2.0099999999999998</v>
      </c>
      <c r="H421" s="78">
        <v>2.0099999999999998</v>
      </c>
      <c r="I421" s="144">
        <f>H421</f>
        <v>2.0099999999999998</v>
      </c>
      <c r="J421" s="211"/>
    </row>
    <row r="422" spans="1:10" ht="16" x14ac:dyDescent="0.2">
      <c r="A422" s="63"/>
      <c r="B422" s="75"/>
      <c r="C422" s="66"/>
      <c r="D422" s="66"/>
      <c r="E422" s="78"/>
      <c r="F422" s="78"/>
      <c r="G422" s="277"/>
      <c r="H422" s="78"/>
      <c r="I422" s="144"/>
      <c r="J422" s="211"/>
    </row>
    <row r="423" spans="1:10" ht="16" x14ac:dyDescent="0.2">
      <c r="A423" s="63"/>
      <c r="B423" s="75" t="s">
        <v>1117</v>
      </c>
      <c r="C423" s="66" t="s">
        <v>1118</v>
      </c>
      <c r="D423" s="66" t="s">
        <v>411</v>
      </c>
      <c r="E423" s="576">
        <v>100000</v>
      </c>
      <c r="F423" s="109">
        <v>18.09</v>
      </c>
      <c r="G423" s="144">
        <v>2.0099999999999998</v>
      </c>
      <c r="H423" s="78">
        <v>20.100000000000001</v>
      </c>
      <c r="I423" s="144">
        <f>SUM(H423:H428)</f>
        <v>80.73</v>
      </c>
      <c r="J423" s="211"/>
    </row>
    <row r="424" spans="1:10" ht="16" x14ac:dyDescent="0.2">
      <c r="A424" s="63"/>
      <c r="B424" s="75" t="s">
        <v>1117</v>
      </c>
      <c r="C424" s="66" t="s">
        <v>1118</v>
      </c>
      <c r="D424" s="173" t="s">
        <v>417</v>
      </c>
      <c r="E424" s="577">
        <v>100000</v>
      </c>
      <c r="F424" s="109">
        <v>44.1</v>
      </c>
      <c r="G424" s="144"/>
      <c r="H424" s="78">
        <v>44.1</v>
      </c>
      <c r="I424" s="144"/>
      <c r="J424" s="211"/>
    </row>
    <row r="425" spans="1:10" ht="16" x14ac:dyDescent="0.2">
      <c r="A425" s="63"/>
      <c r="B425" s="75" t="s">
        <v>1117</v>
      </c>
      <c r="C425" s="66" t="s">
        <v>1118</v>
      </c>
      <c r="D425" s="173" t="s">
        <v>412</v>
      </c>
      <c r="E425" s="577">
        <v>10000</v>
      </c>
      <c r="F425" s="109">
        <v>3.42</v>
      </c>
      <c r="G425" s="144"/>
      <c r="H425" s="78">
        <v>3.42</v>
      </c>
      <c r="I425" s="144"/>
      <c r="J425" s="211"/>
    </row>
    <row r="426" spans="1:10" ht="16" x14ac:dyDescent="0.2">
      <c r="A426" s="63"/>
      <c r="B426" s="75" t="s">
        <v>1117</v>
      </c>
      <c r="C426" s="66" t="s">
        <v>1118</v>
      </c>
      <c r="D426" s="173" t="s">
        <v>413</v>
      </c>
      <c r="E426" s="577">
        <v>200000</v>
      </c>
      <c r="F426" s="109">
        <v>8.36</v>
      </c>
      <c r="G426" s="144"/>
      <c r="H426" s="78">
        <v>8.36</v>
      </c>
      <c r="I426" s="144"/>
      <c r="J426" s="211"/>
    </row>
    <row r="427" spans="1:10" ht="16" x14ac:dyDescent="0.2">
      <c r="A427" s="63"/>
      <c r="B427" s="75" t="s">
        <v>1117</v>
      </c>
      <c r="C427" s="66" t="s">
        <v>1118</v>
      </c>
      <c r="D427" s="173" t="s">
        <v>418</v>
      </c>
      <c r="E427" s="577">
        <v>100000</v>
      </c>
      <c r="F427" s="109">
        <v>4.4000000000000004</v>
      </c>
      <c r="G427" s="144"/>
      <c r="H427" s="78">
        <v>4.4000000000000004</v>
      </c>
      <c r="I427" s="144"/>
      <c r="J427" s="211"/>
    </row>
    <row r="428" spans="1:10" ht="16" x14ac:dyDescent="0.2">
      <c r="A428" s="63"/>
      <c r="B428" s="75" t="s">
        <v>1117</v>
      </c>
      <c r="C428" s="66" t="s">
        <v>1118</v>
      </c>
      <c r="D428" s="173" t="s">
        <v>414</v>
      </c>
      <c r="E428" s="577">
        <v>10000</v>
      </c>
      <c r="F428" s="109">
        <v>0.35</v>
      </c>
      <c r="G428" s="144"/>
      <c r="H428" s="78">
        <v>0.35</v>
      </c>
      <c r="I428" s="144"/>
      <c r="J428" s="211" t="s">
        <v>1130</v>
      </c>
    </row>
    <row r="429" spans="1:10" ht="16" x14ac:dyDescent="0.2">
      <c r="A429" s="63"/>
      <c r="B429" s="75"/>
      <c r="C429" s="66"/>
      <c r="D429" s="66"/>
      <c r="E429" s="78"/>
      <c r="F429" s="78"/>
      <c r="G429" s="277"/>
      <c r="H429" s="78"/>
      <c r="I429" s="144"/>
      <c r="J429" s="211"/>
    </row>
    <row r="430" spans="1:10" ht="16" x14ac:dyDescent="0.2">
      <c r="A430" s="63"/>
      <c r="B430" s="75" t="s">
        <v>611</v>
      </c>
      <c r="C430" s="66" t="s">
        <v>230</v>
      </c>
      <c r="D430" s="66" t="s">
        <v>411</v>
      </c>
      <c r="E430" s="79">
        <v>100000</v>
      </c>
      <c r="F430" s="109">
        <v>45.18</v>
      </c>
      <c r="G430" s="479">
        <v>5.0199999999999996</v>
      </c>
      <c r="H430" s="79">
        <v>50.2</v>
      </c>
      <c r="I430" s="144">
        <f>SUM(H430:H433)</f>
        <v>97.65000000000002</v>
      </c>
      <c r="J430" s="23"/>
    </row>
    <row r="431" spans="1:10" ht="16" x14ac:dyDescent="0.2">
      <c r="A431" s="63"/>
      <c r="B431" s="75" t="s">
        <v>611</v>
      </c>
      <c r="C431" s="66" t="s">
        <v>230</v>
      </c>
      <c r="D431" s="66" t="s">
        <v>417</v>
      </c>
      <c r="E431" s="79">
        <v>50000</v>
      </c>
      <c r="F431" s="109">
        <v>33.85</v>
      </c>
      <c r="G431" s="479"/>
      <c r="H431" s="79">
        <f>F431</f>
        <v>33.85</v>
      </c>
      <c r="I431" s="144"/>
      <c r="J431" s="23"/>
    </row>
    <row r="432" spans="1:10" ht="16" x14ac:dyDescent="0.2">
      <c r="A432" s="63"/>
      <c r="B432" s="75" t="s">
        <v>611</v>
      </c>
      <c r="C432" s="66" t="s">
        <v>230</v>
      </c>
      <c r="D432" s="66" t="s">
        <v>413</v>
      </c>
      <c r="E432" s="79">
        <v>220000</v>
      </c>
      <c r="F432" s="109">
        <v>9.1999999999999993</v>
      </c>
      <c r="G432" s="479"/>
      <c r="H432" s="79">
        <f>F432</f>
        <v>9.1999999999999993</v>
      </c>
      <c r="I432" s="144"/>
      <c r="J432" s="23"/>
    </row>
    <row r="433" spans="1:10" ht="16" x14ac:dyDescent="0.2">
      <c r="A433" s="63"/>
      <c r="B433" s="75" t="s">
        <v>611</v>
      </c>
      <c r="C433" s="66" t="s">
        <v>230</v>
      </c>
      <c r="D433" s="173" t="s">
        <v>418</v>
      </c>
      <c r="E433" s="78">
        <v>100000</v>
      </c>
      <c r="F433" s="109">
        <v>4.4000000000000004</v>
      </c>
      <c r="G433" s="479"/>
      <c r="H433" s="78">
        <f>F433</f>
        <v>4.4000000000000004</v>
      </c>
      <c r="I433" s="144"/>
      <c r="J433" s="23"/>
    </row>
    <row r="434" spans="1:10" ht="16" x14ac:dyDescent="0.2">
      <c r="A434" s="63"/>
      <c r="B434" s="75"/>
      <c r="C434" s="66"/>
      <c r="D434" s="173"/>
      <c r="E434" s="78"/>
      <c r="F434" s="78"/>
      <c r="G434" s="277"/>
      <c r="H434" s="78"/>
      <c r="I434" s="144"/>
      <c r="J434" s="23"/>
    </row>
    <row r="435" spans="1:10" ht="16" x14ac:dyDescent="0.2">
      <c r="A435" s="63"/>
      <c r="B435" s="75" t="s">
        <v>1100</v>
      </c>
      <c r="C435" s="66" t="s">
        <v>1101</v>
      </c>
      <c r="D435" s="173" t="s">
        <v>411</v>
      </c>
      <c r="E435" s="78">
        <v>250000</v>
      </c>
      <c r="F435" s="109">
        <v>15.84</v>
      </c>
      <c r="G435" s="479">
        <v>0.66</v>
      </c>
      <c r="H435" s="78">
        <f>16.5</f>
        <v>16.5</v>
      </c>
      <c r="I435" s="144">
        <v>16.5</v>
      </c>
      <c r="J435" s="23"/>
    </row>
    <row r="436" spans="1:10" ht="16" x14ac:dyDescent="0.2">
      <c r="A436" s="63"/>
      <c r="B436" s="75"/>
      <c r="C436" s="66"/>
      <c r="D436" s="173"/>
      <c r="E436" s="78"/>
      <c r="F436" s="109"/>
      <c r="G436" s="479"/>
      <c r="H436" s="78"/>
      <c r="I436" s="144"/>
      <c r="J436" s="23" t="s">
        <v>1145</v>
      </c>
    </row>
    <row r="437" spans="1:10" ht="16" x14ac:dyDescent="0.2">
      <c r="A437" s="63"/>
      <c r="B437" s="75"/>
      <c r="C437" s="66"/>
      <c r="D437" s="66"/>
      <c r="E437" s="79"/>
      <c r="F437" s="78"/>
      <c r="G437" s="277"/>
      <c r="H437" s="79"/>
      <c r="I437" s="144"/>
      <c r="J437" s="23"/>
    </row>
    <row r="438" spans="1:10" ht="16" x14ac:dyDescent="0.2">
      <c r="A438" s="63"/>
      <c r="B438" s="75" t="s">
        <v>612</v>
      </c>
      <c r="C438" s="66" t="s">
        <v>334</v>
      </c>
      <c r="D438" s="66" t="s">
        <v>411</v>
      </c>
      <c r="E438" s="78">
        <v>50000</v>
      </c>
      <c r="F438" s="109">
        <f>H438-G438</f>
        <v>12.32</v>
      </c>
      <c r="G438" s="479">
        <v>3.08</v>
      </c>
      <c r="H438" s="78">
        <v>15.4</v>
      </c>
      <c r="I438" s="144">
        <f>SUM(H438:H443)</f>
        <v>70.92</v>
      </c>
      <c r="J438" s="23"/>
    </row>
    <row r="439" spans="1:10" ht="16" x14ac:dyDescent="0.2">
      <c r="A439" s="63"/>
      <c r="B439" s="75" t="s">
        <v>612</v>
      </c>
      <c r="C439" s="66" t="s">
        <v>334</v>
      </c>
      <c r="D439" s="173" t="s">
        <v>417</v>
      </c>
      <c r="E439" s="78">
        <v>50000</v>
      </c>
      <c r="F439" s="109">
        <v>22.05</v>
      </c>
      <c r="G439" s="479"/>
      <c r="H439" s="78">
        <f>F439</f>
        <v>22.05</v>
      </c>
      <c r="I439" s="144"/>
      <c r="J439" s="104"/>
    </row>
    <row r="440" spans="1:10" ht="16" x14ac:dyDescent="0.2">
      <c r="A440" s="63"/>
      <c r="B440" s="75" t="s">
        <v>612</v>
      </c>
      <c r="C440" s="66" t="s">
        <v>334</v>
      </c>
      <c r="D440" s="173" t="s">
        <v>412</v>
      </c>
      <c r="E440" s="78">
        <v>10000</v>
      </c>
      <c r="F440" s="109">
        <v>3.42</v>
      </c>
      <c r="G440" s="479"/>
      <c r="H440" s="78">
        <f>F440</f>
        <v>3.42</v>
      </c>
      <c r="I440" s="144"/>
      <c r="J440" s="91"/>
    </row>
    <row r="441" spans="1:10" ht="16" x14ac:dyDescent="0.2">
      <c r="A441" s="63"/>
      <c r="B441" s="75" t="s">
        <v>612</v>
      </c>
      <c r="C441" s="66" t="s">
        <v>334</v>
      </c>
      <c r="D441" s="173" t="s">
        <v>413</v>
      </c>
      <c r="E441" s="78">
        <v>500000</v>
      </c>
      <c r="F441" s="109">
        <v>20.9</v>
      </c>
      <c r="G441" s="479"/>
      <c r="H441" s="78">
        <f>F441</f>
        <v>20.9</v>
      </c>
      <c r="I441" s="144"/>
      <c r="J441" s="91" t="s">
        <v>1146</v>
      </c>
    </row>
    <row r="442" spans="1:10" ht="16" x14ac:dyDescent="0.2">
      <c r="A442" s="63"/>
      <c r="B442" s="75" t="s">
        <v>612</v>
      </c>
      <c r="C442" s="66" t="s">
        <v>334</v>
      </c>
      <c r="D442" s="173" t="s">
        <v>418</v>
      </c>
      <c r="E442" s="78">
        <v>200000</v>
      </c>
      <c r="F442" s="109">
        <v>8.8000000000000007</v>
      </c>
      <c r="G442" s="479"/>
      <c r="H442" s="78">
        <f>F442</f>
        <v>8.8000000000000007</v>
      </c>
      <c r="I442" s="144"/>
      <c r="J442" s="91"/>
    </row>
    <row r="443" spans="1:10" ht="16" x14ac:dyDescent="0.2">
      <c r="A443" s="63"/>
      <c r="B443" s="75" t="s">
        <v>612</v>
      </c>
      <c r="C443" s="66" t="s">
        <v>334</v>
      </c>
      <c r="D443" s="173" t="s">
        <v>414</v>
      </c>
      <c r="E443" s="78">
        <v>10000</v>
      </c>
      <c r="F443" s="109">
        <v>0.35</v>
      </c>
      <c r="G443" s="479"/>
      <c r="H443" s="79">
        <f>F443</f>
        <v>0.35</v>
      </c>
      <c r="I443" s="144"/>
      <c r="J443" s="91"/>
    </row>
    <row r="444" spans="1:10" ht="16" x14ac:dyDescent="0.2">
      <c r="A444" s="63"/>
      <c r="B444" s="75"/>
      <c r="C444" s="66"/>
      <c r="D444" s="66"/>
      <c r="E444" s="78"/>
      <c r="F444" s="78"/>
      <c r="G444" s="277"/>
      <c r="H444" s="79"/>
      <c r="I444" s="144"/>
      <c r="J444" s="91"/>
    </row>
    <row r="445" spans="1:10" ht="16" x14ac:dyDescent="0.2">
      <c r="A445" s="63"/>
      <c r="B445" s="75" t="s">
        <v>613</v>
      </c>
      <c r="C445" s="66" t="s">
        <v>182</v>
      </c>
      <c r="D445" s="66" t="s">
        <v>411</v>
      </c>
      <c r="E445" s="78">
        <v>10000</v>
      </c>
      <c r="F445" s="109">
        <v>0</v>
      </c>
      <c r="G445" s="479">
        <v>1.26</v>
      </c>
      <c r="H445" s="78">
        <f>SUM(F445:G445)</f>
        <v>1.26</v>
      </c>
      <c r="I445" s="144">
        <f>SUM(H445:H446)</f>
        <v>2.17</v>
      </c>
      <c r="J445" s="104"/>
    </row>
    <row r="446" spans="1:10" ht="16" x14ac:dyDescent="0.2">
      <c r="A446" s="63"/>
      <c r="B446" s="75" t="s">
        <v>613</v>
      </c>
      <c r="C446" s="66" t="s">
        <v>182</v>
      </c>
      <c r="D446" s="66" t="s">
        <v>417</v>
      </c>
      <c r="E446" s="78">
        <v>5000</v>
      </c>
      <c r="F446" s="109">
        <v>0.91</v>
      </c>
      <c r="G446" s="478"/>
      <c r="H446" s="78">
        <f>F446</f>
        <v>0.91</v>
      </c>
      <c r="I446" s="144"/>
      <c r="J446" s="104"/>
    </row>
    <row r="447" spans="1:10" ht="16" x14ac:dyDescent="0.2">
      <c r="A447" s="63"/>
      <c r="B447" s="75"/>
      <c r="D447" s="66"/>
      <c r="E447" s="78"/>
      <c r="F447" s="78"/>
      <c r="G447" s="277"/>
      <c r="H447" s="78"/>
      <c r="I447" s="144"/>
      <c r="J447" s="104"/>
    </row>
    <row r="448" spans="1:10" ht="16" x14ac:dyDescent="0.2">
      <c r="A448" s="63"/>
      <c r="B448" s="75" t="s">
        <v>614</v>
      </c>
      <c r="C448" s="66" t="s">
        <v>366</v>
      </c>
      <c r="D448" s="66" t="s">
        <v>411</v>
      </c>
      <c r="E448" s="78">
        <v>10000</v>
      </c>
      <c r="F448" s="109">
        <v>0</v>
      </c>
      <c r="G448" s="479">
        <v>5.0199999999999996</v>
      </c>
      <c r="H448" s="78">
        <v>5.0199999999999996</v>
      </c>
      <c r="I448" s="144">
        <f>SUM(H448:H453)</f>
        <v>21.78</v>
      </c>
      <c r="J448" s="104"/>
    </row>
    <row r="449" spans="1:10" ht="16" x14ac:dyDescent="0.2">
      <c r="A449" s="63"/>
      <c r="B449" s="75" t="s">
        <v>614</v>
      </c>
      <c r="C449" s="66" t="s">
        <v>366</v>
      </c>
      <c r="D449" s="173" t="s">
        <v>417</v>
      </c>
      <c r="E449" s="78">
        <v>10000</v>
      </c>
      <c r="F449" s="109">
        <v>4.41</v>
      </c>
      <c r="G449" s="479"/>
      <c r="H449" s="78">
        <f>F449</f>
        <v>4.41</v>
      </c>
      <c r="I449" s="144"/>
      <c r="J449" s="211"/>
    </row>
    <row r="450" spans="1:10" ht="16" x14ac:dyDescent="0.2">
      <c r="A450" s="63"/>
      <c r="B450" s="75" t="s">
        <v>614</v>
      </c>
      <c r="C450" s="66" t="s">
        <v>366</v>
      </c>
      <c r="D450" s="173" t="s">
        <v>412</v>
      </c>
      <c r="E450" s="78">
        <v>10000</v>
      </c>
      <c r="F450" s="109">
        <v>3.42</v>
      </c>
      <c r="G450" s="479"/>
      <c r="H450" s="78">
        <f>F450</f>
        <v>3.42</v>
      </c>
      <c r="I450" s="144"/>
      <c r="J450" s="104"/>
    </row>
    <row r="451" spans="1:10" ht="16" x14ac:dyDescent="0.2">
      <c r="A451" s="63"/>
      <c r="B451" s="75" t="s">
        <v>614</v>
      </c>
      <c r="C451" s="66" t="s">
        <v>366</v>
      </c>
      <c r="D451" s="173" t="s">
        <v>413</v>
      </c>
      <c r="E451" s="78">
        <v>100000</v>
      </c>
      <c r="F451" s="109">
        <v>4.18</v>
      </c>
      <c r="G451" s="479"/>
      <c r="H451" s="78">
        <f>F451</f>
        <v>4.18</v>
      </c>
      <c r="I451" s="144"/>
      <c r="J451" s="104"/>
    </row>
    <row r="452" spans="1:10" ht="16" x14ac:dyDescent="0.2">
      <c r="A452" s="63"/>
      <c r="B452" s="75" t="s">
        <v>614</v>
      </c>
      <c r="C452" s="66" t="s">
        <v>366</v>
      </c>
      <c r="D452" s="173" t="s">
        <v>418</v>
      </c>
      <c r="E452" s="78">
        <v>100000</v>
      </c>
      <c r="F452" s="109">
        <v>4.4000000000000004</v>
      </c>
      <c r="G452" s="479"/>
      <c r="H452" s="78">
        <f>F452</f>
        <v>4.4000000000000004</v>
      </c>
      <c r="I452" s="144"/>
      <c r="J452" s="104"/>
    </row>
    <row r="453" spans="1:10" ht="16" x14ac:dyDescent="0.2">
      <c r="A453" s="63"/>
      <c r="B453" s="75" t="s">
        <v>614</v>
      </c>
      <c r="C453" s="66" t="s">
        <v>366</v>
      </c>
      <c r="D453" s="173" t="s">
        <v>414</v>
      </c>
      <c r="E453" s="78">
        <v>10000</v>
      </c>
      <c r="F453" s="109">
        <v>0.35</v>
      </c>
      <c r="G453" s="479"/>
      <c r="H453" s="78">
        <f>F453</f>
        <v>0.35</v>
      </c>
      <c r="I453" s="144"/>
      <c r="J453" s="104"/>
    </row>
    <row r="454" spans="1:10" ht="16" x14ac:dyDescent="0.2">
      <c r="A454" s="63"/>
      <c r="B454" s="75"/>
      <c r="C454" s="66"/>
      <c r="D454" s="66"/>
      <c r="E454" s="78"/>
      <c r="F454" s="78"/>
      <c r="G454" s="277"/>
      <c r="H454" s="78"/>
      <c r="I454" s="144"/>
      <c r="J454" s="104"/>
    </row>
    <row r="455" spans="1:10" ht="16" x14ac:dyDescent="0.2">
      <c r="A455" s="63"/>
      <c r="B455" s="75" t="s">
        <v>536</v>
      </c>
      <c r="C455" s="66" t="s">
        <v>524</v>
      </c>
      <c r="D455" s="66" t="s">
        <v>411</v>
      </c>
      <c r="E455" s="78">
        <v>10000</v>
      </c>
      <c r="F455" s="109">
        <v>0</v>
      </c>
      <c r="G455" s="479">
        <v>0.91</v>
      </c>
      <c r="H455" s="78">
        <v>0.91</v>
      </c>
      <c r="I455" s="144">
        <f>SUM(H455:H458)</f>
        <v>3.12</v>
      </c>
      <c r="J455" s="23"/>
    </row>
    <row r="456" spans="1:10" ht="16" x14ac:dyDescent="0.2">
      <c r="A456" s="63"/>
      <c r="B456" s="75" t="s">
        <v>536</v>
      </c>
      <c r="C456" s="66" t="s">
        <v>524</v>
      </c>
      <c r="D456" s="66"/>
      <c r="E456" s="78"/>
      <c r="F456" s="109"/>
      <c r="G456" s="479"/>
      <c r="H456" s="78"/>
      <c r="I456" s="144"/>
      <c r="J456" s="23"/>
    </row>
    <row r="457" spans="1:10" ht="16" x14ac:dyDescent="0.2">
      <c r="A457" s="63"/>
      <c r="B457" s="75" t="s">
        <v>536</v>
      </c>
      <c r="C457" s="66" t="s">
        <v>524</v>
      </c>
      <c r="D457" s="66" t="s">
        <v>412</v>
      </c>
      <c r="E457" s="78">
        <v>4000</v>
      </c>
      <c r="F457" s="109">
        <v>1.37</v>
      </c>
      <c r="G457" s="479"/>
      <c r="H457" s="78">
        <f>F457</f>
        <v>1.37</v>
      </c>
      <c r="I457" s="144"/>
      <c r="J457" s="23"/>
    </row>
    <row r="458" spans="1:10" ht="16" x14ac:dyDescent="0.2">
      <c r="A458" s="63"/>
      <c r="B458" s="75" t="s">
        <v>536</v>
      </c>
      <c r="C458" s="66" t="s">
        <v>524</v>
      </c>
      <c r="D458" s="66" t="s">
        <v>413</v>
      </c>
      <c r="E458" s="78">
        <v>20000</v>
      </c>
      <c r="F458" s="109">
        <v>0.84</v>
      </c>
      <c r="G458" s="479"/>
      <c r="H458" s="78">
        <f>F458</f>
        <v>0.84</v>
      </c>
      <c r="I458" s="144"/>
      <c r="J458" s="23"/>
    </row>
    <row r="459" spans="1:10" ht="16" x14ac:dyDescent="0.2">
      <c r="A459" s="63"/>
      <c r="B459" s="75"/>
      <c r="C459" s="66"/>
      <c r="D459" s="66"/>
      <c r="E459" s="78"/>
      <c r="F459" s="78"/>
      <c r="G459" s="277"/>
      <c r="H459" s="78"/>
      <c r="I459" s="144"/>
      <c r="J459" s="23"/>
    </row>
    <row r="460" spans="1:10" ht="16" x14ac:dyDescent="0.2">
      <c r="A460" s="63"/>
      <c r="B460" s="75" t="s">
        <v>725</v>
      </c>
      <c r="C460" s="66" t="s">
        <v>745</v>
      </c>
      <c r="D460" s="66" t="s">
        <v>411</v>
      </c>
      <c r="E460" s="78">
        <v>20000</v>
      </c>
      <c r="F460" s="109">
        <f>H460-G460</f>
        <v>0</v>
      </c>
      <c r="G460" s="479">
        <v>4.0199999999999996</v>
      </c>
      <c r="H460" s="78">
        <v>4.0199999999999996</v>
      </c>
      <c r="I460" s="144">
        <f>SUM(H460:H463)</f>
        <v>17.009999999999998</v>
      </c>
      <c r="J460" s="23"/>
    </row>
    <row r="461" spans="1:10" ht="16" x14ac:dyDescent="0.2">
      <c r="A461" s="63"/>
      <c r="B461" s="75" t="s">
        <v>725</v>
      </c>
      <c r="C461" s="66" t="s">
        <v>745</v>
      </c>
      <c r="D461" s="66" t="s">
        <v>417</v>
      </c>
      <c r="E461" s="78">
        <v>10000</v>
      </c>
      <c r="F461" s="109">
        <v>4.41</v>
      </c>
      <c r="G461" s="479"/>
      <c r="H461" s="78">
        <v>4.41</v>
      </c>
      <c r="I461" s="144"/>
      <c r="J461" s="23"/>
    </row>
    <row r="462" spans="1:10" ht="16" x14ac:dyDescent="0.2">
      <c r="A462" s="63"/>
      <c r="B462" s="75" t="s">
        <v>725</v>
      </c>
      <c r="C462" s="66" t="s">
        <v>745</v>
      </c>
      <c r="D462" s="66" t="s">
        <v>413</v>
      </c>
      <c r="E462" s="78">
        <v>100000</v>
      </c>
      <c r="F462" s="109">
        <v>4.18</v>
      </c>
      <c r="G462" s="479"/>
      <c r="H462" s="78">
        <v>4.18</v>
      </c>
      <c r="I462" s="144"/>
      <c r="J462" s="23"/>
    </row>
    <row r="463" spans="1:10" ht="16" x14ac:dyDescent="0.2">
      <c r="A463" s="63"/>
      <c r="B463" s="75" t="s">
        <v>725</v>
      </c>
      <c r="C463" s="66" t="s">
        <v>745</v>
      </c>
      <c r="D463" s="66" t="s">
        <v>418</v>
      </c>
      <c r="E463" s="78">
        <v>200000</v>
      </c>
      <c r="F463" s="109">
        <v>4.4000000000000004</v>
      </c>
      <c r="G463" s="479"/>
      <c r="H463" s="78">
        <v>4.4000000000000004</v>
      </c>
      <c r="I463" s="144"/>
      <c r="J463" s="23"/>
    </row>
    <row r="464" spans="1:10" ht="16" x14ac:dyDescent="0.2">
      <c r="A464" s="63"/>
      <c r="B464" s="75"/>
      <c r="C464" s="66"/>
      <c r="D464" s="66"/>
      <c r="E464" s="78"/>
      <c r="F464" s="78"/>
      <c r="G464" s="277"/>
      <c r="H464" s="78"/>
      <c r="I464" s="144"/>
      <c r="J464" s="23"/>
    </row>
    <row r="465" spans="1:10" ht="16" x14ac:dyDescent="0.2">
      <c r="A465" s="63"/>
      <c r="B465" s="75" t="s">
        <v>616</v>
      </c>
      <c r="C465" s="66" t="s">
        <v>437</v>
      </c>
      <c r="D465" s="66" t="s">
        <v>411</v>
      </c>
      <c r="E465" s="78">
        <v>100000</v>
      </c>
      <c r="F465" s="109">
        <v>5.94</v>
      </c>
      <c r="G465" s="479">
        <v>3.16</v>
      </c>
      <c r="H465" s="78">
        <f>F465+G465</f>
        <v>9.1000000000000014</v>
      </c>
      <c r="I465" s="144">
        <f>SUM(H465:H466)</f>
        <v>13.280000000000001</v>
      </c>
      <c r="J465" s="23"/>
    </row>
    <row r="466" spans="1:10" ht="16" x14ac:dyDescent="0.2">
      <c r="A466" s="63"/>
      <c r="B466" s="75" t="s">
        <v>616</v>
      </c>
      <c r="C466" s="66" t="s">
        <v>437</v>
      </c>
      <c r="D466" s="66" t="s">
        <v>413</v>
      </c>
      <c r="E466" s="78">
        <v>100000</v>
      </c>
      <c r="F466" s="109">
        <v>4.18</v>
      </c>
      <c r="G466" s="479"/>
      <c r="H466" s="78">
        <f>F466</f>
        <v>4.18</v>
      </c>
      <c r="I466" s="369"/>
      <c r="J466" s="23"/>
    </row>
    <row r="467" spans="1:10" ht="16" x14ac:dyDescent="0.2">
      <c r="A467" s="63"/>
      <c r="B467" s="75"/>
      <c r="C467" s="66"/>
      <c r="D467" s="66"/>
      <c r="E467" s="79"/>
      <c r="F467" s="78"/>
      <c r="G467" s="277"/>
      <c r="H467" s="79"/>
      <c r="J467" s="23"/>
    </row>
    <row r="468" spans="1:10" ht="16" x14ac:dyDescent="0.2">
      <c r="A468" s="63"/>
      <c r="B468" s="75" t="s">
        <v>617</v>
      </c>
      <c r="C468" s="66" t="s">
        <v>231</v>
      </c>
      <c r="D468" s="66" t="s">
        <v>411</v>
      </c>
      <c r="E468" s="78">
        <v>250000</v>
      </c>
      <c r="F468" s="109">
        <f>H468-G468</f>
        <v>48.24</v>
      </c>
      <c r="G468" s="479">
        <v>2.0099999999999998</v>
      </c>
      <c r="H468" s="78">
        <v>50.25</v>
      </c>
      <c r="I468" s="144">
        <f>SUM(H468:H473)</f>
        <v>89.62</v>
      </c>
      <c r="J468" s="211"/>
    </row>
    <row r="469" spans="1:10" ht="16" x14ac:dyDescent="0.2">
      <c r="A469" s="63"/>
      <c r="B469" s="75" t="s">
        <v>617</v>
      </c>
      <c r="C469" s="66" t="s">
        <v>231</v>
      </c>
      <c r="D469" s="173" t="s">
        <v>417</v>
      </c>
      <c r="E469" s="78">
        <v>50000</v>
      </c>
      <c r="F469" s="109">
        <v>14.15</v>
      </c>
      <c r="G469" s="479"/>
      <c r="H469" s="78">
        <f>F469</f>
        <v>14.15</v>
      </c>
      <c r="I469" s="144"/>
      <c r="J469" s="23"/>
    </row>
    <row r="470" spans="1:10" ht="16" x14ac:dyDescent="0.2">
      <c r="A470" s="63"/>
      <c r="B470" s="75" t="s">
        <v>617</v>
      </c>
      <c r="C470" s="66" t="s">
        <v>231</v>
      </c>
      <c r="D470" s="173" t="s">
        <v>412</v>
      </c>
      <c r="E470" s="78">
        <v>10000</v>
      </c>
      <c r="F470" s="109">
        <v>3.42</v>
      </c>
      <c r="G470" s="479"/>
      <c r="H470" s="78">
        <f>F470</f>
        <v>3.42</v>
      </c>
      <c r="I470" s="144"/>
      <c r="J470" s="23"/>
    </row>
    <row r="471" spans="1:10" ht="16" x14ac:dyDescent="0.2">
      <c r="A471" s="63"/>
      <c r="B471" s="75" t="s">
        <v>617</v>
      </c>
      <c r="C471" s="66" t="s">
        <v>231</v>
      </c>
      <c r="D471" s="173" t="s">
        <v>413</v>
      </c>
      <c r="E471" s="79">
        <v>250000</v>
      </c>
      <c r="F471" s="109">
        <v>10.45</v>
      </c>
      <c r="G471" s="479"/>
      <c r="H471" s="79">
        <f>F471</f>
        <v>10.45</v>
      </c>
      <c r="I471" s="144"/>
      <c r="J471" s="23"/>
    </row>
    <row r="472" spans="1:10" ht="16" x14ac:dyDescent="0.2">
      <c r="A472" s="63"/>
      <c r="B472" s="75" t="s">
        <v>617</v>
      </c>
      <c r="C472" s="66" t="s">
        <v>231</v>
      </c>
      <c r="D472" s="173" t="s">
        <v>418</v>
      </c>
      <c r="E472" s="78">
        <v>250000</v>
      </c>
      <c r="F472" s="109">
        <v>11</v>
      </c>
      <c r="G472" s="479"/>
      <c r="H472" s="79">
        <f>F472</f>
        <v>11</v>
      </c>
      <c r="I472" s="144"/>
      <c r="J472" s="23"/>
    </row>
    <row r="473" spans="1:10" ht="16" x14ac:dyDescent="0.2">
      <c r="A473" s="63"/>
      <c r="B473" s="75" t="s">
        <v>617</v>
      </c>
      <c r="C473" s="66" t="s">
        <v>231</v>
      </c>
      <c r="D473" s="173" t="s">
        <v>414</v>
      </c>
      <c r="E473" s="78">
        <v>10000</v>
      </c>
      <c r="F473" s="109">
        <v>0.35</v>
      </c>
      <c r="G473" s="479"/>
      <c r="H473" s="79">
        <f>F473</f>
        <v>0.35</v>
      </c>
      <c r="I473" s="144"/>
      <c r="J473" s="23"/>
    </row>
    <row r="474" spans="1:10" ht="16" x14ac:dyDescent="0.2">
      <c r="A474" s="63"/>
      <c r="B474" s="75"/>
      <c r="C474" s="66"/>
      <c r="D474" s="173"/>
      <c r="E474" s="78"/>
      <c r="F474" s="109"/>
      <c r="G474" s="479"/>
      <c r="H474" s="79"/>
      <c r="I474" s="144"/>
      <c r="J474" s="23"/>
    </row>
    <row r="475" spans="1:10" ht="16" x14ac:dyDescent="0.2">
      <c r="A475" s="63"/>
      <c r="B475" s="75" t="s">
        <v>1020</v>
      </c>
      <c r="C475" s="66" t="s">
        <v>1021</v>
      </c>
      <c r="D475" s="173" t="s">
        <v>411</v>
      </c>
      <c r="E475" s="78">
        <v>250000</v>
      </c>
      <c r="F475" s="109">
        <v>21.84</v>
      </c>
      <c r="G475" s="479">
        <v>0.91</v>
      </c>
      <c r="H475" s="79">
        <f>SUM(F475:G475)</f>
        <v>22.75</v>
      </c>
      <c r="I475" s="144">
        <f>SUM(H475:H476)</f>
        <v>29.05</v>
      </c>
      <c r="J475" s="23"/>
    </row>
    <row r="476" spans="1:10" ht="16" x14ac:dyDescent="0.2">
      <c r="A476" s="63"/>
      <c r="B476" s="75" t="s">
        <v>1020</v>
      </c>
      <c r="C476" s="66" t="s">
        <v>1021</v>
      </c>
      <c r="D476" s="173" t="s">
        <v>417</v>
      </c>
      <c r="E476" s="78">
        <v>50000</v>
      </c>
      <c r="F476" s="109">
        <v>6.3</v>
      </c>
      <c r="G476" s="479"/>
      <c r="H476" s="79">
        <v>6.3</v>
      </c>
      <c r="I476" s="144"/>
      <c r="J476" s="23"/>
    </row>
    <row r="477" spans="1:10" ht="16" x14ac:dyDescent="0.2">
      <c r="A477" s="63"/>
      <c r="B477" s="75"/>
      <c r="C477" s="66"/>
      <c r="D477" s="173"/>
      <c r="E477" s="78"/>
      <c r="F477" s="78"/>
      <c r="G477" s="277"/>
      <c r="H477" s="79"/>
      <c r="I477" s="144"/>
      <c r="J477" s="23"/>
    </row>
    <row r="478" spans="1:10" ht="16" x14ac:dyDescent="0.2">
      <c r="A478" s="63"/>
      <c r="B478" s="75" t="s">
        <v>1086</v>
      </c>
      <c r="C478" s="66" t="s">
        <v>1087</v>
      </c>
      <c r="D478" s="173" t="s">
        <v>411</v>
      </c>
      <c r="E478" s="78">
        <v>250000</v>
      </c>
      <c r="F478" s="78">
        <v>15.84</v>
      </c>
      <c r="G478" s="277">
        <v>0.66</v>
      </c>
      <c r="H478" s="79">
        <v>16.5</v>
      </c>
      <c r="I478" s="144">
        <f>SUM(H478:H479)</f>
        <v>16.920000000000002</v>
      </c>
      <c r="J478" s="23"/>
    </row>
    <row r="479" spans="1:10" ht="16" x14ac:dyDescent="0.2">
      <c r="A479" s="63"/>
      <c r="B479" s="75" t="s">
        <v>1086</v>
      </c>
      <c r="C479" s="66" t="s">
        <v>1087</v>
      </c>
      <c r="D479" s="173" t="s">
        <v>413</v>
      </c>
      <c r="E479" s="78">
        <v>10000</v>
      </c>
      <c r="F479" s="78">
        <v>0.42</v>
      </c>
      <c r="G479" s="277"/>
      <c r="H479" s="79">
        <v>0.42</v>
      </c>
      <c r="I479" s="144"/>
      <c r="J479" s="23"/>
    </row>
    <row r="480" spans="1:10" ht="16" x14ac:dyDescent="0.2">
      <c r="A480" s="63"/>
      <c r="B480" s="75"/>
      <c r="C480" s="66"/>
      <c r="D480" s="173"/>
      <c r="E480" s="78"/>
      <c r="F480" s="78"/>
      <c r="G480" s="277"/>
      <c r="H480" s="79"/>
      <c r="I480" s="144"/>
      <c r="J480" s="23"/>
    </row>
    <row r="481" spans="1:10" ht="16" x14ac:dyDescent="0.2">
      <c r="A481" s="63"/>
      <c r="B481" s="75" t="s">
        <v>537</v>
      </c>
      <c r="C481" s="66" t="s">
        <v>531</v>
      </c>
      <c r="D481" s="173" t="s">
        <v>411</v>
      </c>
      <c r="E481" s="78">
        <v>10000</v>
      </c>
      <c r="F481" s="109">
        <v>0</v>
      </c>
      <c r="G481" s="479">
        <v>3.08</v>
      </c>
      <c r="H481" s="78">
        <f>SUM(F481:G481)</f>
        <v>3.08</v>
      </c>
      <c r="I481" s="144">
        <f>SUM(H481:H484)</f>
        <v>7.11</v>
      </c>
      <c r="J481" s="23"/>
    </row>
    <row r="482" spans="1:10" ht="16" x14ac:dyDescent="0.2">
      <c r="A482" s="63"/>
      <c r="B482" s="75" t="s">
        <v>537</v>
      </c>
      <c r="C482" s="66" t="s">
        <v>531</v>
      </c>
      <c r="D482" s="173" t="s">
        <v>417</v>
      </c>
      <c r="E482" s="78">
        <v>5000</v>
      </c>
      <c r="F482" s="109">
        <v>3.39</v>
      </c>
      <c r="G482" s="479"/>
      <c r="H482" s="78">
        <v>3.39</v>
      </c>
      <c r="I482" s="144"/>
      <c r="J482" s="23" t="s">
        <v>1147</v>
      </c>
    </row>
    <row r="483" spans="1:10" ht="16" x14ac:dyDescent="0.2">
      <c r="A483" s="63"/>
      <c r="B483" s="75" t="s">
        <v>537</v>
      </c>
      <c r="C483" s="66" t="s">
        <v>531</v>
      </c>
      <c r="D483" s="173" t="s">
        <v>413</v>
      </c>
      <c r="E483" s="78">
        <v>10000</v>
      </c>
      <c r="F483" s="109">
        <v>0.42</v>
      </c>
      <c r="G483" s="479"/>
      <c r="H483" s="78">
        <f>F483</f>
        <v>0.42</v>
      </c>
      <c r="I483" s="144"/>
      <c r="J483" s="23" t="s">
        <v>1148</v>
      </c>
    </row>
    <row r="484" spans="1:10" ht="16" x14ac:dyDescent="0.2">
      <c r="A484" s="63"/>
      <c r="B484" s="75" t="s">
        <v>537</v>
      </c>
      <c r="C484" s="66" t="s">
        <v>531</v>
      </c>
      <c r="D484" s="173" t="s">
        <v>418</v>
      </c>
      <c r="E484" s="78">
        <v>5000</v>
      </c>
      <c r="F484" s="109">
        <v>0.22</v>
      </c>
      <c r="G484" s="479"/>
      <c r="H484" s="78">
        <f>F484</f>
        <v>0.22</v>
      </c>
      <c r="I484" s="144"/>
      <c r="J484" s="23" t="s">
        <v>1149</v>
      </c>
    </row>
    <row r="485" spans="1:10" ht="16" x14ac:dyDescent="0.2">
      <c r="A485" s="63"/>
      <c r="B485" s="75"/>
      <c r="C485" s="66"/>
      <c r="D485" s="173"/>
      <c r="E485" s="78"/>
      <c r="F485" s="78"/>
      <c r="G485" s="277"/>
      <c r="H485" s="78"/>
      <c r="I485" s="144"/>
      <c r="J485" s="23"/>
    </row>
    <row r="486" spans="1:10" ht="16" x14ac:dyDescent="0.2">
      <c r="A486" s="63"/>
      <c r="B486" s="75" t="s">
        <v>663</v>
      </c>
      <c r="C486" s="66" t="s">
        <v>662</v>
      </c>
      <c r="D486" s="173" t="s">
        <v>411</v>
      </c>
      <c r="E486" s="78">
        <v>200000</v>
      </c>
      <c r="F486" s="109">
        <v>58.52</v>
      </c>
      <c r="G486" s="479">
        <v>3.08</v>
      </c>
      <c r="H486" s="78">
        <f>F486+G486</f>
        <v>61.6</v>
      </c>
      <c r="I486" s="144">
        <f>SUM(H486:H491)</f>
        <v>104.58</v>
      </c>
      <c r="J486" s="23"/>
    </row>
    <row r="487" spans="1:10" ht="16" x14ac:dyDescent="0.2">
      <c r="A487" s="63"/>
      <c r="B487" s="75" t="s">
        <v>663</v>
      </c>
      <c r="C487" s="66" t="s">
        <v>662</v>
      </c>
      <c r="D487" s="173" t="s">
        <v>417</v>
      </c>
      <c r="E487" s="78">
        <v>50000</v>
      </c>
      <c r="F487" s="109">
        <v>22.05</v>
      </c>
      <c r="G487" s="479"/>
      <c r="H487" s="78">
        <f>F487</f>
        <v>22.05</v>
      </c>
      <c r="I487" s="144"/>
      <c r="J487" s="23"/>
    </row>
    <row r="488" spans="1:10" ht="16" x14ac:dyDescent="0.2">
      <c r="A488" s="63"/>
      <c r="B488" s="75" t="s">
        <v>663</v>
      </c>
      <c r="C488" s="66" t="s">
        <v>662</v>
      </c>
      <c r="D488" s="173" t="s">
        <v>412</v>
      </c>
      <c r="E488" s="78">
        <v>10000</v>
      </c>
      <c r="F488" s="109">
        <v>3.42</v>
      </c>
      <c r="G488" s="479"/>
      <c r="H488" s="78">
        <f>F488</f>
        <v>3.42</v>
      </c>
      <c r="I488" s="144"/>
      <c r="J488" s="23"/>
    </row>
    <row r="489" spans="1:10" ht="16" x14ac:dyDescent="0.2">
      <c r="A489" s="63"/>
      <c r="B489" s="75" t="s">
        <v>663</v>
      </c>
      <c r="C489" s="66" t="s">
        <v>662</v>
      </c>
      <c r="D489" s="173" t="s">
        <v>413</v>
      </c>
      <c r="E489" s="78">
        <v>200000</v>
      </c>
      <c r="F489" s="109">
        <v>8.36</v>
      </c>
      <c r="G489" s="479"/>
      <c r="H489" s="78">
        <f>F489</f>
        <v>8.36</v>
      </c>
      <c r="I489" s="144"/>
      <c r="J489" s="23"/>
    </row>
    <row r="490" spans="1:10" ht="16" x14ac:dyDescent="0.2">
      <c r="A490" s="63"/>
      <c r="B490" s="75" t="s">
        <v>663</v>
      </c>
      <c r="C490" s="66" t="s">
        <v>662</v>
      </c>
      <c r="D490" s="173" t="s">
        <v>418</v>
      </c>
      <c r="E490" s="78">
        <v>200000</v>
      </c>
      <c r="F490" s="109">
        <v>8.8000000000000007</v>
      </c>
      <c r="G490" s="479"/>
      <c r="H490" s="78">
        <f>F490</f>
        <v>8.8000000000000007</v>
      </c>
      <c r="I490" s="144"/>
      <c r="J490" s="23"/>
    </row>
    <row r="491" spans="1:10" ht="16" x14ac:dyDescent="0.2">
      <c r="A491" s="63"/>
      <c r="B491" s="75" t="s">
        <v>663</v>
      </c>
      <c r="C491" s="66" t="s">
        <v>662</v>
      </c>
      <c r="D491" s="173" t="s">
        <v>414</v>
      </c>
      <c r="E491" s="78">
        <v>10000</v>
      </c>
      <c r="F491" s="109">
        <v>0.35</v>
      </c>
      <c r="G491" s="479"/>
      <c r="H491" s="78">
        <f>F491</f>
        <v>0.35</v>
      </c>
      <c r="I491" s="144"/>
      <c r="J491" s="23"/>
    </row>
    <row r="492" spans="1:10" ht="16" x14ac:dyDescent="0.2">
      <c r="A492" s="63"/>
      <c r="B492" s="75"/>
      <c r="C492" s="66"/>
      <c r="D492" s="173"/>
      <c r="E492" s="78"/>
      <c r="F492" s="78"/>
      <c r="G492" s="277"/>
      <c r="H492" s="78"/>
      <c r="I492" s="144"/>
      <c r="J492" s="23"/>
    </row>
    <row r="493" spans="1:10" ht="16" x14ac:dyDescent="0.2">
      <c r="A493" s="63"/>
      <c r="B493" s="75" t="s">
        <v>714</v>
      </c>
      <c r="C493" s="66" t="s">
        <v>708</v>
      </c>
      <c r="D493" s="173" t="s">
        <v>411</v>
      </c>
      <c r="E493" s="78">
        <v>10000</v>
      </c>
      <c r="F493" s="109">
        <v>0</v>
      </c>
      <c r="G493" s="479">
        <v>0.91</v>
      </c>
      <c r="H493" s="78">
        <v>0.91</v>
      </c>
      <c r="I493" s="144">
        <f>H493</f>
        <v>0.91</v>
      </c>
      <c r="J493" s="23"/>
    </row>
    <row r="494" spans="1:10" ht="16" x14ac:dyDescent="0.2">
      <c r="A494" s="63"/>
      <c r="B494" s="75"/>
      <c r="C494" s="66"/>
      <c r="D494" s="66"/>
      <c r="E494" s="78"/>
      <c r="F494" s="78"/>
      <c r="G494" s="277"/>
      <c r="H494" s="79"/>
      <c r="I494" s="144"/>
      <c r="J494" s="23"/>
    </row>
    <row r="495" spans="1:10" ht="16" x14ac:dyDescent="0.2">
      <c r="A495" s="63"/>
      <c r="B495" s="75" t="s">
        <v>618</v>
      </c>
      <c r="C495" s="66" t="s">
        <v>206</v>
      </c>
      <c r="D495" s="66" t="s">
        <v>411</v>
      </c>
      <c r="E495" s="78">
        <v>180000</v>
      </c>
      <c r="F495" s="109">
        <f>H495-G495</f>
        <v>21.419999999999998</v>
      </c>
      <c r="G495" s="479">
        <v>1.26</v>
      </c>
      <c r="H495" s="78">
        <v>22.68</v>
      </c>
      <c r="I495" s="144">
        <f>SUM(H495:H500)</f>
        <v>121.27</v>
      </c>
      <c r="J495" s="23"/>
    </row>
    <row r="496" spans="1:10" ht="16" x14ac:dyDescent="0.2">
      <c r="A496" s="63"/>
      <c r="B496" s="75" t="s">
        <v>618</v>
      </c>
      <c r="C496" s="66" t="s">
        <v>206</v>
      </c>
      <c r="D496" s="173" t="s">
        <v>417</v>
      </c>
      <c r="E496" s="78">
        <v>180000</v>
      </c>
      <c r="F496" s="109">
        <v>79.38</v>
      </c>
      <c r="G496" s="479"/>
      <c r="H496" s="79">
        <f>F496</f>
        <v>79.38</v>
      </c>
      <c r="I496" s="144"/>
      <c r="J496" s="23"/>
    </row>
    <row r="497" spans="1:10" ht="16" x14ac:dyDescent="0.2">
      <c r="A497" s="63"/>
      <c r="B497" s="75" t="s">
        <v>618</v>
      </c>
      <c r="C497" s="66" t="s">
        <v>206</v>
      </c>
      <c r="D497" s="173" t="s">
        <v>412</v>
      </c>
      <c r="E497" s="78">
        <v>10000</v>
      </c>
      <c r="F497" s="109">
        <v>3.42</v>
      </c>
      <c r="G497" s="479"/>
      <c r="H497" s="79">
        <f>F497</f>
        <v>3.42</v>
      </c>
      <c r="I497" s="144"/>
      <c r="J497" s="23"/>
    </row>
    <row r="498" spans="1:10" ht="16" x14ac:dyDescent="0.2">
      <c r="A498" s="63"/>
      <c r="B498" s="75" t="s">
        <v>618</v>
      </c>
      <c r="C498" s="66" t="s">
        <v>206</v>
      </c>
      <c r="D498" s="173" t="s">
        <v>413</v>
      </c>
      <c r="E498" s="78">
        <v>180000</v>
      </c>
      <c r="F498" s="109">
        <v>7.52</v>
      </c>
      <c r="G498" s="479"/>
      <c r="H498" s="79">
        <f>F498</f>
        <v>7.52</v>
      </c>
      <c r="I498" s="144"/>
      <c r="J498" s="23"/>
    </row>
    <row r="499" spans="1:10" ht="16" x14ac:dyDescent="0.2">
      <c r="A499" s="63"/>
      <c r="B499" s="75" t="s">
        <v>618</v>
      </c>
      <c r="C499" s="66" t="s">
        <v>206</v>
      </c>
      <c r="D499" s="173" t="s">
        <v>418</v>
      </c>
      <c r="E499" s="78">
        <v>180000</v>
      </c>
      <c r="F499" s="109">
        <v>7.92</v>
      </c>
      <c r="G499" s="479"/>
      <c r="H499" s="79">
        <f>F499</f>
        <v>7.92</v>
      </c>
      <c r="I499" s="144"/>
      <c r="J499" s="23"/>
    </row>
    <row r="500" spans="1:10" ht="16" x14ac:dyDescent="0.2">
      <c r="A500" s="63"/>
      <c r="B500" s="75" t="s">
        <v>618</v>
      </c>
      <c r="C500" s="66" t="s">
        <v>206</v>
      </c>
      <c r="D500" s="173" t="s">
        <v>414</v>
      </c>
      <c r="E500" s="78">
        <v>10000</v>
      </c>
      <c r="F500" s="109">
        <v>0.35</v>
      </c>
      <c r="G500" s="479"/>
      <c r="H500" s="79">
        <f>F500</f>
        <v>0.35</v>
      </c>
      <c r="I500" s="144"/>
      <c r="J500" s="23"/>
    </row>
    <row r="501" spans="1:10" ht="16" x14ac:dyDescent="0.2">
      <c r="A501" s="63"/>
      <c r="B501" s="75"/>
      <c r="C501" s="66"/>
      <c r="D501" s="66"/>
      <c r="E501" s="78"/>
      <c r="F501" s="78"/>
      <c r="G501" s="277"/>
      <c r="H501" s="79"/>
      <c r="I501" s="144"/>
      <c r="J501" s="23"/>
    </row>
    <row r="502" spans="1:10" ht="16" x14ac:dyDescent="0.2">
      <c r="A502" s="63"/>
      <c r="B502" s="75" t="s">
        <v>619</v>
      </c>
      <c r="C502" s="66" t="s">
        <v>204</v>
      </c>
      <c r="D502" s="66" t="s">
        <v>411</v>
      </c>
      <c r="E502" s="78">
        <v>180000</v>
      </c>
      <c r="F502" s="109">
        <f>H502-G502</f>
        <v>34.17</v>
      </c>
      <c r="G502" s="479">
        <v>2.0099999999999998</v>
      </c>
      <c r="H502" s="78">
        <v>36.18</v>
      </c>
      <c r="I502" s="144">
        <f>SUM(H502:H507)</f>
        <v>166.09999999999997</v>
      </c>
      <c r="J502" s="23"/>
    </row>
    <row r="503" spans="1:10" ht="16" x14ac:dyDescent="0.2">
      <c r="A503" s="63"/>
      <c r="B503" s="75" t="s">
        <v>619</v>
      </c>
      <c r="C503" s="66" t="s">
        <v>204</v>
      </c>
      <c r="D503" s="173" t="s">
        <v>417</v>
      </c>
      <c r="E503" s="78">
        <v>180000</v>
      </c>
      <c r="F503" s="109">
        <v>121.86</v>
      </c>
      <c r="G503" s="479"/>
      <c r="H503" s="79">
        <f>F503</f>
        <v>121.86</v>
      </c>
      <c r="I503" s="144"/>
      <c r="J503" s="23"/>
    </row>
    <row r="504" spans="1:10" ht="16" x14ac:dyDescent="0.2">
      <c r="A504" s="63"/>
      <c r="B504" s="75" t="s">
        <v>619</v>
      </c>
      <c r="C504" s="66" t="s">
        <v>204</v>
      </c>
      <c r="D504" s="173" t="s">
        <v>412</v>
      </c>
      <c r="E504" s="78">
        <v>10000</v>
      </c>
      <c r="F504" s="109">
        <v>3.42</v>
      </c>
      <c r="G504" s="479"/>
      <c r="H504" s="79">
        <f>F504</f>
        <v>3.42</v>
      </c>
      <c r="I504" s="144"/>
      <c r="J504" s="23"/>
    </row>
    <row r="505" spans="1:10" ht="16" x14ac:dyDescent="0.2">
      <c r="A505" s="63"/>
      <c r="B505" s="75" t="s">
        <v>619</v>
      </c>
      <c r="C505" s="66" t="s">
        <v>204</v>
      </c>
      <c r="D505" s="173" t="s">
        <v>413</v>
      </c>
      <c r="E505" s="78">
        <v>50000</v>
      </c>
      <c r="F505" s="109">
        <v>2.09</v>
      </c>
      <c r="G505" s="479"/>
      <c r="H505" s="79">
        <f>F505</f>
        <v>2.09</v>
      </c>
      <c r="I505" s="144"/>
      <c r="J505" s="23"/>
    </row>
    <row r="506" spans="1:10" ht="16" x14ac:dyDescent="0.2">
      <c r="A506" s="63"/>
      <c r="B506" s="75" t="s">
        <v>619</v>
      </c>
      <c r="C506" s="66" t="s">
        <v>204</v>
      </c>
      <c r="D506" s="173" t="s">
        <v>418</v>
      </c>
      <c r="E506" s="78">
        <v>50000</v>
      </c>
      <c r="F506" s="109">
        <v>2.2000000000000002</v>
      </c>
      <c r="G506" s="479"/>
      <c r="H506" s="79">
        <f>F506</f>
        <v>2.2000000000000002</v>
      </c>
      <c r="I506" s="144"/>
      <c r="J506" s="23"/>
    </row>
    <row r="507" spans="1:10" ht="16" x14ac:dyDescent="0.2">
      <c r="A507" s="63"/>
      <c r="B507" s="75" t="s">
        <v>619</v>
      </c>
      <c r="C507" s="66" t="s">
        <v>204</v>
      </c>
      <c r="D507" s="173" t="s">
        <v>414</v>
      </c>
      <c r="E507" s="78">
        <v>10000</v>
      </c>
      <c r="F507" s="109">
        <v>0.35</v>
      </c>
      <c r="G507" s="479"/>
      <c r="H507" s="79">
        <f>F507</f>
        <v>0.35</v>
      </c>
      <c r="I507" s="144"/>
      <c r="J507" s="23"/>
    </row>
    <row r="508" spans="1:10" ht="16" x14ac:dyDescent="0.2">
      <c r="A508" s="63"/>
      <c r="B508" s="75"/>
      <c r="C508" s="66"/>
      <c r="D508" s="173"/>
      <c r="E508" s="78"/>
      <c r="F508" s="78"/>
      <c r="G508" s="277"/>
      <c r="H508" s="79"/>
      <c r="I508" s="144"/>
      <c r="J508" s="23"/>
    </row>
    <row r="509" spans="1:10" ht="16" x14ac:dyDescent="0.2">
      <c r="A509" s="63"/>
      <c r="B509" s="75" t="s">
        <v>620</v>
      </c>
      <c r="C509" s="66" t="s">
        <v>451</v>
      </c>
      <c r="D509" s="173" t="s">
        <v>411</v>
      </c>
      <c r="E509" s="78">
        <v>370000</v>
      </c>
      <c r="F509" s="109">
        <f>H509-G509</f>
        <v>23.76</v>
      </c>
      <c r="G509" s="479">
        <v>0.66</v>
      </c>
      <c r="H509" s="78">
        <v>24.42</v>
      </c>
      <c r="I509" s="144">
        <f>SUM(H509:H510)</f>
        <v>39.89</v>
      </c>
      <c r="J509" s="23"/>
    </row>
    <row r="510" spans="1:10" ht="16" x14ac:dyDescent="0.2">
      <c r="A510" s="63"/>
      <c r="B510" s="75" t="s">
        <v>620</v>
      </c>
      <c r="C510" s="66" t="s">
        <v>451</v>
      </c>
      <c r="D510" s="173" t="s">
        <v>413</v>
      </c>
      <c r="E510" s="78">
        <v>370000</v>
      </c>
      <c r="F510" s="109">
        <v>15.47</v>
      </c>
      <c r="G510" s="479"/>
      <c r="H510" s="78">
        <f>F510</f>
        <v>15.47</v>
      </c>
      <c r="I510" s="144"/>
      <c r="J510" s="23"/>
    </row>
    <row r="511" spans="1:10" ht="16" x14ac:dyDescent="0.2">
      <c r="A511" s="63"/>
      <c r="B511" s="75"/>
      <c r="C511" s="66"/>
      <c r="D511" s="173"/>
      <c r="E511" s="78"/>
      <c r="F511" s="78"/>
      <c r="G511" s="277"/>
      <c r="H511" s="78"/>
      <c r="I511" s="144"/>
      <c r="J511" s="23"/>
    </row>
    <row r="512" spans="1:10" ht="16" x14ac:dyDescent="0.2">
      <c r="A512" s="63"/>
      <c r="B512" s="75" t="s">
        <v>665</v>
      </c>
      <c r="C512" s="66" t="s">
        <v>664</v>
      </c>
      <c r="D512" s="124" t="s">
        <v>411</v>
      </c>
      <c r="E512" s="78">
        <v>10000</v>
      </c>
      <c r="F512" s="109">
        <f>H512-G512</f>
        <v>0</v>
      </c>
      <c r="G512" s="479">
        <v>0.91</v>
      </c>
      <c r="H512" s="78">
        <v>0.91</v>
      </c>
      <c r="I512" s="144">
        <f>SUM(H512:H512)</f>
        <v>0.91</v>
      </c>
      <c r="J512" s="23"/>
    </row>
    <row r="513" spans="1:10" ht="16" x14ac:dyDescent="0.2">
      <c r="A513" s="63"/>
      <c r="B513" s="75"/>
      <c r="C513" s="66"/>
      <c r="D513" s="66"/>
      <c r="E513" s="79"/>
      <c r="F513" s="78"/>
      <c r="G513" s="277"/>
      <c r="H513" s="79"/>
      <c r="I513" s="144"/>
      <c r="J513" s="23"/>
    </row>
    <row r="514" spans="1:10" ht="16" x14ac:dyDescent="0.2">
      <c r="A514" s="63"/>
      <c r="B514" s="75" t="s">
        <v>715</v>
      </c>
      <c r="C514" s="66" t="s">
        <v>709</v>
      </c>
      <c r="D514" s="66" t="s">
        <v>411</v>
      </c>
      <c r="E514" s="79">
        <v>10000</v>
      </c>
      <c r="F514" s="109">
        <v>0</v>
      </c>
      <c r="G514" s="479">
        <v>1.26</v>
      </c>
      <c r="H514" s="79">
        <v>1.26</v>
      </c>
      <c r="I514" s="144">
        <f>SUM(H514:H519)</f>
        <v>20.62</v>
      </c>
      <c r="J514" s="23" t="s">
        <v>1150</v>
      </c>
    </row>
    <row r="515" spans="1:10" ht="16" x14ac:dyDescent="0.2">
      <c r="A515" s="63"/>
      <c r="B515" s="75" t="s">
        <v>715</v>
      </c>
      <c r="C515" s="66" t="s">
        <v>709</v>
      </c>
      <c r="D515" s="66" t="s">
        <v>417</v>
      </c>
      <c r="E515" s="79">
        <v>10000</v>
      </c>
      <c r="F515" s="109">
        <v>2.83</v>
      </c>
      <c r="G515" s="479"/>
      <c r="H515" s="79">
        <v>2.83</v>
      </c>
      <c r="I515" s="144"/>
      <c r="J515" s="23" t="s">
        <v>1151</v>
      </c>
    </row>
    <row r="516" spans="1:10" ht="16" x14ac:dyDescent="0.2">
      <c r="A516" s="63"/>
      <c r="B516" s="75" t="s">
        <v>715</v>
      </c>
      <c r="C516" s="66" t="s">
        <v>709</v>
      </c>
      <c r="D516" s="66" t="s">
        <v>412</v>
      </c>
      <c r="E516" s="79">
        <v>10000</v>
      </c>
      <c r="F516" s="109">
        <v>3.42</v>
      </c>
      <c r="G516" s="479"/>
      <c r="H516" s="79">
        <v>3.42</v>
      </c>
      <c r="I516" s="144"/>
      <c r="J516" s="23"/>
    </row>
    <row r="517" spans="1:10" ht="16" x14ac:dyDescent="0.2">
      <c r="A517" s="63"/>
      <c r="B517" s="75" t="s">
        <v>715</v>
      </c>
      <c r="C517" s="66" t="s">
        <v>709</v>
      </c>
      <c r="D517" s="66" t="s">
        <v>413</v>
      </c>
      <c r="E517" s="79">
        <v>200000</v>
      </c>
      <c r="F517" s="109">
        <v>8.36</v>
      </c>
      <c r="G517" s="479"/>
      <c r="H517" s="79">
        <v>8.36</v>
      </c>
      <c r="I517" s="144"/>
      <c r="J517" s="23"/>
    </row>
    <row r="518" spans="1:10" ht="16" x14ac:dyDescent="0.2">
      <c r="A518" s="63"/>
      <c r="B518" s="75" t="s">
        <v>715</v>
      </c>
      <c r="C518" s="66" t="s">
        <v>709</v>
      </c>
      <c r="D518" s="66" t="s">
        <v>418</v>
      </c>
      <c r="E518" s="79">
        <v>100000</v>
      </c>
      <c r="F518" s="109">
        <v>4.4000000000000004</v>
      </c>
      <c r="G518" s="479"/>
      <c r="H518" s="79">
        <v>4.4000000000000004</v>
      </c>
      <c r="I518" s="144"/>
      <c r="J518" s="23"/>
    </row>
    <row r="519" spans="1:10" ht="16" x14ac:dyDescent="0.2">
      <c r="A519" s="63"/>
      <c r="B519" s="75" t="s">
        <v>715</v>
      </c>
      <c r="C519" s="66" t="s">
        <v>709</v>
      </c>
      <c r="D519" s="66" t="s">
        <v>414</v>
      </c>
      <c r="E519" s="79">
        <v>10000</v>
      </c>
      <c r="F519" s="109">
        <v>0.35</v>
      </c>
      <c r="G519" s="479"/>
      <c r="H519" s="79">
        <v>0.35</v>
      </c>
      <c r="I519" s="144"/>
      <c r="J519" s="23"/>
    </row>
    <row r="520" spans="1:10" ht="16" x14ac:dyDescent="0.2">
      <c r="A520" s="63"/>
      <c r="B520" s="75"/>
      <c r="C520" s="66"/>
      <c r="D520" s="66"/>
      <c r="E520" s="79"/>
      <c r="F520" s="78"/>
      <c r="G520" s="277"/>
      <c r="H520" s="79"/>
      <c r="I520" s="144"/>
      <c r="J520" s="23"/>
    </row>
    <row r="521" spans="1:10" ht="16" x14ac:dyDescent="0.2">
      <c r="A521" s="63"/>
      <c r="B521" s="75" t="s">
        <v>622</v>
      </c>
      <c r="C521" s="66" t="s">
        <v>166</v>
      </c>
      <c r="D521" s="66" t="s">
        <v>411</v>
      </c>
      <c r="E521" s="78">
        <v>100000</v>
      </c>
      <c r="F521" s="109">
        <f>H521-G521</f>
        <v>5.9399999999999995</v>
      </c>
      <c r="G521" s="479">
        <v>0.66</v>
      </c>
      <c r="H521" s="78">
        <v>6.6</v>
      </c>
      <c r="I521" s="144">
        <f>SUM(H521:H522)</f>
        <v>10.78</v>
      </c>
      <c r="J521" s="23"/>
    </row>
    <row r="522" spans="1:10" ht="16" x14ac:dyDescent="0.2">
      <c r="A522" s="63"/>
      <c r="B522" s="75" t="s">
        <v>622</v>
      </c>
      <c r="C522" s="66" t="s">
        <v>166</v>
      </c>
      <c r="D522" s="66" t="s">
        <v>413</v>
      </c>
      <c r="E522" s="78">
        <v>100000</v>
      </c>
      <c r="F522" s="109">
        <v>4.18</v>
      </c>
      <c r="G522" s="479"/>
      <c r="H522" s="78">
        <f>F522</f>
        <v>4.18</v>
      </c>
      <c r="I522" s="144"/>
      <c r="J522" s="23"/>
    </row>
    <row r="523" spans="1:10" ht="16" x14ac:dyDescent="0.2">
      <c r="A523" s="63"/>
      <c r="B523" s="75"/>
      <c r="C523" s="66"/>
      <c r="D523" s="66"/>
      <c r="E523" s="78"/>
      <c r="F523" s="78"/>
      <c r="G523" s="277"/>
      <c r="H523" s="78"/>
      <c r="I523" s="144"/>
      <c r="J523" s="23"/>
    </row>
    <row r="524" spans="1:10" ht="16" x14ac:dyDescent="0.2">
      <c r="A524" s="63"/>
      <c r="B524" s="75" t="s">
        <v>723</v>
      </c>
      <c r="C524" s="66" t="s">
        <v>746</v>
      </c>
      <c r="D524" s="66" t="s">
        <v>411</v>
      </c>
      <c r="E524" s="78">
        <v>10000</v>
      </c>
      <c r="F524" s="109">
        <v>0</v>
      </c>
      <c r="G524" s="479">
        <v>0.91</v>
      </c>
      <c r="H524" s="78">
        <f>SUM(F524:G524)</f>
        <v>0.91</v>
      </c>
      <c r="I524" s="144">
        <f>H524</f>
        <v>0.91</v>
      </c>
      <c r="J524" s="23"/>
    </row>
    <row r="525" spans="1:10" ht="16" x14ac:dyDescent="0.2">
      <c r="A525" s="63"/>
      <c r="B525" s="75"/>
      <c r="C525" s="66"/>
      <c r="D525" s="66"/>
      <c r="E525" s="79"/>
      <c r="F525" s="78"/>
      <c r="G525" s="277"/>
      <c r="H525" s="79"/>
      <c r="I525" s="144"/>
      <c r="J525" s="23"/>
    </row>
    <row r="526" spans="1:10" ht="16" x14ac:dyDescent="0.2">
      <c r="A526" s="63"/>
      <c r="B526" s="75" t="s">
        <v>623</v>
      </c>
      <c r="C526" s="66" t="s">
        <v>86</v>
      </c>
      <c r="D526" s="66" t="s">
        <v>411</v>
      </c>
      <c r="E526" s="78">
        <v>10000</v>
      </c>
      <c r="F526" s="109">
        <v>0</v>
      </c>
      <c r="G526" s="479">
        <v>3.08</v>
      </c>
      <c r="H526" s="78">
        <v>3.08</v>
      </c>
      <c r="I526" s="144">
        <f>SUM(H526:H527)</f>
        <v>3.5</v>
      </c>
      <c r="J526" s="211"/>
    </row>
    <row r="527" spans="1:10" ht="16" x14ac:dyDescent="0.2">
      <c r="A527" s="122"/>
      <c r="B527" s="75" t="s">
        <v>623</v>
      </c>
      <c r="C527" s="66" t="s">
        <v>86</v>
      </c>
      <c r="D527" s="124" t="s">
        <v>413</v>
      </c>
      <c r="E527" s="152">
        <v>10000</v>
      </c>
      <c r="F527" s="109">
        <v>0.42</v>
      </c>
      <c r="G527" s="479"/>
      <c r="H527" s="79">
        <f>F527</f>
        <v>0.42</v>
      </c>
      <c r="I527" s="144"/>
      <c r="J527" s="23"/>
    </row>
    <row r="528" spans="1:10" ht="16" x14ac:dyDescent="0.2">
      <c r="A528" s="122"/>
      <c r="B528" s="75"/>
      <c r="C528" s="66"/>
      <c r="D528" s="124"/>
      <c r="E528" s="152"/>
      <c r="F528" s="78"/>
      <c r="G528" s="277"/>
      <c r="H528" s="79"/>
      <c r="I528" s="144"/>
      <c r="J528" s="23"/>
    </row>
    <row r="529" spans="1:10" ht="16" x14ac:dyDescent="0.2">
      <c r="A529" s="122"/>
      <c r="B529" s="75" t="s">
        <v>1090</v>
      </c>
      <c r="C529" s="66" t="s">
        <v>1091</v>
      </c>
      <c r="D529" s="124" t="s">
        <v>411</v>
      </c>
      <c r="E529" s="152">
        <v>250000</v>
      </c>
      <c r="F529" s="109">
        <v>12.72</v>
      </c>
      <c r="G529" s="479">
        <v>0.53</v>
      </c>
      <c r="H529" s="79">
        <v>13.25</v>
      </c>
      <c r="I529" s="144">
        <v>13.25</v>
      </c>
      <c r="J529" s="23"/>
    </row>
    <row r="530" spans="1:10" ht="16" x14ac:dyDescent="0.2">
      <c r="A530" s="122"/>
      <c r="B530" s="75"/>
      <c r="C530" s="66"/>
      <c r="D530" s="124"/>
      <c r="E530" s="152"/>
      <c r="F530" s="78"/>
      <c r="G530" s="277"/>
      <c r="H530" s="79"/>
      <c r="I530" s="144"/>
      <c r="J530" s="23"/>
    </row>
    <row r="531" spans="1:10" ht="16" x14ac:dyDescent="0.2">
      <c r="A531" s="122"/>
      <c r="B531" s="75" t="s">
        <v>929</v>
      </c>
      <c r="C531" s="66" t="s">
        <v>526</v>
      </c>
      <c r="D531" s="124" t="s">
        <v>411</v>
      </c>
      <c r="E531" s="152">
        <v>10000</v>
      </c>
      <c r="F531" s="109">
        <v>0</v>
      </c>
      <c r="G531" s="479">
        <v>0.66</v>
      </c>
      <c r="H531" s="79">
        <v>0.66</v>
      </c>
      <c r="I531" s="144">
        <f>SUM(H531:H533)</f>
        <v>9.51</v>
      </c>
      <c r="J531" s="23"/>
    </row>
    <row r="532" spans="1:10" ht="16" x14ac:dyDescent="0.2">
      <c r="A532" s="122"/>
      <c r="B532" s="75" t="s">
        <v>929</v>
      </c>
      <c r="C532" s="66" t="s">
        <v>526</v>
      </c>
      <c r="D532" s="124" t="s">
        <v>412</v>
      </c>
      <c r="E532" s="152">
        <v>10000</v>
      </c>
      <c r="F532" s="109">
        <v>3.42</v>
      </c>
      <c r="G532" s="479"/>
      <c r="H532" s="79">
        <v>3.42</v>
      </c>
      <c r="I532" s="144"/>
      <c r="J532" s="23"/>
    </row>
    <row r="533" spans="1:10" ht="16" x14ac:dyDescent="0.2">
      <c r="A533" s="122"/>
      <c r="B533" s="75" t="s">
        <v>929</v>
      </c>
      <c r="C533" s="66" t="s">
        <v>526</v>
      </c>
      <c r="D533" s="124" t="s">
        <v>413</v>
      </c>
      <c r="E533" s="152">
        <v>130000</v>
      </c>
      <c r="F533" s="109">
        <v>5.43</v>
      </c>
      <c r="G533" s="479"/>
      <c r="H533" s="79">
        <v>5.43</v>
      </c>
      <c r="I533" s="144"/>
      <c r="J533" s="23"/>
    </row>
    <row r="534" spans="1:10" ht="16" x14ac:dyDescent="0.2">
      <c r="A534" s="122"/>
      <c r="B534" s="75" t="s">
        <v>929</v>
      </c>
      <c r="C534" s="66" t="s">
        <v>526</v>
      </c>
      <c r="D534" s="124" t="s">
        <v>414</v>
      </c>
      <c r="E534" s="152">
        <v>10000</v>
      </c>
      <c r="F534" s="109"/>
      <c r="G534" s="479"/>
      <c r="H534" s="79"/>
      <c r="I534" s="144"/>
      <c r="J534" s="23" t="s">
        <v>1152</v>
      </c>
    </row>
    <row r="535" spans="1:10" ht="16" x14ac:dyDescent="0.2">
      <c r="A535" s="122"/>
      <c r="B535" s="123"/>
      <c r="C535" s="124"/>
      <c r="D535" s="124"/>
      <c r="E535" s="152"/>
      <c r="F535" s="78"/>
      <c r="G535" s="277"/>
      <c r="H535" s="79"/>
      <c r="I535" s="144"/>
      <c r="J535" s="23"/>
    </row>
    <row r="536" spans="1:10" ht="16" x14ac:dyDescent="0.2">
      <c r="A536" s="136"/>
      <c r="B536" s="137"/>
      <c r="C536" s="134" t="s">
        <v>400</v>
      </c>
      <c r="D536" s="134"/>
      <c r="E536" s="153"/>
      <c r="F536" s="135"/>
      <c r="G536" s="578"/>
      <c r="H536" s="135"/>
      <c r="I536" s="144">
        <f>SUM(I5:I535)</f>
        <v>3330.3000000000011</v>
      </c>
      <c r="J536" s="231"/>
    </row>
    <row r="537" spans="1:10" ht="16" x14ac:dyDescent="0.2">
      <c r="A537" s="23"/>
      <c r="B537" s="23"/>
      <c r="C537" s="23"/>
      <c r="D537" s="66"/>
      <c r="E537" s="79"/>
      <c r="F537" s="78"/>
      <c r="G537" s="277"/>
      <c r="H537" s="79"/>
      <c r="I537" s="144"/>
      <c r="J537" s="23"/>
    </row>
    <row r="538" spans="1:10" ht="16" x14ac:dyDescent="0.2">
      <c r="A538" s="131"/>
      <c r="B538" s="137"/>
      <c r="C538" s="134" t="s">
        <v>400</v>
      </c>
      <c r="D538" s="134"/>
      <c r="E538" s="153"/>
      <c r="F538" s="153"/>
      <c r="G538" s="153">
        <f>SUM(G5:G536)</f>
        <v>403.40999999999997</v>
      </c>
      <c r="H538" s="135"/>
      <c r="J538" s="133"/>
    </row>
    <row r="539" spans="1:10" ht="16" x14ac:dyDescent="0.2">
      <c r="A539" s="596"/>
      <c r="B539" s="597"/>
      <c r="C539" s="598"/>
      <c r="D539" s="143"/>
      <c r="E539" s="154"/>
      <c r="F539" s="162"/>
      <c r="G539" s="490"/>
      <c r="H539" s="93"/>
      <c r="I539" s="144">
        <f>SUM(I536:I536)</f>
        <v>3330.3000000000011</v>
      </c>
      <c r="J539" s="94"/>
    </row>
    <row r="540" spans="1:10" ht="16" x14ac:dyDescent="0.2">
      <c r="A540" s="599" t="s">
        <v>439</v>
      </c>
      <c r="B540" s="600"/>
      <c r="C540" s="601"/>
      <c r="D540" s="259"/>
      <c r="E540" s="265"/>
      <c r="F540" s="264"/>
      <c r="G540" s="482"/>
      <c r="H540" s="264"/>
      <c r="I540" s="264">
        <f>SUM(I541:I554)</f>
        <v>-55.920000000000009</v>
      </c>
      <c r="J540" s="261"/>
    </row>
    <row r="541" spans="1:10" ht="16" x14ac:dyDescent="0.2">
      <c r="A541" s="63"/>
      <c r="B541" s="75" t="s">
        <v>1080</v>
      </c>
      <c r="C541" s="66" t="s">
        <v>1081</v>
      </c>
      <c r="D541" s="66" t="s">
        <v>411</v>
      </c>
      <c r="E541" s="79">
        <v>250000</v>
      </c>
      <c r="F541" s="109">
        <v>-15.84</v>
      </c>
      <c r="G541" s="478">
        <v>-0.66</v>
      </c>
      <c r="H541" s="78">
        <f>SUM(F541:G541)</f>
        <v>-16.5</v>
      </c>
      <c r="I541" s="144">
        <f>SUM(H541:H545)</f>
        <v>-54.860000000000007</v>
      </c>
      <c r="J541" s="23"/>
    </row>
    <row r="542" spans="1:10" ht="16" x14ac:dyDescent="0.2">
      <c r="A542" s="63"/>
      <c r="B542" s="75" t="s">
        <v>1080</v>
      </c>
      <c r="C542" s="66" t="s">
        <v>1081</v>
      </c>
      <c r="D542" s="66" t="s">
        <v>417</v>
      </c>
      <c r="E542" s="79">
        <v>50000</v>
      </c>
      <c r="F542" s="109">
        <v>-4.55</v>
      </c>
      <c r="G542" s="174"/>
      <c r="H542" s="78">
        <f>SUM(F542:G542)</f>
        <v>-4.55</v>
      </c>
      <c r="I542" s="144"/>
      <c r="J542" s="23"/>
    </row>
    <row r="543" spans="1:10" ht="16" x14ac:dyDescent="0.2">
      <c r="A543" s="63"/>
      <c r="B543" s="75" t="s">
        <v>1080</v>
      </c>
      <c r="C543" s="66" t="s">
        <v>1081</v>
      </c>
      <c r="D543" s="66" t="s">
        <v>413</v>
      </c>
      <c r="E543" s="79">
        <v>390000</v>
      </c>
      <c r="F543" s="109">
        <v>-16.3</v>
      </c>
      <c r="G543" s="174"/>
      <c r="H543" s="78">
        <f>SUM(F543:G543)</f>
        <v>-16.3</v>
      </c>
      <c r="I543" s="144"/>
      <c r="J543" s="23"/>
    </row>
    <row r="544" spans="1:10" ht="16" x14ac:dyDescent="0.2">
      <c r="A544" s="23"/>
      <c r="B544" s="75" t="s">
        <v>1080</v>
      </c>
      <c r="C544" s="66" t="s">
        <v>1081</v>
      </c>
      <c r="D544" s="66" t="s">
        <v>1104</v>
      </c>
      <c r="E544" s="79">
        <v>390000</v>
      </c>
      <c r="F544" s="109">
        <v>-17.16</v>
      </c>
      <c r="G544" s="174"/>
      <c r="H544" s="78">
        <v>-17.16</v>
      </c>
      <c r="I544" s="144"/>
      <c r="J544" s="23"/>
    </row>
    <row r="545" spans="1:10" ht="16" x14ac:dyDescent="0.2">
      <c r="A545" s="63"/>
      <c r="B545" s="75" t="s">
        <v>1080</v>
      </c>
      <c r="C545" s="66" t="s">
        <v>1081</v>
      </c>
      <c r="D545" s="66" t="s">
        <v>414</v>
      </c>
      <c r="E545" s="79">
        <v>10000</v>
      </c>
      <c r="F545" s="109">
        <v>-0.35</v>
      </c>
      <c r="G545" s="174"/>
      <c r="H545" s="78">
        <f>SUM(F545:G545)</f>
        <v>-0.35</v>
      </c>
      <c r="I545" s="144"/>
      <c r="J545" s="23"/>
    </row>
    <row r="546" spans="1:10" ht="16" x14ac:dyDescent="0.2">
      <c r="A546" s="63"/>
      <c r="B546" s="75" t="s">
        <v>798</v>
      </c>
      <c r="C546" s="66" t="s">
        <v>1013</v>
      </c>
      <c r="D546" s="66" t="s">
        <v>411</v>
      </c>
      <c r="E546" s="78">
        <v>10000</v>
      </c>
      <c r="F546" s="109"/>
      <c r="G546" s="479">
        <v>-0.53</v>
      </c>
      <c r="H546" s="78">
        <v>-0.53</v>
      </c>
      <c r="I546" s="144">
        <v>-0.53</v>
      </c>
      <c r="J546" s="23"/>
    </row>
    <row r="547" spans="1:10" ht="16" x14ac:dyDescent="0.2">
      <c r="A547" s="63"/>
      <c r="B547" s="75" t="s">
        <v>798</v>
      </c>
      <c r="C547" s="66" t="s">
        <v>1013</v>
      </c>
      <c r="D547" s="66" t="s">
        <v>411</v>
      </c>
      <c r="E547" s="78">
        <v>10000</v>
      </c>
      <c r="F547" s="109"/>
      <c r="G547" s="479">
        <v>-0.53</v>
      </c>
      <c r="H547" s="78">
        <v>-0.53</v>
      </c>
      <c r="I547" s="144">
        <v>-0.53</v>
      </c>
      <c r="J547" s="23"/>
    </row>
    <row r="548" spans="1:10" ht="16" x14ac:dyDescent="0.2">
      <c r="A548" s="63"/>
      <c r="B548" s="75"/>
      <c r="C548" s="66"/>
      <c r="D548" s="173"/>
      <c r="E548" s="79"/>
      <c r="F548" s="78"/>
      <c r="G548" s="277"/>
      <c r="H548" s="78"/>
      <c r="I548" s="144"/>
      <c r="J548" s="23"/>
    </row>
    <row r="549" spans="1:10" ht="16" x14ac:dyDescent="0.2">
      <c r="A549" s="63"/>
      <c r="B549" s="75"/>
      <c r="C549" s="66"/>
      <c r="D549" s="173"/>
      <c r="E549" s="79"/>
      <c r="F549" s="78"/>
      <c r="G549" s="277"/>
      <c r="H549" s="78"/>
      <c r="I549" s="144"/>
      <c r="J549" s="23"/>
    </row>
    <row r="550" spans="1:10" ht="16" x14ac:dyDescent="0.2">
      <c r="A550" s="63"/>
      <c r="B550" s="75"/>
      <c r="C550" s="66"/>
      <c r="D550" s="66"/>
      <c r="E550" s="78"/>
      <c r="F550" s="109"/>
      <c r="G550" s="479"/>
      <c r="H550" s="78"/>
      <c r="I550" s="144"/>
      <c r="J550" s="23"/>
    </row>
    <row r="551" spans="1:10" ht="16" x14ac:dyDescent="0.2">
      <c r="A551" s="63"/>
      <c r="B551" s="75"/>
      <c r="C551" s="66"/>
      <c r="D551" s="173"/>
      <c r="E551" s="78"/>
      <c r="F551" s="109"/>
      <c r="G551" s="479"/>
      <c r="H551" s="78"/>
      <c r="I551" s="144"/>
      <c r="J551" s="23"/>
    </row>
    <row r="552" spans="1:10" ht="16" x14ac:dyDescent="0.2">
      <c r="A552" s="63"/>
      <c r="B552" s="75"/>
      <c r="C552" s="66"/>
      <c r="D552" s="173"/>
      <c r="E552" s="78"/>
      <c r="F552" s="109"/>
      <c r="G552" s="479"/>
      <c r="H552" s="78"/>
      <c r="I552" s="144"/>
      <c r="J552" s="23"/>
    </row>
    <row r="553" spans="1:10" ht="16" x14ac:dyDescent="0.2">
      <c r="A553" s="63"/>
      <c r="B553" s="75"/>
      <c r="C553" s="66"/>
      <c r="D553" s="173"/>
      <c r="E553" s="79"/>
      <c r="F553" s="78"/>
      <c r="G553" s="277"/>
      <c r="H553" s="78"/>
      <c r="I553" s="144"/>
      <c r="J553" s="23"/>
    </row>
    <row r="554" spans="1:10" x14ac:dyDescent="0.15">
      <c r="A554" s="23"/>
      <c r="B554" s="23"/>
      <c r="C554" s="23"/>
      <c r="D554" s="23"/>
      <c r="E554" s="104"/>
      <c r="F554" s="104"/>
      <c r="G554" s="63"/>
      <c r="H554" s="23"/>
      <c r="I554" s="23"/>
      <c r="J554" s="23"/>
    </row>
    <row r="555" spans="1:10" ht="16" x14ac:dyDescent="0.2">
      <c r="A555" s="605" t="s">
        <v>52</v>
      </c>
      <c r="B555" s="606"/>
      <c r="C555" s="607"/>
      <c r="D555" s="316"/>
      <c r="E555" s="317"/>
      <c r="F555" s="318">
        <f>SUM(F541:F554)</f>
        <v>-54.199999999999996</v>
      </c>
      <c r="G555" s="483">
        <f>SUM(G541:G554)</f>
        <v>-1.72</v>
      </c>
      <c r="H555" s="319"/>
      <c r="I555" s="370">
        <f>I539+I540</f>
        <v>3274.380000000001</v>
      </c>
      <c r="J555" s="320"/>
    </row>
    <row r="556" spans="1:10" ht="31" x14ac:dyDescent="0.55000000000000004">
      <c r="A556" s="182"/>
      <c r="B556" s="182"/>
      <c r="C556" s="183" t="s">
        <v>388</v>
      </c>
      <c r="D556" s="526" t="s">
        <v>865</v>
      </c>
      <c r="E556" s="527">
        <v>45580</v>
      </c>
      <c r="F556" s="491"/>
      <c r="G556" s="492"/>
      <c r="H556" s="186"/>
      <c r="I556" s="187"/>
      <c r="J556" s="188"/>
    </row>
    <row r="557" spans="1:10" s="344" customFormat="1" x14ac:dyDescent="0.15">
      <c r="A557"/>
      <c r="B557"/>
      <c r="C557"/>
      <c r="D557"/>
      <c r="E557" s="149"/>
      <c r="F557" s="145"/>
      <c r="G557" s="13"/>
      <c r="H557"/>
      <c r="I557"/>
      <c r="J557"/>
    </row>
    <row r="558" spans="1:10" x14ac:dyDescent="0.15">
      <c r="F558" s="351" t="s">
        <v>1043</v>
      </c>
      <c r="G558" s="568">
        <f>I555-G559</f>
        <v>2872.690000000001</v>
      </c>
      <c r="H558" s="562">
        <f>SUM(G558:G559)</f>
        <v>3274.380000000001</v>
      </c>
    </row>
    <row r="559" spans="1:10" x14ac:dyDescent="0.15">
      <c r="F559" s="351" t="s">
        <v>1044</v>
      </c>
      <c r="G559" s="568">
        <f>G555+G538</f>
        <v>401.68999999999994</v>
      </c>
      <c r="I559" s="561"/>
    </row>
    <row r="560" spans="1:10" s="344" customFormat="1" x14ac:dyDescent="0.15">
      <c r="A560"/>
      <c r="B560"/>
      <c r="C560"/>
      <c r="D560"/>
      <c r="E560" s="149"/>
      <c r="F560" s="247"/>
      <c r="G560" s="550"/>
      <c r="H560"/>
      <c r="I560" s="18"/>
      <c r="J560"/>
    </row>
    <row r="562" spans="1:10" s="182" customFormat="1" ht="23" x14ac:dyDescent="0.25">
      <c r="A562"/>
      <c r="B562"/>
      <c r="C562"/>
      <c r="D562"/>
      <c r="E562" s="149"/>
      <c r="F562" s="247"/>
      <c r="G562" s="476"/>
      <c r="H562"/>
      <c r="I562" s="18"/>
      <c r="J562"/>
    </row>
    <row r="565" spans="1:10" x14ac:dyDescent="0.15">
      <c r="F565" s="351"/>
      <c r="G565" s="568"/>
      <c r="I565" s="561"/>
    </row>
    <row r="566" spans="1:10" x14ac:dyDescent="0.15">
      <c r="G566" s="550"/>
    </row>
    <row r="571" spans="1:10" x14ac:dyDescent="0.15">
      <c r="E571" s="563"/>
      <c r="F571" s="563"/>
      <c r="G571" s="13"/>
      <c r="I571"/>
    </row>
    <row r="572" spans="1:10" x14ac:dyDescent="0.15">
      <c r="E572" s="563"/>
      <c r="F572" s="563"/>
      <c r="G572" s="13"/>
      <c r="I572"/>
    </row>
    <row r="573" spans="1:10" ht="16" x14ac:dyDescent="0.2">
      <c r="B573" s="258"/>
      <c r="C573" s="102"/>
      <c r="D573" s="102"/>
      <c r="E573" s="564"/>
      <c r="F573" s="565"/>
      <c r="G573" s="566"/>
      <c r="H573" s="565"/>
      <c r="I573" s="565"/>
    </row>
    <row r="574" spans="1:10" ht="16" x14ac:dyDescent="0.2">
      <c r="B574" s="258"/>
      <c r="C574" s="102"/>
      <c r="D574" s="102"/>
      <c r="E574" s="564"/>
      <c r="F574" s="565"/>
      <c r="G574" s="567"/>
      <c r="H574" s="565"/>
      <c r="I574" s="565"/>
    </row>
    <row r="575" spans="1:10" x14ac:dyDescent="0.15">
      <c r="E575" s="563"/>
      <c r="F575" s="563"/>
      <c r="G575" s="13"/>
      <c r="I575"/>
    </row>
  </sheetData>
  <autoFilter ref="A4:J556" xr:uid="{8466E0E9-2467-9442-B168-C72366B06B03}"/>
  <mergeCells count="4">
    <mergeCell ref="A2:C2"/>
    <mergeCell ref="A539:C539"/>
    <mergeCell ref="A540:C540"/>
    <mergeCell ref="A555:C555"/>
  </mergeCells>
  <conditionalFormatting sqref="A110:A114 A121">
    <cfRule type="duplicateValues" dxfId="1287" priority="22"/>
  </conditionalFormatting>
  <conditionalFormatting sqref="B11:B14">
    <cfRule type="duplicateValues" dxfId="1286" priority="14"/>
    <cfRule type="duplicateValues" dxfId="1285" priority="15"/>
  </conditionalFormatting>
  <conditionalFormatting sqref="B109:B126">
    <cfRule type="duplicateValues" dxfId="1284" priority="24"/>
  </conditionalFormatting>
  <conditionalFormatting sqref="B115:B120 B122:B126">
    <cfRule type="duplicateValues" dxfId="1283" priority="21"/>
  </conditionalFormatting>
  <conditionalFormatting sqref="B268:B282">
    <cfRule type="duplicateValues" dxfId="1282" priority="8"/>
    <cfRule type="duplicateValues" dxfId="1281" priority="9"/>
  </conditionalFormatting>
  <conditionalFormatting sqref="B541:B545">
    <cfRule type="duplicateValues" dxfId="1280" priority="1"/>
  </conditionalFormatting>
  <conditionalFormatting sqref="B555:B564 B538:B540 B206:B267 B546:B553 B283:B535">
    <cfRule type="duplicateValues" dxfId="1279" priority="4"/>
  </conditionalFormatting>
  <conditionalFormatting sqref="B555:B564 B538:B540 B546:B553 B206:B536">
    <cfRule type="duplicateValues" dxfId="1278" priority="3"/>
  </conditionalFormatting>
  <conditionalFormatting sqref="B555:B564">
    <cfRule type="duplicateValues" dxfId="1277" priority="6"/>
  </conditionalFormatting>
  <conditionalFormatting sqref="B565:B572 B575:B1048576">
    <cfRule type="duplicateValues" dxfId="1276" priority="20"/>
  </conditionalFormatting>
  <conditionalFormatting sqref="B565:B1048576 B10 B1:B6 B127:B205 B15:B108">
    <cfRule type="duplicateValues" dxfId="1275" priority="18"/>
  </conditionalFormatting>
  <conditionalFormatting sqref="B565:B1048576">
    <cfRule type="duplicateValues" dxfId="1274" priority="17"/>
  </conditionalFormatting>
  <conditionalFormatting sqref="C11:C14">
    <cfRule type="duplicateValues" dxfId="1273" priority="16"/>
  </conditionalFormatting>
  <conditionalFormatting sqref="C177:C187">
    <cfRule type="duplicateValues" dxfId="1272" priority="25"/>
  </conditionalFormatting>
  <conditionalFormatting sqref="C233">
    <cfRule type="duplicateValues" dxfId="1271" priority="11"/>
  </conditionalFormatting>
  <conditionalFormatting sqref="C268:C282">
    <cfRule type="duplicateValues" dxfId="1270" priority="10"/>
  </conditionalFormatting>
  <conditionalFormatting sqref="C541:C545">
    <cfRule type="duplicateValues" dxfId="1269" priority="2"/>
  </conditionalFormatting>
  <conditionalFormatting sqref="C555:C564 C538:C540 C206:C267 C283:C446 C546:C553 C448:C535">
    <cfRule type="duplicateValues" dxfId="1268" priority="7"/>
  </conditionalFormatting>
  <conditionalFormatting sqref="C565:C1048576 A110:A114 A121 C10 C1:C6 C15:C205">
    <cfRule type="duplicateValues" dxfId="1267" priority="23"/>
  </conditionalFormatting>
  <conditionalFormatting sqref="C573:C574">
    <cfRule type="duplicateValues" dxfId="1266" priority="13"/>
  </conditionalFormatting>
  <conditionalFormatting sqref="J23:J161 J163:J179 J181:J190 J192:J202 J209:J222 J224:J299 J357:J420 J430:J448 J527:J535 J537:J538">
    <cfRule type="notContainsBlanks" dxfId="1265" priority="19">
      <formula>LEN(TRIM(J23))&gt;0</formula>
    </cfRule>
  </conditionalFormatting>
  <conditionalFormatting sqref="J204:J207 J302:J304 J309:J355 J450:J467 J469:J525">
    <cfRule type="notContainsBlanks" dxfId="1264" priority="5">
      <formula>LEN(TRIM(J204))&gt;0</formula>
    </cfRule>
  </conditionalFormatting>
  <conditionalFormatting sqref="J573:J574">
    <cfRule type="notContainsBlanks" dxfId="1263" priority="12">
      <formula>LEN(TRIM(J573))&gt;0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CA59-82CC-5241-85AE-823D709A8BB2}">
  <dimension ref="A1:AC568"/>
  <sheetViews>
    <sheetView topLeftCell="A502" zoomScale="125" zoomScaleNormal="130" workbookViewId="0">
      <selection activeCell="B479" sqref="B479:F484"/>
    </sheetView>
  </sheetViews>
  <sheetFormatPr baseColWidth="10" defaultColWidth="11.5" defaultRowHeight="13" x14ac:dyDescent="0.15"/>
  <cols>
    <col min="1" max="1" width="5" customWidth="1"/>
    <col min="2" max="2" width="15" customWidth="1"/>
    <col min="3" max="3" width="29.6640625" customWidth="1"/>
    <col min="4" max="4" width="13.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1123</v>
      </c>
      <c r="H2" s="77" t="s">
        <v>459</v>
      </c>
      <c r="I2" s="365">
        <v>45597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/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SUM(H16:H21)</f>
        <v>5.6099999999999994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>
        <v>10000</v>
      </c>
      <c r="F17" s="281">
        <v>2.21</v>
      </c>
      <c r="G17" s="278">
        <v>0</v>
      </c>
      <c r="H17" s="282">
        <v>2.21</v>
      </c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>
        <v>10000</v>
      </c>
      <c r="F18" s="281">
        <v>0.68</v>
      </c>
      <c r="G18" s="278"/>
      <c r="H18" s="282">
        <v>0.68</v>
      </c>
      <c r="I18" s="367"/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281">
        <v>0.42</v>
      </c>
      <c r="G19" s="278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281">
        <v>0.22</v>
      </c>
      <c r="G20" s="278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281">
        <v>7.0000000000000007E-2</v>
      </c>
      <c r="G21" s="278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368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109"/>
      <c r="G27" s="174"/>
      <c r="H27" s="78"/>
      <c r="I27" s="144"/>
      <c r="J27" s="23"/>
    </row>
    <row r="28" spans="1:10" ht="16" x14ac:dyDescent="0.2">
      <c r="A28" s="63"/>
      <c r="B28" s="75" t="s">
        <v>1080</v>
      </c>
      <c r="C28" s="66" t="s">
        <v>1081</v>
      </c>
      <c r="D28" s="66" t="s">
        <v>411</v>
      </c>
      <c r="E28" s="79">
        <v>250000</v>
      </c>
      <c r="F28" s="109">
        <v>15.84</v>
      </c>
      <c r="G28" s="478">
        <v>0.66</v>
      </c>
      <c r="H28" s="78">
        <f>SUM(F28:G28)</f>
        <v>16.5</v>
      </c>
      <c r="I28" s="144">
        <f>SUM(H28:H32)</f>
        <v>54.860000000000007</v>
      </c>
      <c r="J28" s="23" t="s">
        <v>534</v>
      </c>
    </row>
    <row r="29" spans="1:10" ht="16" x14ac:dyDescent="0.2">
      <c r="A29" s="63"/>
      <c r="B29" s="75" t="s">
        <v>1080</v>
      </c>
      <c r="C29" s="66" t="s">
        <v>1081</v>
      </c>
      <c r="D29" s="66" t="s">
        <v>417</v>
      </c>
      <c r="E29" s="79">
        <v>50000</v>
      </c>
      <c r="F29" s="109">
        <v>4.55</v>
      </c>
      <c r="G29" s="174"/>
      <c r="H29" s="78">
        <f>SUM(F29:G29)</f>
        <v>4.55</v>
      </c>
      <c r="I29" s="144"/>
      <c r="J29" s="23"/>
    </row>
    <row r="30" spans="1:10" ht="16" x14ac:dyDescent="0.2">
      <c r="A30" s="63"/>
      <c r="B30" s="75" t="s">
        <v>1080</v>
      </c>
      <c r="C30" s="66" t="s">
        <v>1081</v>
      </c>
      <c r="D30" s="66" t="s">
        <v>413</v>
      </c>
      <c r="E30" s="79">
        <v>390000</v>
      </c>
      <c r="F30" s="109">
        <v>16.3</v>
      </c>
      <c r="G30" s="174"/>
      <c r="H30" s="78">
        <f>SUM(F30:G30)</f>
        <v>16.3</v>
      </c>
      <c r="I30" s="144"/>
      <c r="J30" s="23"/>
    </row>
    <row r="31" spans="1:10" ht="16" x14ac:dyDescent="0.2">
      <c r="A31" s="63"/>
      <c r="B31" s="75" t="s">
        <v>1080</v>
      </c>
      <c r="C31" s="66" t="s">
        <v>1081</v>
      </c>
      <c r="D31" s="66" t="s">
        <v>1104</v>
      </c>
      <c r="E31" s="79">
        <v>390000</v>
      </c>
      <c r="F31" s="109">
        <v>17.16</v>
      </c>
      <c r="G31" s="174"/>
      <c r="H31" s="78">
        <v>17.16</v>
      </c>
      <c r="I31" s="144"/>
      <c r="J31" s="23"/>
    </row>
    <row r="32" spans="1:10" ht="16" x14ac:dyDescent="0.2">
      <c r="A32" s="63"/>
      <c r="B32" s="75" t="s">
        <v>1080</v>
      </c>
      <c r="C32" s="66" t="s">
        <v>1081</v>
      </c>
      <c r="D32" s="66" t="s">
        <v>414</v>
      </c>
      <c r="E32" s="79">
        <v>10000</v>
      </c>
      <c r="F32" s="109">
        <v>0.35</v>
      </c>
      <c r="G32" s="174"/>
      <c r="H32" s="78">
        <f>SUM(F32:G32)</f>
        <v>0.35</v>
      </c>
      <c r="I32" s="144"/>
      <c r="J32" s="23"/>
    </row>
    <row r="33" spans="1:10" ht="16" x14ac:dyDescent="0.2">
      <c r="A33" s="63"/>
      <c r="B33" s="75"/>
      <c r="C33" s="66"/>
      <c r="D33" s="66"/>
      <c r="E33" s="79"/>
      <c r="F33" s="109"/>
      <c r="G33" s="174"/>
      <c r="H33" s="78"/>
      <c r="I33" s="144"/>
      <c r="J33" s="23"/>
    </row>
    <row r="34" spans="1:10" ht="16" x14ac:dyDescent="0.2">
      <c r="A34" s="63"/>
      <c r="B34" s="75" t="s">
        <v>718</v>
      </c>
      <c r="C34" s="23" t="s">
        <v>733</v>
      </c>
      <c r="D34" s="66" t="s">
        <v>411</v>
      </c>
      <c r="E34" s="79">
        <v>250000</v>
      </c>
      <c r="F34" s="109">
        <v>21.84</v>
      </c>
      <c r="G34" s="479">
        <v>0.91</v>
      </c>
      <c r="H34" s="78">
        <f>SUM(F34:G34)</f>
        <v>22.75</v>
      </c>
      <c r="I34" s="192">
        <f>SUM(H34:H35)</f>
        <v>33.200000000000003</v>
      </c>
      <c r="J34" s="23"/>
    </row>
    <row r="35" spans="1:10" ht="16" x14ac:dyDescent="0.2">
      <c r="A35" s="63"/>
      <c r="B35" s="75" t="s">
        <v>718</v>
      </c>
      <c r="C35" s="23" t="s">
        <v>733</v>
      </c>
      <c r="D35" s="66" t="s">
        <v>413</v>
      </c>
      <c r="E35" s="79">
        <v>250000</v>
      </c>
      <c r="F35" s="109">
        <v>10.45</v>
      </c>
      <c r="G35" s="479"/>
      <c r="H35" s="78">
        <v>10.45</v>
      </c>
      <c r="I35" s="144"/>
      <c r="J35" s="23"/>
    </row>
    <row r="36" spans="1:10" ht="16" x14ac:dyDescent="0.2">
      <c r="A36" s="63"/>
      <c r="B36" s="75"/>
      <c r="C36" s="66"/>
      <c r="D36" s="66"/>
      <c r="E36" s="79"/>
      <c r="F36" s="109"/>
      <c r="G36" s="479"/>
      <c r="H36" s="78"/>
      <c r="I36" s="144"/>
      <c r="J36" s="23"/>
    </row>
    <row r="37" spans="1:10" ht="16" x14ac:dyDescent="0.2">
      <c r="A37" s="63"/>
      <c r="B37" s="75" t="s">
        <v>1105</v>
      </c>
      <c r="C37" s="66" t="s">
        <v>1106</v>
      </c>
      <c r="D37" s="66" t="s">
        <v>411</v>
      </c>
      <c r="E37" s="79">
        <v>10000</v>
      </c>
      <c r="F37" s="109">
        <v>0</v>
      </c>
      <c r="G37" s="479">
        <v>2.0099999999999998</v>
      </c>
      <c r="H37" s="78">
        <v>2.0099999999999998</v>
      </c>
      <c r="I37" s="144">
        <f>SUM(H37:H41)</f>
        <v>6.39</v>
      </c>
      <c r="J37" s="23"/>
    </row>
    <row r="38" spans="1:10" ht="16" x14ac:dyDescent="0.2">
      <c r="A38" s="63"/>
      <c r="B38" s="75" t="s">
        <v>1105</v>
      </c>
      <c r="C38" s="66" t="s">
        <v>1106</v>
      </c>
      <c r="D38" s="66" t="s">
        <v>417</v>
      </c>
      <c r="E38" s="79">
        <v>5000</v>
      </c>
      <c r="F38" s="109">
        <v>3.39</v>
      </c>
      <c r="G38" s="479"/>
      <c r="H38" s="78">
        <v>3.39</v>
      </c>
      <c r="I38" s="144"/>
      <c r="J38" s="23"/>
    </row>
    <row r="39" spans="1:10" ht="16" x14ac:dyDescent="0.2">
      <c r="A39" s="63"/>
      <c r="B39" s="75" t="s">
        <v>1105</v>
      </c>
      <c r="C39" s="66" t="s">
        <v>1106</v>
      </c>
      <c r="D39" s="66" t="s">
        <v>413</v>
      </c>
      <c r="E39" s="79">
        <v>10000</v>
      </c>
      <c r="F39" s="109">
        <v>0.42</v>
      </c>
      <c r="G39" s="479"/>
      <c r="H39" s="78">
        <v>0.42</v>
      </c>
      <c r="I39" s="144"/>
      <c r="J39" s="23"/>
    </row>
    <row r="40" spans="1:10" ht="16" x14ac:dyDescent="0.2">
      <c r="A40" s="63"/>
      <c r="B40" s="75" t="s">
        <v>1105</v>
      </c>
      <c r="C40" s="66" t="s">
        <v>1106</v>
      </c>
      <c r="D40" s="66" t="s">
        <v>418</v>
      </c>
      <c r="E40" s="79">
        <v>5000</v>
      </c>
      <c r="F40" s="109">
        <v>0.22</v>
      </c>
      <c r="G40" s="479"/>
      <c r="H40" s="78">
        <v>0.22</v>
      </c>
      <c r="I40" s="144"/>
      <c r="J40" s="23"/>
    </row>
    <row r="41" spans="1:10" ht="16" x14ac:dyDescent="0.2">
      <c r="A41" s="63"/>
      <c r="B41" s="75" t="s">
        <v>1105</v>
      </c>
      <c r="C41" s="66" t="s">
        <v>1106</v>
      </c>
      <c r="D41" s="66" t="s">
        <v>414</v>
      </c>
      <c r="E41" s="79">
        <v>10000</v>
      </c>
      <c r="F41" s="109">
        <v>0.35</v>
      </c>
      <c r="G41" s="479"/>
      <c r="H41" s="78">
        <v>0.35</v>
      </c>
      <c r="I41" s="144"/>
      <c r="J41" s="23"/>
    </row>
    <row r="42" spans="1:10" ht="16" x14ac:dyDescent="0.2">
      <c r="A42" s="63"/>
      <c r="B42" s="75"/>
      <c r="C42" s="66"/>
      <c r="D42" s="66"/>
      <c r="E42" s="79"/>
      <c r="F42" s="78"/>
      <c r="G42" s="277"/>
      <c r="H42" s="78"/>
      <c r="I42" s="144"/>
      <c r="J42" s="23"/>
    </row>
    <row r="43" spans="1:10" ht="16" x14ac:dyDescent="0.2">
      <c r="A43" s="63"/>
      <c r="B43" s="75" t="s">
        <v>542</v>
      </c>
      <c r="C43" s="66" t="s">
        <v>89</v>
      </c>
      <c r="D43" s="66" t="s">
        <v>411</v>
      </c>
      <c r="E43" s="79">
        <v>10000</v>
      </c>
      <c r="F43" s="109">
        <v>0</v>
      </c>
      <c r="G43" s="479">
        <f>H43-F43</f>
        <v>8.02</v>
      </c>
      <c r="H43" s="78">
        <v>8.02</v>
      </c>
      <c r="I43" s="144">
        <f>SUM(H43)</f>
        <v>8.02</v>
      </c>
      <c r="J43" s="23"/>
    </row>
    <row r="44" spans="1:10" ht="16" x14ac:dyDescent="0.2">
      <c r="A44" s="63"/>
      <c r="B44" s="75"/>
      <c r="C44" s="66"/>
      <c r="D44" s="66"/>
      <c r="E44" s="79"/>
      <c r="F44" s="78"/>
      <c r="G44" s="277"/>
      <c r="H44" s="78"/>
      <c r="I44" s="144"/>
      <c r="J44" s="23"/>
    </row>
    <row r="45" spans="1:10" ht="16" x14ac:dyDescent="0.2">
      <c r="A45" s="63"/>
      <c r="B45" s="97">
        <v>2309</v>
      </c>
      <c r="C45" s="66" t="s">
        <v>867</v>
      </c>
      <c r="D45" s="66" t="s">
        <v>411</v>
      </c>
      <c r="E45" s="79">
        <v>10000</v>
      </c>
      <c r="F45" s="109">
        <v>0</v>
      </c>
      <c r="G45" s="479">
        <v>5.0199999999999996</v>
      </c>
      <c r="H45" s="78"/>
      <c r="I45" s="144">
        <v>5.0199999999999996</v>
      </c>
      <c r="J45" s="23"/>
    </row>
    <row r="46" spans="1:10" ht="16" x14ac:dyDescent="0.2">
      <c r="A46" s="63"/>
      <c r="B46" s="75"/>
      <c r="C46" s="66"/>
      <c r="D46" s="66"/>
      <c r="E46" s="79"/>
      <c r="F46" s="78"/>
      <c r="G46" s="277"/>
      <c r="H46" s="78"/>
      <c r="I46" s="144"/>
      <c r="J46" s="23"/>
    </row>
    <row r="47" spans="1:10" ht="16" x14ac:dyDescent="0.2">
      <c r="A47" s="63"/>
      <c r="B47" s="75" t="s">
        <v>543</v>
      </c>
      <c r="C47" s="66" t="s">
        <v>138</v>
      </c>
      <c r="D47" s="66" t="s">
        <v>411</v>
      </c>
      <c r="E47" s="78">
        <v>10000</v>
      </c>
      <c r="F47" s="78">
        <v>0</v>
      </c>
      <c r="G47" s="277">
        <f>H47-F47</f>
        <v>2.0099999999999998</v>
      </c>
      <c r="H47" s="78">
        <v>2.0099999999999998</v>
      </c>
      <c r="I47" s="144">
        <f>SUM(H47:H48)</f>
        <v>2.4299999999999997</v>
      </c>
      <c r="J47" s="23"/>
    </row>
    <row r="48" spans="1:10" ht="16" x14ac:dyDescent="0.2">
      <c r="A48" s="63"/>
      <c r="B48" s="75" t="s">
        <v>543</v>
      </c>
      <c r="C48" s="66" t="s">
        <v>138</v>
      </c>
      <c r="D48" s="66" t="s">
        <v>413</v>
      </c>
      <c r="E48" s="78">
        <v>10000</v>
      </c>
      <c r="F48" s="78">
        <v>0.42</v>
      </c>
      <c r="G48" s="277"/>
      <c r="H48" s="78">
        <v>0.42</v>
      </c>
      <c r="I48" s="144"/>
      <c r="J48" s="23"/>
    </row>
    <row r="49" spans="1:13" ht="16" x14ac:dyDescent="0.2">
      <c r="A49" s="63"/>
      <c r="B49" s="75"/>
      <c r="C49" s="66"/>
      <c r="D49" s="66"/>
      <c r="E49" s="78"/>
      <c r="F49" s="78"/>
      <c r="G49" s="277"/>
      <c r="H49" s="78"/>
      <c r="I49" s="144"/>
      <c r="J49" s="23"/>
    </row>
    <row r="50" spans="1:13" ht="16" x14ac:dyDescent="0.2">
      <c r="A50" s="63"/>
      <c r="B50" s="75" t="s">
        <v>711</v>
      </c>
      <c r="C50" s="66" t="s">
        <v>703</v>
      </c>
      <c r="D50" s="66" t="s">
        <v>411</v>
      </c>
      <c r="E50" s="78">
        <v>10000</v>
      </c>
      <c r="F50" s="78">
        <v>0</v>
      </c>
      <c r="G50" s="277">
        <f>H50-F50</f>
        <v>0.66</v>
      </c>
      <c r="H50" s="78">
        <v>0.66</v>
      </c>
      <c r="I50" s="144">
        <f>H50</f>
        <v>0.66</v>
      </c>
      <c r="J50" s="23"/>
    </row>
    <row r="51" spans="1:13" ht="16" x14ac:dyDescent="0.2">
      <c r="A51" s="63"/>
      <c r="B51" s="75"/>
      <c r="C51" s="66"/>
      <c r="D51" s="66"/>
      <c r="E51" s="79"/>
      <c r="F51" s="78"/>
      <c r="G51" s="277"/>
      <c r="H51" s="78"/>
      <c r="I51" s="144"/>
      <c r="J51" s="23"/>
    </row>
    <row r="52" spans="1:13" ht="16" x14ac:dyDescent="0.2">
      <c r="A52" s="63"/>
      <c r="B52" s="75" t="s">
        <v>544</v>
      </c>
      <c r="C52" s="66" t="s">
        <v>139</v>
      </c>
      <c r="D52" s="66" t="s">
        <v>411</v>
      </c>
      <c r="E52" s="78">
        <v>100000</v>
      </c>
      <c r="F52" s="109">
        <f>H52-G52</f>
        <v>18.090000000000003</v>
      </c>
      <c r="G52" s="479">
        <v>2.0099999999999998</v>
      </c>
      <c r="H52" s="78">
        <v>20.100000000000001</v>
      </c>
      <c r="I52" s="144">
        <f>SUM(H52:H57)</f>
        <v>66.3</v>
      </c>
      <c r="J52" s="23"/>
    </row>
    <row r="53" spans="1:13" ht="16" x14ac:dyDescent="0.2">
      <c r="A53" s="63"/>
      <c r="B53" s="75" t="s">
        <v>544</v>
      </c>
      <c r="C53" s="66" t="s">
        <v>139</v>
      </c>
      <c r="D53" s="66" t="s">
        <v>417</v>
      </c>
      <c r="E53" s="78">
        <v>50000</v>
      </c>
      <c r="F53" s="109">
        <v>33.85</v>
      </c>
      <c r="G53" s="479"/>
      <c r="H53" s="78">
        <f>F53</f>
        <v>33.85</v>
      </c>
      <c r="I53" s="144"/>
      <c r="J53" s="23"/>
    </row>
    <row r="54" spans="1:13" ht="16" x14ac:dyDescent="0.2">
      <c r="A54" s="63"/>
      <c r="B54" s="75" t="s">
        <v>544</v>
      </c>
      <c r="C54" s="66" t="s">
        <v>139</v>
      </c>
      <c r="D54" s="66" t="s">
        <v>412</v>
      </c>
      <c r="E54" s="79">
        <v>10000</v>
      </c>
      <c r="F54" s="109">
        <v>3.42</v>
      </c>
      <c r="G54" s="479"/>
      <c r="H54" s="78">
        <f>F54</f>
        <v>3.42</v>
      </c>
      <c r="I54" s="144"/>
      <c r="J54" s="23"/>
    </row>
    <row r="55" spans="1:13" ht="16" x14ac:dyDescent="0.2">
      <c r="A55" s="63"/>
      <c r="B55" s="75" t="s">
        <v>544</v>
      </c>
      <c r="C55" s="66" t="s">
        <v>139</v>
      </c>
      <c r="D55" s="66" t="s">
        <v>413</v>
      </c>
      <c r="E55" s="79">
        <v>100000</v>
      </c>
      <c r="F55" s="109">
        <v>4.18</v>
      </c>
      <c r="G55" s="479"/>
      <c r="H55" s="78">
        <f>F55</f>
        <v>4.18</v>
      </c>
      <c r="I55" s="144"/>
      <c r="J55" s="23"/>
    </row>
    <row r="56" spans="1:13" ht="16" x14ac:dyDescent="0.2">
      <c r="A56" s="63"/>
      <c r="B56" s="75" t="s">
        <v>544</v>
      </c>
      <c r="C56" s="66" t="s">
        <v>139</v>
      </c>
      <c r="D56" s="66" t="s">
        <v>418</v>
      </c>
      <c r="E56" s="78">
        <v>100000</v>
      </c>
      <c r="F56" s="109">
        <v>4.4000000000000004</v>
      </c>
      <c r="G56" s="479"/>
      <c r="H56" s="78">
        <f>F56</f>
        <v>4.4000000000000004</v>
      </c>
      <c r="I56" s="144"/>
      <c r="J56" s="23"/>
    </row>
    <row r="57" spans="1:13" ht="16" x14ac:dyDescent="0.2">
      <c r="A57" s="63"/>
      <c r="B57" s="75" t="s">
        <v>544</v>
      </c>
      <c r="C57" s="66" t="s">
        <v>139</v>
      </c>
      <c r="D57" s="66" t="s">
        <v>414</v>
      </c>
      <c r="E57" s="79">
        <v>10000</v>
      </c>
      <c r="F57" s="109">
        <v>0.35</v>
      </c>
      <c r="G57" s="479"/>
      <c r="H57" s="78">
        <f>F57</f>
        <v>0.35</v>
      </c>
      <c r="I57" s="144"/>
      <c r="J57" s="579"/>
    </row>
    <row r="58" spans="1:13" ht="16" x14ac:dyDescent="0.2">
      <c r="A58" s="63"/>
      <c r="B58" s="75"/>
      <c r="C58" s="66"/>
      <c r="D58" s="66"/>
      <c r="E58" s="79"/>
      <c r="F58" s="109"/>
      <c r="G58" s="479"/>
      <c r="H58" s="78"/>
      <c r="I58" s="144"/>
      <c r="J58" s="579"/>
      <c r="L58" s="580"/>
      <c r="M58" s="580"/>
    </row>
    <row r="59" spans="1:13" ht="16" x14ac:dyDescent="0.2">
      <c r="A59" s="63"/>
      <c r="B59" s="75" t="s">
        <v>545</v>
      </c>
      <c r="C59" s="66" t="s">
        <v>217</v>
      </c>
      <c r="D59" s="66" t="s">
        <v>411</v>
      </c>
      <c r="E59" s="78">
        <v>240000</v>
      </c>
      <c r="F59" s="109">
        <f>H59-G59</f>
        <v>20.93</v>
      </c>
      <c r="G59" s="479">
        <v>0.91</v>
      </c>
      <c r="H59" s="78">
        <v>21.84</v>
      </c>
      <c r="I59" s="144">
        <f>SUM(H59:H60)</f>
        <v>22.26</v>
      </c>
      <c r="J59" s="23"/>
    </row>
    <row r="60" spans="1:13" ht="16" x14ac:dyDescent="0.2">
      <c r="A60" s="63"/>
      <c r="B60" s="75" t="s">
        <v>545</v>
      </c>
      <c r="C60" s="66" t="s">
        <v>217</v>
      </c>
      <c r="D60" s="66" t="s">
        <v>413</v>
      </c>
      <c r="E60" s="78">
        <v>10000</v>
      </c>
      <c r="F60" s="109">
        <v>0.42</v>
      </c>
      <c r="G60" s="479"/>
      <c r="H60" s="78">
        <f>F60</f>
        <v>0.42</v>
      </c>
      <c r="I60" s="144"/>
      <c r="J60" s="23"/>
    </row>
    <row r="61" spans="1:13" ht="16" x14ac:dyDescent="0.2">
      <c r="A61" s="63"/>
      <c r="B61" s="75"/>
      <c r="C61" s="66"/>
      <c r="D61" s="66"/>
      <c r="E61" s="78"/>
      <c r="F61" s="109"/>
      <c r="G61" s="479"/>
      <c r="H61" s="78"/>
      <c r="I61" s="144"/>
      <c r="J61" s="23"/>
    </row>
    <row r="62" spans="1:13" ht="16" x14ac:dyDescent="0.2">
      <c r="A62" s="63"/>
      <c r="B62" s="75" t="s">
        <v>869</v>
      </c>
      <c r="C62" s="66" t="s">
        <v>843</v>
      </c>
      <c r="D62" s="66" t="s">
        <v>411</v>
      </c>
      <c r="E62" s="78">
        <v>10000</v>
      </c>
      <c r="F62" s="109">
        <v>0</v>
      </c>
      <c r="G62" s="479">
        <v>0.91</v>
      </c>
      <c r="H62" s="78">
        <v>0.91</v>
      </c>
      <c r="I62" s="144">
        <f>G62+F63</f>
        <v>1.33</v>
      </c>
      <c r="J62" s="23"/>
    </row>
    <row r="63" spans="1:13" ht="16" x14ac:dyDescent="0.2">
      <c r="A63" s="63"/>
      <c r="B63" s="97">
        <v>2302</v>
      </c>
      <c r="C63" s="66" t="s">
        <v>843</v>
      </c>
      <c r="D63" s="66" t="s">
        <v>413</v>
      </c>
      <c r="E63" s="78">
        <v>10000</v>
      </c>
      <c r="F63" s="109">
        <v>0.42</v>
      </c>
      <c r="G63" s="479"/>
      <c r="H63" s="78">
        <v>0.42</v>
      </c>
      <c r="I63" s="144"/>
      <c r="J63" s="23"/>
    </row>
    <row r="64" spans="1:13" ht="16" x14ac:dyDescent="0.2">
      <c r="A64" s="63"/>
      <c r="B64" s="75"/>
      <c r="C64" s="66"/>
      <c r="D64" s="66"/>
      <c r="E64" s="78"/>
      <c r="F64" s="109"/>
      <c r="G64" s="479"/>
      <c r="H64" s="78"/>
      <c r="I64" s="144"/>
      <c r="J64" s="23"/>
    </row>
    <row r="65" spans="1:17" ht="16" x14ac:dyDescent="0.2">
      <c r="A65" s="63"/>
      <c r="B65" s="75" t="s">
        <v>817</v>
      </c>
      <c r="C65" s="66" t="s">
        <v>811</v>
      </c>
      <c r="D65" s="66" t="s">
        <v>411</v>
      </c>
      <c r="E65" s="78">
        <v>200000</v>
      </c>
      <c r="F65" s="109">
        <v>17.29</v>
      </c>
      <c r="G65" s="479">
        <v>0.91</v>
      </c>
      <c r="H65" s="78">
        <f>SUM(G65,F65)</f>
        <v>18.2</v>
      </c>
      <c r="I65" s="144">
        <f>SUM(H65:H66)</f>
        <v>20.29</v>
      </c>
      <c r="J65" s="23"/>
    </row>
    <row r="66" spans="1:17" ht="16" x14ac:dyDescent="0.2">
      <c r="A66" s="63"/>
      <c r="B66" s="75" t="s">
        <v>817</v>
      </c>
      <c r="C66" s="66" t="s">
        <v>811</v>
      </c>
      <c r="D66" s="66" t="s">
        <v>413</v>
      </c>
      <c r="E66" s="78">
        <v>50000</v>
      </c>
      <c r="F66" s="109">
        <v>2.09</v>
      </c>
      <c r="G66" s="479"/>
      <c r="H66" s="78">
        <v>2.09</v>
      </c>
      <c r="I66" s="144"/>
      <c r="J66" s="23"/>
    </row>
    <row r="67" spans="1:17" ht="16" x14ac:dyDescent="0.2">
      <c r="A67" s="63"/>
      <c r="B67" s="75"/>
      <c r="C67" s="66"/>
      <c r="D67" s="66"/>
      <c r="E67" s="78"/>
      <c r="F67" s="109"/>
      <c r="G67" s="479"/>
      <c r="H67" s="78"/>
      <c r="I67" s="144"/>
      <c r="J67" s="23"/>
    </row>
    <row r="68" spans="1:17" ht="16" x14ac:dyDescent="0.2">
      <c r="A68" s="63"/>
      <c r="B68" s="75" t="s">
        <v>931</v>
      </c>
      <c r="C68" s="66" t="s">
        <v>932</v>
      </c>
      <c r="D68" s="66" t="s">
        <v>411</v>
      </c>
      <c r="E68" s="78">
        <v>100000</v>
      </c>
      <c r="F68" s="109">
        <v>5.94</v>
      </c>
      <c r="G68" s="479">
        <v>0.66</v>
      </c>
      <c r="H68" s="78">
        <v>6.6</v>
      </c>
      <c r="I68" s="144">
        <f>SUM(H68:H71)</f>
        <v>32.86</v>
      </c>
      <c r="J68" s="23"/>
    </row>
    <row r="69" spans="1:17" ht="16" x14ac:dyDescent="0.2">
      <c r="A69" s="63"/>
      <c r="B69" s="75" t="s">
        <v>931</v>
      </c>
      <c r="C69" s="66" t="s">
        <v>932</v>
      </c>
      <c r="D69" s="66" t="s">
        <v>417</v>
      </c>
      <c r="E69" s="78">
        <v>100000</v>
      </c>
      <c r="F69" s="109">
        <v>9.1</v>
      </c>
      <c r="G69" s="479"/>
      <c r="H69" s="78">
        <v>9.1</v>
      </c>
      <c r="I69" s="144"/>
      <c r="J69" s="560"/>
      <c r="N69">
        <v>0</v>
      </c>
      <c r="O69">
        <v>0</v>
      </c>
      <c r="Q69">
        <v>0</v>
      </c>
    </row>
    <row r="70" spans="1:17" ht="16" x14ac:dyDescent="0.2">
      <c r="A70" s="63"/>
      <c r="B70" s="75" t="s">
        <v>931</v>
      </c>
      <c r="C70" s="66" t="s">
        <v>932</v>
      </c>
      <c r="D70" s="66" t="s">
        <v>413</v>
      </c>
      <c r="E70" s="157">
        <v>200000</v>
      </c>
      <c r="F70" s="109">
        <v>8.36</v>
      </c>
      <c r="G70" s="479"/>
      <c r="H70" s="78">
        <v>8.36</v>
      </c>
      <c r="I70" s="144"/>
      <c r="J70" s="23"/>
    </row>
    <row r="71" spans="1:17" ht="16" x14ac:dyDescent="0.2">
      <c r="A71" s="63"/>
      <c r="B71" s="75" t="s">
        <v>931</v>
      </c>
      <c r="C71" s="66" t="s">
        <v>932</v>
      </c>
      <c r="D71" s="66" t="s">
        <v>418</v>
      </c>
      <c r="E71" s="78">
        <v>200000</v>
      </c>
      <c r="F71" s="109">
        <v>8.8000000000000007</v>
      </c>
      <c r="G71" s="479"/>
      <c r="H71" s="78">
        <v>8.8000000000000007</v>
      </c>
      <c r="I71" s="144"/>
      <c r="J71" s="23"/>
    </row>
    <row r="72" spans="1:17" ht="16" x14ac:dyDescent="0.2">
      <c r="A72" s="63"/>
      <c r="B72" s="75"/>
      <c r="C72" s="66"/>
      <c r="D72" s="66"/>
      <c r="E72" s="78"/>
      <c r="F72" s="109"/>
      <c r="G72" s="479"/>
      <c r="H72" s="78"/>
      <c r="I72" s="144"/>
      <c r="J72" s="23"/>
    </row>
    <row r="73" spans="1:17" ht="16" x14ac:dyDescent="0.2">
      <c r="A73" s="63"/>
      <c r="B73" s="75" t="s">
        <v>548</v>
      </c>
      <c r="C73" s="66" t="s">
        <v>178</v>
      </c>
      <c r="D73" s="66" t="s">
        <v>411</v>
      </c>
      <c r="E73" s="79">
        <v>50000</v>
      </c>
      <c r="F73" s="109">
        <v>32.08</v>
      </c>
      <c r="G73" s="479">
        <v>8.02</v>
      </c>
      <c r="H73" s="78">
        <f>SUM(F73:G73)</f>
        <v>40.099999999999994</v>
      </c>
      <c r="I73" s="144">
        <f>SUM(H73:H76)</f>
        <v>95.399999999999991</v>
      </c>
      <c r="J73" s="23"/>
    </row>
    <row r="74" spans="1:17" ht="16" x14ac:dyDescent="0.2">
      <c r="A74" s="63"/>
      <c r="B74" s="75" t="s">
        <v>548</v>
      </c>
      <c r="C74" s="66" t="s">
        <v>178</v>
      </c>
      <c r="D74" s="66" t="s">
        <v>417</v>
      </c>
      <c r="E74" s="79">
        <v>50000</v>
      </c>
      <c r="F74" s="109">
        <v>33.85</v>
      </c>
      <c r="G74" s="479"/>
      <c r="H74" s="78">
        <f>F74</f>
        <v>33.85</v>
      </c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413</v>
      </c>
      <c r="E75" s="79">
        <v>250000</v>
      </c>
      <c r="F75" s="109">
        <v>10.45</v>
      </c>
      <c r="G75" s="479"/>
      <c r="H75" s="78">
        <f>F75</f>
        <v>10.45</v>
      </c>
      <c r="I75" s="144"/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418</v>
      </c>
      <c r="E76" s="78">
        <v>250000</v>
      </c>
      <c r="F76" s="109">
        <v>11</v>
      </c>
      <c r="G76" s="479"/>
      <c r="H76" s="78">
        <f>F76</f>
        <v>11</v>
      </c>
      <c r="I76" s="144"/>
      <c r="J76" s="23"/>
    </row>
    <row r="77" spans="1:17" ht="16" x14ac:dyDescent="0.2">
      <c r="A77" s="63"/>
      <c r="B77" s="75"/>
      <c r="C77" s="66"/>
      <c r="D77" s="66"/>
      <c r="E77" s="79"/>
      <c r="F77" s="109"/>
      <c r="G77" s="479"/>
      <c r="H77" s="78"/>
      <c r="I77" s="144"/>
      <c r="J77" s="23"/>
    </row>
    <row r="78" spans="1:17" ht="16" x14ac:dyDescent="0.2">
      <c r="A78" s="63"/>
      <c r="B78" s="75" t="s">
        <v>549</v>
      </c>
      <c r="C78" s="66" t="s">
        <v>325</v>
      </c>
      <c r="D78" s="66" t="s">
        <v>411</v>
      </c>
      <c r="E78" s="201">
        <v>250000</v>
      </c>
      <c r="F78" s="109">
        <v>30.24</v>
      </c>
      <c r="G78" s="479">
        <v>1.26</v>
      </c>
      <c r="H78" s="78">
        <f>SUM(G78,F78)</f>
        <v>31.5</v>
      </c>
      <c r="I78" s="144">
        <f>SUM(H78:H79)</f>
        <v>52.4</v>
      </c>
      <c r="J78" s="200"/>
    </row>
    <row r="79" spans="1:17" ht="16" x14ac:dyDescent="0.2">
      <c r="A79" s="63"/>
      <c r="B79" s="75" t="s">
        <v>549</v>
      </c>
      <c r="C79" s="66" t="s">
        <v>325</v>
      </c>
      <c r="D79" s="66" t="s">
        <v>413</v>
      </c>
      <c r="E79" s="78">
        <v>500000</v>
      </c>
      <c r="F79" s="109">
        <v>20.9</v>
      </c>
      <c r="G79" s="479"/>
      <c r="H79" s="78">
        <f>F79</f>
        <v>20.9</v>
      </c>
      <c r="I79" s="144"/>
      <c r="J79" s="23"/>
    </row>
    <row r="80" spans="1:17" ht="16" x14ac:dyDescent="0.2">
      <c r="A80" s="63"/>
      <c r="B80" s="75"/>
      <c r="C80" s="66"/>
      <c r="D80" s="66"/>
      <c r="E80" s="78"/>
      <c r="F80" s="109"/>
      <c r="G80" s="479"/>
      <c r="H80" s="78"/>
      <c r="I80" s="144"/>
      <c r="J80" s="23"/>
    </row>
    <row r="81" spans="1:10" ht="16" x14ac:dyDescent="0.2">
      <c r="A81" s="63"/>
      <c r="B81" s="75" t="s">
        <v>550</v>
      </c>
      <c r="C81" s="66" t="s">
        <v>79</v>
      </c>
      <c r="D81" s="66" t="s">
        <v>411</v>
      </c>
      <c r="E81" s="78">
        <v>50000</v>
      </c>
      <c r="F81" s="109">
        <v>3.64</v>
      </c>
      <c r="G81" s="479">
        <v>0.66</v>
      </c>
      <c r="H81" s="78">
        <v>4.55</v>
      </c>
      <c r="I81" s="144">
        <f>SUM(H81:H86)</f>
        <v>25.950000000000003</v>
      </c>
      <c r="J81" s="23"/>
    </row>
    <row r="82" spans="1:10" ht="16" x14ac:dyDescent="0.2">
      <c r="A82" s="63"/>
      <c r="B82" s="75" t="s">
        <v>550</v>
      </c>
      <c r="C82" s="66" t="s">
        <v>79</v>
      </c>
      <c r="D82" s="66" t="s">
        <v>417</v>
      </c>
      <c r="E82" s="78">
        <v>50000</v>
      </c>
      <c r="F82" s="109">
        <v>9.0500000000000007</v>
      </c>
      <c r="G82" s="479"/>
      <c r="H82" s="78">
        <f>F82</f>
        <v>9.0500000000000007</v>
      </c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412</v>
      </c>
      <c r="E83" s="78">
        <v>10000</v>
      </c>
      <c r="F83" s="109">
        <v>3.42</v>
      </c>
      <c r="G83" s="479"/>
      <c r="H83" s="78">
        <f>F83</f>
        <v>3.42</v>
      </c>
      <c r="I83" s="144"/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413</v>
      </c>
      <c r="E84" s="78">
        <v>100000</v>
      </c>
      <c r="F84" s="109">
        <v>4.18</v>
      </c>
      <c r="G84" s="479"/>
      <c r="H84" s="78">
        <f>F84</f>
        <v>4.18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418</v>
      </c>
      <c r="E85" s="78">
        <v>100000</v>
      </c>
      <c r="F85" s="109">
        <v>4.4000000000000004</v>
      </c>
      <c r="G85" s="479"/>
      <c r="H85" s="78">
        <f>F85</f>
        <v>4.4000000000000004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414</v>
      </c>
      <c r="E86" s="79">
        <v>10000</v>
      </c>
      <c r="F86" s="109">
        <v>0.35</v>
      </c>
      <c r="G86" s="479"/>
      <c r="H86" s="78">
        <f>F86</f>
        <v>0.35</v>
      </c>
      <c r="I86" s="144"/>
      <c r="J86" s="23"/>
    </row>
    <row r="87" spans="1:10" ht="17" customHeight="1" x14ac:dyDescent="0.2">
      <c r="A87" s="63"/>
      <c r="B87" s="75"/>
      <c r="C87" s="66"/>
      <c r="D87" s="66"/>
      <c r="E87" s="79"/>
      <c r="F87" s="109"/>
      <c r="G87" s="479"/>
      <c r="H87" s="78"/>
      <c r="I87" s="144"/>
      <c r="J87" s="23"/>
    </row>
    <row r="88" spans="1:10" ht="17" customHeight="1" x14ac:dyDescent="0.2">
      <c r="A88" s="63"/>
      <c r="B88" s="75" t="s">
        <v>902</v>
      </c>
      <c r="C88" s="66" t="s">
        <v>903</v>
      </c>
      <c r="D88" s="66" t="s">
        <v>411</v>
      </c>
      <c r="E88" s="79">
        <v>200000</v>
      </c>
      <c r="F88" s="109">
        <v>23.94</v>
      </c>
      <c r="G88" s="479">
        <v>1.26</v>
      </c>
      <c r="H88" s="78">
        <v>25.2</v>
      </c>
      <c r="I88" s="144">
        <f>SUM(H88:H91)</f>
        <v>37.33</v>
      </c>
      <c r="J88" s="23"/>
    </row>
    <row r="89" spans="1:10" ht="17" customHeight="1" x14ac:dyDescent="0.2">
      <c r="A89" s="63"/>
      <c r="B89" s="75" t="s">
        <v>902</v>
      </c>
      <c r="C89" s="66" t="s">
        <v>903</v>
      </c>
      <c r="D89" s="66" t="s">
        <v>412</v>
      </c>
      <c r="E89" s="79">
        <v>10000</v>
      </c>
      <c r="F89" s="109">
        <v>3.42</v>
      </c>
      <c r="G89" s="479"/>
      <c r="H89" s="78">
        <v>3.42</v>
      </c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413</v>
      </c>
      <c r="E90" s="79">
        <v>200000</v>
      </c>
      <c r="F90" s="109">
        <v>8.36</v>
      </c>
      <c r="G90" s="479"/>
      <c r="H90" s="78">
        <v>8.36</v>
      </c>
      <c r="I90" s="144"/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414</v>
      </c>
      <c r="E91" s="79">
        <v>10000</v>
      </c>
      <c r="F91" s="109">
        <v>0.35</v>
      </c>
      <c r="G91" s="479"/>
      <c r="H91" s="78">
        <v>0.35</v>
      </c>
      <c r="I91" s="144"/>
      <c r="J91" s="23"/>
    </row>
    <row r="92" spans="1:10" ht="16" x14ac:dyDescent="0.2">
      <c r="A92" s="63"/>
      <c r="B92" s="75"/>
      <c r="C92" s="66"/>
      <c r="D92" s="66"/>
      <c r="E92" s="79"/>
      <c r="F92" s="78"/>
      <c r="G92" s="277"/>
      <c r="H92" s="78"/>
      <c r="I92" s="144"/>
      <c r="J92" s="23"/>
    </row>
    <row r="93" spans="1:10" ht="16" x14ac:dyDescent="0.2">
      <c r="A93" s="63"/>
      <c r="B93" s="75" t="s">
        <v>551</v>
      </c>
      <c r="C93" s="66" t="s">
        <v>80</v>
      </c>
      <c r="D93" s="66" t="s">
        <v>411</v>
      </c>
      <c r="E93" s="78">
        <v>300000</v>
      </c>
      <c r="F93" s="78">
        <v>26.39</v>
      </c>
      <c r="G93" s="277">
        <v>0.91</v>
      </c>
      <c r="H93" s="78">
        <v>27.3</v>
      </c>
      <c r="I93" s="144">
        <f>SUM(H93:H94)</f>
        <v>39.840000000000003</v>
      </c>
      <c r="J93" s="23"/>
    </row>
    <row r="94" spans="1:10" ht="16" x14ac:dyDescent="0.2">
      <c r="A94" s="63"/>
      <c r="B94" s="75" t="s">
        <v>551</v>
      </c>
      <c r="C94" s="66" t="s">
        <v>80</v>
      </c>
      <c r="D94" s="66" t="s">
        <v>413</v>
      </c>
      <c r="E94" s="78">
        <v>300000</v>
      </c>
      <c r="F94" s="78">
        <v>12.54</v>
      </c>
      <c r="G94" s="277"/>
      <c r="H94" s="78">
        <f>F94</f>
        <v>12.54</v>
      </c>
      <c r="I94" s="144"/>
      <c r="J94" s="23"/>
    </row>
    <row r="95" spans="1:10" ht="16" x14ac:dyDescent="0.2">
      <c r="A95" s="63"/>
      <c r="B95" s="257"/>
      <c r="C95" s="167"/>
      <c r="D95" s="66"/>
      <c r="E95" s="78"/>
      <c r="F95" s="78"/>
      <c r="G95" s="277"/>
      <c r="H95" s="78"/>
      <c r="I95" s="144"/>
      <c r="J95" s="23"/>
    </row>
    <row r="96" spans="1:10" ht="16" x14ac:dyDescent="0.2">
      <c r="A96" s="63"/>
      <c r="B96" s="257" t="s">
        <v>900</v>
      </c>
      <c r="C96" s="167" t="s">
        <v>901</v>
      </c>
      <c r="D96" s="66" t="s">
        <v>411</v>
      </c>
      <c r="E96" s="78">
        <v>200000</v>
      </c>
      <c r="F96" s="78">
        <v>10.07</v>
      </c>
      <c r="G96" s="277">
        <v>0.53</v>
      </c>
      <c r="H96" s="78">
        <f>SUM(G96,F96)</f>
        <v>10.6</v>
      </c>
      <c r="I96" s="144">
        <f>SUM(H97,H96)</f>
        <v>18.96</v>
      </c>
      <c r="J96" s="23"/>
    </row>
    <row r="97" spans="1:10" ht="16" x14ac:dyDescent="0.2">
      <c r="A97" s="63"/>
      <c r="B97" s="257" t="s">
        <v>900</v>
      </c>
      <c r="C97" s="167" t="s">
        <v>901</v>
      </c>
      <c r="D97" s="66" t="s">
        <v>413</v>
      </c>
      <c r="E97" s="78">
        <v>200000</v>
      </c>
      <c r="F97" s="78">
        <v>8.36</v>
      </c>
      <c r="G97" s="277"/>
      <c r="H97" s="78">
        <v>8.36</v>
      </c>
      <c r="I97" s="144"/>
      <c r="J97" s="23"/>
    </row>
    <row r="98" spans="1:10" ht="16" x14ac:dyDescent="0.2">
      <c r="A98" s="63"/>
      <c r="B98" s="257"/>
      <c r="C98" s="167"/>
      <c r="D98" s="66"/>
      <c r="E98" s="78"/>
      <c r="F98" s="78"/>
      <c r="G98" s="277"/>
      <c r="H98" s="78"/>
      <c r="I98" s="144"/>
      <c r="J98" s="23"/>
    </row>
    <row r="99" spans="1:10" ht="16" x14ac:dyDescent="0.2">
      <c r="A99" s="63"/>
      <c r="B99" s="257" t="s">
        <v>899</v>
      </c>
      <c r="C99" s="167" t="s">
        <v>844</v>
      </c>
      <c r="D99" s="66" t="s">
        <v>411</v>
      </c>
      <c r="E99" s="78">
        <v>10000</v>
      </c>
      <c r="F99" s="78"/>
      <c r="G99" s="78">
        <v>0.53</v>
      </c>
      <c r="H99" s="78">
        <v>0.53</v>
      </c>
      <c r="I99" s="144">
        <f>G99+F100</f>
        <v>0.95</v>
      </c>
      <c r="J99" s="23"/>
    </row>
    <row r="100" spans="1:10" ht="16" x14ac:dyDescent="0.2">
      <c r="A100" s="63"/>
      <c r="B100" s="257" t="s">
        <v>899</v>
      </c>
      <c r="C100" s="167" t="s">
        <v>844</v>
      </c>
      <c r="D100" s="66" t="s">
        <v>413</v>
      </c>
      <c r="E100" s="78">
        <v>10000</v>
      </c>
      <c r="F100" s="78">
        <v>0.42</v>
      </c>
      <c r="G100" s="277"/>
      <c r="H100" s="78">
        <v>0.42</v>
      </c>
      <c r="I100" s="144"/>
      <c r="J100" s="23"/>
    </row>
    <row r="101" spans="1:10" ht="16" x14ac:dyDescent="0.2">
      <c r="A101" s="63"/>
      <c r="B101" s="257"/>
      <c r="C101" s="167"/>
      <c r="D101" s="66"/>
      <c r="E101" s="79"/>
      <c r="F101" s="78"/>
      <c r="G101" s="277"/>
      <c r="H101" s="78"/>
      <c r="I101" s="144"/>
      <c r="J101" s="23"/>
    </row>
    <row r="102" spans="1:10" ht="16" x14ac:dyDescent="0.2">
      <c r="A102" s="63"/>
      <c r="B102" s="75" t="s">
        <v>552</v>
      </c>
      <c r="C102" s="66" t="s">
        <v>64</v>
      </c>
      <c r="D102" s="66" t="s">
        <v>411</v>
      </c>
      <c r="E102" s="79">
        <v>100000</v>
      </c>
      <c r="F102" s="254">
        <v>27.72</v>
      </c>
      <c r="G102" s="478">
        <v>3.08</v>
      </c>
      <c r="H102" s="78">
        <f>SUM(F102:G102)</f>
        <v>30.799999999999997</v>
      </c>
      <c r="I102" s="144">
        <f>SUM(H102:H106)</f>
        <v>43.15</v>
      </c>
      <c r="J102" s="23"/>
    </row>
    <row r="103" spans="1:10" ht="16" x14ac:dyDescent="0.2">
      <c r="A103" s="63"/>
      <c r="B103" s="75" t="s">
        <v>552</v>
      </c>
      <c r="C103" s="66" t="s">
        <v>64</v>
      </c>
      <c r="D103" s="66" t="s">
        <v>412</v>
      </c>
      <c r="E103" s="79">
        <v>10000</v>
      </c>
      <c r="F103" s="109">
        <v>3.42</v>
      </c>
      <c r="G103" s="479"/>
      <c r="H103" s="78">
        <f>F103</f>
        <v>3.42</v>
      </c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413</v>
      </c>
      <c r="E104" s="79">
        <v>100000</v>
      </c>
      <c r="F104" s="109">
        <v>4.18</v>
      </c>
      <c r="G104" s="479"/>
      <c r="H104" s="78">
        <f>F104</f>
        <v>4.18</v>
      </c>
      <c r="I104" s="144"/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418</v>
      </c>
      <c r="E105" s="78">
        <v>100000</v>
      </c>
      <c r="F105" s="109">
        <v>4.4000000000000004</v>
      </c>
      <c r="G105" s="479"/>
      <c r="H105" s="78">
        <f>F105</f>
        <v>4.4000000000000004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414</v>
      </c>
      <c r="E106" s="79">
        <v>10000</v>
      </c>
      <c r="F106" s="109">
        <v>0.35</v>
      </c>
      <c r="G106" s="479"/>
      <c r="H106" s="78">
        <f>F106</f>
        <v>0.35</v>
      </c>
      <c r="I106" s="144"/>
      <c r="J106" s="23"/>
    </row>
    <row r="107" spans="1:10" ht="16" x14ac:dyDescent="0.2">
      <c r="A107" s="63"/>
      <c r="B107" s="75"/>
      <c r="C107" s="66"/>
      <c r="D107" s="66"/>
      <c r="E107" s="79"/>
      <c r="F107" s="109"/>
      <c r="G107" s="479"/>
      <c r="H107" s="78"/>
      <c r="I107" s="144"/>
      <c r="J107" s="23"/>
    </row>
    <row r="108" spans="1:10" ht="16" x14ac:dyDescent="0.2">
      <c r="A108" s="63"/>
      <c r="B108" s="75" t="s">
        <v>553</v>
      </c>
      <c r="C108" s="66" t="s">
        <v>218</v>
      </c>
      <c r="D108" s="66" t="s">
        <v>411</v>
      </c>
      <c r="E108" s="79">
        <v>10000</v>
      </c>
      <c r="F108" s="109">
        <v>0</v>
      </c>
      <c r="G108" s="479">
        <f>H108-F108</f>
        <v>5.0199999999999996</v>
      </c>
      <c r="H108" s="78">
        <v>5.0199999999999996</v>
      </c>
      <c r="I108" s="144">
        <f>H108</f>
        <v>5.0199999999999996</v>
      </c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479"/>
      <c r="H109" s="78"/>
      <c r="I109" s="144"/>
      <c r="J109" s="23"/>
    </row>
    <row r="110" spans="1:10" ht="16" x14ac:dyDescent="0.2">
      <c r="A110" s="63"/>
      <c r="B110" s="75" t="s">
        <v>422</v>
      </c>
      <c r="C110" s="66" t="s">
        <v>420</v>
      </c>
      <c r="D110" s="66" t="s">
        <v>411</v>
      </c>
      <c r="E110" s="79">
        <v>10000</v>
      </c>
      <c r="F110" s="109">
        <v>0</v>
      </c>
      <c r="G110" s="478">
        <v>5.0199999999999996</v>
      </c>
      <c r="H110" s="78">
        <f>SUM(F110:G110)</f>
        <v>5.0199999999999996</v>
      </c>
      <c r="I110" s="144">
        <f>SUM(H110:H111)</f>
        <v>7.1099999999999994</v>
      </c>
      <c r="J110" s="23"/>
    </row>
    <row r="111" spans="1:10" ht="16" x14ac:dyDescent="0.2">
      <c r="A111" s="75"/>
      <c r="B111" s="75" t="s">
        <v>422</v>
      </c>
      <c r="C111" s="66" t="s">
        <v>420</v>
      </c>
      <c r="D111" s="66" t="s">
        <v>413</v>
      </c>
      <c r="E111" s="79">
        <v>50000</v>
      </c>
      <c r="F111" s="109">
        <v>2.09</v>
      </c>
      <c r="G111" s="479"/>
      <c r="H111" s="78">
        <f>F111</f>
        <v>2.09</v>
      </c>
      <c r="I111" s="144"/>
      <c r="J111" s="23"/>
    </row>
    <row r="112" spans="1:10" ht="16" x14ac:dyDescent="0.2">
      <c r="A112" s="75"/>
      <c r="B112" s="75"/>
      <c r="C112" s="66"/>
      <c r="D112" s="66"/>
      <c r="E112" s="79"/>
      <c r="F112" s="109"/>
      <c r="G112" s="479"/>
      <c r="H112" s="78"/>
      <c r="I112" s="144"/>
      <c r="J112" s="23"/>
    </row>
    <row r="113" spans="1:10" ht="16" x14ac:dyDescent="0.2">
      <c r="A113" s="75"/>
      <c r="B113" s="75" t="s">
        <v>712</v>
      </c>
      <c r="C113" s="66" t="s">
        <v>706</v>
      </c>
      <c r="D113" s="66" t="s">
        <v>411</v>
      </c>
      <c r="E113" s="79">
        <v>10000</v>
      </c>
      <c r="F113" s="109">
        <v>0</v>
      </c>
      <c r="G113" s="479">
        <f>H113-F113</f>
        <v>0.91</v>
      </c>
      <c r="H113" s="78">
        <v>0.91</v>
      </c>
      <c r="I113" s="144">
        <f>SUM(H114,H113,)</f>
        <v>1.33</v>
      </c>
      <c r="J113" s="23"/>
    </row>
    <row r="114" spans="1:10" ht="16" x14ac:dyDescent="0.2">
      <c r="A114" s="75"/>
      <c r="B114" s="75" t="s">
        <v>978</v>
      </c>
      <c r="C114" s="66" t="s">
        <v>706</v>
      </c>
      <c r="D114" s="66" t="s">
        <v>413</v>
      </c>
      <c r="E114" s="79">
        <v>10000</v>
      </c>
      <c r="F114" s="109">
        <v>0.42</v>
      </c>
      <c r="G114" s="479">
        <v>0</v>
      </c>
      <c r="H114" s="78">
        <v>0.42</v>
      </c>
      <c r="I114" s="144"/>
      <c r="J114" s="23"/>
    </row>
    <row r="115" spans="1:10" ht="16" x14ac:dyDescent="0.2">
      <c r="A115" s="75"/>
      <c r="B115" s="75"/>
      <c r="C115" s="66"/>
      <c r="D115" s="66"/>
      <c r="E115" s="79"/>
      <c r="F115" s="109"/>
      <c r="G115" s="479"/>
      <c r="H115" s="78"/>
      <c r="I115" s="144"/>
      <c r="J115" s="23"/>
    </row>
    <row r="116" spans="1:10" ht="16" x14ac:dyDescent="0.2">
      <c r="A116" s="63"/>
      <c r="B116" s="75" t="s">
        <v>423</v>
      </c>
      <c r="C116" s="66" t="s">
        <v>421</v>
      </c>
      <c r="D116" s="66" t="s">
        <v>411</v>
      </c>
      <c r="E116" s="79">
        <v>200000</v>
      </c>
      <c r="F116" s="109">
        <f>H116-G116</f>
        <v>10.07</v>
      </c>
      <c r="G116" s="479">
        <v>0.53</v>
      </c>
      <c r="H116" s="78">
        <v>10.6</v>
      </c>
      <c r="I116" s="144">
        <f>SUM(H116:H117)</f>
        <v>14.78</v>
      </c>
      <c r="J116" s="23"/>
    </row>
    <row r="117" spans="1:10" ht="16" x14ac:dyDescent="0.2">
      <c r="A117" s="63"/>
      <c r="B117" s="75" t="s">
        <v>423</v>
      </c>
      <c r="C117" s="66" t="s">
        <v>421</v>
      </c>
      <c r="D117" s="66" t="s">
        <v>413</v>
      </c>
      <c r="E117" s="79">
        <v>100000</v>
      </c>
      <c r="F117" s="109">
        <v>4.18</v>
      </c>
      <c r="G117" s="479"/>
      <c r="H117" s="78">
        <f>F117</f>
        <v>4.18</v>
      </c>
      <c r="I117" s="144"/>
      <c r="J117" s="23"/>
    </row>
    <row r="118" spans="1:10" ht="16" x14ac:dyDescent="0.2">
      <c r="A118" s="63"/>
      <c r="B118" s="75"/>
      <c r="C118" s="66"/>
      <c r="D118" s="66"/>
      <c r="E118" s="79"/>
      <c r="F118" s="109"/>
      <c r="G118" s="479"/>
      <c r="H118" s="78"/>
      <c r="I118" s="144"/>
      <c r="J118" s="23"/>
    </row>
    <row r="119" spans="1:10" ht="16" x14ac:dyDescent="0.2">
      <c r="A119" s="63"/>
      <c r="B119" s="75" t="s">
        <v>907</v>
      </c>
      <c r="C119" s="66" t="s">
        <v>908</v>
      </c>
      <c r="D119" s="66" t="s">
        <v>411</v>
      </c>
      <c r="E119" s="79">
        <v>10000</v>
      </c>
      <c r="F119" s="109"/>
      <c r="G119" s="479">
        <v>5.0199999999999996</v>
      </c>
      <c r="H119" s="78">
        <v>5.0199999999999996</v>
      </c>
      <c r="I119" s="144">
        <v>5.0199999999999996</v>
      </c>
      <c r="J119" s="23"/>
    </row>
    <row r="120" spans="1:10" ht="16" x14ac:dyDescent="0.2">
      <c r="A120" s="63"/>
      <c r="B120" s="75"/>
      <c r="C120" s="66"/>
      <c r="D120" s="66"/>
      <c r="E120" s="79"/>
      <c r="F120" s="109"/>
      <c r="G120" s="479"/>
      <c r="H120" s="78"/>
      <c r="I120" s="144"/>
      <c r="J120" s="23"/>
    </row>
    <row r="121" spans="1:10" ht="16" x14ac:dyDescent="0.2">
      <c r="A121" s="75"/>
      <c r="B121" s="75" t="s">
        <v>794</v>
      </c>
      <c r="C121" s="66" t="s">
        <v>791</v>
      </c>
      <c r="D121" s="66" t="s">
        <v>411</v>
      </c>
      <c r="E121" s="78">
        <v>10000</v>
      </c>
      <c r="F121" s="78">
        <v>0</v>
      </c>
      <c r="G121" s="277">
        <v>0.91</v>
      </c>
      <c r="H121" s="78">
        <f>F121+G121</f>
        <v>0.91</v>
      </c>
      <c r="I121" s="144">
        <f>H121</f>
        <v>0.91</v>
      </c>
      <c r="J121" s="23"/>
    </row>
    <row r="122" spans="1:10" ht="16" x14ac:dyDescent="0.2">
      <c r="A122" s="63"/>
      <c r="B122" s="75"/>
      <c r="C122" s="66"/>
      <c r="D122" s="66"/>
      <c r="E122" s="79"/>
      <c r="F122" s="78"/>
      <c r="G122" s="277"/>
      <c r="H122" s="78"/>
      <c r="I122" s="144"/>
      <c r="J122" s="23"/>
    </row>
    <row r="123" spans="1:10" ht="16" x14ac:dyDescent="0.2">
      <c r="A123" s="63"/>
      <c r="B123" s="75" t="s">
        <v>766</v>
      </c>
      <c r="C123" s="66" t="s">
        <v>765</v>
      </c>
      <c r="D123" s="66" t="s">
        <v>411</v>
      </c>
      <c r="E123" s="78">
        <v>10000</v>
      </c>
      <c r="F123" s="78">
        <v>0</v>
      </c>
      <c r="G123" s="277">
        <v>0.66</v>
      </c>
      <c r="H123" s="78">
        <f>SUM(F123:G123)</f>
        <v>0.66</v>
      </c>
      <c r="I123" s="144">
        <f>SUM(H123:H126)</f>
        <v>4.8499999999999996</v>
      </c>
      <c r="J123" s="23"/>
    </row>
    <row r="124" spans="1:10" ht="16" x14ac:dyDescent="0.2">
      <c r="A124" s="63"/>
      <c r="B124" s="75" t="s">
        <v>766</v>
      </c>
      <c r="C124" s="66" t="s">
        <v>765</v>
      </c>
      <c r="D124" s="66" t="s">
        <v>412</v>
      </c>
      <c r="E124" s="78">
        <v>10000</v>
      </c>
      <c r="F124" s="78">
        <v>3.42</v>
      </c>
      <c r="G124" s="277"/>
      <c r="H124" s="78">
        <f>F124</f>
        <v>3.42</v>
      </c>
      <c r="I124" s="144"/>
      <c r="J124" s="23"/>
    </row>
    <row r="125" spans="1:10" ht="16" x14ac:dyDescent="0.2">
      <c r="A125" s="63"/>
      <c r="B125" s="75" t="s">
        <v>766</v>
      </c>
      <c r="C125" s="66" t="s">
        <v>765</v>
      </c>
      <c r="D125" s="66" t="s">
        <v>413</v>
      </c>
      <c r="E125" s="78">
        <v>10000</v>
      </c>
      <c r="F125" s="78">
        <v>0.42</v>
      </c>
      <c r="G125" s="277"/>
      <c r="H125" s="78">
        <f>F125</f>
        <v>0.42</v>
      </c>
      <c r="I125" s="144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414</v>
      </c>
      <c r="E126" s="78">
        <v>10000</v>
      </c>
      <c r="F126" s="78">
        <v>0.35</v>
      </c>
      <c r="G126" s="277"/>
      <c r="H126" s="78">
        <f>F126</f>
        <v>0.35</v>
      </c>
      <c r="I126" s="144"/>
      <c r="J126" s="23"/>
    </row>
    <row r="127" spans="1:10" ht="16" x14ac:dyDescent="0.2">
      <c r="A127" s="63"/>
      <c r="B127" s="75"/>
      <c r="C127" s="66"/>
      <c r="D127" s="66"/>
      <c r="E127" s="79"/>
      <c r="F127" s="78"/>
      <c r="G127" s="277"/>
      <c r="H127" s="79"/>
      <c r="I127" s="144"/>
      <c r="J127" s="23"/>
    </row>
    <row r="128" spans="1:10" ht="16" x14ac:dyDescent="0.2">
      <c r="A128" s="63"/>
      <c r="B128" s="75" t="s">
        <v>943</v>
      </c>
      <c r="C128" s="66" t="s">
        <v>944</v>
      </c>
      <c r="D128" s="66" t="s">
        <v>411</v>
      </c>
      <c r="E128" s="79">
        <v>10000</v>
      </c>
      <c r="F128" s="78">
        <v>0</v>
      </c>
      <c r="G128" s="277">
        <v>0.46</v>
      </c>
      <c r="H128" s="79">
        <v>0.46</v>
      </c>
      <c r="I128" s="144">
        <f>SUM(H129,H128)</f>
        <v>0.88</v>
      </c>
      <c r="J128" s="23"/>
    </row>
    <row r="129" spans="1:10" ht="16" x14ac:dyDescent="0.2">
      <c r="A129" s="63"/>
      <c r="B129" s="75" t="s">
        <v>943</v>
      </c>
      <c r="C129" s="66" t="s">
        <v>944</v>
      </c>
      <c r="D129" s="66" t="s">
        <v>413</v>
      </c>
      <c r="E129" s="79">
        <v>10000</v>
      </c>
      <c r="F129" s="78">
        <v>0.42</v>
      </c>
      <c r="G129" s="277">
        <v>0</v>
      </c>
      <c r="H129" s="79">
        <v>0.42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9"/>
      <c r="I130" s="144"/>
      <c r="J130" s="23"/>
    </row>
    <row r="131" spans="1:10" ht="16" x14ac:dyDescent="0.2">
      <c r="A131" s="63"/>
      <c r="B131" s="75" t="s">
        <v>555</v>
      </c>
      <c r="C131" s="66" t="s">
        <v>57</v>
      </c>
      <c r="D131" s="66" t="s">
        <v>411</v>
      </c>
      <c r="E131" s="78">
        <v>40000</v>
      </c>
      <c r="F131" s="109">
        <f>H131-G131</f>
        <v>15.059999999999999</v>
      </c>
      <c r="G131" s="479">
        <v>5.0199999999999996</v>
      </c>
      <c r="H131" s="78">
        <v>20.079999999999998</v>
      </c>
      <c r="I131" s="144">
        <f>SUM(H131:H136)</f>
        <v>44.470000000000006</v>
      </c>
      <c r="J131" s="23"/>
    </row>
    <row r="132" spans="1:10" ht="16" x14ac:dyDescent="0.2">
      <c r="A132" s="63"/>
      <c r="B132" s="75" t="s">
        <v>555</v>
      </c>
      <c r="C132" s="66" t="s">
        <v>57</v>
      </c>
      <c r="D132" s="66" t="s">
        <v>417</v>
      </c>
      <c r="E132" s="79">
        <v>10000</v>
      </c>
      <c r="F132" s="109">
        <v>19.760000000000002</v>
      </c>
      <c r="G132" s="479"/>
      <c r="H132" s="79">
        <f>F132</f>
        <v>19.760000000000002</v>
      </c>
      <c r="I132" s="144"/>
      <c r="J132" s="23"/>
    </row>
    <row r="133" spans="1:10" ht="16" x14ac:dyDescent="0.2">
      <c r="A133" s="63"/>
      <c r="B133" s="75" t="s">
        <v>555</v>
      </c>
      <c r="C133" s="66" t="s">
        <v>57</v>
      </c>
      <c r="D133" s="66" t="s">
        <v>412</v>
      </c>
      <c r="E133" s="79">
        <v>10000</v>
      </c>
      <c r="F133" s="109">
        <v>3.42</v>
      </c>
      <c r="G133" s="479"/>
      <c r="H133" s="79">
        <f>F133</f>
        <v>3.42</v>
      </c>
      <c r="I133" s="144"/>
      <c r="J133" s="23"/>
    </row>
    <row r="134" spans="1:10" ht="16" x14ac:dyDescent="0.2">
      <c r="A134" s="63"/>
      <c r="B134" s="75" t="s">
        <v>555</v>
      </c>
      <c r="C134" s="66" t="s">
        <v>57</v>
      </c>
      <c r="D134" s="66" t="s">
        <v>413</v>
      </c>
      <c r="E134" s="79">
        <v>10000</v>
      </c>
      <c r="F134" s="109">
        <v>0.42</v>
      </c>
      <c r="G134" s="479"/>
      <c r="H134" s="79">
        <f>F134</f>
        <v>0.42</v>
      </c>
      <c r="I134" s="144"/>
      <c r="J134" s="23"/>
    </row>
    <row r="135" spans="1:10" ht="16" x14ac:dyDescent="0.2">
      <c r="A135" s="63"/>
      <c r="B135" s="75" t="s">
        <v>555</v>
      </c>
      <c r="C135" s="66" t="s">
        <v>57</v>
      </c>
      <c r="D135" s="66" t="s">
        <v>418</v>
      </c>
      <c r="E135" s="79">
        <v>10000</v>
      </c>
      <c r="F135" s="109">
        <v>0.44</v>
      </c>
      <c r="G135" s="479"/>
      <c r="H135" s="79">
        <f>F135</f>
        <v>0.44</v>
      </c>
      <c r="I135" s="144"/>
      <c r="J135" s="23"/>
    </row>
    <row r="136" spans="1:10" ht="16" x14ac:dyDescent="0.2">
      <c r="A136" s="63"/>
      <c r="B136" s="75" t="s">
        <v>555</v>
      </c>
      <c r="C136" s="66" t="s">
        <v>57</v>
      </c>
      <c r="D136" s="66" t="s">
        <v>414</v>
      </c>
      <c r="E136" s="79">
        <v>10000</v>
      </c>
      <c r="F136" s="109">
        <v>0.35</v>
      </c>
      <c r="G136" s="479"/>
      <c r="H136" s="79">
        <f>F136</f>
        <v>0.35</v>
      </c>
      <c r="I136" s="144"/>
      <c r="J136" s="23"/>
    </row>
    <row r="137" spans="1:10" ht="16" x14ac:dyDescent="0.2">
      <c r="A137" s="63"/>
      <c r="B137" s="75"/>
      <c r="C137" s="66"/>
      <c r="D137" s="66"/>
      <c r="E137" s="79"/>
      <c r="F137" s="109"/>
      <c r="G137" s="479"/>
      <c r="H137" s="79"/>
      <c r="I137" s="144"/>
      <c r="J137" s="23"/>
    </row>
    <row r="138" spans="1:10" ht="16" x14ac:dyDescent="0.2">
      <c r="A138" s="63"/>
      <c r="B138" s="75" t="s">
        <v>946</v>
      </c>
      <c r="C138" s="66" t="s">
        <v>947</v>
      </c>
      <c r="D138" s="66" t="s">
        <v>411</v>
      </c>
      <c r="E138" s="79">
        <v>150000</v>
      </c>
      <c r="F138" s="79">
        <v>6.44</v>
      </c>
      <c r="G138" s="479">
        <v>0.46</v>
      </c>
      <c r="H138" s="79">
        <f>F138+G138</f>
        <v>6.9</v>
      </c>
      <c r="I138" s="144">
        <f>H138+H139</f>
        <v>13.17</v>
      </c>
      <c r="J138" s="23"/>
    </row>
    <row r="139" spans="1:10" ht="16" x14ac:dyDescent="0.2">
      <c r="A139" s="63"/>
      <c r="B139" s="75" t="s">
        <v>946</v>
      </c>
      <c r="C139" s="66" t="s">
        <v>947</v>
      </c>
      <c r="D139" s="66" t="s">
        <v>413</v>
      </c>
      <c r="E139" s="79">
        <v>150000</v>
      </c>
      <c r="F139" s="79">
        <v>6.27</v>
      </c>
      <c r="G139" s="479"/>
      <c r="H139" s="79">
        <v>6.27</v>
      </c>
      <c r="I139" s="144"/>
      <c r="J139" s="23"/>
    </row>
    <row r="140" spans="1:10" ht="16" x14ac:dyDescent="0.2">
      <c r="A140" s="63"/>
      <c r="B140" s="75"/>
      <c r="C140" s="66"/>
      <c r="D140" s="66"/>
      <c r="E140" s="79"/>
      <c r="F140" s="78"/>
      <c r="G140" s="277"/>
      <c r="H140" s="79"/>
      <c r="I140" s="144"/>
      <c r="J140" s="23"/>
    </row>
    <row r="141" spans="1:10" ht="16" x14ac:dyDescent="0.2">
      <c r="A141" s="63"/>
      <c r="B141" s="75" t="s">
        <v>558</v>
      </c>
      <c r="C141" s="66" t="s">
        <v>219</v>
      </c>
      <c r="D141" s="66" t="s">
        <v>411</v>
      </c>
      <c r="E141" s="78">
        <v>50000</v>
      </c>
      <c r="F141" s="109">
        <f>H141-G141</f>
        <v>2.6399999999999997</v>
      </c>
      <c r="G141" s="479">
        <v>0.66</v>
      </c>
      <c r="H141" s="78">
        <v>3.3</v>
      </c>
      <c r="I141" s="192">
        <f>SUM(H141:H142)</f>
        <v>7.8999999999999995</v>
      </c>
      <c r="J141" s="23"/>
    </row>
    <row r="142" spans="1:10" ht="16" x14ac:dyDescent="0.2">
      <c r="A142" s="63"/>
      <c r="B142" s="75" t="s">
        <v>558</v>
      </c>
      <c r="C142" s="66" t="s">
        <v>219</v>
      </c>
      <c r="D142" s="66" t="s">
        <v>413</v>
      </c>
      <c r="E142" s="79">
        <v>110000</v>
      </c>
      <c r="F142" s="109">
        <v>4.5999999999999996</v>
      </c>
      <c r="G142" s="479"/>
      <c r="H142" s="79">
        <f>F142</f>
        <v>4.5999999999999996</v>
      </c>
      <c r="I142" s="144"/>
      <c r="J142" s="23"/>
    </row>
    <row r="143" spans="1:10" ht="16" x14ac:dyDescent="0.2">
      <c r="A143" s="63"/>
      <c r="B143" s="75"/>
      <c r="C143" s="66"/>
      <c r="D143" s="66"/>
      <c r="E143" s="79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909</v>
      </c>
      <c r="C144" s="66" t="s">
        <v>910</v>
      </c>
      <c r="D144" s="66" t="s">
        <v>411</v>
      </c>
      <c r="E144" s="79">
        <v>10000</v>
      </c>
      <c r="F144" s="78">
        <v>0</v>
      </c>
      <c r="G144" s="277">
        <v>0.91</v>
      </c>
      <c r="H144" s="79">
        <v>0.91</v>
      </c>
      <c r="I144" s="144">
        <v>0.91</v>
      </c>
      <c r="J144" s="23"/>
    </row>
    <row r="145" spans="1:10" ht="16" x14ac:dyDescent="0.2">
      <c r="A145" s="63"/>
      <c r="B145" s="75"/>
      <c r="C145" s="66"/>
      <c r="D145" s="66"/>
      <c r="E145" s="78"/>
      <c r="F145" s="78"/>
      <c r="G145" s="277"/>
      <c r="H145" s="79"/>
      <c r="I145" s="144"/>
      <c r="J145" s="23"/>
    </row>
    <row r="146" spans="1:10" ht="16" x14ac:dyDescent="0.2">
      <c r="A146" s="63"/>
      <c r="B146" s="175" t="s">
        <v>651</v>
      </c>
      <c r="C146" s="66" t="s">
        <v>650</v>
      </c>
      <c r="D146" s="66" t="s">
        <v>411</v>
      </c>
      <c r="E146" s="78">
        <v>250000</v>
      </c>
      <c r="F146" s="78">
        <v>30.24</v>
      </c>
      <c r="G146" s="277">
        <v>1.26</v>
      </c>
      <c r="H146" s="78">
        <f>SUM(G146,F146)</f>
        <v>31.5</v>
      </c>
      <c r="I146" s="144">
        <f>SUM(H146:H149)</f>
        <v>45.300000000000004</v>
      </c>
      <c r="J146" s="23"/>
    </row>
    <row r="147" spans="1:10" ht="16" x14ac:dyDescent="0.2">
      <c r="A147" s="63"/>
      <c r="B147" s="175" t="s">
        <v>651</v>
      </c>
      <c r="C147" s="66" t="s">
        <v>650</v>
      </c>
      <c r="D147" s="66" t="s">
        <v>412</v>
      </c>
      <c r="E147" s="78">
        <v>10000</v>
      </c>
      <c r="F147" s="109">
        <v>3.42</v>
      </c>
      <c r="G147" s="479"/>
      <c r="H147" s="79">
        <f>F147</f>
        <v>3.42</v>
      </c>
      <c r="I147" s="144"/>
      <c r="J147" s="23"/>
    </row>
    <row r="148" spans="1:10" ht="16" x14ac:dyDescent="0.2">
      <c r="A148" s="63"/>
      <c r="B148" s="175" t="s">
        <v>651</v>
      </c>
      <c r="C148" s="66" t="s">
        <v>650</v>
      </c>
      <c r="D148" s="66" t="s">
        <v>413</v>
      </c>
      <c r="E148" s="78">
        <v>240000</v>
      </c>
      <c r="F148" s="109">
        <v>10.029999999999999</v>
      </c>
      <c r="G148" s="479"/>
      <c r="H148" s="79">
        <f>F148</f>
        <v>10.029999999999999</v>
      </c>
      <c r="I148" s="144"/>
      <c r="J148" s="23"/>
    </row>
    <row r="149" spans="1:10" ht="16" x14ac:dyDescent="0.2">
      <c r="A149" s="63"/>
      <c r="B149" s="175" t="s">
        <v>651</v>
      </c>
      <c r="C149" s="66" t="s">
        <v>650</v>
      </c>
      <c r="D149" s="66" t="s">
        <v>414</v>
      </c>
      <c r="E149" s="78">
        <v>10000</v>
      </c>
      <c r="F149" s="109">
        <v>0.35</v>
      </c>
      <c r="G149" s="479"/>
      <c r="H149" s="79">
        <f>F149</f>
        <v>0.35</v>
      </c>
      <c r="I149" s="144"/>
      <c r="J149" s="23"/>
    </row>
    <row r="150" spans="1:10" ht="16" x14ac:dyDescent="0.2">
      <c r="A150" s="63"/>
      <c r="B150" s="75"/>
      <c r="C150" s="66"/>
      <c r="D150" s="66"/>
      <c r="E150" s="78"/>
      <c r="F150" s="78"/>
      <c r="G150" s="277"/>
      <c r="H150" s="79"/>
      <c r="I150" s="144"/>
      <c r="J150" s="23"/>
    </row>
    <row r="151" spans="1:10" ht="16" x14ac:dyDescent="0.2">
      <c r="A151" s="63"/>
      <c r="B151" s="75" t="s">
        <v>836</v>
      </c>
      <c r="C151" s="66" t="s">
        <v>837</v>
      </c>
      <c r="D151" s="66" t="s">
        <v>411</v>
      </c>
      <c r="E151" s="78">
        <v>200000</v>
      </c>
      <c r="F151" s="109">
        <v>12.54</v>
      </c>
      <c r="G151" s="479">
        <v>0.66</v>
      </c>
      <c r="H151" s="79">
        <f>SUM(F151,G151)</f>
        <v>13.2</v>
      </c>
      <c r="I151" s="144">
        <f>SUM(H151,H152)</f>
        <v>21.56</v>
      </c>
      <c r="J151" s="23"/>
    </row>
    <row r="152" spans="1:10" ht="16" x14ac:dyDescent="0.2">
      <c r="A152" s="63"/>
      <c r="B152" s="75" t="s">
        <v>836</v>
      </c>
      <c r="C152" s="66" t="s">
        <v>837</v>
      </c>
      <c r="D152" s="66" t="s">
        <v>413</v>
      </c>
      <c r="E152" s="78">
        <v>200000</v>
      </c>
      <c r="F152" s="109">
        <v>8.36</v>
      </c>
      <c r="G152" s="479"/>
      <c r="H152" s="79">
        <v>8.36</v>
      </c>
      <c r="I152" s="144"/>
      <c r="J152" s="23"/>
    </row>
    <row r="153" spans="1:10" ht="16" x14ac:dyDescent="0.2">
      <c r="A153" s="63"/>
      <c r="B153" s="75"/>
      <c r="C153" s="66"/>
      <c r="D153" s="66"/>
      <c r="E153" s="79"/>
      <c r="F153" s="78"/>
      <c r="G153" s="277"/>
      <c r="H153" s="79"/>
      <c r="I153" s="144"/>
      <c r="J153" s="23"/>
    </row>
    <row r="154" spans="1:10" ht="16" x14ac:dyDescent="0.2">
      <c r="A154" s="63"/>
      <c r="B154" s="75" t="s">
        <v>561</v>
      </c>
      <c r="C154" s="66" t="s">
        <v>1039</v>
      </c>
      <c r="D154" s="66" t="s">
        <v>411</v>
      </c>
      <c r="E154" s="79">
        <v>10000</v>
      </c>
      <c r="F154" s="109">
        <v>0</v>
      </c>
      <c r="G154" s="479">
        <f>H154-F154</f>
        <v>0.91</v>
      </c>
      <c r="H154" s="79">
        <v>0.91</v>
      </c>
      <c r="I154" s="144">
        <f>SUM(H154:H155)</f>
        <v>1.33</v>
      </c>
      <c r="J154" s="23"/>
    </row>
    <row r="155" spans="1:10" ht="16" x14ac:dyDescent="0.2">
      <c r="A155" s="63"/>
      <c r="B155" s="75" t="s">
        <v>561</v>
      </c>
      <c r="C155" s="66" t="s">
        <v>1039</v>
      </c>
      <c r="D155" s="66" t="s">
        <v>413</v>
      </c>
      <c r="E155" s="78">
        <v>10000</v>
      </c>
      <c r="F155" s="78">
        <v>0.42</v>
      </c>
      <c r="G155" s="277"/>
      <c r="H155" s="78">
        <f>F155</f>
        <v>0.42</v>
      </c>
      <c r="I155" s="144"/>
      <c r="J155" s="23"/>
    </row>
    <row r="156" spans="1:10" ht="16" x14ac:dyDescent="0.2">
      <c r="A156" s="63"/>
      <c r="B156" s="75"/>
      <c r="C156" s="66"/>
      <c r="D156" s="66"/>
      <c r="E156" s="78"/>
      <c r="F156" s="78"/>
      <c r="G156" s="277"/>
      <c r="H156" s="78"/>
      <c r="I156" s="144"/>
      <c r="J156" s="23"/>
    </row>
    <row r="157" spans="1:10" ht="16" x14ac:dyDescent="0.2">
      <c r="A157" s="63"/>
      <c r="B157" s="75" t="s">
        <v>871</v>
      </c>
      <c r="C157" s="66" t="s">
        <v>870</v>
      </c>
      <c r="D157" s="66" t="s">
        <v>411</v>
      </c>
      <c r="E157" s="79">
        <v>10000</v>
      </c>
      <c r="F157" s="78"/>
      <c r="G157" s="277">
        <v>0.53</v>
      </c>
      <c r="H157" s="78">
        <v>0.53</v>
      </c>
      <c r="I157" s="144">
        <v>0.95</v>
      </c>
      <c r="J157" s="23"/>
    </row>
    <row r="158" spans="1:10" ht="16" x14ac:dyDescent="0.2">
      <c r="A158" s="63"/>
      <c r="B158" s="75" t="s">
        <v>871</v>
      </c>
      <c r="C158" s="66" t="s">
        <v>870</v>
      </c>
      <c r="D158" s="66" t="s">
        <v>413</v>
      </c>
      <c r="E158" s="78">
        <v>10000</v>
      </c>
      <c r="F158" s="78">
        <v>0.42</v>
      </c>
      <c r="G158" s="277"/>
      <c r="H158" s="78">
        <v>0.42</v>
      </c>
      <c r="I158" s="144"/>
      <c r="J158" s="23"/>
    </row>
    <row r="159" spans="1:10" ht="16" x14ac:dyDescent="0.2">
      <c r="A159" s="63"/>
      <c r="B159" s="75"/>
      <c r="C159" s="66"/>
      <c r="D159" s="66"/>
      <c r="E159" s="78"/>
      <c r="F159" s="78"/>
      <c r="G159" s="277"/>
      <c r="H159" s="78"/>
      <c r="I159" s="144"/>
      <c r="J159" s="23"/>
    </row>
    <row r="160" spans="1:10" ht="16" x14ac:dyDescent="0.2">
      <c r="A160" s="63"/>
      <c r="B160" s="75" t="s">
        <v>1110</v>
      </c>
      <c r="C160" s="66" t="s">
        <v>1111</v>
      </c>
      <c r="D160" s="66" t="s">
        <v>411</v>
      </c>
      <c r="E160" s="575">
        <v>10000</v>
      </c>
      <c r="F160" s="78">
        <v>0</v>
      </c>
      <c r="G160" s="277">
        <v>0.66</v>
      </c>
      <c r="H160" s="78">
        <v>0.66</v>
      </c>
      <c r="I160" s="144">
        <v>0.66</v>
      </c>
      <c r="J160" s="23"/>
    </row>
    <row r="161" spans="1:10" ht="16" x14ac:dyDescent="0.2">
      <c r="A161" s="63"/>
      <c r="B161" s="75"/>
      <c r="C161" s="66"/>
      <c r="D161" s="66"/>
      <c r="E161" s="78"/>
      <c r="F161" s="78"/>
      <c r="G161" s="277"/>
      <c r="H161" s="78"/>
      <c r="I161" s="144"/>
      <c r="J161" s="23"/>
    </row>
    <row r="162" spans="1:10" ht="16" x14ac:dyDescent="0.2">
      <c r="A162" s="63"/>
      <c r="B162" s="75" t="s">
        <v>562</v>
      </c>
      <c r="C162" s="66" t="s">
        <v>233</v>
      </c>
      <c r="D162" s="66" t="s">
        <v>411</v>
      </c>
      <c r="E162" s="78">
        <v>10000</v>
      </c>
      <c r="F162" s="109">
        <v>0</v>
      </c>
      <c r="G162" s="479">
        <f>H162-F162</f>
        <v>5.0199999999999996</v>
      </c>
      <c r="H162" s="78">
        <v>5.0199999999999996</v>
      </c>
      <c r="I162" s="144">
        <f>SUM(H162:H165)</f>
        <v>12.969999999999999</v>
      </c>
      <c r="J162" s="211"/>
    </row>
    <row r="163" spans="1:10" ht="16" x14ac:dyDescent="0.2">
      <c r="A163" s="63"/>
      <c r="B163" s="75" t="s">
        <v>562</v>
      </c>
      <c r="C163" s="66" t="s">
        <v>233</v>
      </c>
      <c r="D163" s="66" t="s">
        <v>412</v>
      </c>
      <c r="E163" s="79">
        <v>10000</v>
      </c>
      <c r="F163" s="109">
        <v>3.42</v>
      </c>
      <c r="G163" s="479"/>
      <c r="H163" s="79">
        <f>F163</f>
        <v>3.42</v>
      </c>
      <c r="I163" s="144"/>
      <c r="J163" s="23"/>
    </row>
    <row r="164" spans="1:10" ht="16" x14ac:dyDescent="0.2">
      <c r="A164" s="63"/>
      <c r="B164" s="75" t="s">
        <v>562</v>
      </c>
      <c r="C164" s="66" t="s">
        <v>233</v>
      </c>
      <c r="D164" s="66" t="s">
        <v>413</v>
      </c>
      <c r="E164" s="79">
        <v>100000</v>
      </c>
      <c r="F164" s="109">
        <v>4.18</v>
      </c>
      <c r="G164" s="479"/>
      <c r="H164" s="79">
        <f>F164</f>
        <v>4.18</v>
      </c>
      <c r="I164" s="144"/>
      <c r="J164" s="23"/>
    </row>
    <row r="165" spans="1:10" ht="16" x14ac:dyDescent="0.2">
      <c r="A165" s="63"/>
      <c r="B165" s="75" t="s">
        <v>562</v>
      </c>
      <c r="C165" s="66" t="s">
        <v>233</v>
      </c>
      <c r="D165" s="66" t="s">
        <v>414</v>
      </c>
      <c r="E165" s="79">
        <v>10000</v>
      </c>
      <c r="F165" s="109">
        <v>0.35</v>
      </c>
      <c r="G165" s="479"/>
      <c r="H165" s="79">
        <f>F165</f>
        <v>0.35</v>
      </c>
      <c r="I165" s="144"/>
      <c r="J165" s="23"/>
    </row>
    <row r="166" spans="1:10" ht="16" x14ac:dyDescent="0.2">
      <c r="A166" s="63"/>
      <c r="B166" s="75"/>
      <c r="C166" s="66"/>
      <c r="D166" s="66"/>
      <c r="E166" s="79"/>
      <c r="F166" s="78"/>
      <c r="G166" s="277"/>
      <c r="H166" s="79"/>
      <c r="I166" s="144"/>
      <c r="J166" s="23"/>
    </row>
    <row r="167" spans="1:10" ht="16" x14ac:dyDescent="0.2">
      <c r="A167" s="63"/>
      <c r="B167" s="75" t="s">
        <v>563</v>
      </c>
      <c r="C167" s="66" t="s">
        <v>234</v>
      </c>
      <c r="D167" s="66" t="s">
        <v>411</v>
      </c>
      <c r="E167" s="78">
        <v>10000</v>
      </c>
      <c r="F167" s="78">
        <v>0</v>
      </c>
      <c r="G167" s="277">
        <f>H167-F167</f>
        <v>14.08</v>
      </c>
      <c r="H167" s="78">
        <v>14.08</v>
      </c>
      <c r="I167" s="144">
        <f>H167</f>
        <v>14.08</v>
      </c>
      <c r="J167" s="23"/>
    </row>
    <row r="168" spans="1:10" ht="16" x14ac:dyDescent="0.2">
      <c r="A168" s="63"/>
      <c r="B168" s="75"/>
      <c r="C168" s="66"/>
      <c r="D168" s="66"/>
      <c r="F168" s="314"/>
      <c r="G168" s="277"/>
      <c r="H168" s="78"/>
      <c r="I168" s="144"/>
      <c r="J168" s="23"/>
    </row>
    <row r="169" spans="1:10" ht="16" x14ac:dyDescent="0.2">
      <c r="A169" s="63"/>
      <c r="B169" s="75" t="s">
        <v>1045</v>
      </c>
      <c r="C169" s="66" t="s">
        <v>1046</v>
      </c>
      <c r="D169" s="66" t="s">
        <v>411</v>
      </c>
      <c r="E169" s="78">
        <v>40000</v>
      </c>
      <c r="F169" s="314">
        <v>1.59</v>
      </c>
      <c r="G169" s="277">
        <v>0.53</v>
      </c>
      <c r="H169" s="78">
        <v>2.12</v>
      </c>
      <c r="I169" s="144">
        <f>SUM(H169:H172)</f>
        <v>5.83</v>
      </c>
      <c r="J169" s="23"/>
    </row>
    <row r="170" spans="1:10" ht="16" x14ac:dyDescent="0.2">
      <c r="A170" s="63"/>
      <c r="B170" s="75" t="s">
        <v>1045</v>
      </c>
      <c r="C170" s="66" t="s">
        <v>1046</v>
      </c>
      <c r="D170" s="66" t="s">
        <v>417</v>
      </c>
      <c r="E170" s="78">
        <v>5000</v>
      </c>
      <c r="F170" s="314">
        <v>1.82</v>
      </c>
      <c r="G170" s="277"/>
      <c r="H170" s="78">
        <v>1.82</v>
      </c>
      <c r="I170" s="144"/>
      <c r="J170" s="23"/>
    </row>
    <row r="171" spans="1:10" ht="16" x14ac:dyDescent="0.2">
      <c r="A171" s="63"/>
      <c r="B171" s="75" t="s">
        <v>1045</v>
      </c>
      <c r="C171" s="66" t="s">
        <v>1046</v>
      </c>
      <c r="D171" s="66" t="s">
        <v>413</v>
      </c>
      <c r="E171" s="78">
        <v>40000</v>
      </c>
      <c r="F171" s="314">
        <v>1.67</v>
      </c>
      <c r="G171" s="277"/>
      <c r="H171" s="78">
        <v>1.67</v>
      </c>
      <c r="I171" s="144"/>
      <c r="J171" s="23"/>
    </row>
    <row r="172" spans="1:10" ht="16" x14ac:dyDescent="0.2">
      <c r="A172" s="63"/>
      <c r="B172" s="75" t="s">
        <v>1045</v>
      </c>
      <c r="C172" s="66" t="s">
        <v>1046</v>
      </c>
      <c r="D172" s="66" t="s">
        <v>418</v>
      </c>
      <c r="E172" s="78">
        <v>5000</v>
      </c>
      <c r="F172" s="314">
        <v>0.22</v>
      </c>
      <c r="G172" s="277"/>
      <c r="H172" s="78">
        <v>0.22</v>
      </c>
      <c r="I172" s="144"/>
      <c r="J172" s="23"/>
    </row>
    <row r="173" spans="1:10" ht="16" x14ac:dyDescent="0.2">
      <c r="A173" s="63"/>
      <c r="B173" s="75"/>
      <c r="C173" s="66"/>
      <c r="D173" s="66"/>
      <c r="E173" s="78"/>
      <c r="F173" s="314"/>
      <c r="G173" s="277"/>
      <c r="H173" s="78"/>
      <c r="I173" s="144"/>
      <c r="J173" s="23"/>
    </row>
    <row r="174" spans="1:10" ht="16" x14ac:dyDescent="0.2">
      <c r="A174" s="63"/>
      <c r="B174" s="75" t="s">
        <v>985</v>
      </c>
      <c r="C174" s="66" t="s">
        <v>986</v>
      </c>
      <c r="D174" s="66" t="s">
        <v>411</v>
      </c>
      <c r="E174" s="78">
        <v>10000</v>
      </c>
      <c r="F174" s="314">
        <v>0</v>
      </c>
      <c r="G174" s="277">
        <v>0.53</v>
      </c>
      <c r="H174" s="78">
        <v>0.53</v>
      </c>
      <c r="I174" s="144">
        <f>SUM(H175,H174)</f>
        <v>0.95</v>
      </c>
      <c r="J174" s="23"/>
    </row>
    <row r="175" spans="1:10" ht="16" x14ac:dyDescent="0.2">
      <c r="A175" s="63"/>
      <c r="B175" s="75" t="s">
        <v>985</v>
      </c>
      <c r="C175" s="66" t="s">
        <v>986</v>
      </c>
      <c r="D175" s="66" t="s">
        <v>413</v>
      </c>
      <c r="E175" s="78">
        <v>10000</v>
      </c>
      <c r="F175" s="314">
        <v>0.42</v>
      </c>
      <c r="G175" s="277">
        <v>0</v>
      </c>
      <c r="H175" s="78">
        <v>0.42</v>
      </c>
      <c r="I175" s="144"/>
      <c r="J175" s="23"/>
    </row>
    <row r="176" spans="1:10" ht="16" x14ac:dyDescent="0.2">
      <c r="A176" s="63"/>
      <c r="B176" s="75"/>
      <c r="C176" s="66"/>
      <c r="D176" s="66"/>
      <c r="E176" s="79"/>
      <c r="F176" s="314"/>
      <c r="G176" s="277"/>
      <c r="H176" s="79"/>
      <c r="I176" s="144"/>
      <c r="J176" s="23"/>
    </row>
    <row r="177" spans="1:10" ht="16" x14ac:dyDescent="0.2">
      <c r="A177" s="63"/>
      <c r="B177" s="75" t="s">
        <v>564</v>
      </c>
      <c r="C177" s="168" t="s">
        <v>330</v>
      </c>
      <c r="D177" s="168" t="s">
        <v>411</v>
      </c>
      <c r="E177" s="169">
        <v>200000</v>
      </c>
      <c r="F177" s="254">
        <v>23.94</v>
      </c>
      <c r="G177" s="478">
        <v>1.26</v>
      </c>
      <c r="H177" s="343">
        <f>SUM(F177:G177)</f>
        <v>25.200000000000003</v>
      </c>
      <c r="I177" s="144">
        <f>SUM(H177:H182)</f>
        <v>32.660000000000004</v>
      </c>
      <c r="J177" s="23"/>
    </row>
    <row r="178" spans="1:10" ht="16" x14ac:dyDescent="0.2">
      <c r="A178" s="63"/>
      <c r="B178" s="75" t="s">
        <v>564</v>
      </c>
      <c r="C178" s="168" t="s">
        <v>330</v>
      </c>
      <c r="D178" s="168" t="s">
        <v>417</v>
      </c>
      <c r="E178" s="169">
        <v>10000</v>
      </c>
      <c r="F178" s="254">
        <v>2.83</v>
      </c>
      <c r="G178" s="479"/>
      <c r="H178" s="343">
        <f>F178</f>
        <v>2.83</v>
      </c>
      <c r="I178" s="144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412</v>
      </c>
      <c r="E179" s="169">
        <v>10000</v>
      </c>
      <c r="F179" s="109">
        <v>3.42</v>
      </c>
      <c r="G179" s="479"/>
      <c r="H179" s="78">
        <f>F179</f>
        <v>3.42</v>
      </c>
      <c r="I179" s="144"/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413</v>
      </c>
      <c r="E180" s="169">
        <v>10000</v>
      </c>
      <c r="F180" s="109">
        <v>0.42</v>
      </c>
      <c r="G180" s="479"/>
      <c r="H180" s="78">
        <f>F180</f>
        <v>0.42</v>
      </c>
      <c r="I180" s="144"/>
      <c r="J180" s="23"/>
    </row>
    <row r="181" spans="1:10" ht="16" x14ac:dyDescent="0.2">
      <c r="A181" s="63"/>
      <c r="B181" s="75" t="s">
        <v>564</v>
      </c>
      <c r="C181" s="168" t="s">
        <v>330</v>
      </c>
      <c r="D181" s="168" t="s">
        <v>418</v>
      </c>
      <c r="E181" s="169">
        <v>10000</v>
      </c>
      <c r="F181" s="253">
        <v>0.44</v>
      </c>
      <c r="G181" s="479"/>
      <c r="H181" s="78">
        <f>F181</f>
        <v>0.44</v>
      </c>
      <c r="I181" s="144"/>
      <c r="J181" s="23"/>
    </row>
    <row r="182" spans="1:10" ht="16" x14ac:dyDescent="0.2">
      <c r="A182" s="63"/>
      <c r="B182" s="75" t="s">
        <v>564</v>
      </c>
      <c r="C182" s="168" t="s">
        <v>330</v>
      </c>
      <c r="D182" s="168" t="s">
        <v>414</v>
      </c>
      <c r="E182" s="169">
        <v>10000</v>
      </c>
      <c r="F182" s="253">
        <v>0.35</v>
      </c>
      <c r="G182" s="479"/>
      <c r="H182" s="78">
        <f>F182</f>
        <v>0.35</v>
      </c>
      <c r="I182" s="144"/>
      <c r="J182" s="23"/>
    </row>
    <row r="183" spans="1:10" ht="16" x14ac:dyDescent="0.2">
      <c r="A183" s="63"/>
      <c r="B183" s="172"/>
      <c r="C183" s="168"/>
      <c r="D183" s="212"/>
      <c r="E183" s="169"/>
      <c r="F183" s="78"/>
      <c r="G183" s="277"/>
      <c r="H183" s="78"/>
      <c r="I183" s="144"/>
      <c r="J183" s="23"/>
    </row>
    <row r="184" spans="1:10" ht="16" x14ac:dyDescent="0.2">
      <c r="A184" s="63"/>
      <c r="B184" s="172" t="s">
        <v>565</v>
      </c>
      <c r="C184" s="168" t="s">
        <v>490</v>
      </c>
      <c r="D184" s="212" t="s">
        <v>411</v>
      </c>
      <c r="E184" s="169">
        <v>10000</v>
      </c>
      <c r="F184" s="109" t="s">
        <v>492</v>
      </c>
      <c r="G184" s="479">
        <v>3.08</v>
      </c>
      <c r="H184" s="78">
        <f>G184</f>
        <v>3.08</v>
      </c>
      <c r="I184" s="144">
        <f>H184</f>
        <v>3.08</v>
      </c>
      <c r="J184" s="23"/>
    </row>
    <row r="185" spans="1:10" ht="16" x14ac:dyDescent="0.2">
      <c r="A185" s="63"/>
      <c r="B185" s="172"/>
      <c r="C185" s="168"/>
      <c r="D185" s="212"/>
      <c r="E185" s="169"/>
      <c r="F185" s="109"/>
      <c r="G185" s="479"/>
      <c r="H185" s="78"/>
      <c r="I185" s="144"/>
      <c r="J185" s="23"/>
    </row>
    <row r="186" spans="1:10" ht="16" x14ac:dyDescent="0.2">
      <c r="A186" s="63"/>
      <c r="B186" s="172" t="s">
        <v>653</v>
      </c>
      <c r="C186" s="168" t="s">
        <v>988</v>
      </c>
      <c r="D186" s="212" t="s">
        <v>989</v>
      </c>
      <c r="E186" s="169">
        <v>10000</v>
      </c>
      <c r="F186" s="109">
        <v>0</v>
      </c>
      <c r="G186" s="479">
        <v>1.26</v>
      </c>
      <c r="H186" s="78">
        <v>1.26</v>
      </c>
      <c r="I186" s="144">
        <v>1.26</v>
      </c>
      <c r="J186" s="23"/>
    </row>
    <row r="187" spans="1:10" ht="16" x14ac:dyDescent="0.2">
      <c r="A187" s="63"/>
      <c r="B187" s="172"/>
      <c r="C187" s="168"/>
      <c r="D187" s="212"/>
      <c r="E187" s="169"/>
      <c r="F187" s="78"/>
      <c r="G187" s="277"/>
      <c r="H187" s="78"/>
      <c r="I187" s="144"/>
      <c r="J187" s="23"/>
    </row>
    <row r="188" spans="1:10" ht="16" x14ac:dyDescent="0.2">
      <c r="A188" s="63"/>
      <c r="B188" s="75" t="s">
        <v>566</v>
      </c>
      <c r="C188" s="66" t="s">
        <v>25</v>
      </c>
      <c r="D188" s="66" t="s">
        <v>411</v>
      </c>
      <c r="E188" s="79">
        <v>10000</v>
      </c>
      <c r="F188" s="109">
        <v>0</v>
      </c>
      <c r="G188" s="479">
        <f>H188-F188</f>
        <v>3.08</v>
      </c>
      <c r="H188" s="79">
        <v>3.08</v>
      </c>
      <c r="I188" s="144">
        <f>H188</f>
        <v>3.08</v>
      </c>
      <c r="J188" s="23"/>
    </row>
    <row r="189" spans="1:10" ht="16" x14ac:dyDescent="0.2">
      <c r="A189" s="63"/>
      <c r="B189" s="75"/>
      <c r="C189" s="66"/>
      <c r="D189" s="66"/>
      <c r="E189" s="79"/>
      <c r="F189" s="78"/>
      <c r="G189" s="277"/>
      <c r="H189" s="79"/>
      <c r="I189" s="144"/>
      <c r="J189" s="23"/>
    </row>
    <row r="190" spans="1:10" ht="16" x14ac:dyDescent="0.2">
      <c r="A190" s="63"/>
      <c r="B190" s="75" t="s">
        <v>567</v>
      </c>
      <c r="C190" s="66" t="s">
        <v>88</v>
      </c>
      <c r="D190" s="66" t="s">
        <v>411</v>
      </c>
      <c r="E190" s="78">
        <v>250000</v>
      </c>
      <c r="F190" s="109">
        <v>73.92</v>
      </c>
      <c r="G190" s="479">
        <v>3.08</v>
      </c>
      <c r="H190" s="78">
        <f>F190+G190</f>
        <v>77</v>
      </c>
      <c r="I190" s="144">
        <f>SUM(H190:H195)</f>
        <v>159.62999999999997</v>
      </c>
      <c r="J190" s="23"/>
    </row>
    <row r="191" spans="1:10" ht="16" x14ac:dyDescent="0.2">
      <c r="A191" s="63"/>
      <c r="B191" s="75" t="s">
        <v>567</v>
      </c>
      <c r="C191" s="66" t="s">
        <v>88</v>
      </c>
      <c r="D191" s="66" t="s">
        <v>417</v>
      </c>
      <c r="E191" s="78">
        <v>50000</v>
      </c>
      <c r="F191" s="109">
        <v>57.85</v>
      </c>
      <c r="G191" s="479"/>
      <c r="H191" s="78">
        <f>F191</f>
        <v>57.85</v>
      </c>
      <c r="I191" s="144"/>
      <c r="J191" s="211"/>
    </row>
    <row r="192" spans="1:10" ht="16" x14ac:dyDescent="0.2">
      <c r="A192" s="63"/>
      <c r="B192" s="75" t="s">
        <v>567</v>
      </c>
      <c r="C192" s="66" t="s">
        <v>88</v>
      </c>
      <c r="D192" s="66" t="s">
        <v>412</v>
      </c>
      <c r="E192" s="78">
        <v>10000</v>
      </c>
      <c r="F192" s="109">
        <v>3.42</v>
      </c>
      <c r="G192" s="479"/>
      <c r="H192" s="78">
        <f>F192</f>
        <v>3.42</v>
      </c>
      <c r="I192" s="144"/>
      <c r="J192" s="23"/>
    </row>
    <row r="193" spans="1:10" ht="16" x14ac:dyDescent="0.2">
      <c r="A193" s="63"/>
      <c r="B193" s="75" t="s">
        <v>567</v>
      </c>
      <c r="C193" s="66" t="s">
        <v>88</v>
      </c>
      <c r="D193" s="66" t="s">
        <v>413</v>
      </c>
      <c r="E193" s="78">
        <v>250000</v>
      </c>
      <c r="F193" s="109">
        <v>10.45</v>
      </c>
      <c r="G193" s="479"/>
      <c r="H193" s="78">
        <f>F193</f>
        <v>10.45</v>
      </c>
      <c r="I193" s="144"/>
      <c r="J193" s="23"/>
    </row>
    <row r="194" spans="1:10" ht="16" x14ac:dyDescent="0.2">
      <c r="A194" s="63"/>
      <c r="B194" s="75" t="s">
        <v>567</v>
      </c>
      <c r="C194" s="66" t="s">
        <v>88</v>
      </c>
      <c r="D194" s="66" t="s">
        <v>418</v>
      </c>
      <c r="E194" s="78">
        <v>240000</v>
      </c>
      <c r="F194" s="109">
        <v>10.56</v>
      </c>
      <c r="G194" s="479"/>
      <c r="H194" s="79">
        <f>F194</f>
        <v>10.56</v>
      </c>
      <c r="I194" s="144"/>
      <c r="J194" s="23"/>
    </row>
    <row r="195" spans="1:10" ht="16" x14ac:dyDescent="0.2">
      <c r="A195" s="63"/>
      <c r="B195" s="75" t="s">
        <v>567</v>
      </c>
      <c r="C195" s="66" t="s">
        <v>88</v>
      </c>
      <c r="D195" s="66" t="s">
        <v>414</v>
      </c>
      <c r="E195" s="79">
        <v>10000</v>
      </c>
      <c r="F195" s="109">
        <v>0.35</v>
      </c>
      <c r="G195" s="479"/>
      <c r="H195" s="79">
        <f>F195</f>
        <v>0.35</v>
      </c>
      <c r="I195" s="144"/>
      <c r="J195" s="23"/>
    </row>
    <row r="196" spans="1:10" ht="16" x14ac:dyDescent="0.2">
      <c r="A196" s="63"/>
      <c r="B196" s="75"/>
      <c r="C196" s="66"/>
      <c r="D196" s="66"/>
      <c r="E196" s="79"/>
      <c r="F196" s="78"/>
      <c r="G196" s="277"/>
      <c r="H196" s="79"/>
      <c r="I196" s="144"/>
      <c r="J196" s="23"/>
    </row>
    <row r="197" spans="1:10" ht="16" x14ac:dyDescent="0.2">
      <c r="A197" s="63"/>
      <c r="B197" s="75" t="s">
        <v>568</v>
      </c>
      <c r="C197" s="66" t="s">
        <v>173</v>
      </c>
      <c r="D197" s="66" t="s">
        <v>411</v>
      </c>
      <c r="E197" s="79">
        <v>10000</v>
      </c>
      <c r="F197" s="109">
        <v>0</v>
      </c>
      <c r="G197" s="479">
        <v>14.08</v>
      </c>
      <c r="H197" s="79">
        <v>14.08</v>
      </c>
      <c r="I197" s="144">
        <f>SUM(H197:H199)</f>
        <v>34.260000000000005</v>
      </c>
      <c r="J197" s="23"/>
    </row>
    <row r="198" spans="1:10" ht="16" x14ac:dyDescent="0.2">
      <c r="A198" s="63"/>
      <c r="B198" s="75" t="s">
        <v>568</v>
      </c>
      <c r="C198" s="66" t="s">
        <v>173</v>
      </c>
      <c r="D198" s="66" t="s">
        <v>417</v>
      </c>
      <c r="E198" s="79">
        <v>10000</v>
      </c>
      <c r="F198" s="109">
        <v>19.760000000000002</v>
      </c>
      <c r="G198" s="479"/>
      <c r="H198" s="79">
        <f>F198</f>
        <v>19.760000000000002</v>
      </c>
      <c r="I198" s="144"/>
      <c r="J198" s="23"/>
    </row>
    <row r="199" spans="1:10" ht="16" x14ac:dyDescent="0.2">
      <c r="A199" s="63"/>
      <c r="B199" s="75" t="s">
        <v>568</v>
      </c>
      <c r="C199" s="66" t="s">
        <v>173</v>
      </c>
      <c r="D199" s="66" t="s">
        <v>413</v>
      </c>
      <c r="E199" s="78">
        <v>10000</v>
      </c>
      <c r="F199" s="109">
        <v>0.42</v>
      </c>
      <c r="G199" s="479"/>
      <c r="H199" s="78">
        <f>F199</f>
        <v>0.42</v>
      </c>
      <c r="I199" s="144"/>
      <c r="J199" s="23"/>
    </row>
    <row r="200" spans="1:10" ht="16" x14ac:dyDescent="0.2">
      <c r="A200" s="63"/>
      <c r="B200" s="75"/>
      <c r="C200" s="66"/>
      <c r="D200" s="66"/>
      <c r="E200" s="78"/>
      <c r="F200" s="78"/>
      <c r="G200" s="277"/>
      <c r="H200" s="78"/>
      <c r="I200" s="144"/>
      <c r="J200" s="23"/>
    </row>
    <row r="201" spans="1:10" ht="16" x14ac:dyDescent="0.2">
      <c r="A201" s="63"/>
      <c r="B201" s="75" t="s">
        <v>569</v>
      </c>
      <c r="C201" s="66" t="s">
        <v>189</v>
      </c>
      <c r="D201" s="66" t="s">
        <v>411</v>
      </c>
      <c r="E201" s="78">
        <v>100000</v>
      </c>
      <c r="F201" s="109">
        <f>H201-G201</f>
        <v>72.180000000000007</v>
      </c>
      <c r="G201" s="479">
        <v>8.02</v>
      </c>
      <c r="H201" s="78">
        <v>80.2</v>
      </c>
      <c r="I201" s="144">
        <f>SUM(H201:H202)</f>
        <v>84.38</v>
      </c>
      <c r="J201" s="211"/>
    </row>
    <row r="202" spans="1:10" ht="16" x14ac:dyDescent="0.2">
      <c r="A202" s="63"/>
      <c r="B202" s="75" t="s">
        <v>569</v>
      </c>
      <c r="C202" s="66" t="s">
        <v>189</v>
      </c>
      <c r="D202" s="66" t="s">
        <v>413</v>
      </c>
      <c r="E202" s="79">
        <v>100000</v>
      </c>
      <c r="F202" s="109">
        <v>4.18</v>
      </c>
      <c r="G202" s="479"/>
      <c r="H202" s="79">
        <f>F202</f>
        <v>4.18</v>
      </c>
      <c r="I202" s="144"/>
      <c r="J202" s="23"/>
    </row>
    <row r="203" spans="1:10" ht="16" x14ac:dyDescent="0.2">
      <c r="A203" s="63"/>
      <c r="B203" s="75"/>
      <c r="C203" s="66"/>
      <c r="D203" s="66"/>
      <c r="E203" s="79"/>
      <c r="F203" s="78"/>
      <c r="G203" s="277"/>
      <c r="H203" s="79"/>
      <c r="I203" s="144"/>
      <c r="J203" s="23"/>
    </row>
    <row r="204" spans="1:10" ht="16" x14ac:dyDescent="0.2">
      <c r="A204" s="63"/>
      <c r="B204" s="75" t="s">
        <v>877</v>
      </c>
      <c r="C204" s="66" t="s">
        <v>911</v>
      </c>
      <c r="D204" s="66" t="s">
        <v>411</v>
      </c>
      <c r="E204" s="79">
        <v>10000</v>
      </c>
      <c r="F204" s="109"/>
      <c r="G204" s="479">
        <v>2.0099999999999998</v>
      </c>
      <c r="H204" s="79">
        <v>2.0099999999999998</v>
      </c>
      <c r="I204" s="144">
        <v>2.0099999999999998</v>
      </c>
      <c r="J204" s="23"/>
    </row>
    <row r="205" spans="1:10" ht="17" customHeight="1" x14ac:dyDescent="0.2">
      <c r="A205" s="63"/>
      <c r="B205" s="75"/>
      <c r="C205" s="66"/>
      <c r="D205" s="66"/>
      <c r="E205" s="79"/>
      <c r="F205" s="78"/>
      <c r="G205" s="277"/>
      <c r="H205" s="79"/>
      <c r="I205" s="144"/>
      <c r="J205" s="23"/>
    </row>
    <row r="206" spans="1:10" ht="16" x14ac:dyDescent="0.2">
      <c r="A206" s="63"/>
      <c r="B206" s="75" t="s">
        <v>570</v>
      </c>
      <c r="C206" s="66" t="s">
        <v>143</v>
      </c>
      <c r="D206" s="66" t="s">
        <v>411</v>
      </c>
      <c r="E206" s="78">
        <v>10000</v>
      </c>
      <c r="F206" s="109">
        <v>0</v>
      </c>
      <c r="G206" s="479">
        <v>0.66</v>
      </c>
      <c r="H206" s="78">
        <v>0.66</v>
      </c>
      <c r="I206" s="144">
        <f>SUM(H206:H207)</f>
        <v>4.84</v>
      </c>
      <c r="J206" s="211"/>
    </row>
    <row r="207" spans="1:10" ht="16" x14ac:dyDescent="0.2">
      <c r="A207" s="63"/>
      <c r="B207" s="75" t="s">
        <v>570</v>
      </c>
      <c r="C207" s="66" t="s">
        <v>143</v>
      </c>
      <c r="D207" s="66" t="s">
        <v>413</v>
      </c>
      <c r="E207" s="79">
        <v>100000</v>
      </c>
      <c r="F207" s="109">
        <v>4.18</v>
      </c>
      <c r="G207" s="479"/>
      <c r="H207" s="79">
        <f>F207</f>
        <v>4.18</v>
      </c>
      <c r="I207" s="144"/>
      <c r="J207" s="23"/>
    </row>
    <row r="208" spans="1:10" ht="16" x14ac:dyDescent="0.2">
      <c r="A208" s="63"/>
      <c r="B208" s="75"/>
      <c r="C208" s="66"/>
      <c r="D208" s="66"/>
      <c r="E208" s="79"/>
      <c r="F208" s="78"/>
      <c r="G208" s="277"/>
      <c r="H208" s="79"/>
      <c r="I208" s="144"/>
      <c r="J208" s="23"/>
    </row>
    <row r="209" spans="1:10" ht="16" x14ac:dyDescent="0.2">
      <c r="A209" s="63"/>
      <c r="B209" s="75" t="s">
        <v>571</v>
      </c>
      <c r="C209" s="66" t="s">
        <v>235</v>
      </c>
      <c r="D209" s="66" t="s">
        <v>411</v>
      </c>
      <c r="E209" s="79">
        <v>10000</v>
      </c>
      <c r="F209" s="109">
        <v>0</v>
      </c>
      <c r="G209" s="479">
        <v>3.08</v>
      </c>
      <c r="H209" s="79">
        <v>3.08</v>
      </c>
      <c r="I209" s="144">
        <f>SUM(H209:H210)</f>
        <v>7.49</v>
      </c>
      <c r="J209" s="23"/>
    </row>
    <row r="210" spans="1:10" ht="16" x14ac:dyDescent="0.2">
      <c r="A210" s="63"/>
      <c r="B210" s="75" t="s">
        <v>571</v>
      </c>
      <c r="C210" s="66" t="s">
        <v>235</v>
      </c>
      <c r="D210" s="66" t="s">
        <v>417</v>
      </c>
      <c r="E210" s="79">
        <v>10000</v>
      </c>
      <c r="F210" s="109">
        <v>4.41</v>
      </c>
      <c r="G210" s="479"/>
      <c r="H210" s="79">
        <f>F210</f>
        <v>4.41</v>
      </c>
      <c r="I210" s="144"/>
      <c r="J210" s="23"/>
    </row>
    <row r="211" spans="1:10" ht="16" x14ac:dyDescent="0.2">
      <c r="A211" s="63"/>
      <c r="B211" s="75"/>
      <c r="C211" s="66"/>
      <c r="D211" s="66"/>
      <c r="E211" s="79"/>
      <c r="F211" s="78"/>
      <c r="G211" s="277"/>
      <c r="H211" s="79"/>
      <c r="I211" s="144"/>
      <c r="J211" s="23"/>
    </row>
    <row r="212" spans="1:10" ht="16" x14ac:dyDescent="0.2">
      <c r="A212" s="63"/>
      <c r="B212" s="75" t="s">
        <v>655</v>
      </c>
      <c r="C212" s="66" t="s">
        <v>654</v>
      </c>
      <c r="D212" s="66" t="s">
        <v>411</v>
      </c>
      <c r="E212" s="79">
        <v>200000</v>
      </c>
      <c r="F212" s="109">
        <v>17.29</v>
      </c>
      <c r="G212" s="479">
        <v>0.91</v>
      </c>
      <c r="H212" s="79">
        <f>F212+G212</f>
        <v>18.2</v>
      </c>
      <c r="I212" s="144">
        <f>SUM(H212:H217)</f>
        <v>47.33</v>
      </c>
      <c r="J212" s="23"/>
    </row>
    <row r="213" spans="1:10" ht="16" x14ac:dyDescent="0.2">
      <c r="A213" s="63"/>
      <c r="B213" s="75" t="s">
        <v>655</v>
      </c>
      <c r="C213" s="66" t="s">
        <v>654</v>
      </c>
      <c r="D213" s="66" t="s">
        <v>417</v>
      </c>
      <c r="E213" s="79">
        <v>100000</v>
      </c>
      <c r="F213" s="109">
        <v>12.6</v>
      </c>
      <c r="G213" s="479"/>
      <c r="H213" s="79">
        <f>F213</f>
        <v>12.6</v>
      </c>
      <c r="I213" s="144"/>
      <c r="J213" s="23"/>
    </row>
    <row r="214" spans="1:10" ht="16" x14ac:dyDescent="0.2">
      <c r="A214" s="63"/>
      <c r="B214" s="75" t="s">
        <v>655</v>
      </c>
      <c r="C214" s="66" t="s">
        <v>654</v>
      </c>
      <c r="D214" s="66" t="s">
        <v>412</v>
      </c>
      <c r="E214" s="79">
        <v>10000</v>
      </c>
      <c r="F214" s="109">
        <v>3.42</v>
      </c>
      <c r="G214" s="479"/>
      <c r="H214" s="79">
        <f>F214</f>
        <v>3.42</v>
      </c>
      <c r="I214" s="144"/>
      <c r="J214" s="23"/>
    </row>
    <row r="215" spans="1:10" ht="16" x14ac:dyDescent="0.2">
      <c r="A215" s="63"/>
      <c r="B215" s="75" t="s">
        <v>655</v>
      </c>
      <c r="C215" s="66" t="s">
        <v>654</v>
      </c>
      <c r="D215" s="66" t="s">
        <v>413</v>
      </c>
      <c r="E215" s="78">
        <v>200000</v>
      </c>
      <c r="F215" s="109">
        <v>8.36</v>
      </c>
      <c r="G215" s="479"/>
      <c r="H215" s="78">
        <f>F215</f>
        <v>8.36</v>
      </c>
      <c r="I215" s="144"/>
      <c r="J215" s="23"/>
    </row>
    <row r="216" spans="1:10" ht="16" x14ac:dyDescent="0.2">
      <c r="A216" s="63"/>
      <c r="B216" s="75" t="s">
        <v>655</v>
      </c>
      <c r="C216" s="66" t="s">
        <v>654</v>
      </c>
      <c r="D216" s="66" t="s">
        <v>418</v>
      </c>
      <c r="E216" s="79">
        <v>100000</v>
      </c>
      <c r="F216" s="109">
        <v>4.4000000000000004</v>
      </c>
      <c r="G216" s="479"/>
      <c r="H216" s="79">
        <f>F216</f>
        <v>4.4000000000000004</v>
      </c>
      <c r="I216" s="144"/>
      <c r="J216" s="23"/>
    </row>
    <row r="217" spans="1:10" ht="16" x14ac:dyDescent="0.2">
      <c r="A217" s="63"/>
      <c r="B217" s="75" t="s">
        <v>655</v>
      </c>
      <c r="C217" s="66" t="s">
        <v>654</v>
      </c>
      <c r="D217" s="66" t="s">
        <v>414</v>
      </c>
      <c r="E217" s="79">
        <v>10000</v>
      </c>
      <c r="F217" s="109">
        <v>0.35</v>
      </c>
      <c r="G217" s="479"/>
      <c r="H217" s="79">
        <f>F217</f>
        <v>0.35</v>
      </c>
      <c r="I217" s="144"/>
      <c r="J217" s="23"/>
    </row>
    <row r="218" spans="1:10" ht="16" x14ac:dyDescent="0.2">
      <c r="A218" s="63"/>
      <c r="B218" s="75"/>
      <c r="C218" s="66"/>
      <c r="D218" s="66"/>
      <c r="E218" s="79"/>
      <c r="F218" s="78"/>
      <c r="G218" s="277"/>
      <c r="H218" s="79"/>
      <c r="I218" s="144"/>
      <c r="J218" s="23"/>
    </row>
    <row r="219" spans="1:10" ht="16" x14ac:dyDescent="0.2">
      <c r="A219" s="63"/>
      <c r="B219" s="75" t="s">
        <v>934</v>
      </c>
      <c r="C219" s="66" t="s">
        <v>935</v>
      </c>
      <c r="D219" s="66" t="s">
        <v>411</v>
      </c>
      <c r="E219" s="79">
        <v>10000</v>
      </c>
      <c r="F219" s="78">
        <v>0</v>
      </c>
      <c r="G219" s="277">
        <v>0.66</v>
      </c>
      <c r="H219" s="79"/>
      <c r="I219" s="144">
        <v>0.66</v>
      </c>
      <c r="J219" s="23"/>
    </row>
    <row r="220" spans="1:10" ht="16" x14ac:dyDescent="0.2">
      <c r="A220" s="63"/>
      <c r="B220" s="75"/>
      <c r="C220" s="66"/>
      <c r="D220" s="66"/>
      <c r="E220" s="79"/>
      <c r="F220" s="78"/>
      <c r="G220" s="277"/>
      <c r="H220" s="79"/>
      <c r="I220" s="144"/>
      <c r="J220" s="23"/>
    </row>
    <row r="221" spans="1:10" ht="16" x14ac:dyDescent="0.2">
      <c r="A221" s="63"/>
      <c r="B221" s="75" t="s">
        <v>572</v>
      </c>
      <c r="C221" s="66" t="s">
        <v>29</v>
      </c>
      <c r="D221" s="66" t="s">
        <v>411</v>
      </c>
      <c r="E221" s="78">
        <v>10000</v>
      </c>
      <c r="F221" s="109">
        <v>0</v>
      </c>
      <c r="G221" s="479">
        <f>H221-F221</f>
        <v>3.08</v>
      </c>
      <c r="H221" s="78">
        <v>3.08</v>
      </c>
      <c r="I221" s="144">
        <f>SUM(H221:H221)</f>
        <v>3.08</v>
      </c>
      <c r="J221" s="211"/>
    </row>
    <row r="222" spans="1:10" ht="16" x14ac:dyDescent="0.2">
      <c r="A222" s="63"/>
      <c r="B222" s="75"/>
      <c r="C222" s="66"/>
      <c r="D222" s="66"/>
      <c r="E222" s="79"/>
      <c r="F222" s="78"/>
      <c r="G222" s="277"/>
      <c r="H222" s="79"/>
      <c r="I222" s="144"/>
      <c r="J222" s="23"/>
    </row>
    <row r="223" spans="1:10" ht="16" x14ac:dyDescent="0.2">
      <c r="A223" s="63"/>
      <c r="B223" s="75" t="s">
        <v>573</v>
      </c>
      <c r="C223" s="66" t="s">
        <v>201</v>
      </c>
      <c r="D223" s="66" t="s">
        <v>411</v>
      </c>
      <c r="E223" s="79">
        <v>10000</v>
      </c>
      <c r="F223" s="109">
        <v>0</v>
      </c>
      <c r="G223" s="479">
        <v>2.0099999999999998</v>
      </c>
      <c r="H223" s="79">
        <v>2.0099999999999998</v>
      </c>
      <c r="I223" s="144">
        <f>SUM(H223:H228)</f>
        <v>25.93</v>
      </c>
      <c r="J223" s="23"/>
    </row>
    <row r="224" spans="1:10" ht="16" x14ac:dyDescent="0.2">
      <c r="A224" s="63"/>
      <c r="B224" s="75" t="s">
        <v>573</v>
      </c>
      <c r="C224" s="66" t="s">
        <v>201</v>
      </c>
      <c r="D224" s="173" t="s">
        <v>417</v>
      </c>
      <c r="E224" s="79">
        <v>10000</v>
      </c>
      <c r="F224" s="109">
        <v>11.57</v>
      </c>
      <c r="G224" s="479"/>
      <c r="H224" s="79">
        <f>F224</f>
        <v>11.57</v>
      </c>
      <c r="I224" s="144"/>
      <c r="J224" s="23"/>
    </row>
    <row r="225" spans="1:18" ht="16" x14ac:dyDescent="0.2">
      <c r="A225" s="63"/>
      <c r="B225" s="75" t="s">
        <v>573</v>
      </c>
      <c r="C225" s="66" t="s">
        <v>201</v>
      </c>
      <c r="D225" s="173" t="s">
        <v>412</v>
      </c>
      <c r="E225" s="79">
        <v>10000</v>
      </c>
      <c r="F225" s="109">
        <v>3.42</v>
      </c>
      <c r="G225" s="479"/>
      <c r="H225" s="79">
        <f>F225</f>
        <v>3.42</v>
      </c>
      <c r="I225" s="144"/>
      <c r="J225" s="23"/>
    </row>
    <row r="226" spans="1:18" ht="16" x14ac:dyDescent="0.2">
      <c r="A226" s="63"/>
      <c r="B226" s="75" t="s">
        <v>573</v>
      </c>
      <c r="C226" s="66" t="s">
        <v>201</v>
      </c>
      <c r="D226" s="173" t="s">
        <v>413</v>
      </c>
      <c r="E226" s="79">
        <v>100000</v>
      </c>
      <c r="F226" s="109">
        <v>4.18</v>
      </c>
      <c r="G226" s="479"/>
      <c r="H226" s="79">
        <f>F226</f>
        <v>4.18</v>
      </c>
      <c r="I226" s="144"/>
      <c r="J226" s="23"/>
    </row>
    <row r="227" spans="1:18" ht="16" x14ac:dyDescent="0.2">
      <c r="A227" s="63"/>
      <c r="B227" s="75" t="s">
        <v>573</v>
      </c>
      <c r="C227" s="66" t="s">
        <v>201</v>
      </c>
      <c r="D227" s="173" t="s">
        <v>418</v>
      </c>
      <c r="E227" s="78">
        <v>100000</v>
      </c>
      <c r="F227" s="109">
        <v>4.4000000000000004</v>
      </c>
      <c r="G227" s="479"/>
      <c r="H227" s="79">
        <f>F227</f>
        <v>4.4000000000000004</v>
      </c>
      <c r="I227" s="144"/>
      <c r="J227" s="23"/>
    </row>
    <row r="228" spans="1:18" ht="16" x14ac:dyDescent="0.2">
      <c r="A228" s="63"/>
      <c r="B228" s="75" t="s">
        <v>573</v>
      </c>
      <c r="C228" s="66" t="s">
        <v>201</v>
      </c>
      <c r="D228" s="173" t="s">
        <v>414</v>
      </c>
      <c r="E228" s="79">
        <v>10000</v>
      </c>
      <c r="F228" s="109">
        <v>0.35</v>
      </c>
      <c r="G228" s="479"/>
      <c r="H228" s="79">
        <f>F228</f>
        <v>0.35</v>
      </c>
      <c r="I228" s="144"/>
      <c r="J228" s="23"/>
    </row>
    <row r="229" spans="1:18" ht="16" x14ac:dyDescent="0.2">
      <c r="A229" s="63"/>
      <c r="B229" s="75"/>
      <c r="C229" s="66"/>
      <c r="D229" s="66"/>
      <c r="E229" s="79"/>
      <c r="F229" s="78"/>
      <c r="G229" s="277"/>
      <c r="H229" s="79"/>
      <c r="I229" s="144"/>
      <c r="J229" s="23"/>
    </row>
    <row r="230" spans="1:18" ht="16" x14ac:dyDescent="0.2">
      <c r="A230" s="63"/>
      <c r="B230" s="75" t="s">
        <v>574</v>
      </c>
      <c r="C230" s="85" t="s">
        <v>226</v>
      </c>
      <c r="D230" s="85" t="s">
        <v>411</v>
      </c>
      <c r="E230" s="86">
        <v>10000</v>
      </c>
      <c r="F230" s="251">
        <v>0</v>
      </c>
      <c r="G230" s="478">
        <v>0.91</v>
      </c>
      <c r="H230" s="86">
        <f>SUM(F230:G230)</f>
        <v>0.91</v>
      </c>
      <c r="I230" s="242">
        <f>SUM(H230:H230)</f>
        <v>0.91</v>
      </c>
      <c r="J230" s="23"/>
    </row>
    <row r="231" spans="1:18" ht="16" x14ac:dyDescent="0.2">
      <c r="A231" s="63"/>
      <c r="B231" s="75"/>
      <c r="C231" s="168"/>
      <c r="D231" s="168"/>
      <c r="E231" s="169"/>
      <c r="F231" s="86"/>
      <c r="G231" s="278"/>
      <c r="H231" s="86"/>
      <c r="I231" s="242"/>
      <c r="J231" s="23"/>
    </row>
    <row r="232" spans="1:18" ht="16" x14ac:dyDescent="0.2">
      <c r="A232" s="63"/>
      <c r="B232" s="75" t="s">
        <v>576</v>
      </c>
      <c r="C232" s="66" t="s">
        <v>71</v>
      </c>
      <c r="D232" s="66" t="s">
        <v>411</v>
      </c>
      <c r="E232" s="78">
        <v>50000</v>
      </c>
      <c r="F232" s="109">
        <f>H232-G232</f>
        <v>12.32</v>
      </c>
      <c r="G232" s="479">
        <v>3.08</v>
      </c>
      <c r="H232" s="78">
        <v>15.4</v>
      </c>
      <c r="I232" s="144">
        <f>SUM(H232:H237)</f>
        <v>40.45000000000001</v>
      </c>
      <c r="J232" s="23"/>
    </row>
    <row r="233" spans="1:18" ht="16" x14ac:dyDescent="0.2">
      <c r="A233" s="63"/>
      <c r="B233" s="81" t="s">
        <v>576</v>
      </c>
      <c r="C233" s="82" t="s">
        <v>71</v>
      </c>
      <c r="D233" s="66" t="s">
        <v>417</v>
      </c>
      <c r="E233" s="78">
        <v>30000</v>
      </c>
      <c r="F233" s="109">
        <v>20.309999999999999</v>
      </c>
      <c r="G233" s="479"/>
      <c r="H233" s="78">
        <f>F233</f>
        <v>20.309999999999999</v>
      </c>
      <c r="I233" s="144"/>
      <c r="J233" s="23"/>
      <c r="M233" s="13"/>
      <c r="N233" s="42"/>
      <c r="O233" s="45"/>
    </row>
    <row r="234" spans="1:18" ht="16" x14ac:dyDescent="0.2">
      <c r="A234" s="63"/>
      <c r="B234" s="75" t="s">
        <v>576</v>
      </c>
      <c r="C234" s="66" t="s">
        <v>71</v>
      </c>
      <c r="D234" s="66" t="s">
        <v>412</v>
      </c>
      <c r="E234" s="79">
        <v>8000</v>
      </c>
      <c r="F234" s="109">
        <v>2.74</v>
      </c>
      <c r="G234" s="479"/>
      <c r="H234" s="79">
        <f>F234</f>
        <v>2.74</v>
      </c>
      <c r="I234" s="144"/>
      <c r="J234" s="23"/>
    </row>
    <row r="235" spans="1:18" s="226" customFormat="1" ht="16" x14ac:dyDescent="0.2">
      <c r="A235" s="63"/>
      <c r="B235" s="75" t="s">
        <v>576</v>
      </c>
      <c r="C235" s="66" t="s">
        <v>71</v>
      </c>
      <c r="D235" s="66" t="s">
        <v>413</v>
      </c>
      <c r="E235" s="79">
        <v>20000</v>
      </c>
      <c r="F235" s="109">
        <v>0.84</v>
      </c>
      <c r="G235" s="479"/>
      <c r="H235" s="79">
        <f>F235</f>
        <v>0.84</v>
      </c>
      <c r="I235" s="144"/>
      <c r="J235" s="23"/>
      <c r="K235"/>
      <c r="L235"/>
      <c r="M235"/>
      <c r="N235"/>
      <c r="O235"/>
      <c r="P235"/>
      <c r="Q235"/>
      <c r="R235"/>
    </row>
    <row r="236" spans="1:18" ht="16" x14ac:dyDescent="0.2">
      <c r="A236" s="63"/>
      <c r="B236" s="75" t="s">
        <v>576</v>
      </c>
      <c r="C236" s="66" t="s">
        <v>71</v>
      </c>
      <c r="D236" s="66" t="s">
        <v>418</v>
      </c>
      <c r="E236" s="79">
        <v>20000</v>
      </c>
      <c r="F236" s="109">
        <v>0.88</v>
      </c>
      <c r="G236" s="479"/>
      <c r="H236" s="79">
        <f>F236</f>
        <v>0.88</v>
      </c>
      <c r="I236" s="144"/>
      <c r="J236" s="23"/>
    </row>
    <row r="237" spans="1:18" ht="16" x14ac:dyDescent="0.2">
      <c r="A237" s="63"/>
      <c r="B237" s="75" t="s">
        <v>576</v>
      </c>
      <c r="C237" s="66" t="s">
        <v>71</v>
      </c>
      <c r="D237" s="66" t="s">
        <v>414</v>
      </c>
      <c r="E237" s="78">
        <v>8000</v>
      </c>
      <c r="F237" s="109">
        <v>0.28000000000000003</v>
      </c>
      <c r="G237" s="277"/>
      <c r="H237" s="78">
        <f>F237</f>
        <v>0.28000000000000003</v>
      </c>
      <c r="I237" s="144"/>
      <c r="J237" s="23"/>
    </row>
    <row r="238" spans="1:18" ht="16" x14ac:dyDescent="0.2">
      <c r="A238" s="63"/>
      <c r="B238" s="75"/>
      <c r="C238" s="66"/>
      <c r="D238" s="66"/>
      <c r="E238" s="79"/>
      <c r="F238" s="78"/>
      <c r="G238" s="277"/>
      <c r="H238" s="79"/>
      <c r="I238" s="144"/>
      <c r="J238" s="23"/>
    </row>
    <row r="239" spans="1:18" ht="16" x14ac:dyDescent="0.2">
      <c r="A239" s="63"/>
      <c r="B239" s="75" t="s">
        <v>577</v>
      </c>
      <c r="C239" s="66" t="s">
        <v>131</v>
      </c>
      <c r="D239" s="66" t="s">
        <v>411</v>
      </c>
      <c r="E239" s="79">
        <v>10000</v>
      </c>
      <c r="F239" s="109">
        <v>0</v>
      </c>
      <c r="G239" s="479">
        <v>5.0199999999999996</v>
      </c>
      <c r="H239" s="79">
        <v>5.0199999999999996</v>
      </c>
      <c r="I239" s="144">
        <f>SUM(H239:H243)</f>
        <v>25.09</v>
      </c>
      <c r="J239" s="23"/>
    </row>
    <row r="240" spans="1:18" ht="16" x14ac:dyDescent="0.2">
      <c r="A240" s="63"/>
      <c r="B240" s="75" t="s">
        <v>577</v>
      </c>
      <c r="C240" s="66" t="s">
        <v>995</v>
      </c>
      <c r="D240" s="173" t="s">
        <v>412</v>
      </c>
      <c r="E240" s="79">
        <v>10000</v>
      </c>
      <c r="F240" s="109">
        <v>3.42</v>
      </c>
      <c r="G240" s="479"/>
      <c r="H240" s="79">
        <v>3.42</v>
      </c>
      <c r="I240" s="144"/>
      <c r="J240" s="23"/>
    </row>
    <row r="241" spans="1:10" ht="16" x14ac:dyDescent="0.2">
      <c r="A241" s="63"/>
      <c r="B241" s="75" t="s">
        <v>577</v>
      </c>
      <c r="C241" s="66" t="s">
        <v>131</v>
      </c>
      <c r="D241" s="173" t="s">
        <v>413</v>
      </c>
      <c r="E241" s="79">
        <v>190000</v>
      </c>
      <c r="F241" s="109">
        <v>7.94</v>
      </c>
      <c r="G241" s="479"/>
      <c r="H241" s="79">
        <f>F241</f>
        <v>7.94</v>
      </c>
      <c r="I241" s="144"/>
      <c r="J241" s="23"/>
    </row>
    <row r="242" spans="1:10" ht="16" x14ac:dyDescent="0.2">
      <c r="A242" s="63"/>
      <c r="B242" s="75" t="s">
        <v>577</v>
      </c>
      <c r="C242" s="66" t="s">
        <v>131</v>
      </c>
      <c r="D242" s="173" t="s">
        <v>418</v>
      </c>
      <c r="E242" s="78">
        <v>190000</v>
      </c>
      <c r="F242" s="109">
        <v>8.36</v>
      </c>
      <c r="G242" s="479"/>
      <c r="H242" s="78">
        <f>F242</f>
        <v>8.36</v>
      </c>
      <c r="I242" s="144"/>
      <c r="J242" s="23"/>
    </row>
    <row r="243" spans="1:10" ht="16" x14ac:dyDescent="0.2">
      <c r="A243" s="63"/>
      <c r="B243" s="75" t="s">
        <v>577</v>
      </c>
      <c r="C243" s="66" t="s">
        <v>131</v>
      </c>
      <c r="D243" s="173" t="s">
        <v>414</v>
      </c>
      <c r="E243" s="78">
        <v>10000</v>
      </c>
      <c r="F243" s="109">
        <v>0.35</v>
      </c>
      <c r="G243" s="479"/>
      <c r="H243" s="78">
        <v>0.35</v>
      </c>
      <c r="I243" s="144"/>
      <c r="J243" s="23"/>
    </row>
    <row r="244" spans="1:10" ht="16" x14ac:dyDescent="0.2">
      <c r="A244" s="63"/>
      <c r="B244" s="75"/>
      <c r="C244" s="66"/>
      <c r="D244" s="66"/>
      <c r="E244" s="79"/>
      <c r="F244" s="78"/>
      <c r="G244" s="277"/>
      <c r="H244" s="79"/>
      <c r="I244" s="144"/>
      <c r="J244" s="23"/>
    </row>
    <row r="245" spans="1:10" ht="16" x14ac:dyDescent="0.2">
      <c r="A245" s="63"/>
      <c r="B245" s="75" t="s">
        <v>953</v>
      </c>
      <c r="C245" s="66" t="s">
        <v>954</v>
      </c>
      <c r="D245" s="66" t="s">
        <v>411</v>
      </c>
      <c r="E245" s="79">
        <v>10000</v>
      </c>
      <c r="F245" s="78">
        <v>0</v>
      </c>
      <c r="G245" s="277">
        <v>3.08</v>
      </c>
      <c r="H245" s="79">
        <v>3.08</v>
      </c>
      <c r="I245" s="144">
        <f>H245+H246</f>
        <v>3.5</v>
      </c>
      <c r="J245" s="23"/>
    </row>
    <row r="246" spans="1:10" ht="16" x14ac:dyDescent="0.2">
      <c r="A246" s="63"/>
      <c r="B246" s="75" t="s">
        <v>953</v>
      </c>
      <c r="C246" s="66" t="s">
        <v>954</v>
      </c>
      <c r="D246" s="66" t="s">
        <v>955</v>
      </c>
      <c r="E246" s="79">
        <v>10000</v>
      </c>
      <c r="F246" s="78">
        <v>0.42</v>
      </c>
      <c r="G246" s="277"/>
      <c r="H246" s="79">
        <v>0.42</v>
      </c>
      <c r="I246" s="144"/>
      <c r="J246" s="23"/>
    </row>
    <row r="247" spans="1:10" ht="16" x14ac:dyDescent="0.2">
      <c r="A247" s="63"/>
      <c r="B247" s="75"/>
      <c r="C247" s="66"/>
      <c r="D247" s="66"/>
      <c r="E247" s="79"/>
      <c r="F247" s="78"/>
      <c r="G247" s="277"/>
      <c r="H247" s="79"/>
      <c r="I247" s="144"/>
      <c r="J247" s="23"/>
    </row>
    <row r="248" spans="1:10" ht="16" x14ac:dyDescent="0.2">
      <c r="A248" s="63"/>
      <c r="B248" s="75" t="s">
        <v>579</v>
      </c>
      <c r="C248" s="66" t="s">
        <v>70</v>
      </c>
      <c r="D248" s="66" t="s">
        <v>411</v>
      </c>
      <c r="E248" s="79">
        <v>10000</v>
      </c>
      <c r="F248" s="109">
        <v>0</v>
      </c>
      <c r="G248" s="479">
        <f>H248-F248</f>
        <v>3.08</v>
      </c>
      <c r="H248" s="79">
        <v>3.08</v>
      </c>
      <c r="I248" s="144">
        <f>SUM(H248:H253)</f>
        <v>18.260000000000002</v>
      </c>
      <c r="J248" s="23" t="s">
        <v>1040</v>
      </c>
    </row>
    <row r="249" spans="1:10" ht="16" x14ac:dyDescent="0.2">
      <c r="A249" s="63"/>
      <c r="B249" s="75" t="s">
        <v>579</v>
      </c>
      <c r="C249" s="66" t="s">
        <v>70</v>
      </c>
      <c r="D249" s="173" t="s">
        <v>417</v>
      </c>
      <c r="E249" s="79">
        <v>10000</v>
      </c>
      <c r="F249" s="109">
        <v>2.83</v>
      </c>
      <c r="G249" s="479"/>
      <c r="H249" s="79">
        <f>F249</f>
        <v>2.83</v>
      </c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173" t="s">
        <v>412</v>
      </c>
      <c r="E250" s="79">
        <v>10000</v>
      </c>
      <c r="F250" s="109">
        <v>3.42</v>
      </c>
      <c r="G250" s="479"/>
      <c r="H250" s="79">
        <f>F250</f>
        <v>3.42</v>
      </c>
      <c r="I250" s="144"/>
      <c r="J250" s="23"/>
    </row>
    <row r="251" spans="1:10" ht="16" x14ac:dyDescent="0.2">
      <c r="A251" s="63"/>
      <c r="B251" s="75" t="s">
        <v>579</v>
      </c>
      <c r="C251" s="66" t="s">
        <v>70</v>
      </c>
      <c r="D251" s="173" t="s">
        <v>413</v>
      </c>
      <c r="E251" s="79">
        <v>100000</v>
      </c>
      <c r="F251" s="109">
        <v>4.18</v>
      </c>
      <c r="G251" s="479"/>
      <c r="H251" s="79">
        <f>F251</f>
        <v>4.18</v>
      </c>
      <c r="I251" s="144"/>
      <c r="J251" s="23"/>
    </row>
    <row r="252" spans="1:10" ht="16" x14ac:dyDescent="0.2">
      <c r="A252" s="63"/>
      <c r="B252" s="75" t="s">
        <v>579</v>
      </c>
      <c r="C252" s="66" t="s">
        <v>70</v>
      </c>
      <c r="D252" s="173" t="s">
        <v>418</v>
      </c>
      <c r="E252" s="78">
        <v>100000</v>
      </c>
      <c r="F252" s="109">
        <v>4.4000000000000004</v>
      </c>
      <c r="G252" s="479"/>
      <c r="H252" s="79">
        <f>F252</f>
        <v>4.4000000000000004</v>
      </c>
      <c r="I252" s="144"/>
      <c r="J252" s="23"/>
    </row>
    <row r="253" spans="1:10" ht="16" x14ac:dyDescent="0.2">
      <c r="A253" s="63"/>
      <c r="B253" s="75" t="s">
        <v>579</v>
      </c>
      <c r="C253" s="66" t="s">
        <v>70</v>
      </c>
      <c r="D253" s="173" t="s">
        <v>414</v>
      </c>
      <c r="E253" s="79">
        <v>10000</v>
      </c>
      <c r="F253" s="109">
        <v>0.35</v>
      </c>
      <c r="G253" s="479"/>
      <c r="H253" s="79">
        <f>F253</f>
        <v>0.35</v>
      </c>
      <c r="I253" s="144"/>
      <c r="J253" s="23"/>
    </row>
    <row r="254" spans="1:10" ht="16" x14ac:dyDescent="0.2">
      <c r="A254" s="63"/>
      <c r="B254" s="75"/>
      <c r="C254" s="66"/>
      <c r="D254" s="173"/>
      <c r="E254" s="79"/>
      <c r="F254" s="78"/>
      <c r="G254" s="277"/>
      <c r="H254" s="79"/>
      <c r="I254" s="144"/>
      <c r="J254" s="23"/>
    </row>
    <row r="255" spans="1:10" ht="16" x14ac:dyDescent="0.2">
      <c r="A255" s="63"/>
      <c r="B255" s="75" t="s">
        <v>957</v>
      </c>
      <c r="C255" s="66" t="s">
        <v>958</v>
      </c>
      <c r="D255" s="173" t="s">
        <v>411</v>
      </c>
      <c r="E255" s="79">
        <v>10000</v>
      </c>
      <c r="F255" s="78">
        <v>0</v>
      </c>
      <c r="G255" s="277">
        <v>0.46</v>
      </c>
      <c r="H255" s="79">
        <v>0.46</v>
      </c>
      <c r="I255" s="144">
        <f>SUM(H255:H256)</f>
        <v>0.88</v>
      </c>
      <c r="J255" s="23"/>
    </row>
    <row r="256" spans="1:10" ht="16" x14ac:dyDescent="0.2">
      <c r="A256" s="63"/>
      <c r="B256" s="75" t="s">
        <v>957</v>
      </c>
      <c r="C256" s="66" t="s">
        <v>958</v>
      </c>
      <c r="D256" s="173" t="s">
        <v>413</v>
      </c>
      <c r="E256" s="79">
        <v>10000</v>
      </c>
      <c r="F256" s="78">
        <v>0.42</v>
      </c>
      <c r="G256" s="277">
        <v>0</v>
      </c>
      <c r="H256" s="79">
        <v>0.42</v>
      </c>
      <c r="I256" s="144"/>
      <c r="J256" s="23"/>
    </row>
    <row r="257" spans="1:10" ht="16" x14ac:dyDescent="0.2">
      <c r="A257" s="63"/>
      <c r="B257" s="75"/>
      <c r="C257" s="66"/>
      <c r="D257" s="173"/>
      <c r="E257" s="79"/>
      <c r="F257" s="78"/>
      <c r="G257" s="277"/>
      <c r="H257" s="79"/>
      <c r="I257" s="144"/>
      <c r="J257" s="23"/>
    </row>
    <row r="258" spans="1:10" ht="16" x14ac:dyDescent="0.2">
      <c r="A258" s="63"/>
      <c r="B258" s="75" t="s">
        <v>818</v>
      </c>
      <c r="C258" s="66" t="s">
        <v>813</v>
      </c>
      <c r="D258" s="173" t="s">
        <v>411</v>
      </c>
      <c r="E258" s="79">
        <v>10000</v>
      </c>
      <c r="F258" s="109">
        <f>H258-G258</f>
        <v>0</v>
      </c>
      <c r="G258" s="479">
        <v>0.46</v>
      </c>
      <c r="H258" s="79">
        <v>0.46</v>
      </c>
      <c r="I258" s="144">
        <f>SUM(H258:H259)</f>
        <v>0.88</v>
      </c>
      <c r="J258" s="23"/>
    </row>
    <row r="259" spans="1:10" ht="16" x14ac:dyDescent="0.2">
      <c r="A259" s="63"/>
      <c r="B259" s="75" t="s">
        <v>818</v>
      </c>
      <c r="C259" s="66" t="s">
        <v>813</v>
      </c>
      <c r="D259" s="173" t="s">
        <v>413</v>
      </c>
      <c r="E259" s="79">
        <v>10000</v>
      </c>
      <c r="F259" s="109">
        <v>0.42</v>
      </c>
      <c r="G259" s="479">
        <v>0</v>
      </c>
      <c r="H259" s="79">
        <v>0.42</v>
      </c>
      <c r="I259" s="144"/>
      <c r="J259" s="23"/>
    </row>
    <row r="260" spans="1:10" ht="16" x14ac:dyDescent="0.2">
      <c r="A260" s="63"/>
      <c r="B260" s="75"/>
      <c r="C260" s="66"/>
      <c r="D260" s="173"/>
      <c r="E260" s="79"/>
      <c r="F260" s="78"/>
      <c r="G260" s="277"/>
      <c r="H260" s="79"/>
      <c r="I260" s="144"/>
      <c r="J260" s="23"/>
    </row>
    <row r="261" spans="1:10" ht="16" x14ac:dyDescent="0.2">
      <c r="A261" s="63"/>
      <c r="B261" s="75" t="s">
        <v>912</v>
      </c>
      <c r="C261" s="66" t="s">
        <v>913</v>
      </c>
      <c r="D261" s="173" t="s">
        <v>411</v>
      </c>
      <c r="E261" s="79">
        <v>10000</v>
      </c>
      <c r="F261" s="78">
        <v>0</v>
      </c>
      <c r="G261" s="277">
        <v>2.0099999999999998</v>
      </c>
      <c r="H261" s="79">
        <v>2.0099999999999998</v>
      </c>
      <c r="I261" s="144">
        <v>2.0099999999999998</v>
      </c>
      <c r="J261" s="23"/>
    </row>
    <row r="262" spans="1:10" ht="16" x14ac:dyDescent="0.2">
      <c r="A262" s="63"/>
      <c r="B262" s="75"/>
      <c r="C262" s="66"/>
      <c r="D262" s="173"/>
      <c r="E262" s="79"/>
      <c r="F262" s="78"/>
      <c r="G262" s="277"/>
      <c r="H262" s="79"/>
      <c r="I262" s="144"/>
      <c r="J262" s="23"/>
    </row>
    <row r="263" spans="1:10" ht="16" x14ac:dyDescent="0.2">
      <c r="A263" s="63"/>
      <c r="B263" s="75" t="s">
        <v>771</v>
      </c>
      <c r="C263" s="66" t="s">
        <v>770</v>
      </c>
      <c r="D263" s="168" t="s">
        <v>411</v>
      </c>
      <c r="E263" s="78">
        <v>10000</v>
      </c>
      <c r="F263" s="109">
        <v>0</v>
      </c>
      <c r="G263" s="479">
        <v>0.46</v>
      </c>
      <c r="H263" s="78">
        <f>F263+G263</f>
        <v>0.46</v>
      </c>
      <c r="I263" s="144">
        <f>SUM(H263:H264)</f>
        <v>4.6399999999999997</v>
      </c>
      <c r="J263" s="23"/>
    </row>
    <row r="264" spans="1:10" ht="16" x14ac:dyDescent="0.2">
      <c r="A264" s="63"/>
      <c r="B264" s="75" t="s">
        <v>771</v>
      </c>
      <c r="C264" s="66" t="s">
        <v>770</v>
      </c>
      <c r="D264" s="168" t="s">
        <v>413</v>
      </c>
      <c r="E264" s="78">
        <v>100000</v>
      </c>
      <c r="F264" s="109">
        <v>4.18</v>
      </c>
      <c r="G264" s="479"/>
      <c r="H264" s="78">
        <v>4.18</v>
      </c>
      <c r="I264" s="144"/>
      <c r="J264" s="23"/>
    </row>
    <row r="265" spans="1:10" ht="16" x14ac:dyDescent="0.2">
      <c r="A265" s="63"/>
      <c r="B265" s="75"/>
      <c r="C265" s="66"/>
      <c r="D265" s="173"/>
      <c r="E265" s="78"/>
      <c r="F265" s="78"/>
      <c r="G265" s="277"/>
      <c r="H265" s="78"/>
      <c r="I265" s="144"/>
      <c r="J265" s="23"/>
    </row>
    <row r="266" spans="1:10" ht="16" x14ac:dyDescent="0.2">
      <c r="A266" s="63"/>
      <c r="B266" s="75" t="s">
        <v>638</v>
      </c>
      <c r="C266" s="66" t="s">
        <v>636</v>
      </c>
      <c r="D266" s="173" t="s">
        <v>411</v>
      </c>
      <c r="E266" s="78">
        <v>100000</v>
      </c>
      <c r="F266" s="109">
        <v>18.09</v>
      </c>
      <c r="G266" s="479">
        <v>2.0099999999999998</v>
      </c>
      <c r="H266" s="78">
        <f>F266+G266</f>
        <v>20.100000000000001</v>
      </c>
      <c r="I266" s="144">
        <f>SUM(H266:H269)</f>
        <v>32.230000000000004</v>
      </c>
      <c r="J266" s="23"/>
    </row>
    <row r="267" spans="1:10" ht="16" x14ac:dyDescent="0.2">
      <c r="A267" s="63"/>
      <c r="B267" s="75" t="s">
        <v>638</v>
      </c>
      <c r="C267" s="66" t="s">
        <v>636</v>
      </c>
      <c r="D267" s="173" t="s">
        <v>412</v>
      </c>
      <c r="E267" s="78">
        <v>10000</v>
      </c>
      <c r="F267" s="109">
        <v>3.42</v>
      </c>
      <c r="G267" s="479"/>
      <c r="H267" s="78">
        <f>F267</f>
        <v>3.42</v>
      </c>
      <c r="I267" s="144"/>
      <c r="J267" s="23"/>
    </row>
    <row r="268" spans="1:10" ht="16" x14ac:dyDescent="0.2">
      <c r="A268" s="63"/>
      <c r="B268" s="75" t="s">
        <v>638</v>
      </c>
      <c r="C268" s="66" t="s">
        <v>636</v>
      </c>
      <c r="D268" s="173" t="s">
        <v>413</v>
      </c>
      <c r="E268" s="78">
        <v>200000</v>
      </c>
      <c r="F268" s="109">
        <v>8.36</v>
      </c>
      <c r="G268" s="479"/>
      <c r="H268" s="78">
        <f>F268</f>
        <v>8.36</v>
      </c>
      <c r="I268" s="144"/>
      <c r="J268" s="23"/>
    </row>
    <row r="269" spans="1:10" ht="16" x14ac:dyDescent="0.2">
      <c r="A269" s="63"/>
      <c r="B269" s="75" t="s">
        <v>638</v>
      </c>
      <c r="C269" s="66" t="s">
        <v>636</v>
      </c>
      <c r="D269" s="173" t="s">
        <v>414</v>
      </c>
      <c r="E269" s="78">
        <v>10000</v>
      </c>
      <c r="F269" s="109">
        <v>0.35</v>
      </c>
      <c r="G269" s="479"/>
      <c r="H269" s="78">
        <f>F269</f>
        <v>0.35</v>
      </c>
      <c r="I269" s="144"/>
      <c r="J269" s="23"/>
    </row>
    <row r="270" spans="1:10" ht="16" x14ac:dyDescent="0.2">
      <c r="A270" s="63"/>
      <c r="B270" s="75"/>
      <c r="C270" s="66"/>
      <c r="D270" s="66"/>
      <c r="E270" s="78"/>
      <c r="F270" s="78"/>
      <c r="G270" s="277"/>
      <c r="H270" s="78"/>
      <c r="I270" s="144"/>
      <c r="J270" s="23"/>
    </row>
    <row r="271" spans="1:10" ht="16" x14ac:dyDescent="0.2">
      <c r="A271" s="63"/>
      <c r="B271" s="75" t="s">
        <v>583</v>
      </c>
      <c r="C271" s="66" t="s">
        <v>914</v>
      </c>
      <c r="D271" s="173" t="s">
        <v>411</v>
      </c>
      <c r="E271" s="78">
        <v>150000</v>
      </c>
      <c r="F271" s="78">
        <v>17.64</v>
      </c>
      <c r="G271" s="277">
        <v>1.26</v>
      </c>
      <c r="H271" s="78">
        <v>18.899999999999999</v>
      </c>
      <c r="I271" s="144">
        <f>SUM(H271:H276)</f>
        <v>99.490000000000009</v>
      </c>
      <c r="J271" s="23"/>
    </row>
    <row r="272" spans="1:10" ht="16" x14ac:dyDescent="0.2">
      <c r="A272" s="63"/>
      <c r="B272" s="75" t="s">
        <v>583</v>
      </c>
      <c r="C272" s="66" t="s">
        <v>914</v>
      </c>
      <c r="D272" s="173" t="s">
        <v>417</v>
      </c>
      <c r="E272" s="78">
        <v>150000</v>
      </c>
      <c r="F272" s="78">
        <v>66.150000000000006</v>
      </c>
      <c r="G272" s="277"/>
      <c r="H272" s="78">
        <v>66.150000000000006</v>
      </c>
      <c r="I272" s="144"/>
      <c r="J272" s="23"/>
    </row>
    <row r="273" spans="1:10" ht="16" x14ac:dyDescent="0.2">
      <c r="A273" s="63"/>
      <c r="B273" s="75" t="s">
        <v>583</v>
      </c>
      <c r="C273" s="66" t="s">
        <v>914</v>
      </c>
      <c r="D273" s="173" t="s">
        <v>412</v>
      </c>
      <c r="E273" s="78">
        <v>10000</v>
      </c>
      <c r="F273" s="78">
        <v>3.42</v>
      </c>
      <c r="G273" s="277"/>
      <c r="H273" s="78">
        <v>3.42</v>
      </c>
      <c r="I273" s="144"/>
      <c r="J273" s="23"/>
    </row>
    <row r="274" spans="1:10" ht="16" x14ac:dyDescent="0.2">
      <c r="A274" s="63"/>
      <c r="B274" s="75" t="s">
        <v>583</v>
      </c>
      <c r="C274" s="66" t="s">
        <v>914</v>
      </c>
      <c r="D274" s="173" t="s">
        <v>413</v>
      </c>
      <c r="E274" s="78">
        <v>150000</v>
      </c>
      <c r="F274" s="78">
        <v>6.27</v>
      </c>
      <c r="G274" s="277"/>
      <c r="H274" s="78">
        <v>6.27</v>
      </c>
      <c r="I274" s="144"/>
      <c r="J274" s="23"/>
    </row>
    <row r="275" spans="1:10" ht="17" customHeight="1" x14ac:dyDescent="0.2">
      <c r="A275" s="63"/>
      <c r="B275" s="75" t="s">
        <v>583</v>
      </c>
      <c r="C275" s="66" t="s">
        <v>914</v>
      </c>
      <c r="D275" s="173" t="s">
        <v>418</v>
      </c>
      <c r="E275" s="78">
        <v>100000</v>
      </c>
      <c r="F275" s="78">
        <v>4.4000000000000004</v>
      </c>
      <c r="G275" s="277"/>
      <c r="H275" s="78">
        <v>4.4000000000000004</v>
      </c>
      <c r="I275" s="144"/>
      <c r="J275" s="23"/>
    </row>
    <row r="276" spans="1:10" ht="16" x14ac:dyDescent="0.2">
      <c r="A276" s="63"/>
      <c r="B276" s="75" t="s">
        <v>583</v>
      </c>
      <c r="C276" s="66" t="s">
        <v>914</v>
      </c>
      <c r="D276" s="173" t="s">
        <v>414</v>
      </c>
      <c r="E276" s="78">
        <v>10000</v>
      </c>
      <c r="F276" s="78">
        <v>0.35</v>
      </c>
      <c r="G276" s="277"/>
      <c r="H276" s="78">
        <v>0.35</v>
      </c>
      <c r="I276" s="144"/>
      <c r="J276" s="23"/>
    </row>
    <row r="277" spans="1:10" ht="16" x14ac:dyDescent="0.2">
      <c r="A277" s="63"/>
      <c r="B277" s="75"/>
      <c r="C277" s="66"/>
      <c r="D277" s="173"/>
      <c r="E277" s="78"/>
      <c r="F277" s="78"/>
      <c r="G277" s="277"/>
      <c r="H277" s="78"/>
      <c r="I277" s="144"/>
      <c r="J277" s="23"/>
    </row>
    <row r="278" spans="1:10" ht="16" x14ac:dyDescent="0.2">
      <c r="A278" s="63"/>
      <c r="B278" s="75" t="s">
        <v>735</v>
      </c>
      <c r="C278" s="66" t="s">
        <v>736</v>
      </c>
      <c r="D278" s="173" t="s">
        <v>411</v>
      </c>
      <c r="E278" s="78">
        <v>10000</v>
      </c>
      <c r="F278" s="109" t="s">
        <v>492</v>
      </c>
      <c r="G278" s="479">
        <v>0.53</v>
      </c>
      <c r="H278" s="78">
        <f>SUM(F278:G278)</f>
        <v>0.53</v>
      </c>
      <c r="I278" s="144">
        <f>H278</f>
        <v>0.53</v>
      </c>
      <c r="J278" s="23"/>
    </row>
    <row r="279" spans="1:10" ht="16" x14ac:dyDescent="0.2">
      <c r="A279" s="63"/>
      <c r="B279" s="75"/>
      <c r="C279" s="66"/>
      <c r="D279" s="66"/>
      <c r="E279" s="78"/>
      <c r="F279" s="78"/>
      <c r="G279" s="277"/>
      <c r="H279" s="78"/>
      <c r="I279" s="144"/>
      <c r="J279" s="23"/>
    </row>
    <row r="280" spans="1:10" ht="16" x14ac:dyDescent="0.2">
      <c r="A280" s="63"/>
      <c r="B280" s="75" t="s">
        <v>585</v>
      </c>
      <c r="C280" s="66" t="s">
        <v>378</v>
      </c>
      <c r="D280" s="66" t="s">
        <v>411</v>
      </c>
      <c r="E280" s="78">
        <v>10000</v>
      </c>
      <c r="F280" s="109">
        <v>0</v>
      </c>
      <c r="G280" s="479">
        <v>14.08</v>
      </c>
      <c r="H280" s="78">
        <v>14.08</v>
      </c>
      <c r="I280" s="144">
        <f>H280</f>
        <v>14.08</v>
      </c>
      <c r="J280" s="23"/>
    </row>
    <row r="281" spans="1:10" ht="16" x14ac:dyDescent="0.2">
      <c r="A281" s="63"/>
      <c r="B281" s="75"/>
      <c r="C281" s="66"/>
      <c r="D281" s="66"/>
      <c r="E281" s="78"/>
      <c r="F281" s="109"/>
      <c r="G281" s="479"/>
      <c r="H281" s="78"/>
      <c r="I281" s="144"/>
      <c r="J281" s="23"/>
    </row>
    <row r="282" spans="1:10" ht="16" x14ac:dyDescent="0.2">
      <c r="A282" s="63"/>
      <c r="B282" s="75" t="s">
        <v>625</v>
      </c>
      <c r="C282" s="66" t="s">
        <v>202</v>
      </c>
      <c r="D282" s="66" t="s">
        <v>411</v>
      </c>
      <c r="E282" s="78">
        <v>10000</v>
      </c>
      <c r="F282" s="109">
        <v>0</v>
      </c>
      <c r="G282" s="479">
        <v>0.91</v>
      </c>
      <c r="H282" s="78">
        <v>0.91</v>
      </c>
      <c r="I282" s="144">
        <f>SUM(H282:H283)</f>
        <v>1.33</v>
      </c>
      <c r="J282" s="23"/>
    </row>
    <row r="283" spans="1:10" ht="16" x14ac:dyDescent="0.2">
      <c r="A283" s="63"/>
      <c r="B283" s="75" t="s">
        <v>625</v>
      </c>
      <c r="C283" s="66" t="s">
        <v>202</v>
      </c>
      <c r="D283" s="66" t="s">
        <v>413</v>
      </c>
      <c r="E283" s="78">
        <v>10000</v>
      </c>
      <c r="F283" s="109">
        <v>0.42</v>
      </c>
      <c r="G283" s="479">
        <v>0</v>
      </c>
      <c r="H283" s="78">
        <v>0.42</v>
      </c>
      <c r="I283" s="144"/>
      <c r="J283" s="23"/>
    </row>
    <row r="284" spans="1:10" ht="16" x14ac:dyDescent="0.2">
      <c r="A284" s="63"/>
      <c r="B284" s="75"/>
      <c r="C284" s="66"/>
      <c r="D284" s="66"/>
      <c r="E284" s="78"/>
      <c r="F284" s="78"/>
      <c r="G284" s="277"/>
      <c r="H284" s="78"/>
      <c r="I284" s="144"/>
      <c r="J284" s="23"/>
    </row>
    <row r="285" spans="1:10" ht="16" x14ac:dyDescent="0.2">
      <c r="A285" s="63"/>
      <c r="B285" s="75" t="s">
        <v>586</v>
      </c>
      <c r="C285" s="85" t="s">
        <v>228</v>
      </c>
      <c r="D285" s="85" t="s">
        <v>411</v>
      </c>
      <c r="E285" s="86">
        <v>10000</v>
      </c>
      <c r="F285" s="251">
        <v>0</v>
      </c>
      <c r="G285" s="479">
        <f>H285-F285</f>
        <v>0.53</v>
      </c>
      <c r="H285" s="86">
        <v>0.53</v>
      </c>
      <c r="I285" s="242">
        <f>SUM(H285:H286)</f>
        <v>0.95</v>
      </c>
      <c r="J285" s="23"/>
    </row>
    <row r="286" spans="1:10" ht="16" x14ac:dyDescent="0.2">
      <c r="A286" s="63"/>
      <c r="B286" s="75" t="s">
        <v>586</v>
      </c>
      <c r="C286" s="85" t="s">
        <v>228</v>
      </c>
      <c r="D286" s="85" t="s">
        <v>413</v>
      </c>
      <c r="E286" s="86">
        <v>10000</v>
      </c>
      <c r="F286" s="251">
        <v>0.42</v>
      </c>
      <c r="G286" s="479"/>
      <c r="H286" s="86">
        <v>0.42</v>
      </c>
      <c r="I286" s="242"/>
      <c r="J286" s="23"/>
    </row>
    <row r="287" spans="1:10" ht="16" x14ac:dyDescent="0.2">
      <c r="A287" s="63"/>
      <c r="B287" s="75"/>
      <c r="C287" s="85"/>
      <c r="D287" s="85"/>
      <c r="E287" s="86"/>
      <c r="F287" s="251"/>
      <c r="G287" s="479"/>
      <c r="H287" s="86"/>
      <c r="I287" s="242"/>
      <c r="J287" s="23"/>
    </row>
    <row r="288" spans="1:10" ht="16" x14ac:dyDescent="0.2">
      <c r="A288" s="63"/>
      <c r="B288" s="75" t="s">
        <v>919</v>
      </c>
      <c r="C288" s="85" t="s">
        <v>920</v>
      </c>
      <c r="D288" s="85" t="s">
        <v>411</v>
      </c>
      <c r="E288" s="86">
        <v>120000</v>
      </c>
      <c r="F288" s="251">
        <v>10.01</v>
      </c>
      <c r="G288" s="479">
        <v>0.91</v>
      </c>
      <c r="H288" s="86">
        <v>10.92</v>
      </c>
      <c r="I288" s="242">
        <f>SUM(H288:H290)</f>
        <v>15.78</v>
      </c>
      <c r="J288" s="23"/>
    </row>
    <row r="289" spans="1:10" ht="16" x14ac:dyDescent="0.2">
      <c r="A289" s="63"/>
      <c r="B289" s="75" t="s">
        <v>919</v>
      </c>
      <c r="C289" s="85" t="s">
        <v>920</v>
      </c>
      <c r="D289" s="85" t="s">
        <v>412</v>
      </c>
      <c r="E289" s="86">
        <v>2000</v>
      </c>
      <c r="F289" s="251">
        <v>0.68</v>
      </c>
      <c r="G289" s="479"/>
      <c r="H289" s="86">
        <v>0.68</v>
      </c>
      <c r="I289" s="242"/>
      <c r="J289" s="23"/>
    </row>
    <row r="290" spans="1:10" ht="16" x14ac:dyDescent="0.2">
      <c r="A290" s="63"/>
      <c r="B290" s="75" t="s">
        <v>919</v>
      </c>
      <c r="C290" s="85" t="s">
        <v>920</v>
      </c>
      <c r="D290" s="85" t="s">
        <v>413</v>
      </c>
      <c r="E290" s="86">
        <v>100000</v>
      </c>
      <c r="F290" s="251">
        <v>4.18</v>
      </c>
      <c r="G290" s="479"/>
      <c r="H290" s="86">
        <v>4.18</v>
      </c>
      <c r="I290" s="242"/>
      <c r="J290" s="23"/>
    </row>
    <row r="291" spans="1:10" ht="16" x14ac:dyDescent="0.2">
      <c r="A291" s="63"/>
      <c r="B291" s="75"/>
      <c r="C291" s="85"/>
      <c r="D291" s="85"/>
      <c r="E291" s="86"/>
      <c r="F291" s="86"/>
      <c r="G291" s="277"/>
      <c r="H291" s="86"/>
      <c r="I291" s="242"/>
      <c r="J291" s="23"/>
    </row>
    <row r="292" spans="1:10" ht="16" x14ac:dyDescent="0.2">
      <c r="A292" s="63"/>
      <c r="B292" s="75" t="s">
        <v>719</v>
      </c>
      <c r="C292" s="85" t="s">
        <v>738</v>
      </c>
      <c r="D292" s="85" t="s">
        <v>411</v>
      </c>
      <c r="E292" s="86">
        <v>250000</v>
      </c>
      <c r="F292" s="251">
        <f>H292-G292</f>
        <v>12.72</v>
      </c>
      <c r="G292" s="479">
        <v>0.53</v>
      </c>
      <c r="H292" s="86">
        <v>13.25</v>
      </c>
      <c r="I292" s="242">
        <f>SUM(H292:H293)</f>
        <v>26.630000000000003</v>
      </c>
      <c r="J292" s="23"/>
    </row>
    <row r="293" spans="1:10" ht="16" x14ac:dyDescent="0.2">
      <c r="A293" s="63"/>
      <c r="B293" s="75" t="s">
        <v>719</v>
      </c>
      <c r="C293" s="85" t="s">
        <v>738</v>
      </c>
      <c r="D293" s="85" t="s">
        <v>413</v>
      </c>
      <c r="E293" s="86">
        <v>320000</v>
      </c>
      <c r="F293" s="251">
        <v>13.38</v>
      </c>
      <c r="G293" s="479"/>
      <c r="H293" s="86">
        <f>F293</f>
        <v>13.38</v>
      </c>
      <c r="I293" s="242"/>
      <c r="J293" s="23"/>
    </row>
    <row r="294" spans="1:10" ht="16" x14ac:dyDescent="0.2">
      <c r="A294" s="63"/>
      <c r="B294" s="75"/>
      <c r="C294" s="85"/>
      <c r="D294" s="85"/>
      <c r="E294" s="86"/>
      <c r="F294" s="86"/>
      <c r="G294" s="277"/>
      <c r="H294" s="86"/>
      <c r="I294" s="242"/>
      <c r="J294" s="23"/>
    </row>
    <row r="295" spans="1:10" ht="16" x14ac:dyDescent="0.2">
      <c r="A295" s="63"/>
      <c r="B295" s="75" t="s">
        <v>588</v>
      </c>
      <c r="C295" s="66" t="s">
        <v>84</v>
      </c>
      <c r="D295" s="66" t="s">
        <v>411</v>
      </c>
      <c r="E295" s="78">
        <v>10000</v>
      </c>
      <c r="F295" s="109">
        <v>0</v>
      </c>
      <c r="G295" s="479">
        <f>H295-F295</f>
        <v>0.91</v>
      </c>
      <c r="H295" s="78">
        <v>0.91</v>
      </c>
      <c r="I295" s="144">
        <f>SUM(H295:H298)</f>
        <v>2.08</v>
      </c>
      <c r="J295" s="211"/>
    </row>
    <row r="296" spans="1:10" ht="16" x14ac:dyDescent="0.2">
      <c r="A296" s="63"/>
      <c r="B296" s="75" t="s">
        <v>588</v>
      </c>
      <c r="C296" s="66" t="s">
        <v>84</v>
      </c>
      <c r="D296" s="66" t="s">
        <v>412</v>
      </c>
      <c r="E296" s="78">
        <v>2000</v>
      </c>
      <c r="F296" s="109">
        <v>0.68</v>
      </c>
      <c r="G296" s="479"/>
      <c r="H296" s="78">
        <v>0.68</v>
      </c>
      <c r="I296" s="144"/>
      <c r="J296" s="211"/>
    </row>
    <row r="297" spans="1:10" ht="16" x14ac:dyDescent="0.2">
      <c r="A297" s="63"/>
      <c r="B297" s="75" t="s">
        <v>588</v>
      </c>
      <c r="C297" s="66" t="s">
        <v>84</v>
      </c>
      <c r="D297" s="66" t="s">
        <v>413</v>
      </c>
      <c r="E297" s="78">
        <v>10000</v>
      </c>
      <c r="F297" s="109">
        <v>0.42</v>
      </c>
      <c r="G297" s="479"/>
      <c r="H297" s="78">
        <f>F297</f>
        <v>0.42</v>
      </c>
      <c r="I297" s="144"/>
      <c r="J297" s="23"/>
    </row>
    <row r="298" spans="1:10" ht="16" x14ac:dyDescent="0.2">
      <c r="A298" s="63"/>
      <c r="B298" s="75" t="s">
        <v>588</v>
      </c>
      <c r="C298" s="66" t="s">
        <v>84</v>
      </c>
      <c r="D298" s="66" t="s">
        <v>414</v>
      </c>
      <c r="E298" s="78">
        <v>2000</v>
      </c>
      <c r="F298" s="109">
        <v>7.0000000000000007E-2</v>
      </c>
      <c r="G298" s="479">
        <v>0</v>
      </c>
      <c r="H298" s="78">
        <v>7.0000000000000007E-2</v>
      </c>
      <c r="I298" s="144"/>
      <c r="J298" s="23"/>
    </row>
    <row r="299" spans="1:10" ht="16" x14ac:dyDescent="0.2">
      <c r="A299" s="63"/>
      <c r="B299" s="75"/>
      <c r="C299" s="66"/>
      <c r="D299" s="66"/>
      <c r="E299" s="78"/>
      <c r="F299" s="78"/>
      <c r="G299" s="277"/>
      <c r="H299" s="78"/>
      <c r="I299" s="144"/>
      <c r="J299" s="23"/>
    </row>
    <row r="300" spans="1:10" ht="16" x14ac:dyDescent="0.2">
      <c r="A300" s="63"/>
      <c r="B300" s="75" t="s">
        <v>589</v>
      </c>
      <c r="C300" s="66" t="s">
        <v>60</v>
      </c>
      <c r="D300" s="66" t="s">
        <v>411</v>
      </c>
      <c r="E300" s="78">
        <v>10000</v>
      </c>
      <c r="F300" s="109">
        <v>0</v>
      </c>
      <c r="G300" s="479">
        <f>H300-F300</f>
        <v>8.02</v>
      </c>
      <c r="H300" s="78">
        <v>8.02</v>
      </c>
      <c r="I300" s="144">
        <f>H300</f>
        <v>8.02</v>
      </c>
      <c r="J300" s="211"/>
    </row>
    <row r="301" spans="1:10" ht="16" x14ac:dyDescent="0.2">
      <c r="A301" s="63"/>
      <c r="B301" s="75"/>
      <c r="C301" s="66"/>
      <c r="D301" s="66"/>
      <c r="E301" s="78"/>
      <c r="F301" s="78"/>
      <c r="G301" s="277"/>
      <c r="H301" s="78"/>
      <c r="I301" s="144"/>
      <c r="J301" s="211"/>
    </row>
    <row r="302" spans="1:10" ht="16" x14ac:dyDescent="0.2">
      <c r="A302" s="63"/>
      <c r="B302" s="75" t="s">
        <v>923</v>
      </c>
      <c r="C302" s="66" t="s">
        <v>924</v>
      </c>
      <c r="D302" s="66" t="s">
        <v>411</v>
      </c>
      <c r="E302" s="78">
        <v>10000</v>
      </c>
      <c r="F302" s="109">
        <v>0</v>
      </c>
      <c r="G302" s="479">
        <v>2.0099999999999998</v>
      </c>
      <c r="H302" s="78">
        <v>2.0099999999999998</v>
      </c>
      <c r="I302" s="144">
        <f>SUM(H302:H303)</f>
        <v>10.37</v>
      </c>
      <c r="J302" s="211"/>
    </row>
    <row r="303" spans="1:10" ht="16" x14ac:dyDescent="0.2">
      <c r="A303" s="63"/>
      <c r="B303" s="75" t="s">
        <v>923</v>
      </c>
      <c r="C303" s="66" t="s">
        <v>924</v>
      </c>
      <c r="D303" s="66" t="s">
        <v>413</v>
      </c>
      <c r="E303" s="78">
        <v>200000</v>
      </c>
      <c r="F303" s="109">
        <v>8.36</v>
      </c>
      <c r="G303" s="479"/>
      <c r="H303" s="78">
        <v>8.36</v>
      </c>
      <c r="I303" s="144"/>
      <c r="J303" s="211"/>
    </row>
    <row r="304" spans="1:10" ht="16" x14ac:dyDescent="0.2">
      <c r="A304" s="63"/>
      <c r="B304" s="75"/>
      <c r="C304" s="66"/>
      <c r="D304" s="66"/>
      <c r="E304" s="78"/>
      <c r="F304" s="78"/>
      <c r="G304" s="277"/>
      <c r="H304" s="78"/>
      <c r="I304" s="144"/>
      <c r="J304" s="23"/>
    </row>
    <row r="305" spans="1:10" ht="16" x14ac:dyDescent="0.2">
      <c r="A305" s="63"/>
      <c r="B305" s="75" t="s">
        <v>786</v>
      </c>
      <c r="C305" s="66" t="s">
        <v>787</v>
      </c>
      <c r="D305" s="66" t="s">
        <v>411</v>
      </c>
      <c r="E305" s="78">
        <v>10000</v>
      </c>
      <c r="F305" s="109">
        <v>0</v>
      </c>
      <c r="G305" s="479">
        <v>0.66</v>
      </c>
      <c r="H305" s="78">
        <f>SUM(F305:G305)</f>
        <v>0.66</v>
      </c>
      <c r="I305" s="144">
        <f>SUM(H305:H305)</f>
        <v>0.66</v>
      </c>
      <c r="J305" s="23"/>
    </row>
    <row r="306" spans="1:10" ht="16" x14ac:dyDescent="0.2">
      <c r="A306" s="63"/>
      <c r="B306" s="75"/>
      <c r="C306" s="66"/>
      <c r="D306" s="66"/>
      <c r="E306" s="78"/>
      <c r="F306" s="78"/>
      <c r="G306" s="277"/>
      <c r="H306" s="78"/>
      <c r="I306" s="144"/>
      <c r="J306" s="23"/>
    </row>
    <row r="307" spans="1:10" ht="16" x14ac:dyDescent="0.2">
      <c r="A307" s="63"/>
      <c r="B307" s="290">
        <v>2235</v>
      </c>
      <c r="C307" s="66" t="s">
        <v>527</v>
      </c>
      <c r="D307" s="66" t="s">
        <v>411</v>
      </c>
      <c r="E307" s="78">
        <v>10000</v>
      </c>
      <c r="F307" s="109">
        <v>0</v>
      </c>
      <c r="G307" s="479">
        <f>H307-F307</f>
        <v>2.0099999999999998</v>
      </c>
      <c r="H307" s="78">
        <v>2.0099999999999998</v>
      </c>
      <c r="I307" s="144">
        <f>SUM(H307:H312)</f>
        <v>4.8199999999999994</v>
      </c>
      <c r="J307" s="23"/>
    </row>
    <row r="308" spans="1:10" ht="16" x14ac:dyDescent="0.2">
      <c r="A308" s="63"/>
      <c r="B308" s="290" t="s">
        <v>535</v>
      </c>
      <c r="C308" s="66" t="s">
        <v>527</v>
      </c>
      <c r="D308" s="66" t="s">
        <v>417</v>
      </c>
      <c r="E308" s="78">
        <v>5000</v>
      </c>
      <c r="F308" s="109">
        <v>1.42</v>
      </c>
      <c r="G308" s="479"/>
      <c r="H308" s="78">
        <f>F308</f>
        <v>1.42</v>
      </c>
      <c r="I308" s="144"/>
      <c r="J308" s="23"/>
    </row>
    <row r="309" spans="1:10" ht="16" x14ac:dyDescent="0.2">
      <c r="A309" s="63"/>
      <c r="B309" s="290" t="s">
        <v>535</v>
      </c>
      <c r="C309" s="66" t="s">
        <v>527</v>
      </c>
      <c r="D309" s="66" t="s">
        <v>412</v>
      </c>
      <c r="E309" s="78">
        <v>2000</v>
      </c>
      <c r="F309" s="109">
        <v>0.68</v>
      </c>
      <c r="G309" s="479"/>
      <c r="H309" s="78">
        <f>F309</f>
        <v>0.68</v>
      </c>
      <c r="I309" s="144"/>
      <c r="J309" s="23"/>
    </row>
    <row r="310" spans="1:10" ht="16" x14ac:dyDescent="0.2">
      <c r="A310" s="63"/>
      <c r="B310" s="290" t="s">
        <v>535</v>
      </c>
      <c r="C310" s="66" t="s">
        <v>527</v>
      </c>
      <c r="D310" s="66" t="s">
        <v>413</v>
      </c>
      <c r="E310" s="78">
        <v>10000</v>
      </c>
      <c r="F310" s="109">
        <v>0.42</v>
      </c>
      <c r="G310" s="479"/>
      <c r="H310" s="78">
        <f>F310</f>
        <v>0.42</v>
      </c>
      <c r="I310" s="144"/>
      <c r="J310" s="23"/>
    </row>
    <row r="311" spans="1:10" ht="16" x14ac:dyDescent="0.2">
      <c r="A311" s="63"/>
      <c r="B311" s="290" t="s">
        <v>535</v>
      </c>
      <c r="C311" s="66" t="s">
        <v>527</v>
      </c>
      <c r="D311" s="66" t="s">
        <v>418</v>
      </c>
      <c r="E311" s="78">
        <v>5000</v>
      </c>
      <c r="F311" s="109">
        <v>0.22</v>
      </c>
      <c r="G311" s="479"/>
      <c r="H311" s="78">
        <f>F311</f>
        <v>0.22</v>
      </c>
      <c r="I311" s="144"/>
      <c r="J311" s="23"/>
    </row>
    <row r="312" spans="1:10" ht="16" x14ac:dyDescent="0.2">
      <c r="A312" s="63"/>
      <c r="B312" s="290" t="s">
        <v>535</v>
      </c>
      <c r="C312" s="66" t="s">
        <v>527</v>
      </c>
      <c r="D312" s="66" t="s">
        <v>414</v>
      </c>
      <c r="E312" s="78">
        <v>2000</v>
      </c>
      <c r="F312" s="109">
        <v>7.0000000000000007E-2</v>
      </c>
      <c r="G312" s="479"/>
      <c r="H312" s="78">
        <f>F312</f>
        <v>7.0000000000000007E-2</v>
      </c>
      <c r="I312" s="144"/>
      <c r="J312" s="23"/>
    </row>
    <row r="313" spans="1:10" ht="16" x14ac:dyDescent="0.2">
      <c r="A313" s="63"/>
      <c r="B313" s="23"/>
      <c r="C313" s="66"/>
      <c r="D313" s="66"/>
      <c r="E313" s="78"/>
      <c r="F313" s="78"/>
      <c r="G313" s="277"/>
      <c r="H313" s="78"/>
      <c r="I313" s="144"/>
      <c r="J313" s="23"/>
    </row>
    <row r="314" spans="1:10" ht="16" x14ac:dyDescent="0.2">
      <c r="A314" s="63"/>
      <c r="B314" s="275">
        <v>2245</v>
      </c>
      <c r="C314" s="66" t="s">
        <v>639</v>
      </c>
      <c r="D314" s="66" t="s">
        <v>411</v>
      </c>
      <c r="E314" s="78">
        <v>10000</v>
      </c>
      <c r="F314" s="109">
        <v>0</v>
      </c>
      <c r="G314" s="479">
        <v>3.08</v>
      </c>
      <c r="H314" s="78">
        <f>F314+G314</f>
        <v>3.08</v>
      </c>
      <c r="I314" s="144">
        <f>SUM(H314:H315)</f>
        <v>3.5</v>
      </c>
      <c r="J314" s="23"/>
    </row>
    <row r="315" spans="1:10" ht="16" x14ac:dyDescent="0.2">
      <c r="A315" s="63"/>
      <c r="B315" s="275">
        <v>2245</v>
      </c>
      <c r="C315" s="66" t="s">
        <v>639</v>
      </c>
      <c r="D315" s="66" t="s">
        <v>413</v>
      </c>
      <c r="E315" s="78">
        <v>10000</v>
      </c>
      <c r="F315" s="109">
        <v>0.42</v>
      </c>
      <c r="G315" s="479"/>
      <c r="H315" s="78">
        <f>F315</f>
        <v>0.42</v>
      </c>
      <c r="I315" s="144"/>
      <c r="J315" s="23"/>
    </row>
    <row r="316" spans="1:10" ht="16" x14ac:dyDescent="0.2">
      <c r="A316" s="63"/>
      <c r="B316" s="275"/>
      <c r="C316" s="66"/>
      <c r="D316" s="66"/>
      <c r="E316" s="78"/>
      <c r="F316" s="78"/>
      <c r="G316" s="277"/>
      <c r="H316" s="78"/>
      <c r="I316" s="144"/>
      <c r="J316" s="23"/>
    </row>
    <row r="317" spans="1:10" ht="16" x14ac:dyDescent="0.2">
      <c r="A317" s="63"/>
      <c r="B317" s="275">
        <v>2281</v>
      </c>
      <c r="C317" s="66" t="s">
        <v>773</v>
      </c>
      <c r="D317" s="66" t="s">
        <v>411</v>
      </c>
      <c r="E317" s="78">
        <v>40000</v>
      </c>
      <c r="F317" s="109">
        <v>24.06</v>
      </c>
      <c r="G317" s="479">
        <f>H317-F317</f>
        <v>8.02</v>
      </c>
      <c r="H317" s="78">
        <v>32.08</v>
      </c>
      <c r="I317" s="144">
        <f>SUM(H317:H320)</f>
        <v>47.49</v>
      </c>
      <c r="J317" s="23"/>
    </row>
    <row r="318" spans="1:10" ht="16" x14ac:dyDescent="0.2">
      <c r="A318" s="63"/>
      <c r="B318" s="275">
        <v>2281</v>
      </c>
      <c r="C318" s="66" t="s">
        <v>773</v>
      </c>
      <c r="D318" s="66" t="s">
        <v>417</v>
      </c>
      <c r="E318" s="78">
        <v>10000</v>
      </c>
      <c r="F318" s="109">
        <v>11.57</v>
      </c>
      <c r="G318" s="479"/>
      <c r="H318" s="78">
        <f>F318</f>
        <v>11.57</v>
      </c>
      <c r="I318" s="144"/>
      <c r="J318" s="23"/>
    </row>
    <row r="319" spans="1:10" ht="16" x14ac:dyDescent="0.2">
      <c r="A319" s="63"/>
      <c r="B319" s="275">
        <v>2281</v>
      </c>
      <c r="C319" s="66" t="s">
        <v>773</v>
      </c>
      <c r="D319" s="66" t="s">
        <v>412</v>
      </c>
      <c r="E319" s="78">
        <v>10000</v>
      </c>
      <c r="F319" s="109">
        <v>3.42</v>
      </c>
      <c r="G319" s="479"/>
      <c r="H319" s="78">
        <f>F319</f>
        <v>3.42</v>
      </c>
      <c r="I319" s="144"/>
      <c r="J319" s="23"/>
    </row>
    <row r="320" spans="1:10" ht="16" x14ac:dyDescent="0.2">
      <c r="A320" s="63"/>
      <c r="B320" s="275">
        <v>2281</v>
      </c>
      <c r="C320" s="66" t="s">
        <v>773</v>
      </c>
      <c r="D320" s="66" t="s">
        <v>413</v>
      </c>
      <c r="E320" s="78">
        <v>10000</v>
      </c>
      <c r="F320" s="109">
        <v>0.42</v>
      </c>
      <c r="G320" s="479"/>
      <c r="H320" s="78">
        <f>F320</f>
        <v>0.42</v>
      </c>
      <c r="I320" s="144"/>
      <c r="J320" s="23"/>
    </row>
    <row r="321" spans="1:10" ht="16" x14ac:dyDescent="0.2">
      <c r="A321" s="63"/>
      <c r="B321" s="75"/>
      <c r="C321" s="66"/>
      <c r="D321" s="66"/>
      <c r="E321" s="78"/>
      <c r="F321" s="78"/>
      <c r="G321" s="277"/>
      <c r="H321" s="78"/>
      <c r="I321" s="144"/>
      <c r="J321" s="23"/>
    </row>
    <row r="322" spans="1:10" ht="16" x14ac:dyDescent="0.2">
      <c r="A322" s="63"/>
      <c r="B322" s="75" t="s">
        <v>591</v>
      </c>
      <c r="C322" s="66" t="s">
        <v>367</v>
      </c>
      <c r="D322" s="66" t="s">
        <v>411</v>
      </c>
      <c r="E322" s="78">
        <v>10000</v>
      </c>
      <c r="F322" s="109">
        <v>0</v>
      </c>
      <c r="G322" s="479">
        <f>H322-F322</f>
        <v>5.0199999999999996</v>
      </c>
      <c r="H322" s="78">
        <v>5.0199999999999996</v>
      </c>
      <c r="I322" s="144">
        <f>SUM(H322:H325)</f>
        <v>10.879999999999999</v>
      </c>
      <c r="J322" s="23"/>
    </row>
    <row r="323" spans="1:10" ht="16" x14ac:dyDescent="0.2">
      <c r="A323" s="63"/>
      <c r="B323" s="75" t="s">
        <v>591</v>
      </c>
      <c r="C323" s="66" t="s">
        <v>367</v>
      </c>
      <c r="D323" s="66" t="s">
        <v>412</v>
      </c>
      <c r="E323" s="78">
        <v>10000</v>
      </c>
      <c r="F323" s="109">
        <v>3.42</v>
      </c>
      <c r="G323" s="479"/>
      <c r="H323" s="78">
        <f>F323</f>
        <v>3.42</v>
      </c>
      <c r="I323" s="144"/>
      <c r="J323" s="23"/>
    </row>
    <row r="324" spans="1:10" ht="16" x14ac:dyDescent="0.2">
      <c r="A324" s="63"/>
      <c r="B324" s="75" t="s">
        <v>591</v>
      </c>
      <c r="C324" s="66" t="s">
        <v>367</v>
      </c>
      <c r="D324" s="66" t="s">
        <v>413</v>
      </c>
      <c r="E324" s="78">
        <v>50000</v>
      </c>
      <c r="F324" s="109">
        <v>2.09</v>
      </c>
      <c r="G324" s="479"/>
      <c r="H324" s="78">
        <f>F324</f>
        <v>2.09</v>
      </c>
      <c r="I324" s="144"/>
      <c r="J324" s="23"/>
    </row>
    <row r="325" spans="1:10" ht="16" x14ac:dyDescent="0.2">
      <c r="A325" s="63"/>
      <c r="B325" s="75" t="s">
        <v>591</v>
      </c>
      <c r="C325" s="66" t="s">
        <v>367</v>
      </c>
      <c r="D325" s="66" t="s">
        <v>414</v>
      </c>
      <c r="E325" s="78">
        <v>10000</v>
      </c>
      <c r="F325" s="109">
        <v>0.35</v>
      </c>
      <c r="G325" s="479"/>
      <c r="H325" s="78">
        <f>F325</f>
        <v>0.35</v>
      </c>
      <c r="I325" s="144"/>
      <c r="J325" s="23"/>
    </row>
    <row r="326" spans="1:10" ht="16" x14ac:dyDescent="0.2">
      <c r="A326" s="63"/>
      <c r="B326" s="75"/>
      <c r="C326" s="70"/>
      <c r="D326" s="173"/>
      <c r="E326" s="130"/>
      <c r="F326" s="130"/>
      <c r="G326" s="493"/>
      <c r="H326" s="130"/>
      <c r="I326" s="192"/>
      <c r="J326" s="23"/>
    </row>
    <row r="327" spans="1:10" ht="16" x14ac:dyDescent="0.2">
      <c r="A327" s="63"/>
      <c r="B327" s="75" t="s">
        <v>593</v>
      </c>
      <c r="C327" s="70" t="s">
        <v>374</v>
      </c>
      <c r="D327" s="70" t="s">
        <v>411</v>
      </c>
      <c r="E327" s="130">
        <v>10000</v>
      </c>
      <c r="F327" s="111">
        <v>0</v>
      </c>
      <c r="G327" s="479">
        <f>H327-F327</f>
        <v>5.0199999999999996</v>
      </c>
      <c r="H327" s="130">
        <v>5.0199999999999996</v>
      </c>
      <c r="I327" s="192">
        <f>H327</f>
        <v>5.0199999999999996</v>
      </c>
      <c r="J327" s="23"/>
    </row>
    <row r="328" spans="1:10" ht="16" x14ac:dyDescent="0.2">
      <c r="A328" s="63"/>
      <c r="B328" s="75"/>
      <c r="C328" s="70"/>
      <c r="D328" s="70"/>
      <c r="E328" s="130"/>
      <c r="F328" s="111"/>
      <c r="G328" s="479"/>
      <c r="H328" s="130"/>
      <c r="I328" s="192"/>
      <c r="J328" s="23"/>
    </row>
    <row r="329" spans="1:10" ht="16" x14ac:dyDescent="0.2">
      <c r="A329" s="63"/>
      <c r="B329" s="75" t="s">
        <v>721</v>
      </c>
      <c r="C329" s="70" t="s">
        <v>722</v>
      </c>
      <c r="D329" s="70" t="s">
        <v>411</v>
      </c>
      <c r="E329" s="130">
        <v>10000</v>
      </c>
      <c r="F329" s="130">
        <v>0</v>
      </c>
      <c r="G329" s="277">
        <v>2.0099999999999998</v>
      </c>
      <c r="H329" s="130"/>
      <c r="I329" s="192">
        <v>2.0099999999999998</v>
      </c>
      <c r="J329" s="23"/>
    </row>
    <row r="330" spans="1:10" ht="16" x14ac:dyDescent="0.2">
      <c r="A330" s="63"/>
      <c r="B330" s="75"/>
      <c r="C330" s="70"/>
      <c r="D330" s="70"/>
      <c r="E330" s="130"/>
      <c r="F330" s="130"/>
      <c r="G330" s="277"/>
      <c r="H330" s="130"/>
      <c r="I330" s="192"/>
      <c r="J330" s="23"/>
    </row>
    <row r="331" spans="1:10" ht="16" x14ac:dyDescent="0.2">
      <c r="A331" s="63"/>
      <c r="B331" s="75" t="s">
        <v>759</v>
      </c>
      <c r="C331" s="70" t="s">
        <v>753</v>
      </c>
      <c r="D331" s="70" t="s">
        <v>411</v>
      </c>
      <c r="E331" s="130">
        <v>200000</v>
      </c>
      <c r="F331" s="111"/>
      <c r="G331" s="479">
        <v>0.53</v>
      </c>
      <c r="H331" s="130">
        <f>SUM(F331:G331)</f>
        <v>0.53</v>
      </c>
      <c r="I331" s="192">
        <f>SUM(H331:H332)</f>
        <v>0.95</v>
      </c>
      <c r="J331" s="23"/>
    </row>
    <row r="332" spans="1:10" ht="16" x14ac:dyDescent="0.2">
      <c r="A332" s="63"/>
      <c r="B332" s="75" t="s">
        <v>759</v>
      </c>
      <c r="C332" s="70" t="s">
        <v>753</v>
      </c>
      <c r="D332" s="70" t="s">
        <v>413</v>
      </c>
      <c r="E332" s="130">
        <v>200000</v>
      </c>
      <c r="F332" s="111">
        <v>0.42</v>
      </c>
      <c r="G332" s="479"/>
      <c r="H332" s="130">
        <v>0.42</v>
      </c>
      <c r="I332" s="192"/>
      <c r="J332" s="23"/>
    </row>
    <row r="333" spans="1:10" ht="16" x14ac:dyDescent="0.2">
      <c r="A333" s="63"/>
      <c r="B333" s="75"/>
      <c r="C333" s="70"/>
      <c r="D333" s="70"/>
      <c r="E333" s="130"/>
      <c r="F333" s="130"/>
      <c r="G333" s="277"/>
      <c r="H333" s="130"/>
      <c r="I333" s="192"/>
      <c r="J333" s="23"/>
    </row>
    <row r="334" spans="1:10" ht="16" x14ac:dyDescent="0.2">
      <c r="A334" s="63"/>
      <c r="B334" s="75" t="s">
        <v>642</v>
      </c>
      <c r="C334" s="70" t="s">
        <v>641</v>
      </c>
      <c r="D334" s="70" t="s">
        <v>411</v>
      </c>
      <c r="E334" s="130">
        <v>200000</v>
      </c>
      <c r="F334" s="111">
        <v>12.54</v>
      </c>
      <c r="G334" s="479">
        <v>0.66</v>
      </c>
      <c r="H334" s="130">
        <f>SUM(F334:G334)</f>
        <v>13.2</v>
      </c>
      <c r="I334" s="192">
        <f>SUM(H334:H335)</f>
        <v>21.56</v>
      </c>
      <c r="J334" s="23"/>
    </row>
    <row r="335" spans="1:10" ht="16" x14ac:dyDescent="0.2">
      <c r="A335" s="63"/>
      <c r="B335" s="75" t="s">
        <v>642</v>
      </c>
      <c r="C335" s="70" t="s">
        <v>641</v>
      </c>
      <c r="D335" s="70" t="s">
        <v>413</v>
      </c>
      <c r="E335" s="130">
        <v>200000</v>
      </c>
      <c r="F335" s="111">
        <v>8.36</v>
      </c>
      <c r="G335" s="479"/>
      <c r="H335" s="130">
        <f>F335</f>
        <v>8.36</v>
      </c>
      <c r="I335" s="192"/>
      <c r="J335" s="23"/>
    </row>
    <row r="336" spans="1:10" ht="16" x14ac:dyDescent="0.2">
      <c r="A336" s="63"/>
      <c r="B336" s="75"/>
      <c r="C336" s="70"/>
      <c r="D336" s="70"/>
      <c r="E336" s="130"/>
      <c r="F336" s="130"/>
      <c r="G336" s="493"/>
      <c r="H336" s="130"/>
      <c r="I336" s="192"/>
      <c r="J336" s="23"/>
    </row>
    <row r="337" spans="1:10" ht="16" x14ac:dyDescent="0.2">
      <c r="A337" s="63"/>
      <c r="B337" s="75" t="s">
        <v>594</v>
      </c>
      <c r="C337" s="66" t="s">
        <v>72</v>
      </c>
      <c r="D337" s="66" t="s">
        <v>411</v>
      </c>
      <c r="E337" s="78">
        <v>10000</v>
      </c>
      <c r="F337" s="109">
        <v>0</v>
      </c>
      <c r="G337" s="479">
        <f>H337-F337</f>
        <v>8.02</v>
      </c>
      <c r="H337" s="78">
        <v>8.02</v>
      </c>
      <c r="I337" s="144">
        <f>H337</f>
        <v>8.02</v>
      </c>
      <c r="J337" s="23"/>
    </row>
    <row r="338" spans="1:10" ht="16" x14ac:dyDescent="0.2">
      <c r="A338" s="63"/>
      <c r="B338" s="75"/>
      <c r="C338" s="66"/>
      <c r="D338" s="66"/>
      <c r="E338" s="78"/>
      <c r="F338" s="78"/>
      <c r="G338" s="277"/>
      <c r="H338" s="78"/>
      <c r="I338" s="144"/>
      <c r="J338" s="23"/>
    </row>
    <row r="339" spans="1:10" ht="16" x14ac:dyDescent="0.2">
      <c r="A339" s="63"/>
      <c r="B339" s="75" t="s">
        <v>595</v>
      </c>
      <c r="C339" s="66" t="s">
        <v>118</v>
      </c>
      <c r="D339" s="66" t="s">
        <v>411</v>
      </c>
      <c r="E339" s="79">
        <v>10000</v>
      </c>
      <c r="F339" s="109">
        <v>0</v>
      </c>
      <c r="G339" s="479">
        <f>H339-F339</f>
        <v>8.02</v>
      </c>
      <c r="H339" s="79">
        <v>8.02</v>
      </c>
      <c r="I339" s="144">
        <f>SUM(H339:H340)</f>
        <v>12.2</v>
      </c>
      <c r="J339" s="23"/>
    </row>
    <row r="340" spans="1:10" ht="16" x14ac:dyDescent="0.2">
      <c r="A340" s="63"/>
      <c r="B340" s="75" t="s">
        <v>595</v>
      </c>
      <c r="C340" s="66" t="s">
        <v>118</v>
      </c>
      <c r="D340" s="66" t="s">
        <v>413</v>
      </c>
      <c r="E340" s="79">
        <v>100000</v>
      </c>
      <c r="F340" s="109">
        <v>4.18</v>
      </c>
      <c r="G340" s="479"/>
      <c r="H340" s="79">
        <f>F340</f>
        <v>4.18</v>
      </c>
      <c r="I340" s="144"/>
      <c r="J340" s="23"/>
    </row>
    <row r="341" spans="1:10" ht="16" x14ac:dyDescent="0.2">
      <c r="A341" s="63"/>
      <c r="B341" s="75"/>
      <c r="C341" s="66"/>
      <c r="D341" s="66"/>
      <c r="E341" s="79"/>
      <c r="F341" s="78"/>
      <c r="G341" s="277"/>
      <c r="H341" s="79"/>
      <c r="I341" s="144"/>
      <c r="J341" s="23"/>
    </row>
    <row r="342" spans="1:10" ht="16" x14ac:dyDescent="0.2">
      <c r="A342" s="63"/>
      <c r="B342" s="75" t="s">
        <v>1075</v>
      </c>
      <c r="C342" s="66" t="s">
        <v>1076</v>
      </c>
      <c r="D342" s="66" t="s">
        <v>411</v>
      </c>
      <c r="E342" s="79">
        <v>10000</v>
      </c>
      <c r="F342" s="78">
        <v>0</v>
      </c>
      <c r="G342" s="277">
        <v>0.46</v>
      </c>
      <c r="H342" s="79">
        <v>0.46</v>
      </c>
      <c r="I342" s="144">
        <v>0.46</v>
      </c>
      <c r="J342" s="23"/>
    </row>
    <row r="343" spans="1:10" ht="16" x14ac:dyDescent="0.2">
      <c r="A343" s="63"/>
      <c r="B343" s="75"/>
      <c r="C343" s="66"/>
      <c r="D343" s="66"/>
      <c r="E343" s="79"/>
      <c r="F343" s="78"/>
      <c r="G343" s="277"/>
      <c r="H343" s="79"/>
      <c r="I343" s="144"/>
      <c r="J343" s="23"/>
    </row>
    <row r="344" spans="1:10" ht="16" x14ac:dyDescent="0.2">
      <c r="A344" s="63"/>
      <c r="B344" s="75" t="s">
        <v>596</v>
      </c>
      <c r="C344" s="66" t="s">
        <v>62</v>
      </c>
      <c r="D344" s="66" t="s">
        <v>411</v>
      </c>
      <c r="E344" s="78">
        <v>200000</v>
      </c>
      <c r="F344" s="109">
        <f>H344-G344</f>
        <v>58.52</v>
      </c>
      <c r="G344" s="479">
        <v>3.08</v>
      </c>
      <c r="H344" s="78">
        <v>61.6</v>
      </c>
      <c r="I344" s="144">
        <f>SUM(H344:H347)</f>
        <v>73.72999999999999</v>
      </c>
      <c r="J344" s="23"/>
    </row>
    <row r="345" spans="1:10" ht="16" x14ac:dyDescent="0.2">
      <c r="A345" s="63"/>
      <c r="B345" s="75" t="s">
        <v>596</v>
      </c>
      <c r="C345" s="66" t="s">
        <v>62</v>
      </c>
      <c r="D345" s="66" t="s">
        <v>412</v>
      </c>
      <c r="E345" s="79">
        <v>10000</v>
      </c>
      <c r="F345" s="109">
        <v>3.42</v>
      </c>
      <c r="G345" s="479"/>
      <c r="H345" s="79">
        <f>F345</f>
        <v>3.42</v>
      </c>
      <c r="I345" s="144"/>
      <c r="J345" s="23"/>
    </row>
    <row r="346" spans="1:10" ht="16" x14ac:dyDescent="0.2">
      <c r="A346" s="63"/>
      <c r="B346" s="75" t="s">
        <v>596</v>
      </c>
      <c r="C346" s="66" t="s">
        <v>62</v>
      </c>
      <c r="D346" s="66" t="s">
        <v>413</v>
      </c>
      <c r="E346" s="78">
        <v>200000</v>
      </c>
      <c r="F346" s="109">
        <v>8.36</v>
      </c>
      <c r="G346" s="479"/>
      <c r="H346" s="79">
        <f>F346</f>
        <v>8.36</v>
      </c>
      <c r="I346" s="144"/>
      <c r="J346" s="23"/>
    </row>
    <row r="347" spans="1:10" ht="16" x14ac:dyDescent="0.2">
      <c r="A347" s="63"/>
      <c r="B347" s="75" t="s">
        <v>596</v>
      </c>
      <c r="C347" s="66" t="s">
        <v>62</v>
      </c>
      <c r="D347" s="66" t="s">
        <v>414</v>
      </c>
      <c r="E347" s="79">
        <v>10000</v>
      </c>
      <c r="F347" s="109">
        <v>0.35</v>
      </c>
      <c r="G347" s="479"/>
      <c r="H347" s="79">
        <f>F347</f>
        <v>0.35</v>
      </c>
      <c r="I347" s="144"/>
      <c r="J347" s="23"/>
    </row>
    <row r="348" spans="1:10" ht="16" x14ac:dyDescent="0.2">
      <c r="A348" s="63"/>
      <c r="B348" s="75"/>
      <c r="C348" s="66"/>
      <c r="D348" s="66"/>
      <c r="E348" s="79"/>
      <c r="F348" s="78"/>
      <c r="G348" s="277"/>
      <c r="H348" s="79"/>
      <c r="I348" s="144"/>
      <c r="J348" s="23"/>
    </row>
    <row r="349" spans="1:10" ht="16" x14ac:dyDescent="0.2">
      <c r="A349" s="63"/>
      <c r="B349" s="75" t="s">
        <v>597</v>
      </c>
      <c r="C349" s="66" t="s">
        <v>38</v>
      </c>
      <c r="D349" s="66" t="s">
        <v>411</v>
      </c>
      <c r="E349" s="78">
        <v>20000</v>
      </c>
      <c r="F349" s="109">
        <f>H349-G349</f>
        <v>5.0199999999999996</v>
      </c>
      <c r="G349" s="479">
        <v>5.0199999999999996</v>
      </c>
      <c r="H349" s="78">
        <v>10.039999999999999</v>
      </c>
      <c r="I349" s="144">
        <f>SUM(H349:H352)</f>
        <v>14.649999999999999</v>
      </c>
      <c r="J349" s="211"/>
    </row>
    <row r="350" spans="1:10" ht="16" x14ac:dyDescent="0.2">
      <c r="A350" s="63"/>
      <c r="B350" s="75" t="s">
        <v>597</v>
      </c>
      <c r="C350" s="66" t="s">
        <v>38</v>
      </c>
      <c r="D350" s="66" t="s">
        <v>412</v>
      </c>
      <c r="E350" s="78">
        <v>10000</v>
      </c>
      <c r="F350" s="109">
        <v>3.42</v>
      </c>
      <c r="G350" s="479"/>
      <c r="H350" s="78">
        <f>F350</f>
        <v>3.42</v>
      </c>
      <c r="I350" s="144"/>
      <c r="J350" s="23"/>
    </row>
    <row r="351" spans="1:10" ht="16" x14ac:dyDescent="0.2">
      <c r="A351" s="63"/>
      <c r="B351" s="75" t="s">
        <v>597</v>
      </c>
      <c r="C351" s="66" t="s">
        <v>38</v>
      </c>
      <c r="D351" s="66" t="s">
        <v>413</v>
      </c>
      <c r="E351" s="78">
        <v>20000</v>
      </c>
      <c r="F351" s="109">
        <v>0.84</v>
      </c>
      <c r="G351" s="479"/>
      <c r="H351" s="78">
        <f>F351</f>
        <v>0.84</v>
      </c>
      <c r="I351" s="144"/>
      <c r="J351" s="23"/>
    </row>
    <row r="352" spans="1:10" ht="16" x14ac:dyDescent="0.2">
      <c r="A352" s="63"/>
      <c r="B352" s="75" t="s">
        <v>597</v>
      </c>
      <c r="C352" s="66" t="s">
        <v>38</v>
      </c>
      <c r="D352" s="66" t="s">
        <v>414</v>
      </c>
      <c r="E352" s="78">
        <v>10000</v>
      </c>
      <c r="F352" s="109">
        <v>0.35</v>
      </c>
      <c r="G352" s="479"/>
      <c r="H352" s="78">
        <f>F352</f>
        <v>0.35</v>
      </c>
      <c r="I352" s="144"/>
      <c r="J352" s="23"/>
    </row>
    <row r="353" spans="1:10" ht="16" x14ac:dyDescent="0.2">
      <c r="A353" s="63"/>
      <c r="B353" s="75"/>
      <c r="C353" s="66"/>
      <c r="D353" s="66"/>
      <c r="E353" s="78"/>
      <c r="F353" s="78"/>
      <c r="G353" s="277"/>
      <c r="H353" s="78"/>
      <c r="I353" s="144"/>
      <c r="J353" s="23"/>
    </row>
    <row r="354" spans="1:10" ht="16" x14ac:dyDescent="0.2">
      <c r="A354" s="63"/>
      <c r="B354" s="75" t="s">
        <v>598</v>
      </c>
      <c r="C354" s="66" t="s">
        <v>134</v>
      </c>
      <c r="D354" s="66" t="s">
        <v>411</v>
      </c>
      <c r="E354" s="78">
        <v>10000</v>
      </c>
      <c r="F354" s="78">
        <v>0</v>
      </c>
      <c r="G354" s="277">
        <v>0.91</v>
      </c>
      <c r="H354" s="78">
        <v>0.91</v>
      </c>
      <c r="I354" s="144">
        <f>SUM(H354:H356)</f>
        <v>4.07</v>
      </c>
      <c r="J354" s="23"/>
    </row>
    <row r="355" spans="1:10" ht="16" x14ac:dyDescent="0.2">
      <c r="A355" s="63"/>
      <c r="B355" s="75" t="s">
        <v>598</v>
      </c>
      <c r="C355" s="66" t="s">
        <v>134</v>
      </c>
      <c r="D355" s="66" t="s">
        <v>412</v>
      </c>
      <c r="E355" s="78">
        <v>8000</v>
      </c>
      <c r="F355" s="78">
        <v>2.74</v>
      </c>
      <c r="G355" s="277"/>
      <c r="H355" s="78">
        <v>2.74</v>
      </c>
      <c r="I355" s="144"/>
      <c r="J355" s="23"/>
    </row>
    <row r="356" spans="1:10" ht="16" x14ac:dyDescent="0.2">
      <c r="A356" s="63"/>
      <c r="B356" s="75" t="s">
        <v>598</v>
      </c>
      <c r="C356" s="66" t="s">
        <v>134</v>
      </c>
      <c r="D356" s="66" t="s">
        <v>413</v>
      </c>
      <c r="E356" s="78">
        <v>10000</v>
      </c>
      <c r="F356" s="78">
        <v>0.42</v>
      </c>
      <c r="G356" s="277">
        <v>0</v>
      </c>
      <c r="H356" s="78">
        <v>0.42</v>
      </c>
      <c r="I356" s="144"/>
      <c r="J356" s="23"/>
    </row>
    <row r="357" spans="1:10" ht="16" x14ac:dyDescent="0.2">
      <c r="A357" s="63"/>
      <c r="B357" s="75"/>
      <c r="C357" s="66"/>
      <c r="D357" s="66"/>
      <c r="E357" s="78"/>
      <c r="F357" s="78"/>
      <c r="G357" s="277"/>
      <c r="H357" s="78"/>
      <c r="I357" s="144"/>
      <c r="J357" s="23"/>
    </row>
    <row r="358" spans="1:10" ht="16" x14ac:dyDescent="0.2">
      <c r="A358" s="63"/>
      <c r="B358" s="75" t="s">
        <v>727</v>
      </c>
      <c r="C358" s="66" t="s">
        <v>744</v>
      </c>
      <c r="D358" s="66" t="s">
        <v>411</v>
      </c>
      <c r="E358" s="78">
        <v>10000</v>
      </c>
      <c r="F358" s="109"/>
      <c r="G358" s="479">
        <v>1.26</v>
      </c>
      <c r="H358" s="78">
        <v>1.26</v>
      </c>
      <c r="I358" s="144">
        <f>SUM(H358:H360)</f>
        <v>6.77</v>
      </c>
      <c r="J358" s="23"/>
    </row>
    <row r="359" spans="1:10" ht="16" x14ac:dyDescent="0.2">
      <c r="A359" s="63"/>
      <c r="B359" s="75" t="s">
        <v>727</v>
      </c>
      <c r="C359" s="66" t="s">
        <v>744</v>
      </c>
      <c r="D359" s="66" t="s">
        <v>412</v>
      </c>
      <c r="E359" s="78">
        <v>10000</v>
      </c>
      <c r="F359" s="109">
        <v>3.42</v>
      </c>
      <c r="G359" s="479"/>
      <c r="H359" s="78">
        <v>3.42</v>
      </c>
      <c r="I359" s="144"/>
      <c r="J359" s="23"/>
    </row>
    <row r="360" spans="1:10" ht="16" x14ac:dyDescent="0.2">
      <c r="A360" s="63"/>
      <c r="B360" s="75" t="s">
        <v>727</v>
      </c>
      <c r="C360" s="66" t="s">
        <v>744</v>
      </c>
      <c r="D360" s="66" t="s">
        <v>413</v>
      </c>
      <c r="E360" s="78">
        <v>50000</v>
      </c>
      <c r="F360" s="109">
        <v>2.09</v>
      </c>
      <c r="G360" s="479"/>
      <c r="H360" s="78">
        <v>2.09</v>
      </c>
      <c r="I360" s="144"/>
      <c r="J360" s="23"/>
    </row>
    <row r="361" spans="1:10" ht="16" x14ac:dyDescent="0.2">
      <c r="A361" s="63"/>
      <c r="B361" s="75"/>
      <c r="C361" s="66"/>
      <c r="D361" s="66"/>
      <c r="E361" s="78"/>
      <c r="F361" s="78"/>
      <c r="G361" s="277"/>
      <c r="H361" s="78"/>
      <c r="I361" s="144"/>
      <c r="J361" s="23"/>
    </row>
    <row r="362" spans="1:10" ht="16" x14ac:dyDescent="0.2">
      <c r="A362" s="63"/>
      <c r="B362" s="75" t="s">
        <v>798</v>
      </c>
      <c r="C362" s="66" t="s">
        <v>1013</v>
      </c>
      <c r="D362" s="66" t="s">
        <v>411</v>
      </c>
      <c r="E362" s="78">
        <v>10000</v>
      </c>
      <c r="F362" s="109"/>
      <c r="G362" s="479">
        <v>0.53</v>
      </c>
      <c r="H362" s="78">
        <v>0.53</v>
      </c>
      <c r="I362" s="144">
        <v>0.53</v>
      </c>
      <c r="J362" s="23"/>
    </row>
    <row r="363" spans="1:10" ht="16" x14ac:dyDescent="0.2">
      <c r="A363" s="63"/>
      <c r="B363" s="75"/>
      <c r="C363" s="66"/>
      <c r="D363" s="66"/>
      <c r="E363" s="78"/>
      <c r="F363" s="78"/>
      <c r="G363" s="277"/>
      <c r="H363" s="78"/>
      <c r="I363" s="144"/>
      <c r="J363" s="23"/>
    </row>
    <row r="364" spans="1:10" ht="16" x14ac:dyDescent="0.2">
      <c r="A364" s="63"/>
      <c r="B364" s="75" t="s">
        <v>1113</v>
      </c>
      <c r="C364" s="66" t="s">
        <v>1114</v>
      </c>
      <c r="D364" s="66" t="s">
        <v>411</v>
      </c>
      <c r="E364" s="78">
        <v>10000</v>
      </c>
      <c r="F364" s="78">
        <v>0</v>
      </c>
      <c r="G364" s="277">
        <v>14.08</v>
      </c>
      <c r="H364" s="78">
        <v>14.08</v>
      </c>
      <c r="I364" s="144">
        <f>SUM(H364:H365)</f>
        <v>22.439999999999998</v>
      </c>
      <c r="J364" s="23"/>
    </row>
    <row r="365" spans="1:10" ht="16" x14ac:dyDescent="0.2">
      <c r="A365" s="63"/>
      <c r="B365" s="75" t="s">
        <v>1113</v>
      </c>
      <c r="C365" s="66" t="s">
        <v>1114</v>
      </c>
      <c r="D365" s="66" t="s">
        <v>413</v>
      </c>
      <c r="E365" s="78">
        <v>200000</v>
      </c>
      <c r="F365" s="78">
        <v>8.36</v>
      </c>
      <c r="G365" s="277">
        <v>0</v>
      </c>
      <c r="H365" s="78">
        <v>8.36</v>
      </c>
      <c r="I365" s="144"/>
      <c r="J365" s="23"/>
    </row>
    <row r="366" spans="1:10" ht="16" x14ac:dyDescent="0.2">
      <c r="A366" s="63"/>
      <c r="B366" s="75"/>
      <c r="C366" s="66"/>
      <c r="D366" s="66"/>
      <c r="E366" s="78"/>
      <c r="F366" s="78"/>
      <c r="G366" s="277"/>
      <c r="H366" s="78"/>
      <c r="I366" s="144"/>
      <c r="J366" s="23"/>
    </row>
    <row r="367" spans="1:10" ht="16" x14ac:dyDescent="0.2">
      <c r="A367" s="63"/>
      <c r="B367" s="75" t="s">
        <v>599</v>
      </c>
      <c r="C367" s="66" t="s">
        <v>186</v>
      </c>
      <c r="D367" s="66" t="s">
        <v>411</v>
      </c>
      <c r="E367" s="78">
        <v>250000</v>
      </c>
      <c r="F367" s="109">
        <f>H367-G367</f>
        <v>73.92</v>
      </c>
      <c r="G367" s="479">
        <v>3.08</v>
      </c>
      <c r="H367" s="78">
        <v>77</v>
      </c>
      <c r="I367" s="144">
        <f>SUM(H367:H370)</f>
        <v>128.92000000000002</v>
      </c>
      <c r="J367" s="23"/>
    </row>
    <row r="368" spans="1:10" ht="16" x14ac:dyDescent="0.2">
      <c r="A368" s="63"/>
      <c r="B368" s="75" t="s">
        <v>599</v>
      </c>
      <c r="C368" s="66" t="s">
        <v>186</v>
      </c>
      <c r="D368" s="66" t="s">
        <v>417</v>
      </c>
      <c r="E368" s="78">
        <v>45000</v>
      </c>
      <c r="F368" s="109">
        <v>30.47</v>
      </c>
      <c r="G368" s="479"/>
      <c r="H368" s="78">
        <v>30.47</v>
      </c>
      <c r="I368" s="144"/>
      <c r="J368" s="23"/>
    </row>
    <row r="369" spans="1:19" ht="16" x14ac:dyDescent="0.2">
      <c r="A369" s="63"/>
      <c r="B369" s="75" t="s">
        <v>599</v>
      </c>
      <c r="C369" s="66" t="s">
        <v>186</v>
      </c>
      <c r="D369" s="66" t="s">
        <v>413</v>
      </c>
      <c r="E369" s="78">
        <v>250000</v>
      </c>
      <c r="F369" s="109">
        <v>10.45</v>
      </c>
      <c r="G369" s="479"/>
      <c r="H369" s="78">
        <f>F369</f>
        <v>10.45</v>
      </c>
      <c r="I369" s="144"/>
      <c r="J369" s="23"/>
    </row>
    <row r="370" spans="1:19" ht="16" x14ac:dyDescent="0.2">
      <c r="A370" s="63"/>
      <c r="B370" s="75" t="s">
        <v>599</v>
      </c>
      <c r="C370" s="66" t="s">
        <v>186</v>
      </c>
      <c r="D370" s="66" t="s">
        <v>418</v>
      </c>
      <c r="E370" s="78">
        <v>250000</v>
      </c>
      <c r="F370" s="109">
        <v>11</v>
      </c>
      <c r="G370" s="479"/>
      <c r="H370" s="78">
        <f>F370</f>
        <v>11</v>
      </c>
      <c r="I370" s="144"/>
      <c r="J370" s="23"/>
    </row>
    <row r="371" spans="1:19" ht="16" x14ac:dyDescent="0.2">
      <c r="A371" s="63"/>
      <c r="B371" s="75"/>
      <c r="C371" s="66"/>
      <c r="D371" s="66"/>
      <c r="E371" s="78"/>
      <c r="F371" s="109"/>
      <c r="G371" s="479"/>
      <c r="H371" s="78"/>
      <c r="I371" s="144"/>
      <c r="J371" s="23"/>
    </row>
    <row r="372" spans="1:19" ht="16" x14ac:dyDescent="0.2">
      <c r="A372" s="63"/>
      <c r="B372" s="75" t="s">
        <v>602</v>
      </c>
      <c r="C372" s="66" t="s">
        <v>135</v>
      </c>
      <c r="D372" s="66" t="s">
        <v>411</v>
      </c>
      <c r="E372" s="78">
        <v>10000</v>
      </c>
      <c r="F372" s="109">
        <v>0</v>
      </c>
      <c r="G372" s="479">
        <f>H372-F372</f>
        <v>8.02</v>
      </c>
      <c r="H372" s="78">
        <v>8.02</v>
      </c>
      <c r="I372" s="144">
        <f>SUM(H372:H376)</f>
        <v>20.37</v>
      </c>
      <c r="J372" s="23"/>
    </row>
    <row r="373" spans="1:19" ht="16" x14ac:dyDescent="0.2">
      <c r="A373" s="101"/>
      <c r="B373" s="75" t="s">
        <v>602</v>
      </c>
      <c r="C373" s="66" t="s">
        <v>135</v>
      </c>
      <c r="D373" s="173" t="s">
        <v>412</v>
      </c>
      <c r="E373" s="78">
        <v>10000</v>
      </c>
      <c r="F373" s="109">
        <v>3.42</v>
      </c>
      <c r="G373" s="479"/>
      <c r="H373" s="78">
        <f>F373</f>
        <v>3.42</v>
      </c>
      <c r="I373" s="144"/>
      <c r="J373" s="23"/>
    </row>
    <row r="374" spans="1:19" ht="16" x14ac:dyDescent="0.2">
      <c r="A374" s="63"/>
      <c r="B374" s="75" t="s">
        <v>602</v>
      </c>
      <c r="C374" s="66" t="s">
        <v>135</v>
      </c>
      <c r="D374" s="173" t="s">
        <v>413</v>
      </c>
      <c r="E374" s="78">
        <v>100000</v>
      </c>
      <c r="F374" s="109">
        <v>4.18</v>
      </c>
      <c r="G374" s="479"/>
      <c r="H374" s="79">
        <f>F374</f>
        <v>4.18</v>
      </c>
      <c r="I374" s="144"/>
      <c r="J374" s="23"/>
    </row>
    <row r="375" spans="1:19" ht="16" x14ac:dyDescent="0.2">
      <c r="A375" s="63"/>
      <c r="B375" s="75" t="s">
        <v>602</v>
      </c>
      <c r="C375" s="66" t="s">
        <v>135</v>
      </c>
      <c r="D375" s="173" t="s">
        <v>418</v>
      </c>
      <c r="E375" s="78">
        <v>100000</v>
      </c>
      <c r="F375" s="109">
        <v>4.4000000000000004</v>
      </c>
      <c r="G375" s="479"/>
      <c r="H375" s="79">
        <f>F375</f>
        <v>4.4000000000000004</v>
      </c>
      <c r="I375" s="144"/>
      <c r="J375" s="23"/>
    </row>
    <row r="376" spans="1:19" ht="16" x14ac:dyDescent="0.2">
      <c r="A376" s="63"/>
      <c r="B376" s="75" t="s">
        <v>602</v>
      </c>
      <c r="C376" s="66" t="s">
        <v>135</v>
      </c>
      <c r="D376" s="173" t="s">
        <v>414</v>
      </c>
      <c r="E376" s="78">
        <v>10000</v>
      </c>
      <c r="F376" s="109">
        <v>0.35</v>
      </c>
      <c r="G376" s="479"/>
      <c r="H376" s="79">
        <f>F376</f>
        <v>0.35</v>
      </c>
      <c r="I376" s="144"/>
      <c r="J376" s="23"/>
    </row>
    <row r="377" spans="1:19" ht="16" x14ac:dyDescent="0.2">
      <c r="A377" s="63"/>
      <c r="B377" s="75"/>
      <c r="C377" s="66"/>
      <c r="D377" s="173"/>
      <c r="E377" s="78"/>
      <c r="F377" s="109"/>
      <c r="G377" s="479"/>
      <c r="H377" s="79"/>
      <c r="I377" s="144"/>
      <c r="J377" s="23"/>
    </row>
    <row r="378" spans="1:19" ht="16" x14ac:dyDescent="0.2">
      <c r="A378" s="63"/>
      <c r="B378" s="75" t="s">
        <v>1084</v>
      </c>
      <c r="C378" s="66" t="s">
        <v>1085</v>
      </c>
      <c r="D378" s="173" t="s">
        <v>411</v>
      </c>
      <c r="E378" s="78">
        <v>10000</v>
      </c>
      <c r="F378" s="109">
        <v>0</v>
      </c>
      <c r="G378" s="479">
        <v>0.66</v>
      </c>
      <c r="H378" s="79">
        <v>0.66</v>
      </c>
      <c r="I378" s="144">
        <f>SUM(H378:H381)</f>
        <v>1.83</v>
      </c>
      <c r="J378" s="23"/>
    </row>
    <row r="379" spans="1:19" ht="16" x14ac:dyDescent="0.2">
      <c r="A379" s="63"/>
      <c r="B379" s="75" t="s">
        <v>1084</v>
      </c>
      <c r="C379" s="66" t="s">
        <v>1085</v>
      </c>
      <c r="D379" s="173" t="s">
        <v>412</v>
      </c>
      <c r="E379" s="78">
        <v>2000</v>
      </c>
      <c r="F379" s="109">
        <v>0.68</v>
      </c>
      <c r="G379" s="479"/>
      <c r="H379" s="79">
        <v>0.68</v>
      </c>
      <c r="I379" s="144"/>
      <c r="J379" s="23"/>
    </row>
    <row r="380" spans="1:19" ht="16" x14ac:dyDescent="0.2">
      <c r="A380" s="63"/>
      <c r="B380" s="75" t="s">
        <v>1084</v>
      </c>
      <c r="C380" s="66" t="s">
        <v>1085</v>
      </c>
      <c r="D380" s="173" t="s">
        <v>413</v>
      </c>
      <c r="E380" s="78">
        <v>10000</v>
      </c>
      <c r="F380" s="109">
        <v>0.42</v>
      </c>
      <c r="G380" s="479"/>
      <c r="H380" s="79">
        <v>0.42</v>
      </c>
      <c r="I380" s="144"/>
      <c r="J380" s="23"/>
    </row>
    <row r="381" spans="1:19" ht="16" x14ac:dyDescent="0.2">
      <c r="A381" s="63"/>
      <c r="B381" s="75" t="s">
        <v>1084</v>
      </c>
      <c r="C381" s="66" t="s">
        <v>1085</v>
      </c>
      <c r="D381" s="173" t="s">
        <v>414</v>
      </c>
      <c r="E381" s="78">
        <v>2000</v>
      </c>
      <c r="F381" s="109">
        <v>7.0000000000000007E-2</v>
      </c>
      <c r="G381" s="479"/>
      <c r="H381" s="79">
        <v>7.0000000000000007E-2</v>
      </c>
      <c r="I381" s="144"/>
      <c r="J381" s="23"/>
    </row>
    <row r="382" spans="1:19" ht="16" x14ac:dyDescent="0.2">
      <c r="A382" s="63"/>
      <c r="B382" s="75"/>
      <c r="C382" s="66"/>
      <c r="D382" s="66"/>
      <c r="E382" s="78"/>
      <c r="F382" s="78"/>
      <c r="G382" s="277"/>
      <c r="H382" s="79"/>
      <c r="I382" s="144"/>
      <c r="J382" s="23"/>
    </row>
    <row r="383" spans="1:19" s="226" customFormat="1" ht="16" x14ac:dyDescent="0.2">
      <c r="A383" s="63"/>
      <c r="B383" s="75" t="s">
        <v>603</v>
      </c>
      <c r="C383" s="66" t="s">
        <v>42</v>
      </c>
      <c r="D383" s="66" t="s">
        <v>411</v>
      </c>
      <c r="E383" s="78">
        <v>250000</v>
      </c>
      <c r="F383" s="109">
        <v>48.24</v>
      </c>
      <c r="G383" s="479">
        <v>2.0099999999999998</v>
      </c>
      <c r="H383" s="79">
        <f>SUM(F383:G383)</f>
        <v>50.25</v>
      </c>
      <c r="I383" s="144">
        <f>SUM(H383:H388)</f>
        <v>109.32</v>
      </c>
      <c r="J383" s="23"/>
      <c r="K383"/>
      <c r="L383"/>
      <c r="M383"/>
      <c r="N383"/>
      <c r="O383"/>
      <c r="P383"/>
      <c r="Q383"/>
      <c r="R383"/>
      <c r="S383"/>
    </row>
    <row r="384" spans="1:19" ht="16" x14ac:dyDescent="0.2">
      <c r="A384" s="63"/>
      <c r="B384" s="75" t="s">
        <v>603</v>
      </c>
      <c r="C384" s="66" t="s">
        <v>42</v>
      </c>
      <c r="D384" s="173" t="s">
        <v>417</v>
      </c>
      <c r="E384" s="78">
        <v>50000</v>
      </c>
      <c r="F384" s="109">
        <v>33.85</v>
      </c>
      <c r="G384" s="479"/>
      <c r="H384" s="79">
        <f>F384</f>
        <v>33.85</v>
      </c>
      <c r="I384" s="144"/>
      <c r="J384" s="23"/>
    </row>
    <row r="385" spans="1:29" ht="16" x14ac:dyDescent="0.2">
      <c r="A385" s="63"/>
      <c r="B385" s="75" t="s">
        <v>603</v>
      </c>
      <c r="C385" s="66" t="s">
        <v>42</v>
      </c>
      <c r="D385" s="173" t="s">
        <v>412</v>
      </c>
      <c r="E385" s="78">
        <v>10000</v>
      </c>
      <c r="F385" s="109">
        <v>3.42</v>
      </c>
      <c r="G385" s="479"/>
      <c r="H385" s="79">
        <f>F385</f>
        <v>3.42</v>
      </c>
      <c r="I385" s="144"/>
      <c r="J385" s="23"/>
    </row>
    <row r="386" spans="1:29" ht="16" x14ac:dyDescent="0.2">
      <c r="A386" s="63"/>
      <c r="B386" s="75" t="s">
        <v>603</v>
      </c>
      <c r="C386" s="66" t="s">
        <v>42</v>
      </c>
      <c r="D386" s="173" t="s">
        <v>413</v>
      </c>
      <c r="E386" s="78">
        <v>250000</v>
      </c>
      <c r="F386" s="109">
        <v>10.45</v>
      </c>
      <c r="G386" s="479"/>
      <c r="H386" s="79">
        <f>F386</f>
        <v>10.45</v>
      </c>
      <c r="I386" s="144"/>
      <c r="J386" s="23"/>
    </row>
    <row r="387" spans="1:29" ht="16" x14ac:dyDescent="0.2">
      <c r="A387" s="63"/>
      <c r="B387" s="75" t="s">
        <v>603</v>
      </c>
      <c r="C387" s="66" t="s">
        <v>42</v>
      </c>
      <c r="D387" s="173" t="s">
        <v>418</v>
      </c>
      <c r="E387" s="78">
        <v>250000</v>
      </c>
      <c r="F387" s="109">
        <v>11</v>
      </c>
      <c r="G387" s="479"/>
      <c r="H387" s="79">
        <f>F387</f>
        <v>11</v>
      </c>
      <c r="I387" s="144"/>
      <c r="J387" s="23"/>
    </row>
    <row r="388" spans="1:29" ht="16" x14ac:dyDescent="0.2">
      <c r="A388" s="63"/>
      <c r="B388" s="75" t="s">
        <v>603</v>
      </c>
      <c r="C388" s="66" t="s">
        <v>42</v>
      </c>
      <c r="D388" s="173" t="s">
        <v>414</v>
      </c>
      <c r="E388" s="78">
        <v>10000</v>
      </c>
      <c r="F388" s="109">
        <v>0.35</v>
      </c>
      <c r="G388" s="479"/>
      <c r="H388" s="79">
        <f>F388</f>
        <v>0.35</v>
      </c>
      <c r="I388" s="144"/>
      <c r="J388" s="23"/>
    </row>
    <row r="389" spans="1:29" ht="16" x14ac:dyDescent="0.2">
      <c r="A389" s="63"/>
      <c r="B389" s="75"/>
      <c r="C389" s="66"/>
      <c r="D389" s="66"/>
      <c r="E389" s="79"/>
      <c r="F389" s="78"/>
      <c r="G389" s="277"/>
      <c r="H389" s="79"/>
      <c r="I389" s="144"/>
      <c r="J389" s="23"/>
    </row>
    <row r="390" spans="1:29" ht="16" x14ac:dyDescent="0.2">
      <c r="A390" s="63"/>
      <c r="B390" s="75" t="s">
        <v>604</v>
      </c>
      <c r="C390" s="66" t="s">
        <v>43</v>
      </c>
      <c r="D390" s="66" t="s">
        <v>411</v>
      </c>
      <c r="E390" s="78">
        <v>180000</v>
      </c>
      <c r="F390" s="109">
        <f>H390-G390</f>
        <v>239.35999999999999</v>
      </c>
      <c r="G390" s="479">
        <v>14.08</v>
      </c>
      <c r="H390" s="78">
        <v>253.44</v>
      </c>
      <c r="I390" s="144">
        <f>SUM(H390:H393)</f>
        <v>278.79000000000002</v>
      </c>
      <c r="J390" s="23"/>
    </row>
    <row r="391" spans="1:29" ht="16" x14ac:dyDescent="0.2">
      <c r="A391" s="63"/>
      <c r="B391" s="304" t="s">
        <v>604</v>
      </c>
      <c r="C391" s="66" t="s">
        <v>43</v>
      </c>
      <c r="D391" s="66" t="s">
        <v>417</v>
      </c>
      <c r="E391" s="78">
        <v>5000</v>
      </c>
      <c r="F391" s="109">
        <v>17.61</v>
      </c>
      <c r="G391" s="479"/>
      <c r="H391" s="78">
        <f>F391</f>
        <v>17.61</v>
      </c>
      <c r="I391" s="144"/>
      <c r="J391" s="23"/>
    </row>
    <row r="392" spans="1:29" ht="16" x14ac:dyDescent="0.2">
      <c r="A392" s="63"/>
      <c r="B392" s="75" t="s">
        <v>604</v>
      </c>
      <c r="C392" s="66" t="s">
        <v>43</v>
      </c>
      <c r="D392" s="66" t="s">
        <v>413</v>
      </c>
      <c r="E392" s="78">
        <v>180000</v>
      </c>
      <c r="F392" s="109">
        <v>7.52</v>
      </c>
      <c r="G392" s="479"/>
      <c r="H392" s="78">
        <f>F392</f>
        <v>7.52</v>
      </c>
      <c r="I392" s="144"/>
      <c r="J392" s="23"/>
    </row>
    <row r="393" spans="1:29" ht="16" x14ac:dyDescent="0.2">
      <c r="A393" s="63"/>
      <c r="B393" s="304" t="s">
        <v>604</v>
      </c>
      <c r="C393" s="66" t="s">
        <v>43</v>
      </c>
      <c r="D393" s="66" t="s">
        <v>418</v>
      </c>
      <c r="E393" s="78">
        <v>5000</v>
      </c>
      <c r="F393" s="109">
        <v>0.22</v>
      </c>
      <c r="G393" s="479"/>
      <c r="H393" s="78">
        <f>F393</f>
        <v>0.22</v>
      </c>
      <c r="I393" s="144"/>
      <c r="J393" s="23"/>
    </row>
    <row r="394" spans="1:29" ht="16" x14ac:dyDescent="0.2">
      <c r="A394" s="63"/>
      <c r="B394" s="75"/>
      <c r="C394" s="66"/>
      <c r="D394" s="66"/>
      <c r="E394" s="79"/>
      <c r="F394" s="78"/>
      <c r="G394" s="277"/>
      <c r="H394" s="78"/>
      <c r="I394" s="144"/>
      <c r="J394" s="23"/>
    </row>
    <row r="395" spans="1:29" ht="16" x14ac:dyDescent="0.2">
      <c r="A395" s="63"/>
      <c r="B395" s="75" t="s">
        <v>605</v>
      </c>
      <c r="C395" s="66" t="s">
        <v>340</v>
      </c>
      <c r="D395" s="66" t="s">
        <v>411</v>
      </c>
      <c r="E395" s="78">
        <v>20000</v>
      </c>
      <c r="F395" s="109">
        <v>2.0099999999999998</v>
      </c>
      <c r="G395" s="479">
        <v>2.0099999999999998</v>
      </c>
      <c r="H395" s="78">
        <v>4.0199999999999996</v>
      </c>
      <c r="I395" s="144">
        <f>SUM(H395:H396)</f>
        <v>4.4399999999999995</v>
      </c>
      <c r="J395" s="23"/>
    </row>
    <row r="396" spans="1:29" s="305" customFormat="1" ht="16" x14ac:dyDescent="0.2">
      <c r="A396" s="63"/>
      <c r="B396" s="75" t="s">
        <v>605</v>
      </c>
      <c r="C396" s="66" t="s">
        <v>340</v>
      </c>
      <c r="D396" s="66" t="s">
        <v>413</v>
      </c>
      <c r="E396" s="78">
        <v>10000</v>
      </c>
      <c r="F396" s="109">
        <v>0.42</v>
      </c>
      <c r="G396" s="479"/>
      <c r="H396" s="78">
        <f>F396</f>
        <v>0.42</v>
      </c>
      <c r="I396" s="144"/>
      <c r="J396" s="23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1:29" ht="16" x14ac:dyDescent="0.2">
      <c r="A397" s="63"/>
      <c r="B397" s="75"/>
      <c r="C397" s="66"/>
      <c r="D397" s="66"/>
      <c r="E397" s="78"/>
      <c r="F397" s="78"/>
      <c r="G397" s="277"/>
      <c r="H397" s="78"/>
      <c r="I397" s="144"/>
      <c r="J397" s="23"/>
    </row>
    <row r="398" spans="1:29" s="305" customFormat="1" ht="16" x14ac:dyDescent="0.2">
      <c r="A398" s="63"/>
      <c r="B398" s="75" t="s">
        <v>606</v>
      </c>
      <c r="C398" s="66" t="s">
        <v>44</v>
      </c>
      <c r="D398" s="66" t="s">
        <v>411</v>
      </c>
      <c r="E398" s="78">
        <v>10000</v>
      </c>
      <c r="F398" s="109">
        <v>0</v>
      </c>
      <c r="G398" s="479">
        <v>14.08</v>
      </c>
      <c r="H398" s="78">
        <v>14.08</v>
      </c>
      <c r="I398" s="144">
        <f>SUM(H398:H399)</f>
        <v>14.5</v>
      </c>
      <c r="J398" s="23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1:29" ht="16" x14ac:dyDescent="0.2">
      <c r="A399" s="63"/>
      <c r="B399" s="75" t="s">
        <v>606</v>
      </c>
      <c r="C399" s="66" t="s">
        <v>44</v>
      </c>
      <c r="D399" s="66" t="s">
        <v>413</v>
      </c>
      <c r="E399" s="79">
        <v>10000</v>
      </c>
      <c r="F399" s="109">
        <v>0.42</v>
      </c>
      <c r="G399" s="479"/>
      <c r="H399" s="79">
        <f>F399</f>
        <v>0.42</v>
      </c>
      <c r="I399" s="144"/>
      <c r="J399" s="23"/>
    </row>
    <row r="400" spans="1:29" ht="16" x14ac:dyDescent="0.2">
      <c r="A400" s="63"/>
      <c r="B400" s="75"/>
      <c r="C400" s="66"/>
      <c r="D400" s="66"/>
      <c r="E400" s="79"/>
      <c r="F400" s="78"/>
      <c r="G400" s="277"/>
      <c r="H400" s="79"/>
      <c r="I400" s="144"/>
      <c r="J400" s="23"/>
    </row>
    <row r="401" spans="1:10" ht="16" x14ac:dyDescent="0.2">
      <c r="A401" s="63"/>
      <c r="B401" s="75" t="s">
        <v>607</v>
      </c>
      <c r="C401" s="66" t="s">
        <v>96</v>
      </c>
      <c r="D401" s="66" t="s">
        <v>411</v>
      </c>
      <c r="E401" s="78">
        <v>30000</v>
      </c>
      <c r="F401" s="109">
        <f>H401-G401</f>
        <v>4.0200000000000005</v>
      </c>
      <c r="G401" s="479">
        <v>2.0099999999999998</v>
      </c>
      <c r="H401" s="78">
        <v>6.03</v>
      </c>
      <c r="I401" s="144">
        <f>SUM(H401:H402)</f>
        <v>6.45</v>
      </c>
      <c r="J401" s="23"/>
    </row>
    <row r="402" spans="1:10" ht="16" x14ac:dyDescent="0.2">
      <c r="A402" s="63"/>
      <c r="B402" s="75" t="s">
        <v>607</v>
      </c>
      <c r="C402" s="66" t="s">
        <v>96</v>
      </c>
      <c r="D402" s="66" t="s">
        <v>413</v>
      </c>
      <c r="E402" s="79">
        <v>10000</v>
      </c>
      <c r="F402" s="109">
        <v>0.42</v>
      </c>
      <c r="G402" s="479"/>
      <c r="H402" s="79">
        <f>F402</f>
        <v>0.42</v>
      </c>
      <c r="I402" s="144"/>
      <c r="J402" s="23"/>
    </row>
    <row r="403" spans="1:10" ht="16" x14ac:dyDescent="0.2">
      <c r="A403" s="63"/>
      <c r="B403" s="75"/>
      <c r="C403" s="66"/>
      <c r="D403" s="66"/>
      <c r="E403" s="79"/>
      <c r="F403" s="78"/>
      <c r="G403" s="277"/>
      <c r="H403" s="79"/>
      <c r="I403" s="144"/>
      <c r="J403" s="23"/>
    </row>
    <row r="404" spans="1:10" ht="16" x14ac:dyDescent="0.2">
      <c r="A404" s="63"/>
      <c r="B404" s="75" t="s">
        <v>1115</v>
      </c>
      <c r="C404" s="66" t="s">
        <v>1116</v>
      </c>
      <c r="D404" s="66" t="s">
        <v>411</v>
      </c>
      <c r="E404" s="79">
        <v>10000</v>
      </c>
      <c r="F404" s="78">
        <v>0</v>
      </c>
      <c r="G404" s="277">
        <v>2.0099999999999998</v>
      </c>
      <c r="H404" s="277">
        <v>2.0099999999999998</v>
      </c>
      <c r="I404" s="144">
        <f>SUM(H404:H409)</f>
        <v>10.55</v>
      </c>
      <c r="J404" s="23"/>
    </row>
    <row r="405" spans="1:10" ht="16" x14ac:dyDescent="0.2">
      <c r="A405" s="63"/>
      <c r="B405" s="75" t="s">
        <v>1115</v>
      </c>
      <c r="C405" s="66" t="s">
        <v>1116</v>
      </c>
      <c r="D405" s="173" t="s">
        <v>417</v>
      </c>
      <c r="E405" s="79">
        <v>5000</v>
      </c>
      <c r="F405" s="78">
        <v>3.39</v>
      </c>
      <c r="G405" s="277"/>
      <c r="H405" s="78">
        <v>3.39</v>
      </c>
      <c r="I405" s="144"/>
      <c r="J405" s="23"/>
    </row>
    <row r="406" spans="1:10" ht="16" x14ac:dyDescent="0.2">
      <c r="A406" s="63"/>
      <c r="B406" s="75" t="s">
        <v>1115</v>
      </c>
      <c r="C406" s="66" t="s">
        <v>1116</v>
      </c>
      <c r="D406" s="173" t="s">
        <v>412</v>
      </c>
      <c r="E406" s="79">
        <v>2000</v>
      </c>
      <c r="F406" s="78">
        <v>0.68</v>
      </c>
      <c r="G406" s="277"/>
      <c r="H406" s="78">
        <v>0.68</v>
      </c>
      <c r="I406" s="144"/>
      <c r="J406" s="23"/>
    </row>
    <row r="407" spans="1:10" ht="16" x14ac:dyDescent="0.2">
      <c r="A407" s="63"/>
      <c r="B407" s="75" t="s">
        <v>1115</v>
      </c>
      <c r="C407" s="66" t="s">
        <v>1116</v>
      </c>
      <c r="D407" s="173" t="s">
        <v>413</v>
      </c>
      <c r="E407" s="79">
        <v>100000</v>
      </c>
      <c r="F407" s="78">
        <v>4.18</v>
      </c>
      <c r="G407" s="277"/>
      <c r="H407" s="78">
        <v>4.18</v>
      </c>
      <c r="I407" s="144"/>
      <c r="J407" s="23"/>
    </row>
    <row r="408" spans="1:10" ht="16" x14ac:dyDescent="0.2">
      <c r="A408" s="63"/>
      <c r="B408" s="75" t="s">
        <v>1115</v>
      </c>
      <c r="C408" s="66" t="s">
        <v>1116</v>
      </c>
      <c r="D408" s="173" t="s">
        <v>418</v>
      </c>
      <c r="E408" s="79">
        <v>5000</v>
      </c>
      <c r="F408" s="78">
        <v>0.22</v>
      </c>
      <c r="G408" s="277"/>
      <c r="H408" s="78">
        <v>0.22</v>
      </c>
      <c r="I408" s="144"/>
      <c r="J408" s="23"/>
    </row>
    <row r="409" spans="1:10" ht="16" x14ac:dyDescent="0.2">
      <c r="A409" s="63"/>
      <c r="B409" s="75" t="s">
        <v>1115</v>
      </c>
      <c r="C409" s="66" t="s">
        <v>1116</v>
      </c>
      <c r="D409" s="173" t="s">
        <v>414</v>
      </c>
      <c r="E409" s="79">
        <v>2000</v>
      </c>
      <c r="F409" s="78">
        <v>7.0000000000000007E-2</v>
      </c>
      <c r="G409" s="277"/>
      <c r="H409" s="78">
        <v>7.0000000000000007E-2</v>
      </c>
      <c r="I409" s="144"/>
      <c r="J409" s="23"/>
    </row>
    <row r="410" spans="1:10" ht="16" x14ac:dyDescent="0.2">
      <c r="A410" s="63"/>
      <c r="B410" s="75"/>
      <c r="C410" s="66"/>
      <c r="D410" s="66"/>
      <c r="E410" s="79"/>
      <c r="F410" s="78"/>
      <c r="G410" s="277"/>
      <c r="H410" s="79"/>
      <c r="I410" s="144"/>
      <c r="J410" s="23"/>
    </row>
    <row r="411" spans="1:10" ht="16" x14ac:dyDescent="0.2">
      <c r="A411" s="63"/>
      <c r="B411" s="75" t="s">
        <v>608</v>
      </c>
      <c r="C411" s="66" t="s">
        <v>496</v>
      </c>
      <c r="D411" s="66" t="s">
        <v>411</v>
      </c>
      <c r="E411" s="79">
        <v>10000</v>
      </c>
      <c r="F411" s="109">
        <v>0</v>
      </c>
      <c r="G411" s="479">
        <v>0.91</v>
      </c>
      <c r="H411" s="79">
        <f>SUM(F411:G411)</f>
        <v>0.91</v>
      </c>
      <c r="I411" s="144">
        <f>H411</f>
        <v>0.91</v>
      </c>
      <c r="J411" s="23"/>
    </row>
    <row r="412" spans="1:10" ht="16" x14ac:dyDescent="0.2">
      <c r="A412" s="63"/>
      <c r="B412" s="75"/>
      <c r="C412" s="66"/>
      <c r="D412" s="66"/>
      <c r="E412" s="79"/>
      <c r="F412" s="78"/>
      <c r="G412" s="277"/>
      <c r="H412" s="79"/>
      <c r="I412" s="144"/>
      <c r="J412" s="23"/>
    </row>
    <row r="413" spans="1:10" ht="16" x14ac:dyDescent="0.2">
      <c r="A413" s="63"/>
      <c r="B413" s="75" t="s">
        <v>609</v>
      </c>
      <c r="C413" s="66" t="s">
        <v>137</v>
      </c>
      <c r="D413" s="66" t="s">
        <v>411</v>
      </c>
      <c r="E413" s="79">
        <v>100000</v>
      </c>
      <c r="F413" s="109">
        <f>H413-G413</f>
        <v>5.9399999999999995</v>
      </c>
      <c r="G413" s="479">
        <v>0.66</v>
      </c>
      <c r="H413" s="79">
        <v>6.6</v>
      </c>
      <c r="I413" s="144">
        <f>SUM(H413:H414)</f>
        <v>10.78</v>
      </c>
      <c r="J413" s="23"/>
    </row>
    <row r="414" spans="1:10" ht="16" x14ac:dyDescent="0.2">
      <c r="A414" s="63"/>
      <c r="B414" s="75" t="s">
        <v>609</v>
      </c>
      <c r="C414" s="66" t="s">
        <v>137</v>
      </c>
      <c r="D414" s="66" t="s">
        <v>413</v>
      </c>
      <c r="E414" s="79">
        <v>100000</v>
      </c>
      <c r="F414" s="109">
        <v>4.18</v>
      </c>
      <c r="G414" s="479"/>
      <c r="H414" s="79">
        <f>F414</f>
        <v>4.18</v>
      </c>
      <c r="I414" s="144"/>
      <c r="J414" s="23"/>
    </row>
    <row r="415" spans="1:10" ht="16" x14ac:dyDescent="0.2">
      <c r="A415" s="63"/>
      <c r="B415" s="75"/>
      <c r="C415" s="66"/>
      <c r="D415" s="66"/>
      <c r="E415" s="79"/>
      <c r="F415" s="78"/>
      <c r="G415" s="277"/>
      <c r="H415" s="79"/>
      <c r="I415" s="144"/>
      <c r="J415" s="23"/>
    </row>
    <row r="416" spans="1:10" ht="16" x14ac:dyDescent="0.2">
      <c r="A416" s="63"/>
      <c r="B416" s="75" t="s">
        <v>610</v>
      </c>
      <c r="C416" s="66" t="s">
        <v>45</v>
      </c>
      <c r="D416" s="66" t="s">
        <v>411</v>
      </c>
      <c r="E416" s="78">
        <v>10000</v>
      </c>
      <c r="F416" s="109">
        <v>0</v>
      </c>
      <c r="G416" s="479">
        <v>2.0099999999999998</v>
      </c>
      <c r="H416" s="78">
        <v>2.0099999999999998</v>
      </c>
      <c r="I416" s="144">
        <f>H416</f>
        <v>2.0099999999999998</v>
      </c>
      <c r="J416" s="211"/>
    </row>
    <row r="417" spans="1:10" ht="16" x14ac:dyDescent="0.2">
      <c r="A417" s="63"/>
      <c r="B417" s="75"/>
      <c r="C417" s="66"/>
      <c r="D417" s="66"/>
      <c r="E417" s="78"/>
      <c r="F417" s="78"/>
      <c r="G417" s="277"/>
      <c r="H417" s="78"/>
      <c r="I417" s="144"/>
      <c r="J417" s="211"/>
    </row>
    <row r="418" spans="1:10" ht="16" x14ac:dyDescent="0.2">
      <c r="A418" s="63"/>
      <c r="B418" s="75" t="s">
        <v>1117</v>
      </c>
      <c r="C418" s="66" t="s">
        <v>1118</v>
      </c>
      <c r="D418" s="66" t="s">
        <v>411</v>
      </c>
      <c r="E418" s="576">
        <v>100000</v>
      </c>
      <c r="F418" s="109">
        <v>18.09</v>
      </c>
      <c r="G418" s="144">
        <v>2.0099999999999998</v>
      </c>
      <c r="H418" s="78">
        <v>20.100000000000001</v>
      </c>
      <c r="I418" s="144">
        <f>SUM(H418:H423)</f>
        <v>80.73</v>
      </c>
      <c r="J418" s="211"/>
    </row>
    <row r="419" spans="1:10" ht="16" x14ac:dyDescent="0.2">
      <c r="A419" s="63"/>
      <c r="B419" s="75" t="s">
        <v>1117</v>
      </c>
      <c r="C419" s="66" t="s">
        <v>1118</v>
      </c>
      <c r="D419" s="173" t="s">
        <v>417</v>
      </c>
      <c r="E419" s="577">
        <v>100000</v>
      </c>
      <c r="F419" s="109">
        <v>44.1</v>
      </c>
      <c r="G419" s="144"/>
      <c r="H419" s="78">
        <v>44.1</v>
      </c>
      <c r="I419" s="144"/>
      <c r="J419" s="211"/>
    </row>
    <row r="420" spans="1:10" ht="16" x14ac:dyDescent="0.2">
      <c r="A420" s="63"/>
      <c r="B420" s="75" t="s">
        <v>1117</v>
      </c>
      <c r="C420" s="66" t="s">
        <v>1118</v>
      </c>
      <c r="D420" s="173" t="s">
        <v>412</v>
      </c>
      <c r="E420" s="577">
        <v>10000</v>
      </c>
      <c r="F420" s="109">
        <v>3.42</v>
      </c>
      <c r="G420" s="144"/>
      <c r="H420" s="78">
        <v>3.42</v>
      </c>
      <c r="I420" s="144"/>
      <c r="J420" s="211"/>
    </row>
    <row r="421" spans="1:10" ht="16" x14ac:dyDescent="0.2">
      <c r="A421" s="63"/>
      <c r="B421" s="75" t="s">
        <v>1117</v>
      </c>
      <c r="C421" s="66" t="s">
        <v>1118</v>
      </c>
      <c r="D421" s="173" t="s">
        <v>413</v>
      </c>
      <c r="E421" s="577">
        <v>200000</v>
      </c>
      <c r="F421" s="109">
        <v>8.36</v>
      </c>
      <c r="G421" s="144"/>
      <c r="H421" s="78">
        <v>8.36</v>
      </c>
      <c r="I421" s="144"/>
      <c r="J421" s="211"/>
    </row>
    <row r="422" spans="1:10" ht="16" x14ac:dyDescent="0.2">
      <c r="A422" s="63"/>
      <c r="B422" s="75" t="s">
        <v>1117</v>
      </c>
      <c r="C422" s="66" t="s">
        <v>1118</v>
      </c>
      <c r="D422" s="173" t="s">
        <v>418</v>
      </c>
      <c r="E422" s="577">
        <v>100000</v>
      </c>
      <c r="F422" s="109">
        <v>4.4000000000000004</v>
      </c>
      <c r="G422" s="144"/>
      <c r="H422" s="78">
        <v>4.4000000000000004</v>
      </c>
      <c r="I422" s="144"/>
      <c r="J422" s="211"/>
    </row>
    <row r="423" spans="1:10" ht="16" x14ac:dyDescent="0.2">
      <c r="A423" s="63"/>
      <c r="B423" s="75" t="s">
        <v>1117</v>
      </c>
      <c r="C423" s="66" t="s">
        <v>1118</v>
      </c>
      <c r="D423" s="173" t="s">
        <v>414</v>
      </c>
      <c r="E423" s="577">
        <v>10000</v>
      </c>
      <c r="F423" s="109">
        <v>0.35</v>
      </c>
      <c r="G423" s="144"/>
      <c r="H423" s="78">
        <v>0.35</v>
      </c>
      <c r="I423" s="144"/>
      <c r="J423" s="211"/>
    </row>
    <row r="424" spans="1:10" ht="16" x14ac:dyDescent="0.2">
      <c r="A424" s="63"/>
      <c r="B424" s="75"/>
      <c r="C424" s="66"/>
      <c r="D424" s="66"/>
      <c r="E424" s="78"/>
      <c r="F424" s="78"/>
      <c r="G424" s="277"/>
      <c r="H424" s="78"/>
      <c r="I424" s="144"/>
      <c r="J424" s="211"/>
    </row>
    <row r="425" spans="1:10" ht="16" x14ac:dyDescent="0.2">
      <c r="A425" s="63"/>
      <c r="B425" s="75" t="s">
        <v>611</v>
      </c>
      <c r="C425" s="66" t="s">
        <v>230</v>
      </c>
      <c r="D425" s="66" t="s">
        <v>411</v>
      </c>
      <c r="E425" s="79">
        <v>100000</v>
      </c>
      <c r="F425" s="109">
        <v>45.18</v>
      </c>
      <c r="G425" s="479">
        <v>5.0199999999999996</v>
      </c>
      <c r="H425" s="79">
        <v>50.2</v>
      </c>
      <c r="I425" s="144">
        <f>SUM(H425:H428)</f>
        <v>97.65000000000002</v>
      </c>
      <c r="J425" s="23"/>
    </row>
    <row r="426" spans="1:10" ht="16" x14ac:dyDescent="0.2">
      <c r="A426" s="63"/>
      <c r="B426" s="75" t="s">
        <v>611</v>
      </c>
      <c r="C426" s="66" t="s">
        <v>230</v>
      </c>
      <c r="D426" s="66" t="s">
        <v>417</v>
      </c>
      <c r="E426" s="79">
        <v>50000</v>
      </c>
      <c r="F426" s="109">
        <v>33.85</v>
      </c>
      <c r="G426" s="479"/>
      <c r="H426" s="79">
        <f>F426</f>
        <v>33.85</v>
      </c>
      <c r="I426" s="144"/>
      <c r="J426" s="23"/>
    </row>
    <row r="427" spans="1:10" ht="16" x14ac:dyDescent="0.2">
      <c r="A427" s="63"/>
      <c r="B427" s="75" t="s">
        <v>611</v>
      </c>
      <c r="C427" s="66" t="s">
        <v>230</v>
      </c>
      <c r="D427" s="66" t="s">
        <v>413</v>
      </c>
      <c r="E427" s="79">
        <v>220000</v>
      </c>
      <c r="F427" s="109">
        <v>9.1999999999999993</v>
      </c>
      <c r="G427" s="479"/>
      <c r="H427" s="79">
        <f>F427</f>
        <v>9.1999999999999993</v>
      </c>
      <c r="I427" s="144"/>
      <c r="J427" s="23"/>
    </row>
    <row r="428" spans="1:10" ht="16" x14ac:dyDescent="0.2">
      <c r="A428" s="63"/>
      <c r="B428" s="75" t="s">
        <v>611</v>
      </c>
      <c r="C428" s="66" t="s">
        <v>230</v>
      </c>
      <c r="D428" s="173" t="s">
        <v>418</v>
      </c>
      <c r="E428" s="78">
        <v>100000</v>
      </c>
      <c r="F428" s="109">
        <v>4.4000000000000004</v>
      </c>
      <c r="G428" s="479"/>
      <c r="H428" s="78">
        <f>F428</f>
        <v>4.4000000000000004</v>
      </c>
      <c r="I428" s="144"/>
      <c r="J428" s="23"/>
    </row>
    <row r="429" spans="1:10" ht="16" x14ac:dyDescent="0.2">
      <c r="A429" s="63"/>
      <c r="B429" s="75"/>
      <c r="C429" s="66"/>
      <c r="D429" s="173"/>
      <c r="E429" s="78"/>
      <c r="F429" s="78"/>
      <c r="G429" s="277"/>
      <c r="H429" s="78"/>
      <c r="I429" s="144"/>
      <c r="J429" s="23"/>
    </row>
    <row r="430" spans="1:10" ht="16" x14ac:dyDescent="0.2">
      <c r="A430" s="63"/>
      <c r="B430" s="75" t="s">
        <v>1100</v>
      </c>
      <c r="C430" s="66" t="s">
        <v>1101</v>
      </c>
      <c r="D430" s="173" t="s">
        <v>411</v>
      </c>
      <c r="E430" s="78">
        <v>250000</v>
      </c>
      <c r="F430" s="109">
        <v>15.84</v>
      </c>
      <c r="G430" s="479">
        <v>0.66</v>
      </c>
      <c r="H430" s="78">
        <f>16.5</f>
        <v>16.5</v>
      </c>
      <c r="I430" s="144">
        <v>16.5</v>
      </c>
      <c r="J430" s="23"/>
    </row>
    <row r="431" spans="1:10" ht="16" x14ac:dyDescent="0.2">
      <c r="A431" s="63"/>
      <c r="B431" s="75"/>
      <c r="C431" s="66"/>
      <c r="D431" s="66"/>
      <c r="E431" s="79"/>
      <c r="F431" s="78"/>
      <c r="G431" s="277"/>
      <c r="H431" s="79"/>
      <c r="I431" s="144"/>
      <c r="J431" s="23"/>
    </row>
    <row r="432" spans="1:10" ht="16" x14ac:dyDescent="0.2">
      <c r="A432" s="63"/>
      <c r="B432" s="75" t="s">
        <v>612</v>
      </c>
      <c r="C432" s="66" t="s">
        <v>334</v>
      </c>
      <c r="D432" s="66" t="s">
        <v>411</v>
      </c>
      <c r="E432" s="78">
        <v>50000</v>
      </c>
      <c r="F432" s="109">
        <f>H432-G432</f>
        <v>12.32</v>
      </c>
      <c r="G432" s="479">
        <v>3.08</v>
      </c>
      <c r="H432" s="78">
        <v>15.4</v>
      </c>
      <c r="I432" s="144">
        <f>SUM(H432:H437)</f>
        <v>70.92</v>
      </c>
      <c r="J432" s="23"/>
    </row>
    <row r="433" spans="1:10" ht="16" x14ac:dyDescent="0.2">
      <c r="A433" s="63"/>
      <c r="B433" s="75" t="s">
        <v>612</v>
      </c>
      <c r="C433" s="66" t="s">
        <v>334</v>
      </c>
      <c r="D433" s="173" t="s">
        <v>417</v>
      </c>
      <c r="E433" s="78">
        <v>50000</v>
      </c>
      <c r="F433" s="109">
        <v>22.05</v>
      </c>
      <c r="G433" s="479"/>
      <c r="H433" s="78">
        <f>F433</f>
        <v>22.05</v>
      </c>
      <c r="I433" s="144"/>
      <c r="J433" s="104"/>
    </row>
    <row r="434" spans="1:10" ht="16" x14ac:dyDescent="0.2">
      <c r="A434" s="63"/>
      <c r="B434" s="75" t="s">
        <v>612</v>
      </c>
      <c r="C434" s="66" t="s">
        <v>334</v>
      </c>
      <c r="D434" s="173" t="s">
        <v>412</v>
      </c>
      <c r="E434" s="78">
        <v>10000</v>
      </c>
      <c r="F434" s="109">
        <v>3.42</v>
      </c>
      <c r="G434" s="479"/>
      <c r="H434" s="78">
        <f>F434</f>
        <v>3.42</v>
      </c>
      <c r="I434" s="144"/>
      <c r="J434" s="91"/>
    </row>
    <row r="435" spans="1:10" ht="16" x14ac:dyDescent="0.2">
      <c r="A435" s="63"/>
      <c r="B435" s="75" t="s">
        <v>612</v>
      </c>
      <c r="C435" s="66" t="s">
        <v>334</v>
      </c>
      <c r="D435" s="173" t="s">
        <v>413</v>
      </c>
      <c r="E435" s="78">
        <v>500000</v>
      </c>
      <c r="F435" s="109">
        <v>20.9</v>
      </c>
      <c r="G435" s="479"/>
      <c r="H435" s="78">
        <f>F435</f>
        <v>20.9</v>
      </c>
      <c r="I435" s="144"/>
      <c r="J435" s="91"/>
    </row>
    <row r="436" spans="1:10" ht="16" x14ac:dyDescent="0.2">
      <c r="A436" s="63"/>
      <c r="B436" s="75" t="s">
        <v>612</v>
      </c>
      <c r="C436" s="66" t="s">
        <v>334</v>
      </c>
      <c r="D436" s="173" t="s">
        <v>418</v>
      </c>
      <c r="E436" s="78">
        <v>200000</v>
      </c>
      <c r="F436" s="109">
        <v>8.8000000000000007</v>
      </c>
      <c r="G436" s="479"/>
      <c r="H436" s="78">
        <f>F436</f>
        <v>8.8000000000000007</v>
      </c>
      <c r="I436" s="144"/>
      <c r="J436" s="91"/>
    </row>
    <row r="437" spans="1:10" ht="16" x14ac:dyDescent="0.2">
      <c r="A437" s="63"/>
      <c r="B437" s="75" t="s">
        <v>612</v>
      </c>
      <c r="C437" s="66" t="s">
        <v>334</v>
      </c>
      <c r="D437" s="173" t="s">
        <v>414</v>
      </c>
      <c r="E437" s="78">
        <v>10000</v>
      </c>
      <c r="F437" s="109">
        <v>0.35</v>
      </c>
      <c r="G437" s="479"/>
      <c r="H437" s="79">
        <f>F437</f>
        <v>0.35</v>
      </c>
      <c r="I437" s="144"/>
      <c r="J437" s="91"/>
    </row>
    <row r="438" spans="1:10" ht="16" x14ac:dyDescent="0.2">
      <c r="A438" s="63"/>
      <c r="B438" s="75"/>
      <c r="C438" s="66"/>
      <c r="D438" s="66"/>
      <c r="E438" s="78"/>
      <c r="F438" s="78"/>
      <c r="G438" s="277"/>
      <c r="H438" s="79"/>
      <c r="I438" s="144"/>
      <c r="J438" s="91"/>
    </row>
    <row r="439" spans="1:10" ht="16" x14ac:dyDescent="0.2">
      <c r="A439" s="63"/>
      <c r="B439" s="75" t="s">
        <v>613</v>
      </c>
      <c r="C439" s="66" t="s">
        <v>182</v>
      </c>
      <c r="D439" s="66" t="s">
        <v>411</v>
      </c>
      <c r="E439" s="78">
        <v>10000</v>
      </c>
      <c r="F439" s="109">
        <v>0</v>
      </c>
      <c r="G439" s="479">
        <v>1.26</v>
      </c>
      <c r="H439" s="78">
        <f>SUM(F439:G439)</f>
        <v>1.26</v>
      </c>
      <c r="I439" s="144">
        <f>SUM(H439:H440)</f>
        <v>2.17</v>
      </c>
      <c r="J439" s="104"/>
    </row>
    <row r="440" spans="1:10" ht="16" x14ac:dyDescent="0.2">
      <c r="A440" s="63"/>
      <c r="B440" s="75" t="s">
        <v>613</v>
      </c>
      <c r="C440" s="66" t="s">
        <v>182</v>
      </c>
      <c r="D440" s="66" t="s">
        <v>417</v>
      </c>
      <c r="E440" s="78">
        <v>5000</v>
      </c>
      <c r="F440" s="109">
        <v>0.91</v>
      </c>
      <c r="G440" s="478"/>
      <c r="H440" s="78">
        <f>F440</f>
        <v>0.91</v>
      </c>
      <c r="I440" s="144"/>
      <c r="J440" s="104"/>
    </row>
    <row r="441" spans="1:10" ht="16" x14ac:dyDescent="0.2">
      <c r="A441" s="63"/>
      <c r="B441" s="75"/>
      <c r="D441" s="66"/>
      <c r="E441" s="78"/>
      <c r="F441" s="78"/>
      <c r="G441" s="277"/>
      <c r="H441" s="78"/>
      <c r="I441" s="144"/>
      <c r="J441" s="104"/>
    </row>
    <row r="442" spans="1:10" ht="16" x14ac:dyDescent="0.2">
      <c r="A442" s="63"/>
      <c r="B442" s="75" t="s">
        <v>614</v>
      </c>
      <c r="C442" s="66" t="s">
        <v>366</v>
      </c>
      <c r="D442" s="66" t="s">
        <v>411</v>
      </c>
      <c r="E442" s="78">
        <v>10000</v>
      </c>
      <c r="F442" s="109">
        <v>0</v>
      </c>
      <c r="G442" s="479">
        <v>5.0199999999999996</v>
      </c>
      <c r="H442" s="78">
        <v>5.0199999999999996</v>
      </c>
      <c r="I442" s="144">
        <f>SUM(H442:H447)</f>
        <v>21.78</v>
      </c>
      <c r="J442" s="104"/>
    </row>
    <row r="443" spans="1:10" ht="16" x14ac:dyDescent="0.2">
      <c r="A443" s="63"/>
      <c r="B443" s="75" t="s">
        <v>614</v>
      </c>
      <c r="C443" s="66" t="s">
        <v>366</v>
      </c>
      <c r="D443" s="173" t="s">
        <v>417</v>
      </c>
      <c r="E443" s="78">
        <v>10000</v>
      </c>
      <c r="F443" s="109">
        <v>4.41</v>
      </c>
      <c r="G443" s="479"/>
      <c r="H443" s="78">
        <f>F443</f>
        <v>4.41</v>
      </c>
      <c r="I443" s="144"/>
      <c r="J443" s="211"/>
    </row>
    <row r="444" spans="1:10" ht="16" x14ac:dyDescent="0.2">
      <c r="A444" s="63"/>
      <c r="B444" s="75" t="s">
        <v>614</v>
      </c>
      <c r="C444" s="66" t="s">
        <v>366</v>
      </c>
      <c r="D444" s="173" t="s">
        <v>412</v>
      </c>
      <c r="E444" s="78">
        <v>10000</v>
      </c>
      <c r="F444" s="109">
        <v>3.42</v>
      </c>
      <c r="G444" s="479"/>
      <c r="H444" s="78">
        <f>F444</f>
        <v>3.42</v>
      </c>
      <c r="I444" s="144"/>
      <c r="J444" s="104"/>
    </row>
    <row r="445" spans="1:10" ht="16" x14ac:dyDescent="0.2">
      <c r="A445" s="63"/>
      <c r="B445" s="75" t="s">
        <v>614</v>
      </c>
      <c r="C445" s="66" t="s">
        <v>366</v>
      </c>
      <c r="D445" s="173" t="s">
        <v>413</v>
      </c>
      <c r="E445" s="78">
        <v>100000</v>
      </c>
      <c r="F445" s="109">
        <v>4.18</v>
      </c>
      <c r="G445" s="479"/>
      <c r="H445" s="78">
        <f>F445</f>
        <v>4.18</v>
      </c>
      <c r="I445" s="144"/>
      <c r="J445" s="104"/>
    </row>
    <row r="446" spans="1:10" ht="16" x14ac:dyDescent="0.2">
      <c r="A446" s="63"/>
      <c r="B446" s="75" t="s">
        <v>614</v>
      </c>
      <c r="C446" s="66" t="s">
        <v>366</v>
      </c>
      <c r="D446" s="173" t="s">
        <v>418</v>
      </c>
      <c r="E446" s="78">
        <v>100000</v>
      </c>
      <c r="F446" s="109">
        <v>4.4000000000000004</v>
      </c>
      <c r="G446" s="479"/>
      <c r="H446" s="78">
        <f>F446</f>
        <v>4.4000000000000004</v>
      </c>
      <c r="I446" s="144"/>
      <c r="J446" s="104"/>
    </row>
    <row r="447" spans="1:10" ht="16" x14ac:dyDescent="0.2">
      <c r="A447" s="63"/>
      <c r="B447" s="75" t="s">
        <v>614</v>
      </c>
      <c r="C447" s="66" t="s">
        <v>366</v>
      </c>
      <c r="D447" s="173" t="s">
        <v>414</v>
      </c>
      <c r="E447" s="78">
        <v>10000</v>
      </c>
      <c r="F447" s="109">
        <v>0.35</v>
      </c>
      <c r="G447" s="479"/>
      <c r="H447" s="78">
        <f>F447</f>
        <v>0.35</v>
      </c>
      <c r="I447" s="144"/>
      <c r="J447" s="104"/>
    </row>
    <row r="448" spans="1:10" ht="16" x14ac:dyDescent="0.2">
      <c r="A448" s="63"/>
      <c r="B448" s="75"/>
      <c r="C448" s="66"/>
      <c r="D448" s="66"/>
      <c r="E448" s="78"/>
      <c r="F448" s="78"/>
      <c r="G448" s="277"/>
      <c r="H448" s="78"/>
      <c r="I448" s="144"/>
      <c r="J448" s="104"/>
    </row>
    <row r="449" spans="1:10" ht="16" x14ac:dyDescent="0.2">
      <c r="A449" s="63"/>
      <c r="B449" s="75" t="s">
        <v>536</v>
      </c>
      <c r="C449" s="66" t="s">
        <v>524</v>
      </c>
      <c r="D449" s="66" t="s">
        <v>411</v>
      </c>
      <c r="E449" s="78">
        <v>10000</v>
      </c>
      <c r="F449" s="109">
        <v>0</v>
      </c>
      <c r="G449" s="479">
        <f>H449-F449</f>
        <v>0.66</v>
      </c>
      <c r="H449" s="78">
        <v>0.66</v>
      </c>
      <c r="I449" s="144">
        <f>SUM(H449:H451)</f>
        <v>2.87</v>
      </c>
      <c r="J449" s="23"/>
    </row>
    <row r="450" spans="1:10" ht="16" x14ac:dyDescent="0.2">
      <c r="A450" s="63"/>
      <c r="B450" s="75" t="s">
        <v>536</v>
      </c>
      <c r="C450" s="66" t="s">
        <v>524</v>
      </c>
      <c r="D450" s="66" t="s">
        <v>412</v>
      </c>
      <c r="E450" s="78">
        <v>4000</v>
      </c>
      <c r="F450" s="109">
        <v>1.37</v>
      </c>
      <c r="G450" s="479"/>
      <c r="H450" s="78">
        <f>F450</f>
        <v>1.37</v>
      </c>
      <c r="I450" s="144"/>
      <c r="J450" s="23"/>
    </row>
    <row r="451" spans="1:10" ht="16" x14ac:dyDescent="0.2">
      <c r="A451" s="63"/>
      <c r="B451" s="75" t="s">
        <v>536</v>
      </c>
      <c r="C451" s="66" t="s">
        <v>524</v>
      </c>
      <c r="D451" s="66" t="s">
        <v>413</v>
      </c>
      <c r="E451" s="78">
        <v>20000</v>
      </c>
      <c r="F451" s="109">
        <v>0.84</v>
      </c>
      <c r="G451" s="479"/>
      <c r="H451" s="78">
        <f>F451</f>
        <v>0.84</v>
      </c>
      <c r="I451" s="144"/>
      <c r="J451" s="23"/>
    </row>
    <row r="452" spans="1:10" ht="16" x14ac:dyDescent="0.2">
      <c r="A452" s="63"/>
      <c r="B452" s="75"/>
      <c r="C452" s="66"/>
      <c r="D452" s="66"/>
      <c r="E452" s="78"/>
      <c r="F452" s="78"/>
      <c r="G452" s="277"/>
      <c r="H452" s="78"/>
      <c r="I452" s="144"/>
      <c r="J452" s="23"/>
    </row>
    <row r="453" spans="1:10" ht="16" x14ac:dyDescent="0.2">
      <c r="A453" s="63"/>
      <c r="B453" s="75" t="s">
        <v>725</v>
      </c>
      <c r="C453" s="66" t="s">
        <v>745</v>
      </c>
      <c r="D453" s="66" t="s">
        <v>411</v>
      </c>
      <c r="E453" s="78">
        <v>20000</v>
      </c>
      <c r="F453" s="109">
        <f>H453-G453</f>
        <v>1.26</v>
      </c>
      <c r="G453" s="479">
        <v>1.26</v>
      </c>
      <c r="H453" s="78">
        <v>2.52</v>
      </c>
      <c r="I453" s="144">
        <f>SUM(H453:H456)</f>
        <v>15.51</v>
      </c>
      <c r="J453" s="23"/>
    </row>
    <row r="454" spans="1:10" ht="16" x14ac:dyDescent="0.2">
      <c r="A454" s="63"/>
      <c r="B454" s="75" t="s">
        <v>725</v>
      </c>
      <c r="C454" s="66" t="s">
        <v>745</v>
      </c>
      <c r="D454" s="66" t="s">
        <v>417</v>
      </c>
      <c r="E454" s="78">
        <v>10000</v>
      </c>
      <c r="F454" s="109">
        <v>4.41</v>
      </c>
      <c r="G454" s="479"/>
      <c r="H454" s="78">
        <v>4.41</v>
      </c>
      <c r="I454" s="144"/>
      <c r="J454" s="23"/>
    </row>
    <row r="455" spans="1:10" ht="16" x14ac:dyDescent="0.2">
      <c r="A455" s="63"/>
      <c r="B455" s="75" t="s">
        <v>725</v>
      </c>
      <c r="C455" s="66" t="s">
        <v>745</v>
      </c>
      <c r="D455" s="66" t="s">
        <v>413</v>
      </c>
      <c r="E455" s="78">
        <v>100000</v>
      </c>
      <c r="F455" s="109">
        <v>4.18</v>
      </c>
      <c r="G455" s="479"/>
      <c r="H455" s="78">
        <v>4.18</v>
      </c>
      <c r="I455" s="144"/>
      <c r="J455" s="23"/>
    </row>
    <row r="456" spans="1:10" ht="16" x14ac:dyDescent="0.2">
      <c r="A456" s="63"/>
      <c r="B456" s="75" t="s">
        <v>725</v>
      </c>
      <c r="C456" s="66" t="s">
        <v>745</v>
      </c>
      <c r="D456" s="66" t="s">
        <v>418</v>
      </c>
      <c r="E456" s="78">
        <v>200000</v>
      </c>
      <c r="F456" s="109">
        <v>4.4000000000000004</v>
      </c>
      <c r="G456" s="479"/>
      <c r="H456" s="78">
        <v>4.4000000000000004</v>
      </c>
      <c r="I456" s="144"/>
      <c r="J456" s="23"/>
    </row>
    <row r="457" spans="1:10" ht="16" x14ac:dyDescent="0.2">
      <c r="A457" s="63"/>
      <c r="B457" s="75"/>
      <c r="C457" s="66"/>
      <c r="D457" s="66"/>
      <c r="E457" s="78"/>
      <c r="F457" s="78"/>
      <c r="G457" s="277"/>
      <c r="H457" s="78"/>
      <c r="I457" s="144"/>
      <c r="J457" s="23"/>
    </row>
    <row r="458" spans="1:10" ht="16" x14ac:dyDescent="0.2">
      <c r="A458" s="63"/>
      <c r="B458" s="75" t="s">
        <v>616</v>
      </c>
      <c r="C458" s="66" t="s">
        <v>437</v>
      </c>
      <c r="D458" s="66" t="s">
        <v>411</v>
      </c>
      <c r="E458" s="78">
        <v>100000</v>
      </c>
      <c r="F458" s="109">
        <f>H458-G458</f>
        <v>5.9399999999999995</v>
      </c>
      <c r="G458" s="479">
        <v>0.66</v>
      </c>
      <c r="H458" s="78">
        <v>6.6</v>
      </c>
      <c r="I458" s="144">
        <f>SUM(H458:H459)</f>
        <v>10.78</v>
      </c>
      <c r="J458" s="23"/>
    </row>
    <row r="459" spans="1:10" ht="16" x14ac:dyDescent="0.2">
      <c r="A459" s="63"/>
      <c r="B459" s="75" t="s">
        <v>616</v>
      </c>
      <c r="C459" s="66" t="s">
        <v>437</v>
      </c>
      <c r="D459" s="66" t="s">
        <v>413</v>
      </c>
      <c r="E459" s="78">
        <v>100000</v>
      </c>
      <c r="F459" s="109">
        <v>4.18</v>
      </c>
      <c r="G459" s="479"/>
      <c r="H459" s="78">
        <f>F459</f>
        <v>4.18</v>
      </c>
      <c r="I459" s="369"/>
      <c r="J459" s="23"/>
    </row>
    <row r="460" spans="1:10" ht="16" x14ac:dyDescent="0.2">
      <c r="A460" s="63"/>
      <c r="B460" s="75"/>
      <c r="C460" s="66"/>
      <c r="D460" s="66"/>
      <c r="E460" s="79"/>
      <c r="F460" s="78"/>
      <c r="G460" s="277"/>
      <c r="H460" s="79"/>
      <c r="J460" s="23"/>
    </row>
    <row r="461" spans="1:10" ht="16" x14ac:dyDescent="0.2">
      <c r="A461" s="63"/>
      <c r="B461" s="75" t="s">
        <v>617</v>
      </c>
      <c r="C461" s="66" t="s">
        <v>231</v>
      </c>
      <c r="D461" s="66" t="s">
        <v>411</v>
      </c>
      <c r="E461" s="78">
        <v>250000</v>
      </c>
      <c r="F461" s="109">
        <f>H461-G461</f>
        <v>48.24</v>
      </c>
      <c r="G461" s="479">
        <v>2.0099999999999998</v>
      </c>
      <c r="H461" s="78">
        <v>50.25</v>
      </c>
      <c r="I461" s="144">
        <f>SUM(H461:H466)</f>
        <v>89.62</v>
      </c>
      <c r="J461" s="211"/>
    </row>
    <row r="462" spans="1:10" ht="16" x14ac:dyDescent="0.2">
      <c r="A462" s="63"/>
      <c r="B462" s="75" t="s">
        <v>617</v>
      </c>
      <c r="C462" s="66" t="s">
        <v>231</v>
      </c>
      <c r="D462" s="173" t="s">
        <v>417</v>
      </c>
      <c r="E462" s="78">
        <v>50000</v>
      </c>
      <c r="F462" s="109">
        <v>14.15</v>
      </c>
      <c r="G462" s="479"/>
      <c r="H462" s="78">
        <f>F462</f>
        <v>14.15</v>
      </c>
      <c r="I462" s="144"/>
      <c r="J462" s="23"/>
    </row>
    <row r="463" spans="1:10" ht="16" x14ac:dyDescent="0.2">
      <c r="A463" s="63"/>
      <c r="B463" s="75" t="s">
        <v>617</v>
      </c>
      <c r="C463" s="66" t="s">
        <v>231</v>
      </c>
      <c r="D463" s="173" t="s">
        <v>412</v>
      </c>
      <c r="E463" s="78">
        <v>10000</v>
      </c>
      <c r="F463" s="109">
        <v>3.42</v>
      </c>
      <c r="G463" s="479"/>
      <c r="H463" s="78">
        <f>F463</f>
        <v>3.42</v>
      </c>
      <c r="I463" s="144"/>
      <c r="J463" s="23"/>
    </row>
    <row r="464" spans="1:10" ht="16" x14ac:dyDescent="0.2">
      <c r="A464" s="63"/>
      <c r="B464" s="75" t="s">
        <v>617</v>
      </c>
      <c r="C464" s="66" t="s">
        <v>231</v>
      </c>
      <c r="D464" s="173" t="s">
        <v>413</v>
      </c>
      <c r="E464" s="79">
        <v>250000</v>
      </c>
      <c r="F464" s="109">
        <v>10.45</v>
      </c>
      <c r="G464" s="479"/>
      <c r="H464" s="79">
        <f>F464</f>
        <v>10.45</v>
      </c>
      <c r="I464" s="144"/>
      <c r="J464" s="23"/>
    </row>
    <row r="465" spans="1:10" ht="16" x14ac:dyDescent="0.2">
      <c r="A465" s="63"/>
      <c r="B465" s="75" t="s">
        <v>617</v>
      </c>
      <c r="C465" s="66" t="s">
        <v>231</v>
      </c>
      <c r="D465" s="173" t="s">
        <v>418</v>
      </c>
      <c r="E465" s="78">
        <v>250000</v>
      </c>
      <c r="F465" s="109">
        <v>11</v>
      </c>
      <c r="G465" s="479"/>
      <c r="H465" s="79">
        <f>F465</f>
        <v>11</v>
      </c>
      <c r="I465" s="144"/>
      <c r="J465" s="23"/>
    </row>
    <row r="466" spans="1:10" ht="16" x14ac:dyDescent="0.2">
      <c r="A466" s="63"/>
      <c r="B466" s="75" t="s">
        <v>617</v>
      </c>
      <c r="C466" s="66" t="s">
        <v>231</v>
      </c>
      <c r="D466" s="173" t="s">
        <v>414</v>
      </c>
      <c r="E466" s="78">
        <v>10000</v>
      </c>
      <c r="F466" s="109">
        <v>0.35</v>
      </c>
      <c r="G466" s="479"/>
      <c r="H466" s="79">
        <f>F466</f>
        <v>0.35</v>
      </c>
      <c r="I466" s="144"/>
      <c r="J466" s="23"/>
    </row>
    <row r="467" spans="1:10" ht="16" x14ac:dyDescent="0.2">
      <c r="A467" s="63"/>
      <c r="B467" s="75"/>
      <c r="C467" s="66"/>
      <c r="D467" s="173"/>
      <c r="E467" s="78"/>
      <c r="F467" s="109"/>
      <c r="G467" s="479"/>
      <c r="H467" s="79"/>
      <c r="I467" s="144"/>
      <c r="J467" s="23"/>
    </row>
    <row r="468" spans="1:10" ht="16" x14ac:dyDescent="0.2">
      <c r="A468" s="63"/>
      <c r="B468" s="75" t="s">
        <v>1020</v>
      </c>
      <c r="C468" s="66" t="s">
        <v>1021</v>
      </c>
      <c r="D468" s="173" t="s">
        <v>411</v>
      </c>
      <c r="E468" s="78">
        <v>250000</v>
      </c>
      <c r="F468" s="109">
        <v>21.84</v>
      </c>
      <c r="G468" s="479">
        <v>0.91</v>
      </c>
      <c r="H468" s="79">
        <f>SUM(F468:G468)</f>
        <v>22.75</v>
      </c>
      <c r="I468" s="144">
        <f>SUM(H468:H469)</f>
        <v>29.05</v>
      </c>
      <c r="J468" s="23"/>
    </row>
    <row r="469" spans="1:10" ht="16" x14ac:dyDescent="0.2">
      <c r="A469" s="63"/>
      <c r="B469" s="75" t="s">
        <v>1020</v>
      </c>
      <c r="C469" s="66" t="s">
        <v>1021</v>
      </c>
      <c r="D469" s="173" t="s">
        <v>417</v>
      </c>
      <c r="E469" s="78">
        <v>50000</v>
      </c>
      <c r="F469" s="109">
        <v>6.3</v>
      </c>
      <c r="G469" s="479"/>
      <c r="H469" s="79">
        <v>6.3</v>
      </c>
      <c r="I469" s="144"/>
      <c r="J469" s="23"/>
    </row>
    <row r="470" spans="1:10" ht="16" x14ac:dyDescent="0.2">
      <c r="A470" s="63"/>
      <c r="B470" s="75"/>
      <c r="C470" s="66"/>
      <c r="D470" s="173"/>
      <c r="E470" s="78"/>
      <c r="F470" s="78"/>
      <c r="G470" s="277"/>
      <c r="H470" s="79"/>
      <c r="I470" s="144"/>
      <c r="J470" s="23"/>
    </row>
    <row r="471" spans="1:10" ht="16" x14ac:dyDescent="0.2">
      <c r="A471" s="63"/>
      <c r="B471" s="75" t="s">
        <v>1086</v>
      </c>
      <c r="C471" s="66" t="s">
        <v>1087</v>
      </c>
      <c r="D471" s="173" t="s">
        <v>411</v>
      </c>
      <c r="E471" s="78">
        <v>250000</v>
      </c>
      <c r="F471" s="78">
        <v>15.84</v>
      </c>
      <c r="G471" s="277">
        <v>0.66</v>
      </c>
      <c r="H471" s="79">
        <v>16.5</v>
      </c>
      <c r="I471" s="144">
        <f>SUM(H471:H472)</f>
        <v>16.920000000000002</v>
      </c>
      <c r="J471" s="23"/>
    </row>
    <row r="472" spans="1:10" ht="16" x14ac:dyDescent="0.2">
      <c r="A472" s="63"/>
      <c r="B472" s="75" t="s">
        <v>1086</v>
      </c>
      <c r="C472" s="66" t="s">
        <v>1087</v>
      </c>
      <c r="D472" s="173" t="s">
        <v>413</v>
      </c>
      <c r="E472" s="78">
        <v>10000</v>
      </c>
      <c r="F472" s="78">
        <v>0.42</v>
      </c>
      <c r="G472" s="277"/>
      <c r="H472" s="79">
        <v>0.42</v>
      </c>
      <c r="I472" s="144"/>
      <c r="J472" s="23"/>
    </row>
    <row r="473" spans="1:10" ht="16" x14ac:dyDescent="0.2">
      <c r="A473" s="63"/>
      <c r="B473" s="75"/>
      <c r="C473" s="66"/>
      <c r="D473" s="173"/>
      <c r="E473" s="78"/>
      <c r="F473" s="78"/>
      <c r="G473" s="277"/>
      <c r="H473" s="79"/>
      <c r="I473" s="144"/>
      <c r="J473" s="23"/>
    </row>
    <row r="474" spans="1:10" ht="16" x14ac:dyDescent="0.2">
      <c r="A474" s="63"/>
      <c r="B474" s="75" t="s">
        <v>537</v>
      </c>
      <c r="C474" s="66" t="s">
        <v>531</v>
      </c>
      <c r="D474" s="173" t="s">
        <v>411</v>
      </c>
      <c r="E474" s="78">
        <v>10000</v>
      </c>
      <c r="F474" s="109">
        <v>0</v>
      </c>
      <c r="G474" s="479">
        <v>3.08</v>
      </c>
      <c r="H474" s="78">
        <f>SUM(F474:G474)</f>
        <v>3.08</v>
      </c>
      <c r="I474" s="144">
        <f>SUM(H474:H477)</f>
        <v>7.11</v>
      </c>
      <c r="J474" s="23"/>
    </row>
    <row r="475" spans="1:10" ht="16" x14ac:dyDescent="0.2">
      <c r="A475" s="63"/>
      <c r="B475" s="75" t="s">
        <v>537</v>
      </c>
      <c r="C475" s="66" t="s">
        <v>531</v>
      </c>
      <c r="D475" s="173" t="s">
        <v>417</v>
      </c>
      <c r="E475" s="78">
        <v>5000</v>
      </c>
      <c r="F475" s="109">
        <v>3.39</v>
      </c>
      <c r="G475" s="479"/>
      <c r="H475" s="78">
        <v>3.39</v>
      </c>
      <c r="I475" s="144"/>
      <c r="J475" s="23"/>
    </row>
    <row r="476" spans="1:10" ht="16" x14ac:dyDescent="0.2">
      <c r="A476" s="63"/>
      <c r="B476" s="75" t="s">
        <v>537</v>
      </c>
      <c r="C476" s="66" t="s">
        <v>531</v>
      </c>
      <c r="D476" s="173" t="s">
        <v>413</v>
      </c>
      <c r="E476" s="78">
        <v>10000</v>
      </c>
      <c r="F476" s="109">
        <v>0.42</v>
      </c>
      <c r="G476" s="479"/>
      <c r="H476" s="78">
        <f>F476</f>
        <v>0.42</v>
      </c>
      <c r="I476" s="144"/>
      <c r="J476" s="23"/>
    </row>
    <row r="477" spans="1:10" ht="16" x14ac:dyDescent="0.2">
      <c r="A477" s="63"/>
      <c r="B477" s="75" t="s">
        <v>537</v>
      </c>
      <c r="C477" s="66" t="s">
        <v>531</v>
      </c>
      <c r="D477" s="173" t="s">
        <v>418</v>
      </c>
      <c r="E477" s="78">
        <v>5000</v>
      </c>
      <c r="F477" s="109">
        <v>0.22</v>
      </c>
      <c r="G477" s="479"/>
      <c r="H477" s="78">
        <f>F477</f>
        <v>0.22</v>
      </c>
      <c r="I477" s="144"/>
      <c r="J477" s="23"/>
    </row>
    <row r="478" spans="1:10" ht="16" x14ac:dyDescent="0.2">
      <c r="A478" s="63"/>
      <c r="B478" s="75"/>
      <c r="C478" s="66"/>
      <c r="D478" s="173"/>
      <c r="E478" s="78"/>
      <c r="F478" s="78"/>
      <c r="G478" s="277"/>
      <c r="H478" s="78"/>
      <c r="I478" s="144"/>
      <c r="J478" s="23"/>
    </row>
    <row r="479" spans="1:10" ht="16" x14ac:dyDescent="0.2">
      <c r="A479" s="63"/>
      <c r="B479" s="75" t="s">
        <v>663</v>
      </c>
      <c r="C479" s="66" t="s">
        <v>662</v>
      </c>
      <c r="D479" s="173" t="s">
        <v>411</v>
      </c>
      <c r="E479" s="78">
        <v>200000</v>
      </c>
      <c r="F479" s="109">
        <v>58.52</v>
      </c>
      <c r="G479" s="479">
        <v>3.08</v>
      </c>
      <c r="H479" s="78">
        <f>F479+G479</f>
        <v>61.6</v>
      </c>
      <c r="I479" s="144">
        <f>SUM(H479:H484)</f>
        <v>104.58</v>
      </c>
      <c r="J479" s="23"/>
    </row>
    <row r="480" spans="1:10" ht="16" x14ac:dyDescent="0.2">
      <c r="A480" s="63"/>
      <c r="B480" s="75" t="s">
        <v>663</v>
      </c>
      <c r="C480" s="66" t="s">
        <v>662</v>
      </c>
      <c r="D480" s="173" t="s">
        <v>417</v>
      </c>
      <c r="E480" s="78">
        <v>50000</v>
      </c>
      <c r="F480" s="109">
        <v>22.05</v>
      </c>
      <c r="G480" s="479"/>
      <c r="H480" s="78">
        <f>F480</f>
        <v>22.05</v>
      </c>
      <c r="I480" s="144"/>
      <c r="J480" s="23"/>
    </row>
    <row r="481" spans="1:10" ht="16" x14ac:dyDescent="0.2">
      <c r="A481" s="63"/>
      <c r="B481" s="75" t="s">
        <v>663</v>
      </c>
      <c r="C481" s="66" t="s">
        <v>662</v>
      </c>
      <c r="D481" s="173" t="s">
        <v>412</v>
      </c>
      <c r="E481" s="78">
        <v>10000</v>
      </c>
      <c r="F481" s="109">
        <v>3.42</v>
      </c>
      <c r="G481" s="479"/>
      <c r="H481" s="78">
        <f>F481</f>
        <v>3.42</v>
      </c>
      <c r="I481" s="144"/>
      <c r="J481" s="23"/>
    </row>
    <row r="482" spans="1:10" ht="16" x14ac:dyDescent="0.2">
      <c r="A482" s="63"/>
      <c r="B482" s="75" t="s">
        <v>663</v>
      </c>
      <c r="C482" s="66" t="s">
        <v>662</v>
      </c>
      <c r="D482" s="173" t="s">
        <v>413</v>
      </c>
      <c r="E482" s="78">
        <v>200000</v>
      </c>
      <c r="F482" s="109">
        <v>8.36</v>
      </c>
      <c r="G482" s="479"/>
      <c r="H482" s="78">
        <f>F482</f>
        <v>8.36</v>
      </c>
      <c r="I482" s="144"/>
      <c r="J482" s="23"/>
    </row>
    <row r="483" spans="1:10" ht="16" x14ac:dyDescent="0.2">
      <c r="A483" s="63"/>
      <c r="B483" s="75" t="s">
        <v>663</v>
      </c>
      <c r="C483" s="66" t="s">
        <v>662</v>
      </c>
      <c r="D483" s="173" t="s">
        <v>418</v>
      </c>
      <c r="E483" s="78">
        <v>200000</v>
      </c>
      <c r="F483" s="109">
        <v>8.8000000000000007</v>
      </c>
      <c r="G483" s="479"/>
      <c r="H483" s="78">
        <f>F483</f>
        <v>8.8000000000000007</v>
      </c>
      <c r="I483" s="144"/>
      <c r="J483" s="23"/>
    </row>
    <row r="484" spans="1:10" ht="16" x14ac:dyDescent="0.2">
      <c r="A484" s="63"/>
      <c r="B484" s="75" t="s">
        <v>663</v>
      </c>
      <c r="C484" s="66" t="s">
        <v>662</v>
      </c>
      <c r="D484" s="173" t="s">
        <v>414</v>
      </c>
      <c r="E484" s="78">
        <v>10000</v>
      </c>
      <c r="F484" s="109">
        <v>0.35</v>
      </c>
      <c r="G484" s="479"/>
      <c r="H484" s="78">
        <f>F484</f>
        <v>0.35</v>
      </c>
      <c r="I484" s="144"/>
      <c r="J484" s="23"/>
    </row>
    <row r="485" spans="1:10" ht="16" x14ac:dyDescent="0.2">
      <c r="A485" s="63"/>
      <c r="B485" s="75"/>
      <c r="C485" s="66"/>
      <c r="D485" s="173"/>
      <c r="E485" s="78"/>
      <c r="F485" s="78"/>
      <c r="G485" s="277"/>
      <c r="H485" s="78"/>
      <c r="I485" s="144"/>
      <c r="J485" s="23"/>
    </row>
    <row r="486" spans="1:10" ht="16" x14ac:dyDescent="0.2">
      <c r="A486" s="63"/>
      <c r="B486" s="75" t="s">
        <v>714</v>
      </c>
      <c r="C486" s="66" t="s">
        <v>708</v>
      </c>
      <c r="D486" s="173" t="s">
        <v>411</v>
      </c>
      <c r="E486" s="78">
        <v>10000</v>
      </c>
      <c r="F486" s="109">
        <v>0</v>
      </c>
      <c r="G486" s="479">
        <v>0.91</v>
      </c>
      <c r="H486" s="78">
        <v>0.91</v>
      </c>
      <c r="I486" s="144">
        <f>H486</f>
        <v>0.91</v>
      </c>
      <c r="J486" s="23"/>
    </row>
    <row r="487" spans="1:10" ht="16" x14ac:dyDescent="0.2">
      <c r="A487" s="63"/>
      <c r="B487" s="75"/>
      <c r="C487" s="66"/>
      <c r="D487" s="66"/>
      <c r="E487" s="78"/>
      <c r="F487" s="78"/>
      <c r="G487" s="277"/>
      <c r="H487" s="79"/>
      <c r="I487" s="144"/>
      <c r="J487" s="23"/>
    </row>
    <row r="488" spans="1:10" ht="16" x14ac:dyDescent="0.2">
      <c r="A488" s="63"/>
      <c r="B488" s="75" t="s">
        <v>618</v>
      </c>
      <c r="C488" s="66" t="s">
        <v>206</v>
      </c>
      <c r="D488" s="66" t="s">
        <v>411</v>
      </c>
      <c r="E488" s="78">
        <v>180000</v>
      </c>
      <c r="F488" s="109">
        <f>H488-G488</f>
        <v>21.419999999999998</v>
      </c>
      <c r="G488" s="479">
        <v>1.26</v>
      </c>
      <c r="H488" s="78">
        <v>22.68</v>
      </c>
      <c r="I488" s="144">
        <f>SUM(H488:H493)</f>
        <v>92.83</v>
      </c>
      <c r="J488" s="23"/>
    </row>
    <row r="489" spans="1:10" ht="16" x14ac:dyDescent="0.2">
      <c r="A489" s="63"/>
      <c r="B489" s="75" t="s">
        <v>618</v>
      </c>
      <c r="C489" s="66" t="s">
        <v>206</v>
      </c>
      <c r="D489" s="173" t="s">
        <v>417</v>
      </c>
      <c r="E489" s="78">
        <v>180000</v>
      </c>
      <c r="F489" s="109">
        <v>50.94</v>
      </c>
      <c r="G489" s="479"/>
      <c r="H489" s="79">
        <f>F489</f>
        <v>50.94</v>
      </c>
      <c r="I489" s="144"/>
      <c r="J489" s="23"/>
    </row>
    <row r="490" spans="1:10" ht="16" x14ac:dyDescent="0.2">
      <c r="A490" s="63"/>
      <c r="B490" s="75" t="s">
        <v>618</v>
      </c>
      <c r="C490" s="66" t="s">
        <v>206</v>
      </c>
      <c r="D490" s="173" t="s">
        <v>412</v>
      </c>
      <c r="E490" s="78">
        <v>10000</v>
      </c>
      <c r="F490" s="109">
        <v>3.42</v>
      </c>
      <c r="G490" s="479"/>
      <c r="H490" s="79">
        <f>F490</f>
        <v>3.42</v>
      </c>
      <c r="I490" s="144"/>
      <c r="J490" s="23"/>
    </row>
    <row r="491" spans="1:10" ht="16" x14ac:dyDescent="0.2">
      <c r="A491" s="63"/>
      <c r="B491" s="75" t="s">
        <v>618</v>
      </c>
      <c r="C491" s="66" t="s">
        <v>206</v>
      </c>
      <c r="D491" s="173" t="s">
        <v>413</v>
      </c>
      <c r="E491" s="78">
        <v>180000</v>
      </c>
      <c r="F491" s="109">
        <v>7.52</v>
      </c>
      <c r="G491" s="479"/>
      <c r="H491" s="79">
        <f>F491</f>
        <v>7.52</v>
      </c>
      <c r="I491" s="144"/>
      <c r="J491" s="23"/>
    </row>
    <row r="492" spans="1:10" ht="16" x14ac:dyDescent="0.2">
      <c r="A492" s="63"/>
      <c r="B492" s="75" t="s">
        <v>618</v>
      </c>
      <c r="C492" s="66" t="s">
        <v>206</v>
      </c>
      <c r="D492" s="173" t="s">
        <v>418</v>
      </c>
      <c r="E492" s="78">
        <v>180000</v>
      </c>
      <c r="F492" s="109">
        <v>7.92</v>
      </c>
      <c r="G492" s="479"/>
      <c r="H492" s="79">
        <f>F492</f>
        <v>7.92</v>
      </c>
      <c r="I492" s="144"/>
      <c r="J492" s="23"/>
    </row>
    <row r="493" spans="1:10" ht="16" x14ac:dyDescent="0.2">
      <c r="A493" s="63"/>
      <c r="B493" s="75" t="s">
        <v>618</v>
      </c>
      <c r="C493" s="66" t="s">
        <v>206</v>
      </c>
      <c r="D493" s="173" t="s">
        <v>414</v>
      </c>
      <c r="E493" s="78">
        <v>10000</v>
      </c>
      <c r="F493" s="109">
        <v>0.35</v>
      </c>
      <c r="G493" s="479"/>
      <c r="H493" s="79">
        <f>F493</f>
        <v>0.35</v>
      </c>
      <c r="I493" s="144"/>
      <c r="J493" s="23"/>
    </row>
    <row r="494" spans="1:10" ht="16" x14ac:dyDescent="0.2">
      <c r="A494" s="63"/>
      <c r="B494" s="75"/>
      <c r="C494" s="66"/>
      <c r="D494" s="66"/>
      <c r="E494" s="78"/>
      <c r="F494" s="78"/>
      <c r="G494" s="277"/>
      <c r="H494" s="79"/>
      <c r="I494" s="144"/>
      <c r="J494" s="23"/>
    </row>
    <row r="495" spans="1:10" ht="16" x14ac:dyDescent="0.2">
      <c r="A495" s="63"/>
      <c r="B495" s="75" t="s">
        <v>619</v>
      </c>
      <c r="C495" s="66" t="s">
        <v>204</v>
      </c>
      <c r="D495" s="66" t="s">
        <v>411</v>
      </c>
      <c r="E495" s="78">
        <v>180000</v>
      </c>
      <c r="F495" s="109">
        <f>H495-G495</f>
        <v>34.17</v>
      </c>
      <c r="G495" s="479">
        <v>2.0099999999999998</v>
      </c>
      <c r="H495" s="78">
        <v>36.18</v>
      </c>
      <c r="I495" s="144">
        <f>SUM(H495:H500)</f>
        <v>166.09999999999997</v>
      </c>
      <c r="J495" s="23"/>
    </row>
    <row r="496" spans="1:10" ht="16" x14ac:dyDescent="0.2">
      <c r="A496" s="63"/>
      <c r="B496" s="75" t="s">
        <v>619</v>
      </c>
      <c r="C496" s="66" t="s">
        <v>204</v>
      </c>
      <c r="D496" s="173" t="s">
        <v>417</v>
      </c>
      <c r="E496" s="78">
        <v>180000</v>
      </c>
      <c r="F496" s="109">
        <v>121.86</v>
      </c>
      <c r="G496" s="479"/>
      <c r="H496" s="79">
        <f>F496</f>
        <v>121.86</v>
      </c>
      <c r="I496" s="144"/>
      <c r="J496" s="23"/>
    </row>
    <row r="497" spans="1:10" ht="16" x14ac:dyDescent="0.2">
      <c r="A497" s="63"/>
      <c r="B497" s="75" t="s">
        <v>619</v>
      </c>
      <c r="C497" s="66" t="s">
        <v>204</v>
      </c>
      <c r="D497" s="173" t="s">
        <v>412</v>
      </c>
      <c r="E497" s="78">
        <v>10000</v>
      </c>
      <c r="F497" s="109">
        <v>3.42</v>
      </c>
      <c r="G497" s="479"/>
      <c r="H497" s="79">
        <f>F497</f>
        <v>3.42</v>
      </c>
      <c r="I497" s="144"/>
      <c r="J497" s="23"/>
    </row>
    <row r="498" spans="1:10" ht="16" x14ac:dyDescent="0.2">
      <c r="A498" s="63"/>
      <c r="B498" s="75" t="s">
        <v>619</v>
      </c>
      <c r="C498" s="66" t="s">
        <v>204</v>
      </c>
      <c r="D498" s="173" t="s">
        <v>413</v>
      </c>
      <c r="E498" s="78">
        <v>50000</v>
      </c>
      <c r="F498" s="109">
        <v>2.09</v>
      </c>
      <c r="G498" s="479"/>
      <c r="H498" s="79">
        <f>F498</f>
        <v>2.09</v>
      </c>
      <c r="I498" s="144"/>
      <c r="J498" s="23"/>
    </row>
    <row r="499" spans="1:10" ht="16" x14ac:dyDescent="0.2">
      <c r="A499" s="63"/>
      <c r="B499" s="75" t="s">
        <v>619</v>
      </c>
      <c r="C499" s="66" t="s">
        <v>204</v>
      </c>
      <c r="D499" s="173" t="s">
        <v>418</v>
      </c>
      <c r="E499" s="78">
        <v>50000</v>
      </c>
      <c r="F499" s="109">
        <v>2.2000000000000002</v>
      </c>
      <c r="G499" s="479"/>
      <c r="H499" s="79">
        <f>F499</f>
        <v>2.2000000000000002</v>
      </c>
      <c r="I499" s="144"/>
      <c r="J499" s="23"/>
    </row>
    <row r="500" spans="1:10" ht="16" x14ac:dyDescent="0.2">
      <c r="A500" s="63"/>
      <c r="B500" s="75" t="s">
        <v>619</v>
      </c>
      <c r="C500" s="66" t="s">
        <v>204</v>
      </c>
      <c r="D500" s="173" t="s">
        <v>414</v>
      </c>
      <c r="E500" s="78">
        <v>10000</v>
      </c>
      <c r="F500" s="109">
        <v>0.35</v>
      </c>
      <c r="G500" s="479"/>
      <c r="H500" s="79">
        <f>F500</f>
        <v>0.35</v>
      </c>
      <c r="I500" s="144"/>
      <c r="J500" s="23"/>
    </row>
    <row r="501" spans="1:10" ht="16" x14ac:dyDescent="0.2">
      <c r="A501" s="63"/>
      <c r="B501" s="75"/>
      <c r="C501" s="66"/>
      <c r="D501" s="173"/>
      <c r="E501" s="78"/>
      <c r="F501" s="78"/>
      <c r="G501" s="277"/>
      <c r="H501" s="79"/>
      <c r="I501" s="144"/>
      <c r="J501" s="23"/>
    </row>
    <row r="502" spans="1:10" ht="16" x14ac:dyDescent="0.2">
      <c r="A502" s="63"/>
      <c r="B502" s="75" t="s">
        <v>620</v>
      </c>
      <c r="C502" s="66" t="s">
        <v>451</v>
      </c>
      <c r="D502" s="173" t="s">
        <v>411</v>
      </c>
      <c r="E502" s="78">
        <v>370000</v>
      </c>
      <c r="F502" s="109">
        <f>H502-G502</f>
        <v>23.76</v>
      </c>
      <c r="G502" s="479">
        <v>0.66</v>
      </c>
      <c r="H502" s="78">
        <v>24.42</v>
      </c>
      <c r="I502" s="144">
        <f>SUM(H502:H503)</f>
        <v>39.89</v>
      </c>
      <c r="J502" s="23"/>
    </row>
    <row r="503" spans="1:10" ht="16" x14ac:dyDescent="0.2">
      <c r="A503" s="63"/>
      <c r="B503" s="75" t="s">
        <v>620</v>
      </c>
      <c r="C503" s="66" t="s">
        <v>451</v>
      </c>
      <c r="D503" s="173" t="s">
        <v>413</v>
      </c>
      <c r="E503" s="78">
        <v>370000</v>
      </c>
      <c r="F503" s="109">
        <v>15.47</v>
      </c>
      <c r="G503" s="479"/>
      <c r="H503" s="78">
        <f>F503</f>
        <v>15.47</v>
      </c>
      <c r="I503" s="144"/>
      <c r="J503" s="23"/>
    </row>
    <row r="504" spans="1:10" ht="16" x14ac:dyDescent="0.2">
      <c r="A504" s="63"/>
      <c r="B504" s="75"/>
      <c r="C504" s="66"/>
      <c r="D504" s="173"/>
      <c r="E504" s="78"/>
      <c r="F504" s="78"/>
      <c r="G504" s="277"/>
      <c r="H504" s="78"/>
      <c r="I504" s="144"/>
      <c r="J504" s="23"/>
    </row>
    <row r="505" spans="1:10" ht="16" x14ac:dyDescent="0.2">
      <c r="A505" s="63"/>
      <c r="B505" s="75" t="s">
        <v>665</v>
      </c>
      <c r="C505" s="66" t="s">
        <v>664</v>
      </c>
      <c r="D505" s="124" t="s">
        <v>411</v>
      </c>
      <c r="E505" s="78">
        <v>10000</v>
      </c>
      <c r="F505" s="109">
        <f>H505-G505</f>
        <v>0</v>
      </c>
      <c r="G505" s="479">
        <v>0.91</v>
      </c>
      <c r="H505" s="78">
        <v>0.91</v>
      </c>
      <c r="I505" s="144">
        <f>SUM(H505:H505)</f>
        <v>0.91</v>
      </c>
      <c r="J505" s="23"/>
    </row>
    <row r="506" spans="1:10" ht="16" x14ac:dyDescent="0.2">
      <c r="A506" s="63"/>
      <c r="B506" s="75"/>
      <c r="C506" s="66"/>
      <c r="D506" s="66"/>
      <c r="E506" s="79"/>
      <c r="F506" s="78"/>
      <c r="G506" s="277"/>
      <c r="H506" s="79"/>
      <c r="I506" s="144"/>
      <c r="J506" s="23"/>
    </row>
    <row r="507" spans="1:10" ht="16" x14ac:dyDescent="0.2">
      <c r="A507" s="63"/>
      <c r="B507" s="75" t="s">
        <v>715</v>
      </c>
      <c r="C507" s="66" t="s">
        <v>709</v>
      </c>
      <c r="D507" s="66" t="s">
        <v>411</v>
      </c>
      <c r="E507" s="79">
        <v>10000</v>
      </c>
      <c r="F507" s="109">
        <v>0</v>
      </c>
      <c r="G507" s="479">
        <v>1.26</v>
      </c>
      <c r="H507" s="79">
        <v>1.26</v>
      </c>
      <c r="I507" s="144">
        <f>SUM(H507:H512)</f>
        <v>20.62</v>
      </c>
      <c r="J507" s="23"/>
    </row>
    <row r="508" spans="1:10" ht="16" x14ac:dyDescent="0.2">
      <c r="A508" s="63"/>
      <c r="B508" s="75" t="s">
        <v>715</v>
      </c>
      <c r="C508" s="66" t="s">
        <v>709</v>
      </c>
      <c r="D508" s="66" t="s">
        <v>417</v>
      </c>
      <c r="E508" s="79">
        <v>10000</v>
      </c>
      <c r="F508" s="109">
        <v>2.83</v>
      </c>
      <c r="G508" s="479"/>
      <c r="H508" s="79">
        <v>2.83</v>
      </c>
      <c r="I508" s="144"/>
      <c r="J508" s="23"/>
    </row>
    <row r="509" spans="1:10" ht="16" x14ac:dyDescent="0.2">
      <c r="A509" s="63"/>
      <c r="B509" s="75" t="s">
        <v>715</v>
      </c>
      <c r="C509" s="66" t="s">
        <v>709</v>
      </c>
      <c r="D509" s="66" t="s">
        <v>412</v>
      </c>
      <c r="E509" s="79">
        <v>10000</v>
      </c>
      <c r="F509" s="109">
        <v>3.42</v>
      </c>
      <c r="G509" s="479"/>
      <c r="H509" s="79">
        <v>3.42</v>
      </c>
      <c r="I509" s="144"/>
      <c r="J509" s="23"/>
    </row>
    <row r="510" spans="1:10" ht="16" x14ac:dyDescent="0.2">
      <c r="A510" s="63"/>
      <c r="B510" s="75" t="s">
        <v>715</v>
      </c>
      <c r="C510" s="66" t="s">
        <v>709</v>
      </c>
      <c r="D510" s="66" t="s">
        <v>413</v>
      </c>
      <c r="E510" s="79">
        <v>200000</v>
      </c>
      <c r="F510" s="109">
        <v>8.36</v>
      </c>
      <c r="G510" s="479"/>
      <c r="H510" s="79">
        <v>8.36</v>
      </c>
      <c r="I510" s="144"/>
      <c r="J510" s="23"/>
    </row>
    <row r="511" spans="1:10" ht="16" x14ac:dyDescent="0.2">
      <c r="A511" s="63"/>
      <c r="B511" s="75" t="s">
        <v>715</v>
      </c>
      <c r="C511" s="66" t="s">
        <v>709</v>
      </c>
      <c r="D511" s="66" t="s">
        <v>418</v>
      </c>
      <c r="E511" s="79">
        <v>100000</v>
      </c>
      <c r="F511" s="109">
        <v>4.4000000000000004</v>
      </c>
      <c r="G511" s="479"/>
      <c r="H511" s="79">
        <v>4.4000000000000004</v>
      </c>
      <c r="I511" s="144"/>
      <c r="J511" s="23"/>
    </row>
    <row r="512" spans="1:10" ht="16" x14ac:dyDescent="0.2">
      <c r="A512" s="63"/>
      <c r="B512" s="75" t="s">
        <v>715</v>
      </c>
      <c r="C512" s="66" t="s">
        <v>709</v>
      </c>
      <c r="D512" s="66" t="s">
        <v>414</v>
      </c>
      <c r="E512" s="79">
        <v>10000</v>
      </c>
      <c r="F512" s="109">
        <v>0.35</v>
      </c>
      <c r="G512" s="479"/>
      <c r="H512" s="79">
        <v>0.35</v>
      </c>
      <c r="I512" s="144"/>
      <c r="J512" s="23"/>
    </row>
    <row r="513" spans="1:10" ht="16" x14ac:dyDescent="0.2">
      <c r="A513" s="63"/>
      <c r="B513" s="75"/>
      <c r="C513" s="66"/>
      <c r="D513" s="66"/>
      <c r="E513" s="79"/>
      <c r="F513" s="78"/>
      <c r="G513" s="277"/>
      <c r="H513" s="79"/>
      <c r="I513" s="144"/>
      <c r="J513" s="23"/>
    </row>
    <row r="514" spans="1:10" ht="16" x14ac:dyDescent="0.2">
      <c r="A514" s="63"/>
      <c r="B514" s="75" t="s">
        <v>622</v>
      </c>
      <c r="C514" s="66" t="s">
        <v>166</v>
      </c>
      <c r="D514" s="66" t="s">
        <v>411</v>
      </c>
      <c r="E514" s="78">
        <v>100000</v>
      </c>
      <c r="F514" s="109">
        <f>H514-G514</f>
        <v>5.9399999999999995</v>
      </c>
      <c r="G514" s="479">
        <v>0.66</v>
      </c>
      <c r="H514" s="78">
        <v>6.6</v>
      </c>
      <c r="I514" s="144">
        <f>SUM(H514:H515)</f>
        <v>10.78</v>
      </c>
      <c r="J514" s="23"/>
    </row>
    <row r="515" spans="1:10" ht="16" x14ac:dyDescent="0.2">
      <c r="A515" s="63"/>
      <c r="B515" s="75" t="s">
        <v>622</v>
      </c>
      <c r="C515" s="66" t="s">
        <v>166</v>
      </c>
      <c r="D515" s="66" t="s">
        <v>413</v>
      </c>
      <c r="E515" s="78">
        <v>100000</v>
      </c>
      <c r="F515" s="109">
        <v>4.18</v>
      </c>
      <c r="G515" s="479"/>
      <c r="H515" s="78">
        <f>F515</f>
        <v>4.18</v>
      </c>
      <c r="I515" s="144"/>
      <c r="J515" s="23"/>
    </row>
    <row r="516" spans="1:10" ht="16" x14ac:dyDescent="0.2">
      <c r="A516" s="63"/>
      <c r="B516" s="75"/>
      <c r="C516" s="66"/>
      <c r="D516" s="66"/>
      <c r="E516" s="78"/>
      <c r="F516" s="78"/>
      <c r="G516" s="277"/>
      <c r="H516" s="78"/>
      <c r="I516" s="144"/>
      <c r="J516" s="23"/>
    </row>
    <row r="517" spans="1:10" ht="16" x14ac:dyDescent="0.2">
      <c r="A517" s="63"/>
      <c r="B517" s="75" t="s">
        <v>723</v>
      </c>
      <c r="C517" s="66" t="s">
        <v>746</v>
      </c>
      <c r="D517" s="66" t="s">
        <v>411</v>
      </c>
      <c r="E517" s="78">
        <v>10000</v>
      </c>
      <c r="F517" s="109">
        <v>0</v>
      </c>
      <c r="G517" s="479">
        <v>0.91</v>
      </c>
      <c r="H517" s="78">
        <f>SUM(F517:G517)</f>
        <v>0.91</v>
      </c>
      <c r="I517" s="144">
        <f>H517</f>
        <v>0.91</v>
      </c>
      <c r="J517" s="23"/>
    </row>
    <row r="518" spans="1:10" ht="16" x14ac:dyDescent="0.2">
      <c r="A518" s="63"/>
      <c r="B518" s="75"/>
      <c r="C518" s="66"/>
      <c r="D518" s="66"/>
      <c r="E518" s="79"/>
      <c r="F518" s="78"/>
      <c r="G518" s="277"/>
      <c r="H518" s="79"/>
      <c r="I518" s="144"/>
      <c r="J518" s="23"/>
    </row>
    <row r="519" spans="1:10" ht="16" x14ac:dyDescent="0.2">
      <c r="A519" s="63"/>
      <c r="B519" s="75" t="s">
        <v>623</v>
      </c>
      <c r="C519" s="66" t="s">
        <v>86</v>
      </c>
      <c r="D519" s="66" t="s">
        <v>411</v>
      </c>
      <c r="E519" s="78">
        <v>10000</v>
      </c>
      <c r="F519" s="109">
        <v>0</v>
      </c>
      <c r="G519" s="479">
        <v>3.08</v>
      </c>
      <c r="H519" s="78">
        <v>3.08</v>
      </c>
      <c r="I519" s="144">
        <f>SUM(H519:H520)</f>
        <v>3.5</v>
      </c>
      <c r="J519" s="211"/>
    </row>
    <row r="520" spans="1:10" ht="16" x14ac:dyDescent="0.2">
      <c r="A520" s="122"/>
      <c r="B520" s="75" t="s">
        <v>623</v>
      </c>
      <c r="C520" s="66" t="s">
        <v>86</v>
      </c>
      <c r="D520" s="124" t="s">
        <v>413</v>
      </c>
      <c r="E520" s="152">
        <v>10000</v>
      </c>
      <c r="F520" s="109">
        <v>0.42</v>
      </c>
      <c r="G520" s="479"/>
      <c r="H520" s="79">
        <f>F520</f>
        <v>0.42</v>
      </c>
      <c r="I520" s="144"/>
      <c r="J520" s="23"/>
    </row>
    <row r="521" spans="1:10" ht="16" x14ac:dyDescent="0.2">
      <c r="A521" s="122"/>
      <c r="B521" s="75"/>
      <c r="C521" s="66"/>
      <c r="D521" s="124"/>
      <c r="E521" s="152"/>
      <c r="F521" s="78"/>
      <c r="G521" s="277"/>
      <c r="H521" s="79"/>
      <c r="I521" s="144"/>
      <c r="J521" s="23"/>
    </row>
    <row r="522" spans="1:10" ht="16" x14ac:dyDescent="0.2">
      <c r="A522" s="122"/>
      <c r="B522" s="75" t="s">
        <v>1090</v>
      </c>
      <c r="C522" s="66" t="s">
        <v>1091</v>
      </c>
      <c r="D522" s="124" t="s">
        <v>411</v>
      </c>
      <c r="E522" s="152">
        <v>250000</v>
      </c>
      <c r="F522" s="109">
        <v>12.72</v>
      </c>
      <c r="G522" s="479">
        <v>0.53</v>
      </c>
      <c r="H522" s="79">
        <v>13.25</v>
      </c>
      <c r="I522" s="144">
        <v>13.25</v>
      </c>
      <c r="J522" s="23"/>
    </row>
    <row r="523" spans="1:10" ht="16" x14ac:dyDescent="0.2">
      <c r="A523" s="122"/>
      <c r="B523" s="75"/>
      <c r="C523" s="66"/>
      <c r="D523" s="124"/>
      <c r="E523" s="152"/>
      <c r="F523" s="78"/>
      <c r="G523" s="277"/>
      <c r="H523" s="79"/>
      <c r="I523" s="144"/>
      <c r="J523" s="23"/>
    </row>
    <row r="524" spans="1:10" ht="16" x14ac:dyDescent="0.2">
      <c r="A524" s="122"/>
      <c r="B524" s="75" t="s">
        <v>929</v>
      </c>
      <c r="C524" s="66" t="s">
        <v>526</v>
      </c>
      <c r="D524" s="124" t="s">
        <v>411</v>
      </c>
      <c r="E524" s="152">
        <v>10000</v>
      </c>
      <c r="F524" s="109">
        <v>0</v>
      </c>
      <c r="G524" s="479">
        <v>0.66</v>
      </c>
      <c r="H524" s="79">
        <v>0.66</v>
      </c>
      <c r="I524" s="144">
        <f>SUM(H524:H526)</f>
        <v>9.51</v>
      </c>
      <c r="J524" s="23"/>
    </row>
    <row r="525" spans="1:10" ht="16" x14ac:dyDescent="0.2">
      <c r="A525" s="122"/>
      <c r="B525" s="75" t="s">
        <v>929</v>
      </c>
      <c r="C525" s="66" t="s">
        <v>526</v>
      </c>
      <c r="D525" s="124" t="s">
        <v>412</v>
      </c>
      <c r="E525" s="152">
        <v>10000</v>
      </c>
      <c r="F525" s="109">
        <v>3.42</v>
      </c>
      <c r="G525" s="479"/>
      <c r="H525" s="79">
        <v>3.42</v>
      </c>
      <c r="I525" s="144"/>
      <c r="J525" s="23"/>
    </row>
    <row r="526" spans="1:10" ht="16" x14ac:dyDescent="0.2">
      <c r="A526" s="122"/>
      <c r="B526" s="75" t="s">
        <v>929</v>
      </c>
      <c r="C526" s="66" t="s">
        <v>526</v>
      </c>
      <c r="D526" s="124" t="s">
        <v>413</v>
      </c>
      <c r="E526" s="152">
        <v>130000</v>
      </c>
      <c r="F526" s="109">
        <v>5.43</v>
      </c>
      <c r="G526" s="479"/>
      <c r="H526" s="79">
        <v>5.43</v>
      </c>
      <c r="I526" s="144"/>
      <c r="J526" s="23"/>
    </row>
    <row r="527" spans="1:10" ht="16" x14ac:dyDescent="0.2">
      <c r="A527" s="122"/>
      <c r="B527" s="123"/>
      <c r="C527" s="124"/>
      <c r="D527" s="124"/>
      <c r="E527" s="152"/>
      <c r="F527" s="78"/>
      <c r="G527" s="277"/>
      <c r="H527" s="79"/>
      <c r="I527" s="144"/>
      <c r="J527" s="23"/>
    </row>
    <row r="528" spans="1:10" ht="16" x14ac:dyDescent="0.2">
      <c r="A528" s="136"/>
      <c r="B528" s="137"/>
      <c r="C528" s="134" t="s">
        <v>400</v>
      </c>
      <c r="D528" s="134"/>
      <c r="E528" s="153"/>
      <c r="F528" s="135"/>
      <c r="G528" s="578"/>
      <c r="H528" s="135"/>
      <c r="I528" s="144">
        <f>SUM(I5:I527)</f>
        <v>3298.4300000000012</v>
      </c>
      <c r="J528" s="231"/>
    </row>
    <row r="529" spans="1:10" ht="16" x14ac:dyDescent="0.2">
      <c r="A529" s="23"/>
      <c r="B529" s="23"/>
      <c r="C529" s="23"/>
      <c r="D529" s="66"/>
      <c r="E529" s="79"/>
      <c r="F529" s="78"/>
      <c r="G529" s="277"/>
      <c r="H529" s="79"/>
      <c r="I529" s="144"/>
      <c r="J529" s="23"/>
    </row>
    <row r="530" spans="1:10" ht="16" x14ac:dyDescent="0.2">
      <c r="A530" s="131"/>
      <c r="B530" s="137"/>
      <c r="C530" s="134" t="s">
        <v>400</v>
      </c>
      <c r="D530" s="134"/>
      <c r="E530" s="153"/>
      <c r="F530" s="153"/>
      <c r="G530" s="153">
        <f>SUM(G5:G528)</f>
        <v>367.50000000000006</v>
      </c>
      <c r="H530" s="135"/>
      <c r="J530" s="133"/>
    </row>
    <row r="531" spans="1:10" ht="16" x14ac:dyDescent="0.2">
      <c r="A531" s="596"/>
      <c r="B531" s="597"/>
      <c r="C531" s="598"/>
      <c r="D531" s="143"/>
      <c r="E531" s="154"/>
      <c r="F531" s="162"/>
      <c r="G531" s="490"/>
      <c r="H531" s="93"/>
      <c r="I531" s="144">
        <f>SUM(I528:I528)</f>
        <v>3298.4300000000012</v>
      </c>
      <c r="J531" s="94"/>
    </row>
    <row r="532" spans="1:10" ht="16" x14ac:dyDescent="0.2">
      <c r="A532" s="599" t="s">
        <v>439</v>
      </c>
      <c r="B532" s="600"/>
      <c r="C532" s="601"/>
      <c r="D532" s="259"/>
      <c r="E532" s="265"/>
      <c r="F532" s="264"/>
      <c r="G532" s="482"/>
      <c r="H532" s="264"/>
      <c r="I532" s="264">
        <f>SUM(I533:I547)</f>
        <v>-1.26</v>
      </c>
      <c r="J532" s="261"/>
    </row>
    <row r="533" spans="1:10" ht="16" x14ac:dyDescent="0.2">
      <c r="A533" s="63"/>
      <c r="B533" s="97">
        <v>2332</v>
      </c>
      <c r="C533" s="85" t="s">
        <v>1079</v>
      </c>
      <c r="D533" s="85" t="s">
        <v>411</v>
      </c>
      <c r="E533" s="86">
        <v>10000</v>
      </c>
      <c r="F533" s="86">
        <v>0</v>
      </c>
      <c r="G533" s="278">
        <v>-1.26</v>
      </c>
      <c r="H533" s="86">
        <v>-1.26</v>
      </c>
      <c r="I533" s="192">
        <v>-1.26</v>
      </c>
      <c r="J533" s="23"/>
    </row>
    <row r="534" spans="1:10" ht="16" x14ac:dyDescent="0.2">
      <c r="A534" s="63"/>
      <c r="B534" s="75"/>
      <c r="C534" s="66"/>
      <c r="D534" s="173"/>
      <c r="E534" s="78"/>
      <c r="F534" s="78"/>
      <c r="G534" s="277"/>
      <c r="H534" s="78"/>
      <c r="I534" s="144"/>
      <c r="J534" s="23"/>
    </row>
    <row r="535" spans="1:10" ht="16" x14ac:dyDescent="0.2">
      <c r="A535" s="63"/>
      <c r="B535" s="75"/>
      <c r="C535" s="66"/>
      <c r="D535" s="66"/>
      <c r="E535" s="78"/>
      <c r="F535" s="78"/>
      <c r="G535" s="277"/>
      <c r="H535" s="78"/>
      <c r="I535" s="144"/>
      <c r="J535" s="23"/>
    </row>
    <row r="536" spans="1:10" ht="16" x14ac:dyDescent="0.2">
      <c r="A536" s="63"/>
      <c r="B536" s="75"/>
      <c r="C536" s="66"/>
      <c r="D536" s="66"/>
      <c r="E536" s="78"/>
      <c r="F536" s="78"/>
      <c r="G536" s="277"/>
      <c r="H536" s="78"/>
      <c r="I536" s="144"/>
      <c r="J536" s="23"/>
    </row>
    <row r="537" spans="1:10" ht="16" x14ac:dyDescent="0.2">
      <c r="A537" s="23"/>
      <c r="B537" s="75"/>
      <c r="C537" s="66"/>
      <c r="D537" s="66"/>
      <c r="E537" s="79"/>
      <c r="F537" s="78"/>
      <c r="G537" s="277"/>
      <c r="H537" s="277"/>
      <c r="I537" s="144"/>
      <c r="J537" s="23"/>
    </row>
    <row r="538" spans="1:10" ht="16" x14ac:dyDescent="0.2">
      <c r="A538" s="63"/>
      <c r="B538" s="75"/>
      <c r="C538" s="66"/>
      <c r="D538" s="173"/>
      <c r="E538" s="79"/>
      <c r="F538" s="78"/>
      <c r="G538" s="277"/>
      <c r="H538" s="78"/>
      <c r="I538" s="144"/>
      <c r="J538" s="23"/>
    </row>
    <row r="539" spans="1:10" ht="16" x14ac:dyDescent="0.2">
      <c r="A539" s="63"/>
      <c r="B539" s="75"/>
      <c r="C539" s="66"/>
      <c r="D539" s="173"/>
      <c r="E539" s="79"/>
      <c r="F539" s="78"/>
      <c r="G539" s="277"/>
      <c r="H539" s="78"/>
      <c r="I539" s="144"/>
      <c r="J539" s="23"/>
    </row>
    <row r="540" spans="1:10" ht="16" x14ac:dyDescent="0.2">
      <c r="A540" s="63"/>
      <c r="B540" s="75"/>
      <c r="C540" s="66"/>
      <c r="D540" s="173"/>
      <c r="E540" s="79"/>
      <c r="F540" s="78"/>
      <c r="G540" s="277"/>
      <c r="H540" s="78"/>
      <c r="I540" s="144"/>
      <c r="J540" s="23"/>
    </row>
    <row r="541" spans="1:10" ht="16" x14ac:dyDescent="0.2">
      <c r="A541" s="63"/>
      <c r="B541" s="75"/>
      <c r="C541" s="66"/>
      <c r="D541" s="173"/>
      <c r="E541" s="79"/>
      <c r="F541" s="78"/>
      <c r="G541" s="277"/>
      <c r="H541" s="78"/>
      <c r="I541" s="144"/>
      <c r="J541" s="23"/>
    </row>
    <row r="542" spans="1:10" ht="16" x14ac:dyDescent="0.2">
      <c r="A542" s="63"/>
      <c r="B542" s="75"/>
      <c r="C542" s="66"/>
      <c r="D542" s="173"/>
      <c r="E542" s="79"/>
      <c r="F542" s="78"/>
      <c r="G542" s="277"/>
      <c r="H542" s="78"/>
      <c r="I542" s="144"/>
      <c r="J542" s="23"/>
    </row>
    <row r="543" spans="1:10" ht="16" x14ac:dyDescent="0.2">
      <c r="A543" s="63"/>
      <c r="B543" s="75"/>
      <c r="C543" s="66"/>
      <c r="D543" s="66"/>
      <c r="E543" s="78"/>
      <c r="F543" s="109"/>
      <c r="G543" s="479"/>
      <c r="H543" s="78"/>
      <c r="I543" s="144"/>
      <c r="J543" s="23"/>
    </row>
    <row r="544" spans="1:10" ht="16" x14ac:dyDescent="0.2">
      <c r="A544" s="63"/>
      <c r="B544" s="75"/>
      <c r="C544" s="66"/>
      <c r="D544" s="173"/>
      <c r="E544" s="78"/>
      <c r="F544" s="109"/>
      <c r="G544" s="479"/>
      <c r="H544" s="78"/>
      <c r="I544" s="144"/>
      <c r="J544" s="23"/>
    </row>
    <row r="545" spans="1:10" ht="16" x14ac:dyDescent="0.2">
      <c r="A545" s="63"/>
      <c r="B545" s="75"/>
      <c r="C545" s="66"/>
      <c r="D545" s="173"/>
      <c r="E545" s="78"/>
      <c r="F545" s="109"/>
      <c r="G545" s="479"/>
      <c r="H545" s="78"/>
      <c r="I545" s="144"/>
      <c r="J545" s="23"/>
    </row>
    <row r="546" spans="1:10" ht="16" x14ac:dyDescent="0.2">
      <c r="A546" s="63"/>
      <c r="B546" s="75"/>
      <c r="C546" s="66"/>
      <c r="D546" s="173"/>
      <c r="E546" s="79"/>
      <c r="F546" s="78"/>
      <c r="G546" s="277"/>
      <c r="H546" s="78"/>
      <c r="I546" s="144"/>
      <c r="J546" s="23"/>
    </row>
    <row r="547" spans="1:10" x14ac:dyDescent="0.15">
      <c r="A547" s="23"/>
      <c r="B547" s="23"/>
      <c r="C547" s="23"/>
      <c r="D547" s="23"/>
      <c r="E547" s="104"/>
      <c r="F547" s="104"/>
      <c r="G547" s="63"/>
      <c r="H547" s="23"/>
      <c r="I547" s="23"/>
      <c r="J547" s="23"/>
    </row>
    <row r="548" spans="1:10" ht="16" x14ac:dyDescent="0.2">
      <c r="A548" s="605" t="s">
        <v>52</v>
      </c>
      <c r="B548" s="606"/>
      <c r="C548" s="607"/>
      <c r="D548" s="316"/>
      <c r="E548" s="317"/>
      <c r="F548" s="318">
        <f>SUM(F533:F547)</f>
        <v>0</v>
      </c>
      <c r="G548" s="483">
        <f>SUM(G533:G547)</f>
        <v>-1.26</v>
      </c>
      <c r="H548" s="319"/>
      <c r="I548" s="370">
        <f>I531+I532</f>
        <v>3297.170000000001</v>
      </c>
      <c r="J548" s="320"/>
    </row>
    <row r="549" spans="1:10" ht="31" x14ac:dyDescent="0.55000000000000004">
      <c r="A549" s="182"/>
      <c r="B549" s="182"/>
      <c r="C549" s="183" t="s">
        <v>388</v>
      </c>
      <c r="D549" s="526" t="s">
        <v>865</v>
      </c>
      <c r="E549" s="527">
        <v>45580</v>
      </c>
      <c r="F549" s="491"/>
      <c r="G549" s="492"/>
      <c r="H549" s="186"/>
      <c r="I549" s="187"/>
      <c r="J549" s="188"/>
    </row>
    <row r="550" spans="1:10" s="344" customFormat="1" x14ac:dyDescent="0.15">
      <c r="A550"/>
      <c r="B550"/>
      <c r="C550"/>
      <c r="D550"/>
      <c r="E550" s="149"/>
      <c r="F550" s="145"/>
      <c r="G550" s="13"/>
      <c r="H550"/>
      <c r="I550"/>
      <c r="J550"/>
    </row>
    <row r="551" spans="1:10" x14ac:dyDescent="0.15">
      <c r="F551" s="351" t="s">
        <v>1043</v>
      </c>
      <c r="G551" s="568">
        <f>I548-G552</f>
        <v>2930.9300000000007</v>
      </c>
      <c r="H551" s="562">
        <f>SUM(G551:G552)</f>
        <v>3297.170000000001</v>
      </c>
    </row>
    <row r="552" spans="1:10" x14ac:dyDescent="0.15">
      <c r="F552" s="351" t="s">
        <v>1044</v>
      </c>
      <c r="G552" s="568">
        <f>G548+G530</f>
        <v>366.24000000000007</v>
      </c>
      <c r="I552" s="561"/>
    </row>
    <row r="553" spans="1:10" s="344" customFormat="1" x14ac:dyDescent="0.15">
      <c r="A553"/>
      <c r="B553"/>
      <c r="C553"/>
      <c r="D553"/>
      <c r="E553" s="149"/>
      <c r="F553" s="247"/>
      <c r="G553" s="550"/>
      <c r="H553"/>
      <c r="I553" s="18"/>
      <c r="J553"/>
    </row>
    <row r="555" spans="1:10" s="182" customFormat="1" ht="23" x14ac:dyDescent="0.25">
      <c r="A555"/>
      <c r="B555"/>
      <c r="C555"/>
      <c r="D555"/>
      <c r="E555" s="149"/>
      <c r="F555" s="247"/>
      <c r="G555" s="476"/>
      <c r="H555"/>
      <c r="I555" s="18"/>
      <c r="J555"/>
    </row>
    <row r="558" spans="1:10" x14ac:dyDescent="0.15">
      <c r="F558" s="351"/>
      <c r="G558" s="568"/>
      <c r="I558" s="561"/>
    </row>
    <row r="559" spans="1:10" x14ac:dyDescent="0.15">
      <c r="G559" s="550"/>
    </row>
    <row r="564" spans="2:9" x14ac:dyDescent="0.15">
      <c r="E564" s="563"/>
      <c r="F564" s="563"/>
      <c r="G564" s="13"/>
      <c r="I564"/>
    </row>
    <row r="565" spans="2:9" x14ac:dyDescent="0.15">
      <c r="E565" s="563"/>
      <c r="F565" s="563"/>
      <c r="G565" s="13"/>
      <c r="I565"/>
    </row>
    <row r="566" spans="2:9" ht="16" x14ac:dyDescent="0.2">
      <c r="B566" s="258"/>
      <c r="C566" s="102"/>
      <c r="D566" s="102"/>
      <c r="E566" s="564"/>
      <c r="F566" s="565"/>
      <c r="G566" s="566"/>
      <c r="H566" s="565"/>
      <c r="I566" s="565"/>
    </row>
    <row r="567" spans="2:9" ht="16" x14ac:dyDescent="0.2">
      <c r="B567" s="258"/>
      <c r="C567" s="102"/>
      <c r="D567" s="102"/>
      <c r="E567" s="564"/>
      <c r="F567" s="565"/>
      <c r="G567" s="567"/>
      <c r="H567" s="565"/>
      <c r="I567" s="565"/>
    </row>
    <row r="568" spans="2:9" x14ac:dyDescent="0.15">
      <c r="E568" s="563"/>
      <c r="F568" s="563"/>
      <c r="G568" s="13"/>
      <c r="I568"/>
    </row>
  </sheetData>
  <mergeCells count="4">
    <mergeCell ref="A2:C2"/>
    <mergeCell ref="A531:C531"/>
    <mergeCell ref="A532:C532"/>
    <mergeCell ref="A548:C548"/>
  </mergeCells>
  <conditionalFormatting sqref="A111:A115 A121">
    <cfRule type="duplicateValues" dxfId="1262" priority="35"/>
  </conditionalFormatting>
  <conditionalFormatting sqref="B11:B14">
    <cfRule type="duplicateValues" dxfId="1261" priority="27"/>
    <cfRule type="duplicateValues" dxfId="1260" priority="28"/>
  </conditionalFormatting>
  <conditionalFormatting sqref="B110:B126">
    <cfRule type="duplicateValues" dxfId="1259" priority="37"/>
  </conditionalFormatting>
  <conditionalFormatting sqref="B116:B120 B122:B126">
    <cfRule type="duplicateValues" dxfId="1258" priority="34"/>
  </conditionalFormatting>
  <conditionalFormatting sqref="B265:B277">
    <cfRule type="duplicateValues" dxfId="1257" priority="21"/>
    <cfRule type="duplicateValues" dxfId="1256" priority="22"/>
  </conditionalFormatting>
  <conditionalFormatting sqref="B534">
    <cfRule type="duplicateValues" dxfId="1255" priority="9"/>
    <cfRule type="duplicateValues" dxfId="1254" priority="10"/>
    <cfRule type="duplicateValues" dxfId="1253" priority="11"/>
  </conditionalFormatting>
  <conditionalFormatting sqref="B535:B536">
    <cfRule type="duplicateValues" dxfId="1252" priority="6"/>
    <cfRule type="duplicateValues" dxfId="1251" priority="7"/>
  </conditionalFormatting>
  <conditionalFormatting sqref="B548:B557 B204:B264 B278:B527 B537:B546 B530:B532">
    <cfRule type="duplicateValues" dxfId="1250" priority="17"/>
  </conditionalFormatting>
  <conditionalFormatting sqref="B548:B557 B204:B528 B537:B546 B530:B532">
    <cfRule type="duplicateValues" dxfId="1249" priority="16"/>
  </conditionalFormatting>
  <conditionalFormatting sqref="B548:B557">
    <cfRule type="duplicateValues" dxfId="1248" priority="19"/>
  </conditionalFormatting>
  <conditionalFormatting sqref="B558:B565 B568:B1048576">
    <cfRule type="duplicateValues" dxfId="1247" priority="33"/>
  </conditionalFormatting>
  <conditionalFormatting sqref="B558:B1048576 B10 B1:B6 B127:B203 B15:B109">
    <cfRule type="duplicateValues" dxfId="1246" priority="31"/>
  </conditionalFormatting>
  <conditionalFormatting sqref="B558:B1048576">
    <cfRule type="duplicateValues" dxfId="1245" priority="30"/>
  </conditionalFormatting>
  <conditionalFormatting sqref="C11:C14">
    <cfRule type="duplicateValues" dxfId="1244" priority="29"/>
  </conditionalFormatting>
  <conditionalFormatting sqref="C177:C187">
    <cfRule type="duplicateValues" dxfId="1243" priority="38"/>
  </conditionalFormatting>
  <conditionalFormatting sqref="C231">
    <cfRule type="duplicateValues" dxfId="1242" priority="24"/>
  </conditionalFormatting>
  <conditionalFormatting sqref="C265:C277">
    <cfRule type="duplicateValues" dxfId="1241" priority="23"/>
  </conditionalFormatting>
  <conditionalFormatting sqref="C534">
    <cfRule type="duplicateValues" dxfId="1240" priority="12"/>
  </conditionalFormatting>
  <conditionalFormatting sqref="C535:C536">
    <cfRule type="duplicateValues" dxfId="1239" priority="8"/>
  </conditionalFormatting>
  <conditionalFormatting sqref="C548:C557 C204:C264 C442:C527 C278:C440 C537:C546 C530:C532">
    <cfRule type="duplicateValues" dxfId="1238" priority="20"/>
  </conditionalFormatting>
  <conditionalFormatting sqref="C558:C1048576 A111:A115 A121 C10 C1:C6 C15:C203">
    <cfRule type="duplicateValues" dxfId="1237" priority="36"/>
  </conditionalFormatting>
  <conditionalFormatting sqref="C566:C567">
    <cfRule type="duplicateValues" dxfId="1236" priority="26"/>
  </conditionalFormatting>
  <conditionalFormatting sqref="J23:J161 J163:J179 J181:J190 J192:J200 J207:J220 J222:J294 J425:J442 J520:J527 J529:J530">
    <cfRule type="notContainsBlanks" dxfId="1235" priority="32">
      <formula>LEN(TRIM(J23))&gt;0</formula>
    </cfRule>
  </conditionalFormatting>
  <conditionalFormatting sqref="J202:J205 J297:J299 J304:J348 J350:J415 J444:J460 J462:J518">
    <cfRule type="notContainsBlanks" dxfId="1234" priority="18">
      <formula>LEN(TRIM(J202))&gt;0</formula>
    </cfRule>
  </conditionalFormatting>
  <conditionalFormatting sqref="J566:J567">
    <cfRule type="notContainsBlanks" dxfId="1233" priority="25">
      <formula>LEN(TRIM(J566))&gt;0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0ECD-7A01-3842-80CA-2C4B0C7C911F}">
  <dimension ref="A1:XFD583"/>
  <sheetViews>
    <sheetView topLeftCell="A460" zoomScale="120" zoomScaleNormal="120" workbookViewId="0">
      <selection activeCell="B481" sqref="B481:F486"/>
    </sheetView>
  </sheetViews>
  <sheetFormatPr baseColWidth="10" defaultColWidth="11.5" defaultRowHeight="13" x14ac:dyDescent="0.15"/>
  <cols>
    <col min="1" max="1" width="5" customWidth="1"/>
    <col min="2" max="2" width="15" customWidth="1"/>
    <col min="3" max="3" width="29.6640625" customWidth="1"/>
    <col min="4" max="4" width="13.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1123</v>
      </c>
      <c r="H2" s="77" t="s">
        <v>459</v>
      </c>
      <c r="I2" s="365">
        <v>45597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s="47" customFormat="1" ht="16" x14ac:dyDescent="0.2">
      <c r="A10" s="275"/>
      <c r="B10" s="97">
        <v>2332</v>
      </c>
      <c r="C10" s="85" t="s">
        <v>1079</v>
      </c>
      <c r="D10" s="85" t="s">
        <v>411</v>
      </c>
      <c r="E10" s="86">
        <v>10000</v>
      </c>
      <c r="F10" s="86">
        <v>0</v>
      </c>
      <c r="G10" s="278">
        <v>1.26</v>
      </c>
      <c r="H10" s="86">
        <v>1.26</v>
      </c>
      <c r="I10" s="192">
        <v>1.26</v>
      </c>
      <c r="J10" s="85"/>
    </row>
    <row r="11" spans="1:10" s="47" customFormat="1" ht="16" x14ac:dyDescent="0.2">
      <c r="A11" s="275"/>
      <c r="B11" s="97"/>
      <c r="C11" s="85"/>
      <c r="D11" s="85"/>
      <c r="E11" s="86"/>
      <c r="F11" s="86"/>
      <c r="G11" s="278"/>
      <c r="H11" s="86"/>
      <c r="I11" s="192"/>
      <c r="J11" s="85"/>
    </row>
    <row r="12" spans="1:10" ht="16" x14ac:dyDescent="0.2">
      <c r="A12" s="275"/>
      <c r="B12" s="275">
        <v>2247</v>
      </c>
      <c r="C12" s="279" t="s">
        <v>632</v>
      </c>
      <c r="D12" s="279" t="s">
        <v>411</v>
      </c>
      <c r="E12" s="280">
        <v>10000</v>
      </c>
      <c r="F12" s="281">
        <v>0</v>
      </c>
      <c r="G12" s="278">
        <v>0.53</v>
      </c>
      <c r="H12" s="282">
        <f>F12+G12</f>
        <v>0.53</v>
      </c>
      <c r="I12" s="487">
        <f>SUM(H12:H13)</f>
        <v>0.95</v>
      </c>
      <c r="J12" s="275"/>
    </row>
    <row r="13" spans="1:10" ht="16" x14ac:dyDescent="0.2">
      <c r="A13" s="275"/>
      <c r="B13" s="275">
        <v>2247</v>
      </c>
      <c r="C13" s="279" t="s">
        <v>632</v>
      </c>
      <c r="D13" s="279" t="s">
        <v>413</v>
      </c>
      <c r="E13" s="280">
        <v>10000</v>
      </c>
      <c r="F13" s="281">
        <v>0.42</v>
      </c>
      <c r="G13" s="278"/>
      <c r="H13" s="282">
        <f>F13</f>
        <v>0.42</v>
      </c>
      <c r="I13" s="487"/>
      <c r="J13" s="275"/>
    </row>
    <row r="14" spans="1:10" ht="16" x14ac:dyDescent="0.2">
      <c r="A14" s="275"/>
      <c r="B14" s="275"/>
      <c r="C14" s="279"/>
      <c r="D14" s="279"/>
      <c r="E14" s="280"/>
      <c r="F14" s="281"/>
      <c r="G14" s="278"/>
      <c r="H14" s="282"/>
      <c r="I14" s="367"/>
      <c r="J14" s="275"/>
    </row>
    <row r="15" spans="1:10" ht="16" x14ac:dyDescent="0.2">
      <c r="A15" s="275"/>
      <c r="B15" s="275">
        <v>2303</v>
      </c>
      <c r="C15" s="279" t="s">
        <v>842</v>
      </c>
      <c r="D15" s="279" t="s">
        <v>411</v>
      </c>
      <c r="E15" s="486">
        <v>10000</v>
      </c>
      <c r="F15" s="281"/>
      <c r="G15" s="281">
        <v>8.02</v>
      </c>
      <c r="H15" s="282">
        <v>8.02</v>
      </c>
      <c r="I15" s="367">
        <f>G15+F16</f>
        <v>8.44</v>
      </c>
      <c r="J15" s="275"/>
    </row>
    <row r="16" spans="1:10" ht="16" x14ac:dyDescent="0.2">
      <c r="A16" s="275"/>
      <c r="B16" s="275">
        <v>2303</v>
      </c>
      <c r="C16" s="279" t="s">
        <v>842</v>
      </c>
      <c r="D16" s="279" t="s">
        <v>413</v>
      </c>
      <c r="E16" s="280">
        <v>10000</v>
      </c>
      <c r="F16" s="281">
        <v>0.42</v>
      </c>
      <c r="G16" s="278"/>
      <c r="H16" s="282">
        <v>0.42</v>
      </c>
      <c r="I16" s="367"/>
      <c r="J16" s="275"/>
    </row>
    <row r="17" spans="1:10" ht="16" x14ac:dyDescent="0.2">
      <c r="A17" s="275"/>
      <c r="B17" s="275"/>
      <c r="C17" s="279"/>
      <c r="D17" s="279"/>
      <c r="E17" s="280"/>
      <c r="F17" s="281"/>
      <c r="G17" s="278"/>
      <c r="H17" s="282"/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411</v>
      </c>
      <c r="E18" s="280">
        <v>10000</v>
      </c>
      <c r="F18" s="281">
        <f>H18-G18</f>
        <v>0</v>
      </c>
      <c r="G18" s="278">
        <v>2.0099999999999998</v>
      </c>
      <c r="H18" s="282">
        <v>2.0099999999999998</v>
      </c>
      <c r="I18" s="367">
        <f>SUM(H18:H23)</f>
        <v>5.6099999999999994</v>
      </c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417</v>
      </c>
      <c r="E19" s="280">
        <v>10000</v>
      </c>
      <c r="F19" s="281">
        <v>2.21</v>
      </c>
      <c r="G19" s="278">
        <v>0</v>
      </c>
      <c r="H19" s="282">
        <v>2.21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412</v>
      </c>
      <c r="E20" s="280">
        <v>10000</v>
      </c>
      <c r="F20" s="281">
        <v>0.68</v>
      </c>
      <c r="G20" s="278"/>
      <c r="H20" s="282">
        <v>0.68</v>
      </c>
      <c r="I20" s="367"/>
      <c r="J20" s="275"/>
    </row>
    <row r="21" spans="1:10" ht="16" x14ac:dyDescent="0.2">
      <c r="A21" s="275"/>
      <c r="B21" s="551">
        <v>2261</v>
      </c>
      <c r="C21" s="552" t="s">
        <v>672</v>
      </c>
      <c r="D21" s="279" t="s">
        <v>413</v>
      </c>
      <c r="E21" s="280">
        <v>10000</v>
      </c>
      <c r="F21" s="281">
        <v>0.42</v>
      </c>
      <c r="G21" s="278"/>
      <c r="H21" s="282">
        <f>F21</f>
        <v>0.42</v>
      </c>
      <c r="I21" s="367"/>
      <c r="J21" s="275"/>
    </row>
    <row r="22" spans="1:10" ht="16" x14ac:dyDescent="0.2">
      <c r="A22" s="275"/>
      <c r="B22" s="551">
        <v>2261</v>
      </c>
      <c r="C22" s="552" t="s">
        <v>672</v>
      </c>
      <c r="D22" s="279" t="s">
        <v>418</v>
      </c>
      <c r="E22" s="280">
        <v>5000</v>
      </c>
      <c r="F22" s="281">
        <v>0.22</v>
      </c>
      <c r="G22" s="278"/>
      <c r="H22" s="282">
        <v>0.22</v>
      </c>
      <c r="I22" s="367"/>
      <c r="J22" s="559"/>
    </row>
    <row r="23" spans="1:10" ht="16" x14ac:dyDescent="0.2">
      <c r="A23" s="275"/>
      <c r="B23" s="551">
        <v>2261</v>
      </c>
      <c r="C23" s="553" t="s">
        <v>672</v>
      </c>
      <c r="D23" s="279" t="s">
        <v>414</v>
      </c>
      <c r="E23" s="280">
        <v>2000</v>
      </c>
      <c r="F23" s="281">
        <v>7.0000000000000007E-2</v>
      </c>
      <c r="G23" s="278"/>
      <c r="H23" s="282">
        <v>7.0000000000000007E-2</v>
      </c>
      <c r="I23" s="367"/>
      <c r="J23" s="559"/>
    </row>
    <row r="24" spans="1:10" ht="16" x14ac:dyDescent="0.2">
      <c r="A24" s="275"/>
      <c r="B24" s="275"/>
      <c r="C24" s="276"/>
      <c r="D24" s="276"/>
      <c r="E24" s="277"/>
      <c r="F24" s="278"/>
      <c r="G24" s="275"/>
      <c r="H24" s="275"/>
      <c r="I24" s="368"/>
      <c r="J24" s="275"/>
    </row>
    <row r="25" spans="1:10" ht="16" x14ac:dyDescent="0.2">
      <c r="A25" s="63"/>
      <c r="B25" s="75" t="s">
        <v>539</v>
      </c>
      <c r="C25" s="66" t="s">
        <v>198</v>
      </c>
      <c r="D25" s="66" t="s">
        <v>411</v>
      </c>
      <c r="E25" s="78">
        <v>100000</v>
      </c>
      <c r="F25" s="254">
        <v>18.09</v>
      </c>
      <c r="G25" s="478">
        <v>2.0099999999999998</v>
      </c>
      <c r="H25" s="78">
        <f>SUM(F25:G25)</f>
        <v>20.100000000000001</v>
      </c>
      <c r="I25" s="144">
        <f>SUM(H25:H28)</f>
        <v>28.050000000000004</v>
      </c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412</v>
      </c>
      <c r="E26" s="78">
        <v>10000</v>
      </c>
      <c r="F26" s="109">
        <v>3.42</v>
      </c>
      <c r="G26" s="479"/>
      <c r="H26" s="78">
        <f>F26</f>
        <v>3.42</v>
      </c>
      <c r="I26" s="144"/>
      <c r="J26" s="23"/>
    </row>
    <row r="27" spans="1:10" ht="16" x14ac:dyDescent="0.2">
      <c r="A27" s="63"/>
      <c r="B27" s="75" t="s">
        <v>539</v>
      </c>
      <c r="C27" s="66" t="s">
        <v>198</v>
      </c>
      <c r="D27" s="66" t="s">
        <v>413</v>
      </c>
      <c r="E27" s="78">
        <v>100000</v>
      </c>
      <c r="F27" s="109">
        <v>4.18</v>
      </c>
      <c r="G27" s="479"/>
      <c r="H27" s="78">
        <f>F27</f>
        <v>4.18</v>
      </c>
      <c r="I27" s="144"/>
      <c r="J27" s="23"/>
    </row>
    <row r="28" spans="1:10" ht="16" x14ac:dyDescent="0.2">
      <c r="A28" s="63"/>
      <c r="B28" s="75" t="s">
        <v>539</v>
      </c>
      <c r="C28" s="66" t="s">
        <v>198</v>
      </c>
      <c r="D28" s="66" t="s">
        <v>414</v>
      </c>
      <c r="E28" s="78">
        <v>10000</v>
      </c>
      <c r="F28" s="109">
        <v>0.35</v>
      </c>
      <c r="G28" s="479"/>
      <c r="H28" s="78">
        <f>F28</f>
        <v>0.35</v>
      </c>
      <c r="I28" s="144"/>
      <c r="J28" s="23"/>
    </row>
    <row r="29" spans="1:10" ht="16" x14ac:dyDescent="0.2">
      <c r="A29" s="63"/>
      <c r="B29" s="75"/>
      <c r="C29" s="66"/>
      <c r="D29" s="66"/>
      <c r="E29" s="79"/>
      <c r="F29" s="109"/>
      <c r="G29" s="174"/>
      <c r="H29" s="78"/>
      <c r="I29" s="144"/>
      <c r="J29" s="23"/>
    </row>
    <row r="30" spans="1:10" ht="16" x14ac:dyDescent="0.2">
      <c r="A30" s="63"/>
      <c r="B30" s="75" t="s">
        <v>1080</v>
      </c>
      <c r="C30" s="66" t="s">
        <v>1081</v>
      </c>
      <c r="D30" s="66" t="s">
        <v>411</v>
      </c>
      <c r="E30" s="79">
        <v>250000</v>
      </c>
      <c r="F30" s="109">
        <v>15.84</v>
      </c>
      <c r="G30" s="478">
        <v>0.66</v>
      </c>
      <c r="H30" s="78">
        <f>SUM(F30:G30)</f>
        <v>16.5</v>
      </c>
      <c r="I30" s="144">
        <f>SUM(H30:H34)</f>
        <v>54.860000000000007</v>
      </c>
      <c r="J30" s="23"/>
    </row>
    <row r="31" spans="1:10" ht="16" x14ac:dyDescent="0.2">
      <c r="A31" s="63"/>
      <c r="B31" s="75" t="s">
        <v>1080</v>
      </c>
      <c r="C31" s="66" t="s">
        <v>1081</v>
      </c>
      <c r="D31" s="66" t="s">
        <v>417</v>
      </c>
      <c r="E31" s="79">
        <v>50000</v>
      </c>
      <c r="F31" s="109">
        <v>4.55</v>
      </c>
      <c r="G31" s="174"/>
      <c r="H31" s="78">
        <f>SUM(F31:G31)</f>
        <v>4.55</v>
      </c>
      <c r="I31" s="144"/>
      <c r="J31" s="23"/>
    </row>
    <row r="32" spans="1:10" ht="16" x14ac:dyDescent="0.2">
      <c r="A32" s="63"/>
      <c r="B32" s="75" t="s">
        <v>1080</v>
      </c>
      <c r="C32" s="66" t="s">
        <v>1081</v>
      </c>
      <c r="D32" s="66" t="s">
        <v>413</v>
      </c>
      <c r="E32" s="79">
        <v>390000</v>
      </c>
      <c r="F32" s="109">
        <v>16.3</v>
      </c>
      <c r="G32" s="174"/>
      <c r="H32" s="78">
        <f>SUM(F32:G32)</f>
        <v>16.3</v>
      </c>
      <c r="I32" s="144"/>
      <c r="J32" s="23"/>
    </row>
    <row r="33" spans="1:10" ht="16" x14ac:dyDescent="0.2">
      <c r="A33" s="63"/>
      <c r="B33" s="75" t="s">
        <v>1080</v>
      </c>
      <c r="C33" s="66" t="s">
        <v>1081</v>
      </c>
      <c r="D33" s="66" t="s">
        <v>1104</v>
      </c>
      <c r="E33" s="79">
        <v>390000</v>
      </c>
      <c r="F33" s="109">
        <v>17.16</v>
      </c>
      <c r="G33" s="174"/>
      <c r="H33" s="78">
        <v>17.16</v>
      </c>
      <c r="I33" s="144"/>
      <c r="J33" s="23"/>
    </row>
    <row r="34" spans="1:10" ht="16" x14ac:dyDescent="0.2">
      <c r="A34" s="63"/>
      <c r="B34" s="75" t="s">
        <v>1080</v>
      </c>
      <c r="C34" s="66" t="s">
        <v>1081</v>
      </c>
      <c r="D34" s="66" t="s">
        <v>414</v>
      </c>
      <c r="E34" s="79">
        <v>10000</v>
      </c>
      <c r="F34" s="109">
        <v>0.35</v>
      </c>
      <c r="G34" s="174"/>
      <c r="H34" s="78">
        <f>SUM(F34:G34)</f>
        <v>0.35</v>
      </c>
      <c r="I34" s="144"/>
      <c r="J34" s="23"/>
    </row>
    <row r="35" spans="1:10" ht="16" x14ac:dyDescent="0.2">
      <c r="A35" s="63"/>
      <c r="B35" s="75"/>
      <c r="C35" s="66"/>
      <c r="D35" s="66"/>
      <c r="E35" s="79"/>
      <c r="F35" s="109"/>
      <c r="G35" s="174"/>
      <c r="H35" s="78"/>
      <c r="I35" s="144"/>
      <c r="J35" s="23"/>
    </row>
    <row r="36" spans="1:10" ht="16" x14ac:dyDescent="0.2">
      <c r="A36" s="63"/>
      <c r="B36" s="75" t="s">
        <v>718</v>
      </c>
      <c r="C36" s="23" t="s">
        <v>733</v>
      </c>
      <c r="D36" s="66" t="s">
        <v>411</v>
      </c>
      <c r="E36" s="79">
        <v>250000</v>
      </c>
      <c r="F36" s="109">
        <v>21.84</v>
      </c>
      <c r="G36" s="479">
        <v>0.91</v>
      </c>
      <c r="H36" s="78">
        <f>SUM(F36:G36)</f>
        <v>22.75</v>
      </c>
      <c r="I36" s="192">
        <f>SUM(H36:H37)</f>
        <v>33.200000000000003</v>
      </c>
      <c r="J36" s="23"/>
    </row>
    <row r="37" spans="1:10" ht="16" x14ac:dyDescent="0.2">
      <c r="A37" s="63"/>
      <c r="B37" s="75" t="s">
        <v>718</v>
      </c>
      <c r="C37" s="23" t="s">
        <v>733</v>
      </c>
      <c r="D37" s="66" t="s">
        <v>413</v>
      </c>
      <c r="E37" s="79">
        <v>250000</v>
      </c>
      <c r="F37" s="109">
        <v>10.45</v>
      </c>
      <c r="G37" s="479"/>
      <c r="H37" s="78">
        <v>10.45</v>
      </c>
      <c r="I37" s="144"/>
      <c r="J37" s="23"/>
    </row>
    <row r="38" spans="1:10" ht="16" x14ac:dyDescent="0.2">
      <c r="A38" s="63"/>
      <c r="B38" s="75"/>
      <c r="C38" s="66"/>
      <c r="D38" s="66"/>
      <c r="E38" s="79"/>
      <c r="F38" s="109"/>
      <c r="G38" s="479"/>
      <c r="H38" s="78"/>
      <c r="I38" s="144"/>
      <c r="J38" s="23"/>
    </row>
    <row r="39" spans="1:10" ht="16" x14ac:dyDescent="0.2">
      <c r="A39" s="63"/>
      <c r="B39" s="75" t="s">
        <v>1105</v>
      </c>
      <c r="C39" s="66" t="s">
        <v>1106</v>
      </c>
      <c r="D39" s="66" t="s">
        <v>411</v>
      </c>
      <c r="E39" s="79">
        <v>10000</v>
      </c>
      <c r="F39" s="109">
        <v>0</v>
      </c>
      <c r="G39" s="479">
        <v>2.0099999999999998</v>
      </c>
      <c r="H39" s="78">
        <v>2.0099999999999998</v>
      </c>
      <c r="I39" s="144">
        <f>SUM(H39:H43)</f>
        <v>6.39</v>
      </c>
      <c r="J39" s="23"/>
    </row>
    <row r="40" spans="1:10" ht="16" x14ac:dyDescent="0.2">
      <c r="A40" s="63"/>
      <c r="B40" s="75" t="s">
        <v>1105</v>
      </c>
      <c r="C40" s="66" t="s">
        <v>1106</v>
      </c>
      <c r="D40" s="66" t="s">
        <v>417</v>
      </c>
      <c r="E40" s="79">
        <v>5000</v>
      </c>
      <c r="F40" s="109">
        <v>3.39</v>
      </c>
      <c r="G40" s="479"/>
      <c r="H40" s="78">
        <v>3.39</v>
      </c>
      <c r="I40" s="144"/>
      <c r="J40" s="23"/>
    </row>
    <row r="41" spans="1:10" ht="16" x14ac:dyDescent="0.2">
      <c r="A41" s="63"/>
      <c r="B41" s="75" t="s">
        <v>1105</v>
      </c>
      <c r="C41" s="66" t="s">
        <v>1106</v>
      </c>
      <c r="D41" s="66" t="s">
        <v>413</v>
      </c>
      <c r="E41" s="79">
        <v>10000</v>
      </c>
      <c r="F41" s="109">
        <v>0.42</v>
      </c>
      <c r="G41" s="479"/>
      <c r="H41" s="78">
        <v>0.42</v>
      </c>
      <c r="I41" s="144"/>
      <c r="J41" s="23"/>
    </row>
    <row r="42" spans="1:10" ht="16" x14ac:dyDescent="0.2">
      <c r="A42" s="63"/>
      <c r="B42" s="75" t="s">
        <v>1105</v>
      </c>
      <c r="C42" s="66" t="s">
        <v>1106</v>
      </c>
      <c r="D42" s="66" t="s">
        <v>418</v>
      </c>
      <c r="E42" s="79">
        <v>5000</v>
      </c>
      <c r="F42" s="109">
        <v>0.22</v>
      </c>
      <c r="G42" s="479"/>
      <c r="H42" s="78">
        <v>0.22</v>
      </c>
      <c r="I42" s="144"/>
      <c r="J42" s="23"/>
    </row>
    <row r="43" spans="1:10" ht="16" x14ac:dyDescent="0.2">
      <c r="A43" s="63"/>
      <c r="B43" s="75" t="s">
        <v>1105</v>
      </c>
      <c r="C43" s="66" t="s">
        <v>1106</v>
      </c>
      <c r="D43" s="66" t="s">
        <v>414</v>
      </c>
      <c r="E43" s="79">
        <v>10000</v>
      </c>
      <c r="F43" s="109">
        <v>0.35</v>
      </c>
      <c r="G43" s="479"/>
      <c r="H43" s="78">
        <v>0.35</v>
      </c>
      <c r="I43" s="144"/>
      <c r="J43" s="23"/>
    </row>
    <row r="44" spans="1:10" ht="16" x14ac:dyDescent="0.2">
      <c r="A44" s="63"/>
      <c r="B44" s="75"/>
      <c r="C44" s="66"/>
      <c r="D44" s="66"/>
      <c r="E44" s="79"/>
      <c r="F44" s="78"/>
      <c r="G44" s="277"/>
      <c r="H44" s="78"/>
      <c r="I44" s="144"/>
      <c r="J44" s="23"/>
    </row>
    <row r="45" spans="1:10" ht="16" x14ac:dyDescent="0.2">
      <c r="A45" s="63"/>
      <c r="B45" s="75" t="s">
        <v>542</v>
      </c>
      <c r="C45" s="66" t="s">
        <v>89</v>
      </c>
      <c r="D45" s="66" t="s">
        <v>411</v>
      </c>
      <c r="E45" s="79">
        <v>10000</v>
      </c>
      <c r="F45" s="109">
        <v>0</v>
      </c>
      <c r="G45" s="479">
        <f>H45-F45</f>
        <v>8.02</v>
      </c>
      <c r="H45" s="78">
        <v>8.02</v>
      </c>
      <c r="I45" s="144">
        <f>SUM(H45)</f>
        <v>8.02</v>
      </c>
      <c r="J45" s="23"/>
    </row>
    <row r="46" spans="1:10" ht="16" x14ac:dyDescent="0.2">
      <c r="A46" s="63"/>
      <c r="B46" s="75"/>
      <c r="C46" s="66"/>
      <c r="D46" s="66"/>
      <c r="E46" s="79"/>
      <c r="F46" s="78"/>
      <c r="G46" s="277"/>
      <c r="H46" s="78"/>
      <c r="I46" s="144"/>
      <c r="J46" s="23"/>
    </row>
    <row r="47" spans="1:10" ht="16" x14ac:dyDescent="0.2">
      <c r="A47" s="63"/>
      <c r="B47" s="97">
        <v>2309</v>
      </c>
      <c r="C47" s="66" t="s">
        <v>867</v>
      </c>
      <c r="D47" s="66" t="s">
        <v>411</v>
      </c>
      <c r="E47" s="79">
        <v>10000</v>
      </c>
      <c r="F47" s="109">
        <v>0</v>
      </c>
      <c r="G47" s="479">
        <v>5.0199999999999996</v>
      </c>
      <c r="H47" s="78"/>
      <c r="I47" s="144">
        <v>5.0199999999999996</v>
      </c>
      <c r="J47" s="23"/>
    </row>
    <row r="48" spans="1:10" ht="16" x14ac:dyDescent="0.2">
      <c r="A48" s="63"/>
      <c r="B48" s="75"/>
      <c r="C48" s="66"/>
      <c r="D48" s="66"/>
      <c r="E48" s="79"/>
      <c r="F48" s="78"/>
      <c r="G48" s="277"/>
      <c r="H48" s="78"/>
      <c r="I48" s="144"/>
      <c r="J48" s="23"/>
    </row>
    <row r="49" spans="1:13" ht="16" x14ac:dyDescent="0.2">
      <c r="A49" s="63"/>
      <c r="B49" s="75" t="s">
        <v>543</v>
      </c>
      <c r="C49" s="66" t="s">
        <v>138</v>
      </c>
      <c r="D49" s="66" t="s">
        <v>411</v>
      </c>
      <c r="E49" s="78">
        <v>10000</v>
      </c>
      <c r="F49" s="78">
        <v>0</v>
      </c>
      <c r="G49" s="277">
        <f>H49-F49</f>
        <v>2.0099999999999998</v>
      </c>
      <c r="H49" s="78">
        <v>2.0099999999999998</v>
      </c>
      <c r="I49" s="144">
        <f>SUM(H49:H50)</f>
        <v>2.4299999999999997</v>
      </c>
      <c r="J49" s="23"/>
    </row>
    <row r="50" spans="1:13" ht="16" x14ac:dyDescent="0.2">
      <c r="A50" s="63"/>
      <c r="B50" s="75" t="s">
        <v>543</v>
      </c>
      <c r="C50" s="66" t="s">
        <v>138</v>
      </c>
      <c r="D50" s="66" t="s">
        <v>413</v>
      </c>
      <c r="E50" s="78">
        <v>10000</v>
      </c>
      <c r="F50" s="78">
        <v>0.42</v>
      </c>
      <c r="G50" s="277"/>
      <c r="H50" s="78">
        <v>0.42</v>
      </c>
      <c r="I50" s="144"/>
      <c r="J50" s="23"/>
    </row>
    <row r="51" spans="1:13" ht="16" x14ac:dyDescent="0.2">
      <c r="A51" s="63"/>
      <c r="B51" s="75"/>
      <c r="C51" s="66"/>
      <c r="D51" s="66"/>
      <c r="E51" s="78"/>
      <c r="F51" s="78"/>
      <c r="G51" s="277"/>
      <c r="H51" s="78"/>
      <c r="I51" s="144"/>
      <c r="J51" s="23"/>
    </row>
    <row r="52" spans="1:13" ht="16" x14ac:dyDescent="0.2">
      <c r="A52" s="63"/>
      <c r="B52" s="75" t="s">
        <v>711</v>
      </c>
      <c r="C52" s="66" t="s">
        <v>703</v>
      </c>
      <c r="D52" s="66" t="s">
        <v>411</v>
      </c>
      <c r="E52" s="78">
        <v>10000</v>
      </c>
      <c r="F52" s="78">
        <v>0</v>
      </c>
      <c r="G52" s="277">
        <f>H52-F52</f>
        <v>0.66</v>
      </c>
      <c r="H52" s="78">
        <v>0.66</v>
      </c>
      <c r="I52" s="144">
        <f>H52</f>
        <v>0.66</v>
      </c>
      <c r="J52" s="23"/>
    </row>
    <row r="53" spans="1:13" ht="16" x14ac:dyDescent="0.2">
      <c r="A53" s="63"/>
      <c r="B53" s="75"/>
      <c r="C53" s="66"/>
      <c r="D53" s="66"/>
      <c r="E53" s="79"/>
      <c r="F53" s="78"/>
      <c r="G53" s="277"/>
      <c r="H53" s="78"/>
      <c r="I53" s="144"/>
      <c r="J53" s="23"/>
    </row>
    <row r="54" spans="1:13" ht="16" x14ac:dyDescent="0.2">
      <c r="A54" s="63"/>
      <c r="B54" s="75" t="s">
        <v>544</v>
      </c>
      <c r="C54" s="66" t="s">
        <v>139</v>
      </c>
      <c r="D54" s="66" t="s">
        <v>411</v>
      </c>
      <c r="E54" s="78">
        <v>100000</v>
      </c>
      <c r="F54" s="109">
        <f>H54-G54</f>
        <v>18.090000000000003</v>
      </c>
      <c r="G54" s="479">
        <v>2.0099999999999998</v>
      </c>
      <c r="H54" s="78">
        <v>20.100000000000001</v>
      </c>
      <c r="I54" s="144">
        <f>SUM(H54:H59)</f>
        <v>66.3</v>
      </c>
      <c r="J54" s="23"/>
    </row>
    <row r="55" spans="1:13" ht="16" x14ac:dyDescent="0.2">
      <c r="A55" s="63"/>
      <c r="B55" s="75" t="s">
        <v>544</v>
      </c>
      <c r="C55" s="66" t="s">
        <v>139</v>
      </c>
      <c r="D55" s="66" t="s">
        <v>417</v>
      </c>
      <c r="E55" s="78">
        <v>50000</v>
      </c>
      <c r="F55" s="109">
        <v>33.85</v>
      </c>
      <c r="G55" s="479"/>
      <c r="H55" s="78">
        <f>F55</f>
        <v>33.85</v>
      </c>
      <c r="I55" s="144"/>
      <c r="J55" s="23"/>
    </row>
    <row r="56" spans="1:13" ht="16" x14ac:dyDescent="0.2">
      <c r="A56" s="63"/>
      <c r="B56" s="75" t="s">
        <v>544</v>
      </c>
      <c r="C56" s="66" t="s">
        <v>139</v>
      </c>
      <c r="D56" s="66" t="s">
        <v>412</v>
      </c>
      <c r="E56" s="79">
        <v>10000</v>
      </c>
      <c r="F56" s="109">
        <v>3.42</v>
      </c>
      <c r="G56" s="479"/>
      <c r="H56" s="78">
        <f>F56</f>
        <v>3.42</v>
      </c>
      <c r="I56" s="144"/>
      <c r="J56" s="23"/>
    </row>
    <row r="57" spans="1:13" ht="16" x14ac:dyDescent="0.2">
      <c r="A57" s="63"/>
      <c r="B57" s="75" t="s">
        <v>544</v>
      </c>
      <c r="C57" s="66" t="s">
        <v>139</v>
      </c>
      <c r="D57" s="66" t="s">
        <v>413</v>
      </c>
      <c r="E57" s="79">
        <v>100000</v>
      </c>
      <c r="F57" s="109">
        <v>4.18</v>
      </c>
      <c r="G57" s="479"/>
      <c r="H57" s="78">
        <f>F57</f>
        <v>4.18</v>
      </c>
      <c r="I57" s="144"/>
      <c r="J57" s="23"/>
    </row>
    <row r="58" spans="1:13" ht="16" x14ac:dyDescent="0.2">
      <c r="A58" s="63"/>
      <c r="B58" s="75" t="s">
        <v>544</v>
      </c>
      <c r="C58" s="66" t="s">
        <v>139</v>
      </c>
      <c r="D58" s="66" t="s">
        <v>418</v>
      </c>
      <c r="E58" s="78">
        <v>100000</v>
      </c>
      <c r="F58" s="109">
        <v>4.4000000000000004</v>
      </c>
      <c r="G58" s="479"/>
      <c r="H58" s="78">
        <f>F58</f>
        <v>4.4000000000000004</v>
      </c>
      <c r="I58" s="144"/>
      <c r="J58" s="23"/>
    </row>
    <row r="59" spans="1:13" ht="16" x14ac:dyDescent="0.2">
      <c r="A59" s="63"/>
      <c r="B59" s="75" t="s">
        <v>544</v>
      </c>
      <c r="C59" s="66" t="s">
        <v>139</v>
      </c>
      <c r="D59" s="66" t="s">
        <v>414</v>
      </c>
      <c r="E59" s="79">
        <v>10000</v>
      </c>
      <c r="F59" s="109">
        <v>0.35</v>
      </c>
      <c r="G59" s="479"/>
      <c r="H59" s="78">
        <f>F59</f>
        <v>0.35</v>
      </c>
      <c r="I59" s="144"/>
      <c r="J59" s="579"/>
    </row>
    <row r="60" spans="1:13" ht="16" x14ac:dyDescent="0.2">
      <c r="A60" s="63"/>
      <c r="B60" s="75"/>
      <c r="C60" s="66"/>
      <c r="D60" s="66"/>
      <c r="E60" s="79"/>
      <c r="F60" s="109"/>
      <c r="G60" s="479"/>
      <c r="H60" s="78"/>
      <c r="I60" s="144"/>
      <c r="J60" s="579"/>
      <c r="L60" s="580"/>
      <c r="M60" s="580"/>
    </row>
    <row r="61" spans="1:13" ht="16" x14ac:dyDescent="0.2">
      <c r="A61" s="63"/>
      <c r="B61" s="75" t="s">
        <v>545</v>
      </c>
      <c r="C61" s="66" t="s">
        <v>217</v>
      </c>
      <c r="D61" s="66" t="s">
        <v>411</v>
      </c>
      <c r="E61" s="78">
        <v>240000</v>
      </c>
      <c r="F61" s="109">
        <f>H61-G61</f>
        <v>20.93</v>
      </c>
      <c r="G61" s="479">
        <v>0.91</v>
      </c>
      <c r="H61" s="78">
        <v>21.84</v>
      </c>
      <c r="I61" s="144">
        <f>SUM(H61:H62)</f>
        <v>22.26</v>
      </c>
      <c r="J61" s="23"/>
    </row>
    <row r="62" spans="1:13" ht="16" x14ac:dyDescent="0.2">
      <c r="A62" s="63"/>
      <c r="B62" s="75" t="s">
        <v>545</v>
      </c>
      <c r="C62" s="66" t="s">
        <v>217</v>
      </c>
      <c r="D62" s="66" t="s">
        <v>413</v>
      </c>
      <c r="E62" s="78">
        <v>10000</v>
      </c>
      <c r="F62" s="109">
        <v>0.42</v>
      </c>
      <c r="G62" s="479"/>
      <c r="H62" s="78">
        <f>F62</f>
        <v>0.42</v>
      </c>
      <c r="I62" s="144"/>
      <c r="J62" s="23"/>
    </row>
    <row r="63" spans="1:13" ht="16" x14ac:dyDescent="0.2">
      <c r="A63" s="63"/>
      <c r="B63" s="75"/>
      <c r="C63" s="66"/>
      <c r="D63" s="66"/>
      <c r="E63" s="78"/>
      <c r="F63" s="109"/>
      <c r="G63" s="479"/>
      <c r="H63" s="78"/>
      <c r="I63" s="144"/>
      <c r="J63" s="23"/>
    </row>
    <row r="64" spans="1:13" ht="16" x14ac:dyDescent="0.2">
      <c r="A64" s="63"/>
      <c r="B64" s="75" t="s">
        <v>869</v>
      </c>
      <c r="C64" s="66" t="s">
        <v>843</v>
      </c>
      <c r="D64" s="66" t="s">
        <v>411</v>
      </c>
      <c r="E64" s="78">
        <v>10000</v>
      </c>
      <c r="F64" s="109">
        <v>0</v>
      </c>
      <c r="G64" s="479">
        <v>0.91</v>
      </c>
      <c r="H64" s="78">
        <v>0.91</v>
      </c>
      <c r="I64" s="144">
        <f>G64+F65</f>
        <v>1.33</v>
      </c>
      <c r="J64" s="23"/>
    </row>
    <row r="65" spans="1:17" ht="16" x14ac:dyDescent="0.2">
      <c r="A65" s="63"/>
      <c r="B65" s="97">
        <v>2302</v>
      </c>
      <c r="C65" s="66" t="s">
        <v>843</v>
      </c>
      <c r="D65" s="66" t="s">
        <v>413</v>
      </c>
      <c r="E65" s="78">
        <v>10000</v>
      </c>
      <c r="F65" s="109">
        <v>0.42</v>
      </c>
      <c r="G65" s="479"/>
      <c r="H65" s="78">
        <v>0.42</v>
      </c>
      <c r="I65" s="144"/>
      <c r="J65" s="23"/>
    </row>
    <row r="66" spans="1:17" ht="16" x14ac:dyDescent="0.2">
      <c r="A66" s="63"/>
      <c r="B66" s="75"/>
      <c r="C66" s="66"/>
      <c r="D66" s="66"/>
      <c r="E66" s="78"/>
      <c r="F66" s="109"/>
      <c r="G66" s="479"/>
      <c r="H66" s="78"/>
      <c r="I66" s="144"/>
      <c r="J66" s="23"/>
    </row>
    <row r="67" spans="1:17" ht="16" x14ac:dyDescent="0.2">
      <c r="A67" s="63"/>
      <c r="B67" s="75" t="s">
        <v>817</v>
      </c>
      <c r="C67" s="66" t="s">
        <v>811</v>
      </c>
      <c r="D67" s="66" t="s">
        <v>411</v>
      </c>
      <c r="E67" s="78">
        <v>200000</v>
      </c>
      <c r="F67" s="109">
        <v>17.29</v>
      </c>
      <c r="G67" s="479">
        <v>0.91</v>
      </c>
      <c r="H67" s="78">
        <f>SUM(G67,F67)</f>
        <v>18.2</v>
      </c>
      <c r="I67" s="144">
        <f>SUM(H67:H68)</f>
        <v>20.29</v>
      </c>
      <c r="J67" s="23" t="s">
        <v>1109</v>
      </c>
    </row>
    <row r="68" spans="1:17" ht="16" x14ac:dyDescent="0.2">
      <c r="A68" s="63"/>
      <c r="B68" s="75" t="s">
        <v>817</v>
      </c>
      <c r="C68" s="66" t="s">
        <v>811</v>
      </c>
      <c r="D68" s="66" t="s">
        <v>413</v>
      </c>
      <c r="E68" s="78">
        <v>50000</v>
      </c>
      <c r="F68" s="109">
        <v>2.09</v>
      </c>
      <c r="G68" s="479"/>
      <c r="H68" s="78">
        <v>2.09</v>
      </c>
      <c r="I68" s="144"/>
      <c r="J68" s="23"/>
    </row>
    <row r="69" spans="1:17" ht="16" x14ac:dyDescent="0.2">
      <c r="A69" s="63"/>
      <c r="B69" s="75"/>
      <c r="C69" s="66"/>
      <c r="D69" s="66"/>
      <c r="E69" s="78"/>
      <c r="F69" s="109"/>
      <c r="G69" s="479"/>
      <c r="H69" s="78"/>
      <c r="I69" s="144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411</v>
      </c>
      <c r="E70" s="78">
        <v>100000</v>
      </c>
      <c r="F70" s="109">
        <v>5.94</v>
      </c>
      <c r="G70" s="479">
        <v>0.66</v>
      </c>
      <c r="H70" s="78">
        <v>6.6</v>
      </c>
      <c r="I70" s="144">
        <f>SUM(H70:H73)</f>
        <v>32.86</v>
      </c>
      <c r="J70" s="23"/>
    </row>
    <row r="71" spans="1:17" ht="16" x14ac:dyDescent="0.2">
      <c r="A71" s="63"/>
      <c r="B71" s="75" t="s">
        <v>931</v>
      </c>
      <c r="C71" s="66" t="s">
        <v>932</v>
      </c>
      <c r="D71" s="66" t="s">
        <v>417</v>
      </c>
      <c r="E71" s="78">
        <v>100000</v>
      </c>
      <c r="F71" s="109">
        <v>9.1</v>
      </c>
      <c r="G71" s="479"/>
      <c r="H71" s="78">
        <v>9.1</v>
      </c>
      <c r="I71" s="144"/>
      <c r="J71" s="560"/>
      <c r="N71">
        <v>0</v>
      </c>
      <c r="O71">
        <v>0</v>
      </c>
      <c r="Q71">
        <v>0</v>
      </c>
    </row>
    <row r="72" spans="1:17" ht="16" x14ac:dyDescent="0.2">
      <c r="A72" s="63"/>
      <c r="B72" s="75" t="s">
        <v>931</v>
      </c>
      <c r="C72" s="66" t="s">
        <v>932</v>
      </c>
      <c r="D72" s="66" t="s">
        <v>413</v>
      </c>
      <c r="E72" s="157">
        <v>200000</v>
      </c>
      <c r="F72" s="109">
        <v>8.36</v>
      </c>
      <c r="G72" s="479"/>
      <c r="H72" s="78">
        <v>8.36</v>
      </c>
      <c r="I72" s="144"/>
      <c r="J72" s="23"/>
    </row>
    <row r="73" spans="1:17" ht="16" x14ac:dyDescent="0.2">
      <c r="A73" s="63"/>
      <c r="B73" s="75" t="s">
        <v>931</v>
      </c>
      <c r="C73" s="66" t="s">
        <v>932</v>
      </c>
      <c r="D73" s="66" t="s">
        <v>418</v>
      </c>
      <c r="E73" s="78">
        <v>200000</v>
      </c>
      <c r="F73" s="109">
        <v>8.8000000000000007</v>
      </c>
      <c r="G73" s="479"/>
      <c r="H73" s="78">
        <v>8.8000000000000007</v>
      </c>
      <c r="I73" s="144"/>
      <c r="J73" s="23"/>
    </row>
    <row r="74" spans="1:17" ht="16" x14ac:dyDescent="0.2">
      <c r="A74" s="63"/>
      <c r="B74" s="75"/>
      <c r="C74" s="66"/>
      <c r="D74" s="66"/>
      <c r="E74" s="78"/>
      <c r="F74" s="109"/>
      <c r="G74" s="479"/>
      <c r="H74" s="78"/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411</v>
      </c>
      <c r="E75" s="79">
        <v>50000</v>
      </c>
      <c r="F75" s="109">
        <v>32.08</v>
      </c>
      <c r="G75" s="479">
        <v>8.02</v>
      </c>
      <c r="H75" s="78">
        <f>SUM(F75:G75)</f>
        <v>40.099999999999994</v>
      </c>
      <c r="I75" s="144">
        <f>SUM(H75:H78)</f>
        <v>95.399999999999991</v>
      </c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417</v>
      </c>
      <c r="E76" s="79">
        <v>50000</v>
      </c>
      <c r="F76" s="109">
        <v>33.85</v>
      </c>
      <c r="G76" s="479"/>
      <c r="H76" s="78">
        <f>F76</f>
        <v>33.85</v>
      </c>
      <c r="I76" s="144"/>
      <c r="J76" s="23"/>
    </row>
    <row r="77" spans="1:17" ht="16" x14ac:dyDescent="0.2">
      <c r="A77" s="63"/>
      <c r="B77" s="75" t="s">
        <v>548</v>
      </c>
      <c r="C77" s="66" t="s">
        <v>178</v>
      </c>
      <c r="D77" s="66" t="s">
        <v>413</v>
      </c>
      <c r="E77" s="79">
        <v>250000</v>
      </c>
      <c r="F77" s="109">
        <v>10.45</v>
      </c>
      <c r="G77" s="479"/>
      <c r="H77" s="78">
        <f>F77</f>
        <v>10.45</v>
      </c>
      <c r="I77" s="144"/>
      <c r="J77" s="23"/>
    </row>
    <row r="78" spans="1:17" ht="16" x14ac:dyDescent="0.2">
      <c r="A78" s="63"/>
      <c r="B78" s="75" t="s">
        <v>548</v>
      </c>
      <c r="C78" s="66" t="s">
        <v>178</v>
      </c>
      <c r="D78" s="66" t="s">
        <v>418</v>
      </c>
      <c r="E78" s="78">
        <v>250000</v>
      </c>
      <c r="F78" s="109">
        <v>11</v>
      </c>
      <c r="G78" s="479"/>
      <c r="H78" s="78">
        <f>F78</f>
        <v>11</v>
      </c>
      <c r="I78" s="144"/>
      <c r="J78" s="23"/>
    </row>
    <row r="79" spans="1:17" ht="16" x14ac:dyDescent="0.2">
      <c r="A79" s="63"/>
      <c r="B79" s="75"/>
      <c r="C79" s="66"/>
      <c r="D79" s="66"/>
      <c r="E79" s="79"/>
      <c r="F79" s="109"/>
      <c r="G79" s="479"/>
      <c r="H79" s="78"/>
      <c r="I79" s="144"/>
      <c r="J79" s="23"/>
    </row>
    <row r="80" spans="1:17" ht="16" x14ac:dyDescent="0.2">
      <c r="A80" s="63"/>
      <c r="B80" s="75" t="s">
        <v>549</v>
      </c>
      <c r="C80" s="66" t="s">
        <v>325</v>
      </c>
      <c r="D80" s="66" t="s">
        <v>411</v>
      </c>
      <c r="E80" s="201">
        <v>250000</v>
      </c>
      <c r="F80" s="109">
        <v>30.24</v>
      </c>
      <c r="G80" s="479">
        <v>1.26</v>
      </c>
      <c r="H80" s="78">
        <f>SUM(G80,F80)</f>
        <v>31.5</v>
      </c>
      <c r="I80" s="144">
        <f>SUM(H80:H81)</f>
        <v>52.4</v>
      </c>
      <c r="J80" s="200"/>
    </row>
    <row r="81" spans="1:10" ht="16" x14ac:dyDescent="0.2">
      <c r="A81" s="63"/>
      <c r="B81" s="75" t="s">
        <v>549</v>
      </c>
      <c r="C81" s="66" t="s">
        <v>325</v>
      </c>
      <c r="D81" s="66" t="s">
        <v>413</v>
      </c>
      <c r="E81" s="78">
        <v>500000</v>
      </c>
      <c r="F81" s="109">
        <v>20.9</v>
      </c>
      <c r="G81" s="479"/>
      <c r="H81" s="78">
        <f>F81</f>
        <v>20.9</v>
      </c>
      <c r="I81" s="144"/>
      <c r="J81" s="23"/>
    </row>
    <row r="82" spans="1:10" ht="16" x14ac:dyDescent="0.2">
      <c r="A82" s="63"/>
      <c r="B82" s="75"/>
      <c r="C82" s="66"/>
      <c r="D82" s="66"/>
      <c r="E82" s="78"/>
      <c r="F82" s="109"/>
      <c r="G82" s="479"/>
      <c r="H82" s="78"/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411</v>
      </c>
      <c r="E83" s="78">
        <v>50000</v>
      </c>
      <c r="F83" s="109">
        <v>3.64</v>
      </c>
      <c r="G83" s="479">
        <v>0.66</v>
      </c>
      <c r="H83" s="78">
        <v>4.55</v>
      </c>
      <c r="I83" s="144">
        <f>SUM(H83:H88)</f>
        <v>25.950000000000003</v>
      </c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417</v>
      </c>
      <c r="E84" s="78">
        <v>50000</v>
      </c>
      <c r="F84" s="109">
        <v>9.0500000000000007</v>
      </c>
      <c r="G84" s="479"/>
      <c r="H84" s="78">
        <f>F84</f>
        <v>9.0500000000000007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412</v>
      </c>
      <c r="E85" s="78">
        <v>10000</v>
      </c>
      <c r="F85" s="109">
        <v>3.42</v>
      </c>
      <c r="G85" s="479"/>
      <c r="H85" s="78">
        <f>F85</f>
        <v>3.42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413</v>
      </c>
      <c r="E86" s="78">
        <v>100000</v>
      </c>
      <c r="F86" s="109">
        <v>4.18</v>
      </c>
      <c r="G86" s="479"/>
      <c r="H86" s="78">
        <f>F86</f>
        <v>4.18</v>
      </c>
      <c r="I86" s="144"/>
      <c r="J86" s="23"/>
    </row>
    <row r="87" spans="1:10" ht="16" x14ac:dyDescent="0.2">
      <c r="A87" s="63"/>
      <c r="B87" s="75" t="s">
        <v>550</v>
      </c>
      <c r="C87" s="66" t="s">
        <v>79</v>
      </c>
      <c r="D87" s="66" t="s">
        <v>418</v>
      </c>
      <c r="E87" s="78">
        <v>100000</v>
      </c>
      <c r="F87" s="109">
        <v>4.4000000000000004</v>
      </c>
      <c r="G87" s="479"/>
      <c r="H87" s="78">
        <f>F87</f>
        <v>4.4000000000000004</v>
      </c>
      <c r="I87" s="144"/>
      <c r="J87" s="23"/>
    </row>
    <row r="88" spans="1:10" ht="16" x14ac:dyDescent="0.2">
      <c r="A88" s="63"/>
      <c r="B88" s="75" t="s">
        <v>550</v>
      </c>
      <c r="C88" s="66" t="s">
        <v>79</v>
      </c>
      <c r="D88" s="66" t="s">
        <v>414</v>
      </c>
      <c r="E88" s="79">
        <v>10000</v>
      </c>
      <c r="F88" s="109">
        <v>0.35</v>
      </c>
      <c r="G88" s="479"/>
      <c r="H88" s="78">
        <f>F88</f>
        <v>0.35</v>
      </c>
      <c r="I88" s="144"/>
      <c r="J88" s="23"/>
    </row>
    <row r="89" spans="1:10" ht="17" customHeight="1" x14ac:dyDescent="0.2">
      <c r="A89" s="63"/>
      <c r="B89" s="75"/>
      <c r="C89" s="66"/>
      <c r="D89" s="66"/>
      <c r="E89" s="79"/>
      <c r="F89" s="109"/>
      <c r="G89" s="479"/>
      <c r="H89" s="78"/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411</v>
      </c>
      <c r="E90" s="79">
        <v>200000</v>
      </c>
      <c r="F90" s="109">
        <v>23.94</v>
      </c>
      <c r="G90" s="479">
        <v>1.26</v>
      </c>
      <c r="H90" s="78">
        <v>25.2</v>
      </c>
      <c r="I90" s="144">
        <f>SUM(H90:H93)</f>
        <v>37.33</v>
      </c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412</v>
      </c>
      <c r="E91" s="79">
        <v>10000</v>
      </c>
      <c r="F91" s="109">
        <v>3.42</v>
      </c>
      <c r="G91" s="479"/>
      <c r="H91" s="78">
        <v>3.42</v>
      </c>
      <c r="I91" s="144"/>
      <c r="J91" s="23"/>
    </row>
    <row r="92" spans="1:10" ht="17" customHeight="1" x14ac:dyDescent="0.2">
      <c r="A92" s="63"/>
      <c r="B92" s="75" t="s">
        <v>902</v>
      </c>
      <c r="C92" s="66" t="s">
        <v>903</v>
      </c>
      <c r="D92" s="66" t="s">
        <v>413</v>
      </c>
      <c r="E92" s="79">
        <v>200000</v>
      </c>
      <c r="F92" s="109">
        <v>8.36</v>
      </c>
      <c r="G92" s="479"/>
      <c r="H92" s="78">
        <v>8.36</v>
      </c>
      <c r="I92" s="144"/>
      <c r="J92" s="23"/>
    </row>
    <row r="93" spans="1:10" ht="17" customHeight="1" x14ac:dyDescent="0.2">
      <c r="A93" s="63"/>
      <c r="B93" s="75" t="s">
        <v>902</v>
      </c>
      <c r="C93" s="66" t="s">
        <v>903</v>
      </c>
      <c r="D93" s="66" t="s">
        <v>414</v>
      </c>
      <c r="E93" s="79">
        <v>10000</v>
      </c>
      <c r="F93" s="109">
        <v>0.35</v>
      </c>
      <c r="G93" s="479"/>
      <c r="H93" s="78">
        <v>0.35</v>
      </c>
      <c r="I93" s="144"/>
      <c r="J93" s="23"/>
    </row>
    <row r="94" spans="1:10" ht="16" x14ac:dyDescent="0.2">
      <c r="A94" s="63"/>
      <c r="B94" s="75"/>
      <c r="C94" s="66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551</v>
      </c>
      <c r="C95" s="66" t="s">
        <v>80</v>
      </c>
      <c r="D95" s="66" t="s">
        <v>411</v>
      </c>
      <c r="E95" s="78">
        <v>300000</v>
      </c>
      <c r="F95" s="78">
        <v>26.39</v>
      </c>
      <c r="G95" s="277">
        <v>0.91</v>
      </c>
      <c r="H95" s="78">
        <v>27.3</v>
      </c>
      <c r="I95" s="144">
        <f>SUM(H95:H96)</f>
        <v>39.840000000000003</v>
      </c>
      <c r="J95" s="23"/>
    </row>
    <row r="96" spans="1:10" ht="16" x14ac:dyDescent="0.2">
      <c r="A96" s="63"/>
      <c r="B96" s="75" t="s">
        <v>551</v>
      </c>
      <c r="C96" s="66" t="s">
        <v>80</v>
      </c>
      <c r="D96" s="66" t="s">
        <v>413</v>
      </c>
      <c r="E96" s="78">
        <v>300000</v>
      </c>
      <c r="F96" s="78">
        <v>12.54</v>
      </c>
      <c r="G96" s="277"/>
      <c r="H96" s="78">
        <f>F96</f>
        <v>12.54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144"/>
      <c r="J97" s="23"/>
    </row>
    <row r="98" spans="1:10" ht="16" x14ac:dyDescent="0.2">
      <c r="A98" s="63"/>
      <c r="B98" s="257" t="s">
        <v>900</v>
      </c>
      <c r="C98" s="167" t="s">
        <v>901</v>
      </c>
      <c r="D98" s="66" t="s">
        <v>411</v>
      </c>
      <c r="E98" s="78">
        <v>200000</v>
      </c>
      <c r="F98" s="78">
        <v>10.07</v>
      </c>
      <c r="G98" s="277">
        <v>0.53</v>
      </c>
      <c r="H98" s="78">
        <f>SUM(G98,F98)</f>
        <v>10.6</v>
      </c>
      <c r="I98" s="144">
        <f>SUM(H99,H98)</f>
        <v>18.96</v>
      </c>
      <c r="J98" s="23"/>
    </row>
    <row r="99" spans="1:10" ht="16" x14ac:dyDescent="0.2">
      <c r="A99" s="63"/>
      <c r="B99" s="257" t="s">
        <v>900</v>
      </c>
      <c r="C99" s="167" t="s">
        <v>901</v>
      </c>
      <c r="D99" s="66" t="s">
        <v>413</v>
      </c>
      <c r="E99" s="78">
        <v>200000</v>
      </c>
      <c r="F99" s="78">
        <v>8.36</v>
      </c>
      <c r="G99" s="277"/>
      <c r="H99" s="78">
        <v>8.36</v>
      </c>
      <c r="I99" s="144"/>
      <c r="J99" s="23"/>
    </row>
    <row r="100" spans="1:10" ht="16" x14ac:dyDescent="0.2">
      <c r="A100" s="63"/>
      <c r="B100" s="257"/>
      <c r="C100" s="167"/>
      <c r="D100" s="66"/>
      <c r="E100" s="78"/>
      <c r="F100" s="78"/>
      <c r="G100" s="277"/>
      <c r="H100" s="78"/>
      <c r="I100" s="144"/>
      <c r="J100" s="23"/>
    </row>
    <row r="101" spans="1:10" ht="16" x14ac:dyDescent="0.2">
      <c r="A101" s="63"/>
      <c r="B101" s="257" t="s">
        <v>899</v>
      </c>
      <c r="C101" s="167" t="s">
        <v>844</v>
      </c>
      <c r="D101" s="66" t="s">
        <v>411</v>
      </c>
      <c r="E101" s="78">
        <v>10000</v>
      </c>
      <c r="F101" s="78"/>
      <c r="G101" s="78">
        <v>0.53</v>
      </c>
      <c r="H101" s="78">
        <v>0.53</v>
      </c>
      <c r="I101" s="144">
        <f>G101+F102</f>
        <v>0.95</v>
      </c>
      <c r="J101" s="23"/>
    </row>
    <row r="102" spans="1:10" ht="16" x14ac:dyDescent="0.2">
      <c r="A102" s="63"/>
      <c r="B102" s="257" t="s">
        <v>899</v>
      </c>
      <c r="C102" s="167" t="s">
        <v>844</v>
      </c>
      <c r="D102" s="66" t="s">
        <v>413</v>
      </c>
      <c r="E102" s="78">
        <v>10000</v>
      </c>
      <c r="F102" s="78">
        <v>0.42</v>
      </c>
      <c r="G102" s="277"/>
      <c r="H102" s="78">
        <v>0.42</v>
      </c>
      <c r="I102" s="144"/>
      <c r="J102" s="23"/>
    </row>
    <row r="103" spans="1:10" ht="16" x14ac:dyDescent="0.2">
      <c r="A103" s="63"/>
      <c r="B103" s="257"/>
      <c r="C103" s="167"/>
      <c r="D103" s="66"/>
      <c r="E103" s="79"/>
      <c r="F103" s="78"/>
      <c r="G103" s="277"/>
      <c r="H103" s="78"/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411</v>
      </c>
      <c r="E104" s="79">
        <v>100000</v>
      </c>
      <c r="F104" s="254">
        <v>27.72</v>
      </c>
      <c r="G104" s="478">
        <v>3.08</v>
      </c>
      <c r="H104" s="78">
        <f>SUM(F104:G104)</f>
        <v>30.799999999999997</v>
      </c>
      <c r="I104" s="144">
        <f>SUM(H104:H108)</f>
        <v>43.15</v>
      </c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412</v>
      </c>
      <c r="E105" s="79">
        <v>10000</v>
      </c>
      <c r="F105" s="109">
        <v>3.42</v>
      </c>
      <c r="G105" s="479"/>
      <c r="H105" s="78">
        <f>F105</f>
        <v>3.42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413</v>
      </c>
      <c r="E106" s="79">
        <v>100000</v>
      </c>
      <c r="F106" s="109">
        <v>4.18</v>
      </c>
      <c r="G106" s="479"/>
      <c r="H106" s="78">
        <f>F106</f>
        <v>4.18</v>
      </c>
      <c r="I106" s="144"/>
      <c r="J106" s="23"/>
    </row>
    <row r="107" spans="1:10" ht="16" x14ac:dyDescent="0.2">
      <c r="A107" s="63"/>
      <c r="B107" s="75" t="s">
        <v>552</v>
      </c>
      <c r="C107" s="66" t="s">
        <v>64</v>
      </c>
      <c r="D107" s="66" t="s">
        <v>418</v>
      </c>
      <c r="E107" s="78">
        <v>100000</v>
      </c>
      <c r="F107" s="109">
        <v>4.4000000000000004</v>
      </c>
      <c r="G107" s="479"/>
      <c r="H107" s="78">
        <f>F107</f>
        <v>4.4000000000000004</v>
      </c>
      <c r="I107" s="144"/>
      <c r="J107" s="23"/>
    </row>
    <row r="108" spans="1:10" ht="16" x14ac:dyDescent="0.2">
      <c r="A108" s="63"/>
      <c r="B108" s="75" t="s">
        <v>552</v>
      </c>
      <c r="C108" s="66" t="s">
        <v>64</v>
      </c>
      <c r="D108" s="66" t="s">
        <v>414</v>
      </c>
      <c r="E108" s="79">
        <v>10000</v>
      </c>
      <c r="F108" s="109">
        <v>0.35</v>
      </c>
      <c r="G108" s="479"/>
      <c r="H108" s="78">
        <f>F108</f>
        <v>0.35</v>
      </c>
      <c r="I108" s="144"/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479"/>
      <c r="H109" s="78"/>
      <c r="I109" s="144"/>
      <c r="J109" s="23"/>
    </row>
    <row r="110" spans="1:10" ht="16" x14ac:dyDescent="0.2">
      <c r="A110" s="63"/>
      <c r="B110" s="75" t="s">
        <v>553</v>
      </c>
      <c r="C110" s="66" t="s">
        <v>218</v>
      </c>
      <c r="D110" s="66" t="s">
        <v>411</v>
      </c>
      <c r="E110" s="79">
        <v>10000</v>
      </c>
      <c r="F110" s="109">
        <v>0</v>
      </c>
      <c r="G110" s="479">
        <f>H110-F110</f>
        <v>5.0199999999999996</v>
      </c>
      <c r="H110" s="78">
        <v>5.0199999999999996</v>
      </c>
      <c r="I110" s="144">
        <f>H110</f>
        <v>5.0199999999999996</v>
      </c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63"/>
      <c r="B112" s="75" t="s">
        <v>422</v>
      </c>
      <c r="C112" s="66" t="s">
        <v>420</v>
      </c>
      <c r="D112" s="66" t="s">
        <v>411</v>
      </c>
      <c r="E112" s="79">
        <v>10000</v>
      </c>
      <c r="F112" s="109">
        <v>0</v>
      </c>
      <c r="G112" s="478">
        <v>5.0199999999999996</v>
      </c>
      <c r="H112" s="78">
        <f>SUM(F112:G112)</f>
        <v>5.0199999999999996</v>
      </c>
      <c r="I112" s="144">
        <f>SUM(H112:H113)</f>
        <v>7.1099999999999994</v>
      </c>
      <c r="J112" s="23"/>
    </row>
    <row r="113" spans="1:10" ht="16" x14ac:dyDescent="0.2">
      <c r="A113" s="75"/>
      <c r="B113" s="75" t="s">
        <v>422</v>
      </c>
      <c r="C113" s="66" t="s">
        <v>420</v>
      </c>
      <c r="D113" s="66" t="s">
        <v>413</v>
      </c>
      <c r="E113" s="79">
        <v>50000</v>
      </c>
      <c r="F113" s="109">
        <v>2.09</v>
      </c>
      <c r="G113" s="479"/>
      <c r="H113" s="78">
        <f>F113</f>
        <v>2.09</v>
      </c>
      <c r="I113" s="144"/>
      <c r="J113" s="23"/>
    </row>
    <row r="114" spans="1:10" ht="16" x14ac:dyDescent="0.2">
      <c r="A114" s="75"/>
      <c r="B114" s="75"/>
      <c r="C114" s="66"/>
      <c r="D114" s="66"/>
      <c r="E114" s="79"/>
      <c r="F114" s="109"/>
      <c r="G114" s="479"/>
      <c r="H114" s="78"/>
      <c r="I114" s="144"/>
      <c r="J114" s="23"/>
    </row>
    <row r="115" spans="1:10" ht="16" x14ac:dyDescent="0.2">
      <c r="A115" s="75"/>
      <c r="B115" s="75" t="s">
        <v>712</v>
      </c>
      <c r="C115" s="66" t="s">
        <v>706</v>
      </c>
      <c r="D115" s="66" t="s">
        <v>411</v>
      </c>
      <c r="E115" s="79">
        <v>10000</v>
      </c>
      <c r="F115" s="109">
        <v>0</v>
      </c>
      <c r="G115" s="479">
        <f>H115-F115</f>
        <v>0.91</v>
      </c>
      <c r="H115" s="78">
        <v>0.91</v>
      </c>
      <c r="I115" s="144">
        <f>SUM(H116,H115,)</f>
        <v>1.33</v>
      </c>
      <c r="J115" s="23"/>
    </row>
    <row r="116" spans="1:10" ht="16" x14ac:dyDescent="0.2">
      <c r="A116" s="75"/>
      <c r="B116" s="75" t="s">
        <v>978</v>
      </c>
      <c r="C116" s="66" t="s">
        <v>706</v>
      </c>
      <c r="D116" s="66" t="s">
        <v>413</v>
      </c>
      <c r="E116" s="79">
        <v>10000</v>
      </c>
      <c r="F116" s="109">
        <v>0.42</v>
      </c>
      <c r="G116" s="479">
        <v>0</v>
      </c>
      <c r="H116" s="78">
        <v>0.42</v>
      </c>
      <c r="I116" s="144"/>
      <c r="J116" s="23"/>
    </row>
    <row r="117" spans="1:10" ht="16" x14ac:dyDescent="0.2">
      <c r="A117" s="75"/>
      <c r="B117" s="75"/>
      <c r="C117" s="66"/>
      <c r="D117" s="66"/>
      <c r="E117" s="79"/>
      <c r="F117" s="109"/>
      <c r="G117" s="479"/>
      <c r="H117" s="78"/>
      <c r="I117" s="144"/>
      <c r="J117" s="23"/>
    </row>
    <row r="118" spans="1:10" ht="16" x14ac:dyDescent="0.2">
      <c r="A118" s="63"/>
      <c r="B118" s="75" t="s">
        <v>423</v>
      </c>
      <c r="C118" s="66" t="s">
        <v>421</v>
      </c>
      <c r="D118" s="66" t="s">
        <v>411</v>
      </c>
      <c r="E118" s="79">
        <v>200000</v>
      </c>
      <c r="F118" s="109">
        <f>H118-G118</f>
        <v>10.07</v>
      </c>
      <c r="G118" s="479">
        <v>0.53</v>
      </c>
      <c r="H118" s="78">
        <v>10.6</v>
      </c>
      <c r="I118" s="144">
        <f>SUM(H118:H119)</f>
        <v>14.78</v>
      </c>
      <c r="J118" s="23"/>
    </row>
    <row r="119" spans="1:10" ht="16" x14ac:dyDescent="0.2">
      <c r="A119" s="63"/>
      <c r="B119" s="75" t="s">
        <v>423</v>
      </c>
      <c r="C119" s="66" t="s">
        <v>421</v>
      </c>
      <c r="D119" s="66" t="s">
        <v>413</v>
      </c>
      <c r="E119" s="79">
        <v>100000</v>
      </c>
      <c r="F119" s="109">
        <v>4.18</v>
      </c>
      <c r="G119" s="479"/>
      <c r="H119" s="78">
        <f>F119</f>
        <v>4.18</v>
      </c>
      <c r="I119" s="144"/>
      <c r="J119" s="23"/>
    </row>
    <row r="120" spans="1:10" ht="16" x14ac:dyDescent="0.2">
      <c r="A120" s="63"/>
      <c r="B120" s="75"/>
      <c r="C120" s="66"/>
      <c r="D120" s="66"/>
      <c r="E120" s="79"/>
      <c r="F120" s="109"/>
      <c r="G120" s="479"/>
      <c r="H120" s="78"/>
      <c r="I120" s="144"/>
      <c r="J120" s="23"/>
    </row>
    <row r="121" spans="1:10" ht="16" x14ac:dyDescent="0.2">
      <c r="A121" s="63"/>
      <c r="B121" s="75" t="s">
        <v>907</v>
      </c>
      <c r="C121" s="66" t="s">
        <v>908</v>
      </c>
      <c r="D121" s="66" t="s">
        <v>411</v>
      </c>
      <c r="E121" s="79">
        <v>10000</v>
      </c>
      <c r="F121" s="109"/>
      <c r="G121" s="479">
        <v>5.0199999999999996</v>
      </c>
      <c r="H121" s="78">
        <v>5.0199999999999996</v>
      </c>
      <c r="I121" s="144">
        <v>5.0199999999999996</v>
      </c>
      <c r="J121" s="23"/>
    </row>
    <row r="122" spans="1:10" ht="16" x14ac:dyDescent="0.2">
      <c r="A122" s="63"/>
      <c r="B122" s="75"/>
      <c r="C122" s="66"/>
      <c r="D122" s="66"/>
      <c r="E122" s="79"/>
      <c r="F122" s="109"/>
      <c r="G122" s="479"/>
      <c r="H122" s="78"/>
      <c r="I122" s="144"/>
      <c r="J122" s="23"/>
    </row>
    <row r="123" spans="1:10" ht="16" x14ac:dyDescent="0.2">
      <c r="A123" s="75"/>
      <c r="B123" s="75" t="s">
        <v>794</v>
      </c>
      <c r="C123" s="66" t="s">
        <v>791</v>
      </c>
      <c r="D123" s="66" t="s">
        <v>411</v>
      </c>
      <c r="E123" s="78">
        <v>10000</v>
      </c>
      <c r="F123" s="78">
        <v>0</v>
      </c>
      <c r="G123" s="277">
        <v>0.91</v>
      </c>
      <c r="H123" s="78">
        <f>F123+G123</f>
        <v>0.91</v>
      </c>
      <c r="I123" s="144">
        <f>H123</f>
        <v>0.91</v>
      </c>
      <c r="J123" s="23"/>
    </row>
    <row r="124" spans="1:10" ht="16" x14ac:dyDescent="0.2">
      <c r="A124" s="63"/>
      <c r="B124" s="75"/>
      <c r="C124" s="66"/>
      <c r="D124" s="66"/>
      <c r="E124" s="79"/>
      <c r="F124" s="78"/>
      <c r="G124" s="277"/>
      <c r="H124" s="78"/>
      <c r="I124" s="144"/>
      <c r="J124" s="23"/>
    </row>
    <row r="125" spans="1:10" ht="16" x14ac:dyDescent="0.2">
      <c r="A125" s="63"/>
      <c r="B125" s="75" t="s">
        <v>766</v>
      </c>
      <c r="C125" s="66" t="s">
        <v>765</v>
      </c>
      <c r="D125" s="66" t="s">
        <v>411</v>
      </c>
      <c r="E125" s="78">
        <v>10000</v>
      </c>
      <c r="F125" s="78">
        <v>0</v>
      </c>
      <c r="G125" s="277">
        <v>0.66</v>
      </c>
      <c r="H125" s="78">
        <f>SUM(F125:G125)</f>
        <v>0.66</v>
      </c>
      <c r="I125" s="144">
        <f>SUM(H125:H128)</f>
        <v>4.8499999999999996</v>
      </c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412</v>
      </c>
      <c r="E126" s="78">
        <v>10000</v>
      </c>
      <c r="F126" s="78">
        <v>3.42</v>
      </c>
      <c r="G126" s="277"/>
      <c r="H126" s="78">
        <f>F126</f>
        <v>3.42</v>
      </c>
      <c r="I126" s="144"/>
      <c r="J126" s="23"/>
    </row>
    <row r="127" spans="1:10" ht="16" x14ac:dyDescent="0.2">
      <c r="A127" s="63"/>
      <c r="B127" s="75" t="s">
        <v>766</v>
      </c>
      <c r="C127" s="66" t="s">
        <v>765</v>
      </c>
      <c r="D127" s="66" t="s">
        <v>413</v>
      </c>
      <c r="E127" s="78">
        <v>10000</v>
      </c>
      <c r="F127" s="78">
        <v>0.42</v>
      </c>
      <c r="G127" s="277"/>
      <c r="H127" s="78">
        <f>F127</f>
        <v>0.42</v>
      </c>
      <c r="I127" s="144"/>
      <c r="J127" s="23"/>
    </row>
    <row r="128" spans="1:10" ht="16" x14ac:dyDescent="0.2">
      <c r="A128" s="63"/>
      <c r="B128" s="75" t="s">
        <v>766</v>
      </c>
      <c r="C128" s="66" t="s">
        <v>765</v>
      </c>
      <c r="D128" s="66" t="s">
        <v>414</v>
      </c>
      <c r="E128" s="78">
        <v>10000</v>
      </c>
      <c r="F128" s="78">
        <v>0.35</v>
      </c>
      <c r="G128" s="277"/>
      <c r="H128" s="78">
        <f>F128</f>
        <v>0.35</v>
      </c>
      <c r="I128" s="144"/>
      <c r="J128" s="23"/>
    </row>
    <row r="129" spans="1:10" ht="16" x14ac:dyDescent="0.2">
      <c r="A129" s="63"/>
      <c r="B129" s="75"/>
      <c r="C129" s="66"/>
      <c r="D129" s="66"/>
      <c r="E129" s="79"/>
      <c r="F129" s="78"/>
      <c r="G129" s="277"/>
      <c r="H129" s="79"/>
      <c r="I129" s="144"/>
      <c r="J129" s="23"/>
    </row>
    <row r="130" spans="1:10" ht="16" x14ac:dyDescent="0.2">
      <c r="A130" s="63"/>
      <c r="B130" s="75" t="s">
        <v>943</v>
      </c>
      <c r="C130" s="66" t="s">
        <v>944</v>
      </c>
      <c r="D130" s="66" t="s">
        <v>411</v>
      </c>
      <c r="E130" s="79">
        <v>10000</v>
      </c>
      <c r="F130" s="78">
        <v>0</v>
      </c>
      <c r="G130" s="277">
        <v>0.46</v>
      </c>
      <c r="H130" s="79">
        <v>0.46</v>
      </c>
      <c r="I130" s="144">
        <f>SUM(H131,H130)</f>
        <v>0.88</v>
      </c>
      <c r="J130" s="23"/>
    </row>
    <row r="131" spans="1:10" ht="16" x14ac:dyDescent="0.2">
      <c r="A131" s="63"/>
      <c r="B131" s="75" t="s">
        <v>943</v>
      </c>
      <c r="C131" s="66" t="s">
        <v>944</v>
      </c>
      <c r="D131" s="66" t="s">
        <v>413</v>
      </c>
      <c r="E131" s="79">
        <v>10000</v>
      </c>
      <c r="F131" s="78">
        <v>0.42</v>
      </c>
      <c r="G131" s="277">
        <v>0</v>
      </c>
      <c r="H131" s="79">
        <v>0.42</v>
      </c>
      <c r="I131" s="144"/>
      <c r="J131" s="23"/>
    </row>
    <row r="132" spans="1:10" ht="16" x14ac:dyDescent="0.2">
      <c r="A132" s="63"/>
      <c r="B132" s="75"/>
      <c r="C132" s="66"/>
      <c r="D132" s="66"/>
      <c r="E132" s="79"/>
      <c r="F132" s="78"/>
      <c r="G132" s="277"/>
      <c r="H132" s="79"/>
      <c r="I132" s="144"/>
      <c r="J132" s="23"/>
    </row>
    <row r="133" spans="1:10" ht="16" x14ac:dyDescent="0.2">
      <c r="A133" s="63"/>
      <c r="B133" s="75" t="s">
        <v>555</v>
      </c>
      <c r="C133" s="66" t="s">
        <v>57</v>
      </c>
      <c r="D133" s="66" t="s">
        <v>411</v>
      </c>
      <c r="E133" s="78">
        <v>40000</v>
      </c>
      <c r="F133" s="109">
        <f>H133-G133</f>
        <v>15.059999999999999</v>
      </c>
      <c r="G133" s="479">
        <v>5.0199999999999996</v>
      </c>
      <c r="H133" s="78">
        <v>20.079999999999998</v>
      </c>
      <c r="I133" s="144">
        <f>SUM(H133:H138)</f>
        <v>44.470000000000006</v>
      </c>
      <c r="J133" s="23"/>
    </row>
    <row r="134" spans="1:10" ht="16" x14ac:dyDescent="0.2">
      <c r="A134" s="63"/>
      <c r="B134" s="75" t="s">
        <v>555</v>
      </c>
      <c r="C134" s="66" t="s">
        <v>57</v>
      </c>
      <c r="D134" s="66" t="s">
        <v>417</v>
      </c>
      <c r="E134" s="79">
        <v>10000</v>
      </c>
      <c r="F134" s="109">
        <v>19.760000000000002</v>
      </c>
      <c r="G134" s="479"/>
      <c r="H134" s="79">
        <f>F134</f>
        <v>19.760000000000002</v>
      </c>
      <c r="I134" s="144"/>
      <c r="J134" s="23"/>
    </row>
    <row r="135" spans="1:10" ht="16" x14ac:dyDescent="0.2">
      <c r="A135" s="63"/>
      <c r="B135" s="75" t="s">
        <v>555</v>
      </c>
      <c r="C135" s="66" t="s">
        <v>57</v>
      </c>
      <c r="D135" s="66" t="s">
        <v>412</v>
      </c>
      <c r="E135" s="79">
        <v>10000</v>
      </c>
      <c r="F135" s="109">
        <v>3.42</v>
      </c>
      <c r="G135" s="479"/>
      <c r="H135" s="79">
        <f>F135</f>
        <v>3.42</v>
      </c>
      <c r="I135" s="144"/>
      <c r="J135" s="23"/>
    </row>
    <row r="136" spans="1:10" ht="16" x14ac:dyDescent="0.2">
      <c r="A136" s="63"/>
      <c r="B136" s="75" t="s">
        <v>555</v>
      </c>
      <c r="C136" s="66" t="s">
        <v>57</v>
      </c>
      <c r="D136" s="66" t="s">
        <v>413</v>
      </c>
      <c r="E136" s="79">
        <v>10000</v>
      </c>
      <c r="F136" s="109">
        <v>0.42</v>
      </c>
      <c r="G136" s="479"/>
      <c r="H136" s="79">
        <f>F136</f>
        <v>0.42</v>
      </c>
      <c r="I136" s="144"/>
      <c r="J136" s="23"/>
    </row>
    <row r="137" spans="1:10" ht="16" x14ac:dyDescent="0.2">
      <c r="A137" s="63"/>
      <c r="B137" s="75" t="s">
        <v>555</v>
      </c>
      <c r="C137" s="66" t="s">
        <v>57</v>
      </c>
      <c r="D137" s="66" t="s">
        <v>418</v>
      </c>
      <c r="E137" s="79">
        <v>10000</v>
      </c>
      <c r="F137" s="109">
        <v>0.44</v>
      </c>
      <c r="G137" s="479"/>
      <c r="H137" s="79">
        <f>F137</f>
        <v>0.44</v>
      </c>
      <c r="I137" s="144"/>
      <c r="J137" s="23"/>
    </row>
    <row r="138" spans="1:10" ht="16" x14ac:dyDescent="0.2">
      <c r="A138" s="63"/>
      <c r="B138" s="75" t="s">
        <v>555</v>
      </c>
      <c r="C138" s="66" t="s">
        <v>57</v>
      </c>
      <c r="D138" s="66" t="s">
        <v>414</v>
      </c>
      <c r="E138" s="79">
        <v>10000</v>
      </c>
      <c r="F138" s="109">
        <v>0.35</v>
      </c>
      <c r="G138" s="479"/>
      <c r="H138" s="79">
        <f>F138</f>
        <v>0.35</v>
      </c>
      <c r="I138" s="144"/>
      <c r="J138" s="23"/>
    </row>
    <row r="139" spans="1:10" ht="16" x14ac:dyDescent="0.2">
      <c r="A139" s="63"/>
      <c r="B139" s="75"/>
      <c r="C139" s="66"/>
      <c r="D139" s="66"/>
      <c r="E139" s="79"/>
      <c r="F139" s="109"/>
      <c r="G139" s="479"/>
      <c r="H139" s="79"/>
      <c r="I139" s="144"/>
      <c r="J139" s="23"/>
    </row>
    <row r="140" spans="1:10" ht="16" x14ac:dyDescent="0.2">
      <c r="A140" s="63"/>
      <c r="B140" s="75" t="s">
        <v>946</v>
      </c>
      <c r="C140" s="66" t="s">
        <v>947</v>
      </c>
      <c r="D140" s="66" t="s">
        <v>411</v>
      </c>
      <c r="E140" s="79">
        <v>150000</v>
      </c>
      <c r="F140" s="79">
        <v>6.44</v>
      </c>
      <c r="G140" s="479">
        <v>0.46</v>
      </c>
      <c r="H140" s="79">
        <f>F140+G140</f>
        <v>6.9</v>
      </c>
      <c r="I140" s="144">
        <f>H140+H141</f>
        <v>13.17</v>
      </c>
      <c r="J140" s="23"/>
    </row>
    <row r="141" spans="1:10" ht="16" x14ac:dyDescent="0.2">
      <c r="A141" s="63"/>
      <c r="B141" s="75" t="s">
        <v>946</v>
      </c>
      <c r="C141" s="66" t="s">
        <v>947</v>
      </c>
      <c r="D141" s="66" t="s">
        <v>413</v>
      </c>
      <c r="E141" s="79">
        <v>150000</v>
      </c>
      <c r="F141" s="79">
        <v>6.27</v>
      </c>
      <c r="G141" s="479"/>
      <c r="H141" s="79">
        <v>6.27</v>
      </c>
      <c r="I141" s="144"/>
      <c r="J141" s="23"/>
    </row>
    <row r="142" spans="1:10" ht="16" x14ac:dyDescent="0.2">
      <c r="A142" s="63"/>
      <c r="B142" s="75"/>
      <c r="C142" s="66"/>
      <c r="D142" s="66"/>
      <c r="E142" s="79"/>
      <c r="F142" s="78"/>
      <c r="G142" s="277"/>
      <c r="H142" s="79"/>
      <c r="I142" s="144"/>
      <c r="J142" s="23"/>
    </row>
    <row r="143" spans="1:10" ht="16" x14ac:dyDescent="0.2">
      <c r="A143" s="63"/>
      <c r="B143" s="75" t="s">
        <v>558</v>
      </c>
      <c r="C143" s="66" t="s">
        <v>219</v>
      </c>
      <c r="D143" s="66" t="s">
        <v>411</v>
      </c>
      <c r="E143" s="78">
        <v>50000</v>
      </c>
      <c r="F143" s="109">
        <f>H143-G143</f>
        <v>2.6399999999999997</v>
      </c>
      <c r="G143" s="479">
        <v>0.66</v>
      </c>
      <c r="H143" s="78">
        <v>3.3</v>
      </c>
      <c r="I143" s="192">
        <f>SUM(H143:H144)</f>
        <v>7.8999999999999995</v>
      </c>
      <c r="J143" s="23"/>
    </row>
    <row r="144" spans="1:10" ht="16" x14ac:dyDescent="0.2">
      <c r="A144" s="63"/>
      <c r="B144" s="75" t="s">
        <v>558</v>
      </c>
      <c r="C144" s="66" t="s">
        <v>219</v>
      </c>
      <c r="D144" s="66" t="s">
        <v>413</v>
      </c>
      <c r="E144" s="79">
        <v>110000</v>
      </c>
      <c r="F144" s="109">
        <v>4.5999999999999996</v>
      </c>
      <c r="G144" s="479"/>
      <c r="H144" s="79">
        <f>F144</f>
        <v>4.5999999999999996</v>
      </c>
      <c r="I144" s="144"/>
      <c r="J144" s="23"/>
    </row>
    <row r="145" spans="1:10" ht="16" x14ac:dyDescent="0.2">
      <c r="A145" s="63"/>
      <c r="B145" s="75"/>
      <c r="C145" s="66"/>
      <c r="D145" s="66"/>
      <c r="E145" s="79"/>
      <c r="F145" s="78"/>
      <c r="G145" s="277"/>
      <c r="H145" s="79"/>
      <c r="I145" s="144"/>
      <c r="J145" s="23"/>
    </row>
    <row r="146" spans="1:10" ht="16" x14ac:dyDescent="0.2">
      <c r="A146" s="63"/>
      <c r="B146" s="75" t="s">
        <v>909</v>
      </c>
      <c r="C146" s="66" t="s">
        <v>910</v>
      </c>
      <c r="D146" s="66" t="s">
        <v>411</v>
      </c>
      <c r="E146" s="79">
        <v>10000</v>
      </c>
      <c r="F146" s="78">
        <v>0</v>
      </c>
      <c r="G146" s="277">
        <v>0.91</v>
      </c>
      <c r="H146" s="79">
        <v>0.91</v>
      </c>
      <c r="I146" s="144">
        <v>0.91</v>
      </c>
      <c r="J146" s="23"/>
    </row>
    <row r="147" spans="1:10" ht="16" x14ac:dyDescent="0.2">
      <c r="A147" s="63"/>
      <c r="B147" s="75"/>
      <c r="C147" s="66"/>
      <c r="D147" s="66"/>
      <c r="E147" s="78"/>
      <c r="F147" s="78"/>
      <c r="G147" s="277"/>
      <c r="H147" s="79"/>
      <c r="I147" s="144"/>
      <c r="J147" s="23"/>
    </row>
    <row r="148" spans="1:10" ht="16" x14ac:dyDescent="0.2">
      <c r="A148" s="63"/>
      <c r="B148" s="175" t="s">
        <v>651</v>
      </c>
      <c r="C148" s="66" t="s">
        <v>650</v>
      </c>
      <c r="D148" s="66" t="s">
        <v>411</v>
      </c>
      <c r="E148" s="78">
        <v>250000</v>
      </c>
      <c r="F148" s="78">
        <v>30.24</v>
      </c>
      <c r="G148" s="277">
        <v>1.26</v>
      </c>
      <c r="H148" s="78">
        <f>SUM(G148,F148)</f>
        <v>31.5</v>
      </c>
      <c r="I148" s="144">
        <f>SUM(H148:H151)</f>
        <v>45.300000000000004</v>
      </c>
      <c r="J148" s="23"/>
    </row>
    <row r="149" spans="1:10" ht="16" x14ac:dyDescent="0.2">
      <c r="A149" s="63"/>
      <c r="B149" s="175" t="s">
        <v>651</v>
      </c>
      <c r="C149" s="66" t="s">
        <v>650</v>
      </c>
      <c r="D149" s="66" t="s">
        <v>412</v>
      </c>
      <c r="E149" s="78">
        <v>10000</v>
      </c>
      <c r="F149" s="109">
        <v>3.42</v>
      </c>
      <c r="G149" s="479"/>
      <c r="H149" s="79">
        <f>F149</f>
        <v>3.42</v>
      </c>
      <c r="I149" s="144"/>
      <c r="J149" s="23"/>
    </row>
    <row r="150" spans="1:10" ht="16" x14ac:dyDescent="0.2">
      <c r="A150" s="63"/>
      <c r="B150" s="175" t="s">
        <v>651</v>
      </c>
      <c r="C150" s="66" t="s">
        <v>650</v>
      </c>
      <c r="D150" s="66" t="s">
        <v>413</v>
      </c>
      <c r="E150" s="78">
        <v>240000</v>
      </c>
      <c r="F150" s="109">
        <v>10.029999999999999</v>
      </c>
      <c r="G150" s="479"/>
      <c r="H150" s="79">
        <f>F150</f>
        <v>10.029999999999999</v>
      </c>
      <c r="I150" s="144"/>
      <c r="J150" s="23"/>
    </row>
    <row r="151" spans="1:10" ht="16" x14ac:dyDescent="0.2">
      <c r="A151" s="63"/>
      <c r="B151" s="175" t="s">
        <v>651</v>
      </c>
      <c r="C151" s="66" t="s">
        <v>650</v>
      </c>
      <c r="D151" s="66" t="s">
        <v>414</v>
      </c>
      <c r="E151" s="78">
        <v>10000</v>
      </c>
      <c r="F151" s="109">
        <v>0.35</v>
      </c>
      <c r="G151" s="479"/>
      <c r="H151" s="79">
        <f>F151</f>
        <v>0.35</v>
      </c>
      <c r="I151" s="144"/>
      <c r="J151" s="23"/>
    </row>
    <row r="152" spans="1:10" ht="16" x14ac:dyDescent="0.2">
      <c r="A152" s="63"/>
      <c r="B152" s="75"/>
      <c r="C152" s="66"/>
      <c r="D152" s="66"/>
      <c r="E152" s="78"/>
      <c r="F152" s="78"/>
      <c r="G152" s="277"/>
      <c r="H152" s="79"/>
      <c r="I152" s="144"/>
      <c r="J152" s="23"/>
    </row>
    <row r="153" spans="1:10" ht="16" x14ac:dyDescent="0.2">
      <c r="A153" s="63"/>
      <c r="B153" s="75" t="s">
        <v>836</v>
      </c>
      <c r="C153" s="66" t="s">
        <v>837</v>
      </c>
      <c r="D153" s="66" t="s">
        <v>411</v>
      </c>
      <c r="E153" s="78">
        <v>200000</v>
      </c>
      <c r="F153" s="109">
        <v>12.54</v>
      </c>
      <c r="G153" s="479">
        <v>0.66</v>
      </c>
      <c r="H153" s="79">
        <f>SUM(F153,G153)</f>
        <v>13.2</v>
      </c>
      <c r="I153" s="144">
        <f>SUM(H153,H154)</f>
        <v>21.56</v>
      </c>
      <c r="J153" s="23"/>
    </row>
    <row r="154" spans="1:10" ht="16" x14ac:dyDescent="0.2">
      <c r="A154" s="63"/>
      <c r="B154" s="75" t="s">
        <v>836</v>
      </c>
      <c r="C154" s="66" t="s">
        <v>837</v>
      </c>
      <c r="D154" s="66" t="s">
        <v>413</v>
      </c>
      <c r="E154" s="78">
        <v>200000</v>
      </c>
      <c r="F154" s="109">
        <v>8.36</v>
      </c>
      <c r="G154" s="479"/>
      <c r="H154" s="79">
        <v>8.36</v>
      </c>
      <c r="I154" s="144"/>
      <c r="J154" s="23"/>
    </row>
    <row r="155" spans="1:10" ht="16" x14ac:dyDescent="0.2">
      <c r="A155" s="63"/>
      <c r="B155" s="75"/>
      <c r="C155" s="66"/>
      <c r="D155" s="66"/>
      <c r="E155" s="79"/>
      <c r="F155" s="78"/>
      <c r="G155" s="277"/>
      <c r="H155" s="79"/>
      <c r="I155" s="144"/>
      <c r="J155" s="23"/>
    </row>
    <row r="156" spans="1:10" ht="16" x14ac:dyDescent="0.2">
      <c r="A156" s="63"/>
      <c r="B156" s="75" t="s">
        <v>561</v>
      </c>
      <c r="C156" s="66" t="s">
        <v>1039</v>
      </c>
      <c r="D156" s="66" t="s">
        <v>411</v>
      </c>
      <c r="E156" s="79">
        <v>10000</v>
      </c>
      <c r="F156" s="109">
        <v>0</v>
      </c>
      <c r="G156" s="479">
        <f>H156-F156</f>
        <v>0.91</v>
      </c>
      <c r="H156" s="79">
        <v>0.91</v>
      </c>
      <c r="I156" s="144">
        <f>SUM(H156:H157)</f>
        <v>1.33</v>
      </c>
      <c r="J156" s="23"/>
    </row>
    <row r="157" spans="1:10" ht="16" x14ac:dyDescent="0.2">
      <c r="A157" s="63"/>
      <c r="B157" s="75" t="s">
        <v>561</v>
      </c>
      <c r="C157" s="66" t="s">
        <v>1039</v>
      </c>
      <c r="D157" s="66" t="s">
        <v>413</v>
      </c>
      <c r="E157" s="78">
        <v>10000</v>
      </c>
      <c r="F157" s="78">
        <v>0.42</v>
      </c>
      <c r="G157" s="277"/>
      <c r="H157" s="78">
        <f>F157</f>
        <v>0.42</v>
      </c>
      <c r="I157" s="144"/>
      <c r="J157" s="23"/>
    </row>
    <row r="158" spans="1:10" ht="16" x14ac:dyDescent="0.2">
      <c r="A158" s="63"/>
      <c r="B158" s="75"/>
      <c r="C158" s="66"/>
      <c r="D158" s="66"/>
      <c r="E158" s="78"/>
      <c r="F158" s="78"/>
      <c r="G158" s="277"/>
      <c r="H158" s="78"/>
      <c r="I158" s="144"/>
      <c r="J158" s="23"/>
    </row>
    <row r="159" spans="1:10" ht="16" x14ac:dyDescent="0.2">
      <c r="A159" s="63"/>
      <c r="B159" s="75" t="s">
        <v>871</v>
      </c>
      <c r="C159" s="66" t="s">
        <v>870</v>
      </c>
      <c r="D159" s="66" t="s">
        <v>411</v>
      </c>
      <c r="E159" s="79">
        <v>10000</v>
      </c>
      <c r="F159" s="78"/>
      <c r="G159" s="277">
        <v>0.53</v>
      </c>
      <c r="H159" s="78">
        <v>0.53</v>
      </c>
      <c r="I159" s="144">
        <v>0.95</v>
      </c>
      <c r="J159" s="23"/>
    </row>
    <row r="160" spans="1:10" ht="16" x14ac:dyDescent="0.2">
      <c r="A160" s="63"/>
      <c r="B160" s="75" t="s">
        <v>871</v>
      </c>
      <c r="C160" s="66" t="s">
        <v>870</v>
      </c>
      <c r="D160" s="66" t="s">
        <v>413</v>
      </c>
      <c r="E160" s="78">
        <v>10000</v>
      </c>
      <c r="F160" s="78">
        <v>0.42</v>
      </c>
      <c r="G160" s="277"/>
      <c r="H160" s="78">
        <v>0.42</v>
      </c>
      <c r="I160" s="144"/>
      <c r="J160" s="23"/>
    </row>
    <row r="161" spans="1:10" ht="16" x14ac:dyDescent="0.2">
      <c r="A161" s="63"/>
      <c r="B161" s="75"/>
      <c r="C161" s="66"/>
      <c r="D161" s="66"/>
      <c r="E161" s="78"/>
      <c r="F161" s="78"/>
      <c r="G161" s="277"/>
      <c r="H161" s="78"/>
      <c r="I161" s="144"/>
      <c r="J161" s="23"/>
    </row>
    <row r="162" spans="1:10" ht="16" x14ac:dyDescent="0.2">
      <c r="A162" s="63"/>
      <c r="B162" s="75" t="s">
        <v>1110</v>
      </c>
      <c r="C162" s="66" t="s">
        <v>1111</v>
      </c>
      <c r="D162" s="66" t="s">
        <v>411</v>
      </c>
      <c r="E162" s="575">
        <v>10000</v>
      </c>
      <c r="F162" s="78">
        <v>0</v>
      </c>
      <c r="G162" s="277">
        <v>0.66</v>
      </c>
      <c r="H162" s="78">
        <v>0.66</v>
      </c>
      <c r="I162" s="144">
        <v>0.66</v>
      </c>
      <c r="J162" s="23"/>
    </row>
    <row r="163" spans="1:10" ht="16" x14ac:dyDescent="0.2">
      <c r="A163" s="63"/>
      <c r="B163" s="75"/>
      <c r="C163" s="66"/>
      <c r="D163" s="66"/>
      <c r="E163" s="78"/>
      <c r="F163" s="78"/>
      <c r="G163" s="277"/>
      <c r="H163" s="78"/>
      <c r="I163" s="144"/>
      <c r="J163" s="23"/>
    </row>
    <row r="164" spans="1:10" ht="16" x14ac:dyDescent="0.2">
      <c r="A164" s="63"/>
      <c r="B164" s="75" t="s">
        <v>562</v>
      </c>
      <c r="C164" s="66" t="s">
        <v>233</v>
      </c>
      <c r="D164" s="66" t="s">
        <v>411</v>
      </c>
      <c r="E164" s="78">
        <v>10000</v>
      </c>
      <c r="F164" s="109">
        <v>0</v>
      </c>
      <c r="G164" s="479">
        <f>H164-F164</f>
        <v>5.0199999999999996</v>
      </c>
      <c r="H164" s="78">
        <v>5.0199999999999996</v>
      </c>
      <c r="I164" s="144">
        <f>SUM(H164:H167)</f>
        <v>12.969999999999999</v>
      </c>
      <c r="J164" s="211"/>
    </row>
    <row r="165" spans="1:10" ht="16" x14ac:dyDescent="0.2">
      <c r="A165" s="63"/>
      <c r="B165" s="75" t="s">
        <v>562</v>
      </c>
      <c r="C165" s="66" t="s">
        <v>233</v>
      </c>
      <c r="D165" s="66" t="s">
        <v>412</v>
      </c>
      <c r="E165" s="79">
        <v>10000</v>
      </c>
      <c r="F165" s="109">
        <v>3.42</v>
      </c>
      <c r="G165" s="479"/>
      <c r="H165" s="79">
        <f>F165</f>
        <v>3.42</v>
      </c>
      <c r="I165" s="144"/>
      <c r="J165" s="23"/>
    </row>
    <row r="166" spans="1:10" ht="16" x14ac:dyDescent="0.2">
      <c r="A166" s="63"/>
      <c r="B166" s="75" t="s">
        <v>562</v>
      </c>
      <c r="C166" s="66" t="s">
        <v>233</v>
      </c>
      <c r="D166" s="66" t="s">
        <v>413</v>
      </c>
      <c r="E166" s="79">
        <v>100000</v>
      </c>
      <c r="F166" s="109">
        <v>4.18</v>
      </c>
      <c r="G166" s="479"/>
      <c r="H166" s="79">
        <f>F166</f>
        <v>4.18</v>
      </c>
      <c r="I166" s="144"/>
      <c r="J166" s="23"/>
    </row>
    <row r="167" spans="1:10" ht="16" x14ac:dyDescent="0.2">
      <c r="A167" s="63"/>
      <c r="B167" s="75" t="s">
        <v>562</v>
      </c>
      <c r="C167" s="66" t="s">
        <v>233</v>
      </c>
      <c r="D167" s="66" t="s">
        <v>414</v>
      </c>
      <c r="E167" s="79">
        <v>10000</v>
      </c>
      <c r="F167" s="109">
        <v>0.35</v>
      </c>
      <c r="G167" s="479"/>
      <c r="H167" s="79">
        <f>F167</f>
        <v>0.35</v>
      </c>
      <c r="I167" s="144"/>
      <c r="J167" s="23"/>
    </row>
    <row r="168" spans="1:10" ht="16" x14ac:dyDescent="0.2">
      <c r="A168" s="63"/>
      <c r="B168" s="75"/>
      <c r="C168" s="66"/>
      <c r="D168" s="66"/>
      <c r="E168" s="79"/>
      <c r="F168" s="78"/>
      <c r="G168" s="277"/>
      <c r="H168" s="79"/>
      <c r="I168" s="144"/>
      <c r="J168" s="23"/>
    </row>
    <row r="169" spans="1:10" ht="16" x14ac:dyDescent="0.2">
      <c r="A169" s="63"/>
      <c r="B169" s="75" t="s">
        <v>563</v>
      </c>
      <c r="C169" s="66" t="s">
        <v>234</v>
      </c>
      <c r="D169" s="66" t="s">
        <v>411</v>
      </c>
      <c r="E169" s="78">
        <v>10000</v>
      </c>
      <c r="F169" s="78">
        <v>0</v>
      </c>
      <c r="G169" s="277">
        <f>H169-F169</f>
        <v>14.08</v>
      </c>
      <c r="H169" s="78">
        <v>14.08</v>
      </c>
      <c r="I169" s="144">
        <f>H169</f>
        <v>14.08</v>
      </c>
      <c r="J169" s="23"/>
    </row>
    <row r="170" spans="1:10" ht="16" x14ac:dyDescent="0.2">
      <c r="A170" s="63"/>
      <c r="B170" s="75"/>
      <c r="C170" s="66"/>
      <c r="D170" s="66"/>
      <c r="F170" s="314"/>
      <c r="G170" s="277"/>
      <c r="H170" s="78"/>
      <c r="I170" s="144"/>
      <c r="J170" s="23"/>
    </row>
    <row r="171" spans="1:10" ht="16" x14ac:dyDescent="0.2">
      <c r="A171" s="63"/>
      <c r="B171" s="75" t="s">
        <v>1045</v>
      </c>
      <c r="C171" s="66" t="s">
        <v>1046</v>
      </c>
      <c r="D171" s="66" t="s">
        <v>411</v>
      </c>
      <c r="E171" s="78">
        <v>40000</v>
      </c>
      <c r="F171" s="314">
        <v>1.59</v>
      </c>
      <c r="G171" s="277">
        <v>0.53</v>
      </c>
      <c r="H171" s="78">
        <v>2.12</v>
      </c>
      <c r="I171" s="144">
        <f>SUM(H171:H174)</f>
        <v>5.83</v>
      </c>
      <c r="J171" s="23"/>
    </row>
    <row r="172" spans="1:10" ht="16" x14ac:dyDescent="0.2">
      <c r="A172" s="63"/>
      <c r="B172" s="75" t="s">
        <v>1045</v>
      </c>
      <c r="C172" s="66" t="s">
        <v>1046</v>
      </c>
      <c r="D172" s="66" t="s">
        <v>417</v>
      </c>
      <c r="E172" s="78">
        <v>5000</v>
      </c>
      <c r="F172" s="314">
        <v>1.82</v>
      </c>
      <c r="G172" s="277"/>
      <c r="H172" s="78">
        <v>1.82</v>
      </c>
      <c r="I172" s="144"/>
      <c r="J172" s="23"/>
    </row>
    <row r="173" spans="1:10" ht="16" x14ac:dyDescent="0.2">
      <c r="A173" s="63"/>
      <c r="B173" s="75" t="s">
        <v>1045</v>
      </c>
      <c r="C173" s="66" t="s">
        <v>1046</v>
      </c>
      <c r="D173" s="66" t="s">
        <v>413</v>
      </c>
      <c r="E173" s="78">
        <v>40000</v>
      </c>
      <c r="F173" s="314">
        <v>1.67</v>
      </c>
      <c r="G173" s="277"/>
      <c r="H173" s="78">
        <v>1.67</v>
      </c>
      <c r="I173" s="144"/>
      <c r="J173" s="23"/>
    </row>
    <row r="174" spans="1:10" ht="16" x14ac:dyDescent="0.2">
      <c r="A174" s="63"/>
      <c r="B174" s="75" t="s">
        <v>1045</v>
      </c>
      <c r="C174" s="66" t="s">
        <v>1046</v>
      </c>
      <c r="D174" s="66" t="s">
        <v>418</v>
      </c>
      <c r="E174" s="78">
        <v>5000</v>
      </c>
      <c r="F174" s="314">
        <v>0.22</v>
      </c>
      <c r="G174" s="277"/>
      <c r="H174" s="78">
        <v>0.22</v>
      </c>
      <c r="I174" s="144"/>
      <c r="J174" s="23"/>
    </row>
    <row r="175" spans="1:10" ht="16" x14ac:dyDescent="0.2">
      <c r="A175" s="63"/>
      <c r="B175" s="75"/>
      <c r="C175" s="66"/>
      <c r="D175" s="66"/>
      <c r="E175" s="78"/>
      <c r="F175" s="314"/>
      <c r="G175" s="277"/>
      <c r="H175" s="78"/>
      <c r="I175" s="144"/>
      <c r="J175" s="23"/>
    </row>
    <row r="176" spans="1:10" ht="16" x14ac:dyDescent="0.2">
      <c r="A176" s="63"/>
      <c r="B176" s="75" t="s">
        <v>985</v>
      </c>
      <c r="C176" s="66" t="s">
        <v>986</v>
      </c>
      <c r="D176" s="66" t="s">
        <v>411</v>
      </c>
      <c r="E176" s="78">
        <v>10000</v>
      </c>
      <c r="F176" s="314">
        <v>0</v>
      </c>
      <c r="G176" s="277">
        <v>0.53</v>
      </c>
      <c r="H176" s="78">
        <v>0.53</v>
      </c>
      <c r="I176" s="144">
        <f>SUM(H177,H176)</f>
        <v>0.95</v>
      </c>
      <c r="J176" s="23"/>
    </row>
    <row r="177" spans="1:10" ht="16" x14ac:dyDescent="0.2">
      <c r="A177" s="63"/>
      <c r="B177" s="75" t="s">
        <v>985</v>
      </c>
      <c r="C177" s="66" t="s">
        <v>986</v>
      </c>
      <c r="D177" s="66" t="s">
        <v>413</v>
      </c>
      <c r="E177" s="78">
        <v>10000</v>
      </c>
      <c r="F177" s="314">
        <v>0.42</v>
      </c>
      <c r="G177" s="277">
        <v>0</v>
      </c>
      <c r="H177" s="78">
        <v>0.42</v>
      </c>
      <c r="I177" s="144"/>
      <c r="J177" s="23"/>
    </row>
    <row r="178" spans="1:10" ht="16" x14ac:dyDescent="0.2">
      <c r="A178" s="63"/>
      <c r="B178" s="75"/>
      <c r="C178" s="66"/>
      <c r="D178" s="66"/>
      <c r="E178" s="79"/>
      <c r="F178" s="314"/>
      <c r="G178" s="277"/>
      <c r="H178" s="79"/>
      <c r="I178" s="144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411</v>
      </c>
      <c r="E179" s="169">
        <v>200000</v>
      </c>
      <c r="F179" s="254">
        <v>23.94</v>
      </c>
      <c r="G179" s="478">
        <v>1.26</v>
      </c>
      <c r="H179" s="343">
        <f>SUM(F179:G179)</f>
        <v>25.200000000000003</v>
      </c>
      <c r="I179" s="144">
        <f>SUM(H179:H184)</f>
        <v>32.660000000000004</v>
      </c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417</v>
      </c>
      <c r="E180" s="169">
        <v>10000</v>
      </c>
      <c r="F180" s="254">
        <v>2.83</v>
      </c>
      <c r="G180" s="479"/>
      <c r="H180" s="343">
        <f>F180</f>
        <v>2.83</v>
      </c>
      <c r="I180" s="144"/>
      <c r="J180" s="23"/>
    </row>
    <row r="181" spans="1:10" ht="16" x14ac:dyDescent="0.2">
      <c r="A181" s="63"/>
      <c r="B181" s="75" t="s">
        <v>564</v>
      </c>
      <c r="C181" s="168" t="s">
        <v>330</v>
      </c>
      <c r="D181" s="168" t="s">
        <v>412</v>
      </c>
      <c r="E181" s="169">
        <v>10000</v>
      </c>
      <c r="F181" s="109">
        <v>3.42</v>
      </c>
      <c r="G181" s="479"/>
      <c r="H181" s="78">
        <f>F181</f>
        <v>3.42</v>
      </c>
      <c r="I181" s="144"/>
      <c r="J181" s="23"/>
    </row>
    <row r="182" spans="1:10" ht="16" x14ac:dyDescent="0.2">
      <c r="A182" s="63"/>
      <c r="B182" s="75" t="s">
        <v>564</v>
      </c>
      <c r="C182" s="168" t="s">
        <v>330</v>
      </c>
      <c r="D182" s="168" t="s">
        <v>413</v>
      </c>
      <c r="E182" s="169">
        <v>10000</v>
      </c>
      <c r="F182" s="109">
        <v>0.42</v>
      </c>
      <c r="G182" s="479"/>
      <c r="H182" s="78">
        <f>F182</f>
        <v>0.42</v>
      </c>
      <c r="I182" s="144"/>
      <c r="J182" s="23"/>
    </row>
    <row r="183" spans="1:10" ht="16" x14ac:dyDescent="0.2">
      <c r="A183" s="63"/>
      <c r="B183" s="75" t="s">
        <v>564</v>
      </c>
      <c r="C183" s="168" t="s">
        <v>330</v>
      </c>
      <c r="D183" s="168" t="s">
        <v>418</v>
      </c>
      <c r="E183" s="169">
        <v>10000</v>
      </c>
      <c r="F183" s="253">
        <v>0.44</v>
      </c>
      <c r="G183" s="479"/>
      <c r="H183" s="78">
        <f>F183</f>
        <v>0.44</v>
      </c>
      <c r="I183" s="144"/>
      <c r="J183" s="23"/>
    </row>
    <row r="184" spans="1:10" ht="16" x14ac:dyDescent="0.2">
      <c r="A184" s="63"/>
      <c r="B184" s="75" t="s">
        <v>564</v>
      </c>
      <c r="C184" s="168" t="s">
        <v>330</v>
      </c>
      <c r="D184" s="168" t="s">
        <v>414</v>
      </c>
      <c r="E184" s="169">
        <v>10000</v>
      </c>
      <c r="F184" s="253">
        <v>0.35</v>
      </c>
      <c r="G184" s="479"/>
      <c r="H184" s="78">
        <f>F184</f>
        <v>0.35</v>
      </c>
      <c r="I184" s="144"/>
      <c r="J184" s="23"/>
    </row>
    <row r="185" spans="1:10" ht="16" x14ac:dyDescent="0.2">
      <c r="A185" s="63"/>
      <c r="B185" s="172"/>
      <c r="C185" s="168"/>
      <c r="D185" s="212"/>
      <c r="E185" s="169"/>
      <c r="F185" s="78"/>
      <c r="G185" s="277"/>
      <c r="H185" s="78"/>
      <c r="I185" s="144"/>
      <c r="J185" s="23"/>
    </row>
    <row r="186" spans="1:10" ht="16" x14ac:dyDescent="0.2">
      <c r="A186" s="63"/>
      <c r="B186" s="172" t="s">
        <v>565</v>
      </c>
      <c r="C186" s="168" t="s">
        <v>490</v>
      </c>
      <c r="D186" s="212" t="s">
        <v>411</v>
      </c>
      <c r="E186" s="169">
        <v>10000</v>
      </c>
      <c r="F186" s="109" t="s">
        <v>492</v>
      </c>
      <c r="G186" s="479">
        <v>3.08</v>
      </c>
      <c r="H186" s="78">
        <f>G186</f>
        <v>3.08</v>
      </c>
      <c r="I186" s="144">
        <f>H186</f>
        <v>3.08</v>
      </c>
      <c r="J186" s="23"/>
    </row>
    <row r="187" spans="1:10" ht="16" x14ac:dyDescent="0.2">
      <c r="A187" s="63"/>
      <c r="B187" s="172"/>
      <c r="C187" s="168"/>
      <c r="D187" s="212"/>
      <c r="E187" s="169"/>
      <c r="F187" s="109"/>
      <c r="G187" s="479"/>
      <c r="H187" s="78"/>
      <c r="I187" s="144"/>
      <c r="J187" s="23"/>
    </row>
    <row r="188" spans="1:10" ht="16" x14ac:dyDescent="0.2">
      <c r="A188" s="63"/>
      <c r="B188" s="172" t="s">
        <v>653</v>
      </c>
      <c r="C188" s="168" t="s">
        <v>988</v>
      </c>
      <c r="D188" s="212" t="s">
        <v>989</v>
      </c>
      <c r="E188" s="169">
        <v>10000</v>
      </c>
      <c r="F188" s="109">
        <v>0</v>
      </c>
      <c r="G188" s="479">
        <v>1.26</v>
      </c>
      <c r="H188" s="78">
        <v>1.26</v>
      </c>
      <c r="I188" s="144">
        <v>1.26</v>
      </c>
      <c r="J188" s="23"/>
    </row>
    <row r="189" spans="1:10" ht="16" x14ac:dyDescent="0.2">
      <c r="A189" s="63"/>
      <c r="B189" s="172"/>
      <c r="C189" s="168"/>
      <c r="D189" s="212"/>
      <c r="E189" s="169"/>
      <c r="F189" s="78"/>
      <c r="G189" s="277"/>
      <c r="H189" s="78"/>
      <c r="I189" s="144"/>
      <c r="J189" s="23"/>
    </row>
    <row r="190" spans="1:10" ht="16" x14ac:dyDescent="0.2">
      <c r="A190" s="63"/>
      <c r="B190" s="75" t="s">
        <v>566</v>
      </c>
      <c r="C190" s="66" t="s">
        <v>25</v>
      </c>
      <c r="D190" s="66" t="s">
        <v>411</v>
      </c>
      <c r="E190" s="79">
        <v>10000</v>
      </c>
      <c r="F190" s="109">
        <v>0</v>
      </c>
      <c r="G190" s="479">
        <f>H190-F190</f>
        <v>3.08</v>
      </c>
      <c r="H190" s="79">
        <v>3.08</v>
      </c>
      <c r="I190" s="144">
        <f>H190</f>
        <v>3.08</v>
      </c>
      <c r="J190" s="23"/>
    </row>
    <row r="191" spans="1:10" ht="16" x14ac:dyDescent="0.2">
      <c r="A191" s="63"/>
      <c r="B191" s="75"/>
      <c r="C191" s="66"/>
      <c r="D191" s="66"/>
      <c r="E191" s="79"/>
      <c r="F191" s="78"/>
      <c r="G191" s="277"/>
      <c r="H191" s="79"/>
      <c r="I191" s="144"/>
      <c r="J191" s="23"/>
    </row>
    <row r="192" spans="1:10" ht="16" x14ac:dyDescent="0.2">
      <c r="A192" s="63"/>
      <c r="B192" s="75" t="s">
        <v>567</v>
      </c>
      <c r="C192" s="66" t="s">
        <v>88</v>
      </c>
      <c r="D192" s="66" t="s">
        <v>411</v>
      </c>
      <c r="E192" s="78">
        <v>250000</v>
      </c>
      <c r="F192" s="109">
        <v>73.92</v>
      </c>
      <c r="G192" s="479">
        <v>3.08</v>
      </c>
      <c r="H192" s="78">
        <f>F192+G192</f>
        <v>77</v>
      </c>
      <c r="I192" s="144">
        <f>SUM(H192:H197)</f>
        <v>159.62999999999997</v>
      </c>
      <c r="J192" s="23"/>
    </row>
    <row r="193" spans="1:10" ht="16" x14ac:dyDescent="0.2">
      <c r="A193" s="63"/>
      <c r="B193" s="75" t="s">
        <v>567</v>
      </c>
      <c r="C193" s="66" t="s">
        <v>88</v>
      </c>
      <c r="D193" s="66" t="s">
        <v>417</v>
      </c>
      <c r="E193" s="78">
        <v>50000</v>
      </c>
      <c r="F193" s="109">
        <v>57.85</v>
      </c>
      <c r="G193" s="479"/>
      <c r="H193" s="78">
        <f>F193</f>
        <v>57.85</v>
      </c>
      <c r="I193" s="144"/>
      <c r="J193" s="211"/>
    </row>
    <row r="194" spans="1:10" ht="16" x14ac:dyDescent="0.2">
      <c r="A194" s="63"/>
      <c r="B194" s="75" t="s">
        <v>567</v>
      </c>
      <c r="C194" s="66" t="s">
        <v>88</v>
      </c>
      <c r="D194" s="66" t="s">
        <v>412</v>
      </c>
      <c r="E194" s="78">
        <v>10000</v>
      </c>
      <c r="F194" s="109">
        <v>3.42</v>
      </c>
      <c r="G194" s="479"/>
      <c r="H194" s="78">
        <f>F194</f>
        <v>3.42</v>
      </c>
      <c r="I194" s="144"/>
      <c r="J194" s="23"/>
    </row>
    <row r="195" spans="1:10" ht="16" x14ac:dyDescent="0.2">
      <c r="A195" s="63"/>
      <c r="B195" s="75" t="s">
        <v>567</v>
      </c>
      <c r="C195" s="66" t="s">
        <v>88</v>
      </c>
      <c r="D195" s="66" t="s">
        <v>413</v>
      </c>
      <c r="E195" s="78">
        <v>250000</v>
      </c>
      <c r="F195" s="109">
        <v>10.45</v>
      </c>
      <c r="G195" s="479"/>
      <c r="H195" s="78">
        <f>F195</f>
        <v>10.45</v>
      </c>
      <c r="I195" s="144"/>
      <c r="J195" s="23"/>
    </row>
    <row r="196" spans="1:10" ht="16" x14ac:dyDescent="0.2">
      <c r="A196" s="63"/>
      <c r="B196" s="75" t="s">
        <v>567</v>
      </c>
      <c r="C196" s="66" t="s">
        <v>88</v>
      </c>
      <c r="D196" s="66" t="s">
        <v>418</v>
      </c>
      <c r="E196" s="78">
        <v>240000</v>
      </c>
      <c r="F196" s="109">
        <v>10.56</v>
      </c>
      <c r="G196" s="479"/>
      <c r="H196" s="79">
        <f>F196</f>
        <v>10.56</v>
      </c>
      <c r="I196" s="144"/>
      <c r="J196" s="23"/>
    </row>
    <row r="197" spans="1:10" ht="16" x14ac:dyDescent="0.2">
      <c r="A197" s="63"/>
      <c r="B197" s="75" t="s">
        <v>567</v>
      </c>
      <c r="C197" s="66" t="s">
        <v>88</v>
      </c>
      <c r="D197" s="66" t="s">
        <v>414</v>
      </c>
      <c r="E197" s="79">
        <v>10000</v>
      </c>
      <c r="F197" s="109">
        <v>0.35</v>
      </c>
      <c r="G197" s="479"/>
      <c r="H197" s="79">
        <f>F197</f>
        <v>0.35</v>
      </c>
      <c r="I197" s="144"/>
      <c r="J197" s="23"/>
    </row>
    <row r="198" spans="1:10" ht="16" x14ac:dyDescent="0.2">
      <c r="A198" s="63"/>
      <c r="B198" s="75"/>
      <c r="C198" s="66"/>
      <c r="D198" s="66"/>
      <c r="E198" s="79"/>
      <c r="F198" s="78"/>
      <c r="G198" s="277"/>
      <c r="H198" s="79"/>
      <c r="I198" s="144"/>
      <c r="J198" s="23"/>
    </row>
    <row r="199" spans="1:10" ht="16" x14ac:dyDescent="0.2">
      <c r="A199" s="63"/>
      <c r="B199" s="75" t="s">
        <v>568</v>
      </c>
      <c r="C199" s="66" t="s">
        <v>173</v>
      </c>
      <c r="D199" s="66" t="s">
        <v>411</v>
      </c>
      <c r="E199" s="79">
        <v>10000</v>
      </c>
      <c r="F199" s="109">
        <v>0</v>
      </c>
      <c r="G199" s="479">
        <v>14.08</v>
      </c>
      <c r="H199" s="79">
        <v>14.08</v>
      </c>
      <c r="I199" s="144">
        <f>SUM(H199:H201)</f>
        <v>34.260000000000005</v>
      </c>
      <c r="J199" s="23"/>
    </row>
    <row r="200" spans="1:10" ht="16" x14ac:dyDescent="0.2">
      <c r="A200" s="63"/>
      <c r="B200" s="75" t="s">
        <v>568</v>
      </c>
      <c r="C200" s="66" t="s">
        <v>173</v>
      </c>
      <c r="D200" s="66" t="s">
        <v>417</v>
      </c>
      <c r="E200" s="79">
        <v>10000</v>
      </c>
      <c r="F200" s="109">
        <v>19.760000000000002</v>
      </c>
      <c r="G200" s="479"/>
      <c r="H200" s="79">
        <f>F200</f>
        <v>19.760000000000002</v>
      </c>
      <c r="I200" s="144"/>
      <c r="J200" s="23"/>
    </row>
    <row r="201" spans="1:10" ht="16" x14ac:dyDescent="0.2">
      <c r="A201" s="63"/>
      <c r="B201" s="75" t="s">
        <v>568</v>
      </c>
      <c r="C201" s="66" t="s">
        <v>173</v>
      </c>
      <c r="D201" s="66" t="s">
        <v>413</v>
      </c>
      <c r="E201" s="78">
        <v>10000</v>
      </c>
      <c r="F201" s="109">
        <v>0.42</v>
      </c>
      <c r="G201" s="479"/>
      <c r="H201" s="78">
        <f>F201</f>
        <v>0.42</v>
      </c>
      <c r="I201" s="144"/>
      <c r="J201" s="23"/>
    </row>
    <row r="202" spans="1:10" ht="16" x14ac:dyDescent="0.2">
      <c r="A202" s="63"/>
      <c r="B202" s="75"/>
      <c r="C202" s="66"/>
      <c r="D202" s="66"/>
      <c r="E202" s="78"/>
      <c r="F202" s="78"/>
      <c r="G202" s="277"/>
      <c r="H202" s="78"/>
      <c r="I202" s="144"/>
      <c r="J202" s="23"/>
    </row>
    <row r="203" spans="1:10" ht="16" x14ac:dyDescent="0.2">
      <c r="A203" s="63"/>
      <c r="B203" s="75" t="s">
        <v>569</v>
      </c>
      <c r="C203" s="66" t="s">
        <v>189</v>
      </c>
      <c r="D203" s="66" t="s">
        <v>411</v>
      </c>
      <c r="E203" s="78">
        <v>100000</v>
      </c>
      <c r="F203" s="109">
        <f>H203-G203</f>
        <v>72.180000000000007</v>
      </c>
      <c r="G203" s="479">
        <v>8.02</v>
      </c>
      <c r="H203" s="78">
        <v>80.2</v>
      </c>
      <c r="I203" s="144">
        <f>SUM(H203:H204)</f>
        <v>84.38</v>
      </c>
      <c r="J203" s="211"/>
    </row>
    <row r="204" spans="1:10" ht="16" x14ac:dyDescent="0.2">
      <c r="A204" s="63"/>
      <c r="B204" s="75" t="s">
        <v>569</v>
      </c>
      <c r="C204" s="66" t="s">
        <v>189</v>
      </c>
      <c r="D204" s="66" t="s">
        <v>413</v>
      </c>
      <c r="E204" s="79">
        <v>100000</v>
      </c>
      <c r="F204" s="109">
        <v>4.18</v>
      </c>
      <c r="G204" s="479"/>
      <c r="H204" s="79">
        <f>F204</f>
        <v>4.18</v>
      </c>
      <c r="I204" s="144"/>
      <c r="J204" s="23"/>
    </row>
    <row r="205" spans="1:10" ht="16" x14ac:dyDescent="0.2">
      <c r="A205" s="63"/>
      <c r="B205" s="75"/>
      <c r="C205" s="66"/>
      <c r="D205" s="66"/>
      <c r="E205" s="79"/>
      <c r="F205" s="78"/>
      <c r="G205" s="277"/>
      <c r="H205" s="79"/>
      <c r="I205" s="144"/>
      <c r="J205" s="23"/>
    </row>
    <row r="206" spans="1:10" ht="16" x14ac:dyDescent="0.2">
      <c r="A206" s="63"/>
      <c r="B206" s="75" t="s">
        <v>877</v>
      </c>
      <c r="C206" s="66" t="s">
        <v>911</v>
      </c>
      <c r="D206" s="66" t="s">
        <v>411</v>
      </c>
      <c r="E206" s="79">
        <v>10000</v>
      </c>
      <c r="F206" s="109"/>
      <c r="G206" s="479">
        <v>2.0099999999999998</v>
      </c>
      <c r="H206" s="79">
        <v>2.0099999999999998</v>
      </c>
      <c r="I206" s="144">
        <v>2.0099999999999998</v>
      </c>
      <c r="J206" s="23"/>
    </row>
    <row r="207" spans="1:10" ht="17" customHeight="1" x14ac:dyDescent="0.2">
      <c r="A207" s="63"/>
      <c r="B207" s="75"/>
      <c r="C207" s="66"/>
      <c r="D207" s="66"/>
      <c r="E207" s="79"/>
      <c r="F207" s="78"/>
      <c r="G207" s="277"/>
      <c r="H207" s="79"/>
      <c r="I207" s="144"/>
      <c r="J207" s="23"/>
    </row>
    <row r="208" spans="1:10" ht="16" x14ac:dyDescent="0.2">
      <c r="A208" s="63"/>
      <c r="B208" s="75" t="s">
        <v>570</v>
      </c>
      <c r="C208" s="66" t="s">
        <v>143</v>
      </c>
      <c r="D208" s="66" t="s">
        <v>411</v>
      </c>
      <c r="E208" s="78">
        <v>10000</v>
      </c>
      <c r="F208" s="109">
        <v>0</v>
      </c>
      <c r="G208" s="479">
        <v>0.66</v>
      </c>
      <c r="H208" s="78">
        <v>0.66</v>
      </c>
      <c r="I208" s="144">
        <f>SUM(H208:H209)</f>
        <v>4.84</v>
      </c>
      <c r="J208" s="211"/>
    </row>
    <row r="209" spans="1:10" ht="16" x14ac:dyDescent="0.2">
      <c r="A209" s="63"/>
      <c r="B209" s="75" t="s">
        <v>570</v>
      </c>
      <c r="C209" s="66" t="s">
        <v>143</v>
      </c>
      <c r="D209" s="66" t="s">
        <v>413</v>
      </c>
      <c r="E209" s="79">
        <v>100000</v>
      </c>
      <c r="F209" s="109">
        <v>4.18</v>
      </c>
      <c r="G209" s="479"/>
      <c r="H209" s="79">
        <f>F209</f>
        <v>4.18</v>
      </c>
      <c r="I209" s="144"/>
      <c r="J209" s="23"/>
    </row>
    <row r="210" spans="1:10" ht="16" x14ac:dyDescent="0.2">
      <c r="A210" s="63"/>
      <c r="B210" s="75"/>
      <c r="C210" s="66"/>
      <c r="D210" s="66"/>
      <c r="E210" s="79"/>
      <c r="F210" s="78"/>
      <c r="G210" s="277"/>
      <c r="H210" s="79"/>
      <c r="I210" s="144"/>
      <c r="J210" s="23"/>
    </row>
    <row r="211" spans="1:10" ht="16" x14ac:dyDescent="0.2">
      <c r="A211" s="63"/>
      <c r="B211" s="75" t="s">
        <v>571</v>
      </c>
      <c r="C211" s="66" t="s">
        <v>235</v>
      </c>
      <c r="D211" s="66" t="s">
        <v>411</v>
      </c>
      <c r="E211" s="79">
        <v>10000</v>
      </c>
      <c r="F211" s="109">
        <v>0</v>
      </c>
      <c r="G211" s="479">
        <v>3.08</v>
      </c>
      <c r="H211" s="79">
        <v>3.08</v>
      </c>
      <c r="I211" s="144">
        <f>SUM(H211:H212)</f>
        <v>7.49</v>
      </c>
      <c r="J211" s="23"/>
    </row>
    <row r="212" spans="1:10" ht="16" x14ac:dyDescent="0.2">
      <c r="A212" s="63"/>
      <c r="B212" s="75" t="s">
        <v>571</v>
      </c>
      <c r="C212" s="66" t="s">
        <v>235</v>
      </c>
      <c r="D212" s="66" t="s">
        <v>417</v>
      </c>
      <c r="E212" s="79">
        <v>10000</v>
      </c>
      <c r="F212" s="109">
        <v>4.41</v>
      </c>
      <c r="G212" s="479"/>
      <c r="H212" s="79">
        <f>F212</f>
        <v>4.41</v>
      </c>
      <c r="I212" s="144"/>
      <c r="J212" s="23"/>
    </row>
    <row r="213" spans="1:10" ht="16" x14ac:dyDescent="0.2">
      <c r="A213" s="63"/>
      <c r="B213" s="75"/>
      <c r="C213" s="66"/>
      <c r="D213" s="66"/>
      <c r="E213" s="79"/>
      <c r="F213" s="78"/>
      <c r="G213" s="277"/>
      <c r="H213" s="79"/>
      <c r="I213" s="144"/>
      <c r="J213" s="23"/>
    </row>
    <row r="214" spans="1:10" ht="16" x14ac:dyDescent="0.2">
      <c r="A214" s="63"/>
      <c r="B214" s="75" t="s">
        <v>655</v>
      </c>
      <c r="C214" s="66" t="s">
        <v>654</v>
      </c>
      <c r="D214" s="66" t="s">
        <v>411</v>
      </c>
      <c r="E214" s="79">
        <v>200000</v>
      </c>
      <c r="F214" s="109">
        <v>17.29</v>
      </c>
      <c r="G214" s="479">
        <v>0.91</v>
      </c>
      <c r="H214" s="79">
        <f>F214+G214</f>
        <v>18.2</v>
      </c>
      <c r="I214" s="144">
        <f>SUM(H214:H219)</f>
        <v>47.33</v>
      </c>
      <c r="J214" s="23"/>
    </row>
    <row r="215" spans="1:10" ht="16" x14ac:dyDescent="0.2">
      <c r="A215" s="63"/>
      <c r="B215" s="75" t="s">
        <v>655</v>
      </c>
      <c r="C215" s="66" t="s">
        <v>654</v>
      </c>
      <c r="D215" s="66" t="s">
        <v>417</v>
      </c>
      <c r="E215" s="79">
        <v>100000</v>
      </c>
      <c r="F215" s="109">
        <v>12.6</v>
      </c>
      <c r="G215" s="479"/>
      <c r="H215" s="79">
        <f>F215</f>
        <v>12.6</v>
      </c>
      <c r="I215" s="144"/>
      <c r="J215" s="23"/>
    </row>
    <row r="216" spans="1:10" ht="16" x14ac:dyDescent="0.2">
      <c r="A216" s="63"/>
      <c r="B216" s="75" t="s">
        <v>655</v>
      </c>
      <c r="C216" s="66" t="s">
        <v>654</v>
      </c>
      <c r="D216" s="66" t="s">
        <v>412</v>
      </c>
      <c r="E216" s="79">
        <v>10000</v>
      </c>
      <c r="F216" s="109">
        <v>3.42</v>
      </c>
      <c r="G216" s="479"/>
      <c r="H216" s="79">
        <f>F216</f>
        <v>3.42</v>
      </c>
      <c r="I216" s="144"/>
      <c r="J216" s="23"/>
    </row>
    <row r="217" spans="1:10" ht="16" x14ac:dyDescent="0.2">
      <c r="A217" s="63"/>
      <c r="B217" s="75" t="s">
        <v>655</v>
      </c>
      <c r="C217" s="66" t="s">
        <v>654</v>
      </c>
      <c r="D217" s="66" t="s">
        <v>413</v>
      </c>
      <c r="E217" s="78">
        <v>200000</v>
      </c>
      <c r="F217" s="109">
        <v>8.36</v>
      </c>
      <c r="G217" s="479"/>
      <c r="H217" s="78">
        <f>F217</f>
        <v>8.36</v>
      </c>
      <c r="I217" s="144"/>
      <c r="J217" s="23"/>
    </row>
    <row r="218" spans="1:10" ht="16" x14ac:dyDescent="0.2">
      <c r="A218" s="63"/>
      <c r="B218" s="75" t="s">
        <v>655</v>
      </c>
      <c r="C218" s="66" t="s">
        <v>654</v>
      </c>
      <c r="D218" s="66" t="s">
        <v>418</v>
      </c>
      <c r="E218" s="79">
        <v>100000</v>
      </c>
      <c r="F218" s="109">
        <v>4.4000000000000004</v>
      </c>
      <c r="G218" s="479"/>
      <c r="H218" s="79">
        <f>F218</f>
        <v>4.4000000000000004</v>
      </c>
      <c r="I218" s="144"/>
      <c r="J218" s="23"/>
    </row>
    <row r="219" spans="1:10" ht="16" x14ac:dyDescent="0.2">
      <c r="A219" s="63"/>
      <c r="B219" s="75" t="s">
        <v>655</v>
      </c>
      <c r="C219" s="66" t="s">
        <v>654</v>
      </c>
      <c r="D219" s="66" t="s">
        <v>414</v>
      </c>
      <c r="E219" s="79">
        <v>10000</v>
      </c>
      <c r="F219" s="109">
        <v>0.35</v>
      </c>
      <c r="G219" s="479"/>
      <c r="H219" s="79">
        <f>F219</f>
        <v>0.35</v>
      </c>
      <c r="I219" s="144"/>
      <c r="J219" s="23"/>
    </row>
    <row r="220" spans="1:10" ht="16" x14ac:dyDescent="0.2">
      <c r="A220" s="63"/>
      <c r="B220" s="75"/>
      <c r="C220" s="66"/>
      <c r="D220" s="66"/>
      <c r="E220" s="79"/>
      <c r="F220" s="78"/>
      <c r="G220" s="277"/>
      <c r="H220" s="79"/>
      <c r="I220" s="144"/>
      <c r="J220" s="23"/>
    </row>
    <row r="221" spans="1:10" ht="16" x14ac:dyDescent="0.2">
      <c r="A221" s="63"/>
      <c r="B221" s="75" t="s">
        <v>934</v>
      </c>
      <c r="C221" s="66" t="s">
        <v>935</v>
      </c>
      <c r="D221" s="66" t="s">
        <v>411</v>
      </c>
      <c r="E221" s="79">
        <v>10000</v>
      </c>
      <c r="F221" s="78">
        <v>0</v>
      </c>
      <c r="G221" s="277">
        <v>0.66</v>
      </c>
      <c r="H221" s="79"/>
      <c r="I221" s="144">
        <v>0.66</v>
      </c>
      <c r="J221" s="23"/>
    </row>
    <row r="222" spans="1:10" ht="16" x14ac:dyDescent="0.2">
      <c r="A222" s="63"/>
      <c r="B222" s="75"/>
      <c r="C222" s="66"/>
      <c r="D222" s="66"/>
      <c r="E222" s="79"/>
      <c r="F222" s="78"/>
      <c r="G222" s="277"/>
      <c r="H222" s="79"/>
      <c r="I222" s="144"/>
      <c r="J222" s="23"/>
    </row>
    <row r="223" spans="1:10" ht="16" x14ac:dyDescent="0.2">
      <c r="A223" s="63"/>
      <c r="B223" s="75" t="s">
        <v>572</v>
      </c>
      <c r="C223" s="66" t="s">
        <v>29</v>
      </c>
      <c r="D223" s="66" t="s">
        <v>411</v>
      </c>
      <c r="E223" s="78">
        <v>10000</v>
      </c>
      <c r="F223" s="109">
        <v>0</v>
      </c>
      <c r="G223" s="479">
        <f>H223-F223</f>
        <v>3.08</v>
      </c>
      <c r="H223" s="78">
        <v>3.08</v>
      </c>
      <c r="I223" s="144">
        <f>SUM(H223:H223)</f>
        <v>3.08</v>
      </c>
      <c r="J223" s="211"/>
    </row>
    <row r="224" spans="1:10" ht="16" x14ac:dyDescent="0.2">
      <c r="A224" s="63"/>
      <c r="B224" s="75"/>
      <c r="C224" s="66"/>
      <c r="D224" s="66"/>
      <c r="E224" s="79"/>
      <c r="F224" s="78"/>
      <c r="G224" s="277"/>
      <c r="H224" s="79"/>
      <c r="I224" s="144"/>
      <c r="J224" s="23"/>
    </row>
    <row r="225" spans="1:18" ht="16" x14ac:dyDescent="0.2">
      <c r="A225" s="63"/>
      <c r="B225" s="75" t="s">
        <v>573</v>
      </c>
      <c r="C225" s="66" t="s">
        <v>201</v>
      </c>
      <c r="D225" s="66" t="s">
        <v>411</v>
      </c>
      <c r="E225" s="79">
        <v>10000</v>
      </c>
      <c r="F225" s="109">
        <v>0</v>
      </c>
      <c r="G225" s="479">
        <v>2.0099999999999998</v>
      </c>
      <c r="H225" s="79">
        <v>2.0099999999999998</v>
      </c>
      <c r="I225" s="144">
        <f>SUM(H225:H230)</f>
        <v>25.93</v>
      </c>
      <c r="J225" s="23"/>
    </row>
    <row r="226" spans="1:18" ht="16" x14ac:dyDescent="0.2">
      <c r="A226" s="63"/>
      <c r="B226" s="75" t="s">
        <v>573</v>
      </c>
      <c r="C226" s="66" t="s">
        <v>201</v>
      </c>
      <c r="D226" s="173" t="s">
        <v>417</v>
      </c>
      <c r="E226" s="79">
        <v>10000</v>
      </c>
      <c r="F226" s="109">
        <v>11.57</v>
      </c>
      <c r="G226" s="479"/>
      <c r="H226" s="79">
        <f>F226</f>
        <v>11.57</v>
      </c>
      <c r="I226" s="144"/>
      <c r="J226" s="23"/>
    </row>
    <row r="227" spans="1:18" ht="16" x14ac:dyDescent="0.2">
      <c r="A227" s="63"/>
      <c r="B227" s="75" t="s">
        <v>573</v>
      </c>
      <c r="C227" s="66" t="s">
        <v>201</v>
      </c>
      <c r="D227" s="173" t="s">
        <v>412</v>
      </c>
      <c r="E227" s="79">
        <v>10000</v>
      </c>
      <c r="F227" s="109">
        <v>3.42</v>
      </c>
      <c r="G227" s="479"/>
      <c r="H227" s="79">
        <f>F227</f>
        <v>3.42</v>
      </c>
      <c r="I227" s="144"/>
      <c r="J227" s="23"/>
    </row>
    <row r="228" spans="1:18" ht="16" x14ac:dyDescent="0.2">
      <c r="A228" s="63"/>
      <c r="B228" s="75" t="s">
        <v>573</v>
      </c>
      <c r="C228" s="66" t="s">
        <v>201</v>
      </c>
      <c r="D228" s="173" t="s">
        <v>413</v>
      </c>
      <c r="E228" s="79">
        <v>100000</v>
      </c>
      <c r="F228" s="109">
        <v>4.18</v>
      </c>
      <c r="G228" s="479"/>
      <c r="H228" s="79">
        <f>F228</f>
        <v>4.18</v>
      </c>
      <c r="I228" s="144"/>
      <c r="J228" s="23"/>
    </row>
    <row r="229" spans="1:18" ht="16" x14ac:dyDescent="0.2">
      <c r="A229" s="63"/>
      <c r="B229" s="75" t="s">
        <v>573</v>
      </c>
      <c r="C229" s="66" t="s">
        <v>201</v>
      </c>
      <c r="D229" s="173" t="s">
        <v>418</v>
      </c>
      <c r="E229" s="78">
        <v>100000</v>
      </c>
      <c r="F229" s="109">
        <v>4.4000000000000004</v>
      </c>
      <c r="G229" s="479"/>
      <c r="H229" s="79">
        <f>F229</f>
        <v>4.4000000000000004</v>
      </c>
      <c r="I229" s="144"/>
      <c r="J229" s="23"/>
    </row>
    <row r="230" spans="1:18" ht="16" x14ac:dyDescent="0.2">
      <c r="A230" s="63"/>
      <c r="B230" s="75" t="s">
        <v>573</v>
      </c>
      <c r="C230" s="66" t="s">
        <v>201</v>
      </c>
      <c r="D230" s="173" t="s">
        <v>414</v>
      </c>
      <c r="E230" s="79">
        <v>10000</v>
      </c>
      <c r="F230" s="109">
        <v>0.35</v>
      </c>
      <c r="G230" s="479"/>
      <c r="H230" s="79">
        <f>F230</f>
        <v>0.35</v>
      </c>
      <c r="I230" s="144"/>
      <c r="J230" s="23"/>
    </row>
    <row r="231" spans="1:18" ht="16" x14ac:dyDescent="0.2">
      <c r="A231" s="63"/>
      <c r="B231" s="75"/>
      <c r="C231" s="66"/>
      <c r="D231" s="66"/>
      <c r="E231" s="79"/>
      <c r="F231" s="78"/>
      <c r="G231" s="277"/>
      <c r="H231" s="79"/>
      <c r="I231" s="144"/>
      <c r="J231" s="23"/>
    </row>
    <row r="232" spans="1:18" ht="16" x14ac:dyDescent="0.2">
      <c r="A232" s="63"/>
      <c r="B232" s="75" t="s">
        <v>574</v>
      </c>
      <c r="C232" s="85" t="s">
        <v>226</v>
      </c>
      <c r="D232" s="85" t="s">
        <v>411</v>
      </c>
      <c r="E232" s="86">
        <v>10000</v>
      </c>
      <c r="F232" s="251">
        <v>0</v>
      </c>
      <c r="G232" s="478">
        <v>0.91</v>
      </c>
      <c r="H232" s="86">
        <f>SUM(F232:G232)</f>
        <v>0.91</v>
      </c>
      <c r="I232" s="242">
        <f>SUM(H232:H232)</f>
        <v>0.91</v>
      </c>
      <c r="J232" s="23"/>
    </row>
    <row r="233" spans="1:18" ht="16" x14ac:dyDescent="0.2">
      <c r="A233" s="63"/>
      <c r="B233" s="75"/>
      <c r="C233" s="168"/>
      <c r="D233" s="168"/>
      <c r="E233" s="169"/>
      <c r="F233" s="86"/>
      <c r="G233" s="278"/>
      <c r="H233" s="86"/>
      <c r="I233" s="242"/>
      <c r="J233" s="23"/>
    </row>
    <row r="234" spans="1:18" ht="16" x14ac:dyDescent="0.2">
      <c r="A234" s="63"/>
      <c r="B234" s="75" t="s">
        <v>576</v>
      </c>
      <c r="C234" s="66" t="s">
        <v>71</v>
      </c>
      <c r="D234" s="66" t="s">
        <v>411</v>
      </c>
      <c r="E234" s="78">
        <v>50000</v>
      </c>
      <c r="F234" s="109">
        <f>H234-G234</f>
        <v>12.32</v>
      </c>
      <c r="G234" s="479">
        <v>3.08</v>
      </c>
      <c r="H234" s="78">
        <v>15.4</v>
      </c>
      <c r="I234" s="144">
        <f>SUM(H234:H239)</f>
        <v>40.45000000000001</v>
      </c>
      <c r="J234" s="23"/>
    </row>
    <row r="235" spans="1:18" ht="16" x14ac:dyDescent="0.2">
      <c r="A235" s="63"/>
      <c r="B235" s="81" t="s">
        <v>576</v>
      </c>
      <c r="C235" s="82" t="s">
        <v>71</v>
      </c>
      <c r="D235" s="66" t="s">
        <v>417</v>
      </c>
      <c r="E235" s="78">
        <v>30000</v>
      </c>
      <c r="F235" s="109">
        <v>20.309999999999999</v>
      </c>
      <c r="G235" s="479"/>
      <c r="H235" s="78">
        <f>F235</f>
        <v>20.309999999999999</v>
      </c>
      <c r="I235" s="144"/>
      <c r="J235" s="23"/>
      <c r="M235" s="13"/>
      <c r="N235" s="42"/>
      <c r="O235" s="45"/>
    </row>
    <row r="236" spans="1:18" ht="16" x14ac:dyDescent="0.2">
      <c r="A236" s="63"/>
      <c r="B236" s="75" t="s">
        <v>576</v>
      </c>
      <c r="C236" s="66" t="s">
        <v>71</v>
      </c>
      <c r="D236" s="66" t="s">
        <v>412</v>
      </c>
      <c r="E236" s="79">
        <v>8000</v>
      </c>
      <c r="F236" s="109">
        <v>2.74</v>
      </c>
      <c r="G236" s="479"/>
      <c r="H236" s="79">
        <f>F236</f>
        <v>2.74</v>
      </c>
      <c r="I236" s="144"/>
      <c r="J236" s="23"/>
    </row>
    <row r="237" spans="1:18" s="226" customFormat="1" ht="16" x14ac:dyDescent="0.2">
      <c r="A237" s="63"/>
      <c r="B237" s="75" t="s">
        <v>576</v>
      </c>
      <c r="C237" s="66" t="s">
        <v>71</v>
      </c>
      <c r="D237" s="66" t="s">
        <v>413</v>
      </c>
      <c r="E237" s="79">
        <v>20000</v>
      </c>
      <c r="F237" s="109">
        <v>0.84</v>
      </c>
      <c r="G237" s="479"/>
      <c r="H237" s="79">
        <f>F237</f>
        <v>0.84</v>
      </c>
      <c r="I237" s="144"/>
      <c r="J237" s="23"/>
      <c r="K237"/>
      <c r="L237"/>
      <c r="M237"/>
      <c r="N237"/>
      <c r="O237"/>
      <c r="P237"/>
      <c r="Q237"/>
      <c r="R237"/>
    </row>
    <row r="238" spans="1:18" ht="16" x14ac:dyDescent="0.2">
      <c r="A238" s="63"/>
      <c r="B238" s="75" t="s">
        <v>576</v>
      </c>
      <c r="C238" s="66" t="s">
        <v>71</v>
      </c>
      <c r="D238" s="66" t="s">
        <v>418</v>
      </c>
      <c r="E238" s="79">
        <v>20000</v>
      </c>
      <c r="F238" s="109">
        <v>0.88</v>
      </c>
      <c r="G238" s="479"/>
      <c r="H238" s="79">
        <f>F238</f>
        <v>0.88</v>
      </c>
      <c r="I238" s="144"/>
      <c r="J238" s="23"/>
    </row>
    <row r="239" spans="1:18" ht="16" x14ac:dyDescent="0.2">
      <c r="A239" s="63"/>
      <c r="B239" s="75" t="s">
        <v>576</v>
      </c>
      <c r="C239" s="66" t="s">
        <v>71</v>
      </c>
      <c r="D239" s="66" t="s">
        <v>414</v>
      </c>
      <c r="E239" s="78">
        <v>8000</v>
      </c>
      <c r="F239" s="109">
        <v>0.28000000000000003</v>
      </c>
      <c r="G239" s="277"/>
      <c r="H239" s="78">
        <f>F239</f>
        <v>0.28000000000000003</v>
      </c>
      <c r="I239" s="144"/>
      <c r="J239" s="23"/>
    </row>
    <row r="240" spans="1:18" ht="16" x14ac:dyDescent="0.2">
      <c r="A240" s="63"/>
      <c r="B240" s="75"/>
      <c r="C240" s="66"/>
      <c r="D240" s="66"/>
      <c r="E240" s="79"/>
      <c r="F240" s="78"/>
      <c r="G240" s="277"/>
      <c r="H240" s="79"/>
      <c r="I240" s="144"/>
      <c r="J240" s="23"/>
    </row>
    <row r="241" spans="1:10" ht="16" x14ac:dyDescent="0.2">
      <c r="A241" s="63"/>
      <c r="B241" s="75" t="s">
        <v>577</v>
      </c>
      <c r="C241" s="66" t="s">
        <v>131</v>
      </c>
      <c r="D241" s="66" t="s">
        <v>411</v>
      </c>
      <c r="E241" s="79">
        <v>10000</v>
      </c>
      <c r="F241" s="109">
        <v>0</v>
      </c>
      <c r="G241" s="479">
        <v>5.0199999999999996</v>
      </c>
      <c r="H241" s="79">
        <v>5.0199999999999996</v>
      </c>
      <c r="I241" s="144">
        <f>SUM(H241:H245)</f>
        <v>25.09</v>
      </c>
      <c r="J241" s="23"/>
    </row>
    <row r="242" spans="1:10" ht="16" x14ac:dyDescent="0.2">
      <c r="A242" s="63"/>
      <c r="B242" s="75" t="s">
        <v>577</v>
      </c>
      <c r="C242" s="66" t="s">
        <v>995</v>
      </c>
      <c r="D242" s="173" t="s">
        <v>412</v>
      </c>
      <c r="E242" s="79">
        <v>10000</v>
      </c>
      <c r="F242" s="109">
        <v>3.42</v>
      </c>
      <c r="G242" s="479"/>
      <c r="H242" s="79">
        <v>3.42</v>
      </c>
      <c r="I242" s="144"/>
      <c r="J242" s="23"/>
    </row>
    <row r="243" spans="1:10" ht="16" x14ac:dyDescent="0.2">
      <c r="A243" s="63"/>
      <c r="B243" s="75" t="s">
        <v>577</v>
      </c>
      <c r="C243" s="66" t="s">
        <v>131</v>
      </c>
      <c r="D243" s="173" t="s">
        <v>413</v>
      </c>
      <c r="E243" s="79">
        <v>190000</v>
      </c>
      <c r="F243" s="109">
        <v>7.94</v>
      </c>
      <c r="G243" s="479"/>
      <c r="H243" s="79">
        <f>F243</f>
        <v>7.94</v>
      </c>
      <c r="I243" s="144"/>
      <c r="J243" s="23"/>
    </row>
    <row r="244" spans="1:10" ht="16" x14ac:dyDescent="0.2">
      <c r="A244" s="63"/>
      <c r="B244" s="75" t="s">
        <v>577</v>
      </c>
      <c r="C244" s="66" t="s">
        <v>131</v>
      </c>
      <c r="D244" s="173" t="s">
        <v>418</v>
      </c>
      <c r="E244" s="78">
        <v>190000</v>
      </c>
      <c r="F244" s="109">
        <v>8.36</v>
      </c>
      <c r="G244" s="479"/>
      <c r="H244" s="78">
        <f>F244</f>
        <v>8.36</v>
      </c>
      <c r="I244" s="144"/>
      <c r="J244" s="23"/>
    </row>
    <row r="245" spans="1:10" ht="16" x14ac:dyDescent="0.2">
      <c r="A245" s="63"/>
      <c r="B245" s="75" t="s">
        <v>577</v>
      </c>
      <c r="C245" s="66" t="s">
        <v>131</v>
      </c>
      <c r="D245" s="173" t="s">
        <v>414</v>
      </c>
      <c r="E245" s="78">
        <v>10000</v>
      </c>
      <c r="F245" s="109">
        <v>0.35</v>
      </c>
      <c r="G245" s="479"/>
      <c r="H245" s="78">
        <v>0.35</v>
      </c>
      <c r="I245" s="144"/>
      <c r="J245" s="23"/>
    </row>
    <row r="246" spans="1:10" ht="16" x14ac:dyDescent="0.2">
      <c r="A246" s="63"/>
      <c r="B246" s="75"/>
      <c r="C246" s="66"/>
      <c r="D246" s="66"/>
      <c r="E246" s="79"/>
      <c r="F246" s="78"/>
      <c r="G246" s="277"/>
      <c r="H246" s="79"/>
      <c r="I246" s="144"/>
      <c r="J246" s="23"/>
    </row>
    <row r="247" spans="1:10" ht="16" x14ac:dyDescent="0.2">
      <c r="A247" s="63"/>
      <c r="B247" s="75" t="s">
        <v>953</v>
      </c>
      <c r="C247" s="66" t="s">
        <v>954</v>
      </c>
      <c r="D247" s="66" t="s">
        <v>411</v>
      </c>
      <c r="E247" s="79">
        <v>10000</v>
      </c>
      <c r="F247" s="78">
        <v>0</v>
      </c>
      <c r="G247" s="277">
        <v>3.08</v>
      </c>
      <c r="H247" s="79">
        <v>3.08</v>
      </c>
      <c r="I247" s="144">
        <f>H247+H248</f>
        <v>3.5</v>
      </c>
      <c r="J247" s="23"/>
    </row>
    <row r="248" spans="1:10" ht="16" x14ac:dyDescent="0.2">
      <c r="A248" s="63"/>
      <c r="B248" s="75" t="s">
        <v>953</v>
      </c>
      <c r="C248" s="66" t="s">
        <v>954</v>
      </c>
      <c r="D248" s="66" t="s">
        <v>955</v>
      </c>
      <c r="E248" s="79">
        <v>10000</v>
      </c>
      <c r="F248" s="78">
        <v>0.42</v>
      </c>
      <c r="G248" s="277"/>
      <c r="H248" s="79">
        <v>0.42</v>
      </c>
      <c r="I248" s="144"/>
      <c r="J248" s="23"/>
    </row>
    <row r="249" spans="1:10" ht="16" x14ac:dyDescent="0.2">
      <c r="A249" s="63"/>
      <c r="B249" s="75"/>
      <c r="C249" s="66"/>
      <c r="D249" s="66"/>
      <c r="E249" s="79"/>
      <c r="F249" s="78"/>
      <c r="G249" s="277"/>
      <c r="H249" s="79"/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66" t="s">
        <v>411</v>
      </c>
      <c r="E250" s="79">
        <v>10000</v>
      </c>
      <c r="F250" s="109">
        <v>0</v>
      </c>
      <c r="G250" s="479">
        <f>H250-F250</f>
        <v>3.08</v>
      </c>
      <c r="H250" s="79">
        <v>3.08</v>
      </c>
      <c r="I250" s="144">
        <f>SUM(H250:H255)</f>
        <v>18.260000000000002</v>
      </c>
      <c r="J250" s="23" t="s">
        <v>1040</v>
      </c>
    </row>
    <row r="251" spans="1:10" ht="16" x14ac:dyDescent="0.2">
      <c r="A251" s="63"/>
      <c r="B251" s="75" t="s">
        <v>579</v>
      </c>
      <c r="C251" s="66" t="s">
        <v>70</v>
      </c>
      <c r="D251" s="173" t="s">
        <v>417</v>
      </c>
      <c r="E251" s="79">
        <v>10000</v>
      </c>
      <c r="F251" s="109">
        <v>2.83</v>
      </c>
      <c r="G251" s="479"/>
      <c r="H251" s="79">
        <f>F251</f>
        <v>2.83</v>
      </c>
      <c r="I251" s="144"/>
      <c r="J251" s="23"/>
    </row>
    <row r="252" spans="1:10" ht="16" x14ac:dyDescent="0.2">
      <c r="A252" s="63"/>
      <c r="B252" s="75" t="s">
        <v>579</v>
      </c>
      <c r="C252" s="66" t="s">
        <v>70</v>
      </c>
      <c r="D252" s="173" t="s">
        <v>412</v>
      </c>
      <c r="E252" s="79">
        <v>10000</v>
      </c>
      <c r="F252" s="109">
        <v>3.42</v>
      </c>
      <c r="G252" s="479"/>
      <c r="H252" s="79">
        <f>F252</f>
        <v>3.42</v>
      </c>
      <c r="I252" s="144"/>
      <c r="J252" s="23"/>
    </row>
    <row r="253" spans="1:10" ht="16" x14ac:dyDescent="0.2">
      <c r="A253" s="63"/>
      <c r="B253" s="75" t="s">
        <v>579</v>
      </c>
      <c r="C253" s="66" t="s">
        <v>70</v>
      </c>
      <c r="D253" s="173" t="s">
        <v>413</v>
      </c>
      <c r="E253" s="79">
        <v>100000</v>
      </c>
      <c r="F253" s="109">
        <v>4.18</v>
      </c>
      <c r="G253" s="479"/>
      <c r="H253" s="79">
        <f>F253</f>
        <v>4.18</v>
      </c>
      <c r="I253" s="144"/>
      <c r="J253" s="23"/>
    </row>
    <row r="254" spans="1:10" ht="16" x14ac:dyDescent="0.2">
      <c r="A254" s="63"/>
      <c r="B254" s="75" t="s">
        <v>579</v>
      </c>
      <c r="C254" s="66" t="s">
        <v>70</v>
      </c>
      <c r="D254" s="173" t="s">
        <v>418</v>
      </c>
      <c r="E254" s="78">
        <v>100000</v>
      </c>
      <c r="F254" s="109">
        <v>4.4000000000000004</v>
      </c>
      <c r="G254" s="479"/>
      <c r="H254" s="79">
        <f>F254</f>
        <v>4.4000000000000004</v>
      </c>
      <c r="I254" s="144"/>
      <c r="J254" s="23"/>
    </row>
    <row r="255" spans="1:10" ht="16" x14ac:dyDescent="0.2">
      <c r="A255" s="63"/>
      <c r="B255" s="75" t="s">
        <v>579</v>
      </c>
      <c r="C255" s="66" t="s">
        <v>70</v>
      </c>
      <c r="D255" s="173" t="s">
        <v>414</v>
      </c>
      <c r="E255" s="79">
        <v>10000</v>
      </c>
      <c r="F255" s="109">
        <v>0.35</v>
      </c>
      <c r="G255" s="479"/>
      <c r="H255" s="79">
        <f>F255</f>
        <v>0.35</v>
      </c>
      <c r="I255" s="144"/>
      <c r="J255" s="23"/>
    </row>
    <row r="256" spans="1:10" ht="16" x14ac:dyDescent="0.2">
      <c r="A256" s="63"/>
      <c r="B256" s="75"/>
      <c r="C256" s="66"/>
      <c r="D256" s="173"/>
      <c r="E256" s="79"/>
      <c r="F256" s="78"/>
      <c r="G256" s="277"/>
      <c r="H256" s="79"/>
      <c r="I256" s="144"/>
      <c r="J256" s="23"/>
    </row>
    <row r="257" spans="1:10" ht="16" x14ac:dyDescent="0.2">
      <c r="A257" s="63"/>
      <c r="B257" s="75" t="s">
        <v>957</v>
      </c>
      <c r="C257" s="66" t="s">
        <v>958</v>
      </c>
      <c r="D257" s="173" t="s">
        <v>411</v>
      </c>
      <c r="E257" s="79">
        <v>10000</v>
      </c>
      <c r="F257" s="78">
        <v>0</v>
      </c>
      <c r="G257" s="277">
        <v>0.46</v>
      </c>
      <c r="H257" s="79">
        <v>0.46</v>
      </c>
      <c r="I257" s="144">
        <f>SUM(H257:H258)</f>
        <v>0.88</v>
      </c>
      <c r="J257" s="23"/>
    </row>
    <row r="258" spans="1:10" ht="16" x14ac:dyDescent="0.2">
      <c r="A258" s="63"/>
      <c r="B258" s="75" t="s">
        <v>957</v>
      </c>
      <c r="C258" s="66" t="s">
        <v>958</v>
      </c>
      <c r="D258" s="173" t="s">
        <v>413</v>
      </c>
      <c r="E258" s="79">
        <v>10000</v>
      </c>
      <c r="F258" s="78">
        <v>0.42</v>
      </c>
      <c r="G258" s="277">
        <v>0</v>
      </c>
      <c r="H258" s="79">
        <v>0.42</v>
      </c>
      <c r="I258" s="144"/>
      <c r="J258" s="23"/>
    </row>
    <row r="259" spans="1:10" ht="16" x14ac:dyDescent="0.2">
      <c r="A259" s="63"/>
      <c r="B259" s="75"/>
      <c r="C259" s="66"/>
      <c r="D259" s="173"/>
      <c r="E259" s="79"/>
      <c r="F259" s="78"/>
      <c r="G259" s="277"/>
      <c r="H259" s="79"/>
      <c r="I259" s="144"/>
      <c r="J259" s="23"/>
    </row>
    <row r="260" spans="1:10" ht="16" x14ac:dyDescent="0.2">
      <c r="A260" s="63"/>
      <c r="B260" s="75" t="s">
        <v>818</v>
      </c>
      <c r="C260" s="66" t="s">
        <v>813</v>
      </c>
      <c r="D260" s="173" t="s">
        <v>411</v>
      </c>
      <c r="E260" s="79">
        <v>10000</v>
      </c>
      <c r="F260" s="109">
        <f>H260-G260</f>
        <v>0</v>
      </c>
      <c r="G260" s="479">
        <v>0.46</v>
      </c>
      <c r="H260" s="79">
        <v>0.46</v>
      </c>
      <c r="I260" s="144">
        <f>SUM(H260:H261)</f>
        <v>0.88</v>
      </c>
      <c r="J260" s="23"/>
    </row>
    <row r="261" spans="1:10" ht="16" x14ac:dyDescent="0.2">
      <c r="A261" s="63"/>
      <c r="B261" s="75" t="s">
        <v>818</v>
      </c>
      <c r="C261" s="66" t="s">
        <v>813</v>
      </c>
      <c r="D261" s="173" t="s">
        <v>413</v>
      </c>
      <c r="E261" s="79">
        <v>10000</v>
      </c>
      <c r="F261" s="109">
        <v>0.42</v>
      </c>
      <c r="G261" s="479">
        <v>0</v>
      </c>
      <c r="H261" s="79">
        <v>0.42</v>
      </c>
      <c r="I261" s="144"/>
      <c r="J261" s="23"/>
    </row>
    <row r="262" spans="1:10" ht="16" x14ac:dyDescent="0.2">
      <c r="A262" s="63"/>
      <c r="B262" s="75"/>
      <c r="C262" s="66"/>
      <c r="D262" s="173"/>
      <c r="E262" s="79"/>
      <c r="F262" s="78"/>
      <c r="G262" s="277"/>
      <c r="H262" s="79"/>
      <c r="I262" s="144"/>
      <c r="J262" s="23"/>
    </row>
    <row r="263" spans="1:10" ht="16" x14ac:dyDescent="0.2">
      <c r="A263" s="63"/>
      <c r="B263" s="75" t="s">
        <v>912</v>
      </c>
      <c r="C263" s="66" t="s">
        <v>913</v>
      </c>
      <c r="D263" s="173" t="s">
        <v>411</v>
      </c>
      <c r="E263" s="79">
        <v>10000</v>
      </c>
      <c r="F263" s="78">
        <v>0</v>
      </c>
      <c r="G263" s="277">
        <v>2.0099999999999998</v>
      </c>
      <c r="H263" s="79">
        <v>2.0099999999999998</v>
      </c>
      <c r="I263" s="144">
        <v>2.0099999999999998</v>
      </c>
      <c r="J263" s="23"/>
    </row>
    <row r="264" spans="1:10" ht="16" x14ac:dyDescent="0.2">
      <c r="A264" s="63"/>
      <c r="B264" s="75"/>
      <c r="C264" s="66"/>
      <c r="D264" s="173"/>
      <c r="E264" s="79"/>
      <c r="F264" s="78"/>
      <c r="G264" s="277"/>
      <c r="H264" s="79"/>
      <c r="I264" s="144"/>
      <c r="J264" s="23"/>
    </row>
    <row r="265" spans="1:10" ht="16" x14ac:dyDescent="0.2">
      <c r="A265" s="63"/>
      <c r="B265" s="75" t="s">
        <v>771</v>
      </c>
      <c r="C265" s="66" t="s">
        <v>770</v>
      </c>
      <c r="D265" s="168" t="s">
        <v>411</v>
      </c>
      <c r="E265" s="78">
        <v>10000</v>
      </c>
      <c r="F265" s="109">
        <v>0</v>
      </c>
      <c r="G265" s="479">
        <v>0.46</v>
      </c>
      <c r="H265" s="78">
        <f>F265+G265</f>
        <v>0.46</v>
      </c>
      <c r="I265" s="144">
        <f>SUM(H265:H266)</f>
        <v>4.6399999999999997</v>
      </c>
      <c r="J265" s="23"/>
    </row>
    <row r="266" spans="1:10" ht="16" x14ac:dyDescent="0.2">
      <c r="A266" s="63"/>
      <c r="B266" s="75" t="s">
        <v>771</v>
      </c>
      <c r="C266" s="66" t="s">
        <v>770</v>
      </c>
      <c r="D266" s="168" t="s">
        <v>413</v>
      </c>
      <c r="E266" s="78">
        <v>100000</v>
      </c>
      <c r="F266" s="109">
        <v>4.18</v>
      </c>
      <c r="G266" s="479"/>
      <c r="H266" s="78">
        <v>4.18</v>
      </c>
      <c r="I266" s="144"/>
      <c r="J266" s="23"/>
    </row>
    <row r="267" spans="1:10" ht="16" x14ac:dyDescent="0.2">
      <c r="A267" s="63"/>
      <c r="B267" s="75"/>
      <c r="C267" s="66"/>
      <c r="D267" s="173"/>
      <c r="E267" s="78"/>
      <c r="F267" s="78"/>
      <c r="G267" s="277"/>
      <c r="H267" s="78"/>
      <c r="I267" s="144"/>
      <c r="J267" s="23"/>
    </row>
    <row r="268" spans="1:10" ht="16" x14ac:dyDescent="0.2">
      <c r="A268" s="63"/>
      <c r="B268" s="75" t="s">
        <v>638</v>
      </c>
      <c r="C268" s="66" t="s">
        <v>636</v>
      </c>
      <c r="D268" s="173" t="s">
        <v>411</v>
      </c>
      <c r="E268" s="78">
        <v>100000</v>
      </c>
      <c r="F268" s="109">
        <v>18.09</v>
      </c>
      <c r="G268" s="479">
        <v>2.0099999999999998</v>
      </c>
      <c r="H268" s="78">
        <f>F268+G268</f>
        <v>20.100000000000001</v>
      </c>
      <c r="I268" s="144">
        <f>SUM(H268:H271)</f>
        <v>32.230000000000004</v>
      </c>
      <c r="J268" s="23"/>
    </row>
    <row r="269" spans="1:10" ht="16" x14ac:dyDescent="0.2">
      <c r="A269" s="63"/>
      <c r="B269" s="75" t="s">
        <v>638</v>
      </c>
      <c r="C269" s="66" t="s">
        <v>636</v>
      </c>
      <c r="D269" s="173" t="s">
        <v>412</v>
      </c>
      <c r="E269" s="78">
        <v>10000</v>
      </c>
      <c r="F269" s="109">
        <v>3.42</v>
      </c>
      <c r="G269" s="479"/>
      <c r="H269" s="78">
        <f>F269</f>
        <v>3.42</v>
      </c>
      <c r="I269" s="144"/>
      <c r="J269" s="23"/>
    </row>
    <row r="270" spans="1:10" ht="16" x14ac:dyDescent="0.2">
      <c r="A270" s="63"/>
      <c r="B270" s="75" t="s">
        <v>638</v>
      </c>
      <c r="C270" s="66" t="s">
        <v>636</v>
      </c>
      <c r="D270" s="173" t="s">
        <v>413</v>
      </c>
      <c r="E270" s="78">
        <v>200000</v>
      </c>
      <c r="F270" s="109">
        <v>8.36</v>
      </c>
      <c r="G270" s="479"/>
      <c r="H270" s="78">
        <f>F270</f>
        <v>8.36</v>
      </c>
      <c r="I270" s="144"/>
      <c r="J270" s="23"/>
    </row>
    <row r="271" spans="1:10" ht="16" x14ac:dyDescent="0.2">
      <c r="A271" s="63"/>
      <c r="B271" s="75" t="s">
        <v>638</v>
      </c>
      <c r="C271" s="66" t="s">
        <v>636</v>
      </c>
      <c r="D271" s="173" t="s">
        <v>414</v>
      </c>
      <c r="E271" s="78">
        <v>10000</v>
      </c>
      <c r="F271" s="109">
        <v>0.35</v>
      </c>
      <c r="G271" s="479"/>
      <c r="H271" s="78">
        <f>F271</f>
        <v>0.35</v>
      </c>
      <c r="I271" s="144"/>
      <c r="J271" s="23"/>
    </row>
    <row r="272" spans="1:10" ht="16" x14ac:dyDescent="0.2">
      <c r="A272" s="63"/>
      <c r="B272" s="75"/>
      <c r="C272" s="66"/>
      <c r="D272" s="66"/>
      <c r="E272" s="78"/>
      <c r="F272" s="78"/>
      <c r="G272" s="277"/>
      <c r="H272" s="78"/>
      <c r="I272" s="144"/>
      <c r="J272" s="23"/>
    </row>
    <row r="273" spans="1:10" ht="16" x14ac:dyDescent="0.2">
      <c r="A273" s="63"/>
      <c r="B273" s="75" t="s">
        <v>583</v>
      </c>
      <c r="C273" s="66" t="s">
        <v>914</v>
      </c>
      <c r="D273" s="173" t="s">
        <v>411</v>
      </c>
      <c r="E273" s="78">
        <v>150000</v>
      </c>
      <c r="F273" s="78">
        <v>17.64</v>
      </c>
      <c r="G273" s="277">
        <v>1.26</v>
      </c>
      <c r="H273" s="78">
        <v>18.899999999999999</v>
      </c>
      <c r="I273" s="144">
        <f>SUM(H273:H278)</f>
        <v>99.490000000000009</v>
      </c>
      <c r="J273" s="23"/>
    </row>
    <row r="274" spans="1:10" ht="16" x14ac:dyDescent="0.2">
      <c r="A274" s="63"/>
      <c r="B274" s="75" t="s">
        <v>583</v>
      </c>
      <c r="C274" s="66" t="s">
        <v>914</v>
      </c>
      <c r="D274" s="173" t="s">
        <v>417</v>
      </c>
      <c r="E274" s="78">
        <v>150000</v>
      </c>
      <c r="F274" s="78">
        <v>66.150000000000006</v>
      </c>
      <c r="G274" s="277"/>
      <c r="H274" s="78">
        <v>66.150000000000006</v>
      </c>
      <c r="I274" s="144"/>
      <c r="J274" s="23" t="s">
        <v>1126</v>
      </c>
    </row>
    <row r="275" spans="1:10" ht="16" x14ac:dyDescent="0.2">
      <c r="A275" s="63"/>
      <c r="B275" s="75" t="s">
        <v>583</v>
      </c>
      <c r="C275" s="66" t="s">
        <v>914</v>
      </c>
      <c r="D275" s="173" t="s">
        <v>412</v>
      </c>
      <c r="E275" s="78">
        <v>10000</v>
      </c>
      <c r="F275" s="78">
        <v>3.42</v>
      </c>
      <c r="G275" s="277"/>
      <c r="H275" s="78">
        <v>3.42</v>
      </c>
      <c r="I275" s="144"/>
      <c r="J275" s="23"/>
    </row>
    <row r="276" spans="1:10" ht="16" x14ac:dyDescent="0.2">
      <c r="A276" s="63"/>
      <c r="B276" s="75" t="s">
        <v>583</v>
      </c>
      <c r="C276" s="66" t="s">
        <v>914</v>
      </c>
      <c r="D276" s="173" t="s">
        <v>413</v>
      </c>
      <c r="E276" s="78">
        <v>150000</v>
      </c>
      <c r="F276" s="78">
        <v>6.27</v>
      </c>
      <c r="G276" s="277"/>
      <c r="H276" s="78">
        <v>6.27</v>
      </c>
      <c r="I276" s="144"/>
      <c r="J276" s="23"/>
    </row>
    <row r="277" spans="1:10" ht="17" customHeight="1" x14ac:dyDescent="0.2">
      <c r="A277" s="63"/>
      <c r="B277" s="75" t="s">
        <v>583</v>
      </c>
      <c r="C277" s="66" t="s">
        <v>914</v>
      </c>
      <c r="D277" s="173" t="s">
        <v>418</v>
      </c>
      <c r="E277" s="78">
        <v>100000</v>
      </c>
      <c r="F277" s="78">
        <v>4.4000000000000004</v>
      </c>
      <c r="G277" s="277"/>
      <c r="H277" s="78">
        <v>4.4000000000000004</v>
      </c>
      <c r="I277" s="144"/>
      <c r="J277" s="23"/>
    </row>
    <row r="278" spans="1:10" ht="16" x14ac:dyDescent="0.2">
      <c r="A278" s="63"/>
      <c r="B278" s="75" t="s">
        <v>583</v>
      </c>
      <c r="C278" s="66" t="s">
        <v>914</v>
      </c>
      <c r="D278" s="173" t="s">
        <v>414</v>
      </c>
      <c r="E278" s="78">
        <v>10000</v>
      </c>
      <c r="F278" s="78">
        <v>0.35</v>
      </c>
      <c r="G278" s="277"/>
      <c r="H278" s="78">
        <v>0.35</v>
      </c>
      <c r="I278" s="144"/>
      <c r="J278" s="23"/>
    </row>
    <row r="279" spans="1:10" ht="16" x14ac:dyDescent="0.2">
      <c r="A279" s="63"/>
      <c r="B279" s="75"/>
      <c r="C279" s="66"/>
      <c r="D279" s="173"/>
      <c r="E279" s="78"/>
      <c r="F279" s="78"/>
      <c r="G279" s="277"/>
      <c r="H279" s="78"/>
      <c r="I279" s="144"/>
      <c r="J279" s="23"/>
    </row>
    <row r="280" spans="1:10" ht="16" x14ac:dyDescent="0.2">
      <c r="A280" s="63"/>
      <c r="B280" s="75" t="s">
        <v>735</v>
      </c>
      <c r="C280" s="66" t="s">
        <v>736</v>
      </c>
      <c r="D280" s="173" t="s">
        <v>411</v>
      </c>
      <c r="E280" s="78">
        <v>10000</v>
      </c>
      <c r="F280" s="109" t="s">
        <v>492</v>
      </c>
      <c r="G280" s="479">
        <v>0.53</v>
      </c>
      <c r="H280" s="78">
        <f>SUM(F280:G280)</f>
        <v>0.53</v>
      </c>
      <c r="I280" s="144">
        <f>H280</f>
        <v>0.53</v>
      </c>
      <c r="J280" s="23"/>
    </row>
    <row r="281" spans="1:10" ht="16" x14ac:dyDescent="0.2">
      <c r="A281" s="63"/>
      <c r="B281" s="75"/>
      <c r="C281" s="66"/>
      <c r="D281" s="66"/>
      <c r="E281" s="78"/>
      <c r="F281" s="78"/>
      <c r="G281" s="277"/>
      <c r="H281" s="78"/>
      <c r="I281" s="144"/>
      <c r="J281" s="23"/>
    </row>
    <row r="282" spans="1:10" ht="16" x14ac:dyDescent="0.2">
      <c r="A282" s="63"/>
      <c r="B282" s="75" t="s">
        <v>585</v>
      </c>
      <c r="C282" s="66" t="s">
        <v>378</v>
      </c>
      <c r="D282" s="66" t="s">
        <v>411</v>
      </c>
      <c r="E282" s="78">
        <v>10000</v>
      </c>
      <c r="F282" s="109">
        <v>0</v>
      </c>
      <c r="G282" s="479">
        <v>14.08</v>
      </c>
      <c r="H282" s="78">
        <v>14.08</v>
      </c>
      <c r="I282" s="144">
        <f>H282</f>
        <v>14.08</v>
      </c>
      <c r="J282" s="23"/>
    </row>
    <row r="283" spans="1:10" ht="16" x14ac:dyDescent="0.2">
      <c r="A283" s="63"/>
      <c r="B283" s="75"/>
      <c r="C283" s="66"/>
      <c r="D283" s="66"/>
      <c r="E283" s="78"/>
      <c r="F283" s="109"/>
      <c r="G283" s="479"/>
      <c r="H283" s="78"/>
      <c r="I283" s="144"/>
      <c r="J283" s="23"/>
    </row>
    <row r="284" spans="1:10" ht="16" x14ac:dyDescent="0.2">
      <c r="A284" s="63"/>
      <c r="B284" s="75" t="s">
        <v>625</v>
      </c>
      <c r="C284" s="66" t="s">
        <v>202</v>
      </c>
      <c r="D284" s="66" t="s">
        <v>411</v>
      </c>
      <c r="E284" s="78">
        <v>10000</v>
      </c>
      <c r="F284" s="109">
        <v>0</v>
      </c>
      <c r="G284" s="479">
        <v>0.91</v>
      </c>
      <c r="H284" s="78">
        <v>0.91</v>
      </c>
      <c r="I284" s="144">
        <f>SUM(H284:H285)</f>
        <v>1.33</v>
      </c>
      <c r="J284" s="23"/>
    </row>
    <row r="285" spans="1:10" ht="16" x14ac:dyDescent="0.2">
      <c r="A285" s="63"/>
      <c r="B285" s="75" t="s">
        <v>625</v>
      </c>
      <c r="C285" s="66" t="s">
        <v>202</v>
      </c>
      <c r="D285" s="66" t="s">
        <v>413</v>
      </c>
      <c r="E285" s="78">
        <v>10000</v>
      </c>
      <c r="F285" s="109">
        <v>0.42</v>
      </c>
      <c r="G285" s="479">
        <v>0</v>
      </c>
      <c r="H285" s="78">
        <v>0.42</v>
      </c>
      <c r="I285" s="144"/>
      <c r="J285" s="23"/>
    </row>
    <row r="286" spans="1:10" ht="16" x14ac:dyDescent="0.2">
      <c r="A286" s="63"/>
      <c r="B286" s="75"/>
      <c r="C286" s="66"/>
      <c r="D286" s="66"/>
      <c r="E286" s="78"/>
      <c r="F286" s="78"/>
      <c r="G286" s="277"/>
      <c r="H286" s="78"/>
      <c r="I286" s="144"/>
      <c r="J286" s="23"/>
    </row>
    <row r="287" spans="1:10" ht="16" x14ac:dyDescent="0.2">
      <c r="A287" s="63"/>
      <c r="B287" s="75" t="s">
        <v>586</v>
      </c>
      <c r="C287" s="85" t="s">
        <v>228</v>
      </c>
      <c r="D287" s="85" t="s">
        <v>411</v>
      </c>
      <c r="E287" s="86">
        <v>10000</v>
      </c>
      <c r="F287" s="251">
        <v>0</v>
      </c>
      <c r="G287" s="479">
        <f>H287-F287</f>
        <v>0.53</v>
      </c>
      <c r="H287" s="86">
        <v>0.53</v>
      </c>
      <c r="I287" s="242">
        <f>SUM(H287:H288)</f>
        <v>0.95</v>
      </c>
      <c r="J287" s="23"/>
    </row>
    <row r="288" spans="1:10" ht="16" x14ac:dyDescent="0.2">
      <c r="A288" s="63"/>
      <c r="B288" s="75" t="s">
        <v>586</v>
      </c>
      <c r="C288" s="85" t="s">
        <v>228</v>
      </c>
      <c r="D288" s="85" t="s">
        <v>413</v>
      </c>
      <c r="E288" s="86">
        <v>10000</v>
      </c>
      <c r="F288" s="251">
        <v>0.42</v>
      </c>
      <c r="G288" s="479"/>
      <c r="H288" s="86">
        <v>0.42</v>
      </c>
      <c r="I288" s="242"/>
      <c r="J288" s="23"/>
    </row>
    <row r="289" spans="1:10" ht="16" x14ac:dyDescent="0.2">
      <c r="A289" s="63"/>
      <c r="B289" s="75"/>
      <c r="C289" s="85"/>
      <c r="D289" s="85"/>
      <c r="E289" s="86"/>
      <c r="F289" s="251"/>
      <c r="G289" s="479"/>
      <c r="H289" s="86"/>
      <c r="I289" s="242"/>
      <c r="J289" s="23"/>
    </row>
    <row r="290" spans="1:10" ht="16" x14ac:dyDescent="0.2">
      <c r="A290" s="63"/>
      <c r="B290" s="75" t="s">
        <v>919</v>
      </c>
      <c r="C290" s="85" t="s">
        <v>920</v>
      </c>
      <c r="D290" s="85" t="s">
        <v>411</v>
      </c>
      <c r="E290" s="86">
        <v>120000</v>
      </c>
      <c r="F290" s="251">
        <v>10.01</v>
      </c>
      <c r="G290" s="479">
        <v>0.91</v>
      </c>
      <c r="H290" s="86">
        <v>10.92</v>
      </c>
      <c r="I290" s="242">
        <f>SUM(H290:H292)</f>
        <v>15.78</v>
      </c>
      <c r="J290" s="23"/>
    </row>
    <row r="291" spans="1:10" ht="16" x14ac:dyDescent="0.2">
      <c r="A291" s="63"/>
      <c r="B291" s="75" t="s">
        <v>919</v>
      </c>
      <c r="C291" s="85" t="s">
        <v>920</v>
      </c>
      <c r="D291" s="85" t="s">
        <v>412</v>
      </c>
      <c r="E291" s="86">
        <v>2000</v>
      </c>
      <c r="F291" s="251">
        <v>0.68</v>
      </c>
      <c r="G291" s="479"/>
      <c r="H291" s="86">
        <v>0.68</v>
      </c>
      <c r="I291" s="242"/>
      <c r="J291" s="23"/>
    </row>
    <row r="292" spans="1:10" ht="16" x14ac:dyDescent="0.2">
      <c r="A292" s="63"/>
      <c r="B292" s="75" t="s">
        <v>919</v>
      </c>
      <c r="C292" s="85" t="s">
        <v>920</v>
      </c>
      <c r="D292" s="85" t="s">
        <v>413</v>
      </c>
      <c r="E292" s="86">
        <v>100000</v>
      </c>
      <c r="F292" s="251">
        <v>4.18</v>
      </c>
      <c r="G292" s="479"/>
      <c r="H292" s="86">
        <v>4.18</v>
      </c>
      <c r="I292" s="242"/>
      <c r="J292" s="23"/>
    </row>
    <row r="293" spans="1:10" ht="16" x14ac:dyDescent="0.2">
      <c r="A293" s="63"/>
      <c r="B293" s="75"/>
      <c r="C293" s="85"/>
      <c r="D293" s="85"/>
      <c r="E293" s="86"/>
      <c r="F293" s="86"/>
      <c r="G293" s="277"/>
      <c r="H293" s="86"/>
      <c r="I293" s="242"/>
      <c r="J293" s="23"/>
    </row>
    <row r="294" spans="1:10" ht="16" x14ac:dyDescent="0.2">
      <c r="A294" s="63"/>
      <c r="B294" s="75" t="s">
        <v>719</v>
      </c>
      <c r="C294" s="85" t="s">
        <v>738</v>
      </c>
      <c r="D294" s="85" t="s">
        <v>411</v>
      </c>
      <c r="E294" s="86">
        <v>250000</v>
      </c>
      <c r="F294" s="251">
        <f>H294-G294</f>
        <v>12.72</v>
      </c>
      <c r="G294" s="479">
        <v>0.53</v>
      </c>
      <c r="H294" s="86">
        <v>13.25</v>
      </c>
      <c r="I294" s="242">
        <f>SUM(H294:H295)</f>
        <v>26.630000000000003</v>
      </c>
      <c r="J294" s="23"/>
    </row>
    <row r="295" spans="1:10" ht="16" x14ac:dyDescent="0.2">
      <c r="A295" s="63"/>
      <c r="B295" s="75" t="s">
        <v>719</v>
      </c>
      <c r="C295" s="85" t="s">
        <v>738</v>
      </c>
      <c r="D295" s="85" t="s">
        <v>413</v>
      </c>
      <c r="E295" s="86">
        <v>320000</v>
      </c>
      <c r="F295" s="251">
        <v>13.38</v>
      </c>
      <c r="G295" s="479"/>
      <c r="H295" s="86">
        <f>F295</f>
        <v>13.38</v>
      </c>
      <c r="I295" s="242"/>
      <c r="J295" s="23"/>
    </row>
    <row r="296" spans="1:10" ht="16" x14ac:dyDescent="0.2">
      <c r="A296" s="63"/>
      <c r="B296" s="75"/>
      <c r="C296" s="85"/>
      <c r="D296" s="85"/>
      <c r="E296" s="86"/>
      <c r="F296" s="86"/>
      <c r="G296" s="277"/>
      <c r="H296" s="86"/>
      <c r="I296" s="242"/>
      <c r="J296" s="23"/>
    </row>
    <row r="297" spans="1:10" ht="16" x14ac:dyDescent="0.2">
      <c r="A297" s="63"/>
      <c r="B297" s="75" t="s">
        <v>588</v>
      </c>
      <c r="C297" s="66" t="s">
        <v>84</v>
      </c>
      <c r="D297" s="66" t="s">
        <v>411</v>
      </c>
      <c r="E297" s="78">
        <v>10000</v>
      </c>
      <c r="F297" s="109">
        <v>0</v>
      </c>
      <c r="G297" s="479">
        <f>H297-F297</f>
        <v>0.91</v>
      </c>
      <c r="H297" s="78">
        <v>0.91</v>
      </c>
      <c r="I297" s="144">
        <f>SUM(H297:H300)</f>
        <v>2.08</v>
      </c>
      <c r="J297" s="211"/>
    </row>
    <row r="298" spans="1:10" ht="16" x14ac:dyDescent="0.2">
      <c r="A298" s="63"/>
      <c r="B298" s="75" t="s">
        <v>588</v>
      </c>
      <c r="C298" s="66" t="s">
        <v>84</v>
      </c>
      <c r="D298" s="66" t="s">
        <v>412</v>
      </c>
      <c r="E298" s="78">
        <v>2000</v>
      </c>
      <c r="F298" s="109">
        <v>0.68</v>
      </c>
      <c r="G298" s="479"/>
      <c r="H298" s="78">
        <v>0.68</v>
      </c>
      <c r="I298" s="144"/>
      <c r="J298" s="211"/>
    </row>
    <row r="299" spans="1:10" ht="16" x14ac:dyDescent="0.2">
      <c r="A299" s="63"/>
      <c r="B299" s="75" t="s">
        <v>588</v>
      </c>
      <c r="C299" s="66" t="s">
        <v>84</v>
      </c>
      <c r="D299" s="66" t="s">
        <v>413</v>
      </c>
      <c r="E299" s="78">
        <v>10000</v>
      </c>
      <c r="F299" s="109">
        <v>0.42</v>
      </c>
      <c r="G299" s="479"/>
      <c r="H299" s="78">
        <f>F299</f>
        <v>0.42</v>
      </c>
      <c r="I299" s="144"/>
      <c r="J299" s="23"/>
    </row>
    <row r="300" spans="1:10" ht="16" x14ac:dyDescent="0.2">
      <c r="A300" s="63"/>
      <c r="B300" s="75" t="s">
        <v>588</v>
      </c>
      <c r="C300" s="66" t="s">
        <v>84</v>
      </c>
      <c r="D300" s="66" t="s">
        <v>414</v>
      </c>
      <c r="E300" s="78">
        <v>2000</v>
      </c>
      <c r="F300" s="109">
        <v>7.0000000000000007E-2</v>
      </c>
      <c r="G300" s="479">
        <v>0</v>
      </c>
      <c r="H300" s="78">
        <v>7.0000000000000007E-2</v>
      </c>
      <c r="I300" s="144"/>
      <c r="J300" s="23"/>
    </row>
    <row r="301" spans="1:10" ht="16" x14ac:dyDescent="0.2">
      <c r="A301" s="63"/>
      <c r="B301" s="75"/>
      <c r="C301" s="66"/>
      <c r="D301" s="66"/>
      <c r="E301" s="78"/>
      <c r="F301" s="78"/>
      <c r="G301" s="277"/>
      <c r="H301" s="78"/>
      <c r="I301" s="144"/>
      <c r="J301" s="23"/>
    </row>
    <row r="302" spans="1:10" ht="16" x14ac:dyDescent="0.2">
      <c r="A302" s="63"/>
      <c r="B302" s="75" t="s">
        <v>589</v>
      </c>
      <c r="C302" s="66" t="s">
        <v>60</v>
      </c>
      <c r="D302" s="66" t="s">
        <v>411</v>
      </c>
      <c r="E302" s="78">
        <v>10000</v>
      </c>
      <c r="F302" s="109">
        <v>0</v>
      </c>
      <c r="G302" s="479">
        <f>H302-F302</f>
        <v>8.02</v>
      </c>
      <c r="H302" s="78">
        <v>8.02</v>
      </c>
      <c r="I302" s="144">
        <f>H302</f>
        <v>8.02</v>
      </c>
      <c r="J302" s="211"/>
    </row>
    <row r="303" spans="1:10" ht="16" x14ac:dyDescent="0.2">
      <c r="A303" s="63"/>
      <c r="B303" s="75"/>
      <c r="C303" s="66"/>
      <c r="D303" s="66"/>
      <c r="E303" s="78"/>
      <c r="F303" s="78"/>
      <c r="G303" s="277"/>
      <c r="H303" s="78"/>
      <c r="I303" s="144"/>
      <c r="J303" s="211"/>
    </row>
    <row r="304" spans="1:10" ht="16" x14ac:dyDescent="0.2">
      <c r="A304" s="63"/>
      <c r="B304" s="75" t="s">
        <v>923</v>
      </c>
      <c r="C304" s="66" t="s">
        <v>924</v>
      </c>
      <c r="D304" s="66" t="s">
        <v>411</v>
      </c>
      <c r="E304" s="78">
        <v>10000</v>
      </c>
      <c r="F304" s="109">
        <v>0</v>
      </c>
      <c r="G304" s="479">
        <v>2.0099999999999998</v>
      </c>
      <c r="H304" s="78">
        <v>2.0099999999999998</v>
      </c>
      <c r="I304" s="144">
        <f>SUM(H304:H305)</f>
        <v>10.37</v>
      </c>
      <c r="J304" s="211"/>
    </row>
    <row r="305" spans="1:10" ht="16" x14ac:dyDescent="0.2">
      <c r="A305" s="63"/>
      <c r="B305" s="75" t="s">
        <v>923</v>
      </c>
      <c r="C305" s="66" t="s">
        <v>924</v>
      </c>
      <c r="D305" s="66" t="s">
        <v>413</v>
      </c>
      <c r="E305" s="78">
        <v>200000</v>
      </c>
      <c r="F305" s="109">
        <v>8.36</v>
      </c>
      <c r="G305" s="479"/>
      <c r="H305" s="78">
        <v>8.36</v>
      </c>
      <c r="I305" s="144"/>
      <c r="J305" s="211"/>
    </row>
    <row r="306" spans="1:10" ht="16" x14ac:dyDescent="0.2">
      <c r="A306" s="63"/>
      <c r="B306" s="75"/>
      <c r="C306" s="66"/>
      <c r="D306" s="66"/>
      <c r="E306" s="78"/>
      <c r="F306" s="78"/>
      <c r="G306" s="277"/>
      <c r="H306" s="78"/>
      <c r="I306" s="144"/>
      <c r="J306" s="23"/>
    </row>
    <row r="307" spans="1:10" ht="16" x14ac:dyDescent="0.2">
      <c r="A307" s="63"/>
      <c r="B307" s="75" t="s">
        <v>786</v>
      </c>
      <c r="C307" s="66" t="s">
        <v>787</v>
      </c>
      <c r="D307" s="66" t="s">
        <v>411</v>
      </c>
      <c r="E307" s="78">
        <v>10000</v>
      </c>
      <c r="F307" s="109">
        <v>0</v>
      </c>
      <c r="G307" s="479">
        <v>0.66</v>
      </c>
      <c r="H307" s="78">
        <f>SUM(F307:G307)</f>
        <v>0.66</v>
      </c>
      <c r="I307" s="144">
        <f>SUM(H307:H307)</f>
        <v>0.66</v>
      </c>
      <c r="J307" s="23"/>
    </row>
    <row r="308" spans="1:10" ht="16" x14ac:dyDescent="0.2">
      <c r="A308" s="63"/>
      <c r="B308" s="75"/>
      <c r="C308" s="66"/>
      <c r="D308" s="66"/>
      <c r="E308" s="78"/>
      <c r="F308" s="78"/>
      <c r="G308" s="277"/>
      <c r="H308" s="78"/>
      <c r="I308" s="144"/>
      <c r="J308" s="23"/>
    </row>
    <row r="309" spans="1:10" ht="16" x14ac:dyDescent="0.2">
      <c r="A309" s="63"/>
      <c r="B309" s="290">
        <v>2235</v>
      </c>
      <c r="C309" s="66" t="s">
        <v>527</v>
      </c>
      <c r="D309" s="66" t="s">
        <v>411</v>
      </c>
      <c r="E309" s="78">
        <v>10000</v>
      </c>
      <c r="F309" s="109">
        <v>0</v>
      </c>
      <c r="G309" s="479">
        <f>H309-F309</f>
        <v>2.0099999999999998</v>
      </c>
      <c r="H309" s="78">
        <v>2.0099999999999998</v>
      </c>
      <c r="I309" s="144">
        <f>SUM(H309:H314)</f>
        <v>4.8199999999999994</v>
      </c>
      <c r="J309" s="23"/>
    </row>
    <row r="310" spans="1:10" ht="16" x14ac:dyDescent="0.2">
      <c r="A310" s="63"/>
      <c r="B310" s="290" t="s">
        <v>535</v>
      </c>
      <c r="C310" s="66" t="s">
        <v>527</v>
      </c>
      <c r="D310" s="66" t="s">
        <v>417</v>
      </c>
      <c r="E310" s="78">
        <v>5000</v>
      </c>
      <c r="F310" s="109">
        <v>1.42</v>
      </c>
      <c r="G310" s="479"/>
      <c r="H310" s="78">
        <f>F310</f>
        <v>1.42</v>
      </c>
      <c r="I310" s="144"/>
      <c r="J310" s="23"/>
    </row>
    <row r="311" spans="1:10" ht="16" x14ac:dyDescent="0.2">
      <c r="A311" s="63"/>
      <c r="B311" s="290" t="s">
        <v>535</v>
      </c>
      <c r="C311" s="66" t="s">
        <v>527</v>
      </c>
      <c r="D311" s="66" t="s">
        <v>412</v>
      </c>
      <c r="E311" s="78">
        <v>2000</v>
      </c>
      <c r="F311" s="109">
        <v>0.68</v>
      </c>
      <c r="G311" s="479"/>
      <c r="H311" s="78">
        <f>F311</f>
        <v>0.68</v>
      </c>
      <c r="I311" s="144"/>
      <c r="J311" s="23"/>
    </row>
    <row r="312" spans="1:10" ht="16" x14ac:dyDescent="0.2">
      <c r="A312" s="63"/>
      <c r="B312" s="290" t="s">
        <v>535</v>
      </c>
      <c r="C312" s="66" t="s">
        <v>527</v>
      </c>
      <c r="D312" s="66" t="s">
        <v>413</v>
      </c>
      <c r="E312" s="78">
        <v>10000</v>
      </c>
      <c r="F312" s="109">
        <v>0.42</v>
      </c>
      <c r="G312" s="479"/>
      <c r="H312" s="78">
        <f>F312</f>
        <v>0.42</v>
      </c>
      <c r="I312" s="144"/>
      <c r="J312" s="23"/>
    </row>
    <row r="313" spans="1:10" ht="16" x14ac:dyDescent="0.2">
      <c r="A313" s="63"/>
      <c r="B313" s="290" t="s">
        <v>535</v>
      </c>
      <c r="C313" s="66" t="s">
        <v>527</v>
      </c>
      <c r="D313" s="66" t="s">
        <v>418</v>
      </c>
      <c r="E313" s="78">
        <v>5000</v>
      </c>
      <c r="F313" s="109">
        <v>0.22</v>
      </c>
      <c r="G313" s="479"/>
      <c r="H313" s="78">
        <f>F313</f>
        <v>0.22</v>
      </c>
      <c r="I313" s="144"/>
      <c r="J313" s="23"/>
    </row>
    <row r="314" spans="1:10" ht="16" x14ac:dyDescent="0.2">
      <c r="A314" s="63"/>
      <c r="B314" s="290" t="s">
        <v>535</v>
      </c>
      <c r="C314" s="66" t="s">
        <v>527</v>
      </c>
      <c r="D314" s="66" t="s">
        <v>414</v>
      </c>
      <c r="E314" s="78">
        <v>2000</v>
      </c>
      <c r="F314" s="109">
        <v>7.0000000000000007E-2</v>
      </c>
      <c r="G314" s="479"/>
      <c r="H314" s="78">
        <f>F314</f>
        <v>7.0000000000000007E-2</v>
      </c>
      <c r="I314" s="144"/>
      <c r="J314" s="23"/>
    </row>
    <row r="315" spans="1:10" ht="16" x14ac:dyDescent="0.2">
      <c r="A315" s="63"/>
      <c r="B315" s="23"/>
      <c r="C315" s="66"/>
      <c r="D315" s="66"/>
      <c r="E315" s="78"/>
      <c r="F315" s="78"/>
      <c r="G315" s="277"/>
      <c r="H315" s="78"/>
      <c r="I315" s="144"/>
      <c r="J315" s="23"/>
    </row>
    <row r="316" spans="1:10" ht="16" x14ac:dyDescent="0.2">
      <c r="A316" s="63"/>
      <c r="B316" s="275">
        <v>2245</v>
      </c>
      <c r="C316" s="66" t="s">
        <v>639</v>
      </c>
      <c r="D316" s="66" t="s">
        <v>411</v>
      </c>
      <c r="E316" s="78">
        <v>10000</v>
      </c>
      <c r="F316" s="109">
        <v>0</v>
      </c>
      <c r="G316" s="479">
        <v>3.08</v>
      </c>
      <c r="H316" s="78">
        <f>F316+G316</f>
        <v>3.08</v>
      </c>
      <c r="I316" s="144">
        <f>SUM(H316:H317)</f>
        <v>3.5</v>
      </c>
      <c r="J316" s="23"/>
    </row>
    <row r="317" spans="1:10" ht="16" x14ac:dyDescent="0.2">
      <c r="A317" s="63"/>
      <c r="B317" s="275">
        <v>2245</v>
      </c>
      <c r="C317" s="66" t="s">
        <v>639</v>
      </c>
      <c r="D317" s="66" t="s">
        <v>413</v>
      </c>
      <c r="E317" s="78">
        <v>10000</v>
      </c>
      <c r="F317" s="109">
        <v>0.42</v>
      </c>
      <c r="G317" s="479"/>
      <c r="H317" s="78">
        <f>F317</f>
        <v>0.42</v>
      </c>
      <c r="I317" s="144"/>
      <c r="J317" s="23"/>
    </row>
    <row r="318" spans="1:10" ht="16" x14ac:dyDescent="0.2">
      <c r="A318" s="63"/>
      <c r="B318" s="275"/>
      <c r="C318" s="66"/>
      <c r="D318" s="66"/>
      <c r="E318" s="78"/>
      <c r="F318" s="78"/>
      <c r="G318" s="277"/>
      <c r="H318" s="78"/>
      <c r="I318" s="144"/>
      <c r="J318" s="23"/>
    </row>
    <row r="319" spans="1:10" ht="16" x14ac:dyDescent="0.2">
      <c r="A319" s="63"/>
      <c r="B319" s="275">
        <v>2281</v>
      </c>
      <c r="C319" s="66" t="s">
        <v>773</v>
      </c>
      <c r="D319" s="66" t="s">
        <v>411</v>
      </c>
      <c r="E319" s="78">
        <v>40000</v>
      </c>
      <c r="F319" s="109">
        <v>24.06</v>
      </c>
      <c r="G319" s="479">
        <f>H319-F319</f>
        <v>8.02</v>
      </c>
      <c r="H319" s="78">
        <v>32.08</v>
      </c>
      <c r="I319" s="144">
        <f>SUM(H319:H322)</f>
        <v>47.49</v>
      </c>
      <c r="J319" s="23"/>
    </row>
    <row r="320" spans="1:10" ht="16" x14ac:dyDescent="0.2">
      <c r="A320" s="63"/>
      <c r="B320" s="275">
        <v>2281</v>
      </c>
      <c r="C320" s="66" t="s">
        <v>773</v>
      </c>
      <c r="D320" s="66" t="s">
        <v>417</v>
      </c>
      <c r="E320" s="78">
        <v>10000</v>
      </c>
      <c r="F320" s="109">
        <v>11.57</v>
      </c>
      <c r="G320" s="479"/>
      <c r="H320" s="78">
        <f>F320</f>
        <v>11.57</v>
      </c>
      <c r="I320" s="144"/>
      <c r="J320" s="23"/>
    </row>
    <row r="321" spans="1:10" ht="16" x14ac:dyDescent="0.2">
      <c r="A321" s="63"/>
      <c r="B321" s="275">
        <v>2281</v>
      </c>
      <c r="C321" s="66" t="s">
        <v>773</v>
      </c>
      <c r="D321" s="66" t="s">
        <v>412</v>
      </c>
      <c r="E321" s="78">
        <v>10000</v>
      </c>
      <c r="F321" s="109">
        <v>3.42</v>
      </c>
      <c r="G321" s="479"/>
      <c r="H321" s="78">
        <f>F321</f>
        <v>3.42</v>
      </c>
      <c r="I321" s="144"/>
      <c r="J321" s="23"/>
    </row>
    <row r="322" spans="1:10" ht="16" x14ac:dyDescent="0.2">
      <c r="A322" s="63"/>
      <c r="B322" s="275">
        <v>2281</v>
      </c>
      <c r="C322" s="66" t="s">
        <v>773</v>
      </c>
      <c r="D322" s="66" t="s">
        <v>413</v>
      </c>
      <c r="E322" s="78">
        <v>10000</v>
      </c>
      <c r="F322" s="109">
        <v>0.42</v>
      </c>
      <c r="G322" s="479"/>
      <c r="H322" s="78">
        <f>F322</f>
        <v>0.42</v>
      </c>
      <c r="I322" s="144"/>
      <c r="J322" s="23"/>
    </row>
    <row r="323" spans="1:10" ht="16" x14ac:dyDescent="0.2">
      <c r="A323" s="63"/>
      <c r="B323" s="75"/>
      <c r="C323" s="66"/>
      <c r="D323" s="66"/>
      <c r="E323" s="78"/>
      <c r="F323" s="78"/>
      <c r="G323" s="277"/>
      <c r="H323" s="78"/>
      <c r="I323" s="144"/>
      <c r="J323" s="23"/>
    </row>
    <row r="324" spans="1:10" ht="16" x14ac:dyDescent="0.2">
      <c r="A324" s="63"/>
      <c r="B324" s="75" t="s">
        <v>591</v>
      </c>
      <c r="C324" s="66" t="s">
        <v>367</v>
      </c>
      <c r="D324" s="66" t="s">
        <v>411</v>
      </c>
      <c r="E324" s="78">
        <v>10000</v>
      </c>
      <c r="F324" s="109">
        <v>0</v>
      </c>
      <c r="G324" s="479">
        <f>H324-F324</f>
        <v>5.0199999999999996</v>
      </c>
      <c r="H324" s="78">
        <v>5.0199999999999996</v>
      </c>
      <c r="I324" s="144">
        <f>SUM(H324:H327)</f>
        <v>10.879999999999999</v>
      </c>
      <c r="J324" s="23"/>
    </row>
    <row r="325" spans="1:10" ht="16" x14ac:dyDescent="0.2">
      <c r="A325" s="63"/>
      <c r="B325" s="75" t="s">
        <v>591</v>
      </c>
      <c r="C325" s="66" t="s">
        <v>367</v>
      </c>
      <c r="D325" s="66" t="s">
        <v>412</v>
      </c>
      <c r="E325" s="78">
        <v>10000</v>
      </c>
      <c r="F325" s="109">
        <v>3.42</v>
      </c>
      <c r="G325" s="479"/>
      <c r="H325" s="78">
        <f>F325</f>
        <v>3.42</v>
      </c>
      <c r="I325" s="144"/>
      <c r="J325" s="23"/>
    </row>
    <row r="326" spans="1:10" ht="16" x14ac:dyDescent="0.2">
      <c r="A326" s="63"/>
      <c r="B326" s="75" t="s">
        <v>591</v>
      </c>
      <c r="C326" s="66" t="s">
        <v>367</v>
      </c>
      <c r="D326" s="66" t="s">
        <v>413</v>
      </c>
      <c r="E326" s="78">
        <v>50000</v>
      </c>
      <c r="F326" s="109">
        <v>2.09</v>
      </c>
      <c r="G326" s="479"/>
      <c r="H326" s="78">
        <f>F326</f>
        <v>2.09</v>
      </c>
      <c r="I326" s="144"/>
      <c r="J326" s="23"/>
    </row>
    <row r="327" spans="1:10" ht="16" x14ac:dyDescent="0.2">
      <c r="A327" s="63"/>
      <c r="B327" s="75" t="s">
        <v>591</v>
      </c>
      <c r="C327" s="66" t="s">
        <v>367</v>
      </c>
      <c r="D327" s="66" t="s">
        <v>414</v>
      </c>
      <c r="E327" s="78">
        <v>10000</v>
      </c>
      <c r="F327" s="109">
        <v>0.35</v>
      </c>
      <c r="G327" s="479"/>
      <c r="H327" s="78">
        <f>F327</f>
        <v>0.35</v>
      </c>
      <c r="I327" s="144"/>
      <c r="J327" s="23"/>
    </row>
    <row r="328" spans="1:10" ht="16" x14ac:dyDescent="0.2">
      <c r="A328" s="63"/>
      <c r="B328" s="75"/>
      <c r="C328" s="70"/>
      <c r="D328" s="173"/>
      <c r="E328" s="130"/>
      <c r="F328" s="130"/>
      <c r="G328" s="493"/>
      <c r="H328" s="130"/>
      <c r="I328" s="192"/>
      <c r="J328" s="23"/>
    </row>
    <row r="329" spans="1:10" ht="16" x14ac:dyDescent="0.2">
      <c r="A329" s="63"/>
      <c r="B329" s="75" t="s">
        <v>593</v>
      </c>
      <c r="C329" s="70" t="s">
        <v>374</v>
      </c>
      <c r="D329" s="70" t="s">
        <v>411</v>
      </c>
      <c r="E329" s="130">
        <v>10000</v>
      </c>
      <c r="F329" s="111">
        <v>0</v>
      </c>
      <c r="G329" s="479">
        <f>H329-F329</f>
        <v>5.0199999999999996</v>
      </c>
      <c r="H329" s="130">
        <v>5.0199999999999996</v>
      </c>
      <c r="I329" s="192">
        <f>H329</f>
        <v>5.0199999999999996</v>
      </c>
      <c r="J329" s="23"/>
    </row>
    <row r="330" spans="1:10" ht="16" x14ac:dyDescent="0.2">
      <c r="A330" s="63"/>
      <c r="B330" s="75"/>
      <c r="C330" s="70"/>
      <c r="D330" s="70"/>
      <c r="E330" s="130"/>
      <c r="F330" s="111"/>
      <c r="G330" s="479"/>
      <c r="H330" s="130"/>
      <c r="I330" s="192"/>
      <c r="J330" s="23"/>
    </row>
    <row r="331" spans="1:10" ht="16" x14ac:dyDescent="0.2">
      <c r="A331" s="63"/>
      <c r="B331" s="75" t="s">
        <v>721</v>
      </c>
      <c r="C331" s="70" t="s">
        <v>722</v>
      </c>
      <c r="D331" s="70" t="s">
        <v>411</v>
      </c>
      <c r="E331" s="130">
        <v>10000</v>
      </c>
      <c r="F331" s="130">
        <v>0</v>
      </c>
      <c r="G331" s="277">
        <v>2.0099999999999998</v>
      </c>
      <c r="H331" s="130"/>
      <c r="I331" s="192">
        <v>2.0099999999999998</v>
      </c>
      <c r="J331" s="23"/>
    </row>
    <row r="332" spans="1:10" ht="16" x14ac:dyDescent="0.2">
      <c r="A332" s="63"/>
      <c r="B332" s="75"/>
      <c r="C332" s="70"/>
      <c r="D332" s="70"/>
      <c r="E332" s="130"/>
      <c r="F332" s="130"/>
      <c r="G332" s="277"/>
      <c r="H332" s="130"/>
      <c r="I332" s="192"/>
      <c r="J332" s="23"/>
    </row>
    <row r="333" spans="1:10" ht="16" x14ac:dyDescent="0.2">
      <c r="A333" s="63"/>
      <c r="B333" s="75" t="s">
        <v>759</v>
      </c>
      <c r="C333" s="70" t="s">
        <v>753</v>
      </c>
      <c r="D333" s="70" t="s">
        <v>411</v>
      </c>
      <c r="E333" s="130">
        <v>200000</v>
      </c>
      <c r="F333" s="111"/>
      <c r="G333" s="479">
        <v>0.53</v>
      </c>
      <c r="H333" s="130">
        <f>SUM(F333:G333)</f>
        <v>0.53</v>
      </c>
      <c r="I333" s="192">
        <f>SUM(H333:H334)</f>
        <v>0.95</v>
      </c>
      <c r="J333" s="23"/>
    </row>
    <row r="334" spans="1:10" ht="16" x14ac:dyDescent="0.2">
      <c r="A334" s="63"/>
      <c r="B334" s="75" t="s">
        <v>759</v>
      </c>
      <c r="C334" s="70" t="s">
        <v>753</v>
      </c>
      <c r="D334" s="70" t="s">
        <v>413</v>
      </c>
      <c r="E334" s="130">
        <v>200000</v>
      </c>
      <c r="F334" s="111">
        <v>0.42</v>
      </c>
      <c r="G334" s="479"/>
      <c r="H334" s="130">
        <v>0.42</v>
      </c>
      <c r="I334" s="192"/>
      <c r="J334" s="23"/>
    </row>
    <row r="335" spans="1:10" ht="16" x14ac:dyDescent="0.2">
      <c r="A335" s="63"/>
      <c r="B335" s="75"/>
      <c r="C335" s="70"/>
      <c r="D335" s="70"/>
      <c r="E335" s="130"/>
      <c r="F335" s="130"/>
      <c r="G335" s="277"/>
      <c r="H335" s="130"/>
      <c r="I335" s="192"/>
      <c r="J335" s="23"/>
    </row>
    <row r="336" spans="1:10" ht="16" x14ac:dyDescent="0.2">
      <c r="A336" s="63"/>
      <c r="B336" s="75" t="s">
        <v>642</v>
      </c>
      <c r="C336" s="70" t="s">
        <v>641</v>
      </c>
      <c r="D336" s="70" t="s">
        <v>411</v>
      </c>
      <c r="E336" s="130">
        <v>200000</v>
      </c>
      <c r="F336" s="111">
        <v>12.54</v>
      </c>
      <c r="G336" s="479">
        <v>0.66</v>
      </c>
      <c r="H336" s="130">
        <f>SUM(F336:G336)</f>
        <v>13.2</v>
      </c>
      <c r="I336" s="192">
        <f>SUM(H336:H337)</f>
        <v>21.56</v>
      </c>
      <c r="J336" s="23"/>
    </row>
    <row r="337" spans="1:10" ht="16" x14ac:dyDescent="0.2">
      <c r="A337" s="63"/>
      <c r="B337" s="75" t="s">
        <v>642</v>
      </c>
      <c r="C337" s="70" t="s">
        <v>641</v>
      </c>
      <c r="D337" s="70" t="s">
        <v>413</v>
      </c>
      <c r="E337" s="130">
        <v>200000</v>
      </c>
      <c r="F337" s="111">
        <v>8.36</v>
      </c>
      <c r="G337" s="479"/>
      <c r="H337" s="130">
        <f>F337</f>
        <v>8.36</v>
      </c>
      <c r="I337" s="192"/>
      <c r="J337" s="23"/>
    </row>
    <row r="338" spans="1:10" ht="16" x14ac:dyDescent="0.2">
      <c r="A338" s="63"/>
      <c r="B338" s="75"/>
      <c r="C338" s="70"/>
      <c r="D338" s="70"/>
      <c r="E338" s="130"/>
      <c r="F338" s="130"/>
      <c r="G338" s="493"/>
      <c r="H338" s="130"/>
      <c r="I338" s="192"/>
      <c r="J338" s="23"/>
    </row>
    <row r="339" spans="1:10" ht="16" x14ac:dyDescent="0.2">
      <c r="A339" s="63"/>
      <c r="B339" s="75" t="s">
        <v>594</v>
      </c>
      <c r="C339" s="66" t="s">
        <v>72</v>
      </c>
      <c r="D339" s="66" t="s">
        <v>411</v>
      </c>
      <c r="E339" s="78">
        <v>10000</v>
      </c>
      <c r="F339" s="109">
        <v>0</v>
      </c>
      <c r="G339" s="479">
        <f>H339-F339</f>
        <v>8.02</v>
      </c>
      <c r="H339" s="78">
        <v>8.02</v>
      </c>
      <c r="I339" s="144">
        <f>H339</f>
        <v>8.02</v>
      </c>
      <c r="J339" s="23"/>
    </row>
    <row r="340" spans="1:10" ht="16" x14ac:dyDescent="0.2">
      <c r="A340" s="63"/>
      <c r="B340" s="75"/>
      <c r="C340" s="66"/>
      <c r="D340" s="66"/>
      <c r="E340" s="78"/>
      <c r="F340" s="78"/>
      <c r="G340" s="277"/>
      <c r="H340" s="78"/>
      <c r="I340" s="144"/>
      <c r="J340" s="23"/>
    </row>
    <row r="341" spans="1:10" ht="16" x14ac:dyDescent="0.2">
      <c r="A341" s="63"/>
      <c r="B341" s="75" t="s">
        <v>595</v>
      </c>
      <c r="C341" s="66" t="s">
        <v>118</v>
      </c>
      <c r="D341" s="66" t="s">
        <v>411</v>
      </c>
      <c r="E341" s="79">
        <v>10000</v>
      </c>
      <c r="F341" s="109">
        <v>0</v>
      </c>
      <c r="G341" s="479">
        <f>H341-F341</f>
        <v>8.02</v>
      </c>
      <c r="H341" s="79">
        <v>8.02</v>
      </c>
      <c r="I341" s="144">
        <f>SUM(H341:H342)</f>
        <v>12.2</v>
      </c>
      <c r="J341" s="23"/>
    </row>
    <row r="342" spans="1:10" ht="16" x14ac:dyDescent="0.2">
      <c r="A342" s="63"/>
      <c r="B342" s="75" t="s">
        <v>595</v>
      </c>
      <c r="C342" s="66" t="s">
        <v>118</v>
      </c>
      <c r="D342" s="66" t="s">
        <v>413</v>
      </c>
      <c r="E342" s="79">
        <v>100000</v>
      </c>
      <c r="F342" s="109">
        <v>4.18</v>
      </c>
      <c r="G342" s="479"/>
      <c r="H342" s="79">
        <f>F342</f>
        <v>4.18</v>
      </c>
      <c r="I342" s="144"/>
      <c r="J342" s="23"/>
    </row>
    <row r="343" spans="1:10" ht="16" x14ac:dyDescent="0.2">
      <c r="A343" s="63"/>
      <c r="B343" s="75"/>
      <c r="C343" s="66"/>
      <c r="D343" s="66"/>
      <c r="E343" s="79"/>
      <c r="F343" s="78"/>
      <c r="G343" s="277"/>
      <c r="H343" s="79"/>
      <c r="I343" s="144"/>
      <c r="J343" s="23"/>
    </row>
    <row r="344" spans="1:10" ht="16" x14ac:dyDescent="0.2">
      <c r="A344" s="63"/>
      <c r="B344" s="75" t="s">
        <v>1075</v>
      </c>
      <c r="C344" s="66" t="s">
        <v>1076</v>
      </c>
      <c r="D344" s="66" t="s">
        <v>411</v>
      </c>
      <c r="E344" s="79">
        <v>10000</v>
      </c>
      <c r="F344" s="78">
        <v>0</v>
      </c>
      <c r="G344" s="277">
        <v>0.46</v>
      </c>
      <c r="H344" s="79">
        <v>0.46</v>
      </c>
      <c r="I344" s="144">
        <v>0.46</v>
      </c>
      <c r="J344" s="23"/>
    </row>
    <row r="345" spans="1:10" ht="16" x14ac:dyDescent="0.2">
      <c r="A345" s="63"/>
      <c r="B345" s="75"/>
      <c r="C345" s="66"/>
      <c r="D345" s="66"/>
      <c r="E345" s="79"/>
      <c r="F345" s="78"/>
      <c r="G345" s="277"/>
      <c r="H345" s="79"/>
      <c r="I345" s="144"/>
      <c r="J345" s="23"/>
    </row>
    <row r="346" spans="1:10" ht="16" x14ac:dyDescent="0.2">
      <c r="A346" s="63"/>
      <c r="B346" s="75" t="s">
        <v>596</v>
      </c>
      <c r="C346" s="66" t="s">
        <v>62</v>
      </c>
      <c r="D346" s="66" t="s">
        <v>411</v>
      </c>
      <c r="E346" s="78">
        <v>200000</v>
      </c>
      <c r="F346" s="109">
        <f>H346-G346</f>
        <v>58.52</v>
      </c>
      <c r="G346" s="479">
        <v>3.08</v>
      </c>
      <c r="H346" s="78">
        <v>61.6</v>
      </c>
      <c r="I346" s="144">
        <f>SUM(H346:H349)</f>
        <v>73.72999999999999</v>
      </c>
      <c r="J346" s="23"/>
    </row>
    <row r="347" spans="1:10" ht="16" x14ac:dyDescent="0.2">
      <c r="A347" s="63"/>
      <c r="B347" s="75" t="s">
        <v>596</v>
      </c>
      <c r="C347" s="66" t="s">
        <v>62</v>
      </c>
      <c r="D347" s="66" t="s">
        <v>412</v>
      </c>
      <c r="E347" s="79">
        <v>10000</v>
      </c>
      <c r="F347" s="109">
        <v>3.42</v>
      </c>
      <c r="G347" s="479"/>
      <c r="H347" s="79">
        <f>F347</f>
        <v>3.42</v>
      </c>
      <c r="I347" s="144"/>
      <c r="J347" s="23"/>
    </row>
    <row r="348" spans="1:10" ht="16" x14ac:dyDescent="0.2">
      <c r="A348" s="63"/>
      <c r="B348" s="75" t="s">
        <v>596</v>
      </c>
      <c r="C348" s="66" t="s">
        <v>62</v>
      </c>
      <c r="D348" s="66" t="s">
        <v>413</v>
      </c>
      <c r="E348" s="78">
        <v>200000</v>
      </c>
      <c r="F348" s="109">
        <v>8.36</v>
      </c>
      <c r="G348" s="479"/>
      <c r="H348" s="79">
        <f>F348</f>
        <v>8.36</v>
      </c>
      <c r="I348" s="144"/>
      <c r="J348" s="23"/>
    </row>
    <row r="349" spans="1:10" ht="16" x14ac:dyDescent="0.2">
      <c r="A349" s="63"/>
      <c r="B349" s="75" t="s">
        <v>596</v>
      </c>
      <c r="C349" s="66" t="s">
        <v>62</v>
      </c>
      <c r="D349" s="66" t="s">
        <v>414</v>
      </c>
      <c r="E349" s="79">
        <v>10000</v>
      </c>
      <c r="F349" s="109">
        <v>0.35</v>
      </c>
      <c r="G349" s="479"/>
      <c r="H349" s="79">
        <f>F349</f>
        <v>0.35</v>
      </c>
      <c r="I349" s="144"/>
      <c r="J349" s="23"/>
    </row>
    <row r="350" spans="1:10" ht="16" x14ac:dyDescent="0.2">
      <c r="A350" s="63"/>
      <c r="B350" s="75"/>
      <c r="C350" s="66"/>
      <c r="D350" s="66"/>
      <c r="E350" s="79"/>
      <c r="F350" s="78"/>
      <c r="G350" s="277"/>
      <c r="H350" s="79"/>
      <c r="I350" s="144"/>
      <c r="J350" s="23"/>
    </row>
    <row r="351" spans="1:10" ht="16" x14ac:dyDescent="0.2">
      <c r="A351" s="63"/>
      <c r="B351" s="75" t="s">
        <v>597</v>
      </c>
      <c r="C351" s="66" t="s">
        <v>38</v>
      </c>
      <c r="D351" s="66" t="s">
        <v>411</v>
      </c>
      <c r="E351" s="78">
        <v>20000</v>
      </c>
      <c r="F351" s="109">
        <f>H351-G351</f>
        <v>5.0199999999999996</v>
      </c>
      <c r="G351" s="479">
        <v>5.0199999999999996</v>
      </c>
      <c r="H351" s="78">
        <v>10.039999999999999</v>
      </c>
      <c r="I351" s="144">
        <f>SUM(H351:H354)</f>
        <v>14.649999999999999</v>
      </c>
      <c r="J351" s="211"/>
    </row>
    <row r="352" spans="1:10" ht="16" x14ac:dyDescent="0.2">
      <c r="A352" s="63"/>
      <c r="B352" s="75" t="s">
        <v>597</v>
      </c>
      <c r="C352" s="66" t="s">
        <v>38</v>
      </c>
      <c r="D352" s="66" t="s">
        <v>412</v>
      </c>
      <c r="E352" s="78">
        <v>10000</v>
      </c>
      <c r="F352" s="109">
        <v>3.42</v>
      </c>
      <c r="G352" s="479"/>
      <c r="H352" s="78">
        <f>F352</f>
        <v>3.42</v>
      </c>
      <c r="I352" s="144"/>
      <c r="J352" s="23"/>
    </row>
    <row r="353" spans="1:10" ht="16" x14ac:dyDescent="0.2">
      <c r="A353" s="63"/>
      <c r="B353" s="75" t="s">
        <v>597</v>
      </c>
      <c r="C353" s="66" t="s">
        <v>38</v>
      </c>
      <c r="D353" s="66" t="s">
        <v>413</v>
      </c>
      <c r="E353" s="78">
        <v>20000</v>
      </c>
      <c r="F353" s="109">
        <v>0.84</v>
      </c>
      <c r="G353" s="479"/>
      <c r="H353" s="78">
        <f>F353</f>
        <v>0.84</v>
      </c>
      <c r="I353" s="144"/>
      <c r="J353" s="23"/>
    </row>
    <row r="354" spans="1:10" ht="16" x14ac:dyDescent="0.2">
      <c r="A354" s="63"/>
      <c r="B354" s="75" t="s">
        <v>597</v>
      </c>
      <c r="C354" s="66" t="s">
        <v>38</v>
      </c>
      <c r="D354" s="66" t="s">
        <v>414</v>
      </c>
      <c r="E354" s="78">
        <v>10000</v>
      </c>
      <c r="F354" s="109">
        <v>0.35</v>
      </c>
      <c r="G354" s="479"/>
      <c r="H354" s="78">
        <f>F354</f>
        <v>0.35</v>
      </c>
      <c r="I354" s="144"/>
      <c r="J354" s="23"/>
    </row>
    <row r="355" spans="1:10" ht="16" x14ac:dyDescent="0.2">
      <c r="A355" s="63"/>
      <c r="B355" s="75"/>
      <c r="C355" s="66"/>
      <c r="D355" s="66"/>
      <c r="E355" s="78"/>
      <c r="F355" s="78"/>
      <c r="G355" s="277"/>
      <c r="H355" s="78"/>
      <c r="I355" s="144"/>
      <c r="J355" s="23"/>
    </row>
    <row r="356" spans="1:10" ht="16" x14ac:dyDescent="0.2">
      <c r="A356" s="63"/>
      <c r="B356" s="75" t="s">
        <v>598</v>
      </c>
      <c r="C356" s="66" t="s">
        <v>134</v>
      </c>
      <c r="D356" s="66" t="s">
        <v>411</v>
      </c>
      <c r="E356" s="78">
        <v>10000</v>
      </c>
      <c r="F356" s="78">
        <v>0</v>
      </c>
      <c r="G356" s="277">
        <v>0.91</v>
      </c>
      <c r="H356" s="78">
        <v>0.91</v>
      </c>
      <c r="I356" s="144">
        <f>SUM(H356:H358)</f>
        <v>4.07</v>
      </c>
      <c r="J356" s="23"/>
    </row>
    <row r="357" spans="1:10" ht="16" x14ac:dyDescent="0.2">
      <c r="A357" s="63"/>
      <c r="B357" s="75" t="s">
        <v>598</v>
      </c>
      <c r="C357" s="66" t="s">
        <v>134</v>
      </c>
      <c r="D357" s="66" t="s">
        <v>412</v>
      </c>
      <c r="E357" s="78">
        <v>8000</v>
      </c>
      <c r="F357" s="78">
        <v>2.74</v>
      </c>
      <c r="G357" s="277"/>
      <c r="H357" s="78">
        <v>2.74</v>
      </c>
      <c r="I357" s="144"/>
      <c r="J357" s="23"/>
    </row>
    <row r="358" spans="1:10" ht="16" x14ac:dyDescent="0.2">
      <c r="A358" s="63"/>
      <c r="B358" s="75" t="s">
        <v>598</v>
      </c>
      <c r="C358" s="66" t="s">
        <v>134</v>
      </c>
      <c r="D358" s="66" t="s">
        <v>413</v>
      </c>
      <c r="E358" s="78">
        <v>10000</v>
      </c>
      <c r="F358" s="78">
        <v>0.42</v>
      </c>
      <c r="G358" s="277">
        <v>0</v>
      </c>
      <c r="H358" s="78">
        <v>0.42</v>
      </c>
      <c r="I358" s="144"/>
      <c r="J358" s="23"/>
    </row>
    <row r="359" spans="1:10" ht="16" x14ac:dyDescent="0.2">
      <c r="A359" s="63"/>
      <c r="B359" s="75"/>
      <c r="C359" s="66"/>
      <c r="D359" s="66"/>
      <c r="E359" s="78"/>
      <c r="F359" s="78"/>
      <c r="G359" s="277"/>
      <c r="H359" s="78"/>
      <c r="I359" s="144"/>
      <c r="J359" s="23"/>
    </row>
    <row r="360" spans="1:10" ht="16" x14ac:dyDescent="0.2">
      <c r="A360" s="63"/>
      <c r="B360" s="75" t="s">
        <v>727</v>
      </c>
      <c r="C360" s="66" t="s">
        <v>744</v>
      </c>
      <c r="D360" s="66" t="s">
        <v>411</v>
      </c>
      <c r="E360" s="78">
        <v>10000</v>
      </c>
      <c r="F360" s="109"/>
      <c r="G360" s="479">
        <v>1.26</v>
      </c>
      <c r="H360" s="78">
        <v>1.26</v>
      </c>
      <c r="I360" s="144">
        <f>SUM(H360:H362)</f>
        <v>6.77</v>
      </c>
      <c r="J360" s="23"/>
    </row>
    <row r="361" spans="1:10" ht="16" x14ac:dyDescent="0.2">
      <c r="A361" s="63"/>
      <c r="B361" s="75" t="s">
        <v>727</v>
      </c>
      <c r="C361" s="66" t="s">
        <v>744</v>
      </c>
      <c r="D361" s="66" t="s">
        <v>412</v>
      </c>
      <c r="E361" s="78">
        <v>10000</v>
      </c>
      <c r="F361" s="109">
        <v>3.42</v>
      </c>
      <c r="G361" s="479"/>
      <c r="H361" s="78">
        <v>3.42</v>
      </c>
      <c r="I361" s="144"/>
      <c r="J361" s="23"/>
    </row>
    <row r="362" spans="1:10" ht="16" x14ac:dyDescent="0.2">
      <c r="A362" s="63"/>
      <c r="B362" s="75" t="s">
        <v>727</v>
      </c>
      <c r="C362" s="66" t="s">
        <v>744</v>
      </c>
      <c r="D362" s="66" t="s">
        <v>413</v>
      </c>
      <c r="E362" s="78">
        <v>50000</v>
      </c>
      <c r="F362" s="109">
        <v>2.09</v>
      </c>
      <c r="G362" s="479"/>
      <c r="H362" s="78">
        <v>2.09</v>
      </c>
      <c r="I362" s="144"/>
      <c r="J362" s="23"/>
    </row>
    <row r="363" spans="1:10" ht="16" x14ac:dyDescent="0.2">
      <c r="A363" s="63"/>
      <c r="B363" s="75"/>
      <c r="C363" s="66"/>
      <c r="D363" s="66"/>
      <c r="E363" s="78"/>
      <c r="F363" s="78"/>
      <c r="G363" s="277"/>
      <c r="H363" s="78"/>
      <c r="I363" s="144"/>
      <c r="J363" s="23"/>
    </row>
    <row r="364" spans="1:10" ht="16" x14ac:dyDescent="0.2">
      <c r="A364" s="63"/>
      <c r="B364" s="75" t="s">
        <v>798</v>
      </c>
      <c r="C364" s="66" t="s">
        <v>1013</v>
      </c>
      <c r="D364" s="66" t="s">
        <v>411</v>
      </c>
      <c r="E364" s="78">
        <v>10000</v>
      </c>
      <c r="F364" s="109"/>
      <c r="G364" s="479">
        <v>0.53</v>
      </c>
      <c r="H364" s="78">
        <v>0.53</v>
      </c>
      <c r="I364" s="144">
        <v>0.53</v>
      </c>
      <c r="J364" s="23"/>
    </row>
    <row r="365" spans="1:10" ht="16" x14ac:dyDescent="0.2">
      <c r="A365" s="63"/>
      <c r="B365" s="75"/>
      <c r="C365" s="66"/>
      <c r="D365" s="66"/>
      <c r="E365" s="78"/>
      <c r="F365" s="78"/>
      <c r="G365" s="277"/>
      <c r="H365" s="78"/>
      <c r="I365" s="144"/>
      <c r="J365" s="23"/>
    </row>
    <row r="366" spans="1:10" ht="16" x14ac:dyDescent="0.2">
      <c r="A366" s="63"/>
      <c r="B366" s="75" t="s">
        <v>1113</v>
      </c>
      <c r="C366" s="66" t="s">
        <v>1114</v>
      </c>
      <c r="D366" s="66" t="s">
        <v>411</v>
      </c>
      <c r="E366" s="78">
        <v>10000</v>
      </c>
      <c r="F366" s="78">
        <v>0</v>
      </c>
      <c r="G366" s="277">
        <v>14.08</v>
      </c>
      <c r="H366" s="78">
        <v>14.08</v>
      </c>
      <c r="I366" s="144">
        <f>SUM(H366:H367)</f>
        <v>22.439999999999998</v>
      </c>
      <c r="J366" s="23"/>
    </row>
    <row r="367" spans="1:10" ht="16" x14ac:dyDescent="0.2">
      <c r="A367" s="63"/>
      <c r="B367" s="75" t="s">
        <v>1113</v>
      </c>
      <c r="C367" s="66" t="s">
        <v>1114</v>
      </c>
      <c r="D367" s="66" t="s">
        <v>413</v>
      </c>
      <c r="E367" s="78">
        <v>200000</v>
      </c>
      <c r="F367" s="78">
        <v>8.36</v>
      </c>
      <c r="G367" s="277">
        <v>0</v>
      </c>
      <c r="H367" s="78">
        <v>8.36</v>
      </c>
      <c r="I367" s="144"/>
      <c r="J367" s="23"/>
    </row>
    <row r="368" spans="1:10" ht="16" x14ac:dyDescent="0.2">
      <c r="A368" s="63"/>
      <c r="B368" s="75"/>
      <c r="C368" s="66"/>
      <c r="D368" s="66"/>
      <c r="E368" s="78"/>
      <c r="F368" s="78"/>
      <c r="G368" s="277"/>
      <c r="H368" s="78"/>
      <c r="I368" s="144"/>
      <c r="J368" s="23"/>
    </row>
    <row r="369" spans="1:10" ht="16" x14ac:dyDescent="0.2">
      <c r="A369" s="63"/>
      <c r="B369" s="75" t="s">
        <v>599</v>
      </c>
      <c r="C369" s="66" t="s">
        <v>186</v>
      </c>
      <c r="D369" s="66" t="s">
        <v>411</v>
      </c>
      <c r="E369" s="78">
        <v>250000</v>
      </c>
      <c r="F369" s="109">
        <f>H369-G369</f>
        <v>73.92</v>
      </c>
      <c r="G369" s="479">
        <v>3.08</v>
      </c>
      <c r="H369" s="78">
        <v>77</v>
      </c>
      <c r="I369" s="144">
        <f>SUM(H369:H372)</f>
        <v>128.92000000000002</v>
      </c>
      <c r="J369" s="23"/>
    </row>
    <row r="370" spans="1:10" ht="16" x14ac:dyDescent="0.2">
      <c r="A370" s="63"/>
      <c r="B370" s="75" t="s">
        <v>599</v>
      </c>
      <c r="C370" s="66" t="s">
        <v>186</v>
      </c>
      <c r="D370" s="66" t="s">
        <v>417</v>
      </c>
      <c r="E370" s="78">
        <v>45000</v>
      </c>
      <c r="F370" s="109">
        <v>30.47</v>
      </c>
      <c r="G370" s="479"/>
      <c r="H370" s="78">
        <v>30.47</v>
      </c>
      <c r="I370" s="144"/>
      <c r="J370" s="23"/>
    </row>
    <row r="371" spans="1:10" ht="16" x14ac:dyDescent="0.2">
      <c r="A371" s="63"/>
      <c r="B371" s="75" t="s">
        <v>599</v>
      </c>
      <c r="C371" s="66" t="s">
        <v>186</v>
      </c>
      <c r="D371" s="66" t="s">
        <v>413</v>
      </c>
      <c r="E371" s="78">
        <v>250000</v>
      </c>
      <c r="F371" s="109">
        <v>10.45</v>
      </c>
      <c r="G371" s="479"/>
      <c r="H371" s="78">
        <f>F371</f>
        <v>10.45</v>
      </c>
      <c r="I371" s="144"/>
      <c r="J371" s="23"/>
    </row>
    <row r="372" spans="1:10" ht="16" x14ac:dyDescent="0.2">
      <c r="A372" s="63"/>
      <c r="B372" s="75" t="s">
        <v>599</v>
      </c>
      <c r="C372" s="66" t="s">
        <v>186</v>
      </c>
      <c r="D372" s="66" t="s">
        <v>418</v>
      </c>
      <c r="E372" s="78">
        <v>250000</v>
      </c>
      <c r="F372" s="109">
        <v>11</v>
      </c>
      <c r="G372" s="479"/>
      <c r="H372" s="78">
        <f>F372</f>
        <v>11</v>
      </c>
      <c r="I372" s="144"/>
      <c r="J372" s="23"/>
    </row>
    <row r="373" spans="1:10" ht="16" x14ac:dyDescent="0.2">
      <c r="A373" s="63"/>
      <c r="B373" s="75"/>
      <c r="C373" s="66"/>
      <c r="D373" s="66"/>
      <c r="E373" s="78"/>
      <c r="F373" s="109"/>
      <c r="G373" s="479"/>
      <c r="H373" s="78"/>
      <c r="I373" s="144"/>
      <c r="J373" s="23"/>
    </row>
    <row r="374" spans="1:10" ht="16" x14ac:dyDescent="0.2">
      <c r="A374" s="63"/>
      <c r="B374" s="75" t="s">
        <v>602</v>
      </c>
      <c r="C374" s="66" t="s">
        <v>135</v>
      </c>
      <c r="D374" s="66" t="s">
        <v>411</v>
      </c>
      <c r="E374" s="78">
        <v>10000</v>
      </c>
      <c r="F374" s="109">
        <v>0</v>
      </c>
      <c r="G374" s="479">
        <f>H374-F374</f>
        <v>8.02</v>
      </c>
      <c r="H374" s="78">
        <v>8.02</v>
      </c>
      <c r="I374" s="144">
        <f>SUM(H374:H378)</f>
        <v>20.37</v>
      </c>
      <c r="J374" s="23"/>
    </row>
    <row r="375" spans="1:10" ht="16" x14ac:dyDescent="0.2">
      <c r="A375" s="101"/>
      <c r="B375" s="75" t="s">
        <v>602</v>
      </c>
      <c r="C375" s="66" t="s">
        <v>135</v>
      </c>
      <c r="D375" s="173" t="s">
        <v>412</v>
      </c>
      <c r="E375" s="78">
        <v>10000</v>
      </c>
      <c r="F375" s="109">
        <v>3.42</v>
      </c>
      <c r="G375" s="479"/>
      <c r="H375" s="78">
        <f>F375</f>
        <v>3.42</v>
      </c>
      <c r="I375" s="144"/>
      <c r="J375" s="23"/>
    </row>
    <row r="376" spans="1:10" ht="16" x14ac:dyDescent="0.2">
      <c r="A376" s="63"/>
      <c r="B376" s="75" t="s">
        <v>602</v>
      </c>
      <c r="C376" s="66" t="s">
        <v>135</v>
      </c>
      <c r="D376" s="173" t="s">
        <v>413</v>
      </c>
      <c r="E376" s="78">
        <v>100000</v>
      </c>
      <c r="F376" s="109">
        <v>4.18</v>
      </c>
      <c r="G376" s="479"/>
      <c r="H376" s="79">
        <f>F376</f>
        <v>4.18</v>
      </c>
      <c r="I376" s="144"/>
      <c r="J376" s="23"/>
    </row>
    <row r="377" spans="1:10" ht="16" x14ac:dyDescent="0.2">
      <c r="A377" s="63"/>
      <c r="B377" s="75" t="s">
        <v>602</v>
      </c>
      <c r="C377" s="66" t="s">
        <v>135</v>
      </c>
      <c r="D377" s="173" t="s">
        <v>418</v>
      </c>
      <c r="E377" s="78">
        <v>100000</v>
      </c>
      <c r="F377" s="109">
        <v>4.4000000000000004</v>
      </c>
      <c r="G377" s="479"/>
      <c r="H377" s="79">
        <f>F377</f>
        <v>4.4000000000000004</v>
      </c>
      <c r="I377" s="144"/>
      <c r="J377" s="23"/>
    </row>
    <row r="378" spans="1:10" ht="16" x14ac:dyDescent="0.2">
      <c r="A378" s="63"/>
      <c r="B378" s="75" t="s">
        <v>602</v>
      </c>
      <c r="C378" s="66" t="s">
        <v>135</v>
      </c>
      <c r="D378" s="173" t="s">
        <v>414</v>
      </c>
      <c r="E378" s="78">
        <v>10000</v>
      </c>
      <c r="F378" s="109">
        <v>0.35</v>
      </c>
      <c r="G378" s="479"/>
      <c r="H378" s="79">
        <f>F378</f>
        <v>0.35</v>
      </c>
      <c r="I378" s="144"/>
      <c r="J378" s="23"/>
    </row>
    <row r="379" spans="1:10" ht="16" x14ac:dyDescent="0.2">
      <c r="A379" s="63"/>
      <c r="B379" s="75"/>
      <c r="C379" s="66"/>
      <c r="D379" s="173"/>
      <c r="E379" s="78"/>
      <c r="F379" s="109"/>
      <c r="G379" s="479"/>
      <c r="H379" s="79"/>
      <c r="I379" s="144"/>
      <c r="J379" s="23"/>
    </row>
    <row r="380" spans="1:10" ht="16" x14ac:dyDescent="0.2">
      <c r="A380" s="63"/>
      <c r="B380" s="75" t="s">
        <v>1084</v>
      </c>
      <c r="C380" s="66" t="s">
        <v>1085</v>
      </c>
      <c r="D380" s="173" t="s">
        <v>411</v>
      </c>
      <c r="E380" s="78">
        <v>10000</v>
      </c>
      <c r="F380" s="109">
        <v>0</v>
      </c>
      <c r="G380" s="479">
        <v>0.66</v>
      </c>
      <c r="H380" s="79">
        <v>0.66</v>
      </c>
      <c r="I380" s="144">
        <f>SUM(H380:H383)</f>
        <v>1.83</v>
      </c>
      <c r="J380" s="23"/>
    </row>
    <row r="381" spans="1:10" ht="16" x14ac:dyDescent="0.2">
      <c r="A381" s="63"/>
      <c r="B381" s="75" t="s">
        <v>1084</v>
      </c>
      <c r="C381" s="66" t="s">
        <v>1085</v>
      </c>
      <c r="D381" s="173" t="s">
        <v>412</v>
      </c>
      <c r="E381" s="78">
        <v>2000</v>
      </c>
      <c r="F381" s="109">
        <v>0.68</v>
      </c>
      <c r="G381" s="479"/>
      <c r="H381" s="79">
        <v>0.68</v>
      </c>
      <c r="I381" s="144"/>
      <c r="J381" s="23"/>
    </row>
    <row r="382" spans="1:10" ht="16" x14ac:dyDescent="0.2">
      <c r="A382" s="63"/>
      <c r="B382" s="75" t="s">
        <v>1084</v>
      </c>
      <c r="C382" s="66" t="s">
        <v>1085</v>
      </c>
      <c r="D382" s="173" t="s">
        <v>413</v>
      </c>
      <c r="E382" s="78">
        <v>10000</v>
      </c>
      <c r="F382" s="109">
        <v>0.42</v>
      </c>
      <c r="G382" s="479"/>
      <c r="H382" s="79">
        <v>0.42</v>
      </c>
      <c r="I382" s="144"/>
      <c r="J382" s="23"/>
    </row>
    <row r="383" spans="1:10" ht="16" x14ac:dyDescent="0.2">
      <c r="A383" s="63"/>
      <c r="B383" s="75" t="s">
        <v>1084</v>
      </c>
      <c r="C383" s="66" t="s">
        <v>1085</v>
      </c>
      <c r="D383" s="173" t="s">
        <v>414</v>
      </c>
      <c r="E383" s="78">
        <v>2000</v>
      </c>
      <c r="F383" s="109">
        <v>7.0000000000000007E-2</v>
      </c>
      <c r="G383" s="479"/>
      <c r="H383" s="79">
        <v>7.0000000000000007E-2</v>
      </c>
      <c r="I383" s="144"/>
      <c r="J383" s="23"/>
    </row>
    <row r="384" spans="1:10" ht="16" x14ac:dyDescent="0.2">
      <c r="A384" s="63"/>
      <c r="B384" s="75"/>
      <c r="C384" s="66"/>
      <c r="D384" s="66"/>
      <c r="E384" s="78"/>
      <c r="F384" s="78"/>
      <c r="G384" s="277"/>
      <c r="H384" s="79"/>
      <c r="I384" s="144"/>
      <c r="J384" s="23"/>
    </row>
    <row r="385" spans="1:29" s="226" customFormat="1" ht="16" x14ac:dyDescent="0.2">
      <c r="A385" s="63"/>
      <c r="B385" s="75" t="s">
        <v>603</v>
      </c>
      <c r="C385" s="66" t="s">
        <v>42</v>
      </c>
      <c r="D385" s="66" t="s">
        <v>411</v>
      </c>
      <c r="E385" s="78">
        <v>250000</v>
      </c>
      <c r="F385" s="109">
        <v>48.24</v>
      </c>
      <c r="G385" s="479">
        <v>2.0099999999999998</v>
      </c>
      <c r="H385" s="79">
        <f>SUM(F385:G385)</f>
        <v>50.25</v>
      </c>
      <c r="I385" s="144">
        <f>SUM(H385:H390)</f>
        <v>109.32</v>
      </c>
      <c r="J385" s="23"/>
      <c r="K385"/>
      <c r="L385"/>
      <c r="M385"/>
      <c r="N385"/>
      <c r="O385"/>
      <c r="P385"/>
      <c r="Q385"/>
      <c r="R385"/>
      <c r="S385"/>
    </row>
    <row r="386" spans="1:29" ht="16" x14ac:dyDescent="0.2">
      <c r="A386" s="63"/>
      <c r="B386" s="75" t="s">
        <v>603</v>
      </c>
      <c r="C386" s="66" t="s">
        <v>42</v>
      </c>
      <c r="D386" s="173" t="s">
        <v>417</v>
      </c>
      <c r="E386" s="78">
        <v>50000</v>
      </c>
      <c r="F386" s="109">
        <v>33.85</v>
      </c>
      <c r="G386" s="479"/>
      <c r="H386" s="79">
        <f>F386</f>
        <v>33.85</v>
      </c>
      <c r="I386" s="144"/>
      <c r="J386" s="23"/>
    </row>
    <row r="387" spans="1:29" ht="16" x14ac:dyDescent="0.2">
      <c r="A387" s="63"/>
      <c r="B387" s="75" t="s">
        <v>603</v>
      </c>
      <c r="C387" s="66" t="s">
        <v>42</v>
      </c>
      <c r="D387" s="173" t="s">
        <v>412</v>
      </c>
      <c r="E387" s="78">
        <v>10000</v>
      </c>
      <c r="F387" s="109">
        <v>3.42</v>
      </c>
      <c r="G387" s="479"/>
      <c r="H387" s="79">
        <f>F387</f>
        <v>3.42</v>
      </c>
      <c r="I387" s="144"/>
      <c r="J387" s="23"/>
    </row>
    <row r="388" spans="1:29" ht="16" x14ac:dyDescent="0.2">
      <c r="A388" s="63"/>
      <c r="B388" s="75" t="s">
        <v>603</v>
      </c>
      <c r="C388" s="66" t="s">
        <v>42</v>
      </c>
      <c r="D388" s="173" t="s">
        <v>413</v>
      </c>
      <c r="E388" s="78">
        <v>250000</v>
      </c>
      <c r="F388" s="109">
        <v>10.45</v>
      </c>
      <c r="G388" s="479"/>
      <c r="H388" s="79">
        <f>F388</f>
        <v>10.45</v>
      </c>
      <c r="I388" s="144"/>
      <c r="J388" s="23"/>
    </row>
    <row r="389" spans="1:29" ht="16" x14ac:dyDescent="0.2">
      <c r="A389" s="63"/>
      <c r="B389" s="75" t="s">
        <v>603</v>
      </c>
      <c r="C389" s="66" t="s">
        <v>42</v>
      </c>
      <c r="D389" s="173" t="s">
        <v>418</v>
      </c>
      <c r="E389" s="78">
        <v>250000</v>
      </c>
      <c r="F389" s="109">
        <v>11</v>
      </c>
      <c r="G389" s="479"/>
      <c r="H389" s="79">
        <f>F389</f>
        <v>11</v>
      </c>
      <c r="I389" s="144"/>
      <c r="J389" s="23"/>
    </row>
    <row r="390" spans="1:29" ht="16" x14ac:dyDescent="0.2">
      <c r="A390" s="63"/>
      <c r="B390" s="75" t="s">
        <v>603</v>
      </c>
      <c r="C390" s="66" t="s">
        <v>42</v>
      </c>
      <c r="D390" s="173" t="s">
        <v>414</v>
      </c>
      <c r="E390" s="78">
        <v>10000</v>
      </c>
      <c r="F390" s="109">
        <v>0.35</v>
      </c>
      <c r="G390" s="479"/>
      <c r="H390" s="79">
        <f>F390</f>
        <v>0.35</v>
      </c>
      <c r="I390" s="144"/>
      <c r="J390" s="23"/>
    </row>
    <row r="391" spans="1:29" ht="16" x14ac:dyDescent="0.2">
      <c r="A391" s="63"/>
      <c r="B391" s="75"/>
      <c r="C391" s="66"/>
      <c r="D391" s="66"/>
      <c r="E391" s="79"/>
      <c r="F391" s="78"/>
      <c r="G391" s="277"/>
      <c r="H391" s="79"/>
      <c r="I391" s="144"/>
      <c r="J391" s="23"/>
    </row>
    <row r="392" spans="1:29" ht="16" x14ac:dyDescent="0.2">
      <c r="A392" s="63"/>
      <c r="B392" s="75" t="s">
        <v>604</v>
      </c>
      <c r="C392" s="66" t="s">
        <v>43</v>
      </c>
      <c r="D392" s="66" t="s">
        <v>411</v>
      </c>
      <c r="E392" s="78">
        <v>180000</v>
      </c>
      <c r="F392" s="109">
        <f>H392-G392</f>
        <v>239.35999999999999</v>
      </c>
      <c r="G392" s="479">
        <v>14.08</v>
      </c>
      <c r="H392" s="78">
        <v>253.44</v>
      </c>
      <c r="I392" s="144">
        <f>SUM(H392:H395)</f>
        <v>278.79000000000002</v>
      </c>
      <c r="J392" s="23"/>
    </row>
    <row r="393" spans="1:29" ht="16" x14ac:dyDescent="0.2">
      <c r="A393" s="63"/>
      <c r="B393" s="304" t="s">
        <v>604</v>
      </c>
      <c r="C393" s="66" t="s">
        <v>43</v>
      </c>
      <c r="D393" s="66" t="s">
        <v>417</v>
      </c>
      <c r="E393" s="78">
        <v>5000</v>
      </c>
      <c r="F393" s="109">
        <v>17.61</v>
      </c>
      <c r="G393" s="479"/>
      <c r="H393" s="78">
        <f>F393</f>
        <v>17.61</v>
      </c>
      <c r="I393" s="144"/>
      <c r="J393" s="23"/>
    </row>
    <row r="394" spans="1:29" ht="16" x14ac:dyDescent="0.2">
      <c r="A394" s="63"/>
      <c r="B394" s="75" t="s">
        <v>604</v>
      </c>
      <c r="C394" s="66" t="s">
        <v>43</v>
      </c>
      <c r="D394" s="66" t="s">
        <v>413</v>
      </c>
      <c r="E394" s="78">
        <v>180000</v>
      </c>
      <c r="F394" s="109">
        <v>7.52</v>
      </c>
      <c r="G394" s="479"/>
      <c r="H394" s="78">
        <f>F394</f>
        <v>7.52</v>
      </c>
      <c r="I394" s="144"/>
      <c r="J394" s="23"/>
    </row>
    <row r="395" spans="1:29" ht="16" x14ac:dyDescent="0.2">
      <c r="A395" s="63"/>
      <c r="B395" s="304" t="s">
        <v>604</v>
      </c>
      <c r="C395" s="66" t="s">
        <v>43</v>
      </c>
      <c r="D395" s="66" t="s">
        <v>418</v>
      </c>
      <c r="E395" s="78">
        <v>5000</v>
      </c>
      <c r="F395" s="109">
        <v>0.22</v>
      </c>
      <c r="G395" s="479"/>
      <c r="H395" s="78">
        <f>F395</f>
        <v>0.22</v>
      </c>
      <c r="I395" s="144"/>
      <c r="J395" s="23"/>
    </row>
    <row r="396" spans="1:29" ht="16" x14ac:dyDescent="0.2">
      <c r="A396" s="63"/>
      <c r="B396" s="75"/>
      <c r="C396" s="66"/>
      <c r="D396" s="66"/>
      <c r="E396" s="79"/>
      <c r="F396" s="78"/>
      <c r="G396" s="277"/>
      <c r="H396" s="78"/>
      <c r="I396" s="144"/>
      <c r="J396" s="23"/>
    </row>
    <row r="397" spans="1:29" ht="16" x14ac:dyDescent="0.2">
      <c r="A397" s="63"/>
      <c r="B397" s="75" t="s">
        <v>605</v>
      </c>
      <c r="C397" s="66" t="s">
        <v>340</v>
      </c>
      <c r="D397" s="66" t="s">
        <v>411</v>
      </c>
      <c r="E397" s="78">
        <v>20000</v>
      </c>
      <c r="F397" s="109">
        <v>2.0099999999999998</v>
      </c>
      <c r="G397" s="479">
        <v>2.0099999999999998</v>
      </c>
      <c r="H397" s="78">
        <v>4.0199999999999996</v>
      </c>
      <c r="I397" s="144">
        <f>SUM(H397:H398)</f>
        <v>4.4399999999999995</v>
      </c>
      <c r="J397" s="23"/>
    </row>
    <row r="398" spans="1:29" s="305" customFormat="1" ht="16" x14ac:dyDescent="0.2">
      <c r="A398" s="63"/>
      <c r="B398" s="75" t="s">
        <v>605</v>
      </c>
      <c r="C398" s="66" t="s">
        <v>340</v>
      </c>
      <c r="D398" s="66" t="s">
        <v>413</v>
      </c>
      <c r="E398" s="78">
        <v>10000</v>
      </c>
      <c r="F398" s="109">
        <v>0.42</v>
      </c>
      <c r="G398" s="479"/>
      <c r="H398" s="78">
        <f>F398</f>
        <v>0.42</v>
      </c>
      <c r="I398" s="144"/>
      <c r="J398" s="23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1:29" ht="16" x14ac:dyDescent="0.2">
      <c r="A399" s="63"/>
      <c r="B399" s="75"/>
      <c r="C399" s="66"/>
      <c r="D399" s="66"/>
      <c r="E399" s="78"/>
      <c r="F399" s="78"/>
      <c r="G399" s="277"/>
      <c r="H399" s="78"/>
      <c r="I399" s="144"/>
      <c r="J399" s="23"/>
    </row>
    <row r="400" spans="1:29" s="305" customFormat="1" ht="16" x14ac:dyDescent="0.2">
      <c r="A400" s="63"/>
      <c r="B400" s="75" t="s">
        <v>606</v>
      </c>
      <c r="C400" s="66" t="s">
        <v>44</v>
      </c>
      <c r="D400" s="66" t="s">
        <v>411</v>
      </c>
      <c r="E400" s="78">
        <v>10000</v>
      </c>
      <c r="F400" s="109">
        <v>0</v>
      </c>
      <c r="G400" s="479">
        <v>14.08</v>
      </c>
      <c r="H400" s="78">
        <v>14.08</v>
      </c>
      <c r="I400" s="144">
        <f>SUM(H400:H401)</f>
        <v>14.5</v>
      </c>
      <c r="J400" s="23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1:10" ht="16" x14ac:dyDescent="0.2">
      <c r="A401" s="63"/>
      <c r="B401" s="75" t="s">
        <v>606</v>
      </c>
      <c r="C401" s="66" t="s">
        <v>44</v>
      </c>
      <c r="D401" s="66" t="s">
        <v>413</v>
      </c>
      <c r="E401" s="79">
        <v>10000</v>
      </c>
      <c r="F401" s="109">
        <v>0.42</v>
      </c>
      <c r="G401" s="479"/>
      <c r="H401" s="79">
        <f>F401</f>
        <v>0.42</v>
      </c>
      <c r="I401" s="144"/>
      <c r="J401" s="23"/>
    </row>
    <row r="402" spans="1:10" ht="16" x14ac:dyDescent="0.2">
      <c r="A402" s="63"/>
      <c r="B402" s="75"/>
      <c r="C402" s="66"/>
      <c r="D402" s="66"/>
      <c r="E402" s="79"/>
      <c r="F402" s="78"/>
      <c r="G402" s="277"/>
      <c r="H402" s="79"/>
      <c r="I402" s="144"/>
      <c r="J402" s="23"/>
    </row>
    <row r="403" spans="1:10" ht="16" x14ac:dyDescent="0.2">
      <c r="A403" s="63"/>
      <c r="B403" s="75" t="s">
        <v>607</v>
      </c>
      <c r="C403" s="66" t="s">
        <v>96</v>
      </c>
      <c r="D403" s="66" t="s">
        <v>411</v>
      </c>
      <c r="E403" s="78">
        <v>30000</v>
      </c>
      <c r="F403" s="109">
        <f>H403-G403</f>
        <v>4.0200000000000005</v>
      </c>
      <c r="G403" s="479">
        <v>2.0099999999999998</v>
      </c>
      <c r="H403" s="78">
        <v>6.03</v>
      </c>
      <c r="I403" s="144">
        <f>SUM(H403:H404)</f>
        <v>6.45</v>
      </c>
      <c r="J403" s="23"/>
    </row>
    <row r="404" spans="1:10" ht="16" x14ac:dyDescent="0.2">
      <c r="A404" s="63"/>
      <c r="B404" s="75" t="s">
        <v>607</v>
      </c>
      <c r="C404" s="66" t="s">
        <v>96</v>
      </c>
      <c r="D404" s="66" t="s">
        <v>413</v>
      </c>
      <c r="E404" s="79">
        <v>10000</v>
      </c>
      <c r="F404" s="109">
        <v>0.42</v>
      </c>
      <c r="G404" s="479"/>
      <c r="H404" s="79">
        <f>F404</f>
        <v>0.42</v>
      </c>
      <c r="I404" s="144"/>
      <c r="J404" s="23"/>
    </row>
    <row r="405" spans="1:10" ht="16" x14ac:dyDescent="0.2">
      <c r="A405" s="63"/>
      <c r="B405" s="75"/>
      <c r="C405" s="66"/>
      <c r="D405" s="66"/>
      <c r="E405" s="79"/>
      <c r="F405" s="78"/>
      <c r="G405" s="277"/>
      <c r="H405" s="79"/>
      <c r="I405" s="144"/>
      <c r="J405" s="23"/>
    </row>
    <row r="406" spans="1:10" ht="16" x14ac:dyDescent="0.2">
      <c r="A406" s="63"/>
      <c r="B406" s="75" t="s">
        <v>1115</v>
      </c>
      <c r="C406" s="66" t="s">
        <v>1116</v>
      </c>
      <c r="D406" s="66" t="s">
        <v>411</v>
      </c>
      <c r="E406" s="79">
        <v>10000</v>
      </c>
      <c r="F406" s="78">
        <v>0</v>
      </c>
      <c r="G406" s="277">
        <v>2.0099999999999998</v>
      </c>
      <c r="H406" s="277">
        <v>2.0099999999999998</v>
      </c>
      <c r="I406" s="144">
        <f>SUM(H406:H411)</f>
        <v>10.55</v>
      </c>
      <c r="J406" s="23"/>
    </row>
    <row r="407" spans="1:10" ht="16" x14ac:dyDescent="0.2">
      <c r="A407" s="63"/>
      <c r="B407" s="75" t="s">
        <v>1115</v>
      </c>
      <c r="C407" s="66" t="s">
        <v>1116</v>
      </c>
      <c r="D407" s="173" t="s">
        <v>417</v>
      </c>
      <c r="E407" s="79">
        <v>5000</v>
      </c>
      <c r="F407" s="78">
        <v>3.39</v>
      </c>
      <c r="G407" s="277"/>
      <c r="H407" s="78">
        <v>3.39</v>
      </c>
      <c r="I407" s="144"/>
      <c r="J407" s="23"/>
    </row>
    <row r="408" spans="1:10" ht="16" x14ac:dyDescent="0.2">
      <c r="A408" s="63"/>
      <c r="B408" s="75" t="s">
        <v>1115</v>
      </c>
      <c r="C408" s="66" t="s">
        <v>1116</v>
      </c>
      <c r="D408" s="173" t="s">
        <v>412</v>
      </c>
      <c r="E408" s="79">
        <v>2000</v>
      </c>
      <c r="F408" s="78">
        <v>0.68</v>
      </c>
      <c r="G408" s="277"/>
      <c r="H408" s="78">
        <v>0.68</v>
      </c>
      <c r="I408" s="144"/>
      <c r="J408" s="23"/>
    </row>
    <row r="409" spans="1:10" ht="16" x14ac:dyDescent="0.2">
      <c r="A409" s="63"/>
      <c r="B409" s="75" t="s">
        <v>1115</v>
      </c>
      <c r="C409" s="66" t="s">
        <v>1116</v>
      </c>
      <c r="D409" s="173" t="s">
        <v>413</v>
      </c>
      <c r="E409" s="79">
        <v>100000</v>
      </c>
      <c r="F409" s="78">
        <v>4.18</v>
      </c>
      <c r="G409" s="277"/>
      <c r="H409" s="78">
        <v>4.18</v>
      </c>
      <c r="I409" s="144"/>
      <c r="J409" s="23"/>
    </row>
    <row r="410" spans="1:10" ht="16" x14ac:dyDescent="0.2">
      <c r="A410" s="63"/>
      <c r="B410" s="75" t="s">
        <v>1115</v>
      </c>
      <c r="C410" s="66" t="s">
        <v>1116</v>
      </c>
      <c r="D410" s="173" t="s">
        <v>418</v>
      </c>
      <c r="E410" s="79">
        <v>5000</v>
      </c>
      <c r="F410" s="78">
        <v>0.22</v>
      </c>
      <c r="G410" s="277"/>
      <c r="H410" s="78">
        <v>0.22</v>
      </c>
      <c r="I410" s="144"/>
      <c r="J410" s="23"/>
    </row>
    <row r="411" spans="1:10" ht="16" x14ac:dyDescent="0.2">
      <c r="A411" s="63"/>
      <c r="B411" s="75" t="s">
        <v>1115</v>
      </c>
      <c r="C411" s="66" t="s">
        <v>1116</v>
      </c>
      <c r="D411" s="173" t="s">
        <v>414</v>
      </c>
      <c r="E411" s="79">
        <v>2000</v>
      </c>
      <c r="F411" s="78">
        <v>7.0000000000000007E-2</v>
      </c>
      <c r="G411" s="277"/>
      <c r="H411" s="78">
        <v>7.0000000000000007E-2</v>
      </c>
      <c r="I411" s="144"/>
      <c r="J411" s="23"/>
    </row>
    <row r="412" spans="1:10" ht="16" x14ac:dyDescent="0.2">
      <c r="A412" s="63"/>
      <c r="B412" s="75"/>
      <c r="C412" s="66"/>
      <c r="D412" s="66"/>
      <c r="E412" s="79"/>
      <c r="F412" s="78"/>
      <c r="G412" s="277"/>
      <c r="H412" s="79"/>
      <c r="I412" s="144"/>
      <c r="J412" s="23"/>
    </row>
    <row r="413" spans="1:10" ht="16" x14ac:dyDescent="0.2">
      <c r="A413" s="63"/>
      <c r="B413" s="75" t="s">
        <v>608</v>
      </c>
      <c r="C413" s="66" t="s">
        <v>496</v>
      </c>
      <c r="D413" s="66" t="s">
        <v>411</v>
      </c>
      <c r="E413" s="79">
        <v>10000</v>
      </c>
      <c r="F413" s="109">
        <v>0</v>
      </c>
      <c r="G413" s="479">
        <v>0.91</v>
      </c>
      <c r="H413" s="79">
        <f>SUM(F413:G413)</f>
        <v>0.91</v>
      </c>
      <c r="I413" s="144">
        <f>H413</f>
        <v>0.91</v>
      </c>
      <c r="J413" s="23"/>
    </row>
    <row r="414" spans="1:10" ht="16" x14ac:dyDescent="0.2">
      <c r="A414" s="63"/>
      <c r="B414" s="75"/>
      <c r="C414" s="66"/>
      <c r="D414" s="66"/>
      <c r="E414" s="79"/>
      <c r="F414" s="78"/>
      <c r="G414" s="277"/>
      <c r="H414" s="79"/>
      <c r="I414" s="144"/>
      <c r="J414" s="23"/>
    </row>
    <row r="415" spans="1:10" ht="16" x14ac:dyDescent="0.2">
      <c r="A415" s="63"/>
      <c r="B415" s="75" t="s">
        <v>609</v>
      </c>
      <c r="C415" s="66" t="s">
        <v>137</v>
      </c>
      <c r="D415" s="66" t="s">
        <v>411</v>
      </c>
      <c r="E415" s="79">
        <v>100000</v>
      </c>
      <c r="F415" s="109">
        <f>H415-G415</f>
        <v>5.9399999999999995</v>
      </c>
      <c r="G415" s="479">
        <v>0.66</v>
      </c>
      <c r="H415" s="79">
        <v>6.6</v>
      </c>
      <c r="I415" s="144">
        <f>SUM(H415:H416)</f>
        <v>10.78</v>
      </c>
      <c r="J415" s="23"/>
    </row>
    <row r="416" spans="1:10" ht="16" x14ac:dyDescent="0.2">
      <c r="A416" s="63"/>
      <c r="B416" s="75" t="s">
        <v>609</v>
      </c>
      <c r="C416" s="66" t="s">
        <v>137</v>
      </c>
      <c r="D416" s="66" t="s">
        <v>413</v>
      </c>
      <c r="E416" s="79">
        <v>100000</v>
      </c>
      <c r="F416" s="109">
        <v>4.18</v>
      </c>
      <c r="G416" s="479"/>
      <c r="H416" s="79">
        <f>F416</f>
        <v>4.18</v>
      </c>
      <c r="I416" s="144"/>
      <c r="J416" s="23"/>
    </row>
    <row r="417" spans="1:10" ht="16" x14ac:dyDescent="0.2">
      <c r="A417" s="63"/>
      <c r="B417" s="75"/>
      <c r="C417" s="66"/>
      <c r="D417" s="66"/>
      <c r="E417" s="79"/>
      <c r="F417" s="78"/>
      <c r="G417" s="277"/>
      <c r="H417" s="79"/>
      <c r="I417" s="144"/>
      <c r="J417" s="23"/>
    </row>
    <row r="418" spans="1:10" ht="16" x14ac:dyDescent="0.2">
      <c r="A418" s="63"/>
      <c r="B418" s="75" t="s">
        <v>610</v>
      </c>
      <c r="C418" s="66" t="s">
        <v>45</v>
      </c>
      <c r="D418" s="66" t="s">
        <v>411</v>
      </c>
      <c r="E418" s="78">
        <v>10000</v>
      </c>
      <c r="F418" s="109">
        <v>0</v>
      </c>
      <c r="G418" s="479">
        <v>2.0099999999999998</v>
      </c>
      <c r="H418" s="78">
        <v>2.0099999999999998</v>
      </c>
      <c r="I418" s="144">
        <f>H418</f>
        <v>2.0099999999999998</v>
      </c>
      <c r="J418" s="211"/>
    </row>
    <row r="419" spans="1:10" ht="16" x14ac:dyDescent="0.2">
      <c r="A419" s="63"/>
      <c r="B419" s="75"/>
      <c r="C419" s="66"/>
      <c r="D419" s="66"/>
      <c r="E419" s="78"/>
      <c r="F419" s="78"/>
      <c r="G419" s="277"/>
      <c r="H419" s="78"/>
      <c r="I419" s="144"/>
      <c r="J419" s="211"/>
    </row>
    <row r="420" spans="1:10" ht="16" x14ac:dyDescent="0.2">
      <c r="A420" s="63"/>
      <c r="B420" s="75" t="s">
        <v>1117</v>
      </c>
      <c r="C420" s="66" t="s">
        <v>1118</v>
      </c>
      <c r="D420" s="66" t="s">
        <v>411</v>
      </c>
      <c r="E420" s="576">
        <v>100000</v>
      </c>
      <c r="F420" s="109">
        <v>18.09</v>
      </c>
      <c r="G420" s="144">
        <v>2.0099999999999998</v>
      </c>
      <c r="H420" s="78">
        <v>20.100000000000001</v>
      </c>
      <c r="I420" s="144">
        <f>SUM(H420:H425)</f>
        <v>80.73</v>
      </c>
      <c r="J420" s="211"/>
    </row>
    <row r="421" spans="1:10" ht="16" x14ac:dyDescent="0.2">
      <c r="A421" s="63"/>
      <c r="B421" s="75" t="s">
        <v>1117</v>
      </c>
      <c r="C421" s="66" t="s">
        <v>1118</v>
      </c>
      <c r="D421" s="173" t="s">
        <v>417</v>
      </c>
      <c r="E421" s="577">
        <v>100000</v>
      </c>
      <c r="F421" s="109">
        <v>44.1</v>
      </c>
      <c r="G421" s="144"/>
      <c r="H421" s="78">
        <v>44.1</v>
      </c>
      <c r="I421" s="144"/>
      <c r="J421" s="211"/>
    </row>
    <row r="422" spans="1:10" ht="16" x14ac:dyDescent="0.2">
      <c r="A422" s="63"/>
      <c r="B422" s="75" t="s">
        <v>1117</v>
      </c>
      <c r="C422" s="66" t="s">
        <v>1118</v>
      </c>
      <c r="D422" s="173" t="s">
        <v>412</v>
      </c>
      <c r="E422" s="577">
        <v>10000</v>
      </c>
      <c r="F422" s="109">
        <v>3.42</v>
      </c>
      <c r="G422" s="144"/>
      <c r="H422" s="78">
        <v>3.42</v>
      </c>
      <c r="I422" s="144"/>
      <c r="J422" s="211"/>
    </row>
    <row r="423" spans="1:10" ht="16" x14ac:dyDescent="0.2">
      <c r="A423" s="63"/>
      <c r="B423" s="75" t="s">
        <v>1117</v>
      </c>
      <c r="C423" s="66" t="s">
        <v>1118</v>
      </c>
      <c r="D423" s="173" t="s">
        <v>413</v>
      </c>
      <c r="E423" s="577">
        <v>200000</v>
      </c>
      <c r="F423" s="109">
        <v>8.36</v>
      </c>
      <c r="G423" s="144"/>
      <c r="H423" s="78">
        <v>8.36</v>
      </c>
      <c r="I423" s="144"/>
      <c r="J423" s="211"/>
    </row>
    <row r="424" spans="1:10" ht="16" x14ac:dyDescent="0.2">
      <c r="A424" s="63"/>
      <c r="B424" s="75" t="s">
        <v>1117</v>
      </c>
      <c r="C424" s="66" t="s">
        <v>1118</v>
      </c>
      <c r="D424" s="173" t="s">
        <v>418</v>
      </c>
      <c r="E424" s="577">
        <v>100000</v>
      </c>
      <c r="F424" s="109">
        <v>4.4000000000000004</v>
      </c>
      <c r="G424" s="144"/>
      <c r="H424" s="78">
        <v>4.4000000000000004</v>
      </c>
      <c r="I424" s="144"/>
      <c r="J424" s="211"/>
    </row>
    <row r="425" spans="1:10" ht="16" x14ac:dyDescent="0.2">
      <c r="A425" s="63"/>
      <c r="B425" s="75" t="s">
        <v>1117</v>
      </c>
      <c r="C425" s="66" t="s">
        <v>1118</v>
      </c>
      <c r="D425" s="173" t="s">
        <v>414</v>
      </c>
      <c r="E425" s="577">
        <v>10000</v>
      </c>
      <c r="F425" s="109">
        <v>0.35</v>
      </c>
      <c r="G425" s="144"/>
      <c r="H425" s="78">
        <v>0.35</v>
      </c>
      <c r="I425" s="144"/>
      <c r="J425" s="211"/>
    </row>
    <row r="426" spans="1:10" ht="16" x14ac:dyDescent="0.2">
      <c r="A426" s="63"/>
      <c r="B426" s="75"/>
      <c r="C426" s="66"/>
      <c r="D426" s="66"/>
      <c r="E426" s="78"/>
      <c r="F426" s="78"/>
      <c r="G426" s="277"/>
      <c r="H426" s="78"/>
      <c r="I426" s="144"/>
      <c r="J426" s="211"/>
    </row>
    <row r="427" spans="1:10" ht="16" x14ac:dyDescent="0.2">
      <c r="A427" s="63"/>
      <c r="B427" s="75" t="s">
        <v>611</v>
      </c>
      <c r="C427" s="66" t="s">
        <v>230</v>
      </c>
      <c r="D427" s="66" t="s">
        <v>411</v>
      </c>
      <c r="E427" s="79">
        <v>100000</v>
      </c>
      <c r="F427" s="109">
        <v>45.18</v>
      </c>
      <c r="G427" s="479">
        <v>5.0199999999999996</v>
      </c>
      <c r="H427" s="79">
        <v>50.2</v>
      </c>
      <c r="I427" s="144">
        <f>SUM(H427:H430)</f>
        <v>97.65000000000002</v>
      </c>
      <c r="J427" s="23"/>
    </row>
    <row r="428" spans="1:10" ht="16" x14ac:dyDescent="0.2">
      <c r="A428" s="63"/>
      <c r="B428" s="75" t="s">
        <v>611</v>
      </c>
      <c r="C428" s="66" t="s">
        <v>230</v>
      </c>
      <c r="D428" s="66" t="s">
        <v>417</v>
      </c>
      <c r="E428" s="79">
        <v>50000</v>
      </c>
      <c r="F428" s="109">
        <v>33.85</v>
      </c>
      <c r="G428" s="479"/>
      <c r="H428" s="79">
        <f>F428</f>
        <v>33.85</v>
      </c>
      <c r="I428" s="144"/>
      <c r="J428" s="23"/>
    </row>
    <row r="429" spans="1:10" ht="16" x14ac:dyDescent="0.2">
      <c r="A429" s="63"/>
      <c r="B429" s="75" t="s">
        <v>611</v>
      </c>
      <c r="C429" s="66" t="s">
        <v>230</v>
      </c>
      <c r="D429" s="66" t="s">
        <v>413</v>
      </c>
      <c r="E429" s="79">
        <v>220000</v>
      </c>
      <c r="F429" s="109">
        <v>9.1999999999999993</v>
      </c>
      <c r="G429" s="479"/>
      <c r="H429" s="79">
        <f>F429</f>
        <v>9.1999999999999993</v>
      </c>
      <c r="I429" s="144"/>
      <c r="J429" s="23"/>
    </row>
    <row r="430" spans="1:10" ht="16" x14ac:dyDescent="0.2">
      <c r="A430" s="63"/>
      <c r="B430" s="75" t="s">
        <v>611</v>
      </c>
      <c r="C430" s="66" t="s">
        <v>230</v>
      </c>
      <c r="D430" s="173" t="s">
        <v>418</v>
      </c>
      <c r="E430" s="78">
        <v>100000</v>
      </c>
      <c r="F430" s="109">
        <v>4.4000000000000004</v>
      </c>
      <c r="G430" s="479"/>
      <c r="H430" s="78">
        <f>F430</f>
        <v>4.4000000000000004</v>
      </c>
      <c r="I430" s="144"/>
      <c r="J430" s="23"/>
    </row>
    <row r="431" spans="1:10" ht="16" x14ac:dyDescent="0.2">
      <c r="A431" s="63"/>
      <c r="B431" s="75"/>
      <c r="C431" s="66"/>
      <c r="D431" s="173"/>
      <c r="E431" s="78"/>
      <c r="F431" s="78"/>
      <c r="G431" s="277"/>
      <c r="H431" s="78"/>
      <c r="I431" s="144"/>
      <c r="J431" s="23"/>
    </row>
    <row r="432" spans="1:10" ht="16" x14ac:dyDescent="0.2">
      <c r="A432" s="63"/>
      <c r="B432" s="75" t="s">
        <v>1100</v>
      </c>
      <c r="C432" s="66" t="s">
        <v>1101</v>
      </c>
      <c r="D432" s="173" t="s">
        <v>411</v>
      </c>
      <c r="E432" s="78">
        <v>250000</v>
      </c>
      <c r="F432" s="109">
        <v>15.84</v>
      </c>
      <c r="G432" s="479">
        <v>0.66</v>
      </c>
      <c r="H432" s="78">
        <f>16.5</f>
        <v>16.5</v>
      </c>
      <c r="I432" s="144">
        <v>16.5</v>
      </c>
      <c r="J432" s="23"/>
    </row>
    <row r="433" spans="1:10" ht="16" x14ac:dyDescent="0.2">
      <c r="A433" s="63"/>
      <c r="B433" s="75"/>
      <c r="C433" s="66"/>
      <c r="D433" s="66"/>
      <c r="E433" s="79"/>
      <c r="F433" s="78"/>
      <c r="G433" s="277"/>
      <c r="H433" s="79"/>
      <c r="I433" s="144"/>
      <c r="J433" s="23"/>
    </row>
    <row r="434" spans="1:10" ht="16" x14ac:dyDescent="0.2">
      <c r="A434" s="63"/>
      <c r="B434" s="75" t="s">
        <v>612</v>
      </c>
      <c r="C434" s="66" t="s">
        <v>334</v>
      </c>
      <c r="D434" s="66" t="s">
        <v>411</v>
      </c>
      <c r="E434" s="78">
        <v>50000</v>
      </c>
      <c r="F434" s="109">
        <f>H434-G434</f>
        <v>12.32</v>
      </c>
      <c r="G434" s="479">
        <v>3.08</v>
      </c>
      <c r="H434" s="78">
        <v>15.4</v>
      </c>
      <c r="I434" s="144">
        <f>SUM(H434:H439)</f>
        <v>70.92</v>
      </c>
      <c r="J434" s="23"/>
    </row>
    <row r="435" spans="1:10" ht="16" x14ac:dyDescent="0.2">
      <c r="A435" s="63"/>
      <c r="B435" s="75" t="s">
        <v>612</v>
      </c>
      <c r="C435" s="66" t="s">
        <v>334</v>
      </c>
      <c r="D435" s="173" t="s">
        <v>417</v>
      </c>
      <c r="E435" s="78">
        <v>50000</v>
      </c>
      <c r="F435" s="109">
        <v>22.05</v>
      </c>
      <c r="G435" s="479"/>
      <c r="H435" s="78">
        <f>F435</f>
        <v>22.05</v>
      </c>
      <c r="I435" s="144"/>
      <c r="J435" s="104"/>
    </row>
    <row r="436" spans="1:10" ht="16" x14ac:dyDescent="0.2">
      <c r="A436" s="63"/>
      <c r="B436" s="75" t="s">
        <v>612</v>
      </c>
      <c r="C436" s="66" t="s">
        <v>334</v>
      </c>
      <c r="D436" s="173" t="s">
        <v>412</v>
      </c>
      <c r="E436" s="78">
        <v>10000</v>
      </c>
      <c r="F436" s="109">
        <v>3.42</v>
      </c>
      <c r="G436" s="479"/>
      <c r="H436" s="78">
        <f>F436</f>
        <v>3.42</v>
      </c>
      <c r="I436" s="144"/>
      <c r="J436" s="91"/>
    </row>
    <row r="437" spans="1:10" ht="16" x14ac:dyDescent="0.2">
      <c r="A437" s="63"/>
      <c r="B437" s="75" t="s">
        <v>612</v>
      </c>
      <c r="C437" s="66" t="s">
        <v>334</v>
      </c>
      <c r="D437" s="173" t="s">
        <v>413</v>
      </c>
      <c r="E437" s="78">
        <v>500000</v>
      </c>
      <c r="F437" s="109">
        <v>20.9</v>
      </c>
      <c r="G437" s="479"/>
      <c r="H437" s="78">
        <f>F437</f>
        <v>20.9</v>
      </c>
      <c r="I437" s="144"/>
      <c r="J437" s="91"/>
    </row>
    <row r="438" spans="1:10" ht="16" x14ac:dyDescent="0.2">
      <c r="A438" s="63"/>
      <c r="B438" s="75" t="s">
        <v>612</v>
      </c>
      <c r="C438" s="66" t="s">
        <v>334</v>
      </c>
      <c r="D438" s="173" t="s">
        <v>418</v>
      </c>
      <c r="E438" s="78">
        <v>200000</v>
      </c>
      <c r="F438" s="109">
        <v>8.8000000000000007</v>
      </c>
      <c r="G438" s="479"/>
      <c r="H438" s="78">
        <f>F438</f>
        <v>8.8000000000000007</v>
      </c>
      <c r="I438" s="144"/>
      <c r="J438" s="91"/>
    </row>
    <row r="439" spans="1:10" ht="16" x14ac:dyDescent="0.2">
      <c r="A439" s="63"/>
      <c r="B439" s="75" t="s">
        <v>612</v>
      </c>
      <c r="C439" s="66" t="s">
        <v>334</v>
      </c>
      <c r="D439" s="173" t="s">
        <v>414</v>
      </c>
      <c r="E439" s="78">
        <v>10000</v>
      </c>
      <c r="F439" s="109">
        <v>0.35</v>
      </c>
      <c r="G439" s="479"/>
      <c r="H439" s="79">
        <f>F439</f>
        <v>0.35</v>
      </c>
      <c r="I439" s="144"/>
      <c r="J439" s="91"/>
    </row>
    <row r="440" spans="1:10" ht="16" x14ac:dyDescent="0.2">
      <c r="A440" s="63"/>
      <c r="B440" s="75"/>
      <c r="C440" s="66"/>
      <c r="D440" s="66"/>
      <c r="E440" s="78"/>
      <c r="F440" s="78"/>
      <c r="G440" s="277"/>
      <c r="H440" s="79"/>
      <c r="I440" s="144"/>
      <c r="J440" s="91"/>
    </row>
    <row r="441" spans="1:10" ht="16" x14ac:dyDescent="0.2">
      <c r="A441" s="63"/>
      <c r="B441" s="75" t="s">
        <v>613</v>
      </c>
      <c r="C441" s="66" t="s">
        <v>182</v>
      </c>
      <c r="D441" s="66" t="s">
        <v>411</v>
      </c>
      <c r="E441" s="78">
        <v>10000</v>
      </c>
      <c r="F441" s="109">
        <v>0</v>
      </c>
      <c r="G441" s="479">
        <v>1.26</v>
      </c>
      <c r="H441" s="78">
        <f>SUM(F441:G441)</f>
        <v>1.26</v>
      </c>
      <c r="I441" s="144">
        <f>SUM(H441:H442)</f>
        <v>2.17</v>
      </c>
      <c r="J441" s="104"/>
    </row>
    <row r="442" spans="1:10" ht="16" x14ac:dyDescent="0.2">
      <c r="A442" s="63"/>
      <c r="B442" s="75" t="s">
        <v>613</v>
      </c>
      <c r="C442" s="66" t="s">
        <v>182</v>
      </c>
      <c r="D442" s="66" t="s">
        <v>417</v>
      </c>
      <c r="E442" s="78">
        <v>5000</v>
      </c>
      <c r="F442" s="109">
        <v>0.91</v>
      </c>
      <c r="G442" s="478"/>
      <c r="H442" s="78">
        <f>F442</f>
        <v>0.91</v>
      </c>
      <c r="I442" s="144"/>
      <c r="J442" s="104"/>
    </row>
    <row r="443" spans="1:10" ht="16" x14ac:dyDescent="0.2">
      <c r="A443" s="63"/>
      <c r="B443" s="75"/>
      <c r="D443" s="66"/>
      <c r="E443" s="78"/>
      <c r="F443" s="78"/>
      <c r="G443" s="277"/>
      <c r="H443" s="78"/>
      <c r="I443" s="144"/>
      <c r="J443" s="104"/>
    </row>
    <row r="444" spans="1:10" ht="16" x14ac:dyDescent="0.2">
      <c r="A444" s="63"/>
      <c r="B444" s="75" t="s">
        <v>614</v>
      </c>
      <c r="C444" s="66" t="s">
        <v>366</v>
      </c>
      <c r="D444" s="66" t="s">
        <v>411</v>
      </c>
      <c r="E444" s="78">
        <v>10000</v>
      </c>
      <c r="F444" s="109">
        <v>0</v>
      </c>
      <c r="G444" s="479">
        <v>5.0199999999999996</v>
      </c>
      <c r="H444" s="78">
        <v>5.0199999999999996</v>
      </c>
      <c r="I444" s="144">
        <f>SUM(H444:H449)</f>
        <v>21.78</v>
      </c>
      <c r="J444" s="104"/>
    </row>
    <row r="445" spans="1:10" ht="16" x14ac:dyDescent="0.2">
      <c r="A445" s="63"/>
      <c r="B445" s="75" t="s">
        <v>614</v>
      </c>
      <c r="C445" s="66" t="s">
        <v>366</v>
      </c>
      <c r="D445" s="173" t="s">
        <v>417</v>
      </c>
      <c r="E445" s="78">
        <v>10000</v>
      </c>
      <c r="F445" s="109">
        <v>4.41</v>
      </c>
      <c r="G445" s="479"/>
      <c r="H445" s="78">
        <f>F445</f>
        <v>4.41</v>
      </c>
      <c r="I445" s="144"/>
      <c r="J445" s="211"/>
    </row>
    <row r="446" spans="1:10" ht="16" x14ac:dyDescent="0.2">
      <c r="A446" s="63"/>
      <c r="B446" s="75" t="s">
        <v>614</v>
      </c>
      <c r="C446" s="66" t="s">
        <v>366</v>
      </c>
      <c r="D446" s="173" t="s">
        <v>412</v>
      </c>
      <c r="E446" s="78">
        <v>10000</v>
      </c>
      <c r="F446" s="109">
        <v>3.42</v>
      </c>
      <c r="G446" s="479"/>
      <c r="H446" s="78">
        <f>F446</f>
        <v>3.42</v>
      </c>
      <c r="I446" s="144"/>
      <c r="J446" s="104"/>
    </row>
    <row r="447" spans="1:10" ht="16" x14ac:dyDescent="0.2">
      <c r="A447" s="63"/>
      <c r="B447" s="75" t="s">
        <v>614</v>
      </c>
      <c r="C447" s="66" t="s">
        <v>366</v>
      </c>
      <c r="D447" s="173" t="s">
        <v>413</v>
      </c>
      <c r="E447" s="78">
        <v>100000</v>
      </c>
      <c r="F447" s="109">
        <v>4.18</v>
      </c>
      <c r="G447" s="479"/>
      <c r="H447" s="78">
        <f>F447</f>
        <v>4.18</v>
      </c>
      <c r="I447" s="144"/>
      <c r="J447" s="104"/>
    </row>
    <row r="448" spans="1:10" ht="16" x14ac:dyDescent="0.2">
      <c r="A448" s="63"/>
      <c r="B448" s="75" t="s">
        <v>614</v>
      </c>
      <c r="C448" s="66" t="s">
        <v>366</v>
      </c>
      <c r="D448" s="173" t="s">
        <v>418</v>
      </c>
      <c r="E448" s="78">
        <v>100000</v>
      </c>
      <c r="F448" s="109">
        <v>4.4000000000000004</v>
      </c>
      <c r="G448" s="479"/>
      <c r="H448" s="78">
        <f>F448</f>
        <v>4.4000000000000004</v>
      </c>
      <c r="I448" s="144"/>
      <c r="J448" s="104"/>
    </row>
    <row r="449" spans="1:10" ht="16" x14ac:dyDescent="0.2">
      <c r="A449" s="63"/>
      <c r="B449" s="75" t="s">
        <v>614</v>
      </c>
      <c r="C449" s="66" t="s">
        <v>366</v>
      </c>
      <c r="D449" s="173" t="s">
        <v>414</v>
      </c>
      <c r="E449" s="78">
        <v>10000</v>
      </c>
      <c r="F449" s="109">
        <v>0.35</v>
      </c>
      <c r="G449" s="479"/>
      <c r="H449" s="78">
        <f>F449</f>
        <v>0.35</v>
      </c>
      <c r="I449" s="144"/>
      <c r="J449" s="104"/>
    </row>
    <row r="450" spans="1:10" ht="16" x14ac:dyDescent="0.2">
      <c r="A450" s="63"/>
      <c r="B450" s="75"/>
      <c r="C450" s="66"/>
      <c r="D450" s="66"/>
      <c r="E450" s="78"/>
      <c r="F450" s="78"/>
      <c r="G450" s="277"/>
      <c r="H450" s="78"/>
      <c r="I450" s="144"/>
      <c r="J450" s="104"/>
    </row>
    <row r="451" spans="1:10" ht="16" x14ac:dyDescent="0.2">
      <c r="A451" s="63"/>
      <c r="B451" s="75" t="s">
        <v>536</v>
      </c>
      <c r="C451" s="66" t="s">
        <v>524</v>
      </c>
      <c r="D451" s="66" t="s">
        <v>411</v>
      </c>
      <c r="E451" s="78">
        <v>10000</v>
      </c>
      <c r="F451" s="109">
        <v>0</v>
      </c>
      <c r="G451" s="479">
        <f>H451-F451</f>
        <v>0.66</v>
      </c>
      <c r="H451" s="78">
        <v>0.66</v>
      </c>
      <c r="I451" s="144">
        <f>SUM(H451:H453)</f>
        <v>2.87</v>
      </c>
      <c r="J451" s="23"/>
    </row>
    <row r="452" spans="1:10" ht="16" x14ac:dyDescent="0.2">
      <c r="A452" s="63"/>
      <c r="B452" s="75" t="s">
        <v>536</v>
      </c>
      <c r="C452" s="66" t="s">
        <v>524</v>
      </c>
      <c r="D452" s="66" t="s">
        <v>412</v>
      </c>
      <c r="E452" s="78">
        <v>4000</v>
      </c>
      <c r="F452" s="109">
        <v>1.37</v>
      </c>
      <c r="G452" s="479"/>
      <c r="H452" s="78">
        <f>F452</f>
        <v>1.37</v>
      </c>
      <c r="I452" s="144"/>
      <c r="J452" s="23"/>
    </row>
    <row r="453" spans="1:10" ht="16" x14ac:dyDescent="0.2">
      <c r="A453" s="63"/>
      <c r="B453" s="75" t="s">
        <v>536</v>
      </c>
      <c r="C453" s="66" t="s">
        <v>524</v>
      </c>
      <c r="D453" s="66" t="s">
        <v>413</v>
      </c>
      <c r="E453" s="78">
        <v>20000</v>
      </c>
      <c r="F453" s="109">
        <v>0.84</v>
      </c>
      <c r="G453" s="479"/>
      <c r="H453" s="78">
        <f>F453</f>
        <v>0.84</v>
      </c>
      <c r="I453" s="144"/>
      <c r="J453" s="23"/>
    </row>
    <row r="454" spans="1:10" ht="16" x14ac:dyDescent="0.2">
      <c r="A454" s="63"/>
      <c r="B454" s="75"/>
      <c r="C454" s="66"/>
      <c r="D454" s="66"/>
      <c r="E454" s="78"/>
      <c r="F454" s="78"/>
      <c r="G454" s="277"/>
      <c r="H454" s="78"/>
      <c r="I454" s="144"/>
      <c r="J454" s="23"/>
    </row>
    <row r="455" spans="1:10" ht="16" x14ac:dyDescent="0.2">
      <c r="A455" s="63"/>
      <c r="B455" s="75" t="s">
        <v>725</v>
      </c>
      <c r="C455" s="66" t="s">
        <v>745</v>
      </c>
      <c r="D455" s="66" t="s">
        <v>411</v>
      </c>
      <c r="E455" s="78">
        <v>20000</v>
      </c>
      <c r="F455" s="109">
        <f>H455-G455</f>
        <v>1.26</v>
      </c>
      <c r="G455" s="479">
        <v>1.26</v>
      </c>
      <c r="H455" s="78">
        <v>2.52</v>
      </c>
      <c r="I455" s="144">
        <f>SUM(H455:H458)</f>
        <v>15.51</v>
      </c>
      <c r="J455" s="23"/>
    </row>
    <row r="456" spans="1:10" ht="16" x14ac:dyDescent="0.2">
      <c r="A456" s="63"/>
      <c r="B456" s="75" t="s">
        <v>725</v>
      </c>
      <c r="C456" s="66" t="s">
        <v>745</v>
      </c>
      <c r="D456" s="66" t="s">
        <v>417</v>
      </c>
      <c r="E456" s="78">
        <v>10000</v>
      </c>
      <c r="F456" s="109">
        <v>4.41</v>
      </c>
      <c r="G456" s="479"/>
      <c r="H456" s="78">
        <v>4.41</v>
      </c>
      <c r="I456" s="144"/>
      <c r="J456" s="23"/>
    </row>
    <row r="457" spans="1:10" ht="16" x14ac:dyDescent="0.2">
      <c r="A457" s="63"/>
      <c r="B457" s="75" t="s">
        <v>725</v>
      </c>
      <c r="C457" s="66" t="s">
        <v>745</v>
      </c>
      <c r="D457" s="66" t="s">
        <v>413</v>
      </c>
      <c r="E457" s="78">
        <v>100000</v>
      </c>
      <c r="F457" s="109">
        <v>4.18</v>
      </c>
      <c r="G457" s="479"/>
      <c r="H457" s="78">
        <v>4.18</v>
      </c>
      <c r="I457" s="144"/>
      <c r="J457" s="23"/>
    </row>
    <row r="458" spans="1:10" ht="16" x14ac:dyDescent="0.2">
      <c r="A458" s="63"/>
      <c r="B458" s="75" t="s">
        <v>725</v>
      </c>
      <c r="C458" s="66" t="s">
        <v>745</v>
      </c>
      <c r="D458" s="66" t="s">
        <v>418</v>
      </c>
      <c r="E458" s="78">
        <v>200000</v>
      </c>
      <c r="F458" s="109">
        <v>4.4000000000000004</v>
      </c>
      <c r="G458" s="479"/>
      <c r="H458" s="78">
        <v>4.4000000000000004</v>
      </c>
      <c r="I458" s="144"/>
      <c r="J458" s="23"/>
    </row>
    <row r="459" spans="1:10" ht="16" x14ac:dyDescent="0.2">
      <c r="A459" s="63"/>
      <c r="B459" s="75"/>
      <c r="C459" s="66"/>
      <c r="D459" s="66"/>
      <c r="E459" s="78"/>
      <c r="F459" s="78"/>
      <c r="G459" s="277"/>
      <c r="H459" s="78"/>
      <c r="I459" s="144"/>
      <c r="J459" s="23"/>
    </row>
    <row r="460" spans="1:10" ht="16" x14ac:dyDescent="0.2">
      <c r="A460" s="63"/>
      <c r="B460" s="75" t="s">
        <v>616</v>
      </c>
      <c r="C460" s="66" t="s">
        <v>437</v>
      </c>
      <c r="D460" s="66" t="s">
        <v>411</v>
      </c>
      <c r="E460" s="78">
        <v>100000</v>
      </c>
      <c r="F460" s="109">
        <f>H460-G460</f>
        <v>5.9399999999999995</v>
      </c>
      <c r="G460" s="479">
        <v>0.66</v>
      </c>
      <c r="H460" s="78">
        <v>6.6</v>
      </c>
      <c r="I460" s="144">
        <f>SUM(H460:H461)</f>
        <v>10.78</v>
      </c>
      <c r="J460" s="23"/>
    </row>
    <row r="461" spans="1:10" ht="16" x14ac:dyDescent="0.2">
      <c r="A461" s="63"/>
      <c r="B461" s="75" t="s">
        <v>616</v>
      </c>
      <c r="C461" s="66" t="s">
        <v>437</v>
      </c>
      <c r="D461" s="66" t="s">
        <v>413</v>
      </c>
      <c r="E461" s="78">
        <v>100000</v>
      </c>
      <c r="F461" s="109">
        <v>4.18</v>
      </c>
      <c r="G461" s="479"/>
      <c r="H461" s="78">
        <f>F461</f>
        <v>4.18</v>
      </c>
      <c r="I461" s="369"/>
      <c r="J461" s="23"/>
    </row>
    <row r="462" spans="1:10" ht="16" x14ac:dyDescent="0.2">
      <c r="A462" s="63"/>
      <c r="B462" s="75"/>
      <c r="C462" s="66"/>
      <c r="D462" s="66"/>
      <c r="E462" s="79"/>
      <c r="F462" s="78"/>
      <c r="G462" s="277"/>
      <c r="H462" s="79"/>
      <c r="J462" s="23"/>
    </row>
    <row r="463" spans="1:10" ht="16" x14ac:dyDescent="0.2">
      <c r="A463" s="63"/>
      <c r="B463" s="75" t="s">
        <v>617</v>
      </c>
      <c r="C463" s="66" t="s">
        <v>231</v>
      </c>
      <c r="D463" s="66" t="s">
        <v>411</v>
      </c>
      <c r="E463" s="78">
        <v>250000</v>
      </c>
      <c r="F463" s="109">
        <f>H463-G463</f>
        <v>48.24</v>
      </c>
      <c r="G463" s="479">
        <v>2.0099999999999998</v>
      </c>
      <c r="H463" s="78">
        <v>50.25</v>
      </c>
      <c r="I463" s="144">
        <f>SUM(H463:H468)</f>
        <v>89.62</v>
      </c>
      <c r="J463" s="211"/>
    </row>
    <row r="464" spans="1:10" ht="16" x14ac:dyDescent="0.2">
      <c r="A464" s="63"/>
      <c r="B464" s="75" t="s">
        <v>617</v>
      </c>
      <c r="C464" s="66" t="s">
        <v>231</v>
      </c>
      <c r="D464" s="173" t="s">
        <v>417</v>
      </c>
      <c r="E464" s="78">
        <v>50000</v>
      </c>
      <c r="F464" s="109">
        <v>14.15</v>
      </c>
      <c r="G464" s="479"/>
      <c r="H464" s="78">
        <f>F464</f>
        <v>14.15</v>
      </c>
      <c r="I464" s="144"/>
      <c r="J464" s="23"/>
    </row>
    <row r="465" spans="1:10" ht="16" x14ac:dyDescent="0.2">
      <c r="A465" s="63"/>
      <c r="B465" s="75" t="s">
        <v>617</v>
      </c>
      <c r="C465" s="66" t="s">
        <v>231</v>
      </c>
      <c r="D465" s="173" t="s">
        <v>412</v>
      </c>
      <c r="E465" s="78">
        <v>10000</v>
      </c>
      <c r="F465" s="109">
        <v>3.42</v>
      </c>
      <c r="G465" s="479"/>
      <c r="H465" s="78">
        <f>F465</f>
        <v>3.42</v>
      </c>
      <c r="I465" s="144"/>
      <c r="J465" s="23"/>
    </row>
    <row r="466" spans="1:10" ht="16" x14ac:dyDescent="0.2">
      <c r="A466" s="63"/>
      <c r="B466" s="75" t="s">
        <v>617</v>
      </c>
      <c r="C466" s="66" t="s">
        <v>231</v>
      </c>
      <c r="D466" s="173" t="s">
        <v>413</v>
      </c>
      <c r="E466" s="79">
        <v>250000</v>
      </c>
      <c r="F466" s="109">
        <v>10.45</v>
      </c>
      <c r="G466" s="479"/>
      <c r="H466" s="79">
        <f>F466</f>
        <v>10.45</v>
      </c>
      <c r="I466" s="144"/>
      <c r="J466" s="23"/>
    </row>
    <row r="467" spans="1:10" ht="16" x14ac:dyDescent="0.2">
      <c r="A467" s="63"/>
      <c r="B467" s="75" t="s">
        <v>617</v>
      </c>
      <c r="C467" s="66" t="s">
        <v>231</v>
      </c>
      <c r="D467" s="173" t="s">
        <v>418</v>
      </c>
      <c r="E467" s="78">
        <v>250000</v>
      </c>
      <c r="F467" s="109">
        <v>11</v>
      </c>
      <c r="G467" s="479"/>
      <c r="H467" s="79">
        <f>F467</f>
        <v>11</v>
      </c>
      <c r="I467" s="144"/>
      <c r="J467" s="23"/>
    </row>
    <row r="468" spans="1:10" ht="16" x14ac:dyDescent="0.2">
      <c r="A468" s="63"/>
      <c r="B468" s="75" t="s">
        <v>617</v>
      </c>
      <c r="C468" s="66" t="s">
        <v>231</v>
      </c>
      <c r="D468" s="173" t="s">
        <v>414</v>
      </c>
      <c r="E468" s="78">
        <v>10000</v>
      </c>
      <c r="F468" s="109">
        <v>0.35</v>
      </c>
      <c r="G468" s="479"/>
      <c r="H468" s="79">
        <f>F468</f>
        <v>0.35</v>
      </c>
      <c r="I468" s="144"/>
      <c r="J468" s="23"/>
    </row>
    <row r="469" spans="1:10" ht="16" x14ac:dyDescent="0.2">
      <c r="A469" s="63"/>
      <c r="B469" s="75"/>
      <c r="C469" s="66"/>
      <c r="D469" s="173"/>
      <c r="E469" s="78"/>
      <c r="F469" s="109"/>
      <c r="G469" s="479"/>
      <c r="H469" s="79"/>
      <c r="I469" s="144"/>
      <c r="J469" s="23"/>
    </row>
    <row r="470" spans="1:10" ht="16" x14ac:dyDescent="0.2">
      <c r="A470" s="63"/>
      <c r="B470" s="75" t="s">
        <v>1020</v>
      </c>
      <c r="C470" s="66" t="s">
        <v>1021</v>
      </c>
      <c r="D470" s="173" t="s">
        <v>411</v>
      </c>
      <c r="E470" s="78">
        <v>250000</v>
      </c>
      <c r="F470" s="109">
        <v>21.84</v>
      </c>
      <c r="G470" s="479">
        <v>0.91</v>
      </c>
      <c r="H470" s="79">
        <f>SUM(F470:G470)</f>
        <v>22.75</v>
      </c>
      <c r="I470" s="144">
        <f>SUM(H470:H471)</f>
        <v>29.05</v>
      </c>
      <c r="J470" s="23"/>
    </row>
    <row r="471" spans="1:10" ht="16" x14ac:dyDescent="0.2">
      <c r="A471" s="63"/>
      <c r="B471" s="75" t="s">
        <v>1020</v>
      </c>
      <c r="C471" s="66" t="s">
        <v>1021</v>
      </c>
      <c r="D471" s="173" t="s">
        <v>417</v>
      </c>
      <c r="E471" s="78">
        <v>50000</v>
      </c>
      <c r="F471" s="109">
        <v>6.3</v>
      </c>
      <c r="G471" s="479"/>
      <c r="H471" s="79">
        <v>6.3</v>
      </c>
      <c r="I471" s="144"/>
      <c r="J471" s="23"/>
    </row>
    <row r="472" spans="1:10" ht="16" x14ac:dyDescent="0.2">
      <c r="A472" s="63"/>
      <c r="B472" s="75"/>
      <c r="C472" s="66"/>
      <c r="D472" s="173"/>
      <c r="E472" s="78"/>
      <c r="F472" s="78"/>
      <c r="G472" s="277"/>
      <c r="H472" s="79"/>
      <c r="I472" s="144"/>
      <c r="J472" s="23"/>
    </row>
    <row r="473" spans="1:10" ht="16" x14ac:dyDescent="0.2">
      <c r="A473" s="63"/>
      <c r="B473" s="75" t="s">
        <v>1086</v>
      </c>
      <c r="C473" s="66" t="s">
        <v>1087</v>
      </c>
      <c r="D473" s="173" t="s">
        <v>411</v>
      </c>
      <c r="E473" s="78">
        <v>250000</v>
      </c>
      <c r="F473" s="78">
        <v>15.84</v>
      </c>
      <c r="G473" s="277">
        <v>0.66</v>
      </c>
      <c r="H473" s="79">
        <v>16.5</v>
      </c>
      <c r="I473" s="144">
        <f>SUM(H473:H474)</f>
        <v>16.920000000000002</v>
      </c>
      <c r="J473" s="23"/>
    </row>
    <row r="474" spans="1:10" ht="16" x14ac:dyDescent="0.2">
      <c r="A474" s="63"/>
      <c r="B474" s="75" t="s">
        <v>1086</v>
      </c>
      <c r="C474" s="66" t="s">
        <v>1087</v>
      </c>
      <c r="D474" s="173" t="s">
        <v>413</v>
      </c>
      <c r="E474" s="78">
        <v>10000</v>
      </c>
      <c r="F474" s="78">
        <v>0.42</v>
      </c>
      <c r="G474" s="277"/>
      <c r="H474" s="79">
        <v>0.42</v>
      </c>
      <c r="I474" s="144"/>
      <c r="J474" s="23"/>
    </row>
    <row r="475" spans="1:10" ht="16" x14ac:dyDescent="0.2">
      <c r="A475" s="63"/>
      <c r="B475" s="75"/>
      <c r="C475" s="66"/>
      <c r="D475" s="173"/>
      <c r="E475" s="78"/>
      <c r="F475" s="78"/>
      <c r="G475" s="277"/>
      <c r="H475" s="79"/>
      <c r="I475" s="144"/>
      <c r="J475" s="23"/>
    </row>
    <row r="476" spans="1:10" ht="16" x14ac:dyDescent="0.2">
      <c r="A476" s="63"/>
      <c r="B476" s="75" t="s">
        <v>537</v>
      </c>
      <c r="C476" s="66" t="s">
        <v>531</v>
      </c>
      <c r="D476" s="173" t="s">
        <v>411</v>
      </c>
      <c r="E476" s="78">
        <v>10000</v>
      </c>
      <c r="F476" s="109">
        <v>0</v>
      </c>
      <c r="G476" s="479">
        <v>3.08</v>
      </c>
      <c r="H476" s="78">
        <f>SUM(F476:G476)</f>
        <v>3.08</v>
      </c>
      <c r="I476" s="144">
        <f>SUM(H476:H479)</f>
        <v>7.11</v>
      </c>
      <c r="J476" s="23"/>
    </row>
    <row r="477" spans="1:10" ht="16" x14ac:dyDescent="0.2">
      <c r="A477" s="63"/>
      <c r="B477" s="75" t="s">
        <v>537</v>
      </c>
      <c r="C477" s="66" t="s">
        <v>531</v>
      </c>
      <c r="D477" s="173" t="s">
        <v>417</v>
      </c>
      <c r="E477" s="78">
        <v>5000</v>
      </c>
      <c r="F477" s="109">
        <v>3.39</v>
      </c>
      <c r="G477" s="479"/>
      <c r="H477" s="78">
        <v>3.39</v>
      </c>
      <c r="I477" s="144"/>
      <c r="J477" s="23"/>
    </row>
    <row r="478" spans="1:10" ht="16" x14ac:dyDescent="0.2">
      <c r="A478" s="63"/>
      <c r="B478" s="75" t="s">
        <v>537</v>
      </c>
      <c r="C478" s="66" t="s">
        <v>531</v>
      </c>
      <c r="D478" s="173" t="s">
        <v>413</v>
      </c>
      <c r="E478" s="78">
        <v>10000</v>
      </c>
      <c r="F478" s="109">
        <v>0.42</v>
      </c>
      <c r="G478" s="479"/>
      <c r="H478" s="78">
        <f>F478</f>
        <v>0.42</v>
      </c>
      <c r="I478" s="144"/>
      <c r="J478" s="23"/>
    </row>
    <row r="479" spans="1:10" ht="16" x14ac:dyDescent="0.2">
      <c r="A479" s="63"/>
      <c r="B479" s="75" t="s">
        <v>537</v>
      </c>
      <c r="C479" s="66" t="s">
        <v>531</v>
      </c>
      <c r="D479" s="173" t="s">
        <v>418</v>
      </c>
      <c r="E479" s="78">
        <v>5000</v>
      </c>
      <c r="F479" s="109">
        <v>0.22</v>
      </c>
      <c r="G479" s="479"/>
      <c r="H479" s="78">
        <f>F479</f>
        <v>0.22</v>
      </c>
      <c r="I479" s="144"/>
      <c r="J479" s="23"/>
    </row>
    <row r="480" spans="1:10" ht="16" x14ac:dyDescent="0.2">
      <c r="A480" s="63"/>
      <c r="B480" s="75"/>
      <c r="C480" s="66"/>
      <c r="D480" s="173"/>
      <c r="E480" s="78"/>
      <c r="F480" s="78"/>
      <c r="G480" s="277"/>
      <c r="H480" s="78"/>
      <c r="I480" s="144"/>
      <c r="J480" s="23"/>
    </row>
    <row r="481" spans="1:10" ht="16" x14ac:dyDescent="0.2">
      <c r="A481" s="63"/>
      <c r="B481" s="75" t="s">
        <v>663</v>
      </c>
      <c r="C481" s="66" t="s">
        <v>662</v>
      </c>
      <c r="D481" s="173" t="s">
        <v>411</v>
      </c>
      <c r="E481" s="78">
        <v>200000</v>
      </c>
      <c r="F481" s="109">
        <v>58.52</v>
      </c>
      <c r="G481" s="479">
        <v>3.08</v>
      </c>
      <c r="H481" s="78">
        <f>F481+G481</f>
        <v>61.6</v>
      </c>
      <c r="I481" s="144">
        <f>SUM(H481:H486)</f>
        <v>104.58</v>
      </c>
      <c r="J481" s="23"/>
    </row>
    <row r="482" spans="1:10" ht="16" x14ac:dyDescent="0.2">
      <c r="A482" s="63"/>
      <c r="B482" s="75" t="s">
        <v>663</v>
      </c>
      <c r="C482" s="66" t="s">
        <v>662</v>
      </c>
      <c r="D482" s="173" t="s">
        <v>417</v>
      </c>
      <c r="E482" s="78">
        <v>50000</v>
      </c>
      <c r="F482" s="109">
        <v>22.05</v>
      </c>
      <c r="G482" s="479"/>
      <c r="H482" s="78">
        <f>F482</f>
        <v>22.05</v>
      </c>
      <c r="I482" s="144"/>
      <c r="J482" s="23"/>
    </row>
    <row r="483" spans="1:10" ht="16" x14ac:dyDescent="0.2">
      <c r="A483" s="63"/>
      <c r="B483" s="75" t="s">
        <v>663</v>
      </c>
      <c r="C483" s="66" t="s">
        <v>662</v>
      </c>
      <c r="D483" s="173" t="s">
        <v>412</v>
      </c>
      <c r="E483" s="78">
        <v>10000</v>
      </c>
      <c r="F483" s="109">
        <v>3.42</v>
      </c>
      <c r="G483" s="479"/>
      <c r="H483" s="78">
        <f>F483</f>
        <v>3.42</v>
      </c>
      <c r="I483" s="144"/>
      <c r="J483" s="23"/>
    </row>
    <row r="484" spans="1:10" ht="16" x14ac:dyDescent="0.2">
      <c r="A484" s="63"/>
      <c r="B484" s="75" t="s">
        <v>663</v>
      </c>
      <c r="C484" s="66" t="s">
        <v>662</v>
      </c>
      <c r="D484" s="173" t="s">
        <v>413</v>
      </c>
      <c r="E484" s="78">
        <v>200000</v>
      </c>
      <c r="F484" s="109">
        <v>8.36</v>
      </c>
      <c r="G484" s="479"/>
      <c r="H484" s="78">
        <f>F484</f>
        <v>8.36</v>
      </c>
      <c r="I484" s="144"/>
      <c r="J484" s="23"/>
    </row>
    <row r="485" spans="1:10" ht="16" x14ac:dyDescent="0.2">
      <c r="A485" s="63"/>
      <c r="B485" s="75" t="s">
        <v>663</v>
      </c>
      <c r="C485" s="66" t="s">
        <v>662</v>
      </c>
      <c r="D485" s="173" t="s">
        <v>418</v>
      </c>
      <c r="E485" s="78">
        <v>200000</v>
      </c>
      <c r="F485" s="109">
        <v>8.8000000000000007</v>
      </c>
      <c r="G485" s="479"/>
      <c r="H485" s="78">
        <f>F485</f>
        <v>8.8000000000000007</v>
      </c>
      <c r="I485" s="144"/>
      <c r="J485" s="23"/>
    </row>
    <row r="486" spans="1:10" ht="16" x14ac:dyDescent="0.2">
      <c r="A486" s="63"/>
      <c r="B486" s="75" t="s">
        <v>663</v>
      </c>
      <c r="C486" s="66" t="s">
        <v>662</v>
      </c>
      <c r="D486" s="173" t="s">
        <v>414</v>
      </c>
      <c r="E486" s="78">
        <v>10000</v>
      </c>
      <c r="F486" s="109">
        <v>0.35</v>
      </c>
      <c r="G486" s="479"/>
      <c r="H486" s="78">
        <f>F486</f>
        <v>0.35</v>
      </c>
      <c r="I486" s="144"/>
      <c r="J486" s="23"/>
    </row>
    <row r="487" spans="1:10" ht="16" x14ac:dyDescent="0.2">
      <c r="A487" s="63"/>
      <c r="B487" s="75"/>
      <c r="C487" s="66"/>
      <c r="D487" s="173"/>
      <c r="E487" s="78"/>
      <c r="F487" s="78"/>
      <c r="G487" s="277"/>
      <c r="H487" s="78"/>
      <c r="I487" s="144"/>
      <c r="J487" s="23"/>
    </row>
    <row r="488" spans="1:10" ht="16" x14ac:dyDescent="0.2">
      <c r="A488" s="63"/>
      <c r="B488" s="75" t="s">
        <v>714</v>
      </c>
      <c r="C488" s="66" t="s">
        <v>708</v>
      </c>
      <c r="D488" s="173" t="s">
        <v>411</v>
      </c>
      <c r="E488" s="78">
        <v>10000</v>
      </c>
      <c r="F488" s="109">
        <v>0</v>
      </c>
      <c r="G488" s="479">
        <v>0.91</v>
      </c>
      <c r="H488" s="78">
        <v>0.91</v>
      </c>
      <c r="I488" s="144">
        <f>H488</f>
        <v>0.91</v>
      </c>
      <c r="J488" s="23"/>
    </row>
    <row r="489" spans="1:10" ht="16" x14ac:dyDescent="0.2">
      <c r="A489" s="63"/>
      <c r="B489" s="75"/>
      <c r="C489" s="66"/>
      <c r="D489" s="66"/>
      <c r="E489" s="78"/>
      <c r="F489" s="78"/>
      <c r="G489" s="277"/>
      <c r="H489" s="79"/>
      <c r="I489" s="144"/>
      <c r="J489" s="23"/>
    </row>
    <row r="490" spans="1:10" ht="16" x14ac:dyDescent="0.2">
      <c r="A490" s="63"/>
      <c r="B490" s="75" t="s">
        <v>618</v>
      </c>
      <c r="C490" s="66" t="s">
        <v>206</v>
      </c>
      <c r="D490" s="66" t="s">
        <v>411</v>
      </c>
      <c r="E490" s="78">
        <v>180000</v>
      </c>
      <c r="F490" s="109">
        <f>H490-G490</f>
        <v>21.419999999999998</v>
      </c>
      <c r="G490" s="479">
        <v>1.26</v>
      </c>
      <c r="H490" s="78">
        <v>22.68</v>
      </c>
      <c r="I490" s="144">
        <f>SUM(H490:H495)</f>
        <v>92.83</v>
      </c>
      <c r="J490" s="23"/>
    </row>
    <row r="491" spans="1:10" ht="16" x14ac:dyDescent="0.2">
      <c r="A491" s="63"/>
      <c r="B491" s="75" t="s">
        <v>618</v>
      </c>
      <c r="C491" s="66" t="s">
        <v>206</v>
      </c>
      <c r="D491" s="173" t="s">
        <v>417</v>
      </c>
      <c r="E491" s="78">
        <v>180000</v>
      </c>
      <c r="F491" s="109">
        <v>50.94</v>
      </c>
      <c r="G491" s="479"/>
      <c r="H491" s="79">
        <f>F491</f>
        <v>50.94</v>
      </c>
      <c r="I491" s="144"/>
      <c r="J491" s="23"/>
    </row>
    <row r="492" spans="1:10" ht="16" x14ac:dyDescent="0.2">
      <c r="A492" s="63"/>
      <c r="B492" s="75" t="s">
        <v>618</v>
      </c>
      <c r="C492" s="66" t="s">
        <v>206</v>
      </c>
      <c r="D492" s="173" t="s">
        <v>412</v>
      </c>
      <c r="E492" s="78">
        <v>10000</v>
      </c>
      <c r="F492" s="109">
        <v>3.42</v>
      </c>
      <c r="G492" s="479"/>
      <c r="H492" s="79">
        <f>F492</f>
        <v>3.42</v>
      </c>
      <c r="I492" s="144"/>
      <c r="J492" s="23"/>
    </row>
    <row r="493" spans="1:10" ht="16" x14ac:dyDescent="0.2">
      <c r="A493" s="63"/>
      <c r="B493" s="75" t="s">
        <v>618</v>
      </c>
      <c r="C493" s="66" t="s">
        <v>206</v>
      </c>
      <c r="D493" s="173" t="s">
        <v>413</v>
      </c>
      <c r="E493" s="78">
        <v>180000</v>
      </c>
      <c r="F493" s="109">
        <v>7.52</v>
      </c>
      <c r="G493" s="479"/>
      <c r="H493" s="79">
        <f>F493</f>
        <v>7.52</v>
      </c>
      <c r="I493" s="144"/>
      <c r="J493" s="23"/>
    </row>
    <row r="494" spans="1:10" ht="16" x14ac:dyDescent="0.2">
      <c r="A494" s="63"/>
      <c r="B494" s="75" t="s">
        <v>618</v>
      </c>
      <c r="C494" s="66" t="s">
        <v>206</v>
      </c>
      <c r="D494" s="173" t="s">
        <v>418</v>
      </c>
      <c r="E494" s="78">
        <v>180000</v>
      </c>
      <c r="F494" s="109">
        <v>7.92</v>
      </c>
      <c r="G494" s="479"/>
      <c r="H494" s="79">
        <f>F494</f>
        <v>7.92</v>
      </c>
      <c r="I494" s="144"/>
      <c r="J494" s="23"/>
    </row>
    <row r="495" spans="1:10" ht="16" x14ac:dyDescent="0.2">
      <c r="A495" s="63"/>
      <c r="B495" s="75" t="s">
        <v>618</v>
      </c>
      <c r="C495" s="66" t="s">
        <v>206</v>
      </c>
      <c r="D495" s="173" t="s">
        <v>414</v>
      </c>
      <c r="E495" s="78">
        <v>10000</v>
      </c>
      <c r="F495" s="109">
        <v>0.35</v>
      </c>
      <c r="G495" s="479"/>
      <c r="H495" s="79">
        <f>F495</f>
        <v>0.35</v>
      </c>
      <c r="I495" s="144"/>
      <c r="J495" s="23"/>
    </row>
    <row r="496" spans="1:10" ht="16" x14ac:dyDescent="0.2">
      <c r="A496" s="63"/>
      <c r="B496" s="75"/>
      <c r="C496" s="66"/>
      <c r="D496" s="66"/>
      <c r="E496" s="78"/>
      <c r="F496" s="78"/>
      <c r="G496" s="277"/>
      <c r="H496" s="79"/>
      <c r="I496" s="144"/>
      <c r="J496" s="23"/>
    </row>
    <row r="497" spans="1:10" ht="16" x14ac:dyDescent="0.2">
      <c r="A497" s="63"/>
      <c r="B497" s="75" t="s">
        <v>619</v>
      </c>
      <c r="C497" s="66" t="s">
        <v>204</v>
      </c>
      <c r="D497" s="66" t="s">
        <v>411</v>
      </c>
      <c r="E497" s="78">
        <v>180000</v>
      </c>
      <c r="F497" s="109">
        <f>H497-G497</f>
        <v>34.17</v>
      </c>
      <c r="G497" s="479">
        <v>2.0099999999999998</v>
      </c>
      <c r="H497" s="78">
        <v>36.18</v>
      </c>
      <c r="I497" s="144">
        <f>SUM(H497:H502)</f>
        <v>166.09999999999997</v>
      </c>
      <c r="J497" s="23"/>
    </row>
    <row r="498" spans="1:10" ht="16" x14ac:dyDescent="0.2">
      <c r="A498" s="63"/>
      <c r="B498" s="75" t="s">
        <v>619</v>
      </c>
      <c r="C498" s="66" t="s">
        <v>204</v>
      </c>
      <c r="D498" s="173" t="s">
        <v>417</v>
      </c>
      <c r="E498" s="78">
        <v>180000</v>
      </c>
      <c r="F498" s="109">
        <v>121.86</v>
      </c>
      <c r="G498" s="479"/>
      <c r="H498" s="79">
        <f>F498</f>
        <v>121.86</v>
      </c>
      <c r="I498" s="144"/>
      <c r="J498" s="23"/>
    </row>
    <row r="499" spans="1:10" ht="16" x14ac:dyDescent="0.2">
      <c r="A499" s="63"/>
      <c r="B499" s="75" t="s">
        <v>619</v>
      </c>
      <c r="C499" s="66" t="s">
        <v>204</v>
      </c>
      <c r="D499" s="173" t="s">
        <v>412</v>
      </c>
      <c r="E499" s="78">
        <v>10000</v>
      </c>
      <c r="F499" s="109">
        <v>3.42</v>
      </c>
      <c r="G499" s="479"/>
      <c r="H499" s="79">
        <f>F499</f>
        <v>3.42</v>
      </c>
      <c r="I499" s="144"/>
      <c r="J499" s="23"/>
    </row>
    <row r="500" spans="1:10" ht="16" x14ac:dyDescent="0.2">
      <c r="A500" s="63"/>
      <c r="B500" s="75" t="s">
        <v>619</v>
      </c>
      <c r="C500" s="66" t="s">
        <v>204</v>
      </c>
      <c r="D500" s="173" t="s">
        <v>413</v>
      </c>
      <c r="E500" s="78">
        <v>50000</v>
      </c>
      <c r="F500" s="109">
        <v>2.09</v>
      </c>
      <c r="G500" s="479"/>
      <c r="H500" s="79">
        <f>F500</f>
        <v>2.09</v>
      </c>
      <c r="I500" s="144"/>
      <c r="J500" s="23"/>
    </row>
    <row r="501" spans="1:10" ht="16" x14ac:dyDescent="0.2">
      <c r="A501" s="63"/>
      <c r="B501" s="75" t="s">
        <v>619</v>
      </c>
      <c r="C501" s="66" t="s">
        <v>204</v>
      </c>
      <c r="D501" s="173" t="s">
        <v>418</v>
      </c>
      <c r="E501" s="78">
        <v>50000</v>
      </c>
      <c r="F501" s="109">
        <v>2.2000000000000002</v>
      </c>
      <c r="G501" s="479"/>
      <c r="H501" s="79">
        <f>F501</f>
        <v>2.2000000000000002</v>
      </c>
      <c r="I501" s="144"/>
      <c r="J501" s="23"/>
    </row>
    <row r="502" spans="1:10" ht="16" x14ac:dyDescent="0.2">
      <c r="A502" s="63"/>
      <c r="B502" s="75" t="s">
        <v>619</v>
      </c>
      <c r="C502" s="66" t="s">
        <v>204</v>
      </c>
      <c r="D502" s="173" t="s">
        <v>414</v>
      </c>
      <c r="E502" s="78">
        <v>10000</v>
      </c>
      <c r="F502" s="109">
        <v>0.35</v>
      </c>
      <c r="G502" s="479"/>
      <c r="H502" s="79">
        <f>F502</f>
        <v>0.35</v>
      </c>
      <c r="I502" s="144"/>
      <c r="J502" s="23"/>
    </row>
    <row r="503" spans="1:10" ht="16" x14ac:dyDescent="0.2">
      <c r="A503" s="63"/>
      <c r="B503" s="75"/>
      <c r="C503" s="66"/>
      <c r="D503" s="173"/>
      <c r="E503" s="78"/>
      <c r="F503" s="78"/>
      <c r="G503" s="277"/>
      <c r="H503" s="79"/>
      <c r="I503" s="144"/>
      <c r="J503" s="23"/>
    </row>
    <row r="504" spans="1:10" ht="16" x14ac:dyDescent="0.2">
      <c r="A504" s="63"/>
      <c r="B504" s="75" t="s">
        <v>620</v>
      </c>
      <c r="C504" s="66" t="s">
        <v>451</v>
      </c>
      <c r="D504" s="173" t="s">
        <v>411</v>
      </c>
      <c r="E504" s="78">
        <v>370000</v>
      </c>
      <c r="F504" s="109">
        <f>H504-G504</f>
        <v>23.76</v>
      </c>
      <c r="G504" s="479">
        <v>0.66</v>
      </c>
      <c r="H504" s="78">
        <v>24.42</v>
      </c>
      <c r="I504" s="144">
        <f>SUM(H504:H505)</f>
        <v>39.89</v>
      </c>
      <c r="J504" s="23"/>
    </row>
    <row r="505" spans="1:10" ht="16" x14ac:dyDescent="0.2">
      <c r="A505" s="63"/>
      <c r="B505" s="75" t="s">
        <v>620</v>
      </c>
      <c r="C505" s="66" t="s">
        <v>451</v>
      </c>
      <c r="D505" s="173" t="s">
        <v>413</v>
      </c>
      <c r="E505" s="78">
        <v>370000</v>
      </c>
      <c r="F505" s="109">
        <v>15.47</v>
      </c>
      <c r="G505" s="479"/>
      <c r="H505" s="78">
        <f>F505</f>
        <v>15.47</v>
      </c>
      <c r="I505" s="144"/>
      <c r="J505" s="23"/>
    </row>
    <row r="506" spans="1:10" ht="16" x14ac:dyDescent="0.2">
      <c r="A506" s="63"/>
      <c r="B506" s="75"/>
      <c r="C506" s="66"/>
      <c r="D506" s="173"/>
      <c r="E506" s="78"/>
      <c r="F506" s="78"/>
      <c r="G506" s="277"/>
      <c r="H506" s="78"/>
      <c r="I506" s="144"/>
      <c r="J506" s="23"/>
    </row>
    <row r="507" spans="1:10" ht="16" x14ac:dyDescent="0.2">
      <c r="A507" s="63"/>
      <c r="B507" s="75" t="s">
        <v>665</v>
      </c>
      <c r="C507" s="66" t="s">
        <v>664</v>
      </c>
      <c r="D507" s="124" t="s">
        <v>411</v>
      </c>
      <c r="E507" s="78">
        <v>10000</v>
      </c>
      <c r="F507" s="109">
        <f>H507-G507</f>
        <v>0</v>
      </c>
      <c r="G507" s="479">
        <v>0.91</v>
      </c>
      <c r="H507" s="78">
        <v>0.91</v>
      </c>
      <c r="I507" s="144">
        <f>SUM(H507:H507)</f>
        <v>0.91</v>
      </c>
      <c r="J507" s="23"/>
    </row>
    <row r="508" spans="1:10" ht="16" x14ac:dyDescent="0.2">
      <c r="A508" s="63"/>
      <c r="B508" s="75"/>
      <c r="C508" s="66"/>
      <c r="D508" s="66"/>
      <c r="E508" s="79"/>
      <c r="F508" s="78"/>
      <c r="G508" s="277"/>
      <c r="H508" s="79"/>
      <c r="I508" s="144"/>
      <c r="J508" s="23"/>
    </row>
    <row r="509" spans="1:10" ht="16" x14ac:dyDescent="0.2">
      <c r="A509" s="63"/>
      <c r="B509" s="75" t="s">
        <v>715</v>
      </c>
      <c r="C509" s="66" t="s">
        <v>709</v>
      </c>
      <c r="D509" s="66" t="s">
        <v>411</v>
      </c>
      <c r="E509" s="79">
        <v>10000</v>
      </c>
      <c r="F509" s="109">
        <v>0</v>
      </c>
      <c r="G509" s="479">
        <v>1.26</v>
      </c>
      <c r="H509" s="79">
        <v>1.26</v>
      </c>
      <c r="I509" s="144">
        <f>SUM(H509:H514)</f>
        <v>20.62</v>
      </c>
      <c r="J509" s="23"/>
    </row>
    <row r="510" spans="1:10" ht="16" x14ac:dyDescent="0.2">
      <c r="A510" s="63"/>
      <c r="B510" s="75" t="s">
        <v>715</v>
      </c>
      <c r="C510" s="66" t="s">
        <v>709</v>
      </c>
      <c r="D510" s="66" t="s">
        <v>417</v>
      </c>
      <c r="E510" s="79">
        <v>10000</v>
      </c>
      <c r="F510" s="109">
        <v>2.83</v>
      </c>
      <c r="G510" s="479"/>
      <c r="H510" s="79">
        <v>2.83</v>
      </c>
      <c r="I510" s="144"/>
      <c r="J510" s="23"/>
    </row>
    <row r="511" spans="1:10" ht="16" x14ac:dyDescent="0.2">
      <c r="A511" s="63"/>
      <c r="B511" s="75" t="s">
        <v>715</v>
      </c>
      <c r="C511" s="66" t="s">
        <v>709</v>
      </c>
      <c r="D511" s="66" t="s">
        <v>412</v>
      </c>
      <c r="E511" s="79">
        <v>10000</v>
      </c>
      <c r="F511" s="109">
        <v>3.42</v>
      </c>
      <c r="G511" s="479"/>
      <c r="H511" s="79">
        <v>3.42</v>
      </c>
      <c r="I511" s="144"/>
      <c r="J511" s="23"/>
    </row>
    <row r="512" spans="1:10" ht="16" x14ac:dyDescent="0.2">
      <c r="A512" s="63"/>
      <c r="B512" s="75" t="s">
        <v>715</v>
      </c>
      <c r="C512" s="66" t="s">
        <v>709</v>
      </c>
      <c r="D512" s="66" t="s">
        <v>413</v>
      </c>
      <c r="E512" s="79">
        <v>200000</v>
      </c>
      <c r="F512" s="109">
        <v>8.36</v>
      </c>
      <c r="G512" s="479"/>
      <c r="H512" s="79">
        <v>8.36</v>
      </c>
      <c r="I512" s="144"/>
      <c r="J512" s="23"/>
    </row>
    <row r="513" spans="1:10" ht="16" x14ac:dyDescent="0.2">
      <c r="A513" s="63"/>
      <c r="B513" s="75" t="s">
        <v>715</v>
      </c>
      <c r="C513" s="66" t="s">
        <v>709</v>
      </c>
      <c r="D513" s="66" t="s">
        <v>418</v>
      </c>
      <c r="E513" s="79">
        <v>100000</v>
      </c>
      <c r="F513" s="109">
        <v>4.4000000000000004</v>
      </c>
      <c r="G513" s="479"/>
      <c r="H513" s="79">
        <v>4.4000000000000004</v>
      </c>
      <c r="I513" s="144"/>
      <c r="J513" s="23"/>
    </row>
    <row r="514" spans="1:10" ht="16" x14ac:dyDescent="0.2">
      <c r="A514" s="63"/>
      <c r="B514" s="75" t="s">
        <v>715</v>
      </c>
      <c r="C514" s="66" t="s">
        <v>709</v>
      </c>
      <c r="D514" s="66" t="s">
        <v>414</v>
      </c>
      <c r="E514" s="79">
        <v>10000</v>
      </c>
      <c r="F514" s="109">
        <v>0.35</v>
      </c>
      <c r="G514" s="479"/>
      <c r="H514" s="79">
        <v>0.35</v>
      </c>
      <c r="I514" s="144"/>
      <c r="J514" s="23"/>
    </row>
    <row r="515" spans="1:10" ht="16" x14ac:dyDescent="0.2">
      <c r="A515" s="63"/>
      <c r="B515" s="75"/>
      <c r="C515" s="66"/>
      <c r="D515" s="66"/>
      <c r="E515" s="79"/>
      <c r="F515" s="78"/>
      <c r="G515" s="277"/>
      <c r="H515" s="79"/>
      <c r="I515" s="144"/>
      <c r="J515" s="23"/>
    </row>
    <row r="516" spans="1:10" ht="16" x14ac:dyDescent="0.2">
      <c r="A516" s="63"/>
      <c r="B516" s="75" t="s">
        <v>622</v>
      </c>
      <c r="C516" s="66" t="s">
        <v>166</v>
      </c>
      <c r="D516" s="66" t="s">
        <v>411</v>
      </c>
      <c r="E516" s="78">
        <v>100000</v>
      </c>
      <c r="F516" s="109">
        <f>H516-G516</f>
        <v>5.9399999999999995</v>
      </c>
      <c r="G516" s="479">
        <v>0.66</v>
      </c>
      <c r="H516" s="78">
        <v>6.6</v>
      </c>
      <c r="I516" s="144">
        <f>SUM(H516:H517)</f>
        <v>10.78</v>
      </c>
      <c r="J516" s="23"/>
    </row>
    <row r="517" spans="1:10" ht="16" x14ac:dyDescent="0.2">
      <c r="A517" s="63"/>
      <c r="B517" s="75" t="s">
        <v>622</v>
      </c>
      <c r="C517" s="66" t="s">
        <v>166</v>
      </c>
      <c r="D517" s="66" t="s">
        <v>413</v>
      </c>
      <c r="E517" s="78">
        <v>100000</v>
      </c>
      <c r="F517" s="109">
        <v>4.18</v>
      </c>
      <c r="G517" s="479"/>
      <c r="H517" s="78">
        <f>F517</f>
        <v>4.18</v>
      </c>
      <c r="I517" s="144"/>
      <c r="J517" s="23"/>
    </row>
    <row r="518" spans="1:10" ht="16" x14ac:dyDescent="0.2">
      <c r="A518" s="63"/>
      <c r="B518" s="75"/>
      <c r="C518" s="66"/>
      <c r="D518" s="66"/>
      <c r="E518" s="78"/>
      <c r="F518" s="78"/>
      <c r="G518" s="277"/>
      <c r="H518" s="78"/>
      <c r="I518" s="144"/>
      <c r="J518" s="23"/>
    </row>
    <row r="519" spans="1:10" ht="16" x14ac:dyDescent="0.2">
      <c r="A519" s="63"/>
      <c r="B519" s="75" t="s">
        <v>723</v>
      </c>
      <c r="C519" s="66" t="s">
        <v>746</v>
      </c>
      <c r="D519" s="66" t="s">
        <v>411</v>
      </c>
      <c r="E519" s="78">
        <v>10000</v>
      </c>
      <c r="F519" s="109">
        <v>0</v>
      </c>
      <c r="G519" s="479">
        <v>0.91</v>
      </c>
      <c r="H519" s="78">
        <f>SUM(F519:G519)</f>
        <v>0.91</v>
      </c>
      <c r="I519" s="144">
        <f>H519</f>
        <v>0.91</v>
      </c>
      <c r="J519" s="23"/>
    </row>
    <row r="520" spans="1:10" ht="16" x14ac:dyDescent="0.2">
      <c r="A520" s="63"/>
      <c r="B520" s="75"/>
      <c r="C520" s="66"/>
      <c r="D520" s="66"/>
      <c r="E520" s="79"/>
      <c r="F520" s="78"/>
      <c r="G520" s="277"/>
      <c r="H520" s="79"/>
      <c r="I520" s="144"/>
      <c r="J520" s="23"/>
    </row>
    <row r="521" spans="1:10" ht="16" x14ac:dyDescent="0.2">
      <c r="A521" s="63"/>
      <c r="B521" s="75" t="s">
        <v>623</v>
      </c>
      <c r="C521" s="66" t="s">
        <v>86</v>
      </c>
      <c r="D521" s="66" t="s">
        <v>411</v>
      </c>
      <c r="E521" s="78">
        <v>10000</v>
      </c>
      <c r="F521" s="109">
        <v>0</v>
      </c>
      <c r="G521" s="479">
        <v>3.08</v>
      </c>
      <c r="H521" s="78">
        <v>3.08</v>
      </c>
      <c r="I521" s="144">
        <f>SUM(H521:H522)</f>
        <v>3.5</v>
      </c>
      <c r="J521" s="211"/>
    </row>
    <row r="522" spans="1:10" ht="16" x14ac:dyDescent="0.2">
      <c r="A522" s="122"/>
      <c r="B522" s="75" t="s">
        <v>623</v>
      </c>
      <c r="C522" s="66" t="s">
        <v>86</v>
      </c>
      <c r="D522" s="124" t="s">
        <v>413</v>
      </c>
      <c r="E522" s="152">
        <v>10000</v>
      </c>
      <c r="F522" s="109">
        <v>0.42</v>
      </c>
      <c r="G522" s="479"/>
      <c r="H522" s="79">
        <f>F522</f>
        <v>0.42</v>
      </c>
      <c r="I522" s="144"/>
      <c r="J522" s="23"/>
    </row>
    <row r="523" spans="1:10" ht="16" x14ac:dyDescent="0.2">
      <c r="A523" s="122"/>
      <c r="B523" s="75"/>
      <c r="C523" s="66"/>
      <c r="D523" s="124"/>
      <c r="E523" s="152"/>
      <c r="F523" s="78"/>
      <c r="G523" s="277"/>
      <c r="H523" s="79"/>
      <c r="I523" s="144"/>
      <c r="J523" s="23"/>
    </row>
    <row r="524" spans="1:10" ht="16" x14ac:dyDescent="0.2">
      <c r="A524" s="122"/>
      <c r="B524" s="75" t="s">
        <v>1090</v>
      </c>
      <c r="C524" s="66" t="s">
        <v>1091</v>
      </c>
      <c r="D524" s="124" t="s">
        <v>411</v>
      </c>
      <c r="E524" s="152">
        <v>250000</v>
      </c>
      <c r="F524" s="109">
        <v>12.72</v>
      </c>
      <c r="G524" s="479">
        <v>0.53</v>
      </c>
      <c r="H524" s="79">
        <v>13.25</v>
      </c>
      <c r="I524" s="144">
        <v>13.25</v>
      </c>
      <c r="J524" s="23"/>
    </row>
    <row r="525" spans="1:10" ht="16" x14ac:dyDescent="0.2">
      <c r="A525" s="122"/>
      <c r="B525" s="75"/>
      <c r="C525" s="66"/>
      <c r="D525" s="124"/>
      <c r="E525" s="152"/>
      <c r="F525" s="78"/>
      <c r="G525" s="277"/>
      <c r="H525" s="79"/>
      <c r="I525" s="144"/>
      <c r="J525" s="23"/>
    </row>
    <row r="526" spans="1:10" ht="16" x14ac:dyDescent="0.2">
      <c r="A526" s="122"/>
      <c r="B526" s="75" t="s">
        <v>929</v>
      </c>
      <c r="C526" s="66" t="s">
        <v>526</v>
      </c>
      <c r="D526" s="124" t="s">
        <v>411</v>
      </c>
      <c r="E526" s="152">
        <v>10000</v>
      </c>
      <c r="F526" s="109">
        <v>0</v>
      </c>
      <c r="G526" s="479">
        <v>0.66</v>
      </c>
      <c r="H526" s="79">
        <v>0.66</v>
      </c>
      <c r="I526" s="144">
        <f>SUM(H526:H528)</f>
        <v>9.51</v>
      </c>
      <c r="J526" s="23"/>
    </row>
    <row r="527" spans="1:10" ht="16" x14ac:dyDescent="0.2">
      <c r="A527" s="122"/>
      <c r="B527" s="75" t="s">
        <v>929</v>
      </c>
      <c r="C527" s="66" t="s">
        <v>526</v>
      </c>
      <c r="D527" s="124" t="s">
        <v>412</v>
      </c>
      <c r="E527" s="152">
        <v>10000</v>
      </c>
      <c r="F527" s="109">
        <v>3.42</v>
      </c>
      <c r="G527" s="479"/>
      <c r="H527" s="79">
        <v>3.42</v>
      </c>
      <c r="I527" s="144"/>
      <c r="J527" s="23"/>
    </row>
    <row r="528" spans="1:10" ht="16" x14ac:dyDescent="0.2">
      <c r="A528" s="122"/>
      <c r="B528" s="75" t="s">
        <v>929</v>
      </c>
      <c r="C528" s="66" t="s">
        <v>526</v>
      </c>
      <c r="D528" s="124" t="s">
        <v>413</v>
      </c>
      <c r="E528" s="152">
        <v>130000</v>
      </c>
      <c r="F528" s="109">
        <v>5.43</v>
      </c>
      <c r="G528" s="479"/>
      <c r="H528" s="79">
        <v>5.43</v>
      </c>
      <c r="I528" s="144"/>
      <c r="J528" s="23"/>
    </row>
    <row r="529" spans="1:16384" ht="16" x14ac:dyDescent="0.2">
      <c r="A529" s="122"/>
      <c r="B529" s="123"/>
      <c r="C529" s="124"/>
      <c r="D529" s="124"/>
      <c r="E529" s="152"/>
      <c r="F529" s="78"/>
      <c r="G529" s="277"/>
      <c r="H529" s="79"/>
      <c r="I529" s="144"/>
      <c r="J529" s="23"/>
    </row>
    <row r="530" spans="1:16384" ht="16" x14ac:dyDescent="0.2">
      <c r="A530" s="136"/>
      <c r="B530" s="137"/>
      <c r="C530" s="134" t="s">
        <v>400</v>
      </c>
      <c r="D530" s="134"/>
      <c r="E530" s="153"/>
      <c r="F530" s="135"/>
      <c r="G530" s="578"/>
      <c r="H530" s="135"/>
      <c r="I530" s="144">
        <f>SUM(I5:I529)</f>
        <v>3299.690000000001</v>
      </c>
      <c r="J530" s="231"/>
    </row>
    <row r="531" spans="1:16384" ht="16" x14ac:dyDescent="0.2">
      <c r="A531" s="23"/>
      <c r="B531" s="23"/>
      <c r="C531" s="23"/>
      <c r="D531" s="66"/>
      <c r="E531" s="79"/>
      <c r="F531" s="78"/>
      <c r="G531" s="277"/>
      <c r="H531" s="79"/>
      <c r="I531" s="144"/>
      <c r="J531" s="23"/>
    </row>
    <row r="532" spans="1:16384" ht="16" x14ac:dyDescent="0.2">
      <c r="A532" s="131"/>
      <c r="B532" s="137"/>
      <c r="C532" s="134" t="s">
        <v>400</v>
      </c>
      <c r="D532" s="134"/>
      <c r="E532" s="153"/>
      <c r="F532" s="153">
        <f>SUM(F5:F530)</f>
        <v>2930.6800000000012</v>
      </c>
      <c r="G532" s="153">
        <f>SUM(G5:G530)</f>
        <v>368.76000000000005</v>
      </c>
      <c r="H532" s="153"/>
      <c r="J532" s="133"/>
    </row>
    <row r="533" spans="1:16384" ht="16" x14ac:dyDescent="0.2">
      <c r="A533" s="596"/>
      <c r="B533" s="597"/>
      <c r="C533" s="598"/>
      <c r="D533" s="143"/>
      <c r="E533" s="154"/>
      <c r="F533" s="162"/>
      <c r="G533" s="490"/>
      <c r="H533" s="93"/>
      <c r="I533" s="144">
        <f>SUM(I530:I530)</f>
        <v>3299.690000000001</v>
      </c>
      <c r="J533" s="94"/>
    </row>
    <row r="534" spans="1:16384" ht="16" x14ac:dyDescent="0.2">
      <c r="A534" s="599" t="s">
        <v>439</v>
      </c>
      <c r="B534" s="600"/>
      <c r="C534" s="601"/>
      <c r="D534" s="259"/>
      <c r="E534" s="265"/>
      <c r="F534" s="264"/>
      <c r="G534" s="482"/>
      <c r="H534" s="264"/>
      <c r="I534" s="264">
        <f>SUM(I535:I562)</f>
        <v>23.14</v>
      </c>
      <c r="J534" s="261"/>
    </row>
    <row r="535" spans="1:16384" ht="16" x14ac:dyDescent="0.2">
      <c r="A535" s="23"/>
      <c r="B535" s="75" t="s">
        <v>1088</v>
      </c>
      <c r="C535" s="66" t="s">
        <v>1089</v>
      </c>
      <c r="D535" s="124" t="s">
        <v>411</v>
      </c>
      <c r="E535" s="152">
        <v>10000</v>
      </c>
      <c r="F535" s="109">
        <v>0</v>
      </c>
      <c r="G535" s="479">
        <v>-3.08</v>
      </c>
      <c r="H535" s="479">
        <v>-3.08</v>
      </c>
      <c r="I535" s="144">
        <f>SUM(H535:H540)</f>
        <v>-10.48</v>
      </c>
      <c r="J535" s="23" t="s">
        <v>1124</v>
      </c>
    </row>
    <row r="536" spans="1:16384" ht="16" x14ac:dyDescent="0.2">
      <c r="A536" s="75"/>
      <c r="B536" s="75" t="s">
        <v>1088</v>
      </c>
      <c r="C536" s="66" t="s">
        <v>1089</v>
      </c>
      <c r="D536" s="124" t="s">
        <v>417</v>
      </c>
      <c r="E536" s="152">
        <v>5000</v>
      </c>
      <c r="F536" s="109">
        <v>-5.79</v>
      </c>
      <c r="G536" s="479"/>
      <c r="H536" s="109">
        <v>-5.79</v>
      </c>
      <c r="I536" s="144"/>
      <c r="J536" s="66"/>
      <c r="K536" s="66"/>
      <c r="L536" s="79"/>
      <c r="M536" s="109"/>
      <c r="N536" s="479"/>
      <c r="O536" s="78"/>
      <c r="P536" s="144"/>
      <c r="Q536" s="75"/>
      <c r="R536" s="66"/>
      <c r="S536" s="66"/>
      <c r="T536" s="79"/>
      <c r="U536" s="109"/>
      <c r="V536" s="479"/>
      <c r="W536" s="78"/>
      <c r="X536" s="144"/>
      <c r="Y536" s="75"/>
      <c r="Z536" s="66"/>
      <c r="AA536" s="66"/>
      <c r="AB536" s="79"/>
      <c r="AC536" s="109"/>
      <c r="AD536" s="479"/>
      <c r="AE536" s="78"/>
      <c r="AF536" s="144"/>
      <c r="AG536" s="75"/>
      <c r="AH536" s="66"/>
      <c r="AI536" s="66"/>
      <c r="AJ536" s="79"/>
      <c r="AK536" s="109"/>
      <c r="AL536" s="479"/>
      <c r="AM536" s="78"/>
      <c r="AN536" s="144"/>
      <c r="AO536" s="75"/>
      <c r="AP536" s="66"/>
      <c r="AQ536" s="66"/>
      <c r="AR536" s="79"/>
      <c r="AS536" s="109"/>
      <c r="AT536" s="479"/>
      <c r="AU536" s="78"/>
      <c r="AV536" s="144"/>
      <c r="AW536" s="75"/>
      <c r="AX536" s="66"/>
      <c r="AY536" s="66"/>
      <c r="AZ536" s="79"/>
      <c r="BA536" s="109"/>
      <c r="BB536" s="479"/>
      <c r="BC536" s="78"/>
      <c r="BD536" s="144"/>
      <c r="BE536" s="75"/>
      <c r="BF536" s="66"/>
      <c r="BG536" s="66"/>
      <c r="BH536" s="79"/>
      <c r="BI536" s="109"/>
      <c r="BJ536" s="479"/>
      <c r="BK536" s="78"/>
      <c r="BL536" s="144"/>
      <c r="BM536" s="75"/>
      <c r="BN536" s="66"/>
      <c r="BO536" s="66"/>
      <c r="BP536" s="79"/>
      <c r="BQ536" s="109"/>
      <c r="BR536" s="479"/>
      <c r="BS536" s="78"/>
      <c r="BT536" s="144"/>
      <c r="BU536" s="75"/>
      <c r="BV536" s="66"/>
      <c r="BW536" s="66"/>
      <c r="BX536" s="79"/>
      <c r="BY536" s="109"/>
      <c r="BZ536" s="479"/>
      <c r="CA536" s="78"/>
      <c r="CB536" s="144"/>
      <c r="CC536" s="75"/>
      <c r="CD536" s="66"/>
      <c r="CE536" s="66"/>
      <c r="CF536" s="79"/>
      <c r="CG536" s="109"/>
      <c r="CH536" s="479"/>
      <c r="CI536" s="78"/>
      <c r="CJ536" s="144"/>
      <c r="CK536" s="75"/>
      <c r="CL536" s="66"/>
      <c r="CM536" s="66"/>
      <c r="CN536" s="79"/>
      <c r="CO536" s="109"/>
      <c r="CP536" s="479"/>
      <c r="CQ536" s="78"/>
      <c r="CR536" s="144"/>
      <c r="CS536" s="75"/>
      <c r="CT536" s="66"/>
      <c r="CU536" s="66"/>
      <c r="CV536" s="79"/>
      <c r="CW536" s="109"/>
      <c r="CX536" s="479"/>
      <c r="CY536" s="78"/>
      <c r="CZ536" s="144"/>
      <c r="DA536" s="75"/>
      <c r="DB536" s="66"/>
      <c r="DC536" s="66"/>
      <c r="DD536" s="79"/>
      <c r="DE536" s="109"/>
      <c r="DF536" s="479"/>
      <c r="DG536" s="78"/>
      <c r="DH536" s="144"/>
      <c r="DI536" s="75"/>
      <c r="DJ536" s="66"/>
      <c r="DK536" s="66"/>
      <c r="DL536" s="79"/>
      <c r="DM536" s="109"/>
      <c r="DN536" s="479"/>
      <c r="DO536" s="78"/>
      <c r="DP536" s="144"/>
      <c r="DQ536" s="75"/>
      <c r="DR536" s="66"/>
      <c r="DS536" s="66"/>
      <c r="DT536" s="79"/>
      <c r="DU536" s="109"/>
      <c r="DV536" s="479"/>
      <c r="DW536" s="78"/>
      <c r="DX536" s="144"/>
      <c r="DY536" s="75"/>
      <c r="DZ536" s="66"/>
      <c r="EA536" s="66"/>
      <c r="EB536" s="79"/>
      <c r="EC536" s="109"/>
      <c r="ED536" s="479"/>
      <c r="EE536" s="78"/>
      <c r="EF536" s="144"/>
      <c r="EG536" s="75"/>
      <c r="EH536" s="66"/>
      <c r="EI536" s="66"/>
      <c r="EJ536" s="79"/>
      <c r="EK536" s="109"/>
      <c r="EL536" s="479"/>
      <c r="EM536" s="78"/>
      <c r="EN536" s="144"/>
      <c r="EO536" s="75"/>
      <c r="EP536" s="66"/>
      <c r="EQ536" s="66"/>
      <c r="ER536" s="79"/>
      <c r="ES536" s="109"/>
      <c r="ET536" s="479"/>
      <c r="EU536" s="78"/>
      <c r="EV536" s="144"/>
      <c r="EW536" s="75"/>
      <c r="EX536" s="66"/>
      <c r="EY536" s="66"/>
      <c r="EZ536" s="79"/>
      <c r="FA536" s="109"/>
      <c r="FB536" s="479"/>
      <c r="FC536" s="78"/>
      <c r="FD536" s="144"/>
      <c r="FE536" s="75"/>
      <c r="FF536" s="66"/>
      <c r="FG536" s="66"/>
      <c r="FH536" s="79"/>
      <c r="FI536" s="109"/>
      <c r="FJ536" s="479"/>
      <c r="FK536" s="78"/>
      <c r="FL536" s="144"/>
      <c r="FM536" s="75"/>
      <c r="FN536" s="66"/>
      <c r="FO536" s="66"/>
      <c r="FP536" s="79"/>
      <c r="FQ536" s="109"/>
      <c r="FR536" s="479"/>
      <c r="FS536" s="78"/>
      <c r="FT536" s="144"/>
      <c r="FU536" s="75"/>
      <c r="FV536" s="66"/>
      <c r="FW536" s="66"/>
      <c r="FX536" s="79"/>
      <c r="FY536" s="109"/>
      <c r="FZ536" s="479"/>
      <c r="GA536" s="78"/>
      <c r="GB536" s="144"/>
      <c r="GC536" s="75"/>
      <c r="GD536" s="66"/>
      <c r="GE536" s="66"/>
      <c r="GF536" s="79"/>
      <c r="GG536" s="109"/>
      <c r="GH536" s="479"/>
      <c r="GI536" s="78"/>
      <c r="GJ536" s="144"/>
      <c r="GK536" s="75"/>
      <c r="GL536" s="66"/>
      <c r="GM536" s="66"/>
      <c r="GN536" s="79"/>
      <c r="GO536" s="109"/>
      <c r="GP536" s="479"/>
      <c r="GQ536" s="78"/>
      <c r="GR536" s="144"/>
      <c r="GS536" s="75"/>
      <c r="GT536" s="66"/>
      <c r="GU536" s="66"/>
      <c r="GV536" s="79"/>
      <c r="GW536" s="109"/>
      <c r="GX536" s="479"/>
      <c r="GY536" s="78"/>
      <c r="GZ536" s="144"/>
      <c r="HA536" s="75"/>
      <c r="HB536" s="66"/>
      <c r="HC536" s="66"/>
      <c r="HD536" s="79"/>
      <c r="HE536" s="109"/>
      <c r="HF536" s="479"/>
      <c r="HG536" s="78"/>
      <c r="HH536" s="144"/>
      <c r="HI536" s="75"/>
      <c r="HJ536" s="66"/>
      <c r="HK536" s="66"/>
      <c r="HL536" s="79"/>
      <c r="HM536" s="109"/>
      <c r="HN536" s="479"/>
      <c r="HO536" s="78"/>
      <c r="HP536" s="144"/>
      <c r="HQ536" s="75"/>
      <c r="HR536" s="66"/>
      <c r="HS536" s="66"/>
      <c r="HT536" s="79"/>
      <c r="HU536" s="109"/>
      <c r="HV536" s="479"/>
      <c r="HW536" s="78"/>
      <c r="HX536" s="144"/>
      <c r="HY536" s="75"/>
      <c r="HZ536" s="66"/>
      <c r="IA536" s="66"/>
      <c r="IB536" s="79"/>
      <c r="IC536" s="109"/>
      <c r="ID536" s="479"/>
      <c r="IE536" s="78"/>
      <c r="IF536" s="144"/>
      <c r="IG536" s="75"/>
      <c r="IH536" s="66"/>
      <c r="II536" s="66"/>
      <c r="IJ536" s="79"/>
      <c r="IK536" s="109"/>
      <c r="IL536" s="479"/>
      <c r="IM536" s="78"/>
      <c r="IN536" s="144"/>
      <c r="IO536" s="75"/>
      <c r="IP536" s="66"/>
      <c r="IQ536" s="66"/>
      <c r="IR536" s="79"/>
      <c r="IS536" s="109"/>
      <c r="IT536" s="479"/>
      <c r="IU536" s="78"/>
      <c r="IV536" s="144"/>
      <c r="IW536" s="75"/>
      <c r="IX536" s="66"/>
      <c r="IY536" s="66"/>
      <c r="IZ536" s="79"/>
      <c r="JA536" s="109"/>
      <c r="JB536" s="479"/>
      <c r="JC536" s="78"/>
      <c r="JD536" s="144"/>
      <c r="JE536" s="75"/>
      <c r="JF536" s="66"/>
      <c r="JG536" s="66"/>
      <c r="JH536" s="79"/>
      <c r="JI536" s="109"/>
      <c r="JJ536" s="479"/>
      <c r="JK536" s="78"/>
      <c r="JL536" s="144"/>
      <c r="JM536" s="75"/>
      <c r="JN536" s="66"/>
      <c r="JO536" s="66"/>
      <c r="JP536" s="79"/>
      <c r="JQ536" s="109"/>
      <c r="JR536" s="479"/>
      <c r="JS536" s="78"/>
      <c r="JT536" s="144"/>
      <c r="JU536" s="75"/>
      <c r="JV536" s="66"/>
      <c r="JW536" s="66"/>
      <c r="JX536" s="79"/>
      <c r="JY536" s="109"/>
      <c r="JZ536" s="479"/>
      <c r="KA536" s="78"/>
      <c r="KB536" s="144"/>
      <c r="KC536" s="75"/>
      <c r="KD536" s="66"/>
      <c r="KE536" s="66"/>
      <c r="KF536" s="79"/>
      <c r="KG536" s="109"/>
      <c r="KH536" s="479"/>
      <c r="KI536" s="78"/>
      <c r="KJ536" s="144"/>
      <c r="KK536" s="75"/>
      <c r="KL536" s="66"/>
      <c r="KM536" s="66"/>
      <c r="KN536" s="79"/>
      <c r="KO536" s="109"/>
      <c r="KP536" s="479"/>
      <c r="KQ536" s="78"/>
      <c r="KR536" s="144"/>
      <c r="KS536" s="75"/>
      <c r="KT536" s="66"/>
      <c r="KU536" s="66"/>
      <c r="KV536" s="79"/>
      <c r="KW536" s="109"/>
      <c r="KX536" s="479"/>
      <c r="KY536" s="78"/>
      <c r="KZ536" s="144"/>
      <c r="LA536" s="75"/>
      <c r="LB536" s="66"/>
      <c r="LC536" s="66"/>
      <c r="LD536" s="79"/>
      <c r="LE536" s="109"/>
      <c r="LF536" s="479"/>
      <c r="LG536" s="78"/>
      <c r="LH536" s="144"/>
      <c r="LI536" s="75"/>
      <c r="LJ536" s="66"/>
      <c r="LK536" s="66"/>
      <c r="LL536" s="79"/>
      <c r="LM536" s="109"/>
      <c r="LN536" s="479"/>
      <c r="LO536" s="78"/>
      <c r="LP536" s="144"/>
      <c r="LQ536" s="75"/>
      <c r="LR536" s="66"/>
      <c r="LS536" s="66"/>
      <c r="LT536" s="79"/>
      <c r="LU536" s="109"/>
      <c r="LV536" s="479"/>
      <c r="LW536" s="78"/>
      <c r="LX536" s="144"/>
      <c r="LY536" s="75"/>
      <c r="LZ536" s="66"/>
      <c r="MA536" s="66"/>
      <c r="MB536" s="79"/>
      <c r="MC536" s="109"/>
      <c r="MD536" s="479"/>
      <c r="ME536" s="78"/>
      <c r="MF536" s="144"/>
      <c r="MG536" s="75"/>
      <c r="MH536" s="66"/>
      <c r="MI536" s="66"/>
      <c r="MJ536" s="79"/>
      <c r="MK536" s="109"/>
      <c r="ML536" s="479"/>
      <c r="MM536" s="78"/>
      <c r="MN536" s="144"/>
      <c r="MO536" s="75"/>
      <c r="MP536" s="66"/>
      <c r="MQ536" s="66"/>
      <c r="MR536" s="79"/>
      <c r="MS536" s="109"/>
      <c r="MT536" s="479"/>
      <c r="MU536" s="78"/>
      <c r="MV536" s="144"/>
      <c r="MW536" s="75"/>
      <c r="MX536" s="66"/>
      <c r="MY536" s="66"/>
      <c r="MZ536" s="79"/>
      <c r="NA536" s="109"/>
      <c r="NB536" s="479"/>
      <c r="NC536" s="78"/>
      <c r="ND536" s="144"/>
      <c r="NE536" s="75"/>
      <c r="NF536" s="66"/>
      <c r="NG536" s="66"/>
      <c r="NH536" s="79"/>
      <c r="NI536" s="109"/>
      <c r="NJ536" s="479"/>
      <c r="NK536" s="78"/>
      <c r="NL536" s="144"/>
      <c r="NM536" s="75"/>
      <c r="NN536" s="66"/>
      <c r="NO536" s="66"/>
      <c r="NP536" s="79"/>
      <c r="NQ536" s="109"/>
      <c r="NR536" s="479"/>
      <c r="NS536" s="78"/>
      <c r="NT536" s="144"/>
      <c r="NU536" s="75"/>
      <c r="NV536" s="66"/>
      <c r="NW536" s="66"/>
      <c r="NX536" s="79"/>
      <c r="NY536" s="109"/>
      <c r="NZ536" s="479"/>
      <c r="OA536" s="78"/>
      <c r="OB536" s="144"/>
      <c r="OC536" s="75"/>
      <c r="OD536" s="66"/>
      <c r="OE536" s="66"/>
      <c r="OF536" s="79"/>
      <c r="OG536" s="109"/>
      <c r="OH536" s="479"/>
      <c r="OI536" s="78"/>
      <c r="OJ536" s="144"/>
      <c r="OK536" s="75"/>
      <c r="OL536" s="66"/>
      <c r="OM536" s="66"/>
      <c r="ON536" s="79"/>
      <c r="OO536" s="109"/>
      <c r="OP536" s="479"/>
      <c r="OQ536" s="78"/>
      <c r="OR536" s="144"/>
      <c r="OS536" s="75"/>
      <c r="OT536" s="66"/>
      <c r="OU536" s="66"/>
      <c r="OV536" s="79"/>
      <c r="OW536" s="109"/>
      <c r="OX536" s="479"/>
      <c r="OY536" s="78"/>
      <c r="OZ536" s="144"/>
      <c r="PA536" s="75"/>
      <c r="PB536" s="66"/>
      <c r="PC536" s="66"/>
      <c r="PD536" s="79"/>
      <c r="PE536" s="109"/>
      <c r="PF536" s="479"/>
      <c r="PG536" s="78"/>
      <c r="PH536" s="144"/>
      <c r="PI536" s="75"/>
      <c r="PJ536" s="66"/>
      <c r="PK536" s="66"/>
      <c r="PL536" s="79"/>
      <c r="PM536" s="109"/>
      <c r="PN536" s="479"/>
      <c r="PO536" s="78"/>
      <c r="PP536" s="144"/>
      <c r="PQ536" s="75"/>
      <c r="PR536" s="66"/>
      <c r="PS536" s="66"/>
      <c r="PT536" s="79"/>
      <c r="PU536" s="109"/>
      <c r="PV536" s="479"/>
      <c r="PW536" s="78"/>
      <c r="PX536" s="144"/>
      <c r="PY536" s="75"/>
      <c r="PZ536" s="66"/>
      <c r="QA536" s="66"/>
      <c r="QB536" s="79"/>
      <c r="QC536" s="109"/>
      <c r="QD536" s="479"/>
      <c r="QE536" s="78"/>
      <c r="QF536" s="144"/>
      <c r="QG536" s="75"/>
      <c r="QH536" s="66"/>
      <c r="QI536" s="66"/>
      <c r="QJ536" s="79"/>
      <c r="QK536" s="109"/>
      <c r="QL536" s="479"/>
      <c r="QM536" s="78"/>
      <c r="QN536" s="144"/>
      <c r="QO536" s="75"/>
      <c r="QP536" s="66"/>
      <c r="QQ536" s="66"/>
      <c r="QR536" s="79"/>
      <c r="QS536" s="109"/>
      <c r="QT536" s="479"/>
      <c r="QU536" s="78"/>
      <c r="QV536" s="144"/>
      <c r="QW536" s="75"/>
      <c r="QX536" s="66"/>
      <c r="QY536" s="66"/>
      <c r="QZ536" s="79"/>
      <c r="RA536" s="109"/>
      <c r="RB536" s="479"/>
      <c r="RC536" s="78"/>
      <c r="RD536" s="144"/>
      <c r="RE536" s="75"/>
      <c r="RF536" s="66"/>
      <c r="RG536" s="66"/>
      <c r="RH536" s="79"/>
      <c r="RI536" s="109"/>
      <c r="RJ536" s="479"/>
      <c r="RK536" s="78"/>
      <c r="RL536" s="144"/>
      <c r="RM536" s="75"/>
      <c r="RN536" s="66"/>
      <c r="RO536" s="66"/>
      <c r="RP536" s="79"/>
      <c r="RQ536" s="109"/>
      <c r="RR536" s="479"/>
      <c r="RS536" s="78"/>
      <c r="RT536" s="144"/>
      <c r="RU536" s="75"/>
      <c r="RV536" s="66"/>
      <c r="RW536" s="66"/>
      <c r="RX536" s="79"/>
      <c r="RY536" s="109"/>
      <c r="RZ536" s="479"/>
      <c r="SA536" s="78"/>
      <c r="SB536" s="144"/>
      <c r="SC536" s="75"/>
      <c r="SD536" s="66"/>
      <c r="SE536" s="66"/>
      <c r="SF536" s="79"/>
      <c r="SG536" s="109"/>
      <c r="SH536" s="479"/>
      <c r="SI536" s="78"/>
      <c r="SJ536" s="144"/>
      <c r="SK536" s="75"/>
      <c r="SL536" s="66"/>
      <c r="SM536" s="66"/>
      <c r="SN536" s="79"/>
      <c r="SO536" s="109"/>
      <c r="SP536" s="479"/>
      <c r="SQ536" s="78"/>
      <c r="SR536" s="144"/>
      <c r="SS536" s="75"/>
      <c r="ST536" s="66"/>
      <c r="SU536" s="66"/>
      <c r="SV536" s="79"/>
      <c r="SW536" s="109"/>
      <c r="SX536" s="479"/>
      <c r="SY536" s="78"/>
      <c r="SZ536" s="144"/>
      <c r="TA536" s="75"/>
      <c r="TB536" s="66"/>
      <c r="TC536" s="66"/>
      <c r="TD536" s="79"/>
      <c r="TE536" s="109"/>
      <c r="TF536" s="479"/>
      <c r="TG536" s="78"/>
      <c r="TH536" s="144"/>
      <c r="TI536" s="75"/>
      <c r="TJ536" s="66"/>
      <c r="TK536" s="66"/>
      <c r="TL536" s="79"/>
      <c r="TM536" s="109"/>
      <c r="TN536" s="479"/>
      <c r="TO536" s="78"/>
      <c r="TP536" s="144"/>
      <c r="TQ536" s="75"/>
      <c r="TR536" s="66"/>
      <c r="TS536" s="66"/>
      <c r="TT536" s="79"/>
      <c r="TU536" s="109"/>
      <c r="TV536" s="479"/>
      <c r="TW536" s="78"/>
      <c r="TX536" s="144"/>
      <c r="TY536" s="75"/>
      <c r="TZ536" s="66"/>
      <c r="UA536" s="66"/>
      <c r="UB536" s="79"/>
      <c r="UC536" s="109"/>
      <c r="UD536" s="479"/>
      <c r="UE536" s="78"/>
      <c r="UF536" s="144"/>
      <c r="UG536" s="75"/>
      <c r="UH536" s="66"/>
      <c r="UI536" s="66"/>
      <c r="UJ536" s="79"/>
      <c r="UK536" s="109"/>
      <c r="UL536" s="479"/>
      <c r="UM536" s="78"/>
      <c r="UN536" s="144"/>
      <c r="UO536" s="75"/>
      <c r="UP536" s="66"/>
      <c r="UQ536" s="66"/>
      <c r="UR536" s="79"/>
      <c r="US536" s="109"/>
      <c r="UT536" s="479"/>
      <c r="UU536" s="78"/>
      <c r="UV536" s="144"/>
      <c r="UW536" s="75"/>
      <c r="UX536" s="66"/>
      <c r="UY536" s="66"/>
      <c r="UZ536" s="79"/>
      <c r="VA536" s="109"/>
      <c r="VB536" s="479"/>
      <c r="VC536" s="78"/>
      <c r="VD536" s="144"/>
      <c r="VE536" s="75"/>
      <c r="VF536" s="66"/>
      <c r="VG536" s="66"/>
      <c r="VH536" s="79"/>
      <c r="VI536" s="109"/>
      <c r="VJ536" s="479"/>
      <c r="VK536" s="78"/>
      <c r="VL536" s="144"/>
      <c r="VM536" s="75"/>
      <c r="VN536" s="66"/>
      <c r="VO536" s="66"/>
      <c r="VP536" s="79"/>
      <c r="VQ536" s="109"/>
      <c r="VR536" s="479"/>
      <c r="VS536" s="78"/>
      <c r="VT536" s="144"/>
      <c r="VU536" s="75"/>
      <c r="VV536" s="66"/>
      <c r="VW536" s="66"/>
      <c r="VX536" s="79"/>
      <c r="VY536" s="109"/>
      <c r="VZ536" s="479"/>
      <c r="WA536" s="78"/>
      <c r="WB536" s="144"/>
      <c r="WC536" s="75"/>
      <c r="WD536" s="66"/>
      <c r="WE536" s="66"/>
      <c r="WF536" s="79"/>
      <c r="WG536" s="109"/>
      <c r="WH536" s="479"/>
      <c r="WI536" s="78"/>
      <c r="WJ536" s="144"/>
      <c r="WK536" s="75"/>
      <c r="WL536" s="66"/>
      <c r="WM536" s="66"/>
      <c r="WN536" s="79"/>
      <c r="WO536" s="109"/>
      <c r="WP536" s="479"/>
      <c r="WQ536" s="78"/>
      <c r="WR536" s="144"/>
      <c r="WS536" s="75"/>
      <c r="WT536" s="66"/>
      <c r="WU536" s="66"/>
      <c r="WV536" s="79"/>
      <c r="WW536" s="109"/>
      <c r="WX536" s="479"/>
      <c r="WY536" s="78"/>
      <c r="WZ536" s="144"/>
      <c r="XA536" s="75"/>
      <c r="XB536" s="66"/>
      <c r="XC536" s="66"/>
      <c r="XD536" s="79"/>
      <c r="XE536" s="109"/>
      <c r="XF536" s="479"/>
      <c r="XG536" s="78"/>
      <c r="XH536" s="144"/>
      <c r="XI536" s="75"/>
      <c r="XJ536" s="66"/>
      <c r="XK536" s="66"/>
      <c r="XL536" s="79"/>
      <c r="XM536" s="109"/>
      <c r="XN536" s="479"/>
      <c r="XO536" s="78"/>
      <c r="XP536" s="144"/>
      <c r="XQ536" s="75"/>
      <c r="XR536" s="66"/>
      <c r="XS536" s="66"/>
      <c r="XT536" s="79"/>
      <c r="XU536" s="109"/>
      <c r="XV536" s="479"/>
      <c r="XW536" s="78"/>
      <c r="XX536" s="144"/>
      <c r="XY536" s="75"/>
      <c r="XZ536" s="66"/>
      <c r="YA536" s="66"/>
      <c r="YB536" s="79"/>
      <c r="YC536" s="109"/>
      <c r="YD536" s="479"/>
      <c r="YE536" s="78"/>
      <c r="YF536" s="144"/>
      <c r="YG536" s="75"/>
      <c r="YH536" s="66"/>
      <c r="YI536" s="66"/>
      <c r="YJ536" s="79"/>
      <c r="YK536" s="109"/>
      <c r="YL536" s="479"/>
      <c r="YM536" s="78"/>
      <c r="YN536" s="144"/>
      <c r="YO536" s="75"/>
      <c r="YP536" s="66"/>
      <c r="YQ536" s="66"/>
      <c r="YR536" s="79"/>
      <c r="YS536" s="109"/>
      <c r="YT536" s="479"/>
      <c r="YU536" s="78"/>
      <c r="YV536" s="144"/>
      <c r="YW536" s="75"/>
      <c r="YX536" s="66"/>
      <c r="YY536" s="66"/>
      <c r="YZ536" s="79"/>
      <c r="ZA536" s="109"/>
      <c r="ZB536" s="479"/>
      <c r="ZC536" s="78"/>
      <c r="ZD536" s="144"/>
      <c r="ZE536" s="75"/>
      <c r="ZF536" s="66"/>
      <c r="ZG536" s="66"/>
      <c r="ZH536" s="79"/>
      <c r="ZI536" s="109"/>
      <c r="ZJ536" s="479"/>
      <c r="ZK536" s="78"/>
      <c r="ZL536" s="144"/>
      <c r="ZM536" s="75"/>
      <c r="ZN536" s="66"/>
      <c r="ZO536" s="66"/>
      <c r="ZP536" s="79"/>
      <c r="ZQ536" s="109"/>
      <c r="ZR536" s="479"/>
      <c r="ZS536" s="78"/>
      <c r="ZT536" s="144"/>
      <c r="ZU536" s="75"/>
      <c r="ZV536" s="66"/>
      <c r="ZW536" s="66"/>
      <c r="ZX536" s="79"/>
      <c r="ZY536" s="109"/>
      <c r="ZZ536" s="479"/>
      <c r="AAA536" s="78"/>
      <c r="AAB536" s="144"/>
      <c r="AAC536" s="75"/>
      <c r="AAD536" s="66"/>
      <c r="AAE536" s="66"/>
      <c r="AAF536" s="79"/>
      <c r="AAG536" s="109"/>
      <c r="AAH536" s="479"/>
      <c r="AAI536" s="78"/>
      <c r="AAJ536" s="144"/>
      <c r="AAK536" s="75"/>
      <c r="AAL536" s="66"/>
      <c r="AAM536" s="66"/>
      <c r="AAN536" s="79"/>
      <c r="AAO536" s="109"/>
      <c r="AAP536" s="479"/>
      <c r="AAQ536" s="78"/>
      <c r="AAR536" s="144"/>
      <c r="AAS536" s="75"/>
      <c r="AAT536" s="66"/>
      <c r="AAU536" s="66"/>
      <c r="AAV536" s="79"/>
      <c r="AAW536" s="109"/>
      <c r="AAX536" s="479"/>
      <c r="AAY536" s="78"/>
      <c r="AAZ536" s="144"/>
      <c r="ABA536" s="75"/>
      <c r="ABB536" s="66"/>
      <c r="ABC536" s="66"/>
      <c r="ABD536" s="79"/>
      <c r="ABE536" s="109"/>
      <c r="ABF536" s="479"/>
      <c r="ABG536" s="78"/>
      <c r="ABH536" s="144"/>
      <c r="ABI536" s="75"/>
      <c r="ABJ536" s="66"/>
      <c r="ABK536" s="66"/>
      <c r="ABL536" s="79"/>
      <c r="ABM536" s="109"/>
      <c r="ABN536" s="479"/>
      <c r="ABO536" s="78"/>
      <c r="ABP536" s="144"/>
      <c r="ABQ536" s="75"/>
      <c r="ABR536" s="66"/>
      <c r="ABS536" s="66"/>
      <c r="ABT536" s="79"/>
      <c r="ABU536" s="109"/>
      <c r="ABV536" s="479"/>
      <c r="ABW536" s="78"/>
      <c r="ABX536" s="144"/>
      <c r="ABY536" s="75"/>
      <c r="ABZ536" s="66"/>
      <c r="ACA536" s="66"/>
      <c r="ACB536" s="79"/>
      <c r="ACC536" s="109"/>
      <c r="ACD536" s="479"/>
      <c r="ACE536" s="78"/>
      <c r="ACF536" s="144"/>
      <c r="ACG536" s="75"/>
      <c r="ACH536" s="66"/>
      <c r="ACI536" s="66"/>
      <c r="ACJ536" s="79"/>
      <c r="ACK536" s="109"/>
      <c r="ACL536" s="479"/>
      <c r="ACM536" s="78"/>
      <c r="ACN536" s="144"/>
      <c r="ACO536" s="75"/>
      <c r="ACP536" s="66"/>
      <c r="ACQ536" s="66"/>
      <c r="ACR536" s="79"/>
      <c r="ACS536" s="109"/>
      <c r="ACT536" s="479"/>
      <c r="ACU536" s="78"/>
      <c r="ACV536" s="144"/>
      <c r="ACW536" s="75"/>
      <c r="ACX536" s="66"/>
      <c r="ACY536" s="66"/>
      <c r="ACZ536" s="79"/>
      <c r="ADA536" s="109"/>
      <c r="ADB536" s="479"/>
      <c r="ADC536" s="78"/>
      <c r="ADD536" s="144"/>
      <c r="ADE536" s="75"/>
      <c r="ADF536" s="66"/>
      <c r="ADG536" s="66"/>
      <c r="ADH536" s="79"/>
      <c r="ADI536" s="109"/>
      <c r="ADJ536" s="479"/>
      <c r="ADK536" s="78"/>
      <c r="ADL536" s="144"/>
      <c r="ADM536" s="75"/>
      <c r="ADN536" s="66"/>
      <c r="ADO536" s="66"/>
      <c r="ADP536" s="79"/>
      <c r="ADQ536" s="109"/>
      <c r="ADR536" s="479"/>
      <c r="ADS536" s="78"/>
      <c r="ADT536" s="144"/>
      <c r="ADU536" s="75"/>
      <c r="ADV536" s="66"/>
      <c r="ADW536" s="66"/>
      <c r="ADX536" s="79"/>
      <c r="ADY536" s="109"/>
      <c r="ADZ536" s="479"/>
      <c r="AEA536" s="78"/>
      <c r="AEB536" s="144"/>
      <c r="AEC536" s="75"/>
      <c r="AED536" s="66"/>
      <c r="AEE536" s="66"/>
      <c r="AEF536" s="79"/>
      <c r="AEG536" s="109"/>
      <c r="AEH536" s="479"/>
      <c r="AEI536" s="78"/>
      <c r="AEJ536" s="144"/>
      <c r="AEK536" s="75"/>
      <c r="AEL536" s="66"/>
      <c r="AEM536" s="66"/>
      <c r="AEN536" s="79"/>
      <c r="AEO536" s="109"/>
      <c r="AEP536" s="479"/>
      <c r="AEQ536" s="78"/>
      <c r="AER536" s="144"/>
      <c r="AES536" s="75"/>
      <c r="AET536" s="66"/>
      <c r="AEU536" s="66"/>
      <c r="AEV536" s="79"/>
      <c r="AEW536" s="109"/>
      <c r="AEX536" s="479"/>
      <c r="AEY536" s="78"/>
      <c r="AEZ536" s="144"/>
      <c r="AFA536" s="75"/>
      <c r="AFB536" s="66"/>
      <c r="AFC536" s="66"/>
      <c r="AFD536" s="79"/>
      <c r="AFE536" s="109"/>
      <c r="AFF536" s="479"/>
      <c r="AFG536" s="78"/>
      <c r="AFH536" s="144"/>
      <c r="AFI536" s="75"/>
      <c r="AFJ536" s="66"/>
      <c r="AFK536" s="66"/>
      <c r="AFL536" s="79"/>
      <c r="AFM536" s="109"/>
      <c r="AFN536" s="479"/>
      <c r="AFO536" s="78"/>
      <c r="AFP536" s="144"/>
      <c r="AFQ536" s="75"/>
      <c r="AFR536" s="66"/>
      <c r="AFS536" s="66"/>
      <c r="AFT536" s="79"/>
      <c r="AFU536" s="109"/>
      <c r="AFV536" s="479"/>
      <c r="AFW536" s="78"/>
      <c r="AFX536" s="144"/>
      <c r="AFY536" s="75"/>
      <c r="AFZ536" s="66"/>
      <c r="AGA536" s="66"/>
      <c r="AGB536" s="79"/>
      <c r="AGC536" s="109"/>
      <c r="AGD536" s="479"/>
      <c r="AGE536" s="78"/>
      <c r="AGF536" s="144"/>
      <c r="AGG536" s="75"/>
      <c r="AGH536" s="66"/>
      <c r="AGI536" s="66"/>
      <c r="AGJ536" s="79"/>
      <c r="AGK536" s="109"/>
      <c r="AGL536" s="479"/>
      <c r="AGM536" s="78"/>
      <c r="AGN536" s="144"/>
      <c r="AGO536" s="75"/>
      <c r="AGP536" s="66"/>
      <c r="AGQ536" s="66"/>
      <c r="AGR536" s="79"/>
      <c r="AGS536" s="109"/>
      <c r="AGT536" s="479"/>
      <c r="AGU536" s="78"/>
      <c r="AGV536" s="144"/>
      <c r="AGW536" s="75"/>
      <c r="AGX536" s="66"/>
      <c r="AGY536" s="66"/>
      <c r="AGZ536" s="79"/>
      <c r="AHA536" s="109"/>
      <c r="AHB536" s="479"/>
      <c r="AHC536" s="78"/>
      <c r="AHD536" s="144"/>
      <c r="AHE536" s="75"/>
      <c r="AHF536" s="66"/>
      <c r="AHG536" s="66"/>
      <c r="AHH536" s="79"/>
      <c r="AHI536" s="109"/>
      <c r="AHJ536" s="479"/>
      <c r="AHK536" s="78"/>
      <c r="AHL536" s="144"/>
      <c r="AHM536" s="75"/>
      <c r="AHN536" s="66"/>
      <c r="AHO536" s="66"/>
      <c r="AHP536" s="79"/>
      <c r="AHQ536" s="109"/>
      <c r="AHR536" s="479"/>
      <c r="AHS536" s="78"/>
      <c r="AHT536" s="144"/>
      <c r="AHU536" s="75"/>
      <c r="AHV536" s="66"/>
      <c r="AHW536" s="66"/>
      <c r="AHX536" s="79"/>
      <c r="AHY536" s="109"/>
      <c r="AHZ536" s="479"/>
      <c r="AIA536" s="78"/>
      <c r="AIB536" s="144"/>
      <c r="AIC536" s="75"/>
      <c r="AID536" s="66"/>
      <c r="AIE536" s="66"/>
      <c r="AIF536" s="79"/>
      <c r="AIG536" s="109"/>
      <c r="AIH536" s="479"/>
      <c r="AII536" s="78"/>
      <c r="AIJ536" s="144"/>
      <c r="AIK536" s="75"/>
      <c r="AIL536" s="66"/>
      <c r="AIM536" s="66"/>
      <c r="AIN536" s="79"/>
      <c r="AIO536" s="109"/>
      <c r="AIP536" s="479"/>
      <c r="AIQ536" s="78"/>
      <c r="AIR536" s="144"/>
      <c r="AIS536" s="75"/>
      <c r="AIT536" s="66"/>
      <c r="AIU536" s="66"/>
      <c r="AIV536" s="79"/>
      <c r="AIW536" s="109"/>
      <c r="AIX536" s="479"/>
      <c r="AIY536" s="78"/>
      <c r="AIZ536" s="144"/>
      <c r="AJA536" s="75"/>
      <c r="AJB536" s="66"/>
      <c r="AJC536" s="66"/>
      <c r="AJD536" s="79"/>
      <c r="AJE536" s="109"/>
      <c r="AJF536" s="479"/>
      <c r="AJG536" s="78"/>
      <c r="AJH536" s="144"/>
      <c r="AJI536" s="75"/>
      <c r="AJJ536" s="66"/>
      <c r="AJK536" s="66"/>
      <c r="AJL536" s="79"/>
      <c r="AJM536" s="109"/>
      <c r="AJN536" s="479"/>
      <c r="AJO536" s="78"/>
      <c r="AJP536" s="144"/>
      <c r="AJQ536" s="75"/>
      <c r="AJR536" s="66"/>
      <c r="AJS536" s="66"/>
      <c r="AJT536" s="79"/>
      <c r="AJU536" s="109"/>
      <c r="AJV536" s="479"/>
      <c r="AJW536" s="78"/>
      <c r="AJX536" s="144"/>
      <c r="AJY536" s="75"/>
      <c r="AJZ536" s="66"/>
      <c r="AKA536" s="66"/>
      <c r="AKB536" s="79"/>
      <c r="AKC536" s="109"/>
      <c r="AKD536" s="479"/>
      <c r="AKE536" s="78"/>
      <c r="AKF536" s="144"/>
      <c r="AKG536" s="75"/>
      <c r="AKH536" s="66"/>
      <c r="AKI536" s="66"/>
      <c r="AKJ536" s="79"/>
      <c r="AKK536" s="109"/>
      <c r="AKL536" s="479"/>
      <c r="AKM536" s="78"/>
      <c r="AKN536" s="144"/>
      <c r="AKO536" s="75"/>
      <c r="AKP536" s="66"/>
      <c r="AKQ536" s="66"/>
      <c r="AKR536" s="79"/>
      <c r="AKS536" s="109"/>
      <c r="AKT536" s="479"/>
      <c r="AKU536" s="78"/>
      <c r="AKV536" s="144"/>
      <c r="AKW536" s="75"/>
      <c r="AKX536" s="66"/>
      <c r="AKY536" s="66"/>
      <c r="AKZ536" s="79"/>
      <c r="ALA536" s="109"/>
      <c r="ALB536" s="479"/>
      <c r="ALC536" s="78"/>
      <c r="ALD536" s="144"/>
      <c r="ALE536" s="75"/>
      <c r="ALF536" s="66"/>
      <c r="ALG536" s="66"/>
      <c r="ALH536" s="79"/>
      <c r="ALI536" s="109"/>
      <c r="ALJ536" s="479"/>
      <c r="ALK536" s="78"/>
      <c r="ALL536" s="144"/>
      <c r="ALM536" s="75"/>
      <c r="ALN536" s="66"/>
      <c r="ALO536" s="66"/>
      <c r="ALP536" s="79"/>
      <c r="ALQ536" s="109"/>
      <c r="ALR536" s="479"/>
      <c r="ALS536" s="78"/>
      <c r="ALT536" s="144"/>
      <c r="ALU536" s="75"/>
      <c r="ALV536" s="66"/>
      <c r="ALW536" s="66"/>
      <c r="ALX536" s="79"/>
      <c r="ALY536" s="109"/>
      <c r="ALZ536" s="479"/>
      <c r="AMA536" s="78"/>
      <c r="AMB536" s="144"/>
      <c r="AMC536" s="75"/>
      <c r="AMD536" s="66"/>
      <c r="AME536" s="66"/>
      <c r="AMF536" s="79"/>
      <c r="AMG536" s="109"/>
      <c r="AMH536" s="479"/>
      <c r="AMI536" s="78"/>
      <c r="AMJ536" s="144"/>
      <c r="AMK536" s="75"/>
      <c r="AML536" s="66"/>
      <c r="AMM536" s="66"/>
      <c r="AMN536" s="79"/>
      <c r="AMO536" s="109"/>
      <c r="AMP536" s="479"/>
      <c r="AMQ536" s="78"/>
      <c r="AMR536" s="144"/>
      <c r="AMS536" s="75"/>
      <c r="AMT536" s="66"/>
      <c r="AMU536" s="66"/>
      <c r="AMV536" s="79"/>
      <c r="AMW536" s="109"/>
      <c r="AMX536" s="479"/>
      <c r="AMY536" s="78"/>
      <c r="AMZ536" s="144"/>
      <c r="ANA536" s="75"/>
      <c r="ANB536" s="66"/>
      <c r="ANC536" s="66"/>
      <c r="AND536" s="79"/>
      <c r="ANE536" s="109"/>
      <c r="ANF536" s="479"/>
      <c r="ANG536" s="78"/>
      <c r="ANH536" s="144"/>
      <c r="ANI536" s="75"/>
      <c r="ANJ536" s="66"/>
      <c r="ANK536" s="66"/>
      <c r="ANL536" s="79"/>
      <c r="ANM536" s="109"/>
      <c r="ANN536" s="479"/>
      <c r="ANO536" s="78"/>
      <c r="ANP536" s="144"/>
      <c r="ANQ536" s="75"/>
      <c r="ANR536" s="66"/>
      <c r="ANS536" s="66"/>
      <c r="ANT536" s="79"/>
      <c r="ANU536" s="109"/>
      <c r="ANV536" s="479"/>
      <c r="ANW536" s="78"/>
      <c r="ANX536" s="144"/>
      <c r="ANY536" s="75"/>
      <c r="ANZ536" s="66"/>
      <c r="AOA536" s="66"/>
      <c r="AOB536" s="79"/>
      <c r="AOC536" s="109"/>
      <c r="AOD536" s="479"/>
      <c r="AOE536" s="78"/>
      <c r="AOF536" s="144"/>
      <c r="AOG536" s="75"/>
      <c r="AOH536" s="66"/>
      <c r="AOI536" s="66"/>
      <c r="AOJ536" s="79"/>
      <c r="AOK536" s="109"/>
      <c r="AOL536" s="479"/>
      <c r="AOM536" s="78"/>
      <c r="AON536" s="144"/>
      <c r="AOO536" s="75"/>
      <c r="AOP536" s="66"/>
      <c r="AOQ536" s="66"/>
      <c r="AOR536" s="79"/>
      <c r="AOS536" s="109"/>
      <c r="AOT536" s="479"/>
      <c r="AOU536" s="78"/>
      <c r="AOV536" s="144"/>
      <c r="AOW536" s="75"/>
      <c r="AOX536" s="66"/>
      <c r="AOY536" s="66"/>
      <c r="AOZ536" s="79"/>
      <c r="APA536" s="109"/>
      <c r="APB536" s="479"/>
      <c r="APC536" s="78"/>
      <c r="APD536" s="144"/>
      <c r="APE536" s="75"/>
      <c r="APF536" s="66"/>
      <c r="APG536" s="66"/>
      <c r="APH536" s="79"/>
      <c r="API536" s="109"/>
      <c r="APJ536" s="479"/>
      <c r="APK536" s="78"/>
      <c r="APL536" s="144"/>
      <c r="APM536" s="75"/>
      <c r="APN536" s="66"/>
      <c r="APO536" s="66"/>
      <c r="APP536" s="79"/>
      <c r="APQ536" s="109"/>
      <c r="APR536" s="479"/>
      <c r="APS536" s="78"/>
      <c r="APT536" s="144"/>
      <c r="APU536" s="75"/>
      <c r="APV536" s="66"/>
      <c r="APW536" s="66"/>
      <c r="APX536" s="79"/>
      <c r="APY536" s="109"/>
      <c r="APZ536" s="479"/>
      <c r="AQA536" s="78"/>
      <c r="AQB536" s="144"/>
      <c r="AQC536" s="75"/>
      <c r="AQD536" s="66"/>
      <c r="AQE536" s="66"/>
      <c r="AQF536" s="79"/>
      <c r="AQG536" s="109"/>
      <c r="AQH536" s="479"/>
      <c r="AQI536" s="78"/>
      <c r="AQJ536" s="144"/>
      <c r="AQK536" s="75"/>
      <c r="AQL536" s="66"/>
      <c r="AQM536" s="66"/>
      <c r="AQN536" s="79"/>
      <c r="AQO536" s="109"/>
      <c r="AQP536" s="479"/>
      <c r="AQQ536" s="78"/>
      <c r="AQR536" s="144"/>
      <c r="AQS536" s="75"/>
      <c r="AQT536" s="66"/>
      <c r="AQU536" s="66"/>
      <c r="AQV536" s="79"/>
      <c r="AQW536" s="109"/>
      <c r="AQX536" s="479"/>
      <c r="AQY536" s="78"/>
      <c r="AQZ536" s="144"/>
      <c r="ARA536" s="75"/>
      <c r="ARB536" s="66"/>
      <c r="ARC536" s="66"/>
      <c r="ARD536" s="79"/>
      <c r="ARE536" s="109"/>
      <c r="ARF536" s="479"/>
      <c r="ARG536" s="78"/>
      <c r="ARH536" s="144"/>
      <c r="ARI536" s="75"/>
      <c r="ARJ536" s="66"/>
      <c r="ARK536" s="66"/>
      <c r="ARL536" s="79"/>
      <c r="ARM536" s="109"/>
      <c r="ARN536" s="479"/>
      <c r="ARO536" s="78"/>
      <c r="ARP536" s="144"/>
      <c r="ARQ536" s="75"/>
      <c r="ARR536" s="66"/>
      <c r="ARS536" s="66"/>
      <c r="ART536" s="79"/>
      <c r="ARU536" s="109"/>
      <c r="ARV536" s="479"/>
      <c r="ARW536" s="78"/>
      <c r="ARX536" s="144"/>
      <c r="ARY536" s="75"/>
      <c r="ARZ536" s="66"/>
      <c r="ASA536" s="66"/>
      <c r="ASB536" s="79"/>
      <c r="ASC536" s="109"/>
      <c r="ASD536" s="479"/>
      <c r="ASE536" s="78"/>
      <c r="ASF536" s="144"/>
      <c r="ASG536" s="75"/>
      <c r="ASH536" s="66"/>
      <c r="ASI536" s="66"/>
      <c r="ASJ536" s="79"/>
      <c r="ASK536" s="109"/>
      <c r="ASL536" s="479"/>
      <c r="ASM536" s="78"/>
      <c r="ASN536" s="144"/>
      <c r="ASO536" s="75"/>
      <c r="ASP536" s="66"/>
      <c r="ASQ536" s="66"/>
      <c r="ASR536" s="79"/>
      <c r="ASS536" s="109"/>
      <c r="AST536" s="479"/>
      <c r="ASU536" s="78"/>
      <c r="ASV536" s="144"/>
      <c r="ASW536" s="75"/>
      <c r="ASX536" s="66"/>
      <c r="ASY536" s="66"/>
      <c r="ASZ536" s="79"/>
      <c r="ATA536" s="109"/>
      <c r="ATB536" s="479"/>
      <c r="ATC536" s="78"/>
      <c r="ATD536" s="144"/>
      <c r="ATE536" s="75"/>
      <c r="ATF536" s="66"/>
      <c r="ATG536" s="66"/>
      <c r="ATH536" s="79"/>
      <c r="ATI536" s="109"/>
      <c r="ATJ536" s="479"/>
      <c r="ATK536" s="78"/>
      <c r="ATL536" s="144"/>
      <c r="ATM536" s="75"/>
      <c r="ATN536" s="66"/>
      <c r="ATO536" s="66"/>
      <c r="ATP536" s="79"/>
      <c r="ATQ536" s="109"/>
      <c r="ATR536" s="479"/>
      <c r="ATS536" s="78"/>
      <c r="ATT536" s="144"/>
      <c r="ATU536" s="75"/>
      <c r="ATV536" s="66"/>
      <c r="ATW536" s="66"/>
      <c r="ATX536" s="79"/>
      <c r="ATY536" s="109"/>
      <c r="ATZ536" s="479"/>
      <c r="AUA536" s="78"/>
      <c r="AUB536" s="144"/>
      <c r="AUC536" s="75"/>
      <c r="AUD536" s="66"/>
      <c r="AUE536" s="66"/>
      <c r="AUF536" s="79"/>
      <c r="AUG536" s="109"/>
      <c r="AUH536" s="479"/>
      <c r="AUI536" s="78"/>
      <c r="AUJ536" s="144"/>
      <c r="AUK536" s="75"/>
      <c r="AUL536" s="66"/>
      <c r="AUM536" s="66"/>
      <c r="AUN536" s="79"/>
      <c r="AUO536" s="109"/>
      <c r="AUP536" s="479"/>
      <c r="AUQ536" s="78"/>
      <c r="AUR536" s="144"/>
      <c r="AUS536" s="75"/>
      <c r="AUT536" s="66"/>
      <c r="AUU536" s="66"/>
      <c r="AUV536" s="79"/>
      <c r="AUW536" s="109"/>
      <c r="AUX536" s="479"/>
      <c r="AUY536" s="78"/>
      <c r="AUZ536" s="144"/>
      <c r="AVA536" s="75"/>
      <c r="AVB536" s="66"/>
      <c r="AVC536" s="66"/>
      <c r="AVD536" s="79"/>
      <c r="AVE536" s="109"/>
      <c r="AVF536" s="479"/>
      <c r="AVG536" s="78"/>
      <c r="AVH536" s="144"/>
      <c r="AVI536" s="75"/>
      <c r="AVJ536" s="66"/>
      <c r="AVK536" s="66"/>
      <c r="AVL536" s="79"/>
      <c r="AVM536" s="109"/>
      <c r="AVN536" s="479"/>
      <c r="AVO536" s="78"/>
      <c r="AVP536" s="144"/>
      <c r="AVQ536" s="75"/>
      <c r="AVR536" s="66"/>
      <c r="AVS536" s="66"/>
      <c r="AVT536" s="79"/>
      <c r="AVU536" s="109"/>
      <c r="AVV536" s="479"/>
      <c r="AVW536" s="78"/>
      <c r="AVX536" s="144"/>
      <c r="AVY536" s="75"/>
      <c r="AVZ536" s="66"/>
      <c r="AWA536" s="66"/>
      <c r="AWB536" s="79"/>
      <c r="AWC536" s="109"/>
      <c r="AWD536" s="479"/>
      <c r="AWE536" s="78"/>
      <c r="AWF536" s="144"/>
      <c r="AWG536" s="75"/>
      <c r="AWH536" s="66"/>
      <c r="AWI536" s="66"/>
      <c r="AWJ536" s="79"/>
      <c r="AWK536" s="109"/>
      <c r="AWL536" s="479"/>
      <c r="AWM536" s="78"/>
      <c r="AWN536" s="144"/>
      <c r="AWO536" s="75"/>
      <c r="AWP536" s="66"/>
      <c r="AWQ536" s="66"/>
      <c r="AWR536" s="79"/>
      <c r="AWS536" s="109"/>
      <c r="AWT536" s="479"/>
      <c r="AWU536" s="78"/>
      <c r="AWV536" s="144"/>
      <c r="AWW536" s="75"/>
      <c r="AWX536" s="66"/>
      <c r="AWY536" s="66"/>
      <c r="AWZ536" s="79"/>
      <c r="AXA536" s="109"/>
      <c r="AXB536" s="479"/>
      <c r="AXC536" s="78"/>
      <c r="AXD536" s="144"/>
      <c r="AXE536" s="75"/>
      <c r="AXF536" s="66"/>
      <c r="AXG536" s="66"/>
      <c r="AXH536" s="79"/>
      <c r="AXI536" s="109"/>
      <c r="AXJ536" s="479"/>
      <c r="AXK536" s="78"/>
      <c r="AXL536" s="144"/>
      <c r="AXM536" s="75"/>
      <c r="AXN536" s="66"/>
      <c r="AXO536" s="66"/>
      <c r="AXP536" s="79"/>
      <c r="AXQ536" s="109"/>
      <c r="AXR536" s="479"/>
      <c r="AXS536" s="78"/>
      <c r="AXT536" s="144"/>
      <c r="AXU536" s="75"/>
      <c r="AXV536" s="66"/>
      <c r="AXW536" s="66"/>
      <c r="AXX536" s="79"/>
      <c r="AXY536" s="109"/>
      <c r="AXZ536" s="479"/>
      <c r="AYA536" s="78"/>
      <c r="AYB536" s="144"/>
      <c r="AYC536" s="75"/>
      <c r="AYD536" s="66"/>
      <c r="AYE536" s="66"/>
      <c r="AYF536" s="79"/>
      <c r="AYG536" s="109"/>
      <c r="AYH536" s="479"/>
      <c r="AYI536" s="78"/>
      <c r="AYJ536" s="144"/>
      <c r="AYK536" s="75"/>
      <c r="AYL536" s="66"/>
      <c r="AYM536" s="66"/>
      <c r="AYN536" s="79"/>
      <c r="AYO536" s="109"/>
      <c r="AYP536" s="479"/>
      <c r="AYQ536" s="78"/>
      <c r="AYR536" s="144"/>
      <c r="AYS536" s="75"/>
      <c r="AYT536" s="66"/>
      <c r="AYU536" s="66"/>
      <c r="AYV536" s="79"/>
      <c r="AYW536" s="109"/>
      <c r="AYX536" s="479"/>
      <c r="AYY536" s="78"/>
      <c r="AYZ536" s="144"/>
      <c r="AZA536" s="75"/>
      <c r="AZB536" s="66"/>
      <c r="AZC536" s="66"/>
      <c r="AZD536" s="79"/>
      <c r="AZE536" s="109"/>
      <c r="AZF536" s="479"/>
      <c r="AZG536" s="78"/>
      <c r="AZH536" s="144"/>
      <c r="AZI536" s="75"/>
      <c r="AZJ536" s="66"/>
      <c r="AZK536" s="66"/>
      <c r="AZL536" s="79"/>
      <c r="AZM536" s="109"/>
      <c r="AZN536" s="479"/>
      <c r="AZO536" s="78"/>
      <c r="AZP536" s="144"/>
      <c r="AZQ536" s="75"/>
      <c r="AZR536" s="66"/>
      <c r="AZS536" s="66"/>
      <c r="AZT536" s="79"/>
      <c r="AZU536" s="109"/>
      <c r="AZV536" s="479"/>
      <c r="AZW536" s="78"/>
      <c r="AZX536" s="144"/>
      <c r="AZY536" s="75"/>
      <c r="AZZ536" s="66"/>
      <c r="BAA536" s="66"/>
      <c r="BAB536" s="79"/>
      <c r="BAC536" s="109"/>
      <c r="BAD536" s="479"/>
      <c r="BAE536" s="78"/>
      <c r="BAF536" s="144"/>
      <c r="BAG536" s="75"/>
      <c r="BAH536" s="66"/>
      <c r="BAI536" s="66"/>
      <c r="BAJ536" s="79"/>
      <c r="BAK536" s="109"/>
      <c r="BAL536" s="479"/>
      <c r="BAM536" s="78"/>
      <c r="BAN536" s="144"/>
      <c r="BAO536" s="75"/>
      <c r="BAP536" s="66"/>
      <c r="BAQ536" s="66"/>
      <c r="BAR536" s="79"/>
      <c r="BAS536" s="109"/>
      <c r="BAT536" s="479"/>
      <c r="BAU536" s="78"/>
      <c r="BAV536" s="144"/>
      <c r="BAW536" s="75"/>
      <c r="BAX536" s="66"/>
      <c r="BAY536" s="66"/>
      <c r="BAZ536" s="79"/>
      <c r="BBA536" s="109"/>
      <c r="BBB536" s="479"/>
      <c r="BBC536" s="78"/>
      <c r="BBD536" s="144"/>
      <c r="BBE536" s="75"/>
      <c r="BBF536" s="66"/>
      <c r="BBG536" s="66"/>
      <c r="BBH536" s="79"/>
      <c r="BBI536" s="109"/>
      <c r="BBJ536" s="479"/>
      <c r="BBK536" s="78"/>
      <c r="BBL536" s="144"/>
      <c r="BBM536" s="75"/>
      <c r="BBN536" s="66"/>
      <c r="BBO536" s="66"/>
      <c r="BBP536" s="79"/>
      <c r="BBQ536" s="109"/>
      <c r="BBR536" s="479"/>
      <c r="BBS536" s="78"/>
      <c r="BBT536" s="144"/>
      <c r="BBU536" s="75"/>
      <c r="BBV536" s="66"/>
      <c r="BBW536" s="66"/>
      <c r="BBX536" s="79"/>
      <c r="BBY536" s="109"/>
      <c r="BBZ536" s="479"/>
      <c r="BCA536" s="78"/>
      <c r="BCB536" s="144"/>
      <c r="BCC536" s="75"/>
      <c r="BCD536" s="66"/>
      <c r="BCE536" s="66"/>
      <c r="BCF536" s="79"/>
      <c r="BCG536" s="109"/>
      <c r="BCH536" s="479"/>
      <c r="BCI536" s="78"/>
      <c r="BCJ536" s="144"/>
      <c r="BCK536" s="75"/>
      <c r="BCL536" s="66"/>
      <c r="BCM536" s="66"/>
      <c r="BCN536" s="79"/>
      <c r="BCO536" s="109"/>
      <c r="BCP536" s="479"/>
      <c r="BCQ536" s="78"/>
      <c r="BCR536" s="144"/>
      <c r="BCS536" s="75"/>
      <c r="BCT536" s="66"/>
      <c r="BCU536" s="66"/>
      <c r="BCV536" s="79"/>
      <c r="BCW536" s="109"/>
      <c r="BCX536" s="479"/>
      <c r="BCY536" s="78"/>
      <c r="BCZ536" s="144"/>
      <c r="BDA536" s="75"/>
      <c r="BDB536" s="66"/>
      <c r="BDC536" s="66"/>
      <c r="BDD536" s="79"/>
      <c r="BDE536" s="109"/>
      <c r="BDF536" s="479"/>
      <c r="BDG536" s="78"/>
      <c r="BDH536" s="144"/>
      <c r="BDI536" s="75"/>
      <c r="BDJ536" s="66"/>
      <c r="BDK536" s="66"/>
      <c r="BDL536" s="79"/>
      <c r="BDM536" s="109"/>
      <c r="BDN536" s="479"/>
      <c r="BDO536" s="78"/>
      <c r="BDP536" s="144"/>
      <c r="BDQ536" s="75"/>
      <c r="BDR536" s="66"/>
      <c r="BDS536" s="66"/>
      <c r="BDT536" s="79"/>
      <c r="BDU536" s="109"/>
      <c r="BDV536" s="479"/>
      <c r="BDW536" s="78"/>
      <c r="BDX536" s="144"/>
      <c r="BDY536" s="75"/>
      <c r="BDZ536" s="66"/>
      <c r="BEA536" s="66"/>
      <c r="BEB536" s="79"/>
      <c r="BEC536" s="109"/>
      <c r="BED536" s="479"/>
      <c r="BEE536" s="78"/>
      <c r="BEF536" s="144"/>
      <c r="BEG536" s="75"/>
      <c r="BEH536" s="66"/>
      <c r="BEI536" s="66"/>
      <c r="BEJ536" s="79"/>
      <c r="BEK536" s="109"/>
      <c r="BEL536" s="479"/>
      <c r="BEM536" s="78"/>
      <c r="BEN536" s="144"/>
      <c r="BEO536" s="75"/>
      <c r="BEP536" s="66"/>
      <c r="BEQ536" s="66"/>
      <c r="BER536" s="79"/>
      <c r="BES536" s="109"/>
      <c r="BET536" s="479"/>
      <c r="BEU536" s="78"/>
      <c r="BEV536" s="144"/>
      <c r="BEW536" s="75"/>
      <c r="BEX536" s="66"/>
      <c r="BEY536" s="66"/>
      <c r="BEZ536" s="79"/>
      <c r="BFA536" s="109"/>
      <c r="BFB536" s="479"/>
      <c r="BFC536" s="78"/>
      <c r="BFD536" s="144"/>
      <c r="BFE536" s="75"/>
      <c r="BFF536" s="66"/>
      <c r="BFG536" s="66"/>
      <c r="BFH536" s="79"/>
      <c r="BFI536" s="109"/>
      <c r="BFJ536" s="479"/>
      <c r="BFK536" s="78"/>
      <c r="BFL536" s="144"/>
      <c r="BFM536" s="75"/>
      <c r="BFN536" s="66"/>
      <c r="BFO536" s="66"/>
      <c r="BFP536" s="79"/>
      <c r="BFQ536" s="109"/>
      <c r="BFR536" s="479"/>
      <c r="BFS536" s="78"/>
      <c r="BFT536" s="144"/>
      <c r="BFU536" s="75"/>
      <c r="BFV536" s="66"/>
      <c r="BFW536" s="66"/>
      <c r="BFX536" s="79"/>
      <c r="BFY536" s="109"/>
      <c r="BFZ536" s="479"/>
      <c r="BGA536" s="78"/>
      <c r="BGB536" s="144"/>
      <c r="BGC536" s="75"/>
      <c r="BGD536" s="66"/>
      <c r="BGE536" s="66"/>
      <c r="BGF536" s="79"/>
      <c r="BGG536" s="109"/>
      <c r="BGH536" s="479"/>
      <c r="BGI536" s="78"/>
      <c r="BGJ536" s="144"/>
      <c r="BGK536" s="75"/>
      <c r="BGL536" s="66"/>
      <c r="BGM536" s="66"/>
      <c r="BGN536" s="79"/>
      <c r="BGO536" s="109"/>
      <c r="BGP536" s="479"/>
      <c r="BGQ536" s="78"/>
      <c r="BGR536" s="144"/>
      <c r="BGS536" s="75"/>
      <c r="BGT536" s="66"/>
      <c r="BGU536" s="66"/>
      <c r="BGV536" s="79"/>
      <c r="BGW536" s="109"/>
      <c r="BGX536" s="479"/>
      <c r="BGY536" s="78"/>
      <c r="BGZ536" s="144"/>
      <c r="BHA536" s="75"/>
      <c r="BHB536" s="66"/>
      <c r="BHC536" s="66"/>
      <c r="BHD536" s="79"/>
      <c r="BHE536" s="109"/>
      <c r="BHF536" s="479"/>
      <c r="BHG536" s="78"/>
      <c r="BHH536" s="144"/>
      <c r="BHI536" s="75"/>
      <c r="BHJ536" s="66"/>
      <c r="BHK536" s="66"/>
      <c r="BHL536" s="79"/>
      <c r="BHM536" s="109"/>
      <c r="BHN536" s="479"/>
      <c r="BHO536" s="78"/>
      <c r="BHP536" s="144"/>
      <c r="BHQ536" s="75"/>
      <c r="BHR536" s="66"/>
      <c r="BHS536" s="66"/>
      <c r="BHT536" s="79"/>
      <c r="BHU536" s="109"/>
      <c r="BHV536" s="479"/>
      <c r="BHW536" s="78"/>
      <c r="BHX536" s="144"/>
      <c r="BHY536" s="75"/>
      <c r="BHZ536" s="66"/>
      <c r="BIA536" s="66"/>
      <c r="BIB536" s="79"/>
      <c r="BIC536" s="109"/>
      <c r="BID536" s="479"/>
      <c r="BIE536" s="78"/>
      <c r="BIF536" s="144"/>
      <c r="BIG536" s="75"/>
      <c r="BIH536" s="66"/>
      <c r="BII536" s="66"/>
      <c r="BIJ536" s="79"/>
      <c r="BIK536" s="109"/>
      <c r="BIL536" s="479"/>
      <c r="BIM536" s="78"/>
      <c r="BIN536" s="144"/>
      <c r="BIO536" s="75"/>
      <c r="BIP536" s="66"/>
      <c r="BIQ536" s="66"/>
      <c r="BIR536" s="79"/>
      <c r="BIS536" s="109"/>
      <c r="BIT536" s="479"/>
      <c r="BIU536" s="78"/>
      <c r="BIV536" s="144"/>
      <c r="BIW536" s="75"/>
      <c r="BIX536" s="66"/>
      <c r="BIY536" s="66"/>
      <c r="BIZ536" s="79"/>
      <c r="BJA536" s="109"/>
      <c r="BJB536" s="479"/>
      <c r="BJC536" s="78"/>
      <c r="BJD536" s="144"/>
      <c r="BJE536" s="75"/>
      <c r="BJF536" s="66"/>
      <c r="BJG536" s="66"/>
      <c r="BJH536" s="79"/>
      <c r="BJI536" s="109"/>
      <c r="BJJ536" s="479"/>
      <c r="BJK536" s="78"/>
      <c r="BJL536" s="144"/>
      <c r="BJM536" s="75"/>
      <c r="BJN536" s="66"/>
      <c r="BJO536" s="66"/>
      <c r="BJP536" s="79"/>
      <c r="BJQ536" s="109"/>
      <c r="BJR536" s="479"/>
      <c r="BJS536" s="78"/>
      <c r="BJT536" s="144"/>
      <c r="BJU536" s="75"/>
      <c r="BJV536" s="66"/>
      <c r="BJW536" s="66"/>
      <c r="BJX536" s="79"/>
      <c r="BJY536" s="109"/>
      <c r="BJZ536" s="479"/>
      <c r="BKA536" s="78"/>
      <c r="BKB536" s="144"/>
      <c r="BKC536" s="75"/>
      <c r="BKD536" s="66"/>
      <c r="BKE536" s="66"/>
      <c r="BKF536" s="79"/>
      <c r="BKG536" s="109"/>
      <c r="BKH536" s="479"/>
      <c r="BKI536" s="78"/>
      <c r="BKJ536" s="144"/>
      <c r="BKK536" s="75"/>
      <c r="BKL536" s="66"/>
      <c r="BKM536" s="66"/>
      <c r="BKN536" s="79"/>
      <c r="BKO536" s="109"/>
      <c r="BKP536" s="479"/>
      <c r="BKQ536" s="78"/>
      <c r="BKR536" s="144"/>
      <c r="BKS536" s="75"/>
      <c r="BKT536" s="66"/>
      <c r="BKU536" s="66"/>
      <c r="BKV536" s="79"/>
      <c r="BKW536" s="109"/>
      <c r="BKX536" s="479"/>
      <c r="BKY536" s="78"/>
      <c r="BKZ536" s="144"/>
      <c r="BLA536" s="75"/>
      <c r="BLB536" s="66"/>
      <c r="BLC536" s="66"/>
      <c r="BLD536" s="79"/>
      <c r="BLE536" s="109"/>
      <c r="BLF536" s="479"/>
      <c r="BLG536" s="78"/>
      <c r="BLH536" s="144"/>
      <c r="BLI536" s="75"/>
      <c r="BLJ536" s="66"/>
      <c r="BLK536" s="66"/>
      <c r="BLL536" s="79"/>
      <c r="BLM536" s="109"/>
      <c r="BLN536" s="479"/>
      <c r="BLO536" s="78"/>
      <c r="BLP536" s="144"/>
      <c r="BLQ536" s="75"/>
      <c r="BLR536" s="66"/>
      <c r="BLS536" s="66"/>
      <c r="BLT536" s="79"/>
      <c r="BLU536" s="109"/>
      <c r="BLV536" s="479"/>
      <c r="BLW536" s="78"/>
      <c r="BLX536" s="144"/>
      <c r="BLY536" s="75"/>
      <c r="BLZ536" s="66"/>
      <c r="BMA536" s="66"/>
      <c r="BMB536" s="79"/>
      <c r="BMC536" s="109"/>
      <c r="BMD536" s="479"/>
      <c r="BME536" s="78"/>
      <c r="BMF536" s="144"/>
      <c r="BMG536" s="75"/>
      <c r="BMH536" s="66"/>
      <c r="BMI536" s="66"/>
      <c r="BMJ536" s="79"/>
      <c r="BMK536" s="109"/>
      <c r="BML536" s="479"/>
      <c r="BMM536" s="78"/>
      <c r="BMN536" s="144"/>
      <c r="BMO536" s="75"/>
      <c r="BMP536" s="66"/>
      <c r="BMQ536" s="66"/>
      <c r="BMR536" s="79"/>
      <c r="BMS536" s="109"/>
      <c r="BMT536" s="479"/>
      <c r="BMU536" s="78"/>
      <c r="BMV536" s="144"/>
      <c r="BMW536" s="75"/>
      <c r="BMX536" s="66"/>
      <c r="BMY536" s="66"/>
      <c r="BMZ536" s="79"/>
      <c r="BNA536" s="109"/>
      <c r="BNB536" s="479"/>
      <c r="BNC536" s="78"/>
      <c r="BND536" s="144"/>
      <c r="BNE536" s="75"/>
      <c r="BNF536" s="66"/>
      <c r="BNG536" s="66"/>
      <c r="BNH536" s="79"/>
      <c r="BNI536" s="109"/>
      <c r="BNJ536" s="479"/>
      <c r="BNK536" s="78"/>
      <c r="BNL536" s="144"/>
      <c r="BNM536" s="75"/>
      <c r="BNN536" s="66"/>
      <c r="BNO536" s="66"/>
      <c r="BNP536" s="79"/>
      <c r="BNQ536" s="109"/>
      <c r="BNR536" s="479"/>
      <c r="BNS536" s="78"/>
      <c r="BNT536" s="144"/>
      <c r="BNU536" s="75"/>
      <c r="BNV536" s="66"/>
      <c r="BNW536" s="66"/>
      <c r="BNX536" s="79"/>
      <c r="BNY536" s="109"/>
      <c r="BNZ536" s="479"/>
      <c r="BOA536" s="78"/>
      <c r="BOB536" s="144"/>
      <c r="BOC536" s="75"/>
      <c r="BOD536" s="66"/>
      <c r="BOE536" s="66"/>
      <c r="BOF536" s="79"/>
      <c r="BOG536" s="109"/>
      <c r="BOH536" s="479"/>
      <c r="BOI536" s="78"/>
      <c r="BOJ536" s="144"/>
      <c r="BOK536" s="75"/>
      <c r="BOL536" s="66"/>
      <c r="BOM536" s="66"/>
      <c r="BON536" s="79"/>
      <c r="BOO536" s="109"/>
      <c r="BOP536" s="479"/>
      <c r="BOQ536" s="78"/>
      <c r="BOR536" s="144"/>
      <c r="BOS536" s="75"/>
      <c r="BOT536" s="66"/>
      <c r="BOU536" s="66"/>
      <c r="BOV536" s="79"/>
      <c r="BOW536" s="109"/>
      <c r="BOX536" s="479"/>
      <c r="BOY536" s="78"/>
      <c r="BOZ536" s="144"/>
      <c r="BPA536" s="75"/>
      <c r="BPB536" s="66"/>
      <c r="BPC536" s="66"/>
      <c r="BPD536" s="79"/>
      <c r="BPE536" s="109"/>
      <c r="BPF536" s="479"/>
      <c r="BPG536" s="78"/>
      <c r="BPH536" s="144"/>
      <c r="BPI536" s="75"/>
      <c r="BPJ536" s="66"/>
      <c r="BPK536" s="66"/>
      <c r="BPL536" s="79"/>
      <c r="BPM536" s="109"/>
      <c r="BPN536" s="479"/>
      <c r="BPO536" s="78"/>
      <c r="BPP536" s="144"/>
      <c r="BPQ536" s="75"/>
      <c r="BPR536" s="66"/>
      <c r="BPS536" s="66"/>
      <c r="BPT536" s="79"/>
      <c r="BPU536" s="109"/>
      <c r="BPV536" s="479"/>
      <c r="BPW536" s="78"/>
      <c r="BPX536" s="144"/>
      <c r="BPY536" s="75"/>
      <c r="BPZ536" s="66"/>
      <c r="BQA536" s="66"/>
      <c r="BQB536" s="79"/>
      <c r="BQC536" s="109"/>
      <c r="BQD536" s="479"/>
      <c r="BQE536" s="78"/>
      <c r="BQF536" s="144"/>
      <c r="BQG536" s="75"/>
      <c r="BQH536" s="66"/>
      <c r="BQI536" s="66"/>
      <c r="BQJ536" s="79"/>
      <c r="BQK536" s="109"/>
      <c r="BQL536" s="479"/>
      <c r="BQM536" s="78"/>
      <c r="BQN536" s="144"/>
      <c r="BQO536" s="75"/>
      <c r="BQP536" s="66"/>
      <c r="BQQ536" s="66"/>
      <c r="BQR536" s="79"/>
      <c r="BQS536" s="109"/>
      <c r="BQT536" s="479"/>
      <c r="BQU536" s="78"/>
      <c r="BQV536" s="144"/>
      <c r="BQW536" s="75"/>
      <c r="BQX536" s="66"/>
      <c r="BQY536" s="66"/>
      <c r="BQZ536" s="79"/>
      <c r="BRA536" s="109"/>
      <c r="BRB536" s="479"/>
      <c r="BRC536" s="78"/>
      <c r="BRD536" s="144"/>
      <c r="BRE536" s="75"/>
      <c r="BRF536" s="66"/>
      <c r="BRG536" s="66"/>
      <c r="BRH536" s="79"/>
      <c r="BRI536" s="109"/>
      <c r="BRJ536" s="479"/>
      <c r="BRK536" s="78"/>
      <c r="BRL536" s="144"/>
      <c r="BRM536" s="75"/>
      <c r="BRN536" s="66"/>
      <c r="BRO536" s="66"/>
      <c r="BRP536" s="79"/>
      <c r="BRQ536" s="109"/>
      <c r="BRR536" s="479"/>
      <c r="BRS536" s="78"/>
      <c r="BRT536" s="144"/>
      <c r="BRU536" s="75"/>
      <c r="BRV536" s="66"/>
      <c r="BRW536" s="66"/>
      <c r="BRX536" s="79"/>
      <c r="BRY536" s="109"/>
      <c r="BRZ536" s="479"/>
      <c r="BSA536" s="78"/>
      <c r="BSB536" s="144"/>
      <c r="BSC536" s="75"/>
      <c r="BSD536" s="66"/>
      <c r="BSE536" s="66"/>
      <c r="BSF536" s="79"/>
      <c r="BSG536" s="109"/>
      <c r="BSH536" s="479"/>
      <c r="BSI536" s="78"/>
      <c r="BSJ536" s="144"/>
      <c r="BSK536" s="75"/>
      <c r="BSL536" s="66"/>
      <c r="BSM536" s="66"/>
      <c r="BSN536" s="79"/>
      <c r="BSO536" s="109"/>
      <c r="BSP536" s="479"/>
      <c r="BSQ536" s="78"/>
      <c r="BSR536" s="144"/>
      <c r="BSS536" s="75"/>
      <c r="BST536" s="66"/>
      <c r="BSU536" s="66"/>
      <c r="BSV536" s="79"/>
      <c r="BSW536" s="109"/>
      <c r="BSX536" s="479"/>
      <c r="BSY536" s="78"/>
      <c r="BSZ536" s="144"/>
      <c r="BTA536" s="75"/>
      <c r="BTB536" s="66"/>
      <c r="BTC536" s="66"/>
      <c r="BTD536" s="79"/>
      <c r="BTE536" s="109"/>
      <c r="BTF536" s="479"/>
      <c r="BTG536" s="78"/>
      <c r="BTH536" s="144"/>
      <c r="BTI536" s="75"/>
      <c r="BTJ536" s="66"/>
      <c r="BTK536" s="66"/>
      <c r="BTL536" s="79"/>
      <c r="BTM536" s="109"/>
      <c r="BTN536" s="479"/>
      <c r="BTO536" s="78"/>
      <c r="BTP536" s="144"/>
      <c r="BTQ536" s="75"/>
      <c r="BTR536" s="66"/>
      <c r="BTS536" s="66"/>
      <c r="BTT536" s="79"/>
      <c r="BTU536" s="109"/>
      <c r="BTV536" s="479"/>
      <c r="BTW536" s="78"/>
      <c r="BTX536" s="144"/>
      <c r="BTY536" s="75"/>
      <c r="BTZ536" s="66"/>
      <c r="BUA536" s="66"/>
      <c r="BUB536" s="79"/>
      <c r="BUC536" s="109"/>
      <c r="BUD536" s="479"/>
      <c r="BUE536" s="78"/>
      <c r="BUF536" s="144"/>
      <c r="BUG536" s="75"/>
      <c r="BUH536" s="66"/>
      <c r="BUI536" s="66"/>
      <c r="BUJ536" s="79"/>
      <c r="BUK536" s="109"/>
      <c r="BUL536" s="479"/>
      <c r="BUM536" s="78"/>
      <c r="BUN536" s="144"/>
      <c r="BUO536" s="75"/>
      <c r="BUP536" s="66"/>
      <c r="BUQ536" s="66"/>
      <c r="BUR536" s="79"/>
      <c r="BUS536" s="109"/>
      <c r="BUT536" s="479"/>
      <c r="BUU536" s="78"/>
      <c r="BUV536" s="144"/>
      <c r="BUW536" s="75"/>
      <c r="BUX536" s="66"/>
      <c r="BUY536" s="66"/>
      <c r="BUZ536" s="79"/>
      <c r="BVA536" s="109"/>
      <c r="BVB536" s="479"/>
      <c r="BVC536" s="78"/>
      <c r="BVD536" s="144"/>
      <c r="BVE536" s="75"/>
      <c r="BVF536" s="66"/>
      <c r="BVG536" s="66"/>
      <c r="BVH536" s="79"/>
      <c r="BVI536" s="109"/>
      <c r="BVJ536" s="479"/>
      <c r="BVK536" s="78"/>
      <c r="BVL536" s="144"/>
      <c r="BVM536" s="75"/>
      <c r="BVN536" s="66"/>
      <c r="BVO536" s="66"/>
      <c r="BVP536" s="79"/>
      <c r="BVQ536" s="109"/>
      <c r="BVR536" s="479"/>
      <c r="BVS536" s="78"/>
      <c r="BVT536" s="144"/>
      <c r="BVU536" s="75"/>
      <c r="BVV536" s="66"/>
      <c r="BVW536" s="66"/>
      <c r="BVX536" s="79"/>
      <c r="BVY536" s="109"/>
      <c r="BVZ536" s="479"/>
      <c r="BWA536" s="78"/>
      <c r="BWB536" s="144"/>
      <c r="BWC536" s="75"/>
      <c r="BWD536" s="66"/>
      <c r="BWE536" s="66"/>
      <c r="BWF536" s="79"/>
      <c r="BWG536" s="109"/>
      <c r="BWH536" s="479"/>
      <c r="BWI536" s="78"/>
      <c r="BWJ536" s="144"/>
      <c r="BWK536" s="75"/>
      <c r="BWL536" s="66"/>
      <c r="BWM536" s="66"/>
      <c r="BWN536" s="79"/>
      <c r="BWO536" s="109"/>
      <c r="BWP536" s="479"/>
      <c r="BWQ536" s="78"/>
      <c r="BWR536" s="144"/>
      <c r="BWS536" s="75"/>
      <c r="BWT536" s="66"/>
      <c r="BWU536" s="66"/>
      <c r="BWV536" s="79"/>
      <c r="BWW536" s="109"/>
      <c r="BWX536" s="479"/>
      <c r="BWY536" s="78"/>
      <c r="BWZ536" s="144"/>
      <c r="BXA536" s="75"/>
      <c r="BXB536" s="66"/>
      <c r="BXC536" s="66"/>
      <c r="BXD536" s="79"/>
      <c r="BXE536" s="109"/>
      <c r="BXF536" s="479"/>
      <c r="BXG536" s="78"/>
      <c r="BXH536" s="144"/>
      <c r="BXI536" s="75"/>
      <c r="BXJ536" s="66"/>
      <c r="BXK536" s="66"/>
      <c r="BXL536" s="79"/>
      <c r="BXM536" s="109"/>
      <c r="BXN536" s="479"/>
      <c r="BXO536" s="78"/>
      <c r="BXP536" s="144"/>
      <c r="BXQ536" s="75"/>
      <c r="BXR536" s="66"/>
      <c r="BXS536" s="66"/>
      <c r="BXT536" s="79"/>
      <c r="BXU536" s="109"/>
      <c r="BXV536" s="479"/>
      <c r="BXW536" s="78"/>
      <c r="BXX536" s="144"/>
      <c r="BXY536" s="75"/>
      <c r="BXZ536" s="66"/>
      <c r="BYA536" s="66"/>
      <c r="BYB536" s="79"/>
      <c r="BYC536" s="109"/>
      <c r="BYD536" s="479"/>
      <c r="BYE536" s="78"/>
      <c r="BYF536" s="144"/>
      <c r="BYG536" s="75"/>
      <c r="BYH536" s="66"/>
      <c r="BYI536" s="66"/>
      <c r="BYJ536" s="79"/>
      <c r="BYK536" s="109"/>
      <c r="BYL536" s="479"/>
      <c r="BYM536" s="78"/>
      <c r="BYN536" s="144"/>
      <c r="BYO536" s="75"/>
      <c r="BYP536" s="66"/>
      <c r="BYQ536" s="66"/>
      <c r="BYR536" s="79"/>
      <c r="BYS536" s="109"/>
      <c r="BYT536" s="479"/>
      <c r="BYU536" s="78"/>
      <c r="BYV536" s="144"/>
      <c r="BYW536" s="75"/>
      <c r="BYX536" s="66"/>
      <c r="BYY536" s="66"/>
      <c r="BYZ536" s="79"/>
      <c r="BZA536" s="109"/>
      <c r="BZB536" s="479"/>
      <c r="BZC536" s="78"/>
      <c r="BZD536" s="144"/>
      <c r="BZE536" s="75"/>
      <c r="BZF536" s="66"/>
      <c r="BZG536" s="66"/>
      <c r="BZH536" s="79"/>
      <c r="BZI536" s="109"/>
      <c r="BZJ536" s="479"/>
      <c r="BZK536" s="78"/>
      <c r="BZL536" s="144"/>
      <c r="BZM536" s="75"/>
      <c r="BZN536" s="66"/>
      <c r="BZO536" s="66"/>
      <c r="BZP536" s="79"/>
      <c r="BZQ536" s="109"/>
      <c r="BZR536" s="479"/>
      <c r="BZS536" s="78"/>
      <c r="BZT536" s="144"/>
      <c r="BZU536" s="75"/>
      <c r="BZV536" s="66"/>
      <c r="BZW536" s="66"/>
      <c r="BZX536" s="79"/>
      <c r="BZY536" s="109"/>
      <c r="BZZ536" s="479"/>
      <c r="CAA536" s="78"/>
      <c r="CAB536" s="144"/>
      <c r="CAC536" s="75"/>
      <c r="CAD536" s="66"/>
      <c r="CAE536" s="66"/>
      <c r="CAF536" s="79"/>
      <c r="CAG536" s="109"/>
      <c r="CAH536" s="479"/>
      <c r="CAI536" s="78"/>
      <c r="CAJ536" s="144"/>
      <c r="CAK536" s="75"/>
      <c r="CAL536" s="66"/>
      <c r="CAM536" s="66"/>
      <c r="CAN536" s="79"/>
      <c r="CAO536" s="109"/>
      <c r="CAP536" s="479"/>
      <c r="CAQ536" s="78"/>
      <c r="CAR536" s="144"/>
      <c r="CAS536" s="75"/>
      <c r="CAT536" s="66"/>
      <c r="CAU536" s="66"/>
      <c r="CAV536" s="79"/>
      <c r="CAW536" s="109"/>
      <c r="CAX536" s="479"/>
      <c r="CAY536" s="78"/>
      <c r="CAZ536" s="144"/>
      <c r="CBA536" s="75"/>
      <c r="CBB536" s="66"/>
      <c r="CBC536" s="66"/>
      <c r="CBD536" s="79"/>
      <c r="CBE536" s="109"/>
      <c r="CBF536" s="479"/>
      <c r="CBG536" s="78"/>
      <c r="CBH536" s="144"/>
      <c r="CBI536" s="75"/>
      <c r="CBJ536" s="66"/>
      <c r="CBK536" s="66"/>
      <c r="CBL536" s="79"/>
      <c r="CBM536" s="109"/>
      <c r="CBN536" s="479"/>
      <c r="CBO536" s="78"/>
      <c r="CBP536" s="144"/>
      <c r="CBQ536" s="75"/>
      <c r="CBR536" s="66"/>
      <c r="CBS536" s="66"/>
      <c r="CBT536" s="79"/>
      <c r="CBU536" s="109"/>
      <c r="CBV536" s="479"/>
      <c r="CBW536" s="78"/>
      <c r="CBX536" s="144"/>
      <c r="CBY536" s="75"/>
      <c r="CBZ536" s="66"/>
      <c r="CCA536" s="66"/>
      <c r="CCB536" s="79"/>
      <c r="CCC536" s="109"/>
      <c r="CCD536" s="479"/>
      <c r="CCE536" s="78"/>
      <c r="CCF536" s="144"/>
      <c r="CCG536" s="75"/>
      <c r="CCH536" s="66"/>
      <c r="CCI536" s="66"/>
      <c r="CCJ536" s="79"/>
      <c r="CCK536" s="109"/>
      <c r="CCL536" s="479"/>
      <c r="CCM536" s="78"/>
      <c r="CCN536" s="144"/>
      <c r="CCO536" s="75"/>
      <c r="CCP536" s="66"/>
      <c r="CCQ536" s="66"/>
      <c r="CCR536" s="79"/>
      <c r="CCS536" s="109"/>
      <c r="CCT536" s="479"/>
      <c r="CCU536" s="78"/>
      <c r="CCV536" s="144"/>
      <c r="CCW536" s="75"/>
      <c r="CCX536" s="66"/>
      <c r="CCY536" s="66"/>
      <c r="CCZ536" s="79"/>
      <c r="CDA536" s="109"/>
      <c r="CDB536" s="479"/>
      <c r="CDC536" s="78"/>
      <c r="CDD536" s="144"/>
      <c r="CDE536" s="75"/>
      <c r="CDF536" s="66"/>
      <c r="CDG536" s="66"/>
      <c r="CDH536" s="79"/>
      <c r="CDI536" s="109"/>
      <c r="CDJ536" s="479"/>
      <c r="CDK536" s="78"/>
      <c r="CDL536" s="144"/>
      <c r="CDM536" s="75"/>
      <c r="CDN536" s="66"/>
      <c r="CDO536" s="66"/>
      <c r="CDP536" s="79"/>
      <c r="CDQ536" s="109"/>
      <c r="CDR536" s="479"/>
      <c r="CDS536" s="78"/>
      <c r="CDT536" s="144"/>
      <c r="CDU536" s="75"/>
      <c r="CDV536" s="66"/>
      <c r="CDW536" s="66"/>
      <c r="CDX536" s="79"/>
      <c r="CDY536" s="109"/>
      <c r="CDZ536" s="479"/>
      <c r="CEA536" s="78"/>
      <c r="CEB536" s="144"/>
      <c r="CEC536" s="75"/>
      <c r="CED536" s="66"/>
      <c r="CEE536" s="66"/>
      <c r="CEF536" s="79"/>
      <c r="CEG536" s="109"/>
      <c r="CEH536" s="479"/>
      <c r="CEI536" s="78"/>
      <c r="CEJ536" s="144"/>
      <c r="CEK536" s="75"/>
      <c r="CEL536" s="66"/>
      <c r="CEM536" s="66"/>
      <c r="CEN536" s="79"/>
      <c r="CEO536" s="109"/>
      <c r="CEP536" s="479"/>
      <c r="CEQ536" s="78"/>
      <c r="CER536" s="144"/>
      <c r="CES536" s="75"/>
      <c r="CET536" s="66"/>
      <c r="CEU536" s="66"/>
      <c r="CEV536" s="79"/>
      <c r="CEW536" s="109"/>
      <c r="CEX536" s="479"/>
      <c r="CEY536" s="78"/>
      <c r="CEZ536" s="144"/>
      <c r="CFA536" s="75"/>
      <c r="CFB536" s="66"/>
      <c r="CFC536" s="66"/>
      <c r="CFD536" s="79"/>
      <c r="CFE536" s="109"/>
      <c r="CFF536" s="479"/>
      <c r="CFG536" s="78"/>
      <c r="CFH536" s="144"/>
      <c r="CFI536" s="75"/>
      <c r="CFJ536" s="66"/>
      <c r="CFK536" s="66"/>
      <c r="CFL536" s="79"/>
      <c r="CFM536" s="109"/>
      <c r="CFN536" s="479"/>
      <c r="CFO536" s="78"/>
      <c r="CFP536" s="144"/>
      <c r="CFQ536" s="75"/>
      <c r="CFR536" s="66"/>
      <c r="CFS536" s="66"/>
      <c r="CFT536" s="79"/>
      <c r="CFU536" s="109"/>
      <c r="CFV536" s="479"/>
      <c r="CFW536" s="78"/>
      <c r="CFX536" s="144"/>
      <c r="CFY536" s="75"/>
      <c r="CFZ536" s="66"/>
      <c r="CGA536" s="66"/>
      <c r="CGB536" s="79"/>
      <c r="CGC536" s="109"/>
      <c r="CGD536" s="479"/>
      <c r="CGE536" s="78"/>
      <c r="CGF536" s="144"/>
      <c r="CGG536" s="75"/>
      <c r="CGH536" s="66"/>
      <c r="CGI536" s="66"/>
      <c r="CGJ536" s="79"/>
      <c r="CGK536" s="109"/>
      <c r="CGL536" s="479"/>
      <c r="CGM536" s="78"/>
      <c r="CGN536" s="144"/>
      <c r="CGO536" s="75"/>
      <c r="CGP536" s="66"/>
      <c r="CGQ536" s="66"/>
      <c r="CGR536" s="79"/>
      <c r="CGS536" s="109"/>
      <c r="CGT536" s="479"/>
      <c r="CGU536" s="78"/>
      <c r="CGV536" s="144"/>
      <c r="CGW536" s="75"/>
      <c r="CGX536" s="66"/>
      <c r="CGY536" s="66"/>
      <c r="CGZ536" s="79"/>
      <c r="CHA536" s="109"/>
      <c r="CHB536" s="479"/>
      <c r="CHC536" s="78"/>
      <c r="CHD536" s="144"/>
      <c r="CHE536" s="75"/>
      <c r="CHF536" s="66"/>
      <c r="CHG536" s="66"/>
      <c r="CHH536" s="79"/>
      <c r="CHI536" s="109"/>
      <c r="CHJ536" s="479"/>
      <c r="CHK536" s="78"/>
      <c r="CHL536" s="144"/>
      <c r="CHM536" s="75"/>
      <c r="CHN536" s="66"/>
      <c r="CHO536" s="66"/>
      <c r="CHP536" s="79"/>
      <c r="CHQ536" s="109"/>
      <c r="CHR536" s="479"/>
      <c r="CHS536" s="78"/>
      <c r="CHT536" s="144"/>
      <c r="CHU536" s="75"/>
      <c r="CHV536" s="66"/>
      <c r="CHW536" s="66"/>
      <c r="CHX536" s="79"/>
      <c r="CHY536" s="109"/>
      <c r="CHZ536" s="479"/>
      <c r="CIA536" s="78"/>
      <c r="CIB536" s="144"/>
      <c r="CIC536" s="75"/>
      <c r="CID536" s="66"/>
      <c r="CIE536" s="66"/>
      <c r="CIF536" s="79"/>
      <c r="CIG536" s="109"/>
      <c r="CIH536" s="479"/>
      <c r="CII536" s="78"/>
      <c r="CIJ536" s="144"/>
      <c r="CIK536" s="75"/>
      <c r="CIL536" s="66"/>
      <c r="CIM536" s="66"/>
      <c r="CIN536" s="79"/>
      <c r="CIO536" s="109"/>
      <c r="CIP536" s="479"/>
      <c r="CIQ536" s="78"/>
      <c r="CIR536" s="144"/>
      <c r="CIS536" s="75"/>
      <c r="CIT536" s="66"/>
      <c r="CIU536" s="66"/>
      <c r="CIV536" s="79"/>
      <c r="CIW536" s="109"/>
      <c r="CIX536" s="479"/>
      <c r="CIY536" s="78"/>
      <c r="CIZ536" s="144"/>
      <c r="CJA536" s="75"/>
      <c r="CJB536" s="66"/>
      <c r="CJC536" s="66"/>
      <c r="CJD536" s="79"/>
      <c r="CJE536" s="109"/>
      <c r="CJF536" s="479"/>
      <c r="CJG536" s="78"/>
      <c r="CJH536" s="144"/>
      <c r="CJI536" s="75"/>
      <c r="CJJ536" s="66"/>
      <c r="CJK536" s="66"/>
      <c r="CJL536" s="79"/>
      <c r="CJM536" s="109"/>
      <c r="CJN536" s="479"/>
      <c r="CJO536" s="78"/>
      <c r="CJP536" s="144"/>
      <c r="CJQ536" s="75"/>
      <c r="CJR536" s="66"/>
      <c r="CJS536" s="66"/>
      <c r="CJT536" s="79"/>
      <c r="CJU536" s="109"/>
      <c r="CJV536" s="479"/>
      <c r="CJW536" s="78"/>
      <c r="CJX536" s="144"/>
      <c r="CJY536" s="75"/>
      <c r="CJZ536" s="66"/>
      <c r="CKA536" s="66"/>
      <c r="CKB536" s="79"/>
      <c r="CKC536" s="109"/>
      <c r="CKD536" s="479"/>
      <c r="CKE536" s="78"/>
      <c r="CKF536" s="144"/>
      <c r="CKG536" s="75"/>
      <c r="CKH536" s="66"/>
      <c r="CKI536" s="66"/>
      <c r="CKJ536" s="79"/>
      <c r="CKK536" s="109"/>
      <c r="CKL536" s="479"/>
      <c r="CKM536" s="78"/>
      <c r="CKN536" s="144"/>
      <c r="CKO536" s="75"/>
      <c r="CKP536" s="66"/>
      <c r="CKQ536" s="66"/>
      <c r="CKR536" s="79"/>
      <c r="CKS536" s="109"/>
      <c r="CKT536" s="479"/>
      <c r="CKU536" s="78"/>
      <c r="CKV536" s="144"/>
      <c r="CKW536" s="75"/>
      <c r="CKX536" s="66"/>
      <c r="CKY536" s="66"/>
      <c r="CKZ536" s="79"/>
      <c r="CLA536" s="109"/>
      <c r="CLB536" s="479"/>
      <c r="CLC536" s="78"/>
      <c r="CLD536" s="144"/>
      <c r="CLE536" s="75"/>
      <c r="CLF536" s="66"/>
      <c r="CLG536" s="66"/>
      <c r="CLH536" s="79"/>
      <c r="CLI536" s="109"/>
      <c r="CLJ536" s="479"/>
      <c r="CLK536" s="78"/>
      <c r="CLL536" s="144"/>
      <c r="CLM536" s="75"/>
      <c r="CLN536" s="66"/>
      <c r="CLO536" s="66"/>
      <c r="CLP536" s="79"/>
      <c r="CLQ536" s="109"/>
      <c r="CLR536" s="479"/>
      <c r="CLS536" s="78"/>
      <c r="CLT536" s="144"/>
      <c r="CLU536" s="75"/>
      <c r="CLV536" s="66"/>
      <c r="CLW536" s="66"/>
      <c r="CLX536" s="79"/>
      <c r="CLY536" s="109"/>
      <c r="CLZ536" s="479"/>
      <c r="CMA536" s="78"/>
      <c r="CMB536" s="144"/>
      <c r="CMC536" s="75"/>
      <c r="CMD536" s="66"/>
      <c r="CME536" s="66"/>
      <c r="CMF536" s="79"/>
      <c r="CMG536" s="109"/>
      <c r="CMH536" s="479"/>
      <c r="CMI536" s="78"/>
      <c r="CMJ536" s="144"/>
      <c r="CMK536" s="75"/>
      <c r="CML536" s="66"/>
      <c r="CMM536" s="66"/>
      <c r="CMN536" s="79"/>
      <c r="CMO536" s="109"/>
      <c r="CMP536" s="479"/>
      <c r="CMQ536" s="78"/>
      <c r="CMR536" s="144"/>
      <c r="CMS536" s="75"/>
      <c r="CMT536" s="66"/>
      <c r="CMU536" s="66"/>
      <c r="CMV536" s="79"/>
      <c r="CMW536" s="109"/>
      <c r="CMX536" s="479"/>
      <c r="CMY536" s="78"/>
      <c r="CMZ536" s="144"/>
      <c r="CNA536" s="75"/>
      <c r="CNB536" s="66"/>
      <c r="CNC536" s="66"/>
      <c r="CND536" s="79"/>
      <c r="CNE536" s="109"/>
      <c r="CNF536" s="479"/>
      <c r="CNG536" s="78"/>
      <c r="CNH536" s="144"/>
      <c r="CNI536" s="75"/>
      <c r="CNJ536" s="66"/>
      <c r="CNK536" s="66"/>
      <c r="CNL536" s="79"/>
      <c r="CNM536" s="109"/>
      <c r="CNN536" s="479"/>
      <c r="CNO536" s="78"/>
      <c r="CNP536" s="144"/>
      <c r="CNQ536" s="75"/>
      <c r="CNR536" s="66"/>
      <c r="CNS536" s="66"/>
      <c r="CNT536" s="79"/>
      <c r="CNU536" s="109"/>
      <c r="CNV536" s="479"/>
      <c r="CNW536" s="78"/>
      <c r="CNX536" s="144"/>
      <c r="CNY536" s="75"/>
      <c r="CNZ536" s="66"/>
      <c r="COA536" s="66"/>
      <c r="COB536" s="79"/>
      <c r="COC536" s="109"/>
      <c r="COD536" s="479"/>
      <c r="COE536" s="78"/>
      <c r="COF536" s="144"/>
      <c r="COG536" s="75"/>
      <c r="COH536" s="66"/>
      <c r="COI536" s="66"/>
      <c r="COJ536" s="79"/>
      <c r="COK536" s="109"/>
      <c r="COL536" s="479"/>
      <c r="COM536" s="78"/>
      <c r="CON536" s="144"/>
      <c r="COO536" s="75"/>
      <c r="COP536" s="66"/>
      <c r="COQ536" s="66"/>
      <c r="COR536" s="79"/>
      <c r="COS536" s="109"/>
      <c r="COT536" s="479"/>
      <c r="COU536" s="78"/>
      <c r="COV536" s="144"/>
      <c r="COW536" s="75"/>
      <c r="COX536" s="66"/>
      <c r="COY536" s="66"/>
      <c r="COZ536" s="79"/>
      <c r="CPA536" s="109"/>
      <c r="CPB536" s="479"/>
      <c r="CPC536" s="78"/>
      <c r="CPD536" s="144"/>
      <c r="CPE536" s="75"/>
      <c r="CPF536" s="66"/>
      <c r="CPG536" s="66"/>
      <c r="CPH536" s="79"/>
      <c r="CPI536" s="109"/>
      <c r="CPJ536" s="479"/>
      <c r="CPK536" s="78"/>
      <c r="CPL536" s="144"/>
      <c r="CPM536" s="75"/>
      <c r="CPN536" s="66"/>
      <c r="CPO536" s="66"/>
      <c r="CPP536" s="79"/>
      <c r="CPQ536" s="109"/>
      <c r="CPR536" s="479"/>
      <c r="CPS536" s="78"/>
      <c r="CPT536" s="144"/>
      <c r="CPU536" s="75"/>
      <c r="CPV536" s="66"/>
      <c r="CPW536" s="66"/>
      <c r="CPX536" s="79"/>
      <c r="CPY536" s="109"/>
      <c r="CPZ536" s="479"/>
      <c r="CQA536" s="78"/>
      <c r="CQB536" s="144"/>
      <c r="CQC536" s="75"/>
      <c r="CQD536" s="66"/>
      <c r="CQE536" s="66"/>
      <c r="CQF536" s="79"/>
      <c r="CQG536" s="109"/>
      <c r="CQH536" s="479"/>
      <c r="CQI536" s="78"/>
      <c r="CQJ536" s="144"/>
      <c r="CQK536" s="75"/>
      <c r="CQL536" s="66"/>
      <c r="CQM536" s="66"/>
      <c r="CQN536" s="79"/>
      <c r="CQO536" s="109"/>
      <c r="CQP536" s="479"/>
      <c r="CQQ536" s="78"/>
      <c r="CQR536" s="144"/>
      <c r="CQS536" s="75"/>
      <c r="CQT536" s="66"/>
      <c r="CQU536" s="66"/>
      <c r="CQV536" s="79"/>
      <c r="CQW536" s="109"/>
      <c r="CQX536" s="479"/>
      <c r="CQY536" s="78"/>
      <c r="CQZ536" s="144"/>
      <c r="CRA536" s="75"/>
      <c r="CRB536" s="66"/>
      <c r="CRC536" s="66"/>
      <c r="CRD536" s="79"/>
      <c r="CRE536" s="109"/>
      <c r="CRF536" s="479"/>
      <c r="CRG536" s="78"/>
      <c r="CRH536" s="144"/>
      <c r="CRI536" s="75"/>
      <c r="CRJ536" s="66"/>
      <c r="CRK536" s="66"/>
      <c r="CRL536" s="79"/>
      <c r="CRM536" s="109"/>
      <c r="CRN536" s="479"/>
      <c r="CRO536" s="78"/>
      <c r="CRP536" s="144"/>
      <c r="CRQ536" s="75"/>
      <c r="CRR536" s="66"/>
      <c r="CRS536" s="66"/>
      <c r="CRT536" s="79"/>
      <c r="CRU536" s="109"/>
      <c r="CRV536" s="479"/>
      <c r="CRW536" s="78"/>
      <c r="CRX536" s="144"/>
      <c r="CRY536" s="75"/>
      <c r="CRZ536" s="66"/>
      <c r="CSA536" s="66"/>
      <c r="CSB536" s="79"/>
      <c r="CSC536" s="109"/>
      <c r="CSD536" s="479"/>
      <c r="CSE536" s="78"/>
      <c r="CSF536" s="144"/>
      <c r="CSG536" s="75"/>
      <c r="CSH536" s="66"/>
      <c r="CSI536" s="66"/>
      <c r="CSJ536" s="79"/>
      <c r="CSK536" s="109"/>
      <c r="CSL536" s="479"/>
      <c r="CSM536" s="78"/>
      <c r="CSN536" s="144"/>
      <c r="CSO536" s="75"/>
      <c r="CSP536" s="66"/>
      <c r="CSQ536" s="66"/>
      <c r="CSR536" s="79"/>
      <c r="CSS536" s="109"/>
      <c r="CST536" s="479"/>
      <c r="CSU536" s="78"/>
      <c r="CSV536" s="144"/>
      <c r="CSW536" s="75"/>
      <c r="CSX536" s="66"/>
      <c r="CSY536" s="66"/>
      <c r="CSZ536" s="79"/>
      <c r="CTA536" s="109"/>
      <c r="CTB536" s="479"/>
      <c r="CTC536" s="78"/>
      <c r="CTD536" s="144"/>
      <c r="CTE536" s="75"/>
      <c r="CTF536" s="66"/>
      <c r="CTG536" s="66"/>
      <c r="CTH536" s="79"/>
      <c r="CTI536" s="109"/>
      <c r="CTJ536" s="479"/>
      <c r="CTK536" s="78"/>
      <c r="CTL536" s="144"/>
      <c r="CTM536" s="75"/>
      <c r="CTN536" s="66"/>
      <c r="CTO536" s="66"/>
      <c r="CTP536" s="79"/>
      <c r="CTQ536" s="109"/>
      <c r="CTR536" s="479"/>
      <c r="CTS536" s="78"/>
      <c r="CTT536" s="144"/>
      <c r="CTU536" s="75"/>
      <c r="CTV536" s="66"/>
      <c r="CTW536" s="66"/>
      <c r="CTX536" s="79"/>
      <c r="CTY536" s="109"/>
      <c r="CTZ536" s="479"/>
      <c r="CUA536" s="78"/>
      <c r="CUB536" s="144"/>
      <c r="CUC536" s="75"/>
      <c r="CUD536" s="66"/>
      <c r="CUE536" s="66"/>
      <c r="CUF536" s="79"/>
      <c r="CUG536" s="109"/>
      <c r="CUH536" s="479"/>
      <c r="CUI536" s="78"/>
      <c r="CUJ536" s="144"/>
      <c r="CUK536" s="75"/>
      <c r="CUL536" s="66"/>
      <c r="CUM536" s="66"/>
      <c r="CUN536" s="79"/>
      <c r="CUO536" s="109"/>
      <c r="CUP536" s="479"/>
      <c r="CUQ536" s="78"/>
      <c r="CUR536" s="144"/>
      <c r="CUS536" s="75"/>
      <c r="CUT536" s="66"/>
      <c r="CUU536" s="66"/>
      <c r="CUV536" s="79"/>
      <c r="CUW536" s="109"/>
      <c r="CUX536" s="479"/>
      <c r="CUY536" s="78"/>
      <c r="CUZ536" s="144"/>
      <c r="CVA536" s="75"/>
      <c r="CVB536" s="66"/>
      <c r="CVC536" s="66"/>
      <c r="CVD536" s="79"/>
      <c r="CVE536" s="109"/>
      <c r="CVF536" s="479"/>
      <c r="CVG536" s="78"/>
      <c r="CVH536" s="144"/>
      <c r="CVI536" s="75"/>
      <c r="CVJ536" s="66"/>
      <c r="CVK536" s="66"/>
      <c r="CVL536" s="79"/>
      <c r="CVM536" s="109"/>
      <c r="CVN536" s="479"/>
      <c r="CVO536" s="78"/>
      <c r="CVP536" s="144"/>
      <c r="CVQ536" s="75"/>
      <c r="CVR536" s="66"/>
      <c r="CVS536" s="66"/>
      <c r="CVT536" s="79"/>
      <c r="CVU536" s="109"/>
      <c r="CVV536" s="479"/>
      <c r="CVW536" s="78"/>
      <c r="CVX536" s="144"/>
      <c r="CVY536" s="75"/>
      <c r="CVZ536" s="66"/>
      <c r="CWA536" s="66"/>
      <c r="CWB536" s="79"/>
      <c r="CWC536" s="109"/>
      <c r="CWD536" s="479"/>
      <c r="CWE536" s="78"/>
      <c r="CWF536" s="144"/>
      <c r="CWG536" s="75"/>
      <c r="CWH536" s="66"/>
      <c r="CWI536" s="66"/>
      <c r="CWJ536" s="79"/>
      <c r="CWK536" s="109"/>
      <c r="CWL536" s="479"/>
      <c r="CWM536" s="78"/>
      <c r="CWN536" s="144"/>
      <c r="CWO536" s="75"/>
      <c r="CWP536" s="66"/>
      <c r="CWQ536" s="66"/>
      <c r="CWR536" s="79"/>
      <c r="CWS536" s="109"/>
      <c r="CWT536" s="479"/>
      <c r="CWU536" s="78"/>
      <c r="CWV536" s="144"/>
      <c r="CWW536" s="75"/>
      <c r="CWX536" s="66"/>
      <c r="CWY536" s="66"/>
      <c r="CWZ536" s="79"/>
      <c r="CXA536" s="109"/>
      <c r="CXB536" s="479"/>
      <c r="CXC536" s="78"/>
      <c r="CXD536" s="144"/>
      <c r="CXE536" s="75"/>
      <c r="CXF536" s="66"/>
      <c r="CXG536" s="66"/>
      <c r="CXH536" s="79"/>
      <c r="CXI536" s="109"/>
      <c r="CXJ536" s="479"/>
      <c r="CXK536" s="78"/>
      <c r="CXL536" s="144"/>
      <c r="CXM536" s="75"/>
      <c r="CXN536" s="66"/>
      <c r="CXO536" s="66"/>
      <c r="CXP536" s="79"/>
      <c r="CXQ536" s="109"/>
      <c r="CXR536" s="479"/>
      <c r="CXS536" s="78"/>
      <c r="CXT536" s="144"/>
      <c r="CXU536" s="75"/>
      <c r="CXV536" s="66"/>
      <c r="CXW536" s="66"/>
      <c r="CXX536" s="79"/>
      <c r="CXY536" s="109"/>
      <c r="CXZ536" s="479"/>
      <c r="CYA536" s="78"/>
      <c r="CYB536" s="144"/>
      <c r="CYC536" s="75"/>
      <c r="CYD536" s="66"/>
      <c r="CYE536" s="66"/>
      <c r="CYF536" s="79"/>
      <c r="CYG536" s="109"/>
      <c r="CYH536" s="479"/>
      <c r="CYI536" s="78"/>
      <c r="CYJ536" s="144"/>
      <c r="CYK536" s="75"/>
      <c r="CYL536" s="66"/>
      <c r="CYM536" s="66"/>
      <c r="CYN536" s="79"/>
      <c r="CYO536" s="109"/>
      <c r="CYP536" s="479"/>
      <c r="CYQ536" s="78"/>
      <c r="CYR536" s="144"/>
      <c r="CYS536" s="75"/>
      <c r="CYT536" s="66"/>
      <c r="CYU536" s="66"/>
      <c r="CYV536" s="79"/>
      <c r="CYW536" s="109"/>
      <c r="CYX536" s="479"/>
      <c r="CYY536" s="78"/>
      <c r="CYZ536" s="144"/>
      <c r="CZA536" s="75"/>
      <c r="CZB536" s="66"/>
      <c r="CZC536" s="66"/>
      <c r="CZD536" s="79"/>
      <c r="CZE536" s="109"/>
      <c r="CZF536" s="479"/>
      <c r="CZG536" s="78"/>
      <c r="CZH536" s="144"/>
      <c r="CZI536" s="75"/>
      <c r="CZJ536" s="66"/>
      <c r="CZK536" s="66"/>
      <c r="CZL536" s="79"/>
      <c r="CZM536" s="109"/>
      <c r="CZN536" s="479"/>
      <c r="CZO536" s="78"/>
      <c r="CZP536" s="144"/>
      <c r="CZQ536" s="75"/>
      <c r="CZR536" s="66"/>
      <c r="CZS536" s="66"/>
      <c r="CZT536" s="79"/>
      <c r="CZU536" s="109"/>
      <c r="CZV536" s="479"/>
      <c r="CZW536" s="78"/>
      <c r="CZX536" s="144"/>
      <c r="CZY536" s="75"/>
      <c r="CZZ536" s="66"/>
      <c r="DAA536" s="66"/>
      <c r="DAB536" s="79"/>
      <c r="DAC536" s="109"/>
      <c r="DAD536" s="479"/>
      <c r="DAE536" s="78"/>
      <c r="DAF536" s="144"/>
      <c r="DAG536" s="75"/>
      <c r="DAH536" s="66"/>
      <c r="DAI536" s="66"/>
      <c r="DAJ536" s="79"/>
      <c r="DAK536" s="109"/>
      <c r="DAL536" s="479"/>
      <c r="DAM536" s="78"/>
      <c r="DAN536" s="144"/>
      <c r="DAO536" s="75"/>
      <c r="DAP536" s="66"/>
      <c r="DAQ536" s="66"/>
      <c r="DAR536" s="79"/>
      <c r="DAS536" s="109"/>
      <c r="DAT536" s="479"/>
      <c r="DAU536" s="78"/>
      <c r="DAV536" s="144"/>
      <c r="DAW536" s="75"/>
      <c r="DAX536" s="66"/>
      <c r="DAY536" s="66"/>
      <c r="DAZ536" s="79"/>
      <c r="DBA536" s="109"/>
      <c r="DBB536" s="479"/>
      <c r="DBC536" s="78"/>
      <c r="DBD536" s="144"/>
      <c r="DBE536" s="75"/>
      <c r="DBF536" s="66"/>
      <c r="DBG536" s="66"/>
      <c r="DBH536" s="79"/>
      <c r="DBI536" s="109"/>
      <c r="DBJ536" s="479"/>
      <c r="DBK536" s="78"/>
      <c r="DBL536" s="144"/>
      <c r="DBM536" s="75"/>
      <c r="DBN536" s="66"/>
      <c r="DBO536" s="66"/>
      <c r="DBP536" s="79"/>
      <c r="DBQ536" s="109"/>
      <c r="DBR536" s="479"/>
      <c r="DBS536" s="78"/>
      <c r="DBT536" s="144"/>
      <c r="DBU536" s="75"/>
      <c r="DBV536" s="66"/>
      <c r="DBW536" s="66"/>
      <c r="DBX536" s="79"/>
      <c r="DBY536" s="109"/>
      <c r="DBZ536" s="479"/>
      <c r="DCA536" s="78"/>
      <c r="DCB536" s="144"/>
      <c r="DCC536" s="75"/>
      <c r="DCD536" s="66"/>
      <c r="DCE536" s="66"/>
      <c r="DCF536" s="79"/>
      <c r="DCG536" s="109"/>
      <c r="DCH536" s="479"/>
      <c r="DCI536" s="78"/>
      <c r="DCJ536" s="144"/>
      <c r="DCK536" s="75"/>
      <c r="DCL536" s="66"/>
      <c r="DCM536" s="66"/>
      <c r="DCN536" s="79"/>
      <c r="DCO536" s="109"/>
      <c r="DCP536" s="479"/>
      <c r="DCQ536" s="78"/>
      <c r="DCR536" s="144"/>
      <c r="DCS536" s="75"/>
      <c r="DCT536" s="66"/>
      <c r="DCU536" s="66"/>
      <c r="DCV536" s="79"/>
      <c r="DCW536" s="109"/>
      <c r="DCX536" s="479"/>
      <c r="DCY536" s="78"/>
      <c r="DCZ536" s="144"/>
      <c r="DDA536" s="75"/>
      <c r="DDB536" s="66"/>
      <c r="DDC536" s="66"/>
      <c r="DDD536" s="79"/>
      <c r="DDE536" s="109"/>
      <c r="DDF536" s="479"/>
      <c r="DDG536" s="78"/>
      <c r="DDH536" s="144"/>
      <c r="DDI536" s="75"/>
      <c r="DDJ536" s="66"/>
      <c r="DDK536" s="66"/>
      <c r="DDL536" s="79"/>
      <c r="DDM536" s="109"/>
      <c r="DDN536" s="479"/>
      <c r="DDO536" s="78"/>
      <c r="DDP536" s="144"/>
      <c r="DDQ536" s="75"/>
      <c r="DDR536" s="66"/>
      <c r="DDS536" s="66"/>
      <c r="DDT536" s="79"/>
      <c r="DDU536" s="109"/>
      <c r="DDV536" s="479"/>
      <c r="DDW536" s="78"/>
      <c r="DDX536" s="144"/>
      <c r="DDY536" s="75"/>
      <c r="DDZ536" s="66"/>
      <c r="DEA536" s="66"/>
      <c r="DEB536" s="79"/>
      <c r="DEC536" s="109"/>
      <c r="DED536" s="479"/>
      <c r="DEE536" s="78"/>
      <c r="DEF536" s="144"/>
      <c r="DEG536" s="75"/>
      <c r="DEH536" s="66"/>
      <c r="DEI536" s="66"/>
      <c r="DEJ536" s="79"/>
      <c r="DEK536" s="109"/>
      <c r="DEL536" s="479"/>
      <c r="DEM536" s="78"/>
      <c r="DEN536" s="144"/>
      <c r="DEO536" s="75"/>
      <c r="DEP536" s="66"/>
      <c r="DEQ536" s="66"/>
      <c r="DER536" s="79"/>
      <c r="DES536" s="109"/>
      <c r="DET536" s="479"/>
      <c r="DEU536" s="78"/>
      <c r="DEV536" s="144"/>
      <c r="DEW536" s="75"/>
      <c r="DEX536" s="66"/>
      <c r="DEY536" s="66"/>
      <c r="DEZ536" s="79"/>
      <c r="DFA536" s="109"/>
      <c r="DFB536" s="479"/>
      <c r="DFC536" s="78"/>
      <c r="DFD536" s="144"/>
      <c r="DFE536" s="75"/>
      <c r="DFF536" s="66"/>
      <c r="DFG536" s="66"/>
      <c r="DFH536" s="79"/>
      <c r="DFI536" s="109"/>
      <c r="DFJ536" s="479"/>
      <c r="DFK536" s="78"/>
      <c r="DFL536" s="144"/>
      <c r="DFM536" s="75"/>
      <c r="DFN536" s="66"/>
      <c r="DFO536" s="66"/>
      <c r="DFP536" s="79"/>
      <c r="DFQ536" s="109"/>
      <c r="DFR536" s="479"/>
      <c r="DFS536" s="78"/>
      <c r="DFT536" s="144"/>
      <c r="DFU536" s="75"/>
      <c r="DFV536" s="66"/>
      <c r="DFW536" s="66"/>
      <c r="DFX536" s="79"/>
      <c r="DFY536" s="109"/>
      <c r="DFZ536" s="479"/>
      <c r="DGA536" s="78"/>
      <c r="DGB536" s="144"/>
      <c r="DGC536" s="75"/>
      <c r="DGD536" s="66"/>
      <c r="DGE536" s="66"/>
      <c r="DGF536" s="79"/>
      <c r="DGG536" s="109"/>
      <c r="DGH536" s="479"/>
      <c r="DGI536" s="78"/>
      <c r="DGJ536" s="144"/>
      <c r="DGK536" s="75"/>
      <c r="DGL536" s="66"/>
      <c r="DGM536" s="66"/>
      <c r="DGN536" s="79"/>
      <c r="DGO536" s="109"/>
      <c r="DGP536" s="479"/>
      <c r="DGQ536" s="78"/>
      <c r="DGR536" s="144"/>
      <c r="DGS536" s="75"/>
      <c r="DGT536" s="66"/>
      <c r="DGU536" s="66"/>
      <c r="DGV536" s="79"/>
      <c r="DGW536" s="109"/>
      <c r="DGX536" s="479"/>
      <c r="DGY536" s="78"/>
      <c r="DGZ536" s="144"/>
      <c r="DHA536" s="75"/>
      <c r="DHB536" s="66"/>
      <c r="DHC536" s="66"/>
      <c r="DHD536" s="79"/>
      <c r="DHE536" s="109"/>
      <c r="DHF536" s="479"/>
      <c r="DHG536" s="78"/>
      <c r="DHH536" s="144"/>
      <c r="DHI536" s="75"/>
      <c r="DHJ536" s="66"/>
      <c r="DHK536" s="66"/>
      <c r="DHL536" s="79"/>
      <c r="DHM536" s="109"/>
      <c r="DHN536" s="479"/>
      <c r="DHO536" s="78"/>
      <c r="DHP536" s="144"/>
      <c r="DHQ536" s="75"/>
      <c r="DHR536" s="66"/>
      <c r="DHS536" s="66"/>
      <c r="DHT536" s="79"/>
      <c r="DHU536" s="109"/>
      <c r="DHV536" s="479"/>
      <c r="DHW536" s="78"/>
      <c r="DHX536" s="144"/>
      <c r="DHY536" s="75"/>
      <c r="DHZ536" s="66"/>
      <c r="DIA536" s="66"/>
      <c r="DIB536" s="79"/>
      <c r="DIC536" s="109"/>
      <c r="DID536" s="479"/>
      <c r="DIE536" s="78"/>
      <c r="DIF536" s="144"/>
      <c r="DIG536" s="75"/>
      <c r="DIH536" s="66"/>
      <c r="DII536" s="66"/>
      <c r="DIJ536" s="79"/>
      <c r="DIK536" s="109"/>
      <c r="DIL536" s="479"/>
      <c r="DIM536" s="78"/>
      <c r="DIN536" s="144"/>
      <c r="DIO536" s="75"/>
      <c r="DIP536" s="66"/>
      <c r="DIQ536" s="66"/>
      <c r="DIR536" s="79"/>
      <c r="DIS536" s="109"/>
      <c r="DIT536" s="479"/>
      <c r="DIU536" s="78"/>
      <c r="DIV536" s="144"/>
      <c r="DIW536" s="75"/>
      <c r="DIX536" s="66"/>
      <c r="DIY536" s="66"/>
      <c r="DIZ536" s="79"/>
      <c r="DJA536" s="109"/>
      <c r="DJB536" s="479"/>
      <c r="DJC536" s="78"/>
      <c r="DJD536" s="144"/>
      <c r="DJE536" s="75"/>
      <c r="DJF536" s="66"/>
      <c r="DJG536" s="66"/>
      <c r="DJH536" s="79"/>
      <c r="DJI536" s="109"/>
      <c r="DJJ536" s="479"/>
      <c r="DJK536" s="78"/>
      <c r="DJL536" s="144"/>
      <c r="DJM536" s="75"/>
      <c r="DJN536" s="66"/>
      <c r="DJO536" s="66"/>
      <c r="DJP536" s="79"/>
      <c r="DJQ536" s="109"/>
      <c r="DJR536" s="479"/>
      <c r="DJS536" s="78"/>
      <c r="DJT536" s="144"/>
      <c r="DJU536" s="75"/>
      <c r="DJV536" s="66"/>
      <c r="DJW536" s="66"/>
      <c r="DJX536" s="79"/>
      <c r="DJY536" s="109"/>
      <c r="DJZ536" s="479"/>
      <c r="DKA536" s="78"/>
      <c r="DKB536" s="144"/>
      <c r="DKC536" s="75"/>
      <c r="DKD536" s="66"/>
      <c r="DKE536" s="66"/>
      <c r="DKF536" s="79"/>
      <c r="DKG536" s="109"/>
      <c r="DKH536" s="479"/>
      <c r="DKI536" s="78"/>
      <c r="DKJ536" s="144"/>
      <c r="DKK536" s="75"/>
      <c r="DKL536" s="66"/>
      <c r="DKM536" s="66"/>
      <c r="DKN536" s="79"/>
      <c r="DKO536" s="109"/>
      <c r="DKP536" s="479"/>
      <c r="DKQ536" s="78"/>
      <c r="DKR536" s="144"/>
      <c r="DKS536" s="75"/>
      <c r="DKT536" s="66"/>
      <c r="DKU536" s="66"/>
      <c r="DKV536" s="79"/>
      <c r="DKW536" s="109"/>
      <c r="DKX536" s="479"/>
      <c r="DKY536" s="78"/>
      <c r="DKZ536" s="144"/>
      <c r="DLA536" s="75"/>
      <c r="DLB536" s="66"/>
      <c r="DLC536" s="66"/>
      <c r="DLD536" s="79"/>
      <c r="DLE536" s="109"/>
      <c r="DLF536" s="479"/>
      <c r="DLG536" s="78"/>
      <c r="DLH536" s="144"/>
      <c r="DLI536" s="75"/>
      <c r="DLJ536" s="66"/>
      <c r="DLK536" s="66"/>
      <c r="DLL536" s="79"/>
      <c r="DLM536" s="109"/>
      <c r="DLN536" s="479"/>
      <c r="DLO536" s="78"/>
      <c r="DLP536" s="144"/>
      <c r="DLQ536" s="75"/>
      <c r="DLR536" s="66"/>
      <c r="DLS536" s="66"/>
      <c r="DLT536" s="79"/>
      <c r="DLU536" s="109"/>
      <c r="DLV536" s="479"/>
      <c r="DLW536" s="78"/>
      <c r="DLX536" s="144"/>
      <c r="DLY536" s="75"/>
      <c r="DLZ536" s="66"/>
      <c r="DMA536" s="66"/>
      <c r="DMB536" s="79"/>
      <c r="DMC536" s="109"/>
      <c r="DMD536" s="479"/>
      <c r="DME536" s="78"/>
      <c r="DMF536" s="144"/>
      <c r="DMG536" s="75"/>
      <c r="DMH536" s="66"/>
      <c r="DMI536" s="66"/>
      <c r="DMJ536" s="79"/>
      <c r="DMK536" s="109"/>
      <c r="DML536" s="479"/>
      <c r="DMM536" s="78"/>
      <c r="DMN536" s="144"/>
      <c r="DMO536" s="75"/>
      <c r="DMP536" s="66"/>
      <c r="DMQ536" s="66"/>
      <c r="DMR536" s="79"/>
      <c r="DMS536" s="109"/>
      <c r="DMT536" s="479"/>
      <c r="DMU536" s="78"/>
      <c r="DMV536" s="144"/>
      <c r="DMW536" s="75"/>
      <c r="DMX536" s="66"/>
      <c r="DMY536" s="66"/>
      <c r="DMZ536" s="79"/>
      <c r="DNA536" s="109"/>
      <c r="DNB536" s="479"/>
      <c r="DNC536" s="78"/>
      <c r="DND536" s="144"/>
      <c r="DNE536" s="75"/>
      <c r="DNF536" s="66"/>
      <c r="DNG536" s="66"/>
      <c r="DNH536" s="79"/>
      <c r="DNI536" s="109"/>
      <c r="DNJ536" s="479"/>
      <c r="DNK536" s="78"/>
      <c r="DNL536" s="144"/>
      <c r="DNM536" s="75"/>
      <c r="DNN536" s="66"/>
      <c r="DNO536" s="66"/>
      <c r="DNP536" s="79"/>
      <c r="DNQ536" s="109"/>
      <c r="DNR536" s="479"/>
      <c r="DNS536" s="78"/>
      <c r="DNT536" s="144"/>
      <c r="DNU536" s="75"/>
      <c r="DNV536" s="66"/>
      <c r="DNW536" s="66"/>
      <c r="DNX536" s="79"/>
      <c r="DNY536" s="109"/>
      <c r="DNZ536" s="479"/>
      <c r="DOA536" s="78"/>
      <c r="DOB536" s="144"/>
      <c r="DOC536" s="75"/>
      <c r="DOD536" s="66"/>
      <c r="DOE536" s="66"/>
      <c r="DOF536" s="79"/>
      <c r="DOG536" s="109"/>
      <c r="DOH536" s="479"/>
      <c r="DOI536" s="78"/>
      <c r="DOJ536" s="144"/>
      <c r="DOK536" s="75"/>
      <c r="DOL536" s="66"/>
      <c r="DOM536" s="66"/>
      <c r="DON536" s="79"/>
      <c r="DOO536" s="109"/>
      <c r="DOP536" s="479"/>
      <c r="DOQ536" s="78"/>
      <c r="DOR536" s="144"/>
      <c r="DOS536" s="75"/>
      <c r="DOT536" s="66"/>
      <c r="DOU536" s="66"/>
      <c r="DOV536" s="79"/>
      <c r="DOW536" s="109"/>
      <c r="DOX536" s="479"/>
      <c r="DOY536" s="78"/>
      <c r="DOZ536" s="144"/>
      <c r="DPA536" s="75"/>
      <c r="DPB536" s="66"/>
      <c r="DPC536" s="66"/>
      <c r="DPD536" s="79"/>
      <c r="DPE536" s="109"/>
      <c r="DPF536" s="479"/>
      <c r="DPG536" s="78"/>
      <c r="DPH536" s="144"/>
      <c r="DPI536" s="75"/>
      <c r="DPJ536" s="66"/>
      <c r="DPK536" s="66"/>
      <c r="DPL536" s="79"/>
      <c r="DPM536" s="109"/>
      <c r="DPN536" s="479"/>
      <c r="DPO536" s="78"/>
      <c r="DPP536" s="144"/>
      <c r="DPQ536" s="75"/>
      <c r="DPR536" s="66"/>
      <c r="DPS536" s="66"/>
      <c r="DPT536" s="79"/>
      <c r="DPU536" s="109"/>
      <c r="DPV536" s="479"/>
      <c r="DPW536" s="78"/>
      <c r="DPX536" s="144"/>
      <c r="DPY536" s="75"/>
      <c r="DPZ536" s="66"/>
      <c r="DQA536" s="66"/>
      <c r="DQB536" s="79"/>
      <c r="DQC536" s="109"/>
      <c r="DQD536" s="479"/>
      <c r="DQE536" s="78"/>
      <c r="DQF536" s="144"/>
      <c r="DQG536" s="75"/>
      <c r="DQH536" s="66"/>
      <c r="DQI536" s="66"/>
      <c r="DQJ536" s="79"/>
      <c r="DQK536" s="109"/>
      <c r="DQL536" s="479"/>
      <c r="DQM536" s="78"/>
      <c r="DQN536" s="144"/>
      <c r="DQO536" s="75"/>
      <c r="DQP536" s="66"/>
      <c r="DQQ536" s="66"/>
      <c r="DQR536" s="79"/>
      <c r="DQS536" s="109"/>
      <c r="DQT536" s="479"/>
      <c r="DQU536" s="78"/>
      <c r="DQV536" s="144"/>
      <c r="DQW536" s="75"/>
      <c r="DQX536" s="66"/>
      <c r="DQY536" s="66"/>
      <c r="DQZ536" s="79"/>
      <c r="DRA536" s="109"/>
      <c r="DRB536" s="479"/>
      <c r="DRC536" s="78"/>
      <c r="DRD536" s="144"/>
      <c r="DRE536" s="75"/>
      <c r="DRF536" s="66"/>
      <c r="DRG536" s="66"/>
      <c r="DRH536" s="79"/>
      <c r="DRI536" s="109"/>
      <c r="DRJ536" s="479"/>
      <c r="DRK536" s="78"/>
      <c r="DRL536" s="144"/>
      <c r="DRM536" s="75"/>
      <c r="DRN536" s="66"/>
      <c r="DRO536" s="66"/>
      <c r="DRP536" s="79"/>
      <c r="DRQ536" s="109"/>
      <c r="DRR536" s="479"/>
      <c r="DRS536" s="78"/>
      <c r="DRT536" s="144"/>
      <c r="DRU536" s="75"/>
      <c r="DRV536" s="66"/>
      <c r="DRW536" s="66"/>
      <c r="DRX536" s="79"/>
      <c r="DRY536" s="109"/>
      <c r="DRZ536" s="479"/>
      <c r="DSA536" s="78"/>
      <c r="DSB536" s="144"/>
      <c r="DSC536" s="75"/>
      <c r="DSD536" s="66"/>
      <c r="DSE536" s="66"/>
      <c r="DSF536" s="79"/>
      <c r="DSG536" s="109"/>
      <c r="DSH536" s="479"/>
      <c r="DSI536" s="78"/>
      <c r="DSJ536" s="144"/>
      <c r="DSK536" s="75"/>
      <c r="DSL536" s="66"/>
      <c r="DSM536" s="66"/>
      <c r="DSN536" s="79"/>
      <c r="DSO536" s="109"/>
      <c r="DSP536" s="479"/>
      <c r="DSQ536" s="78"/>
      <c r="DSR536" s="144"/>
      <c r="DSS536" s="75"/>
      <c r="DST536" s="66"/>
      <c r="DSU536" s="66"/>
      <c r="DSV536" s="79"/>
      <c r="DSW536" s="109"/>
      <c r="DSX536" s="479"/>
      <c r="DSY536" s="78"/>
      <c r="DSZ536" s="144"/>
      <c r="DTA536" s="75"/>
      <c r="DTB536" s="66"/>
      <c r="DTC536" s="66"/>
      <c r="DTD536" s="79"/>
      <c r="DTE536" s="109"/>
      <c r="DTF536" s="479"/>
      <c r="DTG536" s="78"/>
      <c r="DTH536" s="144"/>
      <c r="DTI536" s="75"/>
      <c r="DTJ536" s="66"/>
      <c r="DTK536" s="66"/>
      <c r="DTL536" s="79"/>
      <c r="DTM536" s="109"/>
      <c r="DTN536" s="479"/>
      <c r="DTO536" s="78"/>
      <c r="DTP536" s="144"/>
      <c r="DTQ536" s="75"/>
      <c r="DTR536" s="66"/>
      <c r="DTS536" s="66"/>
      <c r="DTT536" s="79"/>
      <c r="DTU536" s="109"/>
      <c r="DTV536" s="479"/>
      <c r="DTW536" s="78"/>
      <c r="DTX536" s="144"/>
      <c r="DTY536" s="75"/>
      <c r="DTZ536" s="66"/>
      <c r="DUA536" s="66"/>
      <c r="DUB536" s="79"/>
      <c r="DUC536" s="109"/>
      <c r="DUD536" s="479"/>
      <c r="DUE536" s="78"/>
      <c r="DUF536" s="144"/>
      <c r="DUG536" s="75"/>
      <c r="DUH536" s="66"/>
      <c r="DUI536" s="66"/>
      <c r="DUJ536" s="79"/>
      <c r="DUK536" s="109"/>
      <c r="DUL536" s="479"/>
      <c r="DUM536" s="78"/>
      <c r="DUN536" s="144"/>
      <c r="DUO536" s="75"/>
      <c r="DUP536" s="66"/>
      <c r="DUQ536" s="66"/>
      <c r="DUR536" s="79"/>
      <c r="DUS536" s="109"/>
      <c r="DUT536" s="479"/>
      <c r="DUU536" s="78"/>
      <c r="DUV536" s="144"/>
      <c r="DUW536" s="75"/>
      <c r="DUX536" s="66"/>
      <c r="DUY536" s="66"/>
      <c r="DUZ536" s="79"/>
      <c r="DVA536" s="109"/>
      <c r="DVB536" s="479"/>
      <c r="DVC536" s="78"/>
      <c r="DVD536" s="144"/>
      <c r="DVE536" s="75"/>
      <c r="DVF536" s="66"/>
      <c r="DVG536" s="66"/>
      <c r="DVH536" s="79"/>
      <c r="DVI536" s="109"/>
      <c r="DVJ536" s="479"/>
      <c r="DVK536" s="78"/>
      <c r="DVL536" s="144"/>
      <c r="DVM536" s="75"/>
      <c r="DVN536" s="66"/>
      <c r="DVO536" s="66"/>
      <c r="DVP536" s="79"/>
      <c r="DVQ536" s="109"/>
      <c r="DVR536" s="479"/>
      <c r="DVS536" s="78"/>
      <c r="DVT536" s="144"/>
      <c r="DVU536" s="75"/>
      <c r="DVV536" s="66"/>
      <c r="DVW536" s="66"/>
      <c r="DVX536" s="79"/>
      <c r="DVY536" s="109"/>
      <c r="DVZ536" s="479"/>
      <c r="DWA536" s="78"/>
      <c r="DWB536" s="144"/>
      <c r="DWC536" s="75"/>
      <c r="DWD536" s="66"/>
      <c r="DWE536" s="66"/>
      <c r="DWF536" s="79"/>
      <c r="DWG536" s="109"/>
      <c r="DWH536" s="479"/>
      <c r="DWI536" s="78"/>
      <c r="DWJ536" s="144"/>
      <c r="DWK536" s="75"/>
      <c r="DWL536" s="66"/>
      <c r="DWM536" s="66"/>
      <c r="DWN536" s="79"/>
      <c r="DWO536" s="109"/>
      <c r="DWP536" s="479"/>
      <c r="DWQ536" s="78"/>
      <c r="DWR536" s="144"/>
      <c r="DWS536" s="75"/>
      <c r="DWT536" s="66"/>
      <c r="DWU536" s="66"/>
      <c r="DWV536" s="79"/>
      <c r="DWW536" s="109"/>
      <c r="DWX536" s="479"/>
      <c r="DWY536" s="78"/>
      <c r="DWZ536" s="144"/>
      <c r="DXA536" s="75"/>
      <c r="DXB536" s="66"/>
      <c r="DXC536" s="66"/>
      <c r="DXD536" s="79"/>
      <c r="DXE536" s="109"/>
      <c r="DXF536" s="479"/>
      <c r="DXG536" s="78"/>
      <c r="DXH536" s="144"/>
      <c r="DXI536" s="75"/>
      <c r="DXJ536" s="66"/>
      <c r="DXK536" s="66"/>
      <c r="DXL536" s="79"/>
      <c r="DXM536" s="109"/>
      <c r="DXN536" s="479"/>
      <c r="DXO536" s="78"/>
      <c r="DXP536" s="144"/>
      <c r="DXQ536" s="75"/>
      <c r="DXR536" s="66"/>
      <c r="DXS536" s="66"/>
      <c r="DXT536" s="79"/>
      <c r="DXU536" s="109"/>
      <c r="DXV536" s="479"/>
      <c r="DXW536" s="78"/>
      <c r="DXX536" s="144"/>
      <c r="DXY536" s="75"/>
      <c r="DXZ536" s="66"/>
      <c r="DYA536" s="66"/>
      <c r="DYB536" s="79"/>
      <c r="DYC536" s="109"/>
      <c r="DYD536" s="479"/>
      <c r="DYE536" s="78"/>
      <c r="DYF536" s="144"/>
      <c r="DYG536" s="75"/>
      <c r="DYH536" s="66"/>
      <c r="DYI536" s="66"/>
      <c r="DYJ536" s="79"/>
      <c r="DYK536" s="109"/>
      <c r="DYL536" s="479"/>
      <c r="DYM536" s="78"/>
      <c r="DYN536" s="144"/>
      <c r="DYO536" s="75"/>
      <c r="DYP536" s="66"/>
      <c r="DYQ536" s="66"/>
      <c r="DYR536" s="79"/>
      <c r="DYS536" s="109"/>
      <c r="DYT536" s="479"/>
      <c r="DYU536" s="78"/>
      <c r="DYV536" s="144"/>
      <c r="DYW536" s="75"/>
      <c r="DYX536" s="66"/>
      <c r="DYY536" s="66"/>
      <c r="DYZ536" s="79"/>
      <c r="DZA536" s="109"/>
      <c r="DZB536" s="479"/>
      <c r="DZC536" s="78"/>
      <c r="DZD536" s="144"/>
      <c r="DZE536" s="75"/>
      <c r="DZF536" s="66"/>
      <c r="DZG536" s="66"/>
      <c r="DZH536" s="79"/>
      <c r="DZI536" s="109"/>
      <c r="DZJ536" s="479"/>
      <c r="DZK536" s="78"/>
      <c r="DZL536" s="144"/>
      <c r="DZM536" s="75"/>
      <c r="DZN536" s="66"/>
      <c r="DZO536" s="66"/>
      <c r="DZP536" s="79"/>
      <c r="DZQ536" s="109"/>
      <c r="DZR536" s="479"/>
      <c r="DZS536" s="78"/>
      <c r="DZT536" s="144"/>
      <c r="DZU536" s="75"/>
      <c r="DZV536" s="66"/>
      <c r="DZW536" s="66"/>
      <c r="DZX536" s="79"/>
      <c r="DZY536" s="109"/>
      <c r="DZZ536" s="479"/>
      <c r="EAA536" s="78"/>
      <c r="EAB536" s="144"/>
      <c r="EAC536" s="75"/>
      <c r="EAD536" s="66"/>
      <c r="EAE536" s="66"/>
      <c r="EAF536" s="79"/>
      <c r="EAG536" s="109"/>
      <c r="EAH536" s="479"/>
      <c r="EAI536" s="78"/>
      <c r="EAJ536" s="144"/>
      <c r="EAK536" s="75"/>
      <c r="EAL536" s="66"/>
      <c r="EAM536" s="66"/>
      <c r="EAN536" s="79"/>
      <c r="EAO536" s="109"/>
      <c r="EAP536" s="479"/>
      <c r="EAQ536" s="78"/>
      <c r="EAR536" s="144"/>
      <c r="EAS536" s="75"/>
      <c r="EAT536" s="66"/>
      <c r="EAU536" s="66"/>
      <c r="EAV536" s="79"/>
      <c r="EAW536" s="109"/>
      <c r="EAX536" s="479"/>
      <c r="EAY536" s="78"/>
      <c r="EAZ536" s="144"/>
      <c r="EBA536" s="75"/>
      <c r="EBB536" s="66"/>
      <c r="EBC536" s="66"/>
      <c r="EBD536" s="79"/>
      <c r="EBE536" s="109"/>
      <c r="EBF536" s="479"/>
      <c r="EBG536" s="78"/>
      <c r="EBH536" s="144"/>
      <c r="EBI536" s="75"/>
      <c r="EBJ536" s="66"/>
      <c r="EBK536" s="66"/>
      <c r="EBL536" s="79"/>
      <c r="EBM536" s="109"/>
      <c r="EBN536" s="479"/>
      <c r="EBO536" s="78"/>
      <c r="EBP536" s="144"/>
      <c r="EBQ536" s="75"/>
      <c r="EBR536" s="66"/>
      <c r="EBS536" s="66"/>
      <c r="EBT536" s="79"/>
      <c r="EBU536" s="109"/>
      <c r="EBV536" s="479"/>
      <c r="EBW536" s="78"/>
      <c r="EBX536" s="144"/>
      <c r="EBY536" s="75"/>
      <c r="EBZ536" s="66"/>
      <c r="ECA536" s="66"/>
      <c r="ECB536" s="79"/>
      <c r="ECC536" s="109"/>
      <c r="ECD536" s="479"/>
      <c r="ECE536" s="78"/>
      <c r="ECF536" s="144"/>
      <c r="ECG536" s="75"/>
      <c r="ECH536" s="66"/>
      <c r="ECI536" s="66"/>
      <c r="ECJ536" s="79"/>
      <c r="ECK536" s="109"/>
      <c r="ECL536" s="479"/>
      <c r="ECM536" s="78"/>
      <c r="ECN536" s="144"/>
      <c r="ECO536" s="75"/>
      <c r="ECP536" s="66"/>
      <c r="ECQ536" s="66"/>
      <c r="ECR536" s="79"/>
      <c r="ECS536" s="109"/>
      <c r="ECT536" s="479"/>
      <c r="ECU536" s="78"/>
      <c r="ECV536" s="144"/>
      <c r="ECW536" s="75"/>
      <c r="ECX536" s="66"/>
      <c r="ECY536" s="66"/>
      <c r="ECZ536" s="79"/>
      <c r="EDA536" s="109"/>
      <c r="EDB536" s="479"/>
      <c r="EDC536" s="78"/>
      <c r="EDD536" s="144"/>
      <c r="EDE536" s="75"/>
      <c r="EDF536" s="66"/>
      <c r="EDG536" s="66"/>
      <c r="EDH536" s="79"/>
      <c r="EDI536" s="109"/>
      <c r="EDJ536" s="479"/>
      <c r="EDK536" s="78"/>
      <c r="EDL536" s="144"/>
      <c r="EDM536" s="75"/>
      <c r="EDN536" s="66"/>
      <c r="EDO536" s="66"/>
      <c r="EDP536" s="79"/>
      <c r="EDQ536" s="109"/>
      <c r="EDR536" s="479"/>
      <c r="EDS536" s="78"/>
      <c r="EDT536" s="144"/>
      <c r="EDU536" s="75"/>
      <c r="EDV536" s="66"/>
      <c r="EDW536" s="66"/>
      <c r="EDX536" s="79"/>
      <c r="EDY536" s="109"/>
      <c r="EDZ536" s="479"/>
      <c r="EEA536" s="78"/>
      <c r="EEB536" s="144"/>
      <c r="EEC536" s="75"/>
      <c r="EED536" s="66"/>
      <c r="EEE536" s="66"/>
      <c r="EEF536" s="79"/>
      <c r="EEG536" s="109"/>
      <c r="EEH536" s="479"/>
      <c r="EEI536" s="78"/>
      <c r="EEJ536" s="144"/>
      <c r="EEK536" s="75"/>
      <c r="EEL536" s="66"/>
      <c r="EEM536" s="66"/>
      <c r="EEN536" s="79"/>
      <c r="EEO536" s="109"/>
      <c r="EEP536" s="479"/>
      <c r="EEQ536" s="78"/>
      <c r="EER536" s="144"/>
      <c r="EES536" s="75"/>
      <c r="EET536" s="66"/>
      <c r="EEU536" s="66"/>
      <c r="EEV536" s="79"/>
      <c r="EEW536" s="109"/>
      <c r="EEX536" s="479"/>
      <c r="EEY536" s="78"/>
      <c r="EEZ536" s="144"/>
      <c r="EFA536" s="75"/>
      <c r="EFB536" s="66"/>
      <c r="EFC536" s="66"/>
      <c r="EFD536" s="79"/>
      <c r="EFE536" s="109"/>
      <c r="EFF536" s="479"/>
      <c r="EFG536" s="78"/>
      <c r="EFH536" s="144"/>
      <c r="EFI536" s="75"/>
      <c r="EFJ536" s="66"/>
      <c r="EFK536" s="66"/>
      <c r="EFL536" s="79"/>
      <c r="EFM536" s="109"/>
      <c r="EFN536" s="479"/>
      <c r="EFO536" s="78"/>
      <c r="EFP536" s="144"/>
      <c r="EFQ536" s="75"/>
      <c r="EFR536" s="66"/>
      <c r="EFS536" s="66"/>
      <c r="EFT536" s="79"/>
      <c r="EFU536" s="109"/>
      <c r="EFV536" s="479"/>
      <c r="EFW536" s="78"/>
      <c r="EFX536" s="144"/>
      <c r="EFY536" s="75"/>
      <c r="EFZ536" s="66"/>
      <c r="EGA536" s="66"/>
      <c r="EGB536" s="79"/>
      <c r="EGC536" s="109"/>
      <c r="EGD536" s="479"/>
      <c r="EGE536" s="78"/>
      <c r="EGF536" s="144"/>
      <c r="EGG536" s="75"/>
      <c r="EGH536" s="66"/>
      <c r="EGI536" s="66"/>
      <c r="EGJ536" s="79"/>
      <c r="EGK536" s="109"/>
      <c r="EGL536" s="479"/>
      <c r="EGM536" s="78"/>
      <c r="EGN536" s="144"/>
      <c r="EGO536" s="75"/>
      <c r="EGP536" s="66"/>
      <c r="EGQ536" s="66"/>
      <c r="EGR536" s="79"/>
      <c r="EGS536" s="109"/>
      <c r="EGT536" s="479"/>
      <c r="EGU536" s="78"/>
      <c r="EGV536" s="144"/>
      <c r="EGW536" s="75"/>
      <c r="EGX536" s="66"/>
      <c r="EGY536" s="66"/>
      <c r="EGZ536" s="79"/>
      <c r="EHA536" s="109"/>
      <c r="EHB536" s="479"/>
      <c r="EHC536" s="78"/>
      <c r="EHD536" s="144"/>
      <c r="EHE536" s="75"/>
      <c r="EHF536" s="66"/>
      <c r="EHG536" s="66"/>
      <c r="EHH536" s="79"/>
      <c r="EHI536" s="109"/>
      <c r="EHJ536" s="479"/>
      <c r="EHK536" s="78"/>
      <c r="EHL536" s="144"/>
      <c r="EHM536" s="75"/>
      <c r="EHN536" s="66"/>
      <c r="EHO536" s="66"/>
      <c r="EHP536" s="79"/>
      <c r="EHQ536" s="109"/>
      <c r="EHR536" s="479"/>
      <c r="EHS536" s="78"/>
      <c r="EHT536" s="144"/>
      <c r="EHU536" s="75"/>
      <c r="EHV536" s="66"/>
      <c r="EHW536" s="66"/>
      <c r="EHX536" s="79"/>
      <c r="EHY536" s="109"/>
      <c r="EHZ536" s="479"/>
      <c r="EIA536" s="78"/>
      <c r="EIB536" s="144"/>
      <c r="EIC536" s="75"/>
      <c r="EID536" s="66"/>
      <c r="EIE536" s="66"/>
      <c r="EIF536" s="79"/>
      <c r="EIG536" s="109"/>
      <c r="EIH536" s="479"/>
      <c r="EII536" s="78"/>
      <c r="EIJ536" s="144"/>
      <c r="EIK536" s="75"/>
      <c r="EIL536" s="66"/>
      <c r="EIM536" s="66"/>
      <c r="EIN536" s="79"/>
      <c r="EIO536" s="109"/>
      <c r="EIP536" s="479"/>
      <c r="EIQ536" s="78"/>
      <c r="EIR536" s="144"/>
      <c r="EIS536" s="75"/>
      <c r="EIT536" s="66"/>
      <c r="EIU536" s="66"/>
      <c r="EIV536" s="79"/>
      <c r="EIW536" s="109"/>
      <c r="EIX536" s="479"/>
      <c r="EIY536" s="78"/>
      <c r="EIZ536" s="144"/>
      <c r="EJA536" s="75"/>
      <c r="EJB536" s="66"/>
      <c r="EJC536" s="66"/>
      <c r="EJD536" s="79"/>
      <c r="EJE536" s="109"/>
      <c r="EJF536" s="479"/>
      <c r="EJG536" s="78"/>
      <c r="EJH536" s="144"/>
      <c r="EJI536" s="75"/>
      <c r="EJJ536" s="66"/>
      <c r="EJK536" s="66"/>
      <c r="EJL536" s="79"/>
      <c r="EJM536" s="109"/>
      <c r="EJN536" s="479"/>
      <c r="EJO536" s="78"/>
      <c r="EJP536" s="144"/>
      <c r="EJQ536" s="75"/>
      <c r="EJR536" s="66"/>
      <c r="EJS536" s="66"/>
      <c r="EJT536" s="79"/>
      <c r="EJU536" s="109"/>
      <c r="EJV536" s="479"/>
      <c r="EJW536" s="78"/>
      <c r="EJX536" s="144"/>
      <c r="EJY536" s="75"/>
      <c r="EJZ536" s="66"/>
      <c r="EKA536" s="66"/>
      <c r="EKB536" s="79"/>
      <c r="EKC536" s="109"/>
      <c r="EKD536" s="479"/>
      <c r="EKE536" s="78"/>
      <c r="EKF536" s="144"/>
      <c r="EKG536" s="75"/>
      <c r="EKH536" s="66"/>
      <c r="EKI536" s="66"/>
      <c r="EKJ536" s="79"/>
      <c r="EKK536" s="109"/>
      <c r="EKL536" s="479"/>
      <c r="EKM536" s="78"/>
      <c r="EKN536" s="144"/>
      <c r="EKO536" s="75"/>
      <c r="EKP536" s="66"/>
      <c r="EKQ536" s="66"/>
      <c r="EKR536" s="79"/>
      <c r="EKS536" s="109"/>
      <c r="EKT536" s="479"/>
      <c r="EKU536" s="78"/>
      <c r="EKV536" s="144"/>
      <c r="EKW536" s="75"/>
      <c r="EKX536" s="66"/>
      <c r="EKY536" s="66"/>
      <c r="EKZ536" s="79"/>
      <c r="ELA536" s="109"/>
      <c r="ELB536" s="479"/>
      <c r="ELC536" s="78"/>
      <c r="ELD536" s="144"/>
      <c r="ELE536" s="75"/>
      <c r="ELF536" s="66"/>
      <c r="ELG536" s="66"/>
      <c r="ELH536" s="79"/>
      <c r="ELI536" s="109"/>
      <c r="ELJ536" s="479"/>
      <c r="ELK536" s="78"/>
      <c r="ELL536" s="144"/>
      <c r="ELM536" s="75"/>
      <c r="ELN536" s="66"/>
      <c r="ELO536" s="66"/>
      <c r="ELP536" s="79"/>
      <c r="ELQ536" s="109"/>
      <c r="ELR536" s="479"/>
      <c r="ELS536" s="78"/>
      <c r="ELT536" s="144"/>
      <c r="ELU536" s="75"/>
      <c r="ELV536" s="66"/>
      <c r="ELW536" s="66"/>
      <c r="ELX536" s="79"/>
      <c r="ELY536" s="109"/>
      <c r="ELZ536" s="479"/>
      <c r="EMA536" s="78"/>
      <c r="EMB536" s="144"/>
      <c r="EMC536" s="75"/>
      <c r="EMD536" s="66"/>
      <c r="EME536" s="66"/>
      <c r="EMF536" s="79"/>
      <c r="EMG536" s="109"/>
      <c r="EMH536" s="479"/>
      <c r="EMI536" s="78"/>
      <c r="EMJ536" s="144"/>
      <c r="EMK536" s="75"/>
      <c r="EML536" s="66"/>
      <c r="EMM536" s="66"/>
      <c r="EMN536" s="79"/>
      <c r="EMO536" s="109"/>
      <c r="EMP536" s="479"/>
      <c r="EMQ536" s="78"/>
      <c r="EMR536" s="144"/>
      <c r="EMS536" s="75"/>
      <c r="EMT536" s="66"/>
      <c r="EMU536" s="66"/>
      <c r="EMV536" s="79"/>
      <c r="EMW536" s="109"/>
      <c r="EMX536" s="479"/>
      <c r="EMY536" s="78"/>
      <c r="EMZ536" s="144"/>
      <c r="ENA536" s="75"/>
      <c r="ENB536" s="66"/>
      <c r="ENC536" s="66"/>
      <c r="END536" s="79"/>
      <c r="ENE536" s="109"/>
      <c r="ENF536" s="479"/>
      <c r="ENG536" s="78"/>
      <c r="ENH536" s="144"/>
      <c r="ENI536" s="75"/>
      <c r="ENJ536" s="66"/>
      <c r="ENK536" s="66"/>
      <c r="ENL536" s="79"/>
      <c r="ENM536" s="109"/>
      <c r="ENN536" s="479"/>
      <c r="ENO536" s="78"/>
      <c r="ENP536" s="144"/>
      <c r="ENQ536" s="75"/>
      <c r="ENR536" s="66"/>
      <c r="ENS536" s="66"/>
      <c r="ENT536" s="79"/>
      <c r="ENU536" s="109"/>
      <c r="ENV536" s="479"/>
      <c r="ENW536" s="78"/>
      <c r="ENX536" s="144"/>
      <c r="ENY536" s="75"/>
      <c r="ENZ536" s="66"/>
      <c r="EOA536" s="66"/>
      <c r="EOB536" s="79"/>
      <c r="EOC536" s="109"/>
      <c r="EOD536" s="479"/>
      <c r="EOE536" s="78"/>
      <c r="EOF536" s="144"/>
      <c r="EOG536" s="75"/>
      <c r="EOH536" s="66"/>
      <c r="EOI536" s="66"/>
      <c r="EOJ536" s="79"/>
      <c r="EOK536" s="109"/>
      <c r="EOL536" s="479"/>
      <c r="EOM536" s="78"/>
      <c r="EON536" s="144"/>
      <c r="EOO536" s="75"/>
      <c r="EOP536" s="66"/>
      <c r="EOQ536" s="66"/>
      <c r="EOR536" s="79"/>
      <c r="EOS536" s="109"/>
      <c r="EOT536" s="479"/>
      <c r="EOU536" s="78"/>
      <c r="EOV536" s="144"/>
      <c r="EOW536" s="75"/>
      <c r="EOX536" s="66"/>
      <c r="EOY536" s="66"/>
      <c r="EOZ536" s="79"/>
      <c r="EPA536" s="109"/>
      <c r="EPB536" s="479"/>
      <c r="EPC536" s="78"/>
      <c r="EPD536" s="144"/>
      <c r="EPE536" s="75"/>
      <c r="EPF536" s="66"/>
      <c r="EPG536" s="66"/>
      <c r="EPH536" s="79"/>
      <c r="EPI536" s="109"/>
      <c r="EPJ536" s="479"/>
      <c r="EPK536" s="78"/>
      <c r="EPL536" s="144"/>
      <c r="EPM536" s="75"/>
      <c r="EPN536" s="66"/>
      <c r="EPO536" s="66"/>
      <c r="EPP536" s="79"/>
      <c r="EPQ536" s="109"/>
      <c r="EPR536" s="479"/>
      <c r="EPS536" s="78"/>
      <c r="EPT536" s="144"/>
      <c r="EPU536" s="75"/>
      <c r="EPV536" s="66"/>
      <c r="EPW536" s="66"/>
      <c r="EPX536" s="79"/>
      <c r="EPY536" s="109"/>
      <c r="EPZ536" s="479"/>
      <c r="EQA536" s="78"/>
      <c r="EQB536" s="144"/>
      <c r="EQC536" s="75"/>
      <c r="EQD536" s="66"/>
      <c r="EQE536" s="66"/>
      <c r="EQF536" s="79"/>
      <c r="EQG536" s="109"/>
      <c r="EQH536" s="479"/>
      <c r="EQI536" s="78"/>
      <c r="EQJ536" s="144"/>
      <c r="EQK536" s="75"/>
      <c r="EQL536" s="66"/>
      <c r="EQM536" s="66"/>
      <c r="EQN536" s="79"/>
      <c r="EQO536" s="109"/>
      <c r="EQP536" s="479"/>
      <c r="EQQ536" s="78"/>
      <c r="EQR536" s="144"/>
      <c r="EQS536" s="75"/>
      <c r="EQT536" s="66"/>
      <c r="EQU536" s="66"/>
      <c r="EQV536" s="79"/>
      <c r="EQW536" s="109"/>
      <c r="EQX536" s="479"/>
      <c r="EQY536" s="78"/>
      <c r="EQZ536" s="144"/>
      <c r="ERA536" s="75"/>
      <c r="ERB536" s="66"/>
      <c r="ERC536" s="66"/>
      <c r="ERD536" s="79"/>
      <c r="ERE536" s="109"/>
      <c r="ERF536" s="479"/>
      <c r="ERG536" s="78"/>
      <c r="ERH536" s="144"/>
      <c r="ERI536" s="75"/>
      <c r="ERJ536" s="66"/>
      <c r="ERK536" s="66"/>
      <c r="ERL536" s="79"/>
      <c r="ERM536" s="109"/>
      <c r="ERN536" s="479"/>
      <c r="ERO536" s="78"/>
      <c r="ERP536" s="144"/>
      <c r="ERQ536" s="75"/>
      <c r="ERR536" s="66"/>
      <c r="ERS536" s="66"/>
      <c r="ERT536" s="79"/>
      <c r="ERU536" s="109"/>
      <c r="ERV536" s="479"/>
      <c r="ERW536" s="78"/>
      <c r="ERX536" s="144"/>
      <c r="ERY536" s="75"/>
      <c r="ERZ536" s="66"/>
      <c r="ESA536" s="66"/>
      <c r="ESB536" s="79"/>
      <c r="ESC536" s="109"/>
      <c r="ESD536" s="479"/>
      <c r="ESE536" s="78"/>
      <c r="ESF536" s="144"/>
      <c r="ESG536" s="75"/>
      <c r="ESH536" s="66"/>
      <c r="ESI536" s="66"/>
      <c r="ESJ536" s="79"/>
      <c r="ESK536" s="109"/>
      <c r="ESL536" s="479"/>
      <c r="ESM536" s="78"/>
      <c r="ESN536" s="144"/>
      <c r="ESO536" s="75"/>
      <c r="ESP536" s="66"/>
      <c r="ESQ536" s="66"/>
      <c r="ESR536" s="79"/>
      <c r="ESS536" s="109"/>
      <c r="EST536" s="479"/>
      <c r="ESU536" s="78"/>
      <c r="ESV536" s="144"/>
      <c r="ESW536" s="75"/>
      <c r="ESX536" s="66"/>
      <c r="ESY536" s="66"/>
      <c r="ESZ536" s="79"/>
      <c r="ETA536" s="109"/>
      <c r="ETB536" s="479"/>
      <c r="ETC536" s="78"/>
      <c r="ETD536" s="144"/>
      <c r="ETE536" s="75"/>
      <c r="ETF536" s="66"/>
      <c r="ETG536" s="66"/>
      <c r="ETH536" s="79"/>
      <c r="ETI536" s="109"/>
      <c r="ETJ536" s="479"/>
      <c r="ETK536" s="78"/>
      <c r="ETL536" s="144"/>
      <c r="ETM536" s="75"/>
      <c r="ETN536" s="66"/>
      <c r="ETO536" s="66"/>
      <c r="ETP536" s="79"/>
      <c r="ETQ536" s="109"/>
      <c r="ETR536" s="479"/>
      <c r="ETS536" s="78"/>
      <c r="ETT536" s="144"/>
      <c r="ETU536" s="75"/>
      <c r="ETV536" s="66"/>
      <c r="ETW536" s="66"/>
      <c r="ETX536" s="79"/>
      <c r="ETY536" s="109"/>
      <c r="ETZ536" s="479"/>
      <c r="EUA536" s="78"/>
      <c r="EUB536" s="144"/>
      <c r="EUC536" s="75"/>
      <c r="EUD536" s="66"/>
      <c r="EUE536" s="66"/>
      <c r="EUF536" s="79"/>
      <c r="EUG536" s="109"/>
      <c r="EUH536" s="479"/>
      <c r="EUI536" s="78"/>
      <c r="EUJ536" s="144"/>
      <c r="EUK536" s="75"/>
      <c r="EUL536" s="66"/>
      <c r="EUM536" s="66"/>
      <c r="EUN536" s="79"/>
      <c r="EUO536" s="109"/>
      <c r="EUP536" s="479"/>
      <c r="EUQ536" s="78"/>
      <c r="EUR536" s="144"/>
      <c r="EUS536" s="75"/>
      <c r="EUT536" s="66"/>
      <c r="EUU536" s="66"/>
      <c r="EUV536" s="79"/>
      <c r="EUW536" s="109"/>
      <c r="EUX536" s="479"/>
      <c r="EUY536" s="78"/>
      <c r="EUZ536" s="144"/>
      <c r="EVA536" s="75"/>
      <c r="EVB536" s="66"/>
      <c r="EVC536" s="66"/>
      <c r="EVD536" s="79"/>
      <c r="EVE536" s="109"/>
      <c r="EVF536" s="479"/>
      <c r="EVG536" s="78"/>
      <c r="EVH536" s="144"/>
      <c r="EVI536" s="75"/>
      <c r="EVJ536" s="66"/>
      <c r="EVK536" s="66"/>
      <c r="EVL536" s="79"/>
      <c r="EVM536" s="109"/>
      <c r="EVN536" s="479"/>
      <c r="EVO536" s="78"/>
      <c r="EVP536" s="144"/>
      <c r="EVQ536" s="75"/>
      <c r="EVR536" s="66"/>
      <c r="EVS536" s="66"/>
      <c r="EVT536" s="79"/>
      <c r="EVU536" s="109"/>
      <c r="EVV536" s="479"/>
      <c r="EVW536" s="78"/>
      <c r="EVX536" s="144"/>
      <c r="EVY536" s="75"/>
      <c r="EVZ536" s="66"/>
      <c r="EWA536" s="66"/>
      <c r="EWB536" s="79"/>
      <c r="EWC536" s="109"/>
      <c r="EWD536" s="479"/>
      <c r="EWE536" s="78"/>
      <c r="EWF536" s="144"/>
      <c r="EWG536" s="75"/>
      <c r="EWH536" s="66"/>
      <c r="EWI536" s="66"/>
      <c r="EWJ536" s="79"/>
      <c r="EWK536" s="109"/>
      <c r="EWL536" s="479"/>
      <c r="EWM536" s="78"/>
      <c r="EWN536" s="144"/>
      <c r="EWO536" s="75"/>
      <c r="EWP536" s="66"/>
      <c r="EWQ536" s="66"/>
      <c r="EWR536" s="79"/>
      <c r="EWS536" s="109"/>
      <c r="EWT536" s="479"/>
      <c r="EWU536" s="78"/>
      <c r="EWV536" s="144"/>
      <c r="EWW536" s="75"/>
      <c r="EWX536" s="66"/>
      <c r="EWY536" s="66"/>
      <c r="EWZ536" s="79"/>
      <c r="EXA536" s="109"/>
      <c r="EXB536" s="479"/>
      <c r="EXC536" s="78"/>
      <c r="EXD536" s="144"/>
      <c r="EXE536" s="75"/>
      <c r="EXF536" s="66"/>
      <c r="EXG536" s="66"/>
      <c r="EXH536" s="79"/>
      <c r="EXI536" s="109"/>
      <c r="EXJ536" s="479"/>
      <c r="EXK536" s="78"/>
      <c r="EXL536" s="144"/>
      <c r="EXM536" s="75"/>
      <c r="EXN536" s="66"/>
      <c r="EXO536" s="66"/>
      <c r="EXP536" s="79"/>
      <c r="EXQ536" s="109"/>
      <c r="EXR536" s="479"/>
      <c r="EXS536" s="78"/>
      <c r="EXT536" s="144"/>
      <c r="EXU536" s="75"/>
      <c r="EXV536" s="66"/>
      <c r="EXW536" s="66"/>
      <c r="EXX536" s="79"/>
      <c r="EXY536" s="109"/>
      <c r="EXZ536" s="479"/>
      <c r="EYA536" s="78"/>
      <c r="EYB536" s="144"/>
      <c r="EYC536" s="75"/>
      <c r="EYD536" s="66"/>
      <c r="EYE536" s="66"/>
      <c r="EYF536" s="79"/>
      <c r="EYG536" s="109"/>
      <c r="EYH536" s="479"/>
      <c r="EYI536" s="78"/>
      <c r="EYJ536" s="144"/>
      <c r="EYK536" s="75"/>
      <c r="EYL536" s="66"/>
      <c r="EYM536" s="66"/>
      <c r="EYN536" s="79"/>
      <c r="EYO536" s="109"/>
      <c r="EYP536" s="479"/>
      <c r="EYQ536" s="78"/>
      <c r="EYR536" s="144"/>
      <c r="EYS536" s="75"/>
      <c r="EYT536" s="66"/>
      <c r="EYU536" s="66"/>
      <c r="EYV536" s="79"/>
      <c r="EYW536" s="109"/>
      <c r="EYX536" s="479"/>
      <c r="EYY536" s="78"/>
      <c r="EYZ536" s="144"/>
      <c r="EZA536" s="75"/>
      <c r="EZB536" s="66"/>
      <c r="EZC536" s="66"/>
      <c r="EZD536" s="79"/>
      <c r="EZE536" s="109"/>
      <c r="EZF536" s="479"/>
      <c r="EZG536" s="78"/>
      <c r="EZH536" s="144"/>
      <c r="EZI536" s="75"/>
      <c r="EZJ536" s="66"/>
      <c r="EZK536" s="66"/>
      <c r="EZL536" s="79"/>
      <c r="EZM536" s="109"/>
      <c r="EZN536" s="479"/>
      <c r="EZO536" s="78"/>
      <c r="EZP536" s="144"/>
      <c r="EZQ536" s="75"/>
      <c r="EZR536" s="66"/>
      <c r="EZS536" s="66"/>
      <c r="EZT536" s="79"/>
      <c r="EZU536" s="109"/>
      <c r="EZV536" s="479"/>
      <c r="EZW536" s="78"/>
      <c r="EZX536" s="144"/>
      <c r="EZY536" s="75"/>
      <c r="EZZ536" s="66"/>
      <c r="FAA536" s="66"/>
      <c r="FAB536" s="79"/>
      <c r="FAC536" s="109"/>
      <c r="FAD536" s="479"/>
      <c r="FAE536" s="78"/>
      <c r="FAF536" s="144"/>
      <c r="FAG536" s="75"/>
      <c r="FAH536" s="66"/>
      <c r="FAI536" s="66"/>
      <c r="FAJ536" s="79"/>
      <c r="FAK536" s="109"/>
      <c r="FAL536" s="479"/>
      <c r="FAM536" s="78"/>
      <c r="FAN536" s="144"/>
      <c r="FAO536" s="75"/>
      <c r="FAP536" s="66"/>
      <c r="FAQ536" s="66"/>
      <c r="FAR536" s="79"/>
      <c r="FAS536" s="109"/>
      <c r="FAT536" s="479"/>
      <c r="FAU536" s="78"/>
      <c r="FAV536" s="144"/>
      <c r="FAW536" s="75"/>
      <c r="FAX536" s="66"/>
      <c r="FAY536" s="66"/>
      <c r="FAZ536" s="79"/>
      <c r="FBA536" s="109"/>
      <c r="FBB536" s="479"/>
      <c r="FBC536" s="78"/>
      <c r="FBD536" s="144"/>
      <c r="FBE536" s="75"/>
      <c r="FBF536" s="66"/>
      <c r="FBG536" s="66"/>
      <c r="FBH536" s="79"/>
      <c r="FBI536" s="109"/>
      <c r="FBJ536" s="479"/>
      <c r="FBK536" s="78"/>
      <c r="FBL536" s="144"/>
      <c r="FBM536" s="75"/>
      <c r="FBN536" s="66"/>
      <c r="FBO536" s="66"/>
      <c r="FBP536" s="79"/>
      <c r="FBQ536" s="109"/>
      <c r="FBR536" s="479"/>
      <c r="FBS536" s="78"/>
      <c r="FBT536" s="144"/>
      <c r="FBU536" s="75"/>
      <c r="FBV536" s="66"/>
      <c r="FBW536" s="66"/>
      <c r="FBX536" s="79"/>
      <c r="FBY536" s="109"/>
      <c r="FBZ536" s="479"/>
      <c r="FCA536" s="78"/>
      <c r="FCB536" s="144"/>
      <c r="FCC536" s="75"/>
      <c r="FCD536" s="66"/>
      <c r="FCE536" s="66"/>
      <c r="FCF536" s="79"/>
      <c r="FCG536" s="109"/>
      <c r="FCH536" s="479"/>
      <c r="FCI536" s="78"/>
      <c r="FCJ536" s="144"/>
      <c r="FCK536" s="75"/>
      <c r="FCL536" s="66"/>
      <c r="FCM536" s="66"/>
      <c r="FCN536" s="79"/>
      <c r="FCO536" s="109"/>
      <c r="FCP536" s="479"/>
      <c r="FCQ536" s="78"/>
      <c r="FCR536" s="144"/>
      <c r="FCS536" s="75"/>
      <c r="FCT536" s="66"/>
      <c r="FCU536" s="66"/>
      <c r="FCV536" s="79"/>
      <c r="FCW536" s="109"/>
      <c r="FCX536" s="479"/>
      <c r="FCY536" s="78"/>
      <c r="FCZ536" s="144"/>
      <c r="FDA536" s="75"/>
      <c r="FDB536" s="66"/>
      <c r="FDC536" s="66"/>
      <c r="FDD536" s="79"/>
      <c r="FDE536" s="109"/>
      <c r="FDF536" s="479"/>
      <c r="FDG536" s="78"/>
      <c r="FDH536" s="144"/>
      <c r="FDI536" s="75"/>
      <c r="FDJ536" s="66"/>
      <c r="FDK536" s="66"/>
      <c r="FDL536" s="79"/>
      <c r="FDM536" s="109"/>
      <c r="FDN536" s="479"/>
      <c r="FDO536" s="78"/>
      <c r="FDP536" s="144"/>
      <c r="FDQ536" s="75"/>
      <c r="FDR536" s="66"/>
      <c r="FDS536" s="66"/>
      <c r="FDT536" s="79"/>
      <c r="FDU536" s="109"/>
      <c r="FDV536" s="479"/>
      <c r="FDW536" s="78"/>
      <c r="FDX536" s="144"/>
      <c r="FDY536" s="75"/>
      <c r="FDZ536" s="66"/>
      <c r="FEA536" s="66"/>
      <c r="FEB536" s="79"/>
      <c r="FEC536" s="109"/>
      <c r="FED536" s="479"/>
      <c r="FEE536" s="78"/>
      <c r="FEF536" s="144"/>
      <c r="FEG536" s="75"/>
      <c r="FEH536" s="66"/>
      <c r="FEI536" s="66"/>
      <c r="FEJ536" s="79"/>
      <c r="FEK536" s="109"/>
      <c r="FEL536" s="479"/>
      <c r="FEM536" s="78"/>
      <c r="FEN536" s="144"/>
      <c r="FEO536" s="75"/>
      <c r="FEP536" s="66"/>
      <c r="FEQ536" s="66"/>
      <c r="FER536" s="79"/>
      <c r="FES536" s="109"/>
      <c r="FET536" s="479"/>
      <c r="FEU536" s="78"/>
      <c r="FEV536" s="144"/>
      <c r="FEW536" s="75"/>
      <c r="FEX536" s="66"/>
      <c r="FEY536" s="66"/>
      <c r="FEZ536" s="79"/>
      <c r="FFA536" s="109"/>
      <c r="FFB536" s="479"/>
      <c r="FFC536" s="78"/>
      <c r="FFD536" s="144"/>
      <c r="FFE536" s="75"/>
      <c r="FFF536" s="66"/>
      <c r="FFG536" s="66"/>
      <c r="FFH536" s="79"/>
      <c r="FFI536" s="109"/>
      <c r="FFJ536" s="479"/>
      <c r="FFK536" s="78"/>
      <c r="FFL536" s="144"/>
      <c r="FFM536" s="75"/>
      <c r="FFN536" s="66"/>
      <c r="FFO536" s="66"/>
      <c r="FFP536" s="79"/>
      <c r="FFQ536" s="109"/>
      <c r="FFR536" s="479"/>
      <c r="FFS536" s="78"/>
      <c r="FFT536" s="144"/>
      <c r="FFU536" s="75"/>
      <c r="FFV536" s="66"/>
      <c r="FFW536" s="66"/>
      <c r="FFX536" s="79"/>
      <c r="FFY536" s="109"/>
      <c r="FFZ536" s="479"/>
      <c r="FGA536" s="78"/>
      <c r="FGB536" s="144"/>
      <c r="FGC536" s="75"/>
      <c r="FGD536" s="66"/>
      <c r="FGE536" s="66"/>
      <c r="FGF536" s="79"/>
      <c r="FGG536" s="109"/>
      <c r="FGH536" s="479"/>
      <c r="FGI536" s="78"/>
      <c r="FGJ536" s="144"/>
      <c r="FGK536" s="75"/>
      <c r="FGL536" s="66"/>
      <c r="FGM536" s="66"/>
      <c r="FGN536" s="79"/>
      <c r="FGO536" s="109"/>
      <c r="FGP536" s="479"/>
      <c r="FGQ536" s="78"/>
      <c r="FGR536" s="144"/>
      <c r="FGS536" s="75"/>
      <c r="FGT536" s="66"/>
      <c r="FGU536" s="66"/>
      <c r="FGV536" s="79"/>
      <c r="FGW536" s="109"/>
      <c r="FGX536" s="479"/>
      <c r="FGY536" s="78"/>
      <c r="FGZ536" s="144"/>
      <c r="FHA536" s="75"/>
      <c r="FHB536" s="66"/>
      <c r="FHC536" s="66"/>
      <c r="FHD536" s="79"/>
      <c r="FHE536" s="109"/>
      <c r="FHF536" s="479"/>
      <c r="FHG536" s="78"/>
      <c r="FHH536" s="144"/>
      <c r="FHI536" s="75"/>
      <c r="FHJ536" s="66"/>
      <c r="FHK536" s="66"/>
      <c r="FHL536" s="79"/>
      <c r="FHM536" s="109"/>
      <c r="FHN536" s="479"/>
      <c r="FHO536" s="78"/>
      <c r="FHP536" s="144"/>
      <c r="FHQ536" s="75"/>
      <c r="FHR536" s="66"/>
      <c r="FHS536" s="66"/>
      <c r="FHT536" s="79"/>
      <c r="FHU536" s="109"/>
      <c r="FHV536" s="479"/>
      <c r="FHW536" s="78"/>
      <c r="FHX536" s="144"/>
      <c r="FHY536" s="75"/>
      <c r="FHZ536" s="66"/>
      <c r="FIA536" s="66"/>
      <c r="FIB536" s="79"/>
      <c r="FIC536" s="109"/>
      <c r="FID536" s="479"/>
      <c r="FIE536" s="78"/>
      <c r="FIF536" s="144"/>
      <c r="FIG536" s="75"/>
      <c r="FIH536" s="66"/>
      <c r="FII536" s="66"/>
      <c r="FIJ536" s="79"/>
      <c r="FIK536" s="109"/>
      <c r="FIL536" s="479"/>
      <c r="FIM536" s="78"/>
      <c r="FIN536" s="144"/>
      <c r="FIO536" s="75"/>
      <c r="FIP536" s="66"/>
      <c r="FIQ536" s="66"/>
      <c r="FIR536" s="79"/>
      <c r="FIS536" s="109"/>
      <c r="FIT536" s="479"/>
      <c r="FIU536" s="78"/>
      <c r="FIV536" s="144"/>
      <c r="FIW536" s="75"/>
      <c r="FIX536" s="66"/>
      <c r="FIY536" s="66"/>
      <c r="FIZ536" s="79"/>
      <c r="FJA536" s="109"/>
      <c r="FJB536" s="479"/>
      <c r="FJC536" s="78"/>
      <c r="FJD536" s="144"/>
      <c r="FJE536" s="75"/>
      <c r="FJF536" s="66"/>
      <c r="FJG536" s="66"/>
      <c r="FJH536" s="79"/>
      <c r="FJI536" s="109"/>
      <c r="FJJ536" s="479"/>
      <c r="FJK536" s="78"/>
      <c r="FJL536" s="144"/>
      <c r="FJM536" s="75"/>
      <c r="FJN536" s="66"/>
      <c r="FJO536" s="66"/>
      <c r="FJP536" s="79"/>
      <c r="FJQ536" s="109"/>
      <c r="FJR536" s="479"/>
      <c r="FJS536" s="78"/>
      <c r="FJT536" s="144"/>
      <c r="FJU536" s="75"/>
      <c r="FJV536" s="66"/>
      <c r="FJW536" s="66"/>
      <c r="FJX536" s="79"/>
      <c r="FJY536" s="109"/>
      <c r="FJZ536" s="479"/>
      <c r="FKA536" s="78"/>
      <c r="FKB536" s="144"/>
      <c r="FKC536" s="75"/>
      <c r="FKD536" s="66"/>
      <c r="FKE536" s="66"/>
      <c r="FKF536" s="79"/>
      <c r="FKG536" s="109"/>
      <c r="FKH536" s="479"/>
      <c r="FKI536" s="78"/>
      <c r="FKJ536" s="144"/>
      <c r="FKK536" s="75"/>
      <c r="FKL536" s="66"/>
      <c r="FKM536" s="66"/>
      <c r="FKN536" s="79"/>
      <c r="FKO536" s="109"/>
      <c r="FKP536" s="479"/>
      <c r="FKQ536" s="78"/>
      <c r="FKR536" s="144"/>
      <c r="FKS536" s="75"/>
      <c r="FKT536" s="66"/>
      <c r="FKU536" s="66"/>
      <c r="FKV536" s="79"/>
      <c r="FKW536" s="109"/>
      <c r="FKX536" s="479"/>
      <c r="FKY536" s="78"/>
      <c r="FKZ536" s="144"/>
      <c r="FLA536" s="75"/>
      <c r="FLB536" s="66"/>
      <c r="FLC536" s="66"/>
      <c r="FLD536" s="79"/>
      <c r="FLE536" s="109"/>
      <c r="FLF536" s="479"/>
      <c r="FLG536" s="78"/>
      <c r="FLH536" s="144"/>
      <c r="FLI536" s="75"/>
      <c r="FLJ536" s="66"/>
      <c r="FLK536" s="66"/>
      <c r="FLL536" s="79"/>
      <c r="FLM536" s="109"/>
      <c r="FLN536" s="479"/>
      <c r="FLO536" s="78"/>
      <c r="FLP536" s="144"/>
      <c r="FLQ536" s="75"/>
      <c r="FLR536" s="66"/>
      <c r="FLS536" s="66"/>
      <c r="FLT536" s="79"/>
      <c r="FLU536" s="109"/>
      <c r="FLV536" s="479"/>
      <c r="FLW536" s="78"/>
      <c r="FLX536" s="144"/>
      <c r="FLY536" s="75"/>
      <c r="FLZ536" s="66"/>
      <c r="FMA536" s="66"/>
      <c r="FMB536" s="79"/>
      <c r="FMC536" s="109"/>
      <c r="FMD536" s="479"/>
      <c r="FME536" s="78"/>
      <c r="FMF536" s="144"/>
      <c r="FMG536" s="75"/>
      <c r="FMH536" s="66"/>
      <c r="FMI536" s="66"/>
      <c r="FMJ536" s="79"/>
      <c r="FMK536" s="109"/>
      <c r="FML536" s="479"/>
      <c r="FMM536" s="78"/>
      <c r="FMN536" s="144"/>
      <c r="FMO536" s="75"/>
      <c r="FMP536" s="66"/>
      <c r="FMQ536" s="66"/>
      <c r="FMR536" s="79"/>
      <c r="FMS536" s="109"/>
      <c r="FMT536" s="479"/>
      <c r="FMU536" s="78"/>
      <c r="FMV536" s="144"/>
      <c r="FMW536" s="75"/>
      <c r="FMX536" s="66"/>
      <c r="FMY536" s="66"/>
      <c r="FMZ536" s="79"/>
      <c r="FNA536" s="109"/>
      <c r="FNB536" s="479"/>
      <c r="FNC536" s="78"/>
      <c r="FND536" s="144"/>
      <c r="FNE536" s="75"/>
      <c r="FNF536" s="66"/>
      <c r="FNG536" s="66"/>
      <c r="FNH536" s="79"/>
      <c r="FNI536" s="109"/>
      <c r="FNJ536" s="479"/>
      <c r="FNK536" s="78"/>
      <c r="FNL536" s="144"/>
      <c r="FNM536" s="75"/>
      <c r="FNN536" s="66"/>
      <c r="FNO536" s="66"/>
      <c r="FNP536" s="79"/>
      <c r="FNQ536" s="109"/>
      <c r="FNR536" s="479"/>
      <c r="FNS536" s="78"/>
      <c r="FNT536" s="144"/>
      <c r="FNU536" s="75"/>
      <c r="FNV536" s="66"/>
      <c r="FNW536" s="66"/>
      <c r="FNX536" s="79"/>
      <c r="FNY536" s="109"/>
      <c r="FNZ536" s="479"/>
      <c r="FOA536" s="78"/>
      <c r="FOB536" s="144"/>
      <c r="FOC536" s="75"/>
      <c r="FOD536" s="66"/>
      <c r="FOE536" s="66"/>
      <c r="FOF536" s="79"/>
      <c r="FOG536" s="109"/>
      <c r="FOH536" s="479"/>
      <c r="FOI536" s="78"/>
      <c r="FOJ536" s="144"/>
      <c r="FOK536" s="75"/>
      <c r="FOL536" s="66"/>
      <c r="FOM536" s="66"/>
      <c r="FON536" s="79"/>
      <c r="FOO536" s="109"/>
      <c r="FOP536" s="479"/>
      <c r="FOQ536" s="78"/>
      <c r="FOR536" s="144"/>
      <c r="FOS536" s="75"/>
      <c r="FOT536" s="66"/>
      <c r="FOU536" s="66"/>
      <c r="FOV536" s="79"/>
      <c r="FOW536" s="109"/>
      <c r="FOX536" s="479"/>
      <c r="FOY536" s="78"/>
      <c r="FOZ536" s="144"/>
      <c r="FPA536" s="75"/>
      <c r="FPB536" s="66"/>
      <c r="FPC536" s="66"/>
      <c r="FPD536" s="79"/>
      <c r="FPE536" s="109"/>
      <c r="FPF536" s="479"/>
      <c r="FPG536" s="78"/>
      <c r="FPH536" s="144"/>
      <c r="FPI536" s="75"/>
      <c r="FPJ536" s="66"/>
      <c r="FPK536" s="66"/>
      <c r="FPL536" s="79"/>
      <c r="FPM536" s="109"/>
      <c r="FPN536" s="479"/>
      <c r="FPO536" s="78"/>
      <c r="FPP536" s="144"/>
      <c r="FPQ536" s="75"/>
      <c r="FPR536" s="66"/>
      <c r="FPS536" s="66"/>
      <c r="FPT536" s="79"/>
      <c r="FPU536" s="109"/>
      <c r="FPV536" s="479"/>
      <c r="FPW536" s="78"/>
      <c r="FPX536" s="144"/>
      <c r="FPY536" s="75"/>
      <c r="FPZ536" s="66"/>
      <c r="FQA536" s="66"/>
      <c r="FQB536" s="79"/>
      <c r="FQC536" s="109"/>
      <c r="FQD536" s="479"/>
      <c r="FQE536" s="78"/>
      <c r="FQF536" s="144"/>
      <c r="FQG536" s="75"/>
      <c r="FQH536" s="66"/>
      <c r="FQI536" s="66"/>
      <c r="FQJ536" s="79"/>
      <c r="FQK536" s="109"/>
      <c r="FQL536" s="479"/>
      <c r="FQM536" s="78"/>
      <c r="FQN536" s="144"/>
      <c r="FQO536" s="75"/>
      <c r="FQP536" s="66"/>
      <c r="FQQ536" s="66"/>
      <c r="FQR536" s="79"/>
      <c r="FQS536" s="109"/>
      <c r="FQT536" s="479"/>
      <c r="FQU536" s="78"/>
      <c r="FQV536" s="144"/>
      <c r="FQW536" s="75"/>
      <c r="FQX536" s="66"/>
      <c r="FQY536" s="66"/>
      <c r="FQZ536" s="79"/>
      <c r="FRA536" s="109"/>
      <c r="FRB536" s="479"/>
      <c r="FRC536" s="78"/>
      <c r="FRD536" s="144"/>
      <c r="FRE536" s="75"/>
      <c r="FRF536" s="66"/>
      <c r="FRG536" s="66"/>
      <c r="FRH536" s="79"/>
      <c r="FRI536" s="109"/>
      <c r="FRJ536" s="479"/>
      <c r="FRK536" s="78"/>
      <c r="FRL536" s="144"/>
      <c r="FRM536" s="75"/>
      <c r="FRN536" s="66"/>
      <c r="FRO536" s="66"/>
      <c r="FRP536" s="79"/>
      <c r="FRQ536" s="109"/>
      <c r="FRR536" s="479"/>
      <c r="FRS536" s="78"/>
      <c r="FRT536" s="144"/>
      <c r="FRU536" s="75"/>
      <c r="FRV536" s="66"/>
      <c r="FRW536" s="66"/>
      <c r="FRX536" s="79"/>
      <c r="FRY536" s="109"/>
      <c r="FRZ536" s="479"/>
      <c r="FSA536" s="78"/>
      <c r="FSB536" s="144"/>
      <c r="FSC536" s="75"/>
      <c r="FSD536" s="66"/>
      <c r="FSE536" s="66"/>
      <c r="FSF536" s="79"/>
      <c r="FSG536" s="109"/>
      <c r="FSH536" s="479"/>
      <c r="FSI536" s="78"/>
      <c r="FSJ536" s="144"/>
      <c r="FSK536" s="75"/>
      <c r="FSL536" s="66"/>
      <c r="FSM536" s="66"/>
      <c r="FSN536" s="79"/>
      <c r="FSO536" s="109"/>
      <c r="FSP536" s="479"/>
      <c r="FSQ536" s="78"/>
      <c r="FSR536" s="144"/>
      <c r="FSS536" s="75"/>
      <c r="FST536" s="66"/>
      <c r="FSU536" s="66"/>
      <c r="FSV536" s="79"/>
      <c r="FSW536" s="109"/>
      <c r="FSX536" s="479"/>
      <c r="FSY536" s="78"/>
      <c r="FSZ536" s="144"/>
      <c r="FTA536" s="75"/>
      <c r="FTB536" s="66"/>
      <c r="FTC536" s="66"/>
      <c r="FTD536" s="79"/>
      <c r="FTE536" s="109"/>
      <c r="FTF536" s="479"/>
      <c r="FTG536" s="78"/>
      <c r="FTH536" s="144"/>
      <c r="FTI536" s="75"/>
      <c r="FTJ536" s="66"/>
      <c r="FTK536" s="66"/>
      <c r="FTL536" s="79"/>
      <c r="FTM536" s="109"/>
      <c r="FTN536" s="479"/>
      <c r="FTO536" s="78"/>
      <c r="FTP536" s="144"/>
      <c r="FTQ536" s="75"/>
      <c r="FTR536" s="66"/>
      <c r="FTS536" s="66"/>
      <c r="FTT536" s="79"/>
      <c r="FTU536" s="109"/>
      <c r="FTV536" s="479"/>
      <c r="FTW536" s="78"/>
      <c r="FTX536" s="144"/>
      <c r="FTY536" s="75"/>
      <c r="FTZ536" s="66"/>
      <c r="FUA536" s="66"/>
      <c r="FUB536" s="79"/>
      <c r="FUC536" s="109"/>
      <c r="FUD536" s="479"/>
      <c r="FUE536" s="78"/>
      <c r="FUF536" s="144"/>
      <c r="FUG536" s="75"/>
      <c r="FUH536" s="66"/>
      <c r="FUI536" s="66"/>
      <c r="FUJ536" s="79"/>
      <c r="FUK536" s="109"/>
      <c r="FUL536" s="479"/>
      <c r="FUM536" s="78"/>
      <c r="FUN536" s="144"/>
      <c r="FUO536" s="75"/>
      <c r="FUP536" s="66"/>
      <c r="FUQ536" s="66"/>
      <c r="FUR536" s="79"/>
      <c r="FUS536" s="109"/>
      <c r="FUT536" s="479"/>
      <c r="FUU536" s="78"/>
      <c r="FUV536" s="144"/>
      <c r="FUW536" s="75"/>
      <c r="FUX536" s="66"/>
      <c r="FUY536" s="66"/>
      <c r="FUZ536" s="79"/>
      <c r="FVA536" s="109"/>
      <c r="FVB536" s="479"/>
      <c r="FVC536" s="78"/>
      <c r="FVD536" s="144"/>
      <c r="FVE536" s="75"/>
      <c r="FVF536" s="66"/>
      <c r="FVG536" s="66"/>
      <c r="FVH536" s="79"/>
      <c r="FVI536" s="109"/>
      <c r="FVJ536" s="479"/>
      <c r="FVK536" s="78"/>
      <c r="FVL536" s="144"/>
      <c r="FVM536" s="75"/>
      <c r="FVN536" s="66"/>
      <c r="FVO536" s="66"/>
      <c r="FVP536" s="79"/>
      <c r="FVQ536" s="109"/>
      <c r="FVR536" s="479"/>
      <c r="FVS536" s="78"/>
      <c r="FVT536" s="144"/>
      <c r="FVU536" s="75"/>
      <c r="FVV536" s="66"/>
      <c r="FVW536" s="66"/>
      <c r="FVX536" s="79"/>
      <c r="FVY536" s="109"/>
      <c r="FVZ536" s="479"/>
      <c r="FWA536" s="78"/>
      <c r="FWB536" s="144"/>
      <c r="FWC536" s="75"/>
      <c r="FWD536" s="66"/>
      <c r="FWE536" s="66"/>
      <c r="FWF536" s="79"/>
      <c r="FWG536" s="109"/>
      <c r="FWH536" s="479"/>
      <c r="FWI536" s="78"/>
      <c r="FWJ536" s="144"/>
      <c r="FWK536" s="75"/>
      <c r="FWL536" s="66"/>
      <c r="FWM536" s="66"/>
      <c r="FWN536" s="79"/>
      <c r="FWO536" s="109"/>
      <c r="FWP536" s="479"/>
      <c r="FWQ536" s="78"/>
      <c r="FWR536" s="144"/>
      <c r="FWS536" s="75"/>
      <c r="FWT536" s="66"/>
      <c r="FWU536" s="66"/>
      <c r="FWV536" s="79"/>
      <c r="FWW536" s="109"/>
      <c r="FWX536" s="479"/>
      <c r="FWY536" s="78"/>
      <c r="FWZ536" s="144"/>
      <c r="FXA536" s="75"/>
      <c r="FXB536" s="66"/>
      <c r="FXC536" s="66"/>
      <c r="FXD536" s="79"/>
      <c r="FXE536" s="109"/>
      <c r="FXF536" s="479"/>
      <c r="FXG536" s="78"/>
      <c r="FXH536" s="144"/>
      <c r="FXI536" s="75"/>
      <c r="FXJ536" s="66"/>
      <c r="FXK536" s="66"/>
      <c r="FXL536" s="79"/>
      <c r="FXM536" s="109"/>
      <c r="FXN536" s="479"/>
      <c r="FXO536" s="78"/>
      <c r="FXP536" s="144"/>
      <c r="FXQ536" s="75"/>
      <c r="FXR536" s="66"/>
      <c r="FXS536" s="66"/>
      <c r="FXT536" s="79"/>
      <c r="FXU536" s="109"/>
      <c r="FXV536" s="479"/>
      <c r="FXW536" s="78"/>
      <c r="FXX536" s="144"/>
      <c r="FXY536" s="75"/>
      <c r="FXZ536" s="66"/>
      <c r="FYA536" s="66"/>
      <c r="FYB536" s="79"/>
      <c r="FYC536" s="109"/>
      <c r="FYD536" s="479"/>
      <c r="FYE536" s="78"/>
      <c r="FYF536" s="144"/>
      <c r="FYG536" s="75"/>
      <c r="FYH536" s="66"/>
      <c r="FYI536" s="66"/>
      <c r="FYJ536" s="79"/>
      <c r="FYK536" s="109"/>
      <c r="FYL536" s="479"/>
      <c r="FYM536" s="78"/>
      <c r="FYN536" s="144"/>
      <c r="FYO536" s="75"/>
      <c r="FYP536" s="66"/>
      <c r="FYQ536" s="66"/>
      <c r="FYR536" s="79"/>
      <c r="FYS536" s="109"/>
      <c r="FYT536" s="479"/>
      <c r="FYU536" s="78"/>
      <c r="FYV536" s="144"/>
      <c r="FYW536" s="75"/>
      <c r="FYX536" s="66"/>
      <c r="FYY536" s="66"/>
      <c r="FYZ536" s="79"/>
      <c r="FZA536" s="109"/>
      <c r="FZB536" s="479"/>
      <c r="FZC536" s="78"/>
      <c r="FZD536" s="144"/>
      <c r="FZE536" s="75"/>
      <c r="FZF536" s="66"/>
      <c r="FZG536" s="66"/>
      <c r="FZH536" s="79"/>
      <c r="FZI536" s="109"/>
      <c r="FZJ536" s="479"/>
      <c r="FZK536" s="78"/>
      <c r="FZL536" s="144"/>
      <c r="FZM536" s="75"/>
      <c r="FZN536" s="66"/>
      <c r="FZO536" s="66"/>
      <c r="FZP536" s="79"/>
      <c r="FZQ536" s="109"/>
      <c r="FZR536" s="479"/>
      <c r="FZS536" s="78"/>
      <c r="FZT536" s="144"/>
      <c r="FZU536" s="75"/>
      <c r="FZV536" s="66"/>
      <c r="FZW536" s="66"/>
      <c r="FZX536" s="79"/>
      <c r="FZY536" s="109"/>
      <c r="FZZ536" s="479"/>
      <c r="GAA536" s="78"/>
      <c r="GAB536" s="144"/>
      <c r="GAC536" s="75"/>
      <c r="GAD536" s="66"/>
      <c r="GAE536" s="66"/>
      <c r="GAF536" s="79"/>
      <c r="GAG536" s="109"/>
      <c r="GAH536" s="479"/>
      <c r="GAI536" s="78"/>
      <c r="GAJ536" s="144"/>
      <c r="GAK536" s="75"/>
      <c r="GAL536" s="66"/>
      <c r="GAM536" s="66"/>
      <c r="GAN536" s="79"/>
      <c r="GAO536" s="109"/>
      <c r="GAP536" s="479"/>
      <c r="GAQ536" s="78"/>
      <c r="GAR536" s="144"/>
      <c r="GAS536" s="75"/>
      <c r="GAT536" s="66"/>
      <c r="GAU536" s="66"/>
      <c r="GAV536" s="79"/>
      <c r="GAW536" s="109"/>
      <c r="GAX536" s="479"/>
      <c r="GAY536" s="78"/>
      <c r="GAZ536" s="144"/>
      <c r="GBA536" s="75"/>
      <c r="GBB536" s="66"/>
      <c r="GBC536" s="66"/>
      <c r="GBD536" s="79"/>
      <c r="GBE536" s="109"/>
      <c r="GBF536" s="479"/>
      <c r="GBG536" s="78"/>
      <c r="GBH536" s="144"/>
      <c r="GBI536" s="75"/>
      <c r="GBJ536" s="66"/>
      <c r="GBK536" s="66"/>
      <c r="GBL536" s="79"/>
      <c r="GBM536" s="109"/>
      <c r="GBN536" s="479"/>
      <c r="GBO536" s="78"/>
      <c r="GBP536" s="144"/>
      <c r="GBQ536" s="75"/>
      <c r="GBR536" s="66"/>
      <c r="GBS536" s="66"/>
      <c r="GBT536" s="79"/>
      <c r="GBU536" s="109"/>
      <c r="GBV536" s="479"/>
      <c r="GBW536" s="78"/>
      <c r="GBX536" s="144"/>
      <c r="GBY536" s="75"/>
      <c r="GBZ536" s="66"/>
      <c r="GCA536" s="66"/>
      <c r="GCB536" s="79"/>
      <c r="GCC536" s="109"/>
      <c r="GCD536" s="479"/>
      <c r="GCE536" s="78"/>
      <c r="GCF536" s="144"/>
      <c r="GCG536" s="75"/>
      <c r="GCH536" s="66"/>
      <c r="GCI536" s="66"/>
      <c r="GCJ536" s="79"/>
      <c r="GCK536" s="109"/>
      <c r="GCL536" s="479"/>
      <c r="GCM536" s="78"/>
      <c r="GCN536" s="144"/>
      <c r="GCO536" s="75"/>
      <c r="GCP536" s="66"/>
      <c r="GCQ536" s="66"/>
      <c r="GCR536" s="79"/>
      <c r="GCS536" s="109"/>
      <c r="GCT536" s="479"/>
      <c r="GCU536" s="78"/>
      <c r="GCV536" s="144"/>
      <c r="GCW536" s="75"/>
      <c r="GCX536" s="66"/>
      <c r="GCY536" s="66"/>
      <c r="GCZ536" s="79"/>
      <c r="GDA536" s="109"/>
      <c r="GDB536" s="479"/>
      <c r="GDC536" s="78"/>
      <c r="GDD536" s="144"/>
      <c r="GDE536" s="75"/>
      <c r="GDF536" s="66"/>
      <c r="GDG536" s="66"/>
      <c r="GDH536" s="79"/>
      <c r="GDI536" s="109"/>
      <c r="GDJ536" s="479"/>
      <c r="GDK536" s="78"/>
      <c r="GDL536" s="144"/>
      <c r="GDM536" s="75"/>
      <c r="GDN536" s="66"/>
      <c r="GDO536" s="66"/>
      <c r="GDP536" s="79"/>
      <c r="GDQ536" s="109"/>
      <c r="GDR536" s="479"/>
      <c r="GDS536" s="78"/>
      <c r="GDT536" s="144"/>
      <c r="GDU536" s="75"/>
      <c r="GDV536" s="66"/>
      <c r="GDW536" s="66"/>
      <c r="GDX536" s="79"/>
      <c r="GDY536" s="109"/>
      <c r="GDZ536" s="479"/>
      <c r="GEA536" s="78"/>
      <c r="GEB536" s="144"/>
      <c r="GEC536" s="75"/>
      <c r="GED536" s="66"/>
      <c r="GEE536" s="66"/>
      <c r="GEF536" s="79"/>
      <c r="GEG536" s="109"/>
      <c r="GEH536" s="479"/>
      <c r="GEI536" s="78"/>
      <c r="GEJ536" s="144"/>
      <c r="GEK536" s="75"/>
      <c r="GEL536" s="66"/>
      <c r="GEM536" s="66"/>
      <c r="GEN536" s="79"/>
      <c r="GEO536" s="109"/>
      <c r="GEP536" s="479"/>
      <c r="GEQ536" s="78"/>
      <c r="GER536" s="144"/>
      <c r="GES536" s="75"/>
      <c r="GET536" s="66"/>
      <c r="GEU536" s="66"/>
      <c r="GEV536" s="79"/>
      <c r="GEW536" s="109"/>
      <c r="GEX536" s="479"/>
      <c r="GEY536" s="78"/>
      <c r="GEZ536" s="144"/>
      <c r="GFA536" s="75"/>
      <c r="GFB536" s="66"/>
      <c r="GFC536" s="66"/>
      <c r="GFD536" s="79"/>
      <c r="GFE536" s="109"/>
      <c r="GFF536" s="479"/>
      <c r="GFG536" s="78"/>
      <c r="GFH536" s="144"/>
      <c r="GFI536" s="75"/>
      <c r="GFJ536" s="66"/>
      <c r="GFK536" s="66"/>
      <c r="GFL536" s="79"/>
      <c r="GFM536" s="109"/>
      <c r="GFN536" s="479"/>
      <c r="GFO536" s="78"/>
      <c r="GFP536" s="144"/>
      <c r="GFQ536" s="75"/>
      <c r="GFR536" s="66"/>
      <c r="GFS536" s="66"/>
      <c r="GFT536" s="79"/>
      <c r="GFU536" s="109"/>
      <c r="GFV536" s="479"/>
      <c r="GFW536" s="78"/>
      <c r="GFX536" s="144"/>
      <c r="GFY536" s="75"/>
      <c r="GFZ536" s="66"/>
      <c r="GGA536" s="66"/>
      <c r="GGB536" s="79"/>
      <c r="GGC536" s="109"/>
      <c r="GGD536" s="479"/>
      <c r="GGE536" s="78"/>
      <c r="GGF536" s="144"/>
      <c r="GGG536" s="75"/>
      <c r="GGH536" s="66"/>
      <c r="GGI536" s="66"/>
      <c r="GGJ536" s="79"/>
      <c r="GGK536" s="109"/>
      <c r="GGL536" s="479"/>
      <c r="GGM536" s="78"/>
      <c r="GGN536" s="144"/>
      <c r="GGO536" s="75"/>
      <c r="GGP536" s="66"/>
      <c r="GGQ536" s="66"/>
      <c r="GGR536" s="79"/>
      <c r="GGS536" s="109"/>
      <c r="GGT536" s="479"/>
      <c r="GGU536" s="78"/>
      <c r="GGV536" s="144"/>
      <c r="GGW536" s="75"/>
      <c r="GGX536" s="66"/>
      <c r="GGY536" s="66"/>
      <c r="GGZ536" s="79"/>
      <c r="GHA536" s="109"/>
      <c r="GHB536" s="479"/>
      <c r="GHC536" s="78"/>
      <c r="GHD536" s="144"/>
      <c r="GHE536" s="75"/>
      <c r="GHF536" s="66"/>
      <c r="GHG536" s="66"/>
      <c r="GHH536" s="79"/>
      <c r="GHI536" s="109"/>
      <c r="GHJ536" s="479"/>
      <c r="GHK536" s="78"/>
      <c r="GHL536" s="144"/>
      <c r="GHM536" s="75"/>
      <c r="GHN536" s="66"/>
      <c r="GHO536" s="66"/>
      <c r="GHP536" s="79"/>
      <c r="GHQ536" s="109"/>
      <c r="GHR536" s="479"/>
      <c r="GHS536" s="78"/>
      <c r="GHT536" s="144"/>
      <c r="GHU536" s="75"/>
      <c r="GHV536" s="66"/>
      <c r="GHW536" s="66"/>
      <c r="GHX536" s="79"/>
      <c r="GHY536" s="109"/>
      <c r="GHZ536" s="479"/>
      <c r="GIA536" s="78"/>
      <c r="GIB536" s="144"/>
      <c r="GIC536" s="75"/>
      <c r="GID536" s="66"/>
      <c r="GIE536" s="66"/>
      <c r="GIF536" s="79"/>
      <c r="GIG536" s="109"/>
      <c r="GIH536" s="479"/>
      <c r="GII536" s="78"/>
      <c r="GIJ536" s="144"/>
      <c r="GIK536" s="75"/>
      <c r="GIL536" s="66"/>
      <c r="GIM536" s="66"/>
      <c r="GIN536" s="79"/>
      <c r="GIO536" s="109"/>
      <c r="GIP536" s="479"/>
      <c r="GIQ536" s="78"/>
      <c r="GIR536" s="144"/>
      <c r="GIS536" s="75"/>
      <c r="GIT536" s="66"/>
      <c r="GIU536" s="66"/>
      <c r="GIV536" s="79"/>
      <c r="GIW536" s="109"/>
      <c r="GIX536" s="479"/>
      <c r="GIY536" s="78"/>
      <c r="GIZ536" s="144"/>
      <c r="GJA536" s="75"/>
      <c r="GJB536" s="66"/>
      <c r="GJC536" s="66"/>
      <c r="GJD536" s="79"/>
      <c r="GJE536" s="109"/>
      <c r="GJF536" s="479"/>
      <c r="GJG536" s="78"/>
      <c r="GJH536" s="144"/>
      <c r="GJI536" s="75"/>
      <c r="GJJ536" s="66"/>
      <c r="GJK536" s="66"/>
      <c r="GJL536" s="79"/>
      <c r="GJM536" s="109"/>
      <c r="GJN536" s="479"/>
      <c r="GJO536" s="78"/>
      <c r="GJP536" s="144"/>
      <c r="GJQ536" s="75"/>
      <c r="GJR536" s="66"/>
      <c r="GJS536" s="66"/>
      <c r="GJT536" s="79"/>
      <c r="GJU536" s="109"/>
      <c r="GJV536" s="479"/>
      <c r="GJW536" s="78"/>
      <c r="GJX536" s="144"/>
      <c r="GJY536" s="75"/>
      <c r="GJZ536" s="66"/>
      <c r="GKA536" s="66"/>
      <c r="GKB536" s="79"/>
      <c r="GKC536" s="109"/>
      <c r="GKD536" s="479"/>
      <c r="GKE536" s="78"/>
      <c r="GKF536" s="144"/>
      <c r="GKG536" s="75"/>
      <c r="GKH536" s="66"/>
      <c r="GKI536" s="66"/>
      <c r="GKJ536" s="79"/>
      <c r="GKK536" s="109"/>
      <c r="GKL536" s="479"/>
      <c r="GKM536" s="78"/>
      <c r="GKN536" s="144"/>
      <c r="GKO536" s="75"/>
      <c r="GKP536" s="66"/>
      <c r="GKQ536" s="66"/>
      <c r="GKR536" s="79"/>
      <c r="GKS536" s="109"/>
      <c r="GKT536" s="479"/>
      <c r="GKU536" s="78"/>
      <c r="GKV536" s="144"/>
      <c r="GKW536" s="75"/>
      <c r="GKX536" s="66"/>
      <c r="GKY536" s="66"/>
      <c r="GKZ536" s="79"/>
      <c r="GLA536" s="109"/>
      <c r="GLB536" s="479"/>
      <c r="GLC536" s="78"/>
      <c r="GLD536" s="144"/>
      <c r="GLE536" s="75"/>
      <c r="GLF536" s="66"/>
      <c r="GLG536" s="66"/>
      <c r="GLH536" s="79"/>
      <c r="GLI536" s="109"/>
      <c r="GLJ536" s="479"/>
      <c r="GLK536" s="78"/>
      <c r="GLL536" s="144"/>
      <c r="GLM536" s="75"/>
      <c r="GLN536" s="66"/>
      <c r="GLO536" s="66"/>
      <c r="GLP536" s="79"/>
      <c r="GLQ536" s="109"/>
      <c r="GLR536" s="479"/>
      <c r="GLS536" s="78"/>
      <c r="GLT536" s="144"/>
      <c r="GLU536" s="75"/>
      <c r="GLV536" s="66"/>
      <c r="GLW536" s="66"/>
      <c r="GLX536" s="79"/>
      <c r="GLY536" s="109"/>
      <c r="GLZ536" s="479"/>
      <c r="GMA536" s="78"/>
      <c r="GMB536" s="144"/>
      <c r="GMC536" s="75"/>
      <c r="GMD536" s="66"/>
      <c r="GME536" s="66"/>
      <c r="GMF536" s="79"/>
      <c r="GMG536" s="109"/>
      <c r="GMH536" s="479"/>
      <c r="GMI536" s="78"/>
      <c r="GMJ536" s="144"/>
      <c r="GMK536" s="75"/>
      <c r="GML536" s="66"/>
      <c r="GMM536" s="66"/>
      <c r="GMN536" s="79"/>
      <c r="GMO536" s="109"/>
      <c r="GMP536" s="479"/>
      <c r="GMQ536" s="78"/>
      <c r="GMR536" s="144"/>
      <c r="GMS536" s="75"/>
      <c r="GMT536" s="66"/>
      <c r="GMU536" s="66"/>
      <c r="GMV536" s="79"/>
      <c r="GMW536" s="109"/>
      <c r="GMX536" s="479"/>
      <c r="GMY536" s="78"/>
      <c r="GMZ536" s="144"/>
      <c r="GNA536" s="75"/>
      <c r="GNB536" s="66"/>
      <c r="GNC536" s="66"/>
      <c r="GND536" s="79"/>
      <c r="GNE536" s="109"/>
      <c r="GNF536" s="479"/>
      <c r="GNG536" s="78"/>
      <c r="GNH536" s="144"/>
      <c r="GNI536" s="75"/>
      <c r="GNJ536" s="66"/>
      <c r="GNK536" s="66"/>
      <c r="GNL536" s="79"/>
      <c r="GNM536" s="109"/>
      <c r="GNN536" s="479"/>
      <c r="GNO536" s="78"/>
      <c r="GNP536" s="144"/>
      <c r="GNQ536" s="75"/>
      <c r="GNR536" s="66"/>
      <c r="GNS536" s="66"/>
      <c r="GNT536" s="79"/>
      <c r="GNU536" s="109"/>
      <c r="GNV536" s="479"/>
      <c r="GNW536" s="78"/>
      <c r="GNX536" s="144"/>
      <c r="GNY536" s="75"/>
      <c r="GNZ536" s="66"/>
      <c r="GOA536" s="66"/>
      <c r="GOB536" s="79"/>
      <c r="GOC536" s="109"/>
      <c r="GOD536" s="479"/>
      <c r="GOE536" s="78"/>
      <c r="GOF536" s="144"/>
      <c r="GOG536" s="75"/>
      <c r="GOH536" s="66"/>
      <c r="GOI536" s="66"/>
      <c r="GOJ536" s="79"/>
      <c r="GOK536" s="109"/>
      <c r="GOL536" s="479"/>
      <c r="GOM536" s="78"/>
      <c r="GON536" s="144"/>
      <c r="GOO536" s="75"/>
      <c r="GOP536" s="66"/>
      <c r="GOQ536" s="66"/>
      <c r="GOR536" s="79"/>
      <c r="GOS536" s="109"/>
      <c r="GOT536" s="479"/>
      <c r="GOU536" s="78"/>
      <c r="GOV536" s="144"/>
      <c r="GOW536" s="75"/>
      <c r="GOX536" s="66"/>
      <c r="GOY536" s="66"/>
      <c r="GOZ536" s="79"/>
      <c r="GPA536" s="109"/>
      <c r="GPB536" s="479"/>
      <c r="GPC536" s="78"/>
      <c r="GPD536" s="144"/>
      <c r="GPE536" s="75"/>
      <c r="GPF536" s="66"/>
      <c r="GPG536" s="66"/>
      <c r="GPH536" s="79"/>
      <c r="GPI536" s="109"/>
      <c r="GPJ536" s="479"/>
      <c r="GPK536" s="78"/>
      <c r="GPL536" s="144"/>
      <c r="GPM536" s="75"/>
      <c r="GPN536" s="66"/>
      <c r="GPO536" s="66"/>
      <c r="GPP536" s="79"/>
      <c r="GPQ536" s="109"/>
      <c r="GPR536" s="479"/>
      <c r="GPS536" s="78"/>
      <c r="GPT536" s="144"/>
      <c r="GPU536" s="75"/>
      <c r="GPV536" s="66"/>
      <c r="GPW536" s="66"/>
      <c r="GPX536" s="79"/>
      <c r="GPY536" s="109"/>
      <c r="GPZ536" s="479"/>
      <c r="GQA536" s="78"/>
      <c r="GQB536" s="144"/>
      <c r="GQC536" s="75"/>
      <c r="GQD536" s="66"/>
      <c r="GQE536" s="66"/>
      <c r="GQF536" s="79"/>
      <c r="GQG536" s="109"/>
      <c r="GQH536" s="479"/>
      <c r="GQI536" s="78"/>
      <c r="GQJ536" s="144"/>
      <c r="GQK536" s="75"/>
      <c r="GQL536" s="66"/>
      <c r="GQM536" s="66"/>
      <c r="GQN536" s="79"/>
      <c r="GQO536" s="109"/>
      <c r="GQP536" s="479"/>
      <c r="GQQ536" s="78"/>
      <c r="GQR536" s="144"/>
      <c r="GQS536" s="75"/>
      <c r="GQT536" s="66"/>
      <c r="GQU536" s="66"/>
      <c r="GQV536" s="79"/>
      <c r="GQW536" s="109"/>
      <c r="GQX536" s="479"/>
      <c r="GQY536" s="78"/>
      <c r="GQZ536" s="144"/>
      <c r="GRA536" s="75"/>
      <c r="GRB536" s="66"/>
      <c r="GRC536" s="66"/>
      <c r="GRD536" s="79"/>
      <c r="GRE536" s="109"/>
      <c r="GRF536" s="479"/>
      <c r="GRG536" s="78"/>
      <c r="GRH536" s="144"/>
      <c r="GRI536" s="75"/>
      <c r="GRJ536" s="66"/>
      <c r="GRK536" s="66"/>
      <c r="GRL536" s="79"/>
      <c r="GRM536" s="109"/>
      <c r="GRN536" s="479"/>
      <c r="GRO536" s="78"/>
      <c r="GRP536" s="144"/>
      <c r="GRQ536" s="75"/>
      <c r="GRR536" s="66"/>
      <c r="GRS536" s="66"/>
      <c r="GRT536" s="79"/>
      <c r="GRU536" s="109"/>
      <c r="GRV536" s="479"/>
      <c r="GRW536" s="78"/>
      <c r="GRX536" s="144"/>
      <c r="GRY536" s="75"/>
      <c r="GRZ536" s="66"/>
      <c r="GSA536" s="66"/>
      <c r="GSB536" s="79"/>
      <c r="GSC536" s="109"/>
      <c r="GSD536" s="479"/>
      <c r="GSE536" s="78"/>
      <c r="GSF536" s="144"/>
      <c r="GSG536" s="75"/>
      <c r="GSH536" s="66"/>
      <c r="GSI536" s="66"/>
      <c r="GSJ536" s="79"/>
      <c r="GSK536" s="109"/>
      <c r="GSL536" s="479"/>
      <c r="GSM536" s="78"/>
      <c r="GSN536" s="144"/>
      <c r="GSO536" s="75"/>
      <c r="GSP536" s="66"/>
      <c r="GSQ536" s="66"/>
      <c r="GSR536" s="79"/>
      <c r="GSS536" s="109"/>
      <c r="GST536" s="479"/>
      <c r="GSU536" s="78"/>
      <c r="GSV536" s="144"/>
      <c r="GSW536" s="75"/>
      <c r="GSX536" s="66"/>
      <c r="GSY536" s="66"/>
      <c r="GSZ536" s="79"/>
      <c r="GTA536" s="109"/>
      <c r="GTB536" s="479"/>
      <c r="GTC536" s="78"/>
      <c r="GTD536" s="144"/>
      <c r="GTE536" s="75"/>
      <c r="GTF536" s="66"/>
      <c r="GTG536" s="66"/>
      <c r="GTH536" s="79"/>
      <c r="GTI536" s="109"/>
      <c r="GTJ536" s="479"/>
      <c r="GTK536" s="78"/>
      <c r="GTL536" s="144"/>
      <c r="GTM536" s="75"/>
      <c r="GTN536" s="66"/>
      <c r="GTO536" s="66"/>
      <c r="GTP536" s="79"/>
      <c r="GTQ536" s="109"/>
      <c r="GTR536" s="479"/>
      <c r="GTS536" s="78"/>
      <c r="GTT536" s="144"/>
      <c r="GTU536" s="75"/>
      <c r="GTV536" s="66"/>
      <c r="GTW536" s="66"/>
      <c r="GTX536" s="79"/>
      <c r="GTY536" s="109"/>
      <c r="GTZ536" s="479"/>
      <c r="GUA536" s="78"/>
      <c r="GUB536" s="144"/>
      <c r="GUC536" s="75"/>
      <c r="GUD536" s="66"/>
      <c r="GUE536" s="66"/>
      <c r="GUF536" s="79"/>
      <c r="GUG536" s="109"/>
      <c r="GUH536" s="479"/>
      <c r="GUI536" s="78"/>
      <c r="GUJ536" s="144"/>
      <c r="GUK536" s="75"/>
      <c r="GUL536" s="66"/>
      <c r="GUM536" s="66"/>
      <c r="GUN536" s="79"/>
      <c r="GUO536" s="109"/>
      <c r="GUP536" s="479"/>
      <c r="GUQ536" s="78"/>
      <c r="GUR536" s="144"/>
      <c r="GUS536" s="75"/>
      <c r="GUT536" s="66"/>
      <c r="GUU536" s="66"/>
      <c r="GUV536" s="79"/>
      <c r="GUW536" s="109"/>
      <c r="GUX536" s="479"/>
      <c r="GUY536" s="78"/>
      <c r="GUZ536" s="144"/>
      <c r="GVA536" s="75"/>
      <c r="GVB536" s="66"/>
      <c r="GVC536" s="66"/>
      <c r="GVD536" s="79"/>
      <c r="GVE536" s="109"/>
      <c r="GVF536" s="479"/>
      <c r="GVG536" s="78"/>
      <c r="GVH536" s="144"/>
      <c r="GVI536" s="75"/>
      <c r="GVJ536" s="66"/>
      <c r="GVK536" s="66"/>
      <c r="GVL536" s="79"/>
      <c r="GVM536" s="109"/>
      <c r="GVN536" s="479"/>
      <c r="GVO536" s="78"/>
      <c r="GVP536" s="144"/>
      <c r="GVQ536" s="75"/>
      <c r="GVR536" s="66"/>
      <c r="GVS536" s="66"/>
      <c r="GVT536" s="79"/>
      <c r="GVU536" s="109"/>
      <c r="GVV536" s="479"/>
      <c r="GVW536" s="78"/>
      <c r="GVX536" s="144"/>
      <c r="GVY536" s="75"/>
      <c r="GVZ536" s="66"/>
      <c r="GWA536" s="66"/>
      <c r="GWB536" s="79"/>
      <c r="GWC536" s="109"/>
      <c r="GWD536" s="479"/>
      <c r="GWE536" s="78"/>
      <c r="GWF536" s="144"/>
      <c r="GWG536" s="75"/>
      <c r="GWH536" s="66"/>
      <c r="GWI536" s="66"/>
      <c r="GWJ536" s="79"/>
      <c r="GWK536" s="109"/>
      <c r="GWL536" s="479"/>
      <c r="GWM536" s="78"/>
      <c r="GWN536" s="144"/>
      <c r="GWO536" s="75"/>
      <c r="GWP536" s="66"/>
      <c r="GWQ536" s="66"/>
      <c r="GWR536" s="79"/>
      <c r="GWS536" s="109"/>
      <c r="GWT536" s="479"/>
      <c r="GWU536" s="78"/>
      <c r="GWV536" s="144"/>
      <c r="GWW536" s="75"/>
      <c r="GWX536" s="66"/>
      <c r="GWY536" s="66"/>
      <c r="GWZ536" s="79"/>
      <c r="GXA536" s="109"/>
      <c r="GXB536" s="479"/>
      <c r="GXC536" s="78"/>
      <c r="GXD536" s="144"/>
      <c r="GXE536" s="75"/>
      <c r="GXF536" s="66"/>
      <c r="GXG536" s="66"/>
      <c r="GXH536" s="79"/>
      <c r="GXI536" s="109"/>
      <c r="GXJ536" s="479"/>
      <c r="GXK536" s="78"/>
      <c r="GXL536" s="144"/>
      <c r="GXM536" s="75"/>
      <c r="GXN536" s="66"/>
      <c r="GXO536" s="66"/>
      <c r="GXP536" s="79"/>
      <c r="GXQ536" s="109"/>
      <c r="GXR536" s="479"/>
      <c r="GXS536" s="78"/>
      <c r="GXT536" s="144"/>
      <c r="GXU536" s="75"/>
      <c r="GXV536" s="66"/>
      <c r="GXW536" s="66"/>
      <c r="GXX536" s="79"/>
      <c r="GXY536" s="109"/>
      <c r="GXZ536" s="479"/>
      <c r="GYA536" s="78"/>
      <c r="GYB536" s="144"/>
      <c r="GYC536" s="75"/>
      <c r="GYD536" s="66"/>
      <c r="GYE536" s="66"/>
      <c r="GYF536" s="79"/>
      <c r="GYG536" s="109"/>
      <c r="GYH536" s="479"/>
      <c r="GYI536" s="78"/>
      <c r="GYJ536" s="144"/>
      <c r="GYK536" s="75"/>
      <c r="GYL536" s="66"/>
      <c r="GYM536" s="66"/>
      <c r="GYN536" s="79"/>
      <c r="GYO536" s="109"/>
      <c r="GYP536" s="479"/>
      <c r="GYQ536" s="78"/>
      <c r="GYR536" s="144"/>
      <c r="GYS536" s="75"/>
      <c r="GYT536" s="66"/>
      <c r="GYU536" s="66"/>
      <c r="GYV536" s="79"/>
      <c r="GYW536" s="109"/>
      <c r="GYX536" s="479"/>
      <c r="GYY536" s="78"/>
      <c r="GYZ536" s="144"/>
      <c r="GZA536" s="75"/>
      <c r="GZB536" s="66"/>
      <c r="GZC536" s="66"/>
      <c r="GZD536" s="79"/>
      <c r="GZE536" s="109"/>
      <c r="GZF536" s="479"/>
      <c r="GZG536" s="78"/>
      <c r="GZH536" s="144"/>
      <c r="GZI536" s="75"/>
      <c r="GZJ536" s="66"/>
      <c r="GZK536" s="66"/>
      <c r="GZL536" s="79"/>
      <c r="GZM536" s="109"/>
      <c r="GZN536" s="479"/>
      <c r="GZO536" s="78"/>
      <c r="GZP536" s="144"/>
      <c r="GZQ536" s="75"/>
      <c r="GZR536" s="66"/>
      <c r="GZS536" s="66"/>
      <c r="GZT536" s="79"/>
      <c r="GZU536" s="109"/>
      <c r="GZV536" s="479"/>
      <c r="GZW536" s="78"/>
      <c r="GZX536" s="144"/>
      <c r="GZY536" s="75"/>
      <c r="GZZ536" s="66"/>
      <c r="HAA536" s="66"/>
      <c r="HAB536" s="79"/>
      <c r="HAC536" s="109"/>
      <c r="HAD536" s="479"/>
      <c r="HAE536" s="78"/>
      <c r="HAF536" s="144"/>
      <c r="HAG536" s="75"/>
      <c r="HAH536" s="66"/>
      <c r="HAI536" s="66"/>
      <c r="HAJ536" s="79"/>
      <c r="HAK536" s="109"/>
      <c r="HAL536" s="479"/>
      <c r="HAM536" s="78"/>
      <c r="HAN536" s="144"/>
      <c r="HAO536" s="75"/>
      <c r="HAP536" s="66"/>
      <c r="HAQ536" s="66"/>
      <c r="HAR536" s="79"/>
      <c r="HAS536" s="109"/>
      <c r="HAT536" s="479"/>
      <c r="HAU536" s="78"/>
      <c r="HAV536" s="144"/>
      <c r="HAW536" s="75"/>
      <c r="HAX536" s="66"/>
      <c r="HAY536" s="66"/>
      <c r="HAZ536" s="79"/>
      <c r="HBA536" s="109"/>
      <c r="HBB536" s="479"/>
      <c r="HBC536" s="78"/>
      <c r="HBD536" s="144"/>
      <c r="HBE536" s="75"/>
      <c r="HBF536" s="66"/>
      <c r="HBG536" s="66"/>
      <c r="HBH536" s="79"/>
      <c r="HBI536" s="109"/>
      <c r="HBJ536" s="479"/>
      <c r="HBK536" s="78"/>
      <c r="HBL536" s="144"/>
      <c r="HBM536" s="75"/>
      <c r="HBN536" s="66"/>
      <c r="HBO536" s="66"/>
      <c r="HBP536" s="79"/>
      <c r="HBQ536" s="109"/>
      <c r="HBR536" s="479"/>
      <c r="HBS536" s="78"/>
      <c r="HBT536" s="144"/>
      <c r="HBU536" s="75"/>
      <c r="HBV536" s="66"/>
      <c r="HBW536" s="66"/>
      <c r="HBX536" s="79"/>
      <c r="HBY536" s="109"/>
      <c r="HBZ536" s="479"/>
      <c r="HCA536" s="78"/>
      <c r="HCB536" s="144"/>
      <c r="HCC536" s="75"/>
      <c r="HCD536" s="66"/>
      <c r="HCE536" s="66"/>
      <c r="HCF536" s="79"/>
      <c r="HCG536" s="109"/>
      <c r="HCH536" s="479"/>
      <c r="HCI536" s="78"/>
      <c r="HCJ536" s="144"/>
      <c r="HCK536" s="75"/>
      <c r="HCL536" s="66"/>
      <c r="HCM536" s="66"/>
      <c r="HCN536" s="79"/>
      <c r="HCO536" s="109"/>
      <c r="HCP536" s="479"/>
      <c r="HCQ536" s="78"/>
      <c r="HCR536" s="144"/>
      <c r="HCS536" s="75"/>
      <c r="HCT536" s="66"/>
      <c r="HCU536" s="66"/>
      <c r="HCV536" s="79"/>
      <c r="HCW536" s="109"/>
      <c r="HCX536" s="479"/>
      <c r="HCY536" s="78"/>
      <c r="HCZ536" s="144"/>
      <c r="HDA536" s="75"/>
      <c r="HDB536" s="66"/>
      <c r="HDC536" s="66"/>
      <c r="HDD536" s="79"/>
      <c r="HDE536" s="109"/>
      <c r="HDF536" s="479"/>
      <c r="HDG536" s="78"/>
      <c r="HDH536" s="144"/>
      <c r="HDI536" s="75"/>
      <c r="HDJ536" s="66"/>
      <c r="HDK536" s="66"/>
      <c r="HDL536" s="79"/>
      <c r="HDM536" s="109"/>
      <c r="HDN536" s="479"/>
      <c r="HDO536" s="78"/>
      <c r="HDP536" s="144"/>
      <c r="HDQ536" s="75"/>
      <c r="HDR536" s="66"/>
      <c r="HDS536" s="66"/>
      <c r="HDT536" s="79"/>
      <c r="HDU536" s="109"/>
      <c r="HDV536" s="479"/>
      <c r="HDW536" s="78"/>
      <c r="HDX536" s="144"/>
      <c r="HDY536" s="75"/>
      <c r="HDZ536" s="66"/>
      <c r="HEA536" s="66"/>
      <c r="HEB536" s="79"/>
      <c r="HEC536" s="109"/>
      <c r="HED536" s="479"/>
      <c r="HEE536" s="78"/>
      <c r="HEF536" s="144"/>
      <c r="HEG536" s="75"/>
      <c r="HEH536" s="66"/>
      <c r="HEI536" s="66"/>
      <c r="HEJ536" s="79"/>
      <c r="HEK536" s="109"/>
      <c r="HEL536" s="479"/>
      <c r="HEM536" s="78"/>
      <c r="HEN536" s="144"/>
      <c r="HEO536" s="75"/>
      <c r="HEP536" s="66"/>
      <c r="HEQ536" s="66"/>
      <c r="HER536" s="79"/>
      <c r="HES536" s="109"/>
      <c r="HET536" s="479"/>
      <c r="HEU536" s="78"/>
      <c r="HEV536" s="144"/>
      <c r="HEW536" s="75"/>
      <c r="HEX536" s="66"/>
      <c r="HEY536" s="66"/>
      <c r="HEZ536" s="79"/>
      <c r="HFA536" s="109"/>
      <c r="HFB536" s="479"/>
      <c r="HFC536" s="78"/>
      <c r="HFD536" s="144"/>
      <c r="HFE536" s="75"/>
      <c r="HFF536" s="66"/>
      <c r="HFG536" s="66"/>
      <c r="HFH536" s="79"/>
      <c r="HFI536" s="109"/>
      <c r="HFJ536" s="479"/>
      <c r="HFK536" s="78"/>
      <c r="HFL536" s="144"/>
      <c r="HFM536" s="75"/>
      <c r="HFN536" s="66"/>
      <c r="HFO536" s="66"/>
      <c r="HFP536" s="79"/>
      <c r="HFQ536" s="109"/>
      <c r="HFR536" s="479"/>
      <c r="HFS536" s="78"/>
      <c r="HFT536" s="144"/>
      <c r="HFU536" s="75"/>
      <c r="HFV536" s="66"/>
      <c r="HFW536" s="66"/>
      <c r="HFX536" s="79"/>
      <c r="HFY536" s="109"/>
      <c r="HFZ536" s="479"/>
      <c r="HGA536" s="78"/>
      <c r="HGB536" s="144"/>
      <c r="HGC536" s="75"/>
      <c r="HGD536" s="66"/>
      <c r="HGE536" s="66"/>
      <c r="HGF536" s="79"/>
      <c r="HGG536" s="109"/>
      <c r="HGH536" s="479"/>
      <c r="HGI536" s="78"/>
      <c r="HGJ536" s="144"/>
      <c r="HGK536" s="75"/>
      <c r="HGL536" s="66"/>
      <c r="HGM536" s="66"/>
      <c r="HGN536" s="79"/>
      <c r="HGO536" s="109"/>
      <c r="HGP536" s="479"/>
      <c r="HGQ536" s="78"/>
      <c r="HGR536" s="144"/>
      <c r="HGS536" s="75"/>
      <c r="HGT536" s="66"/>
      <c r="HGU536" s="66"/>
      <c r="HGV536" s="79"/>
      <c r="HGW536" s="109"/>
      <c r="HGX536" s="479"/>
      <c r="HGY536" s="78"/>
      <c r="HGZ536" s="144"/>
      <c r="HHA536" s="75"/>
      <c r="HHB536" s="66"/>
      <c r="HHC536" s="66"/>
      <c r="HHD536" s="79"/>
      <c r="HHE536" s="109"/>
      <c r="HHF536" s="479"/>
      <c r="HHG536" s="78"/>
      <c r="HHH536" s="144"/>
      <c r="HHI536" s="75"/>
      <c r="HHJ536" s="66"/>
      <c r="HHK536" s="66"/>
      <c r="HHL536" s="79"/>
      <c r="HHM536" s="109"/>
      <c r="HHN536" s="479"/>
      <c r="HHO536" s="78"/>
      <c r="HHP536" s="144"/>
      <c r="HHQ536" s="75"/>
      <c r="HHR536" s="66"/>
      <c r="HHS536" s="66"/>
      <c r="HHT536" s="79"/>
      <c r="HHU536" s="109"/>
      <c r="HHV536" s="479"/>
      <c r="HHW536" s="78"/>
      <c r="HHX536" s="144"/>
      <c r="HHY536" s="75"/>
      <c r="HHZ536" s="66"/>
      <c r="HIA536" s="66"/>
      <c r="HIB536" s="79"/>
      <c r="HIC536" s="109"/>
      <c r="HID536" s="479"/>
      <c r="HIE536" s="78"/>
      <c r="HIF536" s="144"/>
      <c r="HIG536" s="75"/>
      <c r="HIH536" s="66"/>
      <c r="HII536" s="66"/>
      <c r="HIJ536" s="79"/>
      <c r="HIK536" s="109"/>
      <c r="HIL536" s="479"/>
      <c r="HIM536" s="78"/>
      <c r="HIN536" s="144"/>
      <c r="HIO536" s="75"/>
      <c r="HIP536" s="66"/>
      <c r="HIQ536" s="66"/>
      <c r="HIR536" s="79"/>
      <c r="HIS536" s="109"/>
      <c r="HIT536" s="479"/>
      <c r="HIU536" s="78"/>
      <c r="HIV536" s="144"/>
      <c r="HIW536" s="75"/>
      <c r="HIX536" s="66"/>
      <c r="HIY536" s="66"/>
      <c r="HIZ536" s="79"/>
      <c r="HJA536" s="109"/>
      <c r="HJB536" s="479"/>
      <c r="HJC536" s="78"/>
      <c r="HJD536" s="144"/>
      <c r="HJE536" s="75"/>
      <c r="HJF536" s="66"/>
      <c r="HJG536" s="66"/>
      <c r="HJH536" s="79"/>
      <c r="HJI536" s="109"/>
      <c r="HJJ536" s="479"/>
      <c r="HJK536" s="78"/>
      <c r="HJL536" s="144"/>
      <c r="HJM536" s="75"/>
      <c r="HJN536" s="66"/>
      <c r="HJO536" s="66"/>
      <c r="HJP536" s="79"/>
      <c r="HJQ536" s="109"/>
      <c r="HJR536" s="479"/>
      <c r="HJS536" s="78"/>
      <c r="HJT536" s="144"/>
      <c r="HJU536" s="75"/>
      <c r="HJV536" s="66"/>
      <c r="HJW536" s="66"/>
      <c r="HJX536" s="79"/>
      <c r="HJY536" s="109"/>
      <c r="HJZ536" s="479"/>
      <c r="HKA536" s="78"/>
      <c r="HKB536" s="144"/>
      <c r="HKC536" s="75"/>
      <c r="HKD536" s="66"/>
      <c r="HKE536" s="66"/>
      <c r="HKF536" s="79"/>
      <c r="HKG536" s="109"/>
      <c r="HKH536" s="479"/>
      <c r="HKI536" s="78"/>
      <c r="HKJ536" s="144"/>
      <c r="HKK536" s="75"/>
      <c r="HKL536" s="66"/>
      <c r="HKM536" s="66"/>
      <c r="HKN536" s="79"/>
      <c r="HKO536" s="109"/>
      <c r="HKP536" s="479"/>
      <c r="HKQ536" s="78"/>
      <c r="HKR536" s="144"/>
      <c r="HKS536" s="75"/>
      <c r="HKT536" s="66"/>
      <c r="HKU536" s="66"/>
      <c r="HKV536" s="79"/>
      <c r="HKW536" s="109"/>
      <c r="HKX536" s="479"/>
      <c r="HKY536" s="78"/>
      <c r="HKZ536" s="144"/>
      <c r="HLA536" s="75"/>
      <c r="HLB536" s="66"/>
      <c r="HLC536" s="66"/>
      <c r="HLD536" s="79"/>
      <c r="HLE536" s="109"/>
      <c r="HLF536" s="479"/>
      <c r="HLG536" s="78"/>
      <c r="HLH536" s="144"/>
      <c r="HLI536" s="75"/>
      <c r="HLJ536" s="66"/>
      <c r="HLK536" s="66"/>
      <c r="HLL536" s="79"/>
      <c r="HLM536" s="109"/>
      <c r="HLN536" s="479"/>
      <c r="HLO536" s="78"/>
      <c r="HLP536" s="144"/>
      <c r="HLQ536" s="75"/>
      <c r="HLR536" s="66"/>
      <c r="HLS536" s="66"/>
      <c r="HLT536" s="79"/>
      <c r="HLU536" s="109"/>
      <c r="HLV536" s="479"/>
      <c r="HLW536" s="78"/>
      <c r="HLX536" s="144"/>
      <c r="HLY536" s="75"/>
      <c r="HLZ536" s="66"/>
      <c r="HMA536" s="66"/>
      <c r="HMB536" s="79"/>
      <c r="HMC536" s="109"/>
      <c r="HMD536" s="479"/>
      <c r="HME536" s="78"/>
      <c r="HMF536" s="144"/>
      <c r="HMG536" s="75"/>
      <c r="HMH536" s="66"/>
      <c r="HMI536" s="66"/>
      <c r="HMJ536" s="79"/>
      <c r="HMK536" s="109"/>
      <c r="HML536" s="479"/>
      <c r="HMM536" s="78"/>
      <c r="HMN536" s="144"/>
      <c r="HMO536" s="75"/>
      <c r="HMP536" s="66"/>
      <c r="HMQ536" s="66"/>
      <c r="HMR536" s="79"/>
      <c r="HMS536" s="109"/>
      <c r="HMT536" s="479"/>
      <c r="HMU536" s="78"/>
      <c r="HMV536" s="144"/>
      <c r="HMW536" s="75"/>
      <c r="HMX536" s="66"/>
      <c r="HMY536" s="66"/>
      <c r="HMZ536" s="79"/>
      <c r="HNA536" s="109"/>
      <c r="HNB536" s="479"/>
      <c r="HNC536" s="78"/>
      <c r="HND536" s="144"/>
      <c r="HNE536" s="75"/>
      <c r="HNF536" s="66"/>
      <c r="HNG536" s="66"/>
      <c r="HNH536" s="79"/>
      <c r="HNI536" s="109"/>
      <c r="HNJ536" s="479"/>
      <c r="HNK536" s="78"/>
      <c r="HNL536" s="144"/>
      <c r="HNM536" s="75"/>
      <c r="HNN536" s="66"/>
      <c r="HNO536" s="66"/>
      <c r="HNP536" s="79"/>
      <c r="HNQ536" s="109"/>
      <c r="HNR536" s="479"/>
      <c r="HNS536" s="78"/>
      <c r="HNT536" s="144"/>
      <c r="HNU536" s="75"/>
      <c r="HNV536" s="66"/>
      <c r="HNW536" s="66"/>
      <c r="HNX536" s="79"/>
      <c r="HNY536" s="109"/>
      <c r="HNZ536" s="479"/>
      <c r="HOA536" s="78"/>
      <c r="HOB536" s="144"/>
      <c r="HOC536" s="75"/>
      <c r="HOD536" s="66"/>
      <c r="HOE536" s="66"/>
      <c r="HOF536" s="79"/>
      <c r="HOG536" s="109"/>
      <c r="HOH536" s="479"/>
      <c r="HOI536" s="78"/>
      <c r="HOJ536" s="144"/>
      <c r="HOK536" s="75"/>
      <c r="HOL536" s="66"/>
      <c r="HOM536" s="66"/>
      <c r="HON536" s="79"/>
      <c r="HOO536" s="109"/>
      <c r="HOP536" s="479"/>
      <c r="HOQ536" s="78"/>
      <c r="HOR536" s="144"/>
      <c r="HOS536" s="75"/>
      <c r="HOT536" s="66"/>
      <c r="HOU536" s="66"/>
      <c r="HOV536" s="79"/>
      <c r="HOW536" s="109"/>
      <c r="HOX536" s="479"/>
      <c r="HOY536" s="78"/>
      <c r="HOZ536" s="144"/>
      <c r="HPA536" s="75"/>
      <c r="HPB536" s="66"/>
      <c r="HPC536" s="66"/>
      <c r="HPD536" s="79"/>
      <c r="HPE536" s="109"/>
      <c r="HPF536" s="479"/>
      <c r="HPG536" s="78"/>
      <c r="HPH536" s="144"/>
      <c r="HPI536" s="75"/>
      <c r="HPJ536" s="66"/>
      <c r="HPK536" s="66"/>
      <c r="HPL536" s="79"/>
      <c r="HPM536" s="109"/>
      <c r="HPN536" s="479"/>
      <c r="HPO536" s="78"/>
      <c r="HPP536" s="144"/>
      <c r="HPQ536" s="75"/>
      <c r="HPR536" s="66"/>
      <c r="HPS536" s="66"/>
      <c r="HPT536" s="79"/>
      <c r="HPU536" s="109"/>
      <c r="HPV536" s="479"/>
      <c r="HPW536" s="78"/>
      <c r="HPX536" s="144"/>
      <c r="HPY536" s="75"/>
      <c r="HPZ536" s="66"/>
      <c r="HQA536" s="66"/>
      <c r="HQB536" s="79"/>
      <c r="HQC536" s="109"/>
      <c r="HQD536" s="479"/>
      <c r="HQE536" s="78"/>
      <c r="HQF536" s="144"/>
      <c r="HQG536" s="75"/>
      <c r="HQH536" s="66"/>
      <c r="HQI536" s="66"/>
      <c r="HQJ536" s="79"/>
      <c r="HQK536" s="109"/>
      <c r="HQL536" s="479"/>
      <c r="HQM536" s="78"/>
      <c r="HQN536" s="144"/>
      <c r="HQO536" s="75"/>
      <c r="HQP536" s="66"/>
      <c r="HQQ536" s="66"/>
      <c r="HQR536" s="79"/>
      <c r="HQS536" s="109"/>
      <c r="HQT536" s="479"/>
      <c r="HQU536" s="78"/>
      <c r="HQV536" s="144"/>
      <c r="HQW536" s="75"/>
      <c r="HQX536" s="66"/>
      <c r="HQY536" s="66"/>
      <c r="HQZ536" s="79"/>
      <c r="HRA536" s="109"/>
      <c r="HRB536" s="479"/>
      <c r="HRC536" s="78"/>
      <c r="HRD536" s="144"/>
      <c r="HRE536" s="75"/>
      <c r="HRF536" s="66"/>
      <c r="HRG536" s="66"/>
      <c r="HRH536" s="79"/>
      <c r="HRI536" s="109"/>
      <c r="HRJ536" s="479"/>
      <c r="HRK536" s="78"/>
      <c r="HRL536" s="144"/>
      <c r="HRM536" s="75"/>
      <c r="HRN536" s="66"/>
      <c r="HRO536" s="66"/>
      <c r="HRP536" s="79"/>
      <c r="HRQ536" s="109"/>
      <c r="HRR536" s="479"/>
      <c r="HRS536" s="78"/>
      <c r="HRT536" s="144"/>
      <c r="HRU536" s="75"/>
      <c r="HRV536" s="66"/>
      <c r="HRW536" s="66"/>
      <c r="HRX536" s="79"/>
      <c r="HRY536" s="109"/>
      <c r="HRZ536" s="479"/>
      <c r="HSA536" s="78"/>
      <c r="HSB536" s="144"/>
      <c r="HSC536" s="75"/>
      <c r="HSD536" s="66"/>
      <c r="HSE536" s="66"/>
      <c r="HSF536" s="79"/>
      <c r="HSG536" s="109"/>
      <c r="HSH536" s="479"/>
      <c r="HSI536" s="78"/>
      <c r="HSJ536" s="144"/>
      <c r="HSK536" s="75"/>
      <c r="HSL536" s="66"/>
      <c r="HSM536" s="66"/>
      <c r="HSN536" s="79"/>
      <c r="HSO536" s="109"/>
      <c r="HSP536" s="479"/>
      <c r="HSQ536" s="78"/>
      <c r="HSR536" s="144"/>
      <c r="HSS536" s="75"/>
      <c r="HST536" s="66"/>
      <c r="HSU536" s="66"/>
      <c r="HSV536" s="79"/>
      <c r="HSW536" s="109"/>
      <c r="HSX536" s="479"/>
      <c r="HSY536" s="78"/>
      <c r="HSZ536" s="144"/>
      <c r="HTA536" s="75"/>
      <c r="HTB536" s="66"/>
      <c r="HTC536" s="66"/>
      <c r="HTD536" s="79"/>
      <c r="HTE536" s="109"/>
      <c r="HTF536" s="479"/>
      <c r="HTG536" s="78"/>
      <c r="HTH536" s="144"/>
      <c r="HTI536" s="75"/>
      <c r="HTJ536" s="66"/>
      <c r="HTK536" s="66"/>
      <c r="HTL536" s="79"/>
      <c r="HTM536" s="109"/>
      <c r="HTN536" s="479"/>
      <c r="HTO536" s="78"/>
      <c r="HTP536" s="144"/>
      <c r="HTQ536" s="75"/>
      <c r="HTR536" s="66"/>
      <c r="HTS536" s="66"/>
      <c r="HTT536" s="79"/>
      <c r="HTU536" s="109"/>
      <c r="HTV536" s="479"/>
      <c r="HTW536" s="78"/>
      <c r="HTX536" s="144"/>
      <c r="HTY536" s="75"/>
      <c r="HTZ536" s="66"/>
      <c r="HUA536" s="66"/>
      <c r="HUB536" s="79"/>
      <c r="HUC536" s="109"/>
      <c r="HUD536" s="479"/>
      <c r="HUE536" s="78"/>
      <c r="HUF536" s="144"/>
      <c r="HUG536" s="75"/>
      <c r="HUH536" s="66"/>
      <c r="HUI536" s="66"/>
      <c r="HUJ536" s="79"/>
      <c r="HUK536" s="109"/>
      <c r="HUL536" s="479"/>
      <c r="HUM536" s="78"/>
      <c r="HUN536" s="144"/>
      <c r="HUO536" s="75"/>
      <c r="HUP536" s="66"/>
      <c r="HUQ536" s="66"/>
      <c r="HUR536" s="79"/>
      <c r="HUS536" s="109"/>
      <c r="HUT536" s="479"/>
      <c r="HUU536" s="78"/>
      <c r="HUV536" s="144"/>
      <c r="HUW536" s="75"/>
      <c r="HUX536" s="66"/>
      <c r="HUY536" s="66"/>
      <c r="HUZ536" s="79"/>
      <c r="HVA536" s="109"/>
      <c r="HVB536" s="479"/>
      <c r="HVC536" s="78"/>
      <c r="HVD536" s="144"/>
      <c r="HVE536" s="75"/>
      <c r="HVF536" s="66"/>
      <c r="HVG536" s="66"/>
      <c r="HVH536" s="79"/>
      <c r="HVI536" s="109"/>
      <c r="HVJ536" s="479"/>
      <c r="HVK536" s="78"/>
      <c r="HVL536" s="144"/>
      <c r="HVM536" s="75"/>
      <c r="HVN536" s="66"/>
      <c r="HVO536" s="66"/>
      <c r="HVP536" s="79"/>
      <c r="HVQ536" s="109"/>
      <c r="HVR536" s="479"/>
      <c r="HVS536" s="78"/>
      <c r="HVT536" s="144"/>
      <c r="HVU536" s="75"/>
      <c r="HVV536" s="66"/>
      <c r="HVW536" s="66"/>
      <c r="HVX536" s="79"/>
      <c r="HVY536" s="109"/>
      <c r="HVZ536" s="479"/>
      <c r="HWA536" s="78"/>
      <c r="HWB536" s="144"/>
      <c r="HWC536" s="75"/>
      <c r="HWD536" s="66"/>
      <c r="HWE536" s="66"/>
      <c r="HWF536" s="79"/>
      <c r="HWG536" s="109"/>
      <c r="HWH536" s="479"/>
      <c r="HWI536" s="78"/>
      <c r="HWJ536" s="144"/>
      <c r="HWK536" s="75"/>
      <c r="HWL536" s="66"/>
      <c r="HWM536" s="66"/>
      <c r="HWN536" s="79"/>
      <c r="HWO536" s="109"/>
      <c r="HWP536" s="479"/>
      <c r="HWQ536" s="78"/>
      <c r="HWR536" s="144"/>
      <c r="HWS536" s="75"/>
      <c r="HWT536" s="66"/>
      <c r="HWU536" s="66"/>
      <c r="HWV536" s="79"/>
      <c r="HWW536" s="109"/>
      <c r="HWX536" s="479"/>
      <c r="HWY536" s="78"/>
      <c r="HWZ536" s="144"/>
      <c r="HXA536" s="75"/>
      <c r="HXB536" s="66"/>
      <c r="HXC536" s="66"/>
      <c r="HXD536" s="79"/>
      <c r="HXE536" s="109"/>
      <c r="HXF536" s="479"/>
      <c r="HXG536" s="78"/>
      <c r="HXH536" s="144"/>
      <c r="HXI536" s="75"/>
      <c r="HXJ536" s="66"/>
      <c r="HXK536" s="66"/>
      <c r="HXL536" s="79"/>
      <c r="HXM536" s="109"/>
      <c r="HXN536" s="479"/>
      <c r="HXO536" s="78"/>
      <c r="HXP536" s="144"/>
      <c r="HXQ536" s="75"/>
      <c r="HXR536" s="66"/>
      <c r="HXS536" s="66"/>
      <c r="HXT536" s="79"/>
      <c r="HXU536" s="109"/>
      <c r="HXV536" s="479"/>
      <c r="HXW536" s="78"/>
      <c r="HXX536" s="144"/>
      <c r="HXY536" s="75"/>
      <c r="HXZ536" s="66"/>
      <c r="HYA536" s="66"/>
      <c r="HYB536" s="79"/>
      <c r="HYC536" s="109"/>
      <c r="HYD536" s="479"/>
      <c r="HYE536" s="78"/>
      <c r="HYF536" s="144"/>
      <c r="HYG536" s="75"/>
      <c r="HYH536" s="66"/>
      <c r="HYI536" s="66"/>
      <c r="HYJ536" s="79"/>
      <c r="HYK536" s="109"/>
      <c r="HYL536" s="479"/>
      <c r="HYM536" s="78"/>
      <c r="HYN536" s="144"/>
      <c r="HYO536" s="75"/>
      <c r="HYP536" s="66"/>
      <c r="HYQ536" s="66"/>
      <c r="HYR536" s="79"/>
      <c r="HYS536" s="109"/>
      <c r="HYT536" s="479"/>
      <c r="HYU536" s="78"/>
      <c r="HYV536" s="144"/>
      <c r="HYW536" s="75"/>
      <c r="HYX536" s="66"/>
      <c r="HYY536" s="66"/>
      <c r="HYZ536" s="79"/>
      <c r="HZA536" s="109"/>
      <c r="HZB536" s="479"/>
      <c r="HZC536" s="78"/>
      <c r="HZD536" s="144"/>
      <c r="HZE536" s="75"/>
      <c r="HZF536" s="66"/>
      <c r="HZG536" s="66"/>
      <c r="HZH536" s="79"/>
      <c r="HZI536" s="109"/>
      <c r="HZJ536" s="479"/>
      <c r="HZK536" s="78"/>
      <c r="HZL536" s="144"/>
      <c r="HZM536" s="75"/>
      <c r="HZN536" s="66"/>
      <c r="HZO536" s="66"/>
      <c r="HZP536" s="79"/>
      <c r="HZQ536" s="109"/>
      <c r="HZR536" s="479"/>
      <c r="HZS536" s="78"/>
      <c r="HZT536" s="144"/>
      <c r="HZU536" s="75"/>
      <c r="HZV536" s="66"/>
      <c r="HZW536" s="66"/>
      <c r="HZX536" s="79"/>
      <c r="HZY536" s="109"/>
      <c r="HZZ536" s="479"/>
      <c r="IAA536" s="78"/>
      <c r="IAB536" s="144"/>
      <c r="IAC536" s="75"/>
      <c r="IAD536" s="66"/>
      <c r="IAE536" s="66"/>
      <c r="IAF536" s="79"/>
      <c r="IAG536" s="109"/>
      <c r="IAH536" s="479"/>
      <c r="IAI536" s="78"/>
      <c r="IAJ536" s="144"/>
      <c r="IAK536" s="75"/>
      <c r="IAL536" s="66"/>
      <c r="IAM536" s="66"/>
      <c r="IAN536" s="79"/>
      <c r="IAO536" s="109"/>
      <c r="IAP536" s="479"/>
      <c r="IAQ536" s="78"/>
      <c r="IAR536" s="144"/>
      <c r="IAS536" s="75"/>
      <c r="IAT536" s="66"/>
      <c r="IAU536" s="66"/>
      <c r="IAV536" s="79"/>
      <c r="IAW536" s="109"/>
      <c r="IAX536" s="479"/>
      <c r="IAY536" s="78"/>
      <c r="IAZ536" s="144"/>
      <c r="IBA536" s="75"/>
      <c r="IBB536" s="66"/>
      <c r="IBC536" s="66"/>
      <c r="IBD536" s="79"/>
      <c r="IBE536" s="109"/>
      <c r="IBF536" s="479"/>
      <c r="IBG536" s="78"/>
      <c r="IBH536" s="144"/>
      <c r="IBI536" s="75"/>
      <c r="IBJ536" s="66"/>
      <c r="IBK536" s="66"/>
      <c r="IBL536" s="79"/>
      <c r="IBM536" s="109"/>
      <c r="IBN536" s="479"/>
      <c r="IBO536" s="78"/>
      <c r="IBP536" s="144"/>
      <c r="IBQ536" s="75"/>
      <c r="IBR536" s="66"/>
      <c r="IBS536" s="66"/>
      <c r="IBT536" s="79"/>
      <c r="IBU536" s="109"/>
      <c r="IBV536" s="479"/>
      <c r="IBW536" s="78"/>
      <c r="IBX536" s="144"/>
      <c r="IBY536" s="75"/>
      <c r="IBZ536" s="66"/>
      <c r="ICA536" s="66"/>
      <c r="ICB536" s="79"/>
      <c r="ICC536" s="109"/>
      <c r="ICD536" s="479"/>
      <c r="ICE536" s="78"/>
      <c r="ICF536" s="144"/>
      <c r="ICG536" s="75"/>
      <c r="ICH536" s="66"/>
      <c r="ICI536" s="66"/>
      <c r="ICJ536" s="79"/>
      <c r="ICK536" s="109"/>
      <c r="ICL536" s="479"/>
      <c r="ICM536" s="78"/>
      <c r="ICN536" s="144"/>
      <c r="ICO536" s="75"/>
      <c r="ICP536" s="66"/>
      <c r="ICQ536" s="66"/>
      <c r="ICR536" s="79"/>
      <c r="ICS536" s="109"/>
      <c r="ICT536" s="479"/>
      <c r="ICU536" s="78"/>
      <c r="ICV536" s="144"/>
      <c r="ICW536" s="75"/>
      <c r="ICX536" s="66"/>
      <c r="ICY536" s="66"/>
      <c r="ICZ536" s="79"/>
      <c r="IDA536" s="109"/>
      <c r="IDB536" s="479"/>
      <c r="IDC536" s="78"/>
      <c r="IDD536" s="144"/>
      <c r="IDE536" s="75"/>
      <c r="IDF536" s="66"/>
      <c r="IDG536" s="66"/>
      <c r="IDH536" s="79"/>
      <c r="IDI536" s="109"/>
      <c r="IDJ536" s="479"/>
      <c r="IDK536" s="78"/>
      <c r="IDL536" s="144"/>
      <c r="IDM536" s="75"/>
      <c r="IDN536" s="66"/>
      <c r="IDO536" s="66"/>
      <c r="IDP536" s="79"/>
      <c r="IDQ536" s="109"/>
      <c r="IDR536" s="479"/>
      <c r="IDS536" s="78"/>
      <c r="IDT536" s="144"/>
      <c r="IDU536" s="75"/>
      <c r="IDV536" s="66"/>
      <c r="IDW536" s="66"/>
      <c r="IDX536" s="79"/>
      <c r="IDY536" s="109"/>
      <c r="IDZ536" s="479"/>
      <c r="IEA536" s="78"/>
      <c r="IEB536" s="144"/>
      <c r="IEC536" s="75"/>
      <c r="IED536" s="66"/>
      <c r="IEE536" s="66"/>
      <c r="IEF536" s="79"/>
      <c r="IEG536" s="109"/>
      <c r="IEH536" s="479"/>
      <c r="IEI536" s="78"/>
      <c r="IEJ536" s="144"/>
      <c r="IEK536" s="75"/>
      <c r="IEL536" s="66"/>
      <c r="IEM536" s="66"/>
      <c r="IEN536" s="79"/>
      <c r="IEO536" s="109"/>
      <c r="IEP536" s="479"/>
      <c r="IEQ536" s="78"/>
      <c r="IER536" s="144"/>
      <c r="IES536" s="75"/>
      <c r="IET536" s="66"/>
      <c r="IEU536" s="66"/>
      <c r="IEV536" s="79"/>
      <c r="IEW536" s="109"/>
      <c r="IEX536" s="479"/>
      <c r="IEY536" s="78"/>
      <c r="IEZ536" s="144"/>
      <c r="IFA536" s="75"/>
      <c r="IFB536" s="66"/>
      <c r="IFC536" s="66"/>
      <c r="IFD536" s="79"/>
      <c r="IFE536" s="109"/>
      <c r="IFF536" s="479"/>
      <c r="IFG536" s="78"/>
      <c r="IFH536" s="144"/>
      <c r="IFI536" s="75"/>
      <c r="IFJ536" s="66"/>
      <c r="IFK536" s="66"/>
      <c r="IFL536" s="79"/>
      <c r="IFM536" s="109"/>
      <c r="IFN536" s="479"/>
      <c r="IFO536" s="78"/>
      <c r="IFP536" s="144"/>
      <c r="IFQ536" s="75"/>
      <c r="IFR536" s="66"/>
      <c r="IFS536" s="66"/>
      <c r="IFT536" s="79"/>
      <c r="IFU536" s="109"/>
      <c r="IFV536" s="479"/>
      <c r="IFW536" s="78"/>
      <c r="IFX536" s="144"/>
      <c r="IFY536" s="75"/>
      <c r="IFZ536" s="66"/>
      <c r="IGA536" s="66"/>
      <c r="IGB536" s="79"/>
      <c r="IGC536" s="109"/>
      <c r="IGD536" s="479"/>
      <c r="IGE536" s="78"/>
      <c r="IGF536" s="144"/>
      <c r="IGG536" s="75"/>
      <c r="IGH536" s="66"/>
      <c r="IGI536" s="66"/>
      <c r="IGJ536" s="79"/>
      <c r="IGK536" s="109"/>
      <c r="IGL536" s="479"/>
      <c r="IGM536" s="78"/>
      <c r="IGN536" s="144"/>
      <c r="IGO536" s="75"/>
      <c r="IGP536" s="66"/>
      <c r="IGQ536" s="66"/>
      <c r="IGR536" s="79"/>
      <c r="IGS536" s="109"/>
      <c r="IGT536" s="479"/>
      <c r="IGU536" s="78"/>
      <c r="IGV536" s="144"/>
      <c r="IGW536" s="75"/>
      <c r="IGX536" s="66"/>
      <c r="IGY536" s="66"/>
      <c r="IGZ536" s="79"/>
      <c r="IHA536" s="109"/>
      <c r="IHB536" s="479"/>
      <c r="IHC536" s="78"/>
      <c r="IHD536" s="144"/>
      <c r="IHE536" s="75"/>
      <c r="IHF536" s="66"/>
      <c r="IHG536" s="66"/>
      <c r="IHH536" s="79"/>
      <c r="IHI536" s="109"/>
      <c r="IHJ536" s="479"/>
      <c r="IHK536" s="78"/>
      <c r="IHL536" s="144"/>
      <c r="IHM536" s="75"/>
      <c r="IHN536" s="66"/>
      <c r="IHO536" s="66"/>
      <c r="IHP536" s="79"/>
      <c r="IHQ536" s="109"/>
      <c r="IHR536" s="479"/>
      <c r="IHS536" s="78"/>
      <c r="IHT536" s="144"/>
      <c r="IHU536" s="75"/>
      <c r="IHV536" s="66"/>
      <c r="IHW536" s="66"/>
      <c r="IHX536" s="79"/>
      <c r="IHY536" s="109"/>
      <c r="IHZ536" s="479"/>
      <c r="IIA536" s="78"/>
      <c r="IIB536" s="144"/>
      <c r="IIC536" s="75"/>
      <c r="IID536" s="66"/>
      <c r="IIE536" s="66"/>
      <c r="IIF536" s="79"/>
      <c r="IIG536" s="109"/>
      <c r="IIH536" s="479"/>
      <c r="III536" s="78"/>
      <c r="IIJ536" s="144"/>
      <c r="IIK536" s="75"/>
      <c r="IIL536" s="66"/>
      <c r="IIM536" s="66"/>
      <c r="IIN536" s="79"/>
      <c r="IIO536" s="109"/>
      <c r="IIP536" s="479"/>
      <c r="IIQ536" s="78"/>
      <c r="IIR536" s="144"/>
      <c r="IIS536" s="75"/>
      <c r="IIT536" s="66"/>
      <c r="IIU536" s="66"/>
      <c r="IIV536" s="79"/>
      <c r="IIW536" s="109"/>
      <c r="IIX536" s="479"/>
      <c r="IIY536" s="78"/>
      <c r="IIZ536" s="144"/>
      <c r="IJA536" s="75"/>
      <c r="IJB536" s="66"/>
      <c r="IJC536" s="66"/>
      <c r="IJD536" s="79"/>
      <c r="IJE536" s="109"/>
      <c r="IJF536" s="479"/>
      <c r="IJG536" s="78"/>
      <c r="IJH536" s="144"/>
      <c r="IJI536" s="75"/>
      <c r="IJJ536" s="66"/>
      <c r="IJK536" s="66"/>
      <c r="IJL536" s="79"/>
      <c r="IJM536" s="109"/>
      <c r="IJN536" s="479"/>
      <c r="IJO536" s="78"/>
      <c r="IJP536" s="144"/>
      <c r="IJQ536" s="75"/>
      <c r="IJR536" s="66"/>
      <c r="IJS536" s="66"/>
      <c r="IJT536" s="79"/>
      <c r="IJU536" s="109"/>
      <c r="IJV536" s="479"/>
      <c r="IJW536" s="78"/>
      <c r="IJX536" s="144"/>
      <c r="IJY536" s="75"/>
      <c r="IJZ536" s="66"/>
      <c r="IKA536" s="66"/>
      <c r="IKB536" s="79"/>
      <c r="IKC536" s="109"/>
      <c r="IKD536" s="479"/>
      <c r="IKE536" s="78"/>
      <c r="IKF536" s="144"/>
      <c r="IKG536" s="75"/>
      <c r="IKH536" s="66"/>
      <c r="IKI536" s="66"/>
      <c r="IKJ536" s="79"/>
      <c r="IKK536" s="109"/>
      <c r="IKL536" s="479"/>
      <c r="IKM536" s="78"/>
      <c r="IKN536" s="144"/>
      <c r="IKO536" s="75"/>
      <c r="IKP536" s="66"/>
      <c r="IKQ536" s="66"/>
      <c r="IKR536" s="79"/>
      <c r="IKS536" s="109"/>
      <c r="IKT536" s="479"/>
      <c r="IKU536" s="78"/>
      <c r="IKV536" s="144"/>
      <c r="IKW536" s="75"/>
      <c r="IKX536" s="66"/>
      <c r="IKY536" s="66"/>
      <c r="IKZ536" s="79"/>
      <c r="ILA536" s="109"/>
      <c r="ILB536" s="479"/>
      <c r="ILC536" s="78"/>
      <c r="ILD536" s="144"/>
      <c r="ILE536" s="75"/>
      <c r="ILF536" s="66"/>
      <c r="ILG536" s="66"/>
      <c r="ILH536" s="79"/>
      <c r="ILI536" s="109"/>
      <c r="ILJ536" s="479"/>
      <c r="ILK536" s="78"/>
      <c r="ILL536" s="144"/>
      <c r="ILM536" s="75"/>
      <c r="ILN536" s="66"/>
      <c r="ILO536" s="66"/>
      <c r="ILP536" s="79"/>
      <c r="ILQ536" s="109"/>
      <c r="ILR536" s="479"/>
      <c r="ILS536" s="78"/>
      <c r="ILT536" s="144"/>
      <c r="ILU536" s="75"/>
      <c r="ILV536" s="66"/>
      <c r="ILW536" s="66"/>
      <c r="ILX536" s="79"/>
      <c r="ILY536" s="109"/>
      <c r="ILZ536" s="479"/>
      <c r="IMA536" s="78"/>
      <c r="IMB536" s="144"/>
      <c r="IMC536" s="75"/>
      <c r="IMD536" s="66"/>
      <c r="IME536" s="66"/>
      <c r="IMF536" s="79"/>
      <c r="IMG536" s="109"/>
      <c r="IMH536" s="479"/>
      <c r="IMI536" s="78"/>
      <c r="IMJ536" s="144"/>
      <c r="IMK536" s="75"/>
      <c r="IML536" s="66"/>
      <c r="IMM536" s="66"/>
      <c r="IMN536" s="79"/>
      <c r="IMO536" s="109"/>
      <c r="IMP536" s="479"/>
      <c r="IMQ536" s="78"/>
      <c r="IMR536" s="144"/>
      <c r="IMS536" s="75"/>
      <c r="IMT536" s="66"/>
      <c r="IMU536" s="66"/>
      <c r="IMV536" s="79"/>
      <c r="IMW536" s="109"/>
      <c r="IMX536" s="479"/>
      <c r="IMY536" s="78"/>
      <c r="IMZ536" s="144"/>
      <c r="INA536" s="75"/>
      <c r="INB536" s="66"/>
      <c r="INC536" s="66"/>
      <c r="IND536" s="79"/>
      <c r="INE536" s="109"/>
      <c r="INF536" s="479"/>
      <c r="ING536" s="78"/>
      <c r="INH536" s="144"/>
      <c r="INI536" s="75"/>
      <c r="INJ536" s="66"/>
      <c r="INK536" s="66"/>
      <c r="INL536" s="79"/>
      <c r="INM536" s="109"/>
      <c r="INN536" s="479"/>
      <c r="INO536" s="78"/>
      <c r="INP536" s="144"/>
      <c r="INQ536" s="75"/>
      <c r="INR536" s="66"/>
      <c r="INS536" s="66"/>
      <c r="INT536" s="79"/>
      <c r="INU536" s="109"/>
      <c r="INV536" s="479"/>
      <c r="INW536" s="78"/>
      <c r="INX536" s="144"/>
      <c r="INY536" s="75"/>
      <c r="INZ536" s="66"/>
      <c r="IOA536" s="66"/>
      <c r="IOB536" s="79"/>
      <c r="IOC536" s="109"/>
      <c r="IOD536" s="479"/>
      <c r="IOE536" s="78"/>
      <c r="IOF536" s="144"/>
      <c r="IOG536" s="75"/>
      <c r="IOH536" s="66"/>
      <c r="IOI536" s="66"/>
      <c r="IOJ536" s="79"/>
      <c r="IOK536" s="109"/>
      <c r="IOL536" s="479"/>
      <c r="IOM536" s="78"/>
      <c r="ION536" s="144"/>
      <c r="IOO536" s="75"/>
      <c r="IOP536" s="66"/>
      <c r="IOQ536" s="66"/>
      <c r="IOR536" s="79"/>
      <c r="IOS536" s="109"/>
      <c r="IOT536" s="479"/>
      <c r="IOU536" s="78"/>
      <c r="IOV536" s="144"/>
      <c r="IOW536" s="75"/>
      <c r="IOX536" s="66"/>
      <c r="IOY536" s="66"/>
      <c r="IOZ536" s="79"/>
      <c r="IPA536" s="109"/>
      <c r="IPB536" s="479"/>
      <c r="IPC536" s="78"/>
      <c r="IPD536" s="144"/>
      <c r="IPE536" s="75"/>
      <c r="IPF536" s="66"/>
      <c r="IPG536" s="66"/>
      <c r="IPH536" s="79"/>
      <c r="IPI536" s="109"/>
      <c r="IPJ536" s="479"/>
      <c r="IPK536" s="78"/>
      <c r="IPL536" s="144"/>
      <c r="IPM536" s="75"/>
      <c r="IPN536" s="66"/>
      <c r="IPO536" s="66"/>
      <c r="IPP536" s="79"/>
      <c r="IPQ536" s="109"/>
      <c r="IPR536" s="479"/>
      <c r="IPS536" s="78"/>
      <c r="IPT536" s="144"/>
      <c r="IPU536" s="75"/>
      <c r="IPV536" s="66"/>
      <c r="IPW536" s="66"/>
      <c r="IPX536" s="79"/>
      <c r="IPY536" s="109"/>
      <c r="IPZ536" s="479"/>
      <c r="IQA536" s="78"/>
      <c r="IQB536" s="144"/>
      <c r="IQC536" s="75"/>
      <c r="IQD536" s="66"/>
      <c r="IQE536" s="66"/>
      <c r="IQF536" s="79"/>
      <c r="IQG536" s="109"/>
      <c r="IQH536" s="479"/>
      <c r="IQI536" s="78"/>
      <c r="IQJ536" s="144"/>
      <c r="IQK536" s="75"/>
      <c r="IQL536" s="66"/>
      <c r="IQM536" s="66"/>
      <c r="IQN536" s="79"/>
      <c r="IQO536" s="109"/>
      <c r="IQP536" s="479"/>
      <c r="IQQ536" s="78"/>
      <c r="IQR536" s="144"/>
      <c r="IQS536" s="75"/>
      <c r="IQT536" s="66"/>
      <c r="IQU536" s="66"/>
      <c r="IQV536" s="79"/>
      <c r="IQW536" s="109"/>
      <c r="IQX536" s="479"/>
      <c r="IQY536" s="78"/>
      <c r="IQZ536" s="144"/>
      <c r="IRA536" s="75"/>
      <c r="IRB536" s="66"/>
      <c r="IRC536" s="66"/>
      <c r="IRD536" s="79"/>
      <c r="IRE536" s="109"/>
      <c r="IRF536" s="479"/>
      <c r="IRG536" s="78"/>
      <c r="IRH536" s="144"/>
      <c r="IRI536" s="75"/>
      <c r="IRJ536" s="66"/>
      <c r="IRK536" s="66"/>
      <c r="IRL536" s="79"/>
      <c r="IRM536" s="109"/>
      <c r="IRN536" s="479"/>
      <c r="IRO536" s="78"/>
      <c r="IRP536" s="144"/>
      <c r="IRQ536" s="75"/>
      <c r="IRR536" s="66"/>
      <c r="IRS536" s="66"/>
      <c r="IRT536" s="79"/>
      <c r="IRU536" s="109"/>
      <c r="IRV536" s="479"/>
      <c r="IRW536" s="78"/>
      <c r="IRX536" s="144"/>
      <c r="IRY536" s="75"/>
      <c r="IRZ536" s="66"/>
      <c r="ISA536" s="66"/>
      <c r="ISB536" s="79"/>
      <c r="ISC536" s="109"/>
      <c r="ISD536" s="479"/>
      <c r="ISE536" s="78"/>
      <c r="ISF536" s="144"/>
      <c r="ISG536" s="75"/>
      <c r="ISH536" s="66"/>
      <c r="ISI536" s="66"/>
      <c r="ISJ536" s="79"/>
      <c r="ISK536" s="109"/>
      <c r="ISL536" s="479"/>
      <c r="ISM536" s="78"/>
      <c r="ISN536" s="144"/>
      <c r="ISO536" s="75"/>
      <c r="ISP536" s="66"/>
      <c r="ISQ536" s="66"/>
      <c r="ISR536" s="79"/>
      <c r="ISS536" s="109"/>
      <c r="IST536" s="479"/>
      <c r="ISU536" s="78"/>
      <c r="ISV536" s="144"/>
      <c r="ISW536" s="75"/>
      <c r="ISX536" s="66"/>
      <c r="ISY536" s="66"/>
      <c r="ISZ536" s="79"/>
      <c r="ITA536" s="109"/>
      <c r="ITB536" s="479"/>
      <c r="ITC536" s="78"/>
      <c r="ITD536" s="144"/>
      <c r="ITE536" s="75"/>
      <c r="ITF536" s="66"/>
      <c r="ITG536" s="66"/>
      <c r="ITH536" s="79"/>
      <c r="ITI536" s="109"/>
      <c r="ITJ536" s="479"/>
      <c r="ITK536" s="78"/>
      <c r="ITL536" s="144"/>
      <c r="ITM536" s="75"/>
      <c r="ITN536" s="66"/>
      <c r="ITO536" s="66"/>
      <c r="ITP536" s="79"/>
      <c r="ITQ536" s="109"/>
      <c r="ITR536" s="479"/>
      <c r="ITS536" s="78"/>
      <c r="ITT536" s="144"/>
      <c r="ITU536" s="75"/>
      <c r="ITV536" s="66"/>
      <c r="ITW536" s="66"/>
      <c r="ITX536" s="79"/>
      <c r="ITY536" s="109"/>
      <c r="ITZ536" s="479"/>
      <c r="IUA536" s="78"/>
      <c r="IUB536" s="144"/>
      <c r="IUC536" s="75"/>
      <c r="IUD536" s="66"/>
      <c r="IUE536" s="66"/>
      <c r="IUF536" s="79"/>
      <c r="IUG536" s="109"/>
      <c r="IUH536" s="479"/>
      <c r="IUI536" s="78"/>
      <c r="IUJ536" s="144"/>
      <c r="IUK536" s="75"/>
      <c r="IUL536" s="66"/>
      <c r="IUM536" s="66"/>
      <c r="IUN536" s="79"/>
      <c r="IUO536" s="109"/>
      <c r="IUP536" s="479"/>
      <c r="IUQ536" s="78"/>
      <c r="IUR536" s="144"/>
      <c r="IUS536" s="75"/>
      <c r="IUT536" s="66"/>
      <c r="IUU536" s="66"/>
      <c r="IUV536" s="79"/>
      <c r="IUW536" s="109"/>
      <c r="IUX536" s="479"/>
      <c r="IUY536" s="78"/>
      <c r="IUZ536" s="144"/>
      <c r="IVA536" s="75"/>
      <c r="IVB536" s="66"/>
      <c r="IVC536" s="66"/>
      <c r="IVD536" s="79"/>
      <c r="IVE536" s="109"/>
      <c r="IVF536" s="479"/>
      <c r="IVG536" s="78"/>
      <c r="IVH536" s="144"/>
      <c r="IVI536" s="75"/>
      <c r="IVJ536" s="66"/>
      <c r="IVK536" s="66"/>
      <c r="IVL536" s="79"/>
      <c r="IVM536" s="109"/>
      <c r="IVN536" s="479"/>
      <c r="IVO536" s="78"/>
      <c r="IVP536" s="144"/>
      <c r="IVQ536" s="75"/>
      <c r="IVR536" s="66"/>
      <c r="IVS536" s="66"/>
      <c r="IVT536" s="79"/>
      <c r="IVU536" s="109"/>
      <c r="IVV536" s="479"/>
      <c r="IVW536" s="78"/>
      <c r="IVX536" s="144"/>
      <c r="IVY536" s="75"/>
      <c r="IVZ536" s="66"/>
      <c r="IWA536" s="66"/>
      <c r="IWB536" s="79"/>
      <c r="IWC536" s="109"/>
      <c r="IWD536" s="479"/>
      <c r="IWE536" s="78"/>
      <c r="IWF536" s="144"/>
      <c r="IWG536" s="75"/>
      <c r="IWH536" s="66"/>
      <c r="IWI536" s="66"/>
      <c r="IWJ536" s="79"/>
      <c r="IWK536" s="109"/>
      <c r="IWL536" s="479"/>
      <c r="IWM536" s="78"/>
      <c r="IWN536" s="144"/>
      <c r="IWO536" s="75"/>
      <c r="IWP536" s="66"/>
      <c r="IWQ536" s="66"/>
      <c r="IWR536" s="79"/>
      <c r="IWS536" s="109"/>
      <c r="IWT536" s="479"/>
      <c r="IWU536" s="78"/>
      <c r="IWV536" s="144"/>
      <c r="IWW536" s="75"/>
      <c r="IWX536" s="66"/>
      <c r="IWY536" s="66"/>
      <c r="IWZ536" s="79"/>
      <c r="IXA536" s="109"/>
      <c r="IXB536" s="479"/>
      <c r="IXC536" s="78"/>
      <c r="IXD536" s="144"/>
      <c r="IXE536" s="75"/>
      <c r="IXF536" s="66"/>
      <c r="IXG536" s="66"/>
      <c r="IXH536" s="79"/>
      <c r="IXI536" s="109"/>
      <c r="IXJ536" s="479"/>
      <c r="IXK536" s="78"/>
      <c r="IXL536" s="144"/>
      <c r="IXM536" s="75"/>
      <c r="IXN536" s="66"/>
      <c r="IXO536" s="66"/>
      <c r="IXP536" s="79"/>
      <c r="IXQ536" s="109"/>
      <c r="IXR536" s="479"/>
      <c r="IXS536" s="78"/>
      <c r="IXT536" s="144"/>
      <c r="IXU536" s="75"/>
      <c r="IXV536" s="66"/>
      <c r="IXW536" s="66"/>
      <c r="IXX536" s="79"/>
      <c r="IXY536" s="109"/>
      <c r="IXZ536" s="479"/>
      <c r="IYA536" s="78"/>
      <c r="IYB536" s="144"/>
      <c r="IYC536" s="75"/>
      <c r="IYD536" s="66"/>
      <c r="IYE536" s="66"/>
      <c r="IYF536" s="79"/>
      <c r="IYG536" s="109"/>
      <c r="IYH536" s="479"/>
      <c r="IYI536" s="78"/>
      <c r="IYJ536" s="144"/>
      <c r="IYK536" s="75"/>
      <c r="IYL536" s="66"/>
      <c r="IYM536" s="66"/>
      <c r="IYN536" s="79"/>
      <c r="IYO536" s="109"/>
      <c r="IYP536" s="479"/>
      <c r="IYQ536" s="78"/>
      <c r="IYR536" s="144"/>
      <c r="IYS536" s="75"/>
      <c r="IYT536" s="66"/>
      <c r="IYU536" s="66"/>
      <c r="IYV536" s="79"/>
      <c r="IYW536" s="109"/>
      <c r="IYX536" s="479"/>
      <c r="IYY536" s="78"/>
      <c r="IYZ536" s="144"/>
      <c r="IZA536" s="75"/>
      <c r="IZB536" s="66"/>
      <c r="IZC536" s="66"/>
      <c r="IZD536" s="79"/>
      <c r="IZE536" s="109"/>
      <c r="IZF536" s="479"/>
      <c r="IZG536" s="78"/>
      <c r="IZH536" s="144"/>
      <c r="IZI536" s="75"/>
      <c r="IZJ536" s="66"/>
      <c r="IZK536" s="66"/>
      <c r="IZL536" s="79"/>
      <c r="IZM536" s="109"/>
      <c r="IZN536" s="479"/>
      <c r="IZO536" s="78"/>
      <c r="IZP536" s="144"/>
      <c r="IZQ536" s="75"/>
      <c r="IZR536" s="66"/>
      <c r="IZS536" s="66"/>
      <c r="IZT536" s="79"/>
      <c r="IZU536" s="109"/>
      <c r="IZV536" s="479"/>
      <c r="IZW536" s="78"/>
      <c r="IZX536" s="144"/>
      <c r="IZY536" s="75"/>
      <c r="IZZ536" s="66"/>
      <c r="JAA536" s="66"/>
      <c r="JAB536" s="79"/>
      <c r="JAC536" s="109"/>
      <c r="JAD536" s="479"/>
      <c r="JAE536" s="78"/>
      <c r="JAF536" s="144"/>
      <c r="JAG536" s="75"/>
      <c r="JAH536" s="66"/>
      <c r="JAI536" s="66"/>
      <c r="JAJ536" s="79"/>
      <c r="JAK536" s="109"/>
      <c r="JAL536" s="479"/>
      <c r="JAM536" s="78"/>
      <c r="JAN536" s="144"/>
      <c r="JAO536" s="75"/>
      <c r="JAP536" s="66"/>
      <c r="JAQ536" s="66"/>
      <c r="JAR536" s="79"/>
      <c r="JAS536" s="109"/>
      <c r="JAT536" s="479"/>
      <c r="JAU536" s="78"/>
      <c r="JAV536" s="144"/>
      <c r="JAW536" s="75"/>
      <c r="JAX536" s="66"/>
      <c r="JAY536" s="66"/>
      <c r="JAZ536" s="79"/>
      <c r="JBA536" s="109"/>
      <c r="JBB536" s="479"/>
      <c r="JBC536" s="78"/>
      <c r="JBD536" s="144"/>
      <c r="JBE536" s="75"/>
      <c r="JBF536" s="66"/>
      <c r="JBG536" s="66"/>
      <c r="JBH536" s="79"/>
      <c r="JBI536" s="109"/>
      <c r="JBJ536" s="479"/>
      <c r="JBK536" s="78"/>
      <c r="JBL536" s="144"/>
      <c r="JBM536" s="75"/>
      <c r="JBN536" s="66"/>
      <c r="JBO536" s="66"/>
      <c r="JBP536" s="79"/>
      <c r="JBQ536" s="109"/>
      <c r="JBR536" s="479"/>
      <c r="JBS536" s="78"/>
      <c r="JBT536" s="144"/>
      <c r="JBU536" s="75"/>
      <c r="JBV536" s="66"/>
      <c r="JBW536" s="66"/>
      <c r="JBX536" s="79"/>
      <c r="JBY536" s="109"/>
      <c r="JBZ536" s="479"/>
      <c r="JCA536" s="78"/>
      <c r="JCB536" s="144"/>
      <c r="JCC536" s="75"/>
      <c r="JCD536" s="66"/>
      <c r="JCE536" s="66"/>
      <c r="JCF536" s="79"/>
      <c r="JCG536" s="109"/>
      <c r="JCH536" s="479"/>
      <c r="JCI536" s="78"/>
      <c r="JCJ536" s="144"/>
      <c r="JCK536" s="75"/>
      <c r="JCL536" s="66"/>
      <c r="JCM536" s="66"/>
      <c r="JCN536" s="79"/>
      <c r="JCO536" s="109"/>
      <c r="JCP536" s="479"/>
      <c r="JCQ536" s="78"/>
      <c r="JCR536" s="144"/>
      <c r="JCS536" s="75"/>
      <c r="JCT536" s="66"/>
      <c r="JCU536" s="66"/>
      <c r="JCV536" s="79"/>
      <c r="JCW536" s="109"/>
      <c r="JCX536" s="479"/>
      <c r="JCY536" s="78"/>
      <c r="JCZ536" s="144"/>
      <c r="JDA536" s="75"/>
      <c r="JDB536" s="66"/>
      <c r="JDC536" s="66"/>
      <c r="JDD536" s="79"/>
      <c r="JDE536" s="109"/>
      <c r="JDF536" s="479"/>
      <c r="JDG536" s="78"/>
      <c r="JDH536" s="144"/>
      <c r="JDI536" s="75"/>
      <c r="JDJ536" s="66"/>
      <c r="JDK536" s="66"/>
      <c r="JDL536" s="79"/>
      <c r="JDM536" s="109"/>
      <c r="JDN536" s="479"/>
      <c r="JDO536" s="78"/>
      <c r="JDP536" s="144"/>
      <c r="JDQ536" s="75"/>
      <c r="JDR536" s="66"/>
      <c r="JDS536" s="66"/>
      <c r="JDT536" s="79"/>
      <c r="JDU536" s="109"/>
      <c r="JDV536" s="479"/>
      <c r="JDW536" s="78"/>
      <c r="JDX536" s="144"/>
      <c r="JDY536" s="75"/>
      <c r="JDZ536" s="66"/>
      <c r="JEA536" s="66"/>
      <c r="JEB536" s="79"/>
      <c r="JEC536" s="109"/>
      <c r="JED536" s="479"/>
      <c r="JEE536" s="78"/>
      <c r="JEF536" s="144"/>
      <c r="JEG536" s="75"/>
      <c r="JEH536" s="66"/>
      <c r="JEI536" s="66"/>
      <c r="JEJ536" s="79"/>
      <c r="JEK536" s="109"/>
      <c r="JEL536" s="479"/>
      <c r="JEM536" s="78"/>
      <c r="JEN536" s="144"/>
      <c r="JEO536" s="75"/>
      <c r="JEP536" s="66"/>
      <c r="JEQ536" s="66"/>
      <c r="JER536" s="79"/>
      <c r="JES536" s="109"/>
      <c r="JET536" s="479"/>
      <c r="JEU536" s="78"/>
      <c r="JEV536" s="144"/>
      <c r="JEW536" s="75"/>
      <c r="JEX536" s="66"/>
      <c r="JEY536" s="66"/>
      <c r="JEZ536" s="79"/>
      <c r="JFA536" s="109"/>
      <c r="JFB536" s="479"/>
      <c r="JFC536" s="78"/>
      <c r="JFD536" s="144"/>
      <c r="JFE536" s="75"/>
      <c r="JFF536" s="66"/>
      <c r="JFG536" s="66"/>
      <c r="JFH536" s="79"/>
      <c r="JFI536" s="109"/>
      <c r="JFJ536" s="479"/>
      <c r="JFK536" s="78"/>
      <c r="JFL536" s="144"/>
      <c r="JFM536" s="75"/>
      <c r="JFN536" s="66"/>
      <c r="JFO536" s="66"/>
      <c r="JFP536" s="79"/>
      <c r="JFQ536" s="109"/>
      <c r="JFR536" s="479"/>
      <c r="JFS536" s="78"/>
      <c r="JFT536" s="144"/>
      <c r="JFU536" s="75"/>
      <c r="JFV536" s="66"/>
      <c r="JFW536" s="66"/>
      <c r="JFX536" s="79"/>
      <c r="JFY536" s="109"/>
      <c r="JFZ536" s="479"/>
      <c r="JGA536" s="78"/>
      <c r="JGB536" s="144"/>
      <c r="JGC536" s="75"/>
      <c r="JGD536" s="66"/>
      <c r="JGE536" s="66"/>
      <c r="JGF536" s="79"/>
      <c r="JGG536" s="109"/>
      <c r="JGH536" s="479"/>
      <c r="JGI536" s="78"/>
      <c r="JGJ536" s="144"/>
      <c r="JGK536" s="75"/>
      <c r="JGL536" s="66"/>
      <c r="JGM536" s="66"/>
      <c r="JGN536" s="79"/>
      <c r="JGO536" s="109"/>
      <c r="JGP536" s="479"/>
      <c r="JGQ536" s="78"/>
      <c r="JGR536" s="144"/>
      <c r="JGS536" s="75"/>
      <c r="JGT536" s="66"/>
      <c r="JGU536" s="66"/>
      <c r="JGV536" s="79"/>
      <c r="JGW536" s="109"/>
      <c r="JGX536" s="479"/>
      <c r="JGY536" s="78"/>
      <c r="JGZ536" s="144"/>
      <c r="JHA536" s="75"/>
      <c r="JHB536" s="66"/>
      <c r="JHC536" s="66"/>
      <c r="JHD536" s="79"/>
      <c r="JHE536" s="109"/>
      <c r="JHF536" s="479"/>
      <c r="JHG536" s="78"/>
      <c r="JHH536" s="144"/>
      <c r="JHI536" s="75"/>
      <c r="JHJ536" s="66"/>
      <c r="JHK536" s="66"/>
      <c r="JHL536" s="79"/>
      <c r="JHM536" s="109"/>
      <c r="JHN536" s="479"/>
      <c r="JHO536" s="78"/>
      <c r="JHP536" s="144"/>
      <c r="JHQ536" s="75"/>
      <c r="JHR536" s="66"/>
      <c r="JHS536" s="66"/>
      <c r="JHT536" s="79"/>
      <c r="JHU536" s="109"/>
      <c r="JHV536" s="479"/>
      <c r="JHW536" s="78"/>
      <c r="JHX536" s="144"/>
      <c r="JHY536" s="75"/>
      <c r="JHZ536" s="66"/>
      <c r="JIA536" s="66"/>
      <c r="JIB536" s="79"/>
      <c r="JIC536" s="109"/>
      <c r="JID536" s="479"/>
      <c r="JIE536" s="78"/>
      <c r="JIF536" s="144"/>
      <c r="JIG536" s="75"/>
      <c r="JIH536" s="66"/>
      <c r="JII536" s="66"/>
      <c r="JIJ536" s="79"/>
      <c r="JIK536" s="109"/>
      <c r="JIL536" s="479"/>
      <c r="JIM536" s="78"/>
      <c r="JIN536" s="144"/>
      <c r="JIO536" s="75"/>
      <c r="JIP536" s="66"/>
      <c r="JIQ536" s="66"/>
      <c r="JIR536" s="79"/>
      <c r="JIS536" s="109"/>
      <c r="JIT536" s="479"/>
      <c r="JIU536" s="78"/>
      <c r="JIV536" s="144"/>
      <c r="JIW536" s="75"/>
      <c r="JIX536" s="66"/>
      <c r="JIY536" s="66"/>
      <c r="JIZ536" s="79"/>
      <c r="JJA536" s="109"/>
      <c r="JJB536" s="479"/>
      <c r="JJC536" s="78"/>
      <c r="JJD536" s="144"/>
      <c r="JJE536" s="75"/>
      <c r="JJF536" s="66"/>
      <c r="JJG536" s="66"/>
      <c r="JJH536" s="79"/>
      <c r="JJI536" s="109"/>
      <c r="JJJ536" s="479"/>
      <c r="JJK536" s="78"/>
      <c r="JJL536" s="144"/>
      <c r="JJM536" s="75"/>
      <c r="JJN536" s="66"/>
      <c r="JJO536" s="66"/>
      <c r="JJP536" s="79"/>
      <c r="JJQ536" s="109"/>
      <c r="JJR536" s="479"/>
      <c r="JJS536" s="78"/>
      <c r="JJT536" s="144"/>
      <c r="JJU536" s="75"/>
      <c r="JJV536" s="66"/>
      <c r="JJW536" s="66"/>
      <c r="JJX536" s="79"/>
      <c r="JJY536" s="109"/>
      <c r="JJZ536" s="479"/>
      <c r="JKA536" s="78"/>
      <c r="JKB536" s="144"/>
      <c r="JKC536" s="75"/>
      <c r="JKD536" s="66"/>
      <c r="JKE536" s="66"/>
      <c r="JKF536" s="79"/>
      <c r="JKG536" s="109"/>
      <c r="JKH536" s="479"/>
      <c r="JKI536" s="78"/>
      <c r="JKJ536" s="144"/>
      <c r="JKK536" s="75"/>
      <c r="JKL536" s="66"/>
      <c r="JKM536" s="66"/>
      <c r="JKN536" s="79"/>
      <c r="JKO536" s="109"/>
      <c r="JKP536" s="479"/>
      <c r="JKQ536" s="78"/>
      <c r="JKR536" s="144"/>
      <c r="JKS536" s="75"/>
      <c r="JKT536" s="66"/>
      <c r="JKU536" s="66"/>
      <c r="JKV536" s="79"/>
      <c r="JKW536" s="109"/>
      <c r="JKX536" s="479"/>
      <c r="JKY536" s="78"/>
      <c r="JKZ536" s="144"/>
      <c r="JLA536" s="75"/>
      <c r="JLB536" s="66"/>
      <c r="JLC536" s="66"/>
      <c r="JLD536" s="79"/>
      <c r="JLE536" s="109"/>
      <c r="JLF536" s="479"/>
      <c r="JLG536" s="78"/>
      <c r="JLH536" s="144"/>
      <c r="JLI536" s="75"/>
      <c r="JLJ536" s="66"/>
      <c r="JLK536" s="66"/>
      <c r="JLL536" s="79"/>
      <c r="JLM536" s="109"/>
      <c r="JLN536" s="479"/>
      <c r="JLO536" s="78"/>
      <c r="JLP536" s="144"/>
      <c r="JLQ536" s="75"/>
      <c r="JLR536" s="66"/>
      <c r="JLS536" s="66"/>
      <c r="JLT536" s="79"/>
      <c r="JLU536" s="109"/>
      <c r="JLV536" s="479"/>
      <c r="JLW536" s="78"/>
      <c r="JLX536" s="144"/>
      <c r="JLY536" s="75"/>
      <c r="JLZ536" s="66"/>
      <c r="JMA536" s="66"/>
      <c r="JMB536" s="79"/>
      <c r="JMC536" s="109"/>
      <c r="JMD536" s="479"/>
      <c r="JME536" s="78"/>
      <c r="JMF536" s="144"/>
      <c r="JMG536" s="75"/>
      <c r="JMH536" s="66"/>
      <c r="JMI536" s="66"/>
      <c r="JMJ536" s="79"/>
      <c r="JMK536" s="109"/>
      <c r="JML536" s="479"/>
      <c r="JMM536" s="78"/>
      <c r="JMN536" s="144"/>
      <c r="JMO536" s="75"/>
      <c r="JMP536" s="66"/>
      <c r="JMQ536" s="66"/>
      <c r="JMR536" s="79"/>
      <c r="JMS536" s="109"/>
      <c r="JMT536" s="479"/>
      <c r="JMU536" s="78"/>
      <c r="JMV536" s="144"/>
      <c r="JMW536" s="75"/>
      <c r="JMX536" s="66"/>
      <c r="JMY536" s="66"/>
      <c r="JMZ536" s="79"/>
      <c r="JNA536" s="109"/>
      <c r="JNB536" s="479"/>
      <c r="JNC536" s="78"/>
      <c r="JND536" s="144"/>
      <c r="JNE536" s="75"/>
      <c r="JNF536" s="66"/>
      <c r="JNG536" s="66"/>
      <c r="JNH536" s="79"/>
      <c r="JNI536" s="109"/>
      <c r="JNJ536" s="479"/>
      <c r="JNK536" s="78"/>
      <c r="JNL536" s="144"/>
      <c r="JNM536" s="75"/>
      <c r="JNN536" s="66"/>
      <c r="JNO536" s="66"/>
      <c r="JNP536" s="79"/>
      <c r="JNQ536" s="109"/>
      <c r="JNR536" s="479"/>
      <c r="JNS536" s="78"/>
      <c r="JNT536" s="144"/>
      <c r="JNU536" s="75"/>
      <c r="JNV536" s="66"/>
      <c r="JNW536" s="66"/>
      <c r="JNX536" s="79"/>
      <c r="JNY536" s="109"/>
      <c r="JNZ536" s="479"/>
      <c r="JOA536" s="78"/>
      <c r="JOB536" s="144"/>
      <c r="JOC536" s="75"/>
      <c r="JOD536" s="66"/>
      <c r="JOE536" s="66"/>
      <c r="JOF536" s="79"/>
      <c r="JOG536" s="109"/>
      <c r="JOH536" s="479"/>
      <c r="JOI536" s="78"/>
      <c r="JOJ536" s="144"/>
      <c r="JOK536" s="75"/>
      <c r="JOL536" s="66"/>
      <c r="JOM536" s="66"/>
      <c r="JON536" s="79"/>
      <c r="JOO536" s="109"/>
      <c r="JOP536" s="479"/>
      <c r="JOQ536" s="78"/>
      <c r="JOR536" s="144"/>
      <c r="JOS536" s="75"/>
      <c r="JOT536" s="66"/>
      <c r="JOU536" s="66"/>
      <c r="JOV536" s="79"/>
      <c r="JOW536" s="109"/>
      <c r="JOX536" s="479"/>
      <c r="JOY536" s="78"/>
      <c r="JOZ536" s="144"/>
      <c r="JPA536" s="75"/>
      <c r="JPB536" s="66"/>
      <c r="JPC536" s="66"/>
      <c r="JPD536" s="79"/>
      <c r="JPE536" s="109"/>
      <c r="JPF536" s="479"/>
      <c r="JPG536" s="78"/>
      <c r="JPH536" s="144"/>
      <c r="JPI536" s="75"/>
      <c r="JPJ536" s="66"/>
      <c r="JPK536" s="66"/>
      <c r="JPL536" s="79"/>
      <c r="JPM536" s="109"/>
      <c r="JPN536" s="479"/>
      <c r="JPO536" s="78"/>
      <c r="JPP536" s="144"/>
      <c r="JPQ536" s="75"/>
      <c r="JPR536" s="66"/>
      <c r="JPS536" s="66"/>
      <c r="JPT536" s="79"/>
      <c r="JPU536" s="109"/>
      <c r="JPV536" s="479"/>
      <c r="JPW536" s="78"/>
      <c r="JPX536" s="144"/>
      <c r="JPY536" s="75"/>
      <c r="JPZ536" s="66"/>
      <c r="JQA536" s="66"/>
      <c r="JQB536" s="79"/>
      <c r="JQC536" s="109"/>
      <c r="JQD536" s="479"/>
      <c r="JQE536" s="78"/>
      <c r="JQF536" s="144"/>
      <c r="JQG536" s="75"/>
      <c r="JQH536" s="66"/>
      <c r="JQI536" s="66"/>
      <c r="JQJ536" s="79"/>
      <c r="JQK536" s="109"/>
      <c r="JQL536" s="479"/>
      <c r="JQM536" s="78"/>
      <c r="JQN536" s="144"/>
      <c r="JQO536" s="75"/>
      <c r="JQP536" s="66"/>
      <c r="JQQ536" s="66"/>
      <c r="JQR536" s="79"/>
      <c r="JQS536" s="109"/>
      <c r="JQT536" s="479"/>
      <c r="JQU536" s="78"/>
      <c r="JQV536" s="144"/>
      <c r="JQW536" s="75"/>
      <c r="JQX536" s="66"/>
      <c r="JQY536" s="66"/>
      <c r="JQZ536" s="79"/>
      <c r="JRA536" s="109"/>
      <c r="JRB536" s="479"/>
      <c r="JRC536" s="78"/>
      <c r="JRD536" s="144"/>
      <c r="JRE536" s="75"/>
      <c r="JRF536" s="66"/>
      <c r="JRG536" s="66"/>
      <c r="JRH536" s="79"/>
      <c r="JRI536" s="109"/>
      <c r="JRJ536" s="479"/>
      <c r="JRK536" s="78"/>
      <c r="JRL536" s="144"/>
      <c r="JRM536" s="75"/>
      <c r="JRN536" s="66"/>
      <c r="JRO536" s="66"/>
      <c r="JRP536" s="79"/>
      <c r="JRQ536" s="109"/>
      <c r="JRR536" s="479"/>
      <c r="JRS536" s="78"/>
      <c r="JRT536" s="144"/>
      <c r="JRU536" s="75"/>
      <c r="JRV536" s="66"/>
      <c r="JRW536" s="66"/>
      <c r="JRX536" s="79"/>
      <c r="JRY536" s="109"/>
      <c r="JRZ536" s="479"/>
      <c r="JSA536" s="78"/>
      <c r="JSB536" s="144"/>
      <c r="JSC536" s="75"/>
      <c r="JSD536" s="66"/>
      <c r="JSE536" s="66"/>
      <c r="JSF536" s="79"/>
      <c r="JSG536" s="109"/>
      <c r="JSH536" s="479"/>
      <c r="JSI536" s="78"/>
      <c r="JSJ536" s="144"/>
      <c r="JSK536" s="75"/>
      <c r="JSL536" s="66"/>
      <c r="JSM536" s="66"/>
      <c r="JSN536" s="79"/>
      <c r="JSO536" s="109"/>
      <c r="JSP536" s="479"/>
      <c r="JSQ536" s="78"/>
      <c r="JSR536" s="144"/>
      <c r="JSS536" s="75"/>
      <c r="JST536" s="66"/>
      <c r="JSU536" s="66"/>
      <c r="JSV536" s="79"/>
      <c r="JSW536" s="109"/>
      <c r="JSX536" s="479"/>
      <c r="JSY536" s="78"/>
      <c r="JSZ536" s="144"/>
      <c r="JTA536" s="75"/>
      <c r="JTB536" s="66"/>
      <c r="JTC536" s="66"/>
      <c r="JTD536" s="79"/>
      <c r="JTE536" s="109"/>
      <c r="JTF536" s="479"/>
      <c r="JTG536" s="78"/>
      <c r="JTH536" s="144"/>
      <c r="JTI536" s="75"/>
      <c r="JTJ536" s="66"/>
      <c r="JTK536" s="66"/>
      <c r="JTL536" s="79"/>
      <c r="JTM536" s="109"/>
      <c r="JTN536" s="479"/>
      <c r="JTO536" s="78"/>
      <c r="JTP536" s="144"/>
      <c r="JTQ536" s="75"/>
      <c r="JTR536" s="66"/>
      <c r="JTS536" s="66"/>
      <c r="JTT536" s="79"/>
      <c r="JTU536" s="109"/>
      <c r="JTV536" s="479"/>
      <c r="JTW536" s="78"/>
      <c r="JTX536" s="144"/>
      <c r="JTY536" s="75"/>
      <c r="JTZ536" s="66"/>
      <c r="JUA536" s="66"/>
      <c r="JUB536" s="79"/>
      <c r="JUC536" s="109"/>
      <c r="JUD536" s="479"/>
      <c r="JUE536" s="78"/>
      <c r="JUF536" s="144"/>
      <c r="JUG536" s="75"/>
      <c r="JUH536" s="66"/>
      <c r="JUI536" s="66"/>
      <c r="JUJ536" s="79"/>
      <c r="JUK536" s="109"/>
      <c r="JUL536" s="479"/>
      <c r="JUM536" s="78"/>
      <c r="JUN536" s="144"/>
      <c r="JUO536" s="75"/>
      <c r="JUP536" s="66"/>
      <c r="JUQ536" s="66"/>
      <c r="JUR536" s="79"/>
      <c r="JUS536" s="109"/>
      <c r="JUT536" s="479"/>
      <c r="JUU536" s="78"/>
      <c r="JUV536" s="144"/>
      <c r="JUW536" s="75"/>
      <c r="JUX536" s="66"/>
      <c r="JUY536" s="66"/>
      <c r="JUZ536" s="79"/>
      <c r="JVA536" s="109"/>
      <c r="JVB536" s="479"/>
      <c r="JVC536" s="78"/>
      <c r="JVD536" s="144"/>
      <c r="JVE536" s="75"/>
      <c r="JVF536" s="66"/>
      <c r="JVG536" s="66"/>
      <c r="JVH536" s="79"/>
      <c r="JVI536" s="109"/>
      <c r="JVJ536" s="479"/>
      <c r="JVK536" s="78"/>
      <c r="JVL536" s="144"/>
      <c r="JVM536" s="75"/>
      <c r="JVN536" s="66"/>
      <c r="JVO536" s="66"/>
      <c r="JVP536" s="79"/>
      <c r="JVQ536" s="109"/>
      <c r="JVR536" s="479"/>
      <c r="JVS536" s="78"/>
      <c r="JVT536" s="144"/>
      <c r="JVU536" s="75"/>
      <c r="JVV536" s="66"/>
      <c r="JVW536" s="66"/>
      <c r="JVX536" s="79"/>
      <c r="JVY536" s="109"/>
      <c r="JVZ536" s="479"/>
      <c r="JWA536" s="78"/>
      <c r="JWB536" s="144"/>
      <c r="JWC536" s="75"/>
      <c r="JWD536" s="66"/>
      <c r="JWE536" s="66"/>
      <c r="JWF536" s="79"/>
      <c r="JWG536" s="109"/>
      <c r="JWH536" s="479"/>
      <c r="JWI536" s="78"/>
      <c r="JWJ536" s="144"/>
      <c r="JWK536" s="75"/>
      <c r="JWL536" s="66"/>
      <c r="JWM536" s="66"/>
      <c r="JWN536" s="79"/>
      <c r="JWO536" s="109"/>
      <c r="JWP536" s="479"/>
      <c r="JWQ536" s="78"/>
      <c r="JWR536" s="144"/>
      <c r="JWS536" s="75"/>
      <c r="JWT536" s="66"/>
      <c r="JWU536" s="66"/>
      <c r="JWV536" s="79"/>
      <c r="JWW536" s="109"/>
      <c r="JWX536" s="479"/>
      <c r="JWY536" s="78"/>
      <c r="JWZ536" s="144"/>
      <c r="JXA536" s="75"/>
      <c r="JXB536" s="66"/>
      <c r="JXC536" s="66"/>
      <c r="JXD536" s="79"/>
      <c r="JXE536" s="109"/>
      <c r="JXF536" s="479"/>
      <c r="JXG536" s="78"/>
      <c r="JXH536" s="144"/>
      <c r="JXI536" s="75"/>
      <c r="JXJ536" s="66"/>
      <c r="JXK536" s="66"/>
      <c r="JXL536" s="79"/>
      <c r="JXM536" s="109"/>
      <c r="JXN536" s="479"/>
      <c r="JXO536" s="78"/>
      <c r="JXP536" s="144"/>
      <c r="JXQ536" s="75"/>
      <c r="JXR536" s="66"/>
      <c r="JXS536" s="66"/>
      <c r="JXT536" s="79"/>
      <c r="JXU536" s="109"/>
      <c r="JXV536" s="479"/>
      <c r="JXW536" s="78"/>
      <c r="JXX536" s="144"/>
      <c r="JXY536" s="75"/>
      <c r="JXZ536" s="66"/>
      <c r="JYA536" s="66"/>
      <c r="JYB536" s="79"/>
      <c r="JYC536" s="109"/>
      <c r="JYD536" s="479"/>
      <c r="JYE536" s="78"/>
      <c r="JYF536" s="144"/>
      <c r="JYG536" s="75"/>
      <c r="JYH536" s="66"/>
      <c r="JYI536" s="66"/>
      <c r="JYJ536" s="79"/>
      <c r="JYK536" s="109"/>
      <c r="JYL536" s="479"/>
      <c r="JYM536" s="78"/>
      <c r="JYN536" s="144"/>
      <c r="JYO536" s="75"/>
      <c r="JYP536" s="66"/>
      <c r="JYQ536" s="66"/>
      <c r="JYR536" s="79"/>
      <c r="JYS536" s="109"/>
      <c r="JYT536" s="479"/>
      <c r="JYU536" s="78"/>
      <c r="JYV536" s="144"/>
      <c r="JYW536" s="75"/>
      <c r="JYX536" s="66"/>
      <c r="JYY536" s="66"/>
      <c r="JYZ536" s="79"/>
      <c r="JZA536" s="109"/>
      <c r="JZB536" s="479"/>
      <c r="JZC536" s="78"/>
      <c r="JZD536" s="144"/>
      <c r="JZE536" s="75"/>
      <c r="JZF536" s="66"/>
      <c r="JZG536" s="66"/>
      <c r="JZH536" s="79"/>
      <c r="JZI536" s="109"/>
      <c r="JZJ536" s="479"/>
      <c r="JZK536" s="78"/>
      <c r="JZL536" s="144"/>
      <c r="JZM536" s="75"/>
      <c r="JZN536" s="66"/>
      <c r="JZO536" s="66"/>
      <c r="JZP536" s="79"/>
      <c r="JZQ536" s="109"/>
      <c r="JZR536" s="479"/>
      <c r="JZS536" s="78"/>
      <c r="JZT536" s="144"/>
      <c r="JZU536" s="75"/>
      <c r="JZV536" s="66"/>
      <c r="JZW536" s="66"/>
      <c r="JZX536" s="79"/>
      <c r="JZY536" s="109"/>
      <c r="JZZ536" s="479"/>
      <c r="KAA536" s="78"/>
      <c r="KAB536" s="144"/>
      <c r="KAC536" s="75"/>
      <c r="KAD536" s="66"/>
      <c r="KAE536" s="66"/>
      <c r="KAF536" s="79"/>
      <c r="KAG536" s="109"/>
      <c r="KAH536" s="479"/>
      <c r="KAI536" s="78"/>
      <c r="KAJ536" s="144"/>
      <c r="KAK536" s="75"/>
      <c r="KAL536" s="66"/>
      <c r="KAM536" s="66"/>
      <c r="KAN536" s="79"/>
      <c r="KAO536" s="109"/>
      <c r="KAP536" s="479"/>
      <c r="KAQ536" s="78"/>
      <c r="KAR536" s="144"/>
      <c r="KAS536" s="75"/>
      <c r="KAT536" s="66"/>
      <c r="KAU536" s="66"/>
      <c r="KAV536" s="79"/>
      <c r="KAW536" s="109"/>
      <c r="KAX536" s="479"/>
      <c r="KAY536" s="78"/>
      <c r="KAZ536" s="144"/>
      <c r="KBA536" s="75"/>
      <c r="KBB536" s="66"/>
      <c r="KBC536" s="66"/>
      <c r="KBD536" s="79"/>
      <c r="KBE536" s="109"/>
      <c r="KBF536" s="479"/>
      <c r="KBG536" s="78"/>
      <c r="KBH536" s="144"/>
      <c r="KBI536" s="75"/>
      <c r="KBJ536" s="66"/>
      <c r="KBK536" s="66"/>
      <c r="KBL536" s="79"/>
      <c r="KBM536" s="109"/>
      <c r="KBN536" s="479"/>
      <c r="KBO536" s="78"/>
      <c r="KBP536" s="144"/>
      <c r="KBQ536" s="75"/>
      <c r="KBR536" s="66"/>
      <c r="KBS536" s="66"/>
      <c r="KBT536" s="79"/>
      <c r="KBU536" s="109"/>
      <c r="KBV536" s="479"/>
      <c r="KBW536" s="78"/>
      <c r="KBX536" s="144"/>
      <c r="KBY536" s="75"/>
      <c r="KBZ536" s="66"/>
      <c r="KCA536" s="66"/>
      <c r="KCB536" s="79"/>
      <c r="KCC536" s="109"/>
      <c r="KCD536" s="479"/>
      <c r="KCE536" s="78"/>
      <c r="KCF536" s="144"/>
      <c r="KCG536" s="75"/>
      <c r="KCH536" s="66"/>
      <c r="KCI536" s="66"/>
      <c r="KCJ536" s="79"/>
      <c r="KCK536" s="109"/>
      <c r="KCL536" s="479"/>
      <c r="KCM536" s="78"/>
      <c r="KCN536" s="144"/>
      <c r="KCO536" s="75"/>
      <c r="KCP536" s="66"/>
      <c r="KCQ536" s="66"/>
      <c r="KCR536" s="79"/>
      <c r="KCS536" s="109"/>
      <c r="KCT536" s="479"/>
      <c r="KCU536" s="78"/>
      <c r="KCV536" s="144"/>
      <c r="KCW536" s="75"/>
      <c r="KCX536" s="66"/>
      <c r="KCY536" s="66"/>
      <c r="KCZ536" s="79"/>
      <c r="KDA536" s="109"/>
      <c r="KDB536" s="479"/>
      <c r="KDC536" s="78"/>
      <c r="KDD536" s="144"/>
      <c r="KDE536" s="75"/>
      <c r="KDF536" s="66"/>
      <c r="KDG536" s="66"/>
      <c r="KDH536" s="79"/>
      <c r="KDI536" s="109"/>
      <c r="KDJ536" s="479"/>
      <c r="KDK536" s="78"/>
      <c r="KDL536" s="144"/>
      <c r="KDM536" s="75"/>
      <c r="KDN536" s="66"/>
      <c r="KDO536" s="66"/>
      <c r="KDP536" s="79"/>
      <c r="KDQ536" s="109"/>
      <c r="KDR536" s="479"/>
      <c r="KDS536" s="78"/>
      <c r="KDT536" s="144"/>
      <c r="KDU536" s="75"/>
      <c r="KDV536" s="66"/>
      <c r="KDW536" s="66"/>
      <c r="KDX536" s="79"/>
      <c r="KDY536" s="109"/>
      <c r="KDZ536" s="479"/>
      <c r="KEA536" s="78"/>
      <c r="KEB536" s="144"/>
      <c r="KEC536" s="75"/>
      <c r="KED536" s="66"/>
      <c r="KEE536" s="66"/>
      <c r="KEF536" s="79"/>
      <c r="KEG536" s="109"/>
      <c r="KEH536" s="479"/>
      <c r="KEI536" s="78"/>
      <c r="KEJ536" s="144"/>
      <c r="KEK536" s="75"/>
      <c r="KEL536" s="66"/>
      <c r="KEM536" s="66"/>
      <c r="KEN536" s="79"/>
      <c r="KEO536" s="109"/>
      <c r="KEP536" s="479"/>
      <c r="KEQ536" s="78"/>
      <c r="KER536" s="144"/>
      <c r="KES536" s="75"/>
      <c r="KET536" s="66"/>
      <c r="KEU536" s="66"/>
      <c r="KEV536" s="79"/>
      <c r="KEW536" s="109"/>
      <c r="KEX536" s="479"/>
      <c r="KEY536" s="78"/>
      <c r="KEZ536" s="144"/>
      <c r="KFA536" s="75"/>
      <c r="KFB536" s="66"/>
      <c r="KFC536" s="66"/>
      <c r="KFD536" s="79"/>
      <c r="KFE536" s="109"/>
      <c r="KFF536" s="479"/>
      <c r="KFG536" s="78"/>
      <c r="KFH536" s="144"/>
      <c r="KFI536" s="75"/>
      <c r="KFJ536" s="66"/>
      <c r="KFK536" s="66"/>
      <c r="KFL536" s="79"/>
      <c r="KFM536" s="109"/>
      <c r="KFN536" s="479"/>
      <c r="KFO536" s="78"/>
      <c r="KFP536" s="144"/>
      <c r="KFQ536" s="75"/>
      <c r="KFR536" s="66"/>
      <c r="KFS536" s="66"/>
      <c r="KFT536" s="79"/>
      <c r="KFU536" s="109"/>
      <c r="KFV536" s="479"/>
      <c r="KFW536" s="78"/>
      <c r="KFX536" s="144"/>
      <c r="KFY536" s="75"/>
      <c r="KFZ536" s="66"/>
      <c r="KGA536" s="66"/>
      <c r="KGB536" s="79"/>
      <c r="KGC536" s="109"/>
      <c r="KGD536" s="479"/>
      <c r="KGE536" s="78"/>
      <c r="KGF536" s="144"/>
      <c r="KGG536" s="75"/>
      <c r="KGH536" s="66"/>
      <c r="KGI536" s="66"/>
      <c r="KGJ536" s="79"/>
      <c r="KGK536" s="109"/>
      <c r="KGL536" s="479"/>
      <c r="KGM536" s="78"/>
      <c r="KGN536" s="144"/>
      <c r="KGO536" s="75"/>
      <c r="KGP536" s="66"/>
      <c r="KGQ536" s="66"/>
      <c r="KGR536" s="79"/>
      <c r="KGS536" s="109"/>
      <c r="KGT536" s="479"/>
      <c r="KGU536" s="78"/>
      <c r="KGV536" s="144"/>
      <c r="KGW536" s="75"/>
      <c r="KGX536" s="66"/>
      <c r="KGY536" s="66"/>
      <c r="KGZ536" s="79"/>
      <c r="KHA536" s="109"/>
      <c r="KHB536" s="479"/>
      <c r="KHC536" s="78"/>
      <c r="KHD536" s="144"/>
      <c r="KHE536" s="75"/>
      <c r="KHF536" s="66"/>
      <c r="KHG536" s="66"/>
      <c r="KHH536" s="79"/>
      <c r="KHI536" s="109"/>
      <c r="KHJ536" s="479"/>
      <c r="KHK536" s="78"/>
      <c r="KHL536" s="144"/>
      <c r="KHM536" s="75"/>
      <c r="KHN536" s="66"/>
      <c r="KHO536" s="66"/>
      <c r="KHP536" s="79"/>
      <c r="KHQ536" s="109"/>
      <c r="KHR536" s="479"/>
      <c r="KHS536" s="78"/>
      <c r="KHT536" s="144"/>
      <c r="KHU536" s="75"/>
      <c r="KHV536" s="66"/>
      <c r="KHW536" s="66"/>
      <c r="KHX536" s="79"/>
      <c r="KHY536" s="109"/>
      <c r="KHZ536" s="479"/>
      <c r="KIA536" s="78"/>
      <c r="KIB536" s="144"/>
      <c r="KIC536" s="75"/>
      <c r="KID536" s="66"/>
      <c r="KIE536" s="66"/>
      <c r="KIF536" s="79"/>
      <c r="KIG536" s="109"/>
      <c r="KIH536" s="479"/>
      <c r="KII536" s="78"/>
      <c r="KIJ536" s="144"/>
      <c r="KIK536" s="75"/>
      <c r="KIL536" s="66"/>
      <c r="KIM536" s="66"/>
      <c r="KIN536" s="79"/>
      <c r="KIO536" s="109"/>
      <c r="KIP536" s="479"/>
      <c r="KIQ536" s="78"/>
      <c r="KIR536" s="144"/>
      <c r="KIS536" s="75"/>
      <c r="KIT536" s="66"/>
      <c r="KIU536" s="66"/>
      <c r="KIV536" s="79"/>
      <c r="KIW536" s="109"/>
      <c r="KIX536" s="479"/>
      <c r="KIY536" s="78"/>
      <c r="KIZ536" s="144"/>
      <c r="KJA536" s="75"/>
      <c r="KJB536" s="66"/>
      <c r="KJC536" s="66"/>
      <c r="KJD536" s="79"/>
      <c r="KJE536" s="109"/>
      <c r="KJF536" s="479"/>
      <c r="KJG536" s="78"/>
      <c r="KJH536" s="144"/>
      <c r="KJI536" s="75"/>
      <c r="KJJ536" s="66"/>
      <c r="KJK536" s="66"/>
      <c r="KJL536" s="79"/>
      <c r="KJM536" s="109"/>
      <c r="KJN536" s="479"/>
      <c r="KJO536" s="78"/>
      <c r="KJP536" s="144"/>
      <c r="KJQ536" s="75"/>
      <c r="KJR536" s="66"/>
      <c r="KJS536" s="66"/>
      <c r="KJT536" s="79"/>
      <c r="KJU536" s="109"/>
      <c r="KJV536" s="479"/>
      <c r="KJW536" s="78"/>
      <c r="KJX536" s="144"/>
      <c r="KJY536" s="75"/>
      <c r="KJZ536" s="66"/>
      <c r="KKA536" s="66"/>
      <c r="KKB536" s="79"/>
      <c r="KKC536" s="109"/>
      <c r="KKD536" s="479"/>
      <c r="KKE536" s="78"/>
      <c r="KKF536" s="144"/>
      <c r="KKG536" s="75"/>
      <c r="KKH536" s="66"/>
      <c r="KKI536" s="66"/>
      <c r="KKJ536" s="79"/>
      <c r="KKK536" s="109"/>
      <c r="KKL536" s="479"/>
      <c r="KKM536" s="78"/>
      <c r="KKN536" s="144"/>
      <c r="KKO536" s="75"/>
      <c r="KKP536" s="66"/>
      <c r="KKQ536" s="66"/>
      <c r="KKR536" s="79"/>
      <c r="KKS536" s="109"/>
      <c r="KKT536" s="479"/>
      <c r="KKU536" s="78"/>
      <c r="KKV536" s="144"/>
      <c r="KKW536" s="75"/>
      <c r="KKX536" s="66"/>
      <c r="KKY536" s="66"/>
      <c r="KKZ536" s="79"/>
      <c r="KLA536" s="109"/>
      <c r="KLB536" s="479"/>
      <c r="KLC536" s="78"/>
      <c r="KLD536" s="144"/>
      <c r="KLE536" s="75"/>
      <c r="KLF536" s="66"/>
      <c r="KLG536" s="66"/>
      <c r="KLH536" s="79"/>
      <c r="KLI536" s="109"/>
      <c r="KLJ536" s="479"/>
      <c r="KLK536" s="78"/>
      <c r="KLL536" s="144"/>
      <c r="KLM536" s="75"/>
      <c r="KLN536" s="66"/>
      <c r="KLO536" s="66"/>
      <c r="KLP536" s="79"/>
      <c r="KLQ536" s="109"/>
      <c r="KLR536" s="479"/>
      <c r="KLS536" s="78"/>
      <c r="KLT536" s="144"/>
      <c r="KLU536" s="75"/>
      <c r="KLV536" s="66"/>
      <c r="KLW536" s="66"/>
      <c r="KLX536" s="79"/>
      <c r="KLY536" s="109"/>
      <c r="KLZ536" s="479"/>
      <c r="KMA536" s="78"/>
      <c r="KMB536" s="144"/>
      <c r="KMC536" s="75"/>
      <c r="KMD536" s="66"/>
      <c r="KME536" s="66"/>
      <c r="KMF536" s="79"/>
      <c r="KMG536" s="109"/>
      <c r="KMH536" s="479"/>
      <c r="KMI536" s="78"/>
      <c r="KMJ536" s="144"/>
      <c r="KMK536" s="75"/>
      <c r="KML536" s="66"/>
      <c r="KMM536" s="66"/>
      <c r="KMN536" s="79"/>
      <c r="KMO536" s="109"/>
      <c r="KMP536" s="479"/>
      <c r="KMQ536" s="78"/>
      <c r="KMR536" s="144"/>
      <c r="KMS536" s="75"/>
      <c r="KMT536" s="66"/>
      <c r="KMU536" s="66"/>
      <c r="KMV536" s="79"/>
      <c r="KMW536" s="109"/>
      <c r="KMX536" s="479"/>
      <c r="KMY536" s="78"/>
      <c r="KMZ536" s="144"/>
      <c r="KNA536" s="75"/>
      <c r="KNB536" s="66"/>
      <c r="KNC536" s="66"/>
      <c r="KND536" s="79"/>
      <c r="KNE536" s="109"/>
      <c r="KNF536" s="479"/>
      <c r="KNG536" s="78"/>
      <c r="KNH536" s="144"/>
      <c r="KNI536" s="75"/>
      <c r="KNJ536" s="66"/>
      <c r="KNK536" s="66"/>
      <c r="KNL536" s="79"/>
      <c r="KNM536" s="109"/>
      <c r="KNN536" s="479"/>
      <c r="KNO536" s="78"/>
      <c r="KNP536" s="144"/>
      <c r="KNQ536" s="75"/>
      <c r="KNR536" s="66"/>
      <c r="KNS536" s="66"/>
      <c r="KNT536" s="79"/>
      <c r="KNU536" s="109"/>
      <c r="KNV536" s="479"/>
      <c r="KNW536" s="78"/>
      <c r="KNX536" s="144"/>
      <c r="KNY536" s="75"/>
      <c r="KNZ536" s="66"/>
      <c r="KOA536" s="66"/>
      <c r="KOB536" s="79"/>
      <c r="KOC536" s="109"/>
      <c r="KOD536" s="479"/>
      <c r="KOE536" s="78"/>
      <c r="KOF536" s="144"/>
      <c r="KOG536" s="75"/>
      <c r="KOH536" s="66"/>
      <c r="KOI536" s="66"/>
      <c r="KOJ536" s="79"/>
      <c r="KOK536" s="109"/>
      <c r="KOL536" s="479"/>
      <c r="KOM536" s="78"/>
      <c r="KON536" s="144"/>
      <c r="KOO536" s="75"/>
      <c r="KOP536" s="66"/>
      <c r="KOQ536" s="66"/>
      <c r="KOR536" s="79"/>
      <c r="KOS536" s="109"/>
      <c r="KOT536" s="479"/>
      <c r="KOU536" s="78"/>
      <c r="KOV536" s="144"/>
      <c r="KOW536" s="75"/>
      <c r="KOX536" s="66"/>
      <c r="KOY536" s="66"/>
      <c r="KOZ536" s="79"/>
      <c r="KPA536" s="109"/>
      <c r="KPB536" s="479"/>
      <c r="KPC536" s="78"/>
      <c r="KPD536" s="144"/>
      <c r="KPE536" s="75"/>
      <c r="KPF536" s="66"/>
      <c r="KPG536" s="66"/>
      <c r="KPH536" s="79"/>
      <c r="KPI536" s="109"/>
      <c r="KPJ536" s="479"/>
      <c r="KPK536" s="78"/>
      <c r="KPL536" s="144"/>
      <c r="KPM536" s="75"/>
      <c r="KPN536" s="66"/>
      <c r="KPO536" s="66"/>
      <c r="KPP536" s="79"/>
      <c r="KPQ536" s="109"/>
      <c r="KPR536" s="479"/>
      <c r="KPS536" s="78"/>
      <c r="KPT536" s="144"/>
      <c r="KPU536" s="75"/>
      <c r="KPV536" s="66"/>
      <c r="KPW536" s="66"/>
      <c r="KPX536" s="79"/>
      <c r="KPY536" s="109"/>
      <c r="KPZ536" s="479"/>
      <c r="KQA536" s="78"/>
      <c r="KQB536" s="144"/>
      <c r="KQC536" s="75"/>
      <c r="KQD536" s="66"/>
      <c r="KQE536" s="66"/>
      <c r="KQF536" s="79"/>
      <c r="KQG536" s="109"/>
      <c r="KQH536" s="479"/>
      <c r="KQI536" s="78"/>
      <c r="KQJ536" s="144"/>
      <c r="KQK536" s="75"/>
      <c r="KQL536" s="66"/>
      <c r="KQM536" s="66"/>
      <c r="KQN536" s="79"/>
      <c r="KQO536" s="109"/>
      <c r="KQP536" s="479"/>
      <c r="KQQ536" s="78"/>
      <c r="KQR536" s="144"/>
      <c r="KQS536" s="75"/>
      <c r="KQT536" s="66"/>
      <c r="KQU536" s="66"/>
      <c r="KQV536" s="79"/>
      <c r="KQW536" s="109"/>
      <c r="KQX536" s="479"/>
      <c r="KQY536" s="78"/>
      <c r="KQZ536" s="144"/>
      <c r="KRA536" s="75"/>
      <c r="KRB536" s="66"/>
      <c r="KRC536" s="66"/>
      <c r="KRD536" s="79"/>
      <c r="KRE536" s="109"/>
      <c r="KRF536" s="479"/>
      <c r="KRG536" s="78"/>
      <c r="KRH536" s="144"/>
      <c r="KRI536" s="75"/>
      <c r="KRJ536" s="66"/>
      <c r="KRK536" s="66"/>
      <c r="KRL536" s="79"/>
      <c r="KRM536" s="109"/>
      <c r="KRN536" s="479"/>
      <c r="KRO536" s="78"/>
      <c r="KRP536" s="144"/>
      <c r="KRQ536" s="75"/>
      <c r="KRR536" s="66"/>
      <c r="KRS536" s="66"/>
      <c r="KRT536" s="79"/>
      <c r="KRU536" s="109"/>
      <c r="KRV536" s="479"/>
      <c r="KRW536" s="78"/>
      <c r="KRX536" s="144"/>
      <c r="KRY536" s="75"/>
      <c r="KRZ536" s="66"/>
      <c r="KSA536" s="66"/>
      <c r="KSB536" s="79"/>
      <c r="KSC536" s="109"/>
      <c r="KSD536" s="479"/>
      <c r="KSE536" s="78"/>
      <c r="KSF536" s="144"/>
      <c r="KSG536" s="75"/>
      <c r="KSH536" s="66"/>
      <c r="KSI536" s="66"/>
      <c r="KSJ536" s="79"/>
      <c r="KSK536" s="109"/>
      <c r="KSL536" s="479"/>
      <c r="KSM536" s="78"/>
      <c r="KSN536" s="144"/>
      <c r="KSO536" s="75"/>
      <c r="KSP536" s="66"/>
      <c r="KSQ536" s="66"/>
      <c r="KSR536" s="79"/>
      <c r="KSS536" s="109"/>
      <c r="KST536" s="479"/>
      <c r="KSU536" s="78"/>
      <c r="KSV536" s="144"/>
      <c r="KSW536" s="75"/>
      <c r="KSX536" s="66"/>
      <c r="KSY536" s="66"/>
      <c r="KSZ536" s="79"/>
      <c r="KTA536" s="109"/>
      <c r="KTB536" s="479"/>
      <c r="KTC536" s="78"/>
      <c r="KTD536" s="144"/>
      <c r="KTE536" s="75"/>
      <c r="KTF536" s="66"/>
      <c r="KTG536" s="66"/>
      <c r="KTH536" s="79"/>
      <c r="KTI536" s="109"/>
      <c r="KTJ536" s="479"/>
      <c r="KTK536" s="78"/>
      <c r="KTL536" s="144"/>
      <c r="KTM536" s="75"/>
      <c r="KTN536" s="66"/>
      <c r="KTO536" s="66"/>
      <c r="KTP536" s="79"/>
      <c r="KTQ536" s="109"/>
      <c r="KTR536" s="479"/>
      <c r="KTS536" s="78"/>
      <c r="KTT536" s="144"/>
      <c r="KTU536" s="75"/>
      <c r="KTV536" s="66"/>
      <c r="KTW536" s="66"/>
      <c r="KTX536" s="79"/>
      <c r="KTY536" s="109"/>
      <c r="KTZ536" s="479"/>
      <c r="KUA536" s="78"/>
      <c r="KUB536" s="144"/>
      <c r="KUC536" s="75"/>
      <c r="KUD536" s="66"/>
      <c r="KUE536" s="66"/>
      <c r="KUF536" s="79"/>
      <c r="KUG536" s="109"/>
      <c r="KUH536" s="479"/>
      <c r="KUI536" s="78"/>
      <c r="KUJ536" s="144"/>
      <c r="KUK536" s="75"/>
      <c r="KUL536" s="66"/>
      <c r="KUM536" s="66"/>
      <c r="KUN536" s="79"/>
      <c r="KUO536" s="109"/>
      <c r="KUP536" s="479"/>
      <c r="KUQ536" s="78"/>
      <c r="KUR536" s="144"/>
      <c r="KUS536" s="75"/>
      <c r="KUT536" s="66"/>
      <c r="KUU536" s="66"/>
      <c r="KUV536" s="79"/>
      <c r="KUW536" s="109"/>
      <c r="KUX536" s="479"/>
      <c r="KUY536" s="78"/>
      <c r="KUZ536" s="144"/>
      <c r="KVA536" s="75"/>
      <c r="KVB536" s="66"/>
      <c r="KVC536" s="66"/>
      <c r="KVD536" s="79"/>
      <c r="KVE536" s="109"/>
      <c r="KVF536" s="479"/>
      <c r="KVG536" s="78"/>
      <c r="KVH536" s="144"/>
      <c r="KVI536" s="75"/>
      <c r="KVJ536" s="66"/>
      <c r="KVK536" s="66"/>
      <c r="KVL536" s="79"/>
      <c r="KVM536" s="109"/>
      <c r="KVN536" s="479"/>
      <c r="KVO536" s="78"/>
      <c r="KVP536" s="144"/>
      <c r="KVQ536" s="75"/>
      <c r="KVR536" s="66"/>
      <c r="KVS536" s="66"/>
      <c r="KVT536" s="79"/>
      <c r="KVU536" s="109"/>
      <c r="KVV536" s="479"/>
      <c r="KVW536" s="78"/>
      <c r="KVX536" s="144"/>
      <c r="KVY536" s="75"/>
      <c r="KVZ536" s="66"/>
      <c r="KWA536" s="66"/>
      <c r="KWB536" s="79"/>
      <c r="KWC536" s="109"/>
      <c r="KWD536" s="479"/>
      <c r="KWE536" s="78"/>
      <c r="KWF536" s="144"/>
      <c r="KWG536" s="75"/>
      <c r="KWH536" s="66"/>
      <c r="KWI536" s="66"/>
      <c r="KWJ536" s="79"/>
      <c r="KWK536" s="109"/>
      <c r="KWL536" s="479"/>
      <c r="KWM536" s="78"/>
      <c r="KWN536" s="144"/>
      <c r="KWO536" s="75"/>
      <c r="KWP536" s="66"/>
      <c r="KWQ536" s="66"/>
      <c r="KWR536" s="79"/>
      <c r="KWS536" s="109"/>
      <c r="KWT536" s="479"/>
      <c r="KWU536" s="78"/>
      <c r="KWV536" s="144"/>
      <c r="KWW536" s="75"/>
      <c r="KWX536" s="66"/>
      <c r="KWY536" s="66"/>
      <c r="KWZ536" s="79"/>
      <c r="KXA536" s="109"/>
      <c r="KXB536" s="479"/>
      <c r="KXC536" s="78"/>
      <c r="KXD536" s="144"/>
      <c r="KXE536" s="75"/>
      <c r="KXF536" s="66"/>
      <c r="KXG536" s="66"/>
      <c r="KXH536" s="79"/>
      <c r="KXI536" s="109"/>
      <c r="KXJ536" s="479"/>
      <c r="KXK536" s="78"/>
      <c r="KXL536" s="144"/>
      <c r="KXM536" s="75"/>
      <c r="KXN536" s="66"/>
      <c r="KXO536" s="66"/>
      <c r="KXP536" s="79"/>
      <c r="KXQ536" s="109"/>
      <c r="KXR536" s="479"/>
      <c r="KXS536" s="78"/>
      <c r="KXT536" s="144"/>
      <c r="KXU536" s="75"/>
      <c r="KXV536" s="66"/>
      <c r="KXW536" s="66"/>
      <c r="KXX536" s="79"/>
      <c r="KXY536" s="109"/>
      <c r="KXZ536" s="479"/>
      <c r="KYA536" s="78"/>
      <c r="KYB536" s="144"/>
      <c r="KYC536" s="75"/>
      <c r="KYD536" s="66"/>
      <c r="KYE536" s="66"/>
      <c r="KYF536" s="79"/>
      <c r="KYG536" s="109"/>
      <c r="KYH536" s="479"/>
      <c r="KYI536" s="78"/>
      <c r="KYJ536" s="144"/>
      <c r="KYK536" s="75"/>
      <c r="KYL536" s="66"/>
      <c r="KYM536" s="66"/>
      <c r="KYN536" s="79"/>
      <c r="KYO536" s="109"/>
      <c r="KYP536" s="479"/>
      <c r="KYQ536" s="78"/>
      <c r="KYR536" s="144"/>
      <c r="KYS536" s="75"/>
      <c r="KYT536" s="66"/>
      <c r="KYU536" s="66"/>
      <c r="KYV536" s="79"/>
      <c r="KYW536" s="109"/>
      <c r="KYX536" s="479"/>
      <c r="KYY536" s="78"/>
      <c r="KYZ536" s="144"/>
      <c r="KZA536" s="75"/>
      <c r="KZB536" s="66"/>
      <c r="KZC536" s="66"/>
      <c r="KZD536" s="79"/>
      <c r="KZE536" s="109"/>
      <c r="KZF536" s="479"/>
      <c r="KZG536" s="78"/>
      <c r="KZH536" s="144"/>
      <c r="KZI536" s="75"/>
      <c r="KZJ536" s="66"/>
      <c r="KZK536" s="66"/>
      <c r="KZL536" s="79"/>
      <c r="KZM536" s="109"/>
      <c r="KZN536" s="479"/>
      <c r="KZO536" s="78"/>
      <c r="KZP536" s="144"/>
      <c r="KZQ536" s="75"/>
      <c r="KZR536" s="66"/>
      <c r="KZS536" s="66"/>
      <c r="KZT536" s="79"/>
      <c r="KZU536" s="109"/>
      <c r="KZV536" s="479"/>
      <c r="KZW536" s="78"/>
      <c r="KZX536" s="144"/>
      <c r="KZY536" s="75"/>
      <c r="KZZ536" s="66"/>
      <c r="LAA536" s="66"/>
      <c r="LAB536" s="79"/>
      <c r="LAC536" s="109"/>
      <c r="LAD536" s="479"/>
      <c r="LAE536" s="78"/>
      <c r="LAF536" s="144"/>
      <c r="LAG536" s="75"/>
      <c r="LAH536" s="66"/>
      <c r="LAI536" s="66"/>
      <c r="LAJ536" s="79"/>
      <c r="LAK536" s="109"/>
      <c r="LAL536" s="479"/>
      <c r="LAM536" s="78"/>
      <c r="LAN536" s="144"/>
      <c r="LAO536" s="75"/>
      <c r="LAP536" s="66"/>
      <c r="LAQ536" s="66"/>
      <c r="LAR536" s="79"/>
      <c r="LAS536" s="109"/>
      <c r="LAT536" s="479"/>
      <c r="LAU536" s="78"/>
      <c r="LAV536" s="144"/>
      <c r="LAW536" s="75"/>
      <c r="LAX536" s="66"/>
      <c r="LAY536" s="66"/>
      <c r="LAZ536" s="79"/>
      <c r="LBA536" s="109"/>
      <c r="LBB536" s="479"/>
      <c r="LBC536" s="78"/>
      <c r="LBD536" s="144"/>
      <c r="LBE536" s="75"/>
      <c r="LBF536" s="66"/>
      <c r="LBG536" s="66"/>
      <c r="LBH536" s="79"/>
      <c r="LBI536" s="109"/>
      <c r="LBJ536" s="479"/>
      <c r="LBK536" s="78"/>
      <c r="LBL536" s="144"/>
      <c r="LBM536" s="75"/>
      <c r="LBN536" s="66"/>
      <c r="LBO536" s="66"/>
      <c r="LBP536" s="79"/>
      <c r="LBQ536" s="109"/>
      <c r="LBR536" s="479"/>
      <c r="LBS536" s="78"/>
      <c r="LBT536" s="144"/>
      <c r="LBU536" s="75"/>
      <c r="LBV536" s="66"/>
      <c r="LBW536" s="66"/>
      <c r="LBX536" s="79"/>
      <c r="LBY536" s="109"/>
      <c r="LBZ536" s="479"/>
      <c r="LCA536" s="78"/>
      <c r="LCB536" s="144"/>
      <c r="LCC536" s="75"/>
      <c r="LCD536" s="66"/>
      <c r="LCE536" s="66"/>
      <c r="LCF536" s="79"/>
      <c r="LCG536" s="109"/>
      <c r="LCH536" s="479"/>
      <c r="LCI536" s="78"/>
      <c r="LCJ536" s="144"/>
      <c r="LCK536" s="75"/>
      <c r="LCL536" s="66"/>
      <c r="LCM536" s="66"/>
      <c r="LCN536" s="79"/>
      <c r="LCO536" s="109"/>
      <c r="LCP536" s="479"/>
      <c r="LCQ536" s="78"/>
      <c r="LCR536" s="144"/>
      <c r="LCS536" s="75"/>
      <c r="LCT536" s="66"/>
      <c r="LCU536" s="66"/>
      <c r="LCV536" s="79"/>
      <c r="LCW536" s="109"/>
      <c r="LCX536" s="479"/>
      <c r="LCY536" s="78"/>
      <c r="LCZ536" s="144"/>
      <c r="LDA536" s="75"/>
      <c r="LDB536" s="66"/>
      <c r="LDC536" s="66"/>
      <c r="LDD536" s="79"/>
      <c r="LDE536" s="109"/>
      <c r="LDF536" s="479"/>
      <c r="LDG536" s="78"/>
      <c r="LDH536" s="144"/>
      <c r="LDI536" s="75"/>
      <c r="LDJ536" s="66"/>
      <c r="LDK536" s="66"/>
      <c r="LDL536" s="79"/>
      <c r="LDM536" s="109"/>
      <c r="LDN536" s="479"/>
      <c r="LDO536" s="78"/>
      <c r="LDP536" s="144"/>
      <c r="LDQ536" s="75"/>
      <c r="LDR536" s="66"/>
      <c r="LDS536" s="66"/>
      <c r="LDT536" s="79"/>
      <c r="LDU536" s="109"/>
      <c r="LDV536" s="479"/>
      <c r="LDW536" s="78"/>
      <c r="LDX536" s="144"/>
      <c r="LDY536" s="75"/>
      <c r="LDZ536" s="66"/>
      <c r="LEA536" s="66"/>
      <c r="LEB536" s="79"/>
      <c r="LEC536" s="109"/>
      <c r="LED536" s="479"/>
      <c r="LEE536" s="78"/>
      <c r="LEF536" s="144"/>
      <c r="LEG536" s="75"/>
      <c r="LEH536" s="66"/>
      <c r="LEI536" s="66"/>
      <c r="LEJ536" s="79"/>
      <c r="LEK536" s="109"/>
      <c r="LEL536" s="479"/>
      <c r="LEM536" s="78"/>
      <c r="LEN536" s="144"/>
      <c r="LEO536" s="75"/>
      <c r="LEP536" s="66"/>
      <c r="LEQ536" s="66"/>
      <c r="LER536" s="79"/>
      <c r="LES536" s="109"/>
      <c r="LET536" s="479"/>
      <c r="LEU536" s="78"/>
      <c r="LEV536" s="144"/>
      <c r="LEW536" s="75"/>
      <c r="LEX536" s="66"/>
      <c r="LEY536" s="66"/>
      <c r="LEZ536" s="79"/>
      <c r="LFA536" s="109"/>
      <c r="LFB536" s="479"/>
      <c r="LFC536" s="78"/>
      <c r="LFD536" s="144"/>
      <c r="LFE536" s="75"/>
      <c r="LFF536" s="66"/>
      <c r="LFG536" s="66"/>
      <c r="LFH536" s="79"/>
      <c r="LFI536" s="109"/>
      <c r="LFJ536" s="479"/>
      <c r="LFK536" s="78"/>
      <c r="LFL536" s="144"/>
      <c r="LFM536" s="75"/>
      <c r="LFN536" s="66"/>
      <c r="LFO536" s="66"/>
      <c r="LFP536" s="79"/>
      <c r="LFQ536" s="109"/>
      <c r="LFR536" s="479"/>
      <c r="LFS536" s="78"/>
      <c r="LFT536" s="144"/>
      <c r="LFU536" s="75"/>
      <c r="LFV536" s="66"/>
      <c r="LFW536" s="66"/>
      <c r="LFX536" s="79"/>
      <c r="LFY536" s="109"/>
      <c r="LFZ536" s="479"/>
      <c r="LGA536" s="78"/>
      <c r="LGB536" s="144"/>
      <c r="LGC536" s="75"/>
      <c r="LGD536" s="66"/>
      <c r="LGE536" s="66"/>
      <c r="LGF536" s="79"/>
      <c r="LGG536" s="109"/>
      <c r="LGH536" s="479"/>
      <c r="LGI536" s="78"/>
      <c r="LGJ536" s="144"/>
      <c r="LGK536" s="75"/>
      <c r="LGL536" s="66"/>
      <c r="LGM536" s="66"/>
      <c r="LGN536" s="79"/>
      <c r="LGO536" s="109"/>
      <c r="LGP536" s="479"/>
      <c r="LGQ536" s="78"/>
      <c r="LGR536" s="144"/>
      <c r="LGS536" s="75"/>
      <c r="LGT536" s="66"/>
      <c r="LGU536" s="66"/>
      <c r="LGV536" s="79"/>
      <c r="LGW536" s="109"/>
      <c r="LGX536" s="479"/>
      <c r="LGY536" s="78"/>
      <c r="LGZ536" s="144"/>
      <c r="LHA536" s="75"/>
      <c r="LHB536" s="66"/>
      <c r="LHC536" s="66"/>
      <c r="LHD536" s="79"/>
      <c r="LHE536" s="109"/>
      <c r="LHF536" s="479"/>
      <c r="LHG536" s="78"/>
      <c r="LHH536" s="144"/>
      <c r="LHI536" s="75"/>
      <c r="LHJ536" s="66"/>
      <c r="LHK536" s="66"/>
      <c r="LHL536" s="79"/>
      <c r="LHM536" s="109"/>
      <c r="LHN536" s="479"/>
      <c r="LHO536" s="78"/>
      <c r="LHP536" s="144"/>
      <c r="LHQ536" s="75"/>
      <c r="LHR536" s="66"/>
      <c r="LHS536" s="66"/>
      <c r="LHT536" s="79"/>
      <c r="LHU536" s="109"/>
      <c r="LHV536" s="479"/>
      <c r="LHW536" s="78"/>
      <c r="LHX536" s="144"/>
      <c r="LHY536" s="75"/>
      <c r="LHZ536" s="66"/>
      <c r="LIA536" s="66"/>
      <c r="LIB536" s="79"/>
      <c r="LIC536" s="109"/>
      <c r="LID536" s="479"/>
      <c r="LIE536" s="78"/>
      <c r="LIF536" s="144"/>
      <c r="LIG536" s="75"/>
      <c r="LIH536" s="66"/>
      <c r="LII536" s="66"/>
      <c r="LIJ536" s="79"/>
      <c r="LIK536" s="109"/>
      <c r="LIL536" s="479"/>
      <c r="LIM536" s="78"/>
      <c r="LIN536" s="144"/>
      <c r="LIO536" s="75"/>
      <c r="LIP536" s="66"/>
      <c r="LIQ536" s="66"/>
      <c r="LIR536" s="79"/>
      <c r="LIS536" s="109"/>
      <c r="LIT536" s="479"/>
      <c r="LIU536" s="78"/>
      <c r="LIV536" s="144"/>
      <c r="LIW536" s="75"/>
      <c r="LIX536" s="66"/>
      <c r="LIY536" s="66"/>
      <c r="LIZ536" s="79"/>
      <c r="LJA536" s="109"/>
      <c r="LJB536" s="479"/>
      <c r="LJC536" s="78"/>
      <c r="LJD536" s="144"/>
      <c r="LJE536" s="75"/>
      <c r="LJF536" s="66"/>
      <c r="LJG536" s="66"/>
      <c r="LJH536" s="79"/>
      <c r="LJI536" s="109"/>
      <c r="LJJ536" s="479"/>
      <c r="LJK536" s="78"/>
      <c r="LJL536" s="144"/>
      <c r="LJM536" s="75"/>
      <c r="LJN536" s="66"/>
      <c r="LJO536" s="66"/>
      <c r="LJP536" s="79"/>
      <c r="LJQ536" s="109"/>
      <c r="LJR536" s="479"/>
      <c r="LJS536" s="78"/>
      <c r="LJT536" s="144"/>
      <c r="LJU536" s="75"/>
      <c r="LJV536" s="66"/>
      <c r="LJW536" s="66"/>
      <c r="LJX536" s="79"/>
      <c r="LJY536" s="109"/>
      <c r="LJZ536" s="479"/>
      <c r="LKA536" s="78"/>
      <c r="LKB536" s="144"/>
      <c r="LKC536" s="75"/>
      <c r="LKD536" s="66"/>
      <c r="LKE536" s="66"/>
      <c r="LKF536" s="79"/>
      <c r="LKG536" s="109"/>
      <c r="LKH536" s="479"/>
      <c r="LKI536" s="78"/>
      <c r="LKJ536" s="144"/>
      <c r="LKK536" s="75"/>
      <c r="LKL536" s="66"/>
      <c r="LKM536" s="66"/>
      <c r="LKN536" s="79"/>
      <c r="LKO536" s="109"/>
      <c r="LKP536" s="479"/>
      <c r="LKQ536" s="78"/>
      <c r="LKR536" s="144"/>
      <c r="LKS536" s="75"/>
      <c r="LKT536" s="66"/>
      <c r="LKU536" s="66"/>
      <c r="LKV536" s="79"/>
      <c r="LKW536" s="109"/>
      <c r="LKX536" s="479"/>
      <c r="LKY536" s="78"/>
      <c r="LKZ536" s="144"/>
      <c r="LLA536" s="75"/>
      <c r="LLB536" s="66"/>
      <c r="LLC536" s="66"/>
      <c r="LLD536" s="79"/>
      <c r="LLE536" s="109"/>
      <c r="LLF536" s="479"/>
      <c r="LLG536" s="78"/>
      <c r="LLH536" s="144"/>
      <c r="LLI536" s="75"/>
      <c r="LLJ536" s="66"/>
      <c r="LLK536" s="66"/>
      <c r="LLL536" s="79"/>
      <c r="LLM536" s="109"/>
      <c r="LLN536" s="479"/>
      <c r="LLO536" s="78"/>
      <c r="LLP536" s="144"/>
      <c r="LLQ536" s="75"/>
      <c r="LLR536" s="66"/>
      <c r="LLS536" s="66"/>
      <c r="LLT536" s="79"/>
      <c r="LLU536" s="109"/>
      <c r="LLV536" s="479"/>
      <c r="LLW536" s="78"/>
      <c r="LLX536" s="144"/>
      <c r="LLY536" s="75"/>
      <c r="LLZ536" s="66"/>
      <c r="LMA536" s="66"/>
      <c r="LMB536" s="79"/>
      <c r="LMC536" s="109"/>
      <c r="LMD536" s="479"/>
      <c r="LME536" s="78"/>
      <c r="LMF536" s="144"/>
      <c r="LMG536" s="75"/>
      <c r="LMH536" s="66"/>
      <c r="LMI536" s="66"/>
      <c r="LMJ536" s="79"/>
      <c r="LMK536" s="109"/>
      <c r="LML536" s="479"/>
      <c r="LMM536" s="78"/>
      <c r="LMN536" s="144"/>
      <c r="LMO536" s="75"/>
      <c r="LMP536" s="66"/>
      <c r="LMQ536" s="66"/>
      <c r="LMR536" s="79"/>
      <c r="LMS536" s="109"/>
      <c r="LMT536" s="479"/>
      <c r="LMU536" s="78"/>
      <c r="LMV536" s="144"/>
      <c r="LMW536" s="75"/>
      <c r="LMX536" s="66"/>
      <c r="LMY536" s="66"/>
      <c r="LMZ536" s="79"/>
      <c r="LNA536" s="109"/>
      <c r="LNB536" s="479"/>
      <c r="LNC536" s="78"/>
      <c r="LND536" s="144"/>
      <c r="LNE536" s="75"/>
      <c r="LNF536" s="66"/>
      <c r="LNG536" s="66"/>
      <c r="LNH536" s="79"/>
      <c r="LNI536" s="109"/>
      <c r="LNJ536" s="479"/>
      <c r="LNK536" s="78"/>
      <c r="LNL536" s="144"/>
      <c r="LNM536" s="75"/>
      <c r="LNN536" s="66"/>
      <c r="LNO536" s="66"/>
      <c r="LNP536" s="79"/>
      <c r="LNQ536" s="109"/>
      <c r="LNR536" s="479"/>
      <c r="LNS536" s="78"/>
      <c r="LNT536" s="144"/>
      <c r="LNU536" s="75"/>
      <c r="LNV536" s="66"/>
      <c r="LNW536" s="66"/>
      <c r="LNX536" s="79"/>
      <c r="LNY536" s="109"/>
      <c r="LNZ536" s="479"/>
      <c r="LOA536" s="78"/>
      <c r="LOB536" s="144"/>
      <c r="LOC536" s="75"/>
      <c r="LOD536" s="66"/>
      <c r="LOE536" s="66"/>
      <c r="LOF536" s="79"/>
      <c r="LOG536" s="109"/>
      <c r="LOH536" s="479"/>
      <c r="LOI536" s="78"/>
      <c r="LOJ536" s="144"/>
      <c r="LOK536" s="75"/>
      <c r="LOL536" s="66"/>
      <c r="LOM536" s="66"/>
      <c r="LON536" s="79"/>
      <c r="LOO536" s="109"/>
      <c r="LOP536" s="479"/>
      <c r="LOQ536" s="78"/>
      <c r="LOR536" s="144"/>
      <c r="LOS536" s="75"/>
      <c r="LOT536" s="66"/>
      <c r="LOU536" s="66"/>
      <c r="LOV536" s="79"/>
      <c r="LOW536" s="109"/>
      <c r="LOX536" s="479"/>
      <c r="LOY536" s="78"/>
      <c r="LOZ536" s="144"/>
      <c r="LPA536" s="75"/>
      <c r="LPB536" s="66"/>
      <c r="LPC536" s="66"/>
      <c r="LPD536" s="79"/>
      <c r="LPE536" s="109"/>
      <c r="LPF536" s="479"/>
      <c r="LPG536" s="78"/>
      <c r="LPH536" s="144"/>
      <c r="LPI536" s="75"/>
      <c r="LPJ536" s="66"/>
      <c r="LPK536" s="66"/>
      <c r="LPL536" s="79"/>
      <c r="LPM536" s="109"/>
      <c r="LPN536" s="479"/>
      <c r="LPO536" s="78"/>
      <c r="LPP536" s="144"/>
      <c r="LPQ536" s="75"/>
      <c r="LPR536" s="66"/>
      <c r="LPS536" s="66"/>
      <c r="LPT536" s="79"/>
      <c r="LPU536" s="109"/>
      <c r="LPV536" s="479"/>
      <c r="LPW536" s="78"/>
      <c r="LPX536" s="144"/>
      <c r="LPY536" s="75"/>
      <c r="LPZ536" s="66"/>
      <c r="LQA536" s="66"/>
      <c r="LQB536" s="79"/>
      <c r="LQC536" s="109"/>
      <c r="LQD536" s="479"/>
      <c r="LQE536" s="78"/>
      <c r="LQF536" s="144"/>
      <c r="LQG536" s="75"/>
      <c r="LQH536" s="66"/>
      <c r="LQI536" s="66"/>
      <c r="LQJ536" s="79"/>
      <c r="LQK536" s="109"/>
      <c r="LQL536" s="479"/>
      <c r="LQM536" s="78"/>
      <c r="LQN536" s="144"/>
      <c r="LQO536" s="75"/>
      <c r="LQP536" s="66"/>
      <c r="LQQ536" s="66"/>
      <c r="LQR536" s="79"/>
      <c r="LQS536" s="109"/>
      <c r="LQT536" s="479"/>
      <c r="LQU536" s="78"/>
      <c r="LQV536" s="144"/>
      <c r="LQW536" s="75"/>
      <c r="LQX536" s="66"/>
      <c r="LQY536" s="66"/>
      <c r="LQZ536" s="79"/>
      <c r="LRA536" s="109"/>
      <c r="LRB536" s="479"/>
      <c r="LRC536" s="78"/>
      <c r="LRD536" s="144"/>
      <c r="LRE536" s="75"/>
      <c r="LRF536" s="66"/>
      <c r="LRG536" s="66"/>
      <c r="LRH536" s="79"/>
      <c r="LRI536" s="109"/>
      <c r="LRJ536" s="479"/>
      <c r="LRK536" s="78"/>
      <c r="LRL536" s="144"/>
      <c r="LRM536" s="75"/>
      <c r="LRN536" s="66"/>
      <c r="LRO536" s="66"/>
      <c r="LRP536" s="79"/>
      <c r="LRQ536" s="109"/>
      <c r="LRR536" s="479"/>
      <c r="LRS536" s="78"/>
      <c r="LRT536" s="144"/>
      <c r="LRU536" s="75"/>
      <c r="LRV536" s="66"/>
      <c r="LRW536" s="66"/>
      <c r="LRX536" s="79"/>
      <c r="LRY536" s="109"/>
      <c r="LRZ536" s="479"/>
      <c r="LSA536" s="78"/>
      <c r="LSB536" s="144"/>
      <c r="LSC536" s="75"/>
      <c r="LSD536" s="66"/>
      <c r="LSE536" s="66"/>
      <c r="LSF536" s="79"/>
      <c r="LSG536" s="109"/>
      <c r="LSH536" s="479"/>
      <c r="LSI536" s="78"/>
      <c r="LSJ536" s="144"/>
      <c r="LSK536" s="75"/>
      <c r="LSL536" s="66"/>
      <c r="LSM536" s="66"/>
      <c r="LSN536" s="79"/>
      <c r="LSO536" s="109"/>
      <c r="LSP536" s="479"/>
      <c r="LSQ536" s="78"/>
      <c r="LSR536" s="144"/>
      <c r="LSS536" s="75"/>
      <c r="LST536" s="66"/>
      <c r="LSU536" s="66"/>
      <c r="LSV536" s="79"/>
      <c r="LSW536" s="109"/>
      <c r="LSX536" s="479"/>
      <c r="LSY536" s="78"/>
      <c r="LSZ536" s="144"/>
      <c r="LTA536" s="75"/>
      <c r="LTB536" s="66"/>
      <c r="LTC536" s="66"/>
      <c r="LTD536" s="79"/>
      <c r="LTE536" s="109"/>
      <c r="LTF536" s="479"/>
      <c r="LTG536" s="78"/>
      <c r="LTH536" s="144"/>
      <c r="LTI536" s="75"/>
      <c r="LTJ536" s="66"/>
      <c r="LTK536" s="66"/>
      <c r="LTL536" s="79"/>
      <c r="LTM536" s="109"/>
      <c r="LTN536" s="479"/>
      <c r="LTO536" s="78"/>
      <c r="LTP536" s="144"/>
      <c r="LTQ536" s="75"/>
      <c r="LTR536" s="66"/>
      <c r="LTS536" s="66"/>
      <c r="LTT536" s="79"/>
      <c r="LTU536" s="109"/>
      <c r="LTV536" s="479"/>
      <c r="LTW536" s="78"/>
      <c r="LTX536" s="144"/>
      <c r="LTY536" s="75"/>
      <c r="LTZ536" s="66"/>
      <c r="LUA536" s="66"/>
      <c r="LUB536" s="79"/>
      <c r="LUC536" s="109"/>
      <c r="LUD536" s="479"/>
      <c r="LUE536" s="78"/>
      <c r="LUF536" s="144"/>
      <c r="LUG536" s="75"/>
      <c r="LUH536" s="66"/>
      <c r="LUI536" s="66"/>
      <c r="LUJ536" s="79"/>
      <c r="LUK536" s="109"/>
      <c r="LUL536" s="479"/>
      <c r="LUM536" s="78"/>
      <c r="LUN536" s="144"/>
      <c r="LUO536" s="75"/>
      <c r="LUP536" s="66"/>
      <c r="LUQ536" s="66"/>
      <c r="LUR536" s="79"/>
      <c r="LUS536" s="109"/>
      <c r="LUT536" s="479"/>
      <c r="LUU536" s="78"/>
      <c r="LUV536" s="144"/>
      <c r="LUW536" s="75"/>
      <c r="LUX536" s="66"/>
      <c r="LUY536" s="66"/>
      <c r="LUZ536" s="79"/>
      <c r="LVA536" s="109"/>
      <c r="LVB536" s="479"/>
      <c r="LVC536" s="78"/>
      <c r="LVD536" s="144"/>
      <c r="LVE536" s="75"/>
      <c r="LVF536" s="66"/>
      <c r="LVG536" s="66"/>
      <c r="LVH536" s="79"/>
      <c r="LVI536" s="109"/>
      <c r="LVJ536" s="479"/>
      <c r="LVK536" s="78"/>
      <c r="LVL536" s="144"/>
      <c r="LVM536" s="75"/>
      <c r="LVN536" s="66"/>
      <c r="LVO536" s="66"/>
      <c r="LVP536" s="79"/>
      <c r="LVQ536" s="109"/>
      <c r="LVR536" s="479"/>
      <c r="LVS536" s="78"/>
      <c r="LVT536" s="144"/>
      <c r="LVU536" s="75"/>
      <c r="LVV536" s="66"/>
      <c r="LVW536" s="66"/>
      <c r="LVX536" s="79"/>
      <c r="LVY536" s="109"/>
      <c r="LVZ536" s="479"/>
      <c r="LWA536" s="78"/>
      <c r="LWB536" s="144"/>
      <c r="LWC536" s="75"/>
      <c r="LWD536" s="66"/>
      <c r="LWE536" s="66"/>
      <c r="LWF536" s="79"/>
      <c r="LWG536" s="109"/>
      <c r="LWH536" s="479"/>
      <c r="LWI536" s="78"/>
      <c r="LWJ536" s="144"/>
      <c r="LWK536" s="75"/>
      <c r="LWL536" s="66"/>
      <c r="LWM536" s="66"/>
      <c r="LWN536" s="79"/>
      <c r="LWO536" s="109"/>
      <c r="LWP536" s="479"/>
      <c r="LWQ536" s="78"/>
      <c r="LWR536" s="144"/>
      <c r="LWS536" s="75"/>
      <c r="LWT536" s="66"/>
      <c r="LWU536" s="66"/>
      <c r="LWV536" s="79"/>
      <c r="LWW536" s="109"/>
      <c r="LWX536" s="479"/>
      <c r="LWY536" s="78"/>
      <c r="LWZ536" s="144"/>
      <c r="LXA536" s="75"/>
      <c r="LXB536" s="66"/>
      <c r="LXC536" s="66"/>
      <c r="LXD536" s="79"/>
      <c r="LXE536" s="109"/>
      <c r="LXF536" s="479"/>
      <c r="LXG536" s="78"/>
      <c r="LXH536" s="144"/>
      <c r="LXI536" s="75"/>
      <c r="LXJ536" s="66"/>
      <c r="LXK536" s="66"/>
      <c r="LXL536" s="79"/>
      <c r="LXM536" s="109"/>
      <c r="LXN536" s="479"/>
      <c r="LXO536" s="78"/>
      <c r="LXP536" s="144"/>
      <c r="LXQ536" s="75"/>
      <c r="LXR536" s="66"/>
      <c r="LXS536" s="66"/>
      <c r="LXT536" s="79"/>
      <c r="LXU536" s="109"/>
      <c r="LXV536" s="479"/>
      <c r="LXW536" s="78"/>
      <c r="LXX536" s="144"/>
      <c r="LXY536" s="75"/>
      <c r="LXZ536" s="66"/>
      <c r="LYA536" s="66"/>
      <c r="LYB536" s="79"/>
      <c r="LYC536" s="109"/>
      <c r="LYD536" s="479"/>
      <c r="LYE536" s="78"/>
      <c r="LYF536" s="144"/>
      <c r="LYG536" s="75"/>
      <c r="LYH536" s="66"/>
      <c r="LYI536" s="66"/>
      <c r="LYJ536" s="79"/>
      <c r="LYK536" s="109"/>
      <c r="LYL536" s="479"/>
      <c r="LYM536" s="78"/>
      <c r="LYN536" s="144"/>
      <c r="LYO536" s="75"/>
      <c r="LYP536" s="66"/>
      <c r="LYQ536" s="66"/>
      <c r="LYR536" s="79"/>
      <c r="LYS536" s="109"/>
      <c r="LYT536" s="479"/>
      <c r="LYU536" s="78"/>
      <c r="LYV536" s="144"/>
      <c r="LYW536" s="75"/>
      <c r="LYX536" s="66"/>
      <c r="LYY536" s="66"/>
      <c r="LYZ536" s="79"/>
      <c r="LZA536" s="109"/>
      <c r="LZB536" s="479"/>
      <c r="LZC536" s="78"/>
      <c r="LZD536" s="144"/>
      <c r="LZE536" s="75"/>
      <c r="LZF536" s="66"/>
      <c r="LZG536" s="66"/>
      <c r="LZH536" s="79"/>
      <c r="LZI536" s="109"/>
      <c r="LZJ536" s="479"/>
      <c r="LZK536" s="78"/>
      <c r="LZL536" s="144"/>
      <c r="LZM536" s="75"/>
      <c r="LZN536" s="66"/>
      <c r="LZO536" s="66"/>
      <c r="LZP536" s="79"/>
      <c r="LZQ536" s="109"/>
      <c r="LZR536" s="479"/>
      <c r="LZS536" s="78"/>
      <c r="LZT536" s="144"/>
      <c r="LZU536" s="75"/>
      <c r="LZV536" s="66"/>
      <c r="LZW536" s="66"/>
      <c r="LZX536" s="79"/>
      <c r="LZY536" s="109"/>
      <c r="LZZ536" s="479"/>
      <c r="MAA536" s="78"/>
      <c r="MAB536" s="144"/>
      <c r="MAC536" s="75"/>
      <c r="MAD536" s="66"/>
      <c r="MAE536" s="66"/>
      <c r="MAF536" s="79"/>
      <c r="MAG536" s="109"/>
      <c r="MAH536" s="479"/>
      <c r="MAI536" s="78"/>
      <c r="MAJ536" s="144"/>
      <c r="MAK536" s="75"/>
      <c r="MAL536" s="66"/>
      <c r="MAM536" s="66"/>
      <c r="MAN536" s="79"/>
      <c r="MAO536" s="109"/>
      <c r="MAP536" s="479"/>
      <c r="MAQ536" s="78"/>
      <c r="MAR536" s="144"/>
      <c r="MAS536" s="75"/>
      <c r="MAT536" s="66"/>
      <c r="MAU536" s="66"/>
      <c r="MAV536" s="79"/>
      <c r="MAW536" s="109"/>
      <c r="MAX536" s="479"/>
      <c r="MAY536" s="78"/>
      <c r="MAZ536" s="144"/>
      <c r="MBA536" s="75"/>
      <c r="MBB536" s="66"/>
      <c r="MBC536" s="66"/>
      <c r="MBD536" s="79"/>
      <c r="MBE536" s="109"/>
      <c r="MBF536" s="479"/>
      <c r="MBG536" s="78"/>
      <c r="MBH536" s="144"/>
      <c r="MBI536" s="75"/>
      <c r="MBJ536" s="66"/>
      <c r="MBK536" s="66"/>
      <c r="MBL536" s="79"/>
      <c r="MBM536" s="109"/>
      <c r="MBN536" s="479"/>
      <c r="MBO536" s="78"/>
      <c r="MBP536" s="144"/>
      <c r="MBQ536" s="75"/>
      <c r="MBR536" s="66"/>
      <c r="MBS536" s="66"/>
      <c r="MBT536" s="79"/>
      <c r="MBU536" s="109"/>
      <c r="MBV536" s="479"/>
      <c r="MBW536" s="78"/>
      <c r="MBX536" s="144"/>
      <c r="MBY536" s="75"/>
      <c r="MBZ536" s="66"/>
      <c r="MCA536" s="66"/>
      <c r="MCB536" s="79"/>
      <c r="MCC536" s="109"/>
      <c r="MCD536" s="479"/>
      <c r="MCE536" s="78"/>
      <c r="MCF536" s="144"/>
      <c r="MCG536" s="75"/>
      <c r="MCH536" s="66"/>
      <c r="MCI536" s="66"/>
      <c r="MCJ536" s="79"/>
      <c r="MCK536" s="109"/>
      <c r="MCL536" s="479"/>
      <c r="MCM536" s="78"/>
      <c r="MCN536" s="144"/>
      <c r="MCO536" s="75"/>
      <c r="MCP536" s="66"/>
      <c r="MCQ536" s="66"/>
      <c r="MCR536" s="79"/>
      <c r="MCS536" s="109"/>
      <c r="MCT536" s="479"/>
      <c r="MCU536" s="78"/>
      <c r="MCV536" s="144"/>
      <c r="MCW536" s="75"/>
      <c r="MCX536" s="66"/>
      <c r="MCY536" s="66"/>
      <c r="MCZ536" s="79"/>
      <c r="MDA536" s="109"/>
      <c r="MDB536" s="479"/>
      <c r="MDC536" s="78"/>
      <c r="MDD536" s="144"/>
      <c r="MDE536" s="75"/>
      <c r="MDF536" s="66"/>
      <c r="MDG536" s="66"/>
      <c r="MDH536" s="79"/>
      <c r="MDI536" s="109"/>
      <c r="MDJ536" s="479"/>
      <c r="MDK536" s="78"/>
      <c r="MDL536" s="144"/>
      <c r="MDM536" s="75"/>
      <c r="MDN536" s="66"/>
      <c r="MDO536" s="66"/>
      <c r="MDP536" s="79"/>
      <c r="MDQ536" s="109"/>
      <c r="MDR536" s="479"/>
      <c r="MDS536" s="78"/>
      <c r="MDT536" s="144"/>
      <c r="MDU536" s="75"/>
      <c r="MDV536" s="66"/>
      <c r="MDW536" s="66"/>
      <c r="MDX536" s="79"/>
      <c r="MDY536" s="109"/>
      <c r="MDZ536" s="479"/>
      <c r="MEA536" s="78"/>
      <c r="MEB536" s="144"/>
      <c r="MEC536" s="75"/>
      <c r="MED536" s="66"/>
      <c r="MEE536" s="66"/>
      <c r="MEF536" s="79"/>
      <c r="MEG536" s="109"/>
      <c r="MEH536" s="479"/>
      <c r="MEI536" s="78"/>
      <c r="MEJ536" s="144"/>
      <c r="MEK536" s="75"/>
      <c r="MEL536" s="66"/>
      <c r="MEM536" s="66"/>
      <c r="MEN536" s="79"/>
      <c r="MEO536" s="109"/>
      <c r="MEP536" s="479"/>
      <c r="MEQ536" s="78"/>
      <c r="MER536" s="144"/>
      <c r="MES536" s="75"/>
      <c r="MET536" s="66"/>
      <c r="MEU536" s="66"/>
      <c r="MEV536" s="79"/>
      <c r="MEW536" s="109"/>
      <c r="MEX536" s="479"/>
      <c r="MEY536" s="78"/>
      <c r="MEZ536" s="144"/>
      <c r="MFA536" s="75"/>
      <c r="MFB536" s="66"/>
      <c r="MFC536" s="66"/>
      <c r="MFD536" s="79"/>
      <c r="MFE536" s="109"/>
      <c r="MFF536" s="479"/>
      <c r="MFG536" s="78"/>
      <c r="MFH536" s="144"/>
      <c r="MFI536" s="75"/>
      <c r="MFJ536" s="66"/>
      <c r="MFK536" s="66"/>
      <c r="MFL536" s="79"/>
      <c r="MFM536" s="109"/>
      <c r="MFN536" s="479"/>
      <c r="MFO536" s="78"/>
      <c r="MFP536" s="144"/>
      <c r="MFQ536" s="75"/>
      <c r="MFR536" s="66"/>
      <c r="MFS536" s="66"/>
      <c r="MFT536" s="79"/>
      <c r="MFU536" s="109"/>
      <c r="MFV536" s="479"/>
      <c r="MFW536" s="78"/>
      <c r="MFX536" s="144"/>
      <c r="MFY536" s="75"/>
      <c r="MFZ536" s="66"/>
      <c r="MGA536" s="66"/>
      <c r="MGB536" s="79"/>
      <c r="MGC536" s="109"/>
      <c r="MGD536" s="479"/>
      <c r="MGE536" s="78"/>
      <c r="MGF536" s="144"/>
      <c r="MGG536" s="75"/>
      <c r="MGH536" s="66"/>
      <c r="MGI536" s="66"/>
      <c r="MGJ536" s="79"/>
      <c r="MGK536" s="109"/>
      <c r="MGL536" s="479"/>
      <c r="MGM536" s="78"/>
      <c r="MGN536" s="144"/>
      <c r="MGO536" s="75"/>
      <c r="MGP536" s="66"/>
      <c r="MGQ536" s="66"/>
      <c r="MGR536" s="79"/>
      <c r="MGS536" s="109"/>
      <c r="MGT536" s="479"/>
      <c r="MGU536" s="78"/>
      <c r="MGV536" s="144"/>
      <c r="MGW536" s="75"/>
      <c r="MGX536" s="66"/>
      <c r="MGY536" s="66"/>
      <c r="MGZ536" s="79"/>
      <c r="MHA536" s="109"/>
      <c r="MHB536" s="479"/>
      <c r="MHC536" s="78"/>
      <c r="MHD536" s="144"/>
      <c r="MHE536" s="75"/>
      <c r="MHF536" s="66"/>
      <c r="MHG536" s="66"/>
      <c r="MHH536" s="79"/>
      <c r="MHI536" s="109"/>
      <c r="MHJ536" s="479"/>
      <c r="MHK536" s="78"/>
      <c r="MHL536" s="144"/>
      <c r="MHM536" s="75"/>
      <c r="MHN536" s="66"/>
      <c r="MHO536" s="66"/>
      <c r="MHP536" s="79"/>
      <c r="MHQ536" s="109"/>
      <c r="MHR536" s="479"/>
      <c r="MHS536" s="78"/>
      <c r="MHT536" s="144"/>
      <c r="MHU536" s="75"/>
      <c r="MHV536" s="66"/>
      <c r="MHW536" s="66"/>
      <c r="MHX536" s="79"/>
      <c r="MHY536" s="109"/>
      <c r="MHZ536" s="479"/>
      <c r="MIA536" s="78"/>
      <c r="MIB536" s="144"/>
      <c r="MIC536" s="75"/>
      <c r="MID536" s="66"/>
      <c r="MIE536" s="66"/>
      <c r="MIF536" s="79"/>
      <c r="MIG536" s="109"/>
      <c r="MIH536" s="479"/>
      <c r="MII536" s="78"/>
      <c r="MIJ536" s="144"/>
      <c r="MIK536" s="75"/>
      <c r="MIL536" s="66"/>
      <c r="MIM536" s="66"/>
      <c r="MIN536" s="79"/>
      <c r="MIO536" s="109"/>
      <c r="MIP536" s="479"/>
      <c r="MIQ536" s="78"/>
      <c r="MIR536" s="144"/>
      <c r="MIS536" s="75"/>
      <c r="MIT536" s="66"/>
      <c r="MIU536" s="66"/>
      <c r="MIV536" s="79"/>
      <c r="MIW536" s="109"/>
      <c r="MIX536" s="479"/>
      <c r="MIY536" s="78"/>
      <c r="MIZ536" s="144"/>
      <c r="MJA536" s="75"/>
      <c r="MJB536" s="66"/>
      <c r="MJC536" s="66"/>
      <c r="MJD536" s="79"/>
      <c r="MJE536" s="109"/>
      <c r="MJF536" s="479"/>
      <c r="MJG536" s="78"/>
      <c r="MJH536" s="144"/>
      <c r="MJI536" s="75"/>
      <c r="MJJ536" s="66"/>
      <c r="MJK536" s="66"/>
      <c r="MJL536" s="79"/>
      <c r="MJM536" s="109"/>
      <c r="MJN536" s="479"/>
      <c r="MJO536" s="78"/>
      <c r="MJP536" s="144"/>
      <c r="MJQ536" s="75"/>
      <c r="MJR536" s="66"/>
      <c r="MJS536" s="66"/>
      <c r="MJT536" s="79"/>
      <c r="MJU536" s="109"/>
      <c r="MJV536" s="479"/>
      <c r="MJW536" s="78"/>
      <c r="MJX536" s="144"/>
      <c r="MJY536" s="75"/>
      <c r="MJZ536" s="66"/>
      <c r="MKA536" s="66"/>
      <c r="MKB536" s="79"/>
      <c r="MKC536" s="109"/>
      <c r="MKD536" s="479"/>
      <c r="MKE536" s="78"/>
      <c r="MKF536" s="144"/>
      <c r="MKG536" s="75"/>
      <c r="MKH536" s="66"/>
      <c r="MKI536" s="66"/>
      <c r="MKJ536" s="79"/>
      <c r="MKK536" s="109"/>
      <c r="MKL536" s="479"/>
      <c r="MKM536" s="78"/>
      <c r="MKN536" s="144"/>
      <c r="MKO536" s="75"/>
      <c r="MKP536" s="66"/>
      <c r="MKQ536" s="66"/>
      <c r="MKR536" s="79"/>
      <c r="MKS536" s="109"/>
      <c r="MKT536" s="479"/>
      <c r="MKU536" s="78"/>
      <c r="MKV536" s="144"/>
      <c r="MKW536" s="75"/>
      <c r="MKX536" s="66"/>
      <c r="MKY536" s="66"/>
      <c r="MKZ536" s="79"/>
      <c r="MLA536" s="109"/>
      <c r="MLB536" s="479"/>
      <c r="MLC536" s="78"/>
      <c r="MLD536" s="144"/>
      <c r="MLE536" s="75"/>
      <c r="MLF536" s="66"/>
      <c r="MLG536" s="66"/>
      <c r="MLH536" s="79"/>
      <c r="MLI536" s="109"/>
      <c r="MLJ536" s="479"/>
      <c r="MLK536" s="78"/>
      <c r="MLL536" s="144"/>
      <c r="MLM536" s="75"/>
      <c r="MLN536" s="66"/>
      <c r="MLO536" s="66"/>
      <c r="MLP536" s="79"/>
      <c r="MLQ536" s="109"/>
      <c r="MLR536" s="479"/>
      <c r="MLS536" s="78"/>
      <c r="MLT536" s="144"/>
      <c r="MLU536" s="75"/>
      <c r="MLV536" s="66"/>
      <c r="MLW536" s="66"/>
      <c r="MLX536" s="79"/>
      <c r="MLY536" s="109"/>
      <c r="MLZ536" s="479"/>
      <c r="MMA536" s="78"/>
      <c r="MMB536" s="144"/>
      <c r="MMC536" s="75"/>
      <c r="MMD536" s="66"/>
      <c r="MME536" s="66"/>
      <c r="MMF536" s="79"/>
      <c r="MMG536" s="109"/>
      <c r="MMH536" s="479"/>
      <c r="MMI536" s="78"/>
      <c r="MMJ536" s="144"/>
      <c r="MMK536" s="75"/>
      <c r="MML536" s="66"/>
      <c r="MMM536" s="66"/>
      <c r="MMN536" s="79"/>
      <c r="MMO536" s="109"/>
      <c r="MMP536" s="479"/>
      <c r="MMQ536" s="78"/>
      <c r="MMR536" s="144"/>
      <c r="MMS536" s="75"/>
      <c r="MMT536" s="66"/>
      <c r="MMU536" s="66"/>
      <c r="MMV536" s="79"/>
      <c r="MMW536" s="109"/>
      <c r="MMX536" s="479"/>
      <c r="MMY536" s="78"/>
      <c r="MMZ536" s="144"/>
      <c r="MNA536" s="75"/>
      <c r="MNB536" s="66"/>
      <c r="MNC536" s="66"/>
      <c r="MND536" s="79"/>
      <c r="MNE536" s="109"/>
      <c r="MNF536" s="479"/>
      <c r="MNG536" s="78"/>
      <c r="MNH536" s="144"/>
      <c r="MNI536" s="75"/>
      <c r="MNJ536" s="66"/>
      <c r="MNK536" s="66"/>
      <c r="MNL536" s="79"/>
      <c r="MNM536" s="109"/>
      <c r="MNN536" s="479"/>
      <c r="MNO536" s="78"/>
      <c r="MNP536" s="144"/>
      <c r="MNQ536" s="75"/>
      <c r="MNR536" s="66"/>
      <c r="MNS536" s="66"/>
      <c r="MNT536" s="79"/>
      <c r="MNU536" s="109"/>
      <c r="MNV536" s="479"/>
      <c r="MNW536" s="78"/>
      <c r="MNX536" s="144"/>
      <c r="MNY536" s="75"/>
      <c r="MNZ536" s="66"/>
      <c r="MOA536" s="66"/>
      <c r="MOB536" s="79"/>
      <c r="MOC536" s="109"/>
      <c r="MOD536" s="479"/>
      <c r="MOE536" s="78"/>
      <c r="MOF536" s="144"/>
      <c r="MOG536" s="75"/>
      <c r="MOH536" s="66"/>
      <c r="MOI536" s="66"/>
      <c r="MOJ536" s="79"/>
      <c r="MOK536" s="109"/>
      <c r="MOL536" s="479"/>
      <c r="MOM536" s="78"/>
      <c r="MON536" s="144"/>
      <c r="MOO536" s="75"/>
      <c r="MOP536" s="66"/>
      <c r="MOQ536" s="66"/>
      <c r="MOR536" s="79"/>
      <c r="MOS536" s="109"/>
      <c r="MOT536" s="479"/>
      <c r="MOU536" s="78"/>
      <c r="MOV536" s="144"/>
      <c r="MOW536" s="75"/>
      <c r="MOX536" s="66"/>
      <c r="MOY536" s="66"/>
      <c r="MOZ536" s="79"/>
      <c r="MPA536" s="109"/>
      <c r="MPB536" s="479"/>
      <c r="MPC536" s="78"/>
      <c r="MPD536" s="144"/>
      <c r="MPE536" s="75"/>
      <c r="MPF536" s="66"/>
      <c r="MPG536" s="66"/>
      <c r="MPH536" s="79"/>
      <c r="MPI536" s="109"/>
      <c r="MPJ536" s="479"/>
      <c r="MPK536" s="78"/>
      <c r="MPL536" s="144"/>
      <c r="MPM536" s="75"/>
      <c r="MPN536" s="66"/>
      <c r="MPO536" s="66"/>
      <c r="MPP536" s="79"/>
      <c r="MPQ536" s="109"/>
      <c r="MPR536" s="479"/>
      <c r="MPS536" s="78"/>
      <c r="MPT536" s="144"/>
      <c r="MPU536" s="75"/>
      <c r="MPV536" s="66"/>
      <c r="MPW536" s="66"/>
      <c r="MPX536" s="79"/>
      <c r="MPY536" s="109"/>
      <c r="MPZ536" s="479"/>
      <c r="MQA536" s="78"/>
      <c r="MQB536" s="144"/>
      <c r="MQC536" s="75"/>
      <c r="MQD536" s="66"/>
      <c r="MQE536" s="66"/>
      <c r="MQF536" s="79"/>
      <c r="MQG536" s="109"/>
      <c r="MQH536" s="479"/>
      <c r="MQI536" s="78"/>
      <c r="MQJ536" s="144"/>
      <c r="MQK536" s="75"/>
      <c r="MQL536" s="66"/>
      <c r="MQM536" s="66"/>
      <c r="MQN536" s="79"/>
      <c r="MQO536" s="109"/>
      <c r="MQP536" s="479"/>
      <c r="MQQ536" s="78"/>
      <c r="MQR536" s="144"/>
      <c r="MQS536" s="75"/>
      <c r="MQT536" s="66"/>
      <c r="MQU536" s="66"/>
      <c r="MQV536" s="79"/>
      <c r="MQW536" s="109"/>
      <c r="MQX536" s="479"/>
      <c r="MQY536" s="78"/>
      <c r="MQZ536" s="144"/>
      <c r="MRA536" s="75"/>
      <c r="MRB536" s="66"/>
      <c r="MRC536" s="66"/>
      <c r="MRD536" s="79"/>
      <c r="MRE536" s="109"/>
      <c r="MRF536" s="479"/>
      <c r="MRG536" s="78"/>
      <c r="MRH536" s="144"/>
      <c r="MRI536" s="75"/>
      <c r="MRJ536" s="66"/>
      <c r="MRK536" s="66"/>
      <c r="MRL536" s="79"/>
      <c r="MRM536" s="109"/>
      <c r="MRN536" s="479"/>
      <c r="MRO536" s="78"/>
      <c r="MRP536" s="144"/>
      <c r="MRQ536" s="75"/>
      <c r="MRR536" s="66"/>
      <c r="MRS536" s="66"/>
      <c r="MRT536" s="79"/>
      <c r="MRU536" s="109"/>
      <c r="MRV536" s="479"/>
      <c r="MRW536" s="78"/>
      <c r="MRX536" s="144"/>
      <c r="MRY536" s="75"/>
      <c r="MRZ536" s="66"/>
      <c r="MSA536" s="66"/>
      <c r="MSB536" s="79"/>
      <c r="MSC536" s="109"/>
      <c r="MSD536" s="479"/>
      <c r="MSE536" s="78"/>
      <c r="MSF536" s="144"/>
      <c r="MSG536" s="75"/>
      <c r="MSH536" s="66"/>
      <c r="MSI536" s="66"/>
      <c r="MSJ536" s="79"/>
      <c r="MSK536" s="109"/>
      <c r="MSL536" s="479"/>
      <c r="MSM536" s="78"/>
      <c r="MSN536" s="144"/>
      <c r="MSO536" s="75"/>
      <c r="MSP536" s="66"/>
      <c r="MSQ536" s="66"/>
      <c r="MSR536" s="79"/>
      <c r="MSS536" s="109"/>
      <c r="MST536" s="479"/>
      <c r="MSU536" s="78"/>
      <c r="MSV536" s="144"/>
      <c r="MSW536" s="75"/>
      <c r="MSX536" s="66"/>
      <c r="MSY536" s="66"/>
      <c r="MSZ536" s="79"/>
      <c r="MTA536" s="109"/>
      <c r="MTB536" s="479"/>
      <c r="MTC536" s="78"/>
      <c r="MTD536" s="144"/>
      <c r="MTE536" s="75"/>
      <c r="MTF536" s="66"/>
      <c r="MTG536" s="66"/>
      <c r="MTH536" s="79"/>
      <c r="MTI536" s="109"/>
      <c r="MTJ536" s="479"/>
      <c r="MTK536" s="78"/>
      <c r="MTL536" s="144"/>
      <c r="MTM536" s="75"/>
      <c r="MTN536" s="66"/>
      <c r="MTO536" s="66"/>
      <c r="MTP536" s="79"/>
      <c r="MTQ536" s="109"/>
      <c r="MTR536" s="479"/>
      <c r="MTS536" s="78"/>
      <c r="MTT536" s="144"/>
      <c r="MTU536" s="75"/>
      <c r="MTV536" s="66"/>
      <c r="MTW536" s="66"/>
      <c r="MTX536" s="79"/>
      <c r="MTY536" s="109"/>
      <c r="MTZ536" s="479"/>
      <c r="MUA536" s="78"/>
      <c r="MUB536" s="144"/>
      <c r="MUC536" s="75"/>
      <c r="MUD536" s="66"/>
      <c r="MUE536" s="66"/>
      <c r="MUF536" s="79"/>
      <c r="MUG536" s="109"/>
      <c r="MUH536" s="479"/>
      <c r="MUI536" s="78"/>
      <c r="MUJ536" s="144"/>
      <c r="MUK536" s="75"/>
      <c r="MUL536" s="66"/>
      <c r="MUM536" s="66"/>
      <c r="MUN536" s="79"/>
      <c r="MUO536" s="109"/>
      <c r="MUP536" s="479"/>
      <c r="MUQ536" s="78"/>
      <c r="MUR536" s="144"/>
      <c r="MUS536" s="75"/>
      <c r="MUT536" s="66"/>
      <c r="MUU536" s="66"/>
      <c r="MUV536" s="79"/>
      <c r="MUW536" s="109"/>
      <c r="MUX536" s="479"/>
      <c r="MUY536" s="78"/>
      <c r="MUZ536" s="144"/>
      <c r="MVA536" s="75"/>
      <c r="MVB536" s="66"/>
      <c r="MVC536" s="66"/>
      <c r="MVD536" s="79"/>
      <c r="MVE536" s="109"/>
      <c r="MVF536" s="479"/>
      <c r="MVG536" s="78"/>
      <c r="MVH536" s="144"/>
      <c r="MVI536" s="75"/>
      <c r="MVJ536" s="66"/>
      <c r="MVK536" s="66"/>
      <c r="MVL536" s="79"/>
      <c r="MVM536" s="109"/>
      <c r="MVN536" s="479"/>
      <c r="MVO536" s="78"/>
      <c r="MVP536" s="144"/>
      <c r="MVQ536" s="75"/>
      <c r="MVR536" s="66"/>
      <c r="MVS536" s="66"/>
      <c r="MVT536" s="79"/>
      <c r="MVU536" s="109"/>
      <c r="MVV536" s="479"/>
      <c r="MVW536" s="78"/>
      <c r="MVX536" s="144"/>
      <c r="MVY536" s="75"/>
      <c r="MVZ536" s="66"/>
      <c r="MWA536" s="66"/>
      <c r="MWB536" s="79"/>
      <c r="MWC536" s="109"/>
      <c r="MWD536" s="479"/>
      <c r="MWE536" s="78"/>
      <c r="MWF536" s="144"/>
      <c r="MWG536" s="75"/>
      <c r="MWH536" s="66"/>
      <c r="MWI536" s="66"/>
      <c r="MWJ536" s="79"/>
      <c r="MWK536" s="109"/>
      <c r="MWL536" s="479"/>
      <c r="MWM536" s="78"/>
      <c r="MWN536" s="144"/>
      <c r="MWO536" s="75"/>
      <c r="MWP536" s="66"/>
      <c r="MWQ536" s="66"/>
      <c r="MWR536" s="79"/>
      <c r="MWS536" s="109"/>
      <c r="MWT536" s="479"/>
      <c r="MWU536" s="78"/>
      <c r="MWV536" s="144"/>
      <c r="MWW536" s="75"/>
      <c r="MWX536" s="66"/>
      <c r="MWY536" s="66"/>
      <c r="MWZ536" s="79"/>
      <c r="MXA536" s="109"/>
      <c r="MXB536" s="479"/>
      <c r="MXC536" s="78"/>
      <c r="MXD536" s="144"/>
      <c r="MXE536" s="75"/>
      <c r="MXF536" s="66"/>
      <c r="MXG536" s="66"/>
      <c r="MXH536" s="79"/>
      <c r="MXI536" s="109"/>
      <c r="MXJ536" s="479"/>
      <c r="MXK536" s="78"/>
      <c r="MXL536" s="144"/>
      <c r="MXM536" s="75"/>
      <c r="MXN536" s="66"/>
      <c r="MXO536" s="66"/>
      <c r="MXP536" s="79"/>
      <c r="MXQ536" s="109"/>
      <c r="MXR536" s="479"/>
      <c r="MXS536" s="78"/>
      <c r="MXT536" s="144"/>
      <c r="MXU536" s="75"/>
      <c r="MXV536" s="66"/>
      <c r="MXW536" s="66"/>
      <c r="MXX536" s="79"/>
      <c r="MXY536" s="109"/>
      <c r="MXZ536" s="479"/>
      <c r="MYA536" s="78"/>
      <c r="MYB536" s="144"/>
      <c r="MYC536" s="75"/>
      <c r="MYD536" s="66"/>
      <c r="MYE536" s="66"/>
      <c r="MYF536" s="79"/>
      <c r="MYG536" s="109"/>
      <c r="MYH536" s="479"/>
      <c r="MYI536" s="78"/>
      <c r="MYJ536" s="144"/>
      <c r="MYK536" s="75"/>
      <c r="MYL536" s="66"/>
      <c r="MYM536" s="66"/>
      <c r="MYN536" s="79"/>
      <c r="MYO536" s="109"/>
      <c r="MYP536" s="479"/>
      <c r="MYQ536" s="78"/>
      <c r="MYR536" s="144"/>
      <c r="MYS536" s="75"/>
      <c r="MYT536" s="66"/>
      <c r="MYU536" s="66"/>
      <c r="MYV536" s="79"/>
      <c r="MYW536" s="109"/>
      <c r="MYX536" s="479"/>
      <c r="MYY536" s="78"/>
      <c r="MYZ536" s="144"/>
      <c r="MZA536" s="75"/>
      <c r="MZB536" s="66"/>
      <c r="MZC536" s="66"/>
      <c r="MZD536" s="79"/>
      <c r="MZE536" s="109"/>
      <c r="MZF536" s="479"/>
      <c r="MZG536" s="78"/>
      <c r="MZH536" s="144"/>
      <c r="MZI536" s="75"/>
      <c r="MZJ536" s="66"/>
      <c r="MZK536" s="66"/>
      <c r="MZL536" s="79"/>
      <c r="MZM536" s="109"/>
      <c r="MZN536" s="479"/>
      <c r="MZO536" s="78"/>
      <c r="MZP536" s="144"/>
      <c r="MZQ536" s="75"/>
      <c r="MZR536" s="66"/>
      <c r="MZS536" s="66"/>
      <c r="MZT536" s="79"/>
      <c r="MZU536" s="109"/>
      <c r="MZV536" s="479"/>
      <c r="MZW536" s="78"/>
      <c r="MZX536" s="144"/>
      <c r="MZY536" s="75"/>
      <c r="MZZ536" s="66"/>
      <c r="NAA536" s="66"/>
      <c r="NAB536" s="79"/>
      <c r="NAC536" s="109"/>
      <c r="NAD536" s="479"/>
      <c r="NAE536" s="78"/>
      <c r="NAF536" s="144"/>
      <c r="NAG536" s="75"/>
      <c r="NAH536" s="66"/>
      <c r="NAI536" s="66"/>
      <c r="NAJ536" s="79"/>
      <c r="NAK536" s="109"/>
      <c r="NAL536" s="479"/>
      <c r="NAM536" s="78"/>
      <c r="NAN536" s="144"/>
      <c r="NAO536" s="75"/>
      <c r="NAP536" s="66"/>
      <c r="NAQ536" s="66"/>
      <c r="NAR536" s="79"/>
      <c r="NAS536" s="109"/>
      <c r="NAT536" s="479"/>
      <c r="NAU536" s="78"/>
      <c r="NAV536" s="144"/>
      <c r="NAW536" s="75"/>
      <c r="NAX536" s="66"/>
      <c r="NAY536" s="66"/>
      <c r="NAZ536" s="79"/>
      <c r="NBA536" s="109"/>
      <c r="NBB536" s="479"/>
      <c r="NBC536" s="78"/>
      <c r="NBD536" s="144"/>
      <c r="NBE536" s="75"/>
      <c r="NBF536" s="66"/>
      <c r="NBG536" s="66"/>
      <c r="NBH536" s="79"/>
      <c r="NBI536" s="109"/>
      <c r="NBJ536" s="479"/>
      <c r="NBK536" s="78"/>
      <c r="NBL536" s="144"/>
      <c r="NBM536" s="75"/>
      <c r="NBN536" s="66"/>
      <c r="NBO536" s="66"/>
      <c r="NBP536" s="79"/>
      <c r="NBQ536" s="109"/>
      <c r="NBR536" s="479"/>
      <c r="NBS536" s="78"/>
      <c r="NBT536" s="144"/>
      <c r="NBU536" s="75"/>
      <c r="NBV536" s="66"/>
      <c r="NBW536" s="66"/>
      <c r="NBX536" s="79"/>
      <c r="NBY536" s="109"/>
      <c r="NBZ536" s="479"/>
      <c r="NCA536" s="78"/>
      <c r="NCB536" s="144"/>
      <c r="NCC536" s="75"/>
      <c r="NCD536" s="66"/>
      <c r="NCE536" s="66"/>
      <c r="NCF536" s="79"/>
      <c r="NCG536" s="109"/>
      <c r="NCH536" s="479"/>
      <c r="NCI536" s="78"/>
      <c r="NCJ536" s="144"/>
      <c r="NCK536" s="75"/>
      <c r="NCL536" s="66"/>
      <c r="NCM536" s="66"/>
      <c r="NCN536" s="79"/>
      <c r="NCO536" s="109"/>
      <c r="NCP536" s="479"/>
      <c r="NCQ536" s="78"/>
      <c r="NCR536" s="144"/>
      <c r="NCS536" s="75"/>
      <c r="NCT536" s="66"/>
      <c r="NCU536" s="66"/>
      <c r="NCV536" s="79"/>
      <c r="NCW536" s="109"/>
      <c r="NCX536" s="479"/>
      <c r="NCY536" s="78"/>
      <c r="NCZ536" s="144"/>
      <c r="NDA536" s="75"/>
      <c r="NDB536" s="66"/>
      <c r="NDC536" s="66"/>
      <c r="NDD536" s="79"/>
      <c r="NDE536" s="109"/>
      <c r="NDF536" s="479"/>
      <c r="NDG536" s="78"/>
      <c r="NDH536" s="144"/>
      <c r="NDI536" s="75"/>
      <c r="NDJ536" s="66"/>
      <c r="NDK536" s="66"/>
      <c r="NDL536" s="79"/>
      <c r="NDM536" s="109"/>
      <c r="NDN536" s="479"/>
      <c r="NDO536" s="78"/>
      <c r="NDP536" s="144"/>
      <c r="NDQ536" s="75"/>
      <c r="NDR536" s="66"/>
      <c r="NDS536" s="66"/>
      <c r="NDT536" s="79"/>
      <c r="NDU536" s="109"/>
      <c r="NDV536" s="479"/>
      <c r="NDW536" s="78"/>
      <c r="NDX536" s="144"/>
      <c r="NDY536" s="75"/>
      <c r="NDZ536" s="66"/>
      <c r="NEA536" s="66"/>
      <c r="NEB536" s="79"/>
      <c r="NEC536" s="109"/>
      <c r="NED536" s="479"/>
      <c r="NEE536" s="78"/>
      <c r="NEF536" s="144"/>
      <c r="NEG536" s="75"/>
      <c r="NEH536" s="66"/>
      <c r="NEI536" s="66"/>
      <c r="NEJ536" s="79"/>
      <c r="NEK536" s="109"/>
      <c r="NEL536" s="479"/>
      <c r="NEM536" s="78"/>
      <c r="NEN536" s="144"/>
      <c r="NEO536" s="75"/>
      <c r="NEP536" s="66"/>
      <c r="NEQ536" s="66"/>
      <c r="NER536" s="79"/>
      <c r="NES536" s="109"/>
      <c r="NET536" s="479"/>
      <c r="NEU536" s="78"/>
      <c r="NEV536" s="144"/>
      <c r="NEW536" s="75"/>
      <c r="NEX536" s="66"/>
      <c r="NEY536" s="66"/>
      <c r="NEZ536" s="79"/>
      <c r="NFA536" s="109"/>
      <c r="NFB536" s="479"/>
      <c r="NFC536" s="78"/>
      <c r="NFD536" s="144"/>
      <c r="NFE536" s="75"/>
      <c r="NFF536" s="66"/>
      <c r="NFG536" s="66"/>
      <c r="NFH536" s="79"/>
      <c r="NFI536" s="109"/>
      <c r="NFJ536" s="479"/>
      <c r="NFK536" s="78"/>
      <c r="NFL536" s="144"/>
      <c r="NFM536" s="75"/>
      <c r="NFN536" s="66"/>
      <c r="NFO536" s="66"/>
      <c r="NFP536" s="79"/>
      <c r="NFQ536" s="109"/>
      <c r="NFR536" s="479"/>
      <c r="NFS536" s="78"/>
      <c r="NFT536" s="144"/>
      <c r="NFU536" s="75"/>
      <c r="NFV536" s="66"/>
      <c r="NFW536" s="66"/>
      <c r="NFX536" s="79"/>
      <c r="NFY536" s="109"/>
      <c r="NFZ536" s="479"/>
      <c r="NGA536" s="78"/>
      <c r="NGB536" s="144"/>
      <c r="NGC536" s="75"/>
      <c r="NGD536" s="66"/>
      <c r="NGE536" s="66"/>
      <c r="NGF536" s="79"/>
      <c r="NGG536" s="109"/>
      <c r="NGH536" s="479"/>
      <c r="NGI536" s="78"/>
      <c r="NGJ536" s="144"/>
      <c r="NGK536" s="75"/>
      <c r="NGL536" s="66"/>
      <c r="NGM536" s="66"/>
      <c r="NGN536" s="79"/>
      <c r="NGO536" s="109"/>
      <c r="NGP536" s="479"/>
      <c r="NGQ536" s="78"/>
      <c r="NGR536" s="144"/>
      <c r="NGS536" s="75"/>
      <c r="NGT536" s="66"/>
      <c r="NGU536" s="66"/>
      <c r="NGV536" s="79"/>
      <c r="NGW536" s="109"/>
      <c r="NGX536" s="479"/>
      <c r="NGY536" s="78"/>
      <c r="NGZ536" s="144"/>
      <c r="NHA536" s="75"/>
      <c r="NHB536" s="66"/>
      <c r="NHC536" s="66"/>
      <c r="NHD536" s="79"/>
      <c r="NHE536" s="109"/>
      <c r="NHF536" s="479"/>
      <c r="NHG536" s="78"/>
      <c r="NHH536" s="144"/>
      <c r="NHI536" s="75"/>
      <c r="NHJ536" s="66"/>
      <c r="NHK536" s="66"/>
      <c r="NHL536" s="79"/>
      <c r="NHM536" s="109"/>
      <c r="NHN536" s="479"/>
      <c r="NHO536" s="78"/>
      <c r="NHP536" s="144"/>
      <c r="NHQ536" s="75"/>
      <c r="NHR536" s="66"/>
      <c r="NHS536" s="66"/>
      <c r="NHT536" s="79"/>
      <c r="NHU536" s="109"/>
      <c r="NHV536" s="479"/>
      <c r="NHW536" s="78"/>
      <c r="NHX536" s="144"/>
      <c r="NHY536" s="75"/>
      <c r="NHZ536" s="66"/>
      <c r="NIA536" s="66"/>
      <c r="NIB536" s="79"/>
      <c r="NIC536" s="109"/>
      <c r="NID536" s="479"/>
      <c r="NIE536" s="78"/>
      <c r="NIF536" s="144"/>
      <c r="NIG536" s="75"/>
      <c r="NIH536" s="66"/>
      <c r="NII536" s="66"/>
      <c r="NIJ536" s="79"/>
      <c r="NIK536" s="109"/>
      <c r="NIL536" s="479"/>
      <c r="NIM536" s="78"/>
      <c r="NIN536" s="144"/>
      <c r="NIO536" s="75"/>
      <c r="NIP536" s="66"/>
      <c r="NIQ536" s="66"/>
      <c r="NIR536" s="79"/>
      <c r="NIS536" s="109"/>
      <c r="NIT536" s="479"/>
      <c r="NIU536" s="78"/>
      <c r="NIV536" s="144"/>
      <c r="NIW536" s="75"/>
      <c r="NIX536" s="66"/>
      <c r="NIY536" s="66"/>
      <c r="NIZ536" s="79"/>
      <c r="NJA536" s="109"/>
      <c r="NJB536" s="479"/>
      <c r="NJC536" s="78"/>
      <c r="NJD536" s="144"/>
      <c r="NJE536" s="75"/>
      <c r="NJF536" s="66"/>
      <c r="NJG536" s="66"/>
      <c r="NJH536" s="79"/>
      <c r="NJI536" s="109"/>
      <c r="NJJ536" s="479"/>
      <c r="NJK536" s="78"/>
      <c r="NJL536" s="144"/>
      <c r="NJM536" s="75"/>
      <c r="NJN536" s="66"/>
      <c r="NJO536" s="66"/>
      <c r="NJP536" s="79"/>
      <c r="NJQ536" s="109"/>
      <c r="NJR536" s="479"/>
      <c r="NJS536" s="78"/>
      <c r="NJT536" s="144"/>
      <c r="NJU536" s="75"/>
      <c r="NJV536" s="66"/>
      <c r="NJW536" s="66"/>
      <c r="NJX536" s="79"/>
      <c r="NJY536" s="109"/>
      <c r="NJZ536" s="479"/>
      <c r="NKA536" s="78"/>
      <c r="NKB536" s="144"/>
      <c r="NKC536" s="75"/>
      <c r="NKD536" s="66"/>
      <c r="NKE536" s="66"/>
      <c r="NKF536" s="79"/>
      <c r="NKG536" s="109"/>
      <c r="NKH536" s="479"/>
      <c r="NKI536" s="78"/>
      <c r="NKJ536" s="144"/>
      <c r="NKK536" s="75"/>
      <c r="NKL536" s="66"/>
      <c r="NKM536" s="66"/>
      <c r="NKN536" s="79"/>
      <c r="NKO536" s="109"/>
      <c r="NKP536" s="479"/>
      <c r="NKQ536" s="78"/>
      <c r="NKR536" s="144"/>
      <c r="NKS536" s="75"/>
      <c r="NKT536" s="66"/>
      <c r="NKU536" s="66"/>
      <c r="NKV536" s="79"/>
      <c r="NKW536" s="109"/>
      <c r="NKX536" s="479"/>
      <c r="NKY536" s="78"/>
      <c r="NKZ536" s="144"/>
      <c r="NLA536" s="75"/>
      <c r="NLB536" s="66"/>
      <c r="NLC536" s="66"/>
      <c r="NLD536" s="79"/>
      <c r="NLE536" s="109"/>
      <c r="NLF536" s="479"/>
      <c r="NLG536" s="78"/>
      <c r="NLH536" s="144"/>
      <c r="NLI536" s="75"/>
      <c r="NLJ536" s="66"/>
      <c r="NLK536" s="66"/>
      <c r="NLL536" s="79"/>
      <c r="NLM536" s="109"/>
      <c r="NLN536" s="479"/>
      <c r="NLO536" s="78"/>
      <c r="NLP536" s="144"/>
      <c r="NLQ536" s="75"/>
      <c r="NLR536" s="66"/>
      <c r="NLS536" s="66"/>
      <c r="NLT536" s="79"/>
      <c r="NLU536" s="109"/>
      <c r="NLV536" s="479"/>
      <c r="NLW536" s="78"/>
      <c r="NLX536" s="144"/>
      <c r="NLY536" s="75"/>
      <c r="NLZ536" s="66"/>
      <c r="NMA536" s="66"/>
      <c r="NMB536" s="79"/>
      <c r="NMC536" s="109"/>
      <c r="NMD536" s="479"/>
      <c r="NME536" s="78"/>
      <c r="NMF536" s="144"/>
      <c r="NMG536" s="75"/>
      <c r="NMH536" s="66"/>
      <c r="NMI536" s="66"/>
      <c r="NMJ536" s="79"/>
      <c r="NMK536" s="109"/>
      <c r="NML536" s="479"/>
      <c r="NMM536" s="78"/>
      <c r="NMN536" s="144"/>
      <c r="NMO536" s="75"/>
      <c r="NMP536" s="66"/>
      <c r="NMQ536" s="66"/>
      <c r="NMR536" s="79"/>
      <c r="NMS536" s="109"/>
      <c r="NMT536" s="479"/>
      <c r="NMU536" s="78"/>
      <c r="NMV536" s="144"/>
      <c r="NMW536" s="75"/>
      <c r="NMX536" s="66"/>
      <c r="NMY536" s="66"/>
      <c r="NMZ536" s="79"/>
      <c r="NNA536" s="109"/>
      <c r="NNB536" s="479"/>
      <c r="NNC536" s="78"/>
      <c r="NND536" s="144"/>
      <c r="NNE536" s="75"/>
      <c r="NNF536" s="66"/>
      <c r="NNG536" s="66"/>
      <c r="NNH536" s="79"/>
      <c r="NNI536" s="109"/>
      <c r="NNJ536" s="479"/>
      <c r="NNK536" s="78"/>
      <c r="NNL536" s="144"/>
      <c r="NNM536" s="75"/>
      <c r="NNN536" s="66"/>
      <c r="NNO536" s="66"/>
      <c r="NNP536" s="79"/>
      <c r="NNQ536" s="109"/>
      <c r="NNR536" s="479"/>
      <c r="NNS536" s="78"/>
      <c r="NNT536" s="144"/>
      <c r="NNU536" s="75"/>
      <c r="NNV536" s="66"/>
      <c r="NNW536" s="66"/>
      <c r="NNX536" s="79"/>
      <c r="NNY536" s="109"/>
      <c r="NNZ536" s="479"/>
      <c r="NOA536" s="78"/>
      <c r="NOB536" s="144"/>
      <c r="NOC536" s="75"/>
      <c r="NOD536" s="66"/>
      <c r="NOE536" s="66"/>
      <c r="NOF536" s="79"/>
      <c r="NOG536" s="109"/>
      <c r="NOH536" s="479"/>
      <c r="NOI536" s="78"/>
      <c r="NOJ536" s="144"/>
      <c r="NOK536" s="75"/>
      <c r="NOL536" s="66"/>
      <c r="NOM536" s="66"/>
      <c r="NON536" s="79"/>
      <c r="NOO536" s="109"/>
      <c r="NOP536" s="479"/>
      <c r="NOQ536" s="78"/>
      <c r="NOR536" s="144"/>
      <c r="NOS536" s="75"/>
      <c r="NOT536" s="66"/>
      <c r="NOU536" s="66"/>
      <c r="NOV536" s="79"/>
      <c r="NOW536" s="109"/>
      <c r="NOX536" s="479"/>
      <c r="NOY536" s="78"/>
      <c r="NOZ536" s="144"/>
      <c r="NPA536" s="75"/>
      <c r="NPB536" s="66"/>
      <c r="NPC536" s="66"/>
      <c r="NPD536" s="79"/>
      <c r="NPE536" s="109"/>
      <c r="NPF536" s="479"/>
      <c r="NPG536" s="78"/>
      <c r="NPH536" s="144"/>
      <c r="NPI536" s="75"/>
      <c r="NPJ536" s="66"/>
      <c r="NPK536" s="66"/>
      <c r="NPL536" s="79"/>
      <c r="NPM536" s="109"/>
      <c r="NPN536" s="479"/>
      <c r="NPO536" s="78"/>
      <c r="NPP536" s="144"/>
      <c r="NPQ536" s="75"/>
      <c r="NPR536" s="66"/>
      <c r="NPS536" s="66"/>
      <c r="NPT536" s="79"/>
      <c r="NPU536" s="109"/>
      <c r="NPV536" s="479"/>
      <c r="NPW536" s="78"/>
      <c r="NPX536" s="144"/>
      <c r="NPY536" s="75"/>
      <c r="NPZ536" s="66"/>
      <c r="NQA536" s="66"/>
      <c r="NQB536" s="79"/>
      <c r="NQC536" s="109"/>
      <c r="NQD536" s="479"/>
      <c r="NQE536" s="78"/>
      <c r="NQF536" s="144"/>
      <c r="NQG536" s="75"/>
      <c r="NQH536" s="66"/>
      <c r="NQI536" s="66"/>
      <c r="NQJ536" s="79"/>
      <c r="NQK536" s="109"/>
      <c r="NQL536" s="479"/>
      <c r="NQM536" s="78"/>
      <c r="NQN536" s="144"/>
      <c r="NQO536" s="75"/>
      <c r="NQP536" s="66"/>
      <c r="NQQ536" s="66"/>
      <c r="NQR536" s="79"/>
      <c r="NQS536" s="109"/>
      <c r="NQT536" s="479"/>
      <c r="NQU536" s="78"/>
      <c r="NQV536" s="144"/>
      <c r="NQW536" s="75"/>
      <c r="NQX536" s="66"/>
      <c r="NQY536" s="66"/>
      <c r="NQZ536" s="79"/>
      <c r="NRA536" s="109"/>
      <c r="NRB536" s="479"/>
      <c r="NRC536" s="78"/>
      <c r="NRD536" s="144"/>
      <c r="NRE536" s="75"/>
      <c r="NRF536" s="66"/>
      <c r="NRG536" s="66"/>
      <c r="NRH536" s="79"/>
      <c r="NRI536" s="109"/>
      <c r="NRJ536" s="479"/>
      <c r="NRK536" s="78"/>
      <c r="NRL536" s="144"/>
      <c r="NRM536" s="75"/>
      <c r="NRN536" s="66"/>
      <c r="NRO536" s="66"/>
      <c r="NRP536" s="79"/>
      <c r="NRQ536" s="109"/>
      <c r="NRR536" s="479"/>
      <c r="NRS536" s="78"/>
      <c r="NRT536" s="144"/>
      <c r="NRU536" s="75"/>
      <c r="NRV536" s="66"/>
      <c r="NRW536" s="66"/>
      <c r="NRX536" s="79"/>
      <c r="NRY536" s="109"/>
      <c r="NRZ536" s="479"/>
      <c r="NSA536" s="78"/>
      <c r="NSB536" s="144"/>
      <c r="NSC536" s="75"/>
      <c r="NSD536" s="66"/>
      <c r="NSE536" s="66"/>
      <c r="NSF536" s="79"/>
      <c r="NSG536" s="109"/>
      <c r="NSH536" s="479"/>
      <c r="NSI536" s="78"/>
      <c r="NSJ536" s="144"/>
      <c r="NSK536" s="75"/>
      <c r="NSL536" s="66"/>
      <c r="NSM536" s="66"/>
      <c r="NSN536" s="79"/>
      <c r="NSO536" s="109"/>
      <c r="NSP536" s="479"/>
      <c r="NSQ536" s="78"/>
      <c r="NSR536" s="144"/>
      <c r="NSS536" s="75"/>
      <c r="NST536" s="66"/>
      <c r="NSU536" s="66"/>
      <c r="NSV536" s="79"/>
      <c r="NSW536" s="109"/>
      <c r="NSX536" s="479"/>
      <c r="NSY536" s="78"/>
      <c r="NSZ536" s="144"/>
      <c r="NTA536" s="75"/>
      <c r="NTB536" s="66"/>
      <c r="NTC536" s="66"/>
      <c r="NTD536" s="79"/>
      <c r="NTE536" s="109"/>
      <c r="NTF536" s="479"/>
      <c r="NTG536" s="78"/>
      <c r="NTH536" s="144"/>
      <c r="NTI536" s="75"/>
      <c r="NTJ536" s="66"/>
      <c r="NTK536" s="66"/>
      <c r="NTL536" s="79"/>
      <c r="NTM536" s="109"/>
      <c r="NTN536" s="479"/>
      <c r="NTO536" s="78"/>
      <c r="NTP536" s="144"/>
      <c r="NTQ536" s="75"/>
      <c r="NTR536" s="66"/>
      <c r="NTS536" s="66"/>
      <c r="NTT536" s="79"/>
      <c r="NTU536" s="109"/>
      <c r="NTV536" s="479"/>
      <c r="NTW536" s="78"/>
      <c r="NTX536" s="144"/>
      <c r="NTY536" s="75"/>
      <c r="NTZ536" s="66"/>
      <c r="NUA536" s="66"/>
      <c r="NUB536" s="79"/>
      <c r="NUC536" s="109"/>
      <c r="NUD536" s="479"/>
      <c r="NUE536" s="78"/>
      <c r="NUF536" s="144"/>
      <c r="NUG536" s="75"/>
      <c r="NUH536" s="66"/>
      <c r="NUI536" s="66"/>
      <c r="NUJ536" s="79"/>
      <c r="NUK536" s="109"/>
      <c r="NUL536" s="479"/>
      <c r="NUM536" s="78"/>
      <c r="NUN536" s="144"/>
      <c r="NUO536" s="75"/>
      <c r="NUP536" s="66"/>
      <c r="NUQ536" s="66"/>
      <c r="NUR536" s="79"/>
      <c r="NUS536" s="109"/>
      <c r="NUT536" s="479"/>
      <c r="NUU536" s="78"/>
      <c r="NUV536" s="144"/>
      <c r="NUW536" s="75"/>
      <c r="NUX536" s="66"/>
      <c r="NUY536" s="66"/>
      <c r="NUZ536" s="79"/>
      <c r="NVA536" s="109"/>
      <c r="NVB536" s="479"/>
      <c r="NVC536" s="78"/>
      <c r="NVD536" s="144"/>
      <c r="NVE536" s="75"/>
      <c r="NVF536" s="66"/>
      <c r="NVG536" s="66"/>
      <c r="NVH536" s="79"/>
      <c r="NVI536" s="109"/>
      <c r="NVJ536" s="479"/>
      <c r="NVK536" s="78"/>
      <c r="NVL536" s="144"/>
      <c r="NVM536" s="75"/>
      <c r="NVN536" s="66"/>
      <c r="NVO536" s="66"/>
      <c r="NVP536" s="79"/>
      <c r="NVQ536" s="109"/>
      <c r="NVR536" s="479"/>
      <c r="NVS536" s="78"/>
      <c r="NVT536" s="144"/>
      <c r="NVU536" s="75"/>
      <c r="NVV536" s="66"/>
      <c r="NVW536" s="66"/>
      <c r="NVX536" s="79"/>
      <c r="NVY536" s="109"/>
      <c r="NVZ536" s="479"/>
      <c r="NWA536" s="78"/>
      <c r="NWB536" s="144"/>
      <c r="NWC536" s="75"/>
      <c r="NWD536" s="66"/>
      <c r="NWE536" s="66"/>
      <c r="NWF536" s="79"/>
      <c r="NWG536" s="109"/>
      <c r="NWH536" s="479"/>
      <c r="NWI536" s="78"/>
      <c r="NWJ536" s="144"/>
      <c r="NWK536" s="75"/>
      <c r="NWL536" s="66"/>
      <c r="NWM536" s="66"/>
      <c r="NWN536" s="79"/>
      <c r="NWO536" s="109"/>
      <c r="NWP536" s="479"/>
      <c r="NWQ536" s="78"/>
      <c r="NWR536" s="144"/>
      <c r="NWS536" s="75"/>
      <c r="NWT536" s="66"/>
      <c r="NWU536" s="66"/>
      <c r="NWV536" s="79"/>
      <c r="NWW536" s="109"/>
      <c r="NWX536" s="479"/>
      <c r="NWY536" s="78"/>
      <c r="NWZ536" s="144"/>
      <c r="NXA536" s="75"/>
      <c r="NXB536" s="66"/>
      <c r="NXC536" s="66"/>
      <c r="NXD536" s="79"/>
      <c r="NXE536" s="109"/>
      <c r="NXF536" s="479"/>
      <c r="NXG536" s="78"/>
      <c r="NXH536" s="144"/>
      <c r="NXI536" s="75"/>
      <c r="NXJ536" s="66"/>
      <c r="NXK536" s="66"/>
      <c r="NXL536" s="79"/>
      <c r="NXM536" s="109"/>
      <c r="NXN536" s="479"/>
      <c r="NXO536" s="78"/>
      <c r="NXP536" s="144"/>
      <c r="NXQ536" s="75"/>
      <c r="NXR536" s="66"/>
      <c r="NXS536" s="66"/>
      <c r="NXT536" s="79"/>
      <c r="NXU536" s="109"/>
      <c r="NXV536" s="479"/>
      <c r="NXW536" s="78"/>
      <c r="NXX536" s="144"/>
      <c r="NXY536" s="75"/>
      <c r="NXZ536" s="66"/>
      <c r="NYA536" s="66"/>
      <c r="NYB536" s="79"/>
      <c r="NYC536" s="109"/>
      <c r="NYD536" s="479"/>
      <c r="NYE536" s="78"/>
      <c r="NYF536" s="144"/>
      <c r="NYG536" s="75"/>
      <c r="NYH536" s="66"/>
      <c r="NYI536" s="66"/>
      <c r="NYJ536" s="79"/>
      <c r="NYK536" s="109"/>
      <c r="NYL536" s="479"/>
      <c r="NYM536" s="78"/>
      <c r="NYN536" s="144"/>
      <c r="NYO536" s="75"/>
      <c r="NYP536" s="66"/>
      <c r="NYQ536" s="66"/>
      <c r="NYR536" s="79"/>
      <c r="NYS536" s="109"/>
      <c r="NYT536" s="479"/>
      <c r="NYU536" s="78"/>
      <c r="NYV536" s="144"/>
      <c r="NYW536" s="75"/>
      <c r="NYX536" s="66"/>
      <c r="NYY536" s="66"/>
      <c r="NYZ536" s="79"/>
      <c r="NZA536" s="109"/>
      <c r="NZB536" s="479"/>
      <c r="NZC536" s="78"/>
      <c r="NZD536" s="144"/>
      <c r="NZE536" s="75"/>
      <c r="NZF536" s="66"/>
      <c r="NZG536" s="66"/>
      <c r="NZH536" s="79"/>
      <c r="NZI536" s="109"/>
      <c r="NZJ536" s="479"/>
      <c r="NZK536" s="78"/>
      <c r="NZL536" s="144"/>
      <c r="NZM536" s="75"/>
      <c r="NZN536" s="66"/>
      <c r="NZO536" s="66"/>
      <c r="NZP536" s="79"/>
      <c r="NZQ536" s="109"/>
      <c r="NZR536" s="479"/>
      <c r="NZS536" s="78"/>
      <c r="NZT536" s="144"/>
      <c r="NZU536" s="75"/>
      <c r="NZV536" s="66"/>
      <c r="NZW536" s="66"/>
      <c r="NZX536" s="79"/>
      <c r="NZY536" s="109"/>
      <c r="NZZ536" s="479"/>
      <c r="OAA536" s="78"/>
      <c r="OAB536" s="144"/>
      <c r="OAC536" s="75"/>
      <c r="OAD536" s="66"/>
      <c r="OAE536" s="66"/>
      <c r="OAF536" s="79"/>
      <c r="OAG536" s="109"/>
      <c r="OAH536" s="479"/>
      <c r="OAI536" s="78"/>
      <c r="OAJ536" s="144"/>
      <c r="OAK536" s="75"/>
      <c r="OAL536" s="66"/>
      <c r="OAM536" s="66"/>
      <c r="OAN536" s="79"/>
      <c r="OAO536" s="109"/>
      <c r="OAP536" s="479"/>
      <c r="OAQ536" s="78"/>
      <c r="OAR536" s="144"/>
      <c r="OAS536" s="75"/>
      <c r="OAT536" s="66"/>
      <c r="OAU536" s="66"/>
      <c r="OAV536" s="79"/>
      <c r="OAW536" s="109"/>
      <c r="OAX536" s="479"/>
      <c r="OAY536" s="78"/>
      <c r="OAZ536" s="144"/>
      <c r="OBA536" s="75"/>
      <c r="OBB536" s="66"/>
      <c r="OBC536" s="66"/>
      <c r="OBD536" s="79"/>
      <c r="OBE536" s="109"/>
      <c r="OBF536" s="479"/>
      <c r="OBG536" s="78"/>
      <c r="OBH536" s="144"/>
      <c r="OBI536" s="75"/>
      <c r="OBJ536" s="66"/>
      <c r="OBK536" s="66"/>
      <c r="OBL536" s="79"/>
      <c r="OBM536" s="109"/>
      <c r="OBN536" s="479"/>
      <c r="OBO536" s="78"/>
      <c r="OBP536" s="144"/>
      <c r="OBQ536" s="75"/>
      <c r="OBR536" s="66"/>
      <c r="OBS536" s="66"/>
      <c r="OBT536" s="79"/>
      <c r="OBU536" s="109"/>
      <c r="OBV536" s="479"/>
      <c r="OBW536" s="78"/>
      <c r="OBX536" s="144"/>
      <c r="OBY536" s="75"/>
      <c r="OBZ536" s="66"/>
      <c r="OCA536" s="66"/>
      <c r="OCB536" s="79"/>
      <c r="OCC536" s="109"/>
      <c r="OCD536" s="479"/>
      <c r="OCE536" s="78"/>
      <c r="OCF536" s="144"/>
      <c r="OCG536" s="75"/>
      <c r="OCH536" s="66"/>
      <c r="OCI536" s="66"/>
      <c r="OCJ536" s="79"/>
      <c r="OCK536" s="109"/>
      <c r="OCL536" s="479"/>
      <c r="OCM536" s="78"/>
      <c r="OCN536" s="144"/>
      <c r="OCO536" s="75"/>
      <c r="OCP536" s="66"/>
      <c r="OCQ536" s="66"/>
      <c r="OCR536" s="79"/>
      <c r="OCS536" s="109"/>
      <c r="OCT536" s="479"/>
      <c r="OCU536" s="78"/>
      <c r="OCV536" s="144"/>
      <c r="OCW536" s="75"/>
      <c r="OCX536" s="66"/>
      <c r="OCY536" s="66"/>
      <c r="OCZ536" s="79"/>
      <c r="ODA536" s="109"/>
      <c r="ODB536" s="479"/>
      <c r="ODC536" s="78"/>
      <c r="ODD536" s="144"/>
      <c r="ODE536" s="75"/>
      <c r="ODF536" s="66"/>
      <c r="ODG536" s="66"/>
      <c r="ODH536" s="79"/>
      <c r="ODI536" s="109"/>
      <c r="ODJ536" s="479"/>
      <c r="ODK536" s="78"/>
      <c r="ODL536" s="144"/>
      <c r="ODM536" s="75"/>
      <c r="ODN536" s="66"/>
      <c r="ODO536" s="66"/>
      <c r="ODP536" s="79"/>
      <c r="ODQ536" s="109"/>
      <c r="ODR536" s="479"/>
      <c r="ODS536" s="78"/>
      <c r="ODT536" s="144"/>
      <c r="ODU536" s="75"/>
      <c r="ODV536" s="66"/>
      <c r="ODW536" s="66"/>
      <c r="ODX536" s="79"/>
      <c r="ODY536" s="109"/>
      <c r="ODZ536" s="479"/>
      <c r="OEA536" s="78"/>
      <c r="OEB536" s="144"/>
      <c r="OEC536" s="75"/>
      <c r="OED536" s="66"/>
      <c r="OEE536" s="66"/>
      <c r="OEF536" s="79"/>
      <c r="OEG536" s="109"/>
      <c r="OEH536" s="479"/>
      <c r="OEI536" s="78"/>
      <c r="OEJ536" s="144"/>
      <c r="OEK536" s="75"/>
      <c r="OEL536" s="66"/>
      <c r="OEM536" s="66"/>
      <c r="OEN536" s="79"/>
      <c r="OEO536" s="109"/>
      <c r="OEP536" s="479"/>
      <c r="OEQ536" s="78"/>
      <c r="OER536" s="144"/>
      <c r="OES536" s="75"/>
      <c r="OET536" s="66"/>
      <c r="OEU536" s="66"/>
      <c r="OEV536" s="79"/>
      <c r="OEW536" s="109"/>
      <c r="OEX536" s="479"/>
      <c r="OEY536" s="78"/>
      <c r="OEZ536" s="144"/>
      <c r="OFA536" s="75"/>
      <c r="OFB536" s="66"/>
      <c r="OFC536" s="66"/>
      <c r="OFD536" s="79"/>
      <c r="OFE536" s="109"/>
      <c r="OFF536" s="479"/>
      <c r="OFG536" s="78"/>
      <c r="OFH536" s="144"/>
      <c r="OFI536" s="75"/>
      <c r="OFJ536" s="66"/>
      <c r="OFK536" s="66"/>
      <c r="OFL536" s="79"/>
      <c r="OFM536" s="109"/>
      <c r="OFN536" s="479"/>
      <c r="OFO536" s="78"/>
      <c r="OFP536" s="144"/>
      <c r="OFQ536" s="75"/>
      <c r="OFR536" s="66"/>
      <c r="OFS536" s="66"/>
      <c r="OFT536" s="79"/>
      <c r="OFU536" s="109"/>
      <c r="OFV536" s="479"/>
      <c r="OFW536" s="78"/>
      <c r="OFX536" s="144"/>
      <c r="OFY536" s="75"/>
      <c r="OFZ536" s="66"/>
      <c r="OGA536" s="66"/>
      <c r="OGB536" s="79"/>
      <c r="OGC536" s="109"/>
      <c r="OGD536" s="479"/>
      <c r="OGE536" s="78"/>
      <c r="OGF536" s="144"/>
      <c r="OGG536" s="75"/>
      <c r="OGH536" s="66"/>
      <c r="OGI536" s="66"/>
      <c r="OGJ536" s="79"/>
      <c r="OGK536" s="109"/>
      <c r="OGL536" s="479"/>
      <c r="OGM536" s="78"/>
      <c r="OGN536" s="144"/>
      <c r="OGO536" s="75"/>
      <c r="OGP536" s="66"/>
      <c r="OGQ536" s="66"/>
      <c r="OGR536" s="79"/>
      <c r="OGS536" s="109"/>
      <c r="OGT536" s="479"/>
      <c r="OGU536" s="78"/>
      <c r="OGV536" s="144"/>
      <c r="OGW536" s="75"/>
      <c r="OGX536" s="66"/>
      <c r="OGY536" s="66"/>
      <c r="OGZ536" s="79"/>
      <c r="OHA536" s="109"/>
      <c r="OHB536" s="479"/>
      <c r="OHC536" s="78"/>
      <c r="OHD536" s="144"/>
      <c r="OHE536" s="75"/>
      <c r="OHF536" s="66"/>
      <c r="OHG536" s="66"/>
      <c r="OHH536" s="79"/>
      <c r="OHI536" s="109"/>
      <c r="OHJ536" s="479"/>
      <c r="OHK536" s="78"/>
      <c r="OHL536" s="144"/>
      <c r="OHM536" s="75"/>
      <c r="OHN536" s="66"/>
      <c r="OHO536" s="66"/>
      <c r="OHP536" s="79"/>
      <c r="OHQ536" s="109"/>
      <c r="OHR536" s="479"/>
      <c r="OHS536" s="78"/>
      <c r="OHT536" s="144"/>
      <c r="OHU536" s="75"/>
      <c r="OHV536" s="66"/>
      <c r="OHW536" s="66"/>
      <c r="OHX536" s="79"/>
      <c r="OHY536" s="109"/>
      <c r="OHZ536" s="479"/>
      <c r="OIA536" s="78"/>
      <c r="OIB536" s="144"/>
      <c r="OIC536" s="75"/>
      <c r="OID536" s="66"/>
      <c r="OIE536" s="66"/>
      <c r="OIF536" s="79"/>
      <c r="OIG536" s="109"/>
      <c r="OIH536" s="479"/>
      <c r="OII536" s="78"/>
      <c r="OIJ536" s="144"/>
      <c r="OIK536" s="75"/>
      <c r="OIL536" s="66"/>
      <c r="OIM536" s="66"/>
      <c r="OIN536" s="79"/>
      <c r="OIO536" s="109"/>
      <c r="OIP536" s="479"/>
      <c r="OIQ536" s="78"/>
      <c r="OIR536" s="144"/>
      <c r="OIS536" s="75"/>
      <c r="OIT536" s="66"/>
      <c r="OIU536" s="66"/>
      <c r="OIV536" s="79"/>
      <c r="OIW536" s="109"/>
      <c r="OIX536" s="479"/>
      <c r="OIY536" s="78"/>
      <c r="OIZ536" s="144"/>
      <c r="OJA536" s="75"/>
      <c r="OJB536" s="66"/>
      <c r="OJC536" s="66"/>
      <c r="OJD536" s="79"/>
      <c r="OJE536" s="109"/>
      <c r="OJF536" s="479"/>
      <c r="OJG536" s="78"/>
      <c r="OJH536" s="144"/>
      <c r="OJI536" s="75"/>
      <c r="OJJ536" s="66"/>
      <c r="OJK536" s="66"/>
      <c r="OJL536" s="79"/>
      <c r="OJM536" s="109"/>
      <c r="OJN536" s="479"/>
      <c r="OJO536" s="78"/>
      <c r="OJP536" s="144"/>
      <c r="OJQ536" s="75"/>
      <c r="OJR536" s="66"/>
      <c r="OJS536" s="66"/>
      <c r="OJT536" s="79"/>
      <c r="OJU536" s="109"/>
      <c r="OJV536" s="479"/>
      <c r="OJW536" s="78"/>
      <c r="OJX536" s="144"/>
      <c r="OJY536" s="75"/>
      <c r="OJZ536" s="66"/>
      <c r="OKA536" s="66"/>
      <c r="OKB536" s="79"/>
      <c r="OKC536" s="109"/>
      <c r="OKD536" s="479"/>
      <c r="OKE536" s="78"/>
      <c r="OKF536" s="144"/>
      <c r="OKG536" s="75"/>
      <c r="OKH536" s="66"/>
      <c r="OKI536" s="66"/>
      <c r="OKJ536" s="79"/>
      <c r="OKK536" s="109"/>
      <c r="OKL536" s="479"/>
      <c r="OKM536" s="78"/>
      <c r="OKN536" s="144"/>
      <c r="OKO536" s="75"/>
      <c r="OKP536" s="66"/>
      <c r="OKQ536" s="66"/>
      <c r="OKR536" s="79"/>
      <c r="OKS536" s="109"/>
      <c r="OKT536" s="479"/>
      <c r="OKU536" s="78"/>
      <c r="OKV536" s="144"/>
      <c r="OKW536" s="75"/>
      <c r="OKX536" s="66"/>
      <c r="OKY536" s="66"/>
      <c r="OKZ536" s="79"/>
      <c r="OLA536" s="109"/>
      <c r="OLB536" s="479"/>
      <c r="OLC536" s="78"/>
      <c r="OLD536" s="144"/>
      <c r="OLE536" s="75"/>
      <c r="OLF536" s="66"/>
      <c r="OLG536" s="66"/>
      <c r="OLH536" s="79"/>
      <c r="OLI536" s="109"/>
      <c r="OLJ536" s="479"/>
      <c r="OLK536" s="78"/>
      <c r="OLL536" s="144"/>
      <c r="OLM536" s="75"/>
      <c r="OLN536" s="66"/>
      <c r="OLO536" s="66"/>
      <c r="OLP536" s="79"/>
      <c r="OLQ536" s="109"/>
      <c r="OLR536" s="479"/>
      <c r="OLS536" s="78"/>
      <c r="OLT536" s="144"/>
      <c r="OLU536" s="75"/>
      <c r="OLV536" s="66"/>
      <c r="OLW536" s="66"/>
      <c r="OLX536" s="79"/>
      <c r="OLY536" s="109"/>
      <c r="OLZ536" s="479"/>
      <c r="OMA536" s="78"/>
      <c r="OMB536" s="144"/>
      <c r="OMC536" s="75"/>
      <c r="OMD536" s="66"/>
      <c r="OME536" s="66"/>
      <c r="OMF536" s="79"/>
      <c r="OMG536" s="109"/>
      <c r="OMH536" s="479"/>
      <c r="OMI536" s="78"/>
      <c r="OMJ536" s="144"/>
      <c r="OMK536" s="75"/>
      <c r="OML536" s="66"/>
      <c r="OMM536" s="66"/>
      <c r="OMN536" s="79"/>
      <c r="OMO536" s="109"/>
      <c r="OMP536" s="479"/>
      <c r="OMQ536" s="78"/>
      <c r="OMR536" s="144"/>
      <c r="OMS536" s="75"/>
      <c r="OMT536" s="66"/>
      <c r="OMU536" s="66"/>
      <c r="OMV536" s="79"/>
      <c r="OMW536" s="109"/>
      <c r="OMX536" s="479"/>
      <c r="OMY536" s="78"/>
      <c r="OMZ536" s="144"/>
      <c r="ONA536" s="75"/>
      <c r="ONB536" s="66"/>
      <c r="ONC536" s="66"/>
      <c r="OND536" s="79"/>
      <c r="ONE536" s="109"/>
      <c r="ONF536" s="479"/>
      <c r="ONG536" s="78"/>
      <c r="ONH536" s="144"/>
      <c r="ONI536" s="75"/>
      <c r="ONJ536" s="66"/>
      <c r="ONK536" s="66"/>
      <c r="ONL536" s="79"/>
      <c r="ONM536" s="109"/>
      <c r="ONN536" s="479"/>
      <c r="ONO536" s="78"/>
      <c r="ONP536" s="144"/>
      <c r="ONQ536" s="75"/>
      <c r="ONR536" s="66"/>
      <c r="ONS536" s="66"/>
      <c r="ONT536" s="79"/>
      <c r="ONU536" s="109"/>
      <c r="ONV536" s="479"/>
      <c r="ONW536" s="78"/>
      <c r="ONX536" s="144"/>
      <c r="ONY536" s="75"/>
      <c r="ONZ536" s="66"/>
      <c r="OOA536" s="66"/>
      <c r="OOB536" s="79"/>
      <c r="OOC536" s="109"/>
      <c r="OOD536" s="479"/>
      <c r="OOE536" s="78"/>
      <c r="OOF536" s="144"/>
      <c r="OOG536" s="75"/>
      <c r="OOH536" s="66"/>
      <c r="OOI536" s="66"/>
      <c r="OOJ536" s="79"/>
      <c r="OOK536" s="109"/>
      <c r="OOL536" s="479"/>
      <c r="OOM536" s="78"/>
      <c r="OON536" s="144"/>
      <c r="OOO536" s="75"/>
      <c r="OOP536" s="66"/>
      <c r="OOQ536" s="66"/>
      <c r="OOR536" s="79"/>
      <c r="OOS536" s="109"/>
      <c r="OOT536" s="479"/>
      <c r="OOU536" s="78"/>
      <c r="OOV536" s="144"/>
      <c r="OOW536" s="75"/>
      <c r="OOX536" s="66"/>
      <c r="OOY536" s="66"/>
      <c r="OOZ536" s="79"/>
      <c r="OPA536" s="109"/>
      <c r="OPB536" s="479"/>
      <c r="OPC536" s="78"/>
      <c r="OPD536" s="144"/>
      <c r="OPE536" s="75"/>
      <c r="OPF536" s="66"/>
      <c r="OPG536" s="66"/>
      <c r="OPH536" s="79"/>
      <c r="OPI536" s="109"/>
      <c r="OPJ536" s="479"/>
      <c r="OPK536" s="78"/>
      <c r="OPL536" s="144"/>
      <c r="OPM536" s="75"/>
      <c r="OPN536" s="66"/>
      <c r="OPO536" s="66"/>
      <c r="OPP536" s="79"/>
      <c r="OPQ536" s="109"/>
      <c r="OPR536" s="479"/>
      <c r="OPS536" s="78"/>
      <c r="OPT536" s="144"/>
      <c r="OPU536" s="75"/>
      <c r="OPV536" s="66"/>
      <c r="OPW536" s="66"/>
      <c r="OPX536" s="79"/>
      <c r="OPY536" s="109"/>
      <c r="OPZ536" s="479"/>
      <c r="OQA536" s="78"/>
      <c r="OQB536" s="144"/>
      <c r="OQC536" s="75"/>
      <c r="OQD536" s="66"/>
      <c r="OQE536" s="66"/>
      <c r="OQF536" s="79"/>
      <c r="OQG536" s="109"/>
      <c r="OQH536" s="479"/>
      <c r="OQI536" s="78"/>
      <c r="OQJ536" s="144"/>
      <c r="OQK536" s="75"/>
      <c r="OQL536" s="66"/>
      <c r="OQM536" s="66"/>
      <c r="OQN536" s="79"/>
      <c r="OQO536" s="109"/>
      <c r="OQP536" s="479"/>
      <c r="OQQ536" s="78"/>
      <c r="OQR536" s="144"/>
      <c r="OQS536" s="75"/>
      <c r="OQT536" s="66"/>
      <c r="OQU536" s="66"/>
      <c r="OQV536" s="79"/>
      <c r="OQW536" s="109"/>
      <c r="OQX536" s="479"/>
      <c r="OQY536" s="78"/>
      <c r="OQZ536" s="144"/>
      <c r="ORA536" s="75"/>
      <c r="ORB536" s="66"/>
      <c r="ORC536" s="66"/>
      <c r="ORD536" s="79"/>
      <c r="ORE536" s="109"/>
      <c r="ORF536" s="479"/>
      <c r="ORG536" s="78"/>
      <c r="ORH536" s="144"/>
      <c r="ORI536" s="75"/>
      <c r="ORJ536" s="66"/>
      <c r="ORK536" s="66"/>
      <c r="ORL536" s="79"/>
      <c r="ORM536" s="109"/>
      <c r="ORN536" s="479"/>
      <c r="ORO536" s="78"/>
      <c r="ORP536" s="144"/>
      <c r="ORQ536" s="75"/>
      <c r="ORR536" s="66"/>
      <c r="ORS536" s="66"/>
      <c r="ORT536" s="79"/>
      <c r="ORU536" s="109"/>
      <c r="ORV536" s="479"/>
      <c r="ORW536" s="78"/>
      <c r="ORX536" s="144"/>
      <c r="ORY536" s="75"/>
      <c r="ORZ536" s="66"/>
      <c r="OSA536" s="66"/>
      <c r="OSB536" s="79"/>
      <c r="OSC536" s="109"/>
      <c r="OSD536" s="479"/>
      <c r="OSE536" s="78"/>
      <c r="OSF536" s="144"/>
      <c r="OSG536" s="75"/>
      <c r="OSH536" s="66"/>
      <c r="OSI536" s="66"/>
      <c r="OSJ536" s="79"/>
      <c r="OSK536" s="109"/>
      <c r="OSL536" s="479"/>
      <c r="OSM536" s="78"/>
      <c r="OSN536" s="144"/>
      <c r="OSO536" s="75"/>
      <c r="OSP536" s="66"/>
      <c r="OSQ536" s="66"/>
      <c r="OSR536" s="79"/>
      <c r="OSS536" s="109"/>
      <c r="OST536" s="479"/>
      <c r="OSU536" s="78"/>
      <c r="OSV536" s="144"/>
      <c r="OSW536" s="75"/>
      <c r="OSX536" s="66"/>
      <c r="OSY536" s="66"/>
      <c r="OSZ536" s="79"/>
      <c r="OTA536" s="109"/>
      <c r="OTB536" s="479"/>
      <c r="OTC536" s="78"/>
      <c r="OTD536" s="144"/>
      <c r="OTE536" s="75"/>
      <c r="OTF536" s="66"/>
      <c r="OTG536" s="66"/>
      <c r="OTH536" s="79"/>
      <c r="OTI536" s="109"/>
      <c r="OTJ536" s="479"/>
      <c r="OTK536" s="78"/>
      <c r="OTL536" s="144"/>
      <c r="OTM536" s="75"/>
      <c r="OTN536" s="66"/>
      <c r="OTO536" s="66"/>
      <c r="OTP536" s="79"/>
      <c r="OTQ536" s="109"/>
      <c r="OTR536" s="479"/>
      <c r="OTS536" s="78"/>
      <c r="OTT536" s="144"/>
      <c r="OTU536" s="75"/>
      <c r="OTV536" s="66"/>
      <c r="OTW536" s="66"/>
      <c r="OTX536" s="79"/>
      <c r="OTY536" s="109"/>
      <c r="OTZ536" s="479"/>
      <c r="OUA536" s="78"/>
      <c r="OUB536" s="144"/>
      <c r="OUC536" s="75"/>
      <c r="OUD536" s="66"/>
      <c r="OUE536" s="66"/>
      <c r="OUF536" s="79"/>
      <c r="OUG536" s="109"/>
      <c r="OUH536" s="479"/>
      <c r="OUI536" s="78"/>
      <c r="OUJ536" s="144"/>
      <c r="OUK536" s="75"/>
      <c r="OUL536" s="66"/>
      <c r="OUM536" s="66"/>
      <c r="OUN536" s="79"/>
      <c r="OUO536" s="109"/>
      <c r="OUP536" s="479"/>
      <c r="OUQ536" s="78"/>
      <c r="OUR536" s="144"/>
      <c r="OUS536" s="75"/>
      <c r="OUT536" s="66"/>
      <c r="OUU536" s="66"/>
      <c r="OUV536" s="79"/>
      <c r="OUW536" s="109"/>
      <c r="OUX536" s="479"/>
      <c r="OUY536" s="78"/>
      <c r="OUZ536" s="144"/>
      <c r="OVA536" s="75"/>
      <c r="OVB536" s="66"/>
      <c r="OVC536" s="66"/>
      <c r="OVD536" s="79"/>
      <c r="OVE536" s="109"/>
      <c r="OVF536" s="479"/>
      <c r="OVG536" s="78"/>
      <c r="OVH536" s="144"/>
      <c r="OVI536" s="75"/>
      <c r="OVJ536" s="66"/>
      <c r="OVK536" s="66"/>
      <c r="OVL536" s="79"/>
      <c r="OVM536" s="109"/>
      <c r="OVN536" s="479"/>
      <c r="OVO536" s="78"/>
      <c r="OVP536" s="144"/>
      <c r="OVQ536" s="75"/>
      <c r="OVR536" s="66"/>
      <c r="OVS536" s="66"/>
      <c r="OVT536" s="79"/>
      <c r="OVU536" s="109"/>
      <c r="OVV536" s="479"/>
      <c r="OVW536" s="78"/>
      <c r="OVX536" s="144"/>
      <c r="OVY536" s="75"/>
      <c r="OVZ536" s="66"/>
      <c r="OWA536" s="66"/>
      <c r="OWB536" s="79"/>
      <c r="OWC536" s="109"/>
      <c r="OWD536" s="479"/>
      <c r="OWE536" s="78"/>
      <c r="OWF536" s="144"/>
      <c r="OWG536" s="75"/>
      <c r="OWH536" s="66"/>
      <c r="OWI536" s="66"/>
      <c r="OWJ536" s="79"/>
      <c r="OWK536" s="109"/>
      <c r="OWL536" s="479"/>
      <c r="OWM536" s="78"/>
      <c r="OWN536" s="144"/>
      <c r="OWO536" s="75"/>
      <c r="OWP536" s="66"/>
      <c r="OWQ536" s="66"/>
      <c r="OWR536" s="79"/>
      <c r="OWS536" s="109"/>
      <c r="OWT536" s="479"/>
      <c r="OWU536" s="78"/>
      <c r="OWV536" s="144"/>
      <c r="OWW536" s="75"/>
      <c r="OWX536" s="66"/>
      <c r="OWY536" s="66"/>
      <c r="OWZ536" s="79"/>
      <c r="OXA536" s="109"/>
      <c r="OXB536" s="479"/>
      <c r="OXC536" s="78"/>
      <c r="OXD536" s="144"/>
      <c r="OXE536" s="75"/>
      <c r="OXF536" s="66"/>
      <c r="OXG536" s="66"/>
      <c r="OXH536" s="79"/>
      <c r="OXI536" s="109"/>
      <c r="OXJ536" s="479"/>
      <c r="OXK536" s="78"/>
      <c r="OXL536" s="144"/>
      <c r="OXM536" s="75"/>
      <c r="OXN536" s="66"/>
      <c r="OXO536" s="66"/>
      <c r="OXP536" s="79"/>
      <c r="OXQ536" s="109"/>
      <c r="OXR536" s="479"/>
      <c r="OXS536" s="78"/>
      <c r="OXT536" s="144"/>
      <c r="OXU536" s="75"/>
      <c r="OXV536" s="66"/>
      <c r="OXW536" s="66"/>
      <c r="OXX536" s="79"/>
      <c r="OXY536" s="109"/>
      <c r="OXZ536" s="479"/>
      <c r="OYA536" s="78"/>
      <c r="OYB536" s="144"/>
      <c r="OYC536" s="75"/>
      <c r="OYD536" s="66"/>
      <c r="OYE536" s="66"/>
      <c r="OYF536" s="79"/>
      <c r="OYG536" s="109"/>
      <c r="OYH536" s="479"/>
      <c r="OYI536" s="78"/>
      <c r="OYJ536" s="144"/>
      <c r="OYK536" s="75"/>
      <c r="OYL536" s="66"/>
      <c r="OYM536" s="66"/>
      <c r="OYN536" s="79"/>
      <c r="OYO536" s="109"/>
      <c r="OYP536" s="479"/>
      <c r="OYQ536" s="78"/>
      <c r="OYR536" s="144"/>
      <c r="OYS536" s="75"/>
      <c r="OYT536" s="66"/>
      <c r="OYU536" s="66"/>
      <c r="OYV536" s="79"/>
      <c r="OYW536" s="109"/>
      <c r="OYX536" s="479"/>
      <c r="OYY536" s="78"/>
      <c r="OYZ536" s="144"/>
      <c r="OZA536" s="75"/>
      <c r="OZB536" s="66"/>
      <c r="OZC536" s="66"/>
      <c r="OZD536" s="79"/>
      <c r="OZE536" s="109"/>
      <c r="OZF536" s="479"/>
      <c r="OZG536" s="78"/>
      <c r="OZH536" s="144"/>
      <c r="OZI536" s="75"/>
      <c r="OZJ536" s="66"/>
      <c r="OZK536" s="66"/>
      <c r="OZL536" s="79"/>
      <c r="OZM536" s="109"/>
      <c r="OZN536" s="479"/>
      <c r="OZO536" s="78"/>
      <c r="OZP536" s="144"/>
      <c r="OZQ536" s="75"/>
      <c r="OZR536" s="66"/>
      <c r="OZS536" s="66"/>
      <c r="OZT536" s="79"/>
      <c r="OZU536" s="109"/>
      <c r="OZV536" s="479"/>
      <c r="OZW536" s="78"/>
      <c r="OZX536" s="144"/>
      <c r="OZY536" s="75"/>
      <c r="OZZ536" s="66"/>
      <c r="PAA536" s="66"/>
      <c r="PAB536" s="79"/>
      <c r="PAC536" s="109"/>
      <c r="PAD536" s="479"/>
      <c r="PAE536" s="78"/>
      <c r="PAF536" s="144"/>
      <c r="PAG536" s="75"/>
      <c r="PAH536" s="66"/>
      <c r="PAI536" s="66"/>
      <c r="PAJ536" s="79"/>
      <c r="PAK536" s="109"/>
      <c r="PAL536" s="479"/>
      <c r="PAM536" s="78"/>
      <c r="PAN536" s="144"/>
      <c r="PAO536" s="75"/>
      <c r="PAP536" s="66"/>
      <c r="PAQ536" s="66"/>
      <c r="PAR536" s="79"/>
      <c r="PAS536" s="109"/>
      <c r="PAT536" s="479"/>
      <c r="PAU536" s="78"/>
      <c r="PAV536" s="144"/>
      <c r="PAW536" s="75"/>
      <c r="PAX536" s="66"/>
      <c r="PAY536" s="66"/>
      <c r="PAZ536" s="79"/>
      <c r="PBA536" s="109"/>
      <c r="PBB536" s="479"/>
      <c r="PBC536" s="78"/>
      <c r="PBD536" s="144"/>
      <c r="PBE536" s="75"/>
      <c r="PBF536" s="66"/>
      <c r="PBG536" s="66"/>
      <c r="PBH536" s="79"/>
      <c r="PBI536" s="109"/>
      <c r="PBJ536" s="479"/>
      <c r="PBK536" s="78"/>
      <c r="PBL536" s="144"/>
      <c r="PBM536" s="75"/>
      <c r="PBN536" s="66"/>
      <c r="PBO536" s="66"/>
      <c r="PBP536" s="79"/>
      <c r="PBQ536" s="109"/>
      <c r="PBR536" s="479"/>
      <c r="PBS536" s="78"/>
      <c r="PBT536" s="144"/>
      <c r="PBU536" s="75"/>
      <c r="PBV536" s="66"/>
      <c r="PBW536" s="66"/>
      <c r="PBX536" s="79"/>
      <c r="PBY536" s="109"/>
      <c r="PBZ536" s="479"/>
      <c r="PCA536" s="78"/>
      <c r="PCB536" s="144"/>
      <c r="PCC536" s="75"/>
      <c r="PCD536" s="66"/>
      <c r="PCE536" s="66"/>
      <c r="PCF536" s="79"/>
      <c r="PCG536" s="109"/>
      <c r="PCH536" s="479"/>
      <c r="PCI536" s="78"/>
      <c r="PCJ536" s="144"/>
      <c r="PCK536" s="75"/>
      <c r="PCL536" s="66"/>
      <c r="PCM536" s="66"/>
      <c r="PCN536" s="79"/>
      <c r="PCO536" s="109"/>
      <c r="PCP536" s="479"/>
      <c r="PCQ536" s="78"/>
      <c r="PCR536" s="144"/>
      <c r="PCS536" s="75"/>
      <c r="PCT536" s="66"/>
      <c r="PCU536" s="66"/>
      <c r="PCV536" s="79"/>
      <c r="PCW536" s="109"/>
      <c r="PCX536" s="479"/>
      <c r="PCY536" s="78"/>
      <c r="PCZ536" s="144"/>
      <c r="PDA536" s="75"/>
      <c r="PDB536" s="66"/>
      <c r="PDC536" s="66"/>
      <c r="PDD536" s="79"/>
      <c r="PDE536" s="109"/>
      <c r="PDF536" s="479"/>
      <c r="PDG536" s="78"/>
      <c r="PDH536" s="144"/>
      <c r="PDI536" s="75"/>
      <c r="PDJ536" s="66"/>
      <c r="PDK536" s="66"/>
      <c r="PDL536" s="79"/>
      <c r="PDM536" s="109"/>
      <c r="PDN536" s="479"/>
      <c r="PDO536" s="78"/>
      <c r="PDP536" s="144"/>
      <c r="PDQ536" s="75"/>
      <c r="PDR536" s="66"/>
      <c r="PDS536" s="66"/>
      <c r="PDT536" s="79"/>
      <c r="PDU536" s="109"/>
      <c r="PDV536" s="479"/>
      <c r="PDW536" s="78"/>
      <c r="PDX536" s="144"/>
      <c r="PDY536" s="75"/>
      <c r="PDZ536" s="66"/>
      <c r="PEA536" s="66"/>
      <c r="PEB536" s="79"/>
      <c r="PEC536" s="109"/>
      <c r="PED536" s="479"/>
      <c r="PEE536" s="78"/>
      <c r="PEF536" s="144"/>
      <c r="PEG536" s="75"/>
      <c r="PEH536" s="66"/>
      <c r="PEI536" s="66"/>
      <c r="PEJ536" s="79"/>
      <c r="PEK536" s="109"/>
      <c r="PEL536" s="479"/>
      <c r="PEM536" s="78"/>
      <c r="PEN536" s="144"/>
      <c r="PEO536" s="75"/>
      <c r="PEP536" s="66"/>
      <c r="PEQ536" s="66"/>
      <c r="PER536" s="79"/>
      <c r="PES536" s="109"/>
      <c r="PET536" s="479"/>
      <c r="PEU536" s="78"/>
      <c r="PEV536" s="144"/>
      <c r="PEW536" s="75"/>
      <c r="PEX536" s="66"/>
      <c r="PEY536" s="66"/>
      <c r="PEZ536" s="79"/>
      <c r="PFA536" s="109"/>
      <c r="PFB536" s="479"/>
      <c r="PFC536" s="78"/>
      <c r="PFD536" s="144"/>
      <c r="PFE536" s="75"/>
      <c r="PFF536" s="66"/>
      <c r="PFG536" s="66"/>
      <c r="PFH536" s="79"/>
      <c r="PFI536" s="109"/>
      <c r="PFJ536" s="479"/>
      <c r="PFK536" s="78"/>
      <c r="PFL536" s="144"/>
      <c r="PFM536" s="75"/>
      <c r="PFN536" s="66"/>
      <c r="PFO536" s="66"/>
      <c r="PFP536" s="79"/>
      <c r="PFQ536" s="109"/>
      <c r="PFR536" s="479"/>
      <c r="PFS536" s="78"/>
      <c r="PFT536" s="144"/>
      <c r="PFU536" s="75"/>
      <c r="PFV536" s="66"/>
      <c r="PFW536" s="66"/>
      <c r="PFX536" s="79"/>
      <c r="PFY536" s="109"/>
      <c r="PFZ536" s="479"/>
      <c r="PGA536" s="78"/>
      <c r="PGB536" s="144"/>
      <c r="PGC536" s="75"/>
      <c r="PGD536" s="66"/>
      <c r="PGE536" s="66"/>
      <c r="PGF536" s="79"/>
      <c r="PGG536" s="109"/>
      <c r="PGH536" s="479"/>
      <c r="PGI536" s="78"/>
      <c r="PGJ536" s="144"/>
      <c r="PGK536" s="75"/>
      <c r="PGL536" s="66"/>
      <c r="PGM536" s="66"/>
      <c r="PGN536" s="79"/>
      <c r="PGO536" s="109"/>
      <c r="PGP536" s="479"/>
      <c r="PGQ536" s="78"/>
      <c r="PGR536" s="144"/>
      <c r="PGS536" s="75"/>
      <c r="PGT536" s="66"/>
      <c r="PGU536" s="66"/>
      <c r="PGV536" s="79"/>
      <c r="PGW536" s="109"/>
      <c r="PGX536" s="479"/>
      <c r="PGY536" s="78"/>
      <c r="PGZ536" s="144"/>
      <c r="PHA536" s="75"/>
      <c r="PHB536" s="66"/>
      <c r="PHC536" s="66"/>
      <c r="PHD536" s="79"/>
      <c r="PHE536" s="109"/>
      <c r="PHF536" s="479"/>
      <c r="PHG536" s="78"/>
      <c r="PHH536" s="144"/>
      <c r="PHI536" s="75"/>
      <c r="PHJ536" s="66"/>
      <c r="PHK536" s="66"/>
      <c r="PHL536" s="79"/>
      <c r="PHM536" s="109"/>
      <c r="PHN536" s="479"/>
      <c r="PHO536" s="78"/>
      <c r="PHP536" s="144"/>
      <c r="PHQ536" s="75"/>
      <c r="PHR536" s="66"/>
      <c r="PHS536" s="66"/>
      <c r="PHT536" s="79"/>
      <c r="PHU536" s="109"/>
      <c r="PHV536" s="479"/>
      <c r="PHW536" s="78"/>
      <c r="PHX536" s="144"/>
      <c r="PHY536" s="75"/>
      <c r="PHZ536" s="66"/>
      <c r="PIA536" s="66"/>
      <c r="PIB536" s="79"/>
      <c r="PIC536" s="109"/>
      <c r="PID536" s="479"/>
      <c r="PIE536" s="78"/>
      <c r="PIF536" s="144"/>
      <c r="PIG536" s="75"/>
      <c r="PIH536" s="66"/>
      <c r="PII536" s="66"/>
      <c r="PIJ536" s="79"/>
      <c r="PIK536" s="109"/>
      <c r="PIL536" s="479"/>
      <c r="PIM536" s="78"/>
      <c r="PIN536" s="144"/>
      <c r="PIO536" s="75"/>
      <c r="PIP536" s="66"/>
      <c r="PIQ536" s="66"/>
      <c r="PIR536" s="79"/>
      <c r="PIS536" s="109"/>
      <c r="PIT536" s="479"/>
      <c r="PIU536" s="78"/>
      <c r="PIV536" s="144"/>
      <c r="PIW536" s="75"/>
      <c r="PIX536" s="66"/>
      <c r="PIY536" s="66"/>
      <c r="PIZ536" s="79"/>
      <c r="PJA536" s="109"/>
      <c r="PJB536" s="479"/>
      <c r="PJC536" s="78"/>
      <c r="PJD536" s="144"/>
      <c r="PJE536" s="75"/>
      <c r="PJF536" s="66"/>
      <c r="PJG536" s="66"/>
      <c r="PJH536" s="79"/>
      <c r="PJI536" s="109"/>
      <c r="PJJ536" s="479"/>
      <c r="PJK536" s="78"/>
      <c r="PJL536" s="144"/>
      <c r="PJM536" s="75"/>
      <c r="PJN536" s="66"/>
      <c r="PJO536" s="66"/>
      <c r="PJP536" s="79"/>
      <c r="PJQ536" s="109"/>
      <c r="PJR536" s="479"/>
      <c r="PJS536" s="78"/>
      <c r="PJT536" s="144"/>
      <c r="PJU536" s="75"/>
      <c r="PJV536" s="66"/>
      <c r="PJW536" s="66"/>
      <c r="PJX536" s="79"/>
      <c r="PJY536" s="109"/>
      <c r="PJZ536" s="479"/>
      <c r="PKA536" s="78"/>
      <c r="PKB536" s="144"/>
      <c r="PKC536" s="75"/>
      <c r="PKD536" s="66"/>
      <c r="PKE536" s="66"/>
      <c r="PKF536" s="79"/>
      <c r="PKG536" s="109"/>
      <c r="PKH536" s="479"/>
      <c r="PKI536" s="78"/>
      <c r="PKJ536" s="144"/>
      <c r="PKK536" s="75"/>
      <c r="PKL536" s="66"/>
      <c r="PKM536" s="66"/>
      <c r="PKN536" s="79"/>
      <c r="PKO536" s="109"/>
      <c r="PKP536" s="479"/>
      <c r="PKQ536" s="78"/>
      <c r="PKR536" s="144"/>
      <c r="PKS536" s="75"/>
      <c r="PKT536" s="66"/>
      <c r="PKU536" s="66"/>
      <c r="PKV536" s="79"/>
      <c r="PKW536" s="109"/>
      <c r="PKX536" s="479"/>
      <c r="PKY536" s="78"/>
      <c r="PKZ536" s="144"/>
      <c r="PLA536" s="75"/>
      <c r="PLB536" s="66"/>
      <c r="PLC536" s="66"/>
      <c r="PLD536" s="79"/>
      <c r="PLE536" s="109"/>
      <c r="PLF536" s="479"/>
      <c r="PLG536" s="78"/>
      <c r="PLH536" s="144"/>
      <c r="PLI536" s="75"/>
      <c r="PLJ536" s="66"/>
      <c r="PLK536" s="66"/>
      <c r="PLL536" s="79"/>
      <c r="PLM536" s="109"/>
      <c r="PLN536" s="479"/>
      <c r="PLO536" s="78"/>
      <c r="PLP536" s="144"/>
      <c r="PLQ536" s="75"/>
      <c r="PLR536" s="66"/>
      <c r="PLS536" s="66"/>
      <c r="PLT536" s="79"/>
      <c r="PLU536" s="109"/>
      <c r="PLV536" s="479"/>
      <c r="PLW536" s="78"/>
      <c r="PLX536" s="144"/>
      <c r="PLY536" s="75"/>
      <c r="PLZ536" s="66"/>
      <c r="PMA536" s="66"/>
      <c r="PMB536" s="79"/>
      <c r="PMC536" s="109"/>
      <c r="PMD536" s="479"/>
      <c r="PME536" s="78"/>
      <c r="PMF536" s="144"/>
      <c r="PMG536" s="75"/>
      <c r="PMH536" s="66"/>
      <c r="PMI536" s="66"/>
      <c r="PMJ536" s="79"/>
      <c r="PMK536" s="109"/>
      <c r="PML536" s="479"/>
      <c r="PMM536" s="78"/>
      <c r="PMN536" s="144"/>
      <c r="PMO536" s="75"/>
      <c r="PMP536" s="66"/>
      <c r="PMQ536" s="66"/>
      <c r="PMR536" s="79"/>
      <c r="PMS536" s="109"/>
      <c r="PMT536" s="479"/>
      <c r="PMU536" s="78"/>
      <c r="PMV536" s="144"/>
      <c r="PMW536" s="75"/>
      <c r="PMX536" s="66"/>
      <c r="PMY536" s="66"/>
      <c r="PMZ536" s="79"/>
      <c r="PNA536" s="109"/>
      <c r="PNB536" s="479"/>
      <c r="PNC536" s="78"/>
      <c r="PND536" s="144"/>
      <c r="PNE536" s="75"/>
      <c r="PNF536" s="66"/>
      <c r="PNG536" s="66"/>
      <c r="PNH536" s="79"/>
      <c r="PNI536" s="109"/>
      <c r="PNJ536" s="479"/>
      <c r="PNK536" s="78"/>
      <c r="PNL536" s="144"/>
      <c r="PNM536" s="75"/>
      <c r="PNN536" s="66"/>
      <c r="PNO536" s="66"/>
      <c r="PNP536" s="79"/>
      <c r="PNQ536" s="109"/>
      <c r="PNR536" s="479"/>
      <c r="PNS536" s="78"/>
      <c r="PNT536" s="144"/>
      <c r="PNU536" s="75"/>
      <c r="PNV536" s="66"/>
      <c r="PNW536" s="66"/>
      <c r="PNX536" s="79"/>
      <c r="PNY536" s="109"/>
      <c r="PNZ536" s="479"/>
      <c r="POA536" s="78"/>
      <c r="POB536" s="144"/>
      <c r="POC536" s="75"/>
      <c r="POD536" s="66"/>
      <c r="POE536" s="66"/>
      <c r="POF536" s="79"/>
      <c r="POG536" s="109"/>
      <c r="POH536" s="479"/>
      <c r="POI536" s="78"/>
      <c r="POJ536" s="144"/>
      <c r="POK536" s="75"/>
      <c r="POL536" s="66"/>
      <c r="POM536" s="66"/>
      <c r="PON536" s="79"/>
      <c r="POO536" s="109"/>
      <c r="POP536" s="479"/>
      <c r="POQ536" s="78"/>
      <c r="POR536" s="144"/>
      <c r="POS536" s="75"/>
      <c r="POT536" s="66"/>
      <c r="POU536" s="66"/>
      <c r="POV536" s="79"/>
      <c r="POW536" s="109"/>
      <c r="POX536" s="479"/>
      <c r="POY536" s="78"/>
      <c r="POZ536" s="144"/>
      <c r="PPA536" s="75"/>
      <c r="PPB536" s="66"/>
      <c r="PPC536" s="66"/>
      <c r="PPD536" s="79"/>
      <c r="PPE536" s="109"/>
      <c r="PPF536" s="479"/>
      <c r="PPG536" s="78"/>
      <c r="PPH536" s="144"/>
      <c r="PPI536" s="75"/>
      <c r="PPJ536" s="66"/>
      <c r="PPK536" s="66"/>
      <c r="PPL536" s="79"/>
      <c r="PPM536" s="109"/>
      <c r="PPN536" s="479"/>
      <c r="PPO536" s="78"/>
      <c r="PPP536" s="144"/>
      <c r="PPQ536" s="75"/>
      <c r="PPR536" s="66"/>
      <c r="PPS536" s="66"/>
      <c r="PPT536" s="79"/>
      <c r="PPU536" s="109"/>
      <c r="PPV536" s="479"/>
      <c r="PPW536" s="78"/>
      <c r="PPX536" s="144"/>
      <c r="PPY536" s="75"/>
      <c r="PPZ536" s="66"/>
      <c r="PQA536" s="66"/>
      <c r="PQB536" s="79"/>
      <c r="PQC536" s="109"/>
      <c r="PQD536" s="479"/>
      <c r="PQE536" s="78"/>
      <c r="PQF536" s="144"/>
      <c r="PQG536" s="75"/>
      <c r="PQH536" s="66"/>
      <c r="PQI536" s="66"/>
      <c r="PQJ536" s="79"/>
      <c r="PQK536" s="109"/>
      <c r="PQL536" s="479"/>
      <c r="PQM536" s="78"/>
      <c r="PQN536" s="144"/>
      <c r="PQO536" s="75"/>
      <c r="PQP536" s="66"/>
      <c r="PQQ536" s="66"/>
      <c r="PQR536" s="79"/>
      <c r="PQS536" s="109"/>
      <c r="PQT536" s="479"/>
      <c r="PQU536" s="78"/>
      <c r="PQV536" s="144"/>
      <c r="PQW536" s="75"/>
      <c r="PQX536" s="66"/>
      <c r="PQY536" s="66"/>
      <c r="PQZ536" s="79"/>
      <c r="PRA536" s="109"/>
      <c r="PRB536" s="479"/>
      <c r="PRC536" s="78"/>
      <c r="PRD536" s="144"/>
      <c r="PRE536" s="75"/>
      <c r="PRF536" s="66"/>
      <c r="PRG536" s="66"/>
      <c r="PRH536" s="79"/>
      <c r="PRI536" s="109"/>
      <c r="PRJ536" s="479"/>
      <c r="PRK536" s="78"/>
      <c r="PRL536" s="144"/>
      <c r="PRM536" s="75"/>
      <c r="PRN536" s="66"/>
      <c r="PRO536" s="66"/>
      <c r="PRP536" s="79"/>
      <c r="PRQ536" s="109"/>
      <c r="PRR536" s="479"/>
      <c r="PRS536" s="78"/>
      <c r="PRT536" s="144"/>
      <c r="PRU536" s="75"/>
      <c r="PRV536" s="66"/>
      <c r="PRW536" s="66"/>
      <c r="PRX536" s="79"/>
      <c r="PRY536" s="109"/>
      <c r="PRZ536" s="479"/>
      <c r="PSA536" s="78"/>
      <c r="PSB536" s="144"/>
      <c r="PSC536" s="75"/>
      <c r="PSD536" s="66"/>
      <c r="PSE536" s="66"/>
      <c r="PSF536" s="79"/>
      <c r="PSG536" s="109"/>
      <c r="PSH536" s="479"/>
      <c r="PSI536" s="78"/>
      <c r="PSJ536" s="144"/>
      <c r="PSK536" s="75"/>
      <c r="PSL536" s="66"/>
      <c r="PSM536" s="66"/>
      <c r="PSN536" s="79"/>
      <c r="PSO536" s="109"/>
      <c r="PSP536" s="479"/>
      <c r="PSQ536" s="78"/>
      <c r="PSR536" s="144"/>
      <c r="PSS536" s="75"/>
      <c r="PST536" s="66"/>
      <c r="PSU536" s="66"/>
      <c r="PSV536" s="79"/>
      <c r="PSW536" s="109"/>
      <c r="PSX536" s="479"/>
      <c r="PSY536" s="78"/>
      <c r="PSZ536" s="144"/>
      <c r="PTA536" s="75"/>
      <c r="PTB536" s="66"/>
      <c r="PTC536" s="66"/>
      <c r="PTD536" s="79"/>
      <c r="PTE536" s="109"/>
      <c r="PTF536" s="479"/>
      <c r="PTG536" s="78"/>
      <c r="PTH536" s="144"/>
      <c r="PTI536" s="75"/>
      <c r="PTJ536" s="66"/>
      <c r="PTK536" s="66"/>
      <c r="PTL536" s="79"/>
      <c r="PTM536" s="109"/>
      <c r="PTN536" s="479"/>
      <c r="PTO536" s="78"/>
      <c r="PTP536" s="144"/>
      <c r="PTQ536" s="75"/>
      <c r="PTR536" s="66"/>
      <c r="PTS536" s="66"/>
      <c r="PTT536" s="79"/>
      <c r="PTU536" s="109"/>
      <c r="PTV536" s="479"/>
      <c r="PTW536" s="78"/>
      <c r="PTX536" s="144"/>
      <c r="PTY536" s="75"/>
      <c r="PTZ536" s="66"/>
      <c r="PUA536" s="66"/>
      <c r="PUB536" s="79"/>
      <c r="PUC536" s="109"/>
      <c r="PUD536" s="479"/>
      <c r="PUE536" s="78"/>
      <c r="PUF536" s="144"/>
      <c r="PUG536" s="75"/>
      <c r="PUH536" s="66"/>
      <c r="PUI536" s="66"/>
      <c r="PUJ536" s="79"/>
      <c r="PUK536" s="109"/>
      <c r="PUL536" s="479"/>
      <c r="PUM536" s="78"/>
      <c r="PUN536" s="144"/>
      <c r="PUO536" s="75"/>
      <c r="PUP536" s="66"/>
      <c r="PUQ536" s="66"/>
      <c r="PUR536" s="79"/>
      <c r="PUS536" s="109"/>
      <c r="PUT536" s="479"/>
      <c r="PUU536" s="78"/>
      <c r="PUV536" s="144"/>
      <c r="PUW536" s="75"/>
      <c r="PUX536" s="66"/>
      <c r="PUY536" s="66"/>
      <c r="PUZ536" s="79"/>
      <c r="PVA536" s="109"/>
      <c r="PVB536" s="479"/>
      <c r="PVC536" s="78"/>
      <c r="PVD536" s="144"/>
      <c r="PVE536" s="75"/>
      <c r="PVF536" s="66"/>
      <c r="PVG536" s="66"/>
      <c r="PVH536" s="79"/>
      <c r="PVI536" s="109"/>
      <c r="PVJ536" s="479"/>
      <c r="PVK536" s="78"/>
      <c r="PVL536" s="144"/>
      <c r="PVM536" s="75"/>
      <c r="PVN536" s="66"/>
      <c r="PVO536" s="66"/>
      <c r="PVP536" s="79"/>
      <c r="PVQ536" s="109"/>
      <c r="PVR536" s="479"/>
      <c r="PVS536" s="78"/>
      <c r="PVT536" s="144"/>
      <c r="PVU536" s="75"/>
      <c r="PVV536" s="66"/>
      <c r="PVW536" s="66"/>
      <c r="PVX536" s="79"/>
      <c r="PVY536" s="109"/>
      <c r="PVZ536" s="479"/>
      <c r="PWA536" s="78"/>
      <c r="PWB536" s="144"/>
      <c r="PWC536" s="75"/>
      <c r="PWD536" s="66"/>
      <c r="PWE536" s="66"/>
      <c r="PWF536" s="79"/>
      <c r="PWG536" s="109"/>
      <c r="PWH536" s="479"/>
      <c r="PWI536" s="78"/>
      <c r="PWJ536" s="144"/>
      <c r="PWK536" s="75"/>
      <c r="PWL536" s="66"/>
      <c r="PWM536" s="66"/>
      <c r="PWN536" s="79"/>
      <c r="PWO536" s="109"/>
      <c r="PWP536" s="479"/>
      <c r="PWQ536" s="78"/>
      <c r="PWR536" s="144"/>
      <c r="PWS536" s="75"/>
      <c r="PWT536" s="66"/>
      <c r="PWU536" s="66"/>
      <c r="PWV536" s="79"/>
      <c r="PWW536" s="109"/>
      <c r="PWX536" s="479"/>
      <c r="PWY536" s="78"/>
      <c r="PWZ536" s="144"/>
      <c r="PXA536" s="75"/>
      <c r="PXB536" s="66"/>
      <c r="PXC536" s="66"/>
      <c r="PXD536" s="79"/>
      <c r="PXE536" s="109"/>
      <c r="PXF536" s="479"/>
      <c r="PXG536" s="78"/>
      <c r="PXH536" s="144"/>
      <c r="PXI536" s="75"/>
      <c r="PXJ536" s="66"/>
      <c r="PXK536" s="66"/>
      <c r="PXL536" s="79"/>
      <c r="PXM536" s="109"/>
      <c r="PXN536" s="479"/>
      <c r="PXO536" s="78"/>
      <c r="PXP536" s="144"/>
      <c r="PXQ536" s="75"/>
      <c r="PXR536" s="66"/>
      <c r="PXS536" s="66"/>
      <c r="PXT536" s="79"/>
      <c r="PXU536" s="109"/>
      <c r="PXV536" s="479"/>
      <c r="PXW536" s="78"/>
      <c r="PXX536" s="144"/>
      <c r="PXY536" s="75"/>
      <c r="PXZ536" s="66"/>
      <c r="PYA536" s="66"/>
      <c r="PYB536" s="79"/>
      <c r="PYC536" s="109"/>
      <c r="PYD536" s="479"/>
      <c r="PYE536" s="78"/>
      <c r="PYF536" s="144"/>
      <c r="PYG536" s="75"/>
      <c r="PYH536" s="66"/>
      <c r="PYI536" s="66"/>
      <c r="PYJ536" s="79"/>
      <c r="PYK536" s="109"/>
      <c r="PYL536" s="479"/>
      <c r="PYM536" s="78"/>
      <c r="PYN536" s="144"/>
      <c r="PYO536" s="75"/>
      <c r="PYP536" s="66"/>
      <c r="PYQ536" s="66"/>
      <c r="PYR536" s="79"/>
      <c r="PYS536" s="109"/>
      <c r="PYT536" s="479"/>
      <c r="PYU536" s="78"/>
      <c r="PYV536" s="144"/>
      <c r="PYW536" s="75"/>
      <c r="PYX536" s="66"/>
      <c r="PYY536" s="66"/>
      <c r="PYZ536" s="79"/>
      <c r="PZA536" s="109"/>
      <c r="PZB536" s="479"/>
      <c r="PZC536" s="78"/>
      <c r="PZD536" s="144"/>
      <c r="PZE536" s="75"/>
      <c r="PZF536" s="66"/>
      <c r="PZG536" s="66"/>
      <c r="PZH536" s="79"/>
      <c r="PZI536" s="109"/>
      <c r="PZJ536" s="479"/>
      <c r="PZK536" s="78"/>
      <c r="PZL536" s="144"/>
      <c r="PZM536" s="75"/>
      <c r="PZN536" s="66"/>
      <c r="PZO536" s="66"/>
      <c r="PZP536" s="79"/>
      <c r="PZQ536" s="109"/>
      <c r="PZR536" s="479"/>
      <c r="PZS536" s="78"/>
      <c r="PZT536" s="144"/>
      <c r="PZU536" s="75"/>
      <c r="PZV536" s="66"/>
      <c r="PZW536" s="66"/>
      <c r="PZX536" s="79"/>
      <c r="PZY536" s="109"/>
      <c r="PZZ536" s="479"/>
      <c r="QAA536" s="78"/>
      <c r="QAB536" s="144"/>
      <c r="QAC536" s="75"/>
      <c r="QAD536" s="66"/>
      <c r="QAE536" s="66"/>
      <c r="QAF536" s="79"/>
      <c r="QAG536" s="109"/>
      <c r="QAH536" s="479"/>
      <c r="QAI536" s="78"/>
      <c r="QAJ536" s="144"/>
      <c r="QAK536" s="75"/>
      <c r="QAL536" s="66"/>
      <c r="QAM536" s="66"/>
      <c r="QAN536" s="79"/>
      <c r="QAO536" s="109"/>
      <c r="QAP536" s="479"/>
      <c r="QAQ536" s="78"/>
      <c r="QAR536" s="144"/>
      <c r="QAS536" s="75"/>
      <c r="QAT536" s="66"/>
      <c r="QAU536" s="66"/>
      <c r="QAV536" s="79"/>
      <c r="QAW536" s="109"/>
      <c r="QAX536" s="479"/>
      <c r="QAY536" s="78"/>
      <c r="QAZ536" s="144"/>
      <c r="QBA536" s="75"/>
      <c r="QBB536" s="66"/>
      <c r="QBC536" s="66"/>
      <c r="QBD536" s="79"/>
      <c r="QBE536" s="109"/>
      <c r="QBF536" s="479"/>
      <c r="QBG536" s="78"/>
      <c r="QBH536" s="144"/>
      <c r="QBI536" s="75"/>
      <c r="QBJ536" s="66"/>
      <c r="QBK536" s="66"/>
      <c r="QBL536" s="79"/>
      <c r="QBM536" s="109"/>
      <c r="QBN536" s="479"/>
      <c r="QBO536" s="78"/>
      <c r="QBP536" s="144"/>
      <c r="QBQ536" s="75"/>
      <c r="QBR536" s="66"/>
      <c r="QBS536" s="66"/>
      <c r="QBT536" s="79"/>
      <c r="QBU536" s="109"/>
      <c r="QBV536" s="479"/>
      <c r="QBW536" s="78"/>
      <c r="QBX536" s="144"/>
      <c r="QBY536" s="75"/>
      <c r="QBZ536" s="66"/>
      <c r="QCA536" s="66"/>
      <c r="QCB536" s="79"/>
      <c r="QCC536" s="109"/>
      <c r="QCD536" s="479"/>
      <c r="QCE536" s="78"/>
      <c r="QCF536" s="144"/>
      <c r="QCG536" s="75"/>
      <c r="QCH536" s="66"/>
      <c r="QCI536" s="66"/>
      <c r="QCJ536" s="79"/>
      <c r="QCK536" s="109"/>
      <c r="QCL536" s="479"/>
      <c r="QCM536" s="78"/>
      <c r="QCN536" s="144"/>
      <c r="QCO536" s="75"/>
      <c r="QCP536" s="66"/>
      <c r="QCQ536" s="66"/>
      <c r="QCR536" s="79"/>
      <c r="QCS536" s="109"/>
      <c r="QCT536" s="479"/>
      <c r="QCU536" s="78"/>
      <c r="QCV536" s="144"/>
      <c r="QCW536" s="75"/>
      <c r="QCX536" s="66"/>
      <c r="QCY536" s="66"/>
      <c r="QCZ536" s="79"/>
      <c r="QDA536" s="109"/>
      <c r="QDB536" s="479"/>
      <c r="QDC536" s="78"/>
      <c r="QDD536" s="144"/>
      <c r="QDE536" s="75"/>
      <c r="QDF536" s="66"/>
      <c r="QDG536" s="66"/>
      <c r="QDH536" s="79"/>
      <c r="QDI536" s="109"/>
      <c r="QDJ536" s="479"/>
      <c r="QDK536" s="78"/>
      <c r="QDL536" s="144"/>
      <c r="QDM536" s="75"/>
      <c r="QDN536" s="66"/>
      <c r="QDO536" s="66"/>
      <c r="QDP536" s="79"/>
      <c r="QDQ536" s="109"/>
      <c r="QDR536" s="479"/>
      <c r="QDS536" s="78"/>
      <c r="QDT536" s="144"/>
      <c r="QDU536" s="75"/>
      <c r="QDV536" s="66"/>
      <c r="QDW536" s="66"/>
      <c r="QDX536" s="79"/>
      <c r="QDY536" s="109"/>
      <c r="QDZ536" s="479"/>
      <c r="QEA536" s="78"/>
      <c r="QEB536" s="144"/>
      <c r="QEC536" s="75"/>
      <c r="QED536" s="66"/>
      <c r="QEE536" s="66"/>
      <c r="QEF536" s="79"/>
      <c r="QEG536" s="109"/>
      <c r="QEH536" s="479"/>
      <c r="QEI536" s="78"/>
      <c r="QEJ536" s="144"/>
      <c r="QEK536" s="75"/>
      <c r="QEL536" s="66"/>
      <c r="QEM536" s="66"/>
      <c r="QEN536" s="79"/>
      <c r="QEO536" s="109"/>
      <c r="QEP536" s="479"/>
      <c r="QEQ536" s="78"/>
      <c r="QER536" s="144"/>
      <c r="QES536" s="75"/>
      <c r="QET536" s="66"/>
      <c r="QEU536" s="66"/>
      <c r="QEV536" s="79"/>
      <c r="QEW536" s="109"/>
      <c r="QEX536" s="479"/>
      <c r="QEY536" s="78"/>
      <c r="QEZ536" s="144"/>
      <c r="QFA536" s="75"/>
      <c r="QFB536" s="66"/>
      <c r="QFC536" s="66"/>
      <c r="QFD536" s="79"/>
      <c r="QFE536" s="109"/>
      <c r="QFF536" s="479"/>
      <c r="QFG536" s="78"/>
      <c r="QFH536" s="144"/>
      <c r="QFI536" s="75"/>
      <c r="QFJ536" s="66"/>
      <c r="QFK536" s="66"/>
      <c r="QFL536" s="79"/>
      <c r="QFM536" s="109"/>
      <c r="QFN536" s="479"/>
      <c r="QFO536" s="78"/>
      <c r="QFP536" s="144"/>
      <c r="QFQ536" s="75"/>
      <c r="QFR536" s="66"/>
      <c r="QFS536" s="66"/>
      <c r="QFT536" s="79"/>
      <c r="QFU536" s="109"/>
      <c r="QFV536" s="479"/>
      <c r="QFW536" s="78"/>
      <c r="QFX536" s="144"/>
      <c r="QFY536" s="75"/>
      <c r="QFZ536" s="66"/>
      <c r="QGA536" s="66"/>
      <c r="QGB536" s="79"/>
      <c r="QGC536" s="109"/>
      <c r="QGD536" s="479"/>
      <c r="QGE536" s="78"/>
      <c r="QGF536" s="144"/>
      <c r="QGG536" s="75"/>
      <c r="QGH536" s="66"/>
      <c r="QGI536" s="66"/>
      <c r="QGJ536" s="79"/>
      <c r="QGK536" s="109"/>
      <c r="QGL536" s="479"/>
      <c r="QGM536" s="78"/>
      <c r="QGN536" s="144"/>
      <c r="QGO536" s="75"/>
      <c r="QGP536" s="66"/>
      <c r="QGQ536" s="66"/>
      <c r="QGR536" s="79"/>
      <c r="QGS536" s="109"/>
      <c r="QGT536" s="479"/>
      <c r="QGU536" s="78"/>
      <c r="QGV536" s="144"/>
      <c r="QGW536" s="75"/>
      <c r="QGX536" s="66"/>
      <c r="QGY536" s="66"/>
      <c r="QGZ536" s="79"/>
      <c r="QHA536" s="109"/>
      <c r="QHB536" s="479"/>
      <c r="QHC536" s="78"/>
      <c r="QHD536" s="144"/>
      <c r="QHE536" s="75"/>
      <c r="QHF536" s="66"/>
      <c r="QHG536" s="66"/>
      <c r="QHH536" s="79"/>
      <c r="QHI536" s="109"/>
      <c r="QHJ536" s="479"/>
      <c r="QHK536" s="78"/>
      <c r="QHL536" s="144"/>
      <c r="QHM536" s="75"/>
      <c r="QHN536" s="66"/>
      <c r="QHO536" s="66"/>
      <c r="QHP536" s="79"/>
      <c r="QHQ536" s="109"/>
      <c r="QHR536" s="479"/>
      <c r="QHS536" s="78"/>
      <c r="QHT536" s="144"/>
      <c r="QHU536" s="75"/>
      <c r="QHV536" s="66"/>
      <c r="QHW536" s="66"/>
      <c r="QHX536" s="79"/>
      <c r="QHY536" s="109"/>
      <c r="QHZ536" s="479"/>
      <c r="QIA536" s="78"/>
      <c r="QIB536" s="144"/>
      <c r="QIC536" s="75"/>
      <c r="QID536" s="66"/>
      <c r="QIE536" s="66"/>
      <c r="QIF536" s="79"/>
      <c r="QIG536" s="109"/>
      <c r="QIH536" s="479"/>
      <c r="QII536" s="78"/>
      <c r="QIJ536" s="144"/>
      <c r="QIK536" s="75"/>
      <c r="QIL536" s="66"/>
      <c r="QIM536" s="66"/>
      <c r="QIN536" s="79"/>
      <c r="QIO536" s="109"/>
      <c r="QIP536" s="479"/>
      <c r="QIQ536" s="78"/>
      <c r="QIR536" s="144"/>
      <c r="QIS536" s="75"/>
      <c r="QIT536" s="66"/>
      <c r="QIU536" s="66"/>
      <c r="QIV536" s="79"/>
      <c r="QIW536" s="109"/>
      <c r="QIX536" s="479"/>
      <c r="QIY536" s="78"/>
      <c r="QIZ536" s="144"/>
      <c r="QJA536" s="75"/>
      <c r="QJB536" s="66"/>
      <c r="QJC536" s="66"/>
      <c r="QJD536" s="79"/>
      <c r="QJE536" s="109"/>
      <c r="QJF536" s="479"/>
      <c r="QJG536" s="78"/>
      <c r="QJH536" s="144"/>
      <c r="QJI536" s="75"/>
      <c r="QJJ536" s="66"/>
      <c r="QJK536" s="66"/>
      <c r="QJL536" s="79"/>
      <c r="QJM536" s="109"/>
      <c r="QJN536" s="479"/>
      <c r="QJO536" s="78"/>
      <c r="QJP536" s="144"/>
      <c r="QJQ536" s="75"/>
      <c r="QJR536" s="66"/>
      <c r="QJS536" s="66"/>
      <c r="QJT536" s="79"/>
      <c r="QJU536" s="109"/>
      <c r="QJV536" s="479"/>
      <c r="QJW536" s="78"/>
      <c r="QJX536" s="144"/>
      <c r="QJY536" s="75"/>
      <c r="QJZ536" s="66"/>
      <c r="QKA536" s="66"/>
      <c r="QKB536" s="79"/>
      <c r="QKC536" s="109"/>
      <c r="QKD536" s="479"/>
      <c r="QKE536" s="78"/>
      <c r="QKF536" s="144"/>
      <c r="QKG536" s="75"/>
      <c r="QKH536" s="66"/>
      <c r="QKI536" s="66"/>
      <c r="QKJ536" s="79"/>
      <c r="QKK536" s="109"/>
      <c r="QKL536" s="479"/>
      <c r="QKM536" s="78"/>
      <c r="QKN536" s="144"/>
      <c r="QKO536" s="75"/>
      <c r="QKP536" s="66"/>
      <c r="QKQ536" s="66"/>
      <c r="QKR536" s="79"/>
      <c r="QKS536" s="109"/>
      <c r="QKT536" s="479"/>
      <c r="QKU536" s="78"/>
      <c r="QKV536" s="144"/>
      <c r="QKW536" s="75"/>
      <c r="QKX536" s="66"/>
      <c r="QKY536" s="66"/>
      <c r="QKZ536" s="79"/>
      <c r="QLA536" s="109"/>
      <c r="QLB536" s="479"/>
      <c r="QLC536" s="78"/>
      <c r="QLD536" s="144"/>
      <c r="QLE536" s="75"/>
      <c r="QLF536" s="66"/>
      <c r="QLG536" s="66"/>
      <c r="QLH536" s="79"/>
      <c r="QLI536" s="109"/>
      <c r="QLJ536" s="479"/>
      <c r="QLK536" s="78"/>
      <c r="QLL536" s="144"/>
      <c r="QLM536" s="75"/>
      <c r="QLN536" s="66"/>
      <c r="QLO536" s="66"/>
      <c r="QLP536" s="79"/>
      <c r="QLQ536" s="109"/>
      <c r="QLR536" s="479"/>
      <c r="QLS536" s="78"/>
      <c r="QLT536" s="144"/>
      <c r="QLU536" s="75"/>
      <c r="QLV536" s="66"/>
      <c r="QLW536" s="66"/>
      <c r="QLX536" s="79"/>
      <c r="QLY536" s="109"/>
      <c r="QLZ536" s="479"/>
      <c r="QMA536" s="78"/>
      <c r="QMB536" s="144"/>
      <c r="QMC536" s="75"/>
      <c r="QMD536" s="66"/>
      <c r="QME536" s="66"/>
      <c r="QMF536" s="79"/>
      <c r="QMG536" s="109"/>
      <c r="QMH536" s="479"/>
      <c r="QMI536" s="78"/>
      <c r="QMJ536" s="144"/>
      <c r="QMK536" s="75"/>
      <c r="QML536" s="66"/>
      <c r="QMM536" s="66"/>
      <c r="QMN536" s="79"/>
      <c r="QMO536" s="109"/>
      <c r="QMP536" s="479"/>
      <c r="QMQ536" s="78"/>
      <c r="QMR536" s="144"/>
      <c r="QMS536" s="75"/>
      <c r="QMT536" s="66"/>
      <c r="QMU536" s="66"/>
      <c r="QMV536" s="79"/>
      <c r="QMW536" s="109"/>
      <c r="QMX536" s="479"/>
      <c r="QMY536" s="78"/>
      <c r="QMZ536" s="144"/>
      <c r="QNA536" s="75"/>
      <c r="QNB536" s="66"/>
      <c r="QNC536" s="66"/>
      <c r="QND536" s="79"/>
      <c r="QNE536" s="109"/>
      <c r="QNF536" s="479"/>
      <c r="QNG536" s="78"/>
      <c r="QNH536" s="144"/>
      <c r="QNI536" s="75"/>
      <c r="QNJ536" s="66"/>
      <c r="QNK536" s="66"/>
      <c r="QNL536" s="79"/>
      <c r="QNM536" s="109"/>
      <c r="QNN536" s="479"/>
      <c r="QNO536" s="78"/>
      <c r="QNP536" s="144"/>
      <c r="QNQ536" s="75"/>
      <c r="QNR536" s="66"/>
      <c r="QNS536" s="66"/>
      <c r="QNT536" s="79"/>
      <c r="QNU536" s="109"/>
      <c r="QNV536" s="479"/>
      <c r="QNW536" s="78"/>
      <c r="QNX536" s="144"/>
      <c r="QNY536" s="75"/>
      <c r="QNZ536" s="66"/>
      <c r="QOA536" s="66"/>
      <c r="QOB536" s="79"/>
      <c r="QOC536" s="109"/>
      <c r="QOD536" s="479"/>
      <c r="QOE536" s="78"/>
      <c r="QOF536" s="144"/>
      <c r="QOG536" s="75"/>
      <c r="QOH536" s="66"/>
      <c r="QOI536" s="66"/>
      <c r="QOJ536" s="79"/>
      <c r="QOK536" s="109"/>
      <c r="QOL536" s="479"/>
      <c r="QOM536" s="78"/>
      <c r="QON536" s="144"/>
      <c r="QOO536" s="75"/>
      <c r="QOP536" s="66"/>
      <c r="QOQ536" s="66"/>
      <c r="QOR536" s="79"/>
      <c r="QOS536" s="109"/>
      <c r="QOT536" s="479"/>
      <c r="QOU536" s="78"/>
      <c r="QOV536" s="144"/>
      <c r="QOW536" s="75"/>
      <c r="QOX536" s="66"/>
      <c r="QOY536" s="66"/>
      <c r="QOZ536" s="79"/>
      <c r="QPA536" s="109"/>
      <c r="QPB536" s="479"/>
      <c r="QPC536" s="78"/>
      <c r="QPD536" s="144"/>
      <c r="QPE536" s="75"/>
      <c r="QPF536" s="66"/>
      <c r="QPG536" s="66"/>
      <c r="QPH536" s="79"/>
      <c r="QPI536" s="109"/>
      <c r="QPJ536" s="479"/>
      <c r="QPK536" s="78"/>
      <c r="QPL536" s="144"/>
      <c r="QPM536" s="75"/>
      <c r="QPN536" s="66"/>
      <c r="QPO536" s="66"/>
      <c r="QPP536" s="79"/>
      <c r="QPQ536" s="109"/>
      <c r="QPR536" s="479"/>
      <c r="QPS536" s="78"/>
      <c r="QPT536" s="144"/>
      <c r="QPU536" s="75"/>
      <c r="QPV536" s="66"/>
      <c r="QPW536" s="66"/>
      <c r="QPX536" s="79"/>
      <c r="QPY536" s="109"/>
      <c r="QPZ536" s="479"/>
      <c r="QQA536" s="78"/>
      <c r="QQB536" s="144"/>
      <c r="QQC536" s="75"/>
      <c r="QQD536" s="66"/>
      <c r="QQE536" s="66"/>
      <c r="QQF536" s="79"/>
      <c r="QQG536" s="109"/>
      <c r="QQH536" s="479"/>
      <c r="QQI536" s="78"/>
      <c r="QQJ536" s="144"/>
      <c r="QQK536" s="75"/>
      <c r="QQL536" s="66"/>
      <c r="QQM536" s="66"/>
      <c r="QQN536" s="79"/>
      <c r="QQO536" s="109"/>
      <c r="QQP536" s="479"/>
      <c r="QQQ536" s="78"/>
      <c r="QQR536" s="144"/>
      <c r="QQS536" s="75"/>
      <c r="QQT536" s="66"/>
      <c r="QQU536" s="66"/>
      <c r="QQV536" s="79"/>
      <c r="QQW536" s="109"/>
      <c r="QQX536" s="479"/>
      <c r="QQY536" s="78"/>
      <c r="QQZ536" s="144"/>
      <c r="QRA536" s="75"/>
      <c r="QRB536" s="66"/>
      <c r="QRC536" s="66"/>
      <c r="QRD536" s="79"/>
      <c r="QRE536" s="109"/>
      <c r="QRF536" s="479"/>
      <c r="QRG536" s="78"/>
      <c r="QRH536" s="144"/>
      <c r="QRI536" s="75"/>
      <c r="QRJ536" s="66"/>
      <c r="QRK536" s="66"/>
      <c r="QRL536" s="79"/>
      <c r="QRM536" s="109"/>
      <c r="QRN536" s="479"/>
      <c r="QRO536" s="78"/>
      <c r="QRP536" s="144"/>
      <c r="QRQ536" s="75"/>
      <c r="QRR536" s="66"/>
      <c r="QRS536" s="66"/>
      <c r="QRT536" s="79"/>
      <c r="QRU536" s="109"/>
      <c r="QRV536" s="479"/>
      <c r="QRW536" s="78"/>
      <c r="QRX536" s="144"/>
      <c r="QRY536" s="75"/>
      <c r="QRZ536" s="66"/>
      <c r="QSA536" s="66"/>
      <c r="QSB536" s="79"/>
      <c r="QSC536" s="109"/>
      <c r="QSD536" s="479"/>
      <c r="QSE536" s="78"/>
      <c r="QSF536" s="144"/>
      <c r="QSG536" s="75"/>
      <c r="QSH536" s="66"/>
      <c r="QSI536" s="66"/>
      <c r="QSJ536" s="79"/>
      <c r="QSK536" s="109"/>
      <c r="QSL536" s="479"/>
      <c r="QSM536" s="78"/>
      <c r="QSN536" s="144"/>
      <c r="QSO536" s="75"/>
      <c r="QSP536" s="66"/>
      <c r="QSQ536" s="66"/>
      <c r="QSR536" s="79"/>
      <c r="QSS536" s="109"/>
      <c r="QST536" s="479"/>
      <c r="QSU536" s="78"/>
      <c r="QSV536" s="144"/>
      <c r="QSW536" s="75"/>
      <c r="QSX536" s="66"/>
      <c r="QSY536" s="66"/>
      <c r="QSZ536" s="79"/>
      <c r="QTA536" s="109"/>
      <c r="QTB536" s="479"/>
      <c r="QTC536" s="78"/>
      <c r="QTD536" s="144"/>
      <c r="QTE536" s="75"/>
      <c r="QTF536" s="66"/>
      <c r="QTG536" s="66"/>
      <c r="QTH536" s="79"/>
      <c r="QTI536" s="109"/>
      <c r="QTJ536" s="479"/>
      <c r="QTK536" s="78"/>
      <c r="QTL536" s="144"/>
      <c r="QTM536" s="75"/>
      <c r="QTN536" s="66"/>
      <c r="QTO536" s="66"/>
      <c r="QTP536" s="79"/>
      <c r="QTQ536" s="109"/>
      <c r="QTR536" s="479"/>
      <c r="QTS536" s="78"/>
      <c r="QTT536" s="144"/>
      <c r="QTU536" s="75"/>
      <c r="QTV536" s="66"/>
      <c r="QTW536" s="66"/>
      <c r="QTX536" s="79"/>
      <c r="QTY536" s="109"/>
      <c r="QTZ536" s="479"/>
      <c r="QUA536" s="78"/>
      <c r="QUB536" s="144"/>
      <c r="QUC536" s="75"/>
      <c r="QUD536" s="66"/>
      <c r="QUE536" s="66"/>
      <c r="QUF536" s="79"/>
      <c r="QUG536" s="109"/>
      <c r="QUH536" s="479"/>
      <c r="QUI536" s="78"/>
      <c r="QUJ536" s="144"/>
      <c r="QUK536" s="75"/>
      <c r="QUL536" s="66"/>
      <c r="QUM536" s="66"/>
      <c r="QUN536" s="79"/>
      <c r="QUO536" s="109"/>
      <c r="QUP536" s="479"/>
      <c r="QUQ536" s="78"/>
      <c r="QUR536" s="144"/>
      <c r="QUS536" s="75"/>
      <c r="QUT536" s="66"/>
      <c r="QUU536" s="66"/>
      <c r="QUV536" s="79"/>
      <c r="QUW536" s="109"/>
      <c r="QUX536" s="479"/>
      <c r="QUY536" s="78"/>
      <c r="QUZ536" s="144"/>
      <c r="QVA536" s="75"/>
      <c r="QVB536" s="66"/>
      <c r="QVC536" s="66"/>
      <c r="QVD536" s="79"/>
      <c r="QVE536" s="109"/>
      <c r="QVF536" s="479"/>
      <c r="QVG536" s="78"/>
      <c r="QVH536" s="144"/>
      <c r="QVI536" s="75"/>
      <c r="QVJ536" s="66"/>
      <c r="QVK536" s="66"/>
      <c r="QVL536" s="79"/>
      <c r="QVM536" s="109"/>
      <c r="QVN536" s="479"/>
      <c r="QVO536" s="78"/>
      <c r="QVP536" s="144"/>
      <c r="QVQ536" s="75"/>
      <c r="QVR536" s="66"/>
      <c r="QVS536" s="66"/>
      <c r="QVT536" s="79"/>
      <c r="QVU536" s="109"/>
      <c r="QVV536" s="479"/>
      <c r="QVW536" s="78"/>
      <c r="QVX536" s="144"/>
      <c r="QVY536" s="75"/>
      <c r="QVZ536" s="66"/>
      <c r="QWA536" s="66"/>
      <c r="QWB536" s="79"/>
      <c r="QWC536" s="109"/>
      <c r="QWD536" s="479"/>
      <c r="QWE536" s="78"/>
      <c r="QWF536" s="144"/>
      <c r="QWG536" s="75"/>
      <c r="QWH536" s="66"/>
      <c r="QWI536" s="66"/>
      <c r="QWJ536" s="79"/>
      <c r="QWK536" s="109"/>
      <c r="QWL536" s="479"/>
      <c r="QWM536" s="78"/>
      <c r="QWN536" s="144"/>
      <c r="QWO536" s="75"/>
      <c r="QWP536" s="66"/>
      <c r="QWQ536" s="66"/>
      <c r="QWR536" s="79"/>
      <c r="QWS536" s="109"/>
      <c r="QWT536" s="479"/>
      <c r="QWU536" s="78"/>
      <c r="QWV536" s="144"/>
      <c r="QWW536" s="75"/>
      <c r="QWX536" s="66"/>
      <c r="QWY536" s="66"/>
      <c r="QWZ536" s="79"/>
      <c r="QXA536" s="109"/>
      <c r="QXB536" s="479"/>
      <c r="QXC536" s="78"/>
      <c r="QXD536" s="144"/>
      <c r="QXE536" s="75"/>
      <c r="QXF536" s="66"/>
      <c r="QXG536" s="66"/>
      <c r="QXH536" s="79"/>
      <c r="QXI536" s="109"/>
      <c r="QXJ536" s="479"/>
      <c r="QXK536" s="78"/>
      <c r="QXL536" s="144"/>
      <c r="QXM536" s="75"/>
      <c r="QXN536" s="66"/>
      <c r="QXO536" s="66"/>
      <c r="QXP536" s="79"/>
      <c r="QXQ536" s="109"/>
      <c r="QXR536" s="479"/>
      <c r="QXS536" s="78"/>
      <c r="QXT536" s="144"/>
      <c r="QXU536" s="75"/>
      <c r="QXV536" s="66"/>
      <c r="QXW536" s="66"/>
      <c r="QXX536" s="79"/>
      <c r="QXY536" s="109"/>
      <c r="QXZ536" s="479"/>
      <c r="QYA536" s="78"/>
      <c r="QYB536" s="144"/>
      <c r="QYC536" s="75"/>
      <c r="QYD536" s="66"/>
      <c r="QYE536" s="66"/>
      <c r="QYF536" s="79"/>
      <c r="QYG536" s="109"/>
      <c r="QYH536" s="479"/>
      <c r="QYI536" s="78"/>
      <c r="QYJ536" s="144"/>
      <c r="QYK536" s="75"/>
      <c r="QYL536" s="66"/>
      <c r="QYM536" s="66"/>
      <c r="QYN536" s="79"/>
      <c r="QYO536" s="109"/>
      <c r="QYP536" s="479"/>
      <c r="QYQ536" s="78"/>
      <c r="QYR536" s="144"/>
      <c r="QYS536" s="75"/>
      <c r="QYT536" s="66"/>
      <c r="QYU536" s="66"/>
      <c r="QYV536" s="79"/>
      <c r="QYW536" s="109"/>
      <c r="QYX536" s="479"/>
      <c r="QYY536" s="78"/>
      <c r="QYZ536" s="144"/>
      <c r="QZA536" s="75"/>
      <c r="QZB536" s="66"/>
      <c r="QZC536" s="66"/>
      <c r="QZD536" s="79"/>
      <c r="QZE536" s="109"/>
      <c r="QZF536" s="479"/>
      <c r="QZG536" s="78"/>
      <c r="QZH536" s="144"/>
      <c r="QZI536" s="75"/>
      <c r="QZJ536" s="66"/>
      <c r="QZK536" s="66"/>
      <c r="QZL536" s="79"/>
      <c r="QZM536" s="109"/>
      <c r="QZN536" s="479"/>
      <c r="QZO536" s="78"/>
      <c r="QZP536" s="144"/>
      <c r="QZQ536" s="75"/>
      <c r="QZR536" s="66"/>
      <c r="QZS536" s="66"/>
      <c r="QZT536" s="79"/>
      <c r="QZU536" s="109"/>
      <c r="QZV536" s="479"/>
      <c r="QZW536" s="78"/>
      <c r="QZX536" s="144"/>
      <c r="QZY536" s="75"/>
      <c r="QZZ536" s="66"/>
      <c r="RAA536" s="66"/>
      <c r="RAB536" s="79"/>
      <c r="RAC536" s="109"/>
      <c r="RAD536" s="479"/>
      <c r="RAE536" s="78"/>
      <c r="RAF536" s="144"/>
      <c r="RAG536" s="75"/>
      <c r="RAH536" s="66"/>
      <c r="RAI536" s="66"/>
      <c r="RAJ536" s="79"/>
      <c r="RAK536" s="109"/>
      <c r="RAL536" s="479"/>
      <c r="RAM536" s="78"/>
      <c r="RAN536" s="144"/>
      <c r="RAO536" s="75"/>
      <c r="RAP536" s="66"/>
      <c r="RAQ536" s="66"/>
      <c r="RAR536" s="79"/>
      <c r="RAS536" s="109"/>
      <c r="RAT536" s="479"/>
      <c r="RAU536" s="78"/>
      <c r="RAV536" s="144"/>
      <c r="RAW536" s="75"/>
      <c r="RAX536" s="66"/>
      <c r="RAY536" s="66"/>
      <c r="RAZ536" s="79"/>
      <c r="RBA536" s="109"/>
      <c r="RBB536" s="479"/>
      <c r="RBC536" s="78"/>
      <c r="RBD536" s="144"/>
      <c r="RBE536" s="75"/>
      <c r="RBF536" s="66"/>
      <c r="RBG536" s="66"/>
      <c r="RBH536" s="79"/>
      <c r="RBI536" s="109"/>
      <c r="RBJ536" s="479"/>
      <c r="RBK536" s="78"/>
      <c r="RBL536" s="144"/>
      <c r="RBM536" s="75"/>
      <c r="RBN536" s="66"/>
      <c r="RBO536" s="66"/>
      <c r="RBP536" s="79"/>
      <c r="RBQ536" s="109"/>
      <c r="RBR536" s="479"/>
      <c r="RBS536" s="78"/>
      <c r="RBT536" s="144"/>
      <c r="RBU536" s="75"/>
      <c r="RBV536" s="66"/>
      <c r="RBW536" s="66"/>
      <c r="RBX536" s="79"/>
      <c r="RBY536" s="109"/>
      <c r="RBZ536" s="479"/>
      <c r="RCA536" s="78"/>
      <c r="RCB536" s="144"/>
      <c r="RCC536" s="75"/>
      <c r="RCD536" s="66"/>
      <c r="RCE536" s="66"/>
      <c r="RCF536" s="79"/>
      <c r="RCG536" s="109"/>
      <c r="RCH536" s="479"/>
      <c r="RCI536" s="78"/>
      <c r="RCJ536" s="144"/>
      <c r="RCK536" s="75"/>
      <c r="RCL536" s="66"/>
      <c r="RCM536" s="66"/>
      <c r="RCN536" s="79"/>
      <c r="RCO536" s="109"/>
      <c r="RCP536" s="479"/>
      <c r="RCQ536" s="78"/>
      <c r="RCR536" s="144"/>
      <c r="RCS536" s="75"/>
      <c r="RCT536" s="66"/>
      <c r="RCU536" s="66"/>
      <c r="RCV536" s="79"/>
      <c r="RCW536" s="109"/>
      <c r="RCX536" s="479"/>
      <c r="RCY536" s="78"/>
      <c r="RCZ536" s="144"/>
      <c r="RDA536" s="75"/>
      <c r="RDB536" s="66"/>
      <c r="RDC536" s="66"/>
      <c r="RDD536" s="79"/>
      <c r="RDE536" s="109"/>
      <c r="RDF536" s="479"/>
      <c r="RDG536" s="78"/>
      <c r="RDH536" s="144"/>
      <c r="RDI536" s="75"/>
      <c r="RDJ536" s="66"/>
      <c r="RDK536" s="66"/>
      <c r="RDL536" s="79"/>
      <c r="RDM536" s="109"/>
      <c r="RDN536" s="479"/>
      <c r="RDO536" s="78"/>
      <c r="RDP536" s="144"/>
      <c r="RDQ536" s="75"/>
      <c r="RDR536" s="66"/>
      <c r="RDS536" s="66"/>
      <c r="RDT536" s="79"/>
      <c r="RDU536" s="109"/>
      <c r="RDV536" s="479"/>
      <c r="RDW536" s="78"/>
      <c r="RDX536" s="144"/>
      <c r="RDY536" s="75"/>
      <c r="RDZ536" s="66"/>
      <c r="REA536" s="66"/>
      <c r="REB536" s="79"/>
      <c r="REC536" s="109"/>
      <c r="RED536" s="479"/>
      <c r="REE536" s="78"/>
      <c r="REF536" s="144"/>
      <c r="REG536" s="75"/>
      <c r="REH536" s="66"/>
      <c r="REI536" s="66"/>
      <c r="REJ536" s="79"/>
      <c r="REK536" s="109"/>
      <c r="REL536" s="479"/>
      <c r="REM536" s="78"/>
      <c r="REN536" s="144"/>
      <c r="REO536" s="75"/>
      <c r="REP536" s="66"/>
      <c r="REQ536" s="66"/>
      <c r="RER536" s="79"/>
      <c r="RES536" s="109"/>
      <c r="RET536" s="479"/>
      <c r="REU536" s="78"/>
      <c r="REV536" s="144"/>
      <c r="REW536" s="75"/>
      <c r="REX536" s="66"/>
      <c r="REY536" s="66"/>
      <c r="REZ536" s="79"/>
      <c r="RFA536" s="109"/>
      <c r="RFB536" s="479"/>
      <c r="RFC536" s="78"/>
      <c r="RFD536" s="144"/>
      <c r="RFE536" s="75"/>
      <c r="RFF536" s="66"/>
      <c r="RFG536" s="66"/>
      <c r="RFH536" s="79"/>
      <c r="RFI536" s="109"/>
      <c r="RFJ536" s="479"/>
      <c r="RFK536" s="78"/>
      <c r="RFL536" s="144"/>
      <c r="RFM536" s="75"/>
      <c r="RFN536" s="66"/>
      <c r="RFO536" s="66"/>
      <c r="RFP536" s="79"/>
      <c r="RFQ536" s="109"/>
      <c r="RFR536" s="479"/>
      <c r="RFS536" s="78"/>
      <c r="RFT536" s="144"/>
      <c r="RFU536" s="75"/>
      <c r="RFV536" s="66"/>
      <c r="RFW536" s="66"/>
      <c r="RFX536" s="79"/>
      <c r="RFY536" s="109"/>
      <c r="RFZ536" s="479"/>
      <c r="RGA536" s="78"/>
      <c r="RGB536" s="144"/>
      <c r="RGC536" s="75"/>
      <c r="RGD536" s="66"/>
      <c r="RGE536" s="66"/>
      <c r="RGF536" s="79"/>
      <c r="RGG536" s="109"/>
      <c r="RGH536" s="479"/>
      <c r="RGI536" s="78"/>
      <c r="RGJ536" s="144"/>
      <c r="RGK536" s="75"/>
      <c r="RGL536" s="66"/>
      <c r="RGM536" s="66"/>
      <c r="RGN536" s="79"/>
      <c r="RGO536" s="109"/>
      <c r="RGP536" s="479"/>
      <c r="RGQ536" s="78"/>
      <c r="RGR536" s="144"/>
      <c r="RGS536" s="75"/>
      <c r="RGT536" s="66"/>
      <c r="RGU536" s="66"/>
      <c r="RGV536" s="79"/>
      <c r="RGW536" s="109"/>
      <c r="RGX536" s="479"/>
      <c r="RGY536" s="78"/>
      <c r="RGZ536" s="144"/>
      <c r="RHA536" s="75"/>
      <c r="RHB536" s="66"/>
      <c r="RHC536" s="66"/>
      <c r="RHD536" s="79"/>
      <c r="RHE536" s="109"/>
      <c r="RHF536" s="479"/>
      <c r="RHG536" s="78"/>
      <c r="RHH536" s="144"/>
      <c r="RHI536" s="75"/>
      <c r="RHJ536" s="66"/>
      <c r="RHK536" s="66"/>
      <c r="RHL536" s="79"/>
      <c r="RHM536" s="109"/>
      <c r="RHN536" s="479"/>
      <c r="RHO536" s="78"/>
      <c r="RHP536" s="144"/>
      <c r="RHQ536" s="75"/>
      <c r="RHR536" s="66"/>
      <c r="RHS536" s="66"/>
      <c r="RHT536" s="79"/>
      <c r="RHU536" s="109"/>
      <c r="RHV536" s="479"/>
      <c r="RHW536" s="78"/>
      <c r="RHX536" s="144"/>
      <c r="RHY536" s="75"/>
      <c r="RHZ536" s="66"/>
      <c r="RIA536" s="66"/>
      <c r="RIB536" s="79"/>
      <c r="RIC536" s="109"/>
      <c r="RID536" s="479"/>
      <c r="RIE536" s="78"/>
      <c r="RIF536" s="144"/>
      <c r="RIG536" s="75"/>
      <c r="RIH536" s="66"/>
      <c r="RII536" s="66"/>
      <c r="RIJ536" s="79"/>
      <c r="RIK536" s="109"/>
      <c r="RIL536" s="479"/>
      <c r="RIM536" s="78"/>
      <c r="RIN536" s="144"/>
      <c r="RIO536" s="75"/>
      <c r="RIP536" s="66"/>
      <c r="RIQ536" s="66"/>
      <c r="RIR536" s="79"/>
      <c r="RIS536" s="109"/>
      <c r="RIT536" s="479"/>
      <c r="RIU536" s="78"/>
      <c r="RIV536" s="144"/>
      <c r="RIW536" s="75"/>
      <c r="RIX536" s="66"/>
      <c r="RIY536" s="66"/>
      <c r="RIZ536" s="79"/>
      <c r="RJA536" s="109"/>
      <c r="RJB536" s="479"/>
      <c r="RJC536" s="78"/>
      <c r="RJD536" s="144"/>
      <c r="RJE536" s="75"/>
      <c r="RJF536" s="66"/>
      <c r="RJG536" s="66"/>
      <c r="RJH536" s="79"/>
      <c r="RJI536" s="109"/>
      <c r="RJJ536" s="479"/>
      <c r="RJK536" s="78"/>
      <c r="RJL536" s="144"/>
      <c r="RJM536" s="75"/>
      <c r="RJN536" s="66"/>
      <c r="RJO536" s="66"/>
      <c r="RJP536" s="79"/>
      <c r="RJQ536" s="109"/>
      <c r="RJR536" s="479"/>
      <c r="RJS536" s="78"/>
      <c r="RJT536" s="144"/>
      <c r="RJU536" s="75"/>
      <c r="RJV536" s="66"/>
      <c r="RJW536" s="66"/>
      <c r="RJX536" s="79"/>
      <c r="RJY536" s="109"/>
      <c r="RJZ536" s="479"/>
      <c r="RKA536" s="78"/>
      <c r="RKB536" s="144"/>
      <c r="RKC536" s="75"/>
      <c r="RKD536" s="66"/>
      <c r="RKE536" s="66"/>
      <c r="RKF536" s="79"/>
      <c r="RKG536" s="109"/>
      <c r="RKH536" s="479"/>
      <c r="RKI536" s="78"/>
      <c r="RKJ536" s="144"/>
      <c r="RKK536" s="75"/>
      <c r="RKL536" s="66"/>
      <c r="RKM536" s="66"/>
      <c r="RKN536" s="79"/>
      <c r="RKO536" s="109"/>
      <c r="RKP536" s="479"/>
      <c r="RKQ536" s="78"/>
      <c r="RKR536" s="144"/>
      <c r="RKS536" s="75"/>
      <c r="RKT536" s="66"/>
      <c r="RKU536" s="66"/>
      <c r="RKV536" s="79"/>
      <c r="RKW536" s="109"/>
      <c r="RKX536" s="479"/>
      <c r="RKY536" s="78"/>
      <c r="RKZ536" s="144"/>
      <c r="RLA536" s="75"/>
      <c r="RLB536" s="66"/>
      <c r="RLC536" s="66"/>
      <c r="RLD536" s="79"/>
      <c r="RLE536" s="109"/>
      <c r="RLF536" s="479"/>
      <c r="RLG536" s="78"/>
      <c r="RLH536" s="144"/>
      <c r="RLI536" s="75"/>
      <c r="RLJ536" s="66"/>
      <c r="RLK536" s="66"/>
      <c r="RLL536" s="79"/>
      <c r="RLM536" s="109"/>
      <c r="RLN536" s="479"/>
      <c r="RLO536" s="78"/>
      <c r="RLP536" s="144"/>
      <c r="RLQ536" s="75"/>
      <c r="RLR536" s="66"/>
      <c r="RLS536" s="66"/>
      <c r="RLT536" s="79"/>
      <c r="RLU536" s="109"/>
      <c r="RLV536" s="479"/>
      <c r="RLW536" s="78"/>
      <c r="RLX536" s="144"/>
      <c r="RLY536" s="75"/>
      <c r="RLZ536" s="66"/>
      <c r="RMA536" s="66"/>
      <c r="RMB536" s="79"/>
      <c r="RMC536" s="109"/>
      <c r="RMD536" s="479"/>
      <c r="RME536" s="78"/>
      <c r="RMF536" s="144"/>
      <c r="RMG536" s="75"/>
      <c r="RMH536" s="66"/>
      <c r="RMI536" s="66"/>
      <c r="RMJ536" s="79"/>
      <c r="RMK536" s="109"/>
      <c r="RML536" s="479"/>
      <c r="RMM536" s="78"/>
      <c r="RMN536" s="144"/>
      <c r="RMO536" s="75"/>
      <c r="RMP536" s="66"/>
      <c r="RMQ536" s="66"/>
      <c r="RMR536" s="79"/>
      <c r="RMS536" s="109"/>
      <c r="RMT536" s="479"/>
      <c r="RMU536" s="78"/>
      <c r="RMV536" s="144"/>
      <c r="RMW536" s="75"/>
      <c r="RMX536" s="66"/>
      <c r="RMY536" s="66"/>
      <c r="RMZ536" s="79"/>
      <c r="RNA536" s="109"/>
      <c r="RNB536" s="479"/>
      <c r="RNC536" s="78"/>
      <c r="RND536" s="144"/>
      <c r="RNE536" s="75"/>
      <c r="RNF536" s="66"/>
      <c r="RNG536" s="66"/>
      <c r="RNH536" s="79"/>
      <c r="RNI536" s="109"/>
      <c r="RNJ536" s="479"/>
      <c r="RNK536" s="78"/>
      <c r="RNL536" s="144"/>
      <c r="RNM536" s="75"/>
      <c r="RNN536" s="66"/>
      <c r="RNO536" s="66"/>
      <c r="RNP536" s="79"/>
      <c r="RNQ536" s="109"/>
      <c r="RNR536" s="479"/>
      <c r="RNS536" s="78"/>
      <c r="RNT536" s="144"/>
      <c r="RNU536" s="75"/>
      <c r="RNV536" s="66"/>
      <c r="RNW536" s="66"/>
      <c r="RNX536" s="79"/>
      <c r="RNY536" s="109"/>
      <c r="RNZ536" s="479"/>
      <c r="ROA536" s="78"/>
      <c r="ROB536" s="144"/>
      <c r="ROC536" s="75"/>
      <c r="ROD536" s="66"/>
      <c r="ROE536" s="66"/>
      <c r="ROF536" s="79"/>
      <c r="ROG536" s="109"/>
      <c r="ROH536" s="479"/>
      <c r="ROI536" s="78"/>
      <c r="ROJ536" s="144"/>
      <c r="ROK536" s="75"/>
      <c r="ROL536" s="66"/>
      <c r="ROM536" s="66"/>
      <c r="RON536" s="79"/>
      <c r="ROO536" s="109"/>
      <c r="ROP536" s="479"/>
      <c r="ROQ536" s="78"/>
      <c r="ROR536" s="144"/>
      <c r="ROS536" s="75"/>
      <c r="ROT536" s="66"/>
      <c r="ROU536" s="66"/>
      <c r="ROV536" s="79"/>
      <c r="ROW536" s="109"/>
      <c r="ROX536" s="479"/>
      <c r="ROY536" s="78"/>
      <c r="ROZ536" s="144"/>
      <c r="RPA536" s="75"/>
      <c r="RPB536" s="66"/>
      <c r="RPC536" s="66"/>
      <c r="RPD536" s="79"/>
      <c r="RPE536" s="109"/>
      <c r="RPF536" s="479"/>
      <c r="RPG536" s="78"/>
      <c r="RPH536" s="144"/>
      <c r="RPI536" s="75"/>
      <c r="RPJ536" s="66"/>
      <c r="RPK536" s="66"/>
      <c r="RPL536" s="79"/>
      <c r="RPM536" s="109"/>
      <c r="RPN536" s="479"/>
      <c r="RPO536" s="78"/>
      <c r="RPP536" s="144"/>
      <c r="RPQ536" s="75"/>
      <c r="RPR536" s="66"/>
      <c r="RPS536" s="66"/>
      <c r="RPT536" s="79"/>
      <c r="RPU536" s="109"/>
      <c r="RPV536" s="479"/>
      <c r="RPW536" s="78"/>
      <c r="RPX536" s="144"/>
      <c r="RPY536" s="75"/>
      <c r="RPZ536" s="66"/>
      <c r="RQA536" s="66"/>
      <c r="RQB536" s="79"/>
      <c r="RQC536" s="109"/>
      <c r="RQD536" s="479"/>
      <c r="RQE536" s="78"/>
      <c r="RQF536" s="144"/>
      <c r="RQG536" s="75"/>
      <c r="RQH536" s="66"/>
      <c r="RQI536" s="66"/>
      <c r="RQJ536" s="79"/>
      <c r="RQK536" s="109"/>
      <c r="RQL536" s="479"/>
      <c r="RQM536" s="78"/>
      <c r="RQN536" s="144"/>
      <c r="RQO536" s="75"/>
      <c r="RQP536" s="66"/>
      <c r="RQQ536" s="66"/>
      <c r="RQR536" s="79"/>
      <c r="RQS536" s="109"/>
      <c r="RQT536" s="479"/>
      <c r="RQU536" s="78"/>
      <c r="RQV536" s="144"/>
      <c r="RQW536" s="75"/>
      <c r="RQX536" s="66"/>
      <c r="RQY536" s="66"/>
      <c r="RQZ536" s="79"/>
      <c r="RRA536" s="109"/>
      <c r="RRB536" s="479"/>
      <c r="RRC536" s="78"/>
      <c r="RRD536" s="144"/>
      <c r="RRE536" s="75"/>
      <c r="RRF536" s="66"/>
      <c r="RRG536" s="66"/>
      <c r="RRH536" s="79"/>
      <c r="RRI536" s="109"/>
      <c r="RRJ536" s="479"/>
      <c r="RRK536" s="78"/>
      <c r="RRL536" s="144"/>
      <c r="RRM536" s="75"/>
      <c r="RRN536" s="66"/>
      <c r="RRO536" s="66"/>
      <c r="RRP536" s="79"/>
      <c r="RRQ536" s="109"/>
      <c r="RRR536" s="479"/>
      <c r="RRS536" s="78"/>
      <c r="RRT536" s="144"/>
      <c r="RRU536" s="75"/>
      <c r="RRV536" s="66"/>
      <c r="RRW536" s="66"/>
      <c r="RRX536" s="79"/>
      <c r="RRY536" s="109"/>
      <c r="RRZ536" s="479"/>
      <c r="RSA536" s="78"/>
      <c r="RSB536" s="144"/>
      <c r="RSC536" s="75"/>
      <c r="RSD536" s="66"/>
      <c r="RSE536" s="66"/>
      <c r="RSF536" s="79"/>
      <c r="RSG536" s="109"/>
      <c r="RSH536" s="479"/>
      <c r="RSI536" s="78"/>
      <c r="RSJ536" s="144"/>
      <c r="RSK536" s="75"/>
      <c r="RSL536" s="66"/>
      <c r="RSM536" s="66"/>
      <c r="RSN536" s="79"/>
      <c r="RSO536" s="109"/>
      <c r="RSP536" s="479"/>
      <c r="RSQ536" s="78"/>
      <c r="RSR536" s="144"/>
      <c r="RSS536" s="75"/>
      <c r="RST536" s="66"/>
      <c r="RSU536" s="66"/>
      <c r="RSV536" s="79"/>
      <c r="RSW536" s="109"/>
      <c r="RSX536" s="479"/>
      <c r="RSY536" s="78"/>
      <c r="RSZ536" s="144"/>
      <c r="RTA536" s="75"/>
      <c r="RTB536" s="66"/>
      <c r="RTC536" s="66"/>
      <c r="RTD536" s="79"/>
      <c r="RTE536" s="109"/>
      <c r="RTF536" s="479"/>
      <c r="RTG536" s="78"/>
      <c r="RTH536" s="144"/>
      <c r="RTI536" s="75"/>
      <c r="RTJ536" s="66"/>
      <c r="RTK536" s="66"/>
      <c r="RTL536" s="79"/>
      <c r="RTM536" s="109"/>
      <c r="RTN536" s="479"/>
      <c r="RTO536" s="78"/>
      <c r="RTP536" s="144"/>
      <c r="RTQ536" s="75"/>
      <c r="RTR536" s="66"/>
      <c r="RTS536" s="66"/>
      <c r="RTT536" s="79"/>
      <c r="RTU536" s="109"/>
      <c r="RTV536" s="479"/>
      <c r="RTW536" s="78"/>
      <c r="RTX536" s="144"/>
      <c r="RTY536" s="75"/>
      <c r="RTZ536" s="66"/>
      <c r="RUA536" s="66"/>
      <c r="RUB536" s="79"/>
      <c r="RUC536" s="109"/>
      <c r="RUD536" s="479"/>
      <c r="RUE536" s="78"/>
      <c r="RUF536" s="144"/>
      <c r="RUG536" s="75"/>
      <c r="RUH536" s="66"/>
      <c r="RUI536" s="66"/>
      <c r="RUJ536" s="79"/>
      <c r="RUK536" s="109"/>
      <c r="RUL536" s="479"/>
      <c r="RUM536" s="78"/>
      <c r="RUN536" s="144"/>
      <c r="RUO536" s="75"/>
      <c r="RUP536" s="66"/>
      <c r="RUQ536" s="66"/>
      <c r="RUR536" s="79"/>
      <c r="RUS536" s="109"/>
      <c r="RUT536" s="479"/>
      <c r="RUU536" s="78"/>
      <c r="RUV536" s="144"/>
      <c r="RUW536" s="75"/>
      <c r="RUX536" s="66"/>
      <c r="RUY536" s="66"/>
      <c r="RUZ536" s="79"/>
      <c r="RVA536" s="109"/>
      <c r="RVB536" s="479"/>
      <c r="RVC536" s="78"/>
      <c r="RVD536" s="144"/>
      <c r="RVE536" s="75"/>
      <c r="RVF536" s="66"/>
      <c r="RVG536" s="66"/>
      <c r="RVH536" s="79"/>
      <c r="RVI536" s="109"/>
      <c r="RVJ536" s="479"/>
      <c r="RVK536" s="78"/>
      <c r="RVL536" s="144"/>
      <c r="RVM536" s="75"/>
      <c r="RVN536" s="66"/>
      <c r="RVO536" s="66"/>
      <c r="RVP536" s="79"/>
      <c r="RVQ536" s="109"/>
      <c r="RVR536" s="479"/>
      <c r="RVS536" s="78"/>
      <c r="RVT536" s="144"/>
      <c r="RVU536" s="75"/>
      <c r="RVV536" s="66"/>
      <c r="RVW536" s="66"/>
      <c r="RVX536" s="79"/>
      <c r="RVY536" s="109"/>
      <c r="RVZ536" s="479"/>
      <c r="RWA536" s="78"/>
      <c r="RWB536" s="144"/>
      <c r="RWC536" s="75"/>
      <c r="RWD536" s="66"/>
      <c r="RWE536" s="66"/>
      <c r="RWF536" s="79"/>
      <c r="RWG536" s="109"/>
      <c r="RWH536" s="479"/>
      <c r="RWI536" s="78"/>
      <c r="RWJ536" s="144"/>
      <c r="RWK536" s="75"/>
      <c r="RWL536" s="66"/>
      <c r="RWM536" s="66"/>
      <c r="RWN536" s="79"/>
      <c r="RWO536" s="109"/>
      <c r="RWP536" s="479"/>
      <c r="RWQ536" s="78"/>
      <c r="RWR536" s="144"/>
      <c r="RWS536" s="75"/>
      <c r="RWT536" s="66"/>
      <c r="RWU536" s="66"/>
      <c r="RWV536" s="79"/>
      <c r="RWW536" s="109"/>
      <c r="RWX536" s="479"/>
      <c r="RWY536" s="78"/>
      <c r="RWZ536" s="144"/>
      <c r="RXA536" s="75"/>
      <c r="RXB536" s="66"/>
      <c r="RXC536" s="66"/>
      <c r="RXD536" s="79"/>
      <c r="RXE536" s="109"/>
      <c r="RXF536" s="479"/>
      <c r="RXG536" s="78"/>
      <c r="RXH536" s="144"/>
      <c r="RXI536" s="75"/>
      <c r="RXJ536" s="66"/>
      <c r="RXK536" s="66"/>
      <c r="RXL536" s="79"/>
      <c r="RXM536" s="109"/>
      <c r="RXN536" s="479"/>
      <c r="RXO536" s="78"/>
      <c r="RXP536" s="144"/>
      <c r="RXQ536" s="75"/>
      <c r="RXR536" s="66"/>
      <c r="RXS536" s="66"/>
      <c r="RXT536" s="79"/>
      <c r="RXU536" s="109"/>
      <c r="RXV536" s="479"/>
      <c r="RXW536" s="78"/>
      <c r="RXX536" s="144"/>
      <c r="RXY536" s="75"/>
      <c r="RXZ536" s="66"/>
      <c r="RYA536" s="66"/>
      <c r="RYB536" s="79"/>
      <c r="RYC536" s="109"/>
      <c r="RYD536" s="479"/>
      <c r="RYE536" s="78"/>
      <c r="RYF536" s="144"/>
      <c r="RYG536" s="75"/>
      <c r="RYH536" s="66"/>
      <c r="RYI536" s="66"/>
      <c r="RYJ536" s="79"/>
      <c r="RYK536" s="109"/>
      <c r="RYL536" s="479"/>
      <c r="RYM536" s="78"/>
      <c r="RYN536" s="144"/>
      <c r="RYO536" s="75"/>
      <c r="RYP536" s="66"/>
      <c r="RYQ536" s="66"/>
      <c r="RYR536" s="79"/>
      <c r="RYS536" s="109"/>
      <c r="RYT536" s="479"/>
      <c r="RYU536" s="78"/>
      <c r="RYV536" s="144"/>
      <c r="RYW536" s="75"/>
      <c r="RYX536" s="66"/>
      <c r="RYY536" s="66"/>
      <c r="RYZ536" s="79"/>
      <c r="RZA536" s="109"/>
      <c r="RZB536" s="479"/>
      <c r="RZC536" s="78"/>
      <c r="RZD536" s="144"/>
      <c r="RZE536" s="75"/>
      <c r="RZF536" s="66"/>
      <c r="RZG536" s="66"/>
      <c r="RZH536" s="79"/>
      <c r="RZI536" s="109"/>
      <c r="RZJ536" s="479"/>
      <c r="RZK536" s="78"/>
      <c r="RZL536" s="144"/>
      <c r="RZM536" s="75"/>
      <c r="RZN536" s="66"/>
      <c r="RZO536" s="66"/>
      <c r="RZP536" s="79"/>
      <c r="RZQ536" s="109"/>
      <c r="RZR536" s="479"/>
      <c r="RZS536" s="78"/>
      <c r="RZT536" s="144"/>
      <c r="RZU536" s="75"/>
      <c r="RZV536" s="66"/>
      <c r="RZW536" s="66"/>
      <c r="RZX536" s="79"/>
      <c r="RZY536" s="109"/>
      <c r="RZZ536" s="479"/>
      <c r="SAA536" s="78"/>
      <c r="SAB536" s="144"/>
      <c r="SAC536" s="75"/>
      <c r="SAD536" s="66"/>
      <c r="SAE536" s="66"/>
      <c r="SAF536" s="79"/>
      <c r="SAG536" s="109"/>
      <c r="SAH536" s="479"/>
      <c r="SAI536" s="78"/>
      <c r="SAJ536" s="144"/>
      <c r="SAK536" s="75"/>
      <c r="SAL536" s="66"/>
      <c r="SAM536" s="66"/>
      <c r="SAN536" s="79"/>
      <c r="SAO536" s="109"/>
      <c r="SAP536" s="479"/>
      <c r="SAQ536" s="78"/>
      <c r="SAR536" s="144"/>
      <c r="SAS536" s="75"/>
      <c r="SAT536" s="66"/>
      <c r="SAU536" s="66"/>
      <c r="SAV536" s="79"/>
      <c r="SAW536" s="109"/>
      <c r="SAX536" s="479"/>
      <c r="SAY536" s="78"/>
      <c r="SAZ536" s="144"/>
      <c r="SBA536" s="75"/>
      <c r="SBB536" s="66"/>
      <c r="SBC536" s="66"/>
      <c r="SBD536" s="79"/>
      <c r="SBE536" s="109"/>
      <c r="SBF536" s="479"/>
      <c r="SBG536" s="78"/>
      <c r="SBH536" s="144"/>
      <c r="SBI536" s="75"/>
      <c r="SBJ536" s="66"/>
      <c r="SBK536" s="66"/>
      <c r="SBL536" s="79"/>
      <c r="SBM536" s="109"/>
      <c r="SBN536" s="479"/>
      <c r="SBO536" s="78"/>
      <c r="SBP536" s="144"/>
      <c r="SBQ536" s="75"/>
      <c r="SBR536" s="66"/>
      <c r="SBS536" s="66"/>
      <c r="SBT536" s="79"/>
      <c r="SBU536" s="109"/>
      <c r="SBV536" s="479"/>
      <c r="SBW536" s="78"/>
      <c r="SBX536" s="144"/>
      <c r="SBY536" s="75"/>
      <c r="SBZ536" s="66"/>
      <c r="SCA536" s="66"/>
      <c r="SCB536" s="79"/>
      <c r="SCC536" s="109"/>
      <c r="SCD536" s="479"/>
      <c r="SCE536" s="78"/>
      <c r="SCF536" s="144"/>
      <c r="SCG536" s="75"/>
      <c r="SCH536" s="66"/>
      <c r="SCI536" s="66"/>
      <c r="SCJ536" s="79"/>
      <c r="SCK536" s="109"/>
      <c r="SCL536" s="479"/>
      <c r="SCM536" s="78"/>
      <c r="SCN536" s="144"/>
      <c r="SCO536" s="75"/>
      <c r="SCP536" s="66"/>
      <c r="SCQ536" s="66"/>
      <c r="SCR536" s="79"/>
      <c r="SCS536" s="109"/>
      <c r="SCT536" s="479"/>
      <c r="SCU536" s="78"/>
      <c r="SCV536" s="144"/>
      <c r="SCW536" s="75"/>
      <c r="SCX536" s="66"/>
      <c r="SCY536" s="66"/>
      <c r="SCZ536" s="79"/>
      <c r="SDA536" s="109"/>
      <c r="SDB536" s="479"/>
      <c r="SDC536" s="78"/>
      <c r="SDD536" s="144"/>
      <c r="SDE536" s="75"/>
      <c r="SDF536" s="66"/>
      <c r="SDG536" s="66"/>
      <c r="SDH536" s="79"/>
      <c r="SDI536" s="109"/>
      <c r="SDJ536" s="479"/>
      <c r="SDK536" s="78"/>
      <c r="SDL536" s="144"/>
      <c r="SDM536" s="75"/>
      <c r="SDN536" s="66"/>
      <c r="SDO536" s="66"/>
      <c r="SDP536" s="79"/>
      <c r="SDQ536" s="109"/>
      <c r="SDR536" s="479"/>
      <c r="SDS536" s="78"/>
      <c r="SDT536" s="144"/>
      <c r="SDU536" s="75"/>
      <c r="SDV536" s="66"/>
      <c r="SDW536" s="66"/>
      <c r="SDX536" s="79"/>
      <c r="SDY536" s="109"/>
      <c r="SDZ536" s="479"/>
      <c r="SEA536" s="78"/>
      <c r="SEB536" s="144"/>
      <c r="SEC536" s="75"/>
      <c r="SED536" s="66"/>
      <c r="SEE536" s="66"/>
      <c r="SEF536" s="79"/>
      <c r="SEG536" s="109"/>
      <c r="SEH536" s="479"/>
      <c r="SEI536" s="78"/>
      <c r="SEJ536" s="144"/>
      <c r="SEK536" s="75"/>
      <c r="SEL536" s="66"/>
      <c r="SEM536" s="66"/>
      <c r="SEN536" s="79"/>
      <c r="SEO536" s="109"/>
      <c r="SEP536" s="479"/>
      <c r="SEQ536" s="78"/>
      <c r="SER536" s="144"/>
      <c r="SES536" s="75"/>
      <c r="SET536" s="66"/>
      <c r="SEU536" s="66"/>
      <c r="SEV536" s="79"/>
      <c r="SEW536" s="109"/>
      <c r="SEX536" s="479"/>
      <c r="SEY536" s="78"/>
      <c r="SEZ536" s="144"/>
      <c r="SFA536" s="75"/>
      <c r="SFB536" s="66"/>
      <c r="SFC536" s="66"/>
      <c r="SFD536" s="79"/>
      <c r="SFE536" s="109"/>
      <c r="SFF536" s="479"/>
      <c r="SFG536" s="78"/>
      <c r="SFH536" s="144"/>
      <c r="SFI536" s="75"/>
      <c r="SFJ536" s="66"/>
      <c r="SFK536" s="66"/>
      <c r="SFL536" s="79"/>
      <c r="SFM536" s="109"/>
      <c r="SFN536" s="479"/>
      <c r="SFO536" s="78"/>
      <c r="SFP536" s="144"/>
      <c r="SFQ536" s="75"/>
      <c r="SFR536" s="66"/>
      <c r="SFS536" s="66"/>
      <c r="SFT536" s="79"/>
      <c r="SFU536" s="109"/>
      <c r="SFV536" s="479"/>
      <c r="SFW536" s="78"/>
      <c r="SFX536" s="144"/>
      <c r="SFY536" s="75"/>
      <c r="SFZ536" s="66"/>
      <c r="SGA536" s="66"/>
      <c r="SGB536" s="79"/>
      <c r="SGC536" s="109"/>
      <c r="SGD536" s="479"/>
      <c r="SGE536" s="78"/>
      <c r="SGF536" s="144"/>
      <c r="SGG536" s="75"/>
      <c r="SGH536" s="66"/>
      <c r="SGI536" s="66"/>
      <c r="SGJ536" s="79"/>
      <c r="SGK536" s="109"/>
      <c r="SGL536" s="479"/>
      <c r="SGM536" s="78"/>
      <c r="SGN536" s="144"/>
      <c r="SGO536" s="75"/>
      <c r="SGP536" s="66"/>
      <c r="SGQ536" s="66"/>
      <c r="SGR536" s="79"/>
      <c r="SGS536" s="109"/>
      <c r="SGT536" s="479"/>
      <c r="SGU536" s="78"/>
      <c r="SGV536" s="144"/>
      <c r="SGW536" s="75"/>
      <c r="SGX536" s="66"/>
      <c r="SGY536" s="66"/>
      <c r="SGZ536" s="79"/>
      <c r="SHA536" s="109"/>
      <c r="SHB536" s="479"/>
      <c r="SHC536" s="78"/>
      <c r="SHD536" s="144"/>
      <c r="SHE536" s="75"/>
      <c r="SHF536" s="66"/>
      <c r="SHG536" s="66"/>
      <c r="SHH536" s="79"/>
      <c r="SHI536" s="109"/>
      <c r="SHJ536" s="479"/>
      <c r="SHK536" s="78"/>
      <c r="SHL536" s="144"/>
      <c r="SHM536" s="75"/>
      <c r="SHN536" s="66"/>
      <c r="SHO536" s="66"/>
      <c r="SHP536" s="79"/>
      <c r="SHQ536" s="109"/>
      <c r="SHR536" s="479"/>
      <c r="SHS536" s="78"/>
      <c r="SHT536" s="144"/>
      <c r="SHU536" s="75"/>
      <c r="SHV536" s="66"/>
      <c r="SHW536" s="66"/>
      <c r="SHX536" s="79"/>
      <c r="SHY536" s="109"/>
      <c r="SHZ536" s="479"/>
      <c r="SIA536" s="78"/>
      <c r="SIB536" s="144"/>
      <c r="SIC536" s="75"/>
      <c r="SID536" s="66"/>
      <c r="SIE536" s="66"/>
      <c r="SIF536" s="79"/>
      <c r="SIG536" s="109"/>
      <c r="SIH536" s="479"/>
      <c r="SII536" s="78"/>
      <c r="SIJ536" s="144"/>
      <c r="SIK536" s="75"/>
      <c r="SIL536" s="66"/>
      <c r="SIM536" s="66"/>
      <c r="SIN536" s="79"/>
      <c r="SIO536" s="109"/>
      <c r="SIP536" s="479"/>
      <c r="SIQ536" s="78"/>
      <c r="SIR536" s="144"/>
      <c r="SIS536" s="75"/>
      <c r="SIT536" s="66"/>
      <c r="SIU536" s="66"/>
      <c r="SIV536" s="79"/>
      <c r="SIW536" s="109"/>
      <c r="SIX536" s="479"/>
      <c r="SIY536" s="78"/>
      <c r="SIZ536" s="144"/>
      <c r="SJA536" s="75"/>
      <c r="SJB536" s="66"/>
      <c r="SJC536" s="66"/>
      <c r="SJD536" s="79"/>
      <c r="SJE536" s="109"/>
      <c r="SJF536" s="479"/>
      <c r="SJG536" s="78"/>
      <c r="SJH536" s="144"/>
      <c r="SJI536" s="75"/>
      <c r="SJJ536" s="66"/>
      <c r="SJK536" s="66"/>
      <c r="SJL536" s="79"/>
      <c r="SJM536" s="109"/>
      <c r="SJN536" s="479"/>
      <c r="SJO536" s="78"/>
      <c r="SJP536" s="144"/>
      <c r="SJQ536" s="75"/>
      <c r="SJR536" s="66"/>
      <c r="SJS536" s="66"/>
      <c r="SJT536" s="79"/>
      <c r="SJU536" s="109"/>
      <c r="SJV536" s="479"/>
      <c r="SJW536" s="78"/>
      <c r="SJX536" s="144"/>
      <c r="SJY536" s="75"/>
      <c r="SJZ536" s="66"/>
      <c r="SKA536" s="66"/>
      <c r="SKB536" s="79"/>
      <c r="SKC536" s="109"/>
      <c r="SKD536" s="479"/>
      <c r="SKE536" s="78"/>
      <c r="SKF536" s="144"/>
      <c r="SKG536" s="75"/>
      <c r="SKH536" s="66"/>
      <c r="SKI536" s="66"/>
      <c r="SKJ536" s="79"/>
      <c r="SKK536" s="109"/>
      <c r="SKL536" s="479"/>
      <c r="SKM536" s="78"/>
      <c r="SKN536" s="144"/>
      <c r="SKO536" s="75"/>
      <c r="SKP536" s="66"/>
      <c r="SKQ536" s="66"/>
      <c r="SKR536" s="79"/>
      <c r="SKS536" s="109"/>
      <c r="SKT536" s="479"/>
      <c r="SKU536" s="78"/>
      <c r="SKV536" s="144"/>
      <c r="SKW536" s="75"/>
      <c r="SKX536" s="66"/>
      <c r="SKY536" s="66"/>
      <c r="SKZ536" s="79"/>
      <c r="SLA536" s="109"/>
      <c r="SLB536" s="479"/>
      <c r="SLC536" s="78"/>
      <c r="SLD536" s="144"/>
      <c r="SLE536" s="75"/>
      <c r="SLF536" s="66"/>
      <c r="SLG536" s="66"/>
      <c r="SLH536" s="79"/>
      <c r="SLI536" s="109"/>
      <c r="SLJ536" s="479"/>
      <c r="SLK536" s="78"/>
      <c r="SLL536" s="144"/>
      <c r="SLM536" s="75"/>
      <c r="SLN536" s="66"/>
      <c r="SLO536" s="66"/>
      <c r="SLP536" s="79"/>
      <c r="SLQ536" s="109"/>
      <c r="SLR536" s="479"/>
      <c r="SLS536" s="78"/>
      <c r="SLT536" s="144"/>
      <c r="SLU536" s="75"/>
      <c r="SLV536" s="66"/>
      <c r="SLW536" s="66"/>
      <c r="SLX536" s="79"/>
      <c r="SLY536" s="109"/>
      <c r="SLZ536" s="479"/>
      <c r="SMA536" s="78"/>
      <c r="SMB536" s="144"/>
      <c r="SMC536" s="75"/>
      <c r="SMD536" s="66"/>
      <c r="SME536" s="66"/>
      <c r="SMF536" s="79"/>
      <c r="SMG536" s="109"/>
      <c r="SMH536" s="479"/>
      <c r="SMI536" s="78"/>
      <c r="SMJ536" s="144"/>
      <c r="SMK536" s="75"/>
      <c r="SML536" s="66"/>
      <c r="SMM536" s="66"/>
      <c r="SMN536" s="79"/>
      <c r="SMO536" s="109"/>
      <c r="SMP536" s="479"/>
      <c r="SMQ536" s="78"/>
      <c r="SMR536" s="144"/>
      <c r="SMS536" s="75"/>
      <c r="SMT536" s="66"/>
      <c r="SMU536" s="66"/>
      <c r="SMV536" s="79"/>
      <c r="SMW536" s="109"/>
      <c r="SMX536" s="479"/>
      <c r="SMY536" s="78"/>
      <c r="SMZ536" s="144"/>
      <c r="SNA536" s="75"/>
      <c r="SNB536" s="66"/>
      <c r="SNC536" s="66"/>
      <c r="SND536" s="79"/>
      <c r="SNE536" s="109"/>
      <c r="SNF536" s="479"/>
      <c r="SNG536" s="78"/>
      <c r="SNH536" s="144"/>
      <c r="SNI536" s="75"/>
      <c r="SNJ536" s="66"/>
      <c r="SNK536" s="66"/>
      <c r="SNL536" s="79"/>
      <c r="SNM536" s="109"/>
      <c r="SNN536" s="479"/>
      <c r="SNO536" s="78"/>
      <c r="SNP536" s="144"/>
      <c r="SNQ536" s="75"/>
      <c r="SNR536" s="66"/>
      <c r="SNS536" s="66"/>
      <c r="SNT536" s="79"/>
      <c r="SNU536" s="109"/>
      <c r="SNV536" s="479"/>
      <c r="SNW536" s="78"/>
      <c r="SNX536" s="144"/>
      <c r="SNY536" s="75"/>
      <c r="SNZ536" s="66"/>
      <c r="SOA536" s="66"/>
      <c r="SOB536" s="79"/>
      <c r="SOC536" s="109"/>
      <c r="SOD536" s="479"/>
      <c r="SOE536" s="78"/>
      <c r="SOF536" s="144"/>
      <c r="SOG536" s="75"/>
      <c r="SOH536" s="66"/>
      <c r="SOI536" s="66"/>
      <c r="SOJ536" s="79"/>
      <c r="SOK536" s="109"/>
      <c r="SOL536" s="479"/>
      <c r="SOM536" s="78"/>
      <c r="SON536" s="144"/>
      <c r="SOO536" s="75"/>
      <c r="SOP536" s="66"/>
      <c r="SOQ536" s="66"/>
      <c r="SOR536" s="79"/>
      <c r="SOS536" s="109"/>
      <c r="SOT536" s="479"/>
      <c r="SOU536" s="78"/>
      <c r="SOV536" s="144"/>
      <c r="SOW536" s="75"/>
      <c r="SOX536" s="66"/>
      <c r="SOY536" s="66"/>
      <c r="SOZ536" s="79"/>
      <c r="SPA536" s="109"/>
      <c r="SPB536" s="479"/>
      <c r="SPC536" s="78"/>
      <c r="SPD536" s="144"/>
      <c r="SPE536" s="75"/>
      <c r="SPF536" s="66"/>
      <c r="SPG536" s="66"/>
      <c r="SPH536" s="79"/>
      <c r="SPI536" s="109"/>
      <c r="SPJ536" s="479"/>
      <c r="SPK536" s="78"/>
      <c r="SPL536" s="144"/>
      <c r="SPM536" s="75"/>
      <c r="SPN536" s="66"/>
      <c r="SPO536" s="66"/>
      <c r="SPP536" s="79"/>
      <c r="SPQ536" s="109"/>
      <c r="SPR536" s="479"/>
      <c r="SPS536" s="78"/>
      <c r="SPT536" s="144"/>
      <c r="SPU536" s="75"/>
      <c r="SPV536" s="66"/>
      <c r="SPW536" s="66"/>
      <c r="SPX536" s="79"/>
      <c r="SPY536" s="109"/>
      <c r="SPZ536" s="479"/>
      <c r="SQA536" s="78"/>
      <c r="SQB536" s="144"/>
      <c r="SQC536" s="75"/>
      <c r="SQD536" s="66"/>
      <c r="SQE536" s="66"/>
      <c r="SQF536" s="79"/>
      <c r="SQG536" s="109"/>
      <c r="SQH536" s="479"/>
      <c r="SQI536" s="78"/>
      <c r="SQJ536" s="144"/>
      <c r="SQK536" s="75"/>
      <c r="SQL536" s="66"/>
      <c r="SQM536" s="66"/>
      <c r="SQN536" s="79"/>
      <c r="SQO536" s="109"/>
      <c r="SQP536" s="479"/>
      <c r="SQQ536" s="78"/>
      <c r="SQR536" s="144"/>
      <c r="SQS536" s="75"/>
      <c r="SQT536" s="66"/>
      <c r="SQU536" s="66"/>
      <c r="SQV536" s="79"/>
      <c r="SQW536" s="109"/>
      <c r="SQX536" s="479"/>
      <c r="SQY536" s="78"/>
      <c r="SQZ536" s="144"/>
      <c r="SRA536" s="75"/>
      <c r="SRB536" s="66"/>
      <c r="SRC536" s="66"/>
      <c r="SRD536" s="79"/>
      <c r="SRE536" s="109"/>
      <c r="SRF536" s="479"/>
      <c r="SRG536" s="78"/>
      <c r="SRH536" s="144"/>
      <c r="SRI536" s="75"/>
      <c r="SRJ536" s="66"/>
      <c r="SRK536" s="66"/>
      <c r="SRL536" s="79"/>
      <c r="SRM536" s="109"/>
      <c r="SRN536" s="479"/>
      <c r="SRO536" s="78"/>
      <c r="SRP536" s="144"/>
      <c r="SRQ536" s="75"/>
      <c r="SRR536" s="66"/>
      <c r="SRS536" s="66"/>
      <c r="SRT536" s="79"/>
      <c r="SRU536" s="109"/>
      <c r="SRV536" s="479"/>
      <c r="SRW536" s="78"/>
      <c r="SRX536" s="144"/>
      <c r="SRY536" s="75"/>
      <c r="SRZ536" s="66"/>
      <c r="SSA536" s="66"/>
      <c r="SSB536" s="79"/>
      <c r="SSC536" s="109"/>
      <c r="SSD536" s="479"/>
      <c r="SSE536" s="78"/>
      <c r="SSF536" s="144"/>
      <c r="SSG536" s="75"/>
      <c r="SSH536" s="66"/>
      <c r="SSI536" s="66"/>
      <c r="SSJ536" s="79"/>
      <c r="SSK536" s="109"/>
      <c r="SSL536" s="479"/>
      <c r="SSM536" s="78"/>
      <c r="SSN536" s="144"/>
      <c r="SSO536" s="75"/>
      <c r="SSP536" s="66"/>
      <c r="SSQ536" s="66"/>
      <c r="SSR536" s="79"/>
      <c r="SSS536" s="109"/>
      <c r="SST536" s="479"/>
      <c r="SSU536" s="78"/>
      <c r="SSV536" s="144"/>
      <c r="SSW536" s="75"/>
      <c r="SSX536" s="66"/>
      <c r="SSY536" s="66"/>
      <c r="SSZ536" s="79"/>
      <c r="STA536" s="109"/>
      <c r="STB536" s="479"/>
      <c r="STC536" s="78"/>
      <c r="STD536" s="144"/>
      <c r="STE536" s="75"/>
      <c r="STF536" s="66"/>
      <c r="STG536" s="66"/>
      <c r="STH536" s="79"/>
      <c r="STI536" s="109"/>
      <c r="STJ536" s="479"/>
      <c r="STK536" s="78"/>
      <c r="STL536" s="144"/>
      <c r="STM536" s="75"/>
      <c r="STN536" s="66"/>
      <c r="STO536" s="66"/>
      <c r="STP536" s="79"/>
      <c r="STQ536" s="109"/>
      <c r="STR536" s="479"/>
      <c r="STS536" s="78"/>
      <c r="STT536" s="144"/>
      <c r="STU536" s="75"/>
      <c r="STV536" s="66"/>
      <c r="STW536" s="66"/>
      <c r="STX536" s="79"/>
      <c r="STY536" s="109"/>
      <c r="STZ536" s="479"/>
      <c r="SUA536" s="78"/>
      <c r="SUB536" s="144"/>
      <c r="SUC536" s="75"/>
      <c r="SUD536" s="66"/>
      <c r="SUE536" s="66"/>
      <c r="SUF536" s="79"/>
      <c r="SUG536" s="109"/>
      <c r="SUH536" s="479"/>
      <c r="SUI536" s="78"/>
      <c r="SUJ536" s="144"/>
      <c r="SUK536" s="75"/>
      <c r="SUL536" s="66"/>
      <c r="SUM536" s="66"/>
      <c r="SUN536" s="79"/>
      <c r="SUO536" s="109"/>
      <c r="SUP536" s="479"/>
      <c r="SUQ536" s="78"/>
      <c r="SUR536" s="144"/>
      <c r="SUS536" s="75"/>
      <c r="SUT536" s="66"/>
      <c r="SUU536" s="66"/>
      <c r="SUV536" s="79"/>
      <c r="SUW536" s="109"/>
      <c r="SUX536" s="479"/>
      <c r="SUY536" s="78"/>
      <c r="SUZ536" s="144"/>
      <c r="SVA536" s="75"/>
      <c r="SVB536" s="66"/>
      <c r="SVC536" s="66"/>
      <c r="SVD536" s="79"/>
      <c r="SVE536" s="109"/>
      <c r="SVF536" s="479"/>
      <c r="SVG536" s="78"/>
      <c r="SVH536" s="144"/>
      <c r="SVI536" s="75"/>
      <c r="SVJ536" s="66"/>
      <c r="SVK536" s="66"/>
      <c r="SVL536" s="79"/>
      <c r="SVM536" s="109"/>
      <c r="SVN536" s="479"/>
      <c r="SVO536" s="78"/>
      <c r="SVP536" s="144"/>
      <c r="SVQ536" s="75"/>
      <c r="SVR536" s="66"/>
      <c r="SVS536" s="66"/>
      <c r="SVT536" s="79"/>
      <c r="SVU536" s="109"/>
      <c r="SVV536" s="479"/>
      <c r="SVW536" s="78"/>
      <c r="SVX536" s="144"/>
      <c r="SVY536" s="75"/>
      <c r="SVZ536" s="66"/>
      <c r="SWA536" s="66"/>
      <c r="SWB536" s="79"/>
      <c r="SWC536" s="109"/>
      <c r="SWD536" s="479"/>
      <c r="SWE536" s="78"/>
      <c r="SWF536" s="144"/>
      <c r="SWG536" s="75"/>
      <c r="SWH536" s="66"/>
      <c r="SWI536" s="66"/>
      <c r="SWJ536" s="79"/>
      <c r="SWK536" s="109"/>
      <c r="SWL536" s="479"/>
      <c r="SWM536" s="78"/>
      <c r="SWN536" s="144"/>
      <c r="SWO536" s="75"/>
      <c r="SWP536" s="66"/>
      <c r="SWQ536" s="66"/>
      <c r="SWR536" s="79"/>
      <c r="SWS536" s="109"/>
      <c r="SWT536" s="479"/>
      <c r="SWU536" s="78"/>
      <c r="SWV536" s="144"/>
      <c r="SWW536" s="75"/>
      <c r="SWX536" s="66"/>
      <c r="SWY536" s="66"/>
      <c r="SWZ536" s="79"/>
      <c r="SXA536" s="109"/>
      <c r="SXB536" s="479"/>
      <c r="SXC536" s="78"/>
      <c r="SXD536" s="144"/>
      <c r="SXE536" s="75"/>
      <c r="SXF536" s="66"/>
      <c r="SXG536" s="66"/>
      <c r="SXH536" s="79"/>
      <c r="SXI536" s="109"/>
      <c r="SXJ536" s="479"/>
      <c r="SXK536" s="78"/>
      <c r="SXL536" s="144"/>
      <c r="SXM536" s="75"/>
      <c r="SXN536" s="66"/>
      <c r="SXO536" s="66"/>
      <c r="SXP536" s="79"/>
      <c r="SXQ536" s="109"/>
      <c r="SXR536" s="479"/>
      <c r="SXS536" s="78"/>
      <c r="SXT536" s="144"/>
      <c r="SXU536" s="75"/>
      <c r="SXV536" s="66"/>
      <c r="SXW536" s="66"/>
      <c r="SXX536" s="79"/>
      <c r="SXY536" s="109"/>
      <c r="SXZ536" s="479"/>
      <c r="SYA536" s="78"/>
      <c r="SYB536" s="144"/>
      <c r="SYC536" s="75"/>
      <c r="SYD536" s="66"/>
      <c r="SYE536" s="66"/>
      <c r="SYF536" s="79"/>
      <c r="SYG536" s="109"/>
      <c r="SYH536" s="479"/>
      <c r="SYI536" s="78"/>
      <c r="SYJ536" s="144"/>
      <c r="SYK536" s="75"/>
      <c r="SYL536" s="66"/>
      <c r="SYM536" s="66"/>
      <c r="SYN536" s="79"/>
      <c r="SYO536" s="109"/>
      <c r="SYP536" s="479"/>
      <c r="SYQ536" s="78"/>
      <c r="SYR536" s="144"/>
      <c r="SYS536" s="75"/>
      <c r="SYT536" s="66"/>
      <c r="SYU536" s="66"/>
      <c r="SYV536" s="79"/>
      <c r="SYW536" s="109"/>
      <c r="SYX536" s="479"/>
      <c r="SYY536" s="78"/>
      <c r="SYZ536" s="144"/>
      <c r="SZA536" s="75"/>
      <c r="SZB536" s="66"/>
      <c r="SZC536" s="66"/>
      <c r="SZD536" s="79"/>
      <c r="SZE536" s="109"/>
      <c r="SZF536" s="479"/>
      <c r="SZG536" s="78"/>
      <c r="SZH536" s="144"/>
      <c r="SZI536" s="75"/>
      <c r="SZJ536" s="66"/>
      <c r="SZK536" s="66"/>
      <c r="SZL536" s="79"/>
      <c r="SZM536" s="109"/>
      <c r="SZN536" s="479"/>
      <c r="SZO536" s="78"/>
      <c r="SZP536" s="144"/>
      <c r="SZQ536" s="75"/>
      <c r="SZR536" s="66"/>
      <c r="SZS536" s="66"/>
      <c r="SZT536" s="79"/>
      <c r="SZU536" s="109"/>
      <c r="SZV536" s="479"/>
      <c r="SZW536" s="78"/>
      <c r="SZX536" s="144"/>
      <c r="SZY536" s="75"/>
      <c r="SZZ536" s="66"/>
      <c r="TAA536" s="66"/>
      <c r="TAB536" s="79"/>
      <c r="TAC536" s="109"/>
      <c r="TAD536" s="479"/>
      <c r="TAE536" s="78"/>
      <c r="TAF536" s="144"/>
      <c r="TAG536" s="75"/>
      <c r="TAH536" s="66"/>
      <c r="TAI536" s="66"/>
      <c r="TAJ536" s="79"/>
      <c r="TAK536" s="109"/>
      <c r="TAL536" s="479"/>
      <c r="TAM536" s="78"/>
      <c r="TAN536" s="144"/>
      <c r="TAO536" s="75"/>
      <c r="TAP536" s="66"/>
      <c r="TAQ536" s="66"/>
      <c r="TAR536" s="79"/>
      <c r="TAS536" s="109"/>
      <c r="TAT536" s="479"/>
      <c r="TAU536" s="78"/>
      <c r="TAV536" s="144"/>
      <c r="TAW536" s="75"/>
      <c r="TAX536" s="66"/>
      <c r="TAY536" s="66"/>
      <c r="TAZ536" s="79"/>
      <c r="TBA536" s="109"/>
      <c r="TBB536" s="479"/>
      <c r="TBC536" s="78"/>
      <c r="TBD536" s="144"/>
      <c r="TBE536" s="75"/>
      <c r="TBF536" s="66"/>
      <c r="TBG536" s="66"/>
      <c r="TBH536" s="79"/>
      <c r="TBI536" s="109"/>
      <c r="TBJ536" s="479"/>
      <c r="TBK536" s="78"/>
      <c r="TBL536" s="144"/>
      <c r="TBM536" s="75"/>
      <c r="TBN536" s="66"/>
      <c r="TBO536" s="66"/>
      <c r="TBP536" s="79"/>
      <c r="TBQ536" s="109"/>
      <c r="TBR536" s="479"/>
      <c r="TBS536" s="78"/>
      <c r="TBT536" s="144"/>
      <c r="TBU536" s="75"/>
      <c r="TBV536" s="66"/>
      <c r="TBW536" s="66"/>
      <c r="TBX536" s="79"/>
      <c r="TBY536" s="109"/>
      <c r="TBZ536" s="479"/>
      <c r="TCA536" s="78"/>
      <c r="TCB536" s="144"/>
      <c r="TCC536" s="75"/>
      <c r="TCD536" s="66"/>
      <c r="TCE536" s="66"/>
      <c r="TCF536" s="79"/>
      <c r="TCG536" s="109"/>
      <c r="TCH536" s="479"/>
      <c r="TCI536" s="78"/>
      <c r="TCJ536" s="144"/>
      <c r="TCK536" s="75"/>
      <c r="TCL536" s="66"/>
      <c r="TCM536" s="66"/>
      <c r="TCN536" s="79"/>
      <c r="TCO536" s="109"/>
      <c r="TCP536" s="479"/>
      <c r="TCQ536" s="78"/>
      <c r="TCR536" s="144"/>
      <c r="TCS536" s="75"/>
      <c r="TCT536" s="66"/>
      <c r="TCU536" s="66"/>
      <c r="TCV536" s="79"/>
      <c r="TCW536" s="109"/>
      <c r="TCX536" s="479"/>
      <c r="TCY536" s="78"/>
      <c r="TCZ536" s="144"/>
      <c r="TDA536" s="75"/>
      <c r="TDB536" s="66"/>
      <c r="TDC536" s="66"/>
      <c r="TDD536" s="79"/>
      <c r="TDE536" s="109"/>
      <c r="TDF536" s="479"/>
      <c r="TDG536" s="78"/>
      <c r="TDH536" s="144"/>
      <c r="TDI536" s="75"/>
      <c r="TDJ536" s="66"/>
      <c r="TDK536" s="66"/>
      <c r="TDL536" s="79"/>
      <c r="TDM536" s="109"/>
      <c r="TDN536" s="479"/>
      <c r="TDO536" s="78"/>
      <c r="TDP536" s="144"/>
      <c r="TDQ536" s="75"/>
      <c r="TDR536" s="66"/>
      <c r="TDS536" s="66"/>
      <c r="TDT536" s="79"/>
      <c r="TDU536" s="109"/>
      <c r="TDV536" s="479"/>
      <c r="TDW536" s="78"/>
      <c r="TDX536" s="144"/>
      <c r="TDY536" s="75"/>
      <c r="TDZ536" s="66"/>
      <c r="TEA536" s="66"/>
      <c r="TEB536" s="79"/>
      <c r="TEC536" s="109"/>
      <c r="TED536" s="479"/>
      <c r="TEE536" s="78"/>
      <c r="TEF536" s="144"/>
      <c r="TEG536" s="75"/>
      <c r="TEH536" s="66"/>
      <c r="TEI536" s="66"/>
      <c r="TEJ536" s="79"/>
      <c r="TEK536" s="109"/>
      <c r="TEL536" s="479"/>
      <c r="TEM536" s="78"/>
      <c r="TEN536" s="144"/>
      <c r="TEO536" s="75"/>
      <c r="TEP536" s="66"/>
      <c r="TEQ536" s="66"/>
      <c r="TER536" s="79"/>
      <c r="TES536" s="109"/>
      <c r="TET536" s="479"/>
      <c r="TEU536" s="78"/>
      <c r="TEV536" s="144"/>
      <c r="TEW536" s="75"/>
      <c r="TEX536" s="66"/>
      <c r="TEY536" s="66"/>
      <c r="TEZ536" s="79"/>
      <c r="TFA536" s="109"/>
      <c r="TFB536" s="479"/>
      <c r="TFC536" s="78"/>
      <c r="TFD536" s="144"/>
      <c r="TFE536" s="75"/>
      <c r="TFF536" s="66"/>
      <c r="TFG536" s="66"/>
      <c r="TFH536" s="79"/>
      <c r="TFI536" s="109"/>
      <c r="TFJ536" s="479"/>
      <c r="TFK536" s="78"/>
      <c r="TFL536" s="144"/>
      <c r="TFM536" s="75"/>
      <c r="TFN536" s="66"/>
      <c r="TFO536" s="66"/>
      <c r="TFP536" s="79"/>
      <c r="TFQ536" s="109"/>
      <c r="TFR536" s="479"/>
      <c r="TFS536" s="78"/>
      <c r="TFT536" s="144"/>
      <c r="TFU536" s="75"/>
      <c r="TFV536" s="66"/>
      <c r="TFW536" s="66"/>
      <c r="TFX536" s="79"/>
      <c r="TFY536" s="109"/>
      <c r="TFZ536" s="479"/>
      <c r="TGA536" s="78"/>
      <c r="TGB536" s="144"/>
      <c r="TGC536" s="75"/>
      <c r="TGD536" s="66"/>
      <c r="TGE536" s="66"/>
      <c r="TGF536" s="79"/>
      <c r="TGG536" s="109"/>
      <c r="TGH536" s="479"/>
      <c r="TGI536" s="78"/>
      <c r="TGJ536" s="144"/>
      <c r="TGK536" s="75"/>
      <c r="TGL536" s="66"/>
      <c r="TGM536" s="66"/>
      <c r="TGN536" s="79"/>
      <c r="TGO536" s="109"/>
      <c r="TGP536" s="479"/>
      <c r="TGQ536" s="78"/>
      <c r="TGR536" s="144"/>
      <c r="TGS536" s="75"/>
      <c r="TGT536" s="66"/>
      <c r="TGU536" s="66"/>
      <c r="TGV536" s="79"/>
      <c r="TGW536" s="109"/>
      <c r="TGX536" s="479"/>
      <c r="TGY536" s="78"/>
      <c r="TGZ536" s="144"/>
      <c r="THA536" s="75"/>
      <c r="THB536" s="66"/>
      <c r="THC536" s="66"/>
      <c r="THD536" s="79"/>
      <c r="THE536" s="109"/>
      <c r="THF536" s="479"/>
      <c r="THG536" s="78"/>
      <c r="THH536" s="144"/>
      <c r="THI536" s="75"/>
      <c r="THJ536" s="66"/>
      <c r="THK536" s="66"/>
      <c r="THL536" s="79"/>
      <c r="THM536" s="109"/>
      <c r="THN536" s="479"/>
      <c r="THO536" s="78"/>
      <c r="THP536" s="144"/>
      <c r="THQ536" s="75"/>
      <c r="THR536" s="66"/>
      <c r="THS536" s="66"/>
      <c r="THT536" s="79"/>
      <c r="THU536" s="109"/>
      <c r="THV536" s="479"/>
      <c r="THW536" s="78"/>
      <c r="THX536" s="144"/>
      <c r="THY536" s="75"/>
      <c r="THZ536" s="66"/>
      <c r="TIA536" s="66"/>
      <c r="TIB536" s="79"/>
      <c r="TIC536" s="109"/>
      <c r="TID536" s="479"/>
      <c r="TIE536" s="78"/>
      <c r="TIF536" s="144"/>
      <c r="TIG536" s="75"/>
      <c r="TIH536" s="66"/>
      <c r="TII536" s="66"/>
      <c r="TIJ536" s="79"/>
      <c r="TIK536" s="109"/>
      <c r="TIL536" s="479"/>
      <c r="TIM536" s="78"/>
      <c r="TIN536" s="144"/>
      <c r="TIO536" s="75"/>
      <c r="TIP536" s="66"/>
      <c r="TIQ536" s="66"/>
      <c r="TIR536" s="79"/>
      <c r="TIS536" s="109"/>
      <c r="TIT536" s="479"/>
      <c r="TIU536" s="78"/>
      <c r="TIV536" s="144"/>
      <c r="TIW536" s="75"/>
      <c r="TIX536" s="66"/>
      <c r="TIY536" s="66"/>
      <c r="TIZ536" s="79"/>
      <c r="TJA536" s="109"/>
      <c r="TJB536" s="479"/>
      <c r="TJC536" s="78"/>
      <c r="TJD536" s="144"/>
      <c r="TJE536" s="75"/>
      <c r="TJF536" s="66"/>
      <c r="TJG536" s="66"/>
      <c r="TJH536" s="79"/>
      <c r="TJI536" s="109"/>
      <c r="TJJ536" s="479"/>
      <c r="TJK536" s="78"/>
      <c r="TJL536" s="144"/>
      <c r="TJM536" s="75"/>
      <c r="TJN536" s="66"/>
      <c r="TJO536" s="66"/>
      <c r="TJP536" s="79"/>
      <c r="TJQ536" s="109"/>
      <c r="TJR536" s="479"/>
      <c r="TJS536" s="78"/>
      <c r="TJT536" s="144"/>
      <c r="TJU536" s="75"/>
      <c r="TJV536" s="66"/>
      <c r="TJW536" s="66"/>
      <c r="TJX536" s="79"/>
      <c r="TJY536" s="109"/>
      <c r="TJZ536" s="479"/>
      <c r="TKA536" s="78"/>
      <c r="TKB536" s="144"/>
      <c r="TKC536" s="75"/>
      <c r="TKD536" s="66"/>
      <c r="TKE536" s="66"/>
      <c r="TKF536" s="79"/>
      <c r="TKG536" s="109"/>
      <c r="TKH536" s="479"/>
      <c r="TKI536" s="78"/>
      <c r="TKJ536" s="144"/>
      <c r="TKK536" s="75"/>
      <c r="TKL536" s="66"/>
      <c r="TKM536" s="66"/>
      <c r="TKN536" s="79"/>
      <c r="TKO536" s="109"/>
      <c r="TKP536" s="479"/>
      <c r="TKQ536" s="78"/>
      <c r="TKR536" s="144"/>
      <c r="TKS536" s="75"/>
      <c r="TKT536" s="66"/>
      <c r="TKU536" s="66"/>
      <c r="TKV536" s="79"/>
      <c r="TKW536" s="109"/>
      <c r="TKX536" s="479"/>
      <c r="TKY536" s="78"/>
      <c r="TKZ536" s="144"/>
      <c r="TLA536" s="75"/>
      <c r="TLB536" s="66"/>
      <c r="TLC536" s="66"/>
      <c r="TLD536" s="79"/>
      <c r="TLE536" s="109"/>
      <c r="TLF536" s="479"/>
      <c r="TLG536" s="78"/>
      <c r="TLH536" s="144"/>
      <c r="TLI536" s="75"/>
      <c r="TLJ536" s="66"/>
      <c r="TLK536" s="66"/>
      <c r="TLL536" s="79"/>
      <c r="TLM536" s="109"/>
      <c r="TLN536" s="479"/>
      <c r="TLO536" s="78"/>
      <c r="TLP536" s="144"/>
      <c r="TLQ536" s="75"/>
      <c r="TLR536" s="66"/>
      <c r="TLS536" s="66"/>
      <c r="TLT536" s="79"/>
      <c r="TLU536" s="109"/>
      <c r="TLV536" s="479"/>
      <c r="TLW536" s="78"/>
      <c r="TLX536" s="144"/>
      <c r="TLY536" s="75"/>
      <c r="TLZ536" s="66"/>
      <c r="TMA536" s="66"/>
      <c r="TMB536" s="79"/>
      <c r="TMC536" s="109"/>
      <c r="TMD536" s="479"/>
      <c r="TME536" s="78"/>
      <c r="TMF536" s="144"/>
      <c r="TMG536" s="75"/>
      <c r="TMH536" s="66"/>
      <c r="TMI536" s="66"/>
      <c r="TMJ536" s="79"/>
      <c r="TMK536" s="109"/>
      <c r="TML536" s="479"/>
      <c r="TMM536" s="78"/>
      <c r="TMN536" s="144"/>
      <c r="TMO536" s="75"/>
      <c r="TMP536" s="66"/>
      <c r="TMQ536" s="66"/>
      <c r="TMR536" s="79"/>
      <c r="TMS536" s="109"/>
      <c r="TMT536" s="479"/>
      <c r="TMU536" s="78"/>
      <c r="TMV536" s="144"/>
      <c r="TMW536" s="75"/>
      <c r="TMX536" s="66"/>
      <c r="TMY536" s="66"/>
      <c r="TMZ536" s="79"/>
      <c r="TNA536" s="109"/>
      <c r="TNB536" s="479"/>
      <c r="TNC536" s="78"/>
      <c r="TND536" s="144"/>
      <c r="TNE536" s="75"/>
      <c r="TNF536" s="66"/>
      <c r="TNG536" s="66"/>
      <c r="TNH536" s="79"/>
      <c r="TNI536" s="109"/>
      <c r="TNJ536" s="479"/>
      <c r="TNK536" s="78"/>
      <c r="TNL536" s="144"/>
      <c r="TNM536" s="75"/>
      <c r="TNN536" s="66"/>
      <c r="TNO536" s="66"/>
      <c r="TNP536" s="79"/>
      <c r="TNQ536" s="109"/>
      <c r="TNR536" s="479"/>
      <c r="TNS536" s="78"/>
      <c r="TNT536" s="144"/>
      <c r="TNU536" s="75"/>
      <c r="TNV536" s="66"/>
      <c r="TNW536" s="66"/>
      <c r="TNX536" s="79"/>
      <c r="TNY536" s="109"/>
      <c r="TNZ536" s="479"/>
      <c r="TOA536" s="78"/>
      <c r="TOB536" s="144"/>
      <c r="TOC536" s="75"/>
      <c r="TOD536" s="66"/>
      <c r="TOE536" s="66"/>
      <c r="TOF536" s="79"/>
      <c r="TOG536" s="109"/>
      <c r="TOH536" s="479"/>
      <c r="TOI536" s="78"/>
      <c r="TOJ536" s="144"/>
      <c r="TOK536" s="75"/>
      <c r="TOL536" s="66"/>
      <c r="TOM536" s="66"/>
      <c r="TON536" s="79"/>
      <c r="TOO536" s="109"/>
      <c r="TOP536" s="479"/>
      <c r="TOQ536" s="78"/>
      <c r="TOR536" s="144"/>
      <c r="TOS536" s="75"/>
      <c r="TOT536" s="66"/>
      <c r="TOU536" s="66"/>
      <c r="TOV536" s="79"/>
      <c r="TOW536" s="109"/>
      <c r="TOX536" s="479"/>
      <c r="TOY536" s="78"/>
      <c r="TOZ536" s="144"/>
      <c r="TPA536" s="75"/>
      <c r="TPB536" s="66"/>
      <c r="TPC536" s="66"/>
      <c r="TPD536" s="79"/>
      <c r="TPE536" s="109"/>
      <c r="TPF536" s="479"/>
      <c r="TPG536" s="78"/>
      <c r="TPH536" s="144"/>
      <c r="TPI536" s="75"/>
      <c r="TPJ536" s="66"/>
      <c r="TPK536" s="66"/>
      <c r="TPL536" s="79"/>
      <c r="TPM536" s="109"/>
      <c r="TPN536" s="479"/>
      <c r="TPO536" s="78"/>
      <c r="TPP536" s="144"/>
      <c r="TPQ536" s="75"/>
      <c r="TPR536" s="66"/>
      <c r="TPS536" s="66"/>
      <c r="TPT536" s="79"/>
      <c r="TPU536" s="109"/>
      <c r="TPV536" s="479"/>
      <c r="TPW536" s="78"/>
      <c r="TPX536" s="144"/>
      <c r="TPY536" s="75"/>
      <c r="TPZ536" s="66"/>
      <c r="TQA536" s="66"/>
      <c r="TQB536" s="79"/>
      <c r="TQC536" s="109"/>
      <c r="TQD536" s="479"/>
      <c r="TQE536" s="78"/>
      <c r="TQF536" s="144"/>
      <c r="TQG536" s="75"/>
      <c r="TQH536" s="66"/>
      <c r="TQI536" s="66"/>
      <c r="TQJ536" s="79"/>
      <c r="TQK536" s="109"/>
      <c r="TQL536" s="479"/>
      <c r="TQM536" s="78"/>
      <c r="TQN536" s="144"/>
      <c r="TQO536" s="75"/>
      <c r="TQP536" s="66"/>
      <c r="TQQ536" s="66"/>
      <c r="TQR536" s="79"/>
      <c r="TQS536" s="109"/>
      <c r="TQT536" s="479"/>
      <c r="TQU536" s="78"/>
      <c r="TQV536" s="144"/>
      <c r="TQW536" s="75"/>
      <c r="TQX536" s="66"/>
      <c r="TQY536" s="66"/>
      <c r="TQZ536" s="79"/>
      <c r="TRA536" s="109"/>
      <c r="TRB536" s="479"/>
      <c r="TRC536" s="78"/>
      <c r="TRD536" s="144"/>
      <c r="TRE536" s="75"/>
      <c r="TRF536" s="66"/>
      <c r="TRG536" s="66"/>
      <c r="TRH536" s="79"/>
      <c r="TRI536" s="109"/>
      <c r="TRJ536" s="479"/>
      <c r="TRK536" s="78"/>
      <c r="TRL536" s="144"/>
      <c r="TRM536" s="75"/>
      <c r="TRN536" s="66"/>
      <c r="TRO536" s="66"/>
      <c r="TRP536" s="79"/>
      <c r="TRQ536" s="109"/>
      <c r="TRR536" s="479"/>
      <c r="TRS536" s="78"/>
      <c r="TRT536" s="144"/>
      <c r="TRU536" s="75"/>
      <c r="TRV536" s="66"/>
      <c r="TRW536" s="66"/>
      <c r="TRX536" s="79"/>
      <c r="TRY536" s="109"/>
      <c r="TRZ536" s="479"/>
      <c r="TSA536" s="78"/>
      <c r="TSB536" s="144"/>
      <c r="TSC536" s="75"/>
      <c r="TSD536" s="66"/>
      <c r="TSE536" s="66"/>
      <c r="TSF536" s="79"/>
      <c r="TSG536" s="109"/>
      <c r="TSH536" s="479"/>
      <c r="TSI536" s="78"/>
      <c r="TSJ536" s="144"/>
      <c r="TSK536" s="75"/>
      <c r="TSL536" s="66"/>
      <c r="TSM536" s="66"/>
      <c r="TSN536" s="79"/>
      <c r="TSO536" s="109"/>
      <c r="TSP536" s="479"/>
      <c r="TSQ536" s="78"/>
      <c r="TSR536" s="144"/>
      <c r="TSS536" s="75"/>
      <c r="TST536" s="66"/>
      <c r="TSU536" s="66"/>
      <c r="TSV536" s="79"/>
      <c r="TSW536" s="109"/>
      <c r="TSX536" s="479"/>
      <c r="TSY536" s="78"/>
      <c r="TSZ536" s="144"/>
      <c r="TTA536" s="75"/>
      <c r="TTB536" s="66"/>
      <c r="TTC536" s="66"/>
      <c r="TTD536" s="79"/>
      <c r="TTE536" s="109"/>
      <c r="TTF536" s="479"/>
      <c r="TTG536" s="78"/>
      <c r="TTH536" s="144"/>
      <c r="TTI536" s="75"/>
      <c r="TTJ536" s="66"/>
      <c r="TTK536" s="66"/>
      <c r="TTL536" s="79"/>
      <c r="TTM536" s="109"/>
      <c r="TTN536" s="479"/>
      <c r="TTO536" s="78"/>
      <c r="TTP536" s="144"/>
      <c r="TTQ536" s="75"/>
      <c r="TTR536" s="66"/>
      <c r="TTS536" s="66"/>
      <c r="TTT536" s="79"/>
      <c r="TTU536" s="109"/>
      <c r="TTV536" s="479"/>
      <c r="TTW536" s="78"/>
      <c r="TTX536" s="144"/>
      <c r="TTY536" s="75"/>
      <c r="TTZ536" s="66"/>
      <c r="TUA536" s="66"/>
      <c r="TUB536" s="79"/>
      <c r="TUC536" s="109"/>
      <c r="TUD536" s="479"/>
      <c r="TUE536" s="78"/>
      <c r="TUF536" s="144"/>
      <c r="TUG536" s="75"/>
      <c r="TUH536" s="66"/>
      <c r="TUI536" s="66"/>
      <c r="TUJ536" s="79"/>
      <c r="TUK536" s="109"/>
      <c r="TUL536" s="479"/>
      <c r="TUM536" s="78"/>
      <c r="TUN536" s="144"/>
      <c r="TUO536" s="75"/>
      <c r="TUP536" s="66"/>
      <c r="TUQ536" s="66"/>
      <c r="TUR536" s="79"/>
      <c r="TUS536" s="109"/>
      <c r="TUT536" s="479"/>
      <c r="TUU536" s="78"/>
      <c r="TUV536" s="144"/>
      <c r="TUW536" s="75"/>
      <c r="TUX536" s="66"/>
      <c r="TUY536" s="66"/>
      <c r="TUZ536" s="79"/>
      <c r="TVA536" s="109"/>
      <c r="TVB536" s="479"/>
      <c r="TVC536" s="78"/>
      <c r="TVD536" s="144"/>
      <c r="TVE536" s="75"/>
      <c r="TVF536" s="66"/>
      <c r="TVG536" s="66"/>
      <c r="TVH536" s="79"/>
      <c r="TVI536" s="109"/>
      <c r="TVJ536" s="479"/>
      <c r="TVK536" s="78"/>
      <c r="TVL536" s="144"/>
      <c r="TVM536" s="75"/>
      <c r="TVN536" s="66"/>
      <c r="TVO536" s="66"/>
      <c r="TVP536" s="79"/>
      <c r="TVQ536" s="109"/>
      <c r="TVR536" s="479"/>
      <c r="TVS536" s="78"/>
      <c r="TVT536" s="144"/>
      <c r="TVU536" s="75"/>
      <c r="TVV536" s="66"/>
      <c r="TVW536" s="66"/>
      <c r="TVX536" s="79"/>
      <c r="TVY536" s="109"/>
      <c r="TVZ536" s="479"/>
      <c r="TWA536" s="78"/>
      <c r="TWB536" s="144"/>
      <c r="TWC536" s="75"/>
      <c r="TWD536" s="66"/>
      <c r="TWE536" s="66"/>
      <c r="TWF536" s="79"/>
      <c r="TWG536" s="109"/>
      <c r="TWH536" s="479"/>
      <c r="TWI536" s="78"/>
      <c r="TWJ536" s="144"/>
      <c r="TWK536" s="75"/>
      <c r="TWL536" s="66"/>
      <c r="TWM536" s="66"/>
      <c r="TWN536" s="79"/>
      <c r="TWO536" s="109"/>
      <c r="TWP536" s="479"/>
      <c r="TWQ536" s="78"/>
      <c r="TWR536" s="144"/>
      <c r="TWS536" s="75"/>
      <c r="TWT536" s="66"/>
      <c r="TWU536" s="66"/>
      <c r="TWV536" s="79"/>
      <c r="TWW536" s="109"/>
      <c r="TWX536" s="479"/>
      <c r="TWY536" s="78"/>
      <c r="TWZ536" s="144"/>
      <c r="TXA536" s="75"/>
      <c r="TXB536" s="66"/>
      <c r="TXC536" s="66"/>
      <c r="TXD536" s="79"/>
      <c r="TXE536" s="109"/>
      <c r="TXF536" s="479"/>
      <c r="TXG536" s="78"/>
      <c r="TXH536" s="144"/>
      <c r="TXI536" s="75"/>
      <c r="TXJ536" s="66"/>
      <c r="TXK536" s="66"/>
      <c r="TXL536" s="79"/>
      <c r="TXM536" s="109"/>
      <c r="TXN536" s="479"/>
      <c r="TXO536" s="78"/>
      <c r="TXP536" s="144"/>
      <c r="TXQ536" s="75"/>
      <c r="TXR536" s="66"/>
      <c r="TXS536" s="66"/>
      <c r="TXT536" s="79"/>
      <c r="TXU536" s="109"/>
      <c r="TXV536" s="479"/>
      <c r="TXW536" s="78"/>
      <c r="TXX536" s="144"/>
      <c r="TXY536" s="75"/>
      <c r="TXZ536" s="66"/>
      <c r="TYA536" s="66"/>
      <c r="TYB536" s="79"/>
      <c r="TYC536" s="109"/>
      <c r="TYD536" s="479"/>
      <c r="TYE536" s="78"/>
      <c r="TYF536" s="144"/>
      <c r="TYG536" s="75"/>
      <c r="TYH536" s="66"/>
      <c r="TYI536" s="66"/>
      <c r="TYJ536" s="79"/>
      <c r="TYK536" s="109"/>
      <c r="TYL536" s="479"/>
      <c r="TYM536" s="78"/>
      <c r="TYN536" s="144"/>
      <c r="TYO536" s="75"/>
      <c r="TYP536" s="66"/>
      <c r="TYQ536" s="66"/>
      <c r="TYR536" s="79"/>
      <c r="TYS536" s="109"/>
      <c r="TYT536" s="479"/>
      <c r="TYU536" s="78"/>
      <c r="TYV536" s="144"/>
      <c r="TYW536" s="75"/>
      <c r="TYX536" s="66"/>
      <c r="TYY536" s="66"/>
      <c r="TYZ536" s="79"/>
      <c r="TZA536" s="109"/>
      <c r="TZB536" s="479"/>
      <c r="TZC536" s="78"/>
      <c r="TZD536" s="144"/>
      <c r="TZE536" s="75"/>
      <c r="TZF536" s="66"/>
      <c r="TZG536" s="66"/>
      <c r="TZH536" s="79"/>
      <c r="TZI536" s="109"/>
      <c r="TZJ536" s="479"/>
      <c r="TZK536" s="78"/>
      <c r="TZL536" s="144"/>
      <c r="TZM536" s="75"/>
      <c r="TZN536" s="66"/>
      <c r="TZO536" s="66"/>
      <c r="TZP536" s="79"/>
      <c r="TZQ536" s="109"/>
      <c r="TZR536" s="479"/>
      <c r="TZS536" s="78"/>
      <c r="TZT536" s="144"/>
      <c r="TZU536" s="75"/>
      <c r="TZV536" s="66"/>
      <c r="TZW536" s="66"/>
      <c r="TZX536" s="79"/>
      <c r="TZY536" s="109"/>
      <c r="TZZ536" s="479"/>
      <c r="UAA536" s="78"/>
      <c r="UAB536" s="144"/>
      <c r="UAC536" s="75"/>
      <c r="UAD536" s="66"/>
      <c r="UAE536" s="66"/>
      <c r="UAF536" s="79"/>
      <c r="UAG536" s="109"/>
      <c r="UAH536" s="479"/>
      <c r="UAI536" s="78"/>
      <c r="UAJ536" s="144"/>
      <c r="UAK536" s="75"/>
      <c r="UAL536" s="66"/>
      <c r="UAM536" s="66"/>
      <c r="UAN536" s="79"/>
      <c r="UAO536" s="109"/>
      <c r="UAP536" s="479"/>
      <c r="UAQ536" s="78"/>
      <c r="UAR536" s="144"/>
      <c r="UAS536" s="75"/>
      <c r="UAT536" s="66"/>
      <c r="UAU536" s="66"/>
      <c r="UAV536" s="79"/>
      <c r="UAW536" s="109"/>
      <c r="UAX536" s="479"/>
      <c r="UAY536" s="78"/>
      <c r="UAZ536" s="144"/>
      <c r="UBA536" s="75"/>
      <c r="UBB536" s="66"/>
      <c r="UBC536" s="66"/>
      <c r="UBD536" s="79"/>
      <c r="UBE536" s="109"/>
      <c r="UBF536" s="479"/>
      <c r="UBG536" s="78"/>
      <c r="UBH536" s="144"/>
      <c r="UBI536" s="75"/>
      <c r="UBJ536" s="66"/>
      <c r="UBK536" s="66"/>
      <c r="UBL536" s="79"/>
      <c r="UBM536" s="109"/>
      <c r="UBN536" s="479"/>
      <c r="UBO536" s="78"/>
      <c r="UBP536" s="144"/>
      <c r="UBQ536" s="75"/>
      <c r="UBR536" s="66"/>
      <c r="UBS536" s="66"/>
      <c r="UBT536" s="79"/>
      <c r="UBU536" s="109"/>
      <c r="UBV536" s="479"/>
      <c r="UBW536" s="78"/>
      <c r="UBX536" s="144"/>
      <c r="UBY536" s="75"/>
      <c r="UBZ536" s="66"/>
      <c r="UCA536" s="66"/>
      <c r="UCB536" s="79"/>
      <c r="UCC536" s="109"/>
      <c r="UCD536" s="479"/>
      <c r="UCE536" s="78"/>
      <c r="UCF536" s="144"/>
      <c r="UCG536" s="75"/>
      <c r="UCH536" s="66"/>
      <c r="UCI536" s="66"/>
      <c r="UCJ536" s="79"/>
      <c r="UCK536" s="109"/>
      <c r="UCL536" s="479"/>
      <c r="UCM536" s="78"/>
      <c r="UCN536" s="144"/>
      <c r="UCO536" s="75"/>
      <c r="UCP536" s="66"/>
      <c r="UCQ536" s="66"/>
      <c r="UCR536" s="79"/>
      <c r="UCS536" s="109"/>
      <c r="UCT536" s="479"/>
      <c r="UCU536" s="78"/>
      <c r="UCV536" s="144"/>
      <c r="UCW536" s="75"/>
      <c r="UCX536" s="66"/>
      <c r="UCY536" s="66"/>
      <c r="UCZ536" s="79"/>
      <c r="UDA536" s="109"/>
      <c r="UDB536" s="479"/>
      <c r="UDC536" s="78"/>
      <c r="UDD536" s="144"/>
      <c r="UDE536" s="75"/>
      <c r="UDF536" s="66"/>
      <c r="UDG536" s="66"/>
      <c r="UDH536" s="79"/>
      <c r="UDI536" s="109"/>
      <c r="UDJ536" s="479"/>
      <c r="UDK536" s="78"/>
      <c r="UDL536" s="144"/>
      <c r="UDM536" s="75"/>
      <c r="UDN536" s="66"/>
      <c r="UDO536" s="66"/>
      <c r="UDP536" s="79"/>
      <c r="UDQ536" s="109"/>
      <c r="UDR536" s="479"/>
      <c r="UDS536" s="78"/>
      <c r="UDT536" s="144"/>
      <c r="UDU536" s="75"/>
      <c r="UDV536" s="66"/>
      <c r="UDW536" s="66"/>
      <c r="UDX536" s="79"/>
      <c r="UDY536" s="109"/>
      <c r="UDZ536" s="479"/>
      <c r="UEA536" s="78"/>
      <c r="UEB536" s="144"/>
      <c r="UEC536" s="75"/>
      <c r="UED536" s="66"/>
      <c r="UEE536" s="66"/>
      <c r="UEF536" s="79"/>
      <c r="UEG536" s="109"/>
      <c r="UEH536" s="479"/>
      <c r="UEI536" s="78"/>
      <c r="UEJ536" s="144"/>
      <c r="UEK536" s="75"/>
      <c r="UEL536" s="66"/>
      <c r="UEM536" s="66"/>
      <c r="UEN536" s="79"/>
      <c r="UEO536" s="109"/>
      <c r="UEP536" s="479"/>
      <c r="UEQ536" s="78"/>
      <c r="UER536" s="144"/>
      <c r="UES536" s="75"/>
      <c r="UET536" s="66"/>
      <c r="UEU536" s="66"/>
      <c r="UEV536" s="79"/>
      <c r="UEW536" s="109"/>
      <c r="UEX536" s="479"/>
      <c r="UEY536" s="78"/>
      <c r="UEZ536" s="144"/>
      <c r="UFA536" s="75"/>
      <c r="UFB536" s="66"/>
      <c r="UFC536" s="66"/>
      <c r="UFD536" s="79"/>
      <c r="UFE536" s="109"/>
      <c r="UFF536" s="479"/>
      <c r="UFG536" s="78"/>
      <c r="UFH536" s="144"/>
      <c r="UFI536" s="75"/>
      <c r="UFJ536" s="66"/>
      <c r="UFK536" s="66"/>
      <c r="UFL536" s="79"/>
      <c r="UFM536" s="109"/>
      <c r="UFN536" s="479"/>
      <c r="UFO536" s="78"/>
      <c r="UFP536" s="144"/>
      <c r="UFQ536" s="75"/>
      <c r="UFR536" s="66"/>
      <c r="UFS536" s="66"/>
      <c r="UFT536" s="79"/>
      <c r="UFU536" s="109"/>
      <c r="UFV536" s="479"/>
      <c r="UFW536" s="78"/>
      <c r="UFX536" s="144"/>
      <c r="UFY536" s="75"/>
      <c r="UFZ536" s="66"/>
      <c r="UGA536" s="66"/>
      <c r="UGB536" s="79"/>
      <c r="UGC536" s="109"/>
      <c r="UGD536" s="479"/>
      <c r="UGE536" s="78"/>
      <c r="UGF536" s="144"/>
      <c r="UGG536" s="75"/>
      <c r="UGH536" s="66"/>
      <c r="UGI536" s="66"/>
      <c r="UGJ536" s="79"/>
      <c r="UGK536" s="109"/>
      <c r="UGL536" s="479"/>
      <c r="UGM536" s="78"/>
      <c r="UGN536" s="144"/>
      <c r="UGO536" s="75"/>
      <c r="UGP536" s="66"/>
      <c r="UGQ536" s="66"/>
      <c r="UGR536" s="79"/>
      <c r="UGS536" s="109"/>
      <c r="UGT536" s="479"/>
      <c r="UGU536" s="78"/>
      <c r="UGV536" s="144"/>
      <c r="UGW536" s="75"/>
      <c r="UGX536" s="66"/>
      <c r="UGY536" s="66"/>
      <c r="UGZ536" s="79"/>
      <c r="UHA536" s="109"/>
      <c r="UHB536" s="479"/>
      <c r="UHC536" s="78"/>
      <c r="UHD536" s="144"/>
      <c r="UHE536" s="75"/>
      <c r="UHF536" s="66"/>
      <c r="UHG536" s="66"/>
      <c r="UHH536" s="79"/>
      <c r="UHI536" s="109"/>
      <c r="UHJ536" s="479"/>
      <c r="UHK536" s="78"/>
      <c r="UHL536" s="144"/>
      <c r="UHM536" s="75"/>
      <c r="UHN536" s="66"/>
      <c r="UHO536" s="66"/>
      <c r="UHP536" s="79"/>
      <c r="UHQ536" s="109"/>
      <c r="UHR536" s="479"/>
      <c r="UHS536" s="78"/>
      <c r="UHT536" s="144"/>
      <c r="UHU536" s="75"/>
      <c r="UHV536" s="66"/>
      <c r="UHW536" s="66"/>
      <c r="UHX536" s="79"/>
      <c r="UHY536" s="109"/>
      <c r="UHZ536" s="479"/>
      <c r="UIA536" s="78"/>
      <c r="UIB536" s="144"/>
      <c r="UIC536" s="75"/>
      <c r="UID536" s="66"/>
      <c r="UIE536" s="66"/>
      <c r="UIF536" s="79"/>
      <c r="UIG536" s="109"/>
      <c r="UIH536" s="479"/>
      <c r="UII536" s="78"/>
      <c r="UIJ536" s="144"/>
      <c r="UIK536" s="75"/>
      <c r="UIL536" s="66"/>
      <c r="UIM536" s="66"/>
      <c r="UIN536" s="79"/>
      <c r="UIO536" s="109"/>
      <c r="UIP536" s="479"/>
      <c r="UIQ536" s="78"/>
      <c r="UIR536" s="144"/>
      <c r="UIS536" s="75"/>
      <c r="UIT536" s="66"/>
      <c r="UIU536" s="66"/>
      <c r="UIV536" s="79"/>
      <c r="UIW536" s="109"/>
      <c r="UIX536" s="479"/>
      <c r="UIY536" s="78"/>
      <c r="UIZ536" s="144"/>
      <c r="UJA536" s="75"/>
      <c r="UJB536" s="66"/>
      <c r="UJC536" s="66"/>
      <c r="UJD536" s="79"/>
      <c r="UJE536" s="109"/>
      <c r="UJF536" s="479"/>
      <c r="UJG536" s="78"/>
      <c r="UJH536" s="144"/>
      <c r="UJI536" s="75"/>
      <c r="UJJ536" s="66"/>
      <c r="UJK536" s="66"/>
      <c r="UJL536" s="79"/>
      <c r="UJM536" s="109"/>
      <c r="UJN536" s="479"/>
      <c r="UJO536" s="78"/>
      <c r="UJP536" s="144"/>
      <c r="UJQ536" s="75"/>
      <c r="UJR536" s="66"/>
      <c r="UJS536" s="66"/>
      <c r="UJT536" s="79"/>
      <c r="UJU536" s="109"/>
      <c r="UJV536" s="479"/>
      <c r="UJW536" s="78"/>
      <c r="UJX536" s="144"/>
      <c r="UJY536" s="75"/>
      <c r="UJZ536" s="66"/>
      <c r="UKA536" s="66"/>
      <c r="UKB536" s="79"/>
      <c r="UKC536" s="109"/>
      <c r="UKD536" s="479"/>
      <c r="UKE536" s="78"/>
      <c r="UKF536" s="144"/>
      <c r="UKG536" s="75"/>
      <c r="UKH536" s="66"/>
      <c r="UKI536" s="66"/>
      <c r="UKJ536" s="79"/>
      <c r="UKK536" s="109"/>
      <c r="UKL536" s="479"/>
      <c r="UKM536" s="78"/>
      <c r="UKN536" s="144"/>
      <c r="UKO536" s="75"/>
      <c r="UKP536" s="66"/>
      <c r="UKQ536" s="66"/>
      <c r="UKR536" s="79"/>
      <c r="UKS536" s="109"/>
      <c r="UKT536" s="479"/>
      <c r="UKU536" s="78"/>
      <c r="UKV536" s="144"/>
      <c r="UKW536" s="75"/>
      <c r="UKX536" s="66"/>
      <c r="UKY536" s="66"/>
      <c r="UKZ536" s="79"/>
      <c r="ULA536" s="109"/>
      <c r="ULB536" s="479"/>
      <c r="ULC536" s="78"/>
      <c r="ULD536" s="144"/>
      <c r="ULE536" s="75"/>
      <c r="ULF536" s="66"/>
      <c r="ULG536" s="66"/>
      <c r="ULH536" s="79"/>
      <c r="ULI536" s="109"/>
      <c r="ULJ536" s="479"/>
      <c r="ULK536" s="78"/>
      <c r="ULL536" s="144"/>
      <c r="ULM536" s="75"/>
      <c r="ULN536" s="66"/>
      <c r="ULO536" s="66"/>
      <c r="ULP536" s="79"/>
      <c r="ULQ536" s="109"/>
      <c r="ULR536" s="479"/>
      <c r="ULS536" s="78"/>
      <c r="ULT536" s="144"/>
      <c r="ULU536" s="75"/>
      <c r="ULV536" s="66"/>
      <c r="ULW536" s="66"/>
      <c r="ULX536" s="79"/>
      <c r="ULY536" s="109"/>
      <c r="ULZ536" s="479"/>
      <c r="UMA536" s="78"/>
      <c r="UMB536" s="144"/>
      <c r="UMC536" s="75"/>
      <c r="UMD536" s="66"/>
      <c r="UME536" s="66"/>
      <c r="UMF536" s="79"/>
      <c r="UMG536" s="109"/>
      <c r="UMH536" s="479"/>
      <c r="UMI536" s="78"/>
      <c r="UMJ536" s="144"/>
      <c r="UMK536" s="75"/>
      <c r="UML536" s="66"/>
      <c r="UMM536" s="66"/>
      <c r="UMN536" s="79"/>
      <c r="UMO536" s="109"/>
      <c r="UMP536" s="479"/>
      <c r="UMQ536" s="78"/>
      <c r="UMR536" s="144"/>
      <c r="UMS536" s="75"/>
      <c r="UMT536" s="66"/>
      <c r="UMU536" s="66"/>
      <c r="UMV536" s="79"/>
      <c r="UMW536" s="109"/>
      <c r="UMX536" s="479"/>
      <c r="UMY536" s="78"/>
      <c r="UMZ536" s="144"/>
      <c r="UNA536" s="75"/>
      <c r="UNB536" s="66"/>
      <c r="UNC536" s="66"/>
      <c r="UND536" s="79"/>
      <c r="UNE536" s="109"/>
      <c r="UNF536" s="479"/>
      <c r="UNG536" s="78"/>
      <c r="UNH536" s="144"/>
      <c r="UNI536" s="75"/>
      <c r="UNJ536" s="66"/>
      <c r="UNK536" s="66"/>
      <c r="UNL536" s="79"/>
      <c r="UNM536" s="109"/>
      <c r="UNN536" s="479"/>
      <c r="UNO536" s="78"/>
      <c r="UNP536" s="144"/>
      <c r="UNQ536" s="75"/>
      <c r="UNR536" s="66"/>
      <c r="UNS536" s="66"/>
      <c r="UNT536" s="79"/>
      <c r="UNU536" s="109"/>
      <c r="UNV536" s="479"/>
      <c r="UNW536" s="78"/>
      <c r="UNX536" s="144"/>
      <c r="UNY536" s="75"/>
      <c r="UNZ536" s="66"/>
      <c r="UOA536" s="66"/>
      <c r="UOB536" s="79"/>
      <c r="UOC536" s="109"/>
      <c r="UOD536" s="479"/>
      <c r="UOE536" s="78"/>
      <c r="UOF536" s="144"/>
      <c r="UOG536" s="75"/>
      <c r="UOH536" s="66"/>
      <c r="UOI536" s="66"/>
      <c r="UOJ536" s="79"/>
      <c r="UOK536" s="109"/>
      <c r="UOL536" s="479"/>
      <c r="UOM536" s="78"/>
      <c r="UON536" s="144"/>
      <c r="UOO536" s="75"/>
      <c r="UOP536" s="66"/>
      <c r="UOQ536" s="66"/>
      <c r="UOR536" s="79"/>
      <c r="UOS536" s="109"/>
      <c r="UOT536" s="479"/>
      <c r="UOU536" s="78"/>
      <c r="UOV536" s="144"/>
      <c r="UOW536" s="75"/>
      <c r="UOX536" s="66"/>
      <c r="UOY536" s="66"/>
      <c r="UOZ536" s="79"/>
      <c r="UPA536" s="109"/>
      <c r="UPB536" s="479"/>
      <c r="UPC536" s="78"/>
      <c r="UPD536" s="144"/>
      <c r="UPE536" s="75"/>
      <c r="UPF536" s="66"/>
      <c r="UPG536" s="66"/>
      <c r="UPH536" s="79"/>
      <c r="UPI536" s="109"/>
      <c r="UPJ536" s="479"/>
      <c r="UPK536" s="78"/>
      <c r="UPL536" s="144"/>
      <c r="UPM536" s="75"/>
      <c r="UPN536" s="66"/>
      <c r="UPO536" s="66"/>
      <c r="UPP536" s="79"/>
      <c r="UPQ536" s="109"/>
      <c r="UPR536" s="479"/>
      <c r="UPS536" s="78"/>
      <c r="UPT536" s="144"/>
      <c r="UPU536" s="75"/>
      <c r="UPV536" s="66"/>
      <c r="UPW536" s="66"/>
      <c r="UPX536" s="79"/>
      <c r="UPY536" s="109"/>
      <c r="UPZ536" s="479"/>
      <c r="UQA536" s="78"/>
      <c r="UQB536" s="144"/>
      <c r="UQC536" s="75"/>
      <c r="UQD536" s="66"/>
      <c r="UQE536" s="66"/>
      <c r="UQF536" s="79"/>
      <c r="UQG536" s="109"/>
      <c r="UQH536" s="479"/>
      <c r="UQI536" s="78"/>
      <c r="UQJ536" s="144"/>
      <c r="UQK536" s="75"/>
      <c r="UQL536" s="66"/>
      <c r="UQM536" s="66"/>
      <c r="UQN536" s="79"/>
      <c r="UQO536" s="109"/>
      <c r="UQP536" s="479"/>
      <c r="UQQ536" s="78"/>
      <c r="UQR536" s="144"/>
      <c r="UQS536" s="75"/>
      <c r="UQT536" s="66"/>
      <c r="UQU536" s="66"/>
      <c r="UQV536" s="79"/>
      <c r="UQW536" s="109"/>
      <c r="UQX536" s="479"/>
      <c r="UQY536" s="78"/>
      <c r="UQZ536" s="144"/>
      <c r="URA536" s="75"/>
      <c r="URB536" s="66"/>
      <c r="URC536" s="66"/>
      <c r="URD536" s="79"/>
      <c r="URE536" s="109"/>
      <c r="URF536" s="479"/>
      <c r="URG536" s="78"/>
      <c r="URH536" s="144"/>
      <c r="URI536" s="75"/>
      <c r="URJ536" s="66"/>
      <c r="URK536" s="66"/>
      <c r="URL536" s="79"/>
      <c r="URM536" s="109"/>
      <c r="URN536" s="479"/>
      <c r="URO536" s="78"/>
      <c r="URP536" s="144"/>
      <c r="URQ536" s="75"/>
      <c r="URR536" s="66"/>
      <c r="URS536" s="66"/>
      <c r="URT536" s="79"/>
      <c r="URU536" s="109"/>
      <c r="URV536" s="479"/>
      <c r="URW536" s="78"/>
      <c r="URX536" s="144"/>
      <c r="URY536" s="75"/>
      <c r="URZ536" s="66"/>
      <c r="USA536" s="66"/>
      <c r="USB536" s="79"/>
      <c r="USC536" s="109"/>
      <c r="USD536" s="479"/>
      <c r="USE536" s="78"/>
      <c r="USF536" s="144"/>
      <c r="USG536" s="75"/>
      <c r="USH536" s="66"/>
      <c r="USI536" s="66"/>
      <c r="USJ536" s="79"/>
      <c r="USK536" s="109"/>
      <c r="USL536" s="479"/>
      <c r="USM536" s="78"/>
      <c r="USN536" s="144"/>
      <c r="USO536" s="75"/>
      <c r="USP536" s="66"/>
      <c r="USQ536" s="66"/>
      <c r="USR536" s="79"/>
      <c r="USS536" s="109"/>
      <c r="UST536" s="479"/>
      <c r="USU536" s="78"/>
      <c r="USV536" s="144"/>
      <c r="USW536" s="75"/>
      <c r="USX536" s="66"/>
      <c r="USY536" s="66"/>
      <c r="USZ536" s="79"/>
      <c r="UTA536" s="109"/>
      <c r="UTB536" s="479"/>
      <c r="UTC536" s="78"/>
      <c r="UTD536" s="144"/>
      <c r="UTE536" s="75"/>
      <c r="UTF536" s="66"/>
      <c r="UTG536" s="66"/>
      <c r="UTH536" s="79"/>
      <c r="UTI536" s="109"/>
      <c r="UTJ536" s="479"/>
      <c r="UTK536" s="78"/>
      <c r="UTL536" s="144"/>
      <c r="UTM536" s="75"/>
      <c r="UTN536" s="66"/>
      <c r="UTO536" s="66"/>
      <c r="UTP536" s="79"/>
      <c r="UTQ536" s="109"/>
      <c r="UTR536" s="479"/>
      <c r="UTS536" s="78"/>
      <c r="UTT536" s="144"/>
      <c r="UTU536" s="75"/>
      <c r="UTV536" s="66"/>
      <c r="UTW536" s="66"/>
      <c r="UTX536" s="79"/>
      <c r="UTY536" s="109"/>
      <c r="UTZ536" s="479"/>
      <c r="UUA536" s="78"/>
      <c r="UUB536" s="144"/>
      <c r="UUC536" s="75"/>
      <c r="UUD536" s="66"/>
      <c r="UUE536" s="66"/>
      <c r="UUF536" s="79"/>
      <c r="UUG536" s="109"/>
      <c r="UUH536" s="479"/>
      <c r="UUI536" s="78"/>
      <c r="UUJ536" s="144"/>
      <c r="UUK536" s="75"/>
      <c r="UUL536" s="66"/>
      <c r="UUM536" s="66"/>
      <c r="UUN536" s="79"/>
      <c r="UUO536" s="109"/>
      <c r="UUP536" s="479"/>
      <c r="UUQ536" s="78"/>
      <c r="UUR536" s="144"/>
      <c r="UUS536" s="75"/>
      <c r="UUT536" s="66"/>
      <c r="UUU536" s="66"/>
      <c r="UUV536" s="79"/>
      <c r="UUW536" s="109"/>
      <c r="UUX536" s="479"/>
      <c r="UUY536" s="78"/>
      <c r="UUZ536" s="144"/>
      <c r="UVA536" s="75"/>
      <c r="UVB536" s="66"/>
      <c r="UVC536" s="66"/>
      <c r="UVD536" s="79"/>
      <c r="UVE536" s="109"/>
      <c r="UVF536" s="479"/>
      <c r="UVG536" s="78"/>
      <c r="UVH536" s="144"/>
      <c r="UVI536" s="75"/>
      <c r="UVJ536" s="66"/>
      <c r="UVK536" s="66"/>
      <c r="UVL536" s="79"/>
      <c r="UVM536" s="109"/>
      <c r="UVN536" s="479"/>
      <c r="UVO536" s="78"/>
      <c r="UVP536" s="144"/>
      <c r="UVQ536" s="75"/>
      <c r="UVR536" s="66"/>
      <c r="UVS536" s="66"/>
      <c r="UVT536" s="79"/>
      <c r="UVU536" s="109"/>
      <c r="UVV536" s="479"/>
      <c r="UVW536" s="78"/>
      <c r="UVX536" s="144"/>
      <c r="UVY536" s="75"/>
      <c r="UVZ536" s="66"/>
      <c r="UWA536" s="66"/>
      <c r="UWB536" s="79"/>
      <c r="UWC536" s="109"/>
      <c r="UWD536" s="479"/>
      <c r="UWE536" s="78"/>
      <c r="UWF536" s="144"/>
      <c r="UWG536" s="75"/>
      <c r="UWH536" s="66"/>
      <c r="UWI536" s="66"/>
      <c r="UWJ536" s="79"/>
      <c r="UWK536" s="109"/>
      <c r="UWL536" s="479"/>
      <c r="UWM536" s="78"/>
      <c r="UWN536" s="144"/>
      <c r="UWO536" s="75"/>
      <c r="UWP536" s="66"/>
      <c r="UWQ536" s="66"/>
      <c r="UWR536" s="79"/>
      <c r="UWS536" s="109"/>
      <c r="UWT536" s="479"/>
      <c r="UWU536" s="78"/>
      <c r="UWV536" s="144"/>
      <c r="UWW536" s="75"/>
      <c r="UWX536" s="66"/>
      <c r="UWY536" s="66"/>
      <c r="UWZ536" s="79"/>
      <c r="UXA536" s="109"/>
      <c r="UXB536" s="479"/>
      <c r="UXC536" s="78"/>
      <c r="UXD536" s="144"/>
      <c r="UXE536" s="75"/>
      <c r="UXF536" s="66"/>
      <c r="UXG536" s="66"/>
      <c r="UXH536" s="79"/>
      <c r="UXI536" s="109"/>
      <c r="UXJ536" s="479"/>
      <c r="UXK536" s="78"/>
      <c r="UXL536" s="144"/>
      <c r="UXM536" s="75"/>
      <c r="UXN536" s="66"/>
      <c r="UXO536" s="66"/>
      <c r="UXP536" s="79"/>
      <c r="UXQ536" s="109"/>
      <c r="UXR536" s="479"/>
      <c r="UXS536" s="78"/>
      <c r="UXT536" s="144"/>
      <c r="UXU536" s="75"/>
      <c r="UXV536" s="66"/>
      <c r="UXW536" s="66"/>
      <c r="UXX536" s="79"/>
      <c r="UXY536" s="109"/>
      <c r="UXZ536" s="479"/>
      <c r="UYA536" s="78"/>
      <c r="UYB536" s="144"/>
      <c r="UYC536" s="75"/>
      <c r="UYD536" s="66"/>
      <c r="UYE536" s="66"/>
      <c r="UYF536" s="79"/>
      <c r="UYG536" s="109"/>
      <c r="UYH536" s="479"/>
      <c r="UYI536" s="78"/>
      <c r="UYJ536" s="144"/>
      <c r="UYK536" s="75"/>
      <c r="UYL536" s="66"/>
      <c r="UYM536" s="66"/>
      <c r="UYN536" s="79"/>
      <c r="UYO536" s="109"/>
      <c r="UYP536" s="479"/>
      <c r="UYQ536" s="78"/>
      <c r="UYR536" s="144"/>
      <c r="UYS536" s="75"/>
      <c r="UYT536" s="66"/>
      <c r="UYU536" s="66"/>
      <c r="UYV536" s="79"/>
      <c r="UYW536" s="109"/>
      <c r="UYX536" s="479"/>
      <c r="UYY536" s="78"/>
      <c r="UYZ536" s="144"/>
      <c r="UZA536" s="75"/>
      <c r="UZB536" s="66"/>
      <c r="UZC536" s="66"/>
      <c r="UZD536" s="79"/>
      <c r="UZE536" s="109"/>
      <c r="UZF536" s="479"/>
      <c r="UZG536" s="78"/>
      <c r="UZH536" s="144"/>
      <c r="UZI536" s="75"/>
      <c r="UZJ536" s="66"/>
      <c r="UZK536" s="66"/>
      <c r="UZL536" s="79"/>
      <c r="UZM536" s="109"/>
      <c r="UZN536" s="479"/>
      <c r="UZO536" s="78"/>
      <c r="UZP536" s="144"/>
      <c r="UZQ536" s="75"/>
      <c r="UZR536" s="66"/>
      <c r="UZS536" s="66"/>
      <c r="UZT536" s="79"/>
      <c r="UZU536" s="109"/>
      <c r="UZV536" s="479"/>
      <c r="UZW536" s="78"/>
      <c r="UZX536" s="144"/>
      <c r="UZY536" s="75"/>
      <c r="UZZ536" s="66"/>
      <c r="VAA536" s="66"/>
      <c r="VAB536" s="79"/>
      <c r="VAC536" s="109"/>
      <c r="VAD536" s="479"/>
      <c r="VAE536" s="78"/>
      <c r="VAF536" s="144"/>
      <c r="VAG536" s="75"/>
      <c r="VAH536" s="66"/>
      <c r="VAI536" s="66"/>
      <c r="VAJ536" s="79"/>
      <c r="VAK536" s="109"/>
      <c r="VAL536" s="479"/>
      <c r="VAM536" s="78"/>
      <c r="VAN536" s="144"/>
      <c r="VAO536" s="75"/>
      <c r="VAP536" s="66"/>
      <c r="VAQ536" s="66"/>
      <c r="VAR536" s="79"/>
      <c r="VAS536" s="109"/>
      <c r="VAT536" s="479"/>
      <c r="VAU536" s="78"/>
      <c r="VAV536" s="144"/>
      <c r="VAW536" s="75"/>
      <c r="VAX536" s="66"/>
      <c r="VAY536" s="66"/>
      <c r="VAZ536" s="79"/>
      <c r="VBA536" s="109"/>
      <c r="VBB536" s="479"/>
      <c r="VBC536" s="78"/>
      <c r="VBD536" s="144"/>
      <c r="VBE536" s="75"/>
      <c r="VBF536" s="66"/>
      <c r="VBG536" s="66"/>
      <c r="VBH536" s="79"/>
      <c r="VBI536" s="109"/>
      <c r="VBJ536" s="479"/>
      <c r="VBK536" s="78"/>
      <c r="VBL536" s="144"/>
      <c r="VBM536" s="75"/>
      <c r="VBN536" s="66"/>
      <c r="VBO536" s="66"/>
      <c r="VBP536" s="79"/>
      <c r="VBQ536" s="109"/>
      <c r="VBR536" s="479"/>
      <c r="VBS536" s="78"/>
      <c r="VBT536" s="144"/>
      <c r="VBU536" s="75"/>
      <c r="VBV536" s="66"/>
      <c r="VBW536" s="66"/>
      <c r="VBX536" s="79"/>
      <c r="VBY536" s="109"/>
      <c r="VBZ536" s="479"/>
      <c r="VCA536" s="78"/>
      <c r="VCB536" s="144"/>
      <c r="VCC536" s="75"/>
      <c r="VCD536" s="66"/>
      <c r="VCE536" s="66"/>
      <c r="VCF536" s="79"/>
      <c r="VCG536" s="109"/>
      <c r="VCH536" s="479"/>
      <c r="VCI536" s="78"/>
      <c r="VCJ536" s="144"/>
      <c r="VCK536" s="75"/>
      <c r="VCL536" s="66"/>
      <c r="VCM536" s="66"/>
      <c r="VCN536" s="79"/>
      <c r="VCO536" s="109"/>
      <c r="VCP536" s="479"/>
      <c r="VCQ536" s="78"/>
      <c r="VCR536" s="144"/>
      <c r="VCS536" s="75"/>
      <c r="VCT536" s="66"/>
      <c r="VCU536" s="66"/>
      <c r="VCV536" s="79"/>
      <c r="VCW536" s="109"/>
      <c r="VCX536" s="479"/>
      <c r="VCY536" s="78"/>
      <c r="VCZ536" s="144"/>
      <c r="VDA536" s="75"/>
      <c r="VDB536" s="66"/>
      <c r="VDC536" s="66"/>
      <c r="VDD536" s="79"/>
      <c r="VDE536" s="109"/>
      <c r="VDF536" s="479"/>
      <c r="VDG536" s="78"/>
      <c r="VDH536" s="144"/>
      <c r="VDI536" s="75"/>
      <c r="VDJ536" s="66"/>
      <c r="VDK536" s="66"/>
      <c r="VDL536" s="79"/>
      <c r="VDM536" s="109"/>
      <c r="VDN536" s="479"/>
      <c r="VDO536" s="78"/>
      <c r="VDP536" s="144"/>
      <c r="VDQ536" s="75"/>
      <c r="VDR536" s="66"/>
      <c r="VDS536" s="66"/>
      <c r="VDT536" s="79"/>
      <c r="VDU536" s="109"/>
      <c r="VDV536" s="479"/>
      <c r="VDW536" s="78"/>
      <c r="VDX536" s="144"/>
      <c r="VDY536" s="75"/>
      <c r="VDZ536" s="66"/>
      <c r="VEA536" s="66"/>
      <c r="VEB536" s="79"/>
      <c r="VEC536" s="109"/>
      <c r="VED536" s="479"/>
      <c r="VEE536" s="78"/>
      <c r="VEF536" s="144"/>
      <c r="VEG536" s="75"/>
      <c r="VEH536" s="66"/>
      <c r="VEI536" s="66"/>
      <c r="VEJ536" s="79"/>
      <c r="VEK536" s="109"/>
      <c r="VEL536" s="479"/>
      <c r="VEM536" s="78"/>
      <c r="VEN536" s="144"/>
      <c r="VEO536" s="75"/>
      <c r="VEP536" s="66"/>
      <c r="VEQ536" s="66"/>
      <c r="VER536" s="79"/>
      <c r="VES536" s="109"/>
      <c r="VET536" s="479"/>
      <c r="VEU536" s="78"/>
      <c r="VEV536" s="144"/>
      <c r="VEW536" s="75"/>
      <c r="VEX536" s="66"/>
      <c r="VEY536" s="66"/>
      <c r="VEZ536" s="79"/>
      <c r="VFA536" s="109"/>
      <c r="VFB536" s="479"/>
      <c r="VFC536" s="78"/>
      <c r="VFD536" s="144"/>
      <c r="VFE536" s="75"/>
      <c r="VFF536" s="66"/>
      <c r="VFG536" s="66"/>
      <c r="VFH536" s="79"/>
      <c r="VFI536" s="109"/>
      <c r="VFJ536" s="479"/>
      <c r="VFK536" s="78"/>
      <c r="VFL536" s="144"/>
      <c r="VFM536" s="75"/>
      <c r="VFN536" s="66"/>
      <c r="VFO536" s="66"/>
      <c r="VFP536" s="79"/>
      <c r="VFQ536" s="109"/>
      <c r="VFR536" s="479"/>
      <c r="VFS536" s="78"/>
      <c r="VFT536" s="144"/>
      <c r="VFU536" s="75"/>
      <c r="VFV536" s="66"/>
      <c r="VFW536" s="66"/>
      <c r="VFX536" s="79"/>
      <c r="VFY536" s="109"/>
      <c r="VFZ536" s="479"/>
      <c r="VGA536" s="78"/>
      <c r="VGB536" s="144"/>
      <c r="VGC536" s="75"/>
      <c r="VGD536" s="66"/>
      <c r="VGE536" s="66"/>
      <c r="VGF536" s="79"/>
      <c r="VGG536" s="109"/>
      <c r="VGH536" s="479"/>
      <c r="VGI536" s="78"/>
      <c r="VGJ536" s="144"/>
      <c r="VGK536" s="75"/>
      <c r="VGL536" s="66"/>
      <c r="VGM536" s="66"/>
      <c r="VGN536" s="79"/>
      <c r="VGO536" s="109"/>
      <c r="VGP536" s="479"/>
      <c r="VGQ536" s="78"/>
      <c r="VGR536" s="144"/>
      <c r="VGS536" s="75"/>
      <c r="VGT536" s="66"/>
      <c r="VGU536" s="66"/>
      <c r="VGV536" s="79"/>
      <c r="VGW536" s="109"/>
      <c r="VGX536" s="479"/>
      <c r="VGY536" s="78"/>
      <c r="VGZ536" s="144"/>
      <c r="VHA536" s="75"/>
      <c r="VHB536" s="66"/>
      <c r="VHC536" s="66"/>
      <c r="VHD536" s="79"/>
      <c r="VHE536" s="109"/>
      <c r="VHF536" s="479"/>
      <c r="VHG536" s="78"/>
      <c r="VHH536" s="144"/>
      <c r="VHI536" s="75"/>
      <c r="VHJ536" s="66"/>
      <c r="VHK536" s="66"/>
      <c r="VHL536" s="79"/>
      <c r="VHM536" s="109"/>
      <c r="VHN536" s="479"/>
      <c r="VHO536" s="78"/>
      <c r="VHP536" s="144"/>
      <c r="VHQ536" s="75"/>
      <c r="VHR536" s="66"/>
      <c r="VHS536" s="66"/>
      <c r="VHT536" s="79"/>
      <c r="VHU536" s="109"/>
      <c r="VHV536" s="479"/>
      <c r="VHW536" s="78"/>
      <c r="VHX536" s="144"/>
      <c r="VHY536" s="75"/>
      <c r="VHZ536" s="66"/>
      <c r="VIA536" s="66"/>
      <c r="VIB536" s="79"/>
      <c r="VIC536" s="109"/>
      <c r="VID536" s="479"/>
      <c r="VIE536" s="78"/>
      <c r="VIF536" s="144"/>
      <c r="VIG536" s="75"/>
      <c r="VIH536" s="66"/>
      <c r="VII536" s="66"/>
      <c r="VIJ536" s="79"/>
      <c r="VIK536" s="109"/>
      <c r="VIL536" s="479"/>
      <c r="VIM536" s="78"/>
      <c r="VIN536" s="144"/>
      <c r="VIO536" s="75"/>
      <c r="VIP536" s="66"/>
      <c r="VIQ536" s="66"/>
      <c r="VIR536" s="79"/>
      <c r="VIS536" s="109"/>
      <c r="VIT536" s="479"/>
      <c r="VIU536" s="78"/>
      <c r="VIV536" s="144"/>
      <c r="VIW536" s="75"/>
      <c r="VIX536" s="66"/>
      <c r="VIY536" s="66"/>
      <c r="VIZ536" s="79"/>
      <c r="VJA536" s="109"/>
      <c r="VJB536" s="479"/>
      <c r="VJC536" s="78"/>
      <c r="VJD536" s="144"/>
      <c r="VJE536" s="75"/>
      <c r="VJF536" s="66"/>
      <c r="VJG536" s="66"/>
      <c r="VJH536" s="79"/>
      <c r="VJI536" s="109"/>
      <c r="VJJ536" s="479"/>
      <c r="VJK536" s="78"/>
      <c r="VJL536" s="144"/>
      <c r="VJM536" s="75"/>
      <c r="VJN536" s="66"/>
      <c r="VJO536" s="66"/>
      <c r="VJP536" s="79"/>
      <c r="VJQ536" s="109"/>
      <c r="VJR536" s="479"/>
      <c r="VJS536" s="78"/>
      <c r="VJT536" s="144"/>
      <c r="VJU536" s="75"/>
      <c r="VJV536" s="66"/>
      <c r="VJW536" s="66"/>
      <c r="VJX536" s="79"/>
      <c r="VJY536" s="109"/>
      <c r="VJZ536" s="479"/>
      <c r="VKA536" s="78"/>
      <c r="VKB536" s="144"/>
      <c r="VKC536" s="75"/>
      <c r="VKD536" s="66"/>
      <c r="VKE536" s="66"/>
      <c r="VKF536" s="79"/>
      <c r="VKG536" s="109"/>
      <c r="VKH536" s="479"/>
      <c r="VKI536" s="78"/>
      <c r="VKJ536" s="144"/>
      <c r="VKK536" s="75"/>
      <c r="VKL536" s="66"/>
      <c r="VKM536" s="66"/>
      <c r="VKN536" s="79"/>
      <c r="VKO536" s="109"/>
      <c r="VKP536" s="479"/>
      <c r="VKQ536" s="78"/>
      <c r="VKR536" s="144"/>
      <c r="VKS536" s="75"/>
      <c r="VKT536" s="66"/>
      <c r="VKU536" s="66"/>
      <c r="VKV536" s="79"/>
      <c r="VKW536" s="109"/>
      <c r="VKX536" s="479"/>
      <c r="VKY536" s="78"/>
      <c r="VKZ536" s="144"/>
      <c r="VLA536" s="75"/>
      <c r="VLB536" s="66"/>
      <c r="VLC536" s="66"/>
      <c r="VLD536" s="79"/>
      <c r="VLE536" s="109"/>
      <c r="VLF536" s="479"/>
      <c r="VLG536" s="78"/>
      <c r="VLH536" s="144"/>
      <c r="VLI536" s="75"/>
      <c r="VLJ536" s="66"/>
      <c r="VLK536" s="66"/>
      <c r="VLL536" s="79"/>
      <c r="VLM536" s="109"/>
      <c r="VLN536" s="479"/>
      <c r="VLO536" s="78"/>
      <c r="VLP536" s="144"/>
      <c r="VLQ536" s="75"/>
      <c r="VLR536" s="66"/>
      <c r="VLS536" s="66"/>
      <c r="VLT536" s="79"/>
      <c r="VLU536" s="109"/>
      <c r="VLV536" s="479"/>
      <c r="VLW536" s="78"/>
      <c r="VLX536" s="144"/>
      <c r="VLY536" s="75"/>
      <c r="VLZ536" s="66"/>
      <c r="VMA536" s="66"/>
      <c r="VMB536" s="79"/>
      <c r="VMC536" s="109"/>
      <c r="VMD536" s="479"/>
      <c r="VME536" s="78"/>
      <c r="VMF536" s="144"/>
      <c r="VMG536" s="75"/>
      <c r="VMH536" s="66"/>
      <c r="VMI536" s="66"/>
      <c r="VMJ536" s="79"/>
      <c r="VMK536" s="109"/>
      <c r="VML536" s="479"/>
      <c r="VMM536" s="78"/>
      <c r="VMN536" s="144"/>
      <c r="VMO536" s="75"/>
      <c r="VMP536" s="66"/>
      <c r="VMQ536" s="66"/>
      <c r="VMR536" s="79"/>
      <c r="VMS536" s="109"/>
      <c r="VMT536" s="479"/>
      <c r="VMU536" s="78"/>
      <c r="VMV536" s="144"/>
      <c r="VMW536" s="75"/>
      <c r="VMX536" s="66"/>
      <c r="VMY536" s="66"/>
      <c r="VMZ536" s="79"/>
      <c r="VNA536" s="109"/>
      <c r="VNB536" s="479"/>
      <c r="VNC536" s="78"/>
      <c r="VND536" s="144"/>
      <c r="VNE536" s="75"/>
      <c r="VNF536" s="66"/>
      <c r="VNG536" s="66"/>
      <c r="VNH536" s="79"/>
      <c r="VNI536" s="109"/>
      <c r="VNJ536" s="479"/>
      <c r="VNK536" s="78"/>
      <c r="VNL536" s="144"/>
      <c r="VNM536" s="75"/>
      <c r="VNN536" s="66"/>
      <c r="VNO536" s="66"/>
      <c r="VNP536" s="79"/>
      <c r="VNQ536" s="109"/>
      <c r="VNR536" s="479"/>
      <c r="VNS536" s="78"/>
      <c r="VNT536" s="144"/>
      <c r="VNU536" s="75"/>
      <c r="VNV536" s="66"/>
      <c r="VNW536" s="66"/>
      <c r="VNX536" s="79"/>
      <c r="VNY536" s="109"/>
      <c r="VNZ536" s="479"/>
      <c r="VOA536" s="78"/>
      <c r="VOB536" s="144"/>
      <c r="VOC536" s="75"/>
      <c r="VOD536" s="66"/>
      <c r="VOE536" s="66"/>
      <c r="VOF536" s="79"/>
      <c r="VOG536" s="109"/>
      <c r="VOH536" s="479"/>
      <c r="VOI536" s="78"/>
      <c r="VOJ536" s="144"/>
      <c r="VOK536" s="75"/>
      <c r="VOL536" s="66"/>
      <c r="VOM536" s="66"/>
      <c r="VON536" s="79"/>
      <c r="VOO536" s="109"/>
      <c r="VOP536" s="479"/>
      <c r="VOQ536" s="78"/>
      <c r="VOR536" s="144"/>
      <c r="VOS536" s="75"/>
      <c r="VOT536" s="66"/>
      <c r="VOU536" s="66"/>
      <c r="VOV536" s="79"/>
      <c r="VOW536" s="109"/>
      <c r="VOX536" s="479"/>
      <c r="VOY536" s="78"/>
      <c r="VOZ536" s="144"/>
      <c r="VPA536" s="75"/>
      <c r="VPB536" s="66"/>
      <c r="VPC536" s="66"/>
      <c r="VPD536" s="79"/>
      <c r="VPE536" s="109"/>
      <c r="VPF536" s="479"/>
      <c r="VPG536" s="78"/>
      <c r="VPH536" s="144"/>
      <c r="VPI536" s="75"/>
      <c r="VPJ536" s="66"/>
      <c r="VPK536" s="66"/>
      <c r="VPL536" s="79"/>
      <c r="VPM536" s="109"/>
      <c r="VPN536" s="479"/>
      <c r="VPO536" s="78"/>
      <c r="VPP536" s="144"/>
      <c r="VPQ536" s="75"/>
      <c r="VPR536" s="66"/>
      <c r="VPS536" s="66"/>
      <c r="VPT536" s="79"/>
      <c r="VPU536" s="109"/>
      <c r="VPV536" s="479"/>
      <c r="VPW536" s="78"/>
      <c r="VPX536" s="144"/>
      <c r="VPY536" s="75"/>
      <c r="VPZ536" s="66"/>
      <c r="VQA536" s="66"/>
      <c r="VQB536" s="79"/>
      <c r="VQC536" s="109"/>
      <c r="VQD536" s="479"/>
      <c r="VQE536" s="78"/>
      <c r="VQF536" s="144"/>
      <c r="VQG536" s="75"/>
      <c r="VQH536" s="66"/>
      <c r="VQI536" s="66"/>
      <c r="VQJ536" s="79"/>
      <c r="VQK536" s="109"/>
      <c r="VQL536" s="479"/>
      <c r="VQM536" s="78"/>
      <c r="VQN536" s="144"/>
      <c r="VQO536" s="75"/>
      <c r="VQP536" s="66"/>
      <c r="VQQ536" s="66"/>
      <c r="VQR536" s="79"/>
      <c r="VQS536" s="109"/>
      <c r="VQT536" s="479"/>
      <c r="VQU536" s="78"/>
      <c r="VQV536" s="144"/>
      <c r="VQW536" s="75"/>
      <c r="VQX536" s="66"/>
      <c r="VQY536" s="66"/>
      <c r="VQZ536" s="79"/>
      <c r="VRA536" s="109"/>
      <c r="VRB536" s="479"/>
      <c r="VRC536" s="78"/>
      <c r="VRD536" s="144"/>
      <c r="VRE536" s="75"/>
      <c r="VRF536" s="66"/>
      <c r="VRG536" s="66"/>
      <c r="VRH536" s="79"/>
      <c r="VRI536" s="109"/>
      <c r="VRJ536" s="479"/>
      <c r="VRK536" s="78"/>
      <c r="VRL536" s="144"/>
      <c r="VRM536" s="75"/>
      <c r="VRN536" s="66"/>
      <c r="VRO536" s="66"/>
      <c r="VRP536" s="79"/>
      <c r="VRQ536" s="109"/>
      <c r="VRR536" s="479"/>
      <c r="VRS536" s="78"/>
      <c r="VRT536" s="144"/>
      <c r="VRU536" s="75"/>
      <c r="VRV536" s="66"/>
      <c r="VRW536" s="66"/>
      <c r="VRX536" s="79"/>
      <c r="VRY536" s="109"/>
      <c r="VRZ536" s="479"/>
      <c r="VSA536" s="78"/>
      <c r="VSB536" s="144"/>
      <c r="VSC536" s="75"/>
      <c r="VSD536" s="66"/>
      <c r="VSE536" s="66"/>
      <c r="VSF536" s="79"/>
      <c r="VSG536" s="109"/>
      <c r="VSH536" s="479"/>
      <c r="VSI536" s="78"/>
      <c r="VSJ536" s="144"/>
      <c r="VSK536" s="75"/>
      <c r="VSL536" s="66"/>
      <c r="VSM536" s="66"/>
      <c r="VSN536" s="79"/>
      <c r="VSO536" s="109"/>
      <c r="VSP536" s="479"/>
      <c r="VSQ536" s="78"/>
      <c r="VSR536" s="144"/>
      <c r="VSS536" s="75"/>
      <c r="VST536" s="66"/>
      <c r="VSU536" s="66"/>
      <c r="VSV536" s="79"/>
      <c r="VSW536" s="109"/>
      <c r="VSX536" s="479"/>
      <c r="VSY536" s="78"/>
      <c r="VSZ536" s="144"/>
      <c r="VTA536" s="75"/>
      <c r="VTB536" s="66"/>
      <c r="VTC536" s="66"/>
      <c r="VTD536" s="79"/>
      <c r="VTE536" s="109"/>
      <c r="VTF536" s="479"/>
      <c r="VTG536" s="78"/>
      <c r="VTH536" s="144"/>
      <c r="VTI536" s="75"/>
      <c r="VTJ536" s="66"/>
      <c r="VTK536" s="66"/>
      <c r="VTL536" s="79"/>
      <c r="VTM536" s="109"/>
      <c r="VTN536" s="479"/>
      <c r="VTO536" s="78"/>
      <c r="VTP536" s="144"/>
      <c r="VTQ536" s="75"/>
      <c r="VTR536" s="66"/>
      <c r="VTS536" s="66"/>
      <c r="VTT536" s="79"/>
      <c r="VTU536" s="109"/>
      <c r="VTV536" s="479"/>
      <c r="VTW536" s="78"/>
      <c r="VTX536" s="144"/>
      <c r="VTY536" s="75"/>
      <c r="VTZ536" s="66"/>
      <c r="VUA536" s="66"/>
      <c r="VUB536" s="79"/>
      <c r="VUC536" s="109"/>
      <c r="VUD536" s="479"/>
      <c r="VUE536" s="78"/>
      <c r="VUF536" s="144"/>
      <c r="VUG536" s="75"/>
      <c r="VUH536" s="66"/>
      <c r="VUI536" s="66"/>
      <c r="VUJ536" s="79"/>
      <c r="VUK536" s="109"/>
      <c r="VUL536" s="479"/>
      <c r="VUM536" s="78"/>
      <c r="VUN536" s="144"/>
      <c r="VUO536" s="75"/>
      <c r="VUP536" s="66"/>
      <c r="VUQ536" s="66"/>
      <c r="VUR536" s="79"/>
      <c r="VUS536" s="109"/>
      <c r="VUT536" s="479"/>
      <c r="VUU536" s="78"/>
      <c r="VUV536" s="144"/>
      <c r="VUW536" s="75"/>
      <c r="VUX536" s="66"/>
      <c r="VUY536" s="66"/>
      <c r="VUZ536" s="79"/>
      <c r="VVA536" s="109"/>
      <c r="VVB536" s="479"/>
      <c r="VVC536" s="78"/>
      <c r="VVD536" s="144"/>
      <c r="VVE536" s="75"/>
      <c r="VVF536" s="66"/>
      <c r="VVG536" s="66"/>
      <c r="VVH536" s="79"/>
      <c r="VVI536" s="109"/>
      <c r="VVJ536" s="479"/>
      <c r="VVK536" s="78"/>
      <c r="VVL536" s="144"/>
      <c r="VVM536" s="75"/>
      <c r="VVN536" s="66"/>
      <c r="VVO536" s="66"/>
      <c r="VVP536" s="79"/>
      <c r="VVQ536" s="109"/>
      <c r="VVR536" s="479"/>
      <c r="VVS536" s="78"/>
      <c r="VVT536" s="144"/>
      <c r="VVU536" s="75"/>
      <c r="VVV536" s="66"/>
      <c r="VVW536" s="66"/>
      <c r="VVX536" s="79"/>
      <c r="VVY536" s="109"/>
      <c r="VVZ536" s="479"/>
      <c r="VWA536" s="78"/>
      <c r="VWB536" s="144"/>
      <c r="VWC536" s="75"/>
      <c r="VWD536" s="66"/>
      <c r="VWE536" s="66"/>
      <c r="VWF536" s="79"/>
      <c r="VWG536" s="109"/>
      <c r="VWH536" s="479"/>
      <c r="VWI536" s="78"/>
      <c r="VWJ536" s="144"/>
      <c r="VWK536" s="75"/>
      <c r="VWL536" s="66"/>
      <c r="VWM536" s="66"/>
      <c r="VWN536" s="79"/>
      <c r="VWO536" s="109"/>
      <c r="VWP536" s="479"/>
      <c r="VWQ536" s="78"/>
      <c r="VWR536" s="144"/>
      <c r="VWS536" s="75"/>
      <c r="VWT536" s="66"/>
      <c r="VWU536" s="66"/>
      <c r="VWV536" s="79"/>
      <c r="VWW536" s="109"/>
      <c r="VWX536" s="479"/>
      <c r="VWY536" s="78"/>
      <c r="VWZ536" s="144"/>
      <c r="VXA536" s="75"/>
      <c r="VXB536" s="66"/>
      <c r="VXC536" s="66"/>
      <c r="VXD536" s="79"/>
      <c r="VXE536" s="109"/>
      <c r="VXF536" s="479"/>
      <c r="VXG536" s="78"/>
      <c r="VXH536" s="144"/>
      <c r="VXI536" s="75"/>
      <c r="VXJ536" s="66"/>
      <c r="VXK536" s="66"/>
      <c r="VXL536" s="79"/>
      <c r="VXM536" s="109"/>
      <c r="VXN536" s="479"/>
      <c r="VXO536" s="78"/>
      <c r="VXP536" s="144"/>
      <c r="VXQ536" s="75"/>
      <c r="VXR536" s="66"/>
      <c r="VXS536" s="66"/>
      <c r="VXT536" s="79"/>
      <c r="VXU536" s="109"/>
      <c r="VXV536" s="479"/>
      <c r="VXW536" s="78"/>
      <c r="VXX536" s="144"/>
      <c r="VXY536" s="75"/>
      <c r="VXZ536" s="66"/>
      <c r="VYA536" s="66"/>
      <c r="VYB536" s="79"/>
      <c r="VYC536" s="109"/>
      <c r="VYD536" s="479"/>
      <c r="VYE536" s="78"/>
      <c r="VYF536" s="144"/>
      <c r="VYG536" s="75"/>
      <c r="VYH536" s="66"/>
      <c r="VYI536" s="66"/>
      <c r="VYJ536" s="79"/>
      <c r="VYK536" s="109"/>
      <c r="VYL536" s="479"/>
      <c r="VYM536" s="78"/>
      <c r="VYN536" s="144"/>
      <c r="VYO536" s="75"/>
      <c r="VYP536" s="66"/>
      <c r="VYQ536" s="66"/>
      <c r="VYR536" s="79"/>
      <c r="VYS536" s="109"/>
      <c r="VYT536" s="479"/>
      <c r="VYU536" s="78"/>
      <c r="VYV536" s="144"/>
      <c r="VYW536" s="75"/>
      <c r="VYX536" s="66"/>
      <c r="VYY536" s="66"/>
      <c r="VYZ536" s="79"/>
      <c r="VZA536" s="109"/>
      <c r="VZB536" s="479"/>
      <c r="VZC536" s="78"/>
      <c r="VZD536" s="144"/>
      <c r="VZE536" s="75"/>
      <c r="VZF536" s="66"/>
      <c r="VZG536" s="66"/>
      <c r="VZH536" s="79"/>
      <c r="VZI536" s="109"/>
      <c r="VZJ536" s="479"/>
      <c r="VZK536" s="78"/>
      <c r="VZL536" s="144"/>
      <c r="VZM536" s="75"/>
      <c r="VZN536" s="66"/>
      <c r="VZO536" s="66"/>
      <c r="VZP536" s="79"/>
      <c r="VZQ536" s="109"/>
      <c r="VZR536" s="479"/>
      <c r="VZS536" s="78"/>
      <c r="VZT536" s="144"/>
      <c r="VZU536" s="75"/>
      <c r="VZV536" s="66"/>
      <c r="VZW536" s="66"/>
      <c r="VZX536" s="79"/>
      <c r="VZY536" s="109"/>
      <c r="VZZ536" s="479"/>
      <c r="WAA536" s="78"/>
      <c r="WAB536" s="144"/>
      <c r="WAC536" s="75"/>
      <c r="WAD536" s="66"/>
      <c r="WAE536" s="66"/>
      <c r="WAF536" s="79"/>
      <c r="WAG536" s="109"/>
      <c r="WAH536" s="479"/>
      <c r="WAI536" s="78"/>
      <c r="WAJ536" s="144"/>
      <c r="WAK536" s="75"/>
      <c r="WAL536" s="66"/>
      <c r="WAM536" s="66"/>
      <c r="WAN536" s="79"/>
      <c r="WAO536" s="109"/>
      <c r="WAP536" s="479"/>
      <c r="WAQ536" s="78"/>
      <c r="WAR536" s="144"/>
      <c r="WAS536" s="75"/>
      <c r="WAT536" s="66"/>
      <c r="WAU536" s="66"/>
      <c r="WAV536" s="79"/>
      <c r="WAW536" s="109"/>
      <c r="WAX536" s="479"/>
      <c r="WAY536" s="78"/>
      <c r="WAZ536" s="144"/>
      <c r="WBA536" s="75"/>
      <c r="WBB536" s="66"/>
      <c r="WBC536" s="66"/>
      <c r="WBD536" s="79"/>
      <c r="WBE536" s="109"/>
      <c r="WBF536" s="479"/>
      <c r="WBG536" s="78"/>
      <c r="WBH536" s="144"/>
      <c r="WBI536" s="75"/>
      <c r="WBJ536" s="66"/>
      <c r="WBK536" s="66"/>
      <c r="WBL536" s="79"/>
      <c r="WBM536" s="109"/>
      <c r="WBN536" s="479"/>
      <c r="WBO536" s="78"/>
      <c r="WBP536" s="144"/>
      <c r="WBQ536" s="75"/>
      <c r="WBR536" s="66"/>
      <c r="WBS536" s="66"/>
      <c r="WBT536" s="79"/>
      <c r="WBU536" s="109"/>
      <c r="WBV536" s="479"/>
      <c r="WBW536" s="78"/>
      <c r="WBX536" s="144"/>
      <c r="WBY536" s="75"/>
      <c r="WBZ536" s="66"/>
      <c r="WCA536" s="66"/>
      <c r="WCB536" s="79"/>
      <c r="WCC536" s="109"/>
      <c r="WCD536" s="479"/>
      <c r="WCE536" s="78"/>
      <c r="WCF536" s="144"/>
      <c r="WCG536" s="75"/>
      <c r="WCH536" s="66"/>
      <c r="WCI536" s="66"/>
      <c r="WCJ536" s="79"/>
      <c r="WCK536" s="109"/>
      <c r="WCL536" s="479"/>
      <c r="WCM536" s="78"/>
      <c r="WCN536" s="144"/>
      <c r="WCO536" s="75"/>
      <c r="WCP536" s="66"/>
      <c r="WCQ536" s="66"/>
      <c r="WCR536" s="79"/>
      <c r="WCS536" s="109"/>
      <c r="WCT536" s="479"/>
      <c r="WCU536" s="78"/>
      <c r="WCV536" s="144"/>
      <c r="WCW536" s="75"/>
      <c r="WCX536" s="66"/>
      <c r="WCY536" s="66"/>
      <c r="WCZ536" s="79"/>
      <c r="WDA536" s="109"/>
      <c r="WDB536" s="479"/>
      <c r="WDC536" s="78"/>
      <c r="WDD536" s="144"/>
      <c r="WDE536" s="75"/>
      <c r="WDF536" s="66"/>
      <c r="WDG536" s="66"/>
      <c r="WDH536" s="79"/>
      <c r="WDI536" s="109"/>
      <c r="WDJ536" s="479"/>
      <c r="WDK536" s="78"/>
      <c r="WDL536" s="144"/>
      <c r="WDM536" s="75"/>
      <c r="WDN536" s="66"/>
      <c r="WDO536" s="66"/>
      <c r="WDP536" s="79"/>
      <c r="WDQ536" s="109"/>
      <c r="WDR536" s="479"/>
      <c r="WDS536" s="78"/>
      <c r="WDT536" s="144"/>
      <c r="WDU536" s="75"/>
      <c r="WDV536" s="66"/>
      <c r="WDW536" s="66"/>
      <c r="WDX536" s="79"/>
      <c r="WDY536" s="109"/>
      <c r="WDZ536" s="479"/>
      <c r="WEA536" s="78"/>
      <c r="WEB536" s="144"/>
      <c r="WEC536" s="75"/>
      <c r="WED536" s="66"/>
      <c r="WEE536" s="66"/>
      <c r="WEF536" s="79"/>
      <c r="WEG536" s="109"/>
      <c r="WEH536" s="479"/>
      <c r="WEI536" s="78"/>
      <c r="WEJ536" s="144"/>
      <c r="WEK536" s="75"/>
      <c r="WEL536" s="66"/>
      <c r="WEM536" s="66"/>
      <c r="WEN536" s="79"/>
      <c r="WEO536" s="109"/>
      <c r="WEP536" s="479"/>
      <c r="WEQ536" s="78"/>
      <c r="WER536" s="144"/>
      <c r="WES536" s="75"/>
      <c r="WET536" s="66"/>
      <c r="WEU536" s="66"/>
      <c r="WEV536" s="79"/>
      <c r="WEW536" s="109"/>
      <c r="WEX536" s="479"/>
      <c r="WEY536" s="78"/>
      <c r="WEZ536" s="144"/>
      <c r="WFA536" s="75"/>
      <c r="WFB536" s="66"/>
      <c r="WFC536" s="66"/>
      <c r="WFD536" s="79"/>
      <c r="WFE536" s="109"/>
      <c r="WFF536" s="479"/>
      <c r="WFG536" s="78"/>
      <c r="WFH536" s="144"/>
      <c r="WFI536" s="75"/>
      <c r="WFJ536" s="66"/>
      <c r="WFK536" s="66"/>
      <c r="WFL536" s="79"/>
      <c r="WFM536" s="109"/>
      <c r="WFN536" s="479"/>
      <c r="WFO536" s="78"/>
      <c r="WFP536" s="144"/>
      <c r="WFQ536" s="75"/>
      <c r="WFR536" s="66"/>
      <c r="WFS536" s="66"/>
      <c r="WFT536" s="79"/>
      <c r="WFU536" s="109"/>
      <c r="WFV536" s="479"/>
      <c r="WFW536" s="78"/>
      <c r="WFX536" s="144"/>
      <c r="WFY536" s="75"/>
      <c r="WFZ536" s="66"/>
      <c r="WGA536" s="66"/>
      <c r="WGB536" s="79"/>
      <c r="WGC536" s="109"/>
      <c r="WGD536" s="479"/>
      <c r="WGE536" s="78"/>
      <c r="WGF536" s="144"/>
      <c r="WGG536" s="75"/>
      <c r="WGH536" s="66"/>
      <c r="WGI536" s="66"/>
      <c r="WGJ536" s="79"/>
      <c r="WGK536" s="109"/>
      <c r="WGL536" s="479"/>
      <c r="WGM536" s="78"/>
      <c r="WGN536" s="144"/>
      <c r="WGO536" s="75"/>
      <c r="WGP536" s="66"/>
      <c r="WGQ536" s="66"/>
      <c r="WGR536" s="79"/>
      <c r="WGS536" s="109"/>
      <c r="WGT536" s="479"/>
      <c r="WGU536" s="78"/>
      <c r="WGV536" s="144"/>
      <c r="WGW536" s="75"/>
      <c r="WGX536" s="66"/>
      <c r="WGY536" s="66"/>
      <c r="WGZ536" s="79"/>
      <c r="WHA536" s="109"/>
      <c r="WHB536" s="479"/>
      <c r="WHC536" s="78"/>
      <c r="WHD536" s="144"/>
      <c r="WHE536" s="75"/>
      <c r="WHF536" s="66"/>
      <c r="WHG536" s="66"/>
      <c r="WHH536" s="79"/>
      <c r="WHI536" s="109"/>
      <c r="WHJ536" s="479"/>
      <c r="WHK536" s="78"/>
      <c r="WHL536" s="144"/>
      <c r="WHM536" s="75"/>
      <c r="WHN536" s="66"/>
      <c r="WHO536" s="66"/>
      <c r="WHP536" s="79"/>
      <c r="WHQ536" s="109"/>
      <c r="WHR536" s="479"/>
      <c r="WHS536" s="78"/>
      <c r="WHT536" s="144"/>
      <c r="WHU536" s="75"/>
      <c r="WHV536" s="66"/>
      <c r="WHW536" s="66"/>
      <c r="WHX536" s="79"/>
      <c r="WHY536" s="109"/>
      <c r="WHZ536" s="479"/>
      <c r="WIA536" s="78"/>
      <c r="WIB536" s="144"/>
      <c r="WIC536" s="75"/>
      <c r="WID536" s="66"/>
      <c r="WIE536" s="66"/>
      <c r="WIF536" s="79"/>
      <c r="WIG536" s="109"/>
      <c r="WIH536" s="479"/>
      <c r="WII536" s="78"/>
      <c r="WIJ536" s="144"/>
      <c r="WIK536" s="75"/>
      <c r="WIL536" s="66"/>
      <c r="WIM536" s="66"/>
      <c r="WIN536" s="79"/>
      <c r="WIO536" s="109"/>
      <c r="WIP536" s="479"/>
      <c r="WIQ536" s="78"/>
      <c r="WIR536" s="144"/>
      <c r="WIS536" s="75"/>
      <c r="WIT536" s="66"/>
      <c r="WIU536" s="66"/>
      <c r="WIV536" s="79"/>
      <c r="WIW536" s="109"/>
      <c r="WIX536" s="479"/>
      <c r="WIY536" s="78"/>
      <c r="WIZ536" s="144"/>
      <c r="WJA536" s="75"/>
      <c r="WJB536" s="66"/>
      <c r="WJC536" s="66"/>
      <c r="WJD536" s="79"/>
      <c r="WJE536" s="109"/>
      <c r="WJF536" s="479"/>
      <c r="WJG536" s="78"/>
      <c r="WJH536" s="144"/>
      <c r="WJI536" s="75"/>
      <c r="WJJ536" s="66"/>
      <c r="WJK536" s="66"/>
      <c r="WJL536" s="79"/>
      <c r="WJM536" s="109"/>
      <c r="WJN536" s="479"/>
      <c r="WJO536" s="78"/>
      <c r="WJP536" s="144"/>
      <c r="WJQ536" s="75"/>
      <c r="WJR536" s="66"/>
      <c r="WJS536" s="66"/>
      <c r="WJT536" s="79"/>
      <c r="WJU536" s="109"/>
      <c r="WJV536" s="479"/>
      <c r="WJW536" s="78"/>
      <c r="WJX536" s="144"/>
      <c r="WJY536" s="75"/>
      <c r="WJZ536" s="66"/>
      <c r="WKA536" s="66"/>
      <c r="WKB536" s="79"/>
      <c r="WKC536" s="109"/>
      <c r="WKD536" s="479"/>
      <c r="WKE536" s="78"/>
      <c r="WKF536" s="144"/>
      <c r="WKG536" s="75"/>
      <c r="WKH536" s="66"/>
      <c r="WKI536" s="66"/>
      <c r="WKJ536" s="79"/>
      <c r="WKK536" s="109"/>
      <c r="WKL536" s="479"/>
      <c r="WKM536" s="78"/>
      <c r="WKN536" s="144"/>
      <c r="WKO536" s="75"/>
      <c r="WKP536" s="66"/>
      <c r="WKQ536" s="66"/>
      <c r="WKR536" s="79"/>
      <c r="WKS536" s="109"/>
      <c r="WKT536" s="479"/>
      <c r="WKU536" s="78"/>
      <c r="WKV536" s="144"/>
      <c r="WKW536" s="75"/>
      <c r="WKX536" s="66"/>
      <c r="WKY536" s="66"/>
      <c r="WKZ536" s="79"/>
      <c r="WLA536" s="109"/>
      <c r="WLB536" s="479"/>
      <c r="WLC536" s="78"/>
      <c r="WLD536" s="144"/>
      <c r="WLE536" s="75"/>
      <c r="WLF536" s="66"/>
      <c r="WLG536" s="66"/>
      <c r="WLH536" s="79"/>
      <c r="WLI536" s="109"/>
      <c r="WLJ536" s="479"/>
      <c r="WLK536" s="78"/>
      <c r="WLL536" s="144"/>
      <c r="WLM536" s="75"/>
      <c r="WLN536" s="66"/>
      <c r="WLO536" s="66"/>
      <c r="WLP536" s="79"/>
      <c r="WLQ536" s="109"/>
      <c r="WLR536" s="479"/>
      <c r="WLS536" s="78"/>
      <c r="WLT536" s="144"/>
      <c r="WLU536" s="75"/>
      <c r="WLV536" s="66"/>
      <c r="WLW536" s="66"/>
      <c r="WLX536" s="79"/>
      <c r="WLY536" s="109"/>
      <c r="WLZ536" s="479"/>
      <c r="WMA536" s="78"/>
      <c r="WMB536" s="144"/>
      <c r="WMC536" s="75"/>
      <c r="WMD536" s="66"/>
      <c r="WME536" s="66"/>
      <c r="WMF536" s="79"/>
      <c r="WMG536" s="109"/>
      <c r="WMH536" s="479"/>
      <c r="WMI536" s="78"/>
      <c r="WMJ536" s="144"/>
      <c r="WMK536" s="75"/>
      <c r="WML536" s="66"/>
      <c r="WMM536" s="66"/>
      <c r="WMN536" s="79"/>
      <c r="WMO536" s="109"/>
      <c r="WMP536" s="479"/>
      <c r="WMQ536" s="78"/>
      <c r="WMR536" s="144"/>
      <c r="WMS536" s="75"/>
      <c r="WMT536" s="66"/>
      <c r="WMU536" s="66"/>
      <c r="WMV536" s="79"/>
      <c r="WMW536" s="109"/>
      <c r="WMX536" s="479"/>
      <c r="WMY536" s="78"/>
      <c r="WMZ536" s="144"/>
      <c r="WNA536" s="75"/>
      <c r="WNB536" s="66"/>
      <c r="WNC536" s="66"/>
      <c r="WND536" s="79"/>
      <c r="WNE536" s="109"/>
      <c r="WNF536" s="479"/>
      <c r="WNG536" s="78"/>
      <c r="WNH536" s="144"/>
      <c r="WNI536" s="75"/>
      <c r="WNJ536" s="66"/>
      <c r="WNK536" s="66"/>
      <c r="WNL536" s="79"/>
      <c r="WNM536" s="109"/>
      <c r="WNN536" s="479"/>
      <c r="WNO536" s="78"/>
      <c r="WNP536" s="144"/>
      <c r="WNQ536" s="75"/>
      <c r="WNR536" s="66"/>
      <c r="WNS536" s="66"/>
      <c r="WNT536" s="79"/>
      <c r="WNU536" s="109"/>
      <c r="WNV536" s="479"/>
      <c r="WNW536" s="78"/>
      <c r="WNX536" s="144"/>
      <c r="WNY536" s="75"/>
      <c r="WNZ536" s="66"/>
      <c r="WOA536" s="66"/>
      <c r="WOB536" s="79"/>
      <c r="WOC536" s="109"/>
      <c r="WOD536" s="479"/>
      <c r="WOE536" s="78"/>
      <c r="WOF536" s="144"/>
      <c r="WOG536" s="75"/>
      <c r="WOH536" s="66"/>
      <c r="WOI536" s="66"/>
      <c r="WOJ536" s="79"/>
      <c r="WOK536" s="109"/>
      <c r="WOL536" s="479"/>
      <c r="WOM536" s="78"/>
      <c r="WON536" s="144"/>
      <c r="WOO536" s="75"/>
      <c r="WOP536" s="66"/>
      <c r="WOQ536" s="66"/>
      <c r="WOR536" s="79"/>
      <c r="WOS536" s="109"/>
      <c r="WOT536" s="479"/>
      <c r="WOU536" s="78"/>
      <c r="WOV536" s="144"/>
      <c r="WOW536" s="75"/>
      <c r="WOX536" s="66"/>
      <c r="WOY536" s="66"/>
      <c r="WOZ536" s="79"/>
      <c r="WPA536" s="109"/>
      <c r="WPB536" s="479"/>
      <c r="WPC536" s="78"/>
      <c r="WPD536" s="144"/>
      <c r="WPE536" s="75"/>
      <c r="WPF536" s="66"/>
      <c r="WPG536" s="66"/>
      <c r="WPH536" s="79"/>
      <c r="WPI536" s="109"/>
      <c r="WPJ536" s="479"/>
      <c r="WPK536" s="78"/>
      <c r="WPL536" s="144"/>
      <c r="WPM536" s="75"/>
      <c r="WPN536" s="66"/>
      <c r="WPO536" s="66"/>
      <c r="WPP536" s="79"/>
      <c r="WPQ536" s="109"/>
      <c r="WPR536" s="479"/>
      <c r="WPS536" s="78"/>
      <c r="WPT536" s="144"/>
      <c r="WPU536" s="75"/>
      <c r="WPV536" s="66"/>
      <c r="WPW536" s="66"/>
      <c r="WPX536" s="79"/>
      <c r="WPY536" s="109"/>
      <c r="WPZ536" s="479"/>
      <c r="WQA536" s="78"/>
      <c r="WQB536" s="144"/>
      <c r="WQC536" s="75"/>
      <c r="WQD536" s="66"/>
      <c r="WQE536" s="66"/>
      <c r="WQF536" s="79"/>
      <c r="WQG536" s="109"/>
      <c r="WQH536" s="479"/>
      <c r="WQI536" s="78"/>
      <c r="WQJ536" s="144"/>
      <c r="WQK536" s="75"/>
      <c r="WQL536" s="66"/>
      <c r="WQM536" s="66"/>
      <c r="WQN536" s="79"/>
      <c r="WQO536" s="109"/>
      <c r="WQP536" s="479"/>
      <c r="WQQ536" s="78"/>
      <c r="WQR536" s="144"/>
      <c r="WQS536" s="75"/>
      <c r="WQT536" s="66"/>
      <c r="WQU536" s="66"/>
      <c r="WQV536" s="79"/>
      <c r="WQW536" s="109"/>
      <c r="WQX536" s="479"/>
      <c r="WQY536" s="78"/>
      <c r="WQZ536" s="144"/>
      <c r="WRA536" s="75"/>
      <c r="WRB536" s="66"/>
      <c r="WRC536" s="66"/>
      <c r="WRD536" s="79"/>
      <c r="WRE536" s="109"/>
      <c r="WRF536" s="479"/>
      <c r="WRG536" s="78"/>
      <c r="WRH536" s="144"/>
      <c r="WRI536" s="75"/>
      <c r="WRJ536" s="66"/>
      <c r="WRK536" s="66"/>
      <c r="WRL536" s="79"/>
      <c r="WRM536" s="109"/>
      <c r="WRN536" s="479"/>
      <c r="WRO536" s="78"/>
      <c r="WRP536" s="144"/>
      <c r="WRQ536" s="75"/>
      <c r="WRR536" s="66"/>
      <c r="WRS536" s="66"/>
      <c r="WRT536" s="79"/>
      <c r="WRU536" s="109"/>
      <c r="WRV536" s="479"/>
      <c r="WRW536" s="78"/>
      <c r="WRX536" s="144"/>
      <c r="WRY536" s="75"/>
      <c r="WRZ536" s="66"/>
      <c r="WSA536" s="66"/>
      <c r="WSB536" s="79"/>
      <c r="WSC536" s="109"/>
      <c r="WSD536" s="479"/>
      <c r="WSE536" s="78"/>
      <c r="WSF536" s="144"/>
      <c r="WSG536" s="75"/>
      <c r="WSH536" s="66"/>
      <c r="WSI536" s="66"/>
      <c r="WSJ536" s="79"/>
      <c r="WSK536" s="109"/>
      <c r="WSL536" s="479"/>
      <c r="WSM536" s="78"/>
      <c r="WSN536" s="144"/>
      <c r="WSO536" s="75"/>
      <c r="WSP536" s="66"/>
      <c r="WSQ536" s="66"/>
      <c r="WSR536" s="79"/>
      <c r="WSS536" s="109"/>
      <c r="WST536" s="479"/>
      <c r="WSU536" s="78"/>
      <c r="WSV536" s="144"/>
      <c r="WSW536" s="75"/>
      <c r="WSX536" s="66"/>
      <c r="WSY536" s="66"/>
      <c r="WSZ536" s="79"/>
      <c r="WTA536" s="109"/>
      <c r="WTB536" s="479"/>
      <c r="WTC536" s="78"/>
      <c r="WTD536" s="144"/>
      <c r="WTE536" s="75"/>
      <c r="WTF536" s="66"/>
      <c r="WTG536" s="66"/>
      <c r="WTH536" s="79"/>
      <c r="WTI536" s="109"/>
      <c r="WTJ536" s="479"/>
      <c r="WTK536" s="78"/>
      <c r="WTL536" s="144"/>
      <c r="WTM536" s="75"/>
      <c r="WTN536" s="66"/>
      <c r="WTO536" s="66"/>
      <c r="WTP536" s="79"/>
      <c r="WTQ536" s="109"/>
      <c r="WTR536" s="479"/>
      <c r="WTS536" s="78"/>
      <c r="WTT536" s="144"/>
      <c r="WTU536" s="75"/>
      <c r="WTV536" s="66"/>
      <c r="WTW536" s="66"/>
      <c r="WTX536" s="79"/>
      <c r="WTY536" s="109"/>
      <c r="WTZ536" s="479"/>
      <c r="WUA536" s="78"/>
      <c r="WUB536" s="144"/>
      <c r="WUC536" s="75"/>
      <c r="WUD536" s="66"/>
      <c r="WUE536" s="66"/>
      <c r="WUF536" s="79"/>
      <c r="WUG536" s="109"/>
      <c r="WUH536" s="479"/>
      <c r="WUI536" s="78"/>
      <c r="WUJ536" s="144"/>
      <c r="WUK536" s="75"/>
      <c r="WUL536" s="66"/>
      <c r="WUM536" s="66"/>
      <c r="WUN536" s="79"/>
      <c r="WUO536" s="109"/>
      <c r="WUP536" s="479"/>
      <c r="WUQ536" s="78"/>
      <c r="WUR536" s="144"/>
      <c r="WUS536" s="75"/>
      <c r="WUT536" s="66"/>
      <c r="WUU536" s="66"/>
      <c r="WUV536" s="79"/>
      <c r="WUW536" s="109"/>
      <c r="WUX536" s="479"/>
      <c r="WUY536" s="78"/>
      <c r="WUZ536" s="144"/>
      <c r="WVA536" s="75"/>
      <c r="WVB536" s="66"/>
      <c r="WVC536" s="66"/>
      <c r="WVD536" s="79"/>
      <c r="WVE536" s="109"/>
      <c r="WVF536" s="479"/>
      <c r="WVG536" s="78"/>
      <c r="WVH536" s="144"/>
      <c r="WVI536" s="75"/>
      <c r="WVJ536" s="66"/>
      <c r="WVK536" s="66"/>
      <c r="WVL536" s="79"/>
      <c r="WVM536" s="109"/>
      <c r="WVN536" s="479"/>
      <c r="WVO536" s="78"/>
      <c r="WVP536" s="144"/>
      <c r="WVQ536" s="75"/>
      <c r="WVR536" s="66"/>
      <c r="WVS536" s="66"/>
      <c r="WVT536" s="79"/>
      <c r="WVU536" s="109"/>
      <c r="WVV536" s="479"/>
      <c r="WVW536" s="78"/>
      <c r="WVX536" s="144"/>
      <c r="WVY536" s="75"/>
      <c r="WVZ536" s="66"/>
      <c r="WWA536" s="66"/>
      <c r="WWB536" s="79"/>
      <c r="WWC536" s="109"/>
      <c r="WWD536" s="479"/>
      <c r="WWE536" s="78"/>
      <c r="WWF536" s="144"/>
      <c r="WWG536" s="75"/>
      <c r="WWH536" s="66"/>
      <c r="WWI536" s="66"/>
      <c r="WWJ536" s="79"/>
      <c r="WWK536" s="109"/>
      <c r="WWL536" s="479"/>
      <c r="WWM536" s="78"/>
      <c r="WWN536" s="144"/>
      <c r="WWO536" s="75"/>
      <c r="WWP536" s="66"/>
      <c r="WWQ536" s="66"/>
      <c r="WWR536" s="79"/>
      <c r="WWS536" s="109"/>
      <c r="WWT536" s="479"/>
      <c r="WWU536" s="78"/>
      <c r="WWV536" s="144"/>
      <c r="WWW536" s="75"/>
      <c r="WWX536" s="66"/>
      <c r="WWY536" s="66"/>
      <c r="WWZ536" s="79"/>
      <c r="WXA536" s="109"/>
      <c r="WXB536" s="479"/>
      <c r="WXC536" s="78"/>
      <c r="WXD536" s="144"/>
      <c r="WXE536" s="75"/>
      <c r="WXF536" s="66"/>
      <c r="WXG536" s="66"/>
      <c r="WXH536" s="79"/>
      <c r="WXI536" s="109"/>
      <c r="WXJ536" s="479"/>
      <c r="WXK536" s="78"/>
      <c r="WXL536" s="144"/>
      <c r="WXM536" s="75"/>
      <c r="WXN536" s="66"/>
      <c r="WXO536" s="66"/>
      <c r="WXP536" s="79"/>
      <c r="WXQ536" s="109"/>
      <c r="WXR536" s="479"/>
      <c r="WXS536" s="78"/>
      <c r="WXT536" s="144"/>
      <c r="WXU536" s="75"/>
      <c r="WXV536" s="66"/>
      <c r="WXW536" s="66"/>
      <c r="WXX536" s="79"/>
      <c r="WXY536" s="109"/>
      <c r="WXZ536" s="479"/>
      <c r="WYA536" s="78"/>
      <c r="WYB536" s="144"/>
      <c r="WYC536" s="75"/>
      <c r="WYD536" s="66"/>
      <c r="WYE536" s="66"/>
      <c r="WYF536" s="79"/>
      <c r="WYG536" s="109"/>
      <c r="WYH536" s="479"/>
      <c r="WYI536" s="78"/>
      <c r="WYJ536" s="144"/>
      <c r="WYK536" s="75"/>
      <c r="WYL536" s="66"/>
      <c r="WYM536" s="66"/>
      <c r="WYN536" s="79"/>
      <c r="WYO536" s="109"/>
      <c r="WYP536" s="479"/>
      <c r="WYQ536" s="78"/>
      <c r="WYR536" s="144"/>
      <c r="WYS536" s="75"/>
      <c r="WYT536" s="66"/>
      <c r="WYU536" s="66"/>
      <c r="WYV536" s="79"/>
      <c r="WYW536" s="109"/>
      <c r="WYX536" s="479"/>
      <c r="WYY536" s="78"/>
      <c r="WYZ536" s="144"/>
      <c r="WZA536" s="75"/>
      <c r="WZB536" s="66"/>
      <c r="WZC536" s="66"/>
      <c r="WZD536" s="79"/>
      <c r="WZE536" s="109"/>
      <c r="WZF536" s="479"/>
      <c r="WZG536" s="78"/>
      <c r="WZH536" s="144"/>
      <c r="WZI536" s="75"/>
      <c r="WZJ536" s="66"/>
      <c r="WZK536" s="66"/>
      <c r="WZL536" s="79"/>
      <c r="WZM536" s="109"/>
      <c r="WZN536" s="479"/>
      <c r="WZO536" s="78"/>
      <c r="WZP536" s="144"/>
      <c r="WZQ536" s="75"/>
      <c r="WZR536" s="66"/>
      <c r="WZS536" s="66"/>
      <c r="WZT536" s="79"/>
      <c r="WZU536" s="109"/>
      <c r="WZV536" s="479"/>
      <c r="WZW536" s="78"/>
      <c r="WZX536" s="144"/>
      <c r="WZY536" s="75"/>
      <c r="WZZ536" s="66"/>
      <c r="XAA536" s="66"/>
      <c r="XAB536" s="79"/>
      <c r="XAC536" s="109"/>
      <c r="XAD536" s="479"/>
      <c r="XAE536" s="78"/>
      <c r="XAF536" s="144"/>
      <c r="XAG536" s="75"/>
      <c r="XAH536" s="66"/>
      <c r="XAI536" s="66"/>
      <c r="XAJ536" s="79"/>
      <c r="XAK536" s="109"/>
      <c r="XAL536" s="479"/>
      <c r="XAM536" s="78"/>
      <c r="XAN536" s="144"/>
      <c r="XAO536" s="75"/>
      <c r="XAP536" s="66"/>
      <c r="XAQ536" s="66"/>
      <c r="XAR536" s="79"/>
      <c r="XAS536" s="109"/>
      <c r="XAT536" s="479"/>
      <c r="XAU536" s="78"/>
      <c r="XAV536" s="144"/>
      <c r="XAW536" s="75"/>
      <c r="XAX536" s="66"/>
      <c r="XAY536" s="66"/>
      <c r="XAZ536" s="79"/>
      <c r="XBA536" s="109"/>
      <c r="XBB536" s="479"/>
      <c r="XBC536" s="78"/>
      <c r="XBD536" s="144"/>
      <c r="XBE536" s="75"/>
      <c r="XBF536" s="66"/>
      <c r="XBG536" s="66"/>
      <c r="XBH536" s="79"/>
      <c r="XBI536" s="109"/>
      <c r="XBJ536" s="479"/>
      <c r="XBK536" s="78"/>
      <c r="XBL536" s="144"/>
      <c r="XBM536" s="75"/>
      <c r="XBN536" s="66"/>
      <c r="XBO536" s="66"/>
      <c r="XBP536" s="79"/>
      <c r="XBQ536" s="109"/>
      <c r="XBR536" s="479"/>
      <c r="XBS536" s="78"/>
      <c r="XBT536" s="144"/>
      <c r="XBU536" s="75"/>
      <c r="XBV536" s="66"/>
      <c r="XBW536" s="66"/>
      <c r="XBX536" s="79"/>
      <c r="XBY536" s="109"/>
      <c r="XBZ536" s="479"/>
      <c r="XCA536" s="78"/>
      <c r="XCB536" s="144"/>
      <c r="XCC536" s="75"/>
      <c r="XCD536" s="66"/>
      <c r="XCE536" s="66"/>
      <c r="XCF536" s="79"/>
      <c r="XCG536" s="109"/>
      <c r="XCH536" s="479"/>
      <c r="XCI536" s="78"/>
      <c r="XCJ536" s="144"/>
      <c r="XCK536" s="75"/>
      <c r="XCL536" s="66"/>
      <c r="XCM536" s="66"/>
      <c r="XCN536" s="79"/>
      <c r="XCO536" s="109"/>
      <c r="XCP536" s="479"/>
      <c r="XCQ536" s="78"/>
      <c r="XCR536" s="144"/>
      <c r="XCS536" s="75"/>
      <c r="XCT536" s="66"/>
      <c r="XCU536" s="66"/>
      <c r="XCV536" s="79"/>
      <c r="XCW536" s="109"/>
      <c r="XCX536" s="479"/>
      <c r="XCY536" s="78"/>
      <c r="XCZ536" s="144"/>
      <c r="XDA536" s="75"/>
      <c r="XDB536" s="66"/>
      <c r="XDC536" s="66"/>
      <c r="XDD536" s="79"/>
      <c r="XDE536" s="109"/>
      <c r="XDF536" s="479"/>
      <c r="XDG536" s="78"/>
      <c r="XDH536" s="144"/>
      <c r="XDI536" s="75"/>
      <c r="XDJ536" s="66"/>
      <c r="XDK536" s="66"/>
      <c r="XDL536" s="79"/>
      <c r="XDM536" s="109"/>
      <c r="XDN536" s="479"/>
      <c r="XDO536" s="78"/>
      <c r="XDP536" s="144"/>
      <c r="XDQ536" s="75"/>
      <c r="XDR536" s="66"/>
      <c r="XDS536" s="66"/>
      <c r="XDT536" s="79"/>
      <c r="XDU536" s="109"/>
      <c r="XDV536" s="479"/>
      <c r="XDW536" s="78"/>
      <c r="XDX536" s="144"/>
      <c r="XDY536" s="75"/>
      <c r="XDZ536" s="66"/>
      <c r="XEA536" s="66"/>
      <c r="XEB536" s="79"/>
      <c r="XEC536" s="109"/>
      <c r="XED536" s="479"/>
      <c r="XEE536" s="78"/>
      <c r="XEF536" s="144"/>
      <c r="XEG536" s="75"/>
      <c r="XEH536" s="66"/>
      <c r="XEI536" s="66"/>
      <c r="XEJ536" s="79"/>
      <c r="XEK536" s="109"/>
      <c r="XEL536" s="479"/>
      <c r="XEM536" s="78"/>
      <c r="XEN536" s="144"/>
      <c r="XEO536" s="75"/>
      <c r="XEP536" s="66"/>
      <c r="XEQ536" s="66"/>
      <c r="XER536" s="79"/>
      <c r="XES536" s="109"/>
      <c r="XET536" s="479"/>
      <c r="XEU536" s="78"/>
      <c r="XEV536" s="144"/>
      <c r="XEW536" s="75"/>
      <c r="XEX536" s="66"/>
      <c r="XEY536" s="66"/>
      <c r="XEZ536" s="79"/>
      <c r="XFA536" s="109"/>
      <c r="XFB536" s="479"/>
      <c r="XFC536" s="78"/>
      <c r="XFD536" s="144"/>
    </row>
    <row r="537" spans="1:16384" ht="16" x14ac:dyDescent="0.2">
      <c r="A537" s="75"/>
      <c r="B537" s="75" t="s">
        <v>1088</v>
      </c>
      <c r="C537" s="66" t="s">
        <v>1089</v>
      </c>
      <c r="D537" s="124" t="s">
        <v>412</v>
      </c>
      <c r="E537" s="152">
        <v>2000</v>
      </c>
      <c r="F537" s="109">
        <v>-0.68</v>
      </c>
      <c r="G537" s="479"/>
      <c r="H537" s="109">
        <v>-0.68</v>
      </c>
      <c r="I537" s="144"/>
      <c r="J537" s="66"/>
      <c r="K537" s="66"/>
      <c r="L537" s="79"/>
      <c r="M537" s="109"/>
      <c r="N537" s="479"/>
      <c r="O537" s="78"/>
      <c r="P537" s="144"/>
      <c r="Q537" s="75"/>
      <c r="R537" s="66"/>
      <c r="S537" s="66"/>
      <c r="T537" s="79"/>
      <c r="U537" s="109"/>
      <c r="V537" s="479"/>
      <c r="W537" s="78"/>
      <c r="X537" s="144"/>
      <c r="Y537" s="75"/>
      <c r="Z537" s="66"/>
      <c r="AA537" s="66"/>
      <c r="AB537" s="79"/>
      <c r="AC537" s="109"/>
      <c r="AD537" s="479"/>
      <c r="AE537" s="78"/>
      <c r="AF537" s="144"/>
      <c r="AG537" s="75"/>
      <c r="AH537" s="66"/>
      <c r="AI537" s="66"/>
      <c r="AJ537" s="79"/>
      <c r="AK537" s="109"/>
      <c r="AL537" s="479"/>
      <c r="AM537" s="78"/>
      <c r="AN537" s="144"/>
      <c r="AO537" s="75"/>
      <c r="AP537" s="66"/>
      <c r="AQ537" s="66"/>
      <c r="AR537" s="79"/>
      <c r="AS537" s="109"/>
      <c r="AT537" s="479"/>
      <c r="AU537" s="78"/>
      <c r="AV537" s="144"/>
      <c r="AW537" s="75"/>
      <c r="AX537" s="66"/>
      <c r="AY537" s="66"/>
      <c r="AZ537" s="79"/>
      <c r="BA537" s="109"/>
      <c r="BB537" s="479"/>
      <c r="BC537" s="78"/>
      <c r="BD537" s="144"/>
      <c r="BE537" s="75"/>
      <c r="BF537" s="66"/>
      <c r="BG537" s="66"/>
      <c r="BH537" s="79"/>
      <c r="BI537" s="109"/>
      <c r="BJ537" s="479"/>
      <c r="BK537" s="78"/>
      <c r="BL537" s="144"/>
      <c r="BM537" s="75"/>
      <c r="BN537" s="66"/>
      <c r="BO537" s="66"/>
      <c r="BP537" s="79"/>
      <c r="BQ537" s="109"/>
      <c r="BR537" s="479"/>
      <c r="BS537" s="78"/>
      <c r="BT537" s="144"/>
      <c r="BU537" s="75"/>
      <c r="BV537" s="66"/>
      <c r="BW537" s="66"/>
      <c r="BX537" s="79"/>
      <c r="BY537" s="109"/>
      <c r="BZ537" s="479"/>
      <c r="CA537" s="78"/>
      <c r="CB537" s="144"/>
      <c r="CC537" s="75"/>
      <c r="CD537" s="66"/>
      <c r="CE537" s="66"/>
      <c r="CF537" s="79"/>
      <c r="CG537" s="109"/>
      <c r="CH537" s="479"/>
      <c r="CI537" s="78"/>
      <c r="CJ537" s="144"/>
      <c r="CK537" s="75"/>
      <c r="CL537" s="66"/>
      <c r="CM537" s="66"/>
      <c r="CN537" s="79"/>
      <c r="CO537" s="109"/>
      <c r="CP537" s="479"/>
      <c r="CQ537" s="78"/>
      <c r="CR537" s="144"/>
      <c r="CS537" s="75"/>
      <c r="CT537" s="66"/>
      <c r="CU537" s="66"/>
      <c r="CV537" s="79"/>
      <c r="CW537" s="109"/>
      <c r="CX537" s="479"/>
      <c r="CY537" s="78"/>
      <c r="CZ537" s="144"/>
      <c r="DA537" s="75"/>
      <c r="DB537" s="66"/>
      <c r="DC537" s="66"/>
      <c r="DD537" s="79"/>
      <c r="DE537" s="109"/>
      <c r="DF537" s="479"/>
      <c r="DG537" s="78"/>
      <c r="DH537" s="144"/>
      <c r="DI537" s="75"/>
      <c r="DJ537" s="66"/>
      <c r="DK537" s="66"/>
      <c r="DL537" s="79"/>
      <c r="DM537" s="109"/>
      <c r="DN537" s="479"/>
      <c r="DO537" s="78"/>
      <c r="DP537" s="144"/>
      <c r="DQ537" s="75"/>
      <c r="DR537" s="66"/>
      <c r="DS537" s="66"/>
      <c r="DT537" s="79"/>
      <c r="DU537" s="109"/>
      <c r="DV537" s="479"/>
      <c r="DW537" s="78"/>
      <c r="DX537" s="144"/>
      <c r="DY537" s="75"/>
      <c r="DZ537" s="66"/>
      <c r="EA537" s="66"/>
      <c r="EB537" s="79"/>
      <c r="EC537" s="109"/>
      <c r="ED537" s="479"/>
      <c r="EE537" s="78"/>
      <c r="EF537" s="144"/>
      <c r="EG537" s="75"/>
      <c r="EH537" s="66"/>
      <c r="EI537" s="66"/>
      <c r="EJ537" s="79"/>
      <c r="EK537" s="109"/>
      <c r="EL537" s="479"/>
      <c r="EM537" s="78"/>
      <c r="EN537" s="144"/>
      <c r="EO537" s="75"/>
      <c r="EP537" s="66"/>
      <c r="EQ537" s="66"/>
      <c r="ER537" s="79"/>
      <c r="ES537" s="109"/>
      <c r="ET537" s="479"/>
      <c r="EU537" s="78"/>
      <c r="EV537" s="144"/>
      <c r="EW537" s="75"/>
      <c r="EX537" s="66"/>
      <c r="EY537" s="66"/>
      <c r="EZ537" s="79"/>
      <c r="FA537" s="109"/>
      <c r="FB537" s="479"/>
      <c r="FC537" s="78"/>
      <c r="FD537" s="144"/>
      <c r="FE537" s="75"/>
      <c r="FF537" s="66"/>
      <c r="FG537" s="66"/>
      <c r="FH537" s="79"/>
      <c r="FI537" s="109"/>
      <c r="FJ537" s="479"/>
      <c r="FK537" s="78"/>
      <c r="FL537" s="144"/>
      <c r="FM537" s="75"/>
      <c r="FN537" s="66"/>
      <c r="FO537" s="66"/>
      <c r="FP537" s="79"/>
      <c r="FQ537" s="109"/>
      <c r="FR537" s="479"/>
      <c r="FS537" s="78"/>
      <c r="FT537" s="144"/>
      <c r="FU537" s="75"/>
      <c r="FV537" s="66"/>
      <c r="FW537" s="66"/>
      <c r="FX537" s="79"/>
      <c r="FY537" s="109"/>
      <c r="FZ537" s="479"/>
      <c r="GA537" s="78"/>
      <c r="GB537" s="144"/>
      <c r="GC537" s="75"/>
      <c r="GD537" s="66"/>
      <c r="GE537" s="66"/>
      <c r="GF537" s="79"/>
      <c r="GG537" s="109"/>
      <c r="GH537" s="479"/>
      <c r="GI537" s="78"/>
      <c r="GJ537" s="144"/>
      <c r="GK537" s="75"/>
      <c r="GL537" s="66"/>
      <c r="GM537" s="66"/>
      <c r="GN537" s="79"/>
      <c r="GO537" s="109"/>
      <c r="GP537" s="479"/>
      <c r="GQ537" s="78"/>
      <c r="GR537" s="144"/>
      <c r="GS537" s="75"/>
      <c r="GT537" s="66"/>
      <c r="GU537" s="66"/>
      <c r="GV537" s="79"/>
      <c r="GW537" s="109"/>
      <c r="GX537" s="479"/>
      <c r="GY537" s="78"/>
      <c r="GZ537" s="144"/>
      <c r="HA537" s="75"/>
      <c r="HB537" s="66"/>
      <c r="HC537" s="66"/>
      <c r="HD537" s="79"/>
      <c r="HE537" s="109"/>
      <c r="HF537" s="479"/>
      <c r="HG537" s="78"/>
      <c r="HH537" s="144"/>
      <c r="HI537" s="75"/>
      <c r="HJ537" s="66"/>
      <c r="HK537" s="66"/>
      <c r="HL537" s="79"/>
      <c r="HM537" s="109"/>
      <c r="HN537" s="479"/>
      <c r="HO537" s="78"/>
      <c r="HP537" s="144"/>
      <c r="HQ537" s="75"/>
      <c r="HR537" s="66"/>
      <c r="HS537" s="66"/>
      <c r="HT537" s="79"/>
      <c r="HU537" s="109"/>
      <c r="HV537" s="479"/>
      <c r="HW537" s="78"/>
      <c r="HX537" s="144"/>
      <c r="HY537" s="75"/>
      <c r="HZ537" s="66"/>
      <c r="IA537" s="66"/>
      <c r="IB537" s="79"/>
      <c r="IC537" s="109"/>
      <c r="ID537" s="479"/>
      <c r="IE537" s="78"/>
      <c r="IF537" s="144"/>
      <c r="IG537" s="75"/>
      <c r="IH537" s="66"/>
      <c r="II537" s="66"/>
      <c r="IJ537" s="79"/>
      <c r="IK537" s="109"/>
      <c r="IL537" s="479"/>
      <c r="IM537" s="78"/>
      <c r="IN537" s="144"/>
      <c r="IO537" s="75"/>
      <c r="IP537" s="66"/>
      <c r="IQ537" s="66"/>
      <c r="IR537" s="79"/>
      <c r="IS537" s="109"/>
      <c r="IT537" s="479"/>
      <c r="IU537" s="78"/>
      <c r="IV537" s="144"/>
      <c r="IW537" s="75"/>
      <c r="IX537" s="66"/>
      <c r="IY537" s="66"/>
      <c r="IZ537" s="79"/>
      <c r="JA537" s="109"/>
      <c r="JB537" s="479"/>
      <c r="JC537" s="78"/>
      <c r="JD537" s="144"/>
      <c r="JE537" s="75"/>
      <c r="JF537" s="66"/>
      <c r="JG537" s="66"/>
      <c r="JH537" s="79"/>
      <c r="JI537" s="109"/>
      <c r="JJ537" s="479"/>
      <c r="JK537" s="78"/>
      <c r="JL537" s="144"/>
      <c r="JM537" s="75"/>
      <c r="JN537" s="66"/>
      <c r="JO537" s="66"/>
      <c r="JP537" s="79"/>
      <c r="JQ537" s="109"/>
      <c r="JR537" s="479"/>
      <c r="JS537" s="78"/>
      <c r="JT537" s="144"/>
      <c r="JU537" s="75"/>
      <c r="JV537" s="66"/>
      <c r="JW537" s="66"/>
      <c r="JX537" s="79"/>
      <c r="JY537" s="109"/>
      <c r="JZ537" s="479"/>
      <c r="KA537" s="78"/>
      <c r="KB537" s="144"/>
      <c r="KC537" s="75"/>
      <c r="KD537" s="66"/>
      <c r="KE537" s="66"/>
      <c r="KF537" s="79"/>
      <c r="KG537" s="109"/>
      <c r="KH537" s="479"/>
      <c r="KI537" s="78"/>
      <c r="KJ537" s="144"/>
      <c r="KK537" s="75"/>
      <c r="KL537" s="66"/>
      <c r="KM537" s="66"/>
      <c r="KN537" s="79"/>
      <c r="KO537" s="109"/>
      <c r="KP537" s="479"/>
      <c r="KQ537" s="78"/>
      <c r="KR537" s="144"/>
      <c r="KS537" s="75"/>
      <c r="KT537" s="66"/>
      <c r="KU537" s="66"/>
      <c r="KV537" s="79"/>
      <c r="KW537" s="109"/>
      <c r="KX537" s="479"/>
      <c r="KY537" s="78"/>
      <c r="KZ537" s="144"/>
      <c r="LA537" s="75"/>
      <c r="LB537" s="66"/>
      <c r="LC537" s="66"/>
      <c r="LD537" s="79"/>
      <c r="LE537" s="109"/>
      <c r="LF537" s="479"/>
      <c r="LG537" s="78"/>
      <c r="LH537" s="144"/>
      <c r="LI537" s="75"/>
      <c r="LJ537" s="66"/>
      <c r="LK537" s="66"/>
      <c r="LL537" s="79"/>
      <c r="LM537" s="109"/>
      <c r="LN537" s="479"/>
      <c r="LO537" s="78"/>
      <c r="LP537" s="144"/>
      <c r="LQ537" s="75"/>
      <c r="LR537" s="66"/>
      <c r="LS537" s="66"/>
      <c r="LT537" s="79"/>
      <c r="LU537" s="109"/>
      <c r="LV537" s="479"/>
      <c r="LW537" s="78"/>
      <c r="LX537" s="144"/>
      <c r="LY537" s="75"/>
      <c r="LZ537" s="66"/>
      <c r="MA537" s="66"/>
      <c r="MB537" s="79"/>
      <c r="MC537" s="109"/>
      <c r="MD537" s="479"/>
      <c r="ME537" s="78"/>
      <c r="MF537" s="144"/>
      <c r="MG537" s="75"/>
      <c r="MH537" s="66"/>
      <c r="MI537" s="66"/>
      <c r="MJ537" s="79"/>
      <c r="MK537" s="109"/>
      <c r="ML537" s="479"/>
      <c r="MM537" s="78"/>
      <c r="MN537" s="144"/>
      <c r="MO537" s="75"/>
      <c r="MP537" s="66"/>
      <c r="MQ537" s="66"/>
      <c r="MR537" s="79"/>
      <c r="MS537" s="109"/>
      <c r="MT537" s="479"/>
      <c r="MU537" s="78"/>
      <c r="MV537" s="144"/>
      <c r="MW537" s="75"/>
      <c r="MX537" s="66"/>
      <c r="MY537" s="66"/>
      <c r="MZ537" s="79"/>
      <c r="NA537" s="109"/>
      <c r="NB537" s="479"/>
      <c r="NC537" s="78"/>
      <c r="ND537" s="144"/>
      <c r="NE537" s="75"/>
      <c r="NF537" s="66"/>
      <c r="NG537" s="66"/>
      <c r="NH537" s="79"/>
      <c r="NI537" s="109"/>
      <c r="NJ537" s="479"/>
      <c r="NK537" s="78"/>
      <c r="NL537" s="144"/>
      <c r="NM537" s="75"/>
      <c r="NN537" s="66"/>
      <c r="NO537" s="66"/>
      <c r="NP537" s="79"/>
      <c r="NQ537" s="109"/>
      <c r="NR537" s="479"/>
      <c r="NS537" s="78"/>
      <c r="NT537" s="144"/>
      <c r="NU537" s="75"/>
      <c r="NV537" s="66"/>
      <c r="NW537" s="66"/>
      <c r="NX537" s="79"/>
      <c r="NY537" s="109"/>
      <c r="NZ537" s="479"/>
      <c r="OA537" s="78"/>
      <c r="OB537" s="144"/>
      <c r="OC537" s="75"/>
      <c r="OD537" s="66"/>
      <c r="OE537" s="66"/>
      <c r="OF537" s="79"/>
      <c r="OG537" s="109"/>
      <c r="OH537" s="479"/>
      <c r="OI537" s="78"/>
      <c r="OJ537" s="144"/>
      <c r="OK537" s="75"/>
      <c r="OL537" s="66"/>
      <c r="OM537" s="66"/>
      <c r="ON537" s="79"/>
      <c r="OO537" s="109"/>
      <c r="OP537" s="479"/>
      <c r="OQ537" s="78"/>
      <c r="OR537" s="144"/>
      <c r="OS537" s="75"/>
      <c r="OT537" s="66"/>
      <c r="OU537" s="66"/>
      <c r="OV537" s="79"/>
      <c r="OW537" s="109"/>
      <c r="OX537" s="479"/>
      <c r="OY537" s="78"/>
      <c r="OZ537" s="144"/>
      <c r="PA537" s="75"/>
      <c r="PB537" s="66"/>
      <c r="PC537" s="66"/>
      <c r="PD537" s="79"/>
      <c r="PE537" s="109"/>
      <c r="PF537" s="479"/>
      <c r="PG537" s="78"/>
      <c r="PH537" s="144"/>
      <c r="PI537" s="75"/>
      <c r="PJ537" s="66"/>
      <c r="PK537" s="66"/>
      <c r="PL537" s="79"/>
      <c r="PM537" s="109"/>
      <c r="PN537" s="479"/>
      <c r="PO537" s="78"/>
      <c r="PP537" s="144"/>
      <c r="PQ537" s="75"/>
      <c r="PR537" s="66"/>
      <c r="PS537" s="66"/>
      <c r="PT537" s="79"/>
      <c r="PU537" s="109"/>
      <c r="PV537" s="479"/>
      <c r="PW537" s="78"/>
      <c r="PX537" s="144"/>
      <c r="PY537" s="75"/>
      <c r="PZ537" s="66"/>
      <c r="QA537" s="66"/>
      <c r="QB537" s="79"/>
      <c r="QC537" s="109"/>
      <c r="QD537" s="479"/>
      <c r="QE537" s="78"/>
      <c r="QF537" s="144"/>
      <c r="QG537" s="75"/>
      <c r="QH537" s="66"/>
      <c r="QI537" s="66"/>
      <c r="QJ537" s="79"/>
      <c r="QK537" s="109"/>
      <c r="QL537" s="479"/>
      <c r="QM537" s="78"/>
      <c r="QN537" s="144"/>
      <c r="QO537" s="75"/>
      <c r="QP537" s="66"/>
      <c r="QQ537" s="66"/>
      <c r="QR537" s="79"/>
      <c r="QS537" s="109"/>
      <c r="QT537" s="479"/>
      <c r="QU537" s="78"/>
      <c r="QV537" s="144"/>
      <c r="QW537" s="75"/>
      <c r="QX537" s="66"/>
      <c r="QY537" s="66"/>
      <c r="QZ537" s="79"/>
      <c r="RA537" s="109"/>
      <c r="RB537" s="479"/>
      <c r="RC537" s="78"/>
      <c r="RD537" s="144"/>
      <c r="RE537" s="75"/>
      <c r="RF537" s="66"/>
      <c r="RG537" s="66"/>
      <c r="RH537" s="79"/>
      <c r="RI537" s="109"/>
      <c r="RJ537" s="479"/>
      <c r="RK537" s="78"/>
      <c r="RL537" s="144"/>
      <c r="RM537" s="75"/>
      <c r="RN537" s="66"/>
      <c r="RO537" s="66"/>
      <c r="RP537" s="79"/>
      <c r="RQ537" s="109"/>
      <c r="RR537" s="479"/>
      <c r="RS537" s="78"/>
      <c r="RT537" s="144"/>
      <c r="RU537" s="75"/>
      <c r="RV537" s="66"/>
      <c r="RW537" s="66"/>
      <c r="RX537" s="79"/>
      <c r="RY537" s="109"/>
      <c r="RZ537" s="479"/>
      <c r="SA537" s="78"/>
      <c r="SB537" s="144"/>
      <c r="SC537" s="75"/>
      <c r="SD537" s="66"/>
      <c r="SE537" s="66"/>
      <c r="SF537" s="79"/>
      <c r="SG537" s="109"/>
      <c r="SH537" s="479"/>
      <c r="SI537" s="78"/>
      <c r="SJ537" s="144"/>
      <c r="SK537" s="75"/>
      <c r="SL537" s="66"/>
      <c r="SM537" s="66"/>
      <c r="SN537" s="79"/>
      <c r="SO537" s="109"/>
      <c r="SP537" s="479"/>
      <c r="SQ537" s="78"/>
      <c r="SR537" s="144"/>
      <c r="SS537" s="75"/>
      <c r="ST537" s="66"/>
      <c r="SU537" s="66"/>
      <c r="SV537" s="79"/>
      <c r="SW537" s="109"/>
      <c r="SX537" s="479"/>
      <c r="SY537" s="78"/>
      <c r="SZ537" s="144"/>
      <c r="TA537" s="75"/>
      <c r="TB537" s="66"/>
      <c r="TC537" s="66"/>
      <c r="TD537" s="79"/>
      <c r="TE537" s="109"/>
      <c r="TF537" s="479"/>
      <c r="TG537" s="78"/>
      <c r="TH537" s="144"/>
      <c r="TI537" s="75"/>
      <c r="TJ537" s="66"/>
      <c r="TK537" s="66"/>
      <c r="TL537" s="79"/>
      <c r="TM537" s="109"/>
      <c r="TN537" s="479"/>
      <c r="TO537" s="78"/>
      <c r="TP537" s="144"/>
      <c r="TQ537" s="75"/>
      <c r="TR537" s="66"/>
      <c r="TS537" s="66"/>
      <c r="TT537" s="79"/>
      <c r="TU537" s="109"/>
      <c r="TV537" s="479"/>
      <c r="TW537" s="78"/>
      <c r="TX537" s="144"/>
      <c r="TY537" s="75"/>
      <c r="TZ537" s="66"/>
      <c r="UA537" s="66"/>
      <c r="UB537" s="79"/>
      <c r="UC537" s="109"/>
      <c r="UD537" s="479"/>
      <c r="UE537" s="78"/>
      <c r="UF537" s="144"/>
      <c r="UG537" s="75"/>
      <c r="UH537" s="66"/>
      <c r="UI537" s="66"/>
      <c r="UJ537" s="79"/>
      <c r="UK537" s="109"/>
      <c r="UL537" s="479"/>
      <c r="UM537" s="78"/>
      <c r="UN537" s="144"/>
      <c r="UO537" s="75"/>
      <c r="UP537" s="66"/>
      <c r="UQ537" s="66"/>
      <c r="UR537" s="79"/>
      <c r="US537" s="109"/>
      <c r="UT537" s="479"/>
      <c r="UU537" s="78"/>
      <c r="UV537" s="144"/>
      <c r="UW537" s="75"/>
      <c r="UX537" s="66"/>
      <c r="UY537" s="66"/>
      <c r="UZ537" s="79"/>
      <c r="VA537" s="109"/>
      <c r="VB537" s="479"/>
      <c r="VC537" s="78"/>
      <c r="VD537" s="144"/>
      <c r="VE537" s="75"/>
      <c r="VF537" s="66"/>
      <c r="VG537" s="66"/>
      <c r="VH537" s="79"/>
      <c r="VI537" s="109"/>
      <c r="VJ537" s="479"/>
      <c r="VK537" s="78"/>
      <c r="VL537" s="144"/>
      <c r="VM537" s="75"/>
      <c r="VN537" s="66"/>
      <c r="VO537" s="66"/>
      <c r="VP537" s="79"/>
      <c r="VQ537" s="109"/>
      <c r="VR537" s="479"/>
      <c r="VS537" s="78"/>
      <c r="VT537" s="144"/>
      <c r="VU537" s="75"/>
      <c r="VV537" s="66"/>
      <c r="VW537" s="66"/>
      <c r="VX537" s="79"/>
      <c r="VY537" s="109"/>
      <c r="VZ537" s="479"/>
      <c r="WA537" s="78"/>
      <c r="WB537" s="144"/>
      <c r="WC537" s="75"/>
      <c r="WD537" s="66"/>
      <c r="WE537" s="66"/>
      <c r="WF537" s="79"/>
      <c r="WG537" s="109"/>
      <c r="WH537" s="479"/>
      <c r="WI537" s="78"/>
      <c r="WJ537" s="144"/>
      <c r="WK537" s="75"/>
      <c r="WL537" s="66"/>
      <c r="WM537" s="66"/>
      <c r="WN537" s="79"/>
      <c r="WO537" s="109"/>
      <c r="WP537" s="479"/>
      <c r="WQ537" s="78"/>
      <c r="WR537" s="144"/>
      <c r="WS537" s="75"/>
      <c r="WT537" s="66"/>
      <c r="WU537" s="66"/>
      <c r="WV537" s="79"/>
      <c r="WW537" s="109"/>
      <c r="WX537" s="479"/>
      <c r="WY537" s="78"/>
      <c r="WZ537" s="144"/>
      <c r="XA537" s="75"/>
      <c r="XB537" s="66"/>
      <c r="XC537" s="66"/>
      <c r="XD537" s="79"/>
      <c r="XE537" s="109"/>
      <c r="XF537" s="479"/>
      <c r="XG537" s="78"/>
      <c r="XH537" s="144"/>
      <c r="XI537" s="75"/>
      <c r="XJ537" s="66"/>
      <c r="XK537" s="66"/>
      <c r="XL537" s="79"/>
      <c r="XM537" s="109"/>
      <c r="XN537" s="479"/>
      <c r="XO537" s="78"/>
      <c r="XP537" s="144"/>
      <c r="XQ537" s="75"/>
      <c r="XR537" s="66"/>
      <c r="XS537" s="66"/>
      <c r="XT537" s="79"/>
      <c r="XU537" s="109"/>
      <c r="XV537" s="479"/>
      <c r="XW537" s="78"/>
      <c r="XX537" s="144"/>
      <c r="XY537" s="75"/>
      <c r="XZ537" s="66"/>
      <c r="YA537" s="66"/>
      <c r="YB537" s="79"/>
      <c r="YC537" s="109"/>
      <c r="YD537" s="479"/>
      <c r="YE537" s="78"/>
      <c r="YF537" s="144"/>
      <c r="YG537" s="75"/>
      <c r="YH537" s="66"/>
      <c r="YI537" s="66"/>
      <c r="YJ537" s="79"/>
      <c r="YK537" s="109"/>
      <c r="YL537" s="479"/>
      <c r="YM537" s="78"/>
      <c r="YN537" s="144"/>
      <c r="YO537" s="75"/>
      <c r="YP537" s="66"/>
      <c r="YQ537" s="66"/>
      <c r="YR537" s="79"/>
      <c r="YS537" s="109"/>
      <c r="YT537" s="479"/>
      <c r="YU537" s="78"/>
      <c r="YV537" s="144"/>
      <c r="YW537" s="75"/>
      <c r="YX537" s="66"/>
      <c r="YY537" s="66"/>
      <c r="YZ537" s="79"/>
      <c r="ZA537" s="109"/>
      <c r="ZB537" s="479"/>
      <c r="ZC537" s="78"/>
      <c r="ZD537" s="144"/>
      <c r="ZE537" s="75"/>
      <c r="ZF537" s="66"/>
      <c r="ZG537" s="66"/>
      <c r="ZH537" s="79"/>
      <c r="ZI537" s="109"/>
      <c r="ZJ537" s="479"/>
      <c r="ZK537" s="78"/>
      <c r="ZL537" s="144"/>
      <c r="ZM537" s="75"/>
      <c r="ZN537" s="66"/>
      <c r="ZO537" s="66"/>
      <c r="ZP537" s="79"/>
      <c r="ZQ537" s="109"/>
      <c r="ZR537" s="479"/>
      <c r="ZS537" s="78"/>
      <c r="ZT537" s="144"/>
      <c r="ZU537" s="75"/>
      <c r="ZV537" s="66"/>
      <c r="ZW537" s="66"/>
      <c r="ZX537" s="79"/>
      <c r="ZY537" s="109"/>
      <c r="ZZ537" s="479"/>
      <c r="AAA537" s="78"/>
      <c r="AAB537" s="144"/>
      <c r="AAC537" s="75"/>
      <c r="AAD537" s="66"/>
      <c r="AAE537" s="66"/>
      <c r="AAF537" s="79"/>
      <c r="AAG537" s="109"/>
      <c r="AAH537" s="479"/>
      <c r="AAI537" s="78"/>
      <c r="AAJ537" s="144"/>
      <c r="AAK537" s="75"/>
      <c r="AAL537" s="66"/>
      <c r="AAM537" s="66"/>
      <c r="AAN537" s="79"/>
      <c r="AAO537" s="109"/>
      <c r="AAP537" s="479"/>
      <c r="AAQ537" s="78"/>
      <c r="AAR537" s="144"/>
      <c r="AAS537" s="75"/>
      <c r="AAT537" s="66"/>
      <c r="AAU537" s="66"/>
      <c r="AAV537" s="79"/>
      <c r="AAW537" s="109"/>
      <c r="AAX537" s="479"/>
      <c r="AAY537" s="78"/>
      <c r="AAZ537" s="144"/>
      <c r="ABA537" s="75"/>
      <c r="ABB537" s="66"/>
      <c r="ABC537" s="66"/>
      <c r="ABD537" s="79"/>
      <c r="ABE537" s="109"/>
      <c r="ABF537" s="479"/>
      <c r="ABG537" s="78"/>
      <c r="ABH537" s="144"/>
      <c r="ABI537" s="75"/>
      <c r="ABJ537" s="66"/>
      <c r="ABK537" s="66"/>
      <c r="ABL537" s="79"/>
      <c r="ABM537" s="109"/>
      <c r="ABN537" s="479"/>
      <c r="ABO537" s="78"/>
      <c r="ABP537" s="144"/>
      <c r="ABQ537" s="75"/>
      <c r="ABR537" s="66"/>
      <c r="ABS537" s="66"/>
      <c r="ABT537" s="79"/>
      <c r="ABU537" s="109"/>
      <c r="ABV537" s="479"/>
      <c r="ABW537" s="78"/>
      <c r="ABX537" s="144"/>
      <c r="ABY537" s="75"/>
      <c r="ABZ537" s="66"/>
      <c r="ACA537" s="66"/>
      <c r="ACB537" s="79"/>
      <c r="ACC537" s="109"/>
      <c r="ACD537" s="479"/>
      <c r="ACE537" s="78"/>
      <c r="ACF537" s="144"/>
      <c r="ACG537" s="75"/>
      <c r="ACH537" s="66"/>
      <c r="ACI537" s="66"/>
      <c r="ACJ537" s="79"/>
      <c r="ACK537" s="109"/>
      <c r="ACL537" s="479"/>
      <c r="ACM537" s="78"/>
      <c r="ACN537" s="144"/>
      <c r="ACO537" s="75"/>
      <c r="ACP537" s="66"/>
      <c r="ACQ537" s="66"/>
      <c r="ACR537" s="79"/>
      <c r="ACS537" s="109"/>
      <c r="ACT537" s="479"/>
      <c r="ACU537" s="78"/>
      <c r="ACV537" s="144"/>
      <c r="ACW537" s="75"/>
      <c r="ACX537" s="66"/>
      <c r="ACY537" s="66"/>
      <c r="ACZ537" s="79"/>
      <c r="ADA537" s="109"/>
      <c r="ADB537" s="479"/>
      <c r="ADC537" s="78"/>
      <c r="ADD537" s="144"/>
      <c r="ADE537" s="75"/>
      <c r="ADF537" s="66"/>
      <c r="ADG537" s="66"/>
      <c r="ADH537" s="79"/>
      <c r="ADI537" s="109"/>
      <c r="ADJ537" s="479"/>
      <c r="ADK537" s="78"/>
      <c r="ADL537" s="144"/>
      <c r="ADM537" s="75"/>
      <c r="ADN537" s="66"/>
      <c r="ADO537" s="66"/>
      <c r="ADP537" s="79"/>
      <c r="ADQ537" s="109"/>
      <c r="ADR537" s="479"/>
      <c r="ADS537" s="78"/>
      <c r="ADT537" s="144"/>
      <c r="ADU537" s="75"/>
      <c r="ADV537" s="66"/>
      <c r="ADW537" s="66"/>
      <c r="ADX537" s="79"/>
      <c r="ADY537" s="109"/>
      <c r="ADZ537" s="479"/>
      <c r="AEA537" s="78"/>
      <c r="AEB537" s="144"/>
      <c r="AEC537" s="75"/>
      <c r="AED537" s="66"/>
      <c r="AEE537" s="66"/>
      <c r="AEF537" s="79"/>
      <c r="AEG537" s="109"/>
      <c r="AEH537" s="479"/>
      <c r="AEI537" s="78"/>
      <c r="AEJ537" s="144"/>
      <c r="AEK537" s="75"/>
      <c r="AEL537" s="66"/>
      <c r="AEM537" s="66"/>
      <c r="AEN537" s="79"/>
      <c r="AEO537" s="109"/>
      <c r="AEP537" s="479"/>
      <c r="AEQ537" s="78"/>
      <c r="AER537" s="144"/>
      <c r="AES537" s="75"/>
      <c r="AET537" s="66"/>
      <c r="AEU537" s="66"/>
      <c r="AEV537" s="79"/>
      <c r="AEW537" s="109"/>
      <c r="AEX537" s="479"/>
      <c r="AEY537" s="78"/>
      <c r="AEZ537" s="144"/>
      <c r="AFA537" s="75"/>
      <c r="AFB537" s="66"/>
      <c r="AFC537" s="66"/>
      <c r="AFD537" s="79"/>
      <c r="AFE537" s="109"/>
      <c r="AFF537" s="479"/>
      <c r="AFG537" s="78"/>
      <c r="AFH537" s="144"/>
      <c r="AFI537" s="75"/>
      <c r="AFJ537" s="66"/>
      <c r="AFK537" s="66"/>
      <c r="AFL537" s="79"/>
      <c r="AFM537" s="109"/>
      <c r="AFN537" s="479"/>
      <c r="AFO537" s="78"/>
      <c r="AFP537" s="144"/>
      <c r="AFQ537" s="75"/>
      <c r="AFR537" s="66"/>
      <c r="AFS537" s="66"/>
      <c r="AFT537" s="79"/>
      <c r="AFU537" s="109"/>
      <c r="AFV537" s="479"/>
      <c r="AFW537" s="78"/>
      <c r="AFX537" s="144"/>
      <c r="AFY537" s="75"/>
      <c r="AFZ537" s="66"/>
      <c r="AGA537" s="66"/>
      <c r="AGB537" s="79"/>
      <c r="AGC537" s="109"/>
      <c r="AGD537" s="479"/>
      <c r="AGE537" s="78"/>
      <c r="AGF537" s="144"/>
      <c r="AGG537" s="75"/>
      <c r="AGH537" s="66"/>
      <c r="AGI537" s="66"/>
      <c r="AGJ537" s="79"/>
      <c r="AGK537" s="109"/>
      <c r="AGL537" s="479"/>
      <c r="AGM537" s="78"/>
      <c r="AGN537" s="144"/>
      <c r="AGO537" s="75"/>
      <c r="AGP537" s="66"/>
      <c r="AGQ537" s="66"/>
      <c r="AGR537" s="79"/>
      <c r="AGS537" s="109"/>
      <c r="AGT537" s="479"/>
      <c r="AGU537" s="78"/>
      <c r="AGV537" s="144"/>
      <c r="AGW537" s="75"/>
      <c r="AGX537" s="66"/>
      <c r="AGY537" s="66"/>
      <c r="AGZ537" s="79"/>
      <c r="AHA537" s="109"/>
      <c r="AHB537" s="479"/>
      <c r="AHC537" s="78"/>
      <c r="AHD537" s="144"/>
      <c r="AHE537" s="75"/>
      <c r="AHF537" s="66"/>
      <c r="AHG537" s="66"/>
      <c r="AHH537" s="79"/>
      <c r="AHI537" s="109"/>
      <c r="AHJ537" s="479"/>
      <c r="AHK537" s="78"/>
      <c r="AHL537" s="144"/>
      <c r="AHM537" s="75"/>
      <c r="AHN537" s="66"/>
      <c r="AHO537" s="66"/>
      <c r="AHP537" s="79"/>
      <c r="AHQ537" s="109"/>
      <c r="AHR537" s="479"/>
      <c r="AHS537" s="78"/>
      <c r="AHT537" s="144"/>
      <c r="AHU537" s="75"/>
      <c r="AHV537" s="66"/>
      <c r="AHW537" s="66"/>
      <c r="AHX537" s="79"/>
      <c r="AHY537" s="109"/>
      <c r="AHZ537" s="479"/>
      <c r="AIA537" s="78"/>
      <c r="AIB537" s="144"/>
      <c r="AIC537" s="75"/>
      <c r="AID537" s="66"/>
      <c r="AIE537" s="66"/>
      <c r="AIF537" s="79"/>
      <c r="AIG537" s="109"/>
      <c r="AIH537" s="479"/>
      <c r="AII537" s="78"/>
      <c r="AIJ537" s="144"/>
      <c r="AIK537" s="75"/>
      <c r="AIL537" s="66"/>
      <c r="AIM537" s="66"/>
      <c r="AIN537" s="79"/>
      <c r="AIO537" s="109"/>
      <c r="AIP537" s="479"/>
      <c r="AIQ537" s="78"/>
      <c r="AIR537" s="144"/>
      <c r="AIS537" s="75"/>
      <c r="AIT537" s="66"/>
      <c r="AIU537" s="66"/>
      <c r="AIV537" s="79"/>
      <c r="AIW537" s="109"/>
      <c r="AIX537" s="479"/>
      <c r="AIY537" s="78"/>
      <c r="AIZ537" s="144"/>
      <c r="AJA537" s="75"/>
      <c r="AJB537" s="66"/>
      <c r="AJC537" s="66"/>
      <c r="AJD537" s="79"/>
      <c r="AJE537" s="109"/>
      <c r="AJF537" s="479"/>
      <c r="AJG537" s="78"/>
      <c r="AJH537" s="144"/>
      <c r="AJI537" s="75"/>
      <c r="AJJ537" s="66"/>
      <c r="AJK537" s="66"/>
      <c r="AJL537" s="79"/>
      <c r="AJM537" s="109"/>
      <c r="AJN537" s="479"/>
      <c r="AJO537" s="78"/>
      <c r="AJP537" s="144"/>
      <c r="AJQ537" s="75"/>
      <c r="AJR537" s="66"/>
      <c r="AJS537" s="66"/>
      <c r="AJT537" s="79"/>
      <c r="AJU537" s="109"/>
      <c r="AJV537" s="479"/>
      <c r="AJW537" s="78"/>
      <c r="AJX537" s="144"/>
      <c r="AJY537" s="75"/>
      <c r="AJZ537" s="66"/>
      <c r="AKA537" s="66"/>
      <c r="AKB537" s="79"/>
      <c r="AKC537" s="109"/>
      <c r="AKD537" s="479"/>
      <c r="AKE537" s="78"/>
      <c r="AKF537" s="144"/>
      <c r="AKG537" s="75"/>
      <c r="AKH537" s="66"/>
      <c r="AKI537" s="66"/>
      <c r="AKJ537" s="79"/>
      <c r="AKK537" s="109"/>
      <c r="AKL537" s="479"/>
      <c r="AKM537" s="78"/>
      <c r="AKN537" s="144"/>
      <c r="AKO537" s="75"/>
      <c r="AKP537" s="66"/>
      <c r="AKQ537" s="66"/>
      <c r="AKR537" s="79"/>
      <c r="AKS537" s="109"/>
      <c r="AKT537" s="479"/>
      <c r="AKU537" s="78"/>
      <c r="AKV537" s="144"/>
      <c r="AKW537" s="75"/>
      <c r="AKX537" s="66"/>
      <c r="AKY537" s="66"/>
      <c r="AKZ537" s="79"/>
      <c r="ALA537" s="109"/>
      <c r="ALB537" s="479"/>
      <c r="ALC537" s="78"/>
      <c r="ALD537" s="144"/>
      <c r="ALE537" s="75"/>
      <c r="ALF537" s="66"/>
      <c r="ALG537" s="66"/>
      <c r="ALH537" s="79"/>
      <c r="ALI537" s="109"/>
      <c r="ALJ537" s="479"/>
      <c r="ALK537" s="78"/>
      <c r="ALL537" s="144"/>
      <c r="ALM537" s="75"/>
      <c r="ALN537" s="66"/>
      <c r="ALO537" s="66"/>
      <c r="ALP537" s="79"/>
      <c r="ALQ537" s="109"/>
      <c r="ALR537" s="479"/>
      <c r="ALS537" s="78"/>
      <c r="ALT537" s="144"/>
      <c r="ALU537" s="75"/>
      <c r="ALV537" s="66"/>
      <c r="ALW537" s="66"/>
      <c r="ALX537" s="79"/>
      <c r="ALY537" s="109"/>
      <c r="ALZ537" s="479"/>
      <c r="AMA537" s="78"/>
      <c r="AMB537" s="144"/>
      <c r="AMC537" s="75"/>
      <c r="AMD537" s="66"/>
      <c r="AME537" s="66"/>
      <c r="AMF537" s="79"/>
      <c r="AMG537" s="109"/>
      <c r="AMH537" s="479"/>
      <c r="AMI537" s="78"/>
      <c r="AMJ537" s="144"/>
      <c r="AMK537" s="75"/>
      <c r="AML537" s="66"/>
      <c r="AMM537" s="66"/>
      <c r="AMN537" s="79"/>
      <c r="AMO537" s="109"/>
      <c r="AMP537" s="479"/>
      <c r="AMQ537" s="78"/>
      <c r="AMR537" s="144"/>
      <c r="AMS537" s="75"/>
      <c r="AMT537" s="66"/>
      <c r="AMU537" s="66"/>
      <c r="AMV537" s="79"/>
      <c r="AMW537" s="109"/>
      <c r="AMX537" s="479"/>
      <c r="AMY537" s="78"/>
      <c r="AMZ537" s="144"/>
      <c r="ANA537" s="75"/>
      <c r="ANB537" s="66"/>
      <c r="ANC537" s="66"/>
      <c r="AND537" s="79"/>
      <c r="ANE537" s="109"/>
      <c r="ANF537" s="479"/>
      <c r="ANG537" s="78"/>
      <c r="ANH537" s="144"/>
      <c r="ANI537" s="75"/>
      <c r="ANJ537" s="66"/>
      <c r="ANK537" s="66"/>
      <c r="ANL537" s="79"/>
      <c r="ANM537" s="109"/>
      <c r="ANN537" s="479"/>
      <c r="ANO537" s="78"/>
      <c r="ANP537" s="144"/>
      <c r="ANQ537" s="75"/>
      <c r="ANR537" s="66"/>
      <c r="ANS537" s="66"/>
      <c r="ANT537" s="79"/>
      <c r="ANU537" s="109"/>
      <c r="ANV537" s="479"/>
      <c r="ANW537" s="78"/>
      <c r="ANX537" s="144"/>
      <c r="ANY537" s="75"/>
      <c r="ANZ537" s="66"/>
      <c r="AOA537" s="66"/>
      <c r="AOB537" s="79"/>
      <c r="AOC537" s="109"/>
      <c r="AOD537" s="479"/>
      <c r="AOE537" s="78"/>
      <c r="AOF537" s="144"/>
      <c r="AOG537" s="75"/>
      <c r="AOH537" s="66"/>
      <c r="AOI537" s="66"/>
      <c r="AOJ537" s="79"/>
      <c r="AOK537" s="109"/>
      <c r="AOL537" s="479"/>
      <c r="AOM537" s="78"/>
      <c r="AON537" s="144"/>
      <c r="AOO537" s="75"/>
      <c r="AOP537" s="66"/>
      <c r="AOQ537" s="66"/>
      <c r="AOR537" s="79"/>
      <c r="AOS537" s="109"/>
      <c r="AOT537" s="479"/>
      <c r="AOU537" s="78"/>
      <c r="AOV537" s="144"/>
      <c r="AOW537" s="75"/>
      <c r="AOX537" s="66"/>
      <c r="AOY537" s="66"/>
      <c r="AOZ537" s="79"/>
      <c r="APA537" s="109"/>
      <c r="APB537" s="479"/>
      <c r="APC537" s="78"/>
      <c r="APD537" s="144"/>
      <c r="APE537" s="75"/>
      <c r="APF537" s="66"/>
      <c r="APG537" s="66"/>
      <c r="APH537" s="79"/>
      <c r="API537" s="109"/>
      <c r="APJ537" s="479"/>
      <c r="APK537" s="78"/>
      <c r="APL537" s="144"/>
      <c r="APM537" s="75"/>
      <c r="APN537" s="66"/>
      <c r="APO537" s="66"/>
      <c r="APP537" s="79"/>
      <c r="APQ537" s="109"/>
      <c r="APR537" s="479"/>
      <c r="APS537" s="78"/>
      <c r="APT537" s="144"/>
      <c r="APU537" s="75"/>
      <c r="APV537" s="66"/>
      <c r="APW537" s="66"/>
      <c r="APX537" s="79"/>
      <c r="APY537" s="109"/>
      <c r="APZ537" s="479"/>
      <c r="AQA537" s="78"/>
      <c r="AQB537" s="144"/>
      <c r="AQC537" s="75"/>
      <c r="AQD537" s="66"/>
      <c r="AQE537" s="66"/>
      <c r="AQF537" s="79"/>
      <c r="AQG537" s="109"/>
      <c r="AQH537" s="479"/>
      <c r="AQI537" s="78"/>
      <c r="AQJ537" s="144"/>
      <c r="AQK537" s="75"/>
      <c r="AQL537" s="66"/>
      <c r="AQM537" s="66"/>
      <c r="AQN537" s="79"/>
      <c r="AQO537" s="109"/>
      <c r="AQP537" s="479"/>
      <c r="AQQ537" s="78"/>
      <c r="AQR537" s="144"/>
      <c r="AQS537" s="75"/>
      <c r="AQT537" s="66"/>
      <c r="AQU537" s="66"/>
      <c r="AQV537" s="79"/>
      <c r="AQW537" s="109"/>
      <c r="AQX537" s="479"/>
      <c r="AQY537" s="78"/>
      <c r="AQZ537" s="144"/>
      <c r="ARA537" s="75"/>
      <c r="ARB537" s="66"/>
      <c r="ARC537" s="66"/>
      <c r="ARD537" s="79"/>
      <c r="ARE537" s="109"/>
      <c r="ARF537" s="479"/>
      <c r="ARG537" s="78"/>
      <c r="ARH537" s="144"/>
      <c r="ARI537" s="75"/>
      <c r="ARJ537" s="66"/>
      <c r="ARK537" s="66"/>
      <c r="ARL537" s="79"/>
      <c r="ARM537" s="109"/>
      <c r="ARN537" s="479"/>
      <c r="ARO537" s="78"/>
      <c r="ARP537" s="144"/>
      <c r="ARQ537" s="75"/>
      <c r="ARR537" s="66"/>
      <c r="ARS537" s="66"/>
      <c r="ART537" s="79"/>
      <c r="ARU537" s="109"/>
      <c r="ARV537" s="479"/>
      <c r="ARW537" s="78"/>
      <c r="ARX537" s="144"/>
      <c r="ARY537" s="75"/>
      <c r="ARZ537" s="66"/>
      <c r="ASA537" s="66"/>
      <c r="ASB537" s="79"/>
      <c r="ASC537" s="109"/>
      <c r="ASD537" s="479"/>
      <c r="ASE537" s="78"/>
      <c r="ASF537" s="144"/>
      <c r="ASG537" s="75"/>
      <c r="ASH537" s="66"/>
      <c r="ASI537" s="66"/>
      <c r="ASJ537" s="79"/>
      <c r="ASK537" s="109"/>
      <c r="ASL537" s="479"/>
      <c r="ASM537" s="78"/>
      <c r="ASN537" s="144"/>
      <c r="ASO537" s="75"/>
      <c r="ASP537" s="66"/>
      <c r="ASQ537" s="66"/>
      <c r="ASR537" s="79"/>
      <c r="ASS537" s="109"/>
      <c r="AST537" s="479"/>
      <c r="ASU537" s="78"/>
      <c r="ASV537" s="144"/>
      <c r="ASW537" s="75"/>
      <c r="ASX537" s="66"/>
      <c r="ASY537" s="66"/>
      <c r="ASZ537" s="79"/>
      <c r="ATA537" s="109"/>
      <c r="ATB537" s="479"/>
      <c r="ATC537" s="78"/>
      <c r="ATD537" s="144"/>
      <c r="ATE537" s="75"/>
      <c r="ATF537" s="66"/>
      <c r="ATG537" s="66"/>
      <c r="ATH537" s="79"/>
      <c r="ATI537" s="109"/>
      <c r="ATJ537" s="479"/>
      <c r="ATK537" s="78"/>
      <c r="ATL537" s="144"/>
      <c r="ATM537" s="75"/>
      <c r="ATN537" s="66"/>
      <c r="ATO537" s="66"/>
      <c r="ATP537" s="79"/>
      <c r="ATQ537" s="109"/>
      <c r="ATR537" s="479"/>
      <c r="ATS537" s="78"/>
      <c r="ATT537" s="144"/>
      <c r="ATU537" s="75"/>
      <c r="ATV537" s="66"/>
      <c r="ATW537" s="66"/>
      <c r="ATX537" s="79"/>
      <c r="ATY537" s="109"/>
      <c r="ATZ537" s="479"/>
      <c r="AUA537" s="78"/>
      <c r="AUB537" s="144"/>
      <c r="AUC537" s="75"/>
      <c r="AUD537" s="66"/>
      <c r="AUE537" s="66"/>
      <c r="AUF537" s="79"/>
      <c r="AUG537" s="109"/>
      <c r="AUH537" s="479"/>
      <c r="AUI537" s="78"/>
      <c r="AUJ537" s="144"/>
      <c r="AUK537" s="75"/>
      <c r="AUL537" s="66"/>
      <c r="AUM537" s="66"/>
      <c r="AUN537" s="79"/>
      <c r="AUO537" s="109"/>
      <c r="AUP537" s="479"/>
      <c r="AUQ537" s="78"/>
      <c r="AUR537" s="144"/>
      <c r="AUS537" s="75"/>
      <c r="AUT537" s="66"/>
      <c r="AUU537" s="66"/>
      <c r="AUV537" s="79"/>
      <c r="AUW537" s="109"/>
      <c r="AUX537" s="479"/>
      <c r="AUY537" s="78"/>
      <c r="AUZ537" s="144"/>
      <c r="AVA537" s="75"/>
      <c r="AVB537" s="66"/>
      <c r="AVC537" s="66"/>
      <c r="AVD537" s="79"/>
      <c r="AVE537" s="109"/>
      <c r="AVF537" s="479"/>
      <c r="AVG537" s="78"/>
      <c r="AVH537" s="144"/>
      <c r="AVI537" s="75"/>
      <c r="AVJ537" s="66"/>
      <c r="AVK537" s="66"/>
      <c r="AVL537" s="79"/>
      <c r="AVM537" s="109"/>
      <c r="AVN537" s="479"/>
      <c r="AVO537" s="78"/>
      <c r="AVP537" s="144"/>
      <c r="AVQ537" s="75"/>
      <c r="AVR537" s="66"/>
      <c r="AVS537" s="66"/>
      <c r="AVT537" s="79"/>
      <c r="AVU537" s="109"/>
      <c r="AVV537" s="479"/>
      <c r="AVW537" s="78"/>
      <c r="AVX537" s="144"/>
      <c r="AVY537" s="75"/>
      <c r="AVZ537" s="66"/>
      <c r="AWA537" s="66"/>
      <c r="AWB537" s="79"/>
      <c r="AWC537" s="109"/>
      <c r="AWD537" s="479"/>
      <c r="AWE537" s="78"/>
      <c r="AWF537" s="144"/>
      <c r="AWG537" s="75"/>
      <c r="AWH537" s="66"/>
      <c r="AWI537" s="66"/>
      <c r="AWJ537" s="79"/>
      <c r="AWK537" s="109"/>
      <c r="AWL537" s="479"/>
      <c r="AWM537" s="78"/>
      <c r="AWN537" s="144"/>
      <c r="AWO537" s="75"/>
      <c r="AWP537" s="66"/>
      <c r="AWQ537" s="66"/>
      <c r="AWR537" s="79"/>
      <c r="AWS537" s="109"/>
      <c r="AWT537" s="479"/>
      <c r="AWU537" s="78"/>
      <c r="AWV537" s="144"/>
      <c r="AWW537" s="75"/>
      <c r="AWX537" s="66"/>
      <c r="AWY537" s="66"/>
      <c r="AWZ537" s="79"/>
      <c r="AXA537" s="109"/>
      <c r="AXB537" s="479"/>
      <c r="AXC537" s="78"/>
      <c r="AXD537" s="144"/>
      <c r="AXE537" s="75"/>
      <c r="AXF537" s="66"/>
      <c r="AXG537" s="66"/>
      <c r="AXH537" s="79"/>
      <c r="AXI537" s="109"/>
      <c r="AXJ537" s="479"/>
      <c r="AXK537" s="78"/>
      <c r="AXL537" s="144"/>
      <c r="AXM537" s="75"/>
      <c r="AXN537" s="66"/>
      <c r="AXO537" s="66"/>
      <c r="AXP537" s="79"/>
      <c r="AXQ537" s="109"/>
      <c r="AXR537" s="479"/>
      <c r="AXS537" s="78"/>
      <c r="AXT537" s="144"/>
      <c r="AXU537" s="75"/>
      <c r="AXV537" s="66"/>
      <c r="AXW537" s="66"/>
      <c r="AXX537" s="79"/>
      <c r="AXY537" s="109"/>
      <c r="AXZ537" s="479"/>
      <c r="AYA537" s="78"/>
      <c r="AYB537" s="144"/>
      <c r="AYC537" s="75"/>
      <c r="AYD537" s="66"/>
      <c r="AYE537" s="66"/>
      <c r="AYF537" s="79"/>
      <c r="AYG537" s="109"/>
      <c r="AYH537" s="479"/>
      <c r="AYI537" s="78"/>
      <c r="AYJ537" s="144"/>
      <c r="AYK537" s="75"/>
      <c r="AYL537" s="66"/>
      <c r="AYM537" s="66"/>
      <c r="AYN537" s="79"/>
      <c r="AYO537" s="109"/>
      <c r="AYP537" s="479"/>
      <c r="AYQ537" s="78"/>
      <c r="AYR537" s="144"/>
      <c r="AYS537" s="75"/>
      <c r="AYT537" s="66"/>
      <c r="AYU537" s="66"/>
      <c r="AYV537" s="79"/>
      <c r="AYW537" s="109"/>
      <c r="AYX537" s="479"/>
      <c r="AYY537" s="78"/>
      <c r="AYZ537" s="144"/>
      <c r="AZA537" s="75"/>
      <c r="AZB537" s="66"/>
      <c r="AZC537" s="66"/>
      <c r="AZD537" s="79"/>
      <c r="AZE537" s="109"/>
      <c r="AZF537" s="479"/>
      <c r="AZG537" s="78"/>
      <c r="AZH537" s="144"/>
      <c r="AZI537" s="75"/>
      <c r="AZJ537" s="66"/>
      <c r="AZK537" s="66"/>
      <c r="AZL537" s="79"/>
      <c r="AZM537" s="109"/>
      <c r="AZN537" s="479"/>
      <c r="AZO537" s="78"/>
      <c r="AZP537" s="144"/>
      <c r="AZQ537" s="75"/>
      <c r="AZR537" s="66"/>
      <c r="AZS537" s="66"/>
      <c r="AZT537" s="79"/>
      <c r="AZU537" s="109"/>
      <c r="AZV537" s="479"/>
      <c r="AZW537" s="78"/>
      <c r="AZX537" s="144"/>
      <c r="AZY537" s="75"/>
      <c r="AZZ537" s="66"/>
      <c r="BAA537" s="66"/>
      <c r="BAB537" s="79"/>
      <c r="BAC537" s="109"/>
      <c r="BAD537" s="479"/>
      <c r="BAE537" s="78"/>
      <c r="BAF537" s="144"/>
      <c r="BAG537" s="75"/>
      <c r="BAH537" s="66"/>
      <c r="BAI537" s="66"/>
      <c r="BAJ537" s="79"/>
      <c r="BAK537" s="109"/>
      <c r="BAL537" s="479"/>
      <c r="BAM537" s="78"/>
      <c r="BAN537" s="144"/>
      <c r="BAO537" s="75"/>
      <c r="BAP537" s="66"/>
      <c r="BAQ537" s="66"/>
      <c r="BAR537" s="79"/>
      <c r="BAS537" s="109"/>
      <c r="BAT537" s="479"/>
      <c r="BAU537" s="78"/>
      <c r="BAV537" s="144"/>
      <c r="BAW537" s="75"/>
      <c r="BAX537" s="66"/>
      <c r="BAY537" s="66"/>
      <c r="BAZ537" s="79"/>
      <c r="BBA537" s="109"/>
      <c r="BBB537" s="479"/>
      <c r="BBC537" s="78"/>
      <c r="BBD537" s="144"/>
      <c r="BBE537" s="75"/>
      <c r="BBF537" s="66"/>
      <c r="BBG537" s="66"/>
      <c r="BBH537" s="79"/>
      <c r="BBI537" s="109"/>
      <c r="BBJ537" s="479"/>
      <c r="BBK537" s="78"/>
      <c r="BBL537" s="144"/>
      <c r="BBM537" s="75"/>
      <c r="BBN537" s="66"/>
      <c r="BBO537" s="66"/>
      <c r="BBP537" s="79"/>
      <c r="BBQ537" s="109"/>
      <c r="BBR537" s="479"/>
      <c r="BBS537" s="78"/>
      <c r="BBT537" s="144"/>
      <c r="BBU537" s="75"/>
      <c r="BBV537" s="66"/>
      <c r="BBW537" s="66"/>
      <c r="BBX537" s="79"/>
      <c r="BBY537" s="109"/>
      <c r="BBZ537" s="479"/>
      <c r="BCA537" s="78"/>
      <c r="BCB537" s="144"/>
      <c r="BCC537" s="75"/>
      <c r="BCD537" s="66"/>
      <c r="BCE537" s="66"/>
      <c r="BCF537" s="79"/>
      <c r="BCG537" s="109"/>
      <c r="BCH537" s="479"/>
      <c r="BCI537" s="78"/>
      <c r="BCJ537" s="144"/>
      <c r="BCK537" s="75"/>
      <c r="BCL537" s="66"/>
      <c r="BCM537" s="66"/>
      <c r="BCN537" s="79"/>
      <c r="BCO537" s="109"/>
      <c r="BCP537" s="479"/>
      <c r="BCQ537" s="78"/>
      <c r="BCR537" s="144"/>
      <c r="BCS537" s="75"/>
      <c r="BCT537" s="66"/>
      <c r="BCU537" s="66"/>
      <c r="BCV537" s="79"/>
      <c r="BCW537" s="109"/>
      <c r="BCX537" s="479"/>
      <c r="BCY537" s="78"/>
      <c r="BCZ537" s="144"/>
      <c r="BDA537" s="75"/>
      <c r="BDB537" s="66"/>
      <c r="BDC537" s="66"/>
      <c r="BDD537" s="79"/>
      <c r="BDE537" s="109"/>
      <c r="BDF537" s="479"/>
      <c r="BDG537" s="78"/>
      <c r="BDH537" s="144"/>
      <c r="BDI537" s="75"/>
      <c r="BDJ537" s="66"/>
      <c r="BDK537" s="66"/>
      <c r="BDL537" s="79"/>
      <c r="BDM537" s="109"/>
      <c r="BDN537" s="479"/>
      <c r="BDO537" s="78"/>
      <c r="BDP537" s="144"/>
      <c r="BDQ537" s="75"/>
      <c r="BDR537" s="66"/>
      <c r="BDS537" s="66"/>
      <c r="BDT537" s="79"/>
      <c r="BDU537" s="109"/>
      <c r="BDV537" s="479"/>
      <c r="BDW537" s="78"/>
      <c r="BDX537" s="144"/>
      <c r="BDY537" s="75"/>
      <c r="BDZ537" s="66"/>
      <c r="BEA537" s="66"/>
      <c r="BEB537" s="79"/>
      <c r="BEC537" s="109"/>
      <c r="BED537" s="479"/>
      <c r="BEE537" s="78"/>
      <c r="BEF537" s="144"/>
      <c r="BEG537" s="75"/>
      <c r="BEH537" s="66"/>
      <c r="BEI537" s="66"/>
      <c r="BEJ537" s="79"/>
      <c r="BEK537" s="109"/>
      <c r="BEL537" s="479"/>
      <c r="BEM537" s="78"/>
      <c r="BEN537" s="144"/>
      <c r="BEO537" s="75"/>
      <c r="BEP537" s="66"/>
      <c r="BEQ537" s="66"/>
      <c r="BER537" s="79"/>
      <c r="BES537" s="109"/>
      <c r="BET537" s="479"/>
      <c r="BEU537" s="78"/>
      <c r="BEV537" s="144"/>
      <c r="BEW537" s="75"/>
      <c r="BEX537" s="66"/>
      <c r="BEY537" s="66"/>
      <c r="BEZ537" s="79"/>
      <c r="BFA537" s="109"/>
      <c r="BFB537" s="479"/>
      <c r="BFC537" s="78"/>
      <c r="BFD537" s="144"/>
      <c r="BFE537" s="75"/>
      <c r="BFF537" s="66"/>
      <c r="BFG537" s="66"/>
      <c r="BFH537" s="79"/>
      <c r="BFI537" s="109"/>
      <c r="BFJ537" s="479"/>
      <c r="BFK537" s="78"/>
      <c r="BFL537" s="144"/>
      <c r="BFM537" s="75"/>
      <c r="BFN537" s="66"/>
      <c r="BFO537" s="66"/>
      <c r="BFP537" s="79"/>
      <c r="BFQ537" s="109"/>
      <c r="BFR537" s="479"/>
      <c r="BFS537" s="78"/>
      <c r="BFT537" s="144"/>
      <c r="BFU537" s="75"/>
      <c r="BFV537" s="66"/>
      <c r="BFW537" s="66"/>
      <c r="BFX537" s="79"/>
      <c r="BFY537" s="109"/>
      <c r="BFZ537" s="479"/>
      <c r="BGA537" s="78"/>
      <c r="BGB537" s="144"/>
      <c r="BGC537" s="75"/>
      <c r="BGD537" s="66"/>
      <c r="BGE537" s="66"/>
      <c r="BGF537" s="79"/>
      <c r="BGG537" s="109"/>
      <c r="BGH537" s="479"/>
      <c r="BGI537" s="78"/>
      <c r="BGJ537" s="144"/>
      <c r="BGK537" s="75"/>
      <c r="BGL537" s="66"/>
      <c r="BGM537" s="66"/>
      <c r="BGN537" s="79"/>
      <c r="BGO537" s="109"/>
      <c r="BGP537" s="479"/>
      <c r="BGQ537" s="78"/>
      <c r="BGR537" s="144"/>
      <c r="BGS537" s="75"/>
      <c r="BGT537" s="66"/>
      <c r="BGU537" s="66"/>
      <c r="BGV537" s="79"/>
      <c r="BGW537" s="109"/>
      <c r="BGX537" s="479"/>
      <c r="BGY537" s="78"/>
      <c r="BGZ537" s="144"/>
      <c r="BHA537" s="75"/>
      <c r="BHB537" s="66"/>
      <c r="BHC537" s="66"/>
      <c r="BHD537" s="79"/>
      <c r="BHE537" s="109"/>
      <c r="BHF537" s="479"/>
      <c r="BHG537" s="78"/>
      <c r="BHH537" s="144"/>
      <c r="BHI537" s="75"/>
      <c r="BHJ537" s="66"/>
      <c r="BHK537" s="66"/>
      <c r="BHL537" s="79"/>
      <c r="BHM537" s="109"/>
      <c r="BHN537" s="479"/>
      <c r="BHO537" s="78"/>
      <c r="BHP537" s="144"/>
      <c r="BHQ537" s="75"/>
      <c r="BHR537" s="66"/>
      <c r="BHS537" s="66"/>
      <c r="BHT537" s="79"/>
      <c r="BHU537" s="109"/>
      <c r="BHV537" s="479"/>
      <c r="BHW537" s="78"/>
      <c r="BHX537" s="144"/>
      <c r="BHY537" s="75"/>
      <c r="BHZ537" s="66"/>
      <c r="BIA537" s="66"/>
      <c r="BIB537" s="79"/>
      <c r="BIC537" s="109"/>
      <c r="BID537" s="479"/>
      <c r="BIE537" s="78"/>
      <c r="BIF537" s="144"/>
      <c r="BIG537" s="75"/>
      <c r="BIH537" s="66"/>
      <c r="BII537" s="66"/>
      <c r="BIJ537" s="79"/>
      <c r="BIK537" s="109"/>
      <c r="BIL537" s="479"/>
      <c r="BIM537" s="78"/>
      <c r="BIN537" s="144"/>
      <c r="BIO537" s="75"/>
      <c r="BIP537" s="66"/>
      <c r="BIQ537" s="66"/>
      <c r="BIR537" s="79"/>
      <c r="BIS537" s="109"/>
      <c r="BIT537" s="479"/>
      <c r="BIU537" s="78"/>
      <c r="BIV537" s="144"/>
      <c r="BIW537" s="75"/>
      <c r="BIX537" s="66"/>
      <c r="BIY537" s="66"/>
      <c r="BIZ537" s="79"/>
      <c r="BJA537" s="109"/>
      <c r="BJB537" s="479"/>
      <c r="BJC537" s="78"/>
      <c r="BJD537" s="144"/>
      <c r="BJE537" s="75"/>
      <c r="BJF537" s="66"/>
      <c r="BJG537" s="66"/>
      <c r="BJH537" s="79"/>
      <c r="BJI537" s="109"/>
      <c r="BJJ537" s="479"/>
      <c r="BJK537" s="78"/>
      <c r="BJL537" s="144"/>
      <c r="BJM537" s="75"/>
      <c r="BJN537" s="66"/>
      <c r="BJO537" s="66"/>
      <c r="BJP537" s="79"/>
      <c r="BJQ537" s="109"/>
      <c r="BJR537" s="479"/>
      <c r="BJS537" s="78"/>
      <c r="BJT537" s="144"/>
      <c r="BJU537" s="75"/>
      <c r="BJV537" s="66"/>
      <c r="BJW537" s="66"/>
      <c r="BJX537" s="79"/>
      <c r="BJY537" s="109"/>
      <c r="BJZ537" s="479"/>
      <c r="BKA537" s="78"/>
      <c r="BKB537" s="144"/>
      <c r="BKC537" s="75"/>
      <c r="BKD537" s="66"/>
      <c r="BKE537" s="66"/>
      <c r="BKF537" s="79"/>
      <c r="BKG537" s="109"/>
      <c r="BKH537" s="479"/>
      <c r="BKI537" s="78"/>
      <c r="BKJ537" s="144"/>
      <c r="BKK537" s="75"/>
      <c r="BKL537" s="66"/>
      <c r="BKM537" s="66"/>
      <c r="BKN537" s="79"/>
      <c r="BKO537" s="109"/>
      <c r="BKP537" s="479"/>
      <c r="BKQ537" s="78"/>
      <c r="BKR537" s="144"/>
      <c r="BKS537" s="75"/>
      <c r="BKT537" s="66"/>
      <c r="BKU537" s="66"/>
      <c r="BKV537" s="79"/>
      <c r="BKW537" s="109"/>
      <c r="BKX537" s="479"/>
      <c r="BKY537" s="78"/>
      <c r="BKZ537" s="144"/>
      <c r="BLA537" s="75"/>
      <c r="BLB537" s="66"/>
      <c r="BLC537" s="66"/>
      <c r="BLD537" s="79"/>
      <c r="BLE537" s="109"/>
      <c r="BLF537" s="479"/>
      <c r="BLG537" s="78"/>
      <c r="BLH537" s="144"/>
      <c r="BLI537" s="75"/>
      <c r="BLJ537" s="66"/>
      <c r="BLK537" s="66"/>
      <c r="BLL537" s="79"/>
      <c r="BLM537" s="109"/>
      <c r="BLN537" s="479"/>
      <c r="BLO537" s="78"/>
      <c r="BLP537" s="144"/>
      <c r="BLQ537" s="75"/>
      <c r="BLR537" s="66"/>
      <c r="BLS537" s="66"/>
      <c r="BLT537" s="79"/>
      <c r="BLU537" s="109"/>
      <c r="BLV537" s="479"/>
      <c r="BLW537" s="78"/>
      <c r="BLX537" s="144"/>
      <c r="BLY537" s="75"/>
      <c r="BLZ537" s="66"/>
      <c r="BMA537" s="66"/>
      <c r="BMB537" s="79"/>
      <c r="BMC537" s="109"/>
      <c r="BMD537" s="479"/>
      <c r="BME537" s="78"/>
      <c r="BMF537" s="144"/>
      <c r="BMG537" s="75"/>
      <c r="BMH537" s="66"/>
      <c r="BMI537" s="66"/>
      <c r="BMJ537" s="79"/>
      <c r="BMK537" s="109"/>
      <c r="BML537" s="479"/>
      <c r="BMM537" s="78"/>
      <c r="BMN537" s="144"/>
      <c r="BMO537" s="75"/>
      <c r="BMP537" s="66"/>
      <c r="BMQ537" s="66"/>
      <c r="BMR537" s="79"/>
      <c r="BMS537" s="109"/>
      <c r="BMT537" s="479"/>
      <c r="BMU537" s="78"/>
      <c r="BMV537" s="144"/>
      <c r="BMW537" s="75"/>
      <c r="BMX537" s="66"/>
      <c r="BMY537" s="66"/>
      <c r="BMZ537" s="79"/>
      <c r="BNA537" s="109"/>
      <c r="BNB537" s="479"/>
      <c r="BNC537" s="78"/>
      <c r="BND537" s="144"/>
      <c r="BNE537" s="75"/>
      <c r="BNF537" s="66"/>
      <c r="BNG537" s="66"/>
      <c r="BNH537" s="79"/>
      <c r="BNI537" s="109"/>
      <c r="BNJ537" s="479"/>
      <c r="BNK537" s="78"/>
      <c r="BNL537" s="144"/>
      <c r="BNM537" s="75"/>
      <c r="BNN537" s="66"/>
      <c r="BNO537" s="66"/>
      <c r="BNP537" s="79"/>
      <c r="BNQ537" s="109"/>
      <c r="BNR537" s="479"/>
      <c r="BNS537" s="78"/>
      <c r="BNT537" s="144"/>
      <c r="BNU537" s="75"/>
      <c r="BNV537" s="66"/>
      <c r="BNW537" s="66"/>
      <c r="BNX537" s="79"/>
      <c r="BNY537" s="109"/>
      <c r="BNZ537" s="479"/>
      <c r="BOA537" s="78"/>
      <c r="BOB537" s="144"/>
      <c r="BOC537" s="75"/>
      <c r="BOD537" s="66"/>
      <c r="BOE537" s="66"/>
      <c r="BOF537" s="79"/>
      <c r="BOG537" s="109"/>
      <c r="BOH537" s="479"/>
      <c r="BOI537" s="78"/>
      <c r="BOJ537" s="144"/>
      <c r="BOK537" s="75"/>
      <c r="BOL537" s="66"/>
      <c r="BOM537" s="66"/>
      <c r="BON537" s="79"/>
      <c r="BOO537" s="109"/>
      <c r="BOP537" s="479"/>
      <c r="BOQ537" s="78"/>
      <c r="BOR537" s="144"/>
      <c r="BOS537" s="75"/>
      <c r="BOT537" s="66"/>
      <c r="BOU537" s="66"/>
      <c r="BOV537" s="79"/>
      <c r="BOW537" s="109"/>
      <c r="BOX537" s="479"/>
      <c r="BOY537" s="78"/>
      <c r="BOZ537" s="144"/>
      <c r="BPA537" s="75"/>
      <c r="BPB537" s="66"/>
      <c r="BPC537" s="66"/>
      <c r="BPD537" s="79"/>
      <c r="BPE537" s="109"/>
      <c r="BPF537" s="479"/>
      <c r="BPG537" s="78"/>
      <c r="BPH537" s="144"/>
      <c r="BPI537" s="75"/>
      <c r="BPJ537" s="66"/>
      <c r="BPK537" s="66"/>
      <c r="BPL537" s="79"/>
      <c r="BPM537" s="109"/>
      <c r="BPN537" s="479"/>
      <c r="BPO537" s="78"/>
      <c r="BPP537" s="144"/>
      <c r="BPQ537" s="75"/>
      <c r="BPR537" s="66"/>
      <c r="BPS537" s="66"/>
      <c r="BPT537" s="79"/>
      <c r="BPU537" s="109"/>
      <c r="BPV537" s="479"/>
      <c r="BPW537" s="78"/>
      <c r="BPX537" s="144"/>
      <c r="BPY537" s="75"/>
      <c r="BPZ537" s="66"/>
      <c r="BQA537" s="66"/>
      <c r="BQB537" s="79"/>
      <c r="BQC537" s="109"/>
      <c r="BQD537" s="479"/>
      <c r="BQE537" s="78"/>
      <c r="BQF537" s="144"/>
      <c r="BQG537" s="75"/>
      <c r="BQH537" s="66"/>
      <c r="BQI537" s="66"/>
      <c r="BQJ537" s="79"/>
      <c r="BQK537" s="109"/>
      <c r="BQL537" s="479"/>
      <c r="BQM537" s="78"/>
      <c r="BQN537" s="144"/>
      <c r="BQO537" s="75"/>
      <c r="BQP537" s="66"/>
      <c r="BQQ537" s="66"/>
      <c r="BQR537" s="79"/>
      <c r="BQS537" s="109"/>
      <c r="BQT537" s="479"/>
      <c r="BQU537" s="78"/>
      <c r="BQV537" s="144"/>
      <c r="BQW537" s="75"/>
      <c r="BQX537" s="66"/>
      <c r="BQY537" s="66"/>
      <c r="BQZ537" s="79"/>
      <c r="BRA537" s="109"/>
      <c r="BRB537" s="479"/>
      <c r="BRC537" s="78"/>
      <c r="BRD537" s="144"/>
      <c r="BRE537" s="75"/>
      <c r="BRF537" s="66"/>
      <c r="BRG537" s="66"/>
      <c r="BRH537" s="79"/>
      <c r="BRI537" s="109"/>
      <c r="BRJ537" s="479"/>
      <c r="BRK537" s="78"/>
      <c r="BRL537" s="144"/>
      <c r="BRM537" s="75"/>
      <c r="BRN537" s="66"/>
      <c r="BRO537" s="66"/>
      <c r="BRP537" s="79"/>
      <c r="BRQ537" s="109"/>
      <c r="BRR537" s="479"/>
      <c r="BRS537" s="78"/>
      <c r="BRT537" s="144"/>
      <c r="BRU537" s="75"/>
      <c r="BRV537" s="66"/>
      <c r="BRW537" s="66"/>
      <c r="BRX537" s="79"/>
      <c r="BRY537" s="109"/>
      <c r="BRZ537" s="479"/>
      <c r="BSA537" s="78"/>
      <c r="BSB537" s="144"/>
      <c r="BSC537" s="75"/>
      <c r="BSD537" s="66"/>
      <c r="BSE537" s="66"/>
      <c r="BSF537" s="79"/>
      <c r="BSG537" s="109"/>
      <c r="BSH537" s="479"/>
      <c r="BSI537" s="78"/>
      <c r="BSJ537" s="144"/>
      <c r="BSK537" s="75"/>
      <c r="BSL537" s="66"/>
      <c r="BSM537" s="66"/>
      <c r="BSN537" s="79"/>
      <c r="BSO537" s="109"/>
      <c r="BSP537" s="479"/>
      <c r="BSQ537" s="78"/>
      <c r="BSR537" s="144"/>
      <c r="BSS537" s="75"/>
      <c r="BST537" s="66"/>
      <c r="BSU537" s="66"/>
      <c r="BSV537" s="79"/>
      <c r="BSW537" s="109"/>
      <c r="BSX537" s="479"/>
      <c r="BSY537" s="78"/>
      <c r="BSZ537" s="144"/>
      <c r="BTA537" s="75"/>
      <c r="BTB537" s="66"/>
      <c r="BTC537" s="66"/>
      <c r="BTD537" s="79"/>
      <c r="BTE537" s="109"/>
      <c r="BTF537" s="479"/>
      <c r="BTG537" s="78"/>
      <c r="BTH537" s="144"/>
      <c r="BTI537" s="75"/>
      <c r="BTJ537" s="66"/>
      <c r="BTK537" s="66"/>
      <c r="BTL537" s="79"/>
      <c r="BTM537" s="109"/>
      <c r="BTN537" s="479"/>
      <c r="BTO537" s="78"/>
      <c r="BTP537" s="144"/>
      <c r="BTQ537" s="75"/>
      <c r="BTR537" s="66"/>
      <c r="BTS537" s="66"/>
      <c r="BTT537" s="79"/>
      <c r="BTU537" s="109"/>
      <c r="BTV537" s="479"/>
      <c r="BTW537" s="78"/>
      <c r="BTX537" s="144"/>
      <c r="BTY537" s="75"/>
      <c r="BTZ537" s="66"/>
      <c r="BUA537" s="66"/>
      <c r="BUB537" s="79"/>
      <c r="BUC537" s="109"/>
      <c r="BUD537" s="479"/>
      <c r="BUE537" s="78"/>
      <c r="BUF537" s="144"/>
      <c r="BUG537" s="75"/>
      <c r="BUH537" s="66"/>
      <c r="BUI537" s="66"/>
      <c r="BUJ537" s="79"/>
      <c r="BUK537" s="109"/>
      <c r="BUL537" s="479"/>
      <c r="BUM537" s="78"/>
      <c r="BUN537" s="144"/>
      <c r="BUO537" s="75"/>
      <c r="BUP537" s="66"/>
      <c r="BUQ537" s="66"/>
      <c r="BUR537" s="79"/>
      <c r="BUS537" s="109"/>
      <c r="BUT537" s="479"/>
      <c r="BUU537" s="78"/>
      <c r="BUV537" s="144"/>
      <c r="BUW537" s="75"/>
      <c r="BUX537" s="66"/>
      <c r="BUY537" s="66"/>
      <c r="BUZ537" s="79"/>
      <c r="BVA537" s="109"/>
      <c r="BVB537" s="479"/>
      <c r="BVC537" s="78"/>
      <c r="BVD537" s="144"/>
      <c r="BVE537" s="75"/>
      <c r="BVF537" s="66"/>
      <c r="BVG537" s="66"/>
      <c r="BVH537" s="79"/>
      <c r="BVI537" s="109"/>
      <c r="BVJ537" s="479"/>
      <c r="BVK537" s="78"/>
      <c r="BVL537" s="144"/>
      <c r="BVM537" s="75"/>
      <c r="BVN537" s="66"/>
      <c r="BVO537" s="66"/>
      <c r="BVP537" s="79"/>
      <c r="BVQ537" s="109"/>
      <c r="BVR537" s="479"/>
      <c r="BVS537" s="78"/>
      <c r="BVT537" s="144"/>
      <c r="BVU537" s="75"/>
      <c r="BVV537" s="66"/>
      <c r="BVW537" s="66"/>
      <c r="BVX537" s="79"/>
      <c r="BVY537" s="109"/>
      <c r="BVZ537" s="479"/>
      <c r="BWA537" s="78"/>
      <c r="BWB537" s="144"/>
      <c r="BWC537" s="75"/>
      <c r="BWD537" s="66"/>
      <c r="BWE537" s="66"/>
      <c r="BWF537" s="79"/>
      <c r="BWG537" s="109"/>
      <c r="BWH537" s="479"/>
      <c r="BWI537" s="78"/>
      <c r="BWJ537" s="144"/>
      <c r="BWK537" s="75"/>
      <c r="BWL537" s="66"/>
      <c r="BWM537" s="66"/>
      <c r="BWN537" s="79"/>
      <c r="BWO537" s="109"/>
      <c r="BWP537" s="479"/>
      <c r="BWQ537" s="78"/>
      <c r="BWR537" s="144"/>
      <c r="BWS537" s="75"/>
      <c r="BWT537" s="66"/>
      <c r="BWU537" s="66"/>
      <c r="BWV537" s="79"/>
      <c r="BWW537" s="109"/>
      <c r="BWX537" s="479"/>
      <c r="BWY537" s="78"/>
      <c r="BWZ537" s="144"/>
      <c r="BXA537" s="75"/>
      <c r="BXB537" s="66"/>
      <c r="BXC537" s="66"/>
      <c r="BXD537" s="79"/>
      <c r="BXE537" s="109"/>
      <c r="BXF537" s="479"/>
      <c r="BXG537" s="78"/>
      <c r="BXH537" s="144"/>
      <c r="BXI537" s="75"/>
      <c r="BXJ537" s="66"/>
      <c r="BXK537" s="66"/>
      <c r="BXL537" s="79"/>
      <c r="BXM537" s="109"/>
      <c r="BXN537" s="479"/>
      <c r="BXO537" s="78"/>
      <c r="BXP537" s="144"/>
      <c r="BXQ537" s="75"/>
      <c r="BXR537" s="66"/>
      <c r="BXS537" s="66"/>
      <c r="BXT537" s="79"/>
      <c r="BXU537" s="109"/>
      <c r="BXV537" s="479"/>
      <c r="BXW537" s="78"/>
      <c r="BXX537" s="144"/>
      <c r="BXY537" s="75"/>
      <c r="BXZ537" s="66"/>
      <c r="BYA537" s="66"/>
      <c r="BYB537" s="79"/>
      <c r="BYC537" s="109"/>
      <c r="BYD537" s="479"/>
      <c r="BYE537" s="78"/>
      <c r="BYF537" s="144"/>
      <c r="BYG537" s="75"/>
      <c r="BYH537" s="66"/>
      <c r="BYI537" s="66"/>
      <c r="BYJ537" s="79"/>
      <c r="BYK537" s="109"/>
      <c r="BYL537" s="479"/>
      <c r="BYM537" s="78"/>
      <c r="BYN537" s="144"/>
      <c r="BYO537" s="75"/>
      <c r="BYP537" s="66"/>
      <c r="BYQ537" s="66"/>
      <c r="BYR537" s="79"/>
      <c r="BYS537" s="109"/>
      <c r="BYT537" s="479"/>
      <c r="BYU537" s="78"/>
      <c r="BYV537" s="144"/>
      <c r="BYW537" s="75"/>
      <c r="BYX537" s="66"/>
      <c r="BYY537" s="66"/>
      <c r="BYZ537" s="79"/>
      <c r="BZA537" s="109"/>
      <c r="BZB537" s="479"/>
      <c r="BZC537" s="78"/>
      <c r="BZD537" s="144"/>
      <c r="BZE537" s="75"/>
      <c r="BZF537" s="66"/>
      <c r="BZG537" s="66"/>
      <c r="BZH537" s="79"/>
      <c r="BZI537" s="109"/>
      <c r="BZJ537" s="479"/>
      <c r="BZK537" s="78"/>
      <c r="BZL537" s="144"/>
      <c r="BZM537" s="75"/>
      <c r="BZN537" s="66"/>
      <c r="BZO537" s="66"/>
      <c r="BZP537" s="79"/>
      <c r="BZQ537" s="109"/>
      <c r="BZR537" s="479"/>
      <c r="BZS537" s="78"/>
      <c r="BZT537" s="144"/>
      <c r="BZU537" s="75"/>
      <c r="BZV537" s="66"/>
      <c r="BZW537" s="66"/>
      <c r="BZX537" s="79"/>
      <c r="BZY537" s="109"/>
      <c r="BZZ537" s="479"/>
      <c r="CAA537" s="78"/>
      <c r="CAB537" s="144"/>
      <c r="CAC537" s="75"/>
      <c r="CAD537" s="66"/>
      <c r="CAE537" s="66"/>
      <c r="CAF537" s="79"/>
      <c r="CAG537" s="109"/>
      <c r="CAH537" s="479"/>
      <c r="CAI537" s="78"/>
      <c r="CAJ537" s="144"/>
      <c r="CAK537" s="75"/>
      <c r="CAL537" s="66"/>
      <c r="CAM537" s="66"/>
      <c r="CAN537" s="79"/>
      <c r="CAO537" s="109"/>
      <c r="CAP537" s="479"/>
      <c r="CAQ537" s="78"/>
      <c r="CAR537" s="144"/>
      <c r="CAS537" s="75"/>
      <c r="CAT537" s="66"/>
      <c r="CAU537" s="66"/>
      <c r="CAV537" s="79"/>
      <c r="CAW537" s="109"/>
      <c r="CAX537" s="479"/>
      <c r="CAY537" s="78"/>
      <c r="CAZ537" s="144"/>
      <c r="CBA537" s="75"/>
      <c r="CBB537" s="66"/>
      <c r="CBC537" s="66"/>
      <c r="CBD537" s="79"/>
      <c r="CBE537" s="109"/>
      <c r="CBF537" s="479"/>
      <c r="CBG537" s="78"/>
      <c r="CBH537" s="144"/>
      <c r="CBI537" s="75"/>
      <c r="CBJ537" s="66"/>
      <c r="CBK537" s="66"/>
      <c r="CBL537" s="79"/>
      <c r="CBM537" s="109"/>
      <c r="CBN537" s="479"/>
      <c r="CBO537" s="78"/>
      <c r="CBP537" s="144"/>
      <c r="CBQ537" s="75"/>
      <c r="CBR537" s="66"/>
      <c r="CBS537" s="66"/>
      <c r="CBT537" s="79"/>
      <c r="CBU537" s="109"/>
      <c r="CBV537" s="479"/>
      <c r="CBW537" s="78"/>
      <c r="CBX537" s="144"/>
      <c r="CBY537" s="75"/>
      <c r="CBZ537" s="66"/>
      <c r="CCA537" s="66"/>
      <c r="CCB537" s="79"/>
      <c r="CCC537" s="109"/>
      <c r="CCD537" s="479"/>
      <c r="CCE537" s="78"/>
      <c r="CCF537" s="144"/>
      <c r="CCG537" s="75"/>
      <c r="CCH537" s="66"/>
      <c r="CCI537" s="66"/>
      <c r="CCJ537" s="79"/>
      <c r="CCK537" s="109"/>
      <c r="CCL537" s="479"/>
      <c r="CCM537" s="78"/>
      <c r="CCN537" s="144"/>
      <c r="CCO537" s="75"/>
      <c r="CCP537" s="66"/>
      <c r="CCQ537" s="66"/>
      <c r="CCR537" s="79"/>
      <c r="CCS537" s="109"/>
      <c r="CCT537" s="479"/>
      <c r="CCU537" s="78"/>
      <c r="CCV537" s="144"/>
      <c r="CCW537" s="75"/>
      <c r="CCX537" s="66"/>
      <c r="CCY537" s="66"/>
      <c r="CCZ537" s="79"/>
      <c r="CDA537" s="109"/>
      <c r="CDB537" s="479"/>
      <c r="CDC537" s="78"/>
      <c r="CDD537" s="144"/>
      <c r="CDE537" s="75"/>
      <c r="CDF537" s="66"/>
      <c r="CDG537" s="66"/>
      <c r="CDH537" s="79"/>
      <c r="CDI537" s="109"/>
      <c r="CDJ537" s="479"/>
      <c r="CDK537" s="78"/>
      <c r="CDL537" s="144"/>
      <c r="CDM537" s="75"/>
      <c r="CDN537" s="66"/>
      <c r="CDO537" s="66"/>
      <c r="CDP537" s="79"/>
      <c r="CDQ537" s="109"/>
      <c r="CDR537" s="479"/>
      <c r="CDS537" s="78"/>
      <c r="CDT537" s="144"/>
      <c r="CDU537" s="75"/>
      <c r="CDV537" s="66"/>
      <c r="CDW537" s="66"/>
      <c r="CDX537" s="79"/>
      <c r="CDY537" s="109"/>
      <c r="CDZ537" s="479"/>
      <c r="CEA537" s="78"/>
      <c r="CEB537" s="144"/>
      <c r="CEC537" s="75"/>
      <c r="CED537" s="66"/>
      <c r="CEE537" s="66"/>
      <c r="CEF537" s="79"/>
      <c r="CEG537" s="109"/>
      <c r="CEH537" s="479"/>
      <c r="CEI537" s="78"/>
      <c r="CEJ537" s="144"/>
      <c r="CEK537" s="75"/>
      <c r="CEL537" s="66"/>
      <c r="CEM537" s="66"/>
      <c r="CEN537" s="79"/>
      <c r="CEO537" s="109"/>
      <c r="CEP537" s="479"/>
      <c r="CEQ537" s="78"/>
      <c r="CER537" s="144"/>
      <c r="CES537" s="75"/>
      <c r="CET537" s="66"/>
      <c r="CEU537" s="66"/>
      <c r="CEV537" s="79"/>
      <c r="CEW537" s="109"/>
      <c r="CEX537" s="479"/>
      <c r="CEY537" s="78"/>
      <c r="CEZ537" s="144"/>
      <c r="CFA537" s="75"/>
      <c r="CFB537" s="66"/>
      <c r="CFC537" s="66"/>
      <c r="CFD537" s="79"/>
      <c r="CFE537" s="109"/>
      <c r="CFF537" s="479"/>
      <c r="CFG537" s="78"/>
      <c r="CFH537" s="144"/>
      <c r="CFI537" s="75"/>
      <c r="CFJ537" s="66"/>
      <c r="CFK537" s="66"/>
      <c r="CFL537" s="79"/>
      <c r="CFM537" s="109"/>
      <c r="CFN537" s="479"/>
      <c r="CFO537" s="78"/>
      <c r="CFP537" s="144"/>
      <c r="CFQ537" s="75"/>
      <c r="CFR537" s="66"/>
      <c r="CFS537" s="66"/>
      <c r="CFT537" s="79"/>
      <c r="CFU537" s="109"/>
      <c r="CFV537" s="479"/>
      <c r="CFW537" s="78"/>
      <c r="CFX537" s="144"/>
      <c r="CFY537" s="75"/>
      <c r="CFZ537" s="66"/>
      <c r="CGA537" s="66"/>
      <c r="CGB537" s="79"/>
      <c r="CGC537" s="109"/>
      <c r="CGD537" s="479"/>
      <c r="CGE537" s="78"/>
      <c r="CGF537" s="144"/>
      <c r="CGG537" s="75"/>
      <c r="CGH537" s="66"/>
      <c r="CGI537" s="66"/>
      <c r="CGJ537" s="79"/>
      <c r="CGK537" s="109"/>
      <c r="CGL537" s="479"/>
      <c r="CGM537" s="78"/>
      <c r="CGN537" s="144"/>
      <c r="CGO537" s="75"/>
      <c r="CGP537" s="66"/>
      <c r="CGQ537" s="66"/>
      <c r="CGR537" s="79"/>
      <c r="CGS537" s="109"/>
      <c r="CGT537" s="479"/>
      <c r="CGU537" s="78"/>
      <c r="CGV537" s="144"/>
      <c r="CGW537" s="75"/>
      <c r="CGX537" s="66"/>
      <c r="CGY537" s="66"/>
      <c r="CGZ537" s="79"/>
      <c r="CHA537" s="109"/>
      <c r="CHB537" s="479"/>
      <c r="CHC537" s="78"/>
      <c r="CHD537" s="144"/>
      <c r="CHE537" s="75"/>
      <c r="CHF537" s="66"/>
      <c r="CHG537" s="66"/>
      <c r="CHH537" s="79"/>
      <c r="CHI537" s="109"/>
      <c r="CHJ537" s="479"/>
      <c r="CHK537" s="78"/>
      <c r="CHL537" s="144"/>
      <c r="CHM537" s="75"/>
      <c r="CHN537" s="66"/>
      <c r="CHO537" s="66"/>
      <c r="CHP537" s="79"/>
      <c r="CHQ537" s="109"/>
      <c r="CHR537" s="479"/>
      <c r="CHS537" s="78"/>
      <c r="CHT537" s="144"/>
      <c r="CHU537" s="75"/>
      <c r="CHV537" s="66"/>
      <c r="CHW537" s="66"/>
      <c r="CHX537" s="79"/>
      <c r="CHY537" s="109"/>
      <c r="CHZ537" s="479"/>
      <c r="CIA537" s="78"/>
      <c r="CIB537" s="144"/>
      <c r="CIC537" s="75"/>
      <c r="CID537" s="66"/>
      <c r="CIE537" s="66"/>
      <c r="CIF537" s="79"/>
      <c r="CIG537" s="109"/>
      <c r="CIH537" s="479"/>
      <c r="CII537" s="78"/>
      <c r="CIJ537" s="144"/>
      <c r="CIK537" s="75"/>
      <c r="CIL537" s="66"/>
      <c r="CIM537" s="66"/>
      <c r="CIN537" s="79"/>
      <c r="CIO537" s="109"/>
      <c r="CIP537" s="479"/>
      <c r="CIQ537" s="78"/>
      <c r="CIR537" s="144"/>
      <c r="CIS537" s="75"/>
      <c r="CIT537" s="66"/>
      <c r="CIU537" s="66"/>
      <c r="CIV537" s="79"/>
      <c r="CIW537" s="109"/>
      <c r="CIX537" s="479"/>
      <c r="CIY537" s="78"/>
      <c r="CIZ537" s="144"/>
      <c r="CJA537" s="75"/>
      <c r="CJB537" s="66"/>
      <c r="CJC537" s="66"/>
      <c r="CJD537" s="79"/>
      <c r="CJE537" s="109"/>
      <c r="CJF537" s="479"/>
      <c r="CJG537" s="78"/>
      <c r="CJH537" s="144"/>
      <c r="CJI537" s="75"/>
      <c r="CJJ537" s="66"/>
      <c r="CJK537" s="66"/>
      <c r="CJL537" s="79"/>
      <c r="CJM537" s="109"/>
      <c r="CJN537" s="479"/>
      <c r="CJO537" s="78"/>
      <c r="CJP537" s="144"/>
      <c r="CJQ537" s="75"/>
      <c r="CJR537" s="66"/>
      <c r="CJS537" s="66"/>
      <c r="CJT537" s="79"/>
      <c r="CJU537" s="109"/>
      <c r="CJV537" s="479"/>
      <c r="CJW537" s="78"/>
      <c r="CJX537" s="144"/>
      <c r="CJY537" s="75"/>
      <c r="CJZ537" s="66"/>
      <c r="CKA537" s="66"/>
      <c r="CKB537" s="79"/>
      <c r="CKC537" s="109"/>
      <c r="CKD537" s="479"/>
      <c r="CKE537" s="78"/>
      <c r="CKF537" s="144"/>
      <c r="CKG537" s="75"/>
      <c r="CKH537" s="66"/>
      <c r="CKI537" s="66"/>
      <c r="CKJ537" s="79"/>
      <c r="CKK537" s="109"/>
      <c r="CKL537" s="479"/>
      <c r="CKM537" s="78"/>
      <c r="CKN537" s="144"/>
      <c r="CKO537" s="75"/>
      <c r="CKP537" s="66"/>
      <c r="CKQ537" s="66"/>
      <c r="CKR537" s="79"/>
      <c r="CKS537" s="109"/>
      <c r="CKT537" s="479"/>
      <c r="CKU537" s="78"/>
      <c r="CKV537" s="144"/>
      <c r="CKW537" s="75"/>
      <c r="CKX537" s="66"/>
      <c r="CKY537" s="66"/>
      <c r="CKZ537" s="79"/>
      <c r="CLA537" s="109"/>
      <c r="CLB537" s="479"/>
      <c r="CLC537" s="78"/>
      <c r="CLD537" s="144"/>
      <c r="CLE537" s="75"/>
      <c r="CLF537" s="66"/>
      <c r="CLG537" s="66"/>
      <c r="CLH537" s="79"/>
      <c r="CLI537" s="109"/>
      <c r="CLJ537" s="479"/>
      <c r="CLK537" s="78"/>
      <c r="CLL537" s="144"/>
      <c r="CLM537" s="75"/>
      <c r="CLN537" s="66"/>
      <c r="CLO537" s="66"/>
      <c r="CLP537" s="79"/>
      <c r="CLQ537" s="109"/>
      <c r="CLR537" s="479"/>
      <c r="CLS537" s="78"/>
      <c r="CLT537" s="144"/>
      <c r="CLU537" s="75"/>
      <c r="CLV537" s="66"/>
      <c r="CLW537" s="66"/>
      <c r="CLX537" s="79"/>
      <c r="CLY537" s="109"/>
      <c r="CLZ537" s="479"/>
      <c r="CMA537" s="78"/>
      <c r="CMB537" s="144"/>
      <c r="CMC537" s="75"/>
      <c r="CMD537" s="66"/>
      <c r="CME537" s="66"/>
      <c r="CMF537" s="79"/>
      <c r="CMG537" s="109"/>
      <c r="CMH537" s="479"/>
      <c r="CMI537" s="78"/>
      <c r="CMJ537" s="144"/>
      <c r="CMK537" s="75"/>
      <c r="CML537" s="66"/>
      <c r="CMM537" s="66"/>
      <c r="CMN537" s="79"/>
      <c r="CMO537" s="109"/>
      <c r="CMP537" s="479"/>
      <c r="CMQ537" s="78"/>
      <c r="CMR537" s="144"/>
      <c r="CMS537" s="75"/>
      <c r="CMT537" s="66"/>
      <c r="CMU537" s="66"/>
      <c r="CMV537" s="79"/>
      <c r="CMW537" s="109"/>
      <c r="CMX537" s="479"/>
      <c r="CMY537" s="78"/>
      <c r="CMZ537" s="144"/>
      <c r="CNA537" s="75"/>
      <c r="CNB537" s="66"/>
      <c r="CNC537" s="66"/>
      <c r="CND537" s="79"/>
      <c r="CNE537" s="109"/>
      <c r="CNF537" s="479"/>
      <c r="CNG537" s="78"/>
      <c r="CNH537" s="144"/>
      <c r="CNI537" s="75"/>
      <c r="CNJ537" s="66"/>
      <c r="CNK537" s="66"/>
      <c r="CNL537" s="79"/>
      <c r="CNM537" s="109"/>
      <c r="CNN537" s="479"/>
      <c r="CNO537" s="78"/>
      <c r="CNP537" s="144"/>
      <c r="CNQ537" s="75"/>
      <c r="CNR537" s="66"/>
      <c r="CNS537" s="66"/>
      <c r="CNT537" s="79"/>
      <c r="CNU537" s="109"/>
      <c r="CNV537" s="479"/>
      <c r="CNW537" s="78"/>
      <c r="CNX537" s="144"/>
      <c r="CNY537" s="75"/>
      <c r="CNZ537" s="66"/>
      <c r="COA537" s="66"/>
      <c r="COB537" s="79"/>
      <c r="COC537" s="109"/>
      <c r="COD537" s="479"/>
      <c r="COE537" s="78"/>
      <c r="COF537" s="144"/>
      <c r="COG537" s="75"/>
      <c r="COH537" s="66"/>
      <c r="COI537" s="66"/>
      <c r="COJ537" s="79"/>
      <c r="COK537" s="109"/>
      <c r="COL537" s="479"/>
      <c r="COM537" s="78"/>
      <c r="CON537" s="144"/>
      <c r="COO537" s="75"/>
      <c r="COP537" s="66"/>
      <c r="COQ537" s="66"/>
      <c r="COR537" s="79"/>
      <c r="COS537" s="109"/>
      <c r="COT537" s="479"/>
      <c r="COU537" s="78"/>
      <c r="COV537" s="144"/>
      <c r="COW537" s="75"/>
      <c r="COX537" s="66"/>
      <c r="COY537" s="66"/>
      <c r="COZ537" s="79"/>
      <c r="CPA537" s="109"/>
      <c r="CPB537" s="479"/>
      <c r="CPC537" s="78"/>
      <c r="CPD537" s="144"/>
      <c r="CPE537" s="75"/>
      <c r="CPF537" s="66"/>
      <c r="CPG537" s="66"/>
      <c r="CPH537" s="79"/>
      <c r="CPI537" s="109"/>
      <c r="CPJ537" s="479"/>
      <c r="CPK537" s="78"/>
      <c r="CPL537" s="144"/>
      <c r="CPM537" s="75"/>
      <c r="CPN537" s="66"/>
      <c r="CPO537" s="66"/>
      <c r="CPP537" s="79"/>
      <c r="CPQ537" s="109"/>
      <c r="CPR537" s="479"/>
      <c r="CPS537" s="78"/>
      <c r="CPT537" s="144"/>
      <c r="CPU537" s="75"/>
      <c r="CPV537" s="66"/>
      <c r="CPW537" s="66"/>
      <c r="CPX537" s="79"/>
      <c r="CPY537" s="109"/>
      <c r="CPZ537" s="479"/>
      <c r="CQA537" s="78"/>
      <c r="CQB537" s="144"/>
      <c r="CQC537" s="75"/>
      <c r="CQD537" s="66"/>
      <c r="CQE537" s="66"/>
      <c r="CQF537" s="79"/>
      <c r="CQG537" s="109"/>
      <c r="CQH537" s="479"/>
      <c r="CQI537" s="78"/>
      <c r="CQJ537" s="144"/>
      <c r="CQK537" s="75"/>
      <c r="CQL537" s="66"/>
      <c r="CQM537" s="66"/>
      <c r="CQN537" s="79"/>
      <c r="CQO537" s="109"/>
      <c r="CQP537" s="479"/>
      <c r="CQQ537" s="78"/>
      <c r="CQR537" s="144"/>
      <c r="CQS537" s="75"/>
      <c r="CQT537" s="66"/>
      <c r="CQU537" s="66"/>
      <c r="CQV537" s="79"/>
      <c r="CQW537" s="109"/>
      <c r="CQX537" s="479"/>
      <c r="CQY537" s="78"/>
      <c r="CQZ537" s="144"/>
      <c r="CRA537" s="75"/>
      <c r="CRB537" s="66"/>
      <c r="CRC537" s="66"/>
      <c r="CRD537" s="79"/>
      <c r="CRE537" s="109"/>
      <c r="CRF537" s="479"/>
      <c r="CRG537" s="78"/>
      <c r="CRH537" s="144"/>
      <c r="CRI537" s="75"/>
      <c r="CRJ537" s="66"/>
      <c r="CRK537" s="66"/>
      <c r="CRL537" s="79"/>
      <c r="CRM537" s="109"/>
      <c r="CRN537" s="479"/>
      <c r="CRO537" s="78"/>
      <c r="CRP537" s="144"/>
      <c r="CRQ537" s="75"/>
      <c r="CRR537" s="66"/>
      <c r="CRS537" s="66"/>
      <c r="CRT537" s="79"/>
      <c r="CRU537" s="109"/>
      <c r="CRV537" s="479"/>
      <c r="CRW537" s="78"/>
      <c r="CRX537" s="144"/>
      <c r="CRY537" s="75"/>
      <c r="CRZ537" s="66"/>
      <c r="CSA537" s="66"/>
      <c r="CSB537" s="79"/>
      <c r="CSC537" s="109"/>
      <c r="CSD537" s="479"/>
      <c r="CSE537" s="78"/>
      <c r="CSF537" s="144"/>
      <c r="CSG537" s="75"/>
      <c r="CSH537" s="66"/>
      <c r="CSI537" s="66"/>
      <c r="CSJ537" s="79"/>
      <c r="CSK537" s="109"/>
      <c r="CSL537" s="479"/>
      <c r="CSM537" s="78"/>
      <c r="CSN537" s="144"/>
      <c r="CSO537" s="75"/>
      <c r="CSP537" s="66"/>
      <c r="CSQ537" s="66"/>
      <c r="CSR537" s="79"/>
      <c r="CSS537" s="109"/>
      <c r="CST537" s="479"/>
      <c r="CSU537" s="78"/>
      <c r="CSV537" s="144"/>
      <c r="CSW537" s="75"/>
      <c r="CSX537" s="66"/>
      <c r="CSY537" s="66"/>
      <c r="CSZ537" s="79"/>
      <c r="CTA537" s="109"/>
      <c r="CTB537" s="479"/>
      <c r="CTC537" s="78"/>
      <c r="CTD537" s="144"/>
      <c r="CTE537" s="75"/>
      <c r="CTF537" s="66"/>
      <c r="CTG537" s="66"/>
      <c r="CTH537" s="79"/>
      <c r="CTI537" s="109"/>
      <c r="CTJ537" s="479"/>
      <c r="CTK537" s="78"/>
      <c r="CTL537" s="144"/>
      <c r="CTM537" s="75"/>
      <c r="CTN537" s="66"/>
      <c r="CTO537" s="66"/>
      <c r="CTP537" s="79"/>
      <c r="CTQ537" s="109"/>
      <c r="CTR537" s="479"/>
      <c r="CTS537" s="78"/>
      <c r="CTT537" s="144"/>
      <c r="CTU537" s="75"/>
      <c r="CTV537" s="66"/>
      <c r="CTW537" s="66"/>
      <c r="CTX537" s="79"/>
      <c r="CTY537" s="109"/>
      <c r="CTZ537" s="479"/>
      <c r="CUA537" s="78"/>
      <c r="CUB537" s="144"/>
      <c r="CUC537" s="75"/>
      <c r="CUD537" s="66"/>
      <c r="CUE537" s="66"/>
      <c r="CUF537" s="79"/>
      <c r="CUG537" s="109"/>
      <c r="CUH537" s="479"/>
      <c r="CUI537" s="78"/>
      <c r="CUJ537" s="144"/>
      <c r="CUK537" s="75"/>
      <c r="CUL537" s="66"/>
      <c r="CUM537" s="66"/>
      <c r="CUN537" s="79"/>
      <c r="CUO537" s="109"/>
      <c r="CUP537" s="479"/>
      <c r="CUQ537" s="78"/>
      <c r="CUR537" s="144"/>
      <c r="CUS537" s="75"/>
      <c r="CUT537" s="66"/>
      <c r="CUU537" s="66"/>
      <c r="CUV537" s="79"/>
      <c r="CUW537" s="109"/>
      <c r="CUX537" s="479"/>
      <c r="CUY537" s="78"/>
      <c r="CUZ537" s="144"/>
      <c r="CVA537" s="75"/>
      <c r="CVB537" s="66"/>
      <c r="CVC537" s="66"/>
      <c r="CVD537" s="79"/>
      <c r="CVE537" s="109"/>
      <c r="CVF537" s="479"/>
      <c r="CVG537" s="78"/>
      <c r="CVH537" s="144"/>
      <c r="CVI537" s="75"/>
      <c r="CVJ537" s="66"/>
      <c r="CVK537" s="66"/>
      <c r="CVL537" s="79"/>
      <c r="CVM537" s="109"/>
      <c r="CVN537" s="479"/>
      <c r="CVO537" s="78"/>
      <c r="CVP537" s="144"/>
      <c r="CVQ537" s="75"/>
      <c r="CVR537" s="66"/>
      <c r="CVS537" s="66"/>
      <c r="CVT537" s="79"/>
      <c r="CVU537" s="109"/>
      <c r="CVV537" s="479"/>
      <c r="CVW537" s="78"/>
      <c r="CVX537" s="144"/>
      <c r="CVY537" s="75"/>
      <c r="CVZ537" s="66"/>
      <c r="CWA537" s="66"/>
      <c r="CWB537" s="79"/>
      <c r="CWC537" s="109"/>
      <c r="CWD537" s="479"/>
      <c r="CWE537" s="78"/>
      <c r="CWF537" s="144"/>
      <c r="CWG537" s="75"/>
      <c r="CWH537" s="66"/>
      <c r="CWI537" s="66"/>
      <c r="CWJ537" s="79"/>
      <c r="CWK537" s="109"/>
      <c r="CWL537" s="479"/>
      <c r="CWM537" s="78"/>
      <c r="CWN537" s="144"/>
      <c r="CWO537" s="75"/>
      <c r="CWP537" s="66"/>
      <c r="CWQ537" s="66"/>
      <c r="CWR537" s="79"/>
      <c r="CWS537" s="109"/>
      <c r="CWT537" s="479"/>
      <c r="CWU537" s="78"/>
      <c r="CWV537" s="144"/>
      <c r="CWW537" s="75"/>
      <c r="CWX537" s="66"/>
      <c r="CWY537" s="66"/>
      <c r="CWZ537" s="79"/>
      <c r="CXA537" s="109"/>
      <c r="CXB537" s="479"/>
      <c r="CXC537" s="78"/>
      <c r="CXD537" s="144"/>
      <c r="CXE537" s="75"/>
      <c r="CXF537" s="66"/>
      <c r="CXG537" s="66"/>
      <c r="CXH537" s="79"/>
      <c r="CXI537" s="109"/>
      <c r="CXJ537" s="479"/>
      <c r="CXK537" s="78"/>
      <c r="CXL537" s="144"/>
      <c r="CXM537" s="75"/>
      <c r="CXN537" s="66"/>
      <c r="CXO537" s="66"/>
      <c r="CXP537" s="79"/>
      <c r="CXQ537" s="109"/>
      <c r="CXR537" s="479"/>
      <c r="CXS537" s="78"/>
      <c r="CXT537" s="144"/>
      <c r="CXU537" s="75"/>
      <c r="CXV537" s="66"/>
      <c r="CXW537" s="66"/>
      <c r="CXX537" s="79"/>
      <c r="CXY537" s="109"/>
      <c r="CXZ537" s="479"/>
      <c r="CYA537" s="78"/>
      <c r="CYB537" s="144"/>
      <c r="CYC537" s="75"/>
      <c r="CYD537" s="66"/>
      <c r="CYE537" s="66"/>
      <c r="CYF537" s="79"/>
      <c r="CYG537" s="109"/>
      <c r="CYH537" s="479"/>
      <c r="CYI537" s="78"/>
      <c r="CYJ537" s="144"/>
      <c r="CYK537" s="75"/>
      <c r="CYL537" s="66"/>
      <c r="CYM537" s="66"/>
      <c r="CYN537" s="79"/>
      <c r="CYO537" s="109"/>
      <c r="CYP537" s="479"/>
      <c r="CYQ537" s="78"/>
      <c r="CYR537" s="144"/>
      <c r="CYS537" s="75"/>
      <c r="CYT537" s="66"/>
      <c r="CYU537" s="66"/>
      <c r="CYV537" s="79"/>
      <c r="CYW537" s="109"/>
      <c r="CYX537" s="479"/>
      <c r="CYY537" s="78"/>
      <c r="CYZ537" s="144"/>
      <c r="CZA537" s="75"/>
      <c r="CZB537" s="66"/>
      <c r="CZC537" s="66"/>
      <c r="CZD537" s="79"/>
      <c r="CZE537" s="109"/>
      <c r="CZF537" s="479"/>
      <c r="CZG537" s="78"/>
      <c r="CZH537" s="144"/>
      <c r="CZI537" s="75"/>
      <c r="CZJ537" s="66"/>
      <c r="CZK537" s="66"/>
      <c r="CZL537" s="79"/>
      <c r="CZM537" s="109"/>
      <c r="CZN537" s="479"/>
      <c r="CZO537" s="78"/>
      <c r="CZP537" s="144"/>
      <c r="CZQ537" s="75"/>
      <c r="CZR537" s="66"/>
      <c r="CZS537" s="66"/>
      <c r="CZT537" s="79"/>
      <c r="CZU537" s="109"/>
      <c r="CZV537" s="479"/>
      <c r="CZW537" s="78"/>
      <c r="CZX537" s="144"/>
      <c r="CZY537" s="75"/>
      <c r="CZZ537" s="66"/>
      <c r="DAA537" s="66"/>
      <c r="DAB537" s="79"/>
      <c r="DAC537" s="109"/>
      <c r="DAD537" s="479"/>
      <c r="DAE537" s="78"/>
      <c r="DAF537" s="144"/>
      <c r="DAG537" s="75"/>
      <c r="DAH537" s="66"/>
      <c r="DAI537" s="66"/>
      <c r="DAJ537" s="79"/>
      <c r="DAK537" s="109"/>
      <c r="DAL537" s="479"/>
      <c r="DAM537" s="78"/>
      <c r="DAN537" s="144"/>
      <c r="DAO537" s="75"/>
      <c r="DAP537" s="66"/>
      <c r="DAQ537" s="66"/>
      <c r="DAR537" s="79"/>
      <c r="DAS537" s="109"/>
      <c r="DAT537" s="479"/>
      <c r="DAU537" s="78"/>
      <c r="DAV537" s="144"/>
      <c r="DAW537" s="75"/>
      <c r="DAX537" s="66"/>
      <c r="DAY537" s="66"/>
      <c r="DAZ537" s="79"/>
      <c r="DBA537" s="109"/>
      <c r="DBB537" s="479"/>
      <c r="DBC537" s="78"/>
      <c r="DBD537" s="144"/>
      <c r="DBE537" s="75"/>
      <c r="DBF537" s="66"/>
      <c r="DBG537" s="66"/>
      <c r="DBH537" s="79"/>
      <c r="DBI537" s="109"/>
      <c r="DBJ537" s="479"/>
      <c r="DBK537" s="78"/>
      <c r="DBL537" s="144"/>
      <c r="DBM537" s="75"/>
      <c r="DBN537" s="66"/>
      <c r="DBO537" s="66"/>
      <c r="DBP537" s="79"/>
      <c r="DBQ537" s="109"/>
      <c r="DBR537" s="479"/>
      <c r="DBS537" s="78"/>
      <c r="DBT537" s="144"/>
      <c r="DBU537" s="75"/>
      <c r="DBV537" s="66"/>
      <c r="DBW537" s="66"/>
      <c r="DBX537" s="79"/>
      <c r="DBY537" s="109"/>
      <c r="DBZ537" s="479"/>
      <c r="DCA537" s="78"/>
      <c r="DCB537" s="144"/>
      <c r="DCC537" s="75"/>
      <c r="DCD537" s="66"/>
      <c r="DCE537" s="66"/>
      <c r="DCF537" s="79"/>
      <c r="DCG537" s="109"/>
      <c r="DCH537" s="479"/>
      <c r="DCI537" s="78"/>
      <c r="DCJ537" s="144"/>
      <c r="DCK537" s="75"/>
      <c r="DCL537" s="66"/>
      <c r="DCM537" s="66"/>
      <c r="DCN537" s="79"/>
      <c r="DCO537" s="109"/>
      <c r="DCP537" s="479"/>
      <c r="DCQ537" s="78"/>
      <c r="DCR537" s="144"/>
      <c r="DCS537" s="75"/>
      <c r="DCT537" s="66"/>
      <c r="DCU537" s="66"/>
      <c r="DCV537" s="79"/>
      <c r="DCW537" s="109"/>
      <c r="DCX537" s="479"/>
      <c r="DCY537" s="78"/>
      <c r="DCZ537" s="144"/>
      <c r="DDA537" s="75"/>
      <c r="DDB537" s="66"/>
      <c r="DDC537" s="66"/>
      <c r="DDD537" s="79"/>
      <c r="DDE537" s="109"/>
      <c r="DDF537" s="479"/>
      <c r="DDG537" s="78"/>
      <c r="DDH537" s="144"/>
      <c r="DDI537" s="75"/>
      <c r="DDJ537" s="66"/>
      <c r="DDK537" s="66"/>
      <c r="DDL537" s="79"/>
      <c r="DDM537" s="109"/>
      <c r="DDN537" s="479"/>
      <c r="DDO537" s="78"/>
      <c r="DDP537" s="144"/>
      <c r="DDQ537" s="75"/>
      <c r="DDR537" s="66"/>
      <c r="DDS537" s="66"/>
      <c r="DDT537" s="79"/>
      <c r="DDU537" s="109"/>
      <c r="DDV537" s="479"/>
      <c r="DDW537" s="78"/>
      <c r="DDX537" s="144"/>
      <c r="DDY537" s="75"/>
      <c r="DDZ537" s="66"/>
      <c r="DEA537" s="66"/>
      <c r="DEB537" s="79"/>
      <c r="DEC537" s="109"/>
      <c r="DED537" s="479"/>
      <c r="DEE537" s="78"/>
      <c r="DEF537" s="144"/>
      <c r="DEG537" s="75"/>
      <c r="DEH537" s="66"/>
      <c r="DEI537" s="66"/>
      <c r="DEJ537" s="79"/>
      <c r="DEK537" s="109"/>
      <c r="DEL537" s="479"/>
      <c r="DEM537" s="78"/>
      <c r="DEN537" s="144"/>
      <c r="DEO537" s="75"/>
      <c r="DEP537" s="66"/>
      <c r="DEQ537" s="66"/>
      <c r="DER537" s="79"/>
      <c r="DES537" s="109"/>
      <c r="DET537" s="479"/>
      <c r="DEU537" s="78"/>
      <c r="DEV537" s="144"/>
      <c r="DEW537" s="75"/>
      <c r="DEX537" s="66"/>
      <c r="DEY537" s="66"/>
      <c r="DEZ537" s="79"/>
      <c r="DFA537" s="109"/>
      <c r="DFB537" s="479"/>
      <c r="DFC537" s="78"/>
      <c r="DFD537" s="144"/>
      <c r="DFE537" s="75"/>
      <c r="DFF537" s="66"/>
      <c r="DFG537" s="66"/>
      <c r="DFH537" s="79"/>
      <c r="DFI537" s="109"/>
      <c r="DFJ537" s="479"/>
      <c r="DFK537" s="78"/>
      <c r="DFL537" s="144"/>
      <c r="DFM537" s="75"/>
      <c r="DFN537" s="66"/>
      <c r="DFO537" s="66"/>
      <c r="DFP537" s="79"/>
      <c r="DFQ537" s="109"/>
      <c r="DFR537" s="479"/>
      <c r="DFS537" s="78"/>
      <c r="DFT537" s="144"/>
      <c r="DFU537" s="75"/>
      <c r="DFV537" s="66"/>
      <c r="DFW537" s="66"/>
      <c r="DFX537" s="79"/>
      <c r="DFY537" s="109"/>
      <c r="DFZ537" s="479"/>
      <c r="DGA537" s="78"/>
      <c r="DGB537" s="144"/>
      <c r="DGC537" s="75"/>
      <c r="DGD537" s="66"/>
      <c r="DGE537" s="66"/>
      <c r="DGF537" s="79"/>
      <c r="DGG537" s="109"/>
      <c r="DGH537" s="479"/>
      <c r="DGI537" s="78"/>
      <c r="DGJ537" s="144"/>
      <c r="DGK537" s="75"/>
      <c r="DGL537" s="66"/>
      <c r="DGM537" s="66"/>
      <c r="DGN537" s="79"/>
      <c r="DGO537" s="109"/>
      <c r="DGP537" s="479"/>
      <c r="DGQ537" s="78"/>
      <c r="DGR537" s="144"/>
      <c r="DGS537" s="75"/>
      <c r="DGT537" s="66"/>
      <c r="DGU537" s="66"/>
      <c r="DGV537" s="79"/>
      <c r="DGW537" s="109"/>
      <c r="DGX537" s="479"/>
      <c r="DGY537" s="78"/>
      <c r="DGZ537" s="144"/>
      <c r="DHA537" s="75"/>
      <c r="DHB537" s="66"/>
      <c r="DHC537" s="66"/>
      <c r="DHD537" s="79"/>
      <c r="DHE537" s="109"/>
      <c r="DHF537" s="479"/>
      <c r="DHG537" s="78"/>
      <c r="DHH537" s="144"/>
      <c r="DHI537" s="75"/>
      <c r="DHJ537" s="66"/>
      <c r="DHK537" s="66"/>
      <c r="DHL537" s="79"/>
      <c r="DHM537" s="109"/>
      <c r="DHN537" s="479"/>
      <c r="DHO537" s="78"/>
      <c r="DHP537" s="144"/>
      <c r="DHQ537" s="75"/>
      <c r="DHR537" s="66"/>
      <c r="DHS537" s="66"/>
      <c r="DHT537" s="79"/>
      <c r="DHU537" s="109"/>
      <c r="DHV537" s="479"/>
      <c r="DHW537" s="78"/>
      <c r="DHX537" s="144"/>
      <c r="DHY537" s="75"/>
      <c r="DHZ537" s="66"/>
      <c r="DIA537" s="66"/>
      <c r="DIB537" s="79"/>
      <c r="DIC537" s="109"/>
      <c r="DID537" s="479"/>
      <c r="DIE537" s="78"/>
      <c r="DIF537" s="144"/>
      <c r="DIG537" s="75"/>
      <c r="DIH537" s="66"/>
      <c r="DII537" s="66"/>
      <c r="DIJ537" s="79"/>
      <c r="DIK537" s="109"/>
      <c r="DIL537" s="479"/>
      <c r="DIM537" s="78"/>
      <c r="DIN537" s="144"/>
      <c r="DIO537" s="75"/>
      <c r="DIP537" s="66"/>
      <c r="DIQ537" s="66"/>
      <c r="DIR537" s="79"/>
      <c r="DIS537" s="109"/>
      <c r="DIT537" s="479"/>
      <c r="DIU537" s="78"/>
      <c r="DIV537" s="144"/>
      <c r="DIW537" s="75"/>
      <c r="DIX537" s="66"/>
      <c r="DIY537" s="66"/>
      <c r="DIZ537" s="79"/>
      <c r="DJA537" s="109"/>
      <c r="DJB537" s="479"/>
      <c r="DJC537" s="78"/>
      <c r="DJD537" s="144"/>
      <c r="DJE537" s="75"/>
      <c r="DJF537" s="66"/>
      <c r="DJG537" s="66"/>
      <c r="DJH537" s="79"/>
      <c r="DJI537" s="109"/>
      <c r="DJJ537" s="479"/>
      <c r="DJK537" s="78"/>
      <c r="DJL537" s="144"/>
      <c r="DJM537" s="75"/>
      <c r="DJN537" s="66"/>
      <c r="DJO537" s="66"/>
      <c r="DJP537" s="79"/>
      <c r="DJQ537" s="109"/>
      <c r="DJR537" s="479"/>
      <c r="DJS537" s="78"/>
      <c r="DJT537" s="144"/>
      <c r="DJU537" s="75"/>
      <c r="DJV537" s="66"/>
      <c r="DJW537" s="66"/>
      <c r="DJX537" s="79"/>
      <c r="DJY537" s="109"/>
      <c r="DJZ537" s="479"/>
      <c r="DKA537" s="78"/>
      <c r="DKB537" s="144"/>
      <c r="DKC537" s="75"/>
      <c r="DKD537" s="66"/>
      <c r="DKE537" s="66"/>
      <c r="DKF537" s="79"/>
      <c r="DKG537" s="109"/>
      <c r="DKH537" s="479"/>
      <c r="DKI537" s="78"/>
      <c r="DKJ537" s="144"/>
      <c r="DKK537" s="75"/>
      <c r="DKL537" s="66"/>
      <c r="DKM537" s="66"/>
      <c r="DKN537" s="79"/>
      <c r="DKO537" s="109"/>
      <c r="DKP537" s="479"/>
      <c r="DKQ537" s="78"/>
      <c r="DKR537" s="144"/>
      <c r="DKS537" s="75"/>
      <c r="DKT537" s="66"/>
      <c r="DKU537" s="66"/>
      <c r="DKV537" s="79"/>
      <c r="DKW537" s="109"/>
      <c r="DKX537" s="479"/>
      <c r="DKY537" s="78"/>
      <c r="DKZ537" s="144"/>
      <c r="DLA537" s="75"/>
      <c r="DLB537" s="66"/>
      <c r="DLC537" s="66"/>
      <c r="DLD537" s="79"/>
      <c r="DLE537" s="109"/>
      <c r="DLF537" s="479"/>
      <c r="DLG537" s="78"/>
      <c r="DLH537" s="144"/>
      <c r="DLI537" s="75"/>
      <c r="DLJ537" s="66"/>
      <c r="DLK537" s="66"/>
      <c r="DLL537" s="79"/>
      <c r="DLM537" s="109"/>
      <c r="DLN537" s="479"/>
      <c r="DLO537" s="78"/>
      <c r="DLP537" s="144"/>
      <c r="DLQ537" s="75"/>
      <c r="DLR537" s="66"/>
      <c r="DLS537" s="66"/>
      <c r="DLT537" s="79"/>
      <c r="DLU537" s="109"/>
      <c r="DLV537" s="479"/>
      <c r="DLW537" s="78"/>
      <c r="DLX537" s="144"/>
      <c r="DLY537" s="75"/>
      <c r="DLZ537" s="66"/>
      <c r="DMA537" s="66"/>
      <c r="DMB537" s="79"/>
      <c r="DMC537" s="109"/>
      <c r="DMD537" s="479"/>
      <c r="DME537" s="78"/>
      <c r="DMF537" s="144"/>
      <c r="DMG537" s="75"/>
      <c r="DMH537" s="66"/>
      <c r="DMI537" s="66"/>
      <c r="DMJ537" s="79"/>
      <c r="DMK537" s="109"/>
      <c r="DML537" s="479"/>
      <c r="DMM537" s="78"/>
      <c r="DMN537" s="144"/>
      <c r="DMO537" s="75"/>
      <c r="DMP537" s="66"/>
      <c r="DMQ537" s="66"/>
      <c r="DMR537" s="79"/>
      <c r="DMS537" s="109"/>
      <c r="DMT537" s="479"/>
      <c r="DMU537" s="78"/>
      <c r="DMV537" s="144"/>
      <c r="DMW537" s="75"/>
      <c r="DMX537" s="66"/>
      <c r="DMY537" s="66"/>
      <c r="DMZ537" s="79"/>
      <c r="DNA537" s="109"/>
      <c r="DNB537" s="479"/>
      <c r="DNC537" s="78"/>
      <c r="DND537" s="144"/>
      <c r="DNE537" s="75"/>
      <c r="DNF537" s="66"/>
      <c r="DNG537" s="66"/>
      <c r="DNH537" s="79"/>
      <c r="DNI537" s="109"/>
      <c r="DNJ537" s="479"/>
      <c r="DNK537" s="78"/>
      <c r="DNL537" s="144"/>
      <c r="DNM537" s="75"/>
      <c r="DNN537" s="66"/>
      <c r="DNO537" s="66"/>
      <c r="DNP537" s="79"/>
      <c r="DNQ537" s="109"/>
      <c r="DNR537" s="479"/>
      <c r="DNS537" s="78"/>
      <c r="DNT537" s="144"/>
      <c r="DNU537" s="75"/>
      <c r="DNV537" s="66"/>
      <c r="DNW537" s="66"/>
      <c r="DNX537" s="79"/>
      <c r="DNY537" s="109"/>
      <c r="DNZ537" s="479"/>
      <c r="DOA537" s="78"/>
      <c r="DOB537" s="144"/>
      <c r="DOC537" s="75"/>
      <c r="DOD537" s="66"/>
      <c r="DOE537" s="66"/>
      <c r="DOF537" s="79"/>
      <c r="DOG537" s="109"/>
      <c r="DOH537" s="479"/>
      <c r="DOI537" s="78"/>
      <c r="DOJ537" s="144"/>
      <c r="DOK537" s="75"/>
      <c r="DOL537" s="66"/>
      <c r="DOM537" s="66"/>
      <c r="DON537" s="79"/>
      <c r="DOO537" s="109"/>
      <c r="DOP537" s="479"/>
      <c r="DOQ537" s="78"/>
      <c r="DOR537" s="144"/>
      <c r="DOS537" s="75"/>
      <c r="DOT537" s="66"/>
      <c r="DOU537" s="66"/>
      <c r="DOV537" s="79"/>
      <c r="DOW537" s="109"/>
      <c r="DOX537" s="479"/>
      <c r="DOY537" s="78"/>
      <c r="DOZ537" s="144"/>
      <c r="DPA537" s="75"/>
      <c r="DPB537" s="66"/>
      <c r="DPC537" s="66"/>
      <c r="DPD537" s="79"/>
      <c r="DPE537" s="109"/>
      <c r="DPF537" s="479"/>
      <c r="DPG537" s="78"/>
      <c r="DPH537" s="144"/>
      <c r="DPI537" s="75"/>
      <c r="DPJ537" s="66"/>
      <c r="DPK537" s="66"/>
      <c r="DPL537" s="79"/>
      <c r="DPM537" s="109"/>
      <c r="DPN537" s="479"/>
      <c r="DPO537" s="78"/>
      <c r="DPP537" s="144"/>
      <c r="DPQ537" s="75"/>
      <c r="DPR537" s="66"/>
      <c r="DPS537" s="66"/>
      <c r="DPT537" s="79"/>
      <c r="DPU537" s="109"/>
      <c r="DPV537" s="479"/>
      <c r="DPW537" s="78"/>
      <c r="DPX537" s="144"/>
      <c r="DPY537" s="75"/>
      <c r="DPZ537" s="66"/>
      <c r="DQA537" s="66"/>
      <c r="DQB537" s="79"/>
      <c r="DQC537" s="109"/>
      <c r="DQD537" s="479"/>
      <c r="DQE537" s="78"/>
      <c r="DQF537" s="144"/>
      <c r="DQG537" s="75"/>
      <c r="DQH537" s="66"/>
      <c r="DQI537" s="66"/>
      <c r="DQJ537" s="79"/>
      <c r="DQK537" s="109"/>
      <c r="DQL537" s="479"/>
      <c r="DQM537" s="78"/>
      <c r="DQN537" s="144"/>
      <c r="DQO537" s="75"/>
      <c r="DQP537" s="66"/>
      <c r="DQQ537" s="66"/>
      <c r="DQR537" s="79"/>
      <c r="DQS537" s="109"/>
      <c r="DQT537" s="479"/>
      <c r="DQU537" s="78"/>
      <c r="DQV537" s="144"/>
      <c r="DQW537" s="75"/>
      <c r="DQX537" s="66"/>
      <c r="DQY537" s="66"/>
      <c r="DQZ537" s="79"/>
      <c r="DRA537" s="109"/>
      <c r="DRB537" s="479"/>
      <c r="DRC537" s="78"/>
      <c r="DRD537" s="144"/>
      <c r="DRE537" s="75"/>
      <c r="DRF537" s="66"/>
      <c r="DRG537" s="66"/>
      <c r="DRH537" s="79"/>
      <c r="DRI537" s="109"/>
      <c r="DRJ537" s="479"/>
      <c r="DRK537" s="78"/>
      <c r="DRL537" s="144"/>
      <c r="DRM537" s="75"/>
      <c r="DRN537" s="66"/>
      <c r="DRO537" s="66"/>
      <c r="DRP537" s="79"/>
      <c r="DRQ537" s="109"/>
      <c r="DRR537" s="479"/>
      <c r="DRS537" s="78"/>
      <c r="DRT537" s="144"/>
      <c r="DRU537" s="75"/>
      <c r="DRV537" s="66"/>
      <c r="DRW537" s="66"/>
      <c r="DRX537" s="79"/>
      <c r="DRY537" s="109"/>
      <c r="DRZ537" s="479"/>
      <c r="DSA537" s="78"/>
      <c r="DSB537" s="144"/>
      <c r="DSC537" s="75"/>
      <c r="DSD537" s="66"/>
      <c r="DSE537" s="66"/>
      <c r="DSF537" s="79"/>
      <c r="DSG537" s="109"/>
      <c r="DSH537" s="479"/>
      <c r="DSI537" s="78"/>
      <c r="DSJ537" s="144"/>
      <c r="DSK537" s="75"/>
      <c r="DSL537" s="66"/>
      <c r="DSM537" s="66"/>
      <c r="DSN537" s="79"/>
      <c r="DSO537" s="109"/>
      <c r="DSP537" s="479"/>
      <c r="DSQ537" s="78"/>
      <c r="DSR537" s="144"/>
      <c r="DSS537" s="75"/>
      <c r="DST537" s="66"/>
      <c r="DSU537" s="66"/>
      <c r="DSV537" s="79"/>
      <c r="DSW537" s="109"/>
      <c r="DSX537" s="479"/>
      <c r="DSY537" s="78"/>
      <c r="DSZ537" s="144"/>
      <c r="DTA537" s="75"/>
      <c r="DTB537" s="66"/>
      <c r="DTC537" s="66"/>
      <c r="DTD537" s="79"/>
      <c r="DTE537" s="109"/>
      <c r="DTF537" s="479"/>
      <c r="DTG537" s="78"/>
      <c r="DTH537" s="144"/>
      <c r="DTI537" s="75"/>
      <c r="DTJ537" s="66"/>
      <c r="DTK537" s="66"/>
      <c r="DTL537" s="79"/>
      <c r="DTM537" s="109"/>
      <c r="DTN537" s="479"/>
      <c r="DTO537" s="78"/>
      <c r="DTP537" s="144"/>
      <c r="DTQ537" s="75"/>
      <c r="DTR537" s="66"/>
      <c r="DTS537" s="66"/>
      <c r="DTT537" s="79"/>
      <c r="DTU537" s="109"/>
      <c r="DTV537" s="479"/>
      <c r="DTW537" s="78"/>
      <c r="DTX537" s="144"/>
      <c r="DTY537" s="75"/>
      <c r="DTZ537" s="66"/>
      <c r="DUA537" s="66"/>
      <c r="DUB537" s="79"/>
      <c r="DUC537" s="109"/>
      <c r="DUD537" s="479"/>
      <c r="DUE537" s="78"/>
      <c r="DUF537" s="144"/>
      <c r="DUG537" s="75"/>
      <c r="DUH537" s="66"/>
      <c r="DUI537" s="66"/>
      <c r="DUJ537" s="79"/>
      <c r="DUK537" s="109"/>
      <c r="DUL537" s="479"/>
      <c r="DUM537" s="78"/>
      <c r="DUN537" s="144"/>
      <c r="DUO537" s="75"/>
      <c r="DUP537" s="66"/>
      <c r="DUQ537" s="66"/>
      <c r="DUR537" s="79"/>
      <c r="DUS537" s="109"/>
      <c r="DUT537" s="479"/>
      <c r="DUU537" s="78"/>
      <c r="DUV537" s="144"/>
      <c r="DUW537" s="75"/>
      <c r="DUX537" s="66"/>
      <c r="DUY537" s="66"/>
      <c r="DUZ537" s="79"/>
      <c r="DVA537" s="109"/>
      <c r="DVB537" s="479"/>
      <c r="DVC537" s="78"/>
      <c r="DVD537" s="144"/>
      <c r="DVE537" s="75"/>
      <c r="DVF537" s="66"/>
      <c r="DVG537" s="66"/>
      <c r="DVH537" s="79"/>
      <c r="DVI537" s="109"/>
      <c r="DVJ537" s="479"/>
      <c r="DVK537" s="78"/>
      <c r="DVL537" s="144"/>
      <c r="DVM537" s="75"/>
      <c r="DVN537" s="66"/>
      <c r="DVO537" s="66"/>
      <c r="DVP537" s="79"/>
      <c r="DVQ537" s="109"/>
      <c r="DVR537" s="479"/>
      <c r="DVS537" s="78"/>
      <c r="DVT537" s="144"/>
      <c r="DVU537" s="75"/>
      <c r="DVV537" s="66"/>
      <c r="DVW537" s="66"/>
      <c r="DVX537" s="79"/>
      <c r="DVY537" s="109"/>
      <c r="DVZ537" s="479"/>
      <c r="DWA537" s="78"/>
      <c r="DWB537" s="144"/>
      <c r="DWC537" s="75"/>
      <c r="DWD537" s="66"/>
      <c r="DWE537" s="66"/>
      <c r="DWF537" s="79"/>
      <c r="DWG537" s="109"/>
      <c r="DWH537" s="479"/>
      <c r="DWI537" s="78"/>
      <c r="DWJ537" s="144"/>
      <c r="DWK537" s="75"/>
      <c r="DWL537" s="66"/>
      <c r="DWM537" s="66"/>
      <c r="DWN537" s="79"/>
      <c r="DWO537" s="109"/>
      <c r="DWP537" s="479"/>
      <c r="DWQ537" s="78"/>
      <c r="DWR537" s="144"/>
      <c r="DWS537" s="75"/>
      <c r="DWT537" s="66"/>
      <c r="DWU537" s="66"/>
      <c r="DWV537" s="79"/>
      <c r="DWW537" s="109"/>
      <c r="DWX537" s="479"/>
      <c r="DWY537" s="78"/>
      <c r="DWZ537" s="144"/>
      <c r="DXA537" s="75"/>
      <c r="DXB537" s="66"/>
      <c r="DXC537" s="66"/>
      <c r="DXD537" s="79"/>
      <c r="DXE537" s="109"/>
      <c r="DXF537" s="479"/>
      <c r="DXG537" s="78"/>
      <c r="DXH537" s="144"/>
      <c r="DXI537" s="75"/>
      <c r="DXJ537" s="66"/>
      <c r="DXK537" s="66"/>
      <c r="DXL537" s="79"/>
      <c r="DXM537" s="109"/>
      <c r="DXN537" s="479"/>
      <c r="DXO537" s="78"/>
      <c r="DXP537" s="144"/>
      <c r="DXQ537" s="75"/>
      <c r="DXR537" s="66"/>
      <c r="DXS537" s="66"/>
      <c r="DXT537" s="79"/>
      <c r="DXU537" s="109"/>
      <c r="DXV537" s="479"/>
      <c r="DXW537" s="78"/>
      <c r="DXX537" s="144"/>
      <c r="DXY537" s="75"/>
      <c r="DXZ537" s="66"/>
      <c r="DYA537" s="66"/>
      <c r="DYB537" s="79"/>
      <c r="DYC537" s="109"/>
      <c r="DYD537" s="479"/>
      <c r="DYE537" s="78"/>
      <c r="DYF537" s="144"/>
      <c r="DYG537" s="75"/>
      <c r="DYH537" s="66"/>
      <c r="DYI537" s="66"/>
      <c r="DYJ537" s="79"/>
      <c r="DYK537" s="109"/>
      <c r="DYL537" s="479"/>
      <c r="DYM537" s="78"/>
      <c r="DYN537" s="144"/>
      <c r="DYO537" s="75"/>
      <c r="DYP537" s="66"/>
      <c r="DYQ537" s="66"/>
      <c r="DYR537" s="79"/>
      <c r="DYS537" s="109"/>
      <c r="DYT537" s="479"/>
      <c r="DYU537" s="78"/>
      <c r="DYV537" s="144"/>
      <c r="DYW537" s="75"/>
      <c r="DYX537" s="66"/>
      <c r="DYY537" s="66"/>
      <c r="DYZ537" s="79"/>
      <c r="DZA537" s="109"/>
      <c r="DZB537" s="479"/>
      <c r="DZC537" s="78"/>
      <c r="DZD537" s="144"/>
      <c r="DZE537" s="75"/>
      <c r="DZF537" s="66"/>
      <c r="DZG537" s="66"/>
      <c r="DZH537" s="79"/>
      <c r="DZI537" s="109"/>
      <c r="DZJ537" s="479"/>
      <c r="DZK537" s="78"/>
      <c r="DZL537" s="144"/>
      <c r="DZM537" s="75"/>
      <c r="DZN537" s="66"/>
      <c r="DZO537" s="66"/>
      <c r="DZP537" s="79"/>
      <c r="DZQ537" s="109"/>
      <c r="DZR537" s="479"/>
      <c r="DZS537" s="78"/>
      <c r="DZT537" s="144"/>
      <c r="DZU537" s="75"/>
      <c r="DZV537" s="66"/>
      <c r="DZW537" s="66"/>
      <c r="DZX537" s="79"/>
      <c r="DZY537" s="109"/>
      <c r="DZZ537" s="479"/>
      <c r="EAA537" s="78"/>
      <c r="EAB537" s="144"/>
      <c r="EAC537" s="75"/>
      <c r="EAD537" s="66"/>
      <c r="EAE537" s="66"/>
      <c r="EAF537" s="79"/>
      <c r="EAG537" s="109"/>
      <c r="EAH537" s="479"/>
      <c r="EAI537" s="78"/>
      <c r="EAJ537" s="144"/>
      <c r="EAK537" s="75"/>
      <c r="EAL537" s="66"/>
      <c r="EAM537" s="66"/>
      <c r="EAN537" s="79"/>
      <c r="EAO537" s="109"/>
      <c r="EAP537" s="479"/>
      <c r="EAQ537" s="78"/>
      <c r="EAR537" s="144"/>
      <c r="EAS537" s="75"/>
      <c r="EAT537" s="66"/>
      <c r="EAU537" s="66"/>
      <c r="EAV537" s="79"/>
      <c r="EAW537" s="109"/>
      <c r="EAX537" s="479"/>
      <c r="EAY537" s="78"/>
      <c r="EAZ537" s="144"/>
      <c r="EBA537" s="75"/>
      <c r="EBB537" s="66"/>
      <c r="EBC537" s="66"/>
      <c r="EBD537" s="79"/>
      <c r="EBE537" s="109"/>
      <c r="EBF537" s="479"/>
      <c r="EBG537" s="78"/>
      <c r="EBH537" s="144"/>
      <c r="EBI537" s="75"/>
      <c r="EBJ537" s="66"/>
      <c r="EBK537" s="66"/>
      <c r="EBL537" s="79"/>
      <c r="EBM537" s="109"/>
      <c r="EBN537" s="479"/>
      <c r="EBO537" s="78"/>
      <c r="EBP537" s="144"/>
      <c r="EBQ537" s="75"/>
      <c r="EBR537" s="66"/>
      <c r="EBS537" s="66"/>
      <c r="EBT537" s="79"/>
      <c r="EBU537" s="109"/>
      <c r="EBV537" s="479"/>
      <c r="EBW537" s="78"/>
      <c r="EBX537" s="144"/>
      <c r="EBY537" s="75"/>
      <c r="EBZ537" s="66"/>
      <c r="ECA537" s="66"/>
      <c r="ECB537" s="79"/>
      <c r="ECC537" s="109"/>
      <c r="ECD537" s="479"/>
      <c r="ECE537" s="78"/>
      <c r="ECF537" s="144"/>
      <c r="ECG537" s="75"/>
      <c r="ECH537" s="66"/>
      <c r="ECI537" s="66"/>
      <c r="ECJ537" s="79"/>
      <c r="ECK537" s="109"/>
      <c r="ECL537" s="479"/>
      <c r="ECM537" s="78"/>
      <c r="ECN537" s="144"/>
      <c r="ECO537" s="75"/>
      <c r="ECP537" s="66"/>
      <c r="ECQ537" s="66"/>
      <c r="ECR537" s="79"/>
      <c r="ECS537" s="109"/>
      <c r="ECT537" s="479"/>
      <c r="ECU537" s="78"/>
      <c r="ECV537" s="144"/>
      <c r="ECW537" s="75"/>
      <c r="ECX537" s="66"/>
      <c r="ECY537" s="66"/>
      <c r="ECZ537" s="79"/>
      <c r="EDA537" s="109"/>
      <c r="EDB537" s="479"/>
      <c r="EDC537" s="78"/>
      <c r="EDD537" s="144"/>
      <c r="EDE537" s="75"/>
      <c r="EDF537" s="66"/>
      <c r="EDG537" s="66"/>
      <c r="EDH537" s="79"/>
      <c r="EDI537" s="109"/>
      <c r="EDJ537" s="479"/>
      <c r="EDK537" s="78"/>
      <c r="EDL537" s="144"/>
      <c r="EDM537" s="75"/>
      <c r="EDN537" s="66"/>
      <c r="EDO537" s="66"/>
      <c r="EDP537" s="79"/>
      <c r="EDQ537" s="109"/>
      <c r="EDR537" s="479"/>
      <c r="EDS537" s="78"/>
      <c r="EDT537" s="144"/>
      <c r="EDU537" s="75"/>
      <c r="EDV537" s="66"/>
      <c r="EDW537" s="66"/>
      <c r="EDX537" s="79"/>
      <c r="EDY537" s="109"/>
      <c r="EDZ537" s="479"/>
      <c r="EEA537" s="78"/>
      <c r="EEB537" s="144"/>
      <c r="EEC537" s="75"/>
      <c r="EED537" s="66"/>
      <c r="EEE537" s="66"/>
      <c r="EEF537" s="79"/>
      <c r="EEG537" s="109"/>
      <c r="EEH537" s="479"/>
      <c r="EEI537" s="78"/>
      <c r="EEJ537" s="144"/>
      <c r="EEK537" s="75"/>
      <c r="EEL537" s="66"/>
      <c r="EEM537" s="66"/>
      <c r="EEN537" s="79"/>
      <c r="EEO537" s="109"/>
      <c r="EEP537" s="479"/>
      <c r="EEQ537" s="78"/>
      <c r="EER537" s="144"/>
      <c r="EES537" s="75"/>
      <c r="EET537" s="66"/>
      <c r="EEU537" s="66"/>
      <c r="EEV537" s="79"/>
      <c r="EEW537" s="109"/>
      <c r="EEX537" s="479"/>
      <c r="EEY537" s="78"/>
      <c r="EEZ537" s="144"/>
      <c r="EFA537" s="75"/>
      <c r="EFB537" s="66"/>
      <c r="EFC537" s="66"/>
      <c r="EFD537" s="79"/>
      <c r="EFE537" s="109"/>
      <c r="EFF537" s="479"/>
      <c r="EFG537" s="78"/>
      <c r="EFH537" s="144"/>
      <c r="EFI537" s="75"/>
      <c r="EFJ537" s="66"/>
      <c r="EFK537" s="66"/>
      <c r="EFL537" s="79"/>
      <c r="EFM537" s="109"/>
      <c r="EFN537" s="479"/>
      <c r="EFO537" s="78"/>
      <c r="EFP537" s="144"/>
      <c r="EFQ537" s="75"/>
      <c r="EFR537" s="66"/>
      <c r="EFS537" s="66"/>
      <c r="EFT537" s="79"/>
      <c r="EFU537" s="109"/>
      <c r="EFV537" s="479"/>
      <c r="EFW537" s="78"/>
      <c r="EFX537" s="144"/>
      <c r="EFY537" s="75"/>
      <c r="EFZ537" s="66"/>
      <c r="EGA537" s="66"/>
      <c r="EGB537" s="79"/>
      <c r="EGC537" s="109"/>
      <c r="EGD537" s="479"/>
      <c r="EGE537" s="78"/>
      <c r="EGF537" s="144"/>
      <c r="EGG537" s="75"/>
      <c r="EGH537" s="66"/>
      <c r="EGI537" s="66"/>
      <c r="EGJ537" s="79"/>
      <c r="EGK537" s="109"/>
      <c r="EGL537" s="479"/>
      <c r="EGM537" s="78"/>
      <c r="EGN537" s="144"/>
      <c r="EGO537" s="75"/>
      <c r="EGP537" s="66"/>
      <c r="EGQ537" s="66"/>
      <c r="EGR537" s="79"/>
      <c r="EGS537" s="109"/>
      <c r="EGT537" s="479"/>
      <c r="EGU537" s="78"/>
      <c r="EGV537" s="144"/>
      <c r="EGW537" s="75"/>
      <c r="EGX537" s="66"/>
      <c r="EGY537" s="66"/>
      <c r="EGZ537" s="79"/>
      <c r="EHA537" s="109"/>
      <c r="EHB537" s="479"/>
      <c r="EHC537" s="78"/>
      <c r="EHD537" s="144"/>
      <c r="EHE537" s="75"/>
      <c r="EHF537" s="66"/>
      <c r="EHG537" s="66"/>
      <c r="EHH537" s="79"/>
      <c r="EHI537" s="109"/>
      <c r="EHJ537" s="479"/>
      <c r="EHK537" s="78"/>
      <c r="EHL537" s="144"/>
      <c r="EHM537" s="75"/>
      <c r="EHN537" s="66"/>
      <c r="EHO537" s="66"/>
      <c r="EHP537" s="79"/>
      <c r="EHQ537" s="109"/>
      <c r="EHR537" s="479"/>
      <c r="EHS537" s="78"/>
      <c r="EHT537" s="144"/>
      <c r="EHU537" s="75"/>
      <c r="EHV537" s="66"/>
      <c r="EHW537" s="66"/>
      <c r="EHX537" s="79"/>
      <c r="EHY537" s="109"/>
      <c r="EHZ537" s="479"/>
      <c r="EIA537" s="78"/>
      <c r="EIB537" s="144"/>
      <c r="EIC537" s="75"/>
      <c r="EID537" s="66"/>
      <c r="EIE537" s="66"/>
      <c r="EIF537" s="79"/>
      <c r="EIG537" s="109"/>
      <c r="EIH537" s="479"/>
      <c r="EII537" s="78"/>
      <c r="EIJ537" s="144"/>
      <c r="EIK537" s="75"/>
      <c r="EIL537" s="66"/>
      <c r="EIM537" s="66"/>
      <c r="EIN537" s="79"/>
      <c r="EIO537" s="109"/>
      <c r="EIP537" s="479"/>
      <c r="EIQ537" s="78"/>
      <c r="EIR537" s="144"/>
      <c r="EIS537" s="75"/>
      <c r="EIT537" s="66"/>
      <c r="EIU537" s="66"/>
      <c r="EIV537" s="79"/>
      <c r="EIW537" s="109"/>
      <c r="EIX537" s="479"/>
      <c r="EIY537" s="78"/>
      <c r="EIZ537" s="144"/>
      <c r="EJA537" s="75"/>
      <c r="EJB537" s="66"/>
      <c r="EJC537" s="66"/>
      <c r="EJD537" s="79"/>
      <c r="EJE537" s="109"/>
      <c r="EJF537" s="479"/>
      <c r="EJG537" s="78"/>
      <c r="EJH537" s="144"/>
      <c r="EJI537" s="75"/>
      <c r="EJJ537" s="66"/>
      <c r="EJK537" s="66"/>
      <c r="EJL537" s="79"/>
      <c r="EJM537" s="109"/>
      <c r="EJN537" s="479"/>
      <c r="EJO537" s="78"/>
      <c r="EJP537" s="144"/>
      <c r="EJQ537" s="75"/>
      <c r="EJR537" s="66"/>
      <c r="EJS537" s="66"/>
      <c r="EJT537" s="79"/>
      <c r="EJU537" s="109"/>
      <c r="EJV537" s="479"/>
      <c r="EJW537" s="78"/>
      <c r="EJX537" s="144"/>
      <c r="EJY537" s="75"/>
      <c r="EJZ537" s="66"/>
      <c r="EKA537" s="66"/>
      <c r="EKB537" s="79"/>
      <c r="EKC537" s="109"/>
      <c r="EKD537" s="479"/>
      <c r="EKE537" s="78"/>
      <c r="EKF537" s="144"/>
      <c r="EKG537" s="75"/>
      <c r="EKH537" s="66"/>
      <c r="EKI537" s="66"/>
      <c r="EKJ537" s="79"/>
      <c r="EKK537" s="109"/>
      <c r="EKL537" s="479"/>
      <c r="EKM537" s="78"/>
      <c r="EKN537" s="144"/>
      <c r="EKO537" s="75"/>
      <c r="EKP537" s="66"/>
      <c r="EKQ537" s="66"/>
      <c r="EKR537" s="79"/>
      <c r="EKS537" s="109"/>
      <c r="EKT537" s="479"/>
      <c r="EKU537" s="78"/>
      <c r="EKV537" s="144"/>
      <c r="EKW537" s="75"/>
      <c r="EKX537" s="66"/>
      <c r="EKY537" s="66"/>
      <c r="EKZ537" s="79"/>
      <c r="ELA537" s="109"/>
      <c r="ELB537" s="479"/>
      <c r="ELC537" s="78"/>
      <c r="ELD537" s="144"/>
      <c r="ELE537" s="75"/>
      <c r="ELF537" s="66"/>
      <c r="ELG537" s="66"/>
      <c r="ELH537" s="79"/>
      <c r="ELI537" s="109"/>
      <c r="ELJ537" s="479"/>
      <c r="ELK537" s="78"/>
      <c r="ELL537" s="144"/>
      <c r="ELM537" s="75"/>
      <c r="ELN537" s="66"/>
      <c r="ELO537" s="66"/>
      <c r="ELP537" s="79"/>
      <c r="ELQ537" s="109"/>
      <c r="ELR537" s="479"/>
      <c r="ELS537" s="78"/>
      <c r="ELT537" s="144"/>
      <c r="ELU537" s="75"/>
      <c r="ELV537" s="66"/>
      <c r="ELW537" s="66"/>
      <c r="ELX537" s="79"/>
      <c r="ELY537" s="109"/>
      <c r="ELZ537" s="479"/>
      <c r="EMA537" s="78"/>
      <c r="EMB537" s="144"/>
      <c r="EMC537" s="75"/>
      <c r="EMD537" s="66"/>
      <c r="EME537" s="66"/>
      <c r="EMF537" s="79"/>
      <c r="EMG537" s="109"/>
      <c r="EMH537" s="479"/>
      <c r="EMI537" s="78"/>
      <c r="EMJ537" s="144"/>
      <c r="EMK537" s="75"/>
      <c r="EML537" s="66"/>
      <c r="EMM537" s="66"/>
      <c r="EMN537" s="79"/>
      <c r="EMO537" s="109"/>
      <c r="EMP537" s="479"/>
      <c r="EMQ537" s="78"/>
      <c r="EMR537" s="144"/>
      <c r="EMS537" s="75"/>
      <c r="EMT537" s="66"/>
      <c r="EMU537" s="66"/>
      <c r="EMV537" s="79"/>
      <c r="EMW537" s="109"/>
      <c r="EMX537" s="479"/>
      <c r="EMY537" s="78"/>
      <c r="EMZ537" s="144"/>
      <c r="ENA537" s="75"/>
      <c r="ENB537" s="66"/>
      <c r="ENC537" s="66"/>
      <c r="END537" s="79"/>
      <c r="ENE537" s="109"/>
      <c r="ENF537" s="479"/>
      <c r="ENG537" s="78"/>
      <c r="ENH537" s="144"/>
      <c r="ENI537" s="75"/>
      <c r="ENJ537" s="66"/>
      <c r="ENK537" s="66"/>
      <c r="ENL537" s="79"/>
      <c r="ENM537" s="109"/>
      <c r="ENN537" s="479"/>
      <c r="ENO537" s="78"/>
      <c r="ENP537" s="144"/>
      <c r="ENQ537" s="75"/>
      <c r="ENR537" s="66"/>
      <c r="ENS537" s="66"/>
      <c r="ENT537" s="79"/>
      <c r="ENU537" s="109"/>
      <c r="ENV537" s="479"/>
      <c r="ENW537" s="78"/>
      <c r="ENX537" s="144"/>
      <c r="ENY537" s="75"/>
      <c r="ENZ537" s="66"/>
      <c r="EOA537" s="66"/>
      <c r="EOB537" s="79"/>
      <c r="EOC537" s="109"/>
      <c r="EOD537" s="479"/>
      <c r="EOE537" s="78"/>
      <c r="EOF537" s="144"/>
      <c r="EOG537" s="75"/>
      <c r="EOH537" s="66"/>
      <c r="EOI537" s="66"/>
      <c r="EOJ537" s="79"/>
      <c r="EOK537" s="109"/>
      <c r="EOL537" s="479"/>
      <c r="EOM537" s="78"/>
      <c r="EON537" s="144"/>
      <c r="EOO537" s="75"/>
      <c r="EOP537" s="66"/>
      <c r="EOQ537" s="66"/>
      <c r="EOR537" s="79"/>
      <c r="EOS537" s="109"/>
      <c r="EOT537" s="479"/>
      <c r="EOU537" s="78"/>
      <c r="EOV537" s="144"/>
      <c r="EOW537" s="75"/>
      <c r="EOX537" s="66"/>
      <c r="EOY537" s="66"/>
      <c r="EOZ537" s="79"/>
      <c r="EPA537" s="109"/>
      <c r="EPB537" s="479"/>
      <c r="EPC537" s="78"/>
      <c r="EPD537" s="144"/>
      <c r="EPE537" s="75"/>
      <c r="EPF537" s="66"/>
      <c r="EPG537" s="66"/>
      <c r="EPH537" s="79"/>
      <c r="EPI537" s="109"/>
      <c r="EPJ537" s="479"/>
      <c r="EPK537" s="78"/>
      <c r="EPL537" s="144"/>
      <c r="EPM537" s="75"/>
      <c r="EPN537" s="66"/>
      <c r="EPO537" s="66"/>
      <c r="EPP537" s="79"/>
      <c r="EPQ537" s="109"/>
      <c r="EPR537" s="479"/>
      <c r="EPS537" s="78"/>
      <c r="EPT537" s="144"/>
      <c r="EPU537" s="75"/>
      <c r="EPV537" s="66"/>
      <c r="EPW537" s="66"/>
      <c r="EPX537" s="79"/>
      <c r="EPY537" s="109"/>
      <c r="EPZ537" s="479"/>
      <c r="EQA537" s="78"/>
      <c r="EQB537" s="144"/>
      <c r="EQC537" s="75"/>
      <c r="EQD537" s="66"/>
      <c r="EQE537" s="66"/>
      <c r="EQF537" s="79"/>
      <c r="EQG537" s="109"/>
      <c r="EQH537" s="479"/>
      <c r="EQI537" s="78"/>
      <c r="EQJ537" s="144"/>
      <c r="EQK537" s="75"/>
      <c r="EQL537" s="66"/>
      <c r="EQM537" s="66"/>
      <c r="EQN537" s="79"/>
      <c r="EQO537" s="109"/>
      <c r="EQP537" s="479"/>
      <c r="EQQ537" s="78"/>
      <c r="EQR537" s="144"/>
      <c r="EQS537" s="75"/>
      <c r="EQT537" s="66"/>
      <c r="EQU537" s="66"/>
      <c r="EQV537" s="79"/>
      <c r="EQW537" s="109"/>
      <c r="EQX537" s="479"/>
      <c r="EQY537" s="78"/>
      <c r="EQZ537" s="144"/>
      <c r="ERA537" s="75"/>
      <c r="ERB537" s="66"/>
      <c r="ERC537" s="66"/>
      <c r="ERD537" s="79"/>
      <c r="ERE537" s="109"/>
      <c r="ERF537" s="479"/>
      <c r="ERG537" s="78"/>
      <c r="ERH537" s="144"/>
      <c r="ERI537" s="75"/>
      <c r="ERJ537" s="66"/>
      <c r="ERK537" s="66"/>
      <c r="ERL537" s="79"/>
      <c r="ERM537" s="109"/>
      <c r="ERN537" s="479"/>
      <c r="ERO537" s="78"/>
      <c r="ERP537" s="144"/>
      <c r="ERQ537" s="75"/>
      <c r="ERR537" s="66"/>
      <c r="ERS537" s="66"/>
      <c r="ERT537" s="79"/>
      <c r="ERU537" s="109"/>
      <c r="ERV537" s="479"/>
      <c r="ERW537" s="78"/>
      <c r="ERX537" s="144"/>
      <c r="ERY537" s="75"/>
      <c r="ERZ537" s="66"/>
      <c r="ESA537" s="66"/>
      <c r="ESB537" s="79"/>
      <c r="ESC537" s="109"/>
      <c r="ESD537" s="479"/>
      <c r="ESE537" s="78"/>
      <c r="ESF537" s="144"/>
      <c r="ESG537" s="75"/>
      <c r="ESH537" s="66"/>
      <c r="ESI537" s="66"/>
      <c r="ESJ537" s="79"/>
      <c r="ESK537" s="109"/>
      <c r="ESL537" s="479"/>
      <c r="ESM537" s="78"/>
      <c r="ESN537" s="144"/>
      <c r="ESO537" s="75"/>
      <c r="ESP537" s="66"/>
      <c r="ESQ537" s="66"/>
      <c r="ESR537" s="79"/>
      <c r="ESS537" s="109"/>
      <c r="EST537" s="479"/>
      <c r="ESU537" s="78"/>
      <c r="ESV537" s="144"/>
      <c r="ESW537" s="75"/>
      <c r="ESX537" s="66"/>
      <c r="ESY537" s="66"/>
      <c r="ESZ537" s="79"/>
      <c r="ETA537" s="109"/>
      <c r="ETB537" s="479"/>
      <c r="ETC537" s="78"/>
      <c r="ETD537" s="144"/>
      <c r="ETE537" s="75"/>
      <c r="ETF537" s="66"/>
      <c r="ETG537" s="66"/>
      <c r="ETH537" s="79"/>
      <c r="ETI537" s="109"/>
      <c r="ETJ537" s="479"/>
      <c r="ETK537" s="78"/>
      <c r="ETL537" s="144"/>
      <c r="ETM537" s="75"/>
      <c r="ETN537" s="66"/>
      <c r="ETO537" s="66"/>
      <c r="ETP537" s="79"/>
      <c r="ETQ537" s="109"/>
      <c r="ETR537" s="479"/>
      <c r="ETS537" s="78"/>
      <c r="ETT537" s="144"/>
      <c r="ETU537" s="75"/>
      <c r="ETV537" s="66"/>
      <c r="ETW537" s="66"/>
      <c r="ETX537" s="79"/>
      <c r="ETY537" s="109"/>
      <c r="ETZ537" s="479"/>
      <c r="EUA537" s="78"/>
      <c r="EUB537" s="144"/>
      <c r="EUC537" s="75"/>
      <c r="EUD537" s="66"/>
      <c r="EUE537" s="66"/>
      <c r="EUF537" s="79"/>
      <c r="EUG537" s="109"/>
      <c r="EUH537" s="479"/>
      <c r="EUI537" s="78"/>
      <c r="EUJ537" s="144"/>
      <c r="EUK537" s="75"/>
      <c r="EUL537" s="66"/>
      <c r="EUM537" s="66"/>
      <c r="EUN537" s="79"/>
      <c r="EUO537" s="109"/>
      <c r="EUP537" s="479"/>
      <c r="EUQ537" s="78"/>
      <c r="EUR537" s="144"/>
      <c r="EUS537" s="75"/>
      <c r="EUT537" s="66"/>
      <c r="EUU537" s="66"/>
      <c r="EUV537" s="79"/>
      <c r="EUW537" s="109"/>
      <c r="EUX537" s="479"/>
      <c r="EUY537" s="78"/>
      <c r="EUZ537" s="144"/>
      <c r="EVA537" s="75"/>
      <c r="EVB537" s="66"/>
      <c r="EVC537" s="66"/>
      <c r="EVD537" s="79"/>
      <c r="EVE537" s="109"/>
      <c r="EVF537" s="479"/>
      <c r="EVG537" s="78"/>
      <c r="EVH537" s="144"/>
      <c r="EVI537" s="75"/>
      <c r="EVJ537" s="66"/>
      <c r="EVK537" s="66"/>
      <c r="EVL537" s="79"/>
      <c r="EVM537" s="109"/>
      <c r="EVN537" s="479"/>
      <c r="EVO537" s="78"/>
      <c r="EVP537" s="144"/>
      <c r="EVQ537" s="75"/>
      <c r="EVR537" s="66"/>
      <c r="EVS537" s="66"/>
      <c r="EVT537" s="79"/>
      <c r="EVU537" s="109"/>
      <c r="EVV537" s="479"/>
      <c r="EVW537" s="78"/>
      <c r="EVX537" s="144"/>
      <c r="EVY537" s="75"/>
      <c r="EVZ537" s="66"/>
      <c r="EWA537" s="66"/>
      <c r="EWB537" s="79"/>
      <c r="EWC537" s="109"/>
      <c r="EWD537" s="479"/>
      <c r="EWE537" s="78"/>
      <c r="EWF537" s="144"/>
      <c r="EWG537" s="75"/>
      <c r="EWH537" s="66"/>
      <c r="EWI537" s="66"/>
      <c r="EWJ537" s="79"/>
      <c r="EWK537" s="109"/>
      <c r="EWL537" s="479"/>
      <c r="EWM537" s="78"/>
      <c r="EWN537" s="144"/>
      <c r="EWO537" s="75"/>
      <c r="EWP537" s="66"/>
      <c r="EWQ537" s="66"/>
      <c r="EWR537" s="79"/>
      <c r="EWS537" s="109"/>
      <c r="EWT537" s="479"/>
      <c r="EWU537" s="78"/>
      <c r="EWV537" s="144"/>
      <c r="EWW537" s="75"/>
      <c r="EWX537" s="66"/>
      <c r="EWY537" s="66"/>
      <c r="EWZ537" s="79"/>
      <c r="EXA537" s="109"/>
      <c r="EXB537" s="479"/>
      <c r="EXC537" s="78"/>
      <c r="EXD537" s="144"/>
      <c r="EXE537" s="75"/>
      <c r="EXF537" s="66"/>
      <c r="EXG537" s="66"/>
      <c r="EXH537" s="79"/>
      <c r="EXI537" s="109"/>
      <c r="EXJ537" s="479"/>
      <c r="EXK537" s="78"/>
      <c r="EXL537" s="144"/>
      <c r="EXM537" s="75"/>
      <c r="EXN537" s="66"/>
      <c r="EXO537" s="66"/>
      <c r="EXP537" s="79"/>
      <c r="EXQ537" s="109"/>
      <c r="EXR537" s="479"/>
      <c r="EXS537" s="78"/>
      <c r="EXT537" s="144"/>
      <c r="EXU537" s="75"/>
      <c r="EXV537" s="66"/>
      <c r="EXW537" s="66"/>
      <c r="EXX537" s="79"/>
      <c r="EXY537" s="109"/>
      <c r="EXZ537" s="479"/>
      <c r="EYA537" s="78"/>
      <c r="EYB537" s="144"/>
      <c r="EYC537" s="75"/>
      <c r="EYD537" s="66"/>
      <c r="EYE537" s="66"/>
      <c r="EYF537" s="79"/>
      <c r="EYG537" s="109"/>
      <c r="EYH537" s="479"/>
      <c r="EYI537" s="78"/>
      <c r="EYJ537" s="144"/>
      <c r="EYK537" s="75"/>
      <c r="EYL537" s="66"/>
      <c r="EYM537" s="66"/>
      <c r="EYN537" s="79"/>
      <c r="EYO537" s="109"/>
      <c r="EYP537" s="479"/>
      <c r="EYQ537" s="78"/>
      <c r="EYR537" s="144"/>
      <c r="EYS537" s="75"/>
      <c r="EYT537" s="66"/>
      <c r="EYU537" s="66"/>
      <c r="EYV537" s="79"/>
      <c r="EYW537" s="109"/>
      <c r="EYX537" s="479"/>
      <c r="EYY537" s="78"/>
      <c r="EYZ537" s="144"/>
      <c r="EZA537" s="75"/>
      <c r="EZB537" s="66"/>
      <c r="EZC537" s="66"/>
      <c r="EZD537" s="79"/>
      <c r="EZE537" s="109"/>
      <c r="EZF537" s="479"/>
      <c r="EZG537" s="78"/>
      <c r="EZH537" s="144"/>
      <c r="EZI537" s="75"/>
      <c r="EZJ537" s="66"/>
      <c r="EZK537" s="66"/>
      <c r="EZL537" s="79"/>
      <c r="EZM537" s="109"/>
      <c r="EZN537" s="479"/>
      <c r="EZO537" s="78"/>
      <c r="EZP537" s="144"/>
      <c r="EZQ537" s="75"/>
      <c r="EZR537" s="66"/>
      <c r="EZS537" s="66"/>
      <c r="EZT537" s="79"/>
      <c r="EZU537" s="109"/>
      <c r="EZV537" s="479"/>
      <c r="EZW537" s="78"/>
      <c r="EZX537" s="144"/>
      <c r="EZY537" s="75"/>
      <c r="EZZ537" s="66"/>
      <c r="FAA537" s="66"/>
      <c r="FAB537" s="79"/>
      <c r="FAC537" s="109"/>
      <c r="FAD537" s="479"/>
      <c r="FAE537" s="78"/>
      <c r="FAF537" s="144"/>
      <c r="FAG537" s="75"/>
      <c r="FAH537" s="66"/>
      <c r="FAI537" s="66"/>
      <c r="FAJ537" s="79"/>
      <c r="FAK537" s="109"/>
      <c r="FAL537" s="479"/>
      <c r="FAM537" s="78"/>
      <c r="FAN537" s="144"/>
      <c r="FAO537" s="75"/>
      <c r="FAP537" s="66"/>
      <c r="FAQ537" s="66"/>
      <c r="FAR537" s="79"/>
      <c r="FAS537" s="109"/>
      <c r="FAT537" s="479"/>
      <c r="FAU537" s="78"/>
      <c r="FAV537" s="144"/>
      <c r="FAW537" s="75"/>
      <c r="FAX537" s="66"/>
      <c r="FAY537" s="66"/>
      <c r="FAZ537" s="79"/>
      <c r="FBA537" s="109"/>
      <c r="FBB537" s="479"/>
      <c r="FBC537" s="78"/>
      <c r="FBD537" s="144"/>
      <c r="FBE537" s="75"/>
      <c r="FBF537" s="66"/>
      <c r="FBG537" s="66"/>
      <c r="FBH537" s="79"/>
      <c r="FBI537" s="109"/>
      <c r="FBJ537" s="479"/>
      <c r="FBK537" s="78"/>
      <c r="FBL537" s="144"/>
      <c r="FBM537" s="75"/>
      <c r="FBN537" s="66"/>
      <c r="FBO537" s="66"/>
      <c r="FBP537" s="79"/>
      <c r="FBQ537" s="109"/>
      <c r="FBR537" s="479"/>
      <c r="FBS537" s="78"/>
      <c r="FBT537" s="144"/>
      <c r="FBU537" s="75"/>
      <c r="FBV537" s="66"/>
      <c r="FBW537" s="66"/>
      <c r="FBX537" s="79"/>
      <c r="FBY537" s="109"/>
      <c r="FBZ537" s="479"/>
      <c r="FCA537" s="78"/>
      <c r="FCB537" s="144"/>
      <c r="FCC537" s="75"/>
      <c r="FCD537" s="66"/>
      <c r="FCE537" s="66"/>
      <c r="FCF537" s="79"/>
      <c r="FCG537" s="109"/>
      <c r="FCH537" s="479"/>
      <c r="FCI537" s="78"/>
      <c r="FCJ537" s="144"/>
      <c r="FCK537" s="75"/>
      <c r="FCL537" s="66"/>
      <c r="FCM537" s="66"/>
      <c r="FCN537" s="79"/>
      <c r="FCO537" s="109"/>
      <c r="FCP537" s="479"/>
      <c r="FCQ537" s="78"/>
      <c r="FCR537" s="144"/>
      <c r="FCS537" s="75"/>
      <c r="FCT537" s="66"/>
      <c r="FCU537" s="66"/>
      <c r="FCV537" s="79"/>
      <c r="FCW537" s="109"/>
      <c r="FCX537" s="479"/>
      <c r="FCY537" s="78"/>
      <c r="FCZ537" s="144"/>
      <c r="FDA537" s="75"/>
      <c r="FDB537" s="66"/>
      <c r="FDC537" s="66"/>
      <c r="FDD537" s="79"/>
      <c r="FDE537" s="109"/>
      <c r="FDF537" s="479"/>
      <c r="FDG537" s="78"/>
      <c r="FDH537" s="144"/>
      <c r="FDI537" s="75"/>
      <c r="FDJ537" s="66"/>
      <c r="FDK537" s="66"/>
      <c r="FDL537" s="79"/>
      <c r="FDM537" s="109"/>
      <c r="FDN537" s="479"/>
      <c r="FDO537" s="78"/>
      <c r="FDP537" s="144"/>
      <c r="FDQ537" s="75"/>
      <c r="FDR537" s="66"/>
      <c r="FDS537" s="66"/>
      <c r="FDT537" s="79"/>
      <c r="FDU537" s="109"/>
      <c r="FDV537" s="479"/>
      <c r="FDW537" s="78"/>
      <c r="FDX537" s="144"/>
      <c r="FDY537" s="75"/>
      <c r="FDZ537" s="66"/>
      <c r="FEA537" s="66"/>
      <c r="FEB537" s="79"/>
      <c r="FEC537" s="109"/>
      <c r="FED537" s="479"/>
      <c r="FEE537" s="78"/>
      <c r="FEF537" s="144"/>
      <c r="FEG537" s="75"/>
      <c r="FEH537" s="66"/>
      <c r="FEI537" s="66"/>
      <c r="FEJ537" s="79"/>
      <c r="FEK537" s="109"/>
      <c r="FEL537" s="479"/>
      <c r="FEM537" s="78"/>
      <c r="FEN537" s="144"/>
      <c r="FEO537" s="75"/>
      <c r="FEP537" s="66"/>
      <c r="FEQ537" s="66"/>
      <c r="FER537" s="79"/>
      <c r="FES537" s="109"/>
      <c r="FET537" s="479"/>
      <c r="FEU537" s="78"/>
      <c r="FEV537" s="144"/>
      <c r="FEW537" s="75"/>
      <c r="FEX537" s="66"/>
      <c r="FEY537" s="66"/>
      <c r="FEZ537" s="79"/>
      <c r="FFA537" s="109"/>
      <c r="FFB537" s="479"/>
      <c r="FFC537" s="78"/>
      <c r="FFD537" s="144"/>
      <c r="FFE537" s="75"/>
      <c r="FFF537" s="66"/>
      <c r="FFG537" s="66"/>
      <c r="FFH537" s="79"/>
      <c r="FFI537" s="109"/>
      <c r="FFJ537" s="479"/>
      <c r="FFK537" s="78"/>
      <c r="FFL537" s="144"/>
      <c r="FFM537" s="75"/>
      <c r="FFN537" s="66"/>
      <c r="FFO537" s="66"/>
      <c r="FFP537" s="79"/>
      <c r="FFQ537" s="109"/>
      <c r="FFR537" s="479"/>
      <c r="FFS537" s="78"/>
      <c r="FFT537" s="144"/>
      <c r="FFU537" s="75"/>
      <c r="FFV537" s="66"/>
      <c r="FFW537" s="66"/>
      <c r="FFX537" s="79"/>
      <c r="FFY537" s="109"/>
      <c r="FFZ537" s="479"/>
      <c r="FGA537" s="78"/>
      <c r="FGB537" s="144"/>
      <c r="FGC537" s="75"/>
      <c r="FGD537" s="66"/>
      <c r="FGE537" s="66"/>
      <c r="FGF537" s="79"/>
      <c r="FGG537" s="109"/>
      <c r="FGH537" s="479"/>
      <c r="FGI537" s="78"/>
      <c r="FGJ537" s="144"/>
      <c r="FGK537" s="75"/>
      <c r="FGL537" s="66"/>
      <c r="FGM537" s="66"/>
      <c r="FGN537" s="79"/>
      <c r="FGO537" s="109"/>
      <c r="FGP537" s="479"/>
      <c r="FGQ537" s="78"/>
      <c r="FGR537" s="144"/>
      <c r="FGS537" s="75"/>
      <c r="FGT537" s="66"/>
      <c r="FGU537" s="66"/>
      <c r="FGV537" s="79"/>
      <c r="FGW537" s="109"/>
      <c r="FGX537" s="479"/>
      <c r="FGY537" s="78"/>
      <c r="FGZ537" s="144"/>
      <c r="FHA537" s="75"/>
      <c r="FHB537" s="66"/>
      <c r="FHC537" s="66"/>
      <c r="FHD537" s="79"/>
      <c r="FHE537" s="109"/>
      <c r="FHF537" s="479"/>
      <c r="FHG537" s="78"/>
      <c r="FHH537" s="144"/>
      <c r="FHI537" s="75"/>
      <c r="FHJ537" s="66"/>
      <c r="FHK537" s="66"/>
      <c r="FHL537" s="79"/>
      <c r="FHM537" s="109"/>
      <c r="FHN537" s="479"/>
      <c r="FHO537" s="78"/>
      <c r="FHP537" s="144"/>
      <c r="FHQ537" s="75"/>
      <c r="FHR537" s="66"/>
      <c r="FHS537" s="66"/>
      <c r="FHT537" s="79"/>
      <c r="FHU537" s="109"/>
      <c r="FHV537" s="479"/>
      <c r="FHW537" s="78"/>
      <c r="FHX537" s="144"/>
      <c r="FHY537" s="75"/>
      <c r="FHZ537" s="66"/>
      <c r="FIA537" s="66"/>
      <c r="FIB537" s="79"/>
      <c r="FIC537" s="109"/>
      <c r="FID537" s="479"/>
      <c r="FIE537" s="78"/>
      <c r="FIF537" s="144"/>
      <c r="FIG537" s="75"/>
      <c r="FIH537" s="66"/>
      <c r="FII537" s="66"/>
      <c r="FIJ537" s="79"/>
      <c r="FIK537" s="109"/>
      <c r="FIL537" s="479"/>
      <c r="FIM537" s="78"/>
      <c r="FIN537" s="144"/>
      <c r="FIO537" s="75"/>
      <c r="FIP537" s="66"/>
      <c r="FIQ537" s="66"/>
      <c r="FIR537" s="79"/>
      <c r="FIS537" s="109"/>
      <c r="FIT537" s="479"/>
      <c r="FIU537" s="78"/>
      <c r="FIV537" s="144"/>
      <c r="FIW537" s="75"/>
      <c r="FIX537" s="66"/>
      <c r="FIY537" s="66"/>
      <c r="FIZ537" s="79"/>
      <c r="FJA537" s="109"/>
      <c r="FJB537" s="479"/>
      <c r="FJC537" s="78"/>
      <c r="FJD537" s="144"/>
      <c r="FJE537" s="75"/>
      <c r="FJF537" s="66"/>
      <c r="FJG537" s="66"/>
      <c r="FJH537" s="79"/>
      <c r="FJI537" s="109"/>
      <c r="FJJ537" s="479"/>
      <c r="FJK537" s="78"/>
      <c r="FJL537" s="144"/>
      <c r="FJM537" s="75"/>
      <c r="FJN537" s="66"/>
      <c r="FJO537" s="66"/>
      <c r="FJP537" s="79"/>
      <c r="FJQ537" s="109"/>
      <c r="FJR537" s="479"/>
      <c r="FJS537" s="78"/>
      <c r="FJT537" s="144"/>
      <c r="FJU537" s="75"/>
      <c r="FJV537" s="66"/>
      <c r="FJW537" s="66"/>
      <c r="FJX537" s="79"/>
      <c r="FJY537" s="109"/>
      <c r="FJZ537" s="479"/>
      <c r="FKA537" s="78"/>
      <c r="FKB537" s="144"/>
      <c r="FKC537" s="75"/>
      <c r="FKD537" s="66"/>
      <c r="FKE537" s="66"/>
      <c r="FKF537" s="79"/>
      <c r="FKG537" s="109"/>
      <c r="FKH537" s="479"/>
      <c r="FKI537" s="78"/>
      <c r="FKJ537" s="144"/>
      <c r="FKK537" s="75"/>
      <c r="FKL537" s="66"/>
      <c r="FKM537" s="66"/>
      <c r="FKN537" s="79"/>
      <c r="FKO537" s="109"/>
      <c r="FKP537" s="479"/>
      <c r="FKQ537" s="78"/>
      <c r="FKR537" s="144"/>
      <c r="FKS537" s="75"/>
      <c r="FKT537" s="66"/>
      <c r="FKU537" s="66"/>
      <c r="FKV537" s="79"/>
      <c r="FKW537" s="109"/>
      <c r="FKX537" s="479"/>
      <c r="FKY537" s="78"/>
      <c r="FKZ537" s="144"/>
      <c r="FLA537" s="75"/>
      <c r="FLB537" s="66"/>
      <c r="FLC537" s="66"/>
      <c r="FLD537" s="79"/>
      <c r="FLE537" s="109"/>
      <c r="FLF537" s="479"/>
      <c r="FLG537" s="78"/>
      <c r="FLH537" s="144"/>
      <c r="FLI537" s="75"/>
      <c r="FLJ537" s="66"/>
      <c r="FLK537" s="66"/>
      <c r="FLL537" s="79"/>
      <c r="FLM537" s="109"/>
      <c r="FLN537" s="479"/>
      <c r="FLO537" s="78"/>
      <c r="FLP537" s="144"/>
      <c r="FLQ537" s="75"/>
      <c r="FLR537" s="66"/>
      <c r="FLS537" s="66"/>
      <c r="FLT537" s="79"/>
      <c r="FLU537" s="109"/>
      <c r="FLV537" s="479"/>
      <c r="FLW537" s="78"/>
      <c r="FLX537" s="144"/>
      <c r="FLY537" s="75"/>
      <c r="FLZ537" s="66"/>
      <c r="FMA537" s="66"/>
      <c r="FMB537" s="79"/>
      <c r="FMC537" s="109"/>
      <c r="FMD537" s="479"/>
      <c r="FME537" s="78"/>
      <c r="FMF537" s="144"/>
      <c r="FMG537" s="75"/>
      <c r="FMH537" s="66"/>
      <c r="FMI537" s="66"/>
      <c r="FMJ537" s="79"/>
      <c r="FMK537" s="109"/>
      <c r="FML537" s="479"/>
      <c r="FMM537" s="78"/>
      <c r="FMN537" s="144"/>
      <c r="FMO537" s="75"/>
      <c r="FMP537" s="66"/>
      <c r="FMQ537" s="66"/>
      <c r="FMR537" s="79"/>
      <c r="FMS537" s="109"/>
      <c r="FMT537" s="479"/>
      <c r="FMU537" s="78"/>
      <c r="FMV537" s="144"/>
      <c r="FMW537" s="75"/>
      <c r="FMX537" s="66"/>
      <c r="FMY537" s="66"/>
      <c r="FMZ537" s="79"/>
      <c r="FNA537" s="109"/>
      <c r="FNB537" s="479"/>
      <c r="FNC537" s="78"/>
      <c r="FND537" s="144"/>
      <c r="FNE537" s="75"/>
      <c r="FNF537" s="66"/>
      <c r="FNG537" s="66"/>
      <c r="FNH537" s="79"/>
      <c r="FNI537" s="109"/>
      <c r="FNJ537" s="479"/>
      <c r="FNK537" s="78"/>
      <c r="FNL537" s="144"/>
      <c r="FNM537" s="75"/>
      <c r="FNN537" s="66"/>
      <c r="FNO537" s="66"/>
      <c r="FNP537" s="79"/>
      <c r="FNQ537" s="109"/>
      <c r="FNR537" s="479"/>
      <c r="FNS537" s="78"/>
      <c r="FNT537" s="144"/>
      <c r="FNU537" s="75"/>
      <c r="FNV537" s="66"/>
      <c r="FNW537" s="66"/>
      <c r="FNX537" s="79"/>
      <c r="FNY537" s="109"/>
      <c r="FNZ537" s="479"/>
      <c r="FOA537" s="78"/>
      <c r="FOB537" s="144"/>
      <c r="FOC537" s="75"/>
      <c r="FOD537" s="66"/>
      <c r="FOE537" s="66"/>
      <c r="FOF537" s="79"/>
      <c r="FOG537" s="109"/>
      <c r="FOH537" s="479"/>
      <c r="FOI537" s="78"/>
      <c r="FOJ537" s="144"/>
      <c r="FOK537" s="75"/>
      <c r="FOL537" s="66"/>
      <c r="FOM537" s="66"/>
      <c r="FON537" s="79"/>
      <c r="FOO537" s="109"/>
      <c r="FOP537" s="479"/>
      <c r="FOQ537" s="78"/>
      <c r="FOR537" s="144"/>
      <c r="FOS537" s="75"/>
      <c r="FOT537" s="66"/>
      <c r="FOU537" s="66"/>
      <c r="FOV537" s="79"/>
      <c r="FOW537" s="109"/>
      <c r="FOX537" s="479"/>
      <c r="FOY537" s="78"/>
      <c r="FOZ537" s="144"/>
      <c r="FPA537" s="75"/>
      <c r="FPB537" s="66"/>
      <c r="FPC537" s="66"/>
      <c r="FPD537" s="79"/>
      <c r="FPE537" s="109"/>
      <c r="FPF537" s="479"/>
      <c r="FPG537" s="78"/>
      <c r="FPH537" s="144"/>
      <c r="FPI537" s="75"/>
      <c r="FPJ537" s="66"/>
      <c r="FPK537" s="66"/>
      <c r="FPL537" s="79"/>
      <c r="FPM537" s="109"/>
      <c r="FPN537" s="479"/>
      <c r="FPO537" s="78"/>
      <c r="FPP537" s="144"/>
      <c r="FPQ537" s="75"/>
      <c r="FPR537" s="66"/>
      <c r="FPS537" s="66"/>
      <c r="FPT537" s="79"/>
      <c r="FPU537" s="109"/>
      <c r="FPV537" s="479"/>
      <c r="FPW537" s="78"/>
      <c r="FPX537" s="144"/>
      <c r="FPY537" s="75"/>
      <c r="FPZ537" s="66"/>
      <c r="FQA537" s="66"/>
      <c r="FQB537" s="79"/>
      <c r="FQC537" s="109"/>
      <c r="FQD537" s="479"/>
      <c r="FQE537" s="78"/>
      <c r="FQF537" s="144"/>
      <c r="FQG537" s="75"/>
      <c r="FQH537" s="66"/>
      <c r="FQI537" s="66"/>
      <c r="FQJ537" s="79"/>
      <c r="FQK537" s="109"/>
      <c r="FQL537" s="479"/>
      <c r="FQM537" s="78"/>
      <c r="FQN537" s="144"/>
      <c r="FQO537" s="75"/>
      <c r="FQP537" s="66"/>
      <c r="FQQ537" s="66"/>
      <c r="FQR537" s="79"/>
      <c r="FQS537" s="109"/>
      <c r="FQT537" s="479"/>
      <c r="FQU537" s="78"/>
      <c r="FQV537" s="144"/>
      <c r="FQW537" s="75"/>
      <c r="FQX537" s="66"/>
      <c r="FQY537" s="66"/>
      <c r="FQZ537" s="79"/>
      <c r="FRA537" s="109"/>
      <c r="FRB537" s="479"/>
      <c r="FRC537" s="78"/>
      <c r="FRD537" s="144"/>
      <c r="FRE537" s="75"/>
      <c r="FRF537" s="66"/>
      <c r="FRG537" s="66"/>
      <c r="FRH537" s="79"/>
      <c r="FRI537" s="109"/>
      <c r="FRJ537" s="479"/>
      <c r="FRK537" s="78"/>
      <c r="FRL537" s="144"/>
      <c r="FRM537" s="75"/>
      <c r="FRN537" s="66"/>
      <c r="FRO537" s="66"/>
      <c r="FRP537" s="79"/>
      <c r="FRQ537" s="109"/>
      <c r="FRR537" s="479"/>
      <c r="FRS537" s="78"/>
      <c r="FRT537" s="144"/>
      <c r="FRU537" s="75"/>
      <c r="FRV537" s="66"/>
      <c r="FRW537" s="66"/>
      <c r="FRX537" s="79"/>
      <c r="FRY537" s="109"/>
      <c r="FRZ537" s="479"/>
      <c r="FSA537" s="78"/>
      <c r="FSB537" s="144"/>
      <c r="FSC537" s="75"/>
      <c r="FSD537" s="66"/>
      <c r="FSE537" s="66"/>
      <c r="FSF537" s="79"/>
      <c r="FSG537" s="109"/>
      <c r="FSH537" s="479"/>
      <c r="FSI537" s="78"/>
      <c r="FSJ537" s="144"/>
      <c r="FSK537" s="75"/>
      <c r="FSL537" s="66"/>
      <c r="FSM537" s="66"/>
      <c r="FSN537" s="79"/>
      <c r="FSO537" s="109"/>
      <c r="FSP537" s="479"/>
      <c r="FSQ537" s="78"/>
      <c r="FSR537" s="144"/>
      <c r="FSS537" s="75"/>
      <c r="FST537" s="66"/>
      <c r="FSU537" s="66"/>
      <c r="FSV537" s="79"/>
      <c r="FSW537" s="109"/>
      <c r="FSX537" s="479"/>
      <c r="FSY537" s="78"/>
      <c r="FSZ537" s="144"/>
      <c r="FTA537" s="75"/>
      <c r="FTB537" s="66"/>
      <c r="FTC537" s="66"/>
      <c r="FTD537" s="79"/>
      <c r="FTE537" s="109"/>
      <c r="FTF537" s="479"/>
      <c r="FTG537" s="78"/>
      <c r="FTH537" s="144"/>
      <c r="FTI537" s="75"/>
      <c r="FTJ537" s="66"/>
      <c r="FTK537" s="66"/>
      <c r="FTL537" s="79"/>
      <c r="FTM537" s="109"/>
      <c r="FTN537" s="479"/>
      <c r="FTO537" s="78"/>
      <c r="FTP537" s="144"/>
      <c r="FTQ537" s="75"/>
      <c r="FTR537" s="66"/>
      <c r="FTS537" s="66"/>
      <c r="FTT537" s="79"/>
      <c r="FTU537" s="109"/>
      <c r="FTV537" s="479"/>
      <c r="FTW537" s="78"/>
      <c r="FTX537" s="144"/>
      <c r="FTY537" s="75"/>
      <c r="FTZ537" s="66"/>
      <c r="FUA537" s="66"/>
      <c r="FUB537" s="79"/>
      <c r="FUC537" s="109"/>
      <c r="FUD537" s="479"/>
      <c r="FUE537" s="78"/>
      <c r="FUF537" s="144"/>
      <c r="FUG537" s="75"/>
      <c r="FUH537" s="66"/>
      <c r="FUI537" s="66"/>
      <c r="FUJ537" s="79"/>
      <c r="FUK537" s="109"/>
      <c r="FUL537" s="479"/>
      <c r="FUM537" s="78"/>
      <c r="FUN537" s="144"/>
      <c r="FUO537" s="75"/>
      <c r="FUP537" s="66"/>
      <c r="FUQ537" s="66"/>
      <c r="FUR537" s="79"/>
      <c r="FUS537" s="109"/>
      <c r="FUT537" s="479"/>
      <c r="FUU537" s="78"/>
      <c r="FUV537" s="144"/>
      <c r="FUW537" s="75"/>
      <c r="FUX537" s="66"/>
      <c r="FUY537" s="66"/>
      <c r="FUZ537" s="79"/>
      <c r="FVA537" s="109"/>
      <c r="FVB537" s="479"/>
      <c r="FVC537" s="78"/>
      <c r="FVD537" s="144"/>
      <c r="FVE537" s="75"/>
      <c r="FVF537" s="66"/>
      <c r="FVG537" s="66"/>
      <c r="FVH537" s="79"/>
      <c r="FVI537" s="109"/>
      <c r="FVJ537" s="479"/>
      <c r="FVK537" s="78"/>
      <c r="FVL537" s="144"/>
      <c r="FVM537" s="75"/>
      <c r="FVN537" s="66"/>
      <c r="FVO537" s="66"/>
      <c r="FVP537" s="79"/>
      <c r="FVQ537" s="109"/>
      <c r="FVR537" s="479"/>
      <c r="FVS537" s="78"/>
      <c r="FVT537" s="144"/>
      <c r="FVU537" s="75"/>
      <c r="FVV537" s="66"/>
      <c r="FVW537" s="66"/>
      <c r="FVX537" s="79"/>
      <c r="FVY537" s="109"/>
      <c r="FVZ537" s="479"/>
      <c r="FWA537" s="78"/>
      <c r="FWB537" s="144"/>
      <c r="FWC537" s="75"/>
      <c r="FWD537" s="66"/>
      <c r="FWE537" s="66"/>
      <c r="FWF537" s="79"/>
      <c r="FWG537" s="109"/>
      <c r="FWH537" s="479"/>
      <c r="FWI537" s="78"/>
      <c r="FWJ537" s="144"/>
      <c r="FWK537" s="75"/>
      <c r="FWL537" s="66"/>
      <c r="FWM537" s="66"/>
      <c r="FWN537" s="79"/>
      <c r="FWO537" s="109"/>
      <c r="FWP537" s="479"/>
      <c r="FWQ537" s="78"/>
      <c r="FWR537" s="144"/>
      <c r="FWS537" s="75"/>
      <c r="FWT537" s="66"/>
      <c r="FWU537" s="66"/>
      <c r="FWV537" s="79"/>
      <c r="FWW537" s="109"/>
      <c r="FWX537" s="479"/>
      <c r="FWY537" s="78"/>
      <c r="FWZ537" s="144"/>
      <c r="FXA537" s="75"/>
      <c r="FXB537" s="66"/>
      <c r="FXC537" s="66"/>
      <c r="FXD537" s="79"/>
      <c r="FXE537" s="109"/>
      <c r="FXF537" s="479"/>
      <c r="FXG537" s="78"/>
      <c r="FXH537" s="144"/>
      <c r="FXI537" s="75"/>
      <c r="FXJ537" s="66"/>
      <c r="FXK537" s="66"/>
      <c r="FXL537" s="79"/>
      <c r="FXM537" s="109"/>
      <c r="FXN537" s="479"/>
      <c r="FXO537" s="78"/>
      <c r="FXP537" s="144"/>
      <c r="FXQ537" s="75"/>
      <c r="FXR537" s="66"/>
      <c r="FXS537" s="66"/>
      <c r="FXT537" s="79"/>
      <c r="FXU537" s="109"/>
      <c r="FXV537" s="479"/>
      <c r="FXW537" s="78"/>
      <c r="FXX537" s="144"/>
      <c r="FXY537" s="75"/>
      <c r="FXZ537" s="66"/>
      <c r="FYA537" s="66"/>
      <c r="FYB537" s="79"/>
      <c r="FYC537" s="109"/>
      <c r="FYD537" s="479"/>
      <c r="FYE537" s="78"/>
      <c r="FYF537" s="144"/>
      <c r="FYG537" s="75"/>
      <c r="FYH537" s="66"/>
      <c r="FYI537" s="66"/>
      <c r="FYJ537" s="79"/>
      <c r="FYK537" s="109"/>
      <c r="FYL537" s="479"/>
      <c r="FYM537" s="78"/>
      <c r="FYN537" s="144"/>
      <c r="FYO537" s="75"/>
      <c r="FYP537" s="66"/>
      <c r="FYQ537" s="66"/>
      <c r="FYR537" s="79"/>
      <c r="FYS537" s="109"/>
      <c r="FYT537" s="479"/>
      <c r="FYU537" s="78"/>
      <c r="FYV537" s="144"/>
      <c r="FYW537" s="75"/>
      <c r="FYX537" s="66"/>
      <c r="FYY537" s="66"/>
      <c r="FYZ537" s="79"/>
      <c r="FZA537" s="109"/>
      <c r="FZB537" s="479"/>
      <c r="FZC537" s="78"/>
      <c r="FZD537" s="144"/>
      <c r="FZE537" s="75"/>
      <c r="FZF537" s="66"/>
      <c r="FZG537" s="66"/>
      <c r="FZH537" s="79"/>
      <c r="FZI537" s="109"/>
      <c r="FZJ537" s="479"/>
      <c r="FZK537" s="78"/>
      <c r="FZL537" s="144"/>
      <c r="FZM537" s="75"/>
      <c r="FZN537" s="66"/>
      <c r="FZO537" s="66"/>
      <c r="FZP537" s="79"/>
      <c r="FZQ537" s="109"/>
      <c r="FZR537" s="479"/>
      <c r="FZS537" s="78"/>
      <c r="FZT537" s="144"/>
      <c r="FZU537" s="75"/>
      <c r="FZV537" s="66"/>
      <c r="FZW537" s="66"/>
      <c r="FZX537" s="79"/>
      <c r="FZY537" s="109"/>
      <c r="FZZ537" s="479"/>
      <c r="GAA537" s="78"/>
      <c r="GAB537" s="144"/>
      <c r="GAC537" s="75"/>
      <c r="GAD537" s="66"/>
      <c r="GAE537" s="66"/>
      <c r="GAF537" s="79"/>
      <c r="GAG537" s="109"/>
      <c r="GAH537" s="479"/>
      <c r="GAI537" s="78"/>
      <c r="GAJ537" s="144"/>
      <c r="GAK537" s="75"/>
      <c r="GAL537" s="66"/>
      <c r="GAM537" s="66"/>
      <c r="GAN537" s="79"/>
      <c r="GAO537" s="109"/>
      <c r="GAP537" s="479"/>
      <c r="GAQ537" s="78"/>
      <c r="GAR537" s="144"/>
      <c r="GAS537" s="75"/>
      <c r="GAT537" s="66"/>
      <c r="GAU537" s="66"/>
      <c r="GAV537" s="79"/>
      <c r="GAW537" s="109"/>
      <c r="GAX537" s="479"/>
      <c r="GAY537" s="78"/>
      <c r="GAZ537" s="144"/>
      <c r="GBA537" s="75"/>
      <c r="GBB537" s="66"/>
      <c r="GBC537" s="66"/>
      <c r="GBD537" s="79"/>
      <c r="GBE537" s="109"/>
      <c r="GBF537" s="479"/>
      <c r="GBG537" s="78"/>
      <c r="GBH537" s="144"/>
      <c r="GBI537" s="75"/>
      <c r="GBJ537" s="66"/>
      <c r="GBK537" s="66"/>
      <c r="GBL537" s="79"/>
      <c r="GBM537" s="109"/>
      <c r="GBN537" s="479"/>
      <c r="GBO537" s="78"/>
      <c r="GBP537" s="144"/>
      <c r="GBQ537" s="75"/>
      <c r="GBR537" s="66"/>
      <c r="GBS537" s="66"/>
      <c r="GBT537" s="79"/>
      <c r="GBU537" s="109"/>
      <c r="GBV537" s="479"/>
      <c r="GBW537" s="78"/>
      <c r="GBX537" s="144"/>
      <c r="GBY537" s="75"/>
      <c r="GBZ537" s="66"/>
      <c r="GCA537" s="66"/>
      <c r="GCB537" s="79"/>
      <c r="GCC537" s="109"/>
      <c r="GCD537" s="479"/>
      <c r="GCE537" s="78"/>
      <c r="GCF537" s="144"/>
      <c r="GCG537" s="75"/>
      <c r="GCH537" s="66"/>
      <c r="GCI537" s="66"/>
      <c r="GCJ537" s="79"/>
      <c r="GCK537" s="109"/>
      <c r="GCL537" s="479"/>
      <c r="GCM537" s="78"/>
      <c r="GCN537" s="144"/>
      <c r="GCO537" s="75"/>
      <c r="GCP537" s="66"/>
      <c r="GCQ537" s="66"/>
      <c r="GCR537" s="79"/>
      <c r="GCS537" s="109"/>
      <c r="GCT537" s="479"/>
      <c r="GCU537" s="78"/>
      <c r="GCV537" s="144"/>
      <c r="GCW537" s="75"/>
      <c r="GCX537" s="66"/>
      <c r="GCY537" s="66"/>
      <c r="GCZ537" s="79"/>
      <c r="GDA537" s="109"/>
      <c r="GDB537" s="479"/>
      <c r="GDC537" s="78"/>
      <c r="GDD537" s="144"/>
      <c r="GDE537" s="75"/>
      <c r="GDF537" s="66"/>
      <c r="GDG537" s="66"/>
      <c r="GDH537" s="79"/>
      <c r="GDI537" s="109"/>
      <c r="GDJ537" s="479"/>
      <c r="GDK537" s="78"/>
      <c r="GDL537" s="144"/>
      <c r="GDM537" s="75"/>
      <c r="GDN537" s="66"/>
      <c r="GDO537" s="66"/>
      <c r="GDP537" s="79"/>
      <c r="GDQ537" s="109"/>
      <c r="GDR537" s="479"/>
      <c r="GDS537" s="78"/>
      <c r="GDT537" s="144"/>
      <c r="GDU537" s="75"/>
      <c r="GDV537" s="66"/>
      <c r="GDW537" s="66"/>
      <c r="GDX537" s="79"/>
      <c r="GDY537" s="109"/>
      <c r="GDZ537" s="479"/>
      <c r="GEA537" s="78"/>
      <c r="GEB537" s="144"/>
      <c r="GEC537" s="75"/>
      <c r="GED537" s="66"/>
      <c r="GEE537" s="66"/>
      <c r="GEF537" s="79"/>
      <c r="GEG537" s="109"/>
      <c r="GEH537" s="479"/>
      <c r="GEI537" s="78"/>
      <c r="GEJ537" s="144"/>
      <c r="GEK537" s="75"/>
      <c r="GEL537" s="66"/>
      <c r="GEM537" s="66"/>
      <c r="GEN537" s="79"/>
      <c r="GEO537" s="109"/>
      <c r="GEP537" s="479"/>
      <c r="GEQ537" s="78"/>
      <c r="GER537" s="144"/>
      <c r="GES537" s="75"/>
      <c r="GET537" s="66"/>
      <c r="GEU537" s="66"/>
      <c r="GEV537" s="79"/>
      <c r="GEW537" s="109"/>
      <c r="GEX537" s="479"/>
      <c r="GEY537" s="78"/>
      <c r="GEZ537" s="144"/>
      <c r="GFA537" s="75"/>
      <c r="GFB537" s="66"/>
      <c r="GFC537" s="66"/>
      <c r="GFD537" s="79"/>
      <c r="GFE537" s="109"/>
      <c r="GFF537" s="479"/>
      <c r="GFG537" s="78"/>
      <c r="GFH537" s="144"/>
      <c r="GFI537" s="75"/>
      <c r="GFJ537" s="66"/>
      <c r="GFK537" s="66"/>
      <c r="GFL537" s="79"/>
      <c r="GFM537" s="109"/>
      <c r="GFN537" s="479"/>
      <c r="GFO537" s="78"/>
      <c r="GFP537" s="144"/>
      <c r="GFQ537" s="75"/>
      <c r="GFR537" s="66"/>
      <c r="GFS537" s="66"/>
      <c r="GFT537" s="79"/>
      <c r="GFU537" s="109"/>
      <c r="GFV537" s="479"/>
      <c r="GFW537" s="78"/>
      <c r="GFX537" s="144"/>
      <c r="GFY537" s="75"/>
      <c r="GFZ537" s="66"/>
      <c r="GGA537" s="66"/>
      <c r="GGB537" s="79"/>
      <c r="GGC537" s="109"/>
      <c r="GGD537" s="479"/>
      <c r="GGE537" s="78"/>
      <c r="GGF537" s="144"/>
      <c r="GGG537" s="75"/>
      <c r="GGH537" s="66"/>
      <c r="GGI537" s="66"/>
      <c r="GGJ537" s="79"/>
      <c r="GGK537" s="109"/>
      <c r="GGL537" s="479"/>
      <c r="GGM537" s="78"/>
      <c r="GGN537" s="144"/>
      <c r="GGO537" s="75"/>
      <c r="GGP537" s="66"/>
      <c r="GGQ537" s="66"/>
      <c r="GGR537" s="79"/>
      <c r="GGS537" s="109"/>
      <c r="GGT537" s="479"/>
      <c r="GGU537" s="78"/>
      <c r="GGV537" s="144"/>
      <c r="GGW537" s="75"/>
      <c r="GGX537" s="66"/>
      <c r="GGY537" s="66"/>
      <c r="GGZ537" s="79"/>
      <c r="GHA537" s="109"/>
      <c r="GHB537" s="479"/>
      <c r="GHC537" s="78"/>
      <c r="GHD537" s="144"/>
      <c r="GHE537" s="75"/>
      <c r="GHF537" s="66"/>
      <c r="GHG537" s="66"/>
      <c r="GHH537" s="79"/>
      <c r="GHI537" s="109"/>
      <c r="GHJ537" s="479"/>
      <c r="GHK537" s="78"/>
      <c r="GHL537" s="144"/>
      <c r="GHM537" s="75"/>
      <c r="GHN537" s="66"/>
      <c r="GHO537" s="66"/>
      <c r="GHP537" s="79"/>
      <c r="GHQ537" s="109"/>
      <c r="GHR537" s="479"/>
      <c r="GHS537" s="78"/>
      <c r="GHT537" s="144"/>
      <c r="GHU537" s="75"/>
      <c r="GHV537" s="66"/>
      <c r="GHW537" s="66"/>
      <c r="GHX537" s="79"/>
      <c r="GHY537" s="109"/>
      <c r="GHZ537" s="479"/>
      <c r="GIA537" s="78"/>
      <c r="GIB537" s="144"/>
      <c r="GIC537" s="75"/>
      <c r="GID537" s="66"/>
      <c r="GIE537" s="66"/>
      <c r="GIF537" s="79"/>
      <c r="GIG537" s="109"/>
      <c r="GIH537" s="479"/>
      <c r="GII537" s="78"/>
      <c r="GIJ537" s="144"/>
      <c r="GIK537" s="75"/>
      <c r="GIL537" s="66"/>
      <c r="GIM537" s="66"/>
      <c r="GIN537" s="79"/>
      <c r="GIO537" s="109"/>
      <c r="GIP537" s="479"/>
      <c r="GIQ537" s="78"/>
      <c r="GIR537" s="144"/>
      <c r="GIS537" s="75"/>
      <c r="GIT537" s="66"/>
      <c r="GIU537" s="66"/>
      <c r="GIV537" s="79"/>
      <c r="GIW537" s="109"/>
      <c r="GIX537" s="479"/>
      <c r="GIY537" s="78"/>
      <c r="GIZ537" s="144"/>
      <c r="GJA537" s="75"/>
      <c r="GJB537" s="66"/>
      <c r="GJC537" s="66"/>
      <c r="GJD537" s="79"/>
      <c r="GJE537" s="109"/>
      <c r="GJF537" s="479"/>
      <c r="GJG537" s="78"/>
      <c r="GJH537" s="144"/>
      <c r="GJI537" s="75"/>
      <c r="GJJ537" s="66"/>
      <c r="GJK537" s="66"/>
      <c r="GJL537" s="79"/>
      <c r="GJM537" s="109"/>
      <c r="GJN537" s="479"/>
      <c r="GJO537" s="78"/>
      <c r="GJP537" s="144"/>
      <c r="GJQ537" s="75"/>
      <c r="GJR537" s="66"/>
      <c r="GJS537" s="66"/>
      <c r="GJT537" s="79"/>
      <c r="GJU537" s="109"/>
      <c r="GJV537" s="479"/>
      <c r="GJW537" s="78"/>
      <c r="GJX537" s="144"/>
      <c r="GJY537" s="75"/>
      <c r="GJZ537" s="66"/>
      <c r="GKA537" s="66"/>
      <c r="GKB537" s="79"/>
      <c r="GKC537" s="109"/>
      <c r="GKD537" s="479"/>
      <c r="GKE537" s="78"/>
      <c r="GKF537" s="144"/>
      <c r="GKG537" s="75"/>
      <c r="GKH537" s="66"/>
      <c r="GKI537" s="66"/>
      <c r="GKJ537" s="79"/>
      <c r="GKK537" s="109"/>
      <c r="GKL537" s="479"/>
      <c r="GKM537" s="78"/>
      <c r="GKN537" s="144"/>
      <c r="GKO537" s="75"/>
      <c r="GKP537" s="66"/>
      <c r="GKQ537" s="66"/>
      <c r="GKR537" s="79"/>
      <c r="GKS537" s="109"/>
      <c r="GKT537" s="479"/>
      <c r="GKU537" s="78"/>
      <c r="GKV537" s="144"/>
      <c r="GKW537" s="75"/>
      <c r="GKX537" s="66"/>
      <c r="GKY537" s="66"/>
      <c r="GKZ537" s="79"/>
      <c r="GLA537" s="109"/>
      <c r="GLB537" s="479"/>
      <c r="GLC537" s="78"/>
      <c r="GLD537" s="144"/>
      <c r="GLE537" s="75"/>
      <c r="GLF537" s="66"/>
      <c r="GLG537" s="66"/>
      <c r="GLH537" s="79"/>
      <c r="GLI537" s="109"/>
      <c r="GLJ537" s="479"/>
      <c r="GLK537" s="78"/>
      <c r="GLL537" s="144"/>
      <c r="GLM537" s="75"/>
      <c r="GLN537" s="66"/>
      <c r="GLO537" s="66"/>
      <c r="GLP537" s="79"/>
      <c r="GLQ537" s="109"/>
      <c r="GLR537" s="479"/>
      <c r="GLS537" s="78"/>
      <c r="GLT537" s="144"/>
      <c r="GLU537" s="75"/>
      <c r="GLV537" s="66"/>
      <c r="GLW537" s="66"/>
      <c r="GLX537" s="79"/>
      <c r="GLY537" s="109"/>
      <c r="GLZ537" s="479"/>
      <c r="GMA537" s="78"/>
      <c r="GMB537" s="144"/>
      <c r="GMC537" s="75"/>
      <c r="GMD537" s="66"/>
      <c r="GME537" s="66"/>
      <c r="GMF537" s="79"/>
      <c r="GMG537" s="109"/>
      <c r="GMH537" s="479"/>
      <c r="GMI537" s="78"/>
      <c r="GMJ537" s="144"/>
      <c r="GMK537" s="75"/>
      <c r="GML537" s="66"/>
      <c r="GMM537" s="66"/>
      <c r="GMN537" s="79"/>
      <c r="GMO537" s="109"/>
      <c r="GMP537" s="479"/>
      <c r="GMQ537" s="78"/>
      <c r="GMR537" s="144"/>
      <c r="GMS537" s="75"/>
      <c r="GMT537" s="66"/>
      <c r="GMU537" s="66"/>
      <c r="GMV537" s="79"/>
      <c r="GMW537" s="109"/>
      <c r="GMX537" s="479"/>
      <c r="GMY537" s="78"/>
      <c r="GMZ537" s="144"/>
      <c r="GNA537" s="75"/>
      <c r="GNB537" s="66"/>
      <c r="GNC537" s="66"/>
      <c r="GND537" s="79"/>
      <c r="GNE537" s="109"/>
      <c r="GNF537" s="479"/>
      <c r="GNG537" s="78"/>
      <c r="GNH537" s="144"/>
      <c r="GNI537" s="75"/>
      <c r="GNJ537" s="66"/>
      <c r="GNK537" s="66"/>
      <c r="GNL537" s="79"/>
      <c r="GNM537" s="109"/>
      <c r="GNN537" s="479"/>
      <c r="GNO537" s="78"/>
      <c r="GNP537" s="144"/>
      <c r="GNQ537" s="75"/>
      <c r="GNR537" s="66"/>
      <c r="GNS537" s="66"/>
      <c r="GNT537" s="79"/>
      <c r="GNU537" s="109"/>
      <c r="GNV537" s="479"/>
      <c r="GNW537" s="78"/>
      <c r="GNX537" s="144"/>
      <c r="GNY537" s="75"/>
      <c r="GNZ537" s="66"/>
      <c r="GOA537" s="66"/>
      <c r="GOB537" s="79"/>
      <c r="GOC537" s="109"/>
      <c r="GOD537" s="479"/>
      <c r="GOE537" s="78"/>
      <c r="GOF537" s="144"/>
      <c r="GOG537" s="75"/>
      <c r="GOH537" s="66"/>
      <c r="GOI537" s="66"/>
      <c r="GOJ537" s="79"/>
      <c r="GOK537" s="109"/>
      <c r="GOL537" s="479"/>
      <c r="GOM537" s="78"/>
      <c r="GON537" s="144"/>
      <c r="GOO537" s="75"/>
      <c r="GOP537" s="66"/>
      <c r="GOQ537" s="66"/>
      <c r="GOR537" s="79"/>
      <c r="GOS537" s="109"/>
      <c r="GOT537" s="479"/>
      <c r="GOU537" s="78"/>
      <c r="GOV537" s="144"/>
      <c r="GOW537" s="75"/>
      <c r="GOX537" s="66"/>
      <c r="GOY537" s="66"/>
      <c r="GOZ537" s="79"/>
      <c r="GPA537" s="109"/>
      <c r="GPB537" s="479"/>
      <c r="GPC537" s="78"/>
      <c r="GPD537" s="144"/>
      <c r="GPE537" s="75"/>
      <c r="GPF537" s="66"/>
      <c r="GPG537" s="66"/>
      <c r="GPH537" s="79"/>
      <c r="GPI537" s="109"/>
      <c r="GPJ537" s="479"/>
      <c r="GPK537" s="78"/>
      <c r="GPL537" s="144"/>
      <c r="GPM537" s="75"/>
      <c r="GPN537" s="66"/>
      <c r="GPO537" s="66"/>
      <c r="GPP537" s="79"/>
      <c r="GPQ537" s="109"/>
      <c r="GPR537" s="479"/>
      <c r="GPS537" s="78"/>
      <c r="GPT537" s="144"/>
      <c r="GPU537" s="75"/>
      <c r="GPV537" s="66"/>
      <c r="GPW537" s="66"/>
      <c r="GPX537" s="79"/>
      <c r="GPY537" s="109"/>
      <c r="GPZ537" s="479"/>
      <c r="GQA537" s="78"/>
      <c r="GQB537" s="144"/>
      <c r="GQC537" s="75"/>
      <c r="GQD537" s="66"/>
      <c r="GQE537" s="66"/>
      <c r="GQF537" s="79"/>
      <c r="GQG537" s="109"/>
      <c r="GQH537" s="479"/>
      <c r="GQI537" s="78"/>
      <c r="GQJ537" s="144"/>
      <c r="GQK537" s="75"/>
      <c r="GQL537" s="66"/>
      <c r="GQM537" s="66"/>
      <c r="GQN537" s="79"/>
      <c r="GQO537" s="109"/>
      <c r="GQP537" s="479"/>
      <c r="GQQ537" s="78"/>
      <c r="GQR537" s="144"/>
      <c r="GQS537" s="75"/>
      <c r="GQT537" s="66"/>
      <c r="GQU537" s="66"/>
      <c r="GQV537" s="79"/>
      <c r="GQW537" s="109"/>
      <c r="GQX537" s="479"/>
      <c r="GQY537" s="78"/>
      <c r="GQZ537" s="144"/>
      <c r="GRA537" s="75"/>
      <c r="GRB537" s="66"/>
      <c r="GRC537" s="66"/>
      <c r="GRD537" s="79"/>
      <c r="GRE537" s="109"/>
      <c r="GRF537" s="479"/>
      <c r="GRG537" s="78"/>
      <c r="GRH537" s="144"/>
      <c r="GRI537" s="75"/>
      <c r="GRJ537" s="66"/>
      <c r="GRK537" s="66"/>
      <c r="GRL537" s="79"/>
      <c r="GRM537" s="109"/>
      <c r="GRN537" s="479"/>
      <c r="GRO537" s="78"/>
      <c r="GRP537" s="144"/>
      <c r="GRQ537" s="75"/>
      <c r="GRR537" s="66"/>
      <c r="GRS537" s="66"/>
      <c r="GRT537" s="79"/>
      <c r="GRU537" s="109"/>
      <c r="GRV537" s="479"/>
      <c r="GRW537" s="78"/>
      <c r="GRX537" s="144"/>
      <c r="GRY537" s="75"/>
      <c r="GRZ537" s="66"/>
      <c r="GSA537" s="66"/>
      <c r="GSB537" s="79"/>
      <c r="GSC537" s="109"/>
      <c r="GSD537" s="479"/>
      <c r="GSE537" s="78"/>
      <c r="GSF537" s="144"/>
      <c r="GSG537" s="75"/>
      <c r="GSH537" s="66"/>
      <c r="GSI537" s="66"/>
      <c r="GSJ537" s="79"/>
      <c r="GSK537" s="109"/>
      <c r="GSL537" s="479"/>
      <c r="GSM537" s="78"/>
      <c r="GSN537" s="144"/>
      <c r="GSO537" s="75"/>
      <c r="GSP537" s="66"/>
      <c r="GSQ537" s="66"/>
      <c r="GSR537" s="79"/>
      <c r="GSS537" s="109"/>
      <c r="GST537" s="479"/>
      <c r="GSU537" s="78"/>
      <c r="GSV537" s="144"/>
      <c r="GSW537" s="75"/>
      <c r="GSX537" s="66"/>
      <c r="GSY537" s="66"/>
      <c r="GSZ537" s="79"/>
      <c r="GTA537" s="109"/>
      <c r="GTB537" s="479"/>
      <c r="GTC537" s="78"/>
      <c r="GTD537" s="144"/>
      <c r="GTE537" s="75"/>
      <c r="GTF537" s="66"/>
      <c r="GTG537" s="66"/>
      <c r="GTH537" s="79"/>
      <c r="GTI537" s="109"/>
      <c r="GTJ537" s="479"/>
      <c r="GTK537" s="78"/>
      <c r="GTL537" s="144"/>
      <c r="GTM537" s="75"/>
      <c r="GTN537" s="66"/>
      <c r="GTO537" s="66"/>
      <c r="GTP537" s="79"/>
      <c r="GTQ537" s="109"/>
      <c r="GTR537" s="479"/>
      <c r="GTS537" s="78"/>
      <c r="GTT537" s="144"/>
      <c r="GTU537" s="75"/>
      <c r="GTV537" s="66"/>
      <c r="GTW537" s="66"/>
      <c r="GTX537" s="79"/>
      <c r="GTY537" s="109"/>
      <c r="GTZ537" s="479"/>
      <c r="GUA537" s="78"/>
      <c r="GUB537" s="144"/>
      <c r="GUC537" s="75"/>
      <c r="GUD537" s="66"/>
      <c r="GUE537" s="66"/>
      <c r="GUF537" s="79"/>
      <c r="GUG537" s="109"/>
      <c r="GUH537" s="479"/>
      <c r="GUI537" s="78"/>
      <c r="GUJ537" s="144"/>
      <c r="GUK537" s="75"/>
      <c r="GUL537" s="66"/>
      <c r="GUM537" s="66"/>
      <c r="GUN537" s="79"/>
      <c r="GUO537" s="109"/>
      <c r="GUP537" s="479"/>
      <c r="GUQ537" s="78"/>
      <c r="GUR537" s="144"/>
      <c r="GUS537" s="75"/>
      <c r="GUT537" s="66"/>
      <c r="GUU537" s="66"/>
      <c r="GUV537" s="79"/>
      <c r="GUW537" s="109"/>
      <c r="GUX537" s="479"/>
      <c r="GUY537" s="78"/>
      <c r="GUZ537" s="144"/>
      <c r="GVA537" s="75"/>
      <c r="GVB537" s="66"/>
      <c r="GVC537" s="66"/>
      <c r="GVD537" s="79"/>
      <c r="GVE537" s="109"/>
      <c r="GVF537" s="479"/>
      <c r="GVG537" s="78"/>
      <c r="GVH537" s="144"/>
      <c r="GVI537" s="75"/>
      <c r="GVJ537" s="66"/>
      <c r="GVK537" s="66"/>
      <c r="GVL537" s="79"/>
      <c r="GVM537" s="109"/>
      <c r="GVN537" s="479"/>
      <c r="GVO537" s="78"/>
      <c r="GVP537" s="144"/>
      <c r="GVQ537" s="75"/>
      <c r="GVR537" s="66"/>
      <c r="GVS537" s="66"/>
      <c r="GVT537" s="79"/>
      <c r="GVU537" s="109"/>
      <c r="GVV537" s="479"/>
      <c r="GVW537" s="78"/>
      <c r="GVX537" s="144"/>
      <c r="GVY537" s="75"/>
      <c r="GVZ537" s="66"/>
      <c r="GWA537" s="66"/>
      <c r="GWB537" s="79"/>
      <c r="GWC537" s="109"/>
      <c r="GWD537" s="479"/>
      <c r="GWE537" s="78"/>
      <c r="GWF537" s="144"/>
      <c r="GWG537" s="75"/>
      <c r="GWH537" s="66"/>
      <c r="GWI537" s="66"/>
      <c r="GWJ537" s="79"/>
      <c r="GWK537" s="109"/>
      <c r="GWL537" s="479"/>
      <c r="GWM537" s="78"/>
      <c r="GWN537" s="144"/>
      <c r="GWO537" s="75"/>
      <c r="GWP537" s="66"/>
      <c r="GWQ537" s="66"/>
      <c r="GWR537" s="79"/>
      <c r="GWS537" s="109"/>
      <c r="GWT537" s="479"/>
      <c r="GWU537" s="78"/>
      <c r="GWV537" s="144"/>
      <c r="GWW537" s="75"/>
      <c r="GWX537" s="66"/>
      <c r="GWY537" s="66"/>
      <c r="GWZ537" s="79"/>
      <c r="GXA537" s="109"/>
      <c r="GXB537" s="479"/>
      <c r="GXC537" s="78"/>
      <c r="GXD537" s="144"/>
      <c r="GXE537" s="75"/>
      <c r="GXF537" s="66"/>
      <c r="GXG537" s="66"/>
      <c r="GXH537" s="79"/>
      <c r="GXI537" s="109"/>
      <c r="GXJ537" s="479"/>
      <c r="GXK537" s="78"/>
      <c r="GXL537" s="144"/>
      <c r="GXM537" s="75"/>
      <c r="GXN537" s="66"/>
      <c r="GXO537" s="66"/>
      <c r="GXP537" s="79"/>
      <c r="GXQ537" s="109"/>
      <c r="GXR537" s="479"/>
      <c r="GXS537" s="78"/>
      <c r="GXT537" s="144"/>
      <c r="GXU537" s="75"/>
      <c r="GXV537" s="66"/>
      <c r="GXW537" s="66"/>
      <c r="GXX537" s="79"/>
      <c r="GXY537" s="109"/>
      <c r="GXZ537" s="479"/>
      <c r="GYA537" s="78"/>
      <c r="GYB537" s="144"/>
      <c r="GYC537" s="75"/>
      <c r="GYD537" s="66"/>
      <c r="GYE537" s="66"/>
      <c r="GYF537" s="79"/>
      <c r="GYG537" s="109"/>
      <c r="GYH537" s="479"/>
      <c r="GYI537" s="78"/>
      <c r="GYJ537" s="144"/>
      <c r="GYK537" s="75"/>
      <c r="GYL537" s="66"/>
      <c r="GYM537" s="66"/>
      <c r="GYN537" s="79"/>
      <c r="GYO537" s="109"/>
      <c r="GYP537" s="479"/>
      <c r="GYQ537" s="78"/>
      <c r="GYR537" s="144"/>
      <c r="GYS537" s="75"/>
      <c r="GYT537" s="66"/>
      <c r="GYU537" s="66"/>
      <c r="GYV537" s="79"/>
      <c r="GYW537" s="109"/>
      <c r="GYX537" s="479"/>
      <c r="GYY537" s="78"/>
      <c r="GYZ537" s="144"/>
      <c r="GZA537" s="75"/>
      <c r="GZB537" s="66"/>
      <c r="GZC537" s="66"/>
      <c r="GZD537" s="79"/>
      <c r="GZE537" s="109"/>
      <c r="GZF537" s="479"/>
      <c r="GZG537" s="78"/>
      <c r="GZH537" s="144"/>
      <c r="GZI537" s="75"/>
      <c r="GZJ537" s="66"/>
      <c r="GZK537" s="66"/>
      <c r="GZL537" s="79"/>
      <c r="GZM537" s="109"/>
      <c r="GZN537" s="479"/>
      <c r="GZO537" s="78"/>
      <c r="GZP537" s="144"/>
      <c r="GZQ537" s="75"/>
      <c r="GZR537" s="66"/>
      <c r="GZS537" s="66"/>
      <c r="GZT537" s="79"/>
      <c r="GZU537" s="109"/>
      <c r="GZV537" s="479"/>
      <c r="GZW537" s="78"/>
      <c r="GZX537" s="144"/>
      <c r="GZY537" s="75"/>
      <c r="GZZ537" s="66"/>
      <c r="HAA537" s="66"/>
      <c r="HAB537" s="79"/>
      <c r="HAC537" s="109"/>
      <c r="HAD537" s="479"/>
      <c r="HAE537" s="78"/>
      <c r="HAF537" s="144"/>
      <c r="HAG537" s="75"/>
      <c r="HAH537" s="66"/>
      <c r="HAI537" s="66"/>
      <c r="HAJ537" s="79"/>
      <c r="HAK537" s="109"/>
      <c r="HAL537" s="479"/>
      <c r="HAM537" s="78"/>
      <c r="HAN537" s="144"/>
      <c r="HAO537" s="75"/>
      <c r="HAP537" s="66"/>
      <c r="HAQ537" s="66"/>
      <c r="HAR537" s="79"/>
      <c r="HAS537" s="109"/>
      <c r="HAT537" s="479"/>
      <c r="HAU537" s="78"/>
      <c r="HAV537" s="144"/>
      <c r="HAW537" s="75"/>
      <c r="HAX537" s="66"/>
      <c r="HAY537" s="66"/>
      <c r="HAZ537" s="79"/>
      <c r="HBA537" s="109"/>
      <c r="HBB537" s="479"/>
      <c r="HBC537" s="78"/>
      <c r="HBD537" s="144"/>
      <c r="HBE537" s="75"/>
      <c r="HBF537" s="66"/>
      <c r="HBG537" s="66"/>
      <c r="HBH537" s="79"/>
      <c r="HBI537" s="109"/>
      <c r="HBJ537" s="479"/>
      <c r="HBK537" s="78"/>
      <c r="HBL537" s="144"/>
      <c r="HBM537" s="75"/>
      <c r="HBN537" s="66"/>
      <c r="HBO537" s="66"/>
      <c r="HBP537" s="79"/>
      <c r="HBQ537" s="109"/>
      <c r="HBR537" s="479"/>
      <c r="HBS537" s="78"/>
      <c r="HBT537" s="144"/>
      <c r="HBU537" s="75"/>
      <c r="HBV537" s="66"/>
      <c r="HBW537" s="66"/>
      <c r="HBX537" s="79"/>
      <c r="HBY537" s="109"/>
      <c r="HBZ537" s="479"/>
      <c r="HCA537" s="78"/>
      <c r="HCB537" s="144"/>
      <c r="HCC537" s="75"/>
      <c r="HCD537" s="66"/>
      <c r="HCE537" s="66"/>
      <c r="HCF537" s="79"/>
      <c r="HCG537" s="109"/>
      <c r="HCH537" s="479"/>
      <c r="HCI537" s="78"/>
      <c r="HCJ537" s="144"/>
      <c r="HCK537" s="75"/>
      <c r="HCL537" s="66"/>
      <c r="HCM537" s="66"/>
      <c r="HCN537" s="79"/>
      <c r="HCO537" s="109"/>
      <c r="HCP537" s="479"/>
      <c r="HCQ537" s="78"/>
      <c r="HCR537" s="144"/>
      <c r="HCS537" s="75"/>
      <c r="HCT537" s="66"/>
      <c r="HCU537" s="66"/>
      <c r="HCV537" s="79"/>
      <c r="HCW537" s="109"/>
      <c r="HCX537" s="479"/>
      <c r="HCY537" s="78"/>
      <c r="HCZ537" s="144"/>
      <c r="HDA537" s="75"/>
      <c r="HDB537" s="66"/>
      <c r="HDC537" s="66"/>
      <c r="HDD537" s="79"/>
      <c r="HDE537" s="109"/>
      <c r="HDF537" s="479"/>
      <c r="HDG537" s="78"/>
      <c r="HDH537" s="144"/>
      <c r="HDI537" s="75"/>
      <c r="HDJ537" s="66"/>
      <c r="HDK537" s="66"/>
      <c r="HDL537" s="79"/>
      <c r="HDM537" s="109"/>
      <c r="HDN537" s="479"/>
      <c r="HDO537" s="78"/>
      <c r="HDP537" s="144"/>
      <c r="HDQ537" s="75"/>
      <c r="HDR537" s="66"/>
      <c r="HDS537" s="66"/>
      <c r="HDT537" s="79"/>
      <c r="HDU537" s="109"/>
      <c r="HDV537" s="479"/>
      <c r="HDW537" s="78"/>
      <c r="HDX537" s="144"/>
      <c r="HDY537" s="75"/>
      <c r="HDZ537" s="66"/>
      <c r="HEA537" s="66"/>
      <c r="HEB537" s="79"/>
      <c r="HEC537" s="109"/>
      <c r="HED537" s="479"/>
      <c r="HEE537" s="78"/>
      <c r="HEF537" s="144"/>
      <c r="HEG537" s="75"/>
      <c r="HEH537" s="66"/>
      <c r="HEI537" s="66"/>
      <c r="HEJ537" s="79"/>
      <c r="HEK537" s="109"/>
      <c r="HEL537" s="479"/>
      <c r="HEM537" s="78"/>
      <c r="HEN537" s="144"/>
      <c r="HEO537" s="75"/>
      <c r="HEP537" s="66"/>
      <c r="HEQ537" s="66"/>
      <c r="HER537" s="79"/>
      <c r="HES537" s="109"/>
      <c r="HET537" s="479"/>
      <c r="HEU537" s="78"/>
      <c r="HEV537" s="144"/>
      <c r="HEW537" s="75"/>
      <c r="HEX537" s="66"/>
      <c r="HEY537" s="66"/>
      <c r="HEZ537" s="79"/>
      <c r="HFA537" s="109"/>
      <c r="HFB537" s="479"/>
      <c r="HFC537" s="78"/>
      <c r="HFD537" s="144"/>
      <c r="HFE537" s="75"/>
      <c r="HFF537" s="66"/>
      <c r="HFG537" s="66"/>
      <c r="HFH537" s="79"/>
      <c r="HFI537" s="109"/>
      <c r="HFJ537" s="479"/>
      <c r="HFK537" s="78"/>
      <c r="HFL537" s="144"/>
      <c r="HFM537" s="75"/>
      <c r="HFN537" s="66"/>
      <c r="HFO537" s="66"/>
      <c r="HFP537" s="79"/>
      <c r="HFQ537" s="109"/>
      <c r="HFR537" s="479"/>
      <c r="HFS537" s="78"/>
      <c r="HFT537" s="144"/>
      <c r="HFU537" s="75"/>
      <c r="HFV537" s="66"/>
      <c r="HFW537" s="66"/>
      <c r="HFX537" s="79"/>
      <c r="HFY537" s="109"/>
      <c r="HFZ537" s="479"/>
      <c r="HGA537" s="78"/>
      <c r="HGB537" s="144"/>
      <c r="HGC537" s="75"/>
      <c r="HGD537" s="66"/>
      <c r="HGE537" s="66"/>
      <c r="HGF537" s="79"/>
      <c r="HGG537" s="109"/>
      <c r="HGH537" s="479"/>
      <c r="HGI537" s="78"/>
      <c r="HGJ537" s="144"/>
      <c r="HGK537" s="75"/>
      <c r="HGL537" s="66"/>
      <c r="HGM537" s="66"/>
      <c r="HGN537" s="79"/>
      <c r="HGO537" s="109"/>
      <c r="HGP537" s="479"/>
      <c r="HGQ537" s="78"/>
      <c r="HGR537" s="144"/>
      <c r="HGS537" s="75"/>
      <c r="HGT537" s="66"/>
      <c r="HGU537" s="66"/>
      <c r="HGV537" s="79"/>
      <c r="HGW537" s="109"/>
      <c r="HGX537" s="479"/>
      <c r="HGY537" s="78"/>
      <c r="HGZ537" s="144"/>
      <c r="HHA537" s="75"/>
      <c r="HHB537" s="66"/>
      <c r="HHC537" s="66"/>
      <c r="HHD537" s="79"/>
      <c r="HHE537" s="109"/>
      <c r="HHF537" s="479"/>
      <c r="HHG537" s="78"/>
      <c r="HHH537" s="144"/>
      <c r="HHI537" s="75"/>
      <c r="HHJ537" s="66"/>
      <c r="HHK537" s="66"/>
      <c r="HHL537" s="79"/>
      <c r="HHM537" s="109"/>
      <c r="HHN537" s="479"/>
      <c r="HHO537" s="78"/>
      <c r="HHP537" s="144"/>
      <c r="HHQ537" s="75"/>
      <c r="HHR537" s="66"/>
      <c r="HHS537" s="66"/>
      <c r="HHT537" s="79"/>
      <c r="HHU537" s="109"/>
      <c r="HHV537" s="479"/>
      <c r="HHW537" s="78"/>
      <c r="HHX537" s="144"/>
      <c r="HHY537" s="75"/>
      <c r="HHZ537" s="66"/>
      <c r="HIA537" s="66"/>
      <c r="HIB537" s="79"/>
      <c r="HIC537" s="109"/>
      <c r="HID537" s="479"/>
      <c r="HIE537" s="78"/>
      <c r="HIF537" s="144"/>
      <c r="HIG537" s="75"/>
      <c r="HIH537" s="66"/>
      <c r="HII537" s="66"/>
      <c r="HIJ537" s="79"/>
      <c r="HIK537" s="109"/>
      <c r="HIL537" s="479"/>
      <c r="HIM537" s="78"/>
      <c r="HIN537" s="144"/>
      <c r="HIO537" s="75"/>
      <c r="HIP537" s="66"/>
      <c r="HIQ537" s="66"/>
      <c r="HIR537" s="79"/>
      <c r="HIS537" s="109"/>
      <c r="HIT537" s="479"/>
      <c r="HIU537" s="78"/>
      <c r="HIV537" s="144"/>
      <c r="HIW537" s="75"/>
      <c r="HIX537" s="66"/>
      <c r="HIY537" s="66"/>
      <c r="HIZ537" s="79"/>
      <c r="HJA537" s="109"/>
      <c r="HJB537" s="479"/>
      <c r="HJC537" s="78"/>
      <c r="HJD537" s="144"/>
      <c r="HJE537" s="75"/>
      <c r="HJF537" s="66"/>
      <c r="HJG537" s="66"/>
      <c r="HJH537" s="79"/>
      <c r="HJI537" s="109"/>
      <c r="HJJ537" s="479"/>
      <c r="HJK537" s="78"/>
      <c r="HJL537" s="144"/>
      <c r="HJM537" s="75"/>
      <c r="HJN537" s="66"/>
      <c r="HJO537" s="66"/>
      <c r="HJP537" s="79"/>
      <c r="HJQ537" s="109"/>
      <c r="HJR537" s="479"/>
      <c r="HJS537" s="78"/>
      <c r="HJT537" s="144"/>
      <c r="HJU537" s="75"/>
      <c r="HJV537" s="66"/>
      <c r="HJW537" s="66"/>
      <c r="HJX537" s="79"/>
      <c r="HJY537" s="109"/>
      <c r="HJZ537" s="479"/>
      <c r="HKA537" s="78"/>
      <c r="HKB537" s="144"/>
      <c r="HKC537" s="75"/>
      <c r="HKD537" s="66"/>
      <c r="HKE537" s="66"/>
      <c r="HKF537" s="79"/>
      <c r="HKG537" s="109"/>
      <c r="HKH537" s="479"/>
      <c r="HKI537" s="78"/>
      <c r="HKJ537" s="144"/>
      <c r="HKK537" s="75"/>
      <c r="HKL537" s="66"/>
      <c r="HKM537" s="66"/>
      <c r="HKN537" s="79"/>
      <c r="HKO537" s="109"/>
      <c r="HKP537" s="479"/>
      <c r="HKQ537" s="78"/>
      <c r="HKR537" s="144"/>
      <c r="HKS537" s="75"/>
      <c r="HKT537" s="66"/>
      <c r="HKU537" s="66"/>
      <c r="HKV537" s="79"/>
      <c r="HKW537" s="109"/>
      <c r="HKX537" s="479"/>
      <c r="HKY537" s="78"/>
      <c r="HKZ537" s="144"/>
      <c r="HLA537" s="75"/>
      <c r="HLB537" s="66"/>
      <c r="HLC537" s="66"/>
      <c r="HLD537" s="79"/>
      <c r="HLE537" s="109"/>
      <c r="HLF537" s="479"/>
      <c r="HLG537" s="78"/>
      <c r="HLH537" s="144"/>
      <c r="HLI537" s="75"/>
      <c r="HLJ537" s="66"/>
      <c r="HLK537" s="66"/>
      <c r="HLL537" s="79"/>
      <c r="HLM537" s="109"/>
      <c r="HLN537" s="479"/>
      <c r="HLO537" s="78"/>
      <c r="HLP537" s="144"/>
      <c r="HLQ537" s="75"/>
      <c r="HLR537" s="66"/>
      <c r="HLS537" s="66"/>
      <c r="HLT537" s="79"/>
      <c r="HLU537" s="109"/>
      <c r="HLV537" s="479"/>
      <c r="HLW537" s="78"/>
      <c r="HLX537" s="144"/>
      <c r="HLY537" s="75"/>
      <c r="HLZ537" s="66"/>
      <c r="HMA537" s="66"/>
      <c r="HMB537" s="79"/>
      <c r="HMC537" s="109"/>
      <c r="HMD537" s="479"/>
      <c r="HME537" s="78"/>
      <c r="HMF537" s="144"/>
      <c r="HMG537" s="75"/>
      <c r="HMH537" s="66"/>
      <c r="HMI537" s="66"/>
      <c r="HMJ537" s="79"/>
      <c r="HMK537" s="109"/>
      <c r="HML537" s="479"/>
      <c r="HMM537" s="78"/>
      <c r="HMN537" s="144"/>
      <c r="HMO537" s="75"/>
      <c r="HMP537" s="66"/>
      <c r="HMQ537" s="66"/>
      <c r="HMR537" s="79"/>
      <c r="HMS537" s="109"/>
      <c r="HMT537" s="479"/>
      <c r="HMU537" s="78"/>
      <c r="HMV537" s="144"/>
      <c r="HMW537" s="75"/>
      <c r="HMX537" s="66"/>
      <c r="HMY537" s="66"/>
      <c r="HMZ537" s="79"/>
      <c r="HNA537" s="109"/>
      <c r="HNB537" s="479"/>
      <c r="HNC537" s="78"/>
      <c r="HND537" s="144"/>
      <c r="HNE537" s="75"/>
      <c r="HNF537" s="66"/>
      <c r="HNG537" s="66"/>
      <c r="HNH537" s="79"/>
      <c r="HNI537" s="109"/>
      <c r="HNJ537" s="479"/>
      <c r="HNK537" s="78"/>
      <c r="HNL537" s="144"/>
      <c r="HNM537" s="75"/>
      <c r="HNN537" s="66"/>
      <c r="HNO537" s="66"/>
      <c r="HNP537" s="79"/>
      <c r="HNQ537" s="109"/>
      <c r="HNR537" s="479"/>
      <c r="HNS537" s="78"/>
      <c r="HNT537" s="144"/>
      <c r="HNU537" s="75"/>
      <c r="HNV537" s="66"/>
      <c r="HNW537" s="66"/>
      <c r="HNX537" s="79"/>
      <c r="HNY537" s="109"/>
      <c r="HNZ537" s="479"/>
      <c r="HOA537" s="78"/>
      <c r="HOB537" s="144"/>
      <c r="HOC537" s="75"/>
      <c r="HOD537" s="66"/>
      <c r="HOE537" s="66"/>
      <c r="HOF537" s="79"/>
      <c r="HOG537" s="109"/>
      <c r="HOH537" s="479"/>
      <c r="HOI537" s="78"/>
      <c r="HOJ537" s="144"/>
      <c r="HOK537" s="75"/>
      <c r="HOL537" s="66"/>
      <c r="HOM537" s="66"/>
      <c r="HON537" s="79"/>
      <c r="HOO537" s="109"/>
      <c r="HOP537" s="479"/>
      <c r="HOQ537" s="78"/>
      <c r="HOR537" s="144"/>
      <c r="HOS537" s="75"/>
      <c r="HOT537" s="66"/>
      <c r="HOU537" s="66"/>
      <c r="HOV537" s="79"/>
      <c r="HOW537" s="109"/>
      <c r="HOX537" s="479"/>
      <c r="HOY537" s="78"/>
      <c r="HOZ537" s="144"/>
      <c r="HPA537" s="75"/>
      <c r="HPB537" s="66"/>
      <c r="HPC537" s="66"/>
      <c r="HPD537" s="79"/>
      <c r="HPE537" s="109"/>
      <c r="HPF537" s="479"/>
      <c r="HPG537" s="78"/>
      <c r="HPH537" s="144"/>
      <c r="HPI537" s="75"/>
      <c r="HPJ537" s="66"/>
      <c r="HPK537" s="66"/>
      <c r="HPL537" s="79"/>
      <c r="HPM537" s="109"/>
      <c r="HPN537" s="479"/>
      <c r="HPO537" s="78"/>
      <c r="HPP537" s="144"/>
      <c r="HPQ537" s="75"/>
      <c r="HPR537" s="66"/>
      <c r="HPS537" s="66"/>
      <c r="HPT537" s="79"/>
      <c r="HPU537" s="109"/>
      <c r="HPV537" s="479"/>
      <c r="HPW537" s="78"/>
      <c r="HPX537" s="144"/>
      <c r="HPY537" s="75"/>
      <c r="HPZ537" s="66"/>
      <c r="HQA537" s="66"/>
      <c r="HQB537" s="79"/>
      <c r="HQC537" s="109"/>
      <c r="HQD537" s="479"/>
      <c r="HQE537" s="78"/>
      <c r="HQF537" s="144"/>
      <c r="HQG537" s="75"/>
      <c r="HQH537" s="66"/>
      <c r="HQI537" s="66"/>
      <c r="HQJ537" s="79"/>
      <c r="HQK537" s="109"/>
      <c r="HQL537" s="479"/>
      <c r="HQM537" s="78"/>
      <c r="HQN537" s="144"/>
      <c r="HQO537" s="75"/>
      <c r="HQP537" s="66"/>
      <c r="HQQ537" s="66"/>
      <c r="HQR537" s="79"/>
      <c r="HQS537" s="109"/>
      <c r="HQT537" s="479"/>
      <c r="HQU537" s="78"/>
      <c r="HQV537" s="144"/>
      <c r="HQW537" s="75"/>
      <c r="HQX537" s="66"/>
      <c r="HQY537" s="66"/>
      <c r="HQZ537" s="79"/>
      <c r="HRA537" s="109"/>
      <c r="HRB537" s="479"/>
      <c r="HRC537" s="78"/>
      <c r="HRD537" s="144"/>
      <c r="HRE537" s="75"/>
      <c r="HRF537" s="66"/>
      <c r="HRG537" s="66"/>
      <c r="HRH537" s="79"/>
      <c r="HRI537" s="109"/>
      <c r="HRJ537" s="479"/>
      <c r="HRK537" s="78"/>
      <c r="HRL537" s="144"/>
      <c r="HRM537" s="75"/>
      <c r="HRN537" s="66"/>
      <c r="HRO537" s="66"/>
      <c r="HRP537" s="79"/>
      <c r="HRQ537" s="109"/>
      <c r="HRR537" s="479"/>
      <c r="HRS537" s="78"/>
      <c r="HRT537" s="144"/>
      <c r="HRU537" s="75"/>
      <c r="HRV537" s="66"/>
      <c r="HRW537" s="66"/>
      <c r="HRX537" s="79"/>
      <c r="HRY537" s="109"/>
      <c r="HRZ537" s="479"/>
      <c r="HSA537" s="78"/>
      <c r="HSB537" s="144"/>
      <c r="HSC537" s="75"/>
      <c r="HSD537" s="66"/>
      <c r="HSE537" s="66"/>
      <c r="HSF537" s="79"/>
      <c r="HSG537" s="109"/>
      <c r="HSH537" s="479"/>
      <c r="HSI537" s="78"/>
      <c r="HSJ537" s="144"/>
      <c r="HSK537" s="75"/>
      <c r="HSL537" s="66"/>
      <c r="HSM537" s="66"/>
      <c r="HSN537" s="79"/>
      <c r="HSO537" s="109"/>
      <c r="HSP537" s="479"/>
      <c r="HSQ537" s="78"/>
      <c r="HSR537" s="144"/>
      <c r="HSS537" s="75"/>
      <c r="HST537" s="66"/>
      <c r="HSU537" s="66"/>
      <c r="HSV537" s="79"/>
      <c r="HSW537" s="109"/>
      <c r="HSX537" s="479"/>
      <c r="HSY537" s="78"/>
      <c r="HSZ537" s="144"/>
      <c r="HTA537" s="75"/>
      <c r="HTB537" s="66"/>
      <c r="HTC537" s="66"/>
      <c r="HTD537" s="79"/>
      <c r="HTE537" s="109"/>
      <c r="HTF537" s="479"/>
      <c r="HTG537" s="78"/>
      <c r="HTH537" s="144"/>
      <c r="HTI537" s="75"/>
      <c r="HTJ537" s="66"/>
      <c r="HTK537" s="66"/>
      <c r="HTL537" s="79"/>
      <c r="HTM537" s="109"/>
      <c r="HTN537" s="479"/>
      <c r="HTO537" s="78"/>
      <c r="HTP537" s="144"/>
      <c r="HTQ537" s="75"/>
      <c r="HTR537" s="66"/>
      <c r="HTS537" s="66"/>
      <c r="HTT537" s="79"/>
      <c r="HTU537" s="109"/>
      <c r="HTV537" s="479"/>
      <c r="HTW537" s="78"/>
      <c r="HTX537" s="144"/>
      <c r="HTY537" s="75"/>
      <c r="HTZ537" s="66"/>
      <c r="HUA537" s="66"/>
      <c r="HUB537" s="79"/>
      <c r="HUC537" s="109"/>
      <c r="HUD537" s="479"/>
      <c r="HUE537" s="78"/>
      <c r="HUF537" s="144"/>
      <c r="HUG537" s="75"/>
      <c r="HUH537" s="66"/>
      <c r="HUI537" s="66"/>
      <c r="HUJ537" s="79"/>
      <c r="HUK537" s="109"/>
      <c r="HUL537" s="479"/>
      <c r="HUM537" s="78"/>
      <c r="HUN537" s="144"/>
      <c r="HUO537" s="75"/>
      <c r="HUP537" s="66"/>
      <c r="HUQ537" s="66"/>
      <c r="HUR537" s="79"/>
      <c r="HUS537" s="109"/>
      <c r="HUT537" s="479"/>
      <c r="HUU537" s="78"/>
      <c r="HUV537" s="144"/>
      <c r="HUW537" s="75"/>
      <c r="HUX537" s="66"/>
      <c r="HUY537" s="66"/>
      <c r="HUZ537" s="79"/>
      <c r="HVA537" s="109"/>
      <c r="HVB537" s="479"/>
      <c r="HVC537" s="78"/>
      <c r="HVD537" s="144"/>
      <c r="HVE537" s="75"/>
      <c r="HVF537" s="66"/>
      <c r="HVG537" s="66"/>
      <c r="HVH537" s="79"/>
      <c r="HVI537" s="109"/>
      <c r="HVJ537" s="479"/>
      <c r="HVK537" s="78"/>
      <c r="HVL537" s="144"/>
      <c r="HVM537" s="75"/>
      <c r="HVN537" s="66"/>
      <c r="HVO537" s="66"/>
      <c r="HVP537" s="79"/>
      <c r="HVQ537" s="109"/>
      <c r="HVR537" s="479"/>
      <c r="HVS537" s="78"/>
      <c r="HVT537" s="144"/>
      <c r="HVU537" s="75"/>
      <c r="HVV537" s="66"/>
      <c r="HVW537" s="66"/>
      <c r="HVX537" s="79"/>
      <c r="HVY537" s="109"/>
      <c r="HVZ537" s="479"/>
      <c r="HWA537" s="78"/>
      <c r="HWB537" s="144"/>
      <c r="HWC537" s="75"/>
      <c r="HWD537" s="66"/>
      <c r="HWE537" s="66"/>
      <c r="HWF537" s="79"/>
      <c r="HWG537" s="109"/>
      <c r="HWH537" s="479"/>
      <c r="HWI537" s="78"/>
      <c r="HWJ537" s="144"/>
      <c r="HWK537" s="75"/>
      <c r="HWL537" s="66"/>
      <c r="HWM537" s="66"/>
      <c r="HWN537" s="79"/>
      <c r="HWO537" s="109"/>
      <c r="HWP537" s="479"/>
      <c r="HWQ537" s="78"/>
      <c r="HWR537" s="144"/>
      <c r="HWS537" s="75"/>
      <c r="HWT537" s="66"/>
      <c r="HWU537" s="66"/>
      <c r="HWV537" s="79"/>
      <c r="HWW537" s="109"/>
      <c r="HWX537" s="479"/>
      <c r="HWY537" s="78"/>
      <c r="HWZ537" s="144"/>
      <c r="HXA537" s="75"/>
      <c r="HXB537" s="66"/>
      <c r="HXC537" s="66"/>
      <c r="HXD537" s="79"/>
      <c r="HXE537" s="109"/>
      <c r="HXF537" s="479"/>
      <c r="HXG537" s="78"/>
      <c r="HXH537" s="144"/>
      <c r="HXI537" s="75"/>
      <c r="HXJ537" s="66"/>
      <c r="HXK537" s="66"/>
      <c r="HXL537" s="79"/>
      <c r="HXM537" s="109"/>
      <c r="HXN537" s="479"/>
      <c r="HXO537" s="78"/>
      <c r="HXP537" s="144"/>
      <c r="HXQ537" s="75"/>
      <c r="HXR537" s="66"/>
      <c r="HXS537" s="66"/>
      <c r="HXT537" s="79"/>
      <c r="HXU537" s="109"/>
      <c r="HXV537" s="479"/>
      <c r="HXW537" s="78"/>
      <c r="HXX537" s="144"/>
      <c r="HXY537" s="75"/>
      <c r="HXZ537" s="66"/>
      <c r="HYA537" s="66"/>
      <c r="HYB537" s="79"/>
      <c r="HYC537" s="109"/>
      <c r="HYD537" s="479"/>
      <c r="HYE537" s="78"/>
      <c r="HYF537" s="144"/>
      <c r="HYG537" s="75"/>
      <c r="HYH537" s="66"/>
      <c r="HYI537" s="66"/>
      <c r="HYJ537" s="79"/>
      <c r="HYK537" s="109"/>
      <c r="HYL537" s="479"/>
      <c r="HYM537" s="78"/>
      <c r="HYN537" s="144"/>
      <c r="HYO537" s="75"/>
      <c r="HYP537" s="66"/>
      <c r="HYQ537" s="66"/>
      <c r="HYR537" s="79"/>
      <c r="HYS537" s="109"/>
      <c r="HYT537" s="479"/>
      <c r="HYU537" s="78"/>
      <c r="HYV537" s="144"/>
      <c r="HYW537" s="75"/>
      <c r="HYX537" s="66"/>
      <c r="HYY537" s="66"/>
      <c r="HYZ537" s="79"/>
      <c r="HZA537" s="109"/>
      <c r="HZB537" s="479"/>
      <c r="HZC537" s="78"/>
      <c r="HZD537" s="144"/>
      <c r="HZE537" s="75"/>
      <c r="HZF537" s="66"/>
      <c r="HZG537" s="66"/>
      <c r="HZH537" s="79"/>
      <c r="HZI537" s="109"/>
      <c r="HZJ537" s="479"/>
      <c r="HZK537" s="78"/>
      <c r="HZL537" s="144"/>
      <c r="HZM537" s="75"/>
      <c r="HZN537" s="66"/>
      <c r="HZO537" s="66"/>
      <c r="HZP537" s="79"/>
      <c r="HZQ537" s="109"/>
      <c r="HZR537" s="479"/>
      <c r="HZS537" s="78"/>
      <c r="HZT537" s="144"/>
      <c r="HZU537" s="75"/>
      <c r="HZV537" s="66"/>
      <c r="HZW537" s="66"/>
      <c r="HZX537" s="79"/>
      <c r="HZY537" s="109"/>
      <c r="HZZ537" s="479"/>
      <c r="IAA537" s="78"/>
      <c r="IAB537" s="144"/>
      <c r="IAC537" s="75"/>
      <c r="IAD537" s="66"/>
      <c r="IAE537" s="66"/>
      <c r="IAF537" s="79"/>
      <c r="IAG537" s="109"/>
      <c r="IAH537" s="479"/>
      <c r="IAI537" s="78"/>
      <c r="IAJ537" s="144"/>
      <c r="IAK537" s="75"/>
      <c r="IAL537" s="66"/>
      <c r="IAM537" s="66"/>
      <c r="IAN537" s="79"/>
      <c r="IAO537" s="109"/>
      <c r="IAP537" s="479"/>
      <c r="IAQ537" s="78"/>
      <c r="IAR537" s="144"/>
      <c r="IAS537" s="75"/>
      <c r="IAT537" s="66"/>
      <c r="IAU537" s="66"/>
      <c r="IAV537" s="79"/>
      <c r="IAW537" s="109"/>
      <c r="IAX537" s="479"/>
      <c r="IAY537" s="78"/>
      <c r="IAZ537" s="144"/>
      <c r="IBA537" s="75"/>
      <c r="IBB537" s="66"/>
      <c r="IBC537" s="66"/>
      <c r="IBD537" s="79"/>
      <c r="IBE537" s="109"/>
      <c r="IBF537" s="479"/>
      <c r="IBG537" s="78"/>
      <c r="IBH537" s="144"/>
      <c r="IBI537" s="75"/>
      <c r="IBJ537" s="66"/>
      <c r="IBK537" s="66"/>
      <c r="IBL537" s="79"/>
      <c r="IBM537" s="109"/>
      <c r="IBN537" s="479"/>
      <c r="IBO537" s="78"/>
      <c r="IBP537" s="144"/>
      <c r="IBQ537" s="75"/>
      <c r="IBR537" s="66"/>
      <c r="IBS537" s="66"/>
      <c r="IBT537" s="79"/>
      <c r="IBU537" s="109"/>
      <c r="IBV537" s="479"/>
      <c r="IBW537" s="78"/>
      <c r="IBX537" s="144"/>
      <c r="IBY537" s="75"/>
      <c r="IBZ537" s="66"/>
      <c r="ICA537" s="66"/>
      <c r="ICB537" s="79"/>
      <c r="ICC537" s="109"/>
      <c r="ICD537" s="479"/>
      <c r="ICE537" s="78"/>
      <c r="ICF537" s="144"/>
      <c r="ICG537" s="75"/>
      <c r="ICH537" s="66"/>
      <c r="ICI537" s="66"/>
      <c r="ICJ537" s="79"/>
      <c r="ICK537" s="109"/>
      <c r="ICL537" s="479"/>
      <c r="ICM537" s="78"/>
      <c r="ICN537" s="144"/>
      <c r="ICO537" s="75"/>
      <c r="ICP537" s="66"/>
      <c r="ICQ537" s="66"/>
      <c r="ICR537" s="79"/>
      <c r="ICS537" s="109"/>
      <c r="ICT537" s="479"/>
      <c r="ICU537" s="78"/>
      <c r="ICV537" s="144"/>
      <c r="ICW537" s="75"/>
      <c r="ICX537" s="66"/>
      <c r="ICY537" s="66"/>
      <c r="ICZ537" s="79"/>
      <c r="IDA537" s="109"/>
      <c r="IDB537" s="479"/>
      <c r="IDC537" s="78"/>
      <c r="IDD537" s="144"/>
      <c r="IDE537" s="75"/>
      <c r="IDF537" s="66"/>
      <c r="IDG537" s="66"/>
      <c r="IDH537" s="79"/>
      <c r="IDI537" s="109"/>
      <c r="IDJ537" s="479"/>
      <c r="IDK537" s="78"/>
      <c r="IDL537" s="144"/>
      <c r="IDM537" s="75"/>
      <c r="IDN537" s="66"/>
      <c r="IDO537" s="66"/>
      <c r="IDP537" s="79"/>
      <c r="IDQ537" s="109"/>
      <c r="IDR537" s="479"/>
      <c r="IDS537" s="78"/>
      <c r="IDT537" s="144"/>
      <c r="IDU537" s="75"/>
      <c r="IDV537" s="66"/>
      <c r="IDW537" s="66"/>
      <c r="IDX537" s="79"/>
      <c r="IDY537" s="109"/>
      <c r="IDZ537" s="479"/>
      <c r="IEA537" s="78"/>
      <c r="IEB537" s="144"/>
      <c r="IEC537" s="75"/>
      <c r="IED537" s="66"/>
      <c r="IEE537" s="66"/>
      <c r="IEF537" s="79"/>
      <c r="IEG537" s="109"/>
      <c r="IEH537" s="479"/>
      <c r="IEI537" s="78"/>
      <c r="IEJ537" s="144"/>
      <c r="IEK537" s="75"/>
      <c r="IEL537" s="66"/>
      <c r="IEM537" s="66"/>
      <c r="IEN537" s="79"/>
      <c r="IEO537" s="109"/>
      <c r="IEP537" s="479"/>
      <c r="IEQ537" s="78"/>
      <c r="IER537" s="144"/>
      <c r="IES537" s="75"/>
      <c r="IET537" s="66"/>
      <c r="IEU537" s="66"/>
      <c r="IEV537" s="79"/>
      <c r="IEW537" s="109"/>
      <c r="IEX537" s="479"/>
      <c r="IEY537" s="78"/>
      <c r="IEZ537" s="144"/>
      <c r="IFA537" s="75"/>
      <c r="IFB537" s="66"/>
      <c r="IFC537" s="66"/>
      <c r="IFD537" s="79"/>
      <c r="IFE537" s="109"/>
      <c r="IFF537" s="479"/>
      <c r="IFG537" s="78"/>
      <c r="IFH537" s="144"/>
      <c r="IFI537" s="75"/>
      <c r="IFJ537" s="66"/>
      <c r="IFK537" s="66"/>
      <c r="IFL537" s="79"/>
      <c r="IFM537" s="109"/>
      <c r="IFN537" s="479"/>
      <c r="IFO537" s="78"/>
      <c r="IFP537" s="144"/>
      <c r="IFQ537" s="75"/>
      <c r="IFR537" s="66"/>
      <c r="IFS537" s="66"/>
      <c r="IFT537" s="79"/>
      <c r="IFU537" s="109"/>
      <c r="IFV537" s="479"/>
      <c r="IFW537" s="78"/>
      <c r="IFX537" s="144"/>
      <c r="IFY537" s="75"/>
      <c r="IFZ537" s="66"/>
      <c r="IGA537" s="66"/>
      <c r="IGB537" s="79"/>
      <c r="IGC537" s="109"/>
      <c r="IGD537" s="479"/>
      <c r="IGE537" s="78"/>
      <c r="IGF537" s="144"/>
      <c r="IGG537" s="75"/>
      <c r="IGH537" s="66"/>
      <c r="IGI537" s="66"/>
      <c r="IGJ537" s="79"/>
      <c r="IGK537" s="109"/>
      <c r="IGL537" s="479"/>
      <c r="IGM537" s="78"/>
      <c r="IGN537" s="144"/>
      <c r="IGO537" s="75"/>
      <c r="IGP537" s="66"/>
      <c r="IGQ537" s="66"/>
      <c r="IGR537" s="79"/>
      <c r="IGS537" s="109"/>
      <c r="IGT537" s="479"/>
      <c r="IGU537" s="78"/>
      <c r="IGV537" s="144"/>
      <c r="IGW537" s="75"/>
      <c r="IGX537" s="66"/>
      <c r="IGY537" s="66"/>
      <c r="IGZ537" s="79"/>
      <c r="IHA537" s="109"/>
      <c r="IHB537" s="479"/>
      <c r="IHC537" s="78"/>
      <c r="IHD537" s="144"/>
      <c r="IHE537" s="75"/>
      <c r="IHF537" s="66"/>
      <c r="IHG537" s="66"/>
      <c r="IHH537" s="79"/>
      <c r="IHI537" s="109"/>
      <c r="IHJ537" s="479"/>
      <c r="IHK537" s="78"/>
      <c r="IHL537" s="144"/>
      <c r="IHM537" s="75"/>
      <c r="IHN537" s="66"/>
      <c r="IHO537" s="66"/>
      <c r="IHP537" s="79"/>
      <c r="IHQ537" s="109"/>
      <c r="IHR537" s="479"/>
      <c r="IHS537" s="78"/>
      <c r="IHT537" s="144"/>
      <c r="IHU537" s="75"/>
      <c r="IHV537" s="66"/>
      <c r="IHW537" s="66"/>
      <c r="IHX537" s="79"/>
      <c r="IHY537" s="109"/>
      <c r="IHZ537" s="479"/>
      <c r="IIA537" s="78"/>
      <c r="IIB537" s="144"/>
      <c r="IIC537" s="75"/>
      <c r="IID537" s="66"/>
      <c r="IIE537" s="66"/>
      <c r="IIF537" s="79"/>
      <c r="IIG537" s="109"/>
      <c r="IIH537" s="479"/>
      <c r="III537" s="78"/>
      <c r="IIJ537" s="144"/>
      <c r="IIK537" s="75"/>
      <c r="IIL537" s="66"/>
      <c r="IIM537" s="66"/>
      <c r="IIN537" s="79"/>
      <c r="IIO537" s="109"/>
      <c r="IIP537" s="479"/>
      <c r="IIQ537" s="78"/>
      <c r="IIR537" s="144"/>
      <c r="IIS537" s="75"/>
      <c r="IIT537" s="66"/>
      <c r="IIU537" s="66"/>
      <c r="IIV537" s="79"/>
      <c r="IIW537" s="109"/>
      <c r="IIX537" s="479"/>
      <c r="IIY537" s="78"/>
      <c r="IIZ537" s="144"/>
      <c r="IJA537" s="75"/>
      <c r="IJB537" s="66"/>
      <c r="IJC537" s="66"/>
      <c r="IJD537" s="79"/>
      <c r="IJE537" s="109"/>
      <c r="IJF537" s="479"/>
      <c r="IJG537" s="78"/>
      <c r="IJH537" s="144"/>
      <c r="IJI537" s="75"/>
      <c r="IJJ537" s="66"/>
      <c r="IJK537" s="66"/>
      <c r="IJL537" s="79"/>
      <c r="IJM537" s="109"/>
      <c r="IJN537" s="479"/>
      <c r="IJO537" s="78"/>
      <c r="IJP537" s="144"/>
      <c r="IJQ537" s="75"/>
      <c r="IJR537" s="66"/>
      <c r="IJS537" s="66"/>
      <c r="IJT537" s="79"/>
      <c r="IJU537" s="109"/>
      <c r="IJV537" s="479"/>
      <c r="IJW537" s="78"/>
      <c r="IJX537" s="144"/>
      <c r="IJY537" s="75"/>
      <c r="IJZ537" s="66"/>
      <c r="IKA537" s="66"/>
      <c r="IKB537" s="79"/>
      <c r="IKC537" s="109"/>
      <c r="IKD537" s="479"/>
      <c r="IKE537" s="78"/>
      <c r="IKF537" s="144"/>
      <c r="IKG537" s="75"/>
      <c r="IKH537" s="66"/>
      <c r="IKI537" s="66"/>
      <c r="IKJ537" s="79"/>
      <c r="IKK537" s="109"/>
      <c r="IKL537" s="479"/>
      <c r="IKM537" s="78"/>
      <c r="IKN537" s="144"/>
      <c r="IKO537" s="75"/>
      <c r="IKP537" s="66"/>
      <c r="IKQ537" s="66"/>
      <c r="IKR537" s="79"/>
      <c r="IKS537" s="109"/>
      <c r="IKT537" s="479"/>
      <c r="IKU537" s="78"/>
      <c r="IKV537" s="144"/>
      <c r="IKW537" s="75"/>
      <c r="IKX537" s="66"/>
      <c r="IKY537" s="66"/>
      <c r="IKZ537" s="79"/>
      <c r="ILA537" s="109"/>
      <c r="ILB537" s="479"/>
      <c r="ILC537" s="78"/>
      <c r="ILD537" s="144"/>
      <c r="ILE537" s="75"/>
      <c r="ILF537" s="66"/>
      <c r="ILG537" s="66"/>
      <c r="ILH537" s="79"/>
      <c r="ILI537" s="109"/>
      <c r="ILJ537" s="479"/>
      <c r="ILK537" s="78"/>
      <c r="ILL537" s="144"/>
      <c r="ILM537" s="75"/>
      <c r="ILN537" s="66"/>
      <c r="ILO537" s="66"/>
      <c r="ILP537" s="79"/>
      <c r="ILQ537" s="109"/>
      <c r="ILR537" s="479"/>
      <c r="ILS537" s="78"/>
      <c r="ILT537" s="144"/>
      <c r="ILU537" s="75"/>
      <c r="ILV537" s="66"/>
      <c r="ILW537" s="66"/>
      <c r="ILX537" s="79"/>
      <c r="ILY537" s="109"/>
      <c r="ILZ537" s="479"/>
      <c r="IMA537" s="78"/>
      <c r="IMB537" s="144"/>
      <c r="IMC537" s="75"/>
      <c r="IMD537" s="66"/>
      <c r="IME537" s="66"/>
      <c r="IMF537" s="79"/>
      <c r="IMG537" s="109"/>
      <c r="IMH537" s="479"/>
      <c r="IMI537" s="78"/>
      <c r="IMJ537" s="144"/>
      <c r="IMK537" s="75"/>
      <c r="IML537" s="66"/>
      <c r="IMM537" s="66"/>
      <c r="IMN537" s="79"/>
      <c r="IMO537" s="109"/>
      <c r="IMP537" s="479"/>
      <c r="IMQ537" s="78"/>
      <c r="IMR537" s="144"/>
      <c r="IMS537" s="75"/>
      <c r="IMT537" s="66"/>
      <c r="IMU537" s="66"/>
      <c r="IMV537" s="79"/>
      <c r="IMW537" s="109"/>
      <c r="IMX537" s="479"/>
      <c r="IMY537" s="78"/>
      <c r="IMZ537" s="144"/>
      <c r="INA537" s="75"/>
      <c r="INB537" s="66"/>
      <c r="INC537" s="66"/>
      <c r="IND537" s="79"/>
      <c r="INE537" s="109"/>
      <c r="INF537" s="479"/>
      <c r="ING537" s="78"/>
      <c r="INH537" s="144"/>
      <c r="INI537" s="75"/>
      <c r="INJ537" s="66"/>
      <c r="INK537" s="66"/>
      <c r="INL537" s="79"/>
      <c r="INM537" s="109"/>
      <c r="INN537" s="479"/>
      <c r="INO537" s="78"/>
      <c r="INP537" s="144"/>
      <c r="INQ537" s="75"/>
      <c r="INR537" s="66"/>
      <c r="INS537" s="66"/>
      <c r="INT537" s="79"/>
      <c r="INU537" s="109"/>
      <c r="INV537" s="479"/>
      <c r="INW537" s="78"/>
      <c r="INX537" s="144"/>
      <c r="INY537" s="75"/>
      <c r="INZ537" s="66"/>
      <c r="IOA537" s="66"/>
      <c r="IOB537" s="79"/>
      <c r="IOC537" s="109"/>
      <c r="IOD537" s="479"/>
      <c r="IOE537" s="78"/>
      <c r="IOF537" s="144"/>
      <c r="IOG537" s="75"/>
      <c r="IOH537" s="66"/>
      <c r="IOI537" s="66"/>
      <c r="IOJ537" s="79"/>
      <c r="IOK537" s="109"/>
      <c r="IOL537" s="479"/>
      <c r="IOM537" s="78"/>
      <c r="ION537" s="144"/>
      <c r="IOO537" s="75"/>
      <c r="IOP537" s="66"/>
      <c r="IOQ537" s="66"/>
      <c r="IOR537" s="79"/>
      <c r="IOS537" s="109"/>
      <c r="IOT537" s="479"/>
      <c r="IOU537" s="78"/>
      <c r="IOV537" s="144"/>
      <c r="IOW537" s="75"/>
      <c r="IOX537" s="66"/>
      <c r="IOY537" s="66"/>
      <c r="IOZ537" s="79"/>
      <c r="IPA537" s="109"/>
      <c r="IPB537" s="479"/>
      <c r="IPC537" s="78"/>
      <c r="IPD537" s="144"/>
      <c r="IPE537" s="75"/>
      <c r="IPF537" s="66"/>
      <c r="IPG537" s="66"/>
      <c r="IPH537" s="79"/>
      <c r="IPI537" s="109"/>
      <c r="IPJ537" s="479"/>
      <c r="IPK537" s="78"/>
      <c r="IPL537" s="144"/>
      <c r="IPM537" s="75"/>
      <c r="IPN537" s="66"/>
      <c r="IPO537" s="66"/>
      <c r="IPP537" s="79"/>
      <c r="IPQ537" s="109"/>
      <c r="IPR537" s="479"/>
      <c r="IPS537" s="78"/>
      <c r="IPT537" s="144"/>
      <c r="IPU537" s="75"/>
      <c r="IPV537" s="66"/>
      <c r="IPW537" s="66"/>
      <c r="IPX537" s="79"/>
      <c r="IPY537" s="109"/>
      <c r="IPZ537" s="479"/>
      <c r="IQA537" s="78"/>
      <c r="IQB537" s="144"/>
      <c r="IQC537" s="75"/>
      <c r="IQD537" s="66"/>
      <c r="IQE537" s="66"/>
      <c r="IQF537" s="79"/>
      <c r="IQG537" s="109"/>
      <c r="IQH537" s="479"/>
      <c r="IQI537" s="78"/>
      <c r="IQJ537" s="144"/>
      <c r="IQK537" s="75"/>
      <c r="IQL537" s="66"/>
      <c r="IQM537" s="66"/>
      <c r="IQN537" s="79"/>
      <c r="IQO537" s="109"/>
      <c r="IQP537" s="479"/>
      <c r="IQQ537" s="78"/>
      <c r="IQR537" s="144"/>
      <c r="IQS537" s="75"/>
      <c r="IQT537" s="66"/>
      <c r="IQU537" s="66"/>
      <c r="IQV537" s="79"/>
      <c r="IQW537" s="109"/>
      <c r="IQX537" s="479"/>
      <c r="IQY537" s="78"/>
      <c r="IQZ537" s="144"/>
      <c r="IRA537" s="75"/>
      <c r="IRB537" s="66"/>
      <c r="IRC537" s="66"/>
      <c r="IRD537" s="79"/>
      <c r="IRE537" s="109"/>
      <c r="IRF537" s="479"/>
      <c r="IRG537" s="78"/>
      <c r="IRH537" s="144"/>
      <c r="IRI537" s="75"/>
      <c r="IRJ537" s="66"/>
      <c r="IRK537" s="66"/>
      <c r="IRL537" s="79"/>
      <c r="IRM537" s="109"/>
      <c r="IRN537" s="479"/>
      <c r="IRO537" s="78"/>
      <c r="IRP537" s="144"/>
      <c r="IRQ537" s="75"/>
      <c r="IRR537" s="66"/>
      <c r="IRS537" s="66"/>
      <c r="IRT537" s="79"/>
      <c r="IRU537" s="109"/>
      <c r="IRV537" s="479"/>
      <c r="IRW537" s="78"/>
      <c r="IRX537" s="144"/>
      <c r="IRY537" s="75"/>
      <c r="IRZ537" s="66"/>
      <c r="ISA537" s="66"/>
      <c r="ISB537" s="79"/>
      <c r="ISC537" s="109"/>
      <c r="ISD537" s="479"/>
      <c r="ISE537" s="78"/>
      <c r="ISF537" s="144"/>
      <c r="ISG537" s="75"/>
      <c r="ISH537" s="66"/>
      <c r="ISI537" s="66"/>
      <c r="ISJ537" s="79"/>
      <c r="ISK537" s="109"/>
      <c r="ISL537" s="479"/>
      <c r="ISM537" s="78"/>
      <c r="ISN537" s="144"/>
      <c r="ISO537" s="75"/>
      <c r="ISP537" s="66"/>
      <c r="ISQ537" s="66"/>
      <c r="ISR537" s="79"/>
      <c r="ISS537" s="109"/>
      <c r="IST537" s="479"/>
      <c r="ISU537" s="78"/>
      <c r="ISV537" s="144"/>
      <c r="ISW537" s="75"/>
      <c r="ISX537" s="66"/>
      <c r="ISY537" s="66"/>
      <c r="ISZ537" s="79"/>
      <c r="ITA537" s="109"/>
      <c r="ITB537" s="479"/>
      <c r="ITC537" s="78"/>
      <c r="ITD537" s="144"/>
      <c r="ITE537" s="75"/>
      <c r="ITF537" s="66"/>
      <c r="ITG537" s="66"/>
      <c r="ITH537" s="79"/>
      <c r="ITI537" s="109"/>
      <c r="ITJ537" s="479"/>
      <c r="ITK537" s="78"/>
      <c r="ITL537" s="144"/>
      <c r="ITM537" s="75"/>
      <c r="ITN537" s="66"/>
      <c r="ITO537" s="66"/>
      <c r="ITP537" s="79"/>
      <c r="ITQ537" s="109"/>
      <c r="ITR537" s="479"/>
      <c r="ITS537" s="78"/>
      <c r="ITT537" s="144"/>
      <c r="ITU537" s="75"/>
      <c r="ITV537" s="66"/>
      <c r="ITW537" s="66"/>
      <c r="ITX537" s="79"/>
      <c r="ITY537" s="109"/>
      <c r="ITZ537" s="479"/>
      <c r="IUA537" s="78"/>
      <c r="IUB537" s="144"/>
      <c r="IUC537" s="75"/>
      <c r="IUD537" s="66"/>
      <c r="IUE537" s="66"/>
      <c r="IUF537" s="79"/>
      <c r="IUG537" s="109"/>
      <c r="IUH537" s="479"/>
      <c r="IUI537" s="78"/>
      <c r="IUJ537" s="144"/>
      <c r="IUK537" s="75"/>
      <c r="IUL537" s="66"/>
      <c r="IUM537" s="66"/>
      <c r="IUN537" s="79"/>
      <c r="IUO537" s="109"/>
      <c r="IUP537" s="479"/>
      <c r="IUQ537" s="78"/>
      <c r="IUR537" s="144"/>
      <c r="IUS537" s="75"/>
      <c r="IUT537" s="66"/>
      <c r="IUU537" s="66"/>
      <c r="IUV537" s="79"/>
      <c r="IUW537" s="109"/>
      <c r="IUX537" s="479"/>
      <c r="IUY537" s="78"/>
      <c r="IUZ537" s="144"/>
      <c r="IVA537" s="75"/>
      <c r="IVB537" s="66"/>
      <c r="IVC537" s="66"/>
      <c r="IVD537" s="79"/>
      <c r="IVE537" s="109"/>
      <c r="IVF537" s="479"/>
      <c r="IVG537" s="78"/>
      <c r="IVH537" s="144"/>
      <c r="IVI537" s="75"/>
      <c r="IVJ537" s="66"/>
      <c r="IVK537" s="66"/>
      <c r="IVL537" s="79"/>
      <c r="IVM537" s="109"/>
      <c r="IVN537" s="479"/>
      <c r="IVO537" s="78"/>
      <c r="IVP537" s="144"/>
      <c r="IVQ537" s="75"/>
      <c r="IVR537" s="66"/>
      <c r="IVS537" s="66"/>
      <c r="IVT537" s="79"/>
      <c r="IVU537" s="109"/>
      <c r="IVV537" s="479"/>
      <c r="IVW537" s="78"/>
      <c r="IVX537" s="144"/>
      <c r="IVY537" s="75"/>
      <c r="IVZ537" s="66"/>
      <c r="IWA537" s="66"/>
      <c r="IWB537" s="79"/>
      <c r="IWC537" s="109"/>
      <c r="IWD537" s="479"/>
      <c r="IWE537" s="78"/>
      <c r="IWF537" s="144"/>
      <c r="IWG537" s="75"/>
      <c r="IWH537" s="66"/>
      <c r="IWI537" s="66"/>
      <c r="IWJ537" s="79"/>
      <c r="IWK537" s="109"/>
      <c r="IWL537" s="479"/>
      <c r="IWM537" s="78"/>
      <c r="IWN537" s="144"/>
      <c r="IWO537" s="75"/>
      <c r="IWP537" s="66"/>
      <c r="IWQ537" s="66"/>
      <c r="IWR537" s="79"/>
      <c r="IWS537" s="109"/>
      <c r="IWT537" s="479"/>
      <c r="IWU537" s="78"/>
      <c r="IWV537" s="144"/>
      <c r="IWW537" s="75"/>
      <c r="IWX537" s="66"/>
      <c r="IWY537" s="66"/>
      <c r="IWZ537" s="79"/>
      <c r="IXA537" s="109"/>
      <c r="IXB537" s="479"/>
      <c r="IXC537" s="78"/>
      <c r="IXD537" s="144"/>
      <c r="IXE537" s="75"/>
      <c r="IXF537" s="66"/>
      <c r="IXG537" s="66"/>
      <c r="IXH537" s="79"/>
      <c r="IXI537" s="109"/>
      <c r="IXJ537" s="479"/>
      <c r="IXK537" s="78"/>
      <c r="IXL537" s="144"/>
      <c r="IXM537" s="75"/>
      <c r="IXN537" s="66"/>
      <c r="IXO537" s="66"/>
      <c r="IXP537" s="79"/>
      <c r="IXQ537" s="109"/>
      <c r="IXR537" s="479"/>
      <c r="IXS537" s="78"/>
      <c r="IXT537" s="144"/>
      <c r="IXU537" s="75"/>
      <c r="IXV537" s="66"/>
      <c r="IXW537" s="66"/>
      <c r="IXX537" s="79"/>
      <c r="IXY537" s="109"/>
      <c r="IXZ537" s="479"/>
      <c r="IYA537" s="78"/>
      <c r="IYB537" s="144"/>
      <c r="IYC537" s="75"/>
      <c r="IYD537" s="66"/>
      <c r="IYE537" s="66"/>
      <c r="IYF537" s="79"/>
      <c r="IYG537" s="109"/>
      <c r="IYH537" s="479"/>
      <c r="IYI537" s="78"/>
      <c r="IYJ537" s="144"/>
      <c r="IYK537" s="75"/>
      <c r="IYL537" s="66"/>
      <c r="IYM537" s="66"/>
      <c r="IYN537" s="79"/>
      <c r="IYO537" s="109"/>
      <c r="IYP537" s="479"/>
      <c r="IYQ537" s="78"/>
      <c r="IYR537" s="144"/>
      <c r="IYS537" s="75"/>
      <c r="IYT537" s="66"/>
      <c r="IYU537" s="66"/>
      <c r="IYV537" s="79"/>
      <c r="IYW537" s="109"/>
      <c r="IYX537" s="479"/>
      <c r="IYY537" s="78"/>
      <c r="IYZ537" s="144"/>
      <c r="IZA537" s="75"/>
      <c r="IZB537" s="66"/>
      <c r="IZC537" s="66"/>
      <c r="IZD537" s="79"/>
      <c r="IZE537" s="109"/>
      <c r="IZF537" s="479"/>
      <c r="IZG537" s="78"/>
      <c r="IZH537" s="144"/>
      <c r="IZI537" s="75"/>
      <c r="IZJ537" s="66"/>
      <c r="IZK537" s="66"/>
      <c r="IZL537" s="79"/>
      <c r="IZM537" s="109"/>
      <c r="IZN537" s="479"/>
      <c r="IZO537" s="78"/>
      <c r="IZP537" s="144"/>
      <c r="IZQ537" s="75"/>
      <c r="IZR537" s="66"/>
      <c r="IZS537" s="66"/>
      <c r="IZT537" s="79"/>
      <c r="IZU537" s="109"/>
      <c r="IZV537" s="479"/>
      <c r="IZW537" s="78"/>
      <c r="IZX537" s="144"/>
      <c r="IZY537" s="75"/>
      <c r="IZZ537" s="66"/>
      <c r="JAA537" s="66"/>
      <c r="JAB537" s="79"/>
      <c r="JAC537" s="109"/>
      <c r="JAD537" s="479"/>
      <c r="JAE537" s="78"/>
      <c r="JAF537" s="144"/>
      <c r="JAG537" s="75"/>
      <c r="JAH537" s="66"/>
      <c r="JAI537" s="66"/>
      <c r="JAJ537" s="79"/>
      <c r="JAK537" s="109"/>
      <c r="JAL537" s="479"/>
      <c r="JAM537" s="78"/>
      <c r="JAN537" s="144"/>
      <c r="JAO537" s="75"/>
      <c r="JAP537" s="66"/>
      <c r="JAQ537" s="66"/>
      <c r="JAR537" s="79"/>
      <c r="JAS537" s="109"/>
      <c r="JAT537" s="479"/>
      <c r="JAU537" s="78"/>
      <c r="JAV537" s="144"/>
      <c r="JAW537" s="75"/>
      <c r="JAX537" s="66"/>
      <c r="JAY537" s="66"/>
      <c r="JAZ537" s="79"/>
      <c r="JBA537" s="109"/>
      <c r="JBB537" s="479"/>
      <c r="JBC537" s="78"/>
      <c r="JBD537" s="144"/>
      <c r="JBE537" s="75"/>
      <c r="JBF537" s="66"/>
      <c r="JBG537" s="66"/>
      <c r="JBH537" s="79"/>
      <c r="JBI537" s="109"/>
      <c r="JBJ537" s="479"/>
      <c r="JBK537" s="78"/>
      <c r="JBL537" s="144"/>
      <c r="JBM537" s="75"/>
      <c r="JBN537" s="66"/>
      <c r="JBO537" s="66"/>
      <c r="JBP537" s="79"/>
      <c r="JBQ537" s="109"/>
      <c r="JBR537" s="479"/>
      <c r="JBS537" s="78"/>
      <c r="JBT537" s="144"/>
      <c r="JBU537" s="75"/>
      <c r="JBV537" s="66"/>
      <c r="JBW537" s="66"/>
      <c r="JBX537" s="79"/>
      <c r="JBY537" s="109"/>
      <c r="JBZ537" s="479"/>
      <c r="JCA537" s="78"/>
      <c r="JCB537" s="144"/>
      <c r="JCC537" s="75"/>
      <c r="JCD537" s="66"/>
      <c r="JCE537" s="66"/>
      <c r="JCF537" s="79"/>
      <c r="JCG537" s="109"/>
      <c r="JCH537" s="479"/>
      <c r="JCI537" s="78"/>
      <c r="JCJ537" s="144"/>
      <c r="JCK537" s="75"/>
      <c r="JCL537" s="66"/>
      <c r="JCM537" s="66"/>
      <c r="JCN537" s="79"/>
      <c r="JCO537" s="109"/>
      <c r="JCP537" s="479"/>
      <c r="JCQ537" s="78"/>
      <c r="JCR537" s="144"/>
      <c r="JCS537" s="75"/>
      <c r="JCT537" s="66"/>
      <c r="JCU537" s="66"/>
      <c r="JCV537" s="79"/>
      <c r="JCW537" s="109"/>
      <c r="JCX537" s="479"/>
      <c r="JCY537" s="78"/>
      <c r="JCZ537" s="144"/>
      <c r="JDA537" s="75"/>
      <c r="JDB537" s="66"/>
      <c r="JDC537" s="66"/>
      <c r="JDD537" s="79"/>
      <c r="JDE537" s="109"/>
      <c r="JDF537" s="479"/>
      <c r="JDG537" s="78"/>
      <c r="JDH537" s="144"/>
      <c r="JDI537" s="75"/>
      <c r="JDJ537" s="66"/>
      <c r="JDK537" s="66"/>
      <c r="JDL537" s="79"/>
      <c r="JDM537" s="109"/>
      <c r="JDN537" s="479"/>
      <c r="JDO537" s="78"/>
      <c r="JDP537" s="144"/>
      <c r="JDQ537" s="75"/>
      <c r="JDR537" s="66"/>
      <c r="JDS537" s="66"/>
      <c r="JDT537" s="79"/>
      <c r="JDU537" s="109"/>
      <c r="JDV537" s="479"/>
      <c r="JDW537" s="78"/>
      <c r="JDX537" s="144"/>
      <c r="JDY537" s="75"/>
      <c r="JDZ537" s="66"/>
      <c r="JEA537" s="66"/>
      <c r="JEB537" s="79"/>
      <c r="JEC537" s="109"/>
      <c r="JED537" s="479"/>
      <c r="JEE537" s="78"/>
      <c r="JEF537" s="144"/>
      <c r="JEG537" s="75"/>
      <c r="JEH537" s="66"/>
      <c r="JEI537" s="66"/>
      <c r="JEJ537" s="79"/>
      <c r="JEK537" s="109"/>
      <c r="JEL537" s="479"/>
      <c r="JEM537" s="78"/>
      <c r="JEN537" s="144"/>
      <c r="JEO537" s="75"/>
      <c r="JEP537" s="66"/>
      <c r="JEQ537" s="66"/>
      <c r="JER537" s="79"/>
      <c r="JES537" s="109"/>
      <c r="JET537" s="479"/>
      <c r="JEU537" s="78"/>
      <c r="JEV537" s="144"/>
      <c r="JEW537" s="75"/>
      <c r="JEX537" s="66"/>
      <c r="JEY537" s="66"/>
      <c r="JEZ537" s="79"/>
      <c r="JFA537" s="109"/>
      <c r="JFB537" s="479"/>
      <c r="JFC537" s="78"/>
      <c r="JFD537" s="144"/>
      <c r="JFE537" s="75"/>
      <c r="JFF537" s="66"/>
      <c r="JFG537" s="66"/>
      <c r="JFH537" s="79"/>
      <c r="JFI537" s="109"/>
      <c r="JFJ537" s="479"/>
      <c r="JFK537" s="78"/>
      <c r="JFL537" s="144"/>
      <c r="JFM537" s="75"/>
      <c r="JFN537" s="66"/>
      <c r="JFO537" s="66"/>
      <c r="JFP537" s="79"/>
      <c r="JFQ537" s="109"/>
      <c r="JFR537" s="479"/>
      <c r="JFS537" s="78"/>
      <c r="JFT537" s="144"/>
      <c r="JFU537" s="75"/>
      <c r="JFV537" s="66"/>
      <c r="JFW537" s="66"/>
      <c r="JFX537" s="79"/>
      <c r="JFY537" s="109"/>
      <c r="JFZ537" s="479"/>
      <c r="JGA537" s="78"/>
      <c r="JGB537" s="144"/>
      <c r="JGC537" s="75"/>
      <c r="JGD537" s="66"/>
      <c r="JGE537" s="66"/>
      <c r="JGF537" s="79"/>
      <c r="JGG537" s="109"/>
      <c r="JGH537" s="479"/>
      <c r="JGI537" s="78"/>
      <c r="JGJ537" s="144"/>
      <c r="JGK537" s="75"/>
      <c r="JGL537" s="66"/>
      <c r="JGM537" s="66"/>
      <c r="JGN537" s="79"/>
      <c r="JGO537" s="109"/>
      <c r="JGP537" s="479"/>
      <c r="JGQ537" s="78"/>
      <c r="JGR537" s="144"/>
      <c r="JGS537" s="75"/>
      <c r="JGT537" s="66"/>
      <c r="JGU537" s="66"/>
      <c r="JGV537" s="79"/>
      <c r="JGW537" s="109"/>
      <c r="JGX537" s="479"/>
      <c r="JGY537" s="78"/>
      <c r="JGZ537" s="144"/>
      <c r="JHA537" s="75"/>
      <c r="JHB537" s="66"/>
      <c r="JHC537" s="66"/>
      <c r="JHD537" s="79"/>
      <c r="JHE537" s="109"/>
      <c r="JHF537" s="479"/>
      <c r="JHG537" s="78"/>
      <c r="JHH537" s="144"/>
      <c r="JHI537" s="75"/>
      <c r="JHJ537" s="66"/>
      <c r="JHK537" s="66"/>
      <c r="JHL537" s="79"/>
      <c r="JHM537" s="109"/>
      <c r="JHN537" s="479"/>
      <c r="JHO537" s="78"/>
      <c r="JHP537" s="144"/>
      <c r="JHQ537" s="75"/>
      <c r="JHR537" s="66"/>
      <c r="JHS537" s="66"/>
      <c r="JHT537" s="79"/>
      <c r="JHU537" s="109"/>
      <c r="JHV537" s="479"/>
      <c r="JHW537" s="78"/>
      <c r="JHX537" s="144"/>
      <c r="JHY537" s="75"/>
      <c r="JHZ537" s="66"/>
      <c r="JIA537" s="66"/>
      <c r="JIB537" s="79"/>
      <c r="JIC537" s="109"/>
      <c r="JID537" s="479"/>
      <c r="JIE537" s="78"/>
      <c r="JIF537" s="144"/>
      <c r="JIG537" s="75"/>
      <c r="JIH537" s="66"/>
      <c r="JII537" s="66"/>
      <c r="JIJ537" s="79"/>
      <c r="JIK537" s="109"/>
      <c r="JIL537" s="479"/>
      <c r="JIM537" s="78"/>
      <c r="JIN537" s="144"/>
      <c r="JIO537" s="75"/>
      <c r="JIP537" s="66"/>
      <c r="JIQ537" s="66"/>
      <c r="JIR537" s="79"/>
      <c r="JIS537" s="109"/>
      <c r="JIT537" s="479"/>
      <c r="JIU537" s="78"/>
      <c r="JIV537" s="144"/>
      <c r="JIW537" s="75"/>
      <c r="JIX537" s="66"/>
      <c r="JIY537" s="66"/>
      <c r="JIZ537" s="79"/>
      <c r="JJA537" s="109"/>
      <c r="JJB537" s="479"/>
      <c r="JJC537" s="78"/>
      <c r="JJD537" s="144"/>
      <c r="JJE537" s="75"/>
      <c r="JJF537" s="66"/>
      <c r="JJG537" s="66"/>
      <c r="JJH537" s="79"/>
      <c r="JJI537" s="109"/>
      <c r="JJJ537" s="479"/>
      <c r="JJK537" s="78"/>
      <c r="JJL537" s="144"/>
      <c r="JJM537" s="75"/>
      <c r="JJN537" s="66"/>
      <c r="JJO537" s="66"/>
      <c r="JJP537" s="79"/>
      <c r="JJQ537" s="109"/>
      <c r="JJR537" s="479"/>
      <c r="JJS537" s="78"/>
      <c r="JJT537" s="144"/>
      <c r="JJU537" s="75"/>
      <c r="JJV537" s="66"/>
      <c r="JJW537" s="66"/>
      <c r="JJX537" s="79"/>
      <c r="JJY537" s="109"/>
      <c r="JJZ537" s="479"/>
      <c r="JKA537" s="78"/>
      <c r="JKB537" s="144"/>
      <c r="JKC537" s="75"/>
      <c r="JKD537" s="66"/>
      <c r="JKE537" s="66"/>
      <c r="JKF537" s="79"/>
      <c r="JKG537" s="109"/>
      <c r="JKH537" s="479"/>
      <c r="JKI537" s="78"/>
      <c r="JKJ537" s="144"/>
      <c r="JKK537" s="75"/>
      <c r="JKL537" s="66"/>
      <c r="JKM537" s="66"/>
      <c r="JKN537" s="79"/>
      <c r="JKO537" s="109"/>
      <c r="JKP537" s="479"/>
      <c r="JKQ537" s="78"/>
      <c r="JKR537" s="144"/>
      <c r="JKS537" s="75"/>
      <c r="JKT537" s="66"/>
      <c r="JKU537" s="66"/>
      <c r="JKV537" s="79"/>
      <c r="JKW537" s="109"/>
      <c r="JKX537" s="479"/>
      <c r="JKY537" s="78"/>
      <c r="JKZ537" s="144"/>
      <c r="JLA537" s="75"/>
      <c r="JLB537" s="66"/>
      <c r="JLC537" s="66"/>
      <c r="JLD537" s="79"/>
      <c r="JLE537" s="109"/>
      <c r="JLF537" s="479"/>
      <c r="JLG537" s="78"/>
      <c r="JLH537" s="144"/>
      <c r="JLI537" s="75"/>
      <c r="JLJ537" s="66"/>
      <c r="JLK537" s="66"/>
      <c r="JLL537" s="79"/>
      <c r="JLM537" s="109"/>
      <c r="JLN537" s="479"/>
      <c r="JLO537" s="78"/>
      <c r="JLP537" s="144"/>
      <c r="JLQ537" s="75"/>
      <c r="JLR537" s="66"/>
      <c r="JLS537" s="66"/>
      <c r="JLT537" s="79"/>
      <c r="JLU537" s="109"/>
      <c r="JLV537" s="479"/>
      <c r="JLW537" s="78"/>
      <c r="JLX537" s="144"/>
      <c r="JLY537" s="75"/>
      <c r="JLZ537" s="66"/>
      <c r="JMA537" s="66"/>
      <c r="JMB537" s="79"/>
      <c r="JMC537" s="109"/>
      <c r="JMD537" s="479"/>
      <c r="JME537" s="78"/>
      <c r="JMF537" s="144"/>
      <c r="JMG537" s="75"/>
      <c r="JMH537" s="66"/>
      <c r="JMI537" s="66"/>
      <c r="JMJ537" s="79"/>
      <c r="JMK537" s="109"/>
      <c r="JML537" s="479"/>
      <c r="JMM537" s="78"/>
      <c r="JMN537" s="144"/>
      <c r="JMO537" s="75"/>
      <c r="JMP537" s="66"/>
      <c r="JMQ537" s="66"/>
      <c r="JMR537" s="79"/>
      <c r="JMS537" s="109"/>
      <c r="JMT537" s="479"/>
      <c r="JMU537" s="78"/>
      <c r="JMV537" s="144"/>
      <c r="JMW537" s="75"/>
      <c r="JMX537" s="66"/>
      <c r="JMY537" s="66"/>
      <c r="JMZ537" s="79"/>
      <c r="JNA537" s="109"/>
      <c r="JNB537" s="479"/>
      <c r="JNC537" s="78"/>
      <c r="JND537" s="144"/>
      <c r="JNE537" s="75"/>
      <c r="JNF537" s="66"/>
      <c r="JNG537" s="66"/>
      <c r="JNH537" s="79"/>
      <c r="JNI537" s="109"/>
      <c r="JNJ537" s="479"/>
      <c r="JNK537" s="78"/>
      <c r="JNL537" s="144"/>
      <c r="JNM537" s="75"/>
      <c r="JNN537" s="66"/>
      <c r="JNO537" s="66"/>
      <c r="JNP537" s="79"/>
      <c r="JNQ537" s="109"/>
      <c r="JNR537" s="479"/>
      <c r="JNS537" s="78"/>
      <c r="JNT537" s="144"/>
      <c r="JNU537" s="75"/>
      <c r="JNV537" s="66"/>
      <c r="JNW537" s="66"/>
      <c r="JNX537" s="79"/>
      <c r="JNY537" s="109"/>
      <c r="JNZ537" s="479"/>
      <c r="JOA537" s="78"/>
      <c r="JOB537" s="144"/>
      <c r="JOC537" s="75"/>
      <c r="JOD537" s="66"/>
      <c r="JOE537" s="66"/>
      <c r="JOF537" s="79"/>
      <c r="JOG537" s="109"/>
      <c r="JOH537" s="479"/>
      <c r="JOI537" s="78"/>
      <c r="JOJ537" s="144"/>
      <c r="JOK537" s="75"/>
      <c r="JOL537" s="66"/>
      <c r="JOM537" s="66"/>
      <c r="JON537" s="79"/>
      <c r="JOO537" s="109"/>
      <c r="JOP537" s="479"/>
      <c r="JOQ537" s="78"/>
      <c r="JOR537" s="144"/>
      <c r="JOS537" s="75"/>
      <c r="JOT537" s="66"/>
      <c r="JOU537" s="66"/>
      <c r="JOV537" s="79"/>
      <c r="JOW537" s="109"/>
      <c r="JOX537" s="479"/>
      <c r="JOY537" s="78"/>
      <c r="JOZ537" s="144"/>
      <c r="JPA537" s="75"/>
      <c r="JPB537" s="66"/>
      <c r="JPC537" s="66"/>
      <c r="JPD537" s="79"/>
      <c r="JPE537" s="109"/>
      <c r="JPF537" s="479"/>
      <c r="JPG537" s="78"/>
      <c r="JPH537" s="144"/>
      <c r="JPI537" s="75"/>
      <c r="JPJ537" s="66"/>
      <c r="JPK537" s="66"/>
      <c r="JPL537" s="79"/>
      <c r="JPM537" s="109"/>
      <c r="JPN537" s="479"/>
      <c r="JPO537" s="78"/>
      <c r="JPP537" s="144"/>
      <c r="JPQ537" s="75"/>
      <c r="JPR537" s="66"/>
      <c r="JPS537" s="66"/>
      <c r="JPT537" s="79"/>
      <c r="JPU537" s="109"/>
      <c r="JPV537" s="479"/>
      <c r="JPW537" s="78"/>
      <c r="JPX537" s="144"/>
      <c r="JPY537" s="75"/>
      <c r="JPZ537" s="66"/>
      <c r="JQA537" s="66"/>
      <c r="JQB537" s="79"/>
      <c r="JQC537" s="109"/>
      <c r="JQD537" s="479"/>
      <c r="JQE537" s="78"/>
      <c r="JQF537" s="144"/>
      <c r="JQG537" s="75"/>
      <c r="JQH537" s="66"/>
      <c r="JQI537" s="66"/>
      <c r="JQJ537" s="79"/>
      <c r="JQK537" s="109"/>
      <c r="JQL537" s="479"/>
      <c r="JQM537" s="78"/>
      <c r="JQN537" s="144"/>
      <c r="JQO537" s="75"/>
      <c r="JQP537" s="66"/>
      <c r="JQQ537" s="66"/>
      <c r="JQR537" s="79"/>
      <c r="JQS537" s="109"/>
      <c r="JQT537" s="479"/>
      <c r="JQU537" s="78"/>
      <c r="JQV537" s="144"/>
      <c r="JQW537" s="75"/>
      <c r="JQX537" s="66"/>
      <c r="JQY537" s="66"/>
      <c r="JQZ537" s="79"/>
      <c r="JRA537" s="109"/>
      <c r="JRB537" s="479"/>
      <c r="JRC537" s="78"/>
      <c r="JRD537" s="144"/>
      <c r="JRE537" s="75"/>
      <c r="JRF537" s="66"/>
      <c r="JRG537" s="66"/>
      <c r="JRH537" s="79"/>
      <c r="JRI537" s="109"/>
      <c r="JRJ537" s="479"/>
      <c r="JRK537" s="78"/>
      <c r="JRL537" s="144"/>
      <c r="JRM537" s="75"/>
      <c r="JRN537" s="66"/>
      <c r="JRO537" s="66"/>
      <c r="JRP537" s="79"/>
      <c r="JRQ537" s="109"/>
      <c r="JRR537" s="479"/>
      <c r="JRS537" s="78"/>
      <c r="JRT537" s="144"/>
      <c r="JRU537" s="75"/>
      <c r="JRV537" s="66"/>
      <c r="JRW537" s="66"/>
      <c r="JRX537" s="79"/>
      <c r="JRY537" s="109"/>
      <c r="JRZ537" s="479"/>
      <c r="JSA537" s="78"/>
      <c r="JSB537" s="144"/>
      <c r="JSC537" s="75"/>
      <c r="JSD537" s="66"/>
      <c r="JSE537" s="66"/>
      <c r="JSF537" s="79"/>
      <c r="JSG537" s="109"/>
      <c r="JSH537" s="479"/>
      <c r="JSI537" s="78"/>
      <c r="JSJ537" s="144"/>
      <c r="JSK537" s="75"/>
      <c r="JSL537" s="66"/>
      <c r="JSM537" s="66"/>
      <c r="JSN537" s="79"/>
      <c r="JSO537" s="109"/>
      <c r="JSP537" s="479"/>
      <c r="JSQ537" s="78"/>
      <c r="JSR537" s="144"/>
      <c r="JSS537" s="75"/>
      <c r="JST537" s="66"/>
      <c r="JSU537" s="66"/>
      <c r="JSV537" s="79"/>
      <c r="JSW537" s="109"/>
      <c r="JSX537" s="479"/>
      <c r="JSY537" s="78"/>
      <c r="JSZ537" s="144"/>
      <c r="JTA537" s="75"/>
      <c r="JTB537" s="66"/>
      <c r="JTC537" s="66"/>
      <c r="JTD537" s="79"/>
      <c r="JTE537" s="109"/>
      <c r="JTF537" s="479"/>
      <c r="JTG537" s="78"/>
      <c r="JTH537" s="144"/>
      <c r="JTI537" s="75"/>
      <c r="JTJ537" s="66"/>
      <c r="JTK537" s="66"/>
      <c r="JTL537" s="79"/>
      <c r="JTM537" s="109"/>
      <c r="JTN537" s="479"/>
      <c r="JTO537" s="78"/>
      <c r="JTP537" s="144"/>
      <c r="JTQ537" s="75"/>
      <c r="JTR537" s="66"/>
      <c r="JTS537" s="66"/>
      <c r="JTT537" s="79"/>
      <c r="JTU537" s="109"/>
      <c r="JTV537" s="479"/>
      <c r="JTW537" s="78"/>
      <c r="JTX537" s="144"/>
      <c r="JTY537" s="75"/>
      <c r="JTZ537" s="66"/>
      <c r="JUA537" s="66"/>
      <c r="JUB537" s="79"/>
      <c r="JUC537" s="109"/>
      <c r="JUD537" s="479"/>
      <c r="JUE537" s="78"/>
      <c r="JUF537" s="144"/>
      <c r="JUG537" s="75"/>
      <c r="JUH537" s="66"/>
      <c r="JUI537" s="66"/>
      <c r="JUJ537" s="79"/>
      <c r="JUK537" s="109"/>
      <c r="JUL537" s="479"/>
      <c r="JUM537" s="78"/>
      <c r="JUN537" s="144"/>
      <c r="JUO537" s="75"/>
      <c r="JUP537" s="66"/>
      <c r="JUQ537" s="66"/>
      <c r="JUR537" s="79"/>
      <c r="JUS537" s="109"/>
      <c r="JUT537" s="479"/>
      <c r="JUU537" s="78"/>
      <c r="JUV537" s="144"/>
      <c r="JUW537" s="75"/>
      <c r="JUX537" s="66"/>
      <c r="JUY537" s="66"/>
      <c r="JUZ537" s="79"/>
      <c r="JVA537" s="109"/>
      <c r="JVB537" s="479"/>
      <c r="JVC537" s="78"/>
      <c r="JVD537" s="144"/>
      <c r="JVE537" s="75"/>
      <c r="JVF537" s="66"/>
      <c r="JVG537" s="66"/>
      <c r="JVH537" s="79"/>
      <c r="JVI537" s="109"/>
      <c r="JVJ537" s="479"/>
      <c r="JVK537" s="78"/>
      <c r="JVL537" s="144"/>
      <c r="JVM537" s="75"/>
      <c r="JVN537" s="66"/>
      <c r="JVO537" s="66"/>
      <c r="JVP537" s="79"/>
      <c r="JVQ537" s="109"/>
      <c r="JVR537" s="479"/>
      <c r="JVS537" s="78"/>
      <c r="JVT537" s="144"/>
      <c r="JVU537" s="75"/>
      <c r="JVV537" s="66"/>
      <c r="JVW537" s="66"/>
      <c r="JVX537" s="79"/>
      <c r="JVY537" s="109"/>
      <c r="JVZ537" s="479"/>
      <c r="JWA537" s="78"/>
      <c r="JWB537" s="144"/>
      <c r="JWC537" s="75"/>
      <c r="JWD537" s="66"/>
      <c r="JWE537" s="66"/>
      <c r="JWF537" s="79"/>
      <c r="JWG537" s="109"/>
      <c r="JWH537" s="479"/>
      <c r="JWI537" s="78"/>
      <c r="JWJ537" s="144"/>
      <c r="JWK537" s="75"/>
      <c r="JWL537" s="66"/>
      <c r="JWM537" s="66"/>
      <c r="JWN537" s="79"/>
      <c r="JWO537" s="109"/>
      <c r="JWP537" s="479"/>
      <c r="JWQ537" s="78"/>
      <c r="JWR537" s="144"/>
      <c r="JWS537" s="75"/>
      <c r="JWT537" s="66"/>
      <c r="JWU537" s="66"/>
      <c r="JWV537" s="79"/>
      <c r="JWW537" s="109"/>
      <c r="JWX537" s="479"/>
      <c r="JWY537" s="78"/>
      <c r="JWZ537" s="144"/>
      <c r="JXA537" s="75"/>
      <c r="JXB537" s="66"/>
      <c r="JXC537" s="66"/>
      <c r="JXD537" s="79"/>
      <c r="JXE537" s="109"/>
      <c r="JXF537" s="479"/>
      <c r="JXG537" s="78"/>
      <c r="JXH537" s="144"/>
      <c r="JXI537" s="75"/>
      <c r="JXJ537" s="66"/>
      <c r="JXK537" s="66"/>
      <c r="JXL537" s="79"/>
      <c r="JXM537" s="109"/>
      <c r="JXN537" s="479"/>
      <c r="JXO537" s="78"/>
      <c r="JXP537" s="144"/>
      <c r="JXQ537" s="75"/>
      <c r="JXR537" s="66"/>
      <c r="JXS537" s="66"/>
      <c r="JXT537" s="79"/>
      <c r="JXU537" s="109"/>
      <c r="JXV537" s="479"/>
      <c r="JXW537" s="78"/>
      <c r="JXX537" s="144"/>
      <c r="JXY537" s="75"/>
      <c r="JXZ537" s="66"/>
      <c r="JYA537" s="66"/>
      <c r="JYB537" s="79"/>
      <c r="JYC537" s="109"/>
      <c r="JYD537" s="479"/>
      <c r="JYE537" s="78"/>
      <c r="JYF537" s="144"/>
      <c r="JYG537" s="75"/>
      <c r="JYH537" s="66"/>
      <c r="JYI537" s="66"/>
      <c r="JYJ537" s="79"/>
      <c r="JYK537" s="109"/>
      <c r="JYL537" s="479"/>
      <c r="JYM537" s="78"/>
      <c r="JYN537" s="144"/>
      <c r="JYO537" s="75"/>
      <c r="JYP537" s="66"/>
      <c r="JYQ537" s="66"/>
      <c r="JYR537" s="79"/>
      <c r="JYS537" s="109"/>
      <c r="JYT537" s="479"/>
      <c r="JYU537" s="78"/>
      <c r="JYV537" s="144"/>
      <c r="JYW537" s="75"/>
      <c r="JYX537" s="66"/>
      <c r="JYY537" s="66"/>
      <c r="JYZ537" s="79"/>
      <c r="JZA537" s="109"/>
      <c r="JZB537" s="479"/>
      <c r="JZC537" s="78"/>
      <c r="JZD537" s="144"/>
      <c r="JZE537" s="75"/>
      <c r="JZF537" s="66"/>
      <c r="JZG537" s="66"/>
      <c r="JZH537" s="79"/>
      <c r="JZI537" s="109"/>
      <c r="JZJ537" s="479"/>
      <c r="JZK537" s="78"/>
      <c r="JZL537" s="144"/>
      <c r="JZM537" s="75"/>
      <c r="JZN537" s="66"/>
      <c r="JZO537" s="66"/>
      <c r="JZP537" s="79"/>
      <c r="JZQ537" s="109"/>
      <c r="JZR537" s="479"/>
      <c r="JZS537" s="78"/>
      <c r="JZT537" s="144"/>
      <c r="JZU537" s="75"/>
      <c r="JZV537" s="66"/>
      <c r="JZW537" s="66"/>
      <c r="JZX537" s="79"/>
      <c r="JZY537" s="109"/>
      <c r="JZZ537" s="479"/>
      <c r="KAA537" s="78"/>
      <c r="KAB537" s="144"/>
      <c r="KAC537" s="75"/>
      <c r="KAD537" s="66"/>
      <c r="KAE537" s="66"/>
      <c r="KAF537" s="79"/>
      <c r="KAG537" s="109"/>
      <c r="KAH537" s="479"/>
      <c r="KAI537" s="78"/>
      <c r="KAJ537" s="144"/>
      <c r="KAK537" s="75"/>
      <c r="KAL537" s="66"/>
      <c r="KAM537" s="66"/>
      <c r="KAN537" s="79"/>
      <c r="KAO537" s="109"/>
      <c r="KAP537" s="479"/>
      <c r="KAQ537" s="78"/>
      <c r="KAR537" s="144"/>
      <c r="KAS537" s="75"/>
      <c r="KAT537" s="66"/>
      <c r="KAU537" s="66"/>
      <c r="KAV537" s="79"/>
      <c r="KAW537" s="109"/>
      <c r="KAX537" s="479"/>
      <c r="KAY537" s="78"/>
      <c r="KAZ537" s="144"/>
      <c r="KBA537" s="75"/>
      <c r="KBB537" s="66"/>
      <c r="KBC537" s="66"/>
      <c r="KBD537" s="79"/>
      <c r="KBE537" s="109"/>
      <c r="KBF537" s="479"/>
      <c r="KBG537" s="78"/>
      <c r="KBH537" s="144"/>
      <c r="KBI537" s="75"/>
      <c r="KBJ537" s="66"/>
      <c r="KBK537" s="66"/>
      <c r="KBL537" s="79"/>
      <c r="KBM537" s="109"/>
      <c r="KBN537" s="479"/>
      <c r="KBO537" s="78"/>
      <c r="KBP537" s="144"/>
      <c r="KBQ537" s="75"/>
      <c r="KBR537" s="66"/>
      <c r="KBS537" s="66"/>
      <c r="KBT537" s="79"/>
      <c r="KBU537" s="109"/>
      <c r="KBV537" s="479"/>
      <c r="KBW537" s="78"/>
      <c r="KBX537" s="144"/>
      <c r="KBY537" s="75"/>
      <c r="KBZ537" s="66"/>
      <c r="KCA537" s="66"/>
      <c r="KCB537" s="79"/>
      <c r="KCC537" s="109"/>
      <c r="KCD537" s="479"/>
      <c r="KCE537" s="78"/>
      <c r="KCF537" s="144"/>
      <c r="KCG537" s="75"/>
      <c r="KCH537" s="66"/>
      <c r="KCI537" s="66"/>
      <c r="KCJ537" s="79"/>
      <c r="KCK537" s="109"/>
      <c r="KCL537" s="479"/>
      <c r="KCM537" s="78"/>
      <c r="KCN537" s="144"/>
      <c r="KCO537" s="75"/>
      <c r="KCP537" s="66"/>
      <c r="KCQ537" s="66"/>
      <c r="KCR537" s="79"/>
      <c r="KCS537" s="109"/>
      <c r="KCT537" s="479"/>
      <c r="KCU537" s="78"/>
      <c r="KCV537" s="144"/>
      <c r="KCW537" s="75"/>
      <c r="KCX537" s="66"/>
      <c r="KCY537" s="66"/>
      <c r="KCZ537" s="79"/>
      <c r="KDA537" s="109"/>
      <c r="KDB537" s="479"/>
      <c r="KDC537" s="78"/>
      <c r="KDD537" s="144"/>
      <c r="KDE537" s="75"/>
      <c r="KDF537" s="66"/>
      <c r="KDG537" s="66"/>
      <c r="KDH537" s="79"/>
      <c r="KDI537" s="109"/>
      <c r="KDJ537" s="479"/>
      <c r="KDK537" s="78"/>
      <c r="KDL537" s="144"/>
      <c r="KDM537" s="75"/>
      <c r="KDN537" s="66"/>
      <c r="KDO537" s="66"/>
      <c r="KDP537" s="79"/>
      <c r="KDQ537" s="109"/>
      <c r="KDR537" s="479"/>
      <c r="KDS537" s="78"/>
      <c r="KDT537" s="144"/>
      <c r="KDU537" s="75"/>
      <c r="KDV537" s="66"/>
      <c r="KDW537" s="66"/>
      <c r="KDX537" s="79"/>
      <c r="KDY537" s="109"/>
      <c r="KDZ537" s="479"/>
      <c r="KEA537" s="78"/>
      <c r="KEB537" s="144"/>
      <c r="KEC537" s="75"/>
      <c r="KED537" s="66"/>
      <c r="KEE537" s="66"/>
      <c r="KEF537" s="79"/>
      <c r="KEG537" s="109"/>
      <c r="KEH537" s="479"/>
      <c r="KEI537" s="78"/>
      <c r="KEJ537" s="144"/>
      <c r="KEK537" s="75"/>
      <c r="KEL537" s="66"/>
      <c r="KEM537" s="66"/>
      <c r="KEN537" s="79"/>
      <c r="KEO537" s="109"/>
      <c r="KEP537" s="479"/>
      <c r="KEQ537" s="78"/>
      <c r="KER537" s="144"/>
      <c r="KES537" s="75"/>
      <c r="KET537" s="66"/>
      <c r="KEU537" s="66"/>
      <c r="KEV537" s="79"/>
      <c r="KEW537" s="109"/>
      <c r="KEX537" s="479"/>
      <c r="KEY537" s="78"/>
      <c r="KEZ537" s="144"/>
      <c r="KFA537" s="75"/>
      <c r="KFB537" s="66"/>
      <c r="KFC537" s="66"/>
      <c r="KFD537" s="79"/>
      <c r="KFE537" s="109"/>
      <c r="KFF537" s="479"/>
      <c r="KFG537" s="78"/>
      <c r="KFH537" s="144"/>
      <c r="KFI537" s="75"/>
      <c r="KFJ537" s="66"/>
      <c r="KFK537" s="66"/>
      <c r="KFL537" s="79"/>
      <c r="KFM537" s="109"/>
      <c r="KFN537" s="479"/>
      <c r="KFO537" s="78"/>
      <c r="KFP537" s="144"/>
      <c r="KFQ537" s="75"/>
      <c r="KFR537" s="66"/>
      <c r="KFS537" s="66"/>
      <c r="KFT537" s="79"/>
      <c r="KFU537" s="109"/>
      <c r="KFV537" s="479"/>
      <c r="KFW537" s="78"/>
      <c r="KFX537" s="144"/>
      <c r="KFY537" s="75"/>
      <c r="KFZ537" s="66"/>
      <c r="KGA537" s="66"/>
      <c r="KGB537" s="79"/>
      <c r="KGC537" s="109"/>
      <c r="KGD537" s="479"/>
      <c r="KGE537" s="78"/>
      <c r="KGF537" s="144"/>
      <c r="KGG537" s="75"/>
      <c r="KGH537" s="66"/>
      <c r="KGI537" s="66"/>
      <c r="KGJ537" s="79"/>
      <c r="KGK537" s="109"/>
      <c r="KGL537" s="479"/>
      <c r="KGM537" s="78"/>
      <c r="KGN537" s="144"/>
      <c r="KGO537" s="75"/>
      <c r="KGP537" s="66"/>
      <c r="KGQ537" s="66"/>
      <c r="KGR537" s="79"/>
      <c r="KGS537" s="109"/>
      <c r="KGT537" s="479"/>
      <c r="KGU537" s="78"/>
      <c r="KGV537" s="144"/>
      <c r="KGW537" s="75"/>
      <c r="KGX537" s="66"/>
      <c r="KGY537" s="66"/>
      <c r="KGZ537" s="79"/>
      <c r="KHA537" s="109"/>
      <c r="KHB537" s="479"/>
      <c r="KHC537" s="78"/>
      <c r="KHD537" s="144"/>
      <c r="KHE537" s="75"/>
      <c r="KHF537" s="66"/>
      <c r="KHG537" s="66"/>
      <c r="KHH537" s="79"/>
      <c r="KHI537" s="109"/>
      <c r="KHJ537" s="479"/>
      <c r="KHK537" s="78"/>
      <c r="KHL537" s="144"/>
      <c r="KHM537" s="75"/>
      <c r="KHN537" s="66"/>
      <c r="KHO537" s="66"/>
      <c r="KHP537" s="79"/>
      <c r="KHQ537" s="109"/>
      <c r="KHR537" s="479"/>
      <c r="KHS537" s="78"/>
      <c r="KHT537" s="144"/>
      <c r="KHU537" s="75"/>
      <c r="KHV537" s="66"/>
      <c r="KHW537" s="66"/>
      <c r="KHX537" s="79"/>
      <c r="KHY537" s="109"/>
      <c r="KHZ537" s="479"/>
      <c r="KIA537" s="78"/>
      <c r="KIB537" s="144"/>
      <c r="KIC537" s="75"/>
      <c r="KID537" s="66"/>
      <c r="KIE537" s="66"/>
      <c r="KIF537" s="79"/>
      <c r="KIG537" s="109"/>
      <c r="KIH537" s="479"/>
      <c r="KII537" s="78"/>
      <c r="KIJ537" s="144"/>
      <c r="KIK537" s="75"/>
      <c r="KIL537" s="66"/>
      <c r="KIM537" s="66"/>
      <c r="KIN537" s="79"/>
      <c r="KIO537" s="109"/>
      <c r="KIP537" s="479"/>
      <c r="KIQ537" s="78"/>
      <c r="KIR537" s="144"/>
      <c r="KIS537" s="75"/>
      <c r="KIT537" s="66"/>
      <c r="KIU537" s="66"/>
      <c r="KIV537" s="79"/>
      <c r="KIW537" s="109"/>
      <c r="KIX537" s="479"/>
      <c r="KIY537" s="78"/>
      <c r="KIZ537" s="144"/>
      <c r="KJA537" s="75"/>
      <c r="KJB537" s="66"/>
      <c r="KJC537" s="66"/>
      <c r="KJD537" s="79"/>
      <c r="KJE537" s="109"/>
      <c r="KJF537" s="479"/>
      <c r="KJG537" s="78"/>
      <c r="KJH537" s="144"/>
      <c r="KJI537" s="75"/>
      <c r="KJJ537" s="66"/>
      <c r="KJK537" s="66"/>
      <c r="KJL537" s="79"/>
      <c r="KJM537" s="109"/>
      <c r="KJN537" s="479"/>
      <c r="KJO537" s="78"/>
      <c r="KJP537" s="144"/>
      <c r="KJQ537" s="75"/>
      <c r="KJR537" s="66"/>
      <c r="KJS537" s="66"/>
      <c r="KJT537" s="79"/>
      <c r="KJU537" s="109"/>
      <c r="KJV537" s="479"/>
      <c r="KJW537" s="78"/>
      <c r="KJX537" s="144"/>
      <c r="KJY537" s="75"/>
      <c r="KJZ537" s="66"/>
      <c r="KKA537" s="66"/>
      <c r="KKB537" s="79"/>
      <c r="KKC537" s="109"/>
      <c r="KKD537" s="479"/>
      <c r="KKE537" s="78"/>
      <c r="KKF537" s="144"/>
      <c r="KKG537" s="75"/>
      <c r="KKH537" s="66"/>
      <c r="KKI537" s="66"/>
      <c r="KKJ537" s="79"/>
      <c r="KKK537" s="109"/>
      <c r="KKL537" s="479"/>
      <c r="KKM537" s="78"/>
      <c r="KKN537" s="144"/>
      <c r="KKO537" s="75"/>
      <c r="KKP537" s="66"/>
      <c r="KKQ537" s="66"/>
      <c r="KKR537" s="79"/>
      <c r="KKS537" s="109"/>
      <c r="KKT537" s="479"/>
      <c r="KKU537" s="78"/>
      <c r="KKV537" s="144"/>
      <c r="KKW537" s="75"/>
      <c r="KKX537" s="66"/>
      <c r="KKY537" s="66"/>
      <c r="KKZ537" s="79"/>
      <c r="KLA537" s="109"/>
      <c r="KLB537" s="479"/>
      <c r="KLC537" s="78"/>
      <c r="KLD537" s="144"/>
      <c r="KLE537" s="75"/>
      <c r="KLF537" s="66"/>
      <c r="KLG537" s="66"/>
      <c r="KLH537" s="79"/>
      <c r="KLI537" s="109"/>
      <c r="KLJ537" s="479"/>
      <c r="KLK537" s="78"/>
      <c r="KLL537" s="144"/>
      <c r="KLM537" s="75"/>
      <c r="KLN537" s="66"/>
      <c r="KLO537" s="66"/>
      <c r="KLP537" s="79"/>
      <c r="KLQ537" s="109"/>
      <c r="KLR537" s="479"/>
      <c r="KLS537" s="78"/>
      <c r="KLT537" s="144"/>
      <c r="KLU537" s="75"/>
      <c r="KLV537" s="66"/>
      <c r="KLW537" s="66"/>
      <c r="KLX537" s="79"/>
      <c r="KLY537" s="109"/>
      <c r="KLZ537" s="479"/>
      <c r="KMA537" s="78"/>
      <c r="KMB537" s="144"/>
      <c r="KMC537" s="75"/>
      <c r="KMD537" s="66"/>
      <c r="KME537" s="66"/>
      <c r="KMF537" s="79"/>
      <c r="KMG537" s="109"/>
      <c r="KMH537" s="479"/>
      <c r="KMI537" s="78"/>
      <c r="KMJ537" s="144"/>
      <c r="KMK537" s="75"/>
      <c r="KML537" s="66"/>
      <c r="KMM537" s="66"/>
      <c r="KMN537" s="79"/>
      <c r="KMO537" s="109"/>
      <c r="KMP537" s="479"/>
      <c r="KMQ537" s="78"/>
      <c r="KMR537" s="144"/>
      <c r="KMS537" s="75"/>
      <c r="KMT537" s="66"/>
      <c r="KMU537" s="66"/>
      <c r="KMV537" s="79"/>
      <c r="KMW537" s="109"/>
      <c r="KMX537" s="479"/>
      <c r="KMY537" s="78"/>
      <c r="KMZ537" s="144"/>
      <c r="KNA537" s="75"/>
      <c r="KNB537" s="66"/>
      <c r="KNC537" s="66"/>
      <c r="KND537" s="79"/>
      <c r="KNE537" s="109"/>
      <c r="KNF537" s="479"/>
      <c r="KNG537" s="78"/>
      <c r="KNH537" s="144"/>
      <c r="KNI537" s="75"/>
      <c r="KNJ537" s="66"/>
      <c r="KNK537" s="66"/>
      <c r="KNL537" s="79"/>
      <c r="KNM537" s="109"/>
      <c r="KNN537" s="479"/>
      <c r="KNO537" s="78"/>
      <c r="KNP537" s="144"/>
      <c r="KNQ537" s="75"/>
      <c r="KNR537" s="66"/>
      <c r="KNS537" s="66"/>
      <c r="KNT537" s="79"/>
      <c r="KNU537" s="109"/>
      <c r="KNV537" s="479"/>
      <c r="KNW537" s="78"/>
      <c r="KNX537" s="144"/>
      <c r="KNY537" s="75"/>
      <c r="KNZ537" s="66"/>
      <c r="KOA537" s="66"/>
      <c r="KOB537" s="79"/>
      <c r="KOC537" s="109"/>
      <c r="KOD537" s="479"/>
      <c r="KOE537" s="78"/>
      <c r="KOF537" s="144"/>
      <c r="KOG537" s="75"/>
      <c r="KOH537" s="66"/>
      <c r="KOI537" s="66"/>
      <c r="KOJ537" s="79"/>
      <c r="KOK537" s="109"/>
      <c r="KOL537" s="479"/>
      <c r="KOM537" s="78"/>
      <c r="KON537" s="144"/>
      <c r="KOO537" s="75"/>
      <c r="KOP537" s="66"/>
      <c r="KOQ537" s="66"/>
      <c r="KOR537" s="79"/>
      <c r="KOS537" s="109"/>
      <c r="KOT537" s="479"/>
      <c r="KOU537" s="78"/>
      <c r="KOV537" s="144"/>
      <c r="KOW537" s="75"/>
      <c r="KOX537" s="66"/>
      <c r="KOY537" s="66"/>
      <c r="KOZ537" s="79"/>
      <c r="KPA537" s="109"/>
      <c r="KPB537" s="479"/>
      <c r="KPC537" s="78"/>
      <c r="KPD537" s="144"/>
      <c r="KPE537" s="75"/>
      <c r="KPF537" s="66"/>
      <c r="KPG537" s="66"/>
      <c r="KPH537" s="79"/>
      <c r="KPI537" s="109"/>
      <c r="KPJ537" s="479"/>
      <c r="KPK537" s="78"/>
      <c r="KPL537" s="144"/>
      <c r="KPM537" s="75"/>
      <c r="KPN537" s="66"/>
      <c r="KPO537" s="66"/>
      <c r="KPP537" s="79"/>
      <c r="KPQ537" s="109"/>
      <c r="KPR537" s="479"/>
      <c r="KPS537" s="78"/>
      <c r="KPT537" s="144"/>
      <c r="KPU537" s="75"/>
      <c r="KPV537" s="66"/>
      <c r="KPW537" s="66"/>
      <c r="KPX537" s="79"/>
      <c r="KPY537" s="109"/>
      <c r="KPZ537" s="479"/>
      <c r="KQA537" s="78"/>
      <c r="KQB537" s="144"/>
      <c r="KQC537" s="75"/>
      <c r="KQD537" s="66"/>
      <c r="KQE537" s="66"/>
      <c r="KQF537" s="79"/>
      <c r="KQG537" s="109"/>
      <c r="KQH537" s="479"/>
      <c r="KQI537" s="78"/>
      <c r="KQJ537" s="144"/>
      <c r="KQK537" s="75"/>
      <c r="KQL537" s="66"/>
      <c r="KQM537" s="66"/>
      <c r="KQN537" s="79"/>
      <c r="KQO537" s="109"/>
      <c r="KQP537" s="479"/>
      <c r="KQQ537" s="78"/>
      <c r="KQR537" s="144"/>
      <c r="KQS537" s="75"/>
      <c r="KQT537" s="66"/>
      <c r="KQU537" s="66"/>
      <c r="KQV537" s="79"/>
      <c r="KQW537" s="109"/>
      <c r="KQX537" s="479"/>
      <c r="KQY537" s="78"/>
      <c r="KQZ537" s="144"/>
      <c r="KRA537" s="75"/>
      <c r="KRB537" s="66"/>
      <c r="KRC537" s="66"/>
      <c r="KRD537" s="79"/>
      <c r="KRE537" s="109"/>
      <c r="KRF537" s="479"/>
      <c r="KRG537" s="78"/>
      <c r="KRH537" s="144"/>
      <c r="KRI537" s="75"/>
      <c r="KRJ537" s="66"/>
      <c r="KRK537" s="66"/>
      <c r="KRL537" s="79"/>
      <c r="KRM537" s="109"/>
      <c r="KRN537" s="479"/>
      <c r="KRO537" s="78"/>
      <c r="KRP537" s="144"/>
      <c r="KRQ537" s="75"/>
      <c r="KRR537" s="66"/>
      <c r="KRS537" s="66"/>
      <c r="KRT537" s="79"/>
      <c r="KRU537" s="109"/>
      <c r="KRV537" s="479"/>
      <c r="KRW537" s="78"/>
      <c r="KRX537" s="144"/>
      <c r="KRY537" s="75"/>
      <c r="KRZ537" s="66"/>
      <c r="KSA537" s="66"/>
      <c r="KSB537" s="79"/>
      <c r="KSC537" s="109"/>
      <c r="KSD537" s="479"/>
      <c r="KSE537" s="78"/>
      <c r="KSF537" s="144"/>
      <c r="KSG537" s="75"/>
      <c r="KSH537" s="66"/>
      <c r="KSI537" s="66"/>
      <c r="KSJ537" s="79"/>
      <c r="KSK537" s="109"/>
      <c r="KSL537" s="479"/>
      <c r="KSM537" s="78"/>
      <c r="KSN537" s="144"/>
      <c r="KSO537" s="75"/>
      <c r="KSP537" s="66"/>
      <c r="KSQ537" s="66"/>
      <c r="KSR537" s="79"/>
      <c r="KSS537" s="109"/>
      <c r="KST537" s="479"/>
      <c r="KSU537" s="78"/>
      <c r="KSV537" s="144"/>
      <c r="KSW537" s="75"/>
      <c r="KSX537" s="66"/>
      <c r="KSY537" s="66"/>
      <c r="KSZ537" s="79"/>
      <c r="KTA537" s="109"/>
      <c r="KTB537" s="479"/>
      <c r="KTC537" s="78"/>
      <c r="KTD537" s="144"/>
      <c r="KTE537" s="75"/>
      <c r="KTF537" s="66"/>
      <c r="KTG537" s="66"/>
      <c r="KTH537" s="79"/>
      <c r="KTI537" s="109"/>
      <c r="KTJ537" s="479"/>
      <c r="KTK537" s="78"/>
      <c r="KTL537" s="144"/>
      <c r="KTM537" s="75"/>
      <c r="KTN537" s="66"/>
      <c r="KTO537" s="66"/>
      <c r="KTP537" s="79"/>
      <c r="KTQ537" s="109"/>
      <c r="KTR537" s="479"/>
      <c r="KTS537" s="78"/>
      <c r="KTT537" s="144"/>
      <c r="KTU537" s="75"/>
      <c r="KTV537" s="66"/>
      <c r="KTW537" s="66"/>
      <c r="KTX537" s="79"/>
      <c r="KTY537" s="109"/>
      <c r="KTZ537" s="479"/>
      <c r="KUA537" s="78"/>
      <c r="KUB537" s="144"/>
      <c r="KUC537" s="75"/>
      <c r="KUD537" s="66"/>
      <c r="KUE537" s="66"/>
      <c r="KUF537" s="79"/>
      <c r="KUG537" s="109"/>
      <c r="KUH537" s="479"/>
      <c r="KUI537" s="78"/>
      <c r="KUJ537" s="144"/>
      <c r="KUK537" s="75"/>
      <c r="KUL537" s="66"/>
      <c r="KUM537" s="66"/>
      <c r="KUN537" s="79"/>
      <c r="KUO537" s="109"/>
      <c r="KUP537" s="479"/>
      <c r="KUQ537" s="78"/>
      <c r="KUR537" s="144"/>
      <c r="KUS537" s="75"/>
      <c r="KUT537" s="66"/>
      <c r="KUU537" s="66"/>
      <c r="KUV537" s="79"/>
      <c r="KUW537" s="109"/>
      <c r="KUX537" s="479"/>
      <c r="KUY537" s="78"/>
      <c r="KUZ537" s="144"/>
      <c r="KVA537" s="75"/>
      <c r="KVB537" s="66"/>
      <c r="KVC537" s="66"/>
      <c r="KVD537" s="79"/>
      <c r="KVE537" s="109"/>
      <c r="KVF537" s="479"/>
      <c r="KVG537" s="78"/>
      <c r="KVH537" s="144"/>
      <c r="KVI537" s="75"/>
      <c r="KVJ537" s="66"/>
      <c r="KVK537" s="66"/>
      <c r="KVL537" s="79"/>
      <c r="KVM537" s="109"/>
      <c r="KVN537" s="479"/>
      <c r="KVO537" s="78"/>
      <c r="KVP537" s="144"/>
      <c r="KVQ537" s="75"/>
      <c r="KVR537" s="66"/>
      <c r="KVS537" s="66"/>
      <c r="KVT537" s="79"/>
      <c r="KVU537" s="109"/>
      <c r="KVV537" s="479"/>
      <c r="KVW537" s="78"/>
      <c r="KVX537" s="144"/>
      <c r="KVY537" s="75"/>
      <c r="KVZ537" s="66"/>
      <c r="KWA537" s="66"/>
      <c r="KWB537" s="79"/>
      <c r="KWC537" s="109"/>
      <c r="KWD537" s="479"/>
      <c r="KWE537" s="78"/>
      <c r="KWF537" s="144"/>
      <c r="KWG537" s="75"/>
      <c r="KWH537" s="66"/>
      <c r="KWI537" s="66"/>
      <c r="KWJ537" s="79"/>
      <c r="KWK537" s="109"/>
      <c r="KWL537" s="479"/>
      <c r="KWM537" s="78"/>
      <c r="KWN537" s="144"/>
      <c r="KWO537" s="75"/>
      <c r="KWP537" s="66"/>
      <c r="KWQ537" s="66"/>
      <c r="KWR537" s="79"/>
      <c r="KWS537" s="109"/>
      <c r="KWT537" s="479"/>
      <c r="KWU537" s="78"/>
      <c r="KWV537" s="144"/>
      <c r="KWW537" s="75"/>
      <c r="KWX537" s="66"/>
      <c r="KWY537" s="66"/>
      <c r="KWZ537" s="79"/>
      <c r="KXA537" s="109"/>
      <c r="KXB537" s="479"/>
      <c r="KXC537" s="78"/>
      <c r="KXD537" s="144"/>
      <c r="KXE537" s="75"/>
      <c r="KXF537" s="66"/>
      <c r="KXG537" s="66"/>
      <c r="KXH537" s="79"/>
      <c r="KXI537" s="109"/>
      <c r="KXJ537" s="479"/>
      <c r="KXK537" s="78"/>
      <c r="KXL537" s="144"/>
      <c r="KXM537" s="75"/>
      <c r="KXN537" s="66"/>
      <c r="KXO537" s="66"/>
      <c r="KXP537" s="79"/>
      <c r="KXQ537" s="109"/>
      <c r="KXR537" s="479"/>
      <c r="KXS537" s="78"/>
      <c r="KXT537" s="144"/>
      <c r="KXU537" s="75"/>
      <c r="KXV537" s="66"/>
      <c r="KXW537" s="66"/>
      <c r="KXX537" s="79"/>
      <c r="KXY537" s="109"/>
      <c r="KXZ537" s="479"/>
      <c r="KYA537" s="78"/>
      <c r="KYB537" s="144"/>
      <c r="KYC537" s="75"/>
      <c r="KYD537" s="66"/>
      <c r="KYE537" s="66"/>
      <c r="KYF537" s="79"/>
      <c r="KYG537" s="109"/>
      <c r="KYH537" s="479"/>
      <c r="KYI537" s="78"/>
      <c r="KYJ537" s="144"/>
      <c r="KYK537" s="75"/>
      <c r="KYL537" s="66"/>
      <c r="KYM537" s="66"/>
      <c r="KYN537" s="79"/>
      <c r="KYO537" s="109"/>
      <c r="KYP537" s="479"/>
      <c r="KYQ537" s="78"/>
      <c r="KYR537" s="144"/>
      <c r="KYS537" s="75"/>
      <c r="KYT537" s="66"/>
      <c r="KYU537" s="66"/>
      <c r="KYV537" s="79"/>
      <c r="KYW537" s="109"/>
      <c r="KYX537" s="479"/>
      <c r="KYY537" s="78"/>
      <c r="KYZ537" s="144"/>
      <c r="KZA537" s="75"/>
      <c r="KZB537" s="66"/>
      <c r="KZC537" s="66"/>
      <c r="KZD537" s="79"/>
      <c r="KZE537" s="109"/>
      <c r="KZF537" s="479"/>
      <c r="KZG537" s="78"/>
      <c r="KZH537" s="144"/>
      <c r="KZI537" s="75"/>
      <c r="KZJ537" s="66"/>
      <c r="KZK537" s="66"/>
      <c r="KZL537" s="79"/>
      <c r="KZM537" s="109"/>
      <c r="KZN537" s="479"/>
      <c r="KZO537" s="78"/>
      <c r="KZP537" s="144"/>
      <c r="KZQ537" s="75"/>
      <c r="KZR537" s="66"/>
      <c r="KZS537" s="66"/>
      <c r="KZT537" s="79"/>
      <c r="KZU537" s="109"/>
      <c r="KZV537" s="479"/>
      <c r="KZW537" s="78"/>
      <c r="KZX537" s="144"/>
      <c r="KZY537" s="75"/>
      <c r="KZZ537" s="66"/>
      <c r="LAA537" s="66"/>
      <c r="LAB537" s="79"/>
      <c r="LAC537" s="109"/>
      <c r="LAD537" s="479"/>
      <c r="LAE537" s="78"/>
      <c r="LAF537" s="144"/>
      <c r="LAG537" s="75"/>
      <c r="LAH537" s="66"/>
      <c r="LAI537" s="66"/>
      <c r="LAJ537" s="79"/>
      <c r="LAK537" s="109"/>
      <c r="LAL537" s="479"/>
      <c r="LAM537" s="78"/>
      <c r="LAN537" s="144"/>
      <c r="LAO537" s="75"/>
      <c r="LAP537" s="66"/>
      <c r="LAQ537" s="66"/>
      <c r="LAR537" s="79"/>
      <c r="LAS537" s="109"/>
      <c r="LAT537" s="479"/>
      <c r="LAU537" s="78"/>
      <c r="LAV537" s="144"/>
      <c r="LAW537" s="75"/>
      <c r="LAX537" s="66"/>
      <c r="LAY537" s="66"/>
      <c r="LAZ537" s="79"/>
      <c r="LBA537" s="109"/>
      <c r="LBB537" s="479"/>
      <c r="LBC537" s="78"/>
      <c r="LBD537" s="144"/>
      <c r="LBE537" s="75"/>
      <c r="LBF537" s="66"/>
      <c r="LBG537" s="66"/>
      <c r="LBH537" s="79"/>
      <c r="LBI537" s="109"/>
      <c r="LBJ537" s="479"/>
      <c r="LBK537" s="78"/>
      <c r="LBL537" s="144"/>
      <c r="LBM537" s="75"/>
      <c r="LBN537" s="66"/>
      <c r="LBO537" s="66"/>
      <c r="LBP537" s="79"/>
      <c r="LBQ537" s="109"/>
      <c r="LBR537" s="479"/>
      <c r="LBS537" s="78"/>
      <c r="LBT537" s="144"/>
      <c r="LBU537" s="75"/>
      <c r="LBV537" s="66"/>
      <c r="LBW537" s="66"/>
      <c r="LBX537" s="79"/>
      <c r="LBY537" s="109"/>
      <c r="LBZ537" s="479"/>
      <c r="LCA537" s="78"/>
      <c r="LCB537" s="144"/>
      <c r="LCC537" s="75"/>
      <c r="LCD537" s="66"/>
      <c r="LCE537" s="66"/>
      <c r="LCF537" s="79"/>
      <c r="LCG537" s="109"/>
      <c r="LCH537" s="479"/>
      <c r="LCI537" s="78"/>
      <c r="LCJ537" s="144"/>
      <c r="LCK537" s="75"/>
      <c r="LCL537" s="66"/>
      <c r="LCM537" s="66"/>
      <c r="LCN537" s="79"/>
      <c r="LCO537" s="109"/>
      <c r="LCP537" s="479"/>
      <c r="LCQ537" s="78"/>
      <c r="LCR537" s="144"/>
      <c r="LCS537" s="75"/>
      <c r="LCT537" s="66"/>
      <c r="LCU537" s="66"/>
      <c r="LCV537" s="79"/>
      <c r="LCW537" s="109"/>
      <c r="LCX537" s="479"/>
      <c r="LCY537" s="78"/>
      <c r="LCZ537" s="144"/>
      <c r="LDA537" s="75"/>
      <c r="LDB537" s="66"/>
      <c r="LDC537" s="66"/>
      <c r="LDD537" s="79"/>
      <c r="LDE537" s="109"/>
      <c r="LDF537" s="479"/>
      <c r="LDG537" s="78"/>
      <c r="LDH537" s="144"/>
      <c r="LDI537" s="75"/>
      <c r="LDJ537" s="66"/>
      <c r="LDK537" s="66"/>
      <c r="LDL537" s="79"/>
      <c r="LDM537" s="109"/>
      <c r="LDN537" s="479"/>
      <c r="LDO537" s="78"/>
      <c r="LDP537" s="144"/>
      <c r="LDQ537" s="75"/>
      <c r="LDR537" s="66"/>
      <c r="LDS537" s="66"/>
      <c r="LDT537" s="79"/>
      <c r="LDU537" s="109"/>
      <c r="LDV537" s="479"/>
      <c r="LDW537" s="78"/>
      <c r="LDX537" s="144"/>
      <c r="LDY537" s="75"/>
      <c r="LDZ537" s="66"/>
      <c r="LEA537" s="66"/>
      <c r="LEB537" s="79"/>
      <c r="LEC537" s="109"/>
      <c r="LED537" s="479"/>
      <c r="LEE537" s="78"/>
      <c r="LEF537" s="144"/>
      <c r="LEG537" s="75"/>
      <c r="LEH537" s="66"/>
      <c r="LEI537" s="66"/>
      <c r="LEJ537" s="79"/>
      <c r="LEK537" s="109"/>
      <c r="LEL537" s="479"/>
      <c r="LEM537" s="78"/>
      <c r="LEN537" s="144"/>
      <c r="LEO537" s="75"/>
      <c r="LEP537" s="66"/>
      <c r="LEQ537" s="66"/>
      <c r="LER537" s="79"/>
      <c r="LES537" s="109"/>
      <c r="LET537" s="479"/>
      <c r="LEU537" s="78"/>
      <c r="LEV537" s="144"/>
      <c r="LEW537" s="75"/>
      <c r="LEX537" s="66"/>
      <c r="LEY537" s="66"/>
      <c r="LEZ537" s="79"/>
      <c r="LFA537" s="109"/>
      <c r="LFB537" s="479"/>
      <c r="LFC537" s="78"/>
      <c r="LFD537" s="144"/>
      <c r="LFE537" s="75"/>
      <c r="LFF537" s="66"/>
      <c r="LFG537" s="66"/>
      <c r="LFH537" s="79"/>
      <c r="LFI537" s="109"/>
      <c r="LFJ537" s="479"/>
      <c r="LFK537" s="78"/>
      <c r="LFL537" s="144"/>
      <c r="LFM537" s="75"/>
      <c r="LFN537" s="66"/>
      <c r="LFO537" s="66"/>
      <c r="LFP537" s="79"/>
      <c r="LFQ537" s="109"/>
      <c r="LFR537" s="479"/>
      <c r="LFS537" s="78"/>
      <c r="LFT537" s="144"/>
      <c r="LFU537" s="75"/>
      <c r="LFV537" s="66"/>
      <c r="LFW537" s="66"/>
      <c r="LFX537" s="79"/>
      <c r="LFY537" s="109"/>
      <c r="LFZ537" s="479"/>
      <c r="LGA537" s="78"/>
      <c r="LGB537" s="144"/>
      <c r="LGC537" s="75"/>
      <c r="LGD537" s="66"/>
      <c r="LGE537" s="66"/>
      <c r="LGF537" s="79"/>
      <c r="LGG537" s="109"/>
      <c r="LGH537" s="479"/>
      <c r="LGI537" s="78"/>
      <c r="LGJ537" s="144"/>
      <c r="LGK537" s="75"/>
      <c r="LGL537" s="66"/>
      <c r="LGM537" s="66"/>
      <c r="LGN537" s="79"/>
      <c r="LGO537" s="109"/>
      <c r="LGP537" s="479"/>
      <c r="LGQ537" s="78"/>
      <c r="LGR537" s="144"/>
      <c r="LGS537" s="75"/>
      <c r="LGT537" s="66"/>
      <c r="LGU537" s="66"/>
      <c r="LGV537" s="79"/>
      <c r="LGW537" s="109"/>
      <c r="LGX537" s="479"/>
      <c r="LGY537" s="78"/>
      <c r="LGZ537" s="144"/>
      <c r="LHA537" s="75"/>
      <c r="LHB537" s="66"/>
      <c r="LHC537" s="66"/>
      <c r="LHD537" s="79"/>
      <c r="LHE537" s="109"/>
      <c r="LHF537" s="479"/>
      <c r="LHG537" s="78"/>
      <c r="LHH537" s="144"/>
      <c r="LHI537" s="75"/>
      <c r="LHJ537" s="66"/>
      <c r="LHK537" s="66"/>
      <c r="LHL537" s="79"/>
      <c r="LHM537" s="109"/>
      <c r="LHN537" s="479"/>
      <c r="LHO537" s="78"/>
      <c r="LHP537" s="144"/>
      <c r="LHQ537" s="75"/>
      <c r="LHR537" s="66"/>
      <c r="LHS537" s="66"/>
      <c r="LHT537" s="79"/>
      <c r="LHU537" s="109"/>
      <c r="LHV537" s="479"/>
      <c r="LHW537" s="78"/>
      <c r="LHX537" s="144"/>
      <c r="LHY537" s="75"/>
      <c r="LHZ537" s="66"/>
      <c r="LIA537" s="66"/>
      <c r="LIB537" s="79"/>
      <c r="LIC537" s="109"/>
      <c r="LID537" s="479"/>
      <c r="LIE537" s="78"/>
      <c r="LIF537" s="144"/>
      <c r="LIG537" s="75"/>
      <c r="LIH537" s="66"/>
      <c r="LII537" s="66"/>
      <c r="LIJ537" s="79"/>
      <c r="LIK537" s="109"/>
      <c r="LIL537" s="479"/>
      <c r="LIM537" s="78"/>
      <c r="LIN537" s="144"/>
      <c r="LIO537" s="75"/>
      <c r="LIP537" s="66"/>
      <c r="LIQ537" s="66"/>
      <c r="LIR537" s="79"/>
      <c r="LIS537" s="109"/>
      <c r="LIT537" s="479"/>
      <c r="LIU537" s="78"/>
      <c r="LIV537" s="144"/>
      <c r="LIW537" s="75"/>
      <c r="LIX537" s="66"/>
      <c r="LIY537" s="66"/>
      <c r="LIZ537" s="79"/>
      <c r="LJA537" s="109"/>
      <c r="LJB537" s="479"/>
      <c r="LJC537" s="78"/>
      <c r="LJD537" s="144"/>
      <c r="LJE537" s="75"/>
      <c r="LJF537" s="66"/>
      <c r="LJG537" s="66"/>
      <c r="LJH537" s="79"/>
      <c r="LJI537" s="109"/>
      <c r="LJJ537" s="479"/>
      <c r="LJK537" s="78"/>
      <c r="LJL537" s="144"/>
      <c r="LJM537" s="75"/>
      <c r="LJN537" s="66"/>
      <c r="LJO537" s="66"/>
      <c r="LJP537" s="79"/>
      <c r="LJQ537" s="109"/>
      <c r="LJR537" s="479"/>
      <c r="LJS537" s="78"/>
      <c r="LJT537" s="144"/>
      <c r="LJU537" s="75"/>
      <c r="LJV537" s="66"/>
      <c r="LJW537" s="66"/>
      <c r="LJX537" s="79"/>
      <c r="LJY537" s="109"/>
      <c r="LJZ537" s="479"/>
      <c r="LKA537" s="78"/>
      <c r="LKB537" s="144"/>
      <c r="LKC537" s="75"/>
      <c r="LKD537" s="66"/>
      <c r="LKE537" s="66"/>
      <c r="LKF537" s="79"/>
      <c r="LKG537" s="109"/>
      <c r="LKH537" s="479"/>
      <c r="LKI537" s="78"/>
      <c r="LKJ537" s="144"/>
      <c r="LKK537" s="75"/>
      <c r="LKL537" s="66"/>
      <c r="LKM537" s="66"/>
      <c r="LKN537" s="79"/>
      <c r="LKO537" s="109"/>
      <c r="LKP537" s="479"/>
      <c r="LKQ537" s="78"/>
      <c r="LKR537" s="144"/>
      <c r="LKS537" s="75"/>
      <c r="LKT537" s="66"/>
      <c r="LKU537" s="66"/>
      <c r="LKV537" s="79"/>
      <c r="LKW537" s="109"/>
      <c r="LKX537" s="479"/>
      <c r="LKY537" s="78"/>
      <c r="LKZ537" s="144"/>
      <c r="LLA537" s="75"/>
      <c r="LLB537" s="66"/>
      <c r="LLC537" s="66"/>
      <c r="LLD537" s="79"/>
      <c r="LLE537" s="109"/>
      <c r="LLF537" s="479"/>
      <c r="LLG537" s="78"/>
      <c r="LLH537" s="144"/>
      <c r="LLI537" s="75"/>
      <c r="LLJ537" s="66"/>
      <c r="LLK537" s="66"/>
      <c r="LLL537" s="79"/>
      <c r="LLM537" s="109"/>
      <c r="LLN537" s="479"/>
      <c r="LLO537" s="78"/>
      <c r="LLP537" s="144"/>
      <c r="LLQ537" s="75"/>
      <c r="LLR537" s="66"/>
      <c r="LLS537" s="66"/>
      <c r="LLT537" s="79"/>
      <c r="LLU537" s="109"/>
      <c r="LLV537" s="479"/>
      <c r="LLW537" s="78"/>
      <c r="LLX537" s="144"/>
      <c r="LLY537" s="75"/>
      <c r="LLZ537" s="66"/>
      <c r="LMA537" s="66"/>
      <c r="LMB537" s="79"/>
      <c r="LMC537" s="109"/>
      <c r="LMD537" s="479"/>
      <c r="LME537" s="78"/>
      <c r="LMF537" s="144"/>
      <c r="LMG537" s="75"/>
      <c r="LMH537" s="66"/>
      <c r="LMI537" s="66"/>
      <c r="LMJ537" s="79"/>
      <c r="LMK537" s="109"/>
      <c r="LML537" s="479"/>
      <c r="LMM537" s="78"/>
      <c r="LMN537" s="144"/>
      <c r="LMO537" s="75"/>
      <c r="LMP537" s="66"/>
      <c r="LMQ537" s="66"/>
      <c r="LMR537" s="79"/>
      <c r="LMS537" s="109"/>
      <c r="LMT537" s="479"/>
      <c r="LMU537" s="78"/>
      <c r="LMV537" s="144"/>
      <c r="LMW537" s="75"/>
      <c r="LMX537" s="66"/>
      <c r="LMY537" s="66"/>
      <c r="LMZ537" s="79"/>
      <c r="LNA537" s="109"/>
      <c r="LNB537" s="479"/>
      <c r="LNC537" s="78"/>
      <c r="LND537" s="144"/>
      <c r="LNE537" s="75"/>
      <c r="LNF537" s="66"/>
      <c r="LNG537" s="66"/>
      <c r="LNH537" s="79"/>
      <c r="LNI537" s="109"/>
      <c r="LNJ537" s="479"/>
      <c r="LNK537" s="78"/>
      <c r="LNL537" s="144"/>
      <c r="LNM537" s="75"/>
      <c r="LNN537" s="66"/>
      <c r="LNO537" s="66"/>
      <c r="LNP537" s="79"/>
      <c r="LNQ537" s="109"/>
      <c r="LNR537" s="479"/>
      <c r="LNS537" s="78"/>
      <c r="LNT537" s="144"/>
      <c r="LNU537" s="75"/>
      <c r="LNV537" s="66"/>
      <c r="LNW537" s="66"/>
      <c r="LNX537" s="79"/>
      <c r="LNY537" s="109"/>
      <c r="LNZ537" s="479"/>
      <c r="LOA537" s="78"/>
      <c r="LOB537" s="144"/>
      <c r="LOC537" s="75"/>
      <c r="LOD537" s="66"/>
      <c r="LOE537" s="66"/>
      <c r="LOF537" s="79"/>
      <c r="LOG537" s="109"/>
      <c r="LOH537" s="479"/>
      <c r="LOI537" s="78"/>
      <c r="LOJ537" s="144"/>
      <c r="LOK537" s="75"/>
      <c r="LOL537" s="66"/>
      <c r="LOM537" s="66"/>
      <c r="LON537" s="79"/>
      <c r="LOO537" s="109"/>
      <c r="LOP537" s="479"/>
      <c r="LOQ537" s="78"/>
      <c r="LOR537" s="144"/>
      <c r="LOS537" s="75"/>
      <c r="LOT537" s="66"/>
      <c r="LOU537" s="66"/>
      <c r="LOV537" s="79"/>
      <c r="LOW537" s="109"/>
      <c r="LOX537" s="479"/>
      <c r="LOY537" s="78"/>
      <c r="LOZ537" s="144"/>
      <c r="LPA537" s="75"/>
      <c r="LPB537" s="66"/>
      <c r="LPC537" s="66"/>
      <c r="LPD537" s="79"/>
      <c r="LPE537" s="109"/>
      <c r="LPF537" s="479"/>
      <c r="LPG537" s="78"/>
      <c r="LPH537" s="144"/>
      <c r="LPI537" s="75"/>
      <c r="LPJ537" s="66"/>
      <c r="LPK537" s="66"/>
      <c r="LPL537" s="79"/>
      <c r="LPM537" s="109"/>
      <c r="LPN537" s="479"/>
      <c r="LPO537" s="78"/>
      <c r="LPP537" s="144"/>
      <c r="LPQ537" s="75"/>
      <c r="LPR537" s="66"/>
      <c r="LPS537" s="66"/>
      <c r="LPT537" s="79"/>
      <c r="LPU537" s="109"/>
      <c r="LPV537" s="479"/>
      <c r="LPW537" s="78"/>
      <c r="LPX537" s="144"/>
      <c r="LPY537" s="75"/>
      <c r="LPZ537" s="66"/>
      <c r="LQA537" s="66"/>
      <c r="LQB537" s="79"/>
      <c r="LQC537" s="109"/>
      <c r="LQD537" s="479"/>
      <c r="LQE537" s="78"/>
      <c r="LQF537" s="144"/>
      <c r="LQG537" s="75"/>
      <c r="LQH537" s="66"/>
      <c r="LQI537" s="66"/>
      <c r="LQJ537" s="79"/>
      <c r="LQK537" s="109"/>
      <c r="LQL537" s="479"/>
      <c r="LQM537" s="78"/>
      <c r="LQN537" s="144"/>
      <c r="LQO537" s="75"/>
      <c r="LQP537" s="66"/>
      <c r="LQQ537" s="66"/>
      <c r="LQR537" s="79"/>
      <c r="LQS537" s="109"/>
      <c r="LQT537" s="479"/>
      <c r="LQU537" s="78"/>
      <c r="LQV537" s="144"/>
      <c r="LQW537" s="75"/>
      <c r="LQX537" s="66"/>
      <c r="LQY537" s="66"/>
      <c r="LQZ537" s="79"/>
      <c r="LRA537" s="109"/>
      <c r="LRB537" s="479"/>
      <c r="LRC537" s="78"/>
      <c r="LRD537" s="144"/>
      <c r="LRE537" s="75"/>
      <c r="LRF537" s="66"/>
      <c r="LRG537" s="66"/>
      <c r="LRH537" s="79"/>
      <c r="LRI537" s="109"/>
      <c r="LRJ537" s="479"/>
      <c r="LRK537" s="78"/>
      <c r="LRL537" s="144"/>
      <c r="LRM537" s="75"/>
      <c r="LRN537" s="66"/>
      <c r="LRO537" s="66"/>
      <c r="LRP537" s="79"/>
      <c r="LRQ537" s="109"/>
      <c r="LRR537" s="479"/>
      <c r="LRS537" s="78"/>
      <c r="LRT537" s="144"/>
      <c r="LRU537" s="75"/>
      <c r="LRV537" s="66"/>
      <c r="LRW537" s="66"/>
      <c r="LRX537" s="79"/>
      <c r="LRY537" s="109"/>
      <c r="LRZ537" s="479"/>
      <c r="LSA537" s="78"/>
      <c r="LSB537" s="144"/>
      <c r="LSC537" s="75"/>
      <c r="LSD537" s="66"/>
      <c r="LSE537" s="66"/>
      <c r="LSF537" s="79"/>
      <c r="LSG537" s="109"/>
      <c r="LSH537" s="479"/>
      <c r="LSI537" s="78"/>
      <c r="LSJ537" s="144"/>
      <c r="LSK537" s="75"/>
      <c r="LSL537" s="66"/>
      <c r="LSM537" s="66"/>
      <c r="LSN537" s="79"/>
      <c r="LSO537" s="109"/>
      <c r="LSP537" s="479"/>
      <c r="LSQ537" s="78"/>
      <c r="LSR537" s="144"/>
      <c r="LSS537" s="75"/>
      <c r="LST537" s="66"/>
      <c r="LSU537" s="66"/>
      <c r="LSV537" s="79"/>
      <c r="LSW537" s="109"/>
      <c r="LSX537" s="479"/>
      <c r="LSY537" s="78"/>
      <c r="LSZ537" s="144"/>
      <c r="LTA537" s="75"/>
      <c r="LTB537" s="66"/>
      <c r="LTC537" s="66"/>
      <c r="LTD537" s="79"/>
      <c r="LTE537" s="109"/>
      <c r="LTF537" s="479"/>
      <c r="LTG537" s="78"/>
      <c r="LTH537" s="144"/>
      <c r="LTI537" s="75"/>
      <c r="LTJ537" s="66"/>
      <c r="LTK537" s="66"/>
      <c r="LTL537" s="79"/>
      <c r="LTM537" s="109"/>
      <c r="LTN537" s="479"/>
      <c r="LTO537" s="78"/>
      <c r="LTP537" s="144"/>
      <c r="LTQ537" s="75"/>
      <c r="LTR537" s="66"/>
      <c r="LTS537" s="66"/>
      <c r="LTT537" s="79"/>
      <c r="LTU537" s="109"/>
      <c r="LTV537" s="479"/>
      <c r="LTW537" s="78"/>
      <c r="LTX537" s="144"/>
      <c r="LTY537" s="75"/>
      <c r="LTZ537" s="66"/>
      <c r="LUA537" s="66"/>
      <c r="LUB537" s="79"/>
      <c r="LUC537" s="109"/>
      <c r="LUD537" s="479"/>
      <c r="LUE537" s="78"/>
      <c r="LUF537" s="144"/>
      <c r="LUG537" s="75"/>
      <c r="LUH537" s="66"/>
      <c r="LUI537" s="66"/>
      <c r="LUJ537" s="79"/>
      <c r="LUK537" s="109"/>
      <c r="LUL537" s="479"/>
      <c r="LUM537" s="78"/>
      <c r="LUN537" s="144"/>
      <c r="LUO537" s="75"/>
      <c r="LUP537" s="66"/>
      <c r="LUQ537" s="66"/>
      <c r="LUR537" s="79"/>
      <c r="LUS537" s="109"/>
      <c r="LUT537" s="479"/>
      <c r="LUU537" s="78"/>
      <c r="LUV537" s="144"/>
      <c r="LUW537" s="75"/>
      <c r="LUX537" s="66"/>
      <c r="LUY537" s="66"/>
      <c r="LUZ537" s="79"/>
      <c r="LVA537" s="109"/>
      <c r="LVB537" s="479"/>
      <c r="LVC537" s="78"/>
      <c r="LVD537" s="144"/>
      <c r="LVE537" s="75"/>
      <c r="LVF537" s="66"/>
      <c r="LVG537" s="66"/>
      <c r="LVH537" s="79"/>
      <c r="LVI537" s="109"/>
      <c r="LVJ537" s="479"/>
      <c r="LVK537" s="78"/>
      <c r="LVL537" s="144"/>
      <c r="LVM537" s="75"/>
      <c r="LVN537" s="66"/>
      <c r="LVO537" s="66"/>
      <c r="LVP537" s="79"/>
      <c r="LVQ537" s="109"/>
      <c r="LVR537" s="479"/>
      <c r="LVS537" s="78"/>
      <c r="LVT537" s="144"/>
      <c r="LVU537" s="75"/>
      <c r="LVV537" s="66"/>
      <c r="LVW537" s="66"/>
      <c r="LVX537" s="79"/>
      <c r="LVY537" s="109"/>
      <c r="LVZ537" s="479"/>
      <c r="LWA537" s="78"/>
      <c r="LWB537" s="144"/>
      <c r="LWC537" s="75"/>
      <c r="LWD537" s="66"/>
      <c r="LWE537" s="66"/>
      <c r="LWF537" s="79"/>
      <c r="LWG537" s="109"/>
      <c r="LWH537" s="479"/>
      <c r="LWI537" s="78"/>
      <c r="LWJ537" s="144"/>
      <c r="LWK537" s="75"/>
      <c r="LWL537" s="66"/>
      <c r="LWM537" s="66"/>
      <c r="LWN537" s="79"/>
      <c r="LWO537" s="109"/>
      <c r="LWP537" s="479"/>
      <c r="LWQ537" s="78"/>
      <c r="LWR537" s="144"/>
      <c r="LWS537" s="75"/>
      <c r="LWT537" s="66"/>
      <c r="LWU537" s="66"/>
      <c r="LWV537" s="79"/>
      <c r="LWW537" s="109"/>
      <c r="LWX537" s="479"/>
      <c r="LWY537" s="78"/>
      <c r="LWZ537" s="144"/>
      <c r="LXA537" s="75"/>
      <c r="LXB537" s="66"/>
      <c r="LXC537" s="66"/>
      <c r="LXD537" s="79"/>
      <c r="LXE537" s="109"/>
      <c r="LXF537" s="479"/>
      <c r="LXG537" s="78"/>
      <c r="LXH537" s="144"/>
      <c r="LXI537" s="75"/>
      <c r="LXJ537" s="66"/>
      <c r="LXK537" s="66"/>
      <c r="LXL537" s="79"/>
      <c r="LXM537" s="109"/>
      <c r="LXN537" s="479"/>
      <c r="LXO537" s="78"/>
      <c r="LXP537" s="144"/>
      <c r="LXQ537" s="75"/>
      <c r="LXR537" s="66"/>
      <c r="LXS537" s="66"/>
      <c r="LXT537" s="79"/>
      <c r="LXU537" s="109"/>
      <c r="LXV537" s="479"/>
      <c r="LXW537" s="78"/>
      <c r="LXX537" s="144"/>
      <c r="LXY537" s="75"/>
      <c r="LXZ537" s="66"/>
      <c r="LYA537" s="66"/>
      <c r="LYB537" s="79"/>
      <c r="LYC537" s="109"/>
      <c r="LYD537" s="479"/>
      <c r="LYE537" s="78"/>
      <c r="LYF537" s="144"/>
      <c r="LYG537" s="75"/>
      <c r="LYH537" s="66"/>
      <c r="LYI537" s="66"/>
      <c r="LYJ537" s="79"/>
      <c r="LYK537" s="109"/>
      <c r="LYL537" s="479"/>
      <c r="LYM537" s="78"/>
      <c r="LYN537" s="144"/>
      <c r="LYO537" s="75"/>
      <c r="LYP537" s="66"/>
      <c r="LYQ537" s="66"/>
      <c r="LYR537" s="79"/>
      <c r="LYS537" s="109"/>
      <c r="LYT537" s="479"/>
      <c r="LYU537" s="78"/>
      <c r="LYV537" s="144"/>
      <c r="LYW537" s="75"/>
      <c r="LYX537" s="66"/>
      <c r="LYY537" s="66"/>
      <c r="LYZ537" s="79"/>
      <c r="LZA537" s="109"/>
      <c r="LZB537" s="479"/>
      <c r="LZC537" s="78"/>
      <c r="LZD537" s="144"/>
      <c r="LZE537" s="75"/>
      <c r="LZF537" s="66"/>
      <c r="LZG537" s="66"/>
      <c r="LZH537" s="79"/>
      <c r="LZI537" s="109"/>
      <c r="LZJ537" s="479"/>
      <c r="LZK537" s="78"/>
      <c r="LZL537" s="144"/>
      <c r="LZM537" s="75"/>
      <c r="LZN537" s="66"/>
      <c r="LZO537" s="66"/>
      <c r="LZP537" s="79"/>
      <c r="LZQ537" s="109"/>
      <c r="LZR537" s="479"/>
      <c r="LZS537" s="78"/>
      <c r="LZT537" s="144"/>
      <c r="LZU537" s="75"/>
      <c r="LZV537" s="66"/>
      <c r="LZW537" s="66"/>
      <c r="LZX537" s="79"/>
      <c r="LZY537" s="109"/>
      <c r="LZZ537" s="479"/>
      <c r="MAA537" s="78"/>
      <c r="MAB537" s="144"/>
      <c r="MAC537" s="75"/>
      <c r="MAD537" s="66"/>
      <c r="MAE537" s="66"/>
      <c r="MAF537" s="79"/>
      <c r="MAG537" s="109"/>
      <c r="MAH537" s="479"/>
      <c r="MAI537" s="78"/>
      <c r="MAJ537" s="144"/>
      <c r="MAK537" s="75"/>
      <c r="MAL537" s="66"/>
      <c r="MAM537" s="66"/>
      <c r="MAN537" s="79"/>
      <c r="MAO537" s="109"/>
      <c r="MAP537" s="479"/>
      <c r="MAQ537" s="78"/>
      <c r="MAR537" s="144"/>
      <c r="MAS537" s="75"/>
      <c r="MAT537" s="66"/>
      <c r="MAU537" s="66"/>
      <c r="MAV537" s="79"/>
      <c r="MAW537" s="109"/>
      <c r="MAX537" s="479"/>
      <c r="MAY537" s="78"/>
      <c r="MAZ537" s="144"/>
      <c r="MBA537" s="75"/>
      <c r="MBB537" s="66"/>
      <c r="MBC537" s="66"/>
      <c r="MBD537" s="79"/>
      <c r="MBE537" s="109"/>
      <c r="MBF537" s="479"/>
      <c r="MBG537" s="78"/>
      <c r="MBH537" s="144"/>
      <c r="MBI537" s="75"/>
      <c r="MBJ537" s="66"/>
      <c r="MBK537" s="66"/>
      <c r="MBL537" s="79"/>
      <c r="MBM537" s="109"/>
      <c r="MBN537" s="479"/>
      <c r="MBO537" s="78"/>
      <c r="MBP537" s="144"/>
      <c r="MBQ537" s="75"/>
      <c r="MBR537" s="66"/>
      <c r="MBS537" s="66"/>
      <c r="MBT537" s="79"/>
      <c r="MBU537" s="109"/>
      <c r="MBV537" s="479"/>
      <c r="MBW537" s="78"/>
      <c r="MBX537" s="144"/>
      <c r="MBY537" s="75"/>
      <c r="MBZ537" s="66"/>
      <c r="MCA537" s="66"/>
      <c r="MCB537" s="79"/>
      <c r="MCC537" s="109"/>
      <c r="MCD537" s="479"/>
      <c r="MCE537" s="78"/>
      <c r="MCF537" s="144"/>
      <c r="MCG537" s="75"/>
      <c r="MCH537" s="66"/>
      <c r="MCI537" s="66"/>
      <c r="MCJ537" s="79"/>
      <c r="MCK537" s="109"/>
      <c r="MCL537" s="479"/>
      <c r="MCM537" s="78"/>
      <c r="MCN537" s="144"/>
      <c r="MCO537" s="75"/>
      <c r="MCP537" s="66"/>
      <c r="MCQ537" s="66"/>
      <c r="MCR537" s="79"/>
      <c r="MCS537" s="109"/>
      <c r="MCT537" s="479"/>
      <c r="MCU537" s="78"/>
      <c r="MCV537" s="144"/>
      <c r="MCW537" s="75"/>
      <c r="MCX537" s="66"/>
      <c r="MCY537" s="66"/>
      <c r="MCZ537" s="79"/>
      <c r="MDA537" s="109"/>
      <c r="MDB537" s="479"/>
      <c r="MDC537" s="78"/>
      <c r="MDD537" s="144"/>
      <c r="MDE537" s="75"/>
      <c r="MDF537" s="66"/>
      <c r="MDG537" s="66"/>
      <c r="MDH537" s="79"/>
      <c r="MDI537" s="109"/>
      <c r="MDJ537" s="479"/>
      <c r="MDK537" s="78"/>
      <c r="MDL537" s="144"/>
      <c r="MDM537" s="75"/>
      <c r="MDN537" s="66"/>
      <c r="MDO537" s="66"/>
      <c r="MDP537" s="79"/>
      <c r="MDQ537" s="109"/>
      <c r="MDR537" s="479"/>
      <c r="MDS537" s="78"/>
      <c r="MDT537" s="144"/>
      <c r="MDU537" s="75"/>
      <c r="MDV537" s="66"/>
      <c r="MDW537" s="66"/>
      <c r="MDX537" s="79"/>
      <c r="MDY537" s="109"/>
      <c r="MDZ537" s="479"/>
      <c r="MEA537" s="78"/>
      <c r="MEB537" s="144"/>
      <c r="MEC537" s="75"/>
      <c r="MED537" s="66"/>
      <c r="MEE537" s="66"/>
      <c r="MEF537" s="79"/>
      <c r="MEG537" s="109"/>
      <c r="MEH537" s="479"/>
      <c r="MEI537" s="78"/>
      <c r="MEJ537" s="144"/>
      <c r="MEK537" s="75"/>
      <c r="MEL537" s="66"/>
      <c r="MEM537" s="66"/>
      <c r="MEN537" s="79"/>
      <c r="MEO537" s="109"/>
      <c r="MEP537" s="479"/>
      <c r="MEQ537" s="78"/>
      <c r="MER537" s="144"/>
      <c r="MES537" s="75"/>
      <c r="MET537" s="66"/>
      <c r="MEU537" s="66"/>
      <c r="MEV537" s="79"/>
      <c r="MEW537" s="109"/>
      <c r="MEX537" s="479"/>
      <c r="MEY537" s="78"/>
      <c r="MEZ537" s="144"/>
      <c r="MFA537" s="75"/>
      <c r="MFB537" s="66"/>
      <c r="MFC537" s="66"/>
      <c r="MFD537" s="79"/>
      <c r="MFE537" s="109"/>
      <c r="MFF537" s="479"/>
      <c r="MFG537" s="78"/>
      <c r="MFH537" s="144"/>
      <c r="MFI537" s="75"/>
      <c r="MFJ537" s="66"/>
      <c r="MFK537" s="66"/>
      <c r="MFL537" s="79"/>
      <c r="MFM537" s="109"/>
      <c r="MFN537" s="479"/>
      <c r="MFO537" s="78"/>
      <c r="MFP537" s="144"/>
      <c r="MFQ537" s="75"/>
      <c r="MFR537" s="66"/>
      <c r="MFS537" s="66"/>
      <c r="MFT537" s="79"/>
      <c r="MFU537" s="109"/>
      <c r="MFV537" s="479"/>
      <c r="MFW537" s="78"/>
      <c r="MFX537" s="144"/>
      <c r="MFY537" s="75"/>
      <c r="MFZ537" s="66"/>
      <c r="MGA537" s="66"/>
      <c r="MGB537" s="79"/>
      <c r="MGC537" s="109"/>
      <c r="MGD537" s="479"/>
      <c r="MGE537" s="78"/>
      <c r="MGF537" s="144"/>
      <c r="MGG537" s="75"/>
      <c r="MGH537" s="66"/>
      <c r="MGI537" s="66"/>
      <c r="MGJ537" s="79"/>
      <c r="MGK537" s="109"/>
      <c r="MGL537" s="479"/>
      <c r="MGM537" s="78"/>
      <c r="MGN537" s="144"/>
      <c r="MGO537" s="75"/>
      <c r="MGP537" s="66"/>
      <c r="MGQ537" s="66"/>
      <c r="MGR537" s="79"/>
      <c r="MGS537" s="109"/>
      <c r="MGT537" s="479"/>
      <c r="MGU537" s="78"/>
      <c r="MGV537" s="144"/>
      <c r="MGW537" s="75"/>
      <c r="MGX537" s="66"/>
      <c r="MGY537" s="66"/>
      <c r="MGZ537" s="79"/>
      <c r="MHA537" s="109"/>
      <c r="MHB537" s="479"/>
      <c r="MHC537" s="78"/>
      <c r="MHD537" s="144"/>
      <c r="MHE537" s="75"/>
      <c r="MHF537" s="66"/>
      <c r="MHG537" s="66"/>
      <c r="MHH537" s="79"/>
      <c r="MHI537" s="109"/>
      <c r="MHJ537" s="479"/>
      <c r="MHK537" s="78"/>
      <c r="MHL537" s="144"/>
      <c r="MHM537" s="75"/>
      <c r="MHN537" s="66"/>
      <c r="MHO537" s="66"/>
      <c r="MHP537" s="79"/>
      <c r="MHQ537" s="109"/>
      <c r="MHR537" s="479"/>
      <c r="MHS537" s="78"/>
      <c r="MHT537" s="144"/>
      <c r="MHU537" s="75"/>
      <c r="MHV537" s="66"/>
      <c r="MHW537" s="66"/>
      <c r="MHX537" s="79"/>
      <c r="MHY537" s="109"/>
      <c r="MHZ537" s="479"/>
      <c r="MIA537" s="78"/>
      <c r="MIB537" s="144"/>
      <c r="MIC537" s="75"/>
      <c r="MID537" s="66"/>
      <c r="MIE537" s="66"/>
      <c r="MIF537" s="79"/>
      <c r="MIG537" s="109"/>
      <c r="MIH537" s="479"/>
      <c r="MII537" s="78"/>
      <c r="MIJ537" s="144"/>
      <c r="MIK537" s="75"/>
      <c r="MIL537" s="66"/>
      <c r="MIM537" s="66"/>
      <c r="MIN537" s="79"/>
      <c r="MIO537" s="109"/>
      <c r="MIP537" s="479"/>
      <c r="MIQ537" s="78"/>
      <c r="MIR537" s="144"/>
      <c r="MIS537" s="75"/>
      <c r="MIT537" s="66"/>
      <c r="MIU537" s="66"/>
      <c r="MIV537" s="79"/>
      <c r="MIW537" s="109"/>
      <c r="MIX537" s="479"/>
      <c r="MIY537" s="78"/>
      <c r="MIZ537" s="144"/>
      <c r="MJA537" s="75"/>
      <c r="MJB537" s="66"/>
      <c r="MJC537" s="66"/>
      <c r="MJD537" s="79"/>
      <c r="MJE537" s="109"/>
      <c r="MJF537" s="479"/>
      <c r="MJG537" s="78"/>
      <c r="MJH537" s="144"/>
      <c r="MJI537" s="75"/>
      <c r="MJJ537" s="66"/>
      <c r="MJK537" s="66"/>
      <c r="MJL537" s="79"/>
      <c r="MJM537" s="109"/>
      <c r="MJN537" s="479"/>
      <c r="MJO537" s="78"/>
      <c r="MJP537" s="144"/>
      <c r="MJQ537" s="75"/>
      <c r="MJR537" s="66"/>
      <c r="MJS537" s="66"/>
      <c r="MJT537" s="79"/>
      <c r="MJU537" s="109"/>
      <c r="MJV537" s="479"/>
      <c r="MJW537" s="78"/>
      <c r="MJX537" s="144"/>
      <c r="MJY537" s="75"/>
      <c r="MJZ537" s="66"/>
      <c r="MKA537" s="66"/>
      <c r="MKB537" s="79"/>
      <c r="MKC537" s="109"/>
      <c r="MKD537" s="479"/>
      <c r="MKE537" s="78"/>
      <c r="MKF537" s="144"/>
      <c r="MKG537" s="75"/>
      <c r="MKH537" s="66"/>
      <c r="MKI537" s="66"/>
      <c r="MKJ537" s="79"/>
      <c r="MKK537" s="109"/>
      <c r="MKL537" s="479"/>
      <c r="MKM537" s="78"/>
      <c r="MKN537" s="144"/>
      <c r="MKO537" s="75"/>
      <c r="MKP537" s="66"/>
      <c r="MKQ537" s="66"/>
      <c r="MKR537" s="79"/>
      <c r="MKS537" s="109"/>
      <c r="MKT537" s="479"/>
      <c r="MKU537" s="78"/>
      <c r="MKV537" s="144"/>
      <c r="MKW537" s="75"/>
      <c r="MKX537" s="66"/>
      <c r="MKY537" s="66"/>
      <c r="MKZ537" s="79"/>
      <c r="MLA537" s="109"/>
      <c r="MLB537" s="479"/>
      <c r="MLC537" s="78"/>
      <c r="MLD537" s="144"/>
      <c r="MLE537" s="75"/>
      <c r="MLF537" s="66"/>
      <c r="MLG537" s="66"/>
      <c r="MLH537" s="79"/>
      <c r="MLI537" s="109"/>
      <c r="MLJ537" s="479"/>
      <c r="MLK537" s="78"/>
      <c r="MLL537" s="144"/>
      <c r="MLM537" s="75"/>
      <c r="MLN537" s="66"/>
      <c r="MLO537" s="66"/>
      <c r="MLP537" s="79"/>
      <c r="MLQ537" s="109"/>
      <c r="MLR537" s="479"/>
      <c r="MLS537" s="78"/>
      <c r="MLT537" s="144"/>
      <c r="MLU537" s="75"/>
      <c r="MLV537" s="66"/>
      <c r="MLW537" s="66"/>
      <c r="MLX537" s="79"/>
      <c r="MLY537" s="109"/>
      <c r="MLZ537" s="479"/>
      <c r="MMA537" s="78"/>
      <c r="MMB537" s="144"/>
      <c r="MMC537" s="75"/>
      <c r="MMD537" s="66"/>
      <c r="MME537" s="66"/>
      <c r="MMF537" s="79"/>
      <c r="MMG537" s="109"/>
      <c r="MMH537" s="479"/>
      <c r="MMI537" s="78"/>
      <c r="MMJ537" s="144"/>
      <c r="MMK537" s="75"/>
      <c r="MML537" s="66"/>
      <c r="MMM537" s="66"/>
      <c r="MMN537" s="79"/>
      <c r="MMO537" s="109"/>
      <c r="MMP537" s="479"/>
      <c r="MMQ537" s="78"/>
      <c r="MMR537" s="144"/>
      <c r="MMS537" s="75"/>
      <c r="MMT537" s="66"/>
      <c r="MMU537" s="66"/>
      <c r="MMV537" s="79"/>
      <c r="MMW537" s="109"/>
      <c r="MMX537" s="479"/>
      <c r="MMY537" s="78"/>
      <c r="MMZ537" s="144"/>
      <c r="MNA537" s="75"/>
      <c r="MNB537" s="66"/>
      <c r="MNC537" s="66"/>
      <c r="MND537" s="79"/>
      <c r="MNE537" s="109"/>
      <c r="MNF537" s="479"/>
      <c r="MNG537" s="78"/>
      <c r="MNH537" s="144"/>
      <c r="MNI537" s="75"/>
      <c r="MNJ537" s="66"/>
      <c r="MNK537" s="66"/>
      <c r="MNL537" s="79"/>
      <c r="MNM537" s="109"/>
      <c r="MNN537" s="479"/>
      <c r="MNO537" s="78"/>
      <c r="MNP537" s="144"/>
      <c r="MNQ537" s="75"/>
      <c r="MNR537" s="66"/>
      <c r="MNS537" s="66"/>
      <c r="MNT537" s="79"/>
      <c r="MNU537" s="109"/>
      <c r="MNV537" s="479"/>
      <c r="MNW537" s="78"/>
      <c r="MNX537" s="144"/>
      <c r="MNY537" s="75"/>
      <c r="MNZ537" s="66"/>
      <c r="MOA537" s="66"/>
      <c r="MOB537" s="79"/>
      <c r="MOC537" s="109"/>
      <c r="MOD537" s="479"/>
      <c r="MOE537" s="78"/>
      <c r="MOF537" s="144"/>
      <c r="MOG537" s="75"/>
      <c r="MOH537" s="66"/>
      <c r="MOI537" s="66"/>
      <c r="MOJ537" s="79"/>
      <c r="MOK537" s="109"/>
      <c r="MOL537" s="479"/>
      <c r="MOM537" s="78"/>
      <c r="MON537" s="144"/>
      <c r="MOO537" s="75"/>
      <c r="MOP537" s="66"/>
      <c r="MOQ537" s="66"/>
      <c r="MOR537" s="79"/>
      <c r="MOS537" s="109"/>
      <c r="MOT537" s="479"/>
      <c r="MOU537" s="78"/>
      <c r="MOV537" s="144"/>
      <c r="MOW537" s="75"/>
      <c r="MOX537" s="66"/>
      <c r="MOY537" s="66"/>
      <c r="MOZ537" s="79"/>
      <c r="MPA537" s="109"/>
      <c r="MPB537" s="479"/>
      <c r="MPC537" s="78"/>
      <c r="MPD537" s="144"/>
      <c r="MPE537" s="75"/>
      <c r="MPF537" s="66"/>
      <c r="MPG537" s="66"/>
      <c r="MPH537" s="79"/>
      <c r="MPI537" s="109"/>
      <c r="MPJ537" s="479"/>
      <c r="MPK537" s="78"/>
      <c r="MPL537" s="144"/>
      <c r="MPM537" s="75"/>
      <c r="MPN537" s="66"/>
      <c r="MPO537" s="66"/>
      <c r="MPP537" s="79"/>
      <c r="MPQ537" s="109"/>
      <c r="MPR537" s="479"/>
      <c r="MPS537" s="78"/>
      <c r="MPT537" s="144"/>
      <c r="MPU537" s="75"/>
      <c r="MPV537" s="66"/>
      <c r="MPW537" s="66"/>
      <c r="MPX537" s="79"/>
      <c r="MPY537" s="109"/>
      <c r="MPZ537" s="479"/>
      <c r="MQA537" s="78"/>
      <c r="MQB537" s="144"/>
      <c r="MQC537" s="75"/>
      <c r="MQD537" s="66"/>
      <c r="MQE537" s="66"/>
      <c r="MQF537" s="79"/>
      <c r="MQG537" s="109"/>
      <c r="MQH537" s="479"/>
      <c r="MQI537" s="78"/>
      <c r="MQJ537" s="144"/>
      <c r="MQK537" s="75"/>
      <c r="MQL537" s="66"/>
      <c r="MQM537" s="66"/>
      <c r="MQN537" s="79"/>
      <c r="MQO537" s="109"/>
      <c r="MQP537" s="479"/>
      <c r="MQQ537" s="78"/>
      <c r="MQR537" s="144"/>
      <c r="MQS537" s="75"/>
      <c r="MQT537" s="66"/>
      <c r="MQU537" s="66"/>
      <c r="MQV537" s="79"/>
      <c r="MQW537" s="109"/>
      <c r="MQX537" s="479"/>
      <c r="MQY537" s="78"/>
      <c r="MQZ537" s="144"/>
      <c r="MRA537" s="75"/>
      <c r="MRB537" s="66"/>
      <c r="MRC537" s="66"/>
      <c r="MRD537" s="79"/>
      <c r="MRE537" s="109"/>
      <c r="MRF537" s="479"/>
      <c r="MRG537" s="78"/>
      <c r="MRH537" s="144"/>
      <c r="MRI537" s="75"/>
      <c r="MRJ537" s="66"/>
      <c r="MRK537" s="66"/>
      <c r="MRL537" s="79"/>
      <c r="MRM537" s="109"/>
      <c r="MRN537" s="479"/>
      <c r="MRO537" s="78"/>
      <c r="MRP537" s="144"/>
      <c r="MRQ537" s="75"/>
      <c r="MRR537" s="66"/>
      <c r="MRS537" s="66"/>
      <c r="MRT537" s="79"/>
      <c r="MRU537" s="109"/>
      <c r="MRV537" s="479"/>
      <c r="MRW537" s="78"/>
      <c r="MRX537" s="144"/>
      <c r="MRY537" s="75"/>
      <c r="MRZ537" s="66"/>
      <c r="MSA537" s="66"/>
      <c r="MSB537" s="79"/>
      <c r="MSC537" s="109"/>
      <c r="MSD537" s="479"/>
      <c r="MSE537" s="78"/>
      <c r="MSF537" s="144"/>
      <c r="MSG537" s="75"/>
      <c r="MSH537" s="66"/>
      <c r="MSI537" s="66"/>
      <c r="MSJ537" s="79"/>
      <c r="MSK537" s="109"/>
      <c r="MSL537" s="479"/>
      <c r="MSM537" s="78"/>
      <c r="MSN537" s="144"/>
      <c r="MSO537" s="75"/>
      <c r="MSP537" s="66"/>
      <c r="MSQ537" s="66"/>
      <c r="MSR537" s="79"/>
      <c r="MSS537" s="109"/>
      <c r="MST537" s="479"/>
      <c r="MSU537" s="78"/>
      <c r="MSV537" s="144"/>
      <c r="MSW537" s="75"/>
      <c r="MSX537" s="66"/>
      <c r="MSY537" s="66"/>
      <c r="MSZ537" s="79"/>
      <c r="MTA537" s="109"/>
      <c r="MTB537" s="479"/>
      <c r="MTC537" s="78"/>
      <c r="MTD537" s="144"/>
      <c r="MTE537" s="75"/>
      <c r="MTF537" s="66"/>
      <c r="MTG537" s="66"/>
      <c r="MTH537" s="79"/>
      <c r="MTI537" s="109"/>
      <c r="MTJ537" s="479"/>
      <c r="MTK537" s="78"/>
      <c r="MTL537" s="144"/>
      <c r="MTM537" s="75"/>
      <c r="MTN537" s="66"/>
      <c r="MTO537" s="66"/>
      <c r="MTP537" s="79"/>
      <c r="MTQ537" s="109"/>
      <c r="MTR537" s="479"/>
      <c r="MTS537" s="78"/>
      <c r="MTT537" s="144"/>
      <c r="MTU537" s="75"/>
      <c r="MTV537" s="66"/>
      <c r="MTW537" s="66"/>
      <c r="MTX537" s="79"/>
      <c r="MTY537" s="109"/>
      <c r="MTZ537" s="479"/>
      <c r="MUA537" s="78"/>
      <c r="MUB537" s="144"/>
      <c r="MUC537" s="75"/>
      <c r="MUD537" s="66"/>
      <c r="MUE537" s="66"/>
      <c r="MUF537" s="79"/>
      <c r="MUG537" s="109"/>
      <c r="MUH537" s="479"/>
      <c r="MUI537" s="78"/>
      <c r="MUJ537" s="144"/>
      <c r="MUK537" s="75"/>
      <c r="MUL537" s="66"/>
      <c r="MUM537" s="66"/>
      <c r="MUN537" s="79"/>
      <c r="MUO537" s="109"/>
      <c r="MUP537" s="479"/>
      <c r="MUQ537" s="78"/>
      <c r="MUR537" s="144"/>
      <c r="MUS537" s="75"/>
      <c r="MUT537" s="66"/>
      <c r="MUU537" s="66"/>
      <c r="MUV537" s="79"/>
      <c r="MUW537" s="109"/>
      <c r="MUX537" s="479"/>
      <c r="MUY537" s="78"/>
      <c r="MUZ537" s="144"/>
      <c r="MVA537" s="75"/>
      <c r="MVB537" s="66"/>
      <c r="MVC537" s="66"/>
      <c r="MVD537" s="79"/>
      <c r="MVE537" s="109"/>
      <c r="MVF537" s="479"/>
      <c r="MVG537" s="78"/>
      <c r="MVH537" s="144"/>
      <c r="MVI537" s="75"/>
      <c r="MVJ537" s="66"/>
      <c r="MVK537" s="66"/>
      <c r="MVL537" s="79"/>
      <c r="MVM537" s="109"/>
      <c r="MVN537" s="479"/>
      <c r="MVO537" s="78"/>
      <c r="MVP537" s="144"/>
      <c r="MVQ537" s="75"/>
      <c r="MVR537" s="66"/>
      <c r="MVS537" s="66"/>
      <c r="MVT537" s="79"/>
      <c r="MVU537" s="109"/>
      <c r="MVV537" s="479"/>
      <c r="MVW537" s="78"/>
      <c r="MVX537" s="144"/>
      <c r="MVY537" s="75"/>
      <c r="MVZ537" s="66"/>
      <c r="MWA537" s="66"/>
      <c r="MWB537" s="79"/>
      <c r="MWC537" s="109"/>
      <c r="MWD537" s="479"/>
      <c r="MWE537" s="78"/>
      <c r="MWF537" s="144"/>
      <c r="MWG537" s="75"/>
      <c r="MWH537" s="66"/>
      <c r="MWI537" s="66"/>
      <c r="MWJ537" s="79"/>
      <c r="MWK537" s="109"/>
      <c r="MWL537" s="479"/>
      <c r="MWM537" s="78"/>
      <c r="MWN537" s="144"/>
      <c r="MWO537" s="75"/>
      <c r="MWP537" s="66"/>
      <c r="MWQ537" s="66"/>
      <c r="MWR537" s="79"/>
      <c r="MWS537" s="109"/>
      <c r="MWT537" s="479"/>
      <c r="MWU537" s="78"/>
      <c r="MWV537" s="144"/>
      <c r="MWW537" s="75"/>
      <c r="MWX537" s="66"/>
      <c r="MWY537" s="66"/>
      <c r="MWZ537" s="79"/>
      <c r="MXA537" s="109"/>
      <c r="MXB537" s="479"/>
      <c r="MXC537" s="78"/>
      <c r="MXD537" s="144"/>
      <c r="MXE537" s="75"/>
      <c r="MXF537" s="66"/>
      <c r="MXG537" s="66"/>
      <c r="MXH537" s="79"/>
      <c r="MXI537" s="109"/>
      <c r="MXJ537" s="479"/>
      <c r="MXK537" s="78"/>
      <c r="MXL537" s="144"/>
      <c r="MXM537" s="75"/>
      <c r="MXN537" s="66"/>
      <c r="MXO537" s="66"/>
      <c r="MXP537" s="79"/>
      <c r="MXQ537" s="109"/>
      <c r="MXR537" s="479"/>
      <c r="MXS537" s="78"/>
      <c r="MXT537" s="144"/>
      <c r="MXU537" s="75"/>
      <c r="MXV537" s="66"/>
      <c r="MXW537" s="66"/>
      <c r="MXX537" s="79"/>
      <c r="MXY537" s="109"/>
      <c r="MXZ537" s="479"/>
      <c r="MYA537" s="78"/>
      <c r="MYB537" s="144"/>
      <c r="MYC537" s="75"/>
      <c r="MYD537" s="66"/>
      <c r="MYE537" s="66"/>
      <c r="MYF537" s="79"/>
      <c r="MYG537" s="109"/>
      <c r="MYH537" s="479"/>
      <c r="MYI537" s="78"/>
      <c r="MYJ537" s="144"/>
      <c r="MYK537" s="75"/>
      <c r="MYL537" s="66"/>
      <c r="MYM537" s="66"/>
      <c r="MYN537" s="79"/>
      <c r="MYO537" s="109"/>
      <c r="MYP537" s="479"/>
      <c r="MYQ537" s="78"/>
      <c r="MYR537" s="144"/>
      <c r="MYS537" s="75"/>
      <c r="MYT537" s="66"/>
      <c r="MYU537" s="66"/>
      <c r="MYV537" s="79"/>
      <c r="MYW537" s="109"/>
      <c r="MYX537" s="479"/>
      <c r="MYY537" s="78"/>
      <c r="MYZ537" s="144"/>
      <c r="MZA537" s="75"/>
      <c r="MZB537" s="66"/>
      <c r="MZC537" s="66"/>
      <c r="MZD537" s="79"/>
      <c r="MZE537" s="109"/>
      <c r="MZF537" s="479"/>
      <c r="MZG537" s="78"/>
      <c r="MZH537" s="144"/>
      <c r="MZI537" s="75"/>
      <c r="MZJ537" s="66"/>
      <c r="MZK537" s="66"/>
      <c r="MZL537" s="79"/>
      <c r="MZM537" s="109"/>
      <c r="MZN537" s="479"/>
      <c r="MZO537" s="78"/>
      <c r="MZP537" s="144"/>
      <c r="MZQ537" s="75"/>
      <c r="MZR537" s="66"/>
      <c r="MZS537" s="66"/>
      <c r="MZT537" s="79"/>
      <c r="MZU537" s="109"/>
      <c r="MZV537" s="479"/>
      <c r="MZW537" s="78"/>
      <c r="MZX537" s="144"/>
      <c r="MZY537" s="75"/>
      <c r="MZZ537" s="66"/>
      <c r="NAA537" s="66"/>
      <c r="NAB537" s="79"/>
      <c r="NAC537" s="109"/>
      <c r="NAD537" s="479"/>
      <c r="NAE537" s="78"/>
      <c r="NAF537" s="144"/>
      <c r="NAG537" s="75"/>
      <c r="NAH537" s="66"/>
      <c r="NAI537" s="66"/>
      <c r="NAJ537" s="79"/>
      <c r="NAK537" s="109"/>
      <c r="NAL537" s="479"/>
      <c r="NAM537" s="78"/>
      <c r="NAN537" s="144"/>
      <c r="NAO537" s="75"/>
      <c r="NAP537" s="66"/>
      <c r="NAQ537" s="66"/>
      <c r="NAR537" s="79"/>
      <c r="NAS537" s="109"/>
      <c r="NAT537" s="479"/>
      <c r="NAU537" s="78"/>
      <c r="NAV537" s="144"/>
      <c r="NAW537" s="75"/>
      <c r="NAX537" s="66"/>
      <c r="NAY537" s="66"/>
      <c r="NAZ537" s="79"/>
      <c r="NBA537" s="109"/>
      <c r="NBB537" s="479"/>
      <c r="NBC537" s="78"/>
      <c r="NBD537" s="144"/>
      <c r="NBE537" s="75"/>
      <c r="NBF537" s="66"/>
      <c r="NBG537" s="66"/>
      <c r="NBH537" s="79"/>
      <c r="NBI537" s="109"/>
      <c r="NBJ537" s="479"/>
      <c r="NBK537" s="78"/>
      <c r="NBL537" s="144"/>
      <c r="NBM537" s="75"/>
      <c r="NBN537" s="66"/>
      <c r="NBO537" s="66"/>
      <c r="NBP537" s="79"/>
      <c r="NBQ537" s="109"/>
      <c r="NBR537" s="479"/>
      <c r="NBS537" s="78"/>
      <c r="NBT537" s="144"/>
      <c r="NBU537" s="75"/>
      <c r="NBV537" s="66"/>
      <c r="NBW537" s="66"/>
      <c r="NBX537" s="79"/>
      <c r="NBY537" s="109"/>
      <c r="NBZ537" s="479"/>
      <c r="NCA537" s="78"/>
      <c r="NCB537" s="144"/>
      <c r="NCC537" s="75"/>
      <c r="NCD537" s="66"/>
      <c r="NCE537" s="66"/>
      <c r="NCF537" s="79"/>
      <c r="NCG537" s="109"/>
      <c r="NCH537" s="479"/>
      <c r="NCI537" s="78"/>
      <c r="NCJ537" s="144"/>
      <c r="NCK537" s="75"/>
      <c r="NCL537" s="66"/>
      <c r="NCM537" s="66"/>
      <c r="NCN537" s="79"/>
      <c r="NCO537" s="109"/>
      <c r="NCP537" s="479"/>
      <c r="NCQ537" s="78"/>
      <c r="NCR537" s="144"/>
      <c r="NCS537" s="75"/>
      <c r="NCT537" s="66"/>
      <c r="NCU537" s="66"/>
      <c r="NCV537" s="79"/>
      <c r="NCW537" s="109"/>
      <c r="NCX537" s="479"/>
      <c r="NCY537" s="78"/>
      <c r="NCZ537" s="144"/>
      <c r="NDA537" s="75"/>
      <c r="NDB537" s="66"/>
      <c r="NDC537" s="66"/>
      <c r="NDD537" s="79"/>
      <c r="NDE537" s="109"/>
      <c r="NDF537" s="479"/>
      <c r="NDG537" s="78"/>
      <c r="NDH537" s="144"/>
      <c r="NDI537" s="75"/>
      <c r="NDJ537" s="66"/>
      <c r="NDK537" s="66"/>
      <c r="NDL537" s="79"/>
      <c r="NDM537" s="109"/>
      <c r="NDN537" s="479"/>
      <c r="NDO537" s="78"/>
      <c r="NDP537" s="144"/>
      <c r="NDQ537" s="75"/>
      <c r="NDR537" s="66"/>
      <c r="NDS537" s="66"/>
      <c r="NDT537" s="79"/>
      <c r="NDU537" s="109"/>
      <c r="NDV537" s="479"/>
      <c r="NDW537" s="78"/>
      <c r="NDX537" s="144"/>
      <c r="NDY537" s="75"/>
      <c r="NDZ537" s="66"/>
      <c r="NEA537" s="66"/>
      <c r="NEB537" s="79"/>
      <c r="NEC537" s="109"/>
      <c r="NED537" s="479"/>
      <c r="NEE537" s="78"/>
      <c r="NEF537" s="144"/>
      <c r="NEG537" s="75"/>
      <c r="NEH537" s="66"/>
      <c r="NEI537" s="66"/>
      <c r="NEJ537" s="79"/>
      <c r="NEK537" s="109"/>
      <c r="NEL537" s="479"/>
      <c r="NEM537" s="78"/>
      <c r="NEN537" s="144"/>
      <c r="NEO537" s="75"/>
      <c r="NEP537" s="66"/>
      <c r="NEQ537" s="66"/>
      <c r="NER537" s="79"/>
      <c r="NES537" s="109"/>
      <c r="NET537" s="479"/>
      <c r="NEU537" s="78"/>
      <c r="NEV537" s="144"/>
      <c r="NEW537" s="75"/>
      <c r="NEX537" s="66"/>
      <c r="NEY537" s="66"/>
      <c r="NEZ537" s="79"/>
      <c r="NFA537" s="109"/>
      <c r="NFB537" s="479"/>
      <c r="NFC537" s="78"/>
      <c r="NFD537" s="144"/>
      <c r="NFE537" s="75"/>
      <c r="NFF537" s="66"/>
      <c r="NFG537" s="66"/>
      <c r="NFH537" s="79"/>
      <c r="NFI537" s="109"/>
      <c r="NFJ537" s="479"/>
      <c r="NFK537" s="78"/>
      <c r="NFL537" s="144"/>
      <c r="NFM537" s="75"/>
      <c r="NFN537" s="66"/>
      <c r="NFO537" s="66"/>
      <c r="NFP537" s="79"/>
      <c r="NFQ537" s="109"/>
      <c r="NFR537" s="479"/>
      <c r="NFS537" s="78"/>
      <c r="NFT537" s="144"/>
      <c r="NFU537" s="75"/>
      <c r="NFV537" s="66"/>
      <c r="NFW537" s="66"/>
      <c r="NFX537" s="79"/>
      <c r="NFY537" s="109"/>
      <c r="NFZ537" s="479"/>
      <c r="NGA537" s="78"/>
      <c r="NGB537" s="144"/>
      <c r="NGC537" s="75"/>
      <c r="NGD537" s="66"/>
      <c r="NGE537" s="66"/>
      <c r="NGF537" s="79"/>
      <c r="NGG537" s="109"/>
      <c r="NGH537" s="479"/>
      <c r="NGI537" s="78"/>
      <c r="NGJ537" s="144"/>
      <c r="NGK537" s="75"/>
      <c r="NGL537" s="66"/>
      <c r="NGM537" s="66"/>
      <c r="NGN537" s="79"/>
      <c r="NGO537" s="109"/>
      <c r="NGP537" s="479"/>
      <c r="NGQ537" s="78"/>
      <c r="NGR537" s="144"/>
      <c r="NGS537" s="75"/>
      <c r="NGT537" s="66"/>
      <c r="NGU537" s="66"/>
      <c r="NGV537" s="79"/>
      <c r="NGW537" s="109"/>
      <c r="NGX537" s="479"/>
      <c r="NGY537" s="78"/>
      <c r="NGZ537" s="144"/>
      <c r="NHA537" s="75"/>
      <c r="NHB537" s="66"/>
      <c r="NHC537" s="66"/>
      <c r="NHD537" s="79"/>
      <c r="NHE537" s="109"/>
      <c r="NHF537" s="479"/>
      <c r="NHG537" s="78"/>
      <c r="NHH537" s="144"/>
      <c r="NHI537" s="75"/>
      <c r="NHJ537" s="66"/>
      <c r="NHK537" s="66"/>
      <c r="NHL537" s="79"/>
      <c r="NHM537" s="109"/>
      <c r="NHN537" s="479"/>
      <c r="NHO537" s="78"/>
      <c r="NHP537" s="144"/>
      <c r="NHQ537" s="75"/>
      <c r="NHR537" s="66"/>
      <c r="NHS537" s="66"/>
      <c r="NHT537" s="79"/>
      <c r="NHU537" s="109"/>
      <c r="NHV537" s="479"/>
      <c r="NHW537" s="78"/>
      <c r="NHX537" s="144"/>
      <c r="NHY537" s="75"/>
      <c r="NHZ537" s="66"/>
      <c r="NIA537" s="66"/>
      <c r="NIB537" s="79"/>
      <c r="NIC537" s="109"/>
      <c r="NID537" s="479"/>
      <c r="NIE537" s="78"/>
      <c r="NIF537" s="144"/>
      <c r="NIG537" s="75"/>
      <c r="NIH537" s="66"/>
      <c r="NII537" s="66"/>
      <c r="NIJ537" s="79"/>
      <c r="NIK537" s="109"/>
      <c r="NIL537" s="479"/>
      <c r="NIM537" s="78"/>
      <c r="NIN537" s="144"/>
      <c r="NIO537" s="75"/>
      <c r="NIP537" s="66"/>
      <c r="NIQ537" s="66"/>
      <c r="NIR537" s="79"/>
      <c r="NIS537" s="109"/>
      <c r="NIT537" s="479"/>
      <c r="NIU537" s="78"/>
      <c r="NIV537" s="144"/>
      <c r="NIW537" s="75"/>
      <c r="NIX537" s="66"/>
      <c r="NIY537" s="66"/>
      <c r="NIZ537" s="79"/>
      <c r="NJA537" s="109"/>
      <c r="NJB537" s="479"/>
      <c r="NJC537" s="78"/>
      <c r="NJD537" s="144"/>
      <c r="NJE537" s="75"/>
      <c r="NJF537" s="66"/>
      <c r="NJG537" s="66"/>
      <c r="NJH537" s="79"/>
      <c r="NJI537" s="109"/>
      <c r="NJJ537" s="479"/>
      <c r="NJK537" s="78"/>
      <c r="NJL537" s="144"/>
      <c r="NJM537" s="75"/>
      <c r="NJN537" s="66"/>
      <c r="NJO537" s="66"/>
      <c r="NJP537" s="79"/>
      <c r="NJQ537" s="109"/>
      <c r="NJR537" s="479"/>
      <c r="NJS537" s="78"/>
      <c r="NJT537" s="144"/>
      <c r="NJU537" s="75"/>
      <c r="NJV537" s="66"/>
      <c r="NJW537" s="66"/>
      <c r="NJX537" s="79"/>
      <c r="NJY537" s="109"/>
      <c r="NJZ537" s="479"/>
      <c r="NKA537" s="78"/>
      <c r="NKB537" s="144"/>
      <c r="NKC537" s="75"/>
      <c r="NKD537" s="66"/>
      <c r="NKE537" s="66"/>
      <c r="NKF537" s="79"/>
      <c r="NKG537" s="109"/>
      <c r="NKH537" s="479"/>
      <c r="NKI537" s="78"/>
      <c r="NKJ537" s="144"/>
      <c r="NKK537" s="75"/>
      <c r="NKL537" s="66"/>
      <c r="NKM537" s="66"/>
      <c r="NKN537" s="79"/>
      <c r="NKO537" s="109"/>
      <c r="NKP537" s="479"/>
      <c r="NKQ537" s="78"/>
      <c r="NKR537" s="144"/>
      <c r="NKS537" s="75"/>
      <c r="NKT537" s="66"/>
      <c r="NKU537" s="66"/>
      <c r="NKV537" s="79"/>
      <c r="NKW537" s="109"/>
      <c r="NKX537" s="479"/>
      <c r="NKY537" s="78"/>
      <c r="NKZ537" s="144"/>
      <c r="NLA537" s="75"/>
      <c r="NLB537" s="66"/>
      <c r="NLC537" s="66"/>
      <c r="NLD537" s="79"/>
      <c r="NLE537" s="109"/>
      <c r="NLF537" s="479"/>
      <c r="NLG537" s="78"/>
      <c r="NLH537" s="144"/>
      <c r="NLI537" s="75"/>
      <c r="NLJ537" s="66"/>
      <c r="NLK537" s="66"/>
      <c r="NLL537" s="79"/>
      <c r="NLM537" s="109"/>
      <c r="NLN537" s="479"/>
      <c r="NLO537" s="78"/>
      <c r="NLP537" s="144"/>
      <c r="NLQ537" s="75"/>
      <c r="NLR537" s="66"/>
      <c r="NLS537" s="66"/>
      <c r="NLT537" s="79"/>
      <c r="NLU537" s="109"/>
      <c r="NLV537" s="479"/>
      <c r="NLW537" s="78"/>
      <c r="NLX537" s="144"/>
      <c r="NLY537" s="75"/>
      <c r="NLZ537" s="66"/>
      <c r="NMA537" s="66"/>
      <c r="NMB537" s="79"/>
      <c r="NMC537" s="109"/>
      <c r="NMD537" s="479"/>
      <c r="NME537" s="78"/>
      <c r="NMF537" s="144"/>
      <c r="NMG537" s="75"/>
      <c r="NMH537" s="66"/>
      <c r="NMI537" s="66"/>
      <c r="NMJ537" s="79"/>
      <c r="NMK537" s="109"/>
      <c r="NML537" s="479"/>
      <c r="NMM537" s="78"/>
      <c r="NMN537" s="144"/>
      <c r="NMO537" s="75"/>
      <c r="NMP537" s="66"/>
      <c r="NMQ537" s="66"/>
      <c r="NMR537" s="79"/>
      <c r="NMS537" s="109"/>
      <c r="NMT537" s="479"/>
      <c r="NMU537" s="78"/>
      <c r="NMV537" s="144"/>
      <c r="NMW537" s="75"/>
      <c r="NMX537" s="66"/>
      <c r="NMY537" s="66"/>
      <c r="NMZ537" s="79"/>
      <c r="NNA537" s="109"/>
      <c r="NNB537" s="479"/>
      <c r="NNC537" s="78"/>
      <c r="NND537" s="144"/>
      <c r="NNE537" s="75"/>
      <c r="NNF537" s="66"/>
      <c r="NNG537" s="66"/>
      <c r="NNH537" s="79"/>
      <c r="NNI537" s="109"/>
      <c r="NNJ537" s="479"/>
      <c r="NNK537" s="78"/>
      <c r="NNL537" s="144"/>
      <c r="NNM537" s="75"/>
      <c r="NNN537" s="66"/>
      <c r="NNO537" s="66"/>
      <c r="NNP537" s="79"/>
      <c r="NNQ537" s="109"/>
      <c r="NNR537" s="479"/>
      <c r="NNS537" s="78"/>
      <c r="NNT537" s="144"/>
      <c r="NNU537" s="75"/>
      <c r="NNV537" s="66"/>
      <c r="NNW537" s="66"/>
      <c r="NNX537" s="79"/>
      <c r="NNY537" s="109"/>
      <c r="NNZ537" s="479"/>
      <c r="NOA537" s="78"/>
      <c r="NOB537" s="144"/>
      <c r="NOC537" s="75"/>
      <c r="NOD537" s="66"/>
      <c r="NOE537" s="66"/>
      <c r="NOF537" s="79"/>
      <c r="NOG537" s="109"/>
      <c r="NOH537" s="479"/>
      <c r="NOI537" s="78"/>
      <c r="NOJ537" s="144"/>
      <c r="NOK537" s="75"/>
      <c r="NOL537" s="66"/>
      <c r="NOM537" s="66"/>
      <c r="NON537" s="79"/>
      <c r="NOO537" s="109"/>
      <c r="NOP537" s="479"/>
      <c r="NOQ537" s="78"/>
      <c r="NOR537" s="144"/>
      <c r="NOS537" s="75"/>
      <c r="NOT537" s="66"/>
      <c r="NOU537" s="66"/>
      <c r="NOV537" s="79"/>
      <c r="NOW537" s="109"/>
      <c r="NOX537" s="479"/>
      <c r="NOY537" s="78"/>
      <c r="NOZ537" s="144"/>
      <c r="NPA537" s="75"/>
      <c r="NPB537" s="66"/>
      <c r="NPC537" s="66"/>
      <c r="NPD537" s="79"/>
      <c r="NPE537" s="109"/>
      <c r="NPF537" s="479"/>
      <c r="NPG537" s="78"/>
      <c r="NPH537" s="144"/>
      <c r="NPI537" s="75"/>
      <c r="NPJ537" s="66"/>
      <c r="NPK537" s="66"/>
      <c r="NPL537" s="79"/>
      <c r="NPM537" s="109"/>
      <c r="NPN537" s="479"/>
      <c r="NPO537" s="78"/>
      <c r="NPP537" s="144"/>
      <c r="NPQ537" s="75"/>
      <c r="NPR537" s="66"/>
      <c r="NPS537" s="66"/>
      <c r="NPT537" s="79"/>
      <c r="NPU537" s="109"/>
      <c r="NPV537" s="479"/>
      <c r="NPW537" s="78"/>
      <c r="NPX537" s="144"/>
      <c r="NPY537" s="75"/>
      <c r="NPZ537" s="66"/>
      <c r="NQA537" s="66"/>
      <c r="NQB537" s="79"/>
      <c r="NQC537" s="109"/>
      <c r="NQD537" s="479"/>
      <c r="NQE537" s="78"/>
      <c r="NQF537" s="144"/>
      <c r="NQG537" s="75"/>
      <c r="NQH537" s="66"/>
      <c r="NQI537" s="66"/>
      <c r="NQJ537" s="79"/>
      <c r="NQK537" s="109"/>
      <c r="NQL537" s="479"/>
      <c r="NQM537" s="78"/>
      <c r="NQN537" s="144"/>
      <c r="NQO537" s="75"/>
      <c r="NQP537" s="66"/>
      <c r="NQQ537" s="66"/>
      <c r="NQR537" s="79"/>
      <c r="NQS537" s="109"/>
      <c r="NQT537" s="479"/>
      <c r="NQU537" s="78"/>
      <c r="NQV537" s="144"/>
      <c r="NQW537" s="75"/>
      <c r="NQX537" s="66"/>
      <c r="NQY537" s="66"/>
      <c r="NQZ537" s="79"/>
      <c r="NRA537" s="109"/>
      <c r="NRB537" s="479"/>
      <c r="NRC537" s="78"/>
      <c r="NRD537" s="144"/>
      <c r="NRE537" s="75"/>
      <c r="NRF537" s="66"/>
      <c r="NRG537" s="66"/>
      <c r="NRH537" s="79"/>
      <c r="NRI537" s="109"/>
      <c r="NRJ537" s="479"/>
      <c r="NRK537" s="78"/>
      <c r="NRL537" s="144"/>
      <c r="NRM537" s="75"/>
      <c r="NRN537" s="66"/>
      <c r="NRO537" s="66"/>
      <c r="NRP537" s="79"/>
      <c r="NRQ537" s="109"/>
      <c r="NRR537" s="479"/>
      <c r="NRS537" s="78"/>
      <c r="NRT537" s="144"/>
      <c r="NRU537" s="75"/>
      <c r="NRV537" s="66"/>
      <c r="NRW537" s="66"/>
      <c r="NRX537" s="79"/>
      <c r="NRY537" s="109"/>
      <c r="NRZ537" s="479"/>
      <c r="NSA537" s="78"/>
      <c r="NSB537" s="144"/>
      <c r="NSC537" s="75"/>
      <c r="NSD537" s="66"/>
      <c r="NSE537" s="66"/>
      <c r="NSF537" s="79"/>
      <c r="NSG537" s="109"/>
      <c r="NSH537" s="479"/>
      <c r="NSI537" s="78"/>
      <c r="NSJ537" s="144"/>
      <c r="NSK537" s="75"/>
      <c r="NSL537" s="66"/>
      <c r="NSM537" s="66"/>
      <c r="NSN537" s="79"/>
      <c r="NSO537" s="109"/>
      <c r="NSP537" s="479"/>
      <c r="NSQ537" s="78"/>
      <c r="NSR537" s="144"/>
      <c r="NSS537" s="75"/>
      <c r="NST537" s="66"/>
      <c r="NSU537" s="66"/>
      <c r="NSV537" s="79"/>
      <c r="NSW537" s="109"/>
      <c r="NSX537" s="479"/>
      <c r="NSY537" s="78"/>
      <c r="NSZ537" s="144"/>
      <c r="NTA537" s="75"/>
      <c r="NTB537" s="66"/>
      <c r="NTC537" s="66"/>
      <c r="NTD537" s="79"/>
      <c r="NTE537" s="109"/>
      <c r="NTF537" s="479"/>
      <c r="NTG537" s="78"/>
      <c r="NTH537" s="144"/>
      <c r="NTI537" s="75"/>
      <c r="NTJ537" s="66"/>
      <c r="NTK537" s="66"/>
      <c r="NTL537" s="79"/>
      <c r="NTM537" s="109"/>
      <c r="NTN537" s="479"/>
      <c r="NTO537" s="78"/>
      <c r="NTP537" s="144"/>
      <c r="NTQ537" s="75"/>
      <c r="NTR537" s="66"/>
      <c r="NTS537" s="66"/>
      <c r="NTT537" s="79"/>
      <c r="NTU537" s="109"/>
      <c r="NTV537" s="479"/>
      <c r="NTW537" s="78"/>
      <c r="NTX537" s="144"/>
      <c r="NTY537" s="75"/>
      <c r="NTZ537" s="66"/>
      <c r="NUA537" s="66"/>
      <c r="NUB537" s="79"/>
      <c r="NUC537" s="109"/>
      <c r="NUD537" s="479"/>
      <c r="NUE537" s="78"/>
      <c r="NUF537" s="144"/>
      <c r="NUG537" s="75"/>
      <c r="NUH537" s="66"/>
      <c r="NUI537" s="66"/>
      <c r="NUJ537" s="79"/>
      <c r="NUK537" s="109"/>
      <c r="NUL537" s="479"/>
      <c r="NUM537" s="78"/>
      <c r="NUN537" s="144"/>
      <c r="NUO537" s="75"/>
      <c r="NUP537" s="66"/>
      <c r="NUQ537" s="66"/>
      <c r="NUR537" s="79"/>
      <c r="NUS537" s="109"/>
      <c r="NUT537" s="479"/>
      <c r="NUU537" s="78"/>
      <c r="NUV537" s="144"/>
      <c r="NUW537" s="75"/>
      <c r="NUX537" s="66"/>
      <c r="NUY537" s="66"/>
      <c r="NUZ537" s="79"/>
      <c r="NVA537" s="109"/>
      <c r="NVB537" s="479"/>
      <c r="NVC537" s="78"/>
      <c r="NVD537" s="144"/>
      <c r="NVE537" s="75"/>
      <c r="NVF537" s="66"/>
      <c r="NVG537" s="66"/>
      <c r="NVH537" s="79"/>
      <c r="NVI537" s="109"/>
      <c r="NVJ537" s="479"/>
      <c r="NVK537" s="78"/>
      <c r="NVL537" s="144"/>
      <c r="NVM537" s="75"/>
      <c r="NVN537" s="66"/>
      <c r="NVO537" s="66"/>
      <c r="NVP537" s="79"/>
      <c r="NVQ537" s="109"/>
      <c r="NVR537" s="479"/>
      <c r="NVS537" s="78"/>
      <c r="NVT537" s="144"/>
      <c r="NVU537" s="75"/>
      <c r="NVV537" s="66"/>
      <c r="NVW537" s="66"/>
      <c r="NVX537" s="79"/>
      <c r="NVY537" s="109"/>
      <c r="NVZ537" s="479"/>
      <c r="NWA537" s="78"/>
      <c r="NWB537" s="144"/>
      <c r="NWC537" s="75"/>
      <c r="NWD537" s="66"/>
      <c r="NWE537" s="66"/>
      <c r="NWF537" s="79"/>
      <c r="NWG537" s="109"/>
      <c r="NWH537" s="479"/>
      <c r="NWI537" s="78"/>
      <c r="NWJ537" s="144"/>
      <c r="NWK537" s="75"/>
      <c r="NWL537" s="66"/>
      <c r="NWM537" s="66"/>
      <c r="NWN537" s="79"/>
      <c r="NWO537" s="109"/>
      <c r="NWP537" s="479"/>
      <c r="NWQ537" s="78"/>
      <c r="NWR537" s="144"/>
      <c r="NWS537" s="75"/>
      <c r="NWT537" s="66"/>
      <c r="NWU537" s="66"/>
      <c r="NWV537" s="79"/>
      <c r="NWW537" s="109"/>
      <c r="NWX537" s="479"/>
      <c r="NWY537" s="78"/>
      <c r="NWZ537" s="144"/>
      <c r="NXA537" s="75"/>
      <c r="NXB537" s="66"/>
      <c r="NXC537" s="66"/>
      <c r="NXD537" s="79"/>
      <c r="NXE537" s="109"/>
      <c r="NXF537" s="479"/>
      <c r="NXG537" s="78"/>
      <c r="NXH537" s="144"/>
      <c r="NXI537" s="75"/>
      <c r="NXJ537" s="66"/>
      <c r="NXK537" s="66"/>
      <c r="NXL537" s="79"/>
      <c r="NXM537" s="109"/>
      <c r="NXN537" s="479"/>
      <c r="NXO537" s="78"/>
      <c r="NXP537" s="144"/>
      <c r="NXQ537" s="75"/>
      <c r="NXR537" s="66"/>
      <c r="NXS537" s="66"/>
      <c r="NXT537" s="79"/>
      <c r="NXU537" s="109"/>
      <c r="NXV537" s="479"/>
      <c r="NXW537" s="78"/>
      <c r="NXX537" s="144"/>
      <c r="NXY537" s="75"/>
      <c r="NXZ537" s="66"/>
      <c r="NYA537" s="66"/>
      <c r="NYB537" s="79"/>
      <c r="NYC537" s="109"/>
      <c r="NYD537" s="479"/>
      <c r="NYE537" s="78"/>
      <c r="NYF537" s="144"/>
      <c r="NYG537" s="75"/>
      <c r="NYH537" s="66"/>
      <c r="NYI537" s="66"/>
      <c r="NYJ537" s="79"/>
      <c r="NYK537" s="109"/>
      <c r="NYL537" s="479"/>
      <c r="NYM537" s="78"/>
      <c r="NYN537" s="144"/>
      <c r="NYO537" s="75"/>
      <c r="NYP537" s="66"/>
      <c r="NYQ537" s="66"/>
      <c r="NYR537" s="79"/>
      <c r="NYS537" s="109"/>
      <c r="NYT537" s="479"/>
      <c r="NYU537" s="78"/>
      <c r="NYV537" s="144"/>
      <c r="NYW537" s="75"/>
      <c r="NYX537" s="66"/>
      <c r="NYY537" s="66"/>
      <c r="NYZ537" s="79"/>
      <c r="NZA537" s="109"/>
      <c r="NZB537" s="479"/>
      <c r="NZC537" s="78"/>
      <c r="NZD537" s="144"/>
      <c r="NZE537" s="75"/>
      <c r="NZF537" s="66"/>
      <c r="NZG537" s="66"/>
      <c r="NZH537" s="79"/>
      <c r="NZI537" s="109"/>
      <c r="NZJ537" s="479"/>
      <c r="NZK537" s="78"/>
      <c r="NZL537" s="144"/>
      <c r="NZM537" s="75"/>
      <c r="NZN537" s="66"/>
      <c r="NZO537" s="66"/>
      <c r="NZP537" s="79"/>
      <c r="NZQ537" s="109"/>
      <c r="NZR537" s="479"/>
      <c r="NZS537" s="78"/>
      <c r="NZT537" s="144"/>
      <c r="NZU537" s="75"/>
      <c r="NZV537" s="66"/>
      <c r="NZW537" s="66"/>
      <c r="NZX537" s="79"/>
      <c r="NZY537" s="109"/>
      <c r="NZZ537" s="479"/>
      <c r="OAA537" s="78"/>
      <c r="OAB537" s="144"/>
      <c r="OAC537" s="75"/>
      <c r="OAD537" s="66"/>
      <c r="OAE537" s="66"/>
      <c r="OAF537" s="79"/>
      <c r="OAG537" s="109"/>
      <c r="OAH537" s="479"/>
      <c r="OAI537" s="78"/>
      <c r="OAJ537" s="144"/>
      <c r="OAK537" s="75"/>
      <c r="OAL537" s="66"/>
      <c r="OAM537" s="66"/>
      <c r="OAN537" s="79"/>
      <c r="OAO537" s="109"/>
      <c r="OAP537" s="479"/>
      <c r="OAQ537" s="78"/>
      <c r="OAR537" s="144"/>
      <c r="OAS537" s="75"/>
      <c r="OAT537" s="66"/>
      <c r="OAU537" s="66"/>
      <c r="OAV537" s="79"/>
      <c r="OAW537" s="109"/>
      <c r="OAX537" s="479"/>
      <c r="OAY537" s="78"/>
      <c r="OAZ537" s="144"/>
      <c r="OBA537" s="75"/>
      <c r="OBB537" s="66"/>
      <c r="OBC537" s="66"/>
      <c r="OBD537" s="79"/>
      <c r="OBE537" s="109"/>
      <c r="OBF537" s="479"/>
      <c r="OBG537" s="78"/>
      <c r="OBH537" s="144"/>
      <c r="OBI537" s="75"/>
      <c r="OBJ537" s="66"/>
      <c r="OBK537" s="66"/>
      <c r="OBL537" s="79"/>
      <c r="OBM537" s="109"/>
      <c r="OBN537" s="479"/>
      <c r="OBO537" s="78"/>
      <c r="OBP537" s="144"/>
      <c r="OBQ537" s="75"/>
      <c r="OBR537" s="66"/>
      <c r="OBS537" s="66"/>
      <c r="OBT537" s="79"/>
      <c r="OBU537" s="109"/>
      <c r="OBV537" s="479"/>
      <c r="OBW537" s="78"/>
      <c r="OBX537" s="144"/>
      <c r="OBY537" s="75"/>
      <c r="OBZ537" s="66"/>
      <c r="OCA537" s="66"/>
      <c r="OCB537" s="79"/>
      <c r="OCC537" s="109"/>
      <c r="OCD537" s="479"/>
      <c r="OCE537" s="78"/>
      <c r="OCF537" s="144"/>
      <c r="OCG537" s="75"/>
      <c r="OCH537" s="66"/>
      <c r="OCI537" s="66"/>
      <c r="OCJ537" s="79"/>
      <c r="OCK537" s="109"/>
      <c r="OCL537" s="479"/>
      <c r="OCM537" s="78"/>
      <c r="OCN537" s="144"/>
      <c r="OCO537" s="75"/>
      <c r="OCP537" s="66"/>
      <c r="OCQ537" s="66"/>
      <c r="OCR537" s="79"/>
      <c r="OCS537" s="109"/>
      <c r="OCT537" s="479"/>
      <c r="OCU537" s="78"/>
      <c r="OCV537" s="144"/>
      <c r="OCW537" s="75"/>
      <c r="OCX537" s="66"/>
      <c r="OCY537" s="66"/>
      <c r="OCZ537" s="79"/>
      <c r="ODA537" s="109"/>
      <c r="ODB537" s="479"/>
      <c r="ODC537" s="78"/>
      <c r="ODD537" s="144"/>
      <c r="ODE537" s="75"/>
      <c r="ODF537" s="66"/>
      <c r="ODG537" s="66"/>
      <c r="ODH537" s="79"/>
      <c r="ODI537" s="109"/>
      <c r="ODJ537" s="479"/>
      <c r="ODK537" s="78"/>
      <c r="ODL537" s="144"/>
      <c r="ODM537" s="75"/>
      <c r="ODN537" s="66"/>
      <c r="ODO537" s="66"/>
      <c r="ODP537" s="79"/>
      <c r="ODQ537" s="109"/>
      <c r="ODR537" s="479"/>
      <c r="ODS537" s="78"/>
      <c r="ODT537" s="144"/>
      <c r="ODU537" s="75"/>
      <c r="ODV537" s="66"/>
      <c r="ODW537" s="66"/>
      <c r="ODX537" s="79"/>
      <c r="ODY537" s="109"/>
      <c r="ODZ537" s="479"/>
      <c r="OEA537" s="78"/>
      <c r="OEB537" s="144"/>
      <c r="OEC537" s="75"/>
      <c r="OED537" s="66"/>
      <c r="OEE537" s="66"/>
      <c r="OEF537" s="79"/>
      <c r="OEG537" s="109"/>
      <c r="OEH537" s="479"/>
      <c r="OEI537" s="78"/>
      <c r="OEJ537" s="144"/>
      <c r="OEK537" s="75"/>
      <c r="OEL537" s="66"/>
      <c r="OEM537" s="66"/>
      <c r="OEN537" s="79"/>
      <c r="OEO537" s="109"/>
      <c r="OEP537" s="479"/>
      <c r="OEQ537" s="78"/>
      <c r="OER537" s="144"/>
      <c r="OES537" s="75"/>
      <c r="OET537" s="66"/>
      <c r="OEU537" s="66"/>
      <c r="OEV537" s="79"/>
      <c r="OEW537" s="109"/>
      <c r="OEX537" s="479"/>
      <c r="OEY537" s="78"/>
      <c r="OEZ537" s="144"/>
      <c r="OFA537" s="75"/>
      <c r="OFB537" s="66"/>
      <c r="OFC537" s="66"/>
      <c r="OFD537" s="79"/>
      <c r="OFE537" s="109"/>
      <c r="OFF537" s="479"/>
      <c r="OFG537" s="78"/>
      <c r="OFH537" s="144"/>
      <c r="OFI537" s="75"/>
      <c r="OFJ537" s="66"/>
      <c r="OFK537" s="66"/>
      <c r="OFL537" s="79"/>
      <c r="OFM537" s="109"/>
      <c r="OFN537" s="479"/>
      <c r="OFO537" s="78"/>
      <c r="OFP537" s="144"/>
      <c r="OFQ537" s="75"/>
      <c r="OFR537" s="66"/>
      <c r="OFS537" s="66"/>
      <c r="OFT537" s="79"/>
      <c r="OFU537" s="109"/>
      <c r="OFV537" s="479"/>
      <c r="OFW537" s="78"/>
      <c r="OFX537" s="144"/>
      <c r="OFY537" s="75"/>
      <c r="OFZ537" s="66"/>
      <c r="OGA537" s="66"/>
      <c r="OGB537" s="79"/>
      <c r="OGC537" s="109"/>
      <c r="OGD537" s="479"/>
      <c r="OGE537" s="78"/>
      <c r="OGF537" s="144"/>
      <c r="OGG537" s="75"/>
      <c r="OGH537" s="66"/>
      <c r="OGI537" s="66"/>
      <c r="OGJ537" s="79"/>
      <c r="OGK537" s="109"/>
      <c r="OGL537" s="479"/>
      <c r="OGM537" s="78"/>
      <c r="OGN537" s="144"/>
      <c r="OGO537" s="75"/>
      <c r="OGP537" s="66"/>
      <c r="OGQ537" s="66"/>
      <c r="OGR537" s="79"/>
      <c r="OGS537" s="109"/>
      <c r="OGT537" s="479"/>
      <c r="OGU537" s="78"/>
      <c r="OGV537" s="144"/>
      <c r="OGW537" s="75"/>
      <c r="OGX537" s="66"/>
      <c r="OGY537" s="66"/>
      <c r="OGZ537" s="79"/>
      <c r="OHA537" s="109"/>
      <c r="OHB537" s="479"/>
      <c r="OHC537" s="78"/>
      <c r="OHD537" s="144"/>
      <c r="OHE537" s="75"/>
      <c r="OHF537" s="66"/>
      <c r="OHG537" s="66"/>
      <c r="OHH537" s="79"/>
      <c r="OHI537" s="109"/>
      <c r="OHJ537" s="479"/>
      <c r="OHK537" s="78"/>
      <c r="OHL537" s="144"/>
      <c r="OHM537" s="75"/>
      <c r="OHN537" s="66"/>
      <c r="OHO537" s="66"/>
      <c r="OHP537" s="79"/>
      <c r="OHQ537" s="109"/>
      <c r="OHR537" s="479"/>
      <c r="OHS537" s="78"/>
      <c r="OHT537" s="144"/>
      <c r="OHU537" s="75"/>
      <c r="OHV537" s="66"/>
      <c r="OHW537" s="66"/>
      <c r="OHX537" s="79"/>
      <c r="OHY537" s="109"/>
      <c r="OHZ537" s="479"/>
      <c r="OIA537" s="78"/>
      <c r="OIB537" s="144"/>
      <c r="OIC537" s="75"/>
      <c r="OID537" s="66"/>
      <c r="OIE537" s="66"/>
      <c r="OIF537" s="79"/>
      <c r="OIG537" s="109"/>
      <c r="OIH537" s="479"/>
      <c r="OII537" s="78"/>
      <c r="OIJ537" s="144"/>
      <c r="OIK537" s="75"/>
      <c r="OIL537" s="66"/>
      <c r="OIM537" s="66"/>
      <c r="OIN537" s="79"/>
      <c r="OIO537" s="109"/>
      <c r="OIP537" s="479"/>
      <c r="OIQ537" s="78"/>
      <c r="OIR537" s="144"/>
      <c r="OIS537" s="75"/>
      <c r="OIT537" s="66"/>
      <c r="OIU537" s="66"/>
      <c r="OIV537" s="79"/>
      <c r="OIW537" s="109"/>
      <c r="OIX537" s="479"/>
      <c r="OIY537" s="78"/>
      <c r="OIZ537" s="144"/>
      <c r="OJA537" s="75"/>
      <c r="OJB537" s="66"/>
      <c r="OJC537" s="66"/>
      <c r="OJD537" s="79"/>
      <c r="OJE537" s="109"/>
      <c r="OJF537" s="479"/>
      <c r="OJG537" s="78"/>
      <c r="OJH537" s="144"/>
      <c r="OJI537" s="75"/>
      <c r="OJJ537" s="66"/>
      <c r="OJK537" s="66"/>
      <c r="OJL537" s="79"/>
      <c r="OJM537" s="109"/>
      <c r="OJN537" s="479"/>
      <c r="OJO537" s="78"/>
      <c r="OJP537" s="144"/>
      <c r="OJQ537" s="75"/>
      <c r="OJR537" s="66"/>
      <c r="OJS537" s="66"/>
      <c r="OJT537" s="79"/>
      <c r="OJU537" s="109"/>
      <c r="OJV537" s="479"/>
      <c r="OJW537" s="78"/>
      <c r="OJX537" s="144"/>
      <c r="OJY537" s="75"/>
      <c r="OJZ537" s="66"/>
      <c r="OKA537" s="66"/>
      <c r="OKB537" s="79"/>
      <c r="OKC537" s="109"/>
      <c r="OKD537" s="479"/>
      <c r="OKE537" s="78"/>
      <c r="OKF537" s="144"/>
      <c r="OKG537" s="75"/>
      <c r="OKH537" s="66"/>
      <c r="OKI537" s="66"/>
      <c r="OKJ537" s="79"/>
      <c r="OKK537" s="109"/>
      <c r="OKL537" s="479"/>
      <c r="OKM537" s="78"/>
      <c r="OKN537" s="144"/>
      <c r="OKO537" s="75"/>
      <c r="OKP537" s="66"/>
      <c r="OKQ537" s="66"/>
      <c r="OKR537" s="79"/>
      <c r="OKS537" s="109"/>
      <c r="OKT537" s="479"/>
      <c r="OKU537" s="78"/>
      <c r="OKV537" s="144"/>
      <c r="OKW537" s="75"/>
      <c r="OKX537" s="66"/>
      <c r="OKY537" s="66"/>
      <c r="OKZ537" s="79"/>
      <c r="OLA537" s="109"/>
      <c r="OLB537" s="479"/>
      <c r="OLC537" s="78"/>
      <c r="OLD537" s="144"/>
      <c r="OLE537" s="75"/>
      <c r="OLF537" s="66"/>
      <c r="OLG537" s="66"/>
      <c r="OLH537" s="79"/>
      <c r="OLI537" s="109"/>
      <c r="OLJ537" s="479"/>
      <c r="OLK537" s="78"/>
      <c r="OLL537" s="144"/>
      <c r="OLM537" s="75"/>
      <c r="OLN537" s="66"/>
      <c r="OLO537" s="66"/>
      <c r="OLP537" s="79"/>
      <c r="OLQ537" s="109"/>
      <c r="OLR537" s="479"/>
      <c r="OLS537" s="78"/>
      <c r="OLT537" s="144"/>
      <c r="OLU537" s="75"/>
      <c r="OLV537" s="66"/>
      <c r="OLW537" s="66"/>
      <c r="OLX537" s="79"/>
      <c r="OLY537" s="109"/>
      <c r="OLZ537" s="479"/>
      <c r="OMA537" s="78"/>
      <c r="OMB537" s="144"/>
      <c r="OMC537" s="75"/>
      <c r="OMD537" s="66"/>
      <c r="OME537" s="66"/>
      <c r="OMF537" s="79"/>
      <c r="OMG537" s="109"/>
      <c r="OMH537" s="479"/>
      <c r="OMI537" s="78"/>
      <c r="OMJ537" s="144"/>
      <c r="OMK537" s="75"/>
      <c r="OML537" s="66"/>
      <c r="OMM537" s="66"/>
      <c r="OMN537" s="79"/>
      <c r="OMO537" s="109"/>
      <c r="OMP537" s="479"/>
      <c r="OMQ537" s="78"/>
      <c r="OMR537" s="144"/>
      <c r="OMS537" s="75"/>
      <c r="OMT537" s="66"/>
      <c r="OMU537" s="66"/>
      <c r="OMV537" s="79"/>
      <c r="OMW537" s="109"/>
      <c r="OMX537" s="479"/>
      <c r="OMY537" s="78"/>
      <c r="OMZ537" s="144"/>
      <c r="ONA537" s="75"/>
      <c r="ONB537" s="66"/>
      <c r="ONC537" s="66"/>
      <c r="OND537" s="79"/>
      <c r="ONE537" s="109"/>
      <c r="ONF537" s="479"/>
      <c r="ONG537" s="78"/>
      <c r="ONH537" s="144"/>
      <c r="ONI537" s="75"/>
      <c r="ONJ537" s="66"/>
      <c r="ONK537" s="66"/>
      <c r="ONL537" s="79"/>
      <c r="ONM537" s="109"/>
      <c r="ONN537" s="479"/>
      <c r="ONO537" s="78"/>
      <c r="ONP537" s="144"/>
      <c r="ONQ537" s="75"/>
      <c r="ONR537" s="66"/>
      <c r="ONS537" s="66"/>
      <c r="ONT537" s="79"/>
      <c r="ONU537" s="109"/>
      <c r="ONV537" s="479"/>
      <c r="ONW537" s="78"/>
      <c r="ONX537" s="144"/>
      <c r="ONY537" s="75"/>
      <c r="ONZ537" s="66"/>
      <c r="OOA537" s="66"/>
      <c r="OOB537" s="79"/>
      <c r="OOC537" s="109"/>
      <c r="OOD537" s="479"/>
      <c r="OOE537" s="78"/>
      <c r="OOF537" s="144"/>
      <c r="OOG537" s="75"/>
      <c r="OOH537" s="66"/>
      <c r="OOI537" s="66"/>
      <c r="OOJ537" s="79"/>
      <c r="OOK537" s="109"/>
      <c r="OOL537" s="479"/>
      <c r="OOM537" s="78"/>
      <c r="OON537" s="144"/>
      <c r="OOO537" s="75"/>
      <c r="OOP537" s="66"/>
      <c r="OOQ537" s="66"/>
      <c r="OOR537" s="79"/>
      <c r="OOS537" s="109"/>
      <c r="OOT537" s="479"/>
      <c r="OOU537" s="78"/>
      <c r="OOV537" s="144"/>
      <c r="OOW537" s="75"/>
      <c r="OOX537" s="66"/>
      <c r="OOY537" s="66"/>
      <c r="OOZ537" s="79"/>
      <c r="OPA537" s="109"/>
      <c r="OPB537" s="479"/>
      <c r="OPC537" s="78"/>
      <c r="OPD537" s="144"/>
      <c r="OPE537" s="75"/>
      <c r="OPF537" s="66"/>
      <c r="OPG537" s="66"/>
      <c r="OPH537" s="79"/>
      <c r="OPI537" s="109"/>
      <c r="OPJ537" s="479"/>
      <c r="OPK537" s="78"/>
      <c r="OPL537" s="144"/>
      <c r="OPM537" s="75"/>
      <c r="OPN537" s="66"/>
      <c r="OPO537" s="66"/>
      <c r="OPP537" s="79"/>
      <c r="OPQ537" s="109"/>
      <c r="OPR537" s="479"/>
      <c r="OPS537" s="78"/>
      <c r="OPT537" s="144"/>
      <c r="OPU537" s="75"/>
      <c r="OPV537" s="66"/>
      <c r="OPW537" s="66"/>
      <c r="OPX537" s="79"/>
      <c r="OPY537" s="109"/>
      <c r="OPZ537" s="479"/>
      <c r="OQA537" s="78"/>
      <c r="OQB537" s="144"/>
      <c r="OQC537" s="75"/>
      <c r="OQD537" s="66"/>
      <c r="OQE537" s="66"/>
      <c r="OQF537" s="79"/>
      <c r="OQG537" s="109"/>
      <c r="OQH537" s="479"/>
      <c r="OQI537" s="78"/>
      <c r="OQJ537" s="144"/>
      <c r="OQK537" s="75"/>
      <c r="OQL537" s="66"/>
      <c r="OQM537" s="66"/>
      <c r="OQN537" s="79"/>
      <c r="OQO537" s="109"/>
      <c r="OQP537" s="479"/>
      <c r="OQQ537" s="78"/>
      <c r="OQR537" s="144"/>
      <c r="OQS537" s="75"/>
      <c r="OQT537" s="66"/>
      <c r="OQU537" s="66"/>
      <c r="OQV537" s="79"/>
      <c r="OQW537" s="109"/>
      <c r="OQX537" s="479"/>
      <c r="OQY537" s="78"/>
      <c r="OQZ537" s="144"/>
      <c r="ORA537" s="75"/>
      <c r="ORB537" s="66"/>
      <c r="ORC537" s="66"/>
      <c r="ORD537" s="79"/>
      <c r="ORE537" s="109"/>
      <c r="ORF537" s="479"/>
      <c r="ORG537" s="78"/>
      <c r="ORH537" s="144"/>
      <c r="ORI537" s="75"/>
      <c r="ORJ537" s="66"/>
      <c r="ORK537" s="66"/>
      <c r="ORL537" s="79"/>
      <c r="ORM537" s="109"/>
      <c r="ORN537" s="479"/>
      <c r="ORO537" s="78"/>
      <c r="ORP537" s="144"/>
      <c r="ORQ537" s="75"/>
      <c r="ORR537" s="66"/>
      <c r="ORS537" s="66"/>
      <c r="ORT537" s="79"/>
      <c r="ORU537" s="109"/>
      <c r="ORV537" s="479"/>
      <c r="ORW537" s="78"/>
      <c r="ORX537" s="144"/>
      <c r="ORY537" s="75"/>
      <c r="ORZ537" s="66"/>
      <c r="OSA537" s="66"/>
      <c r="OSB537" s="79"/>
      <c r="OSC537" s="109"/>
      <c r="OSD537" s="479"/>
      <c r="OSE537" s="78"/>
      <c r="OSF537" s="144"/>
      <c r="OSG537" s="75"/>
      <c r="OSH537" s="66"/>
      <c r="OSI537" s="66"/>
      <c r="OSJ537" s="79"/>
      <c r="OSK537" s="109"/>
      <c r="OSL537" s="479"/>
      <c r="OSM537" s="78"/>
      <c r="OSN537" s="144"/>
      <c r="OSO537" s="75"/>
      <c r="OSP537" s="66"/>
      <c r="OSQ537" s="66"/>
      <c r="OSR537" s="79"/>
      <c r="OSS537" s="109"/>
      <c r="OST537" s="479"/>
      <c r="OSU537" s="78"/>
      <c r="OSV537" s="144"/>
      <c r="OSW537" s="75"/>
      <c r="OSX537" s="66"/>
      <c r="OSY537" s="66"/>
      <c r="OSZ537" s="79"/>
      <c r="OTA537" s="109"/>
      <c r="OTB537" s="479"/>
      <c r="OTC537" s="78"/>
      <c r="OTD537" s="144"/>
      <c r="OTE537" s="75"/>
      <c r="OTF537" s="66"/>
      <c r="OTG537" s="66"/>
      <c r="OTH537" s="79"/>
      <c r="OTI537" s="109"/>
      <c r="OTJ537" s="479"/>
      <c r="OTK537" s="78"/>
      <c r="OTL537" s="144"/>
      <c r="OTM537" s="75"/>
      <c r="OTN537" s="66"/>
      <c r="OTO537" s="66"/>
      <c r="OTP537" s="79"/>
      <c r="OTQ537" s="109"/>
      <c r="OTR537" s="479"/>
      <c r="OTS537" s="78"/>
      <c r="OTT537" s="144"/>
      <c r="OTU537" s="75"/>
      <c r="OTV537" s="66"/>
      <c r="OTW537" s="66"/>
      <c r="OTX537" s="79"/>
      <c r="OTY537" s="109"/>
      <c r="OTZ537" s="479"/>
      <c r="OUA537" s="78"/>
      <c r="OUB537" s="144"/>
      <c r="OUC537" s="75"/>
      <c r="OUD537" s="66"/>
      <c r="OUE537" s="66"/>
      <c r="OUF537" s="79"/>
      <c r="OUG537" s="109"/>
      <c r="OUH537" s="479"/>
      <c r="OUI537" s="78"/>
      <c r="OUJ537" s="144"/>
      <c r="OUK537" s="75"/>
      <c r="OUL537" s="66"/>
      <c r="OUM537" s="66"/>
      <c r="OUN537" s="79"/>
      <c r="OUO537" s="109"/>
      <c r="OUP537" s="479"/>
      <c r="OUQ537" s="78"/>
      <c r="OUR537" s="144"/>
      <c r="OUS537" s="75"/>
      <c r="OUT537" s="66"/>
      <c r="OUU537" s="66"/>
      <c r="OUV537" s="79"/>
      <c r="OUW537" s="109"/>
      <c r="OUX537" s="479"/>
      <c r="OUY537" s="78"/>
      <c r="OUZ537" s="144"/>
      <c r="OVA537" s="75"/>
      <c r="OVB537" s="66"/>
      <c r="OVC537" s="66"/>
      <c r="OVD537" s="79"/>
      <c r="OVE537" s="109"/>
      <c r="OVF537" s="479"/>
      <c r="OVG537" s="78"/>
      <c r="OVH537" s="144"/>
      <c r="OVI537" s="75"/>
      <c r="OVJ537" s="66"/>
      <c r="OVK537" s="66"/>
      <c r="OVL537" s="79"/>
      <c r="OVM537" s="109"/>
      <c r="OVN537" s="479"/>
      <c r="OVO537" s="78"/>
      <c r="OVP537" s="144"/>
      <c r="OVQ537" s="75"/>
      <c r="OVR537" s="66"/>
      <c r="OVS537" s="66"/>
      <c r="OVT537" s="79"/>
      <c r="OVU537" s="109"/>
      <c r="OVV537" s="479"/>
      <c r="OVW537" s="78"/>
      <c r="OVX537" s="144"/>
      <c r="OVY537" s="75"/>
      <c r="OVZ537" s="66"/>
      <c r="OWA537" s="66"/>
      <c r="OWB537" s="79"/>
      <c r="OWC537" s="109"/>
      <c r="OWD537" s="479"/>
      <c r="OWE537" s="78"/>
      <c r="OWF537" s="144"/>
      <c r="OWG537" s="75"/>
      <c r="OWH537" s="66"/>
      <c r="OWI537" s="66"/>
      <c r="OWJ537" s="79"/>
      <c r="OWK537" s="109"/>
      <c r="OWL537" s="479"/>
      <c r="OWM537" s="78"/>
      <c r="OWN537" s="144"/>
      <c r="OWO537" s="75"/>
      <c r="OWP537" s="66"/>
      <c r="OWQ537" s="66"/>
      <c r="OWR537" s="79"/>
      <c r="OWS537" s="109"/>
      <c r="OWT537" s="479"/>
      <c r="OWU537" s="78"/>
      <c r="OWV537" s="144"/>
      <c r="OWW537" s="75"/>
      <c r="OWX537" s="66"/>
      <c r="OWY537" s="66"/>
      <c r="OWZ537" s="79"/>
      <c r="OXA537" s="109"/>
      <c r="OXB537" s="479"/>
      <c r="OXC537" s="78"/>
      <c r="OXD537" s="144"/>
      <c r="OXE537" s="75"/>
      <c r="OXF537" s="66"/>
      <c r="OXG537" s="66"/>
      <c r="OXH537" s="79"/>
      <c r="OXI537" s="109"/>
      <c r="OXJ537" s="479"/>
      <c r="OXK537" s="78"/>
      <c r="OXL537" s="144"/>
      <c r="OXM537" s="75"/>
      <c r="OXN537" s="66"/>
      <c r="OXO537" s="66"/>
      <c r="OXP537" s="79"/>
      <c r="OXQ537" s="109"/>
      <c r="OXR537" s="479"/>
      <c r="OXS537" s="78"/>
      <c r="OXT537" s="144"/>
      <c r="OXU537" s="75"/>
      <c r="OXV537" s="66"/>
      <c r="OXW537" s="66"/>
      <c r="OXX537" s="79"/>
      <c r="OXY537" s="109"/>
      <c r="OXZ537" s="479"/>
      <c r="OYA537" s="78"/>
      <c r="OYB537" s="144"/>
      <c r="OYC537" s="75"/>
      <c r="OYD537" s="66"/>
      <c r="OYE537" s="66"/>
      <c r="OYF537" s="79"/>
      <c r="OYG537" s="109"/>
      <c r="OYH537" s="479"/>
      <c r="OYI537" s="78"/>
      <c r="OYJ537" s="144"/>
      <c r="OYK537" s="75"/>
      <c r="OYL537" s="66"/>
      <c r="OYM537" s="66"/>
      <c r="OYN537" s="79"/>
      <c r="OYO537" s="109"/>
      <c r="OYP537" s="479"/>
      <c r="OYQ537" s="78"/>
      <c r="OYR537" s="144"/>
      <c r="OYS537" s="75"/>
      <c r="OYT537" s="66"/>
      <c r="OYU537" s="66"/>
      <c r="OYV537" s="79"/>
      <c r="OYW537" s="109"/>
      <c r="OYX537" s="479"/>
      <c r="OYY537" s="78"/>
      <c r="OYZ537" s="144"/>
      <c r="OZA537" s="75"/>
      <c r="OZB537" s="66"/>
      <c r="OZC537" s="66"/>
      <c r="OZD537" s="79"/>
      <c r="OZE537" s="109"/>
      <c r="OZF537" s="479"/>
      <c r="OZG537" s="78"/>
      <c r="OZH537" s="144"/>
      <c r="OZI537" s="75"/>
      <c r="OZJ537" s="66"/>
      <c r="OZK537" s="66"/>
      <c r="OZL537" s="79"/>
      <c r="OZM537" s="109"/>
      <c r="OZN537" s="479"/>
      <c r="OZO537" s="78"/>
      <c r="OZP537" s="144"/>
      <c r="OZQ537" s="75"/>
      <c r="OZR537" s="66"/>
      <c r="OZS537" s="66"/>
      <c r="OZT537" s="79"/>
      <c r="OZU537" s="109"/>
      <c r="OZV537" s="479"/>
      <c r="OZW537" s="78"/>
      <c r="OZX537" s="144"/>
      <c r="OZY537" s="75"/>
      <c r="OZZ537" s="66"/>
      <c r="PAA537" s="66"/>
      <c r="PAB537" s="79"/>
      <c r="PAC537" s="109"/>
      <c r="PAD537" s="479"/>
      <c r="PAE537" s="78"/>
      <c r="PAF537" s="144"/>
      <c r="PAG537" s="75"/>
      <c r="PAH537" s="66"/>
      <c r="PAI537" s="66"/>
      <c r="PAJ537" s="79"/>
      <c r="PAK537" s="109"/>
      <c r="PAL537" s="479"/>
      <c r="PAM537" s="78"/>
      <c r="PAN537" s="144"/>
      <c r="PAO537" s="75"/>
      <c r="PAP537" s="66"/>
      <c r="PAQ537" s="66"/>
      <c r="PAR537" s="79"/>
      <c r="PAS537" s="109"/>
      <c r="PAT537" s="479"/>
      <c r="PAU537" s="78"/>
      <c r="PAV537" s="144"/>
      <c r="PAW537" s="75"/>
      <c r="PAX537" s="66"/>
      <c r="PAY537" s="66"/>
      <c r="PAZ537" s="79"/>
      <c r="PBA537" s="109"/>
      <c r="PBB537" s="479"/>
      <c r="PBC537" s="78"/>
      <c r="PBD537" s="144"/>
      <c r="PBE537" s="75"/>
      <c r="PBF537" s="66"/>
      <c r="PBG537" s="66"/>
      <c r="PBH537" s="79"/>
      <c r="PBI537" s="109"/>
      <c r="PBJ537" s="479"/>
      <c r="PBK537" s="78"/>
      <c r="PBL537" s="144"/>
      <c r="PBM537" s="75"/>
      <c r="PBN537" s="66"/>
      <c r="PBO537" s="66"/>
      <c r="PBP537" s="79"/>
      <c r="PBQ537" s="109"/>
      <c r="PBR537" s="479"/>
      <c r="PBS537" s="78"/>
      <c r="PBT537" s="144"/>
      <c r="PBU537" s="75"/>
      <c r="PBV537" s="66"/>
      <c r="PBW537" s="66"/>
      <c r="PBX537" s="79"/>
      <c r="PBY537" s="109"/>
      <c r="PBZ537" s="479"/>
      <c r="PCA537" s="78"/>
      <c r="PCB537" s="144"/>
      <c r="PCC537" s="75"/>
      <c r="PCD537" s="66"/>
      <c r="PCE537" s="66"/>
      <c r="PCF537" s="79"/>
      <c r="PCG537" s="109"/>
      <c r="PCH537" s="479"/>
      <c r="PCI537" s="78"/>
      <c r="PCJ537" s="144"/>
      <c r="PCK537" s="75"/>
      <c r="PCL537" s="66"/>
      <c r="PCM537" s="66"/>
      <c r="PCN537" s="79"/>
      <c r="PCO537" s="109"/>
      <c r="PCP537" s="479"/>
      <c r="PCQ537" s="78"/>
      <c r="PCR537" s="144"/>
      <c r="PCS537" s="75"/>
      <c r="PCT537" s="66"/>
      <c r="PCU537" s="66"/>
      <c r="PCV537" s="79"/>
      <c r="PCW537" s="109"/>
      <c r="PCX537" s="479"/>
      <c r="PCY537" s="78"/>
      <c r="PCZ537" s="144"/>
      <c r="PDA537" s="75"/>
      <c r="PDB537" s="66"/>
      <c r="PDC537" s="66"/>
      <c r="PDD537" s="79"/>
      <c r="PDE537" s="109"/>
      <c r="PDF537" s="479"/>
      <c r="PDG537" s="78"/>
      <c r="PDH537" s="144"/>
      <c r="PDI537" s="75"/>
      <c r="PDJ537" s="66"/>
      <c r="PDK537" s="66"/>
      <c r="PDL537" s="79"/>
      <c r="PDM537" s="109"/>
      <c r="PDN537" s="479"/>
      <c r="PDO537" s="78"/>
      <c r="PDP537" s="144"/>
      <c r="PDQ537" s="75"/>
      <c r="PDR537" s="66"/>
      <c r="PDS537" s="66"/>
      <c r="PDT537" s="79"/>
      <c r="PDU537" s="109"/>
      <c r="PDV537" s="479"/>
      <c r="PDW537" s="78"/>
      <c r="PDX537" s="144"/>
      <c r="PDY537" s="75"/>
      <c r="PDZ537" s="66"/>
      <c r="PEA537" s="66"/>
      <c r="PEB537" s="79"/>
      <c r="PEC537" s="109"/>
      <c r="PED537" s="479"/>
      <c r="PEE537" s="78"/>
      <c r="PEF537" s="144"/>
      <c r="PEG537" s="75"/>
      <c r="PEH537" s="66"/>
      <c r="PEI537" s="66"/>
      <c r="PEJ537" s="79"/>
      <c r="PEK537" s="109"/>
      <c r="PEL537" s="479"/>
      <c r="PEM537" s="78"/>
      <c r="PEN537" s="144"/>
      <c r="PEO537" s="75"/>
      <c r="PEP537" s="66"/>
      <c r="PEQ537" s="66"/>
      <c r="PER537" s="79"/>
      <c r="PES537" s="109"/>
      <c r="PET537" s="479"/>
      <c r="PEU537" s="78"/>
      <c r="PEV537" s="144"/>
      <c r="PEW537" s="75"/>
      <c r="PEX537" s="66"/>
      <c r="PEY537" s="66"/>
      <c r="PEZ537" s="79"/>
      <c r="PFA537" s="109"/>
      <c r="PFB537" s="479"/>
      <c r="PFC537" s="78"/>
      <c r="PFD537" s="144"/>
      <c r="PFE537" s="75"/>
      <c r="PFF537" s="66"/>
      <c r="PFG537" s="66"/>
      <c r="PFH537" s="79"/>
      <c r="PFI537" s="109"/>
      <c r="PFJ537" s="479"/>
      <c r="PFK537" s="78"/>
      <c r="PFL537" s="144"/>
      <c r="PFM537" s="75"/>
      <c r="PFN537" s="66"/>
      <c r="PFO537" s="66"/>
      <c r="PFP537" s="79"/>
      <c r="PFQ537" s="109"/>
      <c r="PFR537" s="479"/>
      <c r="PFS537" s="78"/>
      <c r="PFT537" s="144"/>
      <c r="PFU537" s="75"/>
      <c r="PFV537" s="66"/>
      <c r="PFW537" s="66"/>
      <c r="PFX537" s="79"/>
      <c r="PFY537" s="109"/>
      <c r="PFZ537" s="479"/>
      <c r="PGA537" s="78"/>
      <c r="PGB537" s="144"/>
      <c r="PGC537" s="75"/>
      <c r="PGD537" s="66"/>
      <c r="PGE537" s="66"/>
      <c r="PGF537" s="79"/>
      <c r="PGG537" s="109"/>
      <c r="PGH537" s="479"/>
      <c r="PGI537" s="78"/>
      <c r="PGJ537" s="144"/>
      <c r="PGK537" s="75"/>
      <c r="PGL537" s="66"/>
      <c r="PGM537" s="66"/>
      <c r="PGN537" s="79"/>
      <c r="PGO537" s="109"/>
      <c r="PGP537" s="479"/>
      <c r="PGQ537" s="78"/>
      <c r="PGR537" s="144"/>
      <c r="PGS537" s="75"/>
      <c r="PGT537" s="66"/>
      <c r="PGU537" s="66"/>
      <c r="PGV537" s="79"/>
      <c r="PGW537" s="109"/>
      <c r="PGX537" s="479"/>
      <c r="PGY537" s="78"/>
      <c r="PGZ537" s="144"/>
      <c r="PHA537" s="75"/>
      <c r="PHB537" s="66"/>
      <c r="PHC537" s="66"/>
      <c r="PHD537" s="79"/>
      <c r="PHE537" s="109"/>
      <c r="PHF537" s="479"/>
      <c r="PHG537" s="78"/>
      <c r="PHH537" s="144"/>
      <c r="PHI537" s="75"/>
      <c r="PHJ537" s="66"/>
      <c r="PHK537" s="66"/>
      <c r="PHL537" s="79"/>
      <c r="PHM537" s="109"/>
      <c r="PHN537" s="479"/>
      <c r="PHO537" s="78"/>
      <c r="PHP537" s="144"/>
      <c r="PHQ537" s="75"/>
      <c r="PHR537" s="66"/>
      <c r="PHS537" s="66"/>
      <c r="PHT537" s="79"/>
      <c r="PHU537" s="109"/>
      <c r="PHV537" s="479"/>
      <c r="PHW537" s="78"/>
      <c r="PHX537" s="144"/>
      <c r="PHY537" s="75"/>
      <c r="PHZ537" s="66"/>
      <c r="PIA537" s="66"/>
      <c r="PIB537" s="79"/>
      <c r="PIC537" s="109"/>
      <c r="PID537" s="479"/>
      <c r="PIE537" s="78"/>
      <c r="PIF537" s="144"/>
      <c r="PIG537" s="75"/>
      <c r="PIH537" s="66"/>
      <c r="PII537" s="66"/>
      <c r="PIJ537" s="79"/>
      <c r="PIK537" s="109"/>
      <c r="PIL537" s="479"/>
      <c r="PIM537" s="78"/>
      <c r="PIN537" s="144"/>
      <c r="PIO537" s="75"/>
      <c r="PIP537" s="66"/>
      <c r="PIQ537" s="66"/>
      <c r="PIR537" s="79"/>
      <c r="PIS537" s="109"/>
      <c r="PIT537" s="479"/>
      <c r="PIU537" s="78"/>
      <c r="PIV537" s="144"/>
      <c r="PIW537" s="75"/>
      <c r="PIX537" s="66"/>
      <c r="PIY537" s="66"/>
      <c r="PIZ537" s="79"/>
      <c r="PJA537" s="109"/>
      <c r="PJB537" s="479"/>
      <c r="PJC537" s="78"/>
      <c r="PJD537" s="144"/>
      <c r="PJE537" s="75"/>
      <c r="PJF537" s="66"/>
      <c r="PJG537" s="66"/>
      <c r="PJH537" s="79"/>
      <c r="PJI537" s="109"/>
      <c r="PJJ537" s="479"/>
      <c r="PJK537" s="78"/>
      <c r="PJL537" s="144"/>
      <c r="PJM537" s="75"/>
      <c r="PJN537" s="66"/>
      <c r="PJO537" s="66"/>
      <c r="PJP537" s="79"/>
      <c r="PJQ537" s="109"/>
      <c r="PJR537" s="479"/>
      <c r="PJS537" s="78"/>
      <c r="PJT537" s="144"/>
      <c r="PJU537" s="75"/>
      <c r="PJV537" s="66"/>
      <c r="PJW537" s="66"/>
      <c r="PJX537" s="79"/>
      <c r="PJY537" s="109"/>
      <c r="PJZ537" s="479"/>
      <c r="PKA537" s="78"/>
      <c r="PKB537" s="144"/>
      <c r="PKC537" s="75"/>
      <c r="PKD537" s="66"/>
      <c r="PKE537" s="66"/>
      <c r="PKF537" s="79"/>
      <c r="PKG537" s="109"/>
      <c r="PKH537" s="479"/>
      <c r="PKI537" s="78"/>
      <c r="PKJ537" s="144"/>
      <c r="PKK537" s="75"/>
      <c r="PKL537" s="66"/>
      <c r="PKM537" s="66"/>
      <c r="PKN537" s="79"/>
      <c r="PKO537" s="109"/>
      <c r="PKP537" s="479"/>
      <c r="PKQ537" s="78"/>
      <c r="PKR537" s="144"/>
      <c r="PKS537" s="75"/>
      <c r="PKT537" s="66"/>
      <c r="PKU537" s="66"/>
      <c r="PKV537" s="79"/>
      <c r="PKW537" s="109"/>
      <c r="PKX537" s="479"/>
      <c r="PKY537" s="78"/>
      <c r="PKZ537" s="144"/>
      <c r="PLA537" s="75"/>
      <c r="PLB537" s="66"/>
      <c r="PLC537" s="66"/>
      <c r="PLD537" s="79"/>
      <c r="PLE537" s="109"/>
      <c r="PLF537" s="479"/>
      <c r="PLG537" s="78"/>
      <c r="PLH537" s="144"/>
      <c r="PLI537" s="75"/>
      <c r="PLJ537" s="66"/>
      <c r="PLK537" s="66"/>
      <c r="PLL537" s="79"/>
      <c r="PLM537" s="109"/>
      <c r="PLN537" s="479"/>
      <c r="PLO537" s="78"/>
      <c r="PLP537" s="144"/>
      <c r="PLQ537" s="75"/>
      <c r="PLR537" s="66"/>
      <c r="PLS537" s="66"/>
      <c r="PLT537" s="79"/>
      <c r="PLU537" s="109"/>
      <c r="PLV537" s="479"/>
      <c r="PLW537" s="78"/>
      <c r="PLX537" s="144"/>
      <c r="PLY537" s="75"/>
      <c r="PLZ537" s="66"/>
      <c r="PMA537" s="66"/>
      <c r="PMB537" s="79"/>
      <c r="PMC537" s="109"/>
      <c r="PMD537" s="479"/>
      <c r="PME537" s="78"/>
      <c r="PMF537" s="144"/>
      <c r="PMG537" s="75"/>
      <c r="PMH537" s="66"/>
      <c r="PMI537" s="66"/>
      <c r="PMJ537" s="79"/>
      <c r="PMK537" s="109"/>
      <c r="PML537" s="479"/>
      <c r="PMM537" s="78"/>
      <c r="PMN537" s="144"/>
      <c r="PMO537" s="75"/>
      <c r="PMP537" s="66"/>
      <c r="PMQ537" s="66"/>
      <c r="PMR537" s="79"/>
      <c r="PMS537" s="109"/>
      <c r="PMT537" s="479"/>
      <c r="PMU537" s="78"/>
      <c r="PMV537" s="144"/>
      <c r="PMW537" s="75"/>
      <c r="PMX537" s="66"/>
      <c r="PMY537" s="66"/>
      <c r="PMZ537" s="79"/>
      <c r="PNA537" s="109"/>
      <c r="PNB537" s="479"/>
      <c r="PNC537" s="78"/>
      <c r="PND537" s="144"/>
      <c r="PNE537" s="75"/>
      <c r="PNF537" s="66"/>
      <c r="PNG537" s="66"/>
      <c r="PNH537" s="79"/>
      <c r="PNI537" s="109"/>
      <c r="PNJ537" s="479"/>
      <c r="PNK537" s="78"/>
      <c r="PNL537" s="144"/>
      <c r="PNM537" s="75"/>
      <c r="PNN537" s="66"/>
      <c r="PNO537" s="66"/>
      <c r="PNP537" s="79"/>
      <c r="PNQ537" s="109"/>
      <c r="PNR537" s="479"/>
      <c r="PNS537" s="78"/>
      <c r="PNT537" s="144"/>
      <c r="PNU537" s="75"/>
      <c r="PNV537" s="66"/>
      <c r="PNW537" s="66"/>
      <c r="PNX537" s="79"/>
      <c r="PNY537" s="109"/>
      <c r="PNZ537" s="479"/>
      <c r="POA537" s="78"/>
      <c r="POB537" s="144"/>
      <c r="POC537" s="75"/>
      <c r="POD537" s="66"/>
      <c r="POE537" s="66"/>
      <c r="POF537" s="79"/>
      <c r="POG537" s="109"/>
      <c r="POH537" s="479"/>
      <c r="POI537" s="78"/>
      <c r="POJ537" s="144"/>
      <c r="POK537" s="75"/>
      <c r="POL537" s="66"/>
      <c r="POM537" s="66"/>
      <c r="PON537" s="79"/>
      <c r="POO537" s="109"/>
      <c r="POP537" s="479"/>
      <c r="POQ537" s="78"/>
      <c r="POR537" s="144"/>
      <c r="POS537" s="75"/>
      <c r="POT537" s="66"/>
      <c r="POU537" s="66"/>
      <c r="POV537" s="79"/>
      <c r="POW537" s="109"/>
      <c r="POX537" s="479"/>
      <c r="POY537" s="78"/>
      <c r="POZ537" s="144"/>
      <c r="PPA537" s="75"/>
      <c r="PPB537" s="66"/>
      <c r="PPC537" s="66"/>
      <c r="PPD537" s="79"/>
      <c r="PPE537" s="109"/>
      <c r="PPF537" s="479"/>
      <c r="PPG537" s="78"/>
      <c r="PPH537" s="144"/>
      <c r="PPI537" s="75"/>
      <c r="PPJ537" s="66"/>
      <c r="PPK537" s="66"/>
      <c r="PPL537" s="79"/>
      <c r="PPM537" s="109"/>
      <c r="PPN537" s="479"/>
      <c r="PPO537" s="78"/>
      <c r="PPP537" s="144"/>
      <c r="PPQ537" s="75"/>
      <c r="PPR537" s="66"/>
      <c r="PPS537" s="66"/>
      <c r="PPT537" s="79"/>
      <c r="PPU537" s="109"/>
      <c r="PPV537" s="479"/>
      <c r="PPW537" s="78"/>
      <c r="PPX537" s="144"/>
      <c r="PPY537" s="75"/>
      <c r="PPZ537" s="66"/>
      <c r="PQA537" s="66"/>
      <c r="PQB537" s="79"/>
      <c r="PQC537" s="109"/>
      <c r="PQD537" s="479"/>
      <c r="PQE537" s="78"/>
      <c r="PQF537" s="144"/>
      <c r="PQG537" s="75"/>
      <c r="PQH537" s="66"/>
      <c r="PQI537" s="66"/>
      <c r="PQJ537" s="79"/>
      <c r="PQK537" s="109"/>
      <c r="PQL537" s="479"/>
      <c r="PQM537" s="78"/>
      <c r="PQN537" s="144"/>
      <c r="PQO537" s="75"/>
      <c r="PQP537" s="66"/>
      <c r="PQQ537" s="66"/>
      <c r="PQR537" s="79"/>
      <c r="PQS537" s="109"/>
      <c r="PQT537" s="479"/>
      <c r="PQU537" s="78"/>
      <c r="PQV537" s="144"/>
      <c r="PQW537" s="75"/>
      <c r="PQX537" s="66"/>
      <c r="PQY537" s="66"/>
      <c r="PQZ537" s="79"/>
      <c r="PRA537" s="109"/>
      <c r="PRB537" s="479"/>
      <c r="PRC537" s="78"/>
      <c r="PRD537" s="144"/>
      <c r="PRE537" s="75"/>
      <c r="PRF537" s="66"/>
      <c r="PRG537" s="66"/>
      <c r="PRH537" s="79"/>
      <c r="PRI537" s="109"/>
      <c r="PRJ537" s="479"/>
      <c r="PRK537" s="78"/>
      <c r="PRL537" s="144"/>
      <c r="PRM537" s="75"/>
      <c r="PRN537" s="66"/>
      <c r="PRO537" s="66"/>
      <c r="PRP537" s="79"/>
      <c r="PRQ537" s="109"/>
      <c r="PRR537" s="479"/>
      <c r="PRS537" s="78"/>
      <c r="PRT537" s="144"/>
      <c r="PRU537" s="75"/>
      <c r="PRV537" s="66"/>
      <c r="PRW537" s="66"/>
      <c r="PRX537" s="79"/>
      <c r="PRY537" s="109"/>
      <c r="PRZ537" s="479"/>
      <c r="PSA537" s="78"/>
      <c r="PSB537" s="144"/>
      <c r="PSC537" s="75"/>
      <c r="PSD537" s="66"/>
      <c r="PSE537" s="66"/>
      <c r="PSF537" s="79"/>
      <c r="PSG537" s="109"/>
      <c r="PSH537" s="479"/>
      <c r="PSI537" s="78"/>
      <c r="PSJ537" s="144"/>
      <c r="PSK537" s="75"/>
      <c r="PSL537" s="66"/>
      <c r="PSM537" s="66"/>
      <c r="PSN537" s="79"/>
      <c r="PSO537" s="109"/>
      <c r="PSP537" s="479"/>
      <c r="PSQ537" s="78"/>
      <c r="PSR537" s="144"/>
      <c r="PSS537" s="75"/>
      <c r="PST537" s="66"/>
      <c r="PSU537" s="66"/>
      <c r="PSV537" s="79"/>
      <c r="PSW537" s="109"/>
      <c r="PSX537" s="479"/>
      <c r="PSY537" s="78"/>
      <c r="PSZ537" s="144"/>
      <c r="PTA537" s="75"/>
      <c r="PTB537" s="66"/>
      <c r="PTC537" s="66"/>
      <c r="PTD537" s="79"/>
      <c r="PTE537" s="109"/>
      <c r="PTF537" s="479"/>
      <c r="PTG537" s="78"/>
      <c r="PTH537" s="144"/>
      <c r="PTI537" s="75"/>
      <c r="PTJ537" s="66"/>
      <c r="PTK537" s="66"/>
      <c r="PTL537" s="79"/>
      <c r="PTM537" s="109"/>
      <c r="PTN537" s="479"/>
      <c r="PTO537" s="78"/>
      <c r="PTP537" s="144"/>
      <c r="PTQ537" s="75"/>
      <c r="PTR537" s="66"/>
      <c r="PTS537" s="66"/>
      <c r="PTT537" s="79"/>
      <c r="PTU537" s="109"/>
      <c r="PTV537" s="479"/>
      <c r="PTW537" s="78"/>
      <c r="PTX537" s="144"/>
      <c r="PTY537" s="75"/>
      <c r="PTZ537" s="66"/>
      <c r="PUA537" s="66"/>
      <c r="PUB537" s="79"/>
      <c r="PUC537" s="109"/>
      <c r="PUD537" s="479"/>
      <c r="PUE537" s="78"/>
      <c r="PUF537" s="144"/>
      <c r="PUG537" s="75"/>
      <c r="PUH537" s="66"/>
      <c r="PUI537" s="66"/>
      <c r="PUJ537" s="79"/>
      <c r="PUK537" s="109"/>
      <c r="PUL537" s="479"/>
      <c r="PUM537" s="78"/>
      <c r="PUN537" s="144"/>
      <c r="PUO537" s="75"/>
      <c r="PUP537" s="66"/>
      <c r="PUQ537" s="66"/>
      <c r="PUR537" s="79"/>
      <c r="PUS537" s="109"/>
      <c r="PUT537" s="479"/>
      <c r="PUU537" s="78"/>
      <c r="PUV537" s="144"/>
      <c r="PUW537" s="75"/>
      <c r="PUX537" s="66"/>
      <c r="PUY537" s="66"/>
      <c r="PUZ537" s="79"/>
      <c r="PVA537" s="109"/>
      <c r="PVB537" s="479"/>
      <c r="PVC537" s="78"/>
      <c r="PVD537" s="144"/>
      <c r="PVE537" s="75"/>
      <c r="PVF537" s="66"/>
      <c r="PVG537" s="66"/>
      <c r="PVH537" s="79"/>
      <c r="PVI537" s="109"/>
      <c r="PVJ537" s="479"/>
      <c r="PVK537" s="78"/>
      <c r="PVL537" s="144"/>
      <c r="PVM537" s="75"/>
      <c r="PVN537" s="66"/>
      <c r="PVO537" s="66"/>
      <c r="PVP537" s="79"/>
      <c r="PVQ537" s="109"/>
      <c r="PVR537" s="479"/>
      <c r="PVS537" s="78"/>
      <c r="PVT537" s="144"/>
      <c r="PVU537" s="75"/>
      <c r="PVV537" s="66"/>
      <c r="PVW537" s="66"/>
      <c r="PVX537" s="79"/>
      <c r="PVY537" s="109"/>
      <c r="PVZ537" s="479"/>
      <c r="PWA537" s="78"/>
      <c r="PWB537" s="144"/>
      <c r="PWC537" s="75"/>
      <c r="PWD537" s="66"/>
      <c r="PWE537" s="66"/>
      <c r="PWF537" s="79"/>
      <c r="PWG537" s="109"/>
      <c r="PWH537" s="479"/>
      <c r="PWI537" s="78"/>
      <c r="PWJ537" s="144"/>
      <c r="PWK537" s="75"/>
      <c r="PWL537" s="66"/>
      <c r="PWM537" s="66"/>
      <c r="PWN537" s="79"/>
      <c r="PWO537" s="109"/>
      <c r="PWP537" s="479"/>
      <c r="PWQ537" s="78"/>
      <c r="PWR537" s="144"/>
      <c r="PWS537" s="75"/>
      <c r="PWT537" s="66"/>
      <c r="PWU537" s="66"/>
      <c r="PWV537" s="79"/>
      <c r="PWW537" s="109"/>
      <c r="PWX537" s="479"/>
      <c r="PWY537" s="78"/>
      <c r="PWZ537" s="144"/>
      <c r="PXA537" s="75"/>
      <c r="PXB537" s="66"/>
      <c r="PXC537" s="66"/>
      <c r="PXD537" s="79"/>
      <c r="PXE537" s="109"/>
      <c r="PXF537" s="479"/>
      <c r="PXG537" s="78"/>
      <c r="PXH537" s="144"/>
      <c r="PXI537" s="75"/>
      <c r="PXJ537" s="66"/>
      <c r="PXK537" s="66"/>
      <c r="PXL537" s="79"/>
      <c r="PXM537" s="109"/>
      <c r="PXN537" s="479"/>
      <c r="PXO537" s="78"/>
      <c r="PXP537" s="144"/>
      <c r="PXQ537" s="75"/>
      <c r="PXR537" s="66"/>
      <c r="PXS537" s="66"/>
      <c r="PXT537" s="79"/>
      <c r="PXU537" s="109"/>
      <c r="PXV537" s="479"/>
      <c r="PXW537" s="78"/>
      <c r="PXX537" s="144"/>
      <c r="PXY537" s="75"/>
      <c r="PXZ537" s="66"/>
      <c r="PYA537" s="66"/>
      <c r="PYB537" s="79"/>
      <c r="PYC537" s="109"/>
      <c r="PYD537" s="479"/>
      <c r="PYE537" s="78"/>
      <c r="PYF537" s="144"/>
      <c r="PYG537" s="75"/>
      <c r="PYH537" s="66"/>
      <c r="PYI537" s="66"/>
      <c r="PYJ537" s="79"/>
      <c r="PYK537" s="109"/>
      <c r="PYL537" s="479"/>
      <c r="PYM537" s="78"/>
      <c r="PYN537" s="144"/>
      <c r="PYO537" s="75"/>
      <c r="PYP537" s="66"/>
      <c r="PYQ537" s="66"/>
      <c r="PYR537" s="79"/>
      <c r="PYS537" s="109"/>
      <c r="PYT537" s="479"/>
      <c r="PYU537" s="78"/>
      <c r="PYV537" s="144"/>
      <c r="PYW537" s="75"/>
      <c r="PYX537" s="66"/>
      <c r="PYY537" s="66"/>
      <c r="PYZ537" s="79"/>
      <c r="PZA537" s="109"/>
      <c r="PZB537" s="479"/>
      <c r="PZC537" s="78"/>
      <c r="PZD537" s="144"/>
      <c r="PZE537" s="75"/>
      <c r="PZF537" s="66"/>
      <c r="PZG537" s="66"/>
      <c r="PZH537" s="79"/>
      <c r="PZI537" s="109"/>
      <c r="PZJ537" s="479"/>
      <c r="PZK537" s="78"/>
      <c r="PZL537" s="144"/>
      <c r="PZM537" s="75"/>
      <c r="PZN537" s="66"/>
      <c r="PZO537" s="66"/>
      <c r="PZP537" s="79"/>
      <c r="PZQ537" s="109"/>
      <c r="PZR537" s="479"/>
      <c r="PZS537" s="78"/>
      <c r="PZT537" s="144"/>
      <c r="PZU537" s="75"/>
      <c r="PZV537" s="66"/>
      <c r="PZW537" s="66"/>
      <c r="PZX537" s="79"/>
      <c r="PZY537" s="109"/>
      <c r="PZZ537" s="479"/>
      <c r="QAA537" s="78"/>
      <c r="QAB537" s="144"/>
      <c r="QAC537" s="75"/>
      <c r="QAD537" s="66"/>
      <c r="QAE537" s="66"/>
      <c r="QAF537" s="79"/>
      <c r="QAG537" s="109"/>
      <c r="QAH537" s="479"/>
      <c r="QAI537" s="78"/>
      <c r="QAJ537" s="144"/>
      <c r="QAK537" s="75"/>
      <c r="QAL537" s="66"/>
      <c r="QAM537" s="66"/>
      <c r="QAN537" s="79"/>
      <c r="QAO537" s="109"/>
      <c r="QAP537" s="479"/>
      <c r="QAQ537" s="78"/>
      <c r="QAR537" s="144"/>
      <c r="QAS537" s="75"/>
      <c r="QAT537" s="66"/>
      <c r="QAU537" s="66"/>
      <c r="QAV537" s="79"/>
      <c r="QAW537" s="109"/>
      <c r="QAX537" s="479"/>
      <c r="QAY537" s="78"/>
      <c r="QAZ537" s="144"/>
      <c r="QBA537" s="75"/>
      <c r="QBB537" s="66"/>
      <c r="QBC537" s="66"/>
      <c r="QBD537" s="79"/>
      <c r="QBE537" s="109"/>
      <c r="QBF537" s="479"/>
      <c r="QBG537" s="78"/>
      <c r="QBH537" s="144"/>
      <c r="QBI537" s="75"/>
      <c r="QBJ537" s="66"/>
      <c r="QBK537" s="66"/>
      <c r="QBL537" s="79"/>
      <c r="QBM537" s="109"/>
      <c r="QBN537" s="479"/>
      <c r="QBO537" s="78"/>
      <c r="QBP537" s="144"/>
      <c r="QBQ537" s="75"/>
      <c r="QBR537" s="66"/>
      <c r="QBS537" s="66"/>
      <c r="QBT537" s="79"/>
      <c r="QBU537" s="109"/>
      <c r="QBV537" s="479"/>
      <c r="QBW537" s="78"/>
      <c r="QBX537" s="144"/>
      <c r="QBY537" s="75"/>
      <c r="QBZ537" s="66"/>
      <c r="QCA537" s="66"/>
      <c r="QCB537" s="79"/>
      <c r="QCC537" s="109"/>
      <c r="QCD537" s="479"/>
      <c r="QCE537" s="78"/>
      <c r="QCF537" s="144"/>
      <c r="QCG537" s="75"/>
      <c r="QCH537" s="66"/>
      <c r="QCI537" s="66"/>
      <c r="QCJ537" s="79"/>
      <c r="QCK537" s="109"/>
      <c r="QCL537" s="479"/>
      <c r="QCM537" s="78"/>
      <c r="QCN537" s="144"/>
      <c r="QCO537" s="75"/>
      <c r="QCP537" s="66"/>
      <c r="QCQ537" s="66"/>
      <c r="QCR537" s="79"/>
      <c r="QCS537" s="109"/>
      <c r="QCT537" s="479"/>
      <c r="QCU537" s="78"/>
      <c r="QCV537" s="144"/>
      <c r="QCW537" s="75"/>
      <c r="QCX537" s="66"/>
      <c r="QCY537" s="66"/>
      <c r="QCZ537" s="79"/>
      <c r="QDA537" s="109"/>
      <c r="QDB537" s="479"/>
      <c r="QDC537" s="78"/>
      <c r="QDD537" s="144"/>
      <c r="QDE537" s="75"/>
      <c r="QDF537" s="66"/>
      <c r="QDG537" s="66"/>
      <c r="QDH537" s="79"/>
      <c r="QDI537" s="109"/>
      <c r="QDJ537" s="479"/>
      <c r="QDK537" s="78"/>
      <c r="QDL537" s="144"/>
      <c r="QDM537" s="75"/>
      <c r="QDN537" s="66"/>
      <c r="QDO537" s="66"/>
      <c r="QDP537" s="79"/>
      <c r="QDQ537" s="109"/>
      <c r="QDR537" s="479"/>
      <c r="QDS537" s="78"/>
      <c r="QDT537" s="144"/>
      <c r="QDU537" s="75"/>
      <c r="QDV537" s="66"/>
      <c r="QDW537" s="66"/>
      <c r="QDX537" s="79"/>
      <c r="QDY537" s="109"/>
      <c r="QDZ537" s="479"/>
      <c r="QEA537" s="78"/>
      <c r="QEB537" s="144"/>
      <c r="QEC537" s="75"/>
      <c r="QED537" s="66"/>
      <c r="QEE537" s="66"/>
      <c r="QEF537" s="79"/>
      <c r="QEG537" s="109"/>
      <c r="QEH537" s="479"/>
      <c r="QEI537" s="78"/>
      <c r="QEJ537" s="144"/>
      <c r="QEK537" s="75"/>
      <c r="QEL537" s="66"/>
      <c r="QEM537" s="66"/>
      <c r="QEN537" s="79"/>
      <c r="QEO537" s="109"/>
      <c r="QEP537" s="479"/>
      <c r="QEQ537" s="78"/>
      <c r="QER537" s="144"/>
      <c r="QES537" s="75"/>
      <c r="QET537" s="66"/>
      <c r="QEU537" s="66"/>
      <c r="QEV537" s="79"/>
      <c r="QEW537" s="109"/>
      <c r="QEX537" s="479"/>
      <c r="QEY537" s="78"/>
      <c r="QEZ537" s="144"/>
      <c r="QFA537" s="75"/>
      <c r="QFB537" s="66"/>
      <c r="QFC537" s="66"/>
      <c r="QFD537" s="79"/>
      <c r="QFE537" s="109"/>
      <c r="QFF537" s="479"/>
      <c r="QFG537" s="78"/>
      <c r="QFH537" s="144"/>
      <c r="QFI537" s="75"/>
      <c r="QFJ537" s="66"/>
      <c r="QFK537" s="66"/>
      <c r="QFL537" s="79"/>
      <c r="QFM537" s="109"/>
      <c r="QFN537" s="479"/>
      <c r="QFO537" s="78"/>
      <c r="QFP537" s="144"/>
      <c r="QFQ537" s="75"/>
      <c r="QFR537" s="66"/>
      <c r="QFS537" s="66"/>
      <c r="QFT537" s="79"/>
      <c r="QFU537" s="109"/>
      <c r="QFV537" s="479"/>
      <c r="QFW537" s="78"/>
      <c r="QFX537" s="144"/>
      <c r="QFY537" s="75"/>
      <c r="QFZ537" s="66"/>
      <c r="QGA537" s="66"/>
      <c r="QGB537" s="79"/>
      <c r="QGC537" s="109"/>
      <c r="QGD537" s="479"/>
      <c r="QGE537" s="78"/>
      <c r="QGF537" s="144"/>
      <c r="QGG537" s="75"/>
      <c r="QGH537" s="66"/>
      <c r="QGI537" s="66"/>
      <c r="QGJ537" s="79"/>
      <c r="QGK537" s="109"/>
      <c r="QGL537" s="479"/>
      <c r="QGM537" s="78"/>
      <c r="QGN537" s="144"/>
      <c r="QGO537" s="75"/>
      <c r="QGP537" s="66"/>
      <c r="QGQ537" s="66"/>
      <c r="QGR537" s="79"/>
      <c r="QGS537" s="109"/>
      <c r="QGT537" s="479"/>
      <c r="QGU537" s="78"/>
      <c r="QGV537" s="144"/>
      <c r="QGW537" s="75"/>
      <c r="QGX537" s="66"/>
      <c r="QGY537" s="66"/>
      <c r="QGZ537" s="79"/>
      <c r="QHA537" s="109"/>
      <c r="QHB537" s="479"/>
      <c r="QHC537" s="78"/>
      <c r="QHD537" s="144"/>
      <c r="QHE537" s="75"/>
      <c r="QHF537" s="66"/>
      <c r="QHG537" s="66"/>
      <c r="QHH537" s="79"/>
      <c r="QHI537" s="109"/>
      <c r="QHJ537" s="479"/>
      <c r="QHK537" s="78"/>
      <c r="QHL537" s="144"/>
      <c r="QHM537" s="75"/>
      <c r="QHN537" s="66"/>
      <c r="QHO537" s="66"/>
      <c r="QHP537" s="79"/>
      <c r="QHQ537" s="109"/>
      <c r="QHR537" s="479"/>
      <c r="QHS537" s="78"/>
      <c r="QHT537" s="144"/>
      <c r="QHU537" s="75"/>
      <c r="QHV537" s="66"/>
      <c r="QHW537" s="66"/>
      <c r="QHX537" s="79"/>
      <c r="QHY537" s="109"/>
      <c r="QHZ537" s="479"/>
      <c r="QIA537" s="78"/>
      <c r="QIB537" s="144"/>
      <c r="QIC537" s="75"/>
      <c r="QID537" s="66"/>
      <c r="QIE537" s="66"/>
      <c r="QIF537" s="79"/>
      <c r="QIG537" s="109"/>
      <c r="QIH537" s="479"/>
      <c r="QII537" s="78"/>
      <c r="QIJ537" s="144"/>
      <c r="QIK537" s="75"/>
      <c r="QIL537" s="66"/>
      <c r="QIM537" s="66"/>
      <c r="QIN537" s="79"/>
      <c r="QIO537" s="109"/>
      <c r="QIP537" s="479"/>
      <c r="QIQ537" s="78"/>
      <c r="QIR537" s="144"/>
      <c r="QIS537" s="75"/>
      <c r="QIT537" s="66"/>
      <c r="QIU537" s="66"/>
      <c r="QIV537" s="79"/>
      <c r="QIW537" s="109"/>
      <c r="QIX537" s="479"/>
      <c r="QIY537" s="78"/>
      <c r="QIZ537" s="144"/>
      <c r="QJA537" s="75"/>
      <c r="QJB537" s="66"/>
      <c r="QJC537" s="66"/>
      <c r="QJD537" s="79"/>
      <c r="QJE537" s="109"/>
      <c r="QJF537" s="479"/>
      <c r="QJG537" s="78"/>
      <c r="QJH537" s="144"/>
      <c r="QJI537" s="75"/>
      <c r="QJJ537" s="66"/>
      <c r="QJK537" s="66"/>
      <c r="QJL537" s="79"/>
      <c r="QJM537" s="109"/>
      <c r="QJN537" s="479"/>
      <c r="QJO537" s="78"/>
      <c r="QJP537" s="144"/>
      <c r="QJQ537" s="75"/>
      <c r="QJR537" s="66"/>
      <c r="QJS537" s="66"/>
      <c r="QJT537" s="79"/>
      <c r="QJU537" s="109"/>
      <c r="QJV537" s="479"/>
      <c r="QJW537" s="78"/>
      <c r="QJX537" s="144"/>
      <c r="QJY537" s="75"/>
      <c r="QJZ537" s="66"/>
      <c r="QKA537" s="66"/>
      <c r="QKB537" s="79"/>
      <c r="QKC537" s="109"/>
      <c r="QKD537" s="479"/>
      <c r="QKE537" s="78"/>
      <c r="QKF537" s="144"/>
      <c r="QKG537" s="75"/>
      <c r="QKH537" s="66"/>
      <c r="QKI537" s="66"/>
      <c r="QKJ537" s="79"/>
      <c r="QKK537" s="109"/>
      <c r="QKL537" s="479"/>
      <c r="QKM537" s="78"/>
      <c r="QKN537" s="144"/>
      <c r="QKO537" s="75"/>
      <c r="QKP537" s="66"/>
      <c r="QKQ537" s="66"/>
      <c r="QKR537" s="79"/>
      <c r="QKS537" s="109"/>
      <c r="QKT537" s="479"/>
      <c r="QKU537" s="78"/>
      <c r="QKV537" s="144"/>
      <c r="QKW537" s="75"/>
      <c r="QKX537" s="66"/>
      <c r="QKY537" s="66"/>
      <c r="QKZ537" s="79"/>
      <c r="QLA537" s="109"/>
      <c r="QLB537" s="479"/>
      <c r="QLC537" s="78"/>
      <c r="QLD537" s="144"/>
      <c r="QLE537" s="75"/>
      <c r="QLF537" s="66"/>
      <c r="QLG537" s="66"/>
      <c r="QLH537" s="79"/>
      <c r="QLI537" s="109"/>
      <c r="QLJ537" s="479"/>
      <c r="QLK537" s="78"/>
      <c r="QLL537" s="144"/>
      <c r="QLM537" s="75"/>
      <c r="QLN537" s="66"/>
      <c r="QLO537" s="66"/>
      <c r="QLP537" s="79"/>
      <c r="QLQ537" s="109"/>
      <c r="QLR537" s="479"/>
      <c r="QLS537" s="78"/>
      <c r="QLT537" s="144"/>
      <c r="QLU537" s="75"/>
      <c r="QLV537" s="66"/>
      <c r="QLW537" s="66"/>
      <c r="QLX537" s="79"/>
      <c r="QLY537" s="109"/>
      <c r="QLZ537" s="479"/>
      <c r="QMA537" s="78"/>
      <c r="QMB537" s="144"/>
      <c r="QMC537" s="75"/>
      <c r="QMD537" s="66"/>
      <c r="QME537" s="66"/>
      <c r="QMF537" s="79"/>
      <c r="QMG537" s="109"/>
      <c r="QMH537" s="479"/>
      <c r="QMI537" s="78"/>
      <c r="QMJ537" s="144"/>
      <c r="QMK537" s="75"/>
      <c r="QML537" s="66"/>
      <c r="QMM537" s="66"/>
      <c r="QMN537" s="79"/>
      <c r="QMO537" s="109"/>
      <c r="QMP537" s="479"/>
      <c r="QMQ537" s="78"/>
      <c r="QMR537" s="144"/>
      <c r="QMS537" s="75"/>
      <c r="QMT537" s="66"/>
      <c r="QMU537" s="66"/>
      <c r="QMV537" s="79"/>
      <c r="QMW537" s="109"/>
      <c r="QMX537" s="479"/>
      <c r="QMY537" s="78"/>
      <c r="QMZ537" s="144"/>
      <c r="QNA537" s="75"/>
      <c r="QNB537" s="66"/>
      <c r="QNC537" s="66"/>
      <c r="QND537" s="79"/>
      <c r="QNE537" s="109"/>
      <c r="QNF537" s="479"/>
      <c r="QNG537" s="78"/>
      <c r="QNH537" s="144"/>
      <c r="QNI537" s="75"/>
      <c r="QNJ537" s="66"/>
      <c r="QNK537" s="66"/>
      <c r="QNL537" s="79"/>
      <c r="QNM537" s="109"/>
      <c r="QNN537" s="479"/>
      <c r="QNO537" s="78"/>
      <c r="QNP537" s="144"/>
      <c r="QNQ537" s="75"/>
      <c r="QNR537" s="66"/>
      <c r="QNS537" s="66"/>
      <c r="QNT537" s="79"/>
      <c r="QNU537" s="109"/>
      <c r="QNV537" s="479"/>
      <c r="QNW537" s="78"/>
      <c r="QNX537" s="144"/>
      <c r="QNY537" s="75"/>
      <c r="QNZ537" s="66"/>
      <c r="QOA537" s="66"/>
      <c r="QOB537" s="79"/>
      <c r="QOC537" s="109"/>
      <c r="QOD537" s="479"/>
      <c r="QOE537" s="78"/>
      <c r="QOF537" s="144"/>
      <c r="QOG537" s="75"/>
      <c r="QOH537" s="66"/>
      <c r="QOI537" s="66"/>
      <c r="QOJ537" s="79"/>
      <c r="QOK537" s="109"/>
      <c r="QOL537" s="479"/>
      <c r="QOM537" s="78"/>
      <c r="QON537" s="144"/>
      <c r="QOO537" s="75"/>
      <c r="QOP537" s="66"/>
      <c r="QOQ537" s="66"/>
      <c r="QOR537" s="79"/>
      <c r="QOS537" s="109"/>
      <c r="QOT537" s="479"/>
      <c r="QOU537" s="78"/>
      <c r="QOV537" s="144"/>
      <c r="QOW537" s="75"/>
      <c r="QOX537" s="66"/>
      <c r="QOY537" s="66"/>
      <c r="QOZ537" s="79"/>
      <c r="QPA537" s="109"/>
      <c r="QPB537" s="479"/>
      <c r="QPC537" s="78"/>
      <c r="QPD537" s="144"/>
      <c r="QPE537" s="75"/>
      <c r="QPF537" s="66"/>
      <c r="QPG537" s="66"/>
      <c r="QPH537" s="79"/>
      <c r="QPI537" s="109"/>
      <c r="QPJ537" s="479"/>
      <c r="QPK537" s="78"/>
      <c r="QPL537" s="144"/>
      <c r="QPM537" s="75"/>
      <c r="QPN537" s="66"/>
      <c r="QPO537" s="66"/>
      <c r="QPP537" s="79"/>
      <c r="QPQ537" s="109"/>
      <c r="QPR537" s="479"/>
      <c r="QPS537" s="78"/>
      <c r="QPT537" s="144"/>
      <c r="QPU537" s="75"/>
      <c r="QPV537" s="66"/>
      <c r="QPW537" s="66"/>
      <c r="QPX537" s="79"/>
      <c r="QPY537" s="109"/>
      <c r="QPZ537" s="479"/>
      <c r="QQA537" s="78"/>
      <c r="QQB537" s="144"/>
      <c r="QQC537" s="75"/>
      <c r="QQD537" s="66"/>
      <c r="QQE537" s="66"/>
      <c r="QQF537" s="79"/>
      <c r="QQG537" s="109"/>
      <c r="QQH537" s="479"/>
      <c r="QQI537" s="78"/>
      <c r="QQJ537" s="144"/>
      <c r="QQK537" s="75"/>
      <c r="QQL537" s="66"/>
      <c r="QQM537" s="66"/>
      <c r="QQN537" s="79"/>
      <c r="QQO537" s="109"/>
      <c r="QQP537" s="479"/>
      <c r="QQQ537" s="78"/>
      <c r="QQR537" s="144"/>
      <c r="QQS537" s="75"/>
      <c r="QQT537" s="66"/>
      <c r="QQU537" s="66"/>
      <c r="QQV537" s="79"/>
      <c r="QQW537" s="109"/>
      <c r="QQX537" s="479"/>
      <c r="QQY537" s="78"/>
      <c r="QQZ537" s="144"/>
      <c r="QRA537" s="75"/>
      <c r="QRB537" s="66"/>
      <c r="QRC537" s="66"/>
      <c r="QRD537" s="79"/>
      <c r="QRE537" s="109"/>
      <c r="QRF537" s="479"/>
      <c r="QRG537" s="78"/>
      <c r="QRH537" s="144"/>
      <c r="QRI537" s="75"/>
      <c r="QRJ537" s="66"/>
      <c r="QRK537" s="66"/>
      <c r="QRL537" s="79"/>
      <c r="QRM537" s="109"/>
      <c r="QRN537" s="479"/>
      <c r="QRO537" s="78"/>
      <c r="QRP537" s="144"/>
      <c r="QRQ537" s="75"/>
      <c r="QRR537" s="66"/>
      <c r="QRS537" s="66"/>
      <c r="QRT537" s="79"/>
      <c r="QRU537" s="109"/>
      <c r="QRV537" s="479"/>
      <c r="QRW537" s="78"/>
      <c r="QRX537" s="144"/>
      <c r="QRY537" s="75"/>
      <c r="QRZ537" s="66"/>
      <c r="QSA537" s="66"/>
      <c r="QSB537" s="79"/>
      <c r="QSC537" s="109"/>
      <c r="QSD537" s="479"/>
      <c r="QSE537" s="78"/>
      <c r="QSF537" s="144"/>
      <c r="QSG537" s="75"/>
      <c r="QSH537" s="66"/>
      <c r="QSI537" s="66"/>
      <c r="QSJ537" s="79"/>
      <c r="QSK537" s="109"/>
      <c r="QSL537" s="479"/>
      <c r="QSM537" s="78"/>
      <c r="QSN537" s="144"/>
      <c r="QSO537" s="75"/>
      <c r="QSP537" s="66"/>
      <c r="QSQ537" s="66"/>
      <c r="QSR537" s="79"/>
      <c r="QSS537" s="109"/>
      <c r="QST537" s="479"/>
      <c r="QSU537" s="78"/>
      <c r="QSV537" s="144"/>
      <c r="QSW537" s="75"/>
      <c r="QSX537" s="66"/>
      <c r="QSY537" s="66"/>
      <c r="QSZ537" s="79"/>
      <c r="QTA537" s="109"/>
      <c r="QTB537" s="479"/>
      <c r="QTC537" s="78"/>
      <c r="QTD537" s="144"/>
      <c r="QTE537" s="75"/>
      <c r="QTF537" s="66"/>
      <c r="QTG537" s="66"/>
      <c r="QTH537" s="79"/>
      <c r="QTI537" s="109"/>
      <c r="QTJ537" s="479"/>
      <c r="QTK537" s="78"/>
      <c r="QTL537" s="144"/>
      <c r="QTM537" s="75"/>
      <c r="QTN537" s="66"/>
      <c r="QTO537" s="66"/>
      <c r="QTP537" s="79"/>
      <c r="QTQ537" s="109"/>
      <c r="QTR537" s="479"/>
      <c r="QTS537" s="78"/>
      <c r="QTT537" s="144"/>
      <c r="QTU537" s="75"/>
      <c r="QTV537" s="66"/>
      <c r="QTW537" s="66"/>
      <c r="QTX537" s="79"/>
      <c r="QTY537" s="109"/>
      <c r="QTZ537" s="479"/>
      <c r="QUA537" s="78"/>
      <c r="QUB537" s="144"/>
      <c r="QUC537" s="75"/>
      <c r="QUD537" s="66"/>
      <c r="QUE537" s="66"/>
      <c r="QUF537" s="79"/>
      <c r="QUG537" s="109"/>
      <c r="QUH537" s="479"/>
      <c r="QUI537" s="78"/>
      <c r="QUJ537" s="144"/>
      <c r="QUK537" s="75"/>
      <c r="QUL537" s="66"/>
      <c r="QUM537" s="66"/>
      <c r="QUN537" s="79"/>
      <c r="QUO537" s="109"/>
      <c r="QUP537" s="479"/>
      <c r="QUQ537" s="78"/>
      <c r="QUR537" s="144"/>
      <c r="QUS537" s="75"/>
      <c r="QUT537" s="66"/>
      <c r="QUU537" s="66"/>
      <c r="QUV537" s="79"/>
      <c r="QUW537" s="109"/>
      <c r="QUX537" s="479"/>
      <c r="QUY537" s="78"/>
      <c r="QUZ537" s="144"/>
      <c r="QVA537" s="75"/>
      <c r="QVB537" s="66"/>
      <c r="QVC537" s="66"/>
      <c r="QVD537" s="79"/>
      <c r="QVE537" s="109"/>
      <c r="QVF537" s="479"/>
      <c r="QVG537" s="78"/>
      <c r="QVH537" s="144"/>
      <c r="QVI537" s="75"/>
      <c r="QVJ537" s="66"/>
      <c r="QVK537" s="66"/>
      <c r="QVL537" s="79"/>
      <c r="QVM537" s="109"/>
      <c r="QVN537" s="479"/>
      <c r="QVO537" s="78"/>
      <c r="QVP537" s="144"/>
      <c r="QVQ537" s="75"/>
      <c r="QVR537" s="66"/>
      <c r="QVS537" s="66"/>
      <c r="QVT537" s="79"/>
      <c r="QVU537" s="109"/>
      <c r="QVV537" s="479"/>
      <c r="QVW537" s="78"/>
      <c r="QVX537" s="144"/>
      <c r="QVY537" s="75"/>
      <c r="QVZ537" s="66"/>
      <c r="QWA537" s="66"/>
      <c r="QWB537" s="79"/>
      <c r="QWC537" s="109"/>
      <c r="QWD537" s="479"/>
      <c r="QWE537" s="78"/>
      <c r="QWF537" s="144"/>
      <c r="QWG537" s="75"/>
      <c r="QWH537" s="66"/>
      <c r="QWI537" s="66"/>
      <c r="QWJ537" s="79"/>
      <c r="QWK537" s="109"/>
      <c r="QWL537" s="479"/>
      <c r="QWM537" s="78"/>
      <c r="QWN537" s="144"/>
      <c r="QWO537" s="75"/>
      <c r="QWP537" s="66"/>
      <c r="QWQ537" s="66"/>
      <c r="QWR537" s="79"/>
      <c r="QWS537" s="109"/>
      <c r="QWT537" s="479"/>
      <c r="QWU537" s="78"/>
      <c r="QWV537" s="144"/>
      <c r="QWW537" s="75"/>
      <c r="QWX537" s="66"/>
      <c r="QWY537" s="66"/>
      <c r="QWZ537" s="79"/>
      <c r="QXA537" s="109"/>
      <c r="QXB537" s="479"/>
      <c r="QXC537" s="78"/>
      <c r="QXD537" s="144"/>
      <c r="QXE537" s="75"/>
      <c r="QXF537" s="66"/>
      <c r="QXG537" s="66"/>
      <c r="QXH537" s="79"/>
      <c r="QXI537" s="109"/>
      <c r="QXJ537" s="479"/>
      <c r="QXK537" s="78"/>
      <c r="QXL537" s="144"/>
      <c r="QXM537" s="75"/>
      <c r="QXN537" s="66"/>
      <c r="QXO537" s="66"/>
      <c r="QXP537" s="79"/>
      <c r="QXQ537" s="109"/>
      <c r="QXR537" s="479"/>
      <c r="QXS537" s="78"/>
      <c r="QXT537" s="144"/>
      <c r="QXU537" s="75"/>
      <c r="QXV537" s="66"/>
      <c r="QXW537" s="66"/>
      <c r="QXX537" s="79"/>
      <c r="QXY537" s="109"/>
      <c r="QXZ537" s="479"/>
      <c r="QYA537" s="78"/>
      <c r="QYB537" s="144"/>
      <c r="QYC537" s="75"/>
      <c r="QYD537" s="66"/>
      <c r="QYE537" s="66"/>
      <c r="QYF537" s="79"/>
      <c r="QYG537" s="109"/>
      <c r="QYH537" s="479"/>
      <c r="QYI537" s="78"/>
      <c r="QYJ537" s="144"/>
      <c r="QYK537" s="75"/>
      <c r="QYL537" s="66"/>
      <c r="QYM537" s="66"/>
      <c r="QYN537" s="79"/>
      <c r="QYO537" s="109"/>
      <c r="QYP537" s="479"/>
      <c r="QYQ537" s="78"/>
      <c r="QYR537" s="144"/>
      <c r="QYS537" s="75"/>
      <c r="QYT537" s="66"/>
      <c r="QYU537" s="66"/>
      <c r="QYV537" s="79"/>
      <c r="QYW537" s="109"/>
      <c r="QYX537" s="479"/>
      <c r="QYY537" s="78"/>
      <c r="QYZ537" s="144"/>
      <c r="QZA537" s="75"/>
      <c r="QZB537" s="66"/>
      <c r="QZC537" s="66"/>
      <c r="QZD537" s="79"/>
      <c r="QZE537" s="109"/>
      <c r="QZF537" s="479"/>
      <c r="QZG537" s="78"/>
      <c r="QZH537" s="144"/>
      <c r="QZI537" s="75"/>
      <c r="QZJ537" s="66"/>
      <c r="QZK537" s="66"/>
      <c r="QZL537" s="79"/>
      <c r="QZM537" s="109"/>
      <c r="QZN537" s="479"/>
      <c r="QZO537" s="78"/>
      <c r="QZP537" s="144"/>
      <c r="QZQ537" s="75"/>
      <c r="QZR537" s="66"/>
      <c r="QZS537" s="66"/>
      <c r="QZT537" s="79"/>
      <c r="QZU537" s="109"/>
      <c r="QZV537" s="479"/>
      <c r="QZW537" s="78"/>
      <c r="QZX537" s="144"/>
      <c r="QZY537" s="75"/>
      <c r="QZZ537" s="66"/>
      <c r="RAA537" s="66"/>
      <c r="RAB537" s="79"/>
      <c r="RAC537" s="109"/>
      <c r="RAD537" s="479"/>
      <c r="RAE537" s="78"/>
      <c r="RAF537" s="144"/>
      <c r="RAG537" s="75"/>
      <c r="RAH537" s="66"/>
      <c r="RAI537" s="66"/>
      <c r="RAJ537" s="79"/>
      <c r="RAK537" s="109"/>
      <c r="RAL537" s="479"/>
      <c r="RAM537" s="78"/>
      <c r="RAN537" s="144"/>
      <c r="RAO537" s="75"/>
      <c r="RAP537" s="66"/>
      <c r="RAQ537" s="66"/>
      <c r="RAR537" s="79"/>
      <c r="RAS537" s="109"/>
      <c r="RAT537" s="479"/>
      <c r="RAU537" s="78"/>
      <c r="RAV537" s="144"/>
      <c r="RAW537" s="75"/>
      <c r="RAX537" s="66"/>
      <c r="RAY537" s="66"/>
      <c r="RAZ537" s="79"/>
      <c r="RBA537" s="109"/>
      <c r="RBB537" s="479"/>
      <c r="RBC537" s="78"/>
      <c r="RBD537" s="144"/>
      <c r="RBE537" s="75"/>
      <c r="RBF537" s="66"/>
      <c r="RBG537" s="66"/>
      <c r="RBH537" s="79"/>
      <c r="RBI537" s="109"/>
      <c r="RBJ537" s="479"/>
      <c r="RBK537" s="78"/>
      <c r="RBL537" s="144"/>
      <c r="RBM537" s="75"/>
      <c r="RBN537" s="66"/>
      <c r="RBO537" s="66"/>
      <c r="RBP537" s="79"/>
      <c r="RBQ537" s="109"/>
      <c r="RBR537" s="479"/>
      <c r="RBS537" s="78"/>
      <c r="RBT537" s="144"/>
      <c r="RBU537" s="75"/>
      <c r="RBV537" s="66"/>
      <c r="RBW537" s="66"/>
      <c r="RBX537" s="79"/>
      <c r="RBY537" s="109"/>
      <c r="RBZ537" s="479"/>
      <c r="RCA537" s="78"/>
      <c r="RCB537" s="144"/>
      <c r="RCC537" s="75"/>
      <c r="RCD537" s="66"/>
      <c r="RCE537" s="66"/>
      <c r="RCF537" s="79"/>
      <c r="RCG537" s="109"/>
      <c r="RCH537" s="479"/>
      <c r="RCI537" s="78"/>
      <c r="RCJ537" s="144"/>
      <c r="RCK537" s="75"/>
      <c r="RCL537" s="66"/>
      <c r="RCM537" s="66"/>
      <c r="RCN537" s="79"/>
      <c r="RCO537" s="109"/>
      <c r="RCP537" s="479"/>
      <c r="RCQ537" s="78"/>
      <c r="RCR537" s="144"/>
      <c r="RCS537" s="75"/>
      <c r="RCT537" s="66"/>
      <c r="RCU537" s="66"/>
      <c r="RCV537" s="79"/>
      <c r="RCW537" s="109"/>
      <c r="RCX537" s="479"/>
      <c r="RCY537" s="78"/>
      <c r="RCZ537" s="144"/>
      <c r="RDA537" s="75"/>
      <c r="RDB537" s="66"/>
      <c r="RDC537" s="66"/>
      <c r="RDD537" s="79"/>
      <c r="RDE537" s="109"/>
      <c r="RDF537" s="479"/>
      <c r="RDG537" s="78"/>
      <c r="RDH537" s="144"/>
      <c r="RDI537" s="75"/>
      <c r="RDJ537" s="66"/>
      <c r="RDK537" s="66"/>
      <c r="RDL537" s="79"/>
      <c r="RDM537" s="109"/>
      <c r="RDN537" s="479"/>
      <c r="RDO537" s="78"/>
      <c r="RDP537" s="144"/>
      <c r="RDQ537" s="75"/>
      <c r="RDR537" s="66"/>
      <c r="RDS537" s="66"/>
      <c r="RDT537" s="79"/>
      <c r="RDU537" s="109"/>
      <c r="RDV537" s="479"/>
      <c r="RDW537" s="78"/>
      <c r="RDX537" s="144"/>
      <c r="RDY537" s="75"/>
      <c r="RDZ537" s="66"/>
      <c r="REA537" s="66"/>
      <c r="REB537" s="79"/>
      <c r="REC537" s="109"/>
      <c r="RED537" s="479"/>
      <c r="REE537" s="78"/>
      <c r="REF537" s="144"/>
      <c r="REG537" s="75"/>
      <c r="REH537" s="66"/>
      <c r="REI537" s="66"/>
      <c r="REJ537" s="79"/>
      <c r="REK537" s="109"/>
      <c r="REL537" s="479"/>
      <c r="REM537" s="78"/>
      <c r="REN537" s="144"/>
      <c r="REO537" s="75"/>
      <c r="REP537" s="66"/>
      <c r="REQ537" s="66"/>
      <c r="RER537" s="79"/>
      <c r="RES537" s="109"/>
      <c r="RET537" s="479"/>
      <c r="REU537" s="78"/>
      <c r="REV537" s="144"/>
      <c r="REW537" s="75"/>
      <c r="REX537" s="66"/>
      <c r="REY537" s="66"/>
      <c r="REZ537" s="79"/>
      <c r="RFA537" s="109"/>
      <c r="RFB537" s="479"/>
      <c r="RFC537" s="78"/>
      <c r="RFD537" s="144"/>
      <c r="RFE537" s="75"/>
      <c r="RFF537" s="66"/>
      <c r="RFG537" s="66"/>
      <c r="RFH537" s="79"/>
      <c r="RFI537" s="109"/>
      <c r="RFJ537" s="479"/>
      <c r="RFK537" s="78"/>
      <c r="RFL537" s="144"/>
      <c r="RFM537" s="75"/>
      <c r="RFN537" s="66"/>
      <c r="RFO537" s="66"/>
      <c r="RFP537" s="79"/>
      <c r="RFQ537" s="109"/>
      <c r="RFR537" s="479"/>
      <c r="RFS537" s="78"/>
      <c r="RFT537" s="144"/>
      <c r="RFU537" s="75"/>
      <c r="RFV537" s="66"/>
      <c r="RFW537" s="66"/>
      <c r="RFX537" s="79"/>
      <c r="RFY537" s="109"/>
      <c r="RFZ537" s="479"/>
      <c r="RGA537" s="78"/>
      <c r="RGB537" s="144"/>
      <c r="RGC537" s="75"/>
      <c r="RGD537" s="66"/>
      <c r="RGE537" s="66"/>
      <c r="RGF537" s="79"/>
      <c r="RGG537" s="109"/>
      <c r="RGH537" s="479"/>
      <c r="RGI537" s="78"/>
      <c r="RGJ537" s="144"/>
      <c r="RGK537" s="75"/>
      <c r="RGL537" s="66"/>
      <c r="RGM537" s="66"/>
      <c r="RGN537" s="79"/>
      <c r="RGO537" s="109"/>
      <c r="RGP537" s="479"/>
      <c r="RGQ537" s="78"/>
      <c r="RGR537" s="144"/>
      <c r="RGS537" s="75"/>
      <c r="RGT537" s="66"/>
      <c r="RGU537" s="66"/>
      <c r="RGV537" s="79"/>
      <c r="RGW537" s="109"/>
      <c r="RGX537" s="479"/>
      <c r="RGY537" s="78"/>
      <c r="RGZ537" s="144"/>
      <c r="RHA537" s="75"/>
      <c r="RHB537" s="66"/>
      <c r="RHC537" s="66"/>
      <c r="RHD537" s="79"/>
      <c r="RHE537" s="109"/>
      <c r="RHF537" s="479"/>
      <c r="RHG537" s="78"/>
      <c r="RHH537" s="144"/>
      <c r="RHI537" s="75"/>
      <c r="RHJ537" s="66"/>
      <c r="RHK537" s="66"/>
      <c r="RHL537" s="79"/>
      <c r="RHM537" s="109"/>
      <c r="RHN537" s="479"/>
      <c r="RHO537" s="78"/>
      <c r="RHP537" s="144"/>
      <c r="RHQ537" s="75"/>
      <c r="RHR537" s="66"/>
      <c r="RHS537" s="66"/>
      <c r="RHT537" s="79"/>
      <c r="RHU537" s="109"/>
      <c r="RHV537" s="479"/>
      <c r="RHW537" s="78"/>
      <c r="RHX537" s="144"/>
      <c r="RHY537" s="75"/>
      <c r="RHZ537" s="66"/>
      <c r="RIA537" s="66"/>
      <c r="RIB537" s="79"/>
      <c r="RIC537" s="109"/>
      <c r="RID537" s="479"/>
      <c r="RIE537" s="78"/>
      <c r="RIF537" s="144"/>
      <c r="RIG537" s="75"/>
      <c r="RIH537" s="66"/>
      <c r="RII537" s="66"/>
      <c r="RIJ537" s="79"/>
      <c r="RIK537" s="109"/>
      <c r="RIL537" s="479"/>
      <c r="RIM537" s="78"/>
      <c r="RIN537" s="144"/>
      <c r="RIO537" s="75"/>
      <c r="RIP537" s="66"/>
      <c r="RIQ537" s="66"/>
      <c r="RIR537" s="79"/>
      <c r="RIS537" s="109"/>
      <c r="RIT537" s="479"/>
      <c r="RIU537" s="78"/>
      <c r="RIV537" s="144"/>
      <c r="RIW537" s="75"/>
      <c r="RIX537" s="66"/>
      <c r="RIY537" s="66"/>
      <c r="RIZ537" s="79"/>
      <c r="RJA537" s="109"/>
      <c r="RJB537" s="479"/>
      <c r="RJC537" s="78"/>
      <c r="RJD537" s="144"/>
      <c r="RJE537" s="75"/>
      <c r="RJF537" s="66"/>
      <c r="RJG537" s="66"/>
      <c r="RJH537" s="79"/>
      <c r="RJI537" s="109"/>
      <c r="RJJ537" s="479"/>
      <c r="RJK537" s="78"/>
      <c r="RJL537" s="144"/>
      <c r="RJM537" s="75"/>
      <c r="RJN537" s="66"/>
      <c r="RJO537" s="66"/>
      <c r="RJP537" s="79"/>
      <c r="RJQ537" s="109"/>
      <c r="RJR537" s="479"/>
      <c r="RJS537" s="78"/>
      <c r="RJT537" s="144"/>
      <c r="RJU537" s="75"/>
      <c r="RJV537" s="66"/>
      <c r="RJW537" s="66"/>
      <c r="RJX537" s="79"/>
      <c r="RJY537" s="109"/>
      <c r="RJZ537" s="479"/>
      <c r="RKA537" s="78"/>
      <c r="RKB537" s="144"/>
      <c r="RKC537" s="75"/>
      <c r="RKD537" s="66"/>
      <c r="RKE537" s="66"/>
      <c r="RKF537" s="79"/>
      <c r="RKG537" s="109"/>
      <c r="RKH537" s="479"/>
      <c r="RKI537" s="78"/>
      <c r="RKJ537" s="144"/>
      <c r="RKK537" s="75"/>
      <c r="RKL537" s="66"/>
      <c r="RKM537" s="66"/>
      <c r="RKN537" s="79"/>
      <c r="RKO537" s="109"/>
      <c r="RKP537" s="479"/>
      <c r="RKQ537" s="78"/>
      <c r="RKR537" s="144"/>
      <c r="RKS537" s="75"/>
      <c r="RKT537" s="66"/>
      <c r="RKU537" s="66"/>
      <c r="RKV537" s="79"/>
      <c r="RKW537" s="109"/>
      <c r="RKX537" s="479"/>
      <c r="RKY537" s="78"/>
      <c r="RKZ537" s="144"/>
      <c r="RLA537" s="75"/>
      <c r="RLB537" s="66"/>
      <c r="RLC537" s="66"/>
      <c r="RLD537" s="79"/>
      <c r="RLE537" s="109"/>
      <c r="RLF537" s="479"/>
      <c r="RLG537" s="78"/>
      <c r="RLH537" s="144"/>
      <c r="RLI537" s="75"/>
      <c r="RLJ537" s="66"/>
      <c r="RLK537" s="66"/>
      <c r="RLL537" s="79"/>
      <c r="RLM537" s="109"/>
      <c r="RLN537" s="479"/>
      <c r="RLO537" s="78"/>
      <c r="RLP537" s="144"/>
      <c r="RLQ537" s="75"/>
      <c r="RLR537" s="66"/>
      <c r="RLS537" s="66"/>
      <c r="RLT537" s="79"/>
      <c r="RLU537" s="109"/>
      <c r="RLV537" s="479"/>
      <c r="RLW537" s="78"/>
      <c r="RLX537" s="144"/>
      <c r="RLY537" s="75"/>
      <c r="RLZ537" s="66"/>
      <c r="RMA537" s="66"/>
      <c r="RMB537" s="79"/>
      <c r="RMC537" s="109"/>
      <c r="RMD537" s="479"/>
      <c r="RME537" s="78"/>
      <c r="RMF537" s="144"/>
      <c r="RMG537" s="75"/>
      <c r="RMH537" s="66"/>
      <c r="RMI537" s="66"/>
      <c r="RMJ537" s="79"/>
      <c r="RMK537" s="109"/>
      <c r="RML537" s="479"/>
      <c r="RMM537" s="78"/>
      <c r="RMN537" s="144"/>
      <c r="RMO537" s="75"/>
      <c r="RMP537" s="66"/>
      <c r="RMQ537" s="66"/>
      <c r="RMR537" s="79"/>
      <c r="RMS537" s="109"/>
      <c r="RMT537" s="479"/>
      <c r="RMU537" s="78"/>
      <c r="RMV537" s="144"/>
      <c r="RMW537" s="75"/>
      <c r="RMX537" s="66"/>
      <c r="RMY537" s="66"/>
      <c r="RMZ537" s="79"/>
      <c r="RNA537" s="109"/>
      <c r="RNB537" s="479"/>
      <c r="RNC537" s="78"/>
      <c r="RND537" s="144"/>
      <c r="RNE537" s="75"/>
      <c r="RNF537" s="66"/>
      <c r="RNG537" s="66"/>
      <c r="RNH537" s="79"/>
      <c r="RNI537" s="109"/>
      <c r="RNJ537" s="479"/>
      <c r="RNK537" s="78"/>
      <c r="RNL537" s="144"/>
      <c r="RNM537" s="75"/>
      <c r="RNN537" s="66"/>
      <c r="RNO537" s="66"/>
      <c r="RNP537" s="79"/>
      <c r="RNQ537" s="109"/>
      <c r="RNR537" s="479"/>
      <c r="RNS537" s="78"/>
      <c r="RNT537" s="144"/>
      <c r="RNU537" s="75"/>
      <c r="RNV537" s="66"/>
      <c r="RNW537" s="66"/>
      <c r="RNX537" s="79"/>
      <c r="RNY537" s="109"/>
      <c r="RNZ537" s="479"/>
      <c r="ROA537" s="78"/>
      <c r="ROB537" s="144"/>
      <c r="ROC537" s="75"/>
      <c r="ROD537" s="66"/>
      <c r="ROE537" s="66"/>
      <c r="ROF537" s="79"/>
      <c r="ROG537" s="109"/>
      <c r="ROH537" s="479"/>
      <c r="ROI537" s="78"/>
      <c r="ROJ537" s="144"/>
      <c r="ROK537" s="75"/>
      <c r="ROL537" s="66"/>
      <c r="ROM537" s="66"/>
      <c r="RON537" s="79"/>
      <c r="ROO537" s="109"/>
      <c r="ROP537" s="479"/>
      <c r="ROQ537" s="78"/>
      <c r="ROR537" s="144"/>
      <c r="ROS537" s="75"/>
      <c r="ROT537" s="66"/>
      <c r="ROU537" s="66"/>
      <c r="ROV537" s="79"/>
      <c r="ROW537" s="109"/>
      <c r="ROX537" s="479"/>
      <c r="ROY537" s="78"/>
      <c r="ROZ537" s="144"/>
      <c r="RPA537" s="75"/>
      <c r="RPB537" s="66"/>
      <c r="RPC537" s="66"/>
      <c r="RPD537" s="79"/>
      <c r="RPE537" s="109"/>
      <c r="RPF537" s="479"/>
      <c r="RPG537" s="78"/>
      <c r="RPH537" s="144"/>
      <c r="RPI537" s="75"/>
      <c r="RPJ537" s="66"/>
      <c r="RPK537" s="66"/>
      <c r="RPL537" s="79"/>
      <c r="RPM537" s="109"/>
      <c r="RPN537" s="479"/>
      <c r="RPO537" s="78"/>
      <c r="RPP537" s="144"/>
      <c r="RPQ537" s="75"/>
      <c r="RPR537" s="66"/>
      <c r="RPS537" s="66"/>
      <c r="RPT537" s="79"/>
      <c r="RPU537" s="109"/>
      <c r="RPV537" s="479"/>
      <c r="RPW537" s="78"/>
      <c r="RPX537" s="144"/>
      <c r="RPY537" s="75"/>
      <c r="RPZ537" s="66"/>
      <c r="RQA537" s="66"/>
      <c r="RQB537" s="79"/>
      <c r="RQC537" s="109"/>
      <c r="RQD537" s="479"/>
      <c r="RQE537" s="78"/>
      <c r="RQF537" s="144"/>
      <c r="RQG537" s="75"/>
      <c r="RQH537" s="66"/>
      <c r="RQI537" s="66"/>
      <c r="RQJ537" s="79"/>
      <c r="RQK537" s="109"/>
      <c r="RQL537" s="479"/>
      <c r="RQM537" s="78"/>
      <c r="RQN537" s="144"/>
      <c r="RQO537" s="75"/>
      <c r="RQP537" s="66"/>
      <c r="RQQ537" s="66"/>
      <c r="RQR537" s="79"/>
      <c r="RQS537" s="109"/>
      <c r="RQT537" s="479"/>
      <c r="RQU537" s="78"/>
      <c r="RQV537" s="144"/>
      <c r="RQW537" s="75"/>
      <c r="RQX537" s="66"/>
      <c r="RQY537" s="66"/>
      <c r="RQZ537" s="79"/>
      <c r="RRA537" s="109"/>
      <c r="RRB537" s="479"/>
      <c r="RRC537" s="78"/>
      <c r="RRD537" s="144"/>
      <c r="RRE537" s="75"/>
      <c r="RRF537" s="66"/>
      <c r="RRG537" s="66"/>
      <c r="RRH537" s="79"/>
      <c r="RRI537" s="109"/>
      <c r="RRJ537" s="479"/>
      <c r="RRK537" s="78"/>
      <c r="RRL537" s="144"/>
      <c r="RRM537" s="75"/>
      <c r="RRN537" s="66"/>
      <c r="RRO537" s="66"/>
      <c r="RRP537" s="79"/>
      <c r="RRQ537" s="109"/>
      <c r="RRR537" s="479"/>
      <c r="RRS537" s="78"/>
      <c r="RRT537" s="144"/>
      <c r="RRU537" s="75"/>
      <c r="RRV537" s="66"/>
      <c r="RRW537" s="66"/>
      <c r="RRX537" s="79"/>
      <c r="RRY537" s="109"/>
      <c r="RRZ537" s="479"/>
      <c r="RSA537" s="78"/>
      <c r="RSB537" s="144"/>
      <c r="RSC537" s="75"/>
      <c r="RSD537" s="66"/>
      <c r="RSE537" s="66"/>
      <c r="RSF537" s="79"/>
      <c r="RSG537" s="109"/>
      <c r="RSH537" s="479"/>
      <c r="RSI537" s="78"/>
      <c r="RSJ537" s="144"/>
      <c r="RSK537" s="75"/>
      <c r="RSL537" s="66"/>
      <c r="RSM537" s="66"/>
      <c r="RSN537" s="79"/>
      <c r="RSO537" s="109"/>
      <c r="RSP537" s="479"/>
      <c r="RSQ537" s="78"/>
      <c r="RSR537" s="144"/>
      <c r="RSS537" s="75"/>
      <c r="RST537" s="66"/>
      <c r="RSU537" s="66"/>
      <c r="RSV537" s="79"/>
      <c r="RSW537" s="109"/>
      <c r="RSX537" s="479"/>
      <c r="RSY537" s="78"/>
      <c r="RSZ537" s="144"/>
      <c r="RTA537" s="75"/>
      <c r="RTB537" s="66"/>
      <c r="RTC537" s="66"/>
      <c r="RTD537" s="79"/>
      <c r="RTE537" s="109"/>
      <c r="RTF537" s="479"/>
      <c r="RTG537" s="78"/>
      <c r="RTH537" s="144"/>
      <c r="RTI537" s="75"/>
      <c r="RTJ537" s="66"/>
      <c r="RTK537" s="66"/>
      <c r="RTL537" s="79"/>
      <c r="RTM537" s="109"/>
      <c r="RTN537" s="479"/>
      <c r="RTO537" s="78"/>
      <c r="RTP537" s="144"/>
      <c r="RTQ537" s="75"/>
      <c r="RTR537" s="66"/>
      <c r="RTS537" s="66"/>
      <c r="RTT537" s="79"/>
      <c r="RTU537" s="109"/>
      <c r="RTV537" s="479"/>
      <c r="RTW537" s="78"/>
      <c r="RTX537" s="144"/>
      <c r="RTY537" s="75"/>
      <c r="RTZ537" s="66"/>
      <c r="RUA537" s="66"/>
      <c r="RUB537" s="79"/>
      <c r="RUC537" s="109"/>
      <c r="RUD537" s="479"/>
      <c r="RUE537" s="78"/>
      <c r="RUF537" s="144"/>
      <c r="RUG537" s="75"/>
      <c r="RUH537" s="66"/>
      <c r="RUI537" s="66"/>
      <c r="RUJ537" s="79"/>
      <c r="RUK537" s="109"/>
      <c r="RUL537" s="479"/>
      <c r="RUM537" s="78"/>
      <c r="RUN537" s="144"/>
      <c r="RUO537" s="75"/>
      <c r="RUP537" s="66"/>
      <c r="RUQ537" s="66"/>
      <c r="RUR537" s="79"/>
      <c r="RUS537" s="109"/>
      <c r="RUT537" s="479"/>
      <c r="RUU537" s="78"/>
      <c r="RUV537" s="144"/>
      <c r="RUW537" s="75"/>
      <c r="RUX537" s="66"/>
      <c r="RUY537" s="66"/>
      <c r="RUZ537" s="79"/>
      <c r="RVA537" s="109"/>
      <c r="RVB537" s="479"/>
      <c r="RVC537" s="78"/>
      <c r="RVD537" s="144"/>
      <c r="RVE537" s="75"/>
      <c r="RVF537" s="66"/>
      <c r="RVG537" s="66"/>
      <c r="RVH537" s="79"/>
      <c r="RVI537" s="109"/>
      <c r="RVJ537" s="479"/>
      <c r="RVK537" s="78"/>
      <c r="RVL537" s="144"/>
      <c r="RVM537" s="75"/>
      <c r="RVN537" s="66"/>
      <c r="RVO537" s="66"/>
      <c r="RVP537" s="79"/>
      <c r="RVQ537" s="109"/>
      <c r="RVR537" s="479"/>
      <c r="RVS537" s="78"/>
      <c r="RVT537" s="144"/>
      <c r="RVU537" s="75"/>
      <c r="RVV537" s="66"/>
      <c r="RVW537" s="66"/>
      <c r="RVX537" s="79"/>
      <c r="RVY537" s="109"/>
      <c r="RVZ537" s="479"/>
      <c r="RWA537" s="78"/>
      <c r="RWB537" s="144"/>
      <c r="RWC537" s="75"/>
      <c r="RWD537" s="66"/>
      <c r="RWE537" s="66"/>
      <c r="RWF537" s="79"/>
      <c r="RWG537" s="109"/>
      <c r="RWH537" s="479"/>
      <c r="RWI537" s="78"/>
      <c r="RWJ537" s="144"/>
      <c r="RWK537" s="75"/>
      <c r="RWL537" s="66"/>
      <c r="RWM537" s="66"/>
      <c r="RWN537" s="79"/>
      <c r="RWO537" s="109"/>
      <c r="RWP537" s="479"/>
      <c r="RWQ537" s="78"/>
      <c r="RWR537" s="144"/>
      <c r="RWS537" s="75"/>
      <c r="RWT537" s="66"/>
      <c r="RWU537" s="66"/>
      <c r="RWV537" s="79"/>
      <c r="RWW537" s="109"/>
      <c r="RWX537" s="479"/>
      <c r="RWY537" s="78"/>
      <c r="RWZ537" s="144"/>
      <c r="RXA537" s="75"/>
      <c r="RXB537" s="66"/>
      <c r="RXC537" s="66"/>
      <c r="RXD537" s="79"/>
      <c r="RXE537" s="109"/>
      <c r="RXF537" s="479"/>
      <c r="RXG537" s="78"/>
      <c r="RXH537" s="144"/>
      <c r="RXI537" s="75"/>
      <c r="RXJ537" s="66"/>
      <c r="RXK537" s="66"/>
      <c r="RXL537" s="79"/>
      <c r="RXM537" s="109"/>
      <c r="RXN537" s="479"/>
      <c r="RXO537" s="78"/>
      <c r="RXP537" s="144"/>
      <c r="RXQ537" s="75"/>
      <c r="RXR537" s="66"/>
      <c r="RXS537" s="66"/>
      <c r="RXT537" s="79"/>
      <c r="RXU537" s="109"/>
      <c r="RXV537" s="479"/>
      <c r="RXW537" s="78"/>
      <c r="RXX537" s="144"/>
      <c r="RXY537" s="75"/>
      <c r="RXZ537" s="66"/>
      <c r="RYA537" s="66"/>
      <c r="RYB537" s="79"/>
      <c r="RYC537" s="109"/>
      <c r="RYD537" s="479"/>
      <c r="RYE537" s="78"/>
      <c r="RYF537" s="144"/>
      <c r="RYG537" s="75"/>
      <c r="RYH537" s="66"/>
      <c r="RYI537" s="66"/>
      <c r="RYJ537" s="79"/>
      <c r="RYK537" s="109"/>
      <c r="RYL537" s="479"/>
      <c r="RYM537" s="78"/>
      <c r="RYN537" s="144"/>
      <c r="RYO537" s="75"/>
      <c r="RYP537" s="66"/>
      <c r="RYQ537" s="66"/>
      <c r="RYR537" s="79"/>
      <c r="RYS537" s="109"/>
      <c r="RYT537" s="479"/>
      <c r="RYU537" s="78"/>
      <c r="RYV537" s="144"/>
      <c r="RYW537" s="75"/>
      <c r="RYX537" s="66"/>
      <c r="RYY537" s="66"/>
      <c r="RYZ537" s="79"/>
      <c r="RZA537" s="109"/>
      <c r="RZB537" s="479"/>
      <c r="RZC537" s="78"/>
      <c r="RZD537" s="144"/>
      <c r="RZE537" s="75"/>
      <c r="RZF537" s="66"/>
      <c r="RZG537" s="66"/>
      <c r="RZH537" s="79"/>
      <c r="RZI537" s="109"/>
      <c r="RZJ537" s="479"/>
      <c r="RZK537" s="78"/>
      <c r="RZL537" s="144"/>
      <c r="RZM537" s="75"/>
      <c r="RZN537" s="66"/>
      <c r="RZO537" s="66"/>
      <c r="RZP537" s="79"/>
      <c r="RZQ537" s="109"/>
      <c r="RZR537" s="479"/>
      <c r="RZS537" s="78"/>
      <c r="RZT537" s="144"/>
      <c r="RZU537" s="75"/>
      <c r="RZV537" s="66"/>
      <c r="RZW537" s="66"/>
      <c r="RZX537" s="79"/>
      <c r="RZY537" s="109"/>
      <c r="RZZ537" s="479"/>
      <c r="SAA537" s="78"/>
      <c r="SAB537" s="144"/>
      <c r="SAC537" s="75"/>
      <c r="SAD537" s="66"/>
      <c r="SAE537" s="66"/>
      <c r="SAF537" s="79"/>
      <c r="SAG537" s="109"/>
      <c r="SAH537" s="479"/>
      <c r="SAI537" s="78"/>
      <c r="SAJ537" s="144"/>
      <c r="SAK537" s="75"/>
      <c r="SAL537" s="66"/>
      <c r="SAM537" s="66"/>
      <c r="SAN537" s="79"/>
      <c r="SAO537" s="109"/>
      <c r="SAP537" s="479"/>
      <c r="SAQ537" s="78"/>
      <c r="SAR537" s="144"/>
      <c r="SAS537" s="75"/>
      <c r="SAT537" s="66"/>
      <c r="SAU537" s="66"/>
      <c r="SAV537" s="79"/>
      <c r="SAW537" s="109"/>
      <c r="SAX537" s="479"/>
      <c r="SAY537" s="78"/>
      <c r="SAZ537" s="144"/>
      <c r="SBA537" s="75"/>
      <c r="SBB537" s="66"/>
      <c r="SBC537" s="66"/>
      <c r="SBD537" s="79"/>
      <c r="SBE537" s="109"/>
      <c r="SBF537" s="479"/>
      <c r="SBG537" s="78"/>
      <c r="SBH537" s="144"/>
      <c r="SBI537" s="75"/>
      <c r="SBJ537" s="66"/>
      <c r="SBK537" s="66"/>
      <c r="SBL537" s="79"/>
      <c r="SBM537" s="109"/>
      <c r="SBN537" s="479"/>
      <c r="SBO537" s="78"/>
      <c r="SBP537" s="144"/>
      <c r="SBQ537" s="75"/>
      <c r="SBR537" s="66"/>
      <c r="SBS537" s="66"/>
      <c r="SBT537" s="79"/>
      <c r="SBU537" s="109"/>
      <c r="SBV537" s="479"/>
      <c r="SBW537" s="78"/>
      <c r="SBX537" s="144"/>
      <c r="SBY537" s="75"/>
      <c r="SBZ537" s="66"/>
      <c r="SCA537" s="66"/>
      <c r="SCB537" s="79"/>
      <c r="SCC537" s="109"/>
      <c r="SCD537" s="479"/>
      <c r="SCE537" s="78"/>
      <c r="SCF537" s="144"/>
      <c r="SCG537" s="75"/>
      <c r="SCH537" s="66"/>
      <c r="SCI537" s="66"/>
      <c r="SCJ537" s="79"/>
      <c r="SCK537" s="109"/>
      <c r="SCL537" s="479"/>
      <c r="SCM537" s="78"/>
      <c r="SCN537" s="144"/>
      <c r="SCO537" s="75"/>
      <c r="SCP537" s="66"/>
      <c r="SCQ537" s="66"/>
      <c r="SCR537" s="79"/>
      <c r="SCS537" s="109"/>
      <c r="SCT537" s="479"/>
      <c r="SCU537" s="78"/>
      <c r="SCV537" s="144"/>
      <c r="SCW537" s="75"/>
      <c r="SCX537" s="66"/>
      <c r="SCY537" s="66"/>
      <c r="SCZ537" s="79"/>
      <c r="SDA537" s="109"/>
      <c r="SDB537" s="479"/>
      <c r="SDC537" s="78"/>
      <c r="SDD537" s="144"/>
      <c r="SDE537" s="75"/>
      <c r="SDF537" s="66"/>
      <c r="SDG537" s="66"/>
      <c r="SDH537" s="79"/>
      <c r="SDI537" s="109"/>
      <c r="SDJ537" s="479"/>
      <c r="SDK537" s="78"/>
      <c r="SDL537" s="144"/>
      <c r="SDM537" s="75"/>
      <c r="SDN537" s="66"/>
      <c r="SDO537" s="66"/>
      <c r="SDP537" s="79"/>
      <c r="SDQ537" s="109"/>
      <c r="SDR537" s="479"/>
      <c r="SDS537" s="78"/>
      <c r="SDT537" s="144"/>
      <c r="SDU537" s="75"/>
      <c r="SDV537" s="66"/>
      <c r="SDW537" s="66"/>
      <c r="SDX537" s="79"/>
      <c r="SDY537" s="109"/>
      <c r="SDZ537" s="479"/>
      <c r="SEA537" s="78"/>
      <c r="SEB537" s="144"/>
      <c r="SEC537" s="75"/>
      <c r="SED537" s="66"/>
      <c r="SEE537" s="66"/>
      <c r="SEF537" s="79"/>
      <c r="SEG537" s="109"/>
      <c r="SEH537" s="479"/>
      <c r="SEI537" s="78"/>
      <c r="SEJ537" s="144"/>
      <c r="SEK537" s="75"/>
      <c r="SEL537" s="66"/>
      <c r="SEM537" s="66"/>
      <c r="SEN537" s="79"/>
      <c r="SEO537" s="109"/>
      <c r="SEP537" s="479"/>
      <c r="SEQ537" s="78"/>
      <c r="SER537" s="144"/>
      <c r="SES537" s="75"/>
      <c r="SET537" s="66"/>
      <c r="SEU537" s="66"/>
      <c r="SEV537" s="79"/>
      <c r="SEW537" s="109"/>
      <c r="SEX537" s="479"/>
      <c r="SEY537" s="78"/>
      <c r="SEZ537" s="144"/>
      <c r="SFA537" s="75"/>
      <c r="SFB537" s="66"/>
      <c r="SFC537" s="66"/>
      <c r="SFD537" s="79"/>
      <c r="SFE537" s="109"/>
      <c r="SFF537" s="479"/>
      <c r="SFG537" s="78"/>
      <c r="SFH537" s="144"/>
      <c r="SFI537" s="75"/>
      <c r="SFJ537" s="66"/>
      <c r="SFK537" s="66"/>
      <c r="SFL537" s="79"/>
      <c r="SFM537" s="109"/>
      <c r="SFN537" s="479"/>
      <c r="SFO537" s="78"/>
      <c r="SFP537" s="144"/>
      <c r="SFQ537" s="75"/>
      <c r="SFR537" s="66"/>
      <c r="SFS537" s="66"/>
      <c r="SFT537" s="79"/>
      <c r="SFU537" s="109"/>
      <c r="SFV537" s="479"/>
      <c r="SFW537" s="78"/>
      <c r="SFX537" s="144"/>
      <c r="SFY537" s="75"/>
      <c r="SFZ537" s="66"/>
      <c r="SGA537" s="66"/>
      <c r="SGB537" s="79"/>
      <c r="SGC537" s="109"/>
      <c r="SGD537" s="479"/>
      <c r="SGE537" s="78"/>
      <c r="SGF537" s="144"/>
      <c r="SGG537" s="75"/>
      <c r="SGH537" s="66"/>
      <c r="SGI537" s="66"/>
      <c r="SGJ537" s="79"/>
      <c r="SGK537" s="109"/>
      <c r="SGL537" s="479"/>
      <c r="SGM537" s="78"/>
      <c r="SGN537" s="144"/>
      <c r="SGO537" s="75"/>
      <c r="SGP537" s="66"/>
      <c r="SGQ537" s="66"/>
      <c r="SGR537" s="79"/>
      <c r="SGS537" s="109"/>
      <c r="SGT537" s="479"/>
      <c r="SGU537" s="78"/>
      <c r="SGV537" s="144"/>
      <c r="SGW537" s="75"/>
      <c r="SGX537" s="66"/>
      <c r="SGY537" s="66"/>
      <c r="SGZ537" s="79"/>
      <c r="SHA537" s="109"/>
      <c r="SHB537" s="479"/>
      <c r="SHC537" s="78"/>
      <c r="SHD537" s="144"/>
      <c r="SHE537" s="75"/>
      <c r="SHF537" s="66"/>
      <c r="SHG537" s="66"/>
      <c r="SHH537" s="79"/>
      <c r="SHI537" s="109"/>
      <c r="SHJ537" s="479"/>
      <c r="SHK537" s="78"/>
      <c r="SHL537" s="144"/>
      <c r="SHM537" s="75"/>
      <c r="SHN537" s="66"/>
      <c r="SHO537" s="66"/>
      <c r="SHP537" s="79"/>
      <c r="SHQ537" s="109"/>
      <c r="SHR537" s="479"/>
      <c r="SHS537" s="78"/>
      <c r="SHT537" s="144"/>
      <c r="SHU537" s="75"/>
      <c r="SHV537" s="66"/>
      <c r="SHW537" s="66"/>
      <c r="SHX537" s="79"/>
      <c r="SHY537" s="109"/>
      <c r="SHZ537" s="479"/>
      <c r="SIA537" s="78"/>
      <c r="SIB537" s="144"/>
      <c r="SIC537" s="75"/>
      <c r="SID537" s="66"/>
      <c r="SIE537" s="66"/>
      <c r="SIF537" s="79"/>
      <c r="SIG537" s="109"/>
      <c r="SIH537" s="479"/>
      <c r="SII537" s="78"/>
      <c r="SIJ537" s="144"/>
      <c r="SIK537" s="75"/>
      <c r="SIL537" s="66"/>
      <c r="SIM537" s="66"/>
      <c r="SIN537" s="79"/>
      <c r="SIO537" s="109"/>
      <c r="SIP537" s="479"/>
      <c r="SIQ537" s="78"/>
      <c r="SIR537" s="144"/>
      <c r="SIS537" s="75"/>
      <c r="SIT537" s="66"/>
      <c r="SIU537" s="66"/>
      <c r="SIV537" s="79"/>
      <c r="SIW537" s="109"/>
      <c r="SIX537" s="479"/>
      <c r="SIY537" s="78"/>
      <c r="SIZ537" s="144"/>
      <c r="SJA537" s="75"/>
      <c r="SJB537" s="66"/>
      <c r="SJC537" s="66"/>
      <c r="SJD537" s="79"/>
      <c r="SJE537" s="109"/>
      <c r="SJF537" s="479"/>
      <c r="SJG537" s="78"/>
      <c r="SJH537" s="144"/>
      <c r="SJI537" s="75"/>
      <c r="SJJ537" s="66"/>
      <c r="SJK537" s="66"/>
      <c r="SJL537" s="79"/>
      <c r="SJM537" s="109"/>
      <c r="SJN537" s="479"/>
      <c r="SJO537" s="78"/>
      <c r="SJP537" s="144"/>
      <c r="SJQ537" s="75"/>
      <c r="SJR537" s="66"/>
      <c r="SJS537" s="66"/>
      <c r="SJT537" s="79"/>
      <c r="SJU537" s="109"/>
      <c r="SJV537" s="479"/>
      <c r="SJW537" s="78"/>
      <c r="SJX537" s="144"/>
      <c r="SJY537" s="75"/>
      <c r="SJZ537" s="66"/>
      <c r="SKA537" s="66"/>
      <c r="SKB537" s="79"/>
      <c r="SKC537" s="109"/>
      <c r="SKD537" s="479"/>
      <c r="SKE537" s="78"/>
      <c r="SKF537" s="144"/>
      <c r="SKG537" s="75"/>
      <c r="SKH537" s="66"/>
      <c r="SKI537" s="66"/>
      <c r="SKJ537" s="79"/>
      <c r="SKK537" s="109"/>
      <c r="SKL537" s="479"/>
      <c r="SKM537" s="78"/>
      <c r="SKN537" s="144"/>
      <c r="SKO537" s="75"/>
      <c r="SKP537" s="66"/>
      <c r="SKQ537" s="66"/>
      <c r="SKR537" s="79"/>
      <c r="SKS537" s="109"/>
      <c r="SKT537" s="479"/>
      <c r="SKU537" s="78"/>
      <c r="SKV537" s="144"/>
      <c r="SKW537" s="75"/>
      <c r="SKX537" s="66"/>
      <c r="SKY537" s="66"/>
      <c r="SKZ537" s="79"/>
      <c r="SLA537" s="109"/>
      <c r="SLB537" s="479"/>
      <c r="SLC537" s="78"/>
      <c r="SLD537" s="144"/>
      <c r="SLE537" s="75"/>
      <c r="SLF537" s="66"/>
      <c r="SLG537" s="66"/>
      <c r="SLH537" s="79"/>
      <c r="SLI537" s="109"/>
      <c r="SLJ537" s="479"/>
      <c r="SLK537" s="78"/>
      <c r="SLL537" s="144"/>
      <c r="SLM537" s="75"/>
      <c r="SLN537" s="66"/>
      <c r="SLO537" s="66"/>
      <c r="SLP537" s="79"/>
      <c r="SLQ537" s="109"/>
      <c r="SLR537" s="479"/>
      <c r="SLS537" s="78"/>
      <c r="SLT537" s="144"/>
      <c r="SLU537" s="75"/>
      <c r="SLV537" s="66"/>
      <c r="SLW537" s="66"/>
      <c r="SLX537" s="79"/>
      <c r="SLY537" s="109"/>
      <c r="SLZ537" s="479"/>
      <c r="SMA537" s="78"/>
      <c r="SMB537" s="144"/>
      <c r="SMC537" s="75"/>
      <c r="SMD537" s="66"/>
      <c r="SME537" s="66"/>
      <c r="SMF537" s="79"/>
      <c r="SMG537" s="109"/>
      <c r="SMH537" s="479"/>
      <c r="SMI537" s="78"/>
      <c r="SMJ537" s="144"/>
      <c r="SMK537" s="75"/>
      <c r="SML537" s="66"/>
      <c r="SMM537" s="66"/>
      <c r="SMN537" s="79"/>
      <c r="SMO537" s="109"/>
      <c r="SMP537" s="479"/>
      <c r="SMQ537" s="78"/>
      <c r="SMR537" s="144"/>
      <c r="SMS537" s="75"/>
      <c r="SMT537" s="66"/>
      <c r="SMU537" s="66"/>
      <c r="SMV537" s="79"/>
      <c r="SMW537" s="109"/>
      <c r="SMX537" s="479"/>
      <c r="SMY537" s="78"/>
      <c r="SMZ537" s="144"/>
      <c r="SNA537" s="75"/>
      <c r="SNB537" s="66"/>
      <c r="SNC537" s="66"/>
      <c r="SND537" s="79"/>
      <c r="SNE537" s="109"/>
      <c r="SNF537" s="479"/>
      <c r="SNG537" s="78"/>
      <c r="SNH537" s="144"/>
      <c r="SNI537" s="75"/>
      <c r="SNJ537" s="66"/>
      <c r="SNK537" s="66"/>
      <c r="SNL537" s="79"/>
      <c r="SNM537" s="109"/>
      <c r="SNN537" s="479"/>
      <c r="SNO537" s="78"/>
      <c r="SNP537" s="144"/>
      <c r="SNQ537" s="75"/>
      <c r="SNR537" s="66"/>
      <c r="SNS537" s="66"/>
      <c r="SNT537" s="79"/>
      <c r="SNU537" s="109"/>
      <c r="SNV537" s="479"/>
      <c r="SNW537" s="78"/>
      <c r="SNX537" s="144"/>
      <c r="SNY537" s="75"/>
      <c r="SNZ537" s="66"/>
      <c r="SOA537" s="66"/>
      <c r="SOB537" s="79"/>
      <c r="SOC537" s="109"/>
      <c r="SOD537" s="479"/>
      <c r="SOE537" s="78"/>
      <c r="SOF537" s="144"/>
      <c r="SOG537" s="75"/>
      <c r="SOH537" s="66"/>
      <c r="SOI537" s="66"/>
      <c r="SOJ537" s="79"/>
      <c r="SOK537" s="109"/>
      <c r="SOL537" s="479"/>
      <c r="SOM537" s="78"/>
      <c r="SON537" s="144"/>
      <c r="SOO537" s="75"/>
      <c r="SOP537" s="66"/>
      <c r="SOQ537" s="66"/>
      <c r="SOR537" s="79"/>
      <c r="SOS537" s="109"/>
      <c r="SOT537" s="479"/>
      <c r="SOU537" s="78"/>
      <c r="SOV537" s="144"/>
      <c r="SOW537" s="75"/>
      <c r="SOX537" s="66"/>
      <c r="SOY537" s="66"/>
      <c r="SOZ537" s="79"/>
      <c r="SPA537" s="109"/>
      <c r="SPB537" s="479"/>
      <c r="SPC537" s="78"/>
      <c r="SPD537" s="144"/>
      <c r="SPE537" s="75"/>
      <c r="SPF537" s="66"/>
      <c r="SPG537" s="66"/>
      <c r="SPH537" s="79"/>
      <c r="SPI537" s="109"/>
      <c r="SPJ537" s="479"/>
      <c r="SPK537" s="78"/>
      <c r="SPL537" s="144"/>
      <c r="SPM537" s="75"/>
      <c r="SPN537" s="66"/>
      <c r="SPO537" s="66"/>
      <c r="SPP537" s="79"/>
      <c r="SPQ537" s="109"/>
      <c r="SPR537" s="479"/>
      <c r="SPS537" s="78"/>
      <c r="SPT537" s="144"/>
      <c r="SPU537" s="75"/>
      <c r="SPV537" s="66"/>
      <c r="SPW537" s="66"/>
      <c r="SPX537" s="79"/>
      <c r="SPY537" s="109"/>
      <c r="SPZ537" s="479"/>
      <c r="SQA537" s="78"/>
      <c r="SQB537" s="144"/>
      <c r="SQC537" s="75"/>
      <c r="SQD537" s="66"/>
      <c r="SQE537" s="66"/>
      <c r="SQF537" s="79"/>
      <c r="SQG537" s="109"/>
      <c r="SQH537" s="479"/>
      <c r="SQI537" s="78"/>
      <c r="SQJ537" s="144"/>
      <c r="SQK537" s="75"/>
      <c r="SQL537" s="66"/>
      <c r="SQM537" s="66"/>
      <c r="SQN537" s="79"/>
      <c r="SQO537" s="109"/>
      <c r="SQP537" s="479"/>
      <c r="SQQ537" s="78"/>
      <c r="SQR537" s="144"/>
      <c r="SQS537" s="75"/>
      <c r="SQT537" s="66"/>
      <c r="SQU537" s="66"/>
      <c r="SQV537" s="79"/>
      <c r="SQW537" s="109"/>
      <c r="SQX537" s="479"/>
      <c r="SQY537" s="78"/>
      <c r="SQZ537" s="144"/>
      <c r="SRA537" s="75"/>
      <c r="SRB537" s="66"/>
      <c r="SRC537" s="66"/>
      <c r="SRD537" s="79"/>
      <c r="SRE537" s="109"/>
      <c r="SRF537" s="479"/>
      <c r="SRG537" s="78"/>
      <c r="SRH537" s="144"/>
      <c r="SRI537" s="75"/>
      <c r="SRJ537" s="66"/>
      <c r="SRK537" s="66"/>
      <c r="SRL537" s="79"/>
      <c r="SRM537" s="109"/>
      <c r="SRN537" s="479"/>
      <c r="SRO537" s="78"/>
      <c r="SRP537" s="144"/>
      <c r="SRQ537" s="75"/>
      <c r="SRR537" s="66"/>
      <c r="SRS537" s="66"/>
      <c r="SRT537" s="79"/>
      <c r="SRU537" s="109"/>
      <c r="SRV537" s="479"/>
      <c r="SRW537" s="78"/>
      <c r="SRX537" s="144"/>
      <c r="SRY537" s="75"/>
      <c r="SRZ537" s="66"/>
      <c r="SSA537" s="66"/>
      <c r="SSB537" s="79"/>
      <c r="SSC537" s="109"/>
      <c r="SSD537" s="479"/>
      <c r="SSE537" s="78"/>
      <c r="SSF537" s="144"/>
      <c r="SSG537" s="75"/>
      <c r="SSH537" s="66"/>
      <c r="SSI537" s="66"/>
      <c r="SSJ537" s="79"/>
      <c r="SSK537" s="109"/>
      <c r="SSL537" s="479"/>
      <c r="SSM537" s="78"/>
      <c r="SSN537" s="144"/>
      <c r="SSO537" s="75"/>
      <c r="SSP537" s="66"/>
      <c r="SSQ537" s="66"/>
      <c r="SSR537" s="79"/>
      <c r="SSS537" s="109"/>
      <c r="SST537" s="479"/>
      <c r="SSU537" s="78"/>
      <c r="SSV537" s="144"/>
      <c r="SSW537" s="75"/>
      <c r="SSX537" s="66"/>
      <c r="SSY537" s="66"/>
      <c r="SSZ537" s="79"/>
      <c r="STA537" s="109"/>
      <c r="STB537" s="479"/>
      <c r="STC537" s="78"/>
      <c r="STD537" s="144"/>
      <c r="STE537" s="75"/>
      <c r="STF537" s="66"/>
      <c r="STG537" s="66"/>
      <c r="STH537" s="79"/>
      <c r="STI537" s="109"/>
      <c r="STJ537" s="479"/>
      <c r="STK537" s="78"/>
      <c r="STL537" s="144"/>
      <c r="STM537" s="75"/>
      <c r="STN537" s="66"/>
      <c r="STO537" s="66"/>
      <c r="STP537" s="79"/>
      <c r="STQ537" s="109"/>
      <c r="STR537" s="479"/>
      <c r="STS537" s="78"/>
      <c r="STT537" s="144"/>
      <c r="STU537" s="75"/>
      <c r="STV537" s="66"/>
      <c r="STW537" s="66"/>
      <c r="STX537" s="79"/>
      <c r="STY537" s="109"/>
      <c r="STZ537" s="479"/>
      <c r="SUA537" s="78"/>
      <c r="SUB537" s="144"/>
      <c r="SUC537" s="75"/>
      <c r="SUD537" s="66"/>
      <c r="SUE537" s="66"/>
      <c r="SUF537" s="79"/>
      <c r="SUG537" s="109"/>
      <c r="SUH537" s="479"/>
      <c r="SUI537" s="78"/>
      <c r="SUJ537" s="144"/>
      <c r="SUK537" s="75"/>
      <c r="SUL537" s="66"/>
      <c r="SUM537" s="66"/>
      <c r="SUN537" s="79"/>
      <c r="SUO537" s="109"/>
      <c r="SUP537" s="479"/>
      <c r="SUQ537" s="78"/>
      <c r="SUR537" s="144"/>
      <c r="SUS537" s="75"/>
      <c r="SUT537" s="66"/>
      <c r="SUU537" s="66"/>
      <c r="SUV537" s="79"/>
      <c r="SUW537" s="109"/>
      <c r="SUX537" s="479"/>
      <c r="SUY537" s="78"/>
      <c r="SUZ537" s="144"/>
      <c r="SVA537" s="75"/>
      <c r="SVB537" s="66"/>
      <c r="SVC537" s="66"/>
      <c r="SVD537" s="79"/>
      <c r="SVE537" s="109"/>
      <c r="SVF537" s="479"/>
      <c r="SVG537" s="78"/>
      <c r="SVH537" s="144"/>
      <c r="SVI537" s="75"/>
      <c r="SVJ537" s="66"/>
      <c r="SVK537" s="66"/>
      <c r="SVL537" s="79"/>
      <c r="SVM537" s="109"/>
      <c r="SVN537" s="479"/>
      <c r="SVO537" s="78"/>
      <c r="SVP537" s="144"/>
      <c r="SVQ537" s="75"/>
      <c r="SVR537" s="66"/>
      <c r="SVS537" s="66"/>
      <c r="SVT537" s="79"/>
      <c r="SVU537" s="109"/>
      <c r="SVV537" s="479"/>
      <c r="SVW537" s="78"/>
      <c r="SVX537" s="144"/>
      <c r="SVY537" s="75"/>
      <c r="SVZ537" s="66"/>
      <c r="SWA537" s="66"/>
      <c r="SWB537" s="79"/>
      <c r="SWC537" s="109"/>
      <c r="SWD537" s="479"/>
      <c r="SWE537" s="78"/>
      <c r="SWF537" s="144"/>
      <c r="SWG537" s="75"/>
      <c r="SWH537" s="66"/>
      <c r="SWI537" s="66"/>
      <c r="SWJ537" s="79"/>
      <c r="SWK537" s="109"/>
      <c r="SWL537" s="479"/>
      <c r="SWM537" s="78"/>
      <c r="SWN537" s="144"/>
      <c r="SWO537" s="75"/>
      <c r="SWP537" s="66"/>
      <c r="SWQ537" s="66"/>
      <c r="SWR537" s="79"/>
      <c r="SWS537" s="109"/>
      <c r="SWT537" s="479"/>
      <c r="SWU537" s="78"/>
      <c r="SWV537" s="144"/>
      <c r="SWW537" s="75"/>
      <c r="SWX537" s="66"/>
      <c r="SWY537" s="66"/>
      <c r="SWZ537" s="79"/>
      <c r="SXA537" s="109"/>
      <c r="SXB537" s="479"/>
      <c r="SXC537" s="78"/>
      <c r="SXD537" s="144"/>
      <c r="SXE537" s="75"/>
      <c r="SXF537" s="66"/>
      <c r="SXG537" s="66"/>
      <c r="SXH537" s="79"/>
      <c r="SXI537" s="109"/>
      <c r="SXJ537" s="479"/>
      <c r="SXK537" s="78"/>
      <c r="SXL537" s="144"/>
      <c r="SXM537" s="75"/>
      <c r="SXN537" s="66"/>
      <c r="SXO537" s="66"/>
      <c r="SXP537" s="79"/>
      <c r="SXQ537" s="109"/>
      <c r="SXR537" s="479"/>
      <c r="SXS537" s="78"/>
      <c r="SXT537" s="144"/>
      <c r="SXU537" s="75"/>
      <c r="SXV537" s="66"/>
      <c r="SXW537" s="66"/>
      <c r="SXX537" s="79"/>
      <c r="SXY537" s="109"/>
      <c r="SXZ537" s="479"/>
      <c r="SYA537" s="78"/>
      <c r="SYB537" s="144"/>
      <c r="SYC537" s="75"/>
      <c r="SYD537" s="66"/>
      <c r="SYE537" s="66"/>
      <c r="SYF537" s="79"/>
      <c r="SYG537" s="109"/>
      <c r="SYH537" s="479"/>
      <c r="SYI537" s="78"/>
      <c r="SYJ537" s="144"/>
      <c r="SYK537" s="75"/>
      <c r="SYL537" s="66"/>
      <c r="SYM537" s="66"/>
      <c r="SYN537" s="79"/>
      <c r="SYO537" s="109"/>
      <c r="SYP537" s="479"/>
      <c r="SYQ537" s="78"/>
      <c r="SYR537" s="144"/>
      <c r="SYS537" s="75"/>
      <c r="SYT537" s="66"/>
      <c r="SYU537" s="66"/>
      <c r="SYV537" s="79"/>
      <c r="SYW537" s="109"/>
      <c r="SYX537" s="479"/>
      <c r="SYY537" s="78"/>
      <c r="SYZ537" s="144"/>
      <c r="SZA537" s="75"/>
      <c r="SZB537" s="66"/>
      <c r="SZC537" s="66"/>
      <c r="SZD537" s="79"/>
      <c r="SZE537" s="109"/>
      <c r="SZF537" s="479"/>
      <c r="SZG537" s="78"/>
      <c r="SZH537" s="144"/>
      <c r="SZI537" s="75"/>
      <c r="SZJ537" s="66"/>
      <c r="SZK537" s="66"/>
      <c r="SZL537" s="79"/>
      <c r="SZM537" s="109"/>
      <c r="SZN537" s="479"/>
      <c r="SZO537" s="78"/>
      <c r="SZP537" s="144"/>
      <c r="SZQ537" s="75"/>
      <c r="SZR537" s="66"/>
      <c r="SZS537" s="66"/>
      <c r="SZT537" s="79"/>
      <c r="SZU537" s="109"/>
      <c r="SZV537" s="479"/>
      <c r="SZW537" s="78"/>
      <c r="SZX537" s="144"/>
      <c r="SZY537" s="75"/>
      <c r="SZZ537" s="66"/>
      <c r="TAA537" s="66"/>
      <c r="TAB537" s="79"/>
      <c r="TAC537" s="109"/>
      <c r="TAD537" s="479"/>
      <c r="TAE537" s="78"/>
      <c r="TAF537" s="144"/>
      <c r="TAG537" s="75"/>
      <c r="TAH537" s="66"/>
      <c r="TAI537" s="66"/>
      <c r="TAJ537" s="79"/>
      <c r="TAK537" s="109"/>
      <c r="TAL537" s="479"/>
      <c r="TAM537" s="78"/>
      <c r="TAN537" s="144"/>
      <c r="TAO537" s="75"/>
      <c r="TAP537" s="66"/>
      <c r="TAQ537" s="66"/>
      <c r="TAR537" s="79"/>
      <c r="TAS537" s="109"/>
      <c r="TAT537" s="479"/>
      <c r="TAU537" s="78"/>
      <c r="TAV537" s="144"/>
      <c r="TAW537" s="75"/>
      <c r="TAX537" s="66"/>
      <c r="TAY537" s="66"/>
      <c r="TAZ537" s="79"/>
      <c r="TBA537" s="109"/>
      <c r="TBB537" s="479"/>
      <c r="TBC537" s="78"/>
      <c r="TBD537" s="144"/>
      <c r="TBE537" s="75"/>
      <c r="TBF537" s="66"/>
      <c r="TBG537" s="66"/>
      <c r="TBH537" s="79"/>
      <c r="TBI537" s="109"/>
      <c r="TBJ537" s="479"/>
      <c r="TBK537" s="78"/>
      <c r="TBL537" s="144"/>
      <c r="TBM537" s="75"/>
      <c r="TBN537" s="66"/>
      <c r="TBO537" s="66"/>
      <c r="TBP537" s="79"/>
      <c r="TBQ537" s="109"/>
      <c r="TBR537" s="479"/>
      <c r="TBS537" s="78"/>
      <c r="TBT537" s="144"/>
      <c r="TBU537" s="75"/>
      <c r="TBV537" s="66"/>
      <c r="TBW537" s="66"/>
      <c r="TBX537" s="79"/>
      <c r="TBY537" s="109"/>
      <c r="TBZ537" s="479"/>
      <c r="TCA537" s="78"/>
      <c r="TCB537" s="144"/>
      <c r="TCC537" s="75"/>
      <c r="TCD537" s="66"/>
      <c r="TCE537" s="66"/>
      <c r="TCF537" s="79"/>
      <c r="TCG537" s="109"/>
      <c r="TCH537" s="479"/>
      <c r="TCI537" s="78"/>
      <c r="TCJ537" s="144"/>
      <c r="TCK537" s="75"/>
      <c r="TCL537" s="66"/>
      <c r="TCM537" s="66"/>
      <c r="TCN537" s="79"/>
      <c r="TCO537" s="109"/>
      <c r="TCP537" s="479"/>
      <c r="TCQ537" s="78"/>
      <c r="TCR537" s="144"/>
      <c r="TCS537" s="75"/>
      <c r="TCT537" s="66"/>
      <c r="TCU537" s="66"/>
      <c r="TCV537" s="79"/>
      <c r="TCW537" s="109"/>
      <c r="TCX537" s="479"/>
      <c r="TCY537" s="78"/>
      <c r="TCZ537" s="144"/>
      <c r="TDA537" s="75"/>
      <c r="TDB537" s="66"/>
      <c r="TDC537" s="66"/>
      <c r="TDD537" s="79"/>
      <c r="TDE537" s="109"/>
      <c r="TDF537" s="479"/>
      <c r="TDG537" s="78"/>
      <c r="TDH537" s="144"/>
      <c r="TDI537" s="75"/>
      <c r="TDJ537" s="66"/>
      <c r="TDK537" s="66"/>
      <c r="TDL537" s="79"/>
      <c r="TDM537" s="109"/>
      <c r="TDN537" s="479"/>
      <c r="TDO537" s="78"/>
      <c r="TDP537" s="144"/>
      <c r="TDQ537" s="75"/>
      <c r="TDR537" s="66"/>
      <c r="TDS537" s="66"/>
      <c r="TDT537" s="79"/>
      <c r="TDU537" s="109"/>
      <c r="TDV537" s="479"/>
      <c r="TDW537" s="78"/>
      <c r="TDX537" s="144"/>
      <c r="TDY537" s="75"/>
      <c r="TDZ537" s="66"/>
      <c r="TEA537" s="66"/>
      <c r="TEB537" s="79"/>
      <c r="TEC537" s="109"/>
      <c r="TED537" s="479"/>
      <c r="TEE537" s="78"/>
      <c r="TEF537" s="144"/>
      <c r="TEG537" s="75"/>
      <c r="TEH537" s="66"/>
      <c r="TEI537" s="66"/>
      <c r="TEJ537" s="79"/>
      <c r="TEK537" s="109"/>
      <c r="TEL537" s="479"/>
      <c r="TEM537" s="78"/>
      <c r="TEN537" s="144"/>
      <c r="TEO537" s="75"/>
      <c r="TEP537" s="66"/>
      <c r="TEQ537" s="66"/>
      <c r="TER537" s="79"/>
      <c r="TES537" s="109"/>
      <c r="TET537" s="479"/>
      <c r="TEU537" s="78"/>
      <c r="TEV537" s="144"/>
      <c r="TEW537" s="75"/>
      <c r="TEX537" s="66"/>
      <c r="TEY537" s="66"/>
      <c r="TEZ537" s="79"/>
      <c r="TFA537" s="109"/>
      <c r="TFB537" s="479"/>
      <c r="TFC537" s="78"/>
      <c r="TFD537" s="144"/>
      <c r="TFE537" s="75"/>
      <c r="TFF537" s="66"/>
      <c r="TFG537" s="66"/>
      <c r="TFH537" s="79"/>
      <c r="TFI537" s="109"/>
      <c r="TFJ537" s="479"/>
      <c r="TFK537" s="78"/>
      <c r="TFL537" s="144"/>
      <c r="TFM537" s="75"/>
      <c r="TFN537" s="66"/>
      <c r="TFO537" s="66"/>
      <c r="TFP537" s="79"/>
      <c r="TFQ537" s="109"/>
      <c r="TFR537" s="479"/>
      <c r="TFS537" s="78"/>
      <c r="TFT537" s="144"/>
      <c r="TFU537" s="75"/>
      <c r="TFV537" s="66"/>
      <c r="TFW537" s="66"/>
      <c r="TFX537" s="79"/>
      <c r="TFY537" s="109"/>
      <c r="TFZ537" s="479"/>
      <c r="TGA537" s="78"/>
      <c r="TGB537" s="144"/>
      <c r="TGC537" s="75"/>
      <c r="TGD537" s="66"/>
      <c r="TGE537" s="66"/>
      <c r="TGF537" s="79"/>
      <c r="TGG537" s="109"/>
      <c r="TGH537" s="479"/>
      <c r="TGI537" s="78"/>
      <c r="TGJ537" s="144"/>
      <c r="TGK537" s="75"/>
      <c r="TGL537" s="66"/>
      <c r="TGM537" s="66"/>
      <c r="TGN537" s="79"/>
      <c r="TGO537" s="109"/>
      <c r="TGP537" s="479"/>
      <c r="TGQ537" s="78"/>
      <c r="TGR537" s="144"/>
      <c r="TGS537" s="75"/>
      <c r="TGT537" s="66"/>
      <c r="TGU537" s="66"/>
      <c r="TGV537" s="79"/>
      <c r="TGW537" s="109"/>
      <c r="TGX537" s="479"/>
      <c r="TGY537" s="78"/>
      <c r="TGZ537" s="144"/>
      <c r="THA537" s="75"/>
      <c r="THB537" s="66"/>
      <c r="THC537" s="66"/>
      <c r="THD537" s="79"/>
      <c r="THE537" s="109"/>
      <c r="THF537" s="479"/>
      <c r="THG537" s="78"/>
      <c r="THH537" s="144"/>
      <c r="THI537" s="75"/>
      <c r="THJ537" s="66"/>
      <c r="THK537" s="66"/>
      <c r="THL537" s="79"/>
      <c r="THM537" s="109"/>
      <c r="THN537" s="479"/>
      <c r="THO537" s="78"/>
      <c r="THP537" s="144"/>
      <c r="THQ537" s="75"/>
      <c r="THR537" s="66"/>
      <c r="THS537" s="66"/>
      <c r="THT537" s="79"/>
      <c r="THU537" s="109"/>
      <c r="THV537" s="479"/>
      <c r="THW537" s="78"/>
      <c r="THX537" s="144"/>
      <c r="THY537" s="75"/>
      <c r="THZ537" s="66"/>
      <c r="TIA537" s="66"/>
      <c r="TIB537" s="79"/>
      <c r="TIC537" s="109"/>
      <c r="TID537" s="479"/>
      <c r="TIE537" s="78"/>
      <c r="TIF537" s="144"/>
      <c r="TIG537" s="75"/>
      <c r="TIH537" s="66"/>
      <c r="TII537" s="66"/>
      <c r="TIJ537" s="79"/>
      <c r="TIK537" s="109"/>
      <c r="TIL537" s="479"/>
      <c r="TIM537" s="78"/>
      <c r="TIN537" s="144"/>
      <c r="TIO537" s="75"/>
      <c r="TIP537" s="66"/>
      <c r="TIQ537" s="66"/>
      <c r="TIR537" s="79"/>
      <c r="TIS537" s="109"/>
      <c r="TIT537" s="479"/>
      <c r="TIU537" s="78"/>
      <c r="TIV537" s="144"/>
      <c r="TIW537" s="75"/>
      <c r="TIX537" s="66"/>
      <c r="TIY537" s="66"/>
      <c r="TIZ537" s="79"/>
      <c r="TJA537" s="109"/>
      <c r="TJB537" s="479"/>
      <c r="TJC537" s="78"/>
      <c r="TJD537" s="144"/>
      <c r="TJE537" s="75"/>
      <c r="TJF537" s="66"/>
      <c r="TJG537" s="66"/>
      <c r="TJH537" s="79"/>
      <c r="TJI537" s="109"/>
      <c r="TJJ537" s="479"/>
      <c r="TJK537" s="78"/>
      <c r="TJL537" s="144"/>
      <c r="TJM537" s="75"/>
      <c r="TJN537" s="66"/>
      <c r="TJO537" s="66"/>
      <c r="TJP537" s="79"/>
      <c r="TJQ537" s="109"/>
      <c r="TJR537" s="479"/>
      <c r="TJS537" s="78"/>
      <c r="TJT537" s="144"/>
      <c r="TJU537" s="75"/>
      <c r="TJV537" s="66"/>
      <c r="TJW537" s="66"/>
      <c r="TJX537" s="79"/>
      <c r="TJY537" s="109"/>
      <c r="TJZ537" s="479"/>
      <c r="TKA537" s="78"/>
      <c r="TKB537" s="144"/>
      <c r="TKC537" s="75"/>
      <c r="TKD537" s="66"/>
      <c r="TKE537" s="66"/>
      <c r="TKF537" s="79"/>
      <c r="TKG537" s="109"/>
      <c r="TKH537" s="479"/>
      <c r="TKI537" s="78"/>
      <c r="TKJ537" s="144"/>
      <c r="TKK537" s="75"/>
      <c r="TKL537" s="66"/>
      <c r="TKM537" s="66"/>
      <c r="TKN537" s="79"/>
      <c r="TKO537" s="109"/>
      <c r="TKP537" s="479"/>
      <c r="TKQ537" s="78"/>
      <c r="TKR537" s="144"/>
      <c r="TKS537" s="75"/>
      <c r="TKT537" s="66"/>
      <c r="TKU537" s="66"/>
      <c r="TKV537" s="79"/>
      <c r="TKW537" s="109"/>
      <c r="TKX537" s="479"/>
      <c r="TKY537" s="78"/>
      <c r="TKZ537" s="144"/>
      <c r="TLA537" s="75"/>
      <c r="TLB537" s="66"/>
      <c r="TLC537" s="66"/>
      <c r="TLD537" s="79"/>
      <c r="TLE537" s="109"/>
      <c r="TLF537" s="479"/>
      <c r="TLG537" s="78"/>
      <c r="TLH537" s="144"/>
      <c r="TLI537" s="75"/>
      <c r="TLJ537" s="66"/>
      <c r="TLK537" s="66"/>
      <c r="TLL537" s="79"/>
      <c r="TLM537" s="109"/>
      <c r="TLN537" s="479"/>
      <c r="TLO537" s="78"/>
      <c r="TLP537" s="144"/>
      <c r="TLQ537" s="75"/>
      <c r="TLR537" s="66"/>
      <c r="TLS537" s="66"/>
      <c r="TLT537" s="79"/>
      <c r="TLU537" s="109"/>
      <c r="TLV537" s="479"/>
      <c r="TLW537" s="78"/>
      <c r="TLX537" s="144"/>
      <c r="TLY537" s="75"/>
      <c r="TLZ537" s="66"/>
      <c r="TMA537" s="66"/>
      <c r="TMB537" s="79"/>
      <c r="TMC537" s="109"/>
      <c r="TMD537" s="479"/>
      <c r="TME537" s="78"/>
      <c r="TMF537" s="144"/>
      <c r="TMG537" s="75"/>
      <c r="TMH537" s="66"/>
      <c r="TMI537" s="66"/>
      <c r="TMJ537" s="79"/>
      <c r="TMK537" s="109"/>
      <c r="TML537" s="479"/>
      <c r="TMM537" s="78"/>
      <c r="TMN537" s="144"/>
      <c r="TMO537" s="75"/>
      <c r="TMP537" s="66"/>
      <c r="TMQ537" s="66"/>
      <c r="TMR537" s="79"/>
      <c r="TMS537" s="109"/>
      <c r="TMT537" s="479"/>
      <c r="TMU537" s="78"/>
      <c r="TMV537" s="144"/>
      <c r="TMW537" s="75"/>
      <c r="TMX537" s="66"/>
      <c r="TMY537" s="66"/>
      <c r="TMZ537" s="79"/>
      <c r="TNA537" s="109"/>
      <c r="TNB537" s="479"/>
      <c r="TNC537" s="78"/>
      <c r="TND537" s="144"/>
      <c r="TNE537" s="75"/>
      <c r="TNF537" s="66"/>
      <c r="TNG537" s="66"/>
      <c r="TNH537" s="79"/>
      <c r="TNI537" s="109"/>
      <c r="TNJ537" s="479"/>
      <c r="TNK537" s="78"/>
      <c r="TNL537" s="144"/>
      <c r="TNM537" s="75"/>
      <c r="TNN537" s="66"/>
      <c r="TNO537" s="66"/>
      <c r="TNP537" s="79"/>
      <c r="TNQ537" s="109"/>
      <c r="TNR537" s="479"/>
      <c r="TNS537" s="78"/>
      <c r="TNT537" s="144"/>
      <c r="TNU537" s="75"/>
      <c r="TNV537" s="66"/>
      <c r="TNW537" s="66"/>
      <c r="TNX537" s="79"/>
      <c r="TNY537" s="109"/>
      <c r="TNZ537" s="479"/>
      <c r="TOA537" s="78"/>
      <c r="TOB537" s="144"/>
      <c r="TOC537" s="75"/>
      <c r="TOD537" s="66"/>
      <c r="TOE537" s="66"/>
      <c r="TOF537" s="79"/>
      <c r="TOG537" s="109"/>
      <c r="TOH537" s="479"/>
      <c r="TOI537" s="78"/>
      <c r="TOJ537" s="144"/>
      <c r="TOK537" s="75"/>
      <c r="TOL537" s="66"/>
      <c r="TOM537" s="66"/>
      <c r="TON537" s="79"/>
      <c r="TOO537" s="109"/>
      <c r="TOP537" s="479"/>
      <c r="TOQ537" s="78"/>
      <c r="TOR537" s="144"/>
      <c r="TOS537" s="75"/>
      <c r="TOT537" s="66"/>
      <c r="TOU537" s="66"/>
      <c r="TOV537" s="79"/>
      <c r="TOW537" s="109"/>
      <c r="TOX537" s="479"/>
      <c r="TOY537" s="78"/>
      <c r="TOZ537" s="144"/>
      <c r="TPA537" s="75"/>
      <c r="TPB537" s="66"/>
      <c r="TPC537" s="66"/>
      <c r="TPD537" s="79"/>
      <c r="TPE537" s="109"/>
      <c r="TPF537" s="479"/>
      <c r="TPG537" s="78"/>
      <c r="TPH537" s="144"/>
      <c r="TPI537" s="75"/>
      <c r="TPJ537" s="66"/>
      <c r="TPK537" s="66"/>
      <c r="TPL537" s="79"/>
      <c r="TPM537" s="109"/>
      <c r="TPN537" s="479"/>
      <c r="TPO537" s="78"/>
      <c r="TPP537" s="144"/>
      <c r="TPQ537" s="75"/>
      <c r="TPR537" s="66"/>
      <c r="TPS537" s="66"/>
      <c r="TPT537" s="79"/>
      <c r="TPU537" s="109"/>
      <c r="TPV537" s="479"/>
      <c r="TPW537" s="78"/>
      <c r="TPX537" s="144"/>
      <c r="TPY537" s="75"/>
      <c r="TPZ537" s="66"/>
      <c r="TQA537" s="66"/>
      <c r="TQB537" s="79"/>
      <c r="TQC537" s="109"/>
      <c r="TQD537" s="479"/>
      <c r="TQE537" s="78"/>
      <c r="TQF537" s="144"/>
      <c r="TQG537" s="75"/>
      <c r="TQH537" s="66"/>
      <c r="TQI537" s="66"/>
      <c r="TQJ537" s="79"/>
      <c r="TQK537" s="109"/>
      <c r="TQL537" s="479"/>
      <c r="TQM537" s="78"/>
      <c r="TQN537" s="144"/>
      <c r="TQO537" s="75"/>
      <c r="TQP537" s="66"/>
      <c r="TQQ537" s="66"/>
      <c r="TQR537" s="79"/>
      <c r="TQS537" s="109"/>
      <c r="TQT537" s="479"/>
      <c r="TQU537" s="78"/>
      <c r="TQV537" s="144"/>
      <c r="TQW537" s="75"/>
      <c r="TQX537" s="66"/>
      <c r="TQY537" s="66"/>
      <c r="TQZ537" s="79"/>
      <c r="TRA537" s="109"/>
      <c r="TRB537" s="479"/>
      <c r="TRC537" s="78"/>
      <c r="TRD537" s="144"/>
      <c r="TRE537" s="75"/>
      <c r="TRF537" s="66"/>
      <c r="TRG537" s="66"/>
      <c r="TRH537" s="79"/>
      <c r="TRI537" s="109"/>
      <c r="TRJ537" s="479"/>
      <c r="TRK537" s="78"/>
      <c r="TRL537" s="144"/>
      <c r="TRM537" s="75"/>
      <c r="TRN537" s="66"/>
      <c r="TRO537" s="66"/>
      <c r="TRP537" s="79"/>
      <c r="TRQ537" s="109"/>
      <c r="TRR537" s="479"/>
      <c r="TRS537" s="78"/>
      <c r="TRT537" s="144"/>
      <c r="TRU537" s="75"/>
      <c r="TRV537" s="66"/>
      <c r="TRW537" s="66"/>
      <c r="TRX537" s="79"/>
      <c r="TRY537" s="109"/>
      <c r="TRZ537" s="479"/>
      <c r="TSA537" s="78"/>
      <c r="TSB537" s="144"/>
      <c r="TSC537" s="75"/>
      <c r="TSD537" s="66"/>
      <c r="TSE537" s="66"/>
      <c r="TSF537" s="79"/>
      <c r="TSG537" s="109"/>
      <c r="TSH537" s="479"/>
      <c r="TSI537" s="78"/>
      <c r="TSJ537" s="144"/>
      <c r="TSK537" s="75"/>
      <c r="TSL537" s="66"/>
      <c r="TSM537" s="66"/>
      <c r="TSN537" s="79"/>
      <c r="TSO537" s="109"/>
      <c r="TSP537" s="479"/>
      <c r="TSQ537" s="78"/>
      <c r="TSR537" s="144"/>
      <c r="TSS537" s="75"/>
      <c r="TST537" s="66"/>
      <c r="TSU537" s="66"/>
      <c r="TSV537" s="79"/>
      <c r="TSW537" s="109"/>
      <c r="TSX537" s="479"/>
      <c r="TSY537" s="78"/>
      <c r="TSZ537" s="144"/>
      <c r="TTA537" s="75"/>
      <c r="TTB537" s="66"/>
      <c r="TTC537" s="66"/>
      <c r="TTD537" s="79"/>
      <c r="TTE537" s="109"/>
      <c r="TTF537" s="479"/>
      <c r="TTG537" s="78"/>
      <c r="TTH537" s="144"/>
      <c r="TTI537" s="75"/>
      <c r="TTJ537" s="66"/>
      <c r="TTK537" s="66"/>
      <c r="TTL537" s="79"/>
      <c r="TTM537" s="109"/>
      <c r="TTN537" s="479"/>
      <c r="TTO537" s="78"/>
      <c r="TTP537" s="144"/>
      <c r="TTQ537" s="75"/>
      <c r="TTR537" s="66"/>
      <c r="TTS537" s="66"/>
      <c r="TTT537" s="79"/>
      <c r="TTU537" s="109"/>
      <c r="TTV537" s="479"/>
      <c r="TTW537" s="78"/>
      <c r="TTX537" s="144"/>
      <c r="TTY537" s="75"/>
      <c r="TTZ537" s="66"/>
      <c r="TUA537" s="66"/>
      <c r="TUB537" s="79"/>
      <c r="TUC537" s="109"/>
      <c r="TUD537" s="479"/>
      <c r="TUE537" s="78"/>
      <c r="TUF537" s="144"/>
      <c r="TUG537" s="75"/>
      <c r="TUH537" s="66"/>
      <c r="TUI537" s="66"/>
      <c r="TUJ537" s="79"/>
      <c r="TUK537" s="109"/>
      <c r="TUL537" s="479"/>
      <c r="TUM537" s="78"/>
      <c r="TUN537" s="144"/>
      <c r="TUO537" s="75"/>
      <c r="TUP537" s="66"/>
      <c r="TUQ537" s="66"/>
      <c r="TUR537" s="79"/>
      <c r="TUS537" s="109"/>
      <c r="TUT537" s="479"/>
      <c r="TUU537" s="78"/>
      <c r="TUV537" s="144"/>
      <c r="TUW537" s="75"/>
      <c r="TUX537" s="66"/>
      <c r="TUY537" s="66"/>
      <c r="TUZ537" s="79"/>
      <c r="TVA537" s="109"/>
      <c r="TVB537" s="479"/>
      <c r="TVC537" s="78"/>
      <c r="TVD537" s="144"/>
      <c r="TVE537" s="75"/>
      <c r="TVF537" s="66"/>
      <c r="TVG537" s="66"/>
      <c r="TVH537" s="79"/>
      <c r="TVI537" s="109"/>
      <c r="TVJ537" s="479"/>
      <c r="TVK537" s="78"/>
      <c r="TVL537" s="144"/>
      <c r="TVM537" s="75"/>
      <c r="TVN537" s="66"/>
      <c r="TVO537" s="66"/>
      <c r="TVP537" s="79"/>
      <c r="TVQ537" s="109"/>
      <c r="TVR537" s="479"/>
      <c r="TVS537" s="78"/>
      <c r="TVT537" s="144"/>
      <c r="TVU537" s="75"/>
      <c r="TVV537" s="66"/>
      <c r="TVW537" s="66"/>
      <c r="TVX537" s="79"/>
      <c r="TVY537" s="109"/>
      <c r="TVZ537" s="479"/>
      <c r="TWA537" s="78"/>
      <c r="TWB537" s="144"/>
      <c r="TWC537" s="75"/>
      <c r="TWD537" s="66"/>
      <c r="TWE537" s="66"/>
      <c r="TWF537" s="79"/>
      <c r="TWG537" s="109"/>
      <c r="TWH537" s="479"/>
      <c r="TWI537" s="78"/>
      <c r="TWJ537" s="144"/>
      <c r="TWK537" s="75"/>
      <c r="TWL537" s="66"/>
      <c r="TWM537" s="66"/>
      <c r="TWN537" s="79"/>
      <c r="TWO537" s="109"/>
      <c r="TWP537" s="479"/>
      <c r="TWQ537" s="78"/>
      <c r="TWR537" s="144"/>
      <c r="TWS537" s="75"/>
      <c r="TWT537" s="66"/>
      <c r="TWU537" s="66"/>
      <c r="TWV537" s="79"/>
      <c r="TWW537" s="109"/>
      <c r="TWX537" s="479"/>
      <c r="TWY537" s="78"/>
      <c r="TWZ537" s="144"/>
      <c r="TXA537" s="75"/>
      <c r="TXB537" s="66"/>
      <c r="TXC537" s="66"/>
      <c r="TXD537" s="79"/>
      <c r="TXE537" s="109"/>
      <c r="TXF537" s="479"/>
      <c r="TXG537" s="78"/>
      <c r="TXH537" s="144"/>
      <c r="TXI537" s="75"/>
      <c r="TXJ537" s="66"/>
      <c r="TXK537" s="66"/>
      <c r="TXL537" s="79"/>
      <c r="TXM537" s="109"/>
      <c r="TXN537" s="479"/>
      <c r="TXO537" s="78"/>
      <c r="TXP537" s="144"/>
      <c r="TXQ537" s="75"/>
      <c r="TXR537" s="66"/>
      <c r="TXS537" s="66"/>
      <c r="TXT537" s="79"/>
      <c r="TXU537" s="109"/>
      <c r="TXV537" s="479"/>
      <c r="TXW537" s="78"/>
      <c r="TXX537" s="144"/>
      <c r="TXY537" s="75"/>
      <c r="TXZ537" s="66"/>
      <c r="TYA537" s="66"/>
      <c r="TYB537" s="79"/>
      <c r="TYC537" s="109"/>
      <c r="TYD537" s="479"/>
      <c r="TYE537" s="78"/>
      <c r="TYF537" s="144"/>
      <c r="TYG537" s="75"/>
      <c r="TYH537" s="66"/>
      <c r="TYI537" s="66"/>
      <c r="TYJ537" s="79"/>
      <c r="TYK537" s="109"/>
      <c r="TYL537" s="479"/>
      <c r="TYM537" s="78"/>
      <c r="TYN537" s="144"/>
      <c r="TYO537" s="75"/>
      <c r="TYP537" s="66"/>
      <c r="TYQ537" s="66"/>
      <c r="TYR537" s="79"/>
      <c r="TYS537" s="109"/>
      <c r="TYT537" s="479"/>
      <c r="TYU537" s="78"/>
      <c r="TYV537" s="144"/>
      <c r="TYW537" s="75"/>
      <c r="TYX537" s="66"/>
      <c r="TYY537" s="66"/>
      <c r="TYZ537" s="79"/>
      <c r="TZA537" s="109"/>
      <c r="TZB537" s="479"/>
      <c r="TZC537" s="78"/>
      <c r="TZD537" s="144"/>
      <c r="TZE537" s="75"/>
      <c r="TZF537" s="66"/>
      <c r="TZG537" s="66"/>
      <c r="TZH537" s="79"/>
      <c r="TZI537" s="109"/>
      <c r="TZJ537" s="479"/>
      <c r="TZK537" s="78"/>
      <c r="TZL537" s="144"/>
      <c r="TZM537" s="75"/>
      <c r="TZN537" s="66"/>
      <c r="TZO537" s="66"/>
      <c r="TZP537" s="79"/>
      <c r="TZQ537" s="109"/>
      <c r="TZR537" s="479"/>
      <c r="TZS537" s="78"/>
      <c r="TZT537" s="144"/>
      <c r="TZU537" s="75"/>
      <c r="TZV537" s="66"/>
      <c r="TZW537" s="66"/>
      <c r="TZX537" s="79"/>
      <c r="TZY537" s="109"/>
      <c r="TZZ537" s="479"/>
      <c r="UAA537" s="78"/>
      <c r="UAB537" s="144"/>
      <c r="UAC537" s="75"/>
      <c r="UAD537" s="66"/>
      <c r="UAE537" s="66"/>
      <c r="UAF537" s="79"/>
      <c r="UAG537" s="109"/>
      <c r="UAH537" s="479"/>
      <c r="UAI537" s="78"/>
      <c r="UAJ537" s="144"/>
      <c r="UAK537" s="75"/>
      <c r="UAL537" s="66"/>
      <c r="UAM537" s="66"/>
      <c r="UAN537" s="79"/>
      <c r="UAO537" s="109"/>
      <c r="UAP537" s="479"/>
      <c r="UAQ537" s="78"/>
      <c r="UAR537" s="144"/>
      <c r="UAS537" s="75"/>
      <c r="UAT537" s="66"/>
      <c r="UAU537" s="66"/>
      <c r="UAV537" s="79"/>
      <c r="UAW537" s="109"/>
      <c r="UAX537" s="479"/>
      <c r="UAY537" s="78"/>
      <c r="UAZ537" s="144"/>
      <c r="UBA537" s="75"/>
      <c r="UBB537" s="66"/>
      <c r="UBC537" s="66"/>
      <c r="UBD537" s="79"/>
      <c r="UBE537" s="109"/>
      <c r="UBF537" s="479"/>
      <c r="UBG537" s="78"/>
      <c r="UBH537" s="144"/>
      <c r="UBI537" s="75"/>
      <c r="UBJ537" s="66"/>
      <c r="UBK537" s="66"/>
      <c r="UBL537" s="79"/>
      <c r="UBM537" s="109"/>
      <c r="UBN537" s="479"/>
      <c r="UBO537" s="78"/>
      <c r="UBP537" s="144"/>
      <c r="UBQ537" s="75"/>
      <c r="UBR537" s="66"/>
      <c r="UBS537" s="66"/>
      <c r="UBT537" s="79"/>
      <c r="UBU537" s="109"/>
      <c r="UBV537" s="479"/>
      <c r="UBW537" s="78"/>
      <c r="UBX537" s="144"/>
      <c r="UBY537" s="75"/>
      <c r="UBZ537" s="66"/>
      <c r="UCA537" s="66"/>
      <c r="UCB537" s="79"/>
      <c r="UCC537" s="109"/>
      <c r="UCD537" s="479"/>
      <c r="UCE537" s="78"/>
      <c r="UCF537" s="144"/>
      <c r="UCG537" s="75"/>
      <c r="UCH537" s="66"/>
      <c r="UCI537" s="66"/>
      <c r="UCJ537" s="79"/>
      <c r="UCK537" s="109"/>
      <c r="UCL537" s="479"/>
      <c r="UCM537" s="78"/>
      <c r="UCN537" s="144"/>
      <c r="UCO537" s="75"/>
      <c r="UCP537" s="66"/>
      <c r="UCQ537" s="66"/>
      <c r="UCR537" s="79"/>
      <c r="UCS537" s="109"/>
      <c r="UCT537" s="479"/>
      <c r="UCU537" s="78"/>
      <c r="UCV537" s="144"/>
      <c r="UCW537" s="75"/>
      <c r="UCX537" s="66"/>
      <c r="UCY537" s="66"/>
      <c r="UCZ537" s="79"/>
      <c r="UDA537" s="109"/>
      <c r="UDB537" s="479"/>
      <c r="UDC537" s="78"/>
      <c r="UDD537" s="144"/>
      <c r="UDE537" s="75"/>
      <c r="UDF537" s="66"/>
      <c r="UDG537" s="66"/>
      <c r="UDH537" s="79"/>
      <c r="UDI537" s="109"/>
      <c r="UDJ537" s="479"/>
      <c r="UDK537" s="78"/>
      <c r="UDL537" s="144"/>
      <c r="UDM537" s="75"/>
      <c r="UDN537" s="66"/>
      <c r="UDO537" s="66"/>
      <c r="UDP537" s="79"/>
      <c r="UDQ537" s="109"/>
      <c r="UDR537" s="479"/>
      <c r="UDS537" s="78"/>
      <c r="UDT537" s="144"/>
      <c r="UDU537" s="75"/>
      <c r="UDV537" s="66"/>
      <c r="UDW537" s="66"/>
      <c r="UDX537" s="79"/>
      <c r="UDY537" s="109"/>
      <c r="UDZ537" s="479"/>
      <c r="UEA537" s="78"/>
      <c r="UEB537" s="144"/>
      <c r="UEC537" s="75"/>
      <c r="UED537" s="66"/>
      <c r="UEE537" s="66"/>
      <c r="UEF537" s="79"/>
      <c r="UEG537" s="109"/>
      <c r="UEH537" s="479"/>
      <c r="UEI537" s="78"/>
      <c r="UEJ537" s="144"/>
      <c r="UEK537" s="75"/>
      <c r="UEL537" s="66"/>
      <c r="UEM537" s="66"/>
      <c r="UEN537" s="79"/>
      <c r="UEO537" s="109"/>
      <c r="UEP537" s="479"/>
      <c r="UEQ537" s="78"/>
      <c r="UER537" s="144"/>
      <c r="UES537" s="75"/>
      <c r="UET537" s="66"/>
      <c r="UEU537" s="66"/>
      <c r="UEV537" s="79"/>
      <c r="UEW537" s="109"/>
      <c r="UEX537" s="479"/>
      <c r="UEY537" s="78"/>
      <c r="UEZ537" s="144"/>
      <c r="UFA537" s="75"/>
      <c r="UFB537" s="66"/>
      <c r="UFC537" s="66"/>
      <c r="UFD537" s="79"/>
      <c r="UFE537" s="109"/>
      <c r="UFF537" s="479"/>
      <c r="UFG537" s="78"/>
      <c r="UFH537" s="144"/>
      <c r="UFI537" s="75"/>
      <c r="UFJ537" s="66"/>
      <c r="UFK537" s="66"/>
      <c r="UFL537" s="79"/>
      <c r="UFM537" s="109"/>
      <c r="UFN537" s="479"/>
      <c r="UFO537" s="78"/>
      <c r="UFP537" s="144"/>
      <c r="UFQ537" s="75"/>
      <c r="UFR537" s="66"/>
      <c r="UFS537" s="66"/>
      <c r="UFT537" s="79"/>
      <c r="UFU537" s="109"/>
      <c r="UFV537" s="479"/>
      <c r="UFW537" s="78"/>
      <c r="UFX537" s="144"/>
      <c r="UFY537" s="75"/>
      <c r="UFZ537" s="66"/>
      <c r="UGA537" s="66"/>
      <c r="UGB537" s="79"/>
      <c r="UGC537" s="109"/>
      <c r="UGD537" s="479"/>
      <c r="UGE537" s="78"/>
      <c r="UGF537" s="144"/>
      <c r="UGG537" s="75"/>
      <c r="UGH537" s="66"/>
      <c r="UGI537" s="66"/>
      <c r="UGJ537" s="79"/>
      <c r="UGK537" s="109"/>
      <c r="UGL537" s="479"/>
      <c r="UGM537" s="78"/>
      <c r="UGN537" s="144"/>
      <c r="UGO537" s="75"/>
      <c r="UGP537" s="66"/>
      <c r="UGQ537" s="66"/>
      <c r="UGR537" s="79"/>
      <c r="UGS537" s="109"/>
      <c r="UGT537" s="479"/>
      <c r="UGU537" s="78"/>
      <c r="UGV537" s="144"/>
      <c r="UGW537" s="75"/>
      <c r="UGX537" s="66"/>
      <c r="UGY537" s="66"/>
      <c r="UGZ537" s="79"/>
      <c r="UHA537" s="109"/>
      <c r="UHB537" s="479"/>
      <c r="UHC537" s="78"/>
      <c r="UHD537" s="144"/>
      <c r="UHE537" s="75"/>
      <c r="UHF537" s="66"/>
      <c r="UHG537" s="66"/>
      <c r="UHH537" s="79"/>
      <c r="UHI537" s="109"/>
      <c r="UHJ537" s="479"/>
      <c r="UHK537" s="78"/>
      <c r="UHL537" s="144"/>
      <c r="UHM537" s="75"/>
      <c r="UHN537" s="66"/>
      <c r="UHO537" s="66"/>
      <c r="UHP537" s="79"/>
      <c r="UHQ537" s="109"/>
      <c r="UHR537" s="479"/>
      <c r="UHS537" s="78"/>
      <c r="UHT537" s="144"/>
      <c r="UHU537" s="75"/>
      <c r="UHV537" s="66"/>
      <c r="UHW537" s="66"/>
      <c r="UHX537" s="79"/>
      <c r="UHY537" s="109"/>
      <c r="UHZ537" s="479"/>
      <c r="UIA537" s="78"/>
      <c r="UIB537" s="144"/>
      <c r="UIC537" s="75"/>
      <c r="UID537" s="66"/>
      <c r="UIE537" s="66"/>
      <c r="UIF537" s="79"/>
      <c r="UIG537" s="109"/>
      <c r="UIH537" s="479"/>
      <c r="UII537" s="78"/>
      <c r="UIJ537" s="144"/>
      <c r="UIK537" s="75"/>
      <c r="UIL537" s="66"/>
      <c r="UIM537" s="66"/>
      <c r="UIN537" s="79"/>
      <c r="UIO537" s="109"/>
      <c r="UIP537" s="479"/>
      <c r="UIQ537" s="78"/>
      <c r="UIR537" s="144"/>
      <c r="UIS537" s="75"/>
      <c r="UIT537" s="66"/>
      <c r="UIU537" s="66"/>
      <c r="UIV537" s="79"/>
      <c r="UIW537" s="109"/>
      <c r="UIX537" s="479"/>
      <c r="UIY537" s="78"/>
      <c r="UIZ537" s="144"/>
      <c r="UJA537" s="75"/>
      <c r="UJB537" s="66"/>
      <c r="UJC537" s="66"/>
      <c r="UJD537" s="79"/>
      <c r="UJE537" s="109"/>
      <c r="UJF537" s="479"/>
      <c r="UJG537" s="78"/>
      <c r="UJH537" s="144"/>
      <c r="UJI537" s="75"/>
      <c r="UJJ537" s="66"/>
      <c r="UJK537" s="66"/>
      <c r="UJL537" s="79"/>
      <c r="UJM537" s="109"/>
      <c r="UJN537" s="479"/>
      <c r="UJO537" s="78"/>
      <c r="UJP537" s="144"/>
      <c r="UJQ537" s="75"/>
      <c r="UJR537" s="66"/>
      <c r="UJS537" s="66"/>
      <c r="UJT537" s="79"/>
      <c r="UJU537" s="109"/>
      <c r="UJV537" s="479"/>
      <c r="UJW537" s="78"/>
      <c r="UJX537" s="144"/>
      <c r="UJY537" s="75"/>
      <c r="UJZ537" s="66"/>
      <c r="UKA537" s="66"/>
      <c r="UKB537" s="79"/>
      <c r="UKC537" s="109"/>
      <c r="UKD537" s="479"/>
      <c r="UKE537" s="78"/>
      <c r="UKF537" s="144"/>
      <c r="UKG537" s="75"/>
      <c r="UKH537" s="66"/>
      <c r="UKI537" s="66"/>
      <c r="UKJ537" s="79"/>
      <c r="UKK537" s="109"/>
      <c r="UKL537" s="479"/>
      <c r="UKM537" s="78"/>
      <c r="UKN537" s="144"/>
      <c r="UKO537" s="75"/>
      <c r="UKP537" s="66"/>
      <c r="UKQ537" s="66"/>
      <c r="UKR537" s="79"/>
      <c r="UKS537" s="109"/>
      <c r="UKT537" s="479"/>
      <c r="UKU537" s="78"/>
      <c r="UKV537" s="144"/>
      <c r="UKW537" s="75"/>
      <c r="UKX537" s="66"/>
      <c r="UKY537" s="66"/>
      <c r="UKZ537" s="79"/>
      <c r="ULA537" s="109"/>
      <c r="ULB537" s="479"/>
      <c r="ULC537" s="78"/>
      <c r="ULD537" s="144"/>
      <c r="ULE537" s="75"/>
      <c r="ULF537" s="66"/>
      <c r="ULG537" s="66"/>
      <c r="ULH537" s="79"/>
      <c r="ULI537" s="109"/>
      <c r="ULJ537" s="479"/>
      <c r="ULK537" s="78"/>
      <c r="ULL537" s="144"/>
      <c r="ULM537" s="75"/>
      <c r="ULN537" s="66"/>
      <c r="ULO537" s="66"/>
      <c r="ULP537" s="79"/>
      <c r="ULQ537" s="109"/>
      <c r="ULR537" s="479"/>
      <c r="ULS537" s="78"/>
      <c r="ULT537" s="144"/>
      <c r="ULU537" s="75"/>
      <c r="ULV537" s="66"/>
      <c r="ULW537" s="66"/>
      <c r="ULX537" s="79"/>
      <c r="ULY537" s="109"/>
      <c r="ULZ537" s="479"/>
      <c r="UMA537" s="78"/>
      <c r="UMB537" s="144"/>
      <c r="UMC537" s="75"/>
      <c r="UMD537" s="66"/>
      <c r="UME537" s="66"/>
      <c r="UMF537" s="79"/>
      <c r="UMG537" s="109"/>
      <c r="UMH537" s="479"/>
      <c r="UMI537" s="78"/>
      <c r="UMJ537" s="144"/>
      <c r="UMK537" s="75"/>
      <c r="UML537" s="66"/>
      <c r="UMM537" s="66"/>
      <c r="UMN537" s="79"/>
      <c r="UMO537" s="109"/>
      <c r="UMP537" s="479"/>
      <c r="UMQ537" s="78"/>
      <c r="UMR537" s="144"/>
      <c r="UMS537" s="75"/>
      <c r="UMT537" s="66"/>
      <c r="UMU537" s="66"/>
      <c r="UMV537" s="79"/>
      <c r="UMW537" s="109"/>
      <c r="UMX537" s="479"/>
      <c r="UMY537" s="78"/>
      <c r="UMZ537" s="144"/>
      <c r="UNA537" s="75"/>
      <c r="UNB537" s="66"/>
      <c r="UNC537" s="66"/>
      <c r="UND537" s="79"/>
      <c r="UNE537" s="109"/>
      <c r="UNF537" s="479"/>
      <c r="UNG537" s="78"/>
      <c r="UNH537" s="144"/>
      <c r="UNI537" s="75"/>
      <c r="UNJ537" s="66"/>
      <c r="UNK537" s="66"/>
      <c r="UNL537" s="79"/>
      <c r="UNM537" s="109"/>
      <c r="UNN537" s="479"/>
      <c r="UNO537" s="78"/>
      <c r="UNP537" s="144"/>
      <c r="UNQ537" s="75"/>
      <c r="UNR537" s="66"/>
      <c r="UNS537" s="66"/>
      <c r="UNT537" s="79"/>
      <c r="UNU537" s="109"/>
      <c r="UNV537" s="479"/>
      <c r="UNW537" s="78"/>
      <c r="UNX537" s="144"/>
      <c r="UNY537" s="75"/>
      <c r="UNZ537" s="66"/>
      <c r="UOA537" s="66"/>
      <c r="UOB537" s="79"/>
      <c r="UOC537" s="109"/>
      <c r="UOD537" s="479"/>
      <c r="UOE537" s="78"/>
      <c r="UOF537" s="144"/>
      <c r="UOG537" s="75"/>
      <c r="UOH537" s="66"/>
      <c r="UOI537" s="66"/>
      <c r="UOJ537" s="79"/>
      <c r="UOK537" s="109"/>
      <c r="UOL537" s="479"/>
      <c r="UOM537" s="78"/>
      <c r="UON537" s="144"/>
      <c r="UOO537" s="75"/>
      <c r="UOP537" s="66"/>
      <c r="UOQ537" s="66"/>
      <c r="UOR537" s="79"/>
      <c r="UOS537" s="109"/>
      <c r="UOT537" s="479"/>
      <c r="UOU537" s="78"/>
      <c r="UOV537" s="144"/>
      <c r="UOW537" s="75"/>
      <c r="UOX537" s="66"/>
      <c r="UOY537" s="66"/>
      <c r="UOZ537" s="79"/>
      <c r="UPA537" s="109"/>
      <c r="UPB537" s="479"/>
      <c r="UPC537" s="78"/>
      <c r="UPD537" s="144"/>
      <c r="UPE537" s="75"/>
      <c r="UPF537" s="66"/>
      <c r="UPG537" s="66"/>
      <c r="UPH537" s="79"/>
      <c r="UPI537" s="109"/>
      <c r="UPJ537" s="479"/>
      <c r="UPK537" s="78"/>
      <c r="UPL537" s="144"/>
      <c r="UPM537" s="75"/>
      <c r="UPN537" s="66"/>
      <c r="UPO537" s="66"/>
      <c r="UPP537" s="79"/>
      <c r="UPQ537" s="109"/>
      <c r="UPR537" s="479"/>
      <c r="UPS537" s="78"/>
      <c r="UPT537" s="144"/>
      <c r="UPU537" s="75"/>
      <c r="UPV537" s="66"/>
      <c r="UPW537" s="66"/>
      <c r="UPX537" s="79"/>
      <c r="UPY537" s="109"/>
      <c r="UPZ537" s="479"/>
      <c r="UQA537" s="78"/>
      <c r="UQB537" s="144"/>
      <c r="UQC537" s="75"/>
      <c r="UQD537" s="66"/>
      <c r="UQE537" s="66"/>
      <c r="UQF537" s="79"/>
      <c r="UQG537" s="109"/>
      <c r="UQH537" s="479"/>
      <c r="UQI537" s="78"/>
      <c r="UQJ537" s="144"/>
      <c r="UQK537" s="75"/>
      <c r="UQL537" s="66"/>
      <c r="UQM537" s="66"/>
      <c r="UQN537" s="79"/>
      <c r="UQO537" s="109"/>
      <c r="UQP537" s="479"/>
      <c r="UQQ537" s="78"/>
      <c r="UQR537" s="144"/>
      <c r="UQS537" s="75"/>
      <c r="UQT537" s="66"/>
      <c r="UQU537" s="66"/>
      <c r="UQV537" s="79"/>
      <c r="UQW537" s="109"/>
      <c r="UQX537" s="479"/>
      <c r="UQY537" s="78"/>
      <c r="UQZ537" s="144"/>
      <c r="URA537" s="75"/>
      <c r="URB537" s="66"/>
      <c r="URC537" s="66"/>
      <c r="URD537" s="79"/>
      <c r="URE537" s="109"/>
      <c r="URF537" s="479"/>
      <c r="URG537" s="78"/>
      <c r="URH537" s="144"/>
      <c r="URI537" s="75"/>
      <c r="URJ537" s="66"/>
      <c r="URK537" s="66"/>
      <c r="URL537" s="79"/>
      <c r="URM537" s="109"/>
      <c r="URN537" s="479"/>
      <c r="URO537" s="78"/>
      <c r="URP537" s="144"/>
      <c r="URQ537" s="75"/>
      <c r="URR537" s="66"/>
      <c r="URS537" s="66"/>
      <c r="URT537" s="79"/>
      <c r="URU537" s="109"/>
      <c r="URV537" s="479"/>
      <c r="URW537" s="78"/>
      <c r="URX537" s="144"/>
      <c r="URY537" s="75"/>
      <c r="URZ537" s="66"/>
      <c r="USA537" s="66"/>
      <c r="USB537" s="79"/>
      <c r="USC537" s="109"/>
      <c r="USD537" s="479"/>
      <c r="USE537" s="78"/>
      <c r="USF537" s="144"/>
      <c r="USG537" s="75"/>
      <c r="USH537" s="66"/>
      <c r="USI537" s="66"/>
      <c r="USJ537" s="79"/>
      <c r="USK537" s="109"/>
      <c r="USL537" s="479"/>
      <c r="USM537" s="78"/>
      <c r="USN537" s="144"/>
      <c r="USO537" s="75"/>
      <c r="USP537" s="66"/>
      <c r="USQ537" s="66"/>
      <c r="USR537" s="79"/>
      <c r="USS537" s="109"/>
      <c r="UST537" s="479"/>
      <c r="USU537" s="78"/>
      <c r="USV537" s="144"/>
      <c r="USW537" s="75"/>
      <c r="USX537" s="66"/>
      <c r="USY537" s="66"/>
      <c r="USZ537" s="79"/>
      <c r="UTA537" s="109"/>
      <c r="UTB537" s="479"/>
      <c r="UTC537" s="78"/>
      <c r="UTD537" s="144"/>
      <c r="UTE537" s="75"/>
      <c r="UTF537" s="66"/>
      <c r="UTG537" s="66"/>
      <c r="UTH537" s="79"/>
      <c r="UTI537" s="109"/>
      <c r="UTJ537" s="479"/>
      <c r="UTK537" s="78"/>
      <c r="UTL537" s="144"/>
      <c r="UTM537" s="75"/>
      <c r="UTN537" s="66"/>
      <c r="UTO537" s="66"/>
      <c r="UTP537" s="79"/>
      <c r="UTQ537" s="109"/>
      <c r="UTR537" s="479"/>
      <c r="UTS537" s="78"/>
      <c r="UTT537" s="144"/>
      <c r="UTU537" s="75"/>
      <c r="UTV537" s="66"/>
      <c r="UTW537" s="66"/>
      <c r="UTX537" s="79"/>
      <c r="UTY537" s="109"/>
      <c r="UTZ537" s="479"/>
      <c r="UUA537" s="78"/>
      <c r="UUB537" s="144"/>
      <c r="UUC537" s="75"/>
      <c r="UUD537" s="66"/>
      <c r="UUE537" s="66"/>
      <c r="UUF537" s="79"/>
      <c r="UUG537" s="109"/>
      <c r="UUH537" s="479"/>
      <c r="UUI537" s="78"/>
      <c r="UUJ537" s="144"/>
      <c r="UUK537" s="75"/>
      <c r="UUL537" s="66"/>
      <c r="UUM537" s="66"/>
      <c r="UUN537" s="79"/>
      <c r="UUO537" s="109"/>
      <c r="UUP537" s="479"/>
      <c r="UUQ537" s="78"/>
      <c r="UUR537" s="144"/>
      <c r="UUS537" s="75"/>
      <c r="UUT537" s="66"/>
      <c r="UUU537" s="66"/>
      <c r="UUV537" s="79"/>
      <c r="UUW537" s="109"/>
      <c r="UUX537" s="479"/>
      <c r="UUY537" s="78"/>
      <c r="UUZ537" s="144"/>
      <c r="UVA537" s="75"/>
      <c r="UVB537" s="66"/>
      <c r="UVC537" s="66"/>
      <c r="UVD537" s="79"/>
      <c r="UVE537" s="109"/>
      <c r="UVF537" s="479"/>
      <c r="UVG537" s="78"/>
      <c r="UVH537" s="144"/>
      <c r="UVI537" s="75"/>
      <c r="UVJ537" s="66"/>
      <c r="UVK537" s="66"/>
      <c r="UVL537" s="79"/>
      <c r="UVM537" s="109"/>
      <c r="UVN537" s="479"/>
      <c r="UVO537" s="78"/>
      <c r="UVP537" s="144"/>
      <c r="UVQ537" s="75"/>
      <c r="UVR537" s="66"/>
      <c r="UVS537" s="66"/>
      <c r="UVT537" s="79"/>
      <c r="UVU537" s="109"/>
      <c r="UVV537" s="479"/>
      <c r="UVW537" s="78"/>
      <c r="UVX537" s="144"/>
      <c r="UVY537" s="75"/>
      <c r="UVZ537" s="66"/>
      <c r="UWA537" s="66"/>
      <c r="UWB537" s="79"/>
      <c r="UWC537" s="109"/>
      <c r="UWD537" s="479"/>
      <c r="UWE537" s="78"/>
      <c r="UWF537" s="144"/>
      <c r="UWG537" s="75"/>
      <c r="UWH537" s="66"/>
      <c r="UWI537" s="66"/>
      <c r="UWJ537" s="79"/>
      <c r="UWK537" s="109"/>
      <c r="UWL537" s="479"/>
      <c r="UWM537" s="78"/>
      <c r="UWN537" s="144"/>
      <c r="UWO537" s="75"/>
      <c r="UWP537" s="66"/>
      <c r="UWQ537" s="66"/>
      <c r="UWR537" s="79"/>
      <c r="UWS537" s="109"/>
      <c r="UWT537" s="479"/>
      <c r="UWU537" s="78"/>
      <c r="UWV537" s="144"/>
      <c r="UWW537" s="75"/>
      <c r="UWX537" s="66"/>
      <c r="UWY537" s="66"/>
      <c r="UWZ537" s="79"/>
      <c r="UXA537" s="109"/>
      <c r="UXB537" s="479"/>
      <c r="UXC537" s="78"/>
      <c r="UXD537" s="144"/>
      <c r="UXE537" s="75"/>
      <c r="UXF537" s="66"/>
      <c r="UXG537" s="66"/>
      <c r="UXH537" s="79"/>
      <c r="UXI537" s="109"/>
      <c r="UXJ537" s="479"/>
      <c r="UXK537" s="78"/>
      <c r="UXL537" s="144"/>
      <c r="UXM537" s="75"/>
      <c r="UXN537" s="66"/>
      <c r="UXO537" s="66"/>
      <c r="UXP537" s="79"/>
      <c r="UXQ537" s="109"/>
      <c r="UXR537" s="479"/>
      <c r="UXS537" s="78"/>
      <c r="UXT537" s="144"/>
      <c r="UXU537" s="75"/>
      <c r="UXV537" s="66"/>
      <c r="UXW537" s="66"/>
      <c r="UXX537" s="79"/>
      <c r="UXY537" s="109"/>
      <c r="UXZ537" s="479"/>
      <c r="UYA537" s="78"/>
      <c r="UYB537" s="144"/>
      <c r="UYC537" s="75"/>
      <c r="UYD537" s="66"/>
      <c r="UYE537" s="66"/>
      <c r="UYF537" s="79"/>
      <c r="UYG537" s="109"/>
      <c r="UYH537" s="479"/>
      <c r="UYI537" s="78"/>
      <c r="UYJ537" s="144"/>
      <c r="UYK537" s="75"/>
      <c r="UYL537" s="66"/>
      <c r="UYM537" s="66"/>
      <c r="UYN537" s="79"/>
      <c r="UYO537" s="109"/>
      <c r="UYP537" s="479"/>
      <c r="UYQ537" s="78"/>
      <c r="UYR537" s="144"/>
      <c r="UYS537" s="75"/>
      <c r="UYT537" s="66"/>
      <c r="UYU537" s="66"/>
      <c r="UYV537" s="79"/>
      <c r="UYW537" s="109"/>
      <c r="UYX537" s="479"/>
      <c r="UYY537" s="78"/>
      <c r="UYZ537" s="144"/>
      <c r="UZA537" s="75"/>
      <c r="UZB537" s="66"/>
      <c r="UZC537" s="66"/>
      <c r="UZD537" s="79"/>
      <c r="UZE537" s="109"/>
      <c r="UZF537" s="479"/>
      <c r="UZG537" s="78"/>
      <c r="UZH537" s="144"/>
      <c r="UZI537" s="75"/>
      <c r="UZJ537" s="66"/>
      <c r="UZK537" s="66"/>
      <c r="UZL537" s="79"/>
      <c r="UZM537" s="109"/>
      <c r="UZN537" s="479"/>
      <c r="UZO537" s="78"/>
      <c r="UZP537" s="144"/>
      <c r="UZQ537" s="75"/>
      <c r="UZR537" s="66"/>
      <c r="UZS537" s="66"/>
      <c r="UZT537" s="79"/>
      <c r="UZU537" s="109"/>
      <c r="UZV537" s="479"/>
      <c r="UZW537" s="78"/>
      <c r="UZX537" s="144"/>
      <c r="UZY537" s="75"/>
      <c r="UZZ537" s="66"/>
      <c r="VAA537" s="66"/>
      <c r="VAB537" s="79"/>
      <c r="VAC537" s="109"/>
      <c r="VAD537" s="479"/>
      <c r="VAE537" s="78"/>
      <c r="VAF537" s="144"/>
      <c r="VAG537" s="75"/>
      <c r="VAH537" s="66"/>
      <c r="VAI537" s="66"/>
      <c r="VAJ537" s="79"/>
      <c r="VAK537" s="109"/>
      <c r="VAL537" s="479"/>
      <c r="VAM537" s="78"/>
      <c r="VAN537" s="144"/>
      <c r="VAO537" s="75"/>
      <c r="VAP537" s="66"/>
      <c r="VAQ537" s="66"/>
      <c r="VAR537" s="79"/>
      <c r="VAS537" s="109"/>
      <c r="VAT537" s="479"/>
      <c r="VAU537" s="78"/>
      <c r="VAV537" s="144"/>
      <c r="VAW537" s="75"/>
      <c r="VAX537" s="66"/>
      <c r="VAY537" s="66"/>
      <c r="VAZ537" s="79"/>
      <c r="VBA537" s="109"/>
      <c r="VBB537" s="479"/>
      <c r="VBC537" s="78"/>
      <c r="VBD537" s="144"/>
      <c r="VBE537" s="75"/>
      <c r="VBF537" s="66"/>
      <c r="VBG537" s="66"/>
      <c r="VBH537" s="79"/>
      <c r="VBI537" s="109"/>
      <c r="VBJ537" s="479"/>
      <c r="VBK537" s="78"/>
      <c r="VBL537" s="144"/>
      <c r="VBM537" s="75"/>
      <c r="VBN537" s="66"/>
      <c r="VBO537" s="66"/>
      <c r="VBP537" s="79"/>
      <c r="VBQ537" s="109"/>
      <c r="VBR537" s="479"/>
      <c r="VBS537" s="78"/>
      <c r="VBT537" s="144"/>
      <c r="VBU537" s="75"/>
      <c r="VBV537" s="66"/>
      <c r="VBW537" s="66"/>
      <c r="VBX537" s="79"/>
      <c r="VBY537" s="109"/>
      <c r="VBZ537" s="479"/>
      <c r="VCA537" s="78"/>
      <c r="VCB537" s="144"/>
      <c r="VCC537" s="75"/>
      <c r="VCD537" s="66"/>
      <c r="VCE537" s="66"/>
      <c r="VCF537" s="79"/>
      <c r="VCG537" s="109"/>
      <c r="VCH537" s="479"/>
      <c r="VCI537" s="78"/>
      <c r="VCJ537" s="144"/>
      <c r="VCK537" s="75"/>
      <c r="VCL537" s="66"/>
      <c r="VCM537" s="66"/>
      <c r="VCN537" s="79"/>
      <c r="VCO537" s="109"/>
      <c r="VCP537" s="479"/>
      <c r="VCQ537" s="78"/>
      <c r="VCR537" s="144"/>
      <c r="VCS537" s="75"/>
      <c r="VCT537" s="66"/>
      <c r="VCU537" s="66"/>
      <c r="VCV537" s="79"/>
      <c r="VCW537" s="109"/>
      <c r="VCX537" s="479"/>
      <c r="VCY537" s="78"/>
      <c r="VCZ537" s="144"/>
      <c r="VDA537" s="75"/>
      <c r="VDB537" s="66"/>
      <c r="VDC537" s="66"/>
      <c r="VDD537" s="79"/>
      <c r="VDE537" s="109"/>
      <c r="VDF537" s="479"/>
      <c r="VDG537" s="78"/>
      <c r="VDH537" s="144"/>
      <c r="VDI537" s="75"/>
      <c r="VDJ537" s="66"/>
      <c r="VDK537" s="66"/>
      <c r="VDL537" s="79"/>
      <c r="VDM537" s="109"/>
      <c r="VDN537" s="479"/>
      <c r="VDO537" s="78"/>
      <c r="VDP537" s="144"/>
      <c r="VDQ537" s="75"/>
      <c r="VDR537" s="66"/>
      <c r="VDS537" s="66"/>
      <c r="VDT537" s="79"/>
      <c r="VDU537" s="109"/>
      <c r="VDV537" s="479"/>
      <c r="VDW537" s="78"/>
      <c r="VDX537" s="144"/>
      <c r="VDY537" s="75"/>
      <c r="VDZ537" s="66"/>
      <c r="VEA537" s="66"/>
      <c r="VEB537" s="79"/>
      <c r="VEC537" s="109"/>
      <c r="VED537" s="479"/>
      <c r="VEE537" s="78"/>
      <c r="VEF537" s="144"/>
      <c r="VEG537" s="75"/>
      <c r="VEH537" s="66"/>
      <c r="VEI537" s="66"/>
      <c r="VEJ537" s="79"/>
      <c r="VEK537" s="109"/>
      <c r="VEL537" s="479"/>
      <c r="VEM537" s="78"/>
      <c r="VEN537" s="144"/>
      <c r="VEO537" s="75"/>
      <c r="VEP537" s="66"/>
      <c r="VEQ537" s="66"/>
      <c r="VER537" s="79"/>
      <c r="VES537" s="109"/>
      <c r="VET537" s="479"/>
      <c r="VEU537" s="78"/>
      <c r="VEV537" s="144"/>
      <c r="VEW537" s="75"/>
      <c r="VEX537" s="66"/>
      <c r="VEY537" s="66"/>
      <c r="VEZ537" s="79"/>
      <c r="VFA537" s="109"/>
      <c r="VFB537" s="479"/>
      <c r="VFC537" s="78"/>
      <c r="VFD537" s="144"/>
      <c r="VFE537" s="75"/>
      <c r="VFF537" s="66"/>
      <c r="VFG537" s="66"/>
      <c r="VFH537" s="79"/>
      <c r="VFI537" s="109"/>
      <c r="VFJ537" s="479"/>
      <c r="VFK537" s="78"/>
      <c r="VFL537" s="144"/>
      <c r="VFM537" s="75"/>
      <c r="VFN537" s="66"/>
      <c r="VFO537" s="66"/>
      <c r="VFP537" s="79"/>
      <c r="VFQ537" s="109"/>
      <c r="VFR537" s="479"/>
      <c r="VFS537" s="78"/>
      <c r="VFT537" s="144"/>
      <c r="VFU537" s="75"/>
      <c r="VFV537" s="66"/>
      <c r="VFW537" s="66"/>
      <c r="VFX537" s="79"/>
      <c r="VFY537" s="109"/>
      <c r="VFZ537" s="479"/>
      <c r="VGA537" s="78"/>
      <c r="VGB537" s="144"/>
      <c r="VGC537" s="75"/>
      <c r="VGD537" s="66"/>
      <c r="VGE537" s="66"/>
      <c r="VGF537" s="79"/>
      <c r="VGG537" s="109"/>
      <c r="VGH537" s="479"/>
      <c r="VGI537" s="78"/>
      <c r="VGJ537" s="144"/>
      <c r="VGK537" s="75"/>
      <c r="VGL537" s="66"/>
      <c r="VGM537" s="66"/>
      <c r="VGN537" s="79"/>
      <c r="VGO537" s="109"/>
      <c r="VGP537" s="479"/>
      <c r="VGQ537" s="78"/>
      <c r="VGR537" s="144"/>
      <c r="VGS537" s="75"/>
      <c r="VGT537" s="66"/>
      <c r="VGU537" s="66"/>
      <c r="VGV537" s="79"/>
      <c r="VGW537" s="109"/>
      <c r="VGX537" s="479"/>
      <c r="VGY537" s="78"/>
      <c r="VGZ537" s="144"/>
      <c r="VHA537" s="75"/>
      <c r="VHB537" s="66"/>
      <c r="VHC537" s="66"/>
      <c r="VHD537" s="79"/>
      <c r="VHE537" s="109"/>
      <c r="VHF537" s="479"/>
      <c r="VHG537" s="78"/>
      <c r="VHH537" s="144"/>
      <c r="VHI537" s="75"/>
      <c r="VHJ537" s="66"/>
      <c r="VHK537" s="66"/>
      <c r="VHL537" s="79"/>
      <c r="VHM537" s="109"/>
      <c r="VHN537" s="479"/>
      <c r="VHO537" s="78"/>
      <c r="VHP537" s="144"/>
      <c r="VHQ537" s="75"/>
      <c r="VHR537" s="66"/>
      <c r="VHS537" s="66"/>
      <c r="VHT537" s="79"/>
      <c r="VHU537" s="109"/>
      <c r="VHV537" s="479"/>
      <c r="VHW537" s="78"/>
      <c r="VHX537" s="144"/>
      <c r="VHY537" s="75"/>
      <c r="VHZ537" s="66"/>
      <c r="VIA537" s="66"/>
      <c r="VIB537" s="79"/>
      <c r="VIC537" s="109"/>
      <c r="VID537" s="479"/>
      <c r="VIE537" s="78"/>
      <c r="VIF537" s="144"/>
      <c r="VIG537" s="75"/>
      <c r="VIH537" s="66"/>
      <c r="VII537" s="66"/>
      <c r="VIJ537" s="79"/>
      <c r="VIK537" s="109"/>
      <c r="VIL537" s="479"/>
      <c r="VIM537" s="78"/>
      <c r="VIN537" s="144"/>
      <c r="VIO537" s="75"/>
      <c r="VIP537" s="66"/>
      <c r="VIQ537" s="66"/>
      <c r="VIR537" s="79"/>
      <c r="VIS537" s="109"/>
      <c r="VIT537" s="479"/>
      <c r="VIU537" s="78"/>
      <c r="VIV537" s="144"/>
      <c r="VIW537" s="75"/>
      <c r="VIX537" s="66"/>
      <c r="VIY537" s="66"/>
      <c r="VIZ537" s="79"/>
      <c r="VJA537" s="109"/>
      <c r="VJB537" s="479"/>
      <c r="VJC537" s="78"/>
      <c r="VJD537" s="144"/>
      <c r="VJE537" s="75"/>
      <c r="VJF537" s="66"/>
      <c r="VJG537" s="66"/>
      <c r="VJH537" s="79"/>
      <c r="VJI537" s="109"/>
      <c r="VJJ537" s="479"/>
      <c r="VJK537" s="78"/>
      <c r="VJL537" s="144"/>
      <c r="VJM537" s="75"/>
      <c r="VJN537" s="66"/>
      <c r="VJO537" s="66"/>
      <c r="VJP537" s="79"/>
      <c r="VJQ537" s="109"/>
      <c r="VJR537" s="479"/>
      <c r="VJS537" s="78"/>
      <c r="VJT537" s="144"/>
      <c r="VJU537" s="75"/>
      <c r="VJV537" s="66"/>
      <c r="VJW537" s="66"/>
      <c r="VJX537" s="79"/>
      <c r="VJY537" s="109"/>
      <c r="VJZ537" s="479"/>
      <c r="VKA537" s="78"/>
      <c r="VKB537" s="144"/>
      <c r="VKC537" s="75"/>
      <c r="VKD537" s="66"/>
      <c r="VKE537" s="66"/>
      <c r="VKF537" s="79"/>
      <c r="VKG537" s="109"/>
      <c r="VKH537" s="479"/>
      <c r="VKI537" s="78"/>
      <c r="VKJ537" s="144"/>
      <c r="VKK537" s="75"/>
      <c r="VKL537" s="66"/>
      <c r="VKM537" s="66"/>
      <c r="VKN537" s="79"/>
      <c r="VKO537" s="109"/>
      <c r="VKP537" s="479"/>
      <c r="VKQ537" s="78"/>
      <c r="VKR537" s="144"/>
      <c r="VKS537" s="75"/>
      <c r="VKT537" s="66"/>
      <c r="VKU537" s="66"/>
      <c r="VKV537" s="79"/>
      <c r="VKW537" s="109"/>
      <c r="VKX537" s="479"/>
      <c r="VKY537" s="78"/>
      <c r="VKZ537" s="144"/>
      <c r="VLA537" s="75"/>
      <c r="VLB537" s="66"/>
      <c r="VLC537" s="66"/>
      <c r="VLD537" s="79"/>
      <c r="VLE537" s="109"/>
      <c r="VLF537" s="479"/>
      <c r="VLG537" s="78"/>
      <c r="VLH537" s="144"/>
      <c r="VLI537" s="75"/>
      <c r="VLJ537" s="66"/>
      <c r="VLK537" s="66"/>
      <c r="VLL537" s="79"/>
      <c r="VLM537" s="109"/>
      <c r="VLN537" s="479"/>
      <c r="VLO537" s="78"/>
      <c r="VLP537" s="144"/>
      <c r="VLQ537" s="75"/>
      <c r="VLR537" s="66"/>
      <c r="VLS537" s="66"/>
      <c r="VLT537" s="79"/>
      <c r="VLU537" s="109"/>
      <c r="VLV537" s="479"/>
      <c r="VLW537" s="78"/>
      <c r="VLX537" s="144"/>
      <c r="VLY537" s="75"/>
      <c r="VLZ537" s="66"/>
      <c r="VMA537" s="66"/>
      <c r="VMB537" s="79"/>
      <c r="VMC537" s="109"/>
      <c r="VMD537" s="479"/>
      <c r="VME537" s="78"/>
      <c r="VMF537" s="144"/>
      <c r="VMG537" s="75"/>
      <c r="VMH537" s="66"/>
      <c r="VMI537" s="66"/>
      <c r="VMJ537" s="79"/>
      <c r="VMK537" s="109"/>
      <c r="VML537" s="479"/>
      <c r="VMM537" s="78"/>
      <c r="VMN537" s="144"/>
      <c r="VMO537" s="75"/>
      <c r="VMP537" s="66"/>
      <c r="VMQ537" s="66"/>
      <c r="VMR537" s="79"/>
      <c r="VMS537" s="109"/>
      <c r="VMT537" s="479"/>
      <c r="VMU537" s="78"/>
      <c r="VMV537" s="144"/>
      <c r="VMW537" s="75"/>
      <c r="VMX537" s="66"/>
      <c r="VMY537" s="66"/>
      <c r="VMZ537" s="79"/>
      <c r="VNA537" s="109"/>
      <c r="VNB537" s="479"/>
      <c r="VNC537" s="78"/>
      <c r="VND537" s="144"/>
      <c r="VNE537" s="75"/>
      <c r="VNF537" s="66"/>
      <c r="VNG537" s="66"/>
      <c r="VNH537" s="79"/>
      <c r="VNI537" s="109"/>
      <c r="VNJ537" s="479"/>
      <c r="VNK537" s="78"/>
      <c r="VNL537" s="144"/>
      <c r="VNM537" s="75"/>
      <c r="VNN537" s="66"/>
      <c r="VNO537" s="66"/>
      <c r="VNP537" s="79"/>
      <c r="VNQ537" s="109"/>
      <c r="VNR537" s="479"/>
      <c r="VNS537" s="78"/>
      <c r="VNT537" s="144"/>
      <c r="VNU537" s="75"/>
      <c r="VNV537" s="66"/>
      <c r="VNW537" s="66"/>
      <c r="VNX537" s="79"/>
      <c r="VNY537" s="109"/>
      <c r="VNZ537" s="479"/>
      <c r="VOA537" s="78"/>
      <c r="VOB537" s="144"/>
      <c r="VOC537" s="75"/>
      <c r="VOD537" s="66"/>
      <c r="VOE537" s="66"/>
      <c r="VOF537" s="79"/>
      <c r="VOG537" s="109"/>
      <c r="VOH537" s="479"/>
      <c r="VOI537" s="78"/>
      <c r="VOJ537" s="144"/>
      <c r="VOK537" s="75"/>
      <c r="VOL537" s="66"/>
      <c r="VOM537" s="66"/>
      <c r="VON537" s="79"/>
      <c r="VOO537" s="109"/>
      <c r="VOP537" s="479"/>
      <c r="VOQ537" s="78"/>
      <c r="VOR537" s="144"/>
      <c r="VOS537" s="75"/>
      <c r="VOT537" s="66"/>
      <c r="VOU537" s="66"/>
      <c r="VOV537" s="79"/>
      <c r="VOW537" s="109"/>
      <c r="VOX537" s="479"/>
      <c r="VOY537" s="78"/>
      <c r="VOZ537" s="144"/>
      <c r="VPA537" s="75"/>
      <c r="VPB537" s="66"/>
      <c r="VPC537" s="66"/>
      <c r="VPD537" s="79"/>
      <c r="VPE537" s="109"/>
      <c r="VPF537" s="479"/>
      <c r="VPG537" s="78"/>
      <c r="VPH537" s="144"/>
      <c r="VPI537" s="75"/>
      <c r="VPJ537" s="66"/>
      <c r="VPK537" s="66"/>
      <c r="VPL537" s="79"/>
      <c r="VPM537" s="109"/>
      <c r="VPN537" s="479"/>
      <c r="VPO537" s="78"/>
      <c r="VPP537" s="144"/>
      <c r="VPQ537" s="75"/>
      <c r="VPR537" s="66"/>
      <c r="VPS537" s="66"/>
      <c r="VPT537" s="79"/>
      <c r="VPU537" s="109"/>
      <c r="VPV537" s="479"/>
      <c r="VPW537" s="78"/>
      <c r="VPX537" s="144"/>
      <c r="VPY537" s="75"/>
      <c r="VPZ537" s="66"/>
      <c r="VQA537" s="66"/>
      <c r="VQB537" s="79"/>
      <c r="VQC537" s="109"/>
      <c r="VQD537" s="479"/>
      <c r="VQE537" s="78"/>
      <c r="VQF537" s="144"/>
      <c r="VQG537" s="75"/>
      <c r="VQH537" s="66"/>
      <c r="VQI537" s="66"/>
      <c r="VQJ537" s="79"/>
      <c r="VQK537" s="109"/>
      <c r="VQL537" s="479"/>
      <c r="VQM537" s="78"/>
      <c r="VQN537" s="144"/>
      <c r="VQO537" s="75"/>
      <c r="VQP537" s="66"/>
      <c r="VQQ537" s="66"/>
      <c r="VQR537" s="79"/>
      <c r="VQS537" s="109"/>
      <c r="VQT537" s="479"/>
      <c r="VQU537" s="78"/>
      <c r="VQV537" s="144"/>
      <c r="VQW537" s="75"/>
      <c r="VQX537" s="66"/>
      <c r="VQY537" s="66"/>
      <c r="VQZ537" s="79"/>
      <c r="VRA537" s="109"/>
      <c r="VRB537" s="479"/>
      <c r="VRC537" s="78"/>
      <c r="VRD537" s="144"/>
      <c r="VRE537" s="75"/>
      <c r="VRF537" s="66"/>
      <c r="VRG537" s="66"/>
      <c r="VRH537" s="79"/>
      <c r="VRI537" s="109"/>
      <c r="VRJ537" s="479"/>
      <c r="VRK537" s="78"/>
      <c r="VRL537" s="144"/>
      <c r="VRM537" s="75"/>
      <c r="VRN537" s="66"/>
      <c r="VRO537" s="66"/>
      <c r="VRP537" s="79"/>
      <c r="VRQ537" s="109"/>
      <c r="VRR537" s="479"/>
      <c r="VRS537" s="78"/>
      <c r="VRT537" s="144"/>
      <c r="VRU537" s="75"/>
      <c r="VRV537" s="66"/>
      <c r="VRW537" s="66"/>
      <c r="VRX537" s="79"/>
      <c r="VRY537" s="109"/>
      <c r="VRZ537" s="479"/>
      <c r="VSA537" s="78"/>
      <c r="VSB537" s="144"/>
      <c r="VSC537" s="75"/>
      <c r="VSD537" s="66"/>
      <c r="VSE537" s="66"/>
      <c r="VSF537" s="79"/>
      <c r="VSG537" s="109"/>
      <c r="VSH537" s="479"/>
      <c r="VSI537" s="78"/>
      <c r="VSJ537" s="144"/>
      <c r="VSK537" s="75"/>
      <c r="VSL537" s="66"/>
      <c r="VSM537" s="66"/>
      <c r="VSN537" s="79"/>
      <c r="VSO537" s="109"/>
      <c r="VSP537" s="479"/>
      <c r="VSQ537" s="78"/>
      <c r="VSR537" s="144"/>
      <c r="VSS537" s="75"/>
      <c r="VST537" s="66"/>
      <c r="VSU537" s="66"/>
      <c r="VSV537" s="79"/>
      <c r="VSW537" s="109"/>
      <c r="VSX537" s="479"/>
      <c r="VSY537" s="78"/>
      <c r="VSZ537" s="144"/>
      <c r="VTA537" s="75"/>
      <c r="VTB537" s="66"/>
      <c r="VTC537" s="66"/>
      <c r="VTD537" s="79"/>
      <c r="VTE537" s="109"/>
      <c r="VTF537" s="479"/>
      <c r="VTG537" s="78"/>
      <c r="VTH537" s="144"/>
      <c r="VTI537" s="75"/>
      <c r="VTJ537" s="66"/>
      <c r="VTK537" s="66"/>
      <c r="VTL537" s="79"/>
      <c r="VTM537" s="109"/>
      <c r="VTN537" s="479"/>
      <c r="VTO537" s="78"/>
      <c r="VTP537" s="144"/>
      <c r="VTQ537" s="75"/>
      <c r="VTR537" s="66"/>
      <c r="VTS537" s="66"/>
      <c r="VTT537" s="79"/>
      <c r="VTU537" s="109"/>
      <c r="VTV537" s="479"/>
      <c r="VTW537" s="78"/>
      <c r="VTX537" s="144"/>
      <c r="VTY537" s="75"/>
      <c r="VTZ537" s="66"/>
      <c r="VUA537" s="66"/>
      <c r="VUB537" s="79"/>
      <c r="VUC537" s="109"/>
      <c r="VUD537" s="479"/>
      <c r="VUE537" s="78"/>
      <c r="VUF537" s="144"/>
      <c r="VUG537" s="75"/>
      <c r="VUH537" s="66"/>
      <c r="VUI537" s="66"/>
      <c r="VUJ537" s="79"/>
      <c r="VUK537" s="109"/>
      <c r="VUL537" s="479"/>
      <c r="VUM537" s="78"/>
      <c r="VUN537" s="144"/>
      <c r="VUO537" s="75"/>
      <c r="VUP537" s="66"/>
      <c r="VUQ537" s="66"/>
      <c r="VUR537" s="79"/>
      <c r="VUS537" s="109"/>
      <c r="VUT537" s="479"/>
      <c r="VUU537" s="78"/>
      <c r="VUV537" s="144"/>
      <c r="VUW537" s="75"/>
      <c r="VUX537" s="66"/>
      <c r="VUY537" s="66"/>
      <c r="VUZ537" s="79"/>
      <c r="VVA537" s="109"/>
      <c r="VVB537" s="479"/>
      <c r="VVC537" s="78"/>
      <c r="VVD537" s="144"/>
      <c r="VVE537" s="75"/>
      <c r="VVF537" s="66"/>
      <c r="VVG537" s="66"/>
      <c r="VVH537" s="79"/>
      <c r="VVI537" s="109"/>
      <c r="VVJ537" s="479"/>
      <c r="VVK537" s="78"/>
      <c r="VVL537" s="144"/>
      <c r="VVM537" s="75"/>
      <c r="VVN537" s="66"/>
      <c r="VVO537" s="66"/>
      <c r="VVP537" s="79"/>
      <c r="VVQ537" s="109"/>
      <c r="VVR537" s="479"/>
      <c r="VVS537" s="78"/>
      <c r="VVT537" s="144"/>
      <c r="VVU537" s="75"/>
      <c r="VVV537" s="66"/>
      <c r="VVW537" s="66"/>
      <c r="VVX537" s="79"/>
      <c r="VVY537" s="109"/>
      <c r="VVZ537" s="479"/>
      <c r="VWA537" s="78"/>
      <c r="VWB537" s="144"/>
      <c r="VWC537" s="75"/>
      <c r="VWD537" s="66"/>
      <c r="VWE537" s="66"/>
      <c r="VWF537" s="79"/>
      <c r="VWG537" s="109"/>
      <c r="VWH537" s="479"/>
      <c r="VWI537" s="78"/>
      <c r="VWJ537" s="144"/>
      <c r="VWK537" s="75"/>
      <c r="VWL537" s="66"/>
      <c r="VWM537" s="66"/>
      <c r="VWN537" s="79"/>
      <c r="VWO537" s="109"/>
      <c r="VWP537" s="479"/>
      <c r="VWQ537" s="78"/>
      <c r="VWR537" s="144"/>
      <c r="VWS537" s="75"/>
      <c r="VWT537" s="66"/>
      <c r="VWU537" s="66"/>
      <c r="VWV537" s="79"/>
      <c r="VWW537" s="109"/>
      <c r="VWX537" s="479"/>
      <c r="VWY537" s="78"/>
      <c r="VWZ537" s="144"/>
      <c r="VXA537" s="75"/>
      <c r="VXB537" s="66"/>
      <c r="VXC537" s="66"/>
      <c r="VXD537" s="79"/>
      <c r="VXE537" s="109"/>
      <c r="VXF537" s="479"/>
      <c r="VXG537" s="78"/>
      <c r="VXH537" s="144"/>
      <c r="VXI537" s="75"/>
      <c r="VXJ537" s="66"/>
      <c r="VXK537" s="66"/>
      <c r="VXL537" s="79"/>
      <c r="VXM537" s="109"/>
      <c r="VXN537" s="479"/>
      <c r="VXO537" s="78"/>
      <c r="VXP537" s="144"/>
      <c r="VXQ537" s="75"/>
      <c r="VXR537" s="66"/>
      <c r="VXS537" s="66"/>
      <c r="VXT537" s="79"/>
      <c r="VXU537" s="109"/>
      <c r="VXV537" s="479"/>
      <c r="VXW537" s="78"/>
      <c r="VXX537" s="144"/>
      <c r="VXY537" s="75"/>
      <c r="VXZ537" s="66"/>
      <c r="VYA537" s="66"/>
      <c r="VYB537" s="79"/>
      <c r="VYC537" s="109"/>
      <c r="VYD537" s="479"/>
      <c r="VYE537" s="78"/>
      <c r="VYF537" s="144"/>
      <c r="VYG537" s="75"/>
      <c r="VYH537" s="66"/>
      <c r="VYI537" s="66"/>
      <c r="VYJ537" s="79"/>
      <c r="VYK537" s="109"/>
      <c r="VYL537" s="479"/>
      <c r="VYM537" s="78"/>
      <c r="VYN537" s="144"/>
      <c r="VYO537" s="75"/>
      <c r="VYP537" s="66"/>
      <c r="VYQ537" s="66"/>
      <c r="VYR537" s="79"/>
      <c r="VYS537" s="109"/>
      <c r="VYT537" s="479"/>
      <c r="VYU537" s="78"/>
      <c r="VYV537" s="144"/>
      <c r="VYW537" s="75"/>
      <c r="VYX537" s="66"/>
      <c r="VYY537" s="66"/>
      <c r="VYZ537" s="79"/>
      <c r="VZA537" s="109"/>
      <c r="VZB537" s="479"/>
      <c r="VZC537" s="78"/>
      <c r="VZD537" s="144"/>
      <c r="VZE537" s="75"/>
      <c r="VZF537" s="66"/>
      <c r="VZG537" s="66"/>
      <c r="VZH537" s="79"/>
      <c r="VZI537" s="109"/>
      <c r="VZJ537" s="479"/>
      <c r="VZK537" s="78"/>
      <c r="VZL537" s="144"/>
      <c r="VZM537" s="75"/>
      <c r="VZN537" s="66"/>
      <c r="VZO537" s="66"/>
      <c r="VZP537" s="79"/>
      <c r="VZQ537" s="109"/>
      <c r="VZR537" s="479"/>
      <c r="VZS537" s="78"/>
      <c r="VZT537" s="144"/>
      <c r="VZU537" s="75"/>
      <c r="VZV537" s="66"/>
      <c r="VZW537" s="66"/>
      <c r="VZX537" s="79"/>
      <c r="VZY537" s="109"/>
      <c r="VZZ537" s="479"/>
      <c r="WAA537" s="78"/>
      <c r="WAB537" s="144"/>
      <c r="WAC537" s="75"/>
      <c r="WAD537" s="66"/>
      <c r="WAE537" s="66"/>
      <c r="WAF537" s="79"/>
      <c r="WAG537" s="109"/>
      <c r="WAH537" s="479"/>
      <c r="WAI537" s="78"/>
      <c r="WAJ537" s="144"/>
      <c r="WAK537" s="75"/>
      <c r="WAL537" s="66"/>
      <c r="WAM537" s="66"/>
      <c r="WAN537" s="79"/>
      <c r="WAO537" s="109"/>
      <c r="WAP537" s="479"/>
      <c r="WAQ537" s="78"/>
      <c r="WAR537" s="144"/>
      <c r="WAS537" s="75"/>
      <c r="WAT537" s="66"/>
      <c r="WAU537" s="66"/>
      <c r="WAV537" s="79"/>
      <c r="WAW537" s="109"/>
      <c r="WAX537" s="479"/>
      <c r="WAY537" s="78"/>
      <c r="WAZ537" s="144"/>
      <c r="WBA537" s="75"/>
      <c r="WBB537" s="66"/>
      <c r="WBC537" s="66"/>
      <c r="WBD537" s="79"/>
      <c r="WBE537" s="109"/>
      <c r="WBF537" s="479"/>
      <c r="WBG537" s="78"/>
      <c r="WBH537" s="144"/>
      <c r="WBI537" s="75"/>
      <c r="WBJ537" s="66"/>
      <c r="WBK537" s="66"/>
      <c r="WBL537" s="79"/>
      <c r="WBM537" s="109"/>
      <c r="WBN537" s="479"/>
      <c r="WBO537" s="78"/>
      <c r="WBP537" s="144"/>
      <c r="WBQ537" s="75"/>
      <c r="WBR537" s="66"/>
      <c r="WBS537" s="66"/>
      <c r="WBT537" s="79"/>
      <c r="WBU537" s="109"/>
      <c r="WBV537" s="479"/>
      <c r="WBW537" s="78"/>
      <c r="WBX537" s="144"/>
      <c r="WBY537" s="75"/>
      <c r="WBZ537" s="66"/>
      <c r="WCA537" s="66"/>
      <c r="WCB537" s="79"/>
      <c r="WCC537" s="109"/>
      <c r="WCD537" s="479"/>
      <c r="WCE537" s="78"/>
      <c r="WCF537" s="144"/>
      <c r="WCG537" s="75"/>
      <c r="WCH537" s="66"/>
      <c r="WCI537" s="66"/>
      <c r="WCJ537" s="79"/>
      <c r="WCK537" s="109"/>
      <c r="WCL537" s="479"/>
      <c r="WCM537" s="78"/>
      <c r="WCN537" s="144"/>
      <c r="WCO537" s="75"/>
      <c r="WCP537" s="66"/>
      <c r="WCQ537" s="66"/>
      <c r="WCR537" s="79"/>
      <c r="WCS537" s="109"/>
      <c r="WCT537" s="479"/>
      <c r="WCU537" s="78"/>
      <c r="WCV537" s="144"/>
      <c r="WCW537" s="75"/>
      <c r="WCX537" s="66"/>
      <c r="WCY537" s="66"/>
      <c r="WCZ537" s="79"/>
      <c r="WDA537" s="109"/>
      <c r="WDB537" s="479"/>
      <c r="WDC537" s="78"/>
      <c r="WDD537" s="144"/>
      <c r="WDE537" s="75"/>
      <c r="WDF537" s="66"/>
      <c r="WDG537" s="66"/>
      <c r="WDH537" s="79"/>
      <c r="WDI537" s="109"/>
      <c r="WDJ537" s="479"/>
      <c r="WDK537" s="78"/>
      <c r="WDL537" s="144"/>
      <c r="WDM537" s="75"/>
      <c r="WDN537" s="66"/>
      <c r="WDO537" s="66"/>
      <c r="WDP537" s="79"/>
      <c r="WDQ537" s="109"/>
      <c r="WDR537" s="479"/>
      <c r="WDS537" s="78"/>
      <c r="WDT537" s="144"/>
      <c r="WDU537" s="75"/>
      <c r="WDV537" s="66"/>
      <c r="WDW537" s="66"/>
      <c r="WDX537" s="79"/>
      <c r="WDY537" s="109"/>
      <c r="WDZ537" s="479"/>
      <c r="WEA537" s="78"/>
      <c r="WEB537" s="144"/>
      <c r="WEC537" s="75"/>
      <c r="WED537" s="66"/>
      <c r="WEE537" s="66"/>
      <c r="WEF537" s="79"/>
      <c r="WEG537" s="109"/>
      <c r="WEH537" s="479"/>
      <c r="WEI537" s="78"/>
      <c r="WEJ537" s="144"/>
      <c r="WEK537" s="75"/>
      <c r="WEL537" s="66"/>
      <c r="WEM537" s="66"/>
      <c r="WEN537" s="79"/>
      <c r="WEO537" s="109"/>
      <c r="WEP537" s="479"/>
      <c r="WEQ537" s="78"/>
      <c r="WER537" s="144"/>
      <c r="WES537" s="75"/>
      <c r="WET537" s="66"/>
      <c r="WEU537" s="66"/>
      <c r="WEV537" s="79"/>
      <c r="WEW537" s="109"/>
      <c r="WEX537" s="479"/>
      <c r="WEY537" s="78"/>
      <c r="WEZ537" s="144"/>
      <c r="WFA537" s="75"/>
      <c r="WFB537" s="66"/>
      <c r="WFC537" s="66"/>
      <c r="WFD537" s="79"/>
      <c r="WFE537" s="109"/>
      <c r="WFF537" s="479"/>
      <c r="WFG537" s="78"/>
      <c r="WFH537" s="144"/>
      <c r="WFI537" s="75"/>
      <c r="WFJ537" s="66"/>
      <c r="WFK537" s="66"/>
      <c r="WFL537" s="79"/>
      <c r="WFM537" s="109"/>
      <c r="WFN537" s="479"/>
      <c r="WFO537" s="78"/>
      <c r="WFP537" s="144"/>
      <c r="WFQ537" s="75"/>
      <c r="WFR537" s="66"/>
      <c r="WFS537" s="66"/>
      <c r="WFT537" s="79"/>
      <c r="WFU537" s="109"/>
      <c r="WFV537" s="479"/>
      <c r="WFW537" s="78"/>
      <c r="WFX537" s="144"/>
      <c r="WFY537" s="75"/>
      <c r="WFZ537" s="66"/>
      <c r="WGA537" s="66"/>
      <c r="WGB537" s="79"/>
      <c r="WGC537" s="109"/>
      <c r="WGD537" s="479"/>
      <c r="WGE537" s="78"/>
      <c r="WGF537" s="144"/>
      <c r="WGG537" s="75"/>
      <c r="WGH537" s="66"/>
      <c r="WGI537" s="66"/>
      <c r="WGJ537" s="79"/>
      <c r="WGK537" s="109"/>
      <c r="WGL537" s="479"/>
      <c r="WGM537" s="78"/>
      <c r="WGN537" s="144"/>
      <c r="WGO537" s="75"/>
      <c r="WGP537" s="66"/>
      <c r="WGQ537" s="66"/>
      <c r="WGR537" s="79"/>
      <c r="WGS537" s="109"/>
      <c r="WGT537" s="479"/>
      <c r="WGU537" s="78"/>
      <c r="WGV537" s="144"/>
      <c r="WGW537" s="75"/>
      <c r="WGX537" s="66"/>
      <c r="WGY537" s="66"/>
      <c r="WGZ537" s="79"/>
      <c r="WHA537" s="109"/>
      <c r="WHB537" s="479"/>
      <c r="WHC537" s="78"/>
      <c r="WHD537" s="144"/>
      <c r="WHE537" s="75"/>
      <c r="WHF537" s="66"/>
      <c r="WHG537" s="66"/>
      <c r="WHH537" s="79"/>
      <c r="WHI537" s="109"/>
      <c r="WHJ537" s="479"/>
      <c r="WHK537" s="78"/>
      <c r="WHL537" s="144"/>
      <c r="WHM537" s="75"/>
      <c r="WHN537" s="66"/>
      <c r="WHO537" s="66"/>
      <c r="WHP537" s="79"/>
      <c r="WHQ537" s="109"/>
      <c r="WHR537" s="479"/>
      <c r="WHS537" s="78"/>
      <c r="WHT537" s="144"/>
      <c r="WHU537" s="75"/>
      <c r="WHV537" s="66"/>
      <c r="WHW537" s="66"/>
      <c r="WHX537" s="79"/>
      <c r="WHY537" s="109"/>
      <c r="WHZ537" s="479"/>
      <c r="WIA537" s="78"/>
      <c r="WIB537" s="144"/>
      <c r="WIC537" s="75"/>
      <c r="WID537" s="66"/>
      <c r="WIE537" s="66"/>
      <c r="WIF537" s="79"/>
      <c r="WIG537" s="109"/>
      <c r="WIH537" s="479"/>
      <c r="WII537" s="78"/>
      <c r="WIJ537" s="144"/>
      <c r="WIK537" s="75"/>
      <c r="WIL537" s="66"/>
      <c r="WIM537" s="66"/>
      <c r="WIN537" s="79"/>
      <c r="WIO537" s="109"/>
      <c r="WIP537" s="479"/>
      <c r="WIQ537" s="78"/>
      <c r="WIR537" s="144"/>
      <c r="WIS537" s="75"/>
      <c r="WIT537" s="66"/>
      <c r="WIU537" s="66"/>
      <c r="WIV537" s="79"/>
      <c r="WIW537" s="109"/>
      <c r="WIX537" s="479"/>
      <c r="WIY537" s="78"/>
      <c r="WIZ537" s="144"/>
      <c r="WJA537" s="75"/>
      <c r="WJB537" s="66"/>
      <c r="WJC537" s="66"/>
      <c r="WJD537" s="79"/>
      <c r="WJE537" s="109"/>
      <c r="WJF537" s="479"/>
      <c r="WJG537" s="78"/>
      <c r="WJH537" s="144"/>
      <c r="WJI537" s="75"/>
      <c r="WJJ537" s="66"/>
      <c r="WJK537" s="66"/>
      <c r="WJL537" s="79"/>
      <c r="WJM537" s="109"/>
      <c r="WJN537" s="479"/>
      <c r="WJO537" s="78"/>
      <c r="WJP537" s="144"/>
      <c r="WJQ537" s="75"/>
      <c r="WJR537" s="66"/>
      <c r="WJS537" s="66"/>
      <c r="WJT537" s="79"/>
      <c r="WJU537" s="109"/>
      <c r="WJV537" s="479"/>
      <c r="WJW537" s="78"/>
      <c r="WJX537" s="144"/>
      <c r="WJY537" s="75"/>
      <c r="WJZ537" s="66"/>
      <c r="WKA537" s="66"/>
      <c r="WKB537" s="79"/>
      <c r="WKC537" s="109"/>
      <c r="WKD537" s="479"/>
      <c r="WKE537" s="78"/>
      <c r="WKF537" s="144"/>
      <c r="WKG537" s="75"/>
      <c r="WKH537" s="66"/>
      <c r="WKI537" s="66"/>
      <c r="WKJ537" s="79"/>
      <c r="WKK537" s="109"/>
      <c r="WKL537" s="479"/>
      <c r="WKM537" s="78"/>
      <c r="WKN537" s="144"/>
      <c r="WKO537" s="75"/>
      <c r="WKP537" s="66"/>
      <c r="WKQ537" s="66"/>
      <c r="WKR537" s="79"/>
      <c r="WKS537" s="109"/>
      <c r="WKT537" s="479"/>
      <c r="WKU537" s="78"/>
      <c r="WKV537" s="144"/>
      <c r="WKW537" s="75"/>
      <c r="WKX537" s="66"/>
      <c r="WKY537" s="66"/>
      <c r="WKZ537" s="79"/>
      <c r="WLA537" s="109"/>
      <c r="WLB537" s="479"/>
      <c r="WLC537" s="78"/>
      <c r="WLD537" s="144"/>
      <c r="WLE537" s="75"/>
      <c r="WLF537" s="66"/>
      <c r="WLG537" s="66"/>
      <c r="WLH537" s="79"/>
      <c r="WLI537" s="109"/>
      <c r="WLJ537" s="479"/>
      <c r="WLK537" s="78"/>
      <c r="WLL537" s="144"/>
      <c r="WLM537" s="75"/>
      <c r="WLN537" s="66"/>
      <c r="WLO537" s="66"/>
      <c r="WLP537" s="79"/>
      <c r="WLQ537" s="109"/>
      <c r="WLR537" s="479"/>
      <c r="WLS537" s="78"/>
      <c r="WLT537" s="144"/>
      <c r="WLU537" s="75"/>
      <c r="WLV537" s="66"/>
      <c r="WLW537" s="66"/>
      <c r="WLX537" s="79"/>
      <c r="WLY537" s="109"/>
      <c r="WLZ537" s="479"/>
      <c r="WMA537" s="78"/>
      <c r="WMB537" s="144"/>
      <c r="WMC537" s="75"/>
      <c r="WMD537" s="66"/>
      <c r="WME537" s="66"/>
      <c r="WMF537" s="79"/>
      <c r="WMG537" s="109"/>
      <c r="WMH537" s="479"/>
      <c r="WMI537" s="78"/>
      <c r="WMJ537" s="144"/>
      <c r="WMK537" s="75"/>
      <c r="WML537" s="66"/>
      <c r="WMM537" s="66"/>
      <c r="WMN537" s="79"/>
      <c r="WMO537" s="109"/>
      <c r="WMP537" s="479"/>
      <c r="WMQ537" s="78"/>
      <c r="WMR537" s="144"/>
      <c r="WMS537" s="75"/>
      <c r="WMT537" s="66"/>
      <c r="WMU537" s="66"/>
      <c r="WMV537" s="79"/>
      <c r="WMW537" s="109"/>
      <c r="WMX537" s="479"/>
      <c r="WMY537" s="78"/>
      <c r="WMZ537" s="144"/>
      <c r="WNA537" s="75"/>
      <c r="WNB537" s="66"/>
      <c r="WNC537" s="66"/>
      <c r="WND537" s="79"/>
      <c r="WNE537" s="109"/>
      <c r="WNF537" s="479"/>
      <c r="WNG537" s="78"/>
      <c r="WNH537" s="144"/>
      <c r="WNI537" s="75"/>
      <c r="WNJ537" s="66"/>
      <c r="WNK537" s="66"/>
      <c r="WNL537" s="79"/>
      <c r="WNM537" s="109"/>
      <c r="WNN537" s="479"/>
      <c r="WNO537" s="78"/>
      <c r="WNP537" s="144"/>
      <c r="WNQ537" s="75"/>
      <c r="WNR537" s="66"/>
      <c r="WNS537" s="66"/>
      <c r="WNT537" s="79"/>
      <c r="WNU537" s="109"/>
      <c r="WNV537" s="479"/>
      <c r="WNW537" s="78"/>
      <c r="WNX537" s="144"/>
      <c r="WNY537" s="75"/>
      <c r="WNZ537" s="66"/>
      <c r="WOA537" s="66"/>
      <c r="WOB537" s="79"/>
      <c r="WOC537" s="109"/>
      <c r="WOD537" s="479"/>
      <c r="WOE537" s="78"/>
      <c r="WOF537" s="144"/>
      <c r="WOG537" s="75"/>
      <c r="WOH537" s="66"/>
      <c r="WOI537" s="66"/>
      <c r="WOJ537" s="79"/>
      <c r="WOK537" s="109"/>
      <c r="WOL537" s="479"/>
      <c r="WOM537" s="78"/>
      <c r="WON537" s="144"/>
      <c r="WOO537" s="75"/>
      <c r="WOP537" s="66"/>
      <c r="WOQ537" s="66"/>
      <c r="WOR537" s="79"/>
      <c r="WOS537" s="109"/>
      <c r="WOT537" s="479"/>
      <c r="WOU537" s="78"/>
      <c r="WOV537" s="144"/>
      <c r="WOW537" s="75"/>
      <c r="WOX537" s="66"/>
      <c r="WOY537" s="66"/>
      <c r="WOZ537" s="79"/>
      <c r="WPA537" s="109"/>
      <c r="WPB537" s="479"/>
      <c r="WPC537" s="78"/>
      <c r="WPD537" s="144"/>
      <c r="WPE537" s="75"/>
      <c r="WPF537" s="66"/>
      <c r="WPG537" s="66"/>
      <c r="WPH537" s="79"/>
      <c r="WPI537" s="109"/>
      <c r="WPJ537" s="479"/>
      <c r="WPK537" s="78"/>
      <c r="WPL537" s="144"/>
      <c r="WPM537" s="75"/>
      <c r="WPN537" s="66"/>
      <c r="WPO537" s="66"/>
      <c r="WPP537" s="79"/>
      <c r="WPQ537" s="109"/>
      <c r="WPR537" s="479"/>
      <c r="WPS537" s="78"/>
      <c r="WPT537" s="144"/>
      <c r="WPU537" s="75"/>
      <c r="WPV537" s="66"/>
      <c r="WPW537" s="66"/>
      <c r="WPX537" s="79"/>
      <c r="WPY537" s="109"/>
      <c r="WPZ537" s="479"/>
      <c r="WQA537" s="78"/>
      <c r="WQB537" s="144"/>
      <c r="WQC537" s="75"/>
      <c r="WQD537" s="66"/>
      <c r="WQE537" s="66"/>
      <c r="WQF537" s="79"/>
      <c r="WQG537" s="109"/>
      <c r="WQH537" s="479"/>
      <c r="WQI537" s="78"/>
      <c r="WQJ537" s="144"/>
      <c r="WQK537" s="75"/>
      <c r="WQL537" s="66"/>
      <c r="WQM537" s="66"/>
      <c r="WQN537" s="79"/>
      <c r="WQO537" s="109"/>
      <c r="WQP537" s="479"/>
      <c r="WQQ537" s="78"/>
      <c r="WQR537" s="144"/>
      <c r="WQS537" s="75"/>
      <c r="WQT537" s="66"/>
      <c r="WQU537" s="66"/>
      <c r="WQV537" s="79"/>
      <c r="WQW537" s="109"/>
      <c r="WQX537" s="479"/>
      <c r="WQY537" s="78"/>
      <c r="WQZ537" s="144"/>
      <c r="WRA537" s="75"/>
      <c r="WRB537" s="66"/>
      <c r="WRC537" s="66"/>
      <c r="WRD537" s="79"/>
      <c r="WRE537" s="109"/>
      <c r="WRF537" s="479"/>
      <c r="WRG537" s="78"/>
      <c r="WRH537" s="144"/>
      <c r="WRI537" s="75"/>
      <c r="WRJ537" s="66"/>
      <c r="WRK537" s="66"/>
      <c r="WRL537" s="79"/>
      <c r="WRM537" s="109"/>
      <c r="WRN537" s="479"/>
      <c r="WRO537" s="78"/>
      <c r="WRP537" s="144"/>
      <c r="WRQ537" s="75"/>
      <c r="WRR537" s="66"/>
      <c r="WRS537" s="66"/>
      <c r="WRT537" s="79"/>
      <c r="WRU537" s="109"/>
      <c r="WRV537" s="479"/>
      <c r="WRW537" s="78"/>
      <c r="WRX537" s="144"/>
      <c r="WRY537" s="75"/>
      <c r="WRZ537" s="66"/>
      <c r="WSA537" s="66"/>
      <c r="WSB537" s="79"/>
      <c r="WSC537" s="109"/>
      <c r="WSD537" s="479"/>
      <c r="WSE537" s="78"/>
      <c r="WSF537" s="144"/>
      <c r="WSG537" s="75"/>
      <c r="WSH537" s="66"/>
      <c r="WSI537" s="66"/>
      <c r="WSJ537" s="79"/>
      <c r="WSK537" s="109"/>
      <c r="WSL537" s="479"/>
      <c r="WSM537" s="78"/>
      <c r="WSN537" s="144"/>
      <c r="WSO537" s="75"/>
      <c r="WSP537" s="66"/>
      <c r="WSQ537" s="66"/>
      <c r="WSR537" s="79"/>
      <c r="WSS537" s="109"/>
      <c r="WST537" s="479"/>
      <c r="WSU537" s="78"/>
      <c r="WSV537" s="144"/>
      <c r="WSW537" s="75"/>
      <c r="WSX537" s="66"/>
      <c r="WSY537" s="66"/>
      <c r="WSZ537" s="79"/>
      <c r="WTA537" s="109"/>
      <c r="WTB537" s="479"/>
      <c r="WTC537" s="78"/>
      <c r="WTD537" s="144"/>
      <c r="WTE537" s="75"/>
      <c r="WTF537" s="66"/>
      <c r="WTG537" s="66"/>
      <c r="WTH537" s="79"/>
      <c r="WTI537" s="109"/>
      <c r="WTJ537" s="479"/>
      <c r="WTK537" s="78"/>
      <c r="WTL537" s="144"/>
      <c r="WTM537" s="75"/>
      <c r="WTN537" s="66"/>
      <c r="WTO537" s="66"/>
      <c r="WTP537" s="79"/>
      <c r="WTQ537" s="109"/>
      <c r="WTR537" s="479"/>
      <c r="WTS537" s="78"/>
      <c r="WTT537" s="144"/>
      <c r="WTU537" s="75"/>
      <c r="WTV537" s="66"/>
      <c r="WTW537" s="66"/>
      <c r="WTX537" s="79"/>
      <c r="WTY537" s="109"/>
      <c r="WTZ537" s="479"/>
      <c r="WUA537" s="78"/>
      <c r="WUB537" s="144"/>
      <c r="WUC537" s="75"/>
      <c r="WUD537" s="66"/>
      <c r="WUE537" s="66"/>
      <c r="WUF537" s="79"/>
      <c r="WUG537" s="109"/>
      <c r="WUH537" s="479"/>
      <c r="WUI537" s="78"/>
      <c r="WUJ537" s="144"/>
      <c r="WUK537" s="75"/>
      <c r="WUL537" s="66"/>
      <c r="WUM537" s="66"/>
      <c r="WUN537" s="79"/>
      <c r="WUO537" s="109"/>
      <c r="WUP537" s="479"/>
      <c r="WUQ537" s="78"/>
      <c r="WUR537" s="144"/>
      <c r="WUS537" s="75"/>
      <c r="WUT537" s="66"/>
      <c r="WUU537" s="66"/>
      <c r="WUV537" s="79"/>
      <c r="WUW537" s="109"/>
      <c r="WUX537" s="479"/>
      <c r="WUY537" s="78"/>
      <c r="WUZ537" s="144"/>
      <c r="WVA537" s="75"/>
      <c r="WVB537" s="66"/>
      <c r="WVC537" s="66"/>
      <c r="WVD537" s="79"/>
      <c r="WVE537" s="109"/>
      <c r="WVF537" s="479"/>
      <c r="WVG537" s="78"/>
      <c r="WVH537" s="144"/>
      <c r="WVI537" s="75"/>
      <c r="WVJ537" s="66"/>
      <c r="WVK537" s="66"/>
      <c r="WVL537" s="79"/>
      <c r="WVM537" s="109"/>
      <c r="WVN537" s="479"/>
      <c r="WVO537" s="78"/>
      <c r="WVP537" s="144"/>
      <c r="WVQ537" s="75"/>
      <c r="WVR537" s="66"/>
      <c r="WVS537" s="66"/>
      <c r="WVT537" s="79"/>
      <c r="WVU537" s="109"/>
      <c r="WVV537" s="479"/>
      <c r="WVW537" s="78"/>
      <c r="WVX537" s="144"/>
      <c r="WVY537" s="75"/>
      <c r="WVZ537" s="66"/>
      <c r="WWA537" s="66"/>
      <c r="WWB537" s="79"/>
      <c r="WWC537" s="109"/>
      <c r="WWD537" s="479"/>
      <c r="WWE537" s="78"/>
      <c r="WWF537" s="144"/>
      <c r="WWG537" s="75"/>
      <c r="WWH537" s="66"/>
      <c r="WWI537" s="66"/>
      <c r="WWJ537" s="79"/>
      <c r="WWK537" s="109"/>
      <c r="WWL537" s="479"/>
      <c r="WWM537" s="78"/>
      <c r="WWN537" s="144"/>
      <c r="WWO537" s="75"/>
      <c r="WWP537" s="66"/>
      <c r="WWQ537" s="66"/>
      <c r="WWR537" s="79"/>
      <c r="WWS537" s="109"/>
      <c r="WWT537" s="479"/>
      <c r="WWU537" s="78"/>
      <c r="WWV537" s="144"/>
      <c r="WWW537" s="75"/>
      <c r="WWX537" s="66"/>
      <c r="WWY537" s="66"/>
      <c r="WWZ537" s="79"/>
      <c r="WXA537" s="109"/>
      <c r="WXB537" s="479"/>
      <c r="WXC537" s="78"/>
      <c r="WXD537" s="144"/>
      <c r="WXE537" s="75"/>
      <c r="WXF537" s="66"/>
      <c r="WXG537" s="66"/>
      <c r="WXH537" s="79"/>
      <c r="WXI537" s="109"/>
      <c r="WXJ537" s="479"/>
      <c r="WXK537" s="78"/>
      <c r="WXL537" s="144"/>
      <c r="WXM537" s="75"/>
      <c r="WXN537" s="66"/>
      <c r="WXO537" s="66"/>
      <c r="WXP537" s="79"/>
      <c r="WXQ537" s="109"/>
      <c r="WXR537" s="479"/>
      <c r="WXS537" s="78"/>
      <c r="WXT537" s="144"/>
      <c r="WXU537" s="75"/>
      <c r="WXV537" s="66"/>
      <c r="WXW537" s="66"/>
      <c r="WXX537" s="79"/>
      <c r="WXY537" s="109"/>
      <c r="WXZ537" s="479"/>
      <c r="WYA537" s="78"/>
      <c r="WYB537" s="144"/>
      <c r="WYC537" s="75"/>
      <c r="WYD537" s="66"/>
      <c r="WYE537" s="66"/>
      <c r="WYF537" s="79"/>
      <c r="WYG537" s="109"/>
      <c r="WYH537" s="479"/>
      <c r="WYI537" s="78"/>
      <c r="WYJ537" s="144"/>
      <c r="WYK537" s="75"/>
      <c r="WYL537" s="66"/>
      <c r="WYM537" s="66"/>
      <c r="WYN537" s="79"/>
      <c r="WYO537" s="109"/>
      <c r="WYP537" s="479"/>
      <c r="WYQ537" s="78"/>
      <c r="WYR537" s="144"/>
      <c r="WYS537" s="75"/>
      <c r="WYT537" s="66"/>
      <c r="WYU537" s="66"/>
      <c r="WYV537" s="79"/>
      <c r="WYW537" s="109"/>
      <c r="WYX537" s="479"/>
      <c r="WYY537" s="78"/>
      <c r="WYZ537" s="144"/>
      <c r="WZA537" s="75"/>
      <c r="WZB537" s="66"/>
      <c r="WZC537" s="66"/>
      <c r="WZD537" s="79"/>
      <c r="WZE537" s="109"/>
      <c r="WZF537" s="479"/>
      <c r="WZG537" s="78"/>
      <c r="WZH537" s="144"/>
      <c r="WZI537" s="75"/>
      <c r="WZJ537" s="66"/>
      <c r="WZK537" s="66"/>
      <c r="WZL537" s="79"/>
      <c r="WZM537" s="109"/>
      <c r="WZN537" s="479"/>
      <c r="WZO537" s="78"/>
      <c r="WZP537" s="144"/>
      <c r="WZQ537" s="75"/>
      <c r="WZR537" s="66"/>
      <c r="WZS537" s="66"/>
      <c r="WZT537" s="79"/>
      <c r="WZU537" s="109"/>
      <c r="WZV537" s="479"/>
      <c r="WZW537" s="78"/>
      <c r="WZX537" s="144"/>
      <c r="WZY537" s="75"/>
      <c r="WZZ537" s="66"/>
      <c r="XAA537" s="66"/>
      <c r="XAB537" s="79"/>
      <c r="XAC537" s="109"/>
      <c r="XAD537" s="479"/>
      <c r="XAE537" s="78"/>
      <c r="XAF537" s="144"/>
      <c r="XAG537" s="75"/>
      <c r="XAH537" s="66"/>
      <c r="XAI537" s="66"/>
      <c r="XAJ537" s="79"/>
      <c r="XAK537" s="109"/>
      <c r="XAL537" s="479"/>
      <c r="XAM537" s="78"/>
      <c r="XAN537" s="144"/>
      <c r="XAO537" s="75"/>
      <c r="XAP537" s="66"/>
      <c r="XAQ537" s="66"/>
      <c r="XAR537" s="79"/>
      <c r="XAS537" s="109"/>
      <c r="XAT537" s="479"/>
      <c r="XAU537" s="78"/>
      <c r="XAV537" s="144"/>
      <c r="XAW537" s="75"/>
      <c r="XAX537" s="66"/>
      <c r="XAY537" s="66"/>
      <c r="XAZ537" s="79"/>
      <c r="XBA537" s="109"/>
      <c r="XBB537" s="479"/>
      <c r="XBC537" s="78"/>
      <c r="XBD537" s="144"/>
      <c r="XBE537" s="75"/>
      <c r="XBF537" s="66"/>
      <c r="XBG537" s="66"/>
      <c r="XBH537" s="79"/>
      <c r="XBI537" s="109"/>
      <c r="XBJ537" s="479"/>
      <c r="XBK537" s="78"/>
      <c r="XBL537" s="144"/>
      <c r="XBM537" s="75"/>
      <c r="XBN537" s="66"/>
      <c r="XBO537" s="66"/>
      <c r="XBP537" s="79"/>
      <c r="XBQ537" s="109"/>
      <c r="XBR537" s="479"/>
      <c r="XBS537" s="78"/>
      <c r="XBT537" s="144"/>
      <c r="XBU537" s="75"/>
      <c r="XBV537" s="66"/>
      <c r="XBW537" s="66"/>
      <c r="XBX537" s="79"/>
      <c r="XBY537" s="109"/>
      <c r="XBZ537" s="479"/>
      <c r="XCA537" s="78"/>
      <c r="XCB537" s="144"/>
      <c r="XCC537" s="75"/>
      <c r="XCD537" s="66"/>
      <c r="XCE537" s="66"/>
      <c r="XCF537" s="79"/>
      <c r="XCG537" s="109"/>
      <c r="XCH537" s="479"/>
      <c r="XCI537" s="78"/>
      <c r="XCJ537" s="144"/>
      <c r="XCK537" s="75"/>
      <c r="XCL537" s="66"/>
      <c r="XCM537" s="66"/>
      <c r="XCN537" s="79"/>
      <c r="XCO537" s="109"/>
      <c r="XCP537" s="479"/>
      <c r="XCQ537" s="78"/>
      <c r="XCR537" s="144"/>
      <c r="XCS537" s="75"/>
      <c r="XCT537" s="66"/>
      <c r="XCU537" s="66"/>
      <c r="XCV537" s="79"/>
      <c r="XCW537" s="109"/>
      <c r="XCX537" s="479"/>
      <c r="XCY537" s="78"/>
      <c r="XCZ537" s="144"/>
      <c r="XDA537" s="75"/>
      <c r="XDB537" s="66"/>
      <c r="XDC537" s="66"/>
      <c r="XDD537" s="79"/>
      <c r="XDE537" s="109"/>
      <c r="XDF537" s="479"/>
      <c r="XDG537" s="78"/>
      <c r="XDH537" s="144"/>
      <c r="XDI537" s="75"/>
      <c r="XDJ537" s="66"/>
      <c r="XDK537" s="66"/>
      <c r="XDL537" s="79"/>
      <c r="XDM537" s="109"/>
      <c r="XDN537" s="479"/>
      <c r="XDO537" s="78"/>
      <c r="XDP537" s="144"/>
      <c r="XDQ537" s="75"/>
      <c r="XDR537" s="66"/>
      <c r="XDS537" s="66"/>
      <c r="XDT537" s="79"/>
      <c r="XDU537" s="109"/>
      <c r="XDV537" s="479"/>
      <c r="XDW537" s="78"/>
      <c r="XDX537" s="144"/>
      <c r="XDY537" s="75"/>
      <c r="XDZ537" s="66"/>
      <c r="XEA537" s="66"/>
      <c r="XEB537" s="79"/>
      <c r="XEC537" s="109"/>
      <c r="XED537" s="479"/>
      <c r="XEE537" s="78"/>
      <c r="XEF537" s="144"/>
      <c r="XEG537" s="75"/>
      <c r="XEH537" s="66"/>
      <c r="XEI537" s="66"/>
      <c r="XEJ537" s="79"/>
      <c r="XEK537" s="109"/>
      <c r="XEL537" s="479"/>
      <c r="XEM537" s="78"/>
      <c r="XEN537" s="144"/>
      <c r="XEO537" s="75"/>
      <c r="XEP537" s="66"/>
      <c r="XEQ537" s="66"/>
      <c r="XER537" s="79"/>
      <c r="XES537" s="109"/>
      <c r="XET537" s="479"/>
      <c r="XEU537" s="78"/>
      <c r="XEV537" s="144"/>
      <c r="XEW537" s="75"/>
      <c r="XEX537" s="66"/>
      <c r="XEY537" s="66"/>
      <c r="XEZ537" s="79"/>
      <c r="XFA537" s="109"/>
      <c r="XFB537" s="479"/>
      <c r="XFC537" s="78"/>
      <c r="XFD537" s="144"/>
    </row>
    <row r="538" spans="1:16384" ht="16" x14ac:dyDescent="0.2">
      <c r="A538" s="75"/>
      <c r="B538" s="75" t="s">
        <v>1088</v>
      </c>
      <c r="C538" s="66" t="s">
        <v>1089</v>
      </c>
      <c r="D538" s="124" t="s">
        <v>413</v>
      </c>
      <c r="E538" s="152">
        <v>10000</v>
      </c>
      <c r="F538" s="109">
        <v>-0.42</v>
      </c>
      <c r="G538" s="479"/>
      <c r="H538" s="109">
        <v>-0.42</v>
      </c>
      <c r="I538" s="144"/>
      <c r="J538" s="66"/>
      <c r="K538" s="66"/>
      <c r="L538" s="79"/>
      <c r="M538" s="109"/>
      <c r="N538" s="479"/>
      <c r="O538" s="78"/>
      <c r="P538" s="144"/>
      <c r="Q538" s="75"/>
      <c r="R538" s="66"/>
      <c r="S538" s="66"/>
      <c r="T538" s="79"/>
      <c r="U538" s="109"/>
      <c r="V538" s="479"/>
      <c r="W538" s="78"/>
      <c r="X538" s="144"/>
      <c r="Y538" s="75"/>
      <c r="Z538" s="66"/>
      <c r="AA538" s="66"/>
      <c r="AB538" s="79"/>
      <c r="AC538" s="109"/>
      <c r="AD538" s="479"/>
      <c r="AE538" s="78"/>
      <c r="AF538" s="144"/>
      <c r="AG538" s="75"/>
      <c r="AH538" s="66"/>
      <c r="AI538" s="66"/>
      <c r="AJ538" s="79"/>
      <c r="AK538" s="109"/>
      <c r="AL538" s="479"/>
      <c r="AM538" s="78"/>
      <c r="AN538" s="144"/>
      <c r="AO538" s="75"/>
      <c r="AP538" s="66"/>
      <c r="AQ538" s="66"/>
      <c r="AR538" s="79"/>
      <c r="AS538" s="109"/>
      <c r="AT538" s="479"/>
      <c r="AU538" s="78"/>
      <c r="AV538" s="144"/>
      <c r="AW538" s="75"/>
      <c r="AX538" s="66"/>
      <c r="AY538" s="66"/>
      <c r="AZ538" s="79"/>
      <c r="BA538" s="109"/>
      <c r="BB538" s="479"/>
      <c r="BC538" s="78"/>
      <c r="BD538" s="144"/>
      <c r="BE538" s="75"/>
      <c r="BF538" s="66"/>
      <c r="BG538" s="66"/>
      <c r="BH538" s="79"/>
      <c r="BI538" s="109"/>
      <c r="BJ538" s="479"/>
      <c r="BK538" s="78"/>
      <c r="BL538" s="144"/>
      <c r="BM538" s="75"/>
      <c r="BN538" s="66"/>
      <c r="BO538" s="66"/>
      <c r="BP538" s="79"/>
      <c r="BQ538" s="109"/>
      <c r="BR538" s="479"/>
      <c r="BS538" s="78"/>
      <c r="BT538" s="144"/>
      <c r="BU538" s="75"/>
      <c r="BV538" s="66"/>
      <c r="BW538" s="66"/>
      <c r="BX538" s="79"/>
      <c r="BY538" s="109"/>
      <c r="BZ538" s="479"/>
      <c r="CA538" s="78"/>
      <c r="CB538" s="144"/>
      <c r="CC538" s="75"/>
      <c r="CD538" s="66"/>
      <c r="CE538" s="66"/>
      <c r="CF538" s="79"/>
      <c r="CG538" s="109"/>
      <c r="CH538" s="479"/>
      <c r="CI538" s="78"/>
      <c r="CJ538" s="144"/>
      <c r="CK538" s="75"/>
      <c r="CL538" s="66"/>
      <c r="CM538" s="66"/>
      <c r="CN538" s="79"/>
      <c r="CO538" s="109"/>
      <c r="CP538" s="479"/>
      <c r="CQ538" s="78"/>
      <c r="CR538" s="144"/>
      <c r="CS538" s="75"/>
      <c r="CT538" s="66"/>
      <c r="CU538" s="66"/>
      <c r="CV538" s="79"/>
      <c r="CW538" s="109"/>
      <c r="CX538" s="479"/>
      <c r="CY538" s="78"/>
      <c r="CZ538" s="144"/>
      <c r="DA538" s="75"/>
      <c r="DB538" s="66"/>
      <c r="DC538" s="66"/>
      <c r="DD538" s="79"/>
      <c r="DE538" s="109"/>
      <c r="DF538" s="479"/>
      <c r="DG538" s="78"/>
      <c r="DH538" s="144"/>
      <c r="DI538" s="75"/>
      <c r="DJ538" s="66"/>
      <c r="DK538" s="66"/>
      <c r="DL538" s="79"/>
      <c r="DM538" s="109"/>
      <c r="DN538" s="479"/>
      <c r="DO538" s="78"/>
      <c r="DP538" s="144"/>
      <c r="DQ538" s="75"/>
      <c r="DR538" s="66"/>
      <c r="DS538" s="66"/>
      <c r="DT538" s="79"/>
      <c r="DU538" s="109"/>
      <c r="DV538" s="479"/>
      <c r="DW538" s="78"/>
      <c r="DX538" s="144"/>
      <c r="DY538" s="75"/>
      <c r="DZ538" s="66"/>
      <c r="EA538" s="66"/>
      <c r="EB538" s="79"/>
      <c r="EC538" s="109"/>
      <c r="ED538" s="479"/>
      <c r="EE538" s="78"/>
      <c r="EF538" s="144"/>
      <c r="EG538" s="75"/>
      <c r="EH538" s="66"/>
      <c r="EI538" s="66"/>
      <c r="EJ538" s="79"/>
      <c r="EK538" s="109"/>
      <c r="EL538" s="479"/>
      <c r="EM538" s="78"/>
      <c r="EN538" s="144"/>
      <c r="EO538" s="75"/>
      <c r="EP538" s="66"/>
      <c r="EQ538" s="66"/>
      <c r="ER538" s="79"/>
      <c r="ES538" s="109"/>
      <c r="ET538" s="479"/>
      <c r="EU538" s="78"/>
      <c r="EV538" s="144"/>
      <c r="EW538" s="75"/>
      <c r="EX538" s="66"/>
      <c r="EY538" s="66"/>
      <c r="EZ538" s="79"/>
      <c r="FA538" s="109"/>
      <c r="FB538" s="479"/>
      <c r="FC538" s="78"/>
      <c r="FD538" s="144"/>
      <c r="FE538" s="75"/>
      <c r="FF538" s="66"/>
      <c r="FG538" s="66"/>
      <c r="FH538" s="79"/>
      <c r="FI538" s="109"/>
      <c r="FJ538" s="479"/>
      <c r="FK538" s="78"/>
      <c r="FL538" s="144"/>
      <c r="FM538" s="75"/>
      <c r="FN538" s="66"/>
      <c r="FO538" s="66"/>
      <c r="FP538" s="79"/>
      <c r="FQ538" s="109"/>
      <c r="FR538" s="479"/>
      <c r="FS538" s="78"/>
      <c r="FT538" s="144"/>
      <c r="FU538" s="75"/>
      <c r="FV538" s="66"/>
      <c r="FW538" s="66"/>
      <c r="FX538" s="79"/>
      <c r="FY538" s="109"/>
      <c r="FZ538" s="479"/>
      <c r="GA538" s="78"/>
      <c r="GB538" s="144"/>
      <c r="GC538" s="75"/>
      <c r="GD538" s="66"/>
      <c r="GE538" s="66"/>
      <c r="GF538" s="79"/>
      <c r="GG538" s="109"/>
      <c r="GH538" s="479"/>
      <c r="GI538" s="78"/>
      <c r="GJ538" s="144"/>
      <c r="GK538" s="75"/>
      <c r="GL538" s="66"/>
      <c r="GM538" s="66"/>
      <c r="GN538" s="79"/>
      <c r="GO538" s="109"/>
      <c r="GP538" s="479"/>
      <c r="GQ538" s="78"/>
      <c r="GR538" s="144"/>
      <c r="GS538" s="75"/>
      <c r="GT538" s="66"/>
      <c r="GU538" s="66"/>
      <c r="GV538" s="79"/>
      <c r="GW538" s="109"/>
      <c r="GX538" s="479"/>
      <c r="GY538" s="78"/>
      <c r="GZ538" s="144"/>
      <c r="HA538" s="75"/>
      <c r="HB538" s="66"/>
      <c r="HC538" s="66"/>
      <c r="HD538" s="79"/>
      <c r="HE538" s="109"/>
      <c r="HF538" s="479"/>
      <c r="HG538" s="78"/>
      <c r="HH538" s="144"/>
      <c r="HI538" s="75"/>
      <c r="HJ538" s="66"/>
      <c r="HK538" s="66"/>
      <c r="HL538" s="79"/>
      <c r="HM538" s="109"/>
      <c r="HN538" s="479"/>
      <c r="HO538" s="78"/>
      <c r="HP538" s="144"/>
      <c r="HQ538" s="75"/>
      <c r="HR538" s="66"/>
      <c r="HS538" s="66"/>
      <c r="HT538" s="79"/>
      <c r="HU538" s="109"/>
      <c r="HV538" s="479"/>
      <c r="HW538" s="78"/>
      <c r="HX538" s="144"/>
      <c r="HY538" s="75"/>
      <c r="HZ538" s="66"/>
      <c r="IA538" s="66"/>
      <c r="IB538" s="79"/>
      <c r="IC538" s="109"/>
      <c r="ID538" s="479"/>
      <c r="IE538" s="78"/>
      <c r="IF538" s="144"/>
      <c r="IG538" s="75"/>
      <c r="IH538" s="66"/>
      <c r="II538" s="66"/>
      <c r="IJ538" s="79"/>
      <c r="IK538" s="109"/>
      <c r="IL538" s="479"/>
      <c r="IM538" s="78"/>
      <c r="IN538" s="144"/>
      <c r="IO538" s="75"/>
      <c r="IP538" s="66"/>
      <c r="IQ538" s="66"/>
      <c r="IR538" s="79"/>
      <c r="IS538" s="109"/>
      <c r="IT538" s="479"/>
      <c r="IU538" s="78"/>
      <c r="IV538" s="144"/>
      <c r="IW538" s="75"/>
      <c r="IX538" s="66"/>
      <c r="IY538" s="66"/>
      <c r="IZ538" s="79"/>
      <c r="JA538" s="109"/>
      <c r="JB538" s="479"/>
      <c r="JC538" s="78"/>
      <c r="JD538" s="144"/>
      <c r="JE538" s="75"/>
      <c r="JF538" s="66"/>
      <c r="JG538" s="66"/>
      <c r="JH538" s="79"/>
      <c r="JI538" s="109"/>
      <c r="JJ538" s="479"/>
      <c r="JK538" s="78"/>
      <c r="JL538" s="144"/>
      <c r="JM538" s="75"/>
      <c r="JN538" s="66"/>
      <c r="JO538" s="66"/>
      <c r="JP538" s="79"/>
      <c r="JQ538" s="109"/>
      <c r="JR538" s="479"/>
      <c r="JS538" s="78"/>
      <c r="JT538" s="144"/>
      <c r="JU538" s="75"/>
      <c r="JV538" s="66"/>
      <c r="JW538" s="66"/>
      <c r="JX538" s="79"/>
      <c r="JY538" s="109"/>
      <c r="JZ538" s="479"/>
      <c r="KA538" s="78"/>
      <c r="KB538" s="144"/>
      <c r="KC538" s="75"/>
      <c r="KD538" s="66"/>
      <c r="KE538" s="66"/>
      <c r="KF538" s="79"/>
      <c r="KG538" s="109"/>
      <c r="KH538" s="479"/>
      <c r="KI538" s="78"/>
      <c r="KJ538" s="144"/>
      <c r="KK538" s="75"/>
      <c r="KL538" s="66"/>
      <c r="KM538" s="66"/>
      <c r="KN538" s="79"/>
      <c r="KO538" s="109"/>
      <c r="KP538" s="479"/>
      <c r="KQ538" s="78"/>
      <c r="KR538" s="144"/>
      <c r="KS538" s="75"/>
      <c r="KT538" s="66"/>
      <c r="KU538" s="66"/>
      <c r="KV538" s="79"/>
      <c r="KW538" s="109"/>
      <c r="KX538" s="479"/>
      <c r="KY538" s="78"/>
      <c r="KZ538" s="144"/>
      <c r="LA538" s="75"/>
      <c r="LB538" s="66"/>
      <c r="LC538" s="66"/>
      <c r="LD538" s="79"/>
      <c r="LE538" s="109"/>
      <c r="LF538" s="479"/>
      <c r="LG538" s="78"/>
      <c r="LH538" s="144"/>
      <c r="LI538" s="75"/>
      <c r="LJ538" s="66"/>
      <c r="LK538" s="66"/>
      <c r="LL538" s="79"/>
      <c r="LM538" s="109"/>
      <c r="LN538" s="479"/>
      <c r="LO538" s="78"/>
      <c r="LP538" s="144"/>
      <c r="LQ538" s="75"/>
      <c r="LR538" s="66"/>
      <c r="LS538" s="66"/>
      <c r="LT538" s="79"/>
      <c r="LU538" s="109"/>
      <c r="LV538" s="479"/>
      <c r="LW538" s="78"/>
      <c r="LX538" s="144"/>
      <c r="LY538" s="75"/>
      <c r="LZ538" s="66"/>
      <c r="MA538" s="66"/>
      <c r="MB538" s="79"/>
      <c r="MC538" s="109"/>
      <c r="MD538" s="479"/>
      <c r="ME538" s="78"/>
      <c r="MF538" s="144"/>
      <c r="MG538" s="75"/>
      <c r="MH538" s="66"/>
      <c r="MI538" s="66"/>
      <c r="MJ538" s="79"/>
      <c r="MK538" s="109"/>
      <c r="ML538" s="479"/>
      <c r="MM538" s="78"/>
      <c r="MN538" s="144"/>
      <c r="MO538" s="75"/>
      <c r="MP538" s="66"/>
      <c r="MQ538" s="66"/>
      <c r="MR538" s="79"/>
      <c r="MS538" s="109"/>
      <c r="MT538" s="479"/>
      <c r="MU538" s="78"/>
      <c r="MV538" s="144"/>
      <c r="MW538" s="75"/>
      <c r="MX538" s="66"/>
      <c r="MY538" s="66"/>
      <c r="MZ538" s="79"/>
      <c r="NA538" s="109"/>
      <c r="NB538" s="479"/>
      <c r="NC538" s="78"/>
      <c r="ND538" s="144"/>
      <c r="NE538" s="75"/>
      <c r="NF538" s="66"/>
      <c r="NG538" s="66"/>
      <c r="NH538" s="79"/>
      <c r="NI538" s="109"/>
      <c r="NJ538" s="479"/>
      <c r="NK538" s="78"/>
      <c r="NL538" s="144"/>
      <c r="NM538" s="75"/>
      <c r="NN538" s="66"/>
      <c r="NO538" s="66"/>
      <c r="NP538" s="79"/>
      <c r="NQ538" s="109"/>
      <c r="NR538" s="479"/>
      <c r="NS538" s="78"/>
      <c r="NT538" s="144"/>
      <c r="NU538" s="75"/>
      <c r="NV538" s="66"/>
      <c r="NW538" s="66"/>
      <c r="NX538" s="79"/>
      <c r="NY538" s="109"/>
      <c r="NZ538" s="479"/>
      <c r="OA538" s="78"/>
      <c r="OB538" s="144"/>
      <c r="OC538" s="75"/>
      <c r="OD538" s="66"/>
      <c r="OE538" s="66"/>
      <c r="OF538" s="79"/>
      <c r="OG538" s="109"/>
      <c r="OH538" s="479"/>
      <c r="OI538" s="78"/>
      <c r="OJ538" s="144"/>
      <c r="OK538" s="75"/>
      <c r="OL538" s="66"/>
      <c r="OM538" s="66"/>
      <c r="ON538" s="79"/>
      <c r="OO538" s="109"/>
      <c r="OP538" s="479"/>
      <c r="OQ538" s="78"/>
      <c r="OR538" s="144"/>
      <c r="OS538" s="75"/>
      <c r="OT538" s="66"/>
      <c r="OU538" s="66"/>
      <c r="OV538" s="79"/>
      <c r="OW538" s="109"/>
      <c r="OX538" s="479"/>
      <c r="OY538" s="78"/>
      <c r="OZ538" s="144"/>
      <c r="PA538" s="75"/>
      <c r="PB538" s="66"/>
      <c r="PC538" s="66"/>
      <c r="PD538" s="79"/>
      <c r="PE538" s="109"/>
      <c r="PF538" s="479"/>
      <c r="PG538" s="78"/>
      <c r="PH538" s="144"/>
      <c r="PI538" s="75"/>
      <c r="PJ538" s="66"/>
      <c r="PK538" s="66"/>
      <c r="PL538" s="79"/>
      <c r="PM538" s="109"/>
      <c r="PN538" s="479"/>
      <c r="PO538" s="78"/>
      <c r="PP538" s="144"/>
      <c r="PQ538" s="75"/>
      <c r="PR538" s="66"/>
      <c r="PS538" s="66"/>
      <c r="PT538" s="79"/>
      <c r="PU538" s="109"/>
      <c r="PV538" s="479"/>
      <c r="PW538" s="78"/>
      <c r="PX538" s="144"/>
      <c r="PY538" s="75"/>
      <c r="PZ538" s="66"/>
      <c r="QA538" s="66"/>
      <c r="QB538" s="79"/>
      <c r="QC538" s="109"/>
      <c r="QD538" s="479"/>
      <c r="QE538" s="78"/>
      <c r="QF538" s="144"/>
      <c r="QG538" s="75"/>
      <c r="QH538" s="66"/>
      <c r="QI538" s="66"/>
      <c r="QJ538" s="79"/>
      <c r="QK538" s="109"/>
      <c r="QL538" s="479"/>
      <c r="QM538" s="78"/>
      <c r="QN538" s="144"/>
      <c r="QO538" s="75"/>
      <c r="QP538" s="66"/>
      <c r="QQ538" s="66"/>
      <c r="QR538" s="79"/>
      <c r="QS538" s="109"/>
      <c r="QT538" s="479"/>
      <c r="QU538" s="78"/>
      <c r="QV538" s="144"/>
      <c r="QW538" s="75"/>
      <c r="QX538" s="66"/>
      <c r="QY538" s="66"/>
      <c r="QZ538" s="79"/>
      <c r="RA538" s="109"/>
      <c r="RB538" s="479"/>
      <c r="RC538" s="78"/>
      <c r="RD538" s="144"/>
      <c r="RE538" s="75"/>
      <c r="RF538" s="66"/>
      <c r="RG538" s="66"/>
      <c r="RH538" s="79"/>
      <c r="RI538" s="109"/>
      <c r="RJ538" s="479"/>
      <c r="RK538" s="78"/>
      <c r="RL538" s="144"/>
      <c r="RM538" s="75"/>
      <c r="RN538" s="66"/>
      <c r="RO538" s="66"/>
      <c r="RP538" s="79"/>
      <c r="RQ538" s="109"/>
      <c r="RR538" s="479"/>
      <c r="RS538" s="78"/>
      <c r="RT538" s="144"/>
      <c r="RU538" s="75"/>
      <c r="RV538" s="66"/>
      <c r="RW538" s="66"/>
      <c r="RX538" s="79"/>
      <c r="RY538" s="109"/>
      <c r="RZ538" s="479"/>
      <c r="SA538" s="78"/>
      <c r="SB538" s="144"/>
      <c r="SC538" s="75"/>
      <c r="SD538" s="66"/>
      <c r="SE538" s="66"/>
      <c r="SF538" s="79"/>
      <c r="SG538" s="109"/>
      <c r="SH538" s="479"/>
      <c r="SI538" s="78"/>
      <c r="SJ538" s="144"/>
      <c r="SK538" s="75"/>
      <c r="SL538" s="66"/>
      <c r="SM538" s="66"/>
      <c r="SN538" s="79"/>
      <c r="SO538" s="109"/>
      <c r="SP538" s="479"/>
      <c r="SQ538" s="78"/>
      <c r="SR538" s="144"/>
      <c r="SS538" s="75"/>
      <c r="ST538" s="66"/>
      <c r="SU538" s="66"/>
      <c r="SV538" s="79"/>
      <c r="SW538" s="109"/>
      <c r="SX538" s="479"/>
      <c r="SY538" s="78"/>
      <c r="SZ538" s="144"/>
      <c r="TA538" s="75"/>
      <c r="TB538" s="66"/>
      <c r="TC538" s="66"/>
      <c r="TD538" s="79"/>
      <c r="TE538" s="109"/>
      <c r="TF538" s="479"/>
      <c r="TG538" s="78"/>
      <c r="TH538" s="144"/>
      <c r="TI538" s="75"/>
      <c r="TJ538" s="66"/>
      <c r="TK538" s="66"/>
      <c r="TL538" s="79"/>
      <c r="TM538" s="109"/>
      <c r="TN538" s="479"/>
      <c r="TO538" s="78"/>
      <c r="TP538" s="144"/>
      <c r="TQ538" s="75"/>
      <c r="TR538" s="66"/>
      <c r="TS538" s="66"/>
      <c r="TT538" s="79"/>
      <c r="TU538" s="109"/>
      <c r="TV538" s="479"/>
      <c r="TW538" s="78"/>
      <c r="TX538" s="144"/>
      <c r="TY538" s="75"/>
      <c r="TZ538" s="66"/>
      <c r="UA538" s="66"/>
      <c r="UB538" s="79"/>
      <c r="UC538" s="109"/>
      <c r="UD538" s="479"/>
      <c r="UE538" s="78"/>
      <c r="UF538" s="144"/>
      <c r="UG538" s="75"/>
      <c r="UH538" s="66"/>
      <c r="UI538" s="66"/>
      <c r="UJ538" s="79"/>
      <c r="UK538" s="109"/>
      <c r="UL538" s="479"/>
      <c r="UM538" s="78"/>
      <c r="UN538" s="144"/>
      <c r="UO538" s="75"/>
      <c r="UP538" s="66"/>
      <c r="UQ538" s="66"/>
      <c r="UR538" s="79"/>
      <c r="US538" s="109"/>
      <c r="UT538" s="479"/>
      <c r="UU538" s="78"/>
      <c r="UV538" s="144"/>
      <c r="UW538" s="75"/>
      <c r="UX538" s="66"/>
      <c r="UY538" s="66"/>
      <c r="UZ538" s="79"/>
      <c r="VA538" s="109"/>
      <c r="VB538" s="479"/>
      <c r="VC538" s="78"/>
      <c r="VD538" s="144"/>
      <c r="VE538" s="75"/>
      <c r="VF538" s="66"/>
      <c r="VG538" s="66"/>
      <c r="VH538" s="79"/>
      <c r="VI538" s="109"/>
      <c r="VJ538" s="479"/>
      <c r="VK538" s="78"/>
      <c r="VL538" s="144"/>
      <c r="VM538" s="75"/>
      <c r="VN538" s="66"/>
      <c r="VO538" s="66"/>
      <c r="VP538" s="79"/>
      <c r="VQ538" s="109"/>
      <c r="VR538" s="479"/>
      <c r="VS538" s="78"/>
      <c r="VT538" s="144"/>
      <c r="VU538" s="75"/>
      <c r="VV538" s="66"/>
      <c r="VW538" s="66"/>
      <c r="VX538" s="79"/>
      <c r="VY538" s="109"/>
      <c r="VZ538" s="479"/>
      <c r="WA538" s="78"/>
      <c r="WB538" s="144"/>
      <c r="WC538" s="75"/>
      <c r="WD538" s="66"/>
      <c r="WE538" s="66"/>
      <c r="WF538" s="79"/>
      <c r="WG538" s="109"/>
      <c r="WH538" s="479"/>
      <c r="WI538" s="78"/>
      <c r="WJ538" s="144"/>
      <c r="WK538" s="75"/>
      <c r="WL538" s="66"/>
      <c r="WM538" s="66"/>
      <c r="WN538" s="79"/>
      <c r="WO538" s="109"/>
      <c r="WP538" s="479"/>
      <c r="WQ538" s="78"/>
      <c r="WR538" s="144"/>
      <c r="WS538" s="75"/>
      <c r="WT538" s="66"/>
      <c r="WU538" s="66"/>
      <c r="WV538" s="79"/>
      <c r="WW538" s="109"/>
      <c r="WX538" s="479"/>
      <c r="WY538" s="78"/>
      <c r="WZ538" s="144"/>
      <c r="XA538" s="75"/>
      <c r="XB538" s="66"/>
      <c r="XC538" s="66"/>
      <c r="XD538" s="79"/>
      <c r="XE538" s="109"/>
      <c r="XF538" s="479"/>
      <c r="XG538" s="78"/>
      <c r="XH538" s="144"/>
      <c r="XI538" s="75"/>
      <c r="XJ538" s="66"/>
      <c r="XK538" s="66"/>
      <c r="XL538" s="79"/>
      <c r="XM538" s="109"/>
      <c r="XN538" s="479"/>
      <c r="XO538" s="78"/>
      <c r="XP538" s="144"/>
      <c r="XQ538" s="75"/>
      <c r="XR538" s="66"/>
      <c r="XS538" s="66"/>
      <c r="XT538" s="79"/>
      <c r="XU538" s="109"/>
      <c r="XV538" s="479"/>
      <c r="XW538" s="78"/>
      <c r="XX538" s="144"/>
      <c r="XY538" s="75"/>
      <c r="XZ538" s="66"/>
      <c r="YA538" s="66"/>
      <c r="YB538" s="79"/>
      <c r="YC538" s="109"/>
      <c r="YD538" s="479"/>
      <c r="YE538" s="78"/>
      <c r="YF538" s="144"/>
      <c r="YG538" s="75"/>
      <c r="YH538" s="66"/>
      <c r="YI538" s="66"/>
      <c r="YJ538" s="79"/>
      <c r="YK538" s="109"/>
      <c r="YL538" s="479"/>
      <c r="YM538" s="78"/>
      <c r="YN538" s="144"/>
      <c r="YO538" s="75"/>
      <c r="YP538" s="66"/>
      <c r="YQ538" s="66"/>
      <c r="YR538" s="79"/>
      <c r="YS538" s="109"/>
      <c r="YT538" s="479"/>
      <c r="YU538" s="78"/>
      <c r="YV538" s="144"/>
      <c r="YW538" s="75"/>
      <c r="YX538" s="66"/>
      <c r="YY538" s="66"/>
      <c r="YZ538" s="79"/>
      <c r="ZA538" s="109"/>
      <c r="ZB538" s="479"/>
      <c r="ZC538" s="78"/>
      <c r="ZD538" s="144"/>
      <c r="ZE538" s="75"/>
      <c r="ZF538" s="66"/>
      <c r="ZG538" s="66"/>
      <c r="ZH538" s="79"/>
      <c r="ZI538" s="109"/>
      <c r="ZJ538" s="479"/>
      <c r="ZK538" s="78"/>
      <c r="ZL538" s="144"/>
      <c r="ZM538" s="75"/>
      <c r="ZN538" s="66"/>
      <c r="ZO538" s="66"/>
      <c r="ZP538" s="79"/>
      <c r="ZQ538" s="109"/>
      <c r="ZR538" s="479"/>
      <c r="ZS538" s="78"/>
      <c r="ZT538" s="144"/>
      <c r="ZU538" s="75"/>
      <c r="ZV538" s="66"/>
      <c r="ZW538" s="66"/>
      <c r="ZX538" s="79"/>
      <c r="ZY538" s="109"/>
      <c r="ZZ538" s="479"/>
      <c r="AAA538" s="78"/>
      <c r="AAB538" s="144"/>
      <c r="AAC538" s="75"/>
      <c r="AAD538" s="66"/>
      <c r="AAE538" s="66"/>
      <c r="AAF538" s="79"/>
      <c r="AAG538" s="109"/>
      <c r="AAH538" s="479"/>
      <c r="AAI538" s="78"/>
      <c r="AAJ538" s="144"/>
      <c r="AAK538" s="75"/>
      <c r="AAL538" s="66"/>
      <c r="AAM538" s="66"/>
      <c r="AAN538" s="79"/>
      <c r="AAO538" s="109"/>
      <c r="AAP538" s="479"/>
      <c r="AAQ538" s="78"/>
      <c r="AAR538" s="144"/>
      <c r="AAS538" s="75"/>
      <c r="AAT538" s="66"/>
      <c r="AAU538" s="66"/>
      <c r="AAV538" s="79"/>
      <c r="AAW538" s="109"/>
      <c r="AAX538" s="479"/>
      <c r="AAY538" s="78"/>
      <c r="AAZ538" s="144"/>
      <c r="ABA538" s="75"/>
      <c r="ABB538" s="66"/>
      <c r="ABC538" s="66"/>
      <c r="ABD538" s="79"/>
      <c r="ABE538" s="109"/>
      <c r="ABF538" s="479"/>
      <c r="ABG538" s="78"/>
      <c r="ABH538" s="144"/>
      <c r="ABI538" s="75"/>
      <c r="ABJ538" s="66"/>
      <c r="ABK538" s="66"/>
      <c r="ABL538" s="79"/>
      <c r="ABM538" s="109"/>
      <c r="ABN538" s="479"/>
      <c r="ABO538" s="78"/>
      <c r="ABP538" s="144"/>
      <c r="ABQ538" s="75"/>
      <c r="ABR538" s="66"/>
      <c r="ABS538" s="66"/>
      <c r="ABT538" s="79"/>
      <c r="ABU538" s="109"/>
      <c r="ABV538" s="479"/>
      <c r="ABW538" s="78"/>
      <c r="ABX538" s="144"/>
      <c r="ABY538" s="75"/>
      <c r="ABZ538" s="66"/>
      <c r="ACA538" s="66"/>
      <c r="ACB538" s="79"/>
      <c r="ACC538" s="109"/>
      <c r="ACD538" s="479"/>
      <c r="ACE538" s="78"/>
      <c r="ACF538" s="144"/>
      <c r="ACG538" s="75"/>
      <c r="ACH538" s="66"/>
      <c r="ACI538" s="66"/>
      <c r="ACJ538" s="79"/>
      <c r="ACK538" s="109"/>
      <c r="ACL538" s="479"/>
      <c r="ACM538" s="78"/>
      <c r="ACN538" s="144"/>
      <c r="ACO538" s="75"/>
      <c r="ACP538" s="66"/>
      <c r="ACQ538" s="66"/>
      <c r="ACR538" s="79"/>
      <c r="ACS538" s="109"/>
      <c r="ACT538" s="479"/>
      <c r="ACU538" s="78"/>
      <c r="ACV538" s="144"/>
      <c r="ACW538" s="75"/>
      <c r="ACX538" s="66"/>
      <c r="ACY538" s="66"/>
      <c r="ACZ538" s="79"/>
      <c r="ADA538" s="109"/>
      <c r="ADB538" s="479"/>
      <c r="ADC538" s="78"/>
      <c r="ADD538" s="144"/>
      <c r="ADE538" s="75"/>
      <c r="ADF538" s="66"/>
      <c r="ADG538" s="66"/>
      <c r="ADH538" s="79"/>
      <c r="ADI538" s="109"/>
      <c r="ADJ538" s="479"/>
      <c r="ADK538" s="78"/>
      <c r="ADL538" s="144"/>
      <c r="ADM538" s="75"/>
      <c r="ADN538" s="66"/>
      <c r="ADO538" s="66"/>
      <c r="ADP538" s="79"/>
      <c r="ADQ538" s="109"/>
      <c r="ADR538" s="479"/>
      <c r="ADS538" s="78"/>
      <c r="ADT538" s="144"/>
      <c r="ADU538" s="75"/>
      <c r="ADV538" s="66"/>
      <c r="ADW538" s="66"/>
      <c r="ADX538" s="79"/>
      <c r="ADY538" s="109"/>
      <c r="ADZ538" s="479"/>
      <c r="AEA538" s="78"/>
      <c r="AEB538" s="144"/>
      <c r="AEC538" s="75"/>
      <c r="AED538" s="66"/>
      <c r="AEE538" s="66"/>
      <c r="AEF538" s="79"/>
      <c r="AEG538" s="109"/>
      <c r="AEH538" s="479"/>
      <c r="AEI538" s="78"/>
      <c r="AEJ538" s="144"/>
      <c r="AEK538" s="75"/>
      <c r="AEL538" s="66"/>
      <c r="AEM538" s="66"/>
      <c r="AEN538" s="79"/>
      <c r="AEO538" s="109"/>
      <c r="AEP538" s="479"/>
      <c r="AEQ538" s="78"/>
      <c r="AER538" s="144"/>
      <c r="AES538" s="75"/>
      <c r="AET538" s="66"/>
      <c r="AEU538" s="66"/>
      <c r="AEV538" s="79"/>
      <c r="AEW538" s="109"/>
      <c r="AEX538" s="479"/>
      <c r="AEY538" s="78"/>
      <c r="AEZ538" s="144"/>
      <c r="AFA538" s="75"/>
      <c r="AFB538" s="66"/>
      <c r="AFC538" s="66"/>
      <c r="AFD538" s="79"/>
      <c r="AFE538" s="109"/>
      <c r="AFF538" s="479"/>
      <c r="AFG538" s="78"/>
      <c r="AFH538" s="144"/>
      <c r="AFI538" s="75"/>
      <c r="AFJ538" s="66"/>
      <c r="AFK538" s="66"/>
      <c r="AFL538" s="79"/>
      <c r="AFM538" s="109"/>
      <c r="AFN538" s="479"/>
      <c r="AFO538" s="78"/>
      <c r="AFP538" s="144"/>
      <c r="AFQ538" s="75"/>
      <c r="AFR538" s="66"/>
      <c r="AFS538" s="66"/>
      <c r="AFT538" s="79"/>
      <c r="AFU538" s="109"/>
      <c r="AFV538" s="479"/>
      <c r="AFW538" s="78"/>
      <c r="AFX538" s="144"/>
      <c r="AFY538" s="75"/>
      <c r="AFZ538" s="66"/>
      <c r="AGA538" s="66"/>
      <c r="AGB538" s="79"/>
      <c r="AGC538" s="109"/>
      <c r="AGD538" s="479"/>
      <c r="AGE538" s="78"/>
      <c r="AGF538" s="144"/>
      <c r="AGG538" s="75"/>
      <c r="AGH538" s="66"/>
      <c r="AGI538" s="66"/>
      <c r="AGJ538" s="79"/>
      <c r="AGK538" s="109"/>
      <c r="AGL538" s="479"/>
      <c r="AGM538" s="78"/>
      <c r="AGN538" s="144"/>
      <c r="AGO538" s="75"/>
      <c r="AGP538" s="66"/>
      <c r="AGQ538" s="66"/>
      <c r="AGR538" s="79"/>
      <c r="AGS538" s="109"/>
      <c r="AGT538" s="479"/>
      <c r="AGU538" s="78"/>
      <c r="AGV538" s="144"/>
      <c r="AGW538" s="75"/>
      <c r="AGX538" s="66"/>
      <c r="AGY538" s="66"/>
      <c r="AGZ538" s="79"/>
      <c r="AHA538" s="109"/>
      <c r="AHB538" s="479"/>
      <c r="AHC538" s="78"/>
      <c r="AHD538" s="144"/>
      <c r="AHE538" s="75"/>
      <c r="AHF538" s="66"/>
      <c r="AHG538" s="66"/>
      <c r="AHH538" s="79"/>
      <c r="AHI538" s="109"/>
      <c r="AHJ538" s="479"/>
      <c r="AHK538" s="78"/>
      <c r="AHL538" s="144"/>
      <c r="AHM538" s="75"/>
      <c r="AHN538" s="66"/>
      <c r="AHO538" s="66"/>
      <c r="AHP538" s="79"/>
      <c r="AHQ538" s="109"/>
      <c r="AHR538" s="479"/>
      <c r="AHS538" s="78"/>
      <c r="AHT538" s="144"/>
      <c r="AHU538" s="75"/>
      <c r="AHV538" s="66"/>
      <c r="AHW538" s="66"/>
      <c r="AHX538" s="79"/>
      <c r="AHY538" s="109"/>
      <c r="AHZ538" s="479"/>
      <c r="AIA538" s="78"/>
      <c r="AIB538" s="144"/>
      <c r="AIC538" s="75"/>
      <c r="AID538" s="66"/>
      <c r="AIE538" s="66"/>
      <c r="AIF538" s="79"/>
      <c r="AIG538" s="109"/>
      <c r="AIH538" s="479"/>
      <c r="AII538" s="78"/>
      <c r="AIJ538" s="144"/>
      <c r="AIK538" s="75"/>
      <c r="AIL538" s="66"/>
      <c r="AIM538" s="66"/>
      <c r="AIN538" s="79"/>
      <c r="AIO538" s="109"/>
      <c r="AIP538" s="479"/>
      <c r="AIQ538" s="78"/>
      <c r="AIR538" s="144"/>
      <c r="AIS538" s="75"/>
      <c r="AIT538" s="66"/>
      <c r="AIU538" s="66"/>
      <c r="AIV538" s="79"/>
      <c r="AIW538" s="109"/>
      <c r="AIX538" s="479"/>
      <c r="AIY538" s="78"/>
      <c r="AIZ538" s="144"/>
      <c r="AJA538" s="75"/>
      <c r="AJB538" s="66"/>
      <c r="AJC538" s="66"/>
      <c r="AJD538" s="79"/>
      <c r="AJE538" s="109"/>
      <c r="AJF538" s="479"/>
      <c r="AJG538" s="78"/>
      <c r="AJH538" s="144"/>
      <c r="AJI538" s="75"/>
      <c r="AJJ538" s="66"/>
      <c r="AJK538" s="66"/>
      <c r="AJL538" s="79"/>
      <c r="AJM538" s="109"/>
      <c r="AJN538" s="479"/>
      <c r="AJO538" s="78"/>
      <c r="AJP538" s="144"/>
      <c r="AJQ538" s="75"/>
      <c r="AJR538" s="66"/>
      <c r="AJS538" s="66"/>
      <c r="AJT538" s="79"/>
      <c r="AJU538" s="109"/>
      <c r="AJV538" s="479"/>
      <c r="AJW538" s="78"/>
      <c r="AJX538" s="144"/>
      <c r="AJY538" s="75"/>
      <c r="AJZ538" s="66"/>
      <c r="AKA538" s="66"/>
      <c r="AKB538" s="79"/>
      <c r="AKC538" s="109"/>
      <c r="AKD538" s="479"/>
      <c r="AKE538" s="78"/>
      <c r="AKF538" s="144"/>
      <c r="AKG538" s="75"/>
      <c r="AKH538" s="66"/>
      <c r="AKI538" s="66"/>
      <c r="AKJ538" s="79"/>
      <c r="AKK538" s="109"/>
      <c r="AKL538" s="479"/>
      <c r="AKM538" s="78"/>
      <c r="AKN538" s="144"/>
      <c r="AKO538" s="75"/>
      <c r="AKP538" s="66"/>
      <c r="AKQ538" s="66"/>
      <c r="AKR538" s="79"/>
      <c r="AKS538" s="109"/>
      <c r="AKT538" s="479"/>
      <c r="AKU538" s="78"/>
      <c r="AKV538" s="144"/>
      <c r="AKW538" s="75"/>
      <c r="AKX538" s="66"/>
      <c r="AKY538" s="66"/>
      <c r="AKZ538" s="79"/>
      <c r="ALA538" s="109"/>
      <c r="ALB538" s="479"/>
      <c r="ALC538" s="78"/>
      <c r="ALD538" s="144"/>
      <c r="ALE538" s="75"/>
      <c r="ALF538" s="66"/>
      <c r="ALG538" s="66"/>
      <c r="ALH538" s="79"/>
      <c r="ALI538" s="109"/>
      <c r="ALJ538" s="479"/>
      <c r="ALK538" s="78"/>
      <c r="ALL538" s="144"/>
      <c r="ALM538" s="75"/>
      <c r="ALN538" s="66"/>
      <c r="ALO538" s="66"/>
      <c r="ALP538" s="79"/>
      <c r="ALQ538" s="109"/>
      <c r="ALR538" s="479"/>
      <c r="ALS538" s="78"/>
      <c r="ALT538" s="144"/>
      <c r="ALU538" s="75"/>
      <c r="ALV538" s="66"/>
      <c r="ALW538" s="66"/>
      <c r="ALX538" s="79"/>
      <c r="ALY538" s="109"/>
      <c r="ALZ538" s="479"/>
      <c r="AMA538" s="78"/>
      <c r="AMB538" s="144"/>
      <c r="AMC538" s="75"/>
      <c r="AMD538" s="66"/>
      <c r="AME538" s="66"/>
      <c r="AMF538" s="79"/>
      <c r="AMG538" s="109"/>
      <c r="AMH538" s="479"/>
      <c r="AMI538" s="78"/>
      <c r="AMJ538" s="144"/>
      <c r="AMK538" s="75"/>
      <c r="AML538" s="66"/>
      <c r="AMM538" s="66"/>
      <c r="AMN538" s="79"/>
      <c r="AMO538" s="109"/>
      <c r="AMP538" s="479"/>
      <c r="AMQ538" s="78"/>
      <c r="AMR538" s="144"/>
      <c r="AMS538" s="75"/>
      <c r="AMT538" s="66"/>
      <c r="AMU538" s="66"/>
      <c r="AMV538" s="79"/>
      <c r="AMW538" s="109"/>
      <c r="AMX538" s="479"/>
      <c r="AMY538" s="78"/>
      <c r="AMZ538" s="144"/>
      <c r="ANA538" s="75"/>
      <c r="ANB538" s="66"/>
      <c r="ANC538" s="66"/>
      <c r="AND538" s="79"/>
      <c r="ANE538" s="109"/>
      <c r="ANF538" s="479"/>
      <c r="ANG538" s="78"/>
      <c r="ANH538" s="144"/>
      <c r="ANI538" s="75"/>
      <c r="ANJ538" s="66"/>
      <c r="ANK538" s="66"/>
      <c r="ANL538" s="79"/>
      <c r="ANM538" s="109"/>
      <c r="ANN538" s="479"/>
      <c r="ANO538" s="78"/>
      <c r="ANP538" s="144"/>
      <c r="ANQ538" s="75"/>
      <c r="ANR538" s="66"/>
      <c r="ANS538" s="66"/>
      <c r="ANT538" s="79"/>
      <c r="ANU538" s="109"/>
      <c r="ANV538" s="479"/>
      <c r="ANW538" s="78"/>
      <c r="ANX538" s="144"/>
      <c r="ANY538" s="75"/>
      <c r="ANZ538" s="66"/>
      <c r="AOA538" s="66"/>
      <c r="AOB538" s="79"/>
      <c r="AOC538" s="109"/>
      <c r="AOD538" s="479"/>
      <c r="AOE538" s="78"/>
      <c r="AOF538" s="144"/>
      <c r="AOG538" s="75"/>
      <c r="AOH538" s="66"/>
      <c r="AOI538" s="66"/>
      <c r="AOJ538" s="79"/>
      <c r="AOK538" s="109"/>
      <c r="AOL538" s="479"/>
      <c r="AOM538" s="78"/>
      <c r="AON538" s="144"/>
      <c r="AOO538" s="75"/>
      <c r="AOP538" s="66"/>
      <c r="AOQ538" s="66"/>
      <c r="AOR538" s="79"/>
      <c r="AOS538" s="109"/>
      <c r="AOT538" s="479"/>
      <c r="AOU538" s="78"/>
      <c r="AOV538" s="144"/>
      <c r="AOW538" s="75"/>
      <c r="AOX538" s="66"/>
      <c r="AOY538" s="66"/>
      <c r="AOZ538" s="79"/>
      <c r="APA538" s="109"/>
      <c r="APB538" s="479"/>
      <c r="APC538" s="78"/>
      <c r="APD538" s="144"/>
      <c r="APE538" s="75"/>
      <c r="APF538" s="66"/>
      <c r="APG538" s="66"/>
      <c r="APH538" s="79"/>
      <c r="API538" s="109"/>
      <c r="APJ538" s="479"/>
      <c r="APK538" s="78"/>
      <c r="APL538" s="144"/>
      <c r="APM538" s="75"/>
      <c r="APN538" s="66"/>
      <c r="APO538" s="66"/>
      <c r="APP538" s="79"/>
      <c r="APQ538" s="109"/>
      <c r="APR538" s="479"/>
      <c r="APS538" s="78"/>
      <c r="APT538" s="144"/>
      <c r="APU538" s="75"/>
      <c r="APV538" s="66"/>
      <c r="APW538" s="66"/>
      <c r="APX538" s="79"/>
      <c r="APY538" s="109"/>
      <c r="APZ538" s="479"/>
      <c r="AQA538" s="78"/>
      <c r="AQB538" s="144"/>
      <c r="AQC538" s="75"/>
      <c r="AQD538" s="66"/>
      <c r="AQE538" s="66"/>
      <c r="AQF538" s="79"/>
      <c r="AQG538" s="109"/>
      <c r="AQH538" s="479"/>
      <c r="AQI538" s="78"/>
      <c r="AQJ538" s="144"/>
      <c r="AQK538" s="75"/>
      <c r="AQL538" s="66"/>
      <c r="AQM538" s="66"/>
      <c r="AQN538" s="79"/>
      <c r="AQO538" s="109"/>
      <c r="AQP538" s="479"/>
      <c r="AQQ538" s="78"/>
      <c r="AQR538" s="144"/>
      <c r="AQS538" s="75"/>
      <c r="AQT538" s="66"/>
      <c r="AQU538" s="66"/>
      <c r="AQV538" s="79"/>
      <c r="AQW538" s="109"/>
      <c r="AQX538" s="479"/>
      <c r="AQY538" s="78"/>
      <c r="AQZ538" s="144"/>
      <c r="ARA538" s="75"/>
      <c r="ARB538" s="66"/>
      <c r="ARC538" s="66"/>
      <c r="ARD538" s="79"/>
      <c r="ARE538" s="109"/>
      <c r="ARF538" s="479"/>
      <c r="ARG538" s="78"/>
      <c r="ARH538" s="144"/>
      <c r="ARI538" s="75"/>
      <c r="ARJ538" s="66"/>
      <c r="ARK538" s="66"/>
      <c r="ARL538" s="79"/>
      <c r="ARM538" s="109"/>
      <c r="ARN538" s="479"/>
      <c r="ARO538" s="78"/>
      <c r="ARP538" s="144"/>
      <c r="ARQ538" s="75"/>
      <c r="ARR538" s="66"/>
      <c r="ARS538" s="66"/>
      <c r="ART538" s="79"/>
      <c r="ARU538" s="109"/>
      <c r="ARV538" s="479"/>
      <c r="ARW538" s="78"/>
      <c r="ARX538" s="144"/>
      <c r="ARY538" s="75"/>
      <c r="ARZ538" s="66"/>
      <c r="ASA538" s="66"/>
      <c r="ASB538" s="79"/>
      <c r="ASC538" s="109"/>
      <c r="ASD538" s="479"/>
      <c r="ASE538" s="78"/>
      <c r="ASF538" s="144"/>
      <c r="ASG538" s="75"/>
      <c r="ASH538" s="66"/>
      <c r="ASI538" s="66"/>
      <c r="ASJ538" s="79"/>
      <c r="ASK538" s="109"/>
      <c r="ASL538" s="479"/>
      <c r="ASM538" s="78"/>
      <c r="ASN538" s="144"/>
      <c r="ASO538" s="75"/>
      <c r="ASP538" s="66"/>
      <c r="ASQ538" s="66"/>
      <c r="ASR538" s="79"/>
      <c r="ASS538" s="109"/>
      <c r="AST538" s="479"/>
      <c r="ASU538" s="78"/>
      <c r="ASV538" s="144"/>
      <c r="ASW538" s="75"/>
      <c r="ASX538" s="66"/>
      <c r="ASY538" s="66"/>
      <c r="ASZ538" s="79"/>
      <c r="ATA538" s="109"/>
      <c r="ATB538" s="479"/>
      <c r="ATC538" s="78"/>
      <c r="ATD538" s="144"/>
      <c r="ATE538" s="75"/>
      <c r="ATF538" s="66"/>
      <c r="ATG538" s="66"/>
      <c r="ATH538" s="79"/>
      <c r="ATI538" s="109"/>
      <c r="ATJ538" s="479"/>
      <c r="ATK538" s="78"/>
      <c r="ATL538" s="144"/>
      <c r="ATM538" s="75"/>
      <c r="ATN538" s="66"/>
      <c r="ATO538" s="66"/>
      <c r="ATP538" s="79"/>
      <c r="ATQ538" s="109"/>
      <c r="ATR538" s="479"/>
      <c r="ATS538" s="78"/>
      <c r="ATT538" s="144"/>
      <c r="ATU538" s="75"/>
      <c r="ATV538" s="66"/>
      <c r="ATW538" s="66"/>
      <c r="ATX538" s="79"/>
      <c r="ATY538" s="109"/>
      <c r="ATZ538" s="479"/>
      <c r="AUA538" s="78"/>
      <c r="AUB538" s="144"/>
      <c r="AUC538" s="75"/>
      <c r="AUD538" s="66"/>
      <c r="AUE538" s="66"/>
      <c r="AUF538" s="79"/>
      <c r="AUG538" s="109"/>
      <c r="AUH538" s="479"/>
      <c r="AUI538" s="78"/>
      <c r="AUJ538" s="144"/>
      <c r="AUK538" s="75"/>
      <c r="AUL538" s="66"/>
      <c r="AUM538" s="66"/>
      <c r="AUN538" s="79"/>
      <c r="AUO538" s="109"/>
      <c r="AUP538" s="479"/>
      <c r="AUQ538" s="78"/>
      <c r="AUR538" s="144"/>
      <c r="AUS538" s="75"/>
      <c r="AUT538" s="66"/>
      <c r="AUU538" s="66"/>
      <c r="AUV538" s="79"/>
      <c r="AUW538" s="109"/>
      <c r="AUX538" s="479"/>
      <c r="AUY538" s="78"/>
      <c r="AUZ538" s="144"/>
      <c r="AVA538" s="75"/>
      <c r="AVB538" s="66"/>
      <c r="AVC538" s="66"/>
      <c r="AVD538" s="79"/>
      <c r="AVE538" s="109"/>
      <c r="AVF538" s="479"/>
      <c r="AVG538" s="78"/>
      <c r="AVH538" s="144"/>
      <c r="AVI538" s="75"/>
      <c r="AVJ538" s="66"/>
      <c r="AVK538" s="66"/>
      <c r="AVL538" s="79"/>
      <c r="AVM538" s="109"/>
      <c r="AVN538" s="479"/>
      <c r="AVO538" s="78"/>
      <c r="AVP538" s="144"/>
      <c r="AVQ538" s="75"/>
      <c r="AVR538" s="66"/>
      <c r="AVS538" s="66"/>
      <c r="AVT538" s="79"/>
      <c r="AVU538" s="109"/>
      <c r="AVV538" s="479"/>
      <c r="AVW538" s="78"/>
      <c r="AVX538" s="144"/>
      <c r="AVY538" s="75"/>
      <c r="AVZ538" s="66"/>
      <c r="AWA538" s="66"/>
      <c r="AWB538" s="79"/>
      <c r="AWC538" s="109"/>
      <c r="AWD538" s="479"/>
      <c r="AWE538" s="78"/>
      <c r="AWF538" s="144"/>
      <c r="AWG538" s="75"/>
      <c r="AWH538" s="66"/>
      <c r="AWI538" s="66"/>
      <c r="AWJ538" s="79"/>
      <c r="AWK538" s="109"/>
      <c r="AWL538" s="479"/>
      <c r="AWM538" s="78"/>
      <c r="AWN538" s="144"/>
      <c r="AWO538" s="75"/>
      <c r="AWP538" s="66"/>
      <c r="AWQ538" s="66"/>
      <c r="AWR538" s="79"/>
      <c r="AWS538" s="109"/>
      <c r="AWT538" s="479"/>
      <c r="AWU538" s="78"/>
      <c r="AWV538" s="144"/>
      <c r="AWW538" s="75"/>
      <c r="AWX538" s="66"/>
      <c r="AWY538" s="66"/>
      <c r="AWZ538" s="79"/>
      <c r="AXA538" s="109"/>
      <c r="AXB538" s="479"/>
      <c r="AXC538" s="78"/>
      <c r="AXD538" s="144"/>
      <c r="AXE538" s="75"/>
      <c r="AXF538" s="66"/>
      <c r="AXG538" s="66"/>
      <c r="AXH538" s="79"/>
      <c r="AXI538" s="109"/>
      <c r="AXJ538" s="479"/>
      <c r="AXK538" s="78"/>
      <c r="AXL538" s="144"/>
      <c r="AXM538" s="75"/>
      <c r="AXN538" s="66"/>
      <c r="AXO538" s="66"/>
      <c r="AXP538" s="79"/>
      <c r="AXQ538" s="109"/>
      <c r="AXR538" s="479"/>
      <c r="AXS538" s="78"/>
      <c r="AXT538" s="144"/>
      <c r="AXU538" s="75"/>
      <c r="AXV538" s="66"/>
      <c r="AXW538" s="66"/>
      <c r="AXX538" s="79"/>
      <c r="AXY538" s="109"/>
      <c r="AXZ538" s="479"/>
      <c r="AYA538" s="78"/>
      <c r="AYB538" s="144"/>
      <c r="AYC538" s="75"/>
      <c r="AYD538" s="66"/>
      <c r="AYE538" s="66"/>
      <c r="AYF538" s="79"/>
      <c r="AYG538" s="109"/>
      <c r="AYH538" s="479"/>
      <c r="AYI538" s="78"/>
      <c r="AYJ538" s="144"/>
      <c r="AYK538" s="75"/>
      <c r="AYL538" s="66"/>
      <c r="AYM538" s="66"/>
      <c r="AYN538" s="79"/>
      <c r="AYO538" s="109"/>
      <c r="AYP538" s="479"/>
      <c r="AYQ538" s="78"/>
      <c r="AYR538" s="144"/>
      <c r="AYS538" s="75"/>
      <c r="AYT538" s="66"/>
      <c r="AYU538" s="66"/>
      <c r="AYV538" s="79"/>
      <c r="AYW538" s="109"/>
      <c r="AYX538" s="479"/>
      <c r="AYY538" s="78"/>
      <c r="AYZ538" s="144"/>
      <c r="AZA538" s="75"/>
      <c r="AZB538" s="66"/>
      <c r="AZC538" s="66"/>
      <c r="AZD538" s="79"/>
      <c r="AZE538" s="109"/>
      <c r="AZF538" s="479"/>
      <c r="AZG538" s="78"/>
      <c r="AZH538" s="144"/>
      <c r="AZI538" s="75"/>
      <c r="AZJ538" s="66"/>
      <c r="AZK538" s="66"/>
      <c r="AZL538" s="79"/>
      <c r="AZM538" s="109"/>
      <c r="AZN538" s="479"/>
      <c r="AZO538" s="78"/>
      <c r="AZP538" s="144"/>
      <c r="AZQ538" s="75"/>
      <c r="AZR538" s="66"/>
      <c r="AZS538" s="66"/>
      <c r="AZT538" s="79"/>
      <c r="AZU538" s="109"/>
      <c r="AZV538" s="479"/>
      <c r="AZW538" s="78"/>
      <c r="AZX538" s="144"/>
      <c r="AZY538" s="75"/>
      <c r="AZZ538" s="66"/>
      <c r="BAA538" s="66"/>
      <c r="BAB538" s="79"/>
      <c r="BAC538" s="109"/>
      <c r="BAD538" s="479"/>
      <c r="BAE538" s="78"/>
      <c r="BAF538" s="144"/>
      <c r="BAG538" s="75"/>
      <c r="BAH538" s="66"/>
      <c r="BAI538" s="66"/>
      <c r="BAJ538" s="79"/>
      <c r="BAK538" s="109"/>
      <c r="BAL538" s="479"/>
      <c r="BAM538" s="78"/>
      <c r="BAN538" s="144"/>
      <c r="BAO538" s="75"/>
      <c r="BAP538" s="66"/>
      <c r="BAQ538" s="66"/>
      <c r="BAR538" s="79"/>
      <c r="BAS538" s="109"/>
      <c r="BAT538" s="479"/>
      <c r="BAU538" s="78"/>
      <c r="BAV538" s="144"/>
      <c r="BAW538" s="75"/>
      <c r="BAX538" s="66"/>
      <c r="BAY538" s="66"/>
      <c r="BAZ538" s="79"/>
      <c r="BBA538" s="109"/>
      <c r="BBB538" s="479"/>
      <c r="BBC538" s="78"/>
      <c r="BBD538" s="144"/>
      <c r="BBE538" s="75"/>
      <c r="BBF538" s="66"/>
      <c r="BBG538" s="66"/>
      <c r="BBH538" s="79"/>
      <c r="BBI538" s="109"/>
      <c r="BBJ538" s="479"/>
      <c r="BBK538" s="78"/>
      <c r="BBL538" s="144"/>
      <c r="BBM538" s="75"/>
      <c r="BBN538" s="66"/>
      <c r="BBO538" s="66"/>
      <c r="BBP538" s="79"/>
      <c r="BBQ538" s="109"/>
      <c r="BBR538" s="479"/>
      <c r="BBS538" s="78"/>
      <c r="BBT538" s="144"/>
      <c r="BBU538" s="75"/>
      <c r="BBV538" s="66"/>
      <c r="BBW538" s="66"/>
      <c r="BBX538" s="79"/>
      <c r="BBY538" s="109"/>
      <c r="BBZ538" s="479"/>
      <c r="BCA538" s="78"/>
      <c r="BCB538" s="144"/>
      <c r="BCC538" s="75"/>
      <c r="BCD538" s="66"/>
      <c r="BCE538" s="66"/>
      <c r="BCF538" s="79"/>
      <c r="BCG538" s="109"/>
      <c r="BCH538" s="479"/>
      <c r="BCI538" s="78"/>
      <c r="BCJ538" s="144"/>
      <c r="BCK538" s="75"/>
      <c r="BCL538" s="66"/>
      <c r="BCM538" s="66"/>
      <c r="BCN538" s="79"/>
      <c r="BCO538" s="109"/>
      <c r="BCP538" s="479"/>
      <c r="BCQ538" s="78"/>
      <c r="BCR538" s="144"/>
      <c r="BCS538" s="75"/>
      <c r="BCT538" s="66"/>
      <c r="BCU538" s="66"/>
      <c r="BCV538" s="79"/>
      <c r="BCW538" s="109"/>
      <c r="BCX538" s="479"/>
      <c r="BCY538" s="78"/>
      <c r="BCZ538" s="144"/>
      <c r="BDA538" s="75"/>
      <c r="BDB538" s="66"/>
      <c r="BDC538" s="66"/>
      <c r="BDD538" s="79"/>
      <c r="BDE538" s="109"/>
      <c r="BDF538" s="479"/>
      <c r="BDG538" s="78"/>
      <c r="BDH538" s="144"/>
      <c r="BDI538" s="75"/>
      <c r="BDJ538" s="66"/>
      <c r="BDK538" s="66"/>
      <c r="BDL538" s="79"/>
      <c r="BDM538" s="109"/>
      <c r="BDN538" s="479"/>
      <c r="BDO538" s="78"/>
      <c r="BDP538" s="144"/>
      <c r="BDQ538" s="75"/>
      <c r="BDR538" s="66"/>
      <c r="BDS538" s="66"/>
      <c r="BDT538" s="79"/>
      <c r="BDU538" s="109"/>
      <c r="BDV538" s="479"/>
      <c r="BDW538" s="78"/>
      <c r="BDX538" s="144"/>
      <c r="BDY538" s="75"/>
      <c r="BDZ538" s="66"/>
      <c r="BEA538" s="66"/>
      <c r="BEB538" s="79"/>
      <c r="BEC538" s="109"/>
      <c r="BED538" s="479"/>
      <c r="BEE538" s="78"/>
      <c r="BEF538" s="144"/>
      <c r="BEG538" s="75"/>
      <c r="BEH538" s="66"/>
      <c r="BEI538" s="66"/>
      <c r="BEJ538" s="79"/>
      <c r="BEK538" s="109"/>
      <c r="BEL538" s="479"/>
      <c r="BEM538" s="78"/>
      <c r="BEN538" s="144"/>
      <c r="BEO538" s="75"/>
      <c r="BEP538" s="66"/>
      <c r="BEQ538" s="66"/>
      <c r="BER538" s="79"/>
      <c r="BES538" s="109"/>
      <c r="BET538" s="479"/>
      <c r="BEU538" s="78"/>
      <c r="BEV538" s="144"/>
      <c r="BEW538" s="75"/>
      <c r="BEX538" s="66"/>
      <c r="BEY538" s="66"/>
      <c r="BEZ538" s="79"/>
      <c r="BFA538" s="109"/>
      <c r="BFB538" s="479"/>
      <c r="BFC538" s="78"/>
      <c r="BFD538" s="144"/>
      <c r="BFE538" s="75"/>
      <c r="BFF538" s="66"/>
      <c r="BFG538" s="66"/>
      <c r="BFH538" s="79"/>
      <c r="BFI538" s="109"/>
      <c r="BFJ538" s="479"/>
      <c r="BFK538" s="78"/>
      <c r="BFL538" s="144"/>
      <c r="BFM538" s="75"/>
      <c r="BFN538" s="66"/>
      <c r="BFO538" s="66"/>
      <c r="BFP538" s="79"/>
      <c r="BFQ538" s="109"/>
      <c r="BFR538" s="479"/>
      <c r="BFS538" s="78"/>
      <c r="BFT538" s="144"/>
      <c r="BFU538" s="75"/>
      <c r="BFV538" s="66"/>
      <c r="BFW538" s="66"/>
      <c r="BFX538" s="79"/>
      <c r="BFY538" s="109"/>
      <c r="BFZ538" s="479"/>
      <c r="BGA538" s="78"/>
      <c r="BGB538" s="144"/>
      <c r="BGC538" s="75"/>
      <c r="BGD538" s="66"/>
      <c r="BGE538" s="66"/>
      <c r="BGF538" s="79"/>
      <c r="BGG538" s="109"/>
      <c r="BGH538" s="479"/>
      <c r="BGI538" s="78"/>
      <c r="BGJ538" s="144"/>
      <c r="BGK538" s="75"/>
      <c r="BGL538" s="66"/>
      <c r="BGM538" s="66"/>
      <c r="BGN538" s="79"/>
      <c r="BGO538" s="109"/>
      <c r="BGP538" s="479"/>
      <c r="BGQ538" s="78"/>
      <c r="BGR538" s="144"/>
      <c r="BGS538" s="75"/>
      <c r="BGT538" s="66"/>
      <c r="BGU538" s="66"/>
      <c r="BGV538" s="79"/>
      <c r="BGW538" s="109"/>
      <c r="BGX538" s="479"/>
      <c r="BGY538" s="78"/>
      <c r="BGZ538" s="144"/>
      <c r="BHA538" s="75"/>
      <c r="BHB538" s="66"/>
      <c r="BHC538" s="66"/>
      <c r="BHD538" s="79"/>
      <c r="BHE538" s="109"/>
      <c r="BHF538" s="479"/>
      <c r="BHG538" s="78"/>
      <c r="BHH538" s="144"/>
      <c r="BHI538" s="75"/>
      <c r="BHJ538" s="66"/>
      <c r="BHK538" s="66"/>
      <c r="BHL538" s="79"/>
      <c r="BHM538" s="109"/>
      <c r="BHN538" s="479"/>
      <c r="BHO538" s="78"/>
      <c r="BHP538" s="144"/>
      <c r="BHQ538" s="75"/>
      <c r="BHR538" s="66"/>
      <c r="BHS538" s="66"/>
      <c r="BHT538" s="79"/>
      <c r="BHU538" s="109"/>
      <c r="BHV538" s="479"/>
      <c r="BHW538" s="78"/>
      <c r="BHX538" s="144"/>
      <c r="BHY538" s="75"/>
      <c r="BHZ538" s="66"/>
      <c r="BIA538" s="66"/>
      <c r="BIB538" s="79"/>
      <c r="BIC538" s="109"/>
      <c r="BID538" s="479"/>
      <c r="BIE538" s="78"/>
      <c r="BIF538" s="144"/>
      <c r="BIG538" s="75"/>
      <c r="BIH538" s="66"/>
      <c r="BII538" s="66"/>
      <c r="BIJ538" s="79"/>
      <c r="BIK538" s="109"/>
      <c r="BIL538" s="479"/>
      <c r="BIM538" s="78"/>
      <c r="BIN538" s="144"/>
      <c r="BIO538" s="75"/>
      <c r="BIP538" s="66"/>
      <c r="BIQ538" s="66"/>
      <c r="BIR538" s="79"/>
      <c r="BIS538" s="109"/>
      <c r="BIT538" s="479"/>
      <c r="BIU538" s="78"/>
      <c r="BIV538" s="144"/>
      <c r="BIW538" s="75"/>
      <c r="BIX538" s="66"/>
      <c r="BIY538" s="66"/>
      <c r="BIZ538" s="79"/>
      <c r="BJA538" s="109"/>
      <c r="BJB538" s="479"/>
      <c r="BJC538" s="78"/>
      <c r="BJD538" s="144"/>
      <c r="BJE538" s="75"/>
      <c r="BJF538" s="66"/>
      <c r="BJG538" s="66"/>
      <c r="BJH538" s="79"/>
      <c r="BJI538" s="109"/>
      <c r="BJJ538" s="479"/>
      <c r="BJK538" s="78"/>
      <c r="BJL538" s="144"/>
      <c r="BJM538" s="75"/>
      <c r="BJN538" s="66"/>
      <c r="BJO538" s="66"/>
      <c r="BJP538" s="79"/>
      <c r="BJQ538" s="109"/>
      <c r="BJR538" s="479"/>
      <c r="BJS538" s="78"/>
      <c r="BJT538" s="144"/>
      <c r="BJU538" s="75"/>
      <c r="BJV538" s="66"/>
      <c r="BJW538" s="66"/>
      <c r="BJX538" s="79"/>
      <c r="BJY538" s="109"/>
      <c r="BJZ538" s="479"/>
      <c r="BKA538" s="78"/>
      <c r="BKB538" s="144"/>
      <c r="BKC538" s="75"/>
      <c r="BKD538" s="66"/>
      <c r="BKE538" s="66"/>
      <c r="BKF538" s="79"/>
      <c r="BKG538" s="109"/>
      <c r="BKH538" s="479"/>
      <c r="BKI538" s="78"/>
      <c r="BKJ538" s="144"/>
      <c r="BKK538" s="75"/>
      <c r="BKL538" s="66"/>
      <c r="BKM538" s="66"/>
      <c r="BKN538" s="79"/>
      <c r="BKO538" s="109"/>
      <c r="BKP538" s="479"/>
      <c r="BKQ538" s="78"/>
      <c r="BKR538" s="144"/>
      <c r="BKS538" s="75"/>
      <c r="BKT538" s="66"/>
      <c r="BKU538" s="66"/>
      <c r="BKV538" s="79"/>
      <c r="BKW538" s="109"/>
      <c r="BKX538" s="479"/>
      <c r="BKY538" s="78"/>
      <c r="BKZ538" s="144"/>
      <c r="BLA538" s="75"/>
      <c r="BLB538" s="66"/>
      <c r="BLC538" s="66"/>
      <c r="BLD538" s="79"/>
      <c r="BLE538" s="109"/>
      <c r="BLF538" s="479"/>
      <c r="BLG538" s="78"/>
      <c r="BLH538" s="144"/>
      <c r="BLI538" s="75"/>
      <c r="BLJ538" s="66"/>
      <c r="BLK538" s="66"/>
      <c r="BLL538" s="79"/>
      <c r="BLM538" s="109"/>
      <c r="BLN538" s="479"/>
      <c r="BLO538" s="78"/>
      <c r="BLP538" s="144"/>
      <c r="BLQ538" s="75"/>
      <c r="BLR538" s="66"/>
      <c r="BLS538" s="66"/>
      <c r="BLT538" s="79"/>
      <c r="BLU538" s="109"/>
      <c r="BLV538" s="479"/>
      <c r="BLW538" s="78"/>
      <c r="BLX538" s="144"/>
      <c r="BLY538" s="75"/>
      <c r="BLZ538" s="66"/>
      <c r="BMA538" s="66"/>
      <c r="BMB538" s="79"/>
      <c r="BMC538" s="109"/>
      <c r="BMD538" s="479"/>
      <c r="BME538" s="78"/>
      <c r="BMF538" s="144"/>
      <c r="BMG538" s="75"/>
      <c r="BMH538" s="66"/>
      <c r="BMI538" s="66"/>
      <c r="BMJ538" s="79"/>
      <c r="BMK538" s="109"/>
      <c r="BML538" s="479"/>
      <c r="BMM538" s="78"/>
      <c r="BMN538" s="144"/>
      <c r="BMO538" s="75"/>
      <c r="BMP538" s="66"/>
      <c r="BMQ538" s="66"/>
      <c r="BMR538" s="79"/>
      <c r="BMS538" s="109"/>
      <c r="BMT538" s="479"/>
      <c r="BMU538" s="78"/>
      <c r="BMV538" s="144"/>
      <c r="BMW538" s="75"/>
      <c r="BMX538" s="66"/>
      <c r="BMY538" s="66"/>
      <c r="BMZ538" s="79"/>
      <c r="BNA538" s="109"/>
      <c r="BNB538" s="479"/>
      <c r="BNC538" s="78"/>
      <c r="BND538" s="144"/>
      <c r="BNE538" s="75"/>
      <c r="BNF538" s="66"/>
      <c r="BNG538" s="66"/>
      <c r="BNH538" s="79"/>
      <c r="BNI538" s="109"/>
      <c r="BNJ538" s="479"/>
      <c r="BNK538" s="78"/>
      <c r="BNL538" s="144"/>
      <c r="BNM538" s="75"/>
      <c r="BNN538" s="66"/>
      <c r="BNO538" s="66"/>
      <c r="BNP538" s="79"/>
      <c r="BNQ538" s="109"/>
      <c r="BNR538" s="479"/>
      <c r="BNS538" s="78"/>
      <c r="BNT538" s="144"/>
      <c r="BNU538" s="75"/>
      <c r="BNV538" s="66"/>
      <c r="BNW538" s="66"/>
      <c r="BNX538" s="79"/>
      <c r="BNY538" s="109"/>
      <c r="BNZ538" s="479"/>
      <c r="BOA538" s="78"/>
      <c r="BOB538" s="144"/>
      <c r="BOC538" s="75"/>
      <c r="BOD538" s="66"/>
      <c r="BOE538" s="66"/>
      <c r="BOF538" s="79"/>
      <c r="BOG538" s="109"/>
      <c r="BOH538" s="479"/>
      <c r="BOI538" s="78"/>
      <c r="BOJ538" s="144"/>
      <c r="BOK538" s="75"/>
      <c r="BOL538" s="66"/>
      <c r="BOM538" s="66"/>
      <c r="BON538" s="79"/>
      <c r="BOO538" s="109"/>
      <c r="BOP538" s="479"/>
      <c r="BOQ538" s="78"/>
      <c r="BOR538" s="144"/>
      <c r="BOS538" s="75"/>
      <c r="BOT538" s="66"/>
      <c r="BOU538" s="66"/>
      <c r="BOV538" s="79"/>
      <c r="BOW538" s="109"/>
      <c r="BOX538" s="479"/>
      <c r="BOY538" s="78"/>
      <c r="BOZ538" s="144"/>
      <c r="BPA538" s="75"/>
      <c r="BPB538" s="66"/>
      <c r="BPC538" s="66"/>
      <c r="BPD538" s="79"/>
      <c r="BPE538" s="109"/>
      <c r="BPF538" s="479"/>
      <c r="BPG538" s="78"/>
      <c r="BPH538" s="144"/>
      <c r="BPI538" s="75"/>
      <c r="BPJ538" s="66"/>
      <c r="BPK538" s="66"/>
      <c r="BPL538" s="79"/>
      <c r="BPM538" s="109"/>
      <c r="BPN538" s="479"/>
      <c r="BPO538" s="78"/>
      <c r="BPP538" s="144"/>
      <c r="BPQ538" s="75"/>
      <c r="BPR538" s="66"/>
      <c r="BPS538" s="66"/>
      <c r="BPT538" s="79"/>
      <c r="BPU538" s="109"/>
      <c r="BPV538" s="479"/>
      <c r="BPW538" s="78"/>
      <c r="BPX538" s="144"/>
      <c r="BPY538" s="75"/>
      <c r="BPZ538" s="66"/>
      <c r="BQA538" s="66"/>
      <c r="BQB538" s="79"/>
      <c r="BQC538" s="109"/>
      <c r="BQD538" s="479"/>
      <c r="BQE538" s="78"/>
      <c r="BQF538" s="144"/>
      <c r="BQG538" s="75"/>
      <c r="BQH538" s="66"/>
      <c r="BQI538" s="66"/>
      <c r="BQJ538" s="79"/>
      <c r="BQK538" s="109"/>
      <c r="BQL538" s="479"/>
      <c r="BQM538" s="78"/>
      <c r="BQN538" s="144"/>
      <c r="BQO538" s="75"/>
      <c r="BQP538" s="66"/>
      <c r="BQQ538" s="66"/>
      <c r="BQR538" s="79"/>
      <c r="BQS538" s="109"/>
      <c r="BQT538" s="479"/>
      <c r="BQU538" s="78"/>
      <c r="BQV538" s="144"/>
      <c r="BQW538" s="75"/>
      <c r="BQX538" s="66"/>
      <c r="BQY538" s="66"/>
      <c r="BQZ538" s="79"/>
      <c r="BRA538" s="109"/>
      <c r="BRB538" s="479"/>
      <c r="BRC538" s="78"/>
      <c r="BRD538" s="144"/>
      <c r="BRE538" s="75"/>
      <c r="BRF538" s="66"/>
      <c r="BRG538" s="66"/>
      <c r="BRH538" s="79"/>
      <c r="BRI538" s="109"/>
      <c r="BRJ538" s="479"/>
      <c r="BRK538" s="78"/>
      <c r="BRL538" s="144"/>
      <c r="BRM538" s="75"/>
      <c r="BRN538" s="66"/>
      <c r="BRO538" s="66"/>
      <c r="BRP538" s="79"/>
      <c r="BRQ538" s="109"/>
      <c r="BRR538" s="479"/>
      <c r="BRS538" s="78"/>
      <c r="BRT538" s="144"/>
      <c r="BRU538" s="75"/>
      <c r="BRV538" s="66"/>
      <c r="BRW538" s="66"/>
      <c r="BRX538" s="79"/>
      <c r="BRY538" s="109"/>
      <c r="BRZ538" s="479"/>
      <c r="BSA538" s="78"/>
      <c r="BSB538" s="144"/>
      <c r="BSC538" s="75"/>
      <c r="BSD538" s="66"/>
      <c r="BSE538" s="66"/>
      <c r="BSF538" s="79"/>
      <c r="BSG538" s="109"/>
      <c r="BSH538" s="479"/>
      <c r="BSI538" s="78"/>
      <c r="BSJ538" s="144"/>
      <c r="BSK538" s="75"/>
      <c r="BSL538" s="66"/>
      <c r="BSM538" s="66"/>
      <c r="BSN538" s="79"/>
      <c r="BSO538" s="109"/>
      <c r="BSP538" s="479"/>
      <c r="BSQ538" s="78"/>
      <c r="BSR538" s="144"/>
      <c r="BSS538" s="75"/>
      <c r="BST538" s="66"/>
      <c r="BSU538" s="66"/>
      <c r="BSV538" s="79"/>
      <c r="BSW538" s="109"/>
      <c r="BSX538" s="479"/>
      <c r="BSY538" s="78"/>
      <c r="BSZ538" s="144"/>
      <c r="BTA538" s="75"/>
      <c r="BTB538" s="66"/>
      <c r="BTC538" s="66"/>
      <c r="BTD538" s="79"/>
      <c r="BTE538" s="109"/>
      <c r="BTF538" s="479"/>
      <c r="BTG538" s="78"/>
      <c r="BTH538" s="144"/>
      <c r="BTI538" s="75"/>
      <c r="BTJ538" s="66"/>
      <c r="BTK538" s="66"/>
      <c r="BTL538" s="79"/>
      <c r="BTM538" s="109"/>
      <c r="BTN538" s="479"/>
      <c r="BTO538" s="78"/>
      <c r="BTP538" s="144"/>
      <c r="BTQ538" s="75"/>
      <c r="BTR538" s="66"/>
      <c r="BTS538" s="66"/>
      <c r="BTT538" s="79"/>
      <c r="BTU538" s="109"/>
      <c r="BTV538" s="479"/>
      <c r="BTW538" s="78"/>
      <c r="BTX538" s="144"/>
      <c r="BTY538" s="75"/>
      <c r="BTZ538" s="66"/>
      <c r="BUA538" s="66"/>
      <c r="BUB538" s="79"/>
      <c r="BUC538" s="109"/>
      <c r="BUD538" s="479"/>
      <c r="BUE538" s="78"/>
      <c r="BUF538" s="144"/>
      <c r="BUG538" s="75"/>
      <c r="BUH538" s="66"/>
      <c r="BUI538" s="66"/>
      <c r="BUJ538" s="79"/>
      <c r="BUK538" s="109"/>
      <c r="BUL538" s="479"/>
      <c r="BUM538" s="78"/>
      <c r="BUN538" s="144"/>
      <c r="BUO538" s="75"/>
      <c r="BUP538" s="66"/>
      <c r="BUQ538" s="66"/>
      <c r="BUR538" s="79"/>
      <c r="BUS538" s="109"/>
      <c r="BUT538" s="479"/>
      <c r="BUU538" s="78"/>
      <c r="BUV538" s="144"/>
      <c r="BUW538" s="75"/>
      <c r="BUX538" s="66"/>
      <c r="BUY538" s="66"/>
      <c r="BUZ538" s="79"/>
      <c r="BVA538" s="109"/>
      <c r="BVB538" s="479"/>
      <c r="BVC538" s="78"/>
      <c r="BVD538" s="144"/>
      <c r="BVE538" s="75"/>
      <c r="BVF538" s="66"/>
      <c r="BVG538" s="66"/>
      <c r="BVH538" s="79"/>
      <c r="BVI538" s="109"/>
      <c r="BVJ538" s="479"/>
      <c r="BVK538" s="78"/>
      <c r="BVL538" s="144"/>
      <c r="BVM538" s="75"/>
      <c r="BVN538" s="66"/>
      <c r="BVO538" s="66"/>
      <c r="BVP538" s="79"/>
      <c r="BVQ538" s="109"/>
      <c r="BVR538" s="479"/>
      <c r="BVS538" s="78"/>
      <c r="BVT538" s="144"/>
      <c r="BVU538" s="75"/>
      <c r="BVV538" s="66"/>
      <c r="BVW538" s="66"/>
      <c r="BVX538" s="79"/>
      <c r="BVY538" s="109"/>
      <c r="BVZ538" s="479"/>
      <c r="BWA538" s="78"/>
      <c r="BWB538" s="144"/>
      <c r="BWC538" s="75"/>
      <c r="BWD538" s="66"/>
      <c r="BWE538" s="66"/>
      <c r="BWF538" s="79"/>
      <c r="BWG538" s="109"/>
      <c r="BWH538" s="479"/>
      <c r="BWI538" s="78"/>
      <c r="BWJ538" s="144"/>
      <c r="BWK538" s="75"/>
      <c r="BWL538" s="66"/>
      <c r="BWM538" s="66"/>
      <c r="BWN538" s="79"/>
      <c r="BWO538" s="109"/>
      <c r="BWP538" s="479"/>
      <c r="BWQ538" s="78"/>
      <c r="BWR538" s="144"/>
      <c r="BWS538" s="75"/>
      <c r="BWT538" s="66"/>
      <c r="BWU538" s="66"/>
      <c r="BWV538" s="79"/>
      <c r="BWW538" s="109"/>
      <c r="BWX538" s="479"/>
      <c r="BWY538" s="78"/>
      <c r="BWZ538" s="144"/>
      <c r="BXA538" s="75"/>
      <c r="BXB538" s="66"/>
      <c r="BXC538" s="66"/>
      <c r="BXD538" s="79"/>
      <c r="BXE538" s="109"/>
      <c r="BXF538" s="479"/>
      <c r="BXG538" s="78"/>
      <c r="BXH538" s="144"/>
      <c r="BXI538" s="75"/>
      <c r="BXJ538" s="66"/>
      <c r="BXK538" s="66"/>
      <c r="BXL538" s="79"/>
      <c r="BXM538" s="109"/>
      <c r="BXN538" s="479"/>
      <c r="BXO538" s="78"/>
      <c r="BXP538" s="144"/>
      <c r="BXQ538" s="75"/>
      <c r="BXR538" s="66"/>
      <c r="BXS538" s="66"/>
      <c r="BXT538" s="79"/>
      <c r="BXU538" s="109"/>
      <c r="BXV538" s="479"/>
      <c r="BXW538" s="78"/>
      <c r="BXX538" s="144"/>
      <c r="BXY538" s="75"/>
      <c r="BXZ538" s="66"/>
      <c r="BYA538" s="66"/>
      <c r="BYB538" s="79"/>
      <c r="BYC538" s="109"/>
      <c r="BYD538" s="479"/>
      <c r="BYE538" s="78"/>
      <c r="BYF538" s="144"/>
      <c r="BYG538" s="75"/>
      <c r="BYH538" s="66"/>
      <c r="BYI538" s="66"/>
      <c r="BYJ538" s="79"/>
      <c r="BYK538" s="109"/>
      <c r="BYL538" s="479"/>
      <c r="BYM538" s="78"/>
      <c r="BYN538" s="144"/>
      <c r="BYO538" s="75"/>
      <c r="BYP538" s="66"/>
      <c r="BYQ538" s="66"/>
      <c r="BYR538" s="79"/>
      <c r="BYS538" s="109"/>
      <c r="BYT538" s="479"/>
      <c r="BYU538" s="78"/>
      <c r="BYV538" s="144"/>
      <c r="BYW538" s="75"/>
      <c r="BYX538" s="66"/>
      <c r="BYY538" s="66"/>
      <c r="BYZ538" s="79"/>
      <c r="BZA538" s="109"/>
      <c r="BZB538" s="479"/>
      <c r="BZC538" s="78"/>
      <c r="BZD538" s="144"/>
      <c r="BZE538" s="75"/>
      <c r="BZF538" s="66"/>
      <c r="BZG538" s="66"/>
      <c r="BZH538" s="79"/>
      <c r="BZI538" s="109"/>
      <c r="BZJ538" s="479"/>
      <c r="BZK538" s="78"/>
      <c r="BZL538" s="144"/>
      <c r="BZM538" s="75"/>
      <c r="BZN538" s="66"/>
      <c r="BZO538" s="66"/>
      <c r="BZP538" s="79"/>
      <c r="BZQ538" s="109"/>
      <c r="BZR538" s="479"/>
      <c r="BZS538" s="78"/>
      <c r="BZT538" s="144"/>
      <c r="BZU538" s="75"/>
      <c r="BZV538" s="66"/>
      <c r="BZW538" s="66"/>
      <c r="BZX538" s="79"/>
      <c r="BZY538" s="109"/>
      <c r="BZZ538" s="479"/>
      <c r="CAA538" s="78"/>
      <c r="CAB538" s="144"/>
      <c r="CAC538" s="75"/>
      <c r="CAD538" s="66"/>
      <c r="CAE538" s="66"/>
      <c r="CAF538" s="79"/>
      <c r="CAG538" s="109"/>
      <c r="CAH538" s="479"/>
      <c r="CAI538" s="78"/>
      <c r="CAJ538" s="144"/>
      <c r="CAK538" s="75"/>
      <c r="CAL538" s="66"/>
      <c r="CAM538" s="66"/>
      <c r="CAN538" s="79"/>
      <c r="CAO538" s="109"/>
      <c r="CAP538" s="479"/>
      <c r="CAQ538" s="78"/>
      <c r="CAR538" s="144"/>
      <c r="CAS538" s="75"/>
      <c r="CAT538" s="66"/>
      <c r="CAU538" s="66"/>
      <c r="CAV538" s="79"/>
      <c r="CAW538" s="109"/>
      <c r="CAX538" s="479"/>
      <c r="CAY538" s="78"/>
      <c r="CAZ538" s="144"/>
      <c r="CBA538" s="75"/>
      <c r="CBB538" s="66"/>
      <c r="CBC538" s="66"/>
      <c r="CBD538" s="79"/>
      <c r="CBE538" s="109"/>
      <c r="CBF538" s="479"/>
      <c r="CBG538" s="78"/>
      <c r="CBH538" s="144"/>
      <c r="CBI538" s="75"/>
      <c r="CBJ538" s="66"/>
      <c r="CBK538" s="66"/>
      <c r="CBL538" s="79"/>
      <c r="CBM538" s="109"/>
      <c r="CBN538" s="479"/>
      <c r="CBO538" s="78"/>
      <c r="CBP538" s="144"/>
      <c r="CBQ538" s="75"/>
      <c r="CBR538" s="66"/>
      <c r="CBS538" s="66"/>
      <c r="CBT538" s="79"/>
      <c r="CBU538" s="109"/>
      <c r="CBV538" s="479"/>
      <c r="CBW538" s="78"/>
      <c r="CBX538" s="144"/>
      <c r="CBY538" s="75"/>
      <c r="CBZ538" s="66"/>
      <c r="CCA538" s="66"/>
      <c r="CCB538" s="79"/>
      <c r="CCC538" s="109"/>
      <c r="CCD538" s="479"/>
      <c r="CCE538" s="78"/>
      <c r="CCF538" s="144"/>
      <c r="CCG538" s="75"/>
      <c r="CCH538" s="66"/>
      <c r="CCI538" s="66"/>
      <c r="CCJ538" s="79"/>
      <c r="CCK538" s="109"/>
      <c r="CCL538" s="479"/>
      <c r="CCM538" s="78"/>
      <c r="CCN538" s="144"/>
      <c r="CCO538" s="75"/>
      <c r="CCP538" s="66"/>
      <c r="CCQ538" s="66"/>
      <c r="CCR538" s="79"/>
      <c r="CCS538" s="109"/>
      <c r="CCT538" s="479"/>
      <c r="CCU538" s="78"/>
      <c r="CCV538" s="144"/>
      <c r="CCW538" s="75"/>
      <c r="CCX538" s="66"/>
      <c r="CCY538" s="66"/>
      <c r="CCZ538" s="79"/>
      <c r="CDA538" s="109"/>
      <c r="CDB538" s="479"/>
      <c r="CDC538" s="78"/>
      <c r="CDD538" s="144"/>
      <c r="CDE538" s="75"/>
      <c r="CDF538" s="66"/>
      <c r="CDG538" s="66"/>
      <c r="CDH538" s="79"/>
      <c r="CDI538" s="109"/>
      <c r="CDJ538" s="479"/>
      <c r="CDK538" s="78"/>
      <c r="CDL538" s="144"/>
      <c r="CDM538" s="75"/>
      <c r="CDN538" s="66"/>
      <c r="CDO538" s="66"/>
      <c r="CDP538" s="79"/>
      <c r="CDQ538" s="109"/>
      <c r="CDR538" s="479"/>
      <c r="CDS538" s="78"/>
      <c r="CDT538" s="144"/>
      <c r="CDU538" s="75"/>
      <c r="CDV538" s="66"/>
      <c r="CDW538" s="66"/>
      <c r="CDX538" s="79"/>
      <c r="CDY538" s="109"/>
      <c r="CDZ538" s="479"/>
      <c r="CEA538" s="78"/>
      <c r="CEB538" s="144"/>
      <c r="CEC538" s="75"/>
      <c r="CED538" s="66"/>
      <c r="CEE538" s="66"/>
      <c r="CEF538" s="79"/>
      <c r="CEG538" s="109"/>
      <c r="CEH538" s="479"/>
      <c r="CEI538" s="78"/>
      <c r="CEJ538" s="144"/>
      <c r="CEK538" s="75"/>
      <c r="CEL538" s="66"/>
      <c r="CEM538" s="66"/>
      <c r="CEN538" s="79"/>
      <c r="CEO538" s="109"/>
      <c r="CEP538" s="479"/>
      <c r="CEQ538" s="78"/>
      <c r="CER538" s="144"/>
      <c r="CES538" s="75"/>
      <c r="CET538" s="66"/>
      <c r="CEU538" s="66"/>
      <c r="CEV538" s="79"/>
      <c r="CEW538" s="109"/>
      <c r="CEX538" s="479"/>
      <c r="CEY538" s="78"/>
      <c r="CEZ538" s="144"/>
      <c r="CFA538" s="75"/>
      <c r="CFB538" s="66"/>
      <c r="CFC538" s="66"/>
      <c r="CFD538" s="79"/>
      <c r="CFE538" s="109"/>
      <c r="CFF538" s="479"/>
      <c r="CFG538" s="78"/>
      <c r="CFH538" s="144"/>
      <c r="CFI538" s="75"/>
      <c r="CFJ538" s="66"/>
      <c r="CFK538" s="66"/>
      <c r="CFL538" s="79"/>
      <c r="CFM538" s="109"/>
      <c r="CFN538" s="479"/>
      <c r="CFO538" s="78"/>
      <c r="CFP538" s="144"/>
      <c r="CFQ538" s="75"/>
      <c r="CFR538" s="66"/>
      <c r="CFS538" s="66"/>
      <c r="CFT538" s="79"/>
      <c r="CFU538" s="109"/>
      <c r="CFV538" s="479"/>
      <c r="CFW538" s="78"/>
      <c r="CFX538" s="144"/>
      <c r="CFY538" s="75"/>
      <c r="CFZ538" s="66"/>
      <c r="CGA538" s="66"/>
      <c r="CGB538" s="79"/>
      <c r="CGC538" s="109"/>
      <c r="CGD538" s="479"/>
      <c r="CGE538" s="78"/>
      <c r="CGF538" s="144"/>
      <c r="CGG538" s="75"/>
      <c r="CGH538" s="66"/>
      <c r="CGI538" s="66"/>
      <c r="CGJ538" s="79"/>
      <c r="CGK538" s="109"/>
      <c r="CGL538" s="479"/>
      <c r="CGM538" s="78"/>
      <c r="CGN538" s="144"/>
      <c r="CGO538" s="75"/>
      <c r="CGP538" s="66"/>
      <c r="CGQ538" s="66"/>
      <c r="CGR538" s="79"/>
      <c r="CGS538" s="109"/>
      <c r="CGT538" s="479"/>
      <c r="CGU538" s="78"/>
      <c r="CGV538" s="144"/>
      <c r="CGW538" s="75"/>
      <c r="CGX538" s="66"/>
      <c r="CGY538" s="66"/>
      <c r="CGZ538" s="79"/>
      <c r="CHA538" s="109"/>
      <c r="CHB538" s="479"/>
      <c r="CHC538" s="78"/>
      <c r="CHD538" s="144"/>
      <c r="CHE538" s="75"/>
      <c r="CHF538" s="66"/>
      <c r="CHG538" s="66"/>
      <c r="CHH538" s="79"/>
      <c r="CHI538" s="109"/>
      <c r="CHJ538" s="479"/>
      <c r="CHK538" s="78"/>
      <c r="CHL538" s="144"/>
      <c r="CHM538" s="75"/>
      <c r="CHN538" s="66"/>
      <c r="CHO538" s="66"/>
      <c r="CHP538" s="79"/>
      <c r="CHQ538" s="109"/>
      <c r="CHR538" s="479"/>
      <c r="CHS538" s="78"/>
      <c r="CHT538" s="144"/>
      <c r="CHU538" s="75"/>
      <c r="CHV538" s="66"/>
      <c r="CHW538" s="66"/>
      <c r="CHX538" s="79"/>
      <c r="CHY538" s="109"/>
      <c r="CHZ538" s="479"/>
      <c r="CIA538" s="78"/>
      <c r="CIB538" s="144"/>
      <c r="CIC538" s="75"/>
      <c r="CID538" s="66"/>
      <c r="CIE538" s="66"/>
      <c r="CIF538" s="79"/>
      <c r="CIG538" s="109"/>
      <c r="CIH538" s="479"/>
      <c r="CII538" s="78"/>
      <c r="CIJ538" s="144"/>
      <c r="CIK538" s="75"/>
      <c r="CIL538" s="66"/>
      <c r="CIM538" s="66"/>
      <c r="CIN538" s="79"/>
      <c r="CIO538" s="109"/>
      <c r="CIP538" s="479"/>
      <c r="CIQ538" s="78"/>
      <c r="CIR538" s="144"/>
      <c r="CIS538" s="75"/>
      <c r="CIT538" s="66"/>
      <c r="CIU538" s="66"/>
      <c r="CIV538" s="79"/>
      <c r="CIW538" s="109"/>
      <c r="CIX538" s="479"/>
      <c r="CIY538" s="78"/>
      <c r="CIZ538" s="144"/>
      <c r="CJA538" s="75"/>
      <c r="CJB538" s="66"/>
      <c r="CJC538" s="66"/>
      <c r="CJD538" s="79"/>
      <c r="CJE538" s="109"/>
      <c r="CJF538" s="479"/>
      <c r="CJG538" s="78"/>
      <c r="CJH538" s="144"/>
      <c r="CJI538" s="75"/>
      <c r="CJJ538" s="66"/>
      <c r="CJK538" s="66"/>
      <c r="CJL538" s="79"/>
      <c r="CJM538" s="109"/>
      <c r="CJN538" s="479"/>
      <c r="CJO538" s="78"/>
      <c r="CJP538" s="144"/>
      <c r="CJQ538" s="75"/>
      <c r="CJR538" s="66"/>
      <c r="CJS538" s="66"/>
      <c r="CJT538" s="79"/>
      <c r="CJU538" s="109"/>
      <c r="CJV538" s="479"/>
      <c r="CJW538" s="78"/>
      <c r="CJX538" s="144"/>
      <c r="CJY538" s="75"/>
      <c r="CJZ538" s="66"/>
      <c r="CKA538" s="66"/>
      <c r="CKB538" s="79"/>
      <c r="CKC538" s="109"/>
      <c r="CKD538" s="479"/>
      <c r="CKE538" s="78"/>
      <c r="CKF538" s="144"/>
      <c r="CKG538" s="75"/>
      <c r="CKH538" s="66"/>
      <c r="CKI538" s="66"/>
      <c r="CKJ538" s="79"/>
      <c r="CKK538" s="109"/>
      <c r="CKL538" s="479"/>
      <c r="CKM538" s="78"/>
      <c r="CKN538" s="144"/>
      <c r="CKO538" s="75"/>
      <c r="CKP538" s="66"/>
      <c r="CKQ538" s="66"/>
      <c r="CKR538" s="79"/>
      <c r="CKS538" s="109"/>
      <c r="CKT538" s="479"/>
      <c r="CKU538" s="78"/>
      <c r="CKV538" s="144"/>
      <c r="CKW538" s="75"/>
      <c r="CKX538" s="66"/>
      <c r="CKY538" s="66"/>
      <c r="CKZ538" s="79"/>
      <c r="CLA538" s="109"/>
      <c r="CLB538" s="479"/>
      <c r="CLC538" s="78"/>
      <c r="CLD538" s="144"/>
      <c r="CLE538" s="75"/>
      <c r="CLF538" s="66"/>
      <c r="CLG538" s="66"/>
      <c r="CLH538" s="79"/>
      <c r="CLI538" s="109"/>
      <c r="CLJ538" s="479"/>
      <c r="CLK538" s="78"/>
      <c r="CLL538" s="144"/>
      <c r="CLM538" s="75"/>
      <c r="CLN538" s="66"/>
      <c r="CLO538" s="66"/>
      <c r="CLP538" s="79"/>
      <c r="CLQ538" s="109"/>
      <c r="CLR538" s="479"/>
      <c r="CLS538" s="78"/>
      <c r="CLT538" s="144"/>
      <c r="CLU538" s="75"/>
      <c r="CLV538" s="66"/>
      <c r="CLW538" s="66"/>
      <c r="CLX538" s="79"/>
      <c r="CLY538" s="109"/>
      <c r="CLZ538" s="479"/>
      <c r="CMA538" s="78"/>
      <c r="CMB538" s="144"/>
      <c r="CMC538" s="75"/>
      <c r="CMD538" s="66"/>
      <c r="CME538" s="66"/>
      <c r="CMF538" s="79"/>
      <c r="CMG538" s="109"/>
      <c r="CMH538" s="479"/>
      <c r="CMI538" s="78"/>
      <c r="CMJ538" s="144"/>
      <c r="CMK538" s="75"/>
      <c r="CML538" s="66"/>
      <c r="CMM538" s="66"/>
      <c r="CMN538" s="79"/>
      <c r="CMO538" s="109"/>
      <c r="CMP538" s="479"/>
      <c r="CMQ538" s="78"/>
      <c r="CMR538" s="144"/>
      <c r="CMS538" s="75"/>
      <c r="CMT538" s="66"/>
      <c r="CMU538" s="66"/>
      <c r="CMV538" s="79"/>
      <c r="CMW538" s="109"/>
      <c r="CMX538" s="479"/>
      <c r="CMY538" s="78"/>
      <c r="CMZ538" s="144"/>
      <c r="CNA538" s="75"/>
      <c r="CNB538" s="66"/>
      <c r="CNC538" s="66"/>
      <c r="CND538" s="79"/>
      <c r="CNE538" s="109"/>
      <c r="CNF538" s="479"/>
      <c r="CNG538" s="78"/>
      <c r="CNH538" s="144"/>
      <c r="CNI538" s="75"/>
      <c r="CNJ538" s="66"/>
      <c r="CNK538" s="66"/>
      <c r="CNL538" s="79"/>
      <c r="CNM538" s="109"/>
      <c r="CNN538" s="479"/>
      <c r="CNO538" s="78"/>
      <c r="CNP538" s="144"/>
      <c r="CNQ538" s="75"/>
      <c r="CNR538" s="66"/>
      <c r="CNS538" s="66"/>
      <c r="CNT538" s="79"/>
      <c r="CNU538" s="109"/>
      <c r="CNV538" s="479"/>
      <c r="CNW538" s="78"/>
      <c r="CNX538" s="144"/>
      <c r="CNY538" s="75"/>
      <c r="CNZ538" s="66"/>
      <c r="COA538" s="66"/>
      <c r="COB538" s="79"/>
      <c r="COC538" s="109"/>
      <c r="COD538" s="479"/>
      <c r="COE538" s="78"/>
      <c r="COF538" s="144"/>
      <c r="COG538" s="75"/>
      <c r="COH538" s="66"/>
      <c r="COI538" s="66"/>
      <c r="COJ538" s="79"/>
      <c r="COK538" s="109"/>
      <c r="COL538" s="479"/>
      <c r="COM538" s="78"/>
      <c r="CON538" s="144"/>
      <c r="COO538" s="75"/>
      <c r="COP538" s="66"/>
      <c r="COQ538" s="66"/>
      <c r="COR538" s="79"/>
      <c r="COS538" s="109"/>
      <c r="COT538" s="479"/>
      <c r="COU538" s="78"/>
      <c r="COV538" s="144"/>
      <c r="COW538" s="75"/>
      <c r="COX538" s="66"/>
      <c r="COY538" s="66"/>
      <c r="COZ538" s="79"/>
      <c r="CPA538" s="109"/>
      <c r="CPB538" s="479"/>
      <c r="CPC538" s="78"/>
      <c r="CPD538" s="144"/>
      <c r="CPE538" s="75"/>
      <c r="CPF538" s="66"/>
      <c r="CPG538" s="66"/>
      <c r="CPH538" s="79"/>
      <c r="CPI538" s="109"/>
      <c r="CPJ538" s="479"/>
      <c r="CPK538" s="78"/>
      <c r="CPL538" s="144"/>
      <c r="CPM538" s="75"/>
      <c r="CPN538" s="66"/>
      <c r="CPO538" s="66"/>
      <c r="CPP538" s="79"/>
      <c r="CPQ538" s="109"/>
      <c r="CPR538" s="479"/>
      <c r="CPS538" s="78"/>
      <c r="CPT538" s="144"/>
      <c r="CPU538" s="75"/>
      <c r="CPV538" s="66"/>
      <c r="CPW538" s="66"/>
      <c r="CPX538" s="79"/>
      <c r="CPY538" s="109"/>
      <c r="CPZ538" s="479"/>
      <c r="CQA538" s="78"/>
      <c r="CQB538" s="144"/>
      <c r="CQC538" s="75"/>
      <c r="CQD538" s="66"/>
      <c r="CQE538" s="66"/>
      <c r="CQF538" s="79"/>
      <c r="CQG538" s="109"/>
      <c r="CQH538" s="479"/>
      <c r="CQI538" s="78"/>
      <c r="CQJ538" s="144"/>
      <c r="CQK538" s="75"/>
      <c r="CQL538" s="66"/>
      <c r="CQM538" s="66"/>
      <c r="CQN538" s="79"/>
      <c r="CQO538" s="109"/>
      <c r="CQP538" s="479"/>
      <c r="CQQ538" s="78"/>
      <c r="CQR538" s="144"/>
      <c r="CQS538" s="75"/>
      <c r="CQT538" s="66"/>
      <c r="CQU538" s="66"/>
      <c r="CQV538" s="79"/>
      <c r="CQW538" s="109"/>
      <c r="CQX538" s="479"/>
      <c r="CQY538" s="78"/>
      <c r="CQZ538" s="144"/>
      <c r="CRA538" s="75"/>
      <c r="CRB538" s="66"/>
      <c r="CRC538" s="66"/>
      <c r="CRD538" s="79"/>
      <c r="CRE538" s="109"/>
      <c r="CRF538" s="479"/>
      <c r="CRG538" s="78"/>
      <c r="CRH538" s="144"/>
      <c r="CRI538" s="75"/>
      <c r="CRJ538" s="66"/>
      <c r="CRK538" s="66"/>
      <c r="CRL538" s="79"/>
      <c r="CRM538" s="109"/>
      <c r="CRN538" s="479"/>
      <c r="CRO538" s="78"/>
      <c r="CRP538" s="144"/>
      <c r="CRQ538" s="75"/>
      <c r="CRR538" s="66"/>
      <c r="CRS538" s="66"/>
      <c r="CRT538" s="79"/>
      <c r="CRU538" s="109"/>
      <c r="CRV538" s="479"/>
      <c r="CRW538" s="78"/>
      <c r="CRX538" s="144"/>
      <c r="CRY538" s="75"/>
      <c r="CRZ538" s="66"/>
      <c r="CSA538" s="66"/>
      <c r="CSB538" s="79"/>
      <c r="CSC538" s="109"/>
      <c r="CSD538" s="479"/>
      <c r="CSE538" s="78"/>
      <c r="CSF538" s="144"/>
      <c r="CSG538" s="75"/>
      <c r="CSH538" s="66"/>
      <c r="CSI538" s="66"/>
      <c r="CSJ538" s="79"/>
      <c r="CSK538" s="109"/>
      <c r="CSL538" s="479"/>
      <c r="CSM538" s="78"/>
      <c r="CSN538" s="144"/>
      <c r="CSO538" s="75"/>
      <c r="CSP538" s="66"/>
      <c r="CSQ538" s="66"/>
      <c r="CSR538" s="79"/>
      <c r="CSS538" s="109"/>
      <c r="CST538" s="479"/>
      <c r="CSU538" s="78"/>
      <c r="CSV538" s="144"/>
      <c r="CSW538" s="75"/>
      <c r="CSX538" s="66"/>
      <c r="CSY538" s="66"/>
      <c r="CSZ538" s="79"/>
      <c r="CTA538" s="109"/>
      <c r="CTB538" s="479"/>
      <c r="CTC538" s="78"/>
      <c r="CTD538" s="144"/>
      <c r="CTE538" s="75"/>
      <c r="CTF538" s="66"/>
      <c r="CTG538" s="66"/>
      <c r="CTH538" s="79"/>
      <c r="CTI538" s="109"/>
      <c r="CTJ538" s="479"/>
      <c r="CTK538" s="78"/>
      <c r="CTL538" s="144"/>
      <c r="CTM538" s="75"/>
      <c r="CTN538" s="66"/>
      <c r="CTO538" s="66"/>
      <c r="CTP538" s="79"/>
      <c r="CTQ538" s="109"/>
      <c r="CTR538" s="479"/>
      <c r="CTS538" s="78"/>
      <c r="CTT538" s="144"/>
      <c r="CTU538" s="75"/>
      <c r="CTV538" s="66"/>
      <c r="CTW538" s="66"/>
      <c r="CTX538" s="79"/>
      <c r="CTY538" s="109"/>
      <c r="CTZ538" s="479"/>
      <c r="CUA538" s="78"/>
      <c r="CUB538" s="144"/>
      <c r="CUC538" s="75"/>
      <c r="CUD538" s="66"/>
      <c r="CUE538" s="66"/>
      <c r="CUF538" s="79"/>
      <c r="CUG538" s="109"/>
      <c r="CUH538" s="479"/>
      <c r="CUI538" s="78"/>
      <c r="CUJ538" s="144"/>
      <c r="CUK538" s="75"/>
      <c r="CUL538" s="66"/>
      <c r="CUM538" s="66"/>
      <c r="CUN538" s="79"/>
      <c r="CUO538" s="109"/>
      <c r="CUP538" s="479"/>
      <c r="CUQ538" s="78"/>
      <c r="CUR538" s="144"/>
      <c r="CUS538" s="75"/>
      <c r="CUT538" s="66"/>
      <c r="CUU538" s="66"/>
      <c r="CUV538" s="79"/>
      <c r="CUW538" s="109"/>
      <c r="CUX538" s="479"/>
      <c r="CUY538" s="78"/>
      <c r="CUZ538" s="144"/>
      <c r="CVA538" s="75"/>
      <c r="CVB538" s="66"/>
      <c r="CVC538" s="66"/>
      <c r="CVD538" s="79"/>
      <c r="CVE538" s="109"/>
      <c r="CVF538" s="479"/>
      <c r="CVG538" s="78"/>
      <c r="CVH538" s="144"/>
      <c r="CVI538" s="75"/>
      <c r="CVJ538" s="66"/>
      <c r="CVK538" s="66"/>
      <c r="CVL538" s="79"/>
      <c r="CVM538" s="109"/>
      <c r="CVN538" s="479"/>
      <c r="CVO538" s="78"/>
      <c r="CVP538" s="144"/>
      <c r="CVQ538" s="75"/>
      <c r="CVR538" s="66"/>
      <c r="CVS538" s="66"/>
      <c r="CVT538" s="79"/>
      <c r="CVU538" s="109"/>
      <c r="CVV538" s="479"/>
      <c r="CVW538" s="78"/>
      <c r="CVX538" s="144"/>
      <c r="CVY538" s="75"/>
      <c r="CVZ538" s="66"/>
      <c r="CWA538" s="66"/>
      <c r="CWB538" s="79"/>
      <c r="CWC538" s="109"/>
      <c r="CWD538" s="479"/>
      <c r="CWE538" s="78"/>
      <c r="CWF538" s="144"/>
      <c r="CWG538" s="75"/>
      <c r="CWH538" s="66"/>
      <c r="CWI538" s="66"/>
      <c r="CWJ538" s="79"/>
      <c r="CWK538" s="109"/>
      <c r="CWL538" s="479"/>
      <c r="CWM538" s="78"/>
      <c r="CWN538" s="144"/>
      <c r="CWO538" s="75"/>
      <c r="CWP538" s="66"/>
      <c r="CWQ538" s="66"/>
      <c r="CWR538" s="79"/>
      <c r="CWS538" s="109"/>
      <c r="CWT538" s="479"/>
      <c r="CWU538" s="78"/>
      <c r="CWV538" s="144"/>
      <c r="CWW538" s="75"/>
      <c r="CWX538" s="66"/>
      <c r="CWY538" s="66"/>
      <c r="CWZ538" s="79"/>
      <c r="CXA538" s="109"/>
      <c r="CXB538" s="479"/>
      <c r="CXC538" s="78"/>
      <c r="CXD538" s="144"/>
      <c r="CXE538" s="75"/>
      <c r="CXF538" s="66"/>
      <c r="CXG538" s="66"/>
      <c r="CXH538" s="79"/>
      <c r="CXI538" s="109"/>
      <c r="CXJ538" s="479"/>
      <c r="CXK538" s="78"/>
      <c r="CXL538" s="144"/>
      <c r="CXM538" s="75"/>
      <c r="CXN538" s="66"/>
      <c r="CXO538" s="66"/>
      <c r="CXP538" s="79"/>
      <c r="CXQ538" s="109"/>
      <c r="CXR538" s="479"/>
      <c r="CXS538" s="78"/>
      <c r="CXT538" s="144"/>
      <c r="CXU538" s="75"/>
      <c r="CXV538" s="66"/>
      <c r="CXW538" s="66"/>
      <c r="CXX538" s="79"/>
      <c r="CXY538" s="109"/>
      <c r="CXZ538" s="479"/>
      <c r="CYA538" s="78"/>
      <c r="CYB538" s="144"/>
      <c r="CYC538" s="75"/>
      <c r="CYD538" s="66"/>
      <c r="CYE538" s="66"/>
      <c r="CYF538" s="79"/>
      <c r="CYG538" s="109"/>
      <c r="CYH538" s="479"/>
      <c r="CYI538" s="78"/>
      <c r="CYJ538" s="144"/>
      <c r="CYK538" s="75"/>
      <c r="CYL538" s="66"/>
      <c r="CYM538" s="66"/>
      <c r="CYN538" s="79"/>
      <c r="CYO538" s="109"/>
      <c r="CYP538" s="479"/>
      <c r="CYQ538" s="78"/>
      <c r="CYR538" s="144"/>
      <c r="CYS538" s="75"/>
      <c r="CYT538" s="66"/>
      <c r="CYU538" s="66"/>
      <c r="CYV538" s="79"/>
      <c r="CYW538" s="109"/>
      <c r="CYX538" s="479"/>
      <c r="CYY538" s="78"/>
      <c r="CYZ538" s="144"/>
      <c r="CZA538" s="75"/>
      <c r="CZB538" s="66"/>
      <c r="CZC538" s="66"/>
      <c r="CZD538" s="79"/>
      <c r="CZE538" s="109"/>
      <c r="CZF538" s="479"/>
      <c r="CZG538" s="78"/>
      <c r="CZH538" s="144"/>
      <c r="CZI538" s="75"/>
      <c r="CZJ538" s="66"/>
      <c r="CZK538" s="66"/>
      <c r="CZL538" s="79"/>
      <c r="CZM538" s="109"/>
      <c r="CZN538" s="479"/>
      <c r="CZO538" s="78"/>
      <c r="CZP538" s="144"/>
      <c r="CZQ538" s="75"/>
      <c r="CZR538" s="66"/>
      <c r="CZS538" s="66"/>
      <c r="CZT538" s="79"/>
      <c r="CZU538" s="109"/>
      <c r="CZV538" s="479"/>
      <c r="CZW538" s="78"/>
      <c r="CZX538" s="144"/>
      <c r="CZY538" s="75"/>
      <c r="CZZ538" s="66"/>
      <c r="DAA538" s="66"/>
      <c r="DAB538" s="79"/>
      <c r="DAC538" s="109"/>
      <c r="DAD538" s="479"/>
      <c r="DAE538" s="78"/>
      <c r="DAF538" s="144"/>
      <c r="DAG538" s="75"/>
      <c r="DAH538" s="66"/>
      <c r="DAI538" s="66"/>
      <c r="DAJ538" s="79"/>
      <c r="DAK538" s="109"/>
      <c r="DAL538" s="479"/>
      <c r="DAM538" s="78"/>
      <c r="DAN538" s="144"/>
      <c r="DAO538" s="75"/>
      <c r="DAP538" s="66"/>
      <c r="DAQ538" s="66"/>
      <c r="DAR538" s="79"/>
      <c r="DAS538" s="109"/>
      <c r="DAT538" s="479"/>
      <c r="DAU538" s="78"/>
      <c r="DAV538" s="144"/>
      <c r="DAW538" s="75"/>
      <c r="DAX538" s="66"/>
      <c r="DAY538" s="66"/>
      <c r="DAZ538" s="79"/>
      <c r="DBA538" s="109"/>
      <c r="DBB538" s="479"/>
      <c r="DBC538" s="78"/>
      <c r="DBD538" s="144"/>
      <c r="DBE538" s="75"/>
      <c r="DBF538" s="66"/>
      <c r="DBG538" s="66"/>
      <c r="DBH538" s="79"/>
      <c r="DBI538" s="109"/>
      <c r="DBJ538" s="479"/>
      <c r="DBK538" s="78"/>
      <c r="DBL538" s="144"/>
      <c r="DBM538" s="75"/>
      <c r="DBN538" s="66"/>
      <c r="DBO538" s="66"/>
      <c r="DBP538" s="79"/>
      <c r="DBQ538" s="109"/>
      <c r="DBR538" s="479"/>
      <c r="DBS538" s="78"/>
      <c r="DBT538" s="144"/>
      <c r="DBU538" s="75"/>
      <c r="DBV538" s="66"/>
      <c r="DBW538" s="66"/>
      <c r="DBX538" s="79"/>
      <c r="DBY538" s="109"/>
      <c r="DBZ538" s="479"/>
      <c r="DCA538" s="78"/>
      <c r="DCB538" s="144"/>
      <c r="DCC538" s="75"/>
      <c r="DCD538" s="66"/>
      <c r="DCE538" s="66"/>
      <c r="DCF538" s="79"/>
      <c r="DCG538" s="109"/>
      <c r="DCH538" s="479"/>
      <c r="DCI538" s="78"/>
      <c r="DCJ538" s="144"/>
      <c r="DCK538" s="75"/>
      <c r="DCL538" s="66"/>
      <c r="DCM538" s="66"/>
      <c r="DCN538" s="79"/>
      <c r="DCO538" s="109"/>
      <c r="DCP538" s="479"/>
      <c r="DCQ538" s="78"/>
      <c r="DCR538" s="144"/>
      <c r="DCS538" s="75"/>
      <c r="DCT538" s="66"/>
      <c r="DCU538" s="66"/>
      <c r="DCV538" s="79"/>
      <c r="DCW538" s="109"/>
      <c r="DCX538" s="479"/>
      <c r="DCY538" s="78"/>
      <c r="DCZ538" s="144"/>
      <c r="DDA538" s="75"/>
      <c r="DDB538" s="66"/>
      <c r="DDC538" s="66"/>
      <c r="DDD538" s="79"/>
      <c r="DDE538" s="109"/>
      <c r="DDF538" s="479"/>
      <c r="DDG538" s="78"/>
      <c r="DDH538" s="144"/>
      <c r="DDI538" s="75"/>
      <c r="DDJ538" s="66"/>
      <c r="DDK538" s="66"/>
      <c r="DDL538" s="79"/>
      <c r="DDM538" s="109"/>
      <c r="DDN538" s="479"/>
      <c r="DDO538" s="78"/>
      <c r="DDP538" s="144"/>
      <c r="DDQ538" s="75"/>
      <c r="DDR538" s="66"/>
      <c r="DDS538" s="66"/>
      <c r="DDT538" s="79"/>
      <c r="DDU538" s="109"/>
      <c r="DDV538" s="479"/>
      <c r="DDW538" s="78"/>
      <c r="DDX538" s="144"/>
      <c r="DDY538" s="75"/>
      <c r="DDZ538" s="66"/>
      <c r="DEA538" s="66"/>
      <c r="DEB538" s="79"/>
      <c r="DEC538" s="109"/>
      <c r="DED538" s="479"/>
      <c r="DEE538" s="78"/>
      <c r="DEF538" s="144"/>
      <c r="DEG538" s="75"/>
      <c r="DEH538" s="66"/>
      <c r="DEI538" s="66"/>
      <c r="DEJ538" s="79"/>
      <c r="DEK538" s="109"/>
      <c r="DEL538" s="479"/>
      <c r="DEM538" s="78"/>
      <c r="DEN538" s="144"/>
      <c r="DEO538" s="75"/>
      <c r="DEP538" s="66"/>
      <c r="DEQ538" s="66"/>
      <c r="DER538" s="79"/>
      <c r="DES538" s="109"/>
      <c r="DET538" s="479"/>
      <c r="DEU538" s="78"/>
      <c r="DEV538" s="144"/>
      <c r="DEW538" s="75"/>
      <c r="DEX538" s="66"/>
      <c r="DEY538" s="66"/>
      <c r="DEZ538" s="79"/>
      <c r="DFA538" s="109"/>
      <c r="DFB538" s="479"/>
      <c r="DFC538" s="78"/>
      <c r="DFD538" s="144"/>
      <c r="DFE538" s="75"/>
      <c r="DFF538" s="66"/>
      <c r="DFG538" s="66"/>
      <c r="DFH538" s="79"/>
      <c r="DFI538" s="109"/>
      <c r="DFJ538" s="479"/>
      <c r="DFK538" s="78"/>
      <c r="DFL538" s="144"/>
      <c r="DFM538" s="75"/>
      <c r="DFN538" s="66"/>
      <c r="DFO538" s="66"/>
      <c r="DFP538" s="79"/>
      <c r="DFQ538" s="109"/>
      <c r="DFR538" s="479"/>
      <c r="DFS538" s="78"/>
      <c r="DFT538" s="144"/>
      <c r="DFU538" s="75"/>
      <c r="DFV538" s="66"/>
      <c r="DFW538" s="66"/>
      <c r="DFX538" s="79"/>
      <c r="DFY538" s="109"/>
      <c r="DFZ538" s="479"/>
      <c r="DGA538" s="78"/>
      <c r="DGB538" s="144"/>
      <c r="DGC538" s="75"/>
      <c r="DGD538" s="66"/>
      <c r="DGE538" s="66"/>
      <c r="DGF538" s="79"/>
      <c r="DGG538" s="109"/>
      <c r="DGH538" s="479"/>
      <c r="DGI538" s="78"/>
      <c r="DGJ538" s="144"/>
      <c r="DGK538" s="75"/>
      <c r="DGL538" s="66"/>
      <c r="DGM538" s="66"/>
      <c r="DGN538" s="79"/>
      <c r="DGO538" s="109"/>
      <c r="DGP538" s="479"/>
      <c r="DGQ538" s="78"/>
      <c r="DGR538" s="144"/>
      <c r="DGS538" s="75"/>
      <c r="DGT538" s="66"/>
      <c r="DGU538" s="66"/>
      <c r="DGV538" s="79"/>
      <c r="DGW538" s="109"/>
      <c r="DGX538" s="479"/>
      <c r="DGY538" s="78"/>
      <c r="DGZ538" s="144"/>
      <c r="DHA538" s="75"/>
      <c r="DHB538" s="66"/>
      <c r="DHC538" s="66"/>
      <c r="DHD538" s="79"/>
      <c r="DHE538" s="109"/>
      <c r="DHF538" s="479"/>
      <c r="DHG538" s="78"/>
      <c r="DHH538" s="144"/>
      <c r="DHI538" s="75"/>
      <c r="DHJ538" s="66"/>
      <c r="DHK538" s="66"/>
      <c r="DHL538" s="79"/>
      <c r="DHM538" s="109"/>
      <c r="DHN538" s="479"/>
      <c r="DHO538" s="78"/>
      <c r="DHP538" s="144"/>
      <c r="DHQ538" s="75"/>
      <c r="DHR538" s="66"/>
      <c r="DHS538" s="66"/>
      <c r="DHT538" s="79"/>
      <c r="DHU538" s="109"/>
      <c r="DHV538" s="479"/>
      <c r="DHW538" s="78"/>
      <c r="DHX538" s="144"/>
      <c r="DHY538" s="75"/>
      <c r="DHZ538" s="66"/>
      <c r="DIA538" s="66"/>
      <c r="DIB538" s="79"/>
      <c r="DIC538" s="109"/>
      <c r="DID538" s="479"/>
      <c r="DIE538" s="78"/>
      <c r="DIF538" s="144"/>
      <c r="DIG538" s="75"/>
      <c r="DIH538" s="66"/>
      <c r="DII538" s="66"/>
      <c r="DIJ538" s="79"/>
      <c r="DIK538" s="109"/>
      <c r="DIL538" s="479"/>
      <c r="DIM538" s="78"/>
      <c r="DIN538" s="144"/>
      <c r="DIO538" s="75"/>
      <c r="DIP538" s="66"/>
      <c r="DIQ538" s="66"/>
      <c r="DIR538" s="79"/>
      <c r="DIS538" s="109"/>
      <c r="DIT538" s="479"/>
      <c r="DIU538" s="78"/>
      <c r="DIV538" s="144"/>
      <c r="DIW538" s="75"/>
      <c r="DIX538" s="66"/>
      <c r="DIY538" s="66"/>
      <c r="DIZ538" s="79"/>
      <c r="DJA538" s="109"/>
      <c r="DJB538" s="479"/>
      <c r="DJC538" s="78"/>
      <c r="DJD538" s="144"/>
      <c r="DJE538" s="75"/>
      <c r="DJF538" s="66"/>
      <c r="DJG538" s="66"/>
      <c r="DJH538" s="79"/>
      <c r="DJI538" s="109"/>
      <c r="DJJ538" s="479"/>
      <c r="DJK538" s="78"/>
      <c r="DJL538" s="144"/>
      <c r="DJM538" s="75"/>
      <c r="DJN538" s="66"/>
      <c r="DJO538" s="66"/>
      <c r="DJP538" s="79"/>
      <c r="DJQ538" s="109"/>
      <c r="DJR538" s="479"/>
      <c r="DJS538" s="78"/>
      <c r="DJT538" s="144"/>
      <c r="DJU538" s="75"/>
      <c r="DJV538" s="66"/>
      <c r="DJW538" s="66"/>
      <c r="DJX538" s="79"/>
      <c r="DJY538" s="109"/>
      <c r="DJZ538" s="479"/>
      <c r="DKA538" s="78"/>
      <c r="DKB538" s="144"/>
      <c r="DKC538" s="75"/>
      <c r="DKD538" s="66"/>
      <c r="DKE538" s="66"/>
      <c r="DKF538" s="79"/>
      <c r="DKG538" s="109"/>
      <c r="DKH538" s="479"/>
      <c r="DKI538" s="78"/>
      <c r="DKJ538" s="144"/>
      <c r="DKK538" s="75"/>
      <c r="DKL538" s="66"/>
      <c r="DKM538" s="66"/>
      <c r="DKN538" s="79"/>
      <c r="DKO538" s="109"/>
      <c r="DKP538" s="479"/>
      <c r="DKQ538" s="78"/>
      <c r="DKR538" s="144"/>
      <c r="DKS538" s="75"/>
      <c r="DKT538" s="66"/>
      <c r="DKU538" s="66"/>
      <c r="DKV538" s="79"/>
      <c r="DKW538" s="109"/>
      <c r="DKX538" s="479"/>
      <c r="DKY538" s="78"/>
      <c r="DKZ538" s="144"/>
      <c r="DLA538" s="75"/>
      <c r="DLB538" s="66"/>
      <c r="DLC538" s="66"/>
      <c r="DLD538" s="79"/>
      <c r="DLE538" s="109"/>
      <c r="DLF538" s="479"/>
      <c r="DLG538" s="78"/>
      <c r="DLH538" s="144"/>
      <c r="DLI538" s="75"/>
      <c r="DLJ538" s="66"/>
      <c r="DLK538" s="66"/>
      <c r="DLL538" s="79"/>
      <c r="DLM538" s="109"/>
      <c r="DLN538" s="479"/>
      <c r="DLO538" s="78"/>
      <c r="DLP538" s="144"/>
      <c r="DLQ538" s="75"/>
      <c r="DLR538" s="66"/>
      <c r="DLS538" s="66"/>
      <c r="DLT538" s="79"/>
      <c r="DLU538" s="109"/>
      <c r="DLV538" s="479"/>
      <c r="DLW538" s="78"/>
      <c r="DLX538" s="144"/>
      <c r="DLY538" s="75"/>
      <c r="DLZ538" s="66"/>
      <c r="DMA538" s="66"/>
      <c r="DMB538" s="79"/>
      <c r="DMC538" s="109"/>
      <c r="DMD538" s="479"/>
      <c r="DME538" s="78"/>
      <c r="DMF538" s="144"/>
      <c r="DMG538" s="75"/>
      <c r="DMH538" s="66"/>
      <c r="DMI538" s="66"/>
      <c r="DMJ538" s="79"/>
      <c r="DMK538" s="109"/>
      <c r="DML538" s="479"/>
      <c r="DMM538" s="78"/>
      <c r="DMN538" s="144"/>
      <c r="DMO538" s="75"/>
      <c r="DMP538" s="66"/>
      <c r="DMQ538" s="66"/>
      <c r="DMR538" s="79"/>
      <c r="DMS538" s="109"/>
      <c r="DMT538" s="479"/>
      <c r="DMU538" s="78"/>
      <c r="DMV538" s="144"/>
      <c r="DMW538" s="75"/>
      <c r="DMX538" s="66"/>
      <c r="DMY538" s="66"/>
      <c r="DMZ538" s="79"/>
      <c r="DNA538" s="109"/>
      <c r="DNB538" s="479"/>
      <c r="DNC538" s="78"/>
      <c r="DND538" s="144"/>
      <c r="DNE538" s="75"/>
      <c r="DNF538" s="66"/>
      <c r="DNG538" s="66"/>
      <c r="DNH538" s="79"/>
      <c r="DNI538" s="109"/>
      <c r="DNJ538" s="479"/>
      <c r="DNK538" s="78"/>
      <c r="DNL538" s="144"/>
      <c r="DNM538" s="75"/>
      <c r="DNN538" s="66"/>
      <c r="DNO538" s="66"/>
      <c r="DNP538" s="79"/>
      <c r="DNQ538" s="109"/>
      <c r="DNR538" s="479"/>
      <c r="DNS538" s="78"/>
      <c r="DNT538" s="144"/>
      <c r="DNU538" s="75"/>
      <c r="DNV538" s="66"/>
      <c r="DNW538" s="66"/>
      <c r="DNX538" s="79"/>
      <c r="DNY538" s="109"/>
      <c r="DNZ538" s="479"/>
      <c r="DOA538" s="78"/>
      <c r="DOB538" s="144"/>
      <c r="DOC538" s="75"/>
      <c r="DOD538" s="66"/>
      <c r="DOE538" s="66"/>
      <c r="DOF538" s="79"/>
      <c r="DOG538" s="109"/>
      <c r="DOH538" s="479"/>
      <c r="DOI538" s="78"/>
      <c r="DOJ538" s="144"/>
      <c r="DOK538" s="75"/>
      <c r="DOL538" s="66"/>
      <c r="DOM538" s="66"/>
      <c r="DON538" s="79"/>
      <c r="DOO538" s="109"/>
      <c r="DOP538" s="479"/>
      <c r="DOQ538" s="78"/>
      <c r="DOR538" s="144"/>
      <c r="DOS538" s="75"/>
      <c r="DOT538" s="66"/>
      <c r="DOU538" s="66"/>
      <c r="DOV538" s="79"/>
      <c r="DOW538" s="109"/>
      <c r="DOX538" s="479"/>
      <c r="DOY538" s="78"/>
      <c r="DOZ538" s="144"/>
      <c r="DPA538" s="75"/>
      <c r="DPB538" s="66"/>
      <c r="DPC538" s="66"/>
      <c r="DPD538" s="79"/>
      <c r="DPE538" s="109"/>
      <c r="DPF538" s="479"/>
      <c r="DPG538" s="78"/>
      <c r="DPH538" s="144"/>
      <c r="DPI538" s="75"/>
      <c r="DPJ538" s="66"/>
      <c r="DPK538" s="66"/>
      <c r="DPL538" s="79"/>
      <c r="DPM538" s="109"/>
      <c r="DPN538" s="479"/>
      <c r="DPO538" s="78"/>
      <c r="DPP538" s="144"/>
      <c r="DPQ538" s="75"/>
      <c r="DPR538" s="66"/>
      <c r="DPS538" s="66"/>
      <c r="DPT538" s="79"/>
      <c r="DPU538" s="109"/>
      <c r="DPV538" s="479"/>
      <c r="DPW538" s="78"/>
      <c r="DPX538" s="144"/>
      <c r="DPY538" s="75"/>
      <c r="DPZ538" s="66"/>
      <c r="DQA538" s="66"/>
      <c r="DQB538" s="79"/>
      <c r="DQC538" s="109"/>
      <c r="DQD538" s="479"/>
      <c r="DQE538" s="78"/>
      <c r="DQF538" s="144"/>
      <c r="DQG538" s="75"/>
      <c r="DQH538" s="66"/>
      <c r="DQI538" s="66"/>
      <c r="DQJ538" s="79"/>
      <c r="DQK538" s="109"/>
      <c r="DQL538" s="479"/>
      <c r="DQM538" s="78"/>
      <c r="DQN538" s="144"/>
      <c r="DQO538" s="75"/>
      <c r="DQP538" s="66"/>
      <c r="DQQ538" s="66"/>
      <c r="DQR538" s="79"/>
      <c r="DQS538" s="109"/>
      <c r="DQT538" s="479"/>
      <c r="DQU538" s="78"/>
      <c r="DQV538" s="144"/>
      <c r="DQW538" s="75"/>
      <c r="DQX538" s="66"/>
      <c r="DQY538" s="66"/>
      <c r="DQZ538" s="79"/>
      <c r="DRA538" s="109"/>
      <c r="DRB538" s="479"/>
      <c r="DRC538" s="78"/>
      <c r="DRD538" s="144"/>
      <c r="DRE538" s="75"/>
      <c r="DRF538" s="66"/>
      <c r="DRG538" s="66"/>
      <c r="DRH538" s="79"/>
      <c r="DRI538" s="109"/>
      <c r="DRJ538" s="479"/>
      <c r="DRK538" s="78"/>
      <c r="DRL538" s="144"/>
      <c r="DRM538" s="75"/>
      <c r="DRN538" s="66"/>
      <c r="DRO538" s="66"/>
      <c r="DRP538" s="79"/>
      <c r="DRQ538" s="109"/>
      <c r="DRR538" s="479"/>
      <c r="DRS538" s="78"/>
      <c r="DRT538" s="144"/>
      <c r="DRU538" s="75"/>
      <c r="DRV538" s="66"/>
      <c r="DRW538" s="66"/>
      <c r="DRX538" s="79"/>
      <c r="DRY538" s="109"/>
      <c r="DRZ538" s="479"/>
      <c r="DSA538" s="78"/>
      <c r="DSB538" s="144"/>
      <c r="DSC538" s="75"/>
      <c r="DSD538" s="66"/>
      <c r="DSE538" s="66"/>
      <c r="DSF538" s="79"/>
      <c r="DSG538" s="109"/>
      <c r="DSH538" s="479"/>
      <c r="DSI538" s="78"/>
      <c r="DSJ538" s="144"/>
      <c r="DSK538" s="75"/>
      <c r="DSL538" s="66"/>
      <c r="DSM538" s="66"/>
      <c r="DSN538" s="79"/>
      <c r="DSO538" s="109"/>
      <c r="DSP538" s="479"/>
      <c r="DSQ538" s="78"/>
      <c r="DSR538" s="144"/>
      <c r="DSS538" s="75"/>
      <c r="DST538" s="66"/>
      <c r="DSU538" s="66"/>
      <c r="DSV538" s="79"/>
      <c r="DSW538" s="109"/>
      <c r="DSX538" s="479"/>
      <c r="DSY538" s="78"/>
      <c r="DSZ538" s="144"/>
      <c r="DTA538" s="75"/>
      <c r="DTB538" s="66"/>
      <c r="DTC538" s="66"/>
      <c r="DTD538" s="79"/>
      <c r="DTE538" s="109"/>
      <c r="DTF538" s="479"/>
      <c r="DTG538" s="78"/>
      <c r="DTH538" s="144"/>
      <c r="DTI538" s="75"/>
      <c r="DTJ538" s="66"/>
      <c r="DTK538" s="66"/>
      <c r="DTL538" s="79"/>
      <c r="DTM538" s="109"/>
      <c r="DTN538" s="479"/>
      <c r="DTO538" s="78"/>
      <c r="DTP538" s="144"/>
      <c r="DTQ538" s="75"/>
      <c r="DTR538" s="66"/>
      <c r="DTS538" s="66"/>
      <c r="DTT538" s="79"/>
      <c r="DTU538" s="109"/>
      <c r="DTV538" s="479"/>
      <c r="DTW538" s="78"/>
      <c r="DTX538" s="144"/>
      <c r="DTY538" s="75"/>
      <c r="DTZ538" s="66"/>
      <c r="DUA538" s="66"/>
      <c r="DUB538" s="79"/>
      <c r="DUC538" s="109"/>
      <c r="DUD538" s="479"/>
      <c r="DUE538" s="78"/>
      <c r="DUF538" s="144"/>
      <c r="DUG538" s="75"/>
      <c r="DUH538" s="66"/>
      <c r="DUI538" s="66"/>
      <c r="DUJ538" s="79"/>
      <c r="DUK538" s="109"/>
      <c r="DUL538" s="479"/>
      <c r="DUM538" s="78"/>
      <c r="DUN538" s="144"/>
      <c r="DUO538" s="75"/>
      <c r="DUP538" s="66"/>
      <c r="DUQ538" s="66"/>
      <c r="DUR538" s="79"/>
      <c r="DUS538" s="109"/>
      <c r="DUT538" s="479"/>
      <c r="DUU538" s="78"/>
      <c r="DUV538" s="144"/>
      <c r="DUW538" s="75"/>
      <c r="DUX538" s="66"/>
      <c r="DUY538" s="66"/>
      <c r="DUZ538" s="79"/>
      <c r="DVA538" s="109"/>
      <c r="DVB538" s="479"/>
      <c r="DVC538" s="78"/>
      <c r="DVD538" s="144"/>
      <c r="DVE538" s="75"/>
      <c r="DVF538" s="66"/>
      <c r="DVG538" s="66"/>
      <c r="DVH538" s="79"/>
      <c r="DVI538" s="109"/>
      <c r="DVJ538" s="479"/>
      <c r="DVK538" s="78"/>
      <c r="DVL538" s="144"/>
      <c r="DVM538" s="75"/>
      <c r="DVN538" s="66"/>
      <c r="DVO538" s="66"/>
      <c r="DVP538" s="79"/>
      <c r="DVQ538" s="109"/>
      <c r="DVR538" s="479"/>
      <c r="DVS538" s="78"/>
      <c r="DVT538" s="144"/>
      <c r="DVU538" s="75"/>
      <c r="DVV538" s="66"/>
      <c r="DVW538" s="66"/>
      <c r="DVX538" s="79"/>
      <c r="DVY538" s="109"/>
      <c r="DVZ538" s="479"/>
      <c r="DWA538" s="78"/>
      <c r="DWB538" s="144"/>
      <c r="DWC538" s="75"/>
      <c r="DWD538" s="66"/>
      <c r="DWE538" s="66"/>
      <c r="DWF538" s="79"/>
      <c r="DWG538" s="109"/>
      <c r="DWH538" s="479"/>
      <c r="DWI538" s="78"/>
      <c r="DWJ538" s="144"/>
      <c r="DWK538" s="75"/>
      <c r="DWL538" s="66"/>
      <c r="DWM538" s="66"/>
      <c r="DWN538" s="79"/>
      <c r="DWO538" s="109"/>
      <c r="DWP538" s="479"/>
      <c r="DWQ538" s="78"/>
      <c r="DWR538" s="144"/>
      <c r="DWS538" s="75"/>
      <c r="DWT538" s="66"/>
      <c r="DWU538" s="66"/>
      <c r="DWV538" s="79"/>
      <c r="DWW538" s="109"/>
      <c r="DWX538" s="479"/>
      <c r="DWY538" s="78"/>
      <c r="DWZ538" s="144"/>
      <c r="DXA538" s="75"/>
      <c r="DXB538" s="66"/>
      <c r="DXC538" s="66"/>
      <c r="DXD538" s="79"/>
      <c r="DXE538" s="109"/>
      <c r="DXF538" s="479"/>
      <c r="DXG538" s="78"/>
      <c r="DXH538" s="144"/>
      <c r="DXI538" s="75"/>
      <c r="DXJ538" s="66"/>
      <c r="DXK538" s="66"/>
      <c r="DXL538" s="79"/>
      <c r="DXM538" s="109"/>
      <c r="DXN538" s="479"/>
      <c r="DXO538" s="78"/>
      <c r="DXP538" s="144"/>
      <c r="DXQ538" s="75"/>
      <c r="DXR538" s="66"/>
      <c r="DXS538" s="66"/>
      <c r="DXT538" s="79"/>
      <c r="DXU538" s="109"/>
      <c r="DXV538" s="479"/>
      <c r="DXW538" s="78"/>
      <c r="DXX538" s="144"/>
      <c r="DXY538" s="75"/>
      <c r="DXZ538" s="66"/>
      <c r="DYA538" s="66"/>
      <c r="DYB538" s="79"/>
      <c r="DYC538" s="109"/>
      <c r="DYD538" s="479"/>
      <c r="DYE538" s="78"/>
      <c r="DYF538" s="144"/>
      <c r="DYG538" s="75"/>
      <c r="DYH538" s="66"/>
      <c r="DYI538" s="66"/>
      <c r="DYJ538" s="79"/>
      <c r="DYK538" s="109"/>
      <c r="DYL538" s="479"/>
      <c r="DYM538" s="78"/>
      <c r="DYN538" s="144"/>
      <c r="DYO538" s="75"/>
      <c r="DYP538" s="66"/>
      <c r="DYQ538" s="66"/>
      <c r="DYR538" s="79"/>
      <c r="DYS538" s="109"/>
      <c r="DYT538" s="479"/>
      <c r="DYU538" s="78"/>
      <c r="DYV538" s="144"/>
      <c r="DYW538" s="75"/>
      <c r="DYX538" s="66"/>
      <c r="DYY538" s="66"/>
      <c r="DYZ538" s="79"/>
      <c r="DZA538" s="109"/>
      <c r="DZB538" s="479"/>
      <c r="DZC538" s="78"/>
      <c r="DZD538" s="144"/>
      <c r="DZE538" s="75"/>
      <c r="DZF538" s="66"/>
      <c r="DZG538" s="66"/>
      <c r="DZH538" s="79"/>
      <c r="DZI538" s="109"/>
      <c r="DZJ538" s="479"/>
      <c r="DZK538" s="78"/>
      <c r="DZL538" s="144"/>
      <c r="DZM538" s="75"/>
      <c r="DZN538" s="66"/>
      <c r="DZO538" s="66"/>
      <c r="DZP538" s="79"/>
      <c r="DZQ538" s="109"/>
      <c r="DZR538" s="479"/>
      <c r="DZS538" s="78"/>
      <c r="DZT538" s="144"/>
      <c r="DZU538" s="75"/>
      <c r="DZV538" s="66"/>
      <c r="DZW538" s="66"/>
      <c r="DZX538" s="79"/>
      <c r="DZY538" s="109"/>
      <c r="DZZ538" s="479"/>
      <c r="EAA538" s="78"/>
      <c r="EAB538" s="144"/>
      <c r="EAC538" s="75"/>
      <c r="EAD538" s="66"/>
      <c r="EAE538" s="66"/>
      <c r="EAF538" s="79"/>
      <c r="EAG538" s="109"/>
      <c r="EAH538" s="479"/>
      <c r="EAI538" s="78"/>
      <c r="EAJ538" s="144"/>
      <c r="EAK538" s="75"/>
      <c r="EAL538" s="66"/>
      <c r="EAM538" s="66"/>
      <c r="EAN538" s="79"/>
      <c r="EAO538" s="109"/>
      <c r="EAP538" s="479"/>
      <c r="EAQ538" s="78"/>
      <c r="EAR538" s="144"/>
      <c r="EAS538" s="75"/>
      <c r="EAT538" s="66"/>
      <c r="EAU538" s="66"/>
      <c r="EAV538" s="79"/>
      <c r="EAW538" s="109"/>
      <c r="EAX538" s="479"/>
      <c r="EAY538" s="78"/>
      <c r="EAZ538" s="144"/>
      <c r="EBA538" s="75"/>
      <c r="EBB538" s="66"/>
      <c r="EBC538" s="66"/>
      <c r="EBD538" s="79"/>
      <c r="EBE538" s="109"/>
      <c r="EBF538" s="479"/>
      <c r="EBG538" s="78"/>
      <c r="EBH538" s="144"/>
      <c r="EBI538" s="75"/>
      <c r="EBJ538" s="66"/>
      <c r="EBK538" s="66"/>
      <c r="EBL538" s="79"/>
      <c r="EBM538" s="109"/>
      <c r="EBN538" s="479"/>
      <c r="EBO538" s="78"/>
      <c r="EBP538" s="144"/>
      <c r="EBQ538" s="75"/>
      <c r="EBR538" s="66"/>
      <c r="EBS538" s="66"/>
      <c r="EBT538" s="79"/>
      <c r="EBU538" s="109"/>
      <c r="EBV538" s="479"/>
      <c r="EBW538" s="78"/>
      <c r="EBX538" s="144"/>
      <c r="EBY538" s="75"/>
      <c r="EBZ538" s="66"/>
      <c r="ECA538" s="66"/>
      <c r="ECB538" s="79"/>
      <c r="ECC538" s="109"/>
      <c r="ECD538" s="479"/>
      <c r="ECE538" s="78"/>
      <c r="ECF538" s="144"/>
      <c r="ECG538" s="75"/>
      <c r="ECH538" s="66"/>
      <c r="ECI538" s="66"/>
      <c r="ECJ538" s="79"/>
      <c r="ECK538" s="109"/>
      <c r="ECL538" s="479"/>
      <c r="ECM538" s="78"/>
      <c r="ECN538" s="144"/>
      <c r="ECO538" s="75"/>
      <c r="ECP538" s="66"/>
      <c r="ECQ538" s="66"/>
      <c r="ECR538" s="79"/>
      <c r="ECS538" s="109"/>
      <c r="ECT538" s="479"/>
      <c r="ECU538" s="78"/>
      <c r="ECV538" s="144"/>
      <c r="ECW538" s="75"/>
      <c r="ECX538" s="66"/>
      <c r="ECY538" s="66"/>
      <c r="ECZ538" s="79"/>
      <c r="EDA538" s="109"/>
      <c r="EDB538" s="479"/>
      <c r="EDC538" s="78"/>
      <c r="EDD538" s="144"/>
      <c r="EDE538" s="75"/>
      <c r="EDF538" s="66"/>
      <c r="EDG538" s="66"/>
      <c r="EDH538" s="79"/>
      <c r="EDI538" s="109"/>
      <c r="EDJ538" s="479"/>
      <c r="EDK538" s="78"/>
      <c r="EDL538" s="144"/>
      <c r="EDM538" s="75"/>
      <c r="EDN538" s="66"/>
      <c r="EDO538" s="66"/>
      <c r="EDP538" s="79"/>
      <c r="EDQ538" s="109"/>
      <c r="EDR538" s="479"/>
      <c r="EDS538" s="78"/>
      <c r="EDT538" s="144"/>
      <c r="EDU538" s="75"/>
      <c r="EDV538" s="66"/>
      <c r="EDW538" s="66"/>
      <c r="EDX538" s="79"/>
      <c r="EDY538" s="109"/>
      <c r="EDZ538" s="479"/>
      <c r="EEA538" s="78"/>
      <c r="EEB538" s="144"/>
      <c r="EEC538" s="75"/>
      <c r="EED538" s="66"/>
      <c r="EEE538" s="66"/>
      <c r="EEF538" s="79"/>
      <c r="EEG538" s="109"/>
      <c r="EEH538" s="479"/>
      <c r="EEI538" s="78"/>
      <c r="EEJ538" s="144"/>
      <c r="EEK538" s="75"/>
      <c r="EEL538" s="66"/>
      <c r="EEM538" s="66"/>
      <c r="EEN538" s="79"/>
      <c r="EEO538" s="109"/>
      <c r="EEP538" s="479"/>
      <c r="EEQ538" s="78"/>
      <c r="EER538" s="144"/>
      <c r="EES538" s="75"/>
      <c r="EET538" s="66"/>
      <c r="EEU538" s="66"/>
      <c r="EEV538" s="79"/>
      <c r="EEW538" s="109"/>
      <c r="EEX538" s="479"/>
      <c r="EEY538" s="78"/>
      <c r="EEZ538" s="144"/>
      <c r="EFA538" s="75"/>
      <c r="EFB538" s="66"/>
      <c r="EFC538" s="66"/>
      <c r="EFD538" s="79"/>
      <c r="EFE538" s="109"/>
      <c r="EFF538" s="479"/>
      <c r="EFG538" s="78"/>
      <c r="EFH538" s="144"/>
      <c r="EFI538" s="75"/>
      <c r="EFJ538" s="66"/>
      <c r="EFK538" s="66"/>
      <c r="EFL538" s="79"/>
      <c r="EFM538" s="109"/>
      <c r="EFN538" s="479"/>
      <c r="EFO538" s="78"/>
      <c r="EFP538" s="144"/>
      <c r="EFQ538" s="75"/>
      <c r="EFR538" s="66"/>
      <c r="EFS538" s="66"/>
      <c r="EFT538" s="79"/>
      <c r="EFU538" s="109"/>
      <c r="EFV538" s="479"/>
      <c r="EFW538" s="78"/>
      <c r="EFX538" s="144"/>
      <c r="EFY538" s="75"/>
      <c r="EFZ538" s="66"/>
      <c r="EGA538" s="66"/>
      <c r="EGB538" s="79"/>
      <c r="EGC538" s="109"/>
      <c r="EGD538" s="479"/>
      <c r="EGE538" s="78"/>
      <c r="EGF538" s="144"/>
      <c r="EGG538" s="75"/>
      <c r="EGH538" s="66"/>
      <c r="EGI538" s="66"/>
      <c r="EGJ538" s="79"/>
      <c r="EGK538" s="109"/>
      <c r="EGL538" s="479"/>
      <c r="EGM538" s="78"/>
      <c r="EGN538" s="144"/>
      <c r="EGO538" s="75"/>
      <c r="EGP538" s="66"/>
      <c r="EGQ538" s="66"/>
      <c r="EGR538" s="79"/>
      <c r="EGS538" s="109"/>
      <c r="EGT538" s="479"/>
      <c r="EGU538" s="78"/>
      <c r="EGV538" s="144"/>
      <c r="EGW538" s="75"/>
      <c r="EGX538" s="66"/>
      <c r="EGY538" s="66"/>
      <c r="EGZ538" s="79"/>
      <c r="EHA538" s="109"/>
      <c r="EHB538" s="479"/>
      <c r="EHC538" s="78"/>
      <c r="EHD538" s="144"/>
      <c r="EHE538" s="75"/>
      <c r="EHF538" s="66"/>
      <c r="EHG538" s="66"/>
      <c r="EHH538" s="79"/>
      <c r="EHI538" s="109"/>
      <c r="EHJ538" s="479"/>
      <c r="EHK538" s="78"/>
      <c r="EHL538" s="144"/>
      <c r="EHM538" s="75"/>
      <c r="EHN538" s="66"/>
      <c r="EHO538" s="66"/>
      <c r="EHP538" s="79"/>
      <c r="EHQ538" s="109"/>
      <c r="EHR538" s="479"/>
      <c r="EHS538" s="78"/>
      <c r="EHT538" s="144"/>
      <c r="EHU538" s="75"/>
      <c r="EHV538" s="66"/>
      <c r="EHW538" s="66"/>
      <c r="EHX538" s="79"/>
      <c r="EHY538" s="109"/>
      <c r="EHZ538" s="479"/>
      <c r="EIA538" s="78"/>
      <c r="EIB538" s="144"/>
      <c r="EIC538" s="75"/>
      <c r="EID538" s="66"/>
      <c r="EIE538" s="66"/>
      <c r="EIF538" s="79"/>
      <c r="EIG538" s="109"/>
      <c r="EIH538" s="479"/>
      <c r="EII538" s="78"/>
      <c r="EIJ538" s="144"/>
      <c r="EIK538" s="75"/>
      <c r="EIL538" s="66"/>
      <c r="EIM538" s="66"/>
      <c r="EIN538" s="79"/>
      <c r="EIO538" s="109"/>
      <c r="EIP538" s="479"/>
      <c r="EIQ538" s="78"/>
      <c r="EIR538" s="144"/>
      <c r="EIS538" s="75"/>
      <c r="EIT538" s="66"/>
      <c r="EIU538" s="66"/>
      <c r="EIV538" s="79"/>
      <c r="EIW538" s="109"/>
      <c r="EIX538" s="479"/>
      <c r="EIY538" s="78"/>
      <c r="EIZ538" s="144"/>
      <c r="EJA538" s="75"/>
      <c r="EJB538" s="66"/>
      <c r="EJC538" s="66"/>
      <c r="EJD538" s="79"/>
      <c r="EJE538" s="109"/>
      <c r="EJF538" s="479"/>
      <c r="EJG538" s="78"/>
      <c r="EJH538" s="144"/>
      <c r="EJI538" s="75"/>
      <c r="EJJ538" s="66"/>
      <c r="EJK538" s="66"/>
      <c r="EJL538" s="79"/>
      <c r="EJM538" s="109"/>
      <c r="EJN538" s="479"/>
      <c r="EJO538" s="78"/>
      <c r="EJP538" s="144"/>
      <c r="EJQ538" s="75"/>
      <c r="EJR538" s="66"/>
      <c r="EJS538" s="66"/>
      <c r="EJT538" s="79"/>
      <c r="EJU538" s="109"/>
      <c r="EJV538" s="479"/>
      <c r="EJW538" s="78"/>
      <c r="EJX538" s="144"/>
      <c r="EJY538" s="75"/>
      <c r="EJZ538" s="66"/>
      <c r="EKA538" s="66"/>
      <c r="EKB538" s="79"/>
      <c r="EKC538" s="109"/>
      <c r="EKD538" s="479"/>
      <c r="EKE538" s="78"/>
      <c r="EKF538" s="144"/>
      <c r="EKG538" s="75"/>
      <c r="EKH538" s="66"/>
      <c r="EKI538" s="66"/>
      <c r="EKJ538" s="79"/>
      <c r="EKK538" s="109"/>
      <c r="EKL538" s="479"/>
      <c r="EKM538" s="78"/>
      <c r="EKN538" s="144"/>
      <c r="EKO538" s="75"/>
      <c r="EKP538" s="66"/>
      <c r="EKQ538" s="66"/>
      <c r="EKR538" s="79"/>
      <c r="EKS538" s="109"/>
      <c r="EKT538" s="479"/>
      <c r="EKU538" s="78"/>
      <c r="EKV538" s="144"/>
      <c r="EKW538" s="75"/>
      <c r="EKX538" s="66"/>
      <c r="EKY538" s="66"/>
      <c r="EKZ538" s="79"/>
      <c r="ELA538" s="109"/>
      <c r="ELB538" s="479"/>
      <c r="ELC538" s="78"/>
      <c r="ELD538" s="144"/>
      <c r="ELE538" s="75"/>
      <c r="ELF538" s="66"/>
      <c r="ELG538" s="66"/>
      <c r="ELH538" s="79"/>
      <c r="ELI538" s="109"/>
      <c r="ELJ538" s="479"/>
      <c r="ELK538" s="78"/>
      <c r="ELL538" s="144"/>
      <c r="ELM538" s="75"/>
      <c r="ELN538" s="66"/>
      <c r="ELO538" s="66"/>
      <c r="ELP538" s="79"/>
      <c r="ELQ538" s="109"/>
      <c r="ELR538" s="479"/>
      <c r="ELS538" s="78"/>
      <c r="ELT538" s="144"/>
      <c r="ELU538" s="75"/>
      <c r="ELV538" s="66"/>
      <c r="ELW538" s="66"/>
      <c r="ELX538" s="79"/>
      <c r="ELY538" s="109"/>
      <c r="ELZ538" s="479"/>
      <c r="EMA538" s="78"/>
      <c r="EMB538" s="144"/>
      <c r="EMC538" s="75"/>
      <c r="EMD538" s="66"/>
      <c r="EME538" s="66"/>
      <c r="EMF538" s="79"/>
      <c r="EMG538" s="109"/>
      <c r="EMH538" s="479"/>
      <c r="EMI538" s="78"/>
      <c r="EMJ538" s="144"/>
      <c r="EMK538" s="75"/>
      <c r="EML538" s="66"/>
      <c r="EMM538" s="66"/>
      <c r="EMN538" s="79"/>
      <c r="EMO538" s="109"/>
      <c r="EMP538" s="479"/>
      <c r="EMQ538" s="78"/>
      <c r="EMR538" s="144"/>
      <c r="EMS538" s="75"/>
      <c r="EMT538" s="66"/>
      <c r="EMU538" s="66"/>
      <c r="EMV538" s="79"/>
      <c r="EMW538" s="109"/>
      <c r="EMX538" s="479"/>
      <c r="EMY538" s="78"/>
      <c r="EMZ538" s="144"/>
      <c r="ENA538" s="75"/>
      <c r="ENB538" s="66"/>
      <c r="ENC538" s="66"/>
      <c r="END538" s="79"/>
      <c r="ENE538" s="109"/>
      <c r="ENF538" s="479"/>
      <c r="ENG538" s="78"/>
      <c r="ENH538" s="144"/>
      <c r="ENI538" s="75"/>
      <c r="ENJ538" s="66"/>
      <c r="ENK538" s="66"/>
      <c r="ENL538" s="79"/>
      <c r="ENM538" s="109"/>
      <c r="ENN538" s="479"/>
      <c r="ENO538" s="78"/>
      <c r="ENP538" s="144"/>
      <c r="ENQ538" s="75"/>
      <c r="ENR538" s="66"/>
      <c r="ENS538" s="66"/>
      <c r="ENT538" s="79"/>
      <c r="ENU538" s="109"/>
      <c r="ENV538" s="479"/>
      <c r="ENW538" s="78"/>
      <c r="ENX538" s="144"/>
      <c r="ENY538" s="75"/>
      <c r="ENZ538" s="66"/>
      <c r="EOA538" s="66"/>
      <c r="EOB538" s="79"/>
      <c r="EOC538" s="109"/>
      <c r="EOD538" s="479"/>
      <c r="EOE538" s="78"/>
      <c r="EOF538" s="144"/>
      <c r="EOG538" s="75"/>
      <c r="EOH538" s="66"/>
      <c r="EOI538" s="66"/>
      <c r="EOJ538" s="79"/>
      <c r="EOK538" s="109"/>
      <c r="EOL538" s="479"/>
      <c r="EOM538" s="78"/>
      <c r="EON538" s="144"/>
      <c r="EOO538" s="75"/>
      <c r="EOP538" s="66"/>
      <c r="EOQ538" s="66"/>
      <c r="EOR538" s="79"/>
      <c r="EOS538" s="109"/>
      <c r="EOT538" s="479"/>
      <c r="EOU538" s="78"/>
      <c r="EOV538" s="144"/>
      <c r="EOW538" s="75"/>
      <c r="EOX538" s="66"/>
      <c r="EOY538" s="66"/>
      <c r="EOZ538" s="79"/>
      <c r="EPA538" s="109"/>
      <c r="EPB538" s="479"/>
      <c r="EPC538" s="78"/>
      <c r="EPD538" s="144"/>
      <c r="EPE538" s="75"/>
      <c r="EPF538" s="66"/>
      <c r="EPG538" s="66"/>
      <c r="EPH538" s="79"/>
      <c r="EPI538" s="109"/>
      <c r="EPJ538" s="479"/>
      <c r="EPK538" s="78"/>
      <c r="EPL538" s="144"/>
      <c r="EPM538" s="75"/>
      <c r="EPN538" s="66"/>
      <c r="EPO538" s="66"/>
      <c r="EPP538" s="79"/>
      <c r="EPQ538" s="109"/>
      <c r="EPR538" s="479"/>
      <c r="EPS538" s="78"/>
      <c r="EPT538" s="144"/>
      <c r="EPU538" s="75"/>
      <c r="EPV538" s="66"/>
      <c r="EPW538" s="66"/>
      <c r="EPX538" s="79"/>
      <c r="EPY538" s="109"/>
      <c r="EPZ538" s="479"/>
      <c r="EQA538" s="78"/>
      <c r="EQB538" s="144"/>
      <c r="EQC538" s="75"/>
      <c r="EQD538" s="66"/>
      <c r="EQE538" s="66"/>
      <c r="EQF538" s="79"/>
      <c r="EQG538" s="109"/>
      <c r="EQH538" s="479"/>
      <c r="EQI538" s="78"/>
      <c r="EQJ538" s="144"/>
      <c r="EQK538" s="75"/>
      <c r="EQL538" s="66"/>
      <c r="EQM538" s="66"/>
      <c r="EQN538" s="79"/>
      <c r="EQO538" s="109"/>
      <c r="EQP538" s="479"/>
      <c r="EQQ538" s="78"/>
      <c r="EQR538" s="144"/>
      <c r="EQS538" s="75"/>
      <c r="EQT538" s="66"/>
      <c r="EQU538" s="66"/>
      <c r="EQV538" s="79"/>
      <c r="EQW538" s="109"/>
      <c r="EQX538" s="479"/>
      <c r="EQY538" s="78"/>
      <c r="EQZ538" s="144"/>
      <c r="ERA538" s="75"/>
      <c r="ERB538" s="66"/>
      <c r="ERC538" s="66"/>
      <c r="ERD538" s="79"/>
      <c r="ERE538" s="109"/>
      <c r="ERF538" s="479"/>
      <c r="ERG538" s="78"/>
      <c r="ERH538" s="144"/>
      <c r="ERI538" s="75"/>
      <c r="ERJ538" s="66"/>
      <c r="ERK538" s="66"/>
      <c r="ERL538" s="79"/>
      <c r="ERM538" s="109"/>
      <c r="ERN538" s="479"/>
      <c r="ERO538" s="78"/>
      <c r="ERP538" s="144"/>
      <c r="ERQ538" s="75"/>
      <c r="ERR538" s="66"/>
      <c r="ERS538" s="66"/>
      <c r="ERT538" s="79"/>
      <c r="ERU538" s="109"/>
      <c r="ERV538" s="479"/>
      <c r="ERW538" s="78"/>
      <c r="ERX538" s="144"/>
      <c r="ERY538" s="75"/>
      <c r="ERZ538" s="66"/>
      <c r="ESA538" s="66"/>
      <c r="ESB538" s="79"/>
      <c r="ESC538" s="109"/>
      <c r="ESD538" s="479"/>
      <c r="ESE538" s="78"/>
      <c r="ESF538" s="144"/>
      <c r="ESG538" s="75"/>
      <c r="ESH538" s="66"/>
      <c r="ESI538" s="66"/>
      <c r="ESJ538" s="79"/>
      <c r="ESK538" s="109"/>
      <c r="ESL538" s="479"/>
      <c r="ESM538" s="78"/>
      <c r="ESN538" s="144"/>
      <c r="ESO538" s="75"/>
      <c r="ESP538" s="66"/>
      <c r="ESQ538" s="66"/>
      <c r="ESR538" s="79"/>
      <c r="ESS538" s="109"/>
      <c r="EST538" s="479"/>
      <c r="ESU538" s="78"/>
      <c r="ESV538" s="144"/>
      <c r="ESW538" s="75"/>
      <c r="ESX538" s="66"/>
      <c r="ESY538" s="66"/>
      <c r="ESZ538" s="79"/>
      <c r="ETA538" s="109"/>
      <c r="ETB538" s="479"/>
      <c r="ETC538" s="78"/>
      <c r="ETD538" s="144"/>
      <c r="ETE538" s="75"/>
      <c r="ETF538" s="66"/>
      <c r="ETG538" s="66"/>
      <c r="ETH538" s="79"/>
      <c r="ETI538" s="109"/>
      <c r="ETJ538" s="479"/>
      <c r="ETK538" s="78"/>
      <c r="ETL538" s="144"/>
      <c r="ETM538" s="75"/>
      <c r="ETN538" s="66"/>
      <c r="ETO538" s="66"/>
      <c r="ETP538" s="79"/>
      <c r="ETQ538" s="109"/>
      <c r="ETR538" s="479"/>
      <c r="ETS538" s="78"/>
      <c r="ETT538" s="144"/>
      <c r="ETU538" s="75"/>
      <c r="ETV538" s="66"/>
      <c r="ETW538" s="66"/>
      <c r="ETX538" s="79"/>
      <c r="ETY538" s="109"/>
      <c r="ETZ538" s="479"/>
      <c r="EUA538" s="78"/>
      <c r="EUB538" s="144"/>
      <c r="EUC538" s="75"/>
      <c r="EUD538" s="66"/>
      <c r="EUE538" s="66"/>
      <c r="EUF538" s="79"/>
      <c r="EUG538" s="109"/>
      <c r="EUH538" s="479"/>
      <c r="EUI538" s="78"/>
      <c r="EUJ538" s="144"/>
      <c r="EUK538" s="75"/>
      <c r="EUL538" s="66"/>
      <c r="EUM538" s="66"/>
      <c r="EUN538" s="79"/>
      <c r="EUO538" s="109"/>
      <c r="EUP538" s="479"/>
      <c r="EUQ538" s="78"/>
      <c r="EUR538" s="144"/>
      <c r="EUS538" s="75"/>
      <c r="EUT538" s="66"/>
      <c r="EUU538" s="66"/>
      <c r="EUV538" s="79"/>
      <c r="EUW538" s="109"/>
      <c r="EUX538" s="479"/>
      <c r="EUY538" s="78"/>
      <c r="EUZ538" s="144"/>
      <c r="EVA538" s="75"/>
      <c r="EVB538" s="66"/>
      <c r="EVC538" s="66"/>
      <c r="EVD538" s="79"/>
      <c r="EVE538" s="109"/>
      <c r="EVF538" s="479"/>
      <c r="EVG538" s="78"/>
      <c r="EVH538" s="144"/>
      <c r="EVI538" s="75"/>
      <c r="EVJ538" s="66"/>
      <c r="EVK538" s="66"/>
      <c r="EVL538" s="79"/>
      <c r="EVM538" s="109"/>
      <c r="EVN538" s="479"/>
      <c r="EVO538" s="78"/>
      <c r="EVP538" s="144"/>
      <c r="EVQ538" s="75"/>
      <c r="EVR538" s="66"/>
      <c r="EVS538" s="66"/>
      <c r="EVT538" s="79"/>
      <c r="EVU538" s="109"/>
      <c r="EVV538" s="479"/>
      <c r="EVW538" s="78"/>
      <c r="EVX538" s="144"/>
      <c r="EVY538" s="75"/>
      <c r="EVZ538" s="66"/>
      <c r="EWA538" s="66"/>
      <c r="EWB538" s="79"/>
      <c r="EWC538" s="109"/>
      <c r="EWD538" s="479"/>
      <c r="EWE538" s="78"/>
      <c r="EWF538" s="144"/>
      <c r="EWG538" s="75"/>
      <c r="EWH538" s="66"/>
      <c r="EWI538" s="66"/>
      <c r="EWJ538" s="79"/>
      <c r="EWK538" s="109"/>
      <c r="EWL538" s="479"/>
      <c r="EWM538" s="78"/>
      <c r="EWN538" s="144"/>
      <c r="EWO538" s="75"/>
      <c r="EWP538" s="66"/>
      <c r="EWQ538" s="66"/>
      <c r="EWR538" s="79"/>
      <c r="EWS538" s="109"/>
      <c r="EWT538" s="479"/>
      <c r="EWU538" s="78"/>
      <c r="EWV538" s="144"/>
      <c r="EWW538" s="75"/>
      <c r="EWX538" s="66"/>
      <c r="EWY538" s="66"/>
      <c r="EWZ538" s="79"/>
      <c r="EXA538" s="109"/>
      <c r="EXB538" s="479"/>
      <c r="EXC538" s="78"/>
      <c r="EXD538" s="144"/>
      <c r="EXE538" s="75"/>
      <c r="EXF538" s="66"/>
      <c r="EXG538" s="66"/>
      <c r="EXH538" s="79"/>
      <c r="EXI538" s="109"/>
      <c r="EXJ538" s="479"/>
      <c r="EXK538" s="78"/>
      <c r="EXL538" s="144"/>
      <c r="EXM538" s="75"/>
      <c r="EXN538" s="66"/>
      <c r="EXO538" s="66"/>
      <c r="EXP538" s="79"/>
      <c r="EXQ538" s="109"/>
      <c r="EXR538" s="479"/>
      <c r="EXS538" s="78"/>
      <c r="EXT538" s="144"/>
      <c r="EXU538" s="75"/>
      <c r="EXV538" s="66"/>
      <c r="EXW538" s="66"/>
      <c r="EXX538" s="79"/>
      <c r="EXY538" s="109"/>
      <c r="EXZ538" s="479"/>
      <c r="EYA538" s="78"/>
      <c r="EYB538" s="144"/>
      <c r="EYC538" s="75"/>
      <c r="EYD538" s="66"/>
      <c r="EYE538" s="66"/>
      <c r="EYF538" s="79"/>
      <c r="EYG538" s="109"/>
      <c r="EYH538" s="479"/>
      <c r="EYI538" s="78"/>
      <c r="EYJ538" s="144"/>
      <c r="EYK538" s="75"/>
      <c r="EYL538" s="66"/>
      <c r="EYM538" s="66"/>
      <c r="EYN538" s="79"/>
      <c r="EYO538" s="109"/>
      <c r="EYP538" s="479"/>
      <c r="EYQ538" s="78"/>
      <c r="EYR538" s="144"/>
      <c r="EYS538" s="75"/>
      <c r="EYT538" s="66"/>
      <c r="EYU538" s="66"/>
      <c r="EYV538" s="79"/>
      <c r="EYW538" s="109"/>
      <c r="EYX538" s="479"/>
      <c r="EYY538" s="78"/>
      <c r="EYZ538" s="144"/>
      <c r="EZA538" s="75"/>
      <c r="EZB538" s="66"/>
      <c r="EZC538" s="66"/>
      <c r="EZD538" s="79"/>
      <c r="EZE538" s="109"/>
      <c r="EZF538" s="479"/>
      <c r="EZG538" s="78"/>
      <c r="EZH538" s="144"/>
      <c r="EZI538" s="75"/>
      <c r="EZJ538" s="66"/>
      <c r="EZK538" s="66"/>
      <c r="EZL538" s="79"/>
      <c r="EZM538" s="109"/>
      <c r="EZN538" s="479"/>
      <c r="EZO538" s="78"/>
      <c r="EZP538" s="144"/>
      <c r="EZQ538" s="75"/>
      <c r="EZR538" s="66"/>
      <c r="EZS538" s="66"/>
      <c r="EZT538" s="79"/>
      <c r="EZU538" s="109"/>
      <c r="EZV538" s="479"/>
      <c r="EZW538" s="78"/>
      <c r="EZX538" s="144"/>
      <c r="EZY538" s="75"/>
      <c r="EZZ538" s="66"/>
      <c r="FAA538" s="66"/>
      <c r="FAB538" s="79"/>
      <c r="FAC538" s="109"/>
      <c r="FAD538" s="479"/>
      <c r="FAE538" s="78"/>
      <c r="FAF538" s="144"/>
      <c r="FAG538" s="75"/>
      <c r="FAH538" s="66"/>
      <c r="FAI538" s="66"/>
      <c r="FAJ538" s="79"/>
      <c r="FAK538" s="109"/>
      <c r="FAL538" s="479"/>
      <c r="FAM538" s="78"/>
      <c r="FAN538" s="144"/>
      <c r="FAO538" s="75"/>
      <c r="FAP538" s="66"/>
      <c r="FAQ538" s="66"/>
      <c r="FAR538" s="79"/>
      <c r="FAS538" s="109"/>
      <c r="FAT538" s="479"/>
      <c r="FAU538" s="78"/>
      <c r="FAV538" s="144"/>
      <c r="FAW538" s="75"/>
      <c r="FAX538" s="66"/>
      <c r="FAY538" s="66"/>
      <c r="FAZ538" s="79"/>
      <c r="FBA538" s="109"/>
      <c r="FBB538" s="479"/>
      <c r="FBC538" s="78"/>
      <c r="FBD538" s="144"/>
      <c r="FBE538" s="75"/>
      <c r="FBF538" s="66"/>
      <c r="FBG538" s="66"/>
      <c r="FBH538" s="79"/>
      <c r="FBI538" s="109"/>
      <c r="FBJ538" s="479"/>
      <c r="FBK538" s="78"/>
      <c r="FBL538" s="144"/>
      <c r="FBM538" s="75"/>
      <c r="FBN538" s="66"/>
      <c r="FBO538" s="66"/>
      <c r="FBP538" s="79"/>
      <c r="FBQ538" s="109"/>
      <c r="FBR538" s="479"/>
      <c r="FBS538" s="78"/>
      <c r="FBT538" s="144"/>
      <c r="FBU538" s="75"/>
      <c r="FBV538" s="66"/>
      <c r="FBW538" s="66"/>
      <c r="FBX538" s="79"/>
      <c r="FBY538" s="109"/>
      <c r="FBZ538" s="479"/>
      <c r="FCA538" s="78"/>
      <c r="FCB538" s="144"/>
      <c r="FCC538" s="75"/>
      <c r="FCD538" s="66"/>
      <c r="FCE538" s="66"/>
      <c r="FCF538" s="79"/>
      <c r="FCG538" s="109"/>
      <c r="FCH538" s="479"/>
      <c r="FCI538" s="78"/>
      <c r="FCJ538" s="144"/>
      <c r="FCK538" s="75"/>
      <c r="FCL538" s="66"/>
      <c r="FCM538" s="66"/>
      <c r="FCN538" s="79"/>
      <c r="FCO538" s="109"/>
      <c r="FCP538" s="479"/>
      <c r="FCQ538" s="78"/>
      <c r="FCR538" s="144"/>
      <c r="FCS538" s="75"/>
      <c r="FCT538" s="66"/>
      <c r="FCU538" s="66"/>
      <c r="FCV538" s="79"/>
      <c r="FCW538" s="109"/>
      <c r="FCX538" s="479"/>
      <c r="FCY538" s="78"/>
      <c r="FCZ538" s="144"/>
      <c r="FDA538" s="75"/>
      <c r="FDB538" s="66"/>
      <c r="FDC538" s="66"/>
      <c r="FDD538" s="79"/>
      <c r="FDE538" s="109"/>
      <c r="FDF538" s="479"/>
      <c r="FDG538" s="78"/>
      <c r="FDH538" s="144"/>
      <c r="FDI538" s="75"/>
      <c r="FDJ538" s="66"/>
      <c r="FDK538" s="66"/>
      <c r="FDL538" s="79"/>
      <c r="FDM538" s="109"/>
      <c r="FDN538" s="479"/>
      <c r="FDO538" s="78"/>
      <c r="FDP538" s="144"/>
      <c r="FDQ538" s="75"/>
      <c r="FDR538" s="66"/>
      <c r="FDS538" s="66"/>
      <c r="FDT538" s="79"/>
      <c r="FDU538" s="109"/>
      <c r="FDV538" s="479"/>
      <c r="FDW538" s="78"/>
      <c r="FDX538" s="144"/>
      <c r="FDY538" s="75"/>
      <c r="FDZ538" s="66"/>
      <c r="FEA538" s="66"/>
      <c r="FEB538" s="79"/>
      <c r="FEC538" s="109"/>
      <c r="FED538" s="479"/>
      <c r="FEE538" s="78"/>
      <c r="FEF538" s="144"/>
      <c r="FEG538" s="75"/>
      <c r="FEH538" s="66"/>
      <c r="FEI538" s="66"/>
      <c r="FEJ538" s="79"/>
      <c r="FEK538" s="109"/>
      <c r="FEL538" s="479"/>
      <c r="FEM538" s="78"/>
      <c r="FEN538" s="144"/>
      <c r="FEO538" s="75"/>
      <c r="FEP538" s="66"/>
      <c r="FEQ538" s="66"/>
      <c r="FER538" s="79"/>
      <c r="FES538" s="109"/>
      <c r="FET538" s="479"/>
      <c r="FEU538" s="78"/>
      <c r="FEV538" s="144"/>
      <c r="FEW538" s="75"/>
      <c r="FEX538" s="66"/>
      <c r="FEY538" s="66"/>
      <c r="FEZ538" s="79"/>
      <c r="FFA538" s="109"/>
      <c r="FFB538" s="479"/>
      <c r="FFC538" s="78"/>
      <c r="FFD538" s="144"/>
      <c r="FFE538" s="75"/>
      <c r="FFF538" s="66"/>
      <c r="FFG538" s="66"/>
      <c r="FFH538" s="79"/>
      <c r="FFI538" s="109"/>
      <c r="FFJ538" s="479"/>
      <c r="FFK538" s="78"/>
      <c r="FFL538" s="144"/>
      <c r="FFM538" s="75"/>
      <c r="FFN538" s="66"/>
      <c r="FFO538" s="66"/>
      <c r="FFP538" s="79"/>
      <c r="FFQ538" s="109"/>
      <c r="FFR538" s="479"/>
      <c r="FFS538" s="78"/>
      <c r="FFT538" s="144"/>
      <c r="FFU538" s="75"/>
      <c r="FFV538" s="66"/>
      <c r="FFW538" s="66"/>
      <c r="FFX538" s="79"/>
      <c r="FFY538" s="109"/>
      <c r="FFZ538" s="479"/>
      <c r="FGA538" s="78"/>
      <c r="FGB538" s="144"/>
      <c r="FGC538" s="75"/>
      <c r="FGD538" s="66"/>
      <c r="FGE538" s="66"/>
      <c r="FGF538" s="79"/>
      <c r="FGG538" s="109"/>
      <c r="FGH538" s="479"/>
      <c r="FGI538" s="78"/>
      <c r="FGJ538" s="144"/>
      <c r="FGK538" s="75"/>
      <c r="FGL538" s="66"/>
      <c r="FGM538" s="66"/>
      <c r="FGN538" s="79"/>
      <c r="FGO538" s="109"/>
      <c r="FGP538" s="479"/>
      <c r="FGQ538" s="78"/>
      <c r="FGR538" s="144"/>
      <c r="FGS538" s="75"/>
      <c r="FGT538" s="66"/>
      <c r="FGU538" s="66"/>
      <c r="FGV538" s="79"/>
      <c r="FGW538" s="109"/>
      <c r="FGX538" s="479"/>
      <c r="FGY538" s="78"/>
      <c r="FGZ538" s="144"/>
      <c r="FHA538" s="75"/>
      <c r="FHB538" s="66"/>
      <c r="FHC538" s="66"/>
      <c r="FHD538" s="79"/>
      <c r="FHE538" s="109"/>
      <c r="FHF538" s="479"/>
      <c r="FHG538" s="78"/>
      <c r="FHH538" s="144"/>
      <c r="FHI538" s="75"/>
      <c r="FHJ538" s="66"/>
      <c r="FHK538" s="66"/>
      <c r="FHL538" s="79"/>
      <c r="FHM538" s="109"/>
      <c r="FHN538" s="479"/>
      <c r="FHO538" s="78"/>
      <c r="FHP538" s="144"/>
      <c r="FHQ538" s="75"/>
      <c r="FHR538" s="66"/>
      <c r="FHS538" s="66"/>
      <c r="FHT538" s="79"/>
      <c r="FHU538" s="109"/>
      <c r="FHV538" s="479"/>
      <c r="FHW538" s="78"/>
      <c r="FHX538" s="144"/>
      <c r="FHY538" s="75"/>
      <c r="FHZ538" s="66"/>
      <c r="FIA538" s="66"/>
      <c r="FIB538" s="79"/>
      <c r="FIC538" s="109"/>
      <c r="FID538" s="479"/>
      <c r="FIE538" s="78"/>
      <c r="FIF538" s="144"/>
      <c r="FIG538" s="75"/>
      <c r="FIH538" s="66"/>
      <c r="FII538" s="66"/>
      <c r="FIJ538" s="79"/>
      <c r="FIK538" s="109"/>
      <c r="FIL538" s="479"/>
      <c r="FIM538" s="78"/>
      <c r="FIN538" s="144"/>
      <c r="FIO538" s="75"/>
      <c r="FIP538" s="66"/>
      <c r="FIQ538" s="66"/>
      <c r="FIR538" s="79"/>
      <c r="FIS538" s="109"/>
      <c r="FIT538" s="479"/>
      <c r="FIU538" s="78"/>
      <c r="FIV538" s="144"/>
      <c r="FIW538" s="75"/>
      <c r="FIX538" s="66"/>
      <c r="FIY538" s="66"/>
      <c r="FIZ538" s="79"/>
      <c r="FJA538" s="109"/>
      <c r="FJB538" s="479"/>
      <c r="FJC538" s="78"/>
      <c r="FJD538" s="144"/>
      <c r="FJE538" s="75"/>
      <c r="FJF538" s="66"/>
      <c r="FJG538" s="66"/>
      <c r="FJH538" s="79"/>
      <c r="FJI538" s="109"/>
      <c r="FJJ538" s="479"/>
      <c r="FJK538" s="78"/>
      <c r="FJL538" s="144"/>
      <c r="FJM538" s="75"/>
      <c r="FJN538" s="66"/>
      <c r="FJO538" s="66"/>
      <c r="FJP538" s="79"/>
      <c r="FJQ538" s="109"/>
      <c r="FJR538" s="479"/>
      <c r="FJS538" s="78"/>
      <c r="FJT538" s="144"/>
      <c r="FJU538" s="75"/>
      <c r="FJV538" s="66"/>
      <c r="FJW538" s="66"/>
      <c r="FJX538" s="79"/>
      <c r="FJY538" s="109"/>
      <c r="FJZ538" s="479"/>
      <c r="FKA538" s="78"/>
      <c r="FKB538" s="144"/>
      <c r="FKC538" s="75"/>
      <c r="FKD538" s="66"/>
      <c r="FKE538" s="66"/>
      <c r="FKF538" s="79"/>
      <c r="FKG538" s="109"/>
      <c r="FKH538" s="479"/>
      <c r="FKI538" s="78"/>
      <c r="FKJ538" s="144"/>
      <c r="FKK538" s="75"/>
      <c r="FKL538" s="66"/>
      <c r="FKM538" s="66"/>
      <c r="FKN538" s="79"/>
      <c r="FKO538" s="109"/>
      <c r="FKP538" s="479"/>
      <c r="FKQ538" s="78"/>
      <c r="FKR538" s="144"/>
      <c r="FKS538" s="75"/>
      <c r="FKT538" s="66"/>
      <c r="FKU538" s="66"/>
      <c r="FKV538" s="79"/>
      <c r="FKW538" s="109"/>
      <c r="FKX538" s="479"/>
      <c r="FKY538" s="78"/>
      <c r="FKZ538" s="144"/>
      <c r="FLA538" s="75"/>
      <c r="FLB538" s="66"/>
      <c r="FLC538" s="66"/>
      <c r="FLD538" s="79"/>
      <c r="FLE538" s="109"/>
      <c r="FLF538" s="479"/>
      <c r="FLG538" s="78"/>
      <c r="FLH538" s="144"/>
      <c r="FLI538" s="75"/>
      <c r="FLJ538" s="66"/>
      <c r="FLK538" s="66"/>
      <c r="FLL538" s="79"/>
      <c r="FLM538" s="109"/>
      <c r="FLN538" s="479"/>
      <c r="FLO538" s="78"/>
      <c r="FLP538" s="144"/>
      <c r="FLQ538" s="75"/>
      <c r="FLR538" s="66"/>
      <c r="FLS538" s="66"/>
      <c r="FLT538" s="79"/>
      <c r="FLU538" s="109"/>
      <c r="FLV538" s="479"/>
      <c r="FLW538" s="78"/>
      <c r="FLX538" s="144"/>
      <c r="FLY538" s="75"/>
      <c r="FLZ538" s="66"/>
      <c r="FMA538" s="66"/>
      <c r="FMB538" s="79"/>
      <c r="FMC538" s="109"/>
      <c r="FMD538" s="479"/>
      <c r="FME538" s="78"/>
      <c r="FMF538" s="144"/>
      <c r="FMG538" s="75"/>
      <c r="FMH538" s="66"/>
      <c r="FMI538" s="66"/>
      <c r="FMJ538" s="79"/>
      <c r="FMK538" s="109"/>
      <c r="FML538" s="479"/>
      <c r="FMM538" s="78"/>
      <c r="FMN538" s="144"/>
      <c r="FMO538" s="75"/>
      <c r="FMP538" s="66"/>
      <c r="FMQ538" s="66"/>
      <c r="FMR538" s="79"/>
      <c r="FMS538" s="109"/>
      <c r="FMT538" s="479"/>
      <c r="FMU538" s="78"/>
      <c r="FMV538" s="144"/>
      <c r="FMW538" s="75"/>
      <c r="FMX538" s="66"/>
      <c r="FMY538" s="66"/>
      <c r="FMZ538" s="79"/>
      <c r="FNA538" s="109"/>
      <c r="FNB538" s="479"/>
      <c r="FNC538" s="78"/>
      <c r="FND538" s="144"/>
      <c r="FNE538" s="75"/>
      <c r="FNF538" s="66"/>
      <c r="FNG538" s="66"/>
      <c r="FNH538" s="79"/>
      <c r="FNI538" s="109"/>
      <c r="FNJ538" s="479"/>
      <c r="FNK538" s="78"/>
      <c r="FNL538" s="144"/>
      <c r="FNM538" s="75"/>
      <c r="FNN538" s="66"/>
      <c r="FNO538" s="66"/>
      <c r="FNP538" s="79"/>
      <c r="FNQ538" s="109"/>
      <c r="FNR538" s="479"/>
      <c r="FNS538" s="78"/>
      <c r="FNT538" s="144"/>
      <c r="FNU538" s="75"/>
      <c r="FNV538" s="66"/>
      <c r="FNW538" s="66"/>
      <c r="FNX538" s="79"/>
      <c r="FNY538" s="109"/>
      <c r="FNZ538" s="479"/>
      <c r="FOA538" s="78"/>
      <c r="FOB538" s="144"/>
      <c r="FOC538" s="75"/>
      <c r="FOD538" s="66"/>
      <c r="FOE538" s="66"/>
      <c r="FOF538" s="79"/>
      <c r="FOG538" s="109"/>
      <c r="FOH538" s="479"/>
      <c r="FOI538" s="78"/>
      <c r="FOJ538" s="144"/>
      <c r="FOK538" s="75"/>
      <c r="FOL538" s="66"/>
      <c r="FOM538" s="66"/>
      <c r="FON538" s="79"/>
      <c r="FOO538" s="109"/>
      <c r="FOP538" s="479"/>
      <c r="FOQ538" s="78"/>
      <c r="FOR538" s="144"/>
      <c r="FOS538" s="75"/>
      <c r="FOT538" s="66"/>
      <c r="FOU538" s="66"/>
      <c r="FOV538" s="79"/>
      <c r="FOW538" s="109"/>
      <c r="FOX538" s="479"/>
      <c r="FOY538" s="78"/>
      <c r="FOZ538" s="144"/>
      <c r="FPA538" s="75"/>
      <c r="FPB538" s="66"/>
      <c r="FPC538" s="66"/>
      <c r="FPD538" s="79"/>
      <c r="FPE538" s="109"/>
      <c r="FPF538" s="479"/>
      <c r="FPG538" s="78"/>
      <c r="FPH538" s="144"/>
      <c r="FPI538" s="75"/>
      <c r="FPJ538" s="66"/>
      <c r="FPK538" s="66"/>
      <c r="FPL538" s="79"/>
      <c r="FPM538" s="109"/>
      <c r="FPN538" s="479"/>
      <c r="FPO538" s="78"/>
      <c r="FPP538" s="144"/>
      <c r="FPQ538" s="75"/>
      <c r="FPR538" s="66"/>
      <c r="FPS538" s="66"/>
      <c r="FPT538" s="79"/>
      <c r="FPU538" s="109"/>
      <c r="FPV538" s="479"/>
      <c r="FPW538" s="78"/>
      <c r="FPX538" s="144"/>
      <c r="FPY538" s="75"/>
      <c r="FPZ538" s="66"/>
      <c r="FQA538" s="66"/>
      <c r="FQB538" s="79"/>
      <c r="FQC538" s="109"/>
      <c r="FQD538" s="479"/>
      <c r="FQE538" s="78"/>
      <c r="FQF538" s="144"/>
      <c r="FQG538" s="75"/>
      <c r="FQH538" s="66"/>
      <c r="FQI538" s="66"/>
      <c r="FQJ538" s="79"/>
      <c r="FQK538" s="109"/>
      <c r="FQL538" s="479"/>
      <c r="FQM538" s="78"/>
      <c r="FQN538" s="144"/>
      <c r="FQO538" s="75"/>
      <c r="FQP538" s="66"/>
      <c r="FQQ538" s="66"/>
      <c r="FQR538" s="79"/>
      <c r="FQS538" s="109"/>
      <c r="FQT538" s="479"/>
      <c r="FQU538" s="78"/>
      <c r="FQV538" s="144"/>
      <c r="FQW538" s="75"/>
      <c r="FQX538" s="66"/>
      <c r="FQY538" s="66"/>
      <c r="FQZ538" s="79"/>
      <c r="FRA538" s="109"/>
      <c r="FRB538" s="479"/>
      <c r="FRC538" s="78"/>
      <c r="FRD538" s="144"/>
      <c r="FRE538" s="75"/>
      <c r="FRF538" s="66"/>
      <c r="FRG538" s="66"/>
      <c r="FRH538" s="79"/>
      <c r="FRI538" s="109"/>
      <c r="FRJ538" s="479"/>
      <c r="FRK538" s="78"/>
      <c r="FRL538" s="144"/>
      <c r="FRM538" s="75"/>
      <c r="FRN538" s="66"/>
      <c r="FRO538" s="66"/>
      <c r="FRP538" s="79"/>
      <c r="FRQ538" s="109"/>
      <c r="FRR538" s="479"/>
      <c r="FRS538" s="78"/>
      <c r="FRT538" s="144"/>
      <c r="FRU538" s="75"/>
      <c r="FRV538" s="66"/>
      <c r="FRW538" s="66"/>
      <c r="FRX538" s="79"/>
      <c r="FRY538" s="109"/>
      <c r="FRZ538" s="479"/>
      <c r="FSA538" s="78"/>
      <c r="FSB538" s="144"/>
      <c r="FSC538" s="75"/>
      <c r="FSD538" s="66"/>
      <c r="FSE538" s="66"/>
      <c r="FSF538" s="79"/>
      <c r="FSG538" s="109"/>
      <c r="FSH538" s="479"/>
      <c r="FSI538" s="78"/>
      <c r="FSJ538" s="144"/>
      <c r="FSK538" s="75"/>
      <c r="FSL538" s="66"/>
      <c r="FSM538" s="66"/>
      <c r="FSN538" s="79"/>
      <c r="FSO538" s="109"/>
      <c r="FSP538" s="479"/>
      <c r="FSQ538" s="78"/>
      <c r="FSR538" s="144"/>
      <c r="FSS538" s="75"/>
      <c r="FST538" s="66"/>
      <c r="FSU538" s="66"/>
      <c r="FSV538" s="79"/>
      <c r="FSW538" s="109"/>
      <c r="FSX538" s="479"/>
      <c r="FSY538" s="78"/>
      <c r="FSZ538" s="144"/>
      <c r="FTA538" s="75"/>
      <c r="FTB538" s="66"/>
      <c r="FTC538" s="66"/>
      <c r="FTD538" s="79"/>
      <c r="FTE538" s="109"/>
      <c r="FTF538" s="479"/>
      <c r="FTG538" s="78"/>
      <c r="FTH538" s="144"/>
      <c r="FTI538" s="75"/>
      <c r="FTJ538" s="66"/>
      <c r="FTK538" s="66"/>
      <c r="FTL538" s="79"/>
      <c r="FTM538" s="109"/>
      <c r="FTN538" s="479"/>
      <c r="FTO538" s="78"/>
      <c r="FTP538" s="144"/>
      <c r="FTQ538" s="75"/>
      <c r="FTR538" s="66"/>
      <c r="FTS538" s="66"/>
      <c r="FTT538" s="79"/>
      <c r="FTU538" s="109"/>
      <c r="FTV538" s="479"/>
      <c r="FTW538" s="78"/>
      <c r="FTX538" s="144"/>
      <c r="FTY538" s="75"/>
      <c r="FTZ538" s="66"/>
      <c r="FUA538" s="66"/>
      <c r="FUB538" s="79"/>
      <c r="FUC538" s="109"/>
      <c r="FUD538" s="479"/>
      <c r="FUE538" s="78"/>
      <c r="FUF538" s="144"/>
      <c r="FUG538" s="75"/>
      <c r="FUH538" s="66"/>
      <c r="FUI538" s="66"/>
      <c r="FUJ538" s="79"/>
      <c r="FUK538" s="109"/>
      <c r="FUL538" s="479"/>
      <c r="FUM538" s="78"/>
      <c r="FUN538" s="144"/>
      <c r="FUO538" s="75"/>
      <c r="FUP538" s="66"/>
      <c r="FUQ538" s="66"/>
      <c r="FUR538" s="79"/>
      <c r="FUS538" s="109"/>
      <c r="FUT538" s="479"/>
      <c r="FUU538" s="78"/>
      <c r="FUV538" s="144"/>
      <c r="FUW538" s="75"/>
      <c r="FUX538" s="66"/>
      <c r="FUY538" s="66"/>
      <c r="FUZ538" s="79"/>
      <c r="FVA538" s="109"/>
      <c r="FVB538" s="479"/>
      <c r="FVC538" s="78"/>
      <c r="FVD538" s="144"/>
      <c r="FVE538" s="75"/>
      <c r="FVF538" s="66"/>
      <c r="FVG538" s="66"/>
      <c r="FVH538" s="79"/>
      <c r="FVI538" s="109"/>
      <c r="FVJ538" s="479"/>
      <c r="FVK538" s="78"/>
      <c r="FVL538" s="144"/>
      <c r="FVM538" s="75"/>
      <c r="FVN538" s="66"/>
      <c r="FVO538" s="66"/>
      <c r="FVP538" s="79"/>
      <c r="FVQ538" s="109"/>
      <c r="FVR538" s="479"/>
      <c r="FVS538" s="78"/>
      <c r="FVT538" s="144"/>
      <c r="FVU538" s="75"/>
      <c r="FVV538" s="66"/>
      <c r="FVW538" s="66"/>
      <c r="FVX538" s="79"/>
      <c r="FVY538" s="109"/>
      <c r="FVZ538" s="479"/>
      <c r="FWA538" s="78"/>
      <c r="FWB538" s="144"/>
      <c r="FWC538" s="75"/>
      <c r="FWD538" s="66"/>
      <c r="FWE538" s="66"/>
      <c r="FWF538" s="79"/>
      <c r="FWG538" s="109"/>
      <c r="FWH538" s="479"/>
      <c r="FWI538" s="78"/>
      <c r="FWJ538" s="144"/>
      <c r="FWK538" s="75"/>
      <c r="FWL538" s="66"/>
      <c r="FWM538" s="66"/>
      <c r="FWN538" s="79"/>
      <c r="FWO538" s="109"/>
      <c r="FWP538" s="479"/>
      <c r="FWQ538" s="78"/>
      <c r="FWR538" s="144"/>
      <c r="FWS538" s="75"/>
      <c r="FWT538" s="66"/>
      <c r="FWU538" s="66"/>
      <c r="FWV538" s="79"/>
      <c r="FWW538" s="109"/>
      <c r="FWX538" s="479"/>
      <c r="FWY538" s="78"/>
      <c r="FWZ538" s="144"/>
      <c r="FXA538" s="75"/>
      <c r="FXB538" s="66"/>
      <c r="FXC538" s="66"/>
      <c r="FXD538" s="79"/>
      <c r="FXE538" s="109"/>
      <c r="FXF538" s="479"/>
      <c r="FXG538" s="78"/>
      <c r="FXH538" s="144"/>
      <c r="FXI538" s="75"/>
      <c r="FXJ538" s="66"/>
      <c r="FXK538" s="66"/>
      <c r="FXL538" s="79"/>
      <c r="FXM538" s="109"/>
      <c r="FXN538" s="479"/>
      <c r="FXO538" s="78"/>
      <c r="FXP538" s="144"/>
      <c r="FXQ538" s="75"/>
      <c r="FXR538" s="66"/>
      <c r="FXS538" s="66"/>
      <c r="FXT538" s="79"/>
      <c r="FXU538" s="109"/>
      <c r="FXV538" s="479"/>
      <c r="FXW538" s="78"/>
      <c r="FXX538" s="144"/>
      <c r="FXY538" s="75"/>
      <c r="FXZ538" s="66"/>
      <c r="FYA538" s="66"/>
      <c r="FYB538" s="79"/>
      <c r="FYC538" s="109"/>
      <c r="FYD538" s="479"/>
      <c r="FYE538" s="78"/>
      <c r="FYF538" s="144"/>
      <c r="FYG538" s="75"/>
      <c r="FYH538" s="66"/>
      <c r="FYI538" s="66"/>
      <c r="FYJ538" s="79"/>
      <c r="FYK538" s="109"/>
      <c r="FYL538" s="479"/>
      <c r="FYM538" s="78"/>
      <c r="FYN538" s="144"/>
      <c r="FYO538" s="75"/>
      <c r="FYP538" s="66"/>
      <c r="FYQ538" s="66"/>
      <c r="FYR538" s="79"/>
      <c r="FYS538" s="109"/>
      <c r="FYT538" s="479"/>
      <c r="FYU538" s="78"/>
      <c r="FYV538" s="144"/>
      <c r="FYW538" s="75"/>
      <c r="FYX538" s="66"/>
      <c r="FYY538" s="66"/>
      <c r="FYZ538" s="79"/>
      <c r="FZA538" s="109"/>
      <c r="FZB538" s="479"/>
      <c r="FZC538" s="78"/>
      <c r="FZD538" s="144"/>
      <c r="FZE538" s="75"/>
      <c r="FZF538" s="66"/>
      <c r="FZG538" s="66"/>
      <c r="FZH538" s="79"/>
      <c r="FZI538" s="109"/>
      <c r="FZJ538" s="479"/>
      <c r="FZK538" s="78"/>
      <c r="FZL538" s="144"/>
      <c r="FZM538" s="75"/>
      <c r="FZN538" s="66"/>
      <c r="FZO538" s="66"/>
      <c r="FZP538" s="79"/>
      <c r="FZQ538" s="109"/>
      <c r="FZR538" s="479"/>
      <c r="FZS538" s="78"/>
      <c r="FZT538" s="144"/>
      <c r="FZU538" s="75"/>
      <c r="FZV538" s="66"/>
      <c r="FZW538" s="66"/>
      <c r="FZX538" s="79"/>
      <c r="FZY538" s="109"/>
      <c r="FZZ538" s="479"/>
      <c r="GAA538" s="78"/>
      <c r="GAB538" s="144"/>
      <c r="GAC538" s="75"/>
      <c r="GAD538" s="66"/>
      <c r="GAE538" s="66"/>
      <c r="GAF538" s="79"/>
      <c r="GAG538" s="109"/>
      <c r="GAH538" s="479"/>
      <c r="GAI538" s="78"/>
      <c r="GAJ538" s="144"/>
      <c r="GAK538" s="75"/>
      <c r="GAL538" s="66"/>
      <c r="GAM538" s="66"/>
      <c r="GAN538" s="79"/>
      <c r="GAO538" s="109"/>
      <c r="GAP538" s="479"/>
      <c r="GAQ538" s="78"/>
      <c r="GAR538" s="144"/>
      <c r="GAS538" s="75"/>
      <c r="GAT538" s="66"/>
      <c r="GAU538" s="66"/>
      <c r="GAV538" s="79"/>
      <c r="GAW538" s="109"/>
      <c r="GAX538" s="479"/>
      <c r="GAY538" s="78"/>
      <c r="GAZ538" s="144"/>
      <c r="GBA538" s="75"/>
      <c r="GBB538" s="66"/>
      <c r="GBC538" s="66"/>
      <c r="GBD538" s="79"/>
      <c r="GBE538" s="109"/>
      <c r="GBF538" s="479"/>
      <c r="GBG538" s="78"/>
      <c r="GBH538" s="144"/>
      <c r="GBI538" s="75"/>
      <c r="GBJ538" s="66"/>
      <c r="GBK538" s="66"/>
      <c r="GBL538" s="79"/>
      <c r="GBM538" s="109"/>
      <c r="GBN538" s="479"/>
      <c r="GBO538" s="78"/>
      <c r="GBP538" s="144"/>
      <c r="GBQ538" s="75"/>
      <c r="GBR538" s="66"/>
      <c r="GBS538" s="66"/>
      <c r="GBT538" s="79"/>
      <c r="GBU538" s="109"/>
      <c r="GBV538" s="479"/>
      <c r="GBW538" s="78"/>
      <c r="GBX538" s="144"/>
      <c r="GBY538" s="75"/>
      <c r="GBZ538" s="66"/>
      <c r="GCA538" s="66"/>
      <c r="GCB538" s="79"/>
      <c r="GCC538" s="109"/>
      <c r="GCD538" s="479"/>
      <c r="GCE538" s="78"/>
      <c r="GCF538" s="144"/>
      <c r="GCG538" s="75"/>
      <c r="GCH538" s="66"/>
      <c r="GCI538" s="66"/>
      <c r="GCJ538" s="79"/>
      <c r="GCK538" s="109"/>
      <c r="GCL538" s="479"/>
      <c r="GCM538" s="78"/>
      <c r="GCN538" s="144"/>
      <c r="GCO538" s="75"/>
      <c r="GCP538" s="66"/>
      <c r="GCQ538" s="66"/>
      <c r="GCR538" s="79"/>
      <c r="GCS538" s="109"/>
      <c r="GCT538" s="479"/>
      <c r="GCU538" s="78"/>
      <c r="GCV538" s="144"/>
      <c r="GCW538" s="75"/>
      <c r="GCX538" s="66"/>
      <c r="GCY538" s="66"/>
      <c r="GCZ538" s="79"/>
      <c r="GDA538" s="109"/>
      <c r="GDB538" s="479"/>
      <c r="GDC538" s="78"/>
      <c r="GDD538" s="144"/>
      <c r="GDE538" s="75"/>
      <c r="GDF538" s="66"/>
      <c r="GDG538" s="66"/>
      <c r="GDH538" s="79"/>
      <c r="GDI538" s="109"/>
      <c r="GDJ538" s="479"/>
      <c r="GDK538" s="78"/>
      <c r="GDL538" s="144"/>
      <c r="GDM538" s="75"/>
      <c r="GDN538" s="66"/>
      <c r="GDO538" s="66"/>
      <c r="GDP538" s="79"/>
      <c r="GDQ538" s="109"/>
      <c r="GDR538" s="479"/>
      <c r="GDS538" s="78"/>
      <c r="GDT538" s="144"/>
      <c r="GDU538" s="75"/>
      <c r="GDV538" s="66"/>
      <c r="GDW538" s="66"/>
      <c r="GDX538" s="79"/>
      <c r="GDY538" s="109"/>
      <c r="GDZ538" s="479"/>
      <c r="GEA538" s="78"/>
      <c r="GEB538" s="144"/>
      <c r="GEC538" s="75"/>
      <c r="GED538" s="66"/>
      <c r="GEE538" s="66"/>
      <c r="GEF538" s="79"/>
      <c r="GEG538" s="109"/>
      <c r="GEH538" s="479"/>
      <c r="GEI538" s="78"/>
      <c r="GEJ538" s="144"/>
      <c r="GEK538" s="75"/>
      <c r="GEL538" s="66"/>
      <c r="GEM538" s="66"/>
      <c r="GEN538" s="79"/>
      <c r="GEO538" s="109"/>
      <c r="GEP538" s="479"/>
      <c r="GEQ538" s="78"/>
      <c r="GER538" s="144"/>
      <c r="GES538" s="75"/>
      <c r="GET538" s="66"/>
      <c r="GEU538" s="66"/>
      <c r="GEV538" s="79"/>
      <c r="GEW538" s="109"/>
      <c r="GEX538" s="479"/>
      <c r="GEY538" s="78"/>
      <c r="GEZ538" s="144"/>
      <c r="GFA538" s="75"/>
      <c r="GFB538" s="66"/>
      <c r="GFC538" s="66"/>
      <c r="GFD538" s="79"/>
      <c r="GFE538" s="109"/>
      <c r="GFF538" s="479"/>
      <c r="GFG538" s="78"/>
      <c r="GFH538" s="144"/>
      <c r="GFI538" s="75"/>
      <c r="GFJ538" s="66"/>
      <c r="GFK538" s="66"/>
      <c r="GFL538" s="79"/>
      <c r="GFM538" s="109"/>
      <c r="GFN538" s="479"/>
      <c r="GFO538" s="78"/>
      <c r="GFP538" s="144"/>
      <c r="GFQ538" s="75"/>
      <c r="GFR538" s="66"/>
      <c r="GFS538" s="66"/>
      <c r="GFT538" s="79"/>
      <c r="GFU538" s="109"/>
      <c r="GFV538" s="479"/>
      <c r="GFW538" s="78"/>
      <c r="GFX538" s="144"/>
      <c r="GFY538" s="75"/>
      <c r="GFZ538" s="66"/>
      <c r="GGA538" s="66"/>
      <c r="GGB538" s="79"/>
      <c r="GGC538" s="109"/>
      <c r="GGD538" s="479"/>
      <c r="GGE538" s="78"/>
      <c r="GGF538" s="144"/>
      <c r="GGG538" s="75"/>
      <c r="GGH538" s="66"/>
      <c r="GGI538" s="66"/>
      <c r="GGJ538" s="79"/>
      <c r="GGK538" s="109"/>
      <c r="GGL538" s="479"/>
      <c r="GGM538" s="78"/>
      <c r="GGN538" s="144"/>
      <c r="GGO538" s="75"/>
      <c r="GGP538" s="66"/>
      <c r="GGQ538" s="66"/>
      <c r="GGR538" s="79"/>
      <c r="GGS538" s="109"/>
      <c r="GGT538" s="479"/>
      <c r="GGU538" s="78"/>
      <c r="GGV538" s="144"/>
      <c r="GGW538" s="75"/>
      <c r="GGX538" s="66"/>
      <c r="GGY538" s="66"/>
      <c r="GGZ538" s="79"/>
      <c r="GHA538" s="109"/>
      <c r="GHB538" s="479"/>
      <c r="GHC538" s="78"/>
      <c r="GHD538" s="144"/>
      <c r="GHE538" s="75"/>
      <c r="GHF538" s="66"/>
      <c r="GHG538" s="66"/>
      <c r="GHH538" s="79"/>
      <c r="GHI538" s="109"/>
      <c r="GHJ538" s="479"/>
      <c r="GHK538" s="78"/>
      <c r="GHL538" s="144"/>
      <c r="GHM538" s="75"/>
      <c r="GHN538" s="66"/>
      <c r="GHO538" s="66"/>
      <c r="GHP538" s="79"/>
      <c r="GHQ538" s="109"/>
      <c r="GHR538" s="479"/>
      <c r="GHS538" s="78"/>
      <c r="GHT538" s="144"/>
      <c r="GHU538" s="75"/>
      <c r="GHV538" s="66"/>
      <c r="GHW538" s="66"/>
      <c r="GHX538" s="79"/>
      <c r="GHY538" s="109"/>
      <c r="GHZ538" s="479"/>
      <c r="GIA538" s="78"/>
      <c r="GIB538" s="144"/>
      <c r="GIC538" s="75"/>
      <c r="GID538" s="66"/>
      <c r="GIE538" s="66"/>
      <c r="GIF538" s="79"/>
      <c r="GIG538" s="109"/>
      <c r="GIH538" s="479"/>
      <c r="GII538" s="78"/>
      <c r="GIJ538" s="144"/>
      <c r="GIK538" s="75"/>
      <c r="GIL538" s="66"/>
      <c r="GIM538" s="66"/>
      <c r="GIN538" s="79"/>
      <c r="GIO538" s="109"/>
      <c r="GIP538" s="479"/>
      <c r="GIQ538" s="78"/>
      <c r="GIR538" s="144"/>
      <c r="GIS538" s="75"/>
      <c r="GIT538" s="66"/>
      <c r="GIU538" s="66"/>
      <c r="GIV538" s="79"/>
      <c r="GIW538" s="109"/>
      <c r="GIX538" s="479"/>
      <c r="GIY538" s="78"/>
      <c r="GIZ538" s="144"/>
      <c r="GJA538" s="75"/>
      <c r="GJB538" s="66"/>
      <c r="GJC538" s="66"/>
      <c r="GJD538" s="79"/>
      <c r="GJE538" s="109"/>
      <c r="GJF538" s="479"/>
      <c r="GJG538" s="78"/>
      <c r="GJH538" s="144"/>
      <c r="GJI538" s="75"/>
      <c r="GJJ538" s="66"/>
      <c r="GJK538" s="66"/>
      <c r="GJL538" s="79"/>
      <c r="GJM538" s="109"/>
      <c r="GJN538" s="479"/>
      <c r="GJO538" s="78"/>
      <c r="GJP538" s="144"/>
      <c r="GJQ538" s="75"/>
      <c r="GJR538" s="66"/>
      <c r="GJS538" s="66"/>
      <c r="GJT538" s="79"/>
      <c r="GJU538" s="109"/>
      <c r="GJV538" s="479"/>
      <c r="GJW538" s="78"/>
      <c r="GJX538" s="144"/>
      <c r="GJY538" s="75"/>
      <c r="GJZ538" s="66"/>
      <c r="GKA538" s="66"/>
      <c r="GKB538" s="79"/>
      <c r="GKC538" s="109"/>
      <c r="GKD538" s="479"/>
      <c r="GKE538" s="78"/>
      <c r="GKF538" s="144"/>
      <c r="GKG538" s="75"/>
      <c r="GKH538" s="66"/>
      <c r="GKI538" s="66"/>
      <c r="GKJ538" s="79"/>
      <c r="GKK538" s="109"/>
      <c r="GKL538" s="479"/>
      <c r="GKM538" s="78"/>
      <c r="GKN538" s="144"/>
      <c r="GKO538" s="75"/>
      <c r="GKP538" s="66"/>
      <c r="GKQ538" s="66"/>
      <c r="GKR538" s="79"/>
      <c r="GKS538" s="109"/>
      <c r="GKT538" s="479"/>
      <c r="GKU538" s="78"/>
      <c r="GKV538" s="144"/>
      <c r="GKW538" s="75"/>
      <c r="GKX538" s="66"/>
      <c r="GKY538" s="66"/>
      <c r="GKZ538" s="79"/>
      <c r="GLA538" s="109"/>
      <c r="GLB538" s="479"/>
      <c r="GLC538" s="78"/>
      <c r="GLD538" s="144"/>
      <c r="GLE538" s="75"/>
      <c r="GLF538" s="66"/>
      <c r="GLG538" s="66"/>
      <c r="GLH538" s="79"/>
      <c r="GLI538" s="109"/>
      <c r="GLJ538" s="479"/>
      <c r="GLK538" s="78"/>
      <c r="GLL538" s="144"/>
      <c r="GLM538" s="75"/>
      <c r="GLN538" s="66"/>
      <c r="GLO538" s="66"/>
      <c r="GLP538" s="79"/>
      <c r="GLQ538" s="109"/>
      <c r="GLR538" s="479"/>
      <c r="GLS538" s="78"/>
      <c r="GLT538" s="144"/>
      <c r="GLU538" s="75"/>
      <c r="GLV538" s="66"/>
      <c r="GLW538" s="66"/>
      <c r="GLX538" s="79"/>
      <c r="GLY538" s="109"/>
      <c r="GLZ538" s="479"/>
      <c r="GMA538" s="78"/>
      <c r="GMB538" s="144"/>
      <c r="GMC538" s="75"/>
      <c r="GMD538" s="66"/>
      <c r="GME538" s="66"/>
      <c r="GMF538" s="79"/>
      <c r="GMG538" s="109"/>
      <c r="GMH538" s="479"/>
      <c r="GMI538" s="78"/>
      <c r="GMJ538" s="144"/>
      <c r="GMK538" s="75"/>
      <c r="GML538" s="66"/>
      <c r="GMM538" s="66"/>
      <c r="GMN538" s="79"/>
      <c r="GMO538" s="109"/>
      <c r="GMP538" s="479"/>
      <c r="GMQ538" s="78"/>
      <c r="GMR538" s="144"/>
      <c r="GMS538" s="75"/>
      <c r="GMT538" s="66"/>
      <c r="GMU538" s="66"/>
      <c r="GMV538" s="79"/>
      <c r="GMW538" s="109"/>
      <c r="GMX538" s="479"/>
      <c r="GMY538" s="78"/>
      <c r="GMZ538" s="144"/>
      <c r="GNA538" s="75"/>
      <c r="GNB538" s="66"/>
      <c r="GNC538" s="66"/>
      <c r="GND538" s="79"/>
      <c r="GNE538" s="109"/>
      <c r="GNF538" s="479"/>
      <c r="GNG538" s="78"/>
      <c r="GNH538" s="144"/>
      <c r="GNI538" s="75"/>
      <c r="GNJ538" s="66"/>
      <c r="GNK538" s="66"/>
      <c r="GNL538" s="79"/>
      <c r="GNM538" s="109"/>
      <c r="GNN538" s="479"/>
      <c r="GNO538" s="78"/>
      <c r="GNP538" s="144"/>
      <c r="GNQ538" s="75"/>
      <c r="GNR538" s="66"/>
      <c r="GNS538" s="66"/>
      <c r="GNT538" s="79"/>
      <c r="GNU538" s="109"/>
      <c r="GNV538" s="479"/>
      <c r="GNW538" s="78"/>
      <c r="GNX538" s="144"/>
      <c r="GNY538" s="75"/>
      <c r="GNZ538" s="66"/>
      <c r="GOA538" s="66"/>
      <c r="GOB538" s="79"/>
      <c r="GOC538" s="109"/>
      <c r="GOD538" s="479"/>
      <c r="GOE538" s="78"/>
      <c r="GOF538" s="144"/>
      <c r="GOG538" s="75"/>
      <c r="GOH538" s="66"/>
      <c r="GOI538" s="66"/>
      <c r="GOJ538" s="79"/>
      <c r="GOK538" s="109"/>
      <c r="GOL538" s="479"/>
      <c r="GOM538" s="78"/>
      <c r="GON538" s="144"/>
      <c r="GOO538" s="75"/>
      <c r="GOP538" s="66"/>
      <c r="GOQ538" s="66"/>
      <c r="GOR538" s="79"/>
      <c r="GOS538" s="109"/>
      <c r="GOT538" s="479"/>
      <c r="GOU538" s="78"/>
      <c r="GOV538" s="144"/>
      <c r="GOW538" s="75"/>
      <c r="GOX538" s="66"/>
      <c r="GOY538" s="66"/>
      <c r="GOZ538" s="79"/>
      <c r="GPA538" s="109"/>
      <c r="GPB538" s="479"/>
      <c r="GPC538" s="78"/>
      <c r="GPD538" s="144"/>
      <c r="GPE538" s="75"/>
      <c r="GPF538" s="66"/>
      <c r="GPG538" s="66"/>
      <c r="GPH538" s="79"/>
      <c r="GPI538" s="109"/>
      <c r="GPJ538" s="479"/>
      <c r="GPK538" s="78"/>
      <c r="GPL538" s="144"/>
      <c r="GPM538" s="75"/>
      <c r="GPN538" s="66"/>
      <c r="GPO538" s="66"/>
      <c r="GPP538" s="79"/>
      <c r="GPQ538" s="109"/>
      <c r="GPR538" s="479"/>
      <c r="GPS538" s="78"/>
      <c r="GPT538" s="144"/>
      <c r="GPU538" s="75"/>
      <c r="GPV538" s="66"/>
      <c r="GPW538" s="66"/>
      <c r="GPX538" s="79"/>
      <c r="GPY538" s="109"/>
      <c r="GPZ538" s="479"/>
      <c r="GQA538" s="78"/>
      <c r="GQB538" s="144"/>
      <c r="GQC538" s="75"/>
      <c r="GQD538" s="66"/>
      <c r="GQE538" s="66"/>
      <c r="GQF538" s="79"/>
      <c r="GQG538" s="109"/>
      <c r="GQH538" s="479"/>
      <c r="GQI538" s="78"/>
      <c r="GQJ538" s="144"/>
      <c r="GQK538" s="75"/>
      <c r="GQL538" s="66"/>
      <c r="GQM538" s="66"/>
      <c r="GQN538" s="79"/>
      <c r="GQO538" s="109"/>
      <c r="GQP538" s="479"/>
      <c r="GQQ538" s="78"/>
      <c r="GQR538" s="144"/>
      <c r="GQS538" s="75"/>
      <c r="GQT538" s="66"/>
      <c r="GQU538" s="66"/>
      <c r="GQV538" s="79"/>
      <c r="GQW538" s="109"/>
      <c r="GQX538" s="479"/>
      <c r="GQY538" s="78"/>
      <c r="GQZ538" s="144"/>
      <c r="GRA538" s="75"/>
      <c r="GRB538" s="66"/>
      <c r="GRC538" s="66"/>
      <c r="GRD538" s="79"/>
      <c r="GRE538" s="109"/>
      <c r="GRF538" s="479"/>
      <c r="GRG538" s="78"/>
      <c r="GRH538" s="144"/>
      <c r="GRI538" s="75"/>
      <c r="GRJ538" s="66"/>
      <c r="GRK538" s="66"/>
      <c r="GRL538" s="79"/>
      <c r="GRM538" s="109"/>
      <c r="GRN538" s="479"/>
      <c r="GRO538" s="78"/>
      <c r="GRP538" s="144"/>
      <c r="GRQ538" s="75"/>
      <c r="GRR538" s="66"/>
      <c r="GRS538" s="66"/>
      <c r="GRT538" s="79"/>
      <c r="GRU538" s="109"/>
      <c r="GRV538" s="479"/>
      <c r="GRW538" s="78"/>
      <c r="GRX538" s="144"/>
      <c r="GRY538" s="75"/>
      <c r="GRZ538" s="66"/>
      <c r="GSA538" s="66"/>
      <c r="GSB538" s="79"/>
      <c r="GSC538" s="109"/>
      <c r="GSD538" s="479"/>
      <c r="GSE538" s="78"/>
      <c r="GSF538" s="144"/>
      <c r="GSG538" s="75"/>
      <c r="GSH538" s="66"/>
      <c r="GSI538" s="66"/>
      <c r="GSJ538" s="79"/>
      <c r="GSK538" s="109"/>
      <c r="GSL538" s="479"/>
      <c r="GSM538" s="78"/>
      <c r="GSN538" s="144"/>
      <c r="GSO538" s="75"/>
      <c r="GSP538" s="66"/>
      <c r="GSQ538" s="66"/>
      <c r="GSR538" s="79"/>
      <c r="GSS538" s="109"/>
      <c r="GST538" s="479"/>
      <c r="GSU538" s="78"/>
      <c r="GSV538" s="144"/>
      <c r="GSW538" s="75"/>
      <c r="GSX538" s="66"/>
      <c r="GSY538" s="66"/>
      <c r="GSZ538" s="79"/>
      <c r="GTA538" s="109"/>
      <c r="GTB538" s="479"/>
      <c r="GTC538" s="78"/>
      <c r="GTD538" s="144"/>
      <c r="GTE538" s="75"/>
      <c r="GTF538" s="66"/>
      <c r="GTG538" s="66"/>
      <c r="GTH538" s="79"/>
      <c r="GTI538" s="109"/>
      <c r="GTJ538" s="479"/>
      <c r="GTK538" s="78"/>
      <c r="GTL538" s="144"/>
      <c r="GTM538" s="75"/>
      <c r="GTN538" s="66"/>
      <c r="GTO538" s="66"/>
      <c r="GTP538" s="79"/>
      <c r="GTQ538" s="109"/>
      <c r="GTR538" s="479"/>
      <c r="GTS538" s="78"/>
      <c r="GTT538" s="144"/>
      <c r="GTU538" s="75"/>
      <c r="GTV538" s="66"/>
      <c r="GTW538" s="66"/>
      <c r="GTX538" s="79"/>
      <c r="GTY538" s="109"/>
      <c r="GTZ538" s="479"/>
      <c r="GUA538" s="78"/>
      <c r="GUB538" s="144"/>
      <c r="GUC538" s="75"/>
      <c r="GUD538" s="66"/>
      <c r="GUE538" s="66"/>
      <c r="GUF538" s="79"/>
      <c r="GUG538" s="109"/>
      <c r="GUH538" s="479"/>
      <c r="GUI538" s="78"/>
      <c r="GUJ538" s="144"/>
      <c r="GUK538" s="75"/>
      <c r="GUL538" s="66"/>
      <c r="GUM538" s="66"/>
      <c r="GUN538" s="79"/>
      <c r="GUO538" s="109"/>
      <c r="GUP538" s="479"/>
      <c r="GUQ538" s="78"/>
      <c r="GUR538" s="144"/>
      <c r="GUS538" s="75"/>
      <c r="GUT538" s="66"/>
      <c r="GUU538" s="66"/>
      <c r="GUV538" s="79"/>
      <c r="GUW538" s="109"/>
      <c r="GUX538" s="479"/>
      <c r="GUY538" s="78"/>
      <c r="GUZ538" s="144"/>
      <c r="GVA538" s="75"/>
      <c r="GVB538" s="66"/>
      <c r="GVC538" s="66"/>
      <c r="GVD538" s="79"/>
      <c r="GVE538" s="109"/>
      <c r="GVF538" s="479"/>
      <c r="GVG538" s="78"/>
      <c r="GVH538" s="144"/>
      <c r="GVI538" s="75"/>
      <c r="GVJ538" s="66"/>
      <c r="GVK538" s="66"/>
      <c r="GVL538" s="79"/>
      <c r="GVM538" s="109"/>
      <c r="GVN538" s="479"/>
      <c r="GVO538" s="78"/>
      <c r="GVP538" s="144"/>
      <c r="GVQ538" s="75"/>
      <c r="GVR538" s="66"/>
      <c r="GVS538" s="66"/>
      <c r="GVT538" s="79"/>
      <c r="GVU538" s="109"/>
      <c r="GVV538" s="479"/>
      <c r="GVW538" s="78"/>
      <c r="GVX538" s="144"/>
      <c r="GVY538" s="75"/>
      <c r="GVZ538" s="66"/>
      <c r="GWA538" s="66"/>
      <c r="GWB538" s="79"/>
      <c r="GWC538" s="109"/>
      <c r="GWD538" s="479"/>
      <c r="GWE538" s="78"/>
      <c r="GWF538" s="144"/>
      <c r="GWG538" s="75"/>
      <c r="GWH538" s="66"/>
      <c r="GWI538" s="66"/>
      <c r="GWJ538" s="79"/>
      <c r="GWK538" s="109"/>
      <c r="GWL538" s="479"/>
      <c r="GWM538" s="78"/>
      <c r="GWN538" s="144"/>
      <c r="GWO538" s="75"/>
      <c r="GWP538" s="66"/>
      <c r="GWQ538" s="66"/>
      <c r="GWR538" s="79"/>
      <c r="GWS538" s="109"/>
      <c r="GWT538" s="479"/>
      <c r="GWU538" s="78"/>
      <c r="GWV538" s="144"/>
      <c r="GWW538" s="75"/>
      <c r="GWX538" s="66"/>
      <c r="GWY538" s="66"/>
      <c r="GWZ538" s="79"/>
      <c r="GXA538" s="109"/>
      <c r="GXB538" s="479"/>
      <c r="GXC538" s="78"/>
      <c r="GXD538" s="144"/>
      <c r="GXE538" s="75"/>
      <c r="GXF538" s="66"/>
      <c r="GXG538" s="66"/>
      <c r="GXH538" s="79"/>
      <c r="GXI538" s="109"/>
      <c r="GXJ538" s="479"/>
      <c r="GXK538" s="78"/>
      <c r="GXL538" s="144"/>
      <c r="GXM538" s="75"/>
      <c r="GXN538" s="66"/>
      <c r="GXO538" s="66"/>
      <c r="GXP538" s="79"/>
      <c r="GXQ538" s="109"/>
      <c r="GXR538" s="479"/>
      <c r="GXS538" s="78"/>
      <c r="GXT538" s="144"/>
      <c r="GXU538" s="75"/>
      <c r="GXV538" s="66"/>
      <c r="GXW538" s="66"/>
      <c r="GXX538" s="79"/>
      <c r="GXY538" s="109"/>
      <c r="GXZ538" s="479"/>
      <c r="GYA538" s="78"/>
      <c r="GYB538" s="144"/>
      <c r="GYC538" s="75"/>
      <c r="GYD538" s="66"/>
      <c r="GYE538" s="66"/>
      <c r="GYF538" s="79"/>
      <c r="GYG538" s="109"/>
      <c r="GYH538" s="479"/>
      <c r="GYI538" s="78"/>
      <c r="GYJ538" s="144"/>
      <c r="GYK538" s="75"/>
      <c r="GYL538" s="66"/>
      <c r="GYM538" s="66"/>
      <c r="GYN538" s="79"/>
      <c r="GYO538" s="109"/>
      <c r="GYP538" s="479"/>
      <c r="GYQ538" s="78"/>
      <c r="GYR538" s="144"/>
      <c r="GYS538" s="75"/>
      <c r="GYT538" s="66"/>
      <c r="GYU538" s="66"/>
      <c r="GYV538" s="79"/>
      <c r="GYW538" s="109"/>
      <c r="GYX538" s="479"/>
      <c r="GYY538" s="78"/>
      <c r="GYZ538" s="144"/>
      <c r="GZA538" s="75"/>
      <c r="GZB538" s="66"/>
      <c r="GZC538" s="66"/>
      <c r="GZD538" s="79"/>
      <c r="GZE538" s="109"/>
      <c r="GZF538" s="479"/>
      <c r="GZG538" s="78"/>
      <c r="GZH538" s="144"/>
      <c r="GZI538" s="75"/>
      <c r="GZJ538" s="66"/>
      <c r="GZK538" s="66"/>
      <c r="GZL538" s="79"/>
      <c r="GZM538" s="109"/>
      <c r="GZN538" s="479"/>
      <c r="GZO538" s="78"/>
      <c r="GZP538" s="144"/>
      <c r="GZQ538" s="75"/>
      <c r="GZR538" s="66"/>
      <c r="GZS538" s="66"/>
      <c r="GZT538" s="79"/>
      <c r="GZU538" s="109"/>
      <c r="GZV538" s="479"/>
      <c r="GZW538" s="78"/>
      <c r="GZX538" s="144"/>
      <c r="GZY538" s="75"/>
      <c r="GZZ538" s="66"/>
      <c r="HAA538" s="66"/>
      <c r="HAB538" s="79"/>
      <c r="HAC538" s="109"/>
      <c r="HAD538" s="479"/>
      <c r="HAE538" s="78"/>
      <c r="HAF538" s="144"/>
      <c r="HAG538" s="75"/>
      <c r="HAH538" s="66"/>
      <c r="HAI538" s="66"/>
      <c r="HAJ538" s="79"/>
      <c r="HAK538" s="109"/>
      <c r="HAL538" s="479"/>
      <c r="HAM538" s="78"/>
      <c r="HAN538" s="144"/>
      <c r="HAO538" s="75"/>
      <c r="HAP538" s="66"/>
      <c r="HAQ538" s="66"/>
      <c r="HAR538" s="79"/>
      <c r="HAS538" s="109"/>
      <c r="HAT538" s="479"/>
      <c r="HAU538" s="78"/>
      <c r="HAV538" s="144"/>
      <c r="HAW538" s="75"/>
      <c r="HAX538" s="66"/>
      <c r="HAY538" s="66"/>
      <c r="HAZ538" s="79"/>
      <c r="HBA538" s="109"/>
      <c r="HBB538" s="479"/>
      <c r="HBC538" s="78"/>
      <c r="HBD538" s="144"/>
      <c r="HBE538" s="75"/>
      <c r="HBF538" s="66"/>
      <c r="HBG538" s="66"/>
      <c r="HBH538" s="79"/>
      <c r="HBI538" s="109"/>
      <c r="HBJ538" s="479"/>
      <c r="HBK538" s="78"/>
      <c r="HBL538" s="144"/>
      <c r="HBM538" s="75"/>
      <c r="HBN538" s="66"/>
      <c r="HBO538" s="66"/>
      <c r="HBP538" s="79"/>
      <c r="HBQ538" s="109"/>
      <c r="HBR538" s="479"/>
      <c r="HBS538" s="78"/>
      <c r="HBT538" s="144"/>
      <c r="HBU538" s="75"/>
      <c r="HBV538" s="66"/>
      <c r="HBW538" s="66"/>
      <c r="HBX538" s="79"/>
      <c r="HBY538" s="109"/>
      <c r="HBZ538" s="479"/>
      <c r="HCA538" s="78"/>
      <c r="HCB538" s="144"/>
      <c r="HCC538" s="75"/>
      <c r="HCD538" s="66"/>
      <c r="HCE538" s="66"/>
      <c r="HCF538" s="79"/>
      <c r="HCG538" s="109"/>
      <c r="HCH538" s="479"/>
      <c r="HCI538" s="78"/>
      <c r="HCJ538" s="144"/>
      <c r="HCK538" s="75"/>
      <c r="HCL538" s="66"/>
      <c r="HCM538" s="66"/>
      <c r="HCN538" s="79"/>
      <c r="HCO538" s="109"/>
      <c r="HCP538" s="479"/>
      <c r="HCQ538" s="78"/>
      <c r="HCR538" s="144"/>
      <c r="HCS538" s="75"/>
      <c r="HCT538" s="66"/>
      <c r="HCU538" s="66"/>
      <c r="HCV538" s="79"/>
      <c r="HCW538" s="109"/>
      <c r="HCX538" s="479"/>
      <c r="HCY538" s="78"/>
      <c r="HCZ538" s="144"/>
      <c r="HDA538" s="75"/>
      <c r="HDB538" s="66"/>
      <c r="HDC538" s="66"/>
      <c r="HDD538" s="79"/>
      <c r="HDE538" s="109"/>
      <c r="HDF538" s="479"/>
      <c r="HDG538" s="78"/>
      <c r="HDH538" s="144"/>
      <c r="HDI538" s="75"/>
      <c r="HDJ538" s="66"/>
      <c r="HDK538" s="66"/>
      <c r="HDL538" s="79"/>
      <c r="HDM538" s="109"/>
      <c r="HDN538" s="479"/>
      <c r="HDO538" s="78"/>
      <c r="HDP538" s="144"/>
      <c r="HDQ538" s="75"/>
      <c r="HDR538" s="66"/>
      <c r="HDS538" s="66"/>
      <c r="HDT538" s="79"/>
      <c r="HDU538" s="109"/>
      <c r="HDV538" s="479"/>
      <c r="HDW538" s="78"/>
      <c r="HDX538" s="144"/>
      <c r="HDY538" s="75"/>
      <c r="HDZ538" s="66"/>
      <c r="HEA538" s="66"/>
      <c r="HEB538" s="79"/>
      <c r="HEC538" s="109"/>
      <c r="HED538" s="479"/>
      <c r="HEE538" s="78"/>
      <c r="HEF538" s="144"/>
      <c r="HEG538" s="75"/>
      <c r="HEH538" s="66"/>
      <c r="HEI538" s="66"/>
      <c r="HEJ538" s="79"/>
      <c r="HEK538" s="109"/>
      <c r="HEL538" s="479"/>
      <c r="HEM538" s="78"/>
      <c r="HEN538" s="144"/>
      <c r="HEO538" s="75"/>
      <c r="HEP538" s="66"/>
      <c r="HEQ538" s="66"/>
      <c r="HER538" s="79"/>
      <c r="HES538" s="109"/>
      <c r="HET538" s="479"/>
      <c r="HEU538" s="78"/>
      <c r="HEV538" s="144"/>
      <c r="HEW538" s="75"/>
      <c r="HEX538" s="66"/>
      <c r="HEY538" s="66"/>
      <c r="HEZ538" s="79"/>
      <c r="HFA538" s="109"/>
      <c r="HFB538" s="479"/>
      <c r="HFC538" s="78"/>
      <c r="HFD538" s="144"/>
      <c r="HFE538" s="75"/>
      <c r="HFF538" s="66"/>
      <c r="HFG538" s="66"/>
      <c r="HFH538" s="79"/>
      <c r="HFI538" s="109"/>
      <c r="HFJ538" s="479"/>
      <c r="HFK538" s="78"/>
      <c r="HFL538" s="144"/>
      <c r="HFM538" s="75"/>
      <c r="HFN538" s="66"/>
      <c r="HFO538" s="66"/>
      <c r="HFP538" s="79"/>
      <c r="HFQ538" s="109"/>
      <c r="HFR538" s="479"/>
      <c r="HFS538" s="78"/>
      <c r="HFT538" s="144"/>
      <c r="HFU538" s="75"/>
      <c r="HFV538" s="66"/>
      <c r="HFW538" s="66"/>
      <c r="HFX538" s="79"/>
      <c r="HFY538" s="109"/>
      <c r="HFZ538" s="479"/>
      <c r="HGA538" s="78"/>
      <c r="HGB538" s="144"/>
      <c r="HGC538" s="75"/>
      <c r="HGD538" s="66"/>
      <c r="HGE538" s="66"/>
      <c r="HGF538" s="79"/>
      <c r="HGG538" s="109"/>
      <c r="HGH538" s="479"/>
      <c r="HGI538" s="78"/>
      <c r="HGJ538" s="144"/>
      <c r="HGK538" s="75"/>
      <c r="HGL538" s="66"/>
      <c r="HGM538" s="66"/>
      <c r="HGN538" s="79"/>
      <c r="HGO538" s="109"/>
      <c r="HGP538" s="479"/>
      <c r="HGQ538" s="78"/>
      <c r="HGR538" s="144"/>
      <c r="HGS538" s="75"/>
      <c r="HGT538" s="66"/>
      <c r="HGU538" s="66"/>
      <c r="HGV538" s="79"/>
      <c r="HGW538" s="109"/>
      <c r="HGX538" s="479"/>
      <c r="HGY538" s="78"/>
      <c r="HGZ538" s="144"/>
      <c r="HHA538" s="75"/>
      <c r="HHB538" s="66"/>
      <c r="HHC538" s="66"/>
      <c r="HHD538" s="79"/>
      <c r="HHE538" s="109"/>
      <c r="HHF538" s="479"/>
      <c r="HHG538" s="78"/>
      <c r="HHH538" s="144"/>
      <c r="HHI538" s="75"/>
      <c r="HHJ538" s="66"/>
      <c r="HHK538" s="66"/>
      <c r="HHL538" s="79"/>
      <c r="HHM538" s="109"/>
      <c r="HHN538" s="479"/>
      <c r="HHO538" s="78"/>
      <c r="HHP538" s="144"/>
      <c r="HHQ538" s="75"/>
      <c r="HHR538" s="66"/>
      <c r="HHS538" s="66"/>
      <c r="HHT538" s="79"/>
      <c r="HHU538" s="109"/>
      <c r="HHV538" s="479"/>
      <c r="HHW538" s="78"/>
      <c r="HHX538" s="144"/>
      <c r="HHY538" s="75"/>
      <c r="HHZ538" s="66"/>
      <c r="HIA538" s="66"/>
      <c r="HIB538" s="79"/>
      <c r="HIC538" s="109"/>
      <c r="HID538" s="479"/>
      <c r="HIE538" s="78"/>
      <c r="HIF538" s="144"/>
      <c r="HIG538" s="75"/>
      <c r="HIH538" s="66"/>
      <c r="HII538" s="66"/>
      <c r="HIJ538" s="79"/>
      <c r="HIK538" s="109"/>
      <c r="HIL538" s="479"/>
      <c r="HIM538" s="78"/>
      <c r="HIN538" s="144"/>
      <c r="HIO538" s="75"/>
      <c r="HIP538" s="66"/>
      <c r="HIQ538" s="66"/>
      <c r="HIR538" s="79"/>
      <c r="HIS538" s="109"/>
      <c r="HIT538" s="479"/>
      <c r="HIU538" s="78"/>
      <c r="HIV538" s="144"/>
      <c r="HIW538" s="75"/>
      <c r="HIX538" s="66"/>
      <c r="HIY538" s="66"/>
      <c r="HIZ538" s="79"/>
      <c r="HJA538" s="109"/>
      <c r="HJB538" s="479"/>
      <c r="HJC538" s="78"/>
      <c r="HJD538" s="144"/>
      <c r="HJE538" s="75"/>
      <c r="HJF538" s="66"/>
      <c r="HJG538" s="66"/>
      <c r="HJH538" s="79"/>
      <c r="HJI538" s="109"/>
      <c r="HJJ538" s="479"/>
      <c r="HJK538" s="78"/>
      <c r="HJL538" s="144"/>
      <c r="HJM538" s="75"/>
      <c r="HJN538" s="66"/>
      <c r="HJO538" s="66"/>
      <c r="HJP538" s="79"/>
      <c r="HJQ538" s="109"/>
      <c r="HJR538" s="479"/>
      <c r="HJS538" s="78"/>
      <c r="HJT538" s="144"/>
      <c r="HJU538" s="75"/>
      <c r="HJV538" s="66"/>
      <c r="HJW538" s="66"/>
      <c r="HJX538" s="79"/>
      <c r="HJY538" s="109"/>
      <c r="HJZ538" s="479"/>
      <c r="HKA538" s="78"/>
      <c r="HKB538" s="144"/>
      <c r="HKC538" s="75"/>
      <c r="HKD538" s="66"/>
      <c r="HKE538" s="66"/>
      <c r="HKF538" s="79"/>
      <c r="HKG538" s="109"/>
      <c r="HKH538" s="479"/>
      <c r="HKI538" s="78"/>
      <c r="HKJ538" s="144"/>
      <c r="HKK538" s="75"/>
      <c r="HKL538" s="66"/>
      <c r="HKM538" s="66"/>
      <c r="HKN538" s="79"/>
      <c r="HKO538" s="109"/>
      <c r="HKP538" s="479"/>
      <c r="HKQ538" s="78"/>
      <c r="HKR538" s="144"/>
      <c r="HKS538" s="75"/>
      <c r="HKT538" s="66"/>
      <c r="HKU538" s="66"/>
      <c r="HKV538" s="79"/>
      <c r="HKW538" s="109"/>
      <c r="HKX538" s="479"/>
      <c r="HKY538" s="78"/>
      <c r="HKZ538" s="144"/>
      <c r="HLA538" s="75"/>
      <c r="HLB538" s="66"/>
      <c r="HLC538" s="66"/>
      <c r="HLD538" s="79"/>
      <c r="HLE538" s="109"/>
      <c r="HLF538" s="479"/>
      <c r="HLG538" s="78"/>
      <c r="HLH538" s="144"/>
      <c r="HLI538" s="75"/>
      <c r="HLJ538" s="66"/>
      <c r="HLK538" s="66"/>
      <c r="HLL538" s="79"/>
      <c r="HLM538" s="109"/>
      <c r="HLN538" s="479"/>
      <c r="HLO538" s="78"/>
      <c r="HLP538" s="144"/>
      <c r="HLQ538" s="75"/>
      <c r="HLR538" s="66"/>
      <c r="HLS538" s="66"/>
      <c r="HLT538" s="79"/>
      <c r="HLU538" s="109"/>
      <c r="HLV538" s="479"/>
      <c r="HLW538" s="78"/>
      <c r="HLX538" s="144"/>
      <c r="HLY538" s="75"/>
      <c r="HLZ538" s="66"/>
      <c r="HMA538" s="66"/>
      <c r="HMB538" s="79"/>
      <c r="HMC538" s="109"/>
      <c r="HMD538" s="479"/>
      <c r="HME538" s="78"/>
      <c r="HMF538" s="144"/>
      <c r="HMG538" s="75"/>
      <c r="HMH538" s="66"/>
      <c r="HMI538" s="66"/>
      <c r="HMJ538" s="79"/>
      <c r="HMK538" s="109"/>
      <c r="HML538" s="479"/>
      <c r="HMM538" s="78"/>
      <c r="HMN538" s="144"/>
      <c r="HMO538" s="75"/>
      <c r="HMP538" s="66"/>
      <c r="HMQ538" s="66"/>
      <c r="HMR538" s="79"/>
      <c r="HMS538" s="109"/>
      <c r="HMT538" s="479"/>
      <c r="HMU538" s="78"/>
      <c r="HMV538" s="144"/>
      <c r="HMW538" s="75"/>
      <c r="HMX538" s="66"/>
      <c r="HMY538" s="66"/>
      <c r="HMZ538" s="79"/>
      <c r="HNA538" s="109"/>
      <c r="HNB538" s="479"/>
      <c r="HNC538" s="78"/>
      <c r="HND538" s="144"/>
      <c r="HNE538" s="75"/>
      <c r="HNF538" s="66"/>
      <c r="HNG538" s="66"/>
      <c r="HNH538" s="79"/>
      <c r="HNI538" s="109"/>
      <c r="HNJ538" s="479"/>
      <c r="HNK538" s="78"/>
      <c r="HNL538" s="144"/>
      <c r="HNM538" s="75"/>
      <c r="HNN538" s="66"/>
      <c r="HNO538" s="66"/>
      <c r="HNP538" s="79"/>
      <c r="HNQ538" s="109"/>
      <c r="HNR538" s="479"/>
      <c r="HNS538" s="78"/>
      <c r="HNT538" s="144"/>
      <c r="HNU538" s="75"/>
      <c r="HNV538" s="66"/>
      <c r="HNW538" s="66"/>
      <c r="HNX538" s="79"/>
      <c r="HNY538" s="109"/>
      <c r="HNZ538" s="479"/>
      <c r="HOA538" s="78"/>
      <c r="HOB538" s="144"/>
      <c r="HOC538" s="75"/>
      <c r="HOD538" s="66"/>
      <c r="HOE538" s="66"/>
      <c r="HOF538" s="79"/>
      <c r="HOG538" s="109"/>
      <c r="HOH538" s="479"/>
      <c r="HOI538" s="78"/>
      <c r="HOJ538" s="144"/>
      <c r="HOK538" s="75"/>
      <c r="HOL538" s="66"/>
      <c r="HOM538" s="66"/>
      <c r="HON538" s="79"/>
      <c r="HOO538" s="109"/>
      <c r="HOP538" s="479"/>
      <c r="HOQ538" s="78"/>
      <c r="HOR538" s="144"/>
      <c r="HOS538" s="75"/>
      <c r="HOT538" s="66"/>
      <c r="HOU538" s="66"/>
      <c r="HOV538" s="79"/>
      <c r="HOW538" s="109"/>
      <c r="HOX538" s="479"/>
      <c r="HOY538" s="78"/>
      <c r="HOZ538" s="144"/>
      <c r="HPA538" s="75"/>
      <c r="HPB538" s="66"/>
      <c r="HPC538" s="66"/>
      <c r="HPD538" s="79"/>
      <c r="HPE538" s="109"/>
      <c r="HPF538" s="479"/>
      <c r="HPG538" s="78"/>
      <c r="HPH538" s="144"/>
      <c r="HPI538" s="75"/>
      <c r="HPJ538" s="66"/>
      <c r="HPK538" s="66"/>
      <c r="HPL538" s="79"/>
      <c r="HPM538" s="109"/>
      <c r="HPN538" s="479"/>
      <c r="HPO538" s="78"/>
      <c r="HPP538" s="144"/>
      <c r="HPQ538" s="75"/>
      <c r="HPR538" s="66"/>
      <c r="HPS538" s="66"/>
      <c r="HPT538" s="79"/>
      <c r="HPU538" s="109"/>
      <c r="HPV538" s="479"/>
      <c r="HPW538" s="78"/>
      <c r="HPX538" s="144"/>
      <c r="HPY538" s="75"/>
      <c r="HPZ538" s="66"/>
      <c r="HQA538" s="66"/>
      <c r="HQB538" s="79"/>
      <c r="HQC538" s="109"/>
      <c r="HQD538" s="479"/>
      <c r="HQE538" s="78"/>
      <c r="HQF538" s="144"/>
      <c r="HQG538" s="75"/>
      <c r="HQH538" s="66"/>
      <c r="HQI538" s="66"/>
      <c r="HQJ538" s="79"/>
      <c r="HQK538" s="109"/>
      <c r="HQL538" s="479"/>
      <c r="HQM538" s="78"/>
      <c r="HQN538" s="144"/>
      <c r="HQO538" s="75"/>
      <c r="HQP538" s="66"/>
      <c r="HQQ538" s="66"/>
      <c r="HQR538" s="79"/>
      <c r="HQS538" s="109"/>
      <c r="HQT538" s="479"/>
      <c r="HQU538" s="78"/>
      <c r="HQV538" s="144"/>
      <c r="HQW538" s="75"/>
      <c r="HQX538" s="66"/>
      <c r="HQY538" s="66"/>
      <c r="HQZ538" s="79"/>
      <c r="HRA538" s="109"/>
      <c r="HRB538" s="479"/>
      <c r="HRC538" s="78"/>
      <c r="HRD538" s="144"/>
      <c r="HRE538" s="75"/>
      <c r="HRF538" s="66"/>
      <c r="HRG538" s="66"/>
      <c r="HRH538" s="79"/>
      <c r="HRI538" s="109"/>
      <c r="HRJ538" s="479"/>
      <c r="HRK538" s="78"/>
      <c r="HRL538" s="144"/>
      <c r="HRM538" s="75"/>
      <c r="HRN538" s="66"/>
      <c r="HRO538" s="66"/>
      <c r="HRP538" s="79"/>
      <c r="HRQ538" s="109"/>
      <c r="HRR538" s="479"/>
      <c r="HRS538" s="78"/>
      <c r="HRT538" s="144"/>
      <c r="HRU538" s="75"/>
      <c r="HRV538" s="66"/>
      <c r="HRW538" s="66"/>
      <c r="HRX538" s="79"/>
      <c r="HRY538" s="109"/>
      <c r="HRZ538" s="479"/>
      <c r="HSA538" s="78"/>
      <c r="HSB538" s="144"/>
      <c r="HSC538" s="75"/>
      <c r="HSD538" s="66"/>
      <c r="HSE538" s="66"/>
      <c r="HSF538" s="79"/>
      <c r="HSG538" s="109"/>
      <c r="HSH538" s="479"/>
      <c r="HSI538" s="78"/>
      <c r="HSJ538" s="144"/>
      <c r="HSK538" s="75"/>
      <c r="HSL538" s="66"/>
      <c r="HSM538" s="66"/>
      <c r="HSN538" s="79"/>
      <c r="HSO538" s="109"/>
      <c r="HSP538" s="479"/>
      <c r="HSQ538" s="78"/>
      <c r="HSR538" s="144"/>
      <c r="HSS538" s="75"/>
      <c r="HST538" s="66"/>
      <c r="HSU538" s="66"/>
      <c r="HSV538" s="79"/>
      <c r="HSW538" s="109"/>
      <c r="HSX538" s="479"/>
      <c r="HSY538" s="78"/>
      <c r="HSZ538" s="144"/>
      <c r="HTA538" s="75"/>
      <c r="HTB538" s="66"/>
      <c r="HTC538" s="66"/>
      <c r="HTD538" s="79"/>
      <c r="HTE538" s="109"/>
      <c r="HTF538" s="479"/>
      <c r="HTG538" s="78"/>
      <c r="HTH538" s="144"/>
      <c r="HTI538" s="75"/>
      <c r="HTJ538" s="66"/>
      <c r="HTK538" s="66"/>
      <c r="HTL538" s="79"/>
      <c r="HTM538" s="109"/>
      <c r="HTN538" s="479"/>
      <c r="HTO538" s="78"/>
      <c r="HTP538" s="144"/>
      <c r="HTQ538" s="75"/>
      <c r="HTR538" s="66"/>
      <c r="HTS538" s="66"/>
      <c r="HTT538" s="79"/>
      <c r="HTU538" s="109"/>
      <c r="HTV538" s="479"/>
      <c r="HTW538" s="78"/>
      <c r="HTX538" s="144"/>
      <c r="HTY538" s="75"/>
      <c r="HTZ538" s="66"/>
      <c r="HUA538" s="66"/>
      <c r="HUB538" s="79"/>
      <c r="HUC538" s="109"/>
      <c r="HUD538" s="479"/>
      <c r="HUE538" s="78"/>
      <c r="HUF538" s="144"/>
      <c r="HUG538" s="75"/>
      <c r="HUH538" s="66"/>
      <c r="HUI538" s="66"/>
      <c r="HUJ538" s="79"/>
      <c r="HUK538" s="109"/>
      <c r="HUL538" s="479"/>
      <c r="HUM538" s="78"/>
      <c r="HUN538" s="144"/>
      <c r="HUO538" s="75"/>
      <c r="HUP538" s="66"/>
      <c r="HUQ538" s="66"/>
      <c r="HUR538" s="79"/>
      <c r="HUS538" s="109"/>
      <c r="HUT538" s="479"/>
      <c r="HUU538" s="78"/>
      <c r="HUV538" s="144"/>
      <c r="HUW538" s="75"/>
      <c r="HUX538" s="66"/>
      <c r="HUY538" s="66"/>
      <c r="HUZ538" s="79"/>
      <c r="HVA538" s="109"/>
      <c r="HVB538" s="479"/>
      <c r="HVC538" s="78"/>
      <c r="HVD538" s="144"/>
      <c r="HVE538" s="75"/>
      <c r="HVF538" s="66"/>
      <c r="HVG538" s="66"/>
      <c r="HVH538" s="79"/>
      <c r="HVI538" s="109"/>
      <c r="HVJ538" s="479"/>
      <c r="HVK538" s="78"/>
      <c r="HVL538" s="144"/>
      <c r="HVM538" s="75"/>
      <c r="HVN538" s="66"/>
      <c r="HVO538" s="66"/>
      <c r="HVP538" s="79"/>
      <c r="HVQ538" s="109"/>
      <c r="HVR538" s="479"/>
      <c r="HVS538" s="78"/>
      <c r="HVT538" s="144"/>
      <c r="HVU538" s="75"/>
      <c r="HVV538" s="66"/>
      <c r="HVW538" s="66"/>
      <c r="HVX538" s="79"/>
      <c r="HVY538" s="109"/>
      <c r="HVZ538" s="479"/>
      <c r="HWA538" s="78"/>
      <c r="HWB538" s="144"/>
      <c r="HWC538" s="75"/>
      <c r="HWD538" s="66"/>
      <c r="HWE538" s="66"/>
      <c r="HWF538" s="79"/>
      <c r="HWG538" s="109"/>
      <c r="HWH538" s="479"/>
      <c r="HWI538" s="78"/>
      <c r="HWJ538" s="144"/>
      <c r="HWK538" s="75"/>
      <c r="HWL538" s="66"/>
      <c r="HWM538" s="66"/>
      <c r="HWN538" s="79"/>
      <c r="HWO538" s="109"/>
      <c r="HWP538" s="479"/>
      <c r="HWQ538" s="78"/>
      <c r="HWR538" s="144"/>
      <c r="HWS538" s="75"/>
      <c r="HWT538" s="66"/>
      <c r="HWU538" s="66"/>
      <c r="HWV538" s="79"/>
      <c r="HWW538" s="109"/>
      <c r="HWX538" s="479"/>
      <c r="HWY538" s="78"/>
      <c r="HWZ538" s="144"/>
      <c r="HXA538" s="75"/>
      <c r="HXB538" s="66"/>
      <c r="HXC538" s="66"/>
      <c r="HXD538" s="79"/>
      <c r="HXE538" s="109"/>
      <c r="HXF538" s="479"/>
      <c r="HXG538" s="78"/>
      <c r="HXH538" s="144"/>
      <c r="HXI538" s="75"/>
      <c r="HXJ538" s="66"/>
      <c r="HXK538" s="66"/>
      <c r="HXL538" s="79"/>
      <c r="HXM538" s="109"/>
      <c r="HXN538" s="479"/>
      <c r="HXO538" s="78"/>
      <c r="HXP538" s="144"/>
      <c r="HXQ538" s="75"/>
      <c r="HXR538" s="66"/>
      <c r="HXS538" s="66"/>
      <c r="HXT538" s="79"/>
      <c r="HXU538" s="109"/>
      <c r="HXV538" s="479"/>
      <c r="HXW538" s="78"/>
      <c r="HXX538" s="144"/>
      <c r="HXY538" s="75"/>
      <c r="HXZ538" s="66"/>
      <c r="HYA538" s="66"/>
      <c r="HYB538" s="79"/>
      <c r="HYC538" s="109"/>
      <c r="HYD538" s="479"/>
      <c r="HYE538" s="78"/>
      <c r="HYF538" s="144"/>
      <c r="HYG538" s="75"/>
      <c r="HYH538" s="66"/>
      <c r="HYI538" s="66"/>
      <c r="HYJ538" s="79"/>
      <c r="HYK538" s="109"/>
      <c r="HYL538" s="479"/>
      <c r="HYM538" s="78"/>
      <c r="HYN538" s="144"/>
      <c r="HYO538" s="75"/>
      <c r="HYP538" s="66"/>
      <c r="HYQ538" s="66"/>
      <c r="HYR538" s="79"/>
      <c r="HYS538" s="109"/>
      <c r="HYT538" s="479"/>
      <c r="HYU538" s="78"/>
      <c r="HYV538" s="144"/>
      <c r="HYW538" s="75"/>
      <c r="HYX538" s="66"/>
      <c r="HYY538" s="66"/>
      <c r="HYZ538" s="79"/>
      <c r="HZA538" s="109"/>
      <c r="HZB538" s="479"/>
      <c r="HZC538" s="78"/>
      <c r="HZD538" s="144"/>
      <c r="HZE538" s="75"/>
      <c r="HZF538" s="66"/>
      <c r="HZG538" s="66"/>
      <c r="HZH538" s="79"/>
      <c r="HZI538" s="109"/>
      <c r="HZJ538" s="479"/>
      <c r="HZK538" s="78"/>
      <c r="HZL538" s="144"/>
      <c r="HZM538" s="75"/>
      <c r="HZN538" s="66"/>
      <c r="HZO538" s="66"/>
      <c r="HZP538" s="79"/>
      <c r="HZQ538" s="109"/>
      <c r="HZR538" s="479"/>
      <c r="HZS538" s="78"/>
      <c r="HZT538" s="144"/>
      <c r="HZU538" s="75"/>
      <c r="HZV538" s="66"/>
      <c r="HZW538" s="66"/>
      <c r="HZX538" s="79"/>
      <c r="HZY538" s="109"/>
      <c r="HZZ538" s="479"/>
      <c r="IAA538" s="78"/>
      <c r="IAB538" s="144"/>
      <c r="IAC538" s="75"/>
      <c r="IAD538" s="66"/>
      <c r="IAE538" s="66"/>
      <c r="IAF538" s="79"/>
      <c r="IAG538" s="109"/>
      <c r="IAH538" s="479"/>
      <c r="IAI538" s="78"/>
      <c r="IAJ538" s="144"/>
      <c r="IAK538" s="75"/>
      <c r="IAL538" s="66"/>
      <c r="IAM538" s="66"/>
      <c r="IAN538" s="79"/>
      <c r="IAO538" s="109"/>
      <c r="IAP538" s="479"/>
      <c r="IAQ538" s="78"/>
      <c r="IAR538" s="144"/>
      <c r="IAS538" s="75"/>
      <c r="IAT538" s="66"/>
      <c r="IAU538" s="66"/>
      <c r="IAV538" s="79"/>
      <c r="IAW538" s="109"/>
      <c r="IAX538" s="479"/>
      <c r="IAY538" s="78"/>
      <c r="IAZ538" s="144"/>
      <c r="IBA538" s="75"/>
      <c r="IBB538" s="66"/>
      <c r="IBC538" s="66"/>
      <c r="IBD538" s="79"/>
      <c r="IBE538" s="109"/>
      <c r="IBF538" s="479"/>
      <c r="IBG538" s="78"/>
      <c r="IBH538" s="144"/>
      <c r="IBI538" s="75"/>
      <c r="IBJ538" s="66"/>
      <c r="IBK538" s="66"/>
      <c r="IBL538" s="79"/>
      <c r="IBM538" s="109"/>
      <c r="IBN538" s="479"/>
      <c r="IBO538" s="78"/>
      <c r="IBP538" s="144"/>
      <c r="IBQ538" s="75"/>
      <c r="IBR538" s="66"/>
      <c r="IBS538" s="66"/>
      <c r="IBT538" s="79"/>
      <c r="IBU538" s="109"/>
      <c r="IBV538" s="479"/>
      <c r="IBW538" s="78"/>
      <c r="IBX538" s="144"/>
      <c r="IBY538" s="75"/>
      <c r="IBZ538" s="66"/>
      <c r="ICA538" s="66"/>
      <c r="ICB538" s="79"/>
      <c r="ICC538" s="109"/>
      <c r="ICD538" s="479"/>
      <c r="ICE538" s="78"/>
      <c r="ICF538" s="144"/>
      <c r="ICG538" s="75"/>
      <c r="ICH538" s="66"/>
      <c r="ICI538" s="66"/>
      <c r="ICJ538" s="79"/>
      <c r="ICK538" s="109"/>
      <c r="ICL538" s="479"/>
      <c r="ICM538" s="78"/>
      <c r="ICN538" s="144"/>
      <c r="ICO538" s="75"/>
      <c r="ICP538" s="66"/>
      <c r="ICQ538" s="66"/>
      <c r="ICR538" s="79"/>
      <c r="ICS538" s="109"/>
      <c r="ICT538" s="479"/>
      <c r="ICU538" s="78"/>
      <c r="ICV538" s="144"/>
      <c r="ICW538" s="75"/>
      <c r="ICX538" s="66"/>
      <c r="ICY538" s="66"/>
      <c r="ICZ538" s="79"/>
      <c r="IDA538" s="109"/>
      <c r="IDB538" s="479"/>
      <c r="IDC538" s="78"/>
      <c r="IDD538" s="144"/>
      <c r="IDE538" s="75"/>
      <c r="IDF538" s="66"/>
      <c r="IDG538" s="66"/>
      <c r="IDH538" s="79"/>
      <c r="IDI538" s="109"/>
      <c r="IDJ538" s="479"/>
      <c r="IDK538" s="78"/>
      <c r="IDL538" s="144"/>
      <c r="IDM538" s="75"/>
      <c r="IDN538" s="66"/>
      <c r="IDO538" s="66"/>
      <c r="IDP538" s="79"/>
      <c r="IDQ538" s="109"/>
      <c r="IDR538" s="479"/>
      <c r="IDS538" s="78"/>
      <c r="IDT538" s="144"/>
      <c r="IDU538" s="75"/>
      <c r="IDV538" s="66"/>
      <c r="IDW538" s="66"/>
      <c r="IDX538" s="79"/>
      <c r="IDY538" s="109"/>
      <c r="IDZ538" s="479"/>
      <c r="IEA538" s="78"/>
      <c r="IEB538" s="144"/>
      <c r="IEC538" s="75"/>
      <c r="IED538" s="66"/>
      <c r="IEE538" s="66"/>
      <c r="IEF538" s="79"/>
      <c r="IEG538" s="109"/>
      <c r="IEH538" s="479"/>
      <c r="IEI538" s="78"/>
      <c r="IEJ538" s="144"/>
      <c r="IEK538" s="75"/>
      <c r="IEL538" s="66"/>
      <c r="IEM538" s="66"/>
      <c r="IEN538" s="79"/>
      <c r="IEO538" s="109"/>
      <c r="IEP538" s="479"/>
      <c r="IEQ538" s="78"/>
      <c r="IER538" s="144"/>
      <c r="IES538" s="75"/>
      <c r="IET538" s="66"/>
      <c r="IEU538" s="66"/>
      <c r="IEV538" s="79"/>
      <c r="IEW538" s="109"/>
      <c r="IEX538" s="479"/>
      <c r="IEY538" s="78"/>
      <c r="IEZ538" s="144"/>
      <c r="IFA538" s="75"/>
      <c r="IFB538" s="66"/>
      <c r="IFC538" s="66"/>
      <c r="IFD538" s="79"/>
      <c r="IFE538" s="109"/>
      <c r="IFF538" s="479"/>
      <c r="IFG538" s="78"/>
      <c r="IFH538" s="144"/>
      <c r="IFI538" s="75"/>
      <c r="IFJ538" s="66"/>
      <c r="IFK538" s="66"/>
      <c r="IFL538" s="79"/>
      <c r="IFM538" s="109"/>
      <c r="IFN538" s="479"/>
      <c r="IFO538" s="78"/>
      <c r="IFP538" s="144"/>
      <c r="IFQ538" s="75"/>
      <c r="IFR538" s="66"/>
      <c r="IFS538" s="66"/>
      <c r="IFT538" s="79"/>
      <c r="IFU538" s="109"/>
      <c r="IFV538" s="479"/>
      <c r="IFW538" s="78"/>
      <c r="IFX538" s="144"/>
      <c r="IFY538" s="75"/>
      <c r="IFZ538" s="66"/>
      <c r="IGA538" s="66"/>
      <c r="IGB538" s="79"/>
      <c r="IGC538" s="109"/>
      <c r="IGD538" s="479"/>
      <c r="IGE538" s="78"/>
      <c r="IGF538" s="144"/>
      <c r="IGG538" s="75"/>
      <c r="IGH538" s="66"/>
      <c r="IGI538" s="66"/>
      <c r="IGJ538" s="79"/>
      <c r="IGK538" s="109"/>
      <c r="IGL538" s="479"/>
      <c r="IGM538" s="78"/>
      <c r="IGN538" s="144"/>
      <c r="IGO538" s="75"/>
      <c r="IGP538" s="66"/>
      <c r="IGQ538" s="66"/>
      <c r="IGR538" s="79"/>
      <c r="IGS538" s="109"/>
      <c r="IGT538" s="479"/>
      <c r="IGU538" s="78"/>
      <c r="IGV538" s="144"/>
      <c r="IGW538" s="75"/>
      <c r="IGX538" s="66"/>
      <c r="IGY538" s="66"/>
      <c r="IGZ538" s="79"/>
      <c r="IHA538" s="109"/>
      <c r="IHB538" s="479"/>
      <c r="IHC538" s="78"/>
      <c r="IHD538" s="144"/>
      <c r="IHE538" s="75"/>
      <c r="IHF538" s="66"/>
      <c r="IHG538" s="66"/>
      <c r="IHH538" s="79"/>
      <c r="IHI538" s="109"/>
      <c r="IHJ538" s="479"/>
      <c r="IHK538" s="78"/>
      <c r="IHL538" s="144"/>
      <c r="IHM538" s="75"/>
      <c r="IHN538" s="66"/>
      <c r="IHO538" s="66"/>
      <c r="IHP538" s="79"/>
      <c r="IHQ538" s="109"/>
      <c r="IHR538" s="479"/>
      <c r="IHS538" s="78"/>
      <c r="IHT538" s="144"/>
      <c r="IHU538" s="75"/>
      <c r="IHV538" s="66"/>
      <c r="IHW538" s="66"/>
      <c r="IHX538" s="79"/>
      <c r="IHY538" s="109"/>
      <c r="IHZ538" s="479"/>
      <c r="IIA538" s="78"/>
      <c r="IIB538" s="144"/>
      <c r="IIC538" s="75"/>
      <c r="IID538" s="66"/>
      <c r="IIE538" s="66"/>
      <c r="IIF538" s="79"/>
      <c r="IIG538" s="109"/>
      <c r="IIH538" s="479"/>
      <c r="III538" s="78"/>
      <c r="IIJ538" s="144"/>
      <c r="IIK538" s="75"/>
      <c r="IIL538" s="66"/>
      <c r="IIM538" s="66"/>
      <c r="IIN538" s="79"/>
      <c r="IIO538" s="109"/>
      <c r="IIP538" s="479"/>
      <c r="IIQ538" s="78"/>
      <c r="IIR538" s="144"/>
      <c r="IIS538" s="75"/>
      <c r="IIT538" s="66"/>
      <c r="IIU538" s="66"/>
      <c r="IIV538" s="79"/>
      <c r="IIW538" s="109"/>
      <c r="IIX538" s="479"/>
      <c r="IIY538" s="78"/>
      <c r="IIZ538" s="144"/>
      <c r="IJA538" s="75"/>
      <c r="IJB538" s="66"/>
      <c r="IJC538" s="66"/>
      <c r="IJD538" s="79"/>
      <c r="IJE538" s="109"/>
      <c r="IJF538" s="479"/>
      <c r="IJG538" s="78"/>
      <c r="IJH538" s="144"/>
      <c r="IJI538" s="75"/>
      <c r="IJJ538" s="66"/>
      <c r="IJK538" s="66"/>
      <c r="IJL538" s="79"/>
      <c r="IJM538" s="109"/>
      <c r="IJN538" s="479"/>
      <c r="IJO538" s="78"/>
      <c r="IJP538" s="144"/>
      <c r="IJQ538" s="75"/>
      <c r="IJR538" s="66"/>
      <c r="IJS538" s="66"/>
      <c r="IJT538" s="79"/>
      <c r="IJU538" s="109"/>
      <c r="IJV538" s="479"/>
      <c r="IJW538" s="78"/>
      <c r="IJX538" s="144"/>
      <c r="IJY538" s="75"/>
      <c r="IJZ538" s="66"/>
      <c r="IKA538" s="66"/>
      <c r="IKB538" s="79"/>
      <c r="IKC538" s="109"/>
      <c r="IKD538" s="479"/>
      <c r="IKE538" s="78"/>
      <c r="IKF538" s="144"/>
      <c r="IKG538" s="75"/>
      <c r="IKH538" s="66"/>
      <c r="IKI538" s="66"/>
      <c r="IKJ538" s="79"/>
      <c r="IKK538" s="109"/>
      <c r="IKL538" s="479"/>
      <c r="IKM538" s="78"/>
      <c r="IKN538" s="144"/>
      <c r="IKO538" s="75"/>
      <c r="IKP538" s="66"/>
      <c r="IKQ538" s="66"/>
      <c r="IKR538" s="79"/>
      <c r="IKS538" s="109"/>
      <c r="IKT538" s="479"/>
      <c r="IKU538" s="78"/>
      <c r="IKV538" s="144"/>
      <c r="IKW538" s="75"/>
      <c r="IKX538" s="66"/>
      <c r="IKY538" s="66"/>
      <c r="IKZ538" s="79"/>
      <c r="ILA538" s="109"/>
      <c r="ILB538" s="479"/>
      <c r="ILC538" s="78"/>
      <c r="ILD538" s="144"/>
      <c r="ILE538" s="75"/>
      <c r="ILF538" s="66"/>
      <c r="ILG538" s="66"/>
      <c r="ILH538" s="79"/>
      <c r="ILI538" s="109"/>
      <c r="ILJ538" s="479"/>
      <c r="ILK538" s="78"/>
      <c r="ILL538" s="144"/>
      <c r="ILM538" s="75"/>
      <c r="ILN538" s="66"/>
      <c r="ILO538" s="66"/>
      <c r="ILP538" s="79"/>
      <c r="ILQ538" s="109"/>
      <c r="ILR538" s="479"/>
      <c r="ILS538" s="78"/>
      <c r="ILT538" s="144"/>
      <c r="ILU538" s="75"/>
      <c r="ILV538" s="66"/>
      <c r="ILW538" s="66"/>
      <c r="ILX538" s="79"/>
      <c r="ILY538" s="109"/>
      <c r="ILZ538" s="479"/>
      <c r="IMA538" s="78"/>
      <c r="IMB538" s="144"/>
      <c r="IMC538" s="75"/>
      <c r="IMD538" s="66"/>
      <c r="IME538" s="66"/>
      <c r="IMF538" s="79"/>
      <c r="IMG538" s="109"/>
      <c r="IMH538" s="479"/>
      <c r="IMI538" s="78"/>
      <c r="IMJ538" s="144"/>
      <c r="IMK538" s="75"/>
      <c r="IML538" s="66"/>
      <c r="IMM538" s="66"/>
      <c r="IMN538" s="79"/>
      <c r="IMO538" s="109"/>
      <c r="IMP538" s="479"/>
      <c r="IMQ538" s="78"/>
      <c r="IMR538" s="144"/>
      <c r="IMS538" s="75"/>
      <c r="IMT538" s="66"/>
      <c r="IMU538" s="66"/>
      <c r="IMV538" s="79"/>
      <c r="IMW538" s="109"/>
      <c r="IMX538" s="479"/>
      <c r="IMY538" s="78"/>
      <c r="IMZ538" s="144"/>
      <c r="INA538" s="75"/>
      <c r="INB538" s="66"/>
      <c r="INC538" s="66"/>
      <c r="IND538" s="79"/>
      <c r="INE538" s="109"/>
      <c r="INF538" s="479"/>
      <c r="ING538" s="78"/>
      <c r="INH538" s="144"/>
      <c r="INI538" s="75"/>
      <c r="INJ538" s="66"/>
      <c r="INK538" s="66"/>
      <c r="INL538" s="79"/>
      <c r="INM538" s="109"/>
      <c r="INN538" s="479"/>
      <c r="INO538" s="78"/>
      <c r="INP538" s="144"/>
      <c r="INQ538" s="75"/>
      <c r="INR538" s="66"/>
      <c r="INS538" s="66"/>
      <c r="INT538" s="79"/>
      <c r="INU538" s="109"/>
      <c r="INV538" s="479"/>
      <c r="INW538" s="78"/>
      <c r="INX538" s="144"/>
      <c r="INY538" s="75"/>
      <c r="INZ538" s="66"/>
      <c r="IOA538" s="66"/>
      <c r="IOB538" s="79"/>
      <c r="IOC538" s="109"/>
      <c r="IOD538" s="479"/>
      <c r="IOE538" s="78"/>
      <c r="IOF538" s="144"/>
      <c r="IOG538" s="75"/>
      <c r="IOH538" s="66"/>
      <c r="IOI538" s="66"/>
      <c r="IOJ538" s="79"/>
      <c r="IOK538" s="109"/>
      <c r="IOL538" s="479"/>
      <c r="IOM538" s="78"/>
      <c r="ION538" s="144"/>
      <c r="IOO538" s="75"/>
      <c r="IOP538" s="66"/>
      <c r="IOQ538" s="66"/>
      <c r="IOR538" s="79"/>
      <c r="IOS538" s="109"/>
      <c r="IOT538" s="479"/>
      <c r="IOU538" s="78"/>
      <c r="IOV538" s="144"/>
      <c r="IOW538" s="75"/>
      <c r="IOX538" s="66"/>
      <c r="IOY538" s="66"/>
      <c r="IOZ538" s="79"/>
      <c r="IPA538" s="109"/>
      <c r="IPB538" s="479"/>
      <c r="IPC538" s="78"/>
      <c r="IPD538" s="144"/>
      <c r="IPE538" s="75"/>
      <c r="IPF538" s="66"/>
      <c r="IPG538" s="66"/>
      <c r="IPH538" s="79"/>
      <c r="IPI538" s="109"/>
      <c r="IPJ538" s="479"/>
      <c r="IPK538" s="78"/>
      <c r="IPL538" s="144"/>
      <c r="IPM538" s="75"/>
      <c r="IPN538" s="66"/>
      <c r="IPO538" s="66"/>
      <c r="IPP538" s="79"/>
      <c r="IPQ538" s="109"/>
      <c r="IPR538" s="479"/>
      <c r="IPS538" s="78"/>
      <c r="IPT538" s="144"/>
      <c r="IPU538" s="75"/>
      <c r="IPV538" s="66"/>
      <c r="IPW538" s="66"/>
      <c r="IPX538" s="79"/>
      <c r="IPY538" s="109"/>
      <c r="IPZ538" s="479"/>
      <c r="IQA538" s="78"/>
      <c r="IQB538" s="144"/>
      <c r="IQC538" s="75"/>
      <c r="IQD538" s="66"/>
      <c r="IQE538" s="66"/>
      <c r="IQF538" s="79"/>
      <c r="IQG538" s="109"/>
      <c r="IQH538" s="479"/>
      <c r="IQI538" s="78"/>
      <c r="IQJ538" s="144"/>
      <c r="IQK538" s="75"/>
      <c r="IQL538" s="66"/>
      <c r="IQM538" s="66"/>
      <c r="IQN538" s="79"/>
      <c r="IQO538" s="109"/>
      <c r="IQP538" s="479"/>
      <c r="IQQ538" s="78"/>
      <c r="IQR538" s="144"/>
      <c r="IQS538" s="75"/>
      <c r="IQT538" s="66"/>
      <c r="IQU538" s="66"/>
      <c r="IQV538" s="79"/>
      <c r="IQW538" s="109"/>
      <c r="IQX538" s="479"/>
      <c r="IQY538" s="78"/>
      <c r="IQZ538" s="144"/>
      <c r="IRA538" s="75"/>
      <c r="IRB538" s="66"/>
      <c r="IRC538" s="66"/>
      <c r="IRD538" s="79"/>
      <c r="IRE538" s="109"/>
      <c r="IRF538" s="479"/>
      <c r="IRG538" s="78"/>
      <c r="IRH538" s="144"/>
      <c r="IRI538" s="75"/>
      <c r="IRJ538" s="66"/>
      <c r="IRK538" s="66"/>
      <c r="IRL538" s="79"/>
      <c r="IRM538" s="109"/>
      <c r="IRN538" s="479"/>
      <c r="IRO538" s="78"/>
      <c r="IRP538" s="144"/>
      <c r="IRQ538" s="75"/>
      <c r="IRR538" s="66"/>
      <c r="IRS538" s="66"/>
      <c r="IRT538" s="79"/>
      <c r="IRU538" s="109"/>
      <c r="IRV538" s="479"/>
      <c r="IRW538" s="78"/>
      <c r="IRX538" s="144"/>
      <c r="IRY538" s="75"/>
      <c r="IRZ538" s="66"/>
      <c r="ISA538" s="66"/>
      <c r="ISB538" s="79"/>
      <c r="ISC538" s="109"/>
      <c r="ISD538" s="479"/>
      <c r="ISE538" s="78"/>
      <c r="ISF538" s="144"/>
      <c r="ISG538" s="75"/>
      <c r="ISH538" s="66"/>
      <c r="ISI538" s="66"/>
      <c r="ISJ538" s="79"/>
      <c r="ISK538" s="109"/>
      <c r="ISL538" s="479"/>
      <c r="ISM538" s="78"/>
      <c r="ISN538" s="144"/>
      <c r="ISO538" s="75"/>
      <c r="ISP538" s="66"/>
      <c r="ISQ538" s="66"/>
      <c r="ISR538" s="79"/>
      <c r="ISS538" s="109"/>
      <c r="IST538" s="479"/>
      <c r="ISU538" s="78"/>
      <c r="ISV538" s="144"/>
      <c r="ISW538" s="75"/>
      <c r="ISX538" s="66"/>
      <c r="ISY538" s="66"/>
      <c r="ISZ538" s="79"/>
      <c r="ITA538" s="109"/>
      <c r="ITB538" s="479"/>
      <c r="ITC538" s="78"/>
      <c r="ITD538" s="144"/>
      <c r="ITE538" s="75"/>
      <c r="ITF538" s="66"/>
      <c r="ITG538" s="66"/>
      <c r="ITH538" s="79"/>
      <c r="ITI538" s="109"/>
      <c r="ITJ538" s="479"/>
      <c r="ITK538" s="78"/>
      <c r="ITL538" s="144"/>
      <c r="ITM538" s="75"/>
      <c r="ITN538" s="66"/>
      <c r="ITO538" s="66"/>
      <c r="ITP538" s="79"/>
      <c r="ITQ538" s="109"/>
      <c r="ITR538" s="479"/>
      <c r="ITS538" s="78"/>
      <c r="ITT538" s="144"/>
      <c r="ITU538" s="75"/>
      <c r="ITV538" s="66"/>
      <c r="ITW538" s="66"/>
      <c r="ITX538" s="79"/>
      <c r="ITY538" s="109"/>
      <c r="ITZ538" s="479"/>
      <c r="IUA538" s="78"/>
      <c r="IUB538" s="144"/>
      <c r="IUC538" s="75"/>
      <c r="IUD538" s="66"/>
      <c r="IUE538" s="66"/>
      <c r="IUF538" s="79"/>
      <c r="IUG538" s="109"/>
      <c r="IUH538" s="479"/>
      <c r="IUI538" s="78"/>
      <c r="IUJ538" s="144"/>
      <c r="IUK538" s="75"/>
      <c r="IUL538" s="66"/>
      <c r="IUM538" s="66"/>
      <c r="IUN538" s="79"/>
      <c r="IUO538" s="109"/>
      <c r="IUP538" s="479"/>
      <c r="IUQ538" s="78"/>
      <c r="IUR538" s="144"/>
      <c r="IUS538" s="75"/>
      <c r="IUT538" s="66"/>
      <c r="IUU538" s="66"/>
      <c r="IUV538" s="79"/>
      <c r="IUW538" s="109"/>
      <c r="IUX538" s="479"/>
      <c r="IUY538" s="78"/>
      <c r="IUZ538" s="144"/>
      <c r="IVA538" s="75"/>
      <c r="IVB538" s="66"/>
      <c r="IVC538" s="66"/>
      <c r="IVD538" s="79"/>
      <c r="IVE538" s="109"/>
      <c r="IVF538" s="479"/>
      <c r="IVG538" s="78"/>
      <c r="IVH538" s="144"/>
      <c r="IVI538" s="75"/>
      <c r="IVJ538" s="66"/>
      <c r="IVK538" s="66"/>
      <c r="IVL538" s="79"/>
      <c r="IVM538" s="109"/>
      <c r="IVN538" s="479"/>
      <c r="IVO538" s="78"/>
      <c r="IVP538" s="144"/>
      <c r="IVQ538" s="75"/>
      <c r="IVR538" s="66"/>
      <c r="IVS538" s="66"/>
      <c r="IVT538" s="79"/>
      <c r="IVU538" s="109"/>
      <c r="IVV538" s="479"/>
      <c r="IVW538" s="78"/>
      <c r="IVX538" s="144"/>
      <c r="IVY538" s="75"/>
      <c r="IVZ538" s="66"/>
      <c r="IWA538" s="66"/>
      <c r="IWB538" s="79"/>
      <c r="IWC538" s="109"/>
      <c r="IWD538" s="479"/>
      <c r="IWE538" s="78"/>
      <c r="IWF538" s="144"/>
      <c r="IWG538" s="75"/>
      <c r="IWH538" s="66"/>
      <c r="IWI538" s="66"/>
      <c r="IWJ538" s="79"/>
      <c r="IWK538" s="109"/>
      <c r="IWL538" s="479"/>
      <c r="IWM538" s="78"/>
      <c r="IWN538" s="144"/>
      <c r="IWO538" s="75"/>
      <c r="IWP538" s="66"/>
      <c r="IWQ538" s="66"/>
      <c r="IWR538" s="79"/>
      <c r="IWS538" s="109"/>
      <c r="IWT538" s="479"/>
      <c r="IWU538" s="78"/>
      <c r="IWV538" s="144"/>
      <c r="IWW538" s="75"/>
      <c r="IWX538" s="66"/>
      <c r="IWY538" s="66"/>
      <c r="IWZ538" s="79"/>
      <c r="IXA538" s="109"/>
      <c r="IXB538" s="479"/>
      <c r="IXC538" s="78"/>
      <c r="IXD538" s="144"/>
      <c r="IXE538" s="75"/>
      <c r="IXF538" s="66"/>
      <c r="IXG538" s="66"/>
      <c r="IXH538" s="79"/>
      <c r="IXI538" s="109"/>
      <c r="IXJ538" s="479"/>
      <c r="IXK538" s="78"/>
      <c r="IXL538" s="144"/>
      <c r="IXM538" s="75"/>
      <c r="IXN538" s="66"/>
      <c r="IXO538" s="66"/>
      <c r="IXP538" s="79"/>
      <c r="IXQ538" s="109"/>
      <c r="IXR538" s="479"/>
      <c r="IXS538" s="78"/>
      <c r="IXT538" s="144"/>
      <c r="IXU538" s="75"/>
      <c r="IXV538" s="66"/>
      <c r="IXW538" s="66"/>
      <c r="IXX538" s="79"/>
      <c r="IXY538" s="109"/>
      <c r="IXZ538" s="479"/>
      <c r="IYA538" s="78"/>
      <c r="IYB538" s="144"/>
      <c r="IYC538" s="75"/>
      <c r="IYD538" s="66"/>
      <c r="IYE538" s="66"/>
      <c r="IYF538" s="79"/>
      <c r="IYG538" s="109"/>
      <c r="IYH538" s="479"/>
      <c r="IYI538" s="78"/>
      <c r="IYJ538" s="144"/>
      <c r="IYK538" s="75"/>
      <c r="IYL538" s="66"/>
      <c r="IYM538" s="66"/>
      <c r="IYN538" s="79"/>
      <c r="IYO538" s="109"/>
      <c r="IYP538" s="479"/>
      <c r="IYQ538" s="78"/>
      <c r="IYR538" s="144"/>
      <c r="IYS538" s="75"/>
      <c r="IYT538" s="66"/>
      <c r="IYU538" s="66"/>
      <c r="IYV538" s="79"/>
      <c r="IYW538" s="109"/>
      <c r="IYX538" s="479"/>
      <c r="IYY538" s="78"/>
      <c r="IYZ538" s="144"/>
      <c r="IZA538" s="75"/>
      <c r="IZB538" s="66"/>
      <c r="IZC538" s="66"/>
      <c r="IZD538" s="79"/>
      <c r="IZE538" s="109"/>
      <c r="IZF538" s="479"/>
      <c r="IZG538" s="78"/>
      <c r="IZH538" s="144"/>
      <c r="IZI538" s="75"/>
      <c r="IZJ538" s="66"/>
      <c r="IZK538" s="66"/>
      <c r="IZL538" s="79"/>
      <c r="IZM538" s="109"/>
      <c r="IZN538" s="479"/>
      <c r="IZO538" s="78"/>
      <c r="IZP538" s="144"/>
      <c r="IZQ538" s="75"/>
      <c r="IZR538" s="66"/>
      <c r="IZS538" s="66"/>
      <c r="IZT538" s="79"/>
      <c r="IZU538" s="109"/>
      <c r="IZV538" s="479"/>
      <c r="IZW538" s="78"/>
      <c r="IZX538" s="144"/>
      <c r="IZY538" s="75"/>
      <c r="IZZ538" s="66"/>
      <c r="JAA538" s="66"/>
      <c r="JAB538" s="79"/>
      <c r="JAC538" s="109"/>
      <c r="JAD538" s="479"/>
      <c r="JAE538" s="78"/>
      <c r="JAF538" s="144"/>
      <c r="JAG538" s="75"/>
      <c r="JAH538" s="66"/>
      <c r="JAI538" s="66"/>
      <c r="JAJ538" s="79"/>
      <c r="JAK538" s="109"/>
      <c r="JAL538" s="479"/>
      <c r="JAM538" s="78"/>
      <c r="JAN538" s="144"/>
      <c r="JAO538" s="75"/>
      <c r="JAP538" s="66"/>
      <c r="JAQ538" s="66"/>
      <c r="JAR538" s="79"/>
      <c r="JAS538" s="109"/>
      <c r="JAT538" s="479"/>
      <c r="JAU538" s="78"/>
      <c r="JAV538" s="144"/>
      <c r="JAW538" s="75"/>
      <c r="JAX538" s="66"/>
      <c r="JAY538" s="66"/>
      <c r="JAZ538" s="79"/>
      <c r="JBA538" s="109"/>
      <c r="JBB538" s="479"/>
      <c r="JBC538" s="78"/>
      <c r="JBD538" s="144"/>
      <c r="JBE538" s="75"/>
      <c r="JBF538" s="66"/>
      <c r="JBG538" s="66"/>
      <c r="JBH538" s="79"/>
      <c r="JBI538" s="109"/>
      <c r="JBJ538" s="479"/>
      <c r="JBK538" s="78"/>
      <c r="JBL538" s="144"/>
      <c r="JBM538" s="75"/>
      <c r="JBN538" s="66"/>
      <c r="JBO538" s="66"/>
      <c r="JBP538" s="79"/>
      <c r="JBQ538" s="109"/>
      <c r="JBR538" s="479"/>
      <c r="JBS538" s="78"/>
      <c r="JBT538" s="144"/>
      <c r="JBU538" s="75"/>
      <c r="JBV538" s="66"/>
      <c r="JBW538" s="66"/>
      <c r="JBX538" s="79"/>
      <c r="JBY538" s="109"/>
      <c r="JBZ538" s="479"/>
      <c r="JCA538" s="78"/>
      <c r="JCB538" s="144"/>
      <c r="JCC538" s="75"/>
      <c r="JCD538" s="66"/>
      <c r="JCE538" s="66"/>
      <c r="JCF538" s="79"/>
      <c r="JCG538" s="109"/>
      <c r="JCH538" s="479"/>
      <c r="JCI538" s="78"/>
      <c r="JCJ538" s="144"/>
      <c r="JCK538" s="75"/>
      <c r="JCL538" s="66"/>
      <c r="JCM538" s="66"/>
      <c r="JCN538" s="79"/>
      <c r="JCO538" s="109"/>
      <c r="JCP538" s="479"/>
      <c r="JCQ538" s="78"/>
      <c r="JCR538" s="144"/>
      <c r="JCS538" s="75"/>
      <c r="JCT538" s="66"/>
      <c r="JCU538" s="66"/>
      <c r="JCV538" s="79"/>
      <c r="JCW538" s="109"/>
      <c r="JCX538" s="479"/>
      <c r="JCY538" s="78"/>
      <c r="JCZ538" s="144"/>
      <c r="JDA538" s="75"/>
      <c r="JDB538" s="66"/>
      <c r="JDC538" s="66"/>
      <c r="JDD538" s="79"/>
      <c r="JDE538" s="109"/>
      <c r="JDF538" s="479"/>
      <c r="JDG538" s="78"/>
      <c r="JDH538" s="144"/>
      <c r="JDI538" s="75"/>
      <c r="JDJ538" s="66"/>
      <c r="JDK538" s="66"/>
      <c r="JDL538" s="79"/>
      <c r="JDM538" s="109"/>
      <c r="JDN538" s="479"/>
      <c r="JDO538" s="78"/>
      <c r="JDP538" s="144"/>
      <c r="JDQ538" s="75"/>
      <c r="JDR538" s="66"/>
      <c r="JDS538" s="66"/>
      <c r="JDT538" s="79"/>
      <c r="JDU538" s="109"/>
      <c r="JDV538" s="479"/>
      <c r="JDW538" s="78"/>
      <c r="JDX538" s="144"/>
      <c r="JDY538" s="75"/>
      <c r="JDZ538" s="66"/>
      <c r="JEA538" s="66"/>
      <c r="JEB538" s="79"/>
      <c r="JEC538" s="109"/>
      <c r="JED538" s="479"/>
      <c r="JEE538" s="78"/>
      <c r="JEF538" s="144"/>
      <c r="JEG538" s="75"/>
      <c r="JEH538" s="66"/>
      <c r="JEI538" s="66"/>
      <c r="JEJ538" s="79"/>
      <c r="JEK538" s="109"/>
      <c r="JEL538" s="479"/>
      <c r="JEM538" s="78"/>
      <c r="JEN538" s="144"/>
      <c r="JEO538" s="75"/>
      <c r="JEP538" s="66"/>
      <c r="JEQ538" s="66"/>
      <c r="JER538" s="79"/>
      <c r="JES538" s="109"/>
      <c r="JET538" s="479"/>
      <c r="JEU538" s="78"/>
      <c r="JEV538" s="144"/>
      <c r="JEW538" s="75"/>
      <c r="JEX538" s="66"/>
      <c r="JEY538" s="66"/>
      <c r="JEZ538" s="79"/>
      <c r="JFA538" s="109"/>
      <c r="JFB538" s="479"/>
      <c r="JFC538" s="78"/>
      <c r="JFD538" s="144"/>
      <c r="JFE538" s="75"/>
      <c r="JFF538" s="66"/>
      <c r="JFG538" s="66"/>
      <c r="JFH538" s="79"/>
      <c r="JFI538" s="109"/>
      <c r="JFJ538" s="479"/>
      <c r="JFK538" s="78"/>
      <c r="JFL538" s="144"/>
      <c r="JFM538" s="75"/>
      <c r="JFN538" s="66"/>
      <c r="JFO538" s="66"/>
      <c r="JFP538" s="79"/>
      <c r="JFQ538" s="109"/>
      <c r="JFR538" s="479"/>
      <c r="JFS538" s="78"/>
      <c r="JFT538" s="144"/>
      <c r="JFU538" s="75"/>
      <c r="JFV538" s="66"/>
      <c r="JFW538" s="66"/>
      <c r="JFX538" s="79"/>
      <c r="JFY538" s="109"/>
      <c r="JFZ538" s="479"/>
      <c r="JGA538" s="78"/>
      <c r="JGB538" s="144"/>
      <c r="JGC538" s="75"/>
      <c r="JGD538" s="66"/>
      <c r="JGE538" s="66"/>
      <c r="JGF538" s="79"/>
      <c r="JGG538" s="109"/>
      <c r="JGH538" s="479"/>
      <c r="JGI538" s="78"/>
      <c r="JGJ538" s="144"/>
      <c r="JGK538" s="75"/>
      <c r="JGL538" s="66"/>
      <c r="JGM538" s="66"/>
      <c r="JGN538" s="79"/>
      <c r="JGO538" s="109"/>
      <c r="JGP538" s="479"/>
      <c r="JGQ538" s="78"/>
      <c r="JGR538" s="144"/>
      <c r="JGS538" s="75"/>
      <c r="JGT538" s="66"/>
      <c r="JGU538" s="66"/>
      <c r="JGV538" s="79"/>
      <c r="JGW538" s="109"/>
      <c r="JGX538" s="479"/>
      <c r="JGY538" s="78"/>
      <c r="JGZ538" s="144"/>
      <c r="JHA538" s="75"/>
      <c r="JHB538" s="66"/>
      <c r="JHC538" s="66"/>
      <c r="JHD538" s="79"/>
      <c r="JHE538" s="109"/>
      <c r="JHF538" s="479"/>
      <c r="JHG538" s="78"/>
      <c r="JHH538" s="144"/>
      <c r="JHI538" s="75"/>
      <c r="JHJ538" s="66"/>
      <c r="JHK538" s="66"/>
      <c r="JHL538" s="79"/>
      <c r="JHM538" s="109"/>
      <c r="JHN538" s="479"/>
      <c r="JHO538" s="78"/>
      <c r="JHP538" s="144"/>
      <c r="JHQ538" s="75"/>
      <c r="JHR538" s="66"/>
      <c r="JHS538" s="66"/>
      <c r="JHT538" s="79"/>
      <c r="JHU538" s="109"/>
      <c r="JHV538" s="479"/>
      <c r="JHW538" s="78"/>
      <c r="JHX538" s="144"/>
      <c r="JHY538" s="75"/>
      <c r="JHZ538" s="66"/>
      <c r="JIA538" s="66"/>
      <c r="JIB538" s="79"/>
      <c r="JIC538" s="109"/>
      <c r="JID538" s="479"/>
      <c r="JIE538" s="78"/>
      <c r="JIF538" s="144"/>
      <c r="JIG538" s="75"/>
      <c r="JIH538" s="66"/>
      <c r="JII538" s="66"/>
      <c r="JIJ538" s="79"/>
      <c r="JIK538" s="109"/>
      <c r="JIL538" s="479"/>
      <c r="JIM538" s="78"/>
      <c r="JIN538" s="144"/>
      <c r="JIO538" s="75"/>
      <c r="JIP538" s="66"/>
      <c r="JIQ538" s="66"/>
      <c r="JIR538" s="79"/>
      <c r="JIS538" s="109"/>
      <c r="JIT538" s="479"/>
      <c r="JIU538" s="78"/>
      <c r="JIV538" s="144"/>
      <c r="JIW538" s="75"/>
      <c r="JIX538" s="66"/>
      <c r="JIY538" s="66"/>
      <c r="JIZ538" s="79"/>
      <c r="JJA538" s="109"/>
      <c r="JJB538" s="479"/>
      <c r="JJC538" s="78"/>
      <c r="JJD538" s="144"/>
      <c r="JJE538" s="75"/>
      <c r="JJF538" s="66"/>
      <c r="JJG538" s="66"/>
      <c r="JJH538" s="79"/>
      <c r="JJI538" s="109"/>
      <c r="JJJ538" s="479"/>
      <c r="JJK538" s="78"/>
      <c r="JJL538" s="144"/>
      <c r="JJM538" s="75"/>
      <c r="JJN538" s="66"/>
      <c r="JJO538" s="66"/>
      <c r="JJP538" s="79"/>
      <c r="JJQ538" s="109"/>
      <c r="JJR538" s="479"/>
      <c r="JJS538" s="78"/>
      <c r="JJT538" s="144"/>
      <c r="JJU538" s="75"/>
      <c r="JJV538" s="66"/>
      <c r="JJW538" s="66"/>
      <c r="JJX538" s="79"/>
      <c r="JJY538" s="109"/>
      <c r="JJZ538" s="479"/>
      <c r="JKA538" s="78"/>
      <c r="JKB538" s="144"/>
      <c r="JKC538" s="75"/>
      <c r="JKD538" s="66"/>
      <c r="JKE538" s="66"/>
      <c r="JKF538" s="79"/>
      <c r="JKG538" s="109"/>
      <c r="JKH538" s="479"/>
      <c r="JKI538" s="78"/>
      <c r="JKJ538" s="144"/>
      <c r="JKK538" s="75"/>
      <c r="JKL538" s="66"/>
      <c r="JKM538" s="66"/>
      <c r="JKN538" s="79"/>
      <c r="JKO538" s="109"/>
      <c r="JKP538" s="479"/>
      <c r="JKQ538" s="78"/>
      <c r="JKR538" s="144"/>
      <c r="JKS538" s="75"/>
      <c r="JKT538" s="66"/>
      <c r="JKU538" s="66"/>
      <c r="JKV538" s="79"/>
      <c r="JKW538" s="109"/>
      <c r="JKX538" s="479"/>
      <c r="JKY538" s="78"/>
      <c r="JKZ538" s="144"/>
      <c r="JLA538" s="75"/>
      <c r="JLB538" s="66"/>
      <c r="JLC538" s="66"/>
      <c r="JLD538" s="79"/>
      <c r="JLE538" s="109"/>
      <c r="JLF538" s="479"/>
      <c r="JLG538" s="78"/>
      <c r="JLH538" s="144"/>
      <c r="JLI538" s="75"/>
      <c r="JLJ538" s="66"/>
      <c r="JLK538" s="66"/>
      <c r="JLL538" s="79"/>
      <c r="JLM538" s="109"/>
      <c r="JLN538" s="479"/>
      <c r="JLO538" s="78"/>
      <c r="JLP538" s="144"/>
      <c r="JLQ538" s="75"/>
      <c r="JLR538" s="66"/>
      <c r="JLS538" s="66"/>
      <c r="JLT538" s="79"/>
      <c r="JLU538" s="109"/>
      <c r="JLV538" s="479"/>
      <c r="JLW538" s="78"/>
      <c r="JLX538" s="144"/>
      <c r="JLY538" s="75"/>
      <c r="JLZ538" s="66"/>
      <c r="JMA538" s="66"/>
      <c r="JMB538" s="79"/>
      <c r="JMC538" s="109"/>
      <c r="JMD538" s="479"/>
      <c r="JME538" s="78"/>
      <c r="JMF538" s="144"/>
      <c r="JMG538" s="75"/>
      <c r="JMH538" s="66"/>
      <c r="JMI538" s="66"/>
      <c r="JMJ538" s="79"/>
      <c r="JMK538" s="109"/>
      <c r="JML538" s="479"/>
      <c r="JMM538" s="78"/>
      <c r="JMN538" s="144"/>
      <c r="JMO538" s="75"/>
      <c r="JMP538" s="66"/>
      <c r="JMQ538" s="66"/>
      <c r="JMR538" s="79"/>
      <c r="JMS538" s="109"/>
      <c r="JMT538" s="479"/>
      <c r="JMU538" s="78"/>
      <c r="JMV538" s="144"/>
      <c r="JMW538" s="75"/>
      <c r="JMX538" s="66"/>
      <c r="JMY538" s="66"/>
      <c r="JMZ538" s="79"/>
      <c r="JNA538" s="109"/>
      <c r="JNB538" s="479"/>
      <c r="JNC538" s="78"/>
      <c r="JND538" s="144"/>
      <c r="JNE538" s="75"/>
      <c r="JNF538" s="66"/>
      <c r="JNG538" s="66"/>
      <c r="JNH538" s="79"/>
      <c r="JNI538" s="109"/>
      <c r="JNJ538" s="479"/>
      <c r="JNK538" s="78"/>
      <c r="JNL538" s="144"/>
      <c r="JNM538" s="75"/>
      <c r="JNN538" s="66"/>
      <c r="JNO538" s="66"/>
      <c r="JNP538" s="79"/>
      <c r="JNQ538" s="109"/>
      <c r="JNR538" s="479"/>
      <c r="JNS538" s="78"/>
      <c r="JNT538" s="144"/>
      <c r="JNU538" s="75"/>
      <c r="JNV538" s="66"/>
      <c r="JNW538" s="66"/>
      <c r="JNX538" s="79"/>
      <c r="JNY538" s="109"/>
      <c r="JNZ538" s="479"/>
      <c r="JOA538" s="78"/>
      <c r="JOB538" s="144"/>
      <c r="JOC538" s="75"/>
      <c r="JOD538" s="66"/>
      <c r="JOE538" s="66"/>
      <c r="JOF538" s="79"/>
      <c r="JOG538" s="109"/>
      <c r="JOH538" s="479"/>
      <c r="JOI538" s="78"/>
      <c r="JOJ538" s="144"/>
      <c r="JOK538" s="75"/>
      <c r="JOL538" s="66"/>
      <c r="JOM538" s="66"/>
      <c r="JON538" s="79"/>
      <c r="JOO538" s="109"/>
      <c r="JOP538" s="479"/>
      <c r="JOQ538" s="78"/>
      <c r="JOR538" s="144"/>
      <c r="JOS538" s="75"/>
      <c r="JOT538" s="66"/>
      <c r="JOU538" s="66"/>
      <c r="JOV538" s="79"/>
      <c r="JOW538" s="109"/>
      <c r="JOX538" s="479"/>
      <c r="JOY538" s="78"/>
      <c r="JOZ538" s="144"/>
      <c r="JPA538" s="75"/>
      <c r="JPB538" s="66"/>
      <c r="JPC538" s="66"/>
      <c r="JPD538" s="79"/>
      <c r="JPE538" s="109"/>
      <c r="JPF538" s="479"/>
      <c r="JPG538" s="78"/>
      <c r="JPH538" s="144"/>
      <c r="JPI538" s="75"/>
      <c r="JPJ538" s="66"/>
      <c r="JPK538" s="66"/>
      <c r="JPL538" s="79"/>
      <c r="JPM538" s="109"/>
      <c r="JPN538" s="479"/>
      <c r="JPO538" s="78"/>
      <c r="JPP538" s="144"/>
      <c r="JPQ538" s="75"/>
      <c r="JPR538" s="66"/>
      <c r="JPS538" s="66"/>
      <c r="JPT538" s="79"/>
      <c r="JPU538" s="109"/>
      <c r="JPV538" s="479"/>
      <c r="JPW538" s="78"/>
      <c r="JPX538" s="144"/>
      <c r="JPY538" s="75"/>
      <c r="JPZ538" s="66"/>
      <c r="JQA538" s="66"/>
      <c r="JQB538" s="79"/>
      <c r="JQC538" s="109"/>
      <c r="JQD538" s="479"/>
      <c r="JQE538" s="78"/>
      <c r="JQF538" s="144"/>
      <c r="JQG538" s="75"/>
      <c r="JQH538" s="66"/>
      <c r="JQI538" s="66"/>
      <c r="JQJ538" s="79"/>
      <c r="JQK538" s="109"/>
      <c r="JQL538" s="479"/>
      <c r="JQM538" s="78"/>
      <c r="JQN538" s="144"/>
      <c r="JQO538" s="75"/>
      <c r="JQP538" s="66"/>
      <c r="JQQ538" s="66"/>
      <c r="JQR538" s="79"/>
      <c r="JQS538" s="109"/>
      <c r="JQT538" s="479"/>
      <c r="JQU538" s="78"/>
      <c r="JQV538" s="144"/>
      <c r="JQW538" s="75"/>
      <c r="JQX538" s="66"/>
      <c r="JQY538" s="66"/>
      <c r="JQZ538" s="79"/>
      <c r="JRA538" s="109"/>
      <c r="JRB538" s="479"/>
      <c r="JRC538" s="78"/>
      <c r="JRD538" s="144"/>
      <c r="JRE538" s="75"/>
      <c r="JRF538" s="66"/>
      <c r="JRG538" s="66"/>
      <c r="JRH538" s="79"/>
      <c r="JRI538" s="109"/>
      <c r="JRJ538" s="479"/>
      <c r="JRK538" s="78"/>
      <c r="JRL538" s="144"/>
      <c r="JRM538" s="75"/>
      <c r="JRN538" s="66"/>
      <c r="JRO538" s="66"/>
      <c r="JRP538" s="79"/>
      <c r="JRQ538" s="109"/>
      <c r="JRR538" s="479"/>
      <c r="JRS538" s="78"/>
      <c r="JRT538" s="144"/>
      <c r="JRU538" s="75"/>
      <c r="JRV538" s="66"/>
      <c r="JRW538" s="66"/>
      <c r="JRX538" s="79"/>
      <c r="JRY538" s="109"/>
      <c r="JRZ538" s="479"/>
      <c r="JSA538" s="78"/>
      <c r="JSB538" s="144"/>
      <c r="JSC538" s="75"/>
      <c r="JSD538" s="66"/>
      <c r="JSE538" s="66"/>
      <c r="JSF538" s="79"/>
      <c r="JSG538" s="109"/>
      <c r="JSH538" s="479"/>
      <c r="JSI538" s="78"/>
      <c r="JSJ538" s="144"/>
      <c r="JSK538" s="75"/>
      <c r="JSL538" s="66"/>
      <c r="JSM538" s="66"/>
      <c r="JSN538" s="79"/>
      <c r="JSO538" s="109"/>
      <c r="JSP538" s="479"/>
      <c r="JSQ538" s="78"/>
      <c r="JSR538" s="144"/>
      <c r="JSS538" s="75"/>
      <c r="JST538" s="66"/>
      <c r="JSU538" s="66"/>
      <c r="JSV538" s="79"/>
      <c r="JSW538" s="109"/>
      <c r="JSX538" s="479"/>
      <c r="JSY538" s="78"/>
      <c r="JSZ538" s="144"/>
      <c r="JTA538" s="75"/>
      <c r="JTB538" s="66"/>
      <c r="JTC538" s="66"/>
      <c r="JTD538" s="79"/>
      <c r="JTE538" s="109"/>
      <c r="JTF538" s="479"/>
      <c r="JTG538" s="78"/>
      <c r="JTH538" s="144"/>
      <c r="JTI538" s="75"/>
      <c r="JTJ538" s="66"/>
      <c r="JTK538" s="66"/>
      <c r="JTL538" s="79"/>
      <c r="JTM538" s="109"/>
      <c r="JTN538" s="479"/>
      <c r="JTO538" s="78"/>
      <c r="JTP538" s="144"/>
      <c r="JTQ538" s="75"/>
      <c r="JTR538" s="66"/>
      <c r="JTS538" s="66"/>
      <c r="JTT538" s="79"/>
      <c r="JTU538" s="109"/>
      <c r="JTV538" s="479"/>
      <c r="JTW538" s="78"/>
      <c r="JTX538" s="144"/>
      <c r="JTY538" s="75"/>
      <c r="JTZ538" s="66"/>
      <c r="JUA538" s="66"/>
      <c r="JUB538" s="79"/>
      <c r="JUC538" s="109"/>
      <c r="JUD538" s="479"/>
      <c r="JUE538" s="78"/>
      <c r="JUF538" s="144"/>
      <c r="JUG538" s="75"/>
      <c r="JUH538" s="66"/>
      <c r="JUI538" s="66"/>
      <c r="JUJ538" s="79"/>
      <c r="JUK538" s="109"/>
      <c r="JUL538" s="479"/>
      <c r="JUM538" s="78"/>
      <c r="JUN538" s="144"/>
      <c r="JUO538" s="75"/>
      <c r="JUP538" s="66"/>
      <c r="JUQ538" s="66"/>
      <c r="JUR538" s="79"/>
      <c r="JUS538" s="109"/>
      <c r="JUT538" s="479"/>
      <c r="JUU538" s="78"/>
      <c r="JUV538" s="144"/>
      <c r="JUW538" s="75"/>
      <c r="JUX538" s="66"/>
      <c r="JUY538" s="66"/>
      <c r="JUZ538" s="79"/>
      <c r="JVA538" s="109"/>
      <c r="JVB538" s="479"/>
      <c r="JVC538" s="78"/>
      <c r="JVD538" s="144"/>
      <c r="JVE538" s="75"/>
      <c r="JVF538" s="66"/>
      <c r="JVG538" s="66"/>
      <c r="JVH538" s="79"/>
      <c r="JVI538" s="109"/>
      <c r="JVJ538" s="479"/>
      <c r="JVK538" s="78"/>
      <c r="JVL538" s="144"/>
      <c r="JVM538" s="75"/>
      <c r="JVN538" s="66"/>
      <c r="JVO538" s="66"/>
      <c r="JVP538" s="79"/>
      <c r="JVQ538" s="109"/>
      <c r="JVR538" s="479"/>
      <c r="JVS538" s="78"/>
      <c r="JVT538" s="144"/>
      <c r="JVU538" s="75"/>
      <c r="JVV538" s="66"/>
      <c r="JVW538" s="66"/>
      <c r="JVX538" s="79"/>
      <c r="JVY538" s="109"/>
      <c r="JVZ538" s="479"/>
      <c r="JWA538" s="78"/>
      <c r="JWB538" s="144"/>
      <c r="JWC538" s="75"/>
      <c r="JWD538" s="66"/>
      <c r="JWE538" s="66"/>
      <c r="JWF538" s="79"/>
      <c r="JWG538" s="109"/>
      <c r="JWH538" s="479"/>
      <c r="JWI538" s="78"/>
      <c r="JWJ538" s="144"/>
      <c r="JWK538" s="75"/>
      <c r="JWL538" s="66"/>
      <c r="JWM538" s="66"/>
      <c r="JWN538" s="79"/>
      <c r="JWO538" s="109"/>
      <c r="JWP538" s="479"/>
      <c r="JWQ538" s="78"/>
      <c r="JWR538" s="144"/>
      <c r="JWS538" s="75"/>
      <c r="JWT538" s="66"/>
      <c r="JWU538" s="66"/>
      <c r="JWV538" s="79"/>
      <c r="JWW538" s="109"/>
      <c r="JWX538" s="479"/>
      <c r="JWY538" s="78"/>
      <c r="JWZ538" s="144"/>
      <c r="JXA538" s="75"/>
      <c r="JXB538" s="66"/>
      <c r="JXC538" s="66"/>
      <c r="JXD538" s="79"/>
      <c r="JXE538" s="109"/>
      <c r="JXF538" s="479"/>
      <c r="JXG538" s="78"/>
      <c r="JXH538" s="144"/>
      <c r="JXI538" s="75"/>
      <c r="JXJ538" s="66"/>
      <c r="JXK538" s="66"/>
      <c r="JXL538" s="79"/>
      <c r="JXM538" s="109"/>
      <c r="JXN538" s="479"/>
      <c r="JXO538" s="78"/>
      <c r="JXP538" s="144"/>
      <c r="JXQ538" s="75"/>
      <c r="JXR538" s="66"/>
      <c r="JXS538" s="66"/>
      <c r="JXT538" s="79"/>
      <c r="JXU538" s="109"/>
      <c r="JXV538" s="479"/>
      <c r="JXW538" s="78"/>
      <c r="JXX538" s="144"/>
      <c r="JXY538" s="75"/>
      <c r="JXZ538" s="66"/>
      <c r="JYA538" s="66"/>
      <c r="JYB538" s="79"/>
      <c r="JYC538" s="109"/>
      <c r="JYD538" s="479"/>
      <c r="JYE538" s="78"/>
      <c r="JYF538" s="144"/>
      <c r="JYG538" s="75"/>
      <c r="JYH538" s="66"/>
      <c r="JYI538" s="66"/>
      <c r="JYJ538" s="79"/>
      <c r="JYK538" s="109"/>
      <c r="JYL538" s="479"/>
      <c r="JYM538" s="78"/>
      <c r="JYN538" s="144"/>
      <c r="JYO538" s="75"/>
      <c r="JYP538" s="66"/>
      <c r="JYQ538" s="66"/>
      <c r="JYR538" s="79"/>
      <c r="JYS538" s="109"/>
      <c r="JYT538" s="479"/>
      <c r="JYU538" s="78"/>
      <c r="JYV538" s="144"/>
      <c r="JYW538" s="75"/>
      <c r="JYX538" s="66"/>
      <c r="JYY538" s="66"/>
      <c r="JYZ538" s="79"/>
      <c r="JZA538" s="109"/>
      <c r="JZB538" s="479"/>
      <c r="JZC538" s="78"/>
      <c r="JZD538" s="144"/>
      <c r="JZE538" s="75"/>
      <c r="JZF538" s="66"/>
      <c r="JZG538" s="66"/>
      <c r="JZH538" s="79"/>
      <c r="JZI538" s="109"/>
      <c r="JZJ538" s="479"/>
      <c r="JZK538" s="78"/>
      <c r="JZL538" s="144"/>
      <c r="JZM538" s="75"/>
      <c r="JZN538" s="66"/>
      <c r="JZO538" s="66"/>
      <c r="JZP538" s="79"/>
      <c r="JZQ538" s="109"/>
      <c r="JZR538" s="479"/>
      <c r="JZS538" s="78"/>
      <c r="JZT538" s="144"/>
      <c r="JZU538" s="75"/>
      <c r="JZV538" s="66"/>
      <c r="JZW538" s="66"/>
      <c r="JZX538" s="79"/>
      <c r="JZY538" s="109"/>
      <c r="JZZ538" s="479"/>
      <c r="KAA538" s="78"/>
      <c r="KAB538" s="144"/>
      <c r="KAC538" s="75"/>
      <c r="KAD538" s="66"/>
      <c r="KAE538" s="66"/>
      <c r="KAF538" s="79"/>
      <c r="KAG538" s="109"/>
      <c r="KAH538" s="479"/>
      <c r="KAI538" s="78"/>
      <c r="KAJ538" s="144"/>
      <c r="KAK538" s="75"/>
      <c r="KAL538" s="66"/>
      <c r="KAM538" s="66"/>
      <c r="KAN538" s="79"/>
      <c r="KAO538" s="109"/>
      <c r="KAP538" s="479"/>
      <c r="KAQ538" s="78"/>
      <c r="KAR538" s="144"/>
      <c r="KAS538" s="75"/>
      <c r="KAT538" s="66"/>
      <c r="KAU538" s="66"/>
      <c r="KAV538" s="79"/>
      <c r="KAW538" s="109"/>
      <c r="KAX538" s="479"/>
      <c r="KAY538" s="78"/>
      <c r="KAZ538" s="144"/>
      <c r="KBA538" s="75"/>
      <c r="KBB538" s="66"/>
      <c r="KBC538" s="66"/>
      <c r="KBD538" s="79"/>
      <c r="KBE538" s="109"/>
      <c r="KBF538" s="479"/>
      <c r="KBG538" s="78"/>
      <c r="KBH538" s="144"/>
      <c r="KBI538" s="75"/>
      <c r="KBJ538" s="66"/>
      <c r="KBK538" s="66"/>
      <c r="KBL538" s="79"/>
      <c r="KBM538" s="109"/>
      <c r="KBN538" s="479"/>
      <c r="KBO538" s="78"/>
      <c r="KBP538" s="144"/>
      <c r="KBQ538" s="75"/>
      <c r="KBR538" s="66"/>
      <c r="KBS538" s="66"/>
      <c r="KBT538" s="79"/>
      <c r="KBU538" s="109"/>
      <c r="KBV538" s="479"/>
      <c r="KBW538" s="78"/>
      <c r="KBX538" s="144"/>
      <c r="KBY538" s="75"/>
      <c r="KBZ538" s="66"/>
      <c r="KCA538" s="66"/>
      <c r="KCB538" s="79"/>
      <c r="KCC538" s="109"/>
      <c r="KCD538" s="479"/>
      <c r="KCE538" s="78"/>
      <c r="KCF538" s="144"/>
      <c r="KCG538" s="75"/>
      <c r="KCH538" s="66"/>
      <c r="KCI538" s="66"/>
      <c r="KCJ538" s="79"/>
      <c r="KCK538" s="109"/>
      <c r="KCL538" s="479"/>
      <c r="KCM538" s="78"/>
      <c r="KCN538" s="144"/>
      <c r="KCO538" s="75"/>
      <c r="KCP538" s="66"/>
      <c r="KCQ538" s="66"/>
      <c r="KCR538" s="79"/>
      <c r="KCS538" s="109"/>
      <c r="KCT538" s="479"/>
      <c r="KCU538" s="78"/>
      <c r="KCV538" s="144"/>
      <c r="KCW538" s="75"/>
      <c r="KCX538" s="66"/>
      <c r="KCY538" s="66"/>
      <c r="KCZ538" s="79"/>
      <c r="KDA538" s="109"/>
      <c r="KDB538" s="479"/>
      <c r="KDC538" s="78"/>
      <c r="KDD538" s="144"/>
      <c r="KDE538" s="75"/>
      <c r="KDF538" s="66"/>
      <c r="KDG538" s="66"/>
      <c r="KDH538" s="79"/>
      <c r="KDI538" s="109"/>
      <c r="KDJ538" s="479"/>
      <c r="KDK538" s="78"/>
      <c r="KDL538" s="144"/>
      <c r="KDM538" s="75"/>
      <c r="KDN538" s="66"/>
      <c r="KDO538" s="66"/>
      <c r="KDP538" s="79"/>
      <c r="KDQ538" s="109"/>
      <c r="KDR538" s="479"/>
      <c r="KDS538" s="78"/>
      <c r="KDT538" s="144"/>
      <c r="KDU538" s="75"/>
      <c r="KDV538" s="66"/>
      <c r="KDW538" s="66"/>
      <c r="KDX538" s="79"/>
      <c r="KDY538" s="109"/>
      <c r="KDZ538" s="479"/>
      <c r="KEA538" s="78"/>
      <c r="KEB538" s="144"/>
      <c r="KEC538" s="75"/>
      <c r="KED538" s="66"/>
      <c r="KEE538" s="66"/>
      <c r="KEF538" s="79"/>
      <c r="KEG538" s="109"/>
      <c r="KEH538" s="479"/>
      <c r="KEI538" s="78"/>
      <c r="KEJ538" s="144"/>
      <c r="KEK538" s="75"/>
      <c r="KEL538" s="66"/>
      <c r="KEM538" s="66"/>
      <c r="KEN538" s="79"/>
      <c r="KEO538" s="109"/>
      <c r="KEP538" s="479"/>
      <c r="KEQ538" s="78"/>
      <c r="KER538" s="144"/>
      <c r="KES538" s="75"/>
      <c r="KET538" s="66"/>
      <c r="KEU538" s="66"/>
      <c r="KEV538" s="79"/>
      <c r="KEW538" s="109"/>
      <c r="KEX538" s="479"/>
      <c r="KEY538" s="78"/>
      <c r="KEZ538" s="144"/>
      <c r="KFA538" s="75"/>
      <c r="KFB538" s="66"/>
      <c r="KFC538" s="66"/>
      <c r="KFD538" s="79"/>
      <c r="KFE538" s="109"/>
      <c r="KFF538" s="479"/>
      <c r="KFG538" s="78"/>
      <c r="KFH538" s="144"/>
      <c r="KFI538" s="75"/>
      <c r="KFJ538" s="66"/>
      <c r="KFK538" s="66"/>
      <c r="KFL538" s="79"/>
      <c r="KFM538" s="109"/>
      <c r="KFN538" s="479"/>
      <c r="KFO538" s="78"/>
      <c r="KFP538" s="144"/>
      <c r="KFQ538" s="75"/>
      <c r="KFR538" s="66"/>
      <c r="KFS538" s="66"/>
      <c r="KFT538" s="79"/>
      <c r="KFU538" s="109"/>
      <c r="KFV538" s="479"/>
      <c r="KFW538" s="78"/>
      <c r="KFX538" s="144"/>
      <c r="KFY538" s="75"/>
      <c r="KFZ538" s="66"/>
      <c r="KGA538" s="66"/>
      <c r="KGB538" s="79"/>
      <c r="KGC538" s="109"/>
      <c r="KGD538" s="479"/>
      <c r="KGE538" s="78"/>
      <c r="KGF538" s="144"/>
      <c r="KGG538" s="75"/>
      <c r="KGH538" s="66"/>
      <c r="KGI538" s="66"/>
      <c r="KGJ538" s="79"/>
      <c r="KGK538" s="109"/>
      <c r="KGL538" s="479"/>
      <c r="KGM538" s="78"/>
      <c r="KGN538" s="144"/>
      <c r="KGO538" s="75"/>
      <c r="KGP538" s="66"/>
      <c r="KGQ538" s="66"/>
      <c r="KGR538" s="79"/>
      <c r="KGS538" s="109"/>
      <c r="KGT538" s="479"/>
      <c r="KGU538" s="78"/>
      <c r="KGV538" s="144"/>
      <c r="KGW538" s="75"/>
      <c r="KGX538" s="66"/>
      <c r="KGY538" s="66"/>
      <c r="KGZ538" s="79"/>
      <c r="KHA538" s="109"/>
      <c r="KHB538" s="479"/>
      <c r="KHC538" s="78"/>
      <c r="KHD538" s="144"/>
      <c r="KHE538" s="75"/>
      <c r="KHF538" s="66"/>
      <c r="KHG538" s="66"/>
      <c r="KHH538" s="79"/>
      <c r="KHI538" s="109"/>
      <c r="KHJ538" s="479"/>
      <c r="KHK538" s="78"/>
      <c r="KHL538" s="144"/>
      <c r="KHM538" s="75"/>
      <c r="KHN538" s="66"/>
      <c r="KHO538" s="66"/>
      <c r="KHP538" s="79"/>
      <c r="KHQ538" s="109"/>
      <c r="KHR538" s="479"/>
      <c r="KHS538" s="78"/>
      <c r="KHT538" s="144"/>
      <c r="KHU538" s="75"/>
      <c r="KHV538" s="66"/>
      <c r="KHW538" s="66"/>
      <c r="KHX538" s="79"/>
      <c r="KHY538" s="109"/>
      <c r="KHZ538" s="479"/>
      <c r="KIA538" s="78"/>
      <c r="KIB538" s="144"/>
      <c r="KIC538" s="75"/>
      <c r="KID538" s="66"/>
      <c r="KIE538" s="66"/>
      <c r="KIF538" s="79"/>
      <c r="KIG538" s="109"/>
      <c r="KIH538" s="479"/>
      <c r="KII538" s="78"/>
      <c r="KIJ538" s="144"/>
      <c r="KIK538" s="75"/>
      <c r="KIL538" s="66"/>
      <c r="KIM538" s="66"/>
      <c r="KIN538" s="79"/>
      <c r="KIO538" s="109"/>
      <c r="KIP538" s="479"/>
      <c r="KIQ538" s="78"/>
      <c r="KIR538" s="144"/>
      <c r="KIS538" s="75"/>
      <c r="KIT538" s="66"/>
      <c r="KIU538" s="66"/>
      <c r="KIV538" s="79"/>
      <c r="KIW538" s="109"/>
      <c r="KIX538" s="479"/>
      <c r="KIY538" s="78"/>
      <c r="KIZ538" s="144"/>
      <c r="KJA538" s="75"/>
      <c r="KJB538" s="66"/>
      <c r="KJC538" s="66"/>
      <c r="KJD538" s="79"/>
      <c r="KJE538" s="109"/>
      <c r="KJF538" s="479"/>
      <c r="KJG538" s="78"/>
      <c r="KJH538" s="144"/>
      <c r="KJI538" s="75"/>
      <c r="KJJ538" s="66"/>
      <c r="KJK538" s="66"/>
      <c r="KJL538" s="79"/>
      <c r="KJM538" s="109"/>
      <c r="KJN538" s="479"/>
      <c r="KJO538" s="78"/>
      <c r="KJP538" s="144"/>
      <c r="KJQ538" s="75"/>
      <c r="KJR538" s="66"/>
      <c r="KJS538" s="66"/>
      <c r="KJT538" s="79"/>
      <c r="KJU538" s="109"/>
      <c r="KJV538" s="479"/>
      <c r="KJW538" s="78"/>
      <c r="KJX538" s="144"/>
      <c r="KJY538" s="75"/>
      <c r="KJZ538" s="66"/>
      <c r="KKA538" s="66"/>
      <c r="KKB538" s="79"/>
      <c r="KKC538" s="109"/>
      <c r="KKD538" s="479"/>
      <c r="KKE538" s="78"/>
      <c r="KKF538" s="144"/>
      <c r="KKG538" s="75"/>
      <c r="KKH538" s="66"/>
      <c r="KKI538" s="66"/>
      <c r="KKJ538" s="79"/>
      <c r="KKK538" s="109"/>
      <c r="KKL538" s="479"/>
      <c r="KKM538" s="78"/>
      <c r="KKN538" s="144"/>
      <c r="KKO538" s="75"/>
      <c r="KKP538" s="66"/>
      <c r="KKQ538" s="66"/>
      <c r="KKR538" s="79"/>
      <c r="KKS538" s="109"/>
      <c r="KKT538" s="479"/>
      <c r="KKU538" s="78"/>
      <c r="KKV538" s="144"/>
      <c r="KKW538" s="75"/>
      <c r="KKX538" s="66"/>
      <c r="KKY538" s="66"/>
      <c r="KKZ538" s="79"/>
      <c r="KLA538" s="109"/>
      <c r="KLB538" s="479"/>
      <c r="KLC538" s="78"/>
      <c r="KLD538" s="144"/>
      <c r="KLE538" s="75"/>
      <c r="KLF538" s="66"/>
      <c r="KLG538" s="66"/>
      <c r="KLH538" s="79"/>
      <c r="KLI538" s="109"/>
      <c r="KLJ538" s="479"/>
      <c r="KLK538" s="78"/>
      <c r="KLL538" s="144"/>
      <c r="KLM538" s="75"/>
      <c r="KLN538" s="66"/>
      <c r="KLO538" s="66"/>
      <c r="KLP538" s="79"/>
      <c r="KLQ538" s="109"/>
      <c r="KLR538" s="479"/>
      <c r="KLS538" s="78"/>
      <c r="KLT538" s="144"/>
      <c r="KLU538" s="75"/>
      <c r="KLV538" s="66"/>
      <c r="KLW538" s="66"/>
      <c r="KLX538" s="79"/>
      <c r="KLY538" s="109"/>
      <c r="KLZ538" s="479"/>
      <c r="KMA538" s="78"/>
      <c r="KMB538" s="144"/>
      <c r="KMC538" s="75"/>
      <c r="KMD538" s="66"/>
      <c r="KME538" s="66"/>
      <c r="KMF538" s="79"/>
      <c r="KMG538" s="109"/>
      <c r="KMH538" s="479"/>
      <c r="KMI538" s="78"/>
      <c r="KMJ538" s="144"/>
      <c r="KMK538" s="75"/>
      <c r="KML538" s="66"/>
      <c r="KMM538" s="66"/>
      <c r="KMN538" s="79"/>
      <c r="KMO538" s="109"/>
      <c r="KMP538" s="479"/>
      <c r="KMQ538" s="78"/>
      <c r="KMR538" s="144"/>
      <c r="KMS538" s="75"/>
      <c r="KMT538" s="66"/>
      <c r="KMU538" s="66"/>
      <c r="KMV538" s="79"/>
      <c r="KMW538" s="109"/>
      <c r="KMX538" s="479"/>
      <c r="KMY538" s="78"/>
      <c r="KMZ538" s="144"/>
      <c r="KNA538" s="75"/>
      <c r="KNB538" s="66"/>
      <c r="KNC538" s="66"/>
      <c r="KND538" s="79"/>
      <c r="KNE538" s="109"/>
      <c r="KNF538" s="479"/>
      <c r="KNG538" s="78"/>
      <c r="KNH538" s="144"/>
      <c r="KNI538" s="75"/>
      <c r="KNJ538" s="66"/>
      <c r="KNK538" s="66"/>
      <c r="KNL538" s="79"/>
      <c r="KNM538" s="109"/>
      <c r="KNN538" s="479"/>
      <c r="KNO538" s="78"/>
      <c r="KNP538" s="144"/>
      <c r="KNQ538" s="75"/>
      <c r="KNR538" s="66"/>
      <c r="KNS538" s="66"/>
      <c r="KNT538" s="79"/>
      <c r="KNU538" s="109"/>
      <c r="KNV538" s="479"/>
      <c r="KNW538" s="78"/>
      <c r="KNX538" s="144"/>
      <c r="KNY538" s="75"/>
      <c r="KNZ538" s="66"/>
      <c r="KOA538" s="66"/>
      <c r="KOB538" s="79"/>
      <c r="KOC538" s="109"/>
      <c r="KOD538" s="479"/>
      <c r="KOE538" s="78"/>
      <c r="KOF538" s="144"/>
      <c r="KOG538" s="75"/>
      <c r="KOH538" s="66"/>
      <c r="KOI538" s="66"/>
      <c r="KOJ538" s="79"/>
      <c r="KOK538" s="109"/>
      <c r="KOL538" s="479"/>
      <c r="KOM538" s="78"/>
      <c r="KON538" s="144"/>
      <c r="KOO538" s="75"/>
      <c r="KOP538" s="66"/>
      <c r="KOQ538" s="66"/>
      <c r="KOR538" s="79"/>
      <c r="KOS538" s="109"/>
      <c r="KOT538" s="479"/>
      <c r="KOU538" s="78"/>
      <c r="KOV538" s="144"/>
      <c r="KOW538" s="75"/>
      <c r="KOX538" s="66"/>
      <c r="KOY538" s="66"/>
      <c r="KOZ538" s="79"/>
      <c r="KPA538" s="109"/>
      <c r="KPB538" s="479"/>
      <c r="KPC538" s="78"/>
      <c r="KPD538" s="144"/>
      <c r="KPE538" s="75"/>
      <c r="KPF538" s="66"/>
      <c r="KPG538" s="66"/>
      <c r="KPH538" s="79"/>
      <c r="KPI538" s="109"/>
      <c r="KPJ538" s="479"/>
      <c r="KPK538" s="78"/>
      <c r="KPL538" s="144"/>
      <c r="KPM538" s="75"/>
      <c r="KPN538" s="66"/>
      <c r="KPO538" s="66"/>
      <c r="KPP538" s="79"/>
      <c r="KPQ538" s="109"/>
      <c r="KPR538" s="479"/>
      <c r="KPS538" s="78"/>
      <c r="KPT538" s="144"/>
      <c r="KPU538" s="75"/>
      <c r="KPV538" s="66"/>
      <c r="KPW538" s="66"/>
      <c r="KPX538" s="79"/>
      <c r="KPY538" s="109"/>
      <c r="KPZ538" s="479"/>
      <c r="KQA538" s="78"/>
      <c r="KQB538" s="144"/>
      <c r="KQC538" s="75"/>
      <c r="KQD538" s="66"/>
      <c r="KQE538" s="66"/>
      <c r="KQF538" s="79"/>
      <c r="KQG538" s="109"/>
      <c r="KQH538" s="479"/>
      <c r="KQI538" s="78"/>
      <c r="KQJ538" s="144"/>
      <c r="KQK538" s="75"/>
      <c r="KQL538" s="66"/>
      <c r="KQM538" s="66"/>
      <c r="KQN538" s="79"/>
      <c r="KQO538" s="109"/>
      <c r="KQP538" s="479"/>
      <c r="KQQ538" s="78"/>
      <c r="KQR538" s="144"/>
      <c r="KQS538" s="75"/>
      <c r="KQT538" s="66"/>
      <c r="KQU538" s="66"/>
      <c r="KQV538" s="79"/>
      <c r="KQW538" s="109"/>
      <c r="KQX538" s="479"/>
      <c r="KQY538" s="78"/>
      <c r="KQZ538" s="144"/>
      <c r="KRA538" s="75"/>
      <c r="KRB538" s="66"/>
      <c r="KRC538" s="66"/>
      <c r="KRD538" s="79"/>
      <c r="KRE538" s="109"/>
      <c r="KRF538" s="479"/>
      <c r="KRG538" s="78"/>
      <c r="KRH538" s="144"/>
      <c r="KRI538" s="75"/>
      <c r="KRJ538" s="66"/>
      <c r="KRK538" s="66"/>
      <c r="KRL538" s="79"/>
      <c r="KRM538" s="109"/>
      <c r="KRN538" s="479"/>
      <c r="KRO538" s="78"/>
      <c r="KRP538" s="144"/>
      <c r="KRQ538" s="75"/>
      <c r="KRR538" s="66"/>
      <c r="KRS538" s="66"/>
      <c r="KRT538" s="79"/>
      <c r="KRU538" s="109"/>
      <c r="KRV538" s="479"/>
      <c r="KRW538" s="78"/>
      <c r="KRX538" s="144"/>
      <c r="KRY538" s="75"/>
      <c r="KRZ538" s="66"/>
      <c r="KSA538" s="66"/>
      <c r="KSB538" s="79"/>
      <c r="KSC538" s="109"/>
      <c r="KSD538" s="479"/>
      <c r="KSE538" s="78"/>
      <c r="KSF538" s="144"/>
      <c r="KSG538" s="75"/>
      <c r="KSH538" s="66"/>
      <c r="KSI538" s="66"/>
      <c r="KSJ538" s="79"/>
      <c r="KSK538" s="109"/>
      <c r="KSL538" s="479"/>
      <c r="KSM538" s="78"/>
      <c r="KSN538" s="144"/>
      <c r="KSO538" s="75"/>
      <c r="KSP538" s="66"/>
      <c r="KSQ538" s="66"/>
      <c r="KSR538" s="79"/>
      <c r="KSS538" s="109"/>
      <c r="KST538" s="479"/>
      <c r="KSU538" s="78"/>
      <c r="KSV538" s="144"/>
      <c r="KSW538" s="75"/>
      <c r="KSX538" s="66"/>
      <c r="KSY538" s="66"/>
      <c r="KSZ538" s="79"/>
      <c r="KTA538" s="109"/>
      <c r="KTB538" s="479"/>
      <c r="KTC538" s="78"/>
      <c r="KTD538" s="144"/>
      <c r="KTE538" s="75"/>
      <c r="KTF538" s="66"/>
      <c r="KTG538" s="66"/>
      <c r="KTH538" s="79"/>
      <c r="KTI538" s="109"/>
      <c r="KTJ538" s="479"/>
      <c r="KTK538" s="78"/>
      <c r="KTL538" s="144"/>
      <c r="KTM538" s="75"/>
      <c r="KTN538" s="66"/>
      <c r="KTO538" s="66"/>
      <c r="KTP538" s="79"/>
      <c r="KTQ538" s="109"/>
      <c r="KTR538" s="479"/>
      <c r="KTS538" s="78"/>
      <c r="KTT538" s="144"/>
      <c r="KTU538" s="75"/>
      <c r="KTV538" s="66"/>
      <c r="KTW538" s="66"/>
      <c r="KTX538" s="79"/>
      <c r="KTY538" s="109"/>
      <c r="KTZ538" s="479"/>
      <c r="KUA538" s="78"/>
      <c r="KUB538" s="144"/>
      <c r="KUC538" s="75"/>
      <c r="KUD538" s="66"/>
      <c r="KUE538" s="66"/>
      <c r="KUF538" s="79"/>
      <c r="KUG538" s="109"/>
      <c r="KUH538" s="479"/>
      <c r="KUI538" s="78"/>
      <c r="KUJ538" s="144"/>
      <c r="KUK538" s="75"/>
      <c r="KUL538" s="66"/>
      <c r="KUM538" s="66"/>
      <c r="KUN538" s="79"/>
      <c r="KUO538" s="109"/>
      <c r="KUP538" s="479"/>
      <c r="KUQ538" s="78"/>
      <c r="KUR538" s="144"/>
      <c r="KUS538" s="75"/>
      <c r="KUT538" s="66"/>
      <c r="KUU538" s="66"/>
      <c r="KUV538" s="79"/>
      <c r="KUW538" s="109"/>
      <c r="KUX538" s="479"/>
      <c r="KUY538" s="78"/>
      <c r="KUZ538" s="144"/>
      <c r="KVA538" s="75"/>
      <c r="KVB538" s="66"/>
      <c r="KVC538" s="66"/>
      <c r="KVD538" s="79"/>
      <c r="KVE538" s="109"/>
      <c r="KVF538" s="479"/>
      <c r="KVG538" s="78"/>
      <c r="KVH538" s="144"/>
      <c r="KVI538" s="75"/>
      <c r="KVJ538" s="66"/>
      <c r="KVK538" s="66"/>
      <c r="KVL538" s="79"/>
      <c r="KVM538" s="109"/>
      <c r="KVN538" s="479"/>
      <c r="KVO538" s="78"/>
      <c r="KVP538" s="144"/>
      <c r="KVQ538" s="75"/>
      <c r="KVR538" s="66"/>
      <c r="KVS538" s="66"/>
      <c r="KVT538" s="79"/>
      <c r="KVU538" s="109"/>
      <c r="KVV538" s="479"/>
      <c r="KVW538" s="78"/>
      <c r="KVX538" s="144"/>
      <c r="KVY538" s="75"/>
      <c r="KVZ538" s="66"/>
      <c r="KWA538" s="66"/>
      <c r="KWB538" s="79"/>
      <c r="KWC538" s="109"/>
      <c r="KWD538" s="479"/>
      <c r="KWE538" s="78"/>
      <c r="KWF538" s="144"/>
      <c r="KWG538" s="75"/>
      <c r="KWH538" s="66"/>
      <c r="KWI538" s="66"/>
      <c r="KWJ538" s="79"/>
      <c r="KWK538" s="109"/>
      <c r="KWL538" s="479"/>
      <c r="KWM538" s="78"/>
      <c r="KWN538" s="144"/>
      <c r="KWO538" s="75"/>
      <c r="KWP538" s="66"/>
      <c r="KWQ538" s="66"/>
      <c r="KWR538" s="79"/>
      <c r="KWS538" s="109"/>
      <c r="KWT538" s="479"/>
      <c r="KWU538" s="78"/>
      <c r="KWV538" s="144"/>
      <c r="KWW538" s="75"/>
      <c r="KWX538" s="66"/>
      <c r="KWY538" s="66"/>
      <c r="KWZ538" s="79"/>
      <c r="KXA538" s="109"/>
      <c r="KXB538" s="479"/>
      <c r="KXC538" s="78"/>
      <c r="KXD538" s="144"/>
      <c r="KXE538" s="75"/>
      <c r="KXF538" s="66"/>
      <c r="KXG538" s="66"/>
      <c r="KXH538" s="79"/>
      <c r="KXI538" s="109"/>
      <c r="KXJ538" s="479"/>
      <c r="KXK538" s="78"/>
      <c r="KXL538" s="144"/>
      <c r="KXM538" s="75"/>
      <c r="KXN538" s="66"/>
      <c r="KXO538" s="66"/>
      <c r="KXP538" s="79"/>
      <c r="KXQ538" s="109"/>
      <c r="KXR538" s="479"/>
      <c r="KXS538" s="78"/>
      <c r="KXT538" s="144"/>
      <c r="KXU538" s="75"/>
      <c r="KXV538" s="66"/>
      <c r="KXW538" s="66"/>
      <c r="KXX538" s="79"/>
      <c r="KXY538" s="109"/>
      <c r="KXZ538" s="479"/>
      <c r="KYA538" s="78"/>
      <c r="KYB538" s="144"/>
      <c r="KYC538" s="75"/>
      <c r="KYD538" s="66"/>
      <c r="KYE538" s="66"/>
      <c r="KYF538" s="79"/>
      <c r="KYG538" s="109"/>
      <c r="KYH538" s="479"/>
      <c r="KYI538" s="78"/>
      <c r="KYJ538" s="144"/>
      <c r="KYK538" s="75"/>
      <c r="KYL538" s="66"/>
      <c r="KYM538" s="66"/>
      <c r="KYN538" s="79"/>
      <c r="KYO538" s="109"/>
      <c r="KYP538" s="479"/>
      <c r="KYQ538" s="78"/>
      <c r="KYR538" s="144"/>
      <c r="KYS538" s="75"/>
      <c r="KYT538" s="66"/>
      <c r="KYU538" s="66"/>
      <c r="KYV538" s="79"/>
      <c r="KYW538" s="109"/>
      <c r="KYX538" s="479"/>
      <c r="KYY538" s="78"/>
      <c r="KYZ538" s="144"/>
      <c r="KZA538" s="75"/>
      <c r="KZB538" s="66"/>
      <c r="KZC538" s="66"/>
      <c r="KZD538" s="79"/>
      <c r="KZE538" s="109"/>
      <c r="KZF538" s="479"/>
      <c r="KZG538" s="78"/>
      <c r="KZH538" s="144"/>
      <c r="KZI538" s="75"/>
      <c r="KZJ538" s="66"/>
      <c r="KZK538" s="66"/>
      <c r="KZL538" s="79"/>
      <c r="KZM538" s="109"/>
      <c r="KZN538" s="479"/>
      <c r="KZO538" s="78"/>
      <c r="KZP538" s="144"/>
      <c r="KZQ538" s="75"/>
      <c r="KZR538" s="66"/>
      <c r="KZS538" s="66"/>
      <c r="KZT538" s="79"/>
      <c r="KZU538" s="109"/>
      <c r="KZV538" s="479"/>
      <c r="KZW538" s="78"/>
      <c r="KZX538" s="144"/>
      <c r="KZY538" s="75"/>
      <c r="KZZ538" s="66"/>
      <c r="LAA538" s="66"/>
      <c r="LAB538" s="79"/>
      <c r="LAC538" s="109"/>
      <c r="LAD538" s="479"/>
      <c r="LAE538" s="78"/>
      <c r="LAF538" s="144"/>
      <c r="LAG538" s="75"/>
      <c r="LAH538" s="66"/>
      <c r="LAI538" s="66"/>
      <c r="LAJ538" s="79"/>
      <c r="LAK538" s="109"/>
      <c r="LAL538" s="479"/>
      <c r="LAM538" s="78"/>
      <c r="LAN538" s="144"/>
      <c r="LAO538" s="75"/>
      <c r="LAP538" s="66"/>
      <c r="LAQ538" s="66"/>
      <c r="LAR538" s="79"/>
      <c r="LAS538" s="109"/>
      <c r="LAT538" s="479"/>
      <c r="LAU538" s="78"/>
      <c r="LAV538" s="144"/>
      <c r="LAW538" s="75"/>
      <c r="LAX538" s="66"/>
      <c r="LAY538" s="66"/>
      <c r="LAZ538" s="79"/>
      <c r="LBA538" s="109"/>
      <c r="LBB538" s="479"/>
      <c r="LBC538" s="78"/>
      <c r="LBD538" s="144"/>
      <c r="LBE538" s="75"/>
      <c r="LBF538" s="66"/>
      <c r="LBG538" s="66"/>
      <c r="LBH538" s="79"/>
      <c r="LBI538" s="109"/>
      <c r="LBJ538" s="479"/>
      <c r="LBK538" s="78"/>
      <c r="LBL538" s="144"/>
      <c r="LBM538" s="75"/>
      <c r="LBN538" s="66"/>
      <c r="LBO538" s="66"/>
      <c r="LBP538" s="79"/>
      <c r="LBQ538" s="109"/>
      <c r="LBR538" s="479"/>
      <c r="LBS538" s="78"/>
      <c r="LBT538" s="144"/>
      <c r="LBU538" s="75"/>
      <c r="LBV538" s="66"/>
      <c r="LBW538" s="66"/>
      <c r="LBX538" s="79"/>
      <c r="LBY538" s="109"/>
      <c r="LBZ538" s="479"/>
      <c r="LCA538" s="78"/>
      <c r="LCB538" s="144"/>
      <c r="LCC538" s="75"/>
      <c r="LCD538" s="66"/>
      <c r="LCE538" s="66"/>
      <c r="LCF538" s="79"/>
      <c r="LCG538" s="109"/>
      <c r="LCH538" s="479"/>
      <c r="LCI538" s="78"/>
      <c r="LCJ538" s="144"/>
      <c r="LCK538" s="75"/>
      <c r="LCL538" s="66"/>
      <c r="LCM538" s="66"/>
      <c r="LCN538" s="79"/>
      <c r="LCO538" s="109"/>
      <c r="LCP538" s="479"/>
      <c r="LCQ538" s="78"/>
      <c r="LCR538" s="144"/>
      <c r="LCS538" s="75"/>
      <c r="LCT538" s="66"/>
      <c r="LCU538" s="66"/>
      <c r="LCV538" s="79"/>
      <c r="LCW538" s="109"/>
      <c r="LCX538" s="479"/>
      <c r="LCY538" s="78"/>
      <c r="LCZ538" s="144"/>
      <c r="LDA538" s="75"/>
      <c r="LDB538" s="66"/>
      <c r="LDC538" s="66"/>
      <c r="LDD538" s="79"/>
      <c r="LDE538" s="109"/>
      <c r="LDF538" s="479"/>
      <c r="LDG538" s="78"/>
      <c r="LDH538" s="144"/>
      <c r="LDI538" s="75"/>
      <c r="LDJ538" s="66"/>
      <c r="LDK538" s="66"/>
      <c r="LDL538" s="79"/>
      <c r="LDM538" s="109"/>
      <c r="LDN538" s="479"/>
      <c r="LDO538" s="78"/>
      <c r="LDP538" s="144"/>
      <c r="LDQ538" s="75"/>
      <c r="LDR538" s="66"/>
      <c r="LDS538" s="66"/>
      <c r="LDT538" s="79"/>
      <c r="LDU538" s="109"/>
      <c r="LDV538" s="479"/>
      <c r="LDW538" s="78"/>
      <c r="LDX538" s="144"/>
      <c r="LDY538" s="75"/>
      <c r="LDZ538" s="66"/>
      <c r="LEA538" s="66"/>
      <c r="LEB538" s="79"/>
      <c r="LEC538" s="109"/>
      <c r="LED538" s="479"/>
      <c r="LEE538" s="78"/>
      <c r="LEF538" s="144"/>
      <c r="LEG538" s="75"/>
      <c r="LEH538" s="66"/>
      <c r="LEI538" s="66"/>
      <c r="LEJ538" s="79"/>
      <c r="LEK538" s="109"/>
      <c r="LEL538" s="479"/>
      <c r="LEM538" s="78"/>
      <c r="LEN538" s="144"/>
      <c r="LEO538" s="75"/>
      <c r="LEP538" s="66"/>
      <c r="LEQ538" s="66"/>
      <c r="LER538" s="79"/>
      <c r="LES538" s="109"/>
      <c r="LET538" s="479"/>
      <c r="LEU538" s="78"/>
      <c r="LEV538" s="144"/>
      <c r="LEW538" s="75"/>
      <c r="LEX538" s="66"/>
      <c r="LEY538" s="66"/>
      <c r="LEZ538" s="79"/>
      <c r="LFA538" s="109"/>
      <c r="LFB538" s="479"/>
      <c r="LFC538" s="78"/>
      <c r="LFD538" s="144"/>
      <c r="LFE538" s="75"/>
      <c r="LFF538" s="66"/>
      <c r="LFG538" s="66"/>
      <c r="LFH538" s="79"/>
      <c r="LFI538" s="109"/>
      <c r="LFJ538" s="479"/>
      <c r="LFK538" s="78"/>
      <c r="LFL538" s="144"/>
      <c r="LFM538" s="75"/>
      <c r="LFN538" s="66"/>
      <c r="LFO538" s="66"/>
      <c r="LFP538" s="79"/>
      <c r="LFQ538" s="109"/>
      <c r="LFR538" s="479"/>
      <c r="LFS538" s="78"/>
      <c r="LFT538" s="144"/>
      <c r="LFU538" s="75"/>
      <c r="LFV538" s="66"/>
      <c r="LFW538" s="66"/>
      <c r="LFX538" s="79"/>
      <c r="LFY538" s="109"/>
      <c r="LFZ538" s="479"/>
      <c r="LGA538" s="78"/>
      <c r="LGB538" s="144"/>
      <c r="LGC538" s="75"/>
      <c r="LGD538" s="66"/>
      <c r="LGE538" s="66"/>
      <c r="LGF538" s="79"/>
      <c r="LGG538" s="109"/>
      <c r="LGH538" s="479"/>
      <c r="LGI538" s="78"/>
      <c r="LGJ538" s="144"/>
      <c r="LGK538" s="75"/>
      <c r="LGL538" s="66"/>
      <c r="LGM538" s="66"/>
      <c r="LGN538" s="79"/>
      <c r="LGO538" s="109"/>
      <c r="LGP538" s="479"/>
      <c r="LGQ538" s="78"/>
      <c r="LGR538" s="144"/>
      <c r="LGS538" s="75"/>
      <c r="LGT538" s="66"/>
      <c r="LGU538" s="66"/>
      <c r="LGV538" s="79"/>
      <c r="LGW538" s="109"/>
      <c r="LGX538" s="479"/>
      <c r="LGY538" s="78"/>
      <c r="LGZ538" s="144"/>
      <c r="LHA538" s="75"/>
      <c r="LHB538" s="66"/>
      <c r="LHC538" s="66"/>
      <c r="LHD538" s="79"/>
      <c r="LHE538" s="109"/>
      <c r="LHF538" s="479"/>
      <c r="LHG538" s="78"/>
      <c r="LHH538" s="144"/>
      <c r="LHI538" s="75"/>
      <c r="LHJ538" s="66"/>
      <c r="LHK538" s="66"/>
      <c r="LHL538" s="79"/>
      <c r="LHM538" s="109"/>
      <c r="LHN538" s="479"/>
      <c r="LHO538" s="78"/>
      <c r="LHP538" s="144"/>
      <c r="LHQ538" s="75"/>
      <c r="LHR538" s="66"/>
      <c r="LHS538" s="66"/>
      <c r="LHT538" s="79"/>
      <c r="LHU538" s="109"/>
      <c r="LHV538" s="479"/>
      <c r="LHW538" s="78"/>
      <c r="LHX538" s="144"/>
      <c r="LHY538" s="75"/>
      <c r="LHZ538" s="66"/>
      <c r="LIA538" s="66"/>
      <c r="LIB538" s="79"/>
      <c r="LIC538" s="109"/>
      <c r="LID538" s="479"/>
      <c r="LIE538" s="78"/>
      <c r="LIF538" s="144"/>
      <c r="LIG538" s="75"/>
      <c r="LIH538" s="66"/>
      <c r="LII538" s="66"/>
      <c r="LIJ538" s="79"/>
      <c r="LIK538" s="109"/>
      <c r="LIL538" s="479"/>
      <c r="LIM538" s="78"/>
      <c r="LIN538" s="144"/>
      <c r="LIO538" s="75"/>
      <c r="LIP538" s="66"/>
      <c r="LIQ538" s="66"/>
      <c r="LIR538" s="79"/>
      <c r="LIS538" s="109"/>
      <c r="LIT538" s="479"/>
      <c r="LIU538" s="78"/>
      <c r="LIV538" s="144"/>
      <c r="LIW538" s="75"/>
      <c r="LIX538" s="66"/>
      <c r="LIY538" s="66"/>
      <c r="LIZ538" s="79"/>
      <c r="LJA538" s="109"/>
      <c r="LJB538" s="479"/>
      <c r="LJC538" s="78"/>
      <c r="LJD538" s="144"/>
      <c r="LJE538" s="75"/>
      <c r="LJF538" s="66"/>
      <c r="LJG538" s="66"/>
      <c r="LJH538" s="79"/>
      <c r="LJI538" s="109"/>
      <c r="LJJ538" s="479"/>
      <c r="LJK538" s="78"/>
      <c r="LJL538" s="144"/>
      <c r="LJM538" s="75"/>
      <c r="LJN538" s="66"/>
      <c r="LJO538" s="66"/>
      <c r="LJP538" s="79"/>
      <c r="LJQ538" s="109"/>
      <c r="LJR538" s="479"/>
      <c r="LJS538" s="78"/>
      <c r="LJT538" s="144"/>
      <c r="LJU538" s="75"/>
      <c r="LJV538" s="66"/>
      <c r="LJW538" s="66"/>
      <c r="LJX538" s="79"/>
      <c r="LJY538" s="109"/>
      <c r="LJZ538" s="479"/>
      <c r="LKA538" s="78"/>
      <c r="LKB538" s="144"/>
      <c r="LKC538" s="75"/>
      <c r="LKD538" s="66"/>
      <c r="LKE538" s="66"/>
      <c r="LKF538" s="79"/>
      <c r="LKG538" s="109"/>
      <c r="LKH538" s="479"/>
      <c r="LKI538" s="78"/>
      <c r="LKJ538" s="144"/>
      <c r="LKK538" s="75"/>
      <c r="LKL538" s="66"/>
      <c r="LKM538" s="66"/>
      <c r="LKN538" s="79"/>
      <c r="LKO538" s="109"/>
      <c r="LKP538" s="479"/>
      <c r="LKQ538" s="78"/>
      <c r="LKR538" s="144"/>
      <c r="LKS538" s="75"/>
      <c r="LKT538" s="66"/>
      <c r="LKU538" s="66"/>
      <c r="LKV538" s="79"/>
      <c r="LKW538" s="109"/>
      <c r="LKX538" s="479"/>
      <c r="LKY538" s="78"/>
      <c r="LKZ538" s="144"/>
      <c r="LLA538" s="75"/>
      <c r="LLB538" s="66"/>
      <c r="LLC538" s="66"/>
      <c r="LLD538" s="79"/>
      <c r="LLE538" s="109"/>
      <c r="LLF538" s="479"/>
      <c r="LLG538" s="78"/>
      <c r="LLH538" s="144"/>
      <c r="LLI538" s="75"/>
      <c r="LLJ538" s="66"/>
      <c r="LLK538" s="66"/>
      <c r="LLL538" s="79"/>
      <c r="LLM538" s="109"/>
      <c r="LLN538" s="479"/>
      <c r="LLO538" s="78"/>
      <c r="LLP538" s="144"/>
      <c r="LLQ538" s="75"/>
      <c r="LLR538" s="66"/>
      <c r="LLS538" s="66"/>
      <c r="LLT538" s="79"/>
      <c r="LLU538" s="109"/>
      <c r="LLV538" s="479"/>
      <c r="LLW538" s="78"/>
      <c r="LLX538" s="144"/>
      <c r="LLY538" s="75"/>
      <c r="LLZ538" s="66"/>
      <c r="LMA538" s="66"/>
      <c r="LMB538" s="79"/>
      <c r="LMC538" s="109"/>
      <c r="LMD538" s="479"/>
      <c r="LME538" s="78"/>
      <c r="LMF538" s="144"/>
      <c r="LMG538" s="75"/>
      <c r="LMH538" s="66"/>
      <c r="LMI538" s="66"/>
      <c r="LMJ538" s="79"/>
      <c r="LMK538" s="109"/>
      <c r="LML538" s="479"/>
      <c r="LMM538" s="78"/>
      <c r="LMN538" s="144"/>
      <c r="LMO538" s="75"/>
      <c r="LMP538" s="66"/>
      <c r="LMQ538" s="66"/>
      <c r="LMR538" s="79"/>
      <c r="LMS538" s="109"/>
      <c r="LMT538" s="479"/>
      <c r="LMU538" s="78"/>
      <c r="LMV538" s="144"/>
      <c r="LMW538" s="75"/>
      <c r="LMX538" s="66"/>
      <c r="LMY538" s="66"/>
      <c r="LMZ538" s="79"/>
      <c r="LNA538" s="109"/>
      <c r="LNB538" s="479"/>
      <c r="LNC538" s="78"/>
      <c r="LND538" s="144"/>
      <c r="LNE538" s="75"/>
      <c r="LNF538" s="66"/>
      <c r="LNG538" s="66"/>
      <c r="LNH538" s="79"/>
      <c r="LNI538" s="109"/>
      <c r="LNJ538" s="479"/>
      <c r="LNK538" s="78"/>
      <c r="LNL538" s="144"/>
      <c r="LNM538" s="75"/>
      <c r="LNN538" s="66"/>
      <c r="LNO538" s="66"/>
      <c r="LNP538" s="79"/>
      <c r="LNQ538" s="109"/>
      <c r="LNR538" s="479"/>
      <c r="LNS538" s="78"/>
      <c r="LNT538" s="144"/>
      <c r="LNU538" s="75"/>
      <c r="LNV538" s="66"/>
      <c r="LNW538" s="66"/>
      <c r="LNX538" s="79"/>
      <c r="LNY538" s="109"/>
      <c r="LNZ538" s="479"/>
      <c r="LOA538" s="78"/>
      <c r="LOB538" s="144"/>
      <c r="LOC538" s="75"/>
      <c r="LOD538" s="66"/>
      <c r="LOE538" s="66"/>
      <c r="LOF538" s="79"/>
      <c r="LOG538" s="109"/>
      <c r="LOH538" s="479"/>
      <c r="LOI538" s="78"/>
      <c r="LOJ538" s="144"/>
      <c r="LOK538" s="75"/>
      <c r="LOL538" s="66"/>
      <c r="LOM538" s="66"/>
      <c r="LON538" s="79"/>
      <c r="LOO538" s="109"/>
      <c r="LOP538" s="479"/>
      <c r="LOQ538" s="78"/>
      <c r="LOR538" s="144"/>
      <c r="LOS538" s="75"/>
      <c r="LOT538" s="66"/>
      <c r="LOU538" s="66"/>
      <c r="LOV538" s="79"/>
      <c r="LOW538" s="109"/>
      <c r="LOX538" s="479"/>
      <c r="LOY538" s="78"/>
      <c r="LOZ538" s="144"/>
      <c r="LPA538" s="75"/>
      <c r="LPB538" s="66"/>
      <c r="LPC538" s="66"/>
      <c r="LPD538" s="79"/>
      <c r="LPE538" s="109"/>
      <c r="LPF538" s="479"/>
      <c r="LPG538" s="78"/>
      <c r="LPH538" s="144"/>
      <c r="LPI538" s="75"/>
      <c r="LPJ538" s="66"/>
      <c r="LPK538" s="66"/>
      <c r="LPL538" s="79"/>
      <c r="LPM538" s="109"/>
      <c r="LPN538" s="479"/>
      <c r="LPO538" s="78"/>
      <c r="LPP538" s="144"/>
      <c r="LPQ538" s="75"/>
      <c r="LPR538" s="66"/>
      <c r="LPS538" s="66"/>
      <c r="LPT538" s="79"/>
      <c r="LPU538" s="109"/>
      <c r="LPV538" s="479"/>
      <c r="LPW538" s="78"/>
      <c r="LPX538" s="144"/>
      <c r="LPY538" s="75"/>
      <c r="LPZ538" s="66"/>
      <c r="LQA538" s="66"/>
      <c r="LQB538" s="79"/>
      <c r="LQC538" s="109"/>
      <c r="LQD538" s="479"/>
      <c r="LQE538" s="78"/>
      <c r="LQF538" s="144"/>
      <c r="LQG538" s="75"/>
      <c r="LQH538" s="66"/>
      <c r="LQI538" s="66"/>
      <c r="LQJ538" s="79"/>
      <c r="LQK538" s="109"/>
      <c r="LQL538" s="479"/>
      <c r="LQM538" s="78"/>
      <c r="LQN538" s="144"/>
      <c r="LQO538" s="75"/>
      <c r="LQP538" s="66"/>
      <c r="LQQ538" s="66"/>
      <c r="LQR538" s="79"/>
      <c r="LQS538" s="109"/>
      <c r="LQT538" s="479"/>
      <c r="LQU538" s="78"/>
      <c r="LQV538" s="144"/>
      <c r="LQW538" s="75"/>
      <c r="LQX538" s="66"/>
      <c r="LQY538" s="66"/>
      <c r="LQZ538" s="79"/>
      <c r="LRA538" s="109"/>
      <c r="LRB538" s="479"/>
      <c r="LRC538" s="78"/>
      <c r="LRD538" s="144"/>
      <c r="LRE538" s="75"/>
      <c r="LRF538" s="66"/>
      <c r="LRG538" s="66"/>
      <c r="LRH538" s="79"/>
      <c r="LRI538" s="109"/>
      <c r="LRJ538" s="479"/>
      <c r="LRK538" s="78"/>
      <c r="LRL538" s="144"/>
      <c r="LRM538" s="75"/>
      <c r="LRN538" s="66"/>
      <c r="LRO538" s="66"/>
      <c r="LRP538" s="79"/>
      <c r="LRQ538" s="109"/>
      <c r="LRR538" s="479"/>
      <c r="LRS538" s="78"/>
      <c r="LRT538" s="144"/>
      <c r="LRU538" s="75"/>
      <c r="LRV538" s="66"/>
      <c r="LRW538" s="66"/>
      <c r="LRX538" s="79"/>
      <c r="LRY538" s="109"/>
      <c r="LRZ538" s="479"/>
      <c r="LSA538" s="78"/>
      <c r="LSB538" s="144"/>
      <c r="LSC538" s="75"/>
      <c r="LSD538" s="66"/>
      <c r="LSE538" s="66"/>
      <c r="LSF538" s="79"/>
      <c r="LSG538" s="109"/>
      <c r="LSH538" s="479"/>
      <c r="LSI538" s="78"/>
      <c r="LSJ538" s="144"/>
      <c r="LSK538" s="75"/>
      <c r="LSL538" s="66"/>
      <c r="LSM538" s="66"/>
      <c r="LSN538" s="79"/>
      <c r="LSO538" s="109"/>
      <c r="LSP538" s="479"/>
      <c r="LSQ538" s="78"/>
      <c r="LSR538" s="144"/>
      <c r="LSS538" s="75"/>
      <c r="LST538" s="66"/>
      <c r="LSU538" s="66"/>
      <c r="LSV538" s="79"/>
      <c r="LSW538" s="109"/>
      <c r="LSX538" s="479"/>
      <c r="LSY538" s="78"/>
      <c r="LSZ538" s="144"/>
      <c r="LTA538" s="75"/>
      <c r="LTB538" s="66"/>
      <c r="LTC538" s="66"/>
      <c r="LTD538" s="79"/>
      <c r="LTE538" s="109"/>
      <c r="LTF538" s="479"/>
      <c r="LTG538" s="78"/>
      <c r="LTH538" s="144"/>
      <c r="LTI538" s="75"/>
      <c r="LTJ538" s="66"/>
      <c r="LTK538" s="66"/>
      <c r="LTL538" s="79"/>
      <c r="LTM538" s="109"/>
      <c r="LTN538" s="479"/>
      <c r="LTO538" s="78"/>
      <c r="LTP538" s="144"/>
      <c r="LTQ538" s="75"/>
      <c r="LTR538" s="66"/>
      <c r="LTS538" s="66"/>
      <c r="LTT538" s="79"/>
      <c r="LTU538" s="109"/>
      <c r="LTV538" s="479"/>
      <c r="LTW538" s="78"/>
      <c r="LTX538" s="144"/>
      <c r="LTY538" s="75"/>
      <c r="LTZ538" s="66"/>
      <c r="LUA538" s="66"/>
      <c r="LUB538" s="79"/>
      <c r="LUC538" s="109"/>
      <c r="LUD538" s="479"/>
      <c r="LUE538" s="78"/>
      <c r="LUF538" s="144"/>
      <c r="LUG538" s="75"/>
      <c r="LUH538" s="66"/>
      <c r="LUI538" s="66"/>
      <c r="LUJ538" s="79"/>
      <c r="LUK538" s="109"/>
      <c r="LUL538" s="479"/>
      <c r="LUM538" s="78"/>
      <c r="LUN538" s="144"/>
      <c r="LUO538" s="75"/>
      <c r="LUP538" s="66"/>
      <c r="LUQ538" s="66"/>
      <c r="LUR538" s="79"/>
      <c r="LUS538" s="109"/>
      <c r="LUT538" s="479"/>
      <c r="LUU538" s="78"/>
      <c r="LUV538" s="144"/>
      <c r="LUW538" s="75"/>
      <c r="LUX538" s="66"/>
      <c r="LUY538" s="66"/>
      <c r="LUZ538" s="79"/>
      <c r="LVA538" s="109"/>
      <c r="LVB538" s="479"/>
      <c r="LVC538" s="78"/>
      <c r="LVD538" s="144"/>
      <c r="LVE538" s="75"/>
      <c r="LVF538" s="66"/>
      <c r="LVG538" s="66"/>
      <c r="LVH538" s="79"/>
      <c r="LVI538" s="109"/>
      <c r="LVJ538" s="479"/>
      <c r="LVK538" s="78"/>
      <c r="LVL538" s="144"/>
      <c r="LVM538" s="75"/>
      <c r="LVN538" s="66"/>
      <c r="LVO538" s="66"/>
      <c r="LVP538" s="79"/>
      <c r="LVQ538" s="109"/>
      <c r="LVR538" s="479"/>
      <c r="LVS538" s="78"/>
      <c r="LVT538" s="144"/>
      <c r="LVU538" s="75"/>
      <c r="LVV538" s="66"/>
      <c r="LVW538" s="66"/>
      <c r="LVX538" s="79"/>
      <c r="LVY538" s="109"/>
      <c r="LVZ538" s="479"/>
      <c r="LWA538" s="78"/>
      <c r="LWB538" s="144"/>
      <c r="LWC538" s="75"/>
      <c r="LWD538" s="66"/>
      <c r="LWE538" s="66"/>
      <c r="LWF538" s="79"/>
      <c r="LWG538" s="109"/>
      <c r="LWH538" s="479"/>
      <c r="LWI538" s="78"/>
      <c r="LWJ538" s="144"/>
      <c r="LWK538" s="75"/>
      <c r="LWL538" s="66"/>
      <c r="LWM538" s="66"/>
      <c r="LWN538" s="79"/>
      <c r="LWO538" s="109"/>
      <c r="LWP538" s="479"/>
      <c r="LWQ538" s="78"/>
      <c r="LWR538" s="144"/>
      <c r="LWS538" s="75"/>
      <c r="LWT538" s="66"/>
      <c r="LWU538" s="66"/>
      <c r="LWV538" s="79"/>
      <c r="LWW538" s="109"/>
      <c r="LWX538" s="479"/>
      <c r="LWY538" s="78"/>
      <c r="LWZ538" s="144"/>
      <c r="LXA538" s="75"/>
      <c r="LXB538" s="66"/>
      <c r="LXC538" s="66"/>
      <c r="LXD538" s="79"/>
      <c r="LXE538" s="109"/>
      <c r="LXF538" s="479"/>
      <c r="LXG538" s="78"/>
      <c r="LXH538" s="144"/>
      <c r="LXI538" s="75"/>
      <c r="LXJ538" s="66"/>
      <c r="LXK538" s="66"/>
      <c r="LXL538" s="79"/>
      <c r="LXM538" s="109"/>
      <c r="LXN538" s="479"/>
      <c r="LXO538" s="78"/>
      <c r="LXP538" s="144"/>
      <c r="LXQ538" s="75"/>
      <c r="LXR538" s="66"/>
      <c r="LXS538" s="66"/>
      <c r="LXT538" s="79"/>
      <c r="LXU538" s="109"/>
      <c r="LXV538" s="479"/>
      <c r="LXW538" s="78"/>
      <c r="LXX538" s="144"/>
      <c r="LXY538" s="75"/>
      <c r="LXZ538" s="66"/>
      <c r="LYA538" s="66"/>
      <c r="LYB538" s="79"/>
      <c r="LYC538" s="109"/>
      <c r="LYD538" s="479"/>
      <c r="LYE538" s="78"/>
      <c r="LYF538" s="144"/>
      <c r="LYG538" s="75"/>
      <c r="LYH538" s="66"/>
      <c r="LYI538" s="66"/>
      <c r="LYJ538" s="79"/>
      <c r="LYK538" s="109"/>
      <c r="LYL538" s="479"/>
      <c r="LYM538" s="78"/>
      <c r="LYN538" s="144"/>
      <c r="LYO538" s="75"/>
      <c r="LYP538" s="66"/>
      <c r="LYQ538" s="66"/>
      <c r="LYR538" s="79"/>
      <c r="LYS538" s="109"/>
      <c r="LYT538" s="479"/>
      <c r="LYU538" s="78"/>
      <c r="LYV538" s="144"/>
      <c r="LYW538" s="75"/>
      <c r="LYX538" s="66"/>
      <c r="LYY538" s="66"/>
      <c r="LYZ538" s="79"/>
      <c r="LZA538" s="109"/>
      <c r="LZB538" s="479"/>
      <c r="LZC538" s="78"/>
      <c r="LZD538" s="144"/>
      <c r="LZE538" s="75"/>
      <c r="LZF538" s="66"/>
      <c r="LZG538" s="66"/>
      <c r="LZH538" s="79"/>
      <c r="LZI538" s="109"/>
      <c r="LZJ538" s="479"/>
      <c r="LZK538" s="78"/>
      <c r="LZL538" s="144"/>
      <c r="LZM538" s="75"/>
      <c r="LZN538" s="66"/>
      <c r="LZO538" s="66"/>
      <c r="LZP538" s="79"/>
      <c r="LZQ538" s="109"/>
      <c r="LZR538" s="479"/>
      <c r="LZS538" s="78"/>
      <c r="LZT538" s="144"/>
      <c r="LZU538" s="75"/>
      <c r="LZV538" s="66"/>
      <c r="LZW538" s="66"/>
      <c r="LZX538" s="79"/>
      <c r="LZY538" s="109"/>
      <c r="LZZ538" s="479"/>
      <c r="MAA538" s="78"/>
      <c r="MAB538" s="144"/>
      <c r="MAC538" s="75"/>
      <c r="MAD538" s="66"/>
      <c r="MAE538" s="66"/>
      <c r="MAF538" s="79"/>
      <c r="MAG538" s="109"/>
      <c r="MAH538" s="479"/>
      <c r="MAI538" s="78"/>
      <c r="MAJ538" s="144"/>
      <c r="MAK538" s="75"/>
      <c r="MAL538" s="66"/>
      <c r="MAM538" s="66"/>
      <c r="MAN538" s="79"/>
      <c r="MAO538" s="109"/>
      <c r="MAP538" s="479"/>
      <c r="MAQ538" s="78"/>
      <c r="MAR538" s="144"/>
      <c r="MAS538" s="75"/>
      <c r="MAT538" s="66"/>
      <c r="MAU538" s="66"/>
      <c r="MAV538" s="79"/>
      <c r="MAW538" s="109"/>
      <c r="MAX538" s="479"/>
      <c r="MAY538" s="78"/>
      <c r="MAZ538" s="144"/>
      <c r="MBA538" s="75"/>
      <c r="MBB538" s="66"/>
      <c r="MBC538" s="66"/>
      <c r="MBD538" s="79"/>
      <c r="MBE538" s="109"/>
      <c r="MBF538" s="479"/>
      <c r="MBG538" s="78"/>
      <c r="MBH538" s="144"/>
      <c r="MBI538" s="75"/>
      <c r="MBJ538" s="66"/>
      <c r="MBK538" s="66"/>
      <c r="MBL538" s="79"/>
      <c r="MBM538" s="109"/>
      <c r="MBN538" s="479"/>
      <c r="MBO538" s="78"/>
      <c r="MBP538" s="144"/>
      <c r="MBQ538" s="75"/>
      <c r="MBR538" s="66"/>
      <c r="MBS538" s="66"/>
      <c r="MBT538" s="79"/>
      <c r="MBU538" s="109"/>
      <c r="MBV538" s="479"/>
      <c r="MBW538" s="78"/>
      <c r="MBX538" s="144"/>
      <c r="MBY538" s="75"/>
      <c r="MBZ538" s="66"/>
      <c r="MCA538" s="66"/>
      <c r="MCB538" s="79"/>
      <c r="MCC538" s="109"/>
      <c r="MCD538" s="479"/>
      <c r="MCE538" s="78"/>
      <c r="MCF538" s="144"/>
      <c r="MCG538" s="75"/>
      <c r="MCH538" s="66"/>
      <c r="MCI538" s="66"/>
      <c r="MCJ538" s="79"/>
      <c r="MCK538" s="109"/>
      <c r="MCL538" s="479"/>
      <c r="MCM538" s="78"/>
      <c r="MCN538" s="144"/>
      <c r="MCO538" s="75"/>
      <c r="MCP538" s="66"/>
      <c r="MCQ538" s="66"/>
      <c r="MCR538" s="79"/>
      <c r="MCS538" s="109"/>
      <c r="MCT538" s="479"/>
      <c r="MCU538" s="78"/>
      <c r="MCV538" s="144"/>
      <c r="MCW538" s="75"/>
      <c r="MCX538" s="66"/>
      <c r="MCY538" s="66"/>
      <c r="MCZ538" s="79"/>
      <c r="MDA538" s="109"/>
      <c r="MDB538" s="479"/>
      <c r="MDC538" s="78"/>
      <c r="MDD538" s="144"/>
      <c r="MDE538" s="75"/>
      <c r="MDF538" s="66"/>
      <c r="MDG538" s="66"/>
      <c r="MDH538" s="79"/>
      <c r="MDI538" s="109"/>
      <c r="MDJ538" s="479"/>
      <c r="MDK538" s="78"/>
      <c r="MDL538" s="144"/>
      <c r="MDM538" s="75"/>
      <c r="MDN538" s="66"/>
      <c r="MDO538" s="66"/>
      <c r="MDP538" s="79"/>
      <c r="MDQ538" s="109"/>
      <c r="MDR538" s="479"/>
      <c r="MDS538" s="78"/>
      <c r="MDT538" s="144"/>
      <c r="MDU538" s="75"/>
      <c r="MDV538" s="66"/>
      <c r="MDW538" s="66"/>
      <c r="MDX538" s="79"/>
      <c r="MDY538" s="109"/>
      <c r="MDZ538" s="479"/>
      <c r="MEA538" s="78"/>
      <c r="MEB538" s="144"/>
      <c r="MEC538" s="75"/>
      <c r="MED538" s="66"/>
      <c r="MEE538" s="66"/>
      <c r="MEF538" s="79"/>
      <c r="MEG538" s="109"/>
      <c r="MEH538" s="479"/>
      <c r="MEI538" s="78"/>
      <c r="MEJ538" s="144"/>
      <c r="MEK538" s="75"/>
      <c r="MEL538" s="66"/>
      <c r="MEM538" s="66"/>
      <c r="MEN538" s="79"/>
      <c r="MEO538" s="109"/>
      <c r="MEP538" s="479"/>
      <c r="MEQ538" s="78"/>
      <c r="MER538" s="144"/>
      <c r="MES538" s="75"/>
      <c r="MET538" s="66"/>
      <c r="MEU538" s="66"/>
      <c r="MEV538" s="79"/>
      <c r="MEW538" s="109"/>
      <c r="MEX538" s="479"/>
      <c r="MEY538" s="78"/>
      <c r="MEZ538" s="144"/>
      <c r="MFA538" s="75"/>
      <c r="MFB538" s="66"/>
      <c r="MFC538" s="66"/>
      <c r="MFD538" s="79"/>
      <c r="MFE538" s="109"/>
      <c r="MFF538" s="479"/>
      <c r="MFG538" s="78"/>
      <c r="MFH538" s="144"/>
      <c r="MFI538" s="75"/>
      <c r="MFJ538" s="66"/>
      <c r="MFK538" s="66"/>
      <c r="MFL538" s="79"/>
      <c r="MFM538" s="109"/>
      <c r="MFN538" s="479"/>
      <c r="MFO538" s="78"/>
      <c r="MFP538" s="144"/>
      <c r="MFQ538" s="75"/>
      <c r="MFR538" s="66"/>
      <c r="MFS538" s="66"/>
      <c r="MFT538" s="79"/>
      <c r="MFU538" s="109"/>
      <c r="MFV538" s="479"/>
      <c r="MFW538" s="78"/>
      <c r="MFX538" s="144"/>
      <c r="MFY538" s="75"/>
      <c r="MFZ538" s="66"/>
      <c r="MGA538" s="66"/>
      <c r="MGB538" s="79"/>
      <c r="MGC538" s="109"/>
      <c r="MGD538" s="479"/>
      <c r="MGE538" s="78"/>
      <c r="MGF538" s="144"/>
      <c r="MGG538" s="75"/>
      <c r="MGH538" s="66"/>
      <c r="MGI538" s="66"/>
      <c r="MGJ538" s="79"/>
      <c r="MGK538" s="109"/>
      <c r="MGL538" s="479"/>
      <c r="MGM538" s="78"/>
      <c r="MGN538" s="144"/>
      <c r="MGO538" s="75"/>
      <c r="MGP538" s="66"/>
      <c r="MGQ538" s="66"/>
      <c r="MGR538" s="79"/>
      <c r="MGS538" s="109"/>
      <c r="MGT538" s="479"/>
      <c r="MGU538" s="78"/>
      <c r="MGV538" s="144"/>
      <c r="MGW538" s="75"/>
      <c r="MGX538" s="66"/>
      <c r="MGY538" s="66"/>
      <c r="MGZ538" s="79"/>
      <c r="MHA538" s="109"/>
      <c r="MHB538" s="479"/>
      <c r="MHC538" s="78"/>
      <c r="MHD538" s="144"/>
      <c r="MHE538" s="75"/>
      <c r="MHF538" s="66"/>
      <c r="MHG538" s="66"/>
      <c r="MHH538" s="79"/>
      <c r="MHI538" s="109"/>
      <c r="MHJ538" s="479"/>
      <c r="MHK538" s="78"/>
      <c r="MHL538" s="144"/>
      <c r="MHM538" s="75"/>
      <c r="MHN538" s="66"/>
      <c r="MHO538" s="66"/>
      <c r="MHP538" s="79"/>
      <c r="MHQ538" s="109"/>
      <c r="MHR538" s="479"/>
      <c r="MHS538" s="78"/>
      <c r="MHT538" s="144"/>
      <c r="MHU538" s="75"/>
      <c r="MHV538" s="66"/>
      <c r="MHW538" s="66"/>
      <c r="MHX538" s="79"/>
      <c r="MHY538" s="109"/>
      <c r="MHZ538" s="479"/>
      <c r="MIA538" s="78"/>
      <c r="MIB538" s="144"/>
      <c r="MIC538" s="75"/>
      <c r="MID538" s="66"/>
      <c r="MIE538" s="66"/>
      <c r="MIF538" s="79"/>
      <c r="MIG538" s="109"/>
      <c r="MIH538" s="479"/>
      <c r="MII538" s="78"/>
      <c r="MIJ538" s="144"/>
      <c r="MIK538" s="75"/>
      <c r="MIL538" s="66"/>
      <c r="MIM538" s="66"/>
      <c r="MIN538" s="79"/>
      <c r="MIO538" s="109"/>
      <c r="MIP538" s="479"/>
      <c r="MIQ538" s="78"/>
      <c r="MIR538" s="144"/>
      <c r="MIS538" s="75"/>
      <c r="MIT538" s="66"/>
      <c r="MIU538" s="66"/>
      <c r="MIV538" s="79"/>
      <c r="MIW538" s="109"/>
      <c r="MIX538" s="479"/>
      <c r="MIY538" s="78"/>
      <c r="MIZ538" s="144"/>
      <c r="MJA538" s="75"/>
      <c r="MJB538" s="66"/>
      <c r="MJC538" s="66"/>
      <c r="MJD538" s="79"/>
      <c r="MJE538" s="109"/>
      <c r="MJF538" s="479"/>
      <c r="MJG538" s="78"/>
      <c r="MJH538" s="144"/>
      <c r="MJI538" s="75"/>
      <c r="MJJ538" s="66"/>
      <c r="MJK538" s="66"/>
      <c r="MJL538" s="79"/>
      <c r="MJM538" s="109"/>
      <c r="MJN538" s="479"/>
      <c r="MJO538" s="78"/>
      <c r="MJP538" s="144"/>
      <c r="MJQ538" s="75"/>
      <c r="MJR538" s="66"/>
      <c r="MJS538" s="66"/>
      <c r="MJT538" s="79"/>
      <c r="MJU538" s="109"/>
      <c r="MJV538" s="479"/>
      <c r="MJW538" s="78"/>
      <c r="MJX538" s="144"/>
      <c r="MJY538" s="75"/>
      <c r="MJZ538" s="66"/>
      <c r="MKA538" s="66"/>
      <c r="MKB538" s="79"/>
      <c r="MKC538" s="109"/>
      <c r="MKD538" s="479"/>
      <c r="MKE538" s="78"/>
      <c r="MKF538" s="144"/>
      <c r="MKG538" s="75"/>
      <c r="MKH538" s="66"/>
      <c r="MKI538" s="66"/>
      <c r="MKJ538" s="79"/>
      <c r="MKK538" s="109"/>
      <c r="MKL538" s="479"/>
      <c r="MKM538" s="78"/>
      <c r="MKN538" s="144"/>
      <c r="MKO538" s="75"/>
      <c r="MKP538" s="66"/>
      <c r="MKQ538" s="66"/>
      <c r="MKR538" s="79"/>
      <c r="MKS538" s="109"/>
      <c r="MKT538" s="479"/>
      <c r="MKU538" s="78"/>
      <c r="MKV538" s="144"/>
      <c r="MKW538" s="75"/>
      <c r="MKX538" s="66"/>
      <c r="MKY538" s="66"/>
      <c r="MKZ538" s="79"/>
      <c r="MLA538" s="109"/>
      <c r="MLB538" s="479"/>
      <c r="MLC538" s="78"/>
      <c r="MLD538" s="144"/>
      <c r="MLE538" s="75"/>
      <c r="MLF538" s="66"/>
      <c r="MLG538" s="66"/>
      <c r="MLH538" s="79"/>
      <c r="MLI538" s="109"/>
      <c r="MLJ538" s="479"/>
      <c r="MLK538" s="78"/>
      <c r="MLL538" s="144"/>
      <c r="MLM538" s="75"/>
      <c r="MLN538" s="66"/>
      <c r="MLO538" s="66"/>
      <c r="MLP538" s="79"/>
      <c r="MLQ538" s="109"/>
      <c r="MLR538" s="479"/>
      <c r="MLS538" s="78"/>
      <c r="MLT538" s="144"/>
      <c r="MLU538" s="75"/>
      <c r="MLV538" s="66"/>
      <c r="MLW538" s="66"/>
      <c r="MLX538" s="79"/>
      <c r="MLY538" s="109"/>
      <c r="MLZ538" s="479"/>
      <c r="MMA538" s="78"/>
      <c r="MMB538" s="144"/>
      <c r="MMC538" s="75"/>
      <c r="MMD538" s="66"/>
      <c r="MME538" s="66"/>
      <c r="MMF538" s="79"/>
      <c r="MMG538" s="109"/>
      <c r="MMH538" s="479"/>
      <c r="MMI538" s="78"/>
      <c r="MMJ538" s="144"/>
      <c r="MMK538" s="75"/>
      <c r="MML538" s="66"/>
      <c r="MMM538" s="66"/>
      <c r="MMN538" s="79"/>
      <c r="MMO538" s="109"/>
      <c r="MMP538" s="479"/>
      <c r="MMQ538" s="78"/>
      <c r="MMR538" s="144"/>
      <c r="MMS538" s="75"/>
      <c r="MMT538" s="66"/>
      <c r="MMU538" s="66"/>
      <c r="MMV538" s="79"/>
      <c r="MMW538" s="109"/>
      <c r="MMX538" s="479"/>
      <c r="MMY538" s="78"/>
      <c r="MMZ538" s="144"/>
      <c r="MNA538" s="75"/>
      <c r="MNB538" s="66"/>
      <c r="MNC538" s="66"/>
      <c r="MND538" s="79"/>
      <c r="MNE538" s="109"/>
      <c r="MNF538" s="479"/>
      <c r="MNG538" s="78"/>
      <c r="MNH538" s="144"/>
      <c r="MNI538" s="75"/>
      <c r="MNJ538" s="66"/>
      <c r="MNK538" s="66"/>
      <c r="MNL538" s="79"/>
      <c r="MNM538" s="109"/>
      <c r="MNN538" s="479"/>
      <c r="MNO538" s="78"/>
      <c r="MNP538" s="144"/>
      <c r="MNQ538" s="75"/>
      <c r="MNR538" s="66"/>
      <c r="MNS538" s="66"/>
      <c r="MNT538" s="79"/>
      <c r="MNU538" s="109"/>
      <c r="MNV538" s="479"/>
      <c r="MNW538" s="78"/>
      <c r="MNX538" s="144"/>
      <c r="MNY538" s="75"/>
      <c r="MNZ538" s="66"/>
      <c r="MOA538" s="66"/>
      <c r="MOB538" s="79"/>
      <c r="MOC538" s="109"/>
      <c r="MOD538" s="479"/>
      <c r="MOE538" s="78"/>
      <c r="MOF538" s="144"/>
      <c r="MOG538" s="75"/>
      <c r="MOH538" s="66"/>
      <c r="MOI538" s="66"/>
      <c r="MOJ538" s="79"/>
      <c r="MOK538" s="109"/>
      <c r="MOL538" s="479"/>
      <c r="MOM538" s="78"/>
      <c r="MON538" s="144"/>
      <c r="MOO538" s="75"/>
      <c r="MOP538" s="66"/>
      <c r="MOQ538" s="66"/>
      <c r="MOR538" s="79"/>
      <c r="MOS538" s="109"/>
      <c r="MOT538" s="479"/>
      <c r="MOU538" s="78"/>
      <c r="MOV538" s="144"/>
      <c r="MOW538" s="75"/>
      <c r="MOX538" s="66"/>
      <c r="MOY538" s="66"/>
      <c r="MOZ538" s="79"/>
      <c r="MPA538" s="109"/>
      <c r="MPB538" s="479"/>
      <c r="MPC538" s="78"/>
      <c r="MPD538" s="144"/>
      <c r="MPE538" s="75"/>
      <c r="MPF538" s="66"/>
      <c r="MPG538" s="66"/>
      <c r="MPH538" s="79"/>
      <c r="MPI538" s="109"/>
      <c r="MPJ538" s="479"/>
      <c r="MPK538" s="78"/>
      <c r="MPL538" s="144"/>
      <c r="MPM538" s="75"/>
      <c r="MPN538" s="66"/>
      <c r="MPO538" s="66"/>
      <c r="MPP538" s="79"/>
      <c r="MPQ538" s="109"/>
      <c r="MPR538" s="479"/>
      <c r="MPS538" s="78"/>
      <c r="MPT538" s="144"/>
      <c r="MPU538" s="75"/>
      <c r="MPV538" s="66"/>
      <c r="MPW538" s="66"/>
      <c r="MPX538" s="79"/>
      <c r="MPY538" s="109"/>
      <c r="MPZ538" s="479"/>
      <c r="MQA538" s="78"/>
      <c r="MQB538" s="144"/>
      <c r="MQC538" s="75"/>
      <c r="MQD538" s="66"/>
      <c r="MQE538" s="66"/>
      <c r="MQF538" s="79"/>
      <c r="MQG538" s="109"/>
      <c r="MQH538" s="479"/>
      <c r="MQI538" s="78"/>
      <c r="MQJ538" s="144"/>
      <c r="MQK538" s="75"/>
      <c r="MQL538" s="66"/>
      <c r="MQM538" s="66"/>
      <c r="MQN538" s="79"/>
      <c r="MQO538" s="109"/>
      <c r="MQP538" s="479"/>
      <c r="MQQ538" s="78"/>
      <c r="MQR538" s="144"/>
      <c r="MQS538" s="75"/>
      <c r="MQT538" s="66"/>
      <c r="MQU538" s="66"/>
      <c r="MQV538" s="79"/>
      <c r="MQW538" s="109"/>
      <c r="MQX538" s="479"/>
      <c r="MQY538" s="78"/>
      <c r="MQZ538" s="144"/>
      <c r="MRA538" s="75"/>
      <c r="MRB538" s="66"/>
      <c r="MRC538" s="66"/>
      <c r="MRD538" s="79"/>
      <c r="MRE538" s="109"/>
      <c r="MRF538" s="479"/>
      <c r="MRG538" s="78"/>
      <c r="MRH538" s="144"/>
      <c r="MRI538" s="75"/>
      <c r="MRJ538" s="66"/>
      <c r="MRK538" s="66"/>
      <c r="MRL538" s="79"/>
      <c r="MRM538" s="109"/>
      <c r="MRN538" s="479"/>
      <c r="MRO538" s="78"/>
      <c r="MRP538" s="144"/>
      <c r="MRQ538" s="75"/>
      <c r="MRR538" s="66"/>
      <c r="MRS538" s="66"/>
      <c r="MRT538" s="79"/>
      <c r="MRU538" s="109"/>
      <c r="MRV538" s="479"/>
      <c r="MRW538" s="78"/>
      <c r="MRX538" s="144"/>
      <c r="MRY538" s="75"/>
      <c r="MRZ538" s="66"/>
      <c r="MSA538" s="66"/>
      <c r="MSB538" s="79"/>
      <c r="MSC538" s="109"/>
      <c r="MSD538" s="479"/>
      <c r="MSE538" s="78"/>
      <c r="MSF538" s="144"/>
      <c r="MSG538" s="75"/>
      <c r="MSH538" s="66"/>
      <c r="MSI538" s="66"/>
      <c r="MSJ538" s="79"/>
      <c r="MSK538" s="109"/>
      <c r="MSL538" s="479"/>
      <c r="MSM538" s="78"/>
      <c r="MSN538" s="144"/>
      <c r="MSO538" s="75"/>
      <c r="MSP538" s="66"/>
      <c r="MSQ538" s="66"/>
      <c r="MSR538" s="79"/>
      <c r="MSS538" s="109"/>
      <c r="MST538" s="479"/>
      <c r="MSU538" s="78"/>
      <c r="MSV538" s="144"/>
      <c r="MSW538" s="75"/>
      <c r="MSX538" s="66"/>
      <c r="MSY538" s="66"/>
      <c r="MSZ538" s="79"/>
      <c r="MTA538" s="109"/>
      <c r="MTB538" s="479"/>
      <c r="MTC538" s="78"/>
      <c r="MTD538" s="144"/>
      <c r="MTE538" s="75"/>
      <c r="MTF538" s="66"/>
      <c r="MTG538" s="66"/>
      <c r="MTH538" s="79"/>
      <c r="MTI538" s="109"/>
      <c r="MTJ538" s="479"/>
      <c r="MTK538" s="78"/>
      <c r="MTL538" s="144"/>
      <c r="MTM538" s="75"/>
      <c r="MTN538" s="66"/>
      <c r="MTO538" s="66"/>
      <c r="MTP538" s="79"/>
      <c r="MTQ538" s="109"/>
      <c r="MTR538" s="479"/>
      <c r="MTS538" s="78"/>
      <c r="MTT538" s="144"/>
      <c r="MTU538" s="75"/>
      <c r="MTV538" s="66"/>
      <c r="MTW538" s="66"/>
      <c r="MTX538" s="79"/>
      <c r="MTY538" s="109"/>
      <c r="MTZ538" s="479"/>
      <c r="MUA538" s="78"/>
      <c r="MUB538" s="144"/>
      <c r="MUC538" s="75"/>
      <c r="MUD538" s="66"/>
      <c r="MUE538" s="66"/>
      <c r="MUF538" s="79"/>
      <c r="MUG538" s="109"/>
      <c r="MUH538" s="479"/>
      <c r="MUI538" s="78"/>
      <c r="MUJ538" s="144"/>
      <c r="MUK538" s="75"/>
      <c r="MUL538" s="66"/>
      <c r="MUM538" s="66"/>
      <c r="MUN538" s="79"/>
      <c r="MUO538" s="109"/>
      <c r="MUP538" s="479"/>
      <c r="MUQ538" s="78"/>
      <c r="MUR538" s="144"/>
      <c r="MUS538" s="75"/>
      <c r="MUT538" s="66"/>
      <c r="MUU538" s="66"/>
      <c r="MUV538" s="79"/>
      <c r="MUW538" s="109"/>
      <c r="MUX538" s="479"/>
      <c r="MUY538" s="78"/>
      <c r="MUZ538" s="144"/>
      <c r="MVA538" s="75"/>
      <c r="MVB538" s="66"/>
      <c r="MVC538" s="66"/>
      <c r="MVD538" s="79"/>
      <c r="MVE538" s="109"/>
      <c r="MVF538" s="479"/>
      <c r="MVG538" s="78"/>
      <c r="MVH538" s="144"/>
      <c r="MVI538" s="75"/>
      <c r="MVJ538" s="66"/>
      <c r="MVK538" s="66"/>
      <c r="MVL538" s="79"/>
      <c r="MVM538" s="109"/>
      <c r="MVN538" s="479"/>
      <c r="MVO538" s="78"/>
      <c r="MVP538" s="144"/>
      <c r="MVQ538" s="75"/>
      <c r="MVR538" s="66"/>
      <c r="MVS538" s="66"/>
      <c r="MVT538" s="79"/>
      <c r="MVU538" s="109"/>
      <c r="MVV538" s="479"/>
      <c r="MVW538" s="78"/>
      <c r="MVX538" s="144"/>
      <c r="MVY538" s="75"/>
      <c r="MVZ538" s="66"/>
      <c r="MWA538" s="66"/>
      <c r="MWB538" s="79"/>
      <c r="MWC538" s="109"/>
      <c r="MWD538" s="479"/>
      <c r="MWE538" s="78"/>
      <c r="MWF538" s="144"/>
      <c r="MWG538" s="75"/>
      <c r="MWH538" s="66"/>
      <c r="MWI538" s="66"/>
      <c r="MWJ538" s="79"/>
      <c r="MWK538" s="109"/>
      <c r="MWL538" s="479"/>
      <c r="MWM538" s="78"/>
      <c r="MWN538" s="144"/>
      <c r="MWO538" s="75"/>
      <c r="MWP538" s="66"/>
      <c r="MWQ538" s="66"/>
      <c r="MWR538" s="79"/>
      <c r="MWS538" s="109"/>
      <c r="MWT538" s="479"/>
      <c r="MWU538" s="78"/>
      <c r="MWV538" s="144"/>
      <c r="MWW538" s="75"/>
      <c r="MWX538" s="66"/>
      <c r="MWY538" s="66"/>
      <c r="MWZ538" s="79"/>
      <c r="MXA538" s="109"/>
      <c r="MXB538" s="479"/>
      <c r="MXC538" s="78"/>
      <c r="MXD538" s="144"/>
      <c r="MXE538" s="75"/>
      <c r="MXF538" s="66"/>
      <c r="MXG538" s="66"/>
      <c r="MXH538" s="79"/>
      <c r="MXI538" s="109"/>
      <c r="MXJ538" s="479"/>
      <c r="MXK538" s="78"/>
      <c r="MXL538" s="144"/>
      <c r="MXM538" s="75"/>
      <c r="MXN538" s="66"/>
      <c r="MXO538" s="66"/>
      <c r="MXP538" s="79"/>
      <c r="MXQ538" s="109"/>
      <c r="MXR538" s="479"/>
      <c r="MXS538" s="78"/>
      <c r="MXT538" s="144"/>
      <c r="MXU538" s="75"/>
      <c r="MXV538" s="66"/>
      <c r="MXW538" s="66"/>
      <c r="MXX538" s="79"/>
      <c r="MXY538" s="109"/>
      <c r="MXZ538" s="479"/>
      <c r="MYA538" s="78"/>
      <c r="MYB538" s="144"/>
      <c r="MYC538" s="75"/>
      <c r="MYD538" s="66"/>
      <c r="MYE538" s="66"/>
      <c r="MYF538" s="79"/>
      <c r="MYG538" s="109"/>
      <c r="MYH538" s="479"/>
      <c r="MYI538" s="78"/>
      <c r="MYJ538" s="144"/>
      <c r="MYK538" s="75"/>
      <c r="MYL538" s="66"/>
      <c r="MYM538" s="66"/>
      <c r="MYN538" s="79"/>
      <c r="MYO538" s="109"/>
      <c r="MYP538" s="479"/>
      <c r="MYQ538" s="78"/>
      <c r="MYR538" s="144"/>
      <c r="MYS538" s="75"/>
      <c r="MYT538" s="66"/>
      <c r="MYU538" s="66"/>
      <c r="MYV538" s="79"/>
      <c r="MYW538" s="109"/>
      <c r="MYX538" s="479"/>
      <c r="MYY538" s="78"/>
      <c r="MYZ538" s="144"/>
      <c r="MZA538" s="75"/>
      <c r="MZB538" s="66"/>
      <c r="MZC538" s="66"/>
      <c r="MZD538" s="79"/>
      <c r="MZE538" s="109"/>
      <c r="MZF538" s="479"/>
      <c r="MZG538" s="78"/>
      <c r="MZH538" s="144"/>
      <c r="MZI538" s="75"/>
      <c r="MZJ538" s="66"/>
      <c r="MZK538" s="66"/>
      <c r="MZL538" s="79"/>
      <c r="MZM538" s="109"/>
      <c r="MZN538" s="479"/>
      <c r="MZO538" s="78"/>
      <c r="MZP538" s="144"/>
      <c r="MZQ538" s="75"/>
      <c r="MZR538" s="66"/>
      <c r="MZS538" s="66"/>
      <c r="MZT538" s="79"/>
      <c r="MZU538" s="109"/>
      <c r="MZV538" s="479"/>
      <c r="MZW538" s="78"/>
      <c r="MZX538" s="144"/>
      <c r="MZY538" s="75"/>
      <c r="MZZ538" s="66"/>
      <c r="NAA538" s="66"/>
      <c r="NAB538" s="79"/>
      <c r="NAC538" s="109"/>
      <c r="NAD538" s="479"/>
      <c r="NAE538" s="78"/>
      <c r="NAF538" s="144"/>
      <c r="NAG538" s="75"/>
      <c r="NAH538" s="66"/>
      <c r="NAI538" s="66"/>
      <c r="NAJ538" s="79"/>
      <c r="NAK538" s="109"/>
      <c r="NAL538" s="479"/>
      <c r="NAM538" s="78"/>
      <c r="NAN538" s="144"/>
      <c r="NAO538" s="75"/>
      <c r="NAP538" s="66"/>
      <c r="NAQ538" s="66"/>
      <c r="NAR538" s="79"/>
      <c r="NAS538" s="109"/>
      <c r="NAT538" s="479"/>
      <c r="NAU538" s="78"/>
      <c r="NAV538" s="144"/>
      <c r="NAW538" s="75"/>
      <c r="NAX538" s="66"/>
      <c r="NAY538" s="66"/>
      <c r="NAZ538" s="79"/>
      <c r="NBA538" s="109"/>
      <c r="NBB538" s="479"/>
      <c r="NBC538" s="78"/>
      <c r="NBD538" s="144"/>
      <c r="NBE538" s="75"/>
      <c r="NBF538" s="66"/>
      <c r="NBG538" s="66"/>
      <c r="NBH538" s="79"/>
      <c r="NBI538" s="109"/>
      <c r="NBJ538" s="479"/>
      <c r="NBK538" s="78"/>
      <c r="NBL538" s="144"/>
      <c r="NBM538" s="75"/>
      <c r="NBN538" s="66"/>
      <c r="NBO538" s="66"/>
      <c r="NBP538" s="79"/>
      <c r="NBQ538" s="109"/>
      <c r="NBR538" s="479"/>
      <c r="NBS538" s="78"/>
      <c r="NBT538" s="144"/>
      <c r="NBU538" s="75"/>
      <c r="NBV538" s="66"/>
      <c r="NBW538" s="66"/>
      <c r="NBX538" s="79"/>
      <c r="NBY538" s="109"/>
      <c r="NBZ538" s="479"/>
      <c r="NCA538" s="78"/>
      <c r="NCB538" s="144"/>
      <c r="NCC538" s="75"/>
      <c r="NCD538" s="66"/>
      <c r="NCE538" s="66"/>
      <c r="NCF538" s="79"/>
      <c r="NCG538" s="109"/>
      <c r="NCH538" s="479"/>
      <c r="NCI538" s="78"/>
      <c r="NCJ538" s="144"/>
      <c r="NCK538" s="75"/>
      <c r="NCL538" s="66"/>
      <c r="NCM538" s="66"/>
      <c r="NCN538" s="79"/>
      <c r="NCO538" s="109"/>
      <c r="NCP538" s="479"/>
      <c r="NCQ538" s="78"/>
      <c r="NCR538" s="144"/>
      <c r="NCS538" s="75"/>
      <c r="NCT538" s="66"/>
      <c r="NCU538" s="66"/>
      <c r="NCV538" s="79"/>
      <c r="NCW538" s="109"/>
      <c r="NCX538" s="479"/>
      <c r="NCY538" s="78"/>
      <c r="NCZ538" s="144"/>
      <c r="NDA538" s="75"/>
      <c r="NDB538" s="66"/>
      <c r="NDC538" s="66"/>
      <c r="NDD538" s="79"/>
      <c r="NDE538" s="109"/>
      <c r="NDF538" s="479"/>
      <c r="NDG538" s="78"/>
      <c r="NDH538" s="144"/>
      <c r="NDI538" s="75"/>
      <c r="NDJ538" s="66"/>
      <c r="NDK538" s="66"/>
      <c r="NDL538" s="79"/>
      <c r="NDM538" s="109"/>
      <c r="NDN538" s="479"/>
      <c r="NDO538" s="78"/>
      <c r="NDP538" s="144"/>
      <c r="NDQ538" s="75"/>
      <c r="NDR538" s="66"/>
      <c r="NDS538" s="66"/>
      <c r="NDT538" s="79"/>
      <c r="NDU538" s="109"/>
      <c r="NDV538" s="479"/>
      <c r="NDW538" s="78"/>
      <c r="NDX538" s="144"/>
      <c r="NDY538" s="75"/>
      <c r="NDZ538" s="66"/>
      <c r="NEA538" s="66"/>
      <c r="NEB538" s="79"/>
      <c r="NEC538" s="109"/>
      <c r="NED538" s="479"/>
      <c r="NEE538" s="78"/>
      <c r="NEF538" s="144"/>
      <c r="NEG538" s="75"/>
      <c r="NEH538" s="66"/>
      <c r="NEI538" s="66"/>
      <c r="NEJ538" s="79"/>
      <c r="NEK538" s="109"/>
      <c r="NEL538" s="479"/>
      <c r="NEM538" s="78"/>
      <c r="NEN538" s="144"/>
      <c r="NEO538" s="75"/>
      <c r="NEP538" s="66"/>
      <c r="NEQ538" s="66"/>
      <c r="NER538" s="79"/>
      <c r="NES538" s="109"/>
      <c r="NET538" s="479"/>
      <c r="NEU538" s="78"/>
      <c r="NEV538" s="144"/>
      <c r="NEW538" s="75"/>
      <c r="NEX538" s="66"/>
      <c r="NEY538" s="66"/>
      <c r="NEZ538" s="79"/>
      <c r="NFA538" s="109"/>
      <c r="NFB538" s="479"/>
      <c r="NFC538" s="78"/>
      <c r="NFD538" s="144"/>
      <c r="NFE538" s="75"/>
      <c r="NFF538" s="66"/>
      <c r="NFG538" s="66"/>
      <c r="NFH538" s="79"/>
      <c r="NFI538" s="109"/>
      <c r="NFJ538" s="479"/>
      <c r="NFK538" s="78"/>
      <c r="NFL538" s="144"/>
      <c r="NFM538" s="75"/>
      <c r="NFN538" s="66"/>
      <c r="NFO538" s="66"/>
      <c r="NFP538" s="79"/>
      <c r="NFQ538" s="109"/>
      <c r="NFR538" s="479"/>
      <c r="NFS538" s="78"/>
      <c r="NFT538" s="144"/>
      <c r="NFU538" s="75"/>
      <c r="NFV538" s="66"/>
      <c r="NFW538" s="66"/>
      <c r="NFX538" s="79"/>
      <c r="NFY538" s="109"/>
      <c r="NFZ538" s="479"/>
      <c r="NGA538" s="78"/>
      <c r="NGB538" s="144"/>
      <c r="NGC538" s="75"/>
      <c r="NGD538" s="66"/>
      <c r="NGE538" s="66"/>
      <c r="NGF538" s="79"/>
      <c r="NGG538" s="109"/>
      <c r="NGH538" s="479"/>
      <c r="NGI538" s="78"/>
      <c r="NGJ538" s="144"/>
      <c r="NGK538" s="75"/>
      <c r="NGL538" s="66"/>
      <c r="NGM538" s="66"/>
      <c r="NGN538" s="79"/>
      <c r="NGO538" s="109"/>
      <c r="NGP538" s="479"/>
      <c r="NGQ538" s="78"/>
      <c r="NGR538" s="144"/>
      <c r="NGS538" s="75"/>
      <c r="NGT538" s="66"/>
      <c r="NGU538" s="66"/>
      <c r="NGV538" s="79"/>
      <c r="NGW538" s="109"/>
      <c r="NGX538" s="479"/>
      <c r="NGY538" s="78"/>
      <c r="NGZ538" s="144"/>
      <c r="NHA538" s="75"/>
      <c r="NHB538" s="66"/>
      <c r="NHC538" s="66"/>
      <c r="NHD538" s="79"/>
      <c r="NHE538" s="109"/>
      <c r="NHF538" s="479"/>
      <c r="NHG538" s="78"/>
      <c r="NHH538" s="144"/>
      <c r="NHI538" s="75"/>
      <c r="NHJ538" s="66"/>
      <c r="NHK538" s="66"/>
      <c r="NHL538" s="79"/>
      <c r="NHM538" s="109"/>
      <c r="NHN538" s="479"/>
      <c r="NHO538" s="78"/>
      <c r="NHP538" s="144"/>
      <c r="NHQ538" s="75"/>
      <c r="NHR538" s="66"/>
      <c r="NHS538" s="66"/>
      <c r="NHT538" s="79"/>
      <c r="NHU538" s="109"/>
      <c r="NHV538" s="479"/>
      <c r="NHW538" s="78"/>
      <c r="NHX538" s="144"/>
      <c r="NHY538" s="75"/>
      <c r="NHZ538" s="66"/>
      <c r="NIA538" s="66"/>
      <c r="NIB538" s="79"/>
      <c r="NIC538" s="109"/>
      <c r="NID538" s="479"/>
      <c r="NIE538" s="78"/>
      <c r="NIF538" s="144"/>
      <c r="NIG538" s="75"/>
      <c r="NIH538" s="66"/>
      <c r="NII538" s="66"/>
      <c r="NIJ538" s="79"/>
      <c r="NIK538" s="109"/>
      <c r="NIL538" s="479"/>
      <c r="NIM538" s="78"/>
      <c r="NIN538" s="144"/>
      <c r="NIO538" s="75"/>
      <c r="NIP538" s="66"/>
      <c r="NIQ538" s="66"/>
      <c r="NIR538" s="79"/>
      <c r="NIS538" s="109"/>
      <c r="NIT538" s="479"/>
      <c r="NIU538" s="78"/>
      <c r="NIV538" s="144"/>
      <c r="NIW538" s="75"/>
      <c r="NIX538" s="66"/>
      <c r="NIY538" s="66"/>
      <c r="NIZ538" s="79"/>
      <c r="NJA538" s="109"/>
      <c r="NJB538" s="479"/>
      <c r="NJC538" s="78"/>
      <c r="NJD538" s="144"/>
      <c r="NJE538" s="75"/>
      <c r="NJF538" s="66"/>
      <c r="NJG538" s="66"/>
      <c r="NJH538" s="79"/>
      <c r="NJI538" s="109"/>
      <c r="NJJ538" s="479"/>
      <c r="NJK538" s="78"/>
      <c r="NJL538" s="144"/>
      <c r="NJM538" s="75"/>
      <c r="NJN538" s="66"/>
      <c r="NJO538" s="66"/>
      <c r="NJP538" s="79"/>
      <c r="NJQ538" s="109"/>
      <c r="NJR538" s="479"/>
      <c r="NJS538" s="78"/>
      <c r="NJT538" s="144"/>
      <c r="NJU538" s="75"/>
      <c r="NJV538" s="66"/>
      <c r="NJW538" s="66"/>
      <c r="NJX538" s="79"/>
      <c r="NJY538" s="109"/>
      <c r="NJZ538" s="479"/>
      <c r="NKA538" s="78"/>
      <c r="NKB538" s="144"/>
      <c r="NKC538" s="75"/>
      <c r="NKD538" s="66"/>
      <c r="NKE538" s="66"/>
      <c r="NKF538" s="79"/>
      <c r="NKG538" s="109"/>
      <c r="NKH538" s="479"/>
      <c r="NKI538" s="78"/>
      <c r="NKJ538" s="144"/>
      <c r="NKK538" s="75"/>
      <c r="NKL538" s="66"/>
      <c r="NKM538" s="66"/>
      <c r="NKN538" s="79"/>
      <c r="NKO538" s="109"/>
      <c r="NKP538" s="479"/>
      <c r="NKQ538" s="78"/>
      <c r="NKR538" s="144"/>
      <c r="NKS538" s="75"/>
      <c r="NKT538" s="66"/>
      <c r="NKU538" s="66"/>
      <c r="NKV538" s="79"/>
      <c r="NKW538" s="109"/>
      <c r="NKX538" s="479"/>
      <c r="NKY538" s="78"/>
      <c r="NKZ538" s="144"/>
      <c r="NLA538" s="75"/>
      <c r="NLB538" s="66"/>
      <c r="NLC538" s="66"/>
      <c r="NLD538" s="79"/>
      <c r="NLE538" s="109"/>
      <c r="NLF538" s="479"/>
      <c r="NLG538" s="78"/>
      <c r="NLH538" s="144"/>
      <c r="NLI538" s="75"/>
      <c r="NLJ538" s="66"/>
      <c r="NLK538" s="66"/>
      <c r="NLL538" s="79"/>
      <c r="NLM538" s="109"/>
      <c r="NLN538" s="479"/>
      <c r="NLO538" s="78"/>
      <c r="NLP538" s="144"/>
      <c r="NLQ538" s="75"/>
      <c r="NLR538" s="66"/>
      <c r="NLS538" s="66"/>
      <c r="NLT538" s="79"/>
      <c r="NLU538" s="109"/>
      <c r="NLV538" s="479"/>
      <c r="NLW538" s="78"/>
      <c r="NLX538" s="144"/>
      <c r="NLY538" s="75"/>
      <c r="NLZ538" s="66"/>
      <c r="NMA538" s="66"/>
      <c r="NMB538" s="79"/>
      <c r="NMC538" s="109"/>
      <c r="NMD538" s="479"/>
      <c r="NME538" s="78"/>
      <c r="NMF538" s="144"/>
      <c r="NMG538" s="75"/>
      <c r="NMH538" s="66"/>
      <c r="NMI538" s="66"/>
      <c r="NMJ538" s="79"/>
      <c r="NMK538" s="109"/>
      <c r="NML538" s="479"/>
      <c r="NMM538" s="78"/>
      <c r="NMN538" s="144"/>
      <c r="NMO538" s="75"/>
      <c r="NMP538" s="66"/>
      <c r="NMQ538" s="66"/>
      <c r="NMR538" s="79"/>
      <c r="NMS538" s="109"/>
      <c r="NMT538" s="479"/>
      <c r="NMU538" s="78"/>
      <c r="NMV538" s="144"/>
      <c r="NMW538" s="75"/>
      <c r="NMX538" s="66"/>
      <c r="NMY538" s="66"/>
      <c r="NMZ538" s="79"/>
      <c r="NNA538" s="109"/>
      <c r="NNB538" s="479"/>
      <c r="NNC538" s="78"/>
      <c r="NND538" s="144"/>
      <c r="NNE538" s="75"/>
      <c r="NNF538" s="66"/>
      <c r="NNG538" s="66"/>
      <c r="NNH538" s="79"/>
      <c r="NNI538" s="109"/>
      <c r="NNJ538" s="479"/>
      <c r="NNK538" s="78"/>
      <c r="NNL538" s="144"/>
      <c r="NNM538" s="75"/>
      <c r="NNN538" s="66"/>
      <c r="NNO538" s="66"/>
      <c r="NNP538" s="79"/>
      <c r="NNQ538" s="109"/>
      <c r="NNR538" s="479"/>
      <c r="NNS538" s="78"/>
      <c r="NNT538" s="144"/>
      <c r="NNU538" s="75"/>
      <c r="NNV538" s="66"/>
      <c r="NNW538" s="66"/>
      <c r="NNX538" s="79"/>
      <c r="NNY538" s="109"/>
      <c r="NNZ538" s="479"/>
      <c r="NOA538" s="78"/>
      <c r="NOB538" s="144"/>
      <c r="NOC538" s="75"/>
      <c r="NOD538" s="66"/>
      <c r="NOE538" s="66"/>
      <c r="NOF538" s="79"/>
      <c r="NOG538" s="109"/>
      <c r="NOH538" s="479"/>
      <c r="NOI538" s="78"/>
      <c r="NOJ538" s="144"/>
      <c r="NOK538" s="75"/>
      <c r="NOL538" s="66"/>
      <c r="NOM538" s="66"/>
      <c r="NON538" s="79"/>
      <c r="NOO538" s="109"/>
      <c r="NOP538" s="479"/>
      <c r="NOQ538" s="78"/>
      <c r="NOR538" s="144"/>
      <c r="NOS538" s="75"/>
      <c r="NOT538" s="66"/>
      <c r="NOU538" s="66"/>
      <c r="NOV538" s="79"/>
      <c r="NOW538" s="109"/>
      <c r="NOX538" s="479"/>
      <c r="NOY538" s="78"/>
      <c r="NOZ538" s="144"/>
      <c r="NPA538" s="75"/>
      <c r="NPB538" s="66"/>
      <c r="NPC538" s="66"/>
      <c r="NPD538" s="79"/>
      <c r="NPE538" s="109"/>
      <c r="NPF538" s="479"/>
      <c r="NPG538" s="78"/>
      <c r="NPH538" s="144"/>
      <c r="NPI538" s="75"/>
      <c r="NPJ538" s="66"/>
      <c r="NPK538" s="66"/>
      <c r="NPL538" s="79"/>
      <c r="NPM538" s="109"/>
      <c r="NPN538" s="479"/>
      <c r="NPO538" s="78"/>
      <c r="NPP538" s="144"/>
      <c r="NPQ538" s="75"/>
      <c r="NPR538" s="66"/>
      <c r="NPS538" s="66"/>
      <c r="NPT538" s="79"/>
      <c r="NPU538" s="109"/>
      <c r="NPV538" s="479"/>
      <c r="NPW538" s="78"/>
      <c r="NPX538" s="144"/>
      <c r="NPY538" s="75"/>
      <c r="NPZ538" s="66"/>
      <c r="NQA538" s="66"/>
      <c r="NQB538" s="79"/>
      <c r="NQC538" s="109"/>
      <c r="NQD538" s="479"/>
      <c r="NQE538" s="78"/>
      <c r="NQF538" s="144"/>
      <c r="NQG538" s="75"/>
      <c r="NQH538" s="66"/>
      <c r="NQI538" s="66"/>
      <c r="NQJ538" s="79"/>
      <c r="NQK538" s="109"/>
      <c r="NQL538" s="479"/>
      <c r="NQM538" s="78"/>
      <c r="NQN538" s="144"/>
      <c r="NQO538" s="75"/>
      <c r="NQP538" s="66"/>
      <c r="NQQ538" s="66"/>
      <c r="NQR538" s="79"/>
      <c r="NQS538" s="109"/>
      <c r="NQT538" s="479"/>
      <c r="NQU538" s="78"/>
      <c r="NQV538" s="144"/>
      <c r="NQW538" s="75"/>
      <c r="NQX538" s="66"/>
      <c r="NQY538" s="66"/>
      <c r="NQZ538" s="79"/>
      <c r="NRA538" s="109"/>
      <c r="NRB538" s="479"/>
      <c r="NRC538" s="78"/>
      <c r="NRD538" s="144"/>
      <c r="NRE538" s="75"/>
      <c r="NRF538" s="66"/>
      <c r="NRG538" s="66"/>
      <c r="NRH538" s="79"/>
      <c r="NRI538" s="109"/>
      <c r="NRJ538" s="479"/>
      <c r="NRK538" s="78"/>
      <c r="NRL538" s="144"/>
      <c r="NRM538" s="75"/>
      <c r="NRN538" s="66"/>
      <c r="NRO538" s="66"/>
      <c r="NRP538" s="79"/>
      <c r="NRQ538" s="109"/>
      <c r="NRR538" s="479"/>
      <c r="NRS538" s="78"/>
      <c r="NRT538" s="144"/>
      <c r="NRU538" s="75"/>
      <c r="NRV538" s="66"/>
      <c r="NRW538" s="66"/>
      <c r="NRX538" s="79"/>
      <c r="NRY538" s="109"/>
      <c r="NRZ538" s="479"/>
      <c r="NSA538" s="78"/>
      <c r="NSB538" s="144"/>
      <c r="NSC538" s="75"/>
      <c r="NSD538" s="66"/>
      <c r="NSE538" s="66"/>
      <c r="NSF538" s="79"/>
      <c r="NSG538" s="109"/>
      <c r="NSH538" s="479"/>
      <c r="NSI538" s="78"/>
      <c r="NSJ538" s="144"/>
      <c r="NSK538" s="75"/>
      <c r="NSL538" s="66"/>
      <c r="NSM538" s="66"/>
      <c r="NSN538" s="79"/>
      <c r="NSO538" s="109"/>
      <c r="NSP538" s="479"/>
      <c r="NSQ538" s="78"/>
      <c r="NSR538" s="144"/>
      <c r="NSS538" s="75"/>
      <c r="NST538" s="66"/>
      <c r="NSU538" s="66"/>
      <c r="NSV538" s="79"/>
      <c r="NSW538" s="109"/>
      <c r="NSX538" s="479"/>
      <c r="NSY538" s="78"/>
      <c r="NSZ538" s="144"/>
      <c r="NTA538" s="75"/>
      <c r="NTB538" s="66"/>
      <c r="NTC538" s="66"/>
      <c r="NTD538" s="79"/>
      <c r="NTE538" s="109"/>
      <c r="NTF538" s="479"/>
      <c r="NTG538" s="78"/>
      <c r="NTH538" s="144"/>
      <c r="NTI538" s="75"/>
      <c r="NTJ538" s="66"/>
      <c r="NTK538" s="66"/>
      <c r="NTL538" s="79"/>
      <c r="NTM538" s="109"/>
      <c r="NTN538" s="479"/>
      <c r="NTO538" s="78"/>
      <c r="NTP538" s="144"/>
      <c r="NTQ538" s="75"/>
      <c r="NTR538" s="66"/>
      <c r="NTS538" s="66"/>
      <c r="NTT538" s="79"/>
      <c r="NTU538" s="109"/>
      <c r="NTV538" s="479"/>
      <c r="NTW538" s="78"/>
      <c r="NTX538" s="144"/>
      <c r="NTY538" s="75"/>
      <c r="NTZ538" s="66"/>
      <c r="NUA538" s="66"/>
      <c r="NUB538" s="79"/>
      <c r="NUC538" s="109"/>
      <c r="NUD538" s="479"/>
      <c r="NUE538" s="78"/>
      <c r="NUF538" s="144"/>
      <c r="NUG538" s="75"/>
      <c r="NUH538" s="66"/>
      <c r="NUI538" s="66"/>
      <c r="NUJ538" s="79"/>
      <c r="NUK538" s="109"/>
      <c r="NUL538" s="479"/>
      <c r="NUM538" s="78"/>
      <c r="NUN538" s="144"/>
      <c r="NUO538" s="75"/>
      <c r="NUP538" s="66"/>
      <c r="NUQ538" s="66"/>
      <c r="NUR538" s="79"/>
      <c r="NUS538" s="109"/>
      <c r="NUT538" s="479"/>
      <c r="NUU538" s="78"/>
      <c r="NUV538" s="144"/>
      <c r="NUW538" s="75"/>
      <c r="NUX538" s="66"/>
      <c r="NUY538" s="66"/>
      <c r="NUZ538" s="79"/>
      <c r="NVA538" s="109"/>
      <c r="NVB538" s="479"/>
      <c r="NVC538" s="78"/>
      <c r="NVD538" s="144"/>
      <c r="NVE538" s="75"/>
      <c r="NVF538" s="66"/>
      <c r="NVG538" s="66"/>
      <c r="NVH538" s="79"/>
      <c r="NVI538" s="109"/>
      <c r="NVJ538" s="479"/>
      <c r="NVK538" s="78"/>
      <c r="NVL538" s="144"/>
      <c r="NVM538" s="75"/>
      <c r="NVN538" s="66"/>
      <c r="NVO538" s="66"/>
      <c r="NVP538" s="79"/>
      <c r="NVQ538" s="109"/>
      <c r="NVR538" s="479"/>
      <c r="NVS538" s="78"/>
      <c r="NVT538" s="144"/>
      <c r="NVU538" s="75"/>
      <c r="NVV538" s="66"/>
      <c r="NVW538" s="66"/>
      <c r="NVX538" s="79"/>
      <c r="NVY538" s="109"/>
      <c r="NVZ538" s="479"/>
      <c r="NWA538" s="78"/>
      <c r="NWB538" s="144"/>
      <c r="NWC538" s="75"/>
      <c r="NWD538" s="66"/>
      <c r="NWE538" s="66"/>
      <c r="NWF538" s="79"/>
      <c r="NWG538" s="109"/>
      <c r="NWH538" s="479"/>
      <c r="NWI538" s="78"/>
      <c r="NWJ538" s="144"/>
      <c r="NWK538" s="75"/>
      <c r="NWL538" s="66"/>
      <c r="NWM538" s="66"/>
      <c r="NWN538" s="79"/>
      <c r="NWO538" s="109"/>
      <c r="NWP538" s="479"/>
      <c r="NWQ538" s="78"/>
      <c r="NWR538" s="144"/>
      <c r="NWS538" s="75"/>
      <c r="NWT538" s="66"/>
      <c r="NWU538" s="66"/>
      <c r="NWV538" s="79"/>
      <c r="NWW538" s="109"/>
      <c r="NWX538" s="479"/>
      <c r="NWY538" s="78"/>
      <c r="NWZ538" s="144"/>
      <c r="NXA538" s="75"/>
      <c r="NXB538" s="66"/>
      <c r="NXC538" s="66"/>
      <c r="NXD538" s="79"/>
      <c r="NXE538" s="109"/>
      <c r="NXF538" s="479"/>
      <c r="NXG538" s="78"/>
      <c r="NXH538" s="144"/>
      <c r="NXI538" s="75"/>
      <c r="NXJ538" s="66"/>
      <c r="NXK538" s="66"/>
      <c r="NXL538" s="79"/>
      <c r="NXM538" s="109"/>
      <c r="NXN538" s="479"/>
      <c r="NXO538" s="78"/>
      <c r="NXP538" s="144"/>
      <c r="NXQ538" s="75"/>
      <c r="NXR538" s="66"/>
      <c r="NXS538" s="66"/>
      <c r="NXT538" s="79"/>
      <c r="NXU538" s="109"/>
      <c r="NXV538" s="479"/>
      <c r="NXW538" s="78"/>
      <c r="NXX538" s="144"/>
      <c r="NXY538" s="75"/>
      <c r="NXZ538" s="66"/>
      <c r="NYA538" s="66"/>
      <c r="NYB538" s="79"/>
      <c r="NYC538" s="109"/>
      <c r="NYD538" s="479"/>
      <c r="NYE538" s="78"/>
      <c r="NYF538" s="144"/>
      <c r="NYG538" s="75"/>
      <c r="NYH538" s="66"/>
      <c r="NYI538" s="66"/>
      <c r="NYJ538" s="79"/>
      <c r="NYK538" s="109"/>
      <c r="NYL538" s="479"/>
      <c r="NYM538" s="78"/>
      <c r="NYN538" s="144"/>
      <c r="NYO538" s="75"/>
      <c r="NYP538" s="66"/>
      <c r="NYQ538" s="66"/>
      <c r="NYR538" s="79"/>
      <c r="NYS538" s="109"/>
      <c r="NYT538" s="479"/>
      <c r="NYU538" s="78"/>
      <c r="NYV538" s="144"/>
      <c r="NYW538" s="75"/>
      <c r="NYX538" s="66"/>
      <c r="NYY538" s="66"/>
      <c r="NYZ538" s="79"/>
      <c r="NZA538" s="109"/>
      <c r="NZB538" s="479"/>
      <c r="NZC538" s="78"/>
      <c r="NZD538" s="144"/>
      <c r="NZE538" s="75"/>
      <c r="NZF538" s="66"/>
      <c r="NZG538" s="66"/>
      <c r="NZH538" s="79"/>
      <c r="NZI538" s="109"/>
      <c r="NZJ538" s="479"/>
      <c r="NZK538" s="78"/>
      <c r="NZL538" s="144"/>
      <c r="NZM538" s="75"/>
      <c r="NZN538" s="66"/>
      <c r="NZO538" s="66"/>
      <c r="NZP538" s="79"/>
      <c r="NZQ538" s="109"/>
      <c r="NZR538" s="479"/>
      <c r="NZS538" s="78"/>
      <c r="NZT538" s="144"/>
      <c r="NZU538" s="75"/>
      <c r="NZV538" s="66"/>
      <c r="NZW538" s="66"/>
      <c r="NZX538" s="79"/>
      <c r="NZY538" s="109"/>
      <c r="NZZ538" s="479"/>
      <c r="OAA538" s="78"/>
      <c r="OAB538" s="144"/>
      <c r="OAC538" s="75"/>
      <c r="OAD538" s="66"/>
      <c r="OAE538" s="66"/>
      <c r="OAF538" s="79"/>
      <c r="OAG538" s="109"/>
      <c r="OAH538" s="479"/>
      <c r="OAI538" s="78"/>
      <c r="OAJ538" s="144"/>
      <c r="OAK538" s="75"/>
      <c r="OAL538" s="66"/>
      <c r="OAM538" s="66"/>
      <c r="OAN538" s="79"/>
      <c r="OAO538" s="109"/>
      <c r="OAP538" s="479"/>
      <c r="OAQ538" s="78"/>
      <c r="OAR538" s="144"/>
      <c r="OAS538" s="75"/>
      <c r="OAT538" s="66"/>
      <c r="OAU538" s="66"/>
      <c r="OAV538" s="79"/>
      <c r="OAW538" s="109"/>
      <c r="OAX538" s="479"/>
      <c r="OAY538" s="78"/>
      <c r="OAZ538" s="144"/>
      <c r="OBA538" s="75"/>
      <c r="OBB538" s="66"/>
      <c r="OBC538" s="66"/>
      <c r="OBD538" s="79"/>
      <c r="OBE538" s="109"/>
      <c r="OBF538" s="479"/>
      <c r="OBG538" s="78"/>
      <c r="OBH538" s="144"/>
      <c r="OBI538" s="75"/>
      <c r="OBJ538" s="66"/>
      <c r="OBK538" s="66"/>
      <c r="OBL538" s="79"/>
      <c r="OBM538" s="109"/>
      <c r="OBN538" s="479"/>
      <c r="OBO538" s="78"/>
      <c r="OBP538" s="144"/>
      <c r="OBQ538" s="75"/>
      <c r="OBR538" s="66"/>
      <c r="OBS538" s="66"/>
      <c r="OBT538" s="79"/>
      <c r="OBU538" s="109"/>
      <c r="OBV538" s="479"/>
      <c r="OBW538" s="78"/>
      <c r="OBX538" s="144"/>
      <c r="OBY538" s="75"/>
      <c r="OBZ538" s="66"/>
      <c r="OCA538" s="66"/>
      <c r="OCB538" s="79"/>
      <c r="OCC538" s="109"/>
      <c r="OCD538" s="479"/>
      <c r="OCE538" s="78"/>
      <c r="OCF538" s="144"/>
      <c r="OCG538" s="75"/>
      <c r="OCH538" s="66"/>
      <c r="OCI538" s="66"/>
      <c r="OCJ538" s="79"/>
      <c r="OCK538" s="109"/>
      <c r="OCL538" s="479"/>
      <c r="OCM538" s="78"/>
      <c r="OCN538" s="144"/>
      <c r="OCO538" s="75"/>
      <c r="OCP538" s="66"/>
      <c r="OCQ538" s="66"/>
      <c r="OCR538" s="79"/>
      <c r="OCS538" s="109"/>
      <c r="OCT538" s="479"/>
      <c r="OCU538" s="78"/>
      <c r="OCV538" s="144"/>
      <c r="OCW538" s="75"/>
      <c r="OCX538" s="66"/>
      <c r="OCY538" s="66"/>
      <c r="OCZ538" s="79"/>
      <c r="ODA538" s="109"/>
      <c r="ODB538" s="479"/>
      <c r="ODC538" s="78"/>
      <c r="ODD538" s="144"/>
      <c r="ODE538" s="75"/>
      <c r="ODF538" s="66"/>
      <c r="ODG538" s="66"/>
      <c r="ODH538" s="79"/>
      <c r="ODI538" s="109"/>
      <c r="ODJ538" s="479"/>
      <c r="ODK538" s="78"/>
      <c r="ODL538" s="144"/>
      <c r="ODM538" s="75"/>
      <c r="ODN538" s="66"/>
      <c r="ODO538" s="66"/>
      <c r="ODP538" s="79"/>
      <c r="ODQ538" s="109"/>
      <c r="ODR538" s="479"/>
      <c r="ODS538" s="78"/>
      <c r="ODT538" s="144"/>
      <c r="ODU538" s="75"/>
      <c r="ODV538" s="66"/>
      <c r="ODW538" s="66"/>
      <c r="ODX538" s="79"/>
      <c r="ODY538" s="109"/>
      <c r="ODZ538" s="479"/>
      <c r="OEA538" s="78"/>
      <c r="OEB538" s="144"/>
      <c r="OEC538" s="75"/>
      <c r="OED538" s="66"/>
      <c r="OEE538" s="66"/>
      <c r="OEF538" s="79"/>
      <c r="OEG538" s="109"/>
      <c r="OEH538" s="479"/>
      <c r="OEI538" s="78"/>
      <c r="OEJ538" s="144"/>
      <c r="OEK538" s="75"/>
      <c r="OEL538" s="66"/>
      <c r="OEM538" s="66"/>
      <c r="OEN538" s="79"/>
      <c r="OEO538" s="109"/>
      <c r="OEP538" s="479"/>
      <c r="OEQ538" s="78"/>
      <c r="OER538" s="144"/>
      <c r="OES538" s="75"/>
      <c r="OET538" s="66"/>
      <c r="OEU538" s="66"/>
      <c r="OEV538" s="79"/>
      <c r="OEW538" s="109"/>
      <c r="OEX538" s="479"/>
      <c r="OEY538" s="78"/>
      <c r="OEZ538" s="144"/>
      <c r="OFA538" s="75"/>
      <c r="OFB538" s="66"/>
      <c r="OFC538" s="66"/>
      <c r="OFD538" s="79"/>
      <c r="OFE538" s="109"/>
      <c r="OFF538" s="479"/>
      <c r="OFG538" s="78"/>
      <c r="OFH538" s="144"/>
      <c r="OFI538" s="75"/>
      <c r="OFJ538" s="66"/>
      <c r="OFK538" s="66"/>
      <c r="OFL538" s="79"/>
      <c r="OFM538" s="109"/>
      <c r="OFN538" s="479"/>
      <c r="OFO538" s="78"/>
      <c r="OFP538" s="144"/>
      <c r="OFQ538" s="75"/>
      <c r="OFR538" s="66"/>
      <c r="OFS538" s="66"/>
      <c r="OFT538" s="79"/>
      <c r="OFU538" s="109"/>
      <c r="OFV538" s="479"/>
      <c r="OFW538" s="78"/>
      <c r="OFX538" s="144"/>
      <c r="OFY538" s="75"/>
      <c r="OFZ538" s="66"/>
      <c r="OGA538" s="66"/>
      <c r="OGB538" s="79"/>
      <c r="OGC538" s="109"/>
      <c r="OGD538" s="479"/>
      <c r="OGE538" s="78"/>
      <c r="OGF538" s="144"/>
      <c r="OGG538" s="75"/>
      <c r="OGH538" s="66"/>
      <c r="OGI538" s="66"/>
      <c r="OGJ538" s="79"/>
      <c r="OGK538" s="109"/>
      <c r="OGL538" s="479"/>
      <c r="OGM538" s="78"/>
      <c r="OGN538" s="144"/>
      <c r="OGO538" s="75"/>
      <c r="OGP538" s="66"/>
      <c r="OGQ538" s="66"/>
      <c r="OGR538" s="79"/>
      <c r="OGS538" s="109"/>
      <c r="OGT538" s="479"/>
      <c r="OGU538" s="78"/>
      <c r="OGV538" s="144"/>
      <c r="OGW538" s="75"/>
      <c r="OGX538" s="66"/>
      <c r="OGY538" s="66"/>
      <c r="OGZ538" s="79"/>
      <c r="OHA538" s="109"/>
      <c r="OHB538" s="479"/>
      <c r="OHC538" s="78"/>
      <c r="OHD538" s="144"/>
      <c r="OHE538" s="75"/>
      <c r="OHF538" s="66"/>
      <c r="OHG538" s="66"/>
      <c r="OHH538" s="79"/>
      <c r="OHI538" s="109"/>
      <c r="OHJ538" s="479"/>
      <c r="OHK538" s="78"/>
      <c r="OHL538" s="144"/>
      <c r="OHM538" s="75"/>
      <c r="OHN538" s="66"/>
      <c r="OHO538" s="66"/>
      <c r="OHP538" s="79"/>
      <c r="OHQ538" s="109"/>
      <c r="OHR538" s="479"/>
      <c r="OHS538" s="78"/>
      <c r="OHT538" s="144"/>
      <c r="OHU538" s="75"/>
      <c r="OHV538" s="66"/>
      <c r="OHW538" s="66"/>
      <c r="OHX538" s="79"/>
      <c r="OHY538" s="109"/>
      <c r="OHZ538" s="479"/>
      <c r="OIA538" s="78"/>
      <c r="OIB538" s="144"/>
      <c r="OIC538" s="75"/>
      <c r="OID538" s="66"/>
      <c r="OIE538" s="66"/>
      <c r="OIF538" s="79"/>
      <c r="OIG538" s="109"/>
      <c r="OIH538" s="479"/>
      <c r="OII538" s="78"/>
      <c r="OIJ538" s="144"/>
      <c r="OIK538" s="75"/>
      <c r="OIL538" s="66"/>
      <c r="OIM538" s="66"/>
      <c r="OIN538" s="79"/>
      <c r="OIO538" s="109"/>
      <c r="OIP538" s="479"/>
      <c r="OIQ538" s="78"/>
      <c r="OIR538" s="144"/>
      <c r="OIS538" s="75"/>
      <c r="OIT538" s="66"/>
      <c r="OIU538" s="66"/>
      <c r="OIV538" s="79"/>
      <c r="OIW538" s="109"/>
      <c r="OIX538" s="479"/>
      <c r="OIY538" s="78"/>
      <c r="OIZ538" s="144"/>
      <c r="OJA538" s="75"/>
      <c r="OJB538" s="66"/>
      <c r="OJC538" s="66"/>
      <c r="OJD538" s="79"/>
      <c r="OJE538" s="109"/>
      <c r="OJF538" s="479"/>
      <c r="OJG538" s="78"/>
      <c r="OJH538" s="144"/>
      <c r="OJI538" s="75"/>
      <c r="OJJ538" s="66"/>
      <c r="OJK538" s="66"/>
      <c r="OJL538" s="79"/>
      <c r="OJM538" s="109"/>
      <c r="OJN538" s="479"/>
      <c r="OJO538" s="78"/>
      <c r="OJP538" s="144"/>
      <c r="OJQ538" s="75"/>
      <c r="OJR538" s="66"/>
      <c r="OJS538" s="66"/>
      <c r="OJT538" s="79"/>
      <c r="OJU538" s="109"/>
      <c r="OJV538" s="479"/>
      <c r="OJW538" s="78"/>
      <c r="OJX538" s="144"/>
      <c r="OJY538" s="75"/>
      <c r="OJZ538" s="66"/>
      <c r="OKA538" s="66"/>
      <c r="OKB538" s="79"/>
      <c r="OKC538" s="109"/>
      <c r="OKD538" s="479"/>
      <c r="OKE538" s="78"/>
      <c r="OKF538" s="144"/>
      <c r="OKG538" s="75"/>
      <c r="OKH538" s="66"/>
      <c r="OKI538" s="66"/>
      <c r="OKJ538" s="79"/>
      <c r="OKK538" s="109"/>
      <c r="OKL538" s="479"/>
      <c r="OKM538" s="78"/>
      <c r="OKN538" s="144"/>
      <c r="OKO538" s="75"/>
      <c r="OKP538" s="66"/>
      <c r="OKQ538" s="66"/>
      <c r="OKR538" s="79"/>
      <c r="OKS538" s="109"/>
      <c r="OKT538" s="479"/>
      <c r="OKU538" s="78"/>
      <c r="OKV538" s="144"/>
      <c r="OKW538" s="75"/>
      <c r="OKX538" s="66"/>
      <c r="OKY538" s="66"/>
      <c r="OKZ538" s="79"/>
      <c r="OLA538" s="109"/>
      <c r="OLB538" s="479"/>
      <c r="OLC538" s="78"/>
      <c r="OLD538" s="144"/>
      <c r="OLE538" s="75"/>
      <c r="OLF538" s="66"/>
      <c r="OLG538" s="66"/>
      <c r="OLH538" s="79"/>
      <c r="OLI538" s="109"/>
      <c r="OLJ538" s="479"/>
      <c r="OLK538" s="78"/>
      <c r="OLL538" s="144"/>
      <c r="OLM538" s="75"/>
      <c r="OLN538" s="66"/>
      <c r="OLO538" s="66"/>
      <c r="OLP538" s="79"/>
      <c r="OLQ538" s="109"/>
      <c r="OLR538" s="479"/>
      <c r="OLS538" s="78"/>
      <c r="OLT538" s="144"/>
      <c r="OLU538" s="75"/>
      <c r="OLV538" s="66"/>
      <c r="OLW538" s="66"/>
      <c r="OLX538" s="79"/>
      <c r="OLY538" s="109"/>
      <c r="OLZ538" s="479"/>
      <c r="OMA538" s="78"/>
      <c r="OMB538" s="144"/>
      <c r="OMC538" s="75"/>
      <c r="OMD538" s="66"/>
      <c r="OME538" s="66"/>
      <c r="OMF538" s="79"/>
      <c r="OMG538" s="109"/>
      <c r="OMH538" s="479"/>
      <c r="OMI538" s="78"/>
      <c r="OMJ538" s="144"/>
      <c r="OMK538" s="75"/>
      <c r="OML538" s="66"/>
      <c r="OMM538" s="66"/>
      <c r="OMN538" s="79"/>
      <c r="OMO538" s="109"/>
      <c r="OMP538" s="479"/>
      <c r="OMQ538" s="78"/>
      <c r="OMR538" s="144"/>
      <c r="OMS538" s="75"/>
      <c r="OMT538" s="66"/>
      <c r="OMU538" s="66"/>
      <c r="OMV538" s="79"/>
      <c r="OMW538" s="109"/>
      <c r="OMX538" s="479"/>
      <c r="OMY538" s="78"/>
      <c r="OMZ538" s="144"/>
      <c r="ONA538" s="75"/>
      <c r="ONB538" s="66"/>
      <c r="ONC538" s="66"/>
      <c r="OND538" s="79"/>
      <c r="ONE538" s="109"/>
      <c r="ONF538" s="479"/>
      <c r="ONG538" s="78"/>
      <c r="ONH538" s="144"/>
      <c r="ONI538" s="75"/>
      <c r="ONJ538" s="66"/>
      <c r="ONK538" s="66"/>
      <c r="ONL538" s="79"/>
      <c r="ONM538" s="109"/>
      <c r="ONN538" s="479"/>
      <c r="ONO538" s="78"/>
      <c r="ONP538" s="144"/>
      <c r="ONQ538" s="75"/>
      <c r="ONR538" s="66"/>
      <c r="ONS538" s="66"/>
      <c r="ONT538" s="79"/>
      <c r="ONU538" s="109"/>
      <c r="ONV538" s="479"/>
      <c r="ONW538" s="78"/>
      <c r="ONX538" s="144"/>
      <c r="ONY538" s="75"/>
      <c r="ONZ538" s="66"/>
      <c r="OOA538" s="66"/>
      <c r="OOB538" s="79"/>
      <c r="OOC538" s="109"/>
      <c r="OOD538" s="479"/>
      <c r="OOE538" s="78"/>
      <c r="OOF538" s="144"/>
      <c r="OOG538" s="75"/>
      <c r="OOH538" s="66"/>
      <c r="OOI538" s="66"/>
      <c r="OOJ538" s="79"/>
      <c r="OOK538" s="109"/>
      <c r="OOL538" s="479"/>
      <c r="OOM538" s="78"/>
      <c r="OON538" s="144"/>
      <c r="OOO538" s="75"/>
      <c r="OOP538" s="66"/>
      <c r="OOQ538" s="66"/>
      <c r="OOR538" s="79"/>
      <c r="OOS538" s="109"/>
      <c r="OOT538" s="479"/>
      <c r="OOU538" s="78"/>
      <c r="OOV538" s="144"/>
      <c r="OOW538" s="75"/>
      <c r="OOX538" s="66"/>
      <c r="OOY538" s="66"/>
      <c r="OOZ538" s="79"/>
      <c r="OPA538" s="109"/>
      <c r="OPB538" s="479"/>
      <c r="OPC538" s="78"/>
      <c r="OPD538" s="144"/>
      <c r="OPE538" s="75"/>
      <c r="OPF538" s="66"/>
      <c r="OPG538" s="66"/>
      <c r="OPH538" s="79"/>
      <c r="OPI538" s="109"/>
      <c r="OPJ538" s="479"/>
      <c r="OPK538" s="78"/>
      <c r="OPL538" s="144"/>
      <c r="OPM538" s="75"/>
      <c r="OPN538" s="66"/>
      <c r="OPO538" s="66"/>
      <c r="OPP538" s="79"/>
      <c r="OPQ538" s="109"/>
      <c r="OPR538" s="479"/>
      <c r="OPS538" s="78"/>
      <c r="OPT538" s="144"/>
      <c r="OPU538" s="75"/>
      <c r="OPV538" s="66"/>
      <c r="OPW538" s="66"/>
      <c r="OPX538" s="79"/>
      <c r="OPY538" s="109"/>
      <c r="OPZ538" s="479"/>
      <c r="OQA538" s="78"/>
      <c r="OQB538" s="144"/>
      <c r="OQC538" s="75"/>
      <c r="OQD538" s="66"/>
      <c r="OQE538" s="66"/>
      <c r="OQF538" s="79"/>
      <c r="OQG538" s="109"/>
      <c r="OQH538" s="479"/>
      <c r="OQI538" s="78"/>
      <c r="OQJ538" s="144"/>
      <c r="OQK538" s="75"/>
      <c r="OQL538" s="66"/>
      <c r="OQM538" s="66"/>
      <c r="OQN538" s="79"/>
      <c r="OQO538" s="109"/>
      <c r="OQP538" s="479"/>
      <c r="OQQ538" s="78"/>
      <c r="OQR538" s="144"/>
      <c r="OQS538" s="75"/>
      <c r="OQT538" s="66"/>
      <c r="OQU538" s="66"/>
      <c r="OQV538" s="79"/>
      <c r="OQW538" s="109"/>
      <c r="OQX538" s="479"/>
      <c r="OQY538" s="78"/>
      <c r="OQZ538" s="144"/>
      <c r="ORA538" s="75"/>
      <c r="ORB538" s="66"/>
      <c r="ORC538" s="66"/>
      <c r="ORD538" s="79"/>
      <c r="ORE538" s="109"/>
      <c r="ORF538" s="479"/>
      <c r="ORG538" s="78"/>
      <c r="ORH538" s="144"/>
      <c r="ORI538" s="75"/>
      <c r="ORJ538" s="66"/>
      <c r="ORK538" s="66"/>
      <c r="ORL538" s="79"/>
      <c r="ORM538" s="109"/>
      <c r="ORN538" s="479"/>
      <c r="ORO538" s="78"/>
      <c r="ORP538" s="144"/>
      <c r="ORQ538" s="75"/>
      <c r="ORR538" s="66"/>
      <c r="ORS538" s="66"/>
      <c r="ORT538" s="79"/>
      <c r="ORU538" s="109"/>
      <c r="ORV538" s="479"/>
      <c r="ORW538" s="78"/>
      <c r="ORX538" s="144"/>
      <c r="ORY538" s="75"/>
      <c r="ORZ538" s="66"/>
      <c r="OSA538" s="66"/>
      <c r="OSB538" s="79"/>
      <c r="OSC538" s="109"/>
      <c r="OSD538" s="479"/>
      <c r="OSE538" s="78"/>
      <c r="OSF538" s="144"/>
      <c r="OSG538" s="75"/>
      <c r="OSH538" s="66"/>
      <c r="OSI538" s="66"/>
      <c r="OSJ538" s="79"/>
      <c r="OSK538" s="109"/>
      <c r="OSL538" s="479"/>
      <c r="OSM538" s="78"/>
      <c r="OSN538" s="144"/>
      <c r="OSO538" s="75"/>
      <c r="OSP538" s="66"/>
      <c r="OSQ538" s="66"/>
      <c r="OSR538" s="79"/>
      <c r="OSS538" s="109"/>
      <c r="OST538" s="479"/>
      <c r="OSU538" s="78"/>
      <c r="OSV538" s="144"/>
      <c r="OSW538" s="75"/>
      <c r="OSX538" s="66"/>
      <c r="OSY538" s="66"/>
      <c r="OSZ538" s="79"/>
      <c r="OTA538" s="109"/>
      <c r="OTB538" s="479"/>
      <c r="OTC538" s="78"/>
      <c r="OTD538" s="144"/>
      <c r="OTE538" s="75"/>
      <c r="OTF538" s="66"/>
      <c r="OTG538" s="66"/>
      <c r="OTH538" s="79"/>
      <c r="OTI538" s="109"/>
      <c r="OTJ538" s="479"/>
      <c r="OTK538" s="78"/>
      <c r="OTL538" s="144"/>
      <c r="OTM538" s="75"/>
      <c r="OTN538" s="66"/>
      <c r="OTO538" s="66"/>
      <c r="OTP538" s="79"/>
      <c r="OTQ538" s="109"/>
      <c r="OTR538" s="479"/>
      <c r="OTS538" s="78"/>
      <c r="OTT538" s="144"/>
      <c r="OTU538" s="75"/>
      <c r="OTV538" s="66"/>
      <c r="OTW538" s="66"/>
      <c r="OTX538" s="79"/>
      <c r="OTY538" s="109"/>
      <c r="OTZ538" s="479"/>
      <c r="OUA538" s="78"/>
      <c r="OUB538" s="144"/>
      <c r="OUC538" s="75"/>
      <c r="OUD538" s="66"/>
      <c r="OUE538" s="66"/>
      <c r="OUF538" s="79"/>
      <c r="OUG538" s="109"/>
      <c r="OUH538" s="479"/>
      <c r="OUI538" s="78"/>
      <c r="OUJ538" s="144"/>
      <c r="OUK538" s="75"/>
      <c r="OUL538" s="66"/>
      <c r="OUM538" s="66"/>
      <c r="OUN538" s="79"/>
      <c r="OUO538" s="109"/>
      <c r="OUP538" s="479"/>
      <c r="OUQ538" s="78"/>
      <c r="OUR538" s="144"/>
      <c r="OUS538" s="75"/>
      <c r="OUT538" s="66"/>
      <c r="OUU538" s="66"/>
      <c r="OUV538" s="79"/>
      <c r="OUW538" s="109"/>
      <c r="OUX538" s="479"/>
      <c r="OUY538" s="78"/>
      <c r="OUZ538" s="144"/>
      <c r="OVA538" s="75"/>
      <c r="OVB538" s="66"/>
      <c r="OVC538" s="66"/>
      <c r="OVD538" s="79"/>
      <c r="OVE538" s="109"/>
      <c r="OVF538" s="479"/>
      <c r="OVG538" s="78"/>
      <c r="OVH538" s="144"/>
      <c r="OVI538" s="75"/>
      <c r="OVJ538" s="66"/>
      <c r="OVK538" s="66"/>
      <c r="OVL538" s="79"/>
      <c r="OVM538" s="109"/>
      <c r="OVN538" s="479"/>
      <c r="OVO538" s="78"/>
      <c r="OVP538" s="144"/>
      <c r="OVQ538" s="75"/>
      <c r="OVR538" s="66"/>
      <c r="OVS538" s="66"/>
      <c r="OVT538" s="79"/>
      <c r="OVU538" s="109"/>
      <c r="OVV538" s="479"/>
      <c r="OVW538" s="78"/>
      <c r="OVX538" s="144"/>
      <c r="OVY538" s="75"/>
      <c r="OVZ538" s="66"/>
      <c r="OWA538" s="66"/>
      <c r="OWB538" s="79"/>
      <c r="OWC538" s="109"/>
      <c r="OWD538" s="479"/>
      <c r="OWE538" s="78"/>
      <c r="OWF538" s="144"/>
      <c r="OWG538" s="75"/>
      <c r="OWH538" s="66"/>
      <c r="OWI538" s="66"/>
      <c r="OWJ538" s="79"/>
      <c r="OWK538" s="109"/>
      <c r="OWL538" s="479"/>
      <c r="OWM538" s="78"/>
      <c r="OWN538" s="144"/>
      <c r="OWO538" s="75"/>
      <c r="OWP538" s="66"/>
      <c r="OWQ538" s="66"/>
      <c r="OWR538" s="79"/>
      <c r="OWS538" s="109"/>
      <c r="OWT538" s="479"/>
      <c r="OWU538" s="78"/>
      <c r="OWV538" s="144"/>
      <c r="OWW538" s="75"/>
      <c r="OWX538" s="66"/>
      <c r="OWY538" s="66"/>
      <c r="OWZ538" s="79"/>
      <c r="OXA538" s="109"/>
      <c r="OXB538" s="479"/>
      <c r="OXC538" s="78"/>
      <c r="OXD538" s="144"/>
      <c r="OXE538" s="75"/>
      <c r="OXF538" s="66"/>
      <c r="OXG538" s="66"/>
      <c r="OXH538" s="79"/>
      <c r="OXI538" s="109"/>
      <c r="OXJ538" s="479"/>
      <c r="OXK538" s="78"/>
      <c r="OXL538" s="144"/>
      <c r="OXM538" s="75"/>
      <c r="OXN538" s="66"/>
      <c r="OXO538" s="66"/>
      <c r="OXP538" s="79"/>
      <c r="OXQ538" s="109"/>
      <c r="OXR538" s="479"/>
      <c r="OXS538" s="78"/>
      <c r="OXT538" s="144"/>
      <c r="OXU538" s="75"/>
      <c r="OXV538" s="66"/>
      <c r="OXW538" s="66"/>
      <c r="OXX538" s="79"/>
      <c r="OXY538" s="109"/>
      <c r="OXZ538" s="479"/>
      <c r="OYA538" s="78"/>
      <c r="OYB538" s="144"/>
      <c r="OYC538" s="75"/>
      <c r="OYD538" s="66"/>
      <c r="OYE538" s="66"/>
      <c r="OYF538" s="79"/>
      <c r="OYG538" s="109"/>
      <c r="OYH538" s="479"/>
      <c r="OYI538" s="78"/>
      <c r="OYJ538" s="144"/>
      <c r="OYK538" s="75"/>
      <c r="OYL538" s="66"/>
      <c r="OYM538" s="66"/>
      <c r="OYN538" s="79"/>
      <c r="OYO538" s="109"/>
      <c r="OYP538" s="479"/>
      <c r="OYQ538" s="78"/>
      <c r="OYR538" s="144"/>
      <c r="OYS538" s="75"/>
      <c r="OYT538" s="66"/>
      <c r="OYU538" s="66"/>
      <c r="OYV538" s="79"/>
      <c r="OYW538" s="109"/>
      <c r="OYX538" s="479"/>
      <c r="OYY538" s="78"/>
      <c r="OYZ538" s="144"/>
      <c r="OZA538" s="75"/>
      <c r="OZB538" s="66"/>
      <c r="OZC538" s="66"/>
      <c r="OZD538" s="79"/>
      <c r="OZE538" s="109"/>
      <c r="OZF538" s="479"/>
      <c r="OZG538" s="78"/>
      <c r="OZH538" s="144"/>
      <c r="OZI538" s="75"/>
      <c r="OZJ538" s="66"/>
      <c r="OZK538" s="66"/>
      <c r="OZL538" s="79"/>
      <c r="OZM538" s="109"/>
      <c r="OZN538" s="479"/>
      <c r="OZO538" s="78"/>
      <c r="OZP538" s="144"/>
      <c r="OZQ538" s="75"/>
      <c r="OZR538" s="66"/>
      <c r="OZS538" s="66"/>
      <c r="OZT538" s="79"/>
      <c r="OZU538" s="109"/>
      <c r="OZV538" s="479"/>
      <c r="OZW538" s="78"/>
      <c r="OZX538" s="144"/>
      <c r="OZY538" s="75"/>
      <c r="OZZ538" s="66"/>
      <c r="PAA538" s="66"/>
      <c r="PAB538" s="79"/>
      <c r="PAC538" s="109"/>
      <c r="PAD538" s="479"/>
      <c r="PAE538" s="78"/>
      <c r="PAF538" s="144"/>
      <c r="PAG538" s="75"/>
      <c r="PAH538" s="66"/>
      <c r="PAI538" s="66"/>
      <c r="PAJ538" s="79"/>
      <c r="PAK538" s="109"/>
      <c r="PAL538" s="479"/>
      <c r="PAM538" s="78"/>
      <c r="PAN538" s="144"/>
      <c r="PAO538" s="75"/>
      <c r="PAP538" s="66"/>
      <c r="PAQ538" s="66"/>
      <c r="PAR538" s="79"/>
      <c r="PAS538" s="109"/>
      <c r="PAT538" s="479"/>
      <c r="PAU538" s="78"/>
      <c r="PAV538" s="144"/>
      <c r="PAW538" s="75"/>
      <c r="PAX538" s="66"/>
      <c r="PAY538" s="66"/>
      <c r="PAZ538" s="79"/>
      <c r="PBA538" s="109"/>
      <c r="PBB538" s="479"/>
      <c r="PBC538" s="78"/>
      <c r="PBD538" s="144"/>
      <c r="PBE538" s="75"/>
      <c r="PBF538" s="66"/>
      <c r="PBG538" s="66"/>
      <c r="PBH538" s="79"/>
      <c r="PBI538" s="109"/>
      <c r="PBJ538" s="479"/>
      <c r="PBK538" s="78"/>
      <c r="PBL538" s="144"/>
      <c r="PBM538" s="75"/>
      <c r="PBN538" s="66"/>
      <c r="PBO538" s="66"/>
      <c r="PBP538" s="79"/>
      <c r="PBQ538" s="109"/>
      <c r="PBR538" s="479"/>
      <c r="PBS538" s="78"/>
      <c r="PBT538" s="144"/>
      <c r="PBU538" s="75"/>
      <c r="PBV538" s="66"/>
      <c r="PBW538" s="66"/>
      <c r="PBX538" s="79"/>
      <c r="PBY538" s="109"/>
      <c r="PBZ538" s="479"/>
      <c r="PCA538" s="78"/>
      <c r="PCB538" s="144"/>
      <c r="PCC538" s="75"/>
      <c r="PCD538" s="66"/>
      <c r="PCE538" s="66"/>
      <c r="PCF538" s="79"/>
      <c r="PCG538" s="109"/>
      <c r="PCH538" s="479"/>
      <c r="PCI538" s="78"/>
      <c r="PCJ538" s="144"/>
      <c r="PCK538" s="75"/>
      <c r="PCL538" s="66"/>
      <c r="PCM538" s="66"/>
      <c r="PCN538" s="79"/>
      <c r="PCO538" s="109"/>
      <c r="PCP538" s="479"/>
      <c r="PCQ538" s="78"/>
      <c r="PCR538" s="144"/>
      <c r="PCS538" s="75"/>
      <c r="PCT538" s="66"/>
      <c r="PCU538" s="66"/>
      <c r="PCV538" s="79"/>
      <c r="PCW538" s="109"/>
      <c r="PCX538" s="479"/>
      <c r="PCY538" s="78"/>
      <c r="PCZ538" s="144"/>
      <c r="PDA538" s="75"/>
      <c r="PDB538" s="66"/>
      <c r="PDC538" s="66"/>
      <c r="PDD538" s="79"/>
      <c r="PDE538" s="109"/>
      <c r="PDF538" s="479"/>
      <c r="PDG538" s="78"/>
      <c r="PDH538" s="144"/>
      <c r="PDI538" s="75"/>
      <c r="PDJ538" s="66"/>
      <c r="PDK538" s="66"/>
      <c r="PDL538" s="79"/>
      <c r="PDM538" s="109"/>
      <c r="PDN538" s="479"/>
      <c r="PDO538" s="78"/>
      <c r="PDP538" s="144"/>
      <c r="PDQ538" s="75"/>
      <c r="PDR538" s="66"/>
      <c r="PDS538" s="66"/>
      <c r="PDT538" s="79"/>
      <c r="PDU538" s="109"/>
      <c r="PDV538" s="479"/>
      <c r="PDW538" s="78"/>
      <c r="PDX538" s="144"/>
      <c r="PDY538" s="75"/>
      <c r="PDZ538" s="66"/>
      <c r="PEA538" s="66"/>
      <c r="PEB538" s="79"/>
      <c r="PEC538" s="109"/>
      <c r="PED538" s="479"/>
      <c r="PEE538" s="78"/>
      <c r="PEF538" s="144"/>
      <c r="PEG538" s="75"/>
      <c r="PEH538" s="66"/>
      <c r="PEI538" s="66"/>
      <c r="PEJ538" s="79"/>
      <c r="PEK538" s="109"/>
      <c r="PEL538" s="479"/>
      <c r="PEM538" s="78"/>
      <c r="PEN538" s="144"/>
      <c r="PEO538" s="75"/>
      <c r="PEP538" s="66"/>
      <c r="PEQ538" s="66"/>
      <c r="PER538" s="79"/>
      <c r="PES538" s="109"/>
      <c r="PET538" s="479"/>
      <c r="PEU538" s="78"/>
      <c r="PEV538" s="144"/>
      <c r="PEW538" s="75"/>
      <c r="PEX538" s="66"/>
      <c r="PEY538" s="66"/>
      <c r="PEZ538" s="79"/>
      <c r="PFA538" s="109"/>
      <c r="PFB538" s="479"/>
      <c r="PFC538" s="78"/>
      <c r="PFD538" s="144"/>
      <c r="PFE538" s="75"/>
      <c r="PFF538" s="66"/>
      <c r="PFG538" s="66"/>
      <c r="PFH538" s="79"/>
      <c r="PFI538" s="109"/>
      <c r="PFJ538" s="479"/>
      <c r="PFK538" s="78"/>
      <c r="PFL538" s="144"/>
      <c r="PFM538" s="75"/>
      <c r="PFN538" s="66"/>
      <c r="PFO538" s="66"/>
      <c r="PFP538" s="79"/>
      <c r="PFQ538" s="109"/>
      <c r="PFR538" s="479"/>
      <c r="PFS538" s="78"/>
      <c r="PFT538" s="144"/>
      <c r="PFU538" s="75"/>
      <c r="PFV538" s="66"/>
      <c r="PFW538" s="66"/>
      <c r="PFX538" s="79"/>
      <c r="PFY538" s="109"/>
      <c r="PFZ538" s="479"/>
      <c r="PGA538" s="78"/>
      <c r="PGB538" s="144"/>
      <c r="PGC538" s="75"/>
      <c r="PGD538" s="66"/>
      <c r="PGE538" s="66"/>
      <c r="PGF538" s="79"/>
      <c r="PGG538" s="109"/>
      <c r="PGH538" s="479"/>
      <c r="PGI538" s="78"/>
      <c r="PGJ538" s="144"/>
      <c r="PGK538" s="75"/>
      <c r="PGL538" s="66"/>
      <c r="PGM538" s="66"/>
      <c r="PGN538" s="79"/>
      <c r="PGO538" s="109"/>
      <c r="PGP538" s="479"/>
      <c r="PGQ538" s="78"/>
      <c r="PGR538" s="144"/>
      <c r="PGS538" s="75"/>
      <c r="PGT538" s="66"/>
      <c r="PGU538" s="66"/>
      <c r="PGV538" s="79"/>
      <c r="PGW538" s="109"/>
      <c r="PGX538" s="479"/>
      <c r="PGY538" s="78"/>
      <c r="PGZ538" s="144"/>
      <c r="PHA538" s="75"/>
      <c r="PHB538" s="66"/>
      <c r="PHC538" s="66"/>
      <c r="PHD538" s="79"/>
      <c r="PHE538" s="109"/>
      <c r="PHF538" s="479"/>
      <c r="PHG538" s="78"/>
      <c r="PHH538" s="144"/>
      <c r="PHI538" s="75"/>
      <c r="PHJ538" s="66"/>
      <c r="PHK538" s="66"/>
      <c r="PHL538" s="79"/>
      <c r="PHM538" s="109"/>
      <c r="PHN538" s="479"/>
      <c r="PHO538" s="78"/>
      <c r="PHP538" s="144"/>
      <c r="PHQ538" s="75"/>
      <c r="PHR538" s="66"/>
      <c r="PHS538" s="66"/>
      <c r="PHT538" s="79"/>
      <c r="PHU538" s="109"/>
      <c r="PHV538" s="479"/>
      <c r="PHW538" s="78"/>
      <c r="PHX538" s="144"/>
      <c r="PHY538" s="75"/>
      <c r="PHZ538" s="66"/>
      <c r="PIA538" s="66"/>
      <c r="PIB538" s="79"/>
      <c r="PIC538" s="109"/>
      <c r="PID538" s="479"/>
      <c r="PIE538" s="78"/>
      <c r="PIF538" s="144"/>
      <c r="PIG538" s="75"/>
      <c r="PIH538" s="66"/>
      <c r="PII538" s="66"/>
      <c r="PIJ538" s="79"/>
      <c r="PIK538" s="109"/>
      <c r="PIL538" s="479"/>
      <c r="PIM538" s="78"/>
      <c r="PIN538" s="144"/>
      <c r="PIO538" s="75"/>
      <c r="PIP538" s="66"/>
      <c r="PIQ538" s="66"/>
      <c r="PIR538" s="79"/>
      <c r="PIS538" s="109"/>
      <c r="PIT538" s="479"/>
      <c r="PIU538" s="78"/>
      <c r="PIV538" s="144"/>
      <c r="PIW538" s="75"/>
      <c r="PIX538" s="66"/>
      <c r="PIY538" s="66"/>
      <c r="PIZ538" s="79"/>
      <c r="PJA538" s="109"/>
      <c r="PJB538" s="479"/>
      <c r="PJC538" s="78"/>
      <c r="PJD538" s="144"/>
      <c r="PJE538" s="75"/>
      <c r="PJF538" s="66"/>
      <c r="PJG538" s="66"/>
      <c r="PJH538" s="79"/>
      <c r="PJI538" s="109"/>
      <c r="PJJ538" s="479"/>
      <c r="PJK538" s="78"/>
      <c r="PJL538" s="144"/>
      <c r="PJM538" s="75"/>
      <c r="PJN538" s="66"/>
      <c r="PJO538" s="66"/>
      <c r="PJP538" s="79"/>
      <c r="PJQ538" s="109"/>
      <c r="PJR538" s="479"/>
      <c r="PJS538" s="78"/>
      <c r="PJT538" s="144"/>
      <c r="PJU538" s="75"/>
      <c r="PJV538" s="66"/>
      <c r="PJW538" s="66"/>
      <c r="PJX538" s="79"/>
      <c r="PJY538" s="109"/>
      <c r="PJZ538" s="479"/>
      <c r="PKA538" s="78"/>
      <c r="PKB538" s="144"/>
      <c r="PKC538" s="75"/>
      <c r="PKD538" s="66"/>
      <c r="PKE538" s="66"/>
      <c r="PKF538" s="79"/>
      <c r="PKG538" s="109"/>
      <c r="PKH538" s="479"/>
      <c r="PKI538" s="78"/>
      <c r="PKJ538" s="144"/>
      <c r="PKK538" s="75"/>
      <c r="PKL538" s="66"/>
      <c r="PKM538" s="66"/>
      <c r="PKN538" s="79"/>
      <c r="PKO538" s="109"/>
      <c r="PKP538" s="479"/>
      <c r="PKQ538" s="78"/>
      <c r="PKR538" s="144"/>
      <c r="PKS538" s="75"/>
      <c r="PKT538" s="66"/>
      <c r="PKU538" s="66"/>
      <c r="PKV538" s="79"/>
      <c r="PKW538" s="109"/>
      <c r="PKX538" s="479"/>
      <c r="PKY538" s="78"/>
      <c r="PKZ538" s="144"/>
      <c r="PLA538" s="75"/>
      <c r="PLB538" s="66"/>
      <c r="PLC538" s="66"/>
      <c r="PLD538" s="79"/>
      <c r="PLE538" s="109"/>
      <c r="PLF538" s="479"/>
      <c r="PLG538" s="78"/>
      <c r="PLH538" s="144"/>
      <c r="PLI538" s="75"/>
      <c r="PLJ538" s="66"/>
      <c r="PLK538" s="66"/>
      <c r="PLL538" s="79"/>
      <c r="PLM538" s="109"/>
      <c r="PLN538" s="479"/>
      <c r="PLO538" s="78"/>
      <c r="PLP538" s="144"/>
      <c r="PLQ538" s="75"/>
      <c r="PLR538" s="66"/>
      <c r="PLS538" s="66"/>
      <c r="PLT538" s="79"/>
      <c r="PLU538" s="109"/>
      <c r="PLV538" s="479"/>
      <c r="PLW538" s="78"/>
      <c r="PLX538" s="144"/>
      <c r="PLY538" s="75"/>
      <c r="PLZ538" s="66"/>
      <c r="PMA538" s="66"/>
      <c r="PMB538" s="79"/>
      <c r="PMC538" s="109"/>
      <c r="PMD538" s="479"/>
      <c r="PME538" s="78"/>
      <c r="PMF538" s="144"/>
      <c r="PMG538" s="75"/>
      <c r="PMH538" s="66"/>
      <c r="PMI538" s="66"/>
      <c r="PMJ538" s="79"/>
      <c r="PMK538" s="109"/>
      <c r="PML538" s="479"/>
      <c r="PMM538" s="78"/>
      <c r="PMN538" s="144"/>
      <c r="PMO538" s="75"/>
      <c r="PMP538" s="66"/>
      <c r="PMQ538" s="66"/>
      <c r="PMR538" s="79"/>
      <c r="PMS538" s="109"/>
      <c r="PMT538" s="479"/>
      <c r="PMU538" s="78"/>
      <c r="PMV538" s="144"/>
      <c r="PMW538" s="75"/>
      <c r="PMX538" s="66"/>
      <c r="PMY538" s="66"/>
      <c r="PMZ538" s="79"/>
      <c r="PNA538" s="109"/>
      <c r="PNB538" s="479"/>
      <c r="PNC538" s="78"/>
      <c r="PND538" s="144"/>
      <c r="PNE538" s="75"/>
      <c r="PNF538" s="66"/>
      <c r="PNG538" s="66"/>
      <c r="PNH538" s="79"/>
      <c r="PNI538" s="109"/>
      <c r="PNJ538" s="479"/>
      <c r="PNK538" s="78"/>
      <c r="PNL538" s="144"/>
      <c r="PNM538" s="75"/>
      <c r="PNN538" s="66"/>
      <c r="PNO538" s="66"/>
      <c r="PNP538" s="79"/>
      <c r="PNQ538" s="109"/>
      <c r="PNR538" s="479"/>
      <c r="PNS538" s="78"/>
      <c r="PNT538" s="144"/>
      <c r="PNU538" s="75"/>
      <c r="PNV538" s="66"/>
      <c r="PNW538" s="66"/>
      <c r="PNX538" s="79"/>
      <c r="PNY538" s="109"/>
      <c r="PNZ538" s="479"/>
      <c r="POA538" s="78"/>
      <c r="POB538" s="144"/>
      <c r="POC538" s="75"/>
      <c r="POD538" s="66"/>
      <c r="POE538" s="66"/>
      <c r="POF538" s="79"/>
      <c r="POG538" s="109"/>
      <c r="POH538" s="479"/>
      <c r="POI538" s="78"/>
      <c r="POJ538" s="144"/>
      <c r="POK538" s="75"/>
      <c r="POL538" s="66"/>
      <c r="POM538" s="66"/>
      <c r="PON538" s="79"/>
      <c r="POO538" s="109"/>
      <c r="POP538" s="479"/>
      <c r="POQ538" s="78"/>
      <c r="POR538" s="144"/>
      <c r="POS538" s="75"/>
      <c r="POT538" s="66"/>
      <c r="POU538" s="66"/>
      <c r="POV538" s="79"/>
      <c r="POW538" s="109"/>
      <c r="POX538" s="479"/>
      <c r="POY538" s="78"/>
      <c r="POZ538" s="144"/>
      <c r="PPA538" s="75"/>
      <c r="PPB538" s="66"/>
      <c r="PPC538" s="66"/>
      <c r="PPD538" s="79"/>
      <c r="PPE538" s="109"/>
      <c r="PPF538" s="479"/>
      <c r="PPG538" s="78"/>
      <c r="PPH538" s="144"/>
      <c r="PPI538" s="75"/>
      <c r="PPJ538" s="66"/>
      <c r="PPK538" s="66"/>
      <c r="PPL538" s="79"/>
      <c r="PPM538" s="109"/>
      <c r="PPN538" s="479"/>
      <c r="PPO538" s="78"/>
      <c r="PPP538" s="144"/>
      <c r="PPQ538" s="75"/>
      <c r="PPR538" s="66"/>
      <c r="PPS538" s="66"/>
      <c r="PPT538" s="79"/>
      <c r="PPU538" s="109"/>
      <c r="PPV538" s="479"/>
      <c r="PPW538" s="78"/>
      <c r="PPX538" s="144"/>
      <c r="PPY538" s="75"/>
      <c r="PPZ538" s="66"/>
      <c r="PQA538" s="66"/>
      <c r="PQB538" s="79"/>
      <c r="PQC538" s="109"/>
      <c r="PQD538" s="479"/>
      <c r="PQE538" s="78"/>
      <c r="PQF538" s="144"/>
      <c r="PQG538" s="75"/>
      <c r="PQH538" s="66"/>
      <c r="PQI538" s="66"/>
      <c r="PQJ538" s="79"/>
      <c r="PQK538" s="109"/>
      <c r="PQL538" s="479"/>
      <c r="PQM538" s="78"/>
      <c r="PQN538" s="144"/>
      <c r="PQO538" s="75"/>
      <c r="PQP538" s="66"/>
      <c r="PQQ538" s="66"/>
      <c r="PQR538" s="79"/>
      <c r="PQS538" s="109"/>
      <c r="PQT538" s="479"/>
      <c r="PQU538" s="78"/>
      <c r="PQV538" s="144"/>
      <c r="PQW538" s="75"/>
      <c r="PQX538" s="66"/>
      <c r="PQY538" s="66"/>
      <c r="PQZ538" s="79"/>
      <c r="PRA538" s="109"/>
      <c r="PRB538" s="479"/>
      <c r="PRC538" s="78"/>
      <c r="PRD538" s="144"/>
      <c r="PRE538" s="75"/>
      <c r="PRF538" s="66"/>
      <c r="PRG538" s="66"/>
      <c r="PRH538" s="79"/>
      <c r="PRI538" s="109"/>
      <c r="PRJ538" s="479"/>
      <c r="PRK538" s="78"/>
      <c r="PRL538" s="144"/>
      <c r="PRM538" s="75"/>
      <c r="PRN538" s="66"/>
      <c r="PRO538" s="66"/>
      <c r="PRP538" s="79"/>
      <c r="PRQ538" s="109"/>
      <c r="PRR538" s="479"/>
      <c r="PRS538" s="78"/>
      <c r="PRT538" s="144"/>
      <c r="PRU538" s="75"/>
      <c r="PRV538" s="66"/>
      <c r="PRW538" s="66"/>
      <c r="PRX538" s="79"/>
      <c r="PRY538" s="109"/>
      <c r="PRZ538" s="479"/>
      <c r="PSA538" s="78"/>
      <c r="PSB538" s="144"/>
      <c r="PSC538" s="75"/>
      <c r="PSD538" s="66"/>
      <c r="PSE538" s="66"/>
      <c r="PSF538" s="79"/>
      <c r="PSG538" s="109"/>
      <c r="PSH538" s="479"/>
      <c r="PSI538" s="78"/>
      <c r="PSJ538" s="144"/>
      <c r="PSK538" s="75"/>
      <c r="PSL538" s="66"/>
      <c r="PSM538" s="66"/>
      <c r="PSN538" s="79"/>
      <c r="PSO538" s="109"/>
      <c r="PSP538" s="479"/>
      <c r="PSQ538" s="78"/>
      <c r="PSR538" s="144"/>
      <c r="PSS538" s="75"/>
      <c r="PST538" s="66"/>
      <c r="PSU538" s="66"/>
      <c r="PSV538" s="79"/>
      <c r="PSW538" s="109"/>
      <c r="PSX538" s="479"/>
      <c r="PSY538" s="78"/>
      <c r="PSZ538" s="144"/>
      <c r="PTA538" s="75"/>
      <c r="PTB538" s="66"/>
      <c r="PTC538" s="66"/>
      <c r="PTD538" s="79"/>
      <c r="PTE538" s="109"/>
      <c r="PTF538" s="479"/>
      <c r="PTG538" s="78"/>
      <c r="PTH538" s="144"/>
      <c r="PTI538" s="75"/>
      <c r="PTJ538" s="66"/>
      <c r="PTK538" s="66"/>
      <c r="PTL538" s="79"/>
      <c r="PTM538" s="109"/>
      <c r="PTN538" s="479"/>
      <c r="PTO538" s="78"/>
      <c r="PTP538" s="144"/>
      <c r="PTQ538" s="75"/>
      <c r="PTR538" s="66"/>
      <c r="PTS538" s="66"/>
      <c r="PTT538" s="79"/>
      <c r="PTU538" s="109"/>
      <c r="PTV538" s="479"/>
      <c r="PTW538" s="78"/>
      <c r="PTX538" s="144"/>
      <c r="PTY538" s="75"/>
      <c r="PTZ538" s="66"/>
      <c r="PUA538" s="66"/>
      <c r="PUB538" s="79"/>
      <c r="PUC538" s="109"/>
      <c r="PUD538" s="479"/>
      <c r="PUE538" s="78"/>
      <c r="PUF538" s="144"/>
      <c r="PUG538" s="75"/>
      <c r="PUH538" s="66"/>
      <c r="PUI538" s="66"/>
      <c r="PUJ538" s="79"/>
      <c r="PUK538" s="109"/>
      <c r="PUL538" s="479"/>
      <c r="PUM538" s="78"/>
      <c r="PUN538" s="144"/>
      <c r="PUO538" s="75"/>
      <c r="PUP538" s="66"/>
      <c r="PUQ538" s="66"/>
      <c r="PUR538" s="79"/>
      <c r="PUS538" s="109"/>
      <c r="PUT538" s="479"/>
      <c r="PUU538" s="78"/>
      <c r="PUV538" s="144"/>
      <c r="PUW538" s="75"/>
      <c r="PUX538" s="66"/>
      <c r="PUY538" s="66"/>
      <c r="PUZ538" s="79"/>
      <c r="PVA538" s="109"/>
      <c r="PVB538" s="479"/>
      <c r="PVC538" s="78"/>
      <c r="PVD538" s="144"/>
      <c r="PVE538" s="75"/>
      <c r="PVF538" s="66"/>
      <c r="PVG538" s="66"/>
      <c r="PVH538" s="79"/>
      <c r="PVI538" s="109"/>
      <c r="PVJ538" s="479"/>
      <c r="PVK538" s="78"/>
      <c r="PVL538" s="144"/>
      <c r="PVM538" s="75"/>
      <c r="PVN538" s="66"/>
      <c r="PVO538" s="66"/>
      <c r="PVP538" s="79"/>
      <c r="PVQ538" s="109"/>
      <c r="PVR538" s="479"/>
      <c r="PVS538" s="78"/>
      <c r="PVT538" s="144"/>
      <c r="PVU538" s="75"/>
      <c r="PVV538" s="66"/>
      <c r="PVW538" s="66"/>
      <c r="PVX538" s="79"/>
      <c r="PVY538" s="109"/>
      <c r="PVZ538" s="479"/>
      <c r="PWA538" s="78"/>
      <c r="PWB538" s="144"/>
      <c r="PWC538" s="75"/>
      <c r="PWD538" s="66"/>
      <c r="PWE538" s="66"/>
      <c r="PWF538" s="79"/>
      <c r="PWG538" s="109"/>
      <c r="PWH538" s="479"/>
      <c r="PWI538" s="78"/>
      <c r="PWJ538" s="144"/>
      <c r="PWK538" s="75"/>
      <c r="PWL538" s="66"/>
      <c r="PWM538" s="66"/>
      <c r="PWN538" s="79"/>
      <c r="PWO538" s="109"/>
      <c r="PWP538" s="479"/>
      <c r="PWQ538" s="78"/>
      <c r="PWR538" s="144"/>
      <c r="PWS538" s="75"/>
      <c r="PWT538" s="66"/>
      <c r="PWU538" s="66"/>
      <c r="PWV538" s="79"/>
      <c r="PWW538" s="109"/>
      <c r="PWX538" s="479"/>
      <c r="PWY538" s="78"/>
      <c r="PWZ538" s="144"/>
      <c r="PXA538" s="75"/>
      <c r="PXB538" s="66"/>
      <c r="PXC538" s="66"/>
      <c r="PXD538" s="79"/>
      <c r="PXE538" s="109"/>
      <c r="PXF538" s="479"/>
      <c r="PXG538" s="78"/>
      <c r="PXH538" s="144"/>
      <c r="PXI538" s="75"/>
      <c r="PXJ538" s="66"/>
      <c r="PXK538" s="66"/>
      <c r="PXL538" s="79"/>
      <c r="PXM538" s="109"/>
      <c r="PXN538" s="479"/>
      <c r="PXO538" s="78"/>
      <c r="PXP538" s="144"/>
      <c r="PXQ538" s="75"/>
      <c r="PXR538" s="66"/>
      <c r="PXS538" s="66"/>
      <c r="PXT538" s="79"/>
      <c r="PXU538" s="109"/>
      <c r="PXV538" s="479"/>
      <c r="PXW538" s="78"/>
      <c r="PXX538" s="144"/>
      <c r="PXY538" s="75"/>
      <c r="PXZ538" s="66"/>
      <c r="PYA538" s="66"/>
      <c r="PYB538" s="79"/>
      <c r="PYC538" s="109"/>
      <c r="PYD538" s="479"/>
      <c r="PYE538" s="78"/>
      <c r="PYF538" s="144"/>
      <c r="PYG538" s="75"/>
      <c r="PYH538" s="66"/>
      <c r="PYI538" s="66"/>
      <c r="PYJ538" s="79"/>
      <c r="PYK538" s="109"/>
      <c r="PYL538" s="479"/>
      <c r="PYM538" s="78"/>
      <c r="PYN538" s="144"/>
      <c r="PYO538" s="75"/>
      <c r="PYP538" s="66"/>
      <c r="PYQ538" s="66"/>
      <c r="PYR538" s="79"/>
      <c r="PYS538" s="109"/>
      <c r="PYT538" s="479"/>
      <c r="PYU538" s="78"/>
      <c r="PYV538" s="144"/>
      <c r="PYW538" s="75"/>
      <c r="PYX538" s="66"/>
      <c r="PYY538" s="66"/>
      <c r="PYZ538" s="79"/>
      <c r="PZA538" s="109"/>
      <c r="PZB538" s="479"/>
      <c r="PZC538" s="78"/>
      <c r="PZD538" s="144"/>
      <c r="PZE538" s="75"/>
      <c r="PZF538" s="66"/>
      <c r="PZG538" s="66"/>
      <c r="PZH538" s="79"/>
      <c r="PZI538" s="109"/>
      <c r="PZJ538" s="479"/>
      <c r="PZK538" s="78"/>
      <c r="PZL538" s="144"/>
      <c r="PZM538" s="75"/>
      <c r="PZN538" s="66"/>
      <c r="PZO538" s="66"/>
      <c r="PZP538" s="79"/>
      <c r="PZQ538" s="109"/>
      <c r="PZR538" s="479"/>
      <c r="PZS538" s="78"/>
      <c r="PZT538" s="144"/>
      <c r="PZU538" s="75"/>
      <c r="PZV538" s="66"/>
      <c r="PZW538" s="66"/>
      <c r="PZX538" s="79"/>
      <c r="PZY538" s="109"/>
      <c r="PZZ538" s="479"/>
      <c r="QAA538" s="78"/>
      <c r="QAB538" s="144"/>
      <c r="QAC538" s="75"/>
      <c r="QAD538" s="66"/>
      <c r="QAE538" s="66"/>
      <c r="QAF538" s="79"/>
      <c r="QAG538" s="109"/>
      <c r="QAH538" s="479"/>
      <c r="QAI538" s="78"/>
      <c r="QAJ538" s="144"/>
      <c r="QAK538" s="75"/>
      <c r="QAL538" s="66"/>
      <c r="QAM538" s="66"/>
      <c r="QAN538" s="79"/>
      <c r="QAO538" s="109"/>
      <c r="QAP538" s="479"/>
      <c r="QAQ538" s="78"/>
      <c r="QAR538" s="144"/>
      <c r="QAS538" s="75"/>
      <c r="QAT538" s="66"/>
      <c r="QAU538" s="66"/>
      <c r="QAV538" s="79"/>
      <c r="QAW538" s="109"/>
      <c r="QAX538" s="479"/>
      <c r="QAY538" s="78"/>
      <c r="QAZ538" s="144"/>
      <c r="QBA538" s="75"/>
      <c r="QBB538" s="66"/>
      <c r="QBC538" s="66"/>
      <c r="QBD538" s="79"/>
      <c r="QBE538" s="109"/>
      <c r="QBF538" s="479"/>
      <c r="QBG538" s="78"/>
      <c r="QBH538" s="144"/>
      <c r="QBI538" s="75"/>
      <c r="QBJ538" s="66"/>
      <c r="QBK538" s="66"/>
      <c r="QBL538" s="79"/>
      <c r="QBM538" s="109"/>
      <c r="QBN538" s="479"/>
      <c r="QBO538" s="78"/>
      <c r="QBP538" s="144"/>
      <c r="QBQ538" s="75"/>
      <c r="QBR538" s="66"/>
      <c r="QBS538" s="66"/>
      <c r="QBT538" s="79"/>
      <c r="QBU538" s="109"/>
      <c r="QBV538" s="479"/>
      <c r="QBW538" s="78"/>
      <c r="QBX538" s="144"/>
      <c r="QBY538" s="75"/>
      <c r="QBZ538" s="66"/>
      <c r="QCA538" s="66"/>
      <c r="QCB538" s="79"/>
      <c r="QCC538" s="109"/>
      <c r="QCD538" s="479"/>
      <c r="QCE538" s="78"/>
      <c r="QCF538" s="144"/>
      <c r="QCG538" s="75"/>
      <c r="QCH538" s="66"/>
      <c r="QCI538" s="66"/>
      <c r="QCJ538" s="79"/>
      <c r="QCK538" s="109"/>
      <c r="QCL538" s="479"/>
      <c r="QCM538" s="78"/>
      <c r="QCN538" s="144"/>
      <c r="QCO538" s="75"/>
      <c r="QCP538" s="66"/>
      <c r="QCQ538" s="66"/>
      <c r="QCR538" s="79"/>
      <c r="QCS538" s="109"/>
      <c r="QCT538" s="479"/>
      <c r="QCU538" s="78"/>
      <c r="QCV538" s="144"/>
      <c r="QCW538" s="75"/>
      <c r="QCX538" s="66"/>
      <c r="QCY538" s="66"/>
      <c r="QCZ538" s="79"/>
      <c r="QDA538" s="109"/>
      <c r="QDB538" s="479"/>
      <c r="QDC538" s="78"/>
      <c r="QDD538" s="144"/>
      <c r="QDE538" s="75"/>
      <c r="QDF538" s="66"/>
      <c r="QDG538" s="66"/>
      <c r="QDH538" s="79"/>
      <c r="QDI538" s="109"/>
      <c r="QDJ538" s="479"/>
      <c r="QDK538" s="78"/>
      <c r="QDL538" s="144"/>
      <c r="QDM538" s="75"/>
      <c r="QDN538" s="66"/>
      <c r="QDO538" s="66"/>
      <c r="QDP538" s="79"/>
      <c r="QDQ538" s="109"/>
      <c r="QDR538" s="479"/>
      <c r="QDS538" s="78"/>
      <c r="QDT538" s="144"/>
      <c r="QDU538" s="75"/>
      <c r="QDV538" s="66"/>
      <c r="QDW538" s="66"/>
      <c r="QDX538" s="79"/>
      <c r="QDY538" s="109"/>
      <c r="QDZ538" s="479"/>
      <c r="QEA538" s="78"/>
      <c r="QEB538" s="144"/>
      <c r="QEC538" s="75"/>
      <c r="QED538" s="66"/>
      <c r="QEE538" s="66"/>
      <c r="QEF538" s="79"/>
      <c r="QEG538" s="109"/>
      <c r="QEH538" s="479"/>
      <c r="QEI538" s="78"/>
      <c r="QEJ538" s="144"/>
      <c r="QEK538" s="75"/>
      <c r="QEL538" s="66"/>
      <c r="QEM538" s="66"/>
      <c r="QEN538" s="79"/>
      <c r="QEO538" s="109"/>
      <c r="QEP538" s="479"/>
      <c r="QEQ538" s="78"/>
      <c r="QER538" s="144"/>
      <c r="QES538" s="75"/>
      <c r="QET538" s="66"/>
      <c r="QEU538" s="66"/>
      <c r="QEV538" s="79"/>
      <c r="QEW538" s="109"/>
      <c r="QEX538" s="479"/>
      <c r="QEY538" s="78"/>
      <c r="QEZ538" s="144"/>
      <c r="QFA538" s="75"/>
      <c r="QFB538" s="66"/>
      <c r="QFC538" s="66"/>
      <c r="QFD538" s="79"/>
      <c r="QFE538" s="109"/>
      <c r="QFF538" s="479"/>
      <c r="QFG538" s="78"/>
      <c r="QFH538" s="144"/>
      <c r="QFI538" s="75"/>
      <c r="QFJ538" s="66"/>
      <c r="QFK538" s="66"/>
      <c r="QFL538" s="79"/>
      <c r="QFM538" s="109"/>
      <c r="QFN538" s="479"/>
      <c r="QFO538" s="78"/>
      <c r="QFP538" s="144"/>
      <c r="QFQ538" s="75"/>
      <c r="QFR538" s="66"/>
      <c r="QFS538" s="66"/>
      <c r="QFT538" s="79"/>
      <c r="QFU538" s="109"/>
      <c r="QFV538" s="479"/>
      <c r="QFW538" s="78"/>
      <c r="QFX538" s="144"/>
      <c r="QFY538" s="75"/>
      <c r="QFZ538" s="66"/>
      <c r="QGA538" s="66"/>
      <c r="QGB538" s="79"/>
      <c r="QGC538" s="109"/>
      <c r="QGD538" s="479"/>
      <c r="QGE538" s="78"/>
      <c r="QGF538" s="144"/>
      <c r="QGG538" s="75"/>
      <c r="QGH538" s="66"/>
      <c r="QGI538" s="66"/>
      <c r="QGJ538" s="79"/>
      <c r="QGK538" s="109"/>
      <c r="QGL538" s="479"/>
      <c r="QGM538" s="78"/>
      <c r="QGN538" s="144"/>
      <c r="QGO538" s="75"/>
      <c r="QGP538" s="66"/>
      <c r="QGQ538" s="66"/>
      <c r="QGR538" s="79"/>
      <c r="QGS538" s="109"/>
      <c r="QGT538" s="479"/>
      <c r="QGU538" s="78"/>
      <c r="QGV538" s="144"/>
      <c r="QGW538" s="75"/>
      <c r="QGX538" s="66"/>
      <c r="QGY538" s="66"/>
      <c r="QGZ538" s="79"/>
      <c r="QHA538" s="109"/>
      <c r="QHB538" s="479"/>
      <c r="QHC538" s="78"/>
      <c r="QHD538" s="144"/>
      <c r="QHE538" s="75"/>
      <c r="QHF538" s="66"/>
      <c r="QHG538" s="66"/>
      <c r="QHH538" s="79"/>
      <c r="QHI538" s="109"/>
      <c r="QHJ538" s="479"/>
      <c r="QHK538" s="78"/>
      <c r="QHL538" s="144"/>
      <c r="QHM538" s="75"/>
      <c r="QHN538" s="66"/>
      <c r="QHO538" s="66"/>
      <c r="QHP538" s="79"/>
      <c r="QHQ538" s="109"/>
      <c r="QHR538" s="479"/>
      <c r="QHS538" s="78"/>
      <c r="QHT538" s="144"/>
      <c r="QHU538" s="75"/>
      <c r="QHV538" s="66"/>
      <c r="QHW538" s="66"/>
      <c r="QHX538" s="79"/>
      <c r="QHY538" s="109"/>
      <c r="QHZ538" s="479"/>
      <c r="QIA538" s="78"/>
      <c r="QIB538" s="144"/>
      <c r="QIC538" s="75"/>
      <c r="QID538" s="66"/>
      <c r="QIE538" s="66"/>
      <c r="QIF538" s="79"/>
      <c r="QIG538" s="109"/>
      <c r="QIH538" s="479"/>
      <c r="QII538" s="78"/>
      <c r="QIJ538" s="144"/>
      <c r="QIK538" s="75"/>
      <c r="QIL538" s="66"/>
      <c r="QIM538" s="66"/>
      <c r="QIN538" s="79"/>
      <c r="QIO538" s="109"/>
      <c r="QIP538" s="479"/>
      <c r="QIQ538" s="78"/>
      <c r="QIR538" s="144"/>
      <c r="QIS538" s="75"/>
      <c r="QIT538" s="66"/>
      <c r="QIU538" s="66"/>
      <c r="QIV538" s="79"/>
      <c r="QIW538" s="109"/>
      <c r="QIX538" s="479"/>
      <c r="QIY538" s="78"/>
      <c r="QIZ538" s="144"/>
      <c r="QJA538" s="75"/>
      <c r="QJB538" s="66"/>
      <c r="QJC538" s="66"/>
      <c r="QJD538" s="79"/>
      <c r="QJE538" s="109"/>
      <c r="QJF538" s="479"/>
      <c r="QJG538" s="78"/>
      <c r="QJH538" s="144"/>
      <c r="QJI538" s="75"/>
      <c r="QJJ538" s="66"/>
      <c r="QJK538" s="66"/>
      <c r="QJL538" s="79"/>
      <c r="QJM538" s="109"/>
      <c r="QJN538" s="479"/>
      <c r="QJO538" s="78"/>
      <c r="QJP538" s="144"/>
      <c r="QJQ538" s="75"/>
      <c r="QJR538" s="66"/>
      <c r="QJS538" s="66"/>
      <c r="QJT538" s="79"/>
      <c r="QJU538" s="109"/>
      <c r="QJV538" s="479"/>
      <c r="QJW538" s="78"/>
      <c r="QJX538" s="144"/>
      <c r="QJY538" s="75"/>
      <c r="QJZ538" s="66"/>
      <c r="QKA538" s="66"/>
      <c r="QKB538" s="79"/>
      <c r="QKC538" s="109"/>
      <c r="QKD538" s="479"/>
      <c r="QKE538" s="78"/>
      <c r="QKF538" s="144"/>
      <c r="QKG538" s="75"/>
      <c r="QKH538" s="66"/>
      <c r="QKI538" s="66"/>
      <c r="QKJ538" s="79"/>
      <c r="QKK538" s="109"/>
      <c r="QKL538" s="479"/>
      <c r="QKM538" s="78"/>
      <c r="QKN538" s="144"/>
      <c r="QKO538" s="75"/>
      <c r="QKP538" s="66"/>
      <c r="QKQ538" s="66"/>
      <c r="QKR538" s="79"/>
      <c r="QKS538" s="109"/>
      <c r="QKT538" s="479"/>
      <c r="QKU538" s="78"/>
      <c r="QKV538" s="144"/>
      <c r="QKW538" s="75"/>
      <c r="QKX538" s="66"/>
      <c r="QKY538" s="66"/>
      <c r="QKZ538" s="79"/>
      <c r="QLA538" s="109"/>
      <c r="QLB538" s="479"/>
      <c r="QLC538" s="78"/>
      <c r="QLD538" s="144"/>
      <c r="QLE538" s="75"/>
      <c r="QLF538" s="66"/>
      <c r="QLG538" s="66"/>
      <c r="QLH538" s="79"/>
      <c r="QLI538" s="109"/>
      <c r="QLJ538" s="479"/>
      <c r="QLK538" s="78"/>
      <c r="QLL538" s="144"/>
      <c r="QLM538" s="75"/>
      <c r="QLN538" s="66"/>
      <c r="QLO538" s="66"/>
      <c r="QLP538" s="79"/>
      <c r="QLQ538" s="109"/>
      <c r="QLR538" s="479"/>
      <c r="QLS538" s="78"/>
      <c r="QLT538" s="144"/>
      <c r="QLU538" s="75"/>
      <c r="QLV538" s="66"/>
      <c r="QLW538" s="66"/>
      <c r="QLX538" s="79"/>
      <c r="QLY538" s="109"/>
      <c r="QLZ538" s="479"/>
      <c r="QMA538" s="78"/>
      <c r="QMB538" s="144"/>
      <c r="QMC538" s="75"/>
      <c r="QMD538" s="66"/>
      <c r="QME538" s="66"/>
      <c r="QMF538" s="79"/>
      <c r="QMG538" s="109"/>
      <c r="QMH538" s="479"/>
      <c r="QMI538" s="78"/>
      <c r="QMJ538" s="144"/>
      <c r="QMK538" s="75"/>
      <c r="QML538" s="66"/>
      <c r="QMM538" s="66"/>
      <c r="QMN538" s="79"/>
      <c r="QMO538" s="109"/>
      <c r="QMP538" s="479"/>
      <c r="QMQ538" s="78"/>
      <c r="QMR538" s="144"/>
      <c r="QMS538" s="75"/>
      <c r="QMT538" s="66"/>
      <c r="QMU538" s="66"/>
      <c r="QMV538" s="79"/>
      <c r="QMW538" s="109"/>
      <c r="QMX538" s="479"/>
      <c r="QMY538" s="78"/>
      <c r="QMZ538" s="144"/>
      <c r="QNA538" s="75"/>
      <c r="QNB538" s="66"/>
      <c r="QNC538" s="66"/>
      <c r="QND538" s="79"/>
      <c r="QNE538" s="109"/>
      <c r="QNF538" s="479"/>
      <c r="QNG538" s="78"/>
      <c r="QNH538" s="144"/>
      <c r="QNI538" s="75"/>
      <c r="QNJ538" s="66"/>
      <c r="QNK538" s="66"/>
      <c r="QNL538" s="79"/>
      <c r="QNM538" s="109"/>
      <c r="QNN538" s="479"/>
      <c r="QNO538" s="78"/>
      <c r="QNP538" s="144"/>
      <c r="QNQ538" s="75"/>
      <c r="QNR538" s="66"/>
      <c r="QNS538" s="66"/>
      <c r="QNT538" s="79"/>
      <c r="QNU538" s="109"/>
      <c r="QNV538" s="479"/>
      <c r="QNW538" s="78"/>
      <c r="QNX538" s="144"/>
      <c r="QNY538" s="75"/>
      <c r="QNZ538" s="66"/>
      <c r="QOA538" s="66"/>
      <c r="QOB538" s="79"/>
      <c r="QOC538" s="109"/>
      <c r="QOD538" s="479"/>
      <c r="QOE538" s="78"/>
      <c r="QOF538" s="144"/>
      <c r="QOG538" s="75"/>
      <c r="QOH538" s="66"/>
      <c r="QOI538" s="66"/>
      <c r="QOJ538" s="79"/>
      <c r="QOK538" s="109"/>
      <c r="QOL538" s="479"/>
      <c r="QOM538" s="78"/>
      <c r="QON538" s="144"/>
      <c r="QOO538" s="75"/>
      <c r="QOP538" s="66"/>
      <c r="QOQ538" s="66"/>
      <c r="QOR538" s="79"/>
      <c r="QOS538" s="109"/>
      <c r="QOT538" s="479"/>
      <c r="QOU538" s="78"/>
      <c r="QOV538" s="144"/>
      <c r="QOW538" s="75"/>
      <c r="QOX538" s="66"/>
      <c r="QOY538" s="66"/>
      <c r="QOZ538" s="79"/>
      <c r="QPA538" s="109"/>
      <c r="QPB538" s="479"/>
      <c r="QPC538" s="78"/>
      <c r="QPD538" s="144"/>
      <c r="QPE538" s="75"/>
      <c r="QPF538" s="66"/>
      <c r="QPG538" s="66"/>
      <c r="QPH538" s="79"/>
      <c r="QPI538" s="109"/>
      <c r="QPJ538" s="479"/>
      <c r="QPK538" s="78"/>
      <c r="QPL538" s="144"/>
      <c r="QPM538" s="75"/>
      <c r="QPN538" s="66"/>
      <c r="QPO538" s="66"/>
      <c r="QPP538" s="79"/>
      <c r="QPQ538" s="109"/>
      <c r="QPR538" s="479"/>
      <c r="QPS538" s="78"/>
      <c r="QPT538" s="144"/>
      <c r="QPU538" s="75"/>
      <c r="QPV538" s="66"/>
      <c r="QPW538" s="66"/>
      <c r="QPX538" s="79"/>
      <c r="QPY538" s="109"/>
      <c r="QPZ538" s="479"/>
      <c r="QQA538" s="78"/>
      <c r="QQB538" s="144"/>
      <c r="QQC538" s="75"/>
      <c r="QQD538" s="66"/>
      <c r="QQE538" s="66"/>
      <c r="QQF538" s="79"/>
      <c r="QQG538" s="109"/>
      <c r="QQH538" s="479"/>
      <c r="QQI538" s="78"/>
      <c r="QQJ538" s="144"/>
      <c r="QQK538" s="75"/>
      <c r="QQL538" s="66"/>
      <c r="QQM538" s="66"/>
      <c r="QQN538" s="79"/>
      <c r="QQO538" s="109"/>
      <c r="QQP538" s="479"/>
      <c r="QQQ538" s="78"/>
      <c r="QQR538" s="144"/>
      <c r="QQS538" s="75"/>
      <c r="QQT538" s="66"/>
      <c r="QQU538" s="66"/>
      <c r="QQV538" s="79"/>
      <c r="QQW538" s="109"/>
      <c r="QQX538" s="479"/>
      <c r="QQY538" s="78"/>
      <c r="QQZ538" s="144"/>
      <c r="QRA538" s="75"/>
      <c r="QRB538" s="66"/>
      <c r="QRC538" s="66"/>
      <c r="QRD538" s="79"/>
      <c r="QRE538" s="109"/>
      <c r="QRF538" s="479"/>
      <c r="QRG538" s="78"/>
      <c r="QRH538" s="144"/>
      <c r="QRI538" s="75"/>
      <c r="QRJ538" s="66"/>
      <c r="QRK538" s="66"/>
      <c r="QRL538" s="79"/>
      <c r="QRM538" s="109"/>
      <c r="QRN538" s="479"/>
      <c r="QRO538" s="78"/>
      <c r="QRP538" s="144"/>
      <c r="QRQ538" s="75"/>
      <c r="QRR538" s="66"/>
      <c r="QRS538" s="66"/>
      <c r="QRT538" s="79"/>
      <c r="QRU538" s="109"/>
      <c r="QRV538" s="479"/>
      <c r="QRW538" s="78"/>
      <c r="QRX538" s="144"/>
      <c r="QRY538" s="75"/>
      <c r="QRZ538" s="66"/>
      <c r="QSA538" s="66"/>
      <c r="QSB538" s="79"/>
      <c r="QSC538" s="109"/>
      <c r="QSD538" s="479"/>
      <c r="QSE538" s="78"/>
      <c r="QSF538" s="144"/>
      <c r="QSG538" s="75"/>
      <c r="QSH538" s="66"/>
      <c r="QSI538" s="66"/>
      <c r="QSJ538" s="79"/>
      <c r="QSK538" s="109"/>
      <c r="QSL538" s="479"/>
      <c r="QSM538" s="78"/>
      <c r="QSN538" s="144"/>
      <c r="QSO538" s="75"/>
      <c r="QSP538" s="66"/>
      <c r="QSQ538" s="66"/>
      <c r="QSR538" s="79"/>
      <c r="QSS538" s="109"/>
      <c r="QST538" s="479"/>
      <c r="QSU538" s="78"/>
      <c r="QSV538" s="144"/>
      <c r="QSW538" s="75"/>
      <c r="QSX538" s="66"/>
      <c r="QSY538" s="66"/>
      <c r="QSZ538" s="79"/>
      <c r="QTA538" s="109"/>
      <c r="QTB538" s="479"/>
      <c r="QTC538" s="78"/>
      <c r="QTD538" s="144"/>
      <c r="QTE538" s="75"/>
      <c r="QTF538" s="66"/>
      <c r="QTG538" s="66"/>
      <c r="QTH538" s="79"/>
      <c r="QTI538" s="109"/>
      <c r="QTJ538" s="479"/>
      <c r="QTK538" s="78"/>
      <c r="QTL538" s="144"/>
      <c r="QTM538" s="75"/>
      <c r="QTN538" s="66"/>
      <c r="QTO538" s="66"/>
      <c r="QTP538" s="79"/>
      <c r="QTQ538" s="109"/>
      <c r="QTR538" s="479"/>
      <c r="QTS538" s="78"/>
      <c r="QTT538" s="144"/>
      <c r="QTU538" s="75"/>
      <c r="QTV538" s="66"/>
      <c r="QTW538" s="66"/>
      <c r="QTX538" s="79"/>
      <c r="QTY538" s="109"/>
      <c r="QTZ538" s="479"/>
      <c r="QUA538" s="78"/>
      <c r="QUB538" s="144"/>
      <c r="QUC538" s="75"/>
      <c r="QUD538" s="66"/>
      <c r="QUE538" s="66"/>
      <c r="QUF538" s="79"/>
      <c r="QUG538" s="109"/>
      <c r="QUH538" s="479"/>
      <c r="QUI538" s="78"/>
      <c r="QUJ538" s="144"/>
      <c r="QUK538" s="75"/>
      <c r="QUL538" s="66"/>
      <c r="QUM538" s="66"/>
      <c r="QUN538" s="79"/>
      <c r="QUO538" s="109"/>
      <c r="QUP538" s="479"/>
      <c r="QUQ538" s="78"/>
      <c r="QUR538" s="144"/>
      <c r="QUS538" s="75"/>
      <c r="QUT538" s="66"/>
      <c r="QUU538" s="66"/>
      <c r="QUV538" s="79"/>
      <c r="QUW538" s="109"/>
      <c r="QUX538" s="479"/>
      <c r="QUY538" s="78"/>
      <c r="QUZ538" s="144"/>
      <c r="QVA538" s="75"/>
      <c r="QVB538" s="66"/>
      <c r="QVC538" s="66"/>
      <c r="QVD538" s="79"/>
      <c r="QVE538" s="109"/>
      <c r="QVF538" s="479"/>
      <c r="QVG538" s="78"/>
      <c r="QVH538" s="144"/>
      <c r="QVI538" s="75"/>
      <c r="QVJ538" s="66"/>
      <c r="QVK538" s="66"/>
      <c r="QVL538" s="79"/>
      <c r="QVM538" s="109"/>
      <c r="QVN538" s="479"/>
      <c r="QVO538" s="78"/>
      <c r="QVP538" s="144"/>
      <c r="QVQ538" s="75"/>
      <c r="QVR538" s="66"/>
      <c r="QVS538" s="66"/>
      <c r="QVT538" s="79"/>
      <c r="QVU538" s="109"/>
      <c r="QVV538" s="479"/>
      <c r="QVW538" s="78"/>
      <c r="QVX538" s="144"/>
      <c r="QVY538" s="75"/>
      <c r="QVZ538" s="66"/>
      <c r="QWA538" s="66"/>
      <c r="QWB538" s="79"/>
      <c r="QWC538" s="109"/>
      <c r="QWD538" s="479"/>
      <c r="QWE538" s="78"/>
      <c r="QWF538" s="144"/>
      <c r="QWG538" s="75"/>
      <c r="QWH538" s="66"/>
      <c r="QWI538" s="66"/>
      <c r="QWJ538" s="79"/>
      <c r="QWK538" s="109"/>
      <c r="QWL538" s="479"/>
      <c r="QWM538" s="78"/>
      <c r="QWN538" s="144"/>
      <c r="QWO538" s="75"/>
      <c r="QWP538" s="66"/>
      <c r="QWQ538" s="66"/>
      <c r="QWR538" s="79"/>
      <c r="QWS538" s="109"/>
      <c r="QWT538" s="479"/>
      <c r="QWU538" s="78"/>
      <c r="QWV538" s="144"/>
      <c r="QWW538" s="75"/>
      <c r="QWX538" s="66"/>
      <c r="QWY538" s="66"/>
      <c r="QWZ538" s="79"/>
      <c r="QXA538" s="109"/>
      <c r="QXB538" s="479"/>
      <c r="QXC538" s="78"/>
      <c r="QXD538" s="144"/>
      <c r="QXE538" s="75"/>
      <c r="QXF538" s="66"/>
      <c r="QXG538" s="66"/>
      <c r="QXH538" s="79"/>
      <c r="QXI538" s="109"/>
      <c r="QXJ538" s="479"/>
      <c r="QXK538" s="78"/>
      <c r="QXL538" s="144"/>
      <c r="QXM538" s="75"/>
      <c r="QXN538" s="66"/>
      <c r="QXO538" s="66"/>
      <c r="QXP538" s="79"/>
      <c r="QXQ538" s="109"/>
      <c r="QXR538" s="479"/>
      <c r="QXS538" s="78"/>
      <c r="QXT538" s="144"/>
      <c r="QXU538" s="75"/>
      <c r="QXV538" s="66"/>
      <c r="QXW538" s="66"/>
      <c r="QXX538" s="79"/>
      <c r="QXY538" s="109"/>
      <c r="QXZ538" s="479"/>
      <c r="QYA538" s="78"/>
      <c r="QYB538" s="144"/>
      <c r="QYC538" s="75"/>
      <c r="QYD538" s="66"/>
      <c r="QYE538" s="66"/>
      <c r="QYF538" s="79"/>
      <c r="QYG538" s="109"/>
      <c r="QYH538" s="479"/>
      <c r="QYI538" s="78"/>
      <c r="QYJ538" s="144"/>
      <c r="QYK538" s="75"/>
      <c r="QYL538" s="66"/>
      <c r="QYM538" s="66"/>
      <c r="QYN538" s="79"/>
      <c r="QYO538" s="109"/>
      <c r="QYP538" s="479"/>
      <c r="QYQ538" s="78"/>
      <c r="QYR538" s="144"/>
      <c r="QYS538" s="75"/>
      <c r="QYT538" s="66"/>
      <c r="QYU538" s="66"/>
      <c r="QYV538" s="79"/>
      <c r="QYW538" s="109"/>
      <c r="QYX538" s="479"/>
      <c r="QYY538" s="78"/>
      <c r="QYZ538" s="144"/>
      <c r="QZA538" s="75"/>
      <c r="QZB538" s="66"/>
      <c r="QZC538" s="66"/>
      <c r="QZD538" s="79"/>
      <c r="QZE538" s="109"/>
      <c r="QZF538" s="479"/>
      <c r="QZG538" s="78"/>
      <c r="QZH538" s="144"/>
      <c r="QZI538" s="75"/>
      <c r="QZJ538" s="66"/>
      <c r="QZK538" s="66"/>
      <c r="QZL538" s="79"/>
      <c r="QZM538" s="109"/>
      <c r="QZN538" s="479"/>
      <c r="QZO538" s="78"/>
      <c r="QZP538" s="144"/>
      <c r="QZQ538" s="75"/>
      <c r="QZR538" s="66"/>
      <c r="QZS538" s="66"/>
      <c r="QZT538" s="79"/>
      <c r="QZU538" s="109"/>
      <c r="QZV538" s="479"/>
      <c r="QZW538" s="78"/>
      <c r="QZX538" s="144"/>
      <c r="QZY538" s="75"/>
      <c r="QZZ538" s="66"/>
      <c r="RAA538" s="66"/>
      <c r="RAB538" s="79"/>
      <c r="RAC538" s="109"/>
      <c r="RAD538" s="479"/>
      <c r="RAE538" s="78"/>
      <c r="RAF538" s="144"/>
      <c r="RAG538" s="75"/>
      <c r="RAH538" s="66"/>
      <c r="RAI538" s="66"/>
      <c r="RAJ538" s="79"/>
      <c r="RAK538" s="109"/>
      <c r="RAL538" s="479"/>
      <c r="RAM538" s="78"/>
      <c r="RAN538" s="144"/>
      <c r="RAO538" s="75"/>
      <c r="RAP538" s="66"/>
      <c r="RAQ538" s="66"/>
      <c r="RAR538" s="79"/>
      <c r="RAS538" s="109"/>
      <c r="RAT538" s="479"/>
      <c r="RAU538" s="78"/>
      <c r="RAV538" s="144"/>
      <c r="RAW538" s="75"/>
      <c r="RAX538" s="66"/>
      <c r="RAY538" s="66"/>
      <c r="RAZ538" s="79"/>
      <c r="RBA538" s="109"/>
      <c r="RBB538" s="479"/>
      <c r="RBC538" s="78"/>
      <c r="RBD538" s="144"/>
      <c r="RBE538" s="75"/>
      <c r="RBF538" s="66"/>
      <c r="RBG538" s="66"/>
      <c r="RBH538" s="79"/>
      <c r="RBI538" s="109"/>
      <c r="RBJ538" s="479"/>
      <c r="RBK538" s="78"/>
      <c r="RBL538" s="144"/>
      <c r="RBM538" s="75"/>
      <c r="RBN538" s="66"/>
      <c r="RBO538" s="66"/>
      <c r="RBP538" s="79"/>
      <c r="RBQ538" s="109"/>
      <c r="RBR538" s="479"/>
      <c r="RBS538" s="78"/>
      <c r="RBT538" s="144"/>
      <c r="RBU538" s="75"/>
      <c r="RBV538" s="66"/>
      <c r="RBW538" s="66"/>
      <c r="RBX538" s="79"/>
      <c r="RBY538" s="109"/>
      <c r="RBZ538" s="479"/>
      <c r="RCA538" s="78"/>
      <c r="RCB538" s="144"/>
      <c r="RCC538" s="75"/>
      <c r="RCD538" s="66"/>
      <c r="RCE538" s="66"/>
      <c r="RCF538" s="79"/>
      <c r="RCG538" s="109"/>
      <c r="RCH538" s="479"/>
      <c r="RCI538" s="78"/>
      <c r="RCJ538" s="144"/>
      <c r="RCK538" s="75"/>
      <c r="RCL538" s="66"/>
      <c r="RCM538" s="66"/>
      <c r="RCN538" s="79"/>
      <c r="RCO538" s="109"/>
      <c r="RCP538" s="479"/>
      <c r="RCQ538" s="78"/>
      <c r="RCR538" s="144"/>
      <c r="RCS538" s="75"/>
      <c r="RCT538" s="66"/>
      <c r="RCU538" s="66"/>
      <c r="RCV538" s="79"/>
      <c r="RCW538" s="109"/>
      <c r="RCX538" s="479"/>
      <c r="RCY538" s="78"/>
      <c r="RCZ538" s="144"/>
      <c r="RDA538" s="75"/>
      <c r="RDB538" s="66"/>
      <c r="RDC538" s="66"/>
      <c r="RDD538" s="79"/>
      <c r="RDE538" s="109"/>
      <c r="RDF538" s="479"/>
      <c r="RDG538" s="78"/>
      <c r="RDH538" s="144"/>
      <c r="RDI538" s="75"/>
      <c r="RDJ538" s="66"/>
      <c r="RDK538" s="66"/>
      <c r="RDL538" s="79"/>
      <c r="RDM538" s="109"/>
      <c r="RDN538" s="479"/>
      <c r="RDO538" s="78"/>
      <c r="RDP538" s="144"/>
      <c r="RDQ538" s="75"/>
      <c r="RDR538" s="66"/>
      <c r="RDS538" s="66"/>
      <c r="RDT538" s="79"/>
      <c r="RDU538" s="109"/>
      <c r="RDV538" s="479"/>
      <c r="RDW538" s="78"/>
      <c r="RDX538" s="144"/>
      <c r="RDY538" s="75"/>
      <c r="RDZ538" s="66"/>
      <c r="REA538" s="66"/>
      <c r="REB538" s="79"/>
      <c r="REC538" s="109"/>
      <c r="RED538" s="479"/>
      <c r="REE538" s="78"/>
      <c r="REF538" s="144"/>
      <c r="REG538" s="75"/>
      <c r="REH538" s="66"/>
      <c r="REI538" s="66"/>
      <c r="REJ538" s="79"/>
      <c r="REK538" s="109"/>
      <c r="REL538" s="479"/>
      <c r="REM538" s="78"/>
      <c r="REN538" s="144"/>
      <c r="REO538" s="75"/>
      <c r="REP538" s="66"/>
      <c r="REQ538" s="66"/>
      <c r="RER538" s="79"/>
      <c r="RES538" s="109"/>
      <c r="RET538" s="479"/>
      <c r="REU538" s="78"/>
      <c r="REV538" s="144"/>
      <c r="REW538" s="75"/>
      <c r="REX538" s="66"/>
      <c r="REY538" s="66"/>
      <c r="REZ538" s="79"/>
      <c r="RFA538" s="109"/>
      <c r="RFB538" s="479"/>
      <c r="RFC538" s="78"/>
      <c r="RFD538" s="144"/>
      <c r="RFE538" s="75"/>
      <c r="RFF538" s="66"/>
      <c r="RFG538" s="66"/>
      <c r="RFH538" s="79"/>
      <c r="RFI538" s="109"/>
      <c r="RFJ538" s="479"/>
      <c r="RFK538" s="78"/>
      <c r="RFL538" s="144"/>
      <c r="RFM538" s="75"/>
      <c r="RFN538" s="66"/>
      <c r="RFO538" s="66"/>
      <c r="RFP538" s="79"/>
      <c r="RFQ538" s="109"/>
      <c r="RFR538" s="479"/>
      <c r="RFS538" s="78"/>
      <c r="RFT538" s="144"/>
      <c r="RFU538" s="75"/>
      <c r="RFV538" s="66"/>
      <c r="RFW538" s="66"/>
      <c r="RFX538" s="79"/>
      <c r="RFY538" s="109"/>
      <c r="RFZ538" s="479"/>
      <c r="RGA538" s="78"/>
      <c r="RGB538" s="144"/>
      <c r="RGC538" s="75"/>
      <c r="RGD538" s="66"/>
      <c r="RGE538" s="66"/>
      <c r="RGF538" s="79"/>
      <c r="RGG538" s="109"/>
      <c r="RGH538" s="479"/>
      <c r="RGI538" s="78"/>
      <c r="RGJ538" s="144"/>
      <c r="RGK538" s="75"/>
      <c r="RGL538" s="66"/>
      <c r="RGM538" s="66"/>
      <c r="RGN538" s="79"/>
      <c r="RGO538" s="109"/>
      <c r="RGP538" s="479"/>
      <c r="RGQ538" s="78"/>
      <c r="RGR538" s="144"/>
      <c r="RGS538" s="75"/>
      <c r="RGT538" s="66"/>
      <c r="RGU538" s="66"/>
      <c r="RGV538" s="79"/>
      <c r="RGW538" s="109"/>
      <c r="RGX538" s="479"/>
      <c r="RGY538" s="78"/>
      <c r="RGZ538" s="144"/>
      <c r="RHA538" s="75"/>
      <c r="RHB538" s="66"/>
      <c r="RHC538" s="66"/>
      <c r="RHD538" s="79"/>
      <c r="RHE538" s="109"/>
      <c r="RHF538" s="479"/>
      <c r="RHG538" s="78"/>
      <c r="RHH538" s="144"/>
      <c r="RHI538" s="75"/>
      <c r="RHJ538" s="66"/>
      <c r="RHK538" s="66"/>
      <c r="RHL538" s="79"/>
      <c r="RHM538" s="109"/>
      <c r="RHN538" s="479"/>
      <c r="RHO538" s="78"/>
      <c r="RHP538" s="144"/>
      <c r="RHQ538" s="75"/>
      <c r="RHR538" s="66"/>
      <c r="RHS538" s="66"/>
      <c r="RHT538" s="79"/>
      <c r="RHU538" s="109"/>
      <c r="RHV538" s="479"/>
      <c r="RHW538" s="78"/>
      <c r="RHX538" s="144"/>
      <c r="RHY538" s="75"/>
      <c r="RHZ538" s="66"/>
      <c r="RIA538" s="66"/>
      <c r="RIB538" s="79"/>
      <c r="RIC538" s="109"/>
      <c r="RID538" s="479"/>
      <c r="RIE538" s="78"/>
      <c r="RIF538" s="144"/>
      <c r="RIG538" s="75"/>
      <c r="RIH538" s="66"/>
      <c r="RII538" s="66"/>
      <c r="RIJ538" s="79"/>
      <c r="RIK538" s="109"/>
      <c r="RIL538" s="479"/>
      <c r="RIM538" s="78"/>
      <c r="RIN538" s="144"/>
      <c r="RIO538" s="75"/>
      <c r="RIP538" s="66"/>
      <c r="RIQ538" s="66"/>
      <c r="RIR538" s="79"/>
      <c r="RIS538" s="109"/>
      <c r="RIT538" s="479"/>
      <c r="RIU538" s="78"/>
      <c r="RIV538" s="144"/>
      <c r="RIW538" s="75"/>
      <c r="RIX538" s="66"/>
      <c r="RIY538" s="66"/>
      <c r="RIZ538" s="79"/>
      <c r="RJA538" s="109"/>
      <c r="RJB538" s="479"/>
      <c r="RJC538" s="78"/>
      <c r="RJD538" s="144"/>
      <c r="RJE538" s="75"/>
      <c r="RJF538" s="66"/>
      <c r="RJG538" s="66"/>
      <c r="RJH538" s="79"/>
      <c r="RJI538" s="109"/>
      <c r="RJJ538" s="479"/>
      <c r="RJK538" s="78"/>
      <c r="RJL538" s="144"/>
      <c r="RJM538" s="75"/>
      <c r="RJN538" s="66"/>
      <c r="RJO538" s="66"/>
      <c r="RJP538" s="79"/>
      <c r="RJQ538" s="109"/>
      <c r="RJR538" s="479"/>
      <c r="RJS538" s="78"/>
      <c r="RJT538" s="144"/>
      <c r="RJU538" s="75"/>
      <c r="RJV538" s="66"/>
      <c r="RJW538" s="66"/>
      <c r="RJX538" s="79"/>
      <c r="RJY538" s="109"/>
      <c r="RJZ538" s="479"/>
      <c r="RKA538" s="78"/>
      <c r="RKB538" s="144"/>
      <c r="RKC538" s="75"/>
      <c r="RKD538" s="66"/>
      <c r="RKE538" s="66"/>
      <c r="RKF538" s="79"/>
      <c r="RKG538" s="109"/>
      <c r="RKH538" s="479"/>
      <c r="RKI538" s="78"/>
      <c r="RKJ538" s="144"/>
      <c r="RKK538" s="75"/>
      <c r="RKL538" s="66"/>
      <c r="RKM538" s="66"/>
      <c r="RKN538" s="79"/>
      <c r="RKO538" s="109"/>
      <c r="RKP538" s="479"/>
      <c r="RKQ538" s="78"/>
      <c r="RKR538" s="144"/>
      <c r="RKS538" s="75"/>
      <c r="RKT538" s="66"/>
      <c r="RKU538" s="66"/>
      <c r="RKV538" s="79"/>
      <c r="RKW538" s="109"/>
      <c r="RKX538" s="479"/>
      <c r="RKY538" s="78"/>
      <c r="RKZ538" s="144"/>
      <c r="RLA538" s="75"/>
      <c r="RLB538" s="66"/>
      <c r="RLC538" s="66"/>
      <c r="RLD538" s="79"/>
      <c r="RLE538" s="109"/>
      <c r="RLF538" s="479"/>
      <c r="RLG538" s="78"/>
      <c r="RLH538" s="144"/>
      <c r="RLI538" s="75"/>
      <c r="RLJ538" s="66"/>
      <c r="RLK538" s="66"/>
      <c r="RLL538" s="79"/>
      <c r="RLM538" s="109"/>
      <c r="RLN538" s="479"/>
      <c r="RLO538" s="78"/>
      <c r="RLP538" s="144"/>
      <c r="RLQ538" s="75"/>
      <c r="RLR538" s="66"/>
      <c r="RLS538" s="66"/>
      <c r="RLT538" s="79"/>
      <c r="RLU538" s="109"/>
      <c r="RLV538" s="479"/>
      <c r="RLW538" s="78"/>
      <c r="RLX538" s="144"/>
      <c r="RLY538" s="75"/>
      <c r="RLZ538" s="66"/>
      <c r="RMA538" s="66"/>
      <c r="RMB538" s="79"/>
      <c r="RMC538" s="109"/>
      <c r="RMD538" s="479"/>
      <c r="RME538" s="78"/>
      <c r="RMF538" s="144"/>
      <c r="RMG538" s="75"/>
      <c r="RMH538" s="66"/>
      <c r="RMI538" s="66"/>
      <c r="RMJ538" s="79"/>
      <c r="RMK538" s="109"/>
      <c r="RML538" s="479"/>
      <c r="RMM538" s="78"/>
      <c r="RMN538" s="144"/>
      <c r="RMO538" s="75"/>
      <c r="RMP538" s="66"/>
      <c r="RMQ538" s="66"/>
      <c r="RMR538" s="79"/>
      <c r="RMS538" s="109"/>
      <c r="RMT538" s="479"/>
      <c r="RMU538" s="78"/>
      <c r="RMV538" s="144"/>
      <c r="RMW538" s="75"/>
      <c r="RMX538" s="66"/>
      <c r="RMY538" s="66"/>
      <c r="RMZ538" s="79"/>
      <c r="RNA538" s="109"/>
      <c r="RNB538" s="479"/>
      <c r="RNC538" s="78"/>
      <c r="RND538" s="144"/>
      <c r="RNE538" s="75"/>
      <c r="RNF538" s="66"/>
      <c r="RNG538" s="66"/>
      <c r="RNH538" s="79"/>
      <c r="RNI538" s="109"/>
      <c r="RNJ538" s="479"/>
      <c r="RNK538" s="78"/>
      <c r="RNL538" s="144"/>
      <c r="RNM538" s="75"/>
      <c r="RNN538" s="66"/>
      <c r="RNO538" s="66"/>
      <c r="RNP538" s="79"/>
      <c r="RNQ538" s="109"/>
      <c r="RNR538" s="479"/>
      <c r="RNS538" s="78"/>
      <c r="RNT538" s="144"/>
      <c r="RNU538" s="75"/>
      <c r="RNV538" s="66"/>
      <c r="RNW538" s="66"/>
      <c r="RNX538" s="79"/>
      <c r="RNY538" s="109"/>
      <c r="RNZ538" s="479"/>
      <c r="ROA538" s="78"/>
      <c r="ROB538" s="144"/>
      <c r="ROC538" s="75"/>
      <c r="ROD538" s="66"/>
      <c r="ROE538" s="66"/>
      <c r="ROF538" s="79"/>
      <c r="ROG538" s="109"/>
      <c r="ROH538" s="479"/>
      <c r="ROI538" s="78"/>
      <c r="ROJ538" s="144"/>
      <c r="ROK538" s="75"/>
      <c r="ROL538" s="66"/>
      <c r="ROM538" s="66"/>
      <c r="RON538" s="79"/>
      <c r="ROO538" s="109"/>
      <c r="ROP538" s="479"/>
      <c r="ROQ538" s="78"/>
      <c r="ROR538" s="144"/>
      <c r="ROS538" s="75"/>
      <c r="ROT538" s="66"/>
      <c r="ROU538" s="66"/>
      <c r="ROV538" s="79"/>
      <c r="ROW538" s="109"/>
      <c r="ROX538" s="479"/>
      <c r="ROY538" s="78"/>
      <c r="ROZ538" s="144"/>
      <c r="RPA538" s="75"/>
      <c r="RPB538" s="66"/>
      <c r="RPC538" s="66"/>
      <c r="RPD538" s="79"/>
      <c r="RPE538" s="109"/>
      <c r="RPF538" s="479"/>
      <c r="RPG538" s="78"/>
      <c r="RPH538" s="144"/>
      <c r="RPI538" s="75"/>
      <c r="RPJ538" s="66"/>
      <c r="RPK538" s="66"/>
      <c r="RPL538" s="79"/>
      <c r="RPM538" s="109"/>
      <c r="RPN538" s="479"/>
      <c r="RPO538" s="78"/>
      <c r="RPP538" s="144"/>
      <c r="RPQ538" s="75"/>
      <c r="RPR538" s="66"/>
      <c r="RPS538" s="66"/>
      <c r="RPT538" s="79"/>
      <c r="RPU538" s="109"/>
      <c r="RPV538" s="479"/>
      <c r="RPW538" s="78"/>
      <c r="RPX538" s="144"/>
      <c r="RPY538" s="75"/>
      <c r="RPZ538" s="66"/>
      <c r="RQA538" s="66"/>
      <c r="RQB538" s="79"/>
      <c r="RQC538" s="109"/>
      <c r="RQD538" s="479"/>
      <c r="RQE538" s="78"/>
      <c r="RQF538" s="144"/>
      <c r="RQG538" s="75"/>
      <c r="RQH538" s="66"/>
      <c r="RQI538" s="66"/>
      <c r="RQJ538" s="79"/>
      <c r="RQK538" s="109"/>
      <c r="RQL538" s="479"/>
      <c r="RQM538" s="78"/>
      <c r="RQN538" s="144"/>
      <c r="RQO538" s="75"/>
      <c r="RQP538" s="66"/>
      <c r="RQQ538" s="66"/>
      <c r="RQR538" s="79"/>
      <c r="RQS538" s="109"/>
      <c r="RQT538" s="479"/>
      <c r="RQU538" s="78"/>
      <c r="RQV538" s="144"/>
      <c r="RQW538" s="75"/>
      <c r="RQX538" s="66"/>
      <c r="RQY538" s="66"/>
      <c r="RQZ538" s="79"/>
      <c r="RRA538" s="109"/>
      <c r="RRB538" s="479"/>
      <c r="RRC538" s="78"/>
      <c r="RRD538" s="144"/>
      <c r="RRE538" s="75"/>
      <c r="RRF538" s="66"/>
      <c r="RRG538" s="66"/>
      <c r="RRH538" s="79"/>
      <c r="RRI538" s="109"/>
      <c r="RRJ538" s="479"/>
      <c r="RRK538" s="78"/>
      <c r="RRL538" s="144"/>
      <c r="RRM538" s="75"/>
      <c r="RRN538" s="66"/>
      <c r="RRO538" s="66"/>
      <c r="RRP538" s="79"/>
      <c r="RRQ538" s="109"/>
      <c r="RRR538" s="479"/>
      <c r="RRS538" s="78"/>
      <c r="RRT538" s="144"/>
      <c r="RRU538" s="75"/>
      <c r="RRV538" s="66"/>
      <c r="RRW538" s="66"/>
      <c r="RRX538" s="79"/>
      <c r="RRY538" s="109"/>
      <c r="RRZ538" s="479"/>
      <c r="RSA538" s="78"/>
      <c r="RSB538" s="144"/>
      <c r="RSC538" s="75"/>
      <c r="RSD538" s="66"/>
      <c r="RSE538" s="66"/>
      <c r="RSF538" s="79"/>
      <c r="RSG538" s="109"/>
      <c r="RSH538" s="479"/>
      <c r="RSI538" s="78"/>
      <c r="RSJ538" s="144"/>
      <c r="RSK538" s="75"/>
      <c r="RSL538" s="66"/>
      <c r="RSM538" s="66"/>
      <c r="RSN538" s="79"/>
      <c r="RSO538" s="109"/>
      <c r="RSP538" s="479"/>
      <c r="RSQ538" s="78"/>
      <c r="RSR538" s="144"/>
      <c r="RSS538" s="75"/>
      <c r="RST538" s="66"/>
      <c r="RSU538" s="66"/>
      <c r="RSV538" s="79"/>
      <c r="RSW538" s="109"/>
      <c r="RSX538" s="479"/>
      <c r="RSY538" s="78"/>
      <c r="RSZ538" s="144"/>
      <c r="RTA538" s="75"/>
      <c r="RTB538" s="66"/>
      <c r="RTC538" s="66"/>
      <c r="RTD538" s="79"/>
      <c r="RTE538" s="109"/>
      <c r="RTF538" s="479"/>
      <c r="RTG538" s="78"/>
      <c r="RTH538" s="144"/>
      <c r="RTI538" s="75"/>
      <c r="RTJ538" s="66"/>
      <c r="RTK538" s="66"/>
      <c r="RTL538" s="79"/>
      <c r="RTM538" s="109"/>
      <c r="RTN538" s="479"/>
      <c r="RTO538" s="78"/>
      <c r="RTP538" s="144"/>
      <c r="RTQ538" s="75"/>
      <c r="RTR538" s="66"/>
      <c r="RTS538" s="66"/>
      <c r="RTT538" s="79"/>
      <c r="RTU538" s="109"/>
      <c r="RTV538" s="479"/>
      <c r="RTW538" s="78"/>
      <c r="RTX538" s="144"/>
      <c r="RTY538" s="75"/>
      <c r="RTZ538" s="66"/>
      <c r="RUA538" s="66"/>
      <c r="RUB538" s="79"/>
      <c r="RUC538" s="109"/>
      <c r="RUD538" s="479"/>
      <c r="RUE538" s="78"/>
      <c r="RUF538" s="144"/>
      <c r="RUG538" s="75"/>
      <c r="RUH538" s="66"/>
      <c r="RUI538" s="66"/>
      <c r="RUJ538" s="79"/>
      <c r="RUK538" s="109"/>
      <c r="RUL538" s="479"/>
      <c r="RUM538" s="78"/>
      <c r="RUN538" s="144"/>
      <c r="RUO538" s="75"/>
      <c r="RUP538" s="66"/>
      <c r="RUQ538" s="66"/>
      <c r="RUR538" s="79"/>
      <c r="RUS538" s="109"/>
      <c r="RUT538" s="479"/>
      <c r="RUU538" s="78"/>
      <c r="RUV538" s="144"/>
      <c r="RUW538" s="75"/>
      <c r="RUX538" s="66"/>
      <c r="RUY538" s="66"/>
      <c r="RUZ538" s="79"/>
      <c r="RVA538" s="109"/>
      <c r="RVB538" s="479"/>
      <c r="RVC538" s="78"/>
      <c r="RVD538" s="144"/>
      <c r="RVE538" s="75"/>
      <c r="RVF538" s="66"/>
      <c r="RVG538" s="66"/>
      <c r="RVH538" s="79"/>
      <c r="RVI538" s="109"/>
      <c r="RVJ538" s="479"/>
      <c r="RVK538" s="78"/>
      <c r="RVL538" s="144"/>
      <c r="RVM538" s="75"/>
      <c r="RVN538" s="66"/>
      <c r="RVO538" s="66"/>
      <c r="RVP538" s="79"/>
      <c r="RVQ538" s="109"/>
      <c r="RVR538" s="479"/>
      <c r="RVS538" s="78"/>
      <c r="RVT538" s="144"/>
      <c r="RVU538" s="75"/>
      <c r="RVV538" s="66"/>
      <c r="RVW538" s="66"/>
      <c r="RVX538" s="79"/>
      <c r="RVY538" s="109"/>
      <c r="RVZ538" s="479"/>
      <c r="RWA538" s="78"/>
      <c r="RWB538" s="144"/>
      <c r="RWC538" s="75"/>
      <c r="RWD538" s="66"/>
      <c r="RWE538" s="66"/>
      <c r="RWF538" s="79"/>
      <c r="RWG538" s="109"/>
      <c r="RWH538" s="479"/>
      <c r="RWI538" s="78"/>
      <c r="RWJ538" s="144"/>
      <c r="RWK538" s="75"/>
      <c r="RWL538" s="66"/>
      <c r="RWM538" s="66"/>
      <c r="RWN538" s="79"/>
      <c r="RWO538" s="109"/>
      <c r="RWP538" s="479"/>
      <c r="RWQ538" s="78"/>
      <c r="RWR538" s="144"/>
      <c r="RWS538" s="75"/>
      <c r="RWT538" s="66"/>
      <c r="RWU538" s="66"/>
      <c r="RWV538" s="79"/>
      <c r="RWW538" s="109"/>
      <c r="RWX538" s="479"/>
      <c r="RWY538" s="78"/>
      <c r="RWZ538" s="144"/>
      <c r="RXA538" s="75"/>
      <c r="RXB538" s="66"/>
      <c r="RXC538" s="66"/>
      <c r="RXD538" s="79"/>
      <c r="RXE538" s="109"/>
      <c r="RXF538" s="479"/>
      <c r="RXG538" s="78"/>
      <c r="RXH538" s="144"/>
      <c r="RXI538" s="75"/>
      <c r="RXJ538" s="66"/>
      <c r="RXK538" s="66"/>
      <c r="RXL538" s="79"/>
      <c r="RXM538" s="109"/>
      <c r="RXN538" s="479"/>
      <c r="RXO538" s="78"/>
      <c r="RXP538" s="144"/>
      <c r="RXQ538" s="75"/>
      <c r="RXR538" s="66"/>
      <c r="RXS538" s="66"/>
      <c r="RXT538" s="79"/>
      <c r="RXU538" s="109"/>
      <c r="RXV538" s="479"/>
      <c r="RXW538" s="78"/>
      <c r="RXX538" s="144"/>
      <c r="RXY538" s="75"/>
      <c r="RXZ538" s="66"/>
      <c r="RYA538" s="66"/>
      <c r="RYB538" s="79"/>
      <c r="RYC538" s="109"/>
      <c r="RYD538" s="479"/>
      <c r="RYE538" s="78"/>
      <c r="RYF538" s="144"/>
      <c r="RYG538" s="75"/>
      <c r="RYH538" s="66"/>
      <c r="RYI538" s="66"/>
      <c r="RYJ538" s="79"/>
      <c r="RYK538" s="109"/>
      <c r="RYL538" s="479"/>
      <c r="RYM538" s="78"/>
      <c r="RYN538" s="144"/>
      <c r="RYO538" s="75"/>
      <c r="RYP538" s="66"/>
      <c r="RYQ538" s="66"/>
      <c r="RYR538" s="79"/>
      <c r="RYS538" s="109"/>
      <c r="RYT538" s="479"/>
      <c r="RYU538" s="78"/>
      <c r="RYV538" s="144"/>
      <c r="RYW538" s="75"/>
      <c r="RYX538" s="66"/>
      <c r="RYY538" s="66"/>
      <c r="RYZ538" s="79"/>
      <c r="RZA538" s="109"/>
      <c r="RZB538" s="479"/>
      <c r="RZC538" s="78"/>
      <c r="RZD538" s="144"/>
      <c r="RZE538" s="75"/>
      <c r="RZF538" s="66"/>
      <c r="RZG538" s="66"/>
      <c r="RZH538" s="79"/>
      <c r="RZI538" s="109"/>
      <c r="RZJ538" s="479"/>
      <c r="RZK538" s="78"/>
      <c r="RZL538" s="144"/>
      <c r="RZM538" s="75"/>
      <c r="RZN538" s="66"/>
      <c r="RZO538" s="66"/>
      <c r="RZP538" s="79"/>
      <c r="RZQ538" s="109"/>
      <c r="RZR538" s="479"/>
      <c r="RZS538" s="78"/>
      <c r="RZT538" s="144"/>
      <c r="RZU538" s="75"/>
      <c r="RZV538" s="66"/>
      <c r="RZW538" s="66"/>
      <c r="RZX538" s="79"/>
      <c r="RZY538" s="109"/>
      <c r="RZZ538" s="479"/>
      <c r="SAA538" s="78"/>
      <c r="SAB538" s="144"/>
      <c r="SAC538" s="75"/>
      <c r="SAD538" s="66"/>
      <c r="SAE538" s="66"/>
      <c r="SAF538" s="79"/>
      <c r="SAG538" s="109"/>
      <c r="SAH538" s="479"/>
      <c r="SAI538" s="78"/>
      <c r="SAJ538" s="144"/>
      <c r="SAK538" s="75"/>
      <c r="SAL538" s="66"/>
      <c r="SAM538" s="66"/>
      <c r="SAN538" s="79"/>
      <c r="SAO538" s="109"/>
      <c r="SAP538" s="479"/>
      <c r="SAQ538" s="78"/>
      <c r="SAR538" s="144"/>
      <c r="SAS538" s="75"/>
      <c r="SAT538" s="66"/>
      <c r="SAU538" s="66"/>
      <c r="SAV538" s="79"/>
      <c r="SAW538" s="109"/>
      <c r="SAX538" s="479"/>
      <c r="SAY538" s="78"/>
      <c r="SAZ538" s="144"/>
      <c r="SBA538" s="75"/>
      <c r="SBB538" s="66"/>
      <c r="SBC538" s="66"/>
      <c r="SBD538" s="79"/>
      <c r="SBE538" s="109"/>
      <c r="SBF538" s="479"/>
      <c r="SBG538" s="78"/>
      <c r="SBH538" s="144"/>
      <c r="SBI538" s="75"/>
      <c r="SBJ538" s="66"/>
      <c r="SBK538" s="66"/>
      <c r="SBL538" s="79"/>
      <c r="SBM538" s="109"/>
      <c r="SBN538" s="479"/>
      <c r="SBO538" s="78"/>
      <c r="SBP538" s="144"/>
      <c r="SBQ538" s="75"/>
      <c r="SBR538" s="66"/>
      <c r="SBS538" s="66"/>
      <c r="SBT538" s="79"/>
      <c r="SBU538" s="109"/>
      <c r="SBV538" s="479"/>
      <c r="SBW538" s="78"/>
      <c r="SBX538" s="144"/>
      <c r="SBY538" s="75"/>
      <c r="SBZ538" s="66"/>
      <c r="SCA538" s="66"/>
      <c r="SCB538" s="79"/>
      <c r="SCC538" s="109"/>
      <c r="SCD538" s="479"/>
      <c r="SCE538" s="78"/>
      <c r="SCF538" s="144"/>
      <c r="SCG538" s="75"/>
      <c r="SCH538" s="66"/>
      <c r="SCI538" s="66"/>
      <c r="SCJ538" s="79"/>
      <c r="SCK538" s="109"/>
      <c r="SCL538" s="479"/>
      <c r="SCM538" s="78"/>
      <c r="SCN538" s="144"/>
      <c r="SCO538" s="75"/>
      <c r="SCP538" s="66"/>
      <c r="SCQ538" s="66"/>
      <c r="SCR538" s="79"/>
      <c r="SCS538" s="109"/>
      <c r="SCT538" s="479"/>
      <c r="SCU538" s="78"/>
      <c r="SCV538" s="144"/>
      <c r="SCW538" s="75"/>
      <c r="SCX538" s="66"/>
      <c r="SCY538" s="66"/>
      <c r="SCZ538" s="79"/>
      <c r="SDA538" s="109"/>
      <c r="SDB538" s="479"/>
      <c r="SDC538" s="78"/>
      <c r="SDD538" s="144"/>
      <c r="SDE538" s="75"/>
      <c r="SDF538" s="66"/>
      <c r="SDG538" s="66"/>
      <c r="SDH538" s="79"/>
      <c r="SDI538" s="109"/>
      <c r="SDJ538" s="479"/>
      <c r="SDK538" s="78"/>
      <c r="SDL538" s="144"/>
      <c r="SDM538" s="75"/>
      <c r="SDN538" s="66"/>
      <c r="SDO538" s="66"/>
      <c r="SDP538" s="79"/>
      <c r="SDQ538" s="109"/>
      <c r="SDR538" s="479"/>
      <c r="SDS538" s="78"/>
      <c r="SDT538" s="144"/>
      <c r="SDU538" s="75"/>
      <c r="SDV538" s="66"/>
      <c r="SDW538" s="66"/>
      <c r="SDX538" s="79"/>
      <c r="SDY538" s="109"/>
      <c r="SDZ538" s="479"/>
      <c r="SEA538" s="78"/>
      <c r="SEB538" s="144"/>
      <c r="SEC538" s="75"/>
      <c r="SED538" s="66"/>
      <c r="SEE538" s="66"/>
      <c r="SEF538" s="79"/>
      <c r="SEG538" s="109"/>
      <c r="SEH538" s="479"/>
      <c r="SEI538" s="78"/>
      <c r="SEJ538" s="144"/>
      <c r="SEK538" s="75"/>
      <c r="SEL538" s="66"/>
      <c r="SEM538" s="66"/>
      <c r="SEN538" s="79"/>
      <c r="SEO538" s="109"/>
      <c r="SEP538" s="479"/>
      <c r="SEQ538" s="78"/>
      <c r="SER538" s="144"/>
      <c r="SES538" s="75"/>
      <c r="SET538" s="66"/>
      <c r="SEU538" s="66"/>
      <c r="SEV538" s="79"/>
      <c r="SEW538" s="109"/>
      <c r="SEX538" s="479"/>
      <c r="SEY538" s="78"/>
      <c r="SEZ538" s="144"/>
      <c r="SFA538" s="75"/>
      <c r="SFB538" s="66"/>
      <c r="SFC538" s="66"/>
      <c r="SFD538" s="79"/>
      <c r="SFE538" s="109"/>
      <c r="SFF538" s="479"/>
      <c r="SFG538" s="78"/>
      <c r="SFH538" s="144"/>
      <c r="SFI538" s="75"/>
      <c r="SFJ538" s="66"/>
      <c r="SFK538" s="66"/>
      <c r="SFL538" s="79"/>
      <c r="SFM538" s="109"/>
      <c r="SFN538" s="479"/>
      <c r="SFO538" s="78"/>
      <c r="SFP538" s="144"/>
      <c r="SFQ538" s="75"/>
      <c r="SFR538" s="66"/>
      <c r="SFS538" s="66"/>
      <c r="SFT538" s="79"/>
      <c r="SFU538" s="109"/>
      <c r="SFV538" s="479"/>
      <c r="SFW538" s="78"/>
      <c r="SFX538" s="144"/>
      <c r="SFY538" s="75"/>
      <c r="SFZ538" s="66"/>
      <c r="SGA538" s="66"/>
      <c r="SGB538" s="79"/>
      <c r="SGC538" s="109"/>
      <c r="SGD538" s="479"/>
      <c r="SGE538" s="78"/>
      <c r="SGF538" s="144"/>
      <c r="SGG538" s="75"/>
      <c r="SGH538" s="66"/>
      <c r="SGI538" s="66"/>
      <c r="SGJ538" s="79"/>
      <c r="SGK538" s="109"/>
      <c r="SGL538" s="479"/>
      <c r="SGM538" s="78"/>
      <c r="SGN538" s="144"/>
      <c r="SGO538" s="75"/>
      <c r="SGP538" s="66"/>
      <c r="SGQ538" s="66"/>
      <c r="SGR538" s="79"/>
      <c r="SGS538" s="109"/>
      <c r="SGT538" s="479"/>
      <c r="SGU538" s="78"/>
      <c r="SGV538" s="144"/>
      <c r="SGW538" s="75"/>
      <c r="SGX538" s="66"/>
      <c r="SGY538" s="66"/>
      <c r="SGZ538" s="79"/>
      <c r="SHA538" s="109"/>
      <c r="SHB538" s="479"/>
      <c r="SHC538" s="78"/>
      <c r="SHD538" s="144"/>
      <c r="SHE538" s="75"/>
      <c r="SHF538" s="66"/>
      <c r="SHG538" s="66"/>
      <c r="SHH538" s="79"/>
      <c r="SHI538" s="109"/>
      <c r="SHJ538" s="479"/>
      <c r="SHK538" s="78"/>
      <c r="SHL538" s="144"/>
      <c r="SHM538" s="75"/>
      <c r="SHN538" s="66"/>
      <c r="SHO538" s="66"/>
      <c r="SHP538" s="79"/>
      <c r="SHQ538" s="109"/>
      <c r="SHR538" s="479"/>
      <c r="SHS538" s="78"/>
      <c r="SHT538" s="144"/>
      <c r="SHU538" s="75"/>
      <c r="SHV538" s="66"/>
      <c r="SHW538" s="66"/>
      <c r="SHX538" s="79"/>
      <c r="SHY538" s="109"/>
      <c r="SHZ538" s="479"/>
      <c r="SIA538" s="78"/>
      <c r="SIB538" s="144"/>
      <c r="SIC538" s="75"/>
      <c r="SID538" s="66"/>
      <c r="SIE538" s="66"/>
      <c r="SIF538" s="79"/>
      <c r="SIG538" s="109"/>
      <c r="SIH538" s="479"/>
      <c r="SII538" s="78"/>
      <c r="SIJ538" s="144"/>
      <c r="SIK538" s="75"/>
      <c r="SIL538" s="66"/>
      <c r="SIM538" s="66"/>
      <c r="SIN538" s="79"/>
      <c r="SIO538" s="109"/>
      <c r="SIP538" s="479"/>
      <c r="SIQ538" s="78"/>
      <c r="SIR538" s="144"/>
      <c r="SIS538" s="75"/>
      <c r="SIT538" s="66"/>
      <c r="SIU538" s="66"/>
      <c r="SIV538" s="79"/>
      <c r="SIW538" s="109"/>
      <c r="SIX538" s="479"/>
      <c r="SIY538" s="78"/>
      <c r="SIZ538" s="144"/>
      <c r="SJA538" s="75"/>
      <c r="SJB538" s="66"/>
      <c r="SJC538" s="66"/>
      <c r="SJD538" s="79"/>
      <c r="SJE538" s="109"/>
      <c r="SJF538" s="479"/>
      <c r="SJG538" s="78"/>
      <c r="SJH538" s="144"/>
      <c r="SJI538" s="75"/>
      <c r="SJJ538" s="66"/>
      <c r="SJK538" s="66"/>
      <c r="SJL538" s="79"/>
      <c r="SJM538" s="109"/>
      <c r="SJN538" s="479"/>
      <c r="SJO538" s="78"/>
      <c r="SJP538" s="144"/>
      <c r="SJQ538" s="75"/>
      <c r="SJR538" s="66"/>
      <c r="SJS538" s="66"/>
      <c r="SJT538" s="79"/>
      <c r="SJU538" s="109"/>
      <c r="SJV538" s="479"/>
      <c r="SJW538" s="78"/>
      <c r="SJX538" s="144"/>
      <c r="SJY538" s="75"/>
      <c r="SJZ538" s="66"/>
      <c r="SKA538" s="66"/>
      <c r="SKB538" s="79"/>
      <c r="SKC538" s="109"/>
      <c r="SKD538" s="479"/>
      <c r="SKE538" s="78"/>
      <c r="SKF538" s="144"/>
      <c r="SKG538" s="75"/>
      <c r="SKH538" s="66"/>
      <c r="SKI538" s="66"/>
      <c r="SKJ538" s="79"/>
      <c r="SKK538" s="109"/>
      <c r="SKL538" s="479"/>
      <c r="SKM538" s="78"/>
      <c r="SKN538" s="144"/>
      <c r="SKO538" s="75"/>
      <c r="SKP538" s="66"/>
      <c r="SKQ538" s="66"/>
      <c r="SKR538" s="79"/>
      <c r="SKS538" s="109"/>
      <c r="SKT538" s="479"/>
      <c r="SKU538" s="78"/>
      <c r="SKV538" s="144"/>
      <c r="SKW538" s="75"/>
      <c r="SKX538" s="66"/>
      <c r="SKY538" s="66"/>
      <c r="SKZ538" s="79"/>
      <c r="SLA538" s="109"/>
      <c r="SLB538" s="479"/>
      <c r="SLC538" s="78"/>
      <c r="SLD538" s="144"/>
      <c r="SLE538" s="75"/>
      <c r="SLF538" s="66"/>
      <c r="SLG538" s="66"/>
      <c r="SLH538" s="79"/>
      <c r="SLI538" s="109"/>
      <c r="SLJ538" s="479"/>
      <c r="SLK538" s="78"/>
      <c r="SLL538" s="144"/>
      <c r="SLM538" s="75"/>
      <c r="SLN538" s="66"/>
      <c r="SLO538" s="66"/>
      <c r="SLP538" s="79"/>
      <c r="SLQ538" s="109"/>
      <c r="SLR538" s="479"/>
      <c r="SLS538" s="78"/>
      <c r="SLT538" s="144"/>
      <c r="SLU538" s="75"/>
      <c r="SLV538" s="66"/>
      <c r="SLW538" s="66"/>
      <c r="SLX538" s="79"/>
      <c r="SLY538" s="109"/>
      <c r="SLZ538" s="479"/>
      <c r="SMA538" s="78"/>
      <c r="SMB538" s="144"/>
      <c r="SMC538" s="75"/>
      <c r="SMD538" s="66"/>
      <c r="SME538" s="66"/>
      <c r="SMF538" s="79"/>
      <c r="SMG538" s="109"/>
      <c r="SMH538" s="479"/>
      <c r="SMI538" s="78"/>
      <c r="SMJ538" s="144"/>
      <c r="SMK538" s="75"/>
      <c r="SML538" s="66"/>
      <c r="SMM538" s="66"/>
      <c r="SMN538" s="79"/>
      <c r="SMO538" s="109"/>
      <c r="SMP538" s="479"/>
      <c r="SMQ538" s="78"/>
      <c r="SMR538" s="144"/>
      <c r="SMS538" s="75"/>
      <c r="SMT538" s="66"/>
      <c r="SMU538" s="66"/>
      <c r="SMV538" s="79"/>
      <c r="SMW538" s="109"/>
      <c r="SMX538" s="479"/>
      <c r="SMY538" s="78"/>
      <c r="SMZ538" s="144"/>
      <c r="SNA538" s="75"/>
      <c r="SNB538" s="66"/>
      <c r="SNC538" s="66"/>
      <c r="SND538" s="79"/>
      <c r="SNE538" s="109"/>
      <c r="SNF538" s="479"/>
      <c r="SNG538" s="78"/>
      <c r="SNH538" s="144"/>
      <c r="SNI538" s="75"/>
      <c r="SNJ538" s="66"/>
      <c r="SNK538" s="66"/>
      <c r="SNL538" s="79"/>
      <c r="SNM538" s="109"/>
      <c r="SNN538" s="479"/>
      <c r="SNO538" s="78"/>
      <c r="SNP538" s="144"/>
      <c r="SNQ538" s="75"/>
      <c r="SNR538" s="66"/>
      <c r="SNS538" s="66"/>
      <c r="SNT538" s="79"/>
      <c r="SNU538" s="109"/>
      <c r="SNV538" s="479"/>
      <c r="SNW538" s="78"/>
      <c r="SNX538" s="144"/>
      <c r="SNY538" s="75"/>
      <c r="SNZ538" s="66"/>
      <c r="SOA538" s="66"/>
      <c r="SOB538" s="79"/>
      <c r="SOC538" s="109"/>
      <c r="SOD538" s="479"/>
      <c r="SOE538" s="78"/>
      <c r="SOF538" s="144"/>
      <c r="SOG538" s="75"/>
      <c r="SOH538" s="66"/>
      <c r="SOI538" s="66"/>
      <c r="SOJ538" s="79"/>
      <c r="SOK538" s="109"/>
      <c r="SOL538" s="479"/>
      <c r="SOM538" s="78"/>
      <c r="SON538" s="144"/>
      <c r="SOO538" s="75"/>
      <c r="SOP538" s="66"/>
      <c r="SOQ538" s="66"/>
      <c r="SOR538" s="79"/>
      <c r="SOS538" s="109"/>
      <c r="SOT538" s="479"/>
      <c r="SOU538" s="78"/>
      <c r="SOV538" s="144"/>
      <c r="SOW538" s="75"/>
      <c r="SOX538" s="66"/>
      <c r="SOY538" s="66"/>
      <c r="SOZ538" s="79"/>
      <c r="SPA538" s="109"/>
      <c r="SPB538" s="479"/>
      <c r="SPC538" s="78"/>
      <c r="SPD538" s="144"/>
      <c r="SPE538" s="75"/>
      <c r="SPF538" s="66"/>
      <c r="SPG538" s="66"/>
      <c r="SPH538" s="79"/>
      <c r="SPI538" s="109"/>
      <c r="SPJ538" s="479"/>
      <c r="SPK538" s="78"/>
      <c r="SPL538" s="144"/>
      <c r="SPM538" s="75"/>
      <c r="SPN538" s="66"/>
      <c r="SPO538" s="66"/>
      <c r="SPP538" s="79"/>
      <c r="SPQ538" s="109"/>
      <c r="SPR538" s="479"/>
      <c r="SPS538" s="78"/>
      <c r="SPT538" s="144"/>
      <c r="SPU538" s="75"/>
      <c r="SPV538" s="66"/>
      <c r="SPW538" s="66"/>
      <c r="SPX538" s="79"/>
      <c r="SPY538" s="109"/>
      <c r="SPZ538" s="479"/>
      <c r="SQA538" s="78"/>
      <c r="SQB538" s="144"/>
      <c r="SQC538" s="75"/>
      <c r="SQD538" s="66"/>
      <c r="SQE538" s="66"/>
      <c r="SQF538" s="79"/>
      <c r="SQG538" s="109"/>
      <c r="SQH538" s="479"/>
      <c r="SQI538" s="78"/>
      <c r="SQJ538" s="144"/>
      <c r="SQK538" s="75"/>
      <c r="SQL538" s="66"/>
      <c r="SQM538" s="66"/>
      <c r="SQN538" s="79"/>
      <c r="SQO538" s="109"/>
      <c r="SQP538" s="479"/>
      <c r="SQQ538" s="78"/>
      <c r="SQR538" s="144"/>
      <c r="SQS538" s="75"/>
      <c r="SQT538" s="66"/>
      <c r="SQU538" s="66"/>
      <c r="SQV538" s="79"/>
      <c r="SQW538" s="109"/>
      <c r="SQX538" s="479"/>
      <c r="SQY538" s="78"/>
      <c r="SQZ538" s="144"/>
      <c r="SRA538" s="75"/>
      <c r="SRB538" s="66"/>
      <c r="SRC538" s="66"/>
      <c r="SRD538" s="79"/>
      <c r="SRE538" s="109"/>
      <c r="SRF538" s="479"/>
      <c r="SRG538" s="78"/>
      <c r="SRH538" s="144"/>
      <c r="SRI538" s="75"/>
      <c r="SRJ538" s="66"/>
      <c r="SRK538" s="66"/>
      <c r="SRL538" s="79"/>
      <c r="SRM538" s="109"/>
      <c r="SRN538" s="479"/>
      <c r="SRO538" s="78"/>
      <c r="SRP538" s="144"/>
      <c r="SRQ538" s="75"/>
      <c r="SRR538" s="66"/>
      <c r="SRS538" s="66"/>
      <c r="SRT538" s="79"/>
      <c r="SRU538" s="109"/>
      <c r="SRV538" s="479"/>
      <c r="SRW538" s="78"/>
      <c r="SRX538" s="144"/>
      <c r="SRY538" s="75"/>
      <c r="SRZ538" s="66"/>
      <c r="SSA538" s="66"/>
      <c r="SSB538" s="79"/>
      <c r="SSC538" s="109"/>
      <c r="SSD538" s="479"/>
      <c r="SSE538" s="78"/>
      <c r="SSF538" s="144"/>
      <c r="SSG538" s="75"/>
      <c r="SSH538" s="66"/>
      <c r="SSI538" s="66"/>
      <c r="SSJ538" s="79"/>
      <c r="SSK538" s="109"/>
      <c r="SSL538" s="479"/>
      <c r="SSM538" s="78"/>
      <c r="SSN538" s="144"/>
      <c r="SSO538" s="75"/>
      <c r="SSP538" s="66"/>
      <c r="SSQ538" s="66"/>
      <c r="SSR538" s="79"/>
      <c r="SSS538" s="109"/>
      <c r="SST538" s="479"/>
      <c r="SSU538" s="78"/>
      <c r="SSV538" s="144"/>
      <c r="SSW538" s="75"/>
      <c r="SSX538" s="66"/>
      <c r="SSY538" s="66"/>
      <c r="SSZ538" s="79"/>
      <c r="STA538" s="109"/>
      <c r="STB538" s="479"/>
      <c r="STC538" s="78"/>
      <c r="STD538" s="144"/>
      <c r="STE538" s="75"/>
      <c r="STF538" s="66"/>
      <c r="STG538" s="66"/>
      <c r="STH538" s="79"/>
      <c r="STI538" s="109"/>
      <c r="STJ538" s="479"/>
      <c r="STK538" s="78"/>
      <c r="STL538" s="144"/>
      <c r="STM538" s="75"/>
      <c r="STN538" s="66"/>
      <c r="STO538" s="66"/>
      <c r="STP538" s="79"/>
      <c r="STQ538" s="109"/>
      <c r="STR538" s="479"/>
      <c r="STS538" s="78"/>
      <c r="STT538" s="144"/>
      <c r="STU538" s="75"/>
      <c r="STV538" s="66"/>
      <c r="STW538" s="66"/>
      <c r="STX538" s="79"/>
      <c r="STY538" s="109"/>
      <c r="STZ538" s="479"/>
      <c r="SUA538" s="78"/>
      <c r="SUB538" s="144"/>
      <c r="SUC538" s="75"/>
      <c r="SUD538" s="66"/>
      <c r="SUE538" s="66"/>
      <c r="SUF538" s="79"/>
      <c r="SUG538" s="109"/>
      <c r="SUH538" s="479"/>
      <c r="SUI538" s="78"/>
      <c r="SUJ538" s="144"/>
      <c r="SUK538" s="75"/>
      <c r="SUL538" s="66"/>
      <c r="SUM538" s="66"/>
      <c r="SUN538" s="79"/>
      <c r="SUO538" s="109"/>
      <c r="SUP538" s="479"/>
      <c r="SUQ538" s="78"/>
      <c r="SUR538" s="144"/>
      <c r="SUS538" s="75"/>
      <c r="SUT538" s="66"/>
      <c r="SUU538" s="66"/>
      <c r="SUV538" s="79"/>
      <c r="SUW538" s="109"/>
      <c r="SUX538" s="479"/>
      <c r="SUY538" s="78"/>
      <c r="SUZ538" s="144"/>
      <c r="SVA538" s="75"/>
      <c r="SVB538" s="66"/>
      <c r="SVC538" s="66"/>
      <c r="SVD538" s="79"/>
      <c r="SVE538" s="109"/>
      <c r="SVF538" s="479"/>
      <c r="SVG538" s="78"/>
      <c r="SVH538" s="144"/>
      <c r="SVI538" s="75"/>
      <c r="SVJ538" s="66"/>
      <c r="SVK538" s="66"/>
      <c r="SVL538" s="79"/>
      <c r="SVM538" s="109"/>
      <c r="SVN538" s="479"/>
      <c r="SVO538" s="78"/>
      <c r="SVP538" s="144"/>
      <c r="SVQ538" s="75"/>
      <c r="SVR538" s="66"/>
      <c r="SVS538" s="66"/>
      <c r="SVT538" s="79"/>
      <c r="SVU538" s="109"/>
      <c r="SVV538" s="479"/>
      <c r="SVW538" s="78"/>
      <c r="SVX538" s="144"/>
      <c r="SVY538" s="75"/>
      <c r="SVZ538" s="66"/>
      <c r="SWA538" s="66"/>
      <c r="SWB538" s="79"/>
      <c r="SWC538" s="109"/>
      <c r="SWD538" s="479"/>
      <c r="SWE538" s="78"/>
      <c r="SWF538" s="144"/>
      <c r="SWG538" s="75"/>
      <c r="SWH538" s="66"/>
      <c r="SWI538" s="66"/>
      <c r="SWJ538" s="79"/>
      <c r="SWK538" s="109"/>
      <c r="SWL538" s="479"/>
      <c r="SWM538" s="78"/>
      <c r="SWN538" s="144"/>
      <c r="SWO538" s="75"/>
      <c r="SWP538" s="66"/>
      <c r="SWQ538" s="66"/>
      <c r="SWR538" s="79"/>
      <c r="SWS538" s="109"/>
      <c r="SWT538" s="479"/>
      <c r="SWU538" s="78"/>
      <c r="SWV538" s="144"/>
      <c r="SWW538" s="75"/>
      <c r="SWX538" s="66"/>
      <c r="SWY538" s="66"/>
      <c r="SWZ538" s="79"/>
      <c r="SXA538" s="109"/>
      <c r="SXB538" s="479"/>
      <c r="SXC538" s="78"/>
      <c r="SXD538" s="144"/>
      <c r="SXE538" s="75"/>
      <c r="SXF538" s="66"/>
      <c r="SXG538" s="66"/>
      <c r="SXH538" s="79"/>
      <c r="SXI538" s="109"/>
      <c r="SXJ538" s="479"/>
      <c r="SXK538" s="78"/>
      <c r="SXL538" s="144"/>
      <c r="SXM538" s="75"/>
      <c r="SXN538" s="66"/>
      <c r="SXO538" s="66"/>
      <c r="SXP538" s="79"/>
      <c r="SXQ538" s="109"/>
      <c r="SXR538" s="479"/>
      <c r="SXS538" s="78"/>
      <c r="SXT538" s="144"/>
      <c r="SXU538" s="75"/>
      <c r="SXV538" s="66"/>
      <c r="SXW538" s="66"/>
      <c r="SXX538" s="79"/>
      <c r="SXY538" s="109"/>
      <c r="SXZ538" s="479"/>
      <c r="SYA538" s="78"/>
      <c r="SYB538" s="144"/>
      <c r="SYC538" s="75"/>
      <c r="SYD538" s="66"/>
      <c r="SYE538" s="66"/>
      <c r="SYF538" s="79"/>
      <c r="SYG538" s="109"/>
      <c r="SYH538" s="479"/>
      <c r="SYI538" s="78"/>
      <c r="SYJ538" s="144"/>
      <c r="SYK538" s="75"/>
      <c r="SYL538" s="66"/>
      <c r="SYM538" s="66"/>
      <c r="SYN538" s="79"/>
      <c r="SYO538" s="109"/>
      <c r="SYP538" s="479"/>
      <c r="SYQ538" s="78"/>
      <c r="SYR538" s="144"/>
      <c r="SYS538" s="75"/>
      <c r="SYT538" s="66"/>
      <c r="SYU538" s="66"/>
      <c r="SYV538" s="79"/>
      <c r="SYW538" s="109"/>
      <c r="SYX538" s="479"/>
      <c r="SYY538" s="78"/>
      <c r="SYZ538" s="144"/>
      <c r="SZA538" s="75"/>
      <c r="SZB538" s="66"/>
      <c r="SZC538" s="66"/>
      <c r="SZD538" s="79"/>
      <c r="SZE538" s="109"/>
      <c r="SZF538" s="479"/>
      <c r="SZG538" s="78"/>
      <c r="SZH538" s="144"/>
      <c r="SZI538" s="75"/>
      <c r="SZJ538" s="66"/>
      <c r="SZK538" s="66"/>
      <c r="SZL538" s="79"/>
      <c r="SZM538" s="109"/>
      <c r="SZN538" s="479"/>
      <c r="SZO538" s="78"/>
      <c r="SZP538" s="144"/>
      <c r="SZQ538" s="75"/>
      <c r="SZR538" s="66"/>
      <c r="SZS538" s="66"/>
      <c r="SZT538" s="79"/>
      <c r="SZU538" s="109"/>
      <c r="SZV538" s="479"/>
      <c r="SZW538" s="78"/>
      <c r="SZX538" s="144"/>
      <c r="SZY538" s="75"/>
      <c r="SZZ538" s="66"/>
      <c r="TAA538" s="66"/>
      <c r="TAB538" s="79"/>
      <c r="TAC538" s="109"/>
      <c r="TAD538" s="479"/>
      <c r="TAE538" s="78"/>
      <c r="TAF538" s="144"/>
      <c r="TAG538" s="75"/>
      <c r="TAH538" s="66"/>
      <c r="TAI538" s="66"/>
      <c r="TAJ538" s="79"/>
      <c r="TAK538" s="109"/>
      <c r="TAL538" s="479"/>
      <c r="TAM538" s="78"/>
      <c r="TAN538" s="144"/>
      <c r="TAO538" s="75"/>
      <c r="TAP538" s="66"/>
      <c r="TAQ538" s="66"/>
      <c r="TAR538" s="79"/>
      <c r="TAS538" s="109"/>
      <c r="TAT538" s="479"/>
      <c r="TAU538" s="78"/>
      <c r="TAV538" s="144"/>
      <c r="TAW538" s="75"/>
      <c r="TAX538" s="66"/>
      <c r="TAY538" s="66"/>
      <c r="TAZ538" s="79"/>
      <c r="TBA538" s="109"/>
      <c r="TBB538" s="479"/>
      <c r="TBC538" s="78"/>
      <c r="TBD538" s="144"/>
      <c r="TBE538" s="75"/>
      <c r="TBF538" s="66"/>
      <c r="TBG538" s="66"/>
      <c r="TBH538" s="79"/>
      <c r="TBI538" s="109"/>
      <c r="TBJ538" s="479"/>
      <c r="TBK538" s="78"/>
      <c r="TBL538" s="144"/>
      <c r="TBM538" s="75"/>
      <c r="TBN538" s="66"/>
      <c r="TBO538" s="66"/>
      <c r="TBP538" s="79"/>
      <c r="TBQ538" s="109"/>
      <c r="TBR538" s="479"/>
      <c r="TBS538" s="78"/>
      <c r="TBT538" s="144"/>
      <c r="TBU538" s="75"/>
      <c r="TBV538" s="66"/>
      <c r="TBW538" s="66"/>
      <c r="TBX538" s="79"/>
      <c r="TBY538" s="109"/>
      <c r="TBZ538" s="479"/>
      <c r="TCA538" s="78"/>
      <c r="TCB538" s="144"/>
      <c r="TCC538" s="75"/>
      <c r="TCD538" s="66"/>
      <c r="TCE538" s="66"/>
      <c r="TCF538" s="79"/>
      <c r="TCG538" s="109"/>
      <c r="TCH538" s="479"/>
      <c r="TCI538" s="78"/>
      <c r="TCJ538" s="144"/>
      <c r="TCK538" s="75"/>
      <c r="TCL538" s="66"/>
      <c r="TCM538" s="66"/>
      <c r="TCN538" s="79"/>
      <c r="TCO538" s="109"/>
      <c r="TCP538" s="479"/>
      <c r="TCQ538" s="78"/>
      <c r="TCR538" s="144"/>
      <c r="TCS538" s="75"/>
      <c r="TCT538" s="66"/>
      <c r="TCU538" s="66"/>
      <c r="TCV538" s="79"/>
      <c r="TCW538" s="109"/>
      <c r="TCX538" s="479"/>
      <c r="TCY538" s="78"/>
      <c r="TCZ538" s="144"/>
      <c r="TDA538" s="75"/>
      <c r="TDB538" s="66"/>
      <c r="TDC538" s="66"/>
      <c r="TDD538" s="79"/>
      <c r="TDE538" s="109"/>
      <c r="TDF538" s="479"/>
      <c r="TDG538" s="78"/>
      <c r="TDH538" s="144"/>
      <c r="TDI538" s="75"/>
      <c r="TDJ538" s="66"/>
      <c r="TDK538" s="66"/>
      <c r="TDL538" s="79"/>
      <c r="TDM538" s="109"/>
      <c r="TDN538" s="479"/>
      <c r="TDO538" s="78"/>
      <c r="TDP538" s="144"/>
      <c r="TDQ538" s="75"/>
      <c r="TDR538" s="66"/>
      <c r="TDS538" s="66"/>
      <c r="TDT538" s="79"/>
      <c r="TDU538" s="109"/>
      <c r="TDV538" s="479"/>
      <c r="TDW538" s="78"/>
      <c r="TDX538" s="144"/>
      <c r="TDY538" s="75"/>
      <c r="TDZ538" s="66"/>
      <c r="TEA538" s="66"/>
      <c r="TEB538" s="79"/>
      <c r="TEC538" s="109"/>
      <c r="TED538" s="479"/>
      <c r="TEE538" s="78"/>
      <c r="TEF538" s="144"/>
      <c r="TEG538" s="75"/>
      <c r="TEH538" s="66"/>
      <c r="TEI538" s="66"/>
      <c r="TEJ538" s="79"/>
      <c r="TEK538" s="109"/>
      <c r="TEL538" s="479"/>
      <c r="TEM538" s="78"/>
      <c r="TEN538" s="144"/>
      <c r="TEO538" s="75"/>
      <c r="TEP538" s="66"/>
      <c r="TEQ538" s="66"/>
      <c r="TER538" s="79"/>
      <c r="TES538" s="109"/>
      <c r="TET538" s="479"/>
      <c r="TEU538" s="78"/>
      <c r="TEV538" s="144"/>
      <c r="TEW538" s="75"/>
      <c r="TEX538" s="66"/>
      <c r="TEY538" s="66"/>
      <c r="TEZ538" s="79"/>
      <c r="TFA538" s="109"/>
      <c r="TFB538" s="479"/>
      <c r="TFC538" s="78"/>
      <c r="TFD538" s="144"/>
      <c r="TFE538" s="75"/>
      <c r="TFF538" s="66"/>
      <c r="TFG538" s="66"/>
      <c r="TFH538" s="79"/>
      <c r="TFI538" s="109"/>
      <c r="TFJ538" s="479"/>
      <c r="TFK538" s="78"/>
      <c r="TFL538" s="144"/>
      <c r="TFM538" s="75"/>
      <c r="TFN538" s="66"/>
      <c r="TFO538" s="66"/>
      <c r="TFP538" s="79"/>
      <c r="TFQ538" s="109"/>
      <c r="TFR538" s="479"/>
      <c r="TFS538" s="78"/>
      <c r="TFT538" s="144"/>
      <c r="TFU538" s="75"/>
      <c r="TFV538" s="66"/>
      <c r="TFW538" s="66"/>
      <c r="TFX538" s="79"/>
      <c r="TFY538" s="109"/>
      <c r="TFZ538" s="479"/>
      <c r="TGA538" s="78"/>
      <c r="TGB538" s="144"/>
      <c r="TGC538" s="75"/>
      <c r="TGD538" s="66"/>
      <c r="TGE538" s="66"/>
      <c r="TGF538" s="79"/>
      <c r="TGG538" s="109"/>
      <c r="TGH538" s="479"/>
      <c r="TGI538" s="78"/>
      <c r="TGJ538" s="144"/>
      <c r="TGK538" s="75"/>
      <c r="TGL538" s="66"/>
      <c r="TGM538" s="66"/>
      <c r="TGN538" s="79"/>
      <c r="TGO538" s="109"/>
      <c r="TGP538" s="479"/>
      <c r="TGQ538" s="78"/>
      <c r="TGR538" s="144"/>
      <c r="TGS538" s="75"/>
      <c r="TGT538" s="66"/>
      <c r="TGU538" s="66"/>
      <c r="TGV538" s="79"/>
      <c r="TGW538" s="109"/>
      <c r="TGX538" s="479"/>
      <c r="TGY538" s="78"/>
      <c r="TGZ538" s="144"/>
      <c r="THA538" s="75"/>
      <c r="THB538" s="66"/>
      <c r="THC538" s="66"/>
      <c r="THD538" s="79"/>
      <c r="THE538" s="109"/>
      <c r="THF538" s="479"/>
      <c r="THG538" s="78"/>
      <c r="THH538" s="144"/>
      <c r="THI538" s="75"/>
      <c r="THJ538" s="66"/>
      <c r="THK538" s="66"/>
      <c r="THL538" s="79"/>
      <c r="THM538" s="109"/>
      <c r="THN538" s="479"/>
      <c r="THO538" s="78"/>
      <c r="THP538" s="144"/>
      <c r="THQ538" s="75"/>
      <c r="THR538" s="66"/>
      <c r="THS538" s="66"/>
      <c r="THT538" s="79"/>
      <c r="THU538" s="109"/>
      <c r="THV538" s="479"/>
      <c r="THW538" s="78"/>
      <c r="THX538" s="144"/>
      <c r="THY538" s="75"/>
      <c r="THZ538" s="66"/>
      <c r="TIA538" s="66"/>
      <c r="TIB538" s="79"/>
      <c r="TIC538" s="109"/>
      <c r="TID538" s="479"/>
      <c r="TIE538" s="78"/>
      <c r="TIF538" s="144"/>
      <c r="TIG538" s="75"/>
      <c r="TIH538" s="66"/>
      <c r="TII538" s="66"/>
      <c r="TIJ538" s="79"/>
      <c r="TIK538" s="109"/>
      <c r="TIL538" s="479"/>
      <c r="TIM538" s="78"/>
      <c r="TIN538" s="144"/>
      <c r="TIO538" s="75"/>
      <c r="TIP538" s="66"/>
      <c r="TIQ538" s="66"/>
      <c r="TIR538" s="79"/>
      <c r="TIS538" s="109"/>
      <c r="TIT538" s="479"/>
      <c r="TIU538" s="78"/>
      <c r="TIV538" s="144"/>
      <c r="TIW538" s="75"/>
      <c r="TIX538" s="66"/>
      <c r="TIY538" s="66"/>
      <c r="TIZ538" s="79"/>
      <c r="TJA538" s="109"/>
      <c r="TJB538" s="479"/>
      <c r="TJC538" s="78"/>
      <c r="TJD538" s="144"/>
      <c r="TJE538" s="75"/>
      <c r="TJF538" s="66"/>
      <c r="TJG538" s="66"/>
      <c r="TJH538" s="79"/>
      <c r="TJI538" s="109"/>
      <c r="TJJ538" s="479"/>
      <c r="TJK538" s="78"/>
      <c r="TJL538" s="144"/>
      <c r="TJM538" s="75"/>
      <c r="TJN538" s="66"/>
      <c r="TJO538" s="66"/>
      <c r="TJP538" s="79"/>
      <c r="TJQ538" s="109"/>
      <c r="TJR538" s="479"/>
      <c r="TJS538" s="78"/>
      <c r="TJT538" s="144"/>
      <c r="TJU538" s="75"/>
      <c r="TJV538" s="66"/>
      <c r="TJW538" s="66"/>
      <c r="TJX538" s="79"/>
      <c r="TJY538" s="109"/>
      <c r="TJZ538" s="479"/>
      <c r="TKA538" s="78"/>
      <c r="TKB538" s="144"/>
      <c r="TKC538" s="75"/>
      <c r="TKD538" s="66"/>
      <c r="TKE538" s="66"/>
      <c r="TKF538" s="79"/>
      <c r="TKG538" s="109"/>
      <c r="TKH538" s="479"/>
      <c r="TKI538" s="78"/>
      <c r="TKJ538" s="144"/>
      <c r="TKK538" s="75"/>
      <c r="TKL538" s="66"/>
      <c r="TKM538" s="66"/>
      <c r="TKN538" s="79"/>
      <c r="TKO538" s="109"/>
      <c r="TKP538" s="479"/>
      <c r="TKQ538" s="78"/>
      <c r="TKR538" s="144"/>
      <c r="TKS538" s="75"/>
      <c r="TKT538" s="66"/>
      <c r="TKU538" s="66"/>
      <c r="TKV538" s="79"/>
      <c r="TKW538" s="109"/>
      <c r="TKX538" s="479"/>
      <c r="TKY538" s="78"/>
      <c r="TKZ538" s="144"/>
      <c r="TLA538" s="75"/>
      <c r="TLB538" s="66"/>
      <c r="TLC538" s="66"/>
      <c r="TLD538" s="79"/>
      <c r="TLE538" s="109"/>
      <c r="TLF538" s="479"/>
      <c r="TLG538" s="78"/>
      <c r="TLH538" s="144"/>
      <c r="TLI538" s="75"/>
      <c r="TLJ538" s="66"/>
      <c r="TLK538" s="66"/>
      <c r="TLL538" s="79"/>
      <c r="TLM538" s="109"/>
      <c r="TLN538" s="479"/>
      <c r="TLO538" s="78"/>
      <c r="TLP538" s="144"/>
      <c r="TLQ538" s="75"/>
      <c r="TLR538" s="66"/>
      <c r="TLS538" s="66"/>
      <c r="TLT538" s="79"/>
      <c r="TLU538" s="109"/>
      <c r="TLV538" s="479"/>
      <c r="TLW538" s="78"/>
      <c r="TLX538" s="144"/>
      <c r="TLY538" s="75"/>
      <c r="TLZ538" s="66"/>
      <c r="TMA538" s="66"/>
      <c r="TMB538" s="79"/>
      <c r="TMC538" s="109"/>
      <c r="TMD538" s="479"/>
      <c r="TME538" s="78"/>
      <c r="TMF538" s="144"/>
      <c r="TMG538" s="75"/>
      <c r="TMH538" s="66"/>
      <c r="TMI538" s="66"/>
      <c r="TMJ538" s="79"/>
      <c r="TMK538" s="109"/>
      <c r="TML538" s="479"/>
      <c r="TMM538" s="78"/>
      <c r="TMN538" s="144"/>
      <c r="TMO538" s="75"/>
      <c r="TMP538" s="66"/>
      <c r="TMQ538" s="66"/>
      <c r="TMR538" s="79"/>
      <c r="TMS538" s="109"/>
      <c r="TMT538" s="479"/>
      <c r="TMU538" s="78"/>
      <c r="TMV538" s="144"/>
      <c r="TMW538" s="75"/>
      <c r="TMX538" s="66"/>
      <c r="TMY538" s="66"/>
      <c r="TMZ538" s="79"/>
      <c r="TNA538" s="109"/>
      <c r="TNB538" s="479"/>
      <c r="TNC538" s="78"/>
      <c r="TND538" s="144"/>
      <c r="TNE538" s="75"/>
      <c r="TNF538" s="66"/>
      <c r="TNG538" s="66"/>
      <c r="TNH538" s="79"/>
      <c r="TNI538" s="109"/>
      <c r="TNJ538" s="479"/>
      <c r="TNK538" s="78"/>
      <c r="TNL538" s="144"/>
      <c r="TNM538" s="75"/>
      <c r="TNN538" s="66"/>
      <c r="TNO538" s="66"/>
      <c r="TNP538" s="79"/>
      <c r="TNQ538" s="109"/>
      <c r="TNR538" s="479"/>
      <c r="TNS538" s="78"/>
      <c r="TNT538" s="144"/>
      <c r="TNU538" s="75"/>
      <c r="TNV538" s="66"/>
      <c r="TNW538" s="66"/>
      <c r="TNX538" s="79"/>
      <c r="TNY538" s="109"/>
      <c r="TNZ538" s="479"/>
      <c r="TOA538" s="78"/>
      <c r="TOB538" s="144"/>
      <c r="TOC538" s="75"/>
      <c r="TOD538" s="66"/>
      <c r="TOE538" s="66"/>
      <c r="TOF538" s="79"/>
      <c r="TOG538" s="109"/>
      <c r="TOH538" s="479"/>
      <c r="TOI538" s="78"/>
      <c r="TOJ538" s="144"/>
      <c r="TOK538" s="75"/>
      <c r="TOL538" s="66"/>
      <c r="TOM538" s="66"/>
      <c r="TON538" s="79"/>
      <c r="TOO538" s="109"/>
      <c r="TOP538" s="479"/>
      <c r="TOQ538" s="78"/>
      <c r="TOR538" s="144"/>
      <c r="TOS538" s="75"/>
      <c r="TOT538" s="66"/>
      <c r="TOU538" s="66"/>
      <c r="TOV538" s="79"/>
      <c r="TOW538" s="109"/>
      <c r="TOX538" s="479"/>
      <c r="TOY538" s="78"/>
      <c r="TOZ538" s="144"/>
      <c r="TPA538" s="75"/>
      <c r="TPB538" s="66"/>
      <c r="TPC538" s="66"/>
      <c r="TPD538" s="79"/>
      <c r="TPE538" s="109"/>
      <c r="TPF538" s="479"/>
      <c r="TPG538" s="78"/>
      <c r="TPH538" s="144"/>
      <c r="TPI538" s="75"/>
      <c r="TPJ538" s="66"/>
      <c r="TPK538" s="66"/>
      <c r="TPL538" s="79"/>
      <c r="TPM538" s="109"/>
      <c r="TPN538" s="479"/>
      <c r="TPO538" s="78"/>
      <c r="TPP538" s="144"/>
      <c r="TPQ538" s="75"/>
      <c r="TPR538" s="66"/>
      <c r="TPS538" s="66"/>
      <c r="TPT538" s="79"/>
      <c r="TPU538" s="109"/>
      <c r="TPV538" s="479"/>
      <c r="TPW538" s="78"/>
      <c r="TPX538" s="144"/>
      <c r="TPY538" s="75"/>
      <c r="TPZ538" s="66"/>
      <c r="TQA538" s="66"/>
      <c r="TQB538" s="79"/>
      <c r="TQC538" s="109"/>
      <c r="TQD538" s="479"/>
      <c r="TQE538" s="78"/>
      <c r="TQF538" s="144"/>
      <c r="TQG538" s="75"/>
      <c r="TQH538" s="66"/>
      <c r="TQI538" s="66"/>
      <c r="TQJ538" s="79"/>
      <c r="TQK538" s="109"/>
      <c r="TQL538" s="479"/>
      <c r="TQM538" s="78"/>
      <c r="TQN538" s="144"/>
      <c r="TQO538" s="75"/>
      <c r="TQP538" s="66"/>
      <c r="TQQ538" s="66"/>
      <c r="TQR538" s="79"/>
      <c r="TQS538" s="109"/>
      <c r="TQT538" s="479"/>
      <c r="TQU538" s="78"/>
      <c r="TQV538" s="144"/>
      <c r="TQW538" s="75"/>
      <c r="TQX538" s="66"/>
      <c r="TQY538" s="66"/>
      <c r="TQZ538" s="79"/>
      <c r="TRA538" s="109"/>
      <c r="TRB538" s="479"/>
      <c r="TRC538" s="78"/>
      <c r="TRD538" s="144"/>
      <c r="TRE538" s="75"/>
      <c r="TRF538" s="66"/>
      <c r="TRG538" s="66"/>
      <c r="TRH538" s="79"/>
      <c r="TRI538" s="109"/>
      <c r="TRJ538" s="479"/>
      <c r="TRK538" s="78"/>
      <c r="TRL538" s="144"/>
      <c r="TRM538" s="75"/>
      <c r="TRN538" s="66"/>
      <c r="TRO538" s="66"/>
      <c r="TRP538" s="79"/>
      <c r="TRQ538" s="109"/>
      <c r="TRR538" s="479"/>
      <c r="TRS538" s="78"/>
      <c r="TRT538" s="144"/>
      <c r="TRU538" s="75"/>
      <c r="TRV538" s="66"/>
      <c r="TRW538" s="66"/>
      <c r="TRX538" s="79"/>
      <c r="TRY538" s="109"/>
      <c r="TRZ538" s="479"/>
      <c r="TSA538" s="78"/>
      <c r="TSB538" s="144"/>
      <c r="TSC538" s="75"/>
      <c r="TSD538" s="66"/>
      <c r="TSE538" s="66"/>
      <c r="TSF538" s="79"/>
      <c r="TSG538" s="109"/>
      <c r="TSH538" s="479"/>
      <c r="TSI538" s="78"/>
      <c r="TSJ538" s="144"/>
      <c r="TSK538" s="75"/>
      <c r="TSL538" s="66"/>
      <c r="TSM538" s="66"/>
      <c r="TSN538" s="79"/>
      <c r="TSO538" s="109"/>
      <c r="TSP538" s="479"/>
      <c r="TSQ538" s="78"/>
      <c r="TSR538" s="144"/>
      <c r="TSS538" s="75"/>
      <c r="TST538" s="66"/>
      <c r="TSU538" s="66"/>
      <c r="TSV538" s="79"/>
      <c r="TSW538" s="109"/>
      <c r="TSX538" s="479"/>
      <c r="TSY538" s="78"/>
      <c r="TSZ538" s="144"/>
      <c r="TTA538" s="75"/>
      <c r="TTB538" s="66"/>
      <c r="TTC538" s="66"/>
      <c r="TTD538" s="79"/>
      <c r="TTE538" s="109"/>
      <c r="TTF538" s="479"/>
      <c r="TTG538" s="78"/>
      <c r="TTH538" s="144"/>
      <c r="TTI538" s="75"/>
      <c r="TTJ538" s="66"/>
      <c r="TTK538" s="66"/>
      <c r="TTL538" s="79"/>
      <c r="TTM538" s="109"/>
      <c r="TTN538" s="479"/>
      <c r="TTO538" s="78"/>
      <c r="TTP538" s="144"/>
      <c r="TTQ538" s="75"/>
      <c r="TTR538" s="66"/>
      <c r="TTS538" s="66"/>
      <c r="TTT538" s="79"/>
      <c r="TTU538" s="109"/>
      <c r="TTV538" s="479"/>
      <c r="TTW538" s="78"/>
      <c r="TTX538" s="144"/>
      <c r="TTY538" s="75"/>
      <c r="TTZ538" s="66"/>
      <c r="TUA538" s="66"/>
      <c r="TUB538" s="79"/>
      <c r="TUC538" s="109"/>
      <c r="TUD538" s="479"/>
      <c r="TUE538" s="78"/>
      <c r="TUF538" s="144"/>
      <c r="TUG538" s="75"/>
      <c r="TUH538" s="66"/>
      <c r="TUI538" s="66"/>
      <c r="TUJ538" s="79"/>
      <c r="TUK538" s="109"/>
      <c r="TUL538" s="479"/>
      <c r="TUM538" s="78"/>
      <c r="TUN538" s="144"/>
      <c r="TUO538" s="75"/>
      <c r="TUP538" s="66"/>
      <c r="TUQ538" s="66"/>
      <c r="TUR538" s="79"/>
      <c r="TUS538" s="109"/>
      <c r="TUT538" s="479"/>
      <c r="TUU538" s="78"/>
      <c r="TUV538" s="144"/>
      <c r="TUW538" s="75"/>
      <c r="TUX538" s="66"/>
      <c r="TUY538" s="66"/>
      <c r="TUZ538" s="79"/>
      <c r="TVA538" s="109"/>
      <c r="TVB538" s="479"/>
      <c r="TVC538" s="78"/>
      <c r="TVD538" s="144"/>
      <c r="TVE538" s="75"/>
      <c r="TVF538" s="66"/>
      <c r="TVG538" s="66"/>
      <c r="TVH538" s="79"/>
      <c r="TVI538" s="109"/>
      <c r="TVJ538" s="479"/>
      <c r="TVK538" s="78"/>
      <c r="TVL538" s="144"/>
      <c r="TVM538" s="75"/>
      <c r="TVN538" s="66"/>
      <c r="TVO538" s="66"/>
      <c r="TVP538" s="79"/>
      <c r="TVQ538" s="109"/>
      <c r="TVR538" s="479"/>
      <c r="TVS538" s="78"/>
      <c r="TVT538" s="144"/>
      <c r="TVU538" s="75"/>
      <c r="TVV538" s="66"/>
      <c r="TVW538" s="66"/>
      <c r="TVX538" s="79"/>
      <c r="TVY538" s="109"/>
      <c r="TVZ538" s="479"/>
      <c r="TWA538" s="78"/>
      <c r="TWB538" s="144"/>
      <c r="TWC538" s="75"/>
      <c r="TWD538" s="66"/>
      <c r="TWE538" s="66"/>
      <c r="TWF538" s="79"/>
      <c r="TWG538" s="109"/>
      <c r="TWH538" s="479"/>
      <c r="TWI538" s="78"/>
      <c r="TWJ538" s="144"/>
      <c r="TWK538" s="75"/>
      <c r="TWL538" s="66"/>
      <c r="TWM538" s="66"/>
      <c r="TWN538" s="79"/>
      <c r="TWO538" s="109"/>
      <c r="TWP538" s="479"/>
      <c r="TWQ538" s="78"/>
      <c r="TWR538" s="144"/>
      <c r="TWS538" s="75"/>
      <c r="TWT538" s="66"/>
      <c r="TWU538" s="66"/>
      <c r="TWV538" s="79"/>
      <c r="TWW538" s="109"/>
      <c r="TWX538" s="479"/>
      <c r="TWY538" s="78"/>
      <c r="TWZ538" s="144"/>
      <c r="TXA538" s="75"/>
      <c r="TXB538" s="66"/>
      <c r="TXC538" s="66"/>
      <c r="TXD538" s="79"/>
      <c r="TXE538" s="109"/>
      <c r="TXF538" s="479"/>
      <c r="TXG538" s="78"/>
      <c r="TXH538" s="144"/>
      <c r="TXI538" s="75"/>
      <c r="TXJ538" s="66"/>
      <c r="TXK538" s="66"/>
      <c r="TXL538" s="79"/>
      <c r="TXM538" s="109"/>
      <c r="TXN538" s="479"/>
      <c r="TXO538" s="78"/>
      <c r="TXP538" s="144"/>
      <c r="TXQ538" s="75"/>
      <c r="TXR538" s="66"/>
      <c r="TXS538" s="66"/>
      <c r="TXT538" s="79"/>
      <c r="TXU538" s="109"/>
      <c r="TXV538" s="479"/>
      <c r="TXW538" s="78"/>
      <c r="TXX538" s="144"/>
      <c r="TXY538" s="75"/>
      <c r="TXZ538" s="66"/>
      <c r="TYA538" s="66"/>
      <c r="TYB538" s="79"/>
      <c r="TYC538" s="109"/>
      <c r="TYD538" s="479"/>
      <c r="TYE538" s="78"/>
      <c r="TYF538" s="144"/>
      <c r="TYG538" s="75"/>
      <c r="TYH538" s="66"/>
      <c r="TYI538" s="66"/>
      <c r="TYJ538" s="79"/>
      <c r="TYK538" s="109"/>
      <c r="TYL538" s="479"/>
      <c r="TYM538" s="78"/>
      <c r="TYN538" s="144"/>
      <c r="TYO538" s="75"/>
      <c r="TYP538" s="66"/>
      <c r="TYQ538" s="66"/>
      <c r="TYR538" s="79"/>
      <c r="TYS538" s="109"/>
      <c r="TYT538" s="479"/>
      <c r="TYU538" s="78"/>
      <c r="TYV538" s="144"/>
      <c r="TYW538" s="75"/>
      <c r="TYX538" s="66"/>
      <c r="TYY538" s="66"/>
      <c r="TYZ538" s="79"/>
      <c r="TZA538" s="109"/>
      <c r="TZB538" s="479"/>
      <c r="TZC538" s="78"/>
      <c r="TZD538" s="144"/>
      <c r="TZE538" s="75"/>
      <c r="TZF538" s="66"/>
      <c r="TZG538" s="66"/>
      <c r="TZH538" s="79"/>
      <c r="TZI538" s="109"/>
      <c r="TZJ538" s="479"/>
      <c r="TZK538" s="78"/>
      <c r="TZL538" s="144"/>
      <c r="TZM538" s="75"/>
      <c r="TZN538" s="66"/>
      <c r="TZO538" s="66"/>
      <c r="TZP538" s="79"/>
      <c r="TZQ538" s="109"/>
      <c r="TZR538" s="479"/>
      <c r="TZS538" s="78"/>
      <c r="TZT538" s="144"/>
      <c r="TZU538" s="75"/>
      <c r="TZV538" s="66"/>
      <c r="TZW538" s="66"/>
      <c r="TZX538" s="79"/>
      <c r="TZY538" s="109"/>
      <c r="TZZ538" s="479"/>
      <c r="UAA538" s="78"/>
      <c r="UAB538" s="144"/>
      <c r="UAC538" s="75"/>
      <c r="UAD538" s="66"/>
      <c r="UAE538" s="66"/>
      <c r="UAF538" s="79"/>
      <c r="UAG538" s="109"/>
      <c r="UAH538" s="479"/>
      <c r="UAI538" s="78"/>
      <c r="UAJ538" s="144"/>
      <c r="UAK538" s="75"/>
      <c r="UAL538" s="66"/>
      <c r="UAM538" s="66"/>
      <c r="UAN538" s="79"/>
      <c r="UAO538" s="109"/>
      <c r="UAP538" s="479"/>
      <c r="UAQ538" s="78"/>
      <c r="UAR538" s="144"/>
      <c r="UAS538" s="75"/>
      <c r="UAT538" s="66"/>
      <c r="UAU538" s="66"/>
      <c r="UAV538" s="79"/>
      <c r="UAW538" s="109"/>
      <c r="UAX538" s="479"/>
      <c r="UAY538" s="78"/>
      <c r="UAZ538" s="144"/>
      <c r="UBA538" s="75"/>
      <c r="UBB538" s="66"/>
      <c r="UBC538" s="66"/>
      <c r="UBD538" s="79"/>
      <c r="UBE538" s="109"/>
      <c r="UBF538" s="479"/>
      <c r="UBG538" s="78"/>
      <c r="UBH538" s="144"/>
      <c r="UBI538" s="75"/>
      <c r="UBJ538" s="66"/>
      <c r="UBK538" s="66"/>
      <c r="UBL538" s="79"/>
      <c r="UBM538" s="109"/>
      <c r="UBN538" s="479"/>
      <c r="UBO538" s="78"/>
      <c r="UBP538" s="144"/>
      <c r="UBQ538" s="75"/>
      <c r="UBR538" s="66"/>
      <c r="UBS538" s="66"/>
      <c r="UBT538" s="79"/>
      <c r="UBU538" s="109"/>
      <c r="UBV538" s="479"/>
      <c r="UBW538" s="78"/>
      <c r="UBX538" s="144"/>
      <c r="UBY538" s="75"/>
      <c r="UBZ538" s="66"/>
      <c r="UCA538" s="66"/>
      <c r="UCB538" s="79"/>
      <c r="UCC538" s="109"/>
      <c r="UCD538" s="479"/>
      <c r="UCE538" s="78"/>
      <c r="UCF538" s="144"/>
      <c r="UCG538" s="75"/>
      <c r="UCH538" s="66"/>
      <c r="UCI538" s="66"/>
      <c r="UCJ538" s="79"/>
      <c r="UCK538" s="109"/>
      <c r="UCL538" s="479"/>
      <c r="UCM538" s="78"/>
      <c r="UCN538" s="144"/>
      <c r="UCO538" s="75"/>
      <c r="UCP538" s="66"/>
      <c r="UCQ538" s="66"/>
      <c r="UCR538" s="79"/>
      <c r="UCS538" s="109"/>
      <c r="UCT538" s="479"/>
      <c r="UCU538" s="78"/>
      <c r="UCV538" s="144"/>
      <c r="UCW538" s="75"/>
      <c r="UCX538" s="66"/>
      <c r="UCY538" s="66"/>
      <c r="UCZ538" s="79"/>
      <c r="UDA538" s="109"/>
      <c r="UDB538" s="479"/>
      <c r="UDC538" s="78"/>
      <c r="UDD538" s="144"/>
      <c r="UDE538" s="75"/>
      <c r="UDF538" s="66"/>
      <c r="UDG538" s="66"/>
      <c r="UDH538" s="79"/>
      <c r="UDI538" s="109"/>
      <c r="UDJ538" s="479"/>
      <c r="UDK538" s="78"/>
      <c r="UDL538" s="144"/>
      <c r="UDM538" s="75"/>
      <c r="UDN538" s="66"/>
      <c r="UDO538" s="66"/>
      <c r="UDP538" s="79"/>
      <c r="UDQ538" s="109"/>
      <c r="UDR538" s="479"/>
      <c r="UDS538" s="78"/>
      <c r="UDT538" s="144"/>
      <c r="UDU538" s="75"/>
      <c r="UDV538" s="66"/>
      <c r="UDW538" s="66"/>
      <c r="UDX538" s="79"/>
      <c r="UDY538" s="109"/>
      <c r="UDZ538" s="479"/>
      <c r="UEA538" s="78"/>
      <c r="UEB538" s="144"/>
      <c r="UEC538" s="75"/>
      <c r="UED538" s="66"/>
      <c r="UEE538" s="66"/>
      <c r="UEF538" s="79"/>
      <c r="UEG538" s="109"/>
      <c r="UEH538" s="479"/>
      <c r="UEI538" s="78"/>
      <c r="UEJ538" s="144"/>
      <c r="UEK538" s="75"/>
      <c r="UEL538" s="66"/>
      <c r="UEM538" s="66"/>
      <c r="UEN538" s="79"/>
      <c r="UEO538" s="109"/>
      <c r="UEP538" s="479"/>
      <c r="UEQ538" s="78"/>
      <c r="UER538" s="144"/>
      <c r="UES538" s="75"/>
      <c r="UET538" s="66"/>
      <c r="UEU538" s="66"/>
      <c r="UEV538" s="79"/>
      <c r="UEW538" s="109"/>
      <c r="UEX538" s="479"/>
      <c r="UEY538" s="78"/>
      <c r="UEZ538" s="144"/>
      <c r="UFA538" s="75"/>
      <c r="UFB538" s="66"/>
      <c r="UFC538" s="66"/>
      <c r="UFD538" s="79"/>
      <c r="UFE538" s="109"/>
      <c r="UFF538" s="479"/>
      <c r="UFG538" s="78"/>
      <c r="UFH538" s="144"/>
      <c r="UFI538" s="75"/>
      <c r="UFJ538" s="66"/>
      <c r="UFK538" s="66"/>
      <c r="UFL538" s="79"/>
      <c r="UFM538" s="109"/>
      <c r="UFN538" s="479"/>
      <c r="UFO538" s="78"/>
      <c r="UFP538" s="144"/>
      <c r="UFQ538" s="75"/>
      <c r="UFR538" s="66"/>
      <c r="UFS538" s="66"/>
      <c r="UFT538" s="79"/>
      <c r="UFU538" s="109"/>
      <c r="UFV538" s="479"/>
      <c r="UFW538" s="78"/>
      <c r="UFX538" s="144"/>
      <c r="UFY538" s="75"/>
      <c r="UFZ538" s="66"/>
      <c r="UGA538" s="66"/>
      <c r="UGB538" s="79"/>
      <c r="UGC538" s="109"/>
      <c r="UGD538" s="479"/>
      <c r="UGE538" s="78"/>
      <c r="UGF538" s="144"/>
      <c r="UGG538" s="75"/>
      <c r="UGH538" s="66"/>
      <c r="UGI538" s="66"/>
      <c r="UGJ538" s="79"/>
      <c r="UGK538" s="109"/>
      <c r="UGL538" s="479"/>
      <c r="UGM538" s="78"/>
      <c r="UGN538" s="144"/>
      <c r="UGO538" s="75"/>
      <c r="UGP538" s="66"/>
      <c r="UGQ538" s="66"/>
      <c r="UGR538" s="79"/>
      <c r="UGS538" s="109"/>
      <c r="UGT538" s="479"/>
      <c r="UGU538" s="78"/>
      <c r="UGV538" s="144"/>
      <c r="UGW538" s="75"/>
      <c r="UGX538" s="66"/>
      <c r="UGY538" s="66"/>
      <c r="UGZ538" s="79"/>
      <c r="UHA538" s="109"/>
      <c r="UHB538" s="479"/>
      <c r="UHC538" s="78"/>
      <c r="UHD538" s="144"/>
      <c r="UHE538" s="75"/>
      <c r="UHF538" s="66"/>
      <c r="UHG538" s="66"/>
      <c r="UHH538" s="79"/>
      <c r="UHI538" s="109"/>
      <c r="UHJ538" s="479"/>
      <c r="UHK538" s="78"/>
      <c r="UHL538" s="144"/>
      <c r="UHM538" s="75"/>
      <c r="UHN538" s="66"/>
      <c r="UHO538" s="66"/>
      <c r="UHP538" s="79"/>
      <c r="UHQ538" s="109"/>
      <c r="UHR538" s="479"/>
      <c r="UHS538" s="78"/>
      <c r="UHT538" s="144"/>
      <c r="UHU538" s="75"/>
      <c r="UHV538" s="66"/>
      <c r="UHW538" s="66"/>
      <c r="UHX538" s="79"/>
      <c r="UHY538" s="109"/>
      <c r="UHZ538" s="479"/>
      <c r="UIA538" s="78"/>
      <c r="UIB538" s="144"/>
      <c r="UIC538" s="75"/>
      <c r="UID538" s="66"/>
      <c r="UIE538" s="66"/>
      <c r="UIF538" s="79"/>
      <c r="UIG538" s="109"/>
      <c r="UIH538" s="479"/>
      <c r="UII538" s="78"/>
      <c r="UIJ538" s="144"/>
      <c r="UIK538" s="75"/>
      <c r="UIL538" s="66"/>
      <c r="UIM538" s="66"/>
      <c r="UIN538" s="79"/>
      <c r="UIO538" s="109"/>
      <c r="UIP538" s="479"/>
      <c r="UIQ538" s="78"/>
      <c r="UIR538" s="144"/>
      <c r="UIS538" s="75"/>
      <c r="UIT538" s="66"/>
      <c r="UIU538" s="66"/>
      <c r="UIV538" s="79"/>
      <c r="UIW538" s="109"/>
      <c r="UIX538" s="479"/>
      <c r="UIY538" s="78"/>
      <c r="UIZ538" s="144"/>
      <c r="UJA538" s="75"/>
      <c r="UJB538" s="66"/>
      <c r="UJC538" s="66"/>
      <c r="UJD538" s="79"/>
      <c r="UJE538" s="109"/>
      <c r="UJF538" s="479"/>
      <c r="UJG538" s="78"/>
      <c r="UJH538" s="144"/>
      <c r="UJI538" s="75"/>
      <c r="UJJ538" s="66"/>
      <c r="UJK538" s="66"/>
      <c r="UJL538" s="79"/>
      <c r="UJM538" s="109"/>
      <c r="UJN538" s="479"/>
      <c r="UJO538" s="78"/>
      <c r="UJP538" s="144"/>
      <c r="UJQ538" s="75"/>
      <c r="UJR538" s="66"/>
      <c r="UJS538" s="66"/>
      <c r="UJT538" s="79"/>
      <c r="UJU538" s="109"/>
      <c r="UJV538" s="479"/>
      <c r="UJW538" s="78"/>
      <c r="UJX538" s="144"/>
      <c r="UJY538" s="75"/>
      <c r="UJZ538" s="66"/>
      <c r="UKA538" s="66"/>
      <c r="UKB538" s="79"/>
      <c r="UKC538" s="109"/>
      <c r="UKD538" s="479"/>
      <c r="UKE538" s="78"/>
      <c r="UKF538" s="144"/>
      <c r="UKG538" s="75"/>
      <c r="UKH538" s="66"/>
      <c r="UKI538" s="66"/>
      <c r="UKJ538" s="79"/>
      <c r="UKK538" s="109"/>
      <c r="UKL538" s="479"/>
      <c r="UKM538" s="78"/>
      <c r="UKN538" s="144"/>
      <c r="UKO538" s="75"/>
      <c r="UKP538" s="66"/>
      <c r="UKQ538" s="66"/>
      <c r="UKR538" s="79"/>
      <c r="UKS538" s="109"/>
      <c r="UKT538" s="479"/>
      <c r="UKU538" s="78"/>
      <c r="UKV538" s="144"/>
      <c r="UKW538" s="75"/>
      <c r="UKX538" s="66"/>
      <c r="UKY538" s="66"/>
      <c r="UKZ538" s="79"/>
      <c r="ULA538" s="109"/>
      <c r="ULB538" s="479"/>
      <c r="ULC538" s="78"/>
      <c r="ULD538" s="144"/>
      <c r="ULE538" s="75"/>
      <c r="ULF538" s="66"/>
      <c r="ULG538" s="66"/>
      <c r="ULH538" s="79"/>
      <c r="ULI538" s="109"/>
      <c r="ULJ538" s="479"/>
      <c r="ULK538" s="78"/>
      <c r="ULL538" s="144"/>
      <c r="ULM538" s="75"/>
      <c r="ULN538" s="66"/>
      <c r="ULO538" s="66"/>
      <c r="ULP538" s="79"/>
      <c r="ULQ538" s="109"/>
      <c r="ULR538" s="479"/>
      <c r="ULS538" s="78"/>
      <c r="ULT538" s="144"/>
      <c r="ULU538" s="75"/>
      <c r="ULV538" s="66"/>
      <c r="ULW538" s="66"/>
      <c r="ULX538" s="79"/>
      <c r="ULY538" s="109"/>
      <c r="ULZ538" s="479"/>
      <c r="UMA538" s="78"/>
      <c r="UMB538" s="144"/>
      <c r="UMC538" s="75"/>
      <c r="UMD538" s="66"/>
      <c r="UME538" s="66"/>
      <c r="UMF538" s="79"/>
      <c r="UMG538" s="109"/>
      <c r="UMH538" s="479"/>
      <c r="UMI538" s="78"/>
      <c r="UMJ538" s="144"/>
      <c r="UMK538" s="75"/>
      <c r="UML538" s="66"/>
      <c r="UMM538" s="66"/>
      <c r="UMN538" s="79"/>
      <c r="UMO538" s="109"/>
      <c r="UMP538" s="479"/>
      <c r="UMQ538" s="78"/>
      <c r="UMR538" s="144"/>
      <c r="UMS538" s="75"/>
      <c r="UMT538" s="66"/>
      <c r="UMU538" s="66"/>
      <c r="UMV538" s="79"/>
      <c r="UMW538" s="109"/>
      <c r="UMX538" s="479"/>
      <c r="UMY538" s="78"/>
      <c r="UMZ538" s="144"/>
      <c r="UNA538" s="75"/>
      <c r="UNB538" s="66"/>
      <c r="UNC538" s="66"/>
      <c r="UND538" s="79"/>
      <c r="UNE538" s="109"/>
      <c r="UNF538" s="479"/>
      <c r="UNG538" s="78"/>
      <c r="UNH538" s="144"/>
      <c r="UNI538" s="75"/>
      <c r="UNJ538" s="66"/>
      <c r="UNK538" s="66"/>
      <c r="UNL538" s="79"/>
      <c r="UNM538" s="109"/>
      <c r="UNN538" s="479"/>
      <c r="UNO538" s="78"/>
      <c r="UNP538" s="144"/>
      <c r="UNQ538" s="75"/>
      <c r="UNR538" s="66"/>
      <c r="UNS538" s="66"/>
      <c r="UNT538" s="79"/>
      <c r="UNU538" s="109"/>
      <c r="UNV538" s="479"/>
      <c r="UNW538" s="78"/>
      <c r="UNX538" s="144"/>
      <c r="UNY538" s="75"/>
      <c r="UNZ538" s="66"/>
      <c r="UOA538" s="66"/>
      <c r="UOB538" s="79"/>
      <c r="UOC538" s="109"/>
      <c r="UOD538" s="479"/>
      <c r="UOE538" s="78"/>
      <c r="UOF538" s="144"/>
      <c r="UOG538" s="75"/>
      <c r="UOH538" s="66"/>
      <c r="UOI538" s="66"/>
      <c r="UOJ538" s="79"/>
      <c r="UOK538" s="109"/>
      <c r="UOL538" s="479"/>
      <c r="UOM538" s="78"/>
      <c r="UON538" s="144"/>
      <c r="UOO538" s="75"/>
      <c r="UOP538" s="66"/>
      <c r="UOQ538" s="66"/>
      <c r="UOR538" s="79"/>
      <c r="UOS538" s="109"/>
      <c r="UOT538" s="479"/>
      <c r="UOU538" s="78"/>
      <c r="UOV538" s="144"/>
      <c r="UOW538" s="75"/>
      <c r="UOX538" s="66"/>
      <c r="UOY538" s="66"/>
      <c r="UOZ538" s="79"/>
      <c r="UPA538" s="109"/>
      <c r="UPB538" s="479"/>
      <c r="UPC538" s="78"/>
      <c r="UPD538" s="144"/>
      <c r="UPE538" s="75"/>
      <c r="UPF538" s="66"/>
      <c r="UPG538" s="66"/>
      <c r="UPH538" s="79"/>
      <c r="UPI538" s="109"/>
      <c r="UPJ538" s="479"/>
      <c r="UPK538" s="78"/>
      <c r="UPL538" s="144"/>
      <c r="UPM538" s="75"/>
      <c r="UPN538" s="66"/>
      <c r="UPO538" s="66"/>
      <c r="UPP538" s="79"/>
      <c r="UPQ538" s="109"/>
      <c r="UPR538" s="479"/>
      <c r="UPS538" s="78"/>
      <c r="UPT538" s="144"/>
      <c r="UPU538" s="75"/>
      <c r="UPV538" s="66"/>
      <c r="UPW538" s="66"/>
      <c r="UPX538" s="79"/>
      <c r="UPY538" s="109"/>
      <c r="UPZ538" s="479"/>
      <c r="UQA538" s="78"/>
      <c r="UQB538" s="144"/>
      <c r="UQC538" s="75"/>
      <c r="UQD538" s="66"/>
      <c r="UQE538" s="66"/>
      <c r="UQF538" s="79"/>
      <c r="UQG538" s="109"/>
      <c r="UQH538" s="479"/>
      <c r="UQI538" s="78"/>
      <c r="UQJ538" s="144"/>
      <c r="UQK538" s="75"/>
      <c r="UQL538" s="66"/>
      <c r="UQM538" s="66"/>
      <c r="UQN538" s="79"/>
      <c r="UQO538" s="109"/>
      <c r="UQP538" s="479"/>
      <c r="UQQ538" s="78"/>
      <c r="UQR538" s="144"/>
      <c r="UQS538" s="75"/>
      <c r="UQT538" s="66"/>
      <c r="UQU538" s="66"/>
      <c r="UQV538" s="79"/>
      <c r="UQW538" s="109"/>
      <c r="UQX538" s="479"/>
      <c r="UQY538" s="78"/>
      <c r="UQZ538" s="144"/>
      <c r="URA538" s="75"/>
      <c r="URB538" s="66"/>
      <c r="URC538" s="66"/>
      <c r="URD538" s="79"/>
      <c r="URE538" s="109"/>
      <c r="URF538" s="479"/>
      <c r="URG538" s="78"/>
      <c r="URH538" s="144"/>
      <c r="URI538" s="75"/>
      <c r="URJ538" s="66"/>
      <c r="URK538" s="66"/>
      <c r="URL538" s="79"/>
      <c r="URM538" s="109"/>
      <c r="URN538" s="479"/>
      <c r="URO538" s="78"/>
      <c r="URP538" s="144"/>
      <c r="URQ538" s="75"/>
      <c r="URR538" s="66"/>
      <c r="URS538" s="66"/>
      <c r="URT538" s="79"/>
      <c r="URU538" s="109"/>
      <c r="URV538" s="479"/>
      <c r="URW538" s="78"/>
      <c r="URX538" s="144"/>
      <c r="URY538" s="75"/>
      <c r="URZ538" s="66"/>
      <c r="USA538" s="66"/>
      <c r="USB538" s="79"/>
      <c r="USC538" s="109"/>
      <c r="USD538" s="479"/>
      <c r="USE538" s="78"/>
      <c r="USF538" s="144"/>
      <c r="USG538" s="75"/>
      <c r="USH538" s="66"/>
      <c r="USI538" s="66"/>
      <c r="USJ538" s="79"/>
      <c r="USK538" s="109"/>
      <c r="USL538" s="479"/>
      <c r="USM538" s="78"/>
      <c r="USN538" s="144"/>
      <c r="USO538" s="75"/>
      <c r="USP538" s="66"/>
      <c r="USQ538" s="66"/>
      <c r="USR538" s="79"/>
      <c r="USS538" s="109"/>
      <c r="UST538" s="479"/>
      <c r="USU538" s="78"/>
      <c r="USV538" s="144"/>
      <c r="USW538" s="75"/>
      <c r="USX538" s="66"/>
      <c r="USY538" s="66"/>
      <c r="USZ538" s="79"/>
      <c r="UTA538" s="109"/>
      <c r="UTB538" s="479"/>
      <c r="UTC538" s="78"/>
      <c r="UTD538" s="144"/>
      <c r="UTE538" s="75"/>
      <c r="UTF538" s="66"/>
      <c r="UTG538" s="66"/>
      <c r="UTH538" s="79"/>
      <c r="UTI538" s="109"/>
      <c r="UTJ538" s="479"/>
      <c r="UTK538" s="78"/>
      <c r="UTL538" s="144"/>
      <c r="UTM538" s="75"/>
      <c r="UTN538" s="66"/>
      <c r="UTO538" s="66"/>
      <c r="UTP538" s="79"/>
      <c r="UTQ538" s="109"/>
      <c r="UTR538" s="479"/>
      <c r="UTS538" s="78"/>
      <c r="UTT538" s="144"/>
      <c r="UTU538" s="75"/>
      <c r="UTV538" s="66"/>
      <c r="UTW538" s="66"/>
      <c r="UTX538" s="79"/>
      <c r="UTY538" s="109"/>
      <c r="UTZ538" s="479"/>
      <c r="UUA538" s="78"/>
      <c r="UUB538" s="144"/>
      <c r="UUC538" s="75"/>
      <c r="UUD538" s="66"/>
      <c r="UUE538" s="66"/>
      <c r="UUF538" s="79"/>
      <c r="UUG538" s="109"/>
      <c r="UUH538" s="479"/>
      <c r="UUI538" s="78"/>
      <c r="UUJ538" s="144"/>
      <c r="UUK538" s="75"/>
      <c r="UUL538" s="66"/>
      <c r="UUM538" s="66"/>
      <c r="UUN538" s="79"/>
      <c r="UUO538" s="109"/>
      <c r="UUP538" s="479"/>
      <c r="UUQ538" s="78"/>
      <c r="UUR538" s="144"/>
      <c r="UUS538" s="75"/>
      <c r="UUT538" s="66"/>
      <c r="UUU538" s="66"/>
      <c r="UUV538" s="79"/>
      <c r="UUW538" s="109"/>
      <c r="UUX538" s="479"/>
      <c r="UUY538" s="78"/>
      <c r="UUZ538" s="144"/>
      <c r="UVA538" s="75"/>
      <c r="UVB538" s="66"/>
      <c r="UVC538" s="66"/>
      <c r="UVD538" s="79"/>
      <c r="UVE538" s="109"/>
      <c r="UVF538" s="479"/>
      <c r="UVG538" s="78"/>
      <c r="UVH538" s="144"/>
      <c r="UVI538" s="75"/>
      <c r="UVJ538" s="66"/>
      <c r="UVK538" s="66"/>
      <c r="UVL538" s="79"/>
      <c r="UVM538" s="109"/>
      <c r="UVN538" s="479"/>
      <c r="UVO538" s="78"/>
      <c r="UVP538" s="144"/>
      <c r="UVQ538" s="75"/>
      <c r="UVR538" s="66"/>
      <c r="UVS538" s="66"/>
      <c r="UVT538" s="79"/>
      <c r="UVU538" s="109"/>
      <c r="UVV538" s="479"/>
      <c r="UVW538" s="78"/>
      <c r="UVX538" s="144"/>
      <c r="UVY538" s="75"/>
      <c r="UVZ538" s="66"/>
      <c r="UWA538" s="66"/>
      <c r="UWB538" s="79"/>
      <c r="UWC538" s="109"/>
      <c r="UWD538" s="479"/>
      <c r="UWE538" s="78"/>
      <c r="UWF538" s="144"/>
      <c r="UWG538" s="75"/>
      <c r="UWH538" s="66"/>
      <c r="UWI538" s="66"/>
      <c r="UWJ538" s="79"/>
      <c r="UWK538" s="109"/>
      <c r="UWL538" s="479"/>
      <c r="UWM538" s="78"/>
      <c r="UWN538" s="144"/>
      <c r="UWO538" s="75"/>
      <c r="UWP538" s="66"/>
      <c r="UWQ538" s="66"/>
      <c r="UWR538" s="79"/>
      <c r="UWS538" s="109"/>
      <c r="UWT538" s="479"/>
      <c r="UWU538" s="78"/>
      <c r="UWV538" s="144"/>
      <c r="UWW538" s="75"/>
      <c r="UWX538" s="66"/>
      <c r="UWY538" s="66"/>
      <c r="UWZ538" s="79"/>
      <c r="UXA538" s="109"/>
      <c r="UXB538" s="479"/>
      <c r="UXC538" s="78"/>
      <c r="UXD538" s="144"/>
      <c r="UXE538" s="75"/>
      <c r="UXF538" s="66"/>
      <c r="UXG538" s="66"/>
      <c r="UXH538" s="79"/>
      <c r="UXI538" s="109"/>
      <c r="UXJ538" s="479"/>
      <c r="UXK538" s="78"/>
      <c r="UXL538" s="144"/>
      <c r="UXM538" s="75"/>
      <c r="UXN538" s="66"/>
      <c r="UXO538" s="66"/>
      <c r="UXP538" s="79"/>
      <c r="UXQ538" s="109"/>
      <c r="UXR538" s="479"/>
      <c r="UXS538" s="78"/>
      <c r="UXT538" s="144"/>
      <c r="UXU538" s="75"/>
      <c r="UXV538" s="66"/>
      <c r="UXW538" s="66"/>
      <c r="UXX538" s="79"/>
      <c r="UXY538" s="109"/>
      <c r="UXZ538" s="479"/>
      <c r="UYA538" s="78"/>
      <c r="UYB538" s="144"/>
      <c r="UYC538" s="75"/>
      <c r="UYD538" s="66"/>
      <c r="UYE538" s="66"/>
      <c r="UYF538" s="79"/>
      <c r="UYG538" s="109"/>
      <c r="UYH538" s="479"/>
      <c r="UYI538" s="78"/>
      <c r="UYJ538" s="144"/>
      <c r="UYK538" s="75"/>
      <c r="UYL538" s="66"/>
      <c r="UYM538" s="66"/>
      <c r="UYN538" s="79"/>
      <c r="UYO538" s="109"/>
      <c r="UYP538" s="479"/>
      <c r="UYQ538" s="78"/>
      <c r="UYR538" s="144"/>
      <c r="UYS538" s="75"/>
      <c r="UYT538" s="66"/>
      <c r="UYU538" s="66"/>
      <c r="UYV538" s="79"/>
      <c r="UYW538" s="109"/>
      <c r="UYX538" s="479"/>
      <c r="UYY538" s="78"/>
      <c r="UYZ538" s="144"/>
      <c r="UZA538" s="75"/>
      <c r="UZB538" s="66"/>
      <c r="UZC538" s="66"/>
      <c r="UZD538" s="79"/>
      <c r="UZE538" s="109"/>
      <c r="UZF538" s="479"/>
      <c r="UZG538" s="78"/>
      <c r="UZH538" s="144"/>
      <c r="UZI538" s="75"/>
      <c r="UZJ538" s="66"/>
      <c r="UZK538" s="66"/>
      <c r="UZL538" s="79"/>
      <c r="UZM538" s="109"/>
      <c r="UZN538" s="479"/>
      <c r="UZO538" s="78"/>
      <c r="UZP538" s="144"/>
      <c r="UZQ538" s="75"/>
      <c r="UZR538" s="66"/>
      <c r="UZS538" s="66"/>
      <c r="UZT538" s="79"/>
      <c r="UZU538" s="109"/>
      <c r="UZV538" s="479"/>
      <c r="UZW538" s="78"/>
      <c r="UZX538" s="144"/>
      <c r="UZY538" s="75"/>
      <c r="UZZ538" s="66"/>
      <c r="VAA538" s="66"/>
      <c r="VAB538" s="79"/>
      <c r="VAC538" s="109"/>
      <c r="VAD538" s="479"/>
      <c r="VAE538" s="78"/>
      <c r="VAF538" s="144"/>
      <c r="VAG538" s="75"/>
      <c r="VAH538" s="66"/>
      <c r="VAI538" s="66"/>
      <c r="VAJ538" s="79"/>
      <c r="VAK538" s="109"/>
      <c r="VAL538" s="479"/>
      <c r="VAM538" s="78"/>
      <c r="VAN538" s="144"/>
      <c r="VAO538" s="75"/>
      <c r="VAP538" s="66"/>
      <c r="VAQ538" s="66"/>
      <c r="VAR538" s="79"/>
      <c r="VAS538" s="109"/>
      <c r="VAT538" s="479"/>
      <c r="VAU538" s="78"/>
      <c r="VAV538" s="144"/>
      <c r="VAW538" s="75"/>
      <c r="VAX538" s="66"/>
      <c r="VAY538" s="66"/>
      <c r="VAZ538" s="79"/>
      <c r="VBA538" s="109"/>
      <c r="VBB538" s="479"/>
      <c r="VBC538" s="78"/>
      <c r="VBD538" s="144"/>
      <c r="VBE538" s="75"/>
      <c r="VBF538" s="66"/>
      <c r="VBG538" s="66"/>
      <c r="VBH538" s="79"/>
      <c r="VBI538" s="109"/>
      <c r="VBJ538" s="479"/>
      <c r="VBK538" s="78"/>
      <c r="VBL538" s="144"/>
      <c r="VBM538" s="75"/>
      <c r="VBN538" s="66"/>
      <c r="VBO538" s="66"/>
      <c r="VBP538" s="79"/>
      <c r="VBQ538" s="109"/>
      <c r="VBR538" s="479"/>
      <c r="VBS538" s="78"/>
      <c r="VBT538" s="144"/>
      <c r="VBU538" s="75"/>
      <c r="VBV538" s="66"/>
      <c r="VBW538" s="66"/>
      <c r="VBX538" s="79"/>
      <c r="VBY538" s="109"/>
      <c r="VBZ538" s="479"/>
      <c r="VCA538" s="78"/>
      <c r="VCB538" s="144"/>
      <c r="VCC538" s="75"/>
      <c r="VCD538" s="66"/>
      <c r="VCE538" s="66"/>
      <c r="VCF538" s="79"/>
      <c r="VCG538" s="109"/>
      <c r="VCH538" s="479"/>
      <c r="VCI538" s="78"/>
      <c r="VCJ538" s="144"/>
      <c r="VCK538" s="75"/>
      <c r="VCL538" s="66"/>
      <c r="VCM538" s="66"/>
      <c r="VCN538" s="79"/>
      <c r="VCO538" s="109"/>
      <c r="VCP538" s="479"/>
      <c r="VCQ538" s="78"/>
      <c r="VCR538" s="144"/>
      <c r="VCS538" s="75"/>
      <c r="VCT538" s="66"/>
      <c r="VCU538" s="66"/>
      <c r="VCV538" s="79"/>
      <c r="VCW538" s="109"/>
      <c r="VCX538" s="479"/>
      <c r="VCY538" s="78"/>
      <c r="VCZ538" s="144"/>
      <c r="VDA538" s="75"/>
      <c r="VDB538" s="66"/>
      <c r="VDC538" s="66"/>
      <c r="VDD538" s="79"/>
      <c r="VDE538" s="109"/>
      <c r="VDF538" s="479"/>
      <c r="VDG538" s="78"/>
      <c r="VDH538" s="144"/>
      <c r="VDI538" s="75"/>
      <c r="VDJ538" s="66"/>
      <c r="VDK538" s="66"/>
      <c r="VDL538" s="79"/>
      <c r="VDM538" s="109"/>
      <c r="VDN538" s="479"/>
      <c r="VDO538" s="78"/>
      <c r="VDP538" s="144"/>
      <c r="VDQ538" s="75"/>
      <c r="VDR538" s="66"/>
      <c r="VDS538" s="66"/>
      <c r="VDT538" s="79"/>
      <c r="VDU538" s="109"/>
      <c r="VDV538" s="479"/>
      <c r="VDW538" s="78"/>
      <c r="VDX538" s="144"/>
      <c r="VDY538" s="75"/>
      <c r="VDZ538" s="66"/>
      <c r="VEA538" s="66"/>
      <c r="VEB538" s="79"/>
      <c r="VEC538" s="109"/>
      <c r="VED538" s="479"/>
      <c r="VEE538" s="78"/>
      <c r="VEF538" s="144"/>
      <c r="VEG538" s="75"/>
      <c r="VEH538" s="66"/>
      <c r="VEI538" s="66"/>
      <c r="VEJ538" s="79"/>
      <c r="VEK538" s="109"/>
      <c r="VEL538" s="479"/>
      <c r="VEM538" s="78"/>
      <c r="VEN538" s="144"/>
      <c r="VEO538" s="75"/>
      <c r="VEP538" s="66"/>
      <c r="VEQ538" s="66"/>
      <c r="VER538" s="79"/>
      <c r="VES538" s="109"/>
      <c r="VET538" s="479"/>
      <c r="VEU538" s="78"/>
      <c r="VEV538" s="144"/>
      <c r="VEW538" s="75"/>
      <c r="VEX538" s="66"/>
      <c r="VEY538" s="66"/>
      <c r="VEZ538" s="79"/>
      <c r="VFA538" s="109"/>
      <c r="VFB538" s="479"/>
      <c r="VFC538" s="78"/>
      <c r="VFD538" s="144"/>
      <c r="VFE538" s="75"/>
      <c r="VFF538" s="66"/>
      <c r="VFG538" s="66"/>
      <c r="VFH538" s="79"/>
      <c r="VFI538" s="109"/>
      <c r="VFJ538" s="479"/>
      <c r="VFK538" s="78"/>
      <c r="VFL538" s="144"/>
      <c r="VFM538" s="75"/>
      <c r="VFN538" s="66"/>
      <c r="VFO538" s="66"/>
      <c r="VFP538" s="79"/>
      <c r="VFQ538" s="109"/>
      <c r="VFR538" s="479"/>
      <c r="VFS538" s="78"/>
      <c r="VFT538" s="144"/>
      <c r="VFU538" s="75"/>
      <c r="VFV538" s="66"/>
      <c r="VFW538" s="66"/>
      <c r="VFX538" s="79"/>
      <c r="VFY538" s="109"/>
      <c r="VFZ538" s="479"/>
      <c r="VGA538" s="78"/>
      <c r="VGB538" s="144"/>
      <c r="VGC538" s="75"/>
      <c r="VGD538" s="66"/>
      <c r="VGE538" s="66"/>
      <c r="VGF538" s="79"/>
      <c r="VGG538" s="109"/>
      <c r="VGH538" s="479"/>
      <c r="VGI538" s="78"/>
      <c r="VGJ538" s="144"/>
      <c r="VGK538" s="75"/>
      <c r="VGL538" s="66"/>
      <c r="VGM538" s="66"/>
      <c r="VGN538" s="79"/>
      <c r="VGO538" s="109"/>
      <c r="VGP538" s="479"/>
      <c r="VGQ538" s="78"/>
      <c r="VGR538" s="144"/>
      <c r="VGS538" s="75"/>
      <c r="VGT538" s="66"/>
      <c r="VGU538" s="66"/>
      <c r="VGV538" s="79"/>
      <c r="VGW538" s="109"/>
      <c r="VGX538" s="479"/>
      <c r="VGY538" s="78"/>
      <c r="VGZ538" s="144"/>
      <c r="VHA538" s="75"/>
      <c r="VHB538" s="66"/>
      <c r="VHC538" s="66"/>
      <c r="VHD538" s="79"/>
      <c r="VHE538" s="109"/>
      <c r="VHF538" s="479"/>
      <c r="VHG538" s="78"/>
      <c r="VHH538" s="144"/>
      <c r="VHI538" s="75"/>
      <c r="VHJ538" s="66"/>
      <c r="VHK538" s="66"/>
      <c r="VHL538" s="79"/>
      <c r="VHM538" s="109"/>
      <c r="VHN538" s="479"/>
      <c r="VHO538" s="78"/>
      <c r="VHP538" s="144"/>
      <c r="VHQ538" s="75"/>
      <c r="VHR538" s="66"/>
      <c r="VHS538" s="66"/>
      <c r="VHT538" s="79"/>
      <c r="VHU538" s="109"/>
      <c r="VHV538" s="479"/>
      <c r="VHW538" s="78"/>
      <c r="VHX538" s="144"/>
      <c r="VHY538" s="75"/>
      <c r="VHZ538" s="66"/>
      <c r="VIA538" s="66"/>
      <c r="VIB538" s="79"/>
      <c r="VIC538" s="109"/>
      <c r="VID538" s="479"/>
      <c r="VIE538" s="78"/>
      <c r="VIF538" s="144"/>
      <c r="VIG538" s="75"/>
      <c r="VIH538" s="66"/>
      <c r="VII538" s="66"/>
      <c r="VIJ538" s="79"/>
      <c r="VIK538" s="109"/>
      <c r="VIL538" s="479"/>
      <c r="VIM538" s="78"/>
      <c r="VIN538" s="144"/>
      <c r="VIO538" s="75"/>
      <c r="VIP538" s="66"/>
      <c r="VIQ538" s="66"/>
      <c r="VIR538" s="79"/>
      <c r="VIS538" s="109"/>
      <c r="VIT538" s="479"/>
      <c r="VIU538" s="78"/>
      <c r="VIV538" s="144"/>
      <c r="VIW538" s="75"/>
      <c r="VIX538" s="66"/>
      <c r="VIY538" s="66"/>
      <c r="VIZ538" s="79"/>
      <c r="VJA538" s="109"/>
      <c r="VJB538" s="479"/>
      <c r="VJC538" s="78"/>
      <c r="VJD538" s="144"/>
      <c r="VJE538" s="75"/>
      <c r="VJF538" s="66"/>
      <c r="VJG538" s="66"/>
      <c r="VJH538" s="79"/>
      <c r="VJI538" s="109"/>
      <c r="VJJ538" s="479"/>
      <c r="VJK538" s="78"/>
      <c r="VJL538" s="144"/>
      <c r="VJM538" s="75"/>
      <c r="VJN538" s="66"/>
      <c r="VJO538" s="66"/>
      <c r="VJP538" s="79"/>
      <c r="VJQ538" s="109"/>
      <c r="VJR538" s="479"/>
      <c r="VJS538" s="78"/>
      <c r="VJT538" s="144"/>
      <c r="VJU538" s="75"/>
      <c r="VJV538" s="66"/>
      <c r="VJW538" s="66"/>
      <c r="VJX538" s="79"/>
      <c r="VJY538" s="109"/>
      <c r="VJZ538" s="479"/>
      <c r="VKA538" s="78"/>
      <c r="VKB538" s="144"/>
      <c r="VKC538" s="75"/>
      <c r="VKD538" s="66"/>
      <c r="VKE538" s="66"/>
      <c r="VKF538" s="79"/>
      <c r="VKG538" s="109"/>
      <c r="VKH538" s="479"/>
      <c r="VKI538" s="78"/>
      <c r="VKJ538" s="144"/>
      <c r="VKK538" s="75"/>
      <c r="VKL538" s="66"/>
      <c r="VKM538" s="66"/>
      <c r="VKN538" s="79"/>
      <c r="VKO538" s="109"/>
      <c r="VKP538" s="479"/>
      <c r="VKQ538" s="78"/>
      <c r="VKR538" s="144"/>
      <c r="VKS538" s="75"/>
      <c r="VKT538" s="66"/>
      <c r="VKU538" s="66"/>
      <c r="VKV538" s="79"/>
      <c r="VKW538" s="109"/>
      <c r="VKX538" s="479"/>
      <c r="VKY538" s="78"/>
      <c r="VKZ538" s="144"/>
      <c r="VLA538" s="75"/>
      <c r="VLB538" s="66"/>
      <c r="VLC538" s="66"/>
      <c r="VLD538" s="79"/>
      <c r="VLE538" s="109"/>
      <c r="VLF538" s="479"/>
      <c r="VLG538" s="78"/>
      <c r="VLH538" s="144"/>
      <c r="VLI538" s="75"/>
      <c r="VLJ538" s="66"/>
      <c r="VLK538" s="66"/>
      <c r="VLL538" s="79"/>
      <c r="VLM538" s="109"/>
      <c r="VLN538" s="479"/>
      <c r="VLO538" s="78"/>
      <c r="VLP538" s="144"/>
      <c r="VLQ538" s="75"/>
      <c r="VLR538" s="66"/>
      <c r="VLS538" s="66"/>
      <c r="VLT538" s="79"/>
      <c r="VLU538" s="109"/>
      <c r="VLV538" s="479"/>
      <c r="VLW538" s="78"/>
      <c r="VLX538" s="144"/>
      <c r="VLY538" s="75"/>
      <c r="VLZ538" s="66"/>
      <c r="VMA538" s="66"/>
      <c r="VMB538" s="79"/>
      <c r="VMC538" s="109"/>
      <c r="VMD538" s="479"/>
      <c r="VME538" s="78"/>
      <c r="VMF538" s="144"/>
      <c r="VMG538" s="75"/>
      <c r="VMH538" s="66"/>
      <c r="VMI538" s="66"/>
      <c r="VMJ538" s="79"/>
      <c r="VMK538" s="109"/>
      <c r="VML538" s="479"/>
      <c r="VMM538" s="78"/>
      <c r="VMN538" s="144"/>
      <c r="VMO538" s="75"/>
      <c r="VMP538" s="66"/>
      <c r="VMQ538" s="66"/>
      <c r="VMR538" s="79"/>
      <c r="VMS538" s="109"/>
      <c r="VMT538" s="479"/>
      <c r="VMU538" s="78"/>
      <c r="VMV538" s="144"/>
      <c r="VMW538" s="75"/>
      <c r="VMX538" s="66"/>
      <c r="VMY538" s="66"/>
      <c r="VMZ538" s="79"/>
      <c r="VNA538" s="109"/>
      <c r="VNB538" s="479"/>
      <c r="VNC538" s="78"/>
      <c r="VND538" s="144"/>
      <c r="VNE538" s="75"/>
      <c r="VNF538" s="66"/>
      <c r="VNG538" s="66"/>
      <c r="VNH538" s="79"/>
      <c r="VNI538" s="109"/>
      <c r="VNJ538" s="479"/>
      <c r="VNK538" s="78"/>
      <c r="VNL538" s="144"/>
      <c r="VNM538" s="75"/>
      <c r="VNN538" s="66"/>
      <c r="VNO538" s="66"/>
      <c r="VNP538" s="79"/>
      <c r="VNQ538" s="109"/>
      <c r="VNR538" s="479"/>
      <c r="VNS538" s="78"/>
      <c r="VNT538" s="144"/>
      <c r="VNU538" s="75"/>
      <c r="VNV538" s="66"/>
      <c r="VNW538" s="66"/>
      <c r="VNX538" s="79"/>
      <c r="VNY538" s="109"/>
      <c r="VNZ538" s="479"/>
      <c r="VOA538" s="78"/>
      <c r="VOB538" s="144"/>
      <c r="VOC538" s="75"/>
      <c r="VOD538" s="66"/>
      <c r="VOE538" s="66"/>
      <c r="VOF538" s="79"/>
      <c r="VOG538" s="109"/>
      <c r="VOH538" s="479"/>
      <c r="VOI538" s="78"/>
      <c r="VOJ538" s="144"/>
      <c r="VOK538" s="75"/>
      <c r="VOL538" s="66"/>
      <c r="VOM538" s="66"/>
      <c r="VON538" s="79"/>
      <c r="VOO538" s="109"/>
      <c r="VOP538" s="479"/>
      <c r="VOQ538" s="78"/>
      <c r="VOR538" s="144"/>
      <c r="VOS538" s="75"/>
      <c r="VOT538" s="66"/>
      <c r="VOU538" s="66"/>
      <c r="VOV538" s="79"/>
      <c r="VOW538" s="109"/>
      <c r="VOX538" s="479"/>
      <c r="VOY538" s="78"/>
      <c r="VOZ538" s="144"/>
      <c r="VPA538" s="75"/>
      <c r="VPB538" s="66"/>
      <c r="VPC538" s="66"/>
      <c r="VPD538" s="79"/>
      <c r="VPE538" s="109"/>
      <c r="VPF538" s="479"/>
      <c r="VPG538" s="78"/>
      <c r="VPH538" s="144"/>
      <c r="VPI538" s="75"/>
      <c r="VPJ538" s="66"/>
      <c r="VPK538" s="66"/>
      <c r="VPL538" s="79"/>
      <c r="VPM538" s="109"/>
      <c r="VPN538" s="479"/>
      <c r="VPO538" s="78"/>
      <c r="VPP538" s="144"/>
      <c r="VPQ538" s="75"/>
      <c r="VPR538" s="66"/>
      <c r="VPS538" s="66"/>
      <c r="VPT538" s="79"/>
      <c r="VPU538" s="109"/>
      <c r="VPV538" s="479"/>
      <c r="VPW538" s="78"/>
      <c r="VPX538" s="144"/>
      <c r="VPY538" s="75"/>
      <c r="VPZ538" s="66"/>
      <c r="VQA538" s="66"/>
      <c r="VQB538" s="79"/>
      <c r="VQC538" s="109"/>
      <c r="VQD538" s="479"/>
      <c r="VQE538" s="78"/>
      <c r="VQF538" s="144"/>
      <c r="VQG538" s="75"/>
      <c r="VQH538" s="66"/>
      <c r="VQI538" s="66"/>
      <c r="VQJ538" s="79"/>
      <c r="VQK538" s="109"/>
      <c r="VQL538" s="479"/>
      <c r="VQM538" s="78"/>
      <c r="VQN538" s="144"/>
      <c r="VQO538" s="75"/>
      <c r="VQP538" s="66"/>
      <c r="VQQ538" s="66"/>
      <c r="VQR538" s="79"/>
      <c r="VQS538" s="109"/>
      <c r="VQT538" s="479"/>
      <c r="VQU538" s="78"/>
      <c r="VQV538" s="144"/>
      <c r="VQW538" s="75"/>
      <c r="VQX538" s="66"/>
      <c r="VQY538" s="66"/>
      <c r="VQZ538" s="79"/>
      <c r="VRA538" s="109"/>
      <c r="VRB538" s="479"/>
      <c r="VRC538" s="78"/>
      <c r="VRD538" s="144"/>
      <c r="VRE538" s="75"/>
      <c r="VRF538" s="66"/>
      <c r="VRG538" s="66"/>
      <c r="VRH538" s="79"/>
      <c r="VRI538" s="109"/>
      <c r="VRJ538" s="479"/>
      <c r="VRK538" s="78"/>
      <c r="VRL538" s="144"/>
      <c r="VRM538" s="75"/>
      <c r="VRN538" s="66"/>
      <c r="VRO538" s="66"/>
      <c r="VRP538" s="79"/>
      <c r="VRQ538" s="109"/>
      <c r="VRR538" s="479"/>
      <c r="VRS538" s="78"/>
      <c r="VRT538" s="144"/>
      <c r="VRU538" s="75"/>
      <c r="VRV538" s="66"/>
      <c r="VRW538" s="66"/>
      <c r="VRX538" s="79"/>
      <c r="VRY538" s="109"/>
      <c r="VRZ538" s="479"/>
      <c r="VSA538" s="78"/>
      <c r="VSB538" s="144"/>
      <c r="VSC538" s="75"/>
      <c r="VSD538" s="66"/>
      <c r="VSE538" s="66"/>
      <c r="VSF538" s="79"/>
      <c r="VSG538" s="109"/>
      <c r="VSH538" s="479"/>
      <c r="VSI538" s="78"/>
      <c r="VSJ538" s="144"/>
      <c r="VSK538" s="75"/>
      <c r="VSL538" s="66"/>
      <c r="VSM538" s="66"/>
      <c r="VSN538" s="79"/>
      <c r="VSO538" s="109"/>
      <c r="VSP538" s="479"/>
      <c r="VSQ538" s="78"/>
      <c r="VSR538" s="144"/>
      <c r="VSS538" s="75"/>
      <c r="VST538" s="66"/>
      <c r="VSU538" s="66"/>
      <c r="VSV538" s="79"/>
      <c r="VSW538" s="109"/>
      <c r="VSX538" s="479"/>
      <c r="VSY538" s="78"/>
      <c r="VSZ538" s="144"/>
      <c r="VTA538" s="75"/>
      <c r="VTB538" s="66"/>
      <c r="VTC538" s="66"/>
      <c r="VTD538" s="79"/>
      <c r="VTE538" s="109"/>
      <c r="VTF538" s="479"/>
      <c r="VTG538" s="78"/>
      <c r="VTH538" s="144"/>
      <c r="VTI538" s="75"/>
      <c r="VTJ538" s="66"/>
      <c r="VTK538" s="66"/>
      <c r="VTL538" s="79"/>
      <c r="VTM538" s="109"/>
      <c r="VTN538" s="479"/>
      <c r="VTO538" s="78"/>
      <c r="VTP538" s="144"/>
      <c r="VTQ538" s="75"/>
      <c r="VTR538" s="66"/>
      <c r="VTS538" s="66"/>
      <c r="VTT538" s="79"/>
      <c r="VTU538" s="109"/>
      <c r="VTV538" s="479"/>
      <c r="VTW538" s="78"/>
      <c r="VTX538" s="144"/>
      <c r="VTY538" s="75"/>
      <c r="VTZ538" s="66"/>
      <c r="VUA538" s="66"/>
      <c r="VUB538" s="79"/>
      <c r="VUC538" s="109"/>
      <c r="VUD538" s="479"/>
      <c r="VUE538" s="78"/>
      <c r="VUF538" s="144"/>
      <c r="VUG538" s="75"/>
      <c r="VUH538" s="66"/>
      <c r="VUI538" s="66"/>
      <c r="VUJ538" s="79"/>
      <c r="VUK538" s="109"/>
      <c r="VUL538" s="479"/>
      <c r="VUM538" s="78"/>
      <c r="VUN538" s="144"/>
      <c r="VUO538" s="75"/>
      <c r="VUP538" s="66"/>
      <c r="VUQ538" s="66"/>
      <c r="VUR538" s="79"/>
      <c r="VUS538" s="109"/>
      <c r="VUT538" s="479"/>
      <c r="VUU538" s="78"/>
      <c r="VUV538" s="144"/>
      <c r="VUW538" s="75"/>
      <c r="VUX538" s="66"/>
      <c r="VUY538" s="66"/>
      <c r="VUZ538" s="79"/>
      <c r="VVA538" s="109"/>
      <c r="VVB538" s="479"/>
      <c r="VVC538" s="78"/>
      <c r="VVD538" s="144"/>
      <c r="VVE538" s="75"/>
      <c r="VVF538" s="66"/>
      <c r="VVG538" s="66"/>
      <c r="VVH538" s="79"/>
      <c r="VVI538" s="109"/>
      <c r="VVJ538" s="479"/>
      <c r="VVK538" s="78"/>
      <c r="VVL538" s="144"/>
      <c r="VVM538" s="75"/>
      <c r="VVN538" s="66"/>
      <c r="VVO538" s="66"/>
      <c r="VVP538" s="79"/>
      <c r="VVQ538" s="109"/>
      <c r="VVR538" s="479"/>
      <c r="VVS538" s="78"/>
      <c r="VVT538" s="144"/>
      <c r="VVU538" s="75"/>
      <c r="VVV538" s="66"/>
      <c r="VVW538" s="66"/>
      <c r="VVX538" s="79"/>
      <c r="VVY538" s="109"/>
      <c r="VVZ538" s="479"/>
      <c r="VWA538" s="78"/>
      <c r="VWB538" s="144"/>
      <c r="VWC538" s="75"/>
      <c r="VWD538" s="66"/>
      <c r="VWE538" s="66"/>
      <c r="VWF538" s="79"/>
      <c r="VWG538" s="109"/>
      <c r="VWH538" s="479"/>
      <c r="VWI538" s="78"/>
      <c r="VWJ538" s="144"/>
      <c r="VWK538" s="75"/>
      <c r="VWL538" s="66"/>
      <c r="VWM538" s="66"/>
      <c r="VWN538" s="79"/>
      <c r="VWO538" s="109"/>
      <c r="VWP538" s="479"/>
      <c r="VWQ538" s="78"/>
      <c r="VWR538" s="144"/>
      <c r="VWS538" s="75"/>
      <c r="VWT538" s="66"/>
      <c r="VWU538" s="66"/>
      <c r="VWV538" s="79"/>
      <c r="VWW538" s="109"/>
      <c r="VWX538" s="479"/>
      <c r="VWY538" s="78"/>
      <c r="VWZ538" s="144"/>
      <c r="VXA538" s="75"/>
      <c r="VXB538" s="66"/>
      <c r="VXC538" s="66"/>
      <c r="VXD538" s="79"/>
      <c r="VXE538" s="109"/>
      <c r="VXF538" s="479"/>
      <c r="VXG538" s="78"/>
      <c r="VXH538" s="144"/>
      <c r="VXI538" s="75"/>
      <c r="VXJ538" s="66"/>
      <c r="VXK538" s="66"/>
      <c r="VXL538" s="79"/>
      <c r="VXM538" s="109"/>
      <c r="VXN538" s="479"/>
      <c r="VXO538" s="78"/>
      <c r="VXP538" s="144"/>
      <c r="VXQ538" s="75"/>
      <c r="VXR538" s="66"/>
      <c r="VXS538" s="66"/>
      <c r="VXT538" s="79"/>
      <c r="VXU538" s="109"/>
      <c r="VXV538" s="479"/>
      <c r="VXW538" s="78"/>
      <c r="VXX538" s="144"/>
      <c r="VXY538" s="75"/>
      <c r="VXZ538" s="66"/>
      <c r="VYA538" s="66"/>
      <c r="VYB538" s="79"/>
      <c r="VYC538" s="109"/>
      <c r="VYD538" s="479"/>
      <c r="VYE538" s="78"/>
      <c r="VYF538" s="144"/>
      <c r="VYG538" s="75"/>
      <c r="VYH538" s="66"/>
      <c r="VYI538" s="66"/>
      <c r="VYJ538" s="79"/>
      <c r="VYK538" s="109"/>
      <c r="VYL538" s="479"/>
      <c r="VYM538" s="78"/>
      <c r="VYN538" s="144"/>
      <c r="VYO538" s="75"/>
      <c r="VYP538" s="66"/>
      <c r="VYQ538" s="66"/>
      <c r="VYR538" s="79"/>
      <c r="VYS538" s="109"/>
      <c r="VYT538" s="479"/>
      <c r="VYU538" s="78"/>
      <c r="VYV538" s="144"/>
      <c r="VYW538" s="75"/>
      <c r="VYX538" s="66"/>
      <c r="VYY538" s="66"/>
      <c r="VYZ538" s="79"/>
      <c r="VZA538" s="109"/>
      <c r="VZB538" s="479"/>
      <c r="VZC538" s="78"/>
      <c r="VZD538" s="144"/>
      <c r="VZE538" s="75"/>
      <c r="VZF538" s="66"/>
      <c r="VZG538" s="66"/>
      <c r="VZH538" s="79"/>
      <c r="VZI538" s="109"/>
      <c r="VZJ538" s="479"/>
      <c r="VZK538" s="78"/>
      <c r="VZL538" s="144"/>
      <c r="VZM538" s="75"/>
      <c r="VZN538" s="66"/>
      <c r="VZO538" s="66"/>
      <c r="VZP538" s="79"/>
      <c r="VZQ538" s="109"/>
      <c r="VZR538" s="479"/>
      <c r="VZS538" s="78"/>
      <c r="VZT538" s="144"/>
      <c r="VZU538" s="75"/>
      <c r="VZV538" s="66"/>
      <c r="VZW538" s="66"/>
      <c r="VZX538" s="79"/>
      <c r="VZY538" s="109"/>
      <c r="VZZ538" s="479"/>
      <c r="WAA538" s="78"/>
      <c r="WAB538" s="144"/>
      <c r="WAC538" s="75"/>
      <c r="WAD538" s="66"/>
      <c r="WAE538" s="66"/>
      <c r="WAF538" s="79"/>
      <c r="WAG538" s="109"/>
      <c r="WAH538" s="479"/>
      <c r="WAI538" s="78"/>
      <c r="WAJ538" s="144"/>
      <c r="WAK538" s="75"/>
      <c r="WAL538" s="66"/>
      <c r="WAM538" s="66"/>
      <c r="WAN538" s="79"/>
      <c r="WAO538" s="109"/>
      <c r="WAP538" s="479"/>
      <c r="WAQ538" s="78"/>
      <c r="WAR538" s="144"/>
      <c r="WAS538" s="75"/>
      <c r="WAT538" s="66"/>
      <c r="WAU538" s="66"/>
      <c r="WAV538" s="79"/>
      <c r="WAW538" s="109"/>
      <c r="WAX538" s="479"/>
      <c r="WAY538" s="78"/>
      <c r="WAZ538" s="144"/>
      <c r="WBA538" s="75"/>
      <c r="WBB538" s="66"/>
      <c r="WBC538" s="66"/>
      <c r="WBD538" s="79"/>
      <c r="WBE538" s="109"/>
      <c r="WBF538" s="479"/>
      <c r="WBG538" s="78"/>
      <c r="WBH538" s="144"/>
      <c r="WBI538" s="75"/>
      <c r="WBJ538" s="66"/>
      <c r="WBK538" s="66"/>
      <c r="WBL538" s="79"/>
      <c r="WBM538" s="109"/>
      <c r="WBN538" s="479"/>
      <c r="WBO538" s="78"/>
      <c r="WBP538" s="144"/>
      <c r="WBQ538" s="75"/>
      <c r="WBR538" s="66"/>
      <c r="WBS538" s="66"/>
      <c r="WBT538" s="79"/>
      <c r="WBU538" s="109"/>
      <c r="WBV538" s="479"/>
      <c r="WBW538" s="78"/>
      <c r="WBX538" s="144"/>
      <c r="WBY538" s="75"/>
      <c r="WBZ538" s="66"/>
      <c r="WCA538" s="66"/>
      <c r="WCB538" s="79"/>
      <c r="WCC538" s="109"/>
      <c r="WCD538" s="479"/>
      <c r="WCE538" s="78"/>
      <c r="WCF538" s="144"/>
      <c r="WCG538" s="75"/>
      <c r="WCH538" s="66"/>
      <c r="WCI538" s="66"/>
      <c r="WCJ538" s="79"/>
      <c r="WCK538" s="109"/>
      <c r="WCL538" s="479"/>
      <c r="WCM538" s="78"/>
      <c r="WCN538" s="144"/>
      <c r="WCO538" s="75"/>
      <c r="WCP538" s="66"/>
      <c r="WCQ538" s="66"/>
      <c r="WCR538" s="79"/>
      <c r="WCS538" s="109"/>
      <c r="WCT538" s="479"/>
      <c r="WCU538" s="78"/>
      <c r="WCV538" s="144"/>
      <c r="WCW538" s="75"/>
      <c r="WCX538" s="66"/>
      <c r="WCY538" s="66"/>
      <c r="WCZ538" s="79"/>
      <c r="WDA538" s="109"/>
      <c r="WDB538" s="479"/>
      <c r="WDC538" s="78"/>
      <c r="WDD538" s="144"/>
      <c r="WDE538" s="75"/>
      <c r="WDF538" s="66"/>
      <c r="WDG538" s="66"/>
      <c r="WDH538" s="79"/>
      <c r="WDI538" s="109"/>
      <c r="WDJ538" s="479"/>
      <c r="WDK538" s="78"/>
      <c r="WDL538" s="144"/>
      <c r="WDM538" s="75"/>
      <c r="WDN538" s="66"/>
      <c r="WDO538" s="66"/>
      <c r="WDP538" s="79"/>
      <c r="WDQ538" s="109"/>
      <c r="WDR538" s="479"/>
      <c r="WDS538" s="78"/>
      <c r="WDT538" s="144"/>
      <c r="WDU538" s="75"/>
      <c r="WDV538" s="66"/>
      <c r="WDW538" s="66"/>
      <c r="WDX538" s="79"/>
      <c r="WDY538" s="109"/>
      <c r="WDZ538" s="479"/>
      <c r="WEA538" s="78"/>
      <c r="WEB538" s="144"/>
      <c r="WEC538" s="75"/>
      <c r="WED538" s="66"/>
      <c r="WEE538" s="66"/>
      <c r="WEF538" s="79"/>
      <c r="WEG538" s="109"/>
      <c r="WEH538" s="479"/>
      <c r="WEI538" s="78"/>
      <c r="WEJ538" s="144"/>
      <c r="WEK538" s="75"/>
      <c r="WEL538" s="66"/>
      <c r="WEM538" s="66"/>
      <c r="WEN538" s="79"/>
      <c r="WEO538" s="109"/>
      <c r="WEP538" s="479"/>
      <c r="WEQ538" s="78"/>
      <c r="WER538" s="144"/>
      <c r="WES538" s="75"/>
      <c r="WET538" s="66"/>
      <c r="WEU538" s="66"/>
      <c r="WEV538" s="79"/>
      <c r="WEW538" s="109"/>
      <c r="WEX538" s="479"/>
      <c r="WEY538" s="78"/>
      <c r="WEZ538" s="144"/>
      <c r="WFA538" s="75"/>
      <c r="WFB538" s="66"/>
      <c r="WFC538" s="66"/>
      <c r="WFD538" s="79"/>
      <c r="WFE538" s="109"/>
      <c r="WFF538" s="479"/>
      <c r="WFG538" s="78"/>
      <c r="WFH538" s="144"/>
      <c r="WFI538" s="75"/>
      <c r="WFJ538" s="66"/>
      <c r="WFK538" s="66"/>
      <c r="WFL538" s="79"/>
      <c r="WFM538" s="109"/>
      <c r="WFN538" s="479"/>
      <c r="WFO538" s="78"/>
      <c r="WFP538" s="144"/>
      <c r="WFQ538" s="75"/>
      <c r="WFR538" s="66"/>
      <c r="WFS538" s="66"/>
      <c r="WFT538" s="79"/>
      <c r="WFU538" s="109"/>
      <c r="WFV538" s="479"/>
      <c r="WFW538" s="78"/>
      <c r="WFX538" s="144"/>
      <c r="WFY538" s="75"/>
      <c r="WFZ538" s="66"/>
      <c r="WGA538" s="66"/>
      <c r="WGB538" s="79"/>
      <c r="WGC538" s="109"/>
      <c r="WGD538" s="479"/>
      <c r="WGE538" s="78"/>
      <c r="WGF538" s="144"/>
      <c r="WGG538" s="75"/>
      <c r="WGH538" s="66"/>
      <c r="WGI538" s="66"/>
      <c r="WGJ538" s="79"/>
      <c r="WGK538" s="109"/>
      <c r="WGL538" s="479"/>
      <c r="WGM538" s="78"/>
      <c r="WGN538" s="144"/>
      <c r="WGO538" s="75"/>
      <c r="WGP538" s="66"/>
      <c r="WGQ538" s="66"/>
      <c r="WGR538" s="79"/>
      <c r="WGS538" s="109"/>
      <c r="WGT538" s="479"/>
      <c r="WGU538" s="78"/>
      <c r="WGV538" s="144"/>
      <c r="WGW538" s="75"/>
      <c r="WGX538" s="66"/>
      <c r="WGY538" s="66"/>
      <c r="WGZ538" s="79"/>
      <c r="WHA538" s="109"/>
      <c r="WHB538" s="479"/>
      <c r="WHC538" s="78"/>
      <c r="WHD538" s="144"/>
      <c r="WHE538" s="75"/>
      <c r="WHF538" s="66"/>
      <c r="WHG538" s="66"/>
      <c r="WHH538" s="79"/>
      <c r="WHI538" s="109"/>
      <c r="WHJ538" s="479"/>
      <c r="WHK538" s="78"/>
      <c r="WHL538" s="144"/>
      <c r="WHM538" s="75"/>
      <c r="WHN538" s="66"/>
      <c r="WHO538" s="66"/>
      <c r="WHP538" s="79"/>
      <c r="WHQ538" s="109"/>
      <c r="WHR538" s="479"/>
      <c r="WHS538" s="78"/>
      <c r="WHT538" s="144"/>
      <c r="WHU538" s="75"/>
      <c r="WHV538" s="66"/>
      <c r="WHW538" s="66"/>
      <c r="WHX538" s="79"/>
      <c r="WHY538" s="109"/>
      <c r="WHZ538" s="479"/>
      <c r="WIA538" s="78"/>
      <c r="WIB538" s="144"/>
      <c r="WIC538" s="75"/>
      <c r="WID538" s="66"/>
      <c r="WIE538" s="66"/>
      <c r="WIF538" s="79"/>
      <c r="WIG538" s="109"/>
      <c r="WIH538" s="479"/>
      <c r="WII538" s="78"/>
      <c r="WIJ538" s="144"/>
      <c r="WIK538" s="75"/>
      <c r="WIL538" s="66"/>
      <c r="WIM538" s="66"/>
      <c r="WIN538" s="79"/>
      <c r="WIO538" s="109"/>
      <c r="WIP538" s="479"/>
      <c r="WIQ538" s="78"/>
      <c r="WIR538" s="144"/>
      <c r="WIS538" s="75"/>
      <c r="WIT538" s="66"/>
      <c r="WIU538" s="66"/>
      <c r="WIV538" s="79"/>
      <c r="WIW538" s="109"/>
      <c r="WIX538" s="479"/>
      <c r="WIY538" s="78"/>
      <c r="WIZ538" s="144"/>
      <c r="WJA538" s="75"/>
      <c r="WJB538" s="66"/>
      <c r="WJC538" s="66"/>
      <c r="WJD538" s="79"/>
      <c r="WJE538" s="109"/>
      <c r="WJF538" s="479"/>
      <c r="WJG538" s="78"/>
      <c r="WJH538" s="144"/>
      <c r="WJI538" s="75"/>
      <c r="WJJ538" s="66"/>
      <c r="WJK538" s="66"/>
      <c r="WJL538" s="79"/>
      <c r="WJM538" s="109"/>
      <c r="WJN538" s="479"/>
      <c r="WJO538" s="78"/>
      <c r="WJP538" s="144"/>
      <c r="WJQ538" s="75"/>
      <c r="WJR538" s="66"/>
      <c r="WJS538" s="66"/>
      <c r="WJT538" s="79"/>
      <c r="WJU538" s="109"/>
      <c r="WJV538" s="479"/>
      <c r="WJW538" s="78"/>
      <c r="WJX538" s="144"/>
      <c r="WJY538" s="75"/>
      <c r="WJZ538" s="66"/>
      <c r="WKA538" s="66"/>
      <c r="WKB538" s="79"/>
      <c r="WKC538" s="109"/>
      <c r="WKD538" s="479"/>
      <c r="WKE538" s="78"/>
      <c r="WKF538" s="144"/>
      <c r="WKG538" s="75"/>
      <c r="WKH538" s="66"/>
      <c r="WKI538" s="66"/>
      <c r="WKJ538" s="79"/>
      <c r="WKK538" s="109"/>
      <c r="WKL538" s="479"/>
      <c r="WKM538" s="78"/>
      <c r="WKN538" s="144"/>
      <c r="WKO538" s="75"/>
      <c r="WKP538" s="66"/>
      <c r="WKQ538" s="66"/>
      <c r="WKR538" s="79"/>
      <c r="WKS538" s="109"/>
      <c r="WKT538" s="479"/>
      <c r="WKU538" s="78"/>
      <c r="WKV538" s="144"/>
      <c r="WKW538" s="75"/>
      <c r="WKX538" s="66"/>
      <c r="WKY538" s="66"/>
      <c r="WKZ538" s="79"/>
      <c r="WLA538" s="109"/>
      <c r="WLB538" s="479"/>
      <c r="WLC538" s="78"/>
      <c r="WLD538" s="144"/>
      <c r="WLE538" s="75"/>
      <c r="WLF538" s="66"/>
      <c r="WLG538" s="66"/>
      <c r="WLH538" s="79"/>
      <c r="WLI538" s="109"/>
      <c r="WLJ538" s="479"/>
      <c r="WLK538" s="78"/>
      <c r="WLL538" s="144"/>
      <c r="WLM538" s="75"/>
      <c r="WLN538" s="66"/>
      <c r="WLO538" s="66"/>
      <c r="WLP538" s="79"/>
      <c r="WLQ538" s="109"/>
      <c r="WLR538" s="479"/>
      <c r="WLS538" s="78"/>
      <c r="WLT538" s="144"/>
      <c r="WLU538" s="75"/>
      <c r="WLV538" s="66"/>
      <c r="WLW538" s="66"/>
      <c r="WLX538" s="79"/>
      <c r="WLY538" s="109"/>
      <c r="WLZ538" s="479"/>
      <c r="WMA538" s="78"/>
      <c r="WMB538" s="144"/>
      <c r="WMC538" s="75"/>
      <c r="WMD538" s="66"/>
      <c r="WME538" s="66"/>
      <c r="WMF538" s="79"/>
      <c r="WMG538" s="109"/>
      <c r="WMH538" s="479"/>
      <c r="WMI538" s="78"/>
      <c r="WMJ538" s="144"/>
      <c r="WMK538" s="75"/>
      <c r="WML538" s="66"/>
      <c r="WMM538" s="66"/>
      <c r="WMN538" s="79"/>
      <c r="WMO538" s="109"/>
      <c r="WMP538" s="479"/>
      <c r="WMQ538" s="78"/>
      <c r="WMR538" s="144"/>
      <c r="WMS538" s="75"/>
      <c r="WMT538" s="66"/>
      <c r="WMU538" s="66"/>
      <c r="WMV538" s="79"/>
      <c r="WMW538" s="109"/>
      <c r="WMX538" s="479"/>
      <c r="WMY538" s="78"/>
      <c r="WMZ538" s="144"/>
      <c r="WNA538" s="75"/>
      <c r="WNB538" s="66"/>
      <c r="WNC538" s="66"/>
      <c r="WND538" s="79"/>
      <c r="WNE538" s="109"/>
      <c r="WNF538" s="479"/>
      <c r="WNG538" s="78"/>
      <c r="WNH538" s="144"/>
      <c r="WNI538" s="75"/>
      <c r="WNJ538" s="66"/>
      <c r="WNK538" s="66"/>
      <c r="WNL538" s="79"/>
      <c r="WNM538" s="109"/>
      <c r="WNN538" s="479"/>
      <c r="WNO538" s="78"/>
      <c r="WNP538" s="144"/>
      <c r="WNQ538" s="75"/>
      <c r="WNR538" s="66"/>
      <c r="WNS538" s="66"/>
      <c r="WNT538" s="79"/>
      <c r="WNU538" s="109"/>
      <c r="WNV538" s="479"/>
      <c r="WNW538" s="78"/>
      <c r="WNX538" s="144"/>
      <c r="WNY538" s="75"/>
      <c r="WNZ538" s="66"/>
      <c r="WOA538" s="66"/>
      <c r="WOB538" s="79"/>
      <c r="WOC538" s="109"/>
      <c r="WOD538" s="479"/>
      <c r="WOE538" s="78"/>
      <c r="WOF538" s="144"/>
      <c r="WOG538" s="75"/>
      <c r="WOH538" s="66"/>
      <c r="WOI538" s="66"/>
      <c r="WOJ538" s="79"/>
      <c r="WOK538" s="109"/>
      <c r="WOL538" s="479"/>
      <c r="WOM538" s="78"/>
      <c r="WON538" s="144"/>
      <c r="WOO538" s="75"/>
      <c r="WOP538" s="66"/>
      <c r="WOQ538" s="66"/>
      <c r="WOR538" s="79"/>
      <c r="WOS538" s="109"/>
      <c r="WOT538" s="479"/>
      <c r="WOU538" s="78"/>
      <c r="WOV538" s="144"/>
      <c r="WOW538" s="75"/>
      <c r="WOX538" s="66"/>
      <c r="WOY538" s="66"/>
      <c r="WOZ538" s="79"/>
      <c r="WPA538" s="109"/>
      <c r="WPB538" s="479"/>
      <c r="WPC538" s="78"/>
      <c r="WPD538" s="144"/>
      <c r="WPE538" s="75"/>
      <c r="WPF538" s="66"/>
      <c r="WPG538" s="66"/>
      <c r="WPH538" s="79"/>
      <c r="WPI538" s="109"/>
      <c r="WPJ538" s="479"/>
      <c r="WPK538" s="78"/>
      <c r="WPL538" s="144"/>
      <c r="WPM538" s="75"/>
      <c r="WPN538" s="66"/>
      <c r="WPO538" s="66"/>
      <c r="WPP538" s="79"/>
      <c r="WPQ538" s="109"/>
      <c r="WPR538" s="479"/>
      <c r="WPS538" s="78"/>
      <c r="WPT538" s="144"/>
      <c r="WPU538" s="75"/>
      <c r="WPV538" s="66"/>
      <c r="WPW538" s="66"/>
      <c r="WPX538" s="79"/>
      <c r="WPY538" s="109"/>
      <c r="WPZ538" s="479"/>
      <c r="WQA538" s="78"/>
      <c r="WQB538" s="144"/>
      <c r="WQC538" s="75"/>
      <c r="WQD538" s="66"/>
      <c r="WQE538" s="66"/>
      <c r="WQF538" s="79"/>
      <c r="WQG538" s="109"/>
      <c r="WQH538" s="479"/>
      <c r="WQI538" s="78"/>
      <c r="WQJ538" s="144"/>
      <c r="WQK538" s="75"/>
      <c r="WQL538" s="66"/>
      <c r="WQM538" s="66"/>
      <c r="WQN538" s="79"/>
      <c r="WQO538" s="109"/>
      <c r="WQP538" s="479"/>
      <c r="WQQ538" s="78"/>
      <c r="WQR538" s="144"/>
      <c r="WQS538" s="75"/>
      <c r="WQT538" s="66"/>
      <c r="WQU538" s="66"/>
      <c r="WQV538" s="79"/>
      <c r="WQW538" s="109"/>
      <c r="WQX538" s="479"/>
      <c r="WQY538" s="78"/>
      <c r="WQZ538" s="144"/>
      <c r="WRA538" s="75"/>
      <c r="WRB538" s="66"/>
      <c r="WRC538" s="66"/>
      <c r="WRD538" s="79"/>
      <c r="WRE538" s="109"/>
      <c r="WRF538" s="479"/>
      <c r="WRG538" s="78"/>
      <c r="WRH538" s="144"/>
      <c r="WRI538" s="75"/>
      <c r="WRJ538" s="66"/>
      <c r="WRK538" s="66"/>
      <c r="WRL538" s="79"/>
      <c r="WRM538" s="109"/>
      <c r="WRN538" s="479"/>
      <c r="WRO538" s="78"/>
      <c r="WRP538" s="144"/>
      <c r="WRQ538" s="75"/>
      <c r="WRR538" s="66"/>
      <c r="WRS538" s="66"/>
      <c r="WRT538" s="79"/>
      <c r="WRU538" s="109"/>
      <c r="WRV538" s="479"/>
      <c r="WRW538" s="78"/>
      <c r="WRX538" s="144"/>
      <c r="WRY538" s="75"/>
      <c r="WRZ538" s="66"/>
      <c r="WSA538" s="66"/>
      <c r="WSB538" s="79"/>
      <c r="WSC538" s="109"/>
      <c r="WSD538" s="479"/>
      <c r="WSE538" s="78"/>
      <c r="WSF538" s="144"/>
      <c r="WSG538" s="75"/>
      <c r="WSH538" s="66"/>
      <c r="WSI538" s="66"/>
      <c r="WSJ538" s="79"/>
      <c r="WSK538" s="109"/>
      <c r="WSL538" s="479"/>
      <c r="WSM538" s="78"/>
      <c r="WSN538" s="144"/>
      <c r="WSO538" s="75"/>
      <c r="WSP538" s="66"/>
      <c r="WSQ538" s="66"/>
      <c r="WSR538" s="79"/>
      <c r="WSS538" s="109"/>
      <c r="WST538" s="479"/>
      <c r="WSU538" s="78"/>
      <c r="WSV538" s="144"/>
      <c r="WSW538" s="75"/>
      <c r="WSX538" s="66"/>
      <c r="WSY538" s="66"/>
      <c r="WSZ538" s="79"/>
      <c r="WTA538" s="109"/>
      <c r="WTB538" s="479"/>
      <c r="WTC538" s="78"/>
      <c r="WTD538" s="144"/>
      <c r="WTE538" s="75"/>
      <c r="WTF538" s="66"/>
      <c r="WTG538" s="66"/>
      <c r="WTH538" s="79"/>
      <c r="WTI538" s="109"/>
      <c r="WTJ538" s="479"/>
      <c r="WTK538" s="78"/>
      <c r="WTL538" s="144"/>
      <c r="WTM538" s="75"/>
      <c r="WTN538" s="66"/>
      <c r="WTO538" s="66"/>
      <c r="WTP538" s="79"/>
      <c r="WTQ538" s="109"/>
      <c r="WTR538" s="479"/>
      <c r="WTS538" s="78"/>
      <c r="WTT538" s="144"/>
      <c r="WTU538" s="75"/>
      <c r="WTV538" s="66"/>
      <c r="WTW538" s="66"/>
      <c r="WTX538" s="79"/>
      <c r="WTY538" s="109"/>
      <c r="WTZ538" s="479"/>
      <c r="WUA538" s="78"/>
      <c r="WUB538" s="144"/>
      <c r="WUC538" s="75"/>
      <c r="WUD538" s="66"/>
      <c r="WUE538" s="66"/>
      <c r="WUF538" s="79"/>
      <c r="WUG538" s="109"/>
      <c r="WUH538" s="479"/>
      <c r="WUI538" s="78"/>
      <c r="WUJ538" s="144"/>
      <c r="WUK538" s="75"/>
      <c r="WUL538" s="66"/>
      <c r="WUM538" s="66"/>
      <c r="WUN538" s="79"/>
      <c r="WUO538" s="109"/>
      <c r="WUP538" s="479"/>
      <c r="WUQ538" s="78"/>
      <c r="WUR538" s="144"/>
      <c r="WUS538" s="75"/>
      <c r="WUT538" s="66"/>
      <c r="WUU538" s="66"/>
      <c r="WUV538" s="79"/>
      <c r="WUW538" s="109"/>
      <c r="WUX538" s="479"/>
      <c r="WUY538" s="78"/>
      <c r="WUZ538" s="144"/>
      <c r="WVA538" s="75"/>
      <c r="WVB538" s="66"/>
      <c r="WVC538" s="66"/>
      <c r="WVD538" s="79"/>
      <c r="WVE538" s="109"/>
      <c r="WVF538" s="479"/>
      <c r="WVG538" s="78"/>
      <c r="WVH538" s="144"/>
      <c r="WVI538" s="75"/>
      <c r="WVJ538" s="66"/>
      <c r="WVK538" s="66"/>
      <c r="WVL538" s="79"/>
      <c r="WVM538" s="109"/>
      <c r="WVN538" s="479"/>
      <c r="WVO538" s="78"/>
      <c r="WVP538" s="144"/>
      <c r="WVQ538" s="75"/>
      <c r="WVR538" s="66"/>
      <c r="WVS538" s="66"/>
      <c r="WVT538" s="79"/>
      <c r="WVU538" s="109"/>
      <c r="WVV538" s="479"/>
      <c r="WVW538" s="78"/>
      <c r="WVX538" s="144"/>
      <c r="WVY538" s="75"/>
      <c r="WVZ538" s="66"/>
      <c r="WWA538" s="66"/>
      <c r="WWB538" s="79"/>
      <c r="WWC538" s="109"/>
      <c r="WWD538" s="479"/>
      <c r="WWE538" s="78"/>
      <c r="WWF538" s="144"/>
      <c r="WWG538" s="75"/>
      <c r="WWH538" s="66"/>
      <c r="WWI538" s="66"/>
      <c r="WWJ538" s="79"/>
      <c r="WWK538" s="109"/>
      <c r="WWL538" s="479"/>
      <c r="WWM538" s="78"/>
      <c r="WWN538" s="144"/>
      <c r="WWO538" s="75"/>
      <c r="WWP538" s="66"/>
      <c r="WWQ538" s="66"/>
      <c r="WWR538" s="79"/>
      <c r="WWS538" s="109"/>
      <c r="WWT538" s="479"/>
      <c r="WWU538" s="78"/>
      <c r="WWV538" s="144"/>
      <c r="WWW538" s="75"/>
      <c r="WWX538" s="66"/>
      <c r="WWY538" s="66"/>
      <c r="WWZ538" s="79"/>
      <c r="WXA538" s="109"/>
      <c r="WXB538" s="479"/>
      <c r="WXC538" s="78"/>
      <c r="WXD538" s="144"/>
      <c r="WXE538" s="75"/>
      <c r="WXF538" s="66"/>
      <c r="WXG538" s="66"/>
      <c r="WXH538" s="79"/>
      <c r="WXI538" s="109"/>
      <c r="WXJ538" s="479"/>
      <c r="WXK538" s="78"/>
      <c r="WXL538" s="144"/>
      <c r="WXM538" s="75"/>
      <c r="WXN538" s="66"/>
      <c r="WXO538" s="66"/>
      <c r="WXP538" s="79"/>
      <c r="WXQ538" s="109"/>
      <c r="WXR538" s="479"/>
      <c r="WXS538" s="78"/>
      <c r="WXT538" s="144"/>
      <c r="WXU538" s="75"/>
      <c r="WXV538" s="66"/>
      <c r="WXW538" s="66"/>
      <c r="WXX538" s="79"/>
      <c r="WXY538" s="109"/>
      <c r="WXZ538" s="479"/>
      <c r="WYA538" s="78"/>
      <c r="WYB538" s="144"/>
      <c r="WYC538" s="75"/>
      <c r="WYD538" s="66"/>
      <c r="WYE538" s="66"/>
      <c r="WYF538" s="79"/>
      <c r="WYG538" s="109"/>
      <c r="WYH538" s="479"/>
      <c r="WYI538" s="78"/>
      <c r="WYJ538" s="144"/>
      <c r="WYK538" s="75"/>
      <c r="WYL538" s="66"/>
      <c r="WYM538" s="66"/>
      <c r="WYN538" s="79"/>
      <c r="WYO538" s="109"/>
      <c r="WYP538" s="479"/>
      <c r="WYQ538" s="78"/>
      <c r="WYR538" s="144"/>
      <c r="WYS538" s="75"/>
      <c r="WYT538" s="66"/>
      <c r="WYU538" s="66"/>
      <c r="WYV538" s="79"/>
      <c r="WYW538" s="109"/>
      <c r="WYX538" s="479"/>
      <c r="WYY538" s="78"/>
      <c r="WYZ538" s="144"/>
      <c r="WZA538" s="75"/>
      <c r="WZB538" s="66"/>
      <c r="WZC538" s="66"/>
      <c r="WZD538" s="79"/>
      <c r="WZE538" s="109"/>
      <c r="WZF538" s="479"/>
      <c r="WZG538" s="78"/>
      <c r="WZH538" s="144"/>
      <c r="WZI538" s="75"/>
      <c r="WZJ538" s="66"/>
      <c r="WZK538" s="66"/>
      <c r="WZL538" s="79"/>
      <c r="WZM538" s="109"/>
      <c r="WZN538" s="479"/>
      <c r="WZO538" s="78"/>
      <c r="WZP538" s="144"/>
      <c r="WZQ538" s="75"/>
      <c r="WZR538" s="66"/>
      <c r="WZS538" s="66"/>
      <c r="WZT538" s="79"/>
      <c r="WZU538" s="109"/>
      <c r="WZV538" s="479"/>
      <c r="WZW538" s="78"/>
      <c r="WZX538" s="144"/>
      <c r="WZY538" s="75"/>
      <c r="WZZ538" s="66"/>
      <c r="XAA538" s="66"/>
      <c r="XAB538" s="79"/>
      <c r="XAC538" s="109"/>
      <c r="XAD538" s="479"/>
      <c r="XAE538" s="78"/>
      <c r="XAF538" s="144"/>
      <c r="XAG538" s="75"/>
      <c r="XAH538" s="66"/>
      <c r="XAI538" s="66"/>
      <c r="XAJ538" s="79"/>
      <c r="XAK538" s="109"/>
      <c r="XAL538" s="479"/>
      <c r="XAM538" s="78"/>
      <c r="XAN538" s="144"/>
      <c r="XAO538" s="75"/>
      <c r="XAP538" s="66"/>
      <c r="XAQ538" s="66"/>
      <c r="XAR538" s="79"/>
      <c r="XAS538" s="109"/>
      <c r="XAT538" s="479"/>
      <c r="XAU538" s="78"/>
      <c r="XAV538" s="144"/>
      <c r="XAW538" s="75"/>
      <c r="XAX538" s="66"/>
      <c r="XAY538" s="66"/>
      <c r="XAZ538" s="79"/>
      <c r="XBA538" s="109"/>
      <c r="XBB538" s="479"/>
      <c r="XBC538" s="78"/>
      <c r="XBD538" s="144"/>
      <c r="XBE538" s="75"/>
      <c r="XBF538" s="66"/>
      <c r="XBG538" s="66"/>
      <c r="XBH538" s="79"/>
      <c r="XBI538" s="109"/>
      <c r="XBJ538" s="479"/>
      <c r="XBK538" s="78"/>
      <c r="XBL538" s="144"/>
      <c r="XBM538" s="75"/>
      <c r="XBN538" s="66"/>
      <c r="XBO538" s="66"/>
      <c r="XBP538" s="79"/>
      <c r="XBQ538" s="109"/>
      <c r="XBR538" s="479"/>
      <c r="XBS538" s="78"/>
      <c r="XBT538" s="144"/>
      <c r="XBU538" s="75"/>
      <c r="XBV538" s="66"/>
      <c r="XBW538" s="66"/>
      <c r="XBX538" s="79"/>
      <c r="XBY538" s="109"/>
      <c r="XBZ538" s="479"/>
      <c r="XCA538" s="78"/>
      <c r="XCB538" s="144"/>
      <c r="XCC538" s="75"/>
      <c r="XCD538" s="66"/>
      <c r="XCE538" s="66"/>
      <c r="XCF538" s="79"/>
      <c r="XCG538" s="109"/>
      <c r="XCH538" s="479"/>
      <c r="XCI538" s="78"/>
      <c r="XCJ538" s="144"/>
      <c r="XCK538" s="75"/>
      <c r="XCL538" s="66"/>
      <c r="XCM538" s="66"/>
      <c r="XCN538" s="79"/>
      <c r="XCO538" s="109"/>
      <c r="XCP538" s="479"/>
      <c r="XCQ538" s="78"/>
      <c r="XCR538" s="144"/>
      <c r="XCS538" s="75"/>
      <c r="XCT538" s="66"/>
      <c r="XCU538" s="66"/>
      <c r="XCV538" s="79"/>
      <c r="XCW538" s="109"/>
      <c r="XCX538" s="479"/>
      <c r="XCY538" s="78"/>
      <c r="XCZ538" s="144"/>
      <c r="XDA538" s="75"/>
      <c r="XDB538" s="66"/>
      <c r="XDC538" s="66"/>
      <c r="XDD538" s="79"/>
      <c r="XDE538" s="109"/>
      <c r="XDF538" s="479"/>
      <c r="XDG538" s="78"/>
      <c r="XDH538" s="144"/>
      <c r="XDI538" s="75"/>
      <c r="XDJ538" s="66"/>
      <c r="XDK538" s="66"/>
      <c r="XDL538" s="79"/>
      <c r="XDM538" s="109"/>
      <c r="XDN538" s="479"/>
      <c r="XDO538" s="78"/>
      <c r="XDP538" s="144"/>
      <c r="XDQ538" s="75"/>
      <c r="XDR538" s="66"/>
      <c r="XDS538" s="66"/>
      <c r="XDT538" s="79"/>
      <c r="XDU538" s="109"/>
      <c r="XDV538" s="479"/>
      <c r="XDW538" s="78"/>
      <c r="XDX538" s="144"/>
      <c r="XDY538" s="75"/>
      <c r="XDZ538" s="66"/>
      <c r="XEA538" s="66"/>
      <c r="XEB538" s="79"/>
      <c r="XEC538" s="109"/>
      <c r="XED538" s="479"/>
      <c r="XEE538" s="78"/>
      <c r="XEF538" s="144"/>
      <c r="XEG538" s="75"/>
      <c r="XEH538" s="66"/>
      <c r="XEI538" s="66"/>
      <c r="XEJ538" s="79"/>
      <c r="XEK538" s="109"/>
      <c r="XEL538" s="479"/>
      <c r="XEM538" s="78"/>
      <c r="XEN538" s="144"/>
      <c r="XEO538" s="75"/>
      <c r="XEP538" s="66"/>
      <c r="XEQ538" s="66"/>
      <c r="XER538" s="79"/>
      <c r="XES538" s="109"/>
      <c r="XET538" s="479"/>
      <c r="XEU538" s="78"/>
      <c r="XEV538" s="144"/>
      <c r="XEW538" s="75"/>
      <c r="XEX538" s="66"/>
      <c r="XEY538" s="66"/>
      <c r="XEZ538" s="79"/>
      <c r="XFA538" s="109"/>
      <c r="XFB538" s="479"/>
      <c r="XFC538" s="78"/>
      <c r="XFD538" s="144"/>
    </row>
    <row r="539" spans="1:16384" ht="16" x14ac:dyDescent="0.2">
      <c r="A539" s="75"/>
      <c r="B539" s="75" t="s">
        <v>1088</v>
      </c>
      <c r="C539" s="66" t="s">
        <v>1089</v>
      </c>
      <c r="D539" s="124" t="s">
        <v>418</v>
      </c>
      <c r="E539" s="152">
        <v>10000</v>
      </c>
      <c r="F539" s="109">
        <v>-0.44</v>
      </c>
      <c r="G539" s="479"/>
      <c r="H539" s="109">
        <v>-0.44</v>
      </c>
      <c r="I539" s="144"/>
      <c r="J539" s="66"/>
      <c r="K539" s="66"/>
      <c r="L539" s="79"/>
      <c r="M539" s="109"/>
      <c r="N539" s="479"/>
      <c r="O539" s="78"/>
      <c r="P539" s="144"/>
      <c r="Q539" s="75"/>
      <c r="R539" s="66"/>
      <c r="S539" s="66"/>
      <c r="T539" s="79"/>
      <c r="U539" s="109"/>
      <c r="V539" s="479"/>
      <c r="W539" s="78"/>
      <c r="X539" s="144"/>
      <c r="Y539" s="75"/>
      <c r="Z539" s="66"/>
      <c r="AA539" s="66"/>
      <c r="AB539" s="79"/>
      <c r="AC539" s="109"/>
      <c r="AD539" s="479"/>
      <c r="AE539" s="78"/>
      <c r="AF539" s="144"/>
      <c r="AG539" s="75"/>
      <c r="AH539" s="66"/>
      <c r="AI539" s="66"/>
      <c r="AJ539" s="79"/>
      <c r="AK539" s="109"/>
      <c r="AL539" s="479"/>
      <c r="AM539" s="78"/>
      <c r="AN539" s="144"/>
      <c r="AO539" s="75"/>
      <c r="AP539" s="66"/>
      <c r="AQ539" s="66"/>
      <c r="AR539" s="79"/>
      <c r="AS539" s="109"/>
      <c r="AT539" s="479"/>
      <c r="AU539" s="78"/>
      <c r="AV539" s="144"/>
      <c r="AW539" s="75"/>
      <c r="AX539" s="66"/>
      <c r="AY539" s="66"/>
      <c r="AZ539" s="79"/>
      <c r="BA539" s="109"/>
      <c r="BB539" s="479"/>
      <c r="BC539" s="78"/>
      <c r="BD539" s="144"/>
      <c r="BE539" s="75"/>
      <c r="BF539" s="66"/>
      <c r="BG539" s="66"/>
      <c r="BH539" s="79"/>
      <c r="BI539" s="109"/>
      <c r="BJ539" s="479"/>
      <c r="BK539" s="78"/>
      <c r="BL539" s="144"/>
      <c r="BM539" s="75"/>
      <c r="BN539" s="66"/>
      <c r="BO539" s="66"/>
      <c r="BP539" s="79"/>
      <c r="BQ539" s="109"/>
      <c r="BR539" s="479"/>
      <c r="BS539" s="78"/>
      <c r="BT539" s="144"/>
      <c r="BU539" s="75"/>
      <c r="BV539" s="66"/>
      <c r="BW539" s="66"/>
      <c r="BX539" s="79"/>
      <c r="BY539" s="109"/>
      <c r="BZ539" s="479"/>
      <c r="CA539" s="78"/>
      <c r="CB539" s="144"/>
      <c r="CC539" s="75"/>
      <c r="CD539" s="66"/>
      <c r="CE539" s="66"/>
      <c r="CF539" s="79"/>
      <c r="CG539" s="109"/>
      <c r="CH539" s="479"/>
      <c r="CI539" s="78"/>
      <c r="CJ539" s="144"/>
      <c r="CK539" s="75"/>
      <c r="CL539" s="66"/>
      <c r="CM539" s="66"/>
      <c r="CN539" s="79"/>
      <c r="CO539" s="109"/>
      <c r="CP539" s="479"/>
      <c r="CQ539" s="78"/>
      <c r="CR539" s="144"/>
      <c r="CS539" s="75"/>
      <c r="CT539" s="66"/>
      <c r="CU539" s="66"/>
      <c r="CV539" s="79"/>
      <c r="CW539" s="109"/>
      <c r="CX539" s="479"/>
      <c r="CY539" s="78"/>
      <c r="CZ539" s="144"/>
      <c r="DA539" s="75"/>
      <c r="DB539" s="66"/>
      <c r="DC539" s="66"/>
      <c r="DD539" s="79"/>
      <c r="DE539" s="109"/>
      <c r="DF539" s="479"/>
      <c r="DG539" s="78"/>
      <c r="DH539" s="144"/>
      <c r="DI539" s="75"/>
      <c r="DJ539" s="66"/>
      <c r="DK539" s="66"/>
      <c r="DL539" s="79"/>
      <c r="DM539" s="109"/>
      <c r="DN539" s="479"/>
      <c r="DO539" s="78"/>
      <c r="DP539" s="144"/>
      <c r="DQ539" s="75"/>
      <c r="DR539" s="66"/>
      <c r="DS539" s="66"/>
      <c r="DT539" s="79"/>
      <c r="DU539" s="109"/>
      <c r="DV539" s="479"/>
      <c r="DW539" s="78"/>
      <c r="DX539" s="144"/>
      <c r="DY539" s="75"/>
      <c r="DZ539" s="66"/>
      <c r="EA539" s="66"/>
      <c r="EB539" s="79"/>
      <c r="EC539" s="109"/>
      <c r="ED539" s="479"/>
      <c r="EE539" s="78"/>
      <c r="EF539" s="144"/>
      <c r="EG539" s="75"/>
      <c r="EH539" s="66"/>
      <c r="EI539" s="66"/>
      <c r="EJ539" s="79"/>
      <c r="EK539" s="109"/>
      <c r="EL539" s="479"/>
      <c r="EM539" s="78"/>
      <c r="EN539" s="144"/>
      <c r="EO539" s="75"/>
      <c r="EP539" s="66"/>
      <c r="EQ539" s="66"/>
      <c r="ER539" s="79"/>
      <c r="ES539" s="109"/>
      <c r="ET539" s="479"/>
      <c r="EU539" s="78"/>
      <c r="EV539" s="144"/>
      <c r="EW539" s="75"/>
      <c r="EX539" s="66"/>
      <c r="EY539" s="66"/>
      <c r="EZ539" s="79"/>
      <c r="FA539" s="109"/>
      <c r="FB539" s="479"/>
      <c r="FC539" s="78"/>
      <c r="FD539" s="144"/>
      <c r="FE539" s="75"/>
      <c r="FF539" s="66"/>
      <c r="FG539" s="66"/>
      <c r="FH539" s="79"/>
      <c r="FI539" s="109"/>
      <c r="FJ539" s="479"/>
      <c r="FK539" s="78"/>
      <c r="FL539" s="144"/>
      <c r="FM539" s="75"/>
      <c r="FN539" s="66"/>
      <c r="FO539" s="66"/>
      <c r="FP539" s="79"/>
      <c r="FQ539" s="109"/>
      <c r="FR539" s="479"/>
      <c r="FS539" s="78"/>
      <c r="FT539" s="144"/>
      <c r="FU539" s="75"/>
      <c r="FV539" s="66"/>
      <c r="FW539" s="66"/>
      <c r="FX539" s="79"/>
      <c r="FY539" s="109"/>
      <c r="FZ539" s="479"/>
      <c r="GA539" s="78"/>
      <c r="GB539" s="144"/>
      <c r="GC539" s="75"/>
      <c r="GD539" s="66"/>
      <c r="GE539" s="66"/>
      <c r="GF539" s="79"/>
      <c r="GG539" s="109"/>
      <c r="GH539" s="479"/>
      <c r="GI539" s="78"/>
      <c r="GJ539" s="144"/>
      <c r="GK539" s="75"/>
      <c r="GL539" s="66"/>
      <c r="GM539" s="66"/>
      <c r="GN539" s="79"/>
      <c r="GO539" s="109"/>
      <c r="GP539" s="479"/>
      <c r="GQ539" s="78"/>
      <c r="GR539" s="144"/>
      <c r="GS539" s="75"/>
      <c r="GT539" s="66"/>
      <c r="GU539" s="66"/>
      <c r="GV539" s="79"/>
      <c r="GW539" s="109"/>
      <c r="GX539" s="479"/>
      <c r="GY539" s="78"/>
      <c r="GZ539" s="144"/>
      <c r="HA539" s="75"/>
      <c r="HB539" s="66"/>
      <c r="HC539" s="66"/>
      <c r="HD539" s="79"/>
      <c r="HE539" s="109"/>
      <c r="HF539" s="479"/>
      <c r="HG539" s="78"/>
      <c r="HH539" s="144"/>
      <c r="HI539" s="75"/>
      <c r="HJ539" s="66"/>
      <c r="HK539" s="66"/>
      <c r="HL539" s="79"/>
      <c r="HM539" s="109"/>
      <c r="HN539" s="479"/>
      <c r="HO539" s="78"/>
      <c r="HP539" s="144"/>
      <c r="HQ539" s="75"/>
      <c r="HR539" s="66"/>
      <c r="HS539" s="66"/>
      <c r="HT539" s="79"/>
      <c r="HU539" s="109"/>
      <c r="HV539" s="479"/>
      <c r="HW539" s="78"/>
      <c r="HX539" s="144"/>
      <c r="HY539" s="75"/>
      <c r="HZ539" s="66"/>
      <c r="IA539" s="66"/>
      <c r="IB539" s="79"/>
      <c r="IC539" s="109"/>
      <c r="ID539" s="479"/>
      <c r="IE539" s="78"/>
      <c r="IF539" s="144"/>
      <c r="IG539" s="75"/>
      <c r="IH539" s="66"/>
      <c r="II539" s="66"/>
      <c r="IJ539" s="79"/>
      <c r="IK539" s="109"/>
      <c r="IL539" s="479"/>
      <c r="IM539" s="78"/>
      <c r="IN539" s="144"/>
      <c r="IO539" s="75"/>
      <c r="IP539" s="66"/>
      <c r="IQ539" s="66"/>
      <c r="IR539" s="79"/>
      <c r="IS539" s="109"/>
      <c r="IT539" s="479"/>
      <c r="IU539" s="78"/>
      <c r="IV539" s="144"/>
      <c r="IW539" s="75"/>
      <c r="IX539" s="66"/>
      <c r="IY539" s="66"/>
      <c r="IZ539" s="79"/>
      <c r="JA539" s="109"/>
      <c r="JB539" s="479"/>
      <c r="JC539" s="78"/>
      <c r="JD539" s="144"/>
      <c r="JE539" s="75"/>
      <c r="JF539" s="66"/>
      <c r="JG539" s="66"/>
      <c r="JH539" s="79"/>
      <c r="JI539" s="109"/>
      <c r="JJ539" s="479"/>
      <c r="JK539" s="78"/>
      <c r="JL539" s="144"/>
      <c r="JM539" s="75"/>
      <c r="JN539" s="66"/>
      <c r="JO539" s="66"/>
      <c r="JP539" s="79"/>
      <c r="JQ539" s="109"/>
      <c r="JR539" s="479"/>
      <c r="JS539" s="78"/>
      <c r="JT539" s="144"/>
      <c r="JU539" s="75"/>
      <c r="JV539" s="66"/>
      <c r="JW539" s="66"/>
      <c r="JX539" s="79"/>
      <c r="JY539" s="109"/>
      <c r="JZ539" s="479"/>
      <c r="KA539" s="78"/>
      <c r="KB539" s="144"/>
      <c r="KC539" s="75"/>
      <c r="KD539" s="66"/>
      <c r="KE539" s="66"/>
      <c r="KF539" s="79"/>
      <c r="KG539" s="109"/>
      <c r="KH539" s="479"/>
      <c r="KI539" s="78"/>
      <c r="KJ539" s="144"/>
      <c r="KK539" s="75"/>
      <c r="KL539" s="66"/>
      <c r="KM539" s="66"/>
      <c r="KN539" s="79"/>
      <c r="KO539" s="109"/>
      <c r="KP539" s="479"/>
      <c r="KQ539" s="78"/>
      <c r="KR539" s="144"/>
      <c r="KS539" s="75"/>
      <c r="KT539" s="66"/>
      <c r="KU539" s="66"/>
      <c r="KV539" s="79"/>
      <c r="KW539" s="109"/>
      <c r="KX539" s="479"/>
      <c r="KY539" s="78"/>
      <c r="KZ539" s="144"/>
      <c r="LA539" s="75"/>
      <c r="LB539" s="66"/>
      <c r="LC539" s="66"/>
      <c r="LD539" s="79"/>
      <c r="LE539" s="109"/>
      <c r="LF539" s="479"/>
      <c r="LG539" s="78"/>
      <c r="LH539" s="144"/>
      <c r="LI539" s="75"/>
      <c r="LJ539" s="66"/>
      <c r="LK539" s="66"/>
      <c r="LL539" s="79"/>
      <c r="LM539" s="109"/>
      <c r="LN539" s="479"/>
      <c r="LO539" s="78"/>
      <c r="LP539" s="144"/>
      <c r="LQ539" s="75"/>
      <c r="LR539" s="66"/>
      <c r="LS539" s="66"/>
      <c r="LT539" s="79"/>
      <c r="LU539" s="109"/>
      <c r="LV539" s="479"/>
      <c r="LW539" s="78"/>
      <c r="LX539" s="144"/>
      <c r="LY539" s="75"/>
      <c r="LZ539" s="66"/>
      <c r="MA539" s="66"/>
      <c r="MB539" s="79"/>
      <c r="MC539" s="109"/>
      <c r="MD539" s="479"/>
      <c r="ME539" s="78"/>
      <c r="MF539" s="144"/>
      <c r="MG539" s="75"/>
      <c r="MH539" s="66"/>
      <c r="MI539" s="66"/>
      <c r="MJ539" s="79"/>
      <c r="MK539" s="109"/>
      <c r="ML539" s="479"/>
      <c r="MM539" s="78"/>
      <c r="MN539" s="144"/>
      <c r="MO539" s="75"/>
      <c r="MP539" s="66"/>
      <c r="MQ539" s="66"/>
      <c r="MR539" s="79"/>
      <c r="MS539" s="109"/>
      <c r="MT539" s="479"/>
      <c r="MU539" s="78"/>
      <c r="MV539" s="144"/>
      <c r="MW539" s="75"/>
      <c r="MX539" s="66"/>
      <c r="MY539" s="66"/>
      <c r="MZ539" s="79"/>
      <c r="NA539" s="109"/>
      <c r="NB539" s="479"/>
      <c r="NC539" s="78"/>
      <c r="ND539" s="144"/>
      <c r="NE539" s="75"/>
      <c r="NF539" s="66"/>
      <c r="NG539" s="66"/>
      <c r="NH539" s="79"/>
      <c r="NI539" s="109"/>
      <c r="NJ539" s="479"/>
      <c r="NK539" s="78"/>
      <c r="NL539" s="144"/>
      <c r="NM539" s="75"/>
      <c r="NN539" s="66"/>
      <c r="NO539" s="66"/>
      <c r="NP539" s="79"/>
      <c r="NQ539" s="109"/>
      <c r="NR539" s="479"/>
      <c r="NS539" s="78"/>
      <c r="NT539" s="144"/>
      <c r="NU539" s="75"/>
      <c r="NV539" s="66"/>
      <c r="NW539" s="66"/>
      <c r="NX539" s="79"/>
      <c r="NY539" s="109"/>
      <c r="NZ539" s="479"/>
      <c r="OA539" s="78"/>
      <c r="OB539" s="144"/>
      <c r="OC539" s="75"/>
      <c r="OD539" s="66"/>
      <c r="OE539" s="66"/>
      <c r="OF539" s="79"/>
      <c r="OG539" s="109"/>
      <c r="OH539" s="479"/>
      <c r="OI539" s="78"/>
      <c r="OJ539" s="144"/>
      <c r="OK539" s="75"/>
      <c r="OL539" s="66"/>
      <c r="OM539" s="66"/>
      <c r="ON539" s="79"/>
      <c r="OO539" s="109"/>
      <c r="OP539" s="479"/>
      <c r="OQ539" s="78"/>
      <c r="OR539" s="144"/>
      <c r="OS539" s="75"/>
      <c r="OT539" s="66"/>
      <c r="OU539" s="66"/>
      <c r="OV539" s="79"/>
      <c r="OW539" s="109"/>
      <c r="OX539" s="479"/>
      <c r="OY539" s="78"/>
      <c r="OZ539" s="144"/>
      <c r="PA539" s="75"/>
      <c r="PB539" s="66"/>
      <c r="PC539" s="66"/>
      <c r="PD539" s="79"/>
      <c r="PE539" s="109"/>
      <c r="PF539" s="479"/>
      <c r="PG539" s="78"/>
      <c r="PH539" s="144"/>
      <c r="PI539" s="75"/>
      <c r="PJ539" s="66"/>
      <c r="PK539" s="66"/>
      <c r="PL539" s="79"/>
      <c r="PM539" s="109"/>
      <c r="PN539" s="479"/>
      <c r="PO539" s="78"/>
      <c r="PP539" s="144"/>
      <c r="PQ539" s="75"/>
      <c r="PR539" s="66"/>
      <c r="PS539" s="66"/>
      <c r="PT539" s="79"/>
      <c r="PU539" s="109"/>
      <c r="PV539" s="479"/>
      <c r="PW539" s="78"/>
      <c r="PX539" s="144"/>
      <c r="PY539" s="75"/>
      <c r="PZ539" s="66"/>
      <c r="QA539" s="66"/>
      <c r="QB539" s="79"/>
      <c r="QC539" s="109"/>
      <c r="QD539" s="479"/>
      <c r="QE539" s="78"/>
      <c r="QF539" s="144"/>
      <c r="QG539" s="75"/>
      <c r="QH539" s="66"/>
      <c r="QI539" s="66"/>
      <c r="QJ539" s="79"/>
      <c r="QK539" s="109"/>
      <c r="QL539" s="479"/>
      <c r="QM539" s="78"/>
      <c r="QN539" s="144"/>
      <c r="QO539" s="75"/>
      <c r="QP539" s="66"/>
      <c r="QQ539" s="66"/>
      <c r="QR539" s="79"/>
      <c r="QS539" s="109"/>
      <c r="QT539" s="479"/>
      <c r="QU539" s="78"/>
      <c r="QV539" s="144"/>
      <c r="QW539" s="75"/>
      <c r="QX539" s="66"/>
      <c r="QY539" s="66"/>
      <c r="QZ539" s="79"/>
      <c r="RA539" s="109"/>
      <c r="RB539" s="479"/>
      <c r="RC539" s="78"/>
      <c r="RD539" s="144"/>
      <c r="RE539" s="75"/>
      <c r="RF539" s="66"/>
      <c r="RG539" s="66"/>
      <c r="RH539" s="79"/>
      <c r="RI539" s="109"/>
      <c r="RJ539" s="479"/>
      <c r="RK539" s="78"/>
      <c r="RL539" s="144"/>
      <c r="RM539" s="75"/>
      <c r="RN539" s="66"/>
      <c r="RO539" s="66"/>
      <c r="RP539" s="79"/>
      <c r="RQ539" s="109"/>
      <c r="RR539" s="479"/>
      <c r="RS539" s="78"/>
      <c r="RT539" s="144"/>
      <c r="RU539" s="75"/>
      <c r="RV539" s="66"/>
      <c r="RW539" s="66"/>
      <c r="RX539" s="79"/>
      <c r="RY539" s="109"/>
      <c r="RZ539" s="479"/>
      <c r="SA539" s="78"/>
      <c r="SB539" s="144"/>
      <c r="SC539" s="75"/>
      <c r="SD539" s="66"/>
      <c r="SE539" s="66"/>
      <c r="SF539" s="79"/>
      <c r="SG539" s="109"/>
      <c r="SH539" s="479"/>
      <c r="SI539" s="78"/>
      <c r="SJ539" s="144"/>
      <c r="SK539" s="75"/>
      <c r="SL539" s="66"/>
      <c r="SM539" s="66"/>
      <c r="SN539" s="79"/>
      <c r="SO539" s="109"/>
      <c r="SP539" s="479"/>
      <c r="SQ539" s="78"/>
      <c r="SR539" s="144"/>
      <c r="SS539" s="75"/>
      <c r="ST539" s="66"/>
      <c r="SU539" s="66"/>
      <c r="SV539" s="79"/>
      <c r="SW539" s="109"/>
      <c r="SX539" s="479"/>
      <c r="SY539" s="78"/>
      <c r="SZ539" s="144"/>
      <c r="TA539" s="75"/>
      <c r="TB539" s="66"/>
      <c r="TC539" s="66"/>
      <c r="TD539" s="79"/>
      <c r="TE539" s="109"/>
      <c r="TF539" s="479"/>
      <c r="TG539" s="78"/>
      <c r="TH539" s="144"/>
      <c r="TI539" s="75"/>
      <c r="TJ539" s="66"/>
      <c r="TK539" s="66"/>
      <c r="TL539" s="79"/>
      <c r="TM539" s="109"/>
      <c r="TN539" s="479"/>
      <c r="TO539" s="78"/>
      <c r="TP539" s="144"/>
      <c r="TQ539" s="75"/>
      <c r="TR539" s="66"/>
      <c r="TS539" s="66"/>
      <c r="TT539" s="79"/>
      <c r="TU539" s="109"/>
      <c r="TV539" s="479"/>
      <c r="TW539" s="78"/>
      <c r="TX539" s="144"/>
      <c r="TY539" s="75"/>
      <c r="TZ539" s="66"/>
      <c r="UA539" s="66"/>
      <c r="UB539" s="79"/>
      <c r="UC539" s="109"/>
      <c r="UD539" s="479"/>
      <c r="UE539" s="78"/>
      <c r="UF539" s="144"/>
      <c r="UG539" s="75"/>
      <c r="UH539" s="66"/>
      <c r="UI539" s="66"/>
      <c r="UJ539" s="79"/>
      <c r="UK539" s="109"/>
      <c r="UL539" s="479"/>
      <c r="UM539" s="78"/>
      <c r="UN539" s="144"/>
      <c r="UO539" s="75"/>
      <c r="UP539" s="66"/>
      <c r="UQ539" s="66"/>
      <c r="UR539" s="79"/>
      <c r="US539" s="109"/>
      <c r="UT539" s="479"/>
      <c r="UU539" s="78"/>
      <c r="UV539" s="144"/>
      <c r="UW539" s="75"/>
      <c r="UX539" s="66"/>
      <c r="UY539" s="66"/>
      <c r="UZ539" s="79"/>
      <c r="VA539" s="109"/>
      <c r="VB539" s="479"/>
      <c r="VC539" s="78"/>
      <c r="VD539" s="144"/>
      <c r="VE539" s="75"/>
      <c r="VF539" s="66"/>
      <c r="VG539" s="66"/>
      <c r="VH539" s="79"/>
      <c r="VI539" s="109"/>
      <c r="VJ539" s="479"/>
      <c r="VK539" s="78"/>
      <c r="VL539" s="144"/>
      <c r="VM539" s="75"/>
      <c r="VN539" s="66"/>
      <c r="VO539" s="66"/>
      <c r="VP539" s="79"/>
      <c r="VQ539" s="109"/>
      <c r="VR539" s="479"/>
      <c r="VS539" s="78"/>
      <c r="VT539" s="144"/>
      <c r="VU539" s="75"/>
      <c r="VV539" s="66"/>
      <c r="VW539" s="66"/>
      <c r="VX539" s="79"/>
      <c r="VY539" s="109"/>
      <c r="VZ539" s="479"/>
      <c r="WA539" s="78"/>
      <c r="WB539" s="144"/>
      <c r="WC539" s="75"/>
      <c r="WD539" s="66"/>
      <c r="WE539" s="66"/>
      <c r="WF539" s="79"/>
      <c r="WG539" s="109"/>
      <c r="WH539" s="479"/>
      <c r="WI539" s="78"/>
      <c r="WJ539" s="144"/>
      <c r="WK539" s="75"/>
      <c r="WL539" s="66"/>
      <c r="WM539" s="66"/>
      <c r="WN539" s="79"/>
      <c r="WO539" s="109"/>
      <c r="WP539" s="479"/>
      <c r="WQ539" s="78"/>
      <c r="WR539" s="144"/>
      <c r="WS539" s="75"/>
      <c r="WT539" s="66"/>
      <c r="WU539" s="66"/>
      <c r="WV539" s="79"/>
      <c r="WW539" s="109"/>
      <c r="WX539" s="479"/>
      <c r="WY539" s="78"/>
      <c r="WZ539" s="144"/>
      <c r="XA539" s="75"/>
      <c r="XB539" s="66"/>
      <c r="XC539" s="66"/>
      <c r="XD539" s="79"/>
      <c r="XE539" s="109"/>
      <c r="XF539" s="479"/>
      <c r="XG539" s="78"/>
      <c r="XH539" s="144"/>
      <c r="XI539" s="75"/>
      <c r="XJ539" s="66"/>
      <c r="XK539" s="66"/>
      <c r="XL539" s="79"/>
      <c r="XM539" s="109"/>
      <c r="XN539" s="479"/>
      <c r="XO539" s="78"/>
      <c r="XP539" s="144"/>
      <c r="XQ539" s="75"/>
      <c r="XR539" s="66"/>
      <c r="XS539" s="66"/>
      <c r="XT539" s="79"/>
      <c r="XU539" s="109"/>
      <c r="XV539" s="479"/>
      <c r="XW539" s="78"/>
      <c r="XX539" s="144"/>
      <c r="XY539" s="75"/>
      <c r="XZ539" s="66"/>
      <c r="YA539" s="66"/>
      <c r="YB539" s="79"/>
      <c r="YC539" s="109"/>
      <c r="YD539" s="479"/>
      <c r="YE539" s="78"/>
      <c r="YF539" s="144"/>
      <c r="YG539" s="75"/>
      <c r="YH539" s="66"/>
      <c r="YI539" s="66"/>
      <c r="YJ539" s="79"/>
      <c r="YK539" s="109"/>
      <c r="YL539" s="479"/>
      <c r="YM539" s="78"/>
      <c r="YN539" s="144"/>
      <c r="YO539" s="75"/>
      <c r="YP539" s="66"/>
      <c r="YQ539" s="66"/>
      <c r="YR539" s="79"/>
      <c r="YS539" s="109"/>
      <c r="YT539" s="479"/>
      <c r="YU539" s="78"/>
      <c r="YV539" s="144"/>
      <c r="YW539" s="75"/>
      <c r="YX539" s="66"/>
      <c r="YY539" s="66"/>
      <c r="YZ539" s="79"/>
      <c r="ZA539" s="109"/>
      <c r="ZB539" s="479"/>
      <c r="ZC539" s="78"/>
      <c r="ZD539" s="144"/>
      <c r="ZE539" s="75"/>
      <c r="ZF539" s="66"/>
      <c r="ZG539" s="66"/>
      <c r="ZH539" s="79"/>
      <c r="ZI539" s="109"/>
      <c r="ZJ539" s="479"/>
      <c r="ZK539" s="78"/>
      <c r="ZL539" s="144"/>
      <c r="ZM539" s="75"/>
      <c r="ZN539" s="66"/>
      <c r="ZO539" s="66"/>
      <c r="ZP539" s="79"/>
      <c r="ZQ539" s="109"/>
      <c r="ZR539" s="479"/>
      <c r="ZS539" s="78"/>
      <c r="ZT539" s="144"/>
      <c r="ZU539" s="75"/>
      <c r="ZV539" s="66"/>
      <c r="ZW539" s="66"/>
      <c r="ZX539" s="79"/>
      <c r="ZY539" s="109"/>
      <c r="ZZ539" s="479"/>
      <c r="AAA539" s="78"/>
      <c r="AAB539" s="144"/>
      <c r="AAC539" s="75"/>
      <c r="AAD539" s="66"/>
      <c r="AAE539" s="66"/>
      <c r="AAF539" s="79"/>
      <c r="AAG539" s="109"/>
      <c r="AAH539" s="479"/>
      <c r="AAI539" s="78"/>
      <c r="AAJ539" s="144"/>
      <c r="AAK539" s="75"/>
      <c r="AAL539" s="66"/>
      <c r="AAM539" s="66"/>
      <c r="AAN539" s="79"/>
      <c r="AAO539" s="109"/>
      <c r="AAP539" s="479"/>
      <c r="AAQ539" s="78"/>
      <c r="AAR539" s="144"/>
      <c r="AAS539" s="75"/>
      <c r="AAT539" s="66"/>
      <c r="AAU539" s="66"/>
      <c r="AAV539" s="79"/>
      <c r="AAW539" s="109"/>
      <c r="AAX539" s="479"/>
      <c r="AAY539" s="78"/>
      <c r="AAZ539" s="144"/>
      <c r="ABA539" s="75"/>
      <c r="ABB539" s="66"/>
      <c r="ABC539" s="66"/>
      <c r="ABD539" s="79"/>
      <c r="ABE539" s="109"/>
      <c r="ABF539" s="479"/>
      <c r="ABG539" s="78"/>
      <c r="ABH539" s="144"/>
      <c r="ABI539" s="75"/>
      <c r="ABJ539" s="66"/>
      <c r="ABK539" s="66"/>
      <c r="ABL539" s="79"/>
      <c r="ABM539" s="109"/>
      <c r="ABN539" s="479"/>
      <c r="ABO539" s="78"/>
      <c r="ABP539" s="144"/>
      <c r="ABQ539" s="75"/>
      <c r="ABR539" s="66"/>
      <c r="ABS539" s="66"/>
      <c r="ABT539" s="79"/>
      <c r="ABU539" s="109"/>
      <c r="ABV539" s="479"/>
      <c r="ABW539" s="78"/>
      <c r="ABX539" s="144"/>
      <c r="ABY539" s="75"/>
      <c r="ABZ539" s="66"/>
      <c r="ACA539" s="66"/>
      <c r="ACB539" s="79"/>
      <c r="ACC539" s="109"/>
      <c r="ACD539" s="479"/>
      <c r="ACE539" s="78"/>
      <c r="ACF539" s="144"/>
      <c r="ACG539" s="75"/>
      <c r="ACH539" s="66"/>
      <c r="ACI539" s="66"/>
      <c r="ACJ539" s="79"/>
      <c r="ACK539" s="109"/>
      <c r="ACL539" s="479"/>
      <c r="ACM539" s="78"/>
      <c r="ACN539" s="144"/>
      <c r="ACO539" s="75"/>
      <c r="ACP539" s="66"/>
      <c r="ACQ539" s="66"/>
      <c r="ACR539" s="79"/>
      <c r="ACS539" s="109"/>
      <c r="ACT539" s="479"/>
      <c r="ACU539" s="78"/>
      <c r="ACV539" s="144"/>
      <c r="ACW539" s="75"/>
      <c r="ACX539" s="66"/>
      <c r="ACY539" s="66"/>
      <c r="ACZ539" s="79"/>
      <c r="ADA539" s="109"/>
      <c r="ADB539" s="479"/>
      <c r="ADC539" s="78"/>
      <c r="ADD539" s="144"/>
      <c r="ADE539" s="75"/>
      <c r="ADF539" s="66"/>
      <c r="ADG539" s="66"/>
      <c r="ADH539" s="79"/>
      <c r="ADI539" s="109"/>
      <c r="ADJ539" s="479"/>
      <c r="ADK539" s="78"/>
      <c r="ADL539" s="144"/>
      <c r="ADM539" s="75"/>
      <c r="ADN539" s="66"/>
      <c r="ADO539" s="66"/>
      <c r="ADP539" s="79"/>
      <c r="ADQ539" s="109"/>
      <c r="ADR539" s="479"/>
      <c r="ADS539" s="78"/>
      <c r="ADT539" s="144"/>
      <c r="ADU539" s="75"/>
      <c r="ADV539" s="66"/>
      <c r="ADW539" s="66"/>
      <c r="ADX539" s="79"/>
      <c r="ADY539" s="109"/>
      <c r="ADZ539" s="479"/>
      <c r="AEA539" s="78"/>
      <c r="AEB539" s="144"/>
      <c r="AEC539" s="75"/>
      <c r="AED539" s="66"/>
      <c r="AEE539" s="66"/>
      <c r="AEF539" s="79"/>
      <c r="AEG539" s="109"/>
      <c r="AEH539" s="479"/>
      <c r="AEI539" s="78"/>
      <c r="AEJ539" s="144"/>
      <c r="AEK539" s="75"/>
      <c r="AEL539" s="66"/>
      <c r="AEM539" s="66"/>
      <c r="AEN539" s="79"/>
      <c r="AEO539" s="109"/>
      <c r="AEP539" s="479"/>
      <c r="AEQ539" s="78"/>
      <c r="AER539" s="144"/>
      <c r="AES539" s="75"/>
      <c r="AET539" s="66"/>
      <c r="AEU539" s="66"/>
      <c r="AEV539" s="79"/>
      <c r="AEW539" s="109"/>
      <c r="AEX539" s="479"/>
      <c r="AEY539" s="78"/>
      <c r="AEZ539" s="144"/>
      <c r="AFA539" s="75"/>
      <c r="AFB539" s="66"/>
      <c r="AFC539" s="66"/>
      <c r="AFD539" s="79"/>
      <c r="AFE539" s="109"/>
      <c r="AFF539" s="479"/>
      <c r="AFG539" s="78"/>
      <c r="AFH539" s="144"/>
      <c r="AFI539" s="75"/>
      <c r="AFJ539" s="66"/>
      <c r="AFK539" s="66"/>
      <c r="AFL539" s="79"/>
      <c r="AFM539" s="109"/>
      <c r="AFN539" s="479"/>
      <c r="AFO539" s="78"/>
      <c r="AFP539" s="144"/>
      <c r="AFQ539" s="75"/>
      <c r="AFR539" s="66"/>
      <c r="AFS539" s="66"/>
      <c r="AFT539" s="79"/>
      <c r="AFU539" s="109"/>
      <c r="AFV539" s="479"/>
      <c r="AFW539" s="78"/>
      <c r="AFX539" s="144"/>
      <c r="AFY539" s="75"/>
      <c r="AFZ539" s="66"/>
      <c r="AGA539" s="66"/>
      <c r="AGB539" s="79"/>
      <c r="AGC539" s="109"/>
      <c r="AGD539" s="479"/>
      <c r="AGE539" s="78"/>
      <c r="AGF539" s="144"/>
      <c r="AGG539" s="75"/>
      <c r="AGH539" s="66"/>
      <c r="AGI539" s="66"/>
      <c r="AGJ539" s="79"/>
      <c r="AGK539" s="109"/>
      <c r="AGL539" s="479"/>
      <c r="AGM539" s="78"/>
      <c r="AGN539" s="144"/>
      <c r="AGO539" s="75"/>
      <c r="AGP539" s="66"/>
      <c r="AGQ539" s="66"/>
      <c r="AGR539" s="79"/>
      <c r="AGS539" s="109"/>
      <c r="AGT539" s="479"/>
      <c r="AGU539" s="78"/>
      <c r="AGV539" s="144"/>
      <c r="AGW539" s="75"/>
      <c r="AGX539" s="66"/>
      <c r="AGY539" s="66"/>
      <c r="AGZ539" s="79"/>
      <c r="AHA539" s="109"/>
      <c r="AHB539" s="479"/>
      <c r="AHC539" s="78"/>
      <c r="AHD539" s="144"/>
      <c r="AHE539" s="75"/>
      <c r="AHF539" s="66"/>
      <c r="AHG539" s="66"/>
      <c r="AHH539" s="79"/>
      <c r="AHI539" s="109"/>
      <c r="AHJ539" s="479"/>
      <c r="AHK539" s="78"/>
      <c r="AHL539" s="144"/>
      <c r="AHM539" s="75"/>
      <c r="AHN539" s="66"/>
      <c r="AHO539" s="66"/>
      <c r="AHP539" s="79"/>
      <c r="AHQ539" s="109"/>
      <c r="AHR539" s="479"/>
      <c r="AHS539" s="78"/>
      <c r="AHT539" s="144"/>
      <c r="AHU539" s="75"/>
      <c r="AHV539" s="66"/>
      <c r="AHW539" s="66"/>
      <c r="AHX539" s="79"/>
      <c r="AHY539" s="109"/>
      <c r="AHZ539" s="479"/>
      <c r="AIA539" s="78"/>
      <c r="AIB539" s="144"/>
      <c r="AIC539" s="75"/>
      <c r="AID539" s="66"/>
      <c r="AIE539" s="66"/>
      <c r="AIF539" s="79"/>
      <c r="AIG539" s="109"/>
      <c r="AIH539" s="479"/>
      <c r="AII539" s="78"/>
      <c r="AIJ539" s="144"/>
      <c r="AIK539" s="75"/>
      <c r="AIL539" s="66"/>
      <c r="AIM539" s="66"/>
      <c r="AIN539" s="79"/>
      <c r="AIO539" s="109"/>
      <c r="AIP539" s="479"/>
      <c r="AIQ539" s="78"/>
      <c r="AIR539" s="144"/>
      <c r="AIS539" s="75"/>
      <c r="AIT539" s="66"/>
      <c r="AIU539" s="66"/>
      <c r="AIV539" s="79"/>
      <c r="AIW539" s="109"/>
      <c r="AIX539" s="479"/>
      <c r="AIY539" s="78"/>
      <c r="AIZ539" s="144"/>
      <c r="AJA539" s="75"/>
      <c r="AJB539" s="66"/>
      <c r="AJC539" s="66"/>
      <c r="AJD539" s="79"/>
      <c r="AJE539" s="109"/>
      <c r="AJF539" s="479"/>
      <c r="AJG539" s="78"/>
      <c r="AJH539" s="144"/>
      <c r="AJI539" s="75"/>
      <c r="AJJ539" s="66"/>
      <c r="AJK539" s="66"/>
      <c r="AJL539" s="79"/>
      <c r="AJM539" s="109"/>
      <c r="AJN539" s="479"/>
      <c r="AJO539" s="78"/>
      <c r="AJP539" s="144"/>
      <c r="AJQ539" s="75"/>
      <c r="AJR539" s="66"/>
      <c r="AJS539" s="66"/>
      <c r="AJT539" s="79"/>
      <c r="AJU539" s="109"/>
      <c r="AJV539" s="479"/>
      <c r="AJW539" s="78"/>
      <c r="AJX539" s="144"/>
      <c r="AJY539" s="75"/>
      <c r="AJZ539" s="66"/>
      <c r="AKA539" s="66"/>
      <c r="AKB539" s="79"/>
      <c r="AKC539" s="109"/>
      <c r="AKD539" s="479"/>
      <c r="AKE539" s="78"/>
      <c r="AKF539" s="144"/>
      <c r="AKG539" s="75"/>
      <c r="AKH539" s="66"/>
      <c r="AKI539" s="66"/>
      <c r="AKJ539" s="79"/>
      <c r="AKK539" s="109"/>
      <c r="AKL539" s="479"/>
      <c r="AKM539" s="78"/>
      <c r="AKN539" s="144"/>
      <c r="AKO539" s="75"/>
      <c r="AKP539" s="66"/>
      <c r="AKQ539" s="66"/>
      <c r="AKR539" s="79"/>
      <c r="AKS539" s="109"/>
      <c r="AKT539" s="479"/>
      <c r="AKU539" s="78"/>
      <c r="AKV539" s="144"/>
      <c r="AKW539" s="75"/>
      <c r="AKX539" s="66"/>
      <c r="AKY539" s="66"/>
      <c r="AKZ539" s="79"/>
      <c r="ALA539" s="109"/>
      <c r="ALB539" s="479"/>
      <c r="ALC539" s="78"/>
      <c r="ALD539" s="144"/>
      <c r="ALE539" s="75"/>
      <c r="ALF539" s="66"/>
      <c r="ALG539" s="66"/>
      <c r="ALH539" s="79"/>
      <c r="ALI539" s="109"/>
      <c r="ALJ539" s="479"/>
      <c r="ALK539" s="78"/>
      <c r="ALL539" s="144"/>
      <c r="ALM539" s="75"/>
      <c r="ALN539" s="66"/>
      <c r="ALO539" s="66"/>
      <c r="ALP539" s="79"/>
      <c r="ALQ539" s="109"/>
      <c r="ALR539" s="479"/>
      <c r="ALS539" s="78"/>
      <c r="ALT539" s="144"/>
      <c r="ALU539" s="75"/>
      <c r="ALV539" s="66"/>
      <c r="ALW539" s="66"/>
      <c r="ALX539" s="79"/>
      <c r="ALY539" s="109"/>
      <c r="ALZ539" s="479"/>
      <c r="AMA539" s="78"/>
      <c r="AMB539" s="144"/>
      <c r="AMC539" s="75"/>
      <c r="AMD539" s="66"/>
      <c r="AME539" s="66"/>
      <c r="AMF539" s="79"/>
      <c r="AMG539" s="109"/>
      <c r="AMH539" s="479"/>
      <c r="AMI539" s="78"/>
      <c r="AMJ539" s="144"/>
      <c r="AMK539" s="75"/>
      <c r="AML539" s="66"/>
      <c r="AMM539" s="66"/>
      <c r="AMN539" s="79"/>
      <c r="AMO539" s="109"/>
      <c r="AMP539" s="479"/>
      <c r="AMQ539" s="78"/>
      <c r="AMR539" s="144"/>
      <c r="AMS539" s="75"/>
      <c r="AMT539" s="66"/>
      <c r="AMU539" s="66"/>
      <c r="AMV539" s="79"/>
      <c r="AMW539" s="109"/>
      <c r="AMX539" s="479"/>
      <c r="AMY539" s="78"/>
      <c r="AMZ539" s="144"/>
      <c r="ANA539" s="75"/>
      <c r="ANB539" s="66"/>
      <c r="ANC539" s="66"/>
      <c r="AND539" s="79"/>
      <c r="ANE539" s="109"/>
      <c r="ANF539" s="479"/>
      <c r="ANG539" s="78"/>
      <c r="ANH539" s="144"/>
      <c r="ANI539" s="75"/>
      <c r="ANJ539" s="66"/>
      <c r="ANK539" s="66"/>
      <c r="ANL539" s="79"/>
      <c r="ANM539" s="109"/>
      <c r="ANN539" s="479"/>
      <c r="ANO539" s="78"/>
      <c r="ANP539" s="144"/>
      <c r="ANQ539" s="75"/>
      <c r="ANR539" s="66"/>
      <c r="ANS539" s="66"/>
      <c r="ANT539" s="79"/>
      <c r="ANU539" s="109"/>
      <c r="ANV539" s="479"/>
      <c r="ANW539" s="78"/>
      <c r="ANX539" s="144"/>
      <c r="ANY539" s="75"/>
      <c r="ANZ539" s="66"/>
      <c r="AOA539" s="66"/>
      <c r="AOB539" s="79"/>
      <c r="AOC539" s="109"/>
      <c r="AOD539" s="479"/>
      <c r="AOE539" s="78"/>
      <c r="AOF539" s="144"/>
      <c r="AOG539" s="75"/>
      <c r="AOH539" s="66"/>
      <c r="AOI539" s="66"/>
      <c r="AOJ539" s="79"/>
      <c r="AOK539" s="109"/>
      <c r="AOL539" s="479"/>
      <c r="AOM539" s="78"/>
      <c r="AON539" s="144"/>
      <c r="AOO539" s="75"/>
      <c r="AOP539" s="66"/>
      <c r="AOQ539" s="66"/>
      <c r="AOR539" s="79"/>
      <c r="AOS539" s="109"/>
      <c r="AOT539" s="479"/>
      <c r="AOU539" s="78"/>
      <c r="AOV539" s="144"/>
      <c r="AOW539" s="75"/>
      <c r="AOX539" s="66"/>
      <c r="AOY539" s="66"/>
      <c r="AOZ539" s="79"/>
      <c r="APA539" s="109"/>
      <c r="APB539" s="479"/>
      <c r="APC539" s="78"/>
      <c r="APD539" s="144"/>
      <c r="APE539" s="75"/>
      <c r="APF539" s="66"/>
      <c r="APG539" s="66"/>
      <c r="APH539" s="79"/>
      <c r="API539" s="109"/>
      <c r="APJ539" s="479"/>
      <c r="APK539" s="78"/>
      <c r="APL539" s="144"/>
      <c r="APM539" s="75"/>
      <c r="APN539" s="66"/>
      <c r="APO539" s="66"/>
      <c r="APP539" s="79"/>
      <c r="APQ539" s="109"/>
      <c r="APR539" s="479"/>
      <c r="APS539" s="78"/>
      <c r="APT539" s="144"/>
      <c r="APU539" s="75"/>
      <c r="APV539" s="66"/>
      <c r="APW539" s="66"/>
      <c r="APX539" s="79"/>
      <c r="APY539" s="109"/>
      <c r="APZ539" s="479"/>
      <c r="AQA539" s="78"/>
      <c r="AQB539" s="144"/>
      <c r="AQC539" s="75"/>
      <c r="AQD539" s="66"/>
      <c r="AQE539" s="66"/>
      <c r="AQF539" s="79"/>
      <c r="AQG539" s="109"/>
      <c r="AQH539" s="479"/>
      <c r="AQI539" s="78"/>
      <c r="AQJ539" s="144"/>
      <c r="AQK539" s="75"/>
      <c r="AQL539" s="66"/>
      <c r="AQM539" s="66"/>
      <c r="AQN539" s="79"/>
      <c r="AQO539" s="109"/>
      <c r="AQP539" s="479"/>
      <c r="AQQ539" s="78"/>
      <c r="AQR539" s="144"/>
      <c r="AQS539" s="75"/>
      <c r="AQT539" s="66"/>
      <c r="AQU539" s="66"/>
      <c r="AQV539" s="79"/>
      <c r="AQW539" s="109"/>
      <c r="AQX539" s="479"/>
      <c r="AQY539" s="78"/>
      <c r="AQZ539" s="144"/>
      <c r="ARA539" s="75"/>
      <c r="ARB539" s="66"/>
      <c r="ARC539" s="66"/>
      <c r="ARD539" s="79"/>
      <c r="ARE539" s="109"/>
      <c r="ARF539" s="479"/>
      <c r="ARG539" s="78"/>
      <c r="ARH539" s="144"/>
      <c r="ARI539" s="75"/>
      <c r="ARJ539" s="66"/>
      <c r="ARK539" s="66"/>
      <c r="ARL539" s="79"/>
      <c r="ARM539" s="109"/>
      <c r="ARN539" s="479"/>
      <c r="ARO539" s="78"/>
      <c r="ARP539" s="144"/>
      <c r="ARQ539" s="75"/>
      <c r="ARR539" s="66"/>
      <c r="ARS539" s="66"/>
      <c r="ART539" s="79"/>
      <c r="ARU539" s="109"/>
      <c r="ARV539" s="479"/>
      <c r="ARW539" s="78"/>
      <c r="ARX539" s="144"/>
      <c r="ARY539" s="75"/>
      <c r="ARZ539" s="66"/>
      <c r="ASA539" s="66"/>
      <c r="ASB539" s="79"/>
      <c r="ASC539" s="109"/>
      <c r="ASD539" s="479"/>
      <c r="ASE539" s="78"/>
      <c r="ASF539" s="144"/>
      <c r="ASG539" s="75"/>
      <c r="ASH539" s="66"/>
      <c r="ASI539" s="66"/>
      <c r="ASJ539" s="79"/>
      <c r="ASK539" s="109"/>
      <c r="ASL539" s="479"/>
      <c r="ASM539" s="78"/>
      <c r="ASN539" s="144"/>
      <c r="ASO539" s="75"/>
      <c r="ASP539" s="66"/>
      <c r="ASQ539" s="66"/>
      <c r="ASR539" s="79"/>
      <c r="ASS539" s="109"/>
      <c r="AST539" s="479"/>
      <c r="ASU539" s="78"/>
      <c r="ASV539" s="144"/>
      <c r="ASW539" s="75"/>
      <c r="ASX539" s="66"/>
      <c r="ASY539" s="66"/>
      <c r="ASZ539" s="79"/>
      <c r="ATA539" s="109"/>
      <c r="ATB539" s="479"/>
      <c r="ATC539" s="78"/>
      <c r="ATD539" s="144"/>
      <c r="ATE539" s="75"/>
      <c r="ATF539" s="66"/>
      <c r="ATG539" s="66"/>
      <c r="ATH539" s="79"/>
      <c r="ATI539" s="109"/>
      <c r="ATJ539" s="479"/>
      <c r="ATK539" s="78"/>
      <c r="ATL539" s="144"/>
      <c r="ATM539" s="75"/>
      <c r="ATN539" s="66"/>
      <c r="ATO539" s="66"/>
      <c r="ATP539" s="79"/>
      <c r="ATQ539" s="109"/>
      <c r="ATR539" s="479"/>
      <c r="ATS539" s="78"/>
      <c r="ATT539" s="144"/>
      <c r="ATU539" s="75"/>
      <c r="ATV539" s="66"/>
      <c r="ATW539" s="66"/>
      <c r="ATX539" s="79"/>
      <c r="ATY539" s="109"/>
      <c r="ATZ539" s="479"/>
      <c r="AUA539" s="78"/>
      <c r="AUB539" s="144"/>
      <c r="AUC539" s="75"/>
      <c r="AUD539" s="66"/>
      <c r="AUE539" s="66"/>
      <c r="AUF539" s="79"/>
      <c r="AUG539" s="109"/>
      <c r="AUH539" s="479"/>
      <c r="AUI539" s="78"/>
      <c r="AUJ539" s="144"/>
      <c r="AUK539" s="75"/>
      <c r="AUL539" s="66"/>
      <c r="AUM539" s="66"/>
      <c r="AUN539" s="79"/>
      <c r="AUO539" s="109"/>
      <c r="AUP539" s="479"/>
      <c r="AUQ539" s="78"/>
      <c r="AUR539" s="144"/>
      <c r="AUS539" s="75"/>
      <c r="AUT539" s="66"/>
      <c r="AUU539" s="66"/>
      <c r="AUV539" s="79"/>
      <c r="AUW539" s="109"/>
      <c r="AUX539" s="479"/>
      <c r="AUY539" s="78"/>
      <c r="AUZ539" s="144"/>
      <c r="AVA539" s="75"/>
      <c r="AVB539" s="66"/>
      <c r="AVC539" s="66"/>
      <c r="AVD539" s="79"/>
      <c r="AVE539" s="109"/>
      <c r="AVF539" s="479"/>
      <c r="AVG539" s="78"/>
      <c r="AVH539" s="144"/>
      <c r="AVI539" s="75"/>
      <c r="AVJ539" s="66"/>
      <c r="AVK539" s="66"/>
      <c r="AVL539" s="79"/>
      <c r="AVM539" s="109"/>
      <c r="AVN539" s="479"/>
      <c r="AVO539" s="78"/>
      <c r="AVP539" s="144"/>
      <c r="AVQ539" s="75"/>
      <c r="AVR539" s="66"/>
      <c r="AVS539" s="66"/>
      <c r="AVT539" s="79"/>
      <c r="AVU539" s="109"/>
      <c r="AVV539" s="479"/>
      <c r="AVW539" s="78"/>
      <c r="AVX539" s="144"/>
      <c r="AVY539" s="75"/>
      <c r="AVZ539" s="66"/>
      <c r="AWA539" s="66"/>
      <c r="AWB539" s="79"/>
      <c r="AWC539" s="109"/>
      <c r="AWD539" s="479"/>
      <c r="AWE539" s="78"/>
      <c r="AWF539" s="144"/>
      <c r="AWG539" s="75"/>
      <c r="AWH539" s="66"/>
      <c r="AWI539" s="66"/>
      <c r="AWJ539" s="79"/>
      <c r="AWK539" s="109"/>
      <c r="AWL539" s="479"/>
      <c r="AWM539" s="78"/>
      <c r="AWN539" s="144"/>
      <c r="AWO539" s="75"/>
      <c r="AWP539" s="66"/>
      <c r="AWQ539" s="66"/>
      <c r="AWR539" s="79"/>
      <c r="AWS539" s="109"/>
      <c r="AWT539" s="479"/>
      <c r="AWU539" s="78"/>
      <c r="AWV539" s="144"/>
      <c r="AWW539" s="75"/>
      <c r="AWX539" s="66"/>
      <c r="AWY539" s="66"/>
      <c r="AWZ539" s="79"/>
      <c r="AXA539" s="109"/>
      <c r="AXB539" s="479"/>
      <c r="AXC539" s="78"/>
      <c r="AXD539" s="144"/>
      <c r="AXE539" s="75"/>
      <c r="AXF539" s="66"/>
      <c r="AXG539" s="66"/>
      <c r="AXH539" s="79"/>
      <c r="AXI539" s="109"/>
      <c r="AXJ539" s="479"/>
      <c r="AXK539" s="78"/>
      <c r="AXL539" s="144"/>
      <c r="AXM539" s="75"/>
      <c r="AXN539" s="66"/>
      <c r="AXO539" s="66"/>
      <c r="AXP539" s="79"/>
      <c r="AXQ539" s="109"/>
      <c r="AXR539" s="479"/>
      <c r="AXS539" s="78"/>
      <c r="AXT539" s="144"/>
      <c r="AXU539" s="75"/>
      <c r="AXV539" s="66"/>
      <c r="AXW539" s="66"/>
      <c r="AXX539" s="79"/>
      <c r="AXY539" s="109"/>
      <c r="AXZ539" s="479"/>
      <c r="AYA539" s="78"/>
      <c r="AYB539" s="144"/>
      <c r="AYC539" s="75"/>
      <c r="AYD539" s="66"/>
      <c r="AYE539" s="66"/>
      <c r="AYF539" s="79"/>
      <c r="AYG539" s="109"/>
      <c r="AYH539" s="479"/>
      <c r="AYI539" s="78"/>
      <c r="AYJ539" s="144"/>
      <c r="AYK539" s="75"/>
      <c r="AYL539" s="66"/>
      <c r="AYM539" s="66"/>
      <c r="AYN539" s="79"/>
      <c r="AYO539" s="109"/>
      <c r="AYP539" s="479"/>
      <c r="AYQ539" s="78"/>
      <c r="AYR539" s="144"/>
      <c r="AYS539" s="75"/>
      <c r="AYT539" s="66"/>
      <c r="AYU539" s="66"/>
      <c r="AYV539" s="79"/>
      <c r="AYW539" s="109"/>
      <c r="AYX539" s="479"/>
      <c r="AYY539" s="78"/>
      <c r="AYZ539" s="144"/>
      <c r="AZA539" s="75"/>
      <c r="AZB539" s="66"/>
      <c r="AZC539" s="66"/>
      <c r="AZD539" s="79"/>
      <c r="AZE539" s="109"/>
      <c r="AZF539" s="479"/>
      <c r="AZG539" s="78"/>
      <c r="AZH539" s="144"/>
      <c r="AZI539" s="75"/>
      <c r="AZJ539" s="66"/>
      <c r="AZK539" s="66"/>
      <c r="AZL539" s="79"/>
      <c r="AZM539" s="109"/>
      <c r="AZN539" s="479"/>
      <c r="AZO539" s="78"/>
      <c r="AZP539" s="144"/>
      <c r="AZQ539" s="75"/>
      <c r="AZR539" s="66"/>
      <c r="AZS539" s="66"/>
      <c r="AZT539" s="79"/>
      <c r="AZU539" s="109"/>
      <c r="AZV539" s="479"/>
      <c r="AZW539" s="78"/>
      <c r="AZX539" s="144"/>
      <c r="AZY539" s="75"/>
      <c r="AZZ539" s="66"/>
      <c r="BAA539" s="66"/>
      <c r="BAB539" s="79"/>
      <c r="BAC539" s="109"/>
      <c r="BAD539" s="479"/>
      <c r="BAE539" s="78"/>
      <c r="BAF539" s="144"/>
      <c r="BAG539" s="75"/>
      <c r="BAH539" s="66"/>
      <c r="BAI539" s="66"/>
      <c r="BAJ539" s="79"/>
      <c r="BAK539" s="109"/>
      <c r="BAL539" s="479"/>
      <c r="BAM539" s="78"/>
      <c r="BAN539" s="144"/>
      <c r="BAO539" s="75"/>
      <c r="BAP539" s="66"/>
      <c r="BAQ539" s="66"/>
      <c r="BAR539" s="79"/>
      <c r="BAS539" s="109"/>
      <c r="BAT539" s="479"/>
      <c r="BAU539" s="78"/>
      <c r="BAV539" s="144"/>
      <c r="BAW539" s="75"/>
      <c r="BAX539" s="66"/>
      <c r="BAY539" s="66"/>
      <c r="BAZ539" s="79"/>
      <c r="BBA539" s="109"/>
      <c r="BBB539" s="479"/>
      <c r="BBC539" s="78"/>
      <c r="BBD539" s="144"/>
      <c r="BBE539" s="75"/>
      <c r="BBF539" s="66"/>
      <c r="BBG539" s="66"/>
      <c r="BBH539" s="79"/>
      <c r="BBI539" s="109"/>
      <c r="BBJ539" s="479"/>
      <c r="BBK539" s="78"/>
      <c r="BBL539" s="144"/>
      <c r="BBM539" s="75"/>
      <c r="BBN539" s="66"/>
      <c r="BBO539" s="66"/>
      <c r="BBP539" s="79"/>
      <c r="BBQ539" s="109"/>
      <c r="BBR539" s="479"/>
      <c r="BBS539" s="78"/>
      <c r="BBT539" s="144"/>
      <c r="BBU539" s="75"/>
      <c r="BBV539" s="66"/>
      <c r="BBW539" s="66"/>
      <c r="BBX539" s="79"/>
      <c r="BBY539" s="109"/>
      <c r="BBZ539" s="479"/>
      <c r="BCA539" s="78"/>
      <c r="BCB539" s="144"/>
      <c r="BCC539" s="75"/>
      <c r="BCD539" s="66"/>
      <c r="BCE539" s="66"/>
      <c r="BCF539" s="79"/>
      <c r="BCG539" s="109"/>
      <c r="BCH539" s="479"/>
      <c r="BCI539" s="78"/>
      <c r="BCJ539" s="144"/>
      <c r="BCK539" s="75"/>
      <c r="BCL539" s="66"/>
      <c r="BCM539" s="66"/>
      <c r="BCN539" s="79"/>
      <c r="BCO539" s="109"/>
      <c r="BCP539" s="479"/>
      <c r="BCQ539" s="78"/>
      <c r="BCR539" s="144"/>
      <c r="BCS539" s="75"/>
      <c r="BCT539" s="66"/>
      <c r="BCU539" s="66"/>
      <c r="BCV539" s="79"/>
      <c r="BCW539" s="109"/>
      <c r="BCX539" s="479"/>
      <c r="BCY539" s="78"/>
      <c r="BCZ539" s="144"/>
      <c r="BDA539" s="75"/>
      <c r="BDB539" s="66"/>
      <c r="BDC539" s="66"/>
      <c r="BDD539" s="79"/>
      <c r="BDE539" s="109"/>
      <c r="BDF539" s="479"/>
      <c r="BDG539" s="78"/>
      <c r="BDH539" s="144"/>
      <c r="BDI539" s="75"/>
      <c r="BDJ539" s="66"/>
      <c r="BDK539" s="66"/>
      <c r="BDL539" s="79"/>
      <c r="BDM539" s="109"/>
      <c r="BDN539" s="479"/>
      <c r="BDO539" s="78"/>
      <c r="BDP539" s="144"/>
      <c r="BDQ539" s="75"/>
      <c r="BDR539" s="66"/>
      <c r="BDS539" s="66"/>
      <c r="BDT539" s="79"/>
      <c r="BDU539" s="109"/>
      <c r="BDV539" s="479"/>
      <c r="BDW539" s="78"/>
      <c r="BDX539" s="144"/>
      <c r="BDY539" s="75"/>
      <c r="BDZ539" s="66"/>
      <c r="BEA539" s="66"/>
      <c r="BEB539" s="79"/>
      <c r="BEC539" s="109"/>
      <c r="BED539" s="479"/>
      <c r="BEE539" s="78"/>
      <c r="BEF539" s="144"/>
      <c r="BEG539" s="75"/>
      <c r="BEH539" s="66"/>
      <c r="BEI539" s="66"/>
      <c r="BEJ539" s="79"/>
      <c r="BEK539" s="109"/>
      <c r="BEL539" s="479"/>
      <c r="BEM539" s="78"/>
      <c r="BEN539" s="144"/>
      <c r="BEO539" s="75"/>
      <c r="BEP539" s="66"/>
      <c r="BEQ539" s="66"/>
      <c r="BER539" s="79"/>
      <c r="BES539" s="109"/>
      <c r="BET539" s="479"/>
      <c r="BEU539" s="78"/>
      <c r="BEV539" s="144"/>
      <c r="BEW539" s="75"/>
      <c r="BEX539" s="66"/>
      <c r="BEY539" s="66"/>
      <c r="BEZ539" s="79"/>
      <c r="BFA539" s="109"/>
      <c r="BFB539" s="479"/>
      <c r="BFC539" s="78"/>
      <c r="BFD539" s="144"/>
      <c r="BFE539" s="75"/>
      <c r="BFF539" s="66"/>
      <c r="BFG539" s="66"/>
      <c r="BFH539" s="79"/>
      <c r="BFI539" s="109"/>
      <c r="BFJ539" s="479"/>
      <c r="BFK539" s="78"/>
      <c r="BFL539" s="144"/>
      <c r="BFM539" s="75"/>
      <c r="BFN539" s="66"/>
      <c r="BFO539" s="66"/>
      <c r="BFP539" s="79"/>
      <c r="BFQ539" s="109"/>
      <c r="BFR539" s="479"/>
      <c r="BFS539" s="78"/>
      <c r="BFT539" s="144"/>
      <c r="BFU539" s="75"/>
      <c r="BFV539" s="66"/>
      <c r="BFW539" s="66"/>
      <c r="BFX539" s="79"/>
      <c r="BFY539" s="109"/>
      <c r="BFZ539" s="479"/>
      <c r="BGA539" s="78"/>
      <c r="BGB539" s="144"/>
      <c r="BGC539" s="75"/>
      <c r="BGD539" s="66"/>
      <c r="BGE539" s="66"/>
      <c r="BGF539" s="79"/>
      <c r="BGG539" s="109"/>
      <c r="BGH539" s="479"/>
      <c r="BGI539" s="78"/>
      <c r="BGJ539" s="144"/>
      <c r="BGK539" s="75"/>
      <c r="BGL539" s="66"/>
      <c r="BGM539" s="66"/>
      <c r="BGN539" s="79"/>
      <c r="BGO539" s="109"/>
      <c r="BGP539" s="479"/>
      <c r="BGQ539" s="78"/>
      <c r="BGR539" s="144"/>
      <c r="BGS539" s="75"/>
      <c r="BGT539" s="66"/>
      <c r="BGU539" s="66"/>
      <c r="BGV539" s="79"/>
      <c r="BGW539" s="109"/>
      <c r="BGX539" s="479"/>
      <c r="BGY539" s="78"/>
      <c r="BGZ539" s="144"/>
      <c r="BHA539" s="75"/>
      <c r="BHB539" s="66"/>
      <c r="BHC539" s="66"/>
      <c r="BHD539" s="79"/>
      <c r="BHE539" s="109"/>
      <c r="BHF539" s="479"/>
      <c r="BHG539" s="78"/>
      <c r="BHH539" s="144"/>
      <c r="BHI539" s="75"/>
      <c r="BHJ539" s="66"/>
      <c r="BHK539" s="66"/>
      <c r="BHL539" s="79"/>
      <c r="BHM539" s="109"/>
      <c r="BHN539" s="479"/>
      <c r="BHO539" s="78"/>
      <c r="BHP539" s="144"/>
      <c r="BHQ539" s="75"/>
      <c r="BHR539" s="66"/>
      <c r="BHS539" s="66"/>
      <c r="BHT539" s="79"/>
      <c r="BHU539" s="109"/>
      <c r="BHV539" s="479"/>
      <c r="BHW539" s="78"/>
      <c r="BHX539" s="144"/>
      <c r="BHY539" s="75"/>
      <c r="BHZ539" s="66"/>
      <c r="BIA539" s="66"/>
      <c r="BIB539" s="79"/>
      <c r="BIC539" s="109"/>
      <c r="BID539" s="479"/>
      <c r="BIE539" s="78"/>
      <c r="BIF539" s="144"/>
      <c r="BIG539" s="75"/>
      <c r="BIH539" s="66"/>
      <c r="BII539" s="66"/>
      <c r="BIJ539" s="79"/>
      <c r="BIK539" s="109"/>
      <c r="BIL539" s="479"/>
      <c r="BIM539" s="78"/>
      <c r="BIN539" s="144"/>
      <c r="BIO539" s="75"/>
      <c r="BIP539" s="66"/>
      <c r="BIQ539" s="66"/>
      <c r="BIR539" s="79"/>
      <c r="BIS539" s="109"/>
      <c r="BIT539" s="479"/>
      <c r="BIU539" s="78"/>
      <c r="BIV539" s="144"/>
      <c r="BIW539" s="75"/>
      <c r="BIX539" s="66"/>
      <c r="BIY539" s="66"/>
      <c r="BIZ539" s="79"/>
      <c r="BJA539" s="109"/>
      <c r="BJB539" s="479"/>
      <c r="BJC539" s="78"/>
      <c r="BJD539" s="144"/>
      <c r="BJE539" s="75"/>
      <c r="BJF539" s="66"/>
      <c r="BJG539" s="66"/>
      <c r="BJH539" s="79"/>
      <c r="BJI539" s="109"/>
      <c r="BJJ539" s="479"/>
      <c r="BJK539" s="78"/>
      <c r="BJL539" s="144"/>
      <c r="BJM539" s="75"/>
      <c r="BJN539" s="66"/>
      <c r="BJO539" s="66"/>
      <c r="BJP539" s="79"/>
      <c r="BJQ539" s="109"/>
      <c r="BJR539" s="479"/>
      <c r="BJS539" s="78"/>
      <c r="BJT539" s="144"/>
      <c r="BJU539" s="75"/>
      <c r="BJV539" s="66"/>
      <c r="BJW539" s="66"/>
      <c r="BJX539" s="79"/>
      <c r="BJY539" s="109"/>
      <c r="BJZ539" s="479"/>
      <c r="BKA539" s="78"/>
      <c r="BKB539" s="144"/>
      <c r="BKC539" s="75"/>
      <c r="BKD539" s="66"/>
      <c r="BKE539" s="66"/>
      <c r="BKF539" s="79"/>
      <c r="BKG539" s="109"/>
      <c r="BKH539" s="479"/>
      <c r="BKI539" s="78"/>
      <c r="BKJ539" s="144"/>
      <c r="BKK539" s="75"/>
      <c r="BKL539" s="66"/>
      <c r="BKM539" s="66"/>
      <c r="BKN539" s="79"/>
      <c r="BKO539" s="109"/>
      <c r="BKP539" s="479"/>
      <c r="BKQ539" s="78"/>
      <c r="BKR539" s="144"/>
      <c r="BKS539" s="75"/>
      <c r="BKT539" s="66"/>
      <c r="BKU539" s="66"/>
      <c r="BKV539" s="79"/>
      <c r="BKW539" s="109"/>
      <c r="BKX539" s="479"/>
      <c r="BKY539" s="78"/>
      <c r="BKZ539" s="144"/>
      <c r="BLA539" s="75"/>
      <c r="BLB539" s="66"/>
      <c r="BLC539" s="66"/>
      <c r="BLD539" s="79"/>
      <c r="BLE539" s="109"/>
      <c r="BLF539" s="479"/>
      <c r="BLG539" s="78"/>
      <c r="BLH539" s="144"/>
      <c r="BLI539" s="75"/>
      <c r="BLJ539" s="66"/>
      <c r="BLK539" s="66"/>
      <c r="BLL539" s="79"/>
      <c r="BLM539" s="109"/>
      <c r="BLN539" s="479"/>
      <c r="BLO539" s="78"/>
      <c r="BLP539" s="144"/>
      <c r="BLQ539" s="75"/>
      <c r="BLR539" s="66"/>
      <c r="BLS539" s="66"/>
      <c r="BLT539" s="79"/>
      <c r="BLU539" s="109"/>
      <c r="BLV539" s="479"/>
      <c r="BLW539" s="78"/>
      <c r="BLX539" s="144"/>
      <c r="BLY539" s="75"/>
      <c r="BLZ539" s="66"/>
      <c r="BMA539" s="66"/>
      <c r="BMB539" s="79"/>
      <c r="BMC539" s="109"/>
      <c r="BMD539" s="479"/>
      <c r="BME539" s="78"/>
      <c r="BMF539" s="144"/>
      <c r="BMG539" s="75"/>
      <c r="BMH539" s="66"/>
      <c r="BMI539" s="66"/>
      <c r="BMJ539" s="79"/>
      <c r="BMK539" s="109"/>
      <c r="BML539" s="479"/>
      <c r="BMM539" s="78"/>
      <c r="BMN539" s="144"/>
      <c r="BMO539" s="75"/>
      <c r="BMP539" s="66"/>
      <c r="BMQ539" s="66"/>
      <c r="BMR539" s="79"/>
      <c r="BMS539" s="109"/>
      <c r="BMT539" s="479"/>
      <c r="BMU539" s="78"/>
      <c r="BMV539" s="144"/>
      <c r="BMW539" s="75"/>
      <c r="BMX539" s="66"/>
      <c r="BMY539" s="66"/>
      <c r="BMZ539" s="79"/>
      <c r="BNA539" s="109"/>
      <c r="BNB539" s="479"/>
      <c r="BNC539" s="78"/>
      <c r="BND539" s="144"/>
      <c r="BNE539" s="75"/>
      <c r="BNF539" s="66"/>
      <c r="BNG539" s="66"/>
      <c r="BNH539" s="79"/>
      <c r="BNI539" s="109"/>
      <c r="BNJ539" s="479"/>
      <c r="BNK539" s="78"/>
      <c r="BNL539" s="144"/>
      <c r="BNM539" s="75"/>
      <c r="BNN539" s="66"/>
      <c r="BNO539" s="66"/>
      <c r="BNP539" s="79"/>
      <c r="BNQ539" s="109"/>
      <c r="BNR539" s="479"/>
      <c r="BNS539" s="78"/>
      <c r="BNT539" s="144"/>
      <c r="BNU539" s="75"/>
      <c r="BNV539" s="66"/>
      <c r="BNW539" s="66"/>
      <c r="BNX539" s="79"/>
      <c r="BNY539" s="109"/>
      <c r="BNZ539" s="479"/>
      <c r="BOA539" s="78"/>
      <c r="BOB539" s="144"/>
      <c r="BOC539" s="75"/>
      <c r="BOD539" s="66"/>
      <c r="BOE539" s="66"/>
      <c r="BOF539" s="79"/>
      <c r="BOG539" s="109"/>
      <c r="BOH539" s="479"/>
      <c r="BOI539" s="78"/>
      <c r="BOJ539" s="144"/>
      <c r="BOK539" s="75"/>
      <c r="BOL539" s="66"/>
      <c r="BOM539" s="66"/>
      <c r="BON539" s="79"/>
      <c r="BOO539" s="109"/>
      <c r="BOP539" s="479"/>
      <c r="BOQ539" s="78"/>
      <c r="BOR539" s="144"/>
      <c r="BOS539" s="75"/>
      <c r="BOT539" s="66"/>
      <c r="BOU539" s="66"/>
      <c r="BOV539" s="79"/>
      <c r="BOW539" s="109"/>
      <c r="BOX539" s="479"/>
      <c r="BOY539" s="78"/>
      <c r="BOZ539" s="144"/>
      <c r="BPA539" s="75"/>
      <c r="BPB539" s="66"/>
      <c r="BPC539" s="66"/>
      <c r="BPD539" s="79"/>
      <c r="BPE539" s="109"/>
      <c r="BPF539" s="479"/>
      <c r="BPG539" s="78"/>
      <c r="BPH539" s="144"/>
      <c r="BPI539" s="75"/>
      <c r="BPJ539" s="66"/>
      <c r="BPK539" s="66"/>
      <c r="BPL539" s="79"/>
      <c r="BPM539" s="109"/>
      <c r="BPN539" s="479"/>
      <c r="BPO539" s="78"/>
      <c r="BPP539" s="144"/>
      <c r="BPQ539" s="75"/>
      <c r="BPR539" s="66"/>
      <c r="BPS539" s="66"/>
      <c r="BPT539" s="79"/>
      <c r="BPU539" s="109"/>
      <c r="BPV539" s="479"/>
      <c r="BPW539" s="78"/>
      <c r="BPX539" s="144"/>
      <c r="BPY539" s="75"/>
      <c r="BPZ539" s="66"/>
      <c r="BQA539" s="66"/>
      <c r="BQB539" s="79"/>
      <c r="BQC539" s="109"/>
      <c r="BQD539" s="479"/>
      <c r="BQE539" s="78"/>
      <c r="BQF539" s="144"/>
      <c r="BQG539" s="75"/>
      <c r="BQH539" s="66"/>
      <c r="BQI539" s="66"/>
      <c r="BQJ539" s="79"/>
      <c r="BQK539" s="109"/>
      <c r="BQL539" s="479"/>
      <c r="BQM539" s="78"/>
      <c r="BQN539" s="144"/>
      <c r="BQO539" s="75"/>
      <c r="BQP539" s="66"/>
      <c r="BQQ539" s="66"/>
      <c r="BQR539" s="79"/>
      <c r="BQS539" s="109"/>
      <c r="BQT539" s="479"/>
      <c r="BQU539" s="78"/>
      <c r="BQV539" s="144"/>
      <c r="BQW539" s="75"/>
      <c r="BQX539" s="66"/>
      <c r="BQY539" s="66"/>
      <c r="BQZ539" s="79"/>
      <c r="BRA539" s="109"/>
      <c r="BRB539" s="479"/>
      <c r="BRC539" s="78"/>
      <c r="BRD539" s="144"/>
      <c r="BRE539" s="75"/>
      <c r="BRF539" s="66"/>
      <c r="BRG539" s="66"/>
      <c r="BRH539" s="79"/>
      <c r="BRI539" s="109"/>
      <c r="BRJ539" s="479"/>
      <c r="BRK539" s="78"/>
      <c r="BRL539" s="144"/>
      <c r="BRM539" s="75"/>
      <c r="BRN539" s="66"/>
      <c r="BRO539" s="66"/>
      <c r="BRP539" s="79"/>
      <c r="BRQ539" s="109"/>
      <c r="BRR539" s="479"/>
      <c r="BRS539" s="78"/>
      <c r="BRT539" s="144"/>
      <c r="BRU539" s="75"/>
      <c r="BRV539" s="66"/>
      <c r="BRW539" s="66"/>
      <c r="BRX539" s="79"/>
      <c r="BRY539" s="109"/>
      <c r="BRZ539" s="479"/>
      <c r="BSA539" s="78"/>
      <c r="BSB539" s="144"/>
      <c r="BSC539" s="75"/>
      <c r="BSD539" s="66"/>
      <c r="BSE539" s="66"/>
      <c r="BSF539" s="79"/>
      <c r="BSG539" s="109"/>
      <c r="BSH539" s="479"/>
      <c r="BSI539" s="78"/>
      <c r="BSJ539" s="144"/>
      <c r="BSK539" s="75"/>
      <c r="BSL539" s="66"/>
      <c r="BSM539" s="66"/>
      <c r="BSN539" s="79"/>
      <c r="BSO539" s="109"/>
      <c r="BSP539" s="479"/>
      <c r="BSQ539" s="78"/>
      <c r="BSR539" s="144"/>
      <c r="BSS539" s="75"/>
      <c r="BST539" s="66"/>
      <c r="BSU539" s="66"/>
      <c r="BSV539" s="79"/>
      <c r="BSW539" s="109"/>
      <c r="BSX539" s="479"/>
      <c r="BSY539" s="78"/>
      <c r="BSZ539" s="144"/>
      <c r="BTA539" s="75"/>
      <c r="BTB539" s="66"/>
      <c r="BTC539" s="66"/>
      <c r="BTD539" s="79"/>
      <c r="BTE539" s="109"/>
      <c r="BTF539" s="479"/>
      <c r="BTG539" s="78"/>
      <c r="BTH539" s="144"/>
      <c r="BTI539" s="75"/>
      <c r="BTJ539" s="66"/>
      <c r="BTK539" s="66"/>
      <c r="BTL539" s="79"/>
      <c r="BTM539" s="109"/>
      <c r="BTN539" s="479"/>
      <c r="BTO539" s="78"/>
      <c r="BTP539" s="144"/>
      <c r="BTQ539" s="75"/>
      <c r="BTR539" s="66"/>
      <c r="BTS539" s="66"/>
      <c r="BTT539" s="79"/>
      <c r="BTU539" s="109"/>
      <c r="BTV539" s="479"/>
      <c r="BTW539" s="78"/>
      <c r="BTX539" s="144"/>
      <c r="BTY539" s="75"/>
      <c r="BTZ539" s="66"/>
      <c r="BUA539" s="66"/>
      <c r="BUB539" s="79"/>
      <c r="BUC539" s="109"/>
      <c r="BUD539" s="479"/>
      <c r="BUE539" s="78"/>
      <c r="BUF539" s="144"/>
      <c r="BUG539" s="75"/>
      <c r="BUH539" s="66"/>
      <c r="BUI539" s="66"/>
      <c r="BUJ539" s="79"/>
      <c r="BUK539" s="109"/>
      <c r="BUL539" s="479"/>
      <c r="BUM539" s="78"/>
      <c r="BUN539" s="144"/>
      <c r="BUO539" s="75"/>
      <c r="BUP539" s="66"/>
      <c r="BUQ539" s="66"/>
      <c r="BUR539" s="79"/>
      <c r="BUS539" s="109"/>
      <c r="BUT539" s="479"/>
      <c r="BUU539" s="78"/>
      <c r="BUV539" s="144"/>
      <c r="BUW539" s="75"/>
      <c r="BUX539" s="66"/>
      <c r="BUY539" s="66"/>
      <c r="BUZ539" s="79"/>
      <c r="BVA539" s="109"/>
      <c r="BVB539" s="479"/>
      <c r="BVC539" s="78"/>
      <c r="BVD539" s="144"/>
      <c r="BVE539" s="75"/>
      <c r="BVF539" s="66"/>
      <c r="BVG539" s="66"/>
      <c r="BVH539" s="79"/>
      <c r="BVI539" s="109"/>
      <c r="BVJ539" s="479"/>
      <c r="BVK539" s="78"/>
      <c r="BVL539" s="144"/>
      <c r="BVM539" s="75"/>
      <c r="BVN539" s="66"/>
      <c r="BVO539" s="66"/>
      <c r="BVP539" s="79"/>
      <c r="BVQ539" s="109"/>
      <c r="BVR539" s="479"/>
      <c r="BVS539" s="78"/>
      <c r="BVT539" s="144"/>
      <c r="BVU539" s="75"/>
      <c r="BVV539" s="66"/>
      <c r="BVW539" s="66"/>
      <c r="BVX539" s="79"/>
      <c r="BVY539" s="109"/>
      <c r="BVZ539" s="479"/>
      <c r="BWA539" s="78"/>
      <c r="BWB539" s="144"/>
      <c r="BWC539" s="75"/>
      <c r="BWD539" s="66"/>
      <c r="BWE539" s="66"/>
      <c r="BWF539" s="79"/>
      <c r="BWG539" s="109"/>
      <c r="BWH539" s="479"/>
      <c r="BWI539" s="78"/>
      <c r="BWJ539" s="144"/>
      <c r="BWK539" s="75"/>
      <c r="BWL539" s="66"/>
      <c r="BWM539" s="66"/>
      <c r="BWN539" s="79"/>
      <c r="BWO539" s="109"/>
      <c r="BWP539" s="479"/>
      <c r="BWQ539" s="78"/>
      <c r="BWR539" s="144"/>
      <c r="BWS539" s="75"/>
      <c r="BWT539" s="66"/>
      <c r="BWU539" s="66"/>
      <c r="BWV539" s="79"/>
      <c r="BWW539" s="109"/>
      <c r="BWX539" s="479"/>
      <c r="BWY539" s="78"/>
      <c r="BWZ539" s="144"/>
      <c r="BXA539" s="75"/>
      <c r="BXB539" s="66"/>
      <c r="BXC539" s="66"/>
      <c r="BXD539" s="79"/>
      <c r="BXE539" s="109"/>
      <c r="BXF539" s="479"/>
      <c r="BXG539" s="78"/>
      <c r="BXH539" s="144"/>
      <c r="BXI539" s="75"/>
      <c r="BXJ539" s="66"/>
      <c r="BXK539" s="66"/>
      <c r="BXL539" s="79"/>
      <c r="BXM539" s="109"/>
      <c r="BXN539" s="479"/>
      <c r="BXO539" s="78"/>
      <c r="BXP539" s="144"/>
      <c r="BXQ539" s="75"/>
      <c r="BXR539" s="66"/>
      <c r="BXS539" s="66"/>
      <c r="BXT539" s="79"/>
      <c r="BXU539" s="109"/>
      <c r="BXV539" s="479"/>
      <c r="BXW539" s="78"/>
      <c r="BXX539" s="144"/>
      <c r="BXY539" s="75"/>
      <c r="BXZ539" s="66"/>
      <c r="BYA539" s="66"/>
      <c r="BYB539" s="79"/>
      <c r="BYC539" s="109"/>
      <c r="BYD539" s="479"/>
      <c r="BYE539" s="78"/>
      <c r="BYF539" s="144"/>
      <c r="BYG539" s="75"/>
      <c r="BYH539" s="66"/>
      <c r="BYI539" s="66"/>
      <c r="BYJ539" s="79"/>
      <c r="BYK539" s="109"/>
      <c r="BYL539" s="479"/>
      <c r="BYM539" s="78"/>
      <c r="BYN539" s="144"/>
      <c r="BYO539" s="75"/>
      <c r="BYP539" s="66"/>
      <c r="BYQ539" s="66"/>
      <c r="BYR539" s="79"/>
      <c r="BYS539" s="109"/>
      <c r="BYT539" s="479"/>
      <c r="BYU539" s="78"/>
      <c r="BYV539" s="144"/>
      <c r="BYW539" s="75"/>
      <c r="BYX539" s="66"/>
      <c r="BYY539" s="66"/>
      <c r="BYZ539" s="79"/>
      <c r="BZA539" s="109"/>
      <c r="BZB539" s="479"/>
      <c r="BZC539" s="78"/>
      <c r="BZD539" s="144"/>
      <c r="BZE539" s="75"/>
      <c r="BZF539" s="66"/>
      <c r="BZG539" s="66"/>
      <c r="BZH539" s="79"/>
      <c r="BZI539" s="109"/>
      <c r="BZJ539" s="479"/>
      <c r="BZK539" s="78"/>
      <c r="BZL539" s="144"/>
      <c r="BZM539" s="75"/>
      <c r="BZN539" s="66"/>
      <c r="BZO539" s="66"/>
      <c r="BZP539" s="79"/>
      <c r="BZQ539" s="109"/>
      <c r="BZR539" s="479"/>
      <c r="BZS539" s="78"/>
      <c r="BZT539" s="144"/>
      <c r="BZU539" s="75"/>
      <c r="BZV539" s="66"/>
      <c r="BZW539" s="66"/>
      <c r="BZX539" s="79"/>
      <c r="BZY539" s="109"/>
      <c r="BZZ539" s="479"/>
      <c r="CAA539" s="78"/>
      <c r="CAB539" s="144"/>
      <c r="CAC539" s="75"/>
      <c r="CAD539" s="66"/>
      <c r="CAE539" s="66"/>
      <c r="CAF539" s="79"/>
      <c r="CAG539" s="109"/>
      <c r="CAH539" s="479"/>
      <c r="CAI539" s="78"/>
      <c r="CAJ539" s="144"/>
      <c r="CAK539" s="75"/>
      <c r="CAL539" s="66"/>
      <c r="CAM539" s="66"/>
      <c r="CAN539" s="79"/>
      <c r="CAO539" s="109"/>
      <c r="CAP539" s="479"/>
      <c r="CAQ539" s="78"/>
      <c r="CAR539" s="144"/>
      <c r="CAS539" s="75"/>
      <c r="CAT539" s="66"/>
      <c r="CAU539" s="66"/>
      <c r="CAV539" s="79"/>
      <c r="CAW539" s="109"/>
      <c r="CAX539" s="479"/>
      <c r="CAY539" s="78"/>
      <c r="CAZ539" s="144"/>
      <c r="CBA539" s="75"/>
      <c r="CBB539" s="66"/>
      <c r="CBC539" s="66"/>
      <c r="CBD539" s="79"/>
      <c r="CBE539" s="109"/>
      <c r="CBF539" s="479"/>
      <c r="CBG539" s="78"/>
      <c r="CBH539" s="144"/>
      <c r="CBI539" s="75"/>
      <c r="CBJ539" s="66"/>
      <c r="CBK539" s="66"/>
      <c r="CBL539" s="79"/>
      <c r="CBM539" s="109"/>
      <c r="CBN539" s="479"/>
      <c r="CBO539" s="78"/>
      <c r="CBP539" s="144"/>
      <c r="CBQ539" s="75"/>
      <c r="CBR539" s="66"/>
      <c r="CBS539" s="66"/>
      <c r="CBT539" s="79"/>
      <c r="CBU539" s="109"/>
      <c r="CBV539" s="479"/>
      <c r="CBW539" s="78"/>
      <c r="CBX539" s="144"/>
      <c r="CBY539" s="75"/>
      <c r="CBZ539" s="66"/>
      <c r="CCA539" s="66"/>
      <c r="CCB539" s="79"/>
      <c r="CCC539" s="109"/>
      <c r="CCD539" s="479"/>
      <c r="CCE539" s="78"/>
      <c r="CCF539" s="144"/>
      <c r="CCG539" s="75"/>
      <c r="CCH539" s="66"/>
      <c r="CCI539" s="66"/>
      <c r="CCJ539" s="79"/>
      <c r="CCK539" s="109"/>
      <c r="CCL539" s="479"/>
      <c r="CCM539" s="78"/>
      <c r="CCN539" s="144"/>
      <c r="CCO539" s="75"/>
      <c r="CCP539" s="66"/>
      <c r="CCQ539" s="66"/>
      <c r="CCR539" s="79"/>
      <c r="CCS539" s="109"/>
      <c r="CCT539" s="479"/>
      <c r="CCU539" s="78"/>
      <c r="CCV539" s="144"/>
      <c r="CCW539" s="75"/>
      <c r="CCX539" s="66"/>
      <c r="CCY539" s="66"/>
      <c r="CCZ539" s="79"/>
      <c r="CDA539" s="109"/>
      <c r="CDB539" s="479"/>
      <c r="CDC539" s="78"/>
      <c r="CDD539" s="144"/>
      <c r="CDE539" s="75"/>
      <c r="CDF539" s="66"/>
      <c r="CDG539" s="66"/>
      <c r="CDH539" s="79"/>
      <c r="CDI539" s="109"/>
      <c r="CDJ539" s="479"/>
      <c r="CDK539" s="78"/>
      <c r="CDL539" s="144"/>
      <c r="CDM539" s="75"/>
      <c r="CDN539" s="66"/>
      <c r="CDO539" s="66"/>
      <c r="CDP539" s="79"/>
      <c r="CDQ539" s="109"/>
      <c r="CDR539" s="479"/>
      <c r="CDS539" s="78"/>
      <c r="CDT539" s="144"/>
      <c r="CDU539" s="75"/>
      <c r="CDV539" s="66"/>
      <c r="CDW539" s="66"/>
      <c r="CDX539" s="79"/>
      <c r="CDY539" s="109"/>
      <c r="CDZ539" s="479"/>
      <c r="CEA539" s="78"/>
      <c r="CEB539" s="144"/>
      <c r="CEC539" s="75"/>
      <c r="CED539" s="66"/>
      <c r="CEE539" s="66"/>
      <c r="CEF539" s="79"/>
      <c r="CEG539" s="109"/>
      <c r="CEH539" s="479"/>
      <c r="CEI539" s="78"/>
      <c r="CEJ539" s="144"/>
      <c r="CEK539" s="75"/>
      <c r="CEL539" s="66"/>
      <c r="CEM539" s="66"/>
      <c r="CEN539" s="79"/>
      <c r="CEO539" s="109"/>
      <c r="CEP539" s="479"/>
      <c r="CEQ539" s="78"/>
      <c r="CER539" s="144"/>
      <c r="CES539" s="75"/>
      <c r="CET539" s="66"/>
      <c r="CEU539" s="66"/>
      <c r="CEV539" s="79"/>
      <c r="CEW539" s="109"/>
      <c r="CEX539" s="479"/>
      <c r="CEY539" s="78"/>
      <c r="CEZ539" s="144"/>
      <c r="CFA539" s="75"/>
      <c r="CFB539" s="66"/>
      <c r="CFC539" s="66"/>
      <c r="CFD539" s="79"/>
      <c r="CFE539" s="109"/>
      <c r="CFF539" s="479"/>
      <c r="CFG539" s="78"/>
      <c r="CFH539" s="144"/>
      <c r="CFI539" s="75"/>
      <c r="CFJ539" s="66"/>
      <c r="CFK539" s="66"/>
      <c r="CFL539" s="79"/>
      <c r="CFM539" s="109"/>
      <c r="CFN539" s="479"/>
      <c r="CFO539" s="78"/>
      <c r="CFP539" s="144"/>
      <c r="CFQ539" s="75"/>
      <c r="CFR539" s="66"/>
      <c r="CFS539" s="66"/>
      <c r="CFT539" s="79"/>
      <c r="CFU539" s="109"/>
      <c r="CFV539" s="479"/>
      <c r="CFW539" s="78"/>
      <c r="CFX539" s="144"/>
      <c r="CFY539" s="75"/>
      <c r="CFZ539" s="66"/>
      <c r="CGA539" s="66"/>
      <c r="CGB539" s="79"/>
      <c r="CGC539" s="109"/>
      <c r="CGD539" s="479"/>
      <c r="CGE539" s="78"/>
      <c r="CGF539" s="144"/>
      <c r="CGG539" s="75"/>
      <c r="CGH539" s="66"/>
      <c r="CGI539" s="66"/>
      <c r="CGJ539" s="79"/>
      <c r="CGK539" s="109"/>
      <c r="CGL539" s="479"/>
      <c r="CGM539" s="78"/>
      <c r="CGN539" s="144"/>
      <c r="CGO539" s="75"/>
      <c r="CGP539" s="66"/>
      <c r="CGQ539" s="66"/>
      <c r="CGR539" s="79"/>
      <c r="CGS539" s="109"/>
      <c r="CGT539" s="479"/>
      <c r="CGU539" s="78"/>
      <c r="CGV539" s="144"/>
      <c r="CGW539" s="75"/>
      <c r="CGX539" s="66"/>
      <c r="CGY539" s="66"/>
      <c r="CGZ539" s="79"/>
      <c r="CHA539" s="109"/>
      <c r="CHB539" s="479"/>
      <c r="CHC539" s="78"/>
      <c r="CHD539" s="144"/>
      <c r="CHE539" s="75"/>
      <c r="CHF539" s="66"/>
      <c r="CHG539" s="66"/>
      <c r="CHH539" s="79"/>
      <c r="CHI539" s="109"/>
      <c r="CHJ539" s="479"/>
      <c r="CHK539" s="78"/>
      <c r="CHL539" s="144"/>
      <c r="CHM539" s="75"/>
      <c r="CHN539" s="66"/>
      <c r="CHO539" s="66"/>
      <c r="CHP539" s="79"/>
      <c r="CHQ539" s="109"/>
      <c r="CHR539" s="479"/>
      <c r="CHS539" s="78"/>
      <c r="CHT539" s="144"/>
      <c r="CHU539" s="75"/>
      <c r="CHV539" s="66"/>
      <c r="CHW539" s="66"/>
      <c r="CHX539" s="79"/>
      <c r="CHY539" s="109"/>
      <c r="CHZ539" s="479"/>
      <c r="CIA539" s="78"/>
      <c r="CIB539" s="144"/>
      <c r="CIC539" s="75"/>
      <c r="CID539" s="66"/>
      <c r="CIE539" s="66"/>
      <c r="CIF539" s="79"/>
      <c r="CIG539" s="109"/>
      <c r="CIH539" s="479"/>
      <c r="CII539" s="78"/>
      <c r="CIJ539" s="144"/>
      <c r="CIK539" s="75"/>
      <c r="CIL539" s="66"/>
      <c r="CIM539" s="66"/>
      <c r="CIN539" s="79"/>
      <c r="CIO539" s="109"/>
      <c r="CIP539" s="479"/>
      <c r="CIQ539" s="78"/>
      <c r="CIR539" s="144"/>
      <c r="CIS539" s="75"/>
      <c r="CIT539" s="66"/>
      <c r="CIU539" s="66"/>
      <c r="CIV539" s="79"/>
      <c r="CIW539" s="109"/>
      <c r="CIX539" s="479"/>
      <c r="CIY539" s="78"/>
      <c r="CIZ539" s="144"/>
      <c r="CJA539" s="75"/>
      <c r="CJB539" s="66"/>
      <c r="CJC539" s="66"/>
      <c r="CJD539" s="79"/>
      <c r="CJE539" s="109"/>
      <c r="CJF539" s="479"/>
      <c r="CJG539" s="78"/>
      <c r="CJH539" s="144"/>
      <c r="CJI539" s="75"/>
      <c r="CJJ539" s="66"/>
      <c r="CJK539" s="66"/>
      <c r="CJL539" s="79"/>
      <c r="CJM539" s="109"/>
      <c r="CJN539" s="479"/>
      <c r="CJO539" s="78"/>
      <c r="CJP539" s="144"/>
      <c r="CJQ539" s="75"/>
      <c r="CJR539" s="66"/>
      <c r="CJS539" s="66"/>
      <c r="CJT539" s="79"/>
      <c r="CJU539" s="109"/>
      <c r="CJV539" s="479"/>
      <c r="CJW539" s="78"/>
      <c r="CJX539" s="144"/>
      <c r="CJY539" s="75"/>
      <c r="CJZ539" s="66"/>
      <c r="CKA539" s="66"/>
      <c r="CKB539" s="79"/>
      <c r="CKC539" s="109"/>
      <c r="CKD539" s="479"/>
      <c r="CKE539" s="78"/>
      <c r="CKF539" s="144"/>
      <c r="CKG539" s="75"/>
      <c r="CKH539" s="66"/>
      <c r="CKI539" s="66"/>
      <c r="CKJ539" s="79"/>
      <c r="CKK539" s="109"/>
      <c r="CKL539" s="479"/>
      <c r="CKM539" s="78"/>
      <c r="CKN539" s="144"/>
      <c r="CKO539" s="75"/>
      <c r="CKP539" s="66"/>
      <c r="CKQ539" s="66"/>
      <c r="CKR539" s="79"/>
      <c r="CKS539" s="109"/>
      <c r="CKT539" s="479"/>
      <c r="CKU539" s="78"/>
      <c r="CKV539" s="144"/>
      <c r="CKW539" s="75"/>
      <c r="CKX539" s="66"/>
      <c r="CKY539" s="66"/>
      <c r="CKZ539" s="79"/>
      <c r="CLA539" s="109"/>
      <c r="CLB539" s="479"/>
      <c r="CLC539" s="78"/>
      <c r="CLD539" s="144"/>
      <c r="CLE539" s="75"/>
      <c r="CLF539" s="66"/>
      <c r="CLG539" s="66"/>
      <c r="CLH539" s="79"/>
      <c r="CLI539" s="109"/>
      <c r="CLJ539" s="479"/>
      <c r="CLK539" s="78"/>
      <c r="CLL539" s="144"/>
      <c r="CLM539" s="75"/>
      <c r="CLN539" s="66"/>
      <c r="CLO539" s="66"/>
      <c r="CLP539" s="79"/>
      <c r="CLQ539" s="109"/>
      <c r="CLR539" s="479"/>
      <c r="CLS539" s="78"/>
      <c r="CLT539" s="144"/>
      <c r="CLU539" s="75"/>
      <c r="CLV539" s="66"/>
      <c r="CLW539" s="66"/>
      <c r="CLX539" s="79"/>
      <c r="CLY539" s="109"/>
      <c r="CLZ539" s="479"/>
      <c r="CMA539" s="78"/>
      <c r="CMB539" s="144"/>
      <c r="CMC539" s="75"/>
      <c r="CMD539" s="66"/>
      <c r="CME539" s="66"/>
      <c r="CMF539" s="79"/>
      <c r="CMG539" s="109"/>
      <c r="CMH539" s="479"/>
      <c r="CMI539" s="78"/>
      <c r="CMJ539" s="144"/>
      <c r="CMK539" s="75"/>
      <c r="CML539" s="66"/>
      <c r="CMM539" s="66"/>
      <c r="CMN539" s="79"/>
      <c r="CMO539" s="109"/>
      <c r="CMP539" s="479"/>
      <c r="CMQ539" s="78"/>
      <c r="CMR539" s="144"/>
      <c r="CMS539" s="75"/>
      <c r="CMT539" s="66"/>
      <c r="CMU539" s="66"/>
      <c r="CMV539" s="79"/>
      <c r="CMW539" s="109"/>
      <c r="CMX539" s="479"/>
      <c r="CMY539" s="78"/>
      <c r="CMZ539" s="144"/>
      <c r="CNA539" s="75"/>
      <c r="CNB539" s="66"/>
      <c r="CNC539" s="66"/>
      <c r="CND539" s="79"/>
      <c r="CNE539" s="109"/>
      <c r="CNF539" s="479"/>
      <c r="CNG539" s="78"/>
      <c r="CNH539" s="144"/>
      <c r="CNI539" s="75"/>
      <c r="CNJ539" s="66"/>
      <c r="CNK539" s="66"/>
      <c r="CNL539" s="79"/>
      <c r="CNM539" s="109"/>
      <c r="CNN539" s="479"/>
      <c r="CNO539" s="78"/>
      <c r="CNP539" s="144"/>
      <c r="CNQ539" s="75"/>
      <c r="CNR539" s="66"/>
      <c r="CNS539" s="66"/>
      <c r="CNT539" s="79"/>
      <c r="CNU539" s="109"/>
      <c r="CNV539" s="479"/>
      <c r="CNW539" s="78"/>
      <c r="CNX539" s="144"/>
      <c r="CNY539" s="75"/>
      <c r="CNZ539" s="66"/>
      <c r="COA539" s="66"/>
      <c r="COB539" s="79"/>
      <c r="COC539" s="109"/>
      <c r="COD539" s="479"/>
      <c r="COE539" s="78"/>
      <c r="COF539" s="144"/>
      <c r="COG539" s="75"/>
      <c r="COH539" s="66"/>
      <c r="COI539" s="66"/>
      <c r="COJ539" s="79"/>
      <c r="COK539" s="109"/>
      <c r="COL539" s="479"/>
      <c r="COM539" s="78"/>
      <c r="CON539" s="144"/>
      <c r="COO539" s="75"/>
      <c r="COP539" s="66"/>
      <c r="COQ539" s="66"/>
      <c r="COR539" s="79"/>
      <c r="COS539" s="109"/>
      <c r="COT539" s="479"/>
      <c r="COU539" s="78"/>
      <c r="COV539" s="144"/>
      <c r="COW539" s="75"/>
      <c r="COX539" s="66"/>
      <c r="COY539" s="66"/>
      <c r="COZ539" s="79"/>
      <c r="CPA539" s="109"/>
      <c r="CPB539" s="479"/>
      <c r="CPC539" s="78"/>
      <c r="CPD539" s="144"/>
      <c r="CPE539" s="75"/>
      <c r="CPF539" s="66"/>
      <c r="CPG539" s="66"/>
      <c r="CPH539" s="79"/>
      <c r="CPI539" s="109"/>
      <c r="CPJ539" s="479"/>
      <c r="CPK539" s="78"/>
      <c r="CPL539" s="144"/>
      <c r="CPM539" s="75"/>
      <c r="CPN539" s="66"/>
      <c r="CPO539" s="66"/>
      <c r="CPP539" s="79"/>
      <c r="CPQ539" s="109"/>
      <c r="CPR539" s="479"/>
      <c r="CPS539" s="78"/>
      <c r="CPT539" s="144"/>
      <c r="CPU539" s="75"/>
      <c r="CPV539" s="66"/>
      <c r="CPW539" s="66"/>
      <c r="CPX539" s="79"/>
      <c r="CPY539" s="109"/>
      <c r="CPZ539" s="479"/>
      <c r="CQA539" s="78"/>
      <c r="CQB539" s="144"/>
      <c r="CQC539" s="75"/>
      <c r="CQD539" s="66"/>
      <c r="CQE539" s="66"/>
      <c r="CQF539" s="79"/>
      <c r="CQG539" s="109"/>
      <c r="CQH539" s="479"/>
      <c r="CQI539" s="78"/>
      <c r="CQJ539" s="144"/>
      <c r="CQK539" s="75"/>
      <c r="CQL539" s="66"/>
      <c r="CQM539" s="66"/>
      <c r="CQN539" s="79"/>
      <c r="CQO539" s="109"/>
      <c r="CQP539" s="479"/>
      <c r="CQQ539" s="78"/>
      <c r="CQR539" s="144"/>
      <c r="CQS539" s="75"/>
      <c r="CQT539" s="66"/>
      <c r="CQU539" s="66"/>
      <c r="CQV539" s="79"/>
      <c r="CQW539" s="109"/>
      <c r="CQX539" s="479"/>
      <c r="CQY539" s="78"/>
      <c r="CQZ539" s="144"/>
      <c r="CRA539" s="75"/>
      <c r="CRB539" s="66"/>
      <c r="CRC539" s="66"/>
      <c r="CRD539" s="79"/>
      <c r="CRE539" s="109"/>
      <c r="CRF539" s="479"/>
      <c r="CRG539" s="78"/>
      <c r="CRH539" s="144"/>
      <c r="CRI539" s="75"/>
      <c r="CRJ539" s="66"/>
      <c r="CRK539" s="66"/>
      <c r="CRL539" s="79"/>
      <c r="CRM539" s="109"/>
      <c r="CRN539" s="479"/>
      <c r="CRO539" s="78"/>
      <c r="CRP539" s="144"/>
      <c r="CRQ539" s="75"/>
      <c r="CRR539" s="66"/>
      <c r="CRS539" s="66"/>
      <c r="CRT539" s="79"/>
      <c r="CRU539" s="109"/>
      <c r="CRV539" s="479"/>
      <c r="CRW539" s="78"/>
      <c r="CRX539" s="144"/>
      <c r="CRY539" s="75"/>
      <c r="CRZ539" s="66"/>
      <c r="CSA539" s="66"/>
      <c r="CSB539" s="79"/>
      <c r="CSC539" s="109"/>
      <c r="CSD539" s="479"/>
      <c r="CSE539" s="78"/>
      <c r="CSF539" s="144"/>
      <c r="CSG539" s="75"/>
      <c r="CSH539" s="66"/>
      <c r="CSI539" s="66"/>
      <c r="CSJ539" s="79"/>
      <c r="CSK539" s="109"/>
      <c r="CSL539" s="479"/>
      <c r="CSM539" s="78"/>
      <c r="CSN539" s="144"/>
      <c r="CSO539" s="75"/>
      <c r="CSP539" s="66"/>
      <c r="CSQ539" s="66"/>
      <c r="CSR539" s="79"/>
      <c r="CSS539" s="109"/>
      <c r="CST539" s="479"/>
      <c r="CSU539" s="78"/>
      <c r="CSV539" s="144"/>
      <c r="CSW539" s="75"/>
      <c r="CSX539" s="66"/>
      <c r="CSY539" s="66"/>
      <c r="CSZ539" s="79"/>
      <c r="CTA539" s="109"/>
      <c r="CTB539" s="479"/>
      <c r="CTC539" s="78"/>
      <c r="CTD539" s="144"/>
      <c r="CTE539" s="75"/>
      <c r="CTF539" s="66"/>
      <c r="CTG539" s="66"/>
      <c r="CTH539" s="79"/>
      <c r="CTI539" s="109"/>
      <c r="CTJ539" s="479"/>
      <c r="CTK539" s="78"/>
      <c r="CTL539" s="144"/>
      <c r="CTM539" s="75"/>
      <c r="CTN539" s="66"/>
      <c r="CTO539" s="66"/>
      <c r="CTP539" s="79"/>
      <c r="CTQ539" s="109"/>
      <c r="CTR539" s="479"/>
      <c r="CTS539" s="78"/>
      <c r="CTT539" s="144"/>
      <c r="CTU539" s="75"/>
      <c r="CTV539" s="66"/>
      <c r="CTW539" s="66"/>
      <c r="CTX539" s="79"/>
      <c r="CTY539" s="109"/>
      <c r="CTZ539" s="479"/>
      <c r="CUA539" s="78"/>
      <c r="CUB539" s="144"/>
      <c r="CUC539" s="75"/>
      <c r="CUD539" s="66"/>
      <c r="CUE539" s="66"/>
      <c r="CUF539" s="79"/>
      <c r="CUG539" s="109"/>
      <c r="CUH539" s="479"/>
      <c r="CUI539" s="78"/>
      <c r="CUJ539" s="144"/>
      <c r="CUK539" s="75"/>
      <c r="CUL539" s="66"/>
      <c r="CUM539" s="66"/>
      <c r="CUN539" s="79"/>
      <c r="CUO539" s="109"/>
      <c r="CUP539" s="479"/>
      <c r="CUQ539" s="78"/>
      <c r="CUR539" s="144"/>
      <c r="CUS539" s="75"/>
      <c r="CUT539" s="66"/>
      <c r="CUU539" s="66"/>
      <c r="CUV539" s="79"/>
      <c r="CUW539" s="109"/>
      <c r="CUX539" s="479"/>
      <c r="CUY539" s="78"/>
      <c r="CUZ539" s="144"/>
      <c r="CVA539" s="75"/>
      <c r="CVB539" s="66"/>
      <c r="CVC539" s="66"/>
      <c r="CVD539" s="79"/>
      <c r="CVE539" s="109"/>
      <c r="CVF539" s="479"/>
      <c r="CVG539" s="78"/>
      <c r="CVH539" s="144"/>
      <c r="CVI539" s="75"/>
      <c r="CVJ539" s="66"/>
      <c r="CVK539" s="66"/>
      <c r="CVL539" s="79"/>
      <c r="CVM539" s="109"/>
      <c r="CVN539" s="479"/>
      <c r="CVO539" s="78"/>
      <c r="CVP539" s="144"/>
      <c r="CVQ539" s="75"/>
      <c r="CVR539" s="66"/>
      <c r="CVS539" s="66"/>
      <c r="CVT539" s="79"/>
      <c r="CVU539" s="109"/>
      <c r="CVV539" s="479"/>
      <c r="CVW539" s="78"/>
      <c r="CVX539" s="144"/>
      <c r="CVY539" s="75"/>
      <c r="CVZ539" s="66"/>
      <c r="CWA539" s="66"/>
      <c r="CWB539" s="79"/>
      <c r="CWC539" s="109"/>
      <c r="CWD539" s="479"/>
      <c r="CWE539" s="78"/>
      <c r="CWF539" s="144"/>
      <c r="CWG539" s="75"/>
      <c r="CWH539" s="66"/>
      <c r="CWI539" s="66"/>
      <c r="CWJ539" s="79"/>
      <c r="CWK539" s="109"/>
      <c r="CWL539" s="479"/>
      <c r="CWM539" s="78"/>
      <c r="CWN539" s="144"/>
      <c r="CWO539" s="75"/>
      <c r="CWP539" s="66"/>
      <c r="CWQ539" s="66"/>
      <c r="CWR539" s="79"/>
      <c r="CWS539" s="109"/>
      <c r="CWT539" s="479"/>
      <c r="CWU539" s="78"/>
      <c r="CWV539" s="144"/>
      <c r="CWW539" s="75"/>
      <c r="CWX539" s="66"/>
      <c r="CWY539" s="66"/>
      <c r="CWZ539" s="79"/>
      <c r="CXA539" s="109"/>
      <c r="CXB539" s="479"/>
      <c r="CXC539" s="78"/>
      <c r="CXD539" s="144"/>
      <c r="CXE539" s="75"/>
      <c r="CXF539" s="66"/>
      <c r="CXG539" s="66"/>
      <c r="CXH539" s="79"/>
      <c r="CXI539" s="109"/>
      <c r="CXJ539" s="479"/>
      <c r="CXK539" s="78"/>
      <c r="CXL539" s="144"/>
      <c r="CXM539" s="75"/>
      <c r="CXN539" s="66"/>
      <c r="CXO539" s="66"/>
      <c r="CXP539" s="79"/>
      <c r="CXQ539" s="109"/>
      <c r="CXR539" s="479"/>
      <c r="CXS539" s="78"/>
      <c r="CXT539" s="144"/>
      <c r="CXU539" s="75"/>
      <c r="CXV539" s="66"/>
      <c r="CXW539" s="66"/>
      <c r="CXX539" s="79"/>
      <c r="CXY539" s="109"/>
      <c r="CXZ539" s="479"/>
      <c r="CYA539" s="78"/>
      <c r="CYB539" s="144"/>
      <c r="CYC539" s="75"/>
      <c r="CYD539" s="66"/>
      <c r="CYE539" s="66"/>
      <c r="CYF539" s="79"/>
      <c r="CYG539" s="109"/>
      <c r="CYH539" s="479"/>
      <c r="CYI539" s="78"/>
      <c r="CYJ539" s="144"/>
      <c r="CYK539" s="75"/>
      <c r="CYL539" s="66"/>
      <c r="CYM539" s="66"/>
      <c r="CYN539" s="79"/>
      <c r="CYO539" s="109"/>
      <c r="CYP539" s="479"/>
      <c r="CYQ539" s="78"/>
      <c r="CYR539" s="144"/>
      <c r="CYS539" s="75"/>
      <c r="CYT539" s="66"/>
      <c r="CYU539" s="66"/>
      <c r="CYV539" s="79"/>
      <c r="CYW539" s="109"/>
      <c r="CYX539" s="479"/>
      <c r="CYY539" s="78"/>
      <c r="CYZ539" s="144"/>
      <c r="CZA539" s="75"/>
      <c r="CZB539" s="66"/>
      <c r="CZC539" s="66"/>
      <c r="CZD539" s="79"/>
      <c r="CZE539" s="109"/>
      <c r="CZF539" s="479"/>
      <c r="CZG539" s="78"/>
      <c r="CZH539" s="144"/>
      <c r="CZI539" s="75"/>
      <c r="CZJ539" s="66"/>
      <c r="CZK539" s="66"/>
      <c r="CZL539" s="79"/>
      <c r="CZM539" s="109"/>
      <c r="CZN539" s="479"/>
      <c r="CZO539" s="78"/>
      <c r="CZP539" s="144"/>
      <c r="CZQ539" s="75"/>
      <c r="CZR539" s="66"/>
      <c r="CZS539" s="66"/>
      <c r="CZT539" s="79"/>
      <c r="CZU539" s="109"/>
      <c r="CZV539" s="479"/>
      <c r="CZW539" s="78"/>
      <c r="CZX539" s="144"/>
      <c r="CZY539" s="75"/>
      <c r="CZZ539" s="66"/>
      <c r="DAA539" s="66"/>
      <c r="DAB539" s="79"/>
      <c r="DAC539" s="109"/>
      <c r="DAD539" s="479"/>
      <c r="DAE539" s="78"/>
      <c r="DAF539" s="144"/>
      <c r="DAG539" s="75"/>
      <c r="DAH539" s="66"/>
      <c r="DAI539" s="66"/>
      <c r="DAJ539" s="79"/>
      <c r="DAK539" s="109"/>
      <c r="DAL539" s="479"/>
      <c r="DAM539" s="78"/>
      <c r="DAN539" s="144"/>
      <c r="DAO539" s="75"/>
      <c r="DAP539" s="66"/>
      <c r="DAQ539" s="66"/>
      <c r="DAR539" s="79"/>
      <c r="DAS539" s="109"/>
      <c r="DAT539" s="479"/>
      <c r="DAU539" s="78"/>
      <c r="DAV539" s="144"/>
      <c r="DAW539" s="75"/>
      <c r="DAX539" s="66"/>
      <c r="DAY539" s="66"/>
      <c r="DAZ539" s="79"/>
      <c r="DBA539" s="109"/>
      <c r="DBB539" s="479"/>
      <c r="DBC539" s="78"/>
      <c r="DBD539" s="144"/>
      <c r="DBE539" s="75"/>
      <c r="DBF539" s="66"/>
      <c r="DBG539" s="66"/>
      <c r="DBH539" s="79"/>
      <c r="DBI539" s="109"/>
      <c r="DBJ539" s="479"/>
      <c r="DBK539" s="78"/>
      <c r="DBL539" s="144"/>
      <c r="DBM539" s="75"/>
      <c r="DBN539" s="66"/>
      <c r="DBO539" s="66"/>
      <c r="DBP539" s="79"/>
      <c r="DBQ539" s="109"/>
      <c r="DBR539" s="479"/>
      <c r="DBS539" s="78"/>
      <c r="DBT539" s="144"/>
      <c r="DBU539" s="75"/>
      <c r="DBV539" s="66"/>
      <c r="DBW539" s="66"/>
      <c r="DBX539" s="79"/>
      <c r="DBY539" s="109"/>
      <c r="DBZ539" s="479"/>
      <c r="DCA539" s="78"/>
      <c r="DCB539" s="144"/>
      <c r="DCC539" s="75"/>
      <c r="DCD539" s="66"/>
      <c r="DCE539" s="66"/>
      <c r="DCF539" s="79"/>
      <c r="DCG539" s="109"/>
      <c r="DCH539" s="479"/>
      <c r="DCI539" s="78"/>
      <c r="DCJ539" s="144"/>
      <c r="DCK539" s="75"/>
      <c r="DCL539" s="66"/>
      <c r="DCM539" s="66"/>
      <c r="DCN539" s="79"/>
      <c r="DCO539" s="109"/>
      <c r="DCP539" s="479"/>
      <c r="DCQ539" s="78"/>
      <c r="DCR539" s="144"/>
      <c r="DCS539" s="75"/>
      <c r="DCT539" s="66"/>
      <c r="DCU539" s="66"/>
      <c r="DCV539" s="79"/>
      <c r="DCW539" s="109"/>
      <c r="DCX539" s="479"/>
      <c r="DCY539" s="78"/>
      <c r="DCZ539" s="144"/>
      <c r="DDA539" s="75"/>
      <c r="DDB539" s="66"/>
      <c r="DDC539" s="66"/>
      <c r="DDD539" s="79"/>
      <c r="DDE539" s="109"/>
      <c r="DDF539" s="479"/>
      <c r="DDG539" s="78"/>
      <c r="DDH539" s="144"/>
      <c r="DDI539" s="75"/>
      <c r="DDJ539" s="66"/>
      <c r="DDK539" s="66"/>
      <c r="DDL539" s="79"/>
      <c r="DDM539" s="109"/>
      <c r="DDN539" s="479"/>
      <c r="DDO539" s="78"/>
      <c r="DDP539" s="144"/>
      <c r="DDQ539" s="75"/>
      <c r="DDR539" s="66"/>
      <c r="DDS539" s="66"/>
      <c r="DDT539" s="79"/>
      <c r="DDU539" s="109"/>
      <c r="DDV539" s="479"/>
      <c r="DDW539" s="78"/>
      <c r="DDX539" s="144"/>
      <c r="DDY539" s="75"/>
      <c r="DDZ539" s="66"/>
      <c r="DEA539" s="66"/>
      <c r="DEB539" s="79"/>
      <c r="DEC539" s="109"/>
      <c r="DED539" s="479"/>
      <c r="DEE539" s="78"/>
      <c r="DEF539" s="144"/>
      <c r="DEG539" s="75"/>
      <c r="DEH539" s="66"/>
      <c r="DEI539" s="66"/>
      <c r="DEJ539" s="79"/>
      <c r="DEK539" s="109"/>
      <c r="DEL539" s="479"/>
      <c r="DEM539" s="78"/>
      <c r="DEN539" s="144"/>
      <c r="DEO539" s="75"/>
      <c r="DEP539" s="66"/>
      <c r="DEQ539" s="66"/>
      <c r="DER539" s="79"/>
      <c r="DES539" s="109"/>
      <c r="DET539" s="479"/>
      <c r="DEU539" s="78"/>
      <c r="DEV539" s="144"/>
      <c r="DEW539" s="75"/>
      <c r="DEX539" s="66"/>
      <c r="DEY539" s="66"/>
      <c r="DEZ539" s="79"/>
      <c r="DFA539" s="109"/>
      <c r="DFB539" s="479"/>
      <c r="DFC539" s="78"/>
      <c r="DFD539" s="144"/>
      <c r="DFE539" s="75"/>
      <c r="DFF539" s="66"/>
      <c r="DFG539" s="66"/>
      <c r="DFH539" s="79"/>
      <c r="DFI539" s="109"/>
      <c r="DFJ539" s="479"/>
      <c r="DFK539" s="78"/>
      <c r="DFL539" s="144"/>
      <c r="DFM539" s="75"/>
      <c r="DFN539" s="66"/>
      <c r="DFO539" s="66"/>
      <c r="DFP539" s="79"/>
      <c r="DFQ539" s="109"/>
      <c r="DFR539" s="479"/>
      <c r="DFS539" s="78"/>
      <c r="DFT539" s="144"/>
      <c r="DFU539" s="75"/>
      <c r="DFV539" s="66"/>
      <c r="DFW539" s="66"/>
      <c r="DFX539" s="79"/>
      <c r="DFY539" s="109"/>
      <c r="DFZ539" s="479"/>
      <c r="DGA539" s="78"/>
      <c r="DGB539" s="144"/>
      <c r="DGC539" s="75"/>
      <c r="DGD539" s="66"/>
      <c r="DGE539" s="66"/>
      <c r="DGF539" s="79"/>
      <c r="DGG539" s="109"/>
      <c r="DGH539" s="479"/>
      <c r="DGI539" s="78"/>
      <c r="DGJ539" s="144"/>
      <c r="DGK539" s="75"/>
      <c r="DGL539" s="66"/>
      <c r="DGM539" s="66"/>
      <c r="DGN539" s="79"/>
      <c r="DGO539" s="109"/>
      <c r="DGP539" s="479"/>
      <c r="DGQ539" s="78"/>
      <c r="DGR539" s="144"/>
      <c r="DGS539" s="75"/>
      <c r="DGT539" s="66"/>
      <c r="DGU539" s="66"/>
      <c r="DGV539" s="79"/>
      <c r="DGW539" s="109"/>
      <c r="DGX539" s="479"/>
      <c r="DGY539" s="78"/>
      <c r="DGZ539" s="144"/>
      <c r="DHA539" s="75"/>
      <c r="DHB539" s="66"/>
      <c r="DHC539" s="66"/>
      <c r="DHD539" s="79"/>
      <c r="DHE539" s="109"/>
      <c r="DHF539" s="479"/>
      <c r="DHG539" s="78"/>
      <c r="DHH539" s="144"/>
      <c r="DHI539" s="75"/>
      <c r="DHJ539" s="66"/>
      <c r="DHK539" s="66"/>
      <c r="DHL539" s="79"/>
      <c r="DHM539" s="109"/>
      <c r="DHN539" s="479"/>
      <c r="DHO539" s="78"/>
      <c r="DHP539" s="144"/>
      <c r="DHQ539" s="75"/>
      <c r="DHR539" s="66"/>
      <c r="DHS539" s="66"/>
      <c r="DHT539" s="79"/>
      <c r="DHU539" s="109"/>
      <c r="DHV539" s="479"/>
      <c r="DHW539" s="78"/>
      <c r="DHX539" s="144"/>
      <c r="DHY539" s="75"/>
      <c r="DHZ539" s="66"/>
      <c r="DIA539" s="66"/>
      <c r="DIB539" s="79"/>
      <c r="DIC539" s="109"/>
      <c r="DID539" s="479"/>
      <c r="DIE539" s="78"/>
      <c r="DIF539" s="144"/>
      <c r="DIG539" s="75"/>
      <c r="DIH539" s="66"/>
      <c r="DII539" s="66"/>
      <c r="DIJ539" s="79"/>
      <c r="DIK539" s="109"/>
      <c r="DIL539" s="479"/>
      <c r="DIM539" s="78"/>
      <c r="DIN539" s="144"/>
      <c r="DIO539" s="75"/>
      <c r="DIP539" s="66"/>
      <c r="DIQ539" s="66"/>
      <c r="DIR539" s="79"/>
      <c r="DIS539" s="109"/>
      <c r="DIT539" s="479"/>
      <c r="DIU539" s="78"/>
      <c r="DIV539" s="144"/>
      <c r="DIW539" s="75"/>
      <c r="DIX539" s="66"/>
      <c r="DIY539" s="66"/>
      <c r="DIZ539" s="79"/>
      <c r="DJA539" s="109"/>
      <c r="DJB539" s="479"/>
      <c r="DJC539" s="78"/>
      <c r="DJD539" s="144"/>
      <c r="DJE539" s="75"/>
      <c r="DJF539" s="66"/>
      <c r="DJG539" s="66"/>
      <c r="DJH539" s="79"/>
      <c r="DJI539" s="109"/>
      <c r="DJJ539" s="479"/>
      <c r="DJK539" s="78"/>
      <c r="DJL539" s="144"/>
      <c r="DJM539" s="75"/>
      <c r="DJN539" s="66"/>
      <c r="DJO539" s="66"/>
      <c r="DJP539" s="79"/>
      <c r="DJQ539" s="109"/>
      <c r="DJR539" s="479"/>
      <c r="DJS539" s="78"/>
      <c r="DJT539" s="144"/>
      <c r="DJU539" s="75"/>
      <c r="DJV539" s="66"/>
      <c r="DJW539" s="66"/>
      <c r="DJX539" s="79"/>
      <c r="DJY539" s="109"/>
      <c r="DJZ539" s="479"/>
      <c r="DKA539" s="78"/>
      <c r="DKB539" s="144"/>
      <c r="DKC539" s="75"/>
      <c r="DKD539" s="66"/>
      <c r="DKE539" s="66"/>
      <c r="DKF539" s="79"/>
      <c r="DKG539" s="109"/>
      <c r="DKH539" s="479"/>
      <c r="DKI539" s="78"/>
      <c r="DKJ539" s="144"/>
      <c r="DKK539" s="75"/>
      <c r="DKL539" s="66"/>
      <c r="DKM539" s="66"/>
      <c r="DKN539" s="79"/>
      <c r="DKO539" s="109"/>
      <c r="DKP539" s="479"/>
      <c r="DKQ539" s="78"/>
      <c r="DKR539" s="144"/>
      <c r="DKS539" s="75"/>
      <c r="DKT539" s="66"/>
      <c r="DKU539" s="66"/>
      <c r="DKV539" s="79"/>
      <c r="DKW539" s="109"/>
      <c r="DKX539" s="479"/>
      <c r="DKY539" s="78"/>
      <c r="DKZ539" s="144"/>
      <c r="DLA539" s="75"/>
      <c r="DLB539" s="66"/>
      <c r="DLC539" s="66"/>
      <c r="DLD539" s="79"/>
      <c r="DLE539" s="109"/>
      <c r="DLF539" s="479"/>
      <c r="DLG539" s="78"/>
      <c r="DLH539" s="144"/>
      <c r="DLI539" s="75"/>
      <c r="DLJ539" s="66"/>
      <c r="DLK539" s="66"/>
      <c r="DLL539" s="79"/>
      <c r="DLM539" s="109"/>
      <c r="DLN539" s="479"/>
      <c r="DLO539" s="78"/>
      <c r="DLP539" s="144"/>
      <c r="DLQ539" s="75"/>
      <c r="DLR539" s="66"/>
      <c r="DLS539" s="66"/>
      <c r="DLT539" s="79"/>
      <c r="DLU539" s="109"/>
      <c r="DLV539" s="479"/>
      <c r="DLW539" s="78"/>
      <c r="DLX539" s="144"/>
      <c r="DLY539" s="75"/>
      <c r="DLZ539" s="66"/>
      <c r="DMA539" s="66"/>
      <c r="DMB539" s="79"/>
      <c r="DMC539" s="109"/>
      <c r="DMD539" s="479"/>
      <c r="DME539" s="78"/>
      <c r="DMF539" s="144"/>
      <c r="DMG539" s="75"/>
      <c r="DMH539" s="66"/>
      <c r="DMI539" s="66"/>
      <c r="DMJ539" s="79"/>
      <c r="DMK539" s="109"/>
      <c r="DML539" s="479"/>
      <c r="DMM539" s="78"/>
      <c r="DMN539" s="144"/>
      <c r="DMO539" s="75"/>
      <c r="DMP539" s="66"/>
      <c r="DMQ539" s="66"/>
      <c r="DMR539" s="79"/>
      <c r="DMS539" s="109"/>
      <c r="DMT539" s="479"/>
      <c r="DMU539" s="78"/>
      <c r="DMV539" s="144"/>
      <c r="DMW539" s="75"/>
      <c r="DMX539" s="66"/>
      <c r="DMY539" s="66"/>
      <c r="DMZ539" s="79"/>
      <c r="DNA539" s="109"/>
      <c r="DNB539" s="479"/>
      <c r="DNC539" s="78"/>
      <c r="DND539" s="144"/>
      <c r="DNE539" s="75"/>
      <c r="DNF539" s="66"/>
      <c r="DNG539" s="66"/>
      <c r="DNH539" s="79"/>
      <c r="DNI539" s="109"/>
      <c r="DNJ539" s="479"/>
      <c r="DNK539" s="78"/>
      <c r="DNL539" s="144"/>
      <c r="DNM539" s="75"/>
      <c r="DNN539" s="66"/>
      <c r="DNO539" s="66"/>
      <c r="DNP539" s="79"/>
      <c r="DNQ539" s="109"/>
      <c r="DNR539" s="479"/>
      <c r="DNS539" s="78"/>
      <c r="DNT539" s="144"/>
      <c r="DNU539" s="75"/>
      <c r="DNV539" s="66"/>
      <c r="DNW539" s="66"/>
      <c r="DNX539" s="79"/>
      <c r="DNY539" s="109"/>
      <c r="DNZ539" s="479"/>
      <c r="DOA539" s="78"/>
      <c r="DOB539" s="144"/>
      <c r="DOC539" s="75"/>
      <c r="DOD539" s="66"/>
      <c r="DOE539" s="66"/>
      <c r="DOF539" s="79"/>
      <c r="DOG539" s="109"/>
      <c r="DOH539" s="479"/>
      <c r="DOI539" s="78"/>
      <c r="DOJ539" s="144"/>
      <c r="DOK539" s="75"/>
      <c r="DOL539" s="66"/>
      <c r="DOM539" s="66"/>
      <c r="DON539" s="79"/>
      <c r="DOO539" s="109"/>
      <c r="DOP539" s="479"/>
      <c r="DOQ539" s="78"/>
      <c r="DOR539" s="144"/>
      <c r="DOS539" s="75"/>
      <c r="DOT539" s="66"/>
      <c r="DOU539" s="66"/>
      <c r="DOV539" s="79"/>
      <c r="DOW539" s="109"/>
      <c r="DOX539" s="479"/>
      <c r="DOY539" s="78"/>
      <c r="DOZ539" s="144"/>
      <c r="DPA539" s="75"/>
      <c r="DPB539" s="66"/>
      <c r="DPC539" s="66"/>
      <c r="DPD539" s="79"/>
      <c r="DPE539" s="109"/>
      <c r="DPF539" s="479"/>
      <c r="DPG539" s="78"/>
      <c r="DPH539" s="144"/>
      <c r="DPI539" s="75"/>
      <c r="DPJ539" s="66"/>
      <c r="DPK539" s="66"/>
      <c r="DPL539" s="79"/>
      <c r="DPM539" s="109"/>
      <c r="DPN539" s="479"/>
      <c r="DPO539" s="78"/>
      <c r="DPP539" s="144"/>
      <c r="DPQ539" s="75"/>
      <c r="DPR539" s="66"/>
      <c r="DPS539" s="66"/>
      <c r="DPT539" s="79"/>
      <c r="DPU539" s="109"/>
      <c r="DPV539" s="479"/>
      <c r="DPW539" s="78"/>
      <c r="DPX539" s="144"/>
      <c r="DPY539" s="75"/>
      <c r="DPZ539" s="66"/>
      <c r="DQA539" s="66"/>
      <c r="DQB539" s="79"/>
      <c r="DQC539" s="109"/>
      <c r="DQD539" s="479"/>
      <c r="DQE539" s="78"/>
      <c r="DQF539" s="144"/>
      <c r="DQG539" s="75"/>
      <c r="DQH539" s="66"/>
      <c r="DQI539" s="66"/>
      <c r="DQJ539" s="79"/>
      <c r="DQK539" s="109"/>
      <c r="DQL539" s="479"/>
      <c r="DQM539" s="78"/>
      <c r="DQN539" s="144"/>
      <c r="DQO539" s="75"/>
      <c r="DQP539" s="66"/>
      <c r="DQQ539" s="66"/>
      <c r="DQR539" s="79"/>
      <c r="DQS539" s="109"/>
      <c r="DQT539" s="479"/>
      <c r="DQU539" s="78"/>
      <c r="DQV539" s="144"/>
      <c r="DQW539" s="75"/>
      <c r="DQX539" s="66"/>
      <c r="DQY539" s="66"/>
      <c r="DQZ539" s="79"/>
      <c r="DRA539" s="109"/>
      <c r="DRB539" s="479"/>
      <c r="DRC539" s="78"/>
      <c r="DRD539" s="144"/>
      <c r="DRE539" s="75"/>
      <c r="DRF539" s="66"/>
      <c r="DRG539" s="66"/>
      <c r="DRH539" s="79"/>
      <c r="DRI539" s="109"/>
      <c r="DRJ539" s="479"/>
      <c r="DRK539" s="78"/>
      <c r="DRL539" s="144"/>
      <c r="DRM539" s="75"/>
      <c r="DRN539" s="66"/>
      <c r="DRO539" s="66"/>
      <c r="DRP539" s="79"/>
      <c r="DRQ539" s="109"/>
      <c r="DRR539" s="479"/>
      <c r="DRS539" s="78"/>
      <c r="DRT539" s="144"/>
      <c r="DRU539" s="75"/>
      <c r="DRV539" s="66"/>
      <c r="DRW539" s="66"/>
      <c r="DRX539" s="79"/>
      <c r="DRY539" s="109"/>
      <c r="DRZ539" s="479"/>
      <c r="DSA539" s="78"/>
      <c r="DSB539" s="144"/>
      <c r="DSC539" s="75"/>
      <c r="DSD539" s="66"/>
      <c r="DSE539" s="66"/>
      <c r="DSF539" s="79"/>
      <c r="DSG539" s="109"/>
      <c r="DSH539" s="479"/>
      <c r="DSI539" s="78"/>
      <c r="DSJ539" s="144"/>
      <c r="DSK539" s="75"/>
      <c r="DSL539" s="66"/>
      <c r="DSM539" s="66"/>
      <c r="DSN539" s="79"/>
      <c r="DSO539" s="109"/>
      <c r="DSP539" s="479"/>
      <c r="DSQ539" s="78"/>
      <c r="DSR539" s="144"/>
      <c r="DSS539" s="75"/>
      <c r="DST539" s="66"/>
      <c r="DSU539" s="66"/>
      <c r="DSV539" s="79"/>
      <c r="DSW539" s="109"/>
      <c r="DSX539" s="479"/>
      <c r="DSY539" s="78"/>
      <c r="DSZ539" s="144"/>
      <c r="DTA539" s="75"/>
      <c r="DTB539" s="66"/>
      <c r="DTC539" s="66"/>
      <c r="DTD539" s="79"/>
      <c r="DTE539" s="109"/>
      <c r="DTF539" s="479"/>
      <c r="DTG539" s="78"/>
      <c r="DTH539" s="144"/>
      <c r="DTI539" s="75"/>
      <c r="DTJ539" s="66"/>
      <c r="DTK539" s="66"/>
      <c r="DTL539" s="79"/>
      <c r="DTM539" s="109"/>
      <c r="DTN539" s="479"/>
      <c r="DTO539" s="78"/>
      <c r="DTP539" s="144"/>
      <c r="DTQ539" s="75"/>
      <c r="DTR539" s="66"/>
      <c r="DTS539" s="66"/>
      <c r="DTT539" s="79"/>
      <c r="DTU539" s="109"/>
      <c r="DTV539" s="479"/>
      <c r="DTW539" s="78"/>
      <c r="DTX539" s="144"/>
      <c r="DTY539" s="75"/>
      <c r="DTZ539" s="66"/>
      <c r="DUA539" s="66"/>
      <c r="DUB539" s="79"/>
      <c r="DUC539" s="109"/>
      <c r="DUD539" s="479"/>
      <c r="DUE539" s="78"/>
      <c r="DUF539" s="144"/>
      <c r="DUG539" s="75"/>
      <c r="DUH539" s="66"/>
      <c r="DUI539" s="66"/>
      <c r="DUJ539" s="79"/>
      <c r="DUK539" s="109"/>
      <c r="DUL539" s="479"/>
      <c r="DUM539" s="78"/>
      <c r="DUN539" s="144"/>
      <c r="DUO539" s="75"/>
      <c r="DUP539" s="66"/>
      <c r="DUQ539" s="66"/>
      <c r="DUR539" s="79"/>
      <c r="DUS539" s="109"/>
      <c r="DUT539" s="479"/>
      <c r="DUU539" s="78"/>
      <c r="DUV539" s="144"/>
      <c r="DUW539" s="75"/>
      <c r="DUX539" s="66"/>
      <c r="DUY539" s="66"/>
      <c r="DUZ539" s="79"/>
      <c r="DVA539" s="109"/>
      <c r="DVB539" s="479"/>
      <c r="DVC539" s="78"/>
      <c r="DVD539" s="144"/>
      <c r="DVE539" s="75"/>
      <c r="DVF539" s="66"/>
      <c r="DVG539" s="66"/>
      <c r="DVH539" s="79"/>
      <c r="DVI539" s="109"/>
      <c r="DVJ539" s="479"/>
      <c r="DVK539" s="78"/>
      <c r="DVL539" s="144"/>
      <c r="DVM539" s="75"/>
      <c r="DVN539" s="66"/>
      <c r="DVO539" s="66"/>
      <c r="DVP539" s="79"/>
      <c r="DVQ539" s="109"/>
      <c r="DVR539" s="479"/>
      <c r="DVS539" s="78"/>
      <c r="DVT539" s="144"/>
      <c r="DVU539" s="75"/>
      <c r="DVV539" s="66"/>
      <c r="DVW539" s="66"/>
      <c r="DVX539" s="79"/>
      <c r="DVY539" s="109"/>
      <c r="DVZ539" s="479"/>
      <c r="DWA539" s="78"/>
      <c r="DWB539" s="144"/>
      <c r="DWC539" s="75"/>
      <c r="DWD539" s="66"/>
      <c r="DWE539" s="66"/>
      <c r="DWF539" s="79"/>
      <c r="DWG539" s="109"/>
      <c r="DWH539" s="479"/>
      <c r="DWI539" s="78"/>
      <c r="DWJ539" s="144"/>
      <c r="DWK539" s="75"/>
      <c r="DWL539" s="66"/>
      <c r="DWM539" s="66"/>
      <c r="DWN539" s="79"/>
      <c r="DWO539" s="109"/>
      <c r="DWP539" s="479"/>
      <c r="DWQ539" s="78"/>
      <c r="DWR539" s="144"/>
      <c r="DWS539" s="75"/>
      <c r="DWT539" s="66"/>
      <c r="DWU539" s="66"/>
      <c r="DWV539" s="79"/>
      <c r="DWW539" s="109"/>
      <c r="DWX539" s="479"/>
      <c r="DWY539" s="78"/>
      <c r="DWZ539" s="144"/>
      <c r="DXA539" s="75"/>
      <c r="DXB539" s="66"/>
      <c r="DXC539" s="66"/>
      <c r="DXD539" s="79"/>
      <c r="DXE539" s="109"/>
      <c r="DXF539" s="479"/>
      <c r="DXG539" s="78"/>
      <c r="DXH539" s="144"/>
      <c r="DXI539" s="75"/>
      <c r="DXJ539" s="66"/>
      <c r="DXK539" s="66"/>
      <c r="DXL539" s="79"/>
      <c r="DXM539" s="109"/>
      <c r="DXN539" s="479"/>
      <c r="DXO539" s="78"/>
      <c r="DXP539" s="144"/>
      <c r="DXQ539" s="75"/>
      <c r="DXR539" s="66"/>
      <c r="DXS539" s="66"/>
      <c r="DXT539" s="79"/>
      <c r="DXU539" s="109"/>
      <c r="DXV539" s="479"/>
      <c r="DXW539" s="78"/>
      <c r="DXX539" s="144"/>
      <c r="DXY539" s="75"/>
      <c r="DXZ539" s="66"/>
      <c r="DYA539" s="66"/>
      <c r="DYB539" s="79"/>
      <c r="DYC539" s="109"/>
      <c r="DYD539" s="479"/>
      <c r="DYE539" s="78"/>
      <c r="DYF539" s="144"/>
      <c r="DYG539" s="75"/>
      <c r="DYH539" s="66"/>
      <c r="DYI539" s="66"/>
      <c r="DYJ539" s="79"/>
      <c r="DYK539" s="109"/>
      <c r="DYL539" s="479"/>
      <c r="DYM539" s="78"/>
      <c r="DYN539" s="144"/>
      <c r="DYO539" s="75"/>
      <c r="DYP539" s="66"/>
      <c r="DYQ539" s="66"/>
      <c r="DYR539" s="79"/>
      <c r="DYS539" s="109"/>
      <c r="DYT539" s="479"/>
      <c r="DYU539" s="78"/>
      <c r="DYV539" s="144"/>
      <c r="DYW539" s="75"/>
      <c r="DYX539" s="66"/>
      <c r="DYY539" s="66"/>
      <c r="DYZ539" s="79"/>
      <c r="DZA539" s="109"/>
      <c r="DZB539" s="479"/>
      <c r="DZC539" s="78"/>
      <c r="DZD539" s="144"/>
      <c r="DZE539" s="75"/>
      <c r="DZF539" s="66"/>
      <c r="DZG539" s="66"/>
      <c r="DZH539" s="79"/>
      <c r="DZI539" s="109"/>
      <c r="DZJ539" s="479"/>
      <c r="DZK539" s="78"/>
      <c r="DZL539" s="144"/>
      <c r="DZM539" s="75"/>
      <c r="DZN539" s="66"/>
      <c r="DZO539" s="66"/>
      <c r="DZP539" s="79"/>
      <c r="DZQ539" s="109"/>
      <c r="DZR539" s="479"/>
      <c r="DZS539" s="78"/>
      <c r="DZT539" s="144"/>
      <c r="DZU539" s="75"/>
      <c r="DZV539" s="66"/>
      <c r="DZW539" s="66"/>
      <c r="DZX539" s="79"/>
      <c r="DZY539" s="109"/>
      <c r="DZZ539" s="479"/>
      <c r="EAA539" s="78"/>
      <c r="EAB539" s="144"/>
      <c r="EAC539" s="75"/>
      <c r="EAD539" s="66"/>
      <c r="EAE539" s="66"/>
      <c r="EAF539" s="79"/>
      <c r="EAG539" s="109"/>
      <c r="EAH539" s="479"/>
      <c r="EAI539" s="78"/>
      <c r="EAJ539" s="144"/>
      <c r="EAK539" s="75"/>
      <c r="EAL539" s="66"/>
      <c r="EAM539" s="66"/>
      <c r="EAN539" s="79"/>
      <c r="EAO539" s="109"/>
      <c r="EAP539" s="479"/>
      <c r="EAQ539" s="78"/>
      <c r="EAR539" s="144"/>
      <c r="EAS539" s="75"/>
      <c r="EAT539" s="66"/>
      <c r="EAU539" s="66"/>
      <c r="EAV539" s="79"/>
      <c r="EAW539" s="109"/>
      <c r="EAX539" s="479"/>
      <c r="EAY539" s="78"/>
      <c r="EAZ539" s="144"/>
      <c r="EBA539" s="75"/>
      <c r="EBB539" s="66"/>
      <c r="EBC539" s="66"/>
      <c r="EBD539" s="79"/>
      <c r="EBE539" s="109"/>
      <c r="EBF539" s="479"/>
      <c r="EBG539" s="78"/>
      <c r="EBH539" s="144"/>
      <c r="EBI539" s="75"/>
      <c r="EBJ539" s="66"/>
      <c r="EBK539" s="66"/>
      <c r="EBL539" s="79"/>
      <c r="EBM539" s="109"/>
      <c r="EBN539" s="479"/>
      <c r="EBO539" s="78"/>
      <c r="EBP539" s="144"/>
      <c r="EBQ539" s="75"/>
      <c r="EBR539" s="66"/>
      <c r="EBS539" s="66"/>
      <c r="EBT539" s="79"/>
      <c r="EBU539" s="109"/>
      <c r="EBV539" s="479"/>
      <c r="EBW539" s="78"/>
      <c r="EBX539" s="144"/>
      <c r="EBY539" s="75"/>
      <c r="EBZ539" s="66"/>
      <c r="ECA539" s="66"/>
      <c r="ECB539" s="79"/>
      <c r="ECC539" s="109"/>
      <c r="ECD539" s="479"/>
      <c r="ECE539" s="78"/>
      <c r="ECF539" s="144"/>
      <c r="ECG539" s="75"/>
      <c r="ECH539" s="66"/>
      <c r="ECI539" s="66"/>
      <c r="ECJ539" s="79"/>
      <c r="ECK539" s="109"/>
      <c r="ECL539" s="479"/>
      <c r="ECM539" s="78"/>
      <c r="ECN539" s="144"/>
      <c r="ECO539" s="75"/>
      <c r="ECP539" s="66"/>
      <c r="ECQ539" s="66"/>
      <c r="ECR539" s="79"/>
      <c r="ECS539" s="109"/>
      <c r="ECT539" s="479"/>
      <c r="ECU539" s="78"/>
      <c r="ECV539" s="144"/>
      <c r="ECW539" s="75"/>
      <c r="ECX539" s="66"/>
      <c r="ECY539" s="66"/>
      <c r="ECZ539" s="79"/>
      <c r="EDA539" s="109"/>
      <c r="EDB539" s="479"/>
      <c r="EDC539" s="78"/>
      <c r="EDD539" s="144"/>
      <c r="EDE539" s="75"/>
      <c r="EDF539" s="66"/>
      <c r="EDG539" s="66"/>
      <c r="EDH539" s="79"/>
      <c r="EDI539" s="109"/>
      <c r="EDJ539" s="479"/>
      <c r="EDK539" s="78"/>
      <c r="EDL539" s="144"/>
      <c r="EDM539" s="75"/>
      <c r="EDN539" s="66"/>
      <c r="EDO539" s="66"/>
      <c r="EDP539" s="79"/>
      <c r="EDQ539" s="109"/>
      <c r="EDR539" s="479"/>
      <c r="EDS539" s="78"/>
      <c r="EDT539" s="144"/>
      <c r="EDU539" s="75"/>
      <c r="EDV539" s="66"/>
      <c r="EDW539" s="66"/>
      <c r="EDX539" s="79"/>
      <c r="EDY539" s="109"/>
      <c r="EDZ539" s="479"/>
      <c r="EEA539" s="78"/>
      <c r="EEB539" s="144"/>
      <c r="EEC539" s="75"/>
      <c r="EED539" s="66"/>
      <c r="EEE539" s="66"/>
      <c r="EEF539" s="79"/>
      <c r="EEG539" s="109"/>
      <c r="EEH539" s="479"/>
      <c r="EEI539" s="78"/>
      <c r="EEJ539" s="144"/>
      <c r="EEK539" s="75"/>
      <c r="EEL539" s="66"/>
      <c r="EEM539" s="66"/>
      <c r="EEN539" s="79"/>
      <c r="EEO539" s="109"/>
      <c r="EEP539" s="479"/>
      <c r="EEQ539" s="78"/>
      <c r="EER539" s="144"/>
      <c r="EES539" s="75"/>
      <c r="EET539" s="66"/>
      <c r="EEU539" s="66"/>
      <c r="EEV539" s="79"/>
      <c r="EEW539" s="109"/>
      <c r="EEX539" s="479"/>
      <c r="EEY539" s="78"/>
      <c r="EEZ539" s="144"/>
      <c r="EFA539" s="75"/>
      <c r="EFB539" s="66"/>
      <c r="EFC539" s="66"/>
      <c r="EFD539" s="79"/>
      <c r="EFE539" s="109"/>
      <c r="EFF539" s="479"/>
      <c r="EFG539" s="78"/>
      <c r="EFH539" s="144"/>
      <c r="EFI539" s="75"/>
      <c r="EFJ539" s="66"/>
      <c r="EFK539" s="66"/>
      <c r="EFL539" s="79"/>
      <c r="EFM539" s="109"/>
      <c r="EFN539" s="479"/>
      <c r="EFO539" s="78"/>
      <c r="EFP539" s="144"/>
      <c r="EFQ539" s="75"/>
      <c r="EFR539" s="66"/>
      <c r="EFS539" s="66"/>
      <c r="EFT539" s="79"/>
      <c r="EFU539" s="109"/>
      <c r="EFV539" s="479"/>
      <c r="EFW539" s="78"/>
      <c r="EFX539" s="144"/>
      <c r="EFY539" s="75"/>
      <c r="EFZ539" s="66"/>
      <c r="EGA539" s="66"/>
      <c r="EGB539" s="79"/>
      <c r="EGC539" s="109"/>
      <c r="EGD539" s="479"/>
      <c r="EGE539" s="78"/>
      <c r="EGF539" s="144"/>
      <c r="EGG539" s="75"/>
      <c r="EGH539" s="66"/>
      <c r="EGI539" s="66"/>
      <c r="EGJ539" s="79"/>
      <c r="EGK539" s="109"/>
      <c r="EGL539" s="479"/>
      <c r="EGM539" s="78"/>
      <c r="EGN539" s="144"/>
      <c r="EGO539" s="75"/>
      <c r="EGP539" s="66"/>
      <c r="EGQ539" s="66"/>
      <c r="EGR539" s="79"/>
      <c r="EGS539" s="109"/>
      <c r="EGT539" s="479"/>
      <c r="EGU539" s="78"/>
      <c r="EGV539" s="144"/>
      <c r="EGW539" s="75"/>
      <c r="EGX539" s="66"/>
      <c r="EGY539" s="66"/>
      <c r="EGZ539" s="79"/>
      <c r="EHA539" s="109"/>
      <c r="EHB539" s="479"/>
      <c r="EHC539" s="78"/>
      <c r="EHD539" s="144"/>
      <c r="EHE539" s="75"/>
      <c r="EHF539" s="66"/>
      <c r="EHG539" s="66"/>
      <c r="EHH539" s="79"/>
      <c r="EHI539" s="109"/>
      <c r="EHJ539" s="479"/>
      <c r="EHK539" s="78"/>
      <c r="EHL539" s="144"/>
      <c r="EHM539" s="75"/>
      <c r="EHN539" s="66"/>
      <c r="EHO539" s="66"/>
      <c r="EHP539" s="79"/>
      <c r="EHQ539" s="109"/>
      <c r="EHR539" s="479"/>
      <c r="EHS539" s="78"/>
      <c r="EHT539" s="144"/>
      <c r="EHU539" s="75"/>
      <c r="EHV539" s="66"/>
      <c r="EHW539" s="66"/>
      <c r="EHX539" s="79"/>
      <c r="EHY539" s="109"/>
      <c r="EHZ539" s="479"/>
      <c r="EIA539" s="78"/>
      <c r="EIB539" s="144"/>
      <c r="EIC539" s="75"/>
      <c r="EID539" s="66"/>
      <c r="EIE539" s="66"/>
      <c r="EIF539" s="79"/>
      <c r="EIG539" s="109"/>
      <c r="EIH539" s="479"/>
      <c r="EII539" s="78"/>
      <c r="EIJ539" s="144"/>
      <c r="EIK539" s="75"/>
      <c r="EIL539" s="66"/>
      <c r="EIM539" s="66"/>
      <c r="EIN539" s="79"/>
      <c r="EIO539" s="109"/>
      <c r="EIP539" s="479"/>
      <c r="EIQ539" s="78"/>
      <c r="EIR539" s="144"/>
      <c r="EIS539" s="75"/>
      <c r="EIT539" s="66"/>
      <c r="EIU539" s="66"/>
      <c r="EIV539" s="79"/>
      <c r="EIW539" s="109"/>
      <c r="EIX539" s="479"/>
      <c r="EIY539" s="78"/>
      <c r="EIZ539" s="144"/>
      <c r="EJA539" s="75"/>
      <c r="EJB539" s="66"/>
      <c r="EJC539" s="66"/>
      <c r="EJD539" s="79"/>
      <c r="EJE539" s="109"/>
      <c r="EJF539" s="479"/>
      <c r="EJG539" s="78"/>
      <c r="EJH539" s="144"/>
      <c r="EJI539" s="75"/>
      <c r="EJJ539" s="66"/>
      <c r="EJK539" s="66"/>
      <c r="EJL539" s="79"/>
      <c r="EJM539" s="109"/>
      <c r="EJN539" s="479"/>
      <c r="EJO539" s="78"/>
      <c r="EJP539" s="144"/>
      <c r="EJQ539" s="75"/>
      <c r="EJR539" s="66"/>
      <c r="EJS539" s="66"/>
      <c r="EJT539" s="79"/>
      <c r="EJU539" s="109"/>
      <c r="EJV539" s="479"/>
      <c r="EJW539" s="78"/>
      <c r="EJX539" s="144"/>
      <c r="EJY539" s="75"/>
      <c r="EJZ539" s="66"/>
      <c r="EKA539" s="66"/>
      <c r="EKB539" s="79"/>
      <c r="EKC539" s="109"/>
      <c r="EKD539" s="479"/>
      <c r="EKE539" s="78"/>
      <c r="EKF539" s="144"/>
      <c r="EKG539" s="75"/>
      <c r="EKH539" s="66"/>
      <c r="EKI539" s="66"/>
      <c r="EKJ539" s="79"/>
      <c r="EKK539" s="109"/>
      <c r="EKL539" s="479"/>
      <c r="EKM539" s="78"/>
      <c r="EKN539" s="144"/>
      <c r="EKO539" s="75"/>
      <c r="EKP539" s="66"/>
      <c r="EKQ539" s="66"/>
      <c r="EKR539" s="79"/>
      <c r="EKS539" s="109"/>
      <c r="EKT539" s="479"/>
      <c r="EKU539" s="78"/>
      <c r="EKV539" s="144"/>
      <c r="EKW539" s="75"/>
      <c r="EKX539" s="66"/>
      <c r="EKY539" s="66"/>
      <c r="EKZ539" s="79"/>
      <c r="ELA539" s="109"/>
      <c r="ELB539" s="479"/>
      <c r="ELC539" s="78"/>
      <c r="ELD539" s="144"/>
      <c r="ELE539" s="75"/>
      <c r="ELF539" s="66"/>
      <c r="ELG539" s="66"/>
      <c r="ELH539" s="79"/>
      <c r="ELI539" s="109"/>
      <c r="ELJ539" s="479"/>
      <c r="ELK539" s="78"/>
      <c r="ELL539" s="144"/>
      <c r="ELM539" s="75"/>
      <c r="ELN539" s="66"/>
      <c r="ELO539" s="66"/>
      <c r="ELP539" s="79"/>
      <c r="ELQ539" s="109"/>
      <c r="ELR539" s="479"/>
      <c r="ELS539" s="78"/>
      <c r="ELT539" s="144"/>
      <c r="ELU539" s="75"/>
      <c r="ELV539" s="66"/>
      <c r="ELW539" s="66"/>
      <c r="ELX539" s="79"/>
      <c r="ELY539" s="109"/>
      <c r="ELZ539" s="479"/>
      <c r="EMA539" s="78"/>
      <c r="EMB539" s="144"/>
      <c r="EMC539" s="75"/>
      <c r="EMD539" s="66"/>
      <c r="EME539" s="66"/>
      <c r="EMF539" s="79"/>
      <c r="EMG539" s="109"/>
      <c r="EMH539" s="479"/>
      <c r="EMI539" s="78"/>
      <c r="EMJ539" s="144"/>
      <c r="EMK539" s="75"/>
      <c r="EML539" s="66"/>
      <c r="EMM539" s="66"/>
      <c r="EMN539" s="79"/>
      <c r="EMO539" s="109"/>
      <c r="EMP539" s="479"/>
      <c r="EMQ539" s="78"/>
      <c r="EMR539" s="144"/>
      <c r="EMS539" s="75"/>
      <c r="EMT539" s="66"/>
      <c r="EMU539" s="66"/>
      <c r="EMV539" s="79"/>
      <c r="EMW539" s="109"/>
      <c r="EMX539" s="479"/>
      <c r="EMY539" s="78"/>
      <c r="EMZ539" s="144"/>
      <c r="ENA539" s="75"/>
      <c r="ENB539" s="66"/>
      <c r="ENC539" s="66"/>
      <c r="END539" s="79"/>
      <c r="ENE539" s="109"/>
      <c r="ENF539" s="479"/>
      <c r="ENG539" s="78"/>
      <c r="ENH539" s="144"/>
      <c r="ENI539" s="75"/>
      <c r="ENJ539" s="66"/>
      <c r="ENK539" s="66"/>
      <c r="ENL539" s="79"/>
      <c r="ENM539" s="109"/>
      <c r="ENN539" s="479"/>
      <c r="ENO539" s="78"/>
      <c r="ENP539" s="144"/>
      <c r="ENQ539" s="75"/>
      <c r="ENR539" s="66"/>
      <c r="ENS539" s="66"/>
      <c r="ENT539" s="79"/>
      <c r="ENU539" s="109"/>
      <c r="ENV539" s="479"/>
      <c r="ENW539" s="78"/>
      <c r="ENX539" s="144"/>
      <c r="ENY539" s="75"/>
      <c r="ENZ539" s="66"/>
      <c r="EOA539" s="66"/>
      <c r="EOB539" s="79"/>
      <c r="EOC539" s="109"/>
      <c r="EOD539" s="479"/>
      <c r="EOE539" s="78"/>
      <c r="EOF539" s="144"/>
      <c r="EOG539" s="75"/>
      <c r="EOH539" s="66"/>
      <c r="EOI539" s="66"/>
      <c r="EOJ539" s="79"/>
      <c r="EOK539" s="109"/>
      <c r="EOL539" s="479"/>
      <c r="EOM539" s="78"/>
      <c r="EON539" s="144"/>
      <c r="EOO539" s="75"/>
      <c r="EOP539" s="66"/>
      <c r="EOQ539" s="66"/>
      <c r="EOR539" s="79"/>
      <c r="EOS539" s="109"/>
      <c r="EOT539" s="479"/>
      <c r="EOU539" s="78"/>
      <c r="EOV539" s="144"/>
      <c r="EOW539" s="75"/>
      <c r="EOX539" s="66"/>
      <c r="EOY539" s="66"/>
      <c r="EOZ539" s="79"/>
      <c r="EPA539" s="109"/>
      <c r="EPB539" s="479"/>
      <c r="EPC539" s="78"/>
      <c r="EPD539" s="144"/>
      <c r="EPE539" s="75"/>
      <c r="EPF539" s="66"/>
      <c r="EPG539" s="66"/>
      <c r="EPH539" s="79"/>
      <c r="EPI539" s="109"/>
      <c r="EPJ539" s="479"/>
      <c r="EPK539" s="78"/>
      <c r="EPL539" s="144"/>
      <c r="EPM539" s="75"/>
      <c r="EPN539" s="66"/>
      <c r="EPO539" s="66"/>
      <c r="EPP539" s="79"/>
      <c r="EPQ539" s="109"/>
      <c r="EPR539" s="479"/>
      <c r="EPS539" s="78"/>
      <c r="EPT539" s="144"/>
      <c r="EPU539" s="75"/>
      <c r="EPV539" s="66"/>
      <c r="EPW539" s="66"/>
      <c r="EPX539" s="79"/>
      <c r="EPY539" s="109"/>
      <c r="EPZ539" s="479"/>
      <c r="EQA539" s="78"/>
      <c r="EQB539" s="144"/>
      <c r="EQC539" s="75"/>
      <c r="EQD539" s="66"/>
      <c r="EQE539" s="66"/>
      <c r="EQF539" s="79"/>
      <c r="EQG539" s="109"/>
      <c r="EQH539" s="479"/>
      <c r="EQI539" s="78"/>
      <c r="EQJ539" s="144"/>
      <c r="EQK539" s="75"/>
      <c r="EQL539" s="66"/>
      <c r="EQM539" s="66"/>
      <c r="EQN539" s="79"/>
      <c r="EQO539" s="109"/>
      <c r="EQP539" s="479"/>
      <c r="EQQ539" s="78"/>
      <c r="EQR539" s="144"/>
      <c r="EQS539" s="75"/>
      <c r="EQT539" s="66"/>
      <c r="EQU539" s="66"/>
      <c r="EQV539" s="79"/>
      <c r="EQW539" s="109"/>
      <c r="EQX539" s="479"/>
      <c r="EQY539" s="78"/>
      <c r="EQZ539" s="144"/>
      <c r="ERA539" s="75"/>
      <c r="ERB539" s="66"/>
      <c r="ERC539" s="66"/>
      <c r="ERD539" s="79"/>
      <c r="ERE539" s="109"/>
      <c r="ERF539" s="479"/>
      <c r="ERG539" s="78"/>
      <c r="ERH539" s="144"/>
      <c r="ERI539" s="75"/>
      <c r="ERJ539" s="66"/>
      <c r="ERK539" s="66"/>
      <c r="ERL539" s="79"/>
      <c r="ERM539" s="109"/>
      <c r="ERN539" s="479"/>
      <c r="ERO539" s="78"/>
      <c r="ERP539" s="144"/>
      <c r="ERQ539" s="75"/>
      <c r="ERR539" s="66"/>
      <c r="ERS539" s="66"/>
      <c r="ERT539" s="79"/>
      <c r="ERU539" s="109"/>
      <c r="ERV539" s="479"/>
      <c r="ERW539" s="78"/>
      <c r="ERX539" s="144"/>
      <c r="ERY539" s="75"/>
      <c r="ERZ539" s="66"/>
      <c r="ESA539" s="66"/>
      <c r="ESB539" s="79"/>
      <c r="ESC539" s="109"/>
      <c r="ESD539" s="479"/>
      <c r="ESE539" s="78"/>
      <c r="ESF539" s="144"/>
      <c r="ESG539" s="75"/>
      <c r="ESH539" s="66"/>
      <c r="ESI539" s="66"/>
      <c r="ESJ539" s="79"/>
      <c r="ESK539" s="109"/>
      <c r="ESL539" s="479"/>
      <c r="ESM539" s="78"/>
      <c r="ESN539" s="144"/>
      <c r="ESO539" s="75"/>
      <c r="ESP539" s="66"/>
      <c r="ESQ539" s="66"/>
      <c r="ESR539" s="79"/>
      <c r="ESS539" s="109"/>
      <c r="EST539" s="479"/>
      <c r="ESU539" s="78"/>
      <c r="ESV539" s="144"/>
      <c r="ESW539" s="75"/>
      <c r="ESX539" s="66"/>
      <c r="ESY539" s="66"/>
      <c r="ESZ539" s="79"/>
      <c r="ETA539" s="109"/>
      <c r="ETB539" s="479"/>
      <c r="ETC539" s="78"/>
      <c r="ETD539" s="144"/>
      <c r="ETE539" s="75"/>
      <c r="ETF539" s="66"/>
      <c r="ETG539" s="66"/>
      <c r="ETH539" s="79"/>
      <c r="ETI539" s="109"/>
      <c r="ETJ539" s="479"/>
      <c r="ETK539" s="78"/>
      <c r="ETL539" s="144"/>
      <c r="ETM539" s="75"/>
      <c r="ETN539" s="66"/>
      <c r="ETO539" s="66"/>
      <c r="ETP539" s="79"/>
      <c r="ETQ539" s="109"/>
      <c r="ETR539" s="479"/>
      <c r="ETS539" s="78"/>
      <c r="ETT539" s="144"/>
      <c r="ETU539" s="75"/>
      <c r="ETV539" s="66"/>
      <c r="ETW539" s="66"/>
      <c r="ETX539" s="79"/>
      <c r="ETY539" s="109"/>
      <c r="ETZ539" s="479"/>
      <c r="EUA539" s="78"/>
      <c r="EUB539" s="144"/>
      <c r="EUC539" s="75"/>
      <c r="EUD539" s="66"/>
      <c r="EUE539" s="66"/>
      <c r="EUF539" s="79"/>
      <c r="EUG539" s="109"/>
      <c r="EUH539" s="479"/>
      <c r="EUI539" s="78"/>
      <c r="EUJ539" s="144"/>
      <c r="EUK539" s="75"/>
      <c r="EUL539" s="66"/>
      <c r="EUM539" s="66"/>
      <c r="EUN539" s="79"/>
      <c r="EUO539" s="109"/>
      <c r="EUP539" s="479"/>
      <c r="EUQ539" s="78"/>
      <c r="EUR539" s="144"/>
      <c r="EUS539" s="75"/>
      <c r="EUT539" s="66"/>
      <c r="EUU539" s="66"/>
      <c r="EUV539" s="79"/>
      <c r="EUW539" s="109"/>
      <c r="EUX539" s="479"/>
      <c r="EUY539" s="78"/>
      <c r="EUZ539" s="144"/>
      <c r="EVA539" s="75"/>
      <c r="EVB539" s="66"/>
      <c r="EVC539" s="66"/>
      <c r="EVD539" s="79"/>
      <c r="EVE539" s="109"/>
      <c r="EVF539" s="479"/>
      <c r="EVG539" s="78"/>
      <c r="EVH539" s="144"/>
      <c r="EVI539" s="75"/>
      <c r="EVJ539" s="66"/>
      <c r="EVK539" s="66"/>
      <c r="EVL539" s="79"/>
      <c r="EVM539" s="109"/>
      <c r="EVN539" s="479"/>
      <c r="EVO539" s="78"/>
      <c r="EVP539" s="144"/>
      <c r="EVQ539" s="75"/>
      <c r="EVR539" s="66"/>
      <c r="EVS539" s="66"/>
      <c r="EVT539" s="79"/>
      <c r="EVU539" s="109"/>
      <c r="EVV539" s="479"/>
      <c r="EVW539" s="78"/>
      <c r="EVX539" s="144"/>
      <c r="EVY539" s="75"/>
      <c r="EVZ539" s="66"/>
      <c r="EWA539" s="66"/>
      <c r="EWB539" s="79"/>
      <c r="EWC539" s="109"/>
      <c r="EWD539" s="479"/>
      <c r="EWE539" s="78"/>
      <c r="EWF539" s="144"/>
      <c r="EWG539" s="75"/>
      <c r="EWH539" s="66"/>
      <c r="EWI539" s="66"/>
      <c r="EWJ539" s="79"/>
      <c r="EWK539" s="109"/>
      <c r="EWL539" s="479"/>
      <c r="EWM539" s="78"/>
      <c r="EWN539" s="144"/>
      <c r="EWO539" s="75"/>
      <c r="EWP539" s="66"/>
      <c r="EWQ539" s="66"/>
      <c r="EWR539" s="79"/>
      <c r="EWS539" s="109"/>
      <c r="EWT539" s="479"/>
      <c r="EWU539" s="78"/>
      <c r="EWV539" s="144"/>
      <c r="EWW539" s="75"/>
      <c r="EWX539" s="66"/>
      <c r="EWY539" s="66"/>
      <c r="EWZ539" s="79"/>
      <c r="EXA539" s="109"/>
      <c r="EXB539" s="479"/>
      <c r="EXC539" s="78"/>
      <c r="EXD539" s="144"/>
      <c r="EXE539" s="75"/>
      <c r="EXF539" s="66"/>
      <c r="EXG539" s="66"/>
      <c r="EXH539" s="79"/>
      <c r="EXI539" s="109"/>
      <c r="EXJ539" s="479"/>
      <c r="EXK539" s="78"/>
      <c r="EXL539" s="144"/>
      <c r="EXM539" s="75"/>
      <c r="EXN539" s="66"/>
      <c r="EXO539" s="66"/>
      <c r="EXP539" s="79"/>
      <c r="EXQ539" s="109"/>
      <c r="EXR539" s="479"/>
      <c r="EXS539" s="78"/>
      <c r="EXT539" s="144"/>
      <c r="EXU539" s="75"/>
      <c r="EXV539" s="66"/>
      <c r="EXW539" s="66"/>
      <c r="EXX539" s="79"/>
      <c r="EXY539" s="109"/>
      <c r="EXZ539" s="479"/>
      <c r="EYA539" s="78"/>
      <c r="EYB539" s="144"/>
      <c r="EYC539" s="75"/>
      <c r="EYD539" s="66"/>
      <c r="EYE539" s="66"/>
      <c r="EYF539" s="79"/>
      <c r="EYG539" s="109"/>
      <c r="EYH539" s="479"/>
      <c r="EYI539" s="78"/>
      <c r="EYJ539" s="144"/>
      <c r="EYK539" s="75"/>
      <c r="EYL539" s="66"/>
      <c r="EYM539" s="66"/>
      <c r="EYN539" s="79"/>
      <c r="EYO539" s="109"/>
      <c r="EYP539" s="479"/>
      <c r="EYQ539" s="78"/>
      <c r="EYR539" s="144"/>
      <c r="EYS539" s="75"/>
      <c r="EYT539" s="66"/>
      <c r="EYU539" s="66"/>
      <c r="EYV539" s="79"/>
      <c r="EYW539" s="109"/>
      <c r="EYX539" s="479"/>
      <c r="EYY539" s="78"/>
      <c r="EYZ539" s="144"/>
      <c r="EZA539" s="75"/>
      <c r="EZB539" s="66"/>
      <c r="EZC539" s="66"/>
      <c r="EZD539" s="79"/>
      <c r="EZE539" s="109"/>
      <c r="EZF539" s="479"/>
      <c r="EZG539" s="78"/>
      <c r="EZH539" s="144"/>
      <c r="EZI539" s="75"/>
      <c r="EZJ539" s="66"/>
      <c r="EZK539" s="66"/>
      <c r="EZL539" s="79"/>
      <c r="EZM539" s="109"/>
      <c r="EZN539" s="479"/>
      <c r="EZO539" s="78"/>
      <c r="EZP539" s="144"/>
      <c r="EZQ539" s="75"/>
      <c r="EZR539" s="66"/>
      <c r="EZS539" s="66"/>
      <c r="EZT539" s="79"/>
      <c r="EZU539" s="109"/>
      <c r="EZV539" s="479"/>
      <c r="EZW539" s="78"/>
      <c r="EZX539" s="144"/>
      <c r="EZY539" s="75"/>
      <c r="EZZ539" s="66"/>
      <c r="FAA539" s="66"/>
      <c r="FAB539" s="79"/>
      <c r="FAC539" s="109"/>
      <c r="FAD539" s="479"/>
      <c r="FAE539" s="78"/>
      <c r="FAF539" s="144"/>
      <c r="FAG539" s="75"/>
      <c r="FAH539" s="66"/>
      <c r="FAI539" s="66"/>
      <c r="FAJ539" s="79"/>
      <c r="FAK539" s="109"/>
      <c r="FAL539" s="479"/>
      <c r="FAM539" s="78"/>
      <c r="FAN539" s="144"/>
      <c r="FAO539" s="75"/>
      <c r="FAP539" s="66"/>
      <c r="FAQ539" s="66"/>
      <c r="FAR539" s="79"/>
      <c r="FAS539" s="109"/>
      <c r="FAT539" s="479"/>
      <c r="FAU539" s="78"/>
      <c r="FAV539" s="144"/>
      <c r="FAW539" s="75"/>
      <c r="FAX539" s="66"/>
      <c r="FAY539" s="66"/>
      <c r="FAZ539" s="79"/>
      <c r="FBA539" s="109"/>
      <c r="FBB539" s="479"/>
      <c r="FBC539" s="78"/>
      <c r="FBD539" s="144"/>
      <c r="FBE539" s="75"/>
      <c r="FBF539" s="66"/>
      <c r="FBG539" s="66"/>
      <c r="FBH539" s="79"/>
      <c r="FBI539" s="109"/>
      <c r="FBJ539" s="479"/>
      <c r="FBK539" s="78"/>
      <c r="FBL539" s="144"/>
      <c r="FBM539" s="75"/>
      <c r="FBN539" s="66"/>
      <c r="FBO539" s="66"/>
      <c r="FBP539" s="79"/>
      <c r="FBQ539" s="109"/>
      <c r="FBR539" s="479"/>
      <c r="FBS539" s="78"/>
      <c r="FBT539" s="144"/>
      <c r="FBU539" s="75"/>
      <c r="FBV539" s="66"/>
      <c r="FBW539" s="66"/>
      <c r="FBX539" s="79"/>
      <c r="FBY539" s="109"/>
      <c r="FBZ539" s="479"/>
      <c r="FCA539" s="78"/>
      <c r="FCB539" s="144"/>
      <c r="FCC539" s="75"/>
      <c r="FCD539" s="66"/>
      <c r="FCE539" s="66"/>
      <c r="FCF539" s="79"/>
      <c r="FCG539" s="109"/>
      <c r="FCH539" s="479"/>
      <c r="FCI539" s="78"/>
      <c r="FCJ539" s="144"/>
      <c r="FCK539" s="75"/>
      <c r="FCL539" s="66"/>
      <c r="FCM539" s="66"/>
      <c r="FCN539" s="79"/>
      <c r="FCO539" s="109"/>
      <c r="FCP539" s="479"/>
      <c r="FCQ539" s="78"/>
      <c r="FCR539" s="144"/>
      <c r="FCS539" s="75"/>
      <c r="FCT539" s="66"/>
      <c r="FCU539" s="66"/>
      <c r="FCV539" s="79"/>
      <c r="FCW539" s="109"/>
      <c r="FCX539" s="479"/>
      <c r="FCY539" s="78"/>
      <c r="FCZ539" s="144"/>
      <c r="FDA539" s="75"/>
      <c r="FDB539" s="66"/>
      <c r="FDC539" s="66"/>
      <c r="FDD539" s="79"/>
      <c r="FDE539" s="109"/>
      <c r="FDF539" s="479"/>
      <c r="FDG539" s="78"/>
      <c r="FDH539" s="144"/>
      <c r="FDI539" s="75"/>
      <c r="FDJ539" s="66"/>
      <c r="FDK539" s="66"/>
      <c r="FDL539" s="79"/>
      <c r="FDM539" s="109"/>
      <c r="FDN539" s="479"/>
      <c r="FDO539" s="78"/>
      <c r="FDP539" s="144"/>
      <c r="FDQ539" s="75"/>
      <c r="FDR539" s="66"/>
      <c r="FDS539" s="66"/>
      <c r="FDT539" s="79"/>
      <c r="FDU539" s="109"/>
      <c r="FDV539" s="479"/>
      <c r="FDW539" s="78"/>
      <c r="FDX539" s="144"/>
      <c r="FDY539" s="75"/>
      <c r="FDZ539" s="66"/>
      <c r="FEA539" s="66"/>
      <c r="FEB539" s="79"/>
      <c r="FEC539" s="109"/>
      <c r="FED539" s="479"/>
      <c r="FEE539" s="78"/>
      <c r="FEF539" s="144"/>
      <c r="FEG539" s="75"/>
      <c r="FEH539" s="66"/>
      <c r="FEI539" s="66"/>
      <c r="FEJ539" s="79"/>
      <c r="FEK539" s="109"/>
      <c r="FEL539" s="479"/>
      <c r="FEM539" s="78"/>
      <c r="FEN539" s="144"/>
      <c r="FEO539" s="75"/>
      <c r="FEP539" s="66"/>
      <c r="FEQ539" s="66"/>
      <c r="FER539" s="79"/>
      <c r="FES539" s="109"/>
      <c r="FET539" s="479"/>
      <c r="FEU539" s="78"/>
      <c r="FEV539" s="144"/>
      <c r="FEW539" s="75"/>
      <c r="FEX539" s="66"/>
      <c r="FEY539" s="66"/>
      <c r="FEZ539" s="79"/>
      <c r="FFA539" s="109"/>
      <c r="FFB539" s="479"/>
      <c r="FFC539" s="78"/>
      <c r="FFD539" s="144"/>
      <c r="FFE539" s="75"/>
      <c r="FFF539" s="66"/>
      <c r="FFG539" s="66"/>
      <c r="FFH539" s="79"/>
      <c r="FFI539" s="109"/>
      <c r="FFJ539" s="479"/>
      <c r="FFK539" s="78"/>
      <c r="FFL539" s="144"/>
      <c r="FFM539" s="75"/>
      <c r="FFN539" s="66"/>
      <c r="FFO539" s="66"/>
      <c r="FFP539" s="79"/>
      <c r="FFQ539" s="109"/>
      <c r="FFR539" s="479"/>
      <c r="FFS539" s="78"/>
      <c r="FFT539" s="144"/>
      <c r="FFU539" s="75"/>
      <c r="FFV539" s="66"/>
      <c r="FFW539" s="66"/>
      <c r="FFX539" s="79"/>
      <c r="FFY539" s="109"/>
      <c r="FFZ539" s="479"/>
      <c r="FGA539" s="78"/>
      <c r="FGB539" s="144"/>
      <c r="FGC539" s="75"/>
      <c r="FGD539" s="66"/>
      <c r="FGE539" s="66"/>
      <c r="FGF539" s="79"/>
      <c r="FGG539" s="109"/>
      <c r="FGH539" s="479"/>
      <c r="FGI539" s="78"/>
      <c r="FGJ539" s="144"/>
      <c r="FGK539" s="75"/>
      <c r="FGL539" s="66"/>
      <c r="FGM539" s="66"/>
      <c r="FGN539" s="79"/>
      <c r="FGO539" s="109"/>
      <c r="FGP539" s="479"/>
      <c r="FGQ539" s="78"/>
      <c r="FGR539" s="144"/>
      <c r="FGS539" s="75"/>
      <c r="FGT539" s="66"/>
      <c r="FGU539" s="66"/>
      <c r="FGV539" s="79"/>
      <c r="FGW539" s="109"/>
      <c r="FGX539" s="479"/>
      <c r="FGY539" s="78"/>
      <c r="FGZ539" s="144"/>
      <c r="FHA539" s="75"/>
      <c r="FHB539" s="66"/>
      <c r="FHC539" s="66"/>
      <c r="FHD539" s="79"/>
      <c r="FHE539" s="109"/>
      <c r="FHF539" s="479"/>
      <c r="FHG539" s="78"/>
      <c r="FHH539" s="144"/>
      <c r="FHI539" s="75"/>
      <c r="FHJ539" s="66"/>
      <c r="FHK539" s="66"/>
      <c r="FHL539" s="79"/>
      <c r="FHM539" s="109"/>
      <c r="FHN539" s="479"/>
      <c r="FHO539" s="78"/>
      <c r="FHP539" s="144"/>
      <c r="FHQ539" s="75"/>
      <c r="FHR539" s="66"/>
      <c r="FHS539" s="66"/>
      <c r="FHT539" s="79"/>
      <c r="FHU539" s="109"/>
      <c r="FHV539" s="479"/>
      <c r="FHW539" s="78"/>
      <c r="FHX539" s="144"/>
      <c r="FHY539" s="75"/>
      <c r="FHZ539" s="66"/>
      <c r="FIA539" s="66"/>
      <c r="FIB539" s="79"/>
      <c r="FIC539" s="109"/>
      <c r="FID539" s="479"/>
      <c r="FIE539" s="78"/>
      <c r="FIF539" s="144"/>
      <c r="FIG539" s="75"/>
      <c r="FIH539" s="66"/>
      <c r="FII539" s="66"/>
      <c r="FIJ539" s="79"/>
      <c r="FIK539" s="109"/>
      <c r="FIL539" s="479"/>
      <c r="FIM539" s="78"/>
      <c r="FIN539" s="144"/>
      <c r="FIO539" s="75"/>
      <c r="FIP539" s="66"/>
      <c r="FIQ539" s="66"/>
      <c r="FIR539" s="79"/>
      <c r="FIS539" s="109"/>
      <c r="FIT539" s="479"/>
      <c r="FIU539" s="78"/>
      <c r="FIV539" s="144"/>
      <c r="FIW539" s="75"/>
      <c r="FIX539" s="66"/>
      <c r="FIY539" s="66"/>
      <c r="FIZ539" s="79"/>
      <c r="FJA539" s="109"/>
      <c r="FJB539" s="479"/>
      <c r="FJC539" s="78"/>
      <c r="FJD539" s="144"/>
      <c r="FJE539" s="75"/>
      <c r="FJF539" s="66"/>
      <c r="FJG539" s="66"/>
      <c r="FJH539" s="79"/>
      <c r="FJI539" s="109"/>
      <c r="FJJ539" s="479"/>
      <c r="FJK539" s="78"/>
      <c r="FJL539" s="144"/>
      <c r="FJM539" s="75"/>
      <c r="FJN539" s="66"/>
      <c r="FJO539" s="66"/>
      <c r="FJP539" s="79"/>
      <c r="FJQ539" s="109"/>
      <c r="FJR539" s="479"/>
      <c r="FJS539" s="78"/>
      <c r="FJT539" s="144"/>
      <c r="FJU539" s="75"/>
      <c r="FJV539" s="66"/>
      <c r="FJW539" s="66"/>
      <c r="FJX539" s="79"/>
      <c r="FJY539" s="109"/>
      <c r="FJZ539" s="479"/>
      <c r="FKA539" s="78"/>
      <c r="FKB539" s="144"/>
      <c r="FKC539" s="75"/>
      <c r="FKD539" s="66"/>
      <c r="FKE539" s="66"/>
      <c r="FKF539" s="79"/>
      <c r="FKG539" s="109"/>
      <c r="FKH539" s="479"/>
      <c r="FKI539" s="78"/>
      <c r="FKJ539" s="144"/>
      <c r="FKK539" s="75"/>
      <c r="FKL539" s="66"/>
      <c r="FKM539" s="66"/>
      <c r="FKN539" s="79"/>
      <c r="FKO539" s="109"/>
      <c r="FKP539" s="479"/>
      <c r="FKQ539" s="78"/>
      <c r="FKR539" s="144"/>
      <c r="FKS539" s="75"/>
      <c r="FKT539" s="66"/>
      <c r="FKU539" s="66"/>
      <c r="FKV539" s="79"/>
      <c r="FKW539" s="109"/>
      <c r="FKX539" s="479"/>
      <c r="FKY539" s="78"/>
      <c r="FKZ539" s="144"/>
      <c r="FLA539" s="75"/>
      <c r="FLB539" s="66"/>
      <c r="FLC539" s="66"/>
      <c r="FLD539" s="79"/>
      <c r="FLE539" s="109"/>
      <c r="FLF539" s="479"/>
      <c r="FLG539" s="78"/>
      <c r="FLH539" s="144"/>
      <c r="FLI539" s="75"/>
      <c r="FLJ539" s="66"/>
      <c r="FLK539" s="66"/>
      <c r="FLL539" s="79"/>
      <c r="FLM539" s="109"/>
      <c r="FLN539" s="479"/>
      <c r="FLO539" s="78"/>
      <c r="FLP539" s="144"/>
      <c r="FLQ539" s="75"/>
      <c r="FLR539" s="66"/>
      <c r="FLS539" s="66"/>
      <c r="FLT539" s="79"/>
      <c r="FLU539" s="109"/>
      <c r="FLV539" s="479"/>
      <c r="FLW539" s="78"/>
      <c r="FLX539" s="144"/>
      <c r="FLY539" s="75"/>
      <c r="FLZ539" s="66"/>
      <c r="FMA539" s="66"/>
      <c r="FMB539" s="79"/>
      <c r="FMC539" s="109"/>
      <c r="FMD539" s="479"/>
      <c r="FME539" s="78"/>
      <c r="FMF539" s="144"/>
      <c r="FMG539" s="75"/>
      <c r="FMH539" s="66"/>
      <c r="FMI539" s="66"/>
      <c r="FMJ539" s="79"/>
      <c r="FMK539" s="109"/>
      <c r="FML539" s="479"/>
      <c r="FMM539" s="78"/>
      <c r="FMN539" s="144"/>
      <c r="FMO539" s="75"/>
      <c r="FMP539" s="66"/>
      <c r="FMQ539" s="66"/>
      <c r="FMR539" s="79"/>
      <c r="FMS539" s="109"/>
      <c r="FMT539" s="479"/>
      <c r="FMU539" s="78"/>
      <c r="FMV539" s="144"/>
      <c r="FMW539" s="75"/>
      <c r="FMX539" s="66"/>
      <c r="FMY539" s="66"/>
      <c r="FMZ539" s="79"/>
      <c r="FNA539" s="109"/>
      <c r="FNB539" s="479"/>
      <c r="FNC539" s="78"/>
      <c r="FND539" s="144"/>
      <c r="FNE539" s="75"/>
      <c r="FNF539" s="66"/>
      <c r="FNG539" s="66"/>
      <c r="FNH539" s="79"/>
      <c r="FNI539" s="109"/>
      <c r="FNJ539" s="479"/>
      <c r="FNK539" s="78"/>
      <c r="FNL539" s="144"/>
      <c r="FNM539" s="75"/>
      <c r="FNN539" s="66"/>
      <c r="FNO539" s="66"/>
      <c r="FNP539" s="79"/>
      <c r="FNQ539" s="109"/>
      <c r="FNR539" s="479"/>
      <c r="FNS539" s="78"/>
      <c r="FNT539" s="144"/>
      <c r="FNU539" s="75"/>
      <c r="FNV539" s="66"/>
      <c r="FNW539" s="66"/>
      <c r="FNX539" s="79"/>
      <c r="FNY539" s="109"/>
      <c r="FNZ539" s="479"/>
      <c r="FOA539" s="78"/>
      <c r="FOB539" s="144"/>
      <c r="FOC539" s="75"/>
      <c r="FOD539" s="66"/>
      <c r="FOE539" s="66"/>
      <c r="FOF539" s="79"/>
      <c r="FOG539" s="109"/>
      <c r="FOH539" s="479"/>
      <c r="FOI539" s="78"/>
      <c r="FOJ539" s="144"/>
      <c r="FOK539" s="75"/>
      <c r="FOL539" s="66"/>
      <c r="FOM539" s="66"/>
      <c r="FON539" s="79"/>
      <c r="FOO539" s="109"/>
      <c r="FOP539" s="479"/>
      <c r="FOQ539" s="78"/>
      <c r="FOR539" s="144"/>
      <c r="FOS539" s="75"/>
      <c r="FOT539" s="66"/>
      <c r="FOU539" s="66"/>
      <c r="FOV539" s="79"/>
      <c r="FOW539" s="109"/>
      <c r="FOX539" s="479"/>
      <c r="FOY539" s="78"/>
      <c r="FOZ539" s="144"/>
      <c r="FPA539" s="75"/>
      <c r="FPB539" s="66"/>
      <c r="FPC539" s="66"/>
      <c r="FPD539" s="79"/>
      <c r="FPE539" s="109"/>
      <c r="FPF539" s="479"/>
      <c r="FPG539" s="78"/>
      <c r="FPH539" s="144"/>
      <c r="FPI539" s="75"/>
      <c r="FPJ539" s="66"/>
      <c r="FPK539" s="66"/>
      <c r="FPL539" s="79"/>
      <c r="FPM539" s="109"/>
      <c r="FPN539" s="479"/>
      <c r="FPO539" s="78"/>
      <c r="FPP539" s="144"/>
      <c r="FPQ539" s="75"/>
      <c r="FPR539" s="66"/>
      <c r="FPS539" s="66"/>
      <c r="FPT539" s="79"/>
      <c r="FPU539" s="109"/>
      <c r="FPV539" s="479"/>
      <c r="FPW539" s="78"/>
      <c r="FPX539" s="144"/>
      <c r="FPY539" s="75"/>
      <c r="FPZ539" s="66"/>
      <c r="FQA539" s="66"/>
      <c r="FQB539" s="79"/>
      <c r="FQC539" s="109"/>
      <c r="FQD539" s="479"/>
      <c r="FQE539" s="78"/>
      <c r="FQF539" s="144"/>
      <c r="FQG539" s="75"/>
      <c r="FQH539" s="66"/>
      <c r="FQI539" s="66"/>
      <c r="FQJ539" s="79"/>
      <c r="FQK539" s="109"/>
      <c r="FQL539" s="479"/>
      <c r="FQM539" s="78"/>
      <c r="FQN539" s="144"/>
      <c r="FQO539" s="75"/>
      <c r="FQP539" s="66"/>
      <c r="FQQ539" s="66"/>
      <c r="FQR539" s="79"/>
      <c r="FQS539" s="109"/>
      <c r="FQT539" s="479"/>
      <c r="FQU539" s="78"/>
      <c r="FQV539" s="144"/>
      <c r="FQW539" s="75"/>
      <c r="FQX539" s="66"/>
      <c r="FQY539" s="66"/>
      <c r="FQZ539" s="79"/>
      <c r="FRA539" s="109"/>
      <c r="FRB539" s="479"/>
      <c r="FRC539" s="78"/>
      <c r="FRD539" s="144"/>
      <c r="FRE539" s="75"/>
      <c r="FRF539" s="66"/>
      <c r="FRG539" s="66"/>
      <c r="FRH539" s="79"/>
      <c r="FRI539" s="109"/>
      <c r="FRJ539" s="479"/>
      <c r="FRK539" s="78"/>
      <c r="FRL539" s="144"/>
      <c r="FRM539" s="75"/>
      <c r="FRN539" s="66"/>
      <c r="FRO539" s="66"/>
      <c r="FRP539" s="79"/>
      <c r="FRQ539" s="109"/>
      <c r="FRR539" s="479"/>
      <c r="FRS539" s="78"/>
      <c r="FRT539" s="144"/>
      <c r="FRU539" s="75"/>
      <c r="FRV539" s="66"/>
      <c r="FRW539" s="66"/>
      <c r="FRX539" s="79"/>
      <c r="FRY539" s="109"/>
      <c r="FRZ539" s="479"/>
      <c r="FSA539" s="78"/>
      <c r="FSB539" s="144"/>
      <c r="FSC539" s="75"/>
      <c r="FSD539" s="66"/>
      <c r="FSE539" s="66"/>
      <c r="FSF539" s="79"/>
      <c r="FSG539" s="109"/>
      <c r="FSH539" s="479"/>
      <c r="FSI539" s="78"/>
      <c r="FSJ539" s="144"/>
      <c r="FSK539" s="75"/>
      <c r="FSL539" s="66"/>
      <c r="FSM539" s="66"/>
      <c r="FSN539" s="79"/>
      <c r="FSO539" s="109"/>
      <c r="FSP539" s="479"/>
      <c r="FSQ539" s="78"/>
      <c r="FSR539" s="144"/>
      <c r="FSS539" s="75"/>
      <c r="FST539" s="66"/>
      <c r="FSU539" s="66"/>
      <c r="FSV539" s="79"/>
      <c r="FSW539" s="109"/>
      <c r="FSX539" s="479"/>
      <c r="FSY539" s="78"/>
      <c r="FSZ539" s="144"/>
      <c r="FTA539" s="75"/>
      <c r="FTB539" s="66"/>
      <c r="FTC539" s="66"/>
      <c r="FTD539" s="79"/>
      <c r="FTE539" s="109"/>
      <c r="FTF539" s="479"/>
      <c r="FTG539" s="78"/>
      <c r="FTH539" s="144"/>
      <c r="FTI539" s="75"/>
      <c r="FTJ539" s="66"/>
      <c r="FTK539" s="66"/>
      <c r="FTL539" s="79"/>
      <c r="FTM539" s="109"/>
      <c r="FTN539" s="479"/>
      <c r="FTO539" s="78"/>
      <c r="FTP539" s="144"/>
      <c r="FTQ539" s="75"/>
      <c r="FTR539" s="66"/>
      <c r="FTS539" s="66"/>
      <c r="FTT539" s="79"/>
      <c r="FTU539" s="109"/>
      <c r="FTV539" s="479"/>
      <c r="FTW539" s="78"/>
      <c r="FTX539" s="144"/>
      <c r="FTY539" s="75"/>
      <c r="FTZ539" s="66"/>
      <c r="FUA539" s="66"/>
      <c r="FUB539" s="79"/>
      <c r="FUC539" s="109"/>
      <c r="FUD539" s="479"/>
      <c r="FUE539" s="78"/>
      <c r="FUF539" s="144"/>
      <c r="FUG539" s="75"/>
      <c r="FUH539" s="66"/>
      <c r="FUI539" s="66"/>
      <c r="FUJ539" s="79"/>
      <c r="FUK539" s="109"/>
      <c r="FUL539" s="479"/>
      <c r="FUM539" s="78"/>
      <c r="FUN539" s="144"/>
      <c r="FUO539" s="75"/>
      <c r="FUP539" s="66"/>
      <c r="FUQ539" s="66"/>
      <c r="FUR539" s="79"/>
      <c r="FUS539" s="109"/>
      <c r="FUT539" s="479"/>
      <c r="FUU539" s="78"/>
      <c r="FUV539" s="144"/>
      <c r="FUW539" s="75"/>
      <c r="FUX539" s="66"/>
      <c r="FUY539" s="66"/>
      <c r="FUZ539" s="79"/>
      <c r="FVA539" s="109"/>
      <c r="FVB539" s="479"/>
      <c r="FVC539" s="78"/>
      <c r="FVD539" s="144"/>
      <c r="FVE539" s="75"/>
      <c r="FVF539" s="66"/>
      <c r="FVG539" s="66"/>
      <c r="FVH539" s="79"/>
      <c r="FVI539" s="109"/>
      <c r="FVJ539" s="479"/>
      <c r="FVK539" s="78"/>
      <c r="FVL539" s="144"/>
      <c r="FVM539" s="75"/>
      <c r="FVN539" s="66"/>
      <c r="FVO539" s="66"/>
      <c r="FVP539" s="79"/>
      <c r="FVQ539" s="109"/>
      <c r="FVR539" s="479"/>
      <c r="FVS539" s="78"/>
      <c r="FVT539" s="144"/>
      <c r="FVU539" s="75"/>
      <c r="FVV539" s="66"/>
      <c r="FVW539" s="66"/>
      <c r="FVX539" s="79"/>
      <c r="FVY539" s="109"/>
      <c r="FVZ539" s="479"/>
      <c r="FWA539" s="78"/>
      <c r="FWB539" s="144"/>
      <c r="FWC539" s="75"/>
      <c r="FWD539" s="66"/>
      <c r="FWE539" s="66"/>
      <c r="FWF539" s="79"/>
      <c r="FWG539" s="109"/>
      <c r="FWH539" s="479"/>
      <c r="FWI539" s="78"/>
      <c r="FWJ539" s="144"/>
      <c r="FWK539" s="75"/>
      <c r="FWL539" s="66"/>
      <c r="FWM539" s="66"/>
      <c r="FWN539" s="79"/>
      <c r="FWO539" s="109"/>
      <c r="FWP539" s="479"/>
      <c r="FWQ539" s="78"/>
      <c r="FWR539" s="144"/>
      <c r="FWS539" s="75"/>
      <c r="FWT539" s="66"/>
      <c r="FWU539" s="66"/>
      <c r="FWV539" s="79"/>
      <c r="FWW539" s="109"/>
      <c r="FWX539" s="479"/>
      <c r="FWY539" s="78"/>
      <c r="FWZ539" s="144"/>
      <c r="FXA539" s="75"/>
      <c r="FXB539" s="66"/>
      <c r="FXC539" s="66"/>
      <c r="FXD539" s="79"/>
      <c r="FXE539" s="109"/>
      <c r="FXF539" s="479"/>
      <c r="FXG539" s="78"/>
      <c r="FXH539" s="144"/>
      <c r="FXI539" s="75"/>
      <c r="FXJ539" s="66"/>
      <c r="FXK539" s="66"/>
      <c r="FXL539" s="79"/>
      <c r="FXM539" s="109"/>
      <c r="FXN539" s="479"/>
      <c r="FXO539" s="78"/>
      <c r="FXP539" s="144"/>
      <c r="FXQ539" s="75"/>
      <c r="FXR539" s="66"/>
      <c r="FXS539" s="66"/>
      <c r="FXT539" s="79"/>
      <c r="FXU539" s="109"/>
      <c r="FXV539" s="479"/>
      <c r="FXW539" s="78"/>
      <c r="FXX539" s="144"/>
      <c r="FXY539" s="75"/>
      <c r="FXZ539" s="66"/>
      <c r="FYA539" s="66"/>
      <c r="FYB539" s="79"/>
      <c r="FYC539" s="109"/>
      <c r="FYD539" s="479"/>
      <c r="FYE539" s="78"/>
      <c r="FYF539" s="144"/>
      <c r="FYG539" s="75"/>
      <c r="FYH539" s="66"/>
      <c r="FYI539" s="66"/>
      <c r="FYJ539" s="79"/>
      <c r="FYK539" s="109"/>
      <c r="FYL539" s="479"/>
      <c r="FYM539" s="78"/>
      <c r="FYN539" s="144"/>
      <c r="FYO539" s="75"/>
      <c r="FYP539" s="66"/>
      <c r="FYQ539" s="66"/>
      <c r="FYR539" s="79"/>
      <c r="FYS539" s="109"/>
      <c r="FYT539" s="479"/>
      <c r="FYU539" s="78"/>
      <c r="FYV539" s="144"/>
      <c r="FYW539" s="75"/>
      <c r="FYX539" s="66"/>
      <c r="FYY539" s="66"/>
      <c r="FYZ539" s="79"/>
      <c r="FZA539" s="109"/>
      <c r="FZB539" s="479"/>
      <c r="FZC539" s="78"/>
      <c r="FZD539" s="144"/>
      <c r="FZE539" s="75"/>
      <c r="FZF539" s="66"/>
      <c r="FZG539" s="66"/>
      <c r="FZH539" s="79"/>
      <c r="FZI539" s="109"/>
      <c r="FZJ539" s="479"/>
      <c r="FZK539" s="78"/>
      <c r="FZL539" s="144"/>
      <c r="FZM539" s="75"/>
      <c r="FZN539" s="66"/>
      <c r="FZO539" s="66"/>
      <c r="FZP539" s="79"/>
      <c r="FZQ539" s="109"/>
      <c r="FZR539" s="479"/>
      <c r="FZS539" s="78"/>
      <c r="FZT539" s="144"/>
      <c r="FZU539" s="75"/>
      <c r="FZV539" s="66"/>
      <c r="FZW539" s="66"/>
      <c r="FZX539" s="79"/>
      <c r="FZY539" s="109"/>
      <c r="FZZ539" s="479"/>
      <c r="GAA539" s="78"/>
      <c r="GAB539" s="144"/>
      <c r="GAC539" s="75"/>
      <c r="GAD539" s="66"/>
      <c r="GAE539" s="66"/>
      <c r="GAF539" s="79"/>
      <c r="GAG539" s="109"/>
      <c r="GAH539" s="479"/>
      <c r="GAI539" s="78"/>
      <c r="GAJ539" s="144"/>
      <c r="GAK539" s="75"/>
      <c r="GAL539" s="66"/>
      <c r="GAM539" s="66"/>
      <c r="GAN539" s="79"/>
      <c r="GAO539" s="109"/>
      <c r="GAP539" s="479"/>
      <c r="GAQ539" s="78"/>
      <c r="GAR539" s="144"/>
      <c r="GAS539" s="75"/>
      <c r="GAT539" s="66"/>
      <c r="GAU539" s="66"/>
      <c r="GAV539" s="79"/>
      <c r="GAW539" s="109"/>
      <c r="GAX539" s="479"/>
      <c r="GAY539" s="78"/>
      <c r="GAZ539" s="144"/>
      <c r="GBA539" s="75"/>
      <c r="GBB539" s="66"/>
      <c r="GBC539" s="66"/>
      <c r="GBD539" s="79"/>
      <c r="GBE539" s="109"/>
      <c r="GBF539" s="479"/>
      <c r="GBG539" s="78"/>
      <c r="GBH539" s="144"/>
      <c r="GBI539" s="75"/>
      <c r="GBJ539" s="66"/>
      <c r="GBK539" s="66"/>
      <c r="GBL539" s="79"/>
      <c r="GBM539" s="109"/>
      <c r="GBN539" s="479"/>
      <c r="GBO539" s="78"/>
      <c r="GBP539" s="144"/>
      <c r="GBQ539" s="75"/>
      <c r="GBR539" s="66"/>
      <c r="GBS539" s="66"/>
      <c r="GBT539" s="79"/>
      <c r="GBU539" s="109"/>
      <c r="GBV539" s="479"/>
      <c r="GBW539" s="78"/>
      <c r="GBX539" s="144"/>
      <c r="GBY539" s="75"/>
      <c r="GBZ539" s="66"/>
      <c r="GCA539" s="66"/>
      <c r="GCB539" s="79"/>
      <c r="GCC539" s="109"/>
      <c r="GCD539" s="479"/>
      <c r="GCE539" s="78"/>
      <c r="GCF539" s="144"/>
      <c r="GCG539" s="75"/>
      <c r="GCH539" s="66"/>
      <c r="GCI539" s="66"/>
      <c r="GCJ539" s="79"/>
      <c r="GCK539" s="109"/>
      <c r="GCL539" s="479"/>
      <c r="GCM539" s="78"/>
      <c r="GCN539" s="144"/>
      <c r="GCO539" s="75"/>
      <c r="GCP539" s="66"/>
      <c r="GCQ539" s="66"/>
      <c r="GCR539" s="79"/>
      <c r="GCS539" s="109"/>
      <c r="GCT539" s="479"/>
      <c r="GCU539" s="78"/>
      <c r="GCV539" s="144"/>
      <c r="GCW539" s="75"/>
      <c r="GCX539" s="66"/>
      <c r="GCY539" s="66"/>
      <c r="GCZ539" s="79"/>
      <c r="GDA539" s="109"/>
      <c r="GDB539" s="479"/>
      <c r="GDC539" s="78"/>
      <c r="GDD539" s="144"/>
      <c r="GDE539" s="75"/>
      <c r="GDF539" s="66"/>
      <c r="GDG539" s="66"/>
      <c r="GDH539" s="79"/>
      <c r="GDI539" s="109"/>
      <c r="GDJ539" s="479"/>
      <c r="GDK539" s="78"/>
      <c r="GDL539" s="144"/>
      <c r="GDM539" s="75"/>
      <c r="GDN539" s="66"/>
      <c r="GDO539" s="66"/>
      <c r="GDP539" s="79"/>
      <c r="GDQ539" s="109"/>
      <c r="GDR539" s="479"/>
      <c r="GDS539" s="78"/>
      <c r="GDT539" s="144"/>
      <c r="GDU539" s="75"/>
      <c r="GDV539" s="66"/>
      <c r="GDW539" s="66"/>
      <c r="GDX539" s="79"/>
      <c r="GDY539" s="109"/>
      <c r="GDZ539" s="479"/>
      <c r="GEA539" s="78"/>
      <c r="GEB539" s="144"/>
      <c r="GEC539" s="75"/>
      <c r="GED539" s="66"/>
      <c r="GEE539" s="66"/>
      <c r="GEF539" s="79"/>
      <c r="GEG539" s="109"/>
      <c r="GEH539" s="479"/>
      <c r="GEI539" s="78"/>
      <c r="GEJ539" s="144"/>
      <c r="GEK539" s="75"/>
      <c r="GEL539" s="66"/>
      <c r="GEM539" s="66"/>
      <c r="GEN539" s="79"/>
      <c r="GEO539" s="109"/>
      <c r="GEP539" s="479"/>
      <c r="GEQ539" s="78"/>
      <c r="GER539" s="144"/>
      <c r="GES539" s="75"/>
      <c r="GET539" s="66"/>
      <c r="GEU539" s="66"/>
      <c r="GEV539" s="79"/>
      <c r="GEW539" s="109"/>
      <c r="GEX539" s="479"/>
      <c r="GEY539" s="78"/>
      <c r="GEZ539" s="144"/>
      <c r="GFA539" s="75"/>
      <c r="GFB539" s="66"/>
      <c r="GFC539" s="66"/>
      <c r="GFD539" s="79"/>
      <c r="GFE539" s="109"/>
      <c r="GFF539" s="479"/>
      <c r="GFG539" s="78"/>
      <c r="GFH539" s="144"/>
      <c r="GFI539" s="75"/>
      <c r="GFJ539" s="66"/>
      <c r="GFK539" s="66"/>
      <c r="GFL539" s="79"/>
      <c r="GFM539" s="109"/>
      <c r="GFN539" s="479"/>
      <c r="GFO539" s="78"/>
      <c r="GFP539" s="144"/>
      <c r="GFQ539" s="75"/>
      <c r="GFR539" s="66"/>
      <c r="GFS539" s="66"/>
      <c r="GFT539" s="79"/>
      <c r="GFU539" s="109"/>
      <c r="GFV539" s="479"/>
      <c r="GFW539" s="78"/>
      <c r="GFX539" s="144"/>
      <c r="GFY539" s="75"/>
      <c r="GFZ539" s="66"/>
      <c r="GGA539" s="66"/>
      <c r="GGB539" s="79"/>
      <c r="GGC539" s="109"/>
      <c r="GGD539" s="479"/>
      <c r="GGE539" s="78"/>
      <c r="GGF539" s="144"/>
      <c r="GGG539" s="75"/>
      <c r="GGH539" s="66"/>
      <c r="GGI539" s="66"/>
      <c r="GGJ539" s="79"/>
      <c r="GGK539" s="109"/>
      <c r="GGL539" s="479"/>
      <c r="GGM539" s="78"/>
      <c r="GGN539" s="144"/>
      <c r="GGO539" s="75"/>
      <c r="GGP539" s="66"/>
      <c r="GGQ539" s="66"/>
      <c r="GGR539" s="79"/>
      <c r="GGS539" s="109"/>
      <c r="GGT539" s="479"/>
      <c r="GGU539" s="78"/>
      <c r="GGV539" s="144"/>
      <c r="GGW539" s="75"/>
      <c r="GGX539" s="66"/>
      <c r="GGY539" s="66"/>
      <c r="GGZ539" s="79"/>
      <c r="GHA539" s="109"/>
      <c r="GHB539" s="479"/>
      <c r="GHC539" s="78"/>
      <c r="GHD539" s="144"/>
      <c r="GHE539" s="75"/>
      <c r="GHF539" s="66"/>
      <c r="GHG539" s="66"/>
      <c r="GHH539" s="79"/>
      <c r="GHI539" s="109"/>
      <c r="GHJ539" s="479"/>
      <c r="GHK539" s="78"/>
      <c r="GHL539" s="144"/>
      <c r="GHM539" s="75"/>
      <c r="GHN539" s="66"/>
      <c r="GHO539" s="66"/>
      <c r="GHP539" s="79"/>
      <c r="GHQ539" s="109"/>
      <c r="GHR539" s="479"/>
      <c r="GHS539" s="78"/>
      <c r="GHT539" s="144"/>
      <c r="GHU539" s="75"/>
      <c r="GHV539" s="66"/>
      <c r="GHW539" s="66"/>
      <c r="GHX539" s="79"/>
      <c r="GHY539" s="109"/>
      <c r="GHZ539" s="479"/>
      <c r="GIA539" s="78"/>
      <c r="GIB539" s="144"/>
      <c r="GIC539" s="75"/>
      <c r="GID539" s="66"/>
      <c r="GIE539" s="66"/>
      <c r="GIF539" s="79"/>
      <c r="GIG539" s="109"/>
      <c r="GIH539" s="479"/>
      <c r="GII539" s="78"/>
      <c r="GIJ539" s="144"/>
      <c r="GIK539" s="75"/>
      <c r="GIL539" s="66"/>
      <c r="GIM539" s="66"/>
      <c r="GIN539" s="79"/>
      <c r="GIO539" s="109"/>
      <c r="GIP539" s="479"/>
      <c r="GIQ539" s="78"/>
      <c r="GIR539" s="144"/>
      <c r="GIS539" s="75"/>
      <c r="GIT539" s="66"/>
      <c r="GIU539" s="66"/>
      <c r="GIV539" s="79"/>
      <c r="GIW539" s="109"/>
      <c r="GIX539" s="479"/>
      <c r="GIY539" s="78"/>
      <c r="GIZ539" s="144"/>
      <c r="GJA539" s="75"/>
      <c r="GJB539" s="66"/>
      <c r="GJC539" s="66"/>
      <c r="GJD539" s="79"/>
      <c r="GJE539" s="109"/>
      <c r="GJF539" s="479"/>
      <c r="GJG539" s="78"/>
      <c r="GJH539" s="144"/>
      <c r="GJI539" s="75"/>
      <c r="GJJ539" s="66"/>
      <c r="GJK539" s="66"/>
      <c r="GJL539" s="79"/>
      <c r="GJM539" s="109"/>
      <c r="GJN539" s="479"/>
      <c r="GJO539" s="78"/>
      <c r="GJP539" s="144"/>
      <c r="GJQ539" s="75"/>
      <c r="GJR539" s="66"/>
      <c r="GJS539" s="66"/>
      <c r="GJT539" s="79"/>
      <c r="GJU539" s="109"/>
      <c r="GJV539" s="479"/>
      <c r="GJW539" s="78"/>
      <c r="GJX539" s="144"/>
      <c r="GJY539" s="75"/>
      <c r="GJZ539" s="66"/>
      <c r="GKA539" s="66"/>
      <c r="GKB539" s="79"/>
      <c r="GKC539" s="109"/>
      <c r="GKD539" s="479"/>
      <c r="GKE539" s="78"/>
      <c r="GKF539" s="144"/>
      <c r="GKG539" s="75"/>
      <c r="GKH539" s="66"/>
      <c r="GKI539" s="66"/>
      <c r="GKJ539" s="79"/>
      <c r="GKK539" s="109"/>
      <c r="GKL539" s="479"/>
      <c r="GKM539" s="78"/>
      <c r="GKN539" s="144"/>
      <c r="GKO539" s="75"/>
      <c r="GKP539" s="66"/>
      <c r="GKQ539" s="66"/>
      <c r="GKR539" s="79"/>
      <c r="GKS539" s="109"/>
      <c r="GKT539" s="479"/>
      <c r="GKU539" s="78"/>
      <c r="GKV539" s="144"/>
      <c r="GKW539" s="75"/>
      <c r="GKX539" s="66"/>
      <c r="GKY539" s="66"/>
      <c r="GKZ539" s="79"/>
      <c r="GLA539" s="109"/>
      <c r="GLB539" s="479"/>
      <c r="GLC539" s="78"/>
      <c r="GLD539" s="144"/>
      <c r="GLE539" s="75"/>
      <c r="GLF539" s="66"/>
      <c r="GLG539" s="66"/>
      <c r="GLH539" s="79"/>
      <c r="GLI539" s="109"/>
      <c r="GLJ539" s="479"/>
      <c r="GLK539" s="78"/>
      <c r="GLL539" s="144"/>
      <c r="GLM539" s="75"/>
      <c r="GLN539" s="66"/>
      <c r="GLO539" s="66"/>
      <c r="GLP539" s="79"/>
      <c r="GLQ539" s="109"/>
      <c r="GLR539" s="479"/>
      <c r="GLS539" s="78"/>
      <c r="GLT539" s="144"/>
      <c r="GLU539" s="75"/>
      <c r="GLV539" s="66"/>
      <c r="GLW539" s="66"/>
      <c r="GLX539" s="79"/>
      <c r="GLY539" s="109"/>
      <c r="GLZ539" s="479"/>
      <c r="GMA539" s="78"/>
      <c r="GMB539" s="144"/>
      <c r="GMC539" s="75"/>
      <c r="GMD539" s="66"/>
      <c r="GME539" s="66"/>
      <c r="GMF539" s="79"/>
      <c r="GMG539" s="109"/>
      <c r="GMH539" s="479"/>
      <c r="GMI539" s="78"/>
      <c r="GMJ539" s="144"/>
      <c r="GMK539" s="75"/>
      <c r="GML539" s="66"/>
      <c r="GMM539" s="66"/>
      <c r="GMN539" s="79"/>
      <c r="GMO539" s="109"/>
      <c r="GMP539" s="479"/>
      <c r="GMQ539" s="78"/>
      <c r="GMR539" s="144"/>
      <c r="GMS539" s="75"/>
      <c r="GMT539" s="66"/>
      <c r="GMU539" s="66"/>
      <c r="GMV539" s="79"/>
      <c r="GMW539" s="109"/>
      <c r="GMX539" s="479"/>
      <c r="GMY539" s="78"/>
      <c r="GMZ539" s="144"/>
      <c r="GNA539" s="75"/>
      <c r="GNB539" s="66"/>
      <c r="GNC539" s="66"/>
      <c r="GND539" s="79"/>
      <c r="GNE539" s="109"/>
      <c r="GNF539" s="479"/>
      <c r="GNG539" s="78"/>
      <c r="GNH539" s="144"/>
      <c r="GNI539" s="75"/>
      <c r="GNJ539" s="66"/>
      <c r="GNK539" s="66"/>
      <c r="GNL539" s="79"/>
      <c r="GNM539" s="109"/>
      <c r="GNN539" s="479"/>
      <c r="GNO539" s="78"/>
      <c r="GNP539" s="144"/>
      <c r="GNQ539" s="75"/>
      <c r="GNR539" s="66"/>
      <c r="GNS539" s="66"/>
      <c r="GNT539" s="79"/>
      <c r="GNU539" s="109"/>
      <c r="GNV539" s="479"/>
      <c r="GNW539" s="78"/>
      <c r="GNX539" s="144"/>
      <c r="GNY539" s="75"/>
      <c r="GNZ539" s="66"/>
      <c r="GOA539" s="66"/>
      <c r="GOB539" s="79"/>
      <c r="GOC539" s="109"/>
      <c r="GOD539" s="479"/>
      <c r="GOE539" s="78"/>
      <c r="GOF539" s="144"/>
      <c r="GOG539" s="75"/>
      <c r="GOH539" s="66"/>
      <c r="GOI539" s="66"/>
      <c r="GOJ539" s="79"/>
      <c r="GOK539" s="109"/>
      <c r="GOL539" s="479"/>
      <c r="GOM539" s="78"/>
      <c r="GON539" s="144"/>
      <c r="GOO539" s="75"/>
      <c r="GOP539" s="66"/>
      <c r="GOQ539" s="66"/>
      <c r="GOR539" s="79"/>
      <c r="GOS539" s="109"/>
      <c r="GOT539" s="479"/>
      <c r="GOU539" s="78"/>
      <c r="GOV539" s="144"/>
      <c r="GOW539" s="75"/>
      <c r="GOX539" s="66"/>
      <c r="GOY539" s="66"/>
      <c r="GOZ539" s="79"/>
      <c r="GPA539" s="109"/>
      <c r="GPB539" s="479"/>
      <c r="GPC539" s="78"/>
      <c r="GPD539" s="144"/>
      <c r="GPE539" s="75"/>
      <c r="GPF539" s="66"/>
      <c r="GPG539" s="66"/>
      <c r="GPH539" s="79"/>
      <c r="GPI539" s="109"/>
      <c r="GPJ539" s="479"/>
      <c r="GPK539" s="78"/>
      <c r="GPL539" s="144"/>
      <c r="GPM539" s="75"/>
      <c r="GPN539" s="66"/>
      <c r="GPO539" s="66"/>
      <c r="GPP539" s="79"/>
      <c r="GPQ539" s="109"/>
      <c r="GPR539" s="479"/>
      <c r="GPS539" s="78"/>
      <c r="GPT539" s="144"/>
      <c r="GPU539" s="75"/>
      <c r="GPV539" s="66"/>
      <c r="GPW539" s="66"/>
      <c r="GPX539" s="79"/>
      <c r="GPY539" s="109"/>
      <c r="GPZ539" s="479"/>
      <c r="GQA539" s="78"/>
      <c r="GQB539" s="144"/>
      <c r="GQC539" s="75"/>
      <c r="GQD539" s="66"/>
      <c r="GQE539" s="66"/>
      <c r="GQF539" s="79"/>
      <c r="GQG539" s="109"/>
      <c r="GQH539" s="479"/>
      <c r="GQI539" s="78"/>
      <c r="GQJ539" s="144"/>
      <c r="GQK539" s="75"/>
      <c r="GQL539" s="66"/>
      <c r="GQM539" s="66"/>
      <c r="GQN539" s="79"/>
      <c r="GQO539" s="109"/>
      <c r="GQP539" s="479"/>
      <c r="GQQ539" s="78"/>
      <c r="GQR539" s="144"/>
      <c r="GQS539" s="75"/>
      <c r="GQT539" s="66"/>
      <c r="GQU539" s="66"/>
      <c r="GQV539" s="79"/>
      <c r="GQW539" s="109"/>
      <c r="GQX539" s="479"/>
      <c r="GQY539" s="78"/>
      <c r="GQZ539" s="144"/>
      <c r="GRA539" s="75"/>
      <c r="GRB539" s="66"/>
      <c r="GRC539" s="66"/>
      <c r="GRD539" s="79"/>
      <c r="GRE539" s="109"/>
      <c r="GRF539" s="479"/>
      <c r="GRG539" s="78"/>
      <c r="GRH539" s="144"/>
      <c r="GRI539" s="75"/>
      <c r="GRJ539" s="66"/>
      <c r="GRK539" s="66"/>
      <c r="GRL539" s="79"/>
      <c r="GRM539" s="109"/>
      <c r="GRN539" s="479"/>
      <c r="GRO539" s="78"/>
      <c r="GRP539" s="144"/>
      <c r="GRQ539" s="75"/>
      <c r="GRR539" s="66"/>
      <c r="GRS539" s="66"/>
      <c r="GRT539" s="79"/>
      <c r="GRU539" s="109"/>
      <c r="GRV539" s="479"/>
      <c r="GRW539" s="78"/>
      <c r="GRX539" s="144"/>
      <c r="GRY539" s="75"/>
      <c r="GRZ539" s="66"/>
      <c r="GSA539" s="66"/>
      <c r="GSB539" s="79"/>
      <c r="GSC539" s="109"/>
      <c r="GSD539" s="479"/>
      <c r="GSE539" s="78"/>
      <c r="GSF539" s="144"/>
      <c r="GSG539" s="75"/>
      <c r="GSH539" s="66"/>
      <c r="GSI539" s="66"/>
      <c r="GSJ539" s="79"/>
      <c r="GSK539" s="109"/>
      <c r="GSL539" s="479"/>
      <c r="GSM539" s="78"/>
      <c r="GSN539" s="144"/>
      <c r="GSO539" s="75"/>
      <c r="GSP539" s="66"/>
      <c r="GSQ539" s="66"/>
      <c r="GSR539" s="79"/>
      <c r="GSS539" s="109"/>
      <c r="GST539" s="479"/>
      <c r="GSU539" s="78"/>
      <c r="GSV539" s="144"/>
      <c r="GSW539" s="75"/>
      <c r="GSX539" s="66"/>
      <c r="GSY539" s="66"/>
      <c r="GSZ539" s="79"/>
      <c r="GTA539" s="109"/>
      <c r="GTB539" s="479"/>
      <c r="GTC539" s="78"/>
      <c r="GTD539" s="144"/>
      <c r="GTE539" s="75"/>
      <c r="GTF539" s="66"/>
      <c r="GTG539" s="66"/>
      <c r="GTH539" s="79"/>
      <c r="GTI539" s="109"/>
      <c r="GTJ539" s="479"/>
      <c r="GTK539" s="78"/>
      <c r="GTL539" s="144"/>
      <c r="GTM539" s="75"/>
      <c r="GTN539" s="66"/>
      <c r="GTO539" s="66"/>
      <c r="GTP539" s="79"/>
      <c r="GTQ539" s="109"/>
      <c r="GTR539" s="479"/>
      <c r="GTS539" s="78"/>
      <c r="GTT539" s="144"/>
      <c r="GTU539" s="75"/>
      <c r="GTV539" s="66"/>
      <c r="GTW539" s="66"/>
      <c r="GTX539" s="79"/>
      <c r="GTY539" s="109"/>
      <c r="GTZ539" s="479"/>
      <c r="GUA539" s="78"/>
      <c r="GUB539" s="144"/>
      <c r="GUC539" s="75"/>
      <c r="GUD539" s="66"/>
      <c r="GUE539" s="66"/>
      <c r="GUF539" s="79"/>
      <c r="GUG539" s="109"/>
      <c r="GUH539" s="479"/>
      <c r="GUI539" s="78"/>
      <c r="GUJ539" s="144"/>
      <c r="GUK539" s="75"/>
      <c r="GUL539" s="66"/>
      <c r="GUM539" s="66"/>
      <c r="GUN539" s="79"/>
      <c r="GUO539" s="109"/>
      <c r="GUP539" s="479"/>
      <c r="GUQ539" s="78"/>
      <c r="GUR539" s="144"/>
      <c r="GUS539" s="75"/>
      <c r="GUT539" s="66"/>
      <c r="GUU539" s="66"/>
      <c r="GUV539" s="79"/>
      <c r="GUW539" s="109"/>
      <c r="GUX539" s="479"/>
      <c r="GUY539" s="78"/>
      <c r="GUZ539" s="144"/>
      <c r="GVA539" s="75"/>
      <c r="GVB539" s="66"/>
      <c r="GVC539" s="66"/>
      <c r="GVD539" s="79"/>
      <c r="GVE539" s="109"/>
      <c r="GVF539" s="479"/>
      <c r="GVG539" s="78"/>
      <c r="GVH539" s="144"/>
      <c r="GVI539" s="75"/>
      <c r="GVJ539" s="66"/>
      <c r="GVK539" s="66"/>
      <c r="GVL539" s="79"/>
      <c r="GVM539" s="109"/>
      <c r="GVN539" s="479"/>
      <c r="GVO539" s="78"/>
      <c r="GVP539" s="144"/>
      <c r="GVQ539" s="75"/>
      <c r="GVR539" s="66"/>
      <c r="GVS539" s="66"/>
      <c r="GVT539" s="79"/>
      <c r="GVU539" s="109"/>
      <c r="GVV539" s="479"/>
      <c r="GVW539" s="78"/>
      <c r="GVX539" s="144"/>
      <c r="GVY539" s="75"/>
      <c r="GVZ539" s="66"/>
      <c r="GWA539" s="66"/>
      <c r="GWB539" s="79"/>
      <c r="GWC539" s="109"/>
      <c r="GWD539" s="479"/>
      <c r="GWE539" s="78"/>
      <c r="GWF539" s="144"/>
      <c r="GWG539" s="75"/>
      <c r="GWH539" s="66"/>
      <c r="GWI539" s="66"/>
      <c r="GWJ539" s="79"/>
      <c r="GWK539" s="109"/>
      <c r="GWL539" s="479"/>
      <c r="GWM539" s="78"/>
      <c r="GWN539" s="144"/>
      <c r="GWO539" s="75"/>
      <c r="GWP539" s="66"/>
      <c r="GWQ539" s="66"/>
      <c r="GWR539" s="79"/>
      <c r="GWS539" s="109"/>
      <c r="GWT539" s="479"/>
      <c r="GWU539" s="78"/>
      <c r="GWV539" s="144"/>
      <c r="GWW539" s="75"/>
      <c r="GWX539" s="66"/>
      <c r="GWY539" s="66"/>
      <c r="GWZ539" s="79"/>
      <c r="GXA539" s="109"/>
      <c r="GXB539" s="479"/>
      <c r="GXC539" s="78"/>
      <c r="GXD539" s="144"/>
      <c r="GXE539" s="75"/>
      <c r="GXF539" s="66"/>
      <c r="GXG539" s="66"/>
      <c r="GXH539" s="79"/>
      <c r="GXI539" s="109"/>
      <c r="GXJ539" s="479"/>
      <c r="GXK539" s="78"/>
      <c r="GXL539" s="144"/>
      <c r="GXM539" s="75"/>
      <c r="GXN539" s="66"/>
      <c r="GXO539" s="66"/>
      <c r="GXP539" s="79"/>
      <c r="GXQ539" s="109"/>
      <c r="GXR539" s="479"/>
      <c r="GXS539" s="78"/>
      <c r="GXT539" s="144"/>
      <c r="GXU539" s="75"/>
      <c r="GXV539" s="66"/>
      <c r="GXW539" s="66"/>
      <c r="GXX539" s="79"/>
      <c r="GXY539" s="109"/>
      <c r="GXZ539" s="479"/>
      <c r="GYA539" s="78"/>
      <c r="GYB539" s="144"/>
      <c r="GYC539" s="75"/>
      <c r="GYD539" s="66"/>
      <c r="GYE539" s="66"/>
      <c r="GYF539" s="79"/>
      <c r="GYG539" s="109"/>
      <c r="GYH539" s="479"/>
      <c r="GYI539" s="78"/>
      <c r="GYJ539" s="144"/>
      <c r="GYK539" s="75"/>
      <c r="GYL539" s="66"/>
      <c r="GYM539" s="66"/>
      <c r="GYN539" s="79"/>
      <c r="GYO539" s="109"/>
      <c r="GYP539" s="479"/>
      <c r="GYQ539" s="78"/>
      <c r="GYR539" s="144"/>
      <c r="GYS539" s="75"/>
      <c r="GYT539" s="66"/>
      <c r="GYU539" s="66"/>
      <c r="GYV539" s="79"/>
      <c r="GYW539" s="109"/>
      <c r="GYX539" s="479"/>
      <c r="GYY539" s="78"/>
      <c r="GYZ539" s="144"/>
      <c r="GZA539" s="75"/>
      <c r="GZB539" s="66"/>
      <c r="GZC539" s="66"/>
      <c r="GZD539" s="79"/>
      <c r="GZE539" s="109"/>
      <c r="GZF539" s="479"/>
      <c r="GZG539" s="78"/>
      <c r="GZH539" s="144"/>
      <c r="GZI539" s="75"/>
      <c r="GZJ539" s="66"/>
      <c r="GZK539" s="66"/>
      <c r="GZL539" s="79"/>
      <c r="GZM539" s="109"/>
      <c r="GZN539" s="479"/>
      <c r="GZO539" s="78"/>
      <c r="GZP539" s="144"/>
      <c r="GZQ539" s="75"/>
      <c r="GZR539" s="66"/>
      <c r="GZS539" s="66"/>
      <c r="GZT539" s="79"/>
      <c r="GZU539" s="109"/>
      <c r="GZV539" s="479"/>
      <c r="GZW539" s="78"/>
      <c r="GZX539" s="144"/>
      <c r="GZY539" s="75"/>
      <c r="GZZ539" s="66"/>
      <c r="HAA539" s="66"/>
      <c r="HAB539" s="79"/>
      <c r="HAC539" s="109"/>
      <c r="HAD539" s="479"/>
      <c r="HAE539" s="78"/>
      <c r="HAF539" s="144"/>
      <c r="HAG539" s="75"/>
      <c r="HAH539" s="66"/>
      <c r="HAI539" s="66"/>
      <c r="HAJ539" s="79"/>
      <c r="HAK539" s="109"/>
      <c r="HAL539" s="479"/>
      <c r="HAM539" s="78"/>
      <c r="HAN539" s="144"/>
      <c r="HAO539" s="75"/>
      <c r="HAP539" s="66"/>
      <c r="HAQ539" s="66"/>
      <c r="HAR539" s="79"/>
      <c r="HAS539" s="109"/>
      <c r="HAT539" s="479"/>
      <c r="HAU539" s="78"/>
      <c r="HAV539" s="144"/>
      <c r="HAW539" s="75"/>
      <c r="HAX539" s="66"/>
      <c r="HAY539" s="66"/>
      <c r="HAZ539" s="79"/>
      <c r="HBA539" s="109"/>
      <c r="HBB539" s="479"/>
      <c r="HBC539" s="78"/>
      <c r="HBD539" s="144"/>
      <c r="HBE539" s="75"/>
      <c r="HBF539" s="66"/>
      <c r="HBG539" s="66"/>
      <c r="HBH539" s="79"/>
      <c r="HBI539" s="109"/>
      <c r="HBJ539" s="479"/>
      <c r="HBK539" s="78"/>
      <c r="HBL539" s="144"/>
      <c r="HBM539" s="75"/>
      <c r="HBN539" s="66"/>
      <c r="HBO539" s="66"/>
      <c r="HBP539" s="79"/>
      <c r="HBQ539" s="109"/>
      <c r="HBR539" s="479"/>
      <c r="HBS539" s="78"/>
      <c r="HBT539" s="144"/>
      <c r="HBU539" s="75"/>
      <c r="HBV539" s="66"/>
      <c r="HBW539" s="66"/>
      <c r="HBX539" s="79"/>
      <c r="HBY539" s="109"/>
      <c r="HBZ539" s="479"/>
      <c r="HCA539" s="78"/>
      <c r="HCB539" s="144"/>
      <c r="HCC539" s="75"/>
      <c r="HCD539" s="66"/>
      <c r="HCE539" s="66"/>
      <c r="HCF539" s="79"/>
      <c r="HCG539" s="109"/>
      <c r="HCH539" s="479"/>
      <c r="HCI539" s="78"/>
      <c r="HCJ539" s="144"/>
      <c r="HCK539" s="75"/>
      <c r="HCL539" s="66"/>
      <c r="HCM539" s="66"/>
      <c r="HCN539" s="79"/>
      <c r="HCO539" s="109"/>
      <c r="HCP539" s="479"/>
      <c r="HCQ539" s="78"/>
      <c r="HCR539" s="144"/>
      <c r="HCS539" s="75"/>
      <c r="HCT539" s="66"/>
      <c r="HCU539" s="66"/>
      <c r="HCV539" s="79"/>
      <c r="HCW539" s="109"/>
      <c r="HCX539" s="479"/>
      <c r="HCY539" s="78"/>
      <c r="HCZ539" s="144"/>
      <c r="HDA539" s="75"/>
      <c r="HDB539" s="66"/>
      <c r="HDC539" s="66"/>
      <c r="HDD539" s="79"/>
      <c r="HDE539" s="109"/>
      <c r="HDF539" s="479"/>
      <c r="HDG539" s="78"/>
      <c r="HDH539" s="144"/>
      <c r="HDI539" s="75"/>
      <c r="HDJ539" s="66"/>
      <c r="HDK539" s="66"/>
      <c r="HDL539" s="79"/>
      <c r="HDM539" s="109"/>
      <c r="HDN539" s="479"/>
      <c r="HDO539" s="78"/>
      <c r="HDP539" s="144"/>
      <c r="HDQ539" s="75"/>
      <c r="HDR539" s="66"/>
      <c r="HDS539" s="66"/>
      <c r="HDT539" s="79"/>
      <c r="HDU539" s="109"/>
      <c r="HDV539" s="479"/>
      <c r="HDW539" s="78"/>
      <c r="HDX539" s="144"/>
      <c r="HDY539" s="75"/>
      <c r="HDZ539" s="66"/>
      <c r="HEA539" s="66"/>
      <c r="HEB539" s="79"/>
      <c r="HEC539" s="109"/>
      <c r="HED539" s="479"/>
      <c r="HEE539" s="78"/>
      <c r="HEF539" s="144"/>
      <c r="HEG539" s="75"/>
      <c r="HEH539" s="66"/>
      <c r="HEI539" s="66"/>
      <c r="HEJ539" s="79"/>
      <c r="HEK539" s="109"/>
      <c r="HEL539" s="479"/>
      <c r="HEM539" s="78"/>
      <c r="HEN539" s="144"/>
      <c r="HEO539" s="75"/>
      <c r="HEP539" s="66"/>
      <c r="HEQ539" s="66"/>
      <c r="HER539" s="79"/>
      <c r="HES539" s="109"/>
      <c r="HET539" s="479"/>
      <c r="HEU539" s="78"/>
      <c r="HEV539" s="144"/>
      <c r="HEW539" s="75"/>
      <c r="HEX539" s="66"/>
      <c r="HEY539" s="66"/>
      <c r="HEZ539" s="79"/>
      <c r="HFA539" s="109"/>
      <c r="HFB539" s="479"/>
      <c r="HFC539" s="78"/>
      <c r="HFD539" s="144"/>
      <c r="HFE539" s="75"/>
      <c r="HFF539" s="66"/>
      <c r="HFG539" s="66"/>
      <c r="HFH539" s="79"/>
      <c r="HFI539" s="109"/>
      <c r="HFJ539" s="479"/>
      <c r="HFK539" s="78"/>
      <c r="HFL539" s="144"/>
      <c r="HFM539" s="75"/>
      <c r="HFN539" s="66"/>
      <c r="HFO539" s="66"/>
      <c r="HFP539" s="79"/>
      <c r="HFQ539" s="109"/>
      <c r="HFR539" s="479"/>
      <c r="HFS539" s="78"/>
      <c r="HFT539" s="144"/>
      <c r="HFU539" s="75"/>
      <c r="HFV539" s="66"/>
      <c r="HFW539" s="66"/>
      <c r="HFX539" s="79"/>
      <c r="HFY539" s="109"/>
      <c r="HFZ539" s="479"/>
      <c r="HGA539" s="78"/>
      <c r="HGB539" s="144"/>
      <c r="HGC539" s="75"/>
      <c r="HGD539" s="66"/>
      <c r="HGE539" s="66"/>
      <c r="HGF539" s="79"/>
      <c r="HGG539" s="109"/>
      <c r="HGH539" s="479"/>
      <c r="HGI539" s="78"/>
      <c r="HGJ539" s="144"/>
      <c r="HGK539" s="75"/>
      <c r="HGL539" s="66"/>
      <c r="HGM539" s="66"/>
      <c r="HGN539" s="79"/>
      <c r="HGO539" s="109"/>
      <c r="HGP539" s="479"/>
      <c r="HGQ539" s="78"/>
      <c r="HGR539" s="144"/>
      <c r="HGS539" s="75"/>
      <c r="HGT539" s="66"/>
      <c r="HGU539" s="66"/>
      <c r="HGV539" s="79"/>
      <c r="HGW539" s="109"/>
      <c r="HGX539" s="479"/>
      <c r="HGY539" s="78"/>
      <c r="HGZ539" s="144"/>
      <c r="HHA539" s="75"/>
      <c r="HHB539" s="66"/>
      <c r="HHC539" s="66"/>
      <c r="HHD539" s="79"/>
      <c r="HHE539" s="109"/>
      <c r="HHF539" s="479"/>
      <c r="HHG539" s="78"/>
      <c r="HHH539" s="144"/>
      <c r="HHI539" s="75"/>
      <c r="HHJ539" s="66"/>
      <c r="HHK539" s="66"/>
      <c r="HHL539" s="79"/>
      <c r="HHM539" s="109"/>
      <c r="HHN539" s="479"/>
      <c r="HHO539" s="78"/>
      <c r="HHP539" s="144"/>
      <c r="HHQ539" s="75"/>
      <c r="HHR539" s="66"/>
      <c r="HHS539" s="66"/>
      <c r="HHT539" s="79"/>
      <c r="HHU539" s="109"/>
      <c r="HHV539" s="479"/>
      <c r="HHW539" s="78"/>
      <c r="HHX539" s="144"/>
      <c r="HHY539" s="75"/>
      <c r="HHZ539" s="66"/>
      <c r="HIA539" s="66"/>
      <c r="HIB539" s="79"/>
      <c r="HIC539" s="109"/>
      <c r="HID539" s="479"/>
      <c r="HIE539" s="78"/>
      <c r="HIF539" s="144"/>
      <c r="HIG539" s="75"/>
      <c r="HIH539" s="66"/>
      <c r="HII539" s="66"/>
      <c r="HIJ539" s="79"/>
      <c r="HIK539" s="109"/>
      <c r="HIL539" s="479"/>
      <c r="HIM539" s="78"/>
      <c r="HIN539" s="144"/>
      <c r="HIO539" s="75"/>
      <c r="HIP539" s="66"/>
      <c r="HIQ539" s="66"/>
      <c r="HIR539" s="79"/>
      <c r="HIS539" s="109"/>
      <c r="HIT539" s="479"/>
      <c r="HIU539" s="78"/>
      <c r="HIV539" s="144"/>
      <c r="HIW539" s="75"/>
      <c r="HIX539" s="66"/>
      <c r="HIY539" s="66"/>
      <c r="HIZ539" s="79"/>
      <c r="HJA539" s="109"/>
      <c r="HJB539" s="479"/>
      <c r="HJC539" s="78"/>
      <c r="HJD539" s="144"/>
      <c r="HJE539" s="75"/>
      <c r="HJF539" s="66"/>
      <c r="HJG539" s="66"/>
      <c r="HJH539" s="79"/>
      <c r="HJI539" s="109"/>
      <c r="HJJ539" s="479"/>
      <c r="HJK539" s="78"/>
      <c r="HJL539" s="144"/>
      <c r="HJM539" s="75"/>
      <c r="HJN539" s="66"/>
      <c r="HJO539" s="66"/>
      <c r="HJP539" s="79"/>
      <c r="HJQ539" s="109"/>
      <c r="HJR539" s="479"/>
      <c r="HJS539" s="78"/>
      <c r="HJT539" s="144"/>
      <c r="HJU539" s="75"/>
      <c r="HJV539" s="66"/>
      <c r="HJW539" s="66"/>
      <c r="HJX539" s="79"/>
      <c r="HJY539" s="109"/>
      <c r="HJZ539" s="479"/>
      <c r="HKA539" s="78"/>
      <c r="HKB539" s="144"/>
      <c r="HKC539" s="75"/>
      <c r="HKD539" s="66"/>
      <c r="HKE539" s="66"/>
      <c r="HKF539" s="79"/>
      <c r="HKG539" s="109"/>
      <c r="HKH539" s="479"/>
      <c r="HKI539" s="78"/>
      <c r="HKJ539" s="144"/>
      <c r="HKK539" s="75"/>
      <c r="HKL539" s="66"/>
      <c r="HKM539" s="66"/>
      <c r="HKN539" s="79"/>
      <c r="HKO539" s="109"/>
      <c r="HKP539" s="479"/>
      <c r="HKQ539" s="78"/>
      <c r="HKR539" s="144"/>
      <c r="HKS539" s="75"/>
      <c r="HKT539" s="66"/>
      <c r="HKU539" s="66"/>
      <c r="HKV539" s="79"/>
      <c r="HKW539" s="109"/>
      <c r="HKX539" s="479"/>
      <c r="HKY539" s="78"/>
      <c r="HKZ539" s="144"/>
      <c r="HLA539" s="75"/>
      <c r="HLB539" s="66"/>
      <c r="HLC539" s="66"/>
      <c r="HLD539" s="79"/>
      <c r="HLE539" s="109"/>
      <c r="HLF539" s="479"/>
      <c r="HLG539" s="78"/>
      <c r="HLH539" s="144"/>
      <c r="HLI539" s="75"/>
      <c r="HLJ539" s="66"/>
      <c r="HLK539" s="66"/>
      <c r="HLL539" s="79"/>
      <c r="HLM539" s="109"/>
      <c r="HLN539" s="479"/>
      <c r="HLO539" s="78"/>
      <c r="HLP539" s="144"/>
      <c r="HLQ539" s="75"/>
      <c r="HLR539" s="66"/>
      <c r="HLS539" s="66"/>
      <c r="HLT539" s="79"/>
      <c r="HLU539" s="109"/>
      <c r="HLV539" s="479"/>
      <c r="HLW539" s="78"/>
      <c r="HLX539" s="144"/>
      <c r="HLY539" s="75"/>
      <c r="HLZ539" s="66"/>
      <c r="HMA539" s="66"/>
      <c r="HMB539" s="79"/>
      <c r="HMC539" s="109"/>
      <c r="HMD539" s="479"/>
      <c r="HME539" s="78"/>
      <c r="HMF539" s="144"/>
      <c r="HMG539" s="75"/>
      <c r="HMH539" s="66"/>
      <c r="HMI539" s="66"/>
      <c r="HMJ539" s="79"/>
      <c r="HMK539" s="109"/>
      <c r="HML539" s="479"/>
      <c r="HMM539" s="78"/>
      <c r="HMN539" s="144"/>
      <c r="HMO539" s="75"/>
      <c r="HMP539" s="66"/>
      <c r="HMQ539" s="66"/>
      <c r="HMR539" s="79"/>
      <c r="HMS539" s="109"/>
      <c r="HMT539" s="479"/>
      <c r="HMU539" s="78"/>
      <c r="HMV539" s="144"/>
      <c r="HMW539" s="75"/>
      <c r="HMX539" s="66"/>
      <c r="HMY539" s="66"/>
      <c r="HMZ539" s="79"/>
      <c r="HNA539" s="109"/>
      <c r="HNB539" s="479"/>
      <c r="HNC539" s="78"/>
      <c r="HND539" s="144"/>
      <c r="HNE539" s="75"/>
      <c r="HNF539" s="66"/>
      <c r="HNG539" s="66"/>
      <c r="HNH539" s="79"/>
      <c r="HNI539" s="109"/>
      <c r="HNJ539" s="479"/>
      <c r="HNK539" s="78"/>
      <c r="HNL539" s="144"/>
      <c r="HNM539" s="75"/>
      <c r="HNN539" s="66"/>
      <c r="HNO539" s="66"/>
      <c r="HNP539" s="79"/>
      <c r="HNQ539" s="109"/>
      <c r="HNR539" s="479"/>
      <c r="HNS539" s="78"/>
      <c r="HNT539" s="144"/>
      <c r="HNU539" s="75"/>
      <c r="HNV539" s="66"/>
      <c r="HNW539" s="66"/>
      <c r="HNX539" s="79"/>
      <c r="HNY539" s="109"/>
      <c r="HNZ539" s="479"/>
      <c r="HOA539" s="78"/>
      <c r="HOB539" s="144"/>
      <c r="HOC539" s="75"/>
      <c r="HOD539" s="66"/>
      <c r="HOE539" s="66"/>
      <c r="HOF539" s="79"/>
      <c r="HOG539" s="109"/>
      <c r="HOH539" s="479"/>
      <c r="HOI539" s="78"/>
      <c r="HOJ539" s="144"/>
      <c r="HOK539" s="75"/>
      <c r="HOL539" s="66"/>
      <c r="HOM539" s="66"/>
      <c r="HON539" s="79"/>
      <c r="HOO539" s="109"/>
      <c r="HOP539" s="479"/>
      <c r="HOQ539" s="78"/>
      <c r="HOR539" s="144"/>
      <c r="HOS539" s="75"/>
      <c r="HOT539" s="66"/>
      <c r="HOU539" s="66"/>
      <c r="HOV539" s="79"/>
      <c r="HOW539" s="109"/>
      <c r="HOX539" s="479"/>
      <c r="HOY539" s="78"/>
      <c r="HOZ539" s="144"/>
      <c r="HPA539" s="75"/>
      <c r="HPB539" s="66"/>
      <c r="HPC539" s="66"/>
      <c r="HPD539" s="79"/>
      <c r="HPE539" s="109"/>
      <c r="HPF539" s="479"/>
      <c r="HPG539" s="78"/>
      <c r="HPH539" s="144"/>
      <c r="HPI539" s="75"/>
      <c r="HPJ539" s="66"/>
      <c r="HPK539" s="66"/>
      <c r="HPL539" s="79"/>
      <c r="HPM539" s="109"/>
      <c r="HPN539" s="479"/>
      <c r="HPO539" s="78"/>
      <c r="HPP539" s="144"/>
      <c r="HPQ539" s="75"/>
      <c r="HPR539" s="66"/>
      <c r="HPS539" s="66"/>
      <c r="HPT539" s="79"/>
      <c r="HPU539" s="109"/>
      <c r="HPV539" s="479"/>
      <c r="HPW539" s="78"/>
      <c r="HPX539" s="144"/>
      <c r="HPY539" s="75"/>
      <c r="HPZ539" s="66"/>
      <c r="HQA539" s="66"/>
      <c r="HQB539" s="79"/>
      <c r="HQC539" s="109"/>
      <c r="HQD539" s="479"/>
      <c r="HQE539" s="78"/>
      <c r="HQF539" s="144"/>
      <c r="HQG539" s="75"/>
      <c r="HQH539" s="66"/>
      <c r="HQI539" s="66"/>
      <c r="HQJ539" s="79"/>
      <c r="HQK539" s="109"/>
      <c r="HQL539" s="479"/>
      <c r="HQM539" s="78"/>
      <c r="HQN539" s="144"/>
      <c r="HQO539" s="75"/>
      <c r="HQP539" s="66"/>
      <c r="HQQ539" s="66"/>
      <c r="HQR539" s="79"/>
      <c r="HQS539" s="109"/>
      <c r="HQT539" s="479"/>
      <c r="HQU539" s="78"/>
      <c r="HQV539" s="144"/>
      <c r="HQW539" s="75"/>
      <c r="HQX539" s="66"/>
      <c r="HQY539" s="66"/>
      <c r="HQZ539" s="79"/>
      <c r="HRA539" s="109"/>
      <c r="HRB539" s="479"/>
      <c r="HRC539" s="78"/>
      <c r="HRD539" s="144"/>
      <c r="HRE539" s="75"/>
      <c r="HRF539" s="66"/>
      <c r="HRG539" s="66"/>
      <c r="HRH539" s="79"/>
      <c r="HRI539" s="109"/>
      <c r="HRJ539" s="479"/>
      <c r="HRK539" s="78"/>
      <c r="HRL539" s="144"/>
      <c r="HRM539" s="75"/>
      <c r="HRN539" s="66"/>
      <c r="HRO539" s="66"/>
      <c r="HRP539" s="79"/>
      <c r="HRQ539" s="109"/>
      <c r="HRR539" s="479"/>
      <c r="HRS539" s="78"/>
      <c r="HRT539" s="144"/>
      <c r="HRU539" s="75"/>
      <c r="HRV539" s="66"/>
      <c r="HRW539" s="66"/>
      <c r="HRX539" s="79"/>
      <c r="HRY539" s="109"/>
      <c r="HRZ539" s="479"/>
      <c r="HSA539" s="78"/>
      <c r="HSB539" s="144"/>
      <c r="HSC539" s="75"/>
      <c r="HSD539" s="66"/>
      <c r="HSE539" s="66"/>
      <c r="HSF539" s="79"/>
      <c r="HSG539" s="109"/>
      <c r="HSH539" s="479"/>
      <c r="HSI539" s="78"/>
      <c r="HSJ539" s="144"/>
      <c r="HSK539" s="75"/>
      <c r="HSL539" s="66"/>
      <c r="HSM539" s="66"/>
      <c r="HSN539" s="79"/>
      <c r="HSO539" s="109"/>
      <c r="HSP539" s="479"/>
      <c r="HSQ539" s="78"/>
      <c r="HSR539" s="144"/>
      <c r="HSS539" s="75"/>
      <c r="HST539" s="66"/>
      <c r="HSU539" s="66"/>
      <c r="HSV539" s="79"/>
      <c r="HSW539" s="109"/>
      <c r="HSX539" s="479"/>
      <c r="HSY539" s="78"/>
      <c r="HSZ539" s="144"/>
      <c r="HTA539" s="75"/>
      <c r="HTB539" s="66"/>
      <c r="HTC539" s="66"/>
      <c r="HTD539" s="79"/>
      <c r="HTE539" s="109"/>
      <c r="HTF539" s="479"/>
      <c r="HTG539" s="78"/>
      <c r="HTH539" s="144"/>
      <c r="HTI539" s="75"/>
      <c r="HTJ539" s="66"/>
      <c r="HTK539" s="66"/>
      <c r="HTL539" s="79"/>
      <c r="HTM539" s="109"/>
      <c r="HTN539" s="479"/>
      <c r="HTO539" s="78"/>
      <c r="HTP539" s="144"/>
      <c r="HTQ539" s="75"/>
      <c r="HTR539" s="66"/>
      <c r="HTS539" s="66"/>
      <c r="HTT539" s="79"/>
      <c r="HTU539" s="109"/>
      <c r="HTV539" s="479"/>
      <c r="HTW539" s="78"/>
      <c r="HTX539" s="144"/>
      <c r="HTY539" s="75"/>
      <c r="HTZ539" s="66"/>
      <c r="HUA539" s="66"/>
      <c r="HUB539" s="79"/>
      <c r="HUC539" s="109"/>
      <c r="HUD539" s="479"/>
      <c r="HUE539" s="78"/>
      <c r="HUF539" s="144"/>
      <c r="HUG539" s="75"/>
      <c r="HUH539" s="66"/>
      <c r="HUI539" s="66"/>
      <c r="HUJ539" s="79"/>
      <c r="HUK539" s="109"/>
      <c r="HUL539" s="479"/>
      <c r="HUM539" s="78"/>
      <c r="HUN539" s="144"/>
      <c r="HUO539" s="75"/>
      <c r="HUP539" s="66"/>
      <c r="HUQ539" s="66"/>
      <c r="HUR539" s="79"/>
      <c r="HUS539" s="109"/>
      <c r="HUT539" s="479"/>
      <c r="HUU539" s="78"/>
      <c r="HUV539" s="144"/>
      <c r="HUW539" s="75"/>
      <c r="HUX539" s="66"/>
      <c r="HUY539" s="66"/>
      <c r="HUZ539" s="79"/>
      <c r="HVA539" s="109"/>
      <c r="HVB539" s="479"/>
      <c r="HVC539" s="78"/>
      <c r="HVD539" s="144"/>
      <c r="HVE539" s="75"/>
      <c r="HVF539" s="66"/>
      <c r="HVG539" s="66"/>
      <c r="HVH539" s="79"/>
      <c r="HVI539" s="109"/>
      <c r="HVJ539" s="479"/>
      <c r="HVK539" s="78"/>
      <c r="HVL539" s="144"/>
      <c r="HVM539" s="75"/>
      <c r="HVN539" s="66"/>
      <c r="HVO539" s="66"/>
      <c r="HVP539" s="79"/>
      <c r="HVQ539" s="109"/>
      <c r="HVR539" s="479"/>
      <c r="HVS539" s="78"/>
      <c r="HVT539" s="144"/>
      <c r="HVU539" s="75"/>
      <c r="HVV539" s="66"/>
      <c r="HVW539" s="66"/>
      <c r="HVX539" s="79"/>
      <c r="HVY539" s="109"/>
      <c r="HVZ539" s="479"/>
      <c r="HWA539" s="78"/>
      <c r="HWB539" s="144"/>
      <c r="HWC539" s="75"/>
      <c r="HWD539" s="66"/>
      <c r="HWE539" s="66"/>
      <c r="HWF539" s="79"/>
      <c r="HWG539" s="109"/>
      <c r="HWH539" s="479"/>
      <c r="HWI539" s="78"/>
      <c r="HWJ539" s="144"/>
      <c r="HWK539" s="75"/>
      <c r="HWL539" s="66"/>
      <c r="HWM539" s="66"/>
      <c r="HWN539" s="79"/>
      <c r="HWO539" s="109"/>
      <c r="HWP539" s="479"/>
      <c r="HWQ539" s="78"/>
      <c r="HWR539" s="144"/>
      <c r="HWS539" s="75"/>
      <c r="HWT539" s="66"/>
      <c r="HWU539" s="66"/>
      <c r="HWV539" s="79"/>
      <c r="HWW539" s="109"/>
      <c r="HWX539" s="479"/>
      <c r="HWY539" s="78"/>
      <c r="HWZ539" s="144"/>
      <c r="HXA539" s="75"/>
      <c r="HXB539" s="66"/>
      <c r="HXC539" s="66"/>
      <c r="HXD539" s="79"/>
      <c r="HXE539" s="109"/>
      <c r="HXF539" s="479"/>
      <c r="HXG539" s="78"/>
      <c r="HXH539" s="144"/>
      <c r="HXI539" s="75"/>
      <c r="HXJ539" s="66"/>
      <c r="HXK539" s="66"/>
      <c r="HXL539" s="79"/>
      <c r="HXM539" s="109"/>
      <c r="HXN539" s="479"/>
      <c r="HXO539" s="78"/>
      <c r="HXP539" s="144"/>
      <c r="HXQ539" s="75"/>
      <c r="HXR539" s="66"/>
      <c r="HXS539" s="66"/>
      <c r="HXT539" s="79"/>
      <c r="HXU539" s="109"/>
      <c r="HXV539" s="479"/>
      <c r="HXW539" s="78"/>
      <c r="HXX539" s="144"/>
      <c r="HXY539" s="75"/>
      <c r="HXZ539" s="66"/>
      <c r="HYA539" s="66"/>
      <c r="HYB539" s="79"/>
      <c r="HYC539" s="109"/>
      <c r="HYD539" s="479"/>
      <c r="HYE539" s="78"/>
      <c r="HYF539" s="144"/>
      <c r="HYG539" s="75"/>
      <c r="HYH539" s="66"/>
      <c r="HYI539" s="66"/>
      <c r="HYJ539" s="79"/>
      <c r="HYK539" s="109"/>
      <c r="HYL539" s="479"/>
      <c r="HYM539" s="78"/>
      <c r="HYN539" s="144"/>
      <c r="HYO539" s="75"/>
      <c r="HYP539" s="66"/>
      <c r="HYQ539" s="66"/>
      <c r="HYR539" s="79"/>
      <c r="HYS539" s="109"/>
      <c r="HYT539" s="479"/>
      <c r="HYU539" s="78"/>
      <c r="HYV539" s="144"/>
      <c r="HYW539" s="75"/>
      <c r="HYX539" s="66"/>
      <c r="HYY539" s="66"/>
      <c r="HYZ539" s="79"/>
      <c r="HZA539" s="109"/>
      <c r="HZB539" s="479"/>
      <c r="HZC539" s="78"/>
      <c r="HZD539" s="144"/>
      <c r="HZE539" s="75"/>
      <c r="HZF539" s="66"/>
      <c r="HZG539" s="66"/>
      <c r="HZH539" s="79"/>
      <c r="HZI539" s="109"/>
      <c r="HZJ539" s="479"/>
      <c r="HZK539" s="78"/>
      <c r="HZL539" s="144"/>
      <c r="HZM539" s="75"/>
      <c r="HZN539" s="66"/>
      <c r="HZO539" s="66"/>
      <c r="HZP539" s="79"/>
      <c r="HZQ539" s="109"/>
      <c r="HZR539" s="479"/>
      <c r="HZS539" s="78"/>
      <c r="HZT539" s="144"/>
      <c r="HZU539" s="75"/>
      <c r="HZV539" s="66"/>
      <c r="HZW539" s="66"/>
      <c r="HZX539" s="79"/>
      <c r="HZY539" s="109"/>
      <c r="HZZ539" s="479"/>
      <c r="IAA539" s="78"/>
      <c r="IAB539" s="144"/>
      <c r="IAC539" s="75"/>
      <c r="IAD539" s="66"/>
      <c r="IAE539" s="66"/>
      <c r="IAF539" s="79"/>
      <c r="IAG539" s="109"/>
      <c r="IAH539" s="479"/>
      <c r="IAI539" s="78"/>
      <c r="IAJ539" s="144"/>
      <c r="IAK539" s="75"/>
      <c r="IAL539" s="66"/>
      <c r="IAM539" s="66"/>
      <c r="IAN539" s="79"/>
      <c r="IAO539" s="109"/>
      <c r="IAP539" s="479"/>
      <c r="IAQ539" s="78"/>
      <c r="IAR539" s="144"/>
      <c r="IAS539" s="75"/>
      <c r="IAT539" s="66"/>
      <c r="IAU539" s="66"/>
      <c r="IAV539" s="79"/>
      <c r="IAW539" s="109"/>
      <c r="IAX539" s="479"/>
      <c r="IAY539" s="78"/>
      <c r="IAZ539" s="144"/>
      <c r="IBA539" s="75"/>
      <c r="IBB539" s="66"/>
      <c r="IBC539" s="66"/>
      <c r="IBD539" s="79"/>
      <c r="IBE539" s="109"/>
      <c r="IBF539" s="479"/>
      <c r="IBG539" s="78"/>
      <c r="IBH539" s="144"/>
      <c r="IBI539" s="75"/>
      <c r="IBJ539" s="66"/>
      <c r="IBK539" s="66"/>
      <c r="IBL539" s="79"/>
      <c r="IBM539" s="109"/>
      <c r="IBN539" s="479"/>
      <c r="IBO539" s="78"/>
      <c r="IBP539" s="144"/>
      <c r="IBQ539" s="75"/>
      <c r="IBR539" s="66"/>
      <c r="IBS539" s="66"/>
      <c r="IBT539" s="79"/>
      <c r="IBU539" s="109"/>
      <c r="IBV539" s="479"/>
      <c r="IBW539" s="78"/>
      <c r="IBX539" s="144"/>
      <c r="IBY539" s="75"/>
      <c r="IBZ539" s="66"/>
      <c r="ICA539" s="66"/>
      <c r="ICB539" s="79"/>
      <c r="ICC539" s="109"/>
      <c r="ICD539" s="479"/>
      <c r="ICE539" s="78"/>
      <c r="ICF539" s="144"/>
      <c r="ICG539" s="75"/>
      <c r="ICH539" s="66"/>
      <c r="ICI539" s="66"/>
      <c r="ICJ539" s="79"/>
      <c r="ICK539" s="109"/>
      <c r="ICL539" s="479"/>
      <c r="ICM539" s="78"/>
      <c r="ICN539" s="144"/>
      <c r="ICO539" s="75"/>
      <c r="ICP539" s="66"/>
      <c r="ICQ539" s="66"/>
      <c r="ICR539" s="79"/>
      <c r="ICS539" s="109"/>
      <c r="ICT539" s="479"/>
      <c r="ICU539" s="78"/>
      <c r="ICV539" s="144"/>
      <c r="ICW539" s="75"/>
      <c r="ICX539" s="66"/>
      <c r="ICY539" s="66"/>
      <c r="ICZ539" s="79"/>
      <c r="IDA539" s="109"/>
      <c r="IDB539" s="479"/>
      <c r="IDC539" s="78"/>
      <c r="IDD539" s="144"/>
      <c r="IDE539" s="75"/>
      <c r="IDF539" s="66"/>
      <c r="IDG539" s="66"/>
      <c r="IDH539" s="79"/>
      <c r="IDI539" s="109"/>
      <c r="IDJ539" s="479"/>
      <c r="IDK539" s="78"/>
      <c r="IDL539" s="144"/>
      <c r="IDM539" s="75"/>
      <c r="IDN539" s="66"/>
      <c r="IDO539" s="66"/>
      <c r="IDP539" s="79"/>
      <c r="IDQ539" s="109"/>
      <c r="IDR539" s="479"/>
      <c r="IDS539" s="78"/>
      <c r="IDT539" s="144"/>
      <c r="IDU539" s="75"/>
      <c r="IDV539" s="66"/>
      <c r="IDW539" s="66"/>
      <c r="IDX539" s="79"/>
      <c r="IDY539" s="109"/>
      <c r="IDZ539" s="479"/>
      <c r="IEA539" s="78"/>
      <c r="IEB539" s="144"/>
      <c r="IEC539" s="75"/>
      <c r="IED539" s="66"/>
      <c r="IEE539" s="66"/>
      <c r="IEF539" s="79"/>
      <c r="IEG539" s="109"/>
      <c r="IEH539" s="479"/>
      <c r="IEI539" s="78"/>
      <c r="IEJ539" s="144"/>
      <c r="IEK539" s="75"/>
      <c r="IEL539" s="66"/>
      <c r="IEM539" s="66"/>
      <c r="IEN539" s="79"/>
      <c r="IEO539" s="109"/>
      <c r="IEP539" s="479"/>
      <c r="IEQ539" s="78"/>
      <c r="IER539" s="144"/>
      <c r="IES539" s="75"/>
      <c r="IET539" s="66"/>
      <c r="IEU539" s="66"/>
      <c r="IEV539" s="79"/>
      <c r="IEW539" s="109"/>
      <c r="IEX539" s="479"/>
      <c r="IEY539" s="78"/>
      <c r="IEZ539" s="144"/>
      <c r="IFA539" s="75"/>
      <c r="IFB539" s="66"/>
      <c r="IFC539" s="66"/>
      <c r="IFD539" s="79"/>
      <c r="IFE539" s="109"/>
      <c r="IFF539" s="479"/>
      <c r="IFG539" s="78"/>
      <c r="IFH539" s="144"/>
      <c r="IFI539" s="75"/>
      <c r="IFJ539" s="66"/>
      <c r="IFK539" s="66"/>
      <c r="IFL539" s="79"/>
      <c r="IFM539" s="109"/>
      <c r="IFN539" s="479"/>
      <c r="IFO539" s="78"/>
      <c r="IFP539" s="144"/>
      <c r="IFQ539" s="75"/>
      <c r="IFR539" s="66"/>
      <c r="IFS539" s="66"/>
      <c r="IFT539" s="79"/>
      <c r="IFU539" s="109"/>
      <c r="IFV539" s="479"/>
      <c r="IFW539" s="78"/>
      <c r="IFX539" s="144"/>
      <c r="IFY539" s="75"/>
      <c r="IFZ539" s="66"/>
      <c r="IGA539" s="66"/>
      <c r="IGB539" s="79"/>
      <c r="IGC539" s="109"/>
      <c r="IGD539" s="479"/>
      <c r="IGE539" s="78"/>
      <c r="IGF539" s="144"/>
      <c r="IGG539" s="75"/>
      <c r="IGH539" s="66"/>
      <c r="IGI539" s="66"/>
      <c r="IGJ539" s="79"/>
      <c r="IGK539" s="109"/>
      <c r="IGL539" s="479"/>
      <c r="IGM539" s="78"/>
      <c r="IGN539" s="144"/>
      <c r="IGO539" s="75"/>
      <c r="IGP539" s="66"/>
      <c r="IGQ539" s="66"/>
      <c r="IGR539" s="79"/>
      <c r="IGS539" s="109"/>
      <c r="IGT539" s="479"/>
      <c r="IGU539" s="78"/>
      <c r="IGV539" s="144"/>
      <c r="IGW539" s="75"/>
      <c r="IGX539" s="66"/>
      <c r="IGY539" s="66"/>
      <c r="IGZ539" s="79"/>
      <c r="IHA539" s="109"/>
      <c r="IHB539" s="479"/>
      <c r="IHC539" s="78"/>
      <c r="IHD539" s="144"/>
      <c r="IHE539" s="75"/>
      <c r="IHF539" s="66"/>
      <c r="IHG539" s="66"/>
      <c r="IHH539" s="79"/>
      <c r="IHI539" s="109"/>
      <c r="IHJ539" s="479"/>
      <c r="IHK539" s="78"/>
      <c r="IHL539" s="144"/>
      <c r="IHM539" s="75"/>
      <c r="IHN539" s="66"/>
      <c r="IHO539" s="66"/>
      <c r="IHP539" s="79"/>
      <c r="IHQ539" s="109"/>
      <c r="IHR539" s="479"/>
      <c r="IHS539" s="78"/>
      <c r="IHT539" s="144"/>
      <c r="IHU539" s="75"/>
      <c r="IHV539" s="66"/>
      <c r="IHW539" s="66"/>
      <c r="IHX539" s="79"/>
      <c r="IHY539" s="109"/>
      <c r="IHZ539" s="479"/>
      <c r="IIA539" s="78"/>
      <c r="IIB539" s="144"/>
      <c r="IIC539" s="75"/>
      <c r="IID539" s="66"/>
      <c r="IIE539" s="66"/>
      <c r="IIF539" s="79"/>
      <c r="IIG539" s="109"/>
      <c r="IIH539" s="479"/>
      <c r="III539" s="78"/>
      <c r="IIJ539" s="144"/>
      <c r="IIK539" s="75"/>
      <c r="IIL539" s="66"/>
      <c r="IIM539" s="66"/>
      <c r="IIN539" s="79"/>
      <c r="IIO539" s="109"/>
      <c r="IIP539" s="479"/>
      <c r="IIQ539" s="78"/>
      <c r="IIR539" s="144"/>
      <c r="IIS539" s="75"/>
      <c r="IIT539" s="66"/>
      <c r="IIU539" s="66"/>
      <c r="IIV539" s="79"/>
      <c r="IIW539" s="109"/>
      <c r="IIX539" s="479"/>
      <c r="IIY539" s="78"/>
      <c r="IIZ539" s="144"/>
      <c r="IJA539" s="75"/>
      <c r="IJB539" s="66"/>
      <c r="IJC539" s="66"/>
      <c r="IJD539" s="79"/>
      <c r="IJE539" s="109"/>
      <c r="IJF539" s="479"/>
      <c r="IJG539" s="78"/>
      <c r="IJH539" s="144"/>
      <c r="IJI539" s="75"/>
      <c r="IJJ539" s="66"/>
      <c r="IJK539" s="66"/>
      <c r="IJL539" s="79"/>
      <c r="IJM539" s="109"/>
      <c r="IJN539" s="479"/>
      <c r="IJO539" s="78"/>
      <c r="IJP539" s="144"/>
      <c r="IJQ539" s="75"/>
      <c r="IJR539" s="66"/>
      <c r="IJS539" s="66"/>
      <c r="IJT539" s="79"/>
      <c r="IJU539" s="109"/>
      <c r="IJV539" s="479"/>
      <c r="IJW539" s="78"/>
      <c r="IJX539" s="144"/>
      <c r="IJY539" s="75"/>
      <c r="IJZ539" s="66"/>
      <c r="IKA539" s="66"/>
      <c r="IKB539" s="79"/>
      <c r="IKC539" s="109"/>
      <c r="IKD539" s="479"/>
      <c r="IKE539" s="78"/>
      <c r="IKF539" s="144"/>
      <c r="IKG539" s="75"/>
      <c r="IKH539" s="66"/>
      <c r="IKI539" s="66"/>
      <c r="IKJ539" s="79"/>
      <c r="IKK539" s="109"/>
      <c r="IKL539" s="479"/>
      <c r="IKM539" s="78"/>
      <c r="IKN539" s="144"/>
      <c r="IKO539" s="75"/>
      <c r="IKP539" s="66"/>
      <c r="IKQ539" s="66"/>
      <c r="IKR539" s="79"/>
      <c r="IKS539" s="109"/>
      <c r="IKT539" s="479"/>
      <c r="IKU539" s="78"/>
      <c r="IKV539" s="144"/>
      <c r="IKW539" s="75"/>
      <c r="IKX539" s="66"/>
      <c r="IKY539" s="66"/>
      <c r="IKZ539" s="79"/>
      <c r="ILA539" s="109"/>
      <c r="ILB539" s="479"/>
      <c r="ILC539" s="78"/>
      <c r="ILD539" s="144"/>
      <c r="ILE539" s="75"/>
      <c r="ILF539" s="66"/>
      <c r="ILG539" s="66"/>
      <c r="ILH539" s="79"/>
      <c r="ILI539" s="109"/>
      <c r="ILJ539" s="479"/>
      <c r="ILK539" s="78"/>
      <c r="ILL539" s="144"/>
      <c r="ILM539" s="75"/>
      <c r="ILN539" s="66"/>
      <c r="ILO539" s="66"/>
      <c r="ILP539" s="79"/>
      <c r="ILQ539" s="109"/>
      <c r="ILR539" s="479"/>
      <c r="ILS539" s="78"/>
      <c r="ILT539" s="144"/>
      <c r="ILU539" s="75"/>
      <c r="ILV539" s="66"/>
      <c r="ILW539" s="66"/>
      <c r="ILX539" s="79"/>
      <c r="ILY539" s="109"/>
      <c r="ILZ539" s="479"/>
      <c r="IMA539" s="78"/>
      <c r="IMB539" s="144"/>
      <c r="IMC539" s="75"/>
      <c r="IMD539" s="66"/>
      <c r="IME539" s="66"/>
      <c r="IMF539" s="79"/>
      <c r="IMG539" s="109"/>
      <c r="IMH539" s="479"/>
      <c r="IMI539" s="78"/>
      <c r="IMJ539" s="144"/>
      <c r="IMK539" s="75"/>
      <c r="IML539" s="66"/>
      <c r="IMM539" s="66"/>
      <c r="IMN539" s="79"/>
      <c r="IMO539" s="109"/>
      <c r="IMP539" s="479"/>
      <c r="IMQ539" s="78"/>
      <c r="IMR539" s="144"/>
      <c r="IMS539" s="75"/>
      <c r="IMT539" s="66"/>
      <c r="IMU539" s="66"/>
      <c r="IMV539" s="79"/>
      <c r="IMW539" s="109"/>
      <c r="IMX539" s="479"/>
      <c r="IMY539" s="78"/>
      <c r="IMZ539" s="144"/>
      <c r="INA539" s="75"/>
      <c r="INB539" s="66"/>
      <c r="INC539" s="66"/>
      <c r="IND539" s="79"/>
      <c r="INE539" s="109"/>
      <c r="INF539" s="479"/>
      <c r="ING539" s="78"/>
      <c r="INH539" s="144"/>
      <c r="INI539" s="75"/>
      <c r="INJ539" s="66"/>
      <c r="INK539" s="66"/>
      <c r="INL539" s="79"/>
      <c r="INM539" s="109"/>
      <c r="INN539" s="479"/>
      <c r="INO539" s="78"/>
      <c r="INP539" s="144"/>
      <c r="INQ539" s="75"/>
      <c r="INR539" s="66"/>
      <c r="INS539" s="66"/>
      <c r="INT539" s="79"/>
      <c r="INU539" s="109"/>
      <c r="INV539" s="479"/>
      <c r="INW539" s="78"/>
      <c r="INX539" s="144"/>
      <c r="INY539" s="75"/>
      <c r="INZ539" s="66"/>
      <c r="IOA539" s="66"/>
      <c r="IOB539" s="79"/>
      <c r="IOC539" s="109"/>
      <c r="IOD539" s="479"/>
      <c r="IOE539" s="78"/>
      <c r="IOF539" s="144"/>
      <c r="IOG539" s="75"/>
      <c r="IOH539" s="66"/>
      <c r="IOI539" s="66"/>
      <c r="IOJ539" s="79"/>
      <c r="IOK539" s="109"/>
      <c r="IOL539" s="479"/>
      <c r="IOM539" s="78"/>
      <c r="ION539" s="144"/>
      <c r="IOO539" s="75"/>
      <c r="IOP539" s="66"/>
      <c r="IOQ539" s="66"/>
      <c r="IOR539" s="79"/>
      <c r="IOS539" s="109"/>
      <c r="IOT539" s="479"/>
      <c r="IOU539" s="78"/>
      <c r="IOV539" s="144"/>
      <c r="IOW539" s="75"/>
      <c r="IOX539" s="66"/>
      <c r="IOY539" s="66"/>
      <c r="IOZ539" s="79"/>
      <c r="IPA539" s="109"/>
      <c r="IPB539" s="479"/>
      <c r="IPC539" s="78"/>
      <c r="IPD539" s="144"/>
      <c r="IPE539" s="75"/>
      <c r="IPF539" s="66"/>
      <c r="IPG539" s="66"/>
      <c r="IPH539" s="79"/>
      <c r="IPI539" s="109"/>
      <c r="IPJ539" s="479"/>
      <c r="IPK539" s="78"/>
      <c r="IPL539" s="144"/>
      <c r="IPM539" s="75"/>
      <c r="IPN539" s="66"/>
      <c r="IPO539" s="66"/>
      <c r="IPP539" s="79"/>
      <c r="IPQ539" s="109"/>
      <c r="IPR539" s="479"/>
      <c r="IPS539" s="78"/>
      <c r="IPT539" s="144"/>
      <c r="IPU539" s="75"/>
      <c r="IPV539" s="66"/>
      <c r="IPW539" s="66"/>
      <c r="IPX539" s="79"/>
      <c r="IPY539" s="109"/>
      <c r="IPZ539" s="479"/>
      <c r="IQA539" s="78"/>
      <c r="IQB539" s="144"/>
      <c r="IQC539" s="75"/>
      <c r="IQD539" s="66"/>
      <c r="IQE539" s="66"/>
      <c r="IQF539" s="79"/>
      <c r="IQG539" s="109"/>
      <c r="IQH539" s="479"/>
      <c r="IQI539" s="78"/>
      <c r="IQJ539" s="144"/>
      <c r="IQK539" s="75"/>
      <c r="IQL539" s="66"/>
      <c r="IQM539" s="66"/>
      <c r="IQN539" s="79"/>
      <c r="IQO539" s="109"/>
      <c r="IQP539" s="479"/>
      <c r="IQQ539" s="78"/>
      <c r="IQR539" s="144"/>
      <c r="IQS539" s="75"/>
      <c r="IQT539" s="66"/>
      <c r="IQU539" s="66"/>
      <c r="IQV539" s="79"/>
      <c r="IQW539" s="109"/>
      <c r="IQX539" s="479"/>
      <c r="IQY539" s="78"/>
      <c r="IQZ539" s="144"/>
      <c r="IRA539" s="75"/>
      <c r="IRB539" s="66"/>
      <c r="IRC539" s="66"/>
      <c r="IRD539" s="79"/>
      <c r="IRE539" s="109"/>
      <c r="IRF539" s="479"/>
      <c r="IRG539" s="78"/>
      <c r="IRH539" s="144"/>
      <c r="IRI539" s="75"/>
      <c r="IRJ539" s="66"/>
      <c r="IRK539" s="66"/>
      <c r="IRL539" s="79"/>
      <c r="IRM539" s="109"/>
      <c r="IRN539" s="479"/>
      <c r="IRO539" s="78"/>
      <c r="IRP539" s="144"/>
      <c r="IRQ539" s="75"/>
      <c r="IRR539" s="66"/>
      <c r="IRS539" s="66"/>
      <c r="IRT539" s="79"/>
      <c r="IRU539" s="109"/>
      <c r="IRV539" s="479"/>
      <c r="IRW539" s="78"/>
      <c r="IRX539" s="144"/>
      <c r="IRY539" s="75"/>
      <c r="IRZ539" s="66"/>
      <c r="ISA539" s="66"/>
      <c r="ISB539" s="79"/>
      <c r="ISC539" s="109"/>
      <c r="ISD539" s="479"/>
      <c r="ISE539" s="78"/>
      <c r="ISF539" s="144"/>
      <c r="ISG539" s="75"/>
      <c r="ISH539" s="66"/>
      <c r="ISI539" s="66"/>
      <c r="ISJ539" s="79"/>
      <c r="ISK539" s="109"/>
      <c r="ISL539" s="479"/>
      <c r="ISM539" s="78"/>
      <c r="ISN539" s="144"/>
      <c r="ISO539" s="75"/>
      <c r="ISP539" s="66"/>
      <c r="ISQ539" s="66"/>
      <c r="ISR539" s="79"/>
      <c r="ISS539" s="109"/>
      <c r="IST539" s="479"/>
      <c r="ISU539" s="78"/>
      <c r="ISV539" s="144"/>
      <c r="ISW539" s="75"/>
      <c r="ISX539" s="66"/>
      <c r="ISY539" s="66"/>
      <c r="ISZ539" s="79"/>
      <c r="ITA539" s="109"/>
      <c r="ITB539" s="479"/>
      <c r="ITC539" s="78"/>
      <c r="ITD539" s="144"/>
      <c r="ITE539" s="75"/>
      <c r="ITF539" s="66"/>
      <c r="ITG539" s="66"/>
      <c r="ITH539" s="79"/>
      <c r="ITI539" s="109"/>
      <c r="ITJ539" s="479"/>
      <c r="ITK539" s="78"/>
      <c r="ITL539" s="144"/>
      <c r="ITM539" s="75"/>
      <c r="ITN539" s="66"/>
      <c r="ITO539" s="66"/>
      <c r="ITP539" s="79"/>
      <c r="ITQ539" s="109"/>
      <c r="ITR539" s="479"/>
      <c r="ITS539" s="78"/>
      <c r="ITT539" s="144"/>
      <c r="ITU539" s="75"/>
      <c r="ITV539" s="66"/>
      <c r="ITW539" s="66"/>
      <c r="ITX539" s="79"/>
      <c r="ITY539" s="109"/>
      <c r="ITZ539" s="479"/>
      <c r="IUA539" s="78"/>
      <c r="IUB539" s="144"/>
      <c r="IUC539" s="75"/>
      <c r="IUD539" s="66"/>
      <c r="IUE539" s="66"/>
      <c r="IUF539" s="79"/>
      <c r="IUG539" s="109"/>
      <c r="IUH539" s="479"/>
      <c r="IUI539" s="78"/>
      <c r="IUJ539" s="144"/>
      <c r="IUK539" s="75"/>
      <c r="IUL539" s="66"/>
      <c r="IUM539" s="66"/>
      <c r="IUN539" s="79"/>
      <c r="IUO539" s="109"/>
      <c r="IUP539" s="479"/>
      <c r="IUQ539" s="78"/>
      <c r="IUR539" s="144"/>
      <c r="IUS539" s="75"/>
      <c r="IUT539" s="66"/>
      <c r="IUU539" s="66"/>
      <c r="IUV539" s="79"/>
      <c r="IUW539" s="109"/>
      <c r="IUX539" s="479"/>
      <c r="IUY539" s="78"/>
      <c r="IUZ539" s="144"/>
      <c r="IVA539" s="75"/>
      <c r="IVB539" s="66"/>
      <c r="IVC539" s="66"/>
      <c r="IVD539" s="79"/>
      <c r="IVE539" s="109"/>
      <c r="IVF539" s="479"/>
      <c r="IVG539" s="78"/>
      <c r="IVH539" s="144"/>
      <c r="IVI539" s="75"/>
      <c r="IVJ539" s="66"/>
      <c r="IVK539" s="66"/>
      <c r="IVL539" s="79"/>
      <c r="IVM539" s="109"/>
      <c r="IVN539" s="479"/>
      <c r="IVO539" s="78"/>
      <c r="IVP539" s="144"/>
      <c r="IVQ539" s="75"/>
      <c r="IVR539" s="66"/>
      <c r="IVS539" s="66"/>
      <c r="IVT539" s="79"/>
      <c r="IVU539" s="109"/>
      <c r="IVV539" s="479"/>
      <c r="IVW539" s="78"/>
      <c r="IVX539" s="144"/>
      <c r="IVY539" s="75"/>
      <c r="IVZ539" s="66"/>
      <c r="IWA539" s="66"/>
      <c r="IWB539" s="79"/>
      <c r="IWC539" s="109"/>
      <c r="IWD539" s="479"/>
      <c r="IWE539" s="78"/>
      <c r="IWF539" s="144"/>
      <c r="IWG539" s="75"/>
      <c r="IWH539" s="66"/>
      <c r="IWI539" s="66"/>
      <c r="IWJ539" s="79"/>
      <c r="IWK539" s="109"/>
      <c r="IWL539" s="479"/>
      <c r="IWM539" s="78"/>
      <c r="IWN539" s="144"/>
      <c r="IWO539" s="75"/>
      <c r="IWP539" s="66"/>
      <c r="IWQ539" s="66"/>
      <c r="IWR539" s="79"/>
      <c r="IWS539" s="109"/>
      <c r="IWT539" s="479"/>
      <c r="IWU539" s="78"/>
      <c r="IWV539" s="144"/>
      <c r="IWW539" s="75"/>
      <c r="IWX539" s="66"/>
      <c r="IWY539" s="66"/>
      <c r="IWZ539" s="79"/>
      <c r="IXA539" s="109"/>
      <c r="IXB539" s="479"/>
      <c r="IXC539" s="78"/>
      <c r="IXD539" s="144"/>
      <c r="IXE539" s="75"/>
      <c r="IXF539" s="66"/>
      <c r="IXG539" s="66"/>
      <c r="IXH539" s="79"/>
      <c r="IXI539" s="109"/>
      <c r="IXJ539" s="479"/>
      <c r="IXK539" s="78"/>
      <c r="IXL539" s="144"/>
      <c r="IXM539" s="75"/>
      <c r="IXN539" s="66"/>
      <c r="IXO539" s="66"/>
      <c r="IXP539" s="79"/>
      <c r="IXQ539" s="109"/>
      <c r="IXR539" s="479"/>
      <c r="IXS539" s="78"/>
      <c r="IXT539" s="144"/>
      <c r="IXU539" s="75"/>
      <c r="IXV539" s="66"/>
      <c r="IXW539" s="66"/>
      <c r="IXX539" s="79"/>
      <c r="IXY539" s="109"/>
      <c r="IXZ539" s="479"/>
      <c r="IYA539" s="78"/>
      <c r="IYB539" s="144"/>
      <c r="IYC539" s="75"/>
      <c r="IYD539" s="66"/>
      <c r="IYE539" s="66"/>
      <c r="IYF539" s="79"/>
      <c r="IYG539" s="109"/>
      <c r="IYH539" s="479"/>
      <c r="IYI539" s="78"/>
      <c r="IYJ539" s="144"/>
      <c r="IYK539" s="75"/>
      <c r="IYL539" s="66"/>
      <c r="IYM539" s="66"/>
      <c r="IYN539" s="79"/>
      <c r="IYO539" s="109"/>
      <c r="IYP539" s="479"/>
      <c r="IYQ539" s="78"/>
      <c r="IYR539" s="144"/>
      <c r="IYS539" s="75"/>
      <c r="IYT539" s="66"/>
      <c r="IYU539" s="66"/>
      <c r="IYV539" s="79"/>
      <c r="IYW539" s="109"/>
      <c r="IYX539" s="479"/>
      <c r="IYY539" s="78"/>
      <c r="IYZ539" s="144"/>
      <c r="IZA539" s="75"/>
      <c r="IZB539" s="66"/>
      <c r="IZC539" s="66"/>
      <c r="IZD539" s="79"/>
      <c r="IZE539" s="109"/>
      <c r="IZF539" s="479"/>
      <c r="IZG539" s="78"/>
      <c r="IZH539" s="144"/>
      <c r="IZI539" s="75"/>
      <c r="IZJ539" s="66"/>
      <c r="IZK539" s="66"/>
      <c r="IZL539" s="79"/>
      <c r="IZM539" s="109"/>
      <c r="IZN539" s="479"/>
      <c r="IZO539" s="78"/>
      <c r="IZP539" s="144"/>
      <c r="IZQ539" s="75"/>
      <c r="IZR539" s="66"/>
      <c r="IZS539" s="66"/>
      <c r="IZT539" s="79"/>
      <c r="IZU539" s="109"/>
      <c r="IZV539" s="479"/>
      <c r="IZW539" s="78"/>
      <c r="IZX539" s="144"/>
      <c r="IZY539" s="75"/>
      <c r="IZZ539" s="66"/>
      <c r="JAA539" s="66"/>
      <c r="JAB539" s="79"/>
      <c r="JAC539" s="109"/>
      <c r="JAD539" s="479"/>
      <c r="JAE539" s="78"/>
      <c r="JAF539" s="144"/>
      <c r="JAG539" s="75"/>
      <c r="JAH539" s="66"/>
      <c r="JAI539" s="66"/>
      <c r="JAJ539" s="79"/>
      <c r="JAK539" s="109"/>
      <c r="JAL539" s="479"/>
      <c r="JAM539" s="78"/>
      <c r="JAN539" s="144"/>
      <c r="JAO539" s="75"/>
      <c r="JAP539" s="66"/>
      <c r="JAQ539" s="66"/>
      <c r="JAR539" s="79"/>
      <c r="JAS539" s="109"/>
      <c r="JAT539" s="479"/>
      <c r="JAU539" s="78"/>
      <c r="JAV539" s="144"/>
      <c r="JAW539" s="75"/>
      <c r="JAX539" s="66"/>
      <c r="JAY539" s="66"/>
      <c r="JAZ539" s="79"/>
      <c r="JBA539" s="109"/>
      <c r="JBB539" s="479"/>
      <c r="JBC539" s="78"/>
      <c r="JBD539" s="144"/>
      <c r="JBE539" s="75"/>
      <c r="JBF539" s="66"/>
      <c r="JBG539" s="66"/>
      <c r="JBH539" s="79"/>
      <c r="JBI539" s="109"/>
      <c r="JBJ539" s="479"/>
      <c r="JBK539" s="78"/>
      <c r="JBL539" s="144"/>
      <c r="JBM539" s="75"/>
      <c r="JBN539" s="66"/>
      <c r="JBO539" s="66"/>
      <c r="JBP539" s="79"/>
      <c r="JBQ539" s="109"/>
      <c r="JBR539" s="479"/>
      <c r="JBS539" s="78"/>
      <c r="JBT539" s="144"/>
      <c r="JBU539" s="75"/>
      <c r="JBV539" s="66"/>
      <c r="JBW539" s="66"/>
      <c r="JBX539" s="79"/>
      <c r="JBY539" s="109"/>
      <c r="JBZ539" s="479"/>
      <c r="JCA539" s="78"/>
      <c r="JCB539" s="144"/>
      <c r="JCC539" s="75"/>
      <c r="JCD539" s="66"/>
      <c r="JCE539" s="66"/>
      <c r="JCF539" s="79"/>
      <c r="JCG539" s="109"/>
      <c r="JCH539" s="479"/>
      <c r="JCI539" s="78"/>
      <c r="JCJ539" s="144"/>
      <c r="JCK539" s="75"/>
      <c r="JCL539" s="66"/>
      <c r="JCM539" s="66"/>
      <c r="JCN539" s="79"/>
      <c r="JCO539" s="109"/>
      <c r="JCP539" s="479"/>
      <c r="JCQ539" s="78"/>
      <c r="JCR539" s="144"/>
      <c r="JCS539" s="75"/>
      <c r="JCT539" s="66"/>
      <c r="JCU539" s="66"/>
      <c r="JCV539" s="79"/>
      <c r="JCW539" s="109"/>
      <c r="JCX539" s="479"/>
      <c r="JCY539" s="78"/>
      <c r="JCZ539" s="144"/>
      <c r="JDA539" s="75"/>
      <c r="JDB539" s="66"/>
      <c r="JDC539" s="66"/>
      <c r="JDD539" s="79"/>
      <c r="JDE539" s="109"/>
      <c r="JDF539" s="479"/>
      <c r="JDG539" s="78"/>
      <c r="JDH539" s="144"/>
      <c r="JDI539" s="75"/>
      <c r="JDJ539" s="66"/>
      <c r="JDK539" s="66"/>
      <c r="JDL539" s="79"/>
      <c r="JDM539" s="109"/>
      <c r="JDN539" s="479"/>
      <c r="JDO539" s="78"/>
      <c r="JDP539" s="144"/>
      <c r="JDQ539" s="75"/>
      <c r="JDR539" s="66"/>
      <c r="JDS539" s="66"/>
      <c r="JDT539" s="79"/>
      <c r="JDU539" s="109"/>
      <c r="JDV539" s="479"/>
      <c r="JDW539" s="78"/>
      <c r="JDX539" s="144"/>
      <c r="JDY539" s="75"/>
      <c r="JDZ539" s="66"/>
      <c r="JEA539" s="66"/>
      <c r="JEB539" s="79"/>
      <c r="JEC539" s="109"/>
      <c r="JED539" s="479"/>
      <c r="JEE539" s="78"/>
      <c r="JEF539" s="144"/>
      <c r="JEG539" s="75"/>
      <c r="JEH539" s="66"/>
      <c r="JEI539" s="66"/>
      <c r="JEJ539" s="79"/>
      <c r="JEK539" s="109"/>
      <c r="JEL539" s="479"/>
      <c r="JEM539" s="78"/>
      <c r="JEN539" s="144"/>
      <c r="JEO539" s="75"/>
      <c r="JEP539" s="66"/>
      <c r="JEQ539" s="66"/>
      <c r="JER539" s="79"/>
      <c r="JES539" s="109"/>
      <c r="JET539" s="479"/>
      <c r="JEU539" s="78"/>
      <c r="JEV539" s="144"/>
      <c r="JEW539" s="75"/>
      <c r="JEX539" s="66"/>
      <c r="JEY539" s="66"/>
      <c r="JEZ539" s="79"/>
      <c r="JFA539" s="109"/>
      <c r="JFB539" s="479"/>
      <c r="JFC539" s="78"/>
      <c r="JFD539" s="144"/>
      <c r="JFE539" s="75"/>
      <c r="JFF539" s="66"/>
      <c r="JFG539" s="66"/>
      <c r="JFH539" s="79"/>
      <c r="JFI539" s="109"/>
      <c r="JFJ539" s="479"/>
      <c r="JFK539" s="78"/>
      <c r="JFL539" s="144"/>
      <c r="JFM539" s="75"/>
      <c r="JFN539" s="66"/>
      <c r="JFO539" s="66"/>
      <c r="JFP539" s="79"/>
      <c r="JFQ539" s="109"/>
      <c r="JFR539" s="479"/>
      <c r="JFS539" s="78"/>
      <c r="JFT539" s="144"/>
      <c r="JFU539" s="75"/>
      <c r="JFV539" s="66"/>
      <c r="JFW539" s="66"/>
      <c r="JFX539" s="79"/>
      <c r="JFY539" s="109"/>
      <c r="JFZ539" s="479"/>
      <c r="JGA539" s="78"/>
      <c r="JGB539" s="144"/>
      <c r="JGC539" s="75"/>
      <c r="JGD539" s="66"/>
      <c r="JGE539" s="66"/>
      <c r="JGF539" s="79"/>
      <c r="JGG539" s="109"/>
      <c r="JGH539" s="479"/>
      <c r="JGI539" s="78"/>
      <c r="JGJ539" s="144"/>
      <c r="JGK539" s="75"/>
      <c r="JGL539" s="66"/>
      <c r="JGM539" s="66"/>
      <c r="JGN539" s="79"/>
      <c r="JGO539" s="109"/>
      <c r="JGP539" s="479"/>
      <c r="JGQ539" s="78"/>
      <c r="JGR539" s="144"/>
      <c r="JGS539" s="75"/>
      <c r="JGT539" s="66"/>
      <c r="JGU539" s="66"/>
      <c r="JGV539" s="79"/>
      <c r="JGW539" s="109"/>
      <c r="JGX539" s="479"/>
      <c r="JGY539" s="78"/>
      <c r="JGZ539" s="144"/>
      <c r="JHA539" s="75"/>
      <c r="JHB539" s="66"/>
      <c r="JHC539" s="66"/>
      <c r="JHD539" s="79"/>
      <c r="JHE539" s="109"/>
      <c r="JHF539" s="479"/>
      <c r="JHG539" s="78"/>
      <c r="JHH539" s="144"/>
      <c r="JHI539" s="75"/>
      <c r="JHJ539" s="66"/>
      <c r="JHK539" s="66"/>
      <c r="JHL539" s="79"/>
      <c r="JHM539" s="109"/>
      <c r="JHN539" s="479"/>
      <c r="JHO539" s="78"/>
      <c r="JHP539" s="144"/>
      <c r="JHQ539" s="75"/>
      <c r="JHR539" s="66"/>
      <c r="JHS539" s="66"/>
      <c r="JHT539" s="79"/>
      <c r="JHU539" s="109"/>
      <c r="JHV539" s="479"/>
      <c r="JHW539" s="78"/>
      <c r="JHX539" s="144"/>
      <c r="JHY539" s="75"/>
      <c r="JHZ539" s="66"/>
      <c r="JIA539" s="66"/>
      <c r="JIB539" s="79"/>
      <c r="JIC539" s="109"/>
      <c r="JID539" s="479"/>
      <c r="JIE539" s="78"/>
      <c r="JIF539" s="144"/>
      <c r="JIG539" s="75"/>
      <c r="JIH539" s="66"/>
      <c r="JII539" s="66"/>
      <c r="JIJ539" s="79"/>
      <c r="JIK539" s="109"/>
      <c r="JIL539" s="479"/>
      <c r="JIM539" s="78"/>
      <c r="JIN539" s="144"/>
      <c r="JIO539" s="75"/>
      <c r="JIP539" s="66"/>
      <c r="JIQ539" s="66"/>
      <c r="JIR539" s="79"/>
      <c r="JIS539" s="109"/>
      <c r="JIT539" s="479"/>
      <c r="JIU539" s="78"/>
      <c r="JIV539" s="144"/>
      <c r="JIW539" s="75"/>
      <c r="JIX539" s="66"/>
      <c r="JIY539" s="66"/>
      <c r="JIZ539" s="79"/>
      <c r="JJA539" s="109"/>
      <c r="JJB539" s="479"/>
      <c r="JJC539" s="78"/>
      <c r="JJD539" s="144"/>
      <c r="JJE539" s="75"/>
      <c r="JJF539" s="66"/>
      <c r="JJG539" s="66"/>
      <c r="JJH539" s="79"/>
      <c r="JJI539" s="109"/>
      <c r="JJJ539" s="479"/>
      <c r="JJK539" s="78"/>
      <c r="JJL539" s="144"/>
      <c r="JJM539" s="75"/>
      <c r="JJN539" s="66"/>
      <c r="JJO539" s="66"/>
      <c r="JJP539" s="79"/>
      <c r="JJQ539" s="109"/>
      <c r="JJR539" s="479"/>
      <c r="JJS539" s="78"/>
      <c r="JJT539" s="144"/>
      <c r="JJU539" s="75"/>
      <c r="JJV539" s="66"/>
      <c r="JJW539" s="66"/>
      <c r="JJX539" s="79"/>
      <c r="JJY539" s="109"/>
      <c r="JJZ539" s="479"/>
      <c r="JKA539" s="78"/>
      <c r="JKB539" s="144"/>
      <c r="JKC539" s="75"/>
      <c r="JKD539" s="66"/>
      <c r="JKE539" s="66"/>
      <c r="JKF539" s="79"/>
      <c r="JKG539" s="109"/>
      <c r="JKH539" s="479"/>
      <c r="JKI539" s="78"/>
      <c r="JKJ539" s="144"/>
      <c r="JKK539" s="75"/>
      <c r="JKL539" s="66"/>
      <c r="JKM539" s="66"/>
      <c r="JKN539" s="79"/>
      <c r="JKO539" s="109"/>
      <c r="JKP539" s="479"/>
      <c r="JKQ539" s="78"/>
      <c r="JKR539" s="144"/>
      <c r="JKS539" s="75"/>
      <c r="JKT539" s="66"/>
      <c r="JKU539" s="66"/>
      <c r="JKV539" s="79"/>
      <c r="JKW539" s="109"/>
      <c r="JKX539" s="479"/>
      <c r="JKY539" s="78"/>
      <c r="JKZ539" s="144"/>
      <c r="JLA539" s="75"/>
      <c r="JLB539" s="66"/>
      <c r="JLC539" s="66"/>
      <c r="JLD539" s="79"/>
      <c r="JLE539" s="109"/>
      <c r="JLF539" s="479"/>
      <c r="JLG539" s="78"/>
      <c r="JLH539" s="144"/>
      <c r="JLI539" s="75"/>
      <c r="JLJ539" s="66"/>
      <c r="JLK539" s="66"/>
      <c r="JLL539" s="79"/>
      <c r="JLM539" s="109"/>
      <c r="JLN539" s="479"/>
      <c r="JLO539" s="78"/>
      <c r="JLP539" s="144"/>
      <c r="JLQ539" s="75"/>
      <c r="JLR539" s="66"/>
      <c r="JLS539" s="66"/>
      <c r="JLT539" s="79"/>
      <c r="JLU539" s="109"/>
      <c r="JLV539" s="479"/>
      <c r="JLW539" s="78"/>
      <c r="JLX539" s="144"/>
      <c r="JLY539" s="75"/>
      <c r="JLZ539" s="66"/>
      <c r="JMA539" s="66"/>
      <c r="JMB539" s="79"/>
      <c r="JMC539" s="109"/>
      <c r="JMD539" s="479"/>
      <c r="JME539" s="78"/>
      <c r="JMF539" s="144"/>
      <c r="JMG539" s="75"/>
      <c r="JMH539" s="66"/>
      <c r="JMI539" s="66"/>
      <c r="JMJ539" s="79"/>
      <c r="JMK539" s="109"/>
      <c r="JML539" s="479"/>
      <c r="JMM539" s="78"/>
      <c r="JMN539" s="144"/>
      <c r="JMO539" s="75"/>
      <c r="JMP539" s="66"/>
      <c r="JMQ539" s="66"/>
      <c r="JMR539" s="79"/>
      <c r="JMS539" s="109"/>
      <c r="JMT539" s="479"/>
      <c r="JMU539" s="78"/>
      <c r="JMV539" s="144"/>
      <c r="JMW539" s="75"/>
      <c r="JMX539" s="66"/>
      <c r="JMY539" s="66"/>
      <c r="JMZ539" s="79"/>
      <c r="JNA539" s="109"/>
      <c r="JNB539" s="479"/>
      <c r="JNC539" s="78"/>
      <c r="JND539" s="144"/>
      <c r="JNE539" s="75"/>
      <c r="JNF539" s="66"/>
      <c r="JNG539" s="66"/>
      <c r="JNH539" s="79"/>
      <c r="JNI539" s="109"/>
      <c r="JNJ539" s="479"/>
      <c r="JNK539" s="78"/>
      <c r="JNL539" s="144"/>
      <c r="JNM539" s="75"/>
      <c r="JNN539" s="66"/>
      <c r="JNO539" s="66"/>
      <c r="JNP539" s="79"/>
      <c r="JNQ539" s="109"/>
      <c r="JNR539" s="479"/>
      <c r="JNS539" s="78"/>
      <c r="JNT539" s="144"/>
      <c r="JNU539" s="75"/>
      <c r="JNV539" s="66"/>
      <c r="JNW539" s="66"/>
      <c r="JNX539" s="79"/>
      <c r="JNY539" s="109"/>
      <c r="JNZ539" s="479"/>
      <c r="JOA539" s="78"/>
      <c r="JOB539" s="144"/>
      <c r="JOC539" s="75"/>
      <c r="JOD539" s="66"/>
      <c r="JOE539" s="66"/>
      <c r="JOF539" s="79"/>
      <c r="JOG539" s="109"/>
      <c r="JOH539" s="479"/>
      <c r="JOI539" s="78"/>
      <c r="JOJ539" s="144"/>
      <c r="JOK539" s="75"/>
      <c r="JOL539" s="66"/>
      <c r="JOM539" s="66"/>
      <c r="JON539" s="79"/>
      <c r="JOO539" s="109"/>
      <c r="JOP539" s="479"/>
      <c r="JOQ539" s="78"/>
      <c r="JOR539" s="144"/>
      <c r="JOS539" s="75"/>
      <c r="JOT539" s="66"/>
      <c r="JOU539" s="66"/>
      <c r="JOV539" s="79"/>
      <c r="JOW539" s="109"/>
      <c r="JOX539" s="479"/>
      <c r="JOY539" s="78"/>
      <c r="JOZ539" s="144"/>
      <c r="JPA539" s="75"/>
      <c r="JPB539" s="66"/>
      <c r="JPC539" s="66"/>
      <c r="JPD539" s="79"/>
      <c r="JPE539" s="109"/>
      <c r="JPF539" s="479"/>
      <c r="JPG539" s="78"/>
      <c r="JPH539" s="144"/>
      <c r="JPI539" s="75"/>
      <c r="JPJ539" s="66"/>
      <c r="JPK539" s="66"/>
      <c r="JPL539" s="79"/>
      <c r="JPM539" s="109"/>
      <c r="JPN539" s="479"/>
      <c r="JPO539" s="78"/>
      <c r="JPP539" s="144"/>
      <c r="JPQ539" s="75"/>
      <c r="JPR539" s="66"/>
      <c r="JPS539" s="66"/>
      <c r="JPT539" s="79"/>
      <c r="JPU539" s="109"/>
      <c r="JPV539" s="479"/>
      <c r="JPW539" s="78"/>
      <c r="JPX539" s="144"/>
      <c r="JPY539" s="75"/>
      <c r="JPZ539" s="66"/>
      <c r="JQA539" s="66"/>
      <c r="JQB539" s="79"/>
      <c r="JQC539" s="109"/>
      <c r="JQD539" s="479"/>
      <c r="JQE539" s="78"/>
      <c r="JQF539" s="144"/>
      <c r="JQG539" s="75"/>
      <c r="JQH539" s="66"/>
      <c r="JQI539" s="66"/>
      <c r="JQJ539" s="79"/>
      <c r="JQK539" s="109"/>
      <c r="JQL539" s="479"/>
      <c r="JQM539" s="78"/>
      <c r="JQN539" s="144"/>
      <c r="JQO539" s="75"/>
      <c r="JQP539" s="66"/>
      <c r="JQQ539" s="66"/>
      <c r="JQR539" s="79"/>
      <c r="JQS539" s="109"/>
      <c r="JQT539" s="479"/>
      <c r="JQU539" s="78"/>
      <c r="JQV539" s="144"/>
      <c r="JQW539" s="75"/>
      <c r="JQX539" s="66"/>
      <c r="JQY539" s="66"/>
      <c r="JQZ539" s="79"/>
      <c r="JRA539" s="109"/>
      <c r="JRB539" s="479"/>
      <c r="JRC539" s="78"/>
      <c r="JRD539" s="144"/>
      <c r="JRE539" s="75"/>
      <c r="JRF539" s="66"/>
      <c r="JRG539" s="66"/>
      <c r="JRH539" s="79"/>
      <c r="JRI539" s="109"/>
      <c r="JRJ539" s="479"/>
      <c r="JRK539" s="78"/>
      <c r="JRL539" s="144"/>
      <c r="JRM539" s="75"/>
      <c r="JRN539" s="66"/>
      <c r="JRO539" s="66"/>
      <c r="JRP539" s="79"/>
      <c r="JRQ539" s="109"/>
      <c r="JRR539" s="479"/>
      <c r="JRS539" s="78"/>
      <c r="JRT539" s="144"/>
      <c r="JRU539" s="75"/>
      <c r="JRV539" s="66"/>
      <c r="JRW539" s="66"/>
      <c r="JRX539" s="79"/>
      <c r="JRY539" s="109"/>
      <c r="JRZ539" s="479"/>
      <c r="JSA539" s="78"/>
      <c r="JSB539" s="144"/>
      <c r="JSC539" s="75"/>
      <c r="JSD539" s="66"/>
      <c r="JSE539" s="66"/>
      <c r="JSF539" s="79"/>
      <c r="JSG539" s="109"/>
      <c r="JSH539" s="479"/>
      <c r="JSI539" s="78"/>
      <c r="JSJ539" s="144"/>
      <c r="JSK539" s="75"/>
      <c r="JSL539" s="66"/>
      <c r="JSM539" s="66"/>
      <c r="JSN539" s="79"/>
      <c r="JSO539" s="109"/>
      <c r="JSP539" s="479"/>
      <c r="JSQ539" s="78"/>
      <c r="JSR539" s="144"/>
      <c r="JSS539" s="75"/>
      <c r="JST539" s="66"/>
      <c r="JSU539" s="66"/>
      <c r="JSV539" s="79"/>
      <c r="JSW539" s="109"/>
      <c r="JSX539" s="479"/>
      <c r="JSY539" s="78"/>
      <c r="JSZ539" s="144"/>
      <c r="JTA539" s="75"/>
      <c r="JTB539" s="66"/>
      <c r="JTC539" s="66"/>
      <c r="JTD539" s="79"/>
      <c r="JTE539" s="109"/>
      <c r="JTF539" s="479"/>
      <c r="JTG539" s="78"/>
      <c r="JTH539" s="144"/>
      <c r="JTI539" s="75"/>
      <c r="JTJ539" s="66"/>
      <c r="JTK539" s="66"/>
      <c r="JTL539" s="79"/>
      <c r="JTM539" s="109"/>
      <c r="JTN539" s="479"/>
      <c r="JTO539" s="78"/>
      <c r="JTP539" s="144"/>
      <c r="JTQ539" s="75"/>
      <c r="JTR539" s="66"/>
      <c r="JTS539" s="66"/>
      <c r="JTT539" s="79"/>
      <c r="JTU539" s="109"/>
      <c r="JTV539" s="479"/>
      <c r="JTW539" s="78"/>
      <c r="JTX539" s="144"/>
      <c r="JTY539" s="75"/>
      <c r="JTZ539" s="66"/>
      <c r="JUA539" s="66"/>
      <c r="JUB539" s="79"/>
      <c r="JUC539" s="109"/>
      <c r="JUD539" s="479"/>
      <c r="JUE539" s="78"/>
      <c r="JUF539" s="144"/>
      <c r="JUG539" s="75"/>
      <c r="JUH539" s="66"/>
      <c r="JUI539" s="66"/>
      <c r="JUJ539" s="79"/>
      <c r="JUK539" s="109"/>
      <c r="JUL539" s="479"/>
      <c r="JUM539" s="78"/>
      <c r="JUN539" s="144"/>
      <c r="JUO539" s="75"/>
      <c r="JUP539" s="66"/>
      <c r="JUQ539" s="66"/>
      <c r="JUR539" s="79"/>
      <c r="JUS539" s="109"/>
      <c r="JUT539" s="479"/>
      <c r="JUU539" s="78"/>
      <c r="JUV539" s="144"/>
      <c r="JUW539" s="75"/>
      <c r="JUX539" s="66"/>
      <c r="JUY539" s="66"/>
      <c r="JUZ539" s="79"/>
      <c r="JVA539" s="109"/>
      <c r="JVB539" s="479"/>
      <c r="JVC539" s="78"/>
      <c r="JVD539" s="144"/>
      <c r="JVE539" s="75"/>
      <c r="JVF539" s="66"/>
      <c r="JVG539" s="66"/>
      <c r="JVH539" s="79"/>
      <c r="JVI539" s="109"/>
      <c r="JVJ539" s="479"/>
      <c r="JVK539" s="78"/>
      <c r="JVL539" s="144"/>
      <c r="JVM539" s="75"/>
      <c r="JVN539" s="66"/>
      <c r="JVO539" s="66"/>
      <c r="JVP539" s="79"/>
      <c r="JVQ539" s="109"/>
      <c r="JVR539" s="479"/>
      <c r="JVS539" s="78"/>
      <c r="JVT539" s="144"/>
      <c r="JVU539" s="75"/>
      <c r="JVV539" s="66"/>
      <c r="JVW539" s="66"/>
      <c r="JVX539" s="79"/>
      <c r="JVY539" s="109"/>
      <c r="JVZ539" s="479"/>
      <c r="JWA539" s="78"/>
      <c r="JWB539" s="144"/>
      <c r="JWC539" s="75"/>
      <c r="JWD539" s="66"/>
      <c r="JWE539" s="66"/>
      <c r="JWF539" s="79"/>
      <c r="JWG539" s="109"/>
      <c r="JWH539" s="479"/>
      <c r="JWI539" s="78"/>
      <c r="JWJ539" s="144"/>
      <c r="JWK539" s="75"/>
      <c r="JWL539" s="66"/>
      <c r="JWM539" s="66"/>
      <c r="JWN539" s="79"/>
      <c r="JWO539" s="109"/>
      <c r="JWP539" s="479"/>
      <c r="JWQ539" s="78"/>
      <c r="JWR539" s="144"/>
      <c r="JWS539" s="75"/>
      <c r="JWT539" s="66"/>
      <c r="JWU539" s="66"/>
      <c r="JWV539" s="79"/>
      <c r="JWW539" s="109"/>
      <c r="JWX539" s="479"/>
      <c r="JWY539" s="78"/>
      <c r="JWZ539" s="144"/>
      <c r="JXA539" s="75"/>
      <c r="JXB539" s="66"/>
      <c r="JXC539" s="66"/>
      <c r="JXD539" s="79"/>
      <c r="JXE539" s="109"/>
      <c r="JXF539" s="479"/>
      <c r="JXG539" s="78"/>
      <c r="JXH539" s="144"/>
      <c r="JXI539" s="75"/>
      <c r="JXJ539" s="66"/>
      <c r="JXK539" s="66"/>
      <c r="JXL539" s="79"/>
      <c r="JXM539" s="109"/>
      <c r="JXN539" s="479"/>
      <c r="JXO539" s="78"/>
      <c r="JXP539" s="144"/>
      <c r="JXQ539" s="75"/>
      <c r="JXR539" s="66"/>
      <c r="JXS539" s="66"/>
      <c r="JXT539" s="79"/>
      <c r="JXU539" s="109"/>
      <c r="JXV539" s="479"/>
      <c r="JXW539" s="78"/>
      <c r="JXX539" s="144"/>
      <c r="JXY539" s="75"/>
      <c r="JXZ539" s="66"/>
      <c r="JYA539" s="66"/>
      <c r="JYB539" s="79"/>
      <c r="JYC539" s="109"/>
      <c r="JYD539" s="479"/>
      <c r="JYE539" s="78"/>
      <c r="JYF539" s="144"/>
      <c r="JYG539" s="75"/>
      <c r="JYH539" s="66"/>
      <c r="JYI539" s="66"/>
      <c r="JYJ539" s="79"/>
      <c r="JYK539" s="109"/>
      <c r="JYL539" s="479"/>
      <c r="JYM539" s="78"/>
      <c r="JYN539" s="144"/>
      <c r="JYO539" s="75"/>
      <c r="JYP539" s="66"/>
      <c r="JYQ539" s="66"/>
      <c r="JYR539" s="79"/>
      <c r="JYS539" s="109"/>
      <c r="JYT539" s="479"/>
      <c r="JYU539" s="78"/>
      <c r="JYV539" s="144"/>
      <c r="JYW539" s="75"/>
      <c r="JYX539" s="66"/>
      <c r="JYY539" s="66"/>
      <c r="JYZ539" s="79"/>
      <c r="JZA539" s="109"/>
      <c r="JZB539" s="479"/>
      <c r="JZC539" s="78"/>
      <c r="JZD539" s="144"/>
      <c r="JZE539" s="75"/>
      <c r="JZF539" s="66"/>
      <c r="JZG539" s="66"/>
      <c r="JZH539" s="79"/>
      <c r="JZI539" s="109"/>
      <c r="JZJ539" s="479"/>
      <c r="JZK539" s="78"/>
      <c r="JZL539" s="144"/>
      <c r="JZM539" s="75"/>
      <c r="JZN539" s="66"/>
      <c r="JZO539" s="66"/>
      <c r="JZP539" s="79"/>
      <c r="JZQ539" s="109"/>
      <c r="JZR539" s="479"/>
      <c r="JZS539" s="78"/>
      <c r="JZT539" s="144"/>
      <c r="JZU539" s="75"/>
      <c r="JZV539" s="66"/>
      <c r="JZW539" s="66"/>
      <c r="JZX539" s="79"/>
      <c r="JZY539" s="109"/>
      <c r="JZZ539" s="479"/>
      <c r="KAA539" s="78"/>
      <c r="KAB539" s="144"/>
      <c r="KAC539" s="75"/>
      <c r="KAD539" s="66"/>
      <c r="KAE539" s="66"/>
      <c r="KAF539" s="79"/>
      <c r="KAG539" s="109"/>
      <c r="KAH539" s="479"/>
      <c r="KAI539" s="78"/>
      <c r="KAJ539" s="144"/>
      <c r="KAK539" s="75"/>
      <c r="KAL539" s="66"/>
      <c r="KAM539" s="66"/>
      <c r="KAN539" s="79"/>
      <c r="KAO539" s="109"/>
      <c r="KAP539" s="479"/>
      <c r="KAQ539" s="78"/>
      <c r="KAR539" s="144"/>
      <c r="KAS539" s="75"/>
      <c r="KAT539" s="66"/>
      <c r="KAU539" s="66"/>
      <c r="KAV539" s="79"/>
      <c r="KAW539" s="109"/>
      <c r="KAX539" s="479"/>
      <c r="KAY539" s="78"/>
      <c r="KAZ539" s="144"/>
      <c r="KBA539" s="75"/>
      <c r="KBB539" s="66"/>
      <c r="KBC539" s="66"/>
      <c r="KBD539" s="79"/>
      <c r="KBE539" s="109"/>
      <c r="KBF539" s="479"/>
      <c r="KBG539" s="78"/>
      <c r="KBH539" s="144"/>
      <c r="KBI539" s="75"/>
      <c r="KBJ539" s="66"/>
      <c r="KBK539" s="66"/>
      <c r="KBL539" s="79"/>
      <c r="KBM539" s="109"/>
      <c r="KBN539" s="479"/>
      <c r="KBO539" s="78"/>
      <c r="KBP539" s="144"/>
      <c r="KBQ539" s="75"/>
      <c r="KBR539" s="66"/>
      <c r="KBS539" s="66"/>
      <c r="KBT539" s="79"/>
      <c r="KBU539" s="109"/>
      <c r="KBV539" s="479"/>
      <c r="KBW539" s="78"/>
      <c r="KBX539" s="144"/>
      <c r="KBY539" s="75"/>
      <c r="KBZ539" s="66"/>
      <c r="KCA539" s="66"/>
      <c r="KCB539" s="79"/>
      <c r="KCC539" s="109"/>
      <c r="KCD539" s="479"/>
      <c r="KCE539" s="78"/>
      <c r="KCF539" s="144"/>
      <c r="KCG539" s="75"/>
      <c r="KCH539" s="66"/>
      <c r="KCI539" s="66"/>
      <c r="KCJ539" s="79"/>
      <c r="KCK539" s="109"/>
      <c r="KCL539" s="479"/>
      <c r="KCM539" s="78"/>
      <c r="KCN539" s="144"/>
      <c r="KCO539" s="75"/>
      <c r="KCP539" s="66"/>
      <c r="KCQ539" s="66"/>
      <c r="KCR539" s="79"/>
      <c r="KCS539" s="109"/>
      <c r="KCT539" s="479"/>
      <c r="KCU539" s="78"/>
      <c r="KCV539" s="144"/>
      <c r="KCW539" s="75"/>
      <c r="KCX539" s="66"/>
      <c r="KCY539" s="66"/>
      <c r="KCZ539" s="79"/>
      <c r="KDA539" s="109"/>
      <c r="KDB539" s="479"/>
      <c r="KDC539" s="78"/>
      <c r="KDD539" s="144"/>
      <c r="KDE539" s="75"/>
      <c r="KDF539" s="66"/>
      <c r="KDG539" s="66"/>
      <c r="KDH539" s="79"/>
      <c r="KDI539" s="109"/>
      <c r="KDJ539" s="479"/>
      <c r="KDK539" s="78"/>
      <c r="KDL539" s="144"/>
      <c r="KDM539" s="75"/>
      <c r="KDN539" s="66"/>
      <c r="KDO539" s="66"/>
      <c r="KDP539" s="79"/>
      <c r="KDQ539" s="109"/>
      <c r="KDR539" s="479"/>
      <c r="KDS539" s="78"/>
      <c r="KDT539" s="144"/>
      <c r="KDU539" s="75"/>
      <c r="KDV539" s="66"/>
      <c r="KDW539" s="66"/>
      <c r="KDX539" s="79"/>
      <c r="KDY539" s="109"/>
      <c r="KDZ539" s="479"/>
      <c r="KEA539" s="78"/>
      <c r="KEB539" s="144"/>
      <c r="KEC539" s="75"/>
      <c r="KED539" s="66"/>
      <c r="KEE539" s="66"/>
      <c r="KEF539" s="79"/>
      <c r="KEG539" s="109"/>
      <c r="KEH539" s="479"/>
      <c r="KEI539" s="78"/>
      <c r="KEJ539" s="144"/>
      <c r="KEK539" s="75"/>
      <c r="KEL539" s="66"/>
      <c r="KEM539" s="66"/>
      <c r="KEN539" s="79"/>
      <c r="KEO539" s="109"/>
      <c r="KEP539" s="479"/>
      <c r="KEQ539" s="78"/>
      <c r="KER539" s="144"/>
      <c r="KES539" s="75"/>
      <c r="KET539" s="66"/>
      <c r="KEU539" s="66"/>
      <c r="KEV539" s="79"/>
      <c r="KEW539" s="109"/>
      <c r="KEX539" s="479"/>
      <c r="KEY539" s="78"/>
      <c r="KEZ539" s="144"/>
      <c r="KFA539" s="75"/>
      <c r="KFB539" s="66"/>
      <c r="KFC539" s="66"/>
      <c r="KFD539" s="79"/>
      <c r="KFE539" s="109"/>
      <c r="KFF539" s="479"/>
      <c r="KFG539" s="78"/>
      <c r="KFH539" s="144"/>
      <c r="KFI539" s="75"/>
      <c r="KFJ539" s="66"/>
      <c r="KFK539" s="66"/>
      <c r="KFL539" s="79"/>
      <c r="KFM539" s="109"/>
      <c r="KFN539" s="479"/>
      <c r="KFO539" s="78"/>
      <c r="KFP539" s="144"/>
      <c r="KFQ539" s="75"/>
      <c r="KFR539" s="66"/>
      <c r="KFS539" s="66"/>
      <c r="KFT539" s="79"/>
      <c r="KFU539" s="109"/>
      <c r="KFV539" s="479"/>
      <c r="KFW539" s="78"/>
      <c r="KFX539" s="144"/>
      <c r="KFY539" s="75"/>
      <c r="KFZ539" s="66"/>
      <c r="KGA539" s="66"/>
      <c r="KGB539" s="79"/>
      <c r="KGC539" s="109"/>
      <c r="KGD539" s="479"/>
      <c r="KGE539" s="78"/>
      <c r="KGF539" s="144"/>
      <c r="KGG539" s="75"/>
      <c r="KGH539" s="66"/>
      <c r="KGI539" s="66"/>
      <c r="KGJ539" s="79"/>
      <c r="KGK539" s="109"/>
      <c r="KGL539" s="479"/>
      <c r="KGM539" s="78"/>
      <c r="KGN539" s="144"/>
      <c r="KGO539" s="75"/>
      <c r="KGP539" s="66"/>
      <c r="KGQ539" s="66"/>
      <c r="KGR539" s="79"/>
      <c r="KGS539" s="109"/>
      <c r="KGT539" s="479"/>
      <c r="KGU539" s="78"/>
      <c r="KGV539" s="144"/>
      <c r="KGW539" s="75"/>
      <c r="KGX539" s="66"/>
      <c r="KGY539" s="66"/>
      <c r="KGZ539" s="79"/>
      <c r="KHA539" s="109"/>
      <c r="KHB539" s="479"/>
      <c r="KHC539" s="78"/>
      <c r="KHD539" s="144"/>
      <c r="KHE539" s="75"/>
      <c r="KHF539" s="66"/>
      <c r="KHG539" s="66"/>
      <c r="KHH539" s="79"/>
      <c r="KHI539" s="109"/>
      <c r="KHJ539" s="479"/>
      <c r="KHK539" s="78"/>
      <c r="KHL539" s="144"/>
      <c r="KHM539" s="75"/>
      <c r="KHN539" s="66"/>
      <c r="KHO539" s="66"/>
      <c r="KHP539" s="79"/>
      <c r="KHQ539" s="109"/>
      <c r="KHR539" s="479"/>
      <c r="KHS539" s="78"/>
      <c r="KHT539" s="144"/>
      <c r="KHU539" s="75"/>
      <c r="KHV539" s="66"/>
      <c r="KHW539" s="66"/>
      <c r="KHX539" s="79"/>
      <c r="KHY539" s="109"/>
      <c r="KHZ539" s="479"/>
      <c r="KIA539" s="78"/>
      <c r="KIB539" s="144"/>
      <c r="KIC539" s="75"/>
      <c r="KID539" s="66"/>
      <c r="KIE539" s="66"/>
      <c r="KIF539" s="79"/>
      <c r="KIG539" s="109"/>
      <c r="KIH539" s="479"/>
      <c r="KII539" s="78"/>
      <c r="KIJ539" s="144"/>
      <c r="KIK539" s="75"/>
      <c r="KIL539" s="66"/>
      <c r="KIM539" s="66"/>
      <c r="KIN539" s="79"/>
      <c r="KIO539" s="109"/>
      <c r="KIP539" s="479"/>
      <c r="KIQ539" s="78"/>
      <c r="KIR539" s="144"/>
      <c r="KIS539" s="75"/>
      <c r="KIT539" s="66"/>
      <c r="KIU539" s="66"/>
      <c r="KIV539" s="79"/>
      <c r="KIW539" s="109"/>
      <c r="KIX539" s="479"/>
      <c r="KIY539" s="78"/>
      <c r="KIZ539" s="144"/>
      <c r="KJA539" s="75"/>
      <c r="KJB539" s="66"/>
      <c r="KJC539" s="66"/>
      <c r="KJD539" s="79"/>
      <c r="KJE539" s="109"/>
      <c r="KJF539" s="479"/>
      <c r="KJG539" s="78"/>
      <c r="KJH539" s="144"/>
      <c r="KJI539" s="75"/>
      <c r="KJJ539" s="66"/>
      <c r="KJK539" s="66"/>
      <c r="KJL539" s="79"/>
      <c r="KJM539" s="109"/>
      <c r="KJN539" s="479"/>
      <c r="KJO539" s="78"/>
      <c r="KJP539" s="144"/>
      <c r="KJQ539" s="75"/>
      <c r="KJR539" s="66"/>
      <c r="KJS539" s="66"/>
      <c r="KJT539" s="79"/>
      <c r="KJU539" s="109"/>
      <c r="KJV539" s="479"/>
      <c r="KJW539" s="78"/>
      <c r="KJX539" s="144"/>
      <c r="KJY539" s="75"/>
      <c r="KJZ539" s="66"/>
      <c r="KKA539" s="66"/>
      <c r="KKB539" s="79"/>
      <c r="KKC539" s="109"/>
      <c r="KKD539" s="479"/>
      <c r="KKE539" s="78"/>
      <c r="KKF539" s="144"/>
      <c r="KKG539" s="75"/>
      <c r="KKH539" s="66"/>
      <c r="KKI539" s="66"/>
      <c r="KKJ539" s="79"/>
      <c r="KKK539" s="109"/>
      <c r="KKL539" s="479"/>
      <c r="KKM539" s="78"/>
      <c r="KKN539" s="144"/>
      <c r="KKO539" s="75"/>
      <c r="KKP539" s="66"/>
      <c r="KKQ539" s="66"/>
      <c r="KKR539" s="79"/>
      <c r="KKS539" s="109"/>
      <c r="KKT539" s="479"/>
      <c r="KKU539" s="78"/>
      <c r="KKV539" s="144"/>
      <c r="KKW539" s="75"/>
      <c r="KKX539" s="66"/>
      <c r="KKY539" s="66"/>
      <c r="KKZ539" s="79"/>
      <c r="KLA539" s="109"/>
      <c r="KLB539" s="479"/>
      <c r="KLC539" s="78"/>
      <c r="KLD539" s="144"/>
      <c r="KLE539" s="75"/>
      <c r="KLF539" s="66"/>
      <c r="KLG539" s="66"/>
      <c r="KLH539" s="79"/>
      <c r="KLI539" s="109"/>
      <c r="KLJ539" s="479"/>
      <c r="KLK539" s="78"/>
      <c r="KLL539" s="144"/>
      <c r="KLM539" s="75"/>
      <c r="KLN539" s="66"/>
      <c r="KLO539" s="66"/>
      <c r="KLP539" s="79"/>
      <c r="KLQ539" s="109"/>
      <c r="KLR539" s="479"/>
      <c r="KLS539" s="78"/>
      <c r="KLT539" s="144"/>
      <c r="KLU539" s="75"/>
      <c r="KLV539" s="66"/>
      <c r="KLW539" s="66"/>
      <c r="KLX539" s="79"/>
      <c r="KLY539" s="109"/>
      <c r="KLZ539" s="479"/>
      <c r="KMA539" s="78"/>
      <c r="KMB539" s="144"/>
      <c r="KMC539" s="75"/>
      <c r="KMD539" s="66"/>
      <c r="KME539" s="66"/>
      <c r="KMF539" s="79"/>
      <c r="KMG539" s="109"/>
      <c r="KMH539" s="479"/>
      <c r="KMI539" s="78"/>
      <c r="KMJ539" s="144"/>
      <c r="KMK539" s="75"/>
      <c r="KML539" s="66"/>
      <c r="KMM539" s="66"/>
      <c r="KMN539" s="79"/>
      <c r="KMO539" s="109"/>
      <c r="KMP539" s="479"/>
      <c r="KMQ539" s="78"/>
      <c r="KMR539" s="144"/>
      <c r="KMS539" s="75"/>
      <c r="KMT539" s="66"/>
      <c r="KMU539" s="66"/>
      <c r="KMV539" s="79"/>
      <c r="KMW539" s="109"/>
      <c r="KMX539" s="479"/>
      <c r="KMY539" s="78"/>
      <c r="KMZ539" s="144"/>
      <c r="KNA539" s="75"/>
      <c r="KNB539" s="66"/>
      <c r="KNC539" s="66"/>
      <c r="KND539" s="79"/>
      <c r="KNE539" s="109"/>
      <c r="KNF539" s="479"/>
      <c r="KNG539" s="78"/>
      <c r="KNH539" s="144"/>
      <c r="KNI539" s="75"/>
      <c r="KNJ539" s="66"/>
      <c r="KNK539" s="66"/>
      <c r="KNL539" s="79"/>
      <c r="KNM539" s="109"/>
      <c r="KNN539" s="479"/>
      <c r="KNO539" s="78"/>
      <c r="KNP539" s="144"/>
      <c r="KNQ539" s="75"/>
      <c r="KNR539" s="66"/>
      <c r="KNS539" s="66"/>
      <c r="KNT539" s="79"/>
      <c r="KNU539" s="109"/>
      <c r="KNV539" s="479"/>
      <c r="KNW539" s="78"/>
      <c r="KNX539" s="144"/>
      <c r="KNY539" s="75"/>
      <c r="KNZ539" s="66"/>
      <c r="KOA539" s="66"/>
      <c r="KOB539" s="79"/>
      <c r="KOC539" s="109"/>
      <c r="KOD539" s="479"/>
      <c r="KOE539" s="78"/>
      <c r="KOF539" s="144"/>
      <c r="KOG539" s="75"/>
      <c r="KOH539" s="66"/>
      <c r="KOI539" s="66"/>
      <c r="KOJ539" s="79"/>
      <c r="KOK539" s="109"/>
      <c r="KOL539" s="479"/>
      <c r="KOM539" s="78"/>
      <c r="KON539" s="144"/>
      <c r="KOO539" s="75"/>
      <c r="KOP539" s="66"/>
      <c r="KOQ539" s="66"/>
      <c r="KOR539" s="79"/>
      <c r="KOS539" s="109"/>
      <c r="KOT539" s="479"/>
      <c r="KOU539" s="78"/>
      <c r="KOV539" s="144"/>
      <c r="KOW539" s="75"/>
      <c r="KOX539" s="66"/>
      <c r="KOY539" s="66"/>
      <c r="KOZ539" s="79"/>
      <c r="KPA539" s="109"/>
      <c r="KPB539" s="479"/>
      <c r="KPC539" s="78"/>
      <c r="KPD539" s="144"/>
      <c r="KPE539" s="75"/>
      <c r="KPF539" s="66"/>
      <c r="KPG539" s="66"/>
      <c r="KPH539" s="79"/>
      <c r="KPI539" s="109"/>
      <c r="KPJ539" s="479"/>
      <c r="KPK539" s="78"/>
      <c r="KPL539" s="144"/>
      <c r="KPM539" s="75"/>
      <c r="KPN539" s="66"/>
      <c r="KPO539" s="66"/>
      <c r="KPP539" s="79"/>
      <c r="KPQ539" s="109"/>
      <c r="KPR539" s="479"/>
      <c r="KPS539" s="78"/>
      <c r="KPT539" s="144"/>
      <c r="KPU539" s="75"/>
      <c r="KPV539" s="66"/>
      <c r="KPW539" s="66"/>
      <c r="KPX539" s="79"/>
      <c r="KPY539" s="109"/>
      <c r="KPZ539" s="479"/>
      <c r="KQA539" s="78"/>
      <c r="KQB539" s="144"/>
      <c r="KQC539" s="75"/>
      <c r="KQD539" s="66"/>
      <c r="KQE539" s="66"/>
      <c r="KQF539" s="79"/>
      <c r="KQG539" s="109"/>
      <c r="KQH539" s="479"/>
      <c r="KQI539" s="78"/>
      <c r="KQJ539" s="144"/>
      <c r="KQK539" s="75"/>
      <c r="KQL539" s="66"/>
      <c r="KQM539" s="66"/>
      <c r="KQN539" s="79"/>
      <c r="KQO539" s="109"/>
      <c r="KQP539" s="479"/>
      <c r="KQQ539" s="78"/>
      <c r="KQR539" s="144"/>
      <c r="KQS539" s="75"/>
      <c r="KQT539" s="66"/>
      <c r="KQU539" s="66"/>
      <c r="KQV539" s="79"/>
      <c r="KQW539" s="109"/>
      <c r="KQX539" s="479"/>
      <c r="KQY539" s="78"/>
      <c r="KQZ539" s="144"/>
      <c r="KRA539" s="75"/>
      <c r="KRB539" s="66"/>
      <c r="KRC539" s="66"/>
      <c r="KRD539" s="79"/>
      <c r="KRE539" s="109"/>
      <c r="KRF539" s="479"/>
      <c r="KRG539" s="78"/>
      <c r="KRH539" s="144"/>
      <c r="KRI539" s="75"/>
      <c r="KRJ539" s="66"/>
      <c r="KRK539" s="66"/>
      <c r="KRL539" s="79"/>
      <c r="KRM539" s="109"/>
      <c r="KRN539" s="479"/>
      <c r="KRO539" s="78"/>
      <c r="KRP539" s="144"/>
      <c r="KRQ539" s="75"/>
      <c r="KRR539" s="66"/>
      <c r="KRS539" s="66"/>
      <c r="KRT539" s="79"/>
      <c r="KRU539" s="109"/>
      <c r="KRV539" s="479"/>
      <c r="KRW539" s="78"/>
      <c r="KRX539" s="144"/>
      <c r="KRY539" s="75"/>
      <c r="KRZ539" s="66"/>
      <c r="KSA539" s="66"/>
      <c r="KSB539" s="79"/>
      <c r="KSC539" s="109"/>
      <c r="KSD539" s="479"/>
      <c r="KSE539" s="78"/>
      <c r="KSF539" s="144"/>
      <c r="KSG539" s="75"/>
      <c r="KSH539" s="66"/>
      <c r="KSI539" s="66"/>
      <c r="KSJ539" s="79"/>
      <c r="KSK539" s="109"/>
      <c r="KSL539" s="479"/>
      <c r="KSM539" s="78"/>
      <c r="KSN539" s="144"/>
      <c r="KSO539" s="75"/>
      <c r="KSP539" s="66"/>
      <c r="KSQ539" s="66"/>
      <c r="KSR539" s="79"/>
      <c r="KSS539" s="109"/>
      <c r="KST539" s="479"/>
      <c r="KSU539" s="78"/>
      <c r="KSV539" s="144"/>
      <c r="KSW539" s="75"/>
      <c r="KSX539" s="66"/>
      <c r="KSY539" s="66"/>
      <c r="KSZ539" s="79"/>
      <c r="KTA539" s="109"/>
      <c r="KTB539" s="479"/>
      <c r="KTC539" s="78"/>
      <c r="KTD539" s="144"/>
      <c r="KTE539" s="75"/>
      <c r="KTF539" s="66"/>
      <c r="KTG539" s="66"/>
      <c r="KTH539" s="79"/>
      <c r="KTI539" s="109"/>
      <c r="KTJ539" s="479"/>
      <c r="KTK539" s="78"/>
      <c r="KTL539" s="144"/>
      <c r="KTM539" s="75"/>
      <c r="KTN539" s="66"/>
      <c r="KTO539" s="66"/>
      <c r="KTP539" s="79"/>
      <c r="KTQ539" s="109"/>
      <c r="KTR539" s="479"/>
      <c r="KTS539" s="78"/>
      <c r="KTT539" s="144"/>
      <c r="KTU539" s="75"/>
      <c r="KTV539" s="66"/>
      <c r="KTW539" s="66"/>
      <c r="KTX539" s="79"/>
      <c r="KTY539" s="109"/>
      <c r="KTZ539" s="479"/>
      <c r="KUA539" s="78"/>
      <c r="KUB539" s="144"/>
      <c r="KUC539" s="75"/>
      <c r="KUD539" s="66"/>
      <c r="KUE539" s="66"/>
      <c r="KUF539" s="79"/>
      <c r="KUG539" s="109"/>
      <c r="KUH539" s="479"/>
      <c r="KUI539" s="78"/>
      <c r="KUJ539" s="144"/>
      <c r="KUK539" s="75"/>
      <c r="KUL539" s="66"/>
      <c r="KUM539" s="66"/>
      <c r="KUN539" s="79"/>
      <c r="KUO539" s="109"/>
      <c r="KUP539" s="479"/>
      <c r="KUQ539" s="78"/>
      <c r="KUR539" s="144"/>
      <c r="KUS539" s="75"/>
      <c r="KUT539" s="66"/>
      <c r="KUU539" s="66"/>
      <c r="KUV539" s="79"/>
      <c r="KUW539" s="109"/>
      <c r="KUX539" s="479"/>
      <c r="KUY539" s="78"/>
      <c r="KUZ539" s="144"/>
      <c r="KVA539" s="75"/>
      <c r="KVB539" s="66"/>
      <c r="KVC539" s="66"/>
      <c r="KVD539" s="79"/>
      <c r="KVE539" s="109"/>
      <c r="KVF539" s="479"/>
      <c r="KVG539" s="78"/>
      <c r="KVH539" s="144"/>
      <c r="KVI539" s="75"/>
      <c r="KVJ539" s="66"/>
      <c r="KVK539" s="66"/>
      <c r="KVL539" s="79"/>
      <c r="KVM539" s="109"/>
      <c r="KVN539" s="479"/>
      <c r="KVO539" s="78"/>
      <c r="KVP539" s="144"/>
      <c r="KVQ539" s="75"/>
      <c r="KVR539" s="66"/>
      <c r="KVS539" s="66"/>
      <c r="KVT539" s="79"/>
      <c r="KVU539" s="109"/>
      <c r="KVV539" s="479"/>
      <c r="KVW539" s="78"/>
      <c r="KVX539" s="144"/>
      <c r="KVY539" s="75"/>
      <c r="KVZ539" s="66"/>
      <c r="KWA539" s="66"/>
      <c r="KWB539" s="79"/>
      <c r="KWC539" s="109"/>
      <c r="KWD539" s="479"/>
      <c r="KWE539" s="78"/>
      <c r="KWF539" s="144"/>
      <c r="KWG539" s="75"/>
      <c r="KWH539" s="66"/>
      <c r="KWI539" s="66"/>
      <c r="KWJ539" s="79"/>
      <c r="KWK539" s="109"/>
      <c r="KWL539" s="479"/>
      <c r="KWM539" s="78"/>
      <c r="KWN539" s="144"/>
      <c r="KWO539" s="75"/>
      <c r="KWP539" s="66"/>
      <c r="KWQ539" s="66"/>
      <c r="KWR539" s="79"/>
      <c r="KWS539" s="109"/>
      <c r="KWT539" s="479"/>
      <c r="KWU539" s="78"/>
      <c r="KWV539" s="144"/>
      <c r="KWW539" s="75"/>
      <c r="KWX539" s="66"/>
      <c r="KWY539" s="66"/>
      <c r="KWZ539" s="79"/>
      <c r="KXA539" s="109"/>
      <c r="KXB539" s="479"/>
      <c r="KXC539" s="78"/>
      <c r="KXD539" s="144"/>
      <c r="KXE539" s="75"/>
      <c r="KXF539" s="66"/>
      <c r="KXG539" s="66"/>
      <c r="KXH539" s="79"/>
      <c r="KXI539" s="109"/>
      <c r="KXJ539" s="479"/>
      <c r="KXK539" s="78"/>
      <c r="KXL539" s="144"/>
      <c r="KXM539" s="75"/>
      <c r="KXN539" s="66"/>
      <c r="KXO539" s="66"/>
      <c r="KXP539" s="79"/>
      <c r="KXQ539" s="109"/>
      <c r="KXR539" s="479"/>
      <c r="KXS539" s="78"/>
      <c r="KXT539" s="144"/>
      <c r="KXU539" s="75"/>
      <c r="KXV539" s="66"/>
      <c r="KXW539" s="66"/>
      <c r="KXX539" s="79"/>
      <c r="KXY539" s="109"/>
      <c r="KXZ539" s="479"/>
      <c r="KYA539" s="78"/>
      <c r="KYB539" s="144"/>
      <c r="KYC539" s="75"/>
      <c r="KYD539" s="66"/>
      <c r="KYE539" s="66"/>
      <c r="KYF539" s="79"/>
      <c r="KYG539" s="109"/>
      <c r="KYH539" s="479"/>
      <c r="KYI539" s="78"/>
      <c r="KYJ539" s="144"/>
      <c r="KYK539" s="75"/>
      <c r="KYL539" s="66"/>
      <c r="KYM539" s="66"/>
      <c r="KYN539" s="79"/>
      <c r="KYO539" s="109"/>
      <c r="KYP539" s="479"/>
      <c r="KYQ539" s="78"/>
      <c r="KYR539" s="144"/>
      <c r="KYS539" s="75"/>
      <c r="KYT539" s="66"/>
      <c r="KYU539" s="66"/>
      <c r="KYV539" s="79"/>
      <c r="KYW539" s="109"/>
      <c r="KYX539" s="479"/>
      <c r="KYY539" s="78"/>
      <c r="KYZ539" s="144"/>
      <c r="KZA539" s="75"/>
      <c r="KZB539" s="66"/>
      <c r="KZC539" s="66"/>
      <c r="KZD539" s="79"/>
      <c r="KZE539" s="109"/>
      <c r="KZF539" s="479"/>
      <c r="KZG539" s="78"/>
      <c r="KZH539" s="144"/>
      <c r="KZI539" s="75"/>
      <c r="KZJ539" s="66"/>
      <c r="KZK539" s="66"/>
      <c r="KZL539" s="79"/>
      <c r="KZM539" s="109"/>
      <c r="KZN539" s="479"/>
      <c r="KZO539" s="78"/>
      <c r="KZP539" s="144"/>
      <c r="KZQ539" s="75"/>
      <c r="KZR539" s="66"/>
      <c r="KZS539" s="66"/>
      <c r="KZT539" s="79"/>
      <c r="KZU539" s="109"/>
      <c r="KZV539" s="479"/>
      <c r="KZW539" s="78"/>
      <c r="KZX539" s="144"/>
      <c r="KZY539" s="75"/>
      <c r="KZZ539" s="66"/>
      <c r="LAA539" s="66"/>
      <c r="LAB539" s="79"/>
      <c r="LAC539" s="109"/>
      <c r="LAD539" s="479"/>
      <c r="LAE539" s="78"/>
      <c r="LAF539" s="144"/>
      <c r="LAG539" s="75"/>
      <c r="LAH539" s="66"/>
      <c r="LAI539" s="66"/>
      <c r="LAJ539" s="79"/>
      <c r="LAK539" s="109"/>
      <c r="LAL539" s="479"/>
      <c r="LAM539" s="78"/>
      <c r="LAN539" s="144"/>
      <c r="LAO539" s="75"/>
      <c r="LAP539" s="66"/>
      <c r="LAQ539" s="66"/>
      <c r="LAR539" s="79"/>
      <c r="LAS539" s="109"/>
      <c r="LAT539" s="479"/>
      <c r="LAU539" s="78"/>
      <c r="LAV539" s="144"/>
      <c r="LAW539" s="75"/>
      <c r="LAX539" s="66"/>
      <c r="LAY539" s="66"/>
      <c r="LAZ539" s="79"/>
      <c r="LBA539" s="109"/>
      <c r="LBB539" s="479"/>
      <c r="LBC539" s="78"/>
      <c r="LBD539" s="144"/>
      <c r="LBE539" s="75"/>
      <c r="LBF539" s="66"/>
      <c r="LBG539" s="66"/>
      <c r="LBH539" s="79"/>
      <c r="LBI539" s="109"/>
      <c r="LBJ539" s="479"/>
      <c r="LBK539" s="78"/>
      <c r="LBL539" s="144"/>
      <c r="LBM539" s="75"/>
      <c r="LBN539" s="66"/>
      <c r="LBO539" s="66"/>
      <c r="LBP539" s="79"/>
      <c r="LBQ539" s="109"/>
      <c r="LBR539" s="479"/>
      <c r="LBS539" s="78"/>
      <c r="LBT539" s="144"/>
      <c r="LBU539" s="75"/>
      <c r="LBV539" s="66"/>
      <c r="LBW539" s="66"/>
      <c r="LBX539" s="79"/>
      <c r="LBY539" s="109"/>
      <c r="LBZ539" s="479"/>
      <c r="LCA539" s="78"/>
      <c r="LCB539" s="144"/>
      <c r="LCC539" s="75"/>
      <c r="LCD539" s="66"/>
      <c r="LCE539" s="66"/>
      <c r="LCF539" s="79"/>
      <c r="LCG539" s="109"/>
      <c r="LCH539" s="479"/>
      <c r="LCI539" s="78"/>
      <c r="LCJ539" s="144"/>
      <c r="LCK539" s="75"/>
      <c r="LCL539" s="66"/>
      <c r="LCM539" s="66"/>
      <c r="LCN539" s="79"/>
      <c r="LCO539" s="109"/>
      <c r="LCP539" s="479"/>
      <c r="LCQ539" s="78"/>
      <c r="LCR539" s="144"/>
      <c r="LCS539" s="75"/>
      <c r="LCT539" s="66"/>
      <c r="LCU539" s="66"/>
      <c r="LCV539" s="79"/>
      <c r="LCW539" s="109"/>
      <c r="LCX539" s="479"/>
      <c r="LCY539" s="78"/>
      <c r="LCZ539" s="144"/>
      <c r="LDA539" s="75"/>
      <c r="LDB539" s="66"/>
      <c r="LDC539" s="66"/>
      <c r="LDD539" s="79"/>
      <c r="LDE539" s="109"/>
      <c r="LDF539" s="479"/>
      <c r="LDG539" s="78"/>
      <c r="LDH539" s="144"/>
      <c r="LDI539" s="75"/>
      <c r="LDJ539" s="66"/>
      <c r="LDK539" s="66"/>
      <c r="LDL539" s="79"/>
      <c r="LDM539" s="109"/>
      <c r="LDN539" s="479"/>
      <c r="LDO539" s="78"/>
      <c r="LDP539" s="144"/>
      <c r="LDQ539" s="75"/>
      <c r="LDR539" s="66"/>
      <c r="LDS539" s="66"/>
      <c r="LDT539" s="79"/>
      <c r="LDU539" s="109"/>
      <c r="LDV539" s="479"/>
      <c r="LDW539" s="78"/>
      <c r="LDX539" s="144"/>
      <c r="LDY539" s="75"/>
      <c r="LDZ539" s="66"/>
      <c r="LEA539" s="66"/>
      <c r="LEB539" s="79"/>
      <c r="LEC539" s="109"/>
      <c r="LED539" s="479"/>
      <c r="LEE539" s="78"/>
      <c r="LEF539" s="144"/>
      <c r="LEG539" s="75"/>
      <c r="LEH539" s="66"/>
      <c r="LEI539" s="66"/>
      <c r="LEJ539" s="79"/>
      <c r="LEK539" s="109"/>
      <c r="LEL539" s="479"/>
      <c r="LEM539" s="78"/>
      <c r="LEN539" s="144"/>
      <c r="LEO539" s="75"/>
      <c r="LEP539" s="66"/>
      <c r="LEQ539" s="66"/>
      <c r="LER539" s="79"/>
      <c r="LES539" s="109"/>
      <c r="LET539" s="479"/>
      <c r="LEU539" s="78"/>
      <c r="LEV539" s="144"/>
      <c r="LEW539" s="75"/>
      <c r="LEX539" s="66"/>
      <c r="LEY539" s="66"/>
      <c r="LEZ539" s="79"/>
      <c r="LFA539" s="109"/>
      <c r="LFB539" s="479"/>
      <c r="LFC539" s="78"/>
      <c r="LFD539" s="144"/>
      <c r="LFE539" s="75"/>
      <c r="LFF539" s="66"/>
      <c r="LFG539" s="66"/>
      <c r="LFH539" s="79"/>
      <c r="LFI539" s="109"/>
      <c r="LFJ539" s="479"/>
      <c r="LFK539" s="78"/>
      <c r="LFL539" s="144"/>
      <c r="LFM539" s="75"/>
      <c r="LFN539" s="66"/>
      <c r="LFO539" s="66"/>
      <c r="LFP539" s="79"/>
      <c r="LFQ539" s="109"/>
      <c r="LFR539" s="479"/>
      <c r="LFS539" s="78"/>
      <c r="LFT539" s="144"/>
      <c r="LFU539" s="75"/>
      <c r="LFV539" s="66"/>
      <c r="LFW539" s="66"/>
      <c r="LFX539" s="79"/>
      <c r="LFY539" s="109"/>
      <c r="LFZ539" s="479"/>
      <c r="LGA539" s="78"/>
      <c r="LGB539" s="144"/>
      <c r="LGC539" s="75"/>
      <c r="LGD539" s="66"/>
      <c r="LGE539" s="66"/>
      <c r="LGF539" s="79"/>
      <c r="LGG539" s="109"/>
      <c r="LGH539" s="479"/>
      <c r="LGI539" s="78"/>
      <c r="LGJ539" s="144"/>
      <c r="LGK539" s="75"/>
      <c r="LGL539" s="66"/>
      <c r="LGM539" s="66"/>
      <c r="LGN539" s="79"/>
      <c r="LGO539" s="109"/>
      <c r="LGP539" s="479"/>
      <c r="LGQ539" s="78"/>
      <c r="LGR539" s="144"/>
      <c r="LGS539" s="75"/>
      <c r="LGT539" s="66"/>
      <c r="LGU539" s="66"/>
      <c r="LGV539" s="79"/>
      <c r="LGW539" s="109"/>
      <c r="LGX539" s="479"/>
      <c r="LGY539" s="78"/>
      <c r="LGZ539" s="144"/>
      <c r="LHA539" s="75"/>
      <c r="LHB539" s="66"/>
      <c r="LHC539" s="66"/>
      <c r="LHD539" s="79"/>
      <c r="LHE539" s="109"/>
      <c r="LHF539" s="479"/>
      <c r="LHG539" s="78"/>
      <c r="LHH539" s="144"/>
      <c r="LHI539" s="75"/>
      <c r="LHJ539" s="66"/>
      <c r="LHK539" s="66"/>
      <c r="LHL539" s="79"/>
      <c r="LHM539" s="109"/>
      <c r="LHN539" s="479"/>
      <c r="LHO539" s="78"/>
      <c r="LHP539" s="144"/>
      <c r="LHQ539" s="75"/>
      <c r="LHR539" s="66"/>
      <c r="LHS539" s="66"/>
      <c r="LHT539" s="79"/>
      <c r="LHU539" s="109"/>
      <c r="LHV539" s="479"/>
      <c r="LHW539" s="78"/>
      <c r="LHX539" s="144"/>
      <c r="LHY539" s="75"/>
      <c r="LHZ539" s="66"/>
      <c r="LIA539" s="66"/>
      <c r="LIB539" s="79"/>
      <c r="LIC539" s="109"/>
      <c r="LID539" s="479"/>
      <c r="LIE539" s="78"/>
      <c r="LIF539" s="144"/>
      <c r="LIG539" s="75"/>
      <c r="LIH539" s="66"/>
      <c r="LII539" s="66"/>
      <c r="LIJ539" s="79"/>
      <c r="LIK539" s="109"/>
      <c r="LIL539" s="479"/>
      <c r="LIM539" s="78"/>
      <c r="LIN539" s="144"/>
      <c r="LIO539" s="75"/>
      <c r="LIP539" s="66"/>
      <c r="LIQ539" s="66"/>
      <c r="LIR539" s="79"/>
      <c r="LIS539" s="109"/>
      <c r="LIT539" s="479"/>
      <c r="LIU539" s="78"/>
      <c r="LIV539" s="144"/>
      <c r="LIW539" s="75"/>
      <c r="LIX539" s="66"/>
      <c r="LIY539" s="66"/>
      <c r="LIZ539" s="79"/>
      <c r="LJA539" s="109"/>
      <c r="LJB539" s="479"/>
      <c r="LJC539" s="78"/>
      <c r="LJD539" s="144"/>
      <c r="LJE539" s="75"/>
      <c r="LJF539" s="66"/>
      <c r="LJG539" s="66"/>
      <c r="LJH539" s="79"/>
      <c r="LJI539" s="109"/>
      <c r="LJJ539" s="479"/>
      <c r="LJK539" s="78"/>
      <c r="LJL539" s="144"/>
      <c r="LJM539" s="75"/>
      <c r="LJN539" s="66"/>
      <c r="LJO539" s="66"/>
      <c r="LJP539" s="79"/>
      <c r="LJQ539" s="109"/>
      <c r="LJR539" s="479"/>
      <c r="LJS539" s="78"/>
      <c r="LJT539" s="144"/>
      <c r="LJU539" s="75"/>
      <c r="LJV539" s="66"/>
      <c r="LJW539" s="66"/>
      <c r="LJX539" s="79"/>
      <c r="LJY539" s="109"/>
      <c r="LJZ539" s="479"/>
      <c r="LKA539" s="78"/>
      <c r="LKB539" s="144"/>
      <c r="LKC539" s="75"/>
      <c r="LKD539" s="66"/>
      <c r="LKE539" s="66"/>
      <c r="LKF539" s="79"/>
      <c r="LKG539" s="109"/>
      <c r="LKH539" s="479"/>
      <c r="LKI539" s="78"/>
      <c r="LKJ539" s="144"/>
      <c r="LKK539" s="75"/>
      <c r="LKL539" s="66"/>
      <c r="LKM539" s="66"/>
      <c r="LKN539" s="79"/>
      <c r="LKO539" s="109"/>
      <c r="LKP539" s="479"/>
      <c r="LKQ539" s="78"/>
      <c r="LKR539" s="144"/>
      <c r="LKS539" s="75"/>
      <c r="LKT539" s="66"/>
      <c r="LKU539" s="66"/>
      <c r="LKV539" s="79"/>
      <c r="LKW539" s="109"/>
      <c r="LKX539" s="479"/>
      <c r="LKY539" s="78"/>
      <c r="LKZ539" s="144"/>
      <c r="LLA539" s="75"/>
      <c r="LLB539" s="66"/>
      <c r="LLC539" s="66"/>
      <c r="LLD539" s="79"/>
      <c r="LLE539" s="109"/>
      <c r="LLF539" s="479"/>
      <c r="LLG539" s="78"/>
      <c r="LLH539" s="144"/>
      <c r="LLI539" s="75"/>
      <c r="LLJ539" s="66"/>
      <c r="LLK539" s="66"/>
      <c r="LLL539" s="79"/>
      <c r="LLM539" s="109"/>
      <c r="LLN539" s="479"/>
      <c r="LLO539" s="78"/>
      <c r="LLP539" s="144"/>
      <c r="LLQ539" s="75"/>
      <c r="LLR539" s="66"/>
      <c r="LLS539" s="66"/>
      <c r="LLT539" s="79"/>
      <c r="LLU539" s="109"/>
      <c r="LLV539" s="479"/>
      <c r="LLW539" s="78"/>
      <c r="LLX539" s="144"/>
      <c r="LLY539" s="75"/>
      <c r="LLZ539" s="66"/>
      <c r="LMA539" s="66"/>
      <c r="LMB539" s="79"/>
      <c r="LMC539" s="109"/>
      <c r="LMD539" s="479"/>
      <c r="LME539" s="78"/>
      <c r="LMF539" s="144"/>
      <c r="LMG539" s="75"/>
      <c r="LMH539" s="66"/>
      <c r="LMI539" s="66"/>
      <c r="LMJ539" s="79"/>
      <c r="LMK539" s="109"/>
      <c r="LML539" s="479"/>
      <c r="LMM539" s="78"/>
      <c r="LMN539" s="144"/>
      <c r="LMO539" s="75"/>
      <c r="LMP539" s="66"/>
      <c r="LMQ539" s="66"/>
      <c r="LMR539" s="79"/>
      <c r="LMS539" s="109"/>
      <c r="LMT539" s="479"/>
      <c r="LMU539" s="78"/>
      <c r="LMV539" s="144"/>
      <c r="LMW539" s="75"/>
      <c r="LMX539" s="66"/>
      <c r="LMY539" s="66"/>
      <c r="LMZ539" s="79"/>
      <c r="LNA539" s="109"/>
      <c r="LNB539" s="479"/>
      <c r="LNC539" s="78"/>
      <c r="LND539" s="144"/>
      <c r="LNE539" s="75"/>
      <c r="LNF539" s="66"/>
      <c r="LNG539" s="66"/>
      <c r="LNH539" s="79"/>
      <c r="LNI539" s="109"/>
      <c r="LNJ539" s="479"/>
      <c r="LNK539" s="78"/>
      <c r="LNL539" s="144"/>
      <c r="LNM539" s="75"/>
      <c r="LNN539" s="66"/>
      <c r="LNO539" s="66"/>
      <c r="LNP539" s="79"/>
      <c r="LNQ539" s="109"/>
      <c r="LNR539" s="479"/>
      <c r="LNS539" s="78"/>
      <c r="LNT539" s="144"/>
      <c r="LNU539" s="75"/>
      <c r="LNV539" s="66"/>
      <c r="LNW539" s="66"/>
      <c r="LNX539" s="79"/>
      <c r="LNY539" s="109"/>
      <c r="LNZ539" s="479"/>
      <c r="LOA539" s="78"/>
      <c r="LOB539" s="144"/>
      <c r="LOC539" s="75"/>
      <c r="LOD539" s="66"/>
      <c r="LOE539" s="66"/>
      <c r="LOF539" s="79"/>
      <c r="LOG539" s="109"/>
      <c r="LOH539" s="479"/>
      <c r="LOI539" s="78"/>
      <c r="LOJ539" s="144"/>
      <c r="LOK539" s="75"/>
      <c r="LOL539" s="66"/>
      <c r="LOM539" s="66"/>
      <c r="LON539" s="79"/>
      <c r="LOO539" s="109"/>
      <c r="LOP539" s="479"/>
      <c r="LOQ539" s="78"/>
      <c r="LOR539" s="144"/>
      <c r="LOS539" s="75"/>
      <c r="LOT539" s="66"/>
      <c r="LOU539" s="66"/>
      <c r="LOV539" s="79"/>
      <c r="LOW539" s="109"/>
      <c r="LOX539" s="479"/>
      <c r="LOY539" s="78"/>
      <c r="LOZ539" s="144"/>
      <c r="LPA539" s="75"/>
      <c r="LPB539" s="66"/>
      <c r="LPC539" s="66"/>
      <c r="LPD539" s="79"/>
      <c r="LPE539" s="109"/>
      <c r="LPF539" s="479"/>
      <c r="LPG539" s="78"/>
      <c r="LPH539" s="144"/>
      <c r="LPI539" s="75"/>
      <c r="LPJ539" s="66"/>
      <c r="LPK539" s="66"/>
      <c r="LPL539" s="79"/>
      <c r="LPM539" s="109"/>
      <c r="LPN539" s="479"/>
      <c r="LPO539" s="78"/>
      <c r="LPP539" s="144"/>
      <c r="LPQ539" s="75"/>
      <c r="LPR539" s="66"/>
      <c r="LPS539" s="66"/>
      <c r="LPT539" s="79"/>
      <c r="LPU539" s="109"/>
      <c r="LPV539" s="479"/>
      <c r="LPW539" s="78"/>
      <c r="LPX539" s="144"/>
      <c r="LPY539" s="75"/>
      <c r="LPZ539" s="66"/>
      <c r="LQA539" s="66"/>
      <c r="LQB539" s="79"/>
      <c r="LQC539" s="109"/>
      <c r="LQD539" s="479"/>
      <c r="LQE539" s="78"/>
      <c r="LQF539" s="144"/>
      <c r="LQG539" s="75"/>
      <c r="LQH539" s="66"/>
      <c r="LQI539" s="66"/>
      <c r="LQJ539" s="79"/>
      <c r="LQK539" s="109"/>
      <c r="LQL539" s="479"/>
      <c r="LQM539" s="78"/>
      <c r="LQN539" s="144"/>
      <c r="LQO539" s="75"/>
      <c r="LQP539" s="66"/>
      <c r="LQQ539" s="66"/>
      <c r="LQR539" s="79"/>
      <c r="LQS539" s="109"/>
      <c r="LQT539" s="479"/>
      <c r="LQU539" s="78"/>
      <c r="LQV539" s="144"/>
      <c r="LQW539" s="75"/>
      <c r="LQX539" s="66"/>
      <c r="LQY539" s="66"/>
      <c r="LQZ539" s="79"/>
      <c r="LRA539" s="109"/>
      <c r="LRB539" s="479"/>
      <c r="LRC539" s="78"/>
      <c r="LRD539" s="144"/>
      <c r="LRE539" s="75"/>
      <c r="LRF539" s="66"/>
      <c r="LRG539" s="66"/>
      <c r="LRH539" s="79"/>
      <c r="LRI539" s="109"/>
      <c r="LRJ539" s="479"/>
      <c r="LRK539" s="78"/>
      <c r="LRL539" s="144"/>
      <c r="LRM539" s="75"/>
      <c r="LRN539" s="66"/>
      <c r="LRO539" s="66"/>
      <c r="LRP539" s="79"/>
      <c r="LRQ539" s="109"/>
      <c r="LRR539" s="479"/>
      <c r="LRS539" s="78"/>
      <c r="LRT539" s="144"/>
      <c r="LRU539" s="75"/>
      <c r="LRV539" s="66"/>
      <c r="LRW539" s="66"/>
      <c r="LRX539" s="79"/>
      <c r="LRY539" s="109"/>
      <c r="LRZ539" s="479"/>
      <c r="LSA539" s="78"/>
      <c r="LSB539" s="144"/>
      <c r="LSC539" s="75"/>
      <c r="LSD539" s="66"/>
      <c r="LSE539" s="66"/>
      <c r="LSF539" s="79"/>
      <c r="LSG539" s="109"/>
      <c r="LSH539" s="479"/>
      <c r="LSI539" s="78"/>
      <c r="LSJ539" s="144"/>
      <c r="LSK539" s="75"/>
      <c r="LSL539" s="66"/>
      <c r="LSM539" s="66"/>
      <c r="LSN539" s="79"/>
      <c r="LSO539" s="109"/>
      <c r="LSP539" s="479"/>
      <c r="LSQ539" s="78"/>
      <c r="LSR539" s="144"/>
      <c r="LSS539" s="75"/>
      <c r="LST539" s="66"/>
      <c r="LSU539" s="66"/>
      <c r="LSV539" s="79"/>
      <c r="LSW539" s="109"/>
      <c r="LSX539" s="479"/>
      <c r="LSY539" s="78"/>
      <c r="LSZ539" s="144"/>
      <c r="LTA539" s="75"/>
      <c r="LTB539" s="66"/>
      <c r="LTC539" s="66"/>
      <c r="LTD539" s="79"/>
      <c r="LTE539" s="109"/>
      <c r="LTF539" s="479"/>
      <c r="LTG539" s="78"/>
      <c r="LTH539" s="144"/>
      <c r="LTI539" s="75"/>
      <c r="LTJ539" s="66"/>
      <c r="LTK539" s="66"/>
      <c r="LTL539" s="79"/>
      <c r="LTM539" s="109"/>
      <c r="LTN539" s="479"/>
      <c r="LTO539" s="78"/>
      <c r="LTP539" s="144"/>
      <c r="LTQ539" s="75"/>
      <c r="LTR539" s="66"/>
      <c r="LTS539" s="66"/>
      <c r="LTT539" s="79"/>
      <c r="LTU539" s="109"/>
      <c r="LTV539" s="479"/>
      <c r="LTW539" s="78"/>
      <c r="LTX539" s="144"/>
      <c r="LTY539" s="75"/>
      <c r="LTZ539" s="66"/>
      <c r="LUA539" s="66"/>
      <c r="LUB539" s="79"/>
      <c r="LUC539" s="109"/>
      <c r="LUD539" s="479"/>
      <c r="LUE539" s="78"/>
      <c r="LUF539" s="144"/>
      <c r="LUG539" s="75"/>
      <c r="LUH539" s="66"/>
      <c r="LUI539" s="66"/>
      <c r="LUJ539" s="79"/>
      <c r="LUK539" s="109"/>
      <c r="LUL539" s="479"/>
      <c r="LUM539" s="78"/>
      <c r="LUN539" s="144"/>
      <c r="LUO539" s="75"/>
      <c r="LUP539" s="66"/>
      <c r="LUQ539" s="66"/>
      <c r="LUR539" s="79"/>
      <c r="LUS539" s="109"/>
      <c r="LUT539" s="479"/>
      <c r="LUU539" s="78"/>
      <c r="LUV539" s="144"/>
      <c r="LUW539" s="75"/>
      <c r="LUX539" s="66"/>
      <c r="LUY539" s="66"/>
      <c r="LUZ539" s="79"/>
      <c r="LVA539" s="109"/>
      <c r="LVB539" s="479"/>
      <c r="LVC539" s="78"/>
      <c r="LVD539" s="144"/>
      <c r="LVE539" s="75"/>
      <c r="LVF539" s="66"/>
      <c r="LVG539" s="66"/>
      <c r="LVH539" s="79"/>
      <c r="LVI539" s="109"/>
      <c r="LVJ539" s="479"/>
      <c r="LVK539" s="78"/>
      <c r="LVL539" s="144"/>
      <c r="LVM539" s="75"/>
      <c r="LVN539" s="66"/>
      <c r="LVO539" s="66"/>
      <c r="LVP539" s="79"/>
      <c r="LVQ539" s="109"/>
      <c r="LVR539" s="479"/>
      <c r="LVS539" s="78"/>
      <c r="LVT539" s="144"/>
      <c r="LVU539" s="75"/>
      <c r="LVV539" s="66"/>
      <c r="LVW539" s="66"/>
      <c r="LVX539" s="79"/>
      <c r="LVY539" s="109"/>
      <c r="LVZ539" s="479"/>
      <c r="LWA539" s="78"/>
      <c r="LWB539" s="144"/>
      <c r="LWC539" s="75"/>
      <c r="LWD539" s="66"/>
      <c r="LWE539" s="66"/>
      <c r="LWF539" s="79"/>
      <c r="LWG539" s="109"/>
      <c r="LWH539" s="479"/>
      <c r="LWI539" s="78"/>
      <c r="LWJ539" s="144"/>
      <c r="LWK539" s="75"/>
      <c r="LWL539" s="66"/>
      <c r="LWM539" s="66"/>
      <c r="LWN539" s="79"/>
      <c r="LWO539" s="109"/>
      <c r="LWP539" s="479"/>
      <c r="LWQ539" s="78"/>
      <c r="LWR539" s="144"/>
      <c r="LWS539" s="75"/>
      <c r="LWT539" s="66"/>
      <c r="LWU539" s="66"/>
      <c r="LWV539" s="79"/>
      <c r="LWW539" s="109"/>
      <c r="LWX539" s="479"/>
      <c r="LWY539" s="78"/>
      <c r="LWZ539" s="144"/>
      <c r="LXA539" s="75"/>
      <c r="LXB539" s="66"/>
      <c r="LXC539" s="66"/>
      <c r="LXD539" s="79"/>
      <c r="LXE539" s="109"/>
      <c r="LXF539" s="479"/>
      <c r="LXG539" s="78"/>
      <c r="LXH539" s="144"/>
      <c r="LXI539" s="75"/>
      <c r="LXJ539" s="66"/>
      <c r="LXK539" s="66"/>
      <c r="LXL539" s="79"/>
      <c r="LXM539" s="109"/>
      <c r="LXN539" s="479"/>
      <c r="LXO539" s="78"/>
      <c r="LXP539" s="144"/>
      <c r="LXQ539" s="75"/>
      <c r="LXR539" s="66"/>
      <c r="LXS539" s="66"/>
      <c r="LXT539" s="79"/>
      <c r="LXU539" s="109"/>
      <c r="LXV539" s="479"/>
      <c r="LXW539" s="78"/>
      <c r="LXX539" s="144"/>
      <c r="LXY539" s="75"/>
      <c r="LXZ539" s="66"/>
      <c r="LYA539" s="66"/>
      <c r="LYB539" s="79"/>
      <c r="LYC539" s="109"/>
      <c r="LYD539" s="479"/>
      <c r="LYE539" s="78"/>
      <c r="LYF539" s="144"/>
      <c r="LYG539" s="75"/>
      <c r="LYH539" s="66"/>
      <c r="LYI539" s="66"/>
      <c r="LYJ539" s="79"/>
      <c r="LYK539" s="109"/>
      <c r="LYL539" s="479"/>
      <c r="LYM539" s="78"/>
      <c r="LYN539" s="144"/>
      <c r="LYO539" s="75"/>
      <c r="LYP539" s="66"/>
      <c r="LYQ539" s="66"/>
      <c r="LYR539" s="79"/>
      <c r="LYS539" s="109"/>
      <c r="LYT539" s="479"/>
      <c r="LYU539" s="78"/>
      <c r="LYV539" s="144"/>
      <c r="LYW539" s="75"/>
      <c r="LYX539" s="66"/>
      <c r="LYY539" s="66"/>
      <c r="LYZ539" s="79"/>
      <c r="LZA539" s="109"/>
      <c r="LZB539" s="479"/>
      <c r="LZC539" s="78"/>
      <c r="LZD539" s="144"/>
      <c r="LZE539" s="75"/>
      <c r="LZF539" s="66"/>
      <c r="LZG539" s="66"/>
      <c r="LZH539" s="79"/>
      <c r="LZI539" s="109"/>
      <c r="LZJ539" s="479"/>
      <c r="LZK539" s="78"/>
      <c r="LZL539" s="144"/>
      <c r="LZM539" s="75"/>
      <c r="LZN539" s="66"/>
      <c r="LZO539" s="66"/>
      <c r="LZP539" s="79"/>
      <c r="LZQ539" s="109"/>
      <c r="LZR539" s="479"/>
      <c r="LZS539" s="78"/>
      <c r="LZT539" s="144"/>
      <c r="LZU539" s="75"/>
      <c r="LZV539" s="66"/>
      <c r="LZW539" s="66"/>
      <c r="LZX539" s="79"/>
      <c r="LZY539" s="109"/>
      <c r="LZZ539" s="479"/>
      <c r="MAA539" s="78"/>
      <c r="MAB539" s="144"/>
      <c r="MAC539" s="75"/>
      <c r="MAD539" s="66"/>
      <c r="MAE539" s="66"/>
      <c r="MAF539" s="79"/>
      <c r="MAG539" s="109"/>
      <c r="MAH539" s="479"/>
      <c r="MAI539" s="78"/>
      <c r="MAJ539" s="144"/>
      <c r="MAK539" s="75"/>
      <c r="MAL539" s="66"/>
      <c r="MAM539" s="66"/>
      <c r="MAN539" s="79"/>
      <c r="MAO539" s="109"/>
      <c r="MAP539" s="479"/>
      <c r="MAQ539" s="78"/>
      <c r="MAR539" s="144"/>
      <c r="MAS539" s="75"/>
      <c r="MAT539" s="66"/>
      <c r="MAU539" s="66"/>
      <c r="MAV539" s="79"/>
      <c r="MAW539" s="109"/>
      <c r="MAX539" s="479"/>
      <c r="MAY539" s="78"/>
      <c r="MAZ539" s="144"/>
      <c r="MBA539" s="75"/>
      <c r="MBB539" s="66"/>
      <c r="MBC539" s="66"/>
      <c r="MBD539" s="79"/>
      <c r="MBE539" s="109"/>
      <c r="MBF539" s="479"/>
      <c r="MBG539" s="78"/>
      <c r="MBH539" s="144"/>
      <c r="MBI539" s="75"/>
      <c r="MBJ539" s="66"/>
      <c r="MBK539" s="66"/>
      <c r="MBL539" s="79"/>
      <c r="MBM539" s="109"/>
      <c r="MBN539" s="479"/>
      <c r="MBO539" s="78"/>
      <c r="MBP539" s="144"/>
      <c r="MBQ539" s="75"/>
      <c r="MBR539" s="66"/>
      <c r="MBS539" s="66"/>
      <c r="MBT539" s="79"/>
      <c r="MBU539" s="109"/>
      <c r="MBV539" s="479"/>
      <c r="MBW539" s="78"/>
      <c r="MBX539" s="144"/>
      <c r="MBY539" s="75"/>
      <c r="MBZ539" s="66"/>
      <c r="MCA539" s="66"/>
      <c r="MCB539" s="79"/>
      <c r="MCC539" s="109"/>
      <c r="MCD539" s="479"/>
      <c r="MCE539" s="78"/>
      <c r="MCF539" s="144"/>
      <c r="MCG539" s="75"/>
      <c r="MCH539" s="66"/>
      <c r="MCI539" s="66"/>
      <c r="MCJ539" s="79"/>
      <c r="MCK539" s="109"/>
      <c r="MCL539" s="479"/>
      <c r="MCM539" s="78"/>
      <c r="MCN539" s="144"/>
      <c r="MCO539" s="75"/>
      <c r="MCP539" s="66"/>
      <c r="MCQ539" s="66"/>
      <c r="MCR539" s="79"/>
      <c r="MCS539" s="109"/>
      <c r="MCT539" s="479"/>
      <c r="MCU539" s="78"/>
      <c r="MCV539" s="144"/>
      <c r="MCW539" s="75"/>
      <c r="MCX539" s="66"/>
      <c r="MCY539" s="66"/>
      <c r="MCZ539" s="79"/>
      <c r="MDA539" s="109"/>
      <c r="MDB539" s="479"/>
      <c r="MDC539" s="78"/>
      <c r="MDD539" s="144"/>
      <c r="MDE539" s="75"/>
      <c r="MDF539" s="66"/>
      <c r="MDG539" s="66"/>
      <c r="MDH539" s="79"/>
      <c r="MDI539" s="109"/>
      <c r="MDJ539" s="479"/>
      <c r="MDK539" s="78"/>
      <c r="MDL539" s="144"/>
      <c r="MDM539" s="75"/>
      <c r="MDN539" s="66"/>
      <c r="MDO539" s="66"/>
      <c r="MDP539" s="79"/>
      <c r="MDQ539" s="109"/>
      <c r="MDR539" s="479"/>
      <c r="MDS539" s="78"/>
      <c r="MDT539" s="144"/>
      <c r="MDU539" s="75"/>
      <c r="MDV539" s="66"/>
      <c r="MDW539" s="66"/>
      <c r="MDX539" s="79"/>
      <c r="MDY539" s="109"/>
      <c r="MDZ539" s="479"/>
      <c r="MEA539" s="78"/>
      <c r="MEB539" s="144"/>
      <c r="MEC539" s="75"/>
      <c r="MED539" s="66"/>
      <c r="MEE539" s="66"/>
      <c r="MEF539" s="79"/>
      <c r="MEG539" s="109"/>
      <c r="MEH539" s="479"/>
      <c r="MEI539" s="78"/>
      <c r="MEJ539" s="144"/>
      <c r="MEK539" s="75"/>
      <c r="MEL539" s="66"/>
      <c r="MEM539" s="66"/>
      <c r="MEN539" s="79"/>
      <c r="MEO539" s="109"/>
      <c r="MEP539" s="479"/>
      <c r="MEQ539" s="78"/>
      <c r="MER539" s="144"/>
      <c r="MES539" s="75"/>
      <c r="MET539" s="66"/>
      <c r="MEU539" s="66"/>
      <c r="MEV539" s="79"/>
      <c r="MEW539" s="109"/>
      <c r="MEX539" s="479"/>
      <c r="MEY539" s="78"/>
      <c r="MEZ539" s="144"/>
      <c r="MFA539" s="75"/>
      <c r="MFB539" s="66"/>
      <c r="MFC539" s="66"/>
      <c r="MFD539" s="79"/>
      <c r="MFE539" s="109"/>
      <c r="MFF539" s="479"/>
      <c r="MFG539" s="78"/>
      <c r="MFH539" s="144"/>
      <c r="MFI539" s="75"/>
      <c r="MFJ539" s="66"/>
      <c r="MFK539" s="66"/>
      <c r="MFL539" s="79"/>
      <c r="MFM539" s="109"/>
      <c r="MFN539" s="479"/>
      <c r="MFO539" s="78"/>
      <c r="MFP539" s="144"/>
      <c r="MFQ539" s="75"/>
      <c r="MFR539" s="66"/>
      <c r="MFS539" s="66"/>
      <c r="MFT539" s="79"/>
      <c r="MFU539" s="109"/>
      <c r="MFV539" s="479"/>
      <c r="MFW539" s="78"/>
      <c r="MFX539" s="144"/>
      <c r="MFY539" s="75"/>
      <c r="MFZ539" s="66"/>
      <c r="MGA539" s="66"/>
      <c r="MGB539" s="79"/>
      <c r="MGC539" s="109"/>
      <c r="MGD539" s="479"/>
      <c r="MGE539" s="78"/>
      <c r="MGF539" s="144"/>
      <c r="MGG539" s="75"/>
      <c r="MGH539" s="66"/>
      <c r="MGI539" s="66"/>
      <c r="MGJ539" s="79"/>
      <c r="MGK539" s="109"/>
      <c r="MGL539" s="479"/>
      <c r="MGM539" s="78"/>
      <c r="MGN539" s="144"/>
      <c r="MGO539" s="75"/>
      <c r="MGP539" s="66"/>
      <c r="MGQ539" s="66"/>
      <c r="MGR539" s="79"/>
      <c r="MGS539" s="109"/>
      <c r="MGT539" s="479"/>
      <c r="MGU539" s="78"/>
      <c r="MGV539" s="144"/>
      <c r="MGW539" s="75"/>
      <c r="MGX539" s="66"/>
      <c r="MGY539" s="66"/>
      <c r="MGZ539" s="79"/>
      <c r="MHA539" s="109"/>
      <c r="MHB539" s="479"/>
      <c r="MHC539" s="78"/>
      <c r="MHD539" s="144"/>
      <c r="MHE539" s="75"/>
      <c r="MHF539" s="66"/>
      <c r="MHG539" s="66"/>
      <c r="MHH539" s="79"/>
      <c r="MHI539" s="109"/>
      <c r="MHJ539" s="479"/>
      <c r="MHK539" s="78"/>
      <c r="MHL539" s="144"/>
      <c r="MHM539" s="75"/>
      <c r="MHN539" s="66"/>
      <c r="MHO539" s="66"/>
      <c r="MHP539" s="79"/>
      <c r="MHQ539" s="109"/>
      <c r="MHR539" s="479"/>
      <c r="MHS539" s="78"/>
      <c r="MHT539" s="144"/>
      <c r="MHU539" s="75"/>
      <c r="MHV539" s="66"/>
      <c r="MHW539" s="66"/>
      <c r="MHX539" s="79"/>
      <c r="MHY539" s="109"/>
      <c r="MHZ539" s="479"/>
      <c r="MIA539" s="78"/>
      <c r="MIB539" s="144"/>
      <c r="MIC539" s="75"/>
      <c r="MID539" s="66"/>
      <c r="MIE539" s="66"/>
      <c r="MIF539" s="79"/>
      <c r="MIG539" s="109"/>
      <c r="MIH539" s="479"/>
      <c r="MII539" s="78"/>
      <c r="MIJ539" s="144"/>
      <c r="MIK539" s="75"/>
      <c r="MIL539" s="66"/>
      <c r="MIM539" s="66"/>
      <c r="MIN539" s="79"/>
      <c r="MIO539" s="109"/>
      <c r="MIP539" s="479"/>
      <c r="MIQ539" s="78"/>
      <c r="MIR539" s="144"/>
      <c r="MIS539" s="75"/>
      <c r="MIT539" s="66"/>
      <c r="MIU539" s="66"/>
      <c r="MIV539" s="79"/>
      <c r="MIW539" s="109"/>
      <c r="MIX539" s="479"/>
      <c r="MIY539" s="78"/>
      <c r="MIZ539" s="144"/>
      <c r="MJA539" s="75"/>
      <c r="MJB539" s="66"/>
      <c r="MJC539" s="66"/>
      <c r="MJD539" s="79"/>
      <c r="MJE539" s="109"/>
      <c r="MJF539" s="479"/>
      <c r="MJG539" s="78"/>
      <c r="MJH539" s="144"/>
      <c r="MJI539" s="75"/>
      <c r="MJJ539" s="66"/>
      <c r="MJK539" s="66"/>
      <c r="MJL539" s="79"/>
      <c r="MJM539" s="109"/>
      <c r="MJN539" s="479"/>
      <c r="MJO539" s="78"/>
      <c r="MJP539" s="144"/>
      <c r="MJQ539" s="75"/>
      <c r="MJR539" s="66"/>
      <c r="MJS539" s="66"/>
      <c r="MJT539" s="79"/>
      <c r="MJU539" s="109"/>
      <c r="MJV539" s="479"/>
      <c r="MJW539" s="78"/>
      <c r="MJX539" s="144"/>
      <c r="MJY539" s="75"/>
      <c r="MJZ539" s="66"/>
      <c r="MKA539" s="66"/>
      <c r="MKB539" s="79"/>
      <c r="MKC539" s="109"/>
      <c r="MKD539" s="479"/>
      <c r="MKE539" s="78"/>
      <c r="MKF539" s="144"/>
      <c r="MKG539" s="75"/>
      <c r="MKH539" s="66"/>
      <c r="MKI539" s="66"/>
      <c r="MKJ539" s="79"/>
      <c r="MKK539" s="109"/>
      <c r="MKL539" s="479"/>
      <c r="MKM539" s="78"/>
      <c r="MKN539" s="144"/>
      <c r="MKO539" s="75"/>
      <c r="MKP539" s="66"/>
      <c r="MKQ539" s="66"/>
      <c r="MKR539" s="79"/>
      <c r="MKS539" s="109"/>
      <c r="MKT539" s="479"/>
      <c r="MKU539" s="78"/>
      <c r="MKV539" s="144"/>
      <c r="MKW539" s="75"/>
      <c r="MKX539" s="66"/>
      <c r="MKY539" s="66"/>
      <c r="MKZ539" s="79"/>
      <c r="MLA539" s="109"/>
      <c r="MLB539" s="479"/>
      <c r="MLC539" s="78"/>
      <c r="MLD539" s="144"/>
      <c r="MLE539" s="75"/>
      <c r="MLF539" s="66"/>
      <c r="MLG539" s="66"/>
      <c r="MLH539" s="79"/>
      <c r="MLI539" s="109"/>
      <c r="MLJ539" s="479"/>
      <c r="MLK539" s="78"/>
      <c r="MLL539" s="144"/>
      <c r="MLM539" s="75"/>
      <c r="MLN539" s="66"/>
      <c r="MLO539" s="66"/>
      <c r="MLP539" s="79"/>
      <c r="MLQ539" s="109"/>
      <c r="MLR539" s="479"/>
      <c r="MLS539" s="78"/>
      <c r="MLT539" s="144"/>
      <c r="MLU539" s="75"/>
      <c r="MLV539" s="66"/>
      <c r="MLW539" s="66"/>
      <c r="MLX539" s="79"/>
      <c r="MLY539" s="109"/>
      <c r="MLZ539" s="479"/>
      <c r="MMA539" s="78"/>
      <c r="MMB539" s="144"/>
      <c r="MMC539" s="75"/>
      <c r="MMD539" s="66"/>
      <c r="MME539" s="66"/>
      <c r="MMF539" s="79"/>
      <c r="MMG539" s="109"/>
      <c r="MMH539" s="479"/>
      <c r="MMI539" s="78"/>
      <c r="MMJ539" s="144"/>
      <c r="MMK539" s="75"/>
      <c r="MML539" s="66"/>
      <c r="MMM539" s="66"/>
      <c r="MMN539" s="79"/>
      <c r="MMO539" s="109"/>
      <c r="MMP539" s="479"/>
      <c r="MMQ539" s="78"/>
      <c r="MMR539" s="144"/>
      <c r="MMS539" s="75"/>
      <c r="MMT539" s="66"/>
      <c r="MMU539" s="66"/>
      <c r="MMV539" s="79"/>
      <c r="MMW539" s="109"/>
      <c r="MMX539" s="479"/>
      <c r="MMY539" s="78"/>
      <c r="MMZ539" s="144"/>
      <c r="MNA539" s="75"/>
      <c r="MNB539" s="66"/>
      <c r="MNC539" s="66"/>
      <c r="MND539" s="79"/>
      <c r="MNE539" s="109"/>
      <c r="MNF539" s="479"/>
      <c r="MNG539" s="78"/>
      <c r="MNH539" s="144"/>
      <c r="MNI539" s="75"/>
      <c r="MNJ539" s="66"/>
      <c r="MNK539" s="66"/>
      <c r="MNL539" s="79"/>
      <c r="MNM539" s="109"/>
      <c r="MNN539" s="479"/>
      <c r="MNO539" s="78"/>
      <c r="MNP539" s="144"/>
      <c r="MNQ539" s="75"/>
      <c r="MNR539" s="66"/>
      <c r="MNS539" s="66"/>
      <c r="MNT539" s="79"/>
      <c r="MNU539" s="109"/>
      <c r="MNV539" s="479"/>
      <c r="MNW539" s="78"/>
      <c r="MNX539" s="144"/>
      <c r="MNY539" s="75"/>
      <c r="MNZ539" s="66"/>
      <c r="MOA539" s="66"/>
      <c r="MOB539" s="79"/>
      <c r="MOC539" s="109"/>
      <c r="MOD539" s="479"/>
      <c r="MOE539" s="78"/>
      <c r="MOF539" s="144"/>
      <c r="MOG539" s="75"/>
      <c r="MOH539" s="66"/>
      <c r="MOI539" s="66"/>
      <c r="MOJ539" s="79"/>
      <c r="MOK539" s="109"/>
      <c r="MOL539" s="479"/>
      <c r="MOM539" s="78"/>
      <c r="MON539" s="144"/>
      <c r="MOO539" s="75"/>
      <c r="MOP539" s="66"/>
      <c r="MOQ539" s="66"/>
      <c r="MOR539" s="79"/>
      <c r="MOS539" s="109"/>
      <c r="MOT539" s="479"/>
      <c r="MOU539" s="78"/>
      <c r="MOV539" s="144"/>
      <c r="MOW539" s="75"/>
      <c r="MOX539" s="66"/>
      <c r="MOY539" s="66"/>
      <c r="MOZ539" s="79"/>
      <c r="MPA539" s="109"/>
      <c r="MPB539" s="479"/>
      <c r="MPC539" s="78"/>
      <c r="MPD539" s="144"/>
      <c r="MPE539" s="75"/>
      <c r="MPF539" s="66"/>
      <c r="MPG539" s="66"/>
      <c r="MPH539" s="79"/>
      <c r="MPI539" s="109"/>
      <c r="MPJ539" s="479"/>
      <c r="MPK539" s="78"/>
      <c r="MPL539" s="144"/>
      <c r="MPM539" s="75"/>
      <c r="MPN539" s="66"/>
      <c r="MPO539" s="66"/>
      <c r="MPP539" s="79"/>
      <c r="MPQ539" s="109"/>
      <c r="MPR539" s="479"/>
      <c r="MPS539" s="78"/>
      <c r="MPT539" s="144"/>
      <c r="MPU539" s="75"/>
      <c r="MPV539" s="66"/>
      <c r="MPW539" s="66"/>
      <c r="MPX539" s="79"/>
      <c r="MPY539" s="109"/>
      <c r="MPZ539" s="479"/>
      <c r="MQA539" s="78"/>
      <c r="MQB539" s="144"/>
      <c r="MQC539" s="75"/>
      <c r="MQD539" s="66"/>
      <c r="MQE539" s="66"/>
      <c r="MQF539" s="79"/>
      <c r="MQG539" s="109"/>
      <c r="MQH539" s="479"/>
      <c r="MQI539" s="78"/>
      <c r="MQJ539" s="144"/>
      <c r="MQK539" s="75"/>
      <c r="MQL539" s="66"/>
      <c r="MQM539" s="66"/>
      <c r="MQN539" s="79"/>
      <c r="MQO539" s="109"/>
      <c r="MQP539" s="479"/>
      <c r="MQQ539" s="78"/>
      <c r="MQR539" s="144"/>
      <c r="MQS539" s="75"/>
      <c r="MQT539" s="66"/>
      <c r="MQU539" s="66"/>
      <c r="MQV539" s="79"/>
      <c r="MQW539" s="109"/>
      <c r="MQX539" s="479"/>
      <c r="MQY539" s="78"/>
      <c r="MQZ539" s="144"/>
      <c r="MRA539" s="75"/>
      <c r="MRB539" s="66"/>
      <c r="MRC539" s="66"/>
      <c r="MRD539" s="79"/>
      <c r="MRE539" s="109"/>
      <c r="MRF539" s="479"/>
      <c r="MRG539" s="78"/>
      <c r="MRH539" s="144"/>
      <c r="MRI539" s="75"/>
      <c r="MRJ539" s="66"/>
      <c r="MRK539" s="66"/>
      <c r="MRL539" s="79"/>
      <c r="MRM539" s="109"/>
      <c r="MRN539" s="479"/>
      <c r="MRO539" s="78"/>
      <c r="MRP539" s="144"/>
      <c r="MRQ539" s="75"/>
      <c r="MRR539" s="66"/>
      <c r="MRS539" s="66"/>
      <c r="MRT539" s="79"/>
      <c r="MRU539" s="109"/>
      <c r="MRV539" s="479"/>
      <c r="MRW539" s="78"/>
      <c r="MRX539" s="144"/>
      <c r="MRY539" s="75"/>
      <c r="MRZ539" s="66"/>
      <c r="MSA539" s="66"/>
      <c r="MSB539" s="79"/>
      <c r="MSC539" s="109"/>
      <c r="MSD539" s="479"/>
      <c r="MSE539" s="78"/>
      <c r="MSF539" s="144"/>
      <c r="MSG539" s="75"/>
      <c r="MSH539" s="66"/>
      <c r="MSI539" s="66"/>
      <c r="MSJ539" s="79"/>
      <c r="MSK539" s="109"/>
      <c r="MSL539" s="479"/>
      <c r="MSM539" s="78"/>
      <c r="MSN539" s="144"/>
      <c r="MSO539" s="75"/>
      <c r="MSP539" s="66"/>
      <c r="MSQ539" s="66"/>
      <c r="MSR539" s="79"/>
      <c r="MSS539" s="109"/>
      <c r="MST539" s="479"/>
      <c r="MSU539" s="78"/>
      <c r="MSV539" s="144"/>
      <c r="MSW539" s="75"/>
      <c r="MSX539" s="66"/>
      <c r="MSY539" s="66"/>
      <c r="MSZ539" s="79"/>
      <c r="MTA539" s="109"/>
      <c r="MTB539" s="479"/>
      <c r="MTC539" s="78"/>
      <c r="MTD539" s="144"/>
      <c r="MTE539" s="75"/>
      <c r="MTF539" s="66"/>
      <c r="MTG539" s="66"/>
      <c r="MTH539" s="79"/>
      <c r="MTI539" s="109"/>
      <c r="MTJ539" s="479"/>
      <c r="MTK539" s="78"/>
      <c r="MTL539" s="144"/>
      <c r="MTM539" s="75"/>
      <c r="MTN539" s="66"/>
      <c r="MTO539" s="66"/>
      <c r="MTP539" s="79"/>
      <c r="MTQ539" s="109"/>
      <c r="MTR539" s="479"/>
      <c r="MTS539" s="78"/>
      <c r="MTT539" s="144"/>
      <c r="MTU539" s="75"/>
      <c r="MTV539" s="66"/>
      <c r="MTW539" s="66"/>
      <c r="MTX539" s="79"/>
      <c r="MTY539" s="109"/>
      <c r="MTZ539" s="479"/>
      <c r="MUA539" s="78"/>
      <c r="MUB539" s="144"/>
      <c r="MUC539" s="75"/>
      <c r="MUD539" s="66"/>
      <c r="MUE539" s="66"/>
      <c r="MUF539" s="79"/>
      <c r="MUG539" s="109"/>
      <c r="MUH539" s="479"/>
      <c r="MUI539" s="78"/>
      <c r="MUJ539" s="144"/>
      <c r="MUK539" s="75"/>
      <c r="MUL539" s="66"/>
      <c r="MUM539" s="66"/>
      <c r="MUN539" s="79"/>
      <c r="MUO539" s="109"/>
      <c r="MUP539" s="479"/>
      <c r="MUQ539" s="78"/>
      <c r="MUR539" s="144"/>
      <c r="MUS539" s="75"/>
      <c r="MUT539" s="66"/>
      <c r="MUU539" s="66"/>
      <c r="MUV539" s="79"/>
      <c r="MUW539" s="109"/>
      <c r="MUX539" s="479"/>
      <c r="MUY539" s="78"/>
      <c r="MUZ539" s="144"/>
      <c r="MVA539" s="75"/>
      <c r="MVB539" s="66"/>
      <c r="MVC539" s="66"/>
      <c r="MVD539" s="79"/>
      <c r="MVE539" s="109"/>
      <c r="MVF539" s="479"/>
      <c r="MVG539" s="78"/>
      <c r="MVH539" s="144"/>
      <c r="MVI539" s="75"/>
      <c r="MVJ539" s="66"/>
      <c r="MVK539" s="66"/>
      <c r="MVL539" s="79"/>
      <c r="MVM539" s="109"/>
      <c r="MVN539" s="479"/>
      <c r="MVO539" s="78"/>
      <c r="MVP539" s="144"/>
      <c r="MVQ539" s="75"/>
      <c r="MVR539" s="66"/>
      <c r="MVS539" s="66"/>
      <c r="MVT539" s="79"/>
      <c r="MVU539" s="109"/>
      <c r="MVV539" s="479"/>
      <c r="MVW539" s="78"/>
      <c r="MVX539" s="144"/>
      <c r="MVY539" s="75"/>
      <c r="MVZ539" s="66"/>
      <c r="MWA539" s="66"/>
      <c r="MWB539" s="79"/>
      <c r="MWC539" s="109"/>
      <c r="MWD539" s="479"/>
      <c r="MWE539" s="78"/>
      <c r="MWF539" s="144"/>
      <c r="MWG539" s="75"/>
      <c r="MWH539" s="66"/>
      <c r="MWI539" s="66"/>
      <c r="MWJ539" s="79"/>
      <c r="MWK539" s="109"/>
      <c r="MWL539" s="479"/>
      <c r="MWM539" s="78"/>
      <c r="MWN539" s="144"/>
      <c r="MWO539" s="75"/>
      <c r="MWP539" s="66"/>
      <c r="MWQ539" s="66"/>
      <c r="MWR539" s="79"/>
      <c r="MWS539" s="109"/>
      <c r="MWT539" s="479"/>
      <c r="MWU539" s="78"/>
      <c r="MWV539" s="144"/>
      <c r="MWW539" s="75"/>
      <c r="MWX539" s="66"/>
      <c r="MWY539" s="66"/>
      <c r="MWZ539" s="79"/>
      <c r="MXA539" s="109"/>
      <c r="MXB539" s="479"/>
      <c r="MXC539" s="78"/>
      <c r="MXD539" s="144"/>
      <c r="MXE539" s="75"/>
      <c r="MXF539" s="66"/>
      <c r="MXG539" s="66"/>
      <c r="MXH539" s="79"/>
      <c r="MXI539" s="109"/>
      <c r="MXJ539" s="479"/>
      <c r="MXK539" s="78"/>
      <c r="MXL539" s="144"/>
      <c r="MXM539" s="75"/>
      <c r="MXN539" s="66"/>
      <c r="MXO539" s="66"/>
      <c r="MXP539" s="79"/>
      <c r="MXQ539" s="109"/>
      <c r="MXR539" s="479"/>
      <c r="MXS539" s="78"/>
      <c r="MXT539" s="144"/>
      <c r="MXU539" s="75"/>
      <c r="MXV539" s="66"/>
      <c r="MXW539" s="66"/>
      <c r="MXX539" s="79"/>
      <c r="MXY539" s="109"/>
      <c r="MXZ539" s="479"/>
      <c r="MYA539" s="78"/>
      <c r="MYB539" s="144"/>
      <c r="MYC539" s="75"/>
      <c r="MYD539" s="66"/>
      <c r="MYE539" s="66"/>
      <c r="MYF539" s="79"/>
      <c r="MYG539" s="109"/>
      <c r="MYH539" s="479"/>
      <c r="MYI539" s="78"/>
      <c r="MYJ539" s="144"/>
      <c r="MYK539" s="75"/>
      <c r="MYL539" s="66"/>
      <c r="MYM539" s="66"/>
      <c r="MYN539" s="79"/>
      <c r="MYO539" s="109"/>
      <c r="MYP539" s="479"/>
      <c r="MYQ539" s="78"/>
      <c r="MYR539" s="144"/>
      <c r="MYS539" s="75"/>
      <c r="MYT539" s="66"/>
      <c r="MYU539" s="66"/>
      <c r="MYV539" s="79"/>
      <c r="MYW539" s="109"/>
      <c r="MYX539" s="479"/>
      <c r="MYY539" s="78"/>
      <c r="MYZ539" s="144"/>
      <c r="MZA539" s="75"/>
      <c r="MZB539" s="66"/>
      <c r="MZC539" s="66"/>
      <c r="MZD539" s="79"/>
      <c r="MZE539" s="109"/>
      <c r="MZF539" s="479"/>
      <c r="MZG539" s="78"/>
      <c r="MZH539" s="144"/>
      <c r="MZI539" s="75"/>
      <c r="MZJ539" s="66"/>
      <c r="MZK539" s="66"/>
      <c r="MZL539" s="79"/>
      <c r="MZM539" s="109"/>
      <c r="MZN539" s="479"/>
      <c r="MZO539" s="78"/>
      <c r="MZP539" s="144"/>
      <c r="MZQ539" s="75"/>
      <c r="MZR539" s="66"/>
      <c r="MZS539" s="66"/>
      <c r="MZT539" s="79"/>
      <c r="MZU539" s="109"/>
      <c r="MZV539" s="479"/>
      <c r="MZW539" s="78"/>
      <c r="MZX539" s="144"/>
      <c r="MZY539" s="75"/>
      <c r="MZZ539" s="66"/>
      <c r="NAA539" s="66"/>
      <c r="NAB539" s="79"/>
      <c r="NAC539" s="109"/>
      <c r="NAD539" s="479"/>
      <c r="NAE539" s="78"/>
      <c r="NAF539" s="144"/>
      <c r="NAG539" s="75"/>
      <c r="NAH539" s="66"/>
      <c r="NAI539" s="66"/>
      <c r="NAJ539" s="79"/>
      <c r="NAK539" s="109"/>
      <c r="NAL539" s="479"/>
      <c r="NAM539" s="78"/>
      <c r="NAN539" s="144"/>
      <c r="NAO539" s="75"/>
      <c r="NAP539" s="66"/>
      <c r="NAQ539" s="66"/>
      <c r="NAR539" s="79"/>
      <c r="NAS539" s="109"/>
      <c r="NAT539" s="479"/>
      <c r="NAU539" s="78"/>
      <c r="NAV539" s="144"/>
      <c r="NAW539" s="75"/>
      <c r="NAX539" s="66"/>
      <c r="NAY539" s="66"/>
      <c r="NAZ539" s="79"/>
      <c r="NBA539" s="109"/>
      <c r="NBB539" s="479"/>
      <c r="NBC539" s="78"/>
      <c r="NBD539" s="144"/>
      <c r="NBE539" s="75"/>
      <c r="NBF539" s="66"/>
      <c r="NBG539" s="66"/>
      <c r="NBH539" s="79"/>
      <c r="NBI539" s="109"/>
      <c r="NBJ539" s="479"/>
      <c r="NBK539" s="78"/>
      <c r="NBL539" s="144"/>
      <c r="NBM539" s="75"/>
      <c r="NBN539" s="66"/>
      <c r="NBO539" s="66"/>
      <c r="NBP539" s="79"/>
      <c r="NBQ539" s="109"/>
      <c r="NBR539" s="479"/>
      <c r="NBS539" s="78"/>
      <c r="NBT539" s="144"/>
      <c r="NBU539" s="75"/>
      <c r="NBV539" s="66"/>
      <c r="NBW539" s="66"/>
      <c r="NBX539" s="79"/>
      <c r="NBY539" s="109"/>
      <c r="NBZ539" s="479"/>
      <c r="NCA539" s="78"/>
      <c r="NCB539" s="144"/>
      <c r="NCC539" s="75"/>
      <c r="NCD539" s="66"/>
      <c r="NCE539" s="66"/>
      <c r="NCF539" s="79"/>
      <c r="NCG539" s="109"/>
      <c r="NCH539" s="479"/>
      <c r="NCI539" s="78"/>
      <c r="NCJ539" s="144"/>
      <c r="NCK539" s="75"/>
      <c r="NCL539" s="66"/>
      <c r="NCM539" s="66"/>
      <c r="NCN539" s="79"/>
      <c r="NCO539" s="109"/>
      <c r="NCP539" s="479"/>
      <c r="NCQ539" s="78"/>
      <c r="NCR539" s="144"/>
      <c r="NCS539" s="75"/>
      <c r="NCT539" s="66"/>
      <c r="NCU539" s="66"/>
      <c r="NCV539" s="79"/>
      <c r="NCW539" s="109"/>
      <c r="NCX539" s="479"/>
      <c r="NCY539" s="78"/>
      <c r="NCZ539" s="144"/>
      <c r="NDA539" s="75"/>
      <c r="NDB539" s="66"/>
      <c r="NDC539" s="66"/>
      <c r="NDD539" s="79"/>
      <c r="NDE539" s="109"/>
      <c r="NDF539" s="479"/>
      <c r="NDG539" s="78"/>
      <c r="NDH539" s="144"/>
      <c r="NDI539" s="75"/>
      <c r="NDJ539" s="66"/>
      <c r="NDK539" s="66"/>
      <c r="NDL539" s="79"/>
      <c r="NDM539" s="109"/>
      <c r="NDN539" s="479"/>
      <c r="NDO539" s="78"/>
      <c r="NDP539" s="144"/>
      <c r="NDQ539" s="75"/>
      <c r="NDR539" s="66"/>
      <c r="NDS539" s="66"/>
      <c r="NDT539" s="79"/>
      <c r="NDU539" s="109"/>
      <c r="NDV539" s="479"/>
      <c r="NDW539" s="78"/>
      <c r="NDX539" s="144"/>
      <c r="NDY539" s="75"/>
      <c r="NDZ539" s="66"/>
      <c r="NEA539" s="66"/>
      <c r="NEB539" s="79"/>
      <c r="NEC539" s="109"/>
      <c r="NED539" s="479"/>
      <c r="NEE539" s="78"/>
      <c r="NEF539" s="144"/>
      <c r="NEG539" s="75"/>
      <c r="NEH539" s="66"/>
      <c r="NEI539" s="66"/>
      <c r="NEJ539" s="79"/>
      <c r="NEK539" s="109"/>
      <c r="NEL539" s="479"/>
      <c r="NEM539" s="78"/>
      <c r="NEN539" s="144"/>
      <c r="NEO539" s="75"/>
      <c r="NEP539" s="66"/>
      <c r="NEQ539" s="66"/>
      <c r="NER539" s="79"/>
      <c r="NES539" s="109"/>
      <c r="NET539" s="479"/>
      <c r="NEU539" s="78"/>
      <c r="NEV539" s="144"/>
      <c r="NEW539" s="75"/>
      <c r="NEX539" s="66"/>
      <c r="NEY539" s="66"/>
      <c r="NEZ539" s="79"/>
      <c r="NFA539" s="109"/>
      <c r="NFB539" s="479"/>
      <c r="NFC539" s="78"/>
      <c r="NFD539" s="144"/>
      <c r="NFE539" s="75"/>
      <c r="NFF539" s="66"/>
      <c r="NFG539" s="66"/>
      <c r="NFH539" s="79"/>
      <c r="NFI539" s="109"/>
      <c r="NFJ539" s="479"/>
      <c r="NFK539" s="78"/>
      <c r="NFL539" s="144"/>
      <c r="NFM539" s="75"/>
      <c r="NFN539" s="66"/>
      <c r="NFO539" s="66"/>
      <c r="NFP539" s="79"/>
      <c r="NFQ539" s="109"/>
      <c r="NFR539" s="479"/>
      <c r="NFS539" s="78"/>
      <c r="NFT539" s="144"/>
      <c r="NFU539" s="75"/>
      <c r="NFV539" s="66"/>
      <c r="NFW539" s="66"/>
      <c r="NFX539" s="79"/>
      <c r="NFY539" s="109"/>
      <c r="NFZ539" s="479"/>
      <c r="NGA539" s="78"/>
      <c r="NGB539" s="144"/>
      <c r="NGC539" s="75"/>
      <c r="NGD539" s="66"/>
      <c r="NGE539" s="66"/>
      <c r="NGF539" s="79"/>
      <c r="NGG539" s="109"/>
      <c r="NGH539" s="479"/>
      <c r="NGI539" s="78"/>
      <c r="NGJ539" s="144"/>
      <c r="NGK539" s="75"/>
      <c r="NGL539" s="66"/>
      <c r="NGM539" s="66"/>
      <c r="NGN539" s="79"/>
      <c r="NGO539" s="109"/>
      <c r="NGP539" s="479"/>
      <c r="NGQ539" s="78"/>
      <c r="NGR539" s="144"/>
      <c r="NGS539" s="75"/>
      <c r="NGT539" s="66"/>
      <c r="NGU539" s="66"/>
      <c r="NGV539" s="79"/>
      <c r="NGW539" s="109"/>
      <c r="NGX539" s="479"/>
      <c r="NGY539" s="78"/>
      <c r="NGZ539" s="144"/>
      <c r="NHA539" s="75"/>
      <c r="NHB539" s="66"/>
      <c r="NHC539" s="66"/>
      <c r="NHD539" s="79"/>
      <c r="NHE539" s="109"/>
      <c r="NHF539" s="479"/>
      <c r="NHG539" s="78"/>
      <c r="NHH539" s="144"/>
      <c r="NHI539" s="75"/>
      <c r="NHJ539" s="66"/>
      <c r="NHK539" s="66"/>
      <c r="NHL539" s="79"/>
      <c r="NHM539" s="109"/>
      <c r="NHN539" s="479"/>
      <c r="NHO539" s="78"/>
      <c r="NHP539" s="144"/>
      <c r="NHQ539" s="75"/>
      <c r="NHR539" s="66"/>
      <c r="NHS539" s="66"/>
      <c r="NHT539" s="79"/>
      <c r="NHU539" s="109"/>
      <c r="NHV539" s="479"/>
      <c r="NHW539" s="78"/>
      <c r="NHX539" s="144"/>
      <c r="NHY539" s="75"/>
      <c r="NHZ539" s="66"/>
      <c r="NIA539" s="66"/>
      <c r="NIB539" s="79"/>
      <c r="NIC539" s="109"/>
      <c r="NID539" s="479"/>
      <c r="NIE539" s="78"/>
      <c r="NIF539" s="144"/>
      <c r="NIG539" s="75"/>
      <c r="NIH539" s="66"/>
      <c r="NII539" s="66"/>
      <c r="NIJ539" s="79"/>
      <c r="NIK539" s="109"/>
      <c r="NIL539" s="479"/>
      <c r="NIM539" s="78"/>
      <c r="NIN539" s="144"/>
      <c r="NIO539" s="75"/>
      <c r="NIP539" s="66"/>
      <c r="NIQ539" s="66"/>
      <c r="NIR539" s="79"/>
      <c r="NIS539" s="109"/>
      <c r="NIT539" s="479"/>
      <c r="NIU539" s="78"/>
      <c r="NIV539" s="144"/>
      <c r="NIW539" s="75"/>
      <c r="NIX539" s="66"/>
      <c r="NIY539" s="66"/>
      <c r="NIZ539" s="79"/>
      <c r="NJA539" s="109"/>
      <c r="NJB539" s="479"/>
      <c r="NJC539" s="78"/>
      <c r="NJD539" s="144"/>
      <c r="NJE539" s="75"/>
      <c r="NJF539" s="66"/>
      <c r="NJG539" s="66"/>
      <c r="NJH539" s="79"/>
      <c r="NJI539" s="109"/>
      <c r="NJJ539" s="479"/>
      <c r="NJK539" s="78"/>
      <c r="NJL539" s="144"/>
      <c r="NJM539" s="75"/>
      <c r="NJN539" s="66"/>
      <c r="NJO539" s="66"/>
      <c r="NJP539" s="79"/>
      <c r="NJQ539" s="109"/>
      <c r="NJR539" s="479"/>
      <c r="NJS539" s="78"/>
      <c r="NJT539" s="144"/>
      <c r="NJU539" s="75"/>
      <c r="NJV539" s="66"/>
      <c r="NJW539" s="66"/>
      <c r="NJX539" s="79"/>
      <c r="NJY539" s="109"/>
      <c r="NJZ539" s="479"/>
      <c r="NKA539" s="78"/>
      <c r="NKB539" s="144"/>
      <c r="NKC539" s="75"/>
      <c r="NKD539" s="66"/>
      <c r="NKE539" s="66"/>
      <c r="NKF539" s="79"/>
      <c r="NKG539" s="109"/>
      <c r="NKH539" s="479"/>
      <c r="NKI539" s="78"/>
      <c r="NKJ539" s="144"/>
      <c r="NKK539" s="75"/>
      <c r="NKL539" s="66"/>
      <c r="NKM539" s="66"/>
      <c r="NKN539" s="79"/>
      <c r="NKO539" s="109"/>
      <c r="NKP539" s="479"/>
      <c r="NKQ539" s="78"/>
      <c r="NKR539" s="144"/>
      <c r="NKS539" s="75"/>
      <c r="NKT539" s="66"/>
      <c r="NKU539" s="66"/>
      <c r="NKV539" s="79"/>
      <c r="NKW539" s="109"/>
      <c r="NKX539" s="479"/>
      <c r="NKY539" s="78"/>
      <c r="NKZ539" s="144"/>
      <c r="NLA539" s="75"/>
      <c r="NLB539" s="66"/>
      <c r="NLC539" s="66"/>
      <c r="NLD539" s="79"/>
      <c r="NLE539" s="109"/>
      <c r="NLF539" s="479"/>
      <c r="NLG539" s="78"/>
      <c r="NLH539" s="144"/>
      <c r="NLI539" s="75"/>
      <c r="NLJ539" s="66"/>
      <c r="NLK539" s="66"/>
      <c r="NLL539" s="79"/>
      <c r="NLM539" s="109"/>
      <c r="NLN539" s="479"/>
      <c r="NLO539" s="78"/>
      <c r="NLP539" s="144"/>
      <c r="NLQ539" s="75"/>
      <c r="NLR539" s="66"/>
      <c r="NLS539" s="66"/>
      <c r="NLT539" s="79"/>
      <c r="NLU539" s="109"/>
      <c r="NLV539" s="479"/>
      <c r="NLW539" s="78"/>
      <c r="NLX539" s="144"/>
      <c r="NLY539" s="75"/>
      <c r="NLZ539" s="66"/>
      <c r="NMA539" s="66"/>
      <c r="NMB539" s="79"/>
      <c r="NMC539" s="109"/>
      <c r="NMD539" s="479"/>
      <c r="NME539" s="78"/>
      <c r="NMF539" s="144"/>
      <c r="NMG539" s="75"/>
      <c r="NMH539" s="66"/>
      <c r="NMI539" s="66"/>
      <c r="NMJ539" s="79"/>
      <c r="NMK539" s="109"/>
      <c r="NML539" s="479"/>
      <c r="NMM539" s="78"/>
      <c r="NMN539" s="144"/>
      <c r="NMO539" s="75"/>
      <c r="NMP539" s="66"/>
      <c r="NMQ539" s="66"/>
      <c r="NMR539" s="79"/>
      <c r="NMS539" s="109"/>
      <c r="NMT539" s="479"/>
      <c r="NMU539" s="78"/>
      <c r="NMV539" s="144"/>
      <c r="NMW539" s="75"/>
      <c r="NMX539" s="66"/>
      <c r="NMY539" s="66"/>
      <c r="NMZ539" s="79"/>
      <c r="NNA539" s="109"/>
      <c r="NNB539" s="479"/>
      <c r="NNC539" s="78"/>
      <c r="NND539" s="144"/>
      <c r="NNE539" s="75"/>
      <c r="NNF539" s="66"/>
      <c r="NNG539" s="66"/>
      <c r="NNH539" s="79"/>
      <c r="NNI539" s="109"/>
      <c r="NNJ539" s="479"/>
      <c r="NNK539" s="78"/>
      <c r="NNL539" s="144"/>
      <c r="NNM539" s="75"/>
      <c r="NNN539" s="66"/>
      <c r="NNO539" s="66"/>
      <c r="NNP539" s="79"/>
      <c r="NNQ539" s="109"/>
      <c r="NNR539" s="479"/>
      <c r="NNS539" s="78"/>
      <c r="NNT539" s="144"/>
      <c r="NNU539" s="75"/>
      <c r="NNV539" s="66"/>
      <c r="NNW539" s="66"/>
      <c r="NNX539" s="79"/>
      <c r="NNY539" s="109"/>
      <c r="NNZ539" s="479"/>
      <c r="NOA539" s="78"/>
      <c r="NOB539" s="144"/>
      <c r="NOC539" s="75"/>
      <c r="NOD539" s="66"/>
      <c r="NOE539" s="66"/>
      <c r="NOF539" s="79"/>
      <c r="NOG539" s="109"/>
      <c r="NOH539" s="479"/>
      <c r="NOI539" s="78"/>
      <c r="NOJ539" s="144"/>
      <c r="NOK539" s="75"/>
      <c r="NOL539" s="66"/>
      <c r="NOM539" s="66"/>
      <c r="NON539" s="79"/>
      <c r="NOO539" s="109"/>
      <c r="NOP539" s="479"/>
      <c r="NOQ539" s="78"/>
      <c r="NOR539" s="144"/>
      <c r="NOS539" s="75"/>
      <c r="NOT539" s="66"/>
      <c r="NOU539" s="66"/>
      <c r="NOV539" s="79"/>
      <c r="NOW539" s="109"/>
      <c r="NOX539" s="479"/>
      <c r="NOY539" s="78"/>
      <c r="NOZ539" s="144"/>
      <c r="NPA539" s="75"/>
      <c r="NPB539" s="66"/>
      <c r="NPC539" s="66"/>
      <c r="NPD539" s="79"/>
      <c r="NPE539" s="109"/>
      <c r="NPF539" s="479"/>
      <c r="NPG539" s="78"/>
      <c r="NPH539" s="144"/>
      <c r="NPI539" s="75"/>
      <c r="NPJ539" s="66"/>
      <c r="NPK539" s="66"/>
      <c r="NPL539" s="79"/>
      <c r="NPM539" s="109"/>
      <c r="NPN539" s="479"/>
      <c r="NPO539" s="78"/>
      <c r="NPP539" s="144"/>
      <c r="NPQ539" s="75"/>
      <c r="NPR539" s="66"/>
      <c r="NPS539" s="66"/>
      <c r="NPT539" s="79"/>
      <c r="NPU539" s="109"/>
      <c r="NPV539" s="479"/>
      <c r="NPW539" s="78"/>
      <c r="NPX539" s="144"/>
      <c r="NPY539" s="75"/>
      <c r="NPZ539" s="66"/>
      <c r="NQA539" s="66"/>
      <c r="NQB539" s="79"/>
      <c r="NQC539" s="109"/>
      <c r="NQD539" s="479"/>
      <c r="NQE539" s="78"/>
      <c r="NQF539" s="144"/>
      <c r="NQG539" s="75"/>
      <c r="NQH539" s="66"/>
      <c r="NQI539" s="66"/>
      <c r="NQJ539" s="79"/>
      <c r="NQK539" s="109"/>
      <c r="NQL539" s="479"/>
      <c r="NQM539" s="78"/>
      <c r="NQN539" s="144"/>
      <c r="NQO539" s="75"/>
      <c r="NQP539" s="66"/>
      <c r="NQQ539" s="66"/>
      <c r="NQR539" s="79"/>
      <c r="NQS539" s="109"/>
      <c r="NQT539" s="479"/>
      <c r="NQU539" s="78"/>
      <c r="NQV539" s="144"/>
      <c r="NQW539" s="75"/>
      <c r="NQX539" s="66"/>
      <c r="NQY539" s="66"/>
      <c r="NQZ539" s="79"/>
      <c r="NRA539" s="109"/>
      <c r="NRB539" s="479"/>
      <c r="NRC539" s="78"/>
      <c r="NRD539" s="144"/>
      <c r="NRE539" s="75"/>
      <c r="NRF539" s="66"/>
      <c r="NRG539" s="66"/>
      <c r="NRH539" s="79"/>
      <c r="NRI539" s="109"/>
      <c r="NRJ539" s="479"/>
      <c r="NRK539" s="78"/>
      <c r="NRL539" s="144"/>
      <c r="NRM539" s="75"/>
      <c r="NRN539" s="66"/>
      <c r="NRO539" s="66"/>
      <c r="NRP539" s="79"/>
      <c r="NRQ539" s="109"/>
      <c r="NRR539" s="479"/>
      <c r="NRS539" s="78"/>
      <c r="NRT539" s="144"/>
      <c r="NRU539" s="75"/>
      <c r="NRV539" s="66"/>
      <c r="NRW539" s="66"/>
      <c r="NRX539" s="79"/>
      <c r="NRY539" s="109"/>
      <c r="NRZ539" s="479"/>
      <c r="NSA539" s="78"/>
      <c r="NSB539" s="144"/>
      <c r="NSC539" s="75"/>
      <c r="NSD539" s="66"/>
      <c r="NSE539" s="66"/>
      <c r="NSF539" s="79"/>
      <c r="NSG539" s="109"/>
      <c r="NSH539" s="479"/>
      <c r="NSI539" s="78"/>
      <c r="NSJ539" s="144"/>
      <c r="NSK539" s="75"/>
      <c r="NSL539" s="66"/>
      <c r="NSM539" s="66"/>
      <c r="NSN539" s="79"/>
      <c r="NSO539" s="109"/>
      <c r="NSP539" s="479"/>
      <c r="NSQ539" s="78"/>
      <c r="NSR539" s="144"/>
      <c r="NSS539" s="75"/>
      <c r="NST539" s="66"/>
      <c r="NSU539" s="66"/>
      <c r="NSV539" s="79"/>
      <c r="NSW539" s="109"/>
      <c r="NSX539" s="479"/>
      <c r="NSY539" s="78"/>
      <c r="NSZ539" s="144"/>
      <c r="NTA539" s="75"/>
      <c r="NTB539" s="66"/>
      <c r="NTC539" s="66"/>
      <c r="NTD539" s="79"/>
      <c r="NTE539" s="109"/>
      <c r="NTF539" s="479"/>
      <c r="NTG539" s="78"/>
      <c r="NTH539" s="144"/>
      <c r="NTI539" s="75"/>
      <c r="NTJ539" s="66"/>
      <c r="NTK539" s="66"/>
      <c r="NTL539" s="79"/>
      <c r="NTM539" s="109"/>
      <c r="NTN539" s="479"/>
      <c r="NTO539" s="78"/>
      <c r="NTP539" s="144"/>
      <c r="NTQ539" s="75"/>
      <c r="NTR539" s="66"/>
      <c r="NTS539" s="66"/>
      <c r="NTT539" s="79"/>
      <c r="NTU539" s="109"/>
      <c r="NTV539" s="479"/>
      <c r="NTW539" s="78"/>
      <c r="NTX539" s="144"/>
      <c r="NTY539" s="75"/>
      <c r="NTZ539" s="66"/>
      <c r="NUA539" s="66"/>
      <c r="NUB539" s="79"/>
      <c r="NUC539" s="109"/>
      <c r="NUD539" s="479"/>
      <c r="NUE539" s="78"/>
      <c r="NUF539" s="144"/>
      <c r="NUG539" s="75"/>
      <c r="NUH539" s="66"/>
      <c r="NUI539" s="66"/>
      <c r="NUJ539" s="79"/>
      <c r="NUK539" s="109"/>
      <c r="NUL539" s="479"/>
      <c r="NUM539" s="78"/>
      <c r="NUN539" s="144"/>
      <c r="NUO539" s="75"/>
      <c r="NUP539" s="66"/>
      <c r="NUQ539" s="66"/>
      <c r="NUR539" s="79"/>
      <c r="NUS539" s="109"/>
      <c r="NUT539" s="479"/>
      <c r="NUU539" s="78"/>
      <c r="NUV539" s="144"/>
      <c r="NUW539" s="75"/>
      <c r="NUX539" s="66"/>
      <c r="NUY539" s="66"/>
      <c r="NUZ539" s="79"/>
      <c r="NVA539" s="109"/>
      <c r="NVB539" s="479"/>
      <c r="NVC539" s="78"/>
      <c r="NVD539" s="144"/>
      <c r="NVE539" s="75"/>
      <c r="NVF539" s="66"/>
      <c r="NVG539" s="66"/>
      <c r="NVH539" s="79"/>
      <c r="NVI539" s="109"/>
      <c r="NVJ539" s="479"/>
      <c r="NVK539" s="78"/>
      <c r="NVL539" s="144"/>
      <c r="NVM539" s="75"/>
      <c r="NVN539" s="66"/>
      <c r="NVO539" s="66"/>
      <c r="NVP539" s="79"/>
      <c r="NVQ539" s="109"/>
      <c r="NVR539" s="479"/>
      <c r="NVS539" s="78"/>
      <c r="NVT539" s="144"/>
      <c r="NVU539" s="75"/>
      <c r="NVV539" s="66"/>
      <c r="NVW539" s="66"/>
      <c r="NVX539" s="79"/>
      <c r="NVY539" s="109"/>
      <c r="NVZ539" s="479"/>
      <c r="NWA539" s="78"/>
      <c r="NWB539" s="144"/>
      <c r="NWC539" s="75"/>
      <c r="NWD539" s="66"/>
      <c r="NWE539" s="66"/>
      <c r="NWF539" s="79"/>
      <c r="NWG539" s="109"/>
      <c r="NWH539" s="479"/>
      <c r="NWI539" s="78"/>
      <c r="NWJ539" s="144"/>
      <c r="NWK539" s="75"/>
      <c r="NWL539" s="66"/>
      <c r="NWM539" s="66"/>
      <c r="NWN539" s="79"/>
      <c r="NWO539" s="109"/>
      <c r="NWP539" s="479"/>
      <c r="NWQ539" s="78"/>
      <c r="NWR539" s="144"/>
      <c r="NWS539" s="75"/>
      <c r="NWT539" s="66"/>
      <c r="NWU539" s="66"/>
      <c r="NWV539" s="79"/>
      <c r="NWW539" s="109"/>
      <c r="NWX539" s="479"/>
      <c r="NWY539" s="78"/>
      <c r="NWZ539" s="144"/>
      <c r="NXA539" s="75"/>
      <c r="NXB539" s="66"/>
      <c r="NXC539" s="66"/>
      <c r="NXD539" s="79"/>
      <c r="NXE539" s="109"/>
      <c r="NXF539" s="479"/>
      <c r="NXG539" s="78"/>
      <c r="NXH539" s="144"/>
      <c r="NXI539" s="75"/>
      <c r="NXJ539" s="66"/>
      <c r="NXK539" s="66"/>
      <c r="NXL539" s="79"/>
      <c r="NXM539" s="109"/>
      <c r="NXN539" s="479"/>
      <c r="NXO539" s="78"/>
      <c r="NXP539" s="144"/>
      <c r="NXQ539" s="75"/>
      <c r="NXR539" s="66"/>
      <c r="NXS539" s="66"/>
      <c r="NXT539" s="79"/>
      <c r="NXU539" s="109"/>
      <c r="NXV539" s="479"/>
      <c r="NXW539" s="78"/>
      <c r="NXX539" s="144"/>
      <c r="NXY539" s="75"/>
      <c r="NXZ539" s="66"/>
      <c r="NYA539" s="66"/>
      <c r="NYB539" s="79"/>
      <c r="NYC539" s="109"/>
      <c r="NYD539" s="479"/>
      <c r="NYE539" s="78"/>
      <c r="NYF539" s="144"/>
      <c r="NYG539" s="75"/>
      <c r="NYH539" s="66"/>
      <c r="NYI539" s="66"/>
      <c r="NYJ539" s="79"/>
      <c r="NYK539" s="109"/>
      <c r="NYL539" s="479"/>
      <c r="NYM539" s="78"/>
      <c r="NYN539" s="144"/>
      <c r="NYO539" s="75"/>
      <c r="NYP539" s="66"/>
      <c r="NYQ539" s="66"/>
      <c r="NYR539" s="79"/>
      <c r="NYS539" s="109"/>
      <c r="NYT539" s="479"/>
      <c r="NYU539" s="78"/>
      <c r="NYV539" s="144"/>
      <c r="NYW539" s="75"/>
      <c r="NYX539" s="66"/>
      <c r="NYY539" s="66"/>
      <c r="NYZ539" s="79"/>
      <c r="NZA539" s="109"/>
      <c r="NZB539" s="479"/>
      <c r="NZC539" s="78"/>
      <c r="NZD539" s="144"/>
      <c r="NZE539" s="75"/>
      <c r="NZF539" s="66"/>
      <c r="NZG539" s="66"/>
      <c r="NZH539" s="79"/>
      <c r="NZI539" s="109"/>
      <c r="NZJ539" s="479"/>
      <c r="NZK539" s="78"/>
      <c r="NZL539" s="144"/>
      <c r="NZM539" s="75"/>
      <c r="NZN539" s="66"/>
      <c r="NZO539" s="66"/>
      <c r="NZP539" s="79"/>
      <c r="NZQ539" s="109"/>
      <c r="NZR539" s="479"/>
      <c r="NZS539" s="78"/>
      <c r="NZT539" s="144"/>
      <c r="NZU539" s="75"/>
      <c r="NZV539" s="66"/>
      <c r="NZW539" s="66"/>
      <c r="NZX539" s="79"/>
      <c r="NZY539" s="109"/>
      <c r="NZZ539" s="479"/>
      <c r="OAA539" s="78"/>
      <c r="OAB539" s="144"/>
      <c r="OAC539" s="75"/>
      <c r="OAD539" s="66"/>
      <c r="OAE539" s="66"/>
      <c r="OAF539" s="79"/>
      <c r="OAG539" s="109"/>
      <c r="OAH539" s="479"/>
      <c r="OAI539" s="78"/>
      <c r="OAJ539" s="144"/>
      <c r="OAK539" s="75"/>
      <c r="OAL539" s="66"/>
      <c r="OAM539" s="66"/>
      <c r="OAN539" s="79"/>
      <c r="OAO539" s="109"/>
      <c r="OAP539" s="479"/>
      <c r="OAQ539" s="78"/>
      <c r="OAR539" s="144"/>
      <c r="OAS539" s="75"/>
      <c r="OAT539" s="66"/>
      <c r="OAU539" s="66"/>
      <c r="OAV539" s="79"/>
      <c r="OAW539" s="109"/>
      <c r="OAX539" s="479"/>
      <c r="OAY539" s="78"/>
      <c r="OAZ539" s="144"/>
      <c r="OBA539" s="75"/>
      <c r="OBB539" s="66"/>
      <c r="OBC539" s="66"/>
      <c r="OBD539" s="79"/>
      <c r="OBE539" s="109"/>
      <c r="OBF539" s="479"/>
      <c r="OBG539" s="78"/>
      <c r="OBH539" s="144"/>
      <c r="OBI539" s="75"/>
      <c r="OBJ539" s="66"/>
      <c r="OBK539" s="66"/>
      <c r="OBL539" s="79"/>
      <c r="OBM539" s="109"/>
      <c r="OBN539" s="479"/>
      <c r="OBO539" s="78"/>
      <c r="OBP539" s="144"/>
      <c r="OBQ539" s="75"/>
      <c r="OBR539" s="66"/>
      <c r="OBS539" s="66"/>
      <c r="OBT539" s="79"/>
      <c r="OBU539" s="109"/>
      <c r="OBV539" s="479"/>
      <c r="OBW539" s="78"/>
      <c r="OBX539" s="144"/>
      <c r="OBY539" s="75"/>
      <c r="OBZ539" s="66"/>
      <c r="OCA539" s="66"/>
      <c r="OCB539" s="79"/>
      <c r="OCC539" s="109"/>
      <c r="OCD539" s="479"/>
      <c r="OCE539" s="78"/>
      <c r="OCF539" s="144"/>
      <c r="OCG539" s="75"/>
      <c r="OCH539" s="66"/>
      <c r="OCI539" s="66"/>
      <c r="OCJ539" s="79"/>
      <c r="OCK539" s="109"/>
      <c r="OCL539" s="479"/>
      <c r="OCM539" s="78"/>
      <c r="OCN539" s="144"/>
      <c r="OCO539" s="75"/>
      <c r="OCP539" s="66"/>
      <c r="OCQ539" s="66"/>
      <c r="OCR539" s="79"/>
      <c r="OCS539" s="109"/>
      <c r="OCT539" s="479"/>
      <c r="OCU539" s="78"/>
      <c r="OCV539" s="144"/>
      <c r="OCW539" s="75"/>
      <c r="OCX539" s="66"/>
      <c r="OCY539" s="66"/>
      <c r="OCZ539" s="79"/>
      <c r="ODA539" s="109"/>
      <c r="ODB539" s="479"/>
      <c r="ODC539" s="78"/>
      <c r="ODD539" s="144"/>
      <c r="ODE539" s="75"/>
      <c r="ODF539" s="66"/>
      <c r="ODG539" s="66"/>
      <c r="ODH539" s="79"/>
      <c r="ODI539" s="109"/>
      <c r="ODJ539" s="479"/>
      <c r="ODK539" s="78"/>
      <c r="ODL539" s="144"/>
      <c r="ODM539" s="75"/>
      <c r="ODN539" s="66"/>
      <c r="ODO539" s="66"/>
      <c r="ODP539" s="79"/>
      <c r="ODQ539" s="109"/>
      <c r="ODR539" s="479"/>
      <c r="ODS539" s="78"/>
      <c r="ODT539" s="144"/>
      <c r="ODU539" s="75"/>
      <c r="ODV539" s="66"/>
      <c r="ODW539" s="66"/>
      <c r="ODX539" s="79"/>
      <c r="ODY539" s="109"/>
      <c r="ODZ539" s="479"/>
      <c r="OEA539" s="78"/>
      <c r="OEB539" s="144"/>
      <c r="OEC539" s="75"/>
      <c r="OED539" s="66"/>
      <c r="OEE539" s="66"/>
      <c r="OEF539" s="79"/>
      <c r="OEG539" s="109"/>
      <c r="OEH539" s="479"/>
      <c r="OEI539" s="78"/>
      <c r="OEJ539" s="144"/>
      <c r="OEK539" s="75"/>
      <c r="OEL539" s="66"/>
      <c r="OEM539" s="66"/>
      <c r="OEN539" s="79"/>
      <c r="OEO539" s="109"/>
      <c r="OEP539" s="479"/>
      <c r="OEQ539" s="78"/>
      <c r="OER539" s="144"/>
      <c r="OES539" s="75"/>
      <c r="OET539" s="66"/>
      <c r="OEU539" s="66"/>
      <c r="OEV539" s="79"/>
      <c r="OEW539" s="109"/>
      <c r="OEX539" s="479"/>
      <c r="OEY539" s="78"/>
      <c r="OEZ539" s="144"/>
      <c r="OFA539" s="75"/>
      <c r="OFB539" s="66"/>
      <c r="OFC539" s="66"/>
      <c r="OFD539" s="79"/>
      <c r="OFE539" s="109"/>
      <c r="OFF539" s="479"/>
      <c r="OFG539" s="78"/>
      <c r="OFH539" s="144"/>
      <c r="OFI539" s="75"/>
      <c r="OFJ539" s="66"/>
      <c r="OFK539" s="66"/>
      <c r="OFL539" s="79"/>
      <c r="OFM539" s="109"/>
      <c r="OFN539" s="479"/>
      <c r="OFO539" s="78"/>
      <c r="OFP539" s="144"/>
      <c r="OFQ539" s="75"/>
      <c r="OFR539" s="66"/>
      <c r="OFS539" s="66"/>
      <c r="OFT539" s="79"/>
      <c r="OFU539" s="109"/>
      <c r="OFV539" s="479"/>
      <c r="OFW539" s="78"/>
      <c r="OFX539" s="144"/>
      <c r="OFY539" s="75"/>
      <c r="OFZ539" s="66"/>
      <c r="OGA539" s="66"/>
      <c r="OGB539" s="79"/>
      <c r="OGC539" s="109"/>
      <c r="OGD539" s="479"/>
      <c r="OGE539" s="78"/>
      <c r="OGF539" s="144"/>
      <c r="OGG539" s="75"/>
      <c r="OGH539" s="66"/>
      <c r="OGI539" s="66"/>
      <c r="OGJ539" s="79"/>
      <c r="OGK539" s="109"/>
      <c r="OGL539" s="479"/>
      <c r="OGM539" s="78"/>
      <c r="OGN539" s="144"/>
      <c r="OGO539" s="75"/>
      <c r="OGP539" s="66"/>
      <c r="OGQ539" s="66"/>
      <c r="OGR539" s="79"/>
      <c r="OGS539" s="109"/>
      <c r="OGT539" s="479"/>
      <c r="OGU539" s="78"/>
      <c r="OGV539" s="144"/>
      <c r="OGW539" s="75"/>
      <c r="OGX539" s="66"/>
      <c r="OGY539" s="66"/>
      <c r="OGZ539" s="79"/>
      <c r="OHA539" s="109"/>
      <c r="OHB539" s="479"/>
      <c r="OHC539" s="78"/>
      <c r="OHD539" s="144"/>
      <c r="OHE539" s="75"/>
      <c r="OHF539" s="66"/>
      <c r="OHG539" s="66"/>
      <c r="OHH539" s="79"/>
      <c r="OHI539" s="109"/>
      <c r="OHJ539" s="479"/>
      <c r="OHK539" s="78"/>
      <c r="OHL539" s="144"/>
      <c r="OHM539" s="75"/>
      <c r="OHN539" s="66"/>
      <c r="OHO539" s="66"/>
      <c r="OHP539" s="79"/>
      <c r="OHQ539" s="109"/>
      <c r="OHR539" s="479"/>
      <c r="OHS539" s="78"/>
      <c r="OHT539" s="144"/>
      <c r="OHU539" s="75"/>
      <c r="OHV539" s="66"/>
      <c r="OHW539" s="66"/>
      <c r="OHX539" s="79"/>
      <c r="OHY539" s="109"/>
      <c r="OHZ539" s="479"/>
      <c r="OIA539" s="78"/>
      <c r="OIB539" s="144"/>
      <c r="OIC539" s="75"/>
      <c r="OID539" s="66"/>
      <c r="OIE539" s="66"/>
      <c r="OIF539" s="79"/>
      <c r="OIG539" s="109"/>
      <c r="OIH539" s="479"/>
      <c r="OII539" s="78"/>
      <c r="OIJ539" s="144"/>
      <c r="OIK539" s="75"/>
      <c r="OIL539" s="66"/>
      <c r="OIM539" s="66"/>
      <c r="OIN539" s="79"/>
      <c r="OIO539" s="109"/>
      <c r="OIP539" s="479"/>
      <c r="OIQ539" s="78"/>
      <c r="OIR539" s="144"/>
      <c r="OIS539" s="75"/>
      <c r="OIT539" s="66"/>
      <c r="OIU539" s="66"/>
      <c r="OIV539" s="79"/>
      <c r="OIW539" s="109"/>
      <c r="OIX539" s="479"/>
      <c r="OIY539" s="78"/>
      <c r="OIZ539" s="144"/>
      <c r="OJA539" s="75"/>
      <c r="OJB539" s="66"/>
      <c r="OJC539" s="66"/>
      <c r="OJD539" s="79"/>
      <c r="OJE539" s="109"/>
      <c r="OJF539" s="479"/>
      <c r="OJG539" s="78"/>
      <c r="OJH539" s="144"/>
      <c r="OJI539" s="75"/>
      <c r="OJJ539" s="66"/>
      <c r="OJK539" s="66"/>
      <c r="OJL539" s="79"/>
      <c r="OJM539" s="109"/>
      <c r="OJN539" s="479"/>
      <c r="OJO539" s="78"/>
      <c r="OJP539" s="144"/>
      <c r="OJQ539" s="75"/>
      <c r="OJR539" s="66"/>
      <c r="OJS539" s="66"/>
      <c r="OJT539" s="79"/>
      <c r="OJU539" s="109"/>
      <c r="OJV539" s="479"/>
      <c r="OJW539" s="78"/>
      <c r="OJX539" s="144"/>
      <c r="OJY539" s="75"/>
      <c r="OJZ539" s="66"/>
      <c r="OKA539" s="66"/>
      <c r="OKB539" s="79"/>
      <c r="OKC539" s="109"/>
      <c r="OKD539" s="479"/>
      <c r="OKE539" s="78"/>
      <c r="OKF539" s="144"/>
      <c r="OKG539" s="75"/>
      <c r="OKH539" s="66"/>
      <c r="OKI539" s="66"/>
      <c r="OKJ539" s="79"/>
      <c r="OKK539" s="109"/>
      <c r="OKL539" s="479"/>
      <c r="OKM539" s="78"/>
      <c r="OKN539" s="144"/>
      <c r="OKO539" s="75"/>
      <c r="OKP539" s="66"/>
      <c r="OKQ539" s="66"/>
      <c r="OKR539" s="79"/>
      <c r="OKS539" s="109"/>
      <c r="OKT539" s="479"/>
      <c r="OKU539" s="78"/>
      <c r="OKV539" s="144"/>
      <c r="OKW539" s="75"/>
      <c r="OKX539" s="66"/>
      <c r="OKY539" s="66"/>
      <c r="OKZ539" s="79"/>
      <c r="OLA539" s="109"/>
      <c r="OLB539" s="479"/>
      <c r="OLC539" s="78"/>
      <c r="OLD539" s="144"/>
      <c r="OLE539" s="75"/>
      <c r="OLF539" s="66"/>
      <c r="OLG539" s="66"/>
      <c r="OLH539" s="79"/>
      <c r="OLI539" s="109"/>
      <c r="OLJ539" s="479"/>
      <c r="OLK539" s="78"/>
      <c r="OLL539" s="144"/>
      <c r="OLM539" s="75"/>
      <c r="OLN539" s="66"/>
      <c r="OLO539" s="66"/>
      <c r="OLP539" s="79"/>
      <c r="OLQ539" s="109"/>
      <c r="OLR539" s="479"/>
      <c r="OLS539" s="78"/>
      <c r="OLT539" s="144"/>
      <c r="OLU539" s="75"/>
      <c r="OLV539" s="66"/>
      <c r="OLW539" s="66"/>
      <c r="OLX539" s="79"/>
      <c r="OLY539" s="109"/>
      <c r="OLZ539" s="479"/>
      <c r="OMA539" s="78"/>
      <c r="OMB539" s="144"/>
      <c r="OMC539" s="75"/>
      <c r="OMD539" s="66"/>
      <c r="OME539" s="66"/>
      <c r="OMF539" s="79"/>
      <c r="OMG539" s="109"/>
      <c r="OMH539" s="479"/>
      <c r="OMI539" s="78"/>
      <c r="OMJ539" s="144"/>
      <c r="OMK539" s="75"/>
      <c r="OML539" s="66"/>
      <c r="OMM539" s="66"/>
      <c r="OMN539" s="79"/>
      <c r="OMO539" s="109"/>
      <c r="OMP539" s="479"/>
      <c r="OMQ539" s="78"/>
      <c r="OMR539" s="144"/>
      <c r="OMS539" s="75"/>
      <c r="OMT539" s="66"/>
      <c r="OMU539" s="66"/>
      <c r="OMV539" s="79"/>
      <c r="OMW539" s="109"/>
      <c r="OMX539" s="479"/>
      <c r="OMY539" s="78"/>
      <c r="OMZ539" s="144"/>
      <c r="ONA539" s="75"/>
      <c r="ONB539" s="66"/>
      <c r="ONC539" s="66"/>
      <c r="OND539" s="79"/>
      <c r="ONE539" s="109"/>
      <c r="ONF539" s="479"/>
      <c r="ONG539" s="78"/>
      <c r="ONH539" s="144"/>
      <c r="ONI539" s="75"/>
      <c r="ONJ539" s="66"/>
      <c r="ONK539" s="66"/>
      <c r="ONL539" s="79"/>
      <c r="ONM539" s="109"/>
      <c r="ONN539" s="479"/>
      <c r="ONO539" s="78"/>
      <c r="ONP539" s="144"/>
      <c r="ONQ539" s="75"/>
      <c r="ONR539" s="66"/>
      <c r="ONS539" s="66"/>
      <c r="ONT539" s="79"/>
      <c r="ONU539" s="109"/>
      <c r="ONV539" s="479"/>
      <c r="ONW539" s="78"/>
      <c r="ONX539" s="144"/>
      <c r="ONY539" s="75"/>
      <c r="ONZ539" s="66"/>
      <c r="OOA539" s="66"/>
      <c r="OOB539" s="79"/>
      <c r="OOC539" s="109"/>
      <c r="OOD539" s="479"/>
      <c r="OOE539" s="78"/>
      <c r="OOF539" s="144"/>
      <c r="OOG539" s="75"/>
      <c r="OOH539" s="66"/>
      <c r="OOI539" s="66"/>
      <c r="OOJ539" s="79"/>
      <c r="OOK539" s="109"/>
      <c r="OOL539" s="479"/>
      <c r="OOM539" s="78"/>
      <c r="OON539" s="144"/>
      <c r="OOO539" s="75"/>
      <c r="OOP539" s="66"/>
      <c r="OOQ539" s="66"/>
      <c r="OOR539" s="79"/>
      <c r="OOS539" s="109"/>
      <c r="OOT539" s="479"/>
      <c r="OOU539" s="78"/>
      <c r="OOV539" s="144"/>
      <c r="OOW539" s="75"/>
      <c r="OOX539" s="66"/>
      <c r="OOY539" s="66"/>
      <c r="OOZ539" s="79"/>
      <c r="OPA539" s="109"/>
      <c r="OPB539" s="479"/>
      <c r="OPC539" s="78"/>
      <c r="OPD539" s="144"/>
      <c r="OPE539" s="75"/>
      <c r="OPF539" s="66"/>
      <c r="OPG539" s="66"/>
      <c r="OPH539" s="79"/>
      <c r="OPI539" s="109"/>
      <c r="OPJ539" s="479"/>
      <c r="OPK539" s="78"/>
      <c r="OPL539" s="144"/>
      <c r="OPM539" s="75"/>
      <c r="OPN539" s="66"/>
      <c r="OPO539" s="66"/>
      <c r="OPP539" s="79"/>
      <c r="OPQ539" s="109"/>
      <c r="OPR539" s="479"/>
      <c r="OPS539" s="78"/>
      <c r="OPT539" s="144"/>
      <c r="OPU539" s="75"/>
      <c r="OPV539" s="66"/>
      <c r="OPW539" s="66"/>
      <c r="OPX539" s="79"/>
      <c r="OPY539" s="109"/>
      <c r="OPZ539" s="479"/>
      <c r="OQA539" s="78"/>
      <c r="OQB539" s="144"/>
      <c r="OQC539" s="75"/>
      <c r="OQD539" s="66"/>
      <c r="OQE539" s="66"/>
      <c r="OQF539" s="79"/>
      <c r="OQG539" s="109"/>
      <c r="OQH539" s="479"/>
      <c r="OQI539" s="78"/>
      <c r="OQJ539" s="144"/>
      <c r="OQK539" s="75"/>
      <c r="OQL539" s="66"/>
      <c r="OQM539" s="66"/>
      <c r="OQN539" s="79"/>
      <c r="OQO539" s="109"/>
      <c r="OQP539" s="479"/>
      <c r="OQQ539" s="78"/>
      <c r="OQR539" s="144"/>
      <c r="OQS539" s="75"/>
      <c r="OQT539" s="66"/>
      <c r="OQU539" s="66"/>
      <c r="OQV539" s="79"/>
      <c r="OQW539" s="109"/>
      <c r="OQX539" s="479"/>
      <c r="OQY539" s="78"/>
      <c r="OQZ539" s="144"/>
      <c r="ORA539" s="75"/>
      <c r="ORB539" s="66"/>
      <c r="ORC539" s="66"/>
      <c r="ORD539" s="79"/>
      <c r="ORE539" s="109"/>
      <c r="ORF539" s="479"/>
      <c r="ORG539" s="78"/>
      <c r="ORH539" s="144"/>
      <c r="ORI539" s="75"/>
      <c r="ORJ539" s="66"/>
      <c r="ORK539" s="66"/>
      <c r="ORL539" s="79"/>
      <c r="ORM539" s="109"/>
      <c r="ORN539" s="479"/>
      <c r="ORO539" s="78"/>
      <c r="ORP539" s="144"/>
      <c r="ORQ539" s="75"/>
      <c r="ORR539" s="66"/>
      <c r="ORS539" s="66"/>
      <c r="ORT539" s="79"/>
      <c r="ORU539" s="109"/>
      <c r="ORV539" s="479"/>
      <c r="ORW539" s="78"/>
      <c r="ORX539" s="144"/>
      <c r="ORY539" s="75"/>
      <c r="ORZ539" s="66"/>
      <c r="OSA539" s="66"/>
      <c r="OSB539" s="79"/>
      <c r="OSC539" s="109"/>
      <c r="OSD539" s="479"/>
      <c r="OSE539" s="78"/>
      <c r="OSF539" s="144"/>
      <c r="OSG539" s="75"/>
      <c r="OSH539" s="66"/>
      <c r="OSI539" s="66"/>
      <c r="OSJ539" s="79"/>
      <c r="OSK539" s="109"/>
      <c r="OSL539" s="479"/>
      <c r="OSM539" s="78"/>
      <c r="OSN539" s="144"/>
      <c r="OSO539" s="75"/>
      <c r="OSP539" s="66"/>
      <c r="OSQ539" s="66"/>
      <c r="OSR539" s="79"/>
      <c r="OSS539" s="109"/>
      <c r="OST539" s="479"/>
      <c r="OSU539" s="78"/>
      <c r="OSV539" s="144"/>
      <c r="OSW539" s="75"/>
      <c r="OSX539" s="66"/>
      <c r="OSY539" s="66"/>
      <c r="OSZ539" s="79"/>
      <c r="OTA539" s="109"/>
      <c r="OTB539" s="479"/>
      <c r="OTC539" s="78"/>
      <c r="OTD539" s="144"/>
      <c r="OTE539" s="75"/>
      <c r="OTF539" s="66"/>
      <c r="OTG539" s="66"/>
      <c r="OTH539" s="79"/>
      <c r="OTI539" s="109"/>
      <c r="OTJ539" s="479"/>
      <c r="OTK539" s="78"/>
      <c r="OTL539" s="144"/>
      <c r="OTM539" s="75"/>
      <c r="OTN539" s="66"/>
      <c r="OTO539" s="66"/>
      <c r="OTP539" s="79"/>
      <c r="OTQ539" s="109"/>
      <c r="OTR539" s="479"/>
      <c r="OTS539" s="78"/>
      <c r="OTT539" s="144"/>
      <c r="OTU539" s="75"/>
      <c r="OTV539" s="66"/>
      <c r="OTW539" s="66"/>
      <c r="OTX539" s="79"/>
      <c r="OTY539" s="109"/>
      <c r="OTZ539" s="479"/>
      <c r="OUA539" s="78"/>
      <c r="OUB539" s="144"/>
      <c r="OUC539" s="75"/>
      <c r="OUD539" s="66"/>
      <c r="OUE539" s="66"/>
      <c r="OUF539" s="79"/>
      <c r="OUG539" s="109"/>
      <c r="OUH539" s="479"/>
      <c r="OUI539" s="78"/>
      <c r="OUJ539" s="144"/>
      <c r="OUK539" s="75"/>
      <c r="OUL539" s="66"/>
      <c r="OUM539" s="66"/>
      <c r="OUN539" s="79"/>
      <c r="OUO539" s="109"/>
      <c r="OUP539" s="479"/>
      <c r="OUQ539" s="78"/>
      <c r="OUR539" s="144"/>
      <c r="OUS539" s="75"/>
      <c r="OUT539" s="66"/>
      <c r="OUU539" s="66"/>
      <c r="OUV539" s="79"/>
      <c r="OUW539" s="109"/>
      <c r="OUX539" s="479"/>
      <c r="OUY539" s="78"/>
      <c r="OUZ539" s="144"/>
      <c r="OVA539" s="75"/>
      <c r="OVB539" s="66"/>
      <c r="OVC539" s="66"/>
      <c r="OVD539" s="79"/>
      <c r="OVE539" s="109"/>
      <c r="OVF539" s="479"/>
      <c r="OVG539" s="78"/>
      <c r="OVH539" s="144"/>
      <c r="OVI539" s="75"/>
      <c r="OVJ539" s="66"/>
      <c r="OVK539" s="66"/>
      <c r="OVL539" s="79"/>
      <c r="OVM539" s="109"/>
      <c r="OVN539" s="479"/>
      <c r="OVO539" s="78"/>
      <c r="OVP539" s="144"/>
      <c r="OVQ539" s="75"/>
      <c r="OVR539" s="66"/>
      <c r="OVS539" s="66"/>
      <c r="OVT539" s="79"/>
      <c r="OVU539" s="109"/>
      <c r="OVV539" s="479"/>
      <c r="OVW539" s="78"/>
      <c r="OVX539" s="144"/>
      <c r="OVY539" s="75"/>
      <c r="OVZ539" s="66"/>
      <c r="OWA539" s="66"/>
      <c r="OWB539" s="79"/>
      <c r="OWC539" s="109"/>
      <c r="OWD539" s="479"/>
      <c r="OWE539" s="78"/>
      <c r="OWF539" s="144"/>
      <c r="OWG539" s="75"/>
      <c r="OWH539" s="66"/>
      <c r="OWI539" s="66"/>
      <c r="OWJ539" s="79"/>
      <c r="OWK539" s="109"/>
      <c r="OWL539" s="479"/>
      <c r="OWM539" s="78"/>
      <c r="OWN539" s="144"/>
      <c r="OWO539" s="75"/>
      <c r="OWP539" s="66"/>
      <c r="OWQ539" s="66"/>
      <c r="OWR539" s="79"/>
      <c r="OWS539" s="109"/>
      <c r="OWT539" s="479"/>
      <c r="OWU539" s="78"/>
      <c r="OWV539" s="144"/>
      <c r="OWW539" s="75"/>
      <c r="OWX539" s="66"/>
      <c r="OWY539" s="66"/>
      <c r="OWZ539" s="79"/>
      <c r="OXA539" s="109"/>
      <c r="OXB539" s="479"/>
      <c r="OXC539" s="78"/>
      <c r="OXD539" s="144"/>
      <c r="OXE539" s="75"/>
      <c r="OXF539" s="66"/>
      <c r="OXG539" s="66"/>
      <c r="OXH539" s="79"/>
      <c r="OXI539" s="109"/>
      <c r="OXJ539" s="479"/>
      <c r="OXK539" s="78"/>
      <c r="OXL539" s="144"/>
      <c r="OXM539" s="75"/>
      <c r="OXN539" s="66"/>
      <c r="OXO539" s="66"/>
      <c r="OXP539" s="79"/>
      <c r="OXQ539" s="109"/>
      <c r="OXR539" s="479"/>
      <c r="OXS539" s="78"/>
      <c r="OXT539" s="144"/>
      <c r="OXU539" s="75"/>
      <c r="OXV539" s="66"/>
      <c r="OXW539" s="66"/>
      <c r="OXX539" s="79"/>
      <c r="OXY539" s="109"/>
      <c r="OXZ539" s="479"/>
      <c r="OYA539" s="78"/>
      <c r="OYB539" s="144"/>
      <c r="OYC539" s="75"/>
      <c r="OYD539" s="66"/>
      <c r="OYE539" s="66"/>
      <c r="OYF539" s="79"/>
      <c r="OYG539" s="109"/>
      <c r="OYH539" s="479"/>
      <c r="OYI539" s="78"/>
      <c r="OYJ539" s="144"/>
      <c r="OYK539" s="75"/>
      <c r="OYL539" s="66"/>
      <c r="OYM539" s="66"/>
      <c r="OYN539" s="79"/>
      <c r="OYO539" s="109"/>
      <c r="OYP539" s="479"/>
      <c r="OYQ539" s="78"/>
      <c r="OYR539" s="144"/>
      <c r="OYS539" s="75"/>
      <c r="OYT539" s="66"/>
      <c r="OYU539" s="66"/>
      <c r="OYV539" s="79"/>
      <c r="OYW539" s="109"/>
      <c r="OYX539" s="479"/>
      <c r="OYY539" s="78"/>
      <c r="OYZ539" s="144"/>
      <c r="OZA539" s="75"/>
      <c r="OZB539" s="66"/>
      <c r="OZC539" s="66"/>
      <c r="OZD539" s="79"/>
      <c r="OZE539" s="109"/>
      <c r="OZF539" s="479"/>
      <c r="OZG539" s="78"/>
      <c r="OZH539" s="144"/>
      <c r="OZI539" s="75"/>
      <c r="OZJ539" s="66"/>
      <c r="OZK539" s="66"/>
      <c r="OZL539" s="79"/>
      <c r="OZM539" s="109"/>
      <c r="OZN539" s="479"/>
      <c r="OZO539" s="78"/>
      <c r="OZP539" s="144"/>
      <c r="OZQ539" s="75"/>
      <c r="OZR539" s="66"/>
      <c r="OZS539" s="66"/>
      <c r="OZT539" s="79"/>
      <c r="OZU539" s="109"/>
      <c r="OZV539" s="479"/>
      <c r="OZW539" s="78"/>
      <c r="OZX539" s="144"/>
      <c r="OZY539" s="75"/>
      <c r="OZZ539" s="66"/>
      <c r="PAA539" s="66"/>
      <c r="PAB539" s="79"/>
      <c r="PAC539" s="109"/>
      <c r="PAD539" s="479"/>
      <c r="PAE539" s="78"/>
      <c r="PAF539" s="144"/>
      <c r="PAG539" s="75"/>
      <c r="PAH539" s="66"/>
      <c r="PAI539" s="66"/>
      <c r="PAJ539" s="79"/>
      <c r="PAK539" s="109"/>
      <c r="PAL539" s="479"/>
      <c r="PAM539" s="78"/>
      <c r="PAN539" s="144"/>
      <c r="PAO539" s="75"/>
      <c r="PAP539" s="66"/>
      <c r="PAQ539" s="66"/>
      <c r="PAR539" s="79"/>
      <c r="PAS539" s="109"/>
      <c r="PAT539" s="479"/>
      <c r="PAU539" s="78"/>
      <c r="PAV539" s="144"/>
      <c r="PAW539" s="75"/>
      <c r="PAX539" s="66"/>
      <c r="PAY539" s="66"/>
      <c r="PAZ539" s="79"/>
      <c r="PBA539" s="109"/>
      <c r="PBB539" s="479"/>
      <c r="PBC539" s="78"/>
      <c r="PBD539" s="144"/>
      <c r="PBE539" s="75"/>
      <c r="PBF539" s="66"/>
      <c r="PBG539" s="66"/>
      <c r="PBH539" s="79"/>
      <c r="PBI539" s="109"/>
      <c r="PBJ539" s="479"/>
      <c r="PBK539" s="78"/>
      <c r="PBL539" s="144"/>
      <c r="PBM539" s="75"/>
      <c r="PBN539" s="66"/>
      <c r="PBO539" s="66"/>
      <c r="PBP539" s="79"/>
      <c r="PBQ539" s="109"/>
      <c r="PBR539" s="479"/>
      <c r="PBS539" s="78"/>
      <c r="PBT539" s="144"/>
      <c r="PBU539" s="75"/>
      <c r="PBV539" s="66"/>
      <c r="PBW539" s="66"/>
      <c r="PBX539" s="79"/>
      <c r="PBY539" s="109"/>
      <c r="PBZ539" s="479"/>
      <c r="PCA539" s="78"/>
      <c r="PCB539" s="144"/>
      <c r="PCC539" s="75"/>
      <c r="PCD539" s="66"/>
      <c r="PCE539" s="66"/>
      <c r="PCF539" s="79"/>
      <c r="PCG539" s="109"/>
      <c r="PCH539" s="479"/>
      <c r="PCI539" s="78"/>
      <c r="PCJ539" s="144"/>
      <c r="PCK539" s="75"/>
      <c r="PCL539" s="66"/>
      <c r="PCM539" s="66"/>
      <c r="PCN539" s="79"/>
      <c r="PCO539" s="109"/>
      <c r="PCP539" s="479"/>
      <c r="PCQ539" s="78"/>
      <c r="PCR539" s="144"/>
      <c r="PCS539" s="75"/>
      <c r="PCT539" s="66"/>
      <c r="PCU539" s="66"/>
      <c r="PCV539" s="79"/>
      <c r="PCW539" s="109"/>
      <c r="PCX539" s="479"/>
      <c r="PCY539" s="78"/>
      <c r="PCZ539" s="144"/>
      <c r="PDA539" s="75"/>
      <c r="PDB539" s="66"/>
      <c r="PDC539" s="66"/>
      <c r="PDD539" s="79"/>
      <c r="PDE539" s="109"/>
      <c r="PDF539" s="479"/>
      <c r="PDG539" s="78"/>
      <c r="PDH539" s="144"/>
      <c r="PDI539" s="75"/>
      <c r="PDJ539" s="66"/>
      <c r="PDK539" s="66"/>
      <c r="PDL539" s="79"/>
      <c r="PDM539" s="109"/>
      <c r="PDN539" s="479"/>
      <c r="PDO539" s="78"/>
      <c r="PDP539" s="144"/>
      <c r="PDQ539" s="75"/>
      <c r="PDR539" s="66"/>
      <c r="PDS539" s="66"/>
      <c r="PDT539" s="79"/>
      <c r="PDU539" s="109"/>
      <c r="PDV539" s="479"/>
      <c r="PDW539" s="78"/>
      <c r="PDX539" s="144"/>
      <c r="PDY539" s="75"/>
      <c r="PDZ539" s="66"/>
      <c r="PEA539" s="66"/>
      <c r="PEB539" s="79"/>
      <c r="PEC539" s="109"/>
      <c r="PED539" s="479"/>
      <c r="PEE539" s="78"/>
      <c r="PEF539" s="144"/>
      <c r="PEG539" s="75"/>
      <c r="PEH539" s="66"/>
      <c r="PEI539" s="66"/>
      <c r="PEJ539" s="79"/>
      <c r="PEK539" s="109"/>
      <c r="PEL539" s="479"/>
      <c r="PEM539" s="78"/>
      <c r="PEN539" s="144"/>
      <c r="PEO539" s="75"/>
      <c r="PEP539" s="66"/>
      <c r="PEQ539" s="66"/>
      <c r="PER539" s="79"/>
      <c r="PES539" s="109"/>
      <c r="PET539" s="479"/>
      <c r="PEU539" s="78"/>
      <c r="PEV539" s="144"/>
      <c r="PEW539" s="75"/>
      <c r="PEX539" s="66"/>
      <c r="PEY539" s="66"/>
      <c r="PEZ539" s="79"/>
      <c r="PFA539" s="109"/>
      <c r="PFB539" s="479"/>
      <c r="PFC539" s="78"/>
      <c r="PFD539" s="144"/>
      <c r="PFE539" s="75"/>
      <c r="PFF539" s="66"/>
      <c r="PFG539" s="66"/>
      <c r="PFH539" s="79"/>
      <c r="PFI539" s="109"/>
      <c r="PFJ539" s="479"/>
      <c r="PFK539" s="78"/>
      <c r="PFL539" s="144"/>
      <c r="PFM539" s="75"/>
      <c r="PFN539" s="66"/>
      <c r="PFO539" s="66"/>
      <c r="PFP539" s="79"/>
      <c r="PFQ539" s="109"/>
      <c r="PFR539" s="479"/>
      <c r="PFS539" s="78"/>
      <c r="PFT539" s="144"/>
      <c r="PFU539" s="75"/>
      <c r="PFV539" s="66"/>
      <c r="PFW539" s="66"/>
      <c r="PFX539" s="79"/>
      <c r="PFY539" s="109"/>
      <c r="PFZ539" s="479"/>
      <c r="PGA539" s="78"/>
      <c r="PGB539" s="144"/>
      <c r="PGC539" s="75"/>
      <c r="PGD539" s="66"/>
      <c r="PGE539" s="66"/>
      <c r="PGF539" s="79"/>
      <c r="PGG539" s="109"/>
      <c r="PGH539" s="479"/>
      <c r="PGI539" s="78"/>
      <c r="PGJ539" s="144"/>
      <c r="PGK539" s="75"/>
      <c r="PGL539" s="66"/>
      <c r="PGM539" s="66"/>
      <c r="PGN539" s="79"/>
      <c r="PGO539" s="109"/>
      <c r="PGP539" s="479"/>
      <c r="PGQ539" s="78"/>
      <c r="PGR539" s="144"/>
      <c r="PGS539" s="75"/>
      <c r="PGT539" s="66"/>
      <c r="PGU539" s="66"/>
      <c r="PGV539" s="79"/>
      <c r="PGW539" s="109"/>
      <c r="PGX539" s="479"/>
      <c r="PGY539" s="78"/>
      <c r="PGZ539" s="144"/>
      <c r="PHA539" s="75"/>
      <c r="PHB539" s="66"/>
      <c r="PHC539" s="66"/>
      <c r="PHD539" s="79"/>
      <c r="PHE539" s="109"/>
      <c r="PHF539" s="479"/>
      <c r="PHG539" s="78"/>
      <c r="PHH539" s="144"/>
      <c r="PHI539" s="75"/>
      <c r="PHJ539" s="66"/>
      <c r="PHK539" s="66"/>
      <c r="PHL539" s="79"/>
      <c r="PHM539" s="109"/>
      <c r="PHN539" s="479"/>
      <c r="PHO539" s="78"/>
      <c r="PHP539" s="144"/>
      <c r="PHQ539" s="75"/>
      <c r="PHR539" s="66"/>
      <c r="PHS539" s="66"/>
      <c r="PHT539" s="79"/>
      <c r="PHU539" s="109"/>
      <c r="PHV539" s="479"/>
      <c r="PHW539" s="78"/>
      <c r="PHX539" s="144"/>
      <c r="PHY539" s="75"/>
      <c r="PHZ539" s="66"/>
      <c r="PIA539" s="66"/>
      <c r="PIB539" s="79"/>
      <c r="PIC539" s="109"/>
      <c r="PID539" s="479"/>
      <c r="PIE539" s="78"/>
      <c r="PIF539" s="144"/>
      <c r="PIG539" s="75"/>
      <c r="PIH539" s="66"/>
      <c r="PII539" s="66"/>
      <c r="PIJ539" s="79"/>
      <c r="PIK539" s="109"/>
      <c r="PIL539" s="479"/>
      <c r="PIM539" s="78"/>
      <c r="PIN539" s="144"/>
      <c r="PIO539" s="75"/>
      <c r="PIP539" s="66"/>
      <c r="PIQ539" s="66"/>
      <c r="PIR539" s="79"/>
      <c r="PIS539" s="109"/>
      <c r="PIT539" s="479"/>
      <c r="PIU539" s="78"/>
      <c r="PIV539" s="144"/>
      <c r="PIW539" s="75"/>
      <c r="PIX539" s="66"/>
      <c r="PIY539" s="66"/>
      <c r="PIZ539" s="79"/>
      <c r="PJA539" s="109"/>
      <c r="PJB539" s="479"/>
      <c r="PJC539" s="78"/>
      <c r="PJD539" s="144"/>
      <c r="PJE539" s="75"/>
      <c r="PJF539" s="66"/>
      <c r="PJG539" s="66"/>
      <c r="PJH539" s="79"/>
      <c r="PJI539" s="109"/>
      <c r="PJJ539" s="479"/>
      <c r="PJK539" s="78"/>
      <c r="PJL539" s="144"/>
      <c r="PJM539" s="75"/>
      <c r="PJN539" s="66"/>
      <c r="PJO539" s="66"/>
      <c r="PJP539" s="79"/>
      <c r="PJQ539" s="109"/>
      <c r="PJR539" s="479"/>
      <c r="PJS539" s="78"/>
      <c r="PJT539" s="144"/>
      <c r="PJU539" s="75"/>
      <c r="PJV539" s="66"/>
      <c r="PJW539" s="66"/>
      <c r="PJX539" s="79"/>
      <c r="PJY539" s="109"/>
      <c r="PJZ539" s="479"/>
      <c r="PKA539" s="78"/>
      <c r="PKB539" s="144"/>
      <c r="PKC539" s="75"/>
      <c r="PKD539" s="66"/>
      <c r="PKE539" s="66"/>
      <c r="PKF539" s="79"/>
      <c r="PKG539" s="109"/>
      <c r="PKH539" s="479"/>
      <c r="PKI539" s="78"/>
      <c r="PKJ539" s="144"/>
      <c r="PKK539" s="75"/>
      <c r="PKL539" s="66"/>
      <c r="PKM539" s="66"/>
      <c r="PKN539" s="79"/>
      <c r="PKO539" s="109"/>
      <c r="PKP539" s="479"/>
      <c r="PKQ539" s="78"/>
      <c r="PKR539" s="144"/>
      <c r="PKS539" s="75"/>
      <c r="PKT539" s="66"/>
      <c r="PKU539" s="66"/>
      <c r="PKV539" s="79"/>
      <c r="PKW539" s="109"/>
      <c r="PKX539" s="479"/>
      <c r="PKY539" s="78"/>
      <c r="PKZ539" s="144"/>
      <c r="PLA539" s="75"/>
      <c r="PLB539" s="66"/>
      <c r="PLC539" s="66"/>
      <c r="PLD539" s="79"/>
      <c r="PLE539" s="109"/>
      <c r="PLF539" s="479"/>
      <c r="PLG539" s="78"/>
      <c r="PLH539" s="144"/>
      <c r="PLI539" s="75"/>
      <c r="PLJ539" s="66"/>
      <c r="PLK539" s="66"/>
      <c r="PLL539" s="79"/>
      <c r="PLM539" s="109"/>
      <c r="PLN539" s="479"/>
      <c r="PLO539" s="78"/>
      <c r="PLP539" s="144"/>
      <c r="PLQ539" s="75"/>
      <c r="PLR539" s="66"/>
      <c r="PLS539" s="66"/>
      <c r="PLT539" s="79"/>
      <c r="PLU539" s="109"/>
      <c r="PLV539" s="479"/>
      <c r="PLW539" s="78"/>
      <c r="PLX539" s="144"/>
      <c r="PLY539" s="75"/>
      <c r="PLZ539" s="66"/>
      <c r="PMA539" s="66"/>
      <c r="PMB539" s="79"/>
      <c r="PMC539" s="109"/>
      <c r="PMD539" s="479"/>
      <c r="PME539" s="78"/>
      <c r="PMF539" s="144"/>
      <c r="PMG539" s="75"/>
      <c r="PMH539" s="66"/>
      <c r="PMI539" s="66"/>
      <c r="PMJ539" s="79"/>
      <c r="PMK539" s="109"/>
      <c r="PML539" s="479"/>
      <c r="PMM539" s="78"/>
      <c r="PMN539" s="144"/>
      <c r="PMO539" s="75"/>
      <c r="PMP539" s="66"/>
      <c r="PMQ539" s="66"/>
      <c r="PMR539" s="79"/>
      <c r="PMS539" s="109"/>
      <c r="PMT539" s="479"/>
      <c r="PMU539" s="78"/>
      <c r="PMV539" s="144"/>
      <c r="PMW539" s="75"/>
      <c r="PMX539" s="66"/>
      <c r="PMY539" s="66"/>
      <c r="PMZ539" s="79"/>
      <c r="PNA539" s="109"/>
      <c r="PNB539" s="479"/>
      <c r="PNC539" s="78"/>
      <c r="PND539" s="144"/>
      <c r="PNE539" s="75"/>
      <c r="PNF539" s="66"/>
      <c r="PNG539" s="66"/>
      <c r="PNH539" s="79"/>
      <c r="PNI539" s="109"/>
      <c r="PNJ539" s="479"/>
      <c r="PNK539" s="78"/>
      <c r="PNL539" s="144"/>
      <c r="PNM539" s="75"/>
      <c r="PNN539" s="66"/>
      <c r="PNO539" s="66"/>
      <c r="PNP539" s="79"/>
      <c r="PNQ539" s="109"/>
      <c r="PNR539" s="479"/>
      <c r="PNS539" s="78"/>
      <c r="PNT539" s="144"/>
      <c r="PNU539" s="75"/>
      <c r="PNV539" s="66"/>
      <c r="PNW539" s="66"/>
      <c r="PNX539" s="79"/>
      <c r="PNY539" s="109"/>
      <c r="PNZ539" s="479"/>
      <c r="POA539" s="78"/>
      <c r="POB539" s="144"/>
      <c r="POC539" s="75"/>
      <c r="POD539" s="66"/>
      <c r="POE539" s="66"/>
      <c r="POF539" s="79"/>
      <c r="POG539" s="109"/>
      <c r="POH539" s="479"/>
      <c r="POI539" s="78"/>
      <c r="POJ539" s="144"/>
      <c r="POK539" s="75"/>
      <c r="POL539" s="66"/>
      <c r="POM539" s="66"/>
      <c r="PON539" s="79"/>
      <c r="POO539" s="109"/>
      <c r="POP539" s="479"/>
      <c r="POQ539" s="78"/>
      <c r="POR539" s="144"/>
      <c r="POS539" s="75"/>
      <c r="POT539" s="66"/>
      <c r="POU539" s="66"/>
      <c r="POV539" s="79"/>
      <c r="POW539" s="109"/>
      <c r="POX539" s="479"/>
      <c r="POY539" s="78"/>
      <c r="POZ539" s="144"/>
      <c r="PPA539" s="75"/>
      <c r="PPB539" s="66"/>
      <c r="PPC539" s="66"/>
      <c r="PPD539" s="79"/>
      <c r="PPE539" s="109"/>
      <c r="PPF539" s="479"/>
      <c r="PPG539" s="78"/>
      <c r="PPH539" s="144"/>
      <c r="PPI539" s="75"/>
      <c r="PPJ539" s="66"/>
      <c r="PPK539" s="66"/>
      <c r="PPL539" s="79"/>
      <c r="PPM539" s="109"/>
      <c r="PPN539" s="479"/>
      <c r="PPO539" s="78"/>
      <c r="PPP539" s="144"/>
      <c r="PPQ539" s="75"/>
      <c r="PPR539" s="66"/>
      <c r="PPS539" s="66"/>
      <c r="PPT539" s="79"/>
      <c r="PPU539" s="109"/>
      <c r="PPV539" s="479"/>
      <c r="PPW539" s="78"/>
      <c r="PPX539" s="144"/>
      <c r="PPY539" s="75"/>
      <c r="PPZ539" s="66"/>
      <c r="PQA539" s="66"/>
      <c r="PQB539" s="79"/>
      <c r="PQC539" s="109"/>
      <c r="PQD539" s="479"/>
      <c r="PQE539" s="78"/>
      <c r="PQF539" s="144"/>
      <c r="PQG539" s="75"/>
      <c r="PQH539" s="66"/>
      <c r="PQI539" s="66"/>
      <c r="PQJ539" s="79"/>
      <c r="PQK539" s="109"/>
      <c r="PQL539" s="479"/>
      <c r="PQM539" s="78"/>
      <c r="PQN539" s="144"/>
      <c r="PQO539" s="75"/>
      <c r="PQP539" s="66"/>
      <c r="PQQ539" s="66"/>
      <c r="PQR539" s="79"/>
      <c r="PQS539" s="109"/>
      <c r="PQT539" s="479"/>
      <c r="PQU539" s="78"/>
      <c r="PQV539" s="144"/>
      <c r="PQW539" s="75"/>
      <c r="PQX539" s="66"/>
      <c r="PQY539" s="66"/>
      <c r="PQZ539" s="79"/>
      <c r="PRA539" s="109"/>
      <c r="PRB539" s="479"/>
      <c r="PRC539" s="78"/>
      <c r="PRD539" s="144"/>
      <c r="PRE539" s="75"/>
      <c r="PRF539" s="66"/>
      <c r="PRG539" s="66"/>
      <c r="PRH539" s="79"/>
      <c r="PRI539" s="109"/>
      <c r="PRJ539" s="479"/>
      <c r="PRK539" s="78"/>
      <c r="PRL539" s="144"/>
      <c r="PRM539" s="75"/>
      <c r="PRN539" s="66"/>
      <c r="PRO539" s="66"/>
      <c r="PRP539" s="79"/>
      <c r="PRQ539" s="109"/>
      <c r="PRR539" s="479"/>
      <c r="PRS539" s="78"/>
      <c r="PRT539" s="144"/>
      <c r="PRU539" s="75"/>
      <c r="PRV539" s="66"/>
      <c r="PRW539" s="66"/>
      <c r="PRX539" s="79"/>
      <c r="PRY539" s="109"/>
      <c r="PRZ539" s="479"/>
      <c r="PSA539" s="78"/>
      <c r="PSB539" s="144"/>
      <c r="PSC539" s="75"/>
      <c r="PSD539" s="66"/>
      <c r="PSE539" s="66"/>
      <c r="PSF539" s="79"/>
      <c r="PSG539" s="109"/>
      <c r="PSH539" s="479"/>
      <c r="PSI539" s="78"/>
      <c r="PSJ539" s="144"/>
      <c r="PSK539" s="75"/>
      <c r="PSL539" s="66"/>
      <c r="PSM539" s="66"/>
      <c r="PSN539" s="79"/>
      <c r="PSO539" s="109"/>
      <c r="PSP539" s="479"/>
      <c r="PSQ539" s="78"/>
      <c r="PSR539" s="144"/>
      <c r="PSS539" s="75"/>
      <c r="PST539" s="66"/>
      <c r="PSU539" s="66"/>
      <c r="PSV539" s="79"/>
      <c r="PSW539" s="109"/>
      <c r="PSX539" s="479"/>
      <c r="PSY539" s="78"/>
      <c r="PSZ539" s="144"/>
      <c r="PTA539" s="75"/>
      <c r="PTB539" s="66"/>
      <c r="PTC539" s="66"/>
      <c r="PTD539" s="79"/>
      <c r="PTE539" s="109"/>
      <c r="PTF539" s="479"/>
      <c r="PTG539" s="78"/>
      <c r="PTH539" s="144"/>
      <c r="PTI539" s="75"/>
      <c r="PTJ539" s="66"/>
      <c r="PTK539" s="66"/>
      <c r="PTL539" s="79"/>
      <c r="PTM539" s="109"/>
      <c r="PTN539" s="479"/>
      <c r="PTO539" s="78"/>
      <c r="PTP539" s="144"/>
      <c r="PTQ539" s="75"/>
      <c r="PTR539" s="66"/>
      <c r="PTS539" s="66"/>
      <c r="PTT539" s="79"/>
      <c r="PTU539" s="109"/>
      <c r="PTV539" s="479"/>
      <c r="PTW539" s="78"/>
      <c r="PTX539" s="144"/>
      <c r="PTY539" s="75"/>
      <c r="PTZ539" s="66"/>
      <c r="PUA539" s="66"/>
      <c r="PUB539" s="79"/>
      <c r="PUC539" s="109"/>
      <c r="PUD539" s="479"/>
      <c r="PUE539" s="78"/>
      <c r="PUF539" s="144"/>
      <c r="PUG539" s="75"/>
      <c r="PUH539" s="66"/>
      <c r="PUI539" s="66"/>
      <c r="PUJ539" s="79"/>
      <c r="PUK539" s="109"/>
      <c r="PUL539" s="479"/>
      <c r="PUM539" s="78"/>
      <c r="PUN539" s="144"/>
      <c r="PUO539" s="75"/>
      <c r="PUP539" s="66"/>
      <c r="PUQ539" s="66"/>
      <c r="PUR539" s="79"/>
      <c r="PUS539" s="109"/>
      <c r="PUT539" s="479"/>
      <c r="PUU539" s="78"/>
      <c r="PUV539" s="144"/>
      <c r="PUW539" s="75"/>
      <c r="PUX539" s="66"/>
      <c r="PUY539" s="66"/>
      <c r="PUZ539" s="79"/>
      <c r="PVA539" s="109"/>
      <c r="PVB539" s="479"/>
      <c r="PVC539" s="78"/>
      <c r="PVD539" s="144"/>
      <c r="PVE539" s="75"/>
      <c r="PVF539" s="66"/>
      <c r="PVG539" s="66"/>
      <c r="PVH539" s="79"/>
      <c r="PVI539" s="109"/>
      <c r="PVJ539" s="479"/>
      <c r="PVK539" s="78"/>
      <c r="PVL539" s="144"/>
      <c r="PVM539" s="75"/>
      <c r="PVN539" s="66"/>
      <c r="PVO539" s="66"/>
      <c r="PVP539" s="79"/>
      <c r="PVQ539" s="109"/>
      <c r="PVR539" s="479"/>
      <c r="PVS539" s="78"/>
      <c r="PVT539" s="144"/>
      <c r="PVU539" s="75"/>
      <c r="PVV539" s="66"/>
      <c r="PVW539" s="66"/>
      <c r="PVX539" s="79"/>
      <c r="PVY539" s="109"/>
      <c r="PVZ539" s="479"/>
      <c r="PWA539" s="78"/>
      <c r="PWB539" s="144"/>
      <c r="PWC539" s="75"/>
      <c r="PWD539" s="66"/>
      <c r="PWE539" s="66"/>
      <c r="PWF539" s="79"/>
      <c r="PWG539" s="109"/>
      <c r="PWH539" s="479"/>
      <c r="PWI539" s="78"/>
      <c r="PWJ539" s="144"/>
      <c r="PWK539" s="75"/>
      <c r="PWL539" s="66"/>
      <c r="PWM539" s="66"/>
      <c r="PWN539" s="79"/>
      <c r="PWO539" s="109"/>
      <c r="PWP539" s="479"/>
      <c r="PWQ539" s="78"/>
      <c r="PWR539" s="144"/>
      <c r="PWS539" s="75"/>
      <c r="PWT539" s="66"/>
      <c r="PWU539" s="66"/>
      <c r="PWV539" s="79"/>
      <c r="PWW539" s="109"/>
      <c r="PWX539" s="479"/>
      <c r="PWY539" s="78"/>
      <c r="PWZ539" s="144"/>
      <c r="PXA539" s="75"/>
      <c r="PXB539" s="66"/>
      <c r="PXC539" s="66"/>
      <c r="PXD539" s="79"/>
      <c r="PXE539" s="109"/>
      <c r="PXF539" s="479"/>
      <c r="PXG539" s="78"/>
      <c r="PXH539" s="144"/>
      <c r="PXI539" s="75"/>
      <c r="PXJ539" s="66"/>
      <c r="PXK539" s="66"/>
      <c r="PXL539" s="79"/>
      <c r="PXM539" s="109"/>
      <c r="PXN539" s="479"/>
      <c r="PXO539" s="78"/>
      <c r="PXP539" s="144"/>
      <c r="PXQ539" s="75"/>
      <c r="PXR539" s="66"/>
      <c r="PXS539" s="66"/>
      <c r="PXT539" s="79"/>
      <c r="PXU539" s="109"/>
      <c r="PXV539" s="479"/>
      <c r="PXW539" s="78"/>
      <c r="PXX539" s="144"/>
      <c r="PXY539" s="75"/>
      <c r="PXZ539" s="66"/>
      <c r="PYA539" s="66"/>
      <c r="PYB539" s="79"/>
      <c r="PYC539" s="109"/>
      <c r="PYD539" s="479"/>
      <c r="PYE539" s="78"/>
      <c r="PYF539" s="144"/>
      <c r="PYG539" s="75"/>
      <c r="PYH539" s="66"/>
      <c r="PYI539" s="66"/>
      <c r="PYJ539" s="79"/>
      <c r="PYK539" s="109"/>
      <c r="PYL539" s="479"/>
      <c r="PYM539" s="78"/>
      <c r="PYN539" s="144"/>
      <c r="PYO539" s="75"/>
      <c r="PYP539" s="66"/>
      <c r="PYQ539" s="66"/>
      <c r="PYR539" s="79"/>
      <c r="PYS539" s="109"/>
      <c r="PYT539" s="479"/>
      <c r="PYU539" s="78"/>
      <c r="PYV539" s="144"/>
      <c r="PYW539" s="75"/>
      <c r="PYX539" s="66"/>
      <c r="PYY539" s="66"/>
      <c r="PYZ539" s="79"/>
      <c r="PZA539" s="109"/>
      <c r="PZB539" s="479"/>
      <c r="PZC539" s="78"/>
      <c r="PZD539" s="144"/>
      <c r="PZE539" s="75"/>
      <c r="PZF539" s="66"/>
      <c r="PZG539" s="66"/>
      <c r="PZH539" s="79"/>
      <c r="PZI539" s="109"/>
      <c r="PZJ539" s="479"/>
      <c r="PZK539" s="78"/>
      <c r="PZL539" s="144"/>
      <c r="PZM539" s="75"/>
      <c r="PZN539" s="66"/>
      <c r="PZO539" s="66"/>
      <c r="PZP539" s="79"/>
      <c r="PZQ539" s="109"/>
      <c r="PZR539" s="479"/>
      <c r="PZS539" s="78"/>
      <c r="PZT539" s="144"/>
      <c r="PZU539" s="75"/>
      <c r="PZV539" s="66"/>
      <c r="PZW539" s="66"/>
      <c r="PZX539" s="79"/>
      <c r="PZY539" s="109"/>
      <c r="PZZ539" s="479"/>
      <c r="QAA539" s="78"/>
      <c r="QAB539" s="144"/>
      <c r="QAC539" s="75"/>
      <c r="QAD539" s="66"/>
      <c r="QAE539" s="66"/>
      <c r="QAF539" s="79"/>
      <c r="QAG539" s="109"/>
      <c r="QAH539" s="479"/>
      <c r="QAI539" s="78"/>
      <c r="QAJ539" s="144"/>
      <c r="QAK539" s="75"/>
      <c r="QAL539" s="66"/>
      <c r="QAM539" s="66"/>
      <c r="QAN539" s="79"/>
      <c r="QAO539" s="109"/>
      <c r="QAP539" s="479"/>
      <c r="QAQ539" s="78"/>
      <c r="QAR539" s="144"/>
      <c r="QAS539" s="75"/>
      <c r="QAT539" s="66"/>
      <c r="QAU539" s="66"/>
      <c r="QAV539" s="79"/>
      <c r="QAW539" s="109"/>
      <c r="QAX539" s="479"/>
      <c r="QAY539" s="78"/>
      <c r="QAZ539" s="144"/>
      <c r="QBA539" s="75"/>
      <c r="QBB539" s="66"/>
      <c r="QBC539" s="66"/>
      <c r="QBD539" s="79"/>
      <c r="QBE539" s="109"/>
      <c r="QBF539" s="479"/>
      <c r="QBG539" s="78"/>
      <c r="QBH539" s="144"/>
      <c r="QBI539" s="75"/>
      <c r="QBJ539" s="66"/>
      <c r="QBK539" s="66"/>
      <c r="QBL539" s="79"/>
      <c r="QBM539" s="109"/>
      <c r="QBN539" s="479"/>
      <c r="QBO539" s="78"/>
      <c r="QBP539" s="144"/>
      <c r="QBQ539" s="75"/>
      <c r="QBR539" s="66"/>
      <c r="QBS539" s="66"/>
      <c r="QBT539" s="79"/>
      <c r="QBU539" s="109"/>
      <c r="QBV539" s="479"/>
      <c r="QBW539" s="78"/>
      <c r="QBX539" s="144"/>
      <c r="QBY539" s="75"/>
      <c r="QBZ539" s="66"/>
      <c r="QCA539" s="66"/>
      <c r="QCB539" s="79"/>
      <c r="QCC539" s="109"/>
      <c r="QCD539" s="479"/>
      <c r="QCE539" s="78"/>
      <c r="QCF539" s="144"/>
      <c r="QCG539" s="75"/>
      <c r="QCH539" s="66"/>
      <c r="QCI539" s="66"/>
      <c r="QCJ539" s="79"/>
      <c r="QCK539" s="109"/>
      <c r="QCL539" s="479"/>
      <c r="QCM539" s="78"/>
      <c r="QCN539" s="144"/>
      <c r="QCO539" s="75"/>
      <c r="QCP539" s="66"/>
      <c r="QCQ539" s="66"/>
      <c r="QCR539" s="79"/>
      <c r="QCS539" s="109"/>
      <c r="QCT539" s="479"/>
      <c r="QCU539" s="78"/>
      <c r="QCV539" s="144"/>
      <c r="QCW539" s="75"/>
      <c r="QCX539" s="66"/>
      <c r="QCY539" s="66"/>
      <c r="QCZ539" s="79"/>
      <c r="QDA539" s="109"/>
      <c r="QDB539" s="479"/>
      <c r="QDC539" s="78"/>
      <c r="QDD539" s="144"/>
      <c r="QDE539" s="75"/>
      <c r="QDF539" s="66"/>
      <c r="QDG539" s="66"/>
      <c r="QDH539" s="79"/>
      <c r="QDI539" s="109"/>
      <c r="QDJ539" s="479"/>
      <c r="QDK539" s="78"/>
      <c r="QDL539" s="144"/>
      <c r="QDM539" s="75"/>
      <c r="QDN539" s="66"/>
      <c r="QDO539" s="66"/>
      <c r="QDP539" s="79"/>
      <c r="QDQ539" s="109"/>
      <c r="QDR539" s="479"/>
      <c r="QDS539" s="78"/>
      <c r="QDT539" s="144"/>
      <c r="QDU539" s="75"/>
      <c r="QDV539" s="66"/>
      <c r="QDW539" s="66"/>
      <c r="QDX539" s="79"/>
      <c r="QDY539" s="109"/>
      <c r="QDZ539" s="479"/>
      <c r="QEA539" s="78"/>
      <c r="QEB539" s="144"/>
      <c r="QEC539" s="75"/>
      <c r="QED539" s="66"/>
      <c r="QEE539" s="66"/>
      <c r="QEF539" s="79"/>
      <c r="QEG539" s="109"/>
      <c r="QEH539" s="479"/>
      <c r="QEI539" s="78"/>
      <c r="QEJ539" s="144"/>
      <c r="QEK539" s="75"/>
      <c r="QEL539" s="66"/>
      <c r="QEM539" s="66"/>
      <c r="QEN539" s="79"/>
      <c r="QEO539" s="109"/>
      <c r="QEP539" s="479"/>
      <c r="QEQ539" s="78"/>
      <c r="QER539" s="144"/>
      <c r="QES539" s="75"/>
      <c r="QET539" s="66"/>
      <c r="QEU539" s="66"/>
      <c r="QEV539" s="79"/>
      <c r="QEW539" s="109"/>
      <c r="QEX539" s="479"/>
      <c r="QEY539" s="78"/>
      <c r="QEZ539" s="144"/>
      <c r="QFA539" s="75"/>
      <c r="QFB539" s="66"/>
      <c r="QFC539" s="66"/>
      <c r="QFD539" s="79"/>
      <c r="QFE539" s="109"/>
      <c r="QFF539" s="479"/>
      <c r="QFG539" s="78"/>
      <c r="QFH539" s="144"/>
      <c r="QFI539" s="75"/>
      <c r="QFJ539" s="66"/>
      <c r="QFK539" s="66"/>
      <c r="QFL539" s="79"/>
      <c r="QFM539" s="109"/>
      <c r="QFN539" s="479"/>
      <c r="QFO539" s="78"/>
      <c r="QFP539" s="144"/>
      <c r="QFQ539" s="75"/>
      <c r="QFR539" s="66"/>
      <c r="QFS539" s="66"/>
      <c r="QFT539" s="79"/>
      <c r="QFU539" s="109"/>
      <c r="QFV539" s="479"/>
      <c r="QFW539" s="78"/>
      <c r="QFX539" s="144"/>
      <c r="QFY539" s="75"/>
      <c r="QFZ539" s="66"/>
      <c r="QGA539" s="66"/>
      <c r="QGB539" s="79"/>
      <c r="QGC539" s="109"/>
      <c r="QGD539" s="479"/>
      <c r="QGE539" s="78"/>
      <c r="QGF539" s="144"/>
      <c r="QGG539" s="75"/>
      <c r="QGH539" s="66"/>
      <c r="QGI539" s="66"/>
      <c r="QGJ539" s="79"/>
      <c r="QGK539" s="109"/>
      <c r="QGL539" s="479"/>
      <c r="QGM539" s="78"/>
      <c r="QGN539" s="144"/>
      <c r="QGO539" s="75"/>
      <c r="QGP539" s="66"/>
      <c r="QGQ539" s="66"/>
      <c r="QGR539" s="79"/>
      <c r="QGS539" s="109"/>
      <c r="QGT539" s="479"/>
      <c r="QGU539" s="78"/>
      <c r="QGV539" s="144"/>
      <c r="QGW539" s="75"/>
      <c r="QGX539" s="66"/>
      <c r="QGY539" s="66"/>
      <c r="QGZ539" s="79"/>
      <c r="QHA539" s="109"/>
      <c r="QHB539" s="479"/>
      <c r="QHC539" s="78"/>
      <c r="QHD539" s="144"/>
      <c r="QHE539" s="75"/>
      <c r="QHF539" s="66"/>
      <c r="QHG539" s="66"/>
      <c r="QHH539" s="79"/>
      <c r="QHI539" s="109"/>
      <c r="QHJ539" s="479"/>
      <c r="QHK539" s="78"/>
      <c r="QHL539" s="144"/>
      <c r="QHM539" s="75"/>
      <c r="QHN539" s="66"/>
      <c r="QHO539" s="66"/>
      <c r="QHP539" s="79"/>
      <c r="QHQ539" s="109"/>
      <c r="QHR539" s="479"/>
      <c r="QHS539" s="78"/>
      <c r="QHT539" s="144"/>
      <c r="QHU539" s="75"/>
      <c r="QHV539" s="66"/>
      <c r="QHW539" s="66"/>
      <c r="QHX539" s="79"/>
      <c r="QHY539" s="109"/>
      <c r="QHZ539" s="479"/>
      <c r="QIA539" s="78"/>
      <c r="QIB539" s="144"/>
      <c r="QIC539" s="75"/>
      <c r="QID539" s="66"/>
      <c r="QIE539" s="66"/>
      <c r="QIF539" s="79"/>
      <c r="QIG539" s="109"/>
      <c r="QIH539" s="479"/>
      <c r="QII539" s="78"/>
      <c r="QIJ539" s="144"/>
      <c r="QIK539" s="75"/>
      <c r="QIL539" s="66"/>
      <c r="QIM539" s="66"/>
      <c r="QIN539" s="79"/>
      <c r="QIO539" s="109"/>
      <c r="QIP539" s="479"/>
      <c r="QIQ539" s="78"/>
      <c r="QIR539" s="144"/>
      <c r="QIS539" s="75"/>
      <c r="QIT539" s="66"/>
      <c r="QIU539" s="66"/>
      <c r="QIV539" s="79"/>
      <c r="QIW539" s="109"/>
      <c r="QIX539" s="479"/>
      <c r="QIY539" s="78"/>
      <c r="QIZ539" s="144"/>
      <c r="QJA539" s="75"/>
      <c r="QJB539" s="66"/>
      <c r="QJC539" s="66"/>
      <c r="QJD539" s="79"/>
      <c r="QJE539" s="109"/>
      <c r="QJF539" s="479"/>
      <c r="QJG539" s="78"/>
      <c r="QJH539" s="144"/>
      <c r="QJI539" s="75"/>
      <c r="QJJ539" s="66"/>
      <c r="QJK539" s="66"/>
      <c r="QJL539" s="79"/>
      <c r="QJM539" s="109"/>
      <c r="QJN539" s="479"/>
      <c r="QJO539" s="78"/>
      <c r="QJP539" s="144"/>
      <c r="QJQ539" s="75"/>
      <c r="QJR539" s="66"/>
      <c r="QJS539" s="66"/>
      <c r="QJT539" s="79"/>
      <c r="QJU539" s="109"/>
      <c r="QJV539" s="479"/>
      <c r="QJW539" s="78"/>
      <c r="QJX539" s="144"/>
      <c r="QJY539" s="75"/>
      <c r="QJZ539" s="66"/>
      <c r="QKA539" s="66"/>
      <c r="QKB539" s="79"/>
      <c r="QKC539" s="109"/>
      <c r="QKD539" s="479"/>
      <c r="QKE539" s="78"/>
      <c r="QKF539" s="144"/>
      <c r="QKG539" s="75"/>
      <c r="QKH539" s="66"/>
      <c r="QKI539" s="66"/>
      <c r="QKJ539" s="79"/>
      <c r="QKK539" s="109"/>
      <c r="QKL539" s="479"/>
      <c r="QKM539" s="78"/>
      <c r="QKN539" s="144"/>
      <c r="QKO539" s="75"/>
      <c r="QKP539" s="66"/>
      <c r="QKQ539" s="66"/>
      <c r="QKR539" s="79"/>
      <c r="QKS539" s="109"/>
      <c r="QKT539" s="479"/>
      <c r="QKU539" s="78"/>
      <c r="QKV539" s="144"/>
      <c r="QKW539" s="75"/>
      <c r="QKX539" s="66"/>
      <c r="QKY539" s="66"/>
      <c r="QKZ539" s="79"/>
      <c r="QLA539" s="109"/>
      <c r="QLB539" s="479"/>
      <c r="QLC539" s="78"/>
      <c r="QLD539" s="144"/>
      <c r="QLE539" s="75"/>
      <c r="QLF539" s="66"/>
      <c r="QLG539" s="66"/>
      <c r="QLH539" s="79"/>
      <c r="QLI539" s="109"/>
      <c r="QLJ539" s="479"/>
      <c r="QLK539" s="78"/>
      <c r="QLL539" s="144"/>
      <c r="QLM539" s="75"/>
      <c r="QLN539" s="66"/>
      <c r="QLO539" s="66"/>
      <c r="QLP539" s="79"/>
      <c r="QLQ539" s="109"/>
      <c r="QLR539" s="479"/>
      <c r="QLS539" s="78"/>
      <c r="QLT539" s="144"/>
      <c r="QLU539" s="75"/>
      <c r="QLV539" s="66"/>
      <c r="QLW539" s="66"/>
      <c r="QLX539" s="79"/>
      <c r="QLY539" s="109"/>
      <c r="QLZ539" s="479"/>
      <c r="QMA539" s="78"/>
      <c r="QMB539" s="144"/>
      <c r="QMC539" s="75"/>
      <c r="QMD539" s="66"/>
      <c r="QME539" s="66"/>
      <c r="QMF539" s="79"/>
      <c r="QMG539" s="109"/>
      <c r="QMH539" s="479"/>
      <c r="QMI539" s="78"/>
      <c r="QMJ539" s="144"/>
      <c r="QMK539" s="75"/>
      <c r="QML539" s="66"/>
      <c r="QMM539" s="66"/>
      <c r="QMN539" s="79"/>
      <c r="QMO539" s="109"/>
      <c r="QMP539" s="479"/>
      <c r="QMQ539" s="78"/>
      <c r="QMR539" s="144"/>
      <c r="QMS539" s="75"/>
      <c r="QMT539" s="66"/>
      <c r="QMU539" s="66"/>
      <c r="QMV539" s="79"/>
      <c r="QMW539" s="109"/>
      <c r="QMX539" s="479"/>
      <c r="QMY539" s="78"/>
      <c r="QMZ539" s="144"/>
      <c r="QNA539" s="75"/>
      <c r="QNB539" s="66"/>
      <c r="QNC539" s="66"/>
      <c r="QND539" s="79"/>
      <c r="QNE539" s="109"/>
      <c r="QNF539" s="479"/>
      <c r="QNG539" s="78"/>
      <c r="QNH539" s="144"/>
      <c r="QNI539" s="75"/>
      <c r="QNJ539" s="66"/>
      <c r="QNK539" s="66"/>
      <c r="QNL539" s="79"/>
      <c r="QNM539" s="109"/>
      <c r="QNN539" s="479"/>
      <c r="QNO539" s="78"/>
      <c r="QNP539" s="144"/>
      <c r="QNQ539" s="75"/>
      <c r="QNR539" s="66"/>
      <c r="QNS539" s="66"/>
      <c r="QNT539" s="79"/>
      <c r="QNU539" s="109"/>
      <c r="QNV539" s="479"/>
      <c r="QNW539" s="78"/>
      <c r="QNX539" s="144"/>
      <c r="QNY539" s="75"/>
      <c r="QNZ539" s="66"/>
      <c r="QOA539" s="66"/>
      <c r="QOB539" s="79"/>
      <c r="QOC539" s="109"/>
      <c r="QOD539" s="479"/>
      <c r="QOE539" s="78"/>
      <c r="QOF539" s="144"/>
      <c r="QOG539" s="75"/>
      <c r="QOH539" s="66"/>
      <c r="QOI539" s="66"/>
      <c r="QOJ539" s="79"/>
      <c r="QOK539" s="109"/>
      <c r="QOL539" s="479"/>
      <c r="QOM539" s="78"/>
      <c r="QON539" s="144"/>
      <c r="QOO539" s="75"/>
      <c r="QOP539" s="66"/>
      <c r="QOQ539" s="66"/>
      <c r="QOR539" s="79"/>
      <c r="QOS539" s="109"/>
      <c r="QOT539" s="479"/>
      <c r="QOU539" s="78"/>
      <c r="QOV539" s="144"/>
      <c r="QOW539" s="75"/>
      <c r="QOX539" s="66"/>
      <c r="QOY539" s="66"/>
      <c r="QOZ539" s="79"/>
      <c r="QPA539" s="109"/>
      <c r="QPB539" s="479"/>
      <c r="QPC539" s="78"/>
      <c r="QPD539" s="144"/>
      <c r="QPE539" s="75"/>
      <c r="QPF539" s="66"/>
      <c r="QPG539" s="66"/>
      <c r="QPH539" s="79"/>
      <c r="QPI539" s="109"/>
      <c r="QPJ539" s="479"/>
      <c r="QPK539" s="78"/>
      <c r="QPL539" s="144"/>
      <c r="QPM539" s="75"/>
      <c r="QPN539" s="66"/>
      <c r="QPO539" s="66"/>
      <c r="QPP539" s="79"/>
      <c r="QPQ539" s="109"/>
      <c r="QPR539" s="479"/>
      <c r="QPS539" s="78"/>
      <c r="QPT539" s="144"/>
      <c r="QPU539" s="75"/>
      <c r="QPV539" s="66"/>
      <c r="QPW539" s="66"/>
      <c r="QPX539" s="79"/>
      <c r="QPY539" s="109"/>
      <c r="QPZ539" s="479"/>
      <c r="QQA539" s="78"/>
      <c r="QQB539" s="144"/>
      <c r="QQC539" s="75"/>
      <c r="QQD539" s="66"/>
      <c r="QQE539" s="66"/>
      <c r="QQF539" s="79"/>
      <c r="QQG539" s="109"/>
      <c r="QQH539" s="479"/>
      <c r="QQI539" s="78"/>
      <c r="QQJ539" s="144"/>
      <c r="QQK539" s="75"/>
      <c r="QQL539" s="66"/>
      <c r="QQM539" s="66"/>
      <c r="QQN539" s="79"/>
      <c r="QQO539" s="109"/>
      <c r="QQP539" s="479"/>
      <c r="QQQ539" s="78"/>
      <c r="QQR539" s="144"/>
      <c r="QQS539" s="75"/>
      <c r="QQT539" s="66"/>
      <c r="QQU539" s="66"/>
      <c r="QQV539" s="79"/>
      <c r="QQW539" s="109"/>
      <c r="QQX539" s="479"/>
      <c r="QQY539" s="78"/>
      <c r="QQZ539" s="144"/>
      <c r="QRA539" s="75"/>
      <c r="QRB539" s="66"/>
      <c r="QRC539" s="66"/>
      <c r="QRD539" s="79"/>
      <c r="QRE539" s="109"/>
      <c r="QRF539" s="479"/>
      <c r="QRG539" s="78"/>
      <c r="QRH539" s="144"/>
      <c r="QRI539" s="75"/>
      <c r="QRJ539" s="66"/>
      <c r="QRK539" s="66"/>
      <c r="QRL539" s="79"/>
      <c r="QRM539" s="109"/>
      <c r="QRN539" s="479"/>
      <c r="QRO539" s="78"/>
      <c r="QRP539" s="144"/>
      <c r="QRQ539" s="75"/>
      <c r="QRR539" s="66"/>
      <c r="QRS539" s="66"/>
      <c r="QRT539" s="79"/>
      <c r="QRU539" s="109"/>
      <c r="QRV539" s="479"/>
      <c r="QRW539" s="78"/>
      <c r="QRX539" s="144"/>
      <c r="QRY539" s="75"/>
      <c r="QRZ539" s="66"/>
      <c r="QSA539" s="66"/>
      <c r="QSB539" s="79"/>
      <c r="QSC539" s="109"/>
      <c r="QSD539" s="479"/>
      <c r="QSE539" s="78"/>
      <c r="QSF539" s="144"/>
      <c r="QSG539" s="75"/>
      <c r="QSH539" s="66"/>
      <c r="QSI539" s="66"/>
      <c r="QSJ539" s="79"/>
      <c r="QSK539" s="109"/>
      <c r="QSL539" s="479"/>
      <c r="QSM539" s="78"/>
      <c r="QSN539" s="144"/>
      <c r="QSO539" s="75"/>
      <c r="QSP539" s="66"/>
      <c r="QSQ539" s="66"/>
      <c r="QSR539" s="79"/>
      <c r="QSS539" s="109"/>
      <c r="QST539" s="479"/>
      <c r="QSU539" s="78"/>
      <c r="QSV539" s="144"/>
      <c r="QSW539" s="75"/>
      <c r="QSX539" s="66"/>
      <c r="QSY539" s="66"/>
      <c r="QSZ539" s="79"/>
      <c r="QTA539" s="109"/>
      <c r="QTB539" s="479"/>
      <c r="QTC539" s="78"/>
      <c r="QTD539" s="144"/>
      <c r="QTE539" s="75"/>
      <c r="QTF539" s="66"/>
      <c r="QTG539" s="66"/>
      <c r="QTH539" s="79"/>
      <c r="QTI539" s="109"/>
      <c r="QTJ539" s="479"/>
      <c r="QTK539" s="78"/>
      <c r="QTL539" s="144"/>
      <c r="QTM539" s="75"/>
      <c r="QTN539" s="66"/>
      <c r="QTO539" s="66"/>
      <c r="QTP539" s="79"/>
      <c r="QTQ539" s="109"/>
      <c r="QTR539" s="479"/>
      <c r="QTS539" s="78"/>
      <c r="QTT539" s="144"/>
      <c r="QTU539" s="75"/>
      <c r="QTV539" s="66"/>
      <c r="QTW539" s="66"/>
      <c r="QTX539" s="79"/>
      <c r="QTY539" s="109"/>
      <c r="QTZ539" s="479"/>
      <c r="QUA539" s="78"/>
      <c r="QUB539" s="144"/>
      <c r="QUC539" s="75"/>
      <c r="QUD539" s="66"/>
      <c r="QUE539" s="66"/>
      <c r="QUF539" s="79"/>
      <c r="QUG539" s="109"/>
      <c r="QUH539" s="479"/>
      <c r="QUI539" s="78"/>
      <c r="QUJ539" s="144"/>
      <c r="QUK539" s="75"/>
      <c r="QUL539" s="66"/>
      <c r="QUM539" s="66"/>
      <c r="QUN539" s="79"/>
      <c r="QUO539" s="109"/>
      <c r="QUP539" s="479"/>
      <c r="QUQ539" s="78"/>
      <c r="QUR539" s="144"/>
      <c r="QUS539" s="75"/>
      <c r="QUT539" s="66"/>
      <c r="QUU539" s="66"/>
      <c r="QUV539" s="79"/>
      <c r="QUW539" s="109"/>
      <c r="QUX539" s="479"/>
      <c r="QUY539" s="78"/>
      <c r="QUZ539" s="144"/>
      <c r="QVA539" s="75"/>
      <c r="QVB539" s="66"/>
      <c r="QVC539" s="66"/>
      <c r="QVD539" s="79"/>
      <c r="QVE539" s="109"/>
      <c r="QVF539" s="479"/>
      <c r="QVG539" s="78"/>
      <c r="QVH539" s="144"/>
      <c r="QVI539" s="75"/>
      <c r="QVJ539" s="66"/>
      <c r="QVK539" s="66"/>
      <c r="QVL539" s="79"/>
      <c r="QVM539" s="109"/>
      <c r="QVN539" s="479"/>
      <c r="QVO539" s="78"/>
      <c r="QVP539" s="144"/>
      <c r="QVQ539" s="75"/>
      <c r="QVR539" s="66"/>
      <c r="QVS539" s="66"/>
      <c r="QVT539" s="79"/>
      <c r="QVU539" s="109"/>
      <c r="QVV539" s="479"/>
      <c r="QVW539" s="78"/>
      <c r="QVX539" s="144"/>
      <c r="QVY539" s="75"/>
      <c r="QVZ539" s="66"/>
      <c r="QWA539" s="66"/>
      <c r="QWB539" s="79"/>
      <c r="QWC539" s="109"/>
      <c r="QWD539" s="479"/>
      <c r="QWE539" s="78"/>
      <c r="QWF539" s="144"/>
      <c r="QWG539" s="75"/>
      <c r="QWH539" s="66"/>
      <c r="QWI539" s="66"/>
      <c r="QWJ539" s="79"/>
      <c r="QWK539" s="109"/>
      <c r="QWL539" s="479"/>
      <c r="QWM539" s="78"/>
      <c r="QWN539" s="144"/>
      <c r="QWO539" s="75"/>
      <c r="QWP539" s="66"/>
      <c r="QWQ539" s="66"/>
      <c r="QWR539" s="79"/>
      <c r="QWS539" s="109"/>
      <c r="QWT539" s="479"/>
      <c r="QWU539" s="78"/>
      <c r="QWV539" s="144"/>
      <c r="QWW539" s="75"/>
      <c r="QWX539" s="66"/>
      <c r="QWY539" s="66"/>
      <c r="QWZ539" s="79"/>
      <c r="QXA539" s="109"/>
      <c r="QXB539" s="479"/>
      <c r="QXC539" s="78"/>
      <c r="QXD539" s="144"/>
      <c r="QXE539" s="75"/>
      <c r="QXF539" s="66"/>
      <c r="QXG539" s="66"/>
      <c r="QXH539" s="79"/>
      <c r="QXI539" s="109"/>
      <c r="QXJ539" s="479"/>
      <c r="QXK539" s="78"/>
      <c r="QXL539" s="144"/>
      <c r="QXM539" s="75"/>
      <c r="QXN539" s="66"/>
      <c r="QXO539" s="66"/>
      <c r="QXP539" s="79"/>
      <c r="QXQ539" s="109"/>
      <c r="QXR539" s="479"/>
      <c r="QXS539" s="78"/>
      <c r="QXT539" s="144"/>
      <c r="QXU539" s="75"/>
      <c r="QXV539" s="66"/>
      <c r="QXW539" s="66"/>
      <c r="QXX539" s="79"/>
      <c r="QXY539" s="109"/>
      <c r="QXZ539" s="479"/>
      <c r="QYA539" s="78"/>
      <c r="QYB539" s="144"/>
      <c r="QYC539" s="75"/>
      <c r="QYD539" s="66"/>
      <c r="QYE539" s="66"/>
      <c r="QYF539" s="79"/>
      <c r="QYG539" s="109"/>
      <c r="QYH539" s="479"/>
      <c r="QYI539" s="78"/>
      <c r="QYJ539" s="144"/>
      <c r="QYK539" s="75"/>
      <c r="QYL539" s="66"/>
      <c r="QYM539" s="66"/>
      <c r="QYN539" s="79"/>
      <c r="QYO539" s="109"/>
      <c r="QYP539" s="479"/>
      <c r="QYQ539" s="78"/>
      <c r="QYR539" s="144"/>
      <c r="QYS539" s="75"/>
      <c r="QYT539" s="66"/>
      <c r="QYU539" s="66"/>
      <c r="QYV539" s="79"/>
      <c r="QYW539" s="109"/>
      <c r="QYX539" s="479"/>
      <c r="QYY539" s="78"/>
      <c r="QYZ539" s="144"/>
      <c r="QZA539" s="75"/>
      <c r="QZB539" s="66"/>
      <c r="QZC539" s="66"/>
      <c r="QZD539" s="79"/>
      <c r="QZE539" s="109"/>
      <c r="QZF539" s="479"/>
      <c r="QZG539" s="78"/>
      <c r="QZH539" s="144"/>
      <c r="QZI539" s="75"/>
      <c r="QZJ539" s="66"/>
      <c r="QZK539" s="66"/>
      <c r="QZL539" s="79"/>
      <c r="QZM539" s="109"/>
      <c r="QZN539" s="479"/>
      <c r="QZO539" s="78"/>
      <c r="QZP539" s="144"/>
      <c r="QZQ539" s="75"/>
      <c r="QZR539" s="66"/>
      <c r="QZS539" s="66"/>
      <c r="QZT539" s="79"/>
      <c r="QZU539" s="109"/>
      <c r="QZV539" s="479"/>
      <c r="QZW539" s="78"/>
      <c r="QZX539" s="144"/>
      <c r="QZY539" s="75"/>
      <c r="QZZ539" s="66"/>
      <c r="RAA539" s="66"/>
      <c r="RAB539" s="79"/>
      <c r="RAC539" s="109"/>
      <c r="RAD539" s="479"/>
      <c r="RAE539" s="78"/>
      <c r="RAF539" s="144"/>
      <c r="RAG539" s="75"/>
      <c r="RAH539" s="66"/>
      <c r="RAI539" s="66"/>
      <c r="RAJ539" s="79"/>
      <c r="RAK539" s="109"/>
      <c r="RAL539" s="479"/>
      <c r="RAM539" s="78"/>
      <c r="RAN539" s="144"/>
      <c r="RAO539" s="75"/>
      <c r="RAP539" s="66"/>
      <c r="RAQ539" s="66"/>
      <c r="RAR539" s="79"/>
      <c r="RAS539" s="109"/>
      <c r="RAT539" s="479"/>
      <c r="RAU539" s="78"/>
      <c r="RAV539" s="144"/>
      <c r="RAW539" s="75"/>
      <c r="RAX539" s="66"/>
      <c r="RAY539" s="66"/>
      <c r="RAZ539" s="79"/>
      <c r="RBA539" s="109"/>
      <c r="RBB539" s="479"/>
      <c r="RBC539" s="78"/>
      <c r="RBD539" s="144"/>
      <c r="RBE539" s="75"/>
      <c r="RBF539" s="66"/>
      <c r="RBG539" s="66"/>
      <c r="RBH539" s="79"/>
      <c r="RBI539" s="109"/>
      <c r="RBJ539" s="479"/>
      <c r="RBK539" s="78"/>
      <c r="RBL539" s="144"/>
      <c r="RBM539" s="75"/>
      <c r="RBN539" s="66"/>
      <c r="RBO539" s="66"/>
      <c r="RBP539" s="79"/>
      <c r="RBQ539" s="109"/>
      <c r="RBR539" s="479"/>
      <c r="RBS539" s="78"/>
      <c r="RBT539" s="144"/>
      <c r="RBU539" s="75"/>
      <c r="RBV539" s="66"/>
      <c r="RBW539" s="66"/>
      <c r="RBX539" s="79"/>
      <c r="RBY539" s="109"/>
      <c r="RBZ539" s="479"/>
      <c r="RCA539" s="78"/>
      <c r="RCB539" s="144"/>
      <c r="RCC539" s="75"/>
      <c r="RCD539" s="66"/>
      <c r="RCE539" s="66"/>
      <c r="RCF539" s="79"/>
      <c r="RCG539" s="109"/>
      <c r="RCH539" s="479"/>
      <c r="RCI539" s="78"/>
      <c r="RCJ539" s="144"/>
      <c r="RCK539" s="75"/>
      <c r="RCL539" s="66"/>
      <c r="RCM539" s="66"/>
      <c r="RCN539" s="79"/>
      <c r="RCO539" s="109"/>
      <c r="RCP539" s="479"/>
      <c r="RCQ539" s="78"/>
      <c r="RCR539" s="144"/>
      <c r="RCS539" s="75"/>
      <c r="RCT539" s="66"/>
      <c r="RCU539" s="66"/>
      <c r="RCV539" s="79"/>
      <c r="RCW539" s="109"/>
      <c r="RCX539" s="479"/>
      <c r="RCY539" s="78"/>
      <c r="RCZ539" s="144"/>
      <c r="RDA539" s="75"/>
      <c r="RDB539" s="66"/>
      <c r="RDC539" s="66"/>
      <c r="RDD539" s="79"/>
      <c r="RDE539" s="109"/>
      <c r="RDF539" s="479"/>
      <c r="RDG539" s="78"/>
      <c r="RDH539" s="144"/>
      <c r="RDI539" s="75"/>
      <c r="RDJ539" s="66"/>
      <c r="RDK539" s="66"/>
      <c r="RDL539" s="79"/>
      <c r="RDM539" s="109"/>
      <c r="RDN539" s="479"/>
      <c r="RDO539" s="78"/>
      <c r="RDP539" s="144"/>
      <c r="RDQ539" s="75"/>
      <c r="RDR539" s="66"/>
      <c r="RDS539" s="66"/>
      <c r="RDT539" s="79"/>
      <c r="RDU539" s="109"/>
      <c r="RDV539" s="479"/>
      <c r="RDW539" s="78"/>
      <c r="RDX539" s="144"/>
      <c r="RDY539" s="75"/>
      <c r="RDZ539" s="66"/>
      <c r="REA539" s="66"/>
      <c r="REB539" s="79"/>
      <c r="REC539" s="109"/>
      <c r="RED539" s="479"/>
      <c r="REE539" s="78"/>
      <c r="REF539" s="144"/>
      <c r="REG539" s="75"/>
      <c r="REH539" s="66"/>
      <c r="REI539" s="66"/>
      <c r="REJ539" s="79"/>
      <c r="REK539" s="109"/>
      <c r="REL539" s="479"/>
      <c r="REM539" s="78"/>
      <c r="REN539" s="144"/>
      <c r="REO539" s="75"/>
      <c r="REP539" s="66"/>
      <c r="REQ539" s="66"/>
      <c r="RER539" s="79"/>
      <c r="RES539" s="109"/>
      <c r="RET539" s="479"/>
      <c r="REU539" s="78"/>
      <c r="REV539" s="144"/>
      <c r="REW539" s="75"/>
      <c r="REX539" s="66"/>
      <c r="REY539" s="66"/>
      <c r="REZ539" s="79"/>
      <c r="RFA539" s="109"/>
      <c r="RFB539" s="479"/>
      <c r="RFC539" s="78"/>
      <c r="RFD539" s="144"/>
      <c r="RFE539" s="75"/>
      <c r="RFF539" s="66"/>
      <c r="RFG539" s="66"/>
      <c r="RFH539" s="79"/>
      <c r="RFI539" s="109"/>
      <c r="RFJ539" s="479"/>
      <c r="RFK539" s="78"/>
      <c r="RFL539" s="144"/>
      <c r="RFM539" s="75"/>
      <c r="RFN539" s="66"/>
      <c r="RFO539" s="66"/>
      <c r="RFP539" s="79"/>
      <c r="RFQ539" s="109"/>
      <c r="RFR539" s="479"/>
      <c r="RFS539" s="78"/>
      <c r="RFT539" s="144"/>
      <c r="RFU539" s="75"/>
      <c r="RFV539" s="66"/>
      <c r="RFW539" s="66"/>
      <c r="RFX539" s="79"/>
      <c r="RFY539" s="109"/>
      <c r="RFZ539" s="479"/>
      <c r="RGA539" s="78"/>
      <c r="RGB539" s="144"/>
      <c r="RGC539" s="75"/>
      <c r="RGD539" s="66"/>
      <c r="RGE539" s="66"/>
      <c r="RGF539" s="79"/>
      <c r="RGG539" s="109"/>
      <c r="RGH539" s="479"/>
      <c r="RGI539" s="78"/>
      <c r="RGJ539" s="144"/>
      <c r="RGK539" s="75"/>
      <c r="RGL539" s="66"/>
      <c r="RGM539" s="66"/>
      <c r="RGN539" s="79"/>
      <c r="RGO539" s="109"/>
      <c r="RGP539" s="479"/>
      <c r="RGQ539" s="78"/>
      <c r="RGR539" s="144"/>
      <c r="RGS539" s="75"/>
      <c r="RGT539" s="66"/>
      <c r="RGU539" s="66"/>
      <c r="RGV539" s="79"/>
      <c r="RGW539" s="109"/>
      <c r="RGX539" s="479"/>
      <c r="RGY539" s="78"/>
      <c r="RGZ539" s="144"/>
      <c r="RHA539" s="75"/>
      <c r="RHB539" s="66"/>
      <c r="RHC539" s="66"/>
      <c r="RHD539" s="79"/>
      <c r="RHE539" s="109"/>
      <c r="RHF539" s="479"/>
      <c r="RHG539" s="78"/>
      <c r="RHH539" s="144"/>
      <c r="RHI539" s="75"/>
      <c r="RHJ539" s="66"/>
      <c r="RHK539" s="66"/>
      <c r="RHL539" s="79"/>
      <c r="RHM539" s="109"/>
      <c r="RHN539" s="479"/>
      <c r="RHO539" s="78"/>
      <c r="RHP539" s="144"/>
      <c r="RHQ539" s="75"/>
      <c r="RHR539" s="66"/>
      <c r="RHS539" s="66"/>
      <c r="RHT539" s="79"/>
      <c r="RHU539" s="109"/>
      <c r="RHV539" s="479"/>
      <c r="RHW539" s="78"/>
      <c r="RHX539" s="144"/>
      <c r="RHY539" s="75"/>
      <c r="RHZ539" s="66"/>
      <c r="RIA539" s="66"/>
      <c r="RIB539" s="79"/>
      <c r="RIC539" s="109"/>
      <c r="RID539" s="479"/>
      <c r="RIE539" s="78"/>
      <c r="RIF539" s="144"/>
      <c r="RIG539" s="75"/>
      <c r="RIH539" s="66"/>
      <c r="RII539" s="66"/>
      <c r="RIJ539" s="79"/>
      <c r="RIK539" s="109"/>
      <c r="RIL539" s="479"/>
      <c r="RIM539" s="78"/>
      <c r="RIN539" s="144"/>
      <c r="RIO539" s="75"/>
      <c r="RIP539" s="66"/>
      <c r="RIQ539" s="66"/>
      <c r="RIR539" s="79"/>
      <c r="RIS539" s="109"/>
      <c r="RIT539" s="479"/>
      <c r="RIU539" s="78"/>
      <c r="RIV539" s="144"/>
      <c r="RIW539" s="75"/>
      <c r="RIX539" s="66"/>
      <c r="RIY539" s="66"/>
      <c r="RIZ539" s="79"/>
      <c r="RJA539" s="109"/>
      <c r="RJB539" s="479"/>
      <c r="RJC539" s="78"/>
      <c r="RJD539" s="144"/>
      <c r="RJE539" s="75"/>
      <c r="RJF539" s="66"/>
      <c r="RJG539" s="66"/>
      <c r="RJH539" s="79"/>
      <c r="RJI539" s="109"/>
      <c r="RJJ539" s="479"/>
      <c r="RJK539" s="78"/>
      <c r="RJL539" s="144"/>
      <c r="RJM539" s="75"/>
      <c r="RJN539" s="66"/>
      <c r="RJO539" s="66"/>
      <c r="RJP539" s="79"/>
      <c r="RJQ539" s="109"/>
      <c r="RJR539" s="479"/>
      <c r="RJS539" s="78"/>
      <c r="RJT539" s="144"/>
      <c r="RJU539" s="75"/>
      <c r="RJV539" s="66"/>
      <c r="RJW539" s="66"/>
      <c r="RJX539" s="79"/>
      <c r="RJY539" s="109"/>
      <c r="RJZ539" s="479"/>
      <c r="RKA539" s="78"/>
      <c r="RKB539" s="144"/>
      <c r="RKC539" s="75"/>
      <c r="RKD539" s="66"/>
      <c r="RKE539" s="66"/>
      <c r="RKF539" s="79"/>
      <c r="RKG539" s="109"/>
      <c r="RKH539" s="479"/>
      <c r="RKI539" s="78"/>
      <c r="RKJ539" s="144"/>
      <c r="RKK539" s="75"/>
      <c r="RKL539" s="66"/>
      <c r="RKM539" s="66"/>
      <c r="RKN539" s="79"/>
      <c r="RKO539" s="109"/>
      <c r="RKP539" s="479"/>
      <c r="RKQ539" s="78"/>
      <c r="RKR539" s="144"/>
      <c r="RKS539" s="75"/>
      <c r="RKT539" s="66"/>
      <c r="RKU539" s="66"/>
      <c r="RKV539" s="79"/>
      <c r="RKW539" s="109"/>
      <c r="RKX539" s="479"/>
      <c r="RKY539" s="78"/>
      <c r="RKZ539" s="144"/>
      <c r="RLA539" s="75"/>
      <c r="RLB539" s="66"/>
      <c r="RLC539" s="66"/>
      <c r="RLD539" s="79"/>
      <c r="RLE539" s="109"/>
      <c r="RLF539" s="479"/>
      <c r="RLG539" s="78"/>
      <c r="RLH539" s="144"/>
      <c r="RLI539" s="75"/>
      <c r="RLJ539" s="66"/>
      <c r="RLK539" s="66"/>
      <c r="RLL539" s="79"/>
      <c r="RLM539" s="109"/>
      <c r="RLN539" s="479"/>
      <c r="RLO539" s="78"/>
      <c r="RLP539" s="144"/>
      <c r="RLQ539" s="75"/>
      <c r="RLR539" s="66"/>
      <c r="RLS539" s="66"/>
      <c r="RLT539" s="79"/>
      <c r="RLU539" s="109"/>
      <c r="RLV539" s="479"/>
      <c r="RLW539" s="78"/>
      <c r="RLX539" s="144"/>
      <c r="RLY539" s="75"/>
      <c r="RLZ539" s="66"/>
      <c r="RMA539" s="66"/>
      <c r="RMB539" s="79"/>
      <c r="RMC539" s="109"/>
      <c r="RMD539" s="479"/>
      <c r="RME539" s="78"/>
      <c r="RMF539" s="144"/>
      <c r="RMG539" s="75"/>
      <c r="RMH539" s="66"/>
      <c r="RMI539" s="66"/>
      <c r="RMJ539" s="79"/>
      <c r="RMK539" s="109"/>
      <c r="RML539" s="479"/>
      <c r="RMM539" s="78"/>
      <c r="RMN539" s="144"/>
      <c r="RMO539" s="75"/>
      <c r="RMP539" s="66"/>
      <c r="RMQ539" s="66"/>
      <c r="RMR539" s="79"/>
      <c r="RMS539" s="109"/>
      <c r="RMT539" s="479"/>
      <c r="RMU539" s="78"/>
      <c r="RMV539" s="144"/>
      <c r="RMW539" s="75"/>
      <c r="RMX539" s="66"/>
      <c r="RMY539" s="66"/>
      <c r="RMZ539" s="79"/>
      <c r="RNA539" s="109"/>
      <c r="RNB539" s="479"/>
      <c r="RNC539" s="78"/>
      <c r="RND539" s="144"/>
      <c r="RNE539" s="75"/>
      <c r="RNF539" s="66"/>
      <c r="RNG539" s="66"/>
      <c r="RNH539" s="79"/>
      <c r="RNI539" s="109"/>
      <c r="RNJ539" s="479"/>
      <c r="RNK539" s="78"/>
      <c r="RNL539" s="144"/>
      <c r="RNM539" s="75"/>
      <c r="RNN539" s="66"/>
      <c r="RNO539" s="66"/>
      <c r="RNP539" s="79"/>
      <c r="RNQ539" s="109"/>
      <c r="RNR539" s="479"/>
      <c r="RNS539" s="78"/>
      <c r="RNT539" s="144"/>
      <c r="RNU539" s="75"/>
      <c r="RNV539" s="66"/>
      <c r="RNW539" s="66"/>
      <c r="RNX539" s="79"/>
      <c r="RNY539" s="109"/>
      <c r="RNZ539" s="479"/>
      <c r="ROA539" s="78"/>
      <c r="ROB539" s="144"/>
      <c r="ROC539" s="75"/>
      <c r="ROD539" s="66"/>
      <c r="ROE539" s="66"/>
      <c r="ROF539" s="79"/>
      <c r="ROG539" s="109"/>
      <c r="ROH539" s="479"/>
      <c r="ROI539" s="78"/>
      <c r="ROJ539" s="144"/>
      <c r="ROK539" s="75"/>
      <c r="ROL539" s="66"/>
      <c r="ROM539" s="66"/>
      <c r="RON539" s="79"/>
      <c r="ROO539" s="109"/>
      <c r="ROP539" s="479"/>
      <c r="ROQ539" s="78"/>
      <c r="ROR539" s="144"/>
      <c r="ROS539" s="75"/>
      <c r="ROT539" s="66"/>
      <c r="ROU539" s="66"/>
      <c r="ROV539" s="79"/>
      <c r="ROW539" s="109"/>
      <c r="ROX539" s="479"/>
      <c r="ROY539" s="78"/>
      <c r="ROZ539" s="144"/>
      <c r="RPA539" s="75"/>
      <c r="RPB539" s="66"/>
      <c r="RPC539" s="66"/>
      <c r="RPD539" s="79"/>
      <c r="RPE539" s="109"/>
      <c r="RPF539" s="479"/>
      <c r="RPG539" s="78"/>
      <c r="RPH539" s="144"/>
      <c r="RPI539" s="75"/>
      <c r="RPJ539" s="66"/>
      <c r="RPK539" s="66"/>
      <c r="RPL539" s="79"/>
      <c r="RPM539" s="109"/>
      <c r="RPN539" s="479"/>
      <c r="RPO539" s="78"/>
      <c r="RPP539" s="144"/>
      <c r="RPQ539" s="75"/>
      <c r="RPR539" s="66"/>
      <c r="RPS539" s="66"/>
      <c r="RPT539" s="79"/>
      <c r="RPU539" s="109"/>
      <c r="RPV539" s="479"/>
      <c r="RPW539" s="78"/>
      <c r="RPX539" s="144"/>
      <c r="RPY539" s="75"/>
      <c r="RPZ539" s="66"/>
      <c r="RQA539" s="66"/>
      <c r="RQB539" s="79"/>
      <c r="RQC539" s="109"/>
      <c r="RQD539" s="479"/>
      <c r="RQE539" s="78"/>
      <c r="RQF539" s="144"/>
      <c r="RQG539" s="75"/>
      <c r="RQH539" s="66"/>
      <c r="RQI539" s="66"/>
      <c r="RQJ539" s="79"/>
      <c r="RQK539" s="109"/>
      <c r="RQL539" s="479"/>
      <c r="RQM539" s="78"/>
      <c r="RQN539" s="144"/>
      <c r="RQO539" s="75"/>
      <c r="RQP539" s="66"/>
      <c r="RQQ539" s="66"/>
      <c r="RQR539" s="79"/>
      <c r="RQS539" s="109"/>
      <c r="RQT539" s="479"/>
      <c r="RQU539" s="78"/>
      <c r="RQV539" s="144"/>
      <c r="RQW539" s="75"/>
      <c r="RQX539" s="66"/>
      <c r="RQY539" s="66"/>
      <c r="RQZ539" s="79"/>
      <c r="RRA539" s="109"/>
      <c r="RRB539" s="479"/>
      <c r="RRC539" s="78"/>
      <c r="RRD539" s="144"/>
      <c r="RRE539" s="75"/>
      <c r="RRF539" s="66"/>
      <c r="RRG539" s="66"/>
      <c r="RRH539" s="79"/>
      <c r="RRI539" s="109"/>
      <c r="RRJ539" s="479"/>
      <c r="RRK539" s="78"/>
      <c r="RRL539" s="144"/>
      <c r="RRM539" s="75"/>
      <c r="RRN539" s="66"/>
      <c r="RRO539" s="66"/>
      <c r="RRP539" s="79"/>
      <c r="RRQ539" s="109"/>
      <c r="RRR539" s="479"/>
      <c r="RRS539" s="78"/>
      <c r="RRT539" s="144"/>
      <c r="RRU539" s="75"/>
      <c r="RRV539" s="66"/>
      <c r="RRW539" s="66"/>
      <c r="RRX539" s="79"/>
      <c r="RRY539" s="109"/>
      <c r="RRZ539" s="479"/>
      <c r="RSA539" s="78"/>
      <c r="RSB539" s="144"/>
      <c r="RSC539" s="75"/>
      <c r="RSD539" s="66"/>
      <c r="RSE539" s="66"/>
      <c r="RSF539" s="79"/>
      <c r="RSG539" s="109"/>
      <c r="RSH539" s="479"/>
      <c r="RSI539" s="78"/>
      <c r="RSJ539" s="144"/>
      <c r="RSK539" s="75"/>
      <c r="RSL539" s="66"/>
      <c r="RSM539" s="66"/>
      <c r="RSN539" s="79"/>
      <c r="RSO539" s="109"/>
      <c r="RSP539" s="479"/>
      <c r="RSQ539" s="78"/>
      <c r="RSR539" s="144"/>
      <c r="RSS539" s="75"/>
      <c r="RST539" s="66"/>
      <c r="RSU539" s="66"/>
      <c r="RSV539" s="79"/>
      <c r="RSW539" s="109"/>
      <c r="RSX539" s="479"/>
      <c r="RSY539" s="78"/>
      <c r="RSZ539" s="144"/>
      <c r="RTA539" s="75"/>
      <c r="RTB539" s="66"/>
      <c r="RTC539" s="66"/>
      <c r="RTD539" s="79"/>
      <c r="RTE539" s="109"/>
      <c r="RTF539" s="479"/>
      <c r="RTG539" s="78"/>
      <c r="RTH539" s="144"/>
      <c r="RTI539" s="75"/>
      <c r="RTJ539" s="66"/>
      <c r="RTK539" s="66"/>
      <c r="RTL539" s="79"/>
      <c r="RTM539" s="109"/>
      <c r="RTN539" s="479"/>
      <c r="RTO539" s="78"/>
      <c r="RTP539" s="144"/>
      <c r="RTQ539" s="75"/>
      <c r="RTR539" s="66"/>
      <c r="RTS539" s="66"/>
      <c r="RTT539" s="79"/>
      <c r="RTU539" s="109"/>
      <c r="RTV539" s="479"/>
      <c r="RTW539" s="78"/>
      <c r="RTX539" s="144"/>
      <c r="RTY539" s="75"/>
      <c r="RTZ539" s="66"/>
      <c r="RUA539" s="66"/>
      <c r="RUB539" s="79"/>
      <c r="RUC539" s="109"/>
      <c r="RUD539" s="479"/>
      <c r="RUE539" s="78"/>
      <c r="RUF539" s="144"/>
      <c r="RUG539" s="75"/>
      <c r="RUH539" s="66"/>
      <c r="RUI539" s="66"/>
      <c r="RUJ539" s="79"/>
      <c r="RUK539" s="109"/>
      <c r="RUL539" s="479"/>
      <c r="RUM539" s="78"/>
      <c r="RUN539" s="144"/>
      <c r="RUO539" s="75"/>
      <c r="RUP539" s="66"/>
      <c r="RUQ539" s="66"/>
      <c r="RUR539" s="79"/>
      <c r="RUS539" s="109"/>
      <c r="RUT539" s="479"/>
      <c r="RUU539" s="78"/>
      <c r="RUV539" s="144"/>
      <c r="RUW539" s="75"/>
      <c r="RUX539" s="66"/>
      <c r="RUY539" s="66"/>
      <c r="RUZ539" s="79"/>
      <c r="RVA539" s="109"/>
      <c r="RVB539" s="479"/>
      <c r="RVC539" s="78"/>
      <c r="RVD539" s="144"/>
      <c r="RVE539" s="75"/>
      <c r="RVF539" s="66"/>
      <c r="RVG539" s="66"/>
      <c r="RVH539" s="79"/>
      <c r="RVI539" s="109"/>
      <c r="RVJ539" s="479"/>
      <c r="RVK539" s="78"/>
      <c r="RVL539" s="144"/>
      <c r="RVM539" s="75"/>
      <c r="RVN539" s="66"/>
      <c r="RVO539" s="66"/>
      <c r="RVP539" s="79"/>
      <c r="RVQ539" s="109"/>
      <c r="RVR539" s="479"/>
      <c r="RVS539" s="78"/>
      <c r="RVT539" s="144"/>
      <c r="RVU539" s="75"/>
      <c r="RVV539" s="66"/>
      <c r="RVW539" s="66"/>
      <c r="RVX539" s="79"/>
      <c r="RVY539" s="109"/>
      <c r="RVZ539" s="479"/>
      <c r="RWA539" s="78"/>
      <c r="RWB539" s="144"/>
      <c r="RWC539" s="75"/>
      <c r="RWD539" s="66"/>
      <c r="RWE539" s="66"/>
      <c r="RWF539" s="79"/>
      <c r="RWG539" s="109"/>
      <c r="RWH539" s="479"/>
      <c r="RWI539" s="78"/>
      <c r="RWJ539" s="144"/>
      <c r="RWK539" s="75"/>
      <c r="RWL539" s="66"/>
      <c r="RWM539" s="66"/>
      <c r="RWN539" s="79"/>
      <c r="RWO539" s="109"/>
      <c r="RWP539" s="479"/>
      <c r="RWQ539" s="78"/>
      <c r="RWR539" s="144"/>
      <c r="RWS539" s="75"/>
      <c r="RWT539" s="66"/>
      <c r="RWU539" s="66"/>
      <c r="RWV539" s="79"/>
      <c r="RWW539" s="109"/>
      <c r="RWX539" s="479"/>
      <c r="RWY539" s="78"/>
      <c r="RWZ539" s="144"/>
      <c r="RXA539" s="75"/>
      <c r="RXB539" s="66"/>
      <c r="RXC539" s="66"/>
      <c r="RXD539" s="79"/>
      <c r="RXE539" s="109"/>
      <c r="RXF539" s="479"/>
      <c r="RXG539" s="78"/>
      <c r="RXH539" s="144"/>
      <c r="RXI539" s="75"/>
      <c r="RXJ539" s="66"/>
      <c r="RXK539" s="66"/>
      <c r="RXL539" s="79"/>
      <c r="RXM539" s="109"/>
      <c r="RXN539" s="479"/>
      <c r="RXO539" s="78"/>
      <c r="RXP539" s="144"/>
      <c r="RXQ539" s="75"/>
      <c r="RXR539" s="66"/>
      <c r="RXS539" s="66"/>
      <c r="RXT539" s="79"/>
      <c r="RXU539" s="109"/>
      <c r="RXV539" s="479"/>
      <c r="RXW539" s="78"/>
      <c r="RXX539" s="144"/>
      <c r="RXY539" s="75"/>
      <c r="RXZ539" s="66"/>
      <c r="RYA539" s="66"/>
      <c r="RYB539" s="79"/>
      <c r="RYC539" s="109"/>
      <c r="RYD539" s="479"/>
      <c r="RYE539" s="78"/>
      <c r="RYF539" s="144"/>
      <c r="RYG539" s="75"/>
      <c r="RYH539" s="66"/>
      <c r="RYI539" s="66"/>
      <c r="RYJ539" s="79"/>
      <c r="RYK539" s="109"/>
      <c r="RYL539" s="479"/>
      <c r="RYM539" s="78"/>
      <c r="RYN539" s="144"/>
      <c r="RYO539" s="75"/>
      <c r="RYP539" s="66"/>
      <c r="RYQ539" s="66"/>
      <c r="RYR539" s="79"/>
      <c r="RYS539" s="109"/>
      <c r="RYT539" s="479"/>
      <c r="RYU539" s="78"/>
      <c r="RYV539" s="144"/>
      <c r="RYW539" s="75"/>
      <c r="RYX539" s="66"/>
      <c r="RYY539" s="66"/>
      <c r="RYZ539" s="79"/>
      <c r="RZA539" s="109"/>
      <c r="RZB539" s="479"/>
      <c r="RZC539" s="78"/>
      <c r="RZD539" s="144"/>
      <c r="RZE539" s="75"/>
      <c r="RZF539" s="66"/>
      <c r="RZG539" s="66"/>
      <c r="RZH539" s="79"/>
      <c r="RZI539" s="109"/>
      <c r="RZJ539" s="479"/>
      <c r="RZK539" s="78"/>
      <c r="RZL539" s="144"/>
      <c r="RZM539" s="75"/>
      <c r="RZN539" s="66"/>
      <c r="RZO539" s="66"/>
      <c r="RZP539" s="79"/>
      <c r="RZQ539" s="109"/>
      <c r="RZR539" s="479"/>
      <c r="RZS539" s="78"/>
      <c r="RZT539" s="144"/>
      <c r="RZU539" s="75"/>
      <c r="RZV539" s="66"/>
      <c r="RZW539" s="66"/>
      <c r="RZX539" s="79"/>
      <c r="RZY539" s="109"/>
      <c r="RZZ539" s="479"/>
      <c r="SAA539" s="78"/>
      <c r="SAB539" s="144"/>
      <c r="SAC539" s="75"/>
      <c r="SAD539" s="66"/>
      <c r="SAE539" s="66"/>
      <c r="SAF539" s="79"/>
      <c r="SAG539" s="109"/>
      <c r="SAH539" s="479"/>
      <c r="SAI539" s="78"/>
      <c r="SAJ539" s="144"/>
      <c r="SAK539" s="75"/>
      <c r="SAL539" s="66"/>
      <c r="SAM539" s="66"/>
      <c r="SAN539" s="79"/>
      <c r="SAO539" s="109"/>
      <c r="SAP539" s="479"/>
      <c r="SAQ539" s="78"/>
      <c r="SAR539" s="144"/>
      <c r="SAS539" s="75"/>
      <c r="SAT539" s="66"/>
      <c r="SAU539" s="66"/>
      <c r="SAV539" s="79"/>
      <c r="SAW539" s="109"/>
      <c r="SAX539" s="479"/>
      <c r="SAY539" s="78"/>
      <c r="SAZ539" s="144"/>
      <c r="SBA539" s="75"/>
      <c r="SBB539" s="66"/>
      <c r="SBC539" s="66"/>
      <c r="SBD539" s="79"/>
      <c r="SBE539" s="109"/>
      <c r="SBF539" s="479"/>
      <c r="SBG539" s="78"/>
      <c r="SBH539" s="144"/>
      <c r="SBI539" s="75"/>
      <c r="SBJ539" s="66"/>
      <c r="SBK539" s="66"/>
      <c r="SBL539" s="79"/>
      <c r="SBM539" s="109"/>
      <c r="SBN539" s="479"/>
      <c r="SBO539" s="78"/>
      <c r="SBP539" s="144"/>
      <c r="SBQ539" s="75"/>
      <c r="SBR539" s="66"/>
      <c r="SBS539" s="66"/>
      <c r="SBT539" s="79"/>
      <c r="SBU539" s="109"/>
      <c r="SBV539" s="479"/>
      <c r="SBW539" s="78"/>
      <c r="SBX539" s="144"/>
      <c r="SBY539" s="75"/>
      <c r="SBZ539" s="66"/>
      <c r="SCA539" s="66"/>
      <c r="SCB539" s="79"/>
      <c r="SCC539" s="109"/>
      <c r="SCD539" s="479"/>
      <c r="SCE539" s="78"/>
      <c r="SCF539" s="144"/>
      <c r="SCG539" s="75"/>
      <c r="SCH539" s="66"/>
      <c r="SCI539" s="66"/>
      <c r="SCJ539" s="79"/>
      <c r="SCK539" s="109"/>
      <c r="SCL539" s="479"/>
      <c r="SCM539" s="78"/>
      <c r="SCN539" s="144"/>
      <c r="SCO539" s="75"/>
      <c r="SCP539" s="66"/>
      <c r="SCQ539" s="66"/>
      <c r="SCR539" s="79"/>
      <c r="SCS539" s="109"/>
      <c r="SCT539" s="479"/>
      <c r="SCU539" s="78"/>
      <c r="SCV539" s="144"/>
      <c r="SCW539" s="75"/>
      <c r="SCX539" s="66"/>
      <c r="SCY539" s="66"/>
      <c r="SCZ539" s="79"/>
      <c r="SDA539" s="109"/>
      <c r="SDB539" s="479"/>
      <c r="SDC539" s="78"/>
      <c r="SDD539" s="144"/>
      <c r="SDE539" s="75"/>
      <c r="SDF539" s="66"/>
      <c r="SDG539" s="66"/>
      <c r="SDH539" s="79"/>
      <c r="SDI539" s="109"/>
      <c r="SDJ539" s="479"/>
      <c r="SDK539" s="78"/>
      <c r="SDL539" s="144"/>
      <c r="SDM539" s="75"/>
      <c r="SDN539" s="66"/>
      <c r="SDO539" s="66"/>
      <c r="SDP539" s="79"/>
      <c r="SDQ539" s="109"/>
      <c r="SDR539" s="479"/>
      <c r="SDS539" s="78"/>
      <c r="SDT539" s="144"/>
      <c r="SDU539" s="75"/>
      <c r="SDV539" s="66"/>
      <c r="SDW539" s="66"/>
      <c r="SDX539" s="79"/>
      <c r="SDY539" s="109"/>
      <c r="SDZ539" s="479"/>
      <c r="SEA539" s="78"/>
      <c r="SEB539" s="144"/>
      <c r="SEC539" s="75"/>
      <c r="SED539" s="66"/>
      <c r="SEE539" s="66"/>
      <c r="SEF539" s="79"/>
      <c r="SEG539" s="109"/>
      <c r="SEH539" s="479"/>
      <c r="SEI539" s="78"/>
      <c r="SEJ539" s="144"/>
      <c r="SEK539" s="75"/>
      <c r="SEL539" s="66"/>
      <c r="SEM539" s="66"/>
      <c r="SEN539" s="79"/>
      <c r="SEO539" s="109"/>
      <c r="SEP539" s="479"/>
      <c r="SEQ539" s="78"/>
      <c r="SER539" s="144"/>
      <c r="SES539" s="75"/>
      <c r="SET539" s="66"/>
      <c r="SEU539" s="66"/>
      <c r="SEV539" s="79"/>
      <c r="SEW539" s="109"/>
      <c r="SEX539" s="479"/>
      <c r="SEY539" s="78"/>
      <c r="SEZ539" s="144"/>
      <c r="SFA539" s="75"/>
      <c r="SFB539" s="66"/>
      <c r="SFC539" s="66"/>
      <c r="SFD539" s="79"/>
      <c r="SFE539" s="109"/>
      <c r="SFF539" s="479"/>
      <c r="SFG539" s="78"/>
      <c r="SFH539" s="144"/>
      <c r="SFI539" s="75"/>
      <c r="SFJ539" s="66"/>
      <c r="SFK539" s="66"/>
      <c r="SFL539" s="79"/>
      <c r="SFM539" s="109"/>
      <c r="SFN539" s="479"/>
      <c r="SFO539" s="78"/>
      <c r="SFP539" s="144"/>
      <c r="SFQ539" s="75"/>
      <c r="SFR539" s="66"/>
      <c r="SFS539" s="66"/>
      <c r="SFT539" s="79"/>
      <c r="SFU539" s="109"/>
      <c r="SFV539" s="479"/>
      <c r="SFW539" s="78"/>
      <c r="SFX539" s="144"/>
      <c r="SFY539" s="75"/>
      <c r="SFZ539" s="66"/>
      <c r="SGA539" s="66"/>
      <c r="SGB539" s="79"/>
      <c r="SGC539" s="109"/>
      <c r="SGD539" s="479"/>
      <c r="SGE539" s="78"/>
      <c r="SGF539" s="144"/>
      <c r="SGG539" s="75"/>
      <c r="SGH539" s="66"/>
      <c r="SGI539" s="66"/>
      <c r="SGJ539" s="79"/>
      <c r="SGK539" s="109"/>
      <c r="SGL539" s="479"/>
      <c r="SGM539" s="78"/>
      <c r="SGN539" s="144"/>
      <c r="SGO539" s="75"/>
      <c r="SGP539" s="66"/>
      <c r="SGQ539" s="66"/>
      <c r="SGR539" s="79"/>
      <c r="SGS539" s="109"/>
      <c r="SGT539" s="479"/>
      <c r="SGU539" s="78"/>
      <c r="SGV539" s="144"/>
      <c r="SGW539" s="75"/>
      <c r="SGX539" s="66"/>
      <c r="SGY539" s="66"/>
      <c r="SGZ539" s="79"/>
      <c r="SHA539" s="109"/>
      <c r="SHB539" s="479"/>
      <c r="SHC539" s="78"/>
      <c r="SHD539" s="144"/>
      <c r="SHE539" s="75"/>
      <c r="SHF539" s="66"/>
      <c r="SHG539" s="66"/>
      <c r="SHH539" s="79"/>
      <c r="SHI539" s="109"/>
      <c r="SHJ539" s="479"/>
      <c r="SHK539" s="78"/>
      <c r="SHL539" s="144"/>
      <c r="SHM539" s="75"/>
      <c r="SHN539" s="66"/>
      <c r="SHO539" s="66"/>
      <c r="SHP539" s="79"/>
      <c r="SHQ539" s="109"/>
      <c r="SHR539" s="479"/>
      <c r="SHS539" s="78"/>
      <c r="SHT539" s="144"/>
      <c r="SHU539" s="75"/>
      <c r="SHV539" s="66"/>
      <c r="SHW539" s="66"/>
      <c r="SHX539" s="79"/>
      <c r="SHY539" s="109"/>
      <c r="SHZ539" s="479"/>
      <c r="SIA539" s="78"/>
      <c r="SIB539" s="144"/>
      <c r="SIC539" s="75"/>
      <c r="SID539" s="66"/>
      <c r="SIE539" s="66"/>
      <c r="SIF539" s="79"/>
      <c r="SIG539" s="109"/>
      <c r="SIH539" s="479"/>
      <c r="SII539" s="78"/>
      <c r="SIJ539" s="144"/>
      <c r="SIK539" s="75"/>
      <c r="SIL539" s="66"/>
      <c r="SIM539" s="66"/>
      <c r="SIN539" s="79"/>
      <c r="SIO539" s="109"/>
      <c r="SIP539" s="479"/>
      <c r="SIQ539" s="78"/>
      <c r="SIR539" s="144"/>
      <c r="SIS539" s="75"/>
      <c r="SIT539" s="66"/>
      <c r="SIU539" s="66"/>
      <c r="SIV539" s="79"/>
      <c r="SIW539" s="109"/>
      <c r="SIX539" s="479"/>
      <c r="SIY539" s="78"/>
      <c r="SIZ539" s="144"/>
      <c r="SJA539" s="75"/>
      <c r="SJB539" s="66"/>
      <c r="SJC539" s="66"/>
      <c r="SJD539" s="79"/>
      <c r="SJE539" s="109"/>
      <c r="SJF539" s="479"/>
      <c r="SJG539" s="78"/>
      <c r="SJH539" s="144"/>
      <c r="SJI539" s="75"/>
      <c r="SJJ539" s="66"/>
      <c r="SJK539" s="66"/>
      <c r="SJL539" s="79"/>
      <c r="SJM539" s="109"/>
      <c r="SJN539" s="479"/>
      <c r="SJO539" s="78"/>
      <c r="SJP539" s="144"/>
      <c r="SJQ539" s="75"/>
      <c r="SJR539" s="66"/>
      <c r="SJS539" s="66"/>
      <c r="SJT539" s="79"/>
      <c r="SJU539" s="109"/>
      <c r="SJV539" s="479"/>
      <c r="SJW539" s="78"/>
      <c r="SJX539" s="144"/>
      <c r="SJY539" s="75"/>
      <c r="SJZ539" s="66"/>
      <c r="SKA539" s="66"/>
      <c r="SKB539" s="79"/>
      <c r="SKC539" s="109"/>
      <c r="SKD539" s="479"/>
      <c r="SKE539" s="78"/>
      <c r="SKF539" s="144"/>
      <c r="SKG539" s="75"/>
      <c r="SKH539" s="66"/>
      <c r="SKI539" s="66"/>
      <c r="SKJ539" s="79"/>
      <c r="SKK539" s="109"/>
      <c r="SKL539" s="479"/>
      <c r="SKM539" s="78"/>
      <c r="SKN539" s="144"/>
      <c r="SKO539" s="75"/>
      <c r="SKP539" s="66"/>
      <c r="SKQ539" s="66"/>
      <c r="SKR539" s="79"/>
      <c r="SKS539" s="109"/>
      <c r="SKT539" s="479"/>
      <c r="SKU539" s="78"/>
      <c r="SKV539" s="144"/>
      <c r="SKW539" s="75"/>
      <c r="SKX539" s="66"/>
      <c r="SKY539" s="66"/>
      <c r="SKZ539" s="79"/>
      <c r="SLA539" s="109"/>
      <c r="SLB539" s="479"/>
      <c r="SLC539" s="78"/>
      <c r="SLD539" s="144"/>
      <c r="SLE539" s="75"/>
      <c r="SLF539" s="66"/>
      <c r="SLG539" s="66"/>
      <c r="SLH539" s="79"/>
      <c r="SLI539" s="109"/>
      <c r="SLJ539" s="479"/>
      <c r="SLK539" s="78"/>
      <c r="SLL539" s="144"/>
      <c r="SLM539" s="75"/>
      <c r="SLN539" s="66"/>
      <c r="SLO539" s="66"/>
      <c r="SLP539" s="79"/>
      <c r="SLQ539" s="109"/>
      <c r="SLR539" s="479"/>
      <c r="SLS539" s="78"/>
      <c r="SLT539" s="144"/>
      <c r="SLU539" s="75"/>
      <c r="SLV539" s="66"/>
      <c r="SLW539" s="66"/>
      <c r="SLX539" s="79"/>
      <c r="SLY539" s="109"/>
      <c r="SLZ539" s="479"/>
      <c r="SMA539" s="78"/>
      <c r="SMB539" s="144"/>
      <c r="SMC539" s="75"/>
      <c r="SMD539" s="66"/>
      <c r="SME539" s="66"/>
      <c r="SMF539" s="79"/>
      <c r="SMG539" s="109"/>
      <c r="SMH539" s="479"/>
      <c r="SMI539" s="78"/>
      <c r="SMJ539" s="144"/>
      <c r="SMK539" s="75"/>
      <c r="SML539" s="66"/>
      <c r="SMM539" s="66"/>
      <c r="SMN539" s="79"/>
      <c r="SMO539" s="109"/>
      <c r="SMP539" s="479"/>
      <c r="SMQ539" s="78"/>
      <c r="SMR539" s="144"/>
      <c r="SMS539" s="75"/>
      <c r="SMT539" s="66"/>
      <c r="SMU539" s="66"/>
      <c r="SMV539" s="79"/>
      <c r="SMW539" s="109"/>
      <c r="SMX539" s="479"/>
      <c r="SMY539" s="78"/>
      <c r="SMZ539" s="144"/>
      <c r="SNA539" s="75"/>
      <c r="SNB539" s="66"/>
      <c r="SNC539" s="66"/>
      <c r="SND539" s="79"/>
      <c r="SNE539" s="109"/>
      <c r="SNF539" s="479"/>
      <c r="SNG539" s="78"/>
      <c r="SNH539" s="144"/>
      <c r="SNI539" s="75"/>
      <c r="SNJ539" s="66"/>
      <c r="SNK539" s="66"/>
      <c r="SNL539" s="79"/>
      <c r="SNM539" s="109"/>
      <c r="SNN539" s="479"/>
      <c r="SNO539" s="78"/>
      <c r="SNP539" s="144"/>
      <c r="SNQ539" s="75"/>
      <c r="SNR539" s="66"/>
      <c r="SNS539" s="66"/>
      <c r="SNT539" s="79"/>
      <c r="SNU539" s="109"/>
      <c r="SNV539" s="479"/>
      <c r="SNW539" s="78"/>
      <c r="SNX539" s="144"/>
      <c r="SNY539" s="75"/>
      <c r="SNZ539" s="66"/>
      <c r="SOA539" s="66"/>
      <c r="SOB539" s="79"/>
      <c r="SOC539" s="109"/>
      <c r="SOD539" s="479"/>
      <c r="SOE539" s="78"/>
      <c r="SOF539" s="144"/>
      <c r="SOG539" s="75"/>
      <c r="SOH539" s="66"/>
      <c r="SOI539" s="66"/>
      <c r="SOJ539" s="79"/>
      <c r="SOK539" s="109"/>
      <c r="SOL539" s="479"/>
      <c r="SOM539" s="78"/>
      <c r="SON539" s="144"/>
      <c r="SOO539" s="75"/>
      <c r="SOP539" s="66"/>
      <c r="SOQ539" s="66"/>
      <c r="SOR539" s="79"/>
      <c r="SOS539" s="109"/>
      <c r="SOT539" s="479"/>
      <c r="SOU539" s="78"/>
      <c r="SOV539" s="144"/>
      <c r="SOW539" s="75"/>
      <c r="SOX539" s="66"/>
      <c r="SOY539" s="66"/>
      <c r="SOZ539" s="79"/>
      <c r="SPA539" s="109"/>
      <c r="SPB539" s="479"/>
      <c r="SPC539" s="78"/>
      <c r="SPD539" s="144"/>
      <c r="SPE539" s="75"/>
      <c r="SPF539" s="66"/>
      <c r="SPG539" s="66"/>
      <c r="SPH539" s="79"/>
      <c r="SPI539" s="109"/>
      <c r="SPJ539" s="479"/>
      <c r="SPK539" s="78"/>
      <c r="SPL539" s="144"/>
      <c r="SPM539" s="75"/>
      <c r="SPN539" s="66"/>
      <c r="SPO539" s="66"/>
      <c r="SPP539" s="79"/>
      <c r="SPQ539" s="109"/>
      <c r="SPR539" s="479"/>
      <c r="SPS539" s="78"/>
      <c r="SPT539" s="144"/>
      <c r="SPU539" s="75"/>
      <c r="SPV539" s="66"/>
      <c r="SPW539" s="66"/>
      <c r="SPX539" s="79"/>
      <c r="SPY539" s="109"/>
      <c r="SPZ539" s="479"/>
      <c r="SQA539" s="78"/>
      <c r="SQB539" s="144"/>
      <c r="SQC539" s="75"/>
      <c r="SQD539" s="66"/>
      <c r="SQE539" s="66"/>
      <c r="SQF539" s="79"/>
      <c r="SQG539" s="109"/>
      <c r="SQH539" s="479"/>
      <c r="SQI539" s="78"/>
      <c r="SQJ539" s="144"/>
      <c r="SQK539" s="75"/>
      <c r="SQL539" s="66"/>
      <c r="SQM539" s="66"/>
      <c r="SQN539" s="79"/>
      <c r="SQO539" s="109"/>
      <c r="SQP539" s="479"/>
      <c r="SQQ539" s="78"/>
      <c r="SQR539" s="144"/>
      <c r="SQS539" s="75"/>
      <c r="SQT539" s="66"/>
      <c r="SQU539" s="66"/>
      <c r="SQV539" s="79"/>
      <c r="SQW539" s="109"/>
      <c r="SQX539" s="479"/>
      <c r="SQY539" s="78"/>
      <c r="SQZ539" s="144"/>
      <c r="SRA539" s="75"/>
      <c r="SRB539" s="66"/>
      <c r="SRC539" s="66"/>
      <c r="SRD539" s="79"/>
      <c r="SRE539" s="109"/>
      <c r="SRF539" s="479"/>
      <c r="SRG539" s="78"/>
      <c r="SRH539" s="144"/>
      <c r="SRI539" s="75"/>
      <c r="SRJ539" s="66"/>
      <c r="SRK539" s="66"/>
      <c r="SRL539" s="79"/>
      <c r="SRM539" s="109"/>
      <c r="SRN539" s="479"/>
      <c r="SRO539" s="78"/>
      <c r="SRP539" s="144"/>
      <c r="SRQ539" s="75"/>
      <c r="SRR539" s="66"/>
      <c r="SRS539" s="66"/>
      <c r="SRT539" s="79"/>
      <c r="SRU539" s="109"/>
      <c r="SRV539" s="479"/>
      <c r="SRW539" s="78"/>
      <c r="SRX539" s="144"/>
      <c r="SRY539" s="75"/>
      <c r="SRZ539" s="66"/>
      <c r="SSA539" s="66"/>
      <c r="SSB539" s="79"/>
      <c r="SSC539" s="109"/>
      <c r="SSD539" s="479"/>
      <c r="SSE539" s="78"/>
      <c r="SSF539" s="144"/>
      <c r="SSG539" s="75"/>
      <c r="SSH539" s="66"/>
      <c r="SSI539" s="66"/>
      <c r="SSJ539" s="79"/>
      <c r="SSK539" s="109"/>
      <c r="SSL539" s="479"/>
      <c r="SSM539" s="78"/>
      <c r="SSN539" s="144"/>
      <c r="SSO539" s="75"/>
      <c r="SSP539" s="66"/>
      <c r="SSQ539" s="66"/>
      <c r="SSR539" s="79"/>
      <c r="SSS539" s="109"/>
      <c r="SST539" s="479"/>
      <c r="SSU539" s="78"/>
      <c r="SSV539" s="144"/>
      <c r="SSW539" s="75"/>
      <c r="SSX539" s="66"/>
      <c r="SSY539" s="66"/>
      <c r="SSZ539" s="79"/>
      <c r="STA539" s="109"/>
      <c r="STB539" s="479"/>
      <c r="STC539" s="78"/>
      <c r="STD539" s="144"/>
      <c r="STE539" s="75"/>
      <c r="STF539" s="66"/>
      <c r="STG539" s="66"/>
      <c r="STH539" s="79"/>
      <c r="STI539" s="109"/>
      <c r="STJ539" s="479"/>
      <c r="STK539" s="78"/>
      <c r="STL539" s="144"/>
      <c r="STM539" s="75"/>
      <c r="STN539" s="66"/>
      <c r="STO539" s="66"/>
      <c r="STP539" s="79"/>
      <c r="STQ539" s="109"/>
      <c r="STR539" s="479"/>
      <c r="STS539" s="78"/>
      <c r="STT539" s="144"/>
      <c r="STU539" s="75"/>
      <c r="STV539" s="66"/>
      <c r="STW539" s="66"/>
      <c r="STX539" s="79"/>
      <c r="STY539" s="109"/>
      <c r="STZ539" s="479"/>
      <c r="SUA539" s="78"/>
      <c r="SUB539" s="144"/>
      <c r="SUC539" s="75"/>
      <c r="SUD539" s="66"/>
      <c r="SUE539" s="66"/>
      <c r="SUF539" s="79"/>
      <c r="SUG539" s="109"/>
      <c r="SUH539" s="479"/>
      <c r="SUI539" s="78"/>
      <c r="SUJ539" s="144"/>
      <c r="SUK539" s="75"/>
      <c r="SUL539" s="66"/>
      <c r="SUM539" s="66"/>
      <c r="SUN539" s="79"/>
      <c r="SUO539" s="109"/>
      <c r="SUP539" s="479"/>
      <c r="SUQ539" s="78"/>
      <c r="SUR539" s="144"/>
      <c r="SUS539" s="75"/>
      <c r="SUT539" s="66"/>
      <c r="SUU539" s="66"/>
      <c r="SUV539" s="79"/>
      <c r="SUW539" s="109"/>
      <c r="SUX539" s="479"/>
      <c r="SUY539" s="78"/>
      <c r="SUZ539" s="144"/>
      <c r="SVA539" s="75"/>
      <c r="SVB539" s="66"/>
      <c r="SVC539" s="66"/>
      <c r="SVD539" s="79"/>
      <c r="SVE539" s="109"/>
      <c r="SVF539" s="479"/>
      <c r="SVG539" s="78"/>
      <c r="SVH539" s="144"/>
      <c r="SVI539" s="75"/>
      <c r="SVJ539" s="66"/>
      <c r="SVK539" s="66"/>
      <c r="SVL539" s="79"/>
      <c r="SVM539" s="109"/>
      <c r="SVN539" s="479"/>
      <c r="SVO539" s="78"/>
      <c r="SVP539" s="144"/>
      <c r="SVQ539" s="75"/>
      <c r="SVR539" s="66"/>
      <c r="SVS539" s="66"/>
      <c r="SVT539" s="79"/>
      <c r="SVU539" s="109"/>
      <c r="SVV539" s="479"/>
      <c r="SVW539" s="78"/>
      <c r="SVX539" s="144"/>
      <c r="SVY539" s="75"/>
      <c r="SVZ539" s="66"/>
      <c r="SWA539" s="66"/>
      <c r="SWB539" s="79"/>
      <c r="SWC539" s="109"/>
      <c r="SWD539" s="479"/>
      <c r="SWE539" s="78"/>
      <c r="SWF539" s="144"/>
      <c r="SWG539" s="75"/>
      <c r="SWH539" s="66"/>
      <c r="SWI539" s="66"/>
      <c r="SWJ539" s="79"/>
      <c r="SWK539" s="109"/>
      <c r="SWL539" s="479"/>
      <c r="SWM539" s="78"/>
      <c r="SWN539" s="144"/>
      <c r="SWO539" s="75"/>
      <c r="SWP539" s="66"/>
      <c r="SWQ539" s="66"/>
      <c r="SWR539" s="79"/>
      <c r="SWS539" s="109"/>
      <c r="SWT539" s="479"/>
      <c r="SWU539" s="78"/>
      <c r="SWV539" s="144"/>
      <c r="SWW539" s="75"/>
      <c r="SWX539" s="66"/>
      <c r="SWY539" s="66"/>
      <c r="SWZ539" s="79"/>
      <c r="SXA539" s="109"/>
      <c r="SXB539" s="479"/>
      <c r="SXC539" s="78"/>
      <c r="SXD539" s="144"/>
      <c r="SXE539" s="75"/>
      <c r="SXF539" s="66"/>
      <c r="SXG539" s="66"/>
      <c r="SXH539" s="79"/>
      <c r="SXI539" s="109"/>
      <c r="SXJ539" s="479"/>
      <c r="SXK539" s="78"/>
      <c r="SXL539" s="144"/>
      <c r="SXM539" s="75"/>
      <c r="SXN539" s="66"/>
      <c r="SXO539" s="66"/>
      <c r="SXP539" s="79"/>
      <c r="SXQ539" s="109"/>
      <c r="SXR539" s="479"/>
      <c r="SXS539" s="78"/>
      <c r="SXT539" s="144"/>
      <c r="SXU539" s="75"/>
      <c r="SXV539" s="66"/>
      <c r="SXW539" s="66"/>
      <c r="SXX539" s="79"/>
      <c r="SXY539" s="109"/>
      <c r="SXZ539" s="479"/>
      <c r="SYA539" s="78"/>
      <c r="SYB539" s="144"/>
      <c r="SYC539" s="75"/>
      <c r="SYD539" s="66"/>
      <c r="SYE539" s="66"/>
      <c r="SYF539" s="79"/>
      <c r="SYG539" s="109"/>
      <c r="SYH539" s="479"/>
      <c r="SYI539" s="78"/>
      <c r="SYJ539" s="144"/>
      <c r="SYK539" s="75"/>
      <c r="SYL539" s="66"/>
      <c r="SYM539" s="66"/>
      <c r="SYN539" s="79"/>
      <c r="SYO539" s="109"/>
      <c r="SYP539" s="479"/>
      <c r="SYQ539" s="78"/>
      <c r="SYR539" s="144"/>
      <c r="SYS539" s="75"/>
      <c r="SYT539" s="66"/>
      <c r="SYU539" s="66"/>
      <c r="SYV539" s="79"/>
      <c r="SYW539" s="109"/>
      <c r="SYX539" s="479"/>
      <c r="SYY539" s="78"/>
      <c r="SYZ539" s="144"/>
      <c r="SZA539" s="75"/>
      <c r="SZB539" s="66"/>
      <c r="SZC539" s="66"/>
      <c r="SZD539" s="79"/>
      <c r="SZE539" s="109"/>
      <c r="SZF539" s="479"/>
      <c r="SZG539" s="78"/>
      <c r="SZH539" s="144"/>
      <c r="SZI539" s="75"/>
      <c r="SZJ539" s="66"/>
      <c r="SZK539" s="66"/>
      <c r="SZL539" s="79"/>
      <c r="SZM539" s="109"/>
      <c r="SZN539" s="479"/>
      <c r="SZO539" s="78"/>
      <c r="SZP539" s="144"/>
      <c r="SZQ539" s="75"/>
      <c r="SZR539" s="66"/>
      <c r="SZS539" s="66"/>
      <c r="SZT539" s="79"/>
      <c r="SZU539" s="109"/>
      <c r="SZV539" s="479"/>
      <c r="SZW539" s="78"/>
      <c r="SZX539" s="144"/>
      <c r="SZY539" s="75"/>
      <c r="SZZ539" s="66"/>
      <c r="TAA539" s="66"/>
      <c r="TAB539" s="79"/>
      <c r="TAC539" s="109"/>
      <c r="TAD539" s="479"/>
      <c r="TAE539" s="78"/>
      <c r="TAF539" s="144"/>
      <c r="TAG539" s="75"/>
      <c r="TAH539" s="66"/>
      <c r="TAI539" s="66"/>
      <c r="TAJ539" s="79"/>
      <c r="TAK539" s="109"/>
      <c r="TAL539" s="479"/>
      <c r="TAM539" s="78"/>
      <c r="TAN539" s="144"/>
      <c r="TAO539" s="75"/>
      <c r="TAP539" s="66"/>
      <c r="TAQ539" s="66"/>
      <c r="TAR539" s="79"/>
      <c r="TAS539" s="109"/>
      <c r="TAT539" s="479"/>
      <c r="TAU539" s="78"/>
      <c r="TAV539" s="144"/>
      <c r="TAW539" s="75"/>
      <c r="TAX539" s="66"/>
      <c r="TAY539" s="66"/>
      <c r="TAZ539" s="79"/>
      <c r="TBA539" s="109"/>
      <c r="TBB539" s="479"/>
      <c r="TBC539" s="78"/>
      <c r="TBD539" s="144"/>
      <c r="TBE539" s="75"/>
      <c r="TBF539" s="66"/>
      <c r="TBG539" s="66"/>
      <c r="TBH539" s="79"/>
      <c r="TBI539" s="109"/>
      <c r="TBJ539" s="479"/>
      <c r="TBK539" s="78"/>
      <c r="TBL539" s="144"/>
      <c r="TBM539" s="75"/>
      <c r="TBN539" s="66"/>
      <c r="TBO539" s="66"/>
      <c r="TBP539" s="79"/>
      <c r="TBQ539" s="109"/>
      <c r="TBR539" s="479"/>
      <c r="TBS539" s="78"/>
      <c r="TBT539" s="144"/>
      <c r="TBU539" s="75"/>
      <c r="TBV539" s="66"/>
      <c r="TBW539" s="66"/>
      <c r="TBX539" s="79"/>
      <c r="TBY539" s="109"/>
      <c r="TBZ539" s="479"/>
      <c r="TCA539" s="78"/>
      <c r="TCB539" s="144"/>
      <c r="TCC539" s="75"/>
      <c r="TCD539" s="66"/>
      <c r="TCE539" s="66"/>
      <c r="TCF539" s="79"/>
      <c r="TCG539" s="109"/>
      <c r="TCH539" s="479"/>
      <c r="TCI539" s="78"/>
      <c r="TCJ539" s="144"/>
      <c r="TCK539" s="75"/>
      <c r="TCL539" s="66"/>
      <c r="TCM539" s="66"/>
      <c r="TCN539" s="79"/>
      <c r="TCO539" s="109"/>
      <c r="TCP539" s="479"/>
      <c r="TCQ539" s="78"/>
      <c r="TCR539" s="144"/>
      <c r="TCS539" s="75"/>
      <c r="TCT539" s="66"/>
      <c r="TCU539" s="66"/>
      <c r="TCV539" s="79"/>
      <c r="TCW539" s="109"/>
      <c r="TCX539" s="479"/>
      <c r="TCY539" s="78"/>
      <c r="TCZ539" s="144"/>
      <c r="TDA539" s="75"/>
      <c r="TDB539" s="66"/>
      <c r="TDC539" s="66"/>
      <c r="TDD539" s="79"/>
      <c r="TDE539" s="109"/>
      <c r="TDF539" s="479"/>
      <c r="TDG539" s="78"/>
      <c r="TDH539" s="144"/>
      <c r="TDI539" s="75"/>
      <c r="TDJ539" s="66"/>
      <c r="TDK539" s="66"/>
      <c r="TDL539" s="79"/>
      <c r="TDM539" s="109"/>
      <c r="TDN539" s="479"/>
      <c r="TDO539" s="78"/>
      <c r="TDP539" s="144"/>
      <c r="TDQ539" s="75"/>
      <c r="TDR539" s="66"/>
      <c r="TDS539" s="66"/>
      <c r="TDT539" s="79"/>
      <c r="TDU539" s="109"/>
      <c r="TDV539" s="479"/>
      <c r="TDW539" s="78"/>
      <c r="TDX539" s="144"/>
      <c r="TDY539" s="75"/>
      <c r="TDZ539" s="66"/>
      <c r="TEA539" s="66"/>
      <c r="TEB539" s="79"/>
      <c r="TEC539" s="109"/>
      <c r="TED539" s="479"/>
      <c r="TEE539" s="78"/>
      <c r="TEF539" s="144"/>
      <c r="TEG539" s="75"/>
      <c r="TEH539" s="66"/>
      <c r="TEI539" s="66"/>
      <c r="TEJ539" s="79"/>
      <c r="TEK539" s="109"/>
      <c r="TEL539" s="479"/>
      <c r="TEM539" s="78"/>
      <c r="TEN539" s="144"/>
      <c r="TEO539" s="75"/>
      <c r="TEP539" s="66"/>
      <c r="TEQ539" s="66"/>
      <c r="TER539" s="79"/>
      <c r="TES539" s="109"/>
      <c r="TET539" s="479"/>
      <c r="TEU539" s="78"/>
      <c r="TEV539" s="144"/>
      <c r="TEW539" s="75"/>
      <c r="TEX539" s="66"/>
      <c r="TEY539" s="66"/>
      <c r="TEZ539" s="79"/>
      <c r="TFA539" s="109"/>
      <c r="TFB539" s="479"/>
      <c r="TFC539" s="78"/>
      <c r="TFD539" s="144"/>
      <c r="TFE539" s="75"/>
      <c r="TFF539" s="66"/>
      <c r="TFG539" s="66"/>
      <c r="TFH539" s="79"/>
      <c r="TFI539" s="109"/>
      <c r="TFJ539" s="479"/>
      <c r="TFK539" s="78"/>
      <c r="TFL539" s="144"/>
      <c r="TFM539" s="75"/>
      <c r="TFN539" s="66"/>
      <c r="TFO539" s="66"/>
      <c r="TFP539" s="79"/>
      <c r="TFQ539" s="109"/>
      <c r="TFR539" s="479"/>
      <c r="TFS539" s="78"/>
      <c r="TFT539" s="144"/>
      <c r="TFU539" s="75"/>
      <c r="TFV539" s="66"/>
      <c r="TFW539" s="66"/>
      <c r="TFX539" s="79"/>
      <c r="TFY539" s="109"/>
      <c r="TFZ539" s="479"/>
      <c r="TGA539" s="78"/>
      <c r="TGB539" s="144"/>
      <c r="TGC539" s="75"/>
      <c r="TGD539" s="66"/>
      <c r="TGE539" s="66"/>
      <c r="TGF539" s="79"/>
      <c r="TGG539" s="109"/>
      <c r="TGH539" s="479"/>
      <c r="TGI539" s="78"/>
      <c r="TGJ539" s="144"/>
      <c r="TGK539" s="75"/>
      <c r="TGL539" s="66"/>
      <c r="TGM539" s="66"/>
      <c r="TGN539" s="79"/>
      <c r="TGO539" s="109"/>
      <c r="TGP539" s="479"/>
      <c r="TGQ539" s="78"/>
      <c r="TGR539" s="144"/>
      <c r="TGS539" s="75"/>
      <c r="TGT539" s="66"/>
      <c r="TGU539" s="66"/>
      <c r="TGV539" s="79"/>
      <c r="TGW539" s="109"/>
      <c r="TGX539" s="479"/>
      <c r="TGY539" s="78"/>
      <c r="TGZ539" s="144"/>
      <c r="THA539" s="75"/>
      <c r="THB539" s="66"/>
      <c r="THC539" s="66"/>
      <c r="THD539" s="79"/>
      <c r="THE539" s="109"/>
      <c r="THF539" s="479"/>
      <c r="THG539" s="78"/>
      <c r="THH539" s="144"/>
      <c r="THI539" s="75"/>
      <c r="THJ539" s="66"/>
      <c r="THK539" s="66"/>
      <c r="THL539" s="79"/>
      <c r="THM539" s="109"/>
      <c r="THN539" s="479"/>
      <c r="THO539" s="78"/>
      <c r="THP539" s="144"/>
      <c r="THQ539" s="75"/>
      <c r="THR539" s="66"/>
      <c r="THS539" s="66"/>
      <c r="THT539" s="79"/>
      <c r="THU539" s="109"/>
      <c r="THV539" s="479"/>
      <c r="THW539" s="78"/>
      <c r="THX539" s="144"/>
      <c r="THY539" s="75"/>
      <c r="THZ539" s="66"/>
      <c r="TIA539" s="66"/>
      <c r="TIB539" s="79"/>
      <c r="TIC539" s="109"/>
      <c r="TID539" s="479"/>
      <c r="TIE539" s="78"/>
      <c r="TIF539" s="144"/>
      <c r="TIG539" s="75"/>
      <c r="TIH539" s="66"/>
      <c r="TII539" s="66"/>
      <c r="TIJ539" s="79"/>
      <c r="TIK539" s="109"/>
      <c r="TIL539" s="479"/>
      <c r="TIM539" s="78"/>
      <c r="TIN539" s="144"/>
      <c r="TIO539" s="75"/>
      <c r="TIP539" s="66"/>
      <c r="TIQ539" s="66"/>
      <c r="TIR539" s="79"/>
      <c r="TIS539" s="109"/>
      <c r="TIT539" s="479"/>
      <c r="TIU539" s="78"/>
      <c r="TIV539" s="144"/>
      <c r="TIW539" s="75"/>
      <c r="TIX539" s="66"/>
      <c r="TIY539" s="66"/>
      <c r="TIZ539" s="79"/>
      <c r="TJA539" s="109"/>
      <c r="TJB539" s="479"/>
      <c r="TJC539" s="78"/>
      <c r="TJD539" s="144"/>
      <c r="TJE539" s="75"/>
      <c r="TJF539" s="66"/>
      <c r="TJG539" s="66"/>
      <c r="TJH539" s="79"/>
      <c r="TJI539" s="109"/>
      <c r="TJJ539" s="479"/>
      <c r="TJK539" s="78"/>
      <c r="TJL539" s="144"/>
      <c r="TJM539" s="75"/>
      <c r="TJN539" s="66"/>
      <c r="TJO539" s="66"/>
      <c r="TJP539" s="79"/>
      <c r="TJQ539" s="109"/>
      <c r="TJR539" s="479"/>
      <c r="TJS539" s="78"/>
      <c r="TJT539" s="144"/>
      <c r="TJU539" s="75"/>
      <c r="TJV539" s="66"/>
      <c r="TJW539" s="66"/>
      <c r="TJX539" s="79"/>
      <c r="TJY539" s="109"/>
      <c r="TJZ539" s="479"/>
      <c r="TKA539" s="78"/>
      <c r="TKB539" s="144"/>
      <c r="TKC539" s="75"/>
      <c r="TKD539" s="66"/>
      <c r="TKE539" s="66"/>
      <c r="TKF539" s="79"/>
      <c r="TKG539" s="109"/>
      <c r="TKH539" s="479"/>
      <c r="TKI539" s="78"/>
      <c r="TKJ539" s="144"/>
      <c r="TKK539" s="75"/>
      <c r="TKL539" s="66"/>
      <c r="TKM539" s="66"/>
      <c r="TKN539" s="79"/>
      <c r="TKO539" s="109"/>
      <c r="TKP539" s="479"/>
      <c r="TKQ539" s="78"/>
      <c r="TKR539" s="144"/>
      <c r="TKS539" s="75"/>
      <c r="TKT539" s="66"/>
      <c r="TKU539" s="66"/>
      <c r="TKV539" s="79"/>
      <c r="TKW539" s="109"/>
      <c r="TKX539" s="479"/>
      <c r="TKY539" s="78"/>
      <c r="TKZ539" s="144"/>
      <c r="TLA539" s="75"/>
      <c r="TLB539" s="66"/>
      <c r="TLC539" s="66"/>
      <c r="TLD539" s="79"/>
      <c r="TLE539" s="109"/>
      <c r="TLF539" s="479"/>
      <c r="TLG539" s="78"/>
      <c r="TLH539" s="144"/>
      <c r="TLI539" s="75"/>
      <c r="TLJ539" s="66"/>
      <c r="TLK539" s="66"/>
      <c r="TLL539" s="79"/>
      <c r="TLM539" s="109"/>
      <c r="TLN539" s="479"/>
      <c r="TLO539" s="78"/>
      <c r="TLP539" s="144"/>
      <c r="TLQ539" s="75"/>
      <c r="TLR539" s="66"/>
      <c r="TLS539" s="66"/>
      <c r="TLT539" s="79"/>
      <c r="TLU539" s="109"/>
      <c r="TLV539" s="479"/>
      <c r="TLW539" s="78"/>
      <c r="TLX539" s="144"/>
      <c r="TLY539" s="75"/>
      <c r="TLZ539" s="66"/>
      <c r="TMA539" s="66"/>
      <c r="TMB539" s="79"/>
      <c r="TMC539" s="109"/>
      <c r="TMD539" s="479"/>
      <c r="TME539" s="78"/>
      <c r="TMF539" s="144"/>
      <c r="TMG539" s="75"/>
      <c r="TMH539" s="66"/>
      <c r="TMI539" s="66"/>
      <c r="TMJ539" s="79"/>
      <c r="TMK539" s="109"/>
      <c r="TML539" s="479"/>
      <c r="TMM539" s="78"/>
      <c r="TMN539" s="144"/>
      <c r="TMO539" s="75"/>
      <c r="TMP539" s="66"/>
      <c r="TMQ539" s="66"/>
      <c r="TMR539" s="79"/>
      <c r="TMS539" s="109"/>
      <c r="TMT539" s="479"/>
      <c r="TMU539" s="78"/>
      <c r="TMV539" s="144"/>
      <c r="TMW539" s="75"/>
      <c r="TMX539" s="66"/>
      <c r="TMY539" s="66"/>
      <c r="TMZ539" s="79"/>
      <c r="TNA539" s="109"/>
      <c r="TNB539" s="479"/>
      <c r="TNC539" s="78"/>
      <c r="TND539" s="144"/>
      <c r="TNE539" s="75"/>
      <c r="TNF539" s="66"/>
      <c r="TNG539" s="66"/>
      <c r="TNH539" s="79"/>
      <c r="TNI539" s="109"/>
      <c r="TNJ539" s="479"/>
      <c r="TNK539" s="78"/>
      <c r="TNL539" s="144"/>
      <c r="TNM539" s="75"/>
      <c r="TNN539" s="66"/>
      <c r="TNO539" s="66"/>
      <c r="TNP539" s="79"/>
      <c r="TNQ539" s="109"/>
      <c r="TNR539" s="479"/>
      <c r="TNS539" s="78"/>
      <c r="TNT539" s="144"/>
      <c r="TNU539" s="75"/>
      <c r="TNV539" s="66"/>
      <c r="TNW539" s="66"/>
      <c r="TNX539" s="79"/>
      <c r="TNY539" s="109"/>
      <c r="TNZ539" s="479"/>
      <c r="TOA539" s="78"/>
      <c r="TOB539" s="144"/>
      <c r="TOC539" s="75"/>
      <c r="TOD539" s="66"/>
      <c r="TOE539" s="66"/>
      <c r="TOF539" s="79"/>
      <c r="TOG539" s="109"/>
      <c r="TOH539" s="479"/>
      <c r="TOI539" s="78"/>
      <c r="TOJ539" s="144"/>
      <c r="TOK539" s="75"/>
      <c r="TOL539" s="66"/>
      <c r="TOM539" s="66"/>
      <c r="TON539" s="79"/>
      <c r="TOO539" s="109"/>
      <c r="TOP539" s="479"/>
      <c r="TOQ539" s="78"/>
      <c r="TOR539" s="144"/>
      <c r="TOS539" s="75"/>
      <c r="TOT539" s="66"/>
      <c r="TOU539" s="66"/>
      <c r="TOV539" s="79"/>
      <c r="TOW539" s="109"/>
      <c r="TOX539" s="479"/>
      <c r="TOY539" s="78"/>
      <c r="TOZ539" s="144"/>
      <c r="TPA539" s="75"/>
      <c r="TPB539" s="66"/>
      <c r="TPC539" s="66"/>
      <c r="TPD539" s="79"/>
      <c r="TPE539" s="109"/>
      <c r="TPF539" s="479"/>
      <c r="TPG539" s="78"/>
      <c r="TPH539" s="144"/>
      <c r="TPI539" s="75"/>
      <c r="TPJ539" s="66"/>
      <c r="TPK539" s="66"/>
      <c r="TPL539" s="79"/>
      <c r="TPM539" s="109"/>
      <c r="TPN539" s="479"/>
      <c r="TPO539" s="78"/>
      <c r="TPP539" s="144"/>
      <c r="TPQ539" s="75"/>
      <c r="TPR539" s="66"/>
      <c r="TPS539" s="66"/>
      <c r="TPT539" s="79"/>
      <c r="TPU539" s="109"/>
      <c r="TPV539" s="479"/>
      <c r="TPW539" s="78"/>
      <c r="TPX539" s="144"/>
      <c r="TPY539" s="75"/>
      <c r="TPZ539" s="66"/>
      <c r="TQA539" s="66"/>
      <c r="TQB539" s="79"/>
      <c r="TQC539" s="109"/>
      <c r="TQD539" s="479"/>
      <c r="TQE539" s="78"/>
      <c r="TQF539" s="144"/>
      <c r="TQG539" s="75"/>
      <c r="TQH539" s="66"/>
      <c r="TQI539" s="66"/>
      <c r="TQJ539" s="79"/>
      <c r="TQK539" s="109"/>
      <c r="TQL539" s="479"/>
      <c r="TQM539" s="78"/>
      <c r="TQN539" s="144"/>
      <c r="TQO539" s="75"/>
      <c r="TQP539" s="66"/>
      <c r="TQQ539" s="66"/>
      <c r="TQR539" s="79"/>
      <c r="TQS539" s="109"/>
      <c r="TQT539" s="479"/>
      <c r="TQU539" s="78"/>
      <c r="TQV539" s="144"/>
      <c r="TQW539" s="75"/>
      <c r="TQX539" s="66"/>
      <c r="TQY539" s="66"/>
      <c r="TQZ539" s="79"/>
      <c r="TRA539" s="109"/>
      <c r="TRB539" s="479"/>
      <c r="TRC539" s="78"/>
      <c r="TRD539" s="144"/>
      <c r="TRE539" s="75"/>
      <c r="TRF539" s="66"/>
      <c r="TRG539" s="66"/>
      <c r="TRH539" s="79"/>
      <c r="TRI539" s="109"/>
      <c r="TRJ539" s="479"/>
      <c r="TRK539" s="78"/>
      <c r="TRL539" s="144"/>
      <c r="TRM539" s="75"/>
      <c r="TRN539" s="66"/>
      <c r="TRO539" s="66"/>
      <c r="TRP539" s="79"/>
      <c r="TRQ539" s="109"/>
      <c r="TRR539" s="479"/>
      <c r="TRS539" s="78"/>
      <c r="TRT539" s="144"/>
      <c r="TRU539" s="75"/>
      <c r="TRV539" s="66"/>
      <c r="TRW539" s="66"/>
      <c r="TRX539" s="79"/>
      <c r="TRY539" s="109"/>
      <c r="TRZ539" s="479"/>
      <c r="TSA539" s="78"/>
      <c r="TSB539" s="144"/>
      <c r="TSC539" s="75"/>
      <c r="TSD539" s="66"/>
      <c r="TSE539" s="66"/>
      <c r="TSF539" s="79"/>
      <c r="TSG539" s="109"/>
      <c r="TSH539" s="479"/>
      <c r="TSI539" s="78"/>
      <c r="TSJ539" s="144"/>
      <c r="TSK539" s="75"/>
      <c r="TSL539" s="66"/>
      <c r="TSM539" s="66"/>
      <c r="TSN539" s="79"/>
      <c r="TSO539" s="109"/>
      <c r="TSP539" s="479"/>
      <c r="TSQ539" s="78"/>
      <c r="TSR539" s="144"/>
      <c r="TSS539" s="75"/>
      <c r="TST539" s="66"/>
      <c r="TSU539" s="66"/>
      <c r="TSV539" s="79"/>
      <c r="TSW539" s="109"/>
      <c r="TSX539" s="479"/>
      <c r="TSY539" s="78"/>
      <c r="TSZ539" s="144"/>
      <c r="TTA539" s="75"/>
      <c r="TTB539" s="66"/>
      <c r="TTC539" s="66"/>
      <c r="TTD539" s="79"/>
      <c r="TTE539" s="109"/>
      <c r="TTF539" s="479"/>
      <c r="TTG539" s="78"/>
      <c r="TTH539" s="144"/>
      <c r="TTI539" s="75"/>
      <c r="TTJ539" s="66"/>
      <c r="TTK539" s="66"/>
      <c r="TTL539" s="79"/>
      <c r="TTM539" s="109"/>
      <c r="TTN539" s="479"/>
      <c r="TTO539" s="78"/>
      <c r="TTP539" s="144"/>
      <c r="TTQ539" s="75"/>
      <c r="TTR539" s="66"/>
      <c r="TTS539" s="66"/>
      <c r="TTT539" s="79"/>
      <c r="TTU539" s="109"/>
      <c r="TTV539" s="479"/>
      <c r="TTW539" s="78"/>
      <c r="TTX539" s="144"/>
      <c r="TTY539" s="75"/>
      <c r="TTZ539" s="66"/>
      <c r="TUA539" s="66"/>
      <c r="TUB539" s="79"/>
      <c r="TUC539" s="109"/>
      <c r="TUD539" s="479"/>
      <c r="TUE539" s="78"/>
      <c r="TUF539" s="144"/>
      <c r="TUG539" s="75"/>
      <c r="TUH539" s="66"/>
      <c r="TUI539" s="66"/>
      <c r="TUJ539" s="79"/>
      <c r="TUK539" s="109"/>
      <c r="TUL539" s="479"/>
      <c r="TUM539" s="78"/>
      <c r="TUN539" s="144"/>
      <c r="TUO539" s="75"/>
      <c r="TUP539" s="66"/>
      <c r="TUQ539" s="66"/>
      <c r="TUR539" s="79"/>
      <c r="TUS539" s="109"/>
      <c r="TUT539" s="479"/>
      <c r="TUU539" s="78"/>
      <c r="TUV539" s="144"/>
      <c r="TUW539" s="75"/>
      <c r="TUX539" s="66"/>
      <c r="TUY539" s="66"/>
      <c r="TUZ539" s="79"/>
      <c r="TVA539" s="109"/>
      <c r="TVB539" s="479"/>
      <c r="TVC539" s="78"/>
      <c r="TVD539" s="144"/>
      <c r="TVE539" s="75"/>
      <c r="TVF539" s="66"/>
      <c r="TVG539" s="66"/>
      <c r="TVH539" s="79"/>
      <c r="TVI539" s="109"/>
      <c r="TVJ539" s="479"/>
      <c r="TVK539" s="78"/>
      <c r="TVL539" s="144"/>
      <c r="TVM539" s="75"/>
      <c r="TVN539" s="66"/>
      <c r="TVO539" s="66"/>
      <c r="TVP539" s="79"/>
      <c r="TVQ539" s="109"/>
      <c r="TVR539" s="479"/>
      <c r="TVS539" s="78"/>
      <c r="TVT539" s="144"/>
      <c r="TVU539" s="75"/>
      <c r="TVV539" s="66"/>
      <c r="TVW539" s="66"/>
      <c r="TVX539" s="79"/>
      <c r="TVY539" s="109"/>
      <c r="TVZ539" s="479"/>
      <c r="TWA539" s="78"/>
      <c r="TWB539" s="144"/>
      <c r="TWC539" s="75"/>
      <c r="TWD539" s="66"/>
      <c r="TWE539" s="66"/>
      <c r="TWF539" s="79"/>
      <c r="TWG539" s="109"/>
      <c r="TWH539" s="479"/>
      <c r="TWI539" s="78"/>
      <c r="TWJ539" s="144"/>
      <c r="TWK539" s="75"/>
      <c r="TWL539" s="66"/>
      <c r="TWM539" s="66"/>
      <c r="TWN539" s="79"/>
      <c r="TWO539" s="109"/>
      <c r="TWP539" s="479"/>
      <c r="TWQ539" s="78"/>
      <c r="TWR539" s="144"/>
      <c r="TWS539" s="75"/>
      <c r="TWT539" s="66"/>
      <c r="TWU539" s="66"/>
      <c r="TWV539" s="79"/>
      <c r="TWW539" s="109"/>
      <c r="TWX539" s="479"/>
      <c r="TWY539" s="78"/>
      <c r="TWZ539" s="144"/>
      <c r="TXA539" s="75"/>
      <c r="TXB539" s="66"/>
      <c r="TXC539" s="66"/>
      <c r="TXD539" s="79"/>
      <c r="TXE539" s="109"/>
      <c r="TXF539" s="479"/>
      <c r="TXG539" s="78"/>
      <c r="TXH539" s="144"/>
      <c r="TXI539" s="75"/>
      <c r="TXJ539" s="66"/>
      <c r="TXK539" s="66"/>
      <c r="TXL539" s="79"/>
      <c r="TXM539" s="109"/>
      <c r="TXN539" s="479"/>
      <c r="TXO539" s="78"/>
      <c r="TXP539" s="144"/>
      <c r="TXQ539" s="75"/>
      <c r="TXR539" s="66"/>
      <c r="TXS539" s="66"/>
      <c r="TXT539" s="79"/>
      <c r="TXU539" s="109"/>
      <c r="TXV539" s="479"/>
      <c r="TXW539" s="78"/>
      <c r="TXX539" s="144"/>
      <c r="TXY539" s="75"/>
      <c r="TXZ539" s="66"/>
      <c r="TYA539" s="66"/>
      <c r="TYB539" s="79"/>
      <c r="TYC539" s="109"/>
      <c r="TYD539" s="479"/>
      <c r="TYE539" s="78"/>
      <c r="TYF539" s="144"/>
      <c r="TYG539" s="75"/>
      <c r="TYH539" s="66"/>
      <c r="TYI539" s="66"/>
      <c r="TYJ539" s="79"/>
      <c r="TYK539" s="109"/>
      <c r="TYL539" s="479"/>
      <c r="TYM539" s="78"/>
      <c r="TYN539" s="144"/>
      <c r="TYO539" s="75"/>
      <c r="TYP539" s="66"/>
      <c r="TYQ539" s="66"/>
      <c r="TYR539" s="79"/>
      <c r="TYS539" s="109"/>
      <c r="TYT539" s="479"/>
      <c r="TYU539" s="78"/>
      <c r="TYV539" s="144"/>
      <c r="TYW539" s="75"/>
      <c r="TYX539" s="66"/>
      <c r="TYY539" s="66"/>
      <c r="TYZ539" s="79"/>
      <c r="TZA539" s="109"/>
      <c r="TZB539" s="479"/>
      <c r="TZC539" s="78"/>
      <c r="TZD539" s="144"/>
      <c r="TZE539" s="75"/>
      <c r="TZF539" s="66"/>
      <c r="TZG539" s="66"/>
      <c r="TZH539" s="79"/>
      <c r="TZI539" s="109"/>
      <c r="TZJ539" s="479"/>
      <c r="TZK539" s="78"/>
      <c r="TZL539" s="144"/>
      <c r="TZM539" s="75"/>
      <c r="TZN539" s="66"/>
      <c r="TZO539" s="66"/>
      <c r="TZP539" s="79"/>
      <c r="TZQ539" s="109"/>
      <c r="TZR539" s="479"/>
      <c r="TZS539" s="78"/>
      <c r="TZT539" s="144"/>
      <c r="TZU539" s="75"/>
      <c r="TZV539" s="66"/>
      <c r="TZW539" s="66"/>
      <c r="TZX539" s="79"/>
      <c r="TZY539" s="109"/>
      <c r="TZZ539" s="479"/>
      <c r="UAA539" s="78"/>
      <c r="UAB539" s="144"/>
      <c r="UAC539" s="75"/>
      <c r="UAD539" s="66"/>
      <c r="UAE539" s="66"/>
      <c r="UAF539" s="79"/>
      <c r="UAG539" s="109"/>
      <c r="UAH539" s="479"/>
      <c r="UAI539" s="78"/>
      <c r="UAJ539" s="144"/>
      <c r="UAK539" s="75"/>
      <c r="UAL539" s="66"/>
      <c r="UAM539" s="66"/>
      <c r="UAN539" s="79"/>
      <c r="UAO539" s="109"/>
      <c r="UAP539" s="479"/>
      <c r="UAQ539" s="78"/>
      <c r="UAR539" s="144"/>
      <c r="UAS539" s="75"/>
      <c r="UAT539" s="66"/>
      <c r="UAU539" s="66"/>
      <c r="UAV539" s="79"/>
      <c r="UAW539" s="109"/>
      <c r="UAX539" s="479"/>
      <c r="UAY539" s="78"/>
      <c r="UAZ539" s="144"/>
      <c r="UBA539" s="75"/>
      <c r="UBB539" s="66"/>
      <c r="UBC539" s="66"/>
      <c r="UBD539" s="79"/>
      <c r="UBE539" s="109"/>
      <c r="UBF539" s="479"/>
      <c r="UBG539" s="78"/>
      <c r="UBH539" s="144"/>
      <c r="UBI539" s="75"/>
      <c r="UBJ539" s="66"/>
      <c r="UBK539" s="66"/>
      <c r="UBL539" s="79"/>
      <c r="UBM539" s="109"/>
      <c r="UBN539" s="479"/>
      <c r="UBO539" s="78"/>
      <c r="UBP539" s="144"/>
      <c r="UBQ539" s="75"/>
      <c r="UBR539" s="66"/>
      <c r="UBS539" s="66"/>
      <c r="UBT539" s="79"/>
      <c r="UBU539" s="109"/>
      <c r="UBV539" s="479"/>
      <c r="UBW539" s="78"/>
      <c r="UBX539" s="144"/>
      <c r="UBY539" s="75"/>
      <c r="UBZ539" s="66"/>
      <c r="UCA539" s="66"/>
      <c r="UCB539" s="79"/>
      <c r="UCC539" s="109"/>
      <c r="UCD539" s="479"/>
      <c r="UCE539" s="78"/>
      <c r="UCF539" s="144"/>
      <c r="UCG539" s="75"/>
      <c r="UCH539" s="66"/>
      <c r="UCI539" s="66"/>
      <c r="UCJ539" s="79"/>
      <c r="UCK539" s="109"/>
      <c r="UCL539" s="479"/>
      <c r="UCM539" s="78"/>
      <c r="UCN539" s="144"/>
      <c r="UCO539" s="75"/>
      <c r="UCP539" s="66"/>
      <c r="UCQ539" s="66"/>
      <c r="UCR539" s="79"/>
      <c r="UCS539" s="109"/>
      <c r="UCT539" s="479"/>
      <c r="UCU539" s="78"/>
      <c r="UCV539" s="144"/>
      <c r="UCW539" s="75"/>
      <c r="UCX539" s="66"/>
      <c r="UCY539" s="66"/>
      <c r="UCZ539" s="79"/>
      <c r="UDA539" s="109"/>
      <c r="UDB539" s="479"/>
      <c r="UDC539" s="78"/>
      <c r="UDD539" s="144"/>
      <c r="UDE539" s="75"/>
      <c r="UDF539" s="66"/>
      <c r="UDG539" s="66"/>
      <c r="UDH539" s="79"/>
      <c r="UDI539" s="109"/>
      <c r="UDJ539" s="479"/>
      <c r="UDK539" s="78"/>
      <c r="UDL539" s="144"/>
      <c r="UDM539" s="75"/>
      <c r="UDN539" s="66"/>
      <c r="UDO539" s="66"/>
      <c r="UDP539" s="79"/>
      <c r="UDQ539" s="109"/>
      <c r="UDR539" s="479"/>
      <c r="UDS539" s="78"/>
      <c r="UDT539" s="144"/>
      <c r="UDU539" s="75"/>
      <c r="UDV539" s="66"/>
      <c r="UDW539" s="66"/>
      <c r="UDX539" s="79"/>
      <c r="UDY539" s="109"/>
      <c r="UDZ539" s="479"/>
      <c r="UEA539" s="78"/>
      <c r="UEB539" s="144"/>
      <c r="UEC539" s="75"/>
      <c r="UED539" s="66"/>
      <c r="UEE539" s="66"/>
      <c r="UEF539" s="79"/>
      <c r="UEG539" s="109"/>
      <c r="UEH539" s="479"/>
      <c r="UEI539" s="78"/>
      <c r="UEJ539" s="144"/>
      <c r="UEK539" s="75"/>
      <c r="UEL539" s="66"/>
      <c r="UEM539" s="66"/>
      <c r="UEN539" s="79"/>
      <c r="UEO539" s="109"/>
      <c r="UEP539" s="479"/>
      <c r="UEQ539" s="78"/>
      <c r="UER539" s="144"/>
      <c r="UES539" s="75"/>
      <c r="UET539" s="66"/>
      <c r="UEU539" s="66"/>
      <c r="UEV539" s="79"/>
      <c r="UEW539" s="109"/>
      <c r="UEX539" s="479"/>
      <c r="UEY539" s="78"/>
      <c r="UEZ539" s="144"/>
      <c r="UFA539" s="75"/>
      <c r="UFB539" s="66"/>
      <c r="UFC539" s="66"/>
      <c r="UFD539" s="79"/>
      <c r="UFE539" s="109"/>
      <c r="UFF539" s="479"/>
      <c r="UFG539" s="78"/>
      <c r="UFH539" s="144"/>
      <c r="UFI539" s="75"/>
      <c r="UFJ539" s="66"/>
      <c r="UFK539" s="66"/>
      <c r="UFL539" s="79"/>
      <c r="UFM539" s="109"/>
      <c r="UFN539" s="479"/>
      <c r="UFO539" s="78"/>
      <c r="UFP539" s="144"/>
      <c r="UFQ539" s="75"/>
      <c r="UFR539" s="66"/>
      <c r="UFS539" s="66"/>
      <c r="UFT539" s="79"/>
      <c r="UFU539" s="109"/>
      <c r="UFV539" s="479"/>
      <c r="UFW539" s="78"/>
      <c r="UFX539" s="144"/>
      <c r="UFY539" s="75"/>
      <c r="UFZ539" s="66"/>
      <c r="UGA539" s="66"/>
      <c r="UGB539" s="79"/>
      <c r="UGC539" s="109"/>
      <c r="UGD539" s="479"/>
      <c r="UGE539" s="78"/>
      <c r="UGF539" s="144"/>
      <c r="UGG539" s="75"/>
      <c r="UGH539" s="66"/>
      <c r="UGI539" s="66"/>
      <c r="UGJ539" s="79"/>
      <c r="UGK539" s="109"/>
      <c r="UGL539" s="479"/>
      <c r="UGM539" s="78"/>
      <c r="UGN539" s="144"/>
      <c r="UGO539" s="75"/>
      <c r="UGP539" s="66"/>
      <c r="UGQ539" s="66"/>
      <c r="UGR539" s="79"/>
      <c r="UGS539" s="109"/>
      <c r="UGT539" s="479"/>
      <c r="UGU539" s="78"/>
      <c r="UGV539" s="144"/>
      <c r="UGW539" s="75"/>
      <c r="UGX539" s="66"/>
      <c r="UGY539" s="66"/>
      <c r="UGZ539" s="79"/>
      <c r="UHA539" s="109"/>
      <c r="UHB539" s="479"/>
      <c r="UHC539" s="78"/>
      <c r="UHD539" s="144"/>
      <c r="UHE539" s="75"/>
      <c r="UHF539" s="66"/>
      <c r="UHG539" s="66"/>
      <c r="UHH539" s="79"/>
      <c r="UHI539" s="109"/>
      <c r="UHJ539" s="479"/>
      <c r="UHK539" s="78"/>
      <c r="UHL539" s="144"/>
      <c r="UHM539" s="75"/>
      <c r="UHN539" s="66"/>
      <c r="UHO539" s="66"/>
      <c r="UHP539" s="79"/>
      <c r="UHQ539" s="109"/>
      <c r="UHR539" s="479"/>
      <c r="UHS539" s="78"/>
      <c r="UHT539" s="144"/>
      <c r="UHU539" s="75"/>
      <c r="UHV539" s="66"/>
      <c r="UHW539" s="66"/>
      <c r="UHX539" s="79"/>
      <c r="UHY539" s="109"/>
      <c r="UHZ539" s="479"/>
      <c r="UIA539" s="78"/>
      <c r="UIB539" s="144"/>
      <c r="UIC539" s="75"/>
      <c r="UID539" s="66"/>
      <c r="UIE539" s="66"/>
      <c r="UIF539" s="79"/>
      <c r="UIG539" s="109"/>
      <c r="UIH539" s="479"/>
      <c r="UII539" s="78"/>
      <c r="UIJ539" s="144"/>
      <c r="UIK539" s="75"/>
      <c r="UIL539" s="66"/>
      <c r="UIM539" s="66"/>
      <c r="UIN539" s="79"/>
      <c r="UIO539" s="109"/>
      <c r="UIP539" s="479"/>
      <c r="UIQ539" s="78"/>
      <c r="UIR539" s="144"/>
      <c r="UIS539" s="75"/>
      <c r="UIT539" s="66"/>
      <c r="UIU539" s="66"/>
      <c r="UIV539" s="79"/>
      <c r="UIW539" s="109"/>
      <c r="UIX539" s="479"/>
      <c r="UIY539" s="78"/>
      <c r="UIZ539" s="144"/>
      <c r="UJA539" s="75"/>
      <c r="UJB539" s="66"/>
      <c r="UJC539" s="66"/>
      <c r="UJD539" s="79"/>
      <c r="UJE539" s="109"/>
      <c r="UJF539" s="479"/>
      <c r="UJG539" s="78"/>
      <c r="UJH539" s="144"/>
      <c r="UJI539" s="75"/>
      <c r="UJJ539" s="66"/>
      <c r="UJK539" s="66"/>
      <c r="UJL539" s="79"/>
      <c r="UJM539" s="109"/>
      <c r="UJN539" s="479"/>
      <c r="UJO539" s="78"/>
      <c r="UJP539" s="144"/>
      <c r="UJQ539" s="75"/>
      <c r="UJR539" s="66"/>
      <c r="UJS539" s="66"/>
      <c r="UJT539" s="79"/>
      <c r="UJU539" s="109"/>
      <c r="UJV539" s="479"/>
      <c r="UJW539" s="78"/>
      <c r="UJX539" s="144"/>
      <c r="UJY539" s="75"/>
      <c r="UJZ539" s="66"/>
      <c r="UKA539" s="66"/>
      <c r="UKB539" s="79"/>
      <c r="UKC539" s="109"/>
      <c r="UKD539" s="479"/>
      <c r="UKE539" s="78"/>
      <c r="UKF539" s="144"/>
      <c r="UKG539" s="75"/>
      <c r="UKH539" s="66"/>
      <c r="UKI539" s="66"/>
      <c r="UKJ539" s="79"/>
      <c r="UKK539" s="109"/>
      <c r="UKL539" s="479"/>
      <c r="UKM539" s="78"/>
      <c r="UKN539" s="144"/>
      <c r="UKO539" s="75"/>
      <c r="UKP539" s="66"/>
      <c r="UKQ539" s="66"/>
      <c r="UKR539" s="79"/>
      <c r="UKS539" s="109"/>
      <c r="UKT539" s="479"/>
      <c r="UKU539" s="78"/>
      <c r="UKV539" s="144"/>
      <c r="UKW539" s="75"/>
      <c r="UKX539" s="66"/>
      <c r="UKY539" s="66"/>
      <c r="UKZ539" s="79"/>
      <c r="ULA539" s="109"/>
      <c r="ULB539" s="479"/>
      <c r="ULC539" s="78"/>
      <c r="ULD539" s="144"/>
      <c r="ULE539" s="75"/>
      <c r="ULF539" s="66"/>
      <c r="ULG539" s="66"/>
      <c r="ULH539" s="79"/>
      <c r="ULI539" s="109"/>
      <c r="ULJ539" s="479"/>
      <c r="ULK539" s="78"/>
      <c r="ULL539" s="144"/>
      <c r="ULM539" s="75"/>
      <c r="ULN539" s="66"/>
      <c r="ULO539" s="66"/>
      <c r="ULP539" s="79"/>
      <c r="ULQ539" s="109"/>
      <c r="ULR539" s="479"/>
      <c r="ULS539" s="78"/>
      <c r="ULT539" s="144"/>
      <c r="ULU539" s="75"/>
      <c r="ULV539" s="66"/>
      <c r="ULW539" s="66"/>
      <c r="ULX539" s="79"/>
      <c r="ULY539" s="109"/>
      <c r="ULZ539" s="479"/>
      <c r="UMA539" s="78"/>
      <c r="UMB539" s="144"/>
      <c r="UMC539" s="75"/>
      <c r="UMD539" s="66"/>
      <c r="UME539" s="66"/>
      <c r="UMF539" s="79"/>
      <c r="UMG539" s="109"/>
      <c r="UMH539" s="479"/>
      <c r="UMI539" s="78"/>
      <c r="UMJ539" s="144"/>
      <c r="UMK539" s="75"/>
      <c r="UML539" s="66"/>
      <c r="UMM539" s="66"/>
      <c r="UMN539" s="79"/>
      <c r="UMO539" s="109"/>
      <c r="UMP539" s="479"/>
      <c r="UMQ539" s="78"/>
      <c r="UMR539" s="144"/>
      <c r="UMS539" s="75"/>
      <c r="UMT539" s="66"/>
      <c r="UMU539" s="66"/>
      <c r="UMV539" s="79"/>
      <c r="UMW539" s="109"/>
      <c r="UMX539" s="479"/>
      <c r="UMY539" s="78"/>
      <c r="UMZ539" s="144"/>
      <c r="UNA539" s="75"/>
      <c r="UNB539" s="66"/>
      <c r="UNC539" s="66"/>
      <c r="UND539" s="79"/>
      <c r="UNE539" s="109"/>
      <c r="UNF539" s="479"/>
      <c r="UNG539" s="78"/>
      <c r="UNH539" s="144"/>
      <c r="UNI539" s="75"/>
      <c r="UNJ539" s="66"/>
      <c r="UNK539" s="66"/>
      <c r="UNL539" s="79"/>
      <c r="UNM539" s="109"/>
      <c r="UNN539" s="479"/>
      <c r="UNO539" s="78"/>
      <c r="UNP539" s="144"/>
      <c r="UNQ539" s="75"/>
      <c r="UNR539" s="66"/>
      <c r="UNS539" s="66"/>
      <c r="UNT539" s="79"/>
      <c r="UNU539" s="109"/>
      <c r="UNV539" s="479"/>
      <c r="UNW539" s="78"/>
      <c r="UNX539" s="144"/>
      <c r="UNY539" s="75"/>
      <c r="UNZ539" s="66"/>
      <c r="UOA539" s="66"/>
      <c r="UOB539" s="79"/>
      <c r="UOC539" s="109"/>
      <c r="UOD539" s="479"/>
      <c r="UOE539" s="78"/>
      <c r="UOF539" s="144"/>
      <c r="UOG539" s="75"/>
      <c r="UOH539" s="66"/>
      <c r="UOI539" s="66"/>
      <c r="UOJ539" s="79"/>
      <c r="UOK539" s="109"/>
      <c r="UOL539" s="479"/>
      <c r="UOM539" s="78"/>
      <c r="UON539" s="144"/>
      <c r="UOO539" s="75"/>
      <c r="UOP539" s="66"/>
      <c r="UOQ539" s="66"/>
      <c r="UOR539" s="79"/>
      <c r="UOS539" s="109"/>
      <c r="UOT539" s="479"/>
      <c r="UOU539" s="78"/>
      <c r="UOV539" s="144"/>
      <c r="UOW539" s="75"/>
      <c r="UOX539" s="66"/>
      <c r="UOY539" s="66"/>
      <c r="UOZ539" s="79"/>
      <c r="UPA539" s="109"/>
      <c r="UPB539" s="479"/>
      <c r="UPC539" s="78"/>
      <c r="UPD539" s="144"/>
      <c r="UPE539" s="75"/>
      <c r="UPF539" s="66"/>
      <c r="UPG539" s="66"/>
      <c r="UPH539" s="79"/>
      <c r="UPI539" s="109"/>
      <c r="UPJ539" s="479"/>
      <c r="UPK539" s="78"/>
      <c r="UPL539" s="144"/>
      <c r="UPM539" s="75"/>
      <c r="UPN539" s="66"/>
      <c r="UPO539" s="66"/>
      <c r="UPP539" s="79"/>
      <c r="UPQ539" s="109"/>
      <c r="UPR539" s="479"/>
      <c r="UPS539" s="78"/>
      <c r="UPT539" s="144"/>
      <c r="UPU539" s="75"/>
      <c r="UPV539" s="66"/>
      <c r="UPW539" s="66"/>
      <c r="UPX539" s="79"/>
      <c r="UPY539" s="109"/>
      <c r="UPZ539" s="479"/>
      <c r="UQA539" s="78"/>
      <c r="UQB539" s="144"/>
      <c r="UQC539" s="75"/>
      <c r="UQD539" s="66"/>
      <c r="UQE539" s="66"/>
      <c r="UQF539" s="79"/>
      <c r="UQG539" s="109"/>
      <c r="UQH539" s="479"/>
      <c r="UQI539" s="78"/>
      <c r="UQJ539" s="144"/>
      <c r="UQK539" s="75"/>
      <c r="UQL539" s="66"/>
      <c r="UQM539" s="66"/>
      <c r="UQN539" s="79"/>
      <c r="UQO539" s="109"/>
      <c r="UQP539" s="479"/>
      <c r="UQQ539" s="78"/>
      <c r="UQR539" s="144"/>
      <c r="UQS539" s="75"/>
      <c r="UQT539" s="66"/>
      <c r="UQU539" s="66"/>
      <c r="UQV539" s="79"/>
      <c r="UQW539" s="109"/>
      <c r="UQX539" s="479"/>
      <c r="UQY539" s="78"/>
      <c r="UQZ539" s="144"/>
      <c r="URA539" s="75"/>
      <c r="URB539" s="66"/>
      <c r="URC539" s="66"/>
      <c r="URD539" s="79"/>
      <c r="URE539" s="109"/>
      <c r="URF539" s="479"/>
      <c r="URG539" s="78"/>
      <c r="URH539" s="144"/>
      <c r="URI539" s="75"/>
      <c r="URJ539" s="66"/>
      <c r="URK539" s="66"/>
      <c r="URL539" s="79"/>
      <c r="URM539" s="109"/>
      <c r="URN539" s="479"/>
      <c r="URO539" s="78"/>
      <c r="URP539" s="144"/>
      <c r="URQ539" s="75"/>
      <c r="URR539" s="66"/>
      <c r="URS539" s="66"/>
      <c r="URT539" s="79"/>
      <c r="URU539" s="109"/>
      <c r="URV539" s="479"/>
      <c r="URW539" s="78"/>
      <c r="URX539" s="144"/>
      <c r="URY539" s="75"/>
      <c r="URZ539" s="66"/>
      <c r="USA539" s="66"/>
      <c r="USB539" s="79"/>
      <c r="USC539" s="109"/>
      <c r="USD539" s="479"/>
      <c r="USE539" s="78"/>
      <c r="USF539" s="144"/>
      <c r="USG539" s="75"/>
      <c r="USH539" s="66"/>
      <c r="USI539" s="66"/>
      <c r="USJ539" s="79"/>
      <c r="USK539" s="109"/>
      <c r="USL539" s="479"/>
      <c r="USM539" s="78"/>
      <c r="USN539" s="144"/>
      <c r="USO539" s="75"/>
      <c r="USP539" s="66"/>
      <c r="USQ539" s="66"/>
      <c r="USR539" s="79"/>
      <c r="USS539" s="109"/>
      <c r="UST539" s="479"/>
      <c r="USU539" s="78"/>
      <c r="USV539" s="144"/>
      <c r="USW539" s="75"/>
      <c r="USX539" s="66"/>
      <c r="USY539" s="66"/>
      <c r="USZ539" s="79"/>
      <c r="UTA539" s="109"/>
      <c r="UTB539" s="479"/>
      <c r="UTC539" s="78"/>
      <c r="UTD539" s="144"/>
      <c r="UTE539" s="75"/>
      <c r="UTF539" s="66"/>
      <c r="UTG539" s="66"/>
      <c r="UTH539" s="79"/>
      <c r="UTI539" s="109"/>
      <c r="UTJ539" s="479"/>
      <c r="UTK539" s="78"/>
      <c r="UTL539" s="144"/>
      <c r="UTM539" s="75"/>
      <c r="UTN539" s="66"/>
      <c r="UTO539" s="66"/>
      <c r="UTP539" s="79"/>
      <c r="UTQ539" s="109"/>
      <c r="UTR539" s="479"/>
      <c r="UTS539" s="78"/>
      <c r="UTT539" s="144"/>
      <c r="UTU539" s="75"/>
      <c r="UTV539" s="66"/>
      <c r="UTW539" s="66"/>
      <c r="UTX539" s="79"/>
      <c r="UTY539" s="109"/>
      <c r="UTZ539" s="479"/>
      <c r="UUA539" s="78"/>
      <c r="UUB539" s="144"/>
      <c r="UUC539" s="75"/>
      <c r="UUD539" s="66"/>
      <c r="UUE539" s="66"/>
      <c r="UUF539" s="79"/>
      <c r="UUG539" s="109"/>
      <c r="UUH539" s="479"/>
      <c r="UUI539" s="78"/>
      <c r="UUJ539" s="144"/>
      <c r="UUK539" s="75"/>
      <c r="UUL539" s="66"/>
      <c r="UUM539" s="66"/>
      <c r="UUN539" s="79"/>
      <c r="UUO539" s="109"/>
      <c r="UUP539" s="479"/>
      <c r="UUQ539" s="78"/>
      <c r="UUR539" s="144"/>
      <c r="UUS539" s="75"/>
      <c r="UUT539" s="66"/>
      <c r="UUU539" s="66"/>
      <c r="UUV539" s="79"/>
      <c r="UUW539" s="109"/>
      <c r="UUX539" s="479"/>
      <c r="UUY539" s="78"/>
      <c r="UUZ539" s="144"/>
      <c r="UVA539" s="75"/>
      <c r="UVB539" s="66"/>
      <c r="UVC539" s="66"/>
      <c r="UVD539" s="79"/>
      <c r="UVE539" s="109"/>
      <c r="UVF539" s="479"/>
      <c r="UVG539" s="78"/>
      <c r="UVH539" s="144"/>
      <c r="UVI539" s="75"/>
      <c r="UVJ539" s="66"/>
      <c r="UVK539" s="66"/>
      <c r="UVL539" s="79"/>
      <c r="UVM539" s="109"/>
      <c r="UVN539" s="479"/>
      <c r="UVO539" s="78"/>
      <c r="UVP539" s="144"/>
      <c r="UVQ539" s="75"/>
      <c r="UVR539" s="66"/>
      <c r="UVS539" s="66"/>
      <c r="UVT539" s="79"/>
      <c r="UVU539" s="109"/>
      <c r="UVV539" s="479"/>
      <c r="UVW539" s="78"/>
      <c r="UVX539" s="144"/>
      <c r="UVY539" s="75"/>
      <c r="UVZ539" s="66"/>
      <c r="UWA539" s="66"/>
      <c r="UWB539" s="79"/>
      <c r="UWC539" s="109"/>
      <c r="UWD539" s="479"/>
      <c r="UWE539" s="78"/>
      <c r="UWF539" s="144"/>
      <c r="UWG539" s="75"/>
      <c r="UWH539" s="66"/>
      <c r="UWI539" s="66"/>
      <c r="UWJ539" s="79"/>
      <c r="UWK539" s="109"/>
      <c r="UWL539" s="479"/>
      <c r="UWM539" s="78"/>
      <c r="UWN539" s="144"/>
      <c r="UWO539" s="75"/>
      <c r="UWP539" s="66"/>
      <c r="UWQ539" s="66"/>
      <c r="UWR539" s="79"/>
      <c r="UWS539" s="109"/>
      <c r="UWT539" s="479"/>
      <c r="UWU539" s="78"/>
      <c r="UWV539" s="144"/>
      <c r="UWW539" s="75"/>
      <c r="UWX539" s="66"/>
      <c r="UWY539" s="66"/>
      <c r="UWZ539" s="79"/>
      <c r="UXA539" s="109"/>
      <c r="UXB539" s="479"/>
      <c r="UXC539" s="78"/>
      <c r="UXD539" s="144"/>
      <c r="UXE539" s="75"/>
      <c r="UXF539" s="66"/>
      <c r="UXG539" s="66"/>
      <c r="UXH539" s="79"/>
      <c r="UXI539" s="109"/>
      <c r="UXJ539" s="479"/>
      <c r="UXK539" s="78"/>
      <c r="UXL539" s="144"/>
      <c r="UXM539" s="75"/>
      <c r="UXN539" s="66"/>
      <c r="UXO539" s="66"/>
      <c r="UXP539" s="79"/>
      <c r="UXQ539" s="109"/>
      <c r="UXR539" s="479"/>
      <c r="UXS539" s="78"/>
      <c r="UXT539" s="144"/>
      <c r="UXU539" s="75"/>
      <c r="UXV539" s="66"/>
      <c r="UXW539" s="66"/>
      <c r="UXX539" s="79"/>
      <c r="UXY539" s="109"/>
      <c r="UXZ539" s="479"/>
      <c r="UYA539" s="78"/>
      <c r="UYB539" s="144"/>
      <c r="UYC539" s="75"/>
      <c r="UYD539" s="66"/>
      <c r="UYE539" s="66"/>
      <c r="UYF539" s="79"/>
      <c r="UYG539" s="109"/>
      <c r="UYH539" s="479"/>
      <c r="UYI539" s="78"/>
      <c r="UYJ539" s="144"/>
      <c r="UYK539" s="75"/>
      <c r="UYL539" s="66"/>
      <c r="UYM539" s="66"/>
      <c r="UYN539" s="79"/>
      <c r="UYO539" s="109"/>
      <c r="UYP539" s="479"/>
      <c r="UYQ539" s="78"/>
      <c r="UYR539" s="144"/>
      <c r="UYS539" s="75"/>
      <c r="UYT539" s="66"/>
      <c r="UYU539" s="66"/>
      <c r="UYV539" s="79"/>
      <c r="UYW539" s="109"/>
      <c r="UYX539" s="479"/>
      <c r="UYY539" s="78"/>
      <c r="UYZ539" s="144"/>
      <c r="UZA539" s="75"/>
      <c r="UZB539" s="66"/>
      <c r="UZC539" s="66"/>
      <c r="UZD539" s="79"/>
      <c r="UZE539" s="109"/>
      <c r="UZF539" s="479"/>
      <c r="UZG539" s="78"/>
      <c r="UZH539" s="144"/>
      <c r="UZI539" s="75"/>
      <c r="UZJ539" s="66"/>
      <c r="UZK539" s="66"/>
      <c r="UZL539" s="79"/>
      <c r="UZM539" s="109"/>
      <c r="UZN539" s="479"/>
      <c r="UZO539" s="78"/>
      <c r="UZP539" s="144"/>
      <c r="UZQ539" s="75"/>
      <c r="UZR539" s="66"/>
      <c r="UZS539" s="66"/>
      <c r="UZT539" s="79"/>
      <c r="UZU539" s="109"/>
      <c r="UZV539" s="479"/>
      <c r="UZW539" s="78"/>
      <c r="UZX539" s="144"/>
      <c r="UZY539" s="75"/>
      <c r="UZZ539" s="66"/>
      <c r="VAA539" s="66"/>
      <c r="VAB539" s="79"/>
      <c r="VAC539" s="109"/>
      <c r="VAD539" s="479"/>
      <c r="VAE539" s="78"/>
      <c r="VAF539" s="144"/>
      <c r="VAG539" s="75"/>
      <c r="VAH539" s="66"/>
      <c r="VAI539" s="66"/>
      <c r="VAJ539" s="79"/>
      <c r="VAK539" s="109"/>
      <c r="VAL539" s="479"/>
      <c r="VAM539" s="78"/>
      <c r="VAN539" s="144"/>
      <c r="VAO539" s="75"/>
      <c r="VAP539" s="66"/>
      <c r="VAQ539" s="66"/>
      <c r="VAR539" s="79"/>
      <c r="VAS539" s="109"/>
      <c r="VAT539" s="479"/>
      <c r="VAU539" s="78"/>
      <c r="VAV539" s="144"/>
      <c r="VAW539" s="75"/>
      <c r="VAX539" s="66"/>
      <c r="VAY539" s="66"/>
      <c r="VAZ539" s="79"/>
      <c r="VBA539" s="109"/>
      <c r="VBB539" s="479"/>
      <c r="VBC539" s="78"/>
      <c r="VBD539" s="144"/>
      <c r="VBE539" s="75"/>
      <c r="VBF539" s="66"/>
      <c r="VBG539" s="66"/>
      <c r="VBH539" s="79"/>
      <c r="VBI539" s="109"/>
      <c r="VBJ539" s="479"/>
      <c r="VBK539" s="78"/>
      <c r="VBL539" s="144"/>
      <c r="VBM539" s="75"/>
      <c r="VBN539" s="66"/>
      <c r="VBO539" s="66"/>
      <c r="VBP539" s="79"/>
      <c r="VBQ539" s="109"/>
      <c r="VBR539" s="479"/>
      <c r="VBS539" s="78"/>
      <c r="VBT539" s="144"/>
      <c r="VBU539" s="75"/>
      <c r="VBV539" s="66"/>
      <c r="VBW539" s="66"/>
      <c r="VBX539" s="79"/>
      <c r="VBY539" s="109"/>
      <c r="VBZ539" s="479"/>
      <c r="VCA539" s="78"/>
      <c r="VCB539" s="144"/>
      <c r="VCC539" s="75"/>
      <c r="VCD539" s="66"/>
      <c r="VCE539" s="66"/>
      <c r="VCF539" s="79"/>
      <c r="VCG539" s="109"/>
      <c r="VCH539" s="479"/>
      <c r="VCI539" s="78"/>
      <c r="VCJ539" s="144"/>
      <c r="VCK539" s="75"/>
      <c r="VCL539" s="66"/>
      <c r="VCM539" s="66"/>
      <c r="VCN539" s="79"/>
      <c r="VCO539" s="109"/>
      <c r="VCP539" s="479"/>
      <c r="VCQ539" s="78"/>
      <c r="VCR539" s="144"/>
      <c r="VCS539" s="75"/>
      <c r="VCT539" s="66"/>
      <c r="VCU539" s="66"/>
      <c r="VCV539" s="79"/>
      <c r="VCW539" s="109"/>
      <c r="VCX539" s="479"/>
      <c r="VCY539" s="78"/>
      <c r="VCZ539" s="144"/>
      <c r="VDA539" s="75"/>
      <c r="VDB539" s="66"/>
      <c r="VDC539" s="66"/>
      <c r="VDD539" s="79"/>
      <c r="VDE539" s="109"/>
      <c r="VDF539" s="479"/>
      <c r="VDG539" s="78"/>
      <c r="VDH539" s="144"/>
      <c r="VDI539" s="75"/>
      <c r="VDJ539" s="66"/>
      <c r="VDK539" s="66"/>
      <c r="VDL539" s="79"/>
      <c r="VDM539" s="109"/>
      <c r="VDN539" s="479"/>
      <c r="VDO539" s="78"/>
      <c r="VDP539" s="144"/>
      <c r="VDQ539" s="75"/>
      <c r="VDR539" s="66"/>
      <c r="VDS539" s="66"/>
      <c r="VDT539" s="79"/>
      <c r="VDU539" s="109"/>
      <c r="VDV539" s="479"/>
      <c r="VDW539" s="78"/>
      <c r="VDX539" s="144"/>
      <c r="VDY539" s="75"/>
      <c r="VDZ539" s="66"/>
      <c r="VEA539" s="66"/>
      <c r="VEB539" s="79"/>
      <c r="VEC539" s="109"/>
      <c r="VED539" s="479"/>
      <c r="VEE539" s="78"/>
      <c r="VEF539" s="144"/>
      <c r="VEG539" s="75"/>
      <c r="VEH539" s="66"/>
      <c r="VEI539" s="66"/>
      <c r="VEJ539" s="79"/>
      <c r="VEK539" s="109"/>
      <c r="VEL539" s="479"/>
      <c r="VEM539" s="78"/>
      <c r="VEN539" s="144"/>
      <c r="VEO539" s="75"/>
      <c r="VEP539" s="66"/>
      <c r="VEQ539" s="66"/>
      <c r="VER539" s="79"/>
      <c r="VES539" s="109"/>
      <c r="VET539" s="479"/>
      <c r="VEU539" s="78"/>
      <c r="VEV539" s="144"/>
      <c r="VEW539" s="75"/>
      <c r="VEX539" s="66"/>
      <c r="VEY539" s="66"/>
      <c r="VEZ539" s="79"/>
      <c r="VFA539" s="109"/>
      <c r="VFB539" s="479"/>
      <c r="VFC539" s="78"/>
      <c r="VFD539" s="144"/>
      <c r="VFE539" s="75"/>
      <c r="VFF539" s="66"/>
      <c r="VFG539" s="66"/>
      <c r="VFH539" s="79"/>
      <c r="VFI539" s="109"/>
      <c r="VFJ539" s="479"/>
      <c r="VFK539" s="78"/>
      <c r="VFL539" s="144"/>
      <c r="VFM539" s="75"/>
      <c r="VFN539" s="66"/>
      <c r="VFO539" s="66"/>
      <c r="VFP539" s="79"/>
      <c r="VFQ539" s="109"/>
      <c r="VFR539" s="479"/>
      <c r="VFS539" s="78"/>
      <c r="VFT539" s="144"/>
      <c r="VFU539" s="75"/>
      <c r="VFV539" s="66"/>
      <c r="VFW539" s="66"/>
      <c r="VFX539" s="79"/>
      <c r="VFY539" s="109"/>
      <c r="VFZ539" s="479"/>
      <c r="VGA539" s="78"/>
      <c r="VGB539" s="144"/>
      <c r="VGC539" s="75"/>
      <c r="VGD539" s="66"/>
      <c r="VGE539" s="66"/>
      <c r="VGF539" s="79"/>
      <c r="VGG539" s="109"/>
      <c r="VGH539" s="479"/>
      <c r="VGI539" s="78"/>
      <c r="VGJ539" s="144"/>
      <c r="VGK539" s="75"/>
      <c r="VGL539" s="66"/>
      <c r="VGM539" s="66"/>
      <c r="VGN539" s="79"/>
      <c r="VGO539" s="109"/>
      <c r="VGP539" s="479"/>
      <c r="VGQ539" s="78"/>
      <c r="VGR539" s="144"/>
      <c r="VGS539" s="75"/>
      <c r="VGT539" s="66"/>
      <c r="VGU539" s="66"/>
      <c r="VGV539" s="79"/>
      <c r="VGW539" s="109"/>
      <c r="VGX539" s="479"/>
      <c r="VGY539" s="78"/>
      <c r="VGZ539" s="144"/>
      <c r="VHA539" s="75"/>
      <c r="VHB539" s="66"/>
      <c r="VHC539" s="66"/>
      <c r="VHD539" s="79"/>
      <c r="VHE539" s="109"/>
      <c r="VHF539" s="479"/>
      <c r="VHG539" s="78"/>
      <c r="VHH539" s="144"/>
      <c r="VHI539" s="75"/>
      <c r="VHJ539" s="66"/>
      <c r="VHK539" s="66"/>
      <c r="VHL539" s="79"/>
      <c r="VHM539" s="109"/>
      <c r="VHN539" s="479"/>
      <c r="VHO539" s="78"/>
      <c r="VHP539" s="144"/>
      <c r="VHQ539" s="75"/>
      <c r="VHR539" s="66"/>
      <c r="VHS539" s="66"/>
      <c r="VHT539" s="79"/>
      <c r="VHU539" s="109"/>
      <c r="VHV539" s="479"/>
      <c r="VHW539" s="78"/>
      <c r="VHX539" s="144"/>
      <c r="VHY539" s="75"/>
      <c r="VHZ539" s="66"/>
      <c r="VIA539" s="66"/>
      <c r="VIB539" s="79"/>
      <c r="VIC539" s="109"/>
      <c r="VID539" s="479"/>
      <c r="VIE539" s="78"/>
      <c r="VIF539" s="144"/>
      <c r="VIG539" s="75"/>
      <c r="VIH539" s="66"/>
      <c r="VII539" s="66"/>
      <c r="VIJ539" s="79"/>
      <c r="VIK539" s="109"/>
      <c r="VIL539" s="479"/>
      <c r="VIM539" s="78"/>
      <c r="VIN539" s="144"/>
      <c r="VIO539" s="75"/>
      <c r="VIP539" s="66"/>
      <c r="VIQ539" s="66"/>
      <c r="VIR539" s="79"/>
      <c r="VIS539" s="109"/>
      <c r="VIT539" s="479"/>
      <c r="VIU539" s="78"/>
      <c r="VIV539" s="144"/>
      <c r="VIW539" s="75"/>
      <c r="VIX539" s="66"/>
      <c r="VIY539" s="66"/>
      <c r="VIZ539" s="79"/>
      <c r="VJA539" s="109"/>
      <c r="VJB539" s="479"/>
      <c r="VJC539" s="78"/>
      <c r="VJD539" s="144"/>
      <c r="VJE539" s="75"/>
      <c r="VJF539" s="66"/>
      <c r="VJG539" s="66"/>
      <c r="VJH539" s="79"/>
      <c r="VJI539" s="109"/>
      <c r="VJJ539" s="479"/>
      <c r="VJK539" s="78"/>
      <c r="VJL539" s="144"/>
      <c r="VJM539" s="75"/>
      <c r="VJN539" s="66"/>
      <c r="VJO539" s="66"/>
      <c r="VJP539" s="79"/>
      <c r="VJQ539" s="109"/>
      <c r="VJR539" s="479"/>
      <c r="VJS539" s="78"/>
      <c r="VJT539" s="144"/>
      <c r="VJU539" s="75"/>
      <c r="VJV539" s="66"/>
      <c r="VJW539" s="66"/>
      <c r="VJX539" s="79"/>
      <c r="VJY539" s="109"/>
      <c r="VJZ539" s="479"/>
      <c r="VKA539" s="78"/>
      <c r="VKB539" s="144"/>
      <c r="VKC539" s="75"/>
      <c r="VKD539" s="66"/>
      <c r="VKE539" s="66"/>
      <c r="VKF539" s="79"/>
      <c r="VKG539" s="109"/>
      <c r="VKH539" s="479"/>
      <c r="VKI539" s="78"/>
      <c r="VKJ539" s="144"/>
      <c r="VKK539" s="75"/>
      <c r="VKL539" s="66"/>
      <c r="VKM539" s="66"/>
      <c r="VKN539" s="79"/>
      <c r="VKO539" s="109"/>
      <c r="VKP539" s="479"/>
      <c r="VKQ539" s="78"/>
      <c r="VKR539" s="144"/>
      <c r="VKS539" s="75"/>
      <c r="VKT539" s="66"/>
      <c r="VKU539" s="66"/>
      <c r="VKV539" s="79"/>
      <c r="VKW539" s="109"/>
      <c r="VKX539" s="479"/>
      <c r="VKY539" s="78"/>
      <c r="VKZ539" s="144"/>
      <c r="VLA539" s="75"/>
      <c r="VLB539" s="66"/>
      <c r="VLC539" s="66"/>
      <c r="VLD539" s="79"/>
      <c r="VLE539" s="109"/>
      <c r="VLF539" s="479"/>
      <c r="VLG539" s="78"/>
      <c r="VLH539" s="144"/>
      <c r="VLI539" s="75"/>
      <c r="VLJ539" s="66"/>
      <c r="VLK539" s="66"/>
      <c r="VLL539" s="79"/>
      <c r="VLM539" s="109"/>
      <c r="VLN539" s="479"/>
      <c r="VLO539" s="78"/>
      <c r="VLP539" s="144"/>
      <c r="VLQ539" s="75"/>
      <c r="VLR539" s="66"/>
      <c r="VLS539" s="66"/>
      <c r="VLT539" s="79"/>
      <c r="VLU539" s="109"/>
      <c r="VLV539" s="479"/>
      <c r="VLW539" s="78"/>
      <c r="VLX539" s="144"/>
      <c r="VLY539" s="75"/>
      <c r="VLZ539" s="66"/>
      <c r="VMA539" s="66"/>
      <c r="VMB539" s="79"/>
      <c r="VMC539" s="109"/>
      <c r="VMD539" s="479"/>
      <c r="VME539" s="78"/>
      <c r="VMF539" s="144"/>
      <c r="VMG539" s="75"/>
      <c r="VMH539" s="66"/>
      <c r="VMI539" s="66"/>
      <c r="VMJ539" s="79"/>
      <c r="VMK539" s="109"/>
      <c r="VML539" s="479"/>
      <c r="VMM539" s="78"/>
      <c r="VMN539" s="144"/>
      <c r="VMO539" s="75"/>
      <c r="VMP539" s="66"/>
      <c r="VMQ539" s="66"/>
      <c r="VMR539" s="79"/>
      <c r="VMS539" s="109"/>
      <c r="VMT539" s="479"/>
      <c r="VMU539" s="78"/>
      <c r="VMV539" s="144"/>
      <c r="VMW539" s="75"/>
      <c r="VMX539" s="66"/>
      <c r="VMY539" s="66"/>
      <c r="VMZ539" s="79"/>
      <c r="VNA539" s="109"/>
      <c r="VNB539" s="479"/>
      <c r="VNC539" s="78"/>
      <c r="VND539" s="144"/>
      <c r="VNE539" s="75"/>
      <c r="VNF539" s="66"/>
      <c r="VNG539" s="66"/>
      <c r="VNH539" s="79"/>
      <c r="VNI539" s="109"/>
      <c r="VNJ539" s="479"/>
      <c r="VNK539" s="78"/>
      <c r="VNL539" s="144"/>
      <c r="VNM539" s="75"/>
      <c r="VNN539" s="66"/>
      <c r="VNO539" s="66"/>
      <c r="VNP539" s="79"/>
      <c r="VNQ539" s="109"/>
      <c r="VNR539" s="479"/>
      <c r="VNS539" s="78"/>
      <c r="VNT539" s="144"/>
      <c r="VNU539" s="75"/>
      <c r="VNV539" s="66"/>
      <c r="VNW539" s="66"/>
      <c r="VNX539" s="79"/>
      <c r="VNY539" s="109"/>
      <c r="VNZ539" s="479"/>
      <c r="VOA539" s="78"/>
      <c r="VOB539" s="144"/>
      <c r="VOC539" s="75"/>
      <c r="VOD539" s="66"/>
      <c r="VOE539" s="66"/>
      <c r="VOF539" s="79"/>
      <c r="VOG539" s="109"/>
      <c r="VOH539" s="479"/>
      <c r="VOI539" s="78"/>
      <c r="VOJ539" s="144"/>
      <c r="VOK539" s="75"/>
      <c r="VOL539" s="66"/>
      <c r="VOM539" s="66"/>
      <c r="VON539" s="79"/>
      <c r="VOO539" s="109"/>
      <c r="VOP539" s="479"/>
      <c r="VOQ539" s="78"/>
      <c r="VOR539" s="144"/>
      <c r="VOS539" s="75"/>
      <c r="VOT539" s="66"/>
      <c r="VOU539" s="66"/>
      <c r="VOV539" s="79"/>
      <c r="VOW539" s="109"/>
      <c r="VOX539" s="479"/>
      <c r="VOY539" s="78"/>
      <c r="VOZ539" s="144"/>
      <c r="VPA539" s="75"/>
      <c r="VPB539" s="66"/>
      <c r="VPC539" s="66"/>
      <c r="VPD539" s="79"/>
      <c r="VPE539" s="109"/>
      <c r="VPF539" s="479"/>
      <c r="VPG539" s="78"/>
      <c r="VPH539" s="144"/>
      <c r="VPI539" s="75"/>
      <c r="VPJ539" s="66"/>
      <c r="VPK539" s="66"/>
      <c r="VPL539" s="79"/>
      <c r="VPM539" s="109"/>
      <c r="VPN539" s="479"/>
      <c r="VPO539" s="78"/>
      <c r="VPP539" s="144"/>
      <c r="VPQ539" s="75"/>
      <c r="VPR539" s="66"/>
      <c r="VPS539" s="66"/>
      <c r="VPT539" s="79"/>
      <c r="VPU539" s="109"/>
      <c r="VPV539" s="479"/>
      <c r="VPW539" s="78"/>
      <c r="VPX539" s="144"/>
      <c r="VPY539" s="75"/>
      <c r="VPZ539" s="66"/>
      <c r="VQA539" s="66"/>
      <c r="VQB539" s="79"/>
      <c r="VQC539" s="109"/>
      <c r="VQD539" s="479"/>
      <c r="VQE539" s="78"/>
      <c r="VQF539" s="144"/>
      <c r="VQG539" s="75"/>
      <c r="VQH539" s="66"/>
      <c r="VQI539" s="66"/>
      <c r="VQJ539" s="79"/>
      <c r="VQK539" s="109"/>
      <c r="VQL539" s="479"/>
      <c r="VQM539" s="78"/>
      <c r="VQN539" s="144"/>
      <c r="VQO539" s="75"/>
      <c r="VQP539" s="66"/>
      <c r="VQQ539" s="66"/>
      <c r="VQR539" s="79"/>
      <c r="VQS539" s="109"/>
      <c r="VQT539" s="479"/>
      <c r="VQU539" s="78"/>
      <c r="VQV539" s="144"/>
      <c r="VQW539" s="75"/>
      <c r="VQX539" s="66"/>
      <c r="VQY539" s="66"/>
      <c r="VQZ539" s="79"/>
      <c r="VRA539" s="109"/>
      <c r="VRB539" s="479"/>
      <c r="VRC539" s="78"/>
      <c r="VRD539" s="144"/>
      <c r="VRE539" s="75"/>
      <c r="VRF539" s="66"/>
      <c r="VRG539" s="66"/>
      <c r="VRH539" s="79"/>
      <c r="VRI539" s="109"/>
      <c r="VRJ539" s="479"/>
      <c r="VRK539" s="78"/>
      <c r="VRL539" s="144"/>
      <c r="VRM539" s="75"/>
      <c r="VRN539" s="66"/>
      <c r="VRO539" s="66"/>
      <c r="VRP539" s="79"/>
      <c r="VRQ539" s="109"/>
      <c r="VRR539" s="479"/>
      <c r="VRS539" s="78"/>
      <c r="VRT539" s="144"/>
      <c r="VRU539" s="75"/>
      <c r="VRV539" s="66"/>
      <c r="VRW539" s="66"/>
      <c r="VRX539" s="79"/>
      <c r="VRY539" s="109"/>
      <c r="VRZ539" s="479"/>
      <c r="VSA539" s="78"/>
      <c r="VSB539" s="144"/>
      <c r="VSC539" s="75"/>
      <c r="VSD539" s="66"/>
      <c r="VSE539" s="66"/>
      <c r="VSF539" s="79"/>
      <c r="VSG539" s="109"/>
      <c r="VSH539" s="479"/>
      <c r="VSI539" s="78"/>
      <c r="VSJ539" s="144"/>
      <c r="VSK539" s="75"/>
      <c r="VSL539" s="66"/>
      <c r="VSM539" s="66"/>
      <c r="VSN539" s="79"/>
      <c r="VSO539" s="109"/>
      <c r="VSP539" s="479"/>
      <c r="VSQ539" s="78"/>
      <c r="VSR539" s="144"/>
      <c r="VSS539" s="75"/>
      <c r="VST539" s="66"/>
      <c r="VSU539" s="66"/>
      <c r="VSV539" s="79"/>
      <c r="VSW539" s="109"/>
      <c r="VSX539" s="479"/>
      <c r="VSY539" s="78"/>
      <c r="VSZ539" s="144"/>
      <c r="VTA539" s="75"/>
      <c r="VTB539" s="66"/>
      <c r="VTC539" s="66"/>
      <c r="VTD539" s="79"/>
      <c r="VTE539" s="109"/>
      <c r="VTF539" s="479"/>
      <c r="VTG539" s="78"/>
      <c r="VTH539" s="144"/>
      <c r="VTI539" s="75"/>
      <c r="VTJ539" s="66"/>
      <c r="VTK539" s="66"/>
      <c r="VTL539" s="79"/>
      <c r="VTM539" s="109"/>
      <c r="VTN539" s="479"/>
      <c r="VTO539" s="78"/>
      <c r="VTP539" s="144"/>
      <c r="VTQ539" s="75"/>
      <c r="VTR539" s="66"/>
      <c r="VTS539" s="66"/>
      <c r="VTT539" s="79"/>
      <c r="VTU539" s="109"/>
      <c r="VTV539" s="479"/>
      <c r="VTW539" s="78"/>
      <c r="VTX539" s="144"/>
      <c r="VTY539" s="75"/>
      <c r="VTZ539" s="66"/>
      <c r="VUA539" s="66"/>
      <c r="VUB539" s="79"/>
      <c r="VUC539" s="109"/>
      <c r="VUD539" s="479"/>
      <c r="VUE539" s="78"/>
      <c r="VUF539" s="144"/>
      <c r="VUG539" s="75"/>
      <c r="VUH539" s="66"/>
      <c r="VUI539" s="66"/>
      <c r="VUJ539" s="79"/>
      <c r="VUK539" s="109"/>
      <c r="VUL539" s="479"/>
      <c r="VUM539" s="78"/>
      <c r="VUN539" s="144"/>
      <c r="VUO539" s="75"/>
      <c r="VUP539" s="66"/>
      <c r="VUQ539" s="66"/>
      <c r="VUR539" s="79"/>
      <c r="VUS539" s="109"/>
      <c r="VUT539" s="479"/>
      <c r="VUU539" s="78"/>
      <c r="VUV539" s="144"/>
      <c r="VUW539" s="75"/>
      <c r="VUX539" s="66"/>
      <c r="VUY539" s="66"/>
      <c r="VUZ539" s="79"/>
      <c r="VVA539" s="109"/>
      <c r="VVB539" s="479"/>
      <c r="VVC539" s="78"/>
      <c r="VVD539" s="144"/>
      <c r="VVE539" s="75"/>
      <c r="VVF539" s="66"/>
      <c r="VVG539" s="66"/>
      <c r="VVH539" s="79"/>
      <c r="VVI539" s="109"/>
      <c r="VVJ539" s="479"/>
      <c r="VVK539" s="78"/>
      <c r="VVL539" s="144"/>
      <c r="VVM539" s="75"/>
      <c r="VVN539" s="66"/>
      <c r="VVO539" s="66"/>
      <c r="VVP539" s="79"/>
      <c r="VVQ539" s="109"/>
      <c r="VVR539" s="479"/>
      <c r="VVS539" s="78"/>
      <c r="VVT539" s="144"/>
      <c r="VVU539" s="75"/>
      <c r="VVV539" s="66"/>
      <c r="VVW539" s="66"/>
      <c r="VVX539" s="79"/>
      <c r="VVY539" s="109"/>
      <c r="VVZ539" s="479"/>
      <c r="VWA539" s="78"/>
      <c r="VWB539" s="144"/>
      <c r="VWC539" s="75"/>
      <c r="VWD539" s="66"/>
      <c r="VWE539" s="66"/>
      <c r="VWF539" s="79"/>
      <c r="VWG539" s="109"/>
      <c r="VWH539" s="479"/>
      <c r="VWI539" s="78"/>
      <c r="VWJ539" s="144"/>
      <c r="VWK539" s="75"/>
      <c r="VWL539" s="66"/>
      <c r="VWM539" s="66"/>
      <c r="VWN539" s="79"/>
      <c r="VWO539" s="109"/>
      <c r="VWP539" s="479"/>
      <c r="VWQ539" s="78"/>
      <c r="VWR539" s="144"/>
      <c r="VWS539" s="75"/>
      <c r="VWT539" s="66"/>
      <c r="VWU539" s="66"/>
      <c r="VWV539" s="79"/>
      <c r="VWW539" s="109"/>
      <c r="VWX539" s="479"/>
      <c r="VWY539" s="78"/>
      <c r="VWZ539" s="144"/>
      <c r="VXA539" s="75"/>
      <c r="VXB539" s="66"/>
      <c r="VXC539" s="66"/>
      <c r="VXD539" s="79"/>
      <c r="VXE539" s="109"/>
      <c r="VXF539" s="479"/>
      <c r="VXG539" s="78"/>
      <c r="VXH539" s="144"/>
      <c r="VXI539" s="75"/>
      <c r="VXJ539" s="66"/>
      <c r="VXK539" s="66"/>
      <c r="VXL539" s="79"/>
      <c r="VXM539" s="109"/>
      <c r="VXN539" s="479"/>
      <c r="VXO539" s="78"/>
      <c r="VXP539" s="144"/>
      <c r="VXQ539" s="75"/>
      <c r="VXR539" s="66"/>
      <c r="VXS539" s="66"/>
      <c r="VXT539" s="79"/>
      <c r="VXU539" s="109"/>
      <c r="VXV539" s="479"/>
      <c r="VXW539" s="78"/>
      <c r="VXX539" s="144"/>
      <c r="VXY539" s="75"/>
      <c r="VXZ539" s="66"/>
      <c r="VYA539" s="66"/>
      <c r="VYB539" s="79"/>
      <c r="VYC539" s="109"/>
      <c r="VYD539" s="479"/>
      <c r="VYE539" s="78"/>
      <c r="VYF539" s="144"/>
      <c r="VYG539" s="75"/>
      <c r="VYH539" s="66"/>
      <c r="VYI539" s="66"/>
      <c r="VYJ539" s="79"/>
      <c r="VYK539" s="109"/>
      <c r="VYL539" s="479"/>
      <c r="VYM539" s="78"/>
      <c r="VYN539" s="144"/>
      <c r="VYO539" s="75"/>
      <c r="VYP539" s="66"/>
      <c r="VYQ539" s="66"/>
      <c r="VYR539" s="79"/>
      <c r="VYS539" s="109"/>
      <c r="VYT539" s="479"/>
      <c r="VYU539" s="78"/>
      <c r="VYV539" s="144"/>
      <c r="VYW539" s="75"/>
      <c r="VYX539" s="66"/>
      <c r="VYY539" s="66"/>
      <c r="VYZ539" s="79"/>
      <c r="VZA539" s="109"/>
      <c r="VZB539" s="479"/>
      <c r="VZC539" s="78"/>
      <c r="VZD539" s="144"/>
      <c r="VZE539" s="75"/>
      <c r="VZF539" s="66"/>
      <c r="VZG539" s="66"/>
      <c r="VZH539" s="79"/>
      <c r="VZI539" s="109"/>
      <c r="VZJ539" s="479"/>
      <c r="VZK539" s="78"/>
      <c r="VZL539" s="144"/>
      <c r="VZM539" s="75"/>
      <c r="VZN539" s="66"/>
      <c r="VZO539" s="66"/>
      <c r="VZP539" s="79"/>
      <c r="VZQ539" s="109"/>
      <c r="VZR539" s="479"/>
      <c r="VZS539" s="78"/>
      <c r="VZT539" s="144"/>
      <c r="VZU539" s="75"/>
      <c r="VZV539" s="66"/>
      <c r="VZW539" s="66"/>
      <c r="VZX539" s="79"/>
      <c r="VZY539" s="109"/>
      <c r="VZZ539" s="479"/>
      <c r="WAA539" s="78"/>
      <c r="WAB539" s="144"/>
      <c r="WAC539" s="75"/>
      <c r="WAD539" s="66"/>
      <c r="WAE539" s="66"/>
      <c r="WAF539" s="79"/>
      <c r="WAG539" s="109"/>
      <c r="WAH539" s="479"/>
      <c r="WAI539" s="78"/>
      <c r="WAJ539" s="144"/>
      <c r="WAK539" s="75"/>
      <c r="WAL539" s="66"/>
      <c r="WAM539" s="66"/>
      <c r="WAN539" s="79"/>
      <c r="WAO539" s="109"/>
      <c r="WAP539" s="479"/>
      <c r="WAQ539" s="78"/>
      <c r="WAR539" s="144"/>
      <c r="WAS539" s="75"/>
      <c r="WAT539" s="66"/>
      <c r="WAU539" s="66"/>
      <c r="WAV539" s="79"/>
      <c r="WAW539" s="109"/>
      <c r="WAX539" s="479"/>
      <c r="WAY539" s="78"/>
      <c r="WAZ539" s="144"/>
      <c r="WBA539" s="75"/>
      <c r="WBB539" s="66"/>
      <c r="WBC539" s="66"/>
      <c r="WBD539" s="79"/>
      <c r="WBE539" s="109"/>
      <c r="WBF539" s="479"/>
      <c r="WBG539" s="78"/>
      <c r="WBH539" s="144"/>
      <c r="WBI539" s="75"/>
      <c r="WBJ539" s="66"/>
      <c r="WBK539" s="66"/>
      <c r="WBL539" s="79"/>
      <c r="WBM539" s="109"/>
      <c r="WBN539" s="479"/>
      <c r="WBO539" s="78"/>
      <c r="WBP539" s="144"/>
      <c r="WBQ539" s="75"/>
      <c r="WBR539" s="66"/>
      <c r="WBS539" s="66"/>
      <c r="WBT539" s="79"/>
      <c r="WBU539" s="109"/>
      <c r="WBV539" s="479"/>
      <c r="WBW539" s="78"/>
      <c r="WBX539" s="144"/>
      <c r="WBY539" s="75"/>
      <c r="WBZ539" s="66"/>
      <c r="WCA539" s="66"/>
      <c r="WCB539" s="79"/>
      <c r="WCC539" s="109"/>
      <c r="WCD539" s="479"/>
      <c r="WCE539" s="78"/>
      <c r="WCF539" s="144"/>
      <c r="WCG539" s="75"/>
      <c r="WCH539" s="66"/>
      <c r="WCI539" s="66"/>
      <c r="WCJ539" s="79"/>
      <c r="WCK539" s="109"/>
      <c r="WCL539" s="479"/>
      <c r="WCM539" s="78"/>
      <c r="WCN539" s="144"/>
      <c r="WCO539" s="75"/>
      <c r="WCP539" s="66"/>
      <c r="WCQ539" s="66"/>
      <c r="WCR539" s="79"/>
      <c r="WCS539" s="109"/>
      <c r="WCT539" s="479"/>
      <c r="WCU539" s="78"/>
      <c r="WCV539" s="144"/>
      <c r="WCW539" s="75"/>
      <c r="WCX539" s="66"/>
      <c r="WCY539" s="66"/>
      <c r="WCZ539" s="79"/>
      <c r="WDA539" s="109"/>
      <c r="WDB539" s="479"/>
      <c r="WDC539" s="78"/>
      <c r="WDD539" s="144"/>
      <c r="WDE539" s="75"/>
      <c r="WDF539" s="66"/>
      <c r="WDG539" s="66"/>
      <c r="WDH539" s="79"/>
      <c r="WDI539" s="109"/>
      <c r="WDJ539" s="479"/>
      <c r="WDK539" s="78"/>
      <c r="WDL539" s="144"/>
      <c r="WDM539" s="75"/>
      <c r="WDN539" s="66"/>
      <c r="WDO539" s="66"/>
      <c r="WDP539" s="79"/>
      <c r="WDQ539" s="109"/>
      <c r="WDR539" s="479"/>
      <c r="WDS539" s="78"/>
      <c r="WDT539" s="144"/>
      <c r="WDU539" s="75"/>
      <c r="WDV539" s="66"/>
      <c r="WDW539" s="66"/>
      <c r="WDX539" s="79"/>
      <c r="WDY539" s="109"/>
      <c r="WDZ539" s="479"/>
      <c r="WEA539" s="78"/>
      <c r="WEB539" s="144"/>
      <c r="WEC539" s="75"/>
      <c r="WED539" s="66"/>
      <c r="WEE539" s="66"/>
      <c r="WEF539" s="79"/>
      <c r="WEG539" s="109"/>
      <c r="WEH539" s="479"/>
      <c r="WEI539" s="78"/>
      <c r="WEJ539" s="144"/>
      <c r="WEK539" s="75"/>
      <c r="WEL539" s="66"/>
      <c r="WEM539" s="66"/>
      <c r="WEN539" s="79"/>
      <c r="WEO539" s="109"/>
      <c r="WEP539" s="479"/>
      <c r="WEQ539" s="78"/>
      <c r="WER539" s="144"/>
      <c r="WES539" s="75"/>
      <c r="WET539" s="66"/>
      <c r="WEU539" s="66"/>
      <c r="WEV539" s="79"/>
      <c r="WEW539" s="109"/>
      <c r="WEX539" s="479"/>
      <c r="WEY539" s="78"/>
      <c r="WEZ539" s="144"/>
      <c r="WFA539" s="75"/>
      <c r="WFB539" s="66"/>
      <c r="WFC539" s="66"/>
      <c r="WFD539" s="79"/>
      <c r="WFE539" s="109"/>
      <c r="WFF539" s="479"/>
      <c r="WFG539" s="78"/>
      <c r="WFH539" s="144"/>
      <c r="WFI539" s="75"/>
      <c r="WFJ539" s="66"/>
      <c r="WFK539" s="66"/>
      <c r="WFL539" s="79"/>
      <c r="WFM539" s="109"/>
      <c r="WFN539" s="479"/>
      <c r="WFO539" s="78"/>
      <c r="WFP539" s="144"/>
      <c r="WFQ539" s="75"/>
      <c r="WFR539" s="66"/>
      <c r="WFS539" s="66"/>
      <c r="WFT539" s="79"/>
      <c r="WFU539" s="109"/>
      <c r="WFV539" s="479"/>
      <c r="WFW539" s="78"/>
      <c r="WFX539" s="144"/>
      <c r="WFY539" s="75"/>
      <c r="WFZ539" s="66"/>
      <c r="WGA539" s="66"/>
      <c r="WGB539" s="79"/>
      <c r="WGC539" s="109"/>
      <c r="WGD539" s="479"/>
      <c r="WGE539" s="78"/>
      <c r="WGF539" s="144"/>
      <c r="WGG539" s="75"/>
      <c r="WGH539" s="66"/>
      <c r="WGI539" s="66"/>
      <c r="WGJ539" s="79"/>
      <c r="WGK539" s="109"/>
      <c r="WGL539" s="479"/>
      <c r="WGM539" s="78"/>
      <c r="WGN539" s="144"/>
      <c r="WGO539" s="75"/>
      <c r="WGP539" s="66"/>
      <c r="WGQ539" s="66"/>
      <c r="WGR539" s="79"/>
      <c r="WGS539" s="109"/>
      <c r="WGT539" s="479"/>
      <c r="WGU539" s="78"/>
      <c r="WGV539" s="144"/>
      <c r="WGW539" s="75"/>
      <c r="WGX539" s="66"/>
      <c r="WGY539" s="66"/>
      <c r="WGZ539" s="79"/>
      <c r="WHA539" s="109"/>
      <c r="WHB539" s="479"/>
      <c r="WHC539" s="78"/>
      <c r="WHD539" s="144"/>
      <c r="WHE539" s="75"/>
      <c r="WHF539" s="66"/>
      <c r="WHG539" s="66"/>
      <c r="WHH539" s="79"/>
      <c r="WHI539" s="109"/>
      <c r="WHJ539" s="479"/>
      <c r="WHK539" s="78"/>
      <c r="WHL539" s="144"/>
      <c r="WHM539" s="75"/>
      <c r="WHN539" s="66"/>
      <c r="WHO539" s="66"/>
      <c r="WHP539" s="79"/>
      <c r="WHQ539" s="109"/>
      <c r="WHR539" s="479"/>
      <c r="WHS539" s="78"/>
      <c r="WHT539" s="144"/>
      <c r="WHU539" s="75"/>
      <c r="WHV539" s="66"/>
      <c r="WHW539" s="66"/>
      <c r="WHX539" s="79"/>
      <c r="WHY539" s="109"/>
      <c r="WHZ539" s="479"/>
      <c r="WIA539" s="78"/>
      <c r="WIB539" s="144"/>
      <c r="WIC539" s="75"/>
      <c r="WID539" s="66"/>
      <c r="WIE539" s="66"/>
      <c r="WIF539" s="79"/>
      <c r="WIG539" s="109"/>
      <c r="WIH539" s="479"/>
      <c r="WII539" s="78"/>
      <c r="WIJ539" s="144"/>
      <c r="WIK539" s="75"/>
      <c r="WIL539" s="66"/>
      <c r="WIM539" s="66"/>
      <c r="WIN539" s="79"/>
      <c r="WIO539" s="109"/>
      <c r="WIP539" s="479"/>
      <c r="WIQ539" s="78"/>
      <c r="WIR539" s="144"/>
      <c r="WIS539" s="75"/>
      <c r="WIT539" s="66"/>
      <c r="WIU539" s="66"/>
      <c r="WIV539" s="79"/>
      <c r="WIW539" s="109"/>
      <c r="WIX539" s="479"/>
      <c r="WIY539" s="78"/>
      <c r="WIZ539" s="144"/>
      <c r="WJA539" s="75"/>
      <c r="WJB539" s="66"/>
      <c r="WJC539" s="66"/>
      <c r="WJD539" s="79"/>
      <c r="WJE539" s="109"/>
      <c r="WJF539" s="479"/>
      <c r="WJG539" s="78"/>
      <c r="WJH539" s="144"/>
      <c r="WJI539" s="75"/>
      <c r="WJJ539" s="66"/>
      <c r="WJK539" s="66"/>
      <c r="WJL539" s="79"/>
      <c r="WJM539" s="109"/>
      <c r="WJN539" s="479"/>
      <c r="WJO539" s="78"/>
      <c r="WJP539" s="144"/>
      <c r="WJQ539" s="75"/>
      <c r="WJR539" s="66"/>
      <c r="WJS539" s="66"/>
      <c r="WJT539" s="79"/>
      <c r="WJU539" s="109"/>
      <c r="WJV539" s="479"/>
      <c r="WJW539" s="78"/>
      <c r="WJX539" s="144"/>
      <c r="WJY539" s="75"/>
      <c r="WJZ539" s="66"/>
      <c r="WKA539" s="66"/>
      <c r="WKB539" s="79"/>
      <c r="WKC539" s="109"/>
      <c r="WKD539" s="479"/>
      <c r="WKE539" s="78"/>
      <c r="WKF539" s="144"/>
      <c r="WKG539" s="75"/>
      <c r="WKH539" s="66"/>
      <c r="WKI539" s="66"/>
      <c r="WKJ539" s="79"/>
      <c r="WKK539" s="109"/>
      <c r="WKL539" s="479"/>
      <c r="WKM539" s="78"/>
      <c r="WKN539" s="144"/>
      <c r="WKO539" s="75"/>
      <c r="WKP539" s="66"/>
      <c r="WKQ539" s="66"/>
      <c r="WKR539" s="79"/>
      <c r="WKS539" s="109"/>
      <c r="WKT539" s="479"/>
      <c r="WKU539" s="78"/>
      <c r="WKV539" s="144"/>
      <c r="WKW539" s="75"/>
      <c r="WKX539" s="66"/>
      <c r="WKY539" s="66"/>
      <c r="WKZ539" s="79"/>
      <c r="WLA539" s="109"/>
      <c r="WLB539" s="479"/>
      <c r="WLC539" s="78"/>
      <c r="WLD539" s="144"/>
      <c r="WLE539" s="75"/>
      <c r="WLF539" s="66"/>
      <c r="WLG539" s="66"/>
      <c r="WLH539" s="79"/>
      <c r="WLI539" s="109"/>
      <c r="WLJ539" s="479"/>
      <c r="WLK539" s="78"/>
      <c r="WLL539" s="144"/>
      <c r="WLM539" s="75"/>
      <c r="WLN539" s="66"/>
      <c r="WLO539" s="66"/>
      <c r="WLP539" s="79"/>
      <c r="WLQ539" s="109"/>
      <c r="WLR539" s="479"/>
      <c r="WLS539" s="78"/>
      <c r="WLT539" s="144"/>
      <c r="WLU539" s="75"/>
      <c r="WLV539" s="66"/>
      <c r="WLW539" s="66"/>
      <c r="WLX539" s="79"/>
      <c r="WLY539" s="109"/>
      <c r="WLZ539" s="479"/>
      <c r="WMA539" s="78"/>
      <c r="WMB539" s="144"/>
      <c r="WMC539" s="75"/>
      <c r="WMD539" s="66"/>
      <c r="WME539" s="66"/>
      <c r="WMF539" s="79"/>
      <c r="WMG539" s="109"/>
      <c r="WMH539" s="479"/>
      <c r="WMI539" s="78"/>
      <c r="WMJ539" s="144"/>
      <c r="WMK539" s="75"/>
      <c r="WML539" s="66"/>
      <c r="WMM539" s="66"/>
      <c r="WMN539" s="79"/>
      <c r="WMO539" s="109"/>
      <c r="WMP539" s="479"/>
      <c r="WMQ539" s="78"/>
      <c r="WMR539" s="144"/>
      <c r="WMS539" s="75"/>
      <c r="WMT539" s="66"/>
      <c r="WMU539" s="66"/>
      <c r="WMV539" s="79"/>
      <c r="WMW539" s="109"/>
      <c r="WMX539" s="479"/>
      <c r="WMY539" s="78"/>
      <c r="WMZ539" s="144"/>
      <c r="WNA539" s="75"/>
      <c r="WNB539" s="66"/>
      <c r="WNC539" s="66"/>
      <c r="WND539" s="79"/>
      <c r="WNE539" s="109"/>
      <c r="WNF539" s="479"/>
      <c r="WNG539" s="78"/>
      <c r="WNH539" s="144"/>
      <c r="WNI539" s="75"/>
      <c r="WNJ539" s="66"/>
      <c r="WNK539" s="66"/>
      <c r="WNL539" s="79"/>
      <c r="WNM539" s="109"/>
      <c r="WNN539" s="479"/>
      <c r="WNO539" s="78"/>
      <c r="WNP539" s="144"/>
      <c r="WNQ539" s="75"/>
      <c r="WNR539" s="66"/>
      <c r="WNS539" s="66"/>
      <c r="WNT539" s="79"/>
      <c r="WNU539" s="109"/>
      <c r="WNV539" s="479"/>
      <c r="WNW539" s="78"/>
      <c r="WNX539" s="144"/>
      <c r="WNY539" s="75"/>
      <c r="WNZ539" s="66"/>
      <c r="WOA539" s="66"/>
      <c r="WOB539" s="79"/>
      <c r="WOC539" s="109"/>
      <c r="WOD539" s="479"/>
      <c r="WOE539" s="78"/>
      <c r="WOF539" s="144"/>
      <c r="WOG539" s="75"/>
      <c r="WOH539" s="66"/>
      <c r="WOI539" s="66"/>
      <c r="WOJ539" s="79"/>
      <c r="WOK539" s="109"/>
      <c r="WOL539" s="479"/>
      <c r="WOM539" s="78"/>
      <c r="WON539" s="144"/>
      <c r="WOO539" s="75"/>
      <c r="WOP539" s="66"/>
      <c r="WOQ539" s="66"/>
      <c r="WOR539" s="79"/>
      <c r="WOS539" s="109"/>
      <c r="WOT539" s="479"/>
      <c r="WOU539" s="78"/>
      <c r="WOV539" s="144"/>
      <c r="WOW539" s="75"/>
      <c r="WOX539" s="66"/>
      <c r="WOY539" s="66"/>
      <c r="WOZ539" s="79"/>
      <c r="WPA539" s="109"/>
      <c r="WPB539" s="479"/>
      <c r="WPC539" s="78"/>
      <c r="WPD539" s="144"/>
      <c r="WPE539" s="75"/>
      <c r="WPF539" s="66"/>
      <c r="WPG539" s="66"/>
      <c r="WPH539" s="79"/>
      <c r="WPI539" s="109"/>
      <c r="WPJ539" s="479"/>
      <c r="WPK539" s="78"/>
      <c r="WPL539" s="144"/>
      <c r="WPM539" s="75"/>
      <c r="WPN539" s="66"/>
      <c r="WPO539" s="66"/>
      <c r="WPP539" s="79"/>
      <c r="WPQ539" s="109"/>
      <c r="WPR539" s="479"/>
      <c r="WPS539" s="78"/>
      <c r="WPT539" s="144"/>
      <c r="WPU539" s="75"/>
      <c r="WPV539" s="66"/>
      <c r="WPW539" s="66"/>
      <c r="WPX539" s="79"/>
      <c r="WPY539" s="109"/>
      <c r="WPZ539" s="479"/>
      <c r="WQA539" s="78"/>
      <c r="WQB539" s="144"/>
      <c r="WQC539" s="75"/>
      <c r="WQD539" s="66"/>
      <c r="WQE539" s="66"/>
      <c r="WQF539" s="79"/>
      <c r="WQG539" s="109"/>
      <c r="WQH539" s="479"/>
      <c r="WQI539" s="78"/>
      <c r="WQJ539" s="144"/>
      <c r="WQK539" s="75"/>
      <c r="WQL539" s="66"/>
      <c r="WQM539" s="66"/>
      <c r="WQN539" s="79"/>
      <c r="WQO539" s="109"/>
      <c r="WQP539" s="479"/>
      <c r="WQQ539" s="78"/>
      <c r="WQR539" s="144"/>
      <c r="WQS539" s="75"/>
      <c r="WQT539" s="66"/>
      <c r="WQU539" s="66"/>
      <c r="WQV539" s="79"/>
      <c r="WQW539" s="109"/>
      <c r="WQX539" s="479"/>
      <c r="WQY539" s="78"/>
      <c r="WQZ539" s="144"/>
      <c r="WRA539" s="75"/>
      <c r="WRB539" s="66"/>
      <c r="WRC539" s="66"/>
      <c r="WRD539" s="79"/>
      <c r="WRE539" s="109"/>
      <c r="WRF539" s="479"/>
      <c r="WRG539" s="78"/>
      <c r="WRH539" s="144"/>
      <c r="WRI539" s="75"/>
      <c r="WRJ539" s="66"/>
      <c r="WRK539" s="66"/>
      <c r="WRL539" s="79"/>
      <c r="WRM539" s="109"/>
      <c r="WRN539" s="479"/>
      <c r="WRO539" s="78"/>
      <c r="WRP539" s="144"/>
      <c r="WRQ539" s="75"/>
      <c r="WRR539" s="66"/>
      <c r="WRS539" s="66"/>
      <c r="WRT539" s="79"/>
      <c r="WRU539" s="109"/>
      <c r="WRV539" s="479"/>
      <c r="WRW539" s="78"/>
      <c r="WRX539" s="144"/>
      <c r="WRY539" s="75"/>
      <c r="WRZ539" s="66"/>
      <c r="WSA539" s="66"/>
      <c r="WSB539" s="79"/>
      <c r="WSC539" s="109"/>
      <c r="WSD539" s="479"/>
      <c r="WSE539" s="78"/>
      <c r="WSF539" s="144"/>
      <c r="WSG539" s="75"/>
      <c r="WSH539" s="66"/>
      <c r="WSI539" s="66"/>
      <c r="WSJ539" s="79"/>
      <c r="WSK539" s="109"/>
      <c r="WSL539" s="479"/>
      <c r="WSM539" s="78"/>
      <c r="WSN539" s="144"/>
      <c r="WSO539" s="75"/>
      <c r="WSP539" s="66"/>
      <c r="WSQ539" s="66"/>
      <c r="WSR539" s="79"/>
      <c r="WSS539" s="109"/>
      <c r="WST539" s="479"/>
      <c r="WSU539" s="78"/>
      <c r="WSV539" s="144"/>
      <c r="WSW539" s="75"/>
      <c r="WSX539" s="66"/>
      <c r="WSY539" s="66"/>
      <c r="WSZ539" s="79"/>
      <c r="WTA539" s="109"/>
      <c r="WTB539" s="479"/>
      <c r="WTC539" s="78"/>
      <c r="WTD539" s="144"/>
      <c r="WTE539" s="75"/>
      <c r="WTF539" s="66"/>
      <c r="WTG539" s="66"/>
      <c r="WTH539" s="79"/>
      <c r="WTI539" s="109"/>
      <c r="WTJ539" s="479"/>
      <c r="WTK539" s="78"/>
      <c r="WTL539" s="144"/>
      <c r="WTM539" s="75"/>
      <c r="WTN539" s="66"/>
      <c r="WTO539" s="66"/>
      <c r="WTP539" s="79"/>
      <c r="WTQ539" s="109"/>
      <c r="WTR539" s="479"/>
      <c r="WTS539" s="78"/>
      <c r="WTT539" s="144"/>
      <c r="WTU539" s="75"/>
      <c r="WTV539" s="66"/>
      <c r="WTW539" s="66"/>
      <c r="WTX539" s="79"/>
      <c r="WTY539" s="109"/>
      <c r="WTZ539" s="479"/>
      <c r="WUA539" s="78"/>
      <c r="WUB539" s="144"/>
      <c r="WUC539" s="75"/>
      <c r="WUD539" s="66"/>
      <c r="WUE539" s="66"/>
      <c r="WUF539" s="79"/>
      <c r="WUG539" s="109"/>
      <c r="WUH539" s="479"/>
      <c r="WUI539" s="78"/>
      <c r="WUJ539" s="144"/>
      <c r="WUK539" s="75"/>
      <c r="WUL539" s="66"/>
      <c r="WUM539" s="66"/>
      <c r="WUN539" s="79"/>
      <c r="WUO539" s="109"/>
      <c r="WUP539" s="479"/>
      <c r="WUQ539" s="78"/>
      <c r="WUR539" s="144"/>
      <c r="WUS539" s="75"/>
      <c r="WUT539" s="66"/>
      <c r="WUU539" s="66"/>
      <c r="WUV539" s="79"/>
      <c r="WUW539" s="109"/>
      <c r="WUX539" s="479"/>
      <c r="WUY539" s="78"/>
      <c r="WUZ539" s="144"/>
      <c r="WVA539" s="75"/>
      <c r="WVB539" s="66"/>
      <c r="WVC539" s="66"/>
      <c r="WVD539" s="79"/>
      <c r="WVE539" s="109"/>
      <c r="WVF539" s="479"/>
      <c r="WVG539" s="78"/>
      <c r="WVH539" s="144"/>
      <c r="WVI539" s="75"/>
      <c r="WVJ539" s="66"/>
      <c r="WVK539" s="66"/>
      <c r="WVL539" s="79"/>
      <c r="WVM539" s="109"/>
      <c r="WVN539" s="479"/>
      <c r="WVO539" s="78"/>
      <c r="WVP539" s="144"/>
      <c r="WVQ539" s="75"/>
      <c r="WVR539" s="66"/>
      <c r="WVS539" s="66"/>
      <c r="WVT539" s="79"/>
      <c r="WVU539" s="109"/>
      <c r="WVV539" s="479"/>
      <c r="WVW539" s="78"/>
      <c r="WVX539" s="144"/>
      <c r="WVY539" s="75"/>
      <c r="WVZ539" s="66"/>
      <c r="WWA539" s="66"/>
      <c r="WWB539" s="79"/>
      <c r="WWC539" s="109"/>
      <c r="WWD539" s="479"/>
      <c r="WWE539" s="78"/>
      <c r="WWF539" s="144"/>
      <c r="WWG539" s="75"/>
      <c r="WWH539" s="66"/>
      <c r="WWI539" s="66"/>
      <c r="WWJ539" s="79"/>
      <c r="WWK539" s="109"/>
      <c r="WWL539" s="479"/>
      <c r="WWM539" s="78"/>
      <c r="WWN539" s="144"/>
      <c r="WWO539" s="75"/>
      <c r="WWP539" s="66"/>
      <c r="WWQ539" s="66"/>
      <c r="WWR539" s="79"/>
      <c r="WWS539" s="109"/>
      <c r="WWT539" s="479"/>
      <c r="WWU539" s="78"/>
      <c r="WWV539" s="144"/>
      <c r="WWW539" s="75"/>
      <c r="WWX539" s="66"/>
      <c r="WWY539" s="66"/>
      <c r="WWZ539" s="79"/>
      <c r="WXA539" s="109"/>
      <c r="WXB539" s="479"/>
      <c r="WXC539" s="78"/>
      <c r="WXD539" s="144"/>
      <c r="WXE539" s="75"/>
      <c r="WXF539" s="66"/>
      <c r="WXG539" s="66"/>
      <c r="WXH539" s="79"/>
      <c r="WXI539" s="109"/>
      <c r="WXJ539" s="479"/>
      <c r="WXK539" s="78"/>
      <c r="WXL539" s="144"/>
      <c r="WXM539" s="75"/>
      <c r="WXN539" s="66"/>
      <c r="WXO539" s="66"/>
      <c r="WXP539" s="79"/>
      <c r="WXQ539" s="109"/>
      <c r="WXR539" s="479"/>
      <c r="WXS539" s="78"/>
      <c r="WXT539" s="144"/>
      <c r="WXU539" s="75"/>
      <c r="WXV539" s="66"/>
      <c r="WXW539" s="66"/>
      <c r="WXX539" s="79"/>
      <c r="WXY539" s="109"/>
      <c r="WXZ539" s="479"/>
      <c r="WYA539" s="78"/>
      <c r="WYB539" s="144"/>
      <c r="WYC539" s="75"/>
      <c r="WYD539" s="66"/>
      <c r="WYE539" s="66"/>
      <c r="WYF539" s="79"/>
      <c r="WYG539" s="109"/>
      <c r="WYH539" s="479"/>
      <c r="WYI539" s="78"/>
      <c r="WYJ539" s="144"/>
      <c r="WYK539" s="75"/>
      <c r="WYL539" s="66"/>
      <c r="WYM539" s="66"/>
      <c r="WYN539" s="79"/>
      <c r="WYO539" s="109"/>
      <c r="WYP539" s="479"/>
      <c r="WYQ539" s="78"/>
      <c r="WYR539" s="144"/>
      <c r="WYS539" s="75"/>
      <c r="WYT539" s="66"/>
      <c r="WYU539" s="66"/>
      <c r="WYV539" s="79"/>
      <c r="WYW539" s="109"/>
      <c r="WYX539" s="479"/>
      <c r="WYY539" s="78"/>
      <c r="WYZ539" s="144"/>
      <c r="WZA539" s="75"/>
      <c r="WZB539" s="66"/>
      <c r="WZC539" s="66"/>
      <c r="WZD539" s="79"/>
      <c r="WZE539" s="109"/>
      <c r="WZF539" s="479"/>
      <c r="WZG539" s="78"/>
      <c r="WZH539" s="144"/>
      <c r="WZI539" s="75"/>
      <c r="WZJ539" s="66"/>
      <c r="WZK539" s="66"/>
      <c r="WZL539" s="79"/>
      <c r="WZM539" s="109"/>
      <c r="WZN539" s="479"/>
      <c r="WZO539" s="78"/>
      <c r="WZP539" s="144"/>
      <c r="WZQ539" s="75"/>
      <c r="WZR539" s="66"/>
      <c r="WZS539" s="66"/>
      <c r="WZT539" s="79"/>
      <c r="WZU539" s="109"/>
      <c r="WZV539" s="479"/>
      <c r="WZW539" s="78"/>
      <c r="WZX539" s="144"/>
      <c r="WZY539" s="75"/>
      <c r="WZZ539" s="66"/>
      <c r="XAA539" s="66"/>
      <c r="XAB539" s="79"/>
      <c r="XAC539" s="109"/>
      <c r="XAD539" s="479"/>
      <c r="XAE539" s="78"/>
      <c r="XAF539" s="144"/>
      <c r="XAG539" s="75"/>
      <c r="XAH539" s="66"/>
      <c r="XAI539" s="66"/>
      <c r="XAJ539" s="79"/>
      <c r="XAK539" s="109"/>
      <c r="XAL539" s="479"/>
      <c r="XAM539" s="78"/>
      <c r="XAN539" s="144"/>
      <c r="XAO539" s="75"/>
      <c r="XAP539" s="66"/>
      <c r="XAQ539" s="66"/>
      <c r="XAR539" s="79"/>
      <c r="XAS539" s="109"/>
      <c r="XAT539" s="479"/>
      <c r="XAU539" s="78"/>
      <c r="XAV539" s="144"/>
      <c r="XAW539" s="75"/>
      <c r="XAX539" s="66"/>
      <c r="XAY539" s="66"/>
      <c r="XAZ539" s="79"/>
      <c r="XBA539" s="109"/>
      <c r="XBB539" s="479"/>
      <c r="XBC539" s="78"/>
      <c r="XBD539" s="144"/>
      <c r="XBE539" s="75"/>
      <c r="XBF539" s="66"/>
      <c r="XBG539" s="66"/>
      <c r="XBH539" s="79"/>
      <c r="XBI539" s="109"/>
      <c r="XBJ539" s="479"/>
      <c r="XBK539" s="78"/>
      <c r="XBL539" s="144"/>
      <c r="XBM539" s="75"/>
      <c r="XBN539" s="66"/>
      <c r="XBO539" s="66"/>
      <c r="XBP539" s="79"/>
      <c r="XBQ539" s="109"/>
      <c r="XBR539" s="479"/>
      <c r="XBS539" s="78"/>
      <c r="XBT539" s="144"/>
      <c r="XBU539" s="75"/>
      <c r="XBV539" s="66"/>
      <c r="XBW539" s="66"/>
      <c r="XBX539" s="79"/>
      <c r="XBY539" s="109"/>
      <c r="XBZ539" s="479"/>
      <c r="XCA539" s="78"/>
      <c r="XCB539" s="144"/>
      <c r="XCC539" s="75"/>
      <c r="XCD539" s="66"/>
      <c r="XCE539" s="66"/>
      <c r="XCF539" s="79"/>
      <c r="XCG539" s="109"/>
      <c r="XCH539" s="479"/>
      <c r="XCI539" s="78"/>
      <c r="XCJ539" s="144"/>
      <c r="XCK539" s="75"/>
      <c r="XCL539" s="66"/>
      <c r="XCM539" s="66"/>
      <c r="XCN539" s="79"/>
      <c r="XCO539" s="109"/>
      <c r="XCP539" s="479"/>
      <c r="XCQ539" s="78"/>
      <c r="XCR539" s="144"/>
      <c r="XCS539" s="75"/>
      <c r="XCT539" s="66"/>
      <c r="XCU539" s="66"/>
      <c r="XCV539" s="79"/>
      <c r="XCW539" s="109"/>
      <c r="XCX539" s="479"/>
      <c r="XCY539" s="78"/>
      <c r="XCZ539" s="144"/>
      <c r="XDA539" s="75"/>
      <c r="XDB539" s="66"/>
      <c r="XDC539" s="66"/>
      <c r="XDD539" s="79"/>
      <c r="XDE539" s="109"/>
      <c r="XDF539" s="479"/>
      <c r="XDG539" s="78"/>
      <c r="XDH539" s="144"/>
      <c r="XDI539" s="75"/>
      <c r="XDJ539" s="66"/>
      <c r="XDK539" s="66"/>
      <c r="XDL539" s="79"/>
      <c r="XDM539" s="109"/>
      <c r="XDN539" s="479"/>
      <c r="XDO539" s="78"/>
      <c r="XDP539" s="144"/>
      <c r="XDQ539" s="75"/>
      <c r="XDR539" s="66"/>
      <c r="XDS539" s="66"/>
      <c r="XDT539" s="79"/>
      <c r="XDU539" s="109"/>
      <c r="XDV539" s="479"/>
      <c r="XDW539" s="78"/>
      <c r="XDX539" s="144"/>
      <c r="XDY539" s="75"/>
      <c r="XDZ539" s="66"/>
      <c r="XEA539" s="66"/>
      <c r="XEB539" s="79"/>
      <c r="XEC539" s="109"/>
      <c r="XED539" s="479"/>
      <c r="XEE539" s="78"/>
      <c r="XEF539" s="144"/>
      <c r="XEG539" s="75"/>
      <c r="XEH539" s="66"/>
      <c r="XEI539" s="66"/>
      <c r="XEJ539" s="79"/>
      <c r="XEK539" s="109"/>
      <c r="XEL539" s="479"/>
      <c r="XEM539" s="78"/>
      <c r="XEN539" s="144"/>
      <c r="XEO539" s="75"/>
      <c r="XEP539" s="66"/>
      <c r="XEQ539" s="66"/>
      <c r="XER539" s="79"/>
      <c r="XES539" s="109"/>
      <c r="XET539" s="479"/>
      <c r="XEU539" s="78"/>
      <c r="XEV539" s="144"/>
      <c r="XEW539" s="75"/>
      <c r="XEX539" s="66"/>
      <c r="XEY539" s="66"/>
      <c r="XEZ539" s="79"/>
      <c r="XFA539" s="109"/>
      <c r="XFB539" s="479"/>
      <c r="XFC539" s="78"/>
      <c r="XFD539" s="144"/>
    </row>
    <row r="540" spans="1:16384" ht="16" x14ac:dyDescent="0.2">
      <c r="A540" s="75"/>
      <c r="B540" s="75" t="s">
        <v>1088</v>
      </c>
      <c r="C540" s="66" t="s">
        <v>1089</v>
      </c>
      <c r="D540" s="124" t="s">
        <v>414</v>
      </c>
      <c r="E540" s="152">
        <v>2000</v>
      </c>
      <c r="F540" s="109">
        <v>-7.0000000000000007E-2</v>
      </c>
      <c r="G540" s="479"/>
      <c r="H540" s="109">
        <v>-7.0000000000000007E-2</v>
      </c>
      <c r="I540" s="144"/>
      <c r="J540" s="66"/>
      <c r="K540" s="66"/>
      <c r="L540" s="79"/>
      <c r="M540" s="109"/>
      <c r="N540" s="479"/>
      <c r="O540" s="78"/>
      <c r="P540" s="144"/>
      <c r="Q540" s="75"/>
      <c r="R540" s="66"/>
      <c r="S540" s="66"/>
      <c r="T540" s="79"/>
      <c r="U540" s="109"/>
      <c r="V540" s="479"/>
      <c r="W540" s="78"/>
      <c r="X540" s="144"/>
      <c r="Y540" s="75"/>
      <c r="Z540" s="66"/>
      <c r="AA540" s="66"/>
      <c r="AB540" s="79"/>
      <c r="AC540" s="109"/>
      <c r="AD540" s="479"/>
      <c r="AE540" s="78"/>
      <c r="AF540" s="144"/>
      <c r="AG540" s="75"/>
      <c r="AH540" s="66"/>
      <c r="AI540" s="66"/>
      <c r="AJ540" s="79"/>
      <c r="AK540" s="109"/>
      <c r="AL540" s="479"/>
      <c r="AM540" s="78"/>
      <c r="AN540" s="144"/>
      <c r="AO540" s="75"/>
      <c r="AP540" s="66"/>
      <c r="AQ540" s="66"/>
      <c r="AR540" s="79"/>
      <c r="AS540" s="109"/>
      <c r="AT540" s="479"/>
      <c r="AU540" s="78"/>
      <c r="AV540" s="144"/>
      <c r="AW540" s="75"/>
      <c r="AX540" s="66"/>
      <c r="AY540" s="66"/>
      <c r="AZ540" s="79"/>
      <c r="BA540" s="109"/>
      <c r="BB540" s="479"/>
      <c r="BC540" s="78"/>
      <c r="BD540" s="144"/>
      <c r="BE540" s="75"/>
      <c r="BF540" s="66"/>
      <c r="BG540" s="66"/>
      <c r="BH540" s="79"/>
      <c r="BI540" s="109"/>
      <c r="BJ540" s="479"/>
      <c r="BK540" s="78"/>
      <c r="BL540" s="144"/>
      <c r="BM540" s="75"/>
      <c r="BN540" s="66"/>
      <c r="BO540" s="66"/>
      <c r="BP540" s="79"/>
      <c r="BQ540" s="109"/>
      <c r="BR540" s="479"/>
      <c r="BS540" s="78"/>
      <c r="BT540" s="144"/>
      <c r="BU540" s="75"/>
      <c r="BV540" s="66"/>
      <c r="BW540" s="66"/>
      <c r="BX540" s="79"/>
      <c r="BY540" s="109"/>
      <c r="BZ540" s="479"/>
      <c r="CA540" s="78"/>
      <c r="CB540" s="144"/>
      <c r="CC540" s="75"/>
      <c r="CD540" s="66"/>
      <c r="CE540" s="66"/>
      <c r="CF540" s="79"/>
      <c r="CG540" s="109"/>
      <c r="CH540" s="479"/>
      <c r="CI540" s="78"/>
      <c r="CJ540" s="144"/>
      <c r="CK540" s="75"/>
      <c r="CL540" s="66"/>
      <c r="CM540" s="66"/>
      <c r="CN540" s="79"/>
      <c r="CO540" s="109"/>
      <c r="CP540" s="479"/>
      <c r="CQ540" s="78"/>
      <c r="CR540" s="144"/>
      <c r="CS540" s="75"/>
      <c r="CT540" s="66"/>
      <c r="CU540" s="66"/>
      <c r="CV540" s="79"/>
      <c r="CW540" s="109"/>
      <c r="CX540" s="479"/>
      <c r="CY540" s="78"/>
      <c r="CZ540" s="144"/>
      <c r="DA540" s="75"/>
      <c r="DB540" s="66"/>
      <c r="DC540" s="66"/>
      <c r="DD540" s="79"/>
      <c r="DE540" s="109"/>
      <c r="DF540" s="479"/>
      <c r="DG540" s="78"/>
      <c r="DH540" s="144"/>
      <c r="DI540" s="75"/>
      <c r="DJ540" s="66"/>
      <c r="DK540" s="66"/>
      <c r="DL540" s="79"/>
      <c r="DM540" s="109"/>
      <c r="DN540" s="479"/>
      <c r="DO540" s="78"/>
      <c r="DP540" s="144"/>
      <c r="DQ540" s="75"/>
      <c r="DR540" s="66"/>
      <c r="DS540" s="66"/>
      <c r="DT540" s="79"/>
      <c r="DU540" s="109"/>
      <c r="DV540" s="479"/>
      <c r="DW540" s="78"/>
      <c r="DX540" s="144"/>
      <c r="DY540" s="75"/>
      <c r="DZ540" s="66"/>
      <c r="EA540" s="66"/>
      <c r="EB540" s="79"/>
      <c r="EC540" s="109"/>
      <c r="ED540" s="479"/>
      <c r="EE540" s="78"/>
      <c r="EF540" s="144"/>
      <c r="EG540" s="75"/>
      <c r="EH540" s="66"/>
      <c r="EI540" s="66"/>
      <c r="EJ540" s="79"/>
      <c r="EK540" s="109"/>
      <c r="EL540" s="479"/>
      <c r="EM540" s="78"/>
      <c r="EN540" s="144"/>
      <c r="EO540" s="75"/>
      <c r="EP540" s="66"/>
      <c r="EQ540" s="66"/>
      <c r="ER540" s="79"/>
      <c r="ES540" s="109"/>
      <c r="ET540" s="479"/>
      <c r="EU540" s="78"/>
      <c r="EV540" s="144"/>
      <c r="EW540" s="75"/>
      <c r="EX540" s="66"/>
      <c r="EY540" s="66"/>
      <c r="EZ540" s="79"/>
      <c r="FA540" s="109"/>
      <c r="FB540" s="479"/>
      <c r="FC540" s="78"/>
      <c r="FD540" s="144"/>
      <c r="FE540" s="75"/>
      <c r="FF540" s="66"/>
      <c r="FG540" s="66"/>
      <c r="FH540" s="79"/>
      <c r="FI540" s="109"/>
      <c r="FJ540" s="479"/>
      <c r="FK540" s="78"/>
      <c r="FL540" s="144"/>
      <c r="FM540" s="75"/>
      <c r="FN540" s="66"/>
      <c r="FO540" s="66"/>
      <c r="FP540" s="79"/>
      <c r="FQ540" s="109"/>
      <c r="FR540" s="479"/>
      <c r="FS540" s="78"/>
      <c r="FT540" s="144"/>
      <c r="FU540" s="75"/>
      <c r="FV540" s="66"/>
      <c r="FW540" s="66"/>
      <c r="FX540" s="79"/>
      <c r="FY540" s="109"/>
      <c r="FZ540" s="479"/>
      <c r="GA540" s="78"/>
      <c r="GB540" s="144"/>
      <c r="GC540" s="75"/>
      <c r="GD540" s="66"/>
      <c r="GE540" s="66"/>
      <c r="GF540" s="79"/>
      <c r="GG540" s="109"/>
      <c r="GH540" s="479"/>
      <c r="GI540" s="78"/>
      <c r="GJ540" s="144"/>
      <c r="GK540" s="75"/>
      <c r="GL540" s="66"/>
      <c r="GM540" s="66"/>
      <c r="GN540" s="79"/>
      <c r="GO540" s="109"/>
      <c r="GP540" s="479"/>
      <c r="GQ540" s="78"/>
      <c r="GR540" s="144"/>
      <c r="GS540" s="75"/>
      <c r="GT540" s="66"/>
      <c r="GU540" s="66"/>
      <c r="GV540" s="79"/>
      <c r="GW540" s="109"/>
      <c r="GX540" s="479"/>
      <c r="GY540" s="78"/>
      <c r="GZ540" s="144"/>
      <c r="HA540" s="75"/>
      <c r="HB540" s="66"/>
      <c r="HC540" s="66"/>
      <c r="HD540" s="79"/>
      <c r="HE540" s="109"/>
      <c r="HF540" s="479"/>
      <c r="HG540" s="78"/>
      <c r="HH540" s="144"/>
      <c r="HI540" s="75"/>
      <c r="HJ540" s="66"/>
      <c r="HK540" s="66"/>
      <c r="HL540" s="79"/>
      <c r="HM540" s="109"/>
      <c r="HN540" s="479"/>
      <c r="HO540" s="78"/>
      <c r="HP540" s="144"/>
      <c r="HQ540" s="75"/>
      <c r="HR540" s="66"/>
      <c r="HS540" s="66"/>
      <c r="HT540" s="79"/>
      <c r="HU540" s="109"/>
      <c r="HV540" s="479"/>
      <c r="HW540" s="78"/>
      <c r="HX540" s="144"/>
      <c r="HY540" s="75"/>
      <c r="HZ540" s="66"/>
      <c r="IA540" s="66"/>
      <c r="IB540" s="79"/>
      <c r="IC540" s="109"/>
      <c r="ID540" s="479"/>
      <c r="IE540" s="78"/>
      <c r="IF540" s="144"/>
      <c r="IG540" s="75"/>
      <c r="IH540" s="66"/>
      <c r="II540" s="66"/>
      <c r="IJ540" s="79"/>
      <c r="IK540" s="109"/>
      <c r="IL540" s="479"/>
      <c r="IM540" s="78"/>
      <c r="IN540" s="144"/>
      <c r="IO540" s="75"/>
      <c r="IP540" s="66"/>
      <c r="IQ540" s="66"/>
      <c r="IR540" s="79"/>
      <c r="IS540" s="109"/>
      <c r="IT540" s="479"/>
      <c r="IU540" s="78"/>
      <c r="IV540" s="144"/>
      <c r="IW540" s="75"/>
      <c r="IX540" s="66"/>
      <c r="IY540" s="66"/>
      <c r="IZ540" s="79"/>
      <c r="JA540" s="109"/>
      <c r="JB540" s="479"/>
      <c r="JC540" s="78"/>
      <c r="JD540" s="144"/>
      <c r="JE540" s="75"/>
      <c r="JF540" s="66"/>
      <c r="JG540" s="66"/>
      <c r="JH540" s="79"/>
      <c r="JI540" s="109"/>
      <c r="JJ540" s="479"/>
      <c r="JK540" s="78"/>
      <c r="JL540" s="144"/>
      <c r="JM540" s="75"/>
      <c r="JN540" s="66"/>
      <c r="JO540" s="66"/>
      <c r="JP540" s="79"/>
      <c r="JQ540" s="109"/>
      <c r="JR540" s="479"/>
      <c r="JS540" s="78"/>
      <c r="JT540" s="144"/>
      <c r="JU540" s="75"/>
      <c r="JV540" s="66"/>
      <c r="JW540" s="66"/>
      <c r="JX540" s="79"/>
      <c r="JY540" s="109"/>
      <c r="JZ540" s="479"/>
      <c r="KA540" s="78"/>
      <c r="KB540" s="144"/>
      <c r="KC540" s="75"/>
      <c r="KD540" s="66"/>
      <c r="KE540" s="66"/>
      <c r="KF540" s="79"/>
      <c r="KG540" s="109"/>
      <c r="KH540" s="479"/>
      <c r="KI540" s="78"/>
      <c r="KJ540" s="144"/>
      <c r="KK540" s="75"/>
      <c r="KL540" s="66"/>
      <c r="KM540" s="66"/>
      <c r="KN540" s="79"/>
      <c r="KO540" s="109"/>
      <c r="KP540" s="479"/>
      <c r="KQ540" s="78"/>
      <c r="KR540" s="144"/>
      <c r="KS540" s="75"/>
      <c r="KT540" s="66"/>
      <c r="KU540" s="66"/>
      <c r="KV540" s="79"/>
      <c r="KW540" s="109"/>
      <c r="KX540" s="479"/>
      <c r="KY540" s="78"/>
      <c r="KZ540" s="144"/>
      <c r="LA540" s="75"/>
      <c r="LB540" s="66"/>
      <c r="LC540" s="66"/>
      <c r="LD540" s="79"/>
      <c r="LE540" s="109"/>
      <c r="LF540" s="479"/>
      <c r="LG540" s="78"/>
      <c r="LH540" s="144"/>
      <c r="LI540" s="75"/>
      <c r="LJ540" s="66"/>
      <c r="LK540" s="66"/>
      <c r="LL540" s="79"/>
      <c r="LM540" s="109"/>
      <c r="LN540" s="479"/>
      <c r="LO540" s="78"/>
      <c r="LP540" s="144"/>
      <c r="LQ540" s="75"/>
      <c r="LR540" s="66"/>
      <c r="LS540" s="66"/>
      <c r="LT540" s="79"/>
      <c r="LU540" s="109"/>
      <c r="LV540" s="479"/>
      <c r="LW540" s="78"/>
      <c r="LX540" s="144"/>
      <c r="LY540" s="75"/>
      <c r="LZ540" s="66"/>
      <c r="MA540" s="66"/>
      <c r="MB540" s="79"/>
      <c r="MC540" s="109"/>
      <c r="MD540" s="479"/>
      <c r="ME540" s="78"/>
      <c r="MF540" s="144"/>
      <c r="MG540" s="75"/>
      <c r="MH540" s="66"/>
      <c r="MI540" s="66"/>
      <c r="MJ540" s="79"/>
      <c r="MK540" s="109"/>
      <c r="ML540" s="479"/>
      <c r="MM540" s="78"/>
      <c r="MN540" s="144"/>
      <c r="MO540" s="75"/>
      <c r="MP540" s="66"/>
      <c r="MQ540" s="66"/>
      <c r="MR540" s="79"/>
      <c r="MS540" s="109"/>
      <c r="MT540" s="479"/>
      <c r="MU540" s="78"/>
      <c r="MV540" s="144"/>
      <c r="MW540" s="75"/>
      <c r="MX540" s="66"/>
      <c r="MY540" s="66"/>
      <c r="MZ540" s="79"/>
      <c r="NA540" s="109"/>
      <c r="NB540" s="479"/>
      <c r="NC540" s="78"/>
      <c r="ND540" s="144"/>
      <c r="NE540" s="75"/>
      <c r="NF540" s="66"/>
      <c r="NG540" s="66"/>
      <c r="NH540" s="79"/>
      <c r="NI540" s="109"/>
      <c r="NJ540" s="479"/>
      <c r="NK540" s="78"/>
      <c r="NL540" s="144"/>
      <c r="NM540" s="75"/>
      <c r="NN540" s="66"/>
      <c r="NO540" s="66"/>
      <c r="NP540" s="79"/>
      <c r="NQ540" s="109"/>
      <c r="NR540" s="479"/>
      <c r="NS540" s="78"/>
      <c r="NT540" s="144"/>
      <c r="NU540" s="75"/>
      <c r="NV540" s="66"/>
      <c r="NW540" s="66"/>
      <c r="NX540" s="79"/>
      <c r="NY540" s="109"/>
      <c r="NZ540" s="479"/>
      <c r="OA540" s="78"/>
      <c r="OB540" s="144"/>
      <c r="OC540" s="75"/>
      <c r="OD540" s="66"/>
      <c r="OE540" s="66"/>
      <c r="OF540" s="79"/>
      <c r="OG540" s="109"/>
      <c r="OH540" s="479"/>
      <c r="OI540" s="78"/>
      <c r="OJ540" s="144"/>
      <c r="OK540" s="75"/>
      <c r="OL540" s="66"/>
      <c r="OM540" s="66"/>
      <c r="ON540" s="79"/>
      <c r="OO540" s="109"/>
      <c r="OP540" s="479"/>
      <c r="OQ540" s="78"/>
      <c r="OR540" s="144"/>
      <c r="OS540" s="75"/>
      <c r="OT540" s="66"/>
      <c r="OU540" s="66"/>
      <c r="OV540" s="79"/>
      <c r="OW540" s="109"/>
      <c r="OX540" s="479"/>
      <c r="OY540" s="78"/>
      <c r="OZ540" s="144"/>
      <c r="PA540" s="75"/>
      <c r="PB540" s="66"/>
      <c r="PC540" s="66"/>
      <c r="PD540" s="79"/>
      <c r="PE540" s="109"/>
      <c r="PF540" s="479"/>
      <c r="PG540" s="78"/>
      <c r="PH540" s="144"/>
      <c r="PI540" s="75"/>
      <c r="PJ540" s="66"/>
      <c r="PK540" s="66"/>
      <c r="PL540" s="79"/>
      <c r="PM540" s="109"/>
      <c r="PN540" s="479"/>
      <c r="PO540" s="78"/>
      <c r="PP540" s="144"/>
      <c r="PQ540" s="75"/>
      <c r="PR540" s="66"/>
      <c r="PS540" s="66"/>
      <c r="PT540" s="79"/>
      <c r="PU540" s="109"/>
      <c r="PV540" s="479"/>
      <c r="PW540" s="78"/>
      <c r="PX540" s="144"/>
      <c r="PY540" s="75"/>
      <c r="PZ540" s="66"/>
      <c r="QA540" s="66"/>
      <c r="QB540" s="79"/>
      <c r="QC540" s="109"/>
      <c r="QD540" s="479"/>
      <c r="QE540" s="78"/>
      <c r="QF540" s="144"/>
      <c r="QG540" s="75"/>
      <c r="QH540" s="66"/>
      <c r="QI540" s="66"/>
      <c r="QJ540" s="79"/>
      <c r="QK540" s="109"/>
      <c r="QL540" s="479"/>
      <c r="QM540" s="78"/>
      <c r="QN540" s="144"/>
      <c r="QO540" s="75"/>
      <c r="QP540" s="66"/>
      <c r="QQ540" s="66"/>
      <c r="QR540" s="79"/>
      <c r="QS540" s="109"/>
      <c r="QT540" s="479"/>
      <c r="QU540" s="78"/>
      <c r="QV540" s="144"/>
      <c r="QW540" s="75"/>
      <c r="QX540" s="66"/>
      <c r="QY540" s="66"/>
      <c r="QZ540" s="79"/>
      <c r="RA540" s="109"/>
      <c r="RB540" s="479"/>
      <c r="RC540" s="78"/>
      <c r="RD540" s="144"/>
      <c r="RE540" s="75"/>
      <c r="RF540" s="66"/>
      <c r="RG540" s="66"/>
      <c r="RH540" s="79"/>
      <c r="RI540" s="109"/>
      <c r="RJ540" s="479"/>
      <c r="RK540" s="78"/>
      <c r="RL540" s="144"/>
      <c r="RM540" s="75"/>
      <c r="RN540" s="66"/>
      <c r="RO540" s="66"/>
      <c r="RP540" s="79"/>
      <c r="RQ540" s="109"/>
      <c r="RR540" s="479"/>
      <c r="RS540" s="78"/>
      <c r="RT540" s="144"/>
      <c r="RU540" s="75"/>
      <c r="RV540" s="66"/>
      <c r="RW540" s="66"/>
      <c r="RX540" s="79"/>
      <c r="RY540" s="109"/>
      <c r="RZ540" s="479"/>
      <c r="SA540" s="78"/>
      <c r="SB540" s="144"/>
      <c r="SC540" s="75"/>
      <c r="SD540" s="66"/>
      <c r="SE540" s="66"/>
      <c r="SF540" s="79"/>
      <c r="SG540" s="109"/>
      <c r="SH540" s="479"/>
      <c r="SI540" s="78"/>
      <c r="SJ540" s="144"/>
      <c r="SK540" s="75"/>
      <c r="SL540" s="66"/>
      <c r="SM540" s="66"/>
      <c r="SN540" s="79"/>
      <c r="SO540" s="109"/>
      <c r="SP540" s="479"/>
      <c r="SQ540" s="78"/>
      <c r="SR540" s="144"/>
      <c r="SS540" s="75"/>
      <c r="ST540" s="66"/>
      <c r="SU540" s="66"/>
      <c r="SV540" s="79"/>
      <c r="SW540" s="109"/>
      <c r="SX540" s="479"/>
      <c r="SY540" s="78"/>
      <c r="SZ540" s="144"/>
      <c r="TA540" s="75"/>
      <c r="TB540" s="66"/>
      <c r="TC540" s="66"/>
      <c r="TD540" s="79"/>
      <c r="TE540" s="109"/>
      <c r="TF540" s="479"/>
      <c r="TG540" s="78"/>
      <c r="TH540" s="144"/>
      <c r="TI540" s="75"/>
      <c r="TJ540" s="66"/>
      <c r="TK540" s="66"/>
      <c r="TL540" s="79"/>
      <c r="TM540" s="109"/>
      <c r="TN540" s="479"/>
      <c r="TO540" s="78"/>
      <c r="TP540" s="144"/>
      <c r="TQ540" s="75"/>
      <c r="TR540" s="66"/>
      <c r="TS540" s="66"/>
      <c r="TT540" s="79"/>
      <c r="TU540" s="109"/>
      <c r="TV540" s="479"/>
      <c r="TW540" s="78"/>
      <c r="TX540" s="144"/>
      <c r="TY540" s="75"/>
      <c r="TZ540" s="66"/>
      <c r="UA540" s="66"/>
      <c r="UB540" s="79"/>
      <c r="UC540" s="109"/>
      <c r="UD540" s="479"/>
      <c r="UE540" s="78"/>
      <c r="UF540" s="144"/>
      <c r="UG540" s="75"/>
      <c r="UH540" s="66"/>
      <c r="UI540" s="66"/>
      <c r="UJ540" s="79"/>
      <c r="UK540" s="109"/>
      <c r="UL540" s="479"/>
      <c r="UM540" s="78"/>
      <c r="UN540" s="144"/>
      <c r="UO540" s="75"/>
      <c r="UP540" s="66"/>
      <c r="UQ540" s="66"/>
      <c r="UR540" s="79"/>
      <c r="US540" s="109"/>
      <c r="UT540" s="479"/>
      <c r="UU540" s="78"/>
      <c r="UV540" s="144"/>
      <c r="UW540" s="75"/>
      <c r="UX540" s="66"/>
      <c r="UY540" s="66"/>
      <c r="UZ540" s="79"/>
      <c r="VA540" s="109"/>
      <c r="VB540" s="479"/>
      <c r="VC540" s="78"/>
      <c r="VD540" s="144"/>
      <c r="VE540" s="75"/>
      <c r="VF540" s="66"/>
      <c r="VG540" s="66"/>
      <c r="VH540" s="79"/>
      <c r="VI540" s="109"/>
      <c r="VJ540" s="479"/>
      <c r="VK540" s="78"/>
      <c r="VL540" s="144"/>
      <c r="VM540" s="75"/>
      <c r="VN540" s="66"/>
      <c r="VO540" s="66"/>
      <c r="VP540" s="79"/>
      <c r="VQ540" s="109"/>
      <c r="VR540" s="479"/>
      <c r="VS540" s="78"/>
      <c r="VT540" s="144"/>
      <c r="VU540" s="75"/>
      <c r="VV540" s="66"/>
      <c r="VW540" s="66"/>
      <c r="VX540" s="79"/>
      <c r="VY540" s="109"/>
      <c r="VZ540" s="479"/>
      <c r="WA540" s="78"/>
      <c r="WB540" s="144"/>
      <c r="WC540" s="75"/>
      <c r="WD540" s="66"/>
      <c r="WE540" s="66"/>
      <c r="WF540" s="79"/>
      <c r="WG540" s="109"/>
      <c r="WH540" s="479"/>
      <c r="WI540" s="78"/>
      <c r="WJ540" s="144"/>
      <c r="WK540" s="75"/>
      <c r="WL540" s="66"/>
      <c r="WM540" s="66"/>
      <c r="WN540" s="79"/>
      <c r="WO540" s="109"/>
      <c r="WP540" s="479"/>
      <c r="WQ540" s="78"/>
      <c r="WR540" s="144"/>
      <c r="WS540" s="75"/>
      <c r="WT540" s="66"/>
      <c r="WU540" s="66"/>
      <c r="WV540" s="79"/>
      <c r="WW540" s="109"/>
      <c r="WX540" s="479"/>
      <c r="WY540" s="78"/>
      <c r="WZ540" s="144"/>
      <c r="XA540" s="75"/>
      <c r="XB540" s="66"/>
      <c r="XC540" s="66"/>
      <c r="XD540" s="79"/>
      <c r="XE540" s="109"/>
      <c r="XF540" s="479"/>
      <c r="XG540" s="78"/>
      <c r="XH540" s="144"/>
      <c r="XI540" s="75"/>
      <c r="XJ540" s="66"/>
      <c r="XK540" s="66"/>
      <c r="XL540" s="79"/>
      <c r="XM540" s="109"/>
      <c r="XN540" s="479"/>
      <c r="XO540" s="78"/>
      <c r="XP540" s="144"/>
      <c r="XQ540" s="75"/>
      <c r="XR540" s="66"/>
      <c r="XS540" s="66"/>
      <c r="XT540" s="79"/>
      <c r="XU540" s="109"/>
      <c r="XV540" s="479"/>
      <c r="XW540" s="78"/>
      <c r="XX540" s="144"/>
      <c r="XY540" s="75"/>
      <c r="XZ540" s="66"/>
      <c r="YA540" s="66"/>
      <c r="YB540" s="79"/>
      <c r="YC540" s="109"/>
      <c r="YD540" s="479"/>
      <c r="YE540" s="78"/>
      <c r="YF540" s="144"/>
      <c r="YG540" s="75"/>
      <c r="YH540" s="66"/>
      <c r="YI540" s="66"/>
      <c r="YJ540" s="79"/>
      <c r="YK540" s="109"/>
      <c r="YL540" s="479"/>
      <c r="YM540" s="78"/>
      <c r="YN540" s="144"/>
      <c r="YO540" s="75"/>
      <c r="YP540" s="66"/>
      <c r="YQ540" s="66"/>
      <c r="YR540" s="79"/>
      <c r="YS540" s="109"/>
      <c r="YT540" s="479"/>
      <c r="YU540" s="78"/>
      <c r="YV540" s="144"/>
      <c r="YW540" s="75"/>
      <c r="YX540" s="66"/>
      <c r="YY540" s="66"/>
      <c r="YZ540" s="79"/>
      <c r="ZA540" s="109"/>
      <c r="ZB540" s="479"/>
      <c r="ZC540" s="78"/>
      <c r="ZD540" s="144"/>
      <c r="ZE540" s="75"/>
      <c r="ZF540" s="66"/>
      <c r="ZG540" s="66"/>
      <c r="ZH540" s="79"/>
      <c r="ZI540" s="109"/>
      <c r="ZJ540" s="479"/>
      <c r="ZK540" s="78"/>
      <c r="ZL540" s="144"/>
      <c r="ZM540" s="75"/>
      <c r="ZN540" s="66"/>
      <c r="ZO540" s="66"/>
      <c r="ZP540" s="79"/>
      <c r="ZQ540" s="109"/>
      <c r="ZR540" s="479"/>
      <c r="ZS540" s="78"/>
      <c r="ZT540" s="144"/>
      <c r="ZU540" s="75"/>
      <c r="ZV540" s="66"/>
      <c r="ZW540" s="66"/>
      <c r="ZX540" s="79"/>
      <c r="ZY540" s="109"/>
      <c r="ZZ540" s="479"/>
      <c r="AAA540" s="78"/>
      <c r="AAB540" s="144"/>
      <c r="AAC540" s="75"/>
      <c r="AAD540" s="66"/>
      <c r="AAE540" s="66"/>
      <c r="AAF540" s="79"/>
      <c r="AAG540" s="109"/>
      <c r="AAH540" s="479"/>
      <c r="AAI540" s="78"/>
      <c r="AAJ540" s="144"/>
      <c r="AAK540" s="75"/>
      <c r="AAL540" s="66"/>
      <c r="AAM540" s="66"/>
      <c r="AAN540" s="79"/>
      <c r="AAO540" s="109"/>
      <c r="AAP540" s="479"/>
      <c r="AAQ540" s="78"/>
      <c r="AAR540" s="144"/>
      <c r="AAS540" s="75"/>
      <c r="AAT540" s="66"/>
      <c r="AAU540" s="66"/>
      <c r="AAV540" s="79"/>
      <c r="AAW540" s="109"/>
      <c r="AAX540" s="479"/>
      <c r="AAY540" s="78"/>
      <c r="AAZ540" s="144"/>
      <c r="ABA540" s="75"/>
      <c r="ABB540" s="66"/>
      <c r="ABC540" s="66"/>
      <c r="ABD540" s="79"/>
      <c r="ABE540" s="109"/>
      <c r="ABF540" s="479"/>
      <c r="ABG540" s="78"/>
      <c r="ABH540" s="144"/>
      <c r="ABI540" s="75"/>
      <c r="ABJ540" s="66"/>
      <c r="ABK540" s="66"/>
      <c r="ABL540" s="79"/>
      <c r="ABM540" s="109"/>
      <c r="ABN540" s="479"/>
      <c r="ABO540" s="78"/>
      <c r="ABP540" s="144"/>
      <c r="ABQ540" s="75"/>
      <c r="ABR540" s="66"/>
      <c r="ABS540" s="66"/>
      <c r="ABT540" s="79"/>
      <c r="ABU540" s="109"/>
      <c r="ABV540" s="479"/>
      <c r="ABW540" s="78"/>
      <c r="ABX540" s="144"/>
      <c r="ABY540" s="75"/>
      <c r="ABZ540" s="66"/>
      <c r="ACA540" s="66"/>
      <c r="ACB540" s="79"/>
      <c r="ACC540" s="109"/>
      <c r="ACD540" s="479"/>
      <c r="ACE540" s="78"/>
      <c r="ACF540" s="144"/>
      <c r="ACG540" s="75"/>
      <c r="ACH540" s="66"/>
      <c r="ACI540" s="66"/>
      <c r="ACJ540" s="79"/>
      <c r="ACK540" s="109"/>
      <c r="ACL540" s="479"/>
      <c r="ACM540" s="78"/>
      <c r="ACN540" s="144"/>
      <c r="ACO540" s="75"/>
      <c r="ACP540" s="66"/>
      <c r="ACQ540" s="66"/>
      <c r="ACR540" s="79"/>
      <c r="ACS540" s="109"/>
      <c r="ACT540" s="479"/>
      <c r="ACU540" s="78"/>
      <c r="ACV540" s="144"/>
      <c r="ACW540" s="75"/>
      <c r="ACX540" s="66"/>
      <c r="ACY540" s="66"/>
      <c r="ACZ540" s="79"/>
      <c r="ADA540" s="109"/>
      <c r="ADB540" s="479"/>
      <c r="ADC540" s="78"/>
      <c r="ADD540" s="144"/>
      <c r="ADE540" s="75"/>
      <c r="ADF540" s="66"/>
      <c r="ADG540" s="66"/>
      <c r="ADH540" s="79"/>
      <c r="ADI540" s="109"/>
      <c r="ADJ540" s="479"/>
      <c r="ADK540" s="78"/>
      <c r="ADL540" s="144"/>
      <c r="ADM540" s="75"/>
      <c r="ADN540" s="66"/>
      <c r="ADO540" s="66"/>
      <c r="ADP540" s="79"/>
      <c r="ADQ540" s="109"/>
      <c r="ADR540" s="479"/>
      <c r="ADS540" s="78"/>
      <c r="ADT540" s="144"/>
      <c r="ADU540" s="75"/>
      <c r="ADV540" s="66"/>
      <c r="ADW540" s="66"/>
      <c r="ADX540" s="79"/>
      <c r="ADY540" s="109"/>
      <c r="ADZ540" s="479"/>
      <c r="AEA540" s="78"/>
      <c r="AEB540" s="144"/>
      <c r="AEC540" s="75"/>
      <c r="AED540" s="66"/>
      <c r="AEE540" s="66"/>
      <c r="AEF540" s="79"/>
      <c r="AEG540" s="109"/>
      <c r="AEH540" s="479"/>
      <c r="AEI540" s="78"/>
      <c r="AEJ540" s="144"/>
      <c r="AEK540" s="75"/>
      <c r="AEL540" s="66"/>
      <c r="AEM540" s="66"/>
      <c r="AEN540" s="79"/>
      <c r="AEO540" s="109"/>
      <c r="AEP540" s="479"/>
      <c r="AEQ540" s="78"/>
      <c r="AER540" s="144"/>
      <c r="AES540" s="75"/>
      <c r="AET540" s="66"/>
      <c r="AEU540" s="66"/>
      <c r="AEV540" s="79"/>
      <c r="AEW540" s="109"/>
      <c r="AEX540" s="479"/>
      <c r="AEY540" s="78"/>
      <c r="AEZ540" s="144"/>
      <c r="AFA540" s="75"/>
      <c r="AFB540" s="66"/>
      <c r="AFC540" s="66"/>
      <c r="AFD540" s="79"/>
      <c r="AFE540" s="109"/>
      <c r="AFF540" s="479"/>
      <c r="AFG540" s="78"/>
      <c r="AFH540" s="144"/>
      <c r="AFI540" s="75"/>
      <c r="AFJ540" s="66"/>
      <c r="AFK540" s="66"/>
      <c r="AFL540" s="79"/>
      <c r="AFM540" s="109"/>
      <c r="AFN540" s="479"/>
      <c r="AFO540" s="78"/>
      <c r="AFP540" s="144"/>
      <c r="AFQ540" s="75"/>
      <c r="AFR540" s="66"/>
      <c r="AFS540" s="66"/>
      <c r="AFT540" s="79"/>
      <c r="AFU540" s="109"/>
      <c r="AFV540" s="479"/>
      <c r="AFW540" s="78"/>
      <c r="AFX540" s="144"/>
      <c r="AFY540" s="75"/>
      <c r="AFZ540" s="66"/>
      <c r="AGA540" s="66"/>
      <c r="AGB540" s="79"/>
      <c r="AGC540" s="109"/>
      <c r="AGD540" s="479"/>
      <c r="AGE540" s="78"/>
      <c r="AGF540" s="144"/>
      <c r="AGG540" s="75"/>
      <c r="AGH540" s="66"/>
      <c r="AGI540" s="66"/>
      <c r="AGJ540" s="79"/>
      <c r="AGK540" s="109"/>
      <c r="AGL540" s="479"/>
      <c r="AGM540" s="78"/>
      <c r="AGN540" s="144"/>
      <c r="AGO540" s="75"/>
      <c r="AGP540" s="66"/>
      <c r="AGQ540" s="66"/>
      <c r="AGR540" s="79"/>
      <c r="AGS540" s="109"/>
      <c r="AGT540" s="479"/>
      <c r="AGU540" s="78"/>
      <c r="AGV540" s="144"/>
      <c r="AGW540" s="75"/>
      <c r="AGX540" s="66"/>
      <c r="AGY540" s="66"/>
      <c r="AGZ540" s="79"/>
      <c r="AHA540" s="109"/>
      <c r="AHB540" s="479"/>
      <c r="AHC540" s="78"/>
      <c r="AHD540" s="144"/>
      <c r="AHE540" s="75"/>
      <c r="AHF540" s="66"/>
      <c r="AHG540" s="66"/>
      <c r="AHH540" s="79"/>
      <c r="AHI540" s="109"/>
      <c r="AHJ540" s="479"/>
      <c r="AHK540" s="78"/>
      <c r="AHL540" s="144"/>
      <c r="AHM540" s="75"/>
      <c r="AHN540" s="66"/>
      <c r="AHO540" s="66"/>
      <c r="AHP540" s="79"/>
      <c r="AHQ540" s="109"/>
      <c r="AHR540" s="479"/>
      <c r="AHS540" s="78"/>
      <c r="AHT540" s="144"/>
      <c r="AHU540" s="75"/>
      <c r="AHV540" s="66"/>
      <c r="AHW540" s="66"/>
      <c r="AHX540" s="79"/>
      <c r="AHY540" s="109"/>
      <c r="AHZ540" s="479"/>
      <c r="AIA540" s="78"/>
      <c r="AIB540" s="144"/>
      <c r="AIC540" s="75"/>
      <c r="AID540" s="66"/>
      <c r="AIE540" s="66"/>
      <c r="AIF540" s="79"/>
      <c r="AIG540" s="109"/>
      <c r="AIH540" s="479"/>
      <c r="AII540" s="78"/>
      <c r="AIJ540" s="144"/>
      <c r="AIK540" s="75"/>
      <c r="AIL540" s="66"/>
      <c r="AIM540" s="66"/>
      <c r="AIN540" s="79"/>
      <c r="AIO540" s="109"/>
      <c r="AIP540" s="479"/>
      <c r="AIQ540" s="78"/>
      <c r="AIR540" s="144"/>
      <c r="AIS540" s="75"/>
      <c r="AIT540" s="66"/>
      <c r="AIU540" s="66"/>
      <c r="AIV540" s="79"/>
      <c r="AIW540" s="109"/>
      <c r="AIX540" s="479"/>
      <c r="AIY540" s="78"/>
      <c r="AIZ540" s="144"/>
      <c r="AJA540" s="75"/>
      <c r="AJB540" s="66"/>
      <c r="AJC540" s="66"/>
      <c r="AJD540" s="79"/>
      <c r="AJE540" s="109"/>
      <c r="AJF540" s="479"/>
      <c r="AJG540" s="78"/>
      <c r="AJH540" s="144"/>
      <c r="AJI540" s="75"/>
      <c r="AJJ540" s="66"/>
      <c r="AJK540" s="66"/>
      <c r="AJL540" s="79"/>
      <c r="AJM540" s="109"/>
      <c r="AJN540" s="479"/>
      <c r="AJO540" s="78"/>
      <c r="AJP540" s="144"/>
      <c r="AJQ540" s="75"/>
      <c r="AJR540" s="66"/>
      <c r="AJS540" s="66"/>
      <c r="AJT540" s="79"/>
      <c r="AJU540" s="109"/>
      <c r="AJV540" s="479"/>
      <c r="AJW540" s="78"/>
      <c r="AJX540" s="144"/>
      <c r="AJY540" s="75"/>
      <c r="AJZ540" s="66"/>
      <c r="AKA540" s="66"/>
      <c r="AKB540" s="79"/>
      <c r="AKC540" s="109"/>
      <c r="AKD540" s="479"/>
      <c r="AKE540" s="78"/>
      <c r="AKF540" s="144"/>
      <c r="AKG540" s="75"/>
      <c r="AKH540" s="66"/>
      <c r="AKI540" s="66"/>
      <c r="AKJ540" s="79"/>
      <c r="AKK540" s="109"/>
      <c r="AKL540" s="479"/>
      <c r="AKM540" s="78"/>
      <c r="AKN540" s="144"/>
      <c r="AKO540" s="75"/>
      <c r="AKP540" s="66"/>
      <c r="AKQ540" s="66"/>
      <c r="AKR540" s="79"/>
      <c r="AKS540" s="109"/>
      <c r="AKT540" s="479"/>
      <c r="AKU540" s="78"/>
      <c r="AKV540" s="144"/>
      <c r="AKW540" s="75"/>
      <c r="AKX540" s="66"/>
      <c r="AKY540" s="66"/>
      <c r="AKZ540" s="79"/>
      <c r="ALA540" s="109"/>
      <c r="ALB540" s="479"/>
      <c r="ALC540" s="78"/>
      <c r="ALD540" s="144"/>
      <c r="ALE540" s="75"/>
      <c r="ALF540" s="66"/>
      <c r="ALG540" s="66"/>
      <c r="ALH540" s="79"/>
      <c r="ALI540" s="109"/>
      <c r="ALJ540" s="479"/>
      <c r="ALK540" s="78"/>
      <c r="ALL540" s="144"/>
      <c r="ALM540" s="75"/>
      <c r="ALN540" s="66"/>
      <c r="ALO540" s="66"/>
      <c r="ALP540" s="79"/>
      <c r="ALQ540" s="109"/>
      <c r="ALR540" s="479"/>
      <c r="ALS540" s="78"/>
      <c r="ALT540" s="144"/>
      <c r="ALU540" s="75"/>
      <c r="ALV540" s="66"/>
      <c r="ALW540" s="66"/>
      <c r="ALX540" s="79"/>
      <c r="ALY540" s="109"/>
      <c r="ALZ540" s="479"/>
      <c r="AMA540" s="78"/>
      <c r="AMB540" s="144"/>
      <c r="AMC540" s="75"/>
      <c r="AMD540" s="66"/>
      <c r="AME540" s="66"/>
      <c r="AMF540" s="79"/>
      <c r="AMG540" s="109"/>
      <c r="AMH540" s="479"/>
      <c r="AMI540" s="78"/>
      <c r="AMJ540" s="144"/>
      <c r="AMK540" s="75"/>
      <c r="AML540" s="66"/>
      <c r="AMM540" s="66"/>
      <c r="AMN540" s="79"/>
      <c r="AMO540" s="109"/>
      <c r="AMP540" s="479"/>
      <c r="AMQ540" s="78"/>
      <c r="AMR540" s="144"/>
      <c r="AMS540" s="75"/>
      <c r="AMT540" s="66"/>
      <c r="AMU540" s="66"/>
      <c r="AMV540" s="79"/>
      <c r="AMW540" s="109"/>
      <c r="AMX540" s="479"/>
      <c r="AMY540" s="78"/>
      <c r="AMZ540" s="144"/>
      <c r="ANA540" s="75"/>
      <c r="ANB540" s="66"/>
      <c r="ANC540" s="66"/>
      <c r="AND540" s="79"/>
      <c r="ANE540" s="109"/>
      <c r="ANF540" s="479"/>
      <c r="ANG540" s="78"/>
      <c r="ANH540" s="144"/>
      <c r="ANI540" s="75"/>
      <c r="ANJ540" s="66"/>
      <c r="ANK540" s="66"/>
      <c r="ANL540" s="79"/>
      <c r="ANM540" s="109"/>
      <c r="ANN540" s="479"/>
      <c r="ANO540" s="78"/>
      <c r="ANP540" s="144"/>
      <c r="ANQ540" s="75"/>
      <c r="ANR540" s="66"/>
      <c r="ANS540" s="66"/>
      <c r="ANT540" s="79"/>
      <c r="ANU540" s="109"/>
      <c r="ANV540" s="479"/>
      <c r="ANW540" s="78"/>
      <c r="ANX540" s="144"/>
      <c r="ANY540" s="75"/>
      <c r="ANZ540" s="66"/>
      <c r="AOA540" s="66"/>
      <c r="AOB540" s="79"/>
      <c r="AOC540" s="109"/>
      <c r="AOD540" s="479"/>
      <c r="AOE540" s="78"/>
      <c r="AOF540" s="144"/>
      <c r="AOG540" s="75"/>
      <c r="AOH540" s="66"/>
      <c r="AOI540" s="66"/>
      <c r="AOJ540" s="79"/>
      <c r="AOK540" s="109"/>
      <c r="AOL540" s="479"/>
      <c r="AOM540" s="78"/>
      <c r="AON540" s="144"/>
      <c r="AOO540" s="75"/>
      <c r="AOP540" s="66"/>
      <c r="AOQ540" s="66"/>
      <c r="AOR540" s="79"/>
      <c r="AOS540" s="109"/>
      <c r="AOT540" s="479"/>
      <c r="AOU540" s="78"/>
      <c r="AOV540" s="144"/>
      <c r="AOW540" s="75"/>
      <c r="AOX540" s="66"/>
      <c r="AOY540" s="66"/>
      <c r="AOZ540" s="79"/>
      <c r="APA540" s="109"/>
      <c r="APB540" s="479"/>
      <c r="APC540" s="78"/>
      <c r="APD540" s="144"/>
      <c r="APE540" s="75"/>
      <c r="APF540" s="66"/>
      <c r="APG540" s="66"/>
      <c r="APH540" s="79"/>
      <c r="API540" s="109"/>
      <c r="APJ540" s="479"/>
      <c r="APK540" s="78"/>
      <c r="APL540" s="144"/>
      <c r="APM540" s="75"/>
      <c r="APN540" s="66"/>
      <c r="APO540" s="66"/>
      <c r="APP540" s="79"/>
      <c r="APQ540" s="109"/>
      <c r="APR540" s="479"/>
      <c r="APS540" s="78"/>
      <c r="APT540" s="144"/>
      <c r="APU540" s="75"/>
      <c r="APV540" s="66"/>
      <c r="APW540" s="66"/>
      <c r="APX540" s="79"/>
      <c r="APY540" s="109"/>
      <c r="APZ540" s="479"/>
      <c r="AQA540" s="78"/>
      <c r="AQB540" s="144"/>
      <c r="AQC540" s="75"/>
      <c r="AQD540" s="66"/>
      <c r="AQE540" s="66"/>
      <c r="AQF540" s="79"/>
      <c r="AQG540" s="109"/>
      <c r="AQH540" s="479"/>
      <c r="AQI540" s="78"/>
      <c r="AQJ540" s="144"/>
      <c r="AQK540" s="75"/>
      <c r="AQL540" s="66"/>
      <c r="AQM540" s="66"/>
      <c r="AQN540" s="79"/>
      <c r="AQO540" s="109"/>
      <c r="AQP540" s="479"/>
      <c r="AQQ540" s="78"/>
      <c r="AQR540" s="144"/>
      <c r="AQS540" s="75"/>
      <c r="AQT540" s="66"/>
      <c r="AQU540" s="66"/>
      <c r="AQV540" s="79"/>
      <c r="AQW540" s="109"/>
      <c r="AQX540" s="479"/>
      <c r="AQY540" s="78"/>
      <c r="AQZ540" s="144"/>
      <c r="ARA540" s="75"/>
      <c r="ARB540" s="66"/>
      <c r="ARC540" s="66"/>
      <c r="ARD540" s="79"/>
      <c r="ARE540" s="109"/>
      <c r="ARF540" s="479"/>
      <c r="ARG540" s="78"/>
      <c r="ARH540" s="144"/>
      <c r="ARI540" s="75"/>
      <c r="ARJ540" s="66"/>
      <c r="ARK540" s="66"/>
      <c r="ARL540" s="79"/>
      <c r="ARM540" s="109"/>
      <c r="ARN540" s="479"/>
      <c r="ARO540" s="78"/>
      <c r="ARP540" s="144"/>
      <c r="ARQ540" s="75"/>
      <c r="ARR540" s="66"/>
      <c r="ARS540" s="66"/>
      <c r="ART540" s="79"/>
      <c r="ARU540" s="109"/>
      <c r="ARV540" s="479"/>
      <c r="ARW540" s="78"/>
      <c r="ARX540" s="144"/>
      <c r="ARY540" s="75"/>
      <c r="ARZ540" s="66"/>
      <c r="ASA540" s="66"/>
      <c r="ASB540" s="79"/>
      <c r="ASC540" s="109"/>
      <c r="ASD540" s="479"/>
      <c r="ASE540" s="78"/>
      <c r="ASF540" s="144"/>
      <c r="ASG540" s="75"/>
      <c r="ASH540" s="66"/>
      <c r="ASI540" s="66"/>
      <c r="ASJ540" s="79"/>
      <c r="ASK540" s="109"/>
      <c r="ASL540" s="479"/>
      <c r="ASM540" s="78"/>
      <c r="ASN540" s="144"/>
      <c r="ASO540" s="75"/>
      <c r="ASP540" s="66"/>
      <c r="ASQ540" s="66"/>
      <c r="ASR540" s="79"/>
      <c r="ASS540" s="109"/>
      <c r="AST540" s="479"/>
      <c r="ASU540" s="78"/>
      <c r="ASV540" s="144"/>
      <c r="ASW540" s="75"/>
      <c r="ASX540" s="66"/>
      <c r="ASY540" s="66"/>
      <c r="ASZ540" s="79"/>
      <c r="ATA540" s="109"/>
      <c r="ATB540" s="479"/>
      <c r="ATC540" s="78"/>
      <c r="ATD540" s="144"/>
      <c r="ATE540" s="75"/>
      <c r="ATF540" s="66"/>
      <c r="ATG540" s="66"/>
      <c r="ATH540" s="79"/>
      <c r="ATI540" s="109"/>
      <c r="ATJ540" s="479"/>
      <c r="ATK540" s="78"/>
      <c r="ATL540" s="144"/>
      <c r="ATM540" s="75"/>
      <c r="ATN540" s="66"/>
      <c r="ATO540" s="66"/>
      <c r="ATP540" s="79"/>
      <c r="ATQ540" s="109"/>
      <c r="ATR540" s="479"/>
      <c r="ATS540" s="78"/>
      <c r="ATT540" s="144"/>
      <c r="ATU540" s="75"/>
      <c r="ATV540" s="66"/>
      <c r="ATW540" s="66"/>
      <c r="ATX540" s="79"/>
      <c r="ATY540" s="109"/>
      <c r="ATZ540" s="479"/>
      <c r="AUA540" s="78"/>
      <c r="AUB540" s="144"/>
      <c r="AUC540" s="75"/>
      <c r="AUD540" s="66"/>
      <c r="AUE540" s="66"/>
      <c r="AUF540" s="79"/>
      <c r="AUG540" s="109"/>
      <c r="AUH540" s="479"/>
      <c r="AUI540" s="78"/>
      <c r="AUJ540" s="144"/>
      <c r="AUK540" s="75"/>
      <c r="AUL540" s="66"/>
      <c r="AUM540" s="66"/>
      <c r="AUN540" s="79"/>
      <c r="AUO540" s="109"/>
      <c r="AUP540" s="479"/>
      <c r="AUQ540" s="78"/>
      <c r="AUR540" s="144"/>
      <c r="AUS540" s="75"/>
      <c r="AUT540" s="66"/>
      <c r="AUU540" s="66"/>
      <c r="AUV540" s="79"/>
      <c r="AUW540" s="109"/>
      <c r="AUX540" s="479"/>
      <c r="AUY540" s="78"/>
      <c r="AUZ540" s="144"/>
      <c r="AVA540" s="75"/>
      <c r="AVB540" s="66"/>
      <c r="AVC540" s="66"/>
      <c r="AVD540" s="79"/>
      <c r="AVE540" s="109"/>
      <c r="AVF540" s="479"/>
      <c r="AVG540" s="78"/>
      <c r="AVH540" s="144"/>
      <c r="AVI540" s="75"/>
      <c r="AVJ540" s="66"/>
      <c r="AVK540" s="66"/>
      <c r="AVL540" s="79"/>
      <c r="AVM540" s="109"/>
      <c r="AVN540" s="479"/>
      <c r="AVO540" s="78"/>
      <c r="AVP540" s="144"/>
      <c r="AVQ540" s="75"/>
      <c r="AVR540" s="66"/>
      <c r="AVS540" s="66"/>
      <c r="AVT540" s="79"/>
      <c r="AVU540" s="109"/>
      <c r="AVV540" s="479"/>
      <c r="AVW540" s="78"/>
      <c r="AVX540" s="144"/>
      <c r="AVY540" s="75"/>
      <c r="AVZ540" s="66"/>
      <c r="AWA540" s="66"/>
      <c r="AWB540" s="79"/>
      <c r="AWC540" s="109"/>
      <c r="AWD540" s="479"/>
      <c r="AWE540" s="78"/>
      <c r="AWF540" s="144"/>
      <c r="AWG540" s="75"/>
      <c r="AWH540" s="66"/>
      <c r="AWI540" s="66"/>
      <c r="AWJ540" s="79"/>
      <c r="AWK540" s="109"/>
      <c r="AWL540" s="479"/>
      <c r="AWM540" s="78"/>
      <c r="AWN540" s="144"/>
      <c r="AWO540" s="75"/>
      <c r="AWP540" s="66"/>
      <c r="AWQ540" s="66"/>
      <c r="AWR540" s="79"/>
      <c r="AWS540" s="109"/>
      <c r="AWT540" s="479"/>
      <c r="AWU540" s="78"/>
      <c r="AWV540" s="144"/>
      <c r="AWW540" s="75"/>
      <c r="AWX540" s="66"/>
      <c r="AWY540" s="66"/>
      <c r="AWZ540" s="79"/>
      <c r="AXA540" s="109"/>
      <c r="AXB540" s="479"/>
      <c r="AXC540" s="78"/>
      <c r="AXD540" s="144"/>
      <c r="AXE540" s="75"/>
      <c r="AXF540" s="66"/>
      <c r="AXG540" s="66"/>
      <c r="AXH540" s="79"/>
      <c r="AXI540" s="109"/>
      <c r="AXJ540" s="479"/>
      <c r="AXK540" s="78"/>
      <c r="AXL540" s="144"/>
      <c r="AXM540" s="75"/>
      <c r="AXN540" s="66"/>
      <c r="AXO540" s="66"/>
      <c r="AXP540" s="79"/>
      <c r="AXQ540" s="109"/>
      <c r="AXR540" s="479"/>
      <c r="AXS540" s="78"/>
      <c r="AXT540" s="144"/>
      <c r="AXU540" s="75"/>
      <c r="AXV540" s="66"/>
      <c r="AXW540" s="66"/>
      <c r="AXX540" s="79"/>
      <c r="AXY540" s="109"/>
      <c r="AXZ540" s="479"/>
      <c r="AYA540" s="78"/>
      <c r="AYB540" s="144"/>
      <c r="AYC540" s="75"/>
      <c r="AYD540" s="66"/>
      <c r="AYE540" s="66"/>
      <c r="AYF540" s="79"/>
      <c r="AYG540" s="109"/>
      <c r="AYH540" s="479"/>
      <c r="AYI540" s="78"/>
      <c r="AYJ540" s="144"/>
      <c r="AYK540" s="75"/>
      <c r="AYL540" s="66"/>
      <c r="AYM540" s="66"/>
      <c r="AYN540" s="79"/>
      <c r="AYO540" s="109"/>
      <c r="AYP540" s="479"/>
      <c r="AYQ540" s="78"/>
      <c r="AYR540" s="144"/>
      <c r="AYS540" s="75"/>
      <c r="AYT540" s="66"/>
      <c r="AYU540" s="66"/>
      <c r="AYV540" s="79"/>
      <c r="AYW540" s="109"/>
      <c r="AYX540" s="479"/>
      <c r="AYY540" s="78"/>
      <c r="AYZ540" s="144"/>
      <c r="AZA540" s="75"/>
      <c r="AZB540" s="66"/>
      <c r="AZC540" s="66"/>
      <c r="AZD540" s="79"/>
      <c r="AZE540" s="109"/>
      <c r="AZF540" s="479"/>
      <c r="AZG540" s="78"/>
      <c r="AZH540" s="144"/>
      <c r="AZI540" s="75"/>
      <c r="AZJ540" s="66"/>
      <c r="AZK540" s="66"/>
      <c r="AZL540" s="79"/>
      <c r="AZM540" s="109"/>
      <c r="AZN540" s="479"/>
      <c r="AZO540" s="78"/>
      <c r="AZP540" s="144"/>
      <c r="AZQ540" s="75"/>
      <c r="AZR540" s="66"/>
      <c r="AZS540" s="66"/>
      <c r="AZT540" s="79"/>
      <c r="AZU540" s="109"/>
      <c r="AZV540" s="479"/>
      <c r="AZW540" s="78"/>
      <c r="AZX540" s="144"/>
      <c r="AZY540" s="75"/>
      <c r="AZZ540" s="66"/>
      <c r="BAA540" s="66"/>
      <c r="BAB540" s="79"/>
      <c r="BAC540" s="109"/>
      <c r="BAD540" s="479"/>
      <c r="BAE540" s="78"/>
      <c r="BAF540" s="144"/>
      <c r="BAG540" s="75"/>
      <c r="BAH540" s="66"/>
      <c r="BAI540" s="66"/>
      <c r="BAJ540" s="79"/>
      <c r="BAK540" s="109"/>
      <c r="BAL540" s="479"/>
      <c r="BAM540" s="78"/>
      <c r="BAN540" s="144"/>
      <c r="BAO540" s="75"/>
      <c r="BAP540" s="66"/>
      <c r="BAQ540" s="66"/>
      <c r="BAR540" s="79"/>
      <c r="BAS540" s="109"/>
      <c r="BAT540" s="479"/>
      <c r="BAU540" s="78"/>
      <c r="BAV540" s="144"/>
      <c r="BAW540" s="75"/>
      <c r="BAX540" s="66"/>
      <c r="BAY540" s="66"/>
      <c r="BAZ540" s="79"/>
      <c r="BBA540" s="109"/>
      <c r="BBB540" s="479"/>
      <c r="BBC540" s="78"/>
      <c r="BBD540" s="144"/>
      <c r="BBE540" s="75"/>
      <c r="BBF540" s="66"/>
      <c r="BBG540" s="66"/>
      <c r="BBH540" s="79"/>
      <c r="BBI540" s="109"/>
      <c r="BBJ540" s="479"/>
      <c r="BBK540" s="78"/>
      <c r="BBL540" s="144"/>
      <c r="BBM540" s="75"/>
      <c r="BBN540" s="66"/>
      <c r="BBO540" s="66"/>
      <c r="BBP540" s="79"/>
      <c r="BBQ540" s="109"/>
      <c r="BBR540" s="479"/>
      <c r="BBS540" s="78"/>
      <c r="BBT540" s="144"/>
      <c r="BBU540" s="75"/>
      <c r="BBV540" s="66"/>
      <c r="BBW540" s="66"/>
      <c r="BBX540" s="79"/>
      <c r="BBY540" s="109"/>
      <c r="BBZ540" s="479"/>
      <c r="BCA540" s="78"/>
      <c r="BCB540" s="144"/>
      <c r="BCC540" s="75"/>
      <c r="BCD540" s="66"/>
      <c r="BCE540" s="66"/>
      <c r="BCF540" s="79"/>
      <c r="BCG540" s="109"/>
      <c r="BCH540" s="479"/>
      <c r="BCI540" s="78"/>
      <c r="BCJ540" s="144"/>
      <c r="BCK540" s="75"/>
      <c r="BCL540" s="66"/>
      <c r="BCM540" s="66"/>
      <c r="BCN540" s="79"/>
      <c r="BCO540" s="109"/>
      <c r="BCP540" s="479"/>
      <c r="BCQ540" s="78"/>
      <c r="BCR540" s="144"/>
      <c r="BCS540" s="75"/>
      <c r="BCT540" s="66"/>
      <c r="BCU540" s="66"/>
      <c r="BCV540" s="79"/>
      <c r="BCW540" s="109"/>
      <c r="BCX540" s="479"/>
      <c r="BCY540" s="78"/>
      <c r="BCZ540" s="144"/>
      <c r="BDA540" s="75"/>
      <c r="BDB540" s="66"/>
      <c r="BDC540" s="66"/>
      <c r="BDD540" s="79"/>
      <c r="BDE540" s="109"/>
      <c r="BDF540" s="479"/>
      <c r="BDG540" s="78"/>
      <c r="BDH540" s="144"/>
      <c r="BDI540" s="75"/>
      <c r="BDJ540" s="66"/>
      <c r="BDK540" s="66"/>
      <c r="BDL540" s="79"/>
      <c r="BDM540" s="109"/>
      <c r="BDN540" s="479"/>
      <c r="BDO540" s="78"/>
      <c r="BDP540" s="144"/>
      <c r="BDQ540" s="75"/>
      <c r="BDR540" s="66"/>
      <c r="BDS540" s="66"/>
      <c r="BDT540" s="79"/>
      <c r="BDU540" s="109"/>
      <c r="BDV540" s="479"/>
      <c r="BDW540" s="78"/>
      <c r="BDX540" s="144"/>
      <c r="BDY540" s="75"/>
      <c r="BDZ540" s="66"/>
      <c r="BEA540" s="66"/>
      <c r="BEB540" s="79"/>
      <c r="BEC540" s="109"/>
      <c r="BED540" s="479"/>
      <c r="BEE540" s="78"/>
      <c r="BEF540" s="144"/>
      <c r="BEG540" s="75"/>
      <c r="BEH540" s="66"/>
      <c r="BEI540" s="66"/>
      <c r="BEJ540" s="79"/>
      <c r="BEK540" s="109"/>
      <c r="BEL540" s="479"/>
      <c r="BEM540" s="78"/>
      <c r="BEN540" s="144"/>
      <c r="BEO540" s="75"/>
      <c r="BEP540" s="66"/>
      <c r="BEQ540" s="66"/>
      <c r="BER540" s="79"/>
      <c r="BES540" s="109"/>
      <c r="BET540" s="479"/>
      <c r="BEU540" s="78"/>
      <c r="BEV540" s="144"/>
      <c r="BEW540" s="75"/>
      <c r="BEX540" s="66"/>
      <c r="BEY540" s="66"/>
      <c r="BEZ540" s="79"/>
      <c r="BFA540" s="109"/>
      <c r="BFB540" s="479"/>
      <c r="BFC540" s="78"/>
      <c r="BFD540" s="144"/>
      <c r="BFE540" s="75"/>
      <c r="BFF540" s="66"/>
      <c r="BFG540" s="66"/>
      <c r="BFH540" s="79"/>
      <c r="BFI540" s="109"/>
      <c r="BFJ540" s="479"/>
      <c r="BFK540" s="78"/>
      <c r="BFL540" s="144"/>
      <c r="BFM540" s="75"/>
      <c r="BFN540" s="66"/>
      <c r="BFO540" s="66"/>
      <c r="BFP540" s="79"/>
      <c r="BFQ540" s="109"/>
      <c r="BFR540" s="479"/>
      <c r="BFS540" s="78"/>
      <c r="BFT540" s="144"/>
      <c r="BFU540" s="75"/>
      <c r="BFV540" s="66"/>
      <c r="BFW540" s="66"/>
      <c r="BFX540" s="79"/>
      <c r="BFY540" s="109"/>
      <c r="BFZ540" s="479"/>
      <c r="BGA540" s="78"/>
      <c r="BGB540" s="144"/>
      <c r="BGC540" s="75"/>
      <c r="BGD540" s="66"/>
      <c r="BGE540" s="66"/>
      <c r="BGF540" s="79"/>
      <c r="BGG540" s="109"/>
      <c r="BGH540" s="479"/>
      <c r="BGI540" s="78"/>
      <c r="BGJ540" s="144"/>
      <c r="BGK540" s="75"/>
      <c r="BGL540" s="66"/>
      <c r="BGM540" s="66"/>
      <c r="BGN540" s="79"/>
      <c r="BGO540" s="109"/>
      <c r="BGP540" s="479"/>
      <c r="BGQ540" s="78"/>
      <c r="BGR540" s="144"/>
      <c r="BGS540" s="75"/>
      <c r="BGT540" s="66"/>
      <c r="BGU540" s="66"/>
      <c r="BGV540" s="79"/>
      <c r="BGW540" s="109"/>
      <c r="BGX540" s="479"/>
      <c r="BGY540" s="78"/>
      <c r="BGZ540" s="144"/>
      <c r="BHA540" s="75"/>
      <c r="BHB540" s="66"/>
      <c r="BHC540" s="66"/>
      <c r="BHD540" s="79"/>
      <c r="BHE540" s="109"/>
      <c r="BHF540" s="479"/>
      <c r="BHG540" s="78"/>
      <c r="BHH540" s="144"/>
      <c r="BHI540" s="75"/>
      <c r="BHJ540" s="66"/>
      <c r="BHK540" s="66"/>
      <c r="BHL540" s="79"/>
      <c r="BHM540" s="109"/>
      <c r="BHN540" s="479"/>
      <c r="BHO540" s="78"/>
      <c r="BHP540" s="144"/>
      <c r="BHQ540" s="75"/>
      <c r="BHR540" s="66"/>
      <c r="BHS540" s="66"/>
      <c r="BHT540" s="79"/>
      <c r="BHU540" s="109"/>
      <c r="BHV540" s="479"/>
      <c r="BHW540" s="78"/>
      <c r="BHX540" s="144"/>
      <c r="BHY540" s="75"/>
      <c r="BHZ540" s="66"/>
      <c r="BIA540" s="66"/>
      <c r="BIB540" s="79"/>
      <c r="BIC540" s="109"/>
      <c r="BID540" s="479"/>
      <c r="BIE540" s="78"/>
      <c r="BIF540" s="144"/>
      <c r="BIG540" s="75"/>
      <c r="BIH540" s="66"/>
      <c r="BII540" s="66"/>
      <c r="BIJ540" s="79"/>
      <c r="BIK540" s="109"/>
      <c r="BIL540" s="479"/>
      <c r="BIM540" s="78"/>
      <c r="BIN540" s="144"/>
      <c r="BIO540" s="75"/>
      <c r="BIP540" s="66"/>
      <c r="BIQ540" s="66"/>
      <c r="BIR540" s="79"/>
      <c r="BIS540" s="109"/>
      <c r="BIT540" s="479"/>
      <c r="BIU540" s="78"/>
      <c r="BIV540" s="144"/>
      <c r="BIW540" s="75"/>
      <c r="BIX540" s="66"/>
      <c r="BIY540" s="66"/>
      <c r="BIZ540" s="79"/>
      <c r="BJA540" s="109"/>
      <c r="BJB540" s="479"/>
      <c r="BJC540" s="78"/>
      <c r="BJD540" s="144"/>
      <c r="BJE540" s="75"/>
      <c r="BJF540" s="66"/>
      <c r="BJG540" s="66"/>
      <c r="BJH540" s="79"/>
      <c r="BJI540" s="109"/>
      <c r="BJJ540" s="479"/>
      <c r="BJK540" s="78"/>
      <c r="BJL540" s="144"/>
      <c r="BJM540" s="75"/>
      <c r="BJN540" s="66"/>
      <c r="BJO540" s="66"/>
      <c r="BJP540" s="79"/>
      <c r="BJQ540" s="109"/>
      <c r="BJR540" s="479"/>
      <c r="BJS540" s="78"/>
      <c r="BJT540" s="144"/>
      <c r="BJU540" s="75"/>
      <c r="BJV540" s="66"/>
      <c r="BJW540" s="66"/>
      <c r="BJX540" s="79"/>
      <c r="BJY540" s="109"/>
      <c r="BJZ540" s="479"/>
      <c r="BKA540" s="78"/>
      <c r="BKB540" s="144"/>
      <c r="BKC540" s="75"/>
      <c r="BKD540" s="66"/>
      <c r="BKE540" s="66"/>
      <c r="BKF540" s="79"/>
      <c r="BKG540" s="109"/>
      <c r="BKH540" s="479"/>
      <c r="BKI540" s="78"/>
      <c r="BKJ540" s="144"/>
      <c r="BKK540" s="75"/>
      <c r="BKL540" s="66"/>
      <c r="BKM540" s="66"/>
      <c r="BKN540" s="79"/>
      <c r="BKO540" s="109"/>
      <c r="BKP540" s="479"/>
      <c r="BKQ540" s="78"/>
      <c r="BKR540" s="144"/>
      <c r="BKS540" s="75"/>
      <c r="BKT540" s="66"/>
      <c r="BKU540" s="66"/>
      <c r="BKV540" s="79"/>
      <c r="BKW540" s="109"/>
      <c r="BKX540" s="479"/>
      <c r="BKY540" s="78"/>
      <c r="BKZ540" s="144"/>
      <c r="BLA540" s="75"/>
      <c r="BLB540" s="66"/>
      <c r="BLC540" s="66"/>
      <c r="BLD540" s="79"/>
      <c r="BLE540" s="109"/>
      <c r="BLF540" s="479"/>
      <c r="BLG540" s="78"/>
      <c r="BLH540" s="144"/>
      <c r="BLI540" s="75"/>
      <c r="BLJ540" s="66"/>
      <c r="BLK540" s="66"/>
      <c r="BLL540" s="79"/>
      <c r="BLM540" s="109"/>
      <c r="BLN540" s="479"/>
      <c r="BLO540" s="78"/>
      <c r="BLP540" s="144"/>
      <c r="BLQ540" s="75"/>
      <c r="BLR540" s="66"/>
      <c r="BLS540" s="66"/>
      <c r="BLT540" s="79"/>
      <c r="BLU540" s="109"/>
      <c r="BLV540" s="479"/>
      <c r="BLW540" s="78"/>
      <c r="BLX540" s="144"/>
      <c r="BLY540" s="75"/>
      <c r="BLZ540" s="66"/>
      <c r="BMA540" s="66"/>
      <c r="BMB540" s="79"/>
      <c r="BMC540" s="109"/>
      <c r="BMD540" s="479"/>
      <c r="BME540" s="78"/>
      <c r="BMF540" s="144"/>
      <c r="BMG540" s="75"/>
      <c r="BMH540" s="66"/>
      <c r="BMI540" s="66"/>
      <c r="BMJ540" s="79"/>
      <c r="BMK540" s="109"/>
      <c r="BML540" s="479"/>
      <c r="BMM540" s="78"/>
      <c r="BMN540" s="144"/>
      <c r="BMO540" s="75"/>
      <c r="BMP540" s="66"/>
      <c r="BMQ540" s="66"/>
      <c r="BMR540" s="79"/>
      <c r="BMS540" s="109"/>
      <c r="BMT540" s="479"/>
      <c r="BMU540" s="78"/>
      <c r="BMV540" s="144"/>
      <c r="BMW540" s="75"/>
      <c r="BMX540" s="66"/>
      <c r="BMY540" s="66"/>
      <c r="BMZ540" s="79"/>
      <c r="BNA540" s="109"/>
      <c r="BNB540" s="479"/>
      <c r="BNC540" s="78"/>
      <c r="BND540" s="144"/>
      <c r="BNE540" s="75"/>
      <c r="BNF540" s="66"/>
      <c r="BNG540" s="66"/>
      <c r="BNH540" s="79"/>
      <c r="BNI540" s="109"/>
      <c r="BNJ540" s="479"/>
      <c r="BNK540" s="78"/>
      <c r="BNL540" s="144"/>
      <c r="BNM540" s="75"/>
      <c r="BNN540" s="66"/>
      <c r="BNO540" s="66"/>
      <c r="BNP540" s="79"/>
      <c r="BNQ540" s="109"/>
      <c r="BNR540" s="479"/>
      <c r="BNS540" s="78"/>
      <c r="BNT540" s="144"/>
      <c r="BNU540" s="75"/>
      <c r="BNV540" s="66"/>
      <c r="BNW540" s="66"/>
      <c r="BNX540" s="79"/>
      <c r="BNY540" s="109"/>
      <c r="BNZ540" s="479"/>
      <c r="BOA540" s="78"/>
      <c r="BOB540" s="144"/>
      <c r="BOC540" s="75"/>
      <c r="BOD540" s="66"/>
      <c r="BOE540" s="66"/>
      <c r="BOF540" s="79"/>
      <c r="BOG540" s="109"/>
      <c r="BOH540" s="479"/>
      <c r="BOI540" s="78"/>
      <c r="BOJ540" s="144"/>
      <c r="BOK540" s="75"/>
      <c r="BOL540" s="66"/>
      <c r="BOM540" s="66"/>
      <c r="BON540" s="79"/>
      <c r="BOO540" s="109"/>
      <c r="BOP540" s="479"/>
      <c r="BOQ540" s="78"/>
      <c r="BOR540" s="144"/>
      <c r="BOS540" s="75"/>
      <c r="BOT540" s="66"/>
      <c r="BOU540" s="66"/>
      <c r="BOV540" s="79"/>
      <c r="BOW540" s="109"/>
      <c r="BOX540" s="479"/>
      <c r="BOY540" s="78"/>
      <c r="BOZ540" s="144"/>
      <c r="BPA540" s="75"/>
      <c r="BPB540" s="66"/>
      <c r="BPC540" s="66"/>
      <c r="BPD540" s="79"/>
      <c r="BPE540" s="109"/>
      <c r="BPF540" s="479"/>
      <c r="BPG540" s="78"/>
      <c r="BPH540" s="144"/>
      <c r="BPI540" s="75"/>
      <c r="BPJ540" s="66"/>
      <c r="BPK540" s="66"/>
      <c r="BPL540" s="79"/>
      <c r="BPM540" s="109"/>
      <c r="BPN540" s="479"/>
      <c r="BPO540" s="78"/>
      <c r="BPP540" s="144"/>
      <c r="BPQ540" s="75"/>
      <c r="BPR540" s="66"/>
      <c r="BPS540" s="66"/>
      <c r="BPT540" s="79"/>
      <c r="BPU540" s="109"/>
      <c r="BPV540" s="479"/>
      <c r="BPW540" s="78"/>
      <c r="BPX540" s="144"/>
      <c r="BPY540" s="75"/>
      <c r="BPZ540" s="66"/>
      <c r="BQA540" s="66"/>
      <c r="BQB540" s="79"/>
      <c r="BQC540" s="109"/>
      <c r="BQD540" s="479"/>
      <c r="BQE540" s="78"/>
      <c r="BQF540" s="144"/>
      <c r="BQG540" s="75"/>
      <c r="BQH540" s="66"/>
      <c r="BQI540" s="66"/>
      <c r="BQJ540" s="79"/>
      <c r="BQK540" s="109"/>
      <c r="BQL540" s="479"/>
      <c r="BQM540" s="78"/>
      <c r="BQN540" s="144"/>
      <c r="BQO540" s="75"/>
      <c r="BQP540" s="66"/>
      <c r="BQQ540" s="66"/>
      <c r="BQR540" s="79"/>
      <c r="BQS540" s="109"/>
      <c r="BQT540" s="479"/>
      <c r="BQU540" s="78"/>
      <c r="BQV540" s="144"/>
      <c r="BQW540" s="75"/>
      <c r="BQX540" s="66"/>
      <c r="BQY540" s="66"/>
      <c r="BQZ540" s="79"/>
      <c r="BRA540" s="109"/>
      <c r="BRB540" s="479"/>
      <c r="BRC540" s="78"/>
      <c r="BRD540" s="144"/>
      <c r="BRE540" s="75"/>
      <c r="BRF540" s="66"/>
      <c r="BRG540" s="66"/>
      <c r="BRH540" s="79"/>
      <c r="BRI540" s="109"/>
      <c r="BRJ540" s="479"/>
      <c r="BRK540" s="78"/>
      <c r="BRL540" s="144"/>
      <c r="BRM540" s="75"/>
      <c r="BRN540" s="66"/>
      <c r="BRO540" s="66"/>
      <c r="BRP540" s="79"/>
      <c r="BRQ540" s="109"/>
      <c r="BRR540" s="479"/>
      <c r="BRS540" s="78"/>
      <c r="BRT540" s="144"/>
      <c r="BRU540" s="75"/>
      <c r="BRV540" s="66"/>
      <c r="BRW540" s="66"/>
      <c r="BRX540" s="79"/>
      <c r="BRY540" s="109"/>
      <c r="BRZ540" s="479"/>
      <c r="BSA540" s="78"/>
      <c r="BSB540" s="144"/>
      <c r="BSC540" s="75"/>
      <c r="BSD540" s="66"/>
      <c r="BSE540" s="66"/>
      <c r="BSF540" s="79"/>
      <c r="BSG540" s="109"/>
      <c r="BSH540" s="479"/>
      <c r="BSI540" s="78"/>
      <c r="BSJ540" s="144"/>
      <c r="BSK540" s="75"/>
      <c r="BSL540" s="66"/>
      <c r="BSM540" s="66"/>
      <c r="BSN540" s="79"/>
      <c r="BSO540" s="109"/>
      <c r="BSP540" s="479"/>
      <c r="BSQ540" s="78"/>
      <c r="BSR540" s="144"/>
      <c r="BSS540" s="75"/>
      <c r="BST540" s="66"/>
      <c r="BSU540" s="66"/>
      <c r="BSV540" s="79"/>
      <c r="BSW540" s="109"/>
      <c r="BSX540" s="479"/>
      <c r="BSY540" s="78"/>
      <c r="BSZ540" s="144"/>
      <c r="BTA540" s="75"/>
      <c r="BTB540" s="66"/>
      <c r="BTC540" s="66"/>
      <c r="BTD540" s="79"/>
      <c r="BTE540" s="109"/>
      <c r="BTF540" s="479"/>
      <c r="BTG540" s="78"/>
      <c r="BTH540" s="144"/>
      <c r="BTI540" s="75"/>
      <c r="BTJ540" s="66"/>
      <c r="BTK540" s="66"/>
      <c r="BTL540" s="79"/>
      <c r="BTM540" s="109"/>
      <c r="BTN540" s="479"/>
      <c r="BTO540" s="78"/>
      <c r="BTP540" s="144"/>
      <c r="BTQ540" s="75"/>
      <c r="BTR540" s="66"/>
      <c r="BTS540" s="66"/>
      <c r="BTT540" s="79"/>
      <c r="BTU540" s="109"/>
      <c r="BTV540" s="479"/>
      <c r="BTW540" s="78"/>
      <c r="BTX540" s="144"/>
      <c r="BTY540" s="75"/>
      <c r="BTZ540" s="66"/>
      <c r="BUA540" s="66"/>
      <c r="BUB540" s="79"/>
      <c r="BUC540" s="109"/>
      <c r="BUD540" s="479"/>
      <c r="BUE540" s="78"/>
      <c r="BUF540" s="144"/>
      <c r="BUG540" s="75"/>
      <c r="BUH540" s="66"/>
      <c r="BUI540" s="66"/>
      <c r="BUJ540" s="79"/>
      <c r="BUK540" s="109"/>
      <c r="BUL540" s="479"/>
      <c r="BUM540" s="78"/>
      <c r="BUN540" s="144"/>
      <c r="BUO540" s="75"/>
      <c r="BUP540" s="66"/>
      <c r="BUQ540" s="66"/>
      <c r="BUR540" s="79"/>
      <c r="BUS540" s="109"/>
      <c r="BUT540" s="479"/>
      <c r="BUU540" s="78"/>
      <c r="BUV540" s="144"/>
      <c r="BUW540" s="75"/>
      <c r="BUX540" s="66"/>
      <c r="BUY540" s="66"/>
      <c r="BUZ540" s="79"/>
      <c r="BVA540" s="109"/>
      <c r="BVB540" s="479"/>
      <c r="BVC540" s="78"/>
      <c r="BVD540" s="144"/>
      <c r="BVE540" s="75"/>
      <c r="BVF540" s="66"/>
      <c r="BVG540" s="66"/>
      <c r="BVH540" s="79"/>
      <c r="BVI540" s="109"/>
      <c r="BVJ540" s="479"/>
      <c r="BVK540" s="78"/>
      <c r="BVL540" s="144"/>
      <c r="BVM540" s="75"/>
      <c r="BVN540" s="66"/>
      <c r="BVO540" s="66"/>
      <c r="BVP540" s="79"/>
      <c r="BVQ540" s="109"/>
      <c r="BVR540" s="479"/>
      <c r="BVS540" s="78"/>
      <c r="BVT540" s="144"/>
      <c r="BVU540" s="75"/>
      <c r="BVV540" s="66"/>
      <c r="BVW540" s="66"/>
      <c r="BVX540" s="79"/>
      <c r="BVY540" s="109"/>
      <c r="BVZ540" s="479"/>
      <c r="BWA540" s="78"/>
      <c r="BWB540" s="144"/>
      <c r="BWC540" s="75"/>
      <c r="BWD540" s="66"/>
      <c r="BWE540" s="66"/>
      <c r="BWF540" s="79"/>
      <c r="BWG540" s="109"/>
      <c r="BWH540" s="479"/>
      <c r="BWI540" s="78"/>
      <c r="BWJ540" s="144"/>
      <c r="BWK540" s="75"/>
      <c r="BWL540" s="66"/>
      <c r="BWM540" s="66"/>
      <c r="BWN540" s="79"/>
      <c r="BWO540" s="109"/>
      <c r="BWP540" s="479"/>
      <c r="BWQ540" s="78"/>
      <c r="BWR540" s="144"/>
      <c r="BWS540" s="75"/>
      <c r="BWT540" s="66"/>
      <c r="BWU540" s="66"/>
      <c r="BWV540" s="79"/>
      <c r="BWW540" s="109"/>
      <c r="BWX540" s="479"/>
      <c r="BWY540" s="78"/>
      <c r="BWZ540" s="144"/>
      <c r="BXA540" s="75"/>
      <c r="BXB540" s="66"/>
      <c r="BXC540" s="66"/>
      <c r="BXD540" s="79"/>
      <c r="BXE540" s="109"/>
      <c r="BXF540" s="479"/>
      <c r="BXG540" s="78"/>
      <c r="BXH540" s="144"/>
      <c r="BXI540" s="75"/>
      <c r="BXJ540" s="66"/>
      <c r="BXK540" s="66"/>
      <c r="BXL540" s="79"/>
      <c r="BXM540" s="109"/>
      <c r="BXN540" s="479"/>
      <c r="BXO540" s="78"/>
      <c r="BXP540" s="144"/>
      <c r="BXQ540" s="75"/>
      <c r="BXR540" s="66"/>
      <c r="BXS540" s="66"/>
      <c r="BXT540" s="79"/>
      <c r="BXU540" s="109"/>
      <c r="BXV540" s="479"/>
      <c r="BXW540" s="78"/>
      <c r="BXX540" s="144"/>
      <c r="BXY540" s="75"/>
      <c r="BXZ540" s="66"/>
      <c r="BYA540" s="66"/>
      <c r="BYB540" s="79"/>
      <c r="BYC540" s="109"/>
      <c r="BYD540" s="479"/>
      <c r="BYE540" s="78"/>
      <c r="BYF540" s="144"/>
      <c r="BYG540" s="75"/>
      <c r="BYH540" s="66"/>
      <c r="BYI540" s="66"/>
      <c r="BYJ540" s="79"/>
      <c r="BYK540" s="109"/>
      <c r="BYL540" s="479"/>
      <c r="BYM540" s="78"/>
      <c r="BYN540" s="144"/>
      <c r="BYO540" s="75"/>
      <c r="BYP540" s="66"/>
      <c r="BYQ540" s="66"/>
      <c r="BYR540" s="79"/>
      <c r="BYS540" s="109"/>
      <c r="BYT540" s="479"/>
      <c r="BYU540" s="78"/>
      <c r="BYV540" s="144"/>
      <c r="BYW540" s="75"/>
      <c r="BYX540" s="66"/>
      <c r="BYY540" s="66"/>
      <c r="BYZ540" s="79"/>
      <c r="BZA540" s="109"/>
      <c r="BZB540" s="479"/>
      <c r="BZC540" s="78"/>
      <c r="BZD540" s="144"/>
      <c r="BZE540" s="75"/>
      <c r="BZF540" s="66"/>
      <c r="BZG540" s="66"/>
      <c r="BZH540" s="79"/>
      <c r="BZI540" s="109"/>
      <c r="BZJ540" s="479"/>
      <c r="BZK540" s="78"/>
      <c r="BZL540" s="144"/>
      <c r="BZM540" s="75"/>
      <c r="BZN540" s="66"/>
      <c r="BZO540" s="66"/>
      <c r="BZP540" s="79"/>
      <c r="BZQ540" s="109"/>
      <c r="BZR540" s="479"/>
      <c r="BZS540" s="78"/>
      <c r="BZT540" s="144"/>
      <c r="BZU540" s="75"/>
      <c r="BZV540" s="66"/>
      <c r="BZW540" s="66"/>
      <c r="BZX540" s="79"/>
      <c r="BZY540" s="109"/>
      <c r="BZZ540" s="479"/>
      <c r="CAA540" s="78"/>
      <c r="CAB540" s="144"/>
      <c r="CAC540" s="75"/>
      <c r="CAD540" s="66"/>
      <c r="CAE540" s="66"/>
      <c r="CAF540" s="79"/>
      <c r="CAG540" s="109"/>
      <c r="CAH540" s="479"/>
      <c r="CAI540" s="78"/>
      <c r="CAJ540" s="144"/>
      <c r="CAK540" s="75"/>
      <c r="CAL540" s="66"/>
      <c r="CAM540" s="66"/>
      <c r="CAN540" s="79"/>
      <c r="CAO540" s="109"/>
      <c r="CAP540" s="479"/>
      <c r="CAQ540" s="78"/>
      <c r="CAR540" s="144"/>
      <c r="CAS540" s="75"/>
      <c r="CAT540" s="66"/>
      <c r="CAU540" s="66"/>
      <c r="CAV540" s="79"/>
      <c r="CAW540" s="109"/>
      <c r="CAX540" s="479"/>
      <c r="CAY540" s="78"/>
      <c r="CAZ540" s="144"/>
      <c r="CBA540" s="75"/>
      <c r="CBB540" s="66"/>
      <c r="CBC540" s="66"/>
      <c r="CBD540" s="79"/>
      <c r="CBE540" s="109"/>
      <c r="CBF540" s="479"/>
      <c r="CBG540" s="78"/>
      <c r="CBH540" s="144"/>
      <c r="CBI540" s="75"/>
      <c r="CBJ540" s="66"/>
      <c r="CBK540" s="66"/>
      <c r="CBL540" s="79"/>
      <c r="CBM540" s="109"/>
      <c r="CBN540" s="479"/>
      <c r="CBO540" s="78"/>
      <c r="CBP540" s="144"/>
      <c r="CBQ540" s="75"/>
      <c r="CBR540" s="66"/>
      <c r="CBS540" s="66"/>
      <c r="CBT540" s="79"/>
      <c r="CBU540" s="109"/>
      <c r="CBV540" s="479"/>
      <c r="CBW540" s="78"/>
      <c r="CBX540" s="144"/>
      <c r="CBY540" s="75"/>
      <c r="CBZ540" s="66"/>
      <c r="CCA540" s="66"/>
      <c r="CCB540" s="79"/>
      <c r="CCC540" s="109"/>
      <c r="CCD540" s="479"/>
      <c r="CCE540" s="78"/>
      <c r="CCF540" s="144"/>
      <c r="CCG540" s="75"/>
      <c r="CCH540" s="66"/>
      <c r="CCI540" s="66"/>
      <c r="CCJ540" s="79"/>
      <c r="CCK540" s="109"/>
      <c r="CCL540" s="479"/>
      <c r="CCM540" s="78"/>
      <c r="CCN540" s="144"/>
      <c r="CCO540" s="75"/>
      <c r="CCP540" s="66"/>
      <c r="CCQ540" s="66"/>
      <c r="CCR540" s="79"/>
      <c r="CCS540" s="109"/>
      <c r="CCT540" s="479"/>
      <c r="CCU540" s="78"/>
      <c r="CCV540" s="144"/>
      <c r="CCW540" s="75"/>
      <c r="CCX540" s="66"/>
      <c r="CCY540" s="66"/>
      <c r="CCZ540" s="79"/>
      <c r="CDA540" s="109"/>
      <c r="CDB540" s="479"/>
      <c r="CDC540" s="78"/>
      <c r="CDD540" s="144"/>
      <c r="CDE540" s="75"/>
      <c r="CDF540" s="66"/>
      <c r="CDG540" s="66"/>
      <c r="CDH540" s="79"/>
      <c r="CDI540" s="109"/>
      <c r="CDJ540" s="479"/>
      <c r="CDK540" s="78"/>
      <c r="CDL540" s="144"/>
      <c r="CDM540" s="75"/>
      <c r="CDN540" s="66"/>
      <c r="CDO540" s="66"/>
      <c r="CDP540" s="79"/>
      <c r="CDQ540" s="109"/>
      <c r="CDR540" s="479"/>
      <c r="CDS540" s="78"/>
      <c r="CDT540" s="144"/>
      <c r="CDU540" s="75"/>
      <c r="CDV540" s="66"/>
      <c r="CDW540" s="66"/>
      <c r="CDX540" s="79"/>
      <c r="CDY540" s="109"/>
      <c r="CDZ540" s="479"/>
      <c r="CEA540" s="78"/>
      <c r="CEB540" s="144"/>
      <c r="CEC540" s="75"/>
      <c r="CED540" s="66"/>
      <c r="CEE540" s="66"/>
      <c r="CEF540" s="79"/>
      <c r="CEG540" s="109"/>
      <c r="CEH540" s="479"/>
      <c r="CEI540" s="78"/>
      <c r="CEJ540" s="144"/>
      <c r="CEK540" s="75"/>
      <c r="CEL540" s="66"/>
      <c r="CEM540" s="66"/>
      <c r="CEN540" s="79"/>
      <c r="CEO540" s="109"/>
      <c r="CEP540" s="479"/>
      <c r="CEQ540" s="78"/>
      <c r="CER540" s="144"/>
      <c r="CES540" s="75"/>
      <c r="CET540" s="66"/>
      <c r="CEU540" s="66"/>
      <c r="CEV540" s="79"/>
      <c r="CEW540" s="109"/>
      <c r="CEX540" s="479"/>
      <c r="CEY540" s="78"/>
      <c r="CEZ540" s="144"/>
      <c r="CFA540" s="75"/>
      <c r="CFB540" s="66"/>
      <c r="CFC540" s="66"/>
      <c r="CFD540" s="79"/>
      <c r="CFE540" s="109"/>
      <c r="CFF540" s="479"/>
      <c r="CFG540" s="78"/>
      <c r="CFH540" s="144"/>
      <c r="CFI540" s="75"/>
      <c r="CFJ540" s="66"/>
      <c r="CFK540" s="66"/>
      <c r="CFL540" s="79"/>
      <c r="CFM540" s="109"/>
      <c r="CFN540" s="479"/>
      <c r="CFO540" s="78"/>
      <c r="CFP540" s="144"/>
      <c r="CFQ540" s="75"/>
      <c r="CFR540" s="66"/>
      <c r="CFS540" s="66"/>
      <c r="CFT540" s="79"/>
      <c r="CFU540" s="109"/>
      <c r="CFV540" s="479"/>
      <c r="CFW540" s="78"/>
      <c r="CFX540" s="144"/>
      <c r="CFY540" s="75"/>
      <c r="CFZ540" s="66"/>
      <c r="CGA540" s="66"/>
      <c r="CGB540" s="79"/>
      <c r="CGC540" s="109"/>
      <c r="CGD540" s="479"/>
      <c r="CGE540" s="78"/>
      <c r="CGF540" s="144"/>
      <c r="CGG540" s="75"/>
      <c r="CGH540" s="66"/>
      <c r="CGI540" s="66"/>
      <c r="CGJ540" s="79"/>
      <c r="CGK540" s="109"/>
      <c r="CGL540" s="479"/>
      <c r="CGM540" s="78"/>
      <c r="CGN540" s="144"/>
      <c r="CGO540" s="75"/>
      <c r="CGP540" s="66"/>
      <c r="CGQ540" s="66"/>
      <c r="CGR540" s="79"/>
      <c r="CGS540" s="109"/>
      <c r="CGT540" s="479"/>
      <c r="CGU540" s="78"/>
      <c r="CGV540" s="144"/>
      <c r="CGW540" s="75"/>
      <c r="CGX540" s="66"/>
      <c r="CGY540" s="66"/>
      <c r="CGZ540" s="79"/>
      <c r="CHA540" s="109"/>
      <c r="CHB540" s="479"/>
      <c r="CHC540" s="78"/>
      <c r="CHD540" s="144"/>
      <c r="CHE540" s="75"/>
      <c r="CHF540" s="66"/>
      <c r="CHG540" s="66"/>
      <c r="CHH540" s="79"/>
      <c r="CHI540" s="109"/>
      <c r="CHJ540" s="479"/>
      <c r="CHK540" s="78"/>
      <c r="CHL540" s="144"/>
      <c r="CHM540" s="75"/>
      <c r="CHN540" s="66"/>
      <c r="CHO540" s="66"/>
      <c r="CHP540" s="79"/>
      <c r="CHQ540" s="109"/>
      <c r="CHR540" s="479"/>
      <c r="CHS540" s="78"/>
      <c r="CHT540" s="144"/>
      <c r="CHU540" s="75"/>
      <c r="CHV540" s="66"/>
      <c r="CHW540" s="66"/>
      <c r="CHX540" s="79"/>
      <c r="CHY540" s="109"/>
      <c r="CHZ540" s="479"/>
      <c r="CIA540" s="78"/>
      <c r="CIB540" s="144"/>
      <c r="CIC540" s="75"/>
      <c r="CID540" s="66"/>
      <c r="CIE540" s="66"/>
      <c r="CIF540" s="79"/>
      <c r="CIG540" s="109"/>
      <c r="CIH540" s="479"/>
      <c r="CII540" s="78"/>
      <c r="CIJ540" s="144"/>
      <c r="CIK540" s="75"/>
      <c r="CIL540" s="66"/>
      <c r="CIM540" s="66"/>
      <c r="CIN540" s="79"/>
      <c r="CIO540" s="109"/>
      <c r="CIP540" s="479"/>
      <c r="CIQ540" s="78"/>
      <c r="CIR540" s="144"/>
      <c r="CIS540" s="75"/>
      <c r="CIT540" s="66"/>
      <c r="CIU540" s="66"/>
      <c r="CIV540" s="79"/>
      <c r="CIW540" s="109"/>
      <c r="CIX540" s="479"/>
      <c r="CIY540" s="78"/>
      <c r="CIZ540" s="144"/>
      <c r="CJA540" s="75"/>
      <c r="CJB540" s="66"/>
      <c r="CJC540" s="66"/>
      <c r="CJD540" s="79"/>
      <c r="CJE540" s="109"/>
      <c r="CJF540" s="479"/>
      <c r="CJG540" s="78"/>
      <c r="CJH540" s="144"/>
      <c r="CJI540" s="75"/>
      <c r="CJJ540" s="66"/>
      <c r="CJK540" s="66"/>
      <c r="CJL540" s="79"/>
      <c r="CJM540" s="109"/>
      <c r="CJN540" s="479"/>
      <c r="CJO540" s="78"/>
      <c r="CJP540" s="144"/>
      <c r="CJQ540" s="75"/>
      <c r="CJR540" s="66"/>
      <c r="CJS540" s="66"/>
      <c r="CJT540" s="79"/>
      <c r="CJU540" s="109"/>
      <c r="CJV540" s="479"/>
      <c r="CJW540" s="78"/>
      <c r="CJX540" s="144"/>
      <c r="CJY540" s="75"/>
      <c r="CJZ540" s="66"/>
      <c r="CKA540" s="66"/>
      <c r="CKB540" s="79"/>
      <c r="CKC540" s="109"/>
      <c r="CKD540" s="479"/>
      <c r="CKE540" s="78"/>
      <c r="CKF540" s="144"/>
      <c r="CKG540" s="75"/>
      <c r="CKH540" s="66"/>
      <c r="CKI540" s="66"/>
      <c r="CKJ540" s="79"/>
      <c r="CKK540" s="109"/>
      <c r="CKL540" s="479"/>
      <c r="CKM540" s="78"/>
      <c r="CKN540" s="144"/>
      <c r="CKO540" s="75"/>
      <c r="CKP540" s="66"/>
      <c r="CKQ540" s="66"/>
      <c r="CKR540" s="79"/>
      <c r="CKS540" s="109"/>
      <c r="CKT540" s="479"/>
      <c r="CKU540" s="78"/>
      <c r="CKV540" s="144"/>
      <c r="CKW540" s="75"/>
      <c r="CKX540" s="66"/>
      <c r="CKY540" s="66"/>
      <c r="CKZ540" s="79"/>
      <c r="CLA540" s="109"/>
      <c r="CLB540" s="479"/>
      <c r="CLC540" s="78"/>
      <c r="CLD540" s="144"/>
      <c r="CLE540" s="75"/>
      <c r="CLF540" s="66"/>
      <c r="CLG540" s="66"/>
      <c r="CLH540" s="79"/>
      <c r="CLI540" s="109"/>
      <c r="CLJ540" s="479"/>
      <c r="CLK540" s="78"/>
      <c r="CLL540" s="144"/>
      <c r="CLM540" s="75"/>
      <c r="CLN540" s="66"/>
      <c r="CLO540" s="66"/>
      <c r="CLP540" s="79"/>
      <c r="CLQ540" s="109"/>
      <c r="CLR540" s="479"/>
      <c r="CLS540" s="78"/>
      <c r="CLT540" s="144"/>
      <c r="CLU540" s="75"/>
      <c r="CLV540" s="66"/>
      <c r="CLW540" s="66"/>
      <c r="CLX540" s="79"/>
      <c r="CLY540" s="109"/>
      <c r="CLZ540" s="479"/>
      <c r="CMA540" s="78"/>
      <c r="CMB540" s="144"/>
      <c r="CMC540" s="75"/>
      <c r="CMD540" s="66"/>
      <c r="CME540" s="66"/>
      <c r="CMF540" s="79"/>
      <c r="CMG540" s="109"/>
      <c r="CMH540" s="479"/>
      <c r="CMI540" s="78"/>
      <c r="CMJ540" s="144"/>
      <c r="CMK540" s="75"/>
      <c r="CML540" s="66"/>
      <c r="CMM540" s="66"/>
      <c r="CMN540" s="79"/>
      <c r="CMO540" s="109"/>
      <c r="CMP540" s="479"/>
      <c r="CMQ540" s="78"/>
      <c r="CMR540" s="144"/>
      <c r="CMS540" s="75"/>
      <c r="CMT540" s="66"/>
      <c r="CMU540" s="66"/>
      <c r="CMV540" s="79"/>
      <c r="CMW540" s="109"/>
      <c r="CMX540" s="479"/>
      <c r="CMY540" s="78"/>
      <c r="CMZ540" s="144"/>
      <c r="CNA540" s="75"/>
      <c r="CNB540" s="66"/>
      <c r="CNC540" s="66"/>
      <c r="CND540" s="79"/>
      <c r="CNE540" s="109"/>
      <c r="CNF540" s="479"/>
      <c r="CNG540" s="78"/>
      <c r="CNH540" s="144"/>
      <c r="CNI540" s="75"/>
      <c r="CNJ540" s="66"/>
      <c r="CNK540" s="66"/>
      <c r="CNL540" s="79"/>
      <c r="CNM540" s="109"/>
      <c r="CNN540" s="479"/>
      <c r="CNO540" s="78"/>
      <c r="CNP540" s="144"/>
      <c r="CNQ540" s="75"/>
      <c r="CNR540" s="66"/>
      <c r="CNS540" s="66"/>
      <c r="CNT540" s="79"/>
      <c r="CNU540" s="109"/>
      <c r="CNV540" s="479"/>
      <c r="CNW540" s="78"/>
      <c r="CNX540" s="144"/>
      <c r="CNY540" s="75"/>
      <c r="CNZ540" s="66"/>
      <c r="COA540" s="66"/>
      <c r="COB540" s="79"/>
      <c r="COC540" s="109"/>
      <c r="COD540" s="479"/>
      <c r="COE540" s="78"/>
      <c r="COF540" s="144"/>
      <c r="COG540" s="75"/>
      <c r="COH540" s="66"/>
      <c r="COI540" s="66"/>
      <c r="COJ540" s="79"/>
      <c r="COK540" s="109"/>
      <c r="COL540" s="479"/>
      <c r="COM540" s="78"/>
      <c r="CON540" s="144"/>
      <c r="COO540" s="75"/>
      <c r="COP540" s="66"/>
      <c r="COQ540" s="66"/>
      <c r="COR540" s="79"/>
      <c r="COS540" s="109"/>
      <c r="COT540" s="479"/>
      <c r="COU540" s="78"/>
      <c r="COV540" s="144"/>
      <c r="COW540" s="75"/>
      <c r="COX540" s="66"/>
      <c r="COY540" s="66"/>
      <c r="COZ540" s="79"/>
      <c r="CPA540" s="109"/>
      <c r="CPB540" s="479"/>
      <c r="CPC540" s="78"/>
      <c r="CPD540" s="144"/>
      <c r="CPE540" s="75"/>
      <c r="CPF540" s="66"/>
      <c r="CPG540" s="66"/>
      <c r="CPH540" s="79"/>
      <c r="CPI540" s="109"/>
      <c r="CPJ540" s="479"/>
      <c r="CPK540" s="78"/>
      <c r="CPL540" s="144"/>
      <c r="CPM540" s="75"/>
      <c r="CPN540" s="66"/>
      <c r="CPO540" s="66"/>
      <c r="CPP540" s="79"/>
      <c r="CPQ540" s="109"/>
      <c r="CPR540" s="479"/>
      <c r="CPS540" s="78"/>
      <c r="CPT540" s="144"/>
      <c r="CPU540" s="75"/>
      <c r="CPV540" s="66"/>
      <c r="CPW540" s="66"/>
      <c r="CPX540" s="79"/>
      <c r="CPY540" s="109"/>
      <c r="CPZ540" s="479"/>
      <c r="CQA540" s="78"/>
      <c r="CQB540" s="144"/>
      <c r="CQC540" s="75"/>
      <c r="CQD540" s="66"/>
      <c r="CQE540" s="66"/>
      <c r="CQF540" s="79"/>
      <c r="CQG540" s="109"/>
      <c r="CQH540" s="479"/>
      <c r="CQI540" s="78"/>
      <c r="CQJ540" s="144"/>
      <c r="CQK540" s="75"/>
      <c r="CQL540" s="66"/>
      <c r="CQM540" s="66"/>
      <c r="CQN540" s="79"/>
      <c r="CQO540" s="109"/>
      <c r="CQP540" s="479"/>
      <c r="CQQ540" s="78"/>
      <c r="CQR540" s="144"/>
      <c r="CQS540" s="75"/>
      <c r="CQT540" s="66"/>
      <c r="CQU540" s="66"/>
      <c r="CQV540" s="79"/>
      <c r="CQW540" s="109"/>
      <c r="CQX540" s="479"/>
      <c r="CQY540" s="78"/>
      <c r="CQZ540" s="144"/>
      <c r="CRA540" s="75"/>
      <c r="CRB540" s="66"/>
      <c r="CRC540" s="66"/>
      <c r="CRD540" s="79"/>
      <c r="CRE540" s="109"/>
      <c r="CRF540" s="479"/>
      <c r="CRG540" s="78"/>
      <c r="CRH540" s="144"/>
      <c r="CRI540" s="75"/>
      <c r="CRJ540" s="66"/>
      <c r="CRK540" s="66"/>
      <c r="CRL540" s="79"/>
      <c r="CRM540" s="109"/>
      <c r="CRN540" s="479"/>
      <c r="CRO540" s="78"/>
      <c r="CRP540" s="144"/>
      <c r="CRQ540" s="75"/>
      <c r="CRR540" s="66"/>
      <c r="CRS540" s="66"/>
      <c r="CRT540" s="79"/>
      <c r="CRU540" s="109"/>
      <c r="CRV540" s="479"/>
      <c r="CRW540" s="78"/>
      <c r="CRX540" s="144"/>
      <c r="CRY540" s="75"/>
      <c r="CRZ540" s="66"/>
      <c r="CSA540" s="66"/>
      <c r="CSB540" s="79"/>
      <c r="CSC540" s="109"/>
      <c r="CSD540" s="479"/>
      <c r="CSE540" s="78"/>
      <c r="CSF540" s="144"/>
      <c r="CSG540" s="75"/>
      <c r="CSH540" s="66"/>
      <c r="CSI540" s="66"/>
      <c r="CSJ540" s="79"/>
      <c r="CSK540" s="109"/>
      <c r="CSL540" s="479"/>
      <c r="CSM540" s="78"/>
      <c r="CSN540" s="144"/>
      <c r="CSO540" s="75"/>
      <c r="CSP540" s="66"/>
      <c r="CSQ540" s="66"/>
      <c r="CSR540" s="79"/>
      <c r="CSS540" s="109"/>
      <c r="CST540" s="479"/>
      <c r="CSU540" s="78"/>
      <c r="CSV540" s="144"/>
      <c r="CSW540" s="75"/>
      <c r="CSX540" s="66"/>
      <c r="CSY540" s="66"/>
      <c r="CSZ540" s="79"/>
      <c r="CTA540" s="109"/>
      <c r="CTB540" s="479"/>
      <c r="CTC540" s="78"/>
      <c r="CTD540" s="144"/>
      <c r="CTE540" s="75"/>
      <c r="CTF540" s="66"/>
      <c r="CTG540" s="66"/>
      <c r="CTH540" s="79"/>
      <c r="CTI540" s="109"/>
      <c r="CTJ540" s="479"/>
      <c r="CTK540" s="78"/>
      <c r="CTL540" s="144"/>
      <c r="CTM540" s="75"/>
      <c r="CTN540" s="66"/>
      <c r="CTO540" s="66"/>
      <c r="CTP540" s="79"/>
      <c r="CTQ540" s="109"/>
      <c r="CTR540" s="479"/>
      <c r="CTS540" s="78"/>
      <c r="CTT540" s="144"/>
      <c r="CTU540" s="75"/>
      <c r="CTV540" s="66"/>
      <c r="CTW540" s="66"/>
      <c r="CTX540" s="79"/>
      <c r="CTY540" s="109"/>
      <c r="CTZ540" s="479"/>
      <c r="CUA540" s="78"/>
      <c r="CUB540" s="144"/>
      <c r="CUC540" s="75"/>
      <c r="CUD540" s="66"/>
      <c r="CUE540" s="66"/>
      <c r="CUF540" s="79"/>
      <c r="CUG540" s="109"/>
      <c r="CUH540" s="479"/>
      <c r="CUI540" s="78"/>
      <c r="CUJ540" s="144"/>
      <c r="CUK540" s="75"/>
      <c r="CUL540" s="66"/>
      <c r="CUM540" s="66"/>
      <c r="CUN540" s="79"/>
      <c r="CUO540" s="109"/>
      <c r="CUP540" s="479"/>
      <c r="CUQ540" s="78"/>
      <c r="CUR540" s="144"/>
      <c r="CUS540" s="75"/>
      <c r="CUT540" s="66"/>
      <c r="CUU540" s="66"/>
      <c r="CUV540" s="79"/>
      <c r="CUW540" s="109"/>
      <c r="CUX540" s="479"/>
      <c r="CUY540" s="78"/>
      <c r="CUZ540" s="144"/>
      <c r="CVA540" s="75"/>
      <c r="CVB540" s="66"/>
      <c r="CVC540" s="66"/>
      <c r="CVD540" s="79"/>
      <c r="CVE540" s="109"/>
      <c r="CVF540" s="479"/>
      <c r="CVG540" s="78"/>
      <c r="CVH540" s="144"/>
      <c r="CVI540" s="75"/>
      <c r="CVJ540" s="66"/>
      <c r="CVK540" s="66"/>
      <c r="CVL540" s="79"/>
      <c r="CVM540" s="109"/>
      <c r="CVN540" s="479"/>
      <c r="CVO540" s="78"/>
      <c r="CVP540" s="144"/>
      <c r="CVQ540" s="75"/>
      <c r="CVR540" s="66"/>
      <c r="CVS540" s="66"/>
      <c r="CVT540" s="79"/>
      <c r="CVU540" s="109"/>
      <c r="CVV540" s="479"/>
      <c r="CVW540" s="78"/>
      <c r="CVX540" s="144"/>
      <c r="CVY540" s="75"/>
      <c r="CVZ540" s="66"/>
      <c r="CWA540" s="66"/>
      <c r="CWB540" s="79"/>
      <c r="CWC540" s="109"/>
      <c r="CWD540" s="479"/>
      <c r="CWE540" s="78"/>
      <c r="CWF540" s="144"/>
      <c r="CWG540" s="75"/>
      <c r="CWH540" s="66"/>
      <c r="CWI540" s="66"/>
      <c r="CWJ540" s="79"/>
      <c r="CWK540" s="109"/>
      <c r="CWL540" s="479"/>
      <c r="CWM540" s="78"/>
      <c r="CWN540" s="144"/>
      <c r="CWO540" s="75"/>
      <c r="CWP540" s="66"/>
      <c r="CWQ540" s="66"/>
      <c r="CWR540" s="79"/>
      <c r="CWS540" s="109"/>
      <c r="CWT540" s="479"/>
      <c r="CWU540" s="78"/>
      <c r="CWV540" s="144"/>
      <c r="CWW540" s="75"/>
      <c r="CWX540" s="66"/>
      <c r="CWY540" s="66"/>
      <c r="CWZ540" s="79"/>
      <c r="CXA540" s="109"/>
      <c r="CXB540" s="479"/>
      <c r="CXC540" s="78"/>
      <c r="CXD540" s="144"/>
      <c r="CXE540" s="75"/>
      <c r="CXF540" s="66"/>
      <c r="CXG540" s="66"/>
      <c r="CXH540" s="79"/>
      <c r="CXI540" s="109"/>
      <c r="CXJ540" s="479"/>
      <c r="CXK540" s="78"/>
      <c r="CXL540" s="144"/>
      <c r="CXM540" s="75"/>
      <c r="CXN540" s="66"/>
      <c r="CXO540" s="66"/>
      <c r="CXP540" s="79"/>
      <c r="CXQ540" s="109"/>
      <c r="CXR540" s="479"/>
      <c r="CXS540" s="78"/>
      <c r="CXT540" s="144"/>
      <c r="CXU540" s="75"/>
      <c r="CXV540" s="66"/>
      <c r="CXW540" s="66"/>
      <c r="CXX540" s="79"/>
      <c r="CXY540" s="109"/>
      <c r="CXZ540" s="479"/>
      <c r="CYA540" s="78"/>
      <c r="CYB540" s="144"/>
      <c r="CYC540" s="75"/>
      <c r="CYD540" s="66"/>
      <c r="CYE540" s="66"/>
      <c r="CYF540" s="79"/>
      <c r="CYG540" s="109"/>
      <c r="CYH540" s="479"/>
      <c r="CYI540" s="78"/>
      <c r="CYJ540" s="144"/>
      <c r="CYK540" s="75"/>
      <c r="CYL540" s="66"/>
      <c r="CYM540" s="66"/>
      <c r="CYN540" s="79"/>
      <c r="CYO540" s="109"/>
      <c r="CYP540" s="479"/>
      <c r="CYQ540" s="78"/>
      <c r="CYR540" s="144"/>
      <c r="CYS540" s="75"/>
      <c r="CYT540" s="66"/>
      <c r="CYU540" s="66"/>
      <c r="CYV540" s="79"/>
      <c r="CYW540" s="109"/>
      <c r="CYX540" s="479"/>
      <c r="CYY540" s="78"/>
      <c r="CYZ540" s="144"/>
      <c r="CZA540" s="75"/>
      <c r="CZB540" s="66"/>
      <c r="CZC540" s="66"/>
      <c r="CZD540" s="79"/>
      <c r="CZE540" s="109"/>
      <c r="CZF540" s="479"/>
      <c r="CZG540" s="78"/>
      <c r="CZH540" s="144"/>
      <c r="CZI540" s="75"/>
      <c r="CZJ540" s="66"/>
      <c r="CZK540" s="66"/>
      <c r="CZL540" s="79"/>
      <c r="CZM540" s="109"/>
      <c r="CZN540" s="479"/>
      <c r="CZO540" s="78"/>
      <c r="CZP540" s="144"/>
      <c r="CZQ540" s="75"/>
      <c r="CZR540" s="66"/>
      <c r="CZS540" s="66"/>
      <c r="CZT540" s="79"/>
      <c r="CZU540" s="109"/>
      <c r="CZV540" s="479"/>
      <c r="CZW540" s="78"/>
      <c r="CZX540" s="144"/>
      <c r="CZY540" s="75"/>
      <c r="CZZ540" s="66"/>
      <c r="DAA540" s="66"/>
      <c r="DAB540" s="79"/>
      <c r="DAC540" s="109"/>
      <c r="DAD540" s="479"/>
      <c r="DAE540" s="78"/>
      <c r="DAF540" s="144"/>
      <c r="DAG540" s="75"/>
      <c r="DAH540" s="66"/>
      <c r="DAI540" s="66"/>
      <c r="DAJ540" s="79"/>
      <c r="DAK540" s="109"/>
      <c r="DAL540" s="479"/>
      <c r="DAM540" s="78"/>
      <c r="DAN540" s="144"/>
      <c r="DAO540" s="75"/>
      <c r="DAP540" s="66"/>
      <c r="DAQ540" s="66"/>
      <c r="DAR540" s="79"/>
      <c r="DAS540" s="109"/>
      <c r="DAT540" s="479"/>
      <c r="DAU540" s="78"/>
      <c r="DAV540" s="144"/>
      <c r="DAW540" s="75"/>
      <c r="DAX540" s="66"/>
      <c r="DAY540" s="66"/>
      <c r="DAZ540" s="79"/>
      <c r="DBA540" s="109"/>
      <c r="DBB540" s="479"/>
      <c r="DBC540" s="78"/>
      <c r="DBD540" s="144"/>
      <c r="DBE540" s="75"/>
      <c r="DBF540" s="66"/>
      <c r="DBG540" s="66"/>
      <c r="DBH540" s="79"/>
      <c r="DBI540" s="109"/>
      <c r="DBJ540" s="479"/>
      <c r="DBK540" s="78"/>
      <c r="DBL540" s="144"/>
      <c r="DBM540" s="75"/>
      <c r="DBN540" s="66"/>
      <c r="DBO540" s="66"/>
      <c r="DBP540" s="79"/>
      <c r="DBQ540" s="109"/>
      <c r="DBR540" s="479"/>
      <c r="DBS540" s="78"/>
      <c r="DBT540" s="144"/>
      <c r="DBU540" s="75"/>
      <c r="DBV540" s="66"/>
      <c r="DBW540" s="66"/>
      <c r="DBX540" s="79"/>
      <c r="DBY540" s="109"/>
      <c r="DBZ540" s="479"/>
      <c r="DCA540" s="78"/>
      <c r="DCB540" s="144"/>
      <c r="DCC540" s="75"/>
      <c r="DCD540" s="66"/>
      <c r="DCE540" s="66"/>
      <c r="DCF540" s="79"/>
      <c r="DCG540" s="109"/>
      <c r="DCH540" s="479"/>
      <c r="DCI540" s="78"/>
      <c r="DCJ540" s="144"/>
      <c r="DCK540" s="75"/>
      <c r="DCL540" s="66"/>
      <c r="DCM540" s="66"/>
      <c r="DCN540" s="79"/>
      <c r="DCO540" s="109"/>
      <c r="DCP540" s="479"/>
      <c r="DCQ540" s="78"/>
      <c r="DCR540" s="144"/>
      <c r="DCS540" s="75"/>
      <c r="DCT540" s="66"/>
      <c r="DCU540" s="66"/>
      <c r="DCV540" s="79"/>
      <c r="DCW540" s="109"/>
      <c r="DCX540" s="479"/>
      <c r="DCY540" s="78"/>
      <c r="DCZ540" s="144"/>
      <c r="DDA540" s="75"/>
      <c r="DDB540" s="66"/>
      <c r="DDC540" s="66"/>
      <c r="DDD540" s="79"/>
      <c r="DDE540" s="109"/>
      <c r="DDF540" s="479"/>
      <c r="DDG540" s="78"/>
      <c r="DDH540" s="144"/>
      <c r="DDI540" s="75"/>
      <c r="DDJ540" s="66"/>
      <c r="DDK540" s="66"/>
      <c r="DDL540" s="79"/>
      <c r="DDM540" s="109"/>
      <c r="DDN540" s="479"/>
      <c r="DDO540" s="78"/>
      <c r="DDP540" s="144"/>
      <c r="DDQ540" s="75"/>
      <c r="DDR540" s="66"/>
      <c r="DDS540" s="66"/>
      <c r="DDT540" s="79"/>
      <c r="DDU540" s="109"/>
      <c r="DDV540" s="479"/>
      <c r="DDW540" s="78"/>
      <c r="DDX540" s="144"/>
      <c r="DDY540" s="75"/>
      <c r="DDZ540" s="66"/>
      <c r="DEA540" s="66"/>
      <c r="DEB540" s="79"/>
      <c r="DEC540" s="109"/>
      <c r="DED540" s="479"/>
      <c r="DEE540" s="78"/>
      <c r="DEF540" s="144"/>
      <c r="DEG540" s="75"/>
      <c r="DEH540" s="66"/>
      <c r="DEI540" s="66"/>
      <c r="DEJ540" s="79"/>
      <c r="DEK540" s="109"/>
      <c r="DEL540" s="479"/>
      <c r="DEM540" s="78"/>
      <c r="DEN540" s="144"/>
      <c r="DEO540" s="75"/>
      <c r="DEP540" s="66"/>
      <c r="DEQ540" s="66"/>
      <c r="DER540" s="79"/>
      <c r="DES540" s="109"/>
      <c r="DET540" s="479"/>
      <c r="DEU540" s="78"/>
      <c r="DEV540" s="144"/>
      <c r="DEW540" s="75"/>
      <c r="DEX540" s="66"/>
      <c r="DEY540" s="66"/>
      <c r="DEZ540" s="79"/>
      <c r="DFA540" s="109"/>
      <c r="DFB540" s="479"/>
      <c r="DFC540" s="78"/>
      <c r="DFD540" s="144"/>
      <c r="DFE540" s="75"/>
      <c r="DFF540" s="66"/>
      <c r="DFG540" s="66"/>
      <c r="DFH540" s="79"/>
      <c r="DFI540" s="109"/>
      <c r="DFJ540" s="479"/>
      <c r="DFK540" s="78"/>
      <c r="DFL540" s="144"/>
      <c r="DFM540" s="75"/>
      <c r="DFN540" s="66"/>
      <c r="DFO540" s="66"/>
      <c r="DFP540" s="79"/>
      <c r="DFQ540" s="109"/>
      <c r="DFR540" s="479"/>
      <c r="DFS540" s="78"/>
      <c r="DFT540" s="144"/>
      <c r="DFU540" s="75"/>
      <c r="DFV540" s="66"/>
      <c r="DFW540" s="66"/>
      <c r="DFX540" s="79"/>
      <c r="DFY540" s="109"/>
      <c r="DFZ540" s="479"/>
      <c r="DGA540" s="78"/>
      <c r="DGB540" s="144"/>
      <c r="DGC540" s="75"/>
      <c r="DGD540" s="66"/>
      <c r="DGE540" s="66"/>
      <c r="DGF540" s="79"/>
      <c r="DGG540" s="109"/>
      <c r="DGH540" s="479"/>
      <c r="DGI540" s="78"/>
      <c r="DGJ540" s="144"/>
      <c r="DGK540" s="75"/>
      <c r="DGL540" s="66"/>
      <c r="DGM540" s="66"/>
      <c r="DGN540" s="79"/>
      <c r="DGO540" s="109"/>
      <c r="DGP540" s="479"/>
      <c r="DGQ540" s="78"/>
      <c r="DGR540" s="144"/>
      <c r="DGS540" s="75"/>
      <c r="DGT540" s="66"/>
      <c r="DGU540" s="66"/>
      <c r="DGV540" s="79"/>
      <c r="DGW540" s="109"/>
      <c r="DGX540" s="479"/>
      <c r="DGY540" s="78"/>
      <c r="DGZ540" s="144"/>
      <c r="DHA540" s="75"/>
      <c r="DHB540" s="66"/>
      <c r="DHC540" s="66"/>
      <c r="DHD540" s="79"/>
      <c r="DHE540" s="109"/>
      <c r="DHF540" s="479"/>
      <c r="DHG540" s="78"/>
      <c r="DHH540" s="144"/>
      <c r="DHI540" s="75"/>
      <c r="DHJ540" s="66"/>
      <c r="DHK540" s="66"/>
      <c r="DHL540" s="79"/>
      <c r="DHM540" s="109"/>
      <c r="DHN540" s="479"/>
      <c r="DHO540" s="78"/>
      <c r="DHP540" s="144"/>
      <c r="DHQ540" s="75"/>
      <c r="DHR540" s="66"/>
      <c r="DHS540" s="66"/>
      <c r="DHT540" s="79"/>
      <c r="DHU540" s="109"/>
      <c r="DHV540" s="479"/>
      <c r="DHW540" s="78"/>
      <c r="DHX540" s="144"/>
      <c r="DHY540" s="75"/>
      <c r="DHZ540" s="66"/>
      <c r="DIA540" s="66"/>
      <c r="DIB540" s="79"/>
      <c r="DIC540" s="109"/>
      <c r="DID540" s="479"/>
      <c r="DIE540" s="78"/>
      <c r="DIF540" s="144"/>
      <c r="DIG540" s="75"/>
      <c r="DIH540" s="66"/>
      <c r="DII540" s="66"/>
      <c r="DIJ540" s="79"/>
      <c r="DIK540" s="109"/>
      <c r="DIL540" s="479"/>
      <c r="DIM540" s="78"/>
      <c r="DIN540" s="144"/>
      <c r="DIO540" s="75"/>
      <c r="DIP540" s="66"/>
      <c r="DIQ540" s="66"/>
      <c r="DIR540" s="79"/>
      <c r="DIS540" s="109"/>
      <c r="DIT540" s="479"/>
      <c r="DIU540" s="78"/>
      <c r="DIV540" s="144"/>
      <c r="DIW540" s="75"/>
      <c r="DIX540" s="66"/>
      <c r="DIY540" s="66"/>
      <c r="DIZ540" s="79"/>
      <c r="DJA540" s="109"/>
      <c r="DJB540" s="479"/>
      <c r="DJC540" s="78"/>
      <c r="DJD540" s="144"/>
      <c r="DJE540" s="75"/>
      <c r="DJF540" s="66"/>
      <c r="DJG540" s="66"/>
      <c r="DJH540" s="79"/>
      <c r="DJI540" s="109"/>
      <c r="DJJ540" s="479"/>
      <c r="DJK540" s="78"/>
      <c r="DJL540" s="144"/>
      <c r="DJM540" s="75"/>
      <c r="DJN540" s="66"/>
      <c r="DJO540" s="66"/>
      <c r="DJP540" s="79"/>
      <c r="DJQ540" s="109"/>
      <c r="DJR540" s="479"/>
      <c r="DJS540" s="78"/>
      <c r="DJT540" s="144"/>
      <c r="DJU540" s="75"/>
      <c r="DJV540" s="66"/>
      <c r="DJW540" s="66"/>
      <c r="DJX540" s="79"/>
      <c r="DJY540" s="109"/>
      <c r="DJZ540" s="479"/>
      <c r="DKA540" s="78"/>
      <c r="DKB540" s="144"/>
      <c r="DKC540" s="75"/>
      <c r="DKD540" s="66"/>
      <c r="DKE540" s="66"/>
      <c r="DKF540" s="79"/>
      <c r="DKG540" s="109"/>
      <c r="DKH540" s="479"/>
      <c r="DKI540" s="78"/>
      <c r="DKJ540" s="144"/>
      <c r="DKK540" s="75"/>
      <c r="DKL540" s="66"/>
      <c r="DKM540" s="66"/>
      <c r="DKN540" s="79"/>
      <c r="DKO540" s="109"/>
      <c r="DKP540" s="479"/>
      <c r="DKQ540" s="78"/>
      <c r="DKR540" s="144"/>
      <c r="DKS540" s="75"/>
      <c r="DKT540" s="66"/>
      <c r="DKU540" s="66"/>
      <c r="DKV540" s="79"/>
      <c r="DKW540" s="109"/>
      <c r="DKX540" s="479"/>
      <c r="DKY540" s="78"/>
      <c r="DKZ540" s="144"/>
      <c r="DLA540" s="75"/>
      <c r="DLB540" s="66"/>
      <c r="DLC540" s="66"/>
      <c r="DLD540" s="79"/>
      <c r="DLE540" s="109"/>
      <c r="DLF540" s="479"/>
      <c r="DLG540" s="78"/>
      <c r="DLH540" s="144"/>
      <c r="DLI540" s="75"/>
      <c r="DLJ540" s="66"/>
      <c r="DLK540" s="66"/>
      <c r="DLL540" s="79"/>
      <c r="DLM540" s="109"/>
      <c r="DLN540" s="479"/>
      <c r="DLO540" s="78"/>
      <c r="DLP540" s="144"/>
      <c r="DLQ540" s="75"/>
      <c r="DLR540" s="66"/>
      <c r="DLS540" s="66"/>
      <c r="DLT540" s="79"/>
      <c r="DLU540" s="109"/>
      <c r="DLV540" s="479"/>
      <c r="DLW540" s="78"/>
      <c r="DLX540" s="144"/>
      <c r="DLY540" s="75"/>
      <c r="DLZ540" s="66"/>
      <c r="DMA540" s="66"/>
      <c r="DMB540" s="79"/>
      <c r="DMC540" s="109"/>
      <c r="DMD540" s="479"/>
      <c r="DME540" s="78"/>
      <c r="DMF540" s="144"/>
      <c r="DMG540" s="75"/>
      <c r="DMH540" s="66"/>
      <c r="DMI540" s="66"/>
      <c r="DMJ540" s="79"/>
      <c r="DMK540" s="109"/>
      <c r="DML540" s="479"/>
      <c r="DMM540" s="78"/>
      <c r="DMN540" s="144"/>
      <c r="DMO540" s="75"/>
      <c r="DMP540" s="66"/>
      <c r="DMQ540" s="66"/>
      <c r="DMR540" s="79"/>
      <c r="DMS540" s="109"/>
      <c r="DMT540" s="479"/>
      <c r="DMU540" s="78"/>
      <c r="DMV540" s="144"/>
      <c r="DMW540" s="75"/>
      <c r="DMX540" s="66"/>
      <c r="DMY540" s="66"/>
      <c r="DMZ540" s="79"/>
      <c r="DNA540" s="109"/>
      <c r="DNB540" s="479"/>
      <c r="DNC540" s="78"/>
      <c r="DND540" s="144"/>
      <c r="DNE540" s="75"/>
      <c r="DNF540" s="66"/>
      <c r="DNG540" s="66"/>
      <c r="DNH540" s="79"/>
      <c r="DNI540" s="109"/>
      <c r="DNJ540" s="479"/>
      <c r="DNK540" s="78"/>
      <c r="DNL540" s="144"/>
      <c r="DNM540" s="75"/>
      <c r="DNN540" s="66"/>
      <c r="DNO540" s="66"/>
      <c r="DNP540" s="79"/>
      <c r="DNQ540" s="109"/>
      <c r="DNR540" s="479"/>
      <c r="DNS540" s="78"/>
      <c r="DNT540" s="144"/>
      <c r="DNU540" s="75"/>
      <c r="DNV540" s="66"/>
      <c r="DNW540" s="66"/>
      <c r="DNX540" s="79"/>
      <c r="DNY540" s="109"/>
      <c r="DNZ540" s="479"/>
      <c r="DOA540" s="78"/>
      <c r="DOB540" s="144"/>
      <c r="DOC540" s="75"/>
      <c r="DOD540" s="66"/>
      <c r="DOE540" s="66"/>
      <c r="DOF540" s="79"/>
      <c r="DOG540" s="109"/>
      <c r="DOH540" s="479"/>
      <c r="DOI540" s="78"/>
      <c r="DOJ540" s="144"/>
      <c r="DOK540" s="75"/>
      <c r="DOL540" s="66"/>
      <c r="DOM540" s="66"/>
      <c r="DON540" s="79"/>
      <c r="DOO540" s="109"/>
      <c r="DOP540" s="479"/>
      <c r="DOQ540" s="78"/>
      <c r="DOR540" s="144"/>
      <c r="DOS540" s="75"/>
      <c r="DOT540" s="66"/>
      <c r="DOU540" s="66"/>
      <c r="DOV540" s="79"/>
      <c r="DOW540" s="109"/>
      <c r="DOX540" s="479"/>
      <c r="DOY540" s="78"/>
      <c r="DOZ540" s="144"/>
      <c r="DPA540" s="75"/>
      <c r="DPB540" s="66"/>
      <c r="DPC540" s="66"/>
      <c r="DPD540" s="79"/>
      <c r="DPE540" s="109"/>
      <c r="DPF540" s="479"/>
      <c r="DPG540" s="78"/>
      <c r="DPH540" s="144"/>
      <c r="DPI540" s="75"/>
      <c r="DPJ540" s="66"/>
      <c r="DPK540" s="66"/>
      <c r="DPL540" s="79"/>
      <c r="DPM540" s="109"/>
      <c r="DPN540" s="479"/>
      <c r="DPO540" s="78"/>
      <c r="DPP540" s="144"/>
      <c r="DPQ540" s="75"/>
      <c r="DPR540" s="66"/>
      <c r="DPS540" s="66"/>
      <c r="DPT540" s="79"/>
      <c r="DPU540" s="109"/>
      <c r="DPV540" s="479"/>
      <c r="DPW540" s="78"/>
      <c r="DPX540" s="144"/>
      <c r="DPY540" s="75"/>
      <c r="DPZ540" s="66"/>
      <c r="DQA540" s="66"/>
      <c r="DQB540" s="79"/>
      <c r="DQC540" s="109"/>
      <c r="DQD540" s="479"/>
      <c r="DQE540" s="78"/>
      <c r="DQF540" s="144"/>
      <c r="DQG540" s="75"/>
      <c r="DQH540" s="66"/>
      <c r="DQI540" s="66"/>
      <c r="DQJ540" s="79"/>
      <c r="DQK540" s="109"/>
      <c r="DQL540" s="479"/>
      <c r="DQM540" s="78"/>
      <c r="DQN540" s="144"/>
      <c r="DQO540" s="75"/>
      <c r="DQP540" s="66"/>
      <c r="DQQ540" s="66"/>
      <c r="DQR540" s="79"/>
      <c r="DQS540" s="109"/>
      <c r="DQT540" s="479"/>
      <c r="DQU540" s="78"/>
      <c r="DQV540" s="144"/>
      <c r="DQW540" s="75"/>
      <c r="DQX540" s="66"/>
      <c r="DQY540" s="66"/>
      <c r="DQZ540" s="79"/>
      <c r="DRA540" s="109"/>
      <c r="DRB540" s="479"/>
      <c r="DRC540" s="78"/>
      <c r="DRD540" s="144"/>
      <c r="DRE540" s="75"/>
      <c r="DRF540" s="66"/>
      <c r="DRG540" s="66"/>
      <c r="DRH540" s="79"/>
      <c r="DRI540" s="109"/>
      <c r="DRJ540" s="479"/>
      <c r="DRK540" s="78"/>
      <c r="DRL540" s="144"/>
      <c r="DRM540" s="75"/>
      <c r="DRN540" s="66"/>
      <c r="DRO540" s="66"/>
      <c r="DRP540" s="79"/>
      <c r="DRQ540" s="109"/>
      <c r="DRR540" s="479"/>
      <c r="DRS540" s="78"/>
      <c r="DRT540" s="144"/>
      <c r="DRU540" s="75"/>
      <c r="DRV540" s="66"/>
      <c r="DRW540" s="66"/>
      <c r="DRX540" s="79"/>
      <c r="DRY540" s="109"/>
      <c r="DRZ540" s="479"/>
      <c r="DSA540" s="78"/>
      <c r="DSB540" s="144"/>
      <c r="DSC540" s="75"/>
      <c r="DSD540" s="66"/>
      <c r="DSE540" s="66"/>
      <c r="DSF540" s="79"/>
      <c r="DSG540" s="109"/>
      <c r="DSH540" s="479"/>
      <c r="DSI540" s="78"/>
      <c r="DSJ540" s="144"/>
      <c r="DSK540" s="75"/>
      <c r="DSL540" s="66"/>
      <c r="DSM540" s="66"/>
      <c r="DSN540" s="79"/>
      <c r="DSO540" s="109"/>
      <c r="DSP540" s="479"/>
      <c r="DSQ540" s="78"/>
      <c r="DSR540" s="144"/>
      <c r="DSS540" s="75"/>
      <c r="DST540" s="66"/>
      <c r="DSU540" s="66"/>
      <c r="DSV540" s="79"/>
      <c r="DSW540" s="109"/>
      <c r="DSX540" s="479"/>
      <c r="DSY540" s="78"/>
      <c r="DSZ540" s="144"/>
      <c r="DTA540" s="75"/>
      <c r="DTB540" s="66"/>
      <c r="DTC540" s="66"/>
      <c r="DTD540" s="79"/>
      <c r="DTE540" s="109"/>
      <c r="DTF540" s="479"/>
      <c r="DTG540" s="78"/>
      <c r="DTH540" s="144"/>
      <c r="DTI540" s="75"/>
      <c r="DTJ540" s="66"/>
      <c r="DTK540" s="66"/>
      <c r="DTL540" s="79"/>
      <c r="DTM540" s="109"/>
      <c r="DTN540" s="479"/>
      <c r="DTO540" s="78"/>
      <c r="DTP540" s="144"/>
      <c r="DTQ540" s="75"/>
      <c r="DTR540" s="66"/>
      <c r="DTS540" s="66"/>
      <c r="DTT540" s="79"/>
      <c r="DTU540" s="109"/>
      <c r="DTV540" s="479"/>
      <c r="DTW540" s="78"/>
      <c r="DTX540" s="144"/>
      <c r="DTY540" s="75"/>
      <c r="DTZ540" s="66"/>
      <c r="DUA540" s="66"/>
      <c r="DUB540" s="79"/>
      <c r="DUC540" s="109"/>
      <c r="DUD540" s="479"/>
      <c r="DUE540" s="78"/>
      <c r="DUF540" s="144"/>
      <c r="DUG540" s="75"/>
      <c r="DUH540" s="66"/>
      <c r="DUI540" s="66"/>
      <c r="DUJ540" s="79"/>
      <c r="DUK540" s="109"/>
      <c r="DUL540" s="479"/>
      <c r="DUM540" s="78"/>
      <c r="DUN540" s="144"/>
      <c r="DUO540" s="75"/>
      <c r="DUP540" s="66"/>
      <c r="DUQ540" s="66"/>
      <c r="DUR540" s="79"/>
      <c r="DUS540" s="109"/>
      <c r="DUT540" s="479"/>
      <c r="DUU540" s="78"/>
      <c r="DUV540" s="144"/>
      <c r="DUW540" s="75"/>
      <c r="DUX540" s="66"/>
      <c r="DUY540" s="66"/>
      <c r="DUZ540" s="79"/>
      <c r="DVA540" s="109"/>
      <c r="DVB540" s="479"/>
      <c r="DVC540" s="78"/>
      <c r="DVD540" s="144"/>
      <c r="DVE540" s="75"/>
      <c r="DVF540" s="66"/>
      <c r="DVG540" s="66"/>
      <c r="DVH540" s="79"/>
      <c r="DVI540" s="109"/>
      <c r="DVJ540" s="479"/>
      <c r="DVK540" s="78"/>
      <c r="DVL540" s="144"/>
      <c r="DVM540" s="75"/>
      <c r="DVN540" s="66"/>
      <c r="DVO540" s="66"/>
      <c r="DVP540" s="79"/>
      <c r="DVQ540" s="109"/>
      <c r="DVR540" s="479"/>
      <c r="DVS540" s="78"/>
      <c r="DVT540" s="144"/>
      <c r="DVU540" s="75"/>
      <c r="DVV540" s="66"/>
      <c r="DVW540" s="66"/>
      <c r="DVX540" s="79"/>
      <c r="DVY540" s="109"/>
      <c r="DVZ540" s="479"/>
      <c r="DWA540" s="78"/>
      <c r="DWB540" s="144"/>
      <c r="DWC540" s="75"/>
      <c r="DWD540" s="66"/>
      <c r="DWE540" s="66"/>
      <c r="DWF540" s="79"/>
      <c r="DWG540" s="109"/>
      <c r="DWH540" s="479"/>
      <c r="DWI540" s="78"/>
      <c r="DWJ540" s="144"/>
      <c r="DWK540" s="75"/>
      <c r="DWL540" s="66"/>
      <c r="DWM540" s="66"/>
      <c r="DWN540" s="79"/>
      <c r="DWO540" s="109"/>
      <c r="DWP540" s="479"/>
      <c r="DWQ540" s="78"/>
      <c r="DWR540" s="144"/>
      <c r="DWS540" s="75"/>
      <c r="DWT540" s="66"/>
      <c r="DWU540" s="66"/>
      <c r="DWV540" s="79"/>
      <c r="DWW540" s="109"/>
      <c r="DWX540" s="479"/>
      <c r="DWY540" s="78"/>
      <c r="DWZ540" s="144"/>
      <c r="DXA540" s="75"/>
      <c r="DXB540" s="66"/>
      <c r="DXC540" s="66"/>
      <c r="DXD540" s="79"/>
      <c r="DXE540" s="109"/>
      <c r="DXF540" s="479"/>
      <c r="DXG540" s="78"/>
      <c r="DXH540" s="144"/>
      <c r="DXI540" s="75"/>
      <c r="DXJ540" s="66"/>
      <c r="DXK540" s="66"/>
      <c r="DXL540" s="79"/>
      <c r="DXM540" s="109"/>
      <c r="DXN540" s="479"/>
      <c r="DXO540" s="78"/>
      <c r="DXP540" s="144"/>
      <c r="DXQ540" s="75"/>
      <c r="DXR540" s="66"/>
      <c r="DXS540" s="66"/>
      <c r="DXT540" s="79"/>
      <c r="DXU540" s="109"/>
      <c r="DXV540" s="479"/>
      <c r="DXW540" s="78"/>
      <c r="DXX540" s="144"/>
      <c r="DXY540" s="75"/>
      <c r="DXZ540" s="66"/>
      <c r="DYA540" s="66"/>
      <c r="DYB540" s="79"/>
      <c r="DYC540" s="109"/>
      <c r="DYD540" s="479"/>
      <c r="DYE540" s="78"/>
      <c r="DYF540" s="144"/>
      <c r="DYG540" s="75"/>
      <c r="DYH540" s="66"/>
      <c r="DYI540" s="66"/>
      <c r="DYJ540" s="79"/>
      <c r="DYK540" s="109"/>
      <c r="DYL540" s="479"/>
      <c r="DYM540" s="78"/>
      <c r="DYN540" s="144"/>
      <c r="DYO540" s="75"/>
      <c r="DYP540" s="66"/>
      <c r="DYQ540" s="66"/>
      <c r="DYR540" s="79"/>
      <c r="DYS540" s="109"/>
      <c r="DYT540" s="479"/>
      <c r="DYU540" s="78"/>
      <c r="DYV540" s="144"/>
      <c r="DYW540" s="75"/>
      <c r="DYX540" s="66"/>
      <c r="DYY540" s="66"/>
      <c r="DYZ540" s="79"/>
      <c r="DZA540" s="109"/>
      <c r="DZB540" s="479"/>
      <c r="DZC540" s="78"/>
      <c r="DZD540" s="144"/>
      <c r="DZE540" s="75"/>
      <c r="DZF540" s="66"/>
      <c r="DZG540" s="66"/>
      <c r="DZH540" s="79"/>
      <c r="DZI540" s="109"/>
      <c r="DZJ540" s="479"/>
      <c r="DZK540" s="78"/>
      <c r="DZL540" s="144"/>
      <c r="DZM540" s="75"/>
      <c r="DZN540" s="66"/>
      <c r="DZO540" s="66"/>
      <c r="DZP540" s="79"/>
      <c r="DZQ540" s="109"/>
      <c r="DZR540" s="479"/>
      <c r="DZS540" s="78"/>
      <c r="DZT540" s="144"/>
      <c r="DZU540" s="75"/>
      <c r="DZV540" s="66"/>
      <c r="DZW540" s="66"/>
      <c r="DZX540" s="79"/>
      <c r="DZY540" s="109"/>
      <c r="DZZ540" s="479"/>
      <c r="EAA540" s="78"/>
      <c r="EAB540" s="144"/>
      <c r="EAC540" s="75"/>
      <c r="EAD540" s="66"/>
      <c r="EAE540" s="66"/>
      <c r="EAF540" s="79"/>
      <c r="EAG540" s="109"/>
      <c r="EAH540" s="479"/>
      <c r="EAI540" s="78"/>
      <c r="EAJ540" s="144"/>
      <c r="EAK540" s="75"/>
      <c r="EAL540" s="66"/>
      <c r="EAM540" s="66"/>
      <c r="EAN540" s="79"/>
      <c r="EAO540" s="109"/>
      <c r="EAP540" s="479"/>
      <c r="EAQ540" s="78"/>
      <c r="EAR540" s="144"/>
      <c r="EAS540" s="75"/>
      <c r="EAT540" s="66"/>
      <c r="EAU540" s="66"/>
      <c r="EAV540" s="79"/>
      <c r="EAW540" s="109"/>
      <c r="EAX540" s="479"/>
      <c r="EAY540" s="78"/>
      <c r="EAZ540" s="144"/>
      <c r="EBA540" s="75"/>
      <c r="EBB540" s="66"/>
      <c r="EBC540" s="66"/>
      <c r="EBD540" s="79"/>
      <c r="EBE540" s="109"/>
      <c r="EBF540" s="479"/>
      <c r="EBG540" s="78"/>
      <c r="EBH540" s="144"/>
      <c r="EBI540" s="75"/>
      <c r="EBJ540" s="66"/>
      <c r="EBK540" s="66"/>
      <c r="EBL540" s="79"/>
      <c r="EBM540" s="109"/>
      <c r="EBN540" s="479"/>
      <c r="EBO540" s="78"/>
      <c r="EBP540" s="144"/>
      <c r="EBQ540" s="75"/>
      <c r="EBR540" s="66"/>
      <c r="EBS540" s="66"/>
      <c r="EBT540" s="79"/>
      <c r="EBU540" s="109"/>
      <c r="EBV540" s="479"/>
      <c r="EBW540" s="78"/>
      <c r="EBX540" s="144"/>
      <c r="EBY540" s="75"/>
      <c r="EBZ540" s="66"/>
      <c r="ECA540" s="66"/>
      <c r="ECB540" s="79"/>
      <c r="ECC540" s="109"/>
      <c r="ECD540" s="479"/>
      <c r="ECE540" s="78"/>
      <c r="ECF540" s="144"/>
      <c r="ECG540" s="75"/>
      <c r="ECH540" s="66"/>
      <c r="ECI540" s="66"/>
      <c r="ECJ540" s="79"/>
      <c r="ECK540" s="109"/>
      <c r="ECL540" s="479"/>
      <c r="ECM540" s="78"/>
      <c r="ECN540" s="144"/>
      <c r="ECO540" s="75"/>
      <c r="ECP540" s="66"/>
      <c r="ECQ540" s="66"/>
      <c r="ECR540" s="79"/>
      <c r="ECS540" s="109"/>
      <c r="ECT540" s="479"/>
      <c r="ECU540" s="78"/>
      <c r="ECV540" s="144"/>
      <c r="ECW540" s="75"/>
      <c r="ECX540" s="66"/>
      <c r="ECY540" s="66"/>
      <c r="ECZ540" s="79"/>
      <c r="EDA540" s="109"/>
      <c r="EDB540" s="479"/>
      <c r="EDC540" s="78"/>
      <c r="EDD540" s="144"/>
      <c r="EDE540" s="75"/>
      <c r="EDF540" s="66"/>
      <c r="EDG540" s="66"/>
      <c r="EDH540" s="79"/>
      <c r="EDI540" s="109"/>
      <c r="EDJ540" s="479"/>
      <c r="EDK540" s="78"/>
      <c r="EDL540" s="144"/>
      <c r="EDM540" s="75"/>
      <c r="EDN540" s="66"/>
      <c r="EDO540" s="66"/>
      <c r="EDP540" s="79"/>
      <c r="EDQ540" s="109"/>
      <c r="EDR540" s="479"/>
      <c r="EDS540" s="78"/>
      <c r="EDT540" s="144"/>
      <c r="EDU540" s="75"/>
      <c r="EDV540" s="66"/>
      <c r="EDW540" s="66"/>
      <c r="EDX540" s="79"/>
      <c r="EDY540" s="109"/>
      <c r="EDZ540" s="479"/>
      <c r="EEA540" s="78"/>
      <c r="EEB540" s="144"/>
      <c r="EEC540" s="75"/>
      <c r="EED540" s="66"/>
      <c r="EEE540" s="66"/>
      <c r="EEF540" s="79"/>
      <c r="EEG540" s="109"/>
      <c r="EEH540" s="479"/>
      <c r="EEI540" s="78"/>
      <c r="EEJ540" s="144"/>
      <c r="EEK540" s="75"/>
      <c r="EEL540" s="66"/>
      <c r="EEM540" s="66"/>
      <c r="EEN540" s="79"/>
      <c r="EEO540" s="109"/>
      <c r="EEP540" s="479"/>
      <c r="EEQ540" s="78"/>
      <c r="EER540" s="144"/>
      <c r="EES540" s="75"/>
      <c r="EET540" s="66"/>
      <c r="EEU540" s="66"/>
      <c r="EEV540" s="79"/>
      <c r="EEW540" s="109"/>
      <c r="EEX540" s="479"/>
      <c r="EEY540" s="78"/>
      <c r="EEZ540" s="144"/>
      <c r="EFA540" s="75"/>
      <c r="EFB540" s="66"/>
      <c r="EFC540" s="66"/>
      <c r="EFD540" s="79"/>
      <c r="EFE540" s="109"/>
      <c r="EFF540" s="479"/>
      <c r="EFG540" s="78"/>
      <c r="EFH540" s="144"/>
      <c r="EFI540" s="75"/>
      <c r="EFJ540" s="66"/>
      <c r="EFK540" s="66"/>
      <c r="EFL540" s="79"/>
      <c r="EFM540" s="109"/>
      <c r="EFN540" s="479"/>
      <c r="EFO540" s="78"/>
      <c r="EFP540" s="144"/>
      <c r="EFQ540" s="75"/>
      <c r="EFR540" s="66"/>
      <c r="EFS540" s="66"/>
      <c r="EFT540" s="79"/>
      <c r="EFU540" s="109"/>
      <c r="EFV540" s="479"/>
      <c r="EFW540" s="78"/>
      <c r="EFX540" s="144"/>
      <c r="EFY540" s="75"/>
      <c r="EFZ540" s="66"/>
      <c r="EGA540" s="66"/>
      <c r="EGB540" s="79"/>
      <c r="EGC540" s="109"/>
      <c r="EGD540" s="479"/>
      <c r="EGE540" s="78"/>
      <c r="EGF540" s="144"/>
      <c r="EGG540" s="75"/>
      <c r="EGH540" s="66"/>
      <c r="EGI540" s="66"/>
      <c r="EGJ540" s="79"/>
      <c r="EGK540" s="109"/>
      <c r="EGL540" s="479"/>
      <c r="EGM540" s="78"/>
      <c r="EGN540" s="144"/>
      <c r="EGO540" s="75"/>
      <c r="EGP540" s="66"/>
      <c r="EGQ540" s="66"/>
      <c r="EGR540" s="79"/>
      <c r="EGS540" s="109"/>
      <c r="EGT540" s="479"/>
      <c r="EGU540" s="78"/>
      <c r="EGV540" s="144"/>
      <c r="EGW540" s="75"/>
      <c r="EGX540" s="66"/>
      <c r="EGY540" s="66"/>
      <c r="EGZ540" s="79"/>
      <c r="EHA540" s="109"/>
      <c r="EHB540" s="479"/>
      <c r="EHC540" s="78"/>
      <c r="EHD540" s="144"/>
      <c r="EHE540" s="75"/>
      <c r="EHF540" s="66"/>
      <c r="EHG540" s="66"/>
      <c r="EHH540" s="79"/>
      <c r="EHI540" s="109"/>
      <c r="EHJ540" s="479"/>
      <c r="EHK540" s="78"/>
      <c r="EHL540" s="144"/>
      <c r="EHM540" s="75"/>
      <c r="EHN540" s="66"/>
      <c r="EHO540" s="66"/>
      <c r="EHP540" s="79"/>
      <c r="EHQ540" s="109"/>
      <c r="EHR540" s="479"/>
      <c r="EHS540" s="78"/>
      <c r="EHT540" s="144"/>
      <c r="EHU540" s="75"/>
      <c r="EHV540" s="66"/>
      <c r="EHW540" s="66"/>
      <c r="EHX540" s="79"/>
      <c r="EHY540" s="109"/>
      <c r="EHZ540" s="479"/>
      <c r="EIA540" s="78"/>
      <c r="EIB540" s="144"/>
      <c r="EIC540" s="75"/>
      <c r="EID540" s="66"/>
      <c r="EIE540" s="66"/>
      <c r="EIF540" s="79"/>
      <c r="EIG540" s="109"/>
      <c r="EIH540" s="479"/>
      <c r="EII540" s="78"/>
      <c r="EIJ540" s="144"/>
      <c r="EIK540" s="75"/>
      <c r="EIL540" s="66"/>
      <c r="EIM540" s="66"/>
      <c r="EIN540" s="79"/>
      <c r="EIO540" s="109"/>
      <c r="EIP540" s="479"/>
      <c r="EIQ540" s="78"/>
      <c r="EIR540" s="144"/>
      <c r="EIS540" s="75"/>
      <c r="EIT540" s="66"/>
      <c r="EIU540" s="66"/>
      <c r="EIV540" s="79"/>
      <c r="EIW540" s="109"/>
      <c r="EIX540" s="479"/>
      <c r="EIY540" s="78"/>
      <c r="EIZ540" s="144"/>
      <c r="EJA540" s="75"/>
      <c r="EJB540" s="66"/>
      <c r="EJC540" s="66"/>
      <c r="EJD540" s="79"/>
      <c r="EJE540" s="109"/>
      <c r="EJF540" s="479"/>
      <c r="EJG540" s="78"/>
      <c r="EJH540" s="144"/>
      <c r="EJI540" s="75"/>
      <c r="EJJ540" s="66"/>
      <c r="EJK540" s="66"/>
      <c r="EJL540" s="79"/>
      <c r="EJM540" s="109"/>
      <c r="EJN540" s="479"/>
      <c r="EJO540" s="78"/>
      <c r="EJP540" s="144"/>
      <c r="EJQ540" s="75"/>
      <c r="EJR540" s="66"/>
      <c r="EJS540" s="66"/>
      <c r="EJT540" s="79"/>
      <c r="EJU540" s="109"/>
      <c r="EJV540" s="479"/>
      <c r="EJW540" s="78"/>
      <c r="EJX540" s="144"/>
      <c r="EJY540" s="75"/>
      <c r="EJZ540" s="66"/>
      <c r="EKA540" s="66"/>
      <c r="EKB540" s="79"/>
      <c r="EKC540" s="109"/>
      <c r="EKD540" s="479"/>
      <c r="EKE540" s="78"/>
      <c r="EKF540" s="144"/>
      <c r="EKG540" s="75"/>
      <c r="EKH540" s="66"/>
      <c r="EKI540" s="66"/>
      <c r="EKJ540" s="79"/>
      <c r="EKK540" s="109"/>
      <c r="EKL540" s="479"/>
      <c r="EKM540" s="78"/>
      <c r="EKN540" s="144"/>
      <c r="EKO540" s="75"/>
      <c r="EKP540" s="66"/>
      <c r="EKQ540" s="66"/>
      <c r="EKR540" s="79"/>
      <c r="EKS540" s="109"/>
      <c r="EKT540" s="479"/>
      <c r="EKU540" s="78"/>
      <c r="EKV540" s="144"/>
      <c r="EKW540" s="75"/>
      <c r="EKX540" s="66"/>
      <c r="EKY540" s="66"/>
      <c r="EKZ540" s="79"/>
      <c r="ELA540" s="109"/>
      <c r="ELB540" s="479"/>
      <c r="ELC540" s="78"/>
      <c r="ELD540" s="144"/>
      <c r="ELE540" s="75"/>
      <c r="ELF540" s="66"/>
      <c r="ELG540" s="66"/>
      <c r="ELH540" s="79"/>
      <c r="ELI540" s="109"/>
      <c r="ELJ540" s="479"/>
      <c r="ELK540" s="78"/>
      <c r="ELL540" s="144"/>
      <c r="ELM540" s="75"/>
      <c r="ELN540" s="66"/>
      <c r="ELO540" s="66"/>
      <c r="ELP540" s="79"/>
      <c r="ELQ540" s="109"/>
      <c r="ELR540" s="479"/>
      <c r="ELS540" s="78"/>
      <c r="ELT540" s="144"/>
      <c r="ELU540" s="75"/>
      <c r="ELV540" s="66"/>
      <c r="ELW540" s="66"/>
      <c r="ELX540" s="79"/>
      <c r="ELY540" s="109"/>
      <c r="ELZ540" s="479"/>
      <c r="EMA540" s="78"/>
      <c r="EMB540" s="144"/>
      <c r="EMC540" s="75"/>
      <c r="EMD540" s="66"/>
      <c r="EME540" s="66"/>
      <c r="EMF540" s="79"/>
      <c r="EMG540" s="109"/>
      <c r="EMH540" s="479"/>
      <c r="EMI540" s="78"/>
      <c r="EMJ540" s="144"/>
      <c r="EMK540" s="75"/>
      <c r="EML540" s="66"/>
      <c r="EMM540" s="66"/>
      <c r="EMN540" s="79"/>
      <c r="EMO540" s="109"/>
      <c r="EMP540" s="479"/>
      <c r="EMQ540" s="78"/>
      <c r="EMR540" s="144"/>
      <c r="EMS540" s="75"/>
      <c r="EMT540" s="66"/>
      <c r="EMU540" s="66"/>
      <c r="EMV540" s="79"/>
      <c r="EMW540" s="109"/>
      <c r="EMX540" s="479"/>
      <c r="EMY540" s="78"/>
      <c r="EMZ540" s="144"/>
      <c r="ENA540" s="75"/>
      <c r="ENB540" s="66"/>
      <c r="ENC540" s="66"/>
      <c r="END540" s="79"/>
      <c r="ENE540" s="109"/>
      <c r="ENF540" s="479"/>
      <c r="ENG540" s="78"/>
      <c r="ENH540" s="144"/>
      <c r="ENI540" s="75"/>
      <c r="ENJ540" s="66"/>
      <c r="ENK540" s="66"/>
      <c r="ENL540" s="79"/>
      <c r="ENM540" s="109"/>
      <c r="ENN540" s="479"/>
      <c r="ENO540" s="78"/>
      <c r="ENP540" s="144"/>
      <c r="ENQ540" s="75"/>
      <c r="ENR540" s="66"/>
      <c r="ENS540" s="66"/>
      <c r="ENT540" s="79"/>
      <c r="ENU540" s="109"/>
      <c r="ENV540" s="479"/>
      <c r="ENW540" s="78"/>
      <c r="ENX540" s="144"/>
      <c r="ENY540" s="75"/>
      <c r="ENZ540" s="66"/>
      <c r="EOA540" s="66"/>
      <c r="EOB540" s="79"/>
      <c r="EOC540" s="109"/>
      <c r="EOD540" s="479"/>
      <c r="EOE540" s="78"/>
      <c r="EOF540" s="144"/>
      <c r="EOG540" s="75"/>
      <c r="EOH540" s="66"/>
      <c r="EOI540" s="66"/>
      <c r="EOJ540" s="79"/>
      <c r="EOK540" s="109"/>
      <c r="EOL540" s="479"/>
      <c r="EOM540" s="78"/>
      <c r="EON540" s="144"/>
      <c r="EOO540" s="75"/>
      <c r="EOP540" s="66"/>
      <c r="EOQ540" s="66"/>
      <c r="EOR540" s="79"/>
      <c r="EOS540" s="109"/>
      <c r="EOT540" s="479"/>
      <c r="EOU540" s="78"/>
      <c r="EOV540" s="144"/>
      <c r="EOW540" s="75"/>
      <c r="EOX540" s="66"/>
      <c r="EOY540" s="66"/>
      <c r="EOZ540" s="79"/>
      <c r="EPA540" s="109"/>
      <c r="EPB540" s="479"/>
      <c r="EPC540" s="78"/>
      <c r="EPD540" s="144"/>
      <c r="EPE540" s="75"/>
      <c r="EPF540" s="66"/>
      <c r="EPG540" s="66"/>
      <c r="EPH540" s="79"/>
      <c r="EPI540" s="109"/>
      <c r="EPJ540" s="479"/>
      <c r="EPK540" s="78"/>
      <c r="EPL540" s="144"/>
      <c r="EPM540" s="75"/>
      <c r="EPN540" s="66"/>
      <c r="EPO540" s="66"/>
      <c r="EPP540" s="79"/>
      <c r="EPQ540" s="109"/>
      <c r="EPR540" s="479"/>
      <c r="EPS540" s="78"/>
      <c r="EPT540" s="144"/>
      <c r="EPU540" s="75"/>
      <c r="EPV540" s="66"/>
      <c r="EPW540" s="66"/>
      <c r="EPX540" s="79"/>
      <c r="EPY540" s="109"/>
      <c r="EPZ540" s="479"/>
      <c r="EQA540" s="78"/>
      <c r="EQB540" s="144"/>
      <c r="EQC540" s="75"/>
      <c r="EQD540" s="66"/>
      <c r="EQE540" s="66"/>
      <c r="EQF540" s="79"/>
      <c r="EQG540" s="109"/>
      <c r="EQH540" s="479"/>
      <c r="EQI540" s="78"/>
      <c r="EQJ540" s="144"/>
      <c r="EQK540" s="75"/>
      <c r="EQL540" s="66"/>
      <c r="EQM540" s="66"/>
      <c r="EQN540" s="79"/>
      <c r="EQO540" s="109"/>
      <c r="EQP540" s="479"/>
      <c r="EQQ540" s="78"/>
      <c r="EQR540" s="144"/>
      <c r="EQS540" s="75"/>
      <c r="EQT540" s="66"/>
      <c r="EQU540" s="66"/>
      <c r="EQV540" s="79"/>
      <c r="EQW540" s="109"/>
      <c r="EQX540" s="479"/>
      <c r="EQY540" s="78"/>
      <c r="EQZ540" s="144"/>
      <c r="ERA540" s="75"/>
      <c r="ERB540" s="66"/>
      <c r="ERC540" s="66"/>
      <c r="ERD540" s="79"/>
      <c r="ERE540" s="109"/>
      <c r="ERF540" s="479"/>
      <c r="ERG540" s="78"/>
      <c r="ERH540" s="144"/>
      <c r="ERI540" s="75"/>
      <c r="ERJ540" s="66"/>
      <c r="ERK540" s="66"/>
      <c r="ERL540" s="79"/>
      <c r="ERM540" s="109"/>
      <c r="ERN540" s="479"/>
      <c r="ERO540" s="78"/>
      <c r="ERP540" s="144"/>
      <c r="ERQ540" s="75"/>
      <c r="ERR540" s="66"/>
      <c r="ERS540" s="66"/>
      <c r="ERT540" s="79"/>
      <c r="ERU540" s="109"/>
      <c r="ERV540" s="479"/>
      <c r="ERW540" s="78"/>
      <c r="ERX540" s="144"/>
      <c r="ERY540" s="75"/>
      <c r="ERZ540" s="66"/>
      <c r="ESA540" s="66"/>
      <c r="ESB540" s="79"/>
      <c r="ESC540" s="109"/>
      <c r="ESD540" s="479"/>
      <c r="ESE540" s="78"/>
      <c r="ESF540" s="144"/>
      <c r="ESG540" s="75"/>
      <c r="ESH540" s="66"/>
      <c r="ESI540" s="66"/>
      <c r="ESJ540" s="79"/>
      <c r="ESK540" s="109"/>
      <c r="ESL540" s="479"/>
      <c r="ESM540" s="78"/>
      <c r="ESN540" s="144"/>
      <c r="ESO540" s="75"/>
      <c r="ESP540" s="66"/>
      <c r="ESQ540" s="66"/>
      <c r="ESR540" s="79"/>
      <c r="ESS540" s="109"/>
      <c r="EST540" s="479"/>
      <c r="ESU540" s="78"/>
      <c r="ESV540" s="144"/>
      <c r="ESW540" s="75"/>
      <c r="ESX540" s="66"/>
      <c r="ESY540" s="66"/>
      <c r="ESZ540" s="79"/>
      <c r="ETA540" s="109"/>
      <c r="ETB540" s="479"/>
      <c r="ETC540" s="78"/>
      <c r="ETD540" s="144"/>
      <c r="ETE540" s="75"/>
      <c r="ETF540" s="66"/>
      <c r="ETG540" s="66"/>
      <c r="ETH540" s="79"/>
      <c r="ETI540" s="109"/>
      <c r="ETJ540" s="479"/>
      <c r="ETK540" s="78"/>
      <c r="ETL540" s="144"/>
      <c r="ETM540" s="75"/>
      <c r="ETN540" s="66"/>
      <c r="ETO540" s="66"/>
      <c r="ETP540" s="79"/>
      <c r="ETQ540" s="109"/>
      <c r="ETR540" s="479"/>
      <c r="ETS540" s="78"/>
      <c r="ETT540" s="144"/>
      <c r="ETU540" s="75"/>
      <c r="ETV540" s="66"/>
      <c r="ETW540" s="66"/>
      <c r="ETX540" s="79"/>
      <c r="ETY540" s="109"/>
      <c r="ETZ540" s="479"/>
      <c r="EUA540" s="78"/>
      <c r="EUB540" s="144"/>
      <c r="EUC540" s="75"/>
      <c r="EUD540" s="66"/>
      <c r="EUE540" s="66"/>
      <c r="EUF540" s="79"/>
      <c r="EUG540" s="109"/>
      <c r="EUH540" s="479"/>
      <c r="EUI540" s="78"/>
      <c r="EUJ540" s="144"/>
      <c r="EUK540" s="75"/>
      <c r="EUL540" s="66"/>
      <c r="EUM540" s="66"/>
      <c r="EUN540" s="79"/>
      <c r="EUO540" s="109"/>
      <c r="EUP540" s="479"/>
      <c r="EUQ540" s="78"/>
      <c r="EUR540" s="144"/>
      <c r="EUS540" s="75"/>
      <c r="EUT540" s="66"/>
      <c r="EUU540" s="66"/>
      <c r="EUV540" s="79"/>
      <c r="EUW540" s="109"/>
      <c r="EUX540" s="479"/>
      <c r="EUY540" s="78"/>
      <c r="EUZ540" s="144"/>
      <c r="EVA540" s="75"/>
      <c r="EVB540" s="66"/>
      <c r="EVC540" s="66"/>
      <c r="EVD540" s="79"/>
      <c r="EVE540" s="109"/>
      <c r="EVF540" s="479"/>
      <c r="EVG540" s="78"/>
      <c r="EVH540" s="144"/>
      <c r="EVI540" s="75"/>
      <c r="EVJ540" s="66"/>
      <c r="EVK540" s="66"/>
      <c r="EVL540" s="79"/>
      <c r="EVM540" s="109"/>
      <c r="EVN540" s="479"/>
      <c r="EVO540" s="78"/>
      <c r="EVP540" s="144"/>
      <c r="EVQ540" s="75"/>
      <c r="EVR540" s="66"/>
      <c r="EVS540" s="66"/>
      <c r="EVT540" s="79"/>
      <c r="EVU540" s="109"/>
      <c r="EVV540" s="479"/>
      <c r="EVW540" s="78"/>
      <c r="EVX540" s="144"/>
      <c r="EVY540" s="75"/>
      <c r="EVZ540" s="66"/>
      <c r="EWA540" s="66"/>
      <c r="EWB540" s="79"/>
      <c r="EWC540" s="109"/>
      <c r="EWD540" s="479"/>
      <c r="EWE540" s="78"/>
      <c r="EWF540" s="144"/>
      <c r="EWG540" s="75"/>
      <c r="EWH540" s="66"/>
      <c r="EWI540" s="66"/>
      <c r="EWJ540" s="79"/>
      <c r="EWK540" s="109"/>
      <c r="EWL540" s="479"/>
      <c r="EWM540" s="78"/>
      <c r="EWN540" s="144"/>
      <c r="EWO540" s="75"/>
      <c r="EWP540" s="66"/>
      <c r="EWQ540" s="66"/>
      <c r="EWR540" s="79"/>
      <c r="EWS540" s="109"/>
      <c r="EWT540" s="479"/>
      <c r="EWU540" s="78"/>
      <c r="EWV540" s="144"/>
      <c r="EWW540" s="75"/>
      <c r="EWX540" s="66"/>
      <c r="EWY540" s="66"/>
      <c r="EWZ540" s="79"/>
      <c r="EXA540" s="109"/>
      <c r="EXB540" s="479"/>
      <c r="EXC540" s="78"/>
      <c r="EXD540" s="144"/>
      <c r="EXE540" s="75"/>
      <c r="EXF540" s="66"/>
      <c r="EXG540" s="66"/>
      <c r="EXH540" s="79"/>
      <c r="EXI540" s="109"/>
      <c r="EXJ540" s="479"/>
      <c r="EXK540" s="78"/>
      <c r="EXL540" s="144"/>
      <c r="EXM540" s="75"/>
      <c r="EXN540" s="66"/>
      <c r="EXO540" s="66"/>
      <c r="EXP540" s="79"/>
      <c r="EXQ540" s="109"/>
      <c r="EXR540" s="479"/>
      <c r="EXS540" s="78"/>
      <c r="EXT540" s="144"/>
      <c r="EXU540" s="75"/>
      <c r="EXV540" s="66"/>
      <c r="EXW540" s="66"/>
      <c r="EXX540" s="79"/>
      <c r="EXY540" s="109"/>
      <c r="EXZ540" s="479"/>
      <c r="EYA540" s="78"/>
      <c r="EYB540" s="144"/>
      <c r="EYC540" s="75"/>
      <c r="EYD540" s="66"/>
      <c r="EYE540" s="66"/>
      <c r="EYF540" s="79"/>
      <c r="EYG540" s="109"/>
      <c r="EYH540" s="479"/>
      <c r="EYI540" s="78"/>
      <c r="EYJ540" s="144"/>
      <c r="EYK540" s="75"/>
      <c r="EYL540" s="66"/>
      <c r="EYM540" s="66"/>
      <c r="EYN540" s="79"/>
      <c r="EYO540" s="109"/>
      <c r="EYP540" s="479"/>
      <c r="EYQ540" s="78"/>
      <c r="EYR540" s="144"/>
      <c r="EYS540" s="75"/>
      <c r="EYT540" s="66"/>
      <c r="EYU540" s="66"/>
      <c r="EYV540" s="79"/>
      <c r="EYW540" s="109"/>
      <c r="EYX540" s="479"/>
      <c r="EYY540" s="78"/>
      <c r="EYZ540" s="144"/>
      <c r="EZA540" s="75"/>
      <c r="EZB540" s="66"/>
      <c r="EZC540" s="66"/>
      <c r="EZD540" s="79"/>
      <c r="EZE540" s="109"/>
      <c r="EZF540" s="479"/>
      <c r="EZG540" s="78"/>
      <c r="EZH540" s="144"/>
      <c r="EZI540" s="75"/>
      <c r="EZJ540" s="66"/>
      <c r="EZK540" s="66"/>
      <c r="EZL540" s="79"/>
      <c r="EZM540" s="109"/>
      <c r="EZN540" s="479"/>
      <c r="EZO540" s="78"/>
      <c r="EZP540" s="144"/>
      <c r="EZQ540" s="75"/>
      <c r="EZR540" s="66"/>
      <c r="EZS540" s="66"/>
      <c r="EZT540" s="79"/>
      <c r="EZU540" s="109"/>
      <c r="EZV540" s="479"/>
      <c r="EZW540" s="78"/>
      <c r="EZX540" s="144"/>
      <c r="EZY540" s="75"/>
      <c r="EZZ540" s="66"/>
      <c r="FAA540" s="66"/>
      <c r="FAB540" s="79"/>
      <c r="FAC540" s="109"/>
      <c r="FAD540" s="479"/>
      <c r="FAE540" s="78"/>
      <c r="FAF540" s="144"/>
      <c r="FAG540" s="75"/>
      <c r="FAH540" s="66"/>
      <c r="FAI540" s="66"/>
      <c r="FAJ540" s="79"/>
      <c r="FAK540" s="109"/>
      <c r="FAL540" s="479"/>
      <c r="FAM540" s="78"/>
      <c r="FAN540" s="144"/>
      <c r="FAO540" s="75"/>
      <c r="FAP540" s="66"/>
      <c r="FAQ540" s="66"/>
      <c r="FAR540" s="79"/>
      <c r="FAS540" s="109"/>
      <c r="FAT540" s="479"/>
      <c r="FAU540" s="78"/>
      <c r="FAV540" s="144"/>
      <c r="FAW540" s="75"/>
      <c r="FAX540" s="66"/>
      <c r="FAY540" s="66"/>
      <c r="FAZ540" s="79"/>
      <c r="FBA540" s="109"/>
      <c r="FBB540" s="479"/>
      <c r="FBC540" s="78"/>
      <c r="FBD540" s="144"/>
      <c r="FBE540" s="75"/>
      <c r="FBF540" s="66"/>
      <c r="FBG540" s="66"/>
      <c r="FBH540" s="79"/>
      <c r="FBI540" s="109"/>
      <c r="FBJ540" s="479"/>
      <c r="FBK540" s="78"/>
      <c r="FBL540" s="144"/>
      <c r="FBM540" s="75"/>
      <c r="FBN540" s="66"/>
      <c r="FBO540" s="66"/>
      <c r="FBP540" s="79"/>
      <c r="FBQ540" s="109"/>
      <c r="FBR540" s="479"/>
      <c r="FBS540" s="78"/>
      <c r="FBT540" s="144"/>
      <c r="FBU540" s="75"/>
      <c r="FBV540" s="66"/>
      <c r="FBW540" s="66"/>
      <c r="FBX540" s="79"/>
      <c r="FBY540" s="109"/>
      <c r="FBZ540" s="479"/>
      <c r="FCA540" s="78"/>
      <c r="FCB540" s="144"/>
      <c r="FCC540" s="75"/>
      <c r="FCD540" s="66"/>
      <c r="FCE540" s="66"/>
      <c r="FCF540" s="79"/>
      <c r="FCG540" s="109"/>
      <c r="FCH540" s="479"/>
      <c r="FCI540" s="78"/>
      <c r="FCJ540" s="144"/>
      <c r="FCK540" s="75"/>
      <c r="FCL540" s="66"/>
      <c r="FCM540" s="66"/>
      <c r="FCN540" s="79"/>
      <c r="FCO540" s="109"/>
      <c r="FCP540" s="479"/>
      <c r="FCQ540" s="78"/>
      <c r="FCR540" s="144"/>
      <c r="FCS540" s="75"/>
      <c r="FCT540" s="66"/>
      <c r="FCU540" s="66"/>
      <c r="FCV540" s="79"/>
      <c r="FCW540" s="109"/>
      <c r="FCX540" s="479"/>
      <c r="FCY540" s="78"/>
      <c r="FCZ540" s="144"/>
      <c r="FDA540" s="75"/>
      <c r="FDB540" s="66"/>
      <c r="FDC540" s="66"/>
      <c r="FDD540" s="79"/>
      <c r="FDE540" s="109"/>
      <c r="FDF540" s="479"/>
      <c r="FDG540" s="78"/>
      <c r="FDH540" s="144"/>
      <c r="FDI540" s="75"/>
      <c r="FDJ540" s="66"/>
      <c r="FDK540" s="66"/>
      <c r="FDL540" s="79"/>
      <c r="FDM540" s="109"/>
      <c r="FDN540" s="479"/>
      <c r="FDO540" s="78"/>
      <c r="FDP540" s="144"/>
      <c r="FDQ540" s="75"/>
      <c r="FDR540" s="66"/>
      <c r="FDS540" s="66"/>
      <c r="FDT540" s="79"/>
      <c r="FDU540" s="109"/>
      <c r="FDV540" s="479"/>
      <c r="FDW540" s="78"/>
      <c r="FDX540" s="144"/>
      <c r="FDY540" s="75"/>
      <c r="FDZ540" s="66"/>
      <c r="FEA540" s="66"/>
      <c r="FEB540" s="79"/>
      <c r="FEC540" s="109"/>
      <c r="FED540" s="479"/>
      <c r="FEE540" s="78"/>
      <c r="FEF540" s="144"/>
      <c r="FEG540" s="75"/>
      <c r="FEH540" s="66"/>
      <c r="FEI540" s="66"/>
      <c r="FEJ540" s="79"/>
      <c r="FEK540" s="109"/>
      <c r="FEL540" s="479"/>
      <c r="FEM540" s="78"/>
      <c r="FEN540" s="144"/>
      <c r="FEO540" s="75"/>
      <c r="FEP540" s="66"/>
      <c r="FEQ540" s="66"/>
      <c r="FER540" s="79"/>
      <c r="FES540" s="109"/>
      <c r="FET540" s="479"/>
      <c r="FEU540" s="78"/>
      <c r="FEV540" s="144"/>
      <c r="FEW540" s="75"/>
      <c r="FEX540" s="66"/>
      <c r="FEY540" s="66"/>
      <c r="FEZ540" s="79"/>
      <c r="FFA540" s="109"/>
      <c r="FFB540" s="479"/>
      <c r="FFC540" s="78"/>
      <c r="FFD540" s="144"/>
      <c r="FFE540" s="75"/>
      <c r="FFF540" s="66"/>
      <c r="FFG540" s="66"/>
      <c r="FFH540" s="79"/>
      <c r="FFI540" s="109"/>
      <c r="FFJ540" s="479"/>
      <c r="FFK540" s="78"/>
      <c r="FFL540" s="144"/>
      <c r="FFM540" s="75"/>
      <c r="FFN540" s="66"/>
      <c r="FFO540" s="66"/>
      <c r="FFP540" s="79"/>
      <c r="FFQ540" s="109"/>
      <c r="FFR540" s="479"/>
      <c r="FFS540" s="78"/>
      <c r="FFT540" s="144"/>
      <c r="FFU540" s="75"/>
      <c r="FFV540" s="66"/>
      <c r="FFW540" s="66"/>
      <c r="FFX540" s="79"/>
      <c r="FFY540" s="109"/>
      <c r="FFZ540" s="479"/>
      <c r="FGA540" s="78"/>
      <c r="FGB540" s="144"/>
      <c r="FGC540" s="75"/>
      <c r="FGD540" s="66"/>
      <c r="FGE540" s="66"/>
      <c r="FGF540" s="79"/>
      <c r="FGG540" s="109"/>
      <c r="FGH540" s="479"/>
      <c r="FGI540" s="78"/>
      <c r="FGJ540" s="144"/>
      <c r="FGK540" s="75"/>
      <c r="FGL540" s="66"/>
      <c r="FGM540" s="66"/>
      <c r="FGN540" s="79"/>
      <c r="FGO540" s="109"/>
      <c r="FGP540" s="479"/>
      <c r="FGQ540" s="78"/>
      <c r="FGR540" s="144"/>
      <c r="FGS540" s="75"/>
      <c r="FGT540" s="66"/>
      <c r="FGU540" s="66"/>
      <c r="FGV540" s="79"/>
      <c r="FGW540" s="109"/>
      <c r="FGX540" s="479"/>
      <c r="FGY540" s="78"/>
      <c r="FGZ540" s="144"/>
      <c r="FHA540" s="75"/>
      <c r="FHB540" s="66"/>
      <c r="FHC540" s="66"/>
      <c r="FHD540" s="79"/>
      <c r="FHE540" s="109"/>
      <c r="FHF540" s="479"/>
      <c r="FHG540" s="78"/>
      <c r="FHH540" s="144"/>
      <c r="FHI540" s="75"/>
      <c r="FHJ540" s="66"/>
      <c r="FHK540" s="66"/>
      <c r="FHL540" s="79"/>
      <c r="FHM540" s="109"/>
      <c r="FHN540" s="479"/>
      <c r="FHO540" s="78"/>
      <c r="FHP540" s="144"/>
      <c r="FHQ540" s="75"/>
      <c r="FHR540" s="66"/>
      <c r="FHS540" s="66"/>
      <c r="FHT540" s="79"/>
      <c r="FHU540" s="109"/>
      <c r="FHV540" s="479"/>
      <c r="FHW540" s="78"/>
      <c r="FHX540" s="144"/>
      <c r="FHY540" s="75"/>
      <c r="FHZ540" s="66"/>
      <c r="FIA540" s="66"/>
      <c r="FIB540" s="79"/>
      <c r="FIC540" s="109"/>
      <c r="FID540" s="479"/>
      <c r="FIE540" s="78"/>
      <c r="FIF540" s="144"/>
      <c r="FIG540" s="75"/>
      <c r="FIH540" s="66"/>
      <c r="FII540" s="66"/>
      <c r="FIJ540" s="79"/>
      <c r="FIK540" s="109"/>
      <c r="FIL540" s="479"/>
      <c r="FIM540" s="78"/>
      <c r="FIN540" s="144"/>
      <c r="FIO540" s="75"/>
      <c r="FIP540" s="66"/>
      <c r="FIQ540" s="66"/>
      <c r="FIR540" s="79"/>
      <c r="FIS540" s="109"/>
      <c r="FIT540" s="479"/>
      <c r="FIU540" s="78"/>
      <c r="FIV540" s="144"/>
      <c r="FIW540" s="75"/>
      <c r="FIX540" s="66"/>
      <c r="FIY540" s="66"/>
      <c r="FIZ540" s="79"/>
      <c r="FJA540" s="109"/>
      <c r="FJB540" s="479"/>
      <c r="FJC540" s="78"/>
      <c r="FJD540" s="144"/>
      <c r="FJE540" s="75"/>
      <c r="FJF540" s="66"/>
      <c r="FJG540" s="66"/>
      <c r="FJH540" s="79"/>
      <c r="FJI540" s="109"/>
      <c r="FJJ540" s="479"/>
      <c r="FJK540" s="78"/>
      <c r="FJL540" s="144"/>
      <c r="FJM540" s="75"/>
      <c r="FJN540" s="66"/>
      <c r="FJO540" s="66"/>
      <c r="FJP540" s="79"/>
      <c r="FJQ540" s="109"/>
      <c r="FJR540" s="479"/>
      <c r="FJS540" s="78"/>
      <c r="FJT540" s="144"/>
      <c r="FJU540" s="75"/>
      <c r="FJV540" s="66"/>
      <c r="FJW540" s="66"/>
      <c r="FJX540" s="79"/>
      <c r="FJY540" s="109"/>
      <c r="FJZ540" s="479"/>
      <c r="FKA540" s="78"/>
      <c r="FKB540" s="144"/>
      <c r="FKC540" s="75"/>
      <c r="FKD540" s="66"/>
      <c r="FKE540" s="66"/>
      <c r="FKF540" s="79"/>
      <c r="FKG540" s="109"/>
      <c r="FKH540" s="479"/>
      <c r="FKI540" s="78"/>
      <c r="FKJ540" s="144"/>
      <c r="FKK540" s="75"/>
      <c r="FKL540" s="66"/>
      <c r="FKM540" s="66"/>
      <c r="FKN540" s="79"/>
      <c r="FKO540" s="109"/>
      <c r="FKP540" s="479"/>
      <c r="FKQ540" s="78"/>
      <c r="FKR540" s="144"/>
      <c r="FKS540" s="75"/>
      <c r="FKT540" s="66"/>
      <c r="FKU540" s="66"/>
      <c r="FKV540" s="79"/>
      <c r="FKW540" s="109"/>
      <c r="FKX540" s="479"/>
      <c r="FKY540" s="78"/>
      <c r="FKZ540" s="144"/>
      <c r="FLA540" s="75"/>
      <c r="FLB540" s="66"/>
      <c r="FLC540" s="66"/>
      <c r="FLD540" s="79"/>
      <c r="FLE540" s="109"/>
      <c r="FLF540" s="479"/>
      <c r="FLG540" s="78"/>
      <c r="FLH540" s="144"/>
      <c r="FLI540" s="75"/>
      <c r="FLJ540" s="66"/>
      <c r="FLK540" s="66"/>
      <c r="FLL540" s="79"/>
      <c r="FLM540" s="109"/>
      <c r="FLN540" s="479"/>
      <c r="FLO540" s="78"/>
      <c r="FLP540" s="144"/>
      <c r="FLQ540" s="75"/>
      <c r="FLR540" s="66"/>
      <c r="FLS540" s="66"/>
      <c r="FLT540" s="79"/>
      <c r="FLU540" s="109"/>
      <c r="FLV540" s="479"/>
      <c r="FLW540" s="78"/>
      <c r="FLX540" s="144"/>
      <c r="FLY540" s="75"/>
      <c r="FLZ540" s="66"/>
      <c r="FMA540" s="66"/>
      <c r="FMB540" s="79"/>
      <c r="FMC540" s="109"/>
      <c r="FMD540" s="479"/>
      <c r="FME540" s="78"/>
      <c r="FMF540" s="144"/>
      <c r="FMG540" s="75"/>
      <c r="FMH540" s="66"/>
      <c r="FMI540" s="66"/>
      <c r="FMJ540" s="79"/>
      <c r="FMK540" s="109"/>
      <c r="FML540" s="479"/>
      <c r="FMM540" s="78"/>
      <c r="FMN540" s="144"/>
      <c r="FMO540" s="75"/>
      <c r="FMP540" s="66"/>
      <c r="FMQ540" s="66"/>
      <c r="FMR540" s="79"/>
      <c r="FMS540" s="109"/>
      <c r="FMT540" s="479"/>
      <c r="FMU540" s="78"/>
      <c r="FMV540" s="144"/>
      <c r="FMW540" s="75"/>
      <c r="FMX540" s="66"/>
      <c r="FMY540" s="66"/>
      <c r="FMZ540" s="79"/>
      <c r="FNA540" s="109"/>
      <c r="FNB540" s="479"/>
      <c r="FNC540" s="78"/>
      <c r="FND540" s="144"/>
      <c r="FNE540" s="75"/>
      <c r="FNF540" s="66"/>
      <c r="FNG540" s="66"/>
      <c r="FNH540" s="79"/>
      <c r="FNI540" s="109"/>
      <c r="FNJ540" s="479"/>
      <c r="FNK540" s="78"/>
      <c r="FNL540" s="144"/>
      <c r="FNM540" s="75"/>
      <c r="FNN540" s="66"/>
      <c r="FNO540" s="66"/>
      <c r="FNP540" s="79"/>
      <c r="FNQ540" s="109"/>
      <c r="FNR540" s="479"/>
      <c r="FNS540" s="78"/>
      <c r="FNT540" s="144"/>
      <c r="FNU540" s="75"/>
      <c r="FNV540" s="66"/>
      <c r="FNW540" s="66"/>
      <c r="FNX540" s="79"/>
      <c r="FNY540" s="109"/>
      <c r="FNZ540" s="479"/>
      <c r="FOA540" s="78"/>
      <c r="FOB540" s="144"/>
      <c r="FOC540" s="75"/>
      <c r="FOD540" s="66"/>
      <c r="FOE540" s="66"/>
      <c r="FOF540" s="79"/>
      <c r="FOG540" s="109"/>
      <c r="FOH540" s="479"/>
      <c r="FOI540" s="78"/>
      <c r="FOJ540" s="144"/>
      <c r="FOK540" s="75"/>
      <c r="FOL540" s="66"/>
      <c r="FOM540" s="66"/>
      <c r="FON540" s="79"/>
      <c r="FOO540" s="109"/>
      <c r="FOP540" s="479"/>
      <c r="FOQ540" s="78"/>
      <c r="FOR540" s="144"/>
      <c r="FOS540" s="75"/>
      <c r="FOT540" s="66"/>
      <c r="FOU540" s="66"/>
      <c r="FOV540" s="79"/>
      <c r="FOW540" s="109"/>
      <c r="FOX540" s="479"/>
      <c r="FOY540" s="78"/>
      <c r="FOZ540" s="144"/>
      <c r="FPA540" s="75"/>
      <c r="FPB540" s="66"/>
      <c r="FPC540" s="66"/>
      <c r="FPD540" s="79"/>
      <c r="FPE540" s="109"/>
      <c r="FPF540" s="479"/>
      <c r="FPG540" s="78"/>
      <c r="FPH540" s="144"/>
      <c r="FPI540" s="75"/>
      <c r="FPJ540" s="66"/>
      <c r="FPK540" s="66"/>
      <c r="FPL540" s="79"/>
      <c r="FPM540" s="109"/>
      <c r="FPN540" s="479"/>
      <c r="FPO540" s="78"/>
      <c r="FPP540" s="144"/>
      <c r="FPQ540" s="75"/>
      <c r="FPR540" s="66"/>
      <c r="FPS540" s="66"/>
      <c r="FPT540" s="79"/>
      <c r="FPU540" s="109"/>
      <c r="FPV540" s="479"/>
      <c r="FPW540" s="78"/>
      <c r="FPX540" s="144"/>
      <c r="FPY540" s="75"/>
      <c r="FPZ540" s="66"/>
      <c r="FQA540" s="66"/>
      <c r="FQB540" s="79"/>
      <c r="FQC540" s="109"/>
      <c r="FQD540" s="479"/>
      <c r="FQE540" s="78"/>
      <c r="FQF540" s="144"/>
      <c r="FQG540" s="75"/>
      <c r="FQH540" s="66"/>
      <c r="FQI540" s="66"/>
      <c r="FQJ540" s="79"/>
      <c r="FQK540" s="109"/>
      <c r="FQL540" s="479"/>
      <c r="FQM540" s="78"/>
      <c r="FQN540" s="144"/>
      <c r="FQO540" s="75"/>
      <c r="FQP540" s="66"/>
      <c r="FQQ540" s="66"/>
      <c r="FQR540" s="79"/>
      <c r="FQS540" s="109"/>
      <c r="FQT540" s="479"/>
      <c r="FQU540" s="78"/>
      <c r="FQV540" s="144"/>
      <c r="FQW540" s="75"/>
      <c r="FQX540" s="66"/>
      <c r="FQY540" s="66"/>
      <c r="FQZ540" s="79"/>
      <c r="FRA540" s="109"/>
      <c r="FRB540" s="479"/>
      <c r="FRC540" s="78"/>
      <c r="FRD540" s="144"/>
      <c r="FRE540" s="75"/>
      <c r="FRF540" s="66"/>
      <c r="FRG540" s="66"/>
      <c r="FRH540" s="79"/>
      <c r="FRI540" s="109"/>
      <c r="FRJ540" s="479"/>
      <c r="FRK540" s="78"/>
      <c r="FRL540" s="144"/>
      <c r="FRM540" s="75"/>
      <c r="FRN540" s="66"/>
      <c r="FRO540" s="66"/>
      <c r="FRP540" s="79"/>
      <c r="FRQ540" s="109"/>
      <c r="FRR540" s="479"/>
      <c r="FRS540" s="78"/>
      <c r="FRT540" s="144"/>
      <c r="FRU540" s="75"/>
      <c r="FRV540" s="66"/>
      <c r="FRW540" s="66"/>
      <c r="FRX540" s="79"/>
      <c r="FRY540" s="109"/>
      <c r="FRZ540" s="479"/>
      <c r="FSA540" s="78"/>
      <c r="FSB540" s="144"/>
      <c r="FSC540" s="75"/>
      <c r="FSD540" s="66"/>
      <c r="FSE540" s="66"/>
      <c r="FSF540" s="79"/>
      <c r="FSG540" s="109"/>
      <c r="FSH540" s="479"/>
      <c r="FSI540" s="78"/>
      <c r="FSJ540" s="144"/>
      <c r="FSK540" s="75"/>
      <c r="FSL540" s="66"/>
      <c r="FSM540" s="66"/>
      <c r="FSN540" s="79"/>
      <c r="FSO540" s="109"/>
      <c r="FSP540" s="479"/>
      <c r="FSQ540" s="78"/>
      <c r="FSR540" s="144"/>
      <c r="FSS540" s="75"/>
      <c r="FST540" s="66"/>
      <c r="FSU540" s="66"/>
      <c r="FSV540" s="79"/>
      <c r="FSW540" s="109"/>
      <c r="FSX540" s="479"/>
      <c r="FSY540" s="78"/>
      <c r="FSZ540" s="144"/>
      <c r="FTA540" s="75"/>
      <c r="FTB540" s="66"/>
      <c r="FTC540" s="66"/>
      <c r="FTD540" s="79"/>
      <c r="FTE540" s="109"/>
      <c r="FTF540" s="479"/>
      <c r="FTG540" s="78"/>
      <c r="FTH540" s="144"/>
      <c r="FTI540" s="75"/>
      <c r="FTJ540" s="66"/>
      <c r="FTK540" s="66"/>
      <c r="FTL540" s="79"/>
      <c r="FTM540" s="109"/>
      <c r="FTN540" s="479"/>
      <c r="FTO540" s="78"/>
      <c r="FTP540" s="144"/>
      <c r="FTQ540" s="75"/>
      <c r="FTR540" s="66"/>
      <c r="FTS540" s="66"/>
      <c r="FTT540" s="79"/>
      <c r="FTU540" s="109"/>
      <c r="FTV540" s="479"/>
      <c r="FTW540" s="78"/>
      <c r="FTX540" s="144"/>
      <c r="FTY540" s="75"/>
      <c r="FTZ540" s="66"/>
      <c r="FUA540" s="66"/>
      <c r="FUB540" s="79"/>
      <c r="FUC540" s="109"/>
      <c r="FUD540" s="479"/>
      <c r="FUE540" s="78"/>
      <c r="FUF540" s="144"/>
      <c r="FUG540" s="75"/>
      <c r="FUH540" s="66"/>
      <c r="FUI540" s="66"/>
      <c r="FUJ540" s="79"/>
      <c r="FUK540" s="109"/>
      <c r="FUL540" s="479"/>
      <c r="FUM540" s="78"/>
      <c r="FUN540" s="144"/>
      <c r="FUO540" s="75"/>
      <c r="FUP540" s="66"/>
      <c r="FUQ540" s="66"/>
      <c r="FUR540" s="79"/>
      <c r="FUS540" s="109"/>
      <c r="FUT540" s="479"/>
      <c r="FUU540" s="78"/>
      <c r="FUV540" s="144"/>
      <c r="FUW540" s="75"/>
      <c r="FUX540" s="66"/>
      <c r="FUY540" s="66"/>
      <c r="FUZ540" s="79"/>
      <c r="FVA540" s="109"/>
      <c r="FVB540" s="479"/>
      <c r="FVC540" s="78"/>
      <c r="FVD540" s="144"/>
      <c r="FVE540" s="75"/>
      <c r="FVF540" s="66"/>
      <c r="FVG540" s="66"/>
      <c r="FVH540" s="79"/>
      <c r="FVI540" s="109"/>
      <c r="FVJ540" s="479"/>
      <c r="FVK540" s="78"/>
      <c r="FVL540" s="144"/>
      <c r="FVM540" s="75"/>
      <c r="FVN540" s="66"/>
      <c r="FVO540" s="66"/>
      <c r="FVP540" s="79"/>
      <c r="FVQ540" s="109"/>
      <c r="FVR540" s="479"/>
      <c r="FVS540" s="78"/>
      <c r="FVT540" s="144"/>
      <c r="FVU540" s="75"/>
      <c r="FVV540" s="66"/>
      <c r="FVW540" s="66"/>
      <c r="FVX540" s="79"/>
      <c r="FVY540" s="109"/>
      <c r="FVZ540" s="479"/>
      <c r="FWA540" s="78"/>
      <c r="FWB540" s="144"/>
      <c r="FWC540" s="75"/>
      <c r="FWD540" s="66"/>
      <c r="FWE540" s="66"/>
      <c r="FWF540" s="79"/>
      <c r="FWG540" s="109"/>
      <c r="FWH540" s="479"/>
      <c r="FWI540" s="78"/>
      <c r="FWJ540" s="144"/>
      <c r="FWK540" s="75"/>
      <c r="FWL540" s="66"/>
      <c r="FWM540" s="66"/>
      <c r="FWN540" s="79"/>
      <c r="FWO540" s="109"/>
      <c r="FWP540" s="479"/>
      <c r="FWQ540" s="78"/>
      <c r="FWR540" s="144"/>
      <c r="FWS540" s="75"/>
      <c r="FWT540" s="66"/>
      <c r="FWU540" s="66"/>
      <c r="FWV540" s="79"/>
      <c r="FWW540" s="109"/>
      <c r="FWX540" s="479"/>
      <c r="FWY540" s="78"/>
      <c r="FWZ540" s="144"/>
      <c r="FXA540" s="75"/>
      <c r="FXB540" s="66"/>
      <c r="FXC540" s="66"/>
      <c r="FXD540" s="79"/>
      <c r="FXE540" s="109"/>
      <c r="FXF540" s="479"/>
      <c r="FXG540" s="78"/>
      <c r="FXH540" s="144"/>
      <c r="FXI540" s="75"/>
      <c r="FXJ540" s="66"/>
      <c r="FXK540" s="66"/>
      <c r="FXL540" s="79"/>
      <c r="FXM540" s="109"/>
      <c r="FXN540" s="479"/>
      <c r="FXO540" s="78"/>
      <c r="FXP540" s="144"/>
      <c r="FXQ540" s="75"/>
      <c r="FXR540" s="66"/>
      <c r="FXS540" s="66"/>
      <c r="FXT540" s="79"/>
      <c r="FXU540" s="109"/>
      <c r="FXV540" s="479"/>
      <c r="FXW540" s="78"/>
      <c r="FXX540" s="144"/>
      <c r="FXY540" s="75"/>
      <c r="FXZ540" s="66"/>
      <c r="FYA540" s="66"/>
      <c r="FYB540" s="79"/>
      <c r="FYC540" s="109"/>
      <c r="FYD540" s="479"/>
      <c r="FYE540" s="78"/>
      <c r="FYF540" s="144"/>
      <c r="FYG540" s="75"/>
      <c r="FYH540" s="66"/>
      <c r="FYI540" s="66"/>
      <c r="FYJ540" s="79"/>
      <c r="FYK540" s="109"/>
      <c r="FYL540" s="479"/>
      <c r="FYM540" s="78"/>
      <c r="FYN540" s="144"/>
      <c r="FYO540" s="75"/>
      <c r="FYP540" s="66"/>
      <c r="FYQ540" s="66"/>
      <c r="FYR540" s="79"/>
      <c r="FYS540" s="109"/>
      <c r="FYT540" s="479"/>
      <c r="FYU540" s="78"/>
      <c r="FYV540" s="144"/>
      <c r="FYW540" s="75"/>
      <c r="FYX540" s="66"/>
      <c r="FYY540" s="66"/>
      <c r="FYZ540" s="79"/>
      <c r="FZA540" s="109"/>
      <c r="FZB540" s="479"/>
      <c r="FZC540" s="78"/>
      <c r="FZD540" s="144"/>
      <c r="FZE540" s="75"/>
      <c r="FZF540" s="66"/>
      <c r="FZG540" s="66"/>
      <c r="FZH540" s="79"/>
      <c r="FZI540" s="109"/>
      <c r="FZJ540" s="479"/>
      <c r="FZK540" s="78"/>
      <c r="FZL540" s="144"/>
      <c r="FZM540" s="75"/>
      <c r="FZN540" s="66"/>
      <c r="FZO540" s="66"/>
      <c r="FZP540" s="79"/>
      <c r="FZQ540" s="109"/>
      <c r="FZR540" s="479"/>
      <c r="FZS540" s="78"/>
      <c r="FZT540" s="144"/>
      <c r="FZU540" s="75"/>
      <c r="FZV540" s="66"/>
      <c r="FZW540" s="66"/>
      <c r="FZX540" s="79"/>
      <c r="FZY540" s="109"/>
      <c r="FZZ540" s="479"/>
      <c r="GAA540" s="78"/>
      <c r="GAB540" s="144"/>
      <c r="GAC540" s="75"/>
      <c r="GAD540" s="66"/>
      <c r="GAE540" s="66"/>
      <c r="GAF540" s="79"/>
      <c r="GAG540" s="109"/>
      <c r="GAH540" s="479"/>
      <c r="GAI540" s="78"/>
      <c r="GAJ540" s="144"/>
      <c r="GAK540" s="75"/>
      <c r="GAL540" s="66"/>
      <c r="GAM540" s="66"/>
      <c r="GAN540" s="79"/>
      <c r="GAO540" s="109"/>
      <c r="GAP540" s="479"/>
      <c r="GAQ540" s="78"/>
      <c r="GAR540" s="144"/>
      <c r="GAS540" s="75"/>
      <c r="GAT540" s="66"/>
      <c r="GAU540" s="66"/>
      <c r="GAV540" s="79"/>
      <c r="GAW540" s="109"/>
      <c r="GAX540" s="479"/>
      <c r="GAY540" s="78"/>
      <c r="GAZ540" s="144"/>
      <c r="GBA540" s="75"/>
      <c r="GBB540" s="66"/>
      <c r="GBC540" s="66"/>
      <c r="GBD540" s="79"/>
      <c r="GBE540" s="109"/>
      <c r="GBF540" s="479"/>
      <c r="GBG540" s="78"/>
      <c r="GBH540" s="144"/>
      <c r="GBI540" s="75"/>
      <c r="GBJ540" s="66"/>
      <c r="GBK540" s="66"/>
      <c r="GBL540" s="79"/>
      <c r="GBM540" s="109"/>
      <c r="GBN540" s="479"/>
      <c r="GBO540" s="78"/>
      <c r="GBP540" s="144"/>
      <c r="GBQ540" s="75"/>
      <c r="GBR540" s="66"/>
      <c r="GBS540" s="66"/>
      <c r="GBT540" s="79"/>
      <c r="GBU540" s="109"/>
      <c r="GBV540" s="479"/>
      <c r="GBW540" s="78"/>
      <c r="GBX540" s="144"/>
      <c r="GBY540" s="75"/>
      <c r="GBZ540" s="66"/>
      <c r="GCA540" s="66"/>
      <c r="GCB540" s="79"/>
      <c r="GCC540" s="109"/>
      <c r="GCD540" s="479"/>
      <c r="GCE540" s="78"/>
      <c r="GCF540" s="144"/>
      <c r="GCG540" s="75"/>
      <c r="GCH540" s="66"/>
      <c r="GCI540" s="66"/>
      <c r="GCJ540" s="79"/>
      <c r="GCK540" s="109"/>
      <c r="GCL540" s="479"/>
      <c r="GCM540" s="78"/>
      <c r="GCN540" s="144"/>
      <c r="GCO540" s="75"/>
      <c r="GCP540" s="66"/>
      <c r="GCQ540" s="66"/>
      <c r="GCR540" s="79"/>
      <c r="GCS540" s="109"/>
      <c r="GCT540" s="479"/>
      <c r="GCU540" s="78"/>
      <c r="GCV540" s="144"/>
      <c r="GCW540" s="75"/>
      <c r="GCX540" s="66"/>
      <c r="GCY540" s="66"/>
      <c r="GCZ540" s="79"/>
      <c r="GDA540" s="109"/>
      <c r="GDB540" s="479"/>
      <c r="GDC540" s="78"/>
      <c r="GDD540" s="144"/>
      <c r="GDE540" s="75"/>
      <c r="GDF540" s="66"/>
      <c r="GDG540" s="66"/>
      <c r="GDH540" s="79"/>
      <c r="GDI540" s="109"/>
      <c r="GDJ540" s="479"/>
      <c r="GDK540" s="78"/>
      <c r="GDL540" s="144"/>
      <c r="GDM540" s="75"/>
      <c r="GDN540" s="66"/>
      <c r="GDO540" s="66"/>
      <c r="GDP540" s="79"/>
      <c r="GDQ540" s="109"/>
      <c r="GDR540" s="479"/>
      <c r="GDS540" s="78"/>
      <c r="GDT540" s="144"/>
      <c r="GDU540" s="75"/>
      <c r="GDV540" s="66"/>
      <c r="GDW540" s="66"/>
      <c r="GDX540" s="79"/>
      <c r="GDY540" s="109"/>
      <c r="GDZ540" s="479"/>
      <c r="GEA540" s="78"/>
      <c r="GEB540" s="144"/>
      <c r="GEC540" s="75"/>
      <c r="GED540" s="66"/>
      <c r="GEE540" s="66"/>
      <c r="GEF540" s="79"/>
      <c r="GEG540" s="109"/>
      <c r="GEH540" s="479"/>
      <c r="GEI540" s="78"/>
      <c r="GEJ540" s="144"/>
      <c r="GEK540" s="75"/>
      <c r="GEL540" s="66"/>
      <c r="GEM540" s="66"/>
      <c r="GEN540" s="79"/>
      <c r="GEO540" s="109"/>
      <c r="GEP540" s="479"/>
      <c r="GEQ540" s="78"/>
      <c r="GER540" s="144"/>
      <c r="GES540" s="75"/>
      <c r="GET540" s="66"/>
      <c r="GEU540" s="66"/>
      <c r="GEV540" s="79"/>
      <c r="GEW540" s="109"/>
      <c r="GEX540" s="479"/>
      <c r="GEY540" s="78"/>
      <c r="GEZ540" s="144"/>
      <c r="GFA540" s="75"/>
      <c r="GFB540" s="66"/>
      <c r="GFC540" s="66"/>
      <c r="GFD540" s="79"/>
      <c r="GFE540" s="109"/>
      <c r="GFF540" s="479"/>
      <c r="GFG540" s="78"/>
      <c r="GFH540" s="144"/>
      <c r="GFI540" s="75"/>
      <c r="GFJ540" s="66"/>
      <c r="GFK540" s="66"/>
      <c r="GFL540" s="79"/>
      <c r="GFM540" s="109"/>
      <c r="GFN540" s="479"/>
      <c r="GFO540" s="78"/>
      <c r="GFP540" s="144"/>
      <c r="GFQ540" s="75"/>
      <c r="GFR540" s="66"/>
      <c r="GFS540" s="66"/>
      <c r="GFT540" s="79"/>
      <c r="GFU540" s="109"/>
      <c r="GFV540" s="479"/>
      <c r="GFW540" s="78"/>
      <c r="GFX540" s="144"/>
      <c r="GFY540" s="75"/>
      <c r="GFZ540" s="66"/>
      <c r="GGA540" s="66"/>
      <c r="GGB540" s="79"/>
      <c r="GGC540" s="109"/>
      <c r="GGD540" s="479"/>
      <c r="GGE540" s="78"/>
      <c r="GGF540" s="144"/>
      <c r="GGG540" s="75"/>
      <c r="GGH540" s="66"/>
      <c r="GGI540" s="66"/>
      <c r="GGJ540" s="79"/>
      <c r="GGK540" s="109"/>
      <c r="GGL540" s="479"/>
      <c r="GGM540" s="78"/>
      <c r="GGN540" s="144"/>
      <c r="GGO540" s="75"/>
      <c r="GGP540" s="66"/>
      <c r="GGQ540" s="66"/>
      <c r="GGR540" s="79"/>
      <c r="GGS540" s="109"/>
      <c r="GGT540" s="479"/>
      <c r="GGU540" s="78"/>
      <c r="GGV540" s="144"/>
      <c r="GGW540" s="75"/>
      <c r="GGX540" s="66"/>
      <c r="GGY540" s="66"/>
      <c r="GGZ540" s="79"/>
      <c r="GHA540" s="109"/>
      <c r="GHB540" s="479"/>
      <c r="GHC540" s="78"/>
      <c r="GHD540" s="144"/>
      <c r="GHE540" s="75"/>
      <c r="GHF540" s="66"/>
      <c r="GHG540" s="66"/>
      <c r="GHH540" s="79"/>
      <c r="GHI540" s="109"/>
      <c r="GHJ540" s="479"/>
      <c r="GHK540" s="78"/>
      <c r="GHL540" s="144"/>
      <c r="GHM540" s="75"/>
      <c r="GHN540" s="66"/>
      <c r="GHO540" s="66"/>
      <c r="GHP540" s="79"/>
      <c r="GHQ540" s="109"/>
      <c r="GHR540" s="479"/>
      <c r="GHS540" s="78"/>
      <c r="GHT540" s="144"/>
      <c r="GHU540" s="75"/>
      <c r="GHV540" s="66"/>
      <c r="GHW540" s="66"/>
      <c r="GHX540" s="79"/>
      <c r="GHY540" s="109"/>
      <c r="GHZ540" s="479"/>
      <c r="GIA540" s="78"/>
      <c r="GIB540" s="144"/>
      <c r="GIC540" s="75"/>
      <c r="GID540" s="66"/>
      <c r="GIE540" s="66"/>
      <c r="GIF540" s="79"/>
      <c r="GIG540" s="109"/>
      <c r="GIH540" s="479"/>
      <c r="GII540" s="78"/>
      <c r="GIJ540" s="144"/>
      <c r="GIK540" s="75"/>
      <c r="GIL540" s="66"/>
      <c r="GIM540" s="66"/>
      <c r="GIN540" s="79"/>
      <c r="GIO540" s="109"/>
      <c r="GIP540" s="479"/>
      <c r="GIQ540" s="78"/>
      <c r="GIR540" s="144"/>
      <c r="GIS540" s="75"/>
      <c r="GIT540" s="66"/>
      <c r="GIU540" s="66"/>
      <c r="GIV540" s="79"/>
      <c r="GIW540" s="109"/>
      <c r="GIX540" s="479"/>
      <c r="GIY540" s="78"/>
      <c r="GIZ540" s="144"/>
      <c r="GJA540" s="75"/>
      <c r="GJB540" s="66"/>
      <c r="GJC540" s="66"/>
      <c r="GJD540" s="79"/>
      <c r="GJE540" s="109"/>
      <c r="GJF540" s="479"/>
      <c r="GJG540" s="78"/>
      <c r="GJH540" s="144"/>
      <c r="GJI540" s="75"/>
      <c r="GJJ540" s="66"/>
      <c r="GJK540" s="66"/>
      <c r="GJL540" s="79"/>
      <c r="GJM540" s="109"/>
      <c r="GJN540" s="479"/>
      <c r="GJO540" s="78"/>
      <c r="GJP540" s="144"/>
      <c r="GJQ540" s="75"/>
      <c r="GJR540" s="66"/>
      <c r="GJS540" s="66"/>
      <c r="GJT540" s="79"/>
      <c r="GJU540" s="109"/>
      <c r="GJV540" s="479"/>
      <c r="GJW540" s="78"/>
      <c r="GJX540" s="144"/>
      <c r="GJY540" s="75"/>
      <c r="GJZ540" s="66"/>
      <c r="GKA540" s="66"/>
      <c r="GKB540" s="79"/>
      <c r="GKC540" s="109"/>
      <c r="GKD540" s="479"/>
      <c r="GKE540" s="78"/>
      <c r="GKF540" s="144"/>
      <c r="GKG540" s="75"/>
      <c r="GKH540" s="66"/>
      <c r="GKI540" s="66"/>
      <c r="GKJ540" s="79"/>
      <c r="GKK540" s="109"/>
      <c r="GKL540" s="479"/>
      <c r="GKM540" s="78"/>
      <c r="GKN540" s="144"/>
      <c r="GKO540" s="75"/>
      <c r="GKP540" s="66"/>
      <c r="GKQ540" s="66"/>
      <c r="GKR540" s="79"/>
      <c r="GKS540" s="109"/>
      <c r="GKT540" s="479"/>
      <c r="GKU540" s="78"/>
      <c r="GKV540" s="144"/>
      <c r="GKW540" s="75"/>
      <c r="GKX540" s="66"/>
      <c r="GKY540" s="66"/>
      <c r="GKZ540" s="79"/>
      <c r="GLA540" s="109"/>
      <c r="GLB540" s="479"/>
      <c r="GLC540" s="78"/>
      <c r="GLD540" s="144"/>
      <c r="GLE540" s="75"/>
      <c r="GLF540" s="66"/>
      <c r="GLG540" s="66"/>
      <c r="GLH540" s="79"/>
      <c r="GLI540" s="109"/>
      <c r="GLJ540" s="479"/>
      <c r="GLK540" s="78"/>
      <c r="GLL540" s="144"/>
      <c r="GLM540" s="75"/>
      <c r="GLN540" s="66"/>
      <c r="GLO540" s="66"/>
      <c r="GLP540" s="79"/>
      <c r="GLQ540" s="109"/>
      <c r="GLR540" s="479"/>
      <c r="GLS540" s="78"/>
      <c r="GLT540" s="144"/>
      <c r="GLU540" s="75"/>
      <c r="GLV540" s="66"/>
      <c r="GLW540" s="66"/>
      <c r="GLX540" s="79"/>
      <c r="GLY540" s="109"/>
      <c r="GLZ540" s="479"/>
      <c r="GMA540" s="78"/>
      <c r="GMB540" s="144"/>
      <c r="GMC540" s="75"/>
      <c r="GMD540" s="66"/>
      <c r="GME540" s="66"/>
      <c r="GMF540" s="79"/>
      <c r="GMG540" s="109"/>
      <c r="GMH540" s="479"/>
      <c r="GMI540" s="78"/>
      <c r="GMJ540" s="144"/>
      <c r="GMK540" s="75"/>
      <c r="GML540" s="66"/>
      <c r="GMM540" s="66"/>
      <c r="GMN540" s="79"/>
      <c r="GMO540" s="109"/>
      <c r="GMP540" s="479"/>
      <c r="GMQ540" s="78"/>
      <c r="GMR540" s="144"/>
      <c r="GMS540" s="75"/>
      <c r="GMT540" s="66"/>
      <c r="GMU540" s="66"/>
      <c r="GMV540" s="79"/>
      <c r="GMW540" s="109"/>
      <c r="GMX540" s="479"/>
      <c r="GMY540" s="78"/>
      <c r="GMZ540" s="144"/>
      <c r="GNA540" s="75"/>
      <c r="GNB540" s="66"/>
      <c r="GNC540" s="66"/>
      <c r="GND540" s="79"/>
      <c r="GNE540" s="109"/>
      <c r="GNF540" s="479"/>
      <c r="GNG540" s="78"/>
      <c r="GNH540" s="144"/>
      <c r="GNI540" s="75"/>
      <c r="GNJ540" s="66"/>
      <c r="GNK540" s="66"/>
      <c r="GNL540" s="79"/>
      <c r="GNM540" s="109"/>
      <c r="GNN540" s="479"/>
      <c r="GNO540" s="78"/>
      <c r="GNP540" s="144"/>
      <c r="GNQ540" s="75"/>
      <c r="GNR540" s="66"/>
      <c r="GNS540" s="66"/>
      <c r="GNT540" s="79"/>
      <c r="GNU540" s="109"/>
      <c r="GNV540" s="479"/>
      <c r="GNW540" s="78"/>
      <c r="GNX540" s="144"/>
      <c r="GNY540" s="75"/>
      <c r="GNZ540" s="66"/>
      <c r="GOA540" s="66"/>
      <c r="GOB540" s="79"/>
      <c r="GOC540" s="109"/>
      <c r="GOD540" s="479"/>
      <c r="GOE540" s="78"/>
      <c r="GOF540" s="144"/>
      <c r="GOG540" s="75"/>
      <c r="GOH540" s="66"/>
      <c r="GOI540" s="66"/>
      <c r="GOJ540" s="79"/>
      <c r="GOK540" s="109"/>
      <c r="GOL540" s="479"/>
      <c r="GOM540" s="78"/>
      <c r="GON540" s="144"/>
      <c r="GOO540" s="75"/>
      <c r="GOP540" s="66"/>
      <c r="GOQ540" s="66"/>
      <c r="GOR540" s="79"/>
      <c r="GOS540" s="109"/>
      <c r="GOT540" s="479"/>
      <c r="GOU540" s="78"/>
      <c r="GOV540" s="144"/>
      <c r="GOW540" s="75"/>
      <c r="GOX540" s="66"/>
      <c r="GOY540" s="66"/>
      <c r="GOZ540" s="79"/>
      <c r="GPA540" s="109"/>
      <c r="GPB540" s="479"/>
      <c r="GPC540" s="78"/>
      <c r="GPD540" s="144"/>
      <c r="GPE540" s="75"/>
      <c r="GPF540" s="66"/>
      <c r="GPG540" s="66"/>
      <c r="GPH540" s="79"/>
      <c r="GPI540" s="109"/>
      <c r="GPJ540" s="479"/>
      <c r="GPK540" s="78"/>
      <c r="GPL540" s="144"/>
      <c r="GPM540" s="75"/>
      <c r="GPN540" s="66"/>
      <c r="GPO540" s="66"/>
      <c r="GPP540" s="79"/>
      <c r="GPQ540" s="109"/>
      <c r="GPR540" s="479"/>
      <c r="GPS540" s="78"/>
      <c r="GPT540" s="144"/>
      <c r="GPU540" s="75"/>
      <c r="GPV540" s="66"/>
      <c r="GPW540" s="66"/>
      <c r="GPX540" s="79"/>
      <c r="GPY540" s="109"/>
      <c r="GPZ540" s="479"/>
      <c r="GQA540" s="78"/>
      <c r="GQB540" s="144"/>
      <c r="GQC540" s="75"/>
      <c r="GQD540" s="66"/>
      <c r="GQE540" s="66"/>
      <c r="GQF540" s="79"/>
      <c r="GQG540" s="109"/>
      <c r="GQH540" s="479"/>
      <c r="GQI540" s="78"/>
      <c r="GQJ540" s="144"/>
      <c r="GQK540" s="75"/>
      <c r="GQL540" s="66"/>
      <c r="GQM540" s="66"/>
      <c r="GQN540" s="79"/>
      <c r="GQO540" s="109"/>
      <c r="GQP540" s="479"/>
      <c r="GQQ540" s="78"/>
      <c r="GQR540" s="144"/>
      <c r="GQS540" s="75"/>
      <c r="GQT540" s="66"/>
      <c r="GQU540" s="66"/>
      <c r="GQV540" s="79"/>
      <c r="GQW540" s="109"/>
      <c r="GQX540" s="479"/>
      <c r="GQY540" s="78"/>
      <c r="GQZ540" s="144"/>
      <c r="GRA540" s="75"/>
      <c r="GRB540" s="66"/>
      <c r="GRC540" s="66"/>
      <c r="GRD540" s="79"/>
      <c r="GRE540" s="109"/>
      <c r="GRF540" s="479"/>
      <c r="GRG540" s="78"/>
      <c r="GRH540" s="144"/>
      <c r="GRI540" s="75"/>
      <c r="GRJ540" s="66"/>
      <c r="GRK540" s="66"/>
      <c r="GRL540" s="79"/>
      <c r="GRM540" s="109"/>
      <c r="GRN540" s="479"/>
      <c r="GRO540" s="78"/>
      <c r="GRP540" s="144"/>
      <c r="GRQ540" s="75"/>
      <c r="GRR540" s="66"/>
      <c r="GRS540" s="66"/>
      <c r="GRT540" s="79"/>
      <c r="GRU540" s="109"/>
      <c r="GRV540" s="479"/>
      <c r="GRW540" s="78"/>
      <c r="GRX540" s="144"/>
      <c r="GRY540" s="75"/>
      <c r="GRZ540" s="66"/>
      <c r="GSA540" s="66"/>
      <c r="GSB540" s="79"/>
      <c r="GSC540" s="109"/>
      <c r="GSD540" s="479"/>
      <c r="GSE540" s="78"/>
      <c r="GSF540" s="144"/>
      <c r="GSG540" s="75"/>
      <c r="GSH540" s="66"/>
      <c r="GSI540" s="66"/>
      <c r="GSJ540" s="79"/>
      <c r="GSK540" s="109"/>
      <c r="GSL540" s="479"/>
      <c r="GSM540" s="78"/>
      <c r="GSN540" s="144"/>
      <c r="GSO540" s="75"/>
      <c r="GSP540" s="66"/>
      <c r="GSQ540" s="66"/>
      <c r="GSR540" s="79"/>
      <c r="GSS540" s="109"/>
      <c r="GST540" s="479"/>
      <c r="GSU540" s="78"/>
      <c r="GSV540" s="144"/>
      <c r="GSW540" s="75"/>
      <c r="GSX540" s="66"/>
      <c r="GSY540" s="66"/>
      <c r="GSZ540" s="79"/>
      <c r="GTA540" s="109"/>
      <c r="GTB540" s="479"/>
      <c r="GTC540" s="78"/>
      <c r="GTD540" s="144"/>
      <c r="GTE540" s="75"/>
      <c r="GTF540" s="66"/>
      <c r="GTG540" s="66"/>
      <c r="GTH540" s="79"/>
      <c r="GTI540" s="109"/>
      <c r="GTJ540" s="479"/>
      <c r="GTK540" s="78"/>
      <c r="GTL540" s="144"/>
      <c r="GTM540" s="75"/>
      <c r="GTN540" s="66"/>
      <c r="GTO540" s="66"/>
      <c r="GTP540" s="79"/>
      <c r="GTQ540" s="109"/>
      <c r="GTR540" s="479"/>
      <c r="GTS540" s="78"/>
      <c r="GTT540" s="144"/>
      <c r="GTU540" s="75"/>
      <c r="GTV540" s="66"/>
      <c r="GTW540" s="66"/>
      <c r="GTX540" s="79"/>
      <c r="GTY540" s="109"/>
      <c r="GTZ540" s="479"/>
      <c r="GUA540" s="78"/>
      <c r="GUB540" s="144"/>
      <c r="GUC540" s="75"/>
      <c r="GUD540" s="66"/>
      <c r="GUE540" s="66"/>
      <c r="GUF540" s="79"/>
      <c r="GUG540" s="109"/>
      <c r="GUH540" s="479"/>
      <c r="GUI540" s="78"/>
      <c r="GUJ540" s="144"/>
      <c r="GUK540" s="75"/>
      <c r="GUL540" s="66"/>
      <c r="GUM540" s="66"/>
      <c r="GUN540" s="79"/>
      <c r="GUO540" s="109"/>
      <c r="GUP540" s="479"/>
      <c r="GUQ540" s="78"/>
      <c r="GUR540" s="144"/>
      <c r="GUS540" s="75"/>
      <c r="GUT540" s="66"/>
      <c r="GUU540" s="66"/>
      <c r="GUV540" s="79"/>
      <c r="GUW540" s="109"/>
      <c r="GUX540" s="479"/>
      <c r="GUY540" s="78"/>
      <c r="GUZ540" s="144"/>
      <c r="GVA540" s="75"/>
      <c r="GVB540" s="66"/>
      <c r="GVC540" s="66"/>
      <c r="GVD540" s="79"/>
      <c r="GVE540" s="109"/>
      <c r="GVF540" s="479"/>
      <c r="GVG540" s="78"/>
      <c r="GVH540" s="144"/>
      <c r="GVI540" s="75"/>
      <c r="GVJ540" s="66"/>
      <c r="GVK540" s="66"/>
      <c r="GVL540" s="79"/>
      <c r="GVM540" s="109"/>
      <c r="GVN540" s="479"/>
      <c r="GVO540" s="78"/>
      <c r="GVP540" s="144"/>
      <c r="GVQ540" s="75"/>
      <c r="GVR540" s="66"/>
      <c r="GVS540" s="66"/>
      <c r="GVT540" s="79"/>
      <c r="GVU540" s="109"/>
      <c r="GVV540" s="479"/>
      <c r="GVW540" s="78"/>
      <c r="GVX540" s="144"/>
      <c r="GVY540" s="75"/>
      <c r="GVZ540" s="66"/>
      <c r="GWA540" s="66"/>
      <c r="GWB540" s="79"/>
      <c r="GWC540" s="109"/>
      <c r="GWD540" s="479"/>
      <c r="GWE540" s="78"/>
      <c r="GWF540" s="144"/>
      <c r="GWG540" s="75"/>
      <c r="GWH540" s="66"/>
      <c r="GWI540" s="66"/>
      <c r="GWJ540" s="79"/>
      <c r="GWK540" s="109"/>
      <c r="GWL540" s="479"/>
      <c r="GWM540" s="78"/>
      <c r="GWN540" s="144"/>
      <c r="GWO540" s="75"/>
      <c r="GWP540" s="66"/>
      <c r="GWQ540" s="66"/>
      <c r="GWR540" s="79"/>
      <c r="GWS540" s="109"/>
      <c r="GWT540" s="479"/>
      <c r="GWU540" s="78"/>
      <c r="GWV540" s="144"/>
      <c r="GWW540" s="75"/>
      <c r="GWX540" s="66"/>
      <c r="GWY540" s="66"/>
      <c r="GWZ540" s="79"/>
      <c r="GXA540" s="109"/>
      <c r="GXB540" s="479"/>
      <c r="GXC540" s="78"/>
      <c r="GXD540" s="144"/>
      <c r="GXE540" s="75"/>
      <c r="GXF540" s="66"/>
      <c r="GXG540" s="66"/>
      <c r="GXH540" s="79"/>
      <c r="GXI540" s="109"/>
      <c r="GXJ540" s="479"/>
      <c r="GXK540" s="78"/>
      <c r="GXL540" s="144"/>
      <c r="GXM540" s="75"/>
      <c r="GXN540" s="66"/>
      <c r="GXO540" s="66"/>
      <c r="GXP540" s="79"/>
      <c r="GXQ540" s="109"/>
      <c r="GXR540" s="479"/>
      <c r="GXS540" s="78"/>
      <c r="GXT540" s="144"/>
      <c r="GXU540" s="75"/>
      <c r="GXV540" s="66"/>
      <c r="GXW540" s="66"/>
      <c r="GXX540" s="79"/>
      <c r="GXY540" s="109"/>
      <c r="GXZ540" s="479"/>
      <c r="GYA540" s="78"/>
      <c r="GYB540" s="144"/>
      <c r="GYC540" s="75"/>
      <c r="GYD540" s="66"/>
      <c r="GYE540" s="66"/>
      <c r="GYF540" s="79"/>
      <c r="GYG540" s="109"/>
      <c r="GYH540" s="479"/>
      <c r="GYI540" s="78"/>
      <c r="GYJ540" s="144"/>
      <c r="GYK540" s="75"/>
      <c r="GYL540" s="66"/>
      <c r="GYM540" s="66"/>
      <c r="GYN540" s="79"/>
      <c r="GYO540" s="109"/>
      <c r="GYP540" s="479"/>
      <c r="GYQ540" s="78"/>
      <c r="GYR540" s="144"/>
      <c r="GYS540" s="75"/>
      <c r="GYT540" s="66"/>
      <c r="GYU540" s="66"/>
      <c r="GYV540" s="79"/>
      <c r="GYW540" s="109"/>
      <c r="GYX540" s="479"/>
      <c r="GYY540" s="78"/>
      <c r="GYZ540" s="144"/>
      <c r="GZA540" s="75"/>
      <c r="GZB540" s="66"/>
      <c r="GZC540" s="66"/>
      <c r="GZD540" s="79"/>
      <c r="GZE540" s="109"/>
      <c r="GZF540" s="479"/>
      <c r="GZG540" s="78"/>
      <c r="GZH540" s="144"/>
      <c r="GZI540" s="75"/>
      <c r="GZJ540" s="66"/>
      <c r="GZK540" s="66"/>
      <c r="GZL540" s="79"/>
      <c r="GZM540" s="109"/>
      <c r="GZN540" s="479"/>
      <c r="GZO540" s="78"/>
      <c r="GZP540" s="144"/>
      <c r="GZQ540" s="75"/>
      <c r="GZR540" s="66"/>
      <c r="GZS540" s="66"/>
      <c r="GZT540" s="79"/>
      <c r="GZU540" s="109"/>
      <c r="GZV540" s="479"/>
      <c r="GZW540" s="78"/>
      <c r="GZX540" s="144"/>
      <c r="GZY540" s="75"/>
      <c r="GZZ540" s="66"/>
      <c r="HAA540" s="66"/>
      <c r="HAB540" s="79"/>
      <c r="HAC540" s="109"/>
      <c r="HAD540" s="479"/>
      <c r="HAE540" s="78"/>
      <c r="HAF540" s="144"/>
      <c r="HAG540" s="75"/>
      <c r="HAH540" s="66"/>
      <c r="HAI540" s="66"/>
      <c r="HAJ540" s="79"/>
      <c r="HAK540" s="109"/>
      <c r="HAL540" s="479"/>
      <c r="HAM540" s="78"/>
      <c r="HAN540" s="144"/>
      <c r="HAO540" s="75"/>
      <c r="HAP540" s="66"/>
      <c r="HAQ540" s="66"/>
      <c r="HAR540" s="79"/>
      <c r="HAS540" s="109"/>
      <c r="HAT540" s="479"/>
      <c r="HAU540" s="78"/>
      <c r="HAV540" s="144"/>
      <c r="HAW540" s="75"/>
      <c r="HAX540" s="66"/>
      <c r="HAY540" s="66"/>
      <c r="HAZ540" s="79"/>
      <c r="HBA540" s="109"/>
      <c r="HBB540" s="479"/>
      <c r="HBC540" s="78"/>
      <c r="HBD540" s="144"/>
      <c r="HBE540" s="75"/>
      <c r="HBF540" s="66"/>
      <c r="HBG540" s="66"/>
      <c r="HBH540" s="79"/>
      <c r="HBI540" s="109"/>
      <c r="HBJ540" s="479"/>
      <c r="HBK540" s="78"/>
      <c r="HBL540" s="144"/>
      <c r="HBM540" s="75"/>
      <c r="HBN540" s="66"/>
      <c r="HBO540" s="66"/>
      <c r="HBP540" s="79"/>
      <c r="HBQ540" s="109"/>
      <c r="HBR540" s="479"/>
      <c r="HBS540" s="78"/>
      <c r="HBT540" s="144"/>
      <c r="HBU540" s="75"/>
      <c r="HBV540" s="66"/>
      <c r="HBW540" s="66"/>
      <c r="HBX540" s="79"/>
      <c r="HBY540" s="109"/>
      <c r="HBZ540" s="479"/>
      <c r="HCA540" s="78"/>
      <c r="HCB540" s="144"/>
      <c r="HCC540" s="75"/>
      <c r="HCD540" s="66"/>
      <c r="HCE540" s="66"/>
      <c r="HCF540" s="79"/>
      <c r="HCG540" s="109"/>
      <c r="HCH540" s="479"/>
      <c r="HCI540" s="78"/>
      <c r="HCJ540" s="144"/>
      <c r="HCK540" s="75"/>
      <c r="HCL540" s="66"/>
      <c r="HCM540" s="66"/>
      <c r="HCN540" s="79"/>
      <c r="HCO540" s="109"/>
      <c r="HCP540" s="479"/>
      <c r="HCQ540" s="78"/>
      <c r="HCR540" s="144"/>
      <c r="HCS540" s="75"/>
      <c r="HCT540" s="66"/>
      <c r="HCU540" s="66"/>
      <c r="HCV540" s="79"/>
      <c r="HCW540" s="109"/>
      <c r="HCX540" s="479"/>
      <c r="HCY540" s="78"/>
      <c r="HCZ540" s="144"/>
      <c r="HDA540" s="75"/>
      <c r="HDB540" s="66"/>
      <c r="HDC540" s="66"/>
      <c r="HDD540" s="79"/>
      <c r="HDE540" s="109"/>
      <c r="HDF540" s="479"/>
      <c r="HDG540" s="78"/>
      <c r="HDH540" s="144"/>
      <c r="HDI540" s="75"/>
      <c r="HDJ540" s="66"/>
      <c r="HDK540" s="66"/>
      <c r="HDL540" s="79"/>
      <c r="HDM540" s="109"/>
      <c r="HDN540" s="479"/>
      <c r="HDO540" s="78"/>
      <c r="HDP540" s="144"/>
      <c r="HDQ540" s="75"/>
      <c r="HDR540" s="66"/>
      <c r="HDS540" s="66"/>
      <c r="HDT540" s="79"/>
      <c r="HDU540" s="109"/>
      <c r="HDV540" s="479"/>
      <c r="HDW540" s="78"/>
      <c r="HDX540" s="144"/>
      <c r="HDY540" s="75"/>
      <c r="HDZ540" s="66"/>
      <c r="HEA540" s="66"/>
      <c r="HEB540" s="79"/>
      <c r="HEC540" s="109"/>
      <c r="HED540" s="479"/>
      <c r="HEE540" s="78"/>
      <c r="HEF540" s="144"/>
      <c r="HEG540" s="75"/>
      <c r="HEH540" s="66"/>
      <c r="HEI540" s="66"/>
      <c r="HEJ540" s="79"/>
      <c r="HEK540" s="109"/>
      <c r="HEL540" s="479"/>
      <c r="HEM540" s="78"/>
      <c r="HEN540" s="144"/>
      <c r="HEO540" s="75"/>
      <c r="HEP540" s="66"/>
      <c r="HEQ540" s="66"/>
      <c r="HER540" s="79"/>
      <c r="HES540" s="109"/>
      <c r="HET540" s="479"/>
      <c r="HEU540" s="78"/>
      <c r="HEV540" s="144"/>
      <c r="HEW540" s="75"/>
      <c r="HEX540" s="66"/>
      <c r="HEY540" s="66"/>
      <c r="HEZ540" s="79"/>
      <c r="HFA540" s="109"/>
      <c r="HFB540" s="479"/>
      <c r="HFC540" s="78"/>
      <c r="HFD540" s="144"/>
      <c r="HFE540" s="75"/>
      <c r="HFF540" s="66"/>
      <c r="HFG540" s="66"/>
      <c r="HFH540" s="79"/>
      <c r="HFI540" s="109"/>
      <c r="HFJ540" s="479"/>
      <c r="HFK540" s="78"/>
      <c r="HFL540" s="144"/>
      <c r="HFM540" s="75"/>
      <c r="HFN540" s="66"/>
      <c r="HFO540" s="66"/>
      <c r="HFP540" s="79"/>
      <c r="HFQ540" s="109"/>
      <c r="HFR540" s="479"/>
      <c r="HFS540" s="78"/>
      <c r="HFT540" s="144"/>
      <c r="HFU540" s="75"/>
      <c r="HFV540" s="66"/>
      <c r="HFW540" s="66"/>
      <c r="HFX540" s="79"/>
      <c r="HFY540" s="109"/>
      <c r="HFZ540" s="479"/>
      <c r="HGA540" s="78"/>
      <c r="HGB540" s="144"/>
      <c r="HGC540" s="75"/>
      <c r="HGD540" s="66"/>
      <c r="HGE540" s="66"/>
      <c r="HGF540" s="79"/>
      <c r="HGG540" s="109"/>
      <c r="HGH540" s="479"/>
      <c r="HGI540" s="78"/>
      <c r="HGJ540" s="144"/>
      <c r="HGK540" s="75"/>
      <c r="HGL540" s="66"/>
      <c r="HGM540" s="66"/>
      <c r="HGN540" s="79"/>
      <c r="HGO540" s="109"/>
      <c r="HGP540" s="479"/>
      <c r="HGQ540" s="78"/>
      <c r="HGR540" s="144"/>
      <c r="HGS540" s="75"/>
      <c r="HGT540" s="66"/>
      <c r="HGU540" s="66"/>
      <c r="HGV540" s="79"/>
      <c r="HGW540" s="109"/>
      <c r="HGX540" s="479"/>
      <c r="HGY540" s="78"/>
      <c r="HGZ540" s="144"/>
      <c r="HHA540" s="75"/>
      <c r="HHB540" s="66"/>
      <c r="HHC540" s="66"/>
      <c r="HHD540" s="79"/>
      <c r="HHE540" s="109"/>
      <c r="HHF540" s="479"/>
      <c r="HHG540" s="78"/>
      <c r="HHH540" s="144"/>
      <c r="HHI540" s="75"/>
      <c r="HHJ540" s="66"/>
      <c r="HHK540" s="66"/>
      <c r="HHL540" s="79"/>
      <c r="HHM540" s="109"/>
      <c r="HHN540" s="479"/>
      <c r="HHO540" s="78"/>
      <c r="HHP540" s="144"/>
      <c r="HHQ540" s="75"/>
      <c r="HHR540" s="66"/>
      <c r="HHS540" s="66"/>
      <c r="HHT540" s="79"/>
      <c r="HHU540" s="109"/>
      <c r="HHV540" s="479"/>
      <c r="HHW540" s="78"/>
      <c r="HHX540" s="144"/>
      <c r="HHY540" s="75"/>
      <c r="HHZ540" s="66"/>
      <c r="HIA540" s="66"/>
      <c r="HIB540" s="79"/>
      <c r="HIC540" s="109"/>
      <c r="HID540" s="479"/>
      <c r="HIE540" s="78"/>
      <c r="HIF540" s="144"/>
      <c r="HIG540" s="75"/>
      <c r="HIH540" s="66"/>
      <c r="HII540" s="66"/>
      <c r="HIJ540" s="79"/>
      <c r="HIK540" s="109"/>
      <c r="HIL540" s="479"/>
      <c r="HIM540" s="78"/>
      <c r="HIN540" s="144"/>
      <c r="HIO540" s="75"/>
      <c r="HIP540" s="66"/>
      <c r="HIQ540" s="66"/>
      <c r="HIR540" s="79"/>
      <c r="HIS540" s="109"/>
      <c r="HIT540" s="479"/>
      <c r="HIU540" s="78"/>
      <c r="HIV540" s="144"/>
      <c r="HIW540" s="75"/>
      <c r="HIX540" s="66"/>
      <c r="HIY540" s="66"/>
      <c r="HIZ540" s="79"/>
      <c r="HJA540" s="109"/>
      <c r="HJB540" s="479"/>
      <c r="HJC540" s="78"/>
      <c r="HJD540" s="144"/>
      <c r="HJE540" s="75"/>
      <c r="HJF540" s="66"/>
      <c r="HJG540" s="66"/>
      <c r="HJH540" s="79"/>
      <c r="HJI540" s="109"/>
      <c r="HJJ540" s="479"/>
      <c r="HJK540" s="78"/>
      <c r="HJL540" s="144"/>
      <c r="HJM540" s="75"/>
      <c r="HJN540" s="66"/>
      <c r="HJO540" s="66"/>
      <c r="HJP540" s="79"/>
      <c r="HJQ540" s="109"/>
      <c r="HJR540" s="479"/>
      <c r="HJS540" s="78"/>
      <c r="HJT540" s="144"/>
      <c r="HJU540" s="75"/>
      <c r="HJV540" s="66"/>
      <c r="HJW540" s="66"/>
      <c r="HJX540" s="79"/>
      <c r="HJY540" s="109"/>
      <c r="HJZ540" s="479"/>
      <c r="HKA540" s="78"/>
      <c r="HKB540" s="144"/>
      <c r="HKC540" s="75"/>
      <c r="HKD540" s="66"/>
      <c r="HKE540" s="66"/>
      <c r="HKF540" s="79"/>
      <c r="HKG540" s="109"/>
      <c r="HKH540" s="479"/>
      <c r="HKI540" s="78"/>
      <c r="HKJ540" s="144"/>
      <c r="HKK540" s="75"/>
      <c r="HKL540" s="66"/>
      <c r="HKM540" s="66"/>
      <c r="HKN540" s="79"/>
      <c r="HKO540" s="109"/>
      <c r="HKP540" s="479"/>
      <c r="HKQ540" s="78"/>
      <c r="HKR540" s="144"/>
      <c r="HKS540" s="75"/>
      <c r="HKT540" s="66"/>
      <c r="HKU540" s="66"/>
      <c r="HKV540" s="79"/>
      <c r="HKW540" s="109"/>
      <c r="HKX540" s="479"/>
      <c r="HKY540" s="78"/>
      <c r="HKZ540" s="144"/>
      <c r="HLA540" s="75"/>
      <c r="HLB540" s="66"/>
      <c r="HLC540" s="66"/>
      <c r="HLD540" s="79"/>
      <c r="HLE540" s="109"/>
      <c r="HLF540" s="479"/>
      <c r="HLG540" s="78"/>
      <c r="HLH540" s="144"/>
      <c r="HLI540" s="75"/>
      <c r="HLJ540" s="66"/>
      <c r="HLK540" s="66"/>
      <c r="HLL540" s="79"/>
      <c r="HLM540" s="109"/>
      <c r="HLN540" s="479"/>
      <c r="HLO540" s="78"/>
      <c r="HLP540" s="144"/>
      <c r="HLQ540" s="75"/>
      <c r="HLR540" s="66"/>
      <c r="HLS540" s="66"/>
      <c r="HLT540" s="79"/>
      <c r="HLU540" s="109"/>
      <c r="HLV540" s="479"/>
      <c r="HLW540" s="78"/>
      <c r="HLX540" s="144"/>
      <c r="HLY540" s="75"/>
      <c r="HLZ540" s="66"/>
      <c r="HMA540" s="66"/>
      <c r="HMB540" s="79"/>
      <c r="HMC540" s="109"/>
      <c r="HMD540" s="479"/>
      <c r="HME540" s="78"/>
      <c r="HMF540" s="144"/>
      <c r="HMG540" s="75"/>
      <c r="HMH540" s="66"/>
      <c r="HMI540" s="66"/>
      <c r="HMJ540" s="79"/>
      <c r="HMK540" s="109"/>
      <c r="HML540" s="479"/>
      <c r="HMM540" s="78"/>
      <c r="HMN540" s="144"/>
      <c r="HMO540" s="75"/>
      <c r="HMP540" s="66"/>
      <c r="HMQ540" s="66"/>
      <c r="HMR540" s="79"/>
      <c r="HMS540" s="109"/>
      <c r="HMT540" s="479"/>
      <c r="HMU540" s="78"/>
      <c r="HMV540" s="144"/>
      <c r="HMW540" s="75"/>
      <c r="HMX540" s="66"/>
      <c r="HMY540" s="66"/>
      <c r="HMZ540" s="79"/>
      <c r="HNA540" s="109"/>
      <c r="HNB540" s="479"/>
      <c r="HNC540" s="78"/>
      <c r="HND540" s="144"/>
      <c r="HNE540" s="75"/>
      <c r="HNF540" s="66"/>
      <c r="HNG540" s="66"/>
      <c r="HNH540" s="79"/>
      <c r="HNI540" s="109"/>
      <c r="HNJ540" s="479"/>
      <c r="HNK540" s="78"/>
      <c r="HNL540" s="144"/>
      <c r="HNM540" s="75"/>
      <c r="HNN540" s="66"/>
      <c r="HNO540" s="66"/>
      <c r="HNP540" s="79"/>
      <c r="HNQ540" s="109"/>
      <c r="HNR540" s="479"/>
      <c r="HNS540" s="78"/>
      <c r="HNT540" s="144"/>
      <c r="HNU540" s="75"/>
      <c r="HNV540" s="66"/>
      <c r="HNW540" s="66"/>
      <c r="HNX540" s="79"/>
      <c r="HNY540" s="109"/>
      <c r="HNZ540" s="479"/>
      <c r="HOA540" s="78"/>
      <c r="HOB540" s="144"/>
      <c r="HOC540" s="75"/>
      <c r="HOD540" s="66"/>
      <c r="HOE540" s="66"/>
      <c r="HOF540" s="79"/>
      <c r="HOG540" s="109"/>
      <c r="HOH540" s="479"/>
      <c r="HOI540" s="78"/>
      <c r="HOJ540" s="144"/>
      <c r="HOK540" s="75"/>
      <c r="HOL540" s="66"/>
      <c r="HOM540" s="66"/>
      <c r="HON540" s="79"/>
      <c r="HOO540" s="109"/>
      <c r="HOP540" s="479"/>
      <c r="HOQ540" s="78"/>
      <c r="HOR540" s="144"/>
      <c r="HOS540" s="75"/>
      <c r="HOT540" s="66"/>
      <c r="HOU540" s="66"/>
      <c r="HOV540" s="79"/>
      <c r="HOW540" s="109"/>
      <c r="HOX540" s="479"/>
      <c r="HOY540" s="78"/>
      <c r="HOZ540" s="144"/>
      <c r="HPA540" s="75"/>
      <c r="HPB540" s="66"/>
      <c r="HPC540" s="66"/>
      <c r="HPD540" s="79"/>
      <c r="HPE540" s="109"/>
      <c r="HPF540" s="479"/>
      <c r="HPG540" s="78"/>
      <c r="HPH540" s="144"/>
      <c r="HPI540" s="75"/>
      <c r="HPJ540" s="66"/>
      <c r="HPK540" s="66"/>
      <c r="HPL540" s="79"/>
      <c r="HPM540" s="109"/>
      <c r="HPN540" s="479"/>
      <c r="HPO540" s="78"/>
      <c r="HPP540" s="144"/>
      <c r="HPQ540" s="75"/>
      <c r="HPR540" s="66"/>
      <c r="HPS540" s="66"/>
      <c r="HPT540" s="79"/>
      <c r="HPU540" s="109"/>
      <c r="HPV540" s="479"/>
      <c r="HPW540" s="78"/>
      <c r="HPX540" s="144"/>
      <c r="HPY540" s="75"/>
      <c r="HPZ540" s="66"/>
      <c r="HQA540" s="66"/>
      <c r="HQB540" s="79"/>
      <c r="HQC540" s="109"/>
      <c r="HQD540" s="479"/>
      <c r="HQE540" s="78"/>
      <c r="HQF540" s="144"/>
      <c r="HQG540" s="75"/>
      <c r="HQH540" s="66"/>
      <c r="HQI540" s="66"/>
      <c r="HQJ540" s="79"/>
      <c r="HQK540" s="109"/>
      <c r="HQL540" s="479"/>
      <c r="HQM540" s="78"/>
      <c r="HQN540" s="144"/>
      <c r="HQO540" s="75"/>
      <c r="HQP540" s="66"/>
      <c r="HQQ540" s="66"/>
      <c r="HQR540" s="79"/>
      <c r="HQS540" s="109"/>
      <c r="HQT540" s="479"/>
      <c r="HQU540" s="78"/>
      <c r="HQV540" s="144"/>
      <c r="HQW540" s="75"/>
      <c r="HQX540" s="66"/>
      <c r="HQY540" s="66"/>
      <c r="HQZ540" s="79"/>
      <c r="HRA540" s="109"/>
      <c r="HRB540" s="479"/>
      <c r="HRC540" s="78"/>
      <c r="HRD540" s="144"/>
      <c r="HRE540" s="75"/>
      <c r="HRF540" s="66"/>
      <c r="HRG540" s="66"/>
      <c r="HRH540" s="79"/>
      <c r="HRI540" s="109"/>
      <c r="HRJ540" s="479"/>
      <c r="HRK540" s="78"/>
      <c r="HRL540" s="144"/>
      <c r="HRM540" s="75"/>
      <c r="HRN540" s="66"/>
      <c r="HRO540" s="66"/>
      <c r="HRP540" s="79"/>
      <c r="HRQ540" s="109"/>
      <c r="HRR540" s="479"/>
      <c r="HRS540" s="78"/>
      <c r="HRT540" s="144"/>
      <c r="HRU540" s="75"/>
      <c r="HRV540" s="66"/>
      <c r="HRW540" s="66"/>
      <c r="HRX540" s="79"/>
      <c r="HRY540" s="109"/>
      <c r="HRZ540" s="479"/>
      <c r="HSA540" s="78"/>
      <c r="HSB540" s="144"/>
      <c r="HSC540" s="75"/>
      <c r="HSD540" s="66"/>
      <c r="HSE540" s="66"/>
      <c r="HSF540" s="79"/>
      <c r="HSG540" s="109"/>
      <c r="HSH540" s="479"/>
      <c r="HSI540" s="78"/>
      <c r="HSJ540" s="144"/>
      <c r="HSK540" s="75"/>
      <c r="HSL540" s="66"/>
      <c r="HSM540" s="66"/>
      <c r="HSN540" s="79"/>
      <c r="HSO540" s="109"/>
      <c r="HSP540" s="479"/>
      <c r="HSQ540" s="78"/>
      <c r="HSR540" s="144"/>
      <c r="HSS540" s="75"/>
      <c r="HST540" s="66"/>
      <c r="HSU540" s="66"/>
      <c r="HSV540" s="79"/>
      <c r="HSW540" s="109"/>
      <c r="HSX540" s="479"/>
      <c r="HSY540" s="78"/>
      <c r="HSZ540" s="144"/>
      <c r="HTA540" s="75"/>
      <c r="HTB540" s="66"/>
      <c r="HTC540" s="66"/>
      <c r="HTD540" s="79"/>
      <c r="HTE540" s="109"/>
      <c r="HTF540" s="479"/>
      <c r="HTG540" s="78"/>
      <c r="HTH540" s="144"/>
      <c r="HTI540" s="75"/>
      <c r="HTJ540" s="66"/>
      <c r="HTK540" s="66"/>
      <c r="HTL540" s="79"/>
      <c r="HTM540" s="109"/>
      <c r="HTN540" s="479"/>
      <c r="HTO540" s="78"/>
      <c r="HTP540" s="144"/>
      <c r="HTQ540" s="75"/>
      <c r="HTR540" s="66"/>
      <c r="HTS540" s="66"/>
      <c r="HTT540" s="79"/>
      <c r="HTU540" s="109"/>
      <c r="HTV540" s="479"/>
      <c r="HTW540" s="78"/>
      <c r="HTX540" s="144"/>
      <c r="HTY540" s="75"/>
      <c r="HTZ540" s="66"/>
      <c r="HUA540" s="66"/>
      <c r="HUB540" s="79"/>
      <c r="HUC540" s="109"/>
      <c r="HUD540" s="479"/>
      <c r="HUE540" s="78"/>
      <c r="HUF540" s="144"/>
      <c r="HUG540" s="75"/>
      <c r="HUH540" s="66"/>
      <c r="HUI540" s="66"/>
      <c r="HUJ540" s="79"/>
      <c r="HUK540" s="109"/>
      <c r="HUL540" s="479"/>
      <c r="HUM540" s="78"/>
      <c r="HUN540" s="144"/>
      <c r="HUO540" s="75"/>
      <c r="HUP540" s="66"/>
      <c r="HUQ540" s="66"/>
      <c r="HUR540" s="79"/>
      <c r="HUS540" s="109"/>
      <c r="HUT540" s="479"/>
      <c r="HUU540" s="78"/>
      <c r="HUV540" s="144"/>
      <c r="HUW540" s="75"/>
      <c r="HUX540" s="66"/>
      <c r="HUY540" s="66"/>
      <c r="HUZ540" s="79"/>
      <c r="HVA540" s="109"/>
      <c r="HVB540" s="479"/>
      <c r="HVC540" s="78"/>
      <c r="HVD540" s="144"/>
      <c r="HVE540" s="75"/>
      <c r="HVF540" s="66"/>
      <c r="HVG540" s="66"/>
      <c r="HVH540" s="79"/>
      <c r="HVI540" s="109"/>
      <c r="HVJ540" s="479"/>
      <c r="HVK540" s="78"/>
      <c r="HVL540" s="144"/>
      <c r="HVM540" s="75"/>
      <c r="HVN540" s="66"/>
      <c r="HVO540" s="66"/>
      <c r="HVP540" s="79"/>
      <c r="HVQ540" s="109"/>
      <c r="HVR540" s="479"/>
      <c r="HVS540" s="78"/>
      <c r="HVT540" s="144"/>
      <c r="HVU540" s="75"/>
      <c r="HVV540" s="66"/>
      <c r="HVW540" s="66"/>
      <c r="HVX540" s="79"/>
      <c r="HVY540" s="109"/>
      <c r="HVZ540" s="479"/>
      <c r="HWA540" s="78"/>
      <c r="HWB540" s="144"/>
      <c r="HWC540" s="75"/>
      <c r="HWD540" s="66"/>
      <c r="HWE540" s="66"/>
      <c r="HWF540" s="79"/>
      <c r="HWG540" s="109"/>
      <c r="HWH540" s="479"/>
      <c r="HWI540" s="78"/>
      <c r="HWJ540" s="144"/>
      <c r="HWK540" s="75"/>
      <c r="HWL540" s="66"/>
      <c r="HWM540" s="66"/>
      <c r="HWN540" s="79"/>
      <c r="HWO540" s="109"/>
      <c r="HWP540" s="479"/>
      <c r="HWQ540" s="78"/>
      <c r="HWR540" s="144"/>
      <c r="HWS540" s="75"/>
      <c r="HWT540" s="66"/>
      <c r="HWU540" s="66"/>
      <c r="HWV540" s="79"/>
      <c r="HWW540" s="109"/>
      <c r="HWX540" s="479"/>
      <c r="HWY540" s="78"/>
      <c r="HWZ540" s="144"/>
      <c r="HXA540" s="75"/>
      <c r="HXB540" s="66"/>
      <c r="HXC540" s="66"/>
      <c r="HXD540" s="79"/>
      <c r="HXE540" s="109"/>
      <c r="HXF540" s="479"/>
      <c r="HXG540" s="78"/>
      <c r="HXH540" s="144"/>
      <c r="HXI540" s="75"/>
      <c r="HXJ540" s="66"/>
      <c r="HXK540" s="66"/>
      <c r="HXL540" s="79"/>
      <c r="HXM540" s="109"/>
      <c r="HXN540" s="479"/>
      <c r="HXO540" s="78"/>
      <c r="HXP540" s="144"/>
      <c r="HXQ540" s="75"/>
      <c r="HXR540" s="66"/>
      <c r="HXS540" s="66"/>
      <c r="HXT540" s="79"/>
      <c r="HXU540" s="109"/>
      <c r="HXV540" s="479"/>
      <c r="HXW540" s="78"/>
      <c r="HXX540" s="144"/>
      <c r="HXY540" s="75"/>
      <c r="HXZ540" s="66"/>
      <c r="HYA540" s="66"/>
      <c r="HYB540" s="79"/>
      <c r="HYC540" s="109"/>
      <c r="HYD540" s="479"/>
      <c r="HYE540" s="78"/>
      <c r="HYF540" s="144"/>
      <c r="HYG540" s="75"/>
      <c r="HYH540" s="66"/>
      <c r="HYI540" s="66"/>
      <c r="HYJ540" s="79"/>
      <c r="HYK540" s="109"/>
      <c r="HYL540" s="479"/>
      <c r="HYM540" s="78"/>
      <c r="HYN540" s="144"/>
      <c r="HYO540" s="75"/>
      <c r="HYP540" s="66"/>
      <c r="HYQ540" s="66"/>
      <c r="HYR540" s="79"/>
      <c r="HYS540" s="109"/>
      <c r="HYT540" s="479"/>
      <c r="HYU540" s="78"/>
      <c r="HYV540" s="144"/>
      <c r="HYW540" s="75"/>
      <c r="HYX540" s="66"/>
      <c r="HYY540" s="66"/>
      <c r="HYZ540" s="79"/>
      <c r="HZA540" s="109"/>
      <c r="HZB540" s="479"/>
      <c r="HZC540" s="78"/>
      <c r="HZD540" s="144"/>
      <c r="HZE540" s="75"/>
      <c r="HZF540" s="66"/>
      <c r="HZG540" s="66"/>
      <c r="HZH540" s="79"/>
      <c r="HZI540" s="109"/>
      <c r="HZJ540" s="479"/>
      <c r="HZK540" s="78"/>
      <c r="HZL540" s="144"/>
      <c r="HZM540" s="75"/>
      <c r="HZN540" s="66"/>
      <c r="HZO540" s="66"/>
      <c r="HZP540" s="79"/>
      <c r="HZQ540" s="109"/>
      <c r="HZR540" s="479"/>
      <c r="HZS540" s="78"/>
      <c r="HZT540" s="144"/>
      <c r="HZU540" s="75"/>
      <c r="HZV540" s="66"/>
      <c r="HZW540" s="66"/>
      <c r="HZX540" s="79"/>
      <c r="HZY540" s="109"/>
      <c r="HZZ540" s="479"/>
      <c r="IAA540" s="78"/>
      <c r="IAB540" s="144"/>
      <c r="IAC540" s="75"/>
      <c r="IAD540" s="66"/>
      <c r="IAE540" s="66"/>
      <c r="IAF540" s="79"/>
      <c r="IAG540" s="109"/>
      <c r="IAH540" s="479"/>
      <c r="IAI540" s="78"/>
      <c r="IAJ540" s="144"/>
      <c r="IAK540" s="75"/>
      <c r="IAL540" s="66"/>
      <c r="IAM540" s="66"/>
      <c r="IAN540" s="79"/>
      <c r="IAO540" s="109"/>
      <c r="IAP540" s="479"/>
      <c r="IAQ540" s="78"/>
      <c r="IAR540" s="144"/>
      <c r="IAS540" s="75"/>
      <c r="IAT540" s="66"/>
      <c r="IAU540" s="66"/>
      <c r="IAV540" s="79"/>
      <c r="IAW540" s="109"/>
      <c r="IAX540" s="479"/>
      <c r="IAY540" s="78"/>
      <c r="IAZ540" s="144"/>
      <c r="IBA540" s="75"/>
      <c r="IBB540" s="66"/>
      <c r="IBC540" s="66"/>
      <c r="IBD540" s="79"/>
      <c r="IBE540" s="109"/>
      <c r="IBF540" s="479"/>
      <c r="IBG540" s="78"/>
      <c r="IBH540" s="144"/>
      <c r="IBI540" s="75"/>
      <c r="IBJ540" s="66"/>
      <c r="IBK540" s="66"/>
      <c r="IBL540" s="79"/>
      <c r="IBM540" s="109"/>
      <c r="IBN540" s="479"/>
      <c r="IBO540" s="78"/>
      <c r="IBP540" s="144"/>
      <c r="IBQ540" s="75"/>
      <c r="IBR540" s="66"/>
      <c r="IBS540" s="66"/>
      <c r="IBT540" s="79"/>
      <c r="IBU540" s="109"/>
      <c r="IBV540" s="479"/>
      <c r="IBW540" s="78"/>
      <c r="IBX540" s="144"/>
      <c r="IBY540" s="75"/>
      <c r="IBZ540" s="66"/>
      <c r="ICA540" s="66"/>
      <c r="ICB540" s="79"/>
      <c r="ICC540" s="109"/>
      <c r="ICD540" s="479"/>
      <c r="ICE540" s="78"/>
      <c r="ICF540" s="144"/>
      <c r="ICG540" s="75"/>
      <c r="ICH540" s="66"/>
      <c r="ICI540" s="66"/>
      <c r="ICJ540" s="79"/>
      <c r="ICK540" s="109"/>
      <c r="ICL540" s="479"/>
      <c r="ICM540" s="78"/>
      <c r="ICN540" s="144"/>
      <c r="ICO540" s="75"/>
      <c r="ICP540" s="66"/>
      <c r="ICQ540" s="66"/>
      <c r="ICR540" s="79"/>
      <c r="ICS540" s="109"/>
      <c r="ICT540" s="479"/>
      <c r="ICU540" s="78"/>
      <c r="ICV540" s="144"/>
      <c r="ICW540" s="75"/>
      <c r="ICX540" s="66"/>
      <c r="ICY540" s="66"/>
      <c r="ICZ540" s="79"/>
      <c r="IDA540" s="109"/>
      <c r="IDB540" s="479"/>
      <c r="IDC540" s="78"/>
      <c r="IDD540" s="144"/>
      <c r="IDE540" s="75"/>
      <c r="IDF540" s="66"/>
      <c r="IDG540" s="66"/>
      <c r="IDH540" s="79"/>
      <c r="IDI540" s="109"/>
      <c r="IDJ540" s="479"/>
      <c r="IDK540" s="78"/>
      <c r="IDL540" s="144"/>
      <c r="IDM540" s="75"/>
      <c r="IDN540" s="66"/>
      <c r="IDO540" s="66"/>
      <c r="IDP540" s="79"/>
      <c r="IDQ540" s="109"/>
      <c r="IDR540" s="479"/>
      <c r="IDS540" s="78"/>
      <c r="IDT540" s="144"/>
      <c r="IDU540" s="75"/>
      <c r="IDV540" s="66"/>
      <c r="IDW540" s="66"/>
      <c r="IDX540" s="79"/>
      <c r="IDY540" s="109"/>
      <c r="IDZ540" s="479"/>
      <c r="IEA540" s="78"/>
      <c r="IEB540" s="144"/>
      <c r="IEC540" s="75"/>
      <c r="IED540" s="66"/>
      <c r="IEE540" s="66"/>
      <c r="IEF540" s="79"/>
      <c r="IEG540" s="109"/>
      <c r="IEH540" s="479"/>
      <c r="IEI540" s="78"/>
      <c r="IEJ540" s="144"/>
      <c r="IEK540" s="75"/>
      <c r="IEL540" s="66"/>
      <c r="IEM540" s="66"/>
      <c r="IEN540" s="79"/>
      <c r="IEO540" s="109"/>
      <c r="IEP540" s="479"/>
      <c r="IEQ540" s="78"/>
      <c r="IER540" s="144"/>
      <c r="IES540" s="75"/>
      <c r="IET540" s="66"/>
      <c r="IEU540" s="66"/>
      <c r="IEV540" s="79"/>
      <c r="IEW540" s="109"/>
      <c r="IEX540" s="479"/>
      <c r="IEY540" s="78"/>
      <c r="IEZ540" s="144"/>
      <c r="IFA540" s="75"/>
      <c r="IFB540" s="66"/>
      <c r="IFC540" s="66"/>
      <c r="IFD540" s="79"/>
      <c r="IFE540" s="109"/>
      <c r="IFF540" s="479"/>
      <c r="IFG540" s="78"/>
      <c r="IFH540" s="144"/>
      <c r="IFI540" s="75"/>
      <c r="IFJ540" s="66"/>
      <c r="IFK540" s="66"/>
      <c r="IFL540" s="79"/>
      <c r="IFM540" s="109"/>
      <c r="IFN540" s="479"/>
      <c r="IFO540" s="78"/>
      <c r="IFP540" s="144"/>
      <c r="IFQ540" s="75"/>
      <c r="IFR540" s="66"/>
      <c r="IFS540" s="66"/>
      <c r="IFT540" s="79"/>
      <c r="IFU540" s="109"/>
      <c r="IFV540" s="479"/>
      <c r="IFW540" s="78"/>
      <c r="IFX540" s="144"/>
      <c r="IFY540" s="75"/>
      <c r="IFZ540" s="66"/>
      <c r="IGA540" s="66"/>
      <c r="IGB540" s="79"/>
      <c r="IGC540" s="109"/>
      <c r="IGD540" s="479"/>
      <c r="IGE540" s="78"/>
      <c r="IGF540" s="144"/>
      <c r="IGG540" s="75"/>
      <c r="IGH540" s="66"/>
      <c r="IGI540" s="66"/>
      <c r="IGJ540" s="79"/>
      <c r="IGK540" s="109"/>
      <c r="IGL540" s="479"/>
      <c r="IGM540" s="78"/>
      <c r="IGN540" s="144"/>
      <c r="IGO540" s="75"/>
      <c r="IGP540" s="66"/>
      <c r="IGQ540" s="66"/>
      <c r="IGR540" s="79"/>
      <c r="IGS540" s="109"/>
      <c r="IGT540" s="479"/>
      <c r="IGU540" s="78"/>
      <c r="IGV540" s="144"/>
      <c r="IGW540" s="75"/>
      <c r="IGX540" s="66"/>
      <c r="IGY540" s="66"/>
      <c r="IGZ540" s="79"/>
      <c r="IHA540" s="109"/>
      <c r="IHB540" s="479"/>
      <c r="IHC540" s="78"/>
      <c r="IHD540" s="144"/>
      <c r="IHE540" s="75"/>
      <c r="IHF540" s="66"/>
      <c r="IHG540" s="66"/>
      <c r="IHH540" s="79"/>
      <c r="IHI540" s="109"/>
      <c r="IHJ540" s="479"/>
      <c r="IHK540" s="78"/>
      <c r="IHL540" s="144"/>
      <c r="IHM540" s="75"/>
      <c r="IHN540" s="66"/>
      <c r="IHO540" s="66"/>
      <c r="IHP540" s="79"/>
      <c r="IHQ540" s="109"/>
      <c r="IHR540" s="479"/>
      <c r="IHS540" s="78"/>
      <c r="IHT540" s="144"/>
      <c r="IHU540" s="75"/>
      <c r="IHV540" s="66"/>
      <c r="IHW540" s="66"/>
      <c r="IHX540" s="79"/>
      <c r="IHY540" s="109"/>
      <c r="IHZ540" s="479"/>
      <c r="IIA540" s="78"/>
      <c r="IIB540" s="144"/>
      <c r="IIC540" s="75"/>
      <c r="IID540" s="66"/>
      <c r="IIE540" s="66"/>
      <c r="IIF540" s="79"/>
      <c r="IIG540" s="109"/>
      <c r="IIH540" s="479"/>
      <c r="III540" s="78"/>
      <c r="IIJ540" s="144"/>
      <c r="IIK540" s="75"/>
      <c r="IIL540" s="66"/>
      <c r="IIM540" s="66"/>
      <c r="IIN540" s="79"/>
      <c r="IIO540" s="109"/>
      <c r="IIP540" s="479"/>
      <c r="IIQ540" s="78"/>
      <c r="IIR540" s="144"/>
      <c r="IIS540" s="75"/>
      <c r="IIT540" s="66"/>
      <c r="IIU540" s="66"/>
      <c r="IIV540" s="79"/>
      <c r="IIW540" s="109"/>
      <c r="IIX540" s="479"/>
      <c r="IIY540" s="78"/>
      <c r="IIZ540" s="144"/>
      <c r="IJA540" s="75"/>
      <c r="IJB540" s="66"/>
      <c r="IJC540" s="66"/>
      <c r="IJD540" s="79"/>
      <c r="IJE540" s="109"/>
      <c r="IJF540" s="479"/>
      <c r="IJG540" s="78"/>
      <c r="IJH540" s="144"/>
      <c r="IJI540" s="75"/>
      <c r="IJJ540" s="66"/>
      <c r="IJK540" s="66"/>
      <c r="IJL540" s="79"/>
      <c r="IJM540" s="109"/>
      <c r="IJN540" s="479"/>
      <c r="IJO540" s="78"/>
      <c r="IJP540" s="144"/>
      <c r="IJQ540" s="75"/>
      <c r="IJR540" s="66"/>
      <c r="IJS540" s="66"/>
      <c r="IJT540" s="79"/>
      <c r="IJU540" s="109"/>
      <c r="IJV540" s="479"/>
      <c r="IJW540" s="78"/>
      <c r="IJX540" s="144"/>
      <c r="IJY540" s="75"/>
      <c r="IJZ540" s="66"/>
      <c r="IKA540" s="66"/>
      <c r="IKB540" s="79"/>
      <c r="IKC540" s="109"/>
      <c r="IKD540" s="479"/>
      <c r="IKE540" s="78"/>
      <c r="IKF540" s="144"/>
      <c r="IKG540" s="75"/>
      <c r="IKH540" s="66"/>
      <c r="IKI540" s="66"/>
      <c r="IKJ540" s="79"/>
      <c r="IKK540" s="109"/>
      <c r="IKL540" s="479"/>
      <c r="IKM540" s="78"/>
      <c r="IKN540" s="144"/>
      <c r="IKO540" s="75"/>
      <c r="IKP540" s="66"/>
      <c r="IKQ540" s="66"/>
      <c r="IKR540" s="79"/>
      <c r="IKS540" s="109"/>
      <c r="IKT540" s="479"/>
      <c r="IKU540" s="78"/>
      <c r="IKV540" s="144"/>
      <c r="IKW540" s="75"/>
      <c r="IKX540" s="66"/>
      <c r="IKY540" s="66"/>
      <c r="IKZ540" s="79"/>
      <c r="ILA540" s="109"/>
      <c r="ILB540" s="479"/>
      <c r="ILC540" s="78"/>
      <c r="ILD540" s="144"/>
      <c r="ILE540" s="75"/>
      <c r="ILF540" s="66"/>
      <c r="ILG540" s="66"/>
      <c r="ILH540" s="79"/>
      <c r="ILI540" s="109"/>
      <c r="ILJ540" s="479"/>
      <c r="ILK540" s="78"/>
      <c r="ILL540" s="144"/>
      <c r="ILM540" s="75"/>
      <c r="ILN540" s="66"/>
      <c r="ILO540" s="66"/>
      <c r="ILP540" s="79"/>
      <c r="ILQ540" s="109"/>
      <c r="ILR540" s="479"/>
      <c r="ILS540" s="78"/>
      <c r="ILT540" s="144"/>
      <c r="ILU540" s="75"/>
      <c r="ILV540" s="66"/>
      <c r="ILW540" s="66"/>
      <c r="ILX540" s="79"/>
      <c r="ILY540" s="109"/>
      <c r="ILZ540" s="479"/>
      <c r="IMA540" s="78"/>
      <c r="IMB540" s="144"/>
      <c r="IMC540" s="75"/>
      <c r="IMD540" s="66"/>
      <c r="IME540" s="66"/>
      <c r="IMF540" s="79"/>
      <c r="IMG540" s="109"/>
      <c r="IMH540" s="479"/>
      <c r="IMI540" s="78"/>
      <c r="IMJ540" s="144"/>
      <c r="IMK540" s="75"/>
      <c r="IML540" s="66"/>
      <c r="IMM540" s="66"/>
      <c r="IMN540" s="79"/>
      <c r="IMO540" s="109"/>
      <c r="IMP540" s="479"/>
      <c r="IMQ540" s="78"/>
      <c r="IMR540" s="144"/>
      <c r="IMS540" s="75"/>
      <c r="IMT540" s="66"/>
      <c r="IMU540" s="66"/>
      <c r="IMV540" s="79"/>
      <c r="IMW540" s="109"/>
      <c r="IMX540" s="479"/>
      <c r="IMY540" s="78"/>
      <c r="IMZ540" s="144"/>
      <c r="INA540" s="75"/>
      <c r="INB540" s="66"/>
      <c r="INC540" s="66"/>
      <c r="IND540" s="79"/>
      <c r="INE540" s="109"/>
      <c r="INF540" s="479"/>
      <c r="ING540" s="78"/>
      <c r="INH540" s="144"/>
      <c r="INI540" s="75"/>
      <c r="INJ540" s="66"/>
      <c r="INK540" s="66"/>
      <c r="INL540" s="79"/>
      <c r="INM540" s="109"/>
      <c r="INN540" s="479"/>
      <c r="INO540" s="78"/>
      <c r="INP540" s="144"/>
      <c r="INQ540" s="75"/>
      <c r="INR540" s="66"/>
      <c r="INS540" s="66"/>
      <c r="INT540" s="79"/>
      <c r="INU540" s="109"/>
      <c r="INV540" s="479"/>
      <c r="INW540" s="78"/>
      <c r="INX540" s="144"/>
      <c r="INY540" s="75"/>
      <c r="INZ540" s="66"/>
      <c r="IOA540" s="66"/>
      <c r="IOB540" s="79"/>
      <c r="IOC540" s="109"/>
      <c r="IOD540" s="479"/>
      <c r="IOE540" s="78"/>
      <c r="IOF540" s="144"/>
      <c r="IOG540" s="75"/>
      <c r="IOH540" s="66"/>
      <c r="IOI540" s="66"/>
      <c r="IOJ540" s="79"/>
      <c r="IOK540" s="109"/>
      <c r="IOL540" s="479"/>
      <c r="IOM540" s="78"/>
      <c r="ION540" s="144"/>
      <c r="IOO540" s="75"/>
      <c r="IOP540" s="66"/>
      <c r="IOQ540" s="66"/>
      <c r="IOR540" s="79"/>
      <c r="IOS540" s="109"/>
      <c r="IOT540" s="479"/>
      <c r="IOU540" s="78"/>
      <c r="IOV540" s="144"/>
      <c r="IOW540" s="75"/>
      <c r="IOX540" s="66"/>
      <c r="IOY540" s="66"/>
      <c r="IOZ540" s="79"/>
      <c r="IPA540" s="109"/>
      <c r="IPB540" s="479"/>
      <c r="IPC540" s="78"/>
      <c r="IPD540" s="144"/>
      <c r="IPE540" s="75"/>
      <c r="IPF540" s="66"/>
      <c r="IPG540" s="66"/>
      <c r="IPH540" s="79"/>
      <c r="IPI540" s="109"/>
      <c r="IPJ540" s="479"/>
      <c r="IPK540" s="78"/>
      <c r="IPL540" s="144"/>
      <c r="IPM540" s="75"/>
      <c r="IPN540" s="66"/>
      <c r="IPO540" s="66"/>
      <c r="IPP540" s="79"/>
      <c r="IPQ540" s="109"/>
      <c r="IPR540" s="479"/>
      <c r="IPS540" s="78"/>
      <c r="IPT540" s="144"/>
      <c r="IPU540" s="75"/>
      <c r="IPV540" s="66"/>
      <c r="IPW540" s="66"/>
      <c r="IPX540" s="79"/>
      <c r="IPY540" s="109"/>
      <c r="IPZ540" s="479"/>
      <c r="IQA540" s="78"/>
      <c r="IQB540" s="144"/>
      <c r="IQC540" s="75"/>
      <c r="IQD540" s="66"/>
      <c r="IQE540" s="66"/>
      <c r="IQF540" s="79"/>
      <c r="IQG540" s="109"/>
      <c r="IQH540" s="479"/>
      <c r="IQI540" s="78"/>
      <c r="IQJ540" s="144"/>
      <c r="IQK540" s="75"/>
      <c r="IQL540" s="66"/>
      <c r="IQM540" s="66"/>
      <c r="IQN540" s="79"/>
      <c r="IQO540" s="109"/>
      <c r="IQP540" s="479"/>
      <c r="IQQ540" s="78"/>
      <c r="IQR540" s="144"/>
      <c r="IQS540" s="75"/>
      <c r="IQT540" s="66"/>
      <c r="IQU540" s="66"/>
      <c r="IQV540" s="79"/>
      <c r="IQW540" s="109"/>
      <c r="IQX540" s="479"/>
      <c r="IQY540" s="78"/>
      <c r="IQZ540" s="144"/>
      <c r="IRA540" s="75"/>
      <c r="IRB540" s="66"/>
      <c r="IRC540" s="66"/>
      <c r="IRD540" s="79"/>
      <c r="IRE540" s="109"/>
      <c r="IRF540" s="479"/>
      <c r="IRG540" s="78"/>
      <c r="IRH540" s="144"/>
      <c r="IRI540" s="75"/>
      <c r="IRJ540" s="66"/>
      <c r="IRK540" s="66"/>
      <c r="IRL540" s="79"/>
      <c r="IRM540" s="109"/>
      <c r="IRN540" s="479"/>
      <c r="IRO540" s="78"/>
      <c r="IRP540" s="144"/>
      <c r="IRQ540" s="75"/>
      <c r="IRR540" s="66"/>
      <c r="IRS540" s="66"/>
      <c r="IRT540" s="79"/>
      <c r="IRU540" s="109"/>
      <c r="IRV540" s="479"/>
      <c r="IRW540" s="78"/>
      <c r="IRX540" s="144"/>
      <c r="IRY540" s="75"/>
      <c r="IRZ540" s="66"/>
      <c r="ISA540" s="66"/>
      <c r="ISB540" s="79"/>
      <c r="ISC540" s="109"/>
      <c r="ISD540" s="479"/>
      <c r="ISE540" s="78"/>
      <c r="ISF540" s="144"/>
      <c r="ISG540" s="75"/>
      <c r="ISH540" s="66"/>
      <c r="ISI540" s="66"/>
      <c r="ISJ540" s="79"/>
      <c r="ISK540" s="109"/>
      <c r="ISL540" s="479"/>
      <c r="ISM540" s="78"/>
      <c r="ISN540" s="144"/>
      <c r="ISO540" s="75"/>
      <c r="ISP540" s="66"/>
      <c r="ISQ540" s="66"/>
      <c r="ISR540" s="79"/>
      <c r="ISS540" s="109"/>
      <c r="IST540" s="479"/>
      <c r="ISU540" s="78"/>
      <c r="ISV540" s="144"/>
      <c r="ISW540" s="75"/>
      <c r="ISX540" s="66"/>
      <c r="ISY540" s="66"/>
      <c r="ISZ540" s="79"/>
      <c r="ITA540" s="109"/>
      <c r="ITB540" s="479"/>
      <c r="ITC540" s="78"/>
      <c r="ITD540" s="144"/>
      <c r="ITE540" s="75"/>
      <c r="ITF540" s="66"/>
      <c r="ITG540" s="66"/>
      <c r="ITH540" s="79"/>
      <c r="ITI540" s="109"/>
      <c r="ITJ540" s="479"/>
      <c r="ITK540" s="78"/>
      <c r="ITL540" s="144"/>
      <c r="ITM540" s="75"/>
      <c r="ITN540" s="66"/>
      <c r="ITO540" s="66"/>
      <c r="ITP540" s="79"/>
      <c r="ITQ540" s="109"/>
      <c r="ITR540" s="479"/>
      <c r="ITS540" s="78"/>
      <c r="ITT540" s="144"/>
      <c r="ITU540" s="75"/>
      <c r="ITV540" s="66"/>
      <c r="ITW540" s="66"/>
      <c r="ITX540" s="79"/>
      <c r="ITY540" s="109"/>
      <c r="ITZ540" s="479"/>
      <c r="IUA540" s="78"/>
      <c r="IUB540" s="144"/>
      <c r="IUC540" s="75"/>
      <c r="IUD540" s="66"/>
      <c r="IUE540" s="66"/>
      <c r="IUF540" s="79"/>
      <c r="IUG540" s="109"/>
      <c r="IUH540" s="479"/>
      <c r="IUI540" s="78"/>
      <c r="IUJ540" s="144"/>
      <c r="IUK540" s="75"/>
      <c r="IUL540" s="66"/>
      <c r="IUM540" s="66"/>
      <c r="IUN540" s="79"/>
      <c r="IUO540" s="109"/>
      <c r="IUP540" s="479"/>
      <c r="IUQ540" s="78"/>
      <c r="IUR540" s="144"/>
      <c r="IUS540" s="75"/>
      <c r="IUT540" s="66"/>
      <c r="IUU540" s="66"/>
      <c r="IUV540" s="79"/>
      <c r="IUW540" s="109"/>
      <c r="IUX540" s="479"/>
      <c r="IUY540" s="78"/>
      <c r="IUZ540" s="144"/>
      <c r="IVA540" s="75"/>
      <c r="IVB540" s="66"/>
      <c r="IVC540" s="66"/>
      <c r="IVD540" s="79"/>
      <c r="IVE540" s="109"/>
      <c r="IVF540" s="479"/>
      <c r="IVG540" s="78"/>
      <c r="IVH540" s="144"/>
      <c r="IVI540" s="75"/>
      <c r="IVJ540" s="66"/>
      <c r="IVK540" s="66"/>
      <c r="IVL540" s="79"/>
      <c r="IVM540" s="109"/>
      <c r="IVN540" s="479"/>
      <c r="IVO540" s="78"/>
      <c r="IVP540" s="144"/>
      <c r="IVQ540" s="75"/>
      <c r="IVR540" s="66"/>
      <c r="IVS540" s="66"/>
      <c r="IVT540" s="79"/>
      <c r="IVU540" s="109"/>
      <c r="IVV540" s="479"/>
      <c r="IVW540" s="78"/>
      <c r="IVX540" s="144"/>
      <c r="IVY540" s="75"/>
      <c r="IVZ540" s="66"/>
      <c r="IWA540" s="66"/>
      <c r="IWB540" s="79"/>
      <c r="IWC540" s="109"/>
      <c r="IWD540" s="479"/>
      <c r="IWE540" s="78"/>
      <c r="IWF540" s="144"/>
      <c r="IWG540" s="75"/>
      <c r="IWH540" s="66"/>
      <c r="IWI540" s="66"/>
      <c r="IWJ540" s="79"/>
      <c r="IWK540" s="109"/>
      <c r="IWL540" s="479"/>
      <c r="IWM540" s="78"/>
      <c r="IWN540" s="144"/>
      <c r="IWO540" s="75"/>
      <c r="IWP540" s="66"/>
      <c r="IWQ540" s="66"/>
      <c r="IWR540" s="79"/>
      <c r="IWS540" s="109"/>
      <c r="IWT540" s="479"/>
      <c r="IWU540" s="78"/>
      <c r="IWV540" s="144"/>
      <c r="IWW540" s="75"/>
      <c r="IWX540" s="66"/>
      <c r="IWY540" s="66"/>
      <c r="IWZ540" s="79"/>
      <c r="IXA540" s="109"/>
      <c r="IXB540" s="479"/>
      <c r="IXC540" s="78"/>
      <c r="IXD540" s="144"/>
      <c r="IXE540" s="75"/>
      <c r="IXF540" s="66"/>
      <c r="IXG540" s="66"/>
      <c r="IXH540" s="79"/>
      <c r="IXI540" s="109"/>
      <c r="IXJ540" s="479"/>
      <c r="IXK540" s="78"/>
      <c r="IXL540" s="144"/>
      <c r="IXM540" s="75"/>
      <c r="IXN540" s="66"/>
      <c r="IXO540" s="66"/>
      <c r="IXP540" s="79"/>
      <c r="IXQ540" s="109"/>
      <c r="IXR540" s="479"/>
      <c r="IXS540" s="78"/>
      <c r="IXT540" s="144"/>
      <c r="IXU540" s="75"/>
      <c r="IXV540" s="66"/>
      <c r="IXW540" s="66"/>
      <c r="IXX540" s="79"/>
      <c r="IXY540" s="109"/>
      <c r="IXZ540" s="479"/>
      <c r="IYA540" s="78"/>
      <c r="IYB540" s="144"/>
      <c r="IYC540" s="75"/>
      <c r="IYD540" s="66"/>
      <c r="IYE540" s="66"/>
      <c r="IYF540" s="79"/>
      <c r="IYG540" s="109"/>
      <c r="IYH540" s="479"/>
      <c r="IYI540" s="78"/>
      <c r="IYJ540" s="144"/>
      <c r="IYK540" s="75"/>
      <c r="IYL540" s="66"/>
      <c r="IYM540" s="66"/>
      <c r="IYN540" s="79"/>
      <c r="IYO540" s="109"/>
      <c r="IYP540" s="479"/>
      <c r="IYQ540" s="78"/>
      <c r="IYR540" s="144"/>
      <c r="IYS540" s="75"/>
      <c r="IYT540" s="66"/>
      <c r="IYU540" s="66"/>
      <c r="IYV540" s="79"/>
      <c r="IYW540" s="109"/>
      <c r="IYX540" s="479"/>
      <c r="IYY540" s="78"/>
      <c r="IYZ540" s="144"/>
      <c r="IZA540" s="75"/>
      <c r="IZB540" s="66"/>
      <c r="IZC540" s="66"/>
      <c r="IZD540" s="79"/>
      <c r="IZE540" s="109"/>
      <c r="IZF540" s="479"/>
      <c r="IZG540" s="78"/>
      <c r="IZH540" s="144"/>
      <c r="IZI540" s="75"/>
      <c r="IZJ540" s="66"/>
      <c r="IZK540" s="66"/>
      <c r="IZL540" s="79"/>
      <c r="IZM540" s="109"/>
      <c r="IZN540" s="479"/>
      <c r="IZO540" s="78"/>
      <c r="IZP540" s="144"/>
      <c r="IZQ540" s="75"/>
      <c r="IZR540" s="66"/>
      <c r="IZS540" s="66"/>
      <c r="IZT540" s="79"/>
      <c r="IZU540" s="109"/>
      <c r="IZV540" s="479"/>
      <c r="IZW540" s="78"/>
      <c r="IZX540" s="144"/>
      <c r="IZY540" s="75"/>
      <c r="IZZ540" s="66"/>
      <c r="JAA540" s="66"/>
      <c r="JAB540" s="79"/>
      <c r="JAC540" s="109"/>
      <c r="JAD540" s="479"/>
      <c r="JAE540" s="78"/>
      <c r="JAF540" s="144"/>
      <c r="JAG540" s="75"/>
      <c r="JAH540" s="66"/>
      <c r="JAI540" s="66"/>
      <c r="JAJ540" s="79"/>
      <c r="JAK540" s="109"/>
      <c r="JAL540" s="479"/>
      <c r="JAM540" s="78"/>
      <c r="JAN540" s="144"/>
      <c r="JAO540" s="75"/>
      <c r="JAP540" s="66"/>
      <c r="JAQ540" s="66"/>
      <c r="JAR540" s="79"/>
      <c r="JAS540" s="109"/>
      <c r="JAT540" s="479"/>
      <c r="JAU540" s="78"/>
      <c r="JAV540" s="144"/>
      <c r="JAW540" s="75"/>
      <c r="JAX540" s="66"/>
      <c r="JAY540" s="66"/>
      <c r="JAZ540" s="79"/>
      <c r="JBA540" s="109"/>
      <c r="JBB540" s="479"/>
      <c r="JBC540" s="78"/>
      <c r="JBD540" s="144"/>
      <c r="JBE540" s="75"/>
      <c r="JBF540" s="66"/>
      <c r="JBG540" s="66"/>
      <c r="JBH540" s="79"/>
      <c r="JBI540" s="109"/>
      <c r="JBJ540" s="479"/>
      <c r="JBK540" s="78"/>
      <c r="JBL540" s="144"/>
      <c r="JBM540" s="75"/>
      <c r="JBN540" s="66"/>
      <c r="JBO540" s="66"/>
      <c r="JBP540" s="79"/>
      <c r="JBQ540" s="109"/>
      <c r="JBR540" s="479"/>
      <c r="JBS540" s="78"/>
      <c r="JBT540" s="144"/>
      <c r="JBU540" s="75"/>
      <c r="JBV540" s="66"/>
      <c r="JBW540" s="66"/>
      <c r="JBX540" s="79"/>
      <c r="JBY540" s="109"/>
      <c r="JBZ540" s="479"/>
      <c r="JCA540" s="78"/>
      <c r="JCB540" s="144"/>
      <c r="JCC540" s="75"/>
      <c r="JCD540" s="66"/>
      <c r="JCE540" s="66"/>
      <c r="JCF540" s="79"/>
      <c r="JCG540" s="109"/>
      <c r="JCH540" s="479"/>
      <c r="JCI540" s="78"/>
      <c r="JCJ540" s="144"/>
      <c r="JCK540" s="75"/>
      <c r="JCL540" s="66"/>
      <c r="JCM540" s="66"/>
      <c r="JCN540" s="79"/>
      <c r="JCO540" s="109"/>
      <c r="JCP540" s="479"/>
      <c r="JCQ540" s="78"/>
      <c r="JCR540" s="144"/>
      <c r="JCS540" s="75"/>
      <c r="JCT540" s="66"/>
      <c r="JCU540" s="66"/>
      <c r="JCV540" s="79"/>
      <c r="JCW540" s="109"/>
      <c r="JCX540" s="479"/>
      <c r="JCY540" s="78"/>
      <c r="JCZ540" s="144"/>
      <c r="JDA540" s="75"/>
      <c r="JDB540" s="66"/>
      <c r="JDC540" s="66"/>
      <c r="JDD540" s="79"/>
      <c r="JDE540" s="109"/>
      <c r="JDF540" s="479"/>
      <c r="JDG540" s="78"/>
      <c r="JDH540" s="144"/>
      <c r="JDI540" s="75"/>
      <c r="JDJ540" s="66"/>
      <c r="JDK540" s="66"/>
      <c r="JDL540" s="79"/>
      <c r="JDM540" s="109"/>
      <c r="JDN540" s="479"/>
      <c r="JDO540" s="78"/>
      <c r="JDP540" s="144"/>
      <c r="JDQ540" s="75"/>
      <c r="JDR540" s="66"/>
      <c r="JDS540" s="66"/>
      <c r="JDT540" s="79"/>
      <c r="JDU540" s="109"/>
      <c r="JDV540" s="479"/>
      <c r="JDW540" s="78"/>
      <c r="JDX540" s="144"/>
      <c r="JDY540" s="75"/>
      <c r="JDZ540" s="66"/>
      <c r="JEA540" s="66"/>
      <c r="JEB540" s="79"/>
      <c r="JEC540" s="109"/>
      <c r="JED540" s="479"/>
      <c r="JEE540" s="78"/>
      <c r="JEF540" s="144"/>
      <c r="JEG540" s="75"/>
      <c r="JEH540" s="66"/>
      <c r="JEI540" s="66"/>
      <c r="JEJ540" s="79"/>
      <c r="JEK540" s="109"/>
      <c r="JEL540" s="479"/>
      <c r="JEM540" s="78"/>
      <c r="JEN540" s="144"/>
      <c r="JEO540" s="75"/>
      <c r="JEP540" s="66"/>
      <c r="JEQ540" s="66"/>
      <c r="JER540" s="79"/>
      <c r="JES540" s="109"/>
      <c r="JET540" s="479"/>
      <c r="JEU540" s="78"/>
      <c r="JEV540" s="144"/>
      <c r="JEW540" s="75"/>
      <c r="JEX540" s="66"/>
      <c r="JEY540" s="66"/>
      <c r="JEZ540" s="79"/>
      <c r="JFA540" s="109"/>
      <c r="JFB540" s="479"/>
      <c r="JFC540" s="78"/>
      <c r="JFD540" s="144"/>
      <c r="JFE540" s="75"/>
      <c r="JFF540" s="66"/>
      <c r="JFG540" s="66"/>
      <c r="JFH540" s="79"/>
      <c r="JFI540" s="109"/>
      <c r="JFJ540" s="479"/>
      <c r="JFK540" s="78"/>
      <c r="JFL540" s="144"/>
      <c r="JFM540" s="75"/>
      <c r="JFN540" s="66"/>
      <c r="JFO540" s="66"/>
      <c r="JFP540" s="79"/>
      <c r="JFQ540" s="109"/>
      <c r="JFR540" s="479"/>
      <c r="JFS540" s="78"/>
      <c r="JFT540" s="144"/>
      <c r="JFU540" s="75"/>
      <c r="JFV540" s="66"/>
      <c r="JFW540" s="66"/>
      <c r="JFX540" s="79"/>
      <c r="JFY540" s="109"/>
      <c r="JFZ540" s="479"/>
      <c r="JGA540" s="78"/>
      <c r="JGB540" s="144"/>
      <c r="JGC540" s="75"/>
      <c r="JGD540" s="66"/>
      <c r="JGE540" s="66"/>
      <c r="JGF540" s="79"/>
      <c r="JGG540" s="109"/>
      <c r="JGH540" s="479"/>
      <c r="JGI540" s="78"/>
      <c r="JGJ540" s="144"/>
      <c r="JGK540" s="75"/>
      <c r="JGL540" s="66"/>
      <c r="JGM540" s="66"/>
      <c r="JGN540" s="79"/>
      <c r="JGO540" s="109"/>
      <c r="JGP540" s="479"/>
      <c r="JGQ540" s="78"/>
      <c r="JGR540" s="144"/>
      <c r="JGS540" s="75"/>
      <c r="JGT540" s="66"/>
      <c r="JGU540" s="66"/>
      <c r="JGV540" s="79"/>
      <c r="JGW540" s="109"/>
      <c r="JGX540" s="479"/>
      <c r="JGY540" s="78"/>
      <c r="JGZ540" s="144"/>
      <c r="JHA540" s="75"/>
      <c r="JHB540" s="66"/>
      <c r="JHC540" s="66"/>
      <c r="JHD540" s="79"/>
      <c r="JHE540" s="109"/>
      <c r="JHF540" s="479"/>
      <c r="JHG540" s="78"/>
      <c r="JHH540" s="144"/>
      <c r="JHI540" s="75"/>
      <c r="JHJ540" s="66"/>
      <c r="JHK540" s="66"/>
      <c r="JHL540" s="79"/>
      <c r="JHM540" s="109"/>
      <c r="JHN540" s="479"/>
      <c r="JHO540" s="78"/>
      <c r="JHP540" s="144"/>
      <c r="JHQ540" s="75"/>
      <c r="JHR540" s="66"/>
      <c r="JHS540" s="66"/>
      <c r="JHT540" s="79"/>
      <c r="JHU540" s="109"/>
      <c r="JHV540" s="479"/>
      <c r="JHW540" s="78"/>
      <c r="JHX540" s="144"/>
      <c r="JHY540" s="75"/>
      <c r="JHZ540" s="66"/>
      <c r="JIA540" s="66"/>
      <c r="JIB540" s="79"/>
      <c r="JIC540" s="109"/>
      <c r="JID540" s="479"/>
      <c r="JIE540" s="78"/>
      <c r="JIF540" s="144"/>
      <c r="JIG540" s="75"/>
      <c r="JIH540" s="66"/>
      <c r="JII540" s="66"/>
      <c r="JIJ540" s="79"/>
      <c r="JIK540" s="109"/>
      <c r="JIL540" s="479"/>
      <c r="JIM540" s="78"/>
      <c r="JIN540" s="144"/>
      <c r="JIO540" s="75"/>
      <c r="JIP540" s="66"/>
      <c r="JIQ540" s="66"/>
      <c r="JIR540" s="79"/>
      <c r="JIS540" s="109"/>
      <c r="JIT540" s="479"/>
      <c r="JIU540" s="78"/>
      <c r="JIV540" s="144"/>
      <c r="JIW540" s="75"/>
      <c r="JIX540" s="66"/>
      <c r="JIY540" s="66"/>
      <c r="JIZ540" s="79"/>
      <c r="JJA540" s="109"/>
      <c r="JJB540" s="479"/>
      <c r="JJC540" s="78"/>
      <c r="JJD540" s="144"/>
      <c r="JJE540" s="75"/>
      <c r="JJF540" s="66"/>
      <c r="JJG540" s="66"/>
      <c r="JJH540" s="79"/>
      <c r="JJI540" s="109"/>
      <c r="JJJ540" s="479"/>
      <c r="JJK540" s="78"/>
      <c r="JJL540" s="144"/>
      <c r="JJM540" s="75"/>
      <c r="JJN540" s="66"/>
      <c r="JJO540" s="66"/>
      <c r="JJP540" s="79"/>
      <c r="JJQ540" s="109"/>
      <c r="JJR540" s="479"/>
      <c r="JJS540" s="78"/>
      <c r="JJT540" s="144"/>
      <c r="JJU540" s="75"/>
      <c r="JJV540" s="66"/>
      <c r="JJW540" s="66"/>
      <c r="JJX540" s="79"/>
      <c r="JJY540" s="109"/>
      <c r="JJZ540" s="479"/>
      <c r="JKA540" s="78"/>
      <c r="JKB540" s="144"/>
      <c r="JKC540" s="75"/>
      <c r="JKD540" s="66"/>
      <c r="JKE540" s="66"/>
      <c r="JKF540" s="79"/>
      <c r="JKG540" s="109"/>
      <c r="JKH540" s="479"/>
      <c r="JKI540" s="78"/>
      <c r="JKJ540" s="144"/>
      <c r="JKK540" s="75"/>
      <c r="JKL540" s="66"/>
      <c r="JKM540" s="66"/>
      <c r="JKN540" s="79"/>
      <c r="JKO540" s="109"/>
      <c r="JKP540" s="479"/>
      <c r="JKQ540" s="78"/>
      <c r="JKR540" s="144"/>
      <c r="JKS540" s="75"/>
      <c r="JKT540" s="66"/>
      <c r="JKU540" s="66"/>
      <c r="JKV540" s="79"/>
      <c r="JKW540" s="109"/>
      <c r="JKX540" s="479"/>
      <c r="JKY540" s="78"/>
      <c r="JKZ540" s="144"/>
      <c r="JLA540" s="75"/>
      <c r="JLB540" s="66"/>
      <c r="JLC540" s="66"/>
      <c r="JLD540" s="79"/>
      <c r="JLE540" s="109"/>
      <c r="JLF540" s="479"/>
      <c r="JLG540" s="78"/>
      <c r="JLH540" s="144"/>
      <c r="JLI540" s="75"/>
      <c r="JLJ540" s="66"/>
      <c r="JLK540" s="66"/>
      <c r="JLL540" s="79"/>
      <c r="JLM540" s="109"/>
      <c r="JLN540" s="479"/>
      <c r="JLO540" s="78"/>
      <c r="JLP540" s="144"/>
      <c r="JLQ540" s="75"/>
      <c r="JLR540" s="66"/>
      <c r="JLS540" s="66"/>
      <c r="JLT540" s="79"/>
      <c r="JLU540" s="109"/>
      <c r="JLV540" s="479"/>
      <c r="JLW540" s="78"/>
      <c r="JLX540" s="144"/>
      <c r="JLY540" s="75"/>
      <c r="JLZ540" s="66"/>
      <c r="JMA540" s="66"/>
      <c r="JMB540" s="79"/>
      <c r="JMC540" s="109"/>
      <c r="JMD540" s="479"/>
      <c r="JME540" s="78"/>
      <c r="JMF540" s="144"/>
      <c r="JMG540" s="75"/>
      <c r="JMH540" s="66"/>
      <c r="JMI540" s="66"/>
      <c r="JMJ540" s="79"/>
      <c r="JMK540" s="109"/>
      <c r="JML540" s="479"/>
      <c r="JMM540" s="78"/>
      <c r="JMN540" s="144"/>
      <c r="JMO540" s="75"/>
      <c r="JMP540" s="66"/>
      <c r="JMQ540" s="66"/>
      <c r="JMR540" s="79"/>
      <c r="JMS540" s="109"/>
      <c r="JMT540" s="479"/>
      <c r="JMU540" s="78"/>
      <c r="JMV540" s="144"/>
      <c r="JMW540" s="75"/>
      <c r="JMX540" s="66"/>
      <c r="JMY540" s="66"/>
      <c r="JMZ540" s="79"/>
      <c r="JNA540" s="109"/>
      <c r="JNB540" s="479"/>
      <c r="JNC540" s="78"/>
      <c r="JND540" s="144"/>
      <c r="JNE540" s="75"/>
      <c r="JNF540" s="66"/>
      <c r="JNG540" s="66"/>
      <c r="JNH540" s="79"/>
      <c r="JNI540" s="109"/>
      <c r="JNJ540" s="479"/>
      <c r="JNK540" s="78"/>
      <c r="JNL540" s="144"/>
      <c r="JNM540" s="75"/>
      <c r="JNN540" s="66"/>
      <c r="JNO540" s="66"/>
      <c r="JNP540" s="79"/>
      <c r="JNQ540" s="109"/>
      <c r="JNR540" s="479"/>
      <c r="JNS540" s="78"/>
      <c r="JNT540" s="144"/>
      <c r="JNU540" s="75"/>
      <c r="JNV540" s="66"/>
      <c r="JNW540" s="66"/>
      <c r="JNX540" s="79"/>
      <c r="JNY540" s="109"/>
      <c r="JNZ540" s="479"/>
      <c r="JOA540" s="78"/>
      <c r="JOB540" s="144"/>
      <c r="JOC540" s="75"/>
      <c r="JOD540" s="66"/>
      <c r="JOE540" s="66"/>
      <c r="JOF540" s="79"/>
      <c r="JOG540" s="109"/>
      <c r="JOH540" s="479"/>
      <c r="JOI540" s="78"/>
      <c r="JOJ540" s="144"/>
      <c r="JOK540" s="75"/>
      <c r="JOL540" s="66"/>
      <c r="JOM540" s="66"/>
      <c r="JON540" s="79"/>
      <c r="JOO540" s="109"/>
      <c r="JOP540" s="479"/>
      <c r="JOQ540" s="78"/>
      <c r="JOR540" s="144"/>
      <c r="JOS540" s="75"/>
      <c r="JOT540" s="66"/>
      <c r="JOU540" s="66"/>
      <c r="JOV540" s="79"/>
      <c r="JOW540" s="109"/>
      <c r="JOX540" s="479"/>
      <c r="JOY540" s="78"/>
      <c r="JOZ540" s="144"/>
      <c r="JPA540" s="75"/>
      <c r="JPB540" s="66"/>
      <c r="JPC540" s="66"/>
      <c r="JPD540" s="79"/>
      <c r="JPE540" s="109"/>
      <c r="JPF540" s="479"/>
      <c r="JPG540" s="78"/>
      <c r="JPH540" s="144"/>
      <c r="JPI540" s="75"/>
      <c r="JPJ540" s="66"/>
      <c r="JPK540" s="66"/>
      <c r="JPL540" s="79"/>
      <c r="JPM540" s="109"/>
      <c r="JPN540" s="479"/>
      <c r="JPO540" s="78"/>
      <c r="JPP540" s="144"/>
      <c r="JPQ540" s="75"/>
      <c r="JPR540" s="66"/>
      <c r="JPS540" s="66"/>
      <c r="JPT540" s="79"/>
      <c r="JPU540" s="109"/>
      <c r="JPV540" s="479"/>
      <c r="JPW540" s="78"/>
      <c r="JPX540" s="144"/>
      <c r="JPY540" s="75"/>
      <c r="JPZ540" s="66"/>
      <c r="JQA540" s="66"/>
      <c r="JQB540" s="79"/>
      <c r="JQC540" s="109"/>
      <c r="JQD540" s="479"/>
      <c r="JQE540" s="78"/>
      <c r="JQF540" s="144"/>
      <c r="JQG540" s="75"/>
      <c r="JQH540" s="66"/>
      <c r="JQI540" s="66"/>
      <c r="JQJ540" s="79"/>
      <c r="JQK540" s="109"/>
      <c r="JQL540" s="479"/>
      <c r="JQM540" s="78"/>
      <c r="JQN540" s="144"/>
      <c r="JQO540" s="75"/>
      <c r="JQP540" s="66"/>
      <c r="JQQ540" s="66"/>
      <c r="JQR540" s="79"/>
      <c r="JQS540" s="109"/>
      <c r="JQT540" s="479"/>
      <c r="JQU540" s="78"/>
      <c r="JQV540" s="144"/>
      <c r="JQW540" s="75"/>
      <c r="JQX540" s="66"/>
      <c r="JQY540" s="66"/>
      <c r="JQZ540" s="79"/>
      <c r="JRA540" s="109"/>
      <c r="JRB540" s="479"/>
      <c r="JRC540" s="78"/>
      <c r="JRD540" s="144"/>
      <c r="JRE540" s="75"/>
      <c r="JRF540" s="66"/>
      <c r="JRG540" s="66"/>
      <c r="JRH540" s="79"/>
      <c r="JRI540" s="109"/>
      <c r="JRJ540" s="479"/>
      <c r="JRK540" s="78"/>
      <c r="JRL540" s="144"/>
      <c r="JRM540" s="75"/>
      <c r="JRN540" s="66"/>
      <c r="JRO540" s="66"/>
      <c r="JRP540" s="79"/>
      <c r="JRQ540" s="109"/>
      <c r="JRR540" s="479"/>
      <c r="JRS540" s="78"/>
      <c r="JRT540" s="144"/>
      <c r="JRU540" s="75"/>
      <c r="JRV540" s="66"/>
      <c r="JRW540" s="66"/>
      <c r="JRX540" s="79"/>
      <c r="JRY540" s="109"/>
      <c r="JRZ540" s="479"/>
      <c r="JSA540" s="78"/>
      <c r="JSB540" s="144"/>
      <c r="JSC540" s="75"/>
      <c r="JSD540" s="66"/>
      <c r="JSE540" s="66"/>
      <c r="JSF540" s="79"/>
      <c r="JSG540" s="109"/>
      <c r="JSH540" s="479"/>
      <c r="JSI540" s="78"/>
      <c r="JSJ540" s="144"/>
      <c r="JSK540" s="75"/>
      <c r="JSL540" s="66"/>
      <c r="JSM540" s="66"/>
      <c r="JSN540" s="79"/>
      <c r="JSO540" s="109"/>
      <c r="JSP540" s="479"/>
      <c r="JSQ540" s="78"/>
      <c r="JSR540" s="144"/>
      <c r="JSS540" s="75"/>
      <c r="JST540" s="66"/>
      <c r="JSU540" s="66"/>
      <c r="JSV540" s="79"/>
      <c r="JSW540" s="109"/>
      <c r="JSX540" s="479"/>
      <c r="JSY540" s="78"/>
      <c r="JSZ540" s="144"/>
      <c r="JTA540" s="75"/>
      <c r="JTB540" s="66"/>
      <c r="JTC540" s="66"/>
      <c r="JTD540" s="79"/>
      <c r="JTE540" s="109"/>
      <c r="JTF540" s="479"/>
      <c r="JTG540" s="78"/>
      <c r="JTH540" s="144"/>
      <c r="JTI540" s="75"/>
      <c r="JTJ540" s="66"/>
      <c r="JTK540" s="66"/>
      <c r="JTL540" s="79"/>
      <c r="JTM540" s="109"/>
      <c r="JTN540" s="479"/>
      <c r="JTO540" s="78"/>
      <c r="JTP540" s="144"/>
      <c r="JTQ540" s="75"/>
      <c r="JTR540" s="66"/>
      <c r="JTS540" s="66"/>
      <c r="JTT540" s="79"/>
      <c r="JTU540" s="109"/>
      <c r="JTV540" s="479"/>
      <c r="JTW540" s="78"/>
      <c r="JTX540" s="144"/>
      <c r="JTY540" s="75"/>
      <c r="JTZ540" s="66"/>
      <c r="JUA540" s="66"/>
      <c r="JUB540" s="79"/>
      <c r="JUC540" s="109"/>
      <c r="JUD540" s="479"/>
      <c r="JUE540" s="78"/>
      <c r="JUF540" s="144"/>
      <c r="JUG540" s="75"/>
      <c r="JUH540" s="66"/>
      <c r="JUI540" s="66"/>
      <c r="JUJ540" s="79"/>
      <c r="JUK540" s="109"/>
      <c r="JUL540" s="479"/>
      <c r="JUM540" s="78"/>
      <c r="JUN540" s="144"/>
      <c r="JUO540" s="75"/>
      <c r="JUP540" s="66"/>
      <c r="JUQ540" s="66"/>
      <c r="JUR540" s="79"/>
      <c r="JUS540" s="109"/>
      <c r="JUT540" s="479"/>
      <c r="JUU540" s="78"/>
      <c r="JUV540" s="144"/>
      <c r="JUW540" s="75"/>
      <c r="JUX540" s="66"/>
      <c r="JUY540" s="66"/>
      <c r="JUZ540" s="79"/>
      <c r="JVA540" s="109"/>
      <c r="JVB540" s="479"/>
      <c r="JVC540" s="78"/>
      <c r="JVD540" s="144"/>
      <c r="JVE540" s="75"/>
      <c r="JVF540" s="66"/>
      <c r="JVG540" s="66"/>
      <c r="JVH540" s="79"/>
      <c r="JVI540" s="109"/>
      <c r="JVJ540" s="479"/>
      <c r="JVK540" s="78"/>
      <c r="JVL540" s="144"/>
      <c r="JVM540" s="75"/>
      <c r="JVN540" s="66"/>
      <c r="JVO540" s="66"/>
      <c r="JVP540" s="79"/>
      <c r="JVQ540" s="109"/>
      <c r="JVR540" s="479"/>
      <c r="JVS540" s="78"/>
      <c r="JVT540" s="144"/>
      <c r="JVU540" s="75"/>
      <c r="JVV540" s="66"/>
      <c r="JVW540" s="66"/>
      <c r="JVX540" s="79"/>
      <c r="JVY540" s="109"/>
      <c r="JVZ540" s="479"/>
      <c r="JWA540" s="78"/>
      <c r="JWB540" s="144"/>
      <c r="JWC540" s="75"/>
      <c r="JWD540" s="66"/>
      <c r="JWE540" s="66"/>
      <c r="JWF540" s="79"/>
      <c r="JWG540" s="109"/>
      <c r="JWH540" s="479"/>
      <c r="JWI540" s="78"/>
      <c r="JWJ540" s="144"/>
      <c r="JWK540" s="75"/>
      <c r="JWL540" s="66"/>
      <c r="JWM540" s="66"/>
      <c r="JWN540" s="79"/>
      <c r="JWO540" s="109"/>
      <c r="JWP540" s="479"/>
      <c r="JWQ540" s="78"/>
      <c r="JWR540" s="144"/>
      <c r="JWS540" s="75"/>
      <c r="JWT540" s="66"/>
      <c r="JWU540" s="66"/>
      <c r="JWV540" s="79"/>
      <c r="JWW540" s="109"/>
      <c r="JWX540" s="479"/>
      <c r="JWY540" s="78"/>
      <c r="JWZ540" s="144"/>
      <c r="JXA540" s="75"/>
      <c r="JXB540" s="66"/>
      <c r="JXC540" s="66"/>
      <c r="JXD540" s="79"/>
      <c r="JXE540" s="109"/>
      <c r="JXF540" s="479"/>
      <c r="JXG540" s="78"/>
      <c r="JXH540" s="144"/>
      <c r="JXI540" s="75"/>
      <c r="JXJ540" s="66"/>
      <c r="JXK540" s="66"/>
      <c r="JXL540" s="79"/>
      <c r="JXM540" s="109"/>
      <c r="JXN540" s="479"/>
      <c r="JXO540" s="78"/>
      <c r="JXP540" s="144"/>
      <c r="JXQ540" s="75"/>
      <c r="JXR540" s="66"/>
      <c r="JXS540" s="66"/>
      <c r="JXT540" s="79"/>
      <c r="JXU540" s="109"/>
      <c r="JXV540" s="479"/>
      <c r="JXW540" s="78"/>
      <c r="JXX540" s="144"/>
      <c r="JXY540" s="75"/>
      <c r="JXZ540" s="66"/>
      <c r="JYA540" s="66"/>
      <c r="JYB540" s="79"/>
      <c r="JYC540" s="109"/>
      <c r="JYD540" s="479"/>
      <c r="JYE540" s="78"/>
      <c r="JYF540" s="144"/>
      <c r="JYG540" s="75"/>
      <c r="JYH540" s="66"/>
      <c r="JYI540" s="66"/>
      <c r="JYJ540" s="79"/>
      <c r="JYK540" s="109"/>
      <c r="JYL540" s="479"/>
      <c r="JYM540" s="78"/>
      <c r="JYN540" s="144"/>
      <c r="JYO540" s="75"/>
      <c r="JYP540" s="66"/>
      <c r="JYQ540" s="66"/>
      <c r="JYR540" s="79"/>
      <c r="JYS540" s="109"/>
      <c r="JYT540" s="479"/>
      <c r="JYU540" s="78"/>
      <c r="JYV540" s="144"/>
      <c r="JYW540" s="75"/>
      <c r="JYX540" s="66"/>
      <c r="JYY540" s="66"/>
      <c r="JYZ540" s="79"/>
      <c r="JZA540" s="109"/>
      <c r="JZB540" s="479"/>
      <c r="JZC540" s="78"/>
      <c r="JZD540" s="144"/>
      <c r="JZE540" s="75"/>
      <c r="JZF540" s="66"/>
      <c r="JZG540" s="66"/>
      <c r="JZH540" s="79"/>
      <c r="JZI540" s="109"/>
      <c r="JZJ540" s="479"/>
      <c r="JZK540" s="78"/>
      <c r="JZL540" s="144"/>
      <c r="JZM540" s="75"/>
      <c r="JZN540" s="66"/>
      <c r="JZO540" s="66"/>
      <c r="JZP540" s="79"/>
      <c r="JZQ540" s="109"/>
      <c r="JZR540" s="479"/>
      <c r="JZS540" s="78"/>
      <c r="JZT540" s="144"/>
      <c r="JZU540" s="75"/>
      <c r="JZV540" s="66"/>
      <c r="JZW540" s="66"/>
      <c r="JZX540" s="79"/>
      <c r="JZY540" s="109"/>
      <c r="JZZ540" s="479"/>
      <c r="KAA540" s="78"/>
      <c r="KAB540" s="144"/>
      <c r="KAC540" s="75"/>
      <c r="KAD540" s="66"/>
      <c r="KAE540" s="66"/>
      <c r="KAF540" s="79"/>
      <c r="KAG540" s="109"/>
      <c r="KAH540" s="479"/>
      <c r="KAI540" s="78"/>
      <c r="KAJ540" s="144"/>
      <c r="KAK540" s="75"/>
      <c r="KAL540" s="66"/>
      <c r="KAM540" s="66"/>
      <c r="KAN540" s="79"/>
      <c r="KAO540" s="109"/>
      <c r="KAP540" s="479"/>
      <c r="KAQ540" s="78"/>
      <c r="KAR540" s="144"/>
      <c r="KAS540" s="75"/>
      <c r="KAT540" s="66"/>
      <c r="KAU540" s="66"/>
      <c r="KAV540" s="79"/>
      <c r="KAW540" s="109"/>
      <c r="KAX540" s="479"/>
      <c r="KAY540" s="78"/>
      <c r="KAZ540" s="144"/>
      <c r="KBA540" s="75"/>
      <c r="KBB540" s="66"/>
      <c r="KBC540" s="66"/>
      <c r="KBD540" s="79"/>
      <c r="KBE540" s="109"/>
      <c r="KBF540" s="479"/>
      <c r="KBG540" s="78"/>
      <c r="KBH540" s="144"/>
      <c r="KBI540" s="75"/>
      <c r="KBJ540" s="66"/>
      <c r="KBK540" s="66"/>
      <c r="KBL540" s="79"/>
      <c r="KBM540" s="109"/>
      <c r="KBN540" s="479"/>
      <c r="KBO540" s="78"/>
      <c r="KBP540" s="144"/>
      <c r="KBQ540" s="75"/>
      <c r="KBR540" s="66"/>
      <c r="KBS540" s="66"/>
      <c r="KBT540" s="79"/>
      <c r="KBU540" s="109"/>
      <c r="KBV540" s="479"/>
      <c r="KBW540" s="78"/>
      <c r="KBX540" s="144"/>
      <c r="KBY540" s="75"/>
      <c r="KBZ540" s="66"/>
      <c r="KCA540" s="66"/>
      <c r="KCB540" s="79"/>
      <c r="KCC540" s="109"/>
      <c r="KCD540" s="479"/>
      <c r="KCE540" s="78"/>
      <c r="KCF540" s="144"/>
      <c r="KCG540" s="75"/>
      <c r="KCH540" s="66"/>
      <c r="KCI540" s="66"/>
      <c r="KCJ540" s="79"/>
      <c r="KCK540" s="109"/>
      <c r="KCL540" s="479"/>
      <c r="KCM540" s="78"/>
      <c r="KCN540" s="144"/>
      <c r="KCO540" s="75"/>
      <c r="KCP540" s="66"/>
      <c r="KCQ540" s="66"/>
      <c r="KCR540" s="79"/>
      <c r="KCS540" s="109"/>
      <c r="KCT540" s="479"/>
      <c r="KCU540" s="78"/>
      <c r="KCV540" s="144"/>
      <c r="KCW540" s="75"/>
      <c r="KCX540" s="66"/>
      <c r="KCY540" s="66"/>
      <c r="KCZ540" s="79"/>
      <c r="KDA540" s="109"/>
      <c r="KDB540" s="479"/>
      <c r="KDC540" s="78"/>
      <c r="KDD540" s="144"/>
      <c r="KDE540" s="75"/>
      <c r="KDF540" s="66"/>
      <c r="KDG540" s="66"/>
      <c r="KDH540" s="79"/>
      <c r="KDI540" s="109"/>
      <c r="KDJ540" s="479"/>
      <c r="KDK540" s="78"/>
      <c r="KDL540" s="144"/>
      <c r="KDM540" s="75"/>
      <c r="KDN540" s="66"/>
      <c r="KDO540" s="66"/>
      <c r="KDP540" s="79"/>
      <c r="KDQ540" s="109"/>
      <c r="KDR540" s="479"/>
      <c r="KDS540" s="78"/>
      <c r="KDT540" s="144"/>
      <c r="KDU540" s="75"/>
      <c r="KDV540" s="66"/>
      <c r="KDW540" s="66"/>
      <c r="KDX540" s="79"/>
      <c r="KDY540" s="109"/>
      <c r="KDZ540" s="479"/>
      <c r="KEA540" s="78"/>
      <c r="KEB540" s="144"/>
      <c r="KEC540" s="75"/>
      <c r="KED540" s="66"/>
      <c r="KEE540" s="66"/>
      <c r="KEF540" s="79"/>
      <c r="KEG540" s="109"/>
      <c r="KEH540" s="479"/>
      <c r="KEI540" s="78"/>
      <c r="KEJ540" s="144"/>
      <c r="KEK540" s="75"/>
      <c r="KEL540" s="66"/>
      <c r="KEM540" s="66"/>
      <c r="KEN540" s="79"/>
      <c r="KEO540" s="109"/>
      <c r="KEP540" s="479"/>
      <c r="KEQ540" s="78"/>
      <c r="KER540" s="144"/>
      <c r="KES540" s="75"/>
      <c r="KET540" s="66"/>
      <c r="KEU540" s="66"/>
      <c r="KEV540" s="79"/>
      <c r="KEW540" s="109"/>
      <c r="KEX540" s="479"/>
      <c r="KEY540" s="78"/>
      <c r="KEZ540" s="144"/>
      <c r="KFA540" s="75"/>
      <c r="KFB540" s="66"/>
      <c r="KFC540" s="66"/>
      <c r="KFD540" s="79"/>
      <c r="KFE540" s="109"/>
      <c r="KFF540" s="479"/>
      <c r="KFG540" s="78"/>
      <c r="KFH540" s="144"/>
      <c r="KFI540" s="75"/>
      <c r="KFJ540" s="66"/>
      <c r="KFK540" s="66"/>
      <c r="KFL540" s="79"/>
      <c r="KFM540" s="109"/>
      <c r="KFN540" s="479"/>
      <c r="KFO540" s="78"/>
      <c r="KFP540" s="144"/>
      <c r="KFQ540" s="75"/>
      <c r="KFR540" s="66"/>
      <c r="KFS540" s="66"/>
      <c r="KFT540" s="79"/>
      <c r="KFU540" s="109"/>
      <c r="KFV540" s="479"/>
      <c r="KFW540" s="78"/>
      <c r="KFX540" s="144"/>
      <c r="KFY540" s="75"/>
      <c r="KFZ540" s="66"/>
      <c r="KGA540" s="66"/>
      <c r="KGB540" s="79"/>
      <c r="KGC540" s="109"/>
      <c r="KGD540" s="479"/>
      <c r="KGE540" s="78"/>
      <c r="KGF540" s="144"/>
      <c r="KGG540" s="75"/>
      <c r="KGH540" s="66"/>
      <c r="KGI540" s="66"/>
      <c r="KGJ540" s="79"/>
      <c r="KGK540" s="109"/>
      <c r="KGL540" s="479"/>
      <c r="KGM540" s="78"/>
      <c r="KGN540" s="144"/>
      <c r="KGO540" s="75"/>
      <c r="KGP540" s="66"/>
      <c r="KGQ540" s="66"/>
      <c r="KGR540" s="79"/>
      <c r="KGS540" s="109"/>
      <c r="KGT540" s="479"/>
      <c r="KGU540" s="78"/>
      <c r="KGV540" s="144"/>
      <c r="KGW540" s="75"/>
      <c r="KGX540" s="66"/>
      <c r="KGY540" s="66"/>
      <c r="KGZ540" s="79"/>
      <c r="KHA540" s="109"/>
      <c r="KHB540" s="479"/>
      <c r="KHC540" s="78"/>
      <c r="KHD540" s="144"/>
      <c r="KHE540" s="75"/>
      <c r="KHF540" s="66"/>
      <c r="KHG540" s="66"/>
      <c r="KHH540" s="79"/>
      <c r="KHI540" s="109"/>
      <c r="KHJ540" s="479"/>
      <c r="KHK540" s="78"/>
      <c r="KHL540" s="144"/>
      <c r="KHM540" s="75"/>
      <c r="KHN540" s="66"/>
      <c r="KHO540" s="66"/>
      <c r="KHP540" s="79"/>
      <c r="KHQ540" s="109"/>
      <c r="KHR540" s="479"/>
      <c r="KHS540" s="78"/>
      <c r="KHT540" s="144"/>
      <c r="KHU540" s="75"/>
      <c r="KHV540" s="66"/>
      <c r="KHW540" s="66"/>
      <c r="KHX540" s="79"/>
      <c r="KHY540" s="109"/>
      <c r="KHZ540" s="479"/>
      <c r="KIA540" s="78"/>
      <c r="KIB540" s="144"/>
      <c r="KIC540" s="75"/>
      <c r="KID540" s="66"/>
      <c r="KIE540" s="66"/>
      <c r="KIF540" s="79"/>
      <c r="KIG540" s="109"/>
      <c r="KIH540" s="479"/>
      <c r="KII540" s="78"/>
      <c r="KIJ540" s="144"/>
      <c r="KIK540" s="75"/>
      <c r="KIL540" s="66"/>
      <c r="KIM540" s="66"/>
      <c r="KIN540" s="79"/>
      <c r="KIO540" s="109"/>
      <c r="KIP540" s="479"/>
      <c r="KIQ540" s="78"/>
      <c r="KIR540" s="144"/>
      <c r="KIS540" s="75"/>
      <c r="KIT540" s="66"/>
      <c r="KIU540" s="66"/>
      <c r="KIV540" s="79"/>
      <c r="KIW540" s="109"/>
      <c r="KIX540" s="479"/>
      <c r="KIY540" s="78"/>
      <c r="KIZ540" s="144"/>
      <c r="KJA540" s="75"/>
      <c r="KJB540" s="66"/>
      <c r="KJC540" s="66"/>
      <c r="KJD540" s="79"/>
      <c r="KJE540" s="109"/>
      <c r="KJF540" s="479"/>
      <c r="KJG540" s="78"/>
      <c r="KJH540" s="144"/>
      <c r="KJI540" s="75"/>
      <c r="KJJ540" s="66"/>
      <c r="KJK540" s="66"/>
      <c r="KJL540" s="79"/>
      <c r="KJM540" s="109"/>
      <c r="KJN540" s="479"/>
      <c r="KJO540" s="78"/>
      <c r="KJP540" s="144"/>
      <c r="KJQ540" s="75"/>
      <c r="KJR540" s="66"/>
      <c r="KJS540" s="66"/>
      <c r="KJT540" s="79"/>
      <c r="KJU540" s="109"/>
      <c r="KJV540" s="479"/>
      <c r="KJW540" s="78"/>
      <c r="KJX540" s="144"/>
      <c r="KJY540" s="75"/>
      <c r="KJZ540" s="66"/>
      <c r="KKA540" s="66"/>
      <c r="KKB540" s="79"/>
      <c r="KKC540" s="109"/>
      <c r="KKD540" s="479"/>
      <c r="KKE540" s="78"/>
      <c r="KKF540" s="144"/>
      <c r="KKG540" s="75"/>
      <c r="KKH540" s="66"/>
      <c r="KKI540" s="66"/>
      <c r="KKJ540" s="79"/>
      <c r="KKK540" s="109"/>
      <c r="KKL540" s="479"/>
      <c r="KKM540" s="78"/>
      <c r="KKN540" s="144"/>
      <c r="KKO540" s="75"/>
      <c r="KKP540" s="66"/>
      <c r="KKQ540" s="66"/>
      <c r="KKR540" s="79"/>
      <c r="KKS540" s="109"/>
      <c r="KKT540" s="479"/>
      <c r="KKU540" s="78"/>
      <c r="KKV540" s="144"/>
      <c r="KKW540" s="75"/>
      <c r="KKX540" s="66"/>
      <c r="KKY540" s="66"/>
      <c r="KKZ540" s="79"/>
      <c r="KLA540" s="109"/>
      <c r="KLB540" s="479"/>
      <c r="KLC540" s="78"/>
      <c r="KLD540" s="144"/>
      <c r="KLE540" s="75"/>
      <c r="KLF540" s="66"/>
      <c r="KLG540" s="66"/>
      <c r="KLH540" s="79"/>
      <c r="KLI540" s="109"/>
      <c r="KLJ540" s="479"/>
      <c r="KLK540" s="78"/>
      <c r="KLL540" s="144"/>
      <c r="KLM540" s="75"/>
      <c r="KLN540" s="66"/>
      <c r="KLO540" s="66"/>
      <c r="KLP540" s="79"/>
      <c r="KLQ540" s="109"/>
      <c r="KLR540" s="479"/>
      <c r="KLS540" s="78"/>
      <c r="KLT540" s="144"/>
      <c r="KLU540" s="75"/>
      <c r="KLV540" s="66"/>
      <c r="KLW540" s="66"/>
      <c r="KLX540" s="79"/>
      <c r="KLY540" s="109"/>
      <c r="KLZ540" s="479"/>
      <c r="KMA540" s="78"/>
      <c r="KMB540" s="144"/>
      <c r="KMC540" s="75"/>
      <c r="KMD540" s="66"/>
      <c r="KME540" s="66"/>
      <c r="KMF540" s="79"/>
      <c r="KMG540" s="109"/>
      <c r="KMH540" s="479"/>
      <c r="KMI540" s="78"/>
      <c r="KMJ540" s="144"/>
      <c r="KMK540" s="75"/>
      <c r="KML540" s="66"/>
      <c r="KMM540" s="66"/>
      <c r="KMN540" s="79"/>
      <c r="KMO540" s="109"/>
      <c r="KMP540" s="479"/>
      <c r="KMQ540" s="78"/>
      <c r="KMR540" s="144"/>
      <c r="KMS540" s="75"/>
      <c r="KMT540" s="66"/>
      <c r="KMU540" s="66"/>
      <c r="KMV540" s="79"/>
      <c r="KMW540" s="109"/>
      <c r="KMX540" s="479"/>
      <c r="KMY540" s="78"/>
      <c r="KMZ540" s="144"/>
      <c r="KNA540" s="75"/>
      <c r="KNB540" s="66"/>
      <c r="KNC540" s="66"/>
      <c r="KND540" s="79"/>
      <c r="KNE540" s="109"/>
      <c r="KNF540" s="479"/>
      <c r="KNG540" s="78"/>
      <c r="KNH540" s="144"/>
      <c r="KNI540" s="75"/>
      <c r="KNJ540" s="66"/>
      <c r="KNK540" s="66"/>
      <c r="KNL540" s="79"/>
      <c r="KNM540" s="109"/>
      <c r="KNN540" s="479"/>
      <c r="KNO540" s="78"/>
      <c r="KNP540" s="144"/>
      <c r="KNQ540" s="75"/>
      <c r="KNR540" s="66"/>
      <c r="KNS540" s="66"/>
      <c r="KNT540" s="79"/>
      <c r="KNU540" s="109"/>
      <c r="KNV540" s="479"/>
      <c r="KNW540" s="78"/>
      <c r="KNX540" s="144"/>
      <c r="KNY540" s="75"/>
      <c r="KNZ540" s="66"/>
      <c r="KOA540" s="66"/>
      <c r="KOB540" s="79"/>
      <c r="KOC540" s="109"/>
      <c r="KOD540" s="479"/>
      <c r="KOE540" s="78"/>
      <c r="KOF540" s="144"/>
      <c r="KOG540" s="75"/>
      <c r="KOH540" s="66"/>
      <c r="KOI540" s="66"/>
      <c r="KOJ540" s="79"/>
      <c r="KOK540" s="109"/>
      <c r="KOL540" s="479"/>
      <c r="KOM540" s="78"/>
      <c r="KON540" s="144"/>
      <c r="KOO540" s="75"/>
      <c r="KOP540" s="66"/>
      <c r="KOQ540" s="66"/>
      <c r="KOR540" s="79"/>
      <c r="KOS540" s="109"/>
      <c r="KOT540" s="479"/>
      <c r="KOU540" s="78"/>
      <c r="KOV540" s="144"/>
      <c r="KOW540" s="75"/>
      <c r="KOX540" s="66"/>
      <c r="KOY540" s="66"/>
      <c r="KOZ540" s="79"/>
      <c r="KPA540" s="109"/>
      <c r="KPB540" s="479"/>
      <c r="KPC540" s="78"/>
      <c r="KPD540" s="144"/>
      <c r="KPE540" s="75"/>
      <c r="KPF540" s="66"/>
      <c r="KPG540" s="66"/>
      <c r="KPH540" s="79"/>
      <c r="KPI540" s="109"/>
      <c r="KPJ540" s="479"/>
      <c r="KPK540" s="78"/>
      <c r="KPL540" s="144"/>
      <c r="KPM540" s="75"/>
      <c r="KPN540" s="66"/>
      <c r="KPO540" s="66"/>
      <c r="KPP540" s="79"/>
      <c r="KPQ540" s="109"/>
      <c r="KPR540" s="479"/>
      <c r="KPS540" s="78"/>
      <c r="KPT540" s="144"/>
      <c r="KPU540" s="75"/>
      <c r="KPV540" s="66"/>
      <c r="KPW540" s="66"/>
      <c r="KPX540" s="79"/>
      <c r="KPY540" s="109"/>
      <c r="KPZ540" s="479"/>
      <c r="KQA540" s="78"/>
      <c r="KQB540" s="144"/>
      <c r="KQC540" s="75"/>
      <c r="KQD540" s="66"/>
      <c r="KQE540" s="66"/>
      <c r="KQF540" s="79"/>
      <c r="KQG540" s="109"/>
      <c r="KQH540" s="479"/>
      <c r="KQI540" s="78"/>
      <c r="KQJ540" s="144"/>
      <c r="KQK540" s="75"/>
      <c r="KQL540" s="66"/>
      <c r="KQM540" s="66"/>
      <c r="KQN540" s="79"/>
      <c r="KQO540" s="109"/>
      <c r="KQP540" s="479"/>
      <c r="KQQ540" s="78"/>
      <c r="KQR540" s="144"/>
      <c r="KQS540" s="75"/>
      <c r="KQT540" s="66"/>
      <c r="KQU540" s="66"/>
      <c r="KQV540" s="79"/>
      <c r="KQW540" s="109"/>
      <c r="KQX540" s="479"/>
      <c r="KQY540" s="78"/>
      <c r="KQZ540" s="144"/>
      <c r="KRA540" s="75"/>
      <c r="KRB540" s="66"/>
      <c r="KRC540" s="66"/>
      <c r="KRD540" s="79"/>
      <c r="KRE540" s="109"/>
      <c r="KRF540" s="479"/>
      <c r="KRG540" s="78"/>
      <c r="KRH540" s="144"/>
      <c r="KRI540" s="75"/>
      <c r="KRJ540" s="66"/>
      <c r="KRK540" s="66"/>
      <c r="KRL540" s="79"/>
      <c r="KRM540" s="109"/>
      <c r="KRN540" s="479"/>
      <c r="KRO540" s="78"/>
      <c r="KRP540" s="144"/>
      <c r="KRQ540" s="75"/>
      <c r="KRR540" s="66"/>
      <c r="KRS540" s="66"/>
      <c r="KRT540" s="79"/>
      <c r="KRU540" s="109"/>
      <c r="KRV540" s="479"/>
      <c r="KRW540" s="78"/>
      <c r="KRX540" s="144"/>
      <c r="KRY540" s="75"/>
      <c r="KRZ540" s="66"/>
      <c r="KSA540" s="66"/>
      <c r="KSB540" s="79"/>
      <c r="KSC540" s="109"/>
      <c r="KSD540" s="479"/>
      <c r="KSE540" s="78"/>
      <c r="KSF540" s="144"/>
      <c r="KSG540" s="75"/>
      <c r="KSH540" s="66"/>
      <c r="KSI540" s="66"/>
      <c r="KSJ540" s="79"/>
      <c r="KSK540" s="109"/>
      <c r="KSL540" s="479"/>
      <c r="KSM540" s="78"/>
      <c r="KSN540" s="144"/>
      <c r="KSO540" s="75"/>
      <c r="KSP540" s="66"/>
      <c r="KSQ540" s="66"/>
      <c r="KSR540" s="79"/>
      <c r="KSS540" s="109"/>
      <c r="KST540" s="479"/>
      <c r="KSU540" s="78"/>
      <c r="KSV540" s="144"/>
      <c r="KSW540" s="75"/>
      <c r="KSX540" s="66"/>
      <c r="KSY540" s="66"/>
      <c r="KSZ540" s="79"/>
      <c r="KTA540" s="109"/>
      <c r="KTB540" s="479"/>
      <c r="KTC540" s="78"/>
      <c r="KTD540" s="144"/>
      <c r="KTE540" s="75"/>
      <c r="KTF540" s="66"/>
      <c r="KTG540" s="66"/>
      <c r="KTH540" s="79"/>
      <c r="KTI540" s="109"/>
      <c r="KTJ540" s="479"/>
      <c r="KTK540" s="78"/>
      <c r="KTL540" s="144"/>
      <c r="KTM540" s="75"/>
      <c r="KTN540" s="66"/>
      <c r="KTO540" s="66"/>
      <c r="KTP540" s="79"/>
      <c r="KTQ540" s="109"/>
      <c r="KTR540" s="479"/>
      <c r="KTS540" s="78"/>
      <c r="KTT540" s="144"/>
      <c r="KTU540" s="75"/>
      <c r="KTV540" s="66"/>
      <c r="KTW540" s="66"/>
      <c r="KTX540" s="79"/>
      <c r="KTY540" s="109"/>
      <c r="KTZ540" s="479"/>
      <c r="KUA540" s="78"/>
      <c r="KUB540" s="144"/>
      <c r="KUC540" s="75"/>
      <c r="KUD540" s="66"/>
      <c r="KUE540" s="66"/>
      <c r="KUF540" s="79"/>
      <c r="KUG540" s="109"/>
      <c r="KUH540" s="479"/>
      <c r="KUI540" s="78"/>
      <c r="KUJ540" s="144"/>
      <c r="KUK540" s="75"/>
      <c r="KUL540" s="66"/>
      <c r="KUM540" s="66"/>
      <c r="KUN540" s="79"/>
      <c r="KUO540" s="109"/>
      <c r="KUP540" s="479"/>
      <c r="KUQ540" s="78"/>
      <c r="KUR540" s="144"/>
      <c r="KUS540" s="75"/>
      <c r="KUT540" s="66"/>
      <c r="KUU540" s="66"/>
      <c r="KUV540" s="79"/>
      <c r="KUW540" s="109"/>
      <c r="KUX540" s="479"/>
      <c r="KUY540" s="78"/>
      <c r="KUZ540" s="144"/>
      <c r="KVA540" s="75"/>
      <c r="KVB540" s="66"/>
      <c r="KVC540" s="66"/>
      <c r="KVD540" s="79"/>
      <c r="KVE540" s="109"/>
      <c r="KVF540" s="479"/>
      <c r="KVG540" s="78"/>
      <c r="KVH540" s="144"/>
      <c r="KVI540" s="75"/>
      <c r="KVJ540" s="66"/>
      <c r="KVK540" s="66"/>
      <c r="KVL540" s="79"/>
      <c r="KVM540" s="109"/>
      <c r="KVN540" s="479"/>
      <c r="KVO540" s="78"/>
      <c r="KVP540" s="144"/>
      <c r="KVQ540" s="75"/>
      <c r="KVR540" s="66"/>
      <c r="KVS540" s="66"/>
      <c r="KVT540" s="79"/>
      <c r="KVU540" s="109"/>
      <c r="KVV540" s="479"/>
      <c r="KVW540" s="78"/>
      <c r="KVX540" s="144"/>
      <c r="KVY540" s="75"/>
      <c r="KVZ540" s="66"/>
      <c r="KWA540" s="66"/>
      <c r="KWB540" s="79"/>
      <c r="KWC540" s="109"/>
      <c r="KWD540" s="479"/>
      <c r="KWE540" s="78"/>
      <c r="KWF540" s="144"/>
      <c r="KWG540" s="75"/>
      <c r="KWH540" s="66"/>
      <c r="KWI540" s="66"/>
      <c r="KWJ540" s="79"/>
      <c r="KWK540" s="109"/>
      <c r="KWL540" s="479"/>
      <c r="KWM540" s="78"/>
      <c r="KWN540" s="144"/>
      <c r="KWO540" s="75"/>
      <c r="KWP540" s="66"/>
      <c r="KWQ540" s="66"/>
      <c r="KWR540" s="79"/>
      <c r="KWS540" s="109"/>
      <c r="KWT540" s="479"/>
      <c r="KWU540" s="78"/>
      <c r="KWV540" s="144"/>
      <c r="KWW540" s="75"/>
      <c r="KWX540" s="66"/>
      <c r="KWY540" s="66"/>
      <c r="KWZ540" s="79"/>
      <c r="KXA540" s="109"/>
      <c r="KXB540" s="479"/>
      <c r="KXC540" s="78"/>
      <c r="KXD540" s="144"/>
      <c r="KXE540" s="75"/>
      <c r="KXF540" s="66"/>
      <c r="KXG540" s="66"/>
      <c r="KXH540" s="79"/>
      <c r="KXI540" s="109"/>
      <c r="KXJ540" s="479"/>
      <c r="KXK540" s="78"/>
      <c r="KXL540" s="144"/>
      <c r="KXM540" s="75"/>
      <c r="KXN540" s="66"/>
      <c r="KXO540" s="66"/>
      <c r="KXP540" s="79"/>
      <c r="KXQ540" s="109"/>
      <c r="KXR540" s="479"/>
      <c r="KXS540" s="78"/>
      <c r="KXT540" s="144"/>
      <c r="KXU540" s="75"/>
      <c r="KXV540" s="66"/>
      <c r="KXW540" s="66"/>
      <c r="KXX540" s="79"/>
      <c r="KXY540" s="109"/>
      <c r="KXZ540" s="479"/>
      <c r="KYA540" s="78"/>
      <c r="KYB540" s="144"/>
      <c r="KYC540" s="75"/>
      <c r="KYD540" s="66"/>
      <c r="KYE540" s="66"/>
      <c r="KYF540" s="79"/>
      <c r="KYG540" s="109"/>
      <c r="KYH540" s="479"/>
      <c r="KYI540" s="78"/>
      <c r="KYJ540" s="144"/>
      <c r="KYK540" s="75"/>
      <c r="KYL540" s="66"/>
      <c r="KYM540" s="66"/>
      <c r="KYN540" s="79"/>
      <c r="KYO540" s="109"/>
      <c r="KYP540" s="479"/>
      <c r="KYQ540" s="78"/>
      <c r="KYR540" s="144"/>
      <c r="KYS540" s="75"/>
      <c r="KYT540" s="66"/>
      <c r="KYU540" s="66"/>
      <c r="KYV540" s="79"/>
      <c r="KYW540" s="109"/>
      <c r="KYX540" s="479"/>
      <c r="KYY540" s="78"/>
      <c r="KYZ540" s="144"/>
      <c r="KZA540" s="75"/>
      <c r="KZB540" s="66"/>
      <c r="KZC540" s="66"/>
      <c r="KZD540" s="79"/>
      <c r="KZE540" s="109"/>
      <c r="KZF540" s="479"/>
      <c r="KZG540" s="78"/>
      <c r="KZH540" s="144"/>
      <c r="KZI540" s="75"/>
      <c r="KZJ540" s="66"/>
      <c r="KZK540" s="66"/>
      <c r="KZL540" s="79"/>
      <c r="KZM540" s="109"/>
      <c r="KZN540" s="479"/>
      <c r="KZO540" s="78"/>
      <c r="KZP540" s="144"/>
      <c r="KZQ540" s="75"/>
      <c r="KZR540" s="66"/>
      <c r="KZS540" s="66"/>
      <c r="KZT540" s="79"/>
      <c r="KZU540" s="109"/>
      <c r="KZV540" s="479"/>
      <c r="KZW540" s="78"/>
      <c r="KZX540" s="144"/>
      <c r="KZY540" s="75"/>
      <c r="KZZ540" s="66"/>
      <c r="LAA540" s="66"/>
      <c r="LAB540" s="79"/>
      <c r="LAC540" s="109"/>
      <c r="LAD540" s="479"/>
      <c r="LAE540" s="78"/>
      <c r="LAF540" s="144"/>
      <c r="LAG540" s="75"/>
      <c r="LAH540" s="66"/>
      <c r="LAI540" s="66"/>
      <c r="LAJ540" s="79"/>
      <c r="LAK540" s="109"/>
      <c r="LAL540" s="479"/>
      <c r="LAM540" s="78"/>
      <c r="LAN540" s="144"/>
      <c r="LAO540" s="75"/>
      <c r="LAP540" s="66"/>
      <c r="LAQ540" s="66"/>
      <c r="LAR540" s="79"/>
      <c r="LAS540" s="109"/>
      <c r="LAT540" s="479"/>
      <c r="LAU540" s="78"/>
      <c r="LAV540" s="144"/>
      <c r="LAW540" s="75"/>
      <c r="LAX540" s="66"/>
      <c r="LAY540" s="66"/>
      <c r="LAZ540" s="79"/>
      <c r="LBA540" s="109"/>
      <c r="LBB540" s="479"/>
      <c r="LBC540" s="78"/>
      <c r="LBD540" s="144"/>
      <c r="LBE540" s="75"/>
      <c r="LBF540" s="66"/>
      <c r="LBG540" s="66"/>
      <c r="LBH540" s="79"/>
      <c r="LBI540" s="109"/>
      <c r="LBJ540" s="479"/>
      <c r="LBK540" s="78"/>
      <c r="LBL540" s="144"/>
      <c r="LBM540" s="75"/>
      <c r="LBN540" s="66"/>
      <c r="LBO540" s="66"/>
      <c r="LBP540" s="79"/>
      <c r="LBQ540" s="109"/>
      <c r="LBR540" s="479"/>
      <c r="LBS540" s="78"/>
      <c r="LBT540" s="144"/>
      <c r="LBU540" s="75"/>
      <c r="LBV540" s="66"/>
      <c r="LBW540" s="66"/>
      <c r="LBX540" s="79"/>
      <c r="LBY540" s="109"/>
      <c r="LBZ540" s="479"/>
      <c r="LCA540" s="78"/>
      <c r="LCB540" s="144"/>
      <c r="LCC540" s="75"/>
      <c r="LCD540" s="66"/>
      <c r="LCE540" s="66"/>
      <c r="LCF540" s="79"/>
      <c r="LCG540" s="109"/>
      <c r="LCH540" s="479"/>
      <c r="LCI540" s="78"/>
      <c r="LCJ540" s="144"/>
      <c r="LCK540" s="75"/>
      <c r="LCL540" s="66"/>
      <c r="LCM540" s="66"/>
      <c r="LCN540" s="79"/>
      <c r="LCO540" s="109"/>
      <c r="LCP540" s="479"/>
      <c r="LCQ540" s="78"/>
      <c r="LCR540" s="144"/>
      <c r="LCS540" s="75"/>
      <c r="LCT540" s="66"/>
      <c r="LCU540" s="66"/>
      <c r="LCV540" s="79"/>
      <c r="LCW540" s="109"/>
      <c r="LCX540" s="479"/>
      <c r="LCY540" s="78"/>
      <c r="LCZ540" s="144"/>
      <c r="LDA540" s="75"/>
      <c r="LDB540" s="66"/>
      <c r="LDC540" s="66"/>
      <c r="LDD540" s="79"/>
      <c r="LDE540" s="109"/>
      <c r="LDF540" s="479"/>
      <c r="LDG540" s="78"/>
      <c r="LDH540" s="144"/>
      <c r="LDI540" s="75"/>
      <c r="LDJ540" s="66"/>
      <c r="LDK540" s="66"/>
      <c r="LDL540" s="79"/>
      <c r="LDM540" s="109"/>
      <c r="LDN540" s="479"/>
      <c r="LDO540" s="78"/>
      <c r="LDP540" s="144"/>
      <c r="LDQ540" s="75"/>
      <c r="LDR540" s="66"/>
      <c r="LDS540" s="66"/>
      <c r="LDT540" s="79"/>
      <c r="LDU540" s="109"/>
      <c r="LDV540" s="479"/>
      <c r="LDW540" s="78"/>
      <c r="LDX540" s="144"/>
      <c r="LDY540" s="75"/>
      <c r="LDZ540" s="66"/>
      <c r="LEA540" s="66"/>
      <c r="LEB540" s="79"/>
      <c r="LEC540" s="109"/>
      <c r="LED540" s="479"/>
      <c r="LEE540" s="78"/>
      <c r="LEF540" s="144"/>
      <c r="LEG540" s="75"/>
      <c r="LEH540" s="66"/>
      <c r="LEI540" s="66"/>
      <c r="LEJ540" s="79"/>
      <c r="LEK540" s="109"/>
      <c r="LEL540" s="479"/>
      <c r="LEM540" s="78"/>
      <c r="LEN540" s="144"/>
      <c r="LEO540" s="75"/>
      <c r="LEP540" s="66"/>
      <c r="LEQ540" s="66"/>
      <c r="LER540" s="79"/>
      <c r="LES540" s="109"/>
      <c r="LET540" s="479"/>
      <c r="LEU540" s="78"/>
      <c r="LEV540" s="144"/>
      <c r="LEW540" s="75"/>
      <c r="LEX540" s="66"/>
      <c r="LEY540" s="66"/>
      <c r="LEZ540" s="79"/>
      <c r="LFA540" s="109"/>
      <c r="LFB540" s="479"/>
      <c r="LFC540" s="78"/>
      <c r="LFD540" s="144"/>
      <c r="LFE540" s="75"/>
      <c r="LFF540" s="66"/>
      <c r="LFG540" s="66"/>
      <c r="LFH540" s="79"/>
      <c r="LFI540" s="109"/>
      <c r="LFJ540" s="479"/>
      <c r="LFK540" s="78"/>
      <c r="LFL540" s="144"/>
      <c r="LFM540" s="75"/>
      <c r="LFN540" s="66"/>
      <c r="LFO540" s="66"/>
      <c r="LFP540" s="79"/>
      <c r="LFQ540" s="109"/>
      <c r="LFR540" s="479"/>
      <c r="LFS540" s="78"/>
      <c r="LFT540" s="144"/>
      <c r="LFU540" s="75"/>
      <c r="LFV540" s="66"/>
      <c r="LFW540" s="66"/>
      <c r="LFX540" s="79"/>
      <c r="LFY540" s="109"/>
      <c r="LFZ540" s="479"/>
      <c r="LGA540" s="78"/>
      <c r="LGB540" s="144"/>
      <c r="LGC540" s="75"/>
      <c r="LGD540" s="66"/>
      <c r="LGE540" s="66"/>
      <c r="LGF540" s="79"/>
      <c r="LGG540" s="109"/>
      <c r="LGH540" s="479"/>
      <c r="LGI540" s="78"/>
      <c r="LGJ540" s="144"/>
      <c r="LGK540" s="75"/>
      <c r="LGL540" s="66"/>
      <c r="LGM540" s="66"/>
      <c r="LGN540" s="79"/>
      <c r="LGO540" s="109"/>
      <c r="LGP540" s="479"/>
      <c r="LGQ540" s="78"/>
      <c r="LGR540" s="144"/>
      <c r="LGS540" s="75"/>
      <c r="LGT540" s="66"/>
      <c r="LGU540" s="66"/>
      <c r="LGV540" s="79"/>
      <c r="LGW540" s="109"/>
      <c r="LGX540" s="479"/>
      <c r="LGY540" s="78"/>
      <c r="LGZ540" s="144"/>
      <c r="LHA540" s="75"/>
      <c r="LHB540" s="66"/>
      <c r="LHC540" s="66"/>
      <c r="LHD540" s="79"/>
      <c r="LHE540" s="109"/>
      <c r="LHF540" s="479"/>
      <c r="LHG540" s="78"/>
      <c r="LHH540" s="144"/>
      <c r="LHI540" s="75"/>
      <c r="LHJ540" s="66"/>
      <c r="LHK540" s="66"/>
      <c r="LHL540" s="79"/>
      <c r="LHM540" s="109"/>
      <c r="LHN540" s="479"/>
      <c r="LHO540" s="78"/>
      <c r="LHP540" s="144"/>
      <c r="LHQ540" s="75"/>
      <c r="LHR540" s="66"/>
      <c r="LHS540" s="66"/>
      <c r="LHT540" s="79"/>
      <c r="LHU540" s="109"/>
      <c r="LHV540" s="479"/>
      <c r="LHW540" s="78"/>
      <c r="LHX540" s="144"/>
      <c r="LHY540" s="75"/>
      <c r="LHZ540" s="66"/>
      <c r="LIA540" s="66"/>
      <c r="LIB540" s="79"/>
      <c r="LIC540" s="109"/>
      <c r="LID540" s="479"/>
      <c r="LIE540" s="78"/>
      <c r="LIF540" s="144"/>
      <c r="LIG540" s="75"/>
      <c r="LIH540" s="66"/>
      <c r="LII540" s="66"/>
      <c r="LIJ540" s="79"/>
      <c r="LIK540" s="109"/>
      <c r="LIL540" s="479"/>
      <c r="LIM540" s="78"/>
      <c r="LIN540" s="144"/>
      <c r="LIO540" s="75"/>
      <c r="LIP540" s="66"/>
      <c r="LIQ540" s="66"/>
      <c r="LIR540" s="79"/>
      <c r="LIS540" s="109"/>
      <c r="LIT540" s="479"/>
      <c r="LIU540" s="78"/>
      <c r="LIV540" s="144"/>
      <c r="LIW540" s="75"/>
      <c r="LIX540" s="66"/>
      <c r="LIY540" s="66"/>
      <c r="LIZ540" s="79"/>
      <c r="LJA540" s="109"/>
      <c r="LJB540" s="479"/>
      <c r="LJC540" s="78"/>
      <c r="LJD540" s="144"/>
      <c r="LJE540" s="75"/>
      <c r="LJF540" s="66"/>
      <c r="LJG540" s="66"/>
      <c r="LJH540" s="79"/>
      <c r="LJI540" s="109"/>
      <c r="LJJ540" s="479"/>
      <c r="LJK540" s="78"/>
      <c r="LJL540" s="144"/>
      <c r="LJM540" s="75"/>
      <c r="LJN540" s="66"/>
      <c r="LJO540" s="66"/>
      <c r="LJP540" s="79"/>
      <c r="LJQ540" s="109"/>
      <c r="LJR540" s="479"/>
      <c r="LJS540" s="78"/>
      <c r="LJT540" s="144"/>
      <c r="LJU540" s="75"/>
      <c r="LJV540" s="66"/>
      <c r="LJW540" s="66"/>
      <c r="LJX540" s="79"/>
      <c r="LJY540" s="109"/>
      <c r="LJZ540" s="479"/>
      <c r="LKA540" s="78"/>
      <c r="LKB540" s="144"/>
      <c r="LKC540" s="75"/>
      <c r="LKD540" s="66"/>
      <c r="LKE540" s="66"/>
      <c r="LKF540" s="79"/>
      <c r="LKG540" s="109"/>
      <c r="LKH540" s="479"/>
      <c r="LKI540" s="78"/>
      <c r="LKJ540" s="144"/>
      <c r="LKK540" s="75"/>
      <c r="LKL540" s="66"/>
      <c r="LKM540" s="66"/>
      <c r="LKN540" s="79"/>
      <c r="LKO540" s="109"/>
      <c r="LKP540" s="479"/>
      <c r="LKQ540" s="78"/>
      <c r="LKR540" s="144"/>
      <c r="LKS540" s="75"/>
      <c r="LKT540" s="66"/>
      <c r="LKU540" s="66"/>
      <c r="LKV540" s="79"/>
      <c r="LKW540" s="109"/>
      <c r="LKX540" s="479"/>
      <c r="LKY540" s="78"/>
      <c r="LKZ540" s="144"/>
      <c r="LLA540" s="75"/>
      <c r="LLB540" s="66"/>
      <c r="LLC540" s="66"/>
      <c r="LLD540" s="79"/>
      <c r="LLE540" s="109"/>
      <c r="LLF540" s="479"/>
      <c r="LLG540" s="78"/>
      <c r="LLH540" s="144"/>
      <c r="LLI540" s="75"/>
      <c r="LLJ540" s="66"/>
      <c r="LLK540" s="66"/>
      <c r="LLL540" s="79"/>
      <c r="LLM540" s="109"/>
      <c r="LLN540" s="479"/>
      <c r="LLO540" s="78"/>
      <c r="LLP540" s="144"/>
      <c r="LLQ540" s="75"/>
      <c r="LLR540" s="66"/>
      <c r="LLS540" s="66"/>
      <c r="LLT540" s="79"/>
      <c r="LLU540" s="109"/>
      <c r="LLV540" s="479"/>
      <c r="LLW540" s="78"/>
      <c r="LLX540" s="144"/>
      <c r="LLY540" s="75"/>
      <c r="LLZ540" s="66"/>
      <c r="LMA540" s="66"/>
      <c r="LMB540" s="79"/>
      <c r="LMC540" s="109"/>
      <c r="LMD540" s="479"/>
      <c r="LME540" s="78"/>
      <c r="LMF540" s="144"/>
      <c r="LMG540" s="75"/>
      <c r="LMH540" s="66"/>
      <c r="LMI540" s="66"/>
      <c r="LMJ540" s="79"/>
      <c r="LMK540" s="109"/>
      <c r="LML540" s="479"/>
      <c r="LMM540" s="78"/>
      <c r="LMN540" s="144"/>
      <c r="LMO540" s="75"/>
      <c r="LMP540" s="66"/>
      <c r="LMQ540" s="66"/>
      <c r="LMR540" s="79"/>
      <c r="LMS540" s="109"/>
      <c r="LMT540" s="479"/>
      <c r="LMU540" s="78"/>
      <c r="LMV540" s="144"/>
      <c r="LMW540" s="75"/>
      <c r="LMX540" s="66"/>
      <c r="LMY540" s="66"/>
      <c r="LMZ540" s="79"/>
      <c r="LNA540" s="109"/>
      <c r="LNB540" s="479"/>
      <c r="LNC540" s="78"/>
      <c r="LND540" s="144"/>
      <c r="LNE540" s="75"/>
      <c r="LNF540" s="66"/>
      <c r="LNG540" s="66"/>
      <c r="LNH540" s="79"/>
      <c r="LNI540" s="109"/>
      <c r="LNJ540" s="479"/>
      <c r="LNK540" s="78"/>
      <c r="LNL540" s="144"/>
      <c r="LNM540" s="75"/>
      <c r="LNN540" s="66"/>
      <c r="LNO540" s="66"/>
      <c r="LNP540" s="79"/>
      <c r="LNQ540" s="109"/>
      <c r="LNR540" s="479"/>
      <c r="LNS540" s="78"/>
      <c r="LNT540" s="144"/>
      <c r="LNU540" s="75"/>
      <c r="LNV540" s="66"/>
      <c r="LNW540" s="66"/>
      <c r="LNX540" s="79"/>
      <c r="LNY540" s="109"/>
      <c r="LNZ540" s="479"/>
      <c r="LOA540" s="78"/>
      <c r="LOB540" s="144"/>
      <c r="LOC540" s="75"/>
      <c r="LOD540" s="66"/>
      <c r="LOE540" s="66"/>
      <c r="LOF540" s="79"/>
      <c r="LOG540" s="109"/>
      <c r="LOH540" s="479"/>
      <c r="LOI540" s="78"/>
      <c r="LOJ540" s="144"/>
      <c r="LOK540" s="75"/>
      <c r="LOL540" s="66"/>
      <c r="LOM540" s="66"/>
      <c r="LON540" s="79"/>
      <c r="LOO540" s="109"/>
      <c r="LOP540" s="479"/>
      <c r="LOQ540" s="78"/>
      <c r="LOR540" s="144"/>
      <c r="LOS540" s="75"/>
      <c r="LOT540" s="66"/>
      <c r="LOU540" s="66"/>
      <c r="LOV540" s="79"/>
      <c r="LOW540" s="109"/>
      <c r="LOX540" s="479"/>
      <c r="LOY540" s="78"/>
      <c r="LOZ540" s="144"/>
      <c r="LPA540" s="75"/>
      <c r="LPB540" s="66"/>
      <c r="LPC540" s="66"/>
      <c r="LPD540" s="79"/>
      <c r="LPE540" s="109"/>
      <c r="LPF540" s="479"/>
      <c r="LPG540" s="78"/>
      <c r="LPH540" s="144"/>
      <c r="LPI540" s="75"/>
      <c r="LPJ540" s="66"/>
      <c r="LPK540" s="66"/>
      <c r="LPL540" s="79"/>
      <c r="LPM540" s="109"/>
      <c r="LPN540" s="479"/>
      <c r="LPO540" s="78"/>
      <c r="LPP540" s="144"/>
      <c r="LPQ540" s="75"/>
      <c r="LPR540" s="66"/>
      <c r="LPS540" s="66"/>
      <c r="LPT540" s="79"/>
      <c r="LPU540" s="109"/>
      <c r="LPV540" s="479"/>
      <c r="LPW540" s="78"/>
      <c r="LPX540" s="144"/>
      <c r="LPY540" s="75"/>
      <c r="LPZ540" s="66"/>
      <c r="LQA540" s="66"/>
      <c r="LQB540" s="79"/>
      <c r="LQC540" s="109"/>
      <c r="LQD540" s="479"/>
      <c r="LQE540" s="78"/>
      <c r="LQF540" s="144"/>
      <c r="LQG540" s="75"/>
      <c r="LQH540" s="66"/>
      <c r="LQI540" s="66"/>
      <c r="LQJ540" s="79"/>
      <c r="LQK540" s="109"/>
      <c r="LQL540" s="479"/>
      <c r="LQM540" s="78"/>
      <c r="LQN540" s="144"/>
      <c r="LQO540" s="75"/>
      <c r="LQP540" s="66"/>
      <c r="LQQ540" s="66"/>
      <c r="LQR540" s="79"/>
      <c r="LQS540" s="109"/>
      <c r="LQT540" s="479"/>
      <c r="LQU540" s="78"/>
      <c r="LQV540" s="144"/>
      <c r="LQW540" s="75"/>
      <c r="LQX540" s="66"/>
      <c r="LQY540" s="66"/>
      <c r="LQZ540" s="79"/>
      <c r="LRA540" s="109"/>
      <c r="LRB540" s="479"/>
      <c r="LRC540" s="78"/>
      <c r="LRD540" s="144"/>
      <c r="LRE540" s="75"/>
      <c r="LRF540" s="66"/>
      <c r="LRG540" s="66"/>
      <c r="LRH540" s="79"/>
      <c r="LRI540" s="109"/>
      <c r="LRJ540" s="479"/>
      <c r="LRK540" s="78"/>
      <c r="LRL540" s="144"/>
      <c r="LRM540" s="75"/>
      <c r="LRN540" s="66"/>
      <c r="LRO540" s="66"/>
      <c r="LRP540" s="79"/>
      <c r="LRQ540" s="109"/>
      <c r="LRR540" s="479"/>
      <c r="LRS540" s="78"/>
      <c r="LRT540" s="144"/>
      <c r="LRU540" s="75"/>
      <c r="LRV540" s="66"/>
      <c r="LRW540" s="66"/>
      <c r="LRX540" s="79"/>
      <c r="LRY540" s="109"/>
      <c r="LRZ540" s="479"/>
      <c r="LSA540" s="78"/>
      <c r="LSB540" s="144"/>
      <c r="LSC540" s="75"/>
      <c r="LSD540" s="66"/>
      <c r="LSE540" s="66"/>
      <c r="LSF540" s="79"/>
      <c r="LSG540" s="109"/>
      <c r="LSH540" s="479"/>
      <c r="LSI540" s="78"/>
      <c r="LSJ540" s="144"/>
      <c r="LSK540" s="75"/>
      <c r="LSL540" s="66"/>
      <c r="LSM540" s="66"/>
      <c r="LSN540" s="79"/>
      <c r="LSO540" s="109"/>
      <c r="LSP540" s="479"/>
      <c r="LSQ540" s="78"/>
      <c r="LSR540" s="144"/>
      <c r="LSS540" s="75"/>
      <c r="LST540" s="66"/>
      <c r="LSU540" s="66"/>
      <c r="LSV540" s="79"/>
      <c r="LSW540" s="109"/>
      <c r="LSX540" s="479"/>
      <c r="LSY540" s="78"/>
      <c r="LSZ540" s="144"/>
      <c r="LTA540" s="75"/>
      <c r="LTB540" s="66"/>
      <c r="LTC540" s="66"/>
      <c r="LTD540" s="79"/>
      <c r="LTE540" s="109"/>
      <c r="LTF540" s="479"/>
      <c r="LTG540" s="78"/>
      <c r="LTH540" s="144"/>
      <c r="LTI540" s="75"/>
      <c r="LTJ540" s="66"/>
      <c r="LTK540" s="66"/>
      <c r="LTL540" s="79"/>
      <c r="LTM540" s="109"/>
      <c r="LTN540" s="479"/>
      <c r="LTO540" s="78"/>
      <c r="LTP540" s="144"/>
      <c r="LTQ540" s="75"/>
      <c r="LTR540" s="66"/>
      <c r="LTS540" s="66"/>
      <c r="LTT540" s="79"/>
      <c r="LTU540" s="109"/>
      <c r="LTV540" s="479"/>
      <c r="LTW540" s="78"/>
      <c r="LTX540" s="144"/>
      <c r="LTY540" s="75"/>
      <c r="LTZ540" s="66"/>
      <c r="LUA540" s="66"/>
      <c r="LUB540" s="79"/>
      <c r="LUC540" s="109"/>
      <c r="LUD540" s="479"/>
      <c r="LUE540" s="78"/>
      <c r="LUF540" s="144"/>
      <c r="LUG540" s="75"/>
      <c r="LUH540" s="66"/>
      <c r="LUI540" s="66"/>
      <c r="LUJ540" s="79"/>
      <c r="LUK540" s="109"/>
      <c r="LUL540" s="479"/>
      <c r="LUM540" s="78"/>
      <c r="LUN540" s="144"/>
      <c r="LUO540" s="75"/>
      <c r="LUP540" s="66"/>
      <c r="LUQ540" s="66"/>
      <c r="LUR540" s="79"/>
      <c r="LUS540" s="109"/>
      <c r="LUT540" s="479"/>
      <c r="LUU540" s="78"/>
      <c r="LUV540" s="144"/>
      <c r="LUW540" s="75"/>
      <c r="LUX540" s="66"/>
      <c r="LUY540" s="66"/>
      <c r="LUZ540" s="79"/>
      <c r="LVA540" s="109"/>
      <c r="LVB540" s="479"/>
      <c r="LVC540" s="78"/>
      <c r="LVD540" s="144"/>
      <c r="LVE540" s="75"/>
      <c r="LVF540" s="66"/>
      <c r="LVG540" s="66"/>
      <c r="LVH540" s="79"/>
      <c r="LVI540" s="109"/>
      <c r="LVJ540" s="479"/>
      <c r="LVK540" s="78"/>
      <c r="LVL540" s="144"/>
      <c r="LVM540" s="75"/>
      <c r="LVN540" s="66"/>
      <c r="LVO540" s="66"/>
      <c r="LVP540" s="79"/>
      <c r="LVQ540" s="109"/>
      <c r="LVR540" s="479"/>
      <c r="LVS540" s="78"/>
      <c r="LVT540" s="144"/>
      <c r="LVU540" s="75"/>
      <c r="LVV540" s="66"/>
      <c r="LVW540" s="66"/>
      <c r="LVX540" s="79"/>
      <c r="LVY540" s="109"/>
      <c r="LVZ540" s="479"/>
      <c r="LWA540" s="78"/>
      <c r="LWB540" s="144"/>
      <c r="LWC540" s="75"/>
      <c r="LWD540" s="66"/>
      <c r="LWE540" s="66"/>
      <c r="LWF540" s="79"/>
      <c r="LWG540" s="109"/>
      <c r="LWH540" s="479"/>
      <c r="LWI540" s="78"/>
      <c r="LWJ540" s="144"/>
      <c r="LWK540" s="75"/>
      <c r="LWL540" s="66"/>
      <c r="LWM540" s="66"/>
      <c r="LWN540" s="79"/>
      <c r="LWO540" s="109"/>
      <c r="LWP540" s="479"/>
      <c r="LWQ540" s="78"/>
      <c r="LWR540" s="144"/>
      <c r="LWS540" s="75"/>
      <c r="LWT540" s="66"/>
      <c r="LWU540" s="66"/>
      <c r="LWV540" s="79"/>
      <c r="LWW540" s="109"/>
      <c r="LWX540" s="479"/>
      <c r="LWY540" s="78"/>
      <c r="LWZ540" s="144"/>
      <c r="LXA540" s="75"/>
      <c r="LXB540" s="66"/>
      <c r="LXC540" s="66"/>
      <c r="LXD540" s="79"/>
      <c r="LXE540" s="109"/>
      <c r="LXF540" s="479"/>
      <c r="LXG540" s="78"/>
      <c r="LXH540" s="144"/>
      <c r="LXI540" s="75"/>
      <c r="LXJ540" s="66"/>
      <c r="LXK540" s="66"/>
      <c r="LXL540" s="79"/>
      <c r="LXM540" s="109"/>
      <c r="LXN540" s="479"/>
      <c r="LXO540" s="78"/>
      <c r="LXP540" s="144"/>
      <c r="LXQ540" s="75"/>
      <c r="LXR540" s="66"/>
      <c r="LXS540" s="66"/>
      <c r="LXT540" s="79"/>
      <c r="LXU540" s="109"/>
      <c r="LXV540" s="479"/>
      <c r="LXW540" s="78"/>
      <c r="LXX540" s="144"/>
      <c r="LXY540" s="75"/>
      <c r="LXZ540" s="66"/>
      <c r="LYA540" s="66"/>
      <c r="LYB540" s="79"/>
      <c r="LYC540" s="109"/>
      <c r="LYD540" s="479"/>
      <c r="LYE540" s="78"/>
      <c r="LYF540" s="144"/>
      <c r="LYG540" s="75"/>
      <c r="LYH540" s="66"/>
      <c r="LYI540" s="66"/>
      <c r="LYJ540" s="79"/>
      <c r="LYK540" s="109"/>
      <c r="LYL540" s="479"/>
      <c r="LYM540" s="78"/>
      <c r="LYN540" s="144"/>
      <c r="LYO540" s="75"/>
      <c r="LYP540" s="66"/>
      <c r="LYQ540" s="66"/>
      <c r="LYR540" s="79"/>
      <c r="LYS540" s="109"/>
      <c r="LYT540" s="479"/>
      <c r="LYU540" s="78"/>
      <c r="LYV540" s="144"/>
      <c r="LYW540" s="75"/>
      <c r="LYX540" s="66"/>
      <c r="LYY540" s="66"/>
      <c r="LYZ540" s="79"/>
      <c r="LZA540" s="109"/>
      <c r="LZB540" s="479"/>
      <c r="LZC540" s="78"/>
      <c r="LZD540" s="144"/>
      <c r="LZE540" s="75"/>
      <c r="LZF540" s="66"/>
      <c r="LZG540" s="66"/>
      <c r="LZH540" s="79"/>
      <c r="LZI540" s="109"/>
      <c r="LZJ540" s="479"/>
      <c r="LZK540" s="78"/>
      <c r="LZL540" s="144"/>
      <c r="LZM540" s="75"/>
      <c r="LZN540" s="66"/>
      <c r="LZO540" s="66"/>
      <c r="LZP540" s="79"/>
      <c r="LZQ540" s="109"/>
      <c r="LZR540" s="479"/>
      <c r="LZS540" s="78"/>
      <c r="LZT540" s="144"/>
      <c r="LZU540" s="75"/>
      <c r="LZV540" s="66"/>
      <c r="LZW540" s="66"/>
      <c r="LZX540" s="79"/>
      <c r="LZY540" s="109"/>
      <c r="LZZ540" s="479"/>
      <c r="MAA540" s="78"/>
      <c r="MAB540" s="144"/>
      <c r="MAC540" s="75"/>
      <c r="MAD540" s="66"/>
      <c r="MAE540" s="66"/>
      <c r="MAF540" s="79"/>
      <c r="MAG540" s="109"/>
      <c r="MAH540" s="479"/>
      <c r="MAI540" s="78"/>
      <c r="MAJ540" s="144"/>
      <c r="MAK540" s="75"/>
      <c r="MAL540" s="66"/>
      <c r="MAM540" s="66"/>
      <c r="MAN540" s="79"/>
      <c r="MAO540" s="109"/>
      <c r="MAP540" s="479"/>
      <c r="MAQ540" s="78"/>
      <c r="MAR540" s="144"/>
      <c r="MAS540" s="75"/>
      <c r="MAT540" s="66"/>
      <c r="MAU540" s="66"/>
      <c r="MAV540" s="79"/>
      <c r="MAW540" s="109"/>
      <c r="MAX540" s="479"/>
      <c r="MAY540" s="78"/>
      <c r="MAZ540" s="144"/>
      <c r="MBA540" s="75"/>
      <c r="MBB540" s="66"/>
      <c r="MBC540" s="66"/>
      <c r="MBD540" s="79"/>
      <c r="MBE540" s="109"/>
      <c r="MBF540" s="479"/>
      <c r="MBG540" s="78"/>
      <c r="MBH540" s="144"/>
      <c r="MBI540" s="75"/>
      <c r="MBJ540" s="66"/>
      <c r="MBK540" s="66"/>
      <c r="MBL540" s="79"/>
      <c r="MBM540" s="109"/>
      <c r="MBN540" s="479"/>
      <c r="MBO540" s="78"/>
      <c r="MBP540" s="144"/>
      <c r="MBQ540" s="75"/>
      <c r="MBR540" s="66"/>
      <c r="MBS540" s="66"/>
      <c r="MBT540" s="79"/>
      <c r="MBU540" s="109"/>
      <c r="MBV540" s="479"/>
      <c r="MBW540" s="78"/>
      <c r="MBX540" s="144"/>
      <c r="MBY540" s="75"/>
      <c r="MBZ540" s="66"/>
      <c r="MCA540" s="66"/>
      <c r="MCB540" s="79"/>
      <c r="MCC540" s="109"/>
      <c r="MCD540" s="479"/>
      <c r="MCE540" s="78"/>
      <c r="MCF540" s="144"/>
      <c r="MCG540" s="75"/>
      <c r="MCH540" s="66"/>
      <c r="MCI540" s="66"/>
      <c r="MCJ540" s="79"/>
      <c r="MCK540" s="109"/>
      <c r="MCL540" s="479"/>
      <c r="MCM540" s="78"/>
      <c r="MCN540" s="144"/>
      <c r="MCO540" s="75"/>
      <c r="MCP540" s="66"/>
      <c r="MCQ540" s="66"/>
      <c r="MCR540" s="79"/>
      <c r="MCS540" s="109"/>
      <c r="MCT540" s="479"/>
      <c r="MCU540" s="78"/>
      <c r="MCV540" s="144"/>
      <c r="MCW540" s="75"/>
      <c r="MCX540" s="66"/>
      <c r="MCY540" s="66"/>
      <c r="MCZ540" s="79"/>
      <c r="MDA540" s="109"/>
      <c r="MDB540" s="479"/>
      <c r="MDC540" s="78"/>
      <c r="MDD540" s="144"/>
      <c r="MDE540" s="75"/>
      <c r="MDF540" s="66"/>
      <c r="MDG540" s="66"/>
      <c r="MDH540" s="79"/>
      <c r="MDI540" s="109"/>
      <c r="MDJ540" s="479"/>
      <c r="MDK540" s="78"/>
      <c r="MDL540" s="144"/>
      <c r="MDM540" s="75"/>
      <c r="MDN540" s="66"/>
      <c r="MDO540" s="66"/>
      <c r="MDP540" s="79"/>
      <c r="MDQ540" s="109"/>
      <c r="MDR540" s="479"/>
      <c r="MDS540" s="78"/>
      <c r="MDT540" s="144"/>
      <c r="MDU540" s="75"/>
      <c r="MDV540" s="66"/>
      <c r="MDW540" s="66"/>
      <c r="MDX540" s="79"/>
      <c r="MDY540" s="109"/>
      <c r="MDZ540" s="479"/>
      <c r="MEA540" s="78"/>
      <c r="MEB540" s="144"/>
      <c r="MEC540" s="75"/>
      <c r="MED540" s="66"/>
      <c r="MEE540" s="66"/>
      <c r="MEF540" s="79"/>
      <c r="MEG540" s="109"/>
      <c r="MEH540" s="479"/>
      <c r="MEI540" s="78"/>
      <c r="MEJ540" s="144"/>
      <c r="MEK540" s="75"/>
      <c r="MEL540" s="66"/>
      <c r="MEM540" s="66"/>
      <c r="MEN540" s="79"/>
      <c r="MEO540" s="109"/>
      <c r="MEP540" s="479"/>
      <c r="MEQ540" s="78"/>
      <c r="MER540" s="144"/>
      <c r="MES540" s="75"/>
      <c r="MET540" s="66"/>
      <c r="MEU540" s="66"/>
      <c r="MEV540" s="79"/>
      <c r="MEW540" s="109"/>
      <c r="MEX540" s="479"/>
      <c r="MEY540" s="78"/>
      <c r="MEZ540" s="144"/>
      <c r="MFA540" s="75"/>
      <c r="MFB540" s="66"/>
      <c r="MFC540" s="66"/>
      <c r="MFD540" s="79"/>
      <c r="MFE540" s="109"/>
      <c r="MFF540" s="479"/>
      <c r="MFG540" s="78"/>
      <c r="MFH540" s="144"/>
      <c r="MFI540" s="75"/>
      <c r="MFJ540" s="66"/>
      <c r="MFK540" s="66"/>
      <c r="MFL540" s="79"/>
      <c r="MFM540" s="109"/>
      <c r="MFN540" s="479"/>
      <c r="MFO540" s="78"/>
      <c r="MFP540" s="144"/>
      <c r="MFQ540" s="75"/>
      <c r="MFR540" s="66"/>
      <c r="MFS540" s="66"/>
      <c r="MFT540" s="79"/>
      <c r="MFU540" s="109"/>
      <c r="MFV540" s="479"/>
      <c r="MFW540" s="78"/>
      <c r="MFX540" s="144"/>
      <c r="MFY540" s="75"/>
      <c r="MFZ540" s="66"/>
      <c r="MGA540" s="66"/>
      <c r="MGB540" s="79"/>
      <c r="MGC540" s="109"/>
      <c r="MGD540" s="479"/>
      <c r="MGE540" s="78"/>
      <c r="MGF540" s="144"/>
      <c r="MGG540" s="75"/>
      <c r="MGH540" s="66"/>
      <c r="MGI540" s="66"/>
      <c r="MGJ540" s="79"/>
      <c r="MGK540" s="109"/>
      <c r="MGL540" s="479"/>
      <c r="MGM540" s="78"/>
      <c r="MGN540" s="144"/>
      <c r="MGO540" s="75"/>
      <c r="MGP540" s="66"/>
      <c r="MGQ540" s="66"/>
      <c r="MGR540" s="79"/>
      <c r="MGS540" s="109"/>
      <c r="MGT540" s="479"/>
      <c r="MGU540" s="78"/>
      <c r="MGV540" s="144"/>
      <c r="MGW540" s="75"/>
      <c r="MGX540" s="66"/>
      <c r="MGY540" s="66"/>
      <c r="MGZ540" s="79"/>
      <c r="MHA540" s="109"/>
      <c r="MHB540" s="479"/>
      <c r="MHC540" s="78"/>
      <c r="MHD540" s="144"/>
      <c r="MHE540" s="75"/>
      <c r="MHF540" s="66"/>
      <c r="MHG540" s="66"/>
      <c r="MHH540" s="79"/>
      <c r="MHI540" s="109"/>
      <c r="MHJ540" s="479"/>
      <c r="MHK540" s="78"/>
      <c r="MHL540" s="144"/>
      <c r="MHM540" s="75"/>
      <c r="MHN540" s="66"/>
      <c r="MHO540" s="66"/>
      <c r="MHP540" s="79"/>
      <c r="MHQ540" s="109"/>
      <c r="MHR540" s="479"/>
      <c r="MHS540" s="78"/>
      <c r="MHT540" s="144"/>
      <c r="MHU540" s="75"/>
      <c r="MHV540" s="66"/>
      <c r="MHW540" s="66"/>
      <c r="MHX540" s="79"/>
      <c r="MHY540" s="109"/>
      <c r="MHZ540" s="479"/>
      <c r="MIA540" s="78"/>
      <c r="MIB540" s="144"/>
      <c r="MIC540" s="75"/>
      <c r="MID540" s="66"/>
      <c r="MIE540" s="66"/>
      <c r="MIF540" s="79"/>
      <c r="MIG540" s="109"/>
      <c r="MIH540" s="479"/>
      <c r="MII540" s="78"/>
      <c r="MIJ540" s="144"/>
      <c r="MIK540" s="75"/>
      <c r="MIL540" s="66"/>
      <c r="MIM540" s="66"/>
      <c r="MIN540" s="79"/>
      <c r="MIO540" s="109"/>
      <c r="MIP540" s="479"/>
      <c r="MIQ540" s="78"/>
      <c r="MIR540" s="144"/>
      <c r="MIS540" s="75"/>
      <c r="MIT540" s="66"/>
      <c r="MIU540" s="66"/>
      <c r="MIV540" s="79"/>
      <c r="MIW540" s="109"/>
      <c r="MIX540" s="479"/>
      <c r="MIY540" s="78"/>
      <c r="MIZ540" s="144"/>
      <c r="MJA540" s="75"/>
      <c r="MJB540" s="66"/>
      <c r="MJC540" s="66"/>
      <c r="MJD540" s="79"/>
      <c r="MJE540" s="109"/>
      <c r="MJF540" s="479"/>
      <c r="MJG540" s="78"/>
      <c r="MJH540" s="144"/>
      <c r="MJI540" s="75"/>
      <c r="MJJ540" s="66"/>
      <c r="MJK540" s="66"/>
      <c r="MJL540" s="79"/>
      <c r="MJM540" s="109"/>
      <c r="MJN540" s="479"/>
      <c r="MJO540" s="78"/>
      <c r="MJP540" s="144"/>
      <c r="MJQ540" s="75"/>
      <c r="MJR540" s="66"/>
      <c r="MJS540" s="66"/>
      <c r="MJT540" s="79"/>
      <c r="MJU540" s="109"/>
      <c r="MJV540" s="479"/>
      <c r="MJW540" s="78"/>
      <c r="MJX540" s="144"/>
      <c r="MJY540" s="75"/>
      <c r="MJZ540" s="66"/>
      <c r="MKA540" s="66"/>
      <c r="MKB540" s="79"/>
      <c r="MKC540" s="109"/>
      <c r="MKD540" s="479"/>
      <c r="MKE540" s="78"/>
      <c r="MKF540" s="144"/>
      <c r="MKG540" s="75"/>
      <c r="MKH540" s="66"/>
      <c r="MKI540" s="66"/>
      <c r="MKJ540" s="79"/>
      <c r="MKK540" s="109"/>
      <c r="MKL540" s="479"/>
      <c r="MKM540" s="78"/>
      <c r="MKN540" s="144"/>
      <c r="MKO540" s="75"/>
      <c r="MKP540" s="66"/>
      <c r="MKQ540" s="66"/>
      <c r="MKR540" s="79"/>
      <c r="MKS540" s="109"/>
      <c r="MKT540" s="479"/>
      <c r="MKU540" s="78"/>
      <c r="MKV540" s="144"/>
      <c r="MKW540" s="75"/>
      <c r="MKX540" s="66"/>
      <c r="MKY540" s="66"/>
      <c r="MKZ540" s="79"/>
      <c r="MLA540" s="109"/>
      <c r="MLB540" s="479"/>
      <c r="MLC540" s="78"/>
      <c r="MLD540" s="144"/>
      <c r="MLE540" s="75"/>
      <c r="MLF540" s="66"/>
      <c r="MLG540" s="66"/>
      <c r="MLH540" s="79"/>
      <c r="MLI540" s="109"/>
      <c r="MLJ540" s="479"/>
      <c r="MLK540" s="78"/>
      <c r="MLL540" s="144"/>
      <c r="MLM540" s="75"/>
      <c r="MLN540" s="66"/>
      <c r="MLO540" s="66"/>
      <c r="MLP540" s="79"/>
      <c r="MLQ540" s="109"/>
      <c r="MLR540" s="479"/>
      <c r="MLS540" s="78"/>
      <c r="MLT540" s="144"/>
      <c r="MLU540" s="75"/>
      <c r="MLV540" s="66"/>
      <c r="MLW540" s="66"/>
      <c r="MLX540" s="79"/>
      <c r="MLY540" s="109"/>
      <c r="MLZ540" s="479"/>
      <c r="MMA540" s="78"/>
      <c r="MMB540" s="144"/>
      <c r="MMC540" s="75"/>
      <c r="MMD540" s="66"/>
      <c r="MME540" s="66"/>
      <c r="MMF540" s="79"/>
      <c r="MMG540" s="109"/>
      <c r="MMH540" s="479"/>
      <c r="MMI540" s="78"/>
      <c r="MMJ540" s="144"/>
      <c r="MMK540" s="75"/>
      <c r="MML540" s="66"/>
      <c r="MMM540" s="66"/>
      <c r="MMN540" s="79"/>
      <c r="MMO540" s="109"/>
      <c r="MMP540" s="479"/>
      <c r="MMQ540" s="78"/>
      <c r="MMR540" s="144"/>
      <c r="MMS540" s="75"/>
      <c r="MMT540" s="66"/>
      <c r="MMU540" s="66"/>
      <c r="MMV540" s="79"/>
      <c r="MMW540" s="109"/>
      <c r="MMX540" s="479"/>
      <c r="MMY540" s="78"/>
      <c r="MMZ540" s="144"/>
      <c r="MNA540" s="75"/>
      <c r="MNB540" s="66"/>
      <c r="MNC540" s="66"/>
      <c r="MND540" s="79"/>
      <c r="MNE540" s="109"/>
      <c r="MNF540" s="479"/>
      <c r="MNG540" s="78"/>
      <c r="MNH540" s="144"/>
      <c r="MNI540" s="75"/>
      <c r="MNJ540" s="66"/>
      <c r="MNK540" s="66"/>
      <c r="MNL540" s="79"/>
      <c r="MNM540" s="109"/>
      <c r="MNN540" s="479"/>
      <c r="MNO540" s="78"/>
      <c r="MNP540" s="144"/>
      <c r="MNQ540" s="75"/>
      <c r="MNR540" s="66"/>
      <c r="MNS540" s="66"/>
      <c r="MNT540" s="79"/>
      <c r="MNU540" s="109"/>
      <c r="MNV540" s="479"/>
      <c r="MNW540" s="78"/>
      <c r="MNX540" s="144"/>
      <c r="MNY540" s="75"/>
      <c r="MNZ540" s="66"/>
      <c r="MOA540" s="66"/>
      <c r="MOB540" s="79"/>
      <c r="MOC540" s="109"/>
      <c r="MOD540" s="479"/>
      <c r="MOE540" s="78"/>
      <c r="MOF540" s="144"/>
      <c r="MOG540" s="75"/>
      <c r="MOH540" s="66"/>
      <c r="MOI540" s="66"/>
      <c r="MOJ540" s="79"/>
      <c r="MOK540" s="109"/>
      <c r="MOL540" s="479"/>
      <c r="MOM540" s="78"/>
      <c r="MON540" s="144"/>
      <c r="MOO540" s="75"/>
      <c r="MOP540" s="66"/>
      <c r="MOQ540" s="66"/>
      <c r="MOR540" s="79"/>
      <c r="MOS540" s="109"/>
      <c r="MOT540" s="479"/>
      <c r="MOU540" s="78"/>
      <c r="MOV540" s="144"/>
      <c r="MOW540" s="75"/>
      <c r="MOX540" s="66"/>
      <c r="MOY540" s="66"/>
      <c r="MOZ540" s="79"/>
      <c r="MPA540" s="109"/>
      <c r="MPB540" s="479"/>
      <c r="MPC540" s="78"/>
      <c r="MPD540" s="144"/>
      <c r="MPE540" s="75"/>
      <c r="MPF540" s="66"/>
      <c r="MPG540" s="66"/>
      <c r="MPH540" s="79"/>
      <c r="MPI540" s="109"/>
      <c r="MPJ540" s="479"/>
      <c r="MPK540" s="78"/>
      <c r="MPL540" s="144"/>
      <c r="MPM540" s="75"/>
      <c r="MPN540" s="66"/>
      <c r="MPO540" s="66"/>
      <c r="MPP540" s="79"/>
      <c r="MPQ540" s="109"/>
      <c r="MPR540" s="479"/>
      <c r="MPS540" s="78"/>
      <c r="MPT540" s="144"/>
      <c r="MPU540" s="75"/>
      <c r="MPV540" s="66"/>
      <c r="MPW540" s="66"/>
      <c r="MPX540" s="79"/>
      <c r="MPY540" s="109"/>
      <c r="MPZ540" s="479"/>
      <c r="MQA540" s="78"/>
      <c r="MQB540" s="144"/>
      <c r="MQC540" s="75"/>
      <c r="MQD540" s="66"/>
      <c r="MQE540" s="66"/>
      <c r="MQF540" s="79"/>
      <c r="MQG540" s="109"/>
      <c r="MQH540" s="479"/>
      <c r="MQI540" s="78"/>
      <c r="MQJ540" s="144"/>
      <c r="MQK540" s="75"/>
      <c r="MQL540" s="66"/>
      <c r="MQM540" s="66"/>
      <c r="MQN540" s="79"/>
      <c r="MQO540" s="109"/>
      <c r="MQP540" s="479"/>
      <c r="MQQ540" s="78"/>
      <c r="MQR540" s="144"/>
      <c r="MQS540" s="75"/>
      <c r="MQT540" s="66"/>
      <c r="MQU540" s="66"/>
      <c r="MQV540" s="79"/>
      <c r="MQW540" s="109"/>
      <c r="MQX540" s="479"/>
      <c r="MQY540" s="78"/>
      <c r="MQZ540" s="144"/>
      <c r="MRA540" s="75"/>
      <c r="MRB540" s="66"/>
      <c r="MRC540" s="66"/>
      <c r="MRD540" s="79"/>
      <c r="MRE540" s="109"/>
      <c r="MRF540" s="479"/>
      <c r="MRG540" s="78"/>
      <c r="MRH540" s="144"/>
      <c r="MRI540" s="75"/>
      <c r="MRJ540" s="66"/>
      <c r="MRK540" s="66"/>
      <c r="MRL540" s="79"/>
      <c r="MRM540" s="109"/>
      <c r="MRN540" s="479"/>
      <c r="MRO540" s="78"/>
      <c r="MRP540" s="144"/>
      <c r="MRQ540" s="75"/>
      <c r="MRR540" s="66"/>
      <c r="MRS540" s="66"/>
      <c r="MRT540" s="79"/>
      <c r="MRU540" s="109"/>
      <c r="MRV540" s="479"/>
      <c r="MRW540" s="78"/>
      <c r="MRX540" s="144"/>
      <c r="MRY540" s="75"/>
      <c r="MRZ540" s="66"/>
      <c r="MSA540" s="66"/>
      <c r="MSB540" s="79"/>
      <c r="MSC540" s="109"/>
      <c r="MSD540" s="479"/>
      <c r="MSE540" s="78"/>
      <c r="MSF540" s="144"/>
      <c r="MSG540" s="75"/>
      <c r="MSH540" s="66"/>
      <c r="MSI540" s="66"/>
      <c r="MSJ540" s="79"/>
      <c r="MSK540" s="109"/>
      <c r="MSL540" s="479"/>
      <c r="MSM540" s="78"/>
      <c r="MSN540" s="144"/>
      <c r="MSO540" s="75"/>
      <c r="MSP540" s="66"/>
      <c r="MSQ540" s="66"/>
      <c r="MSR540" s="79"/>
      <c r="MSS540" s="109"/>
      <c r="MST540" s="479"/>
      <c r="MSU540" s="78"/>
      <c r="MSV540" s="144"/>
      <c r="MSW540" s="75"/>
      <c r="MSX540" s="66"/>
      <c r="MSY540" s="66"/>
      <c r="MSZ540" s="79"/>
      <c r="MTA540" s="109"/>
      <c r="MTB540" s="479"/>
      <c r="MTC540" s="78"/>
      <c r="MTD540" s="144"/>
      <c r="MTE540" s="75"/>
      <c r="MTF540" s="66"/>
      <c r="MTG540" s="66"/>
      <c r="MTH540" s="79"/>
      <c r="MTI540" s="109"/>
      <c r="MTJ540" s="479"/>
      <c r="MTK540" s="78"/>
      <c r="MTL540" s="144"/>
      <c r="MTM540" s="75"/>
      <c r="MTN540" s="66"/>
      <c r="MTO540" s="66"/>
      <c r="MTP540" s="79"/>
      <c r="MTQ540" s="109"/>
      <c r="MTR540" s="479"/>
      <c r="MTS540" s="78"/>
      <c r="MTT540" s="144"/>
      <c r="MTU540" s="75"/>
      <c r="MTV540" s="66"/>
      <c r="MTW540" s="66"/>
      <c r="MTX540" s="79"/>
      <c r="MTY540" s="109"/>
      <c r="MTZ540" s="479"/>
      <c r="MUA540" s="78"/>
      <c r="MUB540" s="144"/>
      <c r="MUC540" s="75"/>
      <c r="MUD540" s="66"/>
      <c r="MUE540" s="66"/>
      <c r="MUF540" s="79"/>
      <c r="MUG540" s="109"/>
      <c r="MUH540" s="479"/>
      <c r="MUI540" s="78"/>
      <c r="MUJ540" s="144"/>
      <c r="MUK540" s="75"/>
      <c r="MUL540" s="66"/>
      <c r="MUM540" s="66"/>
      <c r="MUN540" s="79"/>
      <c r="MUO540" s="109"/>
      <c r="MUP540" s="479"/>
      <c r="MUQ540" s="78"/>
      <c r="MUR540" s="144"/>
      <c r="MUS540" s="75"/>
      <c r="MUT540" s="66"/>
      <c r="MUU540" s="66"/>
      <c r="MUV540" s="79"/>
      <c r="MUW540" s="109"/>
      <c r="MUX540" s="479"/>
      <c r="MUY540" s="78"/>
      <c r="MUZ540" s="144"/>
      <c r="MVA540" s="75"/>
      <c r="MVB540" s="66"/>
      <c r="MVC540" s="66"/>
      <c r="MVD540" s="79"/>
      <c r="MVE540" s="109"/>
      <c r="MVF540" s="479"/>
      <c r="MVG540" s="78"/>
      <c r="MVH540" s="144"/>
      <c r="MVI540" s="75"/>
      <c r="MVJ540" s="66"/>
      <c r="MVK540" s="66"/>
      <c r="MVL540" s="79"/>
      <c r="MVM540" s="109"/>
      <c r="MVN540" s="479"/>
      <c r="MVO540" s="78"/>
      <c r="MVP540" s="144"/>
      <c r="MVQ540" s="75"/>
      <c r="MVR540" s="66"/>
      <c r="MVS540" s="66"/>
      <c r="MVT540" s="79"/>
      <c r="MVU540" s="109"/>
      <c r="MVV540" s="479"/>
      <c r="MVW540" s="78"/>
      <c r="MVX540" s="144"/>
      <c r="MVY540" s="75"/>
      <c r="MVZ540" s="66"/>
      <c r="MWA540" s="66"/>
      <c r="MWB540" s="79"/>
      <c r="MWC540" s="109"/>
      <c r="MWD540" s="479"/>
      <c r="MWE540" s="78"/>
      <c r="MWF540" s="144"/>
      <c r="MWG540" s="75"/>
      <c r="MWH540" s="66"/>
      <c r="MWI540" s="66"/>
      <c r="MWJ540" s="79"/>
      <c r="MWK540" s="109"/>
      <c r="MWL540" s="479"/>
      <c r="MWM540" s="78"/>
      <c r="MWN540" s="144"/>
      <c r="MWO540" s="75"/>
      <c r="MWP540" s="66"/>
      <c r="MWQ540" s="66"/>
      <c r="MWR540" s="79"/>
      <c r="MWS540" s="109"/>
      <c r="MWT540" s="479"/>
      <c r="MWU540" s="78"/>
      <c r="MWV540" s="144"/>
      <c r="MWW540" s="75"/>
      <c r="MWX540" s="66"/>
      <c r="MWY540" s="66"/>
      <c r="MWZ540" s="79"/>
      <c r="MXA540" s="109"/>
      <c r="MXB540" s="479"/>
      <c r="MXC540" s="78"/>
      <c r="MXD540" s="144"/>
      <c r="MXE540" s="75"/>
      <c r="MXF540" s="66"/>
      <c r="MXG540" s="66"/>
      <c r="MXH540" s="79"/>
      <c r="MXI540" s="109"/>
      <c r="MXJ540" s="479"/>
      <c r="MXK540" s="78"/>
      <c r="MXL540" s="144"/>
      <c r="MXM540" s="75"/>
      <c r="MXN540" s="66"/>
      <c r="MXO540" s="66"/>
      <c r="MXP540" s="79"/>
      <c r="MXQ540" s="109"/>
      <c r="MXR540" s="479"/>
      <c r="MXS540" s="78"/>
      <c r="MXT540" s="144"/>
      <c r="MXU540" s="75"/>
      <c r="MXV540" s="66"/>
      <c r="MXW540" s="66"/>
      <c r="MXX540" s="79"/>
      <c r="MXY540" s="109"/>
      <c r="MXZ540" s="479"/>
      <c r="MYA540" s="78"/>
      <c r="MYB540" s="144"/>
      <c r="MYC540" s="75"/>
      <c r="MYD540" s="66"/>
      <c r="MYE540" s="66"/>
      <c r="MYF540" s="79"/>
      <c r="MYG540" s="109"/>
      <c r="MYH540" s="479"/>
      <c r="MYI540" s="78"/>
      <c r="MYJ540" s="144"/>
      <c r="MYK540" s="75"/>
      <c r="MYL540" s="66"/>
      <c r="MYM540" s="66"/>
      <c r="MYN540" s="79"/>
      <c r="MYO540" s="109"/>
      <c r="MYP540" s="479"/>
      <c r="MYQ540" s="78"/>
      <c r="MYR540" s="144"/>
      <c r="MYS540" s="75"/>
      <c r="MYT540" s="66"/>
      <c r="MYU540" s="66"/>
      <c r="MYV540" s="79"/>
      <c r="MYW540" s="109"/>
      <c r="MYX540" s="479"/>
      <c r="MYY540" s="78"/>
      <c r="MYZ540" s="144"/>
      <c r="MZA540" s="75"/>
      <c r="MZB540" s="66"/>
      <c r="MZC540" s="66"/>
      <c r="MZD540" s="79"/>
      <c r="MZE540" s="109"/>
      <c r="MZF540" s="479"/>
      <c r="MZG540" s="78"/>
      <c r="MZH540" s="144"/>
      <c r="MZI540" s="75"/>
      <c r="MZJ540" s="66"/>
      <c r="MZK540" s="66"/>
      <c r="MZL540" s="79"/>
      <c r="MZM540" s="109"/>
      <c r="MZN540" s="479"/>
      <c r="MZO540" s="78"/>
      <c r="MZP540" s="144"/>
      <c r="MZQ540" s="75"/>
      <c r="MZR540" s="66"/>
      <c r="MZS540" s="66"/>
      <c r="MZT540" s="79"/>
      <c r="MZU540" s="109"/>
      <c r="MZV540" s="479"/>
      <c r="MZW540" s="78"/>
      <c r="MZX540" s="144"/>
      <c r="MZY540" s="75"/>
      <c r="MZZ540" s="66"/>
      <c r="NAA540" s="66"/>
      <c r="NAB540" s="79"/>
      <c r="NAC540" s="109"/>
      <c r="NAD540" s="479"/>
      <c r="NAE540" s="78"/>
      <c r="NAF540" s="144"/>
      <c r="NAG540" s="75"/>
      <c r="NAH540" s="66"/>
      <c r="NAI540" s="66"/>
      <c r="NAJ540" s="79"/>
      <c r="NAK540" s="109"/>
      <c r="NAL540" s="479"/>
      <c r="NAM540" s="78"/>
      <c r="NAN540" s="144"/>
      <c r="NAO540" s="75"/>
      <c r="NAP540" s="66"/>
      <c r="NAQ540" s="66"/>
      <c r="NAR540" s="79"/>
      <c r="NAS540" s="109"/>
      <c r="NAT540" s="479"/>
      <c r="NAU540" s="78"/>
      <c r="NAV540" s="144"/>
      <c r="NAW540" s="75"/>
      <c r="NAX540" s="66"/>
      <c r="NAY540" s="66"/>
      <c r="NAZ540" s="79"/>
      <c r="NBA540" s="109"/>
      <c r="NBB540" s="479"/>
      <c r="NBC540" s="78"/>
      <c r="NBD540" s="144"/>
      <c r="NBE540" s="75"/>
      <c r="NBF540" s="66"/>
      <c r="NBG540" s="66"/>
      <c r="NBH540" s="79"/>
      <c r="NBI540" s="109"/>
      <c r="NBJ540" s="479"/>
      <c r="NBK540" s="78"/>
      <c r="NBL540" s="144"/>
      <c r="NBM540" s="75"/>
      <c r="NBN540" s="66"/>
      <c r="NBO540" s="66"/>
      <c r="NBP540" s="79"/>
      <c r="NBQ540" s="109"/>
      <c r="NBR540" s="479"/>
      <c r="NBS540" s="78"/>
      <c r="NBT540" s="144"/>
      <c r="NBU540" s="75"/>
      <c r="NBV540" s="66"/>
      <c r="NBW540" s="66"/>
      <c r="NBX540" s="79"/>
      <c r="NBY540" s="109"/>
      <c r="NBZ540" s="479"/>
      <c r="NCA540" s="78"/>
      <c r="NCB540" s="144"/>
      <c r="NCC540" s="75"/>
      <c r="NCD540" s="66"/>
      <c r="NCE540" s="66"/>
      <c r="NCF540" s="79"/>
      <c r="NCG540" s="109"/>
      <c r="NCH540" s="479"/>
      <c r="NCI540" s="78"/>
      <c r="NCJ540" s="144"/>
      <c r="NCK540" s="75"/>
      <c r="NCL540" s="66"/>
      <c r="NCM540" s="66"/>
      <c r="NCN540" s="79"/>
      <c r="NCO540" s="109"/>
      <c r="NCP540" s="479"/>
      <c r="NCQ540" s="78"/>
      <c r="NCR540" s="144"/>
      <c r="NCS540" s="75"/>
      <c r="NCT540" s="66"/>
      <c r="NCU540" s="66"/>
      <c r="NCV540" s="79"/>
      <c r="NCW540" s="109"/>
      <c r="NCX540" s="479"/>
      <c r="NCY540" s="78"/>
      <c r="NCZ540" s="144"/>
      <c r="NDA540" s="75"/>
      <c r="NDB540" s="66"/>
      <c r="NDC540" s="66"/>
      <c r="NDD540" s="79"/>
      <c r="NDE540" s="109"/>
      <c r="NDF540" s="479"/>
      <c r="NDG540" s="78"/>
      <c r="NDH540" s="144"/>
      <c r="NDI540" s="75"/>
      <c r="NDJ540" s="66"/>
      <c r="NDK540" s="66"/>
      <c r="NDL540" s="79"/>
      <c r="NDM540" s="109"/>
      <c r="NDN540" s="479"/>
      <c r="NDO540" s="78"/>
      <c r="NDP540" s="144"/>
      <c r="NDQ540" s="75"/>
      <c r="NDR540" s="66"/>
      <c r="NDS540" s="66"/>
      <c r="NDT540" s="79"/>
      <c r="NDU540" s="109"/>
      <c r="NDV540" s="479"/>
      <c r="NDW540" s="78"/>
      <c r="NDX540" s="144"/>
      <c r="NDY540" s="75"/>
      <c r="NDZ540" s="66"/>
      <c r="NEA540" s="66"/>
      <c r="NEB540" s="79"/>
      <c r="NEC540" s="109"/>
      <c r="NED540" s="479"/>
      <c r="NEE540" s="78"/>
      <c r="NEF540" s="144"/>
      <c r="NEG540" s="75"/>
      <c r="NEH540" s="66"/>
      <c r="NEI540" s="66"/>
      <c r="NEJ540" s="79"/>
      <c r="NEK540" s="109"/>
      <c r="NEL540" s="479"/>
      <c r="NEM540" s="78"/>
      <c r="NEN540" s="144"/>
      <c r="NEO540" s="75"/>
      <c r="NEP540" s="66"/>
      <c r="NEQ540" s="66"/>
      <c r="NER540" s="79"/>
      <c r="NES540" s="109"/>
      <c r="NET540" s="479"/>
      <c r="NEU540" s="78"/>
      <c r="NEV540" s="144"/>
      <c r="NEW540" s="75"/>
      <c r="NEX540" s="66"/>
      <c r="NEY540" s="66"/>
      <c r="NEZ540" s="79"/>
      <c r="NFA540" s="109"/>
      <c r="NFB540" s="479"/>
      <c r="NFC540" s="78"/>
      <c r="NFD540" s="144"/>
      <c r="NFE540" s="75"/>
      <c r="NFF540" s="66"/>
      <c r="NFG540" s="66"/>
      <c r="NFH540" s="79"/>
      <c r="NFI540" s="109"/>
      <c r="NFJ540" s="479"/>
      <c r="NFK540" s="78"/>
      <c r="NFL540" s="144"/>
      <c r="NFM540" s="75"/>
      <c r="NFN540" s="66"/>
      <c r="NFO540" s="66"/>
      <c r="NFP540" s="79"/>
      <c r="NFQ540" s="109"/>
      <c r="NFR540" s="479"/>
      <c r="NFS540" s="78"/>
      <c r="NFT540" s="144"/>
      <c r="NFU540" s="75"/>
      <c r="NFV540" s="66"/>
      <c r="NFW540" s="66"/>
      <c r="NFX540" s="79"/>
      <c r="NFY540" s="109"/>
      <c r="NFZ540" s="479"/>
      <c r="NGA540" s="78"/>
      <c r="NGB540" s="144"/>
      <c r="NGC540" s="75"/>
      <c r="NGD540" s="66"/>
      <c r="NGE540" s="66"/>
      <c r="NGF540" s="79"/>
      <c r="NGG540" s="109"/>
      <c r="NGH540" s="479"/>
      <c r="NGI540" s="78"/>
      <c r="NGJ540" s="144"/>
      <c r="NGK540" s="75"/>
      <c r="NGL540" s="66"/>
      <c r="NGM540" s="66"/>
      <c r="NGN540" s="79"/>
      <c r="NGO540" s="109"/>
      <c r="NGP540" s="479"/>
      <c r="NGQ540" s="78"/>
      <c r="NGR540" s="144"/>
      <c r="NGS540" s="75"/>
      <c r="NGT540" s="66"/>
      <c r="NGU540" s="66"/>
      <c r="NGV540" s="79"/>
      <c r="NGW540" s="109"/>
      <c r="NGX540" s="479"/>
      <c r="NGY540" s="78"/>
      <c r="NGZ540" s="144"/>
      <c r="NHA540" s="75"/>
      <c r="NHB540" s="66"/>
      <c r="NHC540" s="66"/>
      <c r="NHD540" s="79"/>
      <c r="NHE540" s="109"/>
      <c r="NHF540" s="479"/>
      <c r="NHG540" s="78"/>
      <c r="NHH540" s="144"/>
      <c r="NHI540" s="75"/>
      <c r="NHJ540" s="66"/>
      <c r="NHK540" s="66"/>
      <c r="NHL540" s="79"/>
      <c r="NHM540" s="109"/>
      <c r="NHN540" s="479"/>
      <c r="NHO540" s="78"/>
      <c r="NHP540" s="144"/>
      <c r="NHQ540" s="75"/>
      <c r="NHR540" s="66"/>
      <c r="NHS540" s="66"/>
      <c r="NHT540" s="79"/>
      <c r="NHU540" s="109"/>
      <c r="NHV540" s="479"/>
      <c r="NHW540" s="78"/>
      <c r="NHX540" s="144"/>
      <c r="NHY540" s="75"/>
      <c r="NHZ540" s="66"/>
      <c r="NIA540" s="66"/>
      <c r="NIB540" s="79"/>
      <c r="NIC540" s="109"/>
      <c r="NID540" s="479"/>
      <c r="NIE540" s="78"/>
      <c r="NIF540" s="144"/>
      <c r="NIG540" s="75"/>
      <c r="NIH540" s="66"/>
      <c r="NII540" s="66"/>
      <c r="NIJ540" s="79"/>
      <c r="NIK540" s="109"/>
      <c r="NIL540" s="479"/>
      <c r="NIM540" s="78"/>
      <c r="NIN540" s="144"/>
      <c r="NIO540" s="75"/>
      <c r="NIP540" s="66"/>
      <c r="NIQ540" s="66"/>
      <c r="NIR540" s="79"/>
      <c r="NIS540" s="109"/>
      <c r="NIT540" s="479"/>
      <c r="NIU540" s="78"/>
      <c r="NIV540" s="144"/>
      <c r="NIW540" s="75"/>
      <c r="NIX540" s="66"/>
      <c r="NIY540" s="66"/>
      <c r="NIZ540" s="79"/>
      <c r="NJA540" s="109"/>
      <c r="NJB540" s="479"/>
      <c r="NJC540" s="78"/>
      <c r="NJD540" s="144"/>
      <c r="NJE540" s="75"/>
      <c r="NJF540" s="66"/>
      <c r="NJG540" s="66"/>
      <c r="NJH540" s="79"/>
      <c r="NJI540" s="109"/>
      <c r="NJJ540" s="479"/>
      <c r="NJK540" s="78"/>
      <c r="NJL540" s="144"/>
      <c r="NJM540" s="75"/>
      <c r="NJN540" s="66"/>
      <c r="NJO540" s="66"/>
      <c r="NJP540" s="79"/>
      <c r="NJQ540" s="109"/>
      <c r="NJR540" s="479"/>
      <c r="NJS540" s="78"/>
      <c r="NJT540" s="144"/>
      <c r="NJU540" s="75"/>
      <c r="NJV540" s="66"/>
      <c r="NJW540" s="66"/>
      <c r="NJX540" s="79"/>
      <c r="NJY540" s="109"/>
      <c r="NJZ540" s="479"/>
      <c r="NKA540" s="78"/>
      <c r="NKB540" s="144"/>
      <c r="NKC540" s="75"/>
      <c r="NKD540" s="66"/>
      <c r="NKE540" s="66"/>
      <c r="NKF540" s="79"/>
      <c r="NKG540" s="109"/>
      <c r="NKH540" s="479"/>
      <c r="NKI540" s="78"/>
      <c r="NKJ540" s="144"/>
      <c r="NKK540" s="75"/>
      <c r="NKL540" s="66"/>
      <c r="NKM540" s="66"/>
      <c r="NKN540" s="79"/>
      <c r="NKO540" s="109"/>
      <c r="NKP540" s="479"/>
      <c r="NKQ540" s="78"/>
      <c r="NKR540" s="144"/>
      <c r="NKS540" s="75"/>
      <c r="NKT540" s="66"/>
      <c r="NKU540" s="66"/>
      <c r="NKV540" s="79"/>
      <c r="NKW540" s="109"/>
      <c r="NKX540" s="479"/>
      <c r="NKY540" s="78"/>
      <c r="NKZ540" s="144"/>
      <c r="NLA540" s="75"/>
      <c r="NLB540" s="66"/>
      <c r="NLC540" s="66"/>
      <c r="NLD540" s="79"/>
      <c r="NLE540" s="109"/>
      <c r="NLF540" s="479"/>
      <c r="NLG540" s="78"/>
      <c r="NLH540" s="144"/>
      <c r="NLI540" s="75"/>
      <c r="NLJ540" s="66"/>
      <c r="NLK540" s="66"/>
      <c r="NLL540" s="79"/>
      <c r="NLM540" s="109"/>
      <c r="NLN540" s="479"/>
      <c r="NLO540" s="78"/>
      <c r="NLP540" s="144"/>
      <c r="NLQ540" s="75"/>
      <c r="NLR540" s="66"/>
      <c r="NLS540" s="66"/>
      <c r="NLT540" s="79"/>
      <c r="NLU540" s="109"/>
      <c r="NLV540" s="479"/>
      <c r="NLW540" s="78"/>
      <c r="NLX540" s="144"/>
      <c r="NLY540" s="75"/>
      <c r="NLZ540" s="66"/>
      <c r="NMA540" s="66"/>
      <c r="NMB540" s="79"/>
      <c r="NMC540" s="109"/>
      <c r="NMD540" s="479"/>
      <c r="NME540" s="78"/>
      <c r="NMF540" s="144"/>
      <c r="NMG540" s="75"/>
      <c r="NMH540" s="66"/>
      <c r="NMI540" s="66"/>
      <c r="NMJ540" s="79"/>
      <c r="NMK540" s="109"/>
      <c r="NML540" s="479"/>
      <c r="NMM540" s="78"/>
      <c r="NMN540" s="144"/>
      <c r="NMO540" s="75"/>
      <c r="NMP540" s="66"/>
      <c r="NMQ540" s="66"/>
      <c r="NMR540" s="79"/>
      <c r="NMS540" s="109"/>
      <c r="NMT540" s="479"/>
      <c r="NMU540" s="78"/>
      <c r="NMV540" s="144"/>
      <c r="NMW540" s="75"/>
      <c r="NMX540" s="66"/>
      <c r="NMY540" s="66"/>
      <c r="NMZ540" s="79"/>
      <c r="NNA540" s="109"/>
      <c r="NNB540" s="479"/>
      <c r="NNC540" s="78"/>
      <c r="NND540" s="144"/>
      <c r="NNE540" s="75"/>
      <c r="NNF540" s="66"/>
      <c r="NNG540" s="66"/>
      <c r="NNH540" s="79"/>
      <c r="NNI540" s="109"/>
      <c r="NNJ540" s="479"/>
      <c r="NNK540" s="78"/>
      <c r="NNL540" s="144"/>
      <c r="NNM540" s="75"/>
      <c r="NNN540" s="66"/>
      <c r="NNO540" s="66"/>
      <c r="NNP540" s="79"/>
      <c r="NNQ540" s="109"/>
      <c r="NNR540" s="479"/>
      <c r="NNS540" s="78"/>
      <c r="NNT540" s="144"/>
      <c r="NNU540" s="75"/>
      <c r="NNV540" s="66"/>
      <c r="NNW540" s="66"/>
      <c r="NNX540" s="79"/>
      <c r="NNY540" s="109"/>
      <c r="NNZ540" s="479"/>
      <c r="NOA540" s="78"/>
      <c r="NOB540" s="144"/>
      <c r="NOC540" s="75"/>
      <c r="NOD540" s="66"/>
      <c r="NOE540" s="66"/>
      <c r="NOF540" s="79"/>
      <c r="NOG540" s="109"/>
      <c r="NOH540" s="479"/>
      <c r="NOI540" s="78"/>
      <c r="NOJ540" s="144"/>
      <c r="NOK540" s="75"/>
      <c r="NOL540" s="66"/>
      <c r="NOM540" s="66"/>
      <c r="NON540" s="79"/>
      <c r="NOO540" s="109"/>
      <c r="NOP540" s="479"/>
      <c r="NOQ540" s="78"/>
      <c r="NOR540" s="144"/>
      <c r="NOS540" s="75"/>
      <c r="NOT540" s="66"/>
      <c r="NOU540" s="66"/>
      <c r="NOV540" s="79"/>
      <c r="NOW540" s="109"/>
      <c r="NOX540" s="479"/>
      <c r="NOY540" s="78"/>
      <c r="NOZ540" s="144"/>
      <c r="NPA540" s="75"/>
      <c r="NPB540" s="66"/>
      <c r="NPC540" s="66"/>
      <c r="NPD540" s="79"/>
      <c r="NPE540" s="109"/>
      <c r="NPF540" s="479"/>
      <c r="NPG540" s="78"/>
      <c r="NPH540" s="144"/>
      <c r="NPI540" s="75"/>
      <c r="NPJ540" s="66"/>
      <c r="NPK540" s="66"/>
      <c r="NPL540" s="79"/>
      <c r="NPM540" s="109"/>
      <c r="NPN540" s="479"/>
      <c r="NPO540" s="78"/>
      <c r="NPP540" s="144"/>
      <c r="NPQ540" s="75"/>
      <c r="NPR540" s="66"/>
      <c r="NPS540" s="66"/>
      <c r="NPT540" s="79"/>
      <c r="NPU540" s="109"/>
      <c r="NPV540" s="479"/>
      <c r="NPW540" s="78"/>
      <c r="NPX540" s="144"/>
      <c r="NPY540" s="75"/>
      <c r="NPZ540" s="66"/>
      <c r="NQA540" s="66"/>
      <c r="NQB540" s="79"/>
      <c r="NQC540" s="109"/>
      <c r="NQD540" s="479"/>
      <c r="NQE540" s="78"/>
      <c r="NQF540" s="144"/>
      <c r="NQG540" s="75"/>
      <c r="NQH540" s="66"/>
      <c r="NQI540" s="66"/>
      <c r="NQJ540" s="79"/>
      <c r="NQK540" s="109"/>
      <c r="NQL540" s="479"/>
      <c r="NQM540" s="78"/>
      <c r="NQN540" s="144"/>
      <c r="NQO540" s="75"/>
      <c r="NQP540" s="66"/>
      <c r="NQQ540" s="66"/>
      <c r="NQR540" s="79"/>
      <c r="NQS540" s="109"/>
      <c r="NQT540" s="479"/>
      <c r="NQU540" s="78"/>
      <c r="NQV540" s="144"/>
      <c r="NQW540" s="75"/>
      <c r="NQX540" s="66"/>
      <c r="NQY540" s="66"/>
      <c r="NQZ540" s="79"/>
      <c r="NRA540" s="109"/>
      <c r="NRB540" s="479"/>
      <c r="NRC540" s="78"/>
      <c r="NRD540" s="144"/>
      <c r="NRE540" s="75"/>
      <c r="NRF540" s="66"/>
      <c r="NRG540" s="66"/>
      <c r="NRH540" s="79"/>
      <c r="NRI540" s="109"/>
      <c r="NRJ540" s="479"/>
      <c r="NRK540" s="78"/>
      <c r="NRL540" s="144"/>
      <c r="NRM540" s="75"/>
      <c r="NRN540" s="66"/>
      <c r="NRO540" s="66"/>
      <c r="NRP540" s="79"/>
      <c r="NRQ540" s="109"/>
      <c r="NRR540" s="479"/>
      <c r="NRS540" s="78"/>
      <c r="NRT540" s="144"/>
      <c r="NRU540" s="75"/>
      <c r="NRV540" s="66"/>
      <c r="NRW540" s="66"/>
      <c r="NRX540" s="79"/>
      <c r="NRY540" s="109"/>
      <c r="NRZ540" s="479"/>
      <c r="NSA540" s="78"/>
      <c r="NSB540" s="144"/>
      <c r="NSC540" s="75"/>
      <c r="NSD540" s="66"/>
      <c r="NSE540" s="66"/>
      <c r="NSF540" s="79"/>
      <c r="NSG540" s="109"/>
      <c r="NSH540" s="479"/>
      <c r="NSI540" s="78"/>
      <c r="NSJ540" s="144"/>
      <c r="NSK540" s="75"/>
      <c r="NSL540" s="66"/>
      <c r="NSM540" s="66"/>
      <c r="NSN540" s="79"/>
      <c r="NSO540" s="109"/>
      <c r="NSP540" s="479"/>
      <c r="NSQ540" s="78"/>
      <c r="NSR540" s="144"/>
      <c r="NSS540" s="75"/>
      <c r="NST540" s="66"/>
      <c r="NSU540" s="66"/>
      <c r="NSV540" s="79"/>
      <c r="NSW540" s="109"/>
      <c r="NSX540" s="479"/>
      <c r="NSY540" s="78"/>
      <c r="NSZ540" s="144"/>
      <c r="NTA540" s="75"/>
      <c r="NTB540" s="66"/>
      <c r="NTC540" s="66"/>
      <c r="NTD540" s="79"/>
      <c r="NTE540" s="109"/>
      <c r="NTF540" s="479"/>
      <c r="NTG540" s="78"/>
      <c r="NTH540" s="144"/>
      <c r="NTI540" s="75"/>
      <c r="NTJ540" s="66"/>
      <c r="NTK540" s="66"/>
      <c r="NTL540" s="79"/>
      <c r="NTM540" s="109"/>
      <c r="NTN540" s="479"/>
      <c r="NTO540" s="78"/>
      <c r="NTP540" s="144"/>
      <c r="NTQ540" s="75"/>
      <c r="NTR540" s="66"/>
      <c r="NTS540" s="66"/>
      <c r="NTT540" s="79"/>
      <c r="NTU540" s="109"/>
      <c r="NTV540" s="479"/>
      <c r="NTW540" s="78"/>
      <c r="NTX540" s="144"/>
      <c r="NTY540" s="75"/>
      <c r="NTZ540" s="66"/>
      <c r="NUA540" s="66"/>
      <c r="NUB540" s="79"/>
      <c r="NUC540" s="109"/>
      <c r="NUD540" s="479"/>
      <c r="NUE540" s="78"/>
      <c r="NUF540" s="144"/>
      <c r="NUG540" s="75"/>
      <c r="NUH540" s="66"/>
      <c r="NUI540" s="66"/>
      <c r="NUJ540" s="79"/>
      <c r="NUK540" s="109"/>
      <c r="NUL540" s="479"/>
      <c r="NUM540" s="78"/>
      <c r="NUN540" s="144"/>
      <c r="NUO540" s="75"/>
      <c r="NUP540" s="66"/>
      <c r="NUQ540" s="66"/>
      <c r="NUR540" s="79"/>
      <c r="NUS540" s="109"/>
      <c r="NUT540" s="479"/>
      <c r="NUU540" s="78"/>
      <c r="NUV540" s="144"/>
      <c r="NUW540" s="75"/>
      <c r="NUX540" s="66"/>
      <c r="NUY540" s="66"/>
      <c r="NUZ540" s="79"/>
      <c r="NVA540" s="109"/>
      <c r="NVB540" s="479"/>
      <c r="NVC540" s="78"/>
      <c r="NVD540" s="144"/>
      <c r="NVE540" s="75"/>
      <c r="NVF540" s="66"/>
      <c r="NVG540" s="66"/>
      <c r="NVH540" s="79"/>
      <c r="NVI540" s="109"/>
      <c r="NVJ540" s="479"/>
      <c r="NVK540" s="78"/>
      <c r="NVL540" s="144"/>
      <c r="NVM540" s="75"/>
      <c r="NVN540" s="66"/>
      <c r="NVO540" s="66"/>
      <c r="NVP540" s="79"/>
      <c r="NVQ540" s="109"/>
      <c r="NVR540" s="479"/>
      <c r="NVS540" s="78"/>
      <c r="NVT540" s="144"/>
      <c r="NVU540" s="75"/>
      <c r="NVV540" s="66"/>
      <c r="NVW540" s="66"/>
      <c r="NVX540" s="79"/>
      <c r="NVY540" s="109"/>
      <c r="NVZ540" s="479"/>
      <c r="NWA540" s="78"/>
      <c r="NWB540" s="144"/>
      <c r="NWC540" s="75"/>
      <c r="NWD540" s="66"/>
      <c r="NWE540" s="66"/>
      <c r="NWF540" s="79"/>
      <c r="NWG540" s="109"/>
      <c r="NWH540" s="479"/>
      <c r="NWI540" s="78"/>
      <c r="NWJ540" s="144"/>
      <c r="NWK540" s="75"/>
      <c r="NWL540" s="66"/>
      <c r="NWM540" s="66"/>
      <c r="NWN540" s="79"/>
      <c r="NWO540" s="109"/>
      <c r="NWP540" s="479"/>
      <c r="NWQ540" s="78"/>
      <c r="NWR540" s="144"/>
      <c r="NWS540" s="75"/>
      <c r="NWT540" s="66"/>
      <c r="NWU540" s="66"/>
      <c r="NWV540" s="79"/>
      <c r="NWW540" s="109"/>
      <c r="NWX540" s="479"/>
      <c r="NWY540" s="78"/>
      <c r="NWZ540" s="144"/>
      <c r="NXA540" s="75"/>
      <c r="NXB540" s="66"/>
      <c r="NXC540" s="66"/>
      <c r="NXD540" s="79"/>
      <c r="NXE540" s="109"/>
      <c r="NXF540" s="479"/>
      <c r="NXG540" s="78"/>
      <c r="NXH540" s="144"/>
      <c r="NXI540" s="75"/>
      <c r="NXJ540" s="66"/>
      <c r="NXK540" s="66"/>
      <c r="NXL540" s="79"/>
      <c r="NXM540" s="109"/>
      <c r="NXN540" s="479"/>
      <c r="NXO540" s="78"/>
      <c r="NXP540" s="144"/>
      <c r="NXQ540" s="75"/>
      <c r="NXR540" s="66"/>
      <c r="NXS540" s="66"/>
      <c r="NXT540" s="79"/>
      <c r="NXU540" s="109"/>
      <c r="NXV540" s="479"/>
      <c r="NXW540" s="78"/>
      <c r="NXX540" s="144"/>
      <c r="NXY540" s="75"/>
      <c r="NXZ540" s="66"/>
      <c r="NYA540" s="66"/>
      <c r="NYB540" s="79"/>
      <c r="NYC540" s="109"/>
      <c r="NYD540" s="479"/>
      <c r="NYE540" s="78"/>
      <c r="NYF540" s="144"/>
      <c r="NYG540" s="75"/>
      <c r="NYH540" s="66"/>
      <c r="NYI540" s="66"/>
      <c r="NYJ540" s="79"/>
      <c r="NYK540" s="109"/>
      <c r="NYL540" s="479"/>
      <c r="NYM540" s="78"/>
      <c r="NYN540" s="144"/>
      <c r="NYO540" s="75"/>
      <c r="NYP540" s="66"/>
      <c r="NYQ540" s="66"/>
      <c r="NYR540" s="79"/>
      <c r="NYS540" s="109"/>
      <c r="NYT540" s="479"/>
      <c r="NYU540" s="78"/>
      <c r="NYV540" s="144"/>
      <c r="NYW540" s="75"/>
      <c r="NYX540" s="66"/>
      <c r="NYY540" s="66"/>
      <c r="NYZ540" s="79"/>
      <c r="NZA540" s="109"/>
      <c r="NZB540" s="479"/>
      <c r="NZC540" s="78"/>
      <c r="NZD540" s="144"/>
      <c r="NZE540" s="75"/>
      <c r="NZF540" s="66"/>
      <c r="NZG540" s="66"/>
      <c r="NZH540" s="79"/>
      <c r="NZI540" s="109"/>
      <c r="NZJ540" s="479"/>
      <c r="NZK540" s="78"/>
      <c r="NZL540" s="144"/>
      <c r="NZM540" s="75"/>
      <c r="NZN540" s="66"/>
      <c r="NZO540" s="66"/>
      <c r="NZP540" s="79"/>
      <c r="NZQ540" s="109"/>
      <c r="NZR540" s="479"/>
      <c r="NZS540" s="78"/>
      <c r="NZT540" s="144"/>
      <c r="NZU540" s="75"/>
      <c r="NZV540" s="66"/>
      <c r="NZW540" s="66"/>
      <c r="NZX540" s="79"/>
      <c r="NZY540" s="109"/>
      <c r="NZZ540" s="479"/>
      <c r="OAA540" s="78"/>
      <c r="OAB540" s="144"/>
      <c r="OAC540" s="75"/>
      <c r="OAD540" s="66"/>
      <c r="OAE540" s="66"/>
      <c r="OAF540" s="79"/>
      <c r="OAG540" s="109"/>
      <c r="OAH540" s="479"/>
      <c r="OAI540" s="78"/>
      <c r="OAJ540" s="144"/>
      <c r="OAK540" s="75"/>
      <c r="OAL540" s="66"/>
      <c r="OAM540" s="66"/>
      <c r="OAN540" s="79"/>
      <c r="OAO540" s="109"/>
      <c r="OAP540" s="479"/>
      <c r="OAQ540" s="78"/>
      <c r="OAR540" s="144"/>
      <c r="OAS540" s="75"/>
      <c r="OAT540" s="66"/>
      <c r="OAU540" s="66"/>
      <c r="OAV540" s="79"/>
      <c r="OAW540" s="109"/>
      <c r="OAX540" s="479"/>
      <c r="OAY540" s="78"/>
      <c r="OAZ540" s="144"/>
      <c r="OBA540" s="75"/>
      <c r="OBB540" s="66"/>
      <c r="OBC540" s="66"/>
      <c r="OBD540" s="79"/>
      <c r="OBE540" s="109"/>
      <c r="OBF540" s="479"/>
      <c r="OBG540" s="78"/>
      <c r="OBH540" s="144"/>
      <c r="OBI540" s="75"/>
      <c r="OBJ540" s="66"/>
      <c r="OBK540" s="66"/>
      <c r="OBL540" s="79"/>
      <c r="OBM540" s="109"/>
      <c r="OBN540" s="479"/>
      <c r="OBO540" s="78"/>
      <c r="OBP540" s="144"/>
      <c r="OBQ540" s="75"/>
      <c r="OBR540" s="66"/>
      <c r="OBS540" s="66"/>
      <c r="OBT540" s="79"/>
      <c r="OBU540" s="109"/>
      <c r="OBV540" s="479"/>
      <c r="OBW540" s="78"/>
      <c r="OBX540" s="144"/>
      <c r="OBY540" s="75"/>
      <c r="OBZ540" s="66"/>
      <c r="OCA540" s="66"/>
      <c r="OCB540" s="79"/>
      <c r="OCC540" s="109"/>
      <c r="OCD540" s="479"/>
      <c r="OCE540" s="78"/>
      <c r="OCF540" s="144"/>
      <c r="OCG540" s="75"/>
      <c r="OCH540" s="66"/>
      <c r="OCI540" s="66"/>
      <c r="OCJ540" s="79"/>
      <c r="OCK540" s="109"/>
      <c r="OCL540" s="479"/>
      <c r="OCM540" s="78"/>
      <c r="OCN540" s="144"/>
      <c r="OCO540" s="75"/>
      <c r="OCP540" s="66"/>
      <c r="OCQ540" s="66"/>
      <c r="OCR540" s="79"/>
      <c r="OCS540" s="109"/>
      <c r="OCT540" s="479"/>
      <c r="OCU540" s="78"/>
      <c r="OCV540" s="144"/>
      <c r="OCW540" s="75"/>
      <c r="OCX540" s="66"/>
      <c r="OCY540" s="66"/>
      <c r="OCZ540" s="79"/>
      <c r="ODA540" s="109"/>
      <c r="ODB540" s="479"/>
      <c r="ODC540" s="78"/>
      <c r="ODD540" s="144"/>
      <c r="ODE540" s="75"/>
      <c r="ODF540" s="66"/>
      <c r="ODG540" s="66"/>
      <c r="ODH540" s="79"/>
      <c r="ODI540" s="109"/>
      <c r="ODJ540" s="479"/>
      <c r="ODK540" s="78"/>
      <c r="ODL540" s="144"/>
      <c r="ODM540" s="75"/>
      <c r="ODN540" s="66"/>
      <c r="ODO540" s="66"/>
      <c r="ODP540" s="79"/>
      <c r="ODQ540" s="109"/>
      <c r="ODR540" s="479"/>
      <c r="ODS540" s="78"/>
      <c r="ODT540" s="144"/>
      <c r="ODU540" s="75"/>
      <c r="ODV540" s="66"/>
      <c r="ODW540" s="66"/>
      <c r="ODX540" s="79"/>
      <c r="ODY540" s="109"/>
      <c r="ODZ540" s="479"/>
      <c r="OEA540" s="78"/>
      <c r="OEB540" s="144"/>
      <c r="OEC540" s="75"/>
      <c r="OED540" s="66"/>
      <c r="OEE540" s="66"/>
      <c r="OEF540" s="79"/>
      <c r="OEG540" s="109"/>
      <c r="OEH540" s="479"/>
      <c r="OEI540" s="78"/>
      <c r="OEJ540" s="144"/>
      <c r="OEK540" s="75"/>
      <c r="OEL540" s="66"/>
      <c r="OEM540" s="66"/>
      <c r="OEN540" s="79"/>
      <c r="OEO540" s="109"/>
      <c r="OEP540" s="479"/>
      <c r="OEQ540" s="78"/>
      <c r="OER540" s="144"/>
      <c r="OES540" s="75"/>
      <c r="OET540" s="66"/>
      <c r="OEU540" s="66"/>
      <c r="OEV540" s="79"/>
      <c r="OEW540" s="109"/>
      <c r="OEX540" s="479"/>
      <c r="OEY540" s="78"/>
      <c r="OEZ540" s="144"/>
      <c r="OFA540" s="75"/>
      <c r="OFB540" s="66"/>
      <c r="OFC540" s="66"/>
      <c r="OFD540" s="79"/>
      <c r="OFE540" s="109"/>
      <c r="OFF540" s="479"/>
      <c r="OFG540" s="78"/>
      <c r="OFH540" s="144"/>
      <c r="OFI540" s="75"/>
      <c r="OFJ540" s="66"/>
      <c r="OFK540" s="66"/>
      <c r="OFL540" s="79"/>
      <c r="OFM540" s="109"/>
      <c r="OFN540" s="479"/>
      <c r="OFO540" s="78"/>
      <c r="OFP540" s="144"/>
      <c r="OFQ540" s="75"/>
      <c r="OFR540" s="66"/>
      <c r="OFS540" s="66"/>
      <c r="OFT540" s="79"/>
      <c r="OFU540" s="109"/>
      <c r="OFV540" s="479"/>
      <c r="OFW540" s="78"/>
      <c r="OFX540" s="144"/>
      <c r="OFY540" s="75"/>
      <c r="OFZ540" s="66"/>
      <c r="OGA540" s="66"/>
      <c r="OGB540" s="79"/>
      <c r="OGC540" s="109"/>
      <c r="OGD540" s="479"/>
      <c r="OGE540" s="78"/>
      <c r="OGF540" s="144"/>
      <c r="OGG540" s="75"/>
      <c r="OGH540" s="66"/>
      <c r="OGI540" s="66"/>
      <c r="OGJ540" s="79"/>
      <c r="OGK540" s="109"/>
      <c r="OGL540" s="479"/>
      <c r="OGM540" s="78"/>
      <c r="OGN540" s="144"/>
      <c r="OGO540" s="75"/>
      <c r="OGP540" s="66"/>
      <c r="OGQ540" s="66"/>
      <c r="OGR540" s="79"/>
      <c r="OGS540" s="109"/>
      <c r="OGT540" s="479"/>
      <c r="OGU540" s="78"/>
      <c r="OGV540" s="144"/>
      <c r="OGW540" s="75"/>
      <c r="OGX540" s="66"/>
      <c r="OGY540" s="66"/>
      <c r="OGZ540" s="79"/>
      <c r="OHA540" s="109"/>
      <c r="OHB540" s="479"/>
      <c r="OHC540" s="78"/>
      <c r="OHD540" s="144"/>
      <c r="OHE540" s="75"/>
      <c r="OHF540" s="66"/>
      <c r="OHG540" s="66"/>
      <c r="OHH540" s="79"/>
      <c r="OHI540" s="109"/>
      <c r="OHJ540" s="479"/>
      <c r="OHK540" s="78"/>
      <c r="OHL540" s="144"/>
      <c r="OHM540" s="75"/>
      <c r="OHN540" s="66"/>
      <c r="OHO540" s="66"/>
      <c r="OHP540" s="79"/>
      <c r="OHQ540" s="109"/>
      <c r="OHR540" s="479"/>
      <c r="OHS540" s="78"/>
      <c r="OHT540" s="144"/>
      <c r="OHU540" s="75"/>
      <c r="OHV540" s="66"/>
      <c r="OHW540" s="66"/>
      <c r="OHX540" s="79"/>
      <c r="OHY540" s="109"/>
      <c r="OHZ540" s="479"/>
      <c r="OIA540" s="78"/>
      <c r="OIB540" s="144"/>
      <c r="OIC540" s="75"/>
      <c r="OID540" s="66"/>
      <c r="OIE540" s="66"/>
      <c r="OIF540" s="79"/>
      <c r="OIG540" s="109"/>
      <c r="OIH540" s="479"/>
      <c r="OII540" s="78"/>
      <c r="OIJ540" s="144"/>
      <c r="OIK540" s="75"/>
      <c r="OIL540" s="66"/>
      <c r="OIM540" s="66"/>
      <c r="OIN540" s="79"/>
      <c r="OIO540" s="109"/>
      <c r="OIP540" s="479"/>
      <c r="OIQ540" s="78"/>
      <c r="OIR540" s="144"/>
      <c r="OIS540" s="75"/>
      <c r="OIT540" s="66"/>
      <c r="OIU540" s="66"/>
      <c r="OIV540" s="79"/>
      <c r="OIW540" s="109"/>
      <c r="OIX540" s="479"/>
      <c r="OIY540" s="78"/>
      <c r="OIZ540" s="144"/>
      <c r="OJA540" s="75"/>
      <c r="OJB540" s="66"/>
      <c r="OJC540" s="66"/>
      <c r="OJD540" s="79"/>
      <c r="OJE540" s="109"/>
      <c r="OJF540" s="479"/>
      <c r="OJG540" s="78"/>
      <c r="OJH540" s="144"/>
      <c r="OJI540" s="75"/>
      <c r="OJJ540" s="66"/>
      <c r="OJK540" s="66"/>
      <c r="OJL540" s="79"/>
      <c r="OJM540" s="109"/>
      <c r="OJN540" s="479"/>
      <c r="OJO540" s="78"/>
      <c r="OJP540" s="144"/>
      <c r="OJQ540" s="75"/>
      <c r="OJR540" s="66"/>
      <c r="OJS540" s="66"/>
      <c r="OJT540" s="79"/>
      <c r="OJU540" s="109"/>
      <c r="OJV540" s="479"/>
      <c r="OJW540" s="78"/>
      <c r="OJX540" s="144"/>
      <c r="OJY540" s="75"/>
      <c r="OJZ540" s="66"/>
      <c r="OKA540" s="66"/>
      <c r="OKB540" s="79"/>
      <c r="OKC540" s="109"/>
      <c r="OKD540" s="479"/>
      <c r="OKE540" s="78"/>
      <c r="OKF540" s="144"/>
      <c r="OKG540" s="75"/>
      <c r="OKH540" s="66"/>
      <c r="OKI540" s="66"/>
      <c r="OKJ540" s="79"/>
      <c r="OKK540" s="109"/>
      <c r="OKL540" s="479"/>
      <c r="OKM540" s="78"/>
      <c r="OKN540" s="144"/>
      <c r="OKO540" s="75"/>
      <c r="OKP540" s="66"/>
      <c r="OKQ540" s="66"/>
      <c r="OKR540" s="79"/>
      <c r="OKS540" s="109"/>
      <c r="OKT540" s="479"/>
      <c r="OKU540" s="78"/>
      <c r="OKV540" s="144"/>
      <c r="OKW540" s="75"/>
      <c r="OKX540" s="66"/>
      <c r="OKY540" s="66"/>
      <c r="OKZ540" s="79"/>
      <c r="OLA540" s="109"/>
      <c r="OLB540" s="479"/>
      <c r="OLC540" s="78"/>
      <c r="OLD540" s="144"/>
      <c r="OLE540" s="75"/>
      <c r="OLF540" s="66"/>
      <c r="OLG540" s="66"/>
      <c r="OLH540" s="79"/>
      <c r="OLI540" s="109"/>
      <c r="OLJ540" s="479"/>
      <c r="OLK540" s="78"/>
      <c r="OLL540" s="144"/>
      <c r="OLM540" s="75"/>
      <c r="OLN540" s="66"/>
      <c r="OLO540" s="66"/>
      <c r="OLP540" s="79"/>
      <c r="OLQ540" s="109"/>
      <c r="OLR540" s="479"/>
      <c r="OLS540" s="78"/>
      <c r="OLT540" s="144"/>
      <c r="OLU540" s="75"/>
      <c r="OLV540" s="66"/>
      <c r="OLW540" s="66"/>
      <c r="OLX540" s="79"/>
      <c r="OLY540" s="109"/>
      <c r="OLZ540" s="479"/>
      <c r="OMA540" s="78"/>
      <c r="OMB540" s="144"/>
      <c r="OMC540" s="75"/>
      <c r="OMD540" s="66"/>
      <c r="OME540" s="66"/>
      <c r="OMF540" s="79"/>
      <c r="OMG540" s="109"/>
      <c r="OMH540" s="479"/>
      <c r="OMI540" s="78"/>
      <c r="OMJ540" s="144"/>
      <c r="OMK540" s="75"/>
      <c r="OML540" s="66"/>
      <c r="OMM540" s="66"/>
      <c r="OMN540" s="79"/>
      <c r="OMO540" s="109"/>
      <c r="OMP540" s="479"/>
      <c r="OMQ540" s="78"/>
      <c r="OMR540" s="144"/>
      <c r="OMS540" s="75"/>
      <c r="OMT540" s="66"/>
      <c r="OMU540" s="66"/>
      <c r="OMV540" s="79"/>
      <c r="OMW540" s="109"/>
      <c r="OMX540" s="479"/>
      <c r="OMY540" s="78"/>
      <c r="OMZ540" s="144"/>
      <c r="ONA540" s="75"/>
      <c r="ONB540" s="66"/>
      <c r="ONC540" s="66"/>
      <c r="OND540" s="79"/>
      <c r="ONE540" s="109"/>
      <c r="ONF540" s="479"/>
      <c r="ONG540" s="78"/>
      <c r="ONH540" s="144"/>
      <c r="ONI540" s="75"/>
      <c r="ONJ540" s="66"/>
      <c r="ONK540" s="66"/>
      <c r="ONL540" s="79"/>
      <c r="ONM540" s="109"/>
      <c r="ONN540" s="479"/>
      <c r="ONO540" s="78"/>
      <c r="ONP540" s="144"/>
      <c r="ONQ540" s="75"/>
      <c r="ONR540" s="66"/>
      <c r="ONS540" s="66"/>
      <c r="ONT540" s="79"/>
      <c r="ONU540" s="109"/>
      <c r="ONV540" s="479"/>
      <c r="ONW540" s="78"/>
      <c r="ONX540" s="144"/>
      <c r="ONY540" s="75"/>
      <c r="ONZ540" s="66"/>
      <c r="OOA540" s="66"/>
      <c r="OOB540" s="79"/>
      <c r="OOC540" s="109"/>
      <c r="OOD540" s="479"/>
      <c r="OOE540" s="78"/>
      <c r="OOF540" s="144"/>
      <c r="OOG540" s="75"/>
      <c r="OOH540" s="66"/>
      <c r="OOI540" s="66"/>
      <c r="OOJ540" s="79"/>
      <c r="OOK540" s="109"/>
      <c r="OOL540" s="479"/>
      <c r="OOM540" s="78"/>
      <c r="OON540" s="144"/>
      <c r="OOO540" s="75"/>
      <c r="OOP540" s="66"/>
      <c r="OOQ540" s="66"/>
      <c r="OOR540" s="79"/>
      <c r="OOS540" s="109"/>
      <c r="OOT540" s="479"/>
      <c r="OOU540" s="78"/>
      <c r="OOV540" s="144"/>
      <c r="OOW540" s="75"/>
      <c r="OOX540" s="66"/>
      <c r="OOY540" s="66"/>
      <c r="OOZ540" s="79"/>
      <c r="OPA540" s="109"/>
      <c r="OPB540" s="479"/>
      <c r="OPC540" s="78"/>
      <c r="OPD540" s="144"/>
      <c r="OPE540" s="75"/>
      <c r="OPF540" s="66"/>
      <c r="OPG540" s="66"/>
      <c r="OPH540" s="79"/>
      <c r="OPI540" s="109"/>
      <c r="OPJ540" s="479"/>
      <c r="OPK540" s="78"/>
      <c r="OPL540" s="144"/>
      <c r="OPM540" s="75"/>
      <c r="OPN540" s="66"/>
      <c r="OPO540" s="66"/>
      <c r="OPP540" s="79"/>
      <c r="OPQ540" s="109"/>
      <c r="OPR540" s="479"/>
      <c r="OPS540" s="78"/>
      <c r="OPT540" s="144"/>
      <c r="OPU540" s="75"/>
      <c r="OPV540" s="66"/>
      <c r="OPW540" s="66"/>
      <c r="OPX540" s="79"/>
      <c r="OPY540" s="109"/>
      <c r="OPZ540" s="479"/>
      <c r="OQA540" s="78"/>
      <c r="OQB540" s="144"/>
      <c r="OQC540" s="75"/>
      <c r="OQD540" s="66"/>
      <c r="OQE540" s="66"/>
      <c r="OQF540" s="79"/>
      <c r="OQG540" s="109"/>
      <c r="OQH540" s="479"/>
      <c r="OQI540" s="78"/>
      <c r="OQJ540" s="144"/>
      <c r="OQK540" s="75"/>
      <c r="OQL540" s="66"/>
      <c r="OQM540" s="66"/>
      <c r="OQN540" s="79"/>
      <c r="OQO540" s="109"/>
      <c r="OQP540" s="479"/>
      <c r="OQQ540" s="78"/>
      <c r="OQR540" s="144"/>
      <c r="OQS540" s="75"/>
      <c r="OQT540" s="66"/>
      <c r="OQU540" s="66"/>
      <c r="OQV540" s="79"/>
      <c r="OQW540" s="109"/>
      <c r="OQX540" s="479"/>
      <c r="OQY540" s="78"/>
      <c r="OQZ540" s="144"/>
      <c r="ORA540" s="75"/>
      <c r="ORB540" s="66"/>
      <c r="ORC540" s="66"/>
      <c r="ORD540" s="79"/>
      <c r="ORE540" s="109"/>
      <c r="ORF540" s="479"/>
      <c r="ORG540" s="78"/>
      <c r="ORH540" s="144"/>
      <c r="ORI540" s="75"/>
      <c r="ORJ540" s="66"/>
      <c r="ORK540" s="66"/>
      <c r="ORL540" s="79"/>
      <c r="ORM540" s="109"/>
      <c r="ORN540" s="479"/>
      <c r="ORO540" s="78"/>
      <c r="ORP540" s="144"/>
      <c r="ORQ540" s="75"/>
      <c r="ORR540" s="66"/>
      <c r="ORS540" s="66"/>
      <c r="ORT540" s="79"/>
      <c r="ORU540" s="109"/>
      <c r="ORV540" s="479"/>
      <c r="ORW540" s="78"/>
      <c r="ORX540" s="144"/>
      <c r="ORY540" s="75"/>
      <c r="ORZ540" s="66"/>
      <c r="OSA540" s="66"/>
      <c r="OSB540" s="79"/>
      <c r="OSC540" s="109"/>
      <c r="OSD540" s="479"/>
      <c r="OSE540" s="78"/>
      <c r="OSF540" s="144"/>
      <c r="OSG540" s="75"/>
      <c r="OSH540" s="66"/>
      <c r="OSI540" s="66"/>
      <c r="OSJ540" s="79"/>
      <c r="OSK540" s="109"/>
      <c r="OSL540" s="479"/>
      <c r="OSM540" s="78"/>
      <c r="OSN540" s="144"/>
      <c r="OSO540" s="75"/>
      <c r="OSP540" s="66"/>
      <c r="OSQ540" s="66"/>
      <c r="OSR540" s="79"/>
      <c r="OSS540" s="109"/>
      <c r="OST540" s="479"/>
      <c r="OSU540" s="78"/>
      <c r="OSV540" s="144"/>
      <c r="OSW540" s="75"/>
      <c r="OSX540" s="66"/>
      <c r="OSY540" s="66"/>
      <c r="OSZ540" s="79"/>
      <c r="OTA540" s="109"/>
      <c r="OTB540" s="479"/>
      <c r="OTC540" s="78"/>
      <c r="OTD540" s="144"/>
      <c r="OTE540" s="75"/>
      <c r="OTF540" s="66"/>
      <c r="OTG540" s="66"/>
      <c r="OTH540" s="79"/>
      <c r="OTI540" s="109"/>
      <c r="OTJ540" s="479"/>
      <c r="OTK540" s="78"/>
      <c r="OTL540" s="144"/>
      <c r="OTM540" s="75"/>
      <c r="OTN540" s="66"/>
      <c r="OTO540" s="66"/>
      <c r="OTP540" s="79"/>
      <c r="OTQ540" s="109"/>
      <c r="OTR540" s="479"/>
      <c r="OTS540" s="78"/>
      <c r="OTT540" s="144"/>
      <c r="OTU540" s="75"/>
      <c r="OTV540" s="66"/>
      <c r="OTW540" s="66"/>
      <c r="OTX540" s="79"/>
      <c r="OTY540" s="109"/>
      <c r="OTZ540" s="479"/>
      <c r="OUA540" s="78"/>
      <c r="OUB540" s="144"/>
      <c r="OUC540" s="75"/>
      <c r="OUD540" s="66"/>
      <c r="OUE540" s="66"/>
      <c r="OUF540" s="79"/>
      <c r="OUG540" s="109"/>
      <c r="OUH540" s="479"/>
      <c r="OUI540" s="78"/>
      <c r="OUJ540" s="144"/>
      <c r="OUK540" s="75"/>
      <c r="OUL540" s="66"/>
      <c r="OUM540" s="66"/>
      <c r="OUN540" s="79"/>
      <c r="OUO540" s="109"/>
      <c r="OUP540" s="479"/>
      <c r="OUQ540" s="78"/>
      <c r="OUR540" s="144"/>
      <c r="OUS540" s="75"/>
      <c r="OUT540" s="66"/>
      <c r="OUU540" s="66"/>
      <c r="OUV540" s="79"/>
      <c r="OUW540" s="109"/>
      <c r="OUX540" s="479"/>
      <c r="OUY540" s="78"/>
      <c r="OUZ540" s="144"/>
      <c r="OVA540" s="75"/>
      <c r="OVB540" s="66"/>
      <c r="OVC540" s="66"/>
      <c r="OVD540" s="79"/>
      <c r="OVE540" s="109"/>
      <c r="OVF540" s="479"/>
      <c r="OVG540" s="78"/>
      <c r="OVH540" s="144"/>
      <c r="OVI540" s="75"/>
      <c r="OVJ540" s="66"/>
      <c r="OVK540" s="66"/>
      <c r="OVL540" s="79"/>
      <c r="OVM540" s="109"/>
      <c r="OVN540" s="479"/>
      <c r="OVO540" s="78"/>
      <c r="OVP540" s="144"/>
      <c r="OVQ540" s="75"/>
      <c r="OVR540" s="66"/>
      <c r="OVS540" s="66"/>
      <c r="OVT540" s="79"/>
      <c r="OVU540" s="109"/>
      <c r="OVV540" s="479"/>
      <c r="OVW540" s="78"/>
      <c r="OVX540" s="144"/>
      <c r="OVY540" s="75"/>
      <c r="OVZ540" s="66"/>
      <c r="OWA540" s="66"/>
      <c r="OWB540" s="79"/>
      <c r="OWC540" s="109"/>
      <c r="OWD540" s="479"/>
      <c r="OWE540" s="78"/>
      <c r="OWF540" s="144"/>
      <c r="OWG540" s="75"/>
      <c r="OWH540" s="66"/>
      <c r="OWI540" s="66"/>
      <c r="OWJ540" s="79"/>
      <c r="OWK540" s="109"/>
      <c r="OWL540" s="479"/>
      <c r="OWM540" s="78"/>
      <c r="OWN540" s="144"/>
      <c r="OWO540" s="75"/>
      <c r="OWP540" s="66"/>
      <c r="OWQ540" s="66"/>
      <c r="OWR540" s="79"/>
      <c r="OWS540" s="109"/>
      <c r="OWT540" s="479"/>
      <c r="OWU540" s="78"/>
      <c r="OWV540" s="144"/>
      <c r="OWW540" s="75"/>
      <c r="OWX540" s="66"/>
      <c r="OWY540" s="66"/>
      <c r="OWZ540" s="79"/>
      <c r="OXA540" s="109"/>
      <c r="OXB540" s="479"/>
      <c r="OXC540" s="78"/>
      <c r="OXD540" s="144"/>
      <c r="OXE540" s="75"/>
      <c r="OXF540" s="66"/>
      <c r="OXG540" s="66"/>
      <c r="OXH540" s="79"/>
      <c r="OXI540" s="109"/>
      <c r="OXJ540" s="479"/>
      <c r="OXK540" s="78"/>
      <c r="OXL540" s="144"/>
      <c r="OXM540" s="75"/>
      <c r="OXN540" s="66"/>
      <c r="OXO540" s="66"/>
      <c r="OXP540" s="79"/>
      <c r="OXQ540" s="109"/>
      <c r="OXR540" s="479"/>
      <c r="OXS540" s="78"/>
      <c r="OXT540" s="144"/>
      <c r="OXU540" s="75"/>
      <c r="OXV540" s="66"/>
      <c r="OXW540" s="66"/>
      <c r="OXX540" s="79"/>
      <c r="OXY540" s="109"/>
      <c r="OXZ540" s="479"/>
      <c r="OYA540" s="78"/>
      <c r="OYB540" s="144"/>
      <c r="OYC540" s="75"/>
      <c r="OYD540" s="66"/>
      <c r="OYE540" s="66"/>
      <c r="OYF540" s="79"/>
      <c r="OYG540" s="109"/>
      <c r="OYH540" s="479"/>
      <c r="OYI540" s="78"/>
      <c r="OYJ540" s="144"/>
      <c r="OYK540" s="75"/>
      <c r="OYL540" s="66"/>
      <c r="OYM540" s="66"/>
      <c r="OYN540" s="79"/>
      <c r="OYO540" s="109"/>
      <c r="OYP540" s="479"/>
      <c r="OYQ540" s="78"/>
      <c r="OYR540" s="144"/>
      <c r="OYS540" s="75"/>
      <c r="OYT540" s="66"/>
      <c r="OYU540" s="66"/>
      <c r="OYV540" s="79"/>
      <c r="OYW540" s="109"/>
      <c r="OYX540" s="479"/>
      <c r="OYY540" s="78"/>
      <c r="OYZ540" s="144"/>
      <c r="OZA540" s="75"/>
      <c r="OZB540" s="66"/>
      <c r="OZC540" s="66"/>
      <c r="OZD540" s="79"/>
      <c r="OZE540" s="109"/>
      <c r="OZF540" s="479"/>
      <c r="OZG540" s="78"/>
      <c r="OZH540" s="144"/>
      <c r="OZI540" s="75"/>
      <c r="OZJ540" s="66"/>
      <c r="OZK540" s="66"/>
      <c r="OZL540" s="79"/>
      <c r="OZM540" s="109"/>
      <c r="OZN540" s="479"/>
      <c r="OZO540" s="78"/>
      <c r="OZP540" s="144"/>
      <c r="OZQ540" s="75"/>
      <c r="OZR540" s="66"/>
      <c r="OZS540" s="66"/>
      <c r="OZT540" s="79"/>
      <c r="OZU540" s="109"/>
      <c r="OZV540" s="479"/>
      <c r="OZW540" s="78"/>
      <c r="OZX540" s="144"/>
      <c r="OZY540" s="75"/>
      <c r="OZZ540" s="66"/>
      <c r="PAA540" s="66"/>
      <c r="PAB540" s="79"/>
      <c r="PAC540" s="109"/>
      <c r="PAD540" s="479"/>
      <c r="PAE540" s="78"/>
      <c r="PAF540" s="144"/>
      <c r="PAG540" s="75"/>
      <c r="PAH540" s="66"/>
      <c r="PAI540" s="66"/>
      <c r="PAJ540" s="79"/>
      <c r="PAK540" s="109"/>
      <c r="PAL540" s="479"/>
      <c r="PAM540" s="78"/>
      <c r="PAN540" s="144"/>
      <c r="PAO540" s="75"/>
      <c r="PAP540" s="66"/>
      <c r="PAQ540" s="66"/>
      <c r="PAR540" s="79"/>
      <c r="PAS540" s="109"/>
      <c r="PAT540" s="479"/>
      <c r="PAU540" s="78"/>
      <c r="PAV540" s="144"/>
      <c r="PAW540" s="75"/>
      <c r="PAX540" s="66"/>
      <c r="PAY540" s="66"/>
      <c r="PAZ540" s="79"/>
      <c r="PBA540" s="109"/>
      <c r="PBB540" s="479"/>
      <c r="PBC540" s="78"/>
      <c r="PBD540" s="144"/>
      <c r="PBE540" s="75"/>
      <c r="PBF540" s="66"/>
      <c r="PBG540" s="66"/>
      <c r="PBH540" s="79"/>
      <c r="PBI540" s="109"/>
      <c r="PBJ540" s="479"/>
      <c r="PBK540" s="78"/>
      <c r="PBL540" s="144"/>
      <c r="PBM540" s="75"/>
      <c r="PBN540" s="66"/>
      <c r="PBO540" s="66"/>
      <c r="PBP540" s="79"/>
      <c r="PBQ540" s="109"/>
      <c r="PBR540" s="479"/>
      <c r="PBS540" s="78"/>
      <c r="PBT540" s="144"/>
      <c r="PBU540" s="75"/>
      <c r="PBV540" s="66"/>
      <c r="PBW540" s="66"/>
      <c r="PBX540" s="79"/>
      <c r="PBY540" s="109"/>
      <c r="PBZ540" s="479"/>
      <c r="PCA540" s="78"/>
      <c r="PCB540" s="144"/>
      <c r="PCC540" s="75"/>
      <c r="PCD540" s="66"/>
      <c r="PCE540" s="66"/>
      <c r="PCF540" s="79"/>
      <c r="PCG540" s="109"/>
      <c r="PCH540" s="479"/>
      <c r="PCI540" s="78"/>
      <c r="PCJ540" s="144"/>
      <c r="PCK540" s="75"/>
      <c r="PCL540" s="66"/>
      <c r="PCM540" s="66"/>
      <c r="PCN540" s="79"/>
      <c r="PCO540" s="109"/>
      <c r="PCP540" s="479"/>
      <c r="PCQ540" s="78"/>
      <c r="PCR540" s="144"/>
      <c r="PCS540" s="75"/>
      <c r="PCT540" s="66"/>
      <c r="PCU540" s="66"/>
      <c r="PCV540" s="79"/>
      <c r="PCW540" s="109"/>
      <c r="PCX540" s="479"/>
      <c r="PCY540" s="78"/>
      <c r="PCZ540" s="144"/>
      <c r="PDA540" s="75"/>
      <c r="PDB540" s="66"/>
      <c r="PDC540" s="66"/>
      <c r="PDD540" s="79"/>
      <c r="PDE540" s="109"/>
      <c r="PDF540" s="479"/>
      <c r="PDG540" s="78"/>
      <c r="PDH540" s="144"/>
      <c r="PDI540" s="75"/>
      <c r="PDJ540" s="66"/>
      <c r="PDK540" s="66"/>
      <c r="PDL540" s="79"/>
      <c r="PDM540" s="109"/>
      <c r="PDN540" s="479"/>
      <c r="PDO540" s="78"/>
      <c r="PDP540" s="144"/>
      <c r="PDQ540" s="75"/>
      <c r="PDR540" s="66"/>
      <c r="PDS540" s="66"/>
      <c r="PDT540" s="79"/>
      <c r="PDU540" s="109"/>
      <c r="PDV540" s="479"/>
      <c r="PDW540" s="78"/>
      <c r="PDX540" s="144"/>
      <c r="PDY540" s="75"/>
      <c r="PDZ540" s="66"/>
      <c r="PEA540" s="66"/>
      <c r="PEB540" s="79"/>
      <c r="PEC540" s="109"/>
      <c r="PED540" s="479"/>
      <c r="PEE540" s="78"/>
      <c r="PEF540" s="144"/>
      <c r="PEG540" s="75"/>
      <c r="PEH540" s="66"/>
      <c r="PEI540" s="66"/>
      <c r="PEJ540" s="79"/>
      <c r="PEK540" s="109"/>
      <c r="PEL540" s="479"/>
      <c r="PEM540" s="78"/>
      <c r="PEN540" s="144"/>
      <c r="PEO540" s="75"/>
      <c r="PEP540" s="66"/>
      <c r="PEQ540" s="66"/>
      <c r="PER540" s="79"/>
      <c r="PES540" s="109"/>
      <c r="PET540" s="479"/>
      <c r="PEU540" s="78"/>
      <c r="PEV540" s="144"/>
      <c r="PEW540" s="75"/>
      <c r="PEX540" s="66"/>
      <c r="PEY540" s="66"/>
      <c r="PEZ540" s="79"/>
      <c r="PFA540" s="109"/>
      <c r="PFB540" s="479"/>
      <c r="PFC540" s="78"/>
      <c r="PFD540" s="144"/>
      <c r="PFE540" s="75"/>
      <c r="PFF540" s="66"/>
      <c r="PFG540" s="66"/>
      <c r="PFH540" s="79"/>
      <c r="PFI540" s="109"/>
      <c r="PFJ540" s="479"/>
      <c r="PFK540" s="78"/>
      <c r="PFL540" s="144"/>
      <c r="PFM540" s="75"/>
      <c r="PFN540" s="66"/>
      <c r="PFO540" s="66"/>
      <c r="PFP540" s="79"/>
      <c r="PFQ540" s="109"/>
      <c r="PFR540" s="479"/>
      <c r="PFS540" s="78"/>
      <c r="PFT540" s="144"/>
      <c r="PFU540" s="75"/>
      <c r="PFV540" s="66"/>
      <c r="PFW540" s="66"/>
      <c r="PFX540" s="79"/>
      <c r="PFY540" s="109"/>
      <c r="PFZ540" s="479"/>
      <c r="PGA540" s="78"/>
      <c r="PGB540" s="144"/>
      <c r="PGC540" s="75"/>
      <c r="PGD540" s="66"/>
      <c r="PGE540" s="66"/>
      <c r="PGF540" s="79"/>
      <c r="PGG540" s="109"/>
      <c r="PGH540" s="479"/>
      <c r="PGI540" s="78"/>
      <c r="PGJ540" s="144"/>
      <c r="PGK540" s="75"/>
      <c r="PGL540" s="66"/>
      <c r="PGM540" s="66"/>
      <c r="PGN540" s="79"/>
      <c r="PGO540" s="109"/>
      <c r="PGP540" s="479"/>
      <c r="PGQ540" s="78"/>
      <c r="PGR540" s="144"/>
      <c r="PGS540" s="75"/>
      <c r="PGT540" s="66"/>
      <c r="PGU540" s="66"/>
      <c r="PGV540" s="79"/>
      <c r="PGW540" s="109"/>
      <c r="PGX540" s="479"/>
      <c r="PGY540" s="78"/>
      <c r="PGZ540" s="144"/>
      <c r="PHA540" s="75"/>
      <c r="PHB540" s="66"/>
      <c r="PHC540" s="66"/>
      <c r="PHD540" s="79"/>
      <c r="PHE540" s="109"/>
      <c r="PHF540" s="479"/>
      <c r="PHG540" s="78"/>
      <c r="PHH540" s="144"/>
      <c r="PHI540" s="75"/>
      <c r="PHJ540" s="66"/>
      <c r="PHK540" s="66"/>
      <c r="PHL540" s="79"/>
      <c r="PHM540" s="109"/>
      <c r="PHN540" s="479"/>
      <c r="PHO540" s="78"/>
      <c r="PHP540" s="144"/>
      <c r="PHQ540" s="75"/>
      <c r="PHR540" s="66"/>
      <c r="PHS540" s="66"/>
      <c r="PHT540" s="79"/>
      <c r="PHU540" s="109"/>
      <c r="PHV540" s="479"/>
      <c r="PHW540" s="78"/>
      <c r="PHX540" s="144"/>
      <c r="PHY540" s="75"/>
      <c r="PHZ540" s="66"/>
      <c r="PIA540" s="66"/>
      <c r="PIB540" s="79"/>
      <c r="PIC540" s="109"/>
      <c r="PID540" s="479"/>
      <c r="PIE540" s="78"/>
      <c r="PIF540" s="144"/>
      <c r="PIG540" s="75"/>
      <c r="PIH540" s="66"/>
      <c r="PII540" s="66"/>
      <c r="PIJ540" s="79"/>
      <c r="PIK540" s="109"/>
      <c r="PIL540" s="479"/>
      <c r="PIM540" s="78"/>
      <c r="PIN540" s="144"/>
      <c r="PIO540" s="75"/>
      <c r="PIP540" s="66"/>
      <c r="PIQ540" s="66"/>
      <c r="PIR540" s="79"/>
      <c r="PIS540" s="109"/>
      <c r="PIT540" s="479"/>
      <c r="PIU540" s="78"/>
      <c r="PIV540" s="144"/>
      <c r="PIW540" s="75"/>
      <c r="PIX540" s="66"/>
      <c r="PIY540" s="66"/>
      <c r="PIZ540" s="79"/>
      <c r="PJA540" s="109"/>
      <c r="PJB540" s="479"/>
      <c r="PJC540" s="78"/>
      <c r="PJD540" s="144"/>
      <c r="PJE540" s="75"/>
      <c r="PJF540" s="66"/>
      <c r="PJG540" s="66"/>
      <c r="PJH540" s="79"/>
      <c r="PJI540" s="109"/>
      <c r="PJJ540" s="479"/>
      <c r="PJK540" s="78"/>
      <c r="PJL540" s="144"/>
      <c r="PJM540" s="75"/>
      <c r="PJN540" s="66"/>
      <c r="PJO540" s="66"/>
      <c r="PJP540" s="79"/>
      <c r="PJQ540" s="109"/>
      <c r="PJR540" s="479"/>
      <c r="PJS540" s="78"/>
      <c r="PJT540" s="144"/>
      <c r="PJU540" s="75"/>
      <c r="PJV540" s="66"/>
      <c r="PJW540" s="66"/>
      <c r="PJX540" s="79"/>
      <c r="PJY540" s="109"/>
      <c r="PJZ540" s="479"/>
      <c r="PKA540" s="78"/>
      <c r="PKB540" s="144"/>
      <c r="PKC540" s="75"/>
      <c r="PKD540" s="66"/>
      <c r="PKE540" s="66"/>
      <c r="PKF540" s="79"/>
      <c r="PKG540" s="109"/>
      <c r="PKH540" s="479"/>
      <c r="PKI540" s="78"/>
      <c r="PKJ540" s="144"/>
      <c r="PKK540" s="75"/>
      <c r="PKL540" s="66"/>
      <c r="PKM540" s="66"/>
      <c r="PKN540" s="79"/>
      <c r="PKO540" s="109"/>
      <c r="PKP540" s="479"/>
      <c r="PKQ540" s="78"/>
      <c r="PKR540" s="144"/>
      <c r="PKS540" s="75"/>
      <c r="PKT540" s="66"/>
      <c r="PKU540" s="66"/>
      <c r="PKV540" s="79"/>
      <c r="PKW540" s="109"/>
      <c r="PKX540" s="479"/>
      <c r="PKY540" s="78"/>
      <c r="PKZ540" s="144"/>
      <c r="PLA540" s="75"/>
      <c r="PLB540" s="66"/>
      <c r="PLC540" s="66"/>
      <c r="PLD540" s="79"/>
      <c r="PLE540" s="109"/>
      <c r="PLF540" s="479"/>
      <c r="PLG540" s="78"/>
      <c r="PLH540" s="144"/>
      <c r="PLI540" s="75"/>
      <c r="PLJ540" s="66"/>
      <c r="PLK540" s="66"/>
      <c r="PLL540" s="79"/>
      <c r="PLM540" s="109"/>
      <c r="PLN540" s="479"/>
      <c r="PLO540" s="78"/>
      <c r="PLP540" s="144"/>
      <c r="PLQ540" s="75"/>
      <c r="PLR540" s="66"/>
      <c r="PLS540" s="66"/>
      <c r="PLT540" s="79"/>
      <c r="PLU540" s="109"/>
      <c r="PLV540" s="479"/>
      <c r="PLW540" s="78"/>
      <c r="PLX540" s="144"/>
      <c r="PLY540" s="75"/>
      <c r="PLZ540" s="66"/>
      <c r="PMA540" s="66"/>
      <c r="PMB540" s="79"/>
      <c r="PMC540" s="109"/>
      <c r="PMD540" s="479"/>
      <c r="PME540" s="78"/>
      <c r="PMF540" s="144"/>
      <c r="PMG540" s="75"/>
      <c r="PMH540" s="66"/>
      <c r="PMI540" s="66"/>
      <c r="PMJ540" s="79"/>
      <c r="PMK540" s="109"/>
      <c r="PML540" s="479"/>
      <c r="PMM540" s="78"/>
      <c r="PMN540" s="144"/>
      <c r="PMO540" s="75"/>
      <c r="PMP540" s="66"/>
      <c r="PMQ540" s="66"/>
      <c r="PMR540" s="79"/>
      <c r="PMS540" s="109"/>
      <c r="PMT540" s="479"/>
      <c r="PMU540" s="78"/>
      <c r="PMV540" s="144"/>
      <c r="PMW540" s="75"/>
      <c r="PMX540" s="66"/>
      <c r="PMY540" s="66"/>
      <c r="PMZ540" s="79"/>
      <c r="PNA540" s="109"/>
      <c r="PNB540" s="479"/>
      <c r="PNC540" s="78"/>
      <c r="PND540" s="144"/>
      <c r="PNE540" s="75"/>
      <c r="PNF540" s="66"/>
      <c r="PNG540" s="66"/>
      <c r="PNH540" s="79"/>
      <c r="PNI540" s="109"/>
      <c r="PNJ540" s="479"/>
      <c r="PNK540" s="78"/>
      <c r="PNL540" s="144"/>
      <c r="PNM540" s="75"/>
      <c r="PNN540" s="66"/>
      <c r="PNO540" s="66"/>
      <c r="PNP540" s="79"/>
      <c r="PNQ540" s="109"/>
      <c r="PNR540" s="479"/>
      <c r="PNS540" s="78"/>
      <c r="PNT540" s="144"/>
      <c r="PNU540" s="75"/>
      <c r="PNV540" s="66"/>
      <c r="PNW540" s="66"/>
      <c r="PNX540" s="79"/>
      <c r="PNY540" s="109"/>
      <c r="PNZ540" s="479"/>
      <c r="POA540" s="78"/>
      <c r="POB540" s="144"/>
      <c r="POC540" s="75"/>
      <c r="POD540" s="66"/>
      <c r="POE540" s="66"/>
      <c r="POF540" s="79"/>
      <c r="POG540" s="109"/>
      <c r="POH540" s="479"/>
      <c r="POI540" s="78"/>
      <c r="POJ540" s="144"/>
      <c r="POK540" s="75"/>
      <c r="POL540" s="66"/>
      <c r="POM540" s="66"/>
      <c r="PON540" s="79"/>
      <c r="POO540" s="109"/>
      <c r="POP540" s="479"/>
      <c r="POQ540" s="78"/>
      <c r="POR540" s="144"/>
      <c r="POS540" s="75"/>
      <c r="POT540" s="66"/>
      <c r="POU540" s="66"/>
      <c r="POV540" s="79"/>
      <c r="POW540" s="109"/>
      <c r="POX540" s="479"/>
      <c r="POY540" s="78"/>
      <c r="POZ540" s="144"/>
      <c r="PPA540" s="75"/>
      <c r="PPB540" s="66"/>
      <c r="PPC540" s="66"/>
      <c r="PPD540" s="79"/>
      <c r="PPE540" s="109"/>
      <c r="PPF540" s="479"/>
      <c r="PPG540" s="78"/>
      <c r="PPH540" s="144"/>
      <c r="PPI540" s="75"/>
      <c r="PPJ540" s="66"/>
      <c r="PPK540" s="66"/>
      <c r="PPL540" s="79"/>
      <c r="PPM540" s="109"/>
      <c r="PPN540" s="479"/>
      <c r="PPO540" s="78"/>
      <c r="PPP540" s="144"/>
      <c r="PPQ540" s="75"/>
      <c r="PPR540" s="66"/>
      <c r="PPS540" s="66"/>
      <c r="PPT540" s="79"/>
      <c r="PPU540" s="109"/>
      <c r="PPV540" s="479"/>
      <c r="PPW540" s="78"/>
      <c r="PPX540" s="144"/>
      <c r="PPY540" s="75"/>
      <c r="PPZ540" s="66"/>
      <c r="PQA540" s="66"/>
      <c r="PQB540" s="79"/>
      <c r="PQC540" s="109"/>
      <c r="PQD540" s="479"/>
      <c r="PQE540" s="78"/>
      <c r="PQF540" s="144"/>
      <c r="PQG540" s="75"/>
      <c r="PQH540" s="66"/>
      <c r="PQI540" s="66"/>
      <c r="PQJ540" s="79"/>
      <c r="PQK540" s="109"/>
      <c r="PQL540" s="479"/>
      <c r="PQM540" s="78"/>
      <c r="PQN540" s="144"/>
      <c r="PQO540" s="75"/>
      <c r="PQP540" s="66"/>
      <c r="PQQ540" s="66"/>
      <c r="PQR540" s="79"/>
      <c r="PQS540" s="109"/>
      <c r="PQT540" s="479"/>
      <c r="PQU540" s="78"/>
      <c r="PQV540" s="144"/>
      <c r="PQW540" s="75"/>
      <c r="PQX540" s="66"/>
      <c r="PQY540" s="66"/>
      <c r="PQZ540" s="79"/>
      <c r="PRA540" s="109"/>
      <c r="PRB540" s="479"/>
      <c r="PRC540" s="78"/>
      <c r="PRD540" s="144"/>
      <c r="PRE540" s="75"/>
      <c r="PRF540" s="66"/>
      <c r="PRG540" s="66"/>
      <c r="PRH540" s="79"/>
      <c r="PRI540" s="109"/>
      <c r="PRJ540" s="479"/>
      <c r="PRK540" s="78"/>
      <c r="PRL540" s="144"/>
      <c r="PRM540" s="75"/>
      <c r="PRN540" s="66"/>
      <c r="PRO540" s="66"/>
      <c r="PRP540" s="79"/>
      <c r="PRQ540" s="109"/>
      <c r="PRR540" s="479"/>
      <c r="PRS540" s="78"/>
      <c r="PRT540" s="144"/>
      <c r="PRU540" s="75"/>
      <c r="PRV540" s="66"/>
      <c r="PRW540" s="66"/>
      <c r="PRX540" s="79"/>
      <c r="PRY540" s="109"/>
      <c r="PRZ540" s="479"/>
      <c r="PSA540" s="78"/>
      <c r="PSB540" s="144"/>
      <c r="PSC540" s="75"/>
      <c r="PSD540" s="66"/>
      <c r="PSE540" s="66"/>
      <c r="PSF540" s="79"/>
      <c r="PSG540" s="109"/>
      <c r="PSH540" s="479"/>
      <c r="PSI540" s="78"/>
      <c r="PSJ540" s="144"/>
      <c r="PSK540" s="75"/>
      <c r="PSL540" s="66"/>
      <c r="PSM540" s="66"/>
      <c r="PSN540" s="79"/>
      <c r="PSO540" s="109"/>
      <c r="PSP540" s="479"/>
      <c r="PSQ540" s="78"/>
      <c r="PSR540" s="144"/>
      <c r="PSS540" s="75"/>
      <c r="PST540" s="66"/>
      <c r="PSU540" s="66"/>
      <c r="PSV540" s="79"/>
      <c r="PSW540" s="109"/>
      <c r="PSX540" s="479"/>
      <c r="PSY540" s="78"/>
      <c r="PSZ540" s="144"/>
      <c r="PTA540" s="75"/>
      <c r="PTB540" s="66"/>
      <c r="PTC540" s="66"/>
      <c r="PTD540" s="79"/>
      <c r="PTE540" s="109"/>
      <c r="PTF540" s="479"/>
      <c r="PTG540" s="78"/>
      <c r="PTH540" s="144"/>
      <c r="PTI540" s="75"/>
      <c r="PTJ540" s="66"/>
      <c r="PTK540" s="66"/>
      <c r="PTL540" s="79"/>
      <c r="PTM540" s="109"/>
      <c r="PTN540" s="479"/>
      <c r="PTO540" s="78"/>
      <c r="PTP540" s="144"/>
      <c r="PTQ540" s="75"/>
      <c r="PTR540" s="66"/>
      <c r="PTS540" s="66"/>
      <c r="PTT540" s="79"/>
      <c r="PTU540" s="109"/>
      <c r="PTV540" s="479"/>
      <c r="PTW540" s="78"/>
      <c r="PTX540" s="144"/>
      <c r="PTY540" s="75"/>
      <c r="PTZ540" s="66"/>
      <c r="PUA540" s="66"/>
      <c r="PUB540" s="79"/>
      <c r="PUC540" s="109"/>
      <c r="PUD540" s="479"/>
      <c r="PUE540" s="78"/>
      <c r="PUF540" s="144"/>
      <c r="PUG540" s="75"/>
      <c r="PUH540" s="66"/>
      <c r="PUI540" s="66"/>
      <c r="PUJ540" s="79"/>
      <c r="PUK540" s="109"/>
      <c r="PUL540" s="479"/>
      <c r="PUM540" s="78"/>
      <c r="PUN540" s="144"/>
      <c r="PUO540" s="75"/>
      <c r="PUP540" s="66"/>
      <c r="PUQ540" s="66"/>
      <c r="PUR540" s="79"/>
      <c r="PUS540" s="109"/>
      <c r="PUT540" s="479"/>
      <c r="PUU540" s="78"/>
      <c r="PUV540" s="144"/>
      <c r="PUW540" s="75"/>
      <c r="PUX540" s="66"/>
      <c r="PUY540" s="66"/>
      <c r="PUZ540" s="79"/>
      <c r="PVA540" s="109"/>
      <c r="PVB540" s="479"/>
      <c r="PVC540" s="78"/>
      <c r="PVD540" s="144"/>
      <c r="PVE540" s="75"/>
      <c r="PVF540" s="66"/>
      <c r="PVG540" s="66"/>
      <c r="PVH540" s="79"/>
      <c r="PVI540" s="109"/>
      <c r="PVJ540" s="479"/>
      <c r="PVK540" s="78"/>
      <c r="PVL540" s="144"/>
      <c r="PVM540" s="75"/>
      <c r="PVN540" s="66"/>
      <c r="PVO540" s="66"/>
      <c r="PVP540" s="79"/>
      <c r="PVQ540" s="109"/>
      <c r="PVR540" s="479"/>
      <c r="PVS540" s="78"/>
      <c r="PVT540" s="144"/>
      <c r="PVU540" s="75"/>
      <c r="PVV540" s="66"/>
      <c r="PVW540" s="66"/>
      <c r="PVX540" s="79"/>
      <c r="PVY540" s="109"/>
      <c r="PVZ540" s="479"/>
      <c r="PWA540" s="78"/>
      <c r="PWB540" s="144"/>
      <c r="PWC540" s="75"/>
      <c r="PWD540" s="66"/>
      <c r="PWE540" s="66"/>
      <c r="PWF540" s="79"/>
      <c r="PWG540" s="109"/>
      <c r="PWH540" s="479"/>
      <c r="PWI540" s="78"/>
      <c r="PWJ540" s="144"/>
      <c r="PWK540" s="75"/>
      <c r="PWL540" s="66"/>
      <c r="PWM540" s="66"/>
      <c r="PWN540" s="79"/>
      <c r="PWO540" s="109"/>
      <c r="PWP540" s="479"/>
      <c r="PWQ540" s="78"/>
      <c r="PWR540" s="144"/>
      <c r="PWS540" s="75"/>
      <c r="PWT540" s="66"/>
      <c r="PWU540" s="66"/>
      <c r="PWV540" s="79"/>
      <c r="PWW540" s="109"/>
      <c r="PWX540" s="479"/>
      <c r="PWY540" s="78"/>
      <c r="PWZ540" s="144"/>
      <c r="PXA540" s="75"/>
      <c r="PXB540" s="66"/>
      <c r="PXC540" s="66"/>
      <c r="PXD540" s="79"/>
      <c r="PXE540" s="109"/>
      <c r="PXF540" s="479"/>
      <c r="PXG540" s="78"/>
      <c r="PXH540" s="144"/>
      <c r="PXI540" s="75"/>
      <c r="PXJ540" s="66"/>
      <c r="PXK540" s="66"/>
      <c r="PXL540" s="79"/>
      <c r="PXM540" s="109"/>
      <c r="PXN540" s="479"/>
      <c r="PXO540" s="78"/>
      <c r="PXP540" s="144"/>
      <c r="PXQ540" s="75"/>
      <c r="PXR540" s="66"/>
      <c r="PXS540" s="66"/>
      <c r="PXT540" s="79"/>
      <c r="PXU540" s="109"/>
      <c r="PXV540" s="479"/>
      <c r="PXW540" s="78"/>
      <c r="PXX540" s="144"/>
      <c r="PXY540" s="75"/>
      <c r="PXZ540" s="66"/>
      <c r="PYA540" s="66"/>
      <c r="PYB540" s="79"/>
      <c r="PYC540" s="109"/>
      <c r="PYD540" s="479"/>
      <c r="PYE540" s="78"/>
      <c r="PYF540" s="144"/>
      <c r="PYG540" s="75"/>
      <c r="PYH540" s="66"/>
      <c r="PYI540" s="66"/>
      <c r="PYJ540" s="79"/>
      <c r="PYK540" s="109"/>
      <c r="PYL540" s="479"/>
      <c r="PYM540" s="78"/>
      <c r="PYN540" s="144"/>
      <c r="PYO540" s="75"/>
      <c r="PYP540" s="66"/>
      <c r="PYQ540" s="66"/>
      <c r="PYR540" s="79"/>
      <c r="PYS540" s="109"/>
      <c r="PYT540" s="479"/>
      <c r="PYU540" s="78"/>
      <c r="PYV540" s="144"/>
      <c r="PYW540" s="75"/>
      <c r="PYX540" s="66"/>
      <c r="PYY540" s="66"/>
      <c r="PYZ540" s="79"/>
      <c r="PZA540" s="109"/>
      <c r="PZB540" s="479"/>
      <c r="PZC540" s="78"/>
      <c r="PZD540" s="144"/>
      <c r="PZE540" s="75"/>
      <c r="PZF540" s="66"/>
      <c r="PZG540" s="66"/>
      <c r="PZH540" s="79"/>
      <c r="PZI540" s="109"/>
      <c r="PZJ540" s="479"/>
      <c r="PZK540" s="78"/>
      <c r="PZL540" s="144"/>
      <c r="PZM540" s="75"/>
      <c r="PZN540" s="66"/>
      <c r="PZO540" s="66"/>
      <c r="PZP540" s="79"/>
      <c r="PZQ540" s="109"/>
      <c r="PZR540" s="479"/>
      <c r="PZS540" s="78"/>
      <c r="PZT540" s="144"/>
      <c r="PZU540" s="75"/>
      <c r="PZV540" s="66"/>
      <c r="PZW540" s="66"/>
      <c r="PZX540" s="79"/>
      <c r="PZY540" s="109"/>
      <c r="PZZ540" s="479"/>
      <c r="QAA540" s="78"/>
      <c r="QAB540" s="144"/>
      <c r="QAC540" s="75"/>
      <c r="QAD540" s="66"/>
      <c r="QAE540" s="66"/>
      <c r="QAF540" s="79"/>
      <c r="QAG540" s="109"/>
      <c r="QAH540" s="479"/>
      <c r="QAI540" s="78"/>
      <c r="QAJ540" s="144"/>
      <c r="QAK540" s="75"/>
      <c r="QAL540" s="66"/>
      <c r="QAM540" s="66"/>
      <c r="QAN540" s="79"/>
      <c r="QAO540" s="109"/>
      <c r="QAP540" s="479"/>
      <c r="QAQ540" s="78"/>
      <c r="QAR540" s="144"/>
      <c r="QAS540" s="75"/>
      <c r="QAT540" s="66"/>
      <c r="QAU540" s="66"/>
      <c r="QAV540" s="79"/>
      <c r="QAW540" s="109"/>
      <c r="QAX540" s="479"/>
      <c r="QAY540" s="78"/>
      <c r="QAZ540" s="144"/>
      <c r="QBA540" s="75"/>
      <c r="QBB540" s="66"/>
      <c r="QBC540" s="66"/>
      <c r="QBD540" s="79"/>
      <c r="QBE540" s="109"/>
      <c r="QBF540" s="479"/>
      <c r="QBG540" s="78"/>
      <c r="QBH540" s="144"/>
      <c r="QBI540" s="75"/>
      <c r="QBJ540" s="66"/>
      <c r="QBK540" s="66"/>
      <c r="QBL540" s="79"/>
      <c r="QBM540" s="109"/>
      <c r="QBN540" s="479"/>
      <c r="QBO540" s="78"/>
      <c r="QBP540" s="144"/>
      <c r="QBQ540" s="75"/>
      <c r="QBR540" s="66"/>
      <c r="QBS540" s="66"/>
      <c r="QBT540" s="79"/>
      <c r="QBU540" s="109"/>
      <c r="QBV540" s="479"/>
      <c r="QBW540" s="78"/>
      <c r="QBX540" s="144"/>
      <c r="QBY540" s="75"/>
      <c r="QBZ540" s="66"/>
      <c r="QCA540" s="66"/>
      <c r="QCB540" s="79"/>
      <c r="QCC540" s="109"/>
      <c r="QCD540" s="479"/>
      <c r="QCE540" s="78"/>
      <c r="QCF540" s="144"/>
      <c r="QCG540" s="75"/>
      <c r="QCH540" s="66"/>
      <c r="QCI540" s="66"/>
      <c r="QCJ540" s="79"/>
      <c r="QCK540" s="109"/>
      <c r="QCL540" s="479"/>
      <c r="QCM540" s="78"/>
      <c r="QCN540" s="144"/>
      <c r="QCO540" s="75"/>
      <c r="QCP540" s="66"/>
      <c r="QCQ540" s="66"/>
      <c r="QCR540" s="79"/>
      <c r="QCS540" s="109"/>
      <c r="QCT540" s="479"/>
      <c r="QCU540" s="78"/>
      <c r="QCV540" s="144"/>
      <c r="QCW540" s="75"/>
      <c r="QCX540" s="66"/>
      <c r="QCY540" s="66"/>
      <c r="QCZ540" s="79"/>
      <c r="QDA540" s="109"/>
      <c r="QDB540" s="479"/>
      <c r="QDC540" s="78"/>
      <c r="QDD540" s="144"/>
      <c r="QDE540" s="75"/>
      <c r="QDF540" s="66"/>
      <c r="QDG540" s="66"/>
      <c r="QDH540" s="79"/>
      <c r="QDI540" s="109"/>
      <c r="QDJ540" s="479"/>
      <c r="QDK540" s="78"/>
      <c r="QDL540" s="144"/>
      <c r="QDM540" s="75"/>
      <c r="QDN540" s="66"/>
      <c r="QDO540" s="66"/>
      <c r="QDP540" s="79"/>
      <c r="QDQ540" s="109"/>
      <c r="QDR540" s="479"/>
      <c r="QDS540" s="78"/>
      <c r="QDT540" s="144"/>
      <c r="QDU540" s="75"/>
      <c r="QDV540" s="66"/>
      <c r="QDW540" s="66"/>
      <c r="QDX540" s="79"/>
      <c r="QDY540" s="109"/>
      <c r="QDZ540" s="479"/>
      <c r="QEA540" s="78"/>
      <c r="QEB540" s="144"/>
      <c r="QEC540" s="75"/>
      <c r="QED540" s="66"/>
      <c r="QEE540" s="66"/>
      <c r="QEF540" s="79"/>
      <c r="QEG540" s="109"/>
      <c r="QEH540" s="479"/>
      <c r="QEI540" s="78"/>
      <c r="QEJ540" s="144"/>
      <c r="QEK540" s="75"/>
      <c r="QEL540" s="66"/>
      <c r="QEM540" s="66"/>
      <c r="QEN540" s="79"/>
      <c r="QEO540" s="109"/>
      <c r="QEP540" s="479"/>
      <c r="QEQ540" s="78"/>
      <c r="QER540" s="144"/>
      <c r="QES540" s="75"/>
      <c r="QET540" s="66"/>
      <c r="QEU540" s="66"/>
      <c r="QEV540" s="79"/>
      <c r="QEW540" s="109"/>
      <c r="QEX540" s="479"/>
      <c r="QEY540" s="78"/>
      <c r="QEZ540" s="144"/>
      <c r="QFA540" s="75"/>
      <c r="QFB540" s="66"/>
      <c r="QFC540" s="66"/>
      <c r="QFD540" s="79"/>
      <c r="QFE540" s="109"/>
      <c r="QFF540" s="479"/>
      <c r="QFG540" s="78"/>
      <c r="QFH540" s="144"/>
      <c r="QFI540" s="75"/>
      <c r="QFJ540" s="66"/>
      <c r="QFK540" s="66"/>
      <c r="QFL540" s="79"/>
      <c r="QFM540" s="109"/>
      <c r="QFN540" s="479"/>
      <c r="QFO540" s="78"/>
      <c r="QFP540" s="144"/>
      <c r="QFQ540" s="75"/>
      <c r="QFR540" s="66"/>
      <c r="QFS540" s="66"/>
      <c r="QFT540" s="79"/>
      <c r="QFU540" s="109"/>
      <c r="QFV540" s="479"/>
      <c r="QFW540" s="78"/>
      <c r="QFX540" s="144"/>
      <c r="QFY540" s="75"/>
      <c r="QFZ540" s="66"/>
      <c r="QGA540" s="66"/>
      <c r="QGB540" s="79"/>
      <c r="QGC540" s="109"/>
      <c r="QGD540" s="479"/>
      <c r="QGE540" s="78"/>
      <c r="QGF540" s="144"/>
      <c r="QGG540" s="75"/>
      <c r="QGH540" s="66"/>
      <c r="QGI540" s="66"/>
      <c r="QGJ540" s="79"/>
      <c r="QGK540" s="109"/>
      <c r="QGL540" s="479"/>
      <c r="QGM540" s="78"/>
      <c r="QGN540" s="144"/>
      <c r="QGO540" s="75"/>
      <c r="QGP540" s="66"/>
      <c r="QGQ540" s="66"/>
      <c r="QGR540" s="79"/>
      <c r="QGS540" s="109"/>
      <c r="QGT540" s="479"/>
      <c r="QGU540" s="78"/>
      <c r="QGV540" s="144"/>
      <c r="QGW540" s="75"/>
      <c r="QGX540" s="66"/>
      <c r="QGY540" s="66"/>
      <c r="QGZ540" s="79"/>
      <c r="QHA540" s="109"/>
      <c r="QHB540" s="479"/>
      <c r="QHC540" s="78"/>
      <c r="QHD540" s="144"/>
      <c r="QHE540" s="75"/>
      <c r="QHF540" s="66"/>
      <c r="QHG540" s="66"/>
      <c r="QHH540" s="79"/>
      <c r="QHI540" s="109"/>
      <c r="QHJ540" s="479"/>
      <c r="QHK540" s="78"/>
      <c r="QHL540" s="144"/>
      <c r="QHM540" s="75"/>
      <c r="QHN540" s="66"/>
      <c r="QHO540" s="66"/>
      <c r="QHP540" s="79"/>
      <c r="QHQ540" s="109"/>
      <c r="QHR540" s="479"/>
      <c r="QHS540" s="78"/>
      <c r="QHT540" s="144"/>
      <c r="QHU540" s="75"/>
      <c r="QHV540" s="66"/>
      <c r="QHW540" s="66"/>
      <c r="QHX540" s="79"/>
      <c r="QHY540" s="109"/>
      <c r="QHZ540" s="479"/>
      <c r="QIA540" s="78"/>
      <c r="QIB540" s="144"/>
      <c r="QIC540" s="75"/>
      <c r="QID540" s="66"/>
      <c r="QIE540" s="66"/>
      <c r="QIF540" s="79"/>
      <c r="QIG540" s="109"/>
      <c r="QIH540" s="479"/>
      <c r="QII540" s="78"/>
      <c r="QIJ540" s="144"/>
      <c r="QIK540" s="75"/>
      <c r="QIL540" s="66"/>
      <c r="QIM540" s="66"/>
      <c r="QIN540" s="79"/>
      <c r="QIO540" s="109"/>
      <c r="QIP540" s="479"/>
      <c r="QIQ540" s="78"/>
      <c r="QIR540" s="144"/>
      <c r="QIS540" s="75"/>
      <c r="QIT540" s="66"/>
      <c r="QIU540" s="66"/>
      <c r="QIV540" s="79"/>
      <c r="QIW540" s="109"/>
      <c r="QIX540" s="479"/>
      <c r="QIY540" s="78"/>
      <c r="QIZ540" s="144"/>
      <c r="QJA540" s="75"/>
      <c r="QJB540" s="66"/>
      <c r="QJC540" s="66"/>
      <c r="QJD540" s="79"/>
      <c r="QJE540" s="109"/>
      <c r="QJF540" s="479"/>
      <c r="QJG540" s="78"/>
      <c r="QJH540" s="144"/>
      <c r="QJI540" s="75"/>
      <c r="QJJ540" s="66"/>
      <c r="QJK540" s="66"/>
      <c r="QJL540" s="79"/>
      <c r="QJM540" s="109"/>
      <c r="QJN540" s="479"/>
      <c r="QJO540" s="78"/>
      <c r="QJP540" s="144"/>
      <c r="QJQ540" s="75"/>
      <c r="QJR540" s="66"/>
      <c r="QJS540" s="66"/>
      <c r="QJT540" s="79"/>
      <c r="QJU540" s="109"/>
      <c r="QJV540" s="479"/>
      <c r="QJW540" s="78"/>
      <c r="QJX540" s="144"/>
      <c r="QJY540" s="75"/>
      <c r="QJZ540" s="66"/>
      <c r="QKA540" s="66"/>
      <c r="QKB540" s="79"/>
      <c r="QKC540" s="109"/>
      <c r="QKD540" s="479"/>
      <c r="QKE540" s="78"/>
      <c r="QKF540" s="144"/>
      <c r="QKG540" s="75"/>
      <c r="QKH540" s="66"/>
      <c r="QKI540" s="66"/>
      <c r="QKJ540" s="79"/>
      <c r="QKK540" s="109"/>
      <c r="QKL540" s="479"/>
      <c r="QKM540" s="78"/>
      <c r="QKN540" s="144"/>
      <c r="QKO540" s="75"/>
      <c r="QKP540" s="66"/>
      <c r="QKQ540" s="66"/>
      <c r="QKR540" s="79"/>
      <c r="QKS540" s="109"/>
      <c r="QKT540" s="479"/>
      <c r="QKU540" s="78"/>
      <c r="QKV540" s="144"/>
      <c r="QKW540" s="75"/>
      <c r="QKX540" s="66"/>
      <c r="QKY540" s="66"/>
      <c r="QKZ540" s="79"/>
      <c r="QLA540" s="109"/>
      <c r="QLB540" s="479"/>
      <c r="QLC540" s="78"/>
      <c r="QLD540" s="144"/>
      <c r="QLE540" s="75"/>
      <c r="QLF540" s="66"/>
      <c r="QLG540" s="66"/>
      <c r="QLH540" s="79"/>
      <c r="QLI540" s="109"/>
      <c r="QLJ540" s="479"/>
      <c r="QLK540" s="78"/>
      <c r="QLL540" s="144"/>
      <c r="QLM540" s="75"/>
      <c r="QLN540" s="66"/>
      <c r="QLO540" s="66"/>
      <c r="QLP540" s="79"/>
      <c r="QLQ540" s="109"/>
      <c r="QLR540" s="479"/>
      <c r="QLS540" s="78"/>
      <c r="QLT540" s="144"/>
      <c r="QLU540" s="75"/>
      <c r="QLV540" s="66"/>
      <c r="QLW540" s="66"/>
      <c r="QLX540" s="79"/>
      <c r="QLY540" s="109"/>
      <c r="QLZ540" s="479"/>
      <c r="QMA540" s="78"/>
      <c r="QMB540" s="144"/>
      <c r="QMC540" s="75"/>
      <c r="QMD540" s="66"/>
      <c r="QME540" s="66"/>
      <c r="QMF540" s="79"/>
      <c r="QMG540" s="109"/>
      <c r="QMH540" s="479"/>
      <c r="QMI540" s="78"/>
      <c r="QMJ540" s="144"/>
      <c r="QMK540" s="75"/>
      <c r="QML540" s="66"/>
      <c r="QMM540" s="66"/>
      <c r="QMN540" s="79"/>
      <c r="QMO540" s="109"/>
      <c r="QMP540" s="479"/>
      <c r="QMQ540" s="78"/>
      <c r="QMR540" s="144"/>
      <c r="QMS540" s="75"/>
      <c r="QMT540" s="66"/>
      <c r="QMU540" s="66"/>
      <c r="QMV540" s="79"/>
      <c r="QMW540" s="109"/>
      <c r="QMX540" s="479"/>
      <c r="QMY540" s="78"/>
      <c r="QMZ540" s="144"/>
      <c r="QNA540" s="75"/>
      <c r="QNB540" s="66"/>
      <c r="QNC540" s="66"/>
      <c r="QND540" s="79"/>
      <c r="QNE540" s="109"/>
      <c r="QNF540" s="479"/>
      <c r="QNG540" s="78"/>
      <c r="QNH540" s="144"/>
      <c r="QNI540" s="75"/>
      <c r="QNJ540" s="66"/>
      <c r="QNK540" s="66"/>
      <c r="QNL540" s="79"/>
      <c r="QNM540" s="109"/>
      <c r="QNN540" s="479"/>
      <c r="QNO540" s="78"/>
      <c r="QNP540" s="144"/>
      <c r="QNQ540" s="75"/>
      <c r="QNR540" s="66"/>
      <c r="QNS540" s="66"/>
      <c r="QNT540" s="79"/>
      <c r="QNU540" s="109"/>
      <c r="QNV540" s="479"/>
      <c r="QNW540" s="78"/>
      <c r="QNX540" s="144"/>
      <c r="QNY540" s="75"/>
      <c r="QNZ540" s="66"/>
      <c r="QOA540" s="66"/>
      <c r="QOB540" s="79"/>
      <c r="QOC540" s="109"/>
      <c r="QOD540" s="479"/>
      <c r="QOE540" s="78"/>
      <c r="QOF540" s="144"/>
      <c r="QOG540" s="75"/>
      <c r="QOH540" s="66"/>
      <c r="QOI540" s="66"/>
      <c r="QOJ540" s="79"/>
      <c r="QOK540" s="109"/>
      <c r="QOL540" s="479"/>
      <c r="QOM540" s="78"/>
      <c r="QON540" s="144"/>
      <c r="QOO540" s="75"/>
      <c r="QOP540" s="66"/>
      <c r="QOQ540" s="66"/>
      <c r="QOR540" s="79"/>
      <c r="QOS540" s="109"/>
      <c r="QOT540" s="479"/>
      <c r="QOU540" s="78"/>
      <c r="QOV540" s="144"/>
      <c r="QOW540" s="75"/>
      <c r="QOX540" s="66"/>
      <c r="QOY540" s="66"/>
      <c r="QOZ540" s="79"/>
      <c r="QPA540" s="109"/>
      <c r="QPB540" s="479"/>
      <c r="QPC540" s="78"/>
      <c r="QPD540" s="144"/>
      <c r="QPE540" s="75"/>
      <c r="QPF540" s="66"/>
      <c r="QPG540" s="66"/>
      <c r="QPH540" s="79"/>
      <c r="QPI540" s="109"/>
      <c r="QPJ540" s="479"/>
      <c r="QPK540" s="78"/>
      <c r="QPL540" s="144"/>
      <c r="QPM540" s="75"/>
      <c r="QPN540" s="66"/>
      <c r="QPO540" s="66"/>
      <c r="QPP540" s="79"/>
      <c r="QPQ540" s="109"/>
      <c r="QPR540" s="479"/>
      <c r="QPS540" s="78"/>
      <c r="QPT540" s="144"/>
      <c r="QPU540" s="75"/>
      <c r="QPV540" s="66"/>
      <c r="QPW540" s="66"/>
      <c r="QPX540" s="79"/>
      <c r="QPY540" s="109"/>
      <c r="QPZ540" s="479"/>
      <c r="QQA540" s="78"/>
      <c r="QQB540" s="144"/>
      <c r="QQC540" s="75"/>
      <c r="QQD540" s="66"/>
      <c r="QQE540" s="66"/>
      <c r="QQF540" s="79"/>
      <c r="QQG540" s="109"/>
      <c r="QQH540" s="479"/>
      <c r="QQI540" s="78"/>
      <c r="QQJ540" s="144"/>
      <c r="QQK540" s="75"/>
      <c r="QQL540" s="66"/>
      <c r="QQM540" s="66"/>
      <c r="QQN540" s="79"/>
      <c r="QQO540" s="109"/>
      <c r="QQP540" s="479"/>
      <c r="QQQ540" s="78"/>
      <c r="QQR540" s="144"/>
      <c r="QQS540" s="75"/>
      <c r="QQT540" s="66"/>
      <c r="QQU540" s="66"/>
      <c r="QQV540" s="79"/>
      <c r="QQW540" s="109"/>
      <c r="QQX540" s="479"/>
      <c r="QQY540" s="78"/>
      <c r="QQZ540" s="144"/>
      <c r="QRA540" s="75"/>
      <c r="QRB540" s="66"/>
      <c r="QRC540" s="66"/>
      <c r="QRD540" s="79"/>
      <c r="QRE540" s="109"/>
      <c r="QRF540" s="479"/>
      <c r="QRG540" s="78"/>
      <c r="QRH540" s="144"/>
      <c r="QRI540" s="75"/>
      <c r="QRJ540" s="66"/>
      <c r="QRK540" s="66"/>
      <c r="QRL540" s="79"/>
      <c r="QRM540" s="109"/>
      <c r="QRN540" s="479"/>
      <c r="QRO540" s="78"/>
      <c r="QRP540" s="144"/>
      <c r="QRQ540" s="75"/>
      <c r="QRR540" s="66"/>
      <c r="QRS540" s="66"/>
      <c r="QRT540" s="79"/>
      <c r="QRU540" s="109"/>
      <c r="QRV540" s="479"/>
      <c r="QRW540" s="78"/>
      <c r="QRX540" s="144"/>
      <c r="QRY540" s="75"/>
      <c r="QRZ540" s="66"/>
      <c r="QSA540" s="66"/>
      <c r="QSB540" s="79"/>
      <c r="QSC540" s="109"/>
      <c r="QSD540" s="479"/>
      <c r="QSE540" s="78"/>
      <c r="QSF540" s="144"/>
      <c r="QSG540" s="75"/>
      <c r="QSH540" s="66"/>
      <c r="QSI540" s="66"/>
      <c r="QSJ540" s="79"/>
      <c r="QSK540" s="109"/>
      <c r="QSL540" s="479"/>
      <c r="QSM540" s="78"/>
      <c r="QSN540" s="144"/>
      <c r="QSO540" s="75"/>
      <c r="QSP540" s="66"/>
      <c r="QSQ540" s="66"/>
      <c r="QSR540" s="79"/>
      <c r="QSS540" s="109"/>
      <c r="QST540" s="479"/>
      <c r="QSU540" s="78"/>
      <c r="QSV540" s="144"/>
      <c r="QSW540" s="75"/>
      <c r="QSX540" s="66"/>
      <c r="QSY540" s="66"/>
      <c r="QSZ540" s="79"/>
      <c r="QTA540" s="109"/>
      <c r="QTB540" s="479"/>
      <c r="QTC540" s="78"/>
      <c r="QTD540" s="144"/>
      <c r="QTE540" s="75"/>
      <c r="QTF540" s="66"/>
      <c r="QTG540" s="66"/>
      <c r="QTH540" s="79"/>
      <c r="QTI540" s="109"/>
      <c r="QTJ540" s="479"/>
      <c r="QTK540" s="78"/>
      <c r="QTL540" s="144"/>
      <c r="QTM540" s="75"/>
      <c r="QTN540" s="66"/>
      <c r="QTO540" s="66"/>
      <c r="QTP540" s="79"/>
      <c r="QTQ540" s="109"/>
      <c r="QTR540" s="479"/>
      <c r="QTS540" s="78"/>
      <c r="QTT540" s="144"/>
      <c r="QTU540" s="75"/>
      <c r="QTV540" s="66"/>
      <c r="QTW540" s="66"/>
      <c r="QTX540" s="79"/>
      <c r="QTY540" s="109"/>
      <c r="QTZ540" s="479"/>
      <c r="QUA540" s="78"/>
      <c r="QUB540" s="144"/>
      <c r="QUC540" s="75"/>
      <c r="QUD540" s="66"/>
      <c r="QUE540" s="66"/>
      <c r="QUF540" s="79"/>
      <c r="QUG540" s="109"/>
      <c r="QUH540" s="479"/>
      <c r="QUI540" s="78"/>
      <c r="QUJ540" s="144"/>
      <c r="QUK540" s="75"/>
      <c r="QUL540" s="66"/>
      <c r="QUM540" s="66"/>
      <c r="QUN540" s="79"/>
      <c r="QUO540" s="109"/>
      <c r="QUP540" s="479"/>
      <c r="QUQ540" s="78"/>
      <c r="QUR540" s="144"/>
      <c r="QUS540" s="75"/>
      <c r="QUT540" s="66"/>
      <c r="QUU540" s="66"/>
      <c r="QUV540" s="79"/>
      <c r="QUW540" s="109"/>
      <c r="QUX540" s="479"/>
      <c r="QUY540" s="78"/>
      <c r="QUZ540" s="144"/>
      <c r="QVA540" s="75"/>
      <c r="QVB540" s="66"/>
      <c r="QVC540" s="66"/>
      <c r="QVD540" s="79"/>
      <c r="QVE540" s="109"/>
      <c r="QVF540" s="479"/>
      <c r="QVG540" s="78"/>
      <c r="QVH540" s="144"/>
      <c r="QVI540" s="75"/>
      <c r="QVJ540" s="66"/>
      <c r="QVK540" s="66"/>
      <c r="QVL540" s="79"/>
      <c r="QVM540" s="109"/>
      <c r="QVN540" s="479"/>
      <c r="QVO540" s="78"/>
      <c r="QVP540" s="144"/>
      <c r="QVQ540" s="75"/>
      <c r="QVR540" s="66"/>
      <c r="QVS540" s="66"/>
      <c r="QVT540" s="79"/>
      <c r="QVU540" s="109"/>
      <c r="QVV540" s="479"/>
      <c r="QVW540" s="78"/>
      <c r="QVX540" s="144"/>
      <c r="QVY540" s="75"/>
      <c r="QVZ540" s="66"/>
      <c r="QWA540" s="66"/>
      <c r="QWB540" s="79"/>
      <c r="QWC540" s="109"/>
      <c r="QWD540" s="479"/>
      <c r="QWE540" s="78"/>
      <c r="QWF540" s="144"/>
      <c r="QWG540" s="75"/>
      <c r="QWH540" s="66"/>
      <c r="QWI540" s="66"/>
      <c r="QWJ540" s="79"/>
      <c r="QWK540" s="109"/>
      <c r="QWL540" s="479"/>
      <c r="QWM540" s="78"/>
      <c r="QWN540" s="144"/>
      <c r="QWO540" s="75"/>
      <c r="QWP540" s="66"/>
      <c r="QWQ540" s="66"/>
      <c r="QWR540" s="79"/>
      <c r="QWS540" s="109"/>
      <c r="QWT540" s="479"/>
      <c r="QWU540" s="78"/>
      <c r="QWV540" s="144"/>
      <c r="QWW540" s="75"/>
      <c r="QWX540" s="66"/>
      <c r="QWY540" s="66"/>
      <c r="QWZ540" s="79"/>
      <c r="QXA540" s="109"/>
      <c r="QXB540" s="479"/>
      <c r="QXC540" s="78"/>
      <c r="QXD540" s="144"/>
      <c r="QXE540" s="75"/>
      <c r="QXF540" s="66"/>
      <c r="QXG540" s="66"/>
      <c r="QXH540" s="79"/>
      <c r="QXI540" s="109"/>
      <c r="QXJ540" s="479"/>
      <c r="QXK540" s="78"/>
      <c r="QXL540" s="144"/>
      <c r="QXM540" s="75"/>
      <c r="QXN540" s="66"/>
      <c r="QXO540" s="66"/>
      <c r="QXP540" s="79"/>
      <c r="QXQ540" s="109"/>
      <c r="QXR540" s="479"/>
      <c r="QXS540" s="78"/>
      <c r="QXT540" s="144"/>
      <c r="QXU540" s="75"/>
      <c r="QXV540" s="66"/>
      <c r="QXW540" s="66"/>
      <c r="QXX540" s="79"/>
      <c r="QXY540" s="109"/>
      <c r="QXZ540" s="479"/>
      <c r="QYA540" s="78"/>
      <c r="QYB540" s="144"/>
      <c r="QYC540" s="75"/>
      <c r="QYD540" s="66"/>
      <c r="QYE540" s="66"/>
      <c r="QYF540" s="79"/>
      <c r="QYG540" s="109"/>
      <c r="QYH540" s="479"/>
      <c r="QYI540" s="78"/>
      <c r="QYJ540" s="144"/>
      <c r="QYK540" s="75"/>
      <c r="QYL540" s="66"/>
      <c r="QYM540" s="66"/>
      <c r="QYN540" s="79"/>
      <c r="QYO540" s="109"/>
      <c r="QYP540" s="479"/>
      <c r="QYQ540" s="78"/>
      <c r="QYR540" s="144"/>
      <c r="QYS540" s="75"/>
      <c r="QYT540" s="66"/>
      <c r="QYU540" s="66"/>
      <c r="QYV540" s="79"/>
      <c r="QYW540" s="109"/>
      <c r="QYX540" s="479"/>
      <c r="QYY540" s="78"/>
      <c r="QYZ540" s="144"/>
      <c r="QZA540" s="75"/>
      <c r="QZB540" s="66"/>
      <c r="QZC540" s="66"/>
      <c r="QZD540" s="79"/>
      <c r="QZE540" s="109"/>
      <c r="QZF540" s="479"/>
      <c r="QZG540" s="78"/>
      <c r="QZH540" s="144"/>
      <c r="QZI540" s="75"/>
      <c r="QZJ540" s="66"/>
      <c r="QZK540" s="66"/>
      <c r="QZL540" s="79"/>
      <c r="QZM540" s="109"/>
      <c r="QZN540" s="479"/>
      <c r="QZO540" s="78"/>
      <c r="QZP540" s="144"/>
      <c r="QZQ540" s="75"/>
      <c r="QZR540" s="66"/>
      <c r="QZS540" s="66"/>
      <c r="QZT540" s="79"/>
      <c r="QZU540" s="109"/>
      <c r="QZV540" s="479"/>
      <c r="QZW540" s="78"/>
      <c r="QZX540" s="144"/>
      <c r="QZY540" s="75"/>
      <c r="QZZ540" s="66"/>
      <c r="RAA540" s="66"/>
      <c r="RAB540" s="79"/>
      <c r="RAC540" s="109"/>
      <c r="RAD540" s="479"/>
      <c r="RAE540" s="78"/>
      <c r="RAF540" s="144"/>
      <c r="RAG540" s="75"/>
      <c r="RAH540" s="66"/>
      <c r="RAI540" s="66"/>
      <c r="RAJ540" s="79"/>
      <c r="RAK540" s="109"/>
      <c r="RAL540" s="479"/>
      <c r="RAM540" s="78"/>
      <c r="RAN540" s="144"/>
      <c r="RAO540" s="75"/>
      <c r="RAP540" s="66"/>
      <c r="RAQ540" s="66"/>
      <c r="RAR540" s="79"/>
      <c r="RAS540" s="109"/>
      <c r="RAT540" s="479"/>
      <c r="RAU540" s="78"/>
      <c r="RAV540" s="144"/>
      <c r="RAW540" s="75"/>
      <c r="RAX540" s="66"/>
      <c r="RAY540" s="66"/>
      <c r="RAZ540" s="79"/>
      <c r="RBA540" s="109"/>
      <c r="RBB540" s="479"/>
      <c r="RBC540" s="78"/>
      <c r="RBD540" s="144"/>
      <c r="RBE540" s="75"/>
      <c r="RBF540" s="66"/>
      <c r="RBG540" s="66"/>
      <c r="RBH540" s="79"/>
      <c r="RBI540" s="109"/>
      <c r="RBJ540" s="479"/>
      <c r="RBK540" s="78"/>
      <c r="RBL540" s="144"/>
      <c r="RBM540" s="75"/>
      <c r="RBN540" s="66"/>
      <c r="RBO540" s="66"/>
      <c r="RBP540" s="79"/>
      <c r="RBQ540" s="109"/>
      <c r="RBR540" s="479"/>
      <c r="RBS540" s="78"/>
      <c r="RBT540" s="144"/>
      <c r="RBU540" s="75"/>
      <c r="RBV540" s="66"/>
      <c r="RBW540" s="66"/>
      <c r="RBX540" s="79"/>
      <c r="RBY540" s="109"/>
      <c r="RBZ540" s="479"/>
      <c r="RCA540" s="78"/>
      <c r="RCB540" s="144"/>
      <c r="RCC540" s="75"/>
      <c r="RCD540" s="66"/>
      <c r="RCE540" s="66"/>
      <c r="RCF540" s="79"/>
      <c r="RCG540" s="109"/>
      <c r="RCH540" s="479"/>
      <c r="RCI540" s="78"/>
      <c r="RCJ540" s="144"/>
      <c r="RCK540" s="75"/>
      <c r="RCL540" s="66"/>
      <c r="RCM540" s="66"/>
      <c r="RCN540" s="79"/>
      <c r="RCO540" s="109"/>
      <c r="RCP540" s="479"/>
      <c r="RCQ540" s="78"/>
      <c r="RCR540" s="144"/>
      <c r="RCS540" s="75"/>
      <c r="RCT540" s="66"/>
      <c r="RCU540" s="66"/>
      <c r="RCV540" s="79"/>
      <c r="RCW540" s="109"/>
      <c r="RCX540" s="479"/>
      <c r="RCY540" s="78"/>
      <c r="RCZ540" s="144"/>
      <c r="RDA540" s="75"/>
      <c r="RDB540" s="66"/>
      <c r="RDC540" s="66"/>
      <c r="RDD540" s="79"/>
      <c r="RDE540" s="109"/>
      <c r="RDF540" s="479"/>
      <c r="RDG540" s="78"/>
      <c r="RDH540" s="144"/>
      <c r="RDI540" s="75"/>
      <c r="RDJ540" s="66"/>
      <c r="RDK540" s="66"/>
      <c r="RDL540" s="79"/>
      <c r="RDM540" s="109"/>
      <c r="RDN540" s="479"/>
      <c r="RDO540" s="78"/>
      <c r="RDP540" s="144"/>
      <c r="RDQ540" s="75"/>
      <c r="RDR540" s="66"/>
      <c r="RDS540" s="66"/>
      <c r="RDT540" s="79"/>
      <c r="RDU540" s="109"/>
      <c r="RDV540" s="479"/>
      <c r="RDW540" s="78"/>
      <c r="RDX540" s="144"/>
      <c r="RDY540" s="75"/>
      <c r="RDZ540" s="66"/>
      <c r="REA540" s="66"/>
      <c r="REB540" s="79"/>
      <c r="REC540" s="109"/>
      <c r="RED540" s="479"/>
      <c r="REE540" s="78"/>
      <c r="REF540" s="144"/>
      <c r="REG540" s="75"/>
      <c r="REH540" s="66"/>
      <c r="REI540" s="66"/>
      <c r="REJ540" s="79"/>
      <c r="REK540" s="109"/>
      <c r="REL540" s="479"/>
      <c r="REM540" s="78"/>
      <c r="REN540" s="144"/>
      <c r="REO540" s="75"/>
      <c r="REP540" s="66"/>
      <c r="REQ540" s="66"/>
      <c r="RER540" s="79"/>
      <c r="RES540" s="109"/>
      <c r="RET540" s="479"/>
      <c r="REU540" s="78"/>
      <c r="REV540" s="144"/>
      <c r="REW540" s="75"/>
      <c r="REX540" s="66"/>
      <c r="REY540" s="66"/>
      <c r="REZ540" s="79"/>
      <c r="RFA540" s="109"/>
      <c r="RFB540" s="479"/>
      <c r="RFC540" s="78"/>
      <c r="RFD540" s="144"/>
      <c r="RFE540" s="75"/>
      <c r="RFF540" s="66"/>
      <c r="RFG540" s="66"/>
      <c r="RFH540" s="79"/>
      <c r="RFI540" s="109"/>
      <c r="RFJ540" s="479"/>
      <c r="RFK540" s="78"/>
      <c r="RFL540" s="144"/>
      <c r="RFM540" s="75"/>
      <c r="RFN540" s="66"/>
      <c r="RFO540" s="66"/>
      <c r="RFP540" s="79"/>
      <c r="RFQ540" s="109"/>
      <c r="RFR540" s="479"/>
      <c r="RFS540" s="78"/>
      <c r="RFT540" s="144"/>
      <c r="RFU540" s="75"/>
      <c r="RFV540" s="66"/>
      <c r="RFW540" s="66"/>
      <c r="RFX540" s="79"/>
      <c r="RFY540" s="109"/>
      <c r="RFZ540" s="479"/>
      <c r="RGA540" s="78"/>
      <c r="RGB540" s="144"/>
      <c r="RGC540" s="75"/>
      <c r="RGD540" s="66"/>
      <c r="RGE540" s="66"/>
      <c r="RGF540" s="79"/>
      <c r="RGG540" s="109"/>
      <c r="RGH540" s="479"/>
      <c r="RGI540" s="78"/>
      <c r="RGJ540" s="144"/>
      <c r="RGK540" s="75"/>
      <c r="RGL540" s="66"/>
      <c r="RGM540" s="66"/>
      <c r="RGN540" s="79"/>
      <c r="RGO540" s="109"/>
      <c r="RGP540" s="479"/>
      <c r="RGQ540" s="78"/>
      <c r="RGR540" s="144"/>
      <c r="RGS540" s="75"/>
      <c r="RGT540" s="66"/>
      <c r="RGU540" s="66"/>
      <c r="RGV540" s="79"/>
      <c r="RGW540" s="109"/>
      <c r="RGX540" s="479"/>
      <c r="RGY540" s="78"/>
      <c r="RGZ540" s="144"/>
      <c r="RHA540" s="75"/>
      <c r="RHB540" s="66"/>
      <c r="RHC540" s="66"/>
      <c r="RHD540" s="79"/>
      <c r="RHE540" s="109"/>
      <c r="RHF540" s="479"/>
      <c r="RHG540" s="78"/>
      <c r="RHH540" s="144"/>
      <c r="RHI540" s="75"/>
      <c r="RHJ540" s="66"/>
      <c r="RHK540" s="66"/>
      <c r="RHL540" s="79"/>
      <c r="RHM540" s="109"/>
      <c r="RHN540" s="479"/>
      <c r="RHO540" s="78"/>
      <c r="RHP540" s="144"/>
      <c r="RHQ540" s="75"/>
      <c r="RHR540" s="66"/>
      <c r="RHS540" s="66"/>
      <c r="RHT540" s="79"/>
      <c r="RHU540" s="109"/>
      <c r="RHV540" s="479"/>
      <c r="RHW540" s="78"/>
      <c r="RHX540" s="144"/>
      <c r="RHY540" s="75"/>
      <c r="RHZ540" s="66"/>
      <c r="RIA540" s="66"/>
      <c r="RIB540" s="79"/>
      <c r="RIC540" s="109"/>
      <c r="RID540" s="479"/>
      <c r="RIE540" s="78"/>
      <c r="RIF540" s="144"/>
      <c r="RIG540" s="75"/>
      <c r="RIH540" s="66"/>
      <c r="RII540" s="66"/>
      <c r="RIJ540" s="79"/>
      <c r="RIK540" s="109"/>
      <c r="RIL540" s="479"/>
      <c r="RIM540" s="78"/>
      <c r="RIN540" s="144"/>
      <c r="RIO540" s="75"/>
      <c r="RIP540" s="66"/>
      <c r="RIQ540" s="66"/>
      <c r="RIR540" s="79"/>
      <c r="RIS540" s="109"/>
      <c r="RIT540" s="479"/>
      <c r="RIU540" s="78"/>
      <c r="RIV540" s="144"/>
      <c r="RIW540" s="75"/>
      <c r="RIX540" s="66"/>
      <c r="RIY540" s="66"/>
      <c r="RIZ540" s="79"/>
      <c r="RJA540" s="109"/>
      <c r="RJB540" s="479"/>
      <c r="RJC540" s="78"/>
      <c r="RJD540" s="144"/>
      <c r="RJE540" s="75"/>
      <c r="RJF540" s="66"/>
      <c r="RJG540" s="66"/>
      <c r="RJH540" s="79"/>
      <c r="RJI540" s="109"/>
      <c r="RJJ540" s="479"/>
      <c r="RJK540" s="78"/>
      <c r="RJL540" s="144"/>
      <c r="RJM540" s="75"/>
      <c r="RJN540" s="66"/>
      <c r="RJO540" s="66"/>
      <c r="RJP540" s="79"/>
      <c r="RJQ540" s="109"/>
      <c r="RJR540" s="479"/>
      <c r="RJS540" s="78"/>
      <c r="RJT540" s="144"/>
      <c r="RJU540" s="75"/>
      <c r="RJV540" s="66"/>
      <c r="RJW540" s="66"/>
      <c r="RJX540" s="79"/>
      <c r="RJY540" s="109"/>
      <c r="RJZ540" s="479"/>
      <c r="RKA540" s="78"/>
      <c r="RKB540" s="144"/>
      <c r="RKC540" s="75"/>
      <c r="RKD540" s="66"/>
      <c r="RKE540" s="66"/>
      <c r="RKF540" s="79"/>
      <c r="RKG540" s="109"/>
      <c r="RKH540" s="479"/>
      <c r="RKI540" s="78"/>
      <c r="RKJ540" s="144"/>
      <c r="RKK540" s="75"/>
      <c r="RKL540" s="66"/>
      <c r="RKM540" s="66"/>
      <c r="RKN540" s="79"/>
      <c r="RKO540" s="109"/>
      <c r="RKP540" s="479"/>
      <c r="RKQ540" s="78"/>
      <c r="RKR540" s="144"/>
      <c r="RKS540" s="75"/>
      <c r="RKT540" s="66"/>
      <c r="RKU540" s="66"/>
      <c r="RKV540" s="79"/>
      <c r="RKW540" s="109"/>
      <c r="RKX540" s="479"/>
      <c r="RKY540" s="78"/>
      <c r="RKZ540" s="144"/>
      <c r="RLA540" s="75"/>
      <c r="RLB540" s="66"/>
      <c r="RLC540" s="66"/>
      <c r="RLD540" s="79"/>
      <c r="RLE540" s="109"/>
      <c r="RLF540" s="479"/>
      <c r="RLG540" s="78"/>
      <c r="RLH540" s="144"/>
      <c r="RLI540" s="75"/>
      <c r="RLJ540" s="66"/>
      <c r="RLK540" s="66"/>
      <c r="RLL540" s="79"/>
      <c r="RLM540" s="109"/>
      <c r="RLN540" s="479"/>
      <c r="RLO540" s="78"/>
      <c r="RLP540" s="144"/>
      <c r="RLQ540" s="75"/>
      <c r="RLR540" s="66"/>
      <c r="RLS540" s="66"/>
      <c r="RLT540" s="79"/>
      <c r="RLU540" s="109"/>
      <c r="RLV540" s="479"/>
      <c r="RLW540" s="78"/>
      <c r="RLX540" s="144"/>
      <c r="RLY540" s="75"/>
      <c r="RLZ540" s="66"/>
      <c r="RMA540" s="66"/>
      <c r="RMB540" s="79"/>
      <c r="RMC540" s="109"/>
      <c r="RMD540" s="479"/>
      <c r="RME540" s="78"/>
      <c r="RMF540" s="144"/>
      <c r="RMG540" s="75"/>
      <c r="RMH540" s="66"/>
      <c r="RMI540" s="66"/>
      <c r="RMJ540" s="79"/>
      <c r="RMK540" s="109"/>
      <c r="RML540" s="479"/>
      <c r="RMM540" s="78"/>
      <c r="RMN540" s="144"/>
      <c r="RMO540" s="75"/>
      <c r="RMP540" s="66"/>
      <c r="RMQ540" s="66"/>
      <c r="RMR540" s="79"/>
      <c r="RMS540" s="109"/>
      <c r="RMT540" s="479"/>
      <c r="RMU540" s="78"/>
      <c r="RMV540" s="144"/>
      <c r="RMW540" s="75"/>
      <c r="RMX540" s="66"/>
      <c r="RMY540" s="66"/>
      <c r="RMZ540" s="79"/>
      <c r="RNA540" s="109"/>
      <c r="RNB540" s="479"/>
      <c r="RNC540" s="78"/>
      <c r="RND540" s="144"/>
      <c r="RNE540" s="75"/>
      <c r="RNF540" s="66"/>
      <c r="RNG540" s="66"/>
      <c r="RNH540" s="79"/>
      <c r="RNI540" s="109"/>
      <c r="RNJ540" s="479"/>
      <c r="RNK540" s="78"/>
      <c r="RNL540" s="144"/>
      <c r="RNM540" s="75"/>
      <c r="RNN540" s="66"/>
      <c r="RNO540" s="66"/>
      <c r="RNP540" s="79"/>
      <c r="RNQ540" s="109"/>
      <c r="RNR540" s="479"/>
      <c r="RNS540" s="78"/>
      <c r="RNT540" s="144"/>
      <c r="RNU540" s="75"/>
      <c r="RNV540" s="66"/>
      <c r="RNW540" s="66"/>
      <c r="RNX540" s="79"/>
      <c r="RNY540" s="109"/>
      <c r="RNZ540" s="479"/>
      <c r="ROA540" s="78"/>
      <c r="ROB540" s="144"/>
      <c r="ROC540" s="75"/>
      <c r="ROD540" s="66"/>
      <c r="ROE540" s="66"/>
      <c r="ROF540" s="79"/>
      <c r="ROG540" s="109"/>
      <c r="ROH540" s="479"/>
      <c r="ROI540" s="78"/>
      <c r="ROJ540" s="144"/>
      <c r="ROK540" s="75"/>
      <c r="ROL540" s="66"/>
      <c r="ROM540" s="66"/>
      <c r="RON540" s="79"/>
      <c r="ROO540" s="109"/>
      <c r="ROP540" s="479"/>
      <c r="ROQ540" s="78"/>
      <c r="ROR540" s="144"/>
      <c r="ROS540" s="75"/>
      <c r="ROT540" s="66"/>
      <c r="ROU540" s="66"/>
      <c r="ROV540" s="79"/>
      <c r="ROW540" s="109"/>
      <c r="ROX540" s="479"/>
      <c r="ROY540" s="78"/>
      <c r="ROZ540" s="144"/>
      <c r="RPA540" s="75"/>
      <c r="RPB540" s="66"/>
      <c r="RPC540" s="66"/>
      <c r="RPD540" s="79"/>
      <c r="RPE540" s="109"/>
      <c r="RPF540" s="479"/>
      <c r="RPG540" s="78"/>
      <c r="RPH540" s="144"/>
      <c r="RPI540" s="75"/>
      <c r="RPJ540" s="66"/>
      <c r="RPK540" s="66"/>
      <c r="RPL540" s="79"/>
      <c r="RPM540" s="109"/>
      <c r="RPN540" s="479"/>
      <c r="RPO540" s="78"/>
      <c r="RPP540" s="144"/>
      <c r="RPQ540" s="75"/>
      <c r="RPR540" s="66"/>
      <c r="RPS540" s="66"/>
      <c r="RPT540" s="79"/>
      <c r="RPU540" s="109"/>
      <c r="RPV540" s="479"/>
      <c r="RPW540" s="78"/>
      <c r="RPX540" s="144"/>
      <c r="RPY540" s="75"/>
      <c r="RPZ540" s="66"/>
      <c r="RQA540" s="66"/>
      <c r="RQB540" s="79"/>
      <c r="RQC540" s="109"/>
      <c r="RQD540" s="479"/>
      <c r="RQE540" s="78"/>
      <c r="RQF540" s="144"/>
      <c r="RQG540" s="75"/>
      <c r="RQH540" s="66"/>
      <c r="RQI540" s="66"/>
      <c r="RQJ540" s="79"/>
      <c r="RQK540" s="109"/>
      <c r="RQL540" s="479"/>
      <c r="RQM540" s="78"/>
      <c r="RQN540" s="144"/>
      <c r="RQO540" s="75"/>
      <c r="RQP540" s="66"/>
      <c r="RQQ540" s="66"/>
      <c r="RQR540" s="79"/>
      <c r="RQS540" s="109"/>
      <c r="RQT540" s="479"/>
      <c r="RQU540" s="78"/>
      <c r="RQV540" s="144"/>
      <c r="RQW540" s="75"/>
      <c r="RQX540" s="66"/>
      <c r="RQY540" s="66"/>
      <c r="RQZ540" s="79"/>
      <c r="RRA540" s="109"/>
      <c r="RRB540" s="479"/>
      <c r="RRC540" s="78"/>
      <c r="RRD540" s="144"/>
      <c r="RRE540" s="75"/>
      <c r="RRF540" s="66"/>
      <c r="RRG540" s="66"/>
      <c r="RRH540" s="79"/>
      <c r="RRI540" s="109"/>
      <c r="RRJ540" s="479"/>
      <c r="RRK540" s="78"/>
      <c r="RRL540" s="144"/>
      <c r="RRM540" s="75"/>
      <c r="RRN540" s="66"/>
      <c r="RRO540" s="66"/>
      <c r="RRP540" s="79"/>
      <c r="RRQ540" s="109"/>
      <c r="RRR540" s="479"/>
      <c r="RRS540" s="78"/>
      <c r="RRT540" s="144"/>
      <c r="RRU540" s="75"/>
      <c r="RRV540" s="66"/>
      <c r="RRW540" s="66"/>
      <c r="RRX540" s="79"/>
      <c r="RRY540" s="109"/>
      <c r="RRZ540" s="479"/>
      <c r="RSA540" s="78"/>
      <c r="RSB540" s="144"/>
      <c r="RSC540" s="75"/>
      <c r="RSD540" s="66"/>
      <c r="RSE540" s="66"/>
      <c r="RSF540" s="79"/>
      <c r="RSG540" s="109"/>
      <c r="RSH540" s="479"/>
      <c r="RSI540" s="78"/>
      <c r="RSJ540" s="144"/>
      <c r="RSK540" s="75"/>
      <c r="RSL540" s="66"/>
      <c r="RSM540" s="66"/>
      <c r="RSN540" s="79"/>
      <c r="RSO540" s="109"/>
      <c r="RSP540" s="479"/>
      <c r="RSQ540" s="78"/>
      <c r="RSR540" s="144"/>
      <c r="RSS540" s="75"/>
      <c r="RST540" s="66"/>
      <c r="RSU540" s="66"/>
      <c r="RSV540" s="79"/>
      <c r="RSW540" s="109"/>
      <c r="RSX540" s="479"/>
      <c r="RSY540" s="78"/>
      <c r="RSZ540" s="144"/>
      <c r="RTA540" s="75"/>
      <c r="RTB540" s="66"/>
      <c r="RTC540" s="66"/>
      <c r="RTD540" s="79"/>
      <c r="RTE540" s="109"/>
      <c r="RTF540" s="479"/>
      <c r="RTG540" s="78"/>
      <c r="RTH540" s="144"/>
      <c r="RTI540" s="75"/>
      <c r="RTJ540" s="66"/>
      <c r="RTK540" s="66"/>
      <c r="RTL540" s="79"/>
      <c r="RTM540" s="109"/>
      <c r="RTN540" s="479"/>
      <c r="RTO540" s="78"/>
      <c r="RTP540" s="144"/>
      <c r="RTQ540" s="75"/>
      <c r="RTR540" s="66"/>
      <c r="RTS540" s="66"/>
      <c r="RTT540" s="79"/>
      <c r="RTU540" s="109"/>
      <c r="RTV540" s="479"/>
      <c r="RTW540" s="78"/>
      <c r="RTX540" s="144"/>
      <c r="RTY540" s="75"/>
      <c r="RTZ540" s="66"/>
      <c r="RUA540" s="66"/>
      <c r="RUB540" s="79"/>
      <c r="RUC540" s="109"/>
      <c r="RUD540" s="479"/>
      <c r="RUE540" s="78"/>
      <c r="RUF540" s="144"/>
      <c r="RUG540" s="75"/>
      <c r="RUH540" s="66"/>
      <c r="RUI540" s="66"/>
      <c r="RUJ540" s="79"/>
      <c r="RUK540" s="109"/>
      <c r="RUL540" s="479"/>
      <c r="RUM540" s="78"/>
      <c r="RUN540" s="144"/>
      <c r="RUO540" s="75"/>
      <c r="RUP540" s="66"/>
      <c r="RUQ540" s="66"/>
      <c r="RUR540" s="79"/>
      <c r="RUS540" s="109"/>
      <c r="RUT540" s="479"/>
      <c r="RUU540" s="78"/>
      <c r="RUV540" s="144"/>
      <c r="RUW540" s="75"/>
      <c r="RUX540" s="66"/>
      <c r="RUY540" s="66"/>
      <c r="RUZ540" s="79"/>
      <c r="RVA540" s="109"/>
      <c r="RVB540" s="479"/>
      <c r="RVC540" s="78"/>
      <c r="RVD540" s="144"/>
      <c r="RVE540" s="75"/>
      <c r="RVF540" s="66"/>
      <c r="RVG540" s="66"/>
      <c r="RVH540" s="79"/>
      <c r="RVI540" s="109"/>
      <c r="RVJ540" s="479"/>
      <c r="RVK540" s="78"/>
      <c r="RVL540" s="144"/>
      <c r="RVM540" s="75"/>
      <c r="RVN540" s="66"/>
      <c r="RVO540" s="66"/>
      <c r="RVP540" s="79"/>
      <c r="RVQ540" s="109"/>
      <c r="RVR540" s="479"/>
      <c r="RVS540" s="78"/>
      <c r="RVT540" s="144"/>
      <c r="RVU540" s="75"/>
      <c r="RVV540" s="66"/>
      <c r="RVW540" s="66"/>
      <c r="RVX540" s="79"/>
      <c r="RVY540" s="109"/>
      <c r="RVZ540" s="479"/>
      <c r="RWA540" s="78"/>
      <c r="RWB540" s="144"/>
      <c r="RWC540" s="75"/>
      <c r="RWD540" s="66"/>
      <c r="RWE540" s="66"/>
      <c r="RWF540" s="79"/>
      <c r="RWG540" s="109"/>
      <c r="RWH540" s="479"/>
      <c r="RWI540" s="78"/>
      <c r="RWJ540" s="144"/>
      <c r="RWK540" s="75"/>
      <c r="RWL540" s="66"/>
      <c r="RWM540" s="66"/>
      <c r="RWN540" s="79"/>
      <c r="RWO540" s="109"/>
      <c r="RWP540" s="479"/>
      <c r="RWQ540" s="78"/>
      <c r="RWR540" s="144"/>
      <c r="RWS540" s="75"/>
      <c r="RWT540" s="66"/>
      <c r="RWU540" s="66"/>
      <c r="RWV540" s="79"/>
      <c r="RWW540" s="109"/>
      <c r="RWX540" s="479"/>
      <c r="RWY540" s="78"/>
      <c r="RWZ540" s="144"/>
      <c r="RXA540" s="75"/>
      <c r="RXB540" s="66"/>
      <c r="RXC540" s="66"/>
      <c r="RXD540" s="79"/>
      <c r="RXE540" s="109"/>
      <c r="RXF540" s="479"/>
      <c r="RXG540" s="78"/>
      <c r="RXH540" s="144"/>
      <c r="RXI540" s="75"/>
      <c r="RXJ540" s="66"/>
      <c r="RXK540" s="66"/>
      <c r="RXL540" s="79"/>
      <c r="RXM540" s="109"/>
      <c r="RXN540" s="479"/>
      <c r="RXO540" s="78"/>
      <c r="RXP540" s="144"/>
      <c r="RXQ540" s="75"/>
      <c r="RXR540" s="66"/>
      <c r="RXS540" s="66"/>
      <c r="RXT540" s="79"/>
      <c r="RXU540" s="109"/>
      <c r="RXV540" s="479"/>
      <c r="RXW540" s="78"/>
      <c r="RXX540" s="144"/>
      <c r="RXY540" s="75"/>
      <c r="RXZ540" s="66"/>
      <c r="RYA540" s="66"/>
      <c r="RYB540" s="79"/>
      <c r="RYC540" s="109"/>
      <c r="RYD540" s="479"/>
      <c r="RYE540" s="78"/>
      <c r="RYF540" s="144"/>
      <c r="RYG540" s="75"/>
      <c r="RYH540" s="66"/>
      <c r="RYI540" s="66"/>
      <c r="RYJ540" s="79"/>
      <c r="RYK540" s="109"/>
      <c r="RYL540" s="479"/>
      <c r="RYM540" s="78"/>
      <c r="RYN540" s="144"/>
      <c r="RYO540" s="75"/>
      <c r="RYP540" s="66"/>
      <c r="RYQ540" s="66"/>
      <c r="RYR540" s="79"/>
      <c r="RYS540" s="109"/>
      <c r="RYT540" s="479"/>
      <c r="RYU540" s="78"/>
      <c r="RYV540" s="144"/>
      <c r="RYW540" s="75"/>
      <c r="RYX540" s="66"/>
      <c r="RYY540" s="66"/>
      <c r="RYZ540" s="79"/>
      <c r="RZA540" s="109"/>
      <c r="RZB540" s="479"/>
      <c r="RZC540" s="78"/>
      <c r="RZD540" s="144"/>
      <c r="RZE540" s="75"/>
      <c r="RZF540" s="66"/>
      <c r="RZG540" s="66"/>
      <c r="RZH540" s="79"/>
      <c r="RZI540" s="109"/>
      <c r="RZJ540" s="479"/>
      <c r="RZK540" s="78"/>
      <c r="RZL540" s="144"/>
      <c r="RZM540" s="75"/>
      <c r="RZN540" s="66"/>
      <c r="RZO540" s="66"/>
      <c r="RZP540" s="79"/>
      <c r="RZQ540" s="109"/>
      <c r="RZR540" s="479"/>
      <c r="RZS540" s="78"/>
      <c r="RZT540" s="144"/>
      <c r="RZU540" s="75"/>
      <c r="RZV540" s="66"/>
      <c r="RZW540" s="66"/>
      <c r="RZX540" s="79"/>
      <c r="RZY540" s="109"/>
      <c r="RZZ540" s="479"/>
      <c r="SAA540" s="78"/>
      <c r="SAB540" s="144"/>
      <c r="SAC540" s="75"/>
      <c r="SAD540" s="66"/>
      <c r="SAE540" s="66"/>
      <c r="SAF540" s="79"/>
      <c r="SAG540" s="109"/>
      <c r="SAH540" s="479"/>
      <c r="SAI540" s="78"/>
      <c r="SAJ540" s="144"/>
      <c r="SAK540" s="75"/>
      <c r="SAL540" s="66"/>
      <c r="SAM540" s="66"/>
      <c r="SAN540" s="79"/>
      <c r="SAO540" s="109"/>
      <c r="SAP540" s="479"/>
      <c r="SAQ540" s="78"/>
      <c r="SAR540" s="144"/>
      <c r="SAS540" s="75"/>
      <c r="SAT540" s="66"/>
      <c r="SAU540" s="66"/>
      <c r="SAV540" s="79"/>
      <c r="SAW540" s="109"/>
      <c r="SAX540" s="479"/>
      <c r="SAY540" s="78"/>
      <c r="SAZ540" s="144"/>
      <c r="SBA540" s="75"/>
      <c r="SBB540" s="66"/>
      <c r="SBC540" s="66"/>
      <c r="SBD540" s="79"/>
      <c r="SBE540" s="109"/>
      <c r="SBF540" s="479"/>
      <c r="SBG540" s="78"/>
      <c r="SBH540" s="144"/>
      <c r="SBI540" s="75"/>
      <c r="SBJ540" s="66"/>
      <c r="SBK540" s="66"/>
      <c r="SBL540" s="79"/>
      <c r="SBM540" s="109"/>
      <c r="SBN540" s="479"/>
      <c r="SBO540" s="78"/>
      <c r="SBP540" s="144"/>
      <c r="SBQ540" s="75"/>
      <c r="SBR540" s="66"/>
      <c r="SBS540" s="66"/>
      <c r="SBT540" s="79"/>
      <c r="SBU540" s="109"/>
      <c r="SBV540" s="479"/>
      <c r="SBW540" s="78"/>
      <c r="SBX540" s="144"/>
      <c r="SBY540" s="75"/>
      <c r="SBZ540" s="66"/>
      <c r="SCA540" s="66"/>
      <c r="SCB540" s="79"/>
      <c r="SCC540" s="109"/>
      <c r="SCD540" s="479"/>
      <c r="SCE540" s="78"/>
      <c r="SCF540" s="144"/>
      <c r="SCG540" s="75"/>
      <c r="SCH540" s="66"/>
      <c r="SCI540" s="66"/>
      <c r="SCJ540" s="79"/>
      <c r="SCK540" s="109"/>
      <c r="SCL540" s="479"/>
      <c r="SCM540" s="78"/>
      <c r="SCN540" s="144"/>
      <c r="SCO540" s="75"/>
      <c r="SCP540" s="66"/>
      <c r="SCQ540" s="66"/>
      <c r="SCR540" s="79"/>
      <c r="SCS540" s="109"/>
      <c r="SCT540" s="479"/>
      <c r="SCU540" s="78"/>
      <c r="SCV540" s="144"/>
      <c r="SCW540" s="75"/>
      <c r="SCX540" s="66"/>
      <c r="SCY540" s="66"/>
      <c r="SCZ540" s="79"/>
      <c r="SDA540" s="109"/>
      <c r="SDB540" s="479"/>
      <c r="SDC540" s="78"/>
      <c r="SDD540" s="144"/>
      <c r="SDE540" s="75"/>
      <c r="SDF540" s="66"/>
      <c r="SDG540" s="66"/>
      <c r="SDH540" s="79"/>
      <c r="SDI540" s="109"/>
      <c r="SDJ540" s="479"/>
      <c r="SDK540" s="78"/>
      <c r="SDL540" s="144"/>
      <c r="SDM540" s="75"/>
      <c r="SDN540" s="66"/>
      <c r="SDO540" s="66"/>
      <c r="SDP540" s="79"/>
      <c r="SDQ540" s="109"/>
      <c r="SDR540" s="479"/>
      <c r="SDS540" s="78"/>
      <c r="SDT540" s="144"/>
      <c r="SDU540" s="75"/>
      <c r="SDV540" s="66"/>
      <c r="SDW540" s="66"/>
      <c r="SDX540" s="79"/>
      <c r="SDY540" s="109"/>
      <c r="SDZ540" s="479"/>
      <c r="SEA540" s="78"/>
      <c r="SEB540" s="144"/>
      <c r="SEC540" s="75"/>
      <c r="SED540" s="66"/>
      <c r="SEE540" s="66"/>
      <c r="SEF540" s="79"/>
      <c r="SEG540" s="109"/>
      <c r="SEH540" s="479"/>
      <c r="SEI540" s="78"/>
      <c r="SEJ540" s="144"/>
      <c r="SEK540" s="75"/>
      <c r="SEL540" s="66"/>
      <c r="SEM540" s="66"/>
      <c r="SEN540" s="79"/>
      <c r="SEO540" s="109"/>
      <c r="SEP540" s="479"/>
      <c r="SEQ540" s="78"/>
      <c r="SER540" s="144"/>
      <c r="SES540" s="75"/>
      <c r="SET540" s="66"/>
      <c r="SEU540" s="66"/>
      <c r="SEV540" s="79"/>
      <c r="SEW540" s="109"/>
      <c r="SEX540" s="479"/>
      <c r="SEY540" s="78"/>
      <c r="SEZ540" s="144"/>
      <c r="SFA540" s="75"/>
      <c r="SFB540" s="66"/>
      <c r="SFC540" s="66"/>
      <c r="SFD540" s="79"/>
      <c r="SFE540" s="109"/>
      <c r="SFF540" s="479"/>
      <c r="SFG540" s="78"/>
      <c r="SFH540" s="144"/>
      <c r="SFI540" s="75"/>
      <c r="SFJ540" s="66"/>
      <c r="SFK540" s="66"/>
      <c r="SFL540" s="79"/>
      <c r="SFM540" s="109"/>
      <c r="SFN540" s="479"/>
      <c r="SFO540" s="78"/>
      <c r="SFP540" s="144"/>
      <c r="SFQ540" s="75"/>
      <c r="SFR540" s="66"/>
      <c r="SFS540" s="66"/>
      <c r="SFT540" s="79"/>
      <c r="SFU540" s="109"/>
      <c r="SFV540" s="479"/>
      <c r="SFW540" s="78"/>
      <c r="SFX540" s="144"/>
      <c r="SFY540" s="75"/>
      <c r="SFZ540" s="66"/>
      <c r="SGA540" s="66"/>
      <c r="SGB540" s="79"/>
      <c r="SGC540" s="109"/>
      <c r="SGD540" s="479"/>
      <c r="SGE540" s="78"/>
      <c r="SGF540" s="144"/>
      <c r="SGG540" s="75"/>
      <c r="SGH540" s="66"/>
      <c r="SGI540" s="66"/>
      <c r="SGJ540" s="79"/>
      <c r="SGK540" s="109"/>
      <c r="SGL540" s="479"/>
      <c r="SGM540" s="78"/>
      <c r="SGN540" s="144"/>
      <c r="SGO540" s="75"/>
      <c r="SGP540" s="66"/>
      <c r="SGQ540" s="66"/>
      <c r="SGR540" s="79"/>
      <c r="SGS540" s="109"/>
      <c r="SGT540" s="479"/>
      <c r="SGU540" s="78"/>
      <c r="SGV540" s="144"/>
      <c r="SGW540" s="75"/>
      <c r="SGX540" s="66"/>
      <c r="SGY540" s="66"/>
      <c r="SGZ540" s="79"/>
      <c r="SHA540" s="109"/>
      <c r="SHB540" s="479"/>
      <c r="SHC540" s="78"/>
      <c r="SHD540" s="144"/>
      <c r="SHE540" s="75"/>
      <c r="SHF540" s="66"/>
      <c r="SHG540" s="66"/>
      <c r="SHH540" s="79"/>
      <c r="SHI540" s="109"/>
      <c r="SHJ540" s="479"/>
      <c r="SHK540" s="78"/>
      <c r="SHL540" s="144"/>
      <c r="SHM540" s="75"/>
      <c r="SHN540" s="66"/>
      <c r="SHO540" s="66"/>
      <c r="SHP540" s="79"/>
      <c r="SHQ540" s="109"/>
      <c r="SHR540" s="479"/>
      <c r="SHS540" s="78"/>
      <c r="SHT540" s="144"/>
      <c r="SHU540" s="75"/>
      <c r="SHV540" s="66"/>
      <c r="SHW540" s="66"/>
      <c r="SHX540" s="79"/>
      <c r="SHY540" s="109"/>
      <c r="SHZ540" s="479"/>
      <c r="SIA540" s="78"/>
      <c r="SIB540" s="144"/>
      <c r="SIC540" s="75"/>
      <c r="SID540" s="66"/>
      <c r="SIE540" s="66"/>
      <c r="SIF540" s="79"/>
      <c r="SIG540" s="109"/>
      <c r="SIH540" s="479"/>
      <c r="SII540" s="78"/>
      <c r="SIJ540" s="144"/>
      <c r="SIK540" s="75"/>
      <c r="SIL540" s="66"/>
      <c r="SIM540" s="66"/>
      <c r="SIN540" s="79"/>
      <c r="SIO540" s="109"/>
      <c r="SIP540" s="479"/>
      <c r="SIQ540" s="78"/>
      <c r="SIR540" s="144"/>
      <c r="SIS540" s="75"/>
      <c r="SIT540" s="66"/>
      <c r="SIU540" s="66"/>
      <c r="SIV540" s="79"/>
      <c r="SIW540" s="109"/>
      <c r="SIX540" s="479"/>
      <c r="SIY540" s="78"/>
      <c r="SIZ540" s="144"/>
      <c r="SJA540" s="75"/>
      <c r="SJB540" s="66"/>
      <c r="SJC540" s="66"/>
      <c r="SJD540" s="79"/>
      <c r="SJE540" s="109"/>
      <c r="SJF540" s="479"/>
      <c r="SJG540" s="78"/>
      <c r="SJH540" s="144"/>
      <c r="SJI540" s="75"/>
      <c r="SJJ540" s="66"/>
      <c r="SJK540" s="66"/>
      <c r="SJL540" s="79"/>
      <c r="SJM540" s="109"/>
      <c r="SJN540" s="479"/>
      <c r="SJO540" s="78"/>
      <c r="SJP540" s="144"/>
      <c r="SJQ540" s="75"/>
      <c r="SJR540" s="66"/>
      <c r="SJS540" s="66"/>
      <c r="SJT540" s="79"/>
      <c r="SJU540" s="109"/>
      <c r="SJV540" s="479"/>
      <c r="SJW540" s="78"/>
      <c r="SJX540" s="144"/>
      <c r="SJY540" s="75"/>
      <c r="SJZ540" s="66"/>
      <c r="SKA540" s="66"/>
      <c r="SKB540" s="79"/>
      <c r="SKC540" s="109"/>
      <c r="SKD540" s="479"/>
      <c r="SKE540" s="78"/>
      <c r="SKF540" s="144"/>
      <c r="SKG540" s="75"/>
      <c r="SKH540" s="66"/>
      <c r="SKI540" s="66"/>
      <c r="SKJ540" s="79"/>
      <c r="SKK540" s="109"/>
      <c r="SKL540" s="479"/>
      <c r="SKM540" s="78"/>
      <c r="SKN540" s="144"/>
      <c r="SKO540" s="75"/>
      <c r="SKP540" s="66"/>
      <c r="SKQ540" s="66"/>
      <c r="SKR540" s="79"/>
      <c r="SKS540" s="109"/>
      <c r="SKT540" s="479"/>
      <c r="SKU540" s="78"/>
      <c r="SKV540" s="144"/>
      <c r="SKW540" s="75"/>
      <c r="SKX540" s="66"/>
      <c r="SKY540" s="66"/>
      <c r="SKZ540" s="79"/>
      <c r="SLA540" s="109"/>
      <c r="SLB540" s="479"/>
      <c r="SLC540" s="78"/>
      <c r="SLD540" s="144"/>
      <c r="SLE540" s="75"/>
      <c r="SLF540" s="66"/>
      <c r="SLG540" s="66"/>
      <c r="SLH540" s="79"/>
      <c r="SLI540" s="109"/>
      <c r="SLJ540" s="479"/>
      <c r="SLK540" s="78"/>
      <c r="SLL540" s="144"/>
      <c r="SLM540" s="75"/>
      <c r="SLN540" s="66"/>
      <c r="SLO540" s="66"/>
      <c r="SLP540" s="79"/>
      <c r="SLQ540" s="109"/>
      <c r="SLR540" s="479"/>
      <c r="SLS540" s="78"/>
      <c r="SLT540" s="144"/>
      <c r="SLU540" s="75"/>
      <c r="SLV540" s="66"/>
      <c r="SLW540" s="66"/>
      <c r="SLX540" s="79"/>
      <c r="SLY540" s="109"/>
      <c r="SLZ540" s="479"/>
      <c r="SMA540" s="78"/>
      <c r="SMB540" s="144"/>
      <c r="SMC540" s="75"/>
      <c r="SMD540" s="66"/>
      <c r="SME540" s="66"/>
      <c r="SMF540" s="79"/>
      <c r="SMG540" s="109"/>
      <c r="SMH540" s="479"/>
      <c r="SMI540" s="78"/>
      <c r="SMJ540" s="144"/>
      <c r="SMK540" s="75"/>
      <c r="SML540" s="66"/>
      <c r="SMM540" s="66"/>
      <c r="SMN540" s="79"/>
      <c r="SMO540" s="109"/>
      <c r="SMP540" s="479"/>
      <c r="SMQ540" s="78"/>
      <c r="SMR540" s="144"/>
      <c r="SMS540" s="75"/>
      <c r="SMT540" s="66"/>
      <c r="SMU540" s="66"/>
      <c r="SMV540" s="79"/>
      <c r="SMW540" s="109"/>
      <c r="SMX540" s="479"/>
      <c r="SMY540" s="78"/>
      <c r="SMZ540" s="144"/>
      <c r="SNA540" s="75"/>
      <c r="SNB540" s="66"/>
      <c r="SNC540" s="66"/>
      <c r="SND540" s="79"/>
      <c r="SNE540" s="109"/>
      <c r="SNF540" s="479"/>
      <c r="SNG540" s="78"/>
      <c r="SNH540" s="144"/>
      <c r="SNI540" s="75"/>
      <c r="SNJ540" s="66"/>
      <c r="SNK540" s="66"/>
      <c r="SNL540" s="79"/>
      <c r="SNM540" s="109"/>
      <c r="SNN540" s="479"/>
      <c r="SNO540" s="78"/>
      <c r="SNP540" s="144"/>
      <c r="SNQ540" s="75"/>
      <c r="SNR540" s="66"/>
      <c r="SNS540" s="66"/>
      <c r="SNT540" s="79"/>
      <c r="SNU540" s="109"/>
      <c r="SNV540" s="479"/>
      <c r="SNW540" s="78"/>
      <c r="SNX540" s="144"/>
      <c r="SNY540" s="75"/>
      <c r="SNZ540" s="66"/>
      <c r="SOA540" s="66"/>
      <c r="SOB540" s="79"/>
      <c r="SOC540" s="109"/>
      <c r="SOD540" s="479"/>
      <c r="SOE540" s="78"/>
      <c r="SOF540" s="144"/>
      <c r="SOG540" s="75"/>
      <c r="SOH540" s="66"/>
      <c r="SOI540" s="66"/>
      <c r="SOJ540" s="79"/>
      <c r="SOK540" s="109"/>
      <c r="SOL540" s="479"/>
      <c r="SOM540" s="78"/>
      <c r="SON540" s="144"/>
      <c r="SOO540" s="75"/>
      <c r="SOP540" s="66"/>
      <c r="SOQ540" s="66"/>
      <c r="SOR540" s="79"/>
      <c r="SOS540" s="109"/>
      <c r="SOT540" s="479"/>
      <c r="SOU540" s="78"/>
      <c r="SOV540" s="144"/>
      <c r="SOW540" s="75"/>
      <c r="SOX540" s="66"/>
      <c r="SOY540" s="66"/>
      <c r="SOZ540" s="79"/>
      <c r="SPA540" s="109"/>
      <c r="SPB540" s="479"/>
      <c r="SPC540" s="78"/>
      <c r="SPD540" s="144"/>
      <c r="SPE540" s="75"/>
      <c r="SPF540" s="66"/>
      <c r="SPG540" s="66"/>
      <c r="SPH540" s="79"/>
      <c r="SPI540" s="109"/>
      <c r="SPJ540" s="479"/>
      <c r="SPK540" s="78"/>
      <c r="SPL540" s="144"/>
      <c r="SPM540" s="75"/>
      <c r="SPN540" s="66"/>
      <c r="SPO540" s="66"/>
      <c r="SPP540" s="79"/>
      <c r="SPQ540" s="109"/>
      <c r="SPR540" s="479"/>
      <c r="SPS540" s="78"/>
      <c r="SPT540" s="144"/>
      <c r="SPU540" s="75"/>
      <c r="SPV540" s="66"/>
      <c r="SPW540" s="66"/>
      <c r="SPX540" s="79"/>
      <c r="SPY540" s="109"/>
      <c r="SPZ540" s="479"/>
      <c r="SQA540" s="78"/>
      <c r="SQB540" s="144"/>
      <c r="SQC540" s="75"/>
      <c r="SQD540" s="66"/>
      <c r="SQE540" s="66"/>
      <c r="SQF540" s="79"/>
      <c r="SQG540" s="109"/>
      <c r="SQH540" s="479"/>
      <c r="SQI540" s="78"/>
      <c r="SQJ540" s="144"/>
      <c r="SQK540" s="75"/>
      <c r="SQL540" s="66"/>
      <c r="SQM540" s="66"/>
      <c r="SQN540" s="79"/>
      <c r="SQO540" s="109"/>
      <c r="SQP540" s="479"/>
      <c r="SQQ540" s="78"/>
      <c r="SQR540" s="144"/>
      <c r="SQS540" s="75"/>
      <c r="SQT540" s="66"/>
      <c r="SQU540" s="66"/>
      <c r="SQV540" s="79"/>
      <c r="SQW540" s="109"/>
      <c r="SQX540" s="479"/>
      <c r="SQY540" s="78"/>
      <c r="SQZ540" s="144"/>
      <c r="SRA540" s="75"/>
      <c r="SRB540" s="66"/>
      <c r="SRC540" s="66"/>
      <c r="SRD540" s="79"/>
      <c r="SRE540" s="109"/>
      <c r="SRF540" s="479"/>
      <c r="SRG540" s="78"/>
      <c r="SRH540" s="144"/>
      <c r="SRI540" s="75"/>
      <c r="SRJ540" s="66"/>
      <c r="SRK540" s="66"/>
      <c r="SRL540" s="79"/>
      <c r="SRM540" s="109"/>
      <c r="SRN540" s="479"/>
      <c r="SRO540" s="78"/>
      <c r="SRP540" s="144"/>
      <c r="SRQ540" s="75"/>
      <c r="SRR540" s="66"/>
      <c r="SRS540" s="66"/>
      <c r="SRT540" s="79"/>
      <c r="SRU540" s="109"/>
      <c r="SRV540" s="479"/>
      <c r="SRW540" s="78"/>
      <c r="SRX540" s="144"/>
      <c r="SRY540" s="75"/>
      <c r="SRZ540" s="66"/>
      <c r="SSA540" s="66"/>
      <c r="SSB540" s="79"/>
      <c r="SSC540" s="109"/>
      <c r="SSD540" s="479"/>
      <c r="SSE540" s="78"/>
      <c r="SSF540" s="144"/>
      <c r="SSG540" s="75"/>
      <c r="SSH540" s="66"/>
      <c r="SSI540" s="66"/>
      <c r="SSJ540" s="79"/>
      <c r="SSK540" s="109"/>
      <c r="SSL540" s="479"/>
      <c r="SSM540" s="78"/>
      <c r="SSN540" s="144"/>
      <c r="SSO540" s="75"/>
      <c r="SSP540" s="66"/>
      <c r="SSQ540" s="66"/>
      <c r="SSR540" s="79"/>
      <c r="SSS540" s="109"/>
      <c r="SST540" s="479"/>
      <c r="SSU540" s="78"/>
      <c r="SSV540" s="144"/>
      <c r="SSW540" s="75"/>
      <c r="SSX540" s="66"/>
      <c r="SSY540" s="66"/>
      <c r="SSZ540" s="79"/>
      <c r="STA540" s="109"/>
      <c r="STB540" s="479"/>
      <c r="STC540" s="78"/>
      <c r="STD540" s="144"/>
      <c r="STE540" s="75"/>
      <c r="STF540" s="66"/>
      <c r="STG540" s="66"/>
      <c r="STH540" s="79"/>
      <c r="STI540" s="109"/>
      <c r="STJ540" s="479"/>
      <c r="STK540" s="78"/>
      <c r="STL540" s="144"/>
      <c r="STM540" s="75"/>
      <c r="STN540" s="66"/>
      <c r="STO540" s="66"/>
      <c r="STP540" s="79"/>
      <c r="STQ540" s="109"/>
      <c r="STR540" s="479"/>
      <c r="STS540" s="78"/>
      <c r="STT540" s="144"/>
      <c r="STU540" s="75"/>
      <c r="STV540" s="66"/>
      <c r="STW540" s="66"/>
      <c r="STX540" s="79"/>
      <c r="STY540" s="109"/>
      <c r="STZ540" s="479"/>
      <c r="SUA540" s="78"/>
      <c r="SUB540" s="144"/>
      <c r="SUC540" s="75"/>
      <c r="SUD540" s="66"/>
      <c r="SUE540" s="66"/>
      <c r="SUF540" s="79"/>
      <c r="SUG540" s="109"/>
      <c r="SUH540" s="479"/>
      <c r="SUI540" s="78"/>
      <c r="SUJ540" s="144"/>
      <c r="SUK540" s="75"/>
      <c r="SUL540" s="66"/>
      <c r="SUM540" s="66"/>
      <c r="SUN540" s="79"/>
      <c r="SUO540" s="109"/>
      <c r="SUP540" s="479"/>
      <c r="SUQ540" s="78"/>
      <c r="SUR540" s="144"/>
      <c r="SUS540" s="75"/>
      <c r="SUT540" s="66"/>
      <c r="SUU540" s="66"/>
      <c r="SUV540" s="79"/>
      <c r="SUW540" s="109"/>
      <c r="SUX540" s="479"/>
      <c r="SUY540" s="78"/>
      <c r="SUZ540" s="144"/>
      <c r="SVA540" s="75"/>
      <c r="SVB540" s="66"/>
      <c r="SVC540" s="66"/>
      <c r="SVD540" s="79"/>
      <c r="SVE540" s="109"/>
      <c r="SVF540" s="479"/>
      <c r="SVG540" s="78"/>
      <c r="SVH540" s="144"/>
      <c r="SVI540" s="75"/>
      <c r="SVJ540" s="66"/>
      <c r="SVK540" s="66"/>
      <c r="SVL540" s="79"/>
      <c r="SVM540" s="109"/>
      <c r="SVN540" s="479"/>
      <c r="SVO540" s="78"/>
      <c r="SVP540" s="144"/>
      <c r="SVQ540" s="75"/>
      <c r="SVR540" s="66"/>
      <c r="SVS540" s="66"/>
      <c r="SVT540" s="79"/>
      <c r="SVU540" s="109"/>
      <c r="SVV540" s="479"/>
      <c r="SVW540" s="78"/>
      <c r="SVX540" s="144"/>
      <c r="SVY540" s="75"/>
      <c r="SVZ540" s="66"/>
      <c r="SWA540" s="66"/>
      <c r="SWB540" s="79"/>
      <c r="SWC540" s="109"/>
      <c r="SWD540" s="479"/>
      <c r="SWE540" s="78"/>
      <c r="SWF540" s="144"/>
      <c r="SWG540" s="75"/>
      <c r="SWH540" s="66"/>
      <c r="SWI540" s="66"/>
      <c r="SWJ540" s="79"/>
      <c r="SWK540" s="109"/>
      <c r="SWL540" s="479"/>
      <c r="SWM540" s="78"/>
      <c r="SWN540" s="144"/>
      <c r="SWO540" s="75"/>
      <c r="SWP540" s="66"/>
      <c r="SWQ540" s="66"/>
      <c r="SWR540" s="79"/>
      <c r="SWS540" s="109"/>
      <c r="SWT540" s="479"/>
      <c r="SWU540" s="78"/>
      <c r="SWV540" s="144"/>
      <c r="SWW540" s="75"/>
      <c r="SWX540" s="66"/>
      <c r="SWY540" s="66"/>
      <c r="SWZ540" s="79"/>
      <c r="SXA540" s="109"/>
      <c r="SXB540" s="479"/>
      <c r="SXC540" s="78"/>
      <c r="SXD540" s="144"/>
      <c r="SXE540" s="75"/>
      <c r="SXF540" s="66"/>
      <c r="SXG540" s="66"/>
      <c r="SXH540" s="79"/>
      <c r="SXI540" s="109"/>
      <c r="SXJ540" s="479"/>
      <c r="SXK540" s="78"/>
      <c r="SXL540" s="144"/>
      <c r="SXM540" s="75"/>
      <c r="SXN540" s="66"/>
      <c r="SXO540" s="66"/>
      <c r="SXP540" s="79"/>
      <c r="SXQ540" s="109"/>
      <c r="SXR540" s="479"/>
      <c r="SXS540" s="78"/>
      <c r="SXT540" s="144"/>
      <c r="SXU540" s="75"/>
      <c r="SXV540" s="66"/>
      <c r="SXW540" s="66"/>
      <c r="SXX540" s="79"/>
      <c r="SXY540" s="109"/>
      <c r="SXZ540" s="479"/>
      <c r="SYA540" s="78"/>
      <c r="SYB540" s="144"/>
      <c r="SYC540" s="75"/>
      <c r="SYD540" s="66"/>
      <c r="SYE540" s="66"/>
      <c r="SYF540" s="79"/>
      <c r="SYG540" s="109"/>
      <c r="SYH540" s="479"/>
      <c r="SYI540" s="78"/>
      <c r="SYJ540" s="144"/>
      <c r="SYK540" s="75"/>
      <c r="SYL540" s="66"/>
      <c r="SYM540" s="66"/>
      <c r="SYN540" s="79"/>
      <c r="SYO540" s="109"/>
      <c r="SYP540" s="479"/>
      <c r="SYQ540" s="78"/>
      <c r="SYR540" s="144"/>
      <c r="SYS540" s="75"/>
      <c r="SYT540" s="66"/>
      <c r="SYU540" s="66"/>
      <c r="SYV540" s="79"/>
      <c r="SYW540" s="109"/>
      <c r="SYX540" s="479"/>
      <c r="SYY540" s="78"/>
      <c r="SYZ540" s="144"/>
      <c r="SZA540" s="75"/>
      <c r="SZB540" s="66"/>
      <c r="SZC540" s="66"/>
      <c r="SZD540" s="79"/>
      <c r="SZE540" s="109"/>
      <c r="SZF540" s="479"/>
      <c r="SZG540" s="78"/>
      <c r="SZH540" s="144"/>
      <c r="SZI540" s="75"/>
      <c r="SZJ540" s="66"/>
      <c r="SZK540" s="66"/>
      <c r="SZL540" s="79"/>
      <c r="SZM540" s="109"/>
      <c r="SZN540" s="479"/>
      <c r="SZO540" s="78"/>
      <c r="SZP540" s="144"/>
      <c r="SZQ540" s="75"/>
      <c r="SZR540" s="66"/>
      <c r="SZS540" s="66"/>
      <c r="SZT540" s="79"/>
      <c r="SZU540" s="109"/>
      <c r="SZV540" s="479"/>
      <c r="SZW540" s="78"/>
      <c r="SZX540" s="144"/>
      <c r="SZY540" s="75"/>
      <c r="SZZ540" s="66"/>
      <c r="TAA540" s="66"/>
      <c r="TAB540" s="79"/>
      <c r="TAC540" s="109"/>
      <c r="TAD540" s="479"/>
      <c r="TAE540" s="78"/>
      <c r="TAF540" s="144"/>
      <c r="TAG540" s="75"/>
      <c r="TAH540" s="66"/>
      <c r="TAI540" s="66"/>
      <c r="TAJ540" s="79"/>
      <c r="TAK540" s="109"/>
      <c r="TAL540" s="479"/>
      <c r="TAM540" s="78"/>
      <c r="TAN540" s="144"/>
      <c r="TAO540" s="75"/>
      <c r="TAP540" s="66"/>
      <c r="TAQ540" s="66"/>
      <c r="TAR540" s="79"/>
      <c r="TAS540" s="109"/>
      <c r="TAT540" s="479"/>
      <c r="TAU540" s="78"/>
      <c r="TAV540" s="144"/>
      <c r="TAW540" s="75"/>
      <c r="TAX540" s="66"/>
      <c r="TAY540" s="66"/>
      <c r="TAZ540" s="79"/>
      <c r="TBA540" s="109"/>
      <c r="TBB540" s="479"/>
      <c r="TBC540" s="78"/>
      <c r="TBD540" s="144"/>
      <c r="TBE540" s="75"/>
      <c r="TBF540" s="66"/>
      <c r="TBG540" s="66"/>
      <c r="TBH540" s="79"/>
      <c r="TBI540" s="109"/>
      <c r="TBJ540" s="479"/>
      <c r="TBK540" s="78"/>
      <c r="TBL540" s="144"/>
      <c r="TBM540" s="75"/>
      <c r="TBN540" s="66"/>
      <c r="TBO540" s="66"/>
      <c r="TBP540" s="79"/>
      <c r="TBQ540" s="109"/>
      <c r="TBR540" s="479"/>
      <c r="TBS540" s="78"/>
      <c r="TBT540" s="144"/>
      <c r="TBU540" s="75"/>
      <c r="TBV540" s="66"/>
      <c r="TBW540" s="66"/>
      <c r="TBX540" s="79"/>
      <c r="TBY540" s="109"/>
      <c r="TBZ540" s="479"/>
      <c r="TCA540" s="78"/>
      <c r="TCB540" s="144"/>
      <c r="TCC540" s="75"/>
      <c r="TCD540" s="66"/>
      <c r="TCE540" s="66"/>
      <c r="TCF540" s="79"/>
      <c r="TCG540" s="109"/>
      <c r="TCH540" s="479"/>
      <c r="TCI540" s="78"/>
      <c r="TCJ540" s="144"/>
      <c r="TCK540" s="75"/>
      <c r="TCL540" s="66"/>
      <c r="TCM540" s="66"/>
      <c r="TCN540" s="79"/>
      <c r="TCO540" s="109"/>
      <c r="TCP540" s="479"/>
      <c r="TCQ540" s="78"/>
      <c r="TCR540" s="144"/>
      <c r="TCS540" s="75"/>
      <c r="TCT540" s="66"/>
      <c r="TCU540" s="66"/>
      <c r="TCV540" s="79"/>
      <c r="TCW540" s="109"/>
      <c r="TCX540" s="479"/>
      <c r="TCY540" s="78"/>
      <c r="TCZ540" s="144"/>
      <c r="TDA540" s="75"/>
      <c r="TDB540" s="66"/>
      <c r="TDC540" s="66"/>
      <c r="TDD540" s="79"/>
      <c r="TDE540" s="109"/>
      <c r="TDF540" s="479"/>
      <c r="TDG540" s="78"/>
      <c r="TDH540" s="144"/>
      <c r="TDI540" s="75"/>
      <c r="TDJ540" s="66"/>
      <c r="TDK540" s="66"/>
      <c r="TDL540" s="79"/>
      <c r="TDM540" s="109"/>
      <c r="TDN540" s="479"/>
      <c r="TDO540" s="78"/>
      <c r="TDP540" s="144"/>
      <c r="TDQ540" s="75"/>
      <c r="TDR540" s="66"/>
      <c r="TDS540" s="66"/>
      <c r="TDT540" s="79"/>
      <c r="TDU540" s="109"/>
      <c r="TDV540" s="479"/>
      <c r="TDW540" s="78"/>
      <c r="TDX540" s="144"/>
      <c r="TDY540" s="75"/>
      <c r="TDZ540" s="66"/>
      <c r="TEA540" s="66"/>
      <c r="TEB540" s="79"/>
      <c r="TEC540" s="109"/>
      <c r="TED540" s="479"/>
      <c r="TEE540" s="78"/>
      <c r="TEF540" s="144"/>
      <c r="TEG540" s="75"/>
      <c r="TEH540" s="66"/>
      <c r="TEI540" s="66"/>
      <c r="TEJ540" s="79"/>
      <c r="TEK540" s="109"/>
      <c r="TEL540" s="479"/>
      <c r="TEM540" s="78"/>
      <c r="TEN540" s="144"/>
      <c r="TEO540" s="75"/>
      <c r="TEP540" s="66"/>
      <c r="TEQ540" s="66"/>
      <c r="TER540" s="79"/>
      <c r="TES540" s="109"/>
      <c r="TET540" s="479"/>
      <c r="TEU540" s="78"/>
      <c r="TEV540" s="144"/>
      <c r="TEW540" s="75"/>
      <c r="TEX540" s="66"/>
      <c r="TEY540" s="66"/>
      <c r="TEZ540" s="79"/>
      <c r="TFA540" s="109"/>
      <c r="TFB540" s="479"/>
      <c r="TFC540" s="78"/>
      <c r="TFD540" s="144"/>
      <c r="TFE540" s="75"/>
      <c r="TFF540" s="66"/>
      <c r="TFG540" s="66"/>
      <c r="TFH540" s="79"/>
      <c r="TFI540" s="109"/>
      <c r="TFJ540" s="479"/>
      <c r="TFK540" s="78"/>
      <c r="TFL540" s="144"/>
      <c r="TFM540" s="75"/>
      <c r="TFN540" s="66"/>
      <c r="TFO540" s="66"/>
      <c r="TFP540" s="79"/>
      <c r="TFQ540" s="109"/>
      <c r="TFR540" s="479"/>
      <c r="TFS540" s="78"/>
      <c r="TFT540" s="144"/>
      <c r="TFU540" s="75"/>
      <c r="TFV540" s="66"/>
      <c r="TFW540" s="66"/>
      <c r="TFX540" s="79"/>
      <c r="TFY540" s="109"/>
      <c r="TFZ540" s="479"/>
      <c r="TGA540" s="78"/>
      <c r="TGB540" s="144"/>
      <c r="TGC540" s="75"/>
      <c r="TGD540" s="66"/>
      <c r="TGE540" s="66"/>
      <c r="TGF540" s="79"/>
      <c r="TGG540" s="109"/>
      <c r="TGH540" s="479"/>
      <c r="TGI540" s="78"/>
      <c r="TGJ540" s="144"/>
      <c r="TGK540" s="75"/>
      <c r="TGL540" s="66"/>
      <c r="TGM540" s="66"/>
      <c r="TGN540" s="79"/>
      <c r="TGO540" s="109"/>
      <c r="TGP540" s="479"/>
      <c r="TGQ540" s="78"/>
      <c r="TGR540" s="144"/>
      <c r="TGS540" s="75"/>
      <c r="TGT540" s="66"/>
      <c r="TGU540" s="66"/>
      <c r="TGV540" s="79"/>
      <c r="TGW540" s="109"/>
      <c r="TGX540" s="479"/>
      <c r="TGY540" s="78"/>
      <c r="TGZ540" s="144"/>
      <c r="THA540" s="75"/>
      <c r="THB540" s="66"/>
      <c r="THC540" s="66"/>
      <c r="THD540" s="79"/>
      <c r="THE540" s="109"/>
      <c r="THF540" s="479"/>
      <c r="THG540" s="78"/>
      <c r="THH540" s="144"/>
      <c r="THI540" s="75"/>
      <c r="THJ540" s="66"/>
      <c r="THK540" s="66"/>
      <c r="THL540" s="79"/>
      <c r="THM540" s="109"/>
      <c r="THN540" s="479"/>
      <c r="THO540" s="78"/>
      <c r="THP540" s="144"/>
      <c r="THQ540" s="75"/>
      <c r="THR540" s="66"/>
      <c r="THS540" s="66"/>
      <c r="THT540" s="79"/>
      <c r="THU540" s="109"/>
      <c r="THV540" s="479"/>
      <c r="THW540" s="78"/>
      <c r="THX540" s="144"/>
      <c r="THY540" s="75"/>
      <c r="THZ540" s="66"/>
      <c r="TIA540" s="66"/>
      <c r="TIB540" s="79"/>
      <c r="TIC540" s="109"/>
      <c r="TID540" s="479"/>
      <c r="TIE540" s="78"/>
      <c r="TIF540" s="144"/>
      <c r="TIG540" s="75"/>
      <c r="TIH540" s="66"/>
      <c r="TII540" s="66"/>
      <c r="TIJ540" s="79"/>
      <c r="TIK540" s="109"/>
      <c r="TIL540" s="479"/>
      <c r="TIM540" s="78"/>
      <c r="TIN540" s="144"/>
      <c r="TIO540" s="75"/>
      <c r="TIP540" s="66"/>
      <c r="TIQ540" s="66"/>
      <c r="TIR540" s="79"/>
      <c r="TIS540" s="109"/>
      <c r="TIT540" s="479"/>
      <c r="TIU540" s="78"/>
      <c r="TIV540" s="144"/>
      <c r="TIW540" s="75"/>
      <c r="TIX540" s="66"/>
      <c r="TIY540" s="66"/>
      <c r="TIZ540" s="79"/>
      <c r="TJA540" s="109"/>
      <c r="TJB540" s="479"/>
      <c r="TJC540" s="78"/>
      <c r="TJD540" s="144"/>
      <c r="TJE540" s="75"/>
      <c r="TJF540" s="66"/>
      <c r="TJG540" s="66"/>
      <c r="TJH540" s="79"/>
      <c r="TJI540" s="109"/>
      <c r="TJJ540" s="479"/>
      <c r="TJK540" s="78"/>
      <c r="TJL540" s="144"/>
      <c r="TJM540" s="75"/>
      <c r="TJN540" s="66"/>
      <c r="TJO540" s="66"/>
      <c r="TJP540" s="79"/>
      <c r="TJQ540" s="109"/>
      <c r="TJR540" s="479"/>
      <c r="TJS540" s="78"/>
      <c r="TJT540" s="144"/>
      <c r="TJU540" s="75"/>
      <c r="TJV540" s="66"/>
      <c r="TJW540" s="66"/>
      <c r="TJX540" s="79"/>
      <c r="TJY540" s="109"/>
      <c r="TJZ540" s="479"/>
      <c r="TKA540" s="78"/>
      <c r="TKB540" s="144"/>
      <c r="TKC540" s="75"/>
      <c r="TKD540" s="66"/>
      <c r="TKE540" s="66"/>
      <c r="TKF540" s="79"/>
      <c r="TKG540" s="109"/>
      <c r="TKH540" s="479"/>
      <c r="TKI540" s="78"/>
      <c r="TKJ540" s="144"/>
      <c r="TKK540" s="75"/>
      <c r="TKL540" s="66"/>
      <c r="TKM540" s="66"/>
      <c r="TKN540" s="79"/>
      <c r="TKO540" s="109"/>
      <c r="TKP540" s="479"/>
      <c r="TKQ540" s="78"/>
      <c r="TKR540" s="144"/>
      <c r="TKS540" s="75"/>
      <c r="TKT540" s="66"/>
      <c r="TKU540" s="66"/>
      <c r="TKV540" s="79"/>
      <c r="TKW540" s="109"/>
      <c r="TKX540" s="479"/>
      <c r="TKY540" s="78"/>
      <c r="TKZ540" s="144"/>
      <c r="TLA540" s="75"/>
      <c r="TLB540" s="66"/>
      <c r="TLC540" s="66"/>
      <c r="TLD540" s="79"/>
      <c r="TLE540" s="109"/>
      <c r="TLF540" s="479"/>
      <c r="TLG540" s="78"/>
      <c r="TLH540" s="144"/>
      <c r="TLI540" s="75"/>
      <c r="TLJ540" s="66"/>
      <c r="TLK540" s="66"/>
      <c r="TLL540" s="79"/>
      <c r="TLM540" s="109"/>
      <c r="TLN540" s="479"/>
      <c r="TLO540" s="78"/>
      <c r="TLP540" s="144"/>
      <c r="TLQ540" s="75"/>
      <c r="TLR540" s="66"/>
      <c r="TLS540" s="66"/>
      <c r="TLT540" s="79"/>
      <c r="TLU540" s="109"/>
      <c r="TLV540" s="479"/>
      <c r="TLW540" s="78"/>
      <c r="TLX540" s="144"/>
      <c r="TLY540" s="75"/>
      <c r="TLZ540" s="66"/>
      <c r="TMA540" s="66"/>
      <c r="TMB540" s="79"/>
      <c r="TMC540" s="109"/>
      <c r="TMD540" s="479"/>
      <c r="TME540" s="78"/>
      <c r="TMF540" s="144"/>
      <c r="TMG540" s="75"/>
      <c r="TMH540" s="66"/>
      <c r="TMI540" s="66"/>
      <c r="TMJ540" s="79"/>
      <c r="TMK540" s="109"/>
      <c r="TML540" s="479"/>
      <c r="TMM540" s="78"/>
      <c r="TMN540" s="144"/>
      <c r="TMO540" s="75"/>
      <c r="TMP540" s="66"/>
      <c r="TMQ540" s="66"/>
      <c r="TMR540" s="79"/>
      <c r="TMS540" s="109"/>
      <c r="TMT540" s="479"/>
      <c r="TMU540" s="78"/>
      <c r="TMV540" s="144"/>
      <c r="TMW540" s="75"/>
      <c r="TMX540" s="66"/>
      <c r="TMY540" s="66"/>
      <c r="TMZ540" s="79"/>
      <c r="TNA540" s="109"/>
      <c r="TNB540" s="479"/>
      <c r="TNC540" s="78"/>
      <c r="TND540" s="144"/>
      <c r="TNE540" s="75"/>
      <c r="TNF540" s="66"/>
      <c r="TNG540" s="66"/>
      <c r="TNH540" s="79"/>
      <c r="TNI540" s="109"/>
      <c r="TNJ540" s="479"/>
      <c r="TNK540" s="78"/>
      <c r="TNL540" s="144"/>
      <c r="TNM540" s="75"/>
      <c r="TNN540" s="66"/>
      <c r="TNO540" s="66"/>
      <c r="TNP540" s="79"/>
      <c r="TNQ540" s="109"/>
      <c r="TNR540" s="479"/>
      <c r="TNS540" s="78"/>
      <c r="TNT540" s="144"/>
      <c r="TNU540" s="75"/>
      <c r="TNV540" s="66"/>
      <c r="TNW540" s="66"/>
      <c r="TNX540" s="79"/>
      <c r="TNY540" s="109"/>
      <c r="TNZ540" s="479"/>
      <c r="TOA540" s="78"/>
      <c r="TOB540" s="144"/>
      <c r="TOC540" s="75"/>
      <c r="TOD540" s="66"/>
      <c r="TOE540" s="66"/>
      <c r="TOF540" s="79"/>
      <c r="TOG540" s="109"/>
      <c r="TOH540" s="479"/>
      <c r="TOI540" s="78"/>
      <c r="TOJ540" s="144"/>
      <c r="TOK540" s="75"/>
      <c r="TOL540" s="66"/>
      <c r="TOM540" s="66"/>
      <c r="TON540" s="79"/>
      <c r="TOO540" s="109"/>
      <c r="TOP540" s="479"/>
      <c r="TOQ540" s="78"/>
      <c r="TOR540" s="144"/>
      <c r="TOS540" s="75"/>
      <c r="TOT540" s="66"/>
      <c r="TOU540" s="66"/>
      <c r="TOV540" s="79"/>
      <c r="TOW540" s="109"/>
      <c r="TOX540" s="479"/>
      <c r="TOY540" s="78"/>
      <c r="TOZ540" s="144"/>
      <c r="TPA540" s="75"/>
      <c r="TPB540" s="66"/>
      <c r="TPC540" s="66"/>
      <c r="TPD540" s="79"/>
      <c r="TPE540" s="109"/>
      <c r="TPF540" s="479"/>
      <c r="TPG540" s="78"/>
      <c r="TPH540" s="144"/>
      <c r="TPI540" s="75"/>
      <c r="TPJ540" s="66"/>
      <c r="TPK540" s="66"/>
      <c r="TPL540" s="79"/>
      <c r="TPM540" s="109"/>
      <c r="TPN540" s="479"/>
      <c r="TPO540" s="78"/>
      <c r="TPP540" s="144"/>
      <c r="TPQ540" s="75"/>
      <c r="TPR540" s="66"/>
      <c r="TPS540" s="66"/>
      <c r="TPT540" s="79"/>
      <c r="TPU540" s="109"/>
      <c r="TPV540" s="479"/>
      <c r="TPW540" s="78"/>
      <c r="TPX540" s="144"/>
      <c r="TPY540" s="75"/>
      <c r="TPZ540" s="66"/>
      <c r="TQA540" s="66"/>
      <c r="TQB540" s="79"/>
      <c r="TQC540" s="109"/>
      <c r="TQD540" s="479"/>
      <c r="TQE540" s="78"/>
      <c r="TQF540" s="144"/>
      <c r="TQG540" s="75"/>
      <c r="TQH540" s="66"/>
      <c r="TQI540" s="66"/>
      <c r="TQJ540" s="79"/>
      <c r="TQK540" s="109"/>
      <c r="TQL540" s="479"/>
      <c r="TQM540" s="78"/>
      <c r="TQN540" s="144"/>
      <c r="TQO540" s="75"/>
      <c r="TQP540" s="66"/>
      <c r="TQQ540" s="66"/>
      <c r="TQR540" s="79"/>
      <c r="TQS540" s="109"/>
      <c r="TQT540" s="479"/>
      <c r="TQU540" s="78"/>
      <c r="TQV540" s="144"/>
      <c r="TQW540" s="75"/>
      <c r="TQX540" s="66"/>
      <c r="TQY540" s="66"/>
      <c r="TQZ540" s="79"/>
      <c r="TRA540" s="109"/>
      <c r="TRB540" s="479"/>
      <c r="TRC540" s="78"/>
      <c r="TRD540" s="144"/>
      <c r="TRE540" s="75"/>
      <c r="TRF540" s="66"/>
      <c r="TRG540" s="66"/>
      <c r="TRH540" s="79"/>
      <c r="TRI540" s="109"/>
      <c r="TRJ540" s="479"/>
      <c r="TRK540" s="78"/>
      <c r="TRL540" s="144"/>
      <c r="TRM540" s="75"/>
      <c r="TRN540" s="66"/>
      <c r="TRO540" s="66"/>
      <c r="TRP540" s="79"/>
      <c r="TRQ540" s="109"/>
      <c r="TRR540" s="479"/>
      <c r="TRS540" s="78"/>
      <c r="TRT540" s="144"/>
      <c r="TRU540" s="75"/>
      <c r="TRV540" s="66"/>
      <c r="TRW540" s="66"/>
      <c r="TRX540" s="79"/>
      <c r="TRY540" s="109"/>
      <c r="TRZ540" s="479"/>
      <c r="TSA540" s="78"/>
      <c r="TSB540" s="144"/>
      <c r="TSC540" s="75"/>
      <c r="TSD540" s="66"/>
      <c r="TSE540" s="66"/>
      <c r="TSF540" s="79"/>
      <c r="TSG540" s="109"/>
      <c r="TSH540" s="479"/>
      <c r="TSI540" s="78"/>
      <c r="TSJ540" s="144"/>
      <c r="TSK540" s="75"/>
      <c r="TSL540" s="66"/>
      <c r="TSM540" s="66"/>
      <c r="TSN540" s="79"/>
      <c r="TSO540" s="109"/>
      <c r="TSP540" s="479"/>
      <c r="TSQ540" s="78"/>
      <c r="TSR540" s="144"/>
      <c r="TSS540" s="75"/>
      <c r="TST540" s="66"/>
      <c r="TSU540" s="66"/>
      <c r="TSV540" s="79"/>
      <c r="TSW540" s="109"/>
      <c r="TSX540" s="479"/>
      <c r="TSY540" s="78"/>
      <c r="TSZ540" s="144"/>
      <c r="TTA540" s="75"/>
      <c r="TTB540" s="66"/>
      <c r="TTC540" s="66"/>
      <c r="TTD540" s="79"/>
      <c r="TTE540" s="109"/>
      <c r="TTF540" s="479"/>
      <c r="TTG540" s="78"/>
      <c r="TTH540" s="144"/>
      <c r="TTI540" s="75"/>
      <c r="TTJ540" s="66"/>
      <c r="TTK540" s="66"/>
      <c r="TTL540" s="79"/>
      <c r="TTM540" s="109"/>
      <c r="TTN540" s="479"/>
      <c r="TTO540" s="78"/>
      <c r="TTP540" s="144"/>
      <c r="TTQ540" s="75"/>
      <c r="TTR540" s="66"/>
      <c r="TTS540" s="66"/>
      <c r="TTT540" s="79"/>
      <c r="TTU540" s="109"/>
      <c r="TTV540" s="479"/>
      <c r="TTW540" s="78"/>
      <c r="TTX540" s="144"/>
      <c r="TTY540" s="75"/>
      <c r="TTZ540" s="66"/>
      <c r="TUA540" s="66"/>
      <c r="TUB540" s="79"/>
      <c r="TUC540" s="109"/>
      <c r="TUD540" s="479"/>
      <c r="TUE540" s="78"/>
      <c r="TUF540" s="144"/>
      <c r="TUG540" s="75"/>
      <c r="TUH540" s="66"/>
      <c r="TUI540" s="66"/>
      <c r="TUJ540" s="79"/>
      <c r="TUK540" s="109"/>
      <c r="TUL540" s="479"/>
      <c r="TUM540" s="78"/>
      <c r="TUN540" s="144"/>
      <c r="TUO540" s="75"/>
      <c r="TUP540" s="66"/>
      <c r="TUQ540" s="66"/>
      <c r="TUR540" s="79"/>
      <c r="TUS540" s="109"/>
      <c r="TUT540" s="479"/>
      <c r="TUU540" s="78"/>
      <c r="TUV540" s="144"/>
      <c r="TUW540" s="75"/>
      <c r="TUX540" s="66"/>
      <c r="TUY540" s="66"/>
      <c r="TUZ540" s="79"/>
      <c r="TVA540" s="109"/>
      <c r="TVB540" s="479"/>
      <c r="TVC540" s="78"/>
      <c r="TVD540" s="144"/>
      <c r="TVE540" s="75"/>
      <c r="TVF540" s="66"/>
      <c r="TVG540" s="66"/>
      <c r="TVH540" s="79"/>
      <c r="TVI540" s="109"/>
      <c r="TVJ540" s="479"/>
      <c r="TVK540" s="78"/>
      <c r="TVL540" s="144"/>
      <c r="TVM540" s="75"/>
      <c r="TVN540" s="66"/>
      <c r="TVO540" s="66"/>
      <c r="TVP540" s="79"/>
      <c r="TVQ540" s="109"/>
      <c r="TVR540" s="479"/>
      <c r="TVS540" s="78"/>
      <c r="TVT540" s="144"/>
      <c r="TVU540" s="75"/>
      <c r="TVV540" s="66"/>
      <c r="TVW540" s="66"/>
      <c r="TVX540" s="79"/>
      <c r="TVY540" s="109"/>
      <c r="TVZ540" s="479"/>
      <c r="TWA540" s="78"/>
      <c r="TWB540" s="144"/>
      <c r="TWC540" s="75"/>
      <c r="TWD540" s="66"/>
      <c r="TWE540" s="66"/>
      <c r="TWF540" s="79"/>
      <c r="TWG540" s="109"/>
      <c r="TWH540" s="479"/>
      <c r="TWI540" s="78"/>
      <c r="TWJ540" s="144"/>
      <c r="TWK540" s="75"/>
      <c r="TWL540" s="66"/>
      <c r="TWM540" s="66"/>
      <c r="TWN540" s="79"/>
      <c r="TWO540" s="109"/>
      <c r="TWP540" s="479"/>
      <c r="TWQ540" s="78"/>
      <c r="TWR540" s="144"/>
      <c r="TWS540" s="75"/>
      <c r="TWT540" s="66"/>
      <c r="TWU540" s="66"/>
      <c r="TWV540" s="79"/>
      <c r="TWW540" s="109"/>
      <c r="TWX540" s="479"/>
      <c r="TWY540" s="78"/>
      <c r="TWZ540" s="144"/>
      <c r="TXA540" s="75"/>
      <c r="TXB540" s="66"/>
      <c r="TXC540" s="66"/>
      <c r="TXD540" s="79"/>
      <c r="TXE540" s="109"/>
      <c r="TXF540" s="479"/>
      <c r="TXG540" s="78"/>
      <c r="TXH540" s="144"/>
      <c r="TXI540" s="75"/>
      <c r="TXJ540" s="66"/>
      <c r="TXK540" s="66"/>
      <c r="TXL540" s="79"/>
      <c r="TXM540" s="109"/>
      <c r="TXN540" s="479"/>
      <c r="TXO540" s="78"/>
      <c r="TXP540" s="144"/>
      <c r="TXQ540" s="75"/>
      <c r="TXR540" s="66"/>
      <c r="TXS540" s="66"/>
      <c r="TXT540" s="79"/>
      <c r="TXU540" s="109"/>
      <c r="TXV540" s="479"/>
      <c r="TXW540" s="78"/>
      <c r="TXX540" s="144"/>
      <c r="TXY540" s="75"/>
      <c r="TXZ540" s="66"/>
      <c r="TYA540" s="66"/>
      <c r="TYB540" s="79"/>
      <c r="TYC540" s="109"/>
      <c r="TYD540" s="479"/>
      <c r="TYE540" s="78"/>
      <c r="TYF540" s="144"/>
      <c r="TYG540" s="75"/>
      <c r="TYH540" s="66"/>
      <c r="TYI540" s="66"/>
      <c r="TYJ540" s="79"/>
      <c r="TYK540" s="109"/>
      <c r="TYL540" s="479"/>
      <c r="TYM540" s="78"/>
      <c r="TYN540" s="144"/>
      <c r="TYO540" s="75"/>
      <c r="TYP540" s="66"/>
      <c r="TYQ540" s="66"/>
      <c r="TYR540" s="79"/>
      <c r="TYS540" s="109"/>
      <c r="TYT540" s="479"/>
      <c r="TYU540" s="78"/>
      <c r="TYV540" s="144"/>
      <c r="TYW540" s="75"/>
      <c r="TYX540" s="66"/>
      <c r="TYY540" s="66"/>
      <c r="TYZ540" s="79"/>
      <c r="TZA540" s="109"/>
      <c r="TZB540" s="479"/>
      <c r="TZC540" s="78"/>
      <c r="TZD540" s="144"/>
      <c r="TZE540" s="75"/>
      <c r="TZF540" s="66"/>
      <c r="TZG540" s="66"/>
      <c r="TZH540" s="79"/>
      <c r="TZI540" s="109"/>
      <c r="TZJ540" s="479"/>
      <c r="TZK540" s="78"/>
      <c r="TZL540" s="144"/>
      <c r="TZM540" s="75"/>
      <c r="TZN540" s="66"/>
      <c r="TZO540" s="66"/>
      <c r="TZP540" s="79"/>
      <c r="TZQ540" s="109"/>
      <c r="TZR540" s="479"/>
      <c r="TZS540" s="78"/>
      <c r="TZT540" s="144"/>
      <c r="TZU540" s="75"/>
      <c r="TZV540" s="66"/>
      <c r="TZW540" s="66"/>
      <c r="TZX540" s="79"/>
      <c r="TZY540" s="109"/>
      <c r="TZZ540" s="479"/>
      <c r="UAA540" s="78"/>
      <c r="UAB540" s="144"/>
      <c r="UAC540" s="75"/>
      <c r="UAD540" s="66"/>
      <c r="UAE540" s="66"/>
      <c r="UAF540" s="79"/>
      <c r="UAG540" s="109"/>
      <c r="UAH540" s="479"/>
      <c r="UAI540" s="78"/>
      <c r="UAJ540" s="144"/>
      <c r="UAK540" s="75"/>
      <c r="UAL540" s="66"/>
      <c r="UAM540" s="66"/>
      <c r="UAN540" s="79"/>
      <c r="UAO540" s="109"/>
      <c r="UAP540" s="479"/>
      <c r="UAQ540" s="78"/>
      <c r="UAR540" s="144"/>
      <c r="UAS540" s="75"/>
      <c r="UAT540" s="66"/>
      <c r="UAU540" s="66"/>
      <c r="UAV540" s="79"/>
      <c r="UAW540" s="109"/>
      <c r="UAX540" s="479"/>
      <c r="UAY540" s="78"/>
      <c r="UAZ540" s="144"/>
      <c r="UBA540" s="75"/>
      <c r="UBB540" s="66"/>
      <c r="UBC540" s="66"/>
      <c r="UBD540" s="79"/>
      <c r="UBE540" s="109"/>
      <c r="UBF540" s="479"/>
      <c r="UBG540" s="78"/>
      <c r="UBH540" s="144"/>
      <c r="UBI540" s="75"/>
      <c r="UBJ540" s="66"/>
      <c r="UBK540" s="66"/>
      <c r="UBL540" s="79"/>
      <c r="UBM540" s="109"/>
      <c r="UBN540" s="479"/>
      <c r="UBO540" s="78"/>
      <c r="UBP540" s="144"/>
      <c r="UBQ540" s="75"/>
      <c r="UBR540" s="66"/>
      <c r="UBS540" s="66"/>
      <c r="UBT540" s="79"/>
      <c r="UBU540" s="109"/>
      <c r="UBV540" s="479"/>
      <c r="UBW540" s="78"/>
      <c r="UBX540" s="144"/>
      <c r="UBY540" s="75"/>
      <c r="UBZ540" s="66"/>
      <c r="UCA540" s="66"/>
      <c r="UCB540" s="79"/>
      <c r="UCC540" s="109"/>
      <c r="UCD540" s="479"/>
      <c r="UCE540" s="78"/>
      <c r="UCF540" s="144"/>
      <c r="UCG540" s="75"/>
      <c r="UCH540" s="66"/>
      <c r="UCI540" s="66"/>
      <c r="UCJ540" s="79"/>
      <c r="UCK540" s="109"/>
      <c r="UCL540" s="479"/>
      <c r="UCM540" s="78"/>
      <c r="UCN540" s="144"/>
      <c r="UCO540" s="75"/>
      <c r="UCP540" s="66"/>
      <c r="UCQ540" s="66"/>
      <c r="UCR540" s="79"/>
      <c r="UCS540" s="109"/>
      <c r="UCT540" s="479"/>
      <c r="UCU540" s="78"/>
      <c r="UCV540" s="144"/>
      <c r="UCW540" s="75"/>
      <c r="UCX540" s="66"/>
      <c r="UCY540" s="66"/>
      <c r="UCZ540" s="79"/>
      <c r="UDA540" s="109"/>
      <c r="UDB540" s="479"/>
      <c r="UDC540" s="78"/>
      <c r="UDD540" s="144"/>
      <c r="UDE540" s="75"/>
      <c r="UDF540" s="66"/>
      <c r="UDG540" s="66"/>
      <c r="UDH540" s="79"/>
      <c r="UDI540" s="109"/>
      <c r="UDJ540" s="479"/>
      <c r="UDK540" s="78"/>
      <c r="UDL540" s="144"/>
      <c r="UDM540" s="75"/>
      <c r="UDN540" s="66"/>
      <c r="UDO540" s="66"/>
      <c r="UDP540" s="79"/>
      <c r="UDQ540" s="109"/>
      <c r="UDR540" s="479"/>
      <c r="UDS540" s="78"/>
      <c r="UDT540" s="144"/>
      <c r="UDU540" s="75"/>
      <c r="UDV540" s="66"/>
      <c r="UDW540" s="66"/>
      <c r="UDX540" s="79"/>
      <c r="UDY540" s="109"/>
      <c r="UDZ540" s="479"/>
      <c r="UEA540" s="78"/>
      <c r="UEB540" s="144"/>
      <c r="UEC540" s="75"/>
      <c r="UED540" s="66"/>
      <c r="UEE540" s="66"/>
      <c r="UEF540" s="79"/>
      <c r="UEG540" s="109"/>
      <c r="UEH540" s="479"/>
      <c r="UEI540" s="78"/>
      <c r="UEJ540" s="144"/>
      <c r="UEK540" s="75"/>
      <c r="UEL540" s="66"/>
      <c r="UEM540" s="66"/>
      <c r="UEN540" s="79"/>
      <c r="UEO540" s="109"/>
      <c r="UEP540" s="479"/>
      <c r="UEQ540" s="78"/>
      <c r="UER540" s="144"/>
      <c r="UES540" s="75"/>
      <c r="UET540" s="66"/>
      <c r="UEU540" s="66"/>
      <c r="UEV540" s="79"/>
      <c r="UEW540" s="109"/>
      <c r="UEX540" s="479"/>
      <c r="UEY540" s="78"/>
      <c r="UEZ540" s="144"/>
      <c r="UFA540" s="75"/>
      <c r="UFB540" s="66"/>
      <c r="UFC540" s="66"/>
      <c r="UFD540" s="79"/>
      <c r="UFE540" s="109"/>
      <c r="UFF540" s="479"/>
      <c r="UFG540" s="78"/>
      <c r="UFH540" s="144"/>
      <c r="UFI540" s="75"/>
      <c r="UFJ540" s="66"/>
      <c r="UFK540" s="66"/>
      <c r="UFL540" s="79"/>
      <c r="UFM540" s="109"/>
      <c r="UFN540" s="479"/>
      <c r="UFO540" s="78"/>
      <c r="UFP540" s="144"/>
      <c r="UFQ540" s="75"/>
      <c r="UFR540" s="66"/>
      <c r="UFS540" s="66"/>
      <c r="UFT540" s="79"/>
      <c r="UFU540" s="109"/>
      <c r="UFV540" s="479"/>
      <c r="UFW540" s="78"/>
      <c r="UFX540" s="144"/>
      <c r="UFY540" s="75"/>
      <c r="UFZ540" s="66"/>
      <c r="UGA540" s="66"/>
      <c r="UGB540" s="79"/>
      <c r="UGC540" s="109"/>
      <c r="UGD540" s="479"/>
      <c r="UGE540" s="78"/>
      <c r="UGF540" s="144"/>
      <c r="UGG540" s="75"/>
      <c r="UGH540" s="66"/>
      <c r="UGI540" s="66"/>
      <c r="UGJ540" s="79"/>
      <c r="UGK540" s="109"/>
      <c r="UGL540" s="479"/>
      <c r="UGM540" s="78"/>
      <c r="UGN540" s="144"/>
      <c r="UGO540" s="75"/>
      <c r="UGP540" s="66"/>
      <c r="UGQ540" s="66"/>
      <c r="UGR540" s="79"/>
      <c r="UGS540" s="109"/>
      <c r="UGT540" s="479"/>
      <c r="UGU540" s="78"/>
      <c r="UGV540" s="144"/>
      <c r="UGW540" s="75"/>
      <c r="UGX540" s="66"/>
      <c r="UGY540" s="66"/>
      <c r="UGZ540" s="79"/>
      <c r="UHA540" s="109"/>
      <c r="UHB540" s="479"/>
      <c r="UHC540" s="78"/>
      <c r="UHD540" s="144"/>
      <c r="UHE540" s="75"/>
      <c r="UHF540" s="66"/>
      <c r="UHG540" s="66"/>
      <c r="UHH540" s="79"/>
      <c r="UHI540" s="109"/>
      <c r="UHJ540" s="479"/>
      <c r="UHK540" s="78"/>
      <c r="UHL540" s="144"/>
      <c r="UHM540" s="75"/>
      <c r="UHN540" s="66"/>
      <c r="UHO540" s="66"/>
      <c r="UHP540" s="79"/>
      <c r="UHQ540" s="109"/>
      <c r="UHR540" s="479"/>
      <c r="UHS540" s="78"/>
      <c r="UHT540" s="144"/>
      <c r="UHU540" s="75"/>
      <c r="UHV540" s="66"/>
      <c r="UHW540" s="66"/>
      <c r="UHX540" s="79"/>
      <c r="UHY540" s="109"/>
      <c r="UHZ540" s="479"/>
      <c r="UIA540" s="78"/>
      <c r="UIB540" s="144"/>
      <c r="UIC540" s="75"/>
      <c r="UID540" s="66"/>
      <c r="UIE540" s="66"/>
      <c r="UIF540" s="79"/>
      <c r="UIG540" s="109"/>
      <c r="UIH540" s="479"/>
      <c r="UII540" s="78"/>
      <c r="UIJ540" s="144"/>
      <c r="UIK540" s="75"/>
      <c r="UIL540" s="66"/>
      <c r="UIM540" s="66"/>
      <c r="UIN540" s="79"/>
      <c r="UIO540" s="109"/>
      <c r="UIP540" s="479"/>
      <c r="UIQ540" s="78"/>
      <c r="UIR540" s="144"/>
      <c r="UIS540" s="75"/>
      <c r="UIT540" s="66"/>
      <c r="UIU540" s="66"/>
      <c r="UIV540" s="79"/>
      <c r="UIW540" s="109"/>
      <c r="UIX540" s="479"/>
      <c r="UIY540" s="78"/>
      <c r="UIZ540" s="144"/>
      <c r="UJA540" s="75"/>
      <c r="UJB540" s="66"/>
      <c r="UJC540" s="66"/>
      <c r="UJD540" s="79"/>
      <c r="UJE540" s="109"/>
      <c r="UJF540" s="479"/>
      <c r="UJG540" s="78"/>
      <c r="UJH540" s="144"/>
      <c r="UJI540" s="75"/>
      <c r="UJJ540" s="66"/>
      <c r="UJK540" s="66"/>
      <c r="UJL540" s="79"/>
      <c r="UJM540" s="109"/>
      <c r="UJN540" s="479"/>
      <c r="UJO540" s="78"/>
      <c r="UJP540" s="144"/>
      <c r="UJQ540" s="75"/>
      <c r="UJR540" s="66"/>
      <c r="UJS540" s="66"/>
      <c r="UJT540" s="79"/>
      <c r="UJU540" s="109"/>
      <c r="UJV540" s="479"/>
      <c r="UJW540" s="78"/>
      <c r="UJX540" s="144"/>
      <c r="UJY540" s="75"/>
      <c r="UJZ540" s="66"/>
      <c r="UKA540" s="66"/>
      <c r="UKB540" s="79"/>
      <c r="UKC540" s="109"/>
      <c r="UKD540" s="479"/>
      <c r="UKE540" s="78"/>
      <c r="UKF540" s="144"/>
      <c r="UKG540" s="75"/>
      <c r="UKH540" s="66"/>
      <c r="UKI540" s="66"/>
      <c r="UKJ540" s="79"/>
      <c r="UKK540" s="109"/>
      <c r="UKL540" s="479"/>
      <c r="UKM540" s="78"/>
      <c r="UKN540" s="144"/>
      <c r="UKO540" s="75"/>
      <c r="UKP540" s="66"/>
      <c r="UKQ540" s="66"/>
      <c r="UKR540" s="79"/>
      <c r="UKS540" s="109"/>
      <c r="UKT540" s="479"/>
      <c r="UKU540" s="78"/>
      <c r="UKV540" s="144"/>
      <c r="UKW540" s="75"/>
      <c r="UKX540" s="66"/>
      <c r="UKY540" s="66"/>
      <c r="UKZ540" s="79"/>
      <c r="ULA540" s="109"/>
      <c r="ULB540" s="479"/>
      <c r="ULC540" s="78"/>
      <c r="ULD540" s="144"/>
      <c r="ULE540" s="75"/>
      <c r="ULF540" s="66"/>
      <c r="ULG540" s="66"/>
      <c r="ULH540" s="79"/>
      <c r="ULI540" s="109"/>
      <c r="ULJ540" s="479"/>
      <c r="ULK540" s="78"/>
      <c r="ULL540" s="144"/>
      <c r="ULM540" s="75"/>
      <c r="ULN540" s="66"/>
      <c r="ULO540" s="66"/>
      <c r="ULP540" s="79"/>
      <c r="ULQ540" s="109"/>
      <c r="ULR540" s="479"/>
      <c r="ULS540" s="78"/>
      <c r="ULT540" s="144"/>
      <c r="ULU540" s="75"/>
      <c r="ULV540" s="66"/>
      <c r="ULW540" s="66"/>
      <c r="ULX540" s="79"/>
      <c r="ULY540" s="109"/>
      <c r="ULZ540" s="479"/>
      <c r="UMA540" s="78"/>
      <c r="UMB540" s="144"/>
      <c r="UMC540" s="75"/>
      <c r="UMD540" s="66"/>
      <c r="UME540" s="66"/>
      <c r="UMF540" s="79"/>
      <c r="UMG540" s="109"/>
      <c r="UMH540" s="479"/>
      <c r="UMI540" s="78"/>
      <c r="UMJ540" s="144"/>
      <c r="UMK540" s="75"/>
      <c r="UML540" s="66"/>
      <c r="UMM540" s="66"/>
      <c r="UMN540" s="79"/>
      <c r="UMO540" s="109"/>
      <c r="UMP540" s="479"/>
      <c r="UMQ540" s="78"/>
      <c r="UMR540" s="144"/>
      <c r="UMS540" s="75"/>
      <c r="UMT540" s="66"/>
      <c r="UMU540" s="66"/>
      <c r="UMV540" s="79"/>
      <c r="UMW540" s="109"/>
      <c r="UMX540" s="479"/>
      <c r="UMY540" s="78"/>
      <c r="UMZ540" s="144"/>
      <c r="UNA540" s="75"/>
      <c r="UNB540" s="66"/>
      <c r="UNC540" s="66"/>
      <c r="UND540" s="79"/>
      <c r="UNE540" s="109"/>
      <c r="UNF540" s="479"/>
      <c r="UNG540" s="78"/>
      <c r="UNH540" s="144"/>
      <c r="UNI540" s="75"/>
      <c r="UNJ540" s="66"/>
      <c r="UNK540" s="66"/>
      <c r="UNL540" s="79"/>
      <c r="UNM540" s="109"/>
      <c r="UNN540" s="479"/>
      <c r="UNO540" s="78"/>
      <c r="UNP540" s="144"/>
      <c r="UNQ540" s="75"/>
      <c r="UNR540" s="66"/>
      <c r="UNS540" s="66"/>
      <c r="UNT540" s="79"/>
      <c r="UNU540" s="109"/>
      <c r="UNV540" s="479"/>
      <c r="UNW540" s="78"/>
      <c r="UNX540" s="144"/>
      <c r="UNY540" s="75"/>
      <c r="UNZ540" s="66"/>
      <c r="UOA540" s="66"/>
      <c r="UOB540" s="79"/>
      <c r="UOC540" s="109"/>
      <c r="UOD540" s="479"/>
      <c r="UOE540" s="78"/>
      <c r="UOF540" s="144"/>
      <c r="UOG540" s="75"/>
      <c r="UOH540" s="66"/>
      <c r="UOI540" s="66"/>
      <c r="UOJ540" s="79"/>
      <c r="UOK540" s="109"/>
      <c r="UOL540" s="479"/>
      <c r="UOM540" s="78"/>
      <c r="UON540" s="144"/>
      <c r="UOO540" s="75"/>
      <c r="UOP540" s="66"/>
      <c r="UOQ540" s="66"/>
      <c r="UOR540" s="79"/>
      <c r="UOS540" s="109"/>
      <c r="UOT540" s="479"/>
      <c r="UOU540" s="78"/>
      <c r="UOV540" s="144"/>
      <c r="UOW540" s="75"/>
      <c r="UOX540" s="66"/>
      <c r="UOY540" s="66"/>
      <c r="UOZ540" s="79"/>
      <c r="UPA540" s="109"/>
      <c r="UPB540" s="479"/>
      <c r="UPC540" s="78"/>
      <c r="UPD540" s="144"/>
      <c r="UPE540" s="75"/>
      <c r="UPF540" s="66"/>
      <c r="UPG540" s="66"/>
      <c r="UPH540" s="79"/>
      <c r="UPI540" s="109"/>
      <c r="UPJ540" s="479"/>
      <c r="UPK540" s="78"/>
      <c r="UPL540" s="144"/>
      <c r="UPM540" s="75"/>
      <c r="UPN540" s="66"/>
      <c r="UPO540" s="66"/>
      <c r="UPP540" s="79"/>
      <c r="UPQ540" s="109"/>
      <c r="UPR540" s="479"/>
      <c r="UPS540" s="78"/>
      <c r="UPT540" s="144"/>
      <c r="UPU540" s="75"/>
      <c r="UPV540" s="66"/>
      <c r="UPW540" s="66"/>
      <c r="UPX540" s="79"/>
      <c r="UPY540" s="109"/>
      <c r="UPZ540" s="479"/>
      <c r="UQA540" s="78"/>
      <c r="UQB540" s="144"/>
      <c r="UQC540" s="75"/>
      <c r="UQD540" s="66"/>
      <c r="UQE540" s="66"/>
      <c r="UQF540" s="79"/>
      <c r="UQG540" s="109"/>
      <c r="UQH540" s="479"/>
      <c r="UQI540" s="78"/>
      <c r="UQJ540" s="144"/>
      <c r="UQK540" s="75"/>
      <c r="UQL540" s="66"/>
      <c r="UQM540" s="66"/>
      <c r="UQN540" s="79"/>
      <c r="UQO540" s="109"/>
      <c r="UQP540" s="479"/>
      <c r="UQQ540" s="78"/>
      <c r="UQR540" s="144"/>
      <c r="UQS540" s="75"/>
      <c r="UQT540" s="66"/>
      <c r="UQU540" s="66"/>
      <c r="UQV540" s="79"/>
      <c r="UQW540" s="109"/>
      <c r="UQX540" s="479"/>
      <c r="UQY540" s="78"/>
      <c r="UQZ540" s="144"/>
      <c r="URA540" s="75"/>
      <c r="URB540" s="66"/>
      <c r="URC540" s="66"/>
      <c r="URD540" s="79"/>
      <c r="URE540" s="109"/>
      <c r="URF540" s="479"/>
      <c r="URG540" s="78"/>
      <c r="URH540" s="144"/>
      <c r="URI540" s="75"/>
      <c r="URJ540" s="66"/>
      <c r="URK540" s="66"/>
      <c r="URL540" s="79"/>
      <c r="URM540" s="109"/>
      <c r="URN540" s="479"/>
      <c r="URO540" s="78"/>
      <c r="URP540" s="144"/>
      <c r="URQ540" s="75"/>
      <c r="URR540" s="66"/>
      <c r="URS540" s="66"/>
      <c r="URT540" s="79"/>
      <c r="URU540" s="109"/>
      <c r="URV540" s="479"/>
      <c r="URW540" s="78"/>
      <c r="URX540" s="144"/>
      <c r="URY540" s="75"/>
      <c r="URZ540" s="66"/>
      <c r="USA540" s="66"/>
      <c r="USB540" s="79"/>
      <c r="USC540" s="109"/>
      <c r="USD540" s="479"/>
      <c r="USE540" s="78"/>
      <c r="USF540" s="144"/>
      <c r="USG540" s="75"/>
      <c r="USH540" s="66"/>
      <c r="USI540" s="66"/>
      <c r="USJ540" s="79"/>
      <c r="USK540" s="109"/>
      <c r="USL540" s="479"/>
      <c r="USM540" s="78"/>
      <c r="USN540" s="144"/>
      <c r="USO540" s="75"/>
      <c r="USP540" s="66"/>
      <c r="USQ540" s="66"/>
      <c r="USR540" s="79"/>
      <c r="USS540" s="109"/>
      <c r="UST540" s="479"/>
      <c r="USU540" s="78"/>
      <c r="USV540" s="144"/>
      <c r="USW540" s="75"/>
      <c r="USX540" s="66"/>
      <c r="USY540" s="66"/>
      <c r="USZ540" s="79"/>
      <c r="UTA540" s="109"/>
      <c r="UTB540" s="479"/>
      <c r="UTC540" s="78"/>
      <c r="UTD540" s="144"/>
      <c r="UTE540" s="75"/>
      <c r="UTF540" s="66"/>
      <c r="UTG540" s="66"/>
      <c r="UTH540" s="79"/>
      <c r="UTI540" s="109"/>
      <c r="UTJ540" s="479"/>
      <c r="UTK540" s="78"/>
      <c r="UTL540" s="144"/>
      <c r="UTM540" s="75"/>
      <c r="UTN540" s="66"/>
      <c r="UTO540" s="66"/>
      <c r="UTP540" s="79"/>
      <c r="UTQ540" s="109"/>
      <c r="UTR540" s="479"/>
      <c r="UTS540" s="78"/>
      <c r="UTT540" s="144"/>
      <c r="UTU540" s="75"/>
      <c r="UTV540" s="66"/>
      <c r="UTW540" s="66"/>
      <c r="UTX540" s="79"/>
      <c r="UTY540" s="109"/>
      <c r="UTZ540" s="479"/>
      <c r="UUA540" s="78"/>
      <c r="UUB540" s="144"/>
      <c r="UUC540" s="75"/>
      <c r="UUD540" s="66"/>
      <c r="UUE540" s="66"/>
      <c r="UUF540" s="79"/>
      <c r="UUG540" s="109"/>
      <c r="UUH540" s="479"/>
      <c r="UUI540" s="78"/>
      <c r="UUJ540" s="144"/>
      <c r="UUK540" s="75"/>
      <c r="UUL540" s="66"/>
      <c r="UUM540" s="66"/>
      <c r="UUN540" s="79"/>
      <c r="UUO540" s="109"/>
      <c r="UUP540" s="479"/>
      <c r="UUQ540" s="78"/>
      <c r="UUR540" s="144"/>
      <c r="UUS540" s="75"/>
      <c r="UUT540" s="66"/>
      <c r="UUU540" s="66"/>
      <c r="UUV540" s="79"/>
      <c r="UUW540" s="109"/>
      <c r="UUX540" s="479"/>
      <c r="UUY540" s="78"/>
      <c r="UUZ540" s="144"/>
      <c r="UVA540" s="75"/>
      <c r="UVB540" s="66"/>
      <c r="UVC540" s="66"/>
      <c r="UVD540" s="79"/>
      <c r="UVE540" s="109"/>
      <c r="UVF540" s="479"/>
      <c r="UVG540" s="78"/>
      <c r="UVH540" s="144"/>
      <c r="UVI540" s="75"/>
      <c r="UVJ540" s="66"/>
      <c r="UVK540" s="66"/>
      <c r="UVL540" s="79"/>
      <c r="UVM540" s="109"/>
      <c r="UVN540" s="479"/>
      <c r="UVO540" s="78"/>
      <c r="UVP540" s="144"/>
      <c r="UVQ540" s="75"/>
      <c r="UVR540" s="66"/>
      <c r="UVS540" s="66"/>
      <c r="UVT540" s="79"/>
      <c r="UVU540" s="109"/>
      <c r="UVV540" s="479"/>
      <c r="UVW540" s="78"/>
      <c r="UVX540" s="144"/>
      <c r="UVY540" s="75"/>
      <c r="UVZ540" s="66"/>
      <c r="UWA540" s="66"/>
      <c r="UWB540" s="79"/>
      <c r="UWC540" s="109"/>
      <c r="UWD540" s="479"/>
      <c r="UWE540" s="78"/>
      <c r="UWF540" s="144"/>
      <c r="UWG540" s="75"/>
      <c r="UWH540" s="66"/>
      <c r="UWI540" s="66"/>
      <c r="UWJ540" s="79"/>
      <c r="UWK540" s="109"/>
      <c r="UWL540" s="479"/>
      <c r="UWM540" s="78"/>
      <c r="UWN540" s="144"/>
      <c r="UWO540" s="75"/>
      <c r="UWP540" s="66"/>
      <c r="UWQ540" s="66"/>
      <c r="UWR540" s="79"/>
      <c r="UWS540" s="109"/>
      <c r="UWT540" s="479"/>
      <c r="UWU540" s="78"/>
      <c r="UWV540" s="144"/>
      <c r="UWW540" s="75"/>
      <c r="UWX540" s="66"/>
      <c r="UWY540" s="66"/>
      <c r="UWZ540" s="79"/>
      <c r="UXA540" s="109"/>
      <c r="UXB540" s="479"/>
      <c r="UXC540" s="78"/>
      <c r="UXD540" s="144"/>
      <c r="UXE540" s="75"/>
      <c r="UXF540" s="66"/>
      <c r="UXG540" s="66"/>
      <c r="UXH540" s="79"/>
      <c r="UXI540" s="109"/>
      <c r="UXJ540" s="479"/>
      <c r="UXK540" s="78"/>
      <c r="UXL540" s="144"/>
      <c r="UXM540" s="75"/>
      <c r="UXN540" s="66"/>
      <c r="UXO540" s="66"/>
      <c r="UXP540" s="79"/>
      <c r="UXQ540" s="109"/>
      <c r="UXR540" s="479"/>
      <c r="UXS540" s="78"/>
      <c r="UXT540" s="144"/>
      <c r="UXU540" s="75"/>
      <c r="UXV540" s="66"/>
      <c r="UXW540" s="66"/>
      <c r="UXX540" s="79"/>
      <c r="UXY540" s="109"/>
      <c r="UXZ540" s="479"/>
      <c r="UYA540" s="78"/>
      <c r="UYB540" s="144"/>
      <c r="UYC540" s="75"/>
      <c r="UYD540" s="66"/>
      <c r="UYE540" s="66"/>
      <c r="UYF540" s="79"/>
      <c r="UYG540" s="109"/>
      <c r="UYH540" s="479"/>
      <c r="UYI540" s="78"/>
      <c r="UYJ540" s="144"/>
      <c r="UYK540" s="75"/>
      <c r="UYL540" s="66"/>
      <c r="UYM540" s="66"/>
      <c r="UYN540" s="79"/>
      <c r="UYO540" s="109"/>
      <c r="UYP540" s="479"/>
      <c r="UYQ540" s="78"/>
      <c r="UYR540" s="144"/>
      <c r="UYS540" s="75"/>
      <c r="UYT540" s="66"/>
      <c r="UYU540" s="66"/>
      <c r="UYV540" s="79"/>
      <c r="UYW540" s="109"/>
      <c r="UYX540" s="479"/>
      <c r="UYY540" s="78"/>
      <c r="UYZ540" s="144"/>
      <c r="UZA540" s="75"/>
      <c r="UZB540" s="66"/>
      <c r="UZC540" s="66"/>
      <c r="UZD540" s="79"/>
      <c r="UZE540" s="109"/>
      <c r="UZF540" s="479"/>
      <c r="UZG540" s="78"/>
      <c r="UZH540" s="144"/>
      <c r="UZI540" s="75"/>
      <c r="UZJ540" s="66"/>
      <c r="UZK540" s="66"/>
      <c r="UZL540" s="79"/>
      <c r="UZM540" s="109"/>
      <c r="UZN540" s="479"/>
      <c r="UZO540" s="78"/>
      <c r="UZP540" s="144"/>
      <c r="UZQ540" s="75"/>
      <c r="UZR540" s="66"/>
      <c r="UZS540" s="66"/>
      <c r="UZT540" s="79"/>
      <c r="UZU540" s="109"/>
      <c r="UZV540" s="479"/>
      <c r="UZW540" s="78"/>
      <c r="UZX540" s="144"/>
      <c r="UZY540" s="75"/>
      <c r="UZZ540" s="66"/>
      <c r="VAA540" s="66"/>
      <c r="VAB540" s="79"/>
      <c r="VAC540" s="109"/>
      <c r="VAD540" s="479"/>
      <c r="VAE540" s="78"/>
      <c r="VAF540" s="144"/>
      <c r="VAG540" s="75"/>
      <c r="VAH540" s="66"/>
      <c r="VAI540" s="66"/>
      <c r="VAJ540" s="79"/>
      <c r="VAK540" s="109"/>
      <c r="VAL540" s="479"/>
      <c r="VAM540" s="78"/>
      <c r="VAN540" s="144"/>
      <c r="VAO540" s="75"/>
      <c r="VAP540" s="66"/>
      <c r="VAQ540" s="66"/>
      <c r="VAR540" s="79"/>
      <c r="VAS540" s="109"/>
      <c r="VAT540" s="479"/>
      <c r="VAU540" s="78"/>
      <c r="VAV540" s="144"/>
      <c r="VAW540" s="75"/>
      <c r="VAX540" s="66"/>
      <c r="VAY540" s="66"/>
      <c r="VAZ540" s="79"/>
      <c r="VBA540" s="109"/>
      <c r="VBB540" s="479"/>
      <c r="VBC540" s="78"/>
      <c r="VBD540" s="144"/>
      <c r="VBE540" s="75"/>
      <c r="VBF540" s="66"/>
      <c r="VBG540" s="66"/>
      <c r="VBH540" s="79"/>
      <c r="VBI540" s="109"/>
      <c r="VBJ540" s="479"/>
      <c r="VBK540" s="78"/>
      <c r="VBL540" s="144"/>
      <c r="VBM540" s="75"/>
      <c r="VBN540" s="66"/>
      <c r="VBO540" s="66"/>
      <c r="VBP540" s="79"/>
      <c r="VBQ540" s="109"/>
      <c r="VBR540" s="479"/>
      <c r="VBS540" s="78"/>
      <c r="VBT540" s="144"/>
      <c r="VBU540" s="75"/>
      <c r="VBV540" s="66"/>
      <c r="VBW540" s="66"/>
      <c r="VBX540" s="79"/>
      <c r="VBY540" s="109"/>
      <c r="VBZ540" s="479"/>
      <c r="VCA540" s="78"/>
      <c r="VCB540" s="144"/>
      <c r="VCC540" s="75"/>
      <c r="VCD540" s="66"/>
      <c r="VCE540" s="66"/>
      <c r="VCF540" s="79"/>
      <c r="VCG540" s="109"/>
      <c r="VCH540" s="479"/>
      <c r="VCI540" s="78"/>
      <c r="VCJ540" s="144"/>
      <c r="VCK540" s="75"/>
      <c r="VCL540" s="66"/>
      <c r="VCM540" s="66"/>
      <c r="VCN540" s="79"/>
      <c r="VCO540" s="109"/>
      <c r="VCP540" s="479"/>
      <c r="VCQ540" s="78"/>
      <c r="VCR540" s="144"/>
      <c r="VCS540" s="75"/>
      <c r="VCT540" s="66"/>
      <c r="VCU540" s="66"/>
      <c r="VCV540" s="79"/>
      <c r="VCW540" s="109"/>
      <c r="VCX540" s="479"/>
      <c r="VCY540" s="78"/>
      <c r="VCZ540" s="144"/>
      <c r="VDA540" s="75"/>
      <c r="VDB540" s="66"/>
      <c r="VDC540" s="66"/>
      <c r="VDD540" s="79"/>
      <c r="VDE540" s="109"/>
      <c r="VDF540" s="479"/>
      <c r="VDG540" s="78"/>
      <c r="VDH540" s="144"/>
      <c r="VDI540" s="75"/>
      <c r="VDJ540" s="66"/>
      <c r="VDK540" s="66"/>
      <c r="VDL540" s="79"/>
      <c r="VDM540" s="109"/>
      <c r="VDN540" s="479"/>
      <c r="VDO540" s="78"/>
      <c r="VDP540" s="144"/>
      <c r="VDQ540" s="75"/>
      <c r="VDR540" s="66"/>
      <c r="VDS540" s="66"/>
      <c r="VDT540" s="79"/>
      <c r="VDU540" s="109"/>
      <c r="VDV540" s="479"/>
      <c r="VDW540" s="78"/>
      <c r="VDX540" s="144"/>
      <c r="VDY540" s="75"/>
      <c r="VDZ540" s="66"/>
      <c r="VEA540" s="66"/>
      <c r="VEB540" s="79"/>
      <c r="VEC540" s="109"/>
      <c r="VED540" s="479"/>
      <c r="VEE540" s="78"/>
      <c r="VEF540" s="144"/>
      <c r="VEG540" s="75"/>
      <c r="VEH540" s="66"/>
      <c r="VEI540" s="66"/>
      <c r="VEJ540" s="79"/>
      <c r="VEK540" s="109"/>
      <c r="VEL540" s="479"/>
      <c r="VEM540" s="78"/>
      <c r="VEN540" s="144"/>
      <c r="VEO540" s="75"/>
      <c r="VEP540" s="66"/>
      <c r="VEQ540" s="66"/>
      <c r="VER540" s="79"/>
      <c r="VES540" s="109"/>
      <c r="VET540" s="479"/>
      <c r="VEU540" s="78"/>
      <c r="VEV540" s="144"/>
      <c r="VEW540" s="75"/>
      <c r="VEX540" s="66"/>
      <c r="VEY540" s="66"/>
      <c r="VEZ540" s="79"/>
      <c r="VFA540" s="109"/>
      <c r="VFB540" s="479"/>
      <c r="VFC540" s="78"/>
      <c r="VFD540" s="144"/>
      <c r="VFE540" s="75"/>
      <c r="VFF540" s="66"/>
      <c r="VFG540" s="66"/>
      <c r="VFH540" s="79"/>
      <c r="VFI540" s="109"/>
      <c r="VFJ540" s="479"/>
      <c r="VFK540" s="78"/>
      <c r="VFL540" s="144"/>
      <c r="VFM540" s="75"/>
      <c r="VFN540" s="66"/>
      <c r="VFO540" s="66"/>
      <c r="VFP540" s="79"/>
      <c r="VFQ540" s="109"/>
      <c r="VFR540" s="479"/>
      <c r="VFS540" s="78"/>
      <c r="VFT540" s="144"/>
      <c r="VFU540" s="75"/>
      <c r="VFV540" s="66"/>
      <c r="VFW540" s="66"/>
      <c r="VFX540" s="79"/>
      <c r="VFY540" s="109"/>
      <c r="VFZ540" s="479"/>
      <c r="VGA540" s="78"/>
      <c r="VGB540" s="144"/>
      <c r="VGC540" s="75"/>
      <c r="VGD540" s="66"/>
      <c r="VGE540" s="66"/>
      <c r="VGF540" s="79"/>
      <c r="VGG540" s="109"/>
      <c r="VGH540" s="479"/>
      <c r="VGI540" s="78"/>
      <c r="VGJ540" s="144"/>
      <c r="VGK540" s="75"/>
      <c r="VGL540" s="66"/>
      <c r="VGM540" s="66"/>
      <c r="VGN540" s="79"/>
      <c r="VGO540" s="109"/>
      <c r="VGP540" s="479"/>
      <c r="VGQ540" s="78"/>
      <c r="VGR540" s="144"/>
      <c r="VGS540" s="75"/>
      <c r="VGT540" s="66"/>
      <c r="VGU540" s="66"/>
      <c r="VGV540" s="79"/>
      <c r="VGW540" s="109"/>
      <c r="VGX540" s="479"/>
      <c r="VGY540" s="78"/>
      <c r="VGZ540" s="144"/>
      <c r="VHA540" s="75"/>
      <c r="VHB540" s="66"/>
      <c r="VHC540" s="66"/>
      <c r="VHD540" s="79"/>
      <c r="VHE540" s="109"/>
      <c r="VHF540" s="479"/>
      <c r="VHG540" s="78"/>
      <c r="VHH540" s="144"/>
      <c r="VHI540" s="75"/>
      <c r="VHJ540" s="66"/>
      <c r="VHK540" s="66"/>
      <c r="VHL540" s="79"/>
      <c r="VHM540" s="109"/>
      <c r="VHN540" s="479"/>
      <c r="VHO540" s="78"/>
      <c r="VHP540" s="144"/>
      <c r="VHQ540" s="75"/>
      <c r="VHR540" s="66"/>
      <c r="VHS540" s="66"/>
      <c r="VHT540" s="79"/>
      <c r="VHU540" s="109"/>
      <c r="VHV540" s="479"/>
      <c r="VHW540" s="78"/>
      <c r="VHX540" s="144"/>
      <c r="VHY540" s="75"/>
      <c r="VHZ540" s="66"/>
      <c r="VIA540" s="66"/>
      <c r="VIB540" s="79"/>
      <c r="VIC540" s="109"/>
      <c r="VID540" s="479"/>
      <c r="VIE540" s="78"/>
      <c r="VIF540" s="144"/>
      <c r="VIG540" s="75"/>
      <c r="VIH540" s="66"/>
      <c r="VII540" s="66"/>
      <c r="VIJ540" s="79"/>
      <c r="VIK540" s="109"/>
      <c r="VIL540" s="479"/>
      <c r="VIM540" s="78"/>
      <c r="VIN540" s="144"/>
      <c r="VIO540" s="75"/>
      <c r="VIP540" s="66"/>
      <c r="VIQ540" s="66"/>
      <c r="VIR540" s="79"/>
      <c r="VIS540" s="109"/>
      <c r="VIT540" s="479"/>
      <c r="VIU540" s="78"/>
      <c r="VIV540" s="144"/>
      <c r="VIW540" s="75"/>
      <c r="VIX540" s="66"/>
      <c r="VIY540" s="66"/>
      <c r="VIZ540" s="79"/>
      <c r="VJA540" s="109"/>
      <c r="VJB540" s="479"/>
      <c r="VJC540" s="78"/>
      <c r="VJD540" s="144"/>
      <c r="VJE540" s="75"/>
      <c r="VJF540" s="66"/>
      <c r="VJG540" s="66"/>
      <c r="VJH540" s="79"/>
      <c r="VJI540" s="109"/>
      <c r="VJJ540" s="479"/>
      <c r="VJK540" s="78"/>
      <c r="VJL540" s="144"/>
      <c r="VJM540" s="75"/>
      <c r="VJN540" s="66"/>
      <c r="VJO540" s="66"/>
      <c r="VJP540" s="79"/>
      <c r="VJQ540" s="109"/>
      <c r="VJR540" s="479"/>
      <c r="VJS540" s="78"/>
      <c r="VJT540" s="144"/>
      <c r="VJU540" s="75"/>
      <c r="VJV540" s="66"/>
      <c r="VJW540" s="66"/>
      <c r="VJX540" s="79"/>
      <c r="VJY540" s="109"/>
      <c r="VJZ540" s="479"/>
      <c r="VKA540" s="78"/>
      <c r="VKB540" s="144"/>
      <c r="VKC540" s="75"/>
      <c r="VKD540" s="66"/>
      <c r="VKE540" s="66"/>
      <c r="VKF540" s="79"/>
      <c r="VKG540" s="109"/>
      <c r="VKH540" s="479"/>
      <c r="VKI540" s="78"/>
      <c r="VKJ540" s="144"/>
      <c r="VKK540" s="75"/>
      <c r="VKL540" s="66"/>
      <c r="VKM540" s="66"/>
      <c r="VKN540" s="79"/>
      <c r="VKO540" s="109"/>
      <c r="VKP540" s="479"/>
      <c r="VKQ540" s="78"/>
      <c r="VKR540" s="144"/>
      <c r="VKS540" s="75"/>
      <c r="VKT540" s="66"/>
      <c r="VKU540" s="66"/>
      <c r="VKV540" s="79"/>
      <c r="VKW540" s="109"/>
      <c r="VKX540" s="479"/>
      <c r="VKY540" s="78"/>
      <c r="VKZ540" s="144"/>
      <c r="VLA540" s="75"/>
      <c r="VLB540" s="66"/>
      <c r="VLC540" s="66"/>
      <c r="VLD540" s="79"/>
      <c r="VLE540" s="109"/>
      <c r="VLF540" s="479"/>
      <c r="VLG540" s="78"/>
      <c r="VLH540" s="144"/>
      <c r="VLI540" s="75"/>
      <c r="VLJ540" s="66"/>
      <c r="VLK540" s="66"/>
      <c r="VLL540" s="79"/>
      <c r="VLM540" s="109"/>
      <c r="VLN540" s="479"/>
      <c r="VLO540" s="78"/>
      <c r="VLP540" s="144"/>
      <c r="VLQ540" s="75"/>
      <c r="VLR540" s="66"/>
      <c r="VLS540" s="66"/>
      <c r="VLT540" s="79"/>
      <c r="VLU540" s="109"/>
      <c r="VLV540" s="479"/>
      <c r="VLW540" s="78"/>
      <c r="VLX540" s="144"/>
      <c r="VLY540" s="75"/>
      <c r="VLZ540" s="66"/>
      <c r="VMA540" s="66"/>
      <c r="VMB540" s="79"/>
      <c r="VMC540" s="109"/>
      <c r="VMD540" s="479"/>
      <c r="VME540" s="78"/>
      <c r="VMF540" s="144"/>
      <c r="VMG540" s="75"/>
      <c r="VMH540" s="66"/>
      <c r="VMI540" s="66"/>
      <c r="VMJ540" s="79"/>
      <c r="VMK540" s="109"/>
      <c r="VML540" s="479"/>
      <c r="VMM540" s="78"/>
      <c r="VMN540" s="144"/>
      <c r="VMO540" s="75"/>
      <c r="VMP540" s="66"/>
      <c r="VMQ540" s="66"/>
      <c r="VMR540" s="79"/>
      <c r="VMS540" s="109"/>
      <c r="VMT540" s="479"/>
      <c r="VMU540" s="78"/>
      <c r="VMV540" s="144"/>
      <c r="VMW540" s="75"/>
      <c r="VMX540" s="66"/>
      <c r="VMY540" s="66"/>
      <c r="VMZ540" s="79"/>
      <c r="VNA540" s="109"/>
      <c r="VNB540" s="479"/>
      <c r="VNC540" s="78"/>
      <c r="VND540" s="144"/>
      <c r="VNE540" s="75"/>
      <c r="VNF540" s="66"/>
      <c r="VNG540" s="66"/>
      <c r="VNH540" s="79"/>
      <c r="VNI540" s="109"/>
      <c r="VNJ540" s="479"/>
      <c r="VNK540" s="78"/>
      <c r="VNL540" s="144"/>
      <c r="VNM540" s="75"/>
      <c r="VNN540" s="66"/>
      <c r="VNO540" s="66"/>
      <c r="VNP540" s="79"/>
      <c r="VNQ540" s="109"/>
      <c r="VNR540" s="479"/>
      <c r="VNS540" s="78"/>
      <c r="VNT540" s="144"/>
      <c r="VNU540" s="75"/>
      <c r="VNV540" s="66"/>
      <c r="VNW540" s="66"/>
      <c r="VNX540" s="79"/>
      <c r="VNY540" s="109"/>
      <c r="VNZ540" s="479"/>
      <c r="VOA540" s="78"/>
      <c r="VOB540" s="144"/>
      <c r="VOC540" s="75"/>
      <c r="VOD540" s="66"/>
      <c r="VOE540" s="66"/>
      <c r="VOF540" s="79"/>
      <c r="VOG540" s="109"/>
      <c r="VOH540" s="479"/>
      <c r="VOI540" s="78"/>
      <c r="VOJ540" s="144"/>
      <c r="VOK540" s="75"/>
      <c r="VOL540" s="66"/>
      <c r="VOM540" s="66"/>
      <c r="VON540" s="79"/>
      <c r="VOO540" s="109"/>
      <c r="VOP540" s="479"/>
      <c r="VOQ540" s="78"/>
      <c r="VOR540" s="144"/>
      <c r="VOS540" s="75"/>
      <c r="VOT540" s="66"/>
      <c r="VOU540" s="66"/>
      <c r="VOV540" s="79"/>
      <c r="VOW540" s="109"/>
      <c r="VOX540" s="479"/>
      <c r="VOY540" s="78"/>
      <c r="VOZ540" s="144"/>
      <c r="VPA540" s="75"/>
      <c r="VPB540" s="66"/>
      <c r="VPC540" s="66"/>
      <c r="VPD540" s="79"/>
      <c r="VPE540" s="109"/>
      <c r="VPF540" s="479"/>
      <c r="VPG540" s="78"/>
      <c r="VPH540" s="144"/>
      <c r="VPI540" s="75"/>
      <c r="VPJ540" s="66"/>
      <c r="VPK540" s="66"/>
      <c r="VPL540" s="79"/>
      <c r="VPM540" s="109"/>
      <c r="VPN540" s="479"/>
      <c r="VPO540" s="78"/>
      <c r="VPP540" s="144"/>
      <c r="VPQ540" s="75"/>
      <c r="VPR540" s="66"/>
      <c r="VPS540" s="66"/>
      <c r="VPT540" s="79"/>
      <c r="VPU540" s="109"/>
      <c r="VPV540" s="479"/>
      <c r="VPW540" s="78"/>
      <c r="VPX540" s="144"/>
      <c r="VPY540" s="75"/>
      <c r="VPZ540" s="66"/>
      <c r="VQA540" s="66"/>
      <c r="VQB540" s="79"/>
      <c r="VQC540" s="109"/>
      <c r="VQD540" s="479"/>
      <c r="VQE540" s="78"/>
      <c r="VQF540" s="144"/>
      <c r="VQG540" s="75"/>
      <c r="VQH540" s="66"/>
      <c r="VQI540" s="66"/>
      <c r="VQJ540" s="79"/>
      <c r="VQK540" s="109"/>
      <c r="VQL540" s="479"/>
      <c r="VQM540" s="78"/>
      <c r="VQN540" s="144"/>
      <c r="VQO540" s="75"/>
      <c r="VQP540" s="66"/>
      <c r="VQQ540" s="66"/>
      <c r="VQR540" s="79"/>
      <c r="VQS540" s="109"/>
      <c r="VQT540" s="479"/>
      <c r="VQU540" s="78"/>
      <c r="VQV540" s="144"/>
      <c r="VQW540" s="75"/>
      <c r="VQX540" s="66"/>
      <c r="VQY540" s="66"/>
      <c r="VQZ540" s="79"/>
      <c r="VRA540" s="109"/>
      <c r="VRB540" s="479"/>
      <c r="VRC540" s="78"/>
      <c r="VRD540" s="144"/>
      <c r="VRE540" s="75"/>
      <c r="VRF540" s="66"/>
      <c r="VRG540" s="66"/>
      <c r="VRH540" s="79"/>
      <c r="VRI540" s="109"/>
      <c r="VRJ540" s="479"/>
      <c r="VRK540" s="78"/>
      <c r="VRL540" s="144"/>
      <c r="VRM540" s="75"/>
      <c r="VRN540" s="66"/>
      <c r="VRO540" s="66"/>
      <c r="VRP540" s="79"/>
      <c r="VRQ540" s="109"/>
      <c r="VRR540" s="479"/>
      <c r="VRS540" s="78"/>
      <c r="VRT540" s="144"/>
      <c r="VRU540" s="75"/>
      <c r="VRV540" s="66"/>
      <c r="VRW540" s="66"/>
      <c r="VRX540" s="79"/>
      <c r="VRY540" s="109"/>
      <c r="VRZ540" s="479"/>
      <c r="VSA540" s="78"/>
      <c r="VSB540" s="144"/>
      <c r="VSC540" s="75"/>
      <c r="VSD540" s="66"/>
      <c r="VSE540" s="66"/>
      <c r="VSF540" s="79"/>
      <c r="VSG540" s="109"/>
      <c r="VSH540" s="479"/>
      <c r="VSI540" s="78"/>
      <c r="VSJ540" s="144"/>
      <c r="VSK540" s="75"/>
      <c r="VSL540" s="66"/>
      <c r="VSM540" s="66"/>
      <c r="VSN540" s="79"/>
      <c r="VSO540" s="109"/>
      <c r="VSP540" s="479"/>
      <c r="VSQ540" s="78"/>
      <c r="VSR540" s="144"/>
      <c r="VSS540" s="75"/>
      <c r="VST540" s="66"/>
      <c r="VSU540" s="66"/>
      <c r="VSV540" s="79"/>
      <c r="VSW540" s="109"/>
      <c r="VSX540" s="479"/>
      <c r="VSY540" s="78"/>
      <c r="VSZ540" s="144"/>
      <c r="VTA540" s="75"/>
      <c r="VTB540" s="66"/>
      <c r="VTC540" s="66"/>
      <c r="VTD540" s="79"/>
      <c r="VTE540" s="109"/>
      <c r="VTF540" s="479"/>
      <c r="VTG540" s="78"/>
      <c r="VTH540" s="144"/>
      <c r="VTI540" s="75"/>
      <c r="VTJ540" s="66"/>
      <c r="VTK540" s="66"/>
      <c r="VTL540" s="79"/>
      <c r="VTM540" s="109"/>
      <c r="VTN540" s="479"/>
      <c r="VTO540" s="78"/>
      <c r="VTP540" s="144"/>
      <c r="VTQ540" s="75"/>
      <c r="VTR540" s="66"/>
      <c r="VTS540" s="66"/>
      <c r="VTT540" s="79"/>
      <c r="VTU540" s="109"/>
      <c r="VTV540" s="479"/>
      <c r="VTW540" s="78"/>
      <c r="VTX540" s="144"/>
      <c r="VTY540" s="75"/>
      <c r="VTZ540" s="66"/>
      <c r="VUA540" s="66"/>
      <c r="VUB540" s="79"/>
      <c r="VUC540" s="109"/>
      <c r="VUD540" s="479"/>
      <c r="VUE540" s="78"/>
      <c r="VUF540" s="144"/>
      <c r="VUG540" s="75"/>
      <c r="VUH540" s="66"/>
      <c r="VUI540" s="66"/>
      <c r="VUJ540" s="79"/>
      <c r="VUK540" s="109"/>
      <c r="VUL540" s="479"/>
      <c r="VUM540" s="78"/>
      <c r="VUN540" s="144"/>
      <c r="VUO540" s="75"/>
      <c r="VUP540" s="66"/>
      <c r="VUQ540" s="66"/>
      <c r="VUR540" s="79"/>
      <c r="VUS540" s="109"/>
      <c r="VUT540" s="479"/>
      <c r="VUU540" s="78"/>
      <c r="VUV540" s="144"/>
      <c r="VUW540" s="75"/>
      <c r="VUX540" s="66"/>
      <c r="VUY540" s="66"/>
      <c r="VUZ540" s="79"/>
      <c r="VVA540" s="109"/>
      <c r="VVB540" s="479"/>
      <c r="VVC540" s="78"/>
      <c r="VVD540" s="144"/>
      <c r="VVE540" s="75"/>
      <c r="VVF540" s="66"/>
      <c r="VVG540" s="66"/>
      <c r="VVH540" s="79"/>
      <c r="VVI540" s="109"/>
      <c r="VVJ540" s="479"/>
      <c r="VVK540" s="78"/>
      <c r="VVL540" s="144"/>
      <c r="VVM540" s="75"/>
      <c r="VVN540" s="66"/>
      <c r="VVO540" s="66"/>
      <c r="VVP540" s="79"/>
      <c r="VVQ540" s="109"/>
      <c r="VVR540" s="479"/>
      <c r="VVS540" s="78"/>
      <c r="VVT540" s="144"/>
      <c r="VVU540" s="75"/>
      <c r="VVV540" s="66"/>
      <c r="VVW540" s="66"/>
      <c r="VVX540" s="79"/>
      <c r="VVY540" s="109"/>
      <c r="VVZ540" s="479"/>
      <c r="VWA540" s="78"/>
      <c r="VWB540" s="144"/>
      <c r="VWC540" s="75"/>
      <c r="VWD540" s="66"/>
      <c r="VWE540" s="66"/>
      <c r="VWF540" s="79"/>
      <c r="VWG540" s="109"/>
      <c r="VWH540" s="479"/>
      <c r="VWI540" s="78"/>
      <c r="VWJ540" s="144"/>
      <c r="VWK540" s="75"/>
      <c r="VWL540" s="66"/>
      <c r="VWM540" s="66"/>
      <c r="VWN540" s="79"/>
      <c r="VWO540" s="109"/>
      <c r="VWP540" s="479"/>
      <c r="VWQ540" s="78"/>
      <c r="VWR540" s="144"/>
      <c r="VWS540" s="75"/>
      <c r="VWT540" s="66"/>
      <c r="VWU540" s="66"/>
      <c r="VWV540" s="79"/>
      <c r="VWW540" s="109"/>
      <c r="VWX540" s="479"/>
      <c r="VWY540" s="78"/>
      <c r="VWZ540" s="144"/>
      <c r="VXA540" s="75"/>
      <c r="VXB540" s="66"/>
      <c r="VXC540" s="66"/>
      <c r="VXD540" s="79"/>
      <c r="VXE540" s="109"/>
      <c r="VXF540" s="479"/>
      <c r="VXG540" s="78"/>
      <c r="VXH540" s="144"/>
      <c r="VXI540" s="75"/>
      <c r="VXJ540" s="66"/>
      <c r="VXK540" s="66"/>
      <c r="VXL540" s="79"/>
      <c r="VXM540" s="109"/>
      <c r="VXN540" s="479"/>
      <c r="VXO540" s="78"/>
      <c r="VXP540" s="144"/>
      <c r="VXQ540" s="75"/>
      <c r="VXR540" s="66"/>
      <c r="VXS540" s="66"/>
      <c r="VXT540" s="79"/>
      <c r="VXU540" s="109"/>
      <c r="VXV540" s="479"/>
      <c r="VXW540" s="78"/>
      <c r="VXX540" s="144"/>
      <c r="VXY540" s="75"/>
      <c r="VXZ540" s="66"/>
      <c r="VYA540" s="66"/>
      <c r="VYB540" s="79"/>
      <c r="VYC540" s="109"/>
      <c r="VYD540" s="479"/>
      <c r="VYE540" s="78"/>
      <c r="VYF540" s="144"/>
      <c r="VYG540" s="75"/>
      <c r="VYH540" s="66"/>
      <c r="VYI540" s="66"/>
      <c r="VYJ540" s="79"/>
      <c r="VYK540" s="109"/>
      <c r="VYL540" s="479"/>
      <c r="VYM540" s="78"/>
      <c r="VYN540" s="144"/>
      <c r="VYO540" s="75"/>
      <c r="VYP540" s="66"/>
      <c r="VYQ540" s="66"/>
      <c r="VYR540" s="79"/>
      <c r="VYS540" s="109"/>
      <c r="VYT540" s="479"/>
      <c r="VYU540" s="78"/>
      <c r="VYV540" s="144"/>
      <c r="VYW540" s="75"/>
      <c r="VYX540" s="66"/>
      <c r="VYY540" s="66"/>
      <c r="VYZ540" s="79"/>
      <c r="VZA540" s="109"/>
      <c r="VZB540" s="479"/>
      <c r="VZC540" s="78"/>
      <c r="VZD540" s="144"/>
      <c r="VZE540" s="75"/>
      <c r="VZF540" s="66"/>
      <c r="VZG540" s="66"/>
      <c r="VZH540" s="79"/>
      <c r="VZI540" s="109"/>
      <c r="VZJ540" s="479"/>
      <c r="VZK540" s="78"/>
      <c r="VZL540" s="144"/>
      <c r="VZM540" s="75"/>
      <c r="VZN540" s="66"/>
      <c r="VZO540" s="66"/>
      <c r="VZP540" s="79"/>
      <c r="VZQ540" s="109"/>
      <c r="VZR540" s="479"/>
      <c r="VZS540" s="78"/>
      <c r="VZT540" s="144"/>
      <c r="VZU540" s="75"/>
      <c r="VZV540" s="66"/>
      <c r="VZW540" s="66"/>
      <c r="VZX540" s="79"/>
      <c r="VZY540" s="109"/>
      <c r="VZZ540" s="479"/>
      <c r="WAA540" s="78"/>
      <c r="WAB540" s="144"/>
      <c r="WAC540" s="75"/>
      <c r="WAD540" s="66"/>
      <c r="WAE540" s="66"/>
      <c r="WAF540" s="79"/>
      <c r="WAG540" s="109"/>
      <c r="WAH540" s="479"/>
      <c r="WAI540" s="78"/>
      <c r="WAJ540" s="144"/>
      <c r="WAK540" s="75"/>
      <c r="WAL540" s="66"/>
      <c r="WAM540" s="66"/>
      <c r="WAN540" s="79"/>
      <c r="WAO540" s="109"/>
      <c r="WAP540" s="479"/>
      <c r="WAQ540" s="78"/>
      <c r="WAR540" s="144"/>
      <c r="WAS540" s="75"/>
      <c r="WAT540" s="66"/>
      <c r="WAU540" s="66"/>
      <c r="WAV540" s="79"/>
      <c r="WAW540" s="109"/>
      <c r="WAX540" s="479"/>
      <c r="WAY540" s="78"/>
      <c r="WAZ540" s="144"/>
      <c r="WBA540" s="75"/>
      <c r="WBB540" s="66"/>
      <c r="WBC540" s="66"/>
      <c r="WBD540" s="79"/>
      <c r="WBE540" s="109"/>
      <c r="WBF540" s="479"/>
      <c r="WBG540" s="78"/>
      <c r="WBH540" s="144"/>
      <c r="WBI540" s="75"/>
      <c r="WBJ540" s="66"/>
      <c r="WBK540" s="66"/>
      <c r="WBL540" s="79"/>
      <c r="WBM540" s="109"/>
      <c r="WBN540" s="479"/>
      <c r="WBO540" s="78"/>
      <c r="WBP540" s="144"/>
      <c r="WBQ540" s="75"/>
      <c r="WBR540" s="66"/>
      <c r="WBS540" s="66"/>
      <c r="WBT540" s="79"/>
      <c r="WBU540" s="109"/>
      <c r="WBV540" s="479"/>
      <c r="WBW540" s="78"/>
      <c r="WBX540" s="144"/>
      <c r="WBY540" s="75"/>
      <c r="WBZ540" s="66"/>
      <c r="WCA540" s="66"/>
      <c r="WCB540" s="79"/>
      <c r="WCC540" s="109"/>
      <c r="WCD540" s="479"/>
      <c r="WCE540" s="78"/>
      <c r="WCF540" s="144"/>
      <c r="WCG540" s="75"/>
      <c r="WCH540" s="66"/>
      <c r="WCI540" s="66"/>
      <c r="WCJ540" s="79"/>
      <c r="WCK540" s="109"/>
      <c r="WCL540" s="479"/>
      <c r="WCM540" s="78"/>
      <c r="WCN540" s="144"/>
      <c r="WCO540" s="75"/>
      <c r="WCP540" s="66"/>
      <c r="WCQ540" s="66"/>
      <c r="WCR540" s="79"/>
      <c r="WCS540" s="109"/>
      <c r="WCT540" s="479"/>
      <c r="WCU540" s="78"/>
      <c r="WCV540" s="144"/>
      <c r="WCW540" s="75"/>
      <c r="WCX540" s="66"/>
      <c r="WCY540" s="66"/>
      <c r="WCZ540" s="79"/>
      <c r="WDA540" s="109"/>
      <c r="WDB540" s="479"/>
      <c r="WDC540" s="78"/>
      <c r="WDD540" s="144"/>
      <c r="WDE540" s="75"/>
      <c r="WDF540" s="66"/>
      <c r="WDG540" s="66"/>
      <c r="WDH540" s="79"/>
      <c r="WDI540" s="109"/>
      <c r="WDJ540" s="479"/>
      <c r="WDK540" s="78"/>
      <c r="WDL540" s="144"/>
      <c r="WDM540" s="75"/>
      <c r="WDN540" s="66"/>
      <c r="WDO540" s="66"/>
      <c r="WDP540" s="79"/>
      <c r="WDQ540" s="109"/>
      <c r="WDR540" s="479"/>
      <c r="WDS540" s="78"/>
      <c r="WDT540" s="144"/>
      <c r="WDU540" s="75"/>
      <c r="WDV540" s="66"/>
      <c r="WDW540" s="66"/>
      <c r="WDX540" s="79"/>
      <c r="WDY540" s="109"/>
      <c r="WDZ540" s="479"/>
      <c r="WEA540" s="78"/>
      <c r="WEB540" s="144"/>
      <c r="WEC540" s="75"/>
      <c r="WED540" s="66"/>
      <c r="WEE540" s="66"/>
      <c r="WEF540" s="79"/>
      <c r="WEG540" s="109"/>
      <c r="WEH540" s="479"/>
      <c r="WEI540" s="78"/>
      <c r="WEJ540" s="144"/>
      <c r="WEK540" s="75"/>
      <c r="WEL540" s="66"/>
      <c r="WEM540" s="66"/>
      <c r="WEN540" s="79"/>
      <c r="WEO540" s="109"/>
      <c r="WEP540" s="479"/>
      <c r="WEQ540" s="78"/>
      <c r="WER540" s="144"/>
      <c r="WES540" s="75"/>
      <c r="WET540" s="66"/>
      <c r="WEU540" s="66"/>
      <c r="WEV540" s="79"/>
      <c r="WEW540" s="109"/>
      <c r="WEX540" s="479"/>
      <c r="WEY540" s="78"/>
      <c r="WEZ540" s="144"/>
      <c r="WFA540" s="75"/>
      <c r="WFB540" s="66"/>
      <c r="WFC540" s="66"/>
      <c r="WFD540" s="79"/>
      <c r="WFE540" s="109"/>
      <c r="WFF540" s="479"/>
      <c r="WFG540" s="78"/>
      <c r="WFH540" s="144"/>
      <c r="WFI540" s="75"/>
      <c r="WFJ540" s="66"/>
      <c r="WFK540" s="66"/>
      <c r="WFL540" s="79"/>
      <c r="WFM540" s="109"/>
      <c r="WFN540" s="479"/>
      <c r="WFO540" s="78"/>
      <c r="WFP540" s="144"/>
      <c r="WFQ540" s="75"/>
      <c r="WFR540" s="66"/>
      <c r="WFS540" s="66"/>
      <c r="WFT540" s="79"/>
      <c r="WFU540" s="109"/>
      <c r="WFV540" s="479"/>
      <c r="WFW540" s="78"/>
      <c r="WFX540" s="144"/>
      <c r="WFY540" s="75"/>
      <c r="WFZ540" s="66"/>
      <c r="WGA540" s="66"/>
      <c r="WGB540" s="79"/>
      <c r="WGC540" s="109"/>
      <c r="WGD540" s="479"/>
      <c r="WGE540" s="78"/>
      <c r="WGF540" s="144"/>
      <c r="WGG540" s="75"/>
      <c r="WGH540" s="66"/>
      <c r="WGI540" s="66"/>
      <c r="WGJ540" s="79"/>
      <c r="WGK540" s="109"/>
      <c r="WGL540" s="479"/>
      <c r="WGM540" s="78"/>
      <c r="WGN540" s="144"/>
      <c r="WGO540" s="75"/>
      <c r="WGP540" s="66"/>
      <c r="WGQ540" s="66"/>
      <c r="WGR540" s="79"/>
      <c r="WGS540" s="109"/>
      <c r="WGT540" s="479"/>
      <c r="WGU540" s="78"/>
      <c r="WGV540" s="144"/>
      <c r="WGW540" s="75"/>
      <c r="WGX540" s="66"/>
      <c r="WGY540" s="66"/>
      <c r="WGZ540" s="79"/>
      <c r="WHA540" s="109"/>
      <c r="WHB540" s="479"/>
      <c r="WHC540" s="78"/>
      <c r="WHD540" s="144"/>
      <c r="WHE540" s="75"/>
      <c r="WHF540" s="66"/>
      <c r="WHG540" s="66"/>
      <c r="WHH540" s="79"/>
      <c r="WHI540" s="109"/>
      <c r="WHJ540" s="479"/>
      <c r="WHK540" s="78"/>
      <c r="WHL540" s="144"/>
      <c r="WHM540" s="75"/>
      <c r="WHN540" s="66"/>
      <c r="WHO540" s="66"/>
      <c r="WHP540" s="79"/>
      <c r="WHQ540" s="109"/>
      <c r="WHR540" s="479"/>
      <c r="WHS540" s="78"/>
      <c r="WHT540" s="144"/>
      <c r="WHU540" s="75"/>
      <c r="WHV540" s="66"/>
      <c r="WHW540" s="66"/>
      <c r="WHX540" s="79"/>
      <c r="WHY540" s="109"/>
      <c r="WHZ540" s="479"/>
      <c r="WIA540" s="78"/>
      <c r="WIB540" s="144"/>
      <c r="WIC540" s="75"/>
      <c r="WID540" s="66"/>
      <c r="WIE540" s="66"/>
      <c r="WIF540" s="79"/>
      <c r="WIG540" s="109"/>
      <c r="WIH540" s="479"/>
      <c r="WII540" s="78"/>
      <c r="WIJ540" s="144"/>
      <c r="WIK540" s="75"/>
      <c r="WIL540" s="66"/>
      <c r="WIM540" s="66"/>
      <c r="WIN540" s="79"/>
      <c r="WIO540" s="109"/>
      <c r="WIP540" s="479"/>
      <c r="WIQ540" s="78"/>
      <c r="WIR540" s="144"/>
      <c r="WIS540" s="75"/>
      <c r="WIT540" s="66"/>
      <c r="WIU540" s="66"/>
      <c r="WIV540" s="79"/>
      <c r="WIW540" s="109"/>
      <c r="WIX540" s="479"/>
      <c r="WIY540" s="78"/>
      <c r="WIZ540" s="144"/>
      <c r="WJA540" s="75"/>
      <c r="WJB540" s="66"/>
      <c r="WJC540" s="66"/>
      <c r="WJD540" s="79"/>
      <c r="WJE540" s="109"/>
      <c r="WJF540" s="479"/>
      <c r="WJG540" s="78"/>
      <c r="WJH540" s="144"/>
      <c r="WJI540" s="75"/>
      <c r="WJJ540" s="66"/>
      <c r="WJK540" s="66"/>
      <c r="WJL540" s="79"/>
      <c r="WJM540" s="109"/>
      <c r="WJN540" s="479"/>
      <c r="WJO540" s="78"/>
      <c r="WJP540" s="144"/>
      <c r="WJQ540" s="75"/>
      <c r="WJR540" s="66"/>
      <c r="WJS540" s="66"/>
      <c r="WJT540" s="79"/>
      <c r="WJU540" s="109"/>
      <c r="WJV540" s="479"/>
      <c r="WJW540" s="78"/>
      <c r="WJX540" s="144"/>
      <c r="WJY540" s="75"/>
      <c r="WJZ540" s="66"/>
      <c r="WKA540" s="66"/>
      <c r="WKB540" s="79"/>
      <c r="WKC540" s="109"/>
      <c r="WKD540" s="479"/>
      <c r="WKE540" s="78"/>
      <c r="WKF540" s="144"/>
      <c r="WKG540" s="75"/>
      <c r="WKH540" s="66"/>
      <c r="WKI540" s="66"/>
      <c r="WKJ540" s="79"/>
      <c r="WKK540" s="109"/>
      <c r="WKL540" s="479"/>
      <c r="WKM540" s="78"/>
      <c r="WKN540" s="144"/>
      <c r="WKO540" s="75"/>
      <c r="WKP540" s="66"/>
      <c r="WKQ540" s="66"/>
      <c r="WKR540" s="79"/>
      <c r="WKS540" s="109"/>
      <c r="WKT540" s="479"/>
      <c r="WKU540" s="78"/>
      <c r="WKV540" s="144"/>
      <c r="WKW540" s="75"/>
      <c r="WKX540" s="66"/>
      <c r="WKY540" s="66"/>
      <c r="WKZ540" s="79"/>
      <c r="WLA540" s="109"/>
      <c r="WLB540" s="479"/>
      <c r="WLC540" s="78"/>
      <c r="WLD540" s="144"/>
      <c r="WLE540" s="75"/>
      <c r="WLF540" s="66"/>
      <c r="WLG540" s="66"/>
      <c r="WLH540" s="79"/>
      <c r="WLI540" s="109"/>
      <c r="WLJ540" s="479"/>
      <c r="WLK540" s="78"/>
      <c r="WLL540" s="144"/>
      <c r="WLM540" s="75"/>
      <c r="WLN540" s="66"/>
      <c r="WLO540" s="66"/>
      <c r="WLP540" s="79"/>
      <c r="WLQ540" s="109"/>
      <c r="WLR540" s="479"/>
      <c r="WLS540" s="78"/>
      <c r="WLT540" s="144"/>
      <c r="WLU540" s="75"/>
      <c r="WLV540" s="66"/>
      <c r="WLW540" s="66"/>
      <c r="WLX540" s="79"/>
      <c r="WLY540" s="109"/>
      <c r="WLZ540" s="479"/>
      <c r="WMA540" s="78"/>
      <c r="WMB540" s="144"/>
      <c r="WMC540" s="75"/>
      <c r="WMD540" s="66"/>
      <c r="WME540" s="66"/>
      <c r="WMF540" s="79"/>
      <c r="WMG540" s="109"/>
      <c r="WMH540" s="479"/>
      <c r="WMI540" s="78"/>
      <c r="WMJ540" s="144"/>
      <c r="WMK540" s="75"/>
      <c r="WML540" s="66"/>
      <c r="WMM540" s="66"/>
      <c r="WMN540" s="79"/>
      <c r="WMO540" s="109"/>
      <c r="WMP540" s="479"/>
      <c r="WMQ540" s="78"/>
      <c r="WMR540" s="144"/>
      <c r="WMS540" s="75"/>
      <c r="WMT540" s="66"/>
      <c r="WMU540" s="66"/>
      <c r="WMV540" s="79"/>
      <c r="WMW540" s="109"/>
      <c r="WMX540" s="479"/>
      <c r="WMY540" s="78"/>
      <c r="WMZ540" s="144"/>
      <c r="WNA540" s="75"/>
      <c r="WNB540" s="66"/>
      <c r="WNC540" s="66"/>
      <c r="WND540" s="79"/>
      <c r="WNE540" s="109"/>
      <c r="WNF540" s="479"/>
      <c r="WNG540" s="78"/>
      <c r="WNH540" s="144"/>
      <c r="WNI540" s="75"/>
      <c r="WNJ540" s="66"/>
      <c r="WNK540" s="66"/>
      <c r="WNL540" s="79"/>
      <c r="WNM540" s="109"/>
      <c r="WNN540" s="479"/>
      <c r="WNO540" s="78"/>
      <c r="WNP540" s="144"/>
      <c r="WNQ540" s="75"/>
      <c r="WNR540" s="66"/>
      <c r="WNS540" s="66"/>
      <c r="WNT540" s="79"/>
      <c r="WNU540" s="109"/>
      <c r="WNV540" s="479"/>
      <c r="WNW540" s="78"/>
      <c r="WNX540" s="144"/>
      <c r="WNY540" s="75"/>
      <c r="WNZ540" s="66"/>
      <c r="WOA540" s="66"/>
      <c r="WOB540" s="79"/>
      <c r="WOC540" s="109"/>
      <c r="WOD540" s="479"/>
      <c r="WOE540" s="78"/>
      <c r="WOF540" s="144"/>
      <c r="WOG540" s="75"/>
      <c r="WOH540" s="66"/>
      <c r="WOI540" s="66"/>
      <c r="WOJ540" s="79"/>
      <c r="WOK540" s="109"/>
      <c r="WOL540" s="479"/>
      <c r="WOM540" s="78"/>
      <c r="WON540" s="144"/>
      <c r="WOO540" s="75"/>
      <c r="WOP540" s="66"/>
      <c r="WOQ540" s="66"/>
      <c r="WOR540" s="79"/>
      <c r="WOS540" s="109"/>
      <c r="WOT540" s="479"/>
      <c r="WOU540" s="78"/>
      <c r="WOV540" s="144"/>
      <c r="WOW540" s="75"/>
      <c r="WOX540" s="66"/>
      <c r="WOY540" s="66"/>
      <c r="WOZ540" s="79"/>
      <c r="WPA540" s="109"/>
      <c r="WPB540" s="479"/>
      <c r="WPC540" s="78"/>
      <c r="WPD540" s="144"/>
      <c r="WPE540" s="75"/>
      <c r="WPF540" s="66"/>
      <c r="WPG540" s="66"/>
      <c r="WPH540" s="79"/>
      <c r="WPI540" s="109"/>
      <c r="WPJ540" s="479"/>
      <c r="WPK540" s="78"/>
      <c r="WPL540" s="144"/>
      <c r="WPM540" s="75"/>
      <c r="WPN540" s="66"/>
      <c r="WPO540" s="66"/>
      <c r="WPP540" s="79"/>
      <c r="WPQ540" s="109"/>
      <c r="WPR540" s="479"/>
      <c r="WPS540" s="78"/>
      <c r="WPT540" s="144"/>
      <c r="WPU540" s="75"/>
      <c r="WPV540" s="66"/>
      <c r="WPW540" s="66"/>
      <c r="WPX540" s="79"/>
      <c r="WPY540" s="109"/>
      <c r="WPZ540" s="479"/>
      <c r="WQA540" s="78"/>
      <c r="WQB540" s="144"/>
      <c r="WQC540" s="75"/>
      <c r="WQD540" s="66"/>
      <c r="WQE540" s="66"/>
      <c r="WQF540" s="79"/>
      <c r="WQG540" s="109"/>
      <c r="WQH540" s="479"/>
      <c r="WQI540" s="78"/>
      <c r="WQJ540" s="144"/>
      <c r="WQK540" s="75"/>
      <c r="WQL540" s="66"/>
      <c r="WQM540" s="66"/>
      <c r="WQN540" s="79"/>
      <c r="WQO540" s="109"/>
      <c r="WQP540" s="479"/>
      <c r="WQQ540" s="78"/>
      <c r="WQR540" s="144"/>
      <c r="WQS540" s="75"/>
      <c r="WQT540" s="66"/>
      <c r="WQU540" s="66"/>
      <c r="WQV540" s="79"/>
      <c r="WQW540" s="109"/>
      <c r="WQX540" s="479"/>
      <c r="WQY540" s="78"/>
      <c r="WQZ540" s="144"/>
      <c r="WRA540" s="75"/>
      <c r="WRB540" s="66"/>
      <c r="WRC540" s="66"/>
      <c r="WRD540" s="79"/>
      <c r="WRE540" s="109"/>
      <c r="WRF540" s="479"/>
      <c r="WRG540" s="78"/>
      <c r="WRH540" s="144"/>
      <c r="WRI540" s="75"/>
      <c r="WRJ540" s="66"/>
      <c r="WRK540" s="66"/>
      <c r="WRL540" s="79"/>
      <c r="WRM540" s="109"/>
      <c r="WRN540" s="479"/>
      <c r="WRO540" s="78"/>
      <c r="WRP540" s="144"/>
      <c r="WRQ540" s="75"/>
      <c r="WRR540" s="66"/>
      <c r="WRS540" s="66"/>
      <c r="WRT540" s="79"/>
      <c r="WRU540" s="109"/>
      <c r="WRV540" s="479"/>
      <c r="WRW540" s="78"/>
      <c r="WRX540" s="144"/>
      <c r="WRY540" s="75"/>
      <c r="WRZ540" s="66"/>
      <c r="WSA540" s="66"/>
      <c r="WSB540" s="79"/>
      <c r="WSC540" s="109"/>
      <c r="WSD540" s="479"/>
      <c r="WSE540" s="78"/>
      <c r="WSF540" s="144"/>
      <c r="WSG540" s="75"/>
      <c r="WSH540" s="66"/>
      <c r="WSI540" s="66"/>
      <c r="WSJ540" s="79"/>
      <c r="WSK540" s="109"/>
      <c r="WSL540" s="479"/>
      <c r="WSM540" s="78"/>
      <c r="WSN540" s="144"/>
      <c r="WSO540" s="75"/>
      <c r="WSP540" s="66"/>
      <c r="WSQ540" s="66"/>
      <c r="WSR540" s="79"/>
      <c r="WSS540" s="109"/>
      <c r="WST540" s="479"/>
      <c r="WSU540" s="78"/>
      <c r="WSV540" s="144"/>
      <c r="WSW540" s="75"/>
      <c r="WSX540" s="66"/>
      <c r="WSY540" s="66"/>
      <c r="WSZ540" s="79"/>
      <c r="WTA540" s="109"/>
      <c r="WTB540" s="479"/>
      <c r="WTC540" s="78"/>
      <c r="WTD540" s="144"/>
      <c r="WTE540" s="75"/>
      <c r="WTF540" s="66"/>
      <c r="WTG540" s="66"/>
      <c r="WTH540" s="79"/>
      <c r="WTI540" s="109"/>
      <c r="WTJ540" s="479"/>
      <c r="WTK540" s="78"/>
      <c r="WTL540" s="144"/>
      <c r="WTM540" s="75"/>
      <c r="WTN540" s="66"/>
      <c r="WTO540" s="66"/>
      <c r="WTP540" s="79"/>
      <c r="WTQ540" s="109"/>
      <c r="WTR540" s="479"/>
      <c r="WTS540" s="78"/>
      <c r="WTT540" s="144"/>
      <c r="WTU540" s="75"/>
      <c r="WTV540" s="66"/>
      <c r="WTW540" s="66"/>
      <c r="WTX540" s="79"/>
      <c r="WTY540" s="109"/>
      <c r="WTZ540" s="479"/>
      <c r="WUA540" s="78"/>
      <c r="WUB540" s="144"/>
      <c r="WUC540" s="75"/>
      <c r="WUD540" s="66"/>
      <c r="WUE540" s="66"/>
      <c r="WUF540" s="79"/>
      <c r="WUG540" s="109"/>
      <c r="WUH540" s="479"/>
      <c r="WUI540" s="78"/>
      <c r="WUJ540" s="144"/>
      <c r="WUK540" s="75"/>
      <c r="WUL540" s="66"/>
      <c r="WUM540" s="66"/>
      <c r="WUN540" s="79"/>
      <c r="WUO540" s="109"/>
      <c r="WUP540" s="479"/>
      <c r="WUQ540" s="78"/>
      <c r="WUR540" s="144"/>
      <c r="WUS540" s="75"/>
      <c r="WUT540" s="66"/>
      <c r="WUU540" s="66"/>
      <c r="WUV540" s="79"/>
      <c r="WUW540" s="109"/>
      <c r="WUX540" s="479"/>
      <c r="WUY540" s="78"/>
      <c r="WUZ540" s="144"/>
      <c r="WVA540" s="75"/>
      <c r="WVB540" s="66"/>
      <c r="WVC540" s="66"/>
      <c r="WVD540" s="79"/>
      <c r="WVE540" s="109"/>
      <c r="WVF540" s="479"/>
      <c r="WVG540" s="78"/>
      <c r="WVH540" s="144"/>
      <c r="WVI540" s="75"/>
      <c r="WVJ540" s="66"/>
      <c r="WVK540" s="66"/>
      <c r="WVL540" s="79"/>
      <c r="WVM540" s="109"/>
      <c r="WVN540" s="479"/>
      <c r="WVO540" s="78"/>
      <c r="WVP540" s="144"/>
      <c r="WVQ540" s="75"/>
      <c r="WVR540" s="66"/>
      <c r="WVS540" s="66"/>
      <c r="WVT540" s="79"/>
      <c r="WVU540" s="109"/>
      <c r="WVV540" s="479"/>
      <c r="WVW540" s="78"/>
      <c r="WVX540" s="144"/>
      <c r="WVY540" s="75"/>
      <c r="WVZ540" s="66"/>
      <c r="WWA540" s="66"/>
      <c r="WWB540" s="79"/>
      <c r="WWC540" s="109"/>
      <c r="WWD540" s="479"/>
      <c r="WWE540" s="78"/>
      <c r="WWF540" s="144"/>
      <c r="WWG540" s="75"/>
      <c r="WWH540" s="66"/>
      <c r="WWI540" s="66"/>
      <c r="WWJ540" s="79"/>
      <c r="WWK540" s="109"/>
      <c r="WWL540" s="479"/>
      <c r="WWM540" s="78"/>
      <c r="WWN540" s="144"/>
      <c r="WWO540" s="75"/>
      <c r="WWP540" s="66"/>
      <c r="WWQ540" s="66"/>
      <c r="WWR540" s="79"/>
      <c r="WWS540" s="109"/>
      <c r="WWT540" s="479"/>
      <c r="WWU540" s="78"/>
      <c r="WWV540" s="144"/>
      <c r="WWW540" s="75"/>
      <c r="WWX540" s="66"/>
      <c r="WWY540" s="66"/>
      <c r="WWZ540" s="79"/>
      <c r="WXA540" s="109"/>
      <c r="WXB540" s="479"/>
      <c r="WXC540" s="78"/>
      <c r="WXD540" s="144"/>
      <c r="WXE540" s="75"/>
      <c r="WXF540" s="66"/>
      <c r="WXG540" s="66"/>
      <c r="WXH540" s="79"/>
      <c r="WXI540" s="109"/>
      <c r="WXJ540" s="479"/>
      <c r="WXK540" s="78"/>
      <c r="WXL540" s="144"/>
      <c r="WXM540" s="75"/>
      <c r="WXN540" s="66"/>
      <c r="WXO540" s="66"/>
      <c r="WXP540" s="79"/>
      <c r="WXQ540" s="109"/>
      <c r="WXR540" s="479"/>
      <c r="WXS540" s="78"/>
      <c r="WXT540" s="144"/>
      <c r="WXU540" s="75"/>
      <c r="WXV540" s="66"/>
      <c r="WXW540" s="66"/>
      <c r="WXX540" s="79"/>
      <c r="WXY540" s="109"/>
      <c r="WXZ540" s="479"/>
      <c r="WYA540" s="78"/>
      <c r="WYB540" s="144"/>
      <c r="WYC540" s="75"/>
      <c r="WYD540" s="66"/>
      <c r="WYE540" s="66"/>
      <c r="WYF540" s="79"/>
      <c r="WYG540" s="109"/>
      <c r="WYH540" s="479"/>
      <c r="WYI540" s="78"/>
      <c r="WYJ540" s="144"/>
      <c r="WYK540" s="75"/>
      <c r="WYL540" s="66"/>
      <c r="WYM540" s="66"/>
      <c r="WYN540" s="79"/>
      <c r="WYO540" s="109"/>
      <c r="WYP540" s="479"/>
      <c r="WYQ540" s="78"/>
      <c r="WYR540" s="144"/>
      <c r="WYS540" s="75"/>
      <c r="WYT540" s="66"/>
      <c r="WYU540" s="66"/>
      <c r="WYV540" s="79"/>
      <c r="WYW540" s="109"/>
      <c r="WYX540" s="479"/>
      <c r="WYY540" s="78"/>
      <c r="WYZ540" s="144"/>
      <c r="WZA540" s="75"/>
      <c r="WZB540" s="66"/>
      <c r="WZC540" s="66"/>
      <c r="WZD540" s="79"/>
      <c r="WZE540" s="109"/>
      <c r="WZF540" s="479"/>
      <c r="WZG540" s="78"/>
      <c r="WZH540" s="144"/>
      <c r="WZI540" s="75"/>
      <c r="WZJ540" s="66"/>
      <c r="WZK540" s="66"/>
      <c r="WZL540" s="79"/>
      <c r="WZM540" s="109"/>
      <c r="WZN540" s="479"/>
      <c r="WZO540" s="78"/>
      <c r="WZP540" s="144"/>
      <c r="WZQ540" s="75"/>
      <c r="WZR540" s="66"/>
      <c r="WZS540" s="66"/>
      <c r="WZT540" s="79"/>
      <c r="WZU540" s="109"/>
      <c r="WZV540" s="479"/>
      <c r="WZW540" s="78"/>
      <c r="WZX540" s="144"/>
      <c r="WZY540" s="75"/>
      <c r="WZZ540" s="66"/>
      <c r="XAA540" s="66"/>
      <c r="XAB540" s="79"/>
      <c r="XAC540" s="109"/>
      <c r="XAD540" s="479"/>
      <c r="XAE540" s="78"/>
      <c r="XAF540" s="144"/>
      <c r="XAG540" s="75"/>
      <c r="XAH540" s="66"/>
      <c r="XAI540" s="66"/>
      <c r="XAJ540" s="79"/>
      <c r="XAK540" s="109"/>
      <c r="XAL540" s="479"/>
      <c r="XAM540" s="78"/>
      <c r="XAN540" s="144"/>
      <c r="XAO540" s="75"/>
      <c r="XAP540" s="66"/>
      <c r="XAQ540" s="66"/>
      <c r="XAR540" s="79"/>
      <c r="XAS540" s="109"/>
      <c r="XAT540" s="479"/>
      <c r="XAU540" s="78"/>
      <c r="XAV540" s="144"/>
      <c r="XAW540" s="75"/>
      <c r="XAX540" s="66"/>
      <c r="XAY540" s="66"/>
      <c r="XAZ540" s="79"/>
      <c r="XBA540" s="109"/>
      <c r="XBB540" s="479"/>
      <c r="XBC540" s="78"/>
      <c r="XBD540" s="144"/>
      <c r="XBE540" s="75"/>
      <c r="XBF540" s="66"/>
      <c r="XBG540" s="66"/>
      <c r="XBH540" s="79"/>
      <c r="XBI540" s="109"/>
      <c r="XBJ540" s="479"/>
      <c r="XBK540" s="78"/>
      <c r="XBL540" s="144"/>
      <c r="XBM540" s="75"/>
      <c r="XBN540" s="66"/>
      <c r="XBO540" s="66"/>
      <c r="XBP540" s="79"/>
      <c r="XBQ540" s="109"/>
      <c r="XBR540" s="479"/>
      <c r="XBS540" s="78"/>
      <c r="XBT540" s="144"/>
      <c r="XBU540" s="75"/>
      <c r="XBV540" s="66"/>
      <c r="XBW540" s="66"/>
      <c r="XBX540" s="79"/>
      <c r="XBY540" s="109"/>
      <c r="XBZ540" s="479"/>
      <c r="XCA540" s="78"/>
      <c r="XCB540" s="144"/>
      <c r="XCC540" s="75"/>
      <c r="XCD540" s="66"/>
      <c r="XCE540" s="66"/>
      <c r="XCF540" s="79"/>
      <c r="XCG540" s="109"/>
      <c r="XCH540" s="479"/>
      <c r="XCI540" s="78"/>
      <c r="XCJ540" s="144"/>
      <c r="XCK540" s="75"/>
      <c r="XCL540" s="66"/>
      <c r="XCM540" s="66"/>
      <c r="XCN540" s="79"/>
      <c r="XCO540" s="109"/>
      <c r="XCP540" s="479"/>
      <c r="XCQ540" s="78"/>
      <c r="XCR540" s="144"/>
      <c r="XCS540" s="75"/>
      <c r="XCT540" s="66"/>
      <c r="XCU540" s="66"/>
      <c r="XCV540" s="79"/>
      <c r="XCW540" s="109"/>
      <c r="XCX540" s="479"/>
      <c r="XCY540" s="78"/>
      <c r="XCZ540" s="144"/>
      <c r="XDA540" s="75"/>
      <c r="XDB540" s="66"/>
      <c r="XDC540" s="66"/>
      <c r="XDD540" s="79"/>
      <c r="XDE540" s="109"/>
      <c r="XDF540" s="479"/>
      <c r="XDG540" s="78"/>
      <c r="XDH540" s="144"/>
      <c r="XDI540" s="75"/>
      <c r="XDJ540" s="66"/>
      <c r="XDK540" s="66"/>
      <c r="XDL540" s="79"/>
      <c r="XDM540" s="109"/>
      <c r="XDN540" s="479"/>
      <c r="XDO540" s="78"/>
      <c r="XDP540" s="144"/>
      <c r="XDQ540" s="75"/>
      <c r="XDR540" s="66"/>
      <c r="XDS540" s="66"/>
      <c r="XDT540" s="79"/>
      <c r="XDU540" s="109"/>
      <c r="XDV540" s="479"/>
      <c r="XDW540" s="78"/>
      <c r="XDX540" s="144"/>
      <c r="XDY540" s="75"/>
      <c r="XDZ540" s="66"/>
      <c r="XEA540" s="66"/>
      <c r="XEB540" s="79"/>
      <c r="XEC540" s="109"/>
      <c r="XED540" s="479"/>
      <c r="XEE540" s="78"/>
      <c r="XEF540" s="144"/>
      <c r="XEG540" s="75"/>
      <c r="XEH540" s="66"/>
      <c r="XEI540" s="66"/>
      <c r="XEJ540" s="79"/>
      <c r="XEK540" s="109"/>
      <c r="XEL540" s="479"/>
      <c r="XEM540" s="78"/>
      <c r="XEN540" s="144"/>
      <c r="XEO540" s="75"/>
      <c r="XEP540" s="66"/>
      <c r="XEQ540" s="66"/>
      <c r="XER540" s="79"/>
      <c r="XES540" s="109"/>
      <c r="XET540" s="479"/>
      <c r="XEU540" s="78"/>
      <c r="XEV540" s="144"/>
      <c r="XEW540" s="75"/>
      <c r="XEX540" s="66"/>
      <c r="XEY540" s="66"/>
      <c r="XEZ540" s="79"/>
      <c r="XFA540" s="109"/>
      <c r="XFB540" s="479"/>
      <c r="XFC540" s="78"/>
      <c r="XFD540" s="144"/>
    </row>
    <row r="541" spans="1:16384" ht="16" x14ac:dyDescent="0.2">
      <c r="A541" s="23"/>
      <c r="B541" s="75" t="s">
        <v>1088</v>
      </c>
      <c r="C541" s="66" t="s">
        <v>1089</v>
      </c>
      <c r="D541" s="124" t="s">
        <v>411</v>
      </c>
      <c r="E541" s="152">
        <v>10000</v>
      </c>
      <c r="F541" s="109">
        <v>0</v>
      </c>
      <c r="G541" s="479">
        <v>-3.08</v>
      </c>
      <c r="H541" s="479">
        <v>-3.08</v>
      </c>
      <c r="I541" s="144">
        <f>SUM(H541:H546)</f>
        <v>-10.48</v>
      </c>
      <c r="J541" s="23" t="s">
        <v>1124</v>
      </c>
    </row>
    <row r="542" spans="1:16384" ht="16" x14ac:dyDescent="0.2">
      <c r="A542" s="23"/>
      <c r="B542" s="75" t="s">
        <v>1088</v>
      </c>
      <c r="C542" s="66" t="s">
        <v>1089</v>
      </c>
      <c r="D542" s="124" t="s">
        <v>417</v>
      </c>
      <c r="E542" s="152">
        <v>5000</v>
      </c>
      <c r="F542" s="109">
        <v>-5.79</v>
      </c>
      <c r="G542" s="479"/>
      <c r="H542" s="109">
        <v>-5.79</v>
      </c>
      <c r="I542" s="144"/>
      <c r="J542" s="23"/>
    </row>
    <row r="543" spans="1:16384" ht="16" x14ac:dyDescent="0.2">
      <c r="A543" s="63"/>
      <c r="B543" s="75" t="s">
        <v>1088</v>
      </c>
      <c r="C543" s="66" t="s">
        <v>1089</v>
      </c>
      <c r="D543" s="124" t="s">
        <v>412</v>
      </c>
      <c r="E543" s="152">
        <v>2000</v>
      </c>
      <c r="F543" s="109">
        <v>-0.68</v>
      </c>
      <c r="G543" s="479"/>
      <c r="H543" s="109">
        <v>-0.68</v>
      </c>
      <c r="I543" s="144"/>
      <c r="J543" s="23"/>
    </row>
    <row r="544" spans="1:16384" ht="16" x14ac:dyDescent="0.2">
      <c r="A544" s="63"/>
      <c r="B544" s="75" t="s">
        <v>1088</v>
      </c>
      <c r="C544" s="66" t="s">
        <v>1089</v>
      </c>
      <c r="D544" s="124" t="s">
        <v>413</v>
      </c>
      <c r="E544" s="152">
        <v>10000</v>
      </c>
      <c r="F544" s="109">
        <v>-0.42</v>
      </c>
      <c r="G544" s="479"/>
      <c r="H544" s="109">
        <v>-0.42</v>
      </c>
      <c r="I544" s="144"/>
      <c r="J544" s="23"/>
    </row>
    <row r="545" spans="1:10" ht="16" x14ac:dyDescent="0.2">
      <c r="A545" s="23"/>
      <c r="B545" s="75" t="s">
        <v>1088</v>
      </c>
      <c r="C545" s="66" t="s">
        <v>1089</v>
      </c>
      <c r="D545" s="124" t="s">
        <v>418</v>
      </c>
      <c r="E545" s="152">
        <v>10000</v>
      </c>
      <c r="F545" s="109">
        <v>-0.44</v>
      </c>
      <c r="G545" s="479"/>
      <c r="H545" s="109">
        <v>-0.44</v>
      </c>
      <c r="I545" s="144"/>
      <c r="J545" s="23"/>
    </row>
    <row r="546" spans="1:10" ht="16" x14ac:dyDescent="0.2">
      <c r="A546" s="63"/>
      <c r="B546" s="75" t="s">
        <v>1088</v>
      </c>
      <c r="C546" s="66" t="s">
        <v>1089</v>
      </c>
      <c r="D546" s="124" t="s">
        <v>414</v>
      </c>
      <c r="E546" s="152">
        <v>2000</v>
      </c>
      <c r="F546" s="109">
        <v>-7.0000000000000007E-2</v>
      </c>
      <c r="G546" s="479"/>
      <c r="H546" s="109">
        <v>-7.0000000000000007E-2</v>
      </c>
      <c r="I546" s="144"/>
      <c r="J546" s="23"/>
    </row>
    <row r="547" spans="1:10" ht="16" x14ac:dyDescent="0.2">
      <c r="A547" s="63"/>
      <c r="B547" s="75" t="s">
        <v>583</v>
      </c>
      <c r="C547" s="66" t="s">
        <v>914</v>
      </c>
      <c r="D547" s="173" t="s">
        <v>417</v>
      </c>
      <c r="E547" s="78">
        <v>50000</v>
      </c>
      <c r="F547" s="78">
        <v>44.1</v>
      </c>
      <c r="G547" s="277"/>
      <c r="H547" s="78">
        <v>44.1</v>
      </c>
      <c r="I547" s="78">
        <v>44.1</v>
      </c>
      <c r="J547" s="23" t="s">
        <v>1125</v>
      </c>
    </row>
    <row r="548" spans="1:10" ht="16" x14ac:dyDescent="0.2">
      <c r="A548" s="63"/>
      <c r="B548" s="75"/>
      <c r="C548" s="66"/>
      <c r="D548" s="173"/>
      <c r="E548" s="79"/>
      <c r="F548" s="109"/>
      <c r="G548" s="479"/>
      <c r="H548" s="78"/>
      <c r="I548" s="144"/>
      <c r="J548" s="23"/>
    </row>
    <row r="549" spans="1:10" ht="16" x14ac:dyDescent="0.2">
      <c r="A549" s="63"/>
      <c r="B549" s="75"/>
      <c r="C549" s="66"/>
      <c r="D549" s="173"/>
      <c r="E549" s="78"/>
      <c r="F549" s="78"/>
      <c r="G549" s="277"/>
      <c r="H549" s="78"/>
      <c r="I549" s="144"/>
      <c r="J549" s="23"/>
    </row>
    <row r="550" spans="1:10" ht="16" x14ac:dyDescent="0.2">
      <c r="A550" s="63"/>
      <c r="B550" s="75"/>
      <c r="C550" s="66"/>
      <c r="D550" s="66"/>
      <c r="E550" s="78"/>
      <c r="F550" s="78"/>
      <c r="G550" s="277"/>
      <c r="H550" s="78"/>
      <c r="I550" s="144"/>
      <c r="J550" s="23"/>
    </row>
    <row r="551" spans="1:10" ht="16" x14ac:dyDescent="0.2">
      <c r="A551" s="63"/>
      <c r="B551" s="75"/>
      <c r="C551" s="66"/>
      <c r="D551" s="66"/>
      <c r="E551" s="78"/>
      <c r="F551" s="78"/>
      <c r="G551" s="277"/>
      <c r="H551" s="78"/>
      <c r="I551" s="144"/>
      <c r="J551" s="23"/>
    </row>
    <row r="552" spans="1:10" ht="16" x14ac:dyDescent="0.2">
      <c r="A552" s="23"/>
      <c r="B552" s="75"/>
      <c r="C552" s="66"/>
      <c r="D552" s="66"/>
      <c r="E552" s="79"/>
      <c r="F552" s="78"/>
      <c r="G552" s="277"/>
      <c r="H552" s="277"/>
      <c r="I552" s="144"/>
      <c r="J552" s="23"/>
    </row>
    <row r="553" spans="1:10" ht="16" x14ac:dyDescent="0.2">
      <c r="A553" s="63"/>
      <c r="B553" s="75"/>
      <c r="C553" s="66"/>
      <c r="D553" s="173"/>
      <c r="E553" s="79"/>
      <c r="F553" s="78"/>
      <c r="G553" s="277"/>
      <c r="H553" s="78"/>
      <c r="I553" s="144"/>
      <c r="J553" s="23"/>
    </row>
    <row r="554" spans="1:10" ht="16" x14ac:dyDescent="0.2">
      <c r="A554" s="63"/>
      <c r="B554" s="75"/>
      <c r="C554" s="66"/>
      <c r="D554" s="173"/>
      <c r="E554" s="79"/>
      <c r="F554" s="78"/>
      <c r="G554" s="277"/>
      <c r="H554" s="78"/>
      <c r="I554" s="144"/>
      <c r="J554" s="23"/>
    </row>
    <row r="555" spans="1:10" ht="16" x14ac:dyDescent="0.2">
      <c r="A555" s="63"/>
      <c r="B555" s="75"/>
      <c r="C555" s="66"/>
      <c r="D555" s="173"/>
      <c r="E555" s="79"/>
      <c r="F555" s="78"/>
      <c r="G555" s="277"/>
      <c r="H555" s="78"/>
      <c r="I555" s="144"/>
      <c r="J555" s="23"/>
    </row>
    <row r="556" spans="1:10" ht="16" x14ac:dyDescent="0.2">
      <c r="A556" s="63"/>
      <c r="B556" s="75"/>
      <c r="C556" s="66"/>
      <c r="D556" s="173"/>
      <c r="E556" s="79"/>
      <c r="F556" s="78"/>
      <c r="G556" s="277"/>
      <c r="H556" s="78"/>
      <c r="I556" s="144"/>
      <c r="J556" s="23"/>
    </row>
    <row r="557" spans="1:10" ht="16" x14ac:dyDescent="0.2">
      <c r="A557" s="63"/>
      <c r="B557" s="75"/>
      <c r="C557" s="66"/>
      <c r="D557" s="173"/>
      <c r="E557" s="79"/>
      <c r="F557" s="78"/>
      <c r="G557" s="277"/>
      <c r="H557" s="78"/>
      <c r="I557" s="144"/>
      <c r="J557" s="23"/>
    </row>
    <row r="558" spans="1:10" ht="16" x14ac:dyDescent="0.2">
      <c r="A558" s="63"/>
      <c r="B558" s="75"/>
      <c r="C558" s="66"/>
      <c r="D558" s="66"/>
      <c r="E558" s="78"/>
      <c r="F558" s="109"/>
      <c r="G558" s="479"/>
      <c r="H558" s="78"/>
      <c r="I558" s="144"/>
      <c r="J558" s="23"/>
    </row>
    <row r="559" spans="1:10" ht="16" x14ac:dyDescent="0.2">
      <c r="A559" s="63"/>
      <c r="B559" s="75"/>
      <c r="C559" s="66"/>
      <c r="D559" s="173"/>
      <c r="E559" s="78"/>
      <c r="F559" s="109"/>
      <c r="G559" s="479"/>
      <c r="H559" s="78"/>
      <c r="I559" s="144"/>
      <c r="J559" s="23"/>
    </row>
    <row r="560" spans="1:10" ht="16" x14ac:dyDescent="0.2">
      <c r="A560" s="63"/>
      <c r="B560" s="75"/>
      <c r="C560" s="66"/>
      <c r="D560" s="173"/>
      <c r="E560" s="78"/>
      <c r="F560" s="109"/>
      <c r="G560" s="479"/>
      <c r="H560" s="78"/>
      <c r="I560" s="144"/>
      <c r="J560" s="23"/>
    </row>
    <row r="561" spans="1:10" ht="16" x14ac:dyDescent="0.2">
      <c r="A561" s="63"/>
      <c r="B561" s="75"/>
      <c r="C561" s="66"/>
      <c r="D561" s="173"/>
      <c r="E561" s="79"/>
      <c r="F561" s="78"/>
      <c r="G561" s="277"/>
      <c r="H561" s="78"/>
      <c r="I561" s="144"/>
      <c r="J561" s="23"/>
    </row>
    <row r="562" spans="1:10" x14ac:dyDescent="0.15">
      <c r="A562" s="23"/>
      <c r="B562" s="23"/>
      <c r="C562" s="23"/>
      <c r="D562" s="23"/>
      <c r="E562" s="104"/>
      <c r="F562" s="104"/>
      <c r="G562" s="63"/>
      <c r="H562" s="23"/>
      <c r="I562" s="23"/>
      <c r="J562" s="23"/>
    </row>
    <row r="563" spans="1:10" ht="16" x14ac:dyDescent="0.2">
      <c r="A563" s="605" t="s">
        <v>52</v>
      </c>
      <c r="B563" s="606"/>
      <c r="C563" s="607"/>
      <c r="D563" s="316"/>
      <c r="E563" s="317"/>
      <c r="F563" s="318">
        <f>SUM(F535:F562)</f>
        <v>29.3</v>
      </c>
      <c r="G563" s="483">
        <f>SUM(G535:G562)</f>
        <v>-6.16</v>
      </c>
      <c r="H563" s="319"/>
      <c r="I563" s="370">
        <f>I533+I534</f>
        <v>3322.8300000000008</v>
      </c>
      <c r="J563" s="320"/>
    </row>
    <row r="564" spans="1:10" ht="31" x14ac:dyDescent="0.55000000000000004">
      <c r="A564" s="182"/>
      <c r="B564" s="182"/>
      <c r="C564" s="183" t="s">
        <v>388</v>
      </c>
      <c r="D564" s="526" t="s">
        <v>865</v>
      </c>
      <c r="E564" s="527">
        <v>45580</v>
      </c>
      <c r="F564" s="491"/>
      <c r="G564" s="492"/>
      <c r="H564" s="186"/>
      <c r="I564" s="187"/>
      <c r="J564" s="188"/>
    </row>
    <row r="565" spans="1:10" s="344" customFormat="1" x14ac:dyDescent="0.15">
      <c r="A565"/>
      <c r="B565"/>
      <c r="C565"/>
      <c r="D565"/>
      <c r="E565" s="149"/>
      <c r="F565" s="145"/>
      <c r="G565" s="13"/>
      <c r="H565"/>
      <c r="I565"/>
      <c r="J565"/>
    </row>
    <row r="566" spans="1:10" x14ac:dyDescent="0.15">
      <c r="F566" s="351" t="s">
        <v>1043</v>
      </c>
      <c r="G566" s="568">
        <f>I563-G567</f>
        <v>2960.2300000000009</v>
      </c>
      <c r="H566" s="562">
        <f>SUM(G566:G567)</f>
        <v>3322.8300000000008</v>
      </c>
    </row>
    <row r="567" spans="1:10" x14ac:dyDescent="0.15">
      <c r="F567" s="351" t="s">
        <v>1044</v>
      </c>
      <c r="G567" s="568">
        <f>G563+G532</f>
        <v>362.6</v>
      </c>
      <c r="I567" s="561"/>
    </row>
    <row r="568" spans="1:10" s="344" customFormat="1" x14ac:dyDescent="0.15">
      <c r="A568"/>
      <c r="B568"/>
      <c r="C568"/>
      <c r="D568"/>
      <c r="E568" s="149"/>
      <c r="F568" s="247"/>
      <c r="G568" s="550"/>
      <c r="H568"/>
      <c r="I568" s="18"/>
      <c r="J568"/>
    </row>
    <row r="570" spans="1:10" s="182" customFormat="1" ht="23" x14ac:dyDescent="0.25">
      <c r="A570"/>
      <c r="B570"/>
      <c r="C570"/>
      <c r="D570"/>
      <c r="E570" s="149"/>
      <c r="F570" s="247"/>
      <c r="G570" s="476"/>
      <c r="H570"/>
      <c r="I570" s="18"/>
      <c r="J570"/>
    </row>
    <row r="573" spans="1:10" x14ac:dyDescent="0.15">
      <c r="F573" s="351"/>
      <c r="G573" s="568"/>
      <c r="I573" s="561"/>
    </row>
    <row r="574" spans="1:10" x14ac:dyDescent="0.15">
      <c r="G574" s="550"/>
    </row>
    <row r="579" spans="2:9" x14ac:dyDescent="0.15">
      <c r="E579" s="563"/>
      <c r="F579" s="563"/>
      <c r="G579" s="13"/>
      <c r="I579"/>
    </row>
    <row r="580" spans="2:9" x14ac:dyDescent="0.15">
      <c r="E580" s="563"/>
      <c r="F580" s="563"/>
      <c r="G580" s="13"/>
      <c r="I580"/>
    </row>
    <row r="581" spans="2:9" ht="16" x14ac:dyDescent="0.2">
      <c r="B581" s="258"/>
      <c r="C581" s="102"/>
      <c r="D581" s="102"/>
      <c r="E581" s="564"/>
      <c r="F581" s="565"/>
      <c r="G581" s="566"/>
      <c r="H581" s="565"/>
      <c r="I581" s="565"/>
    </row>
    <row r="582" spans="2:9" ht="16" x14ac:dyDescent="0.2">
      <c r="B582" s="258"/>
      <c r="C582" s="102"/>
      <c r="D582" s="102"/>
      <c r="E582" s="564"/>
      <c r="F582" s="565"/>
      <c r="G582" s="567"/>
      <c r="H582" s="565"/>
      <c r="I582" s="565"/>
    </row>
    <row r="583" spans="2:9" x14ac:dyDescent="0.15">
      <c r="E583" s="563"/>
      <c r="F583" s="563"/>
      <c r="G583" s="13"/>
      <c r="I583"/>
    </row>
  </sheetData>
  <mergeCells count="4">
    <mergeCell ref="A2:C2"/>
    <mergeCell ref="A533:C533"/>
    <mergeCell ref="A534:C534"/>
    <mergeCell ref="A563:C563"/>
  </mergeCells>
  <conditionalFormatting sqref="A113:A117 A123">
    <cfRule type="duplicateValues" dxfId="1232" priority="43"/>
  </conditionalFormatting>
  <conditionalFormatting sqref="A536:A540 Q536:Q540 Y536:Y540 AG536:AG540 AO536:AO540 AW536:AW540 BE536:BE540 BM536:BM540 BU536:BU540 CC536:CC540 CK536:CK540 CS536:CS540 DA536:DA540 DI536:DI540 DQ536:DQ540 DY536:DY540 EG536:EG540 EO536:EO540 EW536:EW540 FE536:FE540 FM536:FM540 FU536:FU540 GC536:GC540 GK536:GK540 GS536:GS540 HA536:HA540 HI536:HI540 HQ536:HQ540 HY536:HY540 IG536:IG540 IO536:IO540 IW536:IW540 JE536:JE540 JM536:JM540 JU536:JU540 KC536:KC540 KK536:KK540 KS536:KS540 LA536:LA540 LI536:LI540 LQ536:LQ540 LY536:LY540 MG536:MG540 MO536:MO540 MW536:MW540 NE536:NE540 NM536:NM540 NU536:NU540 OC536:OC540 OK536:OK540 OS536:OS540 PA536:PA540 PI536:PI540 PQ536:PQ540 PY536:PY540 QG536:QG540 QO536:QO540 QW536:QW540 RE536:RE540 RM536:RM540 RU536:RU540 SC536:SC540 SK536:SK540 SS536:SS540 TA536:TA540 TI536:TI540 TQ536:TQ540 TY536:TY540 UG536:UG540 UO536:UO540 UW536:UW540 VE536:VE540 VM536:VM540 VU536:VU540 WC536:WC540 WK536:WK540 WS536:WS540 XA536:XA540 XI536:XI540 XQ536:XQ540 XY536:XY540 YG536:YG540 YO536:YO540 YW536:YW540 ZE536:ZE540 ZM536:ZM540 ZU536:ZU540 AAC536:AAC540 AAK536:AAK540 AAS536:AAS540 ABA536:ABA540 ABI536:ABI540 ABQ536:ABQ540 ABY536:ABY540 ACG536:ACG540 ACO536:ACO540 ACW536:ACW540 ADE536:ADE540 ADM536:ADM540 ADU536:ADU540 AEC536:AEC540 AEK536:AEK540 AES536:AES540 AFA536:AFA540 AFI536:AFI540 AFQ536:AFQ540 AFY536:AFY540 AGG536:AGG540 AGO536:AGO540 AGW536:AGW540 AHE536:AHE540 AHM536:AHM540 AHU536:AHU540 AIC536:AIC540 AIK536:AIK540 AIS536:AIS540 AJA536:AJA540 AJI536:AJI540 AJQ536:AJQ540 AJY536:AJY540 AKG536:AKG540 AKO536:AKO540 AKW536:AKW540 ALE536:ALE540 ALM536:ALM540 ALU536:ALU540 AMC536:AMC540 AMK536:AMK540 AMS536:AMS540 ANA536:ANA540 ANI536:ANI540 ANQ536:ANQ540 ANY536:ANY540 AOG536:AOG540 AOO536:AOO540 AOW536:AOW540 APE536:APE540 APM536:APM540 APU536:APU540 AQC536:AQC540 AQK536:AQK540 AQS536:AQS540 ARA536:ARA540 ARI536:ARI540 ARQ536:ARQ540 ARY536:ARY540 ASG536:ASG540 ASO536:ASO540 ASW536:ASW540 ATE536:ATE540 ATM536:ATM540 ATU536:ATU540 AUC536:AUC540 AUK536:AUK540 AUS536:AUS540 AVA536:AVA540 AVI536:AVI540 AVQ536:AVQ540 AVY536:AVY540 AWG536:AWG540 AWO536:AWO540 AWW536:AWW540 AXE536:AXE540 AXM536:AXM540 AXU536:AXU540 AYC536:AYC540 AYK536:AYK540 AYS536:AYS540 AZA536:AZA540 AZI536:AZI540 AZQ536:AZQ540 AZY536:AZY540 BAG536:BAG540 BAO536:BAO540 BAW536:BAW540 BBE536:BBE540 BBM536:BBM540 BBU536:BBU540 BCC536:BCC540 BCK536:BCK540 BCS536:BCS540 BDA536:BDA540 BDI536:BDI540 BDQ536:BDQ540 BDY536:BDY540 BEG536:BEG540 BEO536:BEO540 BEW536:BEW540 BFE536:BFE540 BFM536:BFM540 BFU536:BFU540 BGC536:BGC540 BGK536:BGK540 BGS536:BGS540 BHA536:BHA540 BHI536:BHI540 BHQ536:BHQ540 BHY536:BHY540 BIG536:BIG540 BIO536:BIO540 BIW536:BIW540 BJE536:BJE540 BJM536:BJM540 BJU536:BJU540 BKC536:BKC540 BKK536:BKK540 BKS536:BKS540 BLA536:BLA540 BLI536:BLI540 BLQ536:BLQ540 BLY536:BLY540 BMG536:BMG540 BMO536:BMO540 BMW536:BMW540 BNE536:BNE540 BNM536:BNM540 BNU536:BNU540 BOC536:BOC540 BOK536:BOK540 BOS536:BOS540 BPA536:BPA540 BPI536:BPI540 BPQ536:BPQ540 BPY536:BPY540 BQG536:BQG540 BQO536:BQO540 BQW536:BQW540 BRE536:BRE540 BRM536:BRM540 BRU536:BRU540 BSC536:BSC540 BSK536:BSK540 BSS536:BSS540 BTA536:BTA540 BTI536:BTI540 BTQ536:BTQ540 BTY536:BTY540 BUG536:BUG540 BUO536:BUO540 BUW536:BUW540 BVE536:BVE540 BVM536:BVM540 BVU536:BVU540 BWC536:BWC540 BWK536:BWK540 BWS536:BWS540 BXA536:BXA540 BXI536:BXI540 BXQ536:BXQ540 BXY536:BXY540 BYG536:BYG540 BYO536:BYO540 BYW536:BYW540 BZE536:BZE540 BZM536:BZM540 BZU536:BZU540 CAC536:CAC540 CAK536:CAK540 CAS536:CAS540 CBA536:CBA540 CBI536:CBI540 CBQ536:CBQ540 CBY536:CBY540 CCG536:CCG540 CCO536:CCO540 CCW536:CCW540 CDE536:CDE540 CDM536:CDM540 CDU536:CDU540 CEC536:CEC540 CEK536:CEK540 CES536:CES540 CFA536:CFA540 CFI536:CFI540 CFQ536:CFQ540 CFY536:CFY540 CGG536:CGG540 CGO536:CGO540 CGW536:CGW540 CHE536:CHE540 CHM536:CHM540 CHU536:CHU540 CIC536:CIC540 CIK536:CIK540 CIS536:CIS540 CJA536:CJA540 CJI536:CJI540 CJQ536:CJQ540 CJY536:CJY540 CKG536:CKG540 CKO536:CKO540 CKW536:CKW540 CLE536:CLE540 CLM536:CLM540 CLU536:CLU540 CMC536:CMC540 CMK536:CMK540 CMS536:CMS540 CNA536:CNA540 CNI536:CNI540 CNQ536:CNQ540 CNY536:CNY540 COG536:COG540 COO536:COO540 COW536:COW540 CPE536:CPE540 CPM536:CPM540 CPU536:CPU540 CQC536:CQC540 CQK536:CQK540 CQS536:CQS540 CRA536:CRA540 CRI536:CRI540 CRQ536:CRQ540 CRY536:CRY540 CSG536:CSG540 CSO536:CSO540 CSW536:CSW540 CTE536:CTE540 CTM536:CTM540 CTU536:CTU540 CUC536:CUC540 CUK536:CUK540 CUS536:CUS540 CVA536:CVA540 CVI536:CVI540 CVQ536:CVQ540 CVY536:CVY540 CWG536:CWG540 CWO536:CWO540 CWW536:CWW540 CXE536:CXE540 CXM536:CXM540 CXU536:CXU540 CYC536:CYC540 CYK536:CYK540 CYS536:CYS540 CZA536:CZA540 CZI536:CZI540 CZQ536:CZQ540 CZY536:CZY540 DAG536:DAG540 DAO536:DAO540 DAW536:DAW540 DBE536:DBE540 DBM536:DBM540 DBU536:DBU540 DCC536:DCC540 DCK536:DCK540 DCS536:DCS540 DDA536:DDA540 DDI536:DDI540 DDQ536:DDQ540 DDY536:DDY540 DEG536:DEG540 DEO536:DEO540 DEW536:DEW540 DFE536:DFE540 DFM536:DFM540 DFU536:DFU540 DGC536:DGC540 DGK536:DGK540 DGS536:DGS540 DHA536:DHA540 DHI536:DHI540 DHQ536:DHQ540 DHY536:DHY540 DIG536:DIG540 DIO536:DIO540 DIW536:DIW540 DJE536:DJE540 DJM536:DJM540 DJU536:DJU540 DKC536:DKC540 DKK536:DKK540 DKS536:DKS540 DLA536:DLA540 DLI536:DLI540 DLQ536:DLQ540 DLY536:DLY540 DMG536:DMG540 DMO536:DMO540 DMW536:DMW540 DNE536:DNE540 DNM536:DNM540 DNU536:DNU540 DOC536:DOC540 DOK536:DOK540 DOS536:DOS540 DPA536:DPA540 DPI536:DPI540 DPQ536:DPQ540 DPY536:DPY540 DQG536:DQG540 DQO536:DQO540 DQW536:DQW540 DRE536:DRE540 DRM536:DRM540 DRU536:DRU540 DSC536:DSC540 DSK536:DSK540 DSS536:DSS540 DTA536:DTA540 DTI536:DTI540 DTQ536:DTQ540 DTY536:DTY540 DUG536:DUG540 DUO536:DUO540 DUW536:DUW540 DVE536:DVE540 DVM536:DVM540 DVU536:DVU540 DWC536:DWC540 DWK536:DWK540 DWS536:DWS540 DXA536:DXA540 DXI536:DXI540 DXQ536:DXQ540 DXY536:DXY540 DYG536:DYG540 DYO536:DYO540 DYW536:DYW540 DZE536:DZE540 DZM536:DZM540 DZU536:DZU540 EAC536:EAC540 EAK536:EAK540 EAS536:EAS540 EBA536:EBA540 EBI536:EBI540 EBQ536:EBQ540 EBY536:EBY540 ECG536:ECG540 ECO536:ECO540 ECW536:ECW540 EDE536:EDE540 EDM536:EDM540 EDU536:EDU540 EEC536:EEC540 EEK536:EEK540 EES536:EES540 EFA536:EFA540 EFI536:EFI540 EFQ536:EFQ540 EFY536:EFY540 EGG536:EGG540 EGO536:EGO540 EGW536:EGW540 EHE536:EHE540 EHM536:EHM540 EHU536:EHU540 EIC536:EIC540 EIK536:EIK540 EIS536:EIS540 EJA536:EJA540 EJI536:EJI540 EJQ536:EJQ540 EJY536:EJY540 EKG536:EKG540 EKO536:EKO540 EKW536:EKW540 ELE536:ELE540 ELM536:ELM540 ELU536:ELU540 EMC536:EMC540 EMK536:EMK540 EMS536:EMS540 ENA536:ENA540 ENI536:ENI540 ENQ536:ENQ540 ENY536:ENY540 EOG536:EOG540 EOO536:EOO540 EOW536:EOW540 EPE536:EPE540 EPM536:EPM540 EPU536:EPU540 EQC536:EQC540 EQK536:EQK540 EQS536:EQS540 ERA536:ERA540 ERI536:ERI540 ERQ536:ERQ540 ERY536:ERY540 ESG536:ESG540 ESO536:ESO540 ESW536:ESW540 ETE536:ETE540 ETM536:ETM540 ETU536:ETU540 EUC536:EUC540 EUK536:EUK540 EUS536:EUS540 EVA536:EVA540 EVI536:EVI540 EVQ536:EVQ540 EVY536:EVY540 EWG536:EWG540 EWO536:EWO540 EWW536:EWW540 EXE536:EXE540 EXM536:EXM540 EXU536:EXU540 EYC536:EYC540 EYK536:EYK540 EYS536:EYS540 EZA536:EZA540 EZI536:EZI540 EZQ536:EZQ540 EZY536:EZY540 FAG536:FAG540 FAO536:FAO540 FAW536:FAW540 FBE536:FBE540 FBM536:FBM540 FBU536:FBU540 FCC536:FCC540 FCK536:FCK540 FCS536:FCS540 FDA536:FDA540 FDI536:FDI540 FDQ536:FDQ540 FDY536:FDY540 FEG536:FEG540 FEO536:FEO540 FEW536:FEW540 FFE536:FFE540 FFM536:FFM540 FFU536:FFU540 FGC536:FGC540 FGK536:FGK540 FGS536:FGS540 FHA536:FHA540 FHI536:FHI540 FHQ536:FHQ540 FHY536:FHY540 FIG536:FIG540 FIO536:FIO540 FIW536:FIW540 FJE536:FJE540 FJM536:FJM540 FJU536:FJU540 FKC536:FKC540 FKK536:FKK540 FKS536:FKS540 FLA536:FLA540 FLI536:FLI540 FLQ536:FLQ540 FLY536:FLY540 FMG536:FMG540 FMO536:FMO540 FMW536:FMW540 FNE536:FNE540 FNM536:FNM540 FNU536:FNU540 FOC536:FOC540 FOK536:FOK540 FOS536:FOS540 FPA536:FPA540 FPI536:FPI540 FPQ536:FPQ540 FPY536:FPY540 FQG536:FQG540 FQO536:FQO540 FQW536:FQW540 FRE536:FRE540 FRM536:FRM540 FRU536:FRU540 FSC536:FSC540 FSK536:FSK540 FSS536:FSS540 FTA536:FTA540 FTI536:FTI540 FTQ536:FTQ540 FTY536:FTY540 FUG536:FUG540 FUO536:FUO540 FUW536:FUW540 FVE536:FVE540 FVM536:FVM540 FVU536:FVU540 FWC536:FWC540 FWK536:FWK540 FWS536:FWS540 FXA536:FXA540 FXI536:FXI540 FXQ536:FXQ540 FXY536:FXY540 FYG536:FYG540 FYO536:FYO540 FYW536:FYW540 FZE536:FZE540 FZM536:FZM540 FZU536:FZU540 GAC536:GAC540 GAK536:GAK540 GAS536:GAS540 GBA536:GBA540 GBI536:GBI540 GBQ536:GBQ540 GBY536:GBY540 GCG536:GCG540 GCO536:GCO540 GCW536:GCW540 GDE536:GDE540 GDM536:GDM540 GDU536:GDU540 GEC536:GEC540 GEK536:GEK540 GES536:GES540 GFA536:GFA540 GFI536:GFI540 GFQ536:GFQ540 GFY536:GFY540 GGG536:GGG540 GGO536:GGO540 GGW536:GGW540 GHE536:GHE540 GHM536:GHM540 GHU536:GHU540 GIC536:GIC540 GIK536:GIK540 GIS536:GIS540 GJA536:GJA540 GJI536:GJI540 GJQ536:GJQ540 GJY536:GJY540 GKG536:GKG540 GKO536:GKO540 GKW536:GKW540 GLE536:GLE540 GLM536:GLM540 GLU536:GLU540 GMC536:GMC540 GMK536:GMK540 GMS536:GMS540 GNA536:GNA540 GNI536:GNI540 GNQ536:GNQ540 GNY536:GNY540 GOG536:GOG540 GOO536:GOO540 GOW536:GOW540 GPE536:GPE540 GPM536:GPM540 GPU536:GPU540 GQC536:GQC540 GQK536:GQK540 GQS536:GQS540 GRA536:GRA540 GRI536:GRI540 GRQ536:GRQ540 GRY536:GRY540 GSG536:GSG540 GSO536:GSO540 GSW536:GSW540 GTE536:GTE540 GTM536:GTM540 GTU536:GTU540 GUC536:GUC540 GUK536:GUK540 GUS536:GUS540 GVA536:GVA540 GVI536:GVI540 GVQ536:GVQ540 GVY536:GVY540 GWG536:GWG540 GWO536:GWO540 GWW536:GWW540 GXE536:GXE540 GXM536:GXM540 GXU536:GXU540 GYC536:GYC540 GYK536:GYK540 GYS536:GYS540 GZA536:GZA540 GZI536:GZI540 GZQ536:GZQ540 GZY536:GZY540 HAG536:HAG540 HAO536:HAO540 HAW536:HAW540 HBE536:HBE540 HBM536:HBM540 HBU536:HBU540 HCC536:HCC540 HCK536:HCK540 HCS536:HCS540 HDA536:HDA540 HDI536:HDI540 HDQ536:HDQ540 HDY536:HDY540 HEG536:HEG540 HEO536:HEO540 HEW536:HEW540 HFE536:HFE540 HFM536:HFM540 HFU536:HFU540 HGC536:HGC540 HGK536:HGK540 HGS536:HGS540 HHA536:HHA540 HHI536:HHI540 HHQ536:HHQ540 HHY536:HHY540 HIG536:HIG540 HIO536:HIO540 HIW536:HIW540 HJE536:HJE540 HJM536:HJM540 HJU536:HJU540 HKC536:HKC540 HKK536:HKK540 HKS536:HKS540 HLA536:HLA540 HLI536:HLI540 HLQ536:HLQ540 HLY536:HLY540 HMG536:HMG540 HMO536:HMO540 HMW536:HMW540 HNE536:HNE540 HNM536:HNM540 HNU536:HNU540 HOC536:HOC540 HOK536:HOK540 HOS536:HOS540 HPA536:HPA540 HPI536:HPI540 HPQ536:HPQ540 HPY536:HPY540 HQG536:HQG540 HQO536:HQO540 HQW536:HQW540 HRE536:HRE540 HRM536:HRM540 HRU536:HRU540 HSC536:HSC540 HSK536:HSK540 HSS536:HSS540 HTA536:HTA540 HTI536:HTI540 HTQ536:HTQ540 HTY536:HTY540 HUG536:HUG540 HUO536:HUO540 HUW536:HUW540 HVE536:HVE540 HVM536:HVM540 HVU536:HVU540 HWC536:HWC540 HWK536:HWK540 HWS536:HWS540 HXA536:HXA540 HXI536:HXI540 HXQ536:HXQ540 HXY536:HXY540 HYG536:HYG540 HYO536:HYO540 HYW536:HYW540 HZE536:HZE540 HZM536:HZM540 HZU536:HZU540 IAC536:IAC540 IAK536:IAK540 IAS536:IAS540 IBA536:IBA540 IBI536:IBI540 IBQ536:IBQ540 IBY536:IBY540 ICG536:ICG540 ICO536:ICO540 ICW536:ICW540 IDE536:IDE540 IDM536:IDM540 IDU536:IDU540 IEC536:IEC540 IEK536:IEK540 IES536:IES540 IFA536:IFA540 IFI536:IFI540 IFQ536:IFQ540 IFY536:IFY540 IGG536:IGG540 IGO536:IGO540 IGW536:IGW540 IHE536:IHE540 IHM536:IHM540 IHU536:IHU540 IIC536:IIC540 IIK536:IIK540 IIS536:IIS540 IJA536:IJA540 IJI536:IJI540 IJQ536:IJQ540 IJY536:IJY540 IKG536:IKG540 IKO536:IKO540 IKW536:IKW540 ILE536:ILE540 ILM536:ILM540 ILU536:ILU540 IMC536:IMC540 IMK536:IMK540 IMS536:IMS540 INA536:INA540 INI536:INI540 INQ536:INQ540 INY536:INY540 IOG536:IOG540 IOO536:IOO540 IOW536:IOW540 IPE536:IPE540 IPM536:IPM540 IPU536:IPU540 IQC536:IQC540 IQK536:IQK540 IQS536:IQS540 IRA536:IRA540 IRI536:IRI540 IRQ536:IRQ540 IRY536:IRY540 ISG536:ISG540 ISO536:ISO540 ISW536:ISW540 ITE536:ITE540 ITM536:ITM540 ITU536:ITU540 IUC536:IUC540 IUK536:IUK540 IUS536:IUS540 IVA536:IVA540 IVI536:IVI540 IVQ536:IVQ540 IVY536:IVY540 IWG536:IWG540 IWO536:IWO540 IWW536:IWW540 IXE536:IXE540 IXM536:IXM540 IXU536:IXU540 IYC536:IYC540 IYK536:IYK540 IYS536:IYS540 IZA536:IZA540 IZI536:IZI540 IZQ536:IZQ540 IZY536:IZY540 JAG536:JAG540 JAO536:JAO540 JAW536:JAW540 JBE536:JBE540 JBM536:JBM540 JBU536:JBU540 JCC536:JCC540 JCK536:JCK540 JCS536:JCS540 JDA536:JDA540 JDI536:JDI540 JDQ536:JDQ540 JDY536:JDY540 JEG536:JEG540 JEO536:JEO540 JEW536:JEW540 JFE536:JFE540 JFM536:JFM540 JFU536:JFU540 JGC536:JGC540 JGK536:JGK540 JGS536:JGS540 JHA536:JHA540 JHI536:JHI540 JHQ536:JHQ540 JHY536:JHY540 JIG536:JIG540 JIO536:JIO540 JIW536:JIW540 JJE536:JJE540 JJM536:JJM540 JJU536:JJU540 JKC536:JKC540 JKK536:JKK540 JKS536:JKS540 JLA536:JLA540 JLI536:JLI540 JLQ536:JLQ540 JLY536:JLY540 JMG536:JMG540 JMO536:JMO540 JMW536:JMW540 JNE536:JNE540 JNM536:JNM540 JNU536:JNU540 JOC536:JOC540 JOK536:JOK540 JOS536:JOS540 JPA536:JPA540 JPI536:JPI540 JPQ536:JPQ540 JPY536:JPY540 JQG536:JQG540 JQO536:JQO540 JQW536:JQW540 JRE536:JRE540 JRM536:JRM540 JRU536:JRU540 JSC536:JSC540 JSK536:JSK540 JSS536:JSS540 JTA536:JTA540 JTI536:JTI540 JTQ536:JTQ540 JTY536:JTY540 JUG536:JUG540 JUO536:JUO540 JUW536:JUW540 JVE536:JVE540 JVM536:JVM540 JVU536:JVU540 JWC536:JWC540 JWK536:JWK540 JWS536:JWS540 JXA536:JXA540 JXI536:JXI540 JXQ536:JXQ540 JXY536:JXY540 JYG536:JYG540 JYO536:JYO540 JYW536:JYW540 JZE536:JZE540 JZM536:JZM540 JZU536:JZU540 KAC536:KAC540 KAK536:KAK540 KAS536:KAS540 KBA536:KBA540 KBI536:KBI540 KBQ536:KBQ540 KBY536:KBY540 KCG536:KCG540 KCO536:KCO540 KCW536:KCW540 KDE536:KDE540 KDM536:KDM540 KDU536:KDU540 KEC536:KEC540 KEK536:KEK540 KES536:KES540 KFA536:KFA540 KFI536:KFI540 KFQ536:KFQ540 KFY536:KFY540 KGG536:KGG540 KGO536:KGO540 KGW536:KGW540 KHE536:KHE540 KHM536:KHM540 KHU536:KHU540 KIC536:KIC540 KIK536:KIK540 KIS536:KIS540 KJA536:KJA540 KJI536:KJI540 KJQ536:KJQ540 KJY536:KJY540 KKG536:KKG540 KKO536:KKO540 KKW536:KKW540 KLE536:KLE540 KLM536:KLM540 KLU536:KLU540 KMC536:KMC540 KMK536:KMK540 KMS536:KMS540 KNA536:KNA540 KNI536:KNI540 KNQ536:KNQ540 KNY536:KNY540 KOG536:KOG540 KOO536:KOO540 KOW536:KOW540 KPE536:KPE540 KPM536:KPM540 KPU536:KPU540 KQC536:KQC540 KQK536:KQK540 KQS536:KQS540 KRA536:KRA540 KRI536:KRI540 KRQ536:KRQ540 KRY536:KRY540 KSG536:KSG540 KSO536:KSO540 KSW536:KSW540 KTE536:KTE540 KTM536:KTM540 KTU536:KTU540 KUC536:KUC540 KUK536:KUK540 KUS536:KUS540 KVA536:KVA540 KVI536:KVI540 KVQ536:KVQ540 KVY536:KVY540 KWG536:KWG540 KWO536:KWO540 KWW536:KWW540 KXE536:KXE540 KXM536:KXM540 KXU536:KXU540 KYC536:KYC540 KYK536:KYK540 KYS536:KYS540 KZA536:KZA540 KZI536:KZI540 KZQ536:KZQ540 KZY536:KZY540 LAG536:LAG540 LAO536:LAO540 LAW536:LAW540 LBE536:LBE540 LBM536:LBM540 LBU536:LBU540 LCC536:LCC540 LCK536:LCK540 LCS536:LCS540 LDA536:LDA540 LDI536:LDI540 LDQ536:LDQ540 LDY536:LDY540 LEG536:LEG540 LEO536:LEO540 LEW536:LEW540 LFE536:LFE540 LFM536:LFM540 LFU536:LFU540 LGC536:LGC540 LGK536:LGK540 LGS536:LGS540 LHA536:LHA540 LHI536:LHI540 LHQ536:LHQ540 LHY536:LHY540 LIG536:LIG540 LIO536:LIO540 LIW536:LIW540 LJE536:LJE540 LJM536:LJM540 LJU536:LJU540 LKC536:LKC540 LKK536:LKK540 LKS536:LKS540 LLA536:LLA540 LLI536:LLI540 LLQ536:LLQ540 LLY536:LLY540 LMG536:LMG540 LMO536:LMO540 LMW536:LMW540 LNE536:LNE540 LNM536:LNM540 LNU536:LNU540 LOC536:LOC540 LOK536:LOK540 LOS536:LOS540 LPA536:LPA540 LPI536:LPI540 LPQ536:LPQ540 LPY536:LPY540 LQG536:LQG540 LQO536:LQO540 LQW536:LQW540 LRE536:LRE540 LRM536:LRM540 LRU536:LRU540 LSC536:LSC540 LSK536:LSK540 LSS536:LSS540 LTA536:LTA540 LTI536:LTI540 LTQ536:LTQ540 LTY536:LTY540 LUG536:LUG540 LUO536:LUO540 LUW536:LUW540 LVE536:LVE540 LVM536:LVM540 LVU536:LVU540 LWC536:LWC540 LWK536:LWK540 LWS536:LWS540 LXA536:LXA540 LXI536:LXI540 LXQ536:LXQ540 LXY536:LXY540 LYG536:LYG540 LYO536:LYO540 LYW536:LYW540 LZE536:LZE540 LZM536:LZM540 LZU536:LZU540 MAC536:MAC540 MAK536:MAK540 MAS536:MAS540 MBA536:MBA540 MBI536:MBI540 MBQ536:MBQ540 MBY536:MBY540 MCG536:MCG540 MCO536:MCO540 MCW536:MCW540 MDE536:MDE540 MDM536:MDM540 MDU536:MDU540 MEC536:MEC540 MEK536:MEK540 MES536:MES540 MFA536:MFA540 MFI536:MFI540 MFQ536:MFQ540 MFY536:MFY540 MGG536:MGG540 MGO536:MGO540 MGW536:MGW540 MHE536:MHE540 MHM536:MHM540 MHU536:MHU540 MIC536:MIC540 MIK536:MIK540 MIS536:MIS540 MJA536:MJA540 MJI536:MJI540 MJQ536:MJQ540 MJY536:MJY540 MKG536:MKG540 MKO536:MKO540 MKW536:MKW540 MLE536:MLE540 MLM536:MLM540 MLU536:MLU540 MMC536:MMC540 MMK536:MMK540 MMS536:MMS540 MNA536:MNA540 MNI536:MNI540 MNQ536:MNQ540 MNY536:MNY540 MOG536:MOG540 MOO536:MOO540 MOW536:MOW540 MPE536:MPE540 MPM536:MPM540 MPU536:MPU540 MQC536:MQC540 MQK536:MQK540 MQS536:MQS540 MRA536:MRA540 MRI536:MRI540 MRQ536:MRQ540 MRY536:MRY540 MSG536:MSG540 MSO536:MSO540 MSW536:MSW540 MTE536:MTE540 MTM536:MTM540 MTU536:MTU540 MUC536:MUC540 MUK536:MUK540 MUS536:MUS540 MVA536:MVA540 MVI536:MVI540 MVQ536:MVQ540 MVY536:MVY540 MWG536:MWG540 MWO536:MWO540 MWW536:MWW540 MXE536:MXE540 MXM536:MXM540 MXU536:MXU540 MYC536:MYC540 MYK536:MYK540 MYS536:MYS540 MZA536:MZA540 MZI536:MZI540 MZQ536:MZQ540 MZY536:MZY540 NAG536:NAG540 NAO536:NAO540 NAW536:NAW540 NBE536:NBE540 NBM536:NBM540 NBU536:NBU540 NCC536:NCC540 NCK536:NCK540 NCS536:NCS540 NDA536:NDA540 NDI536:NDI540 NDQ536:NDQ540 NDY536:NDY540 NEG536:NEG540 NEO536:NEO540 NEW536:NEW540 NFE536:NFE540 NFM536:NFM540 NFU536:NFU540 NGC536:NGC540 NGK536:NGK540 NGS536:NGS540 NHA536:NHA540 NHI536:NHI540 NHQ536:NHQ540 NHY536:NHY540 NIG536:NIG540 NIO536:NIO540 NIW536:NIW540 NJE536:NJE540 NJM536:NJM540 NJU536:NJU540 NKC536:NKC540 NKK536:NKK540 NKS536:NKS540 NLA536:NLA540 NLI536:NLI540 NLQ536:NLQ540 NLY536:NLY540 NMG536:NMG540 NMO536:NMO540 NMW536:NMW540 NNE536:NNE540 NNM536:NNM540 NNU536:NNU540 NOC536:NOC540 NOK536:NOK540 NOS536:NOS540 NPA536:NPA540 NPI536:NPI540 NPQ536:NPQ540 NPY536:NPY540 NQG536:NQG540 NQO536:NQO540 NQW536:NQW540 NRE536:NRE540 NRM536:NRM540 NRU536:NRU540 NSC536:NSC540 NSK536:NSK540 NSS536:NSS540 NTA536:NTA540 NTI536:NTI540 NTQ536:NTQ540 NTY536:NTY540 NUG536:NUG540 NUO536:NUO540 NUW536:NUW540 NVE536:NVE540 NVM536:NVM540 NVU536:NVU540 NWC536:NWC540 NWK536:NWK540 NWS536:NWS540 NXA536:NXA540 NXI536:NXI540 NXQ536:NXQ540 NXY536:NXY540 NYG536:NYG540 NYO536:NYO540 NYW536:NYW540 NZE536:NZE540 NZM536:NZM540 NZU536:NZU540 OAC536:OAC540 OAK536:OAK540 OAS536:OAS540 OBA536:OBA540 OBI536:OBI540 OBQ536:OBQ540 OBY536:OBY540 OCG536:OCG540 OCO536:OCO540 OCW536:OCW540 ODE536:ODE540 ODM536:ODM540 ODU536:ODU540 OEC536:OEC540 OEK536:OEK540 OES536:OES540 OFA536:OFA540 OFI536:OFI540 OFQ536:OFQ540 OFY536:OFY540 OGG536:OGG540 OGO536:OGO540 OGW536:OGW540 OHE536:OHE540 OHM536:OHM540 OHU536:OHU540 OIC536:OIC540 OIK536:OIK540 OIS536:OIS540 OJA536:OJA540 OJI536:OJI540 OJQ536:OJQ540 OJY536:OJY540 OKG536:OKG540 OKO536:OKO540 OKW536:OKW540 OLE536:OLE540 OLM536:OLM540 OLU536:OLU540 OMC536:OMC540 OMK536:OMK540 OMS536:OMS540 ONA536:ONA540 ONI536:ONI540 ONQ536:ONQ540 ONY536:ONY540 OOG536:OOG540 OOO536:OOO540 OOW536:OOW540 OPE536:OPE540 OPM536:OPM540 OPU536:OPU540 OQC536:OQC540 OQK536:OQK540 OQS536:OQS540 ORA536:ORA540 ORI536:ORI540 ORQ536:ORQ540 ORY536:ORY540 OSG536:OSG540 OSO536:OSO540 OSW536:OSW540 OTE536:OTE540 OTM536:OTM540 OTU536:OTU540 OUC536:OUC540 OUK536:OUK540 OUS536:OUS540 OVA536:OVA540 OVI536:OVI540 OVQ536:OVQ540 OVY536:OVY540 OWG536:OWG540 OWO536:OWO540 OWW536:OWW540 OXE536:OXE540 OXM536:OXM540 OXU536:OXU540 OYC536:OYC540 OYK536:OYK540 OYS536:OYS540 OZA536:OZA540 OZI536:OZI540 OZQ536:OZQ540 OZY536:OZY540 PAG536:PAG540 PAO536:PAO540 PAW536:PAW540 PBE536:PBE540 PBM536:PBM540 PBU536:PBU540 PCC536:PCC540 PCK536:PCK540 PCS536:PCS540 PDA536:PDA540 PDI536:PDI540 PDQ536:PDQ540 PDY536:PDY540 PEG536:PEG540 PEO536:PEO540 PEW536:PEW540 PFE536:PFE540 PFM536:PFM540 PFU536:PFU540 PGC536:PGC540 PGK536:PGK540 PGS536:PGS540 PHA536:PHA540 PHI536:PHI540 PHQ536:PHQ540 PHY536:PHY540 PIG536:PIG540 PIO536:PIO540 PIW536:PIW540 PJE536:PJE540 PJM536:PJM540 PJU536:PJU540 PKC536:PKC540 PKK536:PKK540 PKS536:PKS540 PLA536:PLA540 PLI536:PLI540 PLQ536:PLQ540 PLY536:PLY540 PMG536:PMG540 PMO536:PMO540 PMW536:PMW540 PNE536:PNE540 PNM536:PNM540 PNU536:PNU540 POC536:POC540 POK536:POK540 POS536:POS540 PPA536:PPA540 PPI536:PPI540 PPQ536:PPQ540 PPY536:PPY540 PQG536:PQG540 PQO536:PQO540 PQW536:PQW540 PRE536:PRE540 PRM536:PRM540 PRU536:PRU540 PSC536:PSC540 PSK536:PSK540 PSS536:PSS540 PTA536:PTA540 PTI536:PTI540 PTQ536:PTQ540 PTY536:PTY540 PUG536:PUG540 PUO536:PUO540 PUW536:PUW540 PVE536:PVE540 PVM536:PVM540 PVU536:PVU540 PWC536:PWC540 PWK536:PWK540 PWS536:PWS540 PXA536:PXA540 PXI536:PXI540 PXQ536:PXQ540 PXY536:PXY540 PYG536:PYG540 PYO536:PYO540 PYW536:PYW540 PZE536:PZE540 PZM536:PZM540 PZU536:PZU540 QAC536:QAC540 QAK536:QAK540 QAS536:QAS540 QBA536:QBA540 QBI536:QBI540 QBQ536:QBQ540 QBY536:QBY540 QCG536:QCG540 QCO536:QCO540 QCW536:QCW540 QDE536:QDE540 QDM536:QDM540 QDU536:QDU540 QEC536:QEC540 QEK536:QEK540 QES536:QES540 QFA536:QFA540 QFI536:QFI540 QFQ536:QFQ540 QFY536:QFY540 QGG536:QGG540 QGO536:QGO540 QGW536:QGW540 QHE536:QHE540 QHM536:QHM540 QHU536:QHU540 QIC536:QIC540 QIK536:QIK540 QIS536:QIS540 QJA536:QJA540 QJI536:QJI540 QJQ536:QJQ540 QJY536:QJY540 QKG536:QKG540 QKO536:QKO540 QKW536:QKW540 QLE536:QLE540 QLM536:QLM540 QLU536:QLU540 QMC536:QMC540 QMK536:QMK540 QMS536:QMS540 QNA536:QNA540 QNI536:QNI540 QNQ536:QNQ540 QNY536:QNY540 QOG536:QOG540 QOO536:QOO540 QOW536:QOW540 QPE536:QPE540 QPM536:QPM540 QPU536:QPU540 QQC536:QQC540 QQK536:QQK540 QQS536:QQS540 QRA536:QRA540 QRI536:QRI540 QRQ536:QRQ540 QRY536:QRY540 QSG536:QSG540 QSO536:QSO540 QSW536:QSW540 QTE536:QTE540 QTM536:QTM540 QTU536:QTU540 QUC536:QUC540 QUK536:QUK540 QUS536:QUS540 QVA536:QVA540 QVI536:QVI540 QVQ536:QVQ540 QVY536:QVY540 QWG536:QWG540 QWO536:QWO540 QWW536:QWW540 QXE536:QXE540 QXM536:QXM540 QXU536:QXU540 QYC536:QYC540 QYK536:QYK540 QYS536:QYS540 QZA536:QZA540 QZI536:QZI540 QZQ536:QZQ540 QZY536:QZY540 RAG536:RAG540 RAO536:RAO540 RAW536:RAW540 RBE536:RBE540 RBM536:RBM540 RBU536:RBU540 RCC536:RCC540 RCK536:RCK540 RCS536:RCS540 RDA536:RDA540 RDI536:RDI540 RDQ536:RDQ540 RDY536:RDY540 REG536:REG540 REO536:REO540 REW536:REW540 RFE536:RFE540 RFM536:RFM540 RFU536:RFU540 RGC536:RGC540 RGK536:RGK540 RGS536:RGS540 RHA536:RHA540 RHI536:RHI540 RHQ536:RHQ540 RHY536:RHY540 RIG536:RIG540 RIO536:RIO540 RIW536:RIW540 RJE536:RJE540 RJM536:RJM540 RJU536:RJU540 RKC536:RKC540 RKK536:RKK540 RKS536:RKS540 RLA536:RLA540 RLI536:RLI540 RLQ536:RLQ540 RLY536:RLY540 RMG536:RMG540 RMO536:RMO540 RMW536:RMW540 RNE536:RNE540 RNM536:RNM540 RNU536:RNU540 ROC536:ROC540 ROK536:ROK540 ROS536:ROS540 RPA536:RPA540 RPI536:RPI540 RPQ536:RPQ540 RPY536:RPY540 RQG536:RQG540 RQO536:RQO540 RQW536:RQW540 RRE536:RRE540 RRM536:RRM540 RRU536:RRU540 RSC536:RSC540 RSK536:RSK540 RSS536:RSS540 RTA536:RTA540 RTI536:RTI540 RTQ536:RTQ540 RTY536:RTY540 RUG536:RUG540 RUO536:RUO540 RUW536:RUW540 RVE536:RVE540 RVM536:RVM540 RVU536:RVU540 RWC536:RWC540 RWK536:RWK540 RWS536:RWS540 RXA536:RXA540 RXI536:RXI540 RXQ536:RXQ540 RXY536:RXY540 RYG536:RYG540 RYO536:RYO540 RYW536:RYW540 RZE536:RZE540 RZM536:RZM540 RZU536:RZU540 SAC536:SAC540 SAK536:SAK540 SAS536:SAS540 SBA536:SBA540 SBI536:SBI540 SBQ536:SBQ540 SBY536:SBY540 SCG536:SCG540 SCO536:SCO540 SCW536:SCW540 SDE536:SDE540 SDM536:SDM540 SDU536:SDU540 SEC536:SEC540 SEK536:SEK540 SES536:SES540 SFA536:SFA540 SFI536:SFI540 SFQ536:SFQ540 SFY536:SFY540 SGG536:SGG540 SGO536:SGO540 SGW536:SGW540 SHE536:SHE540 SHM536:SHM540 SHU536:SHU540 SIC536:SIC540 SIK536:SIK540 SIS536:SIS540 SJA536:SJA540 SJI536:SJI540 SJQ536:SJQ540 SJY536:SJY540 SKG536:SKG540 SKO536:SKO540 SKW536:SKW540 SLE536:SLE540 SLM536:SLM540 SLU536:SLU540 SMC536:SMC540 SMK536:SMK540 SMS536:SMS540 SNA536:SNA540 SNI536:SNI540 SNQ536:SNQ540 SNY536:SNY540 SOG536:SOG540 SOO536:SOO540 SOW536:SOW540 SPE536:SPE540 SPM536:SPM540 SPU536:SPU540 SQC536:SQC540 SQK536:SQK540 SQS536:SQS540 SRA536:SRA540 SRI536:SRI540 SRQ536:SRQ540 SRY536:SRY540 SSG536:SSG540 SSO536:SSO540 SSW536:SSW540 STE536:STE540 STM536:STM540 STU536:STU540 SUC536:SUC540 SUK536:SUK540 SUS536:SUS540 SVA536:SVA540 SVI536:SVI540 SVQ536:SVQ540 SVY536:SVY540 SWG536:SWG540 SWO536:SWO540 SWW536:SWW540 SXE536:SXE540 SXM536:SXM540 SXU536:SXU540 SYC536:SYC540 SYK536:SYK540 SYS536:SYS540 SZA536:SZA540 SZI536:SZI540 SZQ536:SZQ540 SZY536:SZY540 TAG536:TAG540 TAO536:TAO540 TAW536:TAW540 TBE536:TBE540 TBM536:TBM540 TBU536:TBU540 TCC536:TCC540 TCK536:TCK540 TCS536:TCS540 TDA536:TDA540 TDI536:TDI540 TDQ536:TDQ540 TDY536:TDY540 TEG536:TEG540 TEO536:TEO540 TEW536:TEW540 TFE536:TFE540 TFM536:TFM540 TFU536:TFU540 TGC536:TGC540 TGK536:TGK540 TGS536:TGS540 THA536:THA540 THI536:THI540 THQ536:THQ540 THY536:THY540 TIG536:TIG540 TIO536:TIO540 TIW536:TIW540 TJE536:TJE540 TJM536:TJM540 TJU536:TJU540 TKC536:TKC540 TKK536:TKK540 TKS536:TKS540 TLA536:TLA540 TLI536:TLI540 TLQ536:TLQ540 TLY536:TLY540 TMG536:TMG540 TMO536:TMO540 TMW536:TMW540 TNE536:TNE540 TNM536:TNM540 TNU536:TNU540 TOC536:TOC540 TOK536:TOK540 TOS536:TOS540 TPA536:TPA540 TPI536:TPI540 TPQ536:TPQ540 TPY536:TPY540 TQG536:TQG540 TQO536:TQO540 TQW536:TQW540 TRE536:TRE540 TRM536:TRM540 TRU536:TRU540 TSC536:TSC540 TSK536:TSK540 TSS536:TSS540 TTA536:TTA540 TTI536:TTI540 TTQ536:TTQ540 TTY536:TTY540 TUG536:TUG540 TUO536:TUO540 TUW536:TUW540 TVE536:TVE540 TVM536:TVM540 TVU536:TVU540 TWC536:TWC540 TWK536:TWK540 TWS536:TWS540 TXA536:TXA540 TXI536:TXI540 TXQ536:TXQ540 TXY536:TXY540 TYG536:TYG540 TYO536:TYO540 TYW536:TYW540 TZE536:TZE540 TZM536:TZM540 TZU536:TZU540 UAC536:UAC540 UAK536:UAK540 UAS536:UAS540 UBA536:UBA540 UBI536:UBI540 UBQ536:UBQ540 UBY536:UBY540 UCG536:UCG540 UCO536:UCO540 UCW536:UCW540 UDE536:UDE540 UDM536:UDM540 UDU536:UDU540 UEC536:UEC540 UEK536:UEK540 UES536:UES540 UFA536:UFA540 UFI536:UFI540 UFQ536:UFQ540 UFY536:UFY540 UGG536:UGG540 UGO536:UGO540 UGW536:UGW540 UHE536:UHE540 UHM536:UHM540 UHU536:UHU540 UIC536:UIC540 UIK536:UIK540 UIS536:UIS540 UJA536:UJA540 UJI536:UJI540 UJQ536:UJQ540 UJY536:UJY540 UKG536:UKG540 UKO536:UKO540 UKW536:UKW540 ULE536:ULE540 ULM536:ULM540 ULU536:ULU540 UMC536:UMC540 UMK536:UMK540 UMS536:UMS540 UNA536:UNA540 UNI536:UNI540 UNQ536:UNQ540 UNY536:UNY540 UOG536:UOG540 UOO536:UOO540 UOW536:UOW540 UPE536:UPE540 UPM536:UPM540 UPU536:UPU540 UQC536:UQC540 UQK536:UQK540 UQS536:UQS540 URA536:URA540 URI536:URI540 URQ536:URQ540 URY536:URY540 USG536:USG540 USO536:USO540 USW536:USW540 UTE536:UTE540 UTM536:UTM540 UTU536:UTU540 UUC536:UUC540 UUK536:UUK540 UUS536:UUS540 UVA536:UVA540 UVI536:UVI540 UVQ536:UVQ540 UVY536:UVY540 UWG536:UWG540 UWO536:UWO540 UWW536:UWW540 UXE536:UXE540 UXM536:UXM540 UXU536:UXU540 UYC536:UYC540 UYK536:UYK540 UYS536:UYS540 UZA536:UZA540 UZI536:UZI540 UZQ536:UZQ540 UZY536:UZY540 VAG536:VAG540 VAO536:VAO540 VAW536:VAW540 VBE536:VBE540 VBM536:VBM540 VBU536:VBU540 VCC536:VCC540 VCK536:VCK540 VCS536:VCS540 VDA536:VDA540 VDI536:VDI540 VDQ536:VDQ540 VDY536:VDY540 VEG536:VEG540 VEO536:VEO540 VEW536:VEW540 VFE536:VFE540 VFM536:VFM540 VFU536:VFU540 VGC536:VGC540 VGK536:VGK540 VGS536:VGS540 VHA536:VHA540 VHI536:VHI540 VHQ536:VHQ540 VHY536:VHY540 VIG536:VIG540 VIO536:VIO540 VIW536:VIW540 VJE536:VJE540 VJM536:VJM540 VJU536:VJU540 VKC536:VKC540 VKK536:VKK540 VKS536:VKS540 VLA536:VLA540 VLI536:VLI540 VLQ536:VLQ540 VLY536:VLY540 VMG536:VMG540 VMO536:VMO540 VMW536:VMW540 VNE536:VNE540 VNM536:VNM540 VNU536:VNU540 VOC536:VOC540 VOK536:VOK540 VOS536:VOS540 VPA536:VPA540 VPI536:VPI540 VPQ536:VPQ540 VPY536:VPY540 VQG536:VQG540 VQO536:VQO540 VQW536:VQW540 VRE536:VRE540 VRM536:VRM540 VRU536:VRU540 VSC536:VSC540 VSK536:VSK540 VSS536:VSS540 VTA536:VTA540 VTI536:VTI540 VTQ536:VTQ540 VTY536:VTY540 VUG536:VUG540 VUO536:VUO540 VUW536:VUW540 VVE536:VVE540 VVM536:VVM540 VVU536:VVU540 VWC536:VWC540 VWK536:VWK540 VWS536:VWS540 VXA536:VXA540 VXI536:VXI540 VXQ536:VXQ540 VXY536:VXY540 VYG536:VYG540 VYO536:VYO540 VYW536:VYW540 VZE536:VZE540 VZM536:VZM540 VZU536:VZU540 WAC536:WAC540 WAK536:WAK540 WAS536:WAS540 WBA536:WBA540 WBI536:WBI540 WBQ536:WBQ540 WBY536:WBY540 WCG536:WCG540 WCO536:WCO540 WCW536:WCW540 WDE536:WDE540 WDM536:WDM540 WDU536:WDU540 WEC536:WEC540 WEK536:WEK540 WES536:WES540 WFA536:WFA540 WFI536:WFI540 WFQ536:WFQ540 WFY536:WFY540 WGG536:WGG540 WGO536:WGO540 WGW536:WGW540 WHE536:WHE540 WHM536:WHM540 WHU536:WHU540 WIC536:WIC540 WIK536:WIK540 WIS536:WIS540 WJA536:WJA540 WJI536:WJI540 WJQ536:WJQ540 WJY536:WJY540 WKG536:WKG540 WKO536:WKO540 WKW536:WKW540 WLE536:WLE540 WLM536:WLM540 WLU536:WLU540 WMC536:WMC540 WMK536:WMK540 WMS536:WMS540 WNA536:WNA540 WNI536:WNI540 WNQ536:WNQ540 WNY536:WNY540 WOG536:WOG540 WOO536:WOO540 WOW536:WOW540 WPE536:WPE540 WPM536:WPM540 WPU536:WPU540 WQC536:WQC540 WQK536:WQK540 WQS536:WQS540 WRA536:WRA540 WRI536:WRI540 WRQ536:WRQ540 WRY536:WRY540 WSG536:WSG540 WSO536:WSO540 WSW536:WSW540 WTE536:WTE540 WTM536:WTM540 WTU536:WTU540 WUC536:WUC540 WUK536:WUK540 WUS536:WUS540 WVA536:WVA540 WVI536:WVI540 WVQ536:WVQ540 WVY536:WVY540 WWG536:WWG540 WWO536:WWO540 WWW536:WWW540 WXE536:WXE540 WXM536:WXM540 WXU536:WXU540 WYC536:WYC540 WYK536:WYK540 WYS536:WYS540 WZA536:WZA540 WZI536:WZI540 WZQ536:WZQ540 WZY536:WZY540 XAG536:XAG540 XAO536:XAO540 XAW536:XAW540 XBE536:XBE540 XBM536:XBM540 XBU536:XBU540 XCC536:XCC540 XCK536:XCK540 XCS536:XCS540 XDA536:XDA540 XDI536:XDI540 XDQ536:XDQ540 XDY536:XDY540 XEG536:XEG540 XEO536:XEO540 XEW536:XEW540">
    <cfRule type="duplicateValues" dxfId="1231" priority="6"/>
  </conditionalFormatting>
  <conditionalFormatting sqref="B13:B16">
    <cfRule type="duplicateValues" dxfId="1230" priority="35"/>
    <cfRule type="duplicateValues" dxfId="1229" priority="36"/>
  </conditionalFormatting>
  <conditionalFormatting sqref="B112:B128">
    <cfRule type="duplicateValues" dxfId="1228" priority="45"/>
  </conditionalFormatting>
  <conditionalFormatting sqref="B118:B122 B124:B128">
    <cfRule type="duplicateValues" dxfId="1227" priority="42"/>
  </conditionalFormatting>
  <conditionalFormatting sqref="B267:B279">
    <cfRule type="duplicateValues" dxfId="1226" priority="29"/>
    <cfRule type="duplicateValues" dxfId="1225" priority="30"/>
  </conditionalFormatting>
  <conditionalFormatting sqref="B547">
    <cfRule type="duplicateValues" dxfId="1224" priority="1"/>
    <cfRule type="duplicateValues" dxfId="1223" priority="2"/>
  </conditionalFormatting>
  <conditionalFormatting sqref="B548">
    <cfRule type="duplicateValues" dxfId="1222" priority="15"/>
    <cfRule type="duplicateValues" dxfId="1221" priority="16"/>
  </conditionalFormatting>
  <conditionalFormatting sqref="B549">
    <cfRule type="duplicateValues" dxfId="1220" priority="11"/>
    <cfRule type="duplicateValues" dxfId="1219" priority="12"/>
    <cfRule type="duplicateValues" dxfId="1218" priority="13"/>
  </conditionalFormatting>
  <conditionalFormatting sqref="B550:B551">
    <cfRule type="duplicateValues" dxfId="1217" priority="8"/>
    <cfRule type="duplicateValues" dxfId="1216" priority="9"/>
  </conditionalFormatting>
  <conditionalFormatting sqref="B563:B572 B206:B266 B280:B529 B552:B561 B532:B546">
    <cfRule type="duplicateValues" dxfId="1215" priority="25"/>
  </conditionalFormatting>
  <conditionalFormatting sqref="B563:B572 B206:B530 B552:B561 B532:B547">
    <cfRule type="duplicateValues" dxfId="1214" priority="24"/>
  </conditionalFormatting>
  <conditionalFormatting sqref="B563:B572">
    <cfRule type="duplicateValues" dxfId="1213" priority="27"/>
  </conditionalFormatting>
  <conditionalFormatting sqref="B573:B580 B583:B1048576">
    <cfRule type="duplicateValues" dxfId="1212" priority="41"/>
  </conditionalFormatting>
  <conditionalFormatting sqref="B573:B1048576 B12 B1:B6 B129:B205 B17:B111">
    <cfRule type="duplicateValues" dxfId="1211" priority="39"/>
  </conditionalFormatting>
  <conditionalFormatting sqref="B573:B1048576">
    <cfRule type="duplicateValues" dxfId="1210" priority="38"/>
  </conditionalFormatting>
  <conditionalFormatting sqref="C13:C16">
    <cfRule type="duplicateValues" dxfId="1209" priority="37"/>
  </conditionalFormatting>
  <conditionalFormatting sqref="C179:C189">
    <cfRule type="duplicateValues" dxfId="1208" priority="46"/>
  </conditionalFormatting>
  <conditionalFormatting sqref="C233">
    <cfRule type="duplicateValues" dxfId="1207" priority="32"/>
  </conditionalFormatting>
  <conditionalFormatting sqref="C267:C279">
    <cfRule type="duplicateValues" dxfId="1206" priority="31"/>
  </conditionalFormatting>
  <conditionalFormatting sqref="C547">
    <cfRule type="duplicateValues" dxfId="1205" priority="3"/>
  </conditionalFormatting>
  <conditionalFormatting sqref="C548">
    <cfRule type="duplicateValues" dxfId="1204" priority="17"/>
  </conditionalFormatting>
  <conditionalFormatting sqref="C549">
    <cfRule type="duplicateValues" dxfId="1203" priority="14"/>
  </conditionalFormatting>
  <conditionalFormatting sqref="C550:C551">
    <cfRule type="duplicateValues" dxfId="1202" priority="10"/>
  </conditionalFormatting>
  <conditionalFormatting sqref="C563:C572 C206:C266 C444:C529 C280:C442 C552:C561 C532:C546">
    <cfRule type="duplicateValues" dxfId="1201" priority="28"/>
  </conditionalFormatting>
  <conditionalFormatting sqref="C573:C1048576 A113:A117 A123 C12 C1:C6 C17:C205">
    <cfRule type="duplicateValues" dxfId="1200" priority="44"/>
  </conditionalFormatting>
  <conditionalFormatting sqref="C581:C582">
    <cfRule type="duplicateValues" dxfId="1199" priority="34"/>
  </conditionalFormatting>
  <conditionalFormatting sqref="J25:J163 J165:J181 J183:J192 J194:J202 J209:J222 J224:J296 J427:J444 J522:J529 J531:J532">
    <cfRule type="notContainsBlanks" dxfId="1198" priority="40">
      <formula>LEN(TRIM(J25))&gt;0</formula>
    </cfRule>
  </conditionalFormatting>
  <conditionalFormatting sqref="J204:J207 J299:J301 J306:J350 J352:J417 J446:J462 J464:J520">
    <cfRule type="notContainsBlanks" dxfId="1197" priority="26">
      <formula>LEN(TRIM(J204))&gt;0</formula>
    </cfRule>
  </conditionalFormatting>
  <conditionalFormatting sqref="J536:J540 R536:R540 Z536:Z540 AH536:AH540 AP536:AP540 AX536:AX540 BF536:BF540 BN536:BN540 BV536:BV540 CD536:CD540 CL536:CL540 CT536:CT540 DB536:DB540 DJ536:DJ540 DR536:DR540 DZ536:DZ540 EH536:EH540 EP536:EP540 EX536:EX540 FF536:FF540 FN536:FN540 FV536:FV540 GD536:GD540 GL536:GL540 GT536:GT540 HB536:HB540 HJ536:HJ540 HR536:HR540 HZ536:HZ540 IH536:IH540 IP536:IP540 IX536:IX540 JF536:JF540 JN536:JN540 JV536:JV540 KD536:KD540 KL536:KL540 KT536:KT540 LB536:LB540 LJ536:LJ540 LR536:LR540 LZ536:LZ540 MH536:MH540 MP536:MP540 MX536:MX540 NF536:NF540 NN536:NN540 NV536:NV540 OD536:OD540 OL536:OL540 OT536:OT540 PB536:PB540 PJ536:PJ540 PR536:PR540 PZ536:PZ540 QH536:QH540 QP536:QP540 QX536:QX540 RF536:RF540 RN536:RN540 RV536:RV540 SD536:SD540 SL536:SL540 ST536:ST540 TB536:TB540 TJ536:TJ540 TR536:TR540 TZ536:TZ540 UH536:UH540 UP536:UP540 UX536:UX540 VF536:VF540 VN536:VN540 VV536:VV540 WD536:WD540 WL536:WL540 WT536:WT540 XB536:XB540 XJ536:XJ540 XR536:XR540 XZ536:XZ540 YH536:YH540 YP536:YP540 YX536:YX540 ZF536:ZF540 ZN536:ZN540 ZV536:ZV540 AAD536:AAD540 AAL536:AAL540 AAT536:AAT540 ABB536:ABB540 ABJ536:ABJ540 ABR536:ABR540 ABZ536:ABZ540 ACH536:ACH540 ACP536:ACP540 ACX536:ACX540 ADF536:ADF540 ADN536:ADN540 ADV536:ADV540 AED536:AED540 AEL536:AEL540 AET536:AET540 AFB536:AFB540 AFJ536:AFJ540 AFR536:AFR540 AFZ536:AFZ540 AGH536:AGH540 AGP536:AGP540 AGX536:AGX540 AHF536:AHF540 AHN536:AHN540 AHV536:AHV540 AID536:AID540 AIL536:AIL540 AIT536:AIT540 AJB536:AJB540 AJJ536:AJJ540 AJR536:AJR540 AJZ536:AJZ540 AKH536:AKH540 AKP536:AKP540 AKX536:AKX540 ALF536:ALF540 ALN536:ALN540 ALV536:ALV540 AMD536:AMD540 AML536:AML540 AMT536:AMT540 ANB536:ANB540 ANJ536:ANJ540 ANR536:ANR540 ANZ536:ANZ540 AOH536:AOH540 AOP536:AOP540 AOX536:AOX540 APF536:APF540 APN536:APN540 APV536:APV540 AQD536:AQD540 AQL536:AQL540 AQT536:AQT540 ARB536:ARB540 ARJ536:ARJ540 ARR536:ARR540 ARZ536:ARZ540 ASH536:ASH540 ASP536:ASP540 ASX536:ASX540 ATF536:ATF540 ATN536:ATN540 ATV536:ATV540 AUD536:AUD540 AUL536:AUL540 AUT536:AUT540 AVB536:AVB540 AVJ536:AVJ540 AVR536:AVR540 AVZ536:AVZ540 AWH536:AWH540 AWP536:AWP540 AWX536:AWX540 AXF536:AXF540 AXN536:AXN540 AXV536:AXV540 AYD536:AYD540 AYL536:AYL540 AYT536:AYT540 AZB536:AZB540 AZJ536:AZJ540 AZR536:AZR540 AZZ536:AZZ540 BAH536:BAH540 BAP536:BAP540 BAX536:BAX540 BBF536:BBF540 BBN536:BBN540 BBV536:BBV540 BCD536:BCD540 BCL536:BCL540 BCT536:BCT540 BDB536:BDB540 BDJ536:BDJ540 BDR536:BDR540 BDZ536:BDZ540 BEH536:BEH540 BEP536:BEP540 BEX536:BEX540 BFF536:BFF540 BFN536:BFN540 BFV536:BFV540 BGD536:BGD540 BGL536:BGL540 BGT536:BGT540 BHB536:BHB540 BHJ536:BHJ540 BHR536:BHR540 BHZ536:BHZ540 BIH536:BIH540 BIP536:BIP540 BIX536:BIX540 BJF536:BJF540 BJN536:BJN540 BJV536:BJV540 BKD536:BKD540 BKL536:BKL540 BKT536:BKT540 BLB536:BLB540 BLJ536:BLJ540 BLR536:BLR540 BLZ536:BLZ540 BMH536:BMH540 BMP536:BMP540 BMX536:BMX540 BNF536:BNF540 BNN536:BNN540 BNV536:BNV540 BOD536:BOD540 BOL536:BOL540 BOT536:BOT540 BPB536:BPB540 BPJ536:BPJ540 BPR536:BPR540 BPZ536:BPZ540 BQH536:BQH540 BQP536:BQP540 BQX536:BQX540 BRF536:BRF540 BRN536:BRN540 BRV536:BRV540 BSD536:BSD540 BSL536:BSL540 BST536:BST540 BTB536:BTB540 BTJ536:BTJ540 BTR536:BTR540 BTZ536:BTZ540 BUH536:BUH540 BUP536:BUP540 BUX536:BUX540 BVF536:BVF540 BVN536:BVN540 BVV536:BVV540 BWD536:BWD540 BWL536:BWL540 BWT536:BWT540 BXB536:BXB540 BXJ536:BXJ540 BXR536:BXR540 BXZ536:BXZ540 BYH536:BYH540 BYP536:BYP540 BYX536:BYX540 BZF536:BZF540 BZN536:BZN540 BZV536:BZV540 CAD536:CAD540 CAL536:CAL540 CAT536:CAT540 CBB536:CBB540 CBJ536:CBJ540 CBR536:CBR540 CBZ536:CBZ540 CCH536:CCH540 CCP536:CCP540 CCX536:CCX540 CDF536:CDF540 CDN536:CDN540 CDV536:CDV540 CED536:CED540 CEL536:CEL540 CET536:CET540 CFB536:CFB540 CFJ536:CFJ540 CFR536:CFR540 CFZ536:CFZ540 CGH536:CGH540 CGP536:CGP540 CGX536:CGX540 CHF536:CHF540 CHN536:CHN540 CHV536:CHV540 CID536:CID540 CIL536:CIL540 CIT536:CIT540 CJB536:CJB540 CJJ536:CJJ540 CJR536:CJR540 CJZ536:CJZ540 CKH536:CKH540 CKP536:CKP540 CKX536:CKX540 CLF536:CLF540 CLN536:CLN540 CLV536:CLV540 CMD536:CMD540 CML536:CML540 CMT536:CMT540 CNB536:CNB540 CNJ536:CNJ540 CNR536:CNR540 CNZ536:CNZ540 COH536:COH540 COP536:COP540 COX536:COX540 CPF536:CPF540 CPN536:CPN540 CPV536:CPV540 CQD536:CQD540 CQL536:CQL540 CQT536:CQT540 CRB536:CRB540 CRJ536:CRJ540 CRR536:CRR540 CRZ536:CRZ540 CSH536:CSH540 CSP536:CSP540 CSX536:CSX540 CTF536:CTF540 CTN536:CTN540 CTV536:CTV540 CUD536:CUD540 CUL536:CUL540 CUT536:CUT540 CVB536:CVB540 CVJ536:CVJ540 CVR536:CVR540 CVZ536:CVZ540 CWH536:CWH540 CWP536:CWP540 CWX536:CWX540 CXF536:CXF540 CXN536:CXN540 CXV536:CXV540 CYD536:CYD540 CYL536:CYL540 CYT536:CYT540 CZB536:CZB540 CZJ536:CZJ540 CZR536:CZR540 CZZ536:CZZ540 DAH536:DAH540 DAP536:DAP540 DAX536:DAX540 DBF536:DBF540 DBN536:DBN540 DBV536:DBV540 DCD536:DCD540 DCL536:DCL540 DCT536:DCT540 DDB536:DDB540 DDJ536:DDJ540 DDR536:DDR540 DDZ536:DDZ540 DEH536:DEH540 DEP536:DEP540 DEX536:DEX540 DFF536:DFF540 DFN536:DFN540 DFV536:DFV540 DGD536:DGD540 DGL536:DGL540 DGT536:DGT540 DHB536:DHB540 DHJ536:DHJ540 DHR536:DHR540 DHZ536:DHZ540 DIH536:DIH540 DIP536:DIP540 DIX536:DIX540 DJF536:DJF540 DJN536:DJN540 DJV536:DJV540 DKD536:DKD540 DKL536:DKL540 DKT536:DKT540 DLB536:DLB540 DLJ536:DLJ540 DLR536:DLR540 DLZ536:DLZ540 DMH536:DMH540 DMP536:DMP540 DMX536:DMX540 DNF536:DNF540 DNN536:DNN540 DNV536:DNV540 DOD536:DOD540 DOL536:DOL540 DOT536:DOT540 DPB536:DPB540 DPJ536:DPJ540 DPR536:DPR540 DPZ536:DPZ540 DQH536:DQH540 DQP536:DQP540 DQX536:DQX540 DRF536:DRF540 DRN536:DRN540 DRV536:DRV540 DSD536:DSD540 DSL536:DSL540 DST536:DST540 DTB536:DTB540 DTJ536:DTJ540 DTR536:DTR540 DTZ536:DTZ540 DUH536:DUH540 DUP536:DUP540 DUX536:DUX540 DVF536:DVF540 DVN536:DVN540 DVV536:DVV540 DWD536:DWD540 DWL536:DWL540 DWT536:DWT540 DXB536:DXB540 DXJ536:DXJ540 DXR536:DXR540 DXZ536:DXZ540 DYH536:DYH540 DYP536:DYP540 DYX536:DYX540 DZF536:DZF540 DZN536:DZN540 DZV536:DZV540 EAD536:EAD540 EAL536:EAL540 EAT536:EAT540 EBB536:EBB540 EBJ536:EBJ540 EBR536:EBR540 EBZ536:EBZ540 ECH536:ECH540 ECP536:ECP540 ECX536:ECX540 EDF536:EDF540 EDN536:EDN540 EDV536:EDV540 EED536:EED540 EEL536:EEL540 EET536:EET540 EFB536:EFB540 EFJ536:EFJ540 EFR536:EFR540 EFZ536:EFZ540 EGH536:EGH540 EGP536:EGP540 EGX536:EGX540 EHF536:EHF540 EHN536:EHN540 EHV536:EHV540 EID536:EID540 EIL536:EIL540 EIT536:EIT540 EJB536:EJB540 EJJ536:EJJ540 EJR536:EJR540 EJZ536:EJZ540 EKH536:EKH540 EKP536:EKP540 EKX536:EKX540 ELF536:ELF540 ELN536:ELN540 ELV536:ELV540 EMD536:EMD540 EML536:EML540 EMT536:EMT540 ENB536:ENB540 ENJ536:ENJ540 ENR536:ENR540 ENZ536:ENZ540 EOH536:EOH540 EOP536:EOP540 EOX536:EOX540 EPF536:EPF540 EPN536:EPN540 EPV536:EPV540 EQD536:EQD540 EQL536:EQL540 EQT536:EQT540 ERB536:ERB540 ERJ536:ERJ540 ERR536:ERR540 ERZ536:ERZ540 ESH536:ESH540 ESP536:ESP540 ESX536:ESX540 ETF536:ETF540 ETN536:ETN540 ETV536:ETV540 EUD536:EUD540 EUL536:EUL540 EUT536:EUT540 EVB536:EVB540 EVJ536:EVJ540 EVR536:EVR540 EVZ536:EVZ540 EWH536:EWH540 EWP536:EWP540 EWX536:EWX540 EXF536:EXF540 EXN536:EXN540 EXV536:EXV540 EYD536:EYD540 EYL536:EYL540 EYT536:EYT540 EZB536:EZB540 EZJ536:EZJ540 EZR536:EZR540 EZZ536:EZZ540 FAH536:FAH540 FAP536:FAP540 FAX536:FAX540 FBF536:FBF540 FBN536:FBN540 FBV536:FBV540 FCD536:FCD540 FCL536:FCL540 FCT536:FCT540 FDB536:FDB540 FDJ536:FDJ540 FDR536:FDR540 FDZ536:FDZ540 FEH536:FEH540 FEP536:FEP540 FEX536:FEX540 FFF536:FFF540 FFN536:FFN540 FFV536:FFV540 FGD536:FGD540 FGL536:FGL540 FGT536:FGT540 FHB536:FHB540 FHJ536:FHJ540 FHR536:FHR540 FHZ536:FHZ540 FIH536:FIH540 FIP536:FIP540 FIX536:FIX540 FJF536:FJF540 FJN536:FJN540 FJV536:FJV540 FKD536:FKD540 FKL536:FKL540 FKT536:FKT540 FLB536:FLB540 FLJ536:FLJ540 FLR536:FLR540 FLZ536:FLZ540 FMH536:FMH540 FMP536:FMP540 FMX536:FMX540 FNF536:FNF540 FNN536:FNN540 FNV536:FNV540 FOD536:FOD540 FOL536:FOL540 FOT536:FOT540 FPB536:FPB540 FPJ536:FPJ540 FPR536:FPR540 FPZ536:FPZ540 FQH536:FQH540 FQP536:FQP540 FQX536:FQX540 FRF536:FRF540 FRN536:FRN540 FRV536:FRV540 FSD536:FSD540 FSL536:FSL540 FST536:FST540 FTB536:FTB540 FTJ536:FTJ540 FTR536:FTR540 FTZ536:FTZ540 FUH536:FUH540 FUP536:FUP540 FUX536:FUX540 FVF536:FVF540 FVN536:FVN540 FVV536:FVV540 FWD536:FWD540 FWL536:FWL540 FWT536:FWT540 FXB536:FXB540 FXJ536:FXJ540 FXR536:FXR540 FXZ536:FXZ540 FYH536:FYH540 FYP536:FYP540 FYX536:FYX540 FZF536:FZF540 FZN536:FZN540 FZV536:FZV540 GAD536:GAD540 GAL536:GAL540 GAT536:GAT540 GBB536:GBB540 GBJ536:GBJ540 GBR536:GBR540 GBZ536:GBZ540 GCH536:GCH540 GCP536:GCP540 GCX536:GCX540 GDF536:GDF540 GDN536:GDN540 GDV536:GDV540 GED536:GED540 GEL536:GEL540 GET536:GET540 GFB536:GFB540 GFJ536:GFJ540 GFR536:GFR540 GFZ536:GFZ540 GGH536:GGH540 GGP536:GGP540 GGX536:GGX540 GHF536:GHF540 GHN536:GHN540 GHV536:GHV540 GID536:GID540 GIL536:GIL540 GIT536:GIT540 GJB536:GJB540 GJJ536:GJJ540 GJR536:GJR540 GJZ536:GJZ540 GKH536:GKH540 GKP536:GKP540 GKX536:GKX540 GLF536:GLF540 GLN536:GLN540 GLV536:GLV540 GMD536:GMD540 GML536:GML540 GMT536:GMT540 GNB536:GNB540 GNJ536:GNJ540 GNR536:GNR540 GNZ536:GNZ540 GOH536:GOH540 GOP536:GOP540 GOX536:GOX540 GPF536:GPF540 GPN536:GPN540 GPV536:GPV540 GQD536:GQD540 GQL536:GQL540 GQT536:GQT540 GRB536:GRB540 GRJ536:GRJ540 GRR536:GRR540 GRZ536:GRZ540 GSH536:GSH540 GSP536:GSP540 GSX536:GSX540 GTF536:GTF540 GTN536:GTN540 GTV536:GTV540 GUD536:GUD540 GUL536:GUL540 GUT536:GUT540 GVB536:GVB540 GVJ536:GVJ540 GVR536:GVR540 GVZ536:GVZ540 GWH536:GWH540 GWP536:GWP540 GWX536:GWX540 GXF536:GXF540 GXN536:GXN540 GXV536:GXV540 GYD536:GYD540 GYL536:GYL540 GYT536:GYT540 GZB536:GZB540 GZJ536:GZJ540 GZR536:GZR540 GZZ536:GZZ540 HAH536:HAH540 HAP536:HAP540 HAX536:HAX540 HBF536:HBF540 HBN536:HBN540 HBV536:HBV540 HCD536:HCD540 HCL536:HCL540 HCT536:HCT540 HDB536:HDB540 HDJ536:HDJ540 HDR536:HDR540 HDZ536:HDZ540 HEH536:HEH540 HEP536:HEP540 HEX536:HEX540 HFF536:HFF540 HFN536:HFN540 HFV536:HFV540 HGD536:HGD540 HGL536:HGL540 HGT536:HGT540 HHB536:HHB540 HHJ536:HHJ540 HHR536:HHR540 HHZ536:HHZ540 HIH536:HIH540 HIP536:HIP540 HIX536:HIX540 HJF536:HJF540 HJN536:HJN540 HJV536:HJV540 HKD536:HKD540 HKL536:HKL540 HKT536:HKT540 HLB536:HLB540 HLJ536:HLJ540 HLR536:HLR540 HLZ536:HLZ540 HMH536:HMH540 HMP536:HMP540 HMX536:HMX540 HNF536:HNF540 HNN536:HNN540 HNV536:HNV540 HOD536:HOD540 HOL536:HOL540 HOT536:HOT540 HPB536:HPB540 HPJ536:HPJ540 HPR536:HPR540 HPZ536:HPZ540 HQH536:HQH540 HQP536:HQP540 HQX536:HQX540 HRF536:HRF540 HRN536:HRN540 HRV536:HRV540 HSD536:HSD540 HSL536:HSL540 HST536:HST540 HTB536:HTB540 HTJ536:HTJ540 HTR536:HTR540 HTZ536:HTZ540 HUH536:HUH540 HUP536:HUP540 HUX536:HUX540 HVF536:HVF540 HVN536:HVN540 HVV536:HVV540 HWD536:HWD540 HWL536:HWL540 HWT536:HWT540 HXB536:HXB540 HXJ536:HXJ540 HXR536:HXR540 HXZ536:HXZ540 HYH536:HYH540 HYP536:HYP540 HYX536:HYX540 HZF536:HZF540 HZN536:HZN540 HZV536:HZV540 IAD536:IAD540 IAL536:IAL540 IAT536:IAT540 IBB536:IBB540 IBJ536:IBJ540 IBR536:IBR540 IBZ536:IBZ540 ICH536:ICH540 ICP536:ICP540 ICX536:ICX540 IDF536:IDF540 IDN536:IDN540 IDV536:IDV540 IED536:IED540 IEL536:IEL540 IET536:IET540 IFB536:IFB540 IFJ536:IFJ540 IFR536:IFR540 IFZ536:IFZ540 IGH536:IGH540 IGP536:IGP540 IGX536:IGX540 IHF536:IHF540 IHN536:IHN540 IHV536:IHV540 IID536:IID540 IIL536:IIL540 IIT536:IIT540 IJB536:IJB540 IJJ536:IJJ540 IJR536:IJR540 IJZ536:IJZ540 IKH536:IKH540 IKP536:IKP540 IKX536:IKX540 ILF536:ILF540 ILN536:ILN540 ILV536:ILV540 IMD536:IMD540 IML536:IML540 IMT536:IMT540 INB536:INB540 INJ536:INJ540 INR536:INR540 INZ536:INZ540 IOH536:IOH540 IOP536:IOP540 IOX536:IOX540 IPF536:IPF540 IPN536:IPN540 IPV536:IPV540 IQD536:IQD540 IQL536:IQL540 IQT536:IQT540 IRB536:IRB540 IRJ536:IRJ540 IRR536:IRR540 IRZ536:IRZ540 ISH536:ISH540 ISP536:ISP540 ISX536:ISX540 ITF536:ITF540 ITN536:ITN540 ITV536:ITV540 IUD536:IUD540 IUL536:IUL540 IUT536:IUT540 IVB536:IVB540 IVJ536:IVJ540 IVR536:IVR540 IVZ536:IVZ540 IWH536:IWH540 IWP536:IWP540 IWX536:IWX540 IXF536:IXF540 IXN536:IXN540 IXV536:IXV540 IYD536:IYD540 IYL536:IYL540 IYT536:IYT540 IZB536:IZB540 IZJ536:IZJ540 IZR536:IZR540 IZZ536:IZZ540 JAH536:JAH540 JAP536:JAP540 JAX536:JAX540 JBF536:JBF540 JBN536:JBN540 JBV536:JBV540 JCD536:JCD540 JCL536:JCL540 JCT536:JCT540 JDB536:JDB540 JDJ536:JDJ540 JDR536:JDR540 JDZ536:JDZ540 JEH536:JEH540 JEP536:JEP540 JEX536:JEX540 JFF536:JFF540 JFN536:JFN540 JFV536:JFV540 JGD536:JGD540 JGL536:JGL540 JGT536:JGT540 JHB536:JHB540 JHJ536:JHJ540 JHR536:JHR540 JHZ536:JHZ540 JIH536:JIH540 JIP536:JIP540 JIX536:JIX540 JJF536:JJF540 JJN536:JJN540 JJV536:JJV540 JKD536:JKD540 JKL536:JKL540 JKT536:JKT540 JLB536:JLB540 JLJ536:JLJ540 JLR536:JLR540 JLZ536:JLZ540 JMH536:JMH540 JMP536:JMP540 JMX536:JMX540 JNF536:JNF540 JNN536:JNN540 JNV536:JNV540 JOD536:JOD540 JOL536:JOL540 JOT536:JOT540 JPB536:JPB540 JPJ536:JPJ540 JPR536:JPR540 JPZ536:JPZ540 JQH536:JQH540 JQP536:JQP540 JQX536:JQX540 JRF536:JRF540 JRN536:JRN540 JRV536:JRV540 JSD536:JSD540 JSL536:JSL540 JST536:JST540 JTB536:JTB540 JTJ536:JTJ540 JTR536:JTR540 JTZ536:JTZ540 JUH536:JUH540 JUP536:JUP540 JUX536:JUX540 JVF536:JVF540 JVN536:JVN540 JVV536:JVV540 JWD536:JWD540 JWL536:JWL540 JWT536:JWT540 JXB536:JXB540 JXJ536:JXJ540 JXR536:JXR540 JXZ536:JXZ540 JYH536:JYH540 JYP536:JYP540 JYX536:JYX540 JZF536:JZF540 JZN536:JZN540 JZV536:JZV540 KAD536:KAD540 KAL536:KAL540 KAT536:KAT540 KBB536:KBB540 KBJ536:KBJ540 KBR536:KBR540 KBZ536:KBZ540 KCH536:KCH540 KCP536:KCP540 KCX536:KCX540 KDF536:KDF540 KDN536:KDN540 KDV536:KDV540 KED536:KED540 KEL536:KEL540 KET536:KET540 KFB536:KFB540 KFJ536:KFJ540 KFR536:KFR540 KFZ536:KFZ540 KGH536:KGH540 KGP536:KGP540 KGX536:KGX540 KHF536:KHF540 KHN536:KHN540 KHV536:KHV540 KID536:KID540 KIL536:KIL540 KIT536:KIT540 KJB536:KJB540 KJJ536:KJJ540 KJR536:KJR540 KJZ536:KJZ540 KKH536:KKH540 KKP536:KKP540 KKX536:KKX540 KLF536:KLF540 KLN536:KLN540 KLV536:KLV540 KMD536:KMD540 KML536:KML540 KMT536:KMT540 KNB536:KNB540 KNJ536:KNJ540 KNR536:KNR540 KNZ536:KNZ540 KOH536:KOH540 KOP536:KOP540 KOX536:KOX540 KPF536:KPF540 KPN536:KPN540 KPV536:KPV540 KQD536:KQD540 KQL536:KQL540 KQT536:KQT540 KRB536:KRB540 KRJ536:KRJ540 KRR536:KRR540 KRZ536:KRZ540 KSH536:KSH540 KSP536:KSP540 KSX536:KSX540 KTF536:KTF540 KTN536:KTN540 KTV536:KTV540 KUD536:KUD540 KUL536:KUL540 KUT536:KUT540 KVB536:KVB540 KVJ536:KVJ540 KVR536:KVR540 KVZ536:KVZ540 KWH536:KWH540 KWP536:KWP540 KWX536:KWX540 KXF536:KXF540 KXN536:KXN540 KXV536:KXV540 KYD536:KYD540 KYL536:KYL540 KYT536:KYT540 KZB536:KZB540 KZJ536:KZJ540 KZR536:KZR540 KZZ536:KZZ540 LAH536:LAH540 LAP536:LAP540 LAX536:LAX540 LBF536:LBF540 LBN536:LBN540 LBV536:LBV540 LCD536:LCD540 LCL536:LCL540 LCT536:LCT540 LDB536:LDB540 LDJ536:LDJ540 LDR536:LDR540 LDZ536:LDZ540 LEH536:LEH540 LEP536:LEP540 LEX536:LEX540 LFF536:LFF540 LFN536:LFN540 LFV536:LFV540 LGD536:LGD540 LGL536:LGL540 LGT536:LGT540 LHB536:LHB540 LHJ536:LHJ540 LHR536:LHR540 LHZ536:LHZ540 LIH536:LIH540 LIP536:LIP540 LIX536:LIX540 LJF536:LJF540 LJN536:LJN540 LJV536:LJV540 LKD536:LKD540 LKL536:LKL540 LKT536:LKT540 LLB536:LLB540 LLJ536:LLJ540 LLR536:LLR540 LLZ536:LLZ540 LMH536:LMH540 LMP536:LMP540 LMX536:LMX540 LNF536:LNF540 LNN536:LNN540 LNV536:LNV540 LOD536:LOD540 LOL536:LOL540 LOT536:LOT540 LPB536:LPB540 LPJ536:LPJ540 LPR536:LPR540 LPZ536:LPZ540 LQH536:LQH540 LQP536:LQP540 LQX536:LQX540 LRF536:LRF540 LRN536:LRN540 LRV536:LRV540 LSD536:LSD540 LSL536:LSL540 LST536:LST540 LTB536:LTB540 LTJ536:LTJ540 LTR536:LTR540 LTZ536:LTZ540 LUH536:LUH540 LUP536:LUP540 LUX536:LUX540 LVF536:LVF540 LVN536:LVN540 LVV536:LVV540 LWD536:LWD540 LWL536:LWL540 LWT536:LWT540 LXB536:LXB540 LXJ536:LXJ540 LXR536:LXR540 LXZ536:LXZ540 LYH536:LYH540 LYP536:LYP540 LYX536:LYX540 LZF536:LZF540 LZN536:LZN540 LZV536:LZV540 MAD536:MAD540 MAL536:MAL540 MAT536:MAT540 MBB536:MBB540 MBJ536:MBJ540 MBR536:MBR540 MBZ536:MBZ540 MCH536:MCH540 MCP536:MCP540 MCX536:MCX540 MDF536:MDF540 MDN536:MDN540 MDV536:MDV540 MED536:MED540 MEL536:MEL540 MET536:MET540 MFB536:MFB540 MFJ536:MFJ540 MFR536:MFR540 MFZ536:MFZ540 MGH536:MGH540 MGP536:MGP540 MGX536:MGX540 MHF536:MHF540 MHN536:MHN540 MHV536:MHV540 MID536:MID540 MIL536:MIL540 MIT536:MIT540 MJB536:MJB540 MJJ536:MJJ540 MJR536:MJR540 MJZ536:MJZ540 MKH536:MKH540 MKP536:MKP540 MKX536:MKX540 MLF536:MLF540 MLN536:MLN540 MLV536:MLV540 MMD536:MMD540 MML536:MML540 MMT536:MMT540 MNB536:MNB540 MNJ536:MNJ540 MNR536:MNR540 MNZ536:MNZ540 MOH536:MOH540 MOP536:MOP540 MOX536:MOX540 MPF536:MPF540 MPN536:MPN540 MPV536:MPV540 MQD536:MQD540 MQL536:MQL540 MQT536:MQT540 MRB536:MRB540 MRJ536:MRJ540 MRR536:MRR540 MRZ536:MRZ540 MSH536:MSH540 MSP536:MSP540 MSX536:MSX540 MTF536:MTF540 MTN536:MTN540 MTV536:MTV540 MUD536:MUD540 MUL536:MUL540 MUT536:MUT540 MVB536:MVB540 MVJ536:MVJ540 MVR536:MVR540 MVZ536:MVZ540 MWH536:MWH540 MWP536:MWP540 MWX536:MWX540 MXF536:MXF540 MXN536:MXN540 MXV536:MXV540 MYD536:MYD540 MYL536:MYL540 MYT536:MYT540 MZB536:MZB540 MZJ536:MZJ540 MZR536:MZR540 MZZ536:MZZ540 NAH536:NAH540 NAP536:NAP540 NAX536:NAX540 NBF536:NBF540 NBN536:NBN540 NBV536:NBV540 NCD536:NCD540 NCL536:NCL540 NCT536:NCT540 NDB536:NDB540 NDJ536:NDJ540 NDR536:NDR540 NDZ536:NDZ540 NEH536:NEH540 NEP536:NEP540 NEX536:NEX540 NFF536:NFF540 NFN536:NFN540 NFV536:NFV540 NGD536:NGD540 NGL536:NGL540 NGT536:NGT540 NHB536:NHB540 NHJ536:NHJ540 NHR536:NHR540 NHZ536:NHZ540 NIH536:NIH540 NIP536:NIP540 NIX536:NIX540 NJF536:NJF540 NJN536:NJN540 NJV536:NJV540 NKD536:NKD540 NKL536:NKL540 NKT536:NKT540 NLB536:NLB540 NLJ536:NLJ540 NLR536:NLR540 NLZ536:NLZ540 NMH536:NMH540 NMP536:NMP540 NMX536:NMX540 NNF536:NNF540 NNN536:NNN540 NNV536:NNV540 NOD536:NOD540 NOL536:NOL540 NOT536:NOT540 NPB536:NPB540 NPJ536:NPJ540 NPR536:NPR540 NPZ536:NPZ540 NQH536:NQH540 NQP536:NQP540 NQX536:NQX540 NRF536:NRF540 NRN536:NRN540 NRV536:NRV540 NSD536:NSD540 NSL536:NSL540 NST536:NST540 NTB536:NTB540 NTJ536:NTJ540 NTR536:NTR540 NTZ536:NTZ540 NUH536:NUH540 NUP536:NUP540 NUX536:NUX540 NVF536:NVF540 NVN536:NVN540 NVV536:NVV540 NWD536:NWD540 NWL536:NWL540 NWT536:NWT540 NXB536:NXB540 NXJ536:NXJ540 NXR536:NXR540 NXZ536:NXZ540 NYH536:NYH540 NYP536:NYP540 NYX536:NYX540 NZF536:NZF540 NZN536:NZN540 NZV536:NZV540 OAD536:OAD540 OAL536:OAL540 OAT536:OAT540 OBB536:OBB540 OBJ536:OBJ540 OBR536:OBR540 OBZ536:OBZ540 OCH536:OCH540 OCP536:OCP540 OCX536:OCX540 ODF536:ODF540 ODN536:ODN540 ODV536:ODV540 OED536:OED540 OEL536:OEL540 OET536:OET540 OFB536:OFB540 OFJ536:OFJ540 OFR536:OFR540 OFZ536:OFZ540 OGH536:OGH540 OGP536:OGP540 OGX536:OGX540 OHF536:OHF540 OHN536:OHN540 OHV536:OHV540 OID536:OID540 OIL536:OIL540 OIT536:OIT540 OJB536:OJB540 OJJ536:OJJ540 OJR536:OJR540 OJZ536:OJZ540 OKH536:OKH540 OKP536:OKP540 OKX536:OKX540 OLF536:OLF540 OLN536:OLN540 OLV536:OLV540 OMD536:OMD540 OML536:OML540 OMT536:OMT540 ONB536:ONB540 ONJ536:ONJ540 ONR536:ONR540 ONZ536:ONZ540 OOH536:OOH540 OOP536:OOP540 OOX536:OOX540 OPF536:OPF540 OPN536:OPN540 OPV536:OPV540 OQD536:OQD540 OQL536:OQL540 OQT536:OQT540 ORB536:ORB540 ORJ536:ORJ540 ORR536:ORR540 ORZ536:ORZ540 OSH536:OSH540 OSP536:OSP540 OSX536:OSX540 OTF536:OTF540 OTN536:OTN540 OTV536:OTV540 OUD536:OUD540 OUL536:OUL540 OUT536:OUT540 OVB536:OVB540 OVJ536:OVJ540 OVR536:OVR540 OVZ536:OVZ540 OWH536:OWH540 OWP536:OWP540 OWX536:OWX540 OXF536:OXF540 OXN536:OXN540 OXV536:OXV540 OYD536:OYD540 OYL536:OYL540 OYT536:OYT540 OZB536:OZB540 OZJ536:OZJ540 OZR536:OZR540 OZZ536:OZZ540 PAH536:PAH540 PAP536:PAP540 PAX536:PAX540 PBF536:PBF540 PBN536:PBN540 PBV536:PBV540 PCD536:PCD540 PCL536:PCL540 PCT536:PCT540 PDB536:PDB540 PDJ536:PDJ540 PDR536:PDR540 PDZ536:PDZ540 PEH536:PEH540 PEP536:PEP540 PEX536:PEX540 PFF536:PFF540 PFN536:PFN540 PFV536:PFV540 PGD536:PGD540 PGL536:PGL540 PGT536:PGT540 PHB536:PHB540 PHJ536:PHJ540 PHR536:PHR540 PHZ536:PHZ540 PIH536:PIH540 PIP536:PIP540 PIX536:PIX540 PJF536:PJF540 PJN536:PJN540 PJV536:PJV540 PKD536:PKD540 PKL536:PKL540 PKT536:PKT540 PLB536:PLB540 PLJ536:PLJ540 PLR536:PLR540 PLZ536:PLZ540 PMH536:PMH540 PMP536:PMP540 PMX536:PMX540 PNF536:PNF540 PNN536:PNN540 PNV536:PNV540 POD536:POD540 POL536:POL540 POT536:POT540 PPB536:PPB540 PPJ536:PPJ540 PPR536:PPR540 PPZ536:PPZ540 PQH536:PQH540 PQP536:PQP540 PQX536:PQX540 PRF536:PRF540 PRN536:PRN540 PRV536:PRV540 PSD536:PSD540 PSL536:PSL540 PST536:PST540 PTB536:PTB540 PTJ536:PTJ540 PTR536:PTR540 PTZ536:PTZ540 PUH536:PUH540 PUP536:PUP540 PUX536:PUX540 PVF536:PVF540 PVN536:PVN540 PVV536:PVV540 PWD536:PWD540 PWL536:PWL540 PWT536:PWT540 PXB536:PXB540 PXJ536:PXJ540 PXR536:PXR540 PXZ536:PXZ540 PYH536:PYH540 PYP536:PYP540 PYX536:PYX540 PZF536:PZF540 PZN536:PZN540 PZV536:PZV540 QAD536:QAD540 QAL536:QAL540 QAT536:QAT540 QBB536:QBB540 QBJ536:QBJ540 QBR536:QBR540 QBZ536:QBZ540 QCH536:QCH540 QCP536:QCP540 QCX536:QCX540 QDF536:QDF540 QDN536:QDN540 QDV536:QDV540 QED536:QED540 QEL536:QEL540 QET536:QET540 QFB536:QFB540 QFJ536:QFJ540 QFR536:QFR540 QFZ536:QFZ540 QGH536:QGH540 QGP536:QGP540 QGX536:QGX540 QHF536:QHF540 QHN536:QHN540 QHV536:QHV540 QID536:QID540 QIL536:QIL540 QIT536:QIT540 QJB536:QJB540 QJJ536:QJJ540 QJR536:QJR540 QJZ536:QJZ540 QKH536:QKH540 QKP536:QKP540 QKX536:QKX540 QLF536:QLF540 QLN536:QLN540 QLV536:QLV540 QMD536:QMD540 QML536:QML540 QMT536:QMT540 QNB536:QNB540 QNJ536:QNJ540 QNR536:QNR540 QNZ536:QNZ540 QOH536:QOH540 QOP536:QOP540 QOX536:QOX540 QPF536:QPF540 QPN536:QPN540 QPV536:QPV540 QQD536:QQD540 QQL536:QQL540 QQT536:QQT540 QRB536:QRB540 QRJ536:QRJ540 QRR536:QRR540 QRZ536:QRZ540 QSH536:QSH540 QSP536:QSP540 QSX536:QSX540 QTF536:QTF540 QTN536:QTN540 QTV536:QTV540 QUD536:QUD540 QUL536:QUL540 QUT536:QUT540 QVB536:QVB540 QVJ536:QVJ540 QVR536:QVR540 QVZ536:QVZ540 QWH536:QWH540 QWP536:QWP540 QWX536:QWX540 QXF536:QXF540 QXN536:QXN540 QXV536:QXV540 QYD536:QYD540 QYL536:QYL540 QYT536:QYT540 QZB536:QZB540 QZJ536:QZJ540 QZR536:QZR540 QZZ536:QZZ540 RAH536:RAH540 RAP536:RAP540 RAX536:RAX540 RBF536:RBF540 RBN536:RBN540 RBV536:RBV540 RCD536:RCD540 RCL536:RCL540 RCT536:RCT540 RDB536:RDB540 RDJ536:RDJ540 RDR536:RDR540 RDZ536:RDZ540 REH536:REH540 REP536:REP540 REX536:REX540 RFF536:RFF540 RFN536:RFN540 RFV536:RFV540 RGD536:RGD540 RGL536:RGL540 RGT536:RGT540 RHB536:RHB540 RHJ536:RHJ540 RHR536:RHR540 RHZ536:RHZ540 RIH536:RIH540 RIP536:RIP540 RIX536:RIX540 RJF536:RJF540 RJN536:RJN540 RJV536:RJV540 RKD536:RKD540 RKL536:RKL540 RKT536:RKT540 RLB536:RLB540 RLJ536:RLJ540 RLR536:RLR540 RLZ536:RLZ540 RMH536:RMH540 RMP536:RMP540 RMX536:RMX540 RNF536:RNF540 RNN536:RNN540 RNV536:RNV540 ROD536:ROD540 ROL536:ROL540 ROT536:ROT540 RPB536:RPB540 RPJ536:RPJ540 RPR536:RPR540 RPZ536:RPZ540 RQH536:RQH540 RQP536:RQP540 RQX536:RQX540 RRF536:RRF540 RRN536:RRN540 RRV536:RRV540 RSD536:RSD540 RSL536:RSL540 RST536:RST540 RTB536:RTB540 RTJ536:RTJ540 RTR536:RTR540 RTZ536:RTZ540 RUH536:RUH540 RUP536:RUP540 RUX536:RUX540 RVF536:RVF540 RVN536:RVN540 RVV536:RVV540 RWD536:RWD540 RWL536:RWL540 RWT536:RWT540 RXB536:RXB540 RXJ536:RXJ540 RXR536:RXR540 RXZ536:RXZ540 RYH536:RYH540 RYP536:RYP540 RYX536:RYX540 RZF536:RZF540 RZN536:RZN540 RZV536:RZV540 SAD536:SAD540 SAL536:SAL540 SAT536:SAT540 SBB536:SBB540 SBJ536:SBJ540 SBR536:SBR540 SBZ536:SBZ540 SCH536:SCH540 SCP536:SCP540 SCX536:SCX540 SDF536:SDF540 SDN536:SDN540 SDV536:SDV540 SED536:SED540 SEL536:SEL540 SET536:SET540 SFB536:SFB540 SFJ536:SFJ540 SFR536:SFR540 SFZ536:SFZ540 SGH536:SGH540 SGP536:SGP540 SGX536:SGX540 SHF536:SHF540 SHN536:SHN540 SHV536:SHV540 SID536:SID540 SIL536:SIL540 SIT536:SIT540 SJB536:SJB540 SJJ536:SJJ540 SJR536:SJR540 SJZ536:SJZ540 SKH536:SKH540 SKP536:SKP540 SKX536:SKX540 SLF536:SLF540 SLN536:SLN540 SLV536:SLV540 SMD536:SMD540 SML536:SML540 SMT536:SMT540 SNB536:SNB540 SNJ536:SNJ540 SNR536:SNR540 SNZ536:SNZ540 SOH536:SOH540 SOP536:SOP540 SOX536:SOX540 SPF536:SPF540 SPN536:SPN540 SPV536:SPV540 SQD536:SQD540 SQL536:SQL540 SQT536:SQT540 SRB536:SRB540 SRJ536:SRJ540 SRR536:SRR540 SRZ536:SRZ540 SSH536:SSH540 SSP536:SSP540 SSX536:SSX540 STF536:STF540 STN536:STN540 STV536:STV540 SUD536:SUD540 SUL536:SUL540 SUT536:SUT540 SVB536:SVB540 SVJ536:SVJ540 SVR536:SVR540 SVZ536:SVZ540 SWH536:SWH540 SWP536:SWP540 SWX536:SWX540 SXF536:SXF540 SXN536:SXN540 SXV536:SXV540 SYD536:SYD540 SYL536:SYL540 SYT536:SYT540 SZB536:SZB540 SZJ536:SZJ540 SZR536:SZR540 SZZ536:SZZ540 TAH536:TAH540 TAP536:TAP540 TAX536:TAX540 TBF536:TBF540 TBN536:TBN540 TBV536:TBV540 TCD536:TCD540 TCL536:TCL540 TCT536:TCT540 TDB536:TDB540 TDJ536:TDJ540 TDR536:TDR540 TDZ536:TDZ540 TEH536:TEH540 TEP536:TEP540 TEX536:TEX540 TFF536:TFF540 TFN536:TFN540 TFV536:TFV540 TGD536:TGD540 TGL536:TGL540 TGT536:TGT540 THB536:THB540 THJ536:THJ540 THR536:THR540 THZ536:THZ540 TIH536:TIH540 TIP536:TIP540 TIX536:TIX540 TJF536:TJF540 TJN536:TJN540 TJV536:TJV540 TKD536:TKD540 TKL536:TKL540 TKT536:TKT540 TLB536:TLB540 TLJ536:TLJ540 TLR536:TLR540 TLZ536:TLZ540 TMH536:TMH540 TMP536:TMP540 TMX536:TMX540 TNF536:TNF540 TNN536:TNN540 TNV536:TNV540 TOD536:TOD540 TOL536:TOL540 TOT536:TOT540 TPB536:TPB540 TPJ536:TPJ540 TPR536:TPR540 TPZ536:TPZ540 TQH536:TQH540 TQP536:TQP540 TQX536:TQX540 TRF536:TRF540 TRN536:TRN540 TRV536:TRV540 TSD536:TSD540 TSL536:TSL540 TST536:TST540 TTB536:TTB540 TTJ536:TTJ540 TTR536:TTR540 TTZ536:TTZ540 TUH536:TUH540 TUP536:TUP540 TUX536:TUX540 TVF536:TVF540 TVN536:TVN540 TVV536:TVV540 TWD536:TWD540 TWL536:TWL540 TWT536:TWT540 TXB536:TXB540 TXJ536:TXJ540 TXR536:TXR540 TXZ536:TXZ540 TYH536:TYH540 TYP536:TYP540 TYX536:TYX540 TZF536:TZF540 TZN536:TZN540 TZV536:TZV540 UAD536:UAD540 UAL536:UAL540 UAT536:UAT540 UBB536:UBB540 UBJ536:UBJ540 UBR536:UBR540 UBZ536:UBZ540 UCH536:UCH540 UCP536:UCP540 UCX536:UCX540 UDF536:UDF540 UDN536:UDN540 UDV536:UDV540 UED536:UED540 UEL536:UEL540 UET536:UET540 UFB536:UFB540 UFJ536:UFJ540 UFR536:UFR540 UFZ536:UFZ540 UGH536:UGH540 UGP536:UGP540 UGX536:UGX540 UHF536:UHF540 UHN536:UHN540 UHV536:UHV540 UID536:UID540 UIL536:UIL540 UIT536:UIT540 UJB536:UJB540 UJJ536:UJJ540 UJR536:UJR540 UJZ536:UJZ540 UKH536:UKH540 UKP536:UKP540 UKX536:UKX540 ULF536:ULF540 ULN536:ULN540 ULV536:ULV540 UMD536:UMD540 UML536:UML540 UMT536:UMT540 UNB536:UNB540 UNJ536:UNJ540 UNR536:UNR540 UNZ536:UNZ540 UOH536:UOH540 UOP536:UOP540 UOX536:UOX540 UPF536:UPF540 UPN536:UPN540 UPV536:UPV540 UQD536:UQD540 UQL536:UQL540 UQT536:UQT540 URB536:URB540 URJ536:URJ540 URR536:URR540 URZ536:URZ540 USH536:USH540 USP536:USP540 USX536:USX540 UTF536:UTF540 UTN536:UTN540 UTV536:UTV540 UUD536:UUD540 UUL536:UUL540 UUT536:UUT540 UVB536:UVB540 UVJ536:UVJ540 UVR536:UVR540 UVZ536:UVZ540 UWH536:UWH540 UWP536:UWP540 UWX536:UWX540 UXF536:UXF540 UXN536:UXN540 UXV536:UXV540 UYD536:UYD540 UYL536:UYL540 UYT536:UYT540 UZB536:UZB540 UZJ536:UZJ540 UZR536:UZR540 UZZ536:UZZ540 VAH536:VAH540 VAP536:VAP540 VAX536:VAX540 VBF536:VBF540 VBN536:VBN540 VBV536:VBV540 VCD536:VCD540 VCL536:VCL540 VCT536:VCT540 VDB536:VDB540 VDJ536:VDJ540 VDR536:VDR540 VDZ536:VDZ540 VEH536:VEH540 VEP536:VEP540 VEX536:VEX540 VFF536:VFF540 VFN536:VFN540 VFV536:VFV540 VGD536:VGD540 VGL536:VGL540 VGT536:VGT540 VHB536:VHB540 VHJ536:VHJ540 VHR536:VHR540 VHZ536:VHZ540 VIH536:VIH540 VIP536:VIP540 VIX536:VIX540 VJF536:VJF540 VJN536:VJN540 VJV536:VJV540 VKD536:VKD540 VKL536:VKL540 VKT536:VKT540 VLB536:VLB540 VLJ536:VLJ540 VLR536:VLR540 VLZ536:VLZ540 VMH536:VMH540 VMP536:VMP540 VMX536:VMX540 VNF536:VNF540 VNN536:VNN540 VNV536:VNV540 VOD536:VOD540 VOL536:VOL540 VOT536:VOT540 VPB536:VPB540 VPJ536:VPJ540 VPR536:VPR540 VPZ536:VPZ540 VQH536:VQH540 VQP536:VQP540 VQX536:VQX540 VRF536:VRF540 VRN536:VRN540 VRV536:VRV540 VSD536:VSD540 VSL536:VSL540 VST536:VST540 VTB536:VTB540 VTJ536:VTJ540 VTR536:VTR540 VTZ536:VTZ540 VUH536:VUH540 VUP536:VUP540 VUX536:VUX540 VVF536:VVF540 VVN536:VVN540 VVV536:VVV540 VWD536:VWD540 VWL536:VWL540 VWT536:VWT540 VXB536:VXB540 VXJ536:VXJ540 VXR536:VXR540 VXZ536:VXZ540 VYH536:VYH540 VYP536:VYP540 VYX536:VYX540 VZF536:VZF540 VZN536:VZN540 VZV536:VZV540 WAD536:WAD540 WAL536:WAL540 WAT536:WAT540 WBB536:WBB540 WBJ536:WBJ540 WBR536:WBR540 WBZ536:WBZ540 WCH536:WCH540 WCP536:WCP540 WCX536:WCX540 WDF536:WDF540 WDN536:WDN540 WDV536:WDV540 WED536:WED540 WEL536:WEL540 WET536:WET540 WFB536:WFB540 WFJ536:WFJ540 WFR536:WFR540 WFZ536:WFZ540 WGH536:WGH540 WGP536:WGP540 WGX536:WGX540 WHF536:WHF540 WHN536:WHN540 WHV536:WHV540 WID536:WID540 WIL536:WIL540 WIT536:WIT540 WJB536:WJB540 WJJ536:WJJ540 WJR536:WJR540 WJZ536:WJZ540 WKH536:WKH540 WKP536:WKP540 WKX536:WKX540 WLF536:WLF540 WLN536:WLN540 WLV536:WLV540 WMD536:WMD540 WML536:WML540 WMT536:WMT540 WNB536:WNB540 WNJ536:WNJ540 WNR536:WNR540 WNZ536:WNZ540 WOH536:WOH540 WOP536:WOP540 WOX536:WOX540 WPF536:WPF540 WPN536:WPN540 WPV536:WPV540 WQD536:WQD540 WQL536:WQL540 WQT536:WQT540 WRB536:WRB540 WRJ536:WRJ540 WRR536:WRR540 WRZ536:WRZ540 WSH536:WSH540 WSP536:WSP540 WSX536:WSX540 WTF536:WTF540 WTN536:WTN540 WTV536:WTV540 WUD536:WUD540 WUL536:WUL540 WUT536:WUT540 WVB536:WVB540 WVJ536:WVJ540 WVR536:WVR540 WVZ536:WVZ540 WWH536:WWH540 WWP536:WWP540 WWX536:WWX540 WXF536:WXF540 WXN536:WXN540 WXV536:WXV540 WYD536:WYD540 WYL536:WYL540 WYT536:WYT540 WZB536:WZB540 WZJ536:WZJ540 WZR536:WZR540 WZZ536:WZZ540 XAH536:XAH540 XAP536:XAP540 XAX536:XAX540 XBF536:XBF540 XBN536:XBN540 XBV536:XBV540 XCD536:XCD540 XCL536:XCL540 XCT536:XCT540 XDB536:XDB540 XDJ536:XDJ540 XDR536:XDR540 XDZ536:XDZ540 XEH536:XEH540 XEP536:XEP540 XEX536:XEX540">
    <cfRule type="duplicateValues" dxfId="1196" priority="7"/>
  </conditionalFormatting>
  <conditionalFormatting sqref="J581:J582">
    <cfRule type="notContainsBlanks" dxfId="1195" priority="33">
      <formula>LEN(TRIM(J581))&gt;0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FF88-E0A9-BA41-AB14-3ECA3F77195A}">
  <dimension ref="A1:XFD609"/>
  <sheetViews>
    <sheetView topLeftCell="A475" zoomScale="130" zoomScaleNormal="130" workbookViewId="0">
      <selection activeCell="B481" sqref="B481:F486"/>
    </sheetView>
  </sheetViews>
  <sheetFormatPr baseColWidth="10" defaultColWidth="11.5" defaultRowHeight="13" x14ac:dyDescent="0.15"/>
  <cols>
    <col min="1" max="1" width="5" customWidth="1"/>
    <col min="2" max="2" width="15" customWidth="1"/>
    <col min="3" max="3" width="29.6640625" customWidth="1"/>
    <col min="4" max="4" width="13.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1103</v>
      </c>
      <c r="H2" s="77" t="s">
        <v>459</v>
      </c>
      <c r="I2" s="365">
        <v>45566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s="47" customFormat="1" ht="16" x14ac:dyDescent="0.2">
      <c r="A10" s="275"/>
      <c r="B10" s="97">
        <v>2332</v>
      </c>
      <c r="C10" s="85" t="s">
        <v>1079</v>
      </c>
      <c r="D10" s="85" t="s">
        <v>411</v>
      </c>
      <c r="E10" s="86">
        <v>10000</v>
      </c>
      <c r="F10" s="86">
        <v>0</v>
      </c>
      <c r="G10" s="278">
        <v>1.26</v>
      </c>
      <c r="H10" s="86">
        <v>1.26</v>
      </c>
      <c r="I10" s="192">
        <v>1.26</v>
      </c>
      <c r="J10" s="85"/>
    </row>
    <row r="11" spans="1:10" s="47" customFormat="1" ht="16" x14ac:dyDescent="0.2">
      <c r="A11" s="275"/>
      <c r="B11" s="97"/>
      <c r="C11" s="85"/>
      <c r="D11" s="85"/>
      <c r="E11" s="86"/>
      <c r="F11" s="86"/>
      <c r="G11" s="278"/>
      <c r="H11" s="86"/>
      <c r="I11" s="192"/>
      <c r="J11" s="85"/>
    </row>
    <row r="12" spans="1:10" ht="16" x14ac:dyDescent="0.2">
      <c r="A12" s="275"/>
      <c r="B12" s="275">
        <v>2247</v>
      </c>
      <c r="C12" s="279" t="s">
        <v>632</v>
      </c>
      <c r="D12" s="279" t="s">
        <v>411</v>
      </c>
      <c r="E12" s="280">
        <v>10000</v>
      </c>
      <c r="F12" s="281">
        <v>0</v>
      </c>
      <c r="G12" s="278">
        <v>0.53</v>
      </c>
      <c r="H12" s="282">
        <f>F12+G12</f>
        <v>0.53</v>
      </c>
      <c r="I12" s="487">
        <f>SUM(H12:H13)</f>
        <v>0.95</v>
      </c>
      <c r="J12" s="275"/>
    </row>
    <row r="13" spans="1:10" ht="16" x14ac:dyDescent="0.2">
      <c r="A13" s="275"/>
      <c r="B13" s="275">
        <v>2247</v>
      </c>
      <c r="C13" s="279" t="s">
        <v>632</v>
      </c>
      <c r="D13" s="279" t="s">
        <v>413</v>
      </c>
      <c r="E13" s="280">
        <v>10000</v>
      </c>
      <c r="F13" s="281">
        <v>0.42</v>
      </c>
      <c r="G13" s="278"/>
      <c r="H13" s="282">
        <f>F13</f>
        <v>0.42</v>
      </c>
      <c r="I13" s="487"/>
      <c r="J13" s="275"/>
    </row>
    <row r="14" spans="1:10" ht="16" x14ac:dyDescent="0.2">
      <c r="A14" s="275"/>
      <c r="B14" s="275"/>
      <c r="C14" s="279"/>
      <c r="D14" s="279"/>
      <c r="E14" s="280"/>
      <c r="F14" s="281"/>
      <c r="G14" s="278"/>
      <c r="H14" s="282"/>
      <c r="I14" s="367"/>
      <c r="J14" s="275"/>
    </row>
    <row r="15" spans="1:10" ht="16" x14ac:dyDescent="0.2">
      <c r="A15" s="275"/>
      <c r="B15" s="275">
        <v>2303</v>
      </c>
      <c r="C15" s="279" t="s">
        <v>842</v>
      </c>
      <c r="D15" s="279" t="s">
        <v>411</v>
      </c>
      <c r="E15" s="486">
        <v>10000</v>
      </c>
      <c r="F15" s="281"/>
      <c r="G15" s="281">
        <v>8.02</v>
      </c>
      <c r="H15" s="282">
        <v>8.02</v>
      </c>
      <c r="I15" s="367">
        <f>G15+F16</f>
        <v>8.44</v>
      </c>
      <c r="J15" s="275"/>
    </row>
    <row r="16" spans="1:10" ht="16" x14ac:dyDescent="0.2">
      <c r="A16" s="275"/>
      <c r="B16" s="275">
        <v>2303</v>
      </c>
      <c r="C16" s="279" t="s">
        <v>842</v>
      </c>
      <c r="D16" s="279" t="s">
        <v>413</v>
      </c>
      <c r="E16" s="280">
        <v>10000</v>
      </c>
      <c r="F16" s="281">
        <v>0.42</v>
      </c>
      <c r="G16" s="278"/>
      <c r="H16" s="282">
        <v>0.42</v>
      </c>
      <c r="I16" s="367"/>
      <c r="J16" s="275"/>
    </row>
    <row r="17" spans="1:10" ht="16" x14ac:dyDescent="0.2">
      <c r="A17" s="275"/>
      <c r="B17" s="275"/>
      <c r="C17" s="279"/>
      <c r="D17" s="279"/>
      <c r="E17" s="280"/>
      <c r="F17" s="281"/>
      <c r="G17" s="278"/>
      <c r="H17" s="282"/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411</v>
      </c>
      <c r="E18" s="280">
        <v>10000</v>
      </c>
      <c r="F18" s="281">
        <f>H18-G18</f>
        <v>0</v>
      </c>
      <c r="G18" s="278">
        <v>2.0099999999999998</v>
      </c>
      <c r="H18" s="282">
        <v>2.0099999999999998</v>
      </c>
      <c r="I18" s="367">
        <f>SUM(H18:H23)</f>
        <v>5.6099999999999994</v>
      </c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417</v>
      </c>
      <c r="E19" s="280">
        <v>10000</v>
      </c>
      <c r="F19" s="281">
        <v>2.21</v>
      </c>
      <c r="G19" s="278">
        <v>0</v>
      </c>
      <c r="H19" s="282">
        <v>2.21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412</v>
      </c>
      <c r="E20" s="280">
        <v>10000</v>
      </c>
      <c r="F20" s="281">
        <v>0.68</v>
      </c>
      <c r="G20" s="278"/>
      <c r="H20" s="282">
        <v>0.68</v>
      </c>
      <c r="I20" s="367"/>
      <c r="J20" s="275"/>
    </row>
    <row r="21" spans="1:10" ht="16" x14ac:dyDescent="0.2">
      <c r="A21" s="275"/>
      <c r="B21" s="551">
        <v>2261</v>
      </c>
      <c r="C21" s="552" t="s">
        <v>672</v>
      </c>
      <c r="D21" s="279" t="s">
        <v>413</v>
      </c>
      <c r="E21" s="280">
        <v>10000</v>
      </c>
      <c r="F21" s="281">
        <v>0.42</v>
      </c>
      <c r="G21" s="278"/>
      <c r="H21" s="282">
        <f>F21</f>
        <v>0.42</v>
      </c>
      <c r="I21" s="367"/>
      <c r="J21" s="275"/>
    </row>
    <row r="22" spans="1:10" ht="16" x14ac:dyDescent="0.2">
      <c r="A22" s="275"/>
      <c r="B22" s="551">
        <v>2261</v>
      </c>
      <c r="C22" s="552" t="s">
        <v>672</v>
      </c>
      <c r="D22" s="279" t="s">
        <v>418</v>
      </c>
      <c r="E22" s="280">
        <v>5000</v>
      </c>
      <c r="F22" s="281">
        <v>0.22</v>
      </c>
      <c r="G22" s="278"/>
      <c r="H22" s="282">
        <v>0.22</v>
      </c>
      <c r="I22" s="367"/>
      <c r="J22" s="559"/>
    </row>
    <row r="23" spans="1:10" ht="16" x14ac:dyDescent="0.2">
      <c r="A23" s="275"/>
      <c r="B23" s="551">
        <v>2261</v>
      </c>
      <c r="C23" s="553" t="s">
        <v>672</v>
      </c>
      <c r="D23" s="279" t="s">
        <v>414</v>
      </c>
      <c r="E23" s="280">
        <v>2000</v>
      </c>
      <c r="F23" s="281">
        <v>7.0000000000000007E-2</v>
      </c>
      <c r="G23" s="278"/>
      <c r="H23" s="282">
        <v>7.0000000000000007E-2</v>
      </c>
      <c r="I23" s="367"/>
      <c r="J23" s="559"/>
    </row>
    <row r="24" spans="1:10" ht="16" x14ac:dyDescent="0.2">
      <c r="A24" s="275"/>
      <c r="B24" s="275"/>
      <c r="C24" s="276"/>
      <c r="D24" s="276"/>
      <c r="E24" s="277"/>
      <c r="F24" s="278"/>
      <c r="G24" s="275"/>
      <c r="H24" s="275"/>
      <c r="I24" s="368"/>
      <c r="J24" s="275"/>
    </row>
    <row r="25" spans="1:10" ht="16" x14ac:dyDescent="0.2">
      <c r="A25" s="63"/>
      <c r="B25" s="75" t="s">
        <v>539</v>
      </c>
      <c r="C25" s="66" t="s">
        <v>198</v>
      </c>
      <c r="D25" s="66" t="s">
        <v>411</v>
      </c>
      <c r="E25" s="78">
        <v>100000</v>
      </c>
      <c r="F25" s="254">
        <v>18.09</v>
      </c>
      <c r="G25" s="478">
        <v>2.0099999999999998</v>
      </c>
      <c r="H25" s="78">
        <f>SUM(F25:G25)</f>
        <v>20.100000000000001</v>
      </c>
      <c r="I25" s="144">
        <f>SUM(H25:H28)</f>
        <v>28.050000000000004</v>
      </c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412</v>
      </c>
      <c r="E26" s="78">
        <v>10000</v>
      </c>
      <c r="F26" s="109">
        <v>3.42</v>
      </c>
      <c r="G26" s="479"/>
      <c r="H26" s="78">
        <f>F26</f>
        <v>3.42</v>
      </c>
      <c r="I26" s="144"/>
      <c r="J26" s="23"/>
    </row>
    <row r="27" spans="1:10" ht="16" x14ac:dyDescent="0.2">
      <c r="A27" s="63"/>
      <c r="B27" s="75" t="s">
        <v>539</v>
      </c>
      <c r="C27" s="66" t="s">
        <v>198</v>
      </c>
      <c r="D27" s="66" t="s">
        <v>413</v>
      </c>
      <c r="E27" s="78">
        <v>100000</v>
      </c>
      <c r="F27" s="109">
        <v>4.18</v>
      </c>
      <c r="G27" s="479"/>
      <c r="H27" s="78">
        <f>F27</f>
        <v>4.18</v>
      </c>
      <c r="I27" s="144"/>
      <c r="J27" s="23"/>
    </row>
    <row r="28" spans="1:10" ht="16" x14ac:dyDescent="0.2">
      <c r="A28" s="63"/>
      <c r="B28" s="75" t="s">
        <v>539</v>
      </c>
      <c r="C28" s="66" t="s">
        <v>198</v>
      </c>
      <c r="D28" s="66" t="s">
        <v>414</v>
      </c>
      <c r="E28" s="78">
        <v>10000</v>
      </c>
      <c r="F28" s="109">
        <v>0.35</v>
      </c>
      <c r="G28" s="479"/>
      <c r="H28" s="78">
        <f>F28</f>
        <v>0.35</v>
      </c>
      <c r="I28" s="144"/>
      <c r="J28" s="23"/>
    </row>
    <row r="29" spans="1:10" ht="16" x14ac:dyDescent="0.2">
      <c r="A29" s="63"/>
      <c r="B29" s="75"/>
      <c r="C29" s="66"/>
      <c r="D29" s="66"/>
      <c r="E29" s="79"/>
      <c r="F29" s="109"/>
      <c r="G29" s="174"/>
      <c r="H29" s="78"/>
      <c r="I29" s="144"/>
      <c r="J29" s="23"/>
    </row>
    <row r="30" spans="1:10" ht="16" x14ac:dyDescent="0.2">
      <c r="A30" s="63"/>
      <c r="B30" s="75" t="s">
        <v>1080</v>
      </c>
      <c r="C30" s="66" t="s">
        <v>1081</v>
      </c>
      <c r="D30" s="66" t="s">
        <v>411</v>
      </c>
      <c r="E30" s="79">
        <v>250000</v>
      </c>
      <c r="F30" s="109">
        <v>15.84</v>
      </c>
      <c r="G30" s="478">
        <v>0.66</v>
      </c>
      <c r="H30" s="78">
        <f>SUM(F30:G30)</f>
        <v>16.5</v>
      </c>
      <c r="I30" s="144">
        <f>SUM(H30:H34)</f>
        <v>54.860000000000007</v>
      </c>
      <c r="J30" s="23"/>
    </row>
    <row r="31" spans="1:10" ht="16" x14ac:dyDescent="0.2">
      <c r="A31" s="63"/>
      <c r="B31" s="75" t="s">
        <v>1080</v>
      </c>
      <c r="C31" s="66" t="s">
        <v>1081</v>
      </c>
      <c r="D31" s="66" t="s">
        <v>417</v>
      </c>
      <c r="E31" s="79">
        <v>50000</v>
      </c>
      <c r="F31" s="109">
        <v>4.55</v>
      </c>
      <c r="G31" s="174"/>
      <c r="H31" s="78">
        <f>SUM(F31:G31)</f>
        <v>4.55</v>
      </c>
      <c r="I31" s="144"/>
      <c r="J31" s="23"/>
    </row>
    <row r="32" spans="1:10" ht="16" x14ac:dyDescent="0.2">
      <c r="A32" s="63"/>
      <c r="B32" s="75" t="s">
        <v>1080</v>
      </c>
      <c r="C32" s="66" t="s">
        <v>1081</v>
      </c>
      <c r="D32" s="66" t="s">
        <v>413</v>
      </c>
      <c r="E32" s="79">
        <v>390000</v>
      </c>
      <c r="F32" s="109">
        <v>16.3</v>
      </c>
      <c r="G32" s="174"/>
      <c r="H32" s="78">
        <f>SUM(F32:G32)</f>
        <v>16.3</v>
      </c>
      <c r="I32" s="144"/>
      <c r="J32" s="23"/>
    </row>
    <row r="33" spans="1:10" ht="16" x14ac:dyDescent="0.2">
      <c r="A33" s="63"/>
      <c r="B33" s="75" t="s">
        <v>1080</v>
      </c>
      <c r="C33" s="66" t="s">
        <v>1081</v>
      </c>
      <c r="D33" s="66" t="s">
        <v>1104</v>
      </c>
      <c r="E33" s="79">
        <v>390000</v>
      </c>
      <c r="F33" s="109">
        <v>17.16</v>
      </c>
      <c r="G33" s="174"/>
      <c r="H33" s="78">
        <v>17.16</v>
      </c>
      <c r="I33" s="144"/>
      <c r="J33" s="23"/>
    </row>
    <row r="34" spans="1:10" ht="16" x14ac:dyDescent="0.2">
      <c r="A34" s="63"/>
      <c r="B34" s="75" t="s">
        <v>1080</v>
      </c>
      <c r="C34" s="66" t="s">
        <v>1081</v>
      </c>
      <c r="D34" s="66" t="s">
        <v>414</v>
      </c>
      <c r="E34" s="79">
        <v>10000</v>
      </c>
      <c r="F34" s="109">
        <v>0.35</v>
      </c>
      <c r="G34" s="174"/>
      <c r="H34" s="78">
        <f>SUM(F34:G34)</f>
        <v>0.35</v>
      </c>
      <c r="I34" s="144"/>
      <c r="J34" s="23"/>
    </row>
    <row r="35" spans="1:10" ht="16" x14ac:dyDescent="0.2">
      <c r="A35" s="63"/>
      <c r="B35" s="75"/>
      <c r="C35" s="66"/>
      <c r="D35" s="66"/>
      <c r="E35" s="79"/>
      <c r="F35" s="109"/>
      <c r="G35" s="174"/>
      <c r="H35" s="78"/>
      <c r="I35" s="144"/>
      <c r="J35" s="23"/>
    </row>
    <row r="36" spans="1:10" ht="16" x14ac:dyDescent="0.2">
      <c r="A36" s="63"/>
      <c r="B36" s="75" t="s">
        <v>718</v>
      </c>
      <c r="C36" s="23" t="s">
        <v>733</v>
      </c>
      <c r="D36" s="66" t="s">
        <v>411</v>
      </c>
      <c r="E36" s="79">
        <v>250000</v>
      </c>
      <c r="F36" s="109">
        <v>21.84</v>
      </c>
      <c r="G36" s="479">
        <v>0.91</v>
      </c>
      <c r="H36" s="78">
        <f>SUM(F36:G36)</f>
        <v>22.75</v>
      </c>
      <c r="I36" s="192">
        <f>SUM(H36:H37)</f>
        <v>33.200000000000003</v>
      </c>
      <c r="J36" s="23"/>
    </row>
    <row r="37" spans="1:10" ht="16" x14ac:dyDescent="0.2">
      <c r="A37" s="63"/>
      <c r="B37" s="75" t="s">
        <v>718</v>
      </c>
      <c r="C37" s="23" t="s">
        <v>733</v>
      </c>
      <c r="D37" s="66" t="s">
        <v>413</v>
      </c>
      <c r="E37" s="79">
        <v>250000</v>
      </c>
      <c r="F37" s="109">
        <v>10.45</v>
      </c>
      <c r="G37" s="479"/>
      <c r="H37" s="78">
        <v>10.45</v>
      </c>
      <c r="I37" s="144"/>
      <c r="J37" s="23"/>
    </row>
    <row r="38" spans="1:10" ht="16" x14ac:dyDescent="0.2">
      <c r="A38" s="63"/>
      <c r="B38" s="75"/>
      <c r="C38" s="66"/>
      <c r="D38" s="66"/>
      <c r="E38" s="79"/>
      <c r="F38" s="109"/>
      <c r="G38" s="479"/>
      <c r="H38" s="78"/>
      <c r="I38" s="144"/>
      <c r="J38" s="23"/>
    </row>
    <row r="39" spans="1:10" ht="16" x14ac:dyDescent="0.2">
      <c r="A39" s="63"/>
      <c r="B39" s="75" t="s">
        <v>1105</v>
      </c>
      <c r="C39" s="66" t="s">
        <v>1106</v>
      </c>
      <c r="D39" s="66" t="s">
        <v>411</v>
      </c>
      <c r="E39" s="79">
        <v>10000</v>
      </c>
      <c r="F39" s="109">
        <v>0</v>
      </c>
      <c r="G39" s="479">
        <v>2.0099999999999998</v>
      </c>
      <c r="H39" s="78">
        <v>2.0099999999999998</v>
      </c>
      <c r="I39" s="144">
        <f>SUM(H39:H43)</f>
        <v>6.39</v>
      </c>
      <c r="J39" s="23" t="s">
        <v>1107</v>
      </c>
    </row>
    <row r="40" spans="1:10" ht="16" x14ac:dyDescent="0.2">
      <c r="A40" s="63"/>
      <c r="B40" s="75" t="s">
        <v>1105</v>
      </c>
      <c r="C40" s="66" t="s">
        <v>1106</v>
      </c>
      <c r="D40" s="66" t="s">
        <v>417</v>
      </c>
      <c r="E40" s="79">
        <v>5000</v>
      </c>
      <c r="F40" s="109">
        <v>3.39</v>
      </c>
      <c r="G40" s="479"/>
      <c r="H40" s="78">
        <v>3.39</v>
      </c>
      <c r="I40" s="144"/>
      <c r="J40" s="23"/>
    </row>
    <row r="41" spans="1:10" ht="16" x14ac:dyDescent="0.2">
      <c r="A41" s="63"/>
      <c r="B41" s="75" t="s">
        <v>1105</v>
      </c>
      <c r="C41" s="66" t="s">
        <v>1106</v>
      </c>
      <c r="D41" s="66" t="s">
        <v>413</v>
      </c>
      <c r="E41" s="79">
        <v>10000</v>
      </c>
      <c r="F41" s="109">
        <v>0.42</v>
      </c>
      <c r="G41" s="479"/>
      <c r="H41" s="78">
        <v>0.42</v>
      </c>
      <c r="I41" s="144"/>
      <c r="J41" s="23"/>
    </row>
    <row r="42" spans="1:10" ht="16" x14ac:dyDescent="0.2">
      <c r="A42" s="63"/>
      <c r="B42" s="75" t="s">
        <v>1105</v>
      </c>
      <c r="C42" s="66" t="s">
        <v>1106</v>
      </c>
      <c r="D42" s="66" t="s">
        <v>418</v>
      </c>
      <c r="E42" s="79">
        <v>5000</v>
      </c>
      <c r="F42" s="109">
        <v>0.22</v>
      </c>
      <c r="G42" s="479"/>
      <c r="H42" s="78">
        <v>0.22</v>
      </c>
      <c r="I42" s="144"/>
      <c r="J42" s="23"/>
    </row>
    <row r="43" spans="1:10" ht="16" x14ac:dyDescent="0.2">
      <c r="A43" s="63"/>
      <c r="B43" s="75" t="s">
        <v>1105</v>
      </c>
      <c r="C43" s="66" t="s">
        <v>1106</v>
      </c>
      <c r="D43" s="66" t="s">
        <v>414</v>
      </c>
      <c r="E43" s="79">
        <v>10000</v>
      </c>
      <c r="F43" s="109">
        <v>0.35</v>
      </c>
      <c r="G43" s="479"/>
      <c r="H43" s="78">
        <v>0.35</v>
      </c>
      <c r="I43" s="144"/>
      <c r="J43" s="23"/>
    </row>
    <row r="44" spans="1:10" ht="16" x14ac:dyDescent="0.2">
      <c r="A44" s="63"/>
      <c r="B44" s="75"/>
      <c r="C44" s="66"/>
      <c r="D44" s="66"/>
      <c r="E44" s="79"/>
      <c r="F44" s="78"/>
      <c r="G44" s="277"/>
      <c r="H44" s="78"/>
      <c r="I44" s="144"/>
      <c r="J44" s="23"/>
    </row>
    <row r="45" spans="1:10" ht="16" x14ac:dyDescent="0.2">
      <c r="A45" s="63"/>
      <c r="B45" s="75" t="s">
        <v>542</v>
      </c>
      <c r="C45" s="66" t="s">
        <v>89</v>
      </c>
      <c r="D45" s="66" t="s">
        <v>411</v>
      </c>
      <c r="E45" s="79">
        <v>10000</v>
      </c>
      <c r="F45" s="109">
        <v>0</v>
      </c>
      <c r="G45" s="479">
        <f>H45-F45</f>
        <v>8.02</v>
      </c>
      <c r="H45" s="78">
        <v>8.02</v>
      </c>
      <c r="I45" s="144">
        <f>SUM(H45)</f>
        <v>8.02</v>
      </c>
      <c r="J45" s="23"/>
    </row>
    <row r="46" spans="1:10" ht="16" x14ac:dyDescent="0.2">
      <c r="A46" s="63"/>
      <c r="B46" s="75"/>
      <c r="C46" s="66"/>
      <c r="D46" s="66"/>
      <c r="E46" s="79"/>
      <c r="F46" s="78"/>
      <c r="G46" s="277"/>
      <c r="H46" s="78"/>
      <c r="I46" s="144"/>
      <c r="J46" s="23"/>
    </row>
    <row r="47" spans="1:10" ht="16" x14ac:dyDescent="0.2">
      <c r="A47" s="63"/>
      <c r="B47" s="97">
        <v>2309</v>
      </c>
      <c r="C47" s="66" t="s">
        <v>867</v>
      </c>
      <c r="D47" s="66" t="s">
        <v>411</v>
      </c>
      <c r="E47" s="79">
        <v>10000</v>
      </c>
      <c r="F47" s="109">
        <v>0</v>
      </c>
      <c r="G47" s="479">
        <v>5.0199999999999996</v>
      </c>
      <c r="H47" s="78"/>
      <c r="I47" s="144">
        <v>5.0199999999999996</v>
      </c>
      <c r="J47" s="23"/>
    </row>
    <row r="48" spans="1:10" ht="16" x14ac:dyDescent="0.2">
      <c r="A48" s="63"/>
      <c r="B48" s="75"/>
      <c r="C48" s="66"/>
      <c r="D48" s="66"/>
      <c r="E48" s="79"/>
      <c r="F48" s="78"/>
      <c r="G48" s="277"/>
      <c r="H48" s="78"/>
      <c r="I48" s="144"/>
      <c r="J48" s="23"/>
    </row>
    <row r="49" spans="1:10" ht="16" x14ac:dyDescent="0.2">
      <c r="A49" s="63"/>
      <c r="B49" s="75" t="s">
        <v>543</v>
      </c>
      <c r="C49" s="66" t="s">
        <v>138</v>
      </c>
      <c r="D49" s="66" t="s">
        <v>411</v>
      </c>
      <c r="E49" s="78">
        <v>10000</v>
      </c>
      <c r="F49" s="78">
        <v>0</v>
      </c>
      <c r="G49" s="277">
        <f>H49-F49</f>
        <v>2.0099999999999998</v>
      </c>
      <c r="H49" s="78">
        <v>2.0099999999999998</v>
      </c>
      <c r="I49" s="144">
        <f>SUM(H49:H50)</f>
        <v>2.4299999999999997</v>
      </c>
      <c r="J49" s="23"/>
    </row>
    <row r="50" spans="1:10" ht="16" x14ac:dyDescent="0.2">
      <c r="A50" s="63"/>
      <c r="B50" s="75" t="s">
        <v>543</v>
      </c>
      <c r="C50" s="66" t="s">
        <v>138</v>
      </c>
      <c r="D50" s="66" t="s">
        <v>413</v>
      </c>
      <c r="E50" s="78">
        <v>10000</v>
      </c>
      <c r="F50" s="78">
        <v>0.42</v>
      </c>
      <c r="G50" s="277"/>
      <c r="H50" s="78">
        <v>0.42</v>
      </c>
      <c r="I50" s="144"/>
      <c r="J50" s="23"/>
    </row>
    <row r="51" spans="1:10" ht="16" x14ac:dyDescent="0.2">
      <c r="A51" s="63"/>
      <c r="B51" s="75"/>
      <c r="C51" s="66"/>
      <c r="D51" s="66"/>
      <c r="E51" s="78"/>
      <c r="F51" s="78"/>
      <c r="G51" s="277"/>
      <c r="H51" s="78"/>
      <c r="I51" s="144"/>
      <c r="J51" s="23"/>
    </row>
    <row r="52" spans="1:10" ht="16" x14ac:dyDescent="0.2">
      <c r="A52" s="63"/>
      <c r="B52" s="75" t="s">
        <v>711</v>
      </c>
      <c r="C52" s="66" t="s">
        <v>703</v>
      </c>
      <c r="D52" s="66" t="s">
        <v>411</v>
      </c>
      <c r="E52" s="78">
        <v>10000</v>
      </c>
      <c r="F52" s="78">
        <v>0</v>
      </c>
      <c r="G52" s="277">
        <f>H52-F52</f>
        <v>0.66</v>
      </c>
      <c r="H52" s="78">
        <v>0.66</v>
      </c>
      <c r="I52" s="144">
        <f>H52</f>
        <v>0.66</v>
      </c>
      <c r="J52" s="23"/>
    </row>
    <row r="53" spans="1:10" ht="16" x14ac:dyDescent="0.2">
      <c r="A53" s="63"/>
      <c r="B53" s="75"/>
      <c r="C53" s="66"/>
      <c r="D53" s="66"/>
      <c r="E53" s="79"/>
      <c r="F53" s="78"/>
      <c r="G53" s="277"/>
      <c r="H53" s="78"/>
      <c r="I53" s="144"/>
      <c r="J53" s="23"/>
    </row>
    <row r="54" spans="1:10" ht="16" x14ac:dyDescent="0.2">
      <c r="A54" s="63"/>
      <c r="B54" s="75" t="s">
        <v>544</v>
      </c>
      <c r="C54" s="66" t="s">
        <v>139</v>
      </c>
      <c r="D54" s="66" t="s">
        <v>411</v>
      </c>
      <c r="E54" s="78">
        <v>100000</v>
      </c>
      <c r="F54" s="109">
        <f>H54-G54</f>
        <v>18.090000000000003</v>
      </c>
      <c r="G54" s="479">
        <v>2.0099999999999998</v>
      </c>
      <c r="H54" s="78">
        <v>20.100000000000001</v>
      </c>
      <c r="I54" s="144">
        <f>SUM(H54:H59)</f>
        <v>66.3</v>
      </c>
      <c r="J54" s="23"/>
    </row>
    <row r="55" spans="1:10" ht="16" x14ac:dyDescent="0.2">
      <c r="A55" s="63"/>
      <c r="B55" s="75" t="s">
        <v>544</v>
      </c>
      <c r="C55" s="66" t="s">
        <v>139</v>
      </c>
      <c r="D55" s="66" t="s">
        <v>417</v>
      </c>
      <c r="E55" s="78">
        <v>50000</v>
      </c>
      <c r="F55" s="109">
        <v>33.85</v>
      </c>
      <c r="G55" s="479"/>
      <c r="H55" s="78">
        <f>F55</f>
        <v>33.85</v>
      </c>
      <c r="I55" s="144"/>
      <c r="J55" s="23"/>
    </row>
    <row r="56" spans="1:10" ht="16" x14ac:dyDescent="0.2">
      <c r="A56" s="63"/>
      <c r="B56" s="75" t="s">
        <v>544</v>
      </c>
      <c r="C56" s="66" t="s">
        <v>139</v>
      </c>
      <c r="D56" s="66" t="s">
        <v>412</v>
      </c>
      <c r="E56" s="79">
        <v>10000</v>
      </c>
      <c r="F56" s="109">
        <v>3.42</v>
      </c>
      <c r="G56" s="479"/>
      <c r="H56" s="78">
        <f>F56</f>
        <v>3.42</v>
      </c>
      <c r="I56" s="144"/>
      <c r="J56" s="23"/>
    </row>
    <row r="57" spans="1:10" ht="16" x14ac:dyDescent="0.2">
      <c r="A57" s="63"/>
      <c r="B57" s="75" t="s">
        <v>544</v>
      </c>
      <c r="C57" s="66" t="s">
        <v>139</v>
      </c>
      <c r="D57" s="66" t="s">
        <v>413</v>
      </c>
      <c r="E57" s="79">
        <v>100000</v>
      </c>
      <c r="F57" s="109">
        <v>4.18</v>
      </c>
      <c r="G57" s="479"/>
      <c r="H57" s="78">
        <f>F57</f>
        <v>4.18</v>
      </c>
      <c r="I57" s="144"/>
      <c r="J57" s="23"/>
    </row>
    <row r="58" spans="1:10" ht="16" x14ac:dyDescent="0.2">
      <c r="A58" s="63"/>
      <c r="B58" s="75" t="s">
        <v>544</v>
      </c>
      <c r="C58" s="66" t="s">
        <v>139</v>
      </c>
      <c r="D58" s="66" t="s">
        <v>418</v>
      </c>
      <c r="E58" s="78">
        <v>100000</v>
      </c>
      <c r="F58" s="109">
        <v>4.4000000000000004</v>
      </c>
      <c r="G58" s="479"/>
      <c r="H58" s="78">
        <f>F58</f>
        <v>4.4000000000000004</v>
      </c>
      <c r="I58" s="144"/>
      <c r="J58" s="23"/>
    </row>
    <row r="59" spans="1:10" ht="16" x14ac:dyDescent="0.2">
      <c r="A59" s="63"/>
      <c r="B59" s="75" t="s">
        <v>544</v>
      </c>
      <c r="C59" s="66" t="s">
        <v>139</v>
      </c>
      <c r="D59" s="66" t="s">
        <v>414</v>
      </c>
      <c r="E59" s="79">
        <v>10000</v>
      </c>
      <c r="F59" s="109">
        <v>0.35</v>
      </c>
      <c r="G59" s="479"/>
      <c r="H59" s="78">
        <f>F59</f>
        <v>0.35</v>
      </c>
      <c r="I59" s="144"/>
      <c r="J59" s="23"/>
    </row>
    <row r="60" spans="1:10" ht="16" x14ac:dyDescent="0.2">
      <c r="A60" s="63"/>
      <c r="B60" s="75"/>
      <c r="C60" s="66"/>
      <c r="D60" s="66"/>
      <c r="E60" s="79"/>
      <c r="F60" s="109"/>
      <c r="G60" s="479"/>
      <c r="H60" s="78"/>
      <c r="I60" s="144"/>
      <c r="J60" s="23"/>
    </row>
    <row r="61" spans="1:10" ht="16" x14ac:dyDescent="0.2">
      <c r="A61" s="63"/>
      <c r="B61" s="75" t="s">
        <v>545</v>
      </c>
      <c r="C61" s="66" t="s">
        <v>217</v>
      </c>
      <c r="D61" s="66" t="s">
        <v>411</v>
      </c>
      <c r="E61" s="78">
        <v>240000</v>
      </c>
      <c r="F61" s="109">
        <f>H61-G61</f>
        <v>20.93</v>
      </c>
      <c r="G61" s="479">
        <v>0.91</v>
      </c>
      <c r="H61" s="78">
        <v>21.84</v>
      </c>
      <c r="I61" s="144">
        <f>SUM(H61:H62)</f>
        <v>22.26</v>
      </c>
      <c r="J61" s="23"/>
    </row>
    <row r="62" spans="1:10" ht="16" x14ac:dyDescent="0.2">
      <c r="A62" s="63"/>
      <c r="B62" s="75" t="s">
        <v>545</v>
      </c>
      <c r="C62" s="66" t="s">
        <v>217</v>
      </c>
      <c r="D62" s="66" t="s">
        <v>413</v>
      </c>
      <c r="E62" s="78">
        <v>10000</v>
      </c>
      <c r="F62" s="109">
        <v>0.42</v>
      </c>
      <c r="G62" s="479"/>
      <c r="H62" s="78">
        <f>F62</f>
        <v>0.42</v>
      </c>
      <c r="I62" s="144"/>
      <c r="J62" s="23"/>
    </row>
    <row r="63" spans="1:10" ht="16" x14ac:dyDescent="0.2">
      <c r="A63" s="63"/>
      <c r="B63" s="75"/>
      <c r="C63" s="66"/>
      <c r="D63" s="66"/>
      <c r="E63" s="78"/>
      <c r="F63" s="109"/>
      <c r="G63" s="479"/>
      <c r="H63" s="78"/>
      <c r="I63" s="144"/>
      <c r="J63" s="23"/>
    </row>
    <row r="64" spans="1:10" ht="16" x14ac:dyDescent="0.2">
      <c r="A64" s="63"/>
      <c r="B64" s="75" t="s">
        <v>869</v>
      </c>
      <c r="C64" s="66" t="s">
        <v>843</v>
      </c>
      <c r="D64" s="66" t="s">
        <v>411</v>
      </c>
      <c r="E64" s="78">
        <v>10000</v>
      </c>
      <c r="F64" s="109">
        <v>0</v>
      </c>
      <c r="G64" s="479">
        <v>0.91</v>
      </c>
      <c r="H64" s="78">
        <v>0.91</v>
      </c>
      <c r="I64" s="144">
        <f>G64+F65</f>
        <v>1.33</v>
      </c>
      <c r="J64" s="23"/>
    </row>
    <row r="65" spans="1:17" ht="16" x14ac:dyDescent="0.2">
      <c r="A65" s="63"/>
      <c r="B65" s="97">
        <v>2302</v>
      </c>
      <c r="C65" s="66" t="s">
        <v>843</v>
      </c>
      <c r="D65" s="66" t="s">
        <v>413</v>
      </c>
      <c r="E65" s="78">
        <v>10000</v>
      </c>
      <c r="F65" s="109">
        <v>0.42</v>
      </c>
      <c r="G65" s="479"/>
      <c r="H65" s="78">
        <v>0.42</v>
      </c>
      <c r="I65" s="144"/>
      <c r="J65" s="23"/>
    </row>
    <row r="66" spans="1:17" ht="16" x14ac:dyDescent="0.2">
      <c r="A66" s="63"/>
      <c r="B66" s="75"/>
      <c r="C66" s="66"/>
      <c r="D66" s="66"/>
      <c r="E66" s="78"/>
      <c r="F66" s="109"/>
      <c r="G66" s="479"/>
      <c r="H66" s="78"/>
      <c r="I66" s="144"/>
      <c r="J66" s="23"/>
    </row>
    <row r="67" spans="1:17" ht="16" x14ac:dyDescent="0.2">
      <c r="A67" s="63"/>
      <c r="B67" s="75" t="s">
        <v>817</v>
      </c>
      <c r="C67" s="66" t="s">
        <v>811</v>
      </c>
      <c r="D67" s="66" t="s">
        <v>411</v>
      </c>
      <c r="E67" s="78">
        <v>200000</v>
      </c>
      <c r="F67" s="109">
        <v>17.29</v>
      </c>
      <c r="G67" s="479">
        <v>0.91</v>
      </c>
      <c r="H67" s="78">
        <f>SUM(G67,F67)</f>
        <v>18.2</v>
      </c>
      <c r="I67" s="144">
        <f>SUM(H67:H68)</f>
        <v>20.29</v>
      </c>
      <c r="J67" s="23" t="s">
        <v>1109</v>
      </c>
    </row>
    <row r="68" spans="1:17" ht="16" x14ac:dyDescent="0.2">
      <c r="A68" s="63"/>
      <c r="B68" s="75" t="s">
        <v>817</v>
      </c>
      <c r="C68" s="66" t="s">
        <v>811</v>
      </c>
      <c r="D68" s="66" t="s">
        <v>413</v>
      </c>
      <c r="E68" s="78">
        <v>50000</v>
      </c>
      <c r="F68" s="109">
        <v>2.09</v>
      </c>
      <c r="G68" s="479"/>
      <c r="H68" s="78">
        <v>2.09</v>
      </c>
      <c r="I68" s="144"/>
      <c r="J68" s="23"/>
    </row>
    <row r="69" spans="1:17" ht="16" x14ac:dyDescent="0.2">
      <c r="A69" s="63"/>
      <c r="B69" s="75"/>
      <c r="C69" s="66"/>
      <c r="D69" s="66"/>
      <c r="E69" s="78"/>
      <c r="F69" s="109"/>
      <c r="G69" s="479"/>
      <c r="H69" s="78"/>
      <c r="I69" s="144"/>
      <c r="J69" s="23"/>
    </row>
    <row r="70" spans="1:17" ht="16" x14ac:dyDescent="0.2">
      <c r="A70" s="63"/>
      <c r="B70" s="75" t="s">
        <v>931</v>
      </c>
      <c r="C70" s="66" t="s">
        <v>932</v>
      </c>
      <c r="D70" s="66" t="s">
        <v>411</v>
      </c>
      <c r="E70" s="78">
        <v>100000</v>
      </c>
      <c r="F70" s="109">
        <v>5.94</v>
      </c>
      <c r="G70" s="479">
        <v>0.66</v>
      </c>
      <c r="H70" s="78">
        <v>6.6</v>
      </c>
      <c r="I70" s="144">
        <f>SUM(H70:H73)</f>
        <v>32.86</v>
      </c>
      <c r="J70" s="23"/>
    </row>
    <row r="71" spans="1:17" ht="16" x14ac:dyDescent="0.2">
      <c r="A71" s="63"/>
      <c r="B71" s="75" t="s">
        <v>931</v>
      </c>
      <c r="C71" s="66" t="s">
        <v>932</v>
      </c>
      <c r="D71" s="66" t="s">
        <v>417</v>
      </c>
      <c r="E71" s="78">
        <v>100000</v>
      </c>
      <c r="F71" s="109">
        <v>9.1</v>
      </c>
      <c r="G71" s="479"/>
      <c r="H71" s="78">
        <v>9.1</v>
      </c>
      <c r="I71" s="144"/>
      <c r="J71" s="560"/>
      <c r="N71">
        <v>0</v>
      </c>
      <c r="O71">
        <v>0</v>
      </c>
      <c r="Q71">
        <v>0</v>
      </c>
    </row>
    <row r="72" spans="1:17" ht="16" x14ac:dyDescent="0.2">
      <c r="A72" s="63"/>
      <c r="B72" s="75" t="s">
        <v>931</v>
      </c>
      <c r="C72" s="66" t="s">
        <v>932</v>
      </c>
      <c r="D72" s="66" t="s">
        <v>413</v>
      </c>
      <c r="E72" s="157">
        <v>200000</v>
      </c>
      <c r="F72" s="109">
        <v>8.36</v>
      </c>
      <c r="G72" s="479"/>
      <c r="H72" s="78">
        <v>8.36</v>
      </c>
      <c r="I72" s="144"/>
      <c r="J72" s="23"/>
    </row>
    <row r="73" spans="1:17" ht="16" x14ac:dyDescent="0.2">
      <c r="A73" s="63"/>
      <c r="B73" s="75" t="s">
        <v>931</v>
      </c>
      <c r="C73" s="66" t="s">
        <v>932</v>
      </c>
      <c r="D73" s="66" t="s">
        <v>418</v>
      </c>
      <c r="E73" s="78">
        <v>200000</v>
      </c>
      <c r="F73" s="109">
        <v>8.8000000000000007</v>
      </c>
      <c r="G73" s="479"/>
      <c r="H73" s="78">
        <v>8.8000000000000007</v>
      </c>
      <c r="I73" s="144"/>
      <c r="J73" s="23"/>
    </row>
    <row r="74" spans="1:17" ht="16" x14ac:dyDescent="0.2">
      <c r="A74" s="63"/>
      <c r="B74" s="75"/>
      <c r="C74" s="66"/>
      <c r="D74" s="66"/>
      <c r="E74" s="78"/>
      <c r="F74" s="109"/>
      <c r="G74" s="479"/>
      <c r="H74" s="78"/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411</v>
      </c>
      <c r="E75" s="79">
        <v>50000</v>
      </c>
      <c r="F75" s="109">
        <v>32.08</v>
      </c>
      <c r="G75" s="479">
        <v>8.02</v>
      </c>
      <c r="H75" s="78">
        <f>SUM(F75:G75)</f>
        <v>40.099999999999994</v>
      </c>
      <c r="I75" s="144">
        <f>SUM(H75:H78)</f>
        <v>95.399999999999991</v>
      </c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417</v>
      </c>
      <c r="E76" s="79">
        <v>50000</v>
      </c>
      <c r="F76" s="109">
        <v>33.85</v>
      </c>
      <c r="G76" s="479"/>
      <c r="H76" s="78">
        <f>F76</f>
        <v>33.85</v>
      </c>
      <c r="I76" s="144"/>
      <c r="J76" s="23"/>
    </row>
    <row r="77" spans="1:17" ht="16" x14ac:dyDescent="0.2">
      <c r="A77" s="63"/>
      <c r="B77" s="75" t="s">
        <v>548</v>
      </c>
      <c r="C77" s="66" t="s">
        <v>178</v>
      </c>
      <c r="D77" s="66" t="s">
        <v>413</v>
      </c>
      <c r="E77" s="79">
        <v>250000</v>
      </c>
      <c r="F77" s="109">
        <v>10.45</v>
      </c>
      <c r="G77" s="479"/>
      <c r="H77" s="78">
        <f>F77</f>
        <v>10.45</v>
      </c>
      <c r="I77" s="144"/>
      <c r="J77" s="23"/>
    </row>
    <row r="78" spans="1:17" ht="16" x14ac:dyDescent="0.2">
      <c r="A78" s="63"/>
      <c r="B78" s="75" t="s">
        <v>548</v>
      </c>
      <c r="C78" s="66" t="s">
        <v>178</v>
      </c>
      <c r="D78" s="66" t="s">
        <v>418</v>
      </c>
      <c r="E78" s="78">
        <v>250000</v>
      </c>
      <c r="F78" s="109">
        <v>11</v>
      </c>
      <c r="G78" s="479"/>
      <c r="H78" s="78">
        <f>F78</f>
        <v>11</v>
      </c>
      <c r="I78" s="144"/>
      <c r="J78" s="23"/>
    </row>
    <row r="79" spans="1:17" ht="16" x14ac:dyDescent="0.2">
      <c r="A79" s="63"/>
      <c r="B79" s="75"/>
      <c r="C79" s="66"/>
      <c r="D79" s="66"/>
      <c r="E79" s="79"/>
      <c r="F79" s="109"/>
      <c r="G79" s="479"/>
      <c r="H79" s="78"/>
      <c r="I79" s="144"/>
      <c r="J79" s="23"/>
    </row>
    <row r="80" spans="1:17" ht="16" x14ac:dyDescent="0.2">
      <c r="A80" s="63"/>
      <c r="B80" s="75" t="s">
        <v>549</v>
      </c>
      <c r="C80" s="66" t="s">
        <v>325</v>
      </c>
      <c r="D80" s="66" t="s">
        <v>411</v>
      </c>
      <c r="E80" s="201">
        <v>250000</v>
      </c>
      <c r="F80" s="109">
        <v>30.24</v>
      </c>
      <c r="G80" s="479">
        <v>1.26</v>
      </c>
      <c r="H80" s="78">
        <f>SUM(G80,F80)</f>
        <v>31.5</v>
      </c>
      <c r="I80" s="144">
        <f>SUM(H80:H81)</f>
        <v>52.4</v>
      </c>
      <c r="J80" s="200"/>
    </row>
    <row r="81" spans="1:10" ht="16" x14ac:dyDescent="0.2">
      <c r="A81" s="63"/>
      <c r="B81" s="75" t="s">
        <v>549</v>
      </c>
      <c r="C81" s="66" t="s">
        <v>325</v>
      </c>
      <c r="D81" s="66" t="s">
        <v>413</v>
      </c>
      <c r="E81" s="78">
        <v>500000</v>
      </c>
      <c r="F81" s="109">
        <v>20.9</v>
      </c>
      <c r="G81" s="479"/>
      <c r="H81" s="78">
        <f>F81</f>
        <v>20.9</v>
      </c>
      <c r="I81" s="144"/>
      <c r="J81" s="23"/>
    </row>
    <row r="82" spans="1:10" ht="16" x14ac:dyDescent="0.2">
      <c r="A82" s="63"/>
      <c r="B82" s="75"/>
      <c r="C82" s="66"/>
      <c r="D82" s="66"/>
      <c r="E82" s="78"/>
      <c r="F82" s="109"/>
      <c r="G82" s="479"/>
      <c r="H82" s="78"/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411</v>
      </c>
      <c r="E83" s="78">
        <v>50000</v>
      </c>
      <c r="F83" s="109">
        <v>3.64</v>
      </c>
      <c r="G83" s="479">
        <v>0.66</v>
      </c>
      <c r="H83" s="78">
        <v>4.55</v>
      </c>
      <c r="I83" s="144">
        <f>SUM(H83:H88)</f>
        <v>25.950000000000003</v>
      </c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417</v>
      </c>
      <c r="E84" s="78">
        <v>50000</v>
      </c>
      <c r="F84" s="109">
        <v>9.0500000000000007</v>
      </c>
      <c r="G84" s="479"/>
      <c r="H84" s="78">
        <f>F84</f>
        <v>9.0500000000000007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412</v>
      </c>
      <c r="E85" s="78">
        <v>10000</v>
      </c>
      <c r="F85" s="109">
        <v>3.42</v>
      </c>
      <c r="G85" s="479"/>
      <c r="H85" s="78">
        <f>F85</f>
        <v>3.42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413</v>
      </c>
      <c r="E86" s="78">
        <v>100000</v>
      </c>
      <c r="F86" s="109">
        <v>4.18</v>
      </c>
      <c r="G86" s="479"/>
      <c r="H86" s="78">
        <f>F86</f>
        <v>4.18</v>
      </c>
      <c r="I86" s="144"/>
      <c r="J86" s="23"/>
    </row>
    <row r="87" spans="1:10" ht="16" x14ac:dyDescent="0.2">
      <c r="A87" s="63"/>
      <c r="B87" s="75" t="s">
        <v>550</v>
      </c>
      <c r="C87" s="66" t="s">
        <v>79</v>
      </c>
      <c r="D87" s="66" t="s">
        <v>418</v>
      </c>
      <c r="E87" s="78">
        <v>100000</v>
      </c>
      <c r="F87" s="109">
        <v>4.4000000000000004</v>
      </c>
      <c r="G87" s="479"/>
      <c r="H87" s="78">
        <f>F87</f>
        <v>4.4000000000000004</v>
      </c>
      <c r="I87" s="144"/>
      <c r="J87" s="23"/>
    </row>
    <row r="88" spans="1:10" ht="16" x14ac:dyDescent="0.2">
      <c r="A88" s="63"/>
      <c r="B88" s="75" t="s">
        <v>550</v>
      </c>
      <c r="C88" s="66" t="s">
        <v>79</v>
      </c>
      <c r="D88" s="66" t="s">
        <v>414</v>
      </c>
      <c r="E88" s="79">
        <v>10000</v>
      </c>
      <c r="F88" s="109">
        <v>0.35</v>
      </c>
      <c r="G88" s="479"/>
      <c r="H88" s="78">
        <f>F88</f>
        <v>0.35</v>
      </c>
      <c r="I88" s="144"/>
      <c r="J88" s="23"/>
    </row>
    <row r="89" spans="1:10" ht="17" customHeight="1" x14ac:dyDescent="0.2">
      <c r="A89" s="63"/>
      <c r="B89" s="75"/>
      <c r="C89" s="66"/>
      <c r="D89" s="66"/>
      <c r="E89" s="79"/>
      <c r="F89" s="109"/>
      <c r="G89" s="479"/>
      <c r="H89" s="78"/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411</v>
      </c>
      <c r="E90" s="79">
        <v>200000</v>
      </c>
      <c r="F90" s="109">
        <v>23.94</v>
      </c>
      <c r="G90" s="479">
        <v>1.26</v>
      </c>
      <c r="H90" s="78">
        <v>25.2</v>
      </c>
      <c r="I90" s="144">
        <f>SUM(H90:H93)</f>
        <v>37.33</v>
      </c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412</v>
      </c>
      <c r="E91" s="79">
        <v>10000</v>
      </c>
      <c r="F91" s="109">
        <v>3.42</v>
      </c>
      <c r="G91" s="479"/>
      <c r="H91" s="78">
        <v>3.42</v>
      </c>
      <c r="I91" s="144"/>
      <c r="J91" s="23"/>
    </row>
    <row r="92" spans="1:10" ht="17" customHeight="1" x14ac:dyDescent="0.2">
      <c r="A92" s="63"/>
      <c r="B92" s="75" t="s">
        <v>902</v>
      </c>
      <c r="C92" s="66" t="s">
        <v>903</v>
      </c>
      <c r="D92" s="66" t="s">
        <v>413</v>
      </c>
      <c r="E92" s="79">
        <v>200000</v>
      </c>
      <c r="F92" s="109">
        <v>8.36</v>
      </c>
      <c r="G92" s="479"/>
      <c r="H92" s="78">
        <v>8.36</v>
      </c>
      <c r="I92" s="144"/>
      <c r="J92" s="23"/>
    </row>
    <row r="93" spans="1:10" ht="17" customHeight="1" x14ac:dyDescent="0.2">
      <c r="A93" s="63"/>
      <c r="B93" s="75" t="s">
        <v>902</v>
      </c>
      <c r="C93" s="66" t="s">
        <v>903</v>
      </c>
      <c r="D93" s="66" t="s">
        <v>414</v>
      </c>
      <c r="E93" s="79">
        <v>10000</v>
      </c>
      <c r="F93" s="109">
        <v>0.35</v>
      </c>
      <c r="G93" s="479"/>
      <c r="H93" s="78">
        <v>0.35</v>
      </c>
      <c r="I93" s="144"/>
      <c r="J93" s="23"/>
    </row>
    <row r="94" spans="1:10" ht="16" x14ac:dyDescent="0.2">
      <c r="A94" s="63"/>
      <c r="B94" s="75"/>
      <c r="C94" s="66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551</v>
      </c>
      <c r="C95" s="66" t="s">
        <v>80</v>
      </c>
      <c r="D95" s="66" t="s">
        <v>411</v>
      </c>
      <c r="E95" s="78">
        <v>300000</v>
      </c>
      <c r="F95" s="78">
        <v>26.39</v>
      </c>
      <c r="G95" s="277">
        <v>0.91</v>
      </c>
      <c r="H95" s="78">
        <v>27.3</v>
      </c>
      <c r="I95" s="144">
        <f>SUM(H95:H96)</f>
        <v>39.840000000000003</v>
      </c>
      <c r="J95" s="23"/>
    </row>
    <row r="96" spans="1:10" ht="16" x14ac:dyDescent="0.2">
      <c r="A96" s="63"/>
      <c r="B96" s="75" t="s">
        <v>551</v>
      </c>
      <c r="C96" s="66" t="s">
        <v>80</v>
      </c>
      <c r="D96" s="66" t="s">
        <v>413</v>
      </c>
      <c r="E96" s="78">
        <v>300000</v>
      </c>
      <c r="F96" s="78">
        <v>12.54</v>
      </c>
      <c r="G96" s="277"/>
      <c r="H96" s="78">
        <f>F96</f>
        <v>12.54</v>
      </c>
      <c r="I96" s="144"/>
      <c r="J96" s="23"/>
    </row>
    <row r="97" spans="1:10" ht="16" x14ac:dyDescent="0.2">
      <c r="A97" s="63"/>
      <c r="B97" s="257"/>
      <c r="C97" s="167"/>
      <c r="D97" s="66"/>
      <c r="E97" s="78"/>
      <c r="F97" s="78"/>
      <c r="G97" s="277"/>
      <c r="H97" s="78"/>
      <c r="I97" s="144"/>
      <c r="J97" s="23"/>
    </row>
    <row r="98" spans="1:10" ht="16" x14ac:dyDescent="0.2">
      <c r="A98" s="63"/>
      <c r="B98" s="257" t="s">
        <v>900</v>
      </c>
      <c r="C98" s="167" t="s">
        <v>901</v>
      </c>
      <c r="D98" s="66" t="s">
        <v>411</v>
      </c>
      <c r="E98" s="78">
        <v>200000</v>
      </c>
      <c r="F98" s="78">
        <v>10.07</v>
      </c>
      <c r="G98" s="277">
        <v>0.53</v>
      </c>
      <c r="H98" s="78">
        <f>SUM(G98,F98)</f>
        <v>10.6</v>
      </c>
      <c r="I98" s="144">
        <f>SUM(H99,H98)</f>
        <v>18.96</v>
      </c>
      <c r="J98" s="23"/>
    </row>
    <row r="99" spans="1:10" ht="16" x14ac:dyDescent="0.2">
      <c r="A99" s="63"/>
      <c r="B99" s="257" t="s">
        <v>900</v>
      </c>
      <c r="C99" s="167" t="s">
        <v>901</v>
      </c>
      <c r="D99" s="66" t="s">
        <v>413</v>
      </c>
      <c r="E99" s="78">
        <v>200000</v>
      </c>
      <c r="F99" s="78">
        <v>8.36</v>
      </c>
      <c r="G99" s="277"/>
      <c r="H99" s="78">
        <v>8.36</v>
      </c>
      <c r="I99" s="144"/>
      <c r="J99" s="23"/>
    </row>
    <row r="100" spans="1:10" ht="16" x14ac:dyDescent="0.2">
      <c r="A100" s="63"/>
      <c r="B100" s="257"/>
      <c r="C100" s="167"/>
      <c r="D100" s="66"/>
      <c r="E100" s="78"/>
      <c r="F100" s="78"/>
      <c r="G100" s="277"/>
      <c r="H100" s="78"/>
      <c r="I100" s="144"/>
      <c r="J100" s="23"/>
    </row>
    <row r="101" spans="1:10" ht="16" x14ac:dyDescent="0.2">
      <c r="A101" s="63"/>
      <c r="B101" s="257" t="s">
        <v>899</v>
      </c>
      <c r="C101" s="167" t="s">
        <v>844</v>
      </c>
      <c r="D101" s="66" t="s">
        <v>411</v>
      </c>
      <c r="E101" s="78">
        <v>10000</v>
      </c>
      <c r="F101" s="78"/>
      <c r="G101" s="78">
        <v>0.53</v>
      </c>
      <c r="H101" s="78">
        <v>0.53</v>
      </c>
      <c r="I101" s="144">
        <f>G101+F102</f>
        <v>0.95</v>
      </c>
      <c r="J101" s="23"/>
    </row>
    <row r="102" spans="1:10" ht="16" x14ac:dyDescent="0.2">
      <c r="A102" s="63"/>
      <c r="B102" s="257" t="s">
        <v>899</v>
      </c>
      <c r="C102" s="167" t="s">
        <v>844</v>
      </c>
      <c r="D102" s="66" t="s">
        <v>413</v>
      </c>
      <c r="E102" s="78">
        <v>10000</v>
      </c>
      <c r="F102" s="78">
        <v>0.42</v>
      </c>
      <c r="G102" s="277"/>
      <c r="H102" s="78">
        <v>0.42</v>
      </c>
      <c r="I102" s="144"/>
      <c r="J102" s="23"/>
    </row>
    <row r="103" spans="1:10" ht="16" x14ac:dyDescent="0.2">
      <c r="A103" s="63"/>
      <c r="B103" s="257"/>
      <c r="C103" s="167"/>
      <c r="D103" s="66"/>
      <c r="E103" s="79"/>
      <c r="F103" s="78"/>
      <c r="G103" s="277"/>
      <c r="H103" s="78"/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411</v>
      </c>
      <c r="E104" s="79">
        <v>100000</v>
      </c>
      <c r="F104" s="254">
        <v>27.72</v>
      </c>
      <c r="G104" s="478">
        <v>3.08</v>
      </c>
      <c r="H104" s="78">
        <f>SUM(F104:G104)</f>
        <v>30.799999999999997</v>
      </c>
      <c r="I104" s="144">
        <f>SUM(H104:H108)</f>
        <v>43.15</v>
      </c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412</v>
      </c>
      <c r="E105" s="79">
        <v>10000</v>
      </c>
      <c r="F105" s="109">
        <v>3.42</v>
      </c>
      <c r="G105" s="479"/>
      <c r="H105" s="78">
        <f>F105</f>
        <v>3.42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413</v>
      </c>
      <c r="E106" s="79">
        <v>100000</v>
      </c>
      <c r="F106" s="109">
        <v>4.18</v>
      </c>
      <c r="G106" s="479"/>
      <c r="H106" s="78">
        <f>F106</f>
        <v>4.18</v>
      </c>
      <c r="I106" s="144"/>
      <c r="J106" s="23"/>
    </row>
    <row r="107" spans="1:10" ht="16" x14ac:dyDescent="0.2">
      <c r="A107" s="63"/>
      <c r="B107" s="75" t="s">
        <v>552</v>
      </c>
      <c r="C107" s="66" t="s">
        <v>64</v>
      </c>
      <c r="D107" s="66" t="s">
        <v>418</v>
      </c>
      <c r="E107" s="78">
        <v>100000</v>
      </c>
      <c r="F107" s="109">
        <v>4.4000000000000004</v>
      </c>
      <c r="G107" s="479"/>
      <c r="H107" s="78">
        <f>F107</f>
        <v>4.4000000000000004</v>
      </c>
      <c r="I107" s="144"/>
      <c r="J107" s="23"/>
    </row>
    <row r="108" spans="1:10" ht="16" x14ac:dyDescent="0.2">
      <c r="A108" s="63"/>
      <c r="B108" s="75" t="s">
        <v>552</v>
      </c>
      <c r="C108" s="66" t="s">
        <v>64</v>
      </c>
      <c r="D108" s="66" t="s">
        <v>414</v>
      </c>
      <c r="E108" s="79">
        <v>10000</v>
      </c>
      <c r="F108" s="109">
        <v>0.35</v>
      </c>
      <c r="G108" s="479"/>
      <c r="H108" s="78">
        <f>F108</f>
        <v>0.35</v>
      </c>
      <c r="I108" s="144"/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479"/>
      <c r="H109" s="78"/>
      <c r="I109" s="144"/>
      <c r="J109" s="23"/>
    </row>
    <row r="110" spans="1:10" ht="16" x14ac:dyDescent="0.2">
      <c r="A110" s="63"/>
      <c r="B110" s="75" t="s">
        <v>553</v>
      </c>
      <c r="C110" s="66" t="s">
        <v>218</v>
      </c>
      <c r="D110" s="66" t="s">
        <v>411</v>
      </c>
      <c r="E110" s="79">
        <v>10000</v>
      </c>
      <c r="F110" s="109">
        <v>0</v>
      </c>
      <c r="G110" s="479">
        <f>H110-F110</f>
        <v>5.0199999999999996</v>
      </c>
      <c r="H110" s="78">
        <v>5.0199999999999996</v>
      </c>
      <c r="I110" s="144">
        <f>H110</f>
        <v>5.0199999999999996</v>
      </c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63"/>
      <c r="B112" s="75" t="s">
        <v>422</v>
      </c>
      <c r="C112" s="66" t="s">
        <v>420</v>
      </c>
      <c r="D112" s="66" t="s">
        <v>411</v>
      </c>
      <c r="E112" s="79">
        <v>10000</v>
      </c>
      <c r="F112" s="109">
        <v>0</v>
      </c>
      <c r="G112" s="478">
        <v>5.0199999999999996</v>
      </c>
      <c r="H112" s="78">
        <f>SUM(F112:G112)</f>
        <v>5.0199999999999996</v>
      </c>
      <c r="I112" s="144">
        <f>SUM(H112:H113)</f>
        <v>7.1099999999999994</v>
      </c>
      <c r="J112" s="23"/>
    </row>
    <row r="113" spans="1:10" ht="16" x14ac:dyDescent="0.2">
      <c r="A113" s="75"/>
      <c r="B113" s="75" t="s">
        <v>422</v>
      </c>
      <c r="C113" s="66" t="s">
        <v>420</v>
      </c>
      <c r="D113" s="66" t="s">
        <v>413</v>
      </c>
      <c r="E113" s="79">
        <v>50000</v>
      </c>
      <c r="F113" s="109">
        <v>2.09</v>
      </c>
      <c r="G113" s="479"/>
      <c r="H113" s="78">
        <f>F113</f>
        <v>2.09</v>
      </c>
      <c r="I113" s="144"/>
      <c r="J113" s="23"/>
    </row>
    <row r="114" spans="1:10" ht="16" x14ac:dyDescent="0.2">
      <c r="A114" s="75"/>
      <c r="B114" s="75"/>
      <c r="C114" s="66"/>
      <c r="D114" s="66"/>
      <c r="E114" s="79"/>
      <c r="F114" s="109"/>
      <c r="G114" s="479"/>
      <c r="H114" s="78"/>
      <c r="I114" s="144"/>
      <c r="J114" s="23"/>
    </row>
    <row r="115" spans="1:10" ht="16" x14ac:dyDescent="0.2">
      <c r="A115" s="75"/>
      <c r="B115" s="75" t="s">
        <v>712</v>
      </c>
      <c r="C115" s="66" t="s">
        <v>706</v>
      </c>
      <c r="D115" s="66" t="s">
        <v>411</v>
      </c>
      <c r="E115" s="79">
        <v>10000</v>
      </c>
      <c r="F115" s="109">
        <v>0</v>
      </c>
      <c r="G115" s="479">
        <f>H115-F115</f>
        <v>0.91</v>
      </c>
      <c r="H115" s="78">
        <v>0.91</v>
      </c>
      <c r="I115" s="144">
        <f>SUM(H116,H115,)</f>
        <v>1.33</v>
      </c>
      <c r="J115" s="23"/>
    </row>
    <row r="116" spans="1:10" ht="16" x14ac:dyDescent="0.2">
      <c r="A116" s="75"/>
      <c r="B116" s="75" t="s">
        <v>978</v>
      </c>
      <c r="C116" s="66" t="s">
        <v>706</v>
      </c>
      <c r="D116" s="66" t="s">
        <v>413</v>
      </c>
      <c r="E116" s="79">
        <v>10000</v>
      </c>
      <c r="F116" s="109">
        <v>0.42</v>
      </c>
      <c r="G116" s="479">
        <v>0</v>
      </c>
      <c r="H116" s="78">
        <v>0.42</v>
      </c>
      <c r="I116" s="144"/>
      <c r="J116" s="23"/>
    </row>
    <row r="117" spans="1:10" ht="16" x14ac:dyDescent="0.2">
      <c r="A117" s="75"/>
      <c r="B117" s="75"/>
      <c r="C117" s="66"/>
      <c r="D117" s="66"/>
      <c r="E117" s="79"/>
      <c r="F117" s="109"/>
      <c r="G117" s="479"/>
      <c r="H117" s="78"/>
      <c r="I117" s="144"/>
      <c r="J117" s="23"/>
    </row>
    <row r="118" spans="1:10" ht="16" x14ac:dyDescent="0.2">
      <c r="A118" s="63"/>
      <c r="B118" s="75" t="s">
        <v>423</v>
      </c>
      <c r="C118" s="66" t="s">
        <v>421</v>
      </c>
      <c r="D118" s="66" t="s">
        <v>411</v>
      </c>
      <c r="E118" s="79">
        <v>200000</v>
      </c>
      <c r="F118" s="109">
        <f>H118-G118</f>
        <v>10.07</v>
      </c>
      <c r="G118" s="479">
        <v>0.53</v>
      </c>
      <c r="H118" s="78">
        <v>10.6</v>
      </c>
      <c r="I118" s="144">
        <f>SUM(H118:H119)</f>
        <v>14.78</v>
      </c>
      <c r="J118" s="23"/>
    </row>
    <row r="119" spans="1:10" ht="16" x14ac:dyDescent="0.2">
      <c r="A119" s="63"/>
      <c r="B119" s="75" t="s">
        <v>423</v>
      </c>
      <c r="C119" s="66" t="s">
        <v>421</v>
      </c>
      <c r="D119" s="66" t="s">
        <v>413</v>
      </c>
      <c r="E119" s="79">
        <v>100000</v>
      </c>
      <c r="F119" s="109">
        <v>4.18</v>
      </c>
      <c r="G119" s="479"/>
      <c r="H119" s="78">
        <f>F119</f>
        <v>4.18</v>
      </c>
      <c r="I119" s="144"/>
      <c r="J119" s="23"/>
    </row>
    <row r="120" spans="1:10" ht="16" x14ac:dyDescent="0.2">
      <c r="A120" s="63"/>
      <c r="B120" s="75"/>
      <c r="C120" s="66"/>
      <c r="D120" s="66"/>
      <c r="E120" s="79"/>
      <c r="F120" s="109"/>
      <c r="G120" s="479"/>
      <c r="H120" s="78"/>
      <c r="I120" s="144"/>
      <c r="J120" s="23"/>
    </row>
    <row r="121" spans="1:10" ht="16" x14ac:dyDescent="0.2">
      <c r="A121" s="63"/>
      <c r="B121" s="75" t="s">
        <v>907</v>
      </c>
      <c r="C121" s="66" t="s">
        <v>908</v>
      </c>
      <c r="D121" s="66" t="s">
        <v>411</v>
      </c>
      <c r="E121" s="79">
        <v>10000</v>
      </c>
      <c r="F121" s="109"/>
      <c r="G121" s="479">
        <v>5.0199999999999996</v>
      </c>
      <c r="H121" s="78">
        <v>5.0199999999999996</v>
      </c>
      <c r="I121" s="144">
        <v>5.0199999999999996</v>
      </c>
      <c r="J121" s="23"/>
    </row>
    <row r="122" spans="1:10" ht="16" x14ac:dyDescent="0.2">
      <c r="A122" s="63"/>
      <c r="B122" s="75"/>
      <c r="C122" s="66"/>
      <c r="D122" s="66"/>
      <c r="E122" s="79"/>
      <c r="F122" s="109"/>
      <c r="G122" s="479"/>
      <c r="H122" s="78"/>
      <c r="I122" s="144"/>
      <c r="J122" s="23"/>
    </row>
    <row r="123" spans="1:10" ht="16" x14ac:dyDescent="0.2">
      <c r="A123" s="75"/>
      <c r="B123" s="75" t="s">
        <v>794</v>
      </c>
      <c r="C123" s="66" t="s">
        <v>791</v>
      </c>
      <c r="D123" s="66" t="s">
        <v>411</v>
      </c>
      <c r="E123" s="78">
        <v>10000</v>
      </c>
      <c r="F123" s="78">
        <v>0</v>
      </c>
      <c r="G123" s="277">
        <v>0.91</v>
      </c>
      <c r="H123" s="78">
        <f>F123+G123</f>
        <v>0.91</v>
      </c>
      <c r="I123" s="144">
        <f>H123</f>
        <v>0.91</v>
      </c>
      <c r="J123" s="23"/>
    </row>
    <row r="124" spans="1:10" ht="16" x14ac:dyDescent="0.2">
      <c r="A124" s="63"/>
      <c r="B124" s="75"/>
      <c r="C124" s="66"/>
      <c r="D124" s="66"/>
      <c r="E124" s="79"/>
      <c r="F124" s="78"/>
      <c r="G124" s="277"/>
      <c r="H124" s="78"/>
      <c r="I124" s="144"/>
      <c r="J124" s="23"/>
    </row>
    <row r="125" spans="1:10" ht="16" x14ac:dyDescent="0.2">
      <c r="A125" s="63"/>
      <c r="B125" s="75" t="s">
        <v>766</v>
      </c>
      <c r="C125" s="66" t="s">
        <v>765</v>
      </c>
      <c r="D125" s="66" t="s">
        <v>411</v>
      </c>
      <c r="E125" s="78">
        <v>10000</v>
      </c>
      <c r="F125" s="78">
        <v>0</v>
      </c>
      <c r="G125" s="277">
        <v>0.66</v>
      </c>
      <c r="H125" s="78">
        <f>SUM(F125:G125)</f>
        <v>0.66</v>
      </c>
      <c r="I125" s="144">
        <f>SUM(H125:H128)</f>
        <v>4.8499999999999996</v>
      </c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412</v>
      </c>
      <c r="E126" s="78">
        <v>10000</v>
      </c>
      <c r="F126" s="78">
        <v>3.42</v>
      </c>
      <c r="G126" s="277"/>
      <c r="H126" s="78">
        <f>F126</f>
        <v>3.42</v>
      </c>
      <c r="I126" s="144"/>
      <c r="J126" s="23"/>
    </row>
    <row r="127" spans="1:10" ht="16" x14ac:dyDescent="0.2">
      <c r="A127" s="63"/>
      <c r="B127" s="75" t="s">
        <v>766</v>
      </c>
      <c r="C127" s="66" t="s">
        <v>765</v>
      </c>
      <c r="D127" s="66" t="s">
        <v>413</v>
      </c>
      <c r="E127" s="78">
        <v>10000</v>
      </c>
      <c r="F127" s="78">
        <v>0.42</v>
      </c>
      <c r="G127" s="277"/>
      <c r="H127" s="78">
        <f>F127</f>
        <v>0.42</v>
      </c>
      <c r="I127" s="144"/>
      <c r="J127" s="23"/>
    </row>
    <row r="128" spans="1:10" ht="16" x14ac:dyDescent="0.2">
      <c r="A128" s="63"/>
      <c r="B128" s="75" t="s">
        <v>766</v>
      </c>
      <c r="C128" s="66" t="s">
        <v>765</v>
      </c>
      <c r="D128" s="66" t="s">
        <v>414</v>
      </c>
      <c r="E128" s="78">
        <v>10000</v>
      </c>
      <c r="F128" s="78">
        <v>0.35</v>
      </c>
      <c r="G128" s="277"/>
      <c r="H128" s="78">
        <f>F128</f>
        <v>0.35</v>
      </c>
      <c r="I128" s="144"/>
      <c r="J128" s="23"/>
    </row>
    <row r="129" spans="1:10" ht="16" x14ac:dyDescent="0.2">
      <c r="A129" s="63"/>
      <c r="B129" s="75"/>
      <c r="C129" s="66"/>
      <c r="D129" s="66"/>
      <c r="E129" s="79"/>
      <c r="F129" s="78"/>
      <c r="G129" s="277"/>
      <c r="H129" s="79"/>
      <c r="I129" s="144"/>
      <c r="J129" s="23"/>
    </row>
    <row r="130" spans="1:10" ht="16" x14ac:dyDescent="0.2">
      <c r="A130" s="63"/>
      <c r="B130" s="75" t="s">
        <v>943</v>
      </c>
      <c r="C130" s="66" t="s">
        <v>944</v>
      </c>
      <c r="D130" s="66" t="s">
        <v>411</v>
      </c>
      <c r="E130" s="79">
        <v>10000</v>
      </c>
      <c r="F130" s="78">
        <v>0</v>
      </c>
      <c r="G130" s="277">
        <v>0.46</v>
      </c>
      <c r="H130" s="79">
        <v>0.46</v>
      </c>
      <c r="I130" s="144">
        <f>SUM(H131,H130)</f>
        <v>0.88</v>
      </c>
      <c r="J130" s="23"/>
    </row>
    <row r="131" spans="1:10" ht="16" x14ac:dyDescent="0.2">
      <c r="A131" s="63"/>
      <c r="B131" s="75" t="s">
        <v>943</v>
      </c>
      <c r="C131" s="66" t="s">
        <v>944</v>
      </c>
      <c r="D131" s="66" t="s">
        <v>413</v>
      </c>
      <c r="E131" s="79">
        <v>10000</v>
      </c>
      <c r="F131" s="78">
        <v>0.42</v>
      </c>
      <c r="G131" s="277">
        <v>0</v>
      </c>
      <c r="H131" s="79">
        <v>0.42</v>
      </c>
      <c r="I131" s="144"/>
      <c r="J131" s="23"/>
    </row>
    <row r="132" spans="1:10" ht="16" x14ac:dyDescent="0.2">
      <c r="A132" s="63"/>
      <c r="B132" s="75"/>
      <c r="C132" s="66"/>
      <c r="D132" s="66"/>
      <c r="E132" s="79"/>
      <c r="F132" s="78"/>
      <c r="G132" s="277"/>
      <c r="H132" s="79"/>
      <c r="I132" s="144"/>
      <c r="J132" s="23"/>
    </row>
    <row r="133" spans="1:10" ht="16" x14ac:dyDescent="0.2">
      <c r="A133" s="63"/>
      <c r="B133" s="75" t="s">
        <v>555</v>
      </c>
      <c r="C133" s="66" t="s">
        <v>57</v>
      </c>
      <c r="D133" s="66" t="s">
        <v>411</v>
      </c>
      <c r="E133" s="78">
        <v>40000</v>
      </c>
      <c r="F133" s="109">
        <f>H133-G133</f>
        <v>15.059999999999999</v>
      </c>
      <c r="G133" s="479">
        <v>5.0199999999999996</v>
      </c>
      <c r="H133" s="78">
        <v>20.079999999999998</v>
      </c>
      <c r="I133" s="144">
        <f>SUM(H133:H138)</f>
        <v>44.470000000000006</v>
      </c>
      <c r="J133" s="23"/>
    </row>
    <row r="134" spans="1:10" ht="16" x14ac:dyDescent="0.2">
      <c r="A134" s="63"/>
      <c r="B134" s="75" t="s">
        <v>555</v>
      </c>
      <c r="C134" s="66" t="s">
        <v>57</v>
      </c>
      <c r="D134" s="66" t="s">
        <v>417</v>
      </c>
      <c r="E134" s="79">
        <v>10000</v>
      </c>
      <c r="F134" s="109">
        <v>19.760000000000002</v>
      </c>
      <c r="G134" s="479"/>
      <c r="H134" s="79">
        <f>F134</f>
        <v>19.760000000000002</v>
      </c>
      <c r="I134" s="144"/>
      <c r="J134" s="23"/>
    </row>
    <row r="135" spans="1:10" ht="16" x14ac:dyDescent="0.2">
      <c r="A135" s="63"/>
      <c r="B135" s="75" t="s">
        <v>555</v>
      </c>
      <c r="C135" s="66" t="s">
        <v>57</v>
      </c>
      <c r="D135" s="66" t="s">
        <v>412</v>
      </c>
      <c r="E135" s="79">
        <v>10000</v>
      </c>
      <c r="F135" s="109">
        <v>3.42</v>
      </c>
      <c r="G135" s="479"/>
      <c r="H135" s="79">
        <f>F135</f>
        <v>3.42</v>
      </c>
      <c r="I135" s="144"/>
      <c r="J135" s="23"/>
    </row>
    <row r="136" spans="1:10" ht="16" x14ac:dyDescent="0.2">
      <c r="A136" s="63"/>
      <c r="B136" s="75" t="s">
        <v>555</v>
      </c>
      <c r="C136" s="66" t="s">
        <v>57</v>
      </c>
      <c r="D136" s="66" t="s">
        <v>413</v>
      </c>
      <c r="E136" s="79">
        <v>10000</v>
      </c>
      <c r="F136" s="109">
        <v>0.42</v>
      </c>
      <c r="G136" s="479"/>
      <c r="H136" s="79">
        <f>F136</f>
        <v>0.42</v>
      </c>
      <c r="I136" s="144"/>
      <c r="J136" s="23"/>
    </row>
    <row r="137" spans="1:10" ht="16" x14ac:dyDescent="0.2">
      <c r="A137" s="63"/>
      <c r="B137" s="75" t="s">
        <v>555</v>
      </c>
      <c r="C137" s="66" t="s">
        <v>57</v>
      </c>
      <c r="D137" s="66" t="s">
        <v>418</v>
      </c>
      <c r="E137" s="79">
        <v>10000</v>
      </c>
      <c r="F137" s="109">
        <v>0.44</v>
      </c>
      <c r="G137" s="479"/>
      <c r="H137" s="79">
        <f>F137</f>
        <v>0.44</v>
      </c>
      <c r="I137" s="144"/>
      <c r="J137" s="23"/>
    </row>
    <row r="138" spans="1:10" ht="16" x14ac:dyDescent="0.2">
      <c r="A138" s="63"/>
      <c r="B138" s="75" t="s">
        <v>555</v>
      </c>
      <c r="C138" s="66" t="s">
        <v>57</v>
      </c>
      <c r="D138" s="66" t="s">
        <v>414</v>
      </c>
      <c r="E138" s="79">
        <v>10000</v>
      </c>
      <c r="F138" s="109">
        <v>0.35</v>
      </c>
      <c r="G138" s="479"/>
      <c r="H138" s="79">
        <f>F138</f>
        <v>0.35</v>
      </c>
      <c r="I138" s="144"/>
      <c r="J138" s="23"/>
    </row>
    <row r="139" spans="1:10" ht="16" x14ac:dyDescent="0.2">
      <c r="A139" s="63"/>
      <c r="B139" s="75"/>
      <c r="C139" s="66"/>
      <c r="D139" s="66"/>
      <c r="E139" s="79"/>
      <c r="F139" s="109"/>
      <c r="G139" s="479"/>
      <c r="H139" s="79"/>
      <c r="I139" s="144"/>
      <c r="J139" s="23"/>
    </row>
    <row r="140" spans="1:10" ht="16" x14ac:dyDescent="0.2">
      <c r="A140" s="63"/>
      <c r="B140" s="75" t="s">
        <v>946</v>
      </c>
      <c r="C140" s="66" t="s">
        <v>947</v>
      </c>
      <c r="D140" s="66" t="s">
        <v>411</v>
      </c>
      <c r="E140" s="79">
        <v>150000</v>
      </c>
      <c r="F140" s="79">
        <v>6.44</v>
      </c>
      <c r="G140" s="479">
        <v>0.46</v>
      </c>
      <c r="H140" s="79">
        <f>F140+G140</f>
        <v>6.9</v>
      </c>
      <c r="I140" s="144">
        <f>H140+H141</f>
        <v>13.17</v>
      </c>
      <c r="J140" s="23"/>
    </row>
    <row r="141" spans="1:10" ht="16" x14ac:dyDescent="0.2">
      <c r="A141" s="63"/>
      <c r="B141" s="75" t="s">
        <v>946</v>
      </c>
      <c r="C141" s="66" t="s">
        <v>947</v>
      </c>
      <c r="D141" s="66" t="s">
        <v>413</v>
      </c>
      <c r="E141" s="79">
        <v>150000</v>
      </c>
      <c r="F141" s="79">
        <v>6.27</v>
      </c>
      <c r="G141" s="479"/>
      <c r="H141" s="79">
        <v>6.27</v>
      </c>
      <c r="I141" s="144"/>
      <c r="J141" s="23"/>
    </row>
    <row r="142" spans="1:10" ht="16" x14ac:dyDescent="0.2">
      <c r="A142" s="63"/>
      <c r="B142" s="75"/>
      <c r="C142" s="66"/>
      <c r="D142" s="66"/>
      <c r="E142" s="79"/>
      <c r="F142" s="78"/>
      <c r="G142" s="277"/>
      <c r="H142" s="79"/>
      <c r="I142" s="144"/>
      <c r="J142" s="23"/>
    </row>
    <row r="143" spans="1:10" ht="16" x14ac:dyDescent="0.2">
      <c r="A143" s="63"/>
      <c r="B143" s="75" t="s">
        <v>558</v>
      </c>
      <c r="C143" s="66" t="s">
        <v>219</v>
      </c>
      <c r="D143" s="66" t="s">
        <v>411</v>
      </c>
      <c r="E143" s="78">
        <v>50000</v>
      </c>
      <c r="F143" s="109">
        <f>H143-G143</f>
        <v>2.6399999999999997</v>
      </c>
      <c r="G143" s="479">
        <v>0.66</v>
      </c>
      <c r="H143" s="78">
        <v>3.3</v>
      </c>
      <c r="I143" s="192">
        <f>SUM(H143:H144)</f>
        <v>7.8999999999999995</v>
      </c>
      <c r="J143" s="23"/>
    </row>
    <row r="144" spans="1:10" ht="16" x14ac:dyDescent="0.2">
      <c r="A144" s="63"/>
      <c r="B144" s="75" t="s">
        <v>558</v>
      </c>
      <c r="C144" s="66" t="s">
        <v>219</v>
      </c>
      <c r="D144" s="66" t="s">
        <v>413</v>
      </c>
      <c r="E144" s="79">
        <v>110000</v>
      </c>
      <c r="F144" s="109">
        <v>4.5999999999999996</v>
      </c>
      <c r="G144" s="479"/>
      <c r="H144" s="79">
        <f>F144</f>
        <v>4.5999999999999996</v>
      </c>
      <c r="I144" s="144"/>
      <c r="J144" s="23"/>
    </row>
    <row r="145" spans="1:10" ht="16" x14ac:dyDescent="0.2">
      <c r="A145" s="63"/>
      <c r="B145" s="75"/>
      <c r="C145" s="66"/>
      <c r="D145" s="66"/>
      <c r="E145" s="79"/>
      <c r="F145" s="78"/>
      <c r="G145" s="277"/>
      <c r="H145" s="79"/>
      <c r="I145" s="144"/>
      <c r="J145" s="23"/>
    </row>
    <row r="146" spans="1:10" ht="16" x14ac:dyDescent="0.2">
      <c r="A146" s="63"/>
      <c r="B146" s="75" t="s">
        <v>909</v>
      </c>
      <c r="C146" s="66" t="s">
        <v>910</v>
      </c>
      <c r="D146" s="66" t="s">
        <v>411</v>
      </c>
      <c r="E146" s="79">
        <v>10000</v>
      </c>
      <c r="F146" s="78">
        <v>0</v>
      </c>
      <c r="G146" s="277">
        <v>0.91</v>
      </c>
      <c r="H146" s="79">
        <v>0.91</v>
      </c>
      <c r="I146" s="144">
        <v>0.91</v>
      </c>
      <c r="J146" s="23"/>
    </row>
    <row r="147" spans="1:10" ht="16" x14ac:dyDescent="0.2">
      <c r="A147" s="63"/>
      <c r="B147" s="75"/>
      <c r="C147" s="66"/>
      <c r="D147" s="66"/>
      <c r="E147" s="78"/>
      <c r="F147" s="78"/>
      <c r="G147" s="277"/>
      <c r="H147" s="79"/>
      <c r="I147" s="144"/>
      <c r="J147" s="23"/>
    </row>
    <row r="148" spans="1:10" ht="16" x14ac:dyDescent="0.2">
      <c r="A148" s="63"/>
      <c r="B148" s="175" t="s">
        <v>651</v>
      </c>
      <c r="C148" s="66" t="s">
        <v>650</v>
      </c>
      <c r="D148" s="66" t="s">
        <v>411</v>
      </c>
      <c r="E148" s="78">
        <v>250000</v>
      </c>
      <c r="F148" s="78">
        <v>30.24</v>
      </c>
      <c r="G148" s="277">
        <v>1.26</v>
      </c>
      <c r="H148" s="78">
        <f>SUM(G148,F148)</f>
        <v>31.5</v>
      </c>
      <c r="I148" s="144">
        <f>SUM(H148:H151)</f>
        <v>45.300000000000004</v>
      </c>
      <c r="J148" s="23"/>
    </row>
    <row r="149" spans="1:10" ht="16" x14ac:dyDescent="0.2">
      <c r="A149" s="63"/>
      <c r="B149" s="175" t="s">
        <v>651</v>
      </c>
      <c r="C149" s="66" t="s">
        <v>650</v>
      </c>
      <c r="D149" s="66" t="s">
        <v>412</v>
      </c>
      <c r="E149" s="78">
        <v>10000</v>
      </c>
      <c r="F149" s="109">
        <v>3.42</v>
      </c>
      <c r="G149" s="479"/>
      <c r="H149" s="79">
        <f>F149</f>
        <v>3.42</v>
      </c>
      <c r="I149" s="144"/>
      <c r="J149" s="23"/>
    </row>
    <row r="150" spans="1:10" ht="16" x14ac:dyDescent="0.2">
      <c r="A150" s="63"/>
      <c r="B150" s="175" t="s">
        <v>651</v>
      </c>
      <c r="C150" s="66" t="s">
        <v>650</v>
      </c>
      <c r="D150" s="66" t="s">
        <v>413</v>
      </c>
      <c r="E150" s="78">
        <v>240000</v>
      </c>
      <c r="F150" s="109">
        <v>10.029999999999999</v>
      </c>
      <c r="G150" s="479"/>
      <c r="H150" s="79">
        <f>F150</f>
        <v>10.029999999999999</v>
      </c>
      <c r="I150" s="144"/>
      <c r="J150" s="23"/>
    </row>
    <row r="151" spans="1:10" ht="16" x14ac:dyDescent="0.2">
      <c r="A151" s="63"/>
      <c r="B151" s="175" t="s">
        <v>651</v>
      </c>
      <c r="C151" s="66" t="s">
        <v>650</v>
      </c>
      <c r="D151" s="66" t="s">
        <v>414</v>
      </c>
      <c r="E151" s="78">
        <v>10000</v>
      </c>
      <c r="F151" s="109">
        <v>0.35</v>
      </c>
      <c r="G151" s="479"/>
      <c r="H151" s="79">
        <f>F151</f>
        <v>0.35</v>
      </c>
      <c r="I151" s="144"/>
      <c r="J151" s="23"/>
    </row>
    <row r="152" spans="1:10" ht="16" x14ac:dyDescent="0.2">
      <c r="A152" s="63"/>
      <c r="B152" s="75"/>
      <c r="C152" s="66"/>
      <c r="D152" s="66"/>
      <c r="E152" s="78"/>
      <c r="F152" s="78"/>
      <c r="G152" s="277"/>
      <c r="H152" s="79"/>
      <c r="I152" s="144"/>
      <c r="J152" s="23"/>
    </row>
    <row r="153" spans="1:10" ht="16" x14ac:dyDescent="0.2">
      <c r="A153" s="63"/>
      <c r="B153" s="75" t="s">
        <v>836</v>
      </c>
      <c r="C153" s="66" t="s">
        <v>837</v>
      </c>
      <c r="D153" s="66" t="s">
        <v>411</v>
      </c>
      <c r="E153" s="78">
        <v>200000</v>
      </c>
      <c r="F153" s="109">
        <v>12.54</v>
      </c>
      <c r="G153" s="479">
        <v>0.66</v>
      </c>
      <c r="H153" s="79">
        <f>SUM(F153,G153)</f>
        <v>13.2</v>
      </c>
      <c r="I153" s="144">
        <f>SUM(H153,H154)</f>
        <v>21.56</v>
      </c>
      <c r="J153" s="23"/>
    </row>
    <row r="154" spans="1:10" ht="16" x14ac:dyDescent="0.2">
      <c r="A154" s="63"/>
      <c r="B154" s="75" t="s">
        <v>836</v>
      </c>
      <c r="C154" s="66" t="s">
        <v>837</v>
      </c>
      <c r="D154" s="66" t="s">
        <v>413</v>
      </c>
      <c r="E154" s="78">
        <v>200000</v>
      </c>
      <c r="F154" s="109">
        <v>8.36</v>
      </c>
      <c r="G154" s="479"/>
      <c r="H154" s="79">
        <v>8.36</v>
      </c>
      <c r="I154" s="144"/>
      <c r="J154" s="23"/>
    </row>
    <row r="155" spans="1:10" ht="16" x14ac:dyDescent="0.2">
      <c r="A155" s="63"/>
      <c r="B155" s="75"/>
      <c r="C155" s="66"/>
      <c r="D155" s="66"/>
      <c r="E155" s="79"/>
      <c r="F155" s="78"/>
      <c r="G155" s="277"/>
      <c r="H155" s="79"/>
      <c r="I155" s="144"/>
      <c r="J155" s="23"/>
    </row>
    <row r="156" spans="1:10" ht="16" x14ac:dyDescent="0.2">
      <c r="A156" s="63"/>
      <c r="B156" s="75" t="s">
        <v>561</v>
      </c>
      <c r="C156" s="66" t="s">
        <v>1039</v>
      </c>
      <c r="D156" s="66" t="s">
        <v>411</v>
      </c>
      <c r="E156" s="79">
        <v>10000</v>
      </c>
      <c r="F156" s="109">
        <v>0</v>
      </c>
      <c r="G156" s="479">
        <f>H156-F156</f>
        <v>0.91</v>
      </c>
      <c r="H156" s="79">
        <v>0.91</v>
      </c>
      <c r="I156" s="144">
        <f>SUM(H156:H157)</f>
        <v>1.33</v>
      </c>
      <c r="J156" s="23"/>
    </row>
    <row r="157" spans="1:10" ht="16" x14ac:dyDescent="0.2">
      <c r="A157" s="63"/>
      <c r="B157" s="75" t="s">
        <v>561</v>
      </c>
      <c r="C157" s="66" t="s">
        <v>1039</v>
      </c>
      <c r="D157" s="66" t="s">
        <v>413</v>
      </c>
      <c r="E157" s="78">
        <v>10000</v>
      </c>
      <c r="F157" s="78">
        <v>0.42</v>
      </c>
      <c r="G157" s="277"/>
      <c r="H157" s="78">
        <f>F157</f>
        <v>0.42</v>
      </c>
      <c r="I157" s="144"/>
      <c r="J157" s="23"/>
    </row>
    <row r="158" spans="1:10" ht="16" x14ac:dyDescent="0.2">
      <c r="A158" s="63"/>
      <c r="B158" s="75"/>
      <c r="C158" s="66"/>
      <c r="D158" s="66"/>
      <c r="E158" s="78"/>
      <c r="F158" s="78"/>
      <c r="G158" s="277"/>
      <c r="H158" s="78"/>
      <c r="I158" s="144"/>
      <c r="J158" s="23"/>
    </row>
    <row r="159" spans="1:10" ht="16" x14ac:dyDescent="0.2">
      <c r="A159" s="63"/>
      <c r="B159" s="75" t="s">
        <v>871</v>
      </c>
      <c r="C159" s="66" t="s">
        <v>870</v>
      </c>
      <c r="D159" s="66" t="s">
        <v>411</v>
      </c>
      <c r="E159" s="79">
        <v>10000</v>
      </c>
      <c r="F159" s="78"/>
      <c r="G159" s="277">
        <v>0.53</v>
      </c>
      <c r="H159" s="78">
        <v>0.53</v>
      </c>
      <c r="I159" s="144">
        <v>0.95</v>
      </c>
      <c r="J159" s="23"/>
    </row>
    <row r="160" spans="1:10" ht="16" x14ac:dyDescent="0.2">
      <c r="A160" s="63"/>
      <c r="B160" s="75" t="s">
        <v>871</v>
      </c>
      <c r="C160" s="66" t="s">
        <v>870</v>
      </c>
      <c r="D160" s="66" t="s">
        <v>413</v>
      </c>
      <c r="E160" s="78">
        <v>10000</v>
      </c>
      <c r="F160" s="78">
        <v>0.42</v>
      </c>
      <c r="G160" s="277"/>
      <c r="H160" s="78">
        <v>0.42</v>
      </c>
      <c r="I160" s="144"/>
      <c r="J160" s="23"/>
    </row>
    <row r="161" spans="1:10" ht="16" x14ac:dyDescent="0.2">
      <c r="A161" s="63"/>
      <c r="B161" s="75"/>
      <c r="C161" s="66"/>
      <c r="D161" s="66"/>
      <c r="E161" s="78"/>
      <c r="F161" s="78"/>
      <c r="G161" s="277"/>
      <c r="H161" s="78"/>
      <c r="I161" s="144"/>
      <c r="J161" s="23"/>
    </row>
    <row r="162" spans="1:10" ht="16" x14ac:dyDescent="0.2">
      <c r="A162" s="63"/>
      <c r="B162" s="75" t="s">
        <v>1110</v>
      </c>
      <c r="C162" s="66" t="s">
        <v>1111</v>
      </c>
      <c r="D162" s="66" t="s">
        <v>411</v>
      </c>
      <c r="E162" s="575">
        <v>10000</v>
      </c>
      <c r="F162" s="78">
        <v>0</v>
      </c>
      <c r="G162" s="277">
        <v>0.66</v>
      </c>
      <c r="H162" s="78">
        <v>0.66</v>
      </c>
      <c r="I162" s="144">
        <v>0.66</v>
      </c>
      <c r="J162" s="23"/>
    </row>
    <row r="163" spans="1:10" ht="16" x14ac:dyDescent="0.2">
      <c r="A163" s="63"/>
      <c r="B163" s="75"/>
      <c r="C163" s="66"/>
      <c r="D163" s="66"/>
      <c r="E163" s="78"/>
      <c r="F163" s="78"/>
      <c r="G163" s="277"/>
      <c r="H163" s="78"/>
      <c r="I163" s="144"/>
      <c r="J163" s="23"/>
    </row>
    <row r="164" spans="1:10" ht="16" x14ac:dyDescent="0.2">
      <c r="A164" s="63"/>
      <c r="B164" s="75" t="s">
        <v>562</v>
      </c>
      <c r="C164" s="66" t="s">
        <v>233</v>
      </c>
      <c r="D164" s="66" t="s">
        <v>411</v>
      </c>
      <c r="E164" s="78">
        <v>10000</v>
      </c>
      <c r="F164" s="109">
        <v>0</v>
      </c>
      <c r="G164" s="479">
        <f>H164-F164</f>
        <v>5.0199999999999996</v>
      </c>
      <c r="H164" s="78">
        <v>5.0199999999999996</v>
      </c>
      <c r="I164" s="144">
        <f>SUM(H164:H167)</f>
        <v>12.969999999999999</v>
      </c>
      <c r="J164" s="211"/>
    </row>
    <row r="165" spans="1:10" ht="16" x14ac:dyDescent="0.2">
      <c r="A165" s="63"/>
      <c r="B165" s="75" t="s">
        <v>562</v>
      </c>
      <c r="C165" s="66" t="s">
        <v>233</v>
      </c>
      <c r="D165" s="66" t="s">
        <v>412</v>
      </c>
      <c r="E165" s="79">
        <v>10000</v>
      </c>
      <c r="F165" s="109">
        <v>3.42</v>
      </c>
      <c r="G165" s="479"/>
      <c r="H165" s="79">
        <f>F165</f>
        <v>3.42</v>
      </c>
      <c r="I165" s="144"/>
      <c r="J165" s="23"/>
    </row>
    <row r="166" spans="1:10" ht="16" x14ac:dyDescent="0.2">
      <c r="A166" s="63"/>
      <c r="B166" s="75" t="s">
        <v>562</v>
      </c>
      <c r="C166" s="66" t="s">
        <v>233</v>
      </c>
      <c r="D166" s="66" t="s">
        <v>413</v>
      </c>
      <c r="E166" s="79">
        <v>100000</v>
      </c>
      <c r="F166" s="109">
        <v>4.18</v>
      </c>
      <c r="G166" s="479"/>
      <c r="H166" s="79">
        <f>F166</f>
        <v>4.18</v>
      </c>
      <c r="I166" s="144"/>
      <c r="J166" s="23"/>
    </row>
    <row r="167" spans="1:10" ht="16" x14ac:dyDescent="0.2">
      <c r="A167" s="63"/>
      <c r="B167" s="75" t="s">
        <v>562</v>
      </c>
      <c r="C167" s="66" t="s">
        <v>233</v>
      </c>
      <c r="D167" s="66" t="s">
        <v>414</v>
      </c>
      <c r="E167" s="79">
        <v>10000</v>
      </c>
      <c r="F167" s="109">
        <v>0.35</v>
      </c>
      <c r="G167" s="479"/>
      <c r="H167" s="79">
        <f>F167</f>
        <v>0.35</v>
      </c>
      <c r="I167" s="144"/>
      <c r="J167" s="23"/>
    </row>
    <row r="168" spans="1:10" ht="16" x14ac:dyDescent="0.2">
      <c r="A168" s="63"/>
      <c r="B168" s="75"/>
      <c r="C168" s="66"/>
      <c r="D168" s="66"/>
      <c r="E168" s="79"/>
      <c r="F168" s="78"/>
      <c r="G168" s="277"/>
      <c r="H168" s="79"/>
      <c r="I168" s="144"/>
      <c r="J168" s="23"/>
    </row>
    <row r="169" spans="1:10" ht="16" x14ac:dyDescent="0.2">
      <c r="A169" s="63"/>
      <c r="B169" s="75" t="s">
        <v>563</v>
      </c>
      <c r="C169" s="66" t="s">
        <v>234</v>
      </c>
      <c r="D169" s="66" t="s">
        <v>411</v>
      </c>
      <c r="E169" s="78">
        <v>10000</v>
      </c>
      <c r="F169" s="78">
        <v>0</v>
      </c>
      <c r="G169" s="277">
        <f>H169-F169</f>
        <v>14.08</v>
      </c>
      <c r="H169" s="78">
        <v>14.08</v>
      </c>
      <c r="I169" s="144">
        <f>H169</f>
        <v>14.08</v>
      </c>
      <c r="J169" s="23"/>
    </row>
    <row r="170" spans="1:10" ht="16" x14ac:dyDescent="0.2">
      <c r="A170" s="63"/>
      <c r="B170" s="75"/>
      <c r="C170" s="66"/>
      <c r="D170" s="66"/>
      <c r="F170" s="314"/>
      <c r="G170" s="277"/>
      <c r="H170" s="78"/>
      <c r="I170" s="144"/>
      <c r="J170" s="23"/>
    </row>
    <row r="171" spans="1:10" ht="16" x14ac:dyDescent="0.2">
      <c r="A171" s="63"/>
      <c r="B171" s="75" t="s">
        <v>1045</v>
      </c>
      <c r="C171" s="66" t="s">
        <v>1046</v>
      </c>
      <c r="D171" s="66" t="s">
        <v>411</v>
      </c>
      <c r="E171" s="78">
        <v>40000</v>
      </c>
      <c r="F171" s="314">
        <v>1.59</v>
      </c>
      <c r="G171" s="277">
        <v>0.53</v>
      </c>
      <c r="H171" s="78">
        <v>2.12</v>
      </c>
      <c r="I171" s="144">
        <f>SUM(H171:H174)</f>
        <v>5.83</v>
      </c>
      <c r="J171" s="23"/>
    </row>
    <row r="172" spans="1:10" ht="16" x14ac:dyDescent="0.2">
      <c r="A172" s="63"/>
      <c r="B172" s="75" t="s">
        <v>1045</v>
      </c>
      <c r="C172" s="66" t="s">
        <v>1046</v>
      </c>
      <c r="D172" s="66" t="s">
        <v>417</v>
      </c>
      <c r="E172" s="78">
        <v>5000</v>
      </c>
      <c r="F172" s="314">
        <v>1.82</v>
      </c>
      <c r="G172" s="277"/>
      <c r="H172" s="78">
        <v>1.82</v>
      </c>
      <c r="I172" s="144"/>
      <c r="J172" s="23"/>
    </row>
    <row r="173" spans="1:10" ht="16" x14ac:dyDescent="0.2">
      <c r="A173" s="63"/>
      <c r="B173" s="75" t="s">
        <v>1045</v>
      </c>
      <c r="C173" s="66" t="s">
        <v>1046</v>
      </c>
      <c r="D173" s="66" t="s">
        <v>413</v>
      </c>
      <c r="E173" s="78">
        <v>40000</v>
      </c>
      <c r="F173" s="314">
        <v>1.67</v>
      </c>
      <c r="G173" s="277"/>
      <c r="H173" s="78">
        <v>1.67</v>
      </c>
      <c r="I173" s="144"/>
      <c r="J173" s="23"/>
    </row>
    <row r="174" spans="1:10" ht="16" x14ac:dyDescent="0.2">
      <c r="A174" s="63"/>
      <c r="B174" s="75" t="s">
        <v>1045</v>
      </c>
      <c r="C174" s="66" t="s">
        <v>1046</v>
      </c>
      <c r="D174" s="66" t="s">
        <v>418</v>
      </c>
      <c r="E174" s="78">
        <v>5000</v>
      </c>
      <c r="F174" s="314">
        <v>0.22</v>
      </c>
      <c r="G174" s="277"/>
      <c r="H174" s="78">
        <v>0.22</v>
      </c>
      <c r="I174" s="144"/>
      <c r="J174" s="23"/>
    </row>
    <row r="175" spans="1:10" ht="16" x14ac:dyDescent="0.2">
      <c r="A175" s="63"/>
      <c r="B175" s="75"/>
      <c r="C175" s="66"/>
      <c r="D175" s="66"/>
      <c r="E175" s="78"/>
      <c r="F175" s="314"/>
      <c r="G175" s="277"/>
      <c r="H175" s="78"/>
      <c r="I175" s="144"/>
      <c r="J175" s="23"/>
    </row>
    <row r="176" spans="1:10" ht="16" x14ac:dyDescent="0.2">
      <c r="A176" s="63"/>
      <c r="B176" s="75" t="s">
        <v>985</v>
      </c>
      <c r="C176" s="66" t="s">
        <v>986</v>
      </c>
      <c r="D176" s="66" t="s">
        <v>411</v>
      </c>
      <c r="E176" s="78">
        <v>10000</v>
      </c>
      <c r="F176" s="314">
        <v>0</v>
      </c>
      <c r="G176" s="277">
        <v>0.53</v>
      </c>
      <c r="H176" s="78">
        <v>0.53</v>
      </c>
      <c r="I176" s="144">
        <f>SUM(H177,H176)</f>
        <v>0.95</v>
      </c>
      <c r="J176" s="23"/>
    </row>
    <row r="177" spans="1:10" ht="16" x14ac:dyDescent="0.2">
      <c r="A177" s="63"/>
      <c r="B177" s="75" t="s">
        <v>985</v>
      </c>
      <c r="C177" s="66" t="s">
        <v>986</v>
      </c>
      <c r="D177" s="66" t="s">
        <v>413</v>
      </c>
      <c r="E177" s="78">
        <v>10000</v>
      </c>
      <c r="F177" s="314">
        <v>0.42</v>
      </c>
      <c r="G177" s="277">
        <v>0</v>
      </c>
      <c r="H177" s="78">
        <v>0.42</v>
      </c>
      <c r="I177" s="144"/>
      <c r="J177" s="23"/>
    </row>
    <row r="178" spans="1:10" ht="16" x14ac:dyDescent="0.2">
      <c r="A178" s="63"/>
      <c r="B178" s="75"/>
      <c r="C178" s="66"/>
      <c r="D178" s="66"/>
      <c r="E178" s="79"/>
      <c r="F178" s="314"/>
      <c r="G178" s="277"/>
      <c r="H178" s="79"/>
      <c r="I178" s="144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411</v>
      </c>
      <c r="E179" s="169">
        <v>200000</v>
      </c>
      <c r="F179" s="254">
        <v>23.94</v>
      </c>
      <c r="G179" s="478">
        <v>1.26</v>
      </c>
      <c r="H179" s="343">
        <f>SUM(F179:G179)</f>
        <v>25.200000000000003</v>
      </c>
      <c r="I179" s="144">
        <f>SUM(H179:H184)</f>
        <v>32.660000000000004</v>
      </c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417</v>
      </c>
      <c r="E180" s="169">
        <v>10000</v>
      </c>
      <c r="F180" s="254">
        <v>2.83</v>
      </c>
      <c r="G180" s="479"/>
      <c r="H180" s="343">
        <f>F180</f>
        <v>2.83</v>
      </c>
      <c r="I180" s="144"/>
      <c r="J180" s="23"/>
    </row>
    <row r="181" spans="1:10" ht="16" x14ac:dyDescent="0.2">
      <c r="A181" s="63"/>
      <c r="B181" s="75" t="s">
        <v>564</v>
      </c>
      <c r="C181" s="168" t="s">
        <v>330</v>
      </c>
      <c r="D181" s="168" t="s">
        <v>412</v>
      </c>
      <c r="E181" s="169">
        <v>10000</v>
      </c>
      <c r="F181" s="109">
        <v>3.42</v>
      </c>
      <c r="G181" s="479"/>
      <c r="H181" s="78">
        <f>F181</f>
        <v>3.42</v>
      </c>
      <c r="I181" s="144"/>
      <c r="J181" s="23"/>
    </row>
    <row r="182" spans="1:10" ht="16" x14ac:dyDescent="0.2">
      <c r="A182" s="63"/>
      <c r="B182" s="75" t="s">
        <v>564</v>
      </c>
      <c r="C182" s="168" t="s">
        <v>330</v>
      </c>
      <c r="D182" s="168" t="s">
        <v>413</v>
      </c>
      <c r="E182" s="169">
        <v>10000</v>
      </c>
      <c r="F182" s="109">
        <v>0.42</v>
      </c>
      <c r="G182" s="479"/>
      <c r="H182" s="78">
        <f>F182</f>
        <v>0.42</v>
      </c>
      <c r="I182" s="144"/>
      <c r="J182" s="23"/>
    </row>
    <row r="183" spans="1:10" ht="16" x14ac:dyDescent="0.2">
      <c r="A183" s="63"/>
      <c r="B183" s="75" t="s">
        <v>564</v>
      </c>
      <c r="C183" s="168" t="s">
        <v>330</v>
      </c>
      <c r="D183" s="168" t="s">
        <v>418</v>
      </c>
      <c r="E183" s="169">
        <v>10000</v>
      </c>
      <c r="F183" s="253">
        <v>0.44</v>
      </c>
      <c r="G183" s="479"/>
      <c r="H183" s="78">
        <f>F183</f>
        <v>0.44</v>
      </c>
      <c r="I183" s="144"/>
      <c r="J183" s="23"/>
    </row>
    <row r="184" spans="1:10" ht="16" x14ac:dyDescent="0.2">
      <c r="A184" s="63"/>
      <c r="B184" s="75" t="s">
        <v>564</v>
      </c>
      <c r="C184" s="168" t="s">
        <v>330</v>
      </c>
      <c r="D184" s="168" t="s">
        <v>414</v>
      </c>
      <c r="E184" s="169">
        <v>10000</v>
      </c>
      <c r="F184" s="253">
        <v>0.35</v>
      </c>
      <c r="G184" s="479"/>
      <c r="H184" s="78">
        <f>F184</f>
        <v>0.35</v>
      </c>
      <c r="I184" s="144"/>
      <c r="J184" s="23"/>
    </row>
    <row r="185" spans="1:10" ht="16" x14ac:dyDescent="0.2">
      <c r="A185" s="63"/>
      <c r="B185" s="172"/>
      <c r="C185" s="168"/>
      <c r="D185" s="212"/>
      <c r="E185" s="169"/>
      <c r="F185" s="78"/>
      <c r="G185" s="277"/>
      <c r="H185" s="78"/>
      <c r="I185" s="144"/>
      <c r="J185" s="23"/>
    </row>
    <row r="186" spans="1:10" ht="16" x14ac:dyDescent="0.2">
      <c r="A186" s="63"/>
      <c r="B186" s="172" t="s">
        <v>565</v>
      </c>
      <c r="C186" s="168" t="s">
        <v>490</v>
      </c>
      <c r="D186" s="212" t="s">
        <v>411</v>
      </c>
      <c r="E186" s="169">
        <v>10000</v>
      </c>
      <c r="F186" s="109" t="s">
        <v>492</v>
      </c>
      <c r="G186" s="479">
        <v>3.08</v>
      </c>
      <c r="H186" s="78">
        <f>G186</f>
        <v>3.08</v>
      </c>
      <c r="I186" s="144">
        <f>H186</f>
        <v>3.08</v>
      </c>
      <c r="J186" s="23"/>
    </row>
    <row r="187" spans="1:10" ht="16" x14ac:dyDescent="0.2">
      <c r="A187" s="63"/>
      <c r="B187" s="172"/>
      <c r="C187" s="168"/>
      <c r="D187" s="212"/>
      <c r="E187" s="169"/>
      <c r="F187" s="109"/>
      <c r="G187" s="479"/>
      <c r="H187" s="78"/>
      <c r="I187" s="144"/>
      <c r="J187" s="23"/>
    </row>
    <row r="188" spans="1:10" ht="16" x14ac:dyDescent="0.2">
      <c r="A188" s="63"/>
      <c r="B188" s="172" t="s">
        <v>653</v>
      </c>
      <c r="C188" s="168" t="s">
        <v>988</v>
      </c>
      <c r="D188" s="212" t="s">
        <v>989</v>
      </c>
      <c r="E188" s="169">
        <v>10000</v>
      </c>
      <c r="F188" s="109">
        <v>0</v>
      </c>
      <c r="G188" s="479">
        <v>1.26</v>
      </c>
      <c r="H188" s="78">
        <v>1.26</v>
      </c>
      <c r="I188" s="144">
        <v>1.26</v>
      </c>
      <c r="J188" s="23"/>
    </row>
    <row r="189" spans="1:10" ht="16" x14ac:dyDescent="0.2">
      <c r="A189" s="63"/>
      <c r="B189" s="172"/>
      <c r="C189" s="168"/>
      <c r="D189" s="212"/>
      <c r="E189" s="169"/>
      <c r="F189" s="78"/>
      <c r="G189" s="277"/>
      <c r="H189" s="78"/>
      <c r="I189" s="144"/>
      <c r="J189" s="23"/>
    </row>
    <row r="190" spans="1:10" ht="16" x14ac:dyDescent="0.2">
      <c r="A190" s="63"/>
      <c r="B190" s="75" t="s">
        <v>566</v>
      </c>
      <c r="C190" s="66" t="s">
        <v>25</v>
      </c>
      <c r="D190" s="66" t="s">
        <v>411</v>
      </c>
      <c r="E190" s="79">
        <v>10000</v>
      </c>
      <c r="F190" s="109">
        <v>0</v>
      </c>
      <c r="G190" s="479">
        <f>H190-F190</f>
        <v>3.08</v>
      </c>
      <c r="H190" s="79">
        <v>3.08</v>
      </c>
      <c r="I190" s="144">
        <f>H190</f>
        <v>3.08</v>
      </c>
      <c r="J190" s="23"/>
    </row>
    <row r="191" spans="1:10" ht="16" x14ac:dyDescent="0.2">
      <c r="A191" s="63"/>
      <c r="B191" s="75"/>
      <c r="C191" s="66"/>
      <c r="D191" s="66"/>
      <c r="E191" s="79"/>
      <c r="F191" s="78"/>
      <c r="G191" s="277"/>
      <c r="H191" s="79"/>
      <c r="I191" s="144"/>
      <c r="J191" s="23"/>
    </row>
    <row r="192" spans="1:10" ht="16" x14ac:dyDescent="0.2">
      <c r="A192" s="63"/>
      <c r="B192" s="75" t="s">
        <v>567</v>
      </c>
      <c r="C192" s="66" t="s">
        <v>88</v>
      </c>
      <c r="D192" s="66" t="s">
        <v>411</v>
      </c>
      <c r="E192" s="78">
        <v>250000</v>
      </c>
      <c r="F192" s="109">
        <v>73.92</v>
      </c>
      <c r="G192" s="479">
        <v>3.08</v>
      </c>
      <c r="H192" s="78">
        <f>F192+G192</f>
        <v>77</v>
      </c>
      <c r="I192" s="144">
        <f>SUM(H192:H197)</f>
        <v>159.62999999999997</v>
      </c>
      <c r="J192" s="23"/>
    </row>
    <row r="193" spans="1:10" ht="16" x14ac:dyDescent="0.2">
      <c r="A193" s="63"/>
      <c r="B193" s="75" t="s">
        <v>567</v>
      </c>
      <c r="C193" s="66" t="s">
        <v>88</v>
      </c>
      <c r="D193" s="66" t="s">
        <v>417</v>
      </c>
      <c r="E193" s="78">
        <v>50000</v>
      </c>
      <c r="F193" s="109">
        <v>57.85</v>
      </c>
      <c r="G193" s="479"/>
      <c r="H193" s="78">
        <f>F193</f>
        <v>57.85</v>
      </c>
      <c r="I193" s="144"/>
      <c r="J193" s="211"/>
    </row>
    <row r="194" spans="1:10" ht="16" x14ac:dyDescent="0.2">
      <c r="A194" s="63"/>
      <c r="B194" s="75" t="s">
        <v>567</v>
      </c>
      <c r="C194" s="66" t="s">
        <v>88</v>
      </c>
      <c r="D194" s="66" t="s">
        <v>412</v>
      </c>
      <c r="E194" s="78">
        <v>10000</v>
      </c>
      <c r="F194" s="109">
        <v>3.42</v>
      </c>
      <c r="G194" s="479"/>
      <c r="H194" s="78">
        <f>F194</f>
        <v>3.42</v>
      </c>
      <c r="I194" s="144"/>
      <c r="J194" s="23"/>
    </row>
    <row r="195" spans="1:10" ht="16" x14ac:dyDescent="0.2">
      <c r="A195" s="63"/>
      <c r="B195" s="75" t="s">
        <v>567</v>
      </c>
      <c r="C195" s="66" t="s">
        <v>88</v>
      </c>
      <c r="D195" s="66" t="s">
        <v>413</v>
      </c>
      <c r="E195" s="78">
        <v>250000</v>
      </c>
      <c r="F195" s="109">
        <v>10.45</v>
      </c>
      <c r="G195" s="479"/>
      <c r="H195" s="78">
        <f>F195</f>
        <v>10.45</v>
      </c>
      <c r="I195" s="144"/>
      <c r="J195" s="23"/>
    </row>
    <row r="196" spans="1:10" ht="16" x14ac:dyDescent="0.2">
      <c r="A196" s="63"/>
      <c r="B196" s="75" t="s">
        <v>567</v>
      </c>
      <c r="C196" s="66" t="s">
        <v>88</v>
      </c>
      <c r="D196" s="66" t="s">
        <v>418</v>
      </c>
      <c r="E196" s="78">
        <v>240000</v>
      </c>
      <c r="F196" s="109">
        <v>10.56</v>
      </c>
      <c r="G196" s="479"/>
      <c r="H196" s="79">
        <f>F196</f>
        <v>10.56</v>
      </c>
      <c r="I196" s="144"/>
      <c r="J196" s="23"/>
    </row>
    <row r="197" spans="1:10" ht="16" x14ac:dyDescent="0.2">
      <c r="A197" s="63"/>
      <c r="B197" s="75" t="s">
        <v>567</v>
      </c>
      <c r="C197" s="66" t="s">
        <v>88</v>
      </c>
      <c r="D197" s="66" t="s">
        <v>414</v>
      </c>
      <c r="E197" s="79">
        <v>10000</v>
      </c>
      <c r="F197" s="109">
        <v>0.35</v>
      </c>
      <c r="G197" s="479"/>
      <c r="H197" s="79">
        <f>F197</f>
        <v>0.35</v>
      </c>
      <c r="I197" s="144"/>
      <c r="J197" s="23"/>
    </row>
    <row r="198" spans="1:10" ht="16" x14ac:dyDescent="0.2">
      <c r="A198" s="63"/>
      <c r="B198" s="75"/>
      <c r="C198" s="66"/>
      <c r="D198" s="66"/>
      <c r="E198" s="79"/>
      <c r="F198" s="78"/>
      <c r="G198" s="277"/>
      <c r="H198" s="79"/>
      <c r="I198" s="144"/>
      <c r="J198" s="23"/>
    </row>
    <row r="199" spans="1:10" ht="16" x14ac:dyDescent="0.2">
      <c r="A199" s="63"/>
      <c r="B199" s="75" t="s">
        <v>568</v>
      </c>
      <c r="C199" s="66" t="s">
        <v>173</v>
      </c>
      <c r="D199" s="66" t="s">
        <v>411</v>
      </c>
      <c r="E199" s="79">
        <v>10000</v>
      </c>
      <c r="F199" s="109">
        <v>0</v>
      </c>
      <c r="G199" s="479">
        <v>14.08</v>
      </c>
      <c r="H199" s="79">
        <v>14.08</v>
      </c>
      <c r="I199" s="144">
        <f>SUM(H199:H201)</f>
        <v>34.260000000000005</v>
      </c>
      <c r="J199" s="23"/>
    </row>
    <row r="200" spans="1:10" ht="16" x14ac:dyDescent="0.2">
      <c r="A200" s="63"/>
      <c r="B200" s="75" t="s">
        <v>568</v>
      </c>
      <c r="C200" s="66" t="s">
        <v>173</v>
      </c>
      <c r="D200" s="66" t="s">
        <v>417</v>
      </c>
      <c r="E200" s="79">
        <v>10000</v>
      </c>
      <c r="F200" s="109">
        <v>19.760000000000002</v>
      </c>
      <c r="G200" s="479"/>
      <c r="H200" s="79">
        <f>F200</f>
        <v>19.760000000000002</v>
      </c>
      <c r="I200" s="144"/>
      <c r="J200" s="23"/>
    </row>
    <row r="201" spans="1:10" ht="16" x14ac:dyDescent="0.2">
      <c r="A201" s="63"/>
      <c r="B201" s="75" t="s">
        <v>568</v>
      </c>
      <c r="C201" s="66" t="s">
        <v>173</v>
      </c>
      <c r="D201" s="66" t="s">
        <v>413</v>
      </c>
      <c r="E201" s="78">
        <v>10000</v>
      </c>
      <c r="F201" s="109">
        <v>0.42</v>
      </c>
      <c r="G201" s="479"/>
      <c r="H201" s="78">
        <f>F201</f>
        <v>0.42</v>
      </c>
      <c r="I201" s="144"/>
      <c r="J201" s="23"/>
    </row>
    <row r="202" spans="1:10" ht="16" x14ac:dyDescent="0.2">
      <c r="A202" s="63"/>
      <c r="B202" s="75"/>
      <c r="C202" s="66"/>
      <c r="D202" s="66"/>
      <c r="E202" s="78"/>
      <c r="F202" s="78"/>
      <c r="G202" s="277"/>
      <c r="H202" s="78"/>
      <c r="I202" s="144"/>
      <c r="J202" s="23"/>
    </row>
    <row r="203" spans="1:10" ht="16" x14ac:dyDescent="0.2">
      <c r="A203" s="63"/>
      <c r="B203" s="75" t="s">
        <v>569</v>
      </c>
      <c r="C203" s="66" t="s">
        <v>189</v>
      </c>
      <c r="D203" s="66" t="s">
        <v>411</v>
      </c>
      <c r="E203" s="78">
        <v>100000</v>
      </c>
      <c r="F203" s="109">
        <f>H203-G203</f>
        <v>72.180000000000007</v>
      </c>
      <c r="G203" s="479">
        <v>8.02</v>
      </c>
      <c r="H203" s="78">
        <v>80.2</v>
      </c>
      <c r="I203" s="144">
        <f>SUM(H203:H204)</f>
        <v>84.38</v>
      </c>
      <c r="J203" s="211"/>
    </row>
    <row r="204" spans="1:10" ht="16" x14ac:dyDescent="0.2">
      <c r="A204" s="63"/>
      <c r="B204" s="75" t="s">
        <v>569</v>
      </c>
      <c r="C204" s="66" t="s">
        <v>189</v>
      </c>
      <c r="D204" s="66" t="s">
        <v>413</v>
      </c>
      <c r="E204" s="79">
        <v>100000</v>
      </c>
      <c r="F204" s="109">
        <v>4.18</v>
      </c>
      <c r="G204" s="479"/>
      <c r="H204" s="79">
        <f>F204</f>
        <v>4.18</v>
      </c>
      <c r="I204" s="144"/>
      <c r="J204" s="23"/>
    </row>
    <row r="205" spans="1:10" ht="16" x14ac:dyDescent="0.2">
      <c r="A205" s="63"/>
      <c r="B205" s="75"/>
      <c r="C205" s="66"/>
      <c r="D205" s="66"/>
      <c r="E205" s="79"/>
      <c r="F205" s="78"/>
      <c r="G205" s="277"/>
      <c r="H205" s="79"/>
      <c r="I205" s="144"/>
      <c r="J205" s="23"/>
    </row>
    <row r="206" spans="1:10" ht="16" x14ac:dyDescent="0.2">
      <c r="A206" s="63"/>
      <c r="B206" s="75" t="s">
        <v>877</v>
      </c>
      <c r="C206" s="66" t="s">
        <v>911</v>
      </c>
      <c r="D206" s="66" t="s">
        <v>411</v>
      </c>
      <c r="E206" s="79">
        <v>10000</v>
      </c>
      <c r="F206" s="109"/>
      <c r="G206" s="479">
        <v>2.0099999999999998</v>
      </c>
      <c r="H206" s="79">
        <v>2.0099999999999998</v>
      </c>
      <c r="I206" s="144">
        <v>2.0099999999999998</v>
      </c>
      <c r="J206" s="23"/>
    </row>
    <row r="207" spans="1:10" ht="17" customHeight="1" x14ac:dyDescent="0.2">
      <c r="A207" s="63"/>
      <c r="B207" s="75"/>
      <c r="C207" s="66"/>
      <c r="D207" s="66"/>
      <c r="E207" s="79"/>
      <c r="F207" s="78"/>
      <c r="G207" s="277"/>
      <c r="H207" s="79"/>
      <c r="I207" s="144"/>
      <c r="J207" s="23"/>
    </row>
    <row r="208" spans="1:10" ht="16" x14ac:dyDescent="0.2">
      <c r="A208" s="63"/>
      <c r="B208" s="75" t="s">
        <v>570</v>
      </c>
      <c r="C208" s="66" t="s">
        <v>143</v>
      </c>
      <c r="D208" s="66" t="s">
        <v>411</v>
      </c>
      <c r="E208" s="78">
        <v>10000</v>
      </c>
      <c r="F208" s="109">
        <v>0</v>
      </c>
      <c r="G208" s="479">
        <v>0.66</v>
      </c>
      <c r="H208" s="78">
        <v>0.66</v>
      </c>
      <c r="I208" s="144">
        <f>SUM(H208:H209)</f>
        <v>4.84</v>
      </c>
      <c r="J208" s="211"/>
    </row>
    <row r="209" spans="1:10" ht="16" x14ac:dyDescent="0.2">
      <c r="A209" s="63"/>
      <c r="B209" s="75" t="s">
        <v>570</v>
      </c>
      <c r="C209" s="66" t="s">
        <v>143</v>
      </c>
      <c r="D209" s="66" t="s">
        <v>413</v>
      </c>
      <c r="E209" s="79">
        <v>100000</v>
      </c>
      <c r="F209" s="109">
        <v>4.18</v>
      </c>
      <c r="G209" s="479"/>
      <c r="H209" s="79">
        <f>F209</f>
        <v>4.18</v>
      </c>
      <c r="I209" s="144"/>
      <c r="J209" s="23"/>
    </row>
    <row r="210" spans="1:10" ht="16" x14ac:dyDescent="0.2">
      <c r="A210" s="63"/>
      <c r="B210" s="75"/>
      <c r="C210" s="66"/>
      <c r="D210" s="66"/>
      <c r="E210" s="79"/>
      <c r="F210" s="78"/>
      <c r="G210" s="277"/>
      <c r="H210" s="79"/>
      <c r="I210" s="144"/>
      <c r="J210" s="23"/>
    </row>
    <row r="211" spans="1:10" ht="16" x14ac:dyDescent="0.2">
      <c r="A211" s="63"/>
      <c r="B211" s="75" t="s">
        <v>571</v>
      </c>
      <c r="C211" s="66" t="s">
        <v>235</v>
      </c>
      <c r="D211" s="66" t="s">
        <v>411</v>
      </c>
      <c r="E211" s="79">
        <v>10000</v>
      </c>
      <c r="F211" s="109">
        <v>0</v>
      </c>
      <c r="G211" s="479">
        <v>3.08</v>
      </c>
      <c r="H211" s="79">
        <v>3.08</v>
      </c>
      <c r="I211" s="144">
        <f>SUM(H211:H212)</f>
        <v>7.49</v>
      </c>
      <c r="J211" s="23"/>
    </row>
    <row r="212" spans="1:10" ht="16" x14ac:dyDescent="0.2">
      <c r="A212" s="63"/>
      <c r="B212" s="75" t="s">
        <v>571</v>
      </c>
      <c r="C212" s="66" t="s">
        <v>235</v>
      </c>
      <c r="D212" s="66" t="s">
        <v>417</v>
      </c>
      <c r="E212" s="79">
        <v>10000</v>
      </c>
      <c r="F212" s="109">
        <v>4.41</v>
      </c>
      <c r="G212" s="479"/>
      <c r="H212" s="79">
        <f>F212</f>
        <v>4.41</v>
      </c>
      <c r="I212" s="144"/>
      <c r="J212" s="23"/>
    </row>
    <row r="213" spans="1:10" ht="16" x14ac:dyDescent="0.2">
      <c r="A213" s="63"/>
      <c r="B213" s="75"/>
      <c r="C213" s="66"/>
      <c r="D213" s="66"/>
      <c r="E213" s="79"/>
      <c r="F213" s="78"/>
      <c r="G213" s="277"/>
      <c r="H213" s="79"/>
      <c r="I213" s="144"/>
      <c r="J213" s="23"/>
    </row>
    <row r="214" spans="1:10" ht="16" x14ac:dyDescent="0.2">
      <c r="A214" s="63"/>
      <c r="B214" s="75" t="s">
        <v>655</v>
      </c>
      <c r="C214" s="66" t="s">
        <v>654</v>
      </c>
      <c r="D214" s="66" t="s">
        <v>411</v>
      </c>
      <c r="E214" s="79">
        <v>200000</v>
      </c>
      <c r="F214" s="109">
        <v>17.29</v>
      </c>
      <c r="G214" s="479">
        <v>0.91</v>
      </c>
      <c r="H214" s="79">
        <f>F214+G214</f>
        <v>18.2</v>
      </c>
      <c r="I214" s="144">
        <f>SUM(H214:H219)</f>
        <v>47.33</v>
      </c>
      <c r="J214" s="23"/>
    </row>
    <row r="215" spans="1:10" ht="16" x14ac:dyDescent="0.2">
      <c r="A215" s="63"/>
      <c r="B215" s="75" t="s">
        <v>655</v>
      </c>
      <c r="C215" s="66" t="s">
        <v>654</v>
      </c>
      <c r="D215" s="66" t="s">
        <v>417</v>
      </c>
      <c r="E215" s="79">
        <v>100000</v>
      </c>
      <c r="F215" s="109">
        <v>12.6</v>
      </c>
      <c r="G215" s="479"/>
      <c r="H215" s="79">
        <f>F215</f>
        <v>12.6</v>
      </c>
      <c r="I215" s="144"/>
      <c r="J215" s="23"/>
    </row>
    <row r="216" spans="1:10" ht="16" x14ac:dyDescent="0.2">
      <c r="A216" s="63"/>
      <c r="B216" s="75" t="s">
        <v>655</v>
      </c>
      <c r="C216" s="66" t="s">
        <v>654</v>
      </c>
      <c r="D216" s="66" t="s">
        <v>412</v>
      </c>
      <c r="E216" s="79">
        <v>10000</v>
      </c>
      <c r="F216" s="109">
        <v>3.42</v>
      </c>
      <c r="G216" s="479"/>
      <c r="H216" s="79">
        <f>F216</f>
        <v>3.42</v>
      </c>
      <c r="I216" s="144"/>
      <c r="J216" s="23"/>
    </row>
    <row r="217" spans="1:10" ht="16" x14ac:dyDescent="0.2">
      <c r="A217" s="63"/>
      <c r="B217" s="75" t="s">
        <v>655</v>
      </c>
      <c r="C217" s="66" t="s">
        <v>654</v>
      </c>
      <c r="D217" s="66" t="s">
        <v>413</v>
      </c>
      <c r="E217" s="78">
        <v>200000</v>
      </c>
      <c r="F217" s="109">
        <v>8.36</v>
      </c>
      <c r="G217" s="479"/>
      <c r="H217" s="78">
        <f>F217</f>
        <v>8.36</v>
      </c>
      <c r="I217" s="144"/>
      <c r="J217" s="23"/>
    </row>
    <row r="218" spans="1:10" ht="16" x14ac:dyDescent="0.2">
      <c r="A218" s="63"/>
      <c r="B218" s="75" t="s">
        <v>655</v>
      </c>
      <c r="C218" s="66" t="s">
        <v>654</v>
      </c>
      <c r="D218" s="66" t="s">
        <v>418</v>
      </c>
      <c r="E218" s="79">
        <v>100000</v>
      </c>
      <c r="F218" s="109">
        <v>4.4000000000000004</v>
      </c>
      <c r="G218" s="479"/>
      <c r="H218" s="79">
        <f>F218</f>
        <v>4.4000000000000004</v>
      </c>
      <c r="I218" s="144"/>
      <c r="J218" s="23"/>
    </row>
    <row r="219" spans="1:10" ht="16" x14ac:dyDescent="0.2">
      <c r="A219" s="63"/>
      <c r="B219" s="75" t="s">
        <v>655</v>
      </c>
      <c r="C219" s="66" t="s">
        <v>654</v>
      </c>
      <c r="D219" s="66" t="s">
        <v>414</v>
      </c>
      <c r="E219" s="79">
        <v>10000</v>
      </c>
      <c r="F219" s="109">
        <v>0.35</v>
      </c>
      <c r="G219" s="479"/>
      <c r="H219" s="79">
        <f>F219</f>
        <v>0.35</v>
      </c>
      <c r="I219" s="144"/>
      <c r="J219" s="23"/>
    </row>
    <row r="220" spans="1:10" ht="16" x14ac:dyDescent="0.2">
      <c r="A220" s="63"/>
      <c r="B220" s="75"/>
      <c r="C220" s="66"/>
      <c r="D220" s="66"/>
      <c r="E220" s="79"/>
      <c r="F220" s="78"/>
      <c r="G220" s="277"/>
      <c r="H220" s="79"/>
      <c r="I220" s="144"/>
      <c r="J220" s="23"/>
    </row>
    <row r="221" spans="1:10" ht="16" x14ac:dyDescent="0.2">
      <c r="A221" s="63"/>
      <c r="B221" s="75" t="s">
        <v>934</v>
      </c>
      <c r="C221" s="66" t="s">
        <v>935</v>
      </c>
      <c r="D221" s="66" t="s">
        <v>411</v>
      </c>
      <c r="E221" s="79">
        <v>10000</v>
      </c>
      <c r="F221" s="78">
        <v>0</v>
      </c>
      <c r="G221" s="277">
        <v>0.66</v>
      </c>
      <c r="H221" s="79"/>
      <c r="I221" s="144">
        <v>0.66</v>
      </c>
      <c r="J221" s="23"/>
    </row>
    <row r="222" spans="1:10" ht="16" x14ac:dyDescent="0.2">
      <c r="A222" s="63"/>
      <c r="B222" s="75"/>
      <c r="C222" s="66"/>
      <c r="D222" s="66"/>
      <c r="E222" s="79"/>
      <c r="F222" s="78"/>
      <c r="G222" s="277"/>
      <c r="H222" s="79"/>
      <c r="I222" s="144"/>
      <c r="J222" s="23"/>
    </row>
    <row r="223" spans="1:10" ht="16" x14ac:dyDescent="0.2">
      <c r="A223" s="63"/>
      <c r="B223" s="75" t="s">
        <v>572</v>
      </c>
      <c r="C223" s="66" t="s">
        <v>29</v>
      </c>
      <c r="D223" s="66" t="s">
        <v>411</v>
      </c>
      <c r="E223" s="78">
        <v>10000</v>
      </c>
      <c r="F223" s="109">
        <v>0</v>
      </c>
      <c r="G223" s="479">
        <f>H223-F223</f>
        <v>3.08</v>
      </c>
      <c r="H223" s="78">
        <v>3.08</v>
      </c>
      <c r="I223" s="144">
        <f>SUM(H223:H223)</f>
        <v>3.08</v>
      </c>
      <c r="J223" s="211"/>
    </row>
    <row r="224" spans="1:10" ht="16" x14ac:dyDescent="0.2">
      <c r="A224" s="63"/>
      <c r="B224" s="75"/>
      <c r="C224" s="66"/>
      <c r="D224" s="66"/>
      <c r="E224" s="79"/>
      <c r="F224" s="78"/>
      <c r="G224" s="277"/>
      <c r="H224" s="79"/>
      <c r="I224" s="144"/>
      <c r="J224" s="23"/>
    </row>
    <row r="225" spans="1:18" ht="16" x14ac:dyDescent="0.2">
      <c r="A225" s="63"/>
      <c r="B225" s="75" t="s">
        <v>573</v>
      </c>
      <c r="C225" s="66" t="s">
        <v>201</v>
      </c>
      <c r="D225" s="66" t="s">
        <v>411</v>
      </c>
      <c r="E225" s="79">
        <v>10000</v>
      </c>
      <c r="F225" s="109">
        <v>0</v>
      </c>
      <c r="G225" s="479">
        <v>2.0099999999999998</v>
      </c>
      <c r="H225" s="79">
        <v>2.0099999999999998</v>
      </c>
      <c r="I225" s="144">
        <f>SUM(H225:H230)</f>
        <v>25.93</v>
      </c>
      <c r="J225" s="23"/>
    </row>
    <row r="226" spans="1:18" ht="16" x14ac:dyDescent="0.2">
      <c r="A226" s="63"/>
      <c r="B226" s="75" t="s">
        <v>573</v>
      </c>
      <c r="C226" s="66" t="s">
        <v>201</v>
      </c>
      <c r="D226" s="173" t="s">
        <v>417</v>
      </c>
      <c r="E226" s="79">
        <v>10000</v>
      </c>
      <c r="F226" s="109">
        <v>11.57</v>
      </c>
      <c r="G226" s="479"/>
      <c r="H226" s="79">
        <f>F226</f>
        <v>11.57</v>
      </c>
      <c r="I226" s="144"/>
      <c r="J226" s="23"/>
    </row>
    <row r="227" spans="1:18" ht="16" x14ac:dyDescent="0.2">
      <c r="A227" s="63"/>
      <c r="B227" s="75" t="s">
        <v>573</v>
      </c>
      <c r="C227" s="66" t="s">
        <v>201</v>
      </c>
      <c r="D227" s="173" t="s">
        <v>412</v>
      </c>
      <c r="E227" s="79">
        <v>10000</v>
      </c>
      <c r="F227" s="109">
        <v>3.42</v>
      </c>
      <c r="G227" s="479"/>
      <c r="H227" s="79">
        <f>F227</f>
        <v>3.42</v>
      </c>
      <c r="I227" s="144"/>
      <c r="J227" s="23"/>
    </row>
    <row r="228" spans="1:18" ht="16" x14ac:dyDescent="0.2">
      <c r="A228" s="63"/>
      <c r="B228" s="75" t="s">
        <v>573</v>
      </c>
      <c r="C228" s="66" t="s">
        <v>201</v>
      </c>
      <c r="D228" s="173" t="s">
        <v>413</v>
      </c>
      <c r="E228" s="79">
        <v>100000</v>
      </c>
      <c r="F228" s="109">
        <v>4.18</v>
      </c>
      <c r="G228" s="479"/>
      <c r="H228" s="79">
        <f>F228</f>
        <v>4.18</v>
      </c>
      <c r="I228" s="144"/>
      <c r="J228" s="23"/>
    </row>
    <row r="229" spans="1:18" ht="16" x14ac:dyDescent="0.2">
      <c r="A229" s="63"/>
      <c r="B229" s="75" t="s">
        <v>573</v>
      </c>
      <c r="C229" s="66" t="s">
        <v>201</v>
      </c>
      <c r="D229" s="173" t="s">
        <v>418</v>
      </c>
      <c r="E229" s="78">
        <v>100000</v>
      </c>
      <c r="F229" s="109">
        <v>4.4000000000000004</v>
      </c>
      <c r="G229" s="479"/>
      <c r="H229" s="79">
        <f>F229</f>
        <v>4.4000000000000004</v>
      </c>
      <c r="I229" s="144"/>
      <c r="J229" s="23"/>
    </row>
    <row r="230" spans="1:18" ht="16" x14ac:dyDescent="0.2">
      <c r="A230" s="63"/>
      <c r="B230" s="75" t="s">
        <v>573</v>
      </c>
      <c r="C230" s="66" t="s">
        <v>201</v>
      </c>
      <c r="D230" s="173" t="s">
        <v>414</v>
      </c>
      <c r="E230" s="79">
        <v>10000</v>
      </c>
      <c r="F230" s="109">
        <v>0.35</v>
      </c>
      <c r="G230" s="479"/>
      <c r="H230" s="79">
        <f>F230</f>
        <v>0.35</v>
      </c>
      <c r="I230" s="144"/>
      <c r="J230" s="23"/>
    </row>
    <row r="231" spans="1:18" ht="16" x14ac:dyDescent="0.2">
      <c r="A231" s="63"/>
      <c r="B231" s="75"/>
      <c r="C231" s="66"/>
      <c r="D231" s="66"/>
      <c r="E231" s="79"/>
      <c r="F231" s="78"/>
      <c r="G231" s="277"/>
      <c r="H231" s="79"/>
      <c r="I231" s="144"/>
      <c r="J231" s="23"/>
    </row>
    <row r="232" spans="1:18" ht="16" x14ac:dyDescent="0.2">
      <c r="A232" s="63"/>
      <c r="B232" s="75" t="s">
        <v>574</v>
      </c>
      <c r="C232" s="85" t="s">
        <v>226</v>
      </c>
      <c r="D232" s="85" t="s">
        <v>411</v>
      </c>
      <c r="E232" s="86">
        <v>10000</v>
      </c>
      <c r="F232" s="251">
        <v>0</v>
      </c>
      <c r="G232" s="478">
        <v>0.91</v>
      </c>
      <c r="H232" s="86">
        <f>SUM(F232:G232)</f>
        <v>0.91</v>
      </c>
      <c r="I232" s="242">
        <f>SUM(H232:H232)</f>
        <v>0.91</v>
      </c>
      <c r="J232" s="23"/>
    </row>
    <row r="233" spans="1:18" ht="16" x14ac:dyDescent="0.2">
      <c r="A233" s="63"/>
      <c r="B233" s="75"/>
      <c r="C233" s="168"/>
      <c r="D233" s="168"/>
      <c r="E233" s="169"/>
      <c r="F233" s="86"/>
      <c r="G233" s="278"/>
      <c r="H233" s="86"/>
      <c r="I233" s="242"/>
      <c r="J233" s="23"/>
    </row>
    <row r="234" spans="1:18" ht="16" x14ac:dyDescent="0.2">
      <c r="A234" s="63"/>
      <c r="B234" s="75" t="s">
        <v>576</v>
      </c>
      <c r="C234" s="66" t="s">
        <v>71</v>
      </c>
      <c r="D234" s="66" t="s">
        <v>411</v>
      </c>
      <c r="E234" s="78">
        <v>50000</v>
      </c>
      <c r="F234" s="109">
        <f>H234-G234</f>
        <v>12.32</v>
      </c>
      <c r="G234" s="479">
        <v>3.08</v>
      </c>
      <c r="H234" s="78">
        <v>15.4</v>
      </c>
      <c r="I234" s="144">
        <f>SUM(H234:H239)</f>
        <v>40.45000000000001</v>
      </c>
      <c r="J234" s="23"/>
    </row>
    <row r="235" spans="1:18" ht="16" x14ac:dyDescent="0.2">
      <c r="A235" s="63"/>
      <c r="B235" s="81" t="s">
        <v>576</v>
      </c>
      <c r="C235" s="82" t="s">
        <v>71</v>
      </c>
      <c r="D235" s="66" t="s">
        <v>417</v>
      </c>
      <c r="E235" s="78">
        <v>30000</v>
      </c>
      <c r="F235" s="109">
        <v>20.309999999999999</v>
      </c>
      <c r="G235" s="479"/>
      <c r="H235" s="78">
        <f>F235</f>
        <v>20.309999999999999</v>
      </c>
      <c r="I235" s="144"/>
      <c r="J235" s="23"/>
      <c r="M235" s="13"/>
      <c r="N235" s="42"/>
      <c r="O235" s="45"/>
    </row>
    <row r="236" spans="1:18" ht="16" x14ac:dyDescent="0.2">
      <c r="A236" s="63"/>
      <c r="B236" s="75" t="s">
        <v>576</v>
      </c>
      <c r="C236" s="66" t="s">
        <v>71</v>
      </c>
      <c r="D236" s="66" t="s">
        <v>412</v>
      </c>
      <c r="E236" s="79">
        <v>8000</v>
      </c>
      <c r="F236" s="109">
        <v>2.74</v>
      </c>
      <c r="G236" s="479"/>
      <c r="H236" s="79">
        <f>F236</f>
        <v>2.74</v>
      </c>
      <c r="I236" s="144"/>
      <c r="J236" s="23"/>
    </row>
    <row r="237" spans="1:18" s="226" customFormat="1" ht="16" x14ac:dyDescent="0.2">
      <c r="A237" s="63"/>
      <c r="B237" s="75" t="s">
        <v>576</v>
      </c>
      <c r="C237" s="66" t="s">
        <v>71</v>
      </c>
      <c r="D237" s="66" t="s">
        <v>413</v>
      </c>
      <c r="E237" s="79">
        <v>20000</v>
      </c>
      <c r="F237" s="109">
        <v>0.84</v>
      </c>
      <c r="G237" s="479"/>
      <c r="H237" s="79">
        <f>F237</f>
        <v>0.84</v>
      </c>
      <c r="I237" s="144"/>
      <c r="J237" s="23"/>
      <c r="K237"/>
      <c r="L237"/>
      <c r="M237"/>
      <c r="N237"/>
      <c r="O237"/>
      <c r="P237"/>
      <c r="Q237"/>
      <c r="R237"/>
    </row>
    <row r="238" spans="1:18" ht="16" x14ac:dyDescent="0.2">
      <c r="A238" s="63"/>
      <c r="B238" s="75" t="s">
        <v>576</v>
      </c>
      <c r="C238" s="66" t="s">
        <v>71</v>
      </c>
      <c r="D238" s="66" t="s">
        <v>418</v>
      </c>
      <c r="E238" s="79">
        <v>20000</v>
      </c>
      <c r="F238" s="109">
        <v>0.88</v>
      </c>
      <c r="G238" s="479"/>
      <c r="H238" s="79">
        <f>F238</f>
        <v>0.88</v>
      </c>
      <c r="I238" s="144"/>
      <c r="J238" s="23"/>
    </row>
    <row r="239" spans="1:18" ht="16" x14ac:dyDescent="0.2">
      <c r="A239" s="63"/>
      <c r="B239" s="75" t="s">
        <v>576</v>
      </c>
      <c r="C239" s="66" t="s">
        <v>71</v>
      </c>
      <c r="D239" s="66" t="s">
        <v>414</v>
      </c>
      <c r="E239" s="78">
        <v>8000</v>
      </c>
      <c r="F239" s="109">
        <v>0.28000000000000003</v>
      </c>
      <c r="G239" s="277"/>
      <c r="H239" s="78">
        <f>F239</f>
        <v>0.28000000000000003</v>
      </c>
      <c r="I239" s="144"/>
      <c r="J239" s="23"/>
    </row>
    <row r="240" spans="1:18" ht="16" x14ac:dyDescent="0.2">
      <c r="A240" s="63"/>
      <c r="B240" s="75"/>
      <c r="C240" s="66"/>
      <c r="D240" s="66"/>
      <c r="E240" s="79"/>
      <c r="F240" s="78"/>
      <c r="G240" s="277"/>
      <c r="H240" s="79"/>
      <c r="I240" s="144"/>
      <c r="J240" s="23"/>
    </row>
    <row r="241" spans="1:10" ht="16" x14ac:dyDescent="0.2">
      <c r="A241" s="63"/>
      <c r="B241" s="75" t="s">
        <v>577</v>
      </c>
      <c r="C241" s="66" t="s">
        <v>131</v>
      </c>
      <c r="D241" s="66" t="s">
        <v>411</v>
      </c>
      <c r="E241" s="79">
        <v>10000</v>
      </c>
      <c r="F241" s="109">
        <v>0</v>
      </c>
      <c r="G241" s="479">
        <v>5.0199999999999996</v>
      </c>
      <c r="H241" s="79">
        <v>5.0199999999999996</v>
      </c>
      <c r="I241" s="144">
        <f>SUM(H241:H245)</f>
        <v>25.09</v>
      </c>
      <c r="J241" s="23"/>
    </row>
    <row r="242" spans="1:10" ht="16" x14ac:dyDescent="0.2">
      <c r="A242" s="63"/>
      <c r="B242" s="75" t="s">
        <v>577</v>
      </c>
      <c r="C242" s="66" t="s">
        <v>995</v>
      </c>
      <c r="D242" s="173" t="s">
        <v>412</v>
      </c>
      <c r="E242" s="79">
        <v>10000</v>
      </c>
      <c r="F242" s="109">
        <v>3.42</v>
      </c>
      <c r="G242" s="479"/>
      <c r="H242" s="79">
        <v>3.42</v>
      </c>
      <c r="I242" s="144"/>
      <c r="J242" s="23"/>
    </row>
    <row r="243" spans="1:10" ht="16" x14ac:dyDescent="0.2">
      <c r="A243" s="63"/>
      <c r="B243" s="75" t="s">
        <v>577</v>
      </c>
      <c r="C243" s="66" t="s">
        <v>131</v>
      </c>
      <c r="D243" s="173" t="s">
        <v>413</v>
      </c>
      <c r="E243" s="79">
        <v>190000</v>
      </c>
      <c r="F243" s="109">
        <v>7.94</v>
      </c>
      <c r="G243" s="479"/>
      <c r="H243" s="79">
        <f>F243</f>
        <v>7.94</v>
      </c>
      <c r="I243" s="144"/>
      <c r="J243" s="23"/>
    </row>
    <row r="244" spans="1:10" ht="16" x14ac:dyDescent="0.2">
      <c r="A244" s="63"/>
      <c r="B244" s="75" t="s">
        <v>577</v>
      </c>
      <c r="C244" s="66" t="s">
        <v>131</v>
      </c>
      <c r="D244" s="173" t="s">
        <v>418</v>
      </c>
      <c r="E244" s="78">
        <v>190000</v>
      </c>
      <c r="F244" s="109">
        <v>8.36</v>
      </c>
      <c r="G244" s="479"/>
      <c r="H244" s="78">
        <f>F244</f>
        <v>8.36</v>
      </c>
      <c r="I244" s="144"/>
      <c r="J244" s="23"/>
    </row>
    <row r="245" spans="1:10" ht="16" x14ac:dyDescent="0.2">
      <c r="A245" s="63"/>
      <c r="B245" s="75" t="s">
        <v>577</v>
      </c>
      <c r="C245" s="66" t="s">
        <v>131</v>
      </c>
      <c r="D245" s="173" t="s">
        <v>414</v>
      </c>
      <c r="E245" s="78">
        <v>10000</v>
      </c>
      <c r="F245" s="109">
        <v>0.35</v>
      </c>
      <c r="G245" s="479"/>
      <c r="H245" s="78">
        <v>0.35</v>
      </c>
      <c r="I245" s="144"/>
      <c r="J245" s="23"/>
    </row>
    <row r="246" spans="1:10" ht="16" x14ac:dyDescent="0.2">
      <c r="A246" s="63"/>
      <c r="B246" s="75"/>
      <c r="C246" s="66"/>
      <c r="D246" s="66"/>
      <c r="E246" s="79"/>
      <c r="F246" s="78"/>
      <c r="G246" s="277"/>
      <c r="H246" s="79"/>
      <c r="I246" s="144"/>
      <c r="J246" s="23"/>
    </row>
    <row r="247" spans="1:10" ht="16" x14ac:dyDescent="0.2">
      <c r="A247" s="63"/>
      <c r="B247" s="75" t="s">
        <v>953</v>
      </c>
      <c r="C247" s="66" t="s">
        <v>954</v>
      </c>
      <c r="D247" s="66" t="s">
        <v>411</v>
      </c>
      <c r="E247" s="79">
        <v>10000</v>
      </c>
      <c r="F247" s="78">
        <v>0</v>
      </c>
      <c r="G247" s="277">
        <v>3.08</v>
      </c>
      <c r="H247" s="79">
        <v>3.08</v>
      </c>
      <c r="I247" s="144">
        <f>H247+H248</f>
        <v>3.5</v>
      </c>
      <c r="J247" s="23"/>
    </row>
    <row r="248" spans="1:10" ht="16" x14ac:dyDescent="0.2">
      <c r="A248" s="63"/>
      <c r="B248" s="75" t="s">
        <v>953</v>
      </c>
      <c r="C248" s="66" t="s">
        <v>954</v>
      </c>
      <c r="D248" s="66" t="s">
        <v>955</v>
      </c>
      <c r="E248" s="79">
        <v>10000</v>
      </c>
      <c r="F248" s="78">
        <v>0.42</v>
      </c>
      <c r="G248" s="277"/>
      <c r="H248" s="79">
        <v>0.42</v>
      </c>
      <c r="I248" s="144"/>
      <c r="J248" s="23"/>
    </row>
    <row r="249" spans="1:10" ht="16" x14ac:dyDescent="0.2">
      <c r="A249" s="63"/>
      <c r="B249" s="75"/>
      <c r="C249" s="66"/>
      <c r="D249" s="66"/>
      <c r="E249" s="79"/>
      <c r="F249" s="78"/>
      <c r="G249" s="277"/>
      <c r="H249" s="79"/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66" t="s">
        <v>411</v>
      </c>
      <c r="E250" s="79">
        <v>10000</v>
      </c>
      <c r="F250" s="109">
        <v>0</v>
      </c>
      <c r="G250" s="479">
        <f>H250-F250</f>
        <v>3.08</v>
      </c>
      <c r="H250" s="79">
        <v>3.08</v>
      </c>
      <c r="I250" s="144">
        <f>SUM(H250:H255)</f>
        <v>18.260000000000002</v>
      </c>
      <c r="J250" s="23" t="s">
        <v>1040</v>
      </c>
    </row>
    <row r="251" spans="1:10" ht="16" x14ac:dyDescent="0.2">
      <c r="A251" s="63"/>
      <c r="B251" s="75" t="s">
        <v>579</v>
      </c>
      <c r="C251" s="66" t="s">
        <v>70</v>
      </c>
      <c r="D251" s="173" t="s">
        <v>417</v>
      </c>
      <c r="E251" s="79">
        <v>10000</v>
      </c>
      <c r="F251" s="109">
        <v>2.83</v>
      </c>
      <c r="G251" s="479"/>
      <c r="H251" s="79">
        <f>F251</f>
        <v>2.83</v>
      </c>
      <c r="I251" s="144"/>
      <c r="J251" s="23"/>
    </row>
    <row r="252" spans="1:10" ht="16" x14ac:dyDescent="0.2">
      <c r="A252" s="63"/>
      <c r="B252" s="75" t="s">
        <v>579</v>
      </c>
      <c r="C252" s="66" t="s">
        <v>70</v>
      </c>
      <c r="D252" s="173" t="s">
        <v>412</v>
      </c>
      <c r="E252" s="79">
        <v>10000</v>
      </c>
      <c r="F252" s="109">
        <v>3.42</v>
      </c>
      <c r="G252" s="479"/>
      <c r="H252" s="79">
        <f>F252</f>
        <v>3.42</v>
      </c>
      <c r="I252" s="144"/>
      <c r="J252" s="23"/>
    </row>
    <row r="253" spans="1:10" ht="16" x14ac:dyDescent="0.2">
      <c r="A253" s="63"/>
      <c r="B253" s="75" t="s">
        <v>579</v>
      </c>
      <c r="C253" s="66" t="s">
        <v>70</v>
      </c>
      <c r="D253" s="173" t="s">
        <v>413</v>
      </c>
      <c r="E253" s="79">
        <v>100000</v>
      </c>
      <c r="F253" s="109">
        <v>4.18</v>
      </c>
      <c r="G253" s="479"/>
      <c r="H253" s="79">
        <f>F253</f>
        <v>4.18</v>
      </c>
      <c r="I253" s="144"/>
      <c r="J253" s="23"/>
    </row>
    <row r="254" spans="1:10" ht="16" x14ac:dyDescent="0.2">
      <c r="A254" s="63"/>
      <c r="B254" s="75" t="s">
        <v>579</v>
      </c>
      <c r="C254" s="66" t="s">
        <v>70</v>
      </c>
      <c r="D254" s="173" t="s">
        <v>418</v>
      </c>
      <c r="E254" s="78">
        <v>100000</v>
      </c>
      <c r="F254" s="109">
        <v>4.4000000000000004</v>
      </c>
      <c r="G254" s="479"/>
      <c r="H254" s="79">
        <f>F254</f>
        <v>4.4000000000000004</v>
      </c>
      <c r="I254" s="144"/>
      <c r="J254" s="23"/>
    </row>
    <row r="255" spans="1:10" ht="16" x14ac:dyDescent="0.2">
      <c r="A255" s="63"/>
      <c r="B255" s="75" t="s">
        <v>579</v>
      </c>
      <c r="C255" s="66" t="s">
        <v>70</v>
      </c>
      <c r="D255" s="173" t="s">
        <v>414</v>
      </c>
      <c r="E255" s="79">
        <v>10000</v>
      </c>
      <c r="F255" s="109">
        <v>0.35</v>
      </c>
      <c r="G255" s="479"/>
      <c r="H255" s="79">
        <f>F255</f>
        <v>0.35</v>
      </c>
      <c r="I255" s="144"/>
      <c r="J255" s="23"/>
    </row>
    <row r="256" spans="1:10" ht="16" x14ac:dyDescent="0.2">
      <c r="A256" s="63"/>
      <c r="B256" s="75"/>
      <c r="C256" s="66"/>
      <c r="D256" s="173"/>
      <c r="E256" s="79"/>
      <c r="F256" s="78"/>
      <c r="G256" s="277"/>
      <c r="H256" s="79"/>
      <c r="I256" s="144"/>
      <c r="J256" s="23"/>
    </row>
    <row r="257" spans="1:10" ht="16" x14ac:dyDescent="0.2">
      <c r="A257" s="63"/>
      <c r="B257" s="75" t="s">
        <v>957</v>
      </c>
      <c r="C257" s="66" t="s">
        <v>958</v>
      </c>
      <c r="D257" s="173" t="s">
        <v>411</v>
      </c>
      <c r="E257" s="79">
        <v>10000</v>
      </c>
      <c r="F257" s="78">
        <v>0</v>
      </c>
      <c r="G257" s="277">
        <v>0.46</v>
      </c>
      <c r="H257" s="79">
        <v>0.46</v>
      </c>
      <c r="I257" s="144">
        <f>SUM(H257:H258)</f>
        <v>0.88</v>
      </c>
      <c r="J257" s="23"/>
    </row>
    <row r="258" spans="1:10" ht="16" x14ac:dyDescent="0.2">
      <c r="A258" s="63"/>
      <c r="B258" s="75" t="s">
        <v>957</v>
      </c>
      <c r="C258" s="66" t="s">
        <v>958</v>
      </c>
      <c r="D258" s="173" t="s">
        <v>413</v>
      </c>
      <c r="E258" s="79">
        <v>10000</v>
      </c>
      <c r="F258" s="78">
        <v>0.42</v>
      </c>
      <c r="G258" s="277">
        <v>0</v>
      </c>
      <c r="H258" s="79">
        <v>0.42</v>
      </c>
      <c r="I258" s="144"/>
      <c r="J258" s="23"/>
    </row>
    <row r="259" spans="1:10" ht="16" x14ac:dyDescent="0.2">
      <c r="A259" s="63"/>
      <c r="B259" s="75"/>
      <c r="C259" s="66"/>
      <c r="D259" s="173"/>
      <c r="E259" s="79"/>
      <c r="F259" s="78"/>
      <c r="G259" s="277"/>
      <c r="H259" s="79"/>
      <c r="I259" s="144"/>
      <c r="J259" s="23"/>
    </row>
    <row r="260" spans="1:10" ht="16" x14ac:dyDescent="0.2">
      <c r="A260" s="63"/>
      <c r="B260" s="75" t="s">
        <v>818</v>
      </c>
      <c r="C260" s="66" t="s">
        <v>813</v>
      </c>
      <c r="D260" s="173" t="s">
        <v>411</v>
      </c>
      <c r="E260" s="79">
        <v>10000</v>
      </c>
      <c r="F260" s="109">
        <f>H260-G260</f>
        <v>0</v>
      </c>
      <c r="G260" s="479">
        <v>0.46</v>
      </c>
      <c r="H260" s="79">
        <v>0.46</v>
      </c>
      <c r="I260" s="144">
        <f>SUM(H260:H261)</f>
        <v>0.88</v>
      </c>
      <c r="J260" s="23"/>
    </row>
    <row r="261" spans="1:10" ht="16" x14ac:dyDescent="0.2">
      <c r="A261" s="63"/>
      <c r="B261" s="75" t="s">
        <v>818</v>
      </c>
      <c r="C261" s="66" t="s">
        <v>813</v>
      </c>
      <c r="D261" s="173" t="s">
        <v>413</v>
      </c>
      <c r="E261" s="79">
        <v>10000</v>
      </c>
      <c r="F261" s="109">
        <v>0.42</v>
      </c>
      <c r="G261" s="479">
        <v>0</v>
      </c>
      <c r="H261" s="79">
        <v>0.42</v>
      </c>
      <c r="I261" s="144"/>
      <c r="J261" s="23"/>
    </row>
    <row r="262" spans="1:10" ht="16" x14ac:dyDescent="0.2">
      <c r="A262" s="63"/>
      <c r="B262" s="75"/>
      <c r="C262" s="66"/>
      <c r="D262" s="173"/>
      <c r="E262" s="79"/>
      <c r="F262" s="78"/>
      <c r="G262" s="277"/>
      <c r="H262" s="79"/>
      <c r="I262" s="144"/>
      <c r="J262" s="23"/>
    </row>
    <row r="263" spans="1:10" ht="16" x14ac:dyDescent="0.2">
      <c r="A263" s="63"/>
      <c r="B263" s="75" t="s">
        <v>912</v>
      </c>
      <c r="C263" s="66" t="s">
        <v>913</v>
      </c>
      <c r="D263" s="173" t="s">
        <v>411</v>
      </c>
      <c r="E263" s="79">
        <v>10000</v>
      </c>
      <c r="F263" s="78">
        <v>0</v>
      </c>
      <c r="G263" s="277">
        <v>2.0099999999999998</v>
      </c>
      <c r="H263" s="79">
        <v>2.0099999999999998</v>
      </c>
      <c r="I263" s="144">
        <v>2.0099999999999998</v>
      </c>
      <c r="J263" s="23"/>
    </row>
    <row r="264" spans="1:10" ht="16" x14ac:dyDescent="0.2">
      <c r="A264" s="63"/>
      <c r="B264" s="75"/>
      <c r="C264" s="66"/>
      <c r="D264" s="173"/>
      <c r="E264" s="79"/>
      <c r="F264" s="78"/>
      <c r="G264" s="277"/>
      <c r="H264" s="79"/>
      <c r="I264" s="144"/>
      <c r="J264" s="23"/>
    </row>
    <row r="265" spans="1:10" ht="16" x14ac:dyDescent="0.2">
      <c r="A265" s="63"/>
      <c r="B265" s="75" t="s">
        <v>771</v>
      </c>
      <c r="C265" s="66" t="s">
        <v>770</v>
      </c>
      <c r="D265" s="168" t="s">
        <v>411</v>
      </c>
      <c r="E265" s="78">
        <v>10000</v>
      </c>
      <c r="F265" s="109">
        <v>0</v>
      </c>
      <c r="G265" s="479">
        <v>0.46</v>
      </c>
      <c r="H265" s="78">
        <f>F265+G265</f>
        <v>0.46</v>
      </c>
      <c r="I265" s="144">
        <f>SUM(H265:H266)</f>
        <v>4.6399999999999997</v>
      </c>
      <c r="J265" s="23"/>
    </row>
    <row r="266" spans="1:10" ht="16" x14ac:dyDescent="0.2">
      <c r="A266" s="63"/>
      <c r="B266" s="75" t="s">
        <v>771</v>
      </c>
      <c r="C266" s="66" t="s">
        <v>770</v>
      </c>
      <c r="D266" s="168" t="s">
        <v>413</v>
      </c>
      <c r="E266" s="78">
        <v>100000</v>
      </c>
      <c r="F266" s="109">
        <v>4.18</v>
      </c>
      <c r="G266" s="479"/>
      <c r="H266" s="78">
        <v>4.18</v>
      </c>
      <c r="I266" s="144"/>
      <c r="J266" s="23"/>
    </row>
    <row r="267" spans="1:10" ht="16" x14ac:dyDescent="0.2">
      <c r="A267" s="63"/>
      <c r="B267" s="75"/>
      <c r="C267" s="66"/>
      <c r="D267" s="173"/>
      <c r="E267" s="78"/>
      <c r="F267" s="78"/>
      <c r="G267" s="277"/>
      <c r="H267" s="78"/>
      <c r="I267" s="144"/>
      <c r="J267" s="23"/>
    </row>
    <row r="268" spans="1:10" ht="16" x14ac:dyDescent="0.2">
      <c r="A268" s="63"/>
      <c r="B268" s="75" t="s">
        <v>638</v>
      </c>
      <c r="C268" s="66" t="s">
        <v>636</v>
      </c>
      <c r="D268" s="173" t="s">
        <v>411</v>
      </c>
      <c r="E268" s="78">
        <v>100000</v>
      </c>
      <c r="F268" s="109">
        <v>18.09</v>
      </c>
      <c r="G268" s="479">
        <v>2.0099999999999998</v>
      </c>
      <c r="H268" s="78">
        <f>F268+G268</f>
        <v>20.100000000000001</v>
      </c>
      <c r="I268" s="144">
        <f>SUM(H268:H271)</f>
        <v>32.230000000000004</v>
      </c>
      <c r="J268" s="23"/>
    </row>
    <row r="269" spans="1:10" ht="16" x14ac:dyDescent="0.2">
      <c r="A269" s="63"/>
      <c r="B269" s="75" t="s">
        <v>638</v>
      </c>
      <c r="C269" s="66" t="s">
        <v>636</v>
      </c>
      <c r="D269" s="173" t="s">
        <v>412</v>
      </c>
      <c r="E269" s="78">
        <v>10000</v>
      </c>
      <c r="F269" s="109">
        <v>3.42</v>
      </c>
      <c r="G269" s="479"/>
      <c r="H269" s="78">
        <f>F269</f>
        <v>3.42</v>
      </c>
      <c r="I269" s="144"/>
      <c r="J269" s="23"/>
    </row>
    <row r="270" spans="1:10" ht="16" x14ac:dyDescent="0.2">
      <c r="A270" s="63"/>
      <c r="B270" s="75" t="s">
        <v>638</v>
      </c>
      <c r="C270" s="66" t="s">
        <v>636</v>
      </c>
      <c r="D270" s="173" t="s">
        <v>413</v>
      </c>
      <c r="E270" s="78">
        <v>200000</v>
      </c>
      <c r="F270" s="109">
        <v>8.36</v>
      </c>
      <c r="G270" s="479"/>
      <c r="H270" s="78">
        <f>F270</f>
        <v>8.36</v>
      </c>
      <c r="I270" s="144"/>
      <c r="J270" s="23"/>
    </row>
    <row r="271" spans="1:10" ht="16" x14ac:dyDescent="0.2">
      <c r="A271" s="63"/>
      <c r="B271" s="75" t="s">
        <v>638</v>
      </c>
      <c r="C271" s="66" t="s">
        <v>636</v>
      </c>
      <c r="D271" s="173" t="s">
        <v>414</v>
      </c>
      <c r="E271" s="78">
        <v>10000</v>
      </c>
      <c r="F271" s="109">
        <v>0.35</v>
      </c>
      <c r="G271" s="479"/>
      <c r="H271" s="78">
        <f>F271</f>
        <v>0.35</v>
      </c>
      <c r="I271" s="144"/>
      <c r="J271" s="23"/>
    </row>
    <row r="272" spans="1:10" ht="16" x14ac:dyDescent="0.2">
      <c r="A272" s="63"/>
      <c r="B272" s="75"/>
      <c r="C272" s="66"/>
      <c r="D272" s="66"/>
      <c r="E272" s="78"/>
      <c r="F272" s="78"/>
      <c r="G272" s="277"/>
      <c r="H272" s="78"/>
      <c r="I272" s="144"/>
      <c r="J272" s="23"/>
    </row>
    <row r="273" spans="1:10" ht="16" x14ac:dyDescent="0.2">
      <c r="A273" s="63"/>
      <c r="B273" s="75" t="s">
        <v>583</v>
      </c>
      <c r="C273" s="66" t="s">
        <v>914</v>
      </c>
      <c r="D273" s="173" t="s">
        <v>411</v>
      </c>
      <c r="E273" s="78">
        <v>150000</v>
      </c>
      <c r="F273" s="78">
        <v>17.64</v>
      </c>
      <c r="G273" s="277">
        <v>1.26</v>
      </c>
      <c r="H273" s="78">
        <v>18.899999999999999</v>
      </c>
      <c r="I273" s="144">
        <f>SUM(H273:H278)</f>
        <v>55.39</v>
      </c>
      <c r="J273" s="23"/>
    </row>
    <row r="274" spans="1:10" ht="16" x14ac:dyDescent="0.2">
      <c r="A274" s="63"/>
      <c r="B274" s="75" t="s">
        <v>583</v>
      </c>
      <c r="C274" s="66" t="s">
        <v>914</v>
      </c>
      <c r="D274" s="173" t="s">
        <v>417</v>
      </c>
      <c r="E274" s="78">
        <v>50000</v>
      </c>
      <c r="F274" s="78">
        <v>22.05</v>
      </c>
      <c r="G274" s="277"/>
      <c r="H274" s="78">
        <v>22.05</v>
      </c>
      <c r="I274" s="144"/>
      <c r="J274" s="23" t="s">
        <v>1112</v>
      </c>
    </row>
    <row r="275" spans="1:10" ht="16" x14ac:dyDescent="0.2">
      <c r="A275" s="63"/>
      <c r="B275" s="75" t="s">
        <v>583</v>
      </c>
      <c r="C275" s="66" t="s">
        <v>914</v>
      </c>
      <c r="D275" s="173" t="s">
        <v>412</v>
      </c>
      <c r="E275" s="78">
        <v>10000</v>
      </c>
      <c r="F275" s="78">
        <v>3.42</v>
      </c>
      <c r="G275" s="277"/>
      <c r="H275" s="78">
        <v>3.42</v>
      </c>
      <c r="I275" s="144"/>
      <c r="J275" s="23"/>
    </row>
    <row r="276" spans="1:10" ht="16" x14ac:dyDescent="0.2">
      <c r="A276" s="63"/>
      <c r="B276" s="75" t="s">
        <v>583</v>
      </c>
      <c r="C276" s="66" t="s">
        <v>914</v>
      </c>
      <c r="D276" s="173" t="s">
        <v>413</v>
      </c>
      <c r="E276" s="78">
        <v>150000</v>
      </c>
      <c r="F276" s="78">
        <v>6.27</v>
      </c>
      <c r="G276" s="277"/>
      <c r="H276" s="78">
        <v>6.27</v>
      </c>
      <c r="I276" s="144"/>
      <c r="J276" s="23"/>
    </row>
    <row r="277" spans="1:10" ht="17" customHeight="1" x14ac:dyDescent="0.2">
      <c r="A277" s="63"/>
      <c r="B277" s="75" t="s">
        <v>583</v>
      </c>
      <c r="C277" s="66" t="s">
        <v>914</v>
      </c>
      <c r="D277" s="173" t="s">
        <v>418</v>
      </c>
      <c r="E277" s="78">
        <v>100000</v>
      </c>
      <c r="F277" s="78">
        <v>4.4000000000000004</v>
      </c>
      <c r="G277" s="277"/>
      <c r="H277" s="78">
        <v>4.4000000000000004</v>
      </c>
      <c r="I277" s="144"/>
      <c r="J277" s="23"/>
    </row>
    <row r="278" spans="1:10" ht="16" x14ac:dyDescent="0.2">
      <c r="A278" s="63"/>
      <c r="B278" s="75" t="s">
        <v>583</v>
      </c>
      <c r="C278" s="66" t="s">
        <v>914</v>
      </c>
      <c r="D278" s="173" t="s">
        <v>414</v>
      </c>
      <c r="E278" s="78">
        <v>10000</v>
      </c>
      <c r="F278" s="78">
        <v>0.35</v>
      </c>
      <c r="G278" s="277"/>
      <c r="H278" s="78">
        <v>0.35</v>
      </c>
      <c r="I278" s="144"/>
      <c r="J278" s="23"/>
    </row>
    <row r="279" spans="1:10" ht="16" x14ac:dyDescent="0.2">
      <c r="A279" s="63"/>
      <c r="B279" s="75"/>
      <c r="C279" s="66"/>
      <c r="D279" s="173"/>
      <c r="E279" s="78"/>
      <c r="F279" s="78"/>
      <c r="G279" s="277"/>
      <c r="H279" s="78"/>
      <c r="I279" s="144"/>
      <c r="J279" s="23"/>
    </row>
    <row r="280" spans="1:10" ht="16" x14ac:dyDescent="0.2">
      <c r="A280" s="63"/>
      <c r="B280" s="75" t="s">
        <v>735</v>
      </c>
      <c r="C280" s="66" t="s">
        <v>736</v>
      </c>
      <c r="D280" s="173" t="s">
        <v>411</v>
      </c>
      <c r="E280" s="78">
        <v>10000</v>
      </c>
      <c r="F280" s="109" t="s">
        <v>492</v>
      </c>
      <c r="G280" s="479">
        <v>0.53</v>
      </c>
      <c r="H280" s="78">
        <f>SUM(F280:G280)</f>
        <v>0.53</v>
      </c>
      <c r="I280" s="144">
        <f>H280</f>
        <v>0.53</v>
      </c>
      <c r="J280" s="23"/>
    </row>
    <row r="281" spans="1:10" ht="16" x14ac:dyDescent="0.2">
      <c r="A281" s="63"/>
      <c r="B281" s="75"/>
      <c r="C281" s="66"/>
      <c r="D281" s="66"/>
      <c r="E281" s="78"/>
      <c r="F281" s="78"/>
      <c r="G281" s="277"/>
      <c r="H281" s="78"/>
      <c r="I281" s="144"/>
      <c r="J281" s="23"/>
    </row>
    <row r="282" spans="1:10" ht="16" x14ac:dyDescent="0.2">
      <c r="A282" s="63"/>
      <c r="B282" s="75" t="s">
        <v>585</v>
      </c>
      <c r="C282" s="66" t="s">
        <v>378</v>
      </c>
      <c r="D282" s="66" t="s">
        <v>411</v>
      </c>
      <c r="E282" s="78">
        <v>10000</v>
      </c>
      <c r="F282" s="109">
        <v>0</v>
      </c>
      <c r="G282" s="479">
        <v>14.08</v>
      </c>
      <c r="H282" s="78">
        <v>14.08</v>
      </c>
      <c r="I282" s="144">
        <f>H282</f>
        <v>14.08</v>
      </c>
      <c r="J282" s="23"/>
    </row>
    <row r="283" spans="1:10" ht="16" x14ac:dyDescent="0.2">
      <c r="A283" s="63"/>
      <c r="B283" s="75"/>
      <c r="C283" s="66"/>
      <c r="D283" s="66"/>
      <c r="E283" s="78"/>
      <c r="F283" s="109"/>
      <c r="G283" s="479"/>
      <c r="H283" s="78"/>
      <c r="I283" s="144"/>
      <c r="J283" s="23"/>
    </row>
    <row r="284" spans="1:10" ht="16" x14ac:dyDescent="0.2">
      <c r="A284" s="63"/>
      <c r="B284" s="75" t="s">
        <v>625</v>
      </c>
      <c r="C284" s="66" t="s">
        <v>202</v>
      </c>
      <c r="D284" s="66" t="s">
        <v>411</v>
      </c>
      <c r="E284" s="78">
        <v>10000</v>
      </c>
      <c r="F284" s="109">
        <v>0</v>
      </c>
      <c r="G284" s="479">
        <v>0.91</v>
      </c>
      <c r="H284" s="78">
        <v>0.91</v>
      </c>
      <c r="I284" s="144">
        <f>SUM(H284:H285)</f>
        <v>1.33</v>
      </c>
      <c r="J284" s="23"/>
    </row>
    <row r="285" spans="1:10" ht="16" x14ac:dyDescent="0.2">
      <c r="A285" s="63"/>
      <c r="B285" s="75" t="s">
        <v>625</v>
      </c>
      <c r="C285" s="66" t="s">
        <v>202</v>
      </c>
      <c r="D285" s="66" t="s">
        <v>413</v>
      </c>
      <c r="E285" s="78">
        <v>10000</v>
      </c>
      <c r="F285" s="109">
        <v>0.42</v>
      </c>
      <c r="G285" s="479">
        <v>0</v>
      </c>
      <c r="H285" s="78">
        <v>0.42</v>
      </c>
      <c r="I285" s="144"/>
      <c r="J285" s="23"/>
    </row>
    <row r="286" spans="1:10" ht="16" x14ac:dyDescent="0.2">
      <c r="A286" s="63"/>
      <c r="B286" s="75"/>
      <c r="C286" s="66"/>
      <c r="D286" s="66"/>
      <c r="E286" s="78"/>
      <c r="F286" s="78"/>
      <c r="G286" s="277"/>
      <c r="H286" s="78"/>
      <c r="I286" s="144"/>
      <c r="J286" s="23"/>
    </row>
    <row r="287" spans="1:10" ht="16" x14ac:dyDescent="0.2">
      <c r="A287" s="63"/>
      <c r="B287" s="75" t="s">
        <v>586</v>
      </c>
      <c r="C287" s="85" t="s">
        <v>228</v>
      </c>
      <c r="D287" s="85" t="s">
        <v>411</v>
      </c>
      <c r="E287" s="86">
        <v>10000</v>
      </c>
      <c r="F287" s="251">
        <v>0</v>
      </c>
      <c r="G287" s="479">
        <f>H287-F287</f>
        <v>0.53</v>
      </c>
      <c r="H287" s="86">
        <v>0.53</v>
      </c>
      <c r="I287" s="242">
        <f>SUM(H287:H288)</f>
        <v>0.95</v>
      </c>
      <c r="J287" s="23"/>
    </row>
    <row r="288" spans="1:10" ht="16" x14ac:dyDescent="0.2">
      <c r="A288" s="63"/>
      <c r="B288" s="75" t="s">
        <v>586</v>
      </c>
      <c r="C288" s="85" t="s">
        <v>228</v>
      </c>
      <c r="D288" s="85" t="s">
        <v>413</v>
      </c>
      <c r="E288" s="86">
        <v>10000</v>
      </c>
      <c r="F288" s="251">
        <v>0.42</v>
      </c>
      <c r="G288" s="479"/>
      <c r="H288" s="86">
        <v>0.42</v>
      </c>
      <c r="I288" s="242"/>
      <c r="J288" s="23"/>
    </row>
    <row r="289" spans="1:10" ht="16" x14ac:dyDescent="0.2">
      <c r="A289" s="63"/>
      <c r="B289" s="75"/>
      <c r="C289" s="85"/>
      <c r="D289" s="85"/>
      <c r="E289" s="86"/>
      <c r="F289" s="251"/>
      <c r="G289" s="479"/>
      <c r="H289" s="86"/>
      <c r="I289" s="242"/>
      <c r="J289" s="23"/>
    </row>
    <row r="290" spans="1:10" ht="16" x14ac:dyDescent="0.2">
      <c r="A290" s="63"/>
      <c r="B290" s="75" t="s">
        <v>919</v>
      </c>
      <c r="C290" s="85" t="s">
        <v>920</v>
      </c>
      <c r="D290" s="85" t="s">
        <v>411</v>
      </c>
      <c r="E290" s="86">
        <v>120000</v>
      </c>
      <c r="F290" s="251">
        <v>10.01</v>
      </c>
      <c r="G290" s="479">
        <v>0.91</v>
      </c>
      <c r="H290" s="86">
        <v>10.92</v>
      </c>
      <c r="I290" s="242">
        <f>SUM(H290:H292)</f>
        <v>15.78</v>
      </c>
      <c r="J290" s="23"/>
    </row>
    <row r="291" spans="1:10" ht="16" x14ac:dyDescent="0.2">
      <c r="A291" s="63"/>
      <c r="B291" s="75" t="s">
        <v>919</v>
      </c>
      <c r="C291" s="85" t="s">
        <v>920</v>
      </c>
      <c r="D291" s="85" t="s">
        <v>412</v>
      </c>
      <c r="E291" s="86">
        <v>2000</v>
      </c>
      <c r="F291" s="251">
        <v>0.68</v>
      </c>
      <c r="G291" s="479"/>
      <c r="H291" s="86">
        <v>0.68</v>
      </c>
      <c r="I291" s="242"/>
      <c r="J291" s="23"/>
    </row>
    <row r="292" spans="1:10" ht="16" x14ac:dyDescent="0.2">
      <c r="A292" s="63"/>
      <c r="B292" s="75" t="s">
        <v>919</v>
      </c>
      <c r="C292" s="85" t="s">
        <v>920</v>
      </c>
      <c r="D292" s="85" t="s">
        <v>413</v>
      </c>
      <c r="E292" s="86">
        <v>100000</v>
      </c>
      <c r="F292" s="251">
        <v>4.18</v>
      </c>
      <c r="G292" s="479"/>
      <c r="H292" s="86">
        <v>4.18</v>
      </c>
      <c r="I292" s="242"/>
      <c r="J292" s="23"/>
    </row>
    <row r="293" spans="1:10" ht="16" x14ac:dyDescent="0.2">
      <c r="A293" s="63"/>
      <c r="B293" s="75"/>
      <c r="C293" s="85"/>
      <c r="D293" s="85"/>
      <c r="E293" s="86"/>
      <c r="F293" s="86"/>
      <c r="G293" s="277"/>
      <c r="H293" s="86"/>
      <c r="I293" s="242"/>
      <c r="J293" s="23"/>
    </row>
    <row r="294" spans="1:10" ht="16" x14ac:dyDescent="0.2">
      <c r="A294" s="63"/>
      <c r="B294" s="75" t="s">
        <v>719</v>
      </c>
      <c r="C294" s="85" t="s">
        <v>738</v>
      </c>
      <c r="D294" s="85" t="s">
        <v>411</v>
      </c>
      <c r="E294" s="86">
        <v>250000</v>
      </c>
      <c r="F294" s="251">
        <f>H294-G294</f>
        <v>12.72</v>
      </c>
      <c r="G294" s="479">
        <v>0.53</v>
      </c>
      <c r="H294" s="86">
        <v>13.25</v>
      </c>
      <c r="I294" s="242">
        <f>SUM(H294:H295)</f>
        <v>26.630000000000003</v>
      </c>
      <c r="J294" s="23"/>
    </row>
    <row r="295" spans="1:10" ht="16" x14ac:dyDescent="0.2">
      <c r="A295" s="63"/>
      <c r="B295" s="75" t="s">
        <v>719</v>
      </c>
      <c r="C295" s="85" t="s">
        <v>738</v>
      </c>
      <c r="D295" s="85" t="s">
        <v>413</v>
      </c>
      <c r="E295" s="86">
        <v>320000</v>
      </c>
      <c r="F295" s="251">
        <v>13.38</v>
      </c>
      <c r="G295" s="479"/>
      <c r="H295" s="86">
        <f>F295</f>
        <v>13.38</v>
      </c>
      <c r="I295" s="242"/>
      <c r="J295" s="23"/>
    </row>
    <row r="296" spans="1:10" ht="16" x14ac:dyDescent="0.2">
      <c r="A296" s="63"/>
      <c r="B296" s="75"/>
      <c r="C296" s="85"/>
      <c r="D296" s="85"/>
      <c r="E296" s="86"/>
      <c r="F296" s="86"/>
      <c r="G296" s="277"/>
      <c r="H296" s="86"/>
      <c r="I296" s="242"/>
      <c r="J296" s="23"/>
    </row>
    <row r="297" spans="1:10" ht="16" x14ac:dyDescent="0.2">
      <c r="A297" s="63"/>
      <c r="B297" s="75" t="s">
        <v>588</v>
      </c>
      <c r="C297" s="66" t="s">
        <v>84</v>
      </c>
      <c r="D297" s="66" t="s">
        <v>411</v>
      </c>
      <c r="E297" s="78">
        <v>10000</v>
      </c>
      <c r="F297" s="109">
        <v>0</v>
      </c>
      <c r="G297" s="479">
        <f>H297-F297</f>
        <v>0.91</v>
      </c>
      <c r="H297" s="78">
        <v>0.91</v>
      </c>
      <c r="I297" s="144">
        <f>SUM(H297:H300)</f>
        <v>2.08</v>
      </c>
      <c r="J297" s="211"/>
    </row>
    <row r="298" spans="1:10" ht="16" x14ac:dyDescent="0.2">
      <c r="A298" s="63"/>
      <c r="B298" s="75" t="s">
        <v>588</v>
      </c>
      <c r="C298" s="66" t="s">
        <v>84</v>
      </c>
      <c r="D298" s="66" t="s">
        <v>412</v>
      </c>
      <c r="E298" s="78">
        <v>2000</v>
      </c>
      <c r="F298" s="109">
        <v>0.68</v>
      </c>
      <c r="G298" s="479"/>
      <c r="H298" s="78">
        <v>0.68</v>
      </c>
      <c r="I298" s="144"/>
      <c r="J298" s="211"/>
    </row>
    <row r="299" spans="1:10" ht="16" x14ac:dyDescent="0.2">
      <c r="A299" s="63"/>
      <c r="B299" s="75" t="s">
        <v>588</v>
      </c>
      <c r="C299" s="66" t="s">
        <v>84</v>
      </c>
      <c r="D299" s="66" t="s">
        <v>413</v>
      </c>
      <c r="E299" s="78">
        <v>10000</v>
      </c>
      <c r="F299" s="109">
        <v>0.42</v>
      </c>
      <c r="G299" s="479"/>
      <c r="H299" s="78">
        <f>F299</f>
        <v>0.42</v>
      </c>
      <c r="I299" s="144"/>
      <c r="J299" s="23"/>
    </row>
    <row r="300" spans="1:10" ht="16" x14ac:dyDescent="0.2">
      <c r="A300" s="63"/>
      <c r="B300" s="75" t="s">
        <v>588</v>
      </c>
      <c r="C300" s="66" t="s">
        <v>84</v>
      </c>
      <c r="D300" s="66" t="s">
        <v>414</v>
      </c>
      <c r="E300" s="78">
        <v>2000</v>
      </c>
      <c r="F300" s="109">
        <v>7.0000000000000007E-2</v>
      </c>
      <c r="G300" s="479">
        <v>0</v>
      </c>
      <c r="H300" s="78">
        <v>7.0000000000000007E-2</v>
      </c>
      <c r="I300" s="144"/>
      <c r="J300" s="23"/>
    </row>
    <row r="301" spans="1:10" ht="16" x14ac:dyDescent="0.2">
      <c r="A301" s="63"/>
      <c r="B301" s="75"/>
      <c r="C301" s="66"/>
      <c r="D301" s="66"/>
      <c r="E301" s="78"/>
      <c r="F301" s="78"/>
      <c r="G301" s="277"/>
      <c r="H301" s="78"/>
      <c r="I301" s="144"/>
      <c r="J301" s="23"/>
    </row>
    <row r="302" spans="1:10" ht="16" x14ac:dyDescent="0.2">
      <c r="A302" s="63"/>
      <c r="B302" s="75" t="s">
        <v>589</v>
      </c>
      <c r="C302" s="66" t="s">
        <v>60</v>
      </c>
      <c r="D302" s="66" t="s">
        <v>411</v>
      </c>
      <c r="E302" s="78">
        <v>10000</v>
      </c>
      <c r="F302" s="109">
        <v>0</v>
      </c>
      <c r="G302" s="479">
        <f>H302-F302</f>
        <v>8.02</v>
      </c>
      <c r="H302" s="78">
        <v>8.02</v>
      </c>
      <c r="I302" s="144">
        <f>H302</f>
        <v>8.02</v>
      </c>
      <c r="J302" s="211"/>
    </row>
    <row r="303" spans="1:10" ht="16" x14ac:dyDescent="0.2">
      <c r="A303" s="63"/>
      <c r="B303" s="75"/>
      <c r="C303" s="66"/>
      <c r="D303" s="66"/>
      <c r="E303" s="78"/>
      <c r="F303" s="78"/>
      <c r="G303" s="277"/>
      <c r="H303" s="78"/>
      <c r="I303" s="144"/>
      <c r="J303" s="211"/>
    </row>
    <row r="304" spans="1:10" ht="16" x14ac:dyDescent="0.2">
      <c r="A304" s="63"/>
      <c r="B304" s="75" t="s">
        <v>923</v>
      </c>
      <c r="C304" s="66" t="s">
        <v>924</v>
      </c>
      <c r="D304" s="66" t="s">
        <v>411</v>
      </c>
      <c r="E304" s="78">
        <v>10000</v>
      </c>
      <c r="F304" s="109">
        <v>0</v>
      </c>
      <c r="G304" s="479">
        <v>2.0099999999999998</v>
      </c>
      <c r="H304" s="78">
        <v>2.0099999999999998</v>
      </c>
      <c r="I304" s="144">
        <f>SUM(H304:H305)</f>
        <v>10.37</v>
      </c>
      <c r="J304" s="211"/>
    </row>
    <row r="305" spans="1:10" ht="16" x14ac:dyDescent="0.2">
      <c r="A305" s="63"/>
      <c r="B305" s="75" t="s">
        <v>923</v>
      </c>
      <c r="C305" s="66" t="s">
        <v>924</v>
      </c>
      <c r="D305" s="66" t="s">
        <v>413</v>
      </c>
      <c r="E305" s="78">
        <v>200000</v>
      </c>
      <c r="F305" s="109">
        <v>8.36</v>
      </c>
      <c r="G305" s="479"/>
      <c r="H305" s="78">
        <v>8.36</v>
      </c>
      <c r="I305" s="144"/>
      <c r="J305" s="211"/>
    </row>
    <row r="306" spans="1:10" ht="16" x14ac:dyDescent="0.2">
      <c r="A306" s="63"/>
      <c r="B306" s="75"/>
      <c r="C306" s="66"/>
      <c r="D306" s="66"/>
      <c r="E306" s="78"/>
      <c r="F306" s="78"/>
      <c r="G306" s="277"/>
      <c r="H306" s="78"/>
      <c r="I306" s="144"/>
      <c r="J306" s="23"/>
    </row>
    <row r="307" spans="1:10" ht="16" x14ac:dyDescent="0.2">
      <c r="A307" s="63"/>
      <c r="B307" s="75" t="s">
        <v>786</v>
      </c>
      <c r="C307" s="66" t="s">
        <v>787</v>
      </c>
      <c r="D307" s="66" t="s">
        <v>411</v>
      </c>
      <c r="E307" s="78">
        <v>10000</v>
      </c>
      <c r="F307" s="109">
        <v>0</v>
      </c>
      <c r="G307" s="479">
        <v>0.66</v>
      </c>
      <c r="H307" s="78">
        <f>SUM(F307:G307)</f>
        <v>0.66</v>
      </c>
      <c r="I307" s="144">
        <f>SUM(H307:H307)</f>
        <v>0.66</v>
      </c>
      <c r="J307" s="23"/>
    </row>
    <row r="308" spans="1:10" ht="16" x14ac:dyDescent="0.2">
      <c r="A308" s="63"/>
      <c r="B308" s="75"/>
      <c r="C308" s="66"/>
      <c r="D308" s="66"/>
      <c r="E308" s="78"/>
      <c r="F308" s="78"/>
      <c r="G308" s="277"/>
      <c r="H308" s="78"/>
      <c r="I308" s="144"/>
      <c r="J308" s="23"/>
    </row>
    <row r="309" spans="1:10" ht="16" x14ac:dyDescent="0.2">
      <c r="A309" s="63"/>
      <c r="B309" s="290">
        <v>2235</v>
      </c>
      <c r="C309" s="66" t="s">
        <v>527</v>
      </c>
      <c r="D309" s="66" t="s">
        <v>411</v>
      </c>
      <c r="E309" s="78">
        <v>10000</v>
      </c>
      <c r="F309" s="109">
        <v>0</v>
      </c>
      <c r="G309" s="479">
        <f>H309-F309</f>
        <v>2.0099999999999998</v>
      </c>
      <c r="H309" s="78">
        <v>2.0099999999999998</v>
      </c>
      <c r="I309" s="144">
        <f>SUM(H309:H314)</f>
        <v>4.8199999999999994</v>
      </c>
      <c r="J309" s="23"/>
    </row>
    <row r="310" spans="1:10" ht="16" x14ac:dyDescent="0.2">
      <c r="A310" s="63"/>
      <c r="B310" s="290" t="s">
        <v>535</v>
      </c>
      <c r="C310" s="66" t="s">
        <v>527</v>
      </c>
      <c r="D310" s="66" t="s">
        <v>417</v>
      </c>
      <c r="E310" s="78">
        <v>5000</v>
      </c>
      <c r="F310" s="109">
        <v>1.42</v>
      </c>
      <c r="G310" s="479"/>
      <c r="H310" s="78">
        <f>F310</f>
        <v>1.42</v>
      </c>
      <c r="I310" s="144"/>
      <c r="J310" s="23"/>
    </row>
    <row r="311" spans="1:10" ht="16" x14ac:dyDescent="0.2">
      <c r="A311" s="63"/>
      <c r="B311" s="290" t="s">
        <v>535</v>
      </c>
      <c r="C311" s="66" t="s">
        <v>527</v>
      </c>
      <c r="D311" s="66" t="s">
        <v>412</v>
      </c>
      <c r="E311" s="78">
        <v>2000</v>
      </c>
      <c r="F311" s="109">
        <v>0.68</v>
      </c>
      <c r="G311" s="479"/>
      <c r="H311" s="78">
        <f>F311</f>
        <v>0.68</v>
      </c>
      <c r="I311" s="144"/>
      <c r="J311" s="23"/>
    </row>
    <row r="312" spans="1:10" ht="16" x14ac:dyDescent="0.2">
      <c r="A312" s="63"/>
      <c r="B312" s="290" t="s">
        <v>535</v>
      </c>
      <c r="C312" s="66" t="s">
        <v>527</v>
      </c>
      <c r="D312" s="66" t="s">
        <v>413</v>
      </c>
      <c r="E312" s="78">
        <v>10000</v>
      </c>
      <c r="F312" s="109">
        <v>0.42</v>
      </c>
      <c r="G312" s="479"/>
      <c r="H312" s="78">
        <f>F312</f>
        <v>0.42</v>
      </c>
      <c r="I312" s="144"/>
      <c r="J312" s="23"/>
    </row>
    <row r="313" spans="1:10" ht="16" x14ac:dyDescent="0.2">
      <c r="A313" s="63"/>
      <c r="B313" s="290" t="s">
        <v>535</v>
      </c>
      <c r="C313" s="66" t="s">
        <v>527</v>
      </c>
      <c r="D313" s="66" t="s">
        <v>418</v>
      </c>
      <c r="E313" s="78">
        <v>5000</v>
      </c>
      <c r="F313" s="109">
        <v>0.22</v>
      </c>
      <c r="G313" s="479"/>
      <c r="H313" s="78">
        <f>F313</f>
        <v>0.22</v>
      </c>
      <c r="I313" s="144"/>
      <c r="J313" s="23"/>
    </row>
    <row r="314" spans="1:10" ht="16" x14ac:dyDescent="0.2">
      <c r="A314" s="63"/>
      <c r="B314" s="290" t="s">
        <v>535</v>
      </c>
      <c r="C314" s="66" t="s">
        <v>527</v>
      </c>
      <c r="D314" s="66" t="s">
        <v>414</v>
      </c>
      <c r="E314" s="78">
        <v>2000</v>
      </c>
      <c r="F314" s="109">
        <v>7.0000000000000007E-2</v>
      </c>
      <c r="G314" s="479"/>
      <c r="H314" s="78">
        <f>F314</f>
        <v>7.0000000000000007E-2</v>
      </c>
      <c r="I314" s="144"/>
      <c r="J314" s="23"/>
    </row>
    <row r="315" spans="1:10" ht="16" x14ac:dyDescent="0.2">
      <c r="A315" s="63"/>
      <c r="B315" s="23"/>
      <c r="C315" s="66"/>
      <c r="D315" s="66"/>
      <c r="E315" s="78"/>
      <c r="F315" s="78"/>
      <c r="G315" s="277"/>
      <c r="H315" s="78"/>
      <c r="I315" s="144"/>
      <c r="J315" s="23"/>
    </row>
    <row r="316" spans="1:10" ht="16" x14ac:dyDescent="0.2">
      <c r="A316" s="63"/>
      <c r="B316" s="275">
        <v>2245</v>
      </c>
      <c r="C316" s="66" t="s">
        <v>639</v>
      </c>
      <c r="D316" s="66" t="s">
        <v>411</v>
      </c>
      <c r="E316" s="78">
        <v>10000</v>
      </c>
      <c r="F316" s="109">
        <v>0</v>
      </c>
      <c r="G316" s="479">
        <v>3.08</v>
      </c>
      <c r="H316" s="78">
        <f>F316+G316</f>
        <v>3.08</v>
      </c>
      <c r="I316" s="144">
        <f>SUM(H316:H317)</f>
        <v>3.5</v>
      </c>
      <c r="J316" s="23"/>
    </row>
    <row r="317" spans="1:10" ht="16" x14ac:dyDescent="0.2">
      <c r="A317" s="63"/>
      <c r="B317" s="275">
        <v>2245</v>
      </c>
      <c r="C317" s="66" t="s">
        <v>639</v>
      </c>
      <c r="D317" s="66" t="s">
        <v>413</v>
      </c>
      <c r="E317" s="78">
        <v>10000</v>
      </c>
      <c r="F317" s="109">
        <v>0.42</v>
      </c>
      <c r="G317" s="479"/>
      <c r="H317" s="78">
        <f>F317</f>
        <v>0.42</v>
      </c>
      <c r="I317" s="144"/>
      <c r="J317" s="23"/>
    </row>
    <row r="318" spans="1:10" ht="16" x14ac:dyDescent="0.2">
      <c r="A318" s="63"/>
      <c r="B318" s="275"/>
      <c r="C318" s="66"/>
      <c r="D318" s="66"/>
      <c r="E318" s="78"/>
      <c r="F318" s="78"/>
      <c r="G318" s="277"/>
      <c r="H318" s="78"/>
      <c r="I318" s="144"/>
      <c r="J318" s="23"/>
    </row>
    <row r="319" spans="1:10" ht="16" x14ac:dyDescent="0.2">
      <c r="A319" s="63"/>
      <c r="B319" s="275">
        <v>2281</v>
      </c>
      <c r="C319" s="66" t="s">
        <v>773</v>
      </c>
      <c r="D319" s="66" t="s">
        <v>411</v>
      </c>
      <c r="E319" s="78">
        <v>40000</v>
      </c>
      <c r="F319" s="109">
        <v>24.06</v>
      </c>
      <c r="G319" s="479">
        <f>H319-F319</f>
        <v>8.02</v>
      </c>
      <c r="H319" s="78">
        <v>32.08</v>
      </c>
      <c r="I319" s="144">
        <f>SUM(H319:H322)</f>
        <v>47.49</v>
      </c>
      <c r="J319" s="23"/>
    </row>
    <row r="320" spans="1:10" ht="16" x14ac:dyDescent="0.2">
      <c r="A320" s="63"/>
      <c r="B320" s="275">
        <v>2281</v>
      </c>
      <c r="C320" s="66" t="s">
        <v>773</v>
      </c>
      <c r="D320" s="66" t="s">
        <v>417</v>
      </c>
      <c r="E320" s="78">
        <v>10000</v>
      </c>
      <c r="F320" s="109">
        <v>11.57</v>
      </c>
      <c r="G320" s="479"/>
      <c r="H320" s="78">
        <f>F320</f>
        <v>11.57</v>
      </c>
      <c r="I320" s="144"/>
      <c r="J320" s="23"/>
    </row>
    <row r="321" spans="1:10" ht="16" x14ac:dyDescent="0.2">
      <c r="A321" s="63"/>
      <c r="B321" s="275">
        <v>2281</v>
      </c>
      <c r="C321" s="66" t="s">
        <v>773</v>
      </c>
      <c r="D321" s="66" t="s">
        <v>412</v>
      </c>
      <c r="E321" s="78">
        <v>10000</v>
      </c>
      <c r="F321" s="109">
        <v>3.42</v>
      </c>
      <c r="G321" s="479"/>
      <c r="H321" s="78">
        <f>F321</f>
        <v>3.42</v>
      </c>
      <c r="I321" s="144"/>
      <c r="J321" s="23"/>
    </row>
    <row r="322" spans="1:10" ht="16" x14ac:dyDescent="0.2">
      <c r="A322" s="63"/>
      <c r="B322" s="275">
        <v>2281</v>
      </c>
      <c r="C322" s="66" t="s">
        <v>773</v>
      </c>
      <c r="D322" s="66" t="s">
        <v>413</v>
      </c>
      <c r="E322" s="78">
        <v>10000</v>
      </c>
      <c r="F322" s="109">
        <v>0.42</v>
      </c>
      <c r="G322" s="479"/>
      <c r="H322" s="78">
        <f>F322</f>
        <v>0.42</v>
      </c>
      <c r="I322" s="144"/>
      <c r="J322" s="23"/>
    </row>
    <row r="323" spans="1:10" ht="16" x14ac:dyDescent="0.2">
      <c r="A323" s="63"/>
      <c r="B323" s="75"/>
      <c r="C323" s="66"/>
      <c r="D323" s="66"/>
      <c r="E323" s="78"/>
      <c r="F323" s="78"/>
      <c r="G323" s="277"/>
      <c r="H323" s="78"/>
      <c r="I323" s="144"/>
      <c r="J323" s="23"/>
    </row>
    <row r="324" spans="1:10" ht="16" x14ac:dyDescent="0.2">
      <c r="A324" s="63"/>
      <c r="B324" s="75" t="s">
        <v>591</v>
      </c>
      <c r="C324" s="66" t="s">
        <v>367</v>
      </c>
      <c r="D324" s="66" t="s">
        <v>411</v>
      </c>
      <c r="E324" s="78">
        <v>10000</v>
      </c>
      <c r="F324" s="109">
        <v>0</v>
      </c>
      <c r="G324" s="479">
        <f>H324-F324</f>
        <v>5.0199999999999996</v>
      </c>
      <c r="H324" s="78">
        <v>5.0199999999999996</v>
      </c>
      <c r="I324" s="144">
        <f>SUM(H324:H327)</f>
        <v>10.879999999999999</v>
      </c>
      <c r="J324" s="23"/>
    </row>
    <row r="325" spans="1:10" ht="16" x14ac:dyDescent="0.2">
      <c r="A325" s="63"/>
      <c r="B325" s="75" t="s">
        <v>591</v>
      </c>
      <c r="C325" s="66" t="s">
        <v>367</v>
      </c>
      <c r="D325" s="66" t="s">
        <v>412</v>
      </c>
      <c r="E325" s="78">
        <v>10000</v>
      </c>
      <c r="F325" s="109">
        <v>3.42</v>
      </c>
      <c r="G325" s="479"/>
      <c r="H325" s="78">
        <f>F325</f>
        <v>3.42</v>
      </c>
      <c r="I325" s="144"/>
      <c r="J325" s="23"/>
    </row>
    <row r="326" spans="1:10" ht="16" x14ac:dyDescent="0.2">
      <c r="A326" s="63"/>
      <c r="B326" s="75" t="s">
        <v>591</v>
      </c>
      <c r="C326" s="66" t="s">
        <v>367</v>
      </c>
      <c r="D326" s="66" t="s">
        <v>413</v>
      </c>
      <c r="E326" s="78">
        <v>50000</v>
      </c>
      <c r="F326" s="109">
        <v>2.09</v>
      </c>
      <c r="G326" s="479"/>
      <c r="H326" s="78">
        <f>F326</f>
        <v>2.09</v>
      </c>
      <c r="I326" s="144"/>
      <c r="J326" s="23"/>
    </row>
    <row r="327" spans="1:10" ht="16" x14ac:dyDescent="0.2">
      <c r="A327" s="63"/>
      <c r="B327" s="75" t="s">
        <v>591</v>
      </c>
      <c r="C327" s="66" t="s">
        <v>367</v>
      </c>
      <c r="D327" s="66" t="s">
        <v>414</v>
      </c>
      <c r="E327" s="78">
        <v>10000</v>
      </c>
      <c r="F327" s="109">
        <v>0.35</v>
      </c>
      <c r="G327" s="479"/>
      <c r="H327" s="78">
        <f>F327</f>
        <v>0.35</v>
      </c>
      <c r="I327" s="144"/>
      <c r="J327" s="23"/>
    </row>
    <row r="328" spans="1:10" ht="16" x14ac:dyDescent="0.2">
      <c r="A328" s="63"/>
      <c r="B328" s="75"/>
      <c r="C328" s="70"/>
      <c r="D328" s="173"/>
      <c r="E328" s="130"/>
      <c r="F328" s="130"/>
      <c r="G328" s="493"/>
      <c r="H328" s="130"/>
      <c r="I328" s="192"/>
      <c r="J328" s="23"/>
    </row>
    <row r="329" spans="1:10" ht="16" x14ac:dyDescent="0.2">
      <c r="A329" s="63"/>
      <c r="B329" s="75" t="s">
        <v>593</v>
      </c>
      <c r="C329" s="70" t="s">
        <v>374</v>
      </c>
      <c r="D329" s="70" t="s">
        <v>411</v>
      </c>
      <c r="E329" s="130">
        <v>10000</v>
      </c>
      <c r="F329" s="111">
        <v>0</v>
      </c>
      <c r="G329" s="479">
        <f>H329-F329</f>
        <v>5.0199999999999996</v>
      </c>
      <c r="H329" s="130">
        <v>5.0199999999999996</v>
      </c>
      <c r="I329" s="192">
        <f>H329</f>
        <v>5.0199999999999996</v>
      </c>
      <c r="J329" s="23"/>
    </row>
    <row r="330" spans="1:10" ht="16" x14ac:dyDescent="0.2">
      <c r="A330" s="63"/>
      <c r="B330" s="75"/>
      <c r="C330" s="70"/>
      <c r="D330" s="70"/>
      <c r="E330" s="130"/>
      <c r="F330" s="111"/>
      <c r="G330" s="479"/>
      <c r="H330" s="130"/>
      <c r="I330" s="192"/>
      <c r="J330" s="23"/>
    </row>
    <row r="331" spans="1:10" ht="16" x14ac:dyDescent="0.2">
      <c r="A331" s="63"/>
      <c r="B331" s="75" t="s">
        <v>721</v>
      </c>
      <c r="C331" s="70" t="s">
        <v>722</v>
      </c>
      <c r="D331" s="70" t="s">
        <v>411</v>
      </c>
      <c r="E331" s="130">
        <v>10000</v>
      </c>
      <c r="F331" s="130">
        <v>0</v>
      </c>
      <c r="G331" s="277">
        <v>2.0099999999999998</v>
      </c>
      <c r="H331" s="130"/>
      <c r="I331" s="192">
        <v>2.0099999999999998</v>
      </c>
      <c r="J331" s="23"/>
    </row>
    <row r="332" spans="1:10" ht="16" x14ac:dyDescent="0.2">
      <c r="A332" s="63"/>
      <c r="B332" s="75"/>
      <c r="C332" s="70"/>
      <c r="D332" s="70"/>
      <c r="E332" s="130"/>
      <c r="F332" s="130"/>
      <c r="G332" s="277"/>
      <c r="H332" s="130"/>
      <c r="I332" s="192"/>
      <c r="J332" s="23"/>
    </row>
    <row r="333" spans="1:10" ht="16" x14ac:dyDescent="0.2">
      <c r="A333" s="63"/>
      <c r="B333" s="75" t="s">
        <v>759</v>
      </c>
      <c r="C333" s="70" t="s">
        <v>753</v>
      </c>
      <c r="D333" s="70" t="s">
        <v>411</v>
      </c>
      <c r="E333" s="130">
        <v>200000</v>
      </c>
      <c r="F333" s="111"/>
      <c r="G333" s="479">
        <v>0.53</v>
      </c>
      <c r="H333" s="130">
        <f>SUM(F333:G333)</f>
        <v>0.53</v>
      </c>
      <c r="I333" s="192">
        <f>SUM(H333:H334)</f>
        <v>0.95</v>
      </c>
      <c r="J333" s="23"/>
    </row>
    <row r="334" spans="1:10" ht="16" x14ac:dyDescent="0.2">
      <c r="A334" s="63"/>
      <c r="B334" s="75" t="s">
        <v>759</v>
      </c>
      <c r="C334" s="70" t="s">
        <v>753</v>
      </c>
      <c r="D334" s="70" t="s">
        <v>413</v>
      </c>
      <c r="E334" s="130">
        <v>200000</v>
      </c>
      <c r="F334" s="111">
        <v>0.42</v>
      </c>
      <c r="G334" s="479"/>
      <c r="H334" s="130">
        <v>0.42</v>
      </c>
      <c r="I334" s="192"/>
      <c r="J334" s="23"/>
    </row>
    <row r="335" spans="1:10" ht="16" x14ac:dyDescent="0.2">
      <c r="A335" s="63"/>
      <c r="B335" s="75"/>
      <c r="C335" s="70"/>
      <c r="D335" s="70"/>
      <c r="E335" s="130"/>
      <c r="F335" s="130"/>
      <c r="G335" s="277"/>
      <c r="H335" s="130"/>
      <c r="I335" s="192"/>
      <c r="J335" s="23"/>
    </row>
    <row r="336" spans="1:10" ht="16" x14ac:dyDescent="0.2">
      <c r="A336" s="63"/>
      <c r="B336" s="75" t="s">
        <v>642</v>
      </c>
      <c r="C336" s="70" t="s">
        <v>641</v>
      </c>
      <c r="D336" s="70" t="s">
        <v>411</v>
      </c>
      <c r="E336" s="130">
        <v>200000</v>
      </c>
      <c r="F336" s="111">
        <v>12.54</v>
      </c>
      <c r="G336" s="479">
        <v>0.66</v>
      </c>
      <c r="H336" s="130">
        <f>SUM(F336:G336)</f>
        <v>13.2</v>
      </c>
      <c r="I336" s="192">
        <f>SUM(H336:H337)</f>
        <v>21.56</v>
      </c>
      <c r="J336" s="23"/>
    </row>
    <row r="337" spans="1:10" ht="16" x14ac:dyDescent="0.2">
      <c r="A337" s="63"/>
      <c r="B337" s="75" t="s">
        <v>642</v>
      </c>
      <c r="C337" s="70" t="s">
        <v>641</v>
      </c>
      <c r="D337" s="70" t="s">
        <v>413</v>
      </c>
      <c r="E337" s="130">
        <v>200000</v>
      </c>
      <c r="F337" s="111">
        <v>8.36</v>
      </c>
      <c r="G337" s="479"/>
      <c r="H337" s="130">
        <f>F337</f>
        <v>8.36</v>
      </c>
      <c r="I337" s="192"/>
      <c r="J337" s="23"/>
    </row>
    <row r="338" spans="1:10" ht="16" x14ac:dyDescent="0.2">
      <c r="A338" s="63"/>
      <c r="B338" s="75"/>
      <c r="C338" s="70"/>
      <c r="D338" s="70"/>
      <c r="E338" s="130"/>
      <c r="F338" s="130"/>
      <c r="G338" s="493"/>
      <c r="H338" s="130"/>
      <c r="I338" s="192"/>
      <c r="J338" s="23"/>
    </row>
    <row r="339" spans="1:10" ht="16" x14ac:dyDescent="0.2">
      <c r="A339" s="63"/>
      <c r="B339" s="75" t="s">
        <v>594</v>
      </c>
      <c r="C339" s="66" t="s">
        <v>72</v>
      </c>
      <c r="D339" s="66" t="s">
        <v>411</v>
      </c>
      <c r="E339" s="78">
        <v>10000</v>
      </c>
      <c r="F339" s="109">
        <v>0</v>
      </c>
      <c r="G339" s="479">
        <f>H339-F339</f>
        <v>8.02</v>
      </c>
      <c r="H339" s="78">
        <v>8.02</v>
      </c>
      <c r="I339" s="144">
        <f>H339</f>
        <v>8.02</v>
      </c>
      <c r="J339" s="23"/>
    </row>
    <row r="340" spans="1:10" ht="16" x14ac:dyDescent="0.2">
      <c r="A340" s="63"/>
      <c r="B340" s="75"/>
      <c r="C340" s="66"/>
      <c r="D340" s="66"/>
      <c r="E340" s="78"/>
      <c r="F340" s="78"/>
      <c r="G340" s="277"/>
      <c r="H340" s="78"/>
      <c r="I340" s="144"/>
      <c r="J340" s="23"/>
    </row>
    <row r="341" spans="1:10" ht="16" x14ac:dyDescent="0.2">
      <c r="A341" s="63"/>
      <c r="B341" s="75" t="s">
        <v>595</v>
      </c>
      <c r="C341" s="66" t="s">
        <v>118</v>
      </c>
      <c r="D341" s="66" t="s">
        <v>411</v>
      </c>
      <c r="E341" s="79">
        <v>10000</v>
      </c>
      <c r="F341" s="109">
        <v>0</v>
      </c>
      <c r="G341" s="479">
        <f>H341-F341</f>
        <v>8.02</v>
      </c>
      <c r="H341" s="79">
        <v>8.02</v>
      </c>
      <c r="I341" s="144">
        <f>SUM(H341:H342)</f>
        <v>12.2</v>
      </c>
      <c r="J341" s="23"/>
    </row>
    <row r="342" spans="1:10" ht="16" x14ac:dyDescent="0.2">
      <c r="A342" s="63"/>
      <c r="B342" s="75" t="s">
        <v>595</v>
      </c>
      <c r="C342" s="66" t="s">
        <v>118</v>
      </c>
      <c r="D342" s="66" t="s">
        <v>413</v>
      </c>
      <c r="E342" s="79">
        <v>100000</v>
      </c>
      <c r="F342" s="109">
        <v>4.18</v>
      </c>
      <c r="G342" s="479"/>
      <c r="H342" s="79">
        <f>F342</f>
        <v>4.18</v>
      </c>
      <c r="I342" s="144"/>
      <c r="J342" s="23"/>
    </row>
    <row r="343" spans="1:10" ht="16" x14ac:dyDescent="0.2">
      <c r="A343" s="63"/>
      <c r="B343" s="75"/>
      <c r="C343" s="66"/>
      <c r="D343" s="66"/>
      <c r="E343" s="79"/>
      <c r="F343" s="78"/>
      <c r="G343" s="277"/>
      <c r="H343" s="79"/>
      <c r="I343" s="144"/>
      <c r="J343" s="23"/>
    </row>
    <row r="344" spans="1:10" ht="16" x14ac:dyDescent="0.2">
      <c r="A344" s="63"/>
      <c r="B344" s="75" t="s">
        <v>1075</v>
      </c>
      <c r="C344" s="66" t="s">
        <v>1076</v>
      </c>
      <c r="D344" s="66" t="s">
        <v>411</v>
      </c>
      <c r="E344" s="79">
        <v>10000</v>
      </c>
      <c r="F344" s="78">
        <v>0</v>
      </c>
      <c r="G344" s="277">
        <v>0.46</v>
      </c>
      <c r="H344" s="79">
        <v>0.46</v>
      </c>
      <c r="I344" s="144">
        <v>0.46</v>
      </c>
      <c r="J344" s="23"/>
    </row>
    <row r="345" spans="1:10" ht="16" x14ac:dyDescent="0.2">
      <c r="A345" s="63"/>
      <c r="B345" s="75"/>
      <c r="C345" s="66"/>
      <c r="D345" s="66"/>
      <c r="E345" s="79"/>
      <c r="F345" s="78"/>
      <c r="G345" s="277"/>
      <c r="H345" s="79"/>
      <c r="I345" s="144"/>
      <c r="J345" s="23"/>
    </row>
    <row r="346" spans="1:10" ht="16" x14ac:dyDescent="0.2">
      <c r="A346" s="63"/>
      <c r="B346" s="75" t="s">
        <v>596</v>
      </c>
      <c r="C346" s="66" t="s">
        <v>62</v>
      </c>
      <c r="D346" s="66" t="s">
        <v>411</v>
      </c>
      <c r="E346" s="78">
        <v>200000</v>
      </c>
      <c r="F346" s="109">
        <f>H346-G346</f>
        <v>58.52</v>
      </c>
      <c r="G346" s="479">
        <v>3.08</v>
      </c>
      <c r="H346" s="78">
        <v>61.6</v>
      </c>
      <c r="I346" s="144">
        <f>SUM(H346:H349)</f>
        <v>73.72999999999999</v>
      </c>
      <c r="J346" s="23"/>
    </row>
    <row r="347" spans="1:10" ht="16" x14ac:dyDescent="0.2">
      <c r="A347" s="63"/>
      <c r="B347" s="75" t="s">
        <v>596</v>
      </c>
      <c r="C347" s="66" t="s">
        <v>62</v>
      </c>
      <c r="D347" s="66" t="s">
        <v>412</v>
      </c>
      <c r="E347" s="79">
        <v>10000</v>
      </c>
      <c r="F347" s="109">
        <v>3.42</v>
      </c>
      <c r="G347" s="479"/>
      <c r="H347" s="79">
        <f>F347</f>
        <v>3.42</v>
      </c>
      <c r="I347" s="144"/>
      <c r="J347" s="23"/>
    </row>
    <row r="348" spans="1:10" ht="16" x14ac:dyDescent="0.2">
      <c r="A348" s="63"/>
      <c r="B348" s="75" t="s">
        <v>596</v>
      </c>
      <c r="C348" s="66" t="s">
        <v>62</v>
      </c>
      <c r="D348" s="66" t="s">
        <v>413</v>
      </c>
      <c r="E348" s="78">
        <v>200000</v>
      </c>
      <c r="F348" s="109">
        <v>8.36</v>
      </c>
      <c r="G348" s="479"/>
      <c r="H348" s="79">
        <f>F348</f>
        <v>8.36</v>
      </c>
      <c r="I348" s="144"/>
      <c r="J348" s="23"/>
    </row>
    <row r="349" spans="1:10" ht="16" x14ac:dyDescent="0.2">
      <c r="A349" s="63"/>
      <c r="B349" s="75" t="s">
        <v>596</v>
      </c>
      <c r="C349" s="66" t="s">
        <v>62</v>
      </c>
      <c r="D349" s="66" t="s">
        <v>414</v>
      </c>
      <c r="E349" s="79">
        <v>10000</v>
      </c>
      <c r="F349" s="109">
        <v>0.35</v>
      </c>
      <c r="G349" s="479"/>
      <c r="H349" s="79">
        <f>F349</f>
        <v>0.35</v>
      </c>
      <c r="I349" s="144"/>
      <c r="J349" s="23"/>
    </row>
    <row r="350" spans="1:10" ht="16" x14ac:dyDescent="0.2">
      <c r="A350" s="63"/>
      <c r="B350" s="75"/>
      <c r="C350" s="66"/>
      <c r="D350" s="66"/>
      <c r="E350" s="79"/>
      <c r="F350" s="78"/>
      <c r="G350" s="277"/>
      <c r="H350" s="79"/>
      <c r="I350" s="144"/>
      <c r="J350" s="23"/>
    </row>
    <row r="351" spans="1:10" ht="16" x14ac:dyDescent="0.2">
      <c r="A351" s="63"/>
      <c r="B351" s="75" t="s">
        <v>597</v>
      </c>
      <c r="C351" s="66" t="s">
        <v>38</v>
      </c>
      <c r="D351" s="66" t="s">
        <v>411</v>
      </c>
      <c r="E351" s="78">
        <v>20000</v>
      </c>
      <c r="F351" s="109">
        <f>H351-G351</f>
        <v>5.0199999999999996</v>
      </c>
      <c r="G351" s="479">
        <v>5.0199999999999996</v>
      </c>
      <c r="H351" s="78">
        <v>10.039999999999999</v>
      </c>
      <c r="I351" s="144">
        <f>SUM(H351:H354)</f>
        <v>14.649999999999999</v>
      </c>
      <c r="J351" s="211"/>
    </row>
    <row r="352" spans="1:10" ht="16" x14ac:dyDescent="0.2">
      <c r="A352" s="63"/>
      <c r="B352" s="75" t="s">
        <v>597</v>
      </c>
      <c r="C352" s="66" t="s">
        <v>38</v>
      </c>
      <c r="D352" s="66" t="s">
        <v>412</v>
      </c>
      <c r="E352" s="78">
        <v>10000</v>
      </c>
      <c r="F352" s="109">
        <v>3.42</v>
      </c>
      <c r="G352" s="479"/>
      <c r="H352" s="78">
        <f>F352</f>
        <v>3.42</v>
      </c>
      <c r="I352" s="144"/>
      <c r="J352" s="23"/>
    </row>
    <row r="353" spans="1:10" ht="16" x14ac:dyDescent="0.2">
      <c r="A353" s="63"/>
      <c r="B353" s="75" t="s">
        <v>597</v>
      </c>
      <c r="C353" s="66" t="s">
        <v>38</v>
      </c>
      <c r="D353" s="66" t="s">
        <v>413</v>
      </c>
      <c r="E353" s="78">
        <v>20000</v>
      </c>
      <c r="F353" s="109">
        <v>0.84</v>
      </c>
      <c r="G353" s="479"/>
      <c r="H353" s="78">
        <f>F353</f>
        <v>0.84</v>
      </c>
      <c r="I353" s="144"/>
      <c r="J353" s="23"/>
    </row>
    <row r="354" spans="1:10" ht="16" x14ac:dyDescent="0.2">
      <c r="A354" s="63"/>
      <c r="B354" s="75" t="s">
        <v>597</v>
      </c>
      <c r="C354" s="66" t="s">
        <v>38</v>
      </c>
      <c r="D354" s="66" t="s">
        <v>414</v>
      </c>
      <c r="E354" s="78">
        <v>10000</v>
      </c>
      <c r="F354" s="109">
        <v>0.35</v>
      </c>
      <c r="G354" s="479"/>
      <c r="H354" s="78">
        <f>F354</f>
        <v>0.35</v>
      </c>
      <c r="I354" s="144"/>
      <c r="J354" s="23"/>
    </row>
    <row r="355" spans="1:10" ht="16" x14ac:dyDescent="0.2">
      <c r="A355" s="63"/>
      <c r="B355" s="75"/>
      <c r="C355" s="66"/>
      <c r="D355" s="66"/>
      <c r="E355" s="78"/>
      <c r="F355" s="78"/>
      <c r="G355" s="277"/>
      <c r="H355" s="78"/>
      <c r="I355" s="144"/>
      <c r="J355" s="23"/>
    </row>
    <row r="356" spans="1:10" ht="16" x14ac:dyDescent="0.2">
      <c r="A356" s="63"/>
      <c r="B356" s="75" t="s">
        <v>598</v>
      </c>
      <c r="C356" s="66" t="s">
        <v>134</v>
      </c>
      <c r="D356" s="66" t="s">
        <v>411</v>
      </c>
      <c r="E356" s="78">
        <v>10000</v>
      </c>
      <c r="F356" s="78">
        <v>0</v>
      </c>
      <c r="G356" s="277">
        <v>0.91</v>
      </c>
      <c r="H356" s="78">
        <v>0.91</v>
      </c>
      <c r="I356" s="144">
        <f>SUM(H356:H358)</f>
        <v>4.07</v>
      </c>
      <c r="J356" s="23"/>
    </row>
    <row r="357" spans="1:10" ht="16" x14ac:dyDescent="0.2">
      <c r="A357" s="63"/>
      <c r="B357" s="75" t="s">
        <v>598</v>
      </c>
      <c r="C357" s="66" t="s">
        <v>134</v>
      </c>
      <c r="D357" s="66" t="s">
        <v>412</v>
      </c>
      <c r="E357" s="78">
        <v>8000</v>
      </c>
      <c r="F357" s="78">
        <v>2.74</v>
      </c>
      <c r="G357" s="277"/>
      <c r="H357" s="78">
        <v>2.74</v>
      </c>
      <c r="I357" s="144"/>
      <c r="J357" s="23"/>
    </row>
    <row r="358" spans="1:10" ht="16" x14ac:dyDescent="0.2">
      <c r="A358" s="63"/>
      <c r="B358" s="75" t="s">
        <v>598</v>
      </c>
      <c r="C358" s="66" t="s">
        <v>134</v>
      </c>
      <c r="D358" s="66" t="s">
        <v>413</v>
      </c>
      <c r="E358" s="78">
        <v>10000</v>
      </c>
      <c r="F358" s="78">
        <v>0.42</v>
      </c>
      <c r="G358" s="277">
        <v>0</v>
      </c>
      <c r="H358" s="78">
        <v>0.42</v>
      </c>
      <c r="I358" s="144"/>
      <c r="J358" s="23"/>
    </row>
    <row r="359" spans="1:10" ht="16" x14ac:dyDescent="0.2">
      <c r="A359" s="63"/>
      <c r="B359" s="75"/>
      <c r="C359" s="66"/>
      <c r="D359" s="66"/>
      <c r="E359" s="78"/>
      <c r="F359" s="78"/>
      <c r="G359" s="277"/>
      <c r="H359" s="78"/>
      <c r="I359" s="144"/>
      <c r="J359" s="23"/>
    </row>
    <row r="360" spans="1:10" ht="16" x14ac:dyDescent="0.2">
      <c r="A360" s="63"/>
      <c r="B360" s="75" t="s">
        <v>727</v>
      </c>
      <c r="C360" s="66" t="s">
        <v>744</v>
      </c>
      <c r="D360" s="66" t="s">
        <v>411</v>
      </c>
      <c r="E360" s="78">
        <v>50000</v>
      </c>
      <c r="F360" s="109"/>
      <c r="G360" s="479">
        <v>1.26</v>
      </c>
      <c r="H360" s="78">
        <v>1.26</v>
      </c>
      <c r="I360" s="144">
        <f>SUM(H360:H362)</f>
        <v>6.77</v>
      </c>
      <c r="J360" s="23" t="s">
        <v>1041</v>
      </c>
    </row>
    <row r="361" spans="1:10" ht="16" x14ac:dyDescent="0.2">
      <c r="A361" s="63"/>
      <c r="B361" s="75" t="s">
        <v>727</v>
      </c>
      <c r="C361" s="66" t="s">
        <v>744</v>
      </c>
      <c r="D361" s="66" t="s">
        <v>412</v>
      </c>
      <c r="E361" s="78">
        <v>10000</v>
      </c>
      <c r="F361" s="109">
        <v>3.42</v>
      </c>
      <c r="G361" s="479"/>
      <c r="H361" s="78">
        <v>3.42</v>
      </c>
      <c r="I361" s="144"/>
      <c r="J361" s="23"/>
    </row>
    <row r="362" spans="1:10" ht="16" x14ac:dyDescent="0.2">
      <c r="A362" s="63"/>
      <c r="B362" s="75" t="s">
        <v>727</v>
      </c>
      <c r="C362" s="66" t="s">
        <v>744</v>
      </c>
      <c r="D362" s="66" t="s">
        <v>413</v>
      </c>
      <c r="E362" s="78">
        <v>50000</v>
      </c>
      <c r="F362" s="109">
        <v>2.09</v>
      </c>
      <c r="G362" s="479"/>
      <c r="H362" s="78">
        <v>2.09</v>
      </c>
      <c r="I362" s="144"/>
      <c r="J362" s="23"/>
    </row>
    <row r="363" spans="1:10" ht="16" x14ac:dyDescent="0.2">
      <c r="A363" s="63"/>
      <c r="B363" s="75"/>
      <c r="C363" s="66"/>
      <c r="D363" s="66"/>
      <c r="E363" s="78"/>
      <c r="F363" s="78"/>
      <c r="G363" s="277"/>
      <c r="H363" s="78"/>
      <c r="I363" s="144"/>
      <c r="J363" s="23"/>
    </row>
    <row r="364" spans="1:10" ht="16" x14ac:dyDescent="0.2">
      <c r="A364" s="63"/>
      <c r="B364" s="75" t="s">
        <v>798</v>
      </c>
      <c r="C364" s="66" t="s">
        <v>1013</v>
      </c>
      <c r="D364" s="66" t="s">
        <v>411</v>
      </c>
      <c r="E364" s="78">
        <v>10000</v>
      </c>
      <c r="F364" s="109"/>
      <c r="G364" s="479">
        <v>0.53</v>
      </c>
      <c r="H364" s="78">
        <v>0.53</v>
      </c>
      <c r="I364" s="144">
        <v>0.53</v>
      </c>
      <c r="J364" s="23"/>
    </row>
    <row r="365" spans="1:10" ht="16" x14ac:dyDescent="0.2">
      <c r="A365" s="63"/>
      <c r="B365" s="75"/>
      <c r="C365" s="66"/>
      <c r="D365" s="66"/>
      <c r="E365" s="78"/>
      <c r="F365" s="78"/>
      <c r="G365" s="277"/>
      <c r="H365" s="78"/>
      <c r="I365" s="144"/>
      <c r="J365" s="23"/>
    </row>
    <row r="366" spans="1:10" ht="16" x14ac:dyDescent="0.2">
      <c r="A366" s="63"/>
      <c r="B366" s="75" t="s">
        <v>1113</v>
      </c>
      <c r="C366" s="66" t="s">
        <v>1114</v>
      </c>
      <c r="D366" s="66" t="s">
        <v>411</v>
      </c>
      <c r="E366" s="78">
        <v>10000</v>
      </c>
      <c r="F366" s="78">
        <v>0</v>
      </c>
      <c r="G366" s="277">
        <v>14.08</v>
      </c>
      <c r="H366" s="78">
        <v>14.08</v>
      </c>
      <c r="I366" s="144">
        <f>SUM(H366:H367)</f>
        <v>22.439999999999998</v>
      </c>
      <c r="J366" s="23"/>
    </row>
    <row r="367" spans="1:10" ht="16" x14ac:dyDescent="0.2">
      <c r="A367" s="63"/>
      <c r="B367" s="75" t="s">
        <v>1113</v>
      </c>
      <c r="C367" s="66" t="s">
        <v>1114</v>
      </c>
      <c r="D367" s="66" t="s">
        <v>413</v>
      </c>
      <c r="E367" s="78">
        <v>200000</v>
      </c>
      <c r="F367" s="78">
        <v>8.36</v>
      </c>
      <c r="G367" s="277">
        <v>0</v>
      </c>
      <c r="H367" s="78">
        <v>8.36</v>
      </c>
      <c r="I367" s="144"/>
      <c r="J367" s="23"/>
    </row>
    <row r="368" spans="1:10" ht="16" x14ac:dyDescent="0.2">
      <c r="A368" s="63"/>
      <c r="B368" s="75"/>
      <c r="C368" s="66"/>
      <c r="D368" s="66"/>
      <c r="E368" s="78"/>
      <c r="F368" s="78"/>
      <c r="G368" s="277"/>
      <c r="H368" s="78"/>
      <c r="I368" s="144"/>
      <c r="J368" s="23"/>
    </row>
    <row r="369" spans="1:10" ht="16" x14ac:dyDescent="0.2">
      <c r="A369" s="63"/>
      <c r="B369" s="75" t="s">
        <v>599</v>
      </c>
      <c r="C369" s="66" t="s">
        <v>186</v>
      </c>
      <c r="D369" s="66" t="s">
        <v>411</v>
      </c>
      <c r="E369" s="78">
        <v>250000</v>
      </c>
      <c r="F369" s="109">
        <f>H369-G369</f>
        <v>73.92</v>
      </c>
      <c r="G369" s="479">
        <v>3.08</v>
      </c>
      <c r="H369" s="78">
        <v>77</v>
      </c>
      <c r="I369" s="144">
        <f>SUM(H369:H372)</f>
        <v>128.92000000000002</v>
      </c>
      <c r="J369" s="23"/>
    </row>
    <row r="370" spans="1:10" ht="16" x14ac:dyDescent="0.2">
      <c r="A370" s="63"/>
      <c r="B370" s="75" t="s">
        <v>599</v>
      </c>
      <c r="C370" s="66" t="s">
        <v>186</v>
      </c>
      <c r="D370" s="66" t="s">
        <v>417</v>
      </c>
      <c r="E370" s="78">
        <v>45000</v>
      </c>
      <c r="F370" s="109">
        <v>30.47</v>
      </c>
      <c r="G370" s="479"/>
      <c r="H370" s="78">
        <v>30.47</v>
      </c>
      <c r="I370" s="144"/>
      <c r="J370" s="23"/>
    </row>
    <row r="371" spans="1:10" ht="16" x14ac:dyDescent="0.2">
      <c r="A371" s="63"/>
      <c r="B371" s="75" t="s">
        <v>599</v>
      </c>
      <c r="C371" s="66" t="s">
        <v>186</v>
      </c>
      <c r="D371" s="66" t="s">
        <v>413</v>
      </c>
      <c r="E371" s="78">
        <v>250000</v>
      </c>
      <c r="F371" s="109">
        <v>10.45</v>
      </c>
      <c r="G371" s="479"/>
      <c r="H371" s="78">
        <f>F371</f>
        <v>10.45</v>
      </c>
      <c r="I371" s="144"/>
      <c r="J371" s="23"/>
    </row>
    <row r="372" spans="1:10" ht="16" x14ac:dyDescent="0.2">
      <c r="A372" s="63"/>
      <c r="B372" s="75" t="s">
        <v>599</v>
      </c>
      <c r="C372" s="66" t="s">
        <v>186</v>
      </c>
      <c r="D372" s="66" t="s">
        <v>418</v>
      </c>
      <c r="E372" s="78">
        <v>250000</v>
      </c>
      <c r="F372" s="109">
        <v>11</v>
      </c>
      <c r="G372" s="479"/>
      <c r="H372" s="78">
        <f>F372</f>
        <v>11</v>
      </c>
      <c r="I372" s="144"/>
      <c r="J372" s="23"/>
    </row>
    <row r="373" spans="1:10" ht="16" x14ac:dyDescent="0.2">
      <c r="A373" s="63"/>
      <c r="B373" s="75"/>
      <c r="C373" s="66"/>
      <c r="D373" s="66"/>
      <c r="E373" s="78"/>
      <c r="F373" s="109"/>
      <c r="G373" s="479"/>
      <c r="H373" s="78"/>
      <c r="I373" s="144"/>
      <c r="J373" s="23"/>
    </row>
    <row r="374" spans="1:10" ht="16" x14ac:dyDescent="0.2">
      <c r="A374" s="63"/>
      <c r="B374" s="75" t="s">
        <v>602</v>
      </c>
      <c r="C374" s="66" t="s">
        <v>135</v>
      </c>
      <c r="D374" s="66" t="s">
        <v>411</v>
      </c>
      <c r="E374" s="78">
        <v>10000</v>
      </c>
      <c r="F374" s="109">
        <v>0</v>
      </c>
      <c r="G374" s="479">
        <f>H374-F374</f>
        <v>8.02</v>
      </c>
      <c r="H374" s="78">
        <v>8.02</v>
      </c>
      <c r="I374" s="144">
        <f>SUM(H374:H378)</f>
        <v>20.37</v>
      </c>
      <c r="J374" s="23"/>
    </row>
    <row r="375" spans="1:10" ht="16" x14ac:dyDescent="0.2">
      <c r="A375" s="101"/>
      <c r="B375" s="75" t="s">
        <v>602</v>
      </c>
      <c r="C375" s="66" t="s">
        <v>135</v>
      </c>
      <c r="D375" s="173" t="s">
        <v>412</v>
      </c>
      <c r="E375" s="78">
        <v>10000</v>
      </c>
      <c r="F375" s="109">
        <v>3.42</v>
      </c>
      <c r="G375" s="479"/>
      <c r="H375" s="78">
        <f>F375</f>
        <v>3.42</v>
      </c>
      <c r="I375" s="144"/>
      <c r="J375" s="23"/>
    </row>
    <row r="376" spans="1:10" ht="16" x14ac:dyDescent="0.2">
      <c r="A376" s="63"/>
      <c r="B376" s="75" t="s">
        <v>602</v>
      </c>
      <c r="C376" s="66" t="s">
        <v>135</v>
      </c>
      <c r="D376" s="173" t="s">
        <v>413</v>
      </c>
      <c r="E376" s="78">
        <v>100000</v>
      </c>
      <c r="F376" s="109">
        <v>4.18</v>
      </c>
      <c r="G376" s="479"/>
      <c r="H376" s="79">
        <f>F376</f>
        <v>4.18</v>
      </c>
      <c r="I376" s="144"/>
      <c r="J376" s="23"/>
    </row>
    <row r="377" spans="1:10" ht="16" x14ac:dyDescent="0.2">
      <c r="A377" s="63"/>
      <c r="B377" s="75" t="s">
        <v>602</v>
      </c>
      <c r="C377" s="66" t="s">
        <v>135</v>
      </c>
      <c r="D377" s="173" t="s">
        <v>418</v>
      </c>
      <c r="E377" s="78">
        <v>100000</v>
      </c>
      <c r="F377" s="109">
        <v>4.4000000000000004</v>
      </c>
      <c r="G377" s="479"/>
      <c r="H377" s="79">
        <f>F377</f>
        <v>4.4000000000000004</v>
      </c>
      <c r="I377" s="144"/>
      <c r="J377" s="23"/>
    </row>
    <row r="378" spans="1:10" ht="16" x14ac:dyDescent="0.2">
      <c r="A378" s="63"/>
      <c r="B378" s="75" t="s">
        <v>602</v>
      </c>
      <c r="C378" s="66" t="s">
        <v>135</v>
      </c>
      <c r="D378" s="173" t="s">
        <v>414</v>
      </c>
      <c r="E378" s="78">
        <v>10000</v>
      </c>
      <c r="F378" s="109">
        <v>0.35</v>
      </c>
      <c r="G378" s="479"/>
      <c r="H378" s="79">
        <f>F378</f>
        <v>0.35</v>
      </c>
      <c r="I378" s="144"/>
      <c r="J378" s="23"/>
    </row>
    <row r="379" spans="1:10" ht="16" x14ac:dyDescent="0.2">
      <c r="A379" s="63"/>
      <c r="B379" s="75"/>
      <c r="C379" s="66"/>
      <c r="D379" s="173"/>
      <c r="E379" s="78"/>
      <c r="F379" s="109"/>
      <c r="G379" s="479"/>
      <c r="H379" s="79"/>
      <c r="I379" s="144"/>
      <c r="J379" s="23"/>
    </row>
    <row r="380" spans="1:10" ht="16" x14ac:dyDescent="0.2">
      <c r="A380" s="63"/>
      <c r="B380" s="75" t="s">
        <v>1084</v>
      </c>
      <c r="C380" s="66" t="s">
        <v>1085</v>
      </c>
      <c r="D380" s="173" t="s">
        <v>411</v>
      </c>
      <c r="E380" s="78">
        <v>10000</v>
      </c>
      <c r="F380" s="109">
        <v>0</v>
      </c>
      <c r="G380" s="479">
        <v>0.66</v>
      </c>
      <c r="H380" s="79">
        <v>0.66</v>
      </c>
      <c r="I380" s="144">
        <f>SUM(H380:H383)</f>
        <v>1.83</v>
      </c>
      <c r="J380" s="23"/>
    </row>
    <row r="381" spans="1:10" ht="16" x14ac:dyDescent="0.2">
      <c r="A381" s="63"/>
      <c r="B381" s="75" t="s">
        <v>1084</v>
      </c>
      <c r="C381" s="66" t="s">
        <v>1085</v>
      </c>
      <c r="D381" s="173" t="s">
        <v>412</v>
      </c>
      <c r="E381" s="78">
        <v>2000</v>
      </c>
      <c r="F381" s="109">
        <v>0.68</v>
      </c>
      <c r="G381" s="479"/>
      <c r="H381" s="79">
        <v>0.68</v>
      </c>
      <c r="I381" s="144"/>
      <c r="J381" s="23"/>
    </row>
    <row r="382" spans="1:10" ht="16" x14ac:dyDescent="0.2">
      <c r="A382" s="63"/>
      <c r="B382" s="75" t="s">
        <v>1084</v>
      </c>
      <c r="C382" s="66" t="s">
        <v>1085</v>
      </c>
      <c r="D382" s="173" t="s">
        <v>413</v>
      </c>
      <c r="E382" s="78">
        <v>10000</v>
      </c>
      <c r="F382" s="109">
        <v>0.42</v>
      </c>
      <c r="G382" s="479"/>
      <c r="H382" s="79">
        <v>0.42</v>
      </c>
      <c r="I382" s="144"/>
      <c r="J382" s="23"/>
    </row>
    <row r="383" spans="1:10" ht="16" x14ac:dyDescent="0.2">
      <c r="A383" s="63"/>
      <c r="B383" s="75" t="s">
        <v>1084</v>
      </c>
      <c r="C383" s="66" t="s">
        <v>1085</v>
      </c>
      <c r="D383" s="173" t="s">
        <v>414</v>
      </c>
      <c r="E383" s="78">
        <v>2000</v>
      </c>
      <c r="F383" s="109">
        <v>7.0000000000000007E-2</v>
      </c>
      <c r="G383" s="479"/>
      <c r="H383" s="79">
        <v>7.0000000000000007E-2</v>
      </c>
      <c r="I383" s="144"/>
      <c r="J383" s="23"/>
    </row>
    <row r="384" spans="1:10" ht="16" x14ac:dyDescent="0.2">
      <c r="A384" s="63"/>
      <c r="B384" s="75"/>
      <c r="C384" s="66"/>
      <c r="D384" s="66"/>
      <c r="E384" s="78"/>
      <c r="F384" s="78"/>
      <c r="G384" s="277"/>
      <c r="H384" s="79"/>
      <c r="I384" s="144"/>
      <c r="J384" s="23"/>
    </row>
    <row r="385" spans="1:29" s="226" customFormat="1" ht="16" x14ac:dyDescent="0.2">
      <c r="A385" s="63"/>
      <c r="B385" s="75" t="s">
        <v>603</v>
      </c>
      <c r="C385" s="66" t="s">
        <v>42</v>
      </c>
      <c r="D385" s="66" t="s">
        <v>411</v>
      </c>
      <c r="E385" s="78">
        <v>250000</v>
      </c>
      <c r="F385" s="109">
        <v>48.24</v>
      </c>
      <c r="G385" s="479">
        <v>2.0099999999999998</v>
      </c>
      <c r="H385" s="79">
        <f>SUM(F385:G385)</f>
        <v>50.25</v>
      </c>
      <c r="I385" s="144">
        <f>SUM(H385:H390)</f>
        <v>109.32</v>
      </c>
      <c r="J385" s="23"/>
      <c r="K385"/>
      <c r="L385"/>
      <c r="M385"/>
      <c r="N385"/>
      <c r="O385"/>
      <c r="P385"/>
      <c r="Q385"/>
      <c r="R385"/>
      <c r="S385"/>
    </row>
    <row r="386" spans="1:29" ht="16" x14ac:dyDescent="0.2">
      <c r="A386" s="63"/>
      <c r="B386" s="75" t="s">
        <v>603</v>
      </c>
      <c r="C386" s="66" t="s">
        <v>42</v>
      </c>
      <c r="D386" s="173" t="s">
        <v>417</v>
      </c>
      <c r="E386" s="78">
        <v>50000</v>
      </c>
      <c r="F386" s="109">
        <v>33.85</v>
      </c>
      <c r="G386" s="479"/>
      <c r="H386" s="79">
        <f>F386</f>
        <v>33.85</v>
      </c>
      <c r="I386" s="144"/>
      <c r="J386" s="23"/>
    </row>
    <row r="387" spans="1:29" ht="16" x14ac:dyDescent="0.2">
      <c r="A387" s="63"/>
      <c r="B387" s="75" t="s">
        <v>603</v>
      </c>
      <c r="C387" s="66" t="s">
        <v>42</v>
      </c>
      <c r="D387" s="173" t="s">
        <v>412</v>
      </c>
      <c r="E387" s="78">
        <v>10000</v>
      </c>
      <c r="F387" s="109">
        <v>3.42</v>
      </c>
      <c r="G387" s="479"/>
      <c r="H387" s="79">
        <f>F387</f>
        <v>3.42</v>
      </c>
      <c r="I387" s="144"/>
      <c r="J387" s="23"/>
    </row>
    <row r="388" spans="1:29" ht="16" x14ac:dyDescent="0.2">
      <c r="A388" s="63"/>
      <c r="B388" s="75" t="s">
        <v>603</v>
      </c>
      <c r="C388" s="66" t="s">
        <v>42</v>
      </c>
      <c r="D388" s="173" t="s">
        <v>413</v>
      </c>
      <c r="E388" s="78">
        <v>250000</v>
      </c>
      <c r="F388" s="109">
        <v>10.45</v>
      </c>
      <c r="G388" s="479"/>
      <c r="H388" s="79">
        <f>F388</f>
        <v>10.45</v>
      </c>
      <c r="I388" s="144"/>
      <c r="J388" s="23"/>
    </row>
    <row r="389" spans="1:29" ht="16" x14ac:dyDescent="0.2">
      <c r="A389" s="63"/>
      <c r="B389" s="75" t="s">
        <v>603</v>
      </c>
      <c r="C389" s="66" t="s">
        <v>42</v>
      </c>
      <c r="D389" s="173" t="s">
        <v>418</v>
      </c>
      <c r="E389" s="78">
        <v>250000</v>
      </c>
      <c r="F389" s="109">
        <v>11</v>
      </c>
      <c r="G389" s="479"/>
      <c r="H389" s="79">
        <f>F389</f>
        <v>11</v>
      </c>
      <c r="I389" s="144"/>
      <c r="J389" s="23"/>
    </row>
    <row r="390" spans="1:29" ht="16" x14ac:dyDescent="0.2">
      <c r="A390" s="63"/>
      <c r="B390" s="75" t="s">
        <v>603</v>
      </c>
      <c r="C390" s="66" t="s">
        <v>42</v>
      </c>
      <c r="D390" s="173" t="s">
        <v>414</v>
      </c>
      <c r="E390" s="78">
        <v>10000</v>
      </c>
      <c r="F390" s="109">
        <v>0.35</v>
      </c>
      <c r="G390" s="479"/>
      <c r="H390" s="79">
        <f>F390</f>
        <v>0.35</v>
      </c>
      <c r="I390" s="144"/>
      <c r="J390" s="23"/>
    </row>
    <row r="391" spans="1:29" ht="16" x14ac:dyDescent="0.2">
      <c r="A391" s="63"/>
      <c r="B391" s="75"/>
      <c r="C391" s="66"/>
      <c r="D391" s="66"/>
      <c r="E391" s="79"/>
      <c r="F391" s="78"/>
      <c r="G391" s="277"/>
      <c r="H391" s="79"/>
      <c r="I391" s="144"/>
      <c r="J391" s="23"/>
    </row>
    <row r="392" spans="1:29" ht="16" x14ac:dyDescent="0.2">
      <c r="A392" s="63"/>
      <c r="B392" s="75" t="s">
        <v>604</v>
      </c>
      <c r="C392" s="66" t="s">
        <v>43</v>
      </c>
      <c r="D392" s="66" t="s">
        <v>411</v>
      </c>
      <c r="E392" s="78">
        <v>180000</v>
      </c>
      <c r="F392" s="109">
        <f>H392-G392</f>
        <v>239.35999999999999</v>
      </c>
      <c r="G392" s="479">
        <v>14.08</v>
      </c>
      <c r="H392" s="78">
        <v>253.44</v>
      </c>
      <c r="I392" s="144">
        <f>SUM(H392:H395)</f>
        <v>278.79000000000002</v>
      </c>
      <c r="J392" s="23"/>
    </row>
    <row r="393" spans="1:29" ht="16" x14ac:dyDescent="0.2">
      <c r="A393" s="63"/>
      <c r="B393" s="304" t="s">
        <v>604</v>
      </c>
      <c r="C393" s="66" t="s">
        <v>43</v>
      </c>
      <c r="D393" s="66" t="s">
        <v>417</v>
      </c>
      <c r="E393" s="78">
        <v>5000</v>
      </c>
      <c r="F393" s="109">
        <v>17.61</v>
      </c>
      <c r="G393" s="479"/>
      <c r="H393" s="78">
        <f>F393</f>
        <v>17.61</v>
      </c>
      <c r="I393" s="144"/>
      <c r="J393" s="23"/>
    </row>
    <row r="394" spans="1:29" ht="16" x14ac:dyDescent="0.2">
      <c r="A394" s="63"/>
      <c r="B394" s="75" t="s">
        <v>604</v>
      </c>
      <c r="C394" s="66" t="s">
        <v>43</v>
      </c>
      <c r="D394" s="66" t="s">
        <v>413</v>
      </c>
      <c r="E394" s="78">
        <v>180000</v>
      </c>
      <c r="F394" s="109">
        <v>7.52</v>
      </c>
      <c r="G394" s="479"/>
      <c r="H394" s="78">
        <f>F394</f>
        <v>7.52</v>
      </c>
      <c r="I394" s="144"/>
      <c r="J394" s="23"/>
    </row>
    <row r="395" spans="1:29" ht="16" x14ac:dyDescent="0.2">
      <c r="A395" s="63"/>
      <c r="B395" s="304" t="s">
        <v>604</v>
      </c>
      <c r="C395" s="66" t="s">
        <v>43</v>
      </c>
      <c r="D395" s="66" t="s">
        <v>418</v>
      </c>
      <c r="E395" s="78">
        <v>5000</v>
      </c>
      <c r="F395" s="109">
        <v>0.22</v>
      </c>
      <c r="G395" s="479"/>
      <c r="H395" s="78">
        <f>F395</f>
        <v>0.22</v>
      </c>
      <c r="I395" s="144"/>
      <c r="J395" s="23"/>
    </row>
    <row r="396" spans="1:29" ht="16" x14ac:dyDescent="0.2">
      <c r="A396" s="63"/>
      <c r="B396" s="75"/>
      <c r="C396" s="66"/>
      <c r="D396" s="66"/>
      <c r="E396" s="79"/>
      <c r="F396" s="78"/>
      <c r="G396" s="277"/>
      <c r="H396" s="78"/>
      <c r="I396" s="144"/>
      <c r="J396" s="23"/>
    </row>
    <row r="397" spans="1:29" ht="16" x14ac:dyDescent="0.2">
      <c r="A397" s="63"/>
      <c r="B397" s="75" t="s">
        <v>605</v>
      </c>
      <c r="C397" s="66" t="s">
        <v>340</v>
      </c>
      <c r="D397" s="66" t="s">
        <v>411</v>
      </c>
      <c r="E397" s="78">
        <v>20000</v>
      </c>
      <c r="F397" s="109">
        <v>2.0099999999999998</v>
      </c>
      <c r="G397" s="479">
        <v>2.0099999999999998</v>
      </c>
      <c r="H397" s="78">
        <v>4.0199999999999996</v>
      </c>
      <c r="I397" s="144">
        <f>SUM(H397:H398)</f>
        <v>4.4399999999999995</v>
      </c>
      <c r="J397" s="23"/>
    </row>
    <row r="398" spans="1:29" s="305" customFormat="1" ht="16" x14ac:dyDescent="0.2">
      <c r="A398" s="63"/>
      <c r="B398" s="75" t="s">
        <v>605</v>
      </c>
      <c r="C398" s="66" t="s">
        <v>340</v>
      </c>
      <c r="D398" s="66" t="s">
        <v>413</v>
      </c>
      <c r="E398" s="78">
        <v>10000</v>
      </c>
      <c r="F398" s="109">
        <v>0.42</v>
      </c>
      <c r="G398" s="479"/>
      <c r="H398" s="78">
        <f>F398</f>
        <v>0.42</v>
      </c>
      <c r="I398" s="144"/>
      <c r="J398" s="23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1:29" ht="16" x14ac:dyDescent="0.2">
      <c r="A399" s="63"/>
      <c r="B399" s="75"/>
      <c r="C399" s="66"/>
      <c r="D399" s="66"/>
      <c r="E399" s="78"/>
      <c r="F399" s="78"/>
      <c r="G399" s="277"/>
      <c r="H399" s="78"/>
      <c r="I399" s="144"/>
      <c r="J399" s="23"/>
    </row>
    <row r="400" spans="1:29" s="305" customFormat="1" ht="16" x14ac:dyDescent="0.2">
      <c r="A400" s="63"/>
      <c r="B400" s="75" t="s">
        <v>606</v>
      </c>
      <c r="C400" s="66" t="s">
        <v>44</v>
      </c>
      <c r="D400" s="66" t="s">
        <v>411</v>
      </c>
      <c r="E400" s="78">
        <v>10000</v>
      </c>
      <c r="F400" s="109">
        <v>0</v>
      </c>
      <c r="G400" s="479">
        <v>14.08</v>
      </c>
      <c r="H400" s="78">
        <v>14.08</v>
      </c>
      <c r="I400" s="144">
        <f>SUM(H400:H401)</f>
        <v>14.5</v>
      </c>
      <c r="J400" s="23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1:10" ht="16" x14ac:dyDescent="0.2">
      <c r="A401" s="63"/>
      <c r="B401" s="75" t="s">
        <v>606</v>
      </c>
      <c r="C401" s="66" t="s">
        <v>44</v>
      </c>
      <c r="D401" s="66" t="s">
        <v>413</v>
      </c>
      <c r="E401" s="79">
        <v>10000</v>
      </c>
      <c r="F401" s="109">
        <v>0.42</v>
      </c>
      <c r="G401" s="479"/>
      <c r="H401" s="79">
        <f>F401</f>
        <v>0.42</v>
      </c>
      <c r="I401" s="144"/>
      <c r="J401" s="23"/>
    </row>
    <row r="402" spans="1:10" ht="16" x14ac:dyDescent="0.2">
      <c r="A402" s="63"/>
      <c r="B402" s="75"/>
      <c r="C402" s="66"/>
      <c r="D402" s="66"/>
      <c r="E402" s="79"/>
      <c r="F402" s="78"/>
      <c r="G402" s="277"/>
      <c r="H402" s="79"/>
      <c r="I402" s="144"/>
      <c r="J402" s="23"/>
    </row>
    <row r="403" spans="1:10" ht="16" x14ac:dyDescent="0.2">
      <c r="A403" s="63"/>
      <c r="B403" s="75" t="s">
        <v>607</v>
      </c>
      <c r="C403" s="66" t="s">
        <v>96</v>
      </c>
      <c r="D403" s="66" t="s">
        <v>411</v>
      </c>
      <c r="E403" s="78">
        <v>30000</v>
      </c>
      <c r="F403" s="109">
        <f>H403-G403</f>
        <v>4.0200000000000005</v>
      </c>
      <c r="G403" s="479">
        <v>2.0099999999999998</v>
      </c>
      <c r="H403" s="78">
        <v>6.03</v>
      </c>
      <c r="I403" s="144">
        <f>SUM(H403:H404)</f>
        <v>6.45</v>
      </c>
      <c r="J403" s="23"/>
    </row>
    <row r="404" spans="1:10" ht="16" x14ac:dyDescent="0.2">
      <c r="A404" s="63"/>
      <c r="B404" s="75" t="s">
        <v>607</v>
      </c>
      <c r="C404" s="66" t="s">
        <v>96</v>
      </c>
      <c r="D404" s="66" t="s">
        <v>413</v>
      </c>
      <c r="E404" s="79">
        <v>10000</v>
      </c>
      <c r="F404" s="109">
        <v>0.42</v>
      </c>
      <c r="G404" s="479"/>
      <c r="H404" s="79">
        <f>F404</f>
        <v>0.42</v>
      </c>
      <c r="I404" s="144"/>
      <c r="J404" s="23"/>
    </row>
    <row r="405" spans="1:10" ht="16" x14ac:dyDescent="0.2">
      <c r="A405" s="63"/>
      <c r="B405" s="75"/>
      <c r="C405" s="66"/>
      <c r="D405" s="66"/>
      <c r="E405" s="79"/>
      <c r="F405" s="78"/>
      <c r="G405" s="277"/>
      <c r="H405" s="79"/>
      <c r="I405" s="144"/>
      <c r="J405" s="23"/>
    </row>
    <row r="406" spans="1:10" ht="16" x14ac:dyDescent="0.2">
      <c r="A406" s="63"/>
      <c r="B406" s="75" t="s">
        <v>1115</v>
      </c>
      <c r="C406" s="66" t="s">
        <v>1116</v>
      </c>
      <c r="D406" s="66" t="s">
        <v>411</v>
      </c>
      <c r="E406" s="79">
        <v>10000</v>
      </c>
      <c r="F406" s="78">
        <v>0</v>
      </c>
      <c r="G406" s="277">
        <v>2.0099999999999998</v>
      </c>
      <c r="H406" s="277">
        <v>2.0099999999999998</v>
      </c>
      <c r="I406" s="144">
        <f>SUM(H406:H411)</f>
        <v>10.55</v>
      </c>
      <c r="J406" s="23"/>
    </row>
    <row r="407" spans="1:10" ht="16" x14ac:dyDescent="0.2">
      <c r="A407" s="63"/>
      <c r="B407" s="75" t="s">
        <v>1115</v>
      </c>
      <c r="C407" s="66" t="s">
        <v>1116</v>
      </c>
      <c r="D407" s="173" t="s">
        <v>417</v>
      </c>
      <c r="E407" s="79">
        <v>5000</v>
      </c>
      <c r="F407" s="78">
        <v>3.39</v>
      </c>
      <c r="G407" s="277"/>
      <c r="H407" s="78">
        <v>3.39</v>
      </c>
      <c r="I407" s="144"/>
      <c r="J407" s="23"/>
    </row>
    <row r="408" spans="1:10" ht="16" x14ac:dyDescent="0.2">
      <c r="A408" s="63"/>
      <c r="B408" s="75" t="s">
        <v>1115</v>
      </c>
      <c r="C408" s="66" t="s">
        <v>1116</v>
      </c>
      <c r="D408" s="173" t="s">
        <v>412</v>
      </c>
      <c r="E408" s="79">
        <v>2000</v>
      </c>
      <c r="F408" s="78">
        <v>0.68</v>
      </c>
      <c r="G408" s="277"/>
      <c r="H408" s="78">
        <v>0.68</v>
      </c>
      <c r="I408" s="144"/>
      <c r="J408" s="23"/>
    </row>
    <row r="409" spans="1:10" ht="16" x14ac:dyDescent="0.2">
      <c r="A409" s="63"/>
      <c r="B409" s="75" t="s">
        <v>1115</v>
      </c>
      <c r="C409" s="66" t="s">
        <v>1116</v>
      </c>
      <c r="D409" s="173" t="s">
        <v>413</v>
      </c>
      <c r="E409" s="79">
        <v>100000</v>
      </c>
      <c r="F409" s="78">
        <v>4.18</v>
      </c>
      <c r="G409" s="277"/>
      <c r="H409" s="78">
        <v>4.18</v>
      </c>
      <c r="I409" s="144"/>
      <c r="J409" s="23"/>
    </row>
    <row r="410" spans="1:10" ht="16" x14ac:dyDescent="0.2">
      <c r="A410" s="63"/>
      <c r="B410" s="75" t="s">
        <v>1115</v>
      </c>
      <c r="C410" s="66" t="s">
        <v>1116</v>
      </c>
      <c r="D410" s="173" t="s">
        <v>418</v>
      </c>
      <c r="E410" s="79">
        <v>5000</v>
      </c>
      <c r="F410" s="78">
        <v>0.22</v>
      </c>
      <c r="G410" s="277"/>
      <c r="H410" s="78">
        <v>0.22</v>
      </c>
      <c r="I410" s="144"/>
      <c r="J410" s="23"/>
    </row>
    <row r="411" spans="1:10" ht="16" x14ac:dyDescent="0.2">
      <c r="A411" s="63"/>
      <c r="B411" s="75" t="s">
        <v>1115</v>
      </c>
      <c r="C411" s="66" t="s">
        <v>1116</v>
      </c>
      <c r="D411" s="173" t="s">
        <v>414</v>
      </c>
      <c r="E411" s="79">
        <v>2000</v>
      </c>
      <c r="F411" s="78">
        <v>7.0000000000000007E-2</v>
      </c>
      <c r="G411" s="277"/>
      <c r="H411" s="78">
        <v>7.0000000000000007E-2</v>
      </c>
      <c r="I411" s="144"/>
      <c r="J411" s="23"/>
    </row>
    <row r="412" spans="1:10" ht="16" x14ac:dyDescent="0.2">
      <c r="A412" s="63"/>
      <c r="B412" s="75"/>
      <c r="C412" s="66"/>
      <c r="D412" s="66"/>
      <c r="E412" s="79"/>
      <c r="F412" s="78"/>
      <c r="G412" s="277"/>
      <c r="H412" s="79"/>
      <c r="I412" s="144"/>
      <c r="J412" s="23"/>
    </row>
    <row r="413" spans="1:10" ht="16" x14ac:dyDescent="0.2">
      <c r="A413" s="63"/>
      <c r="B413" s="75" t="s">
        <v>608</v>
      </c>
      <c r="C413" s="66" t="s">
        <v>496</v>
      </c>
      <c r="D413" s="66" t="s">
        <v>411</v>
      </c>
      <c r="E413" s="79">
        <v>10000</v>
      </c>
      <c r="F413" s="109">
        <v>0</v>
      </c>
      <c r="G413" s="479">
        <v>0.91</v>
      </c>
      <c r="H413" s="79">
        <f>SUM(F413:G413)</f>
        <v>0.91</v>
      </c>
      <c r="I413" s="144">
        <f>H413</f>
        <v>0.91</v>
      </c>
      <c r="J413" s="23"/>
    </row>
    <row r="414" spans="1:10" ht="16" x14ac:dyDescent="0.2">
      <c r="A414" s="63"/>
      <c r="B414" s="75"/>
      <c r="C414" s="66"/>
      <c r="D414" s="66"/>
      <c r="E414" s="79"/>
      <c r="F414" s="78"/>
      <c r="G414" s="277"/>
      <c r="H414" s="79"/>
      <c r="I414" s="144"/>
      <c r="J414" s="23"/>
    </row>
    <row r="415" spans="1:10" ht="16" x14ac:dyDescent="0.2">
      <c r="A415" s="63"/>
      <c r="B415" s="75" t="s">
        <v>609</v>
      </c>
      <c r="C415" s="66" t="s">
        <v>137</v>
      </c>
      <c r="D415" s="66" t="s">
        <v>411</v>
      </c>
      <c r="E415" s="79">
        <v>100000</v>
      </c>
      <c r="F415" s="109">
        <f>H415-G415</f>
        <v>5.9399999999999995</v>
      </c>
      <c r="G415" s="479">
        <v>0.66</v>
      </c>
      <c r="H415" s="79">
        <v>6.6</v>
      </c>
      <c r="I415" s="144">
        <f>SUM(H415:H416)</f>
        <v>10.78</v>
      </c>
      <c r="J415" s="23"/>
    </row>
    <row r="416" spans="1:10" ht="16" x14ac:dyDescent="0.2">
      <c r="A416" s="63"/>
      <c r="B416" s="75" t="s">
        <v>609</v>
      </c>
      <c r="C416" s="66" t="s">
        <v>137</v>
      </c>
      <c r="D416" s="66" t="s">
        <v>413</v>
      </c>
      <c r="E416" s="79">
        <v>100000</v>
      </c>
      <c r="F416" s="109">
        <v>4.18</v>
      </c>
      <c r="G416" s="479"/>
      <c r="H416" s="79">
        <f>F416</f>
        <v>4.18</v>
      </c>
      <c r="I416" s="144"/>
      <c r="J416" s="23"/>
    </row>
    <row r="417" spans="1:10" ht="16" x14ac:dyDescent="0.2">
      <c r="A417" s="63"/>
      <c r="B417" s="75"/>
      <c r="C417" s="66"/>
      <c r="D417" s="66"/>
      <c r="E417" s="79"/>
      <c r="F417" s="78"/>
      <c r="G417" s="277"/>
      <c r="H417" s="79"/>
      <c r="I417" s="144"/>
      <c r="J417" s="23"/>
    </row>
    <row r="418" spans="1:10" ht="16" x14ac:dyDescent="0.2">
      <c r="A418" s="63"/>
      <c r="B418" s="75" t="s">
        <v>610</v>
      </c>
      <c r="C418" s="66" t="s">
        <v>45</v>
      </c>
      <c r="D418" s="66" t="s">
        <v>411</v>
      </c>
      <c r="E418" s="78">
        <v>10000</v>
      </c>
      <c r="F418" s="109">
        <v>0</v>
      </c>
      <c r="G418" s="479">
        <v>2.0099999999999998</v>
      </c>
      <c r="H418" s="78">
        <v>2.0099999999999998</v>
      </c>
      <c r="I418" s="144">
        <f>H418</f>
        <v>2.0099999999999998</v>
      </c>
      <c r="J418" s="211"/>
    </row>
    <row r="419" spans="1:10" ht="16" x14ac:dyDescent="0.2">
      <c r="A419" s="63"/>
      <c r="B419" s="75"/>
      <c r="C419" s="66"/>
      <c r="D419" s="66"/>
      <c r="E419" s="78"/>
      <c r="F419" s="109"/>
      <c r="G419" s="479"/>
      <c r="H419" s="78"/>
      <c r="I419" s="144"/>
      <c r="J419" s="211"/>
    </row>
    <row r="420" spans="1:10" ht="16" x14ac:dyDescent="0.2">
      <c r="A420" s="63"/>
      <c r="B420" s="75" t="s">
        <v>1117</v>
      </c>
      <c r="C420" s="66" t="s">
        <v>1118</v>
      </c>
      <c r="D420" s="66" t="s">
        <v>411</v>
      </c>
      <c r="E420" s="78">
        <v>18.09</v>
      </c>
      <c r="F420" s="109">
        <v>2.0099999999999998</v>
      </c>
      <c r="G420" s="479">
        <v>20.100000000000001</v>
      </c>
      <c r="H420" s="78">
        <v>20.100000000000001</v>
      </c>
      <c r="I420" s="144">
        <f>SUM(H420:H425)</f>
        <v>58.680000000000007</v>
      </c>
      <c r="J420" s="211"/>
    </row>
    <row r="421" spans="1:10" ht="16" x14ac:dyDescent="0.2">
      <c r="A421" s="63"/>
      <c r="B421" s="75" t="s">
        <v>1117</v>
      </c>
      <c r="C421" s="66" t="s">
        <v>1118</v>
      </c>
      <c r="D421" s="173" t="s">
        <v>417</v>
      </c>
      <c r="E421" s="78">
        <v>22.05</v>
      </c>
      <c r="F421" s="109"/>
      <c r="G421" s="479"/>
      <c r="H421" s="78">
        <v>22.05</v>
      </c>
      <c r="I421" s="144"/>
      <c r="J421" s="211" t="s">
        <v>1119</v>
      </c>
    </row>
    <row r="422" spans="1:10" ht="16" x14ac:dyDescent="0.2">
      <c r="A422" s="63"/>
      <c r="B422" s="75" t="s">
        <v>1117</v>
      </c>
      <c r="C422" s="66" t="s">
        <v>1118</v>
      </c>
      <c r="D422" s="173" t="s">
        <v>412</v>
      </c>
      <c r="E422" s="78">
        <v>3.42</v>
      </c>
      <c r="F422" s="109"/>
      <c r="G422" s="479"/>
      <c r="H422" s="78">
        <v>3.42</v>
      </c>
      <c r="I422" s="144"/>
      <c r="J422" s="211"/>
    </row>
    <row r="423" spans="1:10" ht="16" x14ac:dyDescent="0.2">
      <c r="A423" s="63"/>
      <c r="B423" s="75" t="s">
        <v>1117</v>
      </c>
      <c r="C423" s="66" t="s">
        <v>1118</v>
      </c>
      <c r="D423" s="173" t="s">
        <v>413</v>
      </c>
      <c r="E423" s="78">
        <v>8.36</v>
      </c>
      <c r="F423" s="109"/>
      <c r="G423" s="479"/>
      <c r="H423" s="78">
        <v>8.36</v>
      </c>
      <c r="I423" s="144"/>
      <c r="J423" s="211"/>
    </row>
    <row r="424" spans="1:10" ht="16" x14ac:dyDescent="0.2">
      <c r="A424" s="63"/>
      <c r="B424" s="75" t="s">
        <v>1117</v>
      </c>
      <c r="C424" s="66" t="s">
        <v>1118</v>
      </c>
      <c r="D424" s="173" t="s">
        <v>418</v>
      </c>
      <c r="E424" s="78">
        <v>4.4000000000000004</v>
      </c>
      <c r="F424" s="109"/>
      <c r="G424" s="479"/>
      <c r="H424" s="78">
        <v>4.4000000000000004</v>
      </c>
      <c r="I424" s="144"/>
      <c r="J424" s="211"/>
    </row>
    <row r="425" spans="1:10" ht="16" x14ac:dyDescent="0.2">
      <c r="A425" s="63"/>
      <c r="B425" s="75" t="s">
        <v>1117</v>
      </c>
      <c r="C425" s="66" t="s">
        <v>1118</v>
      </c>
      <c r="D425" s="173" t="s">
        <v>414</v>
      </c>
      <c r="E425" s="78">
        <v>0.35</v>
      </c>
      <c r="F425" s="109"/>
      <c r="G425" s="479"/>
      <c r="H425" s="78">
        <v>0.35</v>
      </c>
      <c r="I425" s="144"/>
      <c r="J425" s="211"/>
    </row>
    <row r="426" spans="1:10" ht="16" x14ac:dyDescent="0.2">
      <c r="A426" s="63"/>
      <c r="B426" s="75"/>
      <c r="C426" s="66"/>
      <c r="D426" s="66"/>
      <c r="E426" s="78"/>
      <c r="F426" s="109"/>
      <c r="G426" s="479"/>
      <c r="H426" s="78"/>
      <c r="I426" s="144"/>
      <c r="J426" s="211"/>
    </row>
    <row r="427" spans="1:10" ht="16" x14ac:dyDescent="0.2">
      <c r="A427" s="63"/>
      <c r="B427" s="75" t="s">
        <v>611</v>
      </c>
      <c r="C427" s="66" t="s">
        <v>230</v>
      </c>
      <c r="D427" s="66" t="s">
        <v>411</v>
      </c>
      <c r="E427" s="79">
        <v>100000</v>
      </c>
      <c r="F427" s="109">
        <v>45.18</v>
      </c>
      <c r="G427" s="479">
        <v>5.0199999999999996</v>
      </c>
      <c r="H427" s="79">
        <v>50.2</v>
      </c>
      <c r="I427" s="144">
        <f>SUM(H427:H430)</f>
        <v>97.65000000000002</v>
      </c>
      <c r="J427" s="23"/>
    </row>
    <row r="428" spans="1:10" ht="16" x14ac:dyDescent="0.2">
      <c r="A428" s="63"/>
      <c r="B428" s="75" t="s">
        <v>611</v>
      </c>
      <c r="C428" s="66" t="s">
        <v>230</v>
      </c>
      <c r="D428" s="66" t="s">
        <v>417</v>
      </c>
      <c r="E428" s="79">
        <v>50000</v>
      </c>
      <c r="F428" s="109">
        <v>33.85</v>
      </c>
      <c r="G428" s="479"/>
      <c r="H428" s="79">
        <f>F428</f>
        <v>33.85</v>
      </c>
      <c r="I428" s="144"/>
      <c r="J428" s="23"/>
    </row>
    <row r="429" spans="1:10" ht="16" x14ac:dyDescent="0.2">
      <c r="A429" s="63"/>
      <c r="B429" s="75" t="s">
        <v>611</v>
      </c>
      <c r="C429" s="66" t="s">
        <v>230</v>
      </c>
      <c r="D429" s="66" t="s">
        <v>413</v>
      </c>
      <c r="E429" s="79">
        <v>220000</v>
      </c>
      <c r="F429" s="109">
        <v>9.1999999999999993</v>
      </c>
      <c r="G429" s="479"/>
      <c r="H429" s="79">
        <f>F429</f>
        <v>9.1999999999999993</v>
      </c>
      <c r="I429" s="144"/>
      <c r="J429" s="23"/>
    </row>
    <row r="430" spans="1:10" ht="16" x14ac:dyDescent="0.2">
      <c r="A430" s="63"/>
      <c r="B430" s="75" t="s">
        <v>611</v>
      </c>
      <c r="C430" s="66" t="s">
        <v>230</v>
      </c>
      <c r="D430" s="173" t="s">
        <v>418</v>
      </c>
      <c r="E430" s="78">
        <v>100000</v>
      </c>
      <c r="F430" s="109">
        <v>4.4000000000000004</v>
      </c>
      <c r="G430" s="479"/>
      <c r="H430" s="78">
        <f>F430</f>
        <v>4.4000000000000004</v>
      </c>
      <c r="I430" s="144"/>
      <c r="J430" s="23"/>
    </row>
    <row r="431" spans="1:10" ht="16" x14ac:dyDescent="0.2">
      <c r="A431" s="63"/>
      <c r="B431" s="75"/>
      <c r="C431" s="66"/>
      <c r="D431" s="173"/>
      <c r="E431" s="78"/>
      <c r="F431" s="109"/>
      <c r="G431" s="479"/>
      <c r="H431" s="78"/>
      <c r="I431" s="144"/>
      <c r="J431" s="23"/>
    </row>
    <row r="432" spans="1:10" ht="16" x14ac:dyDescent="0.2">
      <c r="A432" s="63"/>
      <c r="B432" s="75" t="s">
        <v>1100</v>
      </c>
      <c r="C432" s="66" t="s">
        <v>1101</v>
      </c>
      <c r="D432" s="173" t="s">
        <v>411</v>
      </c>
      <c r="E432" s="78">
        <v>250000</v>
      </c>
      <c r="F432" s="109">
        <v>15.84</v>
      </c>
      <c r="G432" s="479">
        <v>0.66</v>
      </c>
      <c r="H432" s="78">
        <f>16.5</f>
        <v>16.5</v>
      </c>
      <c r="I432" s="144">
        <v>16.5</v>
      </c>
      <c r="J432" s="23"/>
    </row>
    <row r="433" spans="1:10" ht="16" x14ac:dyDescent="0.2">
      <c r="A433" s="63"/>
      <c r="B433" s="75"/>
      <c r="C433" s="66"/>
      <c r="D433" s="66"/>
      <c r="E433" s="79"/>
      <c r="F433" s="78"/>
      <c r="G433" s="277"/>
      <c r="H433" s="79"/>
      <c r="I433" s="144"/>
      <c r="J433" s="23"/>
    </row>
    <row r="434" spans="1:10" ht="16" x14ac:dyDescent="0.2">
      <c r="A434" s="63"/>
      <c r="B434" s="75" t="s">
        <v>612</v>
      </c>
      <c r="C434" s="66" t="s">
        <v>334</v>
      </c>
      <c r="D434" s="66" t="s">
        <v>411</v>
      </c>
      <c r="E434" s="78">
        <v>50000</v>
      </c>
      <c r="F434" s="109">
        <f>H434-G434</f>
        <v>12.32</v>
      </c>
      <c r="G434" s="479">
        <v>3.08</v>
      </c>
      <c r="H434" s="78">
        <v>15.4</v>
      </c>
      <c r="I434" s="144">
        <f>SUM(H434:H439)</f>
        <v>70.92</v>
      </c>
      <c r="J434" s="23"/>
    </row>
    <row r="435" spans="1:10" ht="16" x14ac:dyDescent="0.2">
      <c r="A435" s="63"/>
      <c r="B435" s="75" t="s">
        <v>612</v>
      </c>
      <c r="C435" s="66" t="s">
        <v>334</v>
      </c>
      <c r="D435" s="173" t="s">
        <v>417</v>
      </c>
      <c r="E435" s="78">
        <v>50000</v>
      </c>
      <c r="F435" s="109">
        <v>22.05</v>
      </c>
      <c r="G435" s="479"/>
      <c r="H435" s="78">
        <f>F435</f>
        <v>22.05</v>
      </c>
      <c r="I435" s="144"/>
      <c r="J435" s="104"/>
    </row>
    <row r="436" spans="1:10" ht="16" x14ac:dyDescent="0.2">
      <c r="A436" s="63"/>
      <c r="B436" s="75" t="s">
        <v>612</v>
      </c>
      <c r="C436" s="66" t="s">
        <v>334</v>
      </c>
      <c r="D436" s="173" t="s">
        <v>412</v>
      </c>
      <c r="E436" s="78">
        <v>10000</v>
      </c>
      <c r="F436" s="109">
        <v>3.42</v>
      </c>
      <c r="G436" s="479"/>
      <c r="H436" s="78">
        <f>F436</f>
        <v>3.42</v>
      </c>
      <c r="I436" s="144"/>
      <c r="J436" s="91"/>
    </row>
    <row r="437" spans="1:10" ht="16" x14ac:dyDescent="0.2">
      <c r="A437" s="63"/>
      <c r="B437" s="75" t="s">
        <v>612</v>
      </c>
      <c r="C437" s="66" t="s">
        <v>334</v>
      </c>
      <c r="D437" s="173" t="s">
        <v>413</v>
      </c>
      <c r="E437" s="78">
        <v>500000</v>
      </c>
      <c r="F437" s="109">
        <v>20.9</v>
      </c>
      <c r="G437" s="479"/>
      <c r="H437" s="78">
        <f>F437</f>
        <v>20.9</v>
      </c>
      <c r="I437" s="144"/>
      <c r="J437" s="91"/>
    </row>
    <row r="438" spans="1:10" ht="16" x14ac:dyDescent="0.2">
      <c r="A438" s="63"/>
      <c r="B438" s="75" t="s">
        <v>612</v>
      </c>
      <c r="C438" s="66" t="s">
        <v>334</v>
      </c>
      <c r="D438" s="173" t="s">
        <v>418</v>
      </c>
      <c r="E438" s="78">
        <v>200000</v>
      </c>
      <c r="F438" s="109">
        <v>8.8000000000000007</v>
      </c>
      <c r="G438" s="479"/>
      <c r="H438" s="78">
        <f>F438</f>
        <v>8.8000000000000007</v>
      </c>
      <c r="I438" s="144"/>
      <c r="J438" s="91"/>
    </row>
    <row r="439" spans="1:10" ht="16" x14ac:dyDescent="0.2">
      <c r="A439" s="63"/>
      <c r="B439" s="75" t="s">
        <v>612</v>
      </c>
      <c r="C439" s="66" t="s">
        <v>334</v>
      </c>
      <c r="D439" s="173" t="s">
        <v>414</v>
      </c>
      <c r="E439" s="78">
        <v>10000</v>
      </c>
      <c r="F439" s="109">
        <v>0.35</v>
      </c>
      <c r="G439" s="479"/>
      <c r="H439" s="79">
        <f>F439</f>
        <v>0.35</v>
      </c>
      <c r="I439" s="144"/>
      <c r="J439" s="91"/>
    </row>
    <row r="440" spans="1:10" ht="16" x14ac:dyDescent="0.2">
      <c r="A440" s="63"/>
      <c r="B440" s="75"/>
      <c r="C440" s="66"/>
      <c r="D440" s="66"/>
      <c r="E440" s="78"/>
      <c r="F440" s="78"/>
      <c r="G440" s="277"/>
      <c r="H440" s="79"/>
      <c r="I440" s="144"/>
      <c r="J440" s="91"/>
    </row>
    <row r="441" spans="1:10" ht="16" x14ac:dyDescent="0.2">
      <c r="A441" s="63"/>
      <c r="B441" s="75" t="s">
        <v>613</v>
      </c>
      <c r="C441" s="66" t="s">
        <v>182</v>
      </c>
      <c r="D441" s="66" t="s">
        <v>411</v>
      </c>
      <c r="E441" s="78">
        <v>10000</v>
      </c>
      <c r="F441" s="109">
        <v>0</v>
      </c>
      <c r="G441" s="479">
        <v>1.26</v>
      </c>
      <c r="H441" s="78">
        <f>SUM(F441:G441)</f>
        <v>1.26</v>
      </c>
      <c r="I441" s="144">
        <f>SUM(H441:H442)</f>
        <v>2.17</v>
      </c>
      <c r="J441" s="104"/>
    </row>
    <row r="442" spans="1:10" ht="16" x14ac:dyDescent="0.2">
      <c r="A442" s="63"/>
      <c r="B442" s="75" t="s">
        <v>613</v>
      </c>
      <c r="C442" s="66" t="s">
        <v>182</v>
      </c>
      <c r="D442" s="66" t="s">
        <v>417</v>
      </c>
      <c r="E442" s="78">
        <v>5000</v>
      </c>
      <c r="F442" s="109">
        <v>0.91</v>
      </c>
      <c r="G442" s="478"/>
      <c r="H442" s="78">
        <f>F442</f>
        <v>0.91</v>
      </c>
      <c r="I442" s="144"/>
      <c r="J442" s="104"/>
    </row>
    <row r="443" spans="1:10" ht="16" x14ac:dyDescent="0.2">
      <c r="A443" s="63"/>
      <c r="B443" s="75"/>
      <c r="D443" s="66"/>
      <c r="E443" s="78"/>
      <c r="F443" s="78"/>
      <c r="G443" s="277"/>
      <c r="H443" s="78"/>
      <c r="I443" s="144"/>
      <c r="J443" s="104"/>
    </row>
    <row r="444" spans="1:10" ht="16" x14ac:dyDescent="0.2">
      <c r="A444" s="63"/>
      <c r="B444" s="75" t="s">
        <v>614</v>
      </c>
      <c r="C444" s="66" t="s">
        <v>366</v>
      </c>
      <c r="D444" s="66" t="s">
        <v>411</v>
      </c>
      <c r="E444" s="78">
        <v>10000</v>
      </c>
      <c r="F444" s="109">
        <v>0</v>
      </c>
      <c r="G444" s="479">
        <v>5.0199999999999996</v>
      </c>
      <c r="H444" s="78">
        <v>5.0199999999999996</v>
      </c>
      <c r="I444" s="144">
        <f>SUM(H444:H449)</f>
        <v>21.78</v>
      </c>
      <c r="J444" s="104"/>
    </row>
    <row r="445" spans="1:10" ht="16" x14ac:dyDescent="0.2">
      <c r="A445" s="63"/>
      <c r="B445" s="75" t="s">
        <v>614</v>
      </c>
      <c r="C445" s="66" t="s">
        <v>366</v>
      </c>
      <c r="D445" s="173" t="s">
        <v>417</v>
      </c>
      <c r="E445" s="78">
        <v>10000</v>
      </c>
      <c r="F445" s="109">
        <v>4.41</v>
      </c>
      <c r="G445" s="479"/>
      <c r="H445" s="78">
        <f>F445</f>
        <v>4.41</v>
      </c>
      <c r="I445" s="144"/>
      <c r="J445" s="211"/>
    </row>
    <row r="446" spans="1:10" ht="16" x14ac:dyDescent="0.2">
      <c r="A446" s="63"/>
      <c r="B446" s="75" t="s">
        <v>614</v>
      </c>
      <c r="C446" s="66" t="s">
        <v>366</v>
      </c>
      <c r="D446" s="173" t="s">
        <v>412</v>
      </c>
      <c r="E446" s="78">
        <v>10000</v>
      </c>
      <c r="F446" s="109">
        <v>3.42</v>
      </c>
      <c r="G446" s="479"/>
      <c r="H446" s="78">
        <f>F446</f>
        <v>3.42</v>
      </c>
      <c r="I446" s="144"/>
      <c r="J446" s="104"/>
    </row>
    <row r="447" spans="1:10" ht="16" x14ac:dyDescent="0.2">
      <c r="A447" s="63"/>
      <c r="B447" s="75" t="s">
        <v>614</v>
      </c>
      <c r="C447" s="66" t="s">
        <v>366</v>
      </c>
      <c r="D447" s="173" t="s">
        <v>413</v>
      </c>
      <c r="E447" s="78">
        <v>100000</v>
      </c>
      <c r="F447" s="109">
        <v>4.18</v>
      </c>
      <c r="G447" s="479"/>
      <c r="H447" s="78">
        <f>F447</f>
        <v>4.18</v>
      </c>
      <c r="I447" s="144"/>
      <c r="J447" s="104"/>
    </row>
    <row r="448" spans="1:10" ht="16" x14ac:dyDescent="0.2">
      <c r="A448" s="63"/>
      <c r="B448" s="75" t="s">
        <v>614</v>
      </c>
      <c r="C448" s="66" t="s">
        <v>366</v>
      </c>
      <c r="D448" s="173" t="s">
        <v>418</v>
      </c>
      <c r="E448" s="78">
        <v>100000</v>
      </c>
      <c r="F448" s="109">
        <v>4.4000000000000004</v>
      </c>
      <c r="G448" s="479"/>
      <c r="H448" s="78">
        <f>F448</f>
        <v>4.4000000000000004</v>
      </c>
      <c r="I448" s="144"/>
      <c r="J448" s="104"/>
    </row>
    <row r="449" spans="1:10" ht="16" x14ac:dyDescent="0.2">
      <c r="A449" s="63"/>
      <c r="B449" s="75" t="s">
        <v>614</v>
      </c>
      <c r="C449" s="66" t="s">
        <v>366</v>
      </c>
      <c r="D449" s="173" t="s">
        <v>414</v>
      </c>
      <c r="E449" s="78">
        <v>10000</v>
      </c>
      <c r="F449" s="109">
        <v>0.35</v>
      </c>
      <c r="G449" s="479"/>
      <c r="H449" s="78">
        <f>F449</f>
        <v>0.35</v>
      </c>
      <c r="I449" s="144"/>
      <c r="J449" s="104"/>
    </row>
    <row r="450" spans="1:10" ht="16" x14ac:dyDescent="0.2">
      <c r="A450" s="63"/>
      <c r="B450" s="75"/>
      <c r="C450" s="66"/>
      <c r="D450" s="66"/>
      <c r="E450" s="78"/>
      <c r="F450" s="78"/>
      <c r="G450" s="277"/>
      <c r="H450" s="78"/>
      <c r="I450" s="144"/>
      <c r="J450" s="104"/>
    </row>
    <row r="451" spans="1:10" ht="16" x14ac:dyDescent="0.2">
      <c r="A451" s="63"/>
      <c r="B451" s="75" t="s">
        <v>536</v>
      </c>
      <c r="C451" s="66" t="s">
        <v>524</v>
      </c>
      <c r="D451" s="66" t="s">
        <v>411</v>
      </c>
      <c r="E451" s="78">
        <v>10000</v>
      </c>
      <c r="F451" s="109">
        <v>0</v>
      </c>
      <c r="G451" s="479">
        <f>H451-F451</f>
        <v>0.66</v>
      </c>
      <c r="H451" s="78">
        <v>0.66</v>
      </c>
      <c r="I451" s="144">
        <f>SUM(H451:H453)</f>
        <v>2.87</v>
      </c>
      <c r="J451" s="23"/>
    </row>
    <row r="452" spans="1:10" ht="16" x14ac:dyDescent="0.2">
      <c r="A452" s="63"/>
      <c r="B452" s="75" t="s">
        <v>536</v>
      </c>
      <c r="C452" s="66" t="s">
        <v>524</v>
      </c>
      <c r="D452" s="66" t="s">
        <v>412</v>
      </c>
      <c r="E452" s="78">
        <v>4000</v>
      </c>
      <c r="F452" s="109">
        <v>1.37</v>
      </c>
      <c r="G452" s="479"/>
      <c r="H452" s="78">
        <f>F452</f>
        <v>1.37</v>
      </c>
      <c r="I452" s="144"/>
      <c r="J452" s="23"/>
    </row>
    <row r="453" spans="1:10" ht="16" x14ac:dyDescent="0.2">
      <c r="A453" s="63"/>
      <c r="B453" s="75" t="s">
        <v>536</v>
      </c>
      <c r="C453" s="66" t="s">
        <v>524</v>
      </c>
      <c r="D453" s="66" t="s">
        <v>413</v>
      </c>
      <c r="E453" s="78">
        <v>20000</v>
      </c>
      <c r="F453" s="109">
        <v>0.84</v>
      </c>
      <c r="G453" s="479"/>
      <c r="H453" s="78">
        <f>F453</f>
        <v>0.84</v>
      </c>
      <c r="I453" s="144"/>
      <c r="J453" s="23"/>
    </row>
    <row r="454" spans="1:10" ht="16" x14ac:dyDescent="0.2">
      <c r="A454" s="63"/>
      <c r="B454" s="75"/>
      <c r="C454" s="66"/>
      <c r="D454" s="66"/>
      <c r="E454" s="78"/>
      <c r="F454" s="78"/>
      <c r="G454" s="277"/>
      <c r="H454" s="78"/>
      <c r="I454" s="144"/>
      <c r="J454" s="23"/>
    </row>
    <row r="455" spans="1:10" ht="16" x14ac:dyDescent="0.2">
      <c r="A455" s="63"/>
      <c r="B455" s="75" t="s">
        <v>725</v>
      </c>
      <c r="C455" s="66" t="s">
        <v>745</v>
      </c>
      <c r="D455" s="66" t="s">
        <v>411</v>
      </c>
      <c r="E455" s="78">
        <v>20000</v>
      </c>
      <c r="F455" s="109">
        <f>H455-G455</f>
        <v>1.26</v>
      </c>
      <c r="G455" s="479">
        <v>1.26</v>
      </c>
      <c r="H455" s="78">
        <v>2.52</v>
      </c>
      <c r="I455" s="144">
        <f>SUM(H455:H458)</f>
        <v>15.51</v>
      </c>
      <c r="J455" s="23"/>
    </row>
    <row r="456" spans="1:10" ht="16" x14ac:dyDescent="0.2">
      <c r="A456" s="63"/>
      <c r="B456" s="75" t="s">
        <v>725</v>
      </c>
      <c r="C456" s="66" t="s">
        <v>745</v>
      </c>
      <c r="D456" s="66" t="s">
        <v>417</v>
      </c>
      <c r="E456" s="78">
        <v>10000</v>
      </c>
      <c r="F456" s="109">
        <v>4.41</v>
      </c>
      <c r="G456" s="479"/>
      <c r="H456" s="78">
        <v>4.41</v>
      </c>
      <c r="I456" s="144"/>
      <c r="J456" s="23"/>
    </row>
    <row r="457" spans="1:10" ht="16" x14ac:dyDescent="0.2">
      <c r="A457" s="63"/>
      <c r="B457" s="75" t="s">
        <v>725</v>
      </c>
      <c r="C457" s="66" t="s">
        <v>745</v>
      </c>
      <c r="D457" s="66" t="s">
        <v>413</v>
      </c>
      <c r="E457" s="78">
        <v>100000</v>
      </c>
      <c r="F457" s="109">
        <v>4.18</v>
      </c>
      <c r="G457" s="479"/>
      <c r="H457" s="78">
        <v>4.18</v>
      </c>
      <c r="I457" s="144"/>
      <c r="J457" s="23"/>
    </row>
    <row r="458" spans="1:10" ht="16" x14ac:dyDescent="0.2">
      <c r="A458" s="63"/>
      <c r="B458" s="75" t="s">
        <v>725</v>
      </c>
      <c r="C458" s="66" t="s">
        <v>745</v>
      </c>
      <c r="D458" s="66" t="s">
        <v>418</v>
      </c>
      <c r="E458" s="78">
        <v>200000</v>
      </c>
      <c r="F458" s="109">
        <v>4.4000000000000004</v>
      </c>
      <c r="G458" s="479"/>
      <c r="H458" s="78">
        <v>4.4000000000000004</v>
      </c>
      <c r="I458" s="144"/>
      <c r="J458" s="23"/>
    </row>
    <row r="459" spans="1:10" ht="16" x14ac:dyDescent="0.2">
      <c r="A459" s="63"/>
      <c r="B459" s="75"/>
      <c r="C459" s="66"/>
      <c r="D459" s="66"/>
      <c r="E459" s="78"/>
      <c r="F459" s="78"/>
      <c r="G459" s="277"/>
      <c r="H459" s="78"/>
      <c r="I459" s="144"/>
      <c r="J459" s="23"/>
    </row>
    <row r="460" spans="1:10" ht="16" x14ac:dyDescent="0.2">
      <c r="A460" s="63"/>
      <c r="B460" s="75" t="s">
        <v>616</v>
      </c>
      <c r="C460" s="66" t="s">
        <v>437</v>
      </c>
      <c r="D460" s="66" t="s">
        <v>411</v>
      </c>
      <c r="E460" s="78">
        <v>100000</v>
      </c>
      <c r="F460" s="109">
        <f>H460-G460</f>
        <v>5.9399999999999995</v>
      </c>
      <c r="G460" s="479">
        <v>0.66</v>
      </c>
      <c r="H460" s="78">
        <v>6.6</v>
      </c>
      <c r="I460" s="144">
        <f>SUM(H460:H461)</f>
        <v>10.78</v>
      </c>
      <c r="J460" s="23"/>
    </row>
    <row r="461" spans="1:10" ht="16" x14ac:dyDescent="0.2">
      <c r="A461" s="63"/>
      <c r="B461" s="75" t="s">
        <v>616</v>
      </c>
      <c r="C461" s="66" t="s">
        <v>437</v>
      </c>
      <c r="D461" s="66" t="s">
        <v>413</v>
      </c>
      <c r="E461" s="78">
        <v>100000</v>
      </c>
      <c r="F461" s="109">
        <v>4.18</v>
      </c>
      <c r="G461" s="479"/>
      <c r="H461" s="78">
        <f>F461</f>
        <v>4.18</v>
      </c>
      <c r="I461" s="369"/>
      <c r="J461" s="23"/>
    </row>
    <row r="462" spans="1:10" ht="16" x14ac:dyDescent="0.2">
      <c r="A462" s="63"/>
      <c r="B462" s="75"/>
      <c r="C462" s="66"/>
      <c r="D462" s="66"/>
      <c r="E462" s="79"/>
      <c r="F462" s="78"/>
      <c r="G462" s="277"/>
      <c r="H462" s="79"/>
      <c r="J462" s="23"/>
    </row>
    <row r="463" spans="1:10" ht="16" x14ac:dyDescent="0.2">
      <c r="A463" s="63"/>
      <c r="B463" s="75" t="s">
        <v>617</v>
      </c>
      <c r="C463" s="66" t="s">
        <v>231</v>
      </c>
      <c r="D463" s="66" t="s">
        <v>411</v>
      </c>
      <c r="E463" s="78">
        <v>250000</v>
      </c>
      <c r="F463" s="109">
        <f>H463-G463</f>
        <v>48.24</v>
      </c>
      <c r="G463" s="479">
        <v>2.0099999999999998</v>
      </c>
      <c r="H463" s="78">
        <v>50.25</v>
      </c>
      <c r="I463" s="144">
        <f>SUM(H463:H468)</f>
        <v>89.62</v>
      </c>
      <c r="J463" s="211"/>
    </row>
    <row r="464" spans="1:10" ht="16" x14ac:dyDescent="0.2">
      <c r="A464" s="63"/>
      <c r="B464" s="75" t="s">
        <v>617</v>
      </c>
      <c r="C464" s="66" t="s">
        <v>231</v>
      </c>
      <c r="D464" s="173" t="s">
        <v>417</v>
      </c>
      <c r="E464" s="78">
        <v>50000</v>
      </c>
      <c r="F464" s="109">
        <v>14.15</v>
      </c>
      <c r="G464" s="479"/>
      <c r="H464" s="78">
        <f>F464</f>
        <v>14.15</v>
      </c>
      <c r="I464" s="144"/>
      <c r="J464" s="23"/>
    </row>
    <row r="465" spans="1:10" ht="16" x14ac:dyDescent="0.2">
      <c r="A465" s="63"/>
      <c r="B465" s="75" t="s">
        <v>617</v>
      </c>
      <c r="C465" s="66" t="s">
        <v>231</v>
      </c>
      <c r="D465" s="173" t="s">
        <v>412</v>
      </c>
      <c r="E465" s="78">
        <v>10000</v>
      </c>
      <c r="F465" s="109">
        <v>3.42</v>
      </c>
      <c r="G465" s="479"/>
      <c r="H465" s="78">
        <f>F465</f>
        <v>3.42</v>
      </c>
      <c r="I465" s="144"/>
      <c r="J465" s="23"/>
    </row>
    <row r="466" spans="1:10" ht="16" x14ac:dyDescent="0.2">
      <c r="A466" s="63"/>
      <c r="B466" s="75" t="s">
        <v>617</v>
      </c>
      <c r="C466" s="66" t="s">
        <v>231</v>
      </c>
      <c r="D466" s="173" t="s">
        <v>413</v>
      </c>
      <c r="E466" s="79">
        <v>250000</v>
      </c>
      <c r="F466" s="109">
        <v>10.45</v>
      </c>
      <c r="G466" s="479"/>
      <c r="H466" s="79">
        <f>F466</f>
        <v>10.45</v>
      </c>
      <c r="I466" s="144"/>
      <c r="J466" s="23"/>
    </row>
    <row r="467" spans="1:10" ht="16" x14ac:dyDescent="0.2">
      <c r="A467" s="63"/>
      <c r="B467" s="75" t="s">
        <v>617</v>
      </c>
      <c r="C467" s="66" t="s">
        <v>231</v>
      </c>
      <c r="D467" s="173" t="s">
        <v>418</v>
      </c>
      <c r="E467" s="78">
        <v>250000</v>
      </c>
      <c r="F467" s="109">
        <v>11</v>
      </c>
      <c r="G467" s="479"/>
      <c r="H467" s="79">
        <f>F467</f>
        <v>11</v>
      </c>
      <c r="I467" s="144"/>
      <c r="J467" s="23"/>
    </row>
    <row r="468" spans="1:10" ht="16" x14ac:dyDescent="0.2">
      <c r="A468" s="63"/>
      <c r="B468" s="75" t="s">
        <v>617</v>
      </c>
      <c r="C468" s="66" t="s">
        <v>231</v>
      </c>
      <c r="D468" s="173" t="s">
        <v>414</v>
      </c>
      <c r="E468" s="78">
        <v>10000</v>
      </c>
      <c r="F468" s="109">
        <v>0.35</v>
      </c>
      <c r="G468" s="479"/>
      <c r="H468" s="79">
        <f>F468</f>
        <v>0.35</v>
      </c>
      <c r="I468" s="144"/>
      <c r="J468" s="23"/>
    </row>
    <row r="469" spans="1:10" ht="16" x14ac:dyDescent="0.2">
      <c r="A469" s="63"/>
      <c r="B469" s="75"/>
      <c r="C469" s="66"/>
      <c r="D469" s="173"/>
      <c r="E469" s="78"/>
      <c r="F469" s="109"/>
      <c r="G469" s="479"/>
      <c r="H469" s="79"/>
      <c r="I469" s="144"/>
      <c r="J469" s="23"/>
    </row>
    <row r="470" spans="1:10" ht="16" x14ac:dyDescent="0.2">
      <c r="A470" s="63"/>
      <c r="B470" s="75" t="s">
        <v>1020</v>
      </c>
      <c r="C470" s="66" t="s">
        <v>1021</v>
      </c>
      <c r="D470" s="173" t="s">
        <v>411</v>
      </c>
      <c r="E470" s="78">
        <v>250000</v>
      </c>
      <c r="F470" s="109">
        <v>21.84</v>
      </c>
      <c r="G470" s="479">
        <v>0.91</v>
      </c>
      <c r="H470" s="79">
        <f>SUM(F470:G470)</f>
        <v>22.75</v>
      </c>
      <c r="I470" s="144">
        <f>SUM(H470:H471)</f>
        <v>29.05</v>
      </c>
      <c r="J470" s="23"/>
    </row>
    <row r="471" spans="1:10" ht="16" x14ac:dyDescent="0.2">
      <c r="A471" s="63"/>
      <c r="B471" s="75" t="s">
        <v>1020</v>
      </c>
      <c r="C471" s="66" t="s">
        <v>1021</v>
      </c>
      <c r="D471" s="173" t="s">
        <v>417</v>
      </c>
      <c r="E471" s="78">
        <v>50000</v>
      </c>
      <c r="F471" s="109">
        <v>6.3</v>
      </c>
      <c r="G471" s="479"/>
      <c r="H471" s="79">
        <v>6.3</v>
      </c>
      <c r="I471" s="144"/>
      <c r="J471" s="23"/>
    </row>
    <row r="472" spans="1:10" ht="16" x14ac:dyDescent="0.2">
      <c r="A472" s="63"/>
      <c r="B472" s="75"/>
      <c r="C472" s="66"/>
      <c r="D472" s="173"/>
      <c r="E472" s="78"/>
      <c r="F472" s="78"/>
      <c r="G472" s="277"/>
      <c r="H472" s="79"/>
      <c r="I472" s="144"/>
      <c r="J472" s="23"/>
    </row>
    <row r="473" spans="1:10" ht="16" x14ac:dyDescent="0.2">
      <c r="A473" s="63"/>
      <c r="B473" s="75" t="s">
        <v>1086</v>
      </c>
      <c r="C473" s="66" t="s">
        <v>1087</v>
      </c>
      <c r="D473" s="173" t="s">
        <v>411</v>
      </c>
      <c r="E473" s="78">
        <v>250000</v>
      </c>
      <c r="F473" s="78">
        <v>15.84</v>
      </c>
      <c r="G473" s="277">
        <v>0.66</v>
      </c>
      <c r="H473" s="79">
        <v>16.5</v>
      </c>
      <c r="I473" s="144">
        <f>SUM(H473:H474)</f>
        <v>16.920000000000002</v>
      </c>
      <c r="J473" s="23"/>
    </row>
    <row r="474" spans="1:10" ht="16" x14ac:dyDescent="0.2">
      <c r="A474" s="63"/>
      <c r="B474" s="75" t="s">
        <v>1086</v>
      </c>
      <c r="C474" s="66" t="s">
        <v>1087</v>
      </c>
      <c r="D474" s="173" t="s">
        <v>413</v>
      </c>
      <c r="E474" s="78">
        <v>10000</v>
      </c>
      <c r="F474" s="78">
        <v>0.42</v>
      </c>
      <c r="G474" s="277"/>
      <c r="H474" s="79">
        <v>0.42</v>
      </c>
      <c r="I474" s="144"/>
      <c r="J474" s="23"/>
    </row>
    <row r="475" spans="1:10" ht="16" x14ac:dyDescent="0.2">
      <c r="A475" s="63"/>
      <c r="B475" s="75"/>
      <c r="C475" s="66"/>
      <c r="D475" s="173"/>
      <c r="E475" s="78"/>
      <c r="F475" s="78"/>
      <c r="G475" s="277"/>
      <c r="H475" s="79"/>
      <c r="I475" s="144"/>
      <c r="J475" s="23"/>
    </row>
    <row r="476" spans="1:10" ht="16" x14ac:dyDescent="0.2">
      <c r="A476" s="63"/>
      <c r="B476" s="75" t="s">
        <v>537</v>
      </c>
      <c r="C476" s="66" t="s">
        <v>531</v>
      </c>
      <c r="D476" s="173" t="s">
        <v>411</v>
      </c>
      <c r="E476" s="78">
        <v>10000</v>
      </c>
      <c r="F476" s="109">
        <v>0</v>
      </c>
      <c r="G476" s="479">
        <v>3.08</v>
      </c>
      <c r="H476" s="78">
        <f>SUM(F476:G476)</f>
        <v>3.08</v>
      </c>
      <c r="I476" s="144">
        <f>SUM(H476:H479)</f>
        <v>7.11</v>
      </c>
      <c r="J476" s="23"/>
    </row>
    <row r="477" spans="1:10" ht="16" x14ac:dyDescent="0.2">
      <c r="A477" s="63"/>
      <c r="B477" s="75" t="s">
        <v>537</v>
      </c>
      <c r="C477" s="66" t="s">
        <v>531</v>
      </c>
      <c r="D477" s="173" t="s">
        <v>417</v>
      </c>
      <c r="E477" s="78">
        <v>5000</v>
      </c>
      <c r="F477" s="109">
        <v>3.39</v>
      </c>
      <c r="G477" s="479"/>
      <c r="H477" s="78">
        <v>3.39</v>
      </c>
      <c r="I477" s="144"/>
      <c r="J477" s="23"/>
    </row>
    <row r="478" spans="1:10" ht="16" x14ac:dyDescent="0.2">
      <c r="A478" s="63"/>
      <c r="B478" s="75" t="s">
        <v>537</v>
      </c>
      <c r="C478" s="66" t="s">
        <v>531</v>
      </c>
      <c r="D478" s="173" t="s">
        <v>413</v>
      </c>
      <c r="E478" s="78">
        <v>10000</v>
      </c>
      <c r="F478" s="109">
        <v>0.42</v>
      </c>
      <c r="G478" s="479"/>
      <c r="H478" s="78">
        <f>F478</f>
        <v>0.42</v>
      </c>
      <c r="I478" s="144"/>
      <c r="J478" s="23"/>
    </row>
    <row r="479" spans="1:10" ht="16" x14ac:dyDescent="0.2">
      <c r="A479" s="63"/>
      <c r="B479" s="75" t="s">
        <v>537</v>
      </c>
      <c r="C479" s="66" t="s">
        <v>531</v>
      </c>
      <c r="D479" s="173" t="s">
        <v>418</v>
      </c>
      <c r="E479" s="78">
        <v>5000</v>
      </c>
      <c r="F479" s="109">
        <v>0.22</v>
      </c>
      <c r="G479" s="479"/>
      <c r="H479" s="78">
        <f>F479</f>
        <v>0.22</v>
      </c>
      <c r="I479" s="144"/>
      <c r="J479" s="23"/>
    </row>
    <row r="480" spans="1:10" ht="16" x14ac:dyDescent="0.2">
      <c r="A480" s="63"/>
      <c r="B480" s="75"/>
      <c r="C480" s="66"/>
      <c r="D480" s="173"/>
      <c r="E480" s="78"/>
      <c r="F480" s="78"/>
      <c r="G480" s="277"/>
      <c r="H480" s="78"/>
      <c r="I480" s="144"/>
      <c r="J480" s="23"/>
    </row>
    <row r="481" spans="1:10" ht="16" x14ac:dyDescent="0.2">
      <c r="A481" s="63"/>
      <c r="B481" s="75" t="s">
        <v>663</v>
      </c>
      <c r="C481" s="66" t="s">
        <v>662</v>
      </c>
      <c r="D481" s="173" t="s">
        <v>411</v>
      </c>
      <c r="E481" s="78">
        <v>200000</v>
      </c>
      <c r="F481" s="109">
        <v>58.52</v>
      </c>
      <c r="G481" s="479">
        <v>3.08</v>
      </c>
      <c r="H481" s="78">
        <f>F481+G481</f>
        <v>61.6</v>
      </c>
      <c r="I481" s="144">
        <f>SUM(H481:H486)</f>
        <v>104.58</v>
      </c>
      <c r="J481" s="23"/>
    </row>
    <row r="482" spans="1:10" ht="16" x14ac:dyDescent="0.2">
      <c r="A482" s="63"/>
      <c r="B482" s="75" t="s">
        <v>663</v>
      </c>
      <c r="C482" s="66" t="s">
        <v>662</v>
      </c>
      <c r="D482" s="173" t="s">
        <v>417</v>
      </c>
      <c r="E482" s="78">
        <v>50000</v>
      </c>
      <c r="F482" s="109">
        <v>22.05</v>
      </c>
      <c r="G482" s="479"/>
      <c r="H482" s="78">
        <f>F482</f>
        <v>22.05</v>
      </c>
      <c r="I482" s="144"/>
      <c r="J482" s="23"/>
    </row>
    <row r="483" spans="1:10" ht="16" x14ac:dyDescent="0.2">
      <c r="A483" s="63"/>
      <c r="B483" s="75" t="s">
        <v>663</v>
      </c>
      <c r="C483" s="66" t="s">
        <v>662</v>
      </c>
      <c r="D483" s="173" t="s">
        <v>412</v>
      </c>
      <c r="E483" s="78">
        <v>10000</v>
      </c>
      <c r="F483" s="109">
        <v>3.42</v>
      </c>
      <c r="G483" s="479"/>
      <c r="H483" s="78">
        <f>F483</f>
        <v>3.42</v>
      </c>
      <c r="I483" s="144"/>
      <c r="J483" s="23"/>
    </row>
    <row r="484" spans="1:10" ht="16" x14ac:dyDescent="0.2">
      <c r="A484" s="63"/>
      <c r="B484" s="75" t="s">
        <v>663</v>
      </c>
      <c r="C484" s="66" t="s">
        <v>662</v>
      </c>
      <c r="D484" s="173" t="s">
        <v>413</v>
      </c>
      <c r="E484" s="78">
        <v>200000</v>
      </c>
      <c r="F484" s="109">
        <v>8.36</v>
      </c>
      <c r="G484" s="479"/>
      <c r="H484" s="78">
        <f>F484</f>
        <v>8.36</v>
      </c>
      <c r="I484" s="144"/>
      <c r="J484" s="23"/>
    </row>
    <row r="485" spans="1:10" ht="16" x14ac:dyDescent="0.2">
      <c r="A485" s="63"/>
      <c r="B485" s="75" t="s">
        <v>663</v>
      </c>
      <c r="C485" s="66" t="s">
        <v>662</v>
      </c>
      <c r="D485" s="173" t="s">
        <v>418</v>
      </c>
      <c r="E485" s="78">
        <v>200000</v>
      </c>
      <c r="F485" s="109">
        <v>8.8000000000000007</v>
      </c>
      <c r="G485" s="479"/>
      <c r="H485" s="78">
        <f>F485</f>
        <v>8.8000000000000007</v>
      </c>
      <c r="I485" s="144"/>
      <c r="J485" s="23"/>
    </row>
    <row r="486" spans="1:10" ht="16" x14ac:dyDescent="0.2">
      <c r="A486" s="63"/>
      <c r="B486" s="75" t="s">
        <v>663</v>
      </c>
      <c r="C486" s="66" t="s">
        <v>662</v>
      </c>
      <c r="D486" s="173" t="s">
        <v>414</v>
      </c>
      <c r="E486" s="78">
        <v>10000</v>
      </c>
      <c r="F486" s="109">
        <v>0.35</v>
      </c>
      <c r="G486" s="479"/>
      <c r="H486" s="78">
        <f>F486</f>
        <v>0.35</v>
      </c>
      <c r="I486" s="144"/>
      <c r="J486" s="23"/>
    </row>
    <row r="487" spans="1:10" ht="16" x14ac:dyDescent="0.2">
      <c r="A487" s="63"/>
      <c r="B487" s="75"/>
      <c r="C487" s="66"/>
      <c r="D487" s="173"/>
      <c r="E487" s="78"/>
      <c r="F487" s="78"/>
      <c r="G487" s="277"/>
      <c r="H487" s="78"/>
      <c r="I487" s="144"/>
      <c r="J487" s="23"/>
    </row>
    <row r="488" spans="1:10" ht="16" x14ac:dyDescent="0.2">
      <c r="A488" s="63"/>
      <c r="B488" s="75" t="s">
        <v>714</v>
      </c>
      <c r="C488" s="66" t="s">
        <v>708</v>
      </c>
      <c r="D488" s="173" t="s">
        <v>411</v>
      </c>
      <c r="E488" s="78">
        <v>10000</v>
      </c>
      <c r="F488" s="109">
        <v>0</v>
      </c>
      <c r="G488" s="479">
        <v>0.91</v>
      </c>
      <c r="H488" s="78">
        <v>0.91</v>
      </c>
      <c r="I488" s="144">
        <f>H488</f>
        <v>0.91</v>
      </c>
      <c r="J488" s="23"/>
    </row>
    <row r="489" spans="1:10" ht="16" x14ac:dyDescent="0.2">
      <c r="A489" s="63"/>
      <c r="B489" s="75"/>
      <c r="C489" s="66"/>
      <c r="D489" s="66"/>
      <c r="E489" s="78"/>
      <c r="F489" s="78"/>
      <c r="G489" s="277"/>
      <c r="H489" s="79"/>
      <c r="I489" s="144"/>
      <c r="J489" s="23"/>
    </row>
    <row r="490" spans="1:10" ht="16" x14ac:dyDescent="0.2">
      <c r="A490" s="63"/>
      <c r="B490" s="75" t="s">
        <v>618</v>
      </c>
      <c r="C490" s="66" t="s">
        <v>206</v>
      </c>
      <c r="D490" s="66" t="s">
        <v>411</v>
      </c>
      <c r="E490" s="78">
        <v>180000</v>
      </c>
      <c r="F490" s="109">
        <f>H490-G490</f>
        <v>21.419999999999998</v>
      </c>
      <c r="G490" s="479">
        <v>1.26</v>
      </c>
      <c r="H490" s="78">
        <v>22.68</v>
      </c>
      <c r="I490" s="144">
        <f>SUM(H490:H495)</f>
        <v>92.83</v>
      </c>
      <c r="J490" s="23"/>
    </row>
    <row r="491" spans="1:10" ht="16" x14ac:dyDescent="0.2">
      <c r="A491" s="63"/>
      <c r="B491" s="75" t="s">
        <v>618</v>
      </c>
      <c r="C491" s="66" t="s">
        <v>206</v>
      </c>
      <c r="D491" s="173" t="s">
        <v>417</v>
      </c>
      <c r="E491" s="78">
        <v>180000</v>
      </c>
      <c r="F491" s="109">
        <v>50.94</v>
      </c>
      <c r="G491" s="479"/>
      <c r="H491" s="79">
        <f>F491</f>
        <v>50.94</v>
      </c>
      <c r="I491" s="144"/>
      <c r="J491" s="23"/>
    </row>
    <row r="492" spans="1:10" ht="16" x14ac:dyDescent="0.2">
      <c r="A492" s="63"/>
      <c r="B492" s="75" t="s">
        <v>618</v>
      </c>
      <c r="C492" s="66" t="s">
        <v>206</v>
      </c>
      <c r="D492" s="173" t="s">
        <v>412</v>
      </c>
      <c r="E492" s="78">
        <v>10000</v>
      </c>
      <c r="F492" s="109">
        <v>3.42</v>
      </c>
      <c r="G492" s="479"/>
      <c r="H492" s="79">
        <f>F492</f>
        <v>3.42</v>
      </c>
      <c r="I492" s="144"/>
      <c r="J492" s="23"/>
    </row>
    <row r="493" spans="1:10" ht="16" x14ac:dyDescent="0.2">
      <c r="A493" s="63"/>
      <c r="B493" s="75" t="s">
        <v>618</v>
      </c>
      <c r="C493" s="66" t="s">
        <v>206</v>
      </c>
      <c r="D493" s="173" t="s">
        <v>413</v>
      </c>
      <c r="E493" s="78">
        <v>180000</v>
      </c>
      <c r="F493" s="109">
        <v>7.52</v>
      </c>
      <c r="G493" s="479"/>
      <c r="H493" s="79">
        <f>F493</f>
        <v>7.52</v>
      </c>
      <c r="I493" s="144"/>
      <c r="J493" s="23"/>
    </row>
    <row r="494" spans="1:10" ht="16" x14ac:dyDescent="0.2">
      <c r="A494" s="63"/>
      <c r="B494" s="75" t="s">
        <v>618</v>
      </c>
      <c r="C494" s="66" t="s">
        <v>206</v>
      </c>
      <c r="D494" s="173" t="s">
        <v>418</v>
      </c>
      <c r="E494" s="78">
        <v>180000</v>
      </c>
      <c r="F494" s="109">
        <v>7.92</v>
      </c>
      <c r="G494" s="479"/>
      <c r="H494" s="79">
        <f>F494</f>
        <v>7.92</v>
      </c>
      <c r="I494" s="144"/>
      <c r="J494" s="23"/>
    </row>
    <row r="495" spans="1:10" ht="16" x14ac:dyDescent="0.2">
      <c r="A495" s="63"/>
      <c r="B495" s="75" t="s">
        <v>618</v>
      </c>
      <c r="C495" s="66" t="s">
        <v>206</v>
      </c>
      <c r="D495" s="173" t="s">
        <v>414</v>
      </c>
      <c r="E495" s="78">
        <v>10000</v>
      </c>
      <c r="F495" s="109">
        <v>0.35</v>
      </c>
      <c r="G495" s="479"/>
      <c r="H495" s="79">
        <f>F495</f>
        <v>0.35</v>
      </c>
      <c r="I495" s="144"/>
      <c r="J495" s="23"/>
    </row>
    <row r="496" spans="1:10" ht="16" x14ac:dyDescent="0.2">
      <c r="A496" s="63"/>
      <c r="B496" s="75"/>
      <c r="C496" s="66"/>
      <c r="D496" s="66"/>
      <c r="E496" s="78"/>
      <c r="F496" s="78"/>
      <c r="G496" s="277"/>
      <c r="H496" s="79"/>
      <c r="I496" s="144"/>
      <c r="J496" s="23"/>
    </row>
    <row r="497" spans="1:10" ht="16" x14ac:dyDescent="0.2">
      <c r="A497" s="63"/>
      <c r="B497" s="75" t="s">
        <v>619</v>
      </c>
      <c r="C497" s="66" t="s">
        <v>204</v>
      </c>
      <c r="D497" s="66" t="s">
        <v>411</v>
      </c>
      <c r="E497" s="78">
        <v>180000</v>
      </c>
      <c r="F497" s="109">
        <f>H497-G497</f>
        <v>34.17</v>
      </c>
      <c r="G497" s="479">
        <v>2.0099999999999998</v>
      </c>
      <c r="H497" s="78">
        <v>36.18</v>
      </c>
      <c r="I497" s="144">
        <f>SUM(H497:H502)</f>
        <v>166.09999999999997</v>
      </c>
      <c r="J497" s="23"/>
    </row>
    <row r="498" spans="1:10" ht="16" x14ac:dyDescent="0.2">
      <c r="A498" s="63"/>
      <c r="B498" s="75" t="s">
        <v>619</v>
      </c>
      <c r="C498" s="66" t="s">
        <v>204</v>
      </c>
      <c r="D498" s="173" t="s">
        <v>417</v>
      </c>
      <c r="E498" s="78">
        <v>180000</v>
      </c>
      <c r="F498" s="109">
        <v>121.86</v>
      </c>
      <c r="G498" s="479"/>
      <c r="H498" s="79">
        <f>F498</f>
        <v>121.86</v>
      </c>
      <c r="I498" s="144"/>
      <c r="J498" s="23"/>
    </row>
    <row r="499" spans="1:10" ht="16" x14ac:dyDescent="0.2">
      <c r="A499" s="63"/>
      <c r="B499" s="75" t="s">
        <v>619</v>
      </c>
      <c r="C499" s="66" t="s">
        <v>204</v>
      </c>
      <c r="D499" s="173" t="s">
        <v>412</v>
      </c>
      <c r="E499" s="78">
        <v>10000</v>
      </c>
      <c r="F499" s="109">
        <v>3.42</v>
      </c>
      <c r="G499" s="479"/>
      <c r="H499" s="79">
        <f>F499</f>
        <v>3.42</v>
      </c>
      <c r="I499" s="144"/>
      <c r="J499" s="23"/>
    </row>
    <row r="500" spans="1:10" ht="16" x14ac:dyDescent="0.2">
      <c r="A500" s="63"/>
      <c r="B500" s="75" t="s">
        <v>619</v>
      </c>
      <c r="C500" s="66" t="s">
        <v>204</v>
      </c>
      <c r="D500" s="173" t="s">
        <v>413</v>
      </c>
      <c r="E500" s="78">
        <v>50000</v>
      </c>
      <c r="F500" s="109">
        <v>2.09</v>
      </c>
      <c r="G500" s="479"/>
      <c r="H500" s="79">
        <f>F500</f>
        <v>2.09</v>
      </c>
      <c r="I500" s="144"/>
      <c r="J500" s="23"/>
    </row>
    <row r="501" spans="1:10" ht="16" x14ac:dyDescent="0.2">
      <c r="A501" s="63"/>
      <c r="B501" s="75" t="s">
        <v>619</v>
      </c>
      <c r="C501" s="66" t="s">
        <v>204</v>
      </c>
      <c r="D501" s="173" t="s">
        <v>418</v>
      </c>
      <c r="E501" s="78">
        <v>50000</v>
      </c>
      <c r="F501" s="109">
        <v>2.2000000000000002</v>
      </c>
      <c r="G501" s="479"/>
      <c r="H501" s="79">
        <f>F501</f>
        <v>2.2000000000000002</v>
      </c>
      <c r="I501" s="144"/>
      <c r="J501" s="23"/>
    </row>
    <row r="502" spans="1:10" ht="16" x14ac:dyDescent="0.2">
      <c r="A502" s="63"/>
      <c r="B502" s="75" t="s">
        <v>619</v>
      </c>
      <c r="C502" s="66" t="s">
        <v>204</v>
      </c>
      <c r="D502" s="173" t="s">
        <v>414</v>
      </c>
      <c r="E502" s="78">
        <v>10000</v>
      </c>
      <c r="F502" s="109">
        <v>0.35</v>
      </c>
      <c r="G502" s="479"/>
      <c r="H502" s="79">
        <f>F502</f>
        <v>0.35</v>
      </c>
      <c r="I502" s="144"/>
      <c r="J502" s="23"/>
    </row>
    <row r="503" spans="1:10" ht="16" x14ac:dyDescent="0.2">
      <c r="A503" s="63"/>
      <c r="B503" s="75"/>
      <c r="C503" s="66"/>
      <c r="D503" s="173"/>
      <c r="E503" s="78"/>
      <c r="F503" s="78"/>
      <c r="G503" s="277"/>
      <c r="H503" s="79"/>
      <c r="I503" s="144"/>
      <c r="J503" s="23"/>
    </row>
    <row r="504" spans="1:10" ht="16" x14ac:dyDescent="0.2">
      <c r="A504" s="63"/>
      <c r="B504" s="75" t="s">
        <v>620</v>
      </c>
      <c r="C504" s="66" t="s">
        <v>451</v>
      </c>
      <c r="D504" s="173" t="s">
        <v>411</v>
      </c>
      <c r="E504" s="78">
        <v>370000</v>
      </c>
      <c r="F504" s="109">
        <f>H504-G504</f>
        <v>23.76</v>
      </c>
      <c r="G504" s="479">
        <v>0.66</v>
      </c>
      <c r="H504" s="78">
        <v>24.42</v>
      </c>
      <c r="I504" s="144">
        <f>SUM(H504:H505)</f>
        <v>39.89</v>
      </c>
      <c r="J504" s="23"/>
    </row>
    <row r="505" spans="1:10" ht="16" x14ac:dyDescent="0.2">
      <c r="A505" s="63"/>
      <c r="B505" s="75" t="s">
        <v>620</v>
      </c>
      <c r="C505" s="66" t="s">
        <v>451</v>
      </c>
      <c r="D505" s="173" t="s">
        <v>413</v>
      </c>
      <c r="E505" s="78">
        <v>370000</v>
      </c>
      <c r="F505" s="109">
        <v>15.47</v>
      </c>
      <c r="G505" s="479"/>
      <c r="H505" s="78">
        <f>F505</f>
        <v>15.47</v>
      </c>
      <c r="I505" s="144"/>
      <c r="J505" s="23"/>
    </row>
    <row r="506" spans="1:10" ht="16" x14ac:dyDescent="0.2">
      <c r="A506" s="63"/>
      <c r="B506" s="75"/>
      <c r="C506" s="66"/>
      <c r="D506" s="173"/>
      <c r="E506" s="78"/>
      <c r="F506" s="78"/>
      <c r="G506" s="277"/>
      <c r="H506" s="78"/>
      <c r="I506" s="144"/>
      <c r="J506" s="23"/>
    </row>
    <row r="507" spans="1:10" ht="16" x14ac:dyDescent="0.2">
      <c r="A507" s="63"/>
      <c r="B507" s="75" t="s">
        <v>665</v>
      </c>
      <c r="C507" s="66" t="s">
        <v>664</v>
      </c>
      <c r="D507" s="124" t="s">
        <v>411</v>
      </c>
      <c r="E507" s="78">
        <v>10000</v>
      </c>
      <c r="F507" s="109">
        <f>H507-G507</f>
        <v>0</v>
      </c>
      <c r="G507" s="479">
        <v>0.91</v>
      </c>
      <c r="H507" s="78">
        <v>0.91</v>
      </c>
      <c r="I507" s="144">
        <f>SUM(H507:H507)</f>
        <v>0.91</v>
      </c>
      <c r="J507" s="23"/>
    </row>
    <row r="508" spans="1:10" ht="16" x14ac:dyDescent="0.2">
      <c r="A508" s="63"/>
      <c r="B508" s="75"/>
      <c r="C508" s="66"/>
      <c r="D508" s="66"/>
      <c r="E508" s="79"/>
      <c r="F508" s="78"/>
      <c r="G508" s="277"/>
      <c r="H508" s="79"/>
      <c r="I508" s="144"/>
      <c r="J508" s="23"/>
    </row>
    <row r="509" spans="1:10" ht="16" x14ac:dyDescent="0.2">
      <c r="A509" s="63"/>
      <c r="B509" s="75" t="s">
        <v>715</v>
      </c>
      <c r="C509" s="66" t="s">
        <v>709</v>
      </c>
      <c r="D509" s="66" t="s">
        <v>411</v>
      </c>
      <c r="E509" s="79">
        <v>10000</v>
      </c>
      <c r="F509" s="78">
        <v>0</v>
      </c>
      <c r="G509" s="277">
        <v>1.26</v>
      </c>
      <c r="H509" s="79">
        <v>1.26</v>
      </c>
      <c r="I509" s="144">
        <f>SUM(H509:H514)</f>
        <v>20.62</v>
      </c>
      <c r="J509" s="23"/>
    </row>
    <row r="510" spans="1:10" ht="16" x14ac:dyDescent="0.2">
      <c r="A510" s="63"/>
      <c r="B510" s="75" t="s">
        <v>715</v>
      </c>
      <c r="C510" s="66" t="s">
        <v>709</v>
      </c>
      <c r="D510" s="66" t="s">
        <v>417</v>
      </c>
      <c r="E510" s="79">
        <v>10000</v>
      </c>
      <c r="F510" s="78">
        <v>2.83</v>
      </c>
      <c r="G510" s="277"/>
      <c r="H510" s="79">
        <v>2.83</v>
      </c>
      <c r="I510" s="144"/>
      <c r="J510" s="23"/>
    </row>
    <row r="511" spans="1:10" ht="16" x14ac:dyDescent="0.2">
      <c r="A511" s="63"/>
      <c r="B511" s="75" t="s">
        <v>715</v>
      </c>
      <c r="C511" s="66" t="s">
        <v>709</v>
      </c>
      <c r="D511" s="66" t="s">
        <v>412</v>
      </c>
      <c r="E511" s="79">
        <v>10000</v>
      </c>
      <c r="F511" s="78">
        <v>3.42</v>
      </c>
      <c r="G511" s="277"/>
      <c r="H511" s="79">
        <v>3.42</v>
      </c>
      <c r="I511" s="144"/>
      <c r="J511" s="23"/>
    </row>
    <row r="512" spans="1:10" ht="16" x14ac:dyDescent="0.2">
      <c r="A512" s="63"/>
      <c r="B512" s="75" t="s">
        <v>715</v>
      </c>
      <c r="C512" s="66" t="s">
        <v>709</v>
      </c>
      <c r="D512" s="66" t="s">
        <v>413</v>
      </c>
      <c r="E512" s="79">
        <v>200000</v>
      </c>
      <c r="F512" s="78">
        <v>8.36</v>
      </c>
      <c r="G512" s="277">
        <v>0</v>
      </c>
      <c r="H512" s="79">
        <v>8.36</v>
      </c>
      <c r="I512" s="144"/>
      <c r="J512" s="23"/>
    </row>
    <row r="513" spans="1:10" ht="16" x14ac:dyDescent="0.2">
      <c r="A513" s="63"/>
      <c r="B513" s="75" t="s">
        <v>715</v>
      </c>
      <c r="C513" s="66" t="s">
        <v>709</v>
      </c>
      <c r="D513" s="66" t="s">
        <v>418</v>
      </c>
      <c r="E513" s="79">
        <v>100000</v>
      </c>
      <c r="F513" s="78">
        <v>4.4000000000000004</v>
      </c>
      <c r="G513" s="277"/>
      <c r="H513" s="79">
        <v>4.4000000000000004</v>
      </c>
      <c r="I513" s="144"/>
      <c r="J513" s="23"/>
    </row>
    <row r="514" spans="1:10" ht="16" x14ac:dyDescent="0.2">
      <c r="A514" s="63"/>
      <c r="B514" s="75" t="s">
        <v>715</v>
      </c>
      <c r="C514" s="66" t="s">
        <v>709</v>
      </c>
      <c r="D514" s="66" t="s">
        <v>414</v>
      </c>
      <c r="E514" s="79">
        <v>10000</v>
      </c>
      <c r="F514" s="78">
        <v>0.35</v>
      </c>
      <c r="G514" s="277"/>
      <c r="H514" s="79">
        <v>0.35</v>
      </c>
      <c r="I514" s="144"/>
      <c r="J514" s="23"/>
    </row>
    <row r="515" spans="1:10" ht="16" x14ac:dyDescent="0.2">
      <c r="A515" s="63"/>
      <c r="B515" s="75"/>
      <c r="C515" s="66"/>
      <c r="D515" s="66"/>
      <c r="E515" s="79"/>
      <c r="F515" s="78"/>
      <c r="G515" s="277"/>
      <c r="H515" s="79"/>
      <c r="I515" s="144"/>
      <c r="J515" s="23"/>
    </row>
    <row r="516" spans="1:10" ht="16" x14ac:dyDescent="0.2">
      <c r="A516" s="63"/>
      <c r="B516" s="75" t="s">
        <v>622</v>
      </c>
      <c r="C516" s="66" t="s">
        <v>166</v>
      </c>
      <c r="D516" s="66" t="s">
        <v>411</v>
      </c>
      <c r="E516" s="78">
        <v>100000</v>
      </c>
      <c r="F516" s="109">
        <f>H516-G516</f>
        <v>5.9399999999999995</v>
      </c>
      <c r="G516" s="479">
        <v>0.66</v>
      </c>
      <c r="H516" s="78">
        <v>6.6</v>
      </c>
      <c r="I516" s="144">
        <f>SUM(H516:H517)</f>
        <v>10.78</v>
      </c>
      <c r="J516" s="23"/>
    </row>
    <row r="517" spans="1:10" ht="16" x14ac:dyDescent="0.2">
      <c r="A517" s="63"/>
      <c r="B517" s="75" t="s">
        <v>622</v>
      </c>
      <c r="C517" s="66" t="s">
        <v>166</v>
      </c>
      <c r="D517" s="66" t="s">
        <v>413</v>
      </c>
      <c r="E517" s="78">
        <v>100000</v>
      </c>
      <c r="F517" s="109">
        <v>4.18</v>
      </c>
      <c r="G517" s="479"/>
      <c r="H517" s="78">
        <f>F517</f>
        <v>4.18</v>
      </c>
      <c r="I517" s="144"/>
      <c r="J517" s="23"/>
    </row>
    <row r="518" spans="1:10" ht="16" x14ac:dyDescent="0.2">
      <c r="A518" s="63"/>
      <c r="B518" s="75"/>
      <c r="C518" s="66"/>
      <c r="D518" s="66"/>
      <c r="E518" s="78"/>
      <c r="F518" s="78"/>
      <c r="G518" s="277"/>
      <c r="H518" s="78"/>
      <c r="I518" s="144"/>
      <c r="J518" s="23"/>
    </row>
    <row r="519" spans="1:10" ht="16" x14ac:dyDescent="0.2">
      <c r="A519" s="63"/>
      <c r="B519" s="75" t="s">
        <v>723</v>
      </c>
      <c r="C519" s="66" t="s">
        <v>746</v>
      </c>
      <c r="D519" s="66" t="s">
        <v>411</v>
      </c>
      <c r="E519" s="78">
        <v>10000</v>
      </c>
      <c r="F519" s="109">
        <v>0</v>
      </c>
      <c r="G519" s="479">
        <v>0.91</v>
      </c>
      <c r="H519" s="78">
        <f>SUM(F519:G519)</f>
        <v>0.91</v>
      </c>
      <c r="I519" s="144">
        <f>H519</f>
        <v>0.91</v>
      </c>
      <c r="J519" s="23"/>
    </row>
    <row r="520" spans="1:10" ht="16" x14ac:dyDescent="0.2">
      <c r="A520" s="63"/>
      <c r="B520" s="75"/>
      <c r="C520" s="66"/>
      <c r="D520" s="66"/>
      <c r="E520" s="79"/>
      <c r="F520" s="78"/>
      <c r="G520" s="277"/>
      <c r="H520" s="79"/>
      <c r="I520" s="144"/>
      <c r="J520" s="23"/>
    </row>
    <row r="521" spans="1:10" ht="16" x14ac:dyDescent="0.2">
      <c r="A521" s="63"/>
      <c r="B521" s="75" t="s">
        <v>623</v>
      </c>
      <c r="C521" s="66" t="s">
        <v>86</v>
      </c>
      <c r="D521" s="66" t="s">
        <v>411</v>
      </c>
      <c r="E521" s="78">
        <v>10000</v>
      </c>
      <c r="F521" s="109">
        <v>0</v>
      </c>
      <c r="G521" s="479">
        <v>3.08</v>
      </c>
      <c r="H521" s="78">
        <v>3.08</v>
      </c>
      <c r="I521" s="144">
        <f>SUM(H521:H522)</f>
        <v>3.5</v>
      </c>
      <c r="J521" s="211"/>
    </row>
    <row r="522" spans="1:10" ht="16" x14ac:dyDescent="0.2">
      <c r="A522" s="122"/>
      <c r="B522" s="75" t="s">
        <v>623</v>
      </c>
      <c r="C522" s="66" t="s">
        <v>86</v>
      </c>
      <c r="D522" s="124" t="s">
        <v>413</v>
      </c>
      <c r="E522" s="152">
        <v>10000</v>
      </c>
      <c r="F522" s="109">
        <v>0.42</v>
      </c>
      <c r="G522" s="479"/>
      <c r="H522" s="79">
        <f>F522</f>
        <v>0.42</v>
      </c>
      <c r="I522" s="144"/>
      <c r="J522" s="23"/>
    </row>
    <row r="523" spans="1:10" ht="16" x14ac:dyDescent="0.2">
      <c r="A523" s="122"/>
      <c r="B523" s="75"/>
      <c r="C523" s="66"/>
      <c r="D523" s="124"/>
      <c r="E523" s="152"/>
      <c r="F523" s="109"/>
      <c r="G523" s="479"/>
      <c r="H523" s="79"/>
      <c r="I523" s="144"/>
      <c r="J523" s="23"/>
    </row>
    <row r="524" spans="1:10" ht="16" x14ac:dyDescent="0.2">
      <c r="A524" s="122"/>
      <c r="B524" s="75" t="s">
        <v>1088</v>
      </c>
      <c r="C524" s="66" t="s">
        <v>1089</v>
      </c>
      <c r="D524" s="124" t="s">
        <v>411</v>
      </c>
      <c r="E524" s="152">
        <v>10000</v>
      </c>
      <c r="F524" s="109">
        <v>0</v>
      </c>
      <c r="G524" s="479">
        <v>3.08</v>
      </c>
      <c r="H524" s="79">
        <v>3.08</v>
      </c>
      <c r="I524" s="144">
        <f>SUM(H524:H529)</f>
        <v>10.48</v>
      </c>
      <c r="J524" s="23" t="s">
        <v>1094</v>
      </c>
    </row>
    <row r="525" spans="1:10" ht="16" x14ac:dyDescent="0.2">
      <c r="A525" s="122"/>
      <c r="B525" s="75" t="s">
        <v>1088</v>
      </c>
      <c r="C525" s="66" t="s">
        <v>1089</v>
      </c>
      <c r="D525" s="124" t="s">
        <v>417</v>
      </c>
      <c r="E525" s="152">
        <v>5000</v>
      </c>
      <c r="F525" s="109">
        <v>5.79</v>
      </c>
      <c r="G525" s="479"/>
      <c r="H525" s="78">
        <v>5.79</v>
      </c>
      <c r="I525" s="144"/>
      <c r="J525" s="23"/>
    </row>
    <row r="526" spans="1:10" ht="16" x14ac:dyDescent="0.2">
      <c r="A526" s="122"/>
      <c r="B526" s="75" t="s">
        <v>1088</v>
      </c>
      <c r="C526" s="66" t="s">
        <v>1089</v>
      </c>
      <c r="D526" s="124" t="s">
        <v>412</v>
      </c>
      <c r="E526" s="152">
        <v>2000</v>
      </c>
      <c r="F526" s="109">
        <v>0.68</v>
      </c>
      <c r="G526" s="479"/>
      <c r="H526" s="78">
        <v>0.68</v>
      </c>
      <c r="I526" s="144"/>
      <c r="J526" s="23"/>
    </row>
    <row r="527" spans="1:10" ht="16" x14ac:dyDescent="0.2">
      <c r="A527" s="122"/>
      <c r="B527" s="75" t="s">
        <v>1088</v>
      </c>
      <c r="C527" s="66" t="s">
        <v>1089</v>
      </c>
      <c r="D527" s="124" t="s">
        <v>413</v>
      </c>
      <c r="E527" s="152">
        <v>10000</v>
      </c>
      <c r="F527" s="109">
        <v>0.42</v>
      </c>
      <c r="G527" s="479"/>
      <c r="H527" s="78">
        <v>0.42</v>
      </c>
      <c r="I527" s="144"/>
      <c r="J527" s="23"/>
    </row>
    <row r="528" spans="1:10" ht="16" x14ac:dyDescent="0.2">
      <c r="A528" s="122"/>
      <c r="B528" s="75" t="s">
        <v>1088</v>
      </c>
      <c r="C528" s="66" t="s">
        <v>1089</v>
      </c>
      <c r="D528" s="124" t="s">
        <v>418</v>
      </c>
      <c r="E528" s="152">
        <v>10000</v>
      </c>
      <c r="F528" s="109">
        <v>0.44</v>
      </c>
      <c r="G528" s="479"/>
      <c r="H528" s="78">
        <v>0.44</v>
      </c>
      <c r="I528" s="144"/>
      <c r="J528" s="23"/>
    </row>
    <row r="529" spans="1:16384" ht="16" x14ac:dyDescent="0.2">
      <c r="A529" s="122"/>
      <c r="B529" s="75" t="s">
        <v>1088</v>
      </c>
      <c r="C529" s="66" t="s">
        <v>1089</v>
      </c>
      <c r="D529" s="124" t="s">
        <v>414</v>
      </c>
      <c r="E529" s="152">
        <v>2000</v>
      </c>
      <c r="F529" s="109">
        <v>7.0000000000000007E-2</v>
      </c>
      <c r="G529" s="479"/>
      <c r="H529" s="78">
        <v>7.0000000000000007E-2</v>
      </c>
      <c r="I529" s="144"/>
      <c r="J529" s="23"/>
    </row>
    <row r="530" spans="1:16384" ht="16" x14ac:dyDescent="0.2">
      <c r="A530" s="122"/>
      <c r="B530" s="75"/>
      <c r="C530" s="66"/>
      <c r="D530" s="124"/>
      <c r="E530" s="152"/>
      <c r="F530" s="109"/>
      <c r="G530" s="479"/>
      <c r="H530" s="79"/>
      <c r="I530" s="144"/>
      <c r="J530" s="23"/>
    </row>
    <row r="531" spans="1:16384" ht="16" x14ac:dyDescent="0.2">
      <c r="A531" s="122"/>
      <c r="B531" s="75" t="s">
        <v>1090</v>
      </c>
      <c r="C531" s="66" t="s">
        <v>1091</v>
      </c>
      <c r="D531" s="124" t="s">
        <v>411</v>
      </c>
      <c r="E531" s="152">
        <v>250000</v>
      </c>
      <c r="F531" s="109">
        <v>12.72</v>
      </c>
      <c r="G531" s="479">
        <v>0.53</v>
      </c>
      <c r="H531" s="79">
        <v>13.25</v>
      </c>
      <c r="I531" s="144">
        <v>13.25</v>
      </c>
      <c r="J531" s="23"/>
    </row>
    <row r="532" spans="1:16384" ht="16" x14ac:dyDescent="0.2">
      <c r="A532" s="122"/>
      <c r="B532" s="75"/>
      <c r="C532" s="66"/>
      <c r="D532" s="124"/>
      <c r="E532" s="152"/>
      <c r="F532" s="109"/>
      <c r="G532" s="479"/>
      <c r="H532" s="79"/>
      <c r="I532" s="144"/>
      <c r="J532" s="23"/>
    </row>
    <row r="533" spans="1:16384" ht="16" x14ac:dyDescent="0.2">
      <c r="A533" s="122"/>
      <c r="B533" s="75" t="s">
        <v>929</v>
      </c>
      <c r="C533" s="66" t="s">
        <v>526</v>
      </c>
      <c r="D533" s="124" t="s">
        <v>411</v>
      </c>
      <c r="E533" s="152">
        <v>10000</v>
      </c>
      <c r="F533" s="109">
        <v>0</v>
      </c>
      <c r="G533" s="479">
        <v>0.66</v>
      </c>
      <c r="H533" s="79">
        <v>0.66</v>
      </c>
      <c r="I533" s="144">
        <f>SUM(H533:H535)</f>
        <v>9.51</v>
      </c>
      <c r="J533" s="23"/>
    </row>
    <row r="534" spans="1:16384" ht="16" x14ac:dyDescent="0.2">
      <c r="A534" s="122"/>
      <c r="B534" s="75" t="s">
        <v>929</v>
      </c>
      <c r="C534" s="66" t="s">
        <v>526</v>
      </c>
      <c r="D534" s="124" t="s">
        <v>412</v>
      </c>
      <c r="E534" s="152">
        <v>10000</v>
      </c>
      <c r="F534" s="109">
        <v>3.42</v>
      </c>
      <c r="G534" s="479"/>
      <c r="H534" s="79">
        <v>3.42</v>
      </c>
      <c r="I534" s="144"/>
      <c r="J534" s="23"/>
    </row>
    <row r="535" spans="1:16384" ht="16" x14ac:dyDescent="0.2">
      <c r="A535" s="122"/>
      <c r="B535" s="75" t="s">
        <v>929</v>
      </c>
      <c r="C535" s="66" t="s">
        <v>526</v>
      </c>
      <c r="D535" s="124" t="s">
        <v>413</v>
      </c>
      <c r="E535" s="152">
        <v>130000</v>
      </c>
      <c r="F535" s="109">
        <v>5.43</v>
      </c>
      <c r="G535" s="479"/>
      <c r="H535" s="79">
        <v>5.43</v>
      </c>
      <c r="I535" s="144"/>
      <c r="J535" s="23"/>
    </row>
    <row r="536" spans="1:16384" ht="16" x14ac:dyDescent="0.2">
      <c r="A536" s="122"/>
      <c r="B536" s="123"/>
      <c r="C536" s="124"/>
      <c r="D536" s="124"/>
      <c r="E536" s="152"/>
      <c r="F536" s="78"/>
      <c r="G536" s="277"/>
      <c r="H536" s="79"/>
      <c r="I536" s="144"/>
      <c r="J536" s="23"/>
    </row>
    <row r="537" spans="1:16384" ht="16" x14ac:dyDescent="0.2">
      <c r="A537" s="136"/>
      <c r="B537" s="137"/>
      <c r="C537" s="134" t="s">
        <v>400</v>
      </c>
      <c r="D537" s="134"/>
      <c r="E537" s="153"/>
      <c r="F537" s="79"/>
      <c r="G537" s="481"/>
      <c r="H537" s="79"/>
      <c r="I537" s="144">
        <f>SUM(I5:I536)</f>
        <v>3244.0200000000009</v>
      </c>
      <c r="J537" s="231"/>
    </row>
    <row r="538" spans="1:16384" ht="16" x14ac:dyDescent="0.2">
      <c r="A538" s="23"/>
      <c r="B538" s="23"/>
      <c r="C538" s="23"/>
      <c r="D538" s="66"/>
      <c r="E538" s="79"/>
      <c r="F538" s="78"/>
      <c r="G538" s="277"/>
      <c r="H538" s="79"/>
      <c r="I538" s="144"/>
      <c r="J538" s="23"/>
    </row>
    <row r="539" spans="1:16384" ht="16" x14ac:dyDescent="0.2">
      <c r="A539" s="131"/>
      <c r="B539" s="137"/>
      <c r="C539" s="134" t="s">
        <v>400</v>
      </c>
      <c r="D539" s="134"/>
      <c r="E539" s="153"/>
      <c r="F539" s="153"/>
      <c r="G539" s="153">
        <f>SUM(G5:G537)</f>
        <v>389.93000000000006</v>
      </c>
      <c r="H539" s="135"/>
      <c r="J539" s="133"/>
    </row>
    <row r="540" spans="1:16384" ht="16" x14ac:dyDescent="0.2">
      <c r="A540" s="596"/>
      <c r="B540" s="597"/>
      <c r="C540" s="598"/>
      <c r="D540" s="143"/>
      <c r="E540" s="154"/>
      <c r="F540" s="162"/>
      <c r="G540" s="490"/>
      <c r="H540" s="93"/>
      <c r="I540" s="144">
        <f>SUM(I537:I537)</f>
        <v>3244.0200000000009</v>
      </c>
      <c r="J540" s="94"/>
    </row>
    <row r="541" spans="1:16384" ht="16" x14ac:dyDescent="0.2">
      <c r="A541" s="599" t="s">
        <v>439</v>
      </c>
      <c r="B541" s="600"/>
      <c r="C541" s="601"/>
      <c r="D541" s="259"/>
      <c r="E541" s="265"/>
      <c r="F541" s="264"/>
      <c r="G541" s="482"/>
      <c r="H541" s="264"/>
      <c r="I541" s="264">
        <f>SUM(I542:I588)</f>
        <v>180.6</v>
      </c>
      <c r="J541" s="261"/>
    </row>
    <row r="542" spans="1:16384" ht="16" x14ac:dyDescent="0.2">
      <c r="A542" s="23"/>
      <c r="B542" s="75" t="s">
        <v>1080</v>
      </c>
      <c r="C542" s="66" t="s">
        <v>1081</v>
      </c>
      <c r="D542" s="66" t="s">
        <v>1104</v>
      </c>
      <c r="E542" s="79">
        <v>390000</v>
      </c>
      <c r="F542" s="109">
        <v>17.16</v>
      </c>
      <c r="G542" s="174"/>
      <c r="H542" s="78">
        <v>17.16</v>
      </c>
      <c r="I542" s="144">
        <v>17.16</v>
      </c>
      <c r="J542" s="23" t="s">
        <v>1107</v>
      </c>
    </row>
    <row r="543" spans="1:16384" ht="16" x14ac:dyDescent="0.2">
      <c r="A543" s="75"/>
      <c r="B543" s="75" t="s">
        <v>1105</v>
      </c>
      <c r="C543" s="66" t="s">
        <v>1106</v>
      </c>
      <c r="D543" s="66" t="s">
        <v>411</v>
      </c>
      <c r="E543" s="79">
        <v>10000</v>
      </c>
      <c r="F543" s="109">
        <v>0</v>
      </c>
      <c r="G543" s="479">
        <v>2.0099999999999998</v>
      </c>
      <c r="H543" s="78">
        <v>2.0099999999999998</v>
      </c>
      <c r="I543" s="144">
        <f>SUM(H543:H547)</f>
        <v>6.39</v>
      </c>
      <c r="J543" s="66"/>
      <c r="K543" s="66"/>
      <c r="L543" s="79"/>
      <c r="M543" s="109"/>
      <c r="N543" s="479"/>
      <c r="O543" s="78"/>
      <c r="P543" s="144"/>
      <c r="Q543" s="75"/>
      <c r="R543" s="66"/>
      <c r="S543" s="66"/>
      <c r="T543" s="79"/>
      <c r="U543" s="109"/>
      <c r="V543" s="479"/>
      <c r="W543" s="78"/>
      <c r="X543" s="144"/>
      <c r="Y543" s="75"/>
      <c r="Z543" s="66"/>
      <c r="AA543" s="66"/>
      <c r="AB543" s="79"/>
      <c r="AC543" s="109"/>
      <c r="AD543" s="479"/>
      <c r="AE543" s="78"/>
      <c r="AF543" s="144"/>
      <c r="AG543" s="75"/>
      <c r="AH543" s="66"/>
      <c r="AI543" s="66"/>
      <c r="AJ543" s="79"/>
      <c r="AK543" s="109"/>
      <c r="AL543" s="479"/>
      <c r="AM543" s="78"/>
      <c r="AN543" s="144"/>
      <c r="AO543" s="75"/>
      <c r="AP543" s="66"/>
      <c r="AQ543" s="66"/>
      <c r="AR543" s="79"/>
      <c r="AS543" s="109"/>
      <c r="AT543" s="479"/>
      <c r="AU543" s="78"/>
      <c r="AV543" s="144"/>
      <c r="AW543" s="75"/>
      <c r="AX543" s="66"/>
      <c r="AY543" s="66"/>
      <c r="AZ543" s="79"/>
      <c r="BA543" s="109"/>
      <c r="BB543" s="479"/>
      <c r="BC543" s="78"/>
      <c r="BD543" s="144"/>
      <c r="BE543" s="75"/>
      <c r="BF543" s="66"/>
      <c r="BG543" s="66"/>
      <c r="BH543" s="79"/>
      <c r="BI543" s="109"/>
      <c r="BJ543" s="479"/>
      <c r="BK543" s="78"/>
      <c r="BL543" s="144"/>
      <c r="BM543" s="75"/>
      <c r="BN543" s="66"/>
      <c r="BO543" s="66"/>
      <c r="BP543" s="79"/>
      <c r="BQ543" s="109"/>
      <c r="BR543" s="479"/>
      <c r="BS543" s="78"/>
      <c r="BT543" s="144"/>
      <c r="BU543" s="75"/>
      <c r="BV543" s="66"/>
      <c r="BW543" s="66"/>
      <c r="BX543" s="79"/>
      <c r="BY543" s="109"/>
      <c r="BZ543" s="479"/>
      <c r="CA543" s="78"/>
      <c r="CB543" s="144"/>
      <c r="CC543" s="75"/>
      <c r="CD543" s="66"/>
      <c r="CE543" s="66"/>
      <c r="CF543" s="79"/>
      <c r="CG543" s="109"/>
      <c r="CH543" s="479"/>
      <c r="CI543" s="78"/>
      <c r="CJ543" s="144"/>
      <c r="CK543" s="75"/>
      <c r="CL543" s="66"/>
      <c r="CM543" s="66"/>
      <c r="CN543" s="79"/>
      <c r="CO543" s="109"/>
      <c r="CP543" s="479"/>
      <c r="CQ543" s="78"/>
      <c r="CR543" s="144"/>
      <c r="CS543" s="75"/>
      <c r="CT543" s="66"/>
      <c r="CU543" s="66"/>
      <c r="CV543" s="79"/>
      <c r="CW543" s="109"/>
      <c r="CX543" s="479"/>
      <c r="CY543" s="78"/>
      <c r="CZ543" s="144"/>
      <c r="DA543" s="75"/>
      <c r="DB543" s="66"/>
      <c r="DC543" s="66"/>
      <c r="DD543" s="79"/>
      <c r="DE543" s="109"/>
      <c r="DF543" s="479"/>
      <c r="DG543" s="78"/>
      <c r="DH543" s="144"/>
      <c r="DI543" s="75"/>
      <c r="DJ543" s="66"/>
      <c r="DK543" s="66"/>
      <c r="DL543" s="79"/>
      <c r="DM543" s="109"/>
      <c r="DN543" s="479"/>
      <c r="DO543" s="78"/>
      <c r="DP543" s="144"/>
      <c r="DQ543" s="75"/>
      <c r="DR543" s="66"/>
      <c r="DS543" s="66"/>
      <c r="DT543" s="79"/>
      <c r="DU543" s="109"/>
      <c r="DV543" s="479"/>
      <c r="DW543" s="78"/>
      <c r="DX543" s="144"/>
      <c r="DY543" s="75"/>
      <c r="DZ543" s="66"/>
      <c r="EA543" s="66"/>
      <c r="EB543" s="79"/>
      <c r="EC543" s="109"/>
      <c r="ED543" s="479"/>
      <c r="EE543" s="78"/>
      <c r="EF543" s="144"/>
      <c r="EG543" s="75"/>
      <c r="EH543" s="66"/>
      <c r="EI543" s="66"/>
      <c r="EJ543" s="79"/>
      <c r="EK543" s="109"/>
      <c r="EL543" s="479"/>
      <c r="EM543" s="78"/>
      <c r="EN543" s="144"/>
      <c r="EO543" s="75"/>
      <c r="EP543" s="66"/>
      <c r="EQ543" s="66"/>
      <c r="ER543" s="79"/>
      <c r="ES543" s="109"/>
      <c r="ET543" s="479"/>
      <c r="EU543" s="78"/>
      <c r="EV543" s="144"/>
      <c r="EW543" s="75"/>
      <c r="EX543" s="66"/>
      <c r="EY543" s="66"/>
      <c r="EZ543" s="79"/>
      <c r="FA543" s="109"/>
      <c r="FB543" s="479"/>
      <c r="FC543" s="78"/>
      <c r="FD543" s="144"/>
      <c r="FE543" s="75"/>
      <c r="FF543" s="66"/>
      <c r="FG543" s="66"/>
      <c r="FH543" s="79"/>
      <c r="FI543" s="109"/>
      <c r="FJ543" s="479"/>
      <c r="FK543" s="78"/>
      <c r="FL543" s="144"/>
      <c r="FM543" s="75"/>
      <c r="FN543" s="66"/>
      <c r="FO543" s="66"/>
      <c r="FP543" s="79"/>
      <c r="FQ543" s="109"/>
      <c r="FR543" s="479"/>
      <c r="FS543" s="78"/>
      <c r="FT543" s="144"/>
      <c r="FU543" s="75"/>
      <c r="FV543" s="66"/>
      <c r="FW543" s="66"/>
      <c r="FX543" s="79"/>
      <c r="FY543" s="109"/>
      <c r="FZ543" s="479"/>
      <c r="GA543" s="78"/>
      <c r="GB543" s="144"/>
      <c r="GC543" s="75"/>
      <c r="GD543" s="66"/>
      <c r="GE543" s="66"/>
      <c r="GF543" s="79"/>
      <c r="GG543" s="109"/>
      <c r="GH543" s="479"/>
      <c r="GI543" s="78"/>
      <c r="GJ543" s="144"/>
      <c r="GK543" s="75"/>
      <c r="GL543" s="66"/>
      <c r="GM543" s="66"/>
      <c r="GN543" s="79"/>
      <c r="GO543" s="109"/>
      <c r="GP543" s="479"/>
      <c r="GQ543" s="78"/>
      <c r="GR543" s="144"/>
      <c r="GS543" s="75"/>
      <c r="GT543" s="66"/>
      <c r="GU543" s="66"/>
      <c r="GV543" s="79"/>
      <c r="GW543" s="109"/>
      <c r="GX543" s="479"/>
      <c r="GY543" s="78"/>
      <c r="GZ543" s="144"/>
      <c r="HA543" s="75"/>
      <c r="HB543" s="66"/>
      <c r="HC543" s="66"/>
      <c r="HD543" s="79"/>
      <c r="HE543" s="109"/>
      <c r="HF543" s="479"/>
      <c r="HG543" s="78"/>
      <c r="HH543" s="144"/>
      <c r="HI543" s="75"/>
      <c r="HJ543" s="66"/>
      <c r="HK543" s="66"/>
      <c r="HL543" s="79"/>
      <c r="HM543" s="109"/>
      <c r="HN543" s="479"/>
      <c r="HO543" s="78"/>
      <c r="HP543" s="144"/>
      <c r="HQ543" s="75"/>
      <c r="HR543" s="66"/>
      <c r="HS543" s="66"/>
      <c r="HT543" s="79"/>
      <c r="HU543" s="109"/>
      <c r="HV543" s="479"/>
      <c r="HW543" s="78"/>
      <c r="HX543" s="144"/>
      <c r="HY543" s="75"/>
      <c r="HZ543" s="66"/>
      <c r="IA543" s="66"/>
      <c r="IB543" s="79"/>
      <c r="IC543" s="109"/>
      <c r="ID543" s="479"/>
      <c r="IE543" s="78"/>
      <c r="IF543" s="144"/>
      <c r="IG543" s="75"/>
      <c r="IH543" s="66"/>
      <c r="II543" s="66"/>
      <c r="IJ543" s="79"/>
      <c r="IK543" s="109"/>
      <c r="IL543" s="479"/>
      <c r="IM543" s="78"/>
      <c r="IN543" s="144"/>
      <c r="IO543" s="75"/>
      <c r="IP543" s="66"/>
      <c r="IQ543" s="66"/>
      <c r="IR543" s="79"/>
      <c r="IS543" s="109"/>
      <c r="IT543" s="479"/>
      <c r="IU543" s="78"/>
      <c r="IV543" s="144"/>
      <c r="IW543" s="75"/>
      <c r="IX543" s="66"/>
      <c r="IY543" s="66"/>
      <c r="IZ543" s="79"/>
      <c r="JA543" s="109"/>
      <c r="JB543" s="479"/>
      <c r="JC543" s="78"/>
      <c r="JD543" s="144"/>
      <c r="JE543" s="75"/>
      <c r="JF543" s="66"/>
      <c r="JG543" s="66"/>
      <c r="JH543" s="79"/>
      <c r="JI543" s="109"/>
      <c r="JJ543" s="479"/>
      <c r="JK543" s="78"/>
      <c r="JL543" s="144"/>
      <c r="JM543" s="75"/>
      <c r="JN543" s="66"/>
      <c r="JO543" s="66"/>
      <c r="JP543" s="79"/>
      <c r="JQ543" s="109"/>
      <c r="JR543" s="479"/>
      <c r="JS543" s="78"/>
      <c r="JT543" s="144"/>
      <c r="JU543" s="75"/>
      <c r="JV543" s="66"/>
      <c r="JW543" s="66"/>
      <c r="JX543" s="79"/>
      <c r="JY543" s="109"/>
      <c r="JZ543" s="479"/>
      <c r="KA543" s="78"/>
      <c r="KB543" s="144"/>
      <c r="KC543" s="75"/>
      <c r="KD543" s="66"/>
      <c r="KE543" s="66"/>
      <c r="KF543" s="79"/>
      <c r="KG543" s="109"/>
      <c r="KH543" s="479"/>
      <c r="KI543" s="78"/>
      <c r="KJ543" s="144"/>
      <c r="KK543" s="75"/>
      <c r="KL543" s="66"/>
      <c r="KM543" s="66"/>
      <c r="KN543" s="79"/>
      <c r="KO543" s="109"/>
      <c r="KP543" s="479"/>
      <c r="KQ543" s="78"/>
      <c r="KR543" s="144"/>
      <c r="KS543" s="75"/>
      <c r="KT543" s="66"/>
      <c r="KU543" s="66"/>
      <c r="KV543" s="79"/>
      <c r="KW543" s="109"/>
      <c r="KX543" s="479"/>
      <c r="KY543" s="78"/>
      <c r="KZ543" s="144"/>
      <c r="LA543" s="75"/>
      <c r="LB543" s="66"/>
      <c r="LC543" s="66"/>
      <c r="LD543" s="79"/>
      <c r="LE543" s="109"/>
      <c r="LF543" s="479"/>
      <c r="LG543" s="78"/>
      <c r="LH543" s="144"/>
      <c r="LI543" s="75"/>
      <c r="LJ543" s="66"/>
      <c r="LK543" s="66"/>
      <c r="LL543" s="79"/>
      <c r="LM543" s="109"/>
      <c r="LN543" s="479"/>
      <c r="LO543" s="78"/>
      <c r="LP543" s="144"/>
      <c r="LQ543" s="75"/>
      <c r="LR543" s="66"/>
      <c r="LS543" s="66"/>
      <c r="LT543" s="79"/>
      <c r="LU543" s="109"/>
      <c r="LV543" s="479"/>
      <c r="LW543" s="78"/>
      <c r="LX543" s="144"/>
      <c r="LY543" s="75"/>
      <c r="LZ543" s="66"/>
      <c r="MA543" s="66"/>
      <c r="MB543" s="79"/>
      <c r="MC543" s="109"/>
      <c r="MD543" s="479"/>
      <c r="ME543" s="78"/>
      <c r="MF543" s="144"/>
      <c r="MG543" s="75"/>
      <c r="MH543" s="66"/>
      <c r="MI543" s="66"/>
      <c r="MJ543" s="79"/>
      <c r="MK543" s="109"/>
      <c r="ML543" s="479"/>
      <c r="MM543" s="78"/>
      <c r="MN543" s="144"/>
      <c r="MO543" s="75"/>
      <c r="MP543" s="66"/>
      <c r="MQ543" s="66"/>
      <c r="MR543" s="79"/>
      <c r="MS543" s="109"/>
      <c r="MT543" s="479"/>
      <c r="MU543" s="78"/>
      <c r="MV543" s="144"/>
      <c r="MW543" s="75"/>
      <c r="MX543" s="66"/>
      <c r="MY543" s="66"/>
      <c r="MZ543" s="79"/>
      <c r="NA543" s="109"/>
      <c r="NB543" s="479"/>
      <c r="NC543" s="78"/>
      <c r="ND543" s="144"/>
      <c r="NE543" s="75"/>
      <c r="NF543" s="66"/>
      <c r="NG543" s="66"/>
      <c r="NH543" s="79"/>
      <c r="NI543" s="109"/>
      <c r="NJ543" s="479"/>
      <c r="NK543" s="78"/>
      <c r="NL543" s="144"/>
      <c r="NM543" s="75"/>
      <c r="NN543" s="66"/>
      <c r="NO543" s="66"/>
      <c r="NP543" s="79"/>
      <c r="NQ543" s="109"/>
      <c r="NR543" s="479"/>
      <c r="NS543" s="78"/>
      <c r="NT543" s="144"/>
      <c r="NU543" s="75"/>
      <c r="NV543" s="66"/>
      <c r="NW543" s="66"/>
      <c r="NX543" s="79"/>
      <c r="NY543" s="109"/>
      <c r="NZ543" s="479"/>
      <c r="OA543" s="78"/>
      <c r="OB543" s="144"/>
      <c r="OC543" s="75"/>
      <c r="OD543" s="66"/>
      <c r="OE543" s="66"/>
      <c r="OF543" s="79"/>
      <c r="OG543" s="109"/>
      <c r="OH543" s="479"/>
      <c r="OI543" s="78"/>
      <c r="OJ543" s="144"/>
      <c r="OK543" s="75"/>
      <c r="OL543" s="66"/>
      <c r="OM543" s="66"/>
      <c r="ON543" s="79"/>
      <c r="OO543" s="109"/>
      <c r="OP543" s="479"/>
      <c r="OQ543" s="78"/>
      <c r="OR543" s="144"/>
      <c r="OS543" s="75"/>
      <c r="OT543" s="66"/>
      <c r="OU543" s="66"/>
      <c r="OV543" s="79"/>
      <c r="OW543" s="109"/>
      <c r="OX543" s="479"/>
      <c r="OY543" s="78"/>
      <c r="OZ543" s="144"/>
      <c r="PA543" s="75"/>
      <c r="PB543" s="66"/>
      <c r="PC543" s="66"/>
      <c r="PD543" s="79"/>
      <c r="PE543" s="109"/>
      <c r="PF543" s="479"/>
      <c r="PG543" s="78"/>
      <c r="PH543" s="144"/>
      <c r="PI543" s="75"/>
      <c r="PJ543" s="66"/>
      <c r="PK543" s="66"/>
      <c r="PL543" s="79"/>
      <c r="PM543" s="109"/>
      <c r="PN543" s="479"/>
      <c r="PO543" s="78"/>
      <c r="PP543" s="144"/>
      <c r="PQ543" s="75"/>
      <c r="PR543" s="66"/>
      <c r="PS543" s="66"/>
      <c r="PT543" s="79"/>
      <c r="PU543" s="109"/>
      <c r="PV543" s="479"/>
      <c r="PW543" s="78"/>
      <c r="PX543" s="144"/>
      <c r="PY543" s="75"/>
      <c r="PZ543" s="66"/>
      <c r="QA543" s="66"/>
      <c r="QB543" s="79"/>
      <c r="QC543" s="109"/>
      <c r="QD543" s="479"/>
      <c r="QE543" s="78"/>
      <c r="QF543" s="144"/>
      <c r="QG543" s="75"/>
      <c r="QH543" s="66"/>
      <c r="QI543" s="66"/>
      <c r="QJ543" s="79"/>
      <c r="QK543" s="109"/>
      <c r="QL543" s="479"/>
      <c r="QM543" s="78"/>
      <c r="QN543" s="144"/>
      <c r="QO543" s="75"/>
      <c r="QP543" s="66"/>
      <c r="QQ543" s="66"/>
      <c r="QR543" s="79"/>
      <c r="QS543" s="109"/>
      <c r="QT543" s="479"/>
      <c r="QU543" s="78"/>
      <c r="QV543" s="144"/>
      <c r="QW543" s="75"/>
      <c r="QX543" s="66"/>
      <c r="QY543" s="66"/>
      <c r="QZ543" s="79"/>
      <c r="RA543" s="109"/>
      <c r="RB543" s="479"/>
      <c r="RC543" s="78"/>
      <c r="RD543" s="144"/>
      <c r="RE543" s="75"/>
      <c r="RF543" s="66"/>
      <c r="RG543" s="66"/>
      <c r="RH543" s="79"/>
      <c r="RI543" s="109"/>
      <c r="RJ543" s="479"/>
      <c r="RK543" s="78"/>
      <c r="RL543" s="144"/>
      <c r="RM543" s="75"/>
      <c r="RN543" s="66"/>
      <c r="RO543" s="66"/>
      <c r="RP543" s="79"/>
      <c r="RQ543" s="109"/>
      <c r="RR543" s="479"/>
      <c r="RS543" s="78"/>
      <c r="RT543" s="144"/>
      <c r="RU543" s="75"/>
      <c r="RV543" s="66"/>
      <c r="RW543" s="66"/>
      <c r="RX543" s="79"/>
      <c r="RY543" s="109"/>
      <c r="RZ543" s="479"/>
      <c r="SA543" s="78"/>
      <c r="SB543" s="144"/>
      <c r="SC543" s="75"/>
      <c r="SD543" s="66"/>
      <c r="SE543" s="66"/>
      <c r="SF543" s="79"/>
      <c r="SG543" s="109"/>
      <c r="SH543" s="479"/>
      <c r="SI543" s="78"/>
      <c r="SJ543" s="144"/>
      <c r="SK543" s="75"/>
      <c r="SL543" s="66"/>
      <c r="SM543" s="66"/>
      <c r="SN543" s="79"/>
      <c r="SO543" s="109"/>
      <c r="SP543" s="479"/>
      <c r="SQ543" s="78"/>
      <c r="SR543" s="144"/>
      <c r="SS543" s="75"/>
      <c r="ST543" s="66"/>
      <c r="SU543" s="66"/>
      <c r="SV543" s="79"/>
      <c r="SW543" s="109"/>
      <c r="SX543" s="479"/>
      <c r="SY543" s="78"/>
      <c r="SZ543" s="144"/>
      <c r="TA543" s="75"/>
      <c r="TB543" s="66"/>
      <c r="TC543" s="66"/>
      <c r="TD543" s="79"/>
      <c r="TE543" s="109"/>
      <c r="TF543" s="479"/>
      <c r="TG543" s="78"/>
      <c r="TH543" s="144"/>
      <c r="TI543" s="75"/>
      <c r="TJ543" s="66"/>
      <c r="TK543" s="66"/>
      <c r="TL543" s="79"/>
      <c r="TM543" s="109"/>
      <c r="TN543" s="479"/>
      <c r="TO543" s="78"/>
      <c r="TP543" s="144"/>
      <c r="TQ543" s="75"/>
      <c r="TR543" s="66"/>
      <c r="TS543" s="66"/>
      <c r="TT543" s="79"/>
      <c r="TU543" s="109"/>
      <c r="TV543" s="479"/>
      <c r="TW543" s="78"/>
      <c r="TX543" s="144"/>
      <c r="TY543" s="75"/>
      <c r="TZ543" s="66"/>
      <c r="UA543" s="66"/>
      <c r="UB543" s="79"/>
      <c r="UC543" s="109"/>
      <c r="UD543" s="479"/>
      <c r="UE543" s="78"/>
      <c r="UF543" s="144"/>
      <c r="UG543" s="75"/>
      <c r="UH543" s="66"/>
      <c r="UI543" s="66"/>
      <c r="UJ543" s="79"/>
      <c r="UK543" s="109"/>
      <c r="UL543" s="479"/>
      <c r="UM543" s="78"/>
      <c r="UN543" s="144"/>
      <c r="UO543" s="75"/>
      <c r="UP543" s="66"/>
      <c r="UQ543" s="66"/>
      <c r="UR543" s="79"/>
      <c r="US543" s="109"/>
      <c r="UT543" s="479"/>
      <c r="UU543" s="78"/>
      <c r="UV543" s="144"/>
      <c r="UW543" s="75"/>
      <c r="UX543" s="66"/>
      <c r="UY543" s="66"/>
      <c r="UZ543" s="79"/>
      <c r="VA543" s="109"/>
      <c r="VB543" s="479"/>
      <c r="VC543" s="78"/>
      <c r="VD543" s="144"/>
      <c r="VE543" s="75"/>
      <c r="VF543" s="66"/>
      <c r="VG543" s="66"/>
      <c r="VH543" s="79"/>
      <c r="VI543" s="109"/>
      <c r="VJ543" s="479"/>
      <c r="VK543" s="78"/>
      <c r="VL543" s="144"/>
      <c r="VM543" s="75"/>
      <c r="VN543" s="66"/>
      <c r="VO543" s="66"/>
      <c r="VP543" s="79"/>
      <c r="VQ543" s="109"/>
      <c r="VR543" s="479"/>
      <c r="VS543" s="78"/>
      <c r="VT543" s="144"/>
      <c r="VU543" s="75"/>
      <c r="VV543" s="66"/>
      <c r="VW543" s="66"/>
      <c r="VX543" s="79"/>
      <c r="VY543" s="109"/>
      <c r="VZ543" s="479"/>
      <c r="WA543" s="78"/>
      <c r="WB543" s="144"/>
      <c r="WC543" s="75"/>
      <c r="WD543" s="66"/>
      <c r="WE543" s="66"/>
      <c r="WF543" s="79"/>
      <c r="WG543" s="109"/>
      <c r="WH543" s="479"/>
      <c r="WI543" s="78"/>
      <c r="WJ543" s="144"/>
      <c r="WK543" s="75"/>
      <c r="WL543" s="66"/>
      <c r="WM543" s="66"/>
      <c r="WN543" s="79"/>
      <c r="WO543" s="109"/>
      <c r="WP543" s="479"/>
      <c r="WQ543" s="78"/>
      <c r="WR543" s="144"/>
      <c r="WS543" s="75"/>
      <c r="WT543" s="66"/>
      <c r="WU543" s="66"/>
      <c r="WV543" s="79"/>
      <c r="WW543" s="109"/>
      <c r="WX543" s="479"/>
      <c r="WY543" s="78"/>
      <c r="WZ543" s="144"/>
      <c r="XA543" s="75"/>
      <c r="XB543" s="66"/>
      <c r="XC543" s="66"/>
      <c r="XD543" s="79"/>
      <c r="XE543" s="109"/>
      <c r="XF543" s="479"/>
      <c r="XG543" s="78"/>
      <c r="XH543" s="144"/>
      <c r="XI543" s="75"/>
      <c r="XJ543" s="66"/>
      <c r="XK543" s="66"/>
      <c r="XL543" s="79"/>
      <c r="XM543" s="109"/>
      <c r="XN543" s="479"/>
      <c r="XO543" s="78"/>
      <c r="XP543" s="144"/>
      <c r="XQ543" s="75"/>
      <c r="XR543" s="66"/>
      <c r="XS543" s="66"/>
      <c r="XT543" s="79"/>
      <c r="XU543" s="109"/>
      <c r="XV543" s="479"/>
      <c r="XW543" s="78"/>
      <c r="XX543" s="144"/>
      <c r="XY543" s="75"/>
      <c r="XZ543" s="66"/>
      <c r="YA543" s="66"/>
      <c r="YB543" s="79"/>
      <c r="YC543" s="109"/>
      <c r="YD543" s="479"/>
      <c r="YE543" s="78"/>
      <c r="YF543" s="144"/>
      <c r="YG543" s="75"/>
      <c r="YH543" s="66"/>
      <c r="YI543" s="66"/>
      <c r="YJ543" s="79"/>
      <c r="YK543" s="109"/>
      <c r="YL543" s="479"/>
      <c r="YM543" s="78"/>
      <c r="YN543" s="144"/>
      <c r="YO543" s="75"/>
      <c r="YP543" s="66"/>
      <c r="YQ543" s="66"/>
      <c r="YR543" s="79"/>
      <c r="YS543" s="109"/>
      <c r="YT543" s="479"/>
      <c r="YU543" s="78"/>
      <c r="YV543" s="144"/>
      <c r="YW543" s="75"/>
      <c r="YX543" s="66"/>
      <c r="YY543" s="66"/>
      <c r="YZ543" s="79"/>
      <c r="ZA543" s="109"/>
      <c r="ZB543" s="479"/>
      <c r="ZC543" s="78"/>
      <c r="ZD543" s="144"/>
      <c r="ZE543" s="75"/>
      <c r="ZF543" s="66"/>
      <c r="ZG543" s="66"/>
      <c r="ZH543" s="79"/>
      <c r="ZI543" s="109"/>
      <c r="ZJ543" s="479"/>
      <c r="ZK543" s="78"/>
      <c r="ZL543" s="144"/>
      <c r="ZM543" s="75"/>
      <c r="ZN543" s="66"/>
      <c r="ZO543" s="66"/>
      <c r="ZP543" s="79"/>
      <c r="ZQ543" s="109"/>
      <c r="ZR543" s="479"/>
      <c r="ZS543" s="78"/>
      <c r="ZT543" s="144"/>
      <c r="ZU543" s="75"/>
      <c r="ZV543" s="66"/>
      <c r="ZW543" s="66"/>
      <c r="ZX543" s="79"/>
      <c r="ZY543" s="109"/>
      <c r="ZZ543" s="479"/>
      <c r="AAA543" s="78"/>
      <c r="AAB543" s="144"/>
      <c r="AAC543" s="75"/>
      <c r="AAD543" s="66"/>
      <c r="AAE543" s="66"/>
      <c r="AAF543" s="79"/>
      <c r="AAG543" s="109"/>
      <c r="AAH543" s="479"/>
      <c r="AAI543" s="78"/>
      <c r="AAJ543" s="144"/>
      <c r="AAK543" s="75"/>
      <c r="AAL543" s="66"/>
      <c r="AAM543" s="66"/>
      <c r="AAN543" s="79"/>
      <c r="AAO543" s="109"/>
      <c r="AAP543" s="479"/>
      <c r="AAQ543" s="78"/>
      <c r="AAR543" s="144"/>
      <c r="AAS543" s="75"/>
      <c r="AAT543" s="66"/>
      <c r="AAU543" s="66"/>
      <c r="AAV543" s="79"/>
      <c r="AAW543" s="109"/>
      <c r="AAX543" s="479"/>
      <c r="AAY543" s="78"/>
      <c r="AAZ543" s="144"/>
      <c r="ABA543" s="75"/>
      <c r="ABB543" s="66"/>
      <c r="ABC543" s="66"/>
      <c r="ABD543" s="79"/>
      <c r="ABE543" s="109"/>
      <c r="ABF543" s="479"/>
      <c r="ABG543" s="78"/>
      <c r="ABH543" s="144"/>
      <c r="ABI543" s="75"/>
      <c r="ABJ543" s="66"/>
      <c r="ABK543" s="66"/>
      <c r="ABL543" s="79"/>
      <c r="ABM543" s="109"/>
      <c r="ABN543" s="479"/>
      <c r="ABO543" s="78"/>
      <c r="ABP543" s="144"/>
      <c r="ABQ543" s="75"/>
      <c r="ABR543" s="66"/>
      <c r="ABS543" s="66"/>
      <c r="ABT543" s="79"/>
      <c r="ABU543" s="109"/>
      <c r="ABV543" s="479"/>
      <c r="ABW543" s="78"/>
      <c r="ABX543" s="144"/>
      <c r="ABY543" s="75"/>
      <c r="ABZ543" s="66"/>
      <c r="ACA543" s="66"/>
      <c r="ACB543" s="79"/>
      <c r="ACC543" s="109"/>
      <c r="ACD543" s="479"/>
      <c r="ACE543" s="78"/>
      <c r="ACF543" s="144"/>
      <c r="ACG543" s="75"/>
      <c r="ACH543" s="66"/>
      <c r="ACI543" s="66"/>
      <c r="ACJ543" s="79"/>
      <c r="ACK543" s="109"/>
      <c r="ACL543" s="479"/>
      <c r="ACM543" s="78"/>
      <c r="ACN543" s="144"/>
      <c r="ACO543" s="75"/>
      <c r="ACP543" s="66"/>
      <c r="ACQ543" s="66"/>
      <c r="ACR543" s="79"/>
      <c r="ACS543" s="109"/>
      <c r="ACT543" s="479"/>
      <c r="ACU543" s="78"/>
      <c r="ACV543" s="144"/>
      <c r="ACW543" s="75"/>
      <c r="ACX543" s="66"/>
      <c r="ACY543" s="66"/>
      <c r="ACZ543" s="79"/>
      <c r="ADA543" s="109"/>
      <c r="ADB543" s="479"/>
      <c r="ADC543" s="78"/>
      <c r="ADD543" s="144"/>
      <c r="ADE543" s="75"/>
      <c r="ADF543" s="66"/>
      <c r="ADG543" s="66"/>
      <c r="ADH543" s="79"/>
      <c r="ADI543" s="109"/>
      <c r="ADJ543" s="479"/>
      <c r="ADK543" s="78"/>
      <c r="ADL543" s="144"/>
      <c r="ADM543" s="75"/>
      <c r="ADN543" s="66"/>
      <c r="ADO543" s="66"/>
      <c r="ADP543" s="79"/>
      <c r="ADQ543" s="109"/>
      <c r="ADR543" s="479"/>
      <c r="ADS543" s="78"/>
      <c r="ADT543" s="144"/>
      <c r="ADU543" s="75"/>
      <c r="ADV543" s="66"/>
      <c r="ADW543" s="66"/>
      <c r="ADX543" s="79"/>
      <c r="ADY543" s="109"/>
      <c r="ADZ543" s="479"/>
      <c r="AEA543" s="78"/>
      <c r="AEB543" s="144"/>
      <c r="AEC543" s="75"/>
      <c r="AED543" s="66"/>
      <c r="AEE543" s="66"/>
      <c r="AEF543" s="79"/>
      <c r="AEG543" s="109"/>
      <c r="AEH543" s="479"/>
      <c r="AEI543" s="78"/>
      <c r="AEJ543" s="144"/>
      <c r="AEK543" s="75"/>
      <c r="AEL543" s="66"/>
      <c r="AEM543" s="66"/>
      <c r="AEN543" s="79"/>
      <c r="AEO543" s="109"/>
      <c r="AEP543" s="479"/>
      <c r="AEQ543" s="78"/>
      <c r="AER543" s="144"/>
      <c r="AES543" s="75"/>
      <c r="AET543" s="66"/>
      <c r="AEU543" s="66"/>
      <c r="AEV543" s="79"/>
      <c r="AEW543" s="109"/>
      <c r="AEX543" s="479"/>
      <c r="AEY543" s="78"/>
      <c r="AEZ543" s="144"/>
      <c r="AFA543" s="75"/>
      <c r="AFB543" s="66"/>
      <c r="AFC543" s="66"/>
      <c r="AFD543" s="79"/>
      <c r="AFE543" s="109"/>
      <c r="AFF543" s="479"/>
      <c r="AFG543" s="78"/>
      <c r="AFH543" s="144"/>
      <c r="AFI543" s="75"/>
      <c r="AFJ543" s="66"/>
      <c r="AFK543" s="66"/>
      <c r="AFL543" s="79"/>
      <c r="AFM543" s="109"/>
      <c r="AFN543" s="479"/>
      <c r="AFO543" s="78"/>
      <c r="AFP543" s="144"/>
      <c r="AFQ543" s="75"/>
      <c r="AFR543" s="66"/>
      <c r="AFS543" s="66"/>
      <c r="AFT543" s="79"/>
      <c r="AFU543" s="109"/>
      <c r="AFV543" s="479"/>
      <c r="AFW543" s="78"/>
      <c r="AFX543" s="144"/>
      <c r="AFY543" s="75"/>
      <c r="AFZ543" s="66"/>
      <c r="AGA543" s="66"/>
      <c r="AGB543" s="79"/>
      <c r="AGC543" s="109"/>
      <c r="AGD543" s="479"/>
      <c r="AGE543" s="78"/>
      <c r="AGF543" s="144"/>
      <c r="AGG543" s="75"/>
      <c r="AGH543" s="66"/>
      <c r="AGI543" s="66"/>
      <c r="AGJ543" s="79"/>
      <c r="AGK543" s="109"/>
      <c r="AGL543" s="479"/>
      <c r="AGM543" s="78"/>
      <c r="AGN543" s="144"/>
      <c r="AGO543" s="75"/>
      <c r="AGP543" s="66"/>
      <c r="AGQ543" s="66"/>
      <c r="AGR543" s="79"/>
      <c r="AGS543" s="109"/>
      <c r="AGT543" s="479"/>
      <c r="AGU543" s="78"/>
      <c r="AGV543" s="144"/>
      <c r="AGW543" s="75"/>
      <c r="AGX543" s="66"/>
      <c r="AGY543" s="66"/>
      <c r="AGZ543" s="79"/>
      <c r="AHA543" s="109"/>
      <c r="AHB543" s="479"/>
      <c r="AHC543" s="78"/>
      <c r="AHD543" s="144"/>
      <c r="AHE543" s="75"/>
      <c r="AHF543" s="66"/>
      <c r="AHG543" s="66"/>
      <c r="AHH543" s="79"/>
      <c r="AHI543" s="109"/>
      <c r="AHJ543" s="479"/>
      <c r="AHK543" s="78"/>
      <c r="AHL543" s="144"/>
      <c r="AHM543" s="75"/>
      <c r="AHN543" s="66"/>
      <c r="AHO543" s="66"/>
      <c r="AHP543" s="79"/>
      <c r="AHQ543" s="109"/>
      <c r="AHR543" s="479"/>
      <c r="AHS543" s="78"/>
      <c r="AHT543" s="144"/>
      <c r="AHU543" s="75"/>
      <c r="AHV543" s="66"/>
      <c r="AHW543" s="66"/>
      <c r="AHX543" s="79"/>
      <c r="AHY543" s="109"/>
      <c r="AHZ543" s="479"/>
      <c r="AIA543" s="78"/>
      <c r="AIB543" s="144"/>
      <c r="AIC543" s="75"/>
      <c r="AID543" s="66"/>
      <c r="AIE543" s="66"/>
      <c r="AIF543" s="79"/>
      <c r="AIG543" s="109"/>
      <c r="AIH543" s="479"/>
      <c r="AII543" s="78"/>
      <c r="AIJ543" s="144"/>
      <c r="AIK543" s="75"/>
      <c r="AIL543" s="66"/>
      <c r="AIM543" s="66"/>
      <c r="AIN543" s="79"/>
      <c r="AIO543" s="109"/>
      <c r="AIP543" s="479"/>
      <c r="AIQ543" s="78"/>
      <c r="AIR543" s="144"/>
      <c r="AIS543" s="75"/>
      <c r="AIT543" s="66"/>
      <c r="AIU543" s="66"/>
      <c r="AIV543" s="79"/>
      <c r="AIW543" s="109"/>
      <c r="AIX543" s="479"/>
      <c r="AIY543" s="78"/>
      <c r="AIZ543" s="144"/>
      <c r="AJA543" s="75"/>
      <c r="AJB543" s="66"/>
      <c r="AJC543" s="66"/>
      <c r="AJD543" s="79"/>
      <c r="AJE543" s="109"/>
      <c r="AJF543" s="479"/>
      <c r="AJG543" s="78"/>
      <c r="AJH543" s="144"/>
      <c r="AJI543" s="75"/>
      <c r="AJJ543" s="66"/>
      <c r="AJK543" s="66"/>
      <c r="AJL543" s="79"/>
      <c r="AJM543" s="109"/>
      <c r="AJN543" s="479"/>
      <c r="AJO543" s="78"/>
      <c r="AJP543" s="144"/>
      <c r="AJQ543" s="75"/>
      <c r="AJR543" s="66"/>
      <c r="AJS543" s="66"/>
      <c r="AJT543" s="79"/>
      <c r="AJU543" s="109"/>
      <c r="AJV543" s="479"/>
      <c r="AJW543" s="78"/>
      <c r="AJX543" s="144"/>
      <c r="AJY543" s="75"/>
      <c r="AJZ543" s="66"/>
      <c r="AKA543" s="66"/>
      <c r="AKB543" s="79"/>
      <c r="AKC543" s="109"/>
      <c r="AKD543" s="479"/>
      <c r="AKE543" s="78"/>
      <c r="AKF543" s="144"/>
      <c r="AKG543" s="75"/>
      <c r="AKH543" s="66"/>
      <c r="AKI543" s="66"/>
      <c r="AKJ543" s="79"/>
      <c r="AKK543" s="109"/>
      <c r="AKL543" s="479"/>
      <c r="AKM543" s="78"/>
      <c r="AKN543" s="144"/>
      <c r="AKO543" s="75"/>
      <c r="AKP543" s="66"/>
      <c r="AKQ543" s="66"/>
      <c r="AKR543" s="79"/>
      <c r="AKS543" s="109"/>
      <c r="AKT543" s="479"/>
      <c r="AKU543" s="78"/>
      <c r="AKV543" s="144"/>
      <c r="AKW543" s="75"/>
      <c r="AKX543" s="66"/>
      <c r="AKY543" s="66"/>
      <c r="AKZ543" s="79"/>
      <c r="ALA543" s="109"/>
      <c r="ALB543" s="479"/>
      <c r="ALC543" s="78"/>
      <c r="ALD543" s="144"/>
      <c r="ALE543" s="75"/>
      <c r="ALF543" s="66"/>
      <c r="ALG543" s="66"/>
      <c r="ALH543" s="79"/>
      <c r="ALI543" s="109"/>
      <c r="ALJ543" s="479"/>
      <c r="ALK543" s="78"/>
      <c r="ALL543" s="144"/>
      <c r="ALM543" s="75"/>
      <c r="ALN543" s="66"/>
      <c r="ALO543" s="66"/>
      <c r="ALP543" s="79"/>
      <c r="ALQ543" s="109"/>
      <c r="ALR543" s="479"/>
      <c r="ALS543" s="78"/>
      <c r="ALT543" s="144"/>
      <c r="ALU543" s="75"/>
      <c r="ALV543" s="66"/>
      <c r="ALW543" s="66"/>
      <c r="ALX543" s="79"/>
      <c r="ALY543" s="109"/>
      <c r="ALZ543" s="479"/>
      <c r="AMA543" s="78"/>
      <c r="AMB543" s="144"/>
      <c r="AMC543" s="75"/>
      <c r="AMD543" s="66"/>
      <c r="AME543" s="66"/>
      <c r="AMF543" s="79"/>
      <c r="AMG543" s="109"/>
      <c r="AMH543" s="479"/>
      <c r="AMI543" s="78"/>
      <c r="AMJ543" s="144"/>
      <c r="AMK543" s="75"/>
      <c r="AML543" s="66"/>
      <c r="AMM543" s="66"/>
      <c r="AMN543" s="79"/>
      <c r="AMO543" s="109"/>
      <c r="AMP543" s="479"/>
      <c r="AMQ543" s="78"/>
      <c r="AMR543" s="144"/>
      <c r="AMS543" s="75"/>
      <c r="AMT543" s="66"/>
      <c r="AMU543" s="66"/>
      <c r="AMV543" s="79"/>
      <c r="AMW543" s="109"/>
      <c r="AMX543" s="479"/>
      <c r="AMY543" s="78"/>
      <c r="AMZ543" s="144"/>
      <c r="ANA543" s="75"/>
      <c r="ANB543" s="66"/>
      <c r="ANC543" s="66"/>
      <c r="AND543" s="79"/>
      <c r="ANE543" s="109"/>
      <c r="ANF543" s="479"/>
      <c r="ANG543" s="78"/>
      <c r="ANH543" s="144"/>
      <c r="ANI543" s="75"/>
      <c r="ANJ543" s="66"/>
      <c r="ANK543" s="66"/>
      <c r="ANL543" s="79"/>
      <c r="ANM543" s="109"/>
      <c r="ANN543" s="479"/>
      <c r="ANO543" s="78"/>
      <c r="ANP543" s="144"/>
      <c r="ANQ543" s="75"/>
      <c r="ANR543" s="66"/>
      <c r="ANS543" s="66"/>
      <c r="ANT543" s="79"/>
      <c r="ANU543" s="109"/>
      <c r="ANV543" s="479"/>
      <c r="ANW543" s="78"/>
      <c r="ANX543" s="144"/>
      <c r="ANY543" s="75"/>
      <c r="ANZ543" s="66"/>
      <c r="AOA543" s="66"/>
      <c r="AOB543" s="79"/>
      <c r="AOC543" s="109"/>
      <c r="AOD543" s="479"/>
      <c r="AOE543" s="78"/>
      <c r="AOF543" s="144"/>
      <c r="AOG543" s="75"/>
      <c r="AOH543" s="66"/>
      <c r="AOI543" s="66"/>
      <c r="AOJ543" s="79"/>
      <c r="AOK543" s="109"/>
      <c r="AOL543" s="479"/>
      <c r="AOM543" s="78"/>
      <c r="AON543" s="144"/>
      <c r="AOO543" s="75"/>
      <c r="AOP543" s="66"/>
      <c r="AOQ543" s="66"/>
      <c r="AOR543" s="79"/>
      <c r="AOS543" s="109"/>
      <c r="AOT543" s="479"/>
      <c r="AOU543" s="78"/>
      <c r="AOV543" s="144"/>
      <c r="AOW543" s="75"/>
      <c r="AOX543" s="66"/>
      <c r="AOY543" s="66"/>
      <c r="AOZ543" s="79"/>
      <c r="APA543" s="109"/>
      <c r="APB543" s="479"/>
      <c r="APC543" s="78"/>
      <c r="APD543" s="144"/>
      <c r="APE543" s="75"/>
      <c r="APF543" s="66"/>
      <c r="APG543" s="66"/>
      <c r="APH543" s="79"/>
      <c r="API543" s="109"/>
      <c r="APJ543" s="479"/>
      <c r="APK543" s="78"/>
      <c r="APL543" s="144"/>
      <c r="APM543" s="75"/>
      <c r="APN543" s="66"/>
      <c r="APO543" s="66"/>
      <c r="APP543" s="79"/>
      <c r="APQ543" s="109"/>
      <c r="APR543" s="479"/>
      <c r="APS543" s="78"/>
      <c r="APT543" s="144"/>
      <c r="APU543" s="75"/>
      <c r="APV543" s="66"/>
      <c r="APW543" s="66"/>
      <c r="APX543" s="79"/>
      <c r="APY543" s="109"/>
      <c r="APZ543" s="479"/>
      <c r="AQA543" s="78"/>
      <c r="AQB543" s="144"/>
      <c r="AQC543" s="75"/>
      <c r="AQD543" s="66"/>
      <c r="AQE543" s="66"/>
      <c r="AQF543" s="79"/>
      <c r="AQG543" s="109"/>
      <c r="AQH543" s="479"/>
      <c r="AQI543" s="78"/>
      <c r="AQJ543" s="144"/>
      <c r="AQK543" s="75"/>
      <c r="AQL543" s="66"/>
      <c r="AQM543" s="66"/>
      <c r="AQN543" s="79"/>
      <c r="AQO543" s="109"/>
      <c r="AQP543" s="479"/>
      <c r="AQQ543" s="78"/>
      <c r="AQR543" s="144"/>
      <c r="AQS543" s="75"/>
      <c r="AQT543" s="66"/>
      <c r="AQU543" s="66"/>
      <c r="AQV543" s="79"/>
      <c r="AQW543" s="109"/>
      <c r="AQX543" s="479"/>
      <c r="AQY543" s="78"/>
      <c r="AQZ543" s="144"/>
      <c r="ARA543" s="75"/>
      <c r="ARB543" s="66"/>
      <c r="ARC543" s="66"/>
      <c r="ARD543" s="79"/>
      <c r="ARE543" s="109"/>
      <c r="ARF543" s="479"/>
      <c r="ARG543" s="78"/>
      <c r="ARH543" s="144"/>
      <c r="ARI543" s="75"/>
      <c r="ARJ543" s="66"/>
      <c r="ARK543" s="66"/>
      <c r="ARL543" s="79"/>
      <c r="ARM543" s="109"/>
      <c r="ARN543" s="479"/>
      <c r="ARO543" s="78"/>
      <c r="ARP543" s="144"/>
      <c r="ARQ543" s="75"/>
      <c r="ARR543" s="66"/>
      <c r="ARS543" s="66"/>
      <c r="ART543" s="79"/>
      <c r="ARU543" s="109"/>
      <c r="ARV543" s="479"/>
      <c r="ARW543" s="78"/>
      <c r="ARX543" s="144"/>
      <c r="ARY543" s="75"/>
      <c r="ARZ543" s="66"/>
      <c r="ASA543" s="66"/>
      <c r="ASB543" s="79"/>
      <c r="ASC543" s="109"/>
      <c r="ASD543" s="479"/>
      <c r="ASE543" s="78"/>
      <c r="ASF543" s="144"/>
      <c r="ASG543" s="75"/>
      <c r="ASH543" s="66"/>
      <c r="ASI543" s="66"/>
      <c r="ASJ543" s="79"/>
      <c r="ASK543" s="109"/>
      <c r="ASL543" s="479"/>
      <c r="ASM543" s="78"/>
      <c r="ASN543" s="144"/>
      <c r="ASO543" s="75"/>
      <c r="ASP543" s="66"/>
      <c r="ASQ543" s="66"/>
      <c r="ASR543" s="79"/>
      <c r="ASS543" s="109"/>
      <c r="AST543" s="479"/>
      <c r="ASU543" s="78"/>
      <c r="ASV543" s="144"/>
      <c r="ASW543" s="75"/>
      <c r="ASX543" s="66"/>
      <c r="ASY543" s="66"/>
      <c r="ASZ543" s="79"/>
      <c r="ATA543" s="109"/>
      <c r="ATB543" s="479"/>
      <c r="ATC543" s="78"/>
      <c r="ATD543" s="144"/>
      <c r="ATE543" s="75"/>
      <c r="ATF543" s="66"/>
      <c r="ATG543" s="66"/>
      <c r="ATH543" s="79"/>
      <c r="ATI543" s="109"/>
      <c r="ATJ543" s="479"/>
      <c r="ATK543" s="78"/>
      <c r="ATL543" s="144"/>
      <c r="ATM543" s="75"/>
      <c r="ATN543" s="66"/>
      <c r="ATO543" s="66"/>
      <c r="ATP543" s="79"/>
      <c r="ATQ543" s="109"/>
      <c r="ATR543" s="479"/>
      <c r="ATS543" s="78"/>
      <c r="ATT543" s="144"/>
      <c r="ATU543" s="75"/>
      <c r="ATV543" s="66"/>
      <c r="ATW543" s="66"/>
      <c r="ATX543" s="79"/>
      <c r="ATY543" s="109"/>
      <c r="ATZ543" s="479"/>
      <c r="AUA543" s="78"/>
      <c r="AUB543" s="144"/>
      <c r="AUC543" s="75"/>
      <c r="AUD543" s="66"/>
      <c r="AUE543" s="66"/>
      <c r="AUF543" s="79"/>
      <c r="AUG543" s="109"/>
      <c r="AUH543" s="479"/>
      <c r="AUI543" s="78"/>
      <c r="AUJ543" s="144"/>
      <c r="AUK543" s="75"/>
      <c r="AUL543" s="66"/>
      <c r="AUM543" s="66"/>
      <c r="AUN543" s="79"/>
      <c r="AUO543" s="109"/>
      <c r="AUP543" s="479"/>
      <c r="AUQ543" s="78"/>
      <c r="AUR543" s="144"/>
      <c r="AUS543" s="75"/>
      <c r="AUT543" s="66"/>
      <c r="AUU543" s="66"/>
      <c r="AUV543" s="79"/>
      <c r="AUW543" s="109"/>
      <c r="AUX543" s="479"/>
      <c r="AUY543" s="78"/>
      <c r="AUZ543" s="144"/>
      <c r="AVA543" s="75"/>
      <c r="AVB543" s="66"/>
      <c r="AVC543" s="66"/>
      <c r="AVD543" s="79"/>
      <c r="AVE543" s="109"/>
      <c r="AVF543" s="479"/>
      <c r="AVG543" s="78"/>
      <c r="AVH543" s="144"/>
      <c r="AVI543" s="75"/>
      <c r="AVJ543" s="66"/>
      <c r="AVK543" s="66"/>
      <c r="AVL543" s="79"/>
      <c r="AVM543" s="109"/>
      <c r="AVN543" s="479"/>
      <c r="AVO543" s="78"/>
      <c r="AVP543" s="144"/>
      <c r="AVQ543" s="75"/>
      <c r="AVR543" s="66"/>
      <c r="AVS543" s="66"/>
      <c r="AVT543" s="79"/>
      <c r="AVU543" s="109"/>
      <c r="AVV543" s="479"/>
      <c r="AVW543" s="78"/>
      <c r="AVX543" s="144"/>
      <c r="AVY543" s="75"/>
      <c r="AVZ543" s="66"/>
      <c r="AWA543" s="66"/>
      <c r="AWB543" s="79"/>
      <c r="AWC543" s="109"/>
      <c r="AWD543" s="479"/>
      <c r="AWE543" s="78"/>
      <c r="AWF543" s="144"/>
      <c r="AWG543" s="75"/>
      <c r="AWH543" s="66"/>
      <c r="AWI543" s="66"/>
      <c r="AWJ543" s="79"/>
      <c r="AWK543" s="109"/>
      <c r="AWL543" s="479"/>
      <c r="AWM543" s="78"/>
      <c r="AWN543" s="144"/>
      <c r="AWO543" s="75"/>
      <c r="AWP543" s="66"/>
      <c r="AWQ543" s="66"/>
      <c r="AWR543" s="79"/>
      <c r="AWS543" s="109"/>
      <c r="AWT543" s="479"/>
      <c r="AWU543" s="78"/>
      <c r="AWV543" s="144"/>
      <c r="AWW543" s="75"/>
      <c r="AWX543" s="66"/>
      <c r="AWY543" s="66"/>
      <c r="AWZ543" s="79"/>
      <c r="AXA543" s="109"/>
      <c r="AXB543" s="479"/>
      <c r="AXC543" s="78"/>
      <c r="AXD543" s="144"/>
      <c r="AXE543" s="75"/>
      <c r="AXF543" s="66"/>
      <c r="AXG543" s="66"/>
      <c r="AXH543" s="79"/>
      <c r="AXI543" s="109"/>
      <c r="AXJ543" s="479"/>
      <c r="AXK543" s="78"/>
      <c r="AXL543" s="144"/>
      <c r="AXM543" s="75"/>
      <c r="AXN543" s="66"/>
      <c r="AXO543" s="66"/>
      <c r="AXP543" s="79"/>
      <c r="AXQ543" s="109"/>
      <c r="AXR543" s="479"/>
      <c r="AXS543" s="78"/>
      <c r="AXT543" s="144"/>
      <c r="AXU543" s="75"/>
      <c r="AXV543" s="66"/>
      <c r="AXW543" s="66"/>
      <c r="AXX543" s="79"/>
      <c r="AXY543" s="109"/>
      <c r="AXZ543" s="479"/>
      <c r="AYA543" s="78"/>
      <c r="AYB543" s="144"/>
      <c r="AYC543" s="75"/>
      <c r="AYD543" s="66"/>
      <c r="AYE543" s="66"/>
      <c r="AYF543" s="79"/>
      <c r="AYG543" s="109"/>
      <c r="AYH543" s="479"/>
      <c r="AYI543" s="78"/>
      <c r="AYJ543" s="144"/>
      <c r="AYK543" s="75"/>
      <c r="AYL543" s="66"/>
      <c r="AYM543" s="66"/>
      <c r="AYN543" s="79"/>
      <c r="AYO543" s="109"/>
      <c r="AYP543" s="479"/>
      <c r="AYQ543" s="78"/>
      <c r="AYR543" s="144"/>
      <c r="AYS543" s="75"/>
      <c r="AYT543" s="66"/>
      <c r="AYU543" s="66"/>
      <c r="AYV543" s="79"/>
      <c r="AYW543" s="109"/>
      <c r="AYX543" s="479"/>
      <c r="AYY543" s="78"/>
      <c r="AYZ543" s="144"/>
      <c r="AZA543" s="75"/>
      <c r="AZB543" s="66"/>
      <c r="AZC543" s="66"/>
      <c r="AZD543" s="79"/>
      <c r="AZE543" s="109"/>
      <c r="AZF543" s="479"/>
      <c r="AZG543" s="78"/>
      <c r="AZH543" s="144"/>
      <c r="AZI543" s="75"/>
      <c r="AZJ543" s="66"/>
      <c r="AZK543" s="66"/>
      <c r="AZL543" s="79"/>
      <c r="AZM543" s="109"/>
      <c r="AZN543" s="479"/>
      <c r="AZO543" s="78"/>
      <c r="AZP543" s="144"/>
      <c r="AZQ543" s="75"/>
      <c r="AZR543" s="66"/>
      <c r="AZS543" s="66"/>
      <c r="AZT543" s="79"/>
      <c r="AZU543" s="109"/>
      <c r="AZV543" s="479"/>
      <c r="AZW543" s="78"/>
      <c r="AZX543" s="144"/>
      <c r="AZY543" s="75"/>
      <c r="AZZ543" s="66"/>
      <c r="BAA543" s="66"/>
      <c r="BAB543" s="79"/>
      <c r="BAC543" s="109"/>
      <c r="BAD543" s="479"/>
      <c r="BAE543" s="78"/>
      <c r="BAF543" s="144"/>
      <c r="BAG543" s="75"/>
      <c r="BAH543" s="66"/>
      <c r="BAI543" s="66"/>
      <c r="BAJ543" s="79"/>
      <c r="BAK543" s="109"/>
      <c r="BAL543" s="479"/>
      <c r="BAM543" s="78"/>
      <c r="BAN543" s="144"/>
      <c r="BAO543" s="75"/>
      <c r="BAP543" s="66"/>
      <c r="BAQ543" s="66"/>
      <c r="BAR543" s="79"/>
      <c r="BAS543" s="109"/>
      <c r="BAT543" s="479"/>
      <c r="BAU543" s="78"/>
      <c r="BAV543" s="144"/>
      <c r="BAW543" s="75"/>
      <c r="BAX543" s="66"/>
      <c r="BAY543" s="66"/>
      <c r="BAZ543" s="79"/>
      <c r="BBA543" s="109"/>
      <c r="BBB543" s="479"/>
      <c r="BBC543" s="78"/>
      <c r="BBD543" s="144"/>
      <c r="BBE543" s="75"/>
      <c r="BBF543" s="66"/>
      <c r="BBG543" s="66"/>
      <c r="BBH543" s="79"/>
      <c r="BBI543" s="109"/>
      <c r="BBJ543" s="479"/>
      <c r="BBK543" s="78"/>
      <c r="BBL543" s="144"/>
      <c r="BBM543" s="75"/>
      <c r="BBN543" s="66"/>
      <c r="BBO543" s="66"/>
      <c r="BBP543" s="79"/>
      <c r="BBQ543" s="109"/>
      <c r="BBR543" s="479"/>
      <c r="BBS543" s="78"/>
      <c r="BBT543" s="144"/>
      <c r="BBU543" s="75"/>
      <c r="BBV543" s="66"/>
      <c r="BBW543" s="66"/>
      <c r="BBX543" s="79"/>
      <c r="BBY543" s="109"/>
      <c r="BBZ543" s="479"/>
      <c r="BCA543" s="78"/>
      <c r="BCB543" s="144"/>
      <c r="BCC543" s="75"/>
      <c r="BCD543" s="66"/>
      <c r="BCE543" s="66"/>
      <c r="BCF543" s="79"/>
      <c r="BCG543" s="109"/>
      <c r="BCH543" s="479"/>
      <c r="BCI543" s="78"/>
      <c r="BCJ543" s="144"/>
      <c r="BCK543" s="75"/>
      <c r="BCL543" s="66"/>
      <c r="BCM543" s="66"/>
      <c r="BCN543" s="79"/>
      <c r="BCO543" s="109"/>
      <c r="BCP543" s="479"/>
      <c r="BCQ543" s="78"/>
      <c r="BCR543" s="144"/>
      <c r="BCS543" s="75"/>
      <c r="BCT543" s="66"/>
      <c r="BCU543" s="66"/>
      <c r="BCV543" s="79"/>
      <c r="BCW543" s="109"/>
      <c r="BCX543" s="479"/>
      <c r="BCY543" s="78"/>
      <c r="BCZ543" s="144"/>
      <c r="BDA543" s="75"/>
      <c r="BDB543" s="66"/>
      <c r="BDC543" s="66"/>
      <c r="BDD543" s="79"/>
      <c r="BDE543" s="109"/>
      <c r="BDF543" s="479"/>
      <c r="BDG543" s="78"/>
      <c r="BDH543" s="144"/>
      <c r="BDI543" s="75"/>
      <c r="BDJ543" s="66"/>
      <c r="BDK543" s="66"/>
      <c r="BDL543" s="79"/>
      <c r="BDM543" s="109"/>
      <c r="BDN543" s="479"/>
      <c r="BDO543" s="78"/>
      <c r="BDP543" s="144"/>
      <c r="BDQ543" s="75"/>
      <c r="BDR543" s="66"/>
      <c r="BDS543" s="66"/>
      <c r="BDT543" s="79"/>
      <c r="BDU543" s="109"/>
      <c r="BDV543" s="479"/>
      <c r="BDW543" s="78"/>
      <c r="BDX543" s="144"/>
      <c r="BDY543" s="75"/>
      <c r="BDZ543" s="66"/>
      <c r="BEA543" s="66"/>
      <c r="BEB543" s="79"/>
      <c r="BEC543" s="109"/>
      <c r="BED543" s="479"/>
      <c r="BEE543" s="78"/>
      <c r="BEF543" s="144"/>
      <c r="BEG543" s="75"/>
      <c r="BEH543" s="66"/>
      <c r="BEI543" s="66"/>
      <c r="BEJ543" s="79"/>
      <c r="BEK543" s="109"/>
      <c r="BEL543" s="479"/>
      <c r="BEM543" s="78"/>
      <c r="BEN543" s="144"/>
      <c r="BEO543" s="75"/>
      <c r="BEP543" s="66"/>
      <c r="BEQ543" s="66"/>
      <c r="BER543" s="79"/>
      <c r="BES543" s="109"/>
      <c r="BET543" s="479"/>
      <c r="BEU543" s="78"/>
      <c r="BEV543" s="144"/>
      <c r="BEW543" s="75"/>
      <c r="BEX543" s="66"/>
      <c r="BEY543" s="66"/>
      <c r="BEZ543" s="79"/>
      <c r="BFA543" s="109"/>
      <c r="BFB543" s="479"/>
      <c r="BFC543" s="78"/>
      <c r="BFD543" s="144"/>
      <c r="BFE543" s="75"/>
      <c r="BFF543" s="66"/>
      <c r="BFG543" s="66"/>
      <c r="BFH543" s="79"/>
      <c r="BFI543" s="109"/>
      <c r="BFJ543" s="479"/>
      <c r="BFK543" s="78"/>
      <c r="BFL543" s="144"/>
      <c r="BFM543" s="75"/>
      <c r="BFN543" s="66"/>
      <c r="BFO543" s="66"/>
      <c r="BFP543" s="79"/>
      <c r="BFQ543" s="109"/>
      <c r="BFR543" s="479"/>
      <c r="BFS543" s="78"/>
      <c r="BFT543" s="144"/>
      <c r="BFU543" s="75"/>
      <c r="BFV543" s="66"/>
      <c r="BFW543" s="66"/>
      <c r="BFX543" s="79"/>
      <c r="BFY543" s="109"/>
      <c r="BFZ543" s="479"/>
      <c r="BGA543" s="78"/>
      <c r="BGB543" s="144"/>
      <c r="BGC543" s="75"/>
      <c r="BGD543" s="66"/>
      <c r="BGE543" s="66"/>
      <c r="BGF543" s="79"/>
      <c r="BGG543" s="109"/>
      <c r="BGH543" s="479"/>
      <c r="BGI543" s="78"/>
      <c r="BGJ543" s="144"/>
      <c r="BGK543" s="75"/>
      <c r="BGL543" s="66"/>
      <c r="BGM543" s="66"/>
      <c r="BGN543" s="79"/>
      <c r="BGO543" s="109"/>
      <c r="BGP543" s="479"/>
      <c r="BGQ543" s="78"/>
      <c r="BGR543" s="144"/>
      <c r="BGS543" s="75"/>
      <c r="BGT543" s="66"/>
      <c r="BGU543" s="66"/>
      <c r="BGV543" s="79"/>
      <c r="BGW543" s="109"/>
      <c r="BGX543" s="479"/>
      <c r="BGY543" s="78"/>
      <c r="BGZ543" s="144"/>
      <c r="BHA543" s="75"/>
      <c r="BHB543" s="66"/>
      <c r="BHC543" s="66"/>
      <c r="BHD543" s="79"/>
      <c r="BHE543" s="109"/>
      <c r="BHF543" s="479"/>
      <c r="BHG543" s="78"/>
      <c r="BHH543" s="144"/>
      <c r="BHI543" s="75"/>
      <c r="BHJ543" s="66"/>
      <c r="BHK543" s="66"/>
      <c r="BHL543" s="79"/>
      <c r="BHM543" s="109"/>
      <c r="BHN543" s="479"/>
      <c r="BHO543" s="78"/>
      <c r="BHP543" s="144"/>
      <c r="BHQ543" s="75"/>
      <c r="BHR543" s="66"/>
      <c r="BHS543" s="66"/>
      <c r="BHT543" s="79"/>
      <c r="BHU543" s="109"/>
      <c r="BHV543" s="479"/>
      <c r="BHW543" s="78"/>
      <c r="BHX543" s="144"/>
      <c r="BHY543" s="75"/>
      <c r="BHZ543" s="66"/>
      <c r="BIA543" s="66"/>
      <c r="BIB543" s="79"/>
      <c r="BIC543" s="109"/>
      <c r="BID543" s="479"/>
      <c r="BIE543" s="78"/>
      <c r="BIF543" s="144"/>
      <c r="BIG543" s="75"/>
      <c r="BIH543" s="66"/>
      <c r="BII543" s="66"/>
      <c r="BIJ543" s="79"/>
      <c r="BIK543" s="109"/>
      <c r="BIL543" s="479"/>
      <c r="BIM543" s="78"/>
      <c r="BIN543" s="144"/>
      <c r="BIO543" s="75"/>
      <c r="BIP543" s="66"/>
      <c r="BIQ543" s="66"/>
      <c r="BIR543" s="79"/>
      <c r="BIS543" s="109"/>
      <c r="BIT543" s="479"/>
      <c r="BIU543" s="78"/>
      <c r="BIV543" s="144"/>
      <c r="BIW543" s="75"/>
      <c r="BIX543" s="66"/>
      <c r="BIY543" s="66"/>
      <c r="BIZ543" s="79"/>
      <c r="BJA543" s="109"/>
      <c r="BJB543" s="479"/>
      <c r="BJC543" s="78"/>
      <c r="BJD543" s="144"/>
      <c r="BJE543" s="75"/>
      <c r="BJF543" s="66"/>
      <c r="BJG543" s="66"/>
      <c r="BJH543" s="79"/>
      <c r="BJI543" s="109"/>
      <c r="BJJ543" s="479"/>
      <c r="BJK543" s="78"/>
      <c r="BJL543" s="144"/>
      <c r="BJM543" s="75"/>
      <c r="BJN543" s="66"/>
      <c r="BJO543" s="66"/>
      <c r="BJP543" s="79"/>
      <c r="BJQ543" s="109"/>
      <c r="BJR543" s="479"/>
      <c r="BJS543" s="78"/>
      <c r="BJT543" s="144"/>
      <c r="BJU543" s="75"/>
      <c r="BJV543" s="66"/>
      <c r="BJW543" s="66"/>
      <c r="BJX543" s="79"/>
      <c r="BJY543" s="109"/>
      <c r="BJZ543" s="479"/>
      <c r="BKA543" s="78"/>
      <c r="BKB543" s="144"/>
      <c r="BKC543" s="75"/>
      <c r="BKD543" s="66"/>
      <c r="BKE543" s="66"/>
      <c r="BKF543" s="79"/>
      <c r="BKG543" s="109"/>
      <c r="BKH543" s="479"/>
      <c r="BKI543" s="78"/>
      <c r="BKJ543" s="144"/>
      <c r="BKK543" s="75"/>
      <c r="BKL543" s="66"/>
      <c r="BKM543" s="66"/>
      <c r="BKN543" s="79"/>
      <c r="BKO543" s="109"/>
      <c r="BKP543" s="479"/>
      <c r="BKQ543" s="78"/>
      <c r="BKR543" s="144"/>
      <c r="BKS543" s="75"/>
      <c r="BKT543" s="66"/>
      <c r="BKU543" s="66"/>
      <c r="BKV543" s="79"/>
      <c r="BKW543" s="109"/>
      <c r="BKX543" s="479"/>
      <c r="BKY543" s="78"/>
      <c r="BKZ543" s="144"/>
      <c r="BLA543" s="75"/>
      <c r="BLB543" s="66"/>
      <c r="BLC543" s="66"/>
      <c r="BLD543" s="79"/>
      <c r="BLE543" s="109"/>
      <c r="BLF543" s="479"/>
      <c r="BLG543" s="78"/>
      <c r="BLH543" s="144"/>
      <c r="BLI543" s="75"/>
      <c r="BLJ543" s="66"/>
      <c r="BLK543" s="66"/>
      <c r="BLL543" s="79"/>
      <c r="BLM543" s="109"/>
      <c r="BLN543" s="479"/>
      <c r="BLO543" s="78"/>
      <c r="BLP543" s="144"/>
      <c r="BLQ543" s="75"/>
      <c r="BLR543" s="66"/>
      <c r="BLS543" s="66"/>
      <c r="BLT543" s="79"/>
      <c r="BLU543" s="109"/>
      <c r="BLV543" s="479"/>
      <c r="BLW543" s="78"/>
      <c r="BLX543" s="144"/>
      <c r="BLY543" s="75"/>
      <c r="BLZ543" s="66"/>
      <c r="BMA543" s="66"/>
      <c r="BMB543" s="79"/>
      <c r="BMC543" s="109"/>
      <c r="BMD543" s="479"/>
      <c r="BME543" s="78"/>
      <c r="BMF543" s="144"/>
      <c r="BMG543" s="75"/>
      <c r="BMH543" s="66"/>
      <c r="BMI543" s="66"/>
      <c r="BMJ543" s="79"/>
      <c r="BMK543" s="109"/>
      <c r="BML543" s="479"/>
      <c r="BMM543" s="78"/>
      <c r="BMN543" s="144"/>
      <c r="BMO543" s="75"/>
      <c r="BMP543" s="66"/>
      <c r="BMQ543" s="66"/>
      <c r="BMR543" s="79"/>
      <c r="BMS543" s="109"/>
      <c r="BMT543" s="479"/>
      <c r="BMU543" s="78"/>
      <c r="BMV543" s="144"/>
      <c r="BMW543" s="75"/>
      <c r="BMX543" s="66"/>
      <c r="BMY543" s="66"/>
      <c r="BMZ543" s="79"/>
      <c r="BNA543" s="109"/>
      <c r="BNB543" s="479"/>
      <c r="BNC543" s="78"/>
      <c r="BND543" s="144"/>
      <c r="BNE543" s="75"/>
      <c r="BNF543" s="66"/>
      <c r="BNG543" s="66"/>
      <c r="BNH543" s="79"/>
      <c r="BNI543" s="109"/>
      <c r="BNJ543" s="479"/>
      <c r="BNK543" s="78"/>
      <c r="BNL543" s="144"/>
      <c r="BNM543" s="75"/>
      <c r="BNN543" s="66"/>
      <c r="BNO543" s="66"/>
      <c r="BNP543" s="79"/>
      <c r="BNQ543" s="109"/>
      <c r="BNR543" s="479"/>
      <c r="BNS543" s="78"/>
      <c r="BNT543" s="144"/>
      <c r="BNU543" s="75"/>
      <c r="BNV543" s="66"/>
      <c r="BNW543" s="66"/>
      <c r="BNX543" s="79"/>
      <c r="BNY543" s="109"/>
      <c r="BNZ543" s="479"/>
      <c r="BOA543" s="78"/>
      <c r="BOB543" s="144"/>
      <c r="BOC543" s="75"/>
      <c r="BOD543" s="66"/>
      <c r="BOE543" s="66"/>
      <c r="BOF543" s="79"/>
      <c r="BOG543" s="109"/>
      <c r="BOH543" s="479"/>
      <c r="BOI543" s="78"/>
      <c r="BOJ543" s="144"/>
      <c r="BOK543" s="75"/>
      <c r="BOL543" s="66"/>
      <c r="BOM543" s="66"/>
      <c r="BON543" s="79"/>
      <c r="BOO543" s="109"/>
      <c r="BOP543" s="479"/>
      <c r="BOQ543" s="78"/>
      <c r="BOR543" s="144"/>
      <c r="BOS543" s="75"/>
      <c r="BOT543" s="66"/>
      <c r="BOU543" s="66"/>
      <c r="BOV543" s="79"/>
      <c r="BOW543" s="109"/>
      <c r="BOX543" s="479"/>
      <c r="BOY543" s="78"/>
      <c r="BOZ543" s="144"/>
      <c r="BPA543" s="75"/>
      <c r="BPB543" s="66"/>
      <c r="BPC543" s="66"/>
      <c r="BPD543" s="79"/>
      <c r="BPE543" s="109"/>
      <c r="BPF543" s="479"/>
      <c r="BPG543" s="78"/>
      <c r="BPH543" s="144"/>
      <c r="BPI543" s="75"/>
      <c r="BPJ543" s="66"/>
      <c r="BPK543" s="66"/>
      <c r="BPL543" s="79"/>
      <c r="BPM543" s="109"/>
      <c r="BPN543" s="479"/>
      <c r="BPO543" s="78"/>
      <c r="BPP543" s="144"/>
      <c r="BPQ543" s="75"/>
      <c r="BPR543" s="66"/>
      <c r="BPS543" s="66"/>
      <c r="BPT543" s="79"/>
      <c r="BPU543" s="109"/>
      <c r="BPV543" s="479"/>
      <c r="BPW543" s="78"/>
      <c r="BPX543" s="144"/>
      <c r="BPY543" s="75"/>
      <c r="BPZ543" s="66"/>
      <c r="BQA543" s="66"/>
      <c r="BQB543" s="79"/>
      <c r="BQC543" s="109"/>
      <c r="BQD543" s="479"/>
      <c r="BQE543" s="78"/>
      <c r="BQF543" s="144"/>
      <c r="BQG543" s="75"/>
      <c r="BQH543" s="66"/>
      <c r="BQI543" s="66"/>
      <c r="BQJ543" s="79"/>
      <c r="BQK543" s="109"/>
      <c r="BQL543" s="479"/>
      <c r="BQM543" s="78"/>
      <c r="BQN543" s="144"/>
      <c r="BQO543" s="75"/>
      <c r="BQP543" s="66"/>
      <c r="BQQ543" s="66"/>
      <c r="BQR543" s="79"/>
      <c r="BQS543" s="109"/>
      <c r="BQT543" s="479"/>
      <c r="BQU543" s="78"/>
      <c r="BQV543" s="144"/>
      <c r="BQW543" s="75"/>
      <c r="BQX543" s="66"/>
      <c r="BQY543" s="66"/>
      <c r="BQZ543" s="79"/>
      <c r="BRA543" s="109"/>
      <c r="BRB543" s="479"/>
      <c r="BRC543" s="78"/>
      <c r="BRD543" s="144"/>
      <c r="BRE543" s="75"/>
      <c r="BRF543" s="66"/>
      <c r="BRG543" s="66"/>
      <c r="BRH543" s="79"/>
      <c r="BRI543" s="109"/>
      <c r="BRJ543" s="479"/>
      <c r="BRK543" s="78"/>
      <c r="BRL543" s="144"/>
      <c r="BRM543" s="75"/>
      <c r="BRN543" s="66"/>
      <c r="BRO543" s="66"/>
      <c r="BRP543" s="79"/>
      <c r="BRQ543" s="109"/>
      <c r="BRR543" s="479"/>
      <c r="BRS543" s="78"/>
      <c r="BRT543" s="144"/>
      <c r="BRU543" s="75"/>
      <c r="BRV543" s="66"/>
      <c r="BRW543" s="66"/>
      <c r="BRX543" s="79"/>
      <c r="BRY543" s="109"/>
      <c r="BRZ543" s="479"/>
      <c r="BSA543" s="78"/>
      <c r="BSB543" s="144"/>
      <c r="BSC543" s="75"/>
      <c r="BSD543" s="66"/>
      <c r="BSE543" s="66"/>
      <c r="BSF543" s="79"/>
      <c r="BSG543" s="109"/>
      <c r="BSH543" s="479"/>
      <c r="BSI543" s="78"/>
      <c r="BSJ543" s="144"/>
      <c r="BSK543" s="75"/>
      <c r="BSL543" s="66"/>
      <c r="BSM543" s="66"/>
      <c r="BSN543" s="79"/>
      <c r="BSO543" s="109"/>
      <c r="BSP543" s="479"/>
      <c r="BSQ543" s="78"/>
      <c r="BSR543" s="144"/>
      <c r="BSS543" s="75"/>
      <c r="BST543" s="66"/>
      <c r="BSU543" s="66"/>
      <c r="BSV543" s="79"/>
      <c r="BSW543" s="109"/>
      <c r="BSX543" s="479"/>
      <c r="BSY543" s="78"/>
      <c r="BSZ543" s="144"/>
      <c r="BTA543" s="75"/>
      <c r="BTB543" s="66"/>
      <c r="BTC543" s="66"/>
      <c r="BTD543" s="79"/>
      <c r="BTE543" s="109"/>
      <c r="BTF543" s="479"/>
      <c r="BTG543" s="78"/>
      <c r="BTH543" s="144"/>
      <c r="BTI543" s="75"/>
      <c r="BTJ543" s="66"/>
      <c r="BTK543" s="66"/>
      <c r="BTL543" s="79"/>
      <c r="BTM543" s="109"/>
      <c r="BTN543" s="479"/>
      <c r="BTO543" s="78"/>
      <c r="BTP543" s="144"/>
      <c r="BTQ543" s="75"/>
      <c r="BTR543" s="66"/>
      <c r="BTS543" s="66"/>
      <c r="BTT543" s="79"/>
      <c r="BTU543" s="109"/>
      <c r="BTV543" s="479"/>
      <c r="BTW543" s="78"/>
      <c r="BTX543" s="144"/>
      <c r="BTY543" s="75"/>
      <c r="BTZ543" s="66"/>
      <c r="BUA543" s="66"/>
      <c r="BUB543" s="79"/>
      <c r="BUC543" s="109"/>
      <c r="BUD543" s="479"/>
      <c r="BUE543" s="78"/>
      <c r="BUF543" s="144"/>
      <c r="BUG543" s="75"/>
      <c r="BUH543" s="66"/>
      <c r="BUI543" s="66"/>
      <c r="BUJ543" s="79"/>
      <c r="BUK543" s="109"/>
      <c r="BUL543" s="479"/>
      <c r="BUM543" s="78"/>
      <c r="BUN543" s="144"/>
      <c r="BUO543" s="75"/>
      <c r="BUP543" s="66"/>
      <c r="BUQ543" s="66"/>
      <c r="BUR543" s="79"/>
      <c r="BUS543" s="109"/>
      <c r="BUT543" s="479"/>
      <c r="BUU543" s="78"/>
      <c r="BUV543" s="144"/>
      <c r="BUW543" s="75"/>
      <c r="BUX543" s="66"/>
      <c r="BUY543" s="66"/>
      <c r="BUZ543" s="79"/>
      <c r="BVA543" s="109"/>
      <c r="BVB543" s="479"/>
      <c r="BVC543" s="78"/>
      <c r="BVD543" s="144"/>
      <c r="BVE543" s="75"/>
      <c r="BVF543" s="66"/>
      <c r="BVG543" s="66"/>
      <c r="BVH543" s="79"/>
      <c r="BVI543" s="109"/>
      <c r="BVJ543" s="479"/>
      <c r="BVK543" s="78"/>
      <c r="BVL543" s="144"/>
      <c r="BVM543" s="75"/>
      <c r="BVN543" s="66"/>
      <c r="BVO543" s="66"/>
      <c r="BVP543" s="79"/>
      <c r="BVQ543" s="109"/>
      <c r="BVR543" s="479"/>
      <c r="BVS543" s="78"/>
      <c r="BVT543" s="144"/>
      <c r="BVU543" s="75"/>
      <c r="BVV543" s="66"/>
      <c r="BVW543" s="66"/>
      <c r="BVX543" s="79"/>
      <c r="BVY543" s="109"/>
      <c r="BVZ543" s="479"/>
      <c r="BWA543" s="78"/>
      <c r="BWB543" s="144"/>
      <c r="BWC543" s="75"/>
      <c r="BWD543" s="66"/>
      <c r="BWE543" s="66"/>
      <c r="BWF543" s="79"/>
      <c r="BWG543" s="109"/>
      <c r="BWH543" s="479"/>
      <c r="BWI543" s="78"/>
      <c r="BWJ543" s="144"/>
      <c r="BWK543" s="75"/>
      <c r="BWL543" s="66"/>
      <c r="BWM543" s="66"/>
      <c r="BWN543" s="79"/>
      <c r="BWO543" s="109"/>
      <c r="BWP543" s="479"/>
      <c r="BWQ543" s="78"/>
      <c r="BWR543" s="144"/>
      <c r="BWS543" s="75"/>
      <c r="BWT543" s="66"/>
      <c r="BWU543" s="66"/>
      <c r="BWV543" s="79"/>
      <c r="BWW543" s="109"/>
      <c r="BWX543" s="479"/>
      <c r="BWY543" s="78"/>
      <c r="BWZ543" s="144"/>
      <c r="BXA543" s="75"/>
      <c r="BXB543" s="66"/>
      <c r="BXC543" s="66"/>
      <c r="BXD543" s="79"/>
      <c r="BXE543" s="109"/>
      <c r="BXF543" s="479"/>
      <c r="BXG543" s="78"/>
      <c r="BXH543" s="144"/>
      <c r="BXI543" s="75"/>
      <c r="BXJ543" s="66"/>
      <c r="BXK543" s="66"/>
      <c r="BXL543" s="79"/>
      <c r="BXM543" s="109"/>
      <c r="BXN543" s="479"/>
      <c r="BXO543" s="78"/>
      <c r="BXP543" s="144"/>
      <c r="BXQ543" s="75"/>
      <c r="BXR543" s="66"/>
      <c r="BXS543" s="66"/>
      <c r="BXT543" s="79"/>
      <c r="BXU543" s="109"/>
      <c r="BXV543" s="479"/>
      <c r="BXW543" s="78"/>
      <c r="BXX543" s="144"/>
      <c r="BXY543" s="75"/>
      <c r="BXZ543" s="66"/>
      <c r="BYA543" s="66"/>
      <c r="BYB543" s="79"/>
      <c r="BYC543" s="109"/>
      <c r="BYD543" s="479"/>
      <c r="BYE543" s="78"/>
      <c r="BYF543" s="144"/>
      <c r="BYG543" s="75"/>
      <c r="BYH543" s="66"/>
      <c r="BYI543" s="66"/>
      <c r="BYJ543" s="79"/>
      <c r="BYK543" s="109"/>
      <c r="BYL543" s="479"/>
      <c r="BYM543" s="78"/>
      <c r="BYN543" s="144"/>
      <c r="BYO543" s="75"/>
      <c r="BYP543" s="66"/>
      <c r="BYQ543" s="66"/>
      <c r="BYR543" s="79"/>
      <c r="BYS543" s="109"/>
      <c r="BYT543" s="479"/>
      <c r="BYU543" s="78"/>
      <c r="BYV543" s="144"/>
      <c r="BYW543" s="75"/>
      <c r="BYX543" s="66"/>
      <c r="BYY543" s="66"/>
      <c r="BYZ543" s="79"/>
      <c r="BZA543" s="109"/>
      <c r="BZB543" s="479"/>
      <c r="BZC543" s="78"/>
      <c r="BZD543" s="144"/>
      <c r="BZE543" s="75"/>
      <c r="BZF543" s="66"/>
      <c r="BZG543" s="66"/>
      <c r="BZH543" s="79"/>
      <c r="BZI543" s="109"/>
      <c r="BZJ543" s="479"/>
      <c r="BZK543" s="78"/>
      <c r="BZL543" s="144"/>
      <c r="BZM543" s="75"/>
      <c r="BZN543" s="66"/>
      <c r="BZO543" s="66"/>
      <c r="BZP543" s="79"/>
      <c r="BZQ543" s="109"/>
      <c r="BZR543" s="479"/>
      <c r="BZS543" s="78"/>
      <c r="BZT543" s="144"/>
      <c r="BZU543" s="75"/>
      <c r="BZV543" s="66"/>
      <c r="BZW543" s="66"/>
      <c r="BZX543" s="79"/>
      <c r="BZY543" s="109"/>
      <c r="BZZ543" s="479"/>
      <c r="CAA543" s="78"/>
      <c r="CAB543" s="144"/>
      <c r="CAC543" s="75"/>
      <c r="CAD543" s="66"/>
      <c r="CAE543" s="66"/>
      <c r="CAF543" s="79"/>
      <c r="CAG543" s="109"/>
      <c r="CAH543" s="479"/>
      <c r="CAI543" s="78"/>
      <c r="CAJ543" s="144"/>
      <c r="CAK543" s="75"/>
      <c r="CAL543" s="66"/>
      <c r="CAM543" s="66"/>
      <c r="CAN543" s="79"/>
      <c r="CAO543" s="109"/>
      <c r="CAP543" s="479"/>
      <c r="CAQ543" s="78"/>
      <c r="CAR543" s="144"/>
      <c r="CAS543" s="75"/>
      <c r="CAT543" s="66"/>
      <c r="CAU543" s="66"/>
      <c r="CAV543" s="79"/>
      <c r="CAW543" s="109"/>
      <c r="CAX543" s="479"/>
      <c r="CAY543" s="78"/>
      <c r="CAZ543" s="144"/>
      <c r="CBA543" s="75"/>
      <c r="CBB543" s="66"/>
      <c r="CBC543" s="66"/>
      <c r="CBD543" s="79"/>
      <c r="CBE543" s="109"/>
      <c r="CBF543" s="479"/>
      <c r="CBG543" s="78"/>
      <c r="CBH543" s="144"/>
      <c r="CBI543" s="75"/>
      <c r="CBJ543" s="66"/>
      <c r="CBK543" s="66"/>
      <c r="CBL543" s="79"/>
      <c r="CBM543" s="109"/>
      <c r="CBN543" s="479"/>
      <c r="CBO543" s="78"/>
      <c r="CBP543" s="144"/>
      <c r="CBQ543" s="75"/>
      <c r="CBR543" s="66"/>
      <c r="CBS543" s="66"/>
      <c r="CBT543" s="79"/>
      <c r="CBU543" s="109"/>
      <c r="CBV543" s="479"/>
      <c r="CBW543" s="78"/>
      <c r="CBX543" s="144"/>
      <c r="CBY543" s="75"/>
      <c r="CBZ543" s="66"/>
      <c r="CCA543" s="66"/>
      <c r="CCB543" s="79"/>
      <c r="CCC543" s="109"/>
      <c r="CCD543" s="479"/>
      <c r="CCE543" s="78"/>
      <c r="CCF543" s="144"/>
      <c r="CCG543" s="75"/>
      <c r="CCH543" s="66"/>
      <c r="CCI543" s="66"/>
      <c r="CCJ543" s="79"/>
      <c r="CCK543" s="109"/>
      <c r="CCL543" s="479"/>
      <c r="CCM543" s="78"/>
      <c r="CCN543" s="144"/>
      <c r="CCO543" s="75"/>
      <c r="CCP543" s="66"/>
      <c r="CCQ543" s="66"/>
      <c r="CCR543" s="79"/>
      <c r="CCS543" s="109"/>
      <c r="CCT543" s="479"/>
      <c r="CCU543" s="78"/>
      <c r="CCV543" s="144"/>
      <c r="CCW543" s="75"/>
      <c r="CCX543" s="66"/>
      <c r="CCY543" s="66"/>
      <c r="CCZ543" s="79"/>
      <c r="CDA543" s="109"/>
      <c r="CDB543" s="479"/>
      <c r="CDC543" s="78"/>
      <c r="CDD543" s="144"/>
      <c r="CDE543" s="75"/>
      <c r="CDF543" s="66"/>
      <c r="CDG543" s="66"/>
      <c r="CDH543" s="79"/>
      <c r="CDI543" s="109"/>
      <c r="CDJ543" s="479"/>
      <c r="CDK543" s="78"/>
      <c r="CDL543" s="144"/>
      <c r="CDM543" s="75"/>
      <c r="CDN543" s="66"/>
      <c r="CDO543" s="66"/>
      <c r="CDP543" s="79"/>
      <c r="CDQ543" s="109"/>
      <c r="CDR543" s="479"/>
      <c r="CDS543" s="78"/>
      <c r="CDT543" s="144"/>
      <c r="CDU543" s="75"/>
      <c r="CDV543" s="66"/>
      <c r="CDW543" s="66"/>
      <c r="CDX543" s="79"/>
      <c r="CDY543" s="109"/>
      <c r="CDZ543" s="479"/>
      <c r="CEA543" s="78"/>
      <c r="CEB543" s="144"/>
      <c r="CEC543" s="75"/>
      <c r="CED543" s="66"/>
      <c r="CEE543" s="66"/>
      <c r="CEF543" s="79"/>
      <c r="CEG543" s="109"/>
      <c r="CEH543" s="479"/>
      <c r="CEI543" s="78"/>
      <c r="CEJ543" s="144"/>
      <c r="CEK543" s="75"/>
      <c r="CEL543" s="66"/>
      <c r="CEM543" s="66"/>
      <c r="CEN543" s="79"/>
      <c r="CEO543" s="109"/>
      <c r="CEP543" s="479"/>
      <c r="CEQ543" s="78"/>
      <c r="CER543" s="144"/>
      <c r="CES543" s="75"/>
      <c r="CET543" s="66"/>
      <c r="CEU543" s="66"/>
      <c r="CEV543" s="79"/>
      <c r="CEW543" s="109"/>
      <c r="CEX543" s="479"/>
      <c r="CEY543" s="78"/>
      <c r="CEZ543" s="144"/>
      <c r="CFA543" s="75"/>
      <c r="CFB543" s="66"/>
      <c r="CFC543" s="66"/>
      <c r="CFD543" s="79"/>
      <c r="CFE543" s="109"/>
      <c r="CFF543" s="479"/>
      <c r="CFG543" s="78"/>
      <c r="CFH543" s="144"/>
      <c r="CFI543" s="75"/>
      <c r="CFJ543" s="66"/>
      <c r="CFK543" s="66"/>
      <c r="CFL543" s="79"/>
      <c r="CFM543" s="109"/>
      <c r="CFN543" s="479"/>
      <c r="CFO543" s="78"/>
      <c r="CFP543" s="144"/>
      <c r="CFQ543" s="75"/>
      <c r="CFR543" s="66"/>
      <c r="CFS543" s="66"/>
      <c r="CFT543" s="79"/>
      <c r="CFU543" s="109"/>
      <c r="CFV543" s="479"/>
      <c r="CFW543" s="78"/>
      <c r="CFX543" s="144"/>
      <c r="CFY543" s="75"/>
      <c r="CFZ543" s="66"/>
      <c r="CGA543" s="66"/>
      <c r="CGB543" s="79"/>
      <c r="CGC543" s="109"/>
      <c r="CGD543" s="479"/>
      <c r="CGE543" s="78"/>
      <c r="CGF543" s="144"/>
      <c r="CGG543" s="75"/>
      <c r="CGH543" s="66"/>
      <c r="CGI543" s="66"/>
      <c r="CGJ543" s="79"/>
      <c r="CGK543" s="109"/>
      <c r="CGL543" s="479"/>
      <c r="CGM543" s="78"/>
      <c r="CGN543" s="144"/>
      <c r="CGO543" s="75"/>
      <c r="CGP543" s="66"/>
      <c r="CGQ543" s="66"/>
      <c r="CGR543" s="79"/>
      <c r="CGS543" s="109"/>
      <c r="CGT543" s="479"/>
      <c r="CGU543" s="78"/>
      <c r="CGV543" s="144"/>
      <c r="CGW543" s="75"/>
      <c r="CGX543" s="66"/>
      <c r="CGY543" s="66"/>
      <c r="CGZ543" s="79"/>
      <c r="CHA543" s="109"/>
      <c r="CHB543" s="479"/>
      <c r="CHC543" s="78"/>
      <c r="CHD543" s="144"/>
      <c r="CHE543" s="75"/>
      <c r="CHF543" s="66"/>
      <c r="CHG543" s="66"/>
      <c r="CHH543" s="79"/>
      <c r="CHI543" s="109"/>
      <c r="CHJ543" s="479"/>
      <c r="CHK543" s="78"/>
      <c r="CHL543" s="144"/>
      <c r="CHM543" s="75"/>
      <c r="CHN543" s="66"/>
      <c r="CHO543" s="66"/>
      <c r="CHP543" s="79"/>
      <c r="CHQ543" s="109"/>
      <c r="CHR543" s="479"/>
      <c r="CHS543" s="78"/>
      <c r="CHT543" s="144"/>
      <c r="CHU543" s="75"/>
      <c r="CHV543" s="66"/>
      <c r="CHW543" s="66"/>
      <c r="CHX543" s="79"/>
      <c r="CHY543" s="109"/>
      <c r="CHZ543" s="479"/>
      <c r="CIA543" s="78"/>
      <c r="CIB543" s="144"/>
      <c r="CIC543" s="75"/>
      <c r="CID543" s="66"/>
      <c r="CIE543" s="66"/>
      <c r="CIF543" s="79"/>
      <c r="CIG543" s="109"/>
      <c r="CIH543" s="479"/>
      <c r="CII543" s="78"/>
      <c r="CIJ543" s="144"/>
      <c r="CIK543" s="75"/>
      <c r="CIL543" s="66"/>
      <c r="CIM543" s="66"/>
      <c r="CIN543" s="79"/>
      <c r="CIO543" s="109"/>
      <c r="CIP543" s="479"/>
      <c r="CIQ543" s="78"/>
      <c r="CIR543" s="144"/>
      <c r="CIS543" s="75"/>
      <c r="CIT543" s="66"/>
      <c r="CIU543" s="66"/>
      <c r="CIV543" s="79"/>
      <c r="CIW543" s="109"/>
      <c r="CIX543" s="479"/>
      <c r="CIY543" s="78"/>
      <c r="CIZ543" s="144"/>
      <c r="CJA543" s="75"/>
      <c r="CJB543" s="66"/>
      <c r="CJC543" s="66"/>
      <c r="CJD543" s="79"/>
      <c r="CJE543" s="109"/>
      <c r="CJF543" s="479"/>
      <c r="CJG543" s="78"/>
      <c r="CJH543" s="144"/>
      <c r="CJI543" s="75"/>
      <c r="CJJ543" s="66"/>
      <c r="CJK543" s="66"/>
      <c r="CJL543" s="79"/>
      <c r="CJM543" s="109"/>
      <c r="CJN543" s="479"/>
      <c r="CJO543" s="78"/>
      <c r="CJP543" s="144"/>
      <c r="CJQ543" s="75"/>
      <c r="CJR543" s="66"/>
      <c r="CJS543" s="66"/>
      <c r="CJT543" s="79"/>
      <c r="CJU543" s="109"/>
      <c r="CJV543" s="479"/>
      <c r="CJW543" s="78"/>
      <c r="CJX543" s="144"/>
      <c r="CJY543" s="75"/>
      <c r="CJZ543" s="66"/>
      <c r="CKA543" s="66"/>
      <c r="CKB543" s="79"/>
      <c r="CKC543" s="109"/>
      <c r="CKD543" s="479"/>
      <c r="CKE543" s="78"/>
      <c r="CKF543" s="144"/>
      <c r="CKG543" s="75"/>
      <c r="CKH543" s="66"/>
      <c r="CKI543" s="66"/>
      <c r="CKJ543" s="79"/>
      <c r="CKK543" s="109"/>
      <c r="CKL543" s="479"/>
      <c r="CKM543" s="78"/>
      <c r="CKN543" s="144"/>
      <c r="CKO543" s="75"/>
      <c r="CKP543" s="66"/>
      <c r="CKQ543" s="66"/>
      <c r="CKR543" s="79"/>
      <c r="CKS543" s="109"/>
      <c r="CKT543" s="479"/>
      <c r="CKU543" s="78"/>
      <c r="CKV543" s="144"/>
      <c r="CKW543" s="75"/>
      <c r="CKX543" s="66"/>
      <c r="CKY543" s="66"/>
      <c r="CKZ543" s="79"/>
      <c r="CLA543" s="109"/>
      <c r="CLB543" s="479"/>
      <c r="CLC543" s="78"/>
      <c r="CLD543" s="144"/>
      <c r="CLE543" s="75"/>
      <c r="CLF543" s="66"/>
      <c r="CLG543" s="66"/>
      <c r="CLH543" s="79"/>
      <c r="CLI543" s="109"/>
      <c r="CLJ543" s="479"/>
      <c r="CLK543" s="78"/>
      <c r="CLL543" s="144"/>
      <c r="CLM543" s="75"/>
      <c r="CLN543" s="66"/>
      <c r="CLO543" s="66"/>
      <c r="CLP543" s="79"/>
      <c r="CLQ543" s="109"/>
      <c r="CLR543" s="479"/>
      <c r="CLS543" s="78"/>
      <c r="CLT543" s="144"/>
      <c r="CLU543" s="75"/>
      <c r="CLV543" s="66"/>
      <c r="CLW543" s="66"/>
      <c r="CLX543" s="79"/>
      <c r="CLY543" s="109"/>
      <c r="CLZ543" s="479"/>
      <c r="CMA543" s="78"/>
      <c r="CMB543" s="144"/>
      <c r="CMC543" s="75"/>
      <c r="CMD543" s="66"/>
      <c r="CME543" s="66"/>
      <c r="CMF543" s="79"/>
      <c r="CMG543" s="109"/>
      <c r="CMH543" s="479"/>
      <c r="CMI543" s="78"/>
      <c r="CMJ543" s="144"/>
      <c r="CMK543" s="75"/>
      <c r="CML543" s="66"/>
      <c r="CMM543" s="66"/>
      <c r="CMN543" s="79"/>
      <c r="CMO543" s="109"/>
      <c r="CMP543" s="479"/>
      <c r="CMQ543" s="78"/>
      <c r="CMR543" s="144"/>
      <c r="CMS543" s="75"/>
      <c r="CMT543" s="66"/>
      <c r="CMU543" s="66"/>
      <c r="CMV543" s="79"/>
      <c r="CMW543" s="109"/>
      <c r="CMX543" s="479"/>
      <c r="CMY543" s="78"/>
      <c r="CMZ543" s="144"/>
      <c r="CNA543" s="75"/>
      <c r="CNB543" s="66"/>
      <c r="CNC543" s="66"/>
      <c r="CND543" s="79"/>
      <c r="CNE543" s="109"/>
      <c r="CNF543" s="479"/>
      <c r="CNG543" s="78"/>
      <c r="CNH543" s="144"/>
      <c r="CNI543" s="75"/>
      <c r="CNJ543" s="66"/>
      <c r="CNK543" s="66"/>
      <c r="CNL543" s="79"/>
      <c r="CNM543" s="109"/>
      <c r="CNN543" s="479"/>
      <c r="CNO543" s="78"/>
      <c r="CNP543" s="144"/>
      <c r="CNQ543" s="75"/>
      <c r="CNR543" s="66"/>
      <c r="CNS543" s="66"/>
      <c r="CNT543" s="79"/>
      <c r="CNU543" s="109"/>
      <c r="CNV543" s="479"/>
      <c r="CNW543" s="78"/>
      <c r="CNX543" s="144"/>
      <c r="CNY543" s="75"/>
      <c r="CNZ543" s="66"/>
      <c r="COA543" s="66"/>
      <c r="COB543" s="79"/>
      <c r="COC543" s="109"/>
      <c r="COD543" s="479"/>
      <c r="COE543" s="78"/>
      <c r="COF543" s="144"/>
      <c r="COG543" s="75"/>
      <c r="COH543" s="66"/>
      <c r="COI543" s="66"/>
      <c r="COJ543" s="79"/>
      <c r="COK543" s="109"/>
      <c r="COL543" s="479"/>
      <c r="COM543" s="78"/>
      <c r="CON543" s="144"/>
      <c r="COO543" s="75"/>
      <c r="COP543" s="66"/>
      <c r="COQ543" s="66"/>
      <c r="COR543" s="79"/>
      <c r="COS543" s="109"/>
      <c r="COT543" s="479"/>
      <c r="COU543" s="78"/>
      <c r="COV543" s="144"/>
      <c r="COW543" s="75"/>
      <c r="COX543" s="66"/>
      <c r="COY543" s="66"/>
      <c r="COZ543" s="79"/>
      <c r="CPA543" s="109"/>
      <c r="CPB543" s="479"/>
      <c r="CPC543" s="78"/>
      <c r="CPD543" s="144"/>
      <c r="CPE543" s="75"/>
      <c r="CPF543" s="66"/>
      <c r="CPG543" s="66"/>
      <c r="CPH543" s="79"/>
      <c r="CPI543" s="109"/>
      <c r="CPJ543" s="479"/>
      <c r="CPK543" s="78"/>
      <c r="CPL543" s="144"/>
      <c r="CPM543" s="75"/>
      <c r="CPN543" s="66"/>
      <c r="CPO543" s="66"/>
      <c r="CPP543" s="79"/>
      <c r="CPQ543" s="109"/>
      <c r="CPR543" s="479"/>
      <c r="CPS543" s="78"/>
      <c r="CPT543" s="144"/>
      <c r="CPU543" s="75"/>
      <c r="CPV543" s="66"/>
      <c r="CPW543" s="66"/>
      <c r="CPX543" s="79"/>
      <c r="CPY543" s="109"/>
      <c r="CPZ543" s="479"/>
      <c r="CQA543" s="78"/>
      <c r="CQB543" s="144"/>
      <c r="CQC543" s="75"/>
      <c r="CQD543" s="66"/>
      <c r="CQE543" s="66"/>
      <c r="CQF543" s="79"/>
      <c r="CQG543" s="109"/>
      <c r="CQH543" s="479"/>
      <c r="CQI543" s="78"/>
      <c r="CQJ543" s="144"/>
      <c r="CQK543" s="75"/>
      <c r="CQL543" s="66"/>
      <c r="CQM543" s="66"/>
      <c r="CQN543" s="79"/>
      <c r="CQO543" s="109"/>
      <c r="CQP543" s="479"/>
      <c r="CQQ543" s="78"/>
      <c r="CQR543" s="144"/>
      <c r="CQS543" s="75"/>
      <c r="CQT543" s="66"/>
      <c r="CQU543" s="66"/>
      <c r="CQV543" s="79"/>
      <c r="CQW543" s="109"/>
      <c r="CQX543" s="479"/>
      <c r="CQY543" s="78"/>
      <c r="CQZ543" s="144"/>
      <c r="CRA543" s="75"/>
      <c r="CRB543" s="66"/>
      <c r="CRC543" s="66"/>
      <c r="CRD543" s="79"/>
      <c r="CRE543" s="109"/>
      <c r="CRF543" s="479"/>
      <c r="CRG543" s="78"/>
      <c r="CRH543" s="144"/>
      <c r="CRI543" s="75"/>
      <c r="CRJ543" s="66"/>
      <c r="CRK543" s="66"/>
      <c r="CRL543" s="79"/>
      <c r="CRM543" s="109"/>
      <c r="CRN543" s="479"/>
      <c r="CRO543" s="78"/>
      <c r="CRP543" s="144"/>
      <c r="CRQ543" s="75"/>
      <c r="CRR543" s="66"/>
      <c r="CRS543" s="66"/>
      <c r="CRT543" s="79"/>
      <c r="CRU543" s="109"/>
      <c r="CRV543" s="479"/>
      <c r="CRW543" s="78"/>
      <c r="CRX543" s="144"/>
      <c r="CRY543" s="75"/>
      <c r="CRZ543" s="66"/>
      <c r="CSA543" s="66"/>
      <c r="CSB543" s="79"/>
      <c r="CSC543" s="109"/>
      <c r="CSD543" s="479"/>
      <c r="CSE543" s="78"/>
      <c r="CSF543" s="144"/>
      <c r="CSG543" s="75"/>
      <c r="CSH543" s="66"/>
      <c r="CSI543" s="66"/>
      <c r="CSJ543" s="79"/>
      <c r="CSK543" s="109"/>
      <c r="CSL543" s="479"/>
      <c r="CSM543" s="78"/>
      <c r="CSN543" s="144"/>
      <c r="CSO543" s="75"/>
      <c r="CSP543" s="66"/>
      <c r="CSQ543" s="66"/>
      <c r="CSR543" s="79"/>
      <c r="CSS543" s="109"/>
      <c r="CST543" s="479"/>
      <c r="CSU543" s="78"/>
      <c r="CSV543" s="144"/>
      <c r="CSW543" s="75"/>
      <c r="CSX543" s="66"/>
      <c r="CSY543" s="66"/>
      <c r="CSZ543" s="79"/>
      <c r="CTA543" s="109"/>
      <c r="CTB543" s="479"/>
      <c r="CTC543" s="78"/>
      <c r="CTD543" s="144"/>
      <c r="CTE543" s="75"/>
      <c r="CTF543" s="66"/>
      <c r="CTG543" s="66"/>
      <c r="CTH543" s="79"/>
      <c r="CTI543" s="109"/>
      <c r="CTJ543" s="479"/>
      <c r="CTK543" s="78"/>
      <c r="CTL543" s="144"/>
      <c r="CTM543" s="75"/>
      <c r="CTN543" s="66"/>
      <c r="CTO543" s="66"/>
      <c r="CTP543" s="79"/>
      <c r="CTQ543" s="109"/>
      <c r="CTR543" s="479"/>
      <c r="CTS543" s="78"/>
      <c r="CTT543" s="144"/>
      <c r="CTU543" s="75"/>
      <c r="CTV543" s="66"/>
      <c r="CTW543" s="66"/>
      <c r="CTX543" s="79"/>
      <c r="CTY543" s="109"/>
      <c r="CTZ543" s="479"/>
      <c r="CUA543" s="78"/>
      <c r="CUB543" s="144"/>
      <c r="CUC543" s="75"/>
      <c r="CUD543" s="66"/>
      <c r="CUE543" s="66"/>
      <c r="CUF543" s="79"/>
      <c r="CUG543" s="109"/>
      <c r="CUH543" s="479"/>
      <c r="CUI543" s="78"/>
      <c r="CUJ543" s="144"/>
      <c r="CUK543" s="75"/>
      <c r="CUL543" s="66"/>
      <c r="CUM543" s="66"/>
      <c r="CUN543" s="79"/>
      <c r="CUO543" s="109"/>
      <c r="CUP543" s="479"/>
      <c r="CUQ543" s="78"/>
      <c r="CUR543" s="144"/>
      <c r="CUS543" s="75"/>
      <c r="CUT543" s="66"/>
      <c r="CUU543" s="66"/>
      <c r="CUV543" s="79"/>
      <c r="CUW543" s="109"/>
      <c r="CUX543" s="479"/>
      <c r="CUY543" s="78"/>
      <c r="CUZ543" s="144"/>
      <c r="CVA543" s="75"/>
      <c r="CVB543" s="66"/>
      <c r="CVC543" s="66"/>
      <c r="CVD543" s="79"/>
      <c r="CVE543" s="109"/>
      <c r="CVF543" s="479"/>
      <c r="CVG543" s="78"/>
      <c r="CVH543" s="144"/>
      <c r="CVI543" s="75"/>
      <c r="CVJ543" s="66"/>
      <c r="CVK543" s="66"/>
      <c r="CVL543" s="79"/>
      <c r="CVM543" s="109"/>
      <c r="CVN543" s="479"/>
      <c r="CVO543" s="78"/>
      <c r="CVP543" s="144"/>
      <c r="CVQ543" s="75"/>
      <c r="CVR543" s="66"/>
      <c r="CVS543" s="66"/>
      <c r="CVT543" s="79"/>
      <c r="CVU543" s="109"/>
      <c r="CVV543" s="479"/>
      <c r="CVW543" s="78"/>
      <c r="CVX543" s="144"/>
      <c r="CVY543" s="75"/>
      <c r="CVZ543" s="66"/>
      <c r="CWA543" s="66"/>
      <c r="CWB543" s="79"/>
      <c r="CWC543" s="109"/>
      <c r="CWD543" s="479"/>
      <c r="CWE543" s="78"/>
      <c r="CWF543" s="144"/>
      <c r="CWG543" s="75"/>
      <c r="CWH543" s="66"/>
      <c r="CWI543" s="66"/>
      <c r="CWJ543" s="79"/>
      <c r="CWK543" s="109"/>
      <c r="CWL543" s="479"/>
      <c r="CWM543" s="78"/>
      <c r="CWN543" s="144"/>
      <c r="CWO543" s="75"/>
      <c r="CWP543" s="66"/>
      <c r="CWQ543" s="66"/>
      <c r="CWR543" s="79"/>
      <c r="CWS543" s="109"/>
      <c r="CWT543" s="479"/>
      <c r="CWU543" s="78"/>
      <c r="CWV543" s="144"/>
      <c r="CWW543" s="75"/>
      <c r="CWX543" s="66"/>
      <c r="CWY543" s="66"/>
      <c r="CWZ543" s="79"/>
      <c r="CXA543" s="109"/>
      <c r="CXB543" s="479"/>
      <c r="CXC543" s="78"/>
      <c r="CXD543" s="144"/>
      <c r="CXE543" s="75"/>
      <c r="CXF543" s="66"/>
      <c r="CXG543" s="66"/>
      <c r="CXH543" s="79"/>
      <c r="CXI543" s="109"/>
      <c r="CXJ543" s="479"/>
      <c r="CXK543" s="78"/>
      <c r="CXL543" s="144"/>
      <c r="CXM543" s="75"/>
      <c r="CXN543" s="66"/>
      <c r="CXO543" s="66"/>
      <c r="CXP543" s="79"/>
      <c r="CXQ543" s="109"/>
      <c r="CXR543" s="479"/>
      <c r="CXS543" s="78"/>
      <c r="CXT543" s="144"/>
      <c r="CXU543" s="75"/>
      <c r="CXV543" s="66"/>
      <c r="CXW543" s="66"/>
      <c r="CXX543" s="79"/>
      <c r="CXY543" s="109"/>
      <c r="CXZ543" s="479"/>
      <c r="CYA543" s="78"/>
      <c r="CYB543" s="144"/>
      <c r="CYC543" s="75"/>
      <c r="CYD543" s="66"/>
      <c r="CYE543" s="66"/>
      <c r="CYF543" s="79"/>
      <c r="CYG543" s="109"/>
      <c r="CYH543" s="479"/>
      <c r="CYI543" s="78"/>
      <c r="CYJ543" s="144"/>
      <c r="CYK543" s="75"/>
      <c r="CYL543" s="66"/>
      <c r="CYM543" s="66"/>
      <c r="CYN543" s="79"/>
      <c r="CYO543" s="109"/>
      <c r="CYP543" s="479"/>
      <c r="CYQ543" s="78"/>
      <c r="CYR543" s="144"/>
      <c r="CYS543" s="75"/>
      <c r="CYT543" s="66"/>
      <c r="CYU543" s="66"/>
      <c r="CYV543" s="79"/>
      <c r="CYW543" s="109"/>
      <c r="CYX543" s="479"/>
      <c r="CYY543" s="78"/>
      <c r="CYZ543" s="144"/>
      <c r="CZA543" s="75"/>
      <c r="CZB543" s="66"/>
      <c r="CZC543" s="66"/>
      <c r="CZD543" s="79"/>
      <c r="CZE543" s="109"/>
      <c r="CZF543" s="479"/>
      <c r="CZG543" s="78"/>
      <c r="CZH543" s="144"/>
      <c r="CZI543" s="75"/>
      <c r="CZJ543" s="66"/>
      <c r="CZK543" s="66"/>
      <c r="CZL543" s="79"/>
      <c r="CZM543" s="109"/>
      <c r="CZN543" s="479"/>
      <c r="CZO543" s="78"/>
      <c r="CZP543" s="144"/>
      <c r="CZQ543" s="75"/>
      <c r="CZR543" s="66"/>
      <c r="CZS543" s="66"/>
      <c r="CZT543" s="79"/>
      <c r="CZU543" s="109"/>
      <c r="CZV543" s="479"/>
      <c r="CZW543" s="78"/>
      <c r="CZX543" s="144"/>
      <c r="CZY543" s="75"/>
      <c r="CZZ543" s="66"/>
      <c r="DAA543" s="66"/>
      <c r="DAB543" s="79"/>
      <c r="DAC543" s="109"/>
      <c r="DAD543" s="479"/>
      <c r="DAE543" s="78"/>
      <c r="DAF543" s="144"/>
      <c r="DAG543" s="75"/>
      <c r="DAH543" s="66"/>
      <c r="DAI543" s="66"/>
      <c r="DAJ543" s="79"/>
      <c r="DAK543" s="109"/>
      <c r="DAL543" s="479"/>
      <c r="DAM543" s="78"/>
      <c r="DAN543" s="144"/>
      <c r="DAO543" s="75"/>
      <c r="DAP543" s="66"/>
      <c r="DAQ543" s="66"/>
      <c r="DAR543" s="79"/>
      <c r="DAS543" s="109"/>
      <c r="DAT543" s="479"/>
      <c r="DAU543" s="78"/>
      <c r="DAV543" s="144"/>
      <c r="DAW543" s="75"/>
      <c r="DAX543" s="66"/>
      <c r="DAY543" s="66"/>
      <c r="DAZ543" s="79"/>
      <c r="DBA543" s="109"/>
      <c r="DBB543" s="479"/>
      <c r="DBC543" s="78"/>
      <c r="DBD543" s="144"/>
      <c r="DBE543" s="75"/>
      <c r="DBF543" s="66"/>
      <c r="DBG543" s="66"/>
      <c r="DBH543" s="79"/>
      <c r="DBI543" s="109"/>
      <c r="DBJ543" s="479"/>
      <c r="DBK543" s="78"/>
      <c r="DBL543" s="144"/>
      <c r="DBM543" s="75"/>
      <c r="DBN543" s="66"/>
      <c r="DBO543" s="66"/>
      <c r="DBP543" s="79"/>
      <c r="DBQ543" s="109"/>
      <c r="DBR543" s="479"/>
      <c r="DBS543" s="78"/>
      <c r="DBT543" s="144"/>
      <c r="DBU543" s="75"/>
      <c r="DBV543" s="66"/>
      <c r="DBW543" s="66"/>
      <c r="DBX543" s="79"/>
      <c r="DBY543" s="109"/>
      <c r="DBZ543" s="479"/>
      <c r="DCA543" s="78"/>
      <c r="DCB543" s="144"/>
      <c r="DCC543" s="75"/>
      <c r="DCD543" s="66"/>
      <c r="DCE543" s="66"/>
      <c r="DCF543" s="79"/>
      <c r="DCG543" s="109"/>
      <c r="DCH543" s="479"/>
      <c r="DCI543" s="78"/>
      <c r="DCJ543" s="144"/>
      <c r="DCK543" s="75"/>
      <c r="DCL543" s="66"/>
      <c r="DCM543" s="66"/>
      <c r="DCN543" s="79"/>
      <c r="DCO543" s="109"/>
      <c r="DCP543" s="479"/>
      <c r="DCQ543" s="78"/>
      <c r="DCR543" s="144"/>
      <c r="DCS543" s="75"/>
      <c r="DCT543" s="66"/>
      <c r="DCU543" s="66"/>
      <c r="DCV543" s="79"/>
      <c r="DCW543" s="109"/>
      <c r="DCX543" s="479"/>
      <c r="DCY543" s="78"/>
      <c r="DCZ543" s="144"/>
      <c r="DDA543" s="75"/>
      <c r="DDB543" s="66"/>
      <c r="DDC543" s="66"/>
      <c r="DDD543" s="79"/>
      <c r="DDE543" s="109"/>
      <c r="DDF543" s="479"/>
      <c r="DDG543" s="78"/>
      <c r="DDH543" s="144"/>
      <c r="DDI543" s="75"/>
      <c r="DDJ543" s="66"/>
      <c r="DDK543" s="66"/>
      <c r="DDL543" s="79"/>
      <c r="DDM543" s="109"/>
      <c r="DDN543" s="479"/>
      <c r="DDO543" s="78"/>
      <c r="DDP543" s="144"/>
      <c r="DDQ543" s="75"/>
      <c r="DDR543" s="66"/>
      <c r="DDS543" s="66"/>
      <c r="DDT543" s="79"/>
      <c r="DDU543" s="109"/>
      <c r="DDV543" s="479"/>
      <c r="DDW543" s="78"/>
      <c r="DDX543" s="144"/>
      <c r="DDY543" s="75"/>
      <c r="DDZ543" s="66"/>
      <c r="DEA543" s="66"/>
      <c r="DEB543" s="79"/>
      <c r="DEC543" s="109"/>
      <c r="DED543" s="479"/>
      <c r="DEE543" s="78"/>
      <c r="DEF543" s="144"/>
      <c r="DEG543" s="75"/>
      <c r="DEH543" s="66"/>
      <c r="DEI543" s="66"/>
      <c r="DEJ543" s="79"/>
      <c r="DEK543" s="109"/>
      <c r="DEL543" s="479"/>
      <c r="DEM543" s="78"/>
      <c r="DEN543" s="144"/>
      <c r="DEO543" s="75"/>
      <c r="DEP543" s="66"/>
      <c r="DEQ543" s="66"/>
      <c r="DER543" s="79"/>
      <c r="DES543" s="109"/>
      <c r="DET543" s="479"/>
      <c r="DEU543" s="78"/>
      <c r="DEV543" s="144"/>
      <c r="DEW543" s="75"/>
      <c r="DEX543" s="66"/>
      <c r="DEY543" s="66"/>
      <c r="DEZ543" s="79"/>
      <c r="DFA543" s="109"/>
      <c r="DFB543" s="479"/>
      <c r="DFC543" s="78"/>
      <c r="DFD543" s="144"/>
      <c r="DFE543" s="75"/>
      <c r="DFF543" s="66"/>
      <c r="DFG543" s="66"/>
      <c r="DFH543" s="79"/>
      <c r="DFI543" s="109"/>
      <c r="DFJ543" s="479"/>
      <c r="DFK543" s="78"/>
      <c r="DFL543" s="144"/>
      <c r="DFM543" s="75"/>
      <c r="DFN543" s="66"/>
      <c r="DFO543" s="66"/>
      <c r="DFP543" s="79"/>
      <c r="DFQ543" s="109"/>
      <c r="DFR543" s="479"/>
      <c r="DFS543" s="78"/>
      <c r="DFT543" s="144"/>
      <c r="DFU543" s="75"/>
      <c r="DFV543" s="66"/>
      <c r="DFW543" s="66"/>
      <c r="DFX543" s="79"/>
      <c r="DFY543" s="109"/>
      <c r="DFZ543" s="479"/>
      <c r="DGA543" s="78"/>
      <c r="DGB543" s="144"/>
      <c r="DGC543" s="75"/>
      <c r="DGD543" s="66"/>
      <c r="DGE543" s="66"/>
      <c r="DGF543" s="79"/>
      <c r="DGG543" s="109"/>
      <c r="DGH543" s="479"/>
      <c r="DGI543" s="78"/>
      <c r="DGJ543" s="144"/>
      <c r="DGK543" s="75"/>
      <c r="DGL543" s="66"/>
      <c r="DGM543" s="66"/>
      <c r="DGN543" s="79"/>
      <c r="DGO543" s="109"/>
      <c r="DGP543" s="479"/>
      <c r="DGQ543" s="78"/>
      <c r="DGR543" s="144"/>
      <c r="DGS543" s="75"/>
      <c r="DGT543" s="66"/>
      <c r="DGU543" s="66"/>
      <c r="DGV543" s="79"/>
      <c r="DGW543" s="109"/>
      <c r="DGX543" s="479"/>
      <c r="DGY543" s="78"/>
      <c r="DGZ543" s="144"/>
      <c r="DHA543" s="75"/>
      <c r="DHB543" s="66"/>
      <c r="DHC543" s="66"/>
      <c r="DHD543" s="79"/>
      <c r="DHE543" s="109"/>
      <c r="DHF543" s="479"/>
      <c r="DHG543" s="78"/>
      <c r="DHH543" s="144"/>
      <c r="DHI543" s="75"/>
      <c r="DHJ543" s="66"/>
      <c r="DHK543" s="66"/>
      <c r="DHL543" s="79"/>
      <c r="DHM543" s="109"/>
      <c r="DHN543" s="479"/>
      <c r="DHO543" s="78"/>
      <c r="DHP543" s="144"/>
      <c r="DHQ543" s="75"/>
      <c r="DHR543" s="66"/>
      <c r="DHS543" s="66"/>
      <c r="DHT543" s="79"/>
      <c r="DHU543" s="109"/>
      <c r="DHV543" s="479"/>
      <c r="DHW543" s="78"/>
      <c r="DHX543" s="144"/>
      <c r="DHY543" s="75"/>
      <c r="DHZ543" s="66"/>
      <c r="DIA543" s="66"/>
      <c r="DIB543" s="79"/>
      <c r="DIC543" s="109"/>
      <c r="DID543" s="479"/>
      <c r="DIE543" s="78"/>
      <c r="DIF543" s="144"/>
      <c r="DIG543" s="75"/>
      <c r="DIH543" s="66"/>
      <c r="DII543" s="66"/>
      <c r="DIJ543" s="79"/>
      <c r="DIK543" s="109"/>
      <c r="DIL543" s="479"/>
      <c r="DIM543" s="78"/>
      <c r="DIN543" s="144"/>
      <c r="DIO543" s="75"/>
      <c r="DIP543" s="66"/>
      <c r="DIQ543" s="66"/>
      <c r="DIR543" s="79"/>
      <c r="DIS543" s="109"/>
      <c r="DIT543" s="479"/>
      <c r="DIU543" s="78"/>
      <c r="DIV543" s="144"/>
      <c r="DIW543" s="75"/>
      <c r="DIX543" s="66"/>
      <c r="DIY543" s="66"/>
      <c r="DIZ543" s="79"/>
      <c r="DJA543" s="109"/>
      <c r="DJB543" s="479"/>
      <c r="DJC543" s="78"/>
      <c r="DJD543" s="144"/>
      <c r="DJE543" s="75"/>
      <c r="DJF543" s="66"/>
      <c r="DJG543" s="66"/>
      <c r="DJH543" s="79"/>
      <c r="DJI543" s="109"/>
      <c r="DJJ543" s="479"/>
      <c r="DJK543" s="78"/>
      <c r="DJL543" s="144"/>
      <c r="DJM543" s="75"/>
      <c r="DJN543" s="66"/>
      <c r="DJO543" s="66"/>
      <c r="DJP543" s="79"/>
      <c r="DJQ543" s="109"/>
      <c r="DJR543" s="479"/>
      <c r="DJS543" s="78"/>
      <c r="DJT543" s="144"/>
      <c r="DJU543" s="75"/>
      <c r="DJV543" s="66"/>
      <c r="DJW543" s="66"/>
      <c r="DJX543" s="79"/>
      <c r="DJY543" s="109"/>
      <c r="DJZ543" s="479"/>
      <c r="DKA543" s="78"/>
      <c r="DKB543" s="144"/>
      <c r="DKC543" s="75"/>
      <c r="DKD543" s="66"/>
      <c r="DKE543" s="66"/>
      <c r="DKF543" s="79"/>
      <c r="DKG543" s="109"/>
      <c r="DKH543" s="479"/>
      <c r="DKI543" s="78"/>
      <c r="DKJ543" s="144"/>
      <c r="DKK543" s="75"/>
      <c r="DKL543" s="66"/>
      <c r="DKM543" s="66"/>
      <c r="DKN543" s="79"/>
      <c r="DKO543" s="109"/>
      <c r="DKP543" s="479"/>
      <c r="DKQ543" s="78"/>
      <c r="DKR543" s="144"/>
      <c r="DKS543" s="75"/>
      <c r="DKT543" s="66"/>
      <c r="DKU543" s="66"/>
      <c r="DKV543" s="79"/>
      <c r="DKW543" s="109"/>
      <c r="DKX543" s="479"/>
      <c r="DKY543" s="78"/>
      <c r="DKZ543" s="144"/>
      <c r="DLA543" s="75"/>
      <c r="DLB543" s="66"/>
      <c r="DLC543" s="66"/>
      <c r="DLD543" s="79"/>
      <c r="DLE543" s="109"/>
      <c r="DLF543" s="479"/>
      <c r="DLG543" s="78"/>
      <c r="DLH543" s="144"/>
      <c r="DLI543" s="75"/>
      <c r="DLJ543" s="66"/>
      <c r="DLK543" s="66"/>
      <c r="DLL543" s="79"/>
      <c r="DLM543" s="109"/>
      <c r="DLN543" s="479"/>
      <c r="DLO543" s="78"/>
      <c r="DLP543" s="144"/>
      <c r="DLQ543" s="75"/>
      <c r="DLR543" s="66"/>
      <c r="DLS543" s="66"/>
      <c r="DLT543" s="79"/>
      <c r="DLU543" s="109"/>
      <c r="DLV543" s="479"/>
      <c r="DLW543" s="78"/>
      <c r="DLX543" s="144"/>
      <c r="DLY543" s="75"/>
      <c r="DLZ543" s="66"/>
      <c r="DMA543" s="66"/>
      <c r="DMB543" s="79"/>
      <c r="DMC543" s="109"/>
      <c r="DMD543" s="479"/>
      <c r="DME543" s="78"/>
      <c r="DMF543" s="144"/>
      <c r="DMG543" s="75"/>
      <c r="DMH543" s="66"/>
      <c r="DMI543" s="66"/>
      <c r="DMJ543" s="79"/>
      <c r="DMK543" s="109"/>
      <c r="DML543" s="479"/>
      <c r="DMM543" s="78"/>
      <c r="DMN543" s="144"/>
      <c r="DMO543" s="75"/>
      <c r="DMP543" s="66"/>
      <c r="DMQ543" s="66"/>
      <c r="DMR543" s="79"/>
      <c r="DMS543" s="109"/>
      <c r="DMT543" s="479"/>
      <c r="DMU543" s="78"/>
      <c r="DMV543" s="144"/>
      <c r="DMW543" s="75"/>
      <c r="DMX543" s="66"/>
      <c r="DMY543" s="66"/>
      <c r="DMZ543" s="79"/>
      <c r="DNA543" s="109"/>
      <c r="DNB543" s="479"/>
      <c r="DNC543" s="78"/>
      <c r="DND543" s="144"/>
      <c r="DNE543" s="75"/>
      <c r="DNF543" s="66"/>
      <c r="DNG543" s="66"/>
      <c r="DNH543" s="79"/>
      <c r="DNI543" s="109"/>
      <c r="DNJ543" s="479"/>
      <c r="DNK543" s="78"/>
      <c r="DNL543" s="144"/>
      <c r="DNM543" s="75"/>
      <c r="DNN543" s="66"/>
      <c r="DNO543" s="66"/>
      <c r="DNP543" s="79"/>
      <c r="DNQ543" s="109"/>
      <c r="DNR543" s="479"/>
      <c r="DNS543" s="78"/>
      <c r="DNT543" s="144"/>
      <c r="DNU543" s="75"/>
      <c r="DNV543" s="66"/>
      <c r="DNW543" s="66"/>
      <c r="DNX543" s="79"/>
      <c r="DNY543" s="109"/>
      <c r="DNZ543" s="479"/>
      <c r="DOA543" s="78"/>
      <c r="DOB543" s="144"/>
      <c r="DOC543" s="75"/>
      <c r="DOD543" s="66"/>
      <c r="DOE543" s="66"/>
      <c r="DOF543" s="79"/>
      <c r="DOG543" s="109"/>
      <c r="DOH543" s="479"/>
      <c r="DOI543" s="78"/>
      <c r="DOJ543" s="144"/>
      <c r="DOK543" s="75"/>
      <c r="DOL543" s="66"/>
      <c r="DOM543" s="66"/>
      <c r="DON543" s="79"/>
      <c r="DOO543" s="109"/>
      <c r="DOP543" s="479"/>
      <c r="DOQ543" s="78"/>
      <c r="DOR543" s="144"/>
      <c r="DOS543" s="75"/>
      <c r="DOT543" s="66"/>
      <c r="DOU543" s="66"/>
      <c r="DOV543" s="79"/>
      <c r="DOW543" s="109"/>
      <c r="DOX543" s="479"/>
      <c r="DOY543" s="78"/>
      <c r="DOZ543" s="144"/>
      <c r="DPA543" s="75"/>
      <c r="DPB543" s="66"/>
      <c r="DPC543" s="66"/>
      <c r="DPD543" s="79"/>
      <c r="DPE543" s="109"/>
      <c r="DPF543" s="479"/>
      <c r="DPG543" s="78"/>
      <c r="DPH543" s="144"/>
      <c r="DPI543" s="75"/>
      <c r="DPJ543" s="66"/>
      <c r="DPK543" s="66"/>
      <c r="DPL543" s="79"/>
      <c r="DPM543" s="109"/>
      <c r="DPN543" s="479"/>
      <c r="DPO543" s="78"/>
      <c r="DPP543" s="144"/>
      <c r="DPQ543" s="75"/>
      <c r="DPR543" s="66"/>
      <c r="DPS543" s="66"/>
      <c r="DPT543" s="79"/>
      <c r="DPU543" s="109"/>
      <c r="DPV543" s="479"/>
      <c r="DPW543" s="78"/>
      <c r="DPX543" s="144"/>
      <c r="DPY543" s="75"/>
      <c r="DPZ543" s="66"/>
      <c r="DQA543" s="66"/>
      <c r="DQB543" s="79"/>
      <c r="DQC543" s="109"/>
      <c r="DQD543" s="479"/>
      <c r="DQE543" s="78"/>
      <c r="DQF543" s="144"/>
      <c r="DQG543" s="75"/>
      <c r="DQH543" s="66"/>
      <c r="DQI543" s="66"/>
      <c r="DQJ543" s="79"/>
      <c r="DQK543" s="109"/>
      <c r="DQL543" s="479"/>
      <c r="DQM543" s="78"/>
      <c r="DQN543" s="144"/>
      <c r="DQO543" s="75"/>
      <c r="DQP543" s="66"/>
      <c r="DQQ543" s="66"/>
      <c r="DQR543" s="79"/>
      <c r="DQS543" s="109"/>
      <c r="DQT543" s="479"/>
      <c r="DQU543" s="78"/>
      <c r="DQV543" s="144"/>
      <c r="DQW543" s="75"/>
      <c r="DQX543" s="66"/>
      <c r="DQY543" s="66"/>
      <c r="DQZ543" s="79"/>
      <c r="DRA543" s="109"/>
      <c r="DRB543" s="479"/>
      <c r="DRC543" s="78"/>
      <c r="DRD543" s="144"/>
      <c r="DRE543" s="75"/>
      <c r="DRF543" s="66"/>
      <c r="DRG543" s="66"/>
      <c r="DRH543" s="79"/>
      <c r="DRI543" s="109"/>
      <c r="DRJ543" s="479"/>
      <c r="DRK543" s="78"/>
      <c r="DRL543" s="144"/>
      <c r="DRM543" s="75"/>
      <c r="DRN543" s="66"/>
      <c r="DRO543" s="66"/>
      <c r="DRP543" s="79"/>
      <c r="DRQ543" s="109"/>
      <c r="DRR543" s="479"/>
      <c r="DRS543" s="78"/>
      <c r="DRT543" s="144"/>
      <c r="DRU543" s="75"/>
      <c r="DRV543" s="66"/>
      <c r="DRW543" s="66"/>
      <c r="DRX543" s="79"/>
      <c r="DRY543" s="109"/>
      <c r="DRZ543" s="479"/>
      <c r="DSA543" s="78"/>
      <c r="DSB543" s="144"/>
      <c r="DSC543" s="75"/>
      <c r="DSD543" s="66"/>
      <c r="DSE543" s="66"/>
      <c r="DSF543" s="79"/>
      <c r="DSG543" s="109"/>
      <c r="DSH543" s="479"/>
      <c r="DSI543" s="78"/>
      <c r="DSJ543" s="144"/>
      <c r="DSK543" s="75"/>
      <c r="DSL543" s="66"/>
      <c r="DSM543" s="66"/>
      <c r="DSN543" s="79"/>
      <c r="DSO543" s="109"/>
      <c r="DSP543" s="479"/>
      <c r="DSQ543" s="78"/>
      <c r="DSR543" s="144"/>
      <c r="DSS543" s="75"/>
      <c r="DST543" s="66"/>
      <c r="DSU543" s="66"/>
      <c r="DSV543" s="79"/>
      <c r="DSW543" s="109"/>
      <c r="DSX543" s="479"/>
      <c r="DSY543" s="78"/>
      <c r="DSZ543" s="144"/>
      <c r="DTA543" s="75"/>
      <c r="DTB543" s="66"/>
      <c r="DTC543" s="66"/>
      <c r="DTD543" s="79"/>
      <c r="DTE543" s="109"/>
      <c r="DTF543" s="479"/>
      <c r="DTG543" s="78"/>
      <c r="DTH543" s="144"/>
      <c r="DTI543" s="75"/>
      <c r="DTJ543" s="66"/>
      <c r="DTK543" s="66"/>
      <c r="DTL543" s="79"/>
      <c r="DTM543" s="109"/>
      <c r="DTN543" s="479"/>
      <c r="DTO543" s="78"/>
      <c r="DTP543" s="144"/>
      <c r="DTQ543" s="75"/>
      <c r="DTR543" s="66"/>
      <c r="DTS543" s="66"/>
      <c r="DTT543" s="79"/>
      <c r="DTU543" s="109"/>
      <c r="DTV543" s="479"/>
      <c r="DTW543" s="78"/>
      <c r="DTX543" s="144"/>
      <c r="DTY543" s="75"/>
      <c r="DTZ543" s="66"/>
      <c r="DUA543" s="66"/>
      <c r="DUB543" s="79"/>
      <c r="DUC543" s="109"/>
      <c r="DUD543" s="479"/>
      <c r="DUE543" s="78"/>
      <c r="DUF543" s="144"/>
      <c r="DUG543" s="75"/>
      <c r="DUH543" s="66"/>
      <c r="DUI543" s="66"/>
      <c r="DUJ543" s="79"/>
      <c r="DUK543" s="109"/>
      <c r="DUL543" s="479"/>
      <c r="DUM543" s="78"/>
      <c r="DUN543" s="144"/>
      <c r="DUO543" s="75"/>
      <c r="DUP543" s="66"/>
      <c r="DUQ543" s="66"/>
      <c r="DUR543" s="79"/>
      <c r="DUS543" s="109"/>
      <c r="DUT543" s="479"/>
      <c r="DUU543" s="78"/>
      <c r="DUV543" s="144"/>
      <c r="DUW543" s="75"/>
      <c r="DUX543" s="66"/>
      <c r="DUY543" s="66"/>
      <c r="DUZ543" s="79"/>
      <c r="DVA543" s="109"/>
      <c r="DVB543" s="479"/>
      <c r="DVC543" s="78"/>
      <c r="DVD543" s="144"/>
      <c r="DVE543" s="75"/>
      <c r="DVF543" s="66"/>
      <c r="DVG543" s="66"/>
      <c r="DVH543" s="79"/>
      <c r="DVI543" s="109"/>
      <c r="DVJ543" s="479"/>
      <c r="DVK543" s="78"/>
      <c r="DVL543" s="144"/>
      <c r="DVM543" s="75"/>
      <c r="DVN543" s="66"/>
      <c r="DVO543" s="66"/>
      <c r="DVP543" s="79"/>
      <c r="DVQ543" s="109"/>
      <c r="DVR543" s="479"/>
      <c r="DVS543" s="78"/>
      <c r="DVT543" s="144"/>
      <c r="DVU543" s="75"/>
      <c r="DVV543" s="66"/>
      <c r="DVW543" s="66"/>
      <c r="DVX543" s="79"/>
      <c r="DVY543" s="109"/>
      <c r="DVZ543" s="479"/>
      <c r="DWA543" s="78"/>
      <c r="DWB543" s="144"/>
      <c r="DWC543" s="75"/>
      <c r="DWD543" s="66"/>
      <c r="DWE543" s="66"/>
      <c r="DWF543" s="79"/>
      <c r="DWG543" s="109"/>
      <c r="DWH543" s="479"/>
      <c r="DWI543" s="78"/>
      <c r="DWJ543" s="144"/>
      <c r="DWK543" s="75"/>
      <c r="DWL543" s="66"/>
      <c r="DWM543" s="66"/>
      <c r="DWN543" s="79"/>
      <c r="DWO543" s="109"/>
      <c r="DWP543" s="479"/>
      <c r="DWQ543" s="78"/>
      <c r="DWR543" s="144"/>
      <c r="DWS543" s="75"/>
      <c r="DWT543" s="66"/>
      <c r="DWU543" s="66"/>
      <c r="DWV543" s="79"/>
      <c r="DWW543" s="109"/>
      <c r="DWX543" s="479"/>
      <c r="DWY543" s="78"/>
      <c r="DWZ543" s="144"/>
      <c r="DXA543" s="75"/>
      <c r="DXB543" s="66"/>
      <c r="DXC543" s="66"/>
      <c r="DXD543" s="79"/>
      <c r="DXE543" s="109"/>
      <c r="DXF543" s="479"/>
      <c r="DXG543" s="78"/>
      <c r="DXH543" s="144"/>
      <c r="DXI543" s="75"/>
      <c r="DXJ543" s="66"/>
      <c r="DXK543" s="66"/>
      <c r="DXL543" s="79"/>
      <c r="DXM543" s="109"/>
      <c r="DXN543" s="479"/>
      <c r="DXO543" s="78"/>
      <c r="DXP543" s="144"/>
      <c r="DXQ543" s="75"/>
      <c r="DXR543" s="66"/>
      <c r="DXS543" s="66"/>
      <c r="DXT543" s="79"/>
      <c r="DXU543" s="109"/>
      <c r="DXV543" s="479"/>
      <c r="DXW543" s="78"/>
      <c r="DXX543" s="144"/>
      <c r="DXY543" s="75"/>
      <c r="DXZ543" s="66"/>
      <c r="DYA543" s="66"/>
      <c r="DYB543" s="79"/>
      <c r="DYC543" s="109"/>
      <c r="DYD543" s="479"/>
      <c r="DYE543" s="78"/>
      <c r="DYF543" s="144"/>
      <c r="DYG543" s="75"/>
      <c r="DYH543" s="66"/>
      <c r="DYI543" s="66"/>
      <c r="DYJ543" s="79"/>
      <c r="DYK543" s="109"/>
      <c r="DYL543" s="479"/>
      <c r="DYM543" s="78"/>
      <c r="DYN543" s="144"/>
      <c r="DYO543" s="75"/>
      <c r="DYP543" s="66"/>
      <c r="DYQ543" s="66"/>
      <c r="DYR543" s="79"/>
      <c r="DYS543" s="109"/>
      <c r="DYT543" s="479"/>
      <c r="DYU543" s="78"/>
      <c r="DYV543" s="144"/>
      <c r="DYW543" s="75"/>
      <c r="DYX543" s="66"/>
      <c r="DYY543" s="66"/>
      <c r="DYZ543" s="79"/>
      <c r="DZA543" s="109"/>
      <c r="DZB543" s="479"/>
      <c r="DZC543" s="78"/>
      <c r="DZD543" s="144"/>
      <c r="DZE543" s="75"/>
      <c r="DZF543" s="66"/>
      <c r="DZG543" s="66"/>
      <c r="DZH543" s="79"/>
      <c r="DZI543" s="109"/>
      <c r="DZJ543" s="479"/>
      <c r="DZK543" s="78"/>
      <c r="DZL543" s="144"/>
      <c r="DZM543" s="75"/>
      <c r="DZN543" s="66"/>
      <c r="DZO543" s="66"/>
      <c r="DZP543" s="79"/>
      <c r="DZQ543" s="109"/>
      <c r="DZR543" s="479"/>
      <c r="DZS543" s="78"/>
      <c r="DZT543" s="144"/>
      <c r="DZU543" s="75"/>
      <c r="DZV543" s="66"/>
      <c r="DZW543" s="66"/>
      <c r="DZX543" s="79"/>
      <c r="DZY543" s="109"/>
      <c r="DZZ543" s="479"/>
      <c r="EAA543" s="78"/>
      <c r="EAB543" s="144"/>
      <c r="EAC543" s="75"/>
      <c r="EAD543" s="66"/>
      <c r="EAE543" s="66"/>
      <c r="EAF543" s="79"/>
      <c r="EAG543" s="109"/>
      <c r="EAH543" s="479"/>
      <c r="EAI543" s="78"/>
      <c r="EAJ543" s="144"/>
      <c r="EAK543" s="75"/>
      <c r="EAL543" s="66"/>
      <c r="EAM543" s="66"/>
      <c r="EAN543" s="79"/>
      <c r="EAO543" s="109"/>
      <c r="EAP543" s="479"/>
      <c r="EAQ543" s="78"/>
      <c r="EAR543" s="144"/>
      <c r="EAS543" s="75"/>
      <c r="EAT543" s="66"/>
      <c r="EAU543" s="66"/>
      <c r="EAV543" s="79"/>
      <c r="EAW543" s="109"/>
      <c r="EAX543" s="479"/>
      <c r="EAY543" s="78"/>
      <c r="EAZ543" s="144"/>
      <c r="EBA543" s="75"/>
      <c r="EBB543" s="66"/>
      <c r="EBC543" s="66"/>
      <c r="EBD543" s="79"/>
      <c r="EBE543" s="109"/>
      <c r="EBF543" s="479"/>
      <c r="EBG543" s="78"/>
      <c r="EBH543" s="144"/>
      <c r="EBI543" s="75"/>
      <c r="EBJ543" s="66"/>
      <c r="EBK543" s="66"/>
      <c r="EBL543" s="79"/>
      <c r="EBM543" s="109"/>
      <c r="EBN543" s="479"/>
      <c r="EBO543" s="78"/>
      <c r="EBP543" s="144"/>
      <c r="EBQ543" s="75"/>
      <c r="EBR543" s="66"/>
      <c r="EBS543" s="66"/>
      <c r="EBT543" s="79"/>
      <c r="EBU543" s="109"/>
      <c r="EBV543" s="479"/>
      <c r="EBW543" s="78"/>
      <c r="EBX543" s="144"/>
      <c r="EBY543" s="75"/>
      <c r="EBZ543" s="66"/>
      <c r="ECA543" s="66"/>
      <c r="ECB543" s="79"/>
      <c r="ECC543" s="109"/>
      <c r="ECD543" s="479"/>
      <c r="ECE543" s="78"/>
      <c r="ECF543" s="144"/>
      <c r="ECG543" s="75"/>
      <c r="ECH543" s="66"/>
      <c r="ECI543" s="66"/>
      <c r="ECJ543" s="79"/>
      <c r="ECK543" s="109"/>
      <c r="ECL543" s="479"/>
      <c r="ECM543" s="78"/>
      <c r="ECN543" s="144"/>
      <c r="ECO543" s="75"/>
      <c r="ECP543" s="66"/>
      <c r="ECQ543" s="66"/>
      <c r="ECR543" s="79"/>
      <c r="ECS543" s="109"/>
      <c r="ECT543" s="479"/>
      <c r="ECU543" s="78"/>
      <c r="ECV543" s="144"/>
      <c r="ECW543" s="75"/>
      <c r="ECX543" s="66"/>
      <c r="ECY543" s="66"/>
      <c r="ECZ543" s="79"/>
      <c r="EDA543" s="109"/>
      <c r="EDB543" s="479"/>
      <c r="EDC543" s="78"/>
      <c r="EDD543" s="144"/>
      <c r="EDE543" s="75"/>
      <c r="EDF543" s="66"/>
      <c r="EDG543" s="66"/>
      <c r="EDH543" s="79"/>
      <c r="EDI543" s="109"/>
      <c r="EDJ543" s="479"/>
      <c r="EDK543" s="78"/>
      <c r="EDL543" s="144"/>
      <c r="EDM543" s="75"/>
      <c r="EDN543" s="66"/>
      <c r="EDO543" s="66"/>
      <c r="EDP543" s="79"/>
      <c r="EDQ543" s="109"/>
      <c r="EDR543" s="479"/>
      <c r="EDS543" s="78"/>
      <c r="EDT543" s="144"/>
      <c r="EDU543" s="75"/>
      <c r="EDV543" s="66"/>
      <c r="EDW543" s="66"/>
      <c r="EDX543" s="79"/>
      <c r="EDY543" s="109"/>
      <c r="EDZ543" s="479"/>
      <c r="EEA543" s="78"/>
      <c r="EEB543" s="144"/>
      <c r="EEC543" s="75"/>
      <c r="EED543" s="66"/>
      <c r="EEE543" s="66"/>
      <c r="EEF543" s="79"/>
      <c r="EEG543" s="109"/>
      <c r="EEH543" s="479"/>
      <c r="EEI543" s="78"/>
      <c r="EEJ543" s="144"/>
      <c r="EEK543" s="75"/>
      <c r="EEL543" s="66"/>
      <c r="EEM543" s="66"/>
      <c r="EEN543" s="79"/>
      <c r="EEO543" s="109"/>
      <c r="EEP543" s="479"/>
      <c r="EEQ543" s="78"/>
      <c r="EER543" s="144"/>
      <c r="EES543" s="75"/>
      <c r="EET543" s="66"/>
      <c r="EEU543" s="66"/>
      <c r="EEV543" s="79"/>
      <c r="EEW543" s="109"/>
      <c r="EEX543" s="479"/>
      <c r="EEY543" s="78"/>
      <c r="EEZ543" s="144"/>
      <c r="EFA543" s="75"/>
      <c r="EFB543" s="66"/>
      <c r="EFC543" s="66"/>
      <c r="EFD543" s="79"/>
      <c r="EFE543" s="109"/>
      <c r="EFF543" s="479"/>
      <c r="EFG543" s="78"/>
      <c r="EFH543" s="144"/>
      <c r="EFI543" s="75"/>
      <c r="EFJ543" s="66"/>
      <c r="EFK543" s="66"/>
      <c r="EFL543" s="79"/>
      <c r="EFM543" s="109"/>
      <c r="EFN543" s="479"/>
      <c r="EFO543" s="78"/>
      <c r="EFP543" s="144"/>
      <c r="EFQ543" s="75"/>
      <c r="EFR543" s="66"/>
      <c r="EFS543" s="66"/>
      <c r="EFT543" s="79"/>
      <c r="EFU543" s="109"/>
      <c r="EFV543" s="479"/>
      <c r="EFW543" s="78"/>
      <c r="EFX543" s="144"/>
      <c r="EFY543" s="75"/>
      <c r="EFZ543" s="66"/>
      <c r="EGA543" s="66"/>
      <c r="EGB543" s="79"/>
      <c r="EGC543" s="109"/>
      <c r="EGD543" s="479"/>
      <c r="EGE543" s="78"/>
      <c r="EGF543" s="144"/>
      <c r="EGG543" s="75"/>
      <c r="EGH543" s="66"/>
      <c r="EGI543" s="66"/>
      <c r="EGJ543" s="79"/>
      <c r="EGK543" s="109"/>
      <c r="EGL543" s="479"/>
      <c r="EGM543" s="78"/>
      <c r="EGN543" s="144"/>
      <c r="EGO543" s="75"/>
      <c r="EGP543" s="66"/>
      <c r="EGQ543" s="66"/>
      <c r="EGR543" s="79"/>
      <c r="EGS543" s="109"/>
      <c r="EGT543" s="479"/>
      <c r="EGU543" s="78"/>
      <c r="EGV543" s="144"/>
      <c r="EGW543" s="75"/>
      <c r="EGX543" s="66"/>
      <c r="EGY543" s="66"/>
      <c r="EGZ543" s="79"/>
      <c r="EHA543" s="109"/>
      <c r="EHB543" s="479"/>
      <c r="EHC543" s="78"/>
      <c r="EHD543" s="144"/>
      <c r="EHE543" s="75"/>
      <c r="EHF543" s="66"/>
      <c r="EHG543" s="66"/>
      <c r="EHH543" s="79"/>
      <c r="EHI543" s="109"/>
      <c r="EHJ543" s="479"/>
      <c r="EHK543" s="78"/>
      <c r="EHL543" s="144"/>
      <c r="EHM543" s="75"/>
      <c r="EHN543" s="66"/>
      <c r="EHO543" s="66"/>
      <c r="EHP543" s="79"/>
      <c r="EHQ543" s="109"/>
      <c r="EHR543" s="479"/>
      <c r="EHS543" s="78"/>
      <c r="EHT543" s="144"/>
      <c r="EHU543" s="75"/>
      <c r="EHV543" s="66"/>
      <c r="EHW543" s="66"/>
      <c r="EHX543" s="79"/>
      <c r="EHY543" s="109"/>
      <c r="EHZ543" s="479"/>
      <c r="EIA543" s="78"/>
      <c r="EIB543" s="144"/>
      <c r="EIC543" s="75"/>
      <c r="EID543" s="66"/>
      <c r="EIE543" s="66"/>
      <c r="EIF543" s="79"/>
      <c r="EIG543" s="109"/>
      <c r="EIH543" s="479"/>
      <c r="EII543" s="78"/>
      <c r="EIJ543" s="144"/>
      <c r="EIK543" s="75"/>
      <c r="EIL543" s="66"/>
      <c r="EIM543" s="66"/>
      <c r="EIN543" s="79"/>
      <c r="EIO543" s="109"/>
      <c r="EIP543" s="479"/>
      <c r="EIQ543" s="78"/>
      <c r="EIR543" s="144"/>
      <c r="EIS543" s="75"/>
      <c r="EIT543" s="66"/>
      <c r="EIU543" s="66"/>
      <c r="EIV543" s="79"/>
      <c r="EIW543" s="109"/>
      <c r="EIX543" s="479"/>
      <c r="EIY543" s="78"/>
      <c r="EIZ543" s="144"/>
      <c r="EJA543" s="75"/>
      <c r="EJB543" s="66"/>
      <c r="EJC543" s="66"/>
      <c r="EJD543" s="79"/>
      <c r="EJE543" s="109"/>
      <c r="EJF543" s="479"/>
      <c r="EJG543" s="78"/>
      <c r="EJH543" s="144"/>
      <c r="EJI543" s="75"/>
      <c r="EJJ543" s="66"/>
      <c r="EJK543" s="66"/>
      <c r="EJL543" s="79"/>
      <c r="EJM543" s="109"/>
      <c r="EJN543" s="479"/>
      <c r="EJO543" s="78"/>
      <c r="EJP543" s="144"/>
      <c r="EJQ543" s="75"/>
      <c r="EJR543" s="66"/>
      <c r="EJS543" s="66"/>
      <c r="EJT543" s="79"/>
      <c r="EJU543" s="109"/>
      <c r="EJV543" s="479"/>
      <c r="EJW543" s="78"/>
      <c r="EJX543" s="144"/>
      <c r="EJY543" s="75"/>
      <c r="EJZ543" s="66"/>
      <c r="EKA543" s="66"/>
      <c r="EKB543" s="79"/>
      <c r="EKC543" s="109"/>
      <c r="EKD543" s="479"/>
      <c r="EKE543" s="78"/>
      <c r="EKF543" s="144"/>
      <c r="EKG543" s="75"/>
      <c r="EKH543" s="66"/>
      <c r="EKI543" s="66"/>
      <c r="EKJ543" s="79"/>
      <c r="EKK543" s="109"/>
      <c r="EKL543" s="479"/>
      <c r="EKM543" s="78"/>
      <c r="EKN543" s="144"/>
      <c r="EKO543" s="75"/>
      <c r="EKP543" s="66"/>
      <c r="EKQ543" s="66"/>
      <c r="EKR543" s="79"/>
      <c r="EKS543" s="109"/>
      <c r="EKT543" s="479"/>
      <c r="EKU543" s="78"/>
      <c r="EKV543" s="144"/>
      <c r="EKW543" s="75"/>
      <c r="EKX543" s="66"/>
      <c r="EKY543" s="66"/>
      <c r="EKZ543" s="79"/>
      <c r="ELA543" s="109"/>
      <c r="ELB543" s="479"/>
      <c r="ELC543" s="78"/>
      <c r="ELD543" s="144"/>
      <c r="ELE543" s="75"/>
      <c r="ELF543" s="66"/>
      <c r="ELG543" s="66"/>
      <c r="ELH543" s="79"/>
      <c r="ELI543" s="109"/>
      <c r="ELJ543" s="479"/>
      <c r="ELK543" s="78"/>
      <c r="ELL543" s="144"/>
      <c r="ELM543" s="75"/>
      <c r="ELN543" s="66"/>
      <c r="ELO543" s="66"/>
      <c r="ELP543" s="79"/>
      <c r="ELQ543" s="109"/>
      <c r="ELR543" s="479"/>
      <c r="ELS543" s="78"/>
      <c r="ELT543" s="144"/>
      <c r="ELU543" s="75"/>
      <c r="ELV543" s="66"/>
      <c r="ELW543" s="66"/>
      <c r="ELX543" s="79"/>
      <c r="ELY543" s="109"/>
      <c r="ELZ543" s="479"/>
      <c r="EMA543" s="78"/>
      <c r="EMB543" s="144"/>
      <c r="EMC543" s="75"/>
      <c r="EMD543" s="66"/>
      <c r="EME543" s="66"/>
      <c r="EMF543" s="79"/>
      <c r="EMG543" s="109"/>
      <c r="EMH543" s="479"/>
      <c r="EMI543" s="78"/>
      <c r="EMJ543" s="144"/>
      <c r="EMK543" s="75"/>
      <c r="EML543" s="66"/>
      <c r="EMM543" s="66"/>
      <c r="EMN543" s="79"/>
      <c r="EMO543" s="109"/>
      <c r="EMP543" s="479"/>
      <c r="EMQ543" s="78"/>
      <c r="EMR543" s="144"/>
      <c r="EMS543" s="75"/>
      <c r="EMT543" s="66"/>
      <c r="EMU543" s="66"/>
      <c r="EMV543" s="79"/>
      <c r="EMW543" s="109"/>
      <c r="EMX543" s="479"/>
      <c r="EMY543" s="78"/>
      <c r="EMZ543" s="144"/>
      <c r="ENA543" s="75"/>
      <c r="ENB543" s="66"/>
      <c r="ENC543" s="66"/>
      <c r="END543" s="79"/>
      <c r="ENE543" s="109"/>
      <c r="ENF543" s="479"/>
      <c r="ENG543" s="78"/>
      <c r="ENH543" s="144"/>
      <c r="ENI543" s="75"/>
      <c r="ENJ543" s="66"/>
      <c r="ENK543" s="66"/>
      <c r="ENL543" s="79"/>
      <c r="ENM543" s="109"/>
      <c r="ENN543" s="479"/>
      <c r="ENO543" s="78"/>
      <c r="ENP543" s="144"/>
      <c r="ENQ543" s="75"/>
      <c r="ENR543" s="66"/>
      <c r="ENS543" s="66"/>
      <c r="ENT543" s="79"/>
      <c r="ENU543" s="109"/>
      <c r="ENV543" s="479"/>
      <c r="ENW543" s="78"/>
      <c r="ENX543" s="144"/>
      <c r="ENY543" s="75"/>
      <c r="ENZ543" s="66"/>
      <c r="EOA543" s="66"/>
      <c r="EOB543" s="79"/>
      <c r="EOC543" s="109"/>
      <c r="EOD543" s="479"/>
      <c r="EOE543" s="78"/>
      <c r="EOF543" s="144"/>
      <c r="EOG543" s="75"/>
      <c r="EOH543" s="66"/>
      <c r="EOI543" s="66"/>
      <c r="EOJ543" s="79"/>
      <c r="EOK543" s="109"/>
      <c r="EOL543" s="479"/>
      <c r="EOM543" s="78"/>
      <c r="EON543" s="144"/>
      <c r="EOO543" s="75"/>
      <c r="EOP543" s="66"/>
      <c r="EOQ543" s="66"/>
      <c r="EOR543" s="79"/>
      <c r="EOS543" s="109"/>
      <c r="EOT543" s="479"/>
      <c r="EOU543" s="78"/>
      <c r="EOV543" s="144"/>
      <c r="EOW543" s="75"/>
      <c r="EOX543" s="66"/>
      <c r="EOY543" s="66"/>
      <c r="EOZ543" s="79"/>
      <c r="EPA543" s="109"/>
      <c r="EPB543" s="479"/>
      <c r="EPC543" s="78"/>
      <c r="EPD543" s="144"/>
      <c r="EPE543" s="75"/>
      <c r="EPF543" s="66"/>
      <c r="EPG543" s="66"/>
      <c r="EPH543" s="79"/>
      <c r="EPI543" s="109"/>
      <c r="EPJ543" s="479"/>
      <c r="EPK543" s="78"/>
      <c r="EPL543" s="144"/>
      <c r="EPM543" s="75"/>
      <c r="EPN543" s="66"/>
      <c r="EPO543" s="66"/>
      <c r="EPP543" s="79"/>
      <c r="EPQ543" s="109"/>
      <c r="EPR543" s="479"/>
      <c r="EPS543" s="78"/>
      <c r="EPT543" s="144"/>
      <c r="EPU543" s="75"/>
      <c r="EPV543" s="66"/>
      <c r="EPW543" s="66"/>
      <c r="EPX543" s="79"/>
      <c r="EPY543" s="109"/>
      <c r="EPZ543" s="479"/>
      <c r="EQA543" s="78"/>
      <c r="EQB543" s="144"/>
      <c r="EQC543" s="75"/>
      <c r="EQD543" s="66"/>
      <c r="EQE543" s="66"/>
      <c r="EQF543" s="79"/>
      <c r="EQG543" s="109"/>
      <c r="EQH543" s="479"/>
      <c r="EQI543" s="78"/>
      <c r="EQJ543" s="144"/>
      <c r="EQK543" s="75"/>
      <c r="EQL543" s="66"/>
      <c r="EQM543" s="66"/>
      <c r="EQN543" s="79"/>
      <c r="EQO543" s="109"/>
      <c r="EQP543" s="479"/>
      <c r="EQQ543" s="78"/>
      <c r="EQR543" s="144"/>
      <c r="EQS543" s="75"/>
      <c r="EQT543" s="66"/>
      <c r="EQU543" s="66"/>
      <c r="EQV543" s="79"/>
      <c r="EQW543" s="109"/>
      <c r="EQX543" s="479"/>
      <c r="EQY543" s="78"/>
      <c r="EQZ543" s="144"/>
      <c r="ERA543" s="75"/>
      <c r="ERB543" s="66"/>
      <c r="ERC543" s="66"/>
      <c r="ERD543" s="79"/>
      <c r="ERE543" s="109"/>
      <c r="ERF543" s="479"/>
      <c r="ERG543" s="78"/>
      <c r="ERH543" s="144"/>
      <c r="ERI543" s="75"/>
      <c r="ERJ543" s="66"/>
      <c r="ERK543" s="66"/>
      <c r="ERL543" s="79"/>
      <c r="ERM543" s="109"/>
      <c r="ERN543" s="479"/>
      <c r="ERO543" s="78"/>
      <c r="ERP543" s="144"/>
      <c r="ERQ543" s="75"/>
      <c r="ERR543" s="66"/>
      <c r="ERS543" s="66"/>
      <c r="ERT543" s="79"/>
      <c r="ERU543" s="109"/>
      <c r="ERV543" s="479"/>
      <c r="ERW543" s="78"/>
      <c r="ERX543" s="144"/>
      <c r="ERY543" s="75"/>
      <c r="ERZ543" s="66"/>
      <c r="ESA543" s="66"/>
      <c r="ESB543" s="79"/>
      <c r="ESC543" s="109"/>
      <c r="ESD543" s="479"/>
      <c r="ESE543" s="78"/>
      <c r="ESF543" s="144"/>
      <c r="ESG543" s="75"/>
      <c r="ESH543" s="66"/>
      <c r="ESI543" s="66"/>
      <c r="ESJ543" s="79"/>
      <c r="ESK543" s="109"/>
      <c r="ESL543" s="479"/>
      <c r="ESM543" s="78"/>
      <c r="ESN543" s="144"/>
      <c r="ESO543" s="75"/>
      <c r="ESP543" s="66"/>
      <c r="ESQ543" s="66"/>
      <c r="ESR543" s="79"/>
      <c r="ESS543" s="109"/>
      <c r="EST543" s="479"/>
      <c r="ESU543" s="78"/>
      <c r="ESV543" s="144"/>
      <c r="ESW543" s="75"/>
      <c r="ESX543" s="66"/>
      <c r="ESY543" s="66"/>
      <c r="ESZ543" s="79"/>
      <c r="ETA543" s="109"/>
      <c r="ETB543" s="479"/>
      <c r="ETC543" s="78"/>
      <c r="ETD543" s="144"/>
      <c r="ETE543" s="75"/>
      <c r="ETF543" s="66"/>
      <c r="ETG543" s="66"/>
      <c r="ETH543" s="79"/>
      <c r="ETI543" s="109"/>
      <c r="ETJ543" s="479"/>
      <c r="ETK543" s="78"/>
      <c r="ETL543" s="144"/>
      <c r="ETM543" s="75"/>
      <c r="ETN543" s="66"/>
      <c r="ETO543" s="66"/>
      <c r="ETP543" s="79"/>
      <c r="ETQ543" s="109"/>
      <c r="ETR543" s="479"/>
      <c r="ETS543" s="78"/>
      <c r="ETT543" s="144"/>
      <c r="ETU543" s="75"/>
      <c r="ETV543" s="66"/>
      <c r="ETW543" s="66"/>
      <c r="ETX543" s="79"/>
      <c r="ETY543" s="109"/>
      <c r="ETZ543" s="479"/>
      <c r="EUA543" s="78"/>
      <c r="EUB543" s="144"/>
      <c r="EUC543" s="75"/>
      <c r="EUD543" s="66"/>
      <c r="EUE543" s="66"/>
      <c r="EUF543" s="79"/>
      <c r="EUG543" s="109"/>
      <c r="EUH543" s="479"/>
      <c r="EUI543" s="78"/>
      <c r="EUJ543" s="144"/>
      <c r="EUK543" s="75"/>
      <c r="EUL543" s="66"/>
      <c r="EUM543" s="66"/>
      <c r="EUN543" s="79"/>
      <c r="EUO543" s="109"/>
      <c r="EUP543" s="479"/>
      <c r="EUQ543" s="78"/>
      <c r="EUR543" s="144"/>
      <c r="EUS543" s="75"/>
      <c r="EUT543" s="66"/>
      <c r="EUU543" s="66"/>
      <c r="EUV543" s="79"/>
      <c r="EUW543" s="109"/>
      <c r="EUX543" s="479"/>
      <c r="EUY543" s="78"/>
      <c r="EUZ543" s="144"/>
      <c r="EVA543" s="75"/>
      <c r="EVB543" s="66"/>
      <c r="EVC543" s="66"/>
      <c r="EVD543" s="79"/>
      <c r="EVE543" s="109"/>
      <c r="EVF543" s="479"/>
      <c r="EVG543" s="78"/>
      <c r="EVH543" s="144"/>
      <c r="EVI543" s="75"/>
      <c r="EVJ543" s="66"/>
      <c r="EVK543" s="66"/>
      <c r="EVL543" s="79"/>
      <c r="EVM543" s="109"/>
      <c r="EVN543" s="479"/>
      <c r="EVO543" s="78"/>
      <c r="EVP543" s="144"/>
      <c r="EVQ543" s="75"/>
      <c r="EVR543" s="66"/>
      <c r="EVS543" s="66"/>
      <c r="EVT543" s="79"/>
      <c r="EVU543" s="109"/>
      <c r="EVV543" s="479"/>
      <c r="EVW543" s="78"/>
      <c r="EVX543" s="144"/>
      <c r="EVY543" s="75"/>
      <c r="EVZ543" s="66"/>
      <c r="EWA543" s="66"/>
      <c r="EWB543" s="79"/>
      <c r="EWC543" s="109"/>
      <c r="EWD543" s="479"/>
      <c r="EWE543" s="78"/>
      <c r="EWF543" s="144"/>
      <c r="EWG543" s="75"/>
      <c r="EWH543" s="66"/>
      <c r="EWI543" s="66"/>
      <c r="EWJ543" s="79"/>
      <c r="EWK543" s="109"/>
      <c r="EWL543" s="479"/>
      <c r="EWM543" s="78"/>
      <c r="EWN543" s="144"/>
      <c r="EWO543" s="75"/>
      <c r="EWP543" s="66"/>
      <c r="EWQ543" s="66"/>
      <c r="EWR543" s="79"/>
      <c r="EWS543" s="109"/>
      <c r="EWT543" s="479"/>
      <c r="EWU543" s="78"/>
      <c r="EWV543" s="144"/>
      <c r="EWW543" s="75"/>
      <c r="EWX543" s="66"/>
      <c r="EWY543" s="66"/>
      <c r="EWZ543" s="79"/>
      <c r="EXA543" s="109"/>
      <c r="EXB543" s="479"/>
      <c r="EXC543" s="78"/>
      <c r="EXD543" s="144"/>
      <c r="EXE543" s="75"/>
      <c r="EXF543" s="66"/>
      <c r="EXG543" s="66"/>
      <c r="EXH543" s="79"/>
      <c r="EXI543" s="109"/>
      <c r="EXJ543" s="479"/>
      <c r="EXK543" s="78"/>
      <c r="EXL543" s="144"/>
      <c r="EXM543" s="75"/>
      <c r="EXN543" s="66"/>
      <c r="EXO543" s="66"/>
      <c r="EXP543" s="79"/>
      <c r="EXQ543" s="109"/>
      <c r="EXR543" s="479"/>
      <c r="EXS543" s="78"/>
      <c r="EXT543" s="144"/>
      <c r="EXU543" s="75"/>
      <c r="EXV543" s="66"/>
      <c r="EXW543" s="66"/>
      <c r="EXX543" s="79"/>
      <c r="EXY543" s="109"/>
      <c r="EXZ543" s="479"/>
      <c r="EYA543" s="78"/>
      <c r="EYB543" s="144"/>
      <c r="EYC543" s="75"/>
      <c r="EYD543" s="66"/>
      <c r="EYE543" s="66"/>
      <c r="EYF543" s="79"/>
      <c r="EYG543" s="109"/>
      <c r="EYH543" s="479"/>
      <c r="EYI543" s="78"/>
      <c r="EYJ543" s="144"/>
      <c r="EYK543" s="75"/>
      <c r="EYL543" s="66"/>
      <c r="EYM543" s="66"/>
      <c r="EYN543" s="79"/>
      <c r="EYO543" s="109"/>
      <c r="EYP543" s="479"/>
      <c r="EYQ543" s="78"/>
      <c r="EYR543" s="144"/>
      <c r="EYS543" s="75"/>
      <c r="EYT543" s="66"/>
      <c r="EYU543" s="66"/>
      <c r="EYV543" s="79"/>
      <c r="EYW543" s="109"/>
      <c r="EYX543" s="479"/>
      <c r="EYY543" s="78"/>
      <c r="EYZ543" s="144"/>
      <c r="EZA543" s="75"/>
      <c r="EZB543" s="66"/>
      <c r="EZC543" s="66"/>
      <c r="EZD543" s="79"/>
      <c r="EZE543" s="109"/>
      <c r="EZF543" s="479"/>
      <c r="EZG543" s="78"/>
      <c r="EZH543" s="144"/>
      <c r="EZI543" s="75"/>
      <c r="EZJ543" s="66"/>
      <c r="EZK543" s="66"/>
      <c r="EZL543" s="79"/>
      <c r="EZM543" s="109"/>
      <c r="EZN543" s="479"/>
      <c r="EZO543" s="78"/>
      <c r="EZP543" s="144"/>
      <c r="EZQ543" s="75"/>
      <c r="EZR543" s="66"/>
      <c r="EZS543" s="66"/>
      <c r="EZT543" s="79"/>
      <c r="EZU543" s="109"/>
      <c r="EZV543" s="479"/>
      <c r="EZW543" s="78"/>
      <c r="EZX543" s="144"/>
      <c r="EZY543" s="75"/>
      <c r="EZZ543" s="66"/>
      <c r="FAA543" s="66"/>
      <c r="FAB543" s="79"/>
      <c r="FAC543" s="109"/>
      <c r="FAD543" s="479"/>
      <c r="FAE543" s="78"/>
      <c r="FAF543" s="144"/>
      <c r="FAG543" s="75"/>
      <c r="FAH543" s="66"/>
      <c r="FAI543" s="66"/>
      <c r="FAJ543" s="79"/>
      <c r="FAK543" s="109"/>
      <c r="FAL543" s="479"/>
      <c r="FAM543" s="78"/>
      <c r="FAN543" s="144"/>
      <c r="FAO543" s="75"/>
      <c r="FAP543" s="66"/>
      <c r="FAQ543" s="66"/>
      <c r="FAR543" s="79"/>
      <c r="FAS543" s="109"/>
      <c r="FAT543" s="479"/>
      <c r="FAU543" s="78"/>
      <c r="FAV543" s="144"/>
      <c r="FAW543" s="75"/>
      <c r="FAX543" s="66"/>
      <c r="FAY543" s="66"/>
      <c r="FAZ543" s="79"/>
      <c r="FBA543" s="109"/>
      <c r="FBB543" s="479"/>
      <c r="FBC543" s="78"/>
      <c r="FBD543" s="144"/>
      <c r="FBE543" s="75"/>
      <c r="FBF543" s="66"/>
      <c r="FBG543" s="66"/>
      <c r="FBH543" s="79"/>
      <c r="FBI543" s="109"/>
      <c r="FBJ543" s="479"/>
      <c r="FBK543" s="78"/>
      <c r="FBL543" s="144"/>
      <c r="FBM543" s="75"/>
      <c r="FBN543" s="66"/>
      <c r="FBO543" s="66"/>
      <c r="FBP543" s="79"/>
      <c r="FBQ543" s="109"/>
      <c r="FBR543" s="479"/>
      <c r="FBS543" s="78"/>
      <c r="FBT543" s="144"/>
      <c r="FBU543" s="75"/>
      <c r="FBV543" s="66"/>
      <c r="FBW543" s="66"/>
      <c r="FBX543" s="79"/>
      <c r="FBY543" s="109"/>
      <c r="FBZ543" s="479"/>
      <c r="FCA543" s="78"/>
      <c r="FCB543" s="144"/>
      <c r="FCC543" s="75"/>
      <c r="FCD543" s="66"/>
      <c r="FCE543" s="66"/>
      <c r="FCF543" s="79"/>
      <c r="FCG543" s="109"/>
      <c r="FCH543" s="479"/>
      <c r="FCI543" s="78"/>
      <c r="FCJ543" s="144"/>
      <c r="FCK543" s="75"/>
      <c r="FCL543" s="66"/>
      <c r="FCM543" s="66"/>
      <c r="FCN543" s="79"/>
      <c r="FCO543" s="109"/>
      <c r="FCP543" s="479"/>
      <c r="FCQ543" s="78"/>
      <c r="FCR543" s="144"/>
      <c r="FCS543" s="75"/>
      <c r="FCT543" s="66"/>
      <c r="FCU543" s="66"/>
      <c r="FCV543" s="79"/>
      <c r="FCW543" s="109"/>
      <c r="FCX543" s="479"/>
      <c r="FCY543" s="78"/>
      <c r="FCZ543" s="144"/>
      <c r="FDA543" s="75"/>
      <c r="FDB543" s="66"/>
      <c r="FDC543" s="66"/>
      <c r="FDD543" s="79"/>
      <c r="FDE543" s="109"/>
      <c r="FDF543" s="479"/>
      <c r="FDG543" s="78"/>
      <c r="FDH543" s="144"/>
      <c r="FDI543" s="75"/>
      <c r="FDJ543" s="66"/>
      <c r="FDK543" s="66"/>
      <c r="FDL543" s="79"/>
      <c r="FDM543" s="109"/>
      <c r="FDN543" s="479"/>
      <c r="FDO543" s="78"/>
      <c r="FDP543" s="144"/>
      <c r="FDQ543" s="75"/>
      <c r="FDR543" s="66"/>
      <c r="FDS543" s="66"/>
      <c r="FDT543" s="79"/>
      <c r="FDU543" s="109"/>
      <c r="FDV543" s="479"/>
      <c r="FDW543" s="78"/>
      <c r="FDX543" s="144"/>
      <c r="FDY543" s="75"/>
      <c r="FDZ543" s="66"/>
      <c r="FEA543" s="66"/>
      <c r="FEB543" s="79"/>
      <c r="FEC543" s="109"/>
      <c r="FED543" s="479"/>
      <c r="FEE543" s="78"/>
      <c r="FEF543" s="144"/>
      <c r="FEG543" s="75"/>
      <c r="FEH543" s="66"/>
      <c r="FEI543" s="66"/>
      <c r="FEJ543" s="79"/>
      <c r="FEK543" s="109"/>
      <c r="FEL543" s="479"/>
      <c r="FEM543" s="78"/>
      <c r="FEN543" s="144"/>
      <c r="FEO543" s="75"/>
      <c r="FEP543" s="66"/>
      <c r="FEQ543" s="66"/>
      <c r="FER543" s="79"/>
      <c r="FES543" s="109"/>
      <c r="FET543" s="479"/>
      <c r="FEU543" s="78"/>
      <c r="FEV543" s="144"/>
      <c r="FEW543" s="75"/>
      <c r="FEX543" s="66"/>
      <c r="FEY543" s="66"/>
      <c r="FEZ543" s="79"/>
      <c r="FFA543" s="109"/>
      <c r="FFB543" s="479"/>
      <c r="FFC543" s="78"/>
      <c r="FFD543" s="144"/>
      <c r="FFE543" s="75"/>
      <c r="FFF543" s="66"/>
      <c r="FFG543" s="66"/>
      <c r="FFH543" s="79"/>
      <c r="FFI543" s="109"/>
      <c r="FFJ543" s="479"/>
      <c r="FFK543" s="78"/>
      <c r="FFL543" s="144"/>
      <c r="FFM543" s="75"/>
      <c r="FFN543" s="66"/>
      <c r="FFO543" s="66"/>
      <c r="FFP543" s="79"/>
      <c r="FFQ543" s="109"/>
      <c r="FFR543" s="479"/>
      <c r="FFS543" s="78"/>
      <c r="FFT543" s="144"/>
      <c r="FFU543" s="75"/>
      <c r="FFV543" s="66"/>
      <c r="FFW543" s="66"/>
      <c r="FFX543" s="79"/>
      <c r="FFY543" s="109"/>
      <c r="FFZ543" s="479"/>
      <c r="FGA543" s="78"/>
      <c r="FGB543" s="144"/>
      <c r="FGC543" s="75"/>
      <c r="FGD543" s="66"/>
      <c r="FGE543" s="66"/>
      <c r="FGF543" s="79"/>
      <c r="FGG543" s="109"/>
      <c r="FGH543" s="479"/>
      <c r="FGI543" s="78"/>
      <c r="FGJ543" s="144"/>
      <c r="FGK543" s="75"/>
      <c r="FGL543" s="66"/>
      <c r="FGM543" s="66"/>
      <c r="FGN543" s="79"/>
      <c r="FGO543" s="109"/>
      <c r="FGP543" s="479"/>
      <c r="FGQ543" s="78"/>
      <c r="FGR543" s="144"/>
      <c r="FGS543" s="75"/>
      <c r="FGT543" s="66"/>
      <c r="FGU543" s="66"/>
      <c r="FGV543" s="79"/>
      <c r="FGW543" s="109"/>
      <c r="FGX543" s="479"/>
      <c r="FGY543" s="78"/>
      <c r="FGZ543" s="144"/>
      <c r="FHA543" s="75"/>
      <c r="FHB543" s="66"/>
      <c r="FHC543" s="66"/>
      <c r="FHD543" s="79"/>
      <c r="FHE543" s="109"/>
      <c r="FHF543" s="479"/>
      <c r="FHG543" s="78"/>
      <c r="FHH543" s="144"/>
      <c r="FHI543" s="75"/>
      <c r="FHJ543" s="66"/>
      <c r="FHK543" s="66"/>
      <c r="FHL543" s="79"/>
      <c r="FHM543" s="109"/>
      <c r="FHN543" s="479"/>
      <c r="FHO543" s="78"/>
      <c r="FHP543" s="144"/>
      <c r="FHQ543" s="75"/>
      <c r="FHR543" s="66"/>
      <c r="FHS543" s="66"/>
      <c r="FHT543" s="79"/>
      <c r="FHU543" s="109"/>
      <c r="FHV543" s="479"/>
      <c r="FHW543" s="78"/>
      <c r="FHX543" s="144"/>
      <c r="FHY543" s="75"/>
      <c r="FHZ543" s="66"/>
      <c r="FIA543" s="66"/>
      <c r="FIB543" s="79"/>
      <c r="FIC543" s="109"/>
      <c r="FID543" s="479"/>
      <c r="FIE543" s="78"/>
      <c r="FIF543" s="144"/>
      <c r="FIG543" s="75"/>
      <c r="FIH543" s="66"/>
      <c r="FII543" s="66"/>
      <c r="FIJ543" s="79"/>
      <c r="FIK543" s="109"/>
      <c r="FIL543" s="479"/>
      <c r="FIM543" s="78"/>
      <c r="FIN543" s="144"/>
      <c r="FIO543" s="75"/>
      <c r="FIP543" s="66"/>
      <c r="FIQ543" s="66"/>
      <c r="FIR543" s="79"/>
      <c r="FIS543" s="109"/>
      <c r="FIT543" s="479"/>
      <c r="FIU543" s="78"/>
      <c r="FIV543" s="144"/>
      <c r="FIW543" s="75"/>
      <c r="FIX543" s="66"/>
      <c r="FIY543" s="66"/>
      <c r="FIZ543" s="79"/>
      <c r="FJA543" s="109"/>
      <c r="FJB543" s="479"/>
      <c r="FJC543" s="78"/>
      <c r="FJD543" s="144"/>
      <c r="FJE543" s="75"/>
      <c r="FJF543" s="66"/>
      <c r="FJG543" s="66"/>
      <c r="FJH543" s="79"/>
      <c r="FJI543" s="109"/>
      <c r="FJJ543" s="479"/>
      <c r="FJK543" s="78"/>
      <c r="FJL543" s="144"/>
      <c r="FJM543" s="75"/>
      <c r="FJN543" s="66"/>
      <c r="FJO543" s="66"/>
      <c r="FJP543" s="79"/>
      <c r="FJQ543" s="109"/>
      <c r="FJR543" s="479"/>
      <c r="FJS543" s="78"/>
      <c r="FJT543" s="144"/>
      <c r="FJU543" s="75"/>
      <c r="FJV543" s="66"/>
      <c r="FJW543" s="66"/>
      <c r="FJX543" s="79"/>
      <c r="FJY543" s="109"/>
      <c r="FJZ543" s="479"/>
      <c r="FKA543" s="78"/>
      <c r="FKB543" s="144"/>
      <c r="FKC543" s="75"/>
      <c r="FKD543" s="66"/>
      <c r="FKE543" s="66"/>
      <c r="FKF543" s="79"/>
      <c r="FKG543" s="109"/>
      <c r="FKH543" s="479"/>
      <c r="FKI543" s="78"/>
      <c r="FKJ543" s="144"/>
      <c r="FKK543" s="75"/>
      <c r="FKL543" s="66"/>
      <c r="FKM543" s="66"/>
      <c r="FKN543" s="79"/>
      <c r="FKO543" s="109"/>
      <c r="FKP543" s="479"/>
      <c r="FKQ543" s="78"/>
      <c r="FKR543" s="144"/>
      <c r="FKS543" s="75"/>
      <c r="FKT543" s="66"/>
      <c r="FKU543" s="66"/>
      <c r="FKV543" s="79"/>
      <c r="FKW543" s="109"/>
      <c r="FKX543" s="479"/>
      <c r="FKY543" s="78"/>
      <c r="FKZ543" s="144"/>
      <c r="FLA543" s="75"/>
      <c r="FLB543" s="66"/>
      <c r="FLC543" s="66"/>
      <c r="FLD543" s="79"/>
      <c r="FLE543" s="109"/>
      <c r="FLF543" s="479"/>
      <c r="FLG543" s="78"/>
      <c r="FLH543" s="144"/>
      <c r="FLI543" s="75"/>
      <c r="FLJ543" s="66"/>
      <c r="FLK543" s="66"/>
      <c r="FLL543" s="79"/>
      <c r="FLM543" s="109"/>
      <c r="FLN543" s="479"/>
      <c r="FLO543" s="78"/>
      <c r="FLP543" s="144"/>
      <c r="FLQ543" s="75"/>
      <c r="FLR543" s="66"/>
      <c r="FLS543" s="66"/>
      <c r="FLT543" s="79"/>
      <c r="FLU543" s="109"/>
      <c r="FLV543" s="479"/>
      <c r="FLW543" s="78"/>
      <c r="FLX543" s="144"/>
      <c r="FLY543" s="75"/>
      <c r="FLZ543" s="66"/>
      <c r="FMA543" s="66"/>
      <c r="FMB543" s="79"/>
      <c r="FMC543" s="109"/>
      <c r="FMD543" s="479"/>
      <c r="FME543" s="78"/>
      <c r="FMF543" s="144"/>
      <c r="FMG543" s="75"/>
      <c r="FMH543" s="66"/>
      <c r="FMI543" s="66"/>
      <c r="FMJ543" s="79"/>
      <c r="FMK543" s="109"/>
      <c r="FML543" s="479"/>
      <c r="FMM543" s="78"/>
      <c r="FMN543" s="144"/>
      <c r="FMO543" s="75"/>
      <c r="FMP543" s="66"/>
      <c r="FMQ543" s="66"/>
      <c r="FMR543" s="79"/>
      <c r="FMS543" s="109"/>
      <c r="FMT543" s="479"/>
      <c r="FMU543" s="78"/>
      <c r="FMV543" s="144"/>
      <c r="FMW543" s="75"/>
      <c r="FMX543" s="66"/>
      <c r="FMY543" s="66"/>
      <c r="FMZ543" s="79"/>
      <c r="FNA543" s="109"/>
      <c r="FNB543" s="479"/>
      <c r="FNC543" s="78"/>
      <c r="FND543" s="144"/>
      <c r="FNE543" s="75"/>
      <c r="FNF543" s="66"/>
      <c r="FNG543" s="66"/>
      <c r="FNH543" s="79"/>
      <c r="FNI543" s="109"/>
      <c r="FNJ543" s="479"/>
      <c r="FNK543" s="78"/>
      <c r="FNL543" s="144"/>
      <c r="FNM543" s="75"/>
      <c r="FNN543" s="66"/>
      <c r="FNO543" s="66"/>
      <c r="FNP543" s="79"/>
      <c r="FNQ543" s="109"/>
      <c r="FNR543" s="479"/>
      <c r="FNS543" s="78"/>
      <c r="FNT543" s="144"/>
      <c r="FNU543" s="75"/>
      <c r="FNV543" s="66"/>
      <c r="FNW543" s="66"/>
      <c r="FNX543" s="79"/>
      <c r="FNY543" s="109"/>
      <c r="FNZ543" s="479"/>
      <c r="FOA543" s="78"/>
      <c r="FOB543" s="144"/>
      <c r="FOC543" s="75"/>
      <c r="FOD543" s="66"/>
      <c r="FOE543" s="66"/>
      <c r="FOF543" s="79"/>
      <c r="FOG543" s="109"/>
      <c r="FOH543" s="479"/>
      <c r="FOI543" s="78"/>
      <c r="FOJ543" s="144"/>
      <c r="FOK543" s="75"/>
      <c r="FOL543" s="66"/>
      <c r="FOM543" s="66"/>
      <c r="FON543" s="79"/>
      <c r="FOO543" s="109"/>
      <c r="FOP543" s="479"/>
      <c r="FOQ543" s="78"/>
      <c r="FOR543" s="144"/>
      <c r="FOS543" s="75"/>
      <c r="FOT543" s="66"/>
      <c r="FOU543" s="66"/>
      <c r="FOV543" s="79"/>
      <c r="FOW543" s="109"/>
      <c r="FOX543" s="479"/>
      <c r="FOY543" s="78"/>
      <c r="FOZ543" s="144"/>
      <c r="FPA543" s="75"/>
      <c r="FPB543" s="66"/>
      <c r="FPC543" s="66"/>
      <c r="FPD543" s="79"/>
      <c r="FPE543" s="109"/>
      <c r="FPF543" s="479"/>
      <c r="FPG543" s="78"/>
      <c r="FPH543" s="144"/>
      <c r="FPI543" s="75"/>
      <c r="FPJ543" s="66"/>
      <c r="FPK543" s="66"/>
      <c r="FPL543" s="79"/>
      <c r="FPM543" s="109"/>
      <c r="FPN543" s="479"/>
      <c r="FPO543" s="78"/>
      <c r="FPP543" s="144"/>
      <c r="FPQ543" s="75"/>
      <c r="FPR543" s="66"/>
      <c r="FPS543" s="66"/>
      <c r="FPT543" s="79"/>
      <c r="FPU543" s="109"/>
      <c r="FPV543" s="479"/>
      <c r="FPW543" s="78"/>
      <c r="FPX543" s="144"/>
      <c r="FPY543" s="75"/>
      <c r="FPZ543" s="66"/>
      <c r="FQA543" s="66"/>
      <c r="FQB543" s="79"/>
      <c r="FQC543" s="109"/>
      <c r="FQD543" s="479"/>
      <c r="FQE543" s="78"/>
      <c r="FQF543" s="144"/>
      <c r="FQG543" s="75"/>
      <c r="FQH543" s="66"/>
      <c r="FQI543" s="66"/>
      <c r="FQJ543" s="79"/>
      <c r="FQK543" s="109"/>
      <c r="FQL543" s="479"/>
      <c r="FQM543" s="78"/>
      <c r="FQN543" s="144"/>
      <c r="FQO543" s="75"/>
      <c r="FQP543" s="66"/>
      <c r="FQQ543" s="66"/>
      <c r="FQR543" s="79"/>
      <c r="FQS543" s="109"/>
      <c r="FQT543" s="479"/>
      <c r="FQU543" s="78"/>
      <c r="FQV543" s="144"/>
      <c r="FQW543" s="75"/>
      <c r="FQX543" s="66"/>
      <c r="FQY543" s="66"/>
      <c r="FQZ543" s="79"/>
      <c r="FRA543" s="109"/>
      <c r="FRB543" s="479"/>
      <c r="FRC543" s="78"/>
      <c r="FRD543" s="144"/>
      <c r="FRE543" s="75"/>
      <c r="FRF543" s="66"/>
      <c r="FRG543" s="66"/>
      <c r="FRH543" s="79"/>
      <c r="FRI543" s="109"/>
      <c r="FRJ543" s="479"/>
      <c r="FRK543" s="78"/>
      <c r="FRL543" s="144"/>
      <c r="FRM543" s="75"/>
      <c r="FRN543" s="66"/>
      <c r="FRO543" s="66"/>
      <c r="FRP543" s="79"/>
      <c r="FRQ543" s="109"/>
      <c r="FRR543" s="479"/>
      <c r="FRS543" s="78"/>
      <c r="FRT543" s="144"/>
      <c r="FRU543" s="75"/>
      <c r="FRV543" s="66"/>
      <c r="FRW543" s="66"/>
      <c r="FRX543" s="79"/>
      <c r="FRY543" s="109"/>
      <c r="FRZ543" s="479"/>
      <c r="FSA543" s="78"/>
      <c r="FSB543" s="144"/>
      <c r="FSC543" s="75"/>
      <c r="FSD543" s="66"/>
      <c r="FSE543" s="66"/>
      <c r="FSF543" s="79"/>
      <c r="FSG543" s="109"/>
      <c r="FSH543" s="479"/>
      <c r="FSI543" s="78"/>
      <c r="FSJ543" s="144"/>
      <c r="FSK543" s="75"/>
      <c r="FSL543" s="66"/>
      <c r="FSM543" s="66"/>
      <c r="FSN543" s="79"/>
      <c r="FSO543" s="109"/>
      <c r="FSP543" s="479"/>
      <c r="FSQ543" s="78"/>
      <c r="FSR543" s="144"/>
      <c r="FSS543" s="75"/>
      <c r="FST543" s="66"/>
      <c r="FSU543" s="66"/>
      <c r="FSV543" s="79"/>
      <c r="FSW543" s="109"/>
      <c r="FSX543" s="479"/>
      <c r="FSY543" s="78"/>
      <c r="FSZ543" s="144"/>
      <c r="FTA543" s="75"/>
      <c r="FTB543" s="66"/>
      <c r="FTC543" s="66"/>
      <c r="FTD543" s="79"/>
      <c r="FTE543" s="109"/>
      <c r="FTF543" s="479"/>
      <c r="FTG543" s="78"/>
      <c r="FTH543" s="144"/>
      <c r="FTI543" s="75"/>
      <c r="FTJ543" s="66"/>
      <c r="FTK543" s="66"/>
      <c r="FTL543" s="79"/>
      <c r="FTM543" s="109"/>
      <c r="FTN543" s="479"/>
      <c r="FTO543" s="78"/>
      <c r="FTP543" s="144"/>
      <c r="FTQ543" s="75"/>
      <c r="FTR543" s="66"/>
      <c r="FTS543" s="66"/>
      <c r="FTT543" s="79"/>
      <c r="FTU543" s="109"/>
      <c r="FTV543" s="479"/>
      <c r="FTW543" s="78"/>
      <c r="FTX543" s="144"/>
      <c r="FTY543" s="75"/>
      <c r="FTZ543" s="66"/>
      <c r="FUA543" s="66"/>
      <c r="FUB543" s="79"/>
      <c r="FUC543" s="109"/>
      <c r="FUD543" s="479"/>
      <c r="FUE543" s="78"/>
      <c r="FUF543" s="144"/>
      <c r="FUG543" s="75"/>
      <c r="FUH543" s="66"/>
      <c r="FUI543" s="66"/>
      <c r="FUJ543" s="79"/>
      <c r="FUK543" s="109"/>
      <c r="FUL543" s="479"/>
      <c r="FUM543" s="78"/>
      <c r="FUN543" s="144"/>
      <c r="FUO543" s="75"/>
      <c r="FUP543" s="66"/>
      <c r="FUQ543" s="66"/>
      <c r="FUR543" s="79"/>
      <c r="FUS543" s="109"/>
      <c r="FUT543" s="479"/>
      <c r="FUU543" s="78"/>
      <c r="FUV543" s="144"/>
      <c r="FUW543" s="75"/>
      <c r="FUX543" s="66"/>
      <c r="FUY543" s="66"/>
      <c r="FUZ543" s="79"/>
      <c r="FVA543" s="109"/>
      <c r="FVB543" s="479"/>
      <c r="FVC543" s="78"/>
      <c r="FVD543" s="144"/>
      <c r="FVE543" s="75"/>
      <c r="FVF543" s="66"/>
      <c r="FVG543" s="66"/>
      <c r="FVH543" s="79"/>
      <c r="FVI543" s="109"/>
      <c r="FVJ543" s="479"/>
      <c r="FVK543" s="78"/>
      <c r="FVL543" s="144"/>
      <c r="FVM543" s="75"/>
      <c r="FVN543" s="66"/>
      <c r="FVO543" s="66"/>
      <c r="FVP543" s="79"/>
      <c r="FVQ543" s="109"/>
      <c r="FVR543" s="479"/>
      <c r="FVS543" s="78"/>
      <c r="FVT543" s="144"/>
      <c r="FVU543" s="75"/>
      <c r="FVV543" s="66"/>
      <c r="FVW543" s="66"/>
      <c r="FVX543" s="79"/>
      <c r="FVY543" s="109"/>
      <c r="FVZ543" s="479"/>
      <c r="FWA543" s="78"/>
      <c r="FWB543" s="144"/>
      <c r="FWC543" s="75"/>
      <c r="FWD543" s="66"/>
      <c r="FWE543" s="66"/>
      <c r="FWF543" s="79"/>
      <c r="FWG543" s="109"/>
      <c r="FWH543" s="479"/>
      <c r="FWI543" s="78"/>
      <c r="FWJ543" s="144"/>
      <c r="FWK543" s="75"/>
      <c r="FWL543" s="66"/>
      <c r="FWM543" s="66"/>
      <c r="FWN543" s="79"/>
      <c r="FWO543" s="109"/>
      <c r="FWP543" s="479"/>
      <c r="FWQ543" s="78"/>
      <c r="FWR543" s="144"/>
      <c r="FWS543" s="75"/>
      <c r="FWT543" s="66"/>
      <c r="FWU543" s="66"/>
      <c r="FWV543" s="79"/>
      <c r="FWW543" s="109"/>
      <c r="FWX543" s="479"/>
      <c r="FWY543" s="78"/>
      <c r="FWZ543" s="144"/>
      <c r="FXA543" s="75"/>
      <c r="FXB543" s="66"/>
      <c r="FXC543" s="66"/>
      <c r="FXD543" s="79"/>
      <c r="FXE543" s="109"/>
      <c r="FXF543" s="479"/>
      <c r="FXG543" s="78"/>
      <c r="FXH543" s="144"/>
      <c r="FXI543" s="75"/>
      <c r="FXJ543" s="66"/>
      <c r="FXK543" s="66"/>
      <c r="FXL543" s="79"/>
      <c r="FXM543" s="109"/>
      <c r="FXN543" s="479"/>
      <c r="FXO543" s="78"/>
      <c r="FXP543" s="144"/>
      <c r="FXQ543" s="75"/>
      <c r="FXR543" s="66"/>
      <c r="FXS543" s="66"/>
      <c r="FXT543" s="79"/>
      <c r="FXU543" s="109"/>
      <c r="FXV543" s="479"/>
      <c r="FXW543" s="78"/>
      <c r="FXX543" s="144"/>
      <c r="FXY543" s="75"/>
      <c r="FXZ543" s="66"/>
      <c r="FYA543" s="66"/>
      <c r="FYB543" s="79"/>
      <c r="FYC543" s="109"/>
      <c r="FYD543" s="479"/>
      <c r="FYE543" s="78"/>
      <c r="FYF543" s="144"/>
      <c r="FYG543" s="75"/>
      <c r="FYH543" s="66"/>
      <c r="FYI543" s="66"/>
      <c r="FYJ543" s="79"/>
      <c r="FYK543" s="109"/>
      <c r="FYL543" s="479"/>
      <c r="FYM543" s="78"/>
      <c r="FYN543" s="144"/>
      <c r="FYO543" s="75"/>
      <c r="FYP543" s="66"/>
      <c r="FYQ543" s="66"/>
      <c r="FYR543" s="79"/>
      <c r="FYS543" s="109"/>
      <c r="FYT543" s="479"/>
      <c r="FYU543" s="78"/>
      <c r="FYV543" s="144"/>
      <c r="FYW543" s="75"/>
      <c r="FYX543" s="66"/>
      <c r="FYY543" s="66"/>
      <c r="FYZ543" s="79"/>
      <c r="FZA543" s="109"/>
      <c r="FZB543" s="479"/>
      <c r="FZC543" s="78"/>
      <c r="FZD543" s="144"/>
      <c r="FZE543" s="75"/>
      <c r="FZF543" s="66"/>
      <c r="FZG543" s="66"/>
      <c r="FZH543" s="79"/>
      <c r="FZI543" s="109"/>
      <c r="FZJ543" s="479"/>
      <c r="FZK543" s="78"/>
      <c r="FZL543" s="144"/>
      <c r="FZM543" s="75"/>
      <c r="FZN543" s="66"/>
      <c r="FZO543" s="66"/>
      <c r="FZP543" s="79"/>
      <c r="FZQ543" s="109"/>
      <c r="FZR543" s="479"/>
      <c r="FZS543" s="78"/>
      <c r="FZT543" s="144"/>
      <c r="FZU543" s="75"/>
      <c r="FZV543" s="66"/>
      <c r="FZW543" s="66"/>
      <c r="FZX543" s="79"/>
      <c r="FZY543" s="109"/>
      <c r="FZZ543" s="479"/>
      <c r="GAA543" s="78"/>
      <c r="GAB543" s="144"/>
      <c r="GAC543" s="75"/>
      <c r="GAD543" s="66"/>
      <c r="GAE543" s="66"/>
      <c r="GAF543" s="79"/>
      <c r="GAG543" s="109"/>
      <c r="GAH543" s="479"/>
      <c r="GAI543" s="78"/>
      <c r="GAJ543" s="144"/>
      <c r="GAK543" s="75"/>
      <c r="GAL543" s="66"/>
      <c r="GAM543" s="66"/>
      <c r="GAN543" s="79"/>
      <c r="GAO543" s="109"/>
      <c r="GAP543" s="479"/>
      <c r="GAQ543" s="78"/>
      <c r="GAR543" s="144"/>
      <c r="GAS543" s="75"/>
      <c r="GAT543" s="66"/>
      <c r="GAU543" s="66"/>
      <c r="GAV543" s="79"/>
      <c r="GAW543" s="109"/>
      <c r="GAX543" s="479"/>
      <c r="GAY543" s="78"/>
      <c r="GAZ543" s="144"/>
      <c r="GBA543" s="75"/>
      <c r="GBB543" s="66"/>
      <c r="GBC543" s="66"/>
      <c r="GBD543" s="79"/>
      <c r="GBE543" s="109"/>
      <c r="GBF543" s="479"/>
      <c r="GBG543" s="78"/>
      <c r="GBH543" s="144"/>
      <c r="GBI543" s="75"/>
      <c r="GBJ543" s="66"/>
      <c r="GBK543" s="66"/>
      <c r="GBL543" s="79"/>
      <c r="GBM543" s="109"/>
      <c r="GBN543" s="479"/>
      <c r="GBO543" s="78"/>
      <c r="GBP543" s="144"/>
      <c r="GBQ543" s="75"/>
      <c r="GBR543" s="66"/>
      <c r="GBS543" s="66"/>
      <c r="GBT543" s="79"/>
      <c r="GBU543" s="109"/>
      <c r="GBV543" s="479"/>
      <c r="GBW543" s="78"/>
      <c r="GBX543" s="144"/>
      <c r="GBY543" s="75"/>
      <c r="GBZ543" s="66"/>
      <c r="GCA543" s="66"/>
      <c r="GCB543" s="79"/>
      <c r="GCC543" s="109"/>
      <c r="GCD543" s="479"/>
      <c r="GCE543" s="78"/>
      <c r="GCF543" s="144"/>
      <c r="GCG543" s="75"/>
      <c r="GCH543" s="66"/>
      <c r="GCI543" s="66"/>
      <c r="GCJ543" s="79"/>
      <c r="GCK543" s="109"/>
      <c r="GCL543" s="479"/>
      <c r="GCM543" s="78"/>
      <c r="GCN543" s="144"/>
      <c r="GCO543" s="75"/>
      <c r="GCP543" s="66"/>
      <c r="GCQ543" s="66"/>
      <c r="GCR543" s="79"/>
      <c r="GCS543" s="109"/>
      <c r="GCT543" s="479"/>
      <c r="GCU543" s="78"/>
      <c r="GCV543" s="144"/>
      <c r="GCW543" s="75"/>
      <c r="GCX543" s="66"/>
      <c r="GCY543" s="66"/>
      <c r="GCZ543" s="79"/>
      <c r="GDA543" s="109"/>
      <c r="GDB543" s="479"/>
      <c r="GDC543" s="78"/>
      <c r="GDD543" s="144"/>
      <c r="GDE543" s="75"/>
      <c r="GDF543" s="66"/>
      <c r="GDG543" s="66"/>
      <c r="GDH543" s="79"/>
      <c r="GDI543" s="109"/>
      <c r="GDJ543" s="479"/>
      <c r="GDK543" s="78"/>
      <c r="GDL543" s="144"/>
      <c r="GDM543" s="75"/>
      <c r="GDN543" s="66"/>
      <c r="GDO543" s="66"/>
      <c r="GDP543" s="79"/>
      <c r="GDQ543" s="109"/>
      <c r="GDR543" s="479"/>
      <c r="GDS543" s="78"/>
      <c r="GDT543" s="144"/>
      <c r="GDU543" s="75"/>
      <c r="GDV543" s="66"/>
      <c r="GDW543" s="66"/>
      <c r="GDX543" s="79"/>
      <c r="GDY543" s="109"/>
      <c r="GDZ543" s="479"/>
      <c r="GEA543" s="78"/>
      <c r="GEB543" s="144"/>
      <c r="GEC543" s="75"/>
      <c r="GED543" s="66"/>
      <c r="GEE543" s="66"/>
      <c r="GEF543" s="79"/>
      <c r="GEG543" s="109"/>
      <c r="GEH543" s="479"/>
      <c r="GEI543" s="78"/>
      <c r="GEJ543" s="144"/>
      <c r="GEK543" s="75"/>
      <c r="GEL543" s="66"/>
      <c r="GEM543" s="66"/>
      <c r="GEN543" s="79"/>
      <c r="GEO543" s="109"/>
      <c r="GEP543" s="479"/>
      <c r="GEQ543" s="78"/>
      <c r="GER543" s="144"/>
      <c r="GES543" s="75"/>
      <c r="GET543" s="66"/>
      <c r="GEU543" s="66"/>
      <c r="GEV543" s="79"/>
      <c r="GEW543" s="109"/>
      <c r="GEX543" s="479"/>
      <c r="GEY543" s="78"/>
      <c r="GEZ543" s="144"/>
      <c r="GFA543" s="75"/>
      <c r="GFB543" s="66"/>
      <c r="GFC543" s="66"/>
      <c r="GFD543" s="79"/>
      <c r="GFE543" s="109"/>
      <c r="GFF543" s="479"/>
      <c r="GFG543" s="78"/>
      <c r="GFH543" s="144"/>
      <c r="GFI543" s="75"/>
      <c r="GFJ543" s="66"/>
      <c r="GFK543" s="66"/>
      <c r="GFL543" s="79"/>
      <c r="GFM543" s="109"/>
      <c r="GFN543" s="479"/>
      <c r="GFO543" s="78"/>
      <c r="GFP543" s="144"/>
      <c r="GFQ543" s="75"/>
      <c r="GFR543" s="66"/>
      <c r="GFS543" s="66"/>
      <c r="GFT543" s="79"/>
      <c r="GFU543" s="109"/>
      <c r="GFV543" s="479"/>
      <c r="GFW543" s="78"/>
      <c r="GFX543" s="144"/>
      <c r="GFY543" s="75"/>
      <c r="GFZ543" s="66"/>
      <c r="GGA543" s="66"/>
      <c r="GGB543" s="79"/>
      <c r="GGC543" s="109"/>
      <c r="GGD543" s="479"/>
      <c r="GGE543" s="78"/>
      <c r="GGF543" s="144"/>
      <c r="GGG543" s="75"/>
      <c r="GGH543" s="66"/>
      <c r="GGI543" s="66"/>
      <c r="GGJ543" s="79"/>
      <c r="GGK543" s="109"/>
      <c r="GGL543" s="479"/>
      <c r="GGM543" s="78"/>
      <c r="GGN543" s="144"/>
      <c r="GGO543" s="75"/>
      <c r="GGP543" s="66"/>
      <c r="GGQ543" s="66"/>
      <c r="GGR543" s="79"/>
      <c r="GGS543" s="109"/>
      <c r="GGT543" s="479"/>
      <c r="GGU543" s="78"/>
      <c r="GGV543" s="144"/>
      <c r="GGW543" s="75"/>
      <c r="GGX543" s="66"/>
      <c r="GGY543" s="66"/>
      <c r="GGZ543" s="79"/>
      <c r="GHA543" s="109"/>
      <c r="GHB543" s="479"/>
      <c r="GHC543" s="78"/>
      <c r="GHD543" s="144"/>
      <c r="GHE543" s="75"/>
      <c r="GHF543" s="66"/>
      <c r="GHG543" s="66"/>
      <c r="GHH543" s="79"/>
      <c r="GHI543" s="109"/>
      <c r="GHJ543" s="479"/>
      <c r="GHK543" s="78"/>
      <c r="GHL543" s="144"/>
      <c r="GHM543" s="75"/>
      <c r="GHN543" s="66"/>
      <c r="GHO543" s="66"/>
      <c r="GHP543" s="79"/>
      <c r="GHQ543" s="109"/>
      <c r="GHR543" s="479"/>
      <c r="GHS543" s="78"/>
      <c r="GHT543" s="144"/>
      <c r="GHU543" s="75"/>
      <c r="GHV543" s="66"/>
      <c r="GHW543" s="66"/>
      <c r="GHX543" s="79"/>
      <c r="GHY543" s="109"/>
      <c r="GHZ543" s="479"/>
      <c r="GIA543" s="78"/>
      <c r="GIB543" s="144"/>
      <c r="GIC543" s="75"/>
      <c r="GID543" s="66"/>
      <c r="GIE543" s="66"/>
      <c r="GIF543" s="79"/>
      <c r="GIG543" s="109"/>
      <c r="GIH543" s="479"/>
      <c r="GII543" s="78"/>
      <c r="GIJ543" s="144"/>
      <c r="GIK543" s="75"/>
      <c r="GIL543" s="66"/>
      <c r="GIM543" s="66"/>
      <c r="GIN543" s="79"/>
      <c r="GIO543" s="109"/>
      <c r="GIP543" s="479"/>
      <c r="GIQ543" s="78"/>
      <c r="GIR543" s="144"/>
      <c r="GIS543" s="75"/>
      <c r="GIT543" s="66"/>
      <c r="GIU543" s="66"/>
      <c r="GIV543" s="79"/>
      <c r="GIW543" s="109"/>
      <c r="GIX543" s="479"/>
      <c r="GIY543" s="78"/>
      <c r="GIZ543" s="144"/>
      <c r="GJA543" s="75"/>
      <c r="GJB543" s="66"/>
      <c r="GJC543" s="66"/>
      <c r="GJD543" s="79"/>
      <c r="GJE543" s="109"/>
      <c r="GJF543" s="479"/>
      <c r="GJG543" s="78"/>
      <c r="GJH543" s="144"/>
      <c r="GJI543" s="75"/>
      <c r="GJJ543" s="66"/>
      <c r="GJK543" s="66"/>
      <c r="GJL543" s="79"/>
      <c r="GJM543" s="109"/>
      <c r="GJN543" s="479"/>
      <c r="GJO543" s="78"/>
      <c r="GJP543" s="144"/>
      <c r="GJQ543" s="75"/>
      <c r="GJR543" s="66"/>
      <c r="GJS543" s="66"/>
      <c r="GJT543" s="79"/>
      <c r="GJU543" s="109"/>
      <c r="GJV543" s="479"/>
      <c r="GJW543" s="78"/>
      <c r="GJX543" s="144"/>
      <c r="GJY543" s="75"/>
      <c r="GJZ543" s="66"/>
      <c r="GKA543" s="66"/>
      <c r="GKB543" s="79"/>
      <c r="GKC543" s="109"/>
      <c r="GKD543" s="479"/>
      <c r="GKE543" s="78"/>
      <c r="GKF543" s="144"/>
      <c r="GKG543" s="75"/>
      <c r="GKH543" s="66"/>
      <c r="GKI543" s="66"/>
      <c r="GKJ543" s="79"/>
      <c r="GKK543" s="109"/>
      <c r="GKL543" s="479"/>
      <c r="GKM543" s="78"/>
      <c r="GKN543" s="144"/>
      <c r="GKO543" s="75"/>
      <c r="GKP543" s="66"/>
      <c r="GKQ543" s="66"/>
      <c r="GKR543" s="79"/>
      <c r="GKS543" s="109"/>
      <c r="GKT543" s="479"/>
      <c r="GKU543" s="78"/>
      <c r="GKV543" s="144"/>
      <c r="GKW543" s="75"/>
      <c r="GKX543" s="66"/>
      <c r="GKY543" s="66"/>
      <c r="GKZ543" s="79"/>
      <c r="GLA543" s="109"/>
      <c r="GLB543" s="479"/>
      <c r="GLC543" s="78"/>
      <c r="GLD543" s="144"/>
      <c r="GLE543" s="75"/>
      <c r="GLF543" s="66"/>
      <c r="GLG543" s="66"/>
      <c r="GLH543" s="79"/>
      <c r="GLI543" s="109"/>
      <c r="GLJ543" s="479"/>
      <c r="GLK543" s="78"/>
      <c r="GLL543" s="144"/>
      <c r="GLM543" s="75"/>
      <c r="GLN543" s="66"/>
      <c r="GLO543" s="66"/>
      <c r="GLP543" s="79"/>
      <c r="GLQ543" s="109"/>
      <c r="GLR543" s="479"/>
      <c r="GLS543" s="78"/>
      <c r="GLT543" s="144"/>
      <c r="GLU543" s="75"/>
      <c r="GLV543" s="66"/>
      <c r="GLW543" s="66"/>
      <c r="GLX543" s="79"/>
      <c r="GLY543" s="109"/>
      <c r="GLZ543" s="479"/>
      <c r="GMA543" s="78"/>
      <c r="GMB543" s="144"/>
      <c r="GMC543" s="75"/>
      <c r="GMD543" s="66"/>
      <c r="GME543" s="66"/>
      <c r="GMF543" s="79"/>
      <c r="GMG543" s="109"/>
      <c r="GMH543" s="479"/>
      <c r="GMI543" s="78"/>
      <c r="GMJ543" s="144"/>
      <c r="GMK543" s="75"/>
      <c r="GML543" s="66"/>
      <c r="GMM543" s="66"/>
      <c r="GMN543" s="79"/>
      <c r="GMO543" s="109"/>
      <c r="GMP543" s="479"/>
      <c r="GMQ543" s="78"/>
      <c r="GMR543" s="144"/>
      <c r="GMS543" s="75"/>
      <c r="GMT543" s="66"/>
      <c r="GMU543" s="66"/>
      <c r="GMV543" s="79"/>
      <c r="GMW543" s="109"/>
      <c r="GMX543" s="479"/>
      <c r="GMY543" s="78"/>
      <c r="GMZ543" s="144"/>
      <c r="GNA543" s="75"/>
      <c r="GNB543" s="66"/>
      <c r="GNC543" s="66"/>
      <c r="GND543" s="79"/>
      <c r="GNE543" s="109"/>
      <c r="GNF543" s="479"/>
      <c r="GNG543" s="78"/>
      <c r="GNH543" s="144"/>
      <c r="GNI543" s="75"/>
      <c r="GNJ543" s="66"/>
      <c r="GNK543" s="66"/>
      <c r="GNL543" s="79"/>
      <c r="GNM543" s="109"/>
      <c r="GNN543" s="479"/>
      <c r="GNO543" s="78"/>
      <c r="GNP543" s="144"/>
      <c r="GNQ543" s="75"/>
      <c r="GNR543" s="66"/>
      <c r="GNS543" s="66"/>
      <c r="GNT543" s="79"/>
      <c r="GNU543" s="109"/>
      <c r="GNV543" s="479"/>
      <c r="GNW543" s="78"/>
      <c r="GNX543" s="144"/>
      <c r="GNY543" s="75"/>
      <c r="GNZ543" s="66"/>
      <c r="GOA543" s="66"/>
      <c r="GOB543" s="79"/>
      <c r="GOC543" s="109"/>
      <c r="GOD543" s="479"/>
      <c r="GOE543" s="78"/>
      <c r="GOF543" s="144"/>
      <c r="GOG543" s="75"/>
      <c r="GOH543" s="66"/>
      <c r="GOI543" s="66"/>
      <c r="GOJ543" s="79"/>
      <c r="GOK543" s="109"/>
      <c r="GOL543" s="479"/>
      <c r="GOM543" s="78"/>
      <c r="GON543" s="144"/>
      <c r="GOO543" s="75"/>
      <c r="GOP543" s="66"/>
      <c r="GOQ543" s="66"/>
      <c r="GOR543" s="79"/>
      <c r="GOS543" s="109"/>
      <c r="GOT543" s="479"/>
      <c r="GOU543" s="78"/>
      <c r="GOV543" s="144"/>
      <c r="GOW543" s="75"/>
      <c r="GOX543" s="66"/>
      <c r="GOY543" s="66"/>
      <c r="GOZ543" s="79"/>
      <c r="GPA543" s="109"/>
      <c r="GPB543" s="479"/>
      <c r="GPC543" s="78"/>
      <c r="GPD543" s="144"/>
      <c r="GPE543" s="75"/>
      <c r="GPF543" s="66"/>
      <c r="GPG543" s="66"/>
      <c r="GPH543" s="79"/>
      <c r="GPI543" s="109"/>
      <c r="GPJ543" s="479"/>
      <c r="GPK543" s="78"/>
      <c r="GPL543" s="144"/>
      <c r="GPM543" s="75"/>
      <c r="GPN543" s="66"/>
      <c r="GPO543" s="66"/>
      <c r="GPP543" s="79"/>
      <c r="GPQ543" s="109"/>
      <c r="GPR543" s="479"/>
      <c r="GPS543" s="78"/>
      <c r="GPT543" s="144"/>
      <c r="GPU543" s="75"/>
      <c r="GPV543" s="66"/>
      <c r="GPW543" s="66"/>
      <c r="GPX543" s="79"/>
      <c r="GPY543" s="109"/>
      <c r="GPZ543" s="479"/>
      <c r="GQA543" s="78"/>
      <c r="GQB543" s="144"/>
      <c r="GQC543" s="75"/>
      <c r="GQD543" s="66"/>
      <c r="GQE543" s="66"/>
      <c r="GQF543" s="79"/>
      <c r="GQG543" s="109"/>
      <c r="GQH543" s="479"/>
      <c r="GQI543" s="78"/>
      <c r="GQJ543" s="144"/>
      <c r="GQK543" s="75"/>
      <c r="GQL543" s="66"/>
      <c r="GQM543" s="66"/>
      <c r="GQN543" s="79"/>
      <c r="GQO543" s="109"/>
      <c r="GQP543" s="479"/>
      <c r="GQQ543" s="78"/>
      <c r="GQR543" s="144"/>
      <c r="GQS543" s="75"/>
      <c r="GQT543" s="66"/>
      <c r="GQU543" s="66"/>
      <c r="GQV543" s="79"/>
      <c r="GQW543" s="109"/>
      <c r="GQX543" s="479"/>
      <c r="GQY543" s="78"/>
      <c r="GQZ543" s="144"/>
      <c r="GRA543" s="75"/>
      <c r="GRB543" s="66"/>
      <c r="GRC543" s="66"/>
      <c r="GRD543" s="79"/>
      <c r="GRE543" s="109"/>
      <c r="GRF543" s="479"/>
      <c r="GRG543" s="78"/>
      <c r="GRH543" s="144"/>
      <c r="GRI543" s="75"/>
      <c r="GRJ543" s="66"/>
      <c r="GRK543" s="66"/>
      <c r="GRL543" s="79"/>
      <c r="GRM543" s="109"/>
      <c r="GRN543" s="479"/>
      <c r="GRO543" s="78"/>
      <c r="GRP543" s="144"/>
      <c r="GRQ543" s="75"/>
      <c r="GRR543" s="66"/>
      <c r="GRS543" s="66"/>
      <c r="GRT543" s="79"/>
      <c r="GRU543" s="109"/>
      <c r="GRV543" s="479"/>
      <c r="GRW543" s="78"/>
      <c r="GRX543" s="144"/>
      <c r="GRY543" s="75"/>
      <c r="GRZ543" s="66"/>
      <c r="GSA543" s="66"/>
      <c r="GSB543" s="79"/>
      <c r="GSC543" s="109"/>
      <c r="GSD543" s="479"/>
      <c r="GSE543" s="78"/>
      <c r="GSF543" s="144"/>
      <c r="GSG543" s="75"/>
      <c r="GSH543" s="66"/>
      <c r="GSI543" s="66"/>
      <c r="GSJ543" s="79"/>
      <c r="GSK543" s="109"/>
      <c r="GSL543" s="479"/>
      <c r="GSM543" s="78"/>
      <c r="GSN543" s="144"/>
      <c r="GSO543" s="75"/>
      <c r="GSP543" s="66"/>
      <c r="GSQ543" s="66"/>
      <c r="GSR543" s="79"/>
      <c r="GSS543" s="109"/>
      <c r="GST543" s="479"/>
      <c r="GSU543" s="78"/>
      <c r="GSV543" s="144"/>
      <c r="GSW543" s="75"/>
      <c r="GSX543" s="66"/>
      <c r="GSY543" s="66"/>
      <c r="GSZ543" s="79"/>
      <c r="GTA543" s="109"/>
      <c r="GTB543" s="479"/>
      <c r="GTC543" s="78"/>
      <c r="GTD543" s="144"/>
      <c r="GTE543" s="75"/>
      <c r="GTF543" s="66"/>
      <c r="GTG543" s="66"/>
      <c r="GTH543" s="79"/>
      <c r="GTI543" s="109"/>
      <c r="GTJ543" s="479"/>
      <c r="GTK543" s="78"/>
      <c r="GTL543" s="144"/>
      <c r="GTM543" s="75"/>
      <c r="GTN543" s="66"/>
      <c r="GTO543" s="66"/>
      <c r="GTP543" s="79"/>
      <c r="GTQ543" s="109"/>
      <c r="GTR543" s="479"/>
      <c r="GTS543" s="78"/>
      <c r="GTT543" s="144"/>
      <c r="GTU543" s="75"/>
      <c r="GTV543" s="66"/>
      <c r="GTW543" s="66"/>
      <c r="GTX543" s="79"/>
      <c r="GTY543" s="109"/>
      <c r="GTZ543" s="479"/>
      <c r="GUA543" s="78"/>
      <c r="GUB543" s="144"/>
      <c r="GUC543" s="75"/>
      <c r="GUD543" s="66"/>
      <c r="GUE543" s="66"/>
      <c r="GUF543" s="79"/>
      <c r="GUG543" s="109"/>
      <c r="GUH543" s="479"/>
      <c r="GUI543" s="78"/>
      <c r="GUJ543" s="144"/>
      <c r="GUK543" s="75"/>
      <c r="GUL543" s="66"/>
      <c r="GUM543" s="66"/>
      <c r="GUN543" s="79"/>
      <c r="GUO543" s="109"/>
      <c r="GUP543" s="479"/>
      <c r="GUQ543" s="78"/>
      <c r="GUR543" s="144"/>
      <c r="GUS543" s="75"/>
      <c r="GUT543" s="66"/>
      <c r="GUU543" s="66"/>
      <c r="GUV543" s="79"/>
      <c r="GUW543" s="109"/>
      <c r="GUX543" s="479"/>
      <c r="GUY543" s="78"/>
      <c r="GUZ543" s="144"/>
      <c r="GVA543" s="75"/>
      <c r="GVB543" s="66"/>
      <c r="GVC543" s="66"/>
      <c r="GVD543" s="79"/>
      <c r="GVE543" s="109"/>
      <c r="GVF543" s="479"/>
      <c r="GVG543" s="78"/>
      <c r="GVH543" s="144"/>
      <c r="GVI543" s="75"/>
      <c r="GVJ543" s="66"/>
      <c r="GVK543" s="66"/>
      <c r="GVL543" s="79"/>
      <c r="GVM543" s="109"/>
      <c r="GVN543" s="479"/>
      <c r="GVO543" s="78"/>
      <c r="GVP543" s="144"/>
      <c r="GVQ543" s="75"/>
      <c r="GVR543" s="66"/>
      <c r="GVS543" s="66"/>
      <c r="GVT543" s="79"/>
      <c r="GVU543" s="109"/>
      <c r="GVV543" s="479"/>
      <c r="GVW543" s="78"/>
      <c r="GVX543" s="144"/>
      <c r="GVY543" s="75"/>
      <c r="GVZ543" s="66"/>
      <c r="GWA543" s="66"/>
      <c r="GWB543" s="79"/>
      <c r="GWC543" s="109"/>
      <c r="GWD543" s="479"/>
      <c r="GWE543" s="78"/>
      <c r="GWF543" s="144"/>
      <c r="GWG543" s="75"/>
      <c r="GWH543" s="66"/>
      <c r="GWI543" s="66"/>
      <c r="GWJ543" s="79"/>
      <c r="GWK543" s="109"/>
      <c r="GWL543" s="479"/>
      <c r="GWM543" s="78"/>
      <c r="GWN543" s="144"/>
      <c r="GWO543" s="75"/>
      <c r="GWP543" s="66"/>
      <c r="GWQ543" s="66"/>
      <c r="GWR543" s="79"/>
      <c r="GWS543" s="109"/>
      <c r="GWT543" s="479"/>
      <c r="GWU543" s="78"/>
      <c r="GWV543" s="144"/>
      <c r="GWW543" s="75"/>
      <c r="GWX543" s="66"/>
      <c r="GWY543" s="66"/>
      <c r="GWZ543" s="79"/>
      <c r="GXA543" s="109"/>
      <c r="GXB543" s="479"/>
      <c r="GXC543" s="78"/>
      <c r="GXD543" s="144"/>
      <c r="GXE543" s="75"/>
      <c r="GXF543" s="66"/>
      <c r="GXG543" s="66"/>
      <c r="GXH543" s="79"/>
      <c r="GXI543" s="109"/>
      <c r="GXJ543" s="479"/>
      <c r="GXK543" s="78"/>
      <c r="GXL543" s="144"/>
      <c r="GXM543" s="75"/>
      <c r="GXN543" s="66"/>
      <c r="GXO543" s="66"/>
      <c r="GXP543" s="79"/>
      <c r="GXQ543" s="109"/>
      <c r="GXR543" s="479"/>
      <c r="GXS543" s="78"/>
      <c r="GXT543" s="144"/>
      <c r="GXU543" s="75"/>
      <c r="GXV543" s="66"/>
      <c r="GXW543" s="66"/>
      <c r="GXX543" s="79"/>
      <c r="GXY543" s="109"/>
      <c r="GXZ543" s="479"/>
      <c r="GYA543" s="78"/>
      <c r="GYB543" s="144"/>
      <c r="GYC543" s="75"/>
      <c r="GYD543" s="66"/>
      <c r="GYE543" s="66"/>
      <c r="GYF543" s="79"/>
      <c r="GYG543" s="109"/>
      <c r="GYH543" s="479"/>
      <c r="GYI543" s="78"/>
      <c r="GYJ543" s="144"/>
      <c r="GYK543" s="75"/>
      <c r="GYL543" s="66"/>
      <c r="GYM543" s="66"/>
      <c r="GYN543" s="79"/>
      <c r="GYO543" s="109"/>
      <c r="GYP543" s="479"/>
      <c r="GYQ543" s="78"/>
      <c r="GYR543" s="144"/>
      <c r="GYS543" s="75"/>
      <c r="GYT543" s="66"/>
      <c r="GYU543" s="66"/>
      <c r="GYV543" s="79"/>
      <c r="GYW543" s="109"/>
      <c r="GYX543" s="479"/>
      <c r="GYY543" s="78"/>
      <c r="GYZ543" s="144"/>
      <c r="GZA543" s="75"/>
      <c r="GZB543" s="66"/>
      <c r="GZC543" s="66"/>
      <c r="GZD543" s="79"/>
      <c r="GZE543" s="109"/>
      <c r="GZF543" s="479"/>
      <c r="GZG543" s="78"/>
      <c r="GZH543" s="144"/>
      <c r="GZI543" s="75"/>
      <c r="GZJ543" s="66"/>
      <c r="GZK543" s="66"/>
      <c r="GZL543" s="79"/>
      <c r="GZM543" s="109"/>
      <c r="GZN543" s="479"/>
      <c r="GZO543" s="78"/>
      <c r="GZP543" s="144"/>
      <c r="GZQ543" s="75"/>
      <c r="GZR543" s="66"/>
      <c r="GZS543" s="66"/>
      <c r="GZT543" s="79"/>
      <c r="GZU543" s="109"/>
      <c r="GZV543" s="479"/>
      <c r="GZW543" s="78"/>
      <c r="GZX543" s="144"/>
      <c r="GZY543" s="75"/>
      <c r="GZZ543" s="66"/>
      <c r="HAA543" s="66"/>
      <c r="HAB543" s="79"/>
      <c r="HAC543" s="109"/>
      <c r="HAD543" s="479"/>
      <c r="HAE543" s="78"/>
      <c r="HAF543" s="144"/>
      <c r="HAG543" s="75"/>
      <c r="HAH543" s="66"/>
      <c r="HAI543" s="66"/>
      <c r="HAJ543" s="79"/>
      <c r="HAK543" s="109"/>
      <c r="HAL543" s="479"/>
      <c r="HAM543" s="78"/>
      <c r="HAN543" s="144"/>
      <c r="HAO543" s="75"/>
      <c r="HAP543" s="66"/>
      <c r="HAQ543" s="66"/>
      <c r="HAR543" s="79"/>
      <c r="HAS543" s="109"/>
      <c r="HAT543" s="479"/>
      <c r="HAU543" s="78"/>
      <c r="HAV543" s="144"/>
      <c r="HAW543" s="75"/>
      <c r="HAX543" s="66"/>
      <c r="HAY543" s="66"/>
      <c r="HAZ543" s="79"/>
      <c r="HBA543" s="109"/>
      <c r="HBB543" s="479"/>
      <c r="HBC543" s="78"/>
      <c r="HBD543" s="144"/>
      <c r="HBE543" s="75"/>
      <c r="HBF543" s="66"/>
      <c r="HBG543" s="66"/>
      <c r="HBH543" s="79"/>
      <c r="HBI543" s="109"/>
      <c r="HBJ543" s="479"/>
      <c r="HBK543" s="78"/>
      <c r="HBL543" s="144"/>
      <c r="HBM543" s="75"/>
      <c r="HBN543" s="66"/>
      <c r="HBO543" s="66"/>
      <c r="HBP543" s="79"/>
      <c r="HBQ543" s="109"/>
      <c r="HBR543" s="479"/>
      <c r="HBS543" s="78"/>
      <c r="HBT543" s="144"/>
      <c r="HBU543" s="75"/>
      <c r="HBV543" s="66"/>
      <c r="HBW543" s="66"/>
      <c r="HBX543" s="79"/>
      <c r="HBY543" s="109"/>
      <c r="HBZ543" s="479"/>
      <c r="HCA543" s="78"/>
      <c r="HCB543" s="144"/>
      <c r="HCC543" s="75"/>
      <c r="HCD543" s="66"/>
      <c r="HCE543" s="66"/>
      <c r="HCF543" s="79"/>
      <c r="HCG543" s="109"/>
      <c r="HCH543" s="479"/>
      <c r="HCI543" s="78"/>
      <c r="HCJ543" s="144"/>
      <c r="HCK543" s="75"/>
      <c r="HCL543" s="66"/>
      <c r="HCM543" s="66"/>
      <c r="HCN543" s="79"/>
      <c r="HCO543" s="109"/>
      <c r="HCP543" s="479"/>
      <c r="HCQ543" s="78"/>
      <c r="HCR543" s="144"/>
      <c r="HCS543" s="75"/>
      <c r="HCT543" s="66"/>
      <c r="HCU543" s="66"/>
      <c r="HCV543" s="79"/>
      <c r="HCW543" s="109"/>
      <c r="HCX543" s="479"/>
      <c r="HCY543" s="78"/>
      <c r="HCZ543" s="144"/>
      <c r="HDA543" s="75"/>
      <c r="HDB543" s="66"/>
      <c r="HDC543" s="66"/>
      <c r="HDD543" s="79"/>
      <c r="HDE543" s="109"/>
      <c r="HDF543" s="479"/>
      <c r="HDG543" s="78"/>
      <c r="HDH543" s="144"/>
      <c r="HDI543" s="75"/>
      <c r="HDJ543" s="66"/>
      <c r="HDK543" s="66"/>
      <c r="HDL543" s="79"/>
      <c r="HDM543" s="109"/>
      <c r="HDN543" s="479"/>
      <c r="HDO543" s="78"/>
      <c r="HDP543" s="144"/>
      <c r="HDQ543" s="75"/>
      <c r="HDR543" s="66"/>
      <c r="HDS543" s="66"/>
      <c r="HDT543" s="79"/>
      <c r="HDU543" s="109"/>
      <c r="HDV543" s="479"/>
      <c r="HDW543" s="78"/>
      <c r="HDX543" s="144"/>
      <c r="HDY543" s="75"/>
      <c r="HDZ543" s="66"/>
      <c r="HEA543" s="66"/>
      <c r="HEB543" s="79"/>
      <c r="HEC543" s="109"/>
      <c r="HED543" s="479"/>
      <c r="HEE543" s="78"/>
      <c r="HEF543" s="144"/>
      <c r="HEG543" s="75"/>
      <c r="HEH543" s="66"/>
      <c r="HEI543" s="66"/>
      <c r="HEJ543" s="79"/>
      <c r="HEK543" s="109"/>
      <c r="HEL543" s="479"/>
      <c r="HEM543" s="78"/>
      <c r="HEN543" s="144"/>
      <c r="HEO543" s="75"/>
      <c r="HEP543" s="66"/>
      <c r="HEQ543" s="66"/>
      <c r="HER543" s="79"/>
      <c r="HES543" s="109"/>
      <c r="HET543" s="479"/>
      <c r="HEU543" s="78"/>
      <c r="HEV543" s="144"/>
      <c r="HEW543" s="75"/>
      <c r="HEX543" s="66"/>
      <c r="HEY543" s="66"/>
      <c r="HEZ543" s="79"/>
      <c r="HFA543" s="109"/>
      <c r="HFB543" s="479"/>
      <c r="HFC543" s="78"/>
      <c r="HFD543" s="144"/>
      <c r="HFE543" s="75"/>
      <c r="HFF543" s="66"/>
      <c r="HFG543" s="66"/>
      <c r="HFH543" s="79"/>
      <c r="HFI543" s="109"/>
      <c r="HFJ543" s="479"/>
      <c r="HFK543" s="78"/>
      <c r="HFL543" s="144"/>
      <c r="HFM543" s="75"/>
      <c r="HFN543" s="66"/>
      <c r="HFO543" s="66"/>
      <c r="HFP543" s="79"/>
      <c r="HFQ543" s="109"/>
      <c r="HFR543" s="479"/>
      <c r="HFS543" s="78"/>
      <c r="HFT543" s="144"/>
      <c r="HFU543" s="75"/>
      <c r="HFV543" s="66"/>
      <c r="HFW543" s="66"/>
      <c r="HFX543" s="79"/>
      <c r="HFY543" s="109"/>
      <c r="HFZ543" s="479"/>
      <c r="HGA543" s="78"/>
      <c r="HGB543" s="144"/>
      <c r="HGC543" s="75"/>
      <c r="HGD543" s="66"/>
      <c r="HGE543" s="66"/>
      <c r="HGF543" s="79"/>
      <c r="HGG543" s="109"/>
      <c r="HGH543" s="479"/>
      <c r="HGI543" s="78"/>
      <c r="HGJ543" s="144"/>
      <c r="HGK543" s="75"/>
      <c r="HGL543" s="66"/>
      <c r="HGM543" s="66"/>
      <c r="HGN543" s="79"/>
      <c r="HGO543" s="109"/>
      <c r="HGP543" s="479"/>
      <c r="HGQ543" s="78"/>
      <c r="HGR543" s="144"/>
      <c r="HGS543" s="75"/>
      <c r="HGT543" s="66"/>
      <c r="HGU543" s="66"/>
      <c r="HGV543" s="79"/>
      <c r="HGW543" s="109"/>
      <c r="HGX543" s="479"/>
      <c r="HGY543" s="78"/>
      <c r="HGZ543" s="144"/>
      <c r="HHA543" s="75"/>
      <c r="HHB543" s="66"/>
      <c r="HHC543" s="66"/>
      <c r="HHD543" s="79"/>
      <c r="HHE543" s="109"/>
      <c r="HHF543" s="479"/>
      <c r="HHG543" s="78"/>
      <c r="HHH543" s="144"/>
      <c r="HHI543" s="75"/>
      <c r="HHJ543" s="66"/>
      <c r="HHK543" s="66"/>
      <c r="HHL543" s="79"/>
      <c r="HHM543" s="109"/>
      <c r="HHN543" s="479"/>
      <c r="HHO543" s="78"/>
      <c r="HHP543" s="144"/>
      <c r="HHQ543" s="75"/>
      <c r="HHR543" s="66"/>
      <c r="HHS543" s="66"/>
      <c r="HHT543" s="79"/>
      <c r="HHU543" s="109"/>
      <c r="HHV543" s="479"/>
      <c r="HHW543" s="78"/>
      <c r="HHX543" s="144"/>
      <c r="HHY543" s="75"/>
      <c r="HHZ543" s="66"/>
      <c r="HIA543" s="66"/>
      <c r="HIB543" s="79"/>
      <c r="HIC543" s="109"/>
      <c r="HID543" s="479"/>
      <c r="HIE543" s="78"/>
      <c r="HIF543" s="144"/>
      <c r="HIG543" s="75"/>
      <c r="HIH543" s="66"/>
      <c r="HII543" s="66"/>
      <c r="HIJ543" s="79"/>
      <c r="HIK543" s="109"/>
      <c r="HIL543" s="479"/>
      <c r="HIM543" s="78"/>
      <c r="HIN543" s="144"/>
      <c r="HIO543" s="75"/>
      <c r="HIP543" s="66"/>
      <c r="HIQ543" s="66"/>
      <c r="HIR543" s="79"/>
      <c r="HIS543" s="109"/>
      <c r="HIT543" s="479"/>
      <c r="HIU543" s="78"/>
      <c r="HIV543" s="144"/>
      <c r="HIW543" s="75"/>
      <c r="HIX543" s="66"/>
      <c r="HIY543" s="66"/>
      <c r="HIZ543" s="79"/>
      <c r="HJA543" s="109"/>
      <c r="HJB543" s="479"/>
      <c r="HJC543" s="78"/>
      <c r="HJD543" s="144"/>
      <c r="HJE543" s="75"/>
      <c r="HJF543" s="66"/>
      <c r="HJG543" s="66"/>
      <c r="HJH543" s="79"/>
      <c r="HJI543" s="109"/>
      <c r="HJJ543" s="479"/>
      <c r="HJK543" s="78"/>
      <c r="HJL543" s="144"/>
      <c r="HJM543" s="75"/>
      <c r="HJN543" s="66"/>
      <c r="HJO543" s="66"/>
      <c r="HJP543" s="79"/>
      <c r="HJQ543" s="109"/>
      <c r="HJR543" s="479"/>
      <c r="HJS543" s="78"/>
      <c r="HJT543" s="144"/>
      <c r="HJU543" s="75"/>
      <c r="HJV543" s="66"/>
      <c r="HJW543" s="66"/>
      <c r="HJX543" s="79"/>
      <c r="HJY543" s="109"/>
      <c r="HJZ543" s="479"/>
      <c r="HKA543" s="78"/>
      <c r="HKB543" s="144"/>
      <c r="HKC543" s="75"/>
      <c r="HKD543" s="66"/>
      <c r="HKE543" s="66"/>
      <c r="HKF543" s="79"/>
      <c r="HKG543" s="109"/>
      <c r="HKH543" s="479"/>
      <c r="HKI543" s="78"/>
      <c r="HKJ543" s="144"/>
      <c r="HKK543" s="75"/>
      <c r="HKL543" s="66"/>
      <c r="HKM543" s="66"/>
      <c r="HKN543" s="79"/>
      <c r="HKO543" s="109"/>
      <c r="HKP543" s="479"/>
      <c r="HKQ543" s="78"/>
      <c r="HKR543" s="144"/>
      <c r="HKS543" s="75"/>
      <c r="HKT543" s="66"/>
      <c r="HKU543" s="66"/>
      <c r="HKV543" s="79"/>
      <c r="HKW543" s="109"/>
      <c r="HKX543" s="479"/>
      <c r="HKY543" s="78"/>
      <c r="HKZ543" s="144"/>
      <c r="HLA543" s="75"/>
      <c r="HLB543" s="66"/>
      <c r="HLC543" s="66"/>
      <c r="HLD543" s="79"/>
      <c r="HLE543" s="109"/>
      <c r="HLF543" s="479"/>
      <c r="HLG543" s="78"/>
      <c r="HLH543" s="144"/>
      <c r="HLI543" s="75"/>
      <c r="HLJ543" s="66"/>
      <c r="HLK543" s="66"/>
      <c r="HLL543" s="79"/>
      <c r="HLM543" s="109"/>
      <c r="HLN543" s="479"/>
      <c r="HLO543" s="78"/>
      <c r="HLP543" s="144"/>
      <c r="HLQ543" s="75"/>
      <c r="HLR543" s="66"/>
      <c r="HLS543" s="66"/>
      <c r="HLT543" s="79"/>
      <c r="HLU543" s="109"/>
      <c r="HLV543" s="479"/>
      <c r="HLW543" s="78"/>
      <c r="HLX543" s="144"/>
      <c r="HLY543" s="75"/>
      <c r="HLZ543" s="66"/>
      <c r="HMA543" s="66"/>
      <c r="HMB543" s="79"/>
      <c r="HMC543" s="109"/>
      <c r="HMD543" s="479"/>
      <c r="HME543" s="78"/>
      <c r="HMF543" s="144"/>
      <c r="HMG543" s="75"/>
      <c r="HMH543" s="66"/>
      <c r="HMI543" s="66"/>
      <c r="HMJ543" s="79"/>
      <c r="HMK543" s="109"/>
      <c r="HML543" s="479"/>
      <c r="HMM543" s="78"/>
      <c r="HMN543" s="144"/>
      <c r="HMO543" s="75"/>
      <c r="HMP543" s="66"/>
      <c r="HMQ543" s="66"/>
      <c r="HMR543" s="79"/>
      <c r="HMS543" s="109"/>
      <c r="HMT543" s="479"/>
      <c r="HMU543" s="78"/>
      <c r="HMV543" s="144"/>
      <c r="HMW543" s="75"/>
      <c r="HMX543" s="66"/>
      <c r="HMY543" s="66"/>
      <c r="HMZ543" s="79"/>
      <c r="HNA543" s="109"/>
      <c r="HNB543" s="479"/>
      <c r="HNC543" s="78"/>
      <c r="HND543" s="144"/>
      <c r="HNE543" s="75"/>
      <c r="HNF543" s="66"/>
      <c r="HNG543" s="66"/>
      <c r="HNH543" s="79"/>
      <c r="HNI543" s="109"/>
      <c r="HNJ543" s="479"/>
      <c r="HNK543" s="78"/>
      <c r="HNL543" s="144"/>
      <c r="HNM543" s="75"/>
      <c r="HNN543" s="66"/>
      <c r="HNO543" s="66"/>
      <c r="HNP543" s="79"/>
      <c r="HNQ543" s="109"/>
      <c r="HNR543" s="479"/>
      <c r="HNS543" s="78"/>
      <c r="HNT543" s="144"/>
      <c r="HNU543" s="75"/>
      <c r="HNV543" s="66"/>
      <c r="HNW543" s="66"/>
      <c r="HNX543" s="79"/>
      <c r="HNY543" s="109"/>
      <c r="HNZ543" s="479"/>
      <c r="HOA543" s="78"/>
      <c r="HOB543" s="144"/>
      <c r="HOC543" s="75"/>
      <c r="HOD543" s="66"/>
      <c r="HOE543" s="66"/>
      <c r="HOF543" s="79"/>
      <c r="HOG543" s="109"/>
      <c r="HOH543" s="479"/>
      <c r="HOI543" s="78"/>
      <c r="HOJ543" s="144"/>
      <c r="HOK543" s="75"/>
      <c r="HOL543" s="66"/>
      <c r="HOM543" s="66"/>
      <c r="HON543" s="79"/>
      <c r="HOO543" s="109"/>
      <c r="HOP543" s="479"/>
      <c r="HOQ543" s="78"/>
      <c r="HOR543" s="144"/>
      <c r="HOS543" s="75"/>
      <c r="HOT543" s="66"/>
      <c r="HOU543" s="66"/>
      <c r="HOV543" s="79"/>
      <c r="HOW543" s="109"/>
      <c r="HOX543" s="479"/>
      <c r="HOY543" s="78"/>
      <c r="HOZ543" s="144"/>
      <c r="HPA543" s="75"/>
      <c r="HPB543" s="66"/>
      <c r="HPC543" s="66"/>
      <c r="HPD543" s="79"/>
      <c r="HPE543" s="109"/>
      <c r="HPF543" s="479"/>
      <c r="HPG543" s="78"/>
      <c r="HPH543" s="144"/>
      <c r="HPI543" s="75"/>
      <c r="HPJ543" s="66"/>
      <c r="HPK543" s="66"/>
      <c r="HPL543" s="79"/>
      <c r="HPM543" s="109"/>
      <c r="HPN543" s="479"/>
      <c r="HPO543" s="78"/>
      <c r="HPP543" s="144"/>
      <c r="HPQ543" s="75"/>
      <c r="HPR543" s="66"/>
      <c r="HPS543" s="66"/>
      <c r="HPT543" s="79"/>
      <c r="HPU543" s="109"/>
      <c r="HPV543" s="479"/>
      <c r="HPW543" s="78"/>
      <c r="HPX543" s="144"/>
      <c r="HPY543" s="75"/>
      <c r="HPZ543" s="66"/>
      <c r="HQA543" s="66"/>
      <c r="HQB543" s="79"/>
      <c r="HQC543" s="109"/>
      <c r="HQD543" s="479"/>
      <c r="HQE543" s="78"/>
      <c r="HQF543" s="144"/>
      <c r="HQG543" s="75"/>
      <c r="HQH543" s="66"/>
      <c r="HQI543" s="66"/>
      <c r="HQJ543" s="79"/>
      <c r="HQK543" s="109"/>
      <c r="HQL543" s="479"/>
      <c r="HQM543" s="78"/>
      <c r="HQN543" s="144"/>
      <c r="HQO543" s="75"/>
      <c r="HQP543" s="66"/>
      <c r="HQQ543" s="66"/>
      <c r="HQR543" s="79"/>
      <c r="HQS543" s="109"/>
      <c r="HQT543" s="479"/>
      <c r="HQU543" s="78"/>
      <c r="HQV543" s="144"/>
      <c r="HQW543" s="75"/>
      <c r="HQX543" s="66"/>
      <c r="HQY543" s="66"/>
      <c r="HQZ543" s="79"/>
      <c r="HRA543" s="109"/>
      <c r="HRB543" s="479"/>
      <c r="HRC543" s="78"/>
      <c r="HRD543" s="144"/>
      <c r="HRE543" s="75"/>
      <c r="HRF543" s="66"/>
      <c r="HRG543" s="66"/>
      <c r="HRH543" s="79"/>
      <c r="HRI543" s="109"/>
      <c r="HRJ543" s="479"/>
      <c r="HRK543" s="78"/>
      <c r="HRL543" s="144"/>
      <c r="HRM543" s="75"/>
      <c r="HRN543" s="66"/>
      <c r="HRO543" s="66"/>
      <c r="HRP543" s="79"/>
      <c r="HRQ543" s="109"/>
      <c r="HRR543" s="479"/>
      <c r="HRS543" s="78"/>
      <c r="HRT543" s="144"/>
      <c r="HRU543" s="75"/>
      <c r="HRV543" s="66"/>
      <c r="HRW543" s="66"/>
      <c r="HRX543" s="79"/>
      <c r="HRY543" s="109"/>
      <c r="HRZ543" s="479"/>
      <c r="HSA543" s="78"/>
      <c r="HSB543" s="144"/>
      <c r="HSC543" s="75"/>
      <c r="HSD543" s="66"/>
      <c r="HSE543" s="66"/>
      <c r="HSF543" s="79"/>
      <c r="HSG543" s="109"/>
      <c r="HSH543" s="479"/>
      <c r="HSI543" s="78"/>
      <c r="HSJ543" s="144"/>
      <c r="HSK543" s="75"/>
      <c r="HSL543" s="66"/>
      <c r="HSM543" s="66"/>
      <c r="HSN543" s="79"/>
      <c r="HSO543" s="109"/>
      <c r="HSP543" s="479"/>
      <c r="HSQ543" s="78"/>
      <c r="HSR543" s="144"/>
      <c r="HSS543" s="75"/>
      <c r="HST543" s="66"/>
      <c r="HSU543" s="66"/>
      <c r="HSV543" s="79"/>
      <c r="HSW543" s="109"/>
      <c r="HSX543" s="479"/>
      <c r="HSY543" s="78"/>
      <c r="HSZ543" s="144"/>
      <c r="HTA543" s="75"/>
      <c r="HTB543" s="66"/>
      <c r="HTC543" s="66"/>
      <c r="HTD543" s="79"/>
      <c r="HTE543" s="109"/>
      <c r="HTF543" s="479"/>
      <c r="HTG543" s="78"/>
      <c r="HTH543" s="144"/>
      <c r="HTI543" s="75"/>
      <c r="HTJ543" s="66"/>
      <c r="HTK543" s="66"/>
      <c r="HTL543" s="79"/>
      <c r="HTM543" s="109"/>
      <c r="HTN543" s="479"/>
      <c r="HTO543" s="78"/>
      <c r="HTP543" s="144"/>
      <c r="HTQ543" s="75"/>
      <c r="HTR543" s="66"/>
      <c r="HTS543" s="66"/>
      <c r="HTT543" s="79"/>
      <c r="HTU543" s="109"/>
      <c r="HTV543" s="479"/>
      <c r="HTW543" s="78"/>
      <c r="HTX543" s="144"/>
      <c r="HTY543" s="75"/>
      <c r="HTZ543" s="66"/>
      <c r="HUA543" s="66"/>
      <c r="HUB543" s="79"/>
      <c r="HUC543" s="109"/>
      <c r="HUD543" s="479"/>
      <c r="HUE543" s="78"/>
      <c r="HUF543" s="144"/>
      <c r="HUG543" s="75"/>
      <c r="HUH543" s="66"/>
      <c r="HUI543" s="66"/>
      <c r="HUJ543" s="79"/>
      <c r="HUK543" s="109"/>
      <c r="HUL543" s="479"/>
      <c r="HUM543" s="78"/>
      <c r="HUN543" s="144"/>
      <c r="HUO543" s="75"/>
      <c r="HUP543" s="66"/>
      <c r="HUQ543" s="66"/>
      <c r="HUR543" s="79"/>
      <c r="HUS543" s="109"/>
      <c r="HUT543" s="479"/>
      <c r="HUU543" s="78"/>
      <c r="HUV543" s="144"/>
      <c r="HUW543" s="75"/>
      <c r="HUX543" s="66"/>
      <c r="HUY543" s="66"/>
      <c r="HUZ543" s="79"/>
      <c r="HVA543" s="109"/>
      <c r="HVB543" s="479"/>
      <c r="HVC543" s="78"/>
      <c r="HVD543" s="144"/>
      <c r="HVE543" s="75"/>
      <c r="HVF543" s="66"/>
      <c r="HVG543" s="66"/>
      <c r="HVH543" s="79"/>
      <c r="HVI543" s="109"/>
      <c r="HVJ543" s="479"/>
      <c r="HVK543" s="78"/>
      <c r="HVL543" s="144"/>
      <c r="HVM543" s="75"/>
      <c r="HVN543" s="66"/>
      <c r="HVO543" s="66"/>
      <c r="HVP543" s="79"/>
      <c r="HVQ543" s="109"/>
      <c r="HVR543" s="479"/>
      <c r="HVS543" s="78"/>
      <c r="HVT543" s="144"/>
      <c r="HVU543" s="75"/>
      <c r="HVV543" s="66"/>
      <c r="HVW543" s="66"/>
      <c r="HVX543" s="79"/>
      <c r="HVY543" s="109"/>
      <c r="HVZ543" s="479"/>
      <c r="HWA543" s="78"/>
      <c r="HWB543" s="144"/>
      <c r="HWC543" s="75"/>
      <c r="HWD543" s="66"/>
      <c r="HWE543" s="66"/>
      <c r="HWF543" s="79"/>
      <c r="HWG543" s="109"/>
      <c r="HWH543" s="479"/>
      <c r="HWI543" s="78"/>
      <c r="HWJ543" s="144"/>
      <c r="HWK543" s="75"/>
      <c r="HWL543" s="66"/>
      <c r="HWM543" s="66"/>
      <c r="HWN543" s="79"/>
      <c r="HWO543" s="109"/>
      <c r="HWP543" s="479"/>
      <c r="HWQ543" s="78"/>
      <c r="HWR543" s="144"/>
      <c r="HWS543" s="75"/>
      <c r="HWT543" s="66"/>
      <c r="HWU543" s="66"/>
      <c r="HWV543" s="79"/>
      <c r="HWW543" s="109"/>
      <c r="HWX543" s="479"/>
      <c r="HWY543" s="78"/>
      <c r="HWZ543" s="144"/>
      <c r="HXA543" s="75"/>
      <c r="HXB543" s="66"/>
      <c r="HXC543" s="66"/>
      <c r="HXD543" s="79"/>
      <c r="HXE543" s="109"/>
      <c r="HXF543" s="479"/>
      <c r="HXG543" s="78"/>
      <c r="HXH543" s="144"/>
      <c r="HXI543" s="75"/>
      <c r="HXJ543" s="66"/>
      <c r="HXK543" s="66"/>
      <c r="HXL543" s="79"/>
      <c r="HXM543" s="109"/>
      <c r="HXN543" s="479"/>
      <c r="HXO543" s="78"/>
      <c r="HXP543" s="144"/>
      <c r="HXQ543" s="75"/>
      <c r="HXR543" s="66"/>
      <c r="HXS543" s="66"/>
      <c r="HXT543" s="79"/>
      <c r="HXU543" s="109"/>
      <c r="HXV543" s="479"/>
      <c r="HXW543" s="78"/>
      <c r="HXX543" s="144"/>
      <c r="HXY543" s="75"/>
      <c r="HXZ543" s="66"/>
      <c r="HYA543" s="66"/>
      <c r="HYB543" s="79"/>
      <c r="HYC543" s="109"/>
      <c r="HYD543" s="479"/>
      <c r="HYE543" s="78"/>
      <c r="HYF543" s="144"/>
      <c r="HYG543" s="75"/>
      <c r="HYH543" s="66"/>
      <c r="HYI543" s="66"/>
      <c r="HYJ543" s="79"/>
      <c r="HYK543" s="109"/>
      <c r="HYL543" s="479"/>
      <c r="HYM543" s="78"/>
      <c r="HYN543" s="144"/>
      <c r="HYO543" s="75"/>
      <c r="HYP543" s="66"/>
      <c r="HYQ543" s="66"/>
      <c r="HYR543" s="79"/>
      <c r="HYS543" s="109"/>
      <c r="HYT543" s="479"/>
      <c r="HYU543" s="78"/>
      <c r="HYV543" s="144"/>
      <c r="HYW543" s="75"/>
      <c r="HYX543" s="66"/>
      <c r="HYY543" s="66"/>
      <c r="HYZ543" s="79"/>
      <c r="HZA543" s="109"/>
      <c r="HZB543" s="479"/>
      <c r="HZC543" s="78"/>
      <c r="HZD543" s="144"/>
      <c r="HZE543" s="75"/>
      <c r="HZF543" s="66"/>
      <c r="HZG543" s="66"/>
      <c r="HZH543" s="79"/>
      <c r="HZI543" s="109"/>
      <c r="HZJ543" s="479"/>
      <c r="HZK543" s="78"/>
      <c r="HZL543" s="144"/>
      <c r="HZM543" s="75"/>
      <c r="HZN543" s="66"/>
      <c r="HZO543" s="66"/>
      <c r="HZP543" s="79"/>
      <c r="HZQ543" s="109"/>
      <c r="HZR543" s="479"/>
      <c r="HZS543" s="78"/>
      <c r="HZT543" s="144"/>
      <c r="HZU543" s="75"/>
      <c r="HZV543" s="66"/>
      <c r="HZW543" s="66"/>
      <c r="HZX543" s="79"/>
      <c r="HZY543" s="109"/>
      <c r="HZZ543" s="479"/>
      <c r="IAA543" s="78"/>
      <c r="IAB543" s="144"/>
      <c r="IAC543" s="75"/>
      <c r="IAD543" s="66"/>
      <c r="IAE543" s="66"/>
      <c r="IAF543" s="79"/>
      <c r="IAG543" s="109"/>
      <c r="IAH543" s="479"/>
      <c r="IAI543" s="78"/>
      <c r="IAJ543" s="144"/>
      <c r="IAK543" s="75"/>
      <c r="IAL543" s="66"/>
      <c r="IAM543" s="66"/>
      <c r="IAN543" s="79"/>
      <c r="IAO543" s="109"/>
      <c r="IAP543" s="479"/>
      <c r="IAQ543" s="78"/>
      <c r="IAR543" s="144"/>
      <c r="IAS543" s="75"/>
      <c r="IAT543" s="66"/>
      <c r="IAU543" s="66"/>
      <c r="IAV543" s="79"/>
      <c r="IAW543" s="109"/>
      <c r="IAX543" s="479"/>
      <c r="IAY543" s="78"/>
      <c r="IAZ543" s="144"/>
      <c r="IBA543" s="75"/>
      <c r="IBB543" s="66"/>
      <c r="IBC543" s="66"/>
      <c r="IBD543" s="79"/>
      <c r="IBE543" s="109"/>
      <c r="IBF543" s="479"/>
      <c r="IBG543" s="78"/>
      <c r="IBH543" s="144"/>
      <c r="IBI543" s="75"/>
      <c r="IBJ543" s="66"/>
      <c r="IBK543" s="66"/>
      <c r="IBL543" s="79"/>
      <c r="IBM543" s="109"/>
      <c r="IBN543" s="479"/>
      <c r="IBO543" s="78"/>
      <c r="IBP543" s="144"/>
      <c r="IBQ543" s="75"/>
      <c r="IBR543" s="66"/>
      <c r="IBS543" s="66"/>
      <c r="IBT543" s="79"/>
      <c r="IBU543" s="109"/>
      <c r="IBV543" s="479"/>
      <c r="IBW543" s="78"/>
      <c r="IBX543" s="144"/>
      <c r="IBY543" s="75"/>
      <c r="IBZ543" s="66"/>
      <c r="ICA543" s="66"/>
      <c r="ICB543" s="79"/>
      <c r="ICC543" s="109"/>
      <c r="ICD543" s="479"/>
      <c r="ICE543" s="78"/>
      <c r="ICF543" s="144"/>
      <c r="ICG543" s="75"/>
      <c r="ICH543" s="66"/>
      <c r="ICI543" s="66"/>
      <c r="ICJ543" s="79"/>
      <c r="ICK543" s="109"/>
      <c r="ICL543" s="479"/>
      <c r="ICM543" s="78"/>
      <c r="ICN543" s="144"/>
      <c r="ICO543" s="75"/>
      <c r="ICP543" s="66"/>
      <c r="ICQ543" s="66"/>
      <c r="ICR543" s="79"/>
      <c r="ICS543" s="109"/>
      <c r="ICT543" s="479"/>
      <c r="ICU543" s="78"/>
      <c r="ICV543" s="144"/>
      <c r="ICW543" s="75"/>
      <c r="ICX543" s="66"/>
      <c r="ICY543" s="66"/>
      <c r="ICZ543" s="79"/>
      <c r="IDA543" s="109"/>
      <c r="IDB543" s="479"/>
      <c r="IDC543" s="78"/>
      <c r="IDD543" s="144"/>
      <c r="IDE543" s="75"/>
      <c r="IDF543" s="66"/>
      <c r="IDG543" s="66"/>
      <c r="IDH543" s="79"/>
      <c r="IDI543" s="109"/>
      <c r="IDJ543" s="479"/>
      <c r="IDK543" s="78"/>
      <c r="IDL543" s="144"/>
      <c r="IDM543" s="75"/>
      <c r="IDN543" s="66"/>
      <c r="IDO543" s="66"/>
      <c r="IDP543" s="79"/>
      <c r="IDQ543" s="109"/>
      <c r="IDR543" s="479"/>
      <c r="IDS543" s="78"/>
      <c r="IDT543" s="144"/>
      <c r="IDU543" s="75"/>
      <c r="IDV543" s="66"/>
      <c r="IDW543" s="66"/>
      <c r="IDX543" s="79"/>
      <c r="IDY543" s="109"/>
      <c r="IDZ543" s="479"/>
      <c r="IEA543" s="78"/>
      <c r="IEB543" s="144"/>
      <c r="IEC543" s="75"/>
      <c r="IED543" s="66"/>
      <c r="IEE543" s="66"/>
      <c r="IEF543" s="79"/>
      <c r="IEG543" s="109"/>
      <c r="IEH543" s="479"/>
      <c r="IEI543" s="78"/>
      <c r="IEJ543" s="144"/>
      <c r="IEK543" s="75"/>
      <c r="IEL543" s="66"/>
      <c r="IEM543" s="66"/>
      <c r="IEN543" s="79"/>
      <c r="IEO543" s="109"/>
      <c r="IEP543" s="479"/>
      <c r="IEQ543" s="78"/>
      <c r="IER543" s="144"/>
      <c r="IES543" s="75"/>
      <c r="IET543" s="66"/>
      <c r="IEU543" s="66"/>
      <c r="IEV543" s="79"/>
      <c r="IEW543" s="109"/>
      <c r="IEX543" s="479"/>
      <c r="IEY543" s="78"/>
      <c r="IEZ543" s="144"/>
      <c r="IFA543" s="75"/>
      <c r="IFB543" s="66"/>
      <c r="IFC543" s="66"/>
      <c r="IFD543" s="79"/>
      <c r="IFE543" s="109"/>
      <c r="IFF543" s="479"/>
      <c r="IFG543" s="78"/>
      <c r="IFH543" s="144"/>
      <c r="IFI543" s="75"/>
      <c r="IFJ543" s="66"/>
      <c r="IFK543" s="66"/>
      <c r="IFL543" s="79"/>
      <c r="IFM543" s="109"/>
      <c r="IFN543" s="479"/>
      <c r="IFO543" s="78"/>
      <c r="IFP543" s="144"/>
      <c r="IFQ543" s="75"/>
      <c r="IFR543" s="66"/>
      <c r="IFS543" s="66"/>
      <c r="IFT543" s="79"/>
      <c r="IFU543" s="109"/>
      <c r="IFV543" s="479"/>
      <c r="IFW543" s="78"/>
      <c r="IFX543" s="144"/>
      <c r="IFY543" s="75"/>
      <c r="IFZ543" s="66"/>
      <c r="IGA543" s="66"/>
      <c r="IGB543" s="79"/>
      <c r="IGC543" s="109"/>
      <c r="IGD543" s="479"/>
      <c r="IGE543" s="78"/>
      <c r="IGF543" s="144"/>
      <c r="IGG543" s="75"/>
      <c r="IGH543" s="66"/>
      <c r="IGI543" s="66"/>
      <c r="IGJ543" s="79"/>
      <c r="IGK543" s="109"/>
      <c r="IGL543" s="479"/>
      <c r="IGM543" s="78"/>
      <c r="IGN543" s="144"/>
      <c r="IGO543" s="75"/>
      <c r="IGP543" s="66"/>
      <c r="IGQ543" s="66"/>
      <c r="IGR543" s="79"/>
      <c r="IGS543" s="109"/>
      <c r="IGT543" s="479"/>
      <c r="IGU543" s="78"/>
      <c r="IGV543" s="144"/>
      <c r="IGW543" s="75"/>
      <c r="IGX543" s="66"/>
      <c r="IGY543" s="66"/>
      <c r="IGZ543" s="79"/>
      <c r="IHA543" s="109"/>
      <c r="IHB543" s="479"/>
      <c r="IHC543" s="78"/>
      <c r="IHD543" s="144"/>
      <c r="IHE543" s="75"/>
      <c r="IHF543" s="66"/>
      <c r="IHG543" s="66"/>
      <c r="IHH543" s="79"/>
      <c r="IHI543" s="109"/>
      <c r="IHJ543" s="479"/>
      <c r="IHK543" s="78"/>
      <c r="IHL543" s="144"/>
      <c r="IHM543" s="75"/>
      <c r="IHN543" s="66"/>
      <c r="IHO543" s="66"/>
      <c r="IHP543" s="79"/>
      <c r="IHQ543" s="109"/>
      <c r="IHR543" s="479"/>
      <c r="IHS543" s="78"/>
      <c r="IHT543" s="144"/>
      <c r="IHU543" s="75"/>
      <c r="IHV543" s="66"/>
      <c r="IHW543" s="66"/>
      <c r="IHX543" s="79"/>
      <c r="IHY543" s="109"/>
      <c r="IHZ543" s="479"/>
      <c r="IIA543" s="78"/>
      <c r="IIB543" s="144"/>
      <c r="IIC543" s="75"/>
      <c r="IID543" s="66"/>
      <c r="IIE543" s="66"/>
      <c r="IIF543" s="79"/>
      <c r="IIG543" s="109"/>
      <c r="IIH543" s="479"/>
      <c r="III543" s="78"/>
      <c r="IIJ543" s="144"/>
      <c r="IIK543" s="75"/>
      <c r="IIL543" s="66"/>
      <c r="IIM543" s="66"/>
      <c r="IIN543" s="79"/>
      <c r="IIO543" s="109"/>
      <c r="IIP543" s="479"/>
      <c r="IIQ543" s="78"/>
      <c r="IIR543" s="144"/>
      <c r="IIS543" s="75"/>
      <c r="IIT543" s="66"/>
      <c r="IIU543" s="66"/>
      <c r="IIV543" s="79"/>
      <c r="IIW543" s="109"/>
      <c r="IIX543" s="479"/>
      <c r="IIY543" s="78"/>
      <c r="IIZ543" s="144"/>
      <c r="IJA543" s="75"/>
      <c r="IJB543" s="66"/>
      <c r="IJC543" s="66"/>
      <c r="IJD543" s="79"/>
      <c r="IJE543" s="109"/>
      <c r="IJF543" s="479"/>
      <c r="IJG543" s="78"/>
      <c r="IJH543" s="144"/>
      <c r="IJI543" s="75"/>
      <c r="IJJ543" s="66"/>
      <c r="IJK543" s="66"/>
      <c r="IJL543" s="79"/>
      <c r="IJM543" s="109"/>
      <c r="IJN543" s="479"/>
      <c r="IJO543" s="78"/>
      <c r="IJP543" s="144"/>
      <c r="IJQ543" s="75"/>
      <c r="IJR543" s="66"/>
      <c r="IJS543" s="66"/>
      <c r="IJT543" s="79"/>
      <c r="IJU543" s="109"/>
      <c r="IJV543" s="479"/>
      <c r="IJW543" s="78"/>
      <c r="IJX543" s="144"/>
      <c r="IJY543" s="75"/>
      <c r="IJZ543" s="66"/>
      <c r="IKA543" s="66"/>
      <c r="IKB543" s="79"/>
      <c r="IKC543" s="109"/>
      <c r="IKD543" s="479"/>
      <c r="IKE543" s="78"/>
      <c r="IKF543" s="144"/>
      <c r="IKG543" s="75"/>
      <c r="IKH543" s="66"/>
      <c r="IKI543" s="66"/>
      <c r="IKJ543" s="79"/>
      <c r="IKK543" s="109"/>
      <c r="IKL543" s="479"/>
      <c r="IKM543" s="78"/>
      <c r="IKN543" s="144"/>
      <c r="IKO543" s="75"/>
      <c r="IKP543" s="66"/>
      <c r="IKQ543" s="66"/>
      <c r="IKR543" s="79"/>
      <c r="IKS543" s="109"/>
      <c r="IKT543" s="479"/>
      <c r="IKU543" s="78"/>
      <c r="IKV543" s="144"/>
      <c r="IKW543" s="75"/>
      <c r="IKX543" s="66"/>
      <c r="IKY543" s="66"/>
      <c r="IKZ543" s="79"/>
      <c r="ILA543" s="109"/>
      <c r="ILB543" s="479"/>
      <c r="ILC543" s="78"/>
      <c r="ILD543" s="144"/>
      <c r="ILE543" s="75"/>
      <c r="ILF543" s="66"/>
      <c r="ILG543" s="66"/>
      <c r="ILH543" s="79"/>
      <c r="ILI543" s="109"/>
      <c r="ILJ543" s="479"/>
      <c r="ILK543" s="78"/>
      <c r="ILL543" s="144"/>
      <c r="ILM543" s="75"/>
      <c r="ILN543" s="66"/>
      <c r="ILO543" s="66"/>
      <c r="ILP543" s="79"/>
      <c r="ILQ543" s="109"/>
      <c r="ILR543" s="479"/>
      <c r="ILS543" s="78"/>
      <c r="ILT543" s="144"/>
      <c r="ILU543" s="75"/>
      <c r="ILV543" s="66"/>
      <c r="ILW543" s="66"/>
      <c r="ILX543" s="79"/>
      <c r="ILY543" s="109"/>
      <c r="ILZ543" s="479"/>
      <c r="IMA543" s="78"/>
      <c r="IMB543" s="144"/>
      <c r="IMC543" s="75"/>
      <c r="IMD543" s="66"/>
      <c r="IME543" s="66"/>
      <c r="IMF543" s="79"/>
      <c r="IMG543" s="109"/>
      <c r="IMH543" s="479"/>
      <c r="IMI543" s="78"/>
      <c r="IMJ543" s="144"/>
      <c r="IMK543" s="75"/>
      <c r="IML543" s="66"/>
      <c r="IMM543" s="66"/>
      <c r="IMN543" s="79"/>
      <c r="IMO543" s="109"/>
      <c r="IMP543" s="479"/>
      <c r="IMQ543" s="78"/>
      <c r="IMR543" s="144"/>
      <c r="IMS543" s="75"/>
      <c r="IMT543" s="66"/>
      <c r="IMU543" s="66"/>
      <c r="IMV543" s="79"/>
      <c r="IMW543" s="109"/>
      <c r="IMX543" s="479"/>
      <c r="IMY543" s="78"/>
      <c r="IMZ543" s="144"/>
      <c r="INA543" s="75"/>
      <c r="INB543" s="66"/>
      <c r="INC543" s="66"/>
      <c r="IND543" s="79"/>
      <c r="INE543" s="109"/>
      <c r="INF543" s="479"/>
      <c r="ING543" s="78"/>
      <c r="INH543" s="144"/>
      <c r="INI543" s="75"/>
      <c r="INJ543" s="66"/>
      <c r="INK543" s="66"/>
      <c r="INL543" s="79"/>
      <c r="INM543" s="109"/>
      <c r="INN543" s="479"/>
      <c r="INO543" s="78"/>
      <c r="INP543" s="144"/>
      <c r="INQ543" s="75"/>
      <c r="INR543" s="66"/>
      <c r="INS543" s="66"/>
      <c r="INT543" s="79"/>
      <c r="INU543" s="109"/>
      <c r="INV543" s="479"/>
      <c r="INW543" s="78"/>
      <c r="INX543" s="144"/>
      <c r="INY543" s="75"/>
      <c r="INZ543" s="66"/>
      <c r="IOA543" s="66"/>
      <c r="IOB543" s="79"/>
      <c r="IOC543" s="109"/>
      <c r="IOD543" s="479"/>
      <c r="IOE543" s="78"/>
      <c r="IOF543" s="144"/>
      <c r="IOG543" s="75"/>
      <c r="IOH543" s="66"/>
      <c r="IOI543" s="66"/>
      <c r="IOJ543" s="79"/>
      <c r="IOK543" s="109"/>
      <c r="IOL543" s="479"/>
      <c r="IOM543" s="78"/>
      <c r="ION543" s="144"/>
      <c r="IOO543" s="75"/>
      <c r="IOP543" s="66"/>
      <c r="IOQ543" s="66"/>
      <c r="IOR543" s="79"/>
      <c r="IOS543" s="109"/>
      <c r="IOT543" s="479"/>
      <c r="IOU543" s="78"/>
      <c r="IOV543" s="144"/>
      <c r="IOW543" s="75"/>
      <c r="IOX543" s="66"/>
      <c r="IOY543" s="66"/>
      <c r="IOZ543" s="79"/>
      <c r="IPA543" s="109"/>
      <c r="IPB543" s="479"/>
      <c r="IPC543" s="78"/>
      <c r="IPD543" s="144"/>
      <c r="IPE543" s="75"/>
      <c r="IPF543" s="66"/>
      <c r="IPG543" s="66"/>
      <c r="IPH543" s="79"/>
      <c r="IPI543" s="109"/>
      <c r="IPJ543" s="479"/>
      <c r="IPK543" s="78"/>
      <c r="IPL543" s="144"/>
      <c r="IPM543" s="75"/>
      <c r="IPN543" s="66"/>
      <c r="IPO543" s="66"/>
      <c r="IPP543" s="79"/>
      <c r="IPQ543" s="109"/>
      <c r="IPR543" s="479"/>
      <c r="IPS543" s="78"/>
      <c r="IPT543" s="144"/>
      <c r="IPU543" s="75"/>
      <c r="IPV543" s="66"/>
      <c r="IPW543" s="66"/>
      <c r="IPX543" s="79"/>
      <c r="IPY543" s="109"/>
      <c r="IPZ543" s="479"/>
      <c r="IQA543" s="78"/>
      <c r="IQB543" s="144"/>
      <c r="IQC543" s="75"/>
      <c r="IQD543" s="66"/>
      <c r="IQE543" s="66"/>
      <c r="IQF543" s="79"/>
      <c r="IQG543" s="109"/>
      <c r="IQH543" s="479"/>
      <c r="IQI543" s="78"/>
      <c r="IQJ543" s="144"/>
      <c r="IQK543" s="75"/>
      <c r="IQL543" s="66"/>
      <c r="IQM543" s="66"/>
      <c r="IQN543" s="79"/>
      <c r="IQO543" s="109"/>
      <c r="IQP543" s="479"/>
      <c r="IQQ543" s="78"/>
      <c r="IQR543" s="144"/>
      <c r="IQS543" s="75"/>
      <c r="IQT543" s="66"/>
      <c r="IQU543" s="66"/>
      <c r="IQV543" s="79"/>
      <c r="IQW543" s="109"/>
      <c r="IQX543" s="479"/>
      <c r="IQY543" s="78"/>
      <c r="IQZ543" s="144"/>
      <c r="IRA543" s="75"/>
      <c r="IRB543" s="66"/>
      <c r="IRC543" s="66"/>
      <c r="IRD543" s="79"/>
      <c r="IRE543" s="109"/>
      <c r="IRF543" s="479"/>
      <c r="IRG543" s="78"/>
      <c r="IRH543" s="144"/>
      <c r="IRI543" s="75"/>
      <c r="IRJ543" s="66"/>
      <c r="IRK543" s="66"/>
      <c r="IRL543" s="79"/>
      <c r="IRM543" s="109"/>
      <c r="IRN543" s="479"/>
      <c r="IRO543" s="78"/>
      <c r="IRP543" s="144"/>
      <c r="IRQ543" s="75"/>
      <c r="IRR543" s="66"/>
      <c r="IRS543" s="66"/>
      <c r="IRT543" s="79"/>
      <c r="IRU543" s="109"/>
      <c r="IRV543" s="479"/>
      <c r="IRW543" s="78"/>
      <c r="IRX543" s="144"/>
      <c r="IRY543" s="75"/>
      <c r="IRZ543" s="66"/>
      <c r="ISA543" s="66"/>
      <c r="ISB543" s="79"/>
      <c r="ISC543" s="109"/>
      <c r="ISD543" s="479"/>
      <c r="ISE543" s="78"/>
      <c r="ISF543" s="144"/>
      <c r="ISG543" s="75"/>
      <c r="ISH543" s="66"/>
      <c r="ISI543" s="66"/>
      <c r="ISJ543" s="79"/>
      <c r="ISK543" s="109"/>
      <c r="ISL543" s="479"/>
      <c r="ISM543" s="78"/>
      <c r="ISN543" s="144"/>
      <c r="ISO543" s="75"/>
      <c r="ISP543" s="66"/>
      <c r="ISQ543" s="66"/>
      <c r="ISR543" s="79"/>
      <c r="ISS543" s="109"/>
      <c r="IST543" s="479"/>
      <c r="ISU543" s="78"/>
      <c r="ISV543" s="144"/>
      <c r="ISW543" s="75"/>
      <c r="ISX543" s="66"/>
      <c r="ISY543" s="66"/>
      <c r="ISZ543" s="79"/>
      <c r="ITA543" s="109"/>
      <c r="ITB543" s="479"/>
      <c r="ITC543" s="78"/>
      <c r="ITD543" s="144"/>
      <c r="ITE543" s="75"/>
      <c r="ITF543" s="66"/>
      <c r="ITG543" s="66"/>
      <c r="ITH543" s="79"/>
      <c r="ITI543" s="109"/>
      <c r="ITJ543" s="479"/>
      <c r="ITK543" s="78"/>
      <c r="ITL543" s="144"/>
      <c r="ITM543" s="75"/>
      <c r="ITN543" s="66"/>
      <c r="ITO543" s="66"/>
      <c r="ITP543" s="79"/>
      <c r="ITQ543" s="109"/>
      <c r="ITR543" s="479"/>
      <c r="ITS543" s="78"/>
      <c r="ITT543" s="144"/>
      <c r="ITU543" s="75"/>
      <c r="ITV543" s="66"/>
      <c r="ITW543" s="66"/>
      <c r="ITX543" s="79"/>
      <c r="ITY543" s="109"/>
      <c r="ITZ543" s="479"/>
      <c r="IUA543" s="78"/>
      <c r="IUB543" s="144"/>
      <c r="IUC543" s="75"/>
      <c r="IUD543" s="66"/>
      <c r="IUE543" s="66"/>
      <c r="IUF543" s="79"/>
      <c r="IUG543" s="109"/>
      <c r="IUH543" s="479"/>
      <c r="IUI543" s="78"/>
      <c r="IUJ543" s="144"/>
      <c r="IUK543" s="75"/>
      <c r="IUL543" s="66"/>
      <c r="IUM543" s="66"/>
      <c r="IUN543" s="79"/>
      <c r="IUO543" s="109"/>
      <c r="IUP543" s="479"/>
      <c r="IUQ543" s="78"/>
      <c r="IUR543" s="144"/>
      <c r="IUS543" s="75"/>
      <c r="IUT543" s="66"/>
      <c r="IUU543" s="66"/>
      <c r="IUV543" s="79"/>
      <c r="IUW543" s="109"/>
      <c r="IUX543" s="479"/>
      <c r="IUY543" s="78"/>
      <c r="IUZ543" s="144"/>
      <c r="IVA543" s="75"/>
      <c r="IVB543" s="66"/>
      <c r="IVC543" s="66"/>
      <c r="IVD543" s="79"/>
      <c r="IVE543" s="109"/>
      <c r="IVF543" s="479"/>
      <c r="IVG543" s="78"/>
      <c r="IVH543" s="144"/>
      <c r="IVI543" s="75"/>
      <c r="IVJ543" s="66"/>
      <c r="IVK543" s="66"/>
      <c r="IVL543" s="79"/>
      <c r="IVM543" s="109"/>
      <c r="IVN543" s="479"/>
      <c r="IVO543" s="78"/>
      <c r="IVP543" s="144"/>
      <c r="IVQ543" s="75"/>
      <c r="IVR543" s="66"/>
      <c r="IVS543" s="66"/>
      <c r="IVT543" s="79"/>
      <c r="IVU543" s="109"/>
      <c r="IVV543" s="479"/>
      <c r="IVW543" s="78"/>
      <c r="IVX543" s="144"/>
      <c r="IVY543" s="75"/>
      <c r="IVZ543" s="66"/>
      <c r="IWA543" s="66"/>
      <c r="IWB543" s="79"/>
      <c r="IWC543" s="109"/>
      <c r="IWD543" s="479"/>
      <c r="IWE543" s="78"/>
      <c r="IWF543" s="144"/>
      <c r="IWG543" s="75"/>
      <c r="IWH543" s="66"/>
      <c r="IWI543" s="66"/>
      <c r="IWJ543" s="79"/>
      <c r="IWK543" s="109"/>
      <c r="IWL543" s="479"/>
      <c r="IWM543" s="78"/>
      <c r="IWN543" s="144"/>
      <c r="IWO543" s="75"/>
      <c r="IWP543" s="66"/>
      <c r="IWQ543" s="66"/>
      <c r="IWR543" s="79"/>
      <c r="IWS543" s="109"/>
      <c r="IWT543" s="479"/>
      <c r="IWU543" s="78"/>
      <c r="IWV543" s="144"/>
      <c r="IWW543" s="75"/>
      <c r="IWX543" s="66"/>
      <c r="IWY543" s="66"/>
      <c r="IWZ543" s="79"/>
      <c r="IXA543" s="109"/>
      <c r="IXB543" s="479"/>
      <c r="IXC543" s="78"/>
      <c r="IXD543" s="144"/>
      <c r="IXE543" s="75"/>
      <c r="IXF543" s="66"/>
      <c r="IXG543" s="66"/>
      <c r="IXH543" s="79"/>
      <c r="IXI543" s="109"/>
      <c r="IXJ543" s="479"/>
      <c r="IXK543" s="78"/>
      <c r="IXL543" s="144"/>
      <c r="IXM543" s="75"/>
      <c r="IXN543" s="66"/>
      <c r="IXO543" s="66"/>
      <c r="IXP543" s="79"/>
      <c r="IXQ543" s="109"/>
      <c r="IXR543" s="479"/>
      <c r="IXS543" s="78"/>
      <c r="IXT543" s="144"/>
      <c r="IXU543" s="75"/>
      <c r="IXV543" s="66"/>
      <c r="IXW543" s="66"/>
      <c r="IXX543" s="79"/>
      <c r="IXY543" s="109"/>
      <c r="IXZ543" s="479"/>
      <c r="IYA543" s="78"/>
      <c r="IYB543" s="144"/>
      <c r="IYC543" s="75"/>
      <c r="IYD543" s="66"/>
      <c r="IYE543" s="66"/>
      <c r="IYF543" s="79"/>
      <c r="IYG543" s="109"/>
      <c r="IYH543" s="479"/>
      <c r="IYI543" s="78"/>
      <c r="IYJ543" s="144"/>
      <c r="IYK543" s="75"/>
      <c r="IYL543" s="66"/>
      <c r="IYM543" s="66"/>
      <c r="IYN543" s="79"/>
      <c r="IYO543" s="109"/>
      <c r="IYP543" s="479"/>
      <c r="IYQ543" s="78"/>
      <c r="IYR543" s="144"/>
      <c r="IYS543" s="75"/>
      <c r="IYT543" s="66"/>
      <c r="IYU543" s="66"/>
      <c r="IYV543" s="79"/>
      <c r="IYW543" s="109"/>
      <c r="IYX543" s="479"/>
      <c r="IYY543" s="78"/>
      <c r="IYZ543" s="144"/>
      <c r="IZA543" s="75"/>
      <c r="IZB543" s="66"/>
      <c r="IZC543" s="66"/>
      <c r="IZD543" s="79"/>
      <c r="IZE543" s="109"/>
      <c r="IZF543" s="479"/>
      <c r="IZG543" s="78"/>
      <c r="IZH543" s="144"/>
      <c r="IZI543" s="75"/>
      <c r="IZJ543" s="66"/>
      <c r="IZK543" s="66"/>
      <c r="IZL543" s="79"/>
      <c r="IZM543" s="109"/>
      <c r="IZN543" s="479"/>
      <c r="IZO543" s="78"/>
      <c r="IZP543" s="144"/>
      <c r="IZQ543" s="75"/>
      <c r="IZR543" s="66"/>
      <c r="IZS543" s="66"/>
      <c r="IZT543" s="79"/>
      <c r="IZU543" s="109"/>
      <c r="IZV543" s="479"/>
      <c r="IZW543" s="78"/>
      <c r="IZX543" s="144"/>
      <c r="IZY543" s="75"/>
      <c r="IZZ543" s="66"/>
      <c r="JAA543" s="66"/>
      <c r="JAB543" s="79"/>
      <c r="JAC543" s="109"/>
      <c r="JAD543" s="479"/>
      <c r="JAE543" s="78"/>
      <c r="JAF543" s="144"/>
      <c r="JAG543" s="75"/>
      <c r="JAH543" s="66"/>
      <c r="JAI543" s="66"/>
      <c r="JAJ543" s="79"/>
      <c r="JAK543" s="109"/>
      <c r="JAL543" s="479"/>
      <c r="JAM543" s="78"/>
      <c r="JAN543" s="144"/>
      <c r="JAO543" s="75"/>
      <c r="JAP543" s="66"/>
      <c r="JAQ543" s="66"/>
      <c r="JAR543" s="79"/>
      <c r="JAS543" s="109"/>
      <c r="JAT543" s="479"/>
      <c r="JAU543" s="78"/>
      <c r="JAV543" s="144"/>
      <c r="JAW543" s="75"/>
      <c r="JAX543" s="66"/>
      <c r="JAY543" s="66"/>
      <c r="JAZ543" s="79"/>
      <c r="JBA543" s="109"/>
      <c r="JBB543" s="479"/>
      <c r="JBC543" s="78"/>
      <c r="JBD543" s="144"/>
      <c r="JBE543" s="75"/>
      <c r="JBF543" s="66"/>
      <c r="JBG543" s="66"/>
      <c r="JBH543" s="79"/>
      <c r="JBI543" s="109"/>
      <c r="JBJ543" s="479"/>
      <c r="JBK543" s="78"/>
      <c r="JBL543" s="144"/>
      <c r="JBM543" s="75"/>
      <c r="JBN543" s="66"/>
      <c r="JBO543" s="66"/>
      <c r="JBP543" s="79"/>
      <c r="JBQ543" s="109"/>
      <c r="JBR543" s="479"/>
      <c r="JBS543" s="78"/>
      <c r="JBT543" s="144"/>
      <c r="JBU543" s="75"/>
      <c r="JBV543" s="66"/>
      <c r="JBW543" s="66"/>
      <c r="JBX543" s="79"/>
      <c r="JBY543" s="109"/>
      <c r="JBZ543" s="479"/>
      <c r="JCA543" s="78"/>
      <c r="JCB543" s="144"/>
      <c r="JCC543" s="75"/>
      <c r="JCD543" s="66"/>
      <c r="JCE543" s="66"/>
      <c r="JCF543" s="79"/>
      <c r="JCG543" s="109"/>
      <c r="JCH543" s="479"/>
      <c r="JCI543" s="78"/>
      <c r="JCJ543" s="144"/>
      <c r="JCK543" s="75"/>
      <c r="JCL543" s="66"/>
      <c r="JCM543" s="66"/>
      <c r="JCN543" s="79"/>
      <c r="JCO543" s="109"/>
      <c r="JCP543" s="479"/>
      <c r="JCQ543" s="78"/>
      <c r="JCR543" s="144"/>
      <c r="JCS543" s="75"/>
      <c r="JCT543" s="66"/>
      <c r="JCU543" s="66"/>
      <c r="JCV543" s="79"/>
      <c r="JCW543" s="109"/>
      <c r="JCX543" s="479"/>
      <c r="JCY543" s="78"/>
      <c r="JCZ543" s="144"/>
      <c r="JDA543" s="75"/>
      <c r="JDB543" s="66"/>
      <c r="JDC543" s="66"/>
      <c r="JDD543" s="79"/>
      <c r="JDE543" s="109"/>
      <c r="JDF543" s="479"/>
      <c r="JDG543" s="78"/>
      <c r="JDH543" s="144"/>
      <c r="JDI543" s="75"/>
      <c r="JDJ543" s="66"/>
      <c r="JDK543" s="66"/>
      <c r="JDL543" s="79"/>
      <c r="JDM543" s="109"/>
      <c r="JDN543" s="479"/>
      <c r="JDO543" s="78"/>
      <c r="JDP543" s="144"/>
      <c r="JDQ543" s="75"/>
      <c r="JDR543" s="66"/>
      <c r="JDS543" s="66"/>
      <c r="JDT543" s="79"/>
      <c r="JDU543" s="109"/>
      <c r="JDV543" s="479"/>
      <c r="JDW543" s="78"/>
      <c r="JDX543" s="144"/>
      <c r="JDY543" s="75"/>
      <c r="JDZ543" s="66"/>
      <c r="JEA543" s="66"/>
      <c r="JEB543" s="79"/>
      <c r="JEC543" s="109"/>
      <c r="JED543" s="479"/>
      <c r="JEE543" s="78"/>
      <c r="JEF543" s="144"/>
      <c r="JEG543" s="75"/>
      <c r="JEH543" s="66"/>
      <c r="JEI543" s="66"/>
      <c r="JEJ543" s="79"/>
      <c r="JEK543" s="109"/>
      <c r="JEL543" s="479"/>
      <c r="JEM543" s="78"/>
      <c r="JEN543" s="144"/>
      <c r="JEO543" s="75"/>
      <c r="JEP543" s="66"/>
      <c r="JEQ543" s="66"/>
      <c r="JER543" s="79"/>
      <c r="JES543" s="109"/>
      <c r="JET543" s="479"/>
      <c r="JEU543" s="78"/>
      <c r="JEV543" s="144"/>
      <c r="JEW543" s="75"/>
      <c r="JEX543" s="66"/>
      <c r="JEY543" s="66"/>
      <c r="JEZ543" s="79"/>
      <c r="JFA543" s="109"/>
      <c r="JFB543" s="479"/>
      <c r="JFC543" s="78"/>
      <c r="JFD543" s="144"/>
      <c r="JFE543" s="75"/>
      <c r="JFF543" s="66"/>
      <c r="JFG543" s="66"/>
      <c r="JFH543" s="79"/>
      <c r="JFI543" s="109"/>
      <c r="JFJ543" s="479"/>
      <c r="JFK543" s="78"/>
      <c r="JFL543" s="144"/>
      <c r="JFM543" s="75"/>
      <c r="JFN543" s="66"/>
      <c r="JFO543" s="66"/>
      <c r="JFP543" s="79"/>
      <c r="JFQ543" s="109"/>
      <c r="JFR543" s="479"/>
      <c r="JFS543" s="78"/>
      <c r="JFT543" s="144"/>
      <c r="JFU543" s="75"/>
      <c r="JFV543" s="66"/>
      <c r="JFW543" s="66"/>
      <c r="JFX543" s="79"/>
      <c r="JFY543" s="109"/>
      <c r="JFZ543" s="479"/>
      <c r="JGA543" s="78"/>
      <c r="JGB543" s="144"/>
      <c r="JGC543" s="75"/>
      <c r="JGD543" s="66"/>
      <c r="JGE543" s="66"/>
      <c r="JGF543" s="79"/>
      <c r="JGG543" s="109"/>
      <c r="JGH543" s="479"/>
      <c r="JGI543" s="78"/>
      <c r="JGJ543" s="144"/>
      <c r="JGK543" s="75"/>
      <c r="JGL543" s="66"/>
      <c r="JGM543" s="66"/>
      <c r="JGN543" s="79"/>
      <c r="JGO543" s="109"/>
      <c r="JGP543" s="479"/>
      <c r="JGQ543" s="78"/>
      <c r="JGR543" s="144"/>
      <c r="JGS543" s="75"/>
      <c r="JGT543" s="66"/>
      <c r="JGU543" s="66"/>
      <c r="JGV543" s="79"/>
      <c r="JGW543" s="109"/>
      <c r="JGX543" s="479"/>
      <c r="JGY543" s="78"/>
      <c r="JGZ543" s="144"/>
      <c r="JHA543" s="75"/>
      <c r="JHB543" s="66"/>
      <c r="JHC543" s="66"/>
      <c r="JHD543" s="79"/>
      <c r="JHE543" s="109"/>
      <c r="JHF543" s="479"/>
      <c r="JHG543" s="78"/>
      <c r="JHH543" s="144"/>
      <c r="JHI543" s="75"/>
      <c r="JHJ543" s="66"/>
      <c r="JHK543" s="66"/>
      <c r="JHL543" s="79"/>
      <c r="JHM543" s="109"/>
      <c r="JHN543" s="479"/>
      <c r="JHO543" s="78"/>
      <c r="JHP543" s="144"/>
      <c r="JHQ543" s="75"/>
      <c r="JHR543" s="66"/>
      <c r="JHS543" s="66"/>
      <c r="JHT543" s="79"/>
      <c r="JHU543" s="109"/>
      <c r="JHV543" s="479"/>
      <c r="JHW543" s="78"/>
      <c r="JHX543" s="144"/>
      <c r="JHY543" s="75"/>
      <c r="JHZ543" s="66"/>
      <c r="JIA543" s="66"/>
      <c r="JIB543" s="79"/>
      <c r="JIC543" s="109"/>
      <c r="JID543" s="479"/>
      <c r="JIE543" s="78"/>
      <c r="JIF543" s="144"/>
      <c r="JIG543" s="75"/>
      <c r="JIH543" s="66"/>
      <c r="JII543" s="66"/>
      <c r="JIJ543" s="79"/>
      <c r="JIK543" s="109"/>
      <c r="JIL543" s="479"/>
      <c r="JIM543" s="78"/>
      <c r="JIN543" s="144"/>
      <c r="JIO543" s="75"/>
      <c r="JIP543" s="66"/>
      <c r="JIQ543" s="66"/>
      <c r="JIR543" s="79"/>
      <c r="JIS543" s="109"/>
      <c r="JIT543" s="479"/>
      <c r="JIU543" s="78"/>
      <c r="JIV543" s="144"/>
      <c r="JIW543" s="75"/>
      <c r="JIX543" s="66"/>
      <c r="JIY543" s="66"/>
      <c r="JIZ543" s="79"/>
      <c r="JJA543" s="109"/>
      <c r="JJB543" s="479"/>
      <c r="JJC543" s="78"/>
      <c r="JJD543" s="144"/>
      <c r="JJE543" s="75"/>
      <c r="JJF543" s="66"/>
      <c r="JJG543" s="66"/>
      <c r="JJH543" s="79"/>
      <c r="JJI543" s="109"/>
      <c r="JJJ543" s="479"/>
      <c r="JJK543" s="78"/>
      <c r="JJL543" s="144"/>
      <c r="JJM543" s="75"/>
      <c r="JJN543" s="66"/>
      <c r="JJO543" s="66"/>
      <c r="JJP543" s="79"/>
      <c r="JJQ543" s="109"/>
      <c r="JJR543" s="479"/>
      <c r="JJS543" s="78"/>
      <c r="JJT543" s="144"/>
      <c r="JJU543" s="75"/>
      <c r="JJV543" s="66"/>
      <c r="JJW543" s="66"/>
      <c r="JJX543" s="79"/>
      <c r="JJY543" s="109"/>
      <c r="JJZ543" s="479"/>
      <c r="JKA543" s="78"/>
      <c r="JKB543" s="144"/>
      <c r="JKC543" s="75"/>
      <c r="JKD543" s="66"/>
      <c r="JKE543" s="66"/>
      <c r="JKF543" s="79"/>
      <c r="JKG543" s="109"/>
      <c r="JKH543" s="479"/>
      <c r="JKI543" s="78"/>
      <c r="JKJ543" s="144"/>
      <c r="JKK543" s="75"/>
      <c r="JKL543" s="66"/>
      <c r="JKM543" s="66"/>
      <c r="JKN543" s="79"/>
      <c r="JKO543" s="109"/>
      <c r="JKP543" s="479"/>
      <c r="JKQ543" s="78"/>
      <c r="JKR543" s="144"/>
      <c r="JKS543" s="75"/>
      <c r="JKT543" s="66"/>
      <c r="JKU543" s="66"/>
      <c r="JKV543" s="79"/>
      <c r="JKW543" s="109"/>
      <c r="JKX543" s="479"/>
      <c r="JKY543" s="78"/>
      <c r="JKZ543" s="144"/>
      <c r="JLA543" s="75"/>
      <c r="JLB543" s="66"/>
      <c r="JLC543" s="66"/>
      <c r="JLD543" s="79"/>
      <c r="JLE543" s="109"/>
      <c r="JLF543" s="479"/>
      <c r="JLG543" s="78"/>
      <c r="JLH543" s="144"/>
      <c r="JLI543" s="75"/>
      <c r="JLJ543" s="66"/>
      <c r="JLK543" s="66"/>
      <c r="JLL543" s="79"/>
      <c r="JLM543" s="109"/>
      <c r="JLN543" s="479"/>
      <c r="JLO543" s="78"/>
      <c r="JLP543" s="144"/>
      <c r="JLQ543" s="75"/>
      <c r="JLR543" s="66"/>
      <c r="JLS543" s="66"/>
      <c r="JLT543" s="79"/>
      <c r="JLU543" s="109"/>
      <c r="JLV543" s="479"/>
      <c r="JLW543" s="78"/>
      <c r="JLX543" s="144"/>
      <c r="JLY543" s="75"/>
      <c r="JLZ543" s="66"/>
      <c r="JMA543" s="66"/>
      <c r="JMB543" s="79"/>
      <c r="JMC543" s="109"/>
      <c r="JMD543" s="479"/>
      <c r="JME543" s="78"/>
      <c r="JMF543" s="144"/>
      <c r="JMG543" s="75"/>
      <c r="JMH543" s="66"/>
      <c r="JMI543" s="66"/>
      <c r="JMJ543" s="79"/>
      <c r="JMK543" s="109"/>
      <c r="JML543" s="479"/>
      <c r="JMM543" s="78"/>
      <c r="JMN543" s="144"/>
      <c r="JMO543" s="75"/>
      <c r="JMP543" s="66"/>
      <c r="JMQ543" s="66"/>
      <c r="JMR543" s="79"/>
      <c r="JMS543" s="109"/>
      <c r="JMT543" s="479"/>
      <c r="JMU543" s="78"/>
      <c r="JMV543" s="144"/>
      <c r="JMW543" s="75"/>
      <c r="JMX543" s="66"/>
      <c r="JMY543" s="66"/>
      <c r="JMZ543" s="79"/>
      <c r="JNA543" s="109"/>
      <c r="JNB543" s="479"/>
      <c r="JNC543" s="78"/>
      <c r="JND543" s="144"/>
      <c r="JNE543" s="75"/>
      <c r="JNF543" s="66"/>
      <c r="JNG543" s="66"/>
      <c r="JNH543" s="79"/>
      <c r="JNI543" s="109"/>
      <c r="JNJ543" s="479"/>
      <c r="JNK543" s="78"/>
      <c r="JNL543" s="144"/>
      <c r="JNM543" s="75"/>
      <c r="JNN543" s="66"/>
      <c r="JNO543" s="66"/>
      <c r="JNP543" s="79"/>
      <c r="JNQ543" s="109"/>
      <c r="JNR543" s="479"/>
      <c r="JNS543" s="78"/>
      <c r="JNT543" s="144"/>
      <c r="JNU543" s="75"/>
      <c r="JNV543" s="66"/>
      <c r="JNW543" s="66"/>
      <c r="JNX543" s="79"/>
      <c r="JNY543" s="109"/>
      <c r="JNZ543" s="479"/>
      <c r="JOA543" s="78"/>
      <c r="JOB543" s="144"/>
      <c r="JOC543" s="75"/>
      <c r="JOD543" s="66"/>
      <c r="JOE543" s="66"/>
      <c r="JOF543" s="79"/>
      <c r="JOG543" s="109"/>
      <c r="JOH543" s="479"/>
      <c r="JOI543" s="78"/>
      <c r="JOJ543" s="144"/>
      <c r="JOK543" s="75"/>
      <c r="JOL543" s="66"/>
      <c r="JOM543" s="66"/>
      <c r="JON543" s="79"/>
      <c r="JOO543" s="109"/>
      <c r="JOP543" s="479"/>
      <c r="JOQ543" s="78"/>
      <c r="JOR543" s="144"/>
      <c r="JOS543" s="75"/>
      <c r="JOT543" s="66"/>
      <c r="JOU543" s="66"/>
      <c r="JOV543" s="79"/>
      <c r="JOW543" s="109"/>
      <c r="JOX543" s="479"/>
      <c r="JOY543" s="78"/>
      <c r="JOZ543" s="144"/>
      <c r="JPA543" s="75"/>
      <c r="JPB543" s="66"/>
      <c r="JPC543" s="66"/>
      <c r="JPD543" s="79"/>
      <c r="JPE543" s="109"/>
      <c r="JPF543" s="479"/>
      <c r="JPG543" s="78"/>
      <c r="JPH543" s="144"/>
      <c r="JPI543" s="75"/>
      <c r="JPJ543" s="66"/>
      <c r="JPK543" s="66"/>
      <c r="JPL543" s="79"/>
      <c r="JPM543" s="109"/>
      <c r="JPN543" s="479"/>
      <c r="JPO543" s="78"/>
      <c r="JPP543" s="144"/>
      <c r="JPQ543" s="75"/>
      <c r="JPR543" s="66"/>
      <c r="JPS543" s="66"/>
      <c r="JPT543" s="79"/>
      <c r="JPU543" s="109"/>
      <c r="JPV543" s="479"/>
      <c r="JPW543" s="78"/>
      <c r="JPX543" s="144"/>
      <c r="JPY543" s="75"/>
      <c r="JPZ543" s="66"/>
      <c r="JQA543" s="66"/>
      <c r="JQB543" s="79"/>
      <c r="JQC543" s="109"/>
      <c r="JQD543" s="479"/>
      <c r="JQE543" s="78"/>
      <c r="JQF543" s="144"/>
      <c r="JQG543" s="75"/>
      <c r="JQH543" s="66"/>
      <c r="JQI543" s="66"/>
      <c r="JQJ543" s="79"/>
      <c r="JQK543" s="109"/>
      <c r="JQL543" s="479"/>
      <c r="JQM543" s="78"/>
      <c r="JQN543" s="144"/>
      <c r="JQO543" s="75"/>
      <c r="JQP543" s="66"/>
      <c r="JQQ543" s="66"/>
      <c r="JQR543" s="79"/>
      <c r="JQS543" s="109"/>
      <c r="JQT543" s="479"/>
      <c r="JQU543" s="78"/>
      <c r="JQV543" s="144"/>
      <c r="JQW543" s="75"/>
      <c r="JQX543" s="66"/>
      <c r="JQY543" s="66"/>
      <c r="JQZ543" s="79"/>
      <c r="JRA543" s="109"/>
      <c r="JRB543" s="479"/>
      <c r="JRC543" s="78"/>
      <c r="JRD543" s="144"/>
      <c r="JRE543" s="75"/>
      <c r="JRF543" s="66"/>
      <c r="JRG543" s="66"/>
      <c r="JRH543" s="79"/>
      <c r="JRI543" s="109"/>
      <c r="JRJ543" s="479"/>
      <c r="JRK543" s="78"/>
      <c r="JRL543" s="144"/>
      <c r="JRM543" s="75"/>
      <c r="JRN543" s="66"/>
      <c r="JRO543" s="66"/>
      <c r="JRP543" s="79"/>
      <c r="JRQ543" s="109"/>
      <c r="JRR543" s="479"/>
      <c r="JRS543" s="78"/>
      <c r="JRT543" s="144"/>
      <c r="JRU543" s="75"/>
      <c r="JRV543" s="66"/>
      <c r="JRW543" s="66"/>
      <c r="JRX543" s="79"/>
      <c r="JRY543" s="109"/>
      <c r="JRZ543" s="479"/>
      <c r="JSA543" s="78"/>
      <c r="JSB543" s="144"/>
      <c r="JSC543" s="75"/>
      <c r="JSD543" s="66"/>
      <c r="JSE543" s="66"/>
      <c r="JSF543" s="79"/>
      <c r="JSG543" s="109"/>
      <c r="JSH543" s="479"/>
      <c r="JSI543" s="78"/>
      <c r="JSJ543" s="144"/>
      <c r="JSK543" s="75"/>
      <c r="JSL543" s="66"/>
      <c r="JSM543" s="66"/>
      <c r="JSN543" s="79"/>
      <c r="JSO543" s="109"/>
      <c r="JSP543" s="479"/>
      <c r="JSQ543" s="78"/>
      <c r="JSR543" s="144"/>
      <c r="JSS543" s="75"/>
      <c r="JST543" s="66"/>
      <c r="JSU543" s="66"/>
      <c r="JSV543" s="79"/>
      <c r="JSW543" s="109"/>
      <c r="JSX543" s="479"/>
      <c r="JSY543" s="78"/>
      <c r="JSZ543" s="144"/>
      <c r="JTA543" s="75"/>
      <c r="JTB543" s="66"/>
      <c r="JTC543" s="66"/>
      <c r="JTD543" s="79"/>
      <c r="JTE543" s="109"/>
      <c r="JTF543" s="479"/>
      <c r="JTG543" s="78"/>
      <c r="JTH543" s="144"/>
      <c r="JTI543" s="75"/>
      <c r="JTJ543" s="66"/>
      <c r="JTK543" s="66"/>
      <c r="JTL543" s="79"/>
      <c r="JTM543" s="109"/>
      <c r="JTN543" s="479"/>
      <c r="JTO543" s="78"/>
      <c r="JTP543" s="144"/>
      <c r="JTQ543" s="75"/>
      <c r="JTR543" s="66"/>
      <c r="JTS543" s="66"/>
      <c r="JTT543" s="79"/>
      <c r="JTU543" s="109"/>
      <c r="JTV543" s="479"/>
      <c r="JTW543" s="78"/>
      <c r="JTX543" s="144"/>
      <c r="JTY543" s="75"/>
      <c r="JTZ543" s="66"/>
      <c r="JUA543" s="66"/>
      <c r="JUB543" s="79"/>
      <c r="JUC543" s="109"/>
      <c r="JUD543" s="479"/>
      <c r="JUE543" s="78"/>
      <c r="JUF543" s="144"/>
      <c r="JUG543" s="75"/>
      <c r="JUH543" s="66"/>
      <c r="JUI543" s="66"/>
      <c r="JUJ543" s="79"/>
      <c r="JUK543" s="109"/>
      <c r="JUL543" s="479"/>
      <c r="JUM543" s="78"/>
      <c r="JUN543" s="144"/>
      <c r="JUO543" s="75"/>
      <c r="JUP543" s="66"/>
      <c r="JUQ543" s="66"/>
      <c r="JUR543" s="79"/>
      <c r="JUS543" s="109"/>
      <c r="JUT543" s="479"/>
      <c r="JUU543" s="78"/>
      <c r="JUV543" s="144"/>
      <c r="JUW543" s="75"/>
      <c r="JUX543" s="66"/>
      <c r="JUY543" s="66"/>
      <c r="JUZ543" s="79"/>
      <c r="JVA543" s="109"/>
      <c r="JVB543" s="479"/>
      <c r="JVC543" s="78"/>
      <c r="JVD543" s="144"/>
      <c r="JVE543" s="75"/>
      <c r="JVF543" s="66"/>
      <c r="JVG543" s="66"/>
      <c r="JVH543" s="79"/>
      <c r="JVI543" s="109"/>
      <c r="JVJ543" s="479"/>
      <c r="JVK543" s="78"/>
      <c r="JVL543" s="144"/>
      <c r="JVM543" s="75"/>
      <c r="JVN543" s="66"/>
      <c r="JVO543" s="66"/>
      <c r="JVP543" s="79"/>
      <c r="JVQ543" s="109"/>
      <c r="JVR543" s="479"/>
      <c r="JVS543" s="78"/>
      <c r="JVT543" s="144"/>
      <c r="JVU543" s="75"/>
      <c r="JVV543" s="66"/>
      <c r="JVW543" s="66"/>
      <c r="JVX543" s="79"/>
      <c r="JVY543" s="109"/>
      <c r="JVZ543" s="479"/>
      <c r="JWA543" s="78"/>
      <c r="JWB543" s="144"/>
      <c r="JWC543" s="75"/>
      <c r="JWD543" s="66"/>
      <c r="JWE543" s="66"/>
      <c r="JWF543" s="79"/>
      <c r="JWG543" s="109"/>
      <c r="JWH543" s="479"/>
      <c r="JWI543" s="78"/>
      <c r="JWJ543" s="144"/>
      <c r="JWK543" s="75"/>
      <c r="JWL543" s="66"/>
      <c r="JWM543" s="66"/>
      <c r="JWN543" s="79"/>
      <c r="JWO543" s="109"/>
      <c r="JWP543" s="479"/>
      <c r="JWQ543" s="78"/>
      <c r="JWR543" s="144"/>
      <c r="JWS543" s="75"/>
      <c r="JWT543" s="66"/>
      <c r="JWU543" s="66"/>
      <c r="JWV543" s="79"/>
      <c r="JWW543" s="109"/>
      <c r="JWX543" s="479"/>
      <c r="JWY543" s="78"/>
      <c r="JWZ543" s="144"/>
      <c r="JXA543" s="75"/>
      <c r="JXB543" s="66"/>
      <c r="JXC543" s="66"/>
      <c r="JXD543" s="79"/>
      <c r="JXE543" s="109"/>
      <c r="JXF543" s="479"/>
      <c r="JXG543" s="78"/>
      <c r="JXH543" s="144"/>
      <c r="JXI543" s="75"/>
      <c r="JXJ543" s="66"/>
      <c r="JXK543" s="66"/>
      <c r="JXL543" s="79"/>
      <c r="JXM543" s="109"/>
      <c r="JXN543" s="479"/>
      <c r="JXO543" s="78"/>
      <c r="JXP543" s="144"/>
      <c r="JXQ543" s="75"/>
      <c r="JXR543" s="66"/>
      <c r="JXS543" s="66"/>
      <c r="JXT543" s="79"/>
      <c r="JXU543" s="109"/>
      <c r="JXV543" s="479"/>
      <c r="JXW543" s="78"/>
      <c r="JXX543" s="144"/>
      <c r="JXY543" s="75"/>
      <c r="JXZ543" s="66"/>
      <c r="JYA543" s="66"/>
      <c r="JYB543" s="79"/>
      <c r="JYC543" s="109"/>
      <c r="JYD543" s="479"/>
      <c r="JYE543" s="78"/>
      <c r="JYF543" s="144"/>
      <c r="JYG543" s="75"/>
      <c r="JYH543" s="66"/>
      <c r="JYI543" s="66"/>
      <c r="JYJ543" s="79"/>
      <c r="JYK543" s="109"/>
      <c r="JYL543" s="479"/>
      <c r="JYM543" s="78"/>
      <c r="JYN543" s="144"/>
      <c r="JYO543" s="75"/>
      <c r="JYP543" s="66"/>
      <c r="JYQ543" s="66"/>
      <c r="JYR543" s="79"/>
      <c r="JYS543" s="109"/>
      <c r="JYT543" s="479"/>
      <c r="JYU543" s="78"/>
      <c r="JYV543" s="144"/>
      <c r="JYW543" s="75"/>
      <c r="JYX543" s="66"/>
      <c r="JYY543" s="66"/>
      <c r="JYZ543" s="79"/>
      <c r="JZA543" s="109"/>
      <c r="JZB543" s="479"/>
      <c r="JZC543" s="78"/>
      <c r="JZD543" s="144"/>
      <c r="JZE543" s="75"/>
      <c r="JZF543" s="66"/>
      <c r="JZG543" s="66"/>
      <c r="JZH543" s="79"/>
      <c r="JZI543" s="109"/>
      <c r="JZJ543" s="479"/>
      <c r="JZK543" s="78"/>
      <c r="JZL543" s="144"/>
      <c r="JZM543" s="75"/>
      <c r="JZN543" s="66"/>
      <c r="JZO543" s="66"/>
      <c r="JZP543" s="79"/>
      <c r="JZQ543" s="109"/>
      <c r="JZR543" s="479"/>
      <c r="JZS543" s="78"/>
      <c r="JZT543" s="144"/>
      <c r="JZU543" s="75"/>
      <c r="JZV543" s="66"/>
      <c r="JZW543" s="66"/>
      <c r="JZX543" s="79"/>
      <c r="JZY543" s="109"/>
      <c r="JZZ543" s="479"/>
      <c r="KAA543" s="78"/>
      <c r="KAB543" s="144"/>
      <c r="KAC543" s="75"/>
      <c r="KAD543" s="66"/>
      <c r="KAE543" s="66"/>
      <c r="KAF543" s="79"/>
      <c r="KAG543" s="109"/>
      <c r="KAH543" s="479"/>
      <c r="KAI543" s="78"/>
      <c r="KAJ543" s="144"/>
      <c r="KAK543" s="75"/>
      <c r="KAL543" s="66"/>
      <c r="KAM543" s="66"/>
      <c r="KAN543" s="79"/>
      <c r="KAO543" s="109"/>
      <c r="KAP543" s="479"/>
      <c r="KAQ543" s="78"/>
      <c r="KAR543" s="144"/>
      <c r="KAS543" s="75"/>
      <c r="KAT543" s="66"/>
      <c r="KAU543" s="66"/>
      <c r="KAV543" s="79"/>
      <c r="KAW543" s="109"/>
      <c r="KAX543" s="479"/>
      <c r="KAY543" s="78"/>
      <c r="KAZ543" s="144"/>
      <c r="KBA543" s="75"/>
      <c r="KBB543" s="66"/>
      <c r="KBC543" s="66"/>
      <c r="KBD543" s="79"/>
      <c r="KBE543" s="109"/>
      <c r="KBF543" s="479"/>
      <c r="KBG543" s="78"/>
      <c r="KBH543" s="144"/>
      <c r="KBI543" s="75"/>
      <c r="KBJ543" s="66"/>
      <c r="KBK543" s="66"/>
      <c r="KBL543" s="79"/>
      <c r="KBM543" s="109"/>
      <c r="KBN543" s="479"/>
      <c r="KBO543" s="78"/>
      <c r="KBP543" s="144"/>
      <c r="KBQ543" s="75"/>
      <c r="KBR543" s="66"/>
      <c r="KBS543" s="66"/>
      <c r="KBT543" s="79"/>
      <c r="KBU543" s="109"/>
      <c r="KBV543" s="479"/>
      <c r="KBW543" s="78"/>
      <c r="KBX543" s="144"/>
      <c r="KBY543" s="75"/>
      <c r="KBZ543" s="66"/>
      <c r="KCA543" s="66"/>
      <c r="KCB543" s="79"/>
      <c r="KCC543" s="109"/>
      <c r="KCD543" s="479"/>
      <c r="KCE543" s="78"/>
      <c r="KCF543" s="144"/>
      <c r="KCG543" s="75"/>
      <c r="KCH543" s="66"/>
      <c r="KCI543" s="66"/>
      <c r="KCJ543" s="79"/>
      <c r="KCK543" s="109"/>
      <c r="KCL543" s="479"/>
      <c r="KCM543" s="78"/>
      <c r="KCN543" s="144"/>
      <c r="KCO543" s="75"/>
      <c r="KCP543" s="66"/>
      <c r="KCQ543" s="66"/>
      <c r="KCR543" s="79"/>
      <c r="KCS543" s="109"/>
      <c r="KCT543" s="479"/>
      <c r="KCU543" s="78"/>
      <c r="KCV543" s="144"/>
      <c r="KCW543" s="75"/>
      <c r="KCX543" s="66"/>
      <c r="KCY543" s="66"/>
      <c r="KCZ543" s="79"/>
      <c r="KDA543" s="109"/>
      <c r="KDB543" s="479"/>
      <c r="KDC543" s="78"/>
      <c r="KDD543" s="144"/>
      <c r="KDE543" s="75"/>
      <c r="KDF543" s="66"/>
      <c r="KDG543" s="66"/>
      <c r="KDH543" s="79"/>
      <c r="KDI543" s="109"/>
      <c r="KDJ543" s="479"/>
      <c r="KDK543" s="78"/>
      <c r="KDL543" s="144"/>
      <c r="KDM543" s="75"/>
      <c r="KDN543" s="66"/>
      <c r="KDO543" s="66"/>
      <c r="KDP543" s="79"/>
      <c r="KDQ543" s="109"/>
      <c r="KDR543" s="479"/>
      <c r="KDS543" s="78"/>
      <c r="KDT543" s="144"/>
      <c r="KDU543" s="75"/>
      <c r="KDV543" s="66"/>
      <c r="KDW543" s="66"/>
      <c r="KDX543" s="79"/>
      <c r="KDY543" s="109"/>
      <c r="KDZ543" s="479"/>
      <c r="KEA543" s="78"/>
      <c r="KEB543" s="144"/>
      <c r="KEC543" s="75"/>
      <c r="KED543" s="66"/>
      <c r="KEE543" s="66"/>
      <c r="KEF543" s="79"/>
      <c r="KEG543" s="109"/>
      <c r="KEH543" s="479"/>
      <c r="KEI543" s="78"/>
      <c r="KEJ543" s="144"/>
      <c r="KEK543" s="75"/>
      <c r="KEL543" s="66"/>
      <c r="KEM543" s="66"/>
      <c r="KEN543" s="79"/>
      <c r="KEO543" s="109"/>
      <c r="KEP543" s="479"/>
      <c r="KEQ543" s="78"/>
      <c r="KER543" s="144"/>
      <c r="KES543" s="75"/>
      <c r="KET543" s="66"/>
      <c r="KEU543" s="66"/>
      <c r="KEV543" s="79"/>
      <c r="KEW543" s="109"/>
      <c r="KEX543" s="479"/>
      <c r="KEY543" s="78"/>
      <c r="KEZ543" s="144"/>
      <c r="KFA543" s="75"/>
      <c r="KFB543" s="66"/>
      <c r="KFC543" s="66"/>
      <c r="KFD543" s="79"/>
      <c r="KFE543" s="109"/>
      <c r="KFF543" s="479"/>
      <c r="KFG543" s="78"/>
      <c r="KFH543" s="144"/>
      <c r="KFI543" s="75"/>
      <c r="KFJ543" s="66"/>
      <c r="KFK543" s="66"/>
      <c r="KFL543" s="79"/>
      <c r="KFM543" s="109"/>
      <c r="KFN543" s="479"/>
      <c r="KFO543" s="78"/>
      <c r="KFP543" s="144"/>
      <c r="KFQ543" s="75"/>
      <c r="KFR543" s="66"/>
      <c r="KFS543" s="66"/>
      <c r="KFT543" s="79"/>
      <c r="KFU543" s="109"/>
      <c r="KFV543" s="479"/>
      <c r="KFW543" s="78"/>
      <c r="KFX543" s="144"/>
      <c r="KFY543" s="75"/>
      <c r="KFZ543" s="66"/>
      <c r="KGA543" s="66"/>
      <c r="KGB543" s="79"/>
      <c r="KGC543" s="109"/>
      <c r="KGD543" s="479"/>
      <c r="KGE543" s="78"/>
      <c r="KGF543" s="144"/>
      <c r="KGG543" s="75"/>
      <c r="KGH543" s="66"/>
      <c r="KGI543" s="66"/>
      <c r="KGJ543" s="79"/>
      <c r="KGK543" s="109"/>
      <c r="KGL543" s="479"/>
      <c r="KGM543" s="78"/>
      <c r="KGN543" s="144"/>
      <c r="KGO543" s="75"/>
      <c r="KGP543" s="66"/>
      <c r="KGQ543" s="66"/>
      <c r="KGR543" s="79"/>
      <c r="KGS543" s="109"/>
      <c r="KGT543" s="479"/>
      <c r="KGU543" s="78"/>
      <c r="KGV543" s="144"/>
      <c r="KGW543" s="75"/>
      <c r="KGX543" s="66"/>
      <c r="KGY543" s="66"/>
      <c r="KGZ543" s="79"/>
      <c r="KHA543" s="109"/>
      <c r="KHB543" s="479"/>
      <c r="KHC543" s="78"/>
      <c r="KHD543" s="144"/>
      <c r="KHE543" s="75"/>
      <c r="KHF543" s="66"/>
      <c r="KHG543" s="66"/>
      <c r="KHH543" s="79"/>
      <c r="KHI543" s="109"/>
      <c r="KHJ543" s="479"/>
      <c r="KHK543" s="78"/>
      <c r="KHL543" s="144"/>
      <c r="KHM543" s="75"/>
      <c r="KHN543" s="66"/>
      <c r="KHO543" s="66"/>
      <c r="KHP543" s="79"/>
      <c r="KHQ543" s="109"/>
      <c r="KHR543" s="479"/>
      <c r="KHS543" s="78"/>
      <c r="KHT543" s="144"/>
      <c r="KHU543" s="75"/>
      <c r="KHV543" s="66"/>
      <c r="KHW543" s="66"/>
      <c r="KHX543" s="79"/>
      <c r="KHY543" s="109"/>
      <c r="KHZ543" s="479"/>
      <c r="KIA543" s="78"/>
      <c r="KIB543" s="144"/>
      <c r="KIC543" s="75"/>
      <c r="KID543" s="66"/>
      <c r="KIE543" s="66"/>
      <c r="KIF543" s="79"/>
      <c r="KIG543" s="109"/>
      <c r="KIH543" s="479"/>
      <c r="KII543" s="78"/>
      <c r="KIJ543" s="144"/>
      <c r="KIK543" s="75"/>
      <c r="KIL543" s="66"/>
      <c r="KIM543" s="66"/>
      <c r="KIN543" s="79"/>
      <c r="KIO543" s="109"/>
      <c r="KIP543" s="479"/>
      <c r="KIQ543" s="78"/>
      <c r="KIR543" s="144"/>
      <c r="KIS543" s="75"/>
      <c r="KIT543" s="66"/>
      <c r="KIU543" s="66"/>
      <c r="KIV543" s="79"/>
      <c r="KIW543" s="109"/>
      <c r="KIX543" s="479"/>
      <c r="KIY543" s="78"/>
      <c r="KIZ543" s="144"/>
      <c r="KJA543" s="75"/>
      <c r="KJB543" s="66"/>
      <c r="KJC543" s="66"/>
      <c r="KJD543" s="79"/>
      <c r="KJE543" s="109"/>
      <c r="KJF543" s="479"/>
      <c r="KJG543" s="78"/>
      <c r="KJH543" s="144"/>
      <c r="KJI543" s="75"/>
      <c r="KJJ543" s="66"/>
      <c r="KJK543" s="66"/>
      <c r="KJL543" s="79"/>
      <c r="KJM543" s="109"/>
      <c r="KJN543" s="479"/>
      <c r="KJO543" s="78"/>
      <c r="KJP543" s="144"/>
      <c r="KJQ543" s="75"/>
      <c r="KJR543" s="66"/>
      <c r="KJS543" s="66"/>
      <c r="KJT543" s="79"/>
      <c r="KJU543" s="109"/>
      <c r="KJV543" s="479"/>
      <c r="KJW543" s="78"/>
      <c r="KJX543" s="144"/>
      <c r="KJY543" s="75"/>
      <c r="KJZ543" s="66"/>
      <c r="KKA543" s="66"/>
      <c r="KKB543" s="79"/>
      <c r="KKC543" s="109"/>
      <c r="KKD543" s="479"/>
      <c r="KKE543" s="78"/>
      <c r="KKF543" s="144"/>
      <c r="KKG543" s="75"/>
      <c r="KKH543" s="66"/>
      <c r="KKI543" s="66"/>
      <c r="KKJ543" s="79"/>
      <c r="KKK543" s="109"/>
      <c r="KKL543" s="479"/>
      <c r="KKM543" s="78"/>
      <c r="KKN543" s="144"/>
      <c r="KKO543" s="75"/>
      <c r="KKP543" s="66"/>
      <c r="KKQ543" s="66"/>
      <c r="KKR543" s="79"/>
      <c r="KKS543" s="109"/>
      <c r="KKT543" s="479"/>
      <c r="KKU543" s="78"/>
      <c r="KKV543" s="144"/>
      <c r="KKW543" s="75"/>
      <c r="KKX543" s="66"/>
      <c r="KKY543" s="66"/>
      <c r="KKZ543" s="79"/>
      <c r="KLA543" s="109"/>
      <c r="KLB543" s="479"/>
      <c r="KLC543" s="78"/>
      <c r="KLD543" s="144"/>
      <c r="KLE543" s="75"/>
      <c r="KLF543" s="66"/>
      <c r="KLG543" s="66"/>
      <c r="KLH543" s="79"/>
      <c r="KLI543" s="109"/>
      <c r="KLJ543" s="479"/>
      <c r="KLK543" s="78"/>
      <c r="KLL543" s="144"/>
      <c r="KLM543" s="75"/>
      <c r="KLN543" s="66"/>
      <c r="KLO543" s="66"/>
      <c r="KLP543" s="79"/>
      <c r="KLQ543" s="109"/>
      <c r="KLR543" s="479"/>
      <c r="KLS543" s="78"/>
      <c r="KLT543" s="144"/>
      <c r="KLU543" s="75"/>
      <c r="KLV543" s="66"/>
      <c r="KLW543" s="66"/>
      <c r="KLX543" s="79"/>
      <c r="KLY543" s="109"/>
      <c r="KLZ543" s="479"/>
      <c r="KMA543" s="78"/>
      <c r="KMB543" s="144"/>
      <c r="KMC543" s="75"/>
      <c r="KMD543" s="66"/>
      <c r="KME543" s="66"/>
      <c r="KMF543" s="79"/>
      <c r="KMG543" s="109"/>
      <c r="KMH543" s="479"/>
      <c r="KMI543" s="78"/>
      <c r="KMJ543" s="144"/>
      <c r="KMK543" s="75"/>
      <c r="KML543" s="66"/>
      <c r="KMM543" s="66"/>
      <c r="KMN543" s="79"/>
      <c r="KMO543" s="109"/>
      <c r="KMP543" s="479"/>
      <c r="KMQ543" s="78"/>
      <c r="KMR543" s="144"/>
      <c r="KMS543" s="75"/>
      <c r="KMT543" s="66"/>
      <c r="KMU543" s="66"/>
      <c r="KMV543" s="79"/>
      <c r="KMW543" s="109"/>
      <c r="KMX543" s="479"/>
      <c r="KMY543" s="78"/>
      <c r="KMZ543" s="144"/>
      <c r="KNA543" s="75"/>
      <c r="KNB543" s="66"/>
      <c r="KNC543" s="66"/>
      <c r="KND543" s="79"/>
      <c r="KNE543" s="109"/>
      <c r="KNF543" s="479"/>
      <c r="KNG543" s="78"/>
      <c r="KNH543" s="144"/>
      <c r="KNI543" s="75"/>
      <c r="KNJ543" s="66"/>
      <c r="KNK543" s="66"/>
      <c r="KNL543" s="79"/>
      <c r="KNM543" s="109"/>
      <c r="KNN543" s="479"/>
      <c r="KNO543" s="78"/>
      <c r="KNP543" s="144"/>
      <c r="KNQ543" s="75"/>
      <c r="KNR543" s="66"/>
      <c r="KNS543" s="66"/>
      <c r="KNT543" s="79"/>
      <c r="KNU543" s="109"/>
      <c r="KNV543" s="479"/>
      <c r="KNW543" s="78"/>
      <c r="KNX543" s="144"/>
      <c r="KNY543" s="75"/>
      <c r="KNZ543" s="66"/>
      <c r="KOA543" s="66"/>
      <c r="KOB543" s="79"/>
      <c r="KOC543" s="109"/>
      <c r="KOD543" s="479"/>
      <c r="KOE543" s="78"/>
      <c r="KOF543" s="144"/>
      <c r="KOG543" s="75"/>
      <c r="KOH543" s="66"/>
      <c r="KOI543" s="66"/>
      <c r="KOJ543" s="79"/>
      <c r="KOK543" s="109"/>
      <c r="KOL543" s="479"/>
      <c r="KOM543" s="78"/>
      <c r="KON543" s="144"/>
      <c r="KOO543" s="75"/>
      <c r="KOP543" s="66"/>
      <c r="KOQ543" s="66"/>
      <c r="KOR543" s="79"/>
      <c r="KOS543" s="109"/>
      <c r="KOT543" s="479"/>
      <c r="KOU543" s="78"/>
      <c r="KOV543" s="144"/>
      <c r="KOW543" s="75"/>
      <c r="KOX543" s="66"/>
      <c r="KOY543" s="66"/>
      <c r="KOZ543" s="79"/>
      <c r="KPA543" s="109"/>
      <c r="KPB543" s="479"/>
      <c r="KPC543" s="78"/>
      <c r="KPD543" s="144"/>
      <c r="KPE543" s="75"/>
      <c r="KPF543" s="66"/>
      <c r="KPG543" s="66"/>
      <c r="KPH543" s="79"/>
      <c r="KPI543" s="109"/>
      <c r="KPJ543" s="479"/>
      <c r="KPK543" s="78"/>
      <c r="KPL543" s="144"/>
      <c r="KPM543" s="75"/>
      <c r="KPN543" s="66"/>
      <c r="KPO543" s="66"/>
      <c r="KPP543" s="79"/>
      <c r="KPQ543" s="109"/>
      <c r="KPR543" s="479"/>
      <c r="KPS543" s="78"/>
      <c r="KPT543" s="144"/>
      <c r="KPU543" s="75"/>
      <c r="KPV543" s="66"/>
      <c r="KPW543" s="66"/>
      <c r="KPX543" s="79"/>
      <c r="KPY543" s="109"/>
      <c r="KPZ543" s="479"/>
      <c r="KQA543" s="78"/>
      <c r="KQB543" s="144"/>
      <c r="KQC543" s="75"/>
      <c r="KQD543" s="66"/>
      <c r="KQE543" s="66"/>
      <c r="KQF543" s="79"/>
      <c r="KQG543" s="109"/>
      <c r="KQH543" s="479"/>
      <c r="KQI543" s="78"/>
      <c r="KQJ543" s="144"/>
      <c r="KQK543" s="75"/>
      <c r="KQL543" s="66"/>
      <c r="KQM543" s="66"/>
      <c r="KQN543" s="79"/>
      <c r="KQO543" s="109"/>
      <c r="KQP543" s="479"/>
      <c r="KQQ543" s="78"/>
      <c r="KQR543" s="144"/>
      <c r="KQS543" s="75"/>
      <c r="KQT543" s="66"/>
      <c r="KQU543" s="66"/>
      <c r="KQV543" s="79"/>
      <c r="KQW543" s="109"/>
      <c r="KQX543" s="479"/>
      <c r="KQY543" s="78"/>
      <c r="KQZ543" s="144"/>
      <c r="KRA543" s="75"/>
      <c r="KRB543" s="66"/>
      <c r="KRC543" s="66"/>
      <c r="KRD543" s="79"/>
      <c r="KRE543" s="109"/>
      <c r="KRF543" s="479"/>
      <c r="KRG543" s="78"/>
      <c r="KRH543" s="144"/>
      <c r="KRI543" s="75"/>
      <c r="KRJ543" s="66"/>
      <c r="KRK543" s="66"/>
      <c r="KRL543" s="79"/>
      <c r="KRM543" s="109"/>
      <c r="KRN543" s="479"/>
      <c r="KRO543" s="78"/>
      <c r="KRP543" s="144"/>
      <c r="KRQ543" s="75"/>
      <c r="KRR543" s="66"/>
      <c r="KRS543" s="66"/>
      <c r="KRT543" s="79"/>
      <c r="KRU543" s="109"/>
      <c r="KRV543" s="479"/>
      <c r="KRW543" s="78"/>
      <c r="KRX543" s="144"/>
      <c r="KRY543" s="75"/>
      <c r="KRZ543" s="66"/>
      <c r="KSA543" s="66"/>
      <c r="KSB543" s="79"/>
      <c r="KSC543" s="109"/>
      <c r="KSD543" s="479"/>
      <c r="KSE543" s="78"/>
      <c r="KSF543" s="144"/>
      <c r="KSG543" s="75"/>
      <c r="KSH543" s="66"/>
      <c r="KSI543" s="66"/>
      <c r="KSJ543" s="79"/>
      <c r="KSK543" s="109"/>
      <c r="KSL543" s="479"/>
      <c r="KSM543" s="78"/>
      <c r="KSN543" s="144"/>
      <c r="KSO543" s="75"/>
      <c r="KSP543" s="66"/>
      <c r="KSQ543" s="66"/>
      <c r="KSR543" s="79"/>
      <c r="KSS543" s="109"/>
      <c r="KST543" s="479"/>
      <c r="KSU543" s="78"/>
      <c r="KSV543" s="144"/>
      <c r="KSW543" s="75"/>
      <c r="KSX543" s="66"/>
      <c r="KSY543" s="66"/>
      <c r="KSZ543" s="79"/>
      <c r="KTA543" s="109"/>
      <c r="KTB543" s="479"/>
      <c r="KTC543" s="78"/>
      <c r="KTD543" s="144"/>
      <c r="KTE543" s="75"/>
      <c r="KTF543" s="66"/>
      <c r="KTG543" s="66"/>
      <c r="KTH543" s="79"/>
      <c r="KTI543" s="109"/>
      <c r="KTJ543" s="479"/>
      <c r="KTK543" s="78"/>
      <c r="KTL543" s="144"/>
      <c r="KTM543" s="75"/>
      <c r="KTN543" s="66"/>
      <c r="KTO543" s="66"/>
      <c r="KTP543" s="79"/>
      <c r="KTQ543" s="109"/>
      <c r="KTR543" s="479"/>
      <c r="KTS543" s="78"/>
      <c r="KTT543" s="144"/>
      <c r="KTU543" s="75"/>
      <c r="KTV543" s="66"/>
      <c r="KTW543" s="66"/>
      <c r="KTX543" s="79"/>
      <c r="KTY543" s="109"/>
      <c r="KTZ543" s="479"/>
      <c r="KUA543" s="78"/>
      <c r="KUB543" s="144"/>
      <c r="KUC543" s="75"/>
      <c r="KUD543" s="66"/>
      <c r="KUE543" s="66"/>
      <c r="KUF543" s="79"/>
      <c r="KUG543" s="109"/>
      <c r="KUH543" s="479"/>
      <c r="KUI543" s="78"/>
      <c r="KUJ543" s="144"/>
      <c r="KUK543" s="75"/>
      <c r="KUL543" s="66"/>
      <c r="KUM543" s="66"/>
      <c r="KUN543" s="79"/>
      <c r="KUO543" s="109"/>
      <c r="KUP543" s="479"/>
      <c r="KUQ543" s="78"/>
      <c r="KUR543" s="144"/>
      <c r="KUS543" s="75"/>
      <c r="KUT543" s="66"/>
      <c r="KUU543" s="66"/>
      <c r="KUV543" s="79"/>
      <c r="KUW543" s="109"/>
      <c r="KUX543" s="479"/>
      <c r="KUY543" s="78"/>
      <c r="KUZ543" s="144"/>
      <c r="KVA543" s="75"/>
      <c r="KVB543" s="66"/>
      <c r="KVC543" s="66"/>
      <c r="KVD543" s="79"/>
      <c r="KVE543" s="109"/>
      <c r="KVF543" s="479"/>
      <c r="KVG543" s="78"/>
      <c r="KVH543" s="144"/>
      <c r="KVI543" s="75"/>
      <c r="KVJ543" s="66"/>
      <c r="KVK543" s="66"/>
      <c r="KVL543" s="79"/>
      <c r="KVM543" s="109"/>
      <c r="KVN543" s="479"/>
      <c r="KVO543" s="78"/>
      <c r="KVP543" s="144"/>
      <c r="KVQ543" s="75"/>
      <c r="KVR543" s="66"/>
      <c r="KVS543" s="66"/>
      <c r="KVT543" s="79"/>
      <c r="KVU543" s="109"/>
      <c r="KVV543" s="479"/>
      <c r="KVW543" s="78"/>
      <c r="KVX543" s="144"/>
      <c r="KVY543" s="75"/>
      <c r="KVZ543" s="66"/>
      <c r="KWA543" s="66"/>
      <c r="KWB543" s="79"/>
      <c r="KWC543" s="109"/>
      <c r="KWD543" s="479"/>
      <c r="KWE543" s="78"/>
      <c r="KWF543" s="144"/>
      <c r="KWG543" s="75"/>
      <c r="KWH543" s="66"/>
      <c r="KWI543" s="66"/>
      <c r="KWJ543" s="79"/>
      <c r="KWK543" s="109"/>
      <c r="KWL543" s="479"/>
      <c r="KWM543" s="78"/>
      <c r="KWN543" s="144"/>
      <c r="KWO543" s="75"/>
      <c r="KWP543" s="66"/>
      <c r="KWQ543" s="66"/>
      <c r="KWR543" s="79"/>
      <c r="KWS543" s="109"/>
      <c r="KWT543" s="479"/>
      <c r="KWU543" s="78"/>
      <c r="KWV543" s="144"/>
      <c r="KWW543" s="75"/>
      <c r="KWX543" s="66"/>
      <c r="KWY543" s="66"/>
      <c r="KWZ543" s="79"/>
      <c r="KXA543" s="109"/>
      <c r="KXB543" s="479"/>
      <c r="KXC543" s="78"/>
      <c r="KXD543" s="144"/>
      <c r="KXE543" s="75"/>
      <c r="KXF543" s="66"/>
      <c r="KXG543" s="66"/>
      <c r="KXH543" s="79"/>
      <c r="KXI543" s="109"/>
      <c r="KXJ543" s="479"/>
      <c r="KXK543" s="78"/>
      <c r="KXL543" s="144"/>
      <c r="KXM543" s="75"/>
      <c r="KXN543" s="66"/>
      <c r="KXO543" s="66"/>
      <c r="KXP543" s="79"/>
      <c r="KXQ543" s="109"/>
      <c r="KXR543" s="479"/>
      <c r="KXS543" s="78"/>
      <c r="KXT543" s="144"/>
      <c r="KXU543" s="75"/>
      <c r="KXV543" s="66"/>
      <c r="KXW543" s="66"/>
      <c r="KXX543" s="79"/>
      <c r="KXY543" s="109"/>
      <c r="KXZ543" s="479"/>
      <c r="KYA543" s="78"/>
      <c r="KYB543" s="144"/>
      <c r="KYC543" s="75"/>
      <c r="KYD543" s="66"/>
      <c r="KYE543" s="66"/>
      <c r="KYF543" s="79"/>
      <c r="KYG543" s="109"/>
      <c r="KYH543" s="479"/>
      <c r="KYI543" s="78"/>
      <c r="KYJ543" s="144"/>
      <c r="KYK543" s="75"/>
      <c r="KYL543" s="66"/>
      <c r="KYM543" s="66"/>
      <c r="KYN543" s="79"/>
      <c r="KYO543" s="109"/>
      <c r="KYP543" s="479"/>
      <c r="KYQ543" s="78"/>
      <c r="KYR543" s="144"/>
      <c r="KYS543" s="75"/>
      <c r="KYT543" s="66"/>
      <c r="KYU543" s="66"/>
      <c r="KYV543" s="79"/>
      <c r="KYW543" s="109"/>
      <c r="KYX543" s="479"/>
      <c r="KYY543" s="78"/>
      <c r="KYZ543" s="144"/>
      <c r="KZA543" s="75"/>
      <c r="KZB543" s="66"/>
      <c r="KZC543" s="66"/>
      <c r="KZD543" s="79"/>
      <c r="KZE543" s="109"/>
      <c r="KZF543" s="479"/>
      <c r="KZG543" s="78"/>
      <c r="KZH543" s="144"/>
      <c r="KZI543" s="75"/>
      <c r="KZJ543" s="66"/>
      <c r="KZK543" s="66"/>
      <c r="KZL543" s="79"/>
      <c r="KZM543" s="109"/>
      <c r="KZN543" s="479"/>
      <c r="KZO543" s="78"/>
      <c r="KZP543" s="144"/>
      <c r="KZQ543" s="75"/>
      <c r="KZR543" s="66"/>
      <c r="KZS543" s="66"/>
      <c r="KZT543" s="79"/>
      <c r="KZU543" s="109"/>
      <c r="KZV543" s="479"/>
      <c r="KZW543" s="78"/>
      <c r="KZX543" s="144"/>
      <c r="KZY543" s="75"/>
      <c r="KZZ543" s="66"/>
      <c r="LAA543" s="66"/>
      <c r="LAB543" s="79"/>
      <c r="LAC543" s="109"/>
      <c r="LAD543" s="479"/>
      <c r="LAE543" s="78"/>
      <c r="LAF543" s="144"/>
      <c r="LAG543" s="75"/>
      <c r="LAH543" s="66"/>
      <c r="LAI543" s="66"/>
      <c r="LAJ543" s="79"/>
      <c r="LAK543" s="109"/>
      <c r="LAL543" s="479"/>
      <c r="LAM543" s="78"/>
      <c r="LAN543" s="144"/>
      <c r="LAO543" s="75"/>
      <c r="LAP543" s="66"/>
      <c r="LAQ543" s="66"/>
      <c r="LAR543" s="79"/>
      <c r="LAS543" s="109"/>
      <c r="LAT543" s="479"/>
      <c r="LAU543" s="78"/>
      <c r="LAV543" s="144"/>
      <c r="LAW543" s="75"/>
      <c r="LAX543" s="66"/>
      <c r="LAY543" s="66"/>
      <c r="LAZ543" s="79"/>
      <c r="LBA543" s="109"/>
      <c r="LBB543" s="479"/>
      <c r="LBC543" s="78"/>
      <c r="LBD543" s="144"/>
      <c r="LBE543" s="75"/>
      <c r="LBF543" s="66"/>
      <c r="LBG543" s="66"/>
      <c r="LBH543" s="79"/>
      <c r="LBI543" s="109"/>
      <c r="LBJ543" s="479"/>
      <c r="LBK543" s="78"/>
      <c r="LBL543" s="144"/>
      <c r="LBM543" s="75"/>
      <c r="LBN543" s="66"/>
      <c r="LBO543" s="66"/>
      <c r="LBP543" s="79"/>
      <c r="LBQ543" s="109"/>
      <c r="LBR543" s="479"/>
      <c r="LBS543" s="78"/>
      <c r="LBT543" s="144"/>
      <c r="LBU543" s="75"/>
      <c r="LBV543" s="66"/>
      <c r="LBW543" s="66"/>
      <c r="LBX543" s="79"/>
      <c r="LBY543" s="109"/>
      <c r="LBZ543" s="479"/>
      <c r="LCA543" s="78"/>
      <c r="LCB543" s="144"/>
      <c r="LCC543" s="75"/>
      <c r="LCD543" s="66"/>
      <c r="LCE543" s="66"/>
      <c r="LCF543" s="79"/>
      <c r="LCG543" s="109"/>
      <c r="LCH543" s="479"/>
      <c r="LCI543" s="78"/>
      <c r="LCJ543" s="144"/>
      <c r="LCK543" s="75"/>
      <c r="LCL543" s="66"/>
      <c r="LCM543" s="66"/>
      <c r="LCN543" s="79"/>
      <c r="LCO543" s="109"/>
      <c r="LCP543" s="479"/>
      <c r="LCQ543" s="78"/>
      <c r="LCR543" s="144"/>
      <c r="LCS543" s="75"/>
      <c r="LCT543" s="66"/>
      <c r="LCU543" s="66"/>
      <c r="LCV543" s="79"/>
      <c r="LCW543" s="109"/>
      <c r="LCX543" s="479"/>
      <c r="LCY543" s="78"/>
      <c r="LCZ543" s="144"/>
      <c r="LDA543" s="75"/>
      <c r="LDB543" s="66"/>
      <c r="LDC543" s="66"/>
      <c r="LDD543" s="79"/>
      <c r="LDE543" s="109"/>
      <c r="LDF543" s="479"/>
      <c r="LDG543" s="78"/>
      <c r="LDH543" s="144"/>
      <c r="LDI543" s="75"/>
      <c r="LDJ543" s="66"/>
      <c r="LDK543" s="66"/>
      <c r="LDL543" s="79"/>
      <c r="LDM543" s="109"/>
      <c r="LDN543" s="479"/>
      <c r="LDO543" s="78"/>
      <c r="LDP543" s="144"/>
      <c r="LDQ543" s="75"/>
      <c r="LDR543" s="66"/>
      <c r="LDS543" s="66"/>
      <c r="LDT543" s="79"/>
      <c r="LDU543" s="109"/>
      <c r="LDV543" s="479"/>
      <c r="LDW543" s="78"/>
      <c r="LDX543" s="144"/>
      <c r="LDY543" s="75"/>
      <c r="LDZ543" s="66"/>
      <c r="LEA543" s="66"/>
      <c r="LEB543" s="79"/>
      <c r="LEC543" s="109"/>
      <c r="LED543" s="479"/>
      <c r="LEE543" s="78"/>
      <c r="LEF543" s="144"/>
      <c r="LEG543" s="75"/>
      <c r="LEH543" s="66"/>
      <c r="LEI543" s="66"/>
      <c r="LEJ543" s="79"/>
      <c r="LEK543" s="109"/>
      <c r="LEL543" s="479"/>
      <c r="LEM543" s="78"/>
      <c r="LEN543" s="144"/>
      <c r="LEO543" s="75"/>
      <c r="LEP543" s="66"/>
      <c r="LEQ543" s="66"/>
      <c r="LER543" s="79"/>
      <c r="LES543" s="109"/>
      <c r="LET543" s="479"/>
      <c r="LEU543" s="78"/>
      <c r="LEV543" s="144"/>
      <c r="LEW543" s="75"/>
      <c r="LEX543" s="66"/>
      <c r="LEY543" s="66"/>
      <c r="LEZ543" s="79"/>
      <c r="LFA543" s="109"/>
      <c r="LFB543" s="479"/>
      <c r="LFC543" s="78"/>
      <c r="LFD543" s="144"/>
      <c r="LFE543" s="75"/>
      <c r="LFF543" s="66"/>
      <c r="LFG543" s="66"/>
      <c r="LFH543" s="79"/>
      <c r="LFI543" s="109"/>
      <c r="LFJ543" s="479"/>
      <c r="LFK543" s="78"/>
      <c r="LFL543" s="144"/>
      <c r="LFM543" s="75"/>
      <c r="LFN543" s="66"/>
      <c r="LFO543" s="66"/>
      <c r="LFP543" s="79"/>
      <c r="LFQ543" s="109"/>
      <c r="LFR543" s="479"/>
      <c r="LFS543" s="78"/>
      <c r="LFT543" s="144"/>
      <c r="LFU543" s="75"/>
      <c r="LFV543" s="66"/>
      <c r="LFW543" s="66"/>
      <c r="LFX543" s="79"/>
      <c r="LFY543" s="109"/>
      <c r="LFZ543" s="479"/>
      <c r="LGA543" s="78"/>
      <c r="LGB543" s="144"/>
      <c r="LGC543" s="75"/>
      <c r="LGD543" s="66"/>
      <c r="LGE543" s="66"/>
      <c r="LGF543" s="79"/>
      <c r="LGG543" s="109"/>
      <c r="LGH543" s="479"/>
      <c r="LGI543" s="78"/>
      <c r="LGJ543" s="144"/>
      <c r="LGK543" s="75"/>
      <c r="LGL543" s="66"/>
      <c r="LGM543" s="66"/>
      <c r="LGN543" s="79"/>
      <c r="LGO543" s="109"/>
      <c r="LGP543" s="479"/>
      <c r="LGQ543" s="78"/>
      <c r="LGR543" s="144"/>
      <c r="LGS543" s="75"/>
      <c r="LGT543" s="66"/>
      <c r="LGU543" s="66"/>
      <c r="LGV543" s="79"/>
      <c r="LGW543" s="109"/>
      <c r="LGX543" s="479"/>
      <c r="LGY543" s="78"/>
      <c r="LGZ543" s="144"/>
      <c r="LHA543" s="75"/>
      <c r="LHB543" s="66"/>
      <c r="LHC543" s="66"/>
      <c r="LHD543" s="79"/>
      <c r="LHE543" s="109"/>
      <c r="LHF543" s="479"/>
      <c r="LHG543" s="78"/>
      <c r="LHH543" s="144"/>
      <c r="LHI543" s="75"/>
      <c r="LHJ543" s="66"/>
      <c r="LHK543" s="66"/>
      <c r="LHL543" s="79"/>
      <c r="LHM543" s="109"/>
      <c r="LHN543" s="479"/>
      <c r="LHO543" s="78"/>
      <c r="LHP543" s="144"/>
      <c r="LHQ543" s="75"/>
      <c r="LHR543" s="66"/>
      <c r="LHS543" s="66"/>
      <c r="LHT543" s="79"/>
      <c r="LHU543" s="109"/>
      <c r="LHV543" s="479"/>
      <c r="LHW543" s="78"/>
      <c r="LHX543" s="144"/>
      <c r="LHY543" s="75"/>
      <c r="LHZ543" s="66"/>
      <c r="LIA543" s="66"/>
      <c r="LIB543" s="79"/>
      <c r="LIC543" s="109"/>
      <c r="LID543" s="479"/>
      <c r="LIE543" s="78"/>
      <c r="LIF543" s="144"/>
      <c r="LIG543" s="75"/>
      <c r="LIH543" s="66"/>
      <c r="LII543" s="66"/>
      <c r="LIJ543" s="79"/>
      <c r="LIK543" s="109"/>
      <c r="LIL543" s="479"/>
      <c r="LIM543" s="78"/>
      <c r="LIN543" s="144"/>
      <c r="LIO543" s="75"/>
      <c r="LIP543" s="66"/>
      <c r="LIQ543" s="66"/>
      <c r="LIR543" s="79"/>
      <c r="LIS543" s="109"/>
      <c r="LIT543" s="479"/>
      <c r="LIU543" s="78"/>
      <c r="LIV543" s="144"/>
      <c r="LIW543" s="75"/>
      <c r="LIX543" s="66"/>
      <c r="LIY543" s="66"/>
      <c r="LIZ543" s="79"/>
      <c r="LJA543" s="109"/>
      <c r="LJB543" s="479"/>
      <c r="LJC543" s="78"/>
      <c r="LJD543" s="144"/>
      <c r="LJE543" s="75"/>
      <c r="LJF543" s="66"/>
      <c r="LJG543" s="66"/>
      <c r="LJH543" s="79"/>
      <c r="LJI543" s="109"/>
      <c r="LJJ543" s="479"/>
      <c r="LJK543" s="78"/>
      <c r="LJL543" s="144"/>
      <c r="LJM543" s="75"/>
      <c r="LJN543" s="66"/>
      <c r="LJO543" s="66"/>
      <c r="LJP543" s="79"/>
      <c r="LJQ543" s="109"/>
      <c r="LJR543" s="479"/>
      <c r="LJS543" s="78"/>
      <c r="LJT543" s="144"/>
      <c r="LJU543" s="75"/>
      <c r="LJV543" s="66"/>
      <c r="LJW543" s="66"/>
      <c r="LJX543" s="79"/>
      <c r="LJY543" s="109"/>
      <c r="LJZ543" s="479"/>
      <c r="LKA543" s="78"/>
      <c r="LKB543" s="144"/>
      <c r="LKC543" s="75"/>
      <c r="LKD543" s="66"/>
      <c r="LKE543" s="66"/>
      <c r="LKF543" s="79"/>
      <c r="LKG543" s="109"/>
      <c r="LKH543" s="479"/>
      <c r="LKI543" s="78"/>
      <c r="LKJ543" s="144"/>
      <c r="LKK543" s="75"/>
      <c r="LKL543" s="66"/>
      <c r="LKM543" s="66"/>
      <c r="LKN543" s="79"/>
      <c r="LKO543" s="109"/>
      <c r="LKP543" s="479"/>
      <c r="LKQ543" s="78"/>
      <c r="LKR543" s="144"/>
      <c r="LKS543" s="75"/>
      <c r="LKT543" s="66"/>
      <c r="LKU543" s="66"/>
      <c r="LKV543" s="79"/>
      <c r="LKW543" s="109"/>
      <c r="LKX543" s="479"/>
      <c r="LKY543" s="78"/>
      <c r="LKZ543" s="144"/>
      <c r="LLA543" s="75"/>
      <c r="LLB543" s="66"/>
      <c r="LLC543" s="66"/>
      <c r="LLD543" s="79"/>
      <c r="LLE543" s="109"/>
      <c r="LLF543" s="479"/>
      <c r="LLG543" s="78"/>
      <c r="LLH543" s="144"/>
      <c r="LLI543" s="75"/>
      <c r="LLJ543" s="66"/>
      <c r="LLK543" s="66"/>
      <c r="LLL543" s="79"/>
      <c r="LLM543" s="109"/>
      <c r="LLN543" s="479"/>
      <c r="LLO543" s="78"/>
      <c r="LLP543" s="144"/>
      <c r="LLQ543" s="75"/>
      <c r="LLR543" s="66"/>
      <c r="LLS543" s="66"/>
      <c r="LLT543" s="79"/>
      <c r="LLU543" s="109"/>
      <c r="LLV543" s="479"/>
      <c r="LLW543" s="78"/>
      <c r="LLX543" s="144"/>
      <c r="LLY543" s="75"/>
      <c r="LLZ543" s="66"/>
      <c r="LMA543" s="66"/>
      <c r="LMB543" s="79"/>
      <c r="LMC543" s="109"/>
      <c r="LMD543" s="479"/>
      <c r="LME543" s="78"/>
      <c r="LMF543" s="144"/>
      <c r="LMG543" s="75"/>
      <c r="LMH543" s="66"/>
      <c r="LMI543" s="66"/>
      <c r="LMJ543" s="79"/>
      <c r="LMK543" s="109"/>
      <c r="LML543" s="479"/>
      <c r="LMM543" s="78"/>
      <c r="LMN543" s="144"/>
      <c r="LMO543" s="75"/>
      <c r="LMP543" s="66"/>
      <c r="LMQ543" s="66"/>
      <c r="LMR543" s="79"/>
      <c r="LMS543" s="109"/>
      <c r="LMT543" s="479"/>
      <c r="LMU543" s="78"/>
      <c r="LMV543" s="144"/>
      <c r="LMW543" s="75"/>
      <c r="LMX543" s="66"/>
      <c r="LMY543" s="66"/>
      <c r="LMZ543" s="79"/>
      <c r="LNA543" s="109"/>
      <c r="LNB543" s="479"/>
      <c r="LNC543" s="78"/>
      <c r="LND543" s="144"/>
      <c r="LNE543" s="75"/>
      <c r="LNF543" s="66"/>
      <c r="LNG543" s="66"/>
      <c r="LNH543" s="79"/>
      <c r="LNI543" s="109"/>
      <c r="LNJ543" s="479"/>
      <c r="LNK543" s="78"/>
      <c r="LNL543" s="144"/>
      <c r="LNM543" s="75"/>
      <c r="LNN543" s="66"/>
      <c r="LNO543" s="66"/>
      <c r="LNP543" s="79"/>
      <c r="LNQ543" s="109"/>
      <c r="LNR543" s="479"/>
      <c r="LNS543" s="78"/>
      <c r="LNT543" s="144"/>
      <c r="LNU543" s="75"/>
      <c r="LNV543" s="66"/>
      <c r="LNW543" s="66"/>
      <c r="LNX543" s="79"/>
      <c r="LNY543" s="109"/>
      <c r="LNZ543" s="479"/>
      <c r="LOA543" s="78"/>
      <c r="LOB543" s="144"/>
      <c r="LOC543" s="75"/>
      <c r="LOD543" s="66"/>
      <c r="LOE543" s="66"/>
      <c r="LOF543" s="79"/>
      <c r="LOG543" s="109"/>
      <c r="LOH543" s="479"/>
      <c r="LOI543" s="78"/>
      <c r="LOJ543" s="144"/>
      <c r="LOK543" s="75"/>
      <c r="LOL543" s="66"/>
      <c r="LOM543" s="66"/>
      <c r="LON543" s="79"/>
      <c r="LOO543" s="109"/>
      <c r="LOP543" s="479"/>
      <c r="LOQ543" s="78"/>
      <c r="LOR543" s="144"/>
      <c r="LOS543" s="75"/>
      <c r="LOT543" s="66"/>
      <c r="LOU543" s="66"/>
      <c r="LOV543" s="79"/>
      <c r="LOW543" s="109"/>
      <c r="LOX543" s="479"/>
      <c r="LOY543" s="78"/>
      <c r="LOZ543" s="144"/>
      <c r="LPA543" s="75"/>
      <c r="LPB543" s="66"/>
      <c r="LPC543" s="66"/>
      <c r="LPD543" s="79"/>
      <c r="LPE543" s="109"/>
      <c r="LPF543" s="479"/>
      <c r="LPG543" s="78"/>
      <c r="LPH543" s="144"/>
      <c r="LPI543" s="75"/>
      <c r="LPJ543" s="66"/>
      <c r="LPK543" s="66"/>
      <c r="LPL543" s="79"/>
      <c r="LPM543" s="109"/>
      <c r="LPN543" s="479"/>
      <c r="LPO543" s="78"/>
      <c r="LPP543" s="144"/>
      <c r="LPQ543" s="75"/>
      <c r="LPR543" s="66"/>
      <c r="LPS543" s="66"/>
      <c r="LPT543" s="79"/>
      <c r="LPU543" s="109"/>
      <c r="LPV543" s="479"/>
      <c r="LPW543" s="78"/>
      <c r="LPX543" s="144"/>
      <c r="LPY543" s="75"/>
      <c r="LPZ543" s="66"/>
      <c r="LQA543" s="66"/>
      <c r="LQB543" s="79"/>
      <c r="LQC543" s="109"/>
      <c r="LQD543" s="479"/>
      <c r="LQE543" s="78"/>
      <c r="LQF543" s="144"/>
      <c r="LQG543" s="75"/>
      <c r="LQH543" s="66"/>
      <c r="LQI543" s="66"/>
      <c r="LQJ543" s="79"/>
      <c r="LQK543" s="109"/>
      <c r="LQL543" s="479"/>
      <c r="LQM543" s="78"/>
      <c r="LQN543" s="144"/>
      <c r="LQO543" s="75"/>
      <c r="LQP543" s="66"/>
      <c r="LQQ543" s="66"/>
      <c r="LQR543" s="79"/>
      <c r="LQS543" s="109"/>
      <c r="LQT543" s="479"/>
      <c r="LQU543" s="78"/>
      <c r="LQV543" s="144"/>
      <c r="LQW543" s="75"/>
      <c r="LQX543" s="66"/>
      <c r="LQY543" s="66"/>
      <c r="LQZ543" s="79"/>
      <c r="LRA543" s="109"/>
      <c r="LRB543" s="479"/>
      <c r="LRC543" s="78"/>
      <c r="LRD543" s="144"/>
      <c r="LRE543" s="75"/>
      <c r="LRF543" s="66"/>
      <c r="LRG543" s="66"/>
      <c r="LRH543" s="79"/>
      <c r="LRI543" s="109"/>
      <c r="LRJ543" s="479"/>
      <c r="LRK543" s="78"/>
      <c r="LRL543" s="144"/>
      <c r="LRM543" s="75"/>
      <c r="LRN543" s="66"/>
      <c r="LRO543" s="66"/>
      <c r="LRP543" s="79"/>
      <c r="LRQ543" s="109"/>
      <c r="LRR543" s="479"/>
      <c r="LRS543" s="78"/>
      <c r="LRT543" s="144"/>
      <c r="LRU543" s="75"/>
      <c r="LRV543" s="66"/>
      <c r="LRW543" s="66"/>
      <c r="LRX543" s="79"/>
      <c r="LRY543" s="109"/>
      <c r="LRZ543" s="479"/>
      <c r="LSA543" s="78"/>
      <c r="LSB543" s="144"/>
      <c r="LSC543" s="75"/>
      <c r="LSD543" s="66"/>
      <c r="LSE543" s="66"/>
      <c r="LSF543" s="79"/>
      <c r="LSG543" s="109"/>
      <c r="LSH543" s="479"/>
      <c r="LSI543" s="78"/>
      <c r="LSJ543" s="144"/>
      <c r="LSK543" s="75"/>
      <c r="LSL543" s="66"/>
      <c r="LSM543" s="66"/>
      <c r="LSN543" s="79"/>
      <c r="LSO543" s="109"/>
      <c r="LSP543" s="479"/>
      <c r="LSQ543" s="78"/>
      <c r="LSR543" s="144"/>
      <c r="LSS543" s="75"/>
      <c r="LST543" s="66"/>
      <c r="LSU543" s="66"/>
      <c r="LSV543" s="79"/>
      <c r="LSW543" s="109"/>
      <c r="LSX543" s="479"/>
      <c r="LSY543" s="78"/>
      <c r="LSZ543" s="144"/>
      <c r="LTA543" s="75"/>
      <c r="LTB543" s="66"/>
      <c r="LTC543" s="66"/>
      <c r="LTD543" s="79"/>
      <c r="LTE543" s="109"/>
      <c r="LTF543" s="479"/>
      <c r="LTG543" s="78"/>
      <c r="LTH543" s="144"/>
      <c r="LTI543" s="75"/>
      <c r="LTJ543" s="66"/>
      <c r="LTK543" s="66"/>
      <c r="LTL543" s="79"/>
      <c r="LTM543" s="109"/>
      <c r="LTN543" s="479"/>
      <c r="LTO543" s="78"/>
      <c r="LTP543" s="144"/>
      <c r="LTQ543" s="75"/>
      <c r="LTR543" s="66"/>
      <c r="LTS543" s="66"/>
      <c r="LTT543" s="79"/>
      <c r="LTU543" s="109"/>
      <c r="LTV543" s="479"/>
      <c r="LTW543" s="78"/>
      <c r="LTX543" s="144"/>
      <c r="LTY543" s="75"/>
      <c r="LTZ543" s="66"/>
      <c r="LUA543" s="66"/>
      <c r="LUB543" s="79"/>
      <c r="LUC543" s="109"/>
      <c r="LUD543" s="479"/>
      <c r="LUE543" s="78"/>
      <c r="LUF543" s="144"/>
      <c r="LUG543" s="75"/>
      <c r="LUH543" s="66"/>
      <c r="LUI543" s="66"/>
      <c r="LUJ543" s="79"/>
      <c r="LUK543" s="109"/>
      <c r="LUL543" s="479"/>
      <c r="LUM543" s="78"/>
      <c r="LUN543" s="144"/>
      <c r="LUO543" s="75"/>
      <c r="LUP543" s="66"/>
      <c r="LUQ543" s="66"/>
      <c r="LUR543" s="79"/>
      <c r="LUS543" s="109"/>
      <c r="LUT543" s="479"/>
      <c r="LUU543" s="78"/>
      <c r="LUV543" s="144"/>
      <c r="LUW543" s="75"/>
      <c r="LUX543" s="66"/>
      <c r="LUY543" s="66"/>
      <c r="LUZ543" s="79"/>
      <c r="LVA543" s="109"/>
      <c r="LVB543" s="479"/>
      <c r="LVC543" s="78"/>
      <c r="LVD543" s="144"/>
      <c r="LVE543" s="75"/>
      <c r="LVF543" s="66"/>
      <c r="LVG543" s="66"/>
      <c r="LVH543" s="79"/>
      <c r="LVI543" s="109"/>
      <c r="LVJ543" s="479"/>
      <c r="LVK543" s="78"/>
      <c r="LVL543" s="144"/>
      <c r="LVM543" s="75"/>
      <c r="LVN543" s="66"/>
      <c r="LVO543" s="66"/>
      <c r="LVP543" s="79"/>
      <c r="LVQ543" s="109"/>
      <c r="LVR543" s="479"/>
      <c r="LVS543" s="78"/>
      <c r="LVT543" s="144"/>
      <c r="LVU543" s="75"/>
      <c r="LVV543" s="66"/>
      <c r="LVW543" s="66"/>
      <c r="LVX543" s="79"/>
      <c r="LVY543" s="109"/>
      <c r="LVZ543" s="479"/>
      <c r="LWA543" s="78"/>
      <c r="LWB543" s="144"/>
      <c r="LWC543" s="75"/>
      <c r="LWD543" s="66"/>
      <c r="LWE543" s="66"/>
      <c r="LWF543" s="79"/>
      <c r="LWG543" s="109"/>
      <c r="LWH543" s="479"/>
      <c r="LWI543" s="78"/>
      <c r="LWJ543" s="144"/>
      <c r="LWK543" s="75"/>
      <c r="LWL543" s="66"/>
      <c r="LWM543" s="66"/>
      <c r="LWN543" s="79"/>
      <c r="LWO543" s="109"/>
      <c r="LWP543" s="479"/>
      <c r="LWQ543" s="78"/>
      <c r="LWR543" s="144"/>
      <c r="LWS543" s="75"/>
      <c r="LWT543" s="66"/>
      <c r="LWU543" s="66"/>
      <c r="LWV543" s="79"/>
      <c r="LWW543" s="109"/>
      <c r="LWX543" s="479"/>
      <c r="LWY543" s="78"/>
      <c r="LWZ543" s="144"/>
      <c r="LXA543" s="75"/>
      <c r="LXB543" s="66"/>
      <c r="LXC543" s="66"/>
      <c r="LXD543" s="79"/>
      <c r="LXE543" s="109"/>
      <c r="LXF543" s="479"/>
      <c r="LXG543" s="78"/>
      <c r="LXH543" s="144"/>
      <c r="LXI543" s="75"/>
      <c r="LXJ543" s="66"/>
      <c r="LXK543" s="66"/>
      <c r="LXL543" s="79"/>
      <c r="LXM543" s="109"/>
      <c r="LXN543" s="479"/>
      <c r="LXO543" s="78"/>
      <c r="LXP543" s="144"/>
      <c r="LXQ543" s="75"/>
      <c r="LXR543" s="66"/>
      <c r="LXS543" s="66"/>
      <c r="LXT543" s="79"/>
      <c r="LXU543" s="109"/>
      <c r="LXV543" s="479"/>
      <c r="LXW543" s="78"/>
      <c r="LXX543" s="144"/>
      <c r="LXY543" s="75"/>
      <c r="LXZ543" s="66"/>
      <c r="LYA543" s="66"/>
      <c r="LYB543" s="79"/>
      <c r="LYC543" s="109"/>
      <c r="LYD543" s="479"/>
      <c r="LYE543" s="78"/>
      <c r="LYF543" s="144"/>
      <c r="LYG543" s="75"/>
      <c r="LYH543" s="66"/>
      <c r="LYI543" s="66"/>
      <c r="LYJ543" s="79"/>
      <c r="LYK543" s="109"/>
      <c r="LYL543" s="479"/>
      <c r="LYM543" s="78"/>
      <c r="LYN543" s="144"/>
      <c r="LYO543" s="75"/>
      <c r="LYP543" s="66"/>
      <c r="LYQ543" s="66"/>
      <c r="LYR543" s="79"/>
      <c r="LYS543" s="109"/>
      <c r="LYT543" s="479"/>
      <c r="LYU543" s="78"/>
      <c r="LYV543" s="144"/>
      <c r="LYW543" s="75"/>
      <c r="LYX543" s="66"/>
      <c r="LYY543" s="66"/>
      <c r="LYZ543" s="79"/>
      <c r="LZA543" s="109"/>
      <c r="LZB543" s="479"/>
      <c r="LZC543" s="78"/>
      <c r="LZD543" s="144"/>
      <c r="LZE543" s="75"/>
      <c r="LZF543" s="66"/>
      <c r="LZG543" s="66"/>
      <c r="LZH543" s="79"/>
      <c r="LZI543" s="109"/>
      <c r="LZJ543" s="479"/>
      <c r="LZK543" s="78"/>
      <c r="LZL543" s="144"/>
      <c r="LZM543" s="75"/>
      <c r="LZN543" s="66"/>
      <c r="LZO543" s="66"/>
      <c r="LZP543" s="79"/>
      <c r="LZQ543" s="109"/>
      <c r="LZR543" s="479"/>
      <c r="LZS543" s="78"/>
      <c r="LZT543" s="144"/>
      <c r="LZU543" s="75"/>
      <c r="LZV543" s="66"/>
      <c r="LZW543" s="66"/>
      <c r="LZX543" s="79"/>
      <c r="LZY543" s="109"/>
      <c r="LZZ543" s="479"/>
      <c r="MAA543" s="78"/>
      <c r="MAB543" s="144"/>
      <c r="MAC543" s="75"/>
      <c r="MAD543" s="66"/>
      <c r="MAE543" s="66"/>
      <c r="MAF543" s="79"/>
      <c r="MAG543" s="109"/>
      <c r="MAH543" s="479"/>
      <c r="MAI543" s="78"/>
      <c r="MAJ543" s="144"/>
      <c r="MAK543" s="75"/>
      <c r="MAL543" s="66"/>
      <c r="MAM543" s="66"/>
      <c r="MAN543" s="79"/>
      <c r="MAO543" s="109"/>
      <c r="MAP543" s="479"/>
      <c r="MAQ543" s="78"/>
      <c r="MAR543" s="144"/>
      <c r="MAS543" s="75"/>
      <c r="MAT543" s="66"/>
      <c r="MAU543" s="66"/>
      <c r="MAV543" s="79"/>
      <c r="MAW543" s="109"/>
      <c r="MAX543" s="479"/>
      <c r="MAY543" s="78"/>
      <c r="MAZ543" s="144"/>
      <c r="MBA543" s="75"/>
      <c r="MBB543" s="66"/>
      <c r="MBC543" s="66"/>
      <c r="MBD543" s="79"/>
      <c r="MBE543" s="109"/>
      <c r="MBF543" s="479"/>
      <c r="MBG543" s="78"/>
      <c r="MBH543" s="144"/>
      <c r="MBI543" s="75"/>
      <c r="MBJ543" s="66"/>
      <c r="MBK543" s="66"/>
      <c r="MBL543" s="79"/>
      <c r="MBM543" s="109"/>
      <c r="MBN543" s="479"/>
      <c r="MBO543" s="78"/>
      <c r="MBP543" s="144"/>
      <c r="MBQ543" s="75"/>
      <c r="MBR543" s="66"/>
      <c r="MBS543" s="66"/>
      <c r="MBT543" s="79"/>
      <c r="MBU543" s="109"/>
      <c r="MBV543" s="479"/>
      <c r="MBW543" s="78"/>
      <c r="MBX543" s="144"/>
      <c r="MBY543" s="75"/>
      <c r="MBZ543" s="66"/>
      <c r="MCA543" s="66"/>
      <c r="MCB543" s="79"/>
      <c r="MCC543" s="109"/>
      <c r="MCD543" s="479"/>
      <c r="MCE543" s="78"/>
      <c r="MCF543" s="144"/>
      <c r="MCG543" s="75"/>
      <c r="MCH543" s="66"/>
      <c r="MCI543" s="66"/>
      <c r="MCJ543" s="79"/>
      <c r="MCK543" s="109"/>
      <c r="MCL543" s="479"/>
      <c r="MCM543" s="78"/>
      <c r="MCN543" s="144"/>
      <c r="MCO543" s="75"/>
      <c r="MCP543" s="66"/>
      <c r="MCQ543" s="66"/>
      <c r="MCR543" s="79"/>
      <c r="MCS543" s="109"/>
      <c r="MCT543" s="479"/>
      <c r="MCU543" s="78"/>
      <c r="MCV543" s="144"/>
      <c r="MCW543" s="75"/>
      <c r="MCX543" s="66"/>
      <c r="MCY543" s="66"/>
      <c r="MCZ543" s="79"/>
      <c r="MDA543" s="109"/>
      <c r="MDB543" s="479"/>
      <c r="MDC543" s="78"/>
      <c r="MDD543" s="144"/>
      <c r="MDE543" s="75"/>
      <c r="MDF543" s="66"/>
      <c r="MDG543" s="66"/>
      <c r="MDH543" s="79"/>
      <c r="MDI543" s="109"/>
      <c r="MDJ543" s="479"/>
      <c r="MDK543" s="78"/>
      <c r="MDL543" s="144"/>
      <c r="MDM543" s="75"/>
      <c r="MDN543" s="66"/>
      <c r="MDO543" s="66"/>
      <c r="MDP543" s="79"/>
      <c r="MDQ543" s="109"/>
      <c r="MDR543" s="479"/>
      <c r="MDS543" s="78"/>
      <c r="MDT543" s="144"/>
      <c r="MDU543" s="75"/>
      <c r="MDV543" s="66"/>
      <c r="MDW543" s="66"/>
      <c r="MDX543" s="79"/>
      <c r="MDY543" s="109"/>
      <c r="MDZ543" s="479"/>
      <c r="MEA543" s="78"/>
      <c r="MEB543" s="144"/>
      <c r="MEC543" s="75"/>
      <c r="MED543" s="66"/>
      <c r="MEE543" s="66"/>
      <c r="MEF543" s="79"/>
      <c r="MEG543" s="109"/>
      <c r="MEH543" s="479"/>
      <c r="MEI543" s="78"/>
      <c r="MEJ543" s="144"/>
      <c r="MEK543" s="75"/>
      <c r="MEL543" s="66"/>
      <c r="MEM543" s="66"/>
      <c r="MEN543" s="79"/>
      <c r="MEO543" s="109"/>
      <c r="MEP543" s="479"/>
      <c r="MEQ543" s="78"/>
      <c r="MER543" s="144"/>
      <c r="MES543" s="75"/>
      <c r="MET543" s="66"/>
      <c r="MEU543" s="66"/>
      <c r="MEV543" s="79"/>
      <c r="MEW543" s="109"/>
      <c r="MEX543" s="479"/>
      <c r="MEY543" s="78"/>
      <c r="MEZ543" s="144"/>
      <c r="MFA543" s="75"/>
      <c r="MFB543" s="66"/>
      <c r="MFC543" s="66"/>
      <c r="MFD543" s="79"/>
      <c r="MFE543" s="109"/>
      <c r="MFF543" s="479"/>
      <c r="MFG543" s="78"/>
      <c r="MFH543" s="144"/>
      <c r="MFI543" s="75"/>
      <c r="MFJ543" s="66"/>
      <c r="MFK543" s="66"/>
      <c r="MFL543" s="79"/>
      <c r="MFM543" s="109"/>
      <c r="MFN543" s="479"/>
      <c r="MFO543" s="78"/>
      <c r="MFP543" s="144"/>
      <c r="MFQ543" s="75"/>
      <c r="MFR543" s="66"/>
      <c r="MFS543" s="66"/>
      <c r="MFT543" s="79"/>
      <c r="MFU543" s="109"/>
      <c r="MFV543" s="479"/>
      <c r="MFW543" s="78"/>
      <c r="MFX543" s="144"/>
      <c r="MFY543" s="75"/>
      <c r="MFZ543" s="66"/>
      <c r="MGA543" s="66"/>
      <c r="MGB543" s="79"/>
      <c r="MGC543" s="109"/>
      <c r="MGD543" s="479"/>
      <c r="MGE543" s="78"/>
      <c r="MGF543" s="144"/>
      <c r="MGG543" s="75"/>
      <c r="MGH543" s="66"/>
      <c r="MGI543" s="66"/>
      <c r="MGJ543" s="79"/>
      <c r="MGK543" s="109"/>
      <c r="MGL543" s="479"/>
      <c r="MGM543" s="78"/>
      <c r="MGN543" s="144"/>
      <c r="MGO543" s="75"/>
      <c r="MGP543" s="66"/>
      <c r="MGQ543" s="66"/>
      <c r="MGR543" s="79"/>
      <c r="MGS543" s="109"/>
      <c r="MGT543" s="479"/>
      <c r="MGU543" s="78"/>
      <c r="MGV543" s="144"/>
      <c r="MGW543" s="75"/>
      <c r="MGX543" s="66"/>
      <c r="MGY543" s="66"/>
      <c r="MGZ543" s="79"/>
      <c r="MHA543" s="109"/>
      <c r="MHB543" s="479"/>
      <c r="MHC543" s="78"/>
      <c r="MHD543" s="144"/>
      <c r="MHE543" s="75"/>
      <c r="MHF543" s="66"/>
      <c r="MHG543" s="66"/>
      <c r="MHH543" s="79"/>
      <c r="MHI543" s="109"/>
      <c r="MHJ543" s="479"/>
      <c r="MHK543" s="78"/>
      <c r="MHL543" s="144"/>
      <c r="MHM543" s="75"/>
      <c r="MHN543" s="66"/>
      <c r="MHO543" s="66"/>
      <c r="MHP543" s="79"/>
      <c r="MHQ543" s="109"/>
      <c r="MHR543" s="479"/>
      <c r="MHS543" s="78"/>
      <c r="MHT543" s="144"/>
      <c r="MHU543" s="75"/>
      <c r="MHV543" s="66"/>
      <c r="MHW543" s="66"/>
      <c r="MHX543" s="79"/>
      <c r="MHY543" s="109"/>
      <c r="MHZ543" s="479"/>
      <c r="MIA543" s="78"/>
      <c r="MIB543" s="144"/>
      <c r="MIC543" s="75"/>
      <c r="MID543" s="66"/>
      <c r="MIE543" s="66"/>
      <c r="MIF543" s="79"/>
      <c r="MIG543" s="109"/>
      <c r="MIH543" s="479"/>
      <c r="MII543" s="78"/>
      <c r="MIJ543" s="144"/>
      <c r="MIK543" s="75"/>
      <c r="MIL543" s="66"/>
      <c r="MIM543" s="66"/>
      <c r="MIN543" s="79"/>
      <c r="MIO543" s="109"/>
      <c r="MIP543" s="479"/>
      <c r="MIQ543" s="78"/>
      <c r="MIR543" s="144"/>
      <c r="MIS543" s="75"/>
      <c r="MIT543" s="66"/>
      <c r="MIU543" s="66"/>
      <c r="MIV543" s="79"/>
      <c r="MIW543" s="109"/>
      <c r="MIX543" s="479"/>
      <c r="MIY543" s="78"/>
      <c r="MIZ543" s="144"/>
      <c r="MJA543" s="75"/>
      <c r="MJB543" s="66"/>
      <c r="MJC543" s="66"/>
      <c r="MJD543" s="79"/>
      <c r="MJE543" s="109"/>
      <c r="MJF543" s="479"/>
      <c r="MJG543" s="78"/>
      <c r="MJH543" s="144"/>
      <c r="MJI543" s="75"/>
      <c r="MJJ543" s="66"/>
      <c r="MJK543" s="66"/>
      <c r="MJL543" s="79"/>
      <c r="MJM543" s="109"/>
      <c r="MJN543" s="479"/>
      <c r="MJO543" s="78"/>
      <c r="MJP543" s="144"/>
      <c r="MJQ543" s="75"/>
      <c r="MJR543" s="66"/>
      <c r="MJS543" s="66"/>
      <c r="MJT543" s="79"/>
      <c r="MJU543" s="109"/>
      <c r="MJV543" s="479"/>
      <c r="MJW543" s="78"/>
      <c r="MJX543" s="144"/>
      <c r="MJY543" s="75"/>
      <c r="MJZ543" s="66"/>
      <c r="MKA543" s="66"/>
      <c r="MKB543" s="79"/>
      <c r="MKC543" s="109"/>
      <c r="MKD543" s="479"/>
      <c r="MKE543" s="78"/>
      <c r="MKF543" s="144"/>
      <c r="MKG543" s="75"/>
      <c r="MKH543" s="66"/>
      <c r="MKI543" s="66"/>
      <c r="MKJ543" s="79"/>
      <c r="MKK543" s="109"/>
      <c r="MKL543" s="479"/>
      <c r="MKM543" s="78"/>
      <c r="MKN543" s="144"/>
      <c r="MKO543" s="75"/>
      <c r="MKP543" s="66"/>
      <c r="MKQ543" s="66"/>
      <c r="MKR543" s="79"/>
      <c r="MKS543" s="109"/>
      <c r="MKT543" s="479"/>
      <c r="MKU543" s="78"/>
      <c r="MKV543" s="144"/>
      <c r="MKW543" s="75"/>
      <c r="MKX543" s="66"/>
      <c r="MKY543" s="66"/>
      <c r="MKZ543" s="79"/>
      <c r="MLA543" s="109"/>
      <c r="MLB543" s="479"/>
      <c r="MLC543" s="78"/>
      <c r="MLD543" s="144"/>
      <c r="MLE543" s="75"/>
      <c r="MLF543" s="66"/>
      <c r="MLG543" s="66"/>
      <c r="MLH543" s="79"/>
      <c r="MLI543" s="109"/>
      <c r="MLJ543" s="479"/>
      <c r="MLK543" s="78"/>
      <c r="MLL543" s="144"/>
      <c r="MLM543" s="75"/>
      <c r="MLN543" s="66"/>
      <c r="MLO543" s="66"/>
      <c r="MLP543" s="79"/>
      <c r="MLQ543" s="109"/>
      <c r="MLR543" s="479"/>
      <c r="MLS543" s="78"/>
      <c r="MLT543" s="144"/>
      <c r="MLU543" s="75"/>
      <c r="MLV543" s="66"/>
      <c r="MLW543" s="66"/>
      <c r="MLX543" s="79"/>
      <c r="MLY543" s="109"/>
      <c r="MLZ543" s="479"/>
      <c r="MMA543" s="78"/>
      <c r="MMB543" s="144"/>
      <c r="MMC543" s="75"/>
      <c r="MMD543" s="66"/>
      <c r="MME543" s="66"/>
      <c r="MMF543" s="79"/>
      <c r="MMG543" s="109"/>
      <c r="MMH543" s="479"/>
      <c r="MMI543" s="78"/>
      <c r="MMJ543" s="144"/>
      <c r="MMK543" s="75"/>
      <c r="MML543" s="66"/>
      <c r="MMM543" s="66"/>
      <c r="MMN543" s="79"/>
      <c r="MMO543" s="109"/>
      <c r="MMP543" s="479"/>
      <c r="MMQ543" s="78"/>
      <c r="MMR543" s="144"/>
      <c r="MMS543" s="75"/>
      <c r="MMT543" s="66"/>
      <c r="MMU543" s="66"/>
      <c r="MMV543" s="79"/>
      <c r="MMW543" s="109"/>
      <c r="MMX543" s="479"/>
      <c r="MMY543" s="78"/>
      <c r="MMZ543" s="144"/>
      <c r="MNA543" s="75"/>
      <c r="MNB543" s="66"/>
      <c r="MNC543" s="66"/>
      <c r="MND543" s="79"/>
      <c r="MNE543" s="109"/>
      <c r="MNF543" s="479"/>
      <c r="MNG543" s="78"/>
      <c r="MNH543" s="144"/>
      <c r="MNI543" s="75"/>
      <c r="MNJ543" s="66"/>
      <c r="MNK543" s="66"/>
      <c r="MNL543" s="79"/>
      <c r="MNM543" s="109"/>
      <c r="MNN543" s="479"/>
      <c r="MNO543" s="78"/>
      <c r="MNP543" s="144"/>
      <c r="MNQ543" s="75"/>
      <c r="MNR543" s="66"/>
      <c r="MNS543" s="66"/>
      <c r="MNT543" s="79"/>
      <c r="MNU543" s="109"/>
      <c r="MNV543" s="479"/>
      <c r="MNW543" s="78"/>
      <c r="MNX543" s="144"/>
      <c r="MNY543" s="75"/>
      <c r="MNZ543" s="66"/>
      <c r="MOA543" s="66"/>
      <c r="MOB543" s="79"/>
      <c r="MOC543" s="109"/>
      <c r="MOD543" s="479"/>
      <c r="MOE543" s="78"/>
      <c r="MOF543" s="144"/>
      <c r="MOG543" s="75"/>
      <c r="MOH543" s="66"/>
      <c r="MOI543" s="66"/>
      <c r="MOJ543" s="79"/>
      <c r="MOK543" s="109"/>
      <c r="MOL543" s="479"/>
      <c r="MOM543" s="78"/>
      <c r="MON543" s="144"/>
      <c r="MOO543" s="75"/>
      <c r="MOP543" s="66"/>
      <c r="MOQ543" s="66"/>
      <c r="MOR543" s="79"/>
      <c r="MOS543" s="109"/>
      <c r="MOT543" s="479"/>
      <c r="MOU543" s="78"/>
      <c r="MOV543" s="144"/>
      <c r="MOW543" s="75"/>
      <c r="MOX543" s="66"/>
      <c r="MOY543" s="66"/>
      <c r="MOZ543" s="79"/>
      <c r="MPA543" s="109"/>
      <c r="MPB543" s="479"/>
      <c r="MPC543" s="78"/>
      <c r="MPD543" s="144"/>
      <c r="MPE543" s="75"/>
      <c r="MPF543" s="66"/>
      <c r="MPG543" s="66"/>
      <c r="MPH543" s="79"/>
      <c r="MPI543" s="109"/>
      <c r="MPJ543" s="479"/>
      <c r="MPK543" s="78"/>
      <c r="MPL543" s="144"/>
      <c r="MPM543" s="75"/>
      <c r="MPN543" s="66"/>
      <c r="MPO543" s="66"/>
      <c r="MPP543" s="79"/>
      <c r="MPQ543" s="109"/>
      <c r="MPR543" s="479"/>
      <c r="MPS543" s="78"/>
      <c r="MPT543" s="144"/>
      <c r="MPU543" s="75"/>
      <c r="MPV543" s="66"/>
      <c r="MPW543" s="66"/>
      <c r="MPX543" s="79"/>
      <c r="MPY543" s="109"/>
      <c r="MPZ543" s="479"/>
      <c r="MQA543" s="78"/>
      <c r="MQB543" s="144"/>
      <c r="MQC543" s="75"/>
      <c r="MQD543" s="66"/>
      <c r="MQE543" s="66"/>
      <c r="MQF543" s="79"/>
      <c r="MQG543" s="109"/>
      <c r="MQH543" s="479"/>
      <c r="MQI543" s="78"/>
      <c r="MQJ543" s="144"/>
      <c r="MQK543" s="75"/>
      <c r="MQL543" s="66"/>
      <c r="MQM543" s="66"/>
      <c r="MQN543" s="79"/>
      <c r="MQO543" s="109"/>
      <c r="MQP543" s="479"/>
      <c r="MQQ543" s="78"/>
      <c r="MQR543" s="144"/>
      <c r="MQS543" s="75"/>
      <c r="MQT543" s="66"/>
      <c r="MQU543" s="66"/>
      <c r="MQV543" s="79"/>
      <c r="MQW543" s="109"/>
      <c r="MQX543" s="479"/>
      <c r="MQY543" s="78"/>
      <c r="MQZ543" s="144"/>
      <c r="MRA543" s="75"/>
      <c r="MRB543" s="66"/>
      <c r="MRC543" s="66"/>
      <c r="MRD543" s="79"/>
      <c r="MRE543" s="109"/>
      <c r="MRF543" s="479"/>
      <c r="MRG543" s="78"/>
      <c r="MRH543" s="144"/>
      <c r="MRI543" s="75"/>
      <c r="MRJ543" s="66"/>
      <c r="MRK543" s="66"/>
      <c r="MRL543" s="79"/>
      <c r="MRM543" s="109"/>
      <c r="MRN543" s="479"/>
      <c r="MRO543" s="78"/>
      <c r="MRP543" s="144"/>
      <c r="MRQ543" s="75"/>
      <c r="MRR543" s="66"/>
      <c r="MRS543" s="66"/>
      <c r="MRT543" s="79"/>
      <c r="MRU543" s="109"/>
      <c r="MRV543" s="479"/>
      <c r="MRW543" s="78"/>
      <c r="MRX543" s="144"/>
      <c r="MRY543" s="75"/>
      <c r="MRZ543" s="66"/>
      <c r="MSA543" s="66"/>
      <c r="MSB543" s="79"/>
      <c r="MSC543" s="109"/>
      <c r="MSD543" s="479"/>
      <c r="MSE543" s="78"/>
      <c r="MSF543" s="144"/>
      <c r="MSG543" s="75"/>
      <c r="MSH543" s="66"/>
      <c r="MSI543" s="66"/>
      <c r="MSJ543" s="79"/>
      <c r="MSK543" s="109"/>
      <c r="MSL543" s="479"/>
      <c r="MSM543" s="78"/>
      <c r="MSN543" s="144"/>
      <c r="MSO543" s="75"/>
      <c r="MSP543" s="66"/>
      <c r="MSQ543" s="66"/>
      <c r="MSR543" s="79"/>
      <c r="MSS543" s="109"/>
      <c r="MST543" s="479"/>
      <c r="MSU543" s="78"/>
      <c r="MSV543" s="144"/>
      <c r="MSW543" s="75"/>
      <c r="MSX543" s="66"/>
      <c r="MSY543" s="66"/>
      <c r="MSZ543" s="79"/>
      <c r="MTA543" s="109"/>
      <c r="MTB543" s="479"/>
      <c r="MTC543" s="78"/>
      <c r="MTD543" s="144"/>
      <c r="MTE543" s="75"/>
      <c r="MTF543" s="66"/>
      <c r="MTG543" s="66"/>
      <c r="MTH543" s="79"/>
      <c r="MTI543" s="109"/>
      <c r="MTJ543" s="479"/>
      <c r="MTK543" s="78"/>
      <c r="MTL543" s="144"/>
      <c r="MTM543" s="75"/>
      <c r="MTN543" s="66"/>
      <c r="MTO543" s="66"/>
      <c r="MTP543" s="79"/>
      <c r="MTQ543" s="109"/>
      <c r="MTR543" s="479"/>
      <c r="MTS543" s="78"/>
      <c r="MTT543" s="144"/>
      <c r="MTU543" s="75"/>
      <c r="MTV543" s="66"/>
      <c r="MTW543" s="66"/>
      <c r="MTX543" s="79"/>
      <c r="MTY543" s="109"/>
      <c r="MTZ543" s="479"/>
      <c r="MUA543" s="78"/>
      <c r="MUB543" s="144"/>
      <c r="MUC543" s="75"/>
      <c r="MUD543" s="66"/>
      <c r="MUE543" s="66"/>
      <c r="MUF543" s="79"/>
      <c r="MUG543" s="109"/>
      <c r="MUH543" s="479"/>
      <c r="MUI543" s="78"/>
      <c r="MUJ543" s="144"/>
      <c r="MUK543" s="75"/>
      <c r="MUL543" s="66"/>
      <c r="MUM543" s="66"/>
      <c r="MUN543" s="79"/>
      <c r="MUO543" s="109"/>
      <c r="MUP543" s="479"/>
      <c r="MUQ543" s="78"/>
      <c r="MUR543" s="144"/>
      <c r="MUS543" s="75"/>
      <c r="MUT543" s="66"/>
      <c r="MUU543" s="66"/>
      <c r="MUV543" s="79"/>
      <c r="MUW543" s="109"/>
      <c r="MUX543" s="479"/>
      <c r="MUY543" s="78"/>
      <c r="MUZ543" s="144"/>
      <c r="MVA543" s="75"/>
      <c r="MVB543" s="66"/>
      <c r="MVC543" s="66"/>
      <c r="MVD543" s="79"/>
      <c r="MVE543" s="109"/>
      <c r="MVF543" s="479"/>
      <c r="MVG543" s="78"/>
      <c r="MVH543" s="144"/>
      <c r="MVI543" s="75"/>
      <c r="MVJ543" s="66"/>
      <c r="MVK543" s="66"/>
      <c r="MVL543" s="79"/>
      <c r="MVM543" s="109"/>
      <c r="MVN543" s="479"/>
      <c r="MVO543" s="78"/>
      <c r="MVP543" s="144"/>
      <c r="MVQ543" s="75"/>
      <c r="MVR543" s="66"/>
      <c r="MVS543" s="66"/>
      <c r="MVT543" s="79"/>
      <c r="MVU543" s="109"/>
      <c r="MVV543" s="479"/>
      <c r="MVW543" s="78"/>
      <c r="MVX543" s="144"/>
      <c r="MVY543" s="75"/>
      <c r="MVZ543" s="66"/>
      <c r="MWA543" s="66"/>
      <c r="MWB543" s="79"/>
      <c r="MWC543" s="109"/>
      <c r="MWD543" s="479"/>
      <c r="MWE543" s="78"/>
      <c r="MWF543" s="144"/>
      <c r="MWG543" s="75"/>
      <c r="MWH543" s="66"/>
      <c r="MWI543" s="66"/>
      <c r="MWJ543" s="79"/>
      <c r="MWK543" s="109"/>
      <c r="MWL543" s="479"/>
      <c r="MWM543" s="78"/>
      <c r="MWN543" s="144"/>
      <c r="MWO543" s="75"/>
      <c r="MWP543" s="66"/>
      <c r="MWQ543" s="66"/>
      <c r="MWR543" s="79"/>
      <c r="MWS543" s="109"/>
      <c r="MWT543" s="479"/>
      <c r="MWU543" s="78"/>
      <c r="MWV543" s="144"/>
      <c r="MWW543" s="75"/>
      <c r="MWX543" s="66"/>
      <c r="MWY543" s="66"/>
      <c r="MWZ543" s="79"/>
      <c r="MXA543" s="109"/>
      <c r="MXB543" s="479"/>
      <c r="MXC543" s="78"/>
      <c r="MXD543" s="144"/>
      <c r="MXE543" s="75"/>
      <c r="MXF543" s="66"/>
      <c r="MXG543" s="66"/>
      <c r="MXH543" s="79"/>
      <c r="MXI543" s="109"/>
      <c r="MXJ543" s="479"/>
      <c r="MXK543" s="78"/>
      <c r="MXL543" s="144"/>
      <c r="MXM543" s="75"/>
      <c r="MXN543" s="66"/>
      <c r="MXO543" s="66"/>
      <c r="MXP543" s="79"/>
      <c r="MXQ543" s="109"/>
      <c r="MXR543" s="479"/>
      <c r="MXS543" s="78"/>
      <c r="MXT543" s="144"/>
      <c r="MXU543" s="75"/>
      <c r="MXV543" s="66"/>
      <c r="MXW543" s="66"/>
      <c r="MXX543" s="79"/>
      <c r="MXY543" s="109"/>
      <c r="MXZ543" s="479"/>
      <c r="MYA543" s="78"/>
      <c r="MYB543" s="144"/>
      <c r="MYC543" s="75"/>
      <c r="MYD543" s="66"/>
      <c r="MYE543" s="66"/>
      <c r="MYF543" s="79"/>
      <c r="MYG543" s="109"/>
      <c r="MYH543" s="479"/>
      <c r="MYI543" s="78"/>
      <c r="MYJ543" s="144"/>
      <c r="MYK543" s="75"/>
      <c r="MYL543" s="66"/>
      <c r="MYM543" s="66"/>
      <c r="MYN543" s="79"/>
      <c r="MYO543" s="109"/>
      <c r="MYP543" s="479"/>
      <c r="MYQ543" s="78"/>
      <c r="MYR543" s="144"/>
      <c r="MYS543" s="75"/>
      <c r="MYT543" s="66"/>
      <c r="MYU543" s="66"/>
      <c r="MYV543" s="79"/>
      <c r="MYW543" s="109"/>
      <c r="MYX543" s="479"/>
      <c r="MYY543" s="78"/>
      <c r="MYZ543" s="144"/>
      <c r="MZA543" s="75"/>
      <c r="MZB543" s="66"/>
      <c r="MZC543" s="66"/>
      <c r="MZD543" s="79"/>
      <c r="MZE543" s="109"/>
      <c r="MZF543" s="479"/>
      <c r="MZG543" s="78"/>
      <c r="MZH543" s="144"/>
      <c r="MZI543" s="75"/>
      <c r="MZJ543" s="66"/>
      <c r="MZK543" s="66"/>
      <c r="MZL543" s="79"/>
      <c r="MZM543" s="109"/>
      <c r="MZN543" s="479"/>
      <c r="MZO543" s="78"/>
      <c r="MZP543" s="144"/>
      <c r="MZQ543" s="75"/>
      <c r="MZR543" s="66"/>
      <c r="MZS543" s="66"/>
      <c r="MZT543" s="79"/>
      <c r="MZU543" s="109"/>
      <c r="MZV543" s="479"/>
      <c r="MZW543" s="78"/>
      <c r="MZX543" s="144"/>
      <c r="MZY543" s="75"/>
      <c r="MZZ543" s="66"/>
      <c r="NAA543" s="66"/>
      <c r="NAB543" s="79"/>
      <c r="NAC543" s="109"/>
      <c r="NAD543" s="479"/>
      <c r="NAE543" s="78"/>
      <c r="NAF543" s="144"/>
      <c r="NAG543" s="75"/>
      <c r="NAH543" s="66"/>
      <c r="NAI543" s="66"/>
      <c r="NAJ543" s="79"/>
      <c r="NAK543" s="109"/>
      <c r="NAL543" s="479"/>
      <c r="NAM543" s="78"/>
      <c r="NAN543" s="144"/>
      <c r="NAO543" s="75"/>
      <c r="NAP543" s="66"/>
      <c r="NAQ543" s="66"/>
      <c r="NAR543" s="79"/>
      <c r="NAS543" s="109"/>
      <c r="NAT543" s="479"/>
      <c r="NAU543" s="78"/>
      <c r="NAV543" s="144"/>
      <c r="NAW543" s="75"/>
      <c r="NAX543" s="66"/>
      <c r="NAY543" s="66"/>
      <c r="NAZ543" s="79"/>
      <c r="NBA543" s="109"/>
      <c r="NBB543" s="479"/>
      <c r="NBC543" s="78"/>
      <c r="NBD543" s="144"/>
      <c r="NBE543" s="75"/>
      <c r="NBF543" s="66"/>
      <c r="NBG543" s="66"/>
      <c r="NBH543" s="79"/>
      <c r="NBI543" s="109"/>
      <c r="NBJ543" s="479"/>
      <c r="NBK543" s="78"/>
      <c r="NBL543" s="144"/>
      <c r="NBM543" s="75"/>
      <c r="NBN543" s="66"/>
      <c r="NBO543" s="66"/>
      <c r="NBP543" s="79"/>
      <c r="NBQ543" s="109"/>
      <c r="NBR543" s="479"/>
      <c r="NBS543" s="78"/>
      <c r="NBT543" s="144"/>
      <c r="NBU543" s="75"/>
      <c r="NBV543" s="66"/>
      <c r="NBW543" s="66"/>
      <c r="NBX543" s="79"/>
      <c r="NBY543" s="109"/>
      <c r="NBZ543" s="479"/>
      <c r="NCA543" s="78"/>
      <c r="NCB543" s="144"/>
      <c r="NCC543" s="75"/>
      <c r="NCD543" s="66"/>
      <c r="NCE543" s="66"/>
      <c r="NCF543" s="79"/>
      <c r="NCG543" s="109"/>
      <c r="NCH543" s="479"/>
      <c r="NCI543" s="78"/>
      <c r="NCJ543" s="144"/>
      <c r="NCK543" s="75"/>
      <c r="NCL543" s="66"/>
      <c r="NCM543" s="66"/>
      <c r="NCN543" s="79"/>
      <c r="NCO543" s="109"/>
      <c r="NCP543" s="479"/>
      <c r="NCQ543" s="78"/>
      <c r="NCR543" s="144"/>
      <c r="NCS543" s="75"/>
      <c r="NCT543" s="66"/>
      <c r="NCU543" s="66"/>
      <c r="NCV543" s="79"/>
      <c r="NCW543" s="109"/>
      <c r="NCX543" s="479"/>
      <c r="NCY543" s="78"/>
      <c r="NCZ543" s="144"/>
      <c r="NDA543" s="75"/>
      <c r="NDB543" s="66"/>
      <c r="NDC543" s="66"/>
      <c r="NDD543" s="79"/>
      <c r="NDE543" s="109"/>
      <c r="NDF543" s="479"/>
      <c r="NDG543" s="78"/>
      <c r="NDH543" s="144"/>
      <c r="NDI543" s="75"/>
      <c r="NDJ543" s="66"/>
      <c r="NDK543" s="66"/>
      <c r="NDL543" s="79"/>
      <c r="NDM543" s="109"/>
      <c r="NDN543" s="479"/>
      <c r="NDO543" s="78"/>
      <c r="NDP543" s="144"/>
      <c r="NDQ543" s="75"/>
      <c r="NDR543" s="66"/>
      <c r="NDS543" s="66"/>
      <c r="NDT543" s="79"/>
      <c r="NDU543" s="109"/>
      <c r="NDV543" s="479"/>
      <c r="NDW543" s="78"/>
      <c r="NDX543" s="144"/>
      <c r="NDY543" s="75"/>
      <c r="NDZ543" s="66"/>
      <c r="NEA543" s="66"/>
      <c r="NEB543" s="79"/>
      <c r="NEC543" s="109"/>
      <c r="NED543" s="479"/>
      <c r="NEE543" s="78"/>
      <c r="NEF543" s="144"/>
      <c r="NEG543" s="75"/>
      <c r="NEH543" s="66"/>
      <c r="NEI543" s="66"/>
      <c r="NEJ543" s="79"/>
      <c r="NEK543" s="109"/>
      <c r="NEL543" s="479"/>
      <c r="NEM543" s="78"/>
      <c r="NEN543" s="144"/>
      <c r="NEO543" s="75"/>
      <c r="NEP543" s="66"/>
      <c r="NEQ543" s="66"/>
      <c r="NER543" s="79"/>
      <c r="NES543" s="109"/>
      <c r="NET543" s="479"/>
      <c r="NEU543" s="78"/>
      <c r="NEV543" s="144"/>
      <c r="NEW543" s="75"/>
      <c r="NEX543" s="66"/>
      <c r="NEY543" s="66"/>
      <c r="NEZ543" s="79"/>
      <c r="NFA543" s="109"/>
      <c r="NFB543" s="479"/>
      <c r="NFC543" s="78"/>
      <c r="NFD543" s="144"/>
      <c r="NFE543" s="75"/>
      <c r="NFF543" s="66"/>
      <c r="NFG543" s="66"/>
      <c r="NFH543" s="79"/>
      <c r="NFI543" s="109"/>
      <c r="NFJ543" s="479"/>
      <c r="NFK543" s="78"/>
      <c r="NFL543" s="144"/>
      <c r="NFM543" s="75"/>
      <c r="NFN543" s="66"/>
      <c r="NFO543" s="66"/>
      <c r="NFP543" s="79"/>
      <c r="NFQ543" s="109"/>
      <c r="NFR543" s="479"/>
      <c r="NFS543" s="78"/>
      <c r="NFT543" s="144"/>
      <c r="NFU543" s="75"/>
      <c r="NFV543" s="66"/>
      <c r="NFW543" s="66"/>
      <c r="NFX543" s="79"/>
      <c r="NFY543" s="109"/>
      <c r="NFZ543" s="479"/>
      <c r="NGA543" s="78"/>
      <c r="NGB543" s="144"/>
      <c r="NGC543" s="75"/>
      <c r="NGD543" s="66"/>
      <c r="NGE543" s="66"/>
      <c r="NGF543" s="79"/>
      <c r="NGG543" s="109"/>
      <c r="NGH543" s="479"/>
      <c r="NGI543" s="78"/>
      <c r="NGJ543" s="144"/>
      <c r="NGK543" s="75"/>
      <c r="NGL543" s="66"/>
      <c r="NGM543" s="66"/>
      <c r="NGN543" s="79"/>
      <c r="NGO543" s="109"/>
      <c r="NGP543" s="479"/>
      <c r="NGQ543" s="78"/>
      <c r="NGR543" s="144"/>
      <c r="NGS543" s="75"/>
      <c r="NGT543" s="66"/>
      <c r="NGU543" s="66"/>
      <c r="NGV543" s="79"/>
      <c r="NGW543" s="109"/>
      <c r="NGX543" s="479"/>
      <c r="NGY543" s="78"/>
      <c r="NGZ543" s="144"/>
      <c r="NHA543" s="75"/>
      <c r="NHB543" s="66"/>
      <c r="NHC543" s="66"/>
      <c r="NHD543" s="79"/>
      <c r="NHE543" s="109"/>
      <c r="NHF543" s="479"/>
      <c r="NHG543" s="78"/>
      <c r="NHH543" s="144"/>
      <c r="NHI543" s="75"/>
      <c r="NHJ543" s="66"/>
      <c r="NHK543" s="66"/>
      <c r="NHL543" s="79"/>
      <c r="NHM543" s="109"/>
      <c r="NHN543" s="479"/>
      <c r="NHO543" s="78"/>
      <c r="NHP543" s="144"/>
      <c r="NHQ543" s="75"/>
      <c r="NHR543" s="66"/>
      <c r="NHS543" s="66"/>
      <c r="NHT543" s="79"/>
      <c r="NHU543" s="109"/>
      <c r="NHV543" s="479"/>
      <c r="NHW543" s="78"/>
      <c r="NHX543" s="144"/>
      <c r="NHY543" s="75"/>
      <c r="NHZ543" s="66"/>
      <c r="NIA543" s="66"/>
      <c r="NIB543" s="79"/>
      <c r="NIC543" s="109"/>
      <c r="NID543" s="479"/>
      <c r="NIE543" s="78"/>
      <c r="NIF543" s="144"/>
      <c r="NIG543" s="75"/>
      <c r="NIH543" s="66"/>
      <c r="NII543" s="66"/>
      <c r="NIJ543" s="79"/>
      <c r="NIK543" s="109"/>
      <c r="NIL543" s="479"/>
      <c r="NIM543" s="78"/>
      <c r="NIN543" s="144"/>
      <c r="NIO543" s="75"/>
      <c r="NIP543" s="66"/>
      <c r="NIQ543" s="66"/>
      <c r="NIR543" s="79"/>
      <c r="NIS543" s="109"/>
      <c r="NIT543" s="479"/>
      <c r="NIU543" s="78"/>
      <c r="NIV543" s="144"/>
      <c r="NIW543" s="75"/>
      <c r="NIX543" s="66"/>
      <c r="NIY543" s="66"/>
      <c r="NIZ543" s="79"/>
      <c r="NJA543" s="109"/>
      <c r="NJB543" s="479"/>
      <c r="NJC543" s="78"/>
      <c r="NJD543" s="144"/>
      <c r="NJE543" s="75"/>
      <c r="NJF543" s="66"/>
      <c r="NJG543" s="66"/>
      <c r="NJH543" s="79"/>
      <c r="NJI543" s="109"/>
      <c r="NJJ543" s="479"/>
      <c r="NJK543" s="78"/>
      <c r="NJL543" s="144"/>
      <c r="NJM543" s="75"/>
      <c r="NJN543" s="66"/>
      <c r="NJO543" s="66"/>
      <c r="NJP543" s="79"/>
      <c r="NJQ543" s="109"/>
      <c r="NJR543" s="479"/>
      <c r="NJS543" s="78"/>
      <c r="NJT543" s="144"/>
      <c r="NJU543" s="75"/>
      <c r="NJV543" s="66"/>
      <c r="NJW543" s="66"/>
      <c r="NJX543" s="79"/>
      <c r="NJY543" s="109"/>
      <c r="NJZ543" s="479"/>
      <c r="NKA543" s="78"/>
      <c r="NKB543" s="144"/>
      <c r="NKC543" s="75"/>
      <c r="NKD543" s="66"/>
      <c r="NKE543" s="66"/>
      <c r="NKF543" s="79"/>
      <c r="NKG543" s="109"/>
      <c r="NKH543" s="479"/>
      <c r="NKI543" s="78"/>
      <c r="NKJ543" s="144"/>
      <c r="NKK543" s="75"/>
      <c r="NKL543" s="66"/>
      <c r="NKM543" s="66"/>
      <c r="NKN543" s="79"/>
      <c r="NKO543" s="109"/>
      <c r="NKP543" s="479"/>
      <c r="NKQ543" s="78"/>
      <c r="NKR543" s="144"/>
      <c r="NKS543" s="75"/>
      <c r="NKT543" s="66"/>
      <c r="NKU543" s="66"/>
      <c r="NKV543" s="79"/>
      <c r="NKW543" s="109"/>
      <c r="NKX543" s="479"/>
      <c r="NKY543" s="78"/>
      <c r="NKZ543" s="144"/>
      <c r="NLA543" s="75"/>
      <c r="NLB543" s="66"/>
      <c r="NLC543" s="66"/>
      <c r="NLD543" s="79"/>
      <c r="NLE543" s="109"/>
      <c r="NLF543" s="479"/>
      <c r="NLG543" s="78"/>
      <c r="NLH543" s="144"/>
      <c r="NLI543" s="75"/>
      <c r="NLJ543" s="66"/>
      <c r="NLK543" s="66"/>
      <c r="NLL543" s="79"/>
      <c r="NLM543" s="109"/>
      <c r="NLN543" s="479"/>
      <c r="NLO543" s="78"/>
      <c r="NLP543" s="144"/>
      <c r="NLQ543" s="75"/>
      <c r="NLR543" s="66"/>
      <c r="NLS543" s="66"/>
      <c r="NLT543" s="79"/>
      <c r="NLU543" s="109"/>
      <c r="NLV543" s="479"/>
      <c r="NLW543" s="78"/>
      <c r="NLX543" s="144"/>
      <c r="NLY543" s="75"/>
      <c r="NLZ543" s="66"/>
      <c r="NMA543" s="66"/>
      <c r="NMB543" s="79"/>
      <c r="NMC543" s="109"/>
      <c r="NMD543" s="479"/>
      <c r="NME543" s="78"/>
      <c r="NMF543" s="144"/>
      <c r="NMG543" s="75"/>
      <c r="NMH543" s="66"/>
      <c r="NMI543" s="66"/>
      <c r="NMJ543" s="79"/>
      <c r="NMK543" s="109"/>
      <c r="NML543" s="479"/>
      <c r="NMM543" s="78"/>
      <c r="NMN543" s="144"/>
      <c r="NMO543" s="75"/>
      <c r="NMP543" s="66"/>
      <c r="NMQ543" s="66"/>
      <c r="NMR543" s="79"/>
      <c r="NMS543" s="109"/>
      <c r="NMT543" s="479"/>
      <c r="NMU543" s="78"/>
      <c r="NMV543" s="144"/>
      <c r="NMW543" s="75"/>
      <c r="NMX543" s="66"/>
      <c r="NMY543" s="66"/>
      <c r="NMZ543" s="79"/>
      <c r="NNA543" s="109"/>
      <c r="NNB543" s="479"/>
      <c r="NNC543" s="78"/>
      <c r="NND543" s="144"/>
      <c r="NNE543" s="75"/>
      <c r="NNF543" s="66"/>
      <c r="NNG543" s="66"/>
      <c r="NNH543" s="79"/>
      <c r="NNI543" s="109"/>
      <c r="NNJ543" s="479"/>
      <c r="NNK543" s="78"/>
      <c r="NNL543" s="144"/>
      <c r="NNM543" s="75"/>
      <c r="NNN543" s="66"/>
      <c r="NNO543" s="66"/>
      <c r="NNP543" s="79"/>
      <c r="NNQ543" s="109"/>
      <c r="NNR543" s="479"/>
      <c r="NNS543" s="78"/>
      <c r="NNT543" s="144"/>
      <c r="NNU543" s="75"/>
      <c r="NNV543" s="66"/>
      <c r="NNW543" s="66"/>
      <c r="NNX543" s="79"/>
      <c r="NNY543" s="109"/>
      <c r="NNZ543" s="479"/>
      <c r="NOA543" s="78"/>
      <c r="NOB543" s="144"/>
      <c r="NOC543" s="75"/>
      <c r="NOD543" s="66"/>
      <c r="NOE543" s="66"/>
      <c r="NOF543" s="79"/>
      <c r="NOG543" s="109"/>
      <c r="NOH543" s="479"/>
      <c r="NOI543" s="78"/>
      <c r="NOJ543" s="144"/>
      <c r="NOK543" s="75"/>
      <c r="NOL543" s="66"/>
      <c r="NOM543" s="66"/>
      <c r="NON543" s="79"/>
      <c r="NOO543" s="109"/>
      <c r="NOP543" s="479"/>
      <c r="NOQ543" s="78"/>
      <c r="NOR543" s="144"/>
      <c r="NOS543" s="75"/>
      <c r="NOT543" s="66"/>
      <c r="NOU543" s="66"/>
      <c r="NOV543" s="79"/>
      <c r="NOW543" s="109"/>
      <c r="NOX543" s="479"/>
      <c r="NOY543" s="78"/>
      <c r="NOZ543" s="144"/>
      <c r="NPA543" s="75"/>
      <c r="NPB543" s="66"/>
      <c r="NPC543" s="66"/>
      <c r="NPD543" s="79"/>
      <c r="NPE543" s="109"/>
      <c r="NPF543" s="479"/>
      <c r="NPG543" s="78"/>
      <c r="NPH543" s="144"/>
      <c r="NPI543" s="75"/>
      <c r="NPJ543" s="66"/>
      <c r="NPK543" s="66"/>
      <c r="NPL543" s="79"/>
      <c r="NPM543" s="109"/>
      <c r="NPN543" s="479"/>
      <c r="NPO543" s="78"/>
      <c r="NPP543" s="144"/>
      <c r="NPQ543" s="75"/>
      <c r="NPR543" s="66"/>
      <c r="NPS543" s="66"/>
      <c r="NPT543" s="79"/>
      <c r="NPU543" s="109"/>
      <c r="NPV543" s="479"/>
      <c r="NPW543" s="78"/>
      <c r="NPX543" s="144"/>
      <c r="NPY543" s="75"/>
      <c r="NPZ543" s="66"/>
      <c r="NQA543" s="66"/>
      <c r="NQB543" s="79"/>
      <c r="NQC543" s="109"/>
      <c r="NQD543" s="479"/>
      <c r="NQE543" s="78"/>
      <c r="NQF543" s="144"/>
      <c r="NQG543" s="75"/>
      <c r="NQH543" s="66"/>
      <c r="NQI543" s="66"/>
      <c r="NQJ543" s="79"/>
      <c r="NQK543" s="109"/>
      <c r="NQL543" s="479"/>
      <c r="NQM543" s="78"/>
      <c r="NQN543" s="144"/>
      <c r="NQO543" s="75"/>
      <c r="NQP543" s="66"/>
      <c r="NQQ543" s="66"/>
      <c r="NQR543" s="79"/>
      <c r="NQS543" s="109"/>
      <c r="NQT543" s="479"/>
      <c r="NQU543" s="78"/>
      <c r="NQV543" s="144"/>
      <c r="NQW543" s="75"/>
      <c r="NQX543" s="66"/>
      <c r="NQY543" s="66"/>
      <c r="NQZ543" s="79"/>
      <c r="NRA543" s="109"/>
      <c r="NRB543" s="479"/>
      <c r="NRC543" s="78"/>
      <c r="NRD543" s="144"/>
      <c r="NRE543" s="75"/>
      <c r="NRF543" s="66"/>
      <c r="NRG543" s="66"/>
      <c r="NRH543" s="79"/>
      <c r="NRI543" s="109"/>
      <c r="NRJ543" s="479"/>
      <c r="NRK543" s="78"/>
      <c r="NRL543" s="144"/>
      <c r="NRM543" s="75"/>
      <c r="NRN543" s="66"/>
      <c r="NRO543" s="66"/>
      <c r="NRP543" s="79"/>
      <c r="NRQ543" s="109"/>
      <c r="NRR543" s="479"/>
      <c r="NRS543" s="78"/>
      <c r="NRT543" s="144"/>
      <c r="NRU543" s="75"/>
      <c r="NRV543" s="66"/>
      <c r="NRW543" s="66"/>
      <c r="NRX543" s="79"/>
      <c r="NRY543" s="109"/>
      <c r="NRZ543" s="479"/>
      <c r="NSA543" s="78"/>
      <c r="NSB543" s="144"/>
      <c r="NSC543" s="75"/>
      <c r="NSD543" s="66"/>
      <c r="NSE543" s="66"/>
      <c r="NSF543" s="79"/>
      <c r="NSG543" s="109"/>
      <c r="NSH543" s="479"/>
      <c r="NSI543" s="78"/>
      <c r="NSJ543" s="144"/>
      <c r="NSK543" s="75"/>
      <c r="NSL543" s="66"/>
      <c r="NSM543" s="66"/>
      <c r="NSN543" s="79"/>
      <c r="NSO543" s="109"/>
      <c r="NSP543" s="479"/>
      <c r="NSQ543" s="78"/>
      <c r="NSR543" s="144"/>
      <c r="NSS543" s="75"/>
      <c r="NST543" s="66"/>
      <c r="NSU543" s="66"/>
      <c r="NSV543" s="79"/>
      <c r="NSW543" s="109"/>
      <c r="NSX543" s="479"/>
      <c r="NSY543" s="78"/>
      <c r="NSZ543" s="144"/>
      <c r="NTA543" s="75"/>
      <c r="NTB543" s="66"/>
      <c r="NTC543" s="66"/>
      <c r="NTD543" s="79"/>
      <c r="NTE543" s="109"/>
      <c r="NTF543" s="479"/>
      <c r="NTG543" s="78"/>
      <c r="NTH543" s="144"/>
      <c r="NTI543" s="75"/>
      <c r="NTJ543" s="66"/>
      <c r="NTK543" s="66"/>
      <c r="NTL543" s="79"/>
      <c r="NTM543" s="109"/>
      <c r="NTN543" s="479"/>
      <c r="NTO543" s="78"/>
      <c r="NTP543" s="144"/>
      <c r="NTQ543" s="75"/>
      <c r="NTR543" s="66"/>
      <c r="NTS543" s="66"/>
      <c r="NTT543" s="79"/>
      <c r="NTU543" s="109"/>
      <c r="NTV543" s="479"/>
      <c r="NTW543" s="78"/>
      <c r="NTX543" s="144"/>
      <c r="NTY543" s="75"/>
      <c r="NTZ543" s="66"/>
      <c r="NUA543" s="66"/>
      <c r="NUB543" s="79"/>
      <c r="NUC543" s="109"/>
      <c r="NUD543" s="479"/>
      <c r="NUE543" s="78"/>
      <c r="NUF543" s="144"/>
      <c r="NUG543" s="75"/>
      <c r="NUH543" s="66"/>
      <c r="NUI543" s="66"/>
      <c r="NUJ543" s="79"/>
      <c r="NUK543" s="109"/>
      <c r="NUL543" s="479"/>
      <c r="NUM543" s="78"/>
      <c r="NUN543" s="144"/>
      <c r="NUO543" s="75"/>
      <c r="NUP543" s="66"/>
      <c r="NUQ543" s="66"/>
      <c r="NUR543" s="79"/>
      <c r="NUS543" s="109"/>
      <c r="NUT543" s="479"/>
      <c r="NUU543" s="78"/>
      <c r="NUV543" s="144"/>
      <c r="NUW543" s="75"/>
      <c r="NUX543" s="66"/>
      <c r="NUY543" s="66"/>
      <c r="NUZ543" s="79"/>
      <c r="NVA543" s="109"/>
      <c r="NVB543" s="479"/>
      <c r="NVC543" s="78"/>
      <c r="NVD543" s="144"/>
      <c r="NVE543" s="75"/>
      <c r="NVF543" s="66"/>
      <c r="NVG543" s="66"/>
      <c r="NVH543" s="79"/>
      <c r="NVI543" s="109"/>
      <c r="NVJ543" s="479"/>
      <c r="NVK543" s="78"/>
      <c r="NVL543" s="144"/>
      <c r="NVM543" s="75"/>
      <c r="NVN543" s="66"/>
      <c r="NVO543" s="66"/>
      <c r="NVP543" s="79"/>
      <c r="NVQ543" s="109"/>
      <c r="NVR543" s="479"/>
      <c r="NVS543" s="78"/>
      <c r="NVT543" s="144"/>
      <c r="NVU543" s="75"/>
      <c r="NVV543" s="66"/>
      <c r="NVW543" s="66"/>
      <c r="NVX543" s="79"/>
      <c r="NVY543" s="109"/>
      <c r="NVZ543" s="479"/>
      <c r="NWA543" s="78"/>
      <c r="NWB543" s="144"/>
      <c r="NWC543" s="75"/>
      <c r="NWD543" s="66"/>
      <c r="NWE543" s="66"/>
      <c r="NWF543" s="79"/>
      <c r="NWG543" s="109"/>
      <c r="NWH543" s="479"/>
      <c r="NWI543" s="78"/>
      <c r="NWJ543" s="144"/>
      <c r="NWK543" s="75"/>
      <c r="NWL543" s="66"/>
      <c r="NWM543" s="66"/>
      <c r="NWN543" s="79"/>
      <c r="NWO543" s="109"/>
      <c r="NWP543" s="479"/>
      <c r="NWQ543" s="78"/>
      <c r="NWR543" s="144"/>
      <c r="NWS543" s="75"/>
      <c r="NWT543" s="66"/>
      <c r="NWU543" s="66"/>
      <c r="NWV543" s="79"/>
      <c r="NWW543" s="109"/>
      <c r="NWX543" s="479"/>
      <c r="NWY543" s="78"/>
      <c r="NWZ543" s="144"/>
      <c r="NXA543" s="75"/>
      <c r="NXB543" s="66"/>
      <c r="NXC543" s="66"/>
      <c r="NXD543" s="79"/>
      <c r="NXE543" s="109"/>
      <c r="NXF543" s="479"/>
      <c r="NXG543" s="78"/>
      <c r="NXH543" s="144"/>
      <c r="NXI543" s="75"/>
      <c r="NXJ543" s="66"/>
      <c r="NXK543" s="66"/>
      <c r="NXL543" s="79"/>
      <c r="NXM543" s="109"/>
      <c r="NXN543" s="479"/>
      <c r="NXO543" s="78"/>
      <c r="NXP543" s="144"/>
      <c r="NXQ543" s="75"/>
      <c r="NXR543" s="66"/>
      <c r="NXS543" s="66"/>
      <c r="NXT543" s="79"/>
      <c r="NXU543" s="109"/>
      <c r="NXV543" s="479"/>
      <c r="NXW543" s="78"/>
      <c r="NXX543" s="144"/>
      <c r="NXY543" s="75"/>
      <c r="NXZ543" s="66"/>
      <c r="NYA543" s="66"/>
      <c r="NYB543" s="79"/>
      <c r="NYC543" s="109"/>
      <c r="NYD543" s="479"/>
      <c r="NYE543" s="78"/>
      <c r="NYF543" s="144"/>
      <c r="NYG543" s="75"/>
      <c r="NYH543" s="66"/>
      <c r="NYI543" s="66"/>
      <c r="NYJ543" s="79"/>
      <c r="NYK543" s="109"/>
      <c r="NYL543" s="479"/>
      <c r="NYM543" s="78"/>
      <c r="NYN543" s="144"/>
      <c r="NYO543" s="75"/>
      <c r="NYP543" s="66"/>
      <c r="NYQ543" s="66"/>
      <c r="NYR543" s="79"/>
      <c r="NYS543" s="109"/>
      <c r="NYT543" s="479"/>
      <c r="NYU543" s="78"/>
      <c r="NYV543" s="144"/>
      <c r="NYW543" s="75"/>
      <c r="NYX543" s="66"/>
      <c r="NYY543" s="66"/>
      <c r="NYZ543" s="79"/>
      <c r="NZA543" s="109"/>
      <c r="NZB543" s="479"/>
      <c r="NZC543" s="78"/>
      <c r="NZD543" s="144"/>
      <c r="NZE543" s="75"/>
      <c r="NZF543" s="66"/>
      <c r="NZG543" s="66"/>
      <c r="NZH543" s="79"/>
      <c r="NZI543" s="109"/>
      <c r="NZJ543" s="479"/>
      <c r="NZK543" s="78"/>
      <c r="NZL543" s="144"/>
      <c r="NZM543" s="75"/>
      <c r="NZN543" s="66"/>
      <c r="NZO543" s="66"/>
      <c r="NZP543" s="79"/>
      <c r="NZQ543" s="109"/>
      <c r="NZR543" s="479"/>
      <c r="NZS543" s="78"/>
      <c r="NZT543" s="144"/>
      <c r="NZU543" s="75"/>
      <c r="NZV543" s="66"/>
      <c r="NZW543" s="66"/>
      <c r="NZX543" s="79"/>
      <c r="NZY543" s="109"/>
      <c r="NZZ543" s="479"/>
      <c r="OAA543" s="78"/>
      <c r="OAB543" s="144"/>
      <c r="OAC543" s="75"/>
      <c r="OAD543" s="66"/>
      <c r="OAE543" s="66"/>
      <c r="OAF543" s="79"/>
      <c r="OAG543" s="109"/>
      <c r="OAH543" s="479"/>
      <c r="OAI543" s="78"/>
      <c r="OAJ543" s="144"/>
      <c r="OAK543" s="75"/>
      <c r="OAL543" s="66"/>
      <c r="OAM543" s="66"/>
      <c r="OAN543" s="79"/>
      <c r="OAO543" s="109"/>
      <c r="OAP543" s="479"/>
      <c r="OAQ543" s="78"/>
      <c r="OAR543" s="144"/>
      <c r="OAS543" s="75"/>
      <c r="OAT543" s="66"/>
      <c r="OAU543" s="66"/>
      <c r="OAV543" s="79"/>
      <c r="OAW543" s="109"/>
      <c r="OAX543" s="479"/>
      <c r="OAY543" s="78"/>
      <c r="OAZ543" s="144"/>
      <c r="OBA543" s="75"/>
      <c r="OBB543" s="66"/>
      <c r="OBC543" s="66"/>
      <c r="OBD543" s="79"/>
      <c r="OBE543" s="109"/>
      <c r="OBF543" s="479"/>
      <c r="OBG543" s="78"/>
      <c r="OBH543" s="144"/>
      <c r="OBI543" s="75"/>
      <c r="OBJ543" s="66"/>
      <c r="OBK543" s="66"/>
      <c r="OBL543" s="79"/>
      <c r="OBM543" s="109"/>
      <c r="OBN543" s="479"/>
      <c r="OBO543" s="78"/>
      <c r="OBP543" s="144"/>
      <c r="OBQ543" s="75"/>
      <c r="OBR543" s="66"/>
      <c r="OBS543" s="66"/>
      <c r="OBT543" s="79"/>
      <c r="OBU543" s="109"/>
      <c r="OBV543" s="479"/>
      <c r="OBW543" s="78"/>
      <c r="OBX543" s="144"/>
      <c r="OBY543" s="75"/>
      <c r="OBZ543" s="66"/>
      <c r="OCA543" s="66"/>
      <c r="OCB543" s="79"/>
      <c r="OCC543" s="109"/>
      <c r="OCD543" s="479"/>
      <c r="OCE543" s="78"/>
      <c r="OCF543" s="144"/>
      <c r="OCG543" s="75"/>
      <c r="OCH543" s="66"/>
      <c r="OCI543" s="66"/>
      <c r="OCJ543" s="79"/>
      <c r="OCK543" s="109"/>
      <c r="OCL543" s="479"/>
      <c r="OCM543" s="78"/>
      <c r="OCN543" s="144"/>
      <c r="OCO543" s="75"/>
      <c r="OCP543" s="66"/>
      <c r="OCQ543" s="66"/>
      <c r="OCR543" s="79"/>
      <c r="OCS543" s="109"/>
      <c r="OCT543" s="479"/>
      <c r="OCU543" s="78"/>
      <c r="OCV543" s="144"/>
      <c r="OCW543" s="75"/>
      <c r="OCX543" s="66"/>
      <c r="OCY543" s="66"/>
      <c r="OCZ543" s="79"/>
      <c r="ODA543" s="109"/>
      <c r="ODB543" s="479"/>
      <c r="ODC543" s="78"/>
      <c r="ODD543" s="144"/>
      <c r="ODE543" s="75"/>
      <c r="ODF543" s="66"/>
      <c r="ODG543" s="66"/>
      <c r="ODH543" s="79"/>
      <c r="ODI543" s="109"/>
      <c r="ODJ543" s="479"/>
      <c r="ODK543" s="78"/>
      <c r="ODL543" s="144"/>
      <c r="ODM543" s="75"/>
      <c r="ODN543" s="66"/>
      <c r="ODO543" s="66"/>
      <c r="ODP543" s="79"/>
      <c r="ODQ543" s="109"/>
      <c r="ODR543" s="479"/>
      <c r="ODS543" s="78"/>
      <c r="ODT543" s="144"/>
      <c r="ODU543" s="75"/>
      <c r="ODV543" s="66"/>
      <c r="ODW543" s="66"/>
      <c r="ODX543" s="79"/>
      <c r="ODY543" s="109"/>
      <c r="ODZ543" s="479"/>
      <c r="OEA543" s="78"/>
      <c r="OEB543" s="144"/>
      <c r="OEC543" s="75"/>
      <c r="OED543" s="66"/>
      <c r="OEE543" s="66"/>
      <c r="OEF543" s="79"/>
      <c r="OEG543" s="109"/>
      <c r="OEH543" s="479"/>
      <c r="OEI543" s="78"/>
      <c r="OEJ543" s="144"/>
      <c r="OEK543" s="75"/>
      <c r="OEL543" s="66"/>
      <c r="OEM543" s="66"/>
      <c r="OEN543" s="79"/>
      <c r="OEO543" s="109"/>
      <c r="OEP543" s="479"/>
      <c r="OEQ543" s="78"/>
      <c r="OER543" s="144"/>
      <c r="OES543" s="75"/>
      <c r="OET543" s="66"/>
      <c r="OEU543" s="66"/>
      <c r="OEV543" s="79"/>
      <c r="OEW543" s="109"/>
      <c r="OEX543" s="479"/>
      <c r="OEY543" s="78"/>
      <c r="OEZ543" s="144"/>
      <c r="OFA543" s="75"/>
      <c r="OFB543" s="66"/>
      <c r="OFC543" s="66"/>
      <c r="OFD543" s="79"/>
      <c r="OFE543" s="109"/>
      <c r="OFF543" s="479"/>
      <c r="OFG543" s="78"/>
      <c r="OFH543" s="144"/>
      <c r="OFI543" s="75"/>
      <c r="OFJ543" s="66"/>
      <c r="OFK543" s="66"/>
      <c r="OFL543" s="79"/>
      <c r="OFM543" s="109"/>
      <c r="OFN543" s="479"/>
      <c r="OFO543" s="78"/>
      <c r="OFP543" s="144"/>
      <c r="OFQ543" s="75"/>
      <c r="OFR543" s="66"/>
      <c r="OFS543" s="66"/>
      <c r="OFT543" s="79"/>
      <c r="OFU543" s="109"/>
      <c r="OFV543" s="479"/>
      <c r="OFW543" s="78"/>
      <c r="OFX543" s="144"/>
      <c r="OFY543" s="75"/>
      <c r="OFZ543" s="66"/>
      <c r="OGA543" s="66"/>
      <c r="OGB543" s="79"/>
      <c r="OGC543" s="109"/>
      <c r="OGD543" s="479"/>
      <c r="OGE543" s="78"/>
      <c r="OGF543" s="144"/>
      <c r="OGG543" s="75"/>
      <c r="OGH543" s="66"/>
      <c r="OGI543" s="66"/>
      <c r="OGJ543" s="79"/>
      <c r="OGK543" s="109"/>
      <c r="OGL543" s="479"/>
      <c r="OGM543" s="78"/>
      <c r="OGN543" s="144"/>
      <c r="OGO543" s="75"/>
      <c r="OGP543" s="66"/>
      <c r="OGQ543" s="66"/>
      <c r="OGR543" s="79"/>
      <c r="OGS543" s="109"/>
      <c r="OGT543" s="479"/>
      <c r="OGU543" s="78"/>
      <c r="OGV543" s="144"/>
      <c r="OGW543" s="75"/>
      <c r="OGX543" s="66"/>
      <c r="OGY543" s="66"/>
      <c r="OGZ543" s="79"/>
      <c r="OHA543" s="109"/>
      <c r="OHB543" s="479"/>
      <c r="OHC543" s="78"/>
      <c r="OHD543" s="144"/>
      <c r="OHE543" s="75"/>
      <c r="OHF543" s="66"/>
      <c r="OHG543" s="66"/>
      <c r="OHH543" s="79"/>
      <c r="OHI543" s="109"/>
      <c r="OHJ543" s="479"/>
      <c r="OHK543" s="78"/>
      <c r="OHL543" s="144"/>
      <c r="OHM543" s="75"/>
      <c r="OHN543" s="66"/>
      <c r="OHO543" s="66"/>
      <c r="OHP543" s="79"/>
      <c r="OHQ543" s="109"/>
      <c r="OHR543" s="479"/>
      <c r="OHS543" s="78"/>
      <c r="OHT543" s="144"/>
      <c r="OHU543" s="75"/>
      <c r="OHV543" s="66"/>
      <c r="OHW543" s="66"/>
      <c r="OHX543" s="79"/>
      <c r="OHY543" s="109"/>
      <c r="OHZ543" s="479"/>
      <c r="OIA543" s="78"/>
      <c r="OIB543" s="144"/>
      <c r="OIC543" s="75"/>
      <c r="OID543" s="66"/>
      <c r="OIE543" s="66"/>
      <c r="OIF543" s="79"/>
      <c r="OIG543" s="109"/>
      <c r="OIH543" s="479"/>
      <c r="OII543" s="78"/>
      <c r="OIJ543" s="144"/>
      <c r="OIK543" s="75"/>
      <c r="OIL543" s="66"/>
      <c r="OIM543" s="66"/>
      <c r="OIN543" s="79"/>
      <c r="OIO543" s="109"/>
      <c r="OIP543" s="479"/>
      <c r="OIQ543" s="78"/>
      <c r="OIR543" s="144"/>
      <c r="OIS543" s="75"/>
      <c r="OIT543" s="66"/>
      <c r="OIU543" s="66"/>
      <c r="OIV543" s="79"/>
      <c r="OIW543" s="109"/>
      <c r="OIX543" s="479"/>
      <c r="OIY543" s="78"/>
      <c r="OIZ543" s="144"/>
      <c r="OJA543" s="75"/>
      <c r="OJB543" s="66"/>
      <c r="OJC543" s="66"/>
      <c r="OJD543" s="79"/>
      <c r="OJE543" s="109"/>
      <c r="OJF543" s="479"/>
      <c r="OJG543" s="78"/>
      <c r="OJH543" s="144"/>
      <c r="OJI543" s="75"/>
      <c r="OJJ543" s="66"/>
      <c r="OJK543" s="66"/>
      <c r="OJL543" s="79"/>
      <c r="OJM543" s="109"/>
      <c r="OJN543" s="479"/>
      <c r="OJO543" s="78"/>
      <c r="OJP543" s="144"/>
      <c r="OJQ543" s="75"/>
      <c r="OJR543" s="66"/>
      <c r="OJS543" s="66"/>
      <c r="OJT543" s="79"/>
      <c r="OJU543" s="109"/>
      <c r="OJV543" s="479"/>
      <c r="OJW543" s="78"/>
      <c r="OJX543" s="144"/>
      <c r="OJY543" s="75"/>
      <c r="OJZ543" s="66"/>
      <c r="OKA543" s="66"/>
      <c r="OKB543" s="79"/>
      <c r="OKC543" s="109"/>
      <c r="OKD543" s="479"/>
      <c r="OKE543" s="78"/>
      <c r="OKF543" s="144"/>
      <c r="OKG543" s="75"/>
      <c r="OKH543" s="66"/>
      <c r="OKI543" s="66"/>
      <c r="OKJ543" s="79"/>
      <c r="OKK543" s="109"/>
      <c r="OKL543" s="479"/>
      <c r="OKM543" s="78"/>
      <c r="OKN543" s="144"/>
      <c r="OKO543" s="75"/>
      <c r="OKP543" s="66"/>
      <c r="OKQ543" s="66"/>
      <c r="OKR543" s="79"/>
      <c r="OKS543" s="109"/>
      <c r="OKT543" s="479"/>
      <c r="OKU543" s="78"/>
      <c r="OKV543" s="144"/>
      <c r="OKW543" s="75"/>
      <c r="OKX543" s="66"/>
      <c r="OKY543" s="66"/>
      <c r="OKZ543" s="79"/>
      <c r="OLA543" s="109"/>
      <c r="OLB543" s="479"/>
      <c r="OLC543" s="78"/>
      <c r="OLD543" s="144"/>
      <c r="OLE543" s="75"/>
      <c r="OLF543" s="66"/>
      <c r="OLG543" s="66"/>
      <c r="OLH543" s="79"/>
      <c r="OLI543" s="109"/>
      <c r="OLJ543" s="479"/>
      <c r="OLK543" s="78"/>
      <c r="OLL543" s="144"/>
      <c r="OLM543" s="75"/>
      <c r="OLN543" s="66"/>
      <c r="OLO543" s="66"/>
      <c r="OLP543" s="79"/>
      <c r="OLQ543" s="109"/>
      <c r="OLR543" s="479"/>
      <c r="OLS543" s="78"/>
      <c r="OLT543" s="144"/>
      <c r="OLU543" s="75"/>
      <c r="OLV543" s="66"/>
      <c r="OLW543" s="66"/>
      <c r="OLX543" s="79"/>
      <c r="OLY543" s="109"/>
      <c r="OLZ543" s="479"/>
      <c r="OMA543" s="78"/>
      <c r="OMB543" s="144"/>
      <c r="OMC543" s="75"/>
      <c r="OMD543" s="66"/>
      <c r="OME543" s="66"/>
      <c r="OMF543" s="79"/>
      <c r="OMG543" s="109"/>
      <c r="OMH543" s="479"/>
      <c r="OMI543" s="78"/>
      <c r="OMJ543" s="144"/>
      <c r="OMK543" s="75"/>
      <c r="OML543" s="66"/>
      <c r="OMM543" s="66"/>
      <c r="OMN543" s="79"/>
      <c r="OMO543" s="109"/>
      <c r="OMP543" s="479"/>
      <c r="OMQ543" s="78"/>
      <c r="OMR543" s="144"/>
      <c r="OMS543" s="75"/>
      <c r="OMT543" s="66"/>
      <c r="OMU543" s="66"/>
      <c r="OMV543" s="79"/>
      <c r="OMW543" s="109"/>
      <c r="OMX543" s="479"/>
      <c r="OMY543" s="78"/>
      <c r="OMZ543" s="144"/>
      <c r="ONA543" s="75"/>
      <c r="ONB543" s="66"/>
      <c r="ONC543" s="66"/>
      <c r="OND543" s="79"/>
      <c r="ONE543" s="109"/>
      <c r="ONF543" s="479"/>
      <c r="ONG543" s="78"/>
      <c r="ONH543" s="144"/>
      <c r="ONI543" s="75"/>
      <c r="ONJ543" s="66"/>
      <c r="ONK543" s="66"/>
      <c r="ONL543" s="79"/>
      <c r="ONM543" s="109"/>
      <c r="ONN543" s="479"/>
      <c r="ONO543" s="78"/>
      <c r="ONP543" s="144"/>
      <c r="ONQ543" s="75"/>
      <c r="ONR543" s="66"/>
      <c r="ONS543" s="66"/>
      <c r="ONT543" s="79"/>
      <c r="ONU543" s="109"/>
      <c r="ONV543" s="479"/>
      <c r="ONW543" s="78"/>
      <c r="ONX543" s="144"/>
      <c r="ONY543" s="75"/>
      <c r="ONZ543" s="66"/>
      <c r="OOA543" s="66"/>
      <c r="OOB543" s="79"/>
      <c r="OOC543" s="109"/>
      <c r="OOD543" s="479"/>
      <c r="OOE543" s="78"/>
      <c r="OOF543" s="144"/>
      <c r="OOG543" s="75"/>
      <c r="OOH543" s="66"/>
      <c r="OOI543" s="66"/>
      <c r="OOJ543" s="79"/>
      <c r="OOK543" s="109"/>
      <c r="OOL543" s="479"/>
      <c r="OOM543" s="78"/>
      <c r="OON543" s="144"/>
      <c r="OOO543" s="75"/>
      <c r="OOP543" s="66"/>
      <c r="OOQ543" s="66"/>
      <c r="OOR543" s="79"/>
      <c r="OOS543" s="109"/>
      <c r="OOT543" s="479"/>
      <c r="OOU543" s="78"/>
      <c r="OOV543" s="144"/>
      <c r="OOW543" s="75"/>
      <c r="OOX543" s="66"/>
      <c r="OOY543" s="66"/>
      <c r="OOZ543" s="79"/>
      <c r="OPA543" s="109"/>
      <c r="OPB543" s="479"/>
      <c r="OPC543" s="78"/>
      <c r="OPD543" s="144"/>
      <c r="OPE543" s="75"/>
      <c r="OPF543" s="66"/>
      <c r="OPG543" s="66"/>
      <c r="OPH543" s="79"/>
      <c r="OPI543" s="109"/>
      <c r="OPJ543" s="479"/>
      <c r="OPK543" s="78"/>
      <c r="OPL543" s="144"/>
      <c r="OPM543" s="75"/>
      <c r="OPN543" s="66"/>
      <c r="OPO543" s="66"/>
      <c r="OPP543" s="79"/>
      <c r="OPQ543" s="109"/>
      <c r="OPR543" s="479"/>
      <c r="OPS543" s="78"/>
      <c r="OPT543" s="144"/>
      <c r="OPU543" s="75"/>
      <c r="OPV543" s="66"/>
      <c r="OPW543" s="66"/>
      <c r="OPX543" s="79"/>
      <c r="OPY543" s="109"/>
      <c r="OPZ543" s="479"/>
      <c r="OQA543" s="78"/>
      <c r="OQB543" s="144"/>
      <c r="OQC543" s="75"/>
      <c r="OQD543" s="66"/>
      <c r="OQE543" s="66"/>
      <c r="OQF543" s="79"/>
      <c r="OQG543" s="109"/>
      <c r="OQH543" s="479"/>
      <c r="OQI543" s="78"/>
      <c r="OQJ543" s="144"/>
      <c r="OQK543" s="75"/>
      <c r="OQL543" s="66"/>
      <c r="OQM543" s="66"/>
      <c r="OQN543" s="79"/>
      <c r="OQO543" s="109"/>
      <c r="OQP543" s="479"/>
      <c r="OQQ543" s="78"/>
      <c r="OQR543" s="144"/>
      <c r="OQS543" s="75"/>
      <c r="OQT543" s="66"/>
      <c r="OQU543" s="66"/>
      <c r="OQV543" s="79"/>
      <c r="OQW543" s="109"/>
      <c r="OQX543" s="479"/>
      <c r="OQY543" s="78"/>
      <c r="OQZ543" s="144"/>
      <c r="ORA543" s="75"/>
      <c r="ORB543" s="66"/>
      <c r="ORC543" s="66"/>
      <c r="ORD543" s="79"/>
      <c r="ORE543" s="109"/>
      <c r="ORF543" s="479"/>
      <c r="ORG543" s="78"/>
      <c r="ORH543" s="144"/>
      <c r="ORI543" s="75"/>
      <c r="ORJ543" s="66"/>
      <c r="ORK543" s="66"/>
      <c r="ORL543" s="79"/>
      <c r="ORM543" s="109"/>
      <c r="ORN543" s="479"/>
      <c r="ORO543" s="78"/>
      <c r="ORP543" s="144"/>
      <c r="ORQ543" s="75"/>
      <c r="ORR543" s="66"/>
      <c r="ORS543" s="66"/>
      <c r="ORT543" s="79"/>
      <c r="ORU543" s="109"/>
      <c r="ORV543" s="479"/>
      <c r="ORW543" s="78"/>
      <c r="ORX543" s="144"/>
      <c r="ORY543" s="75"/>
      <c r="ORZ543" s="66"/>
      <c r="OSA543" s="66"/>
      <c r="OSB543" s="79"/>
      <c r="OSC543" s="109"/>
      <c r="OSD543" s="479"/>
      <c r="OSE543" s="78"/>
      <c r="OSF543" s="144"/>
      <c r="OSG543" s="75"/>
      <c r="OSH543" s="66"/>
      <c r="OSI543" s="66"/>
      <c r="OSJ543" s="79"/>
      <c r="OSK543" s="109"/>
      <c r="OSL543" s="479"/>
      <c r="OSM543" s="78"/>
      <c r="OSN543" s="144"/>
      <c r="OSO543" s="75"/>
      <c r="OSP543" s="66"/>
      <c r="OSQ543" s="66"/>
      <c r="OSR543" s="79"/>
      <c r="OSS543" s="109"/>
      <c r="OST543" s="479"/>
      <c r="OSU543" s="78"/>
      <c r="OSV543" s="144"/>
      <c r="OSW543" s="75"/>
      <c r="OSX543" s="66"/>
      <c r="OSY543" s="66"/>
      <c r="OSZ543" s="79"/>
      <c r="OTA543" s="109"/>
      <c r="OTB543" s="479"/>
      <c r="OTC543" s="78"/>
      <c r="OTD543" s="144"/>
      <c r="OTE543" s="75"/>
      <c r="OTF543" s="66"/>
      <c r="OTG543" s="66"/>
      <c r="OTH543" s="79"/>
      <c r="OTI543" s="109"/>
      <c r="OTJ543" s="479"/>
      <c r="OTK543" s="78"/>
      <c r="OTL543" s="144"/>
      <c r="OTM543" s="75"/>
      <c r="OTN543" s="66"/>
      <c r="OTO543" s="66"/>
      <c r="OTP543" s="79"/>
      <c r="OTQ543" s="109"/>
      <c r="OTR543" s="479"/>
      <c r="OTS543" s="78"/>
      <c r="OTT543" s="144"/>
      <c r="OTU543" s="75"/>
      <c r="OTV543" s="66"/>
      <c r="OTW543" s="66"/>
      <c r="OTX543" s="79"/>
      <c r="OTY543" s="109"/>
      <c r="OTZ543" s="479"/>
      <c r="OUA543" s="78"/>
      <c r="OUB543" s="144"/>
      <c r="OUC543" s="75"/>
      <c r="OUD543" s="66"/>
      <c r="OUE543" s="66"/>
      <c r="OUF543" s="79"/>
      <c r="OUG543" s="109"/>
      <c r="OUH543" s="479"/>
      <c r="OUI543" s="78"/>
      <c r="OUJ543" s="144"/>
      <c r="OUK543" s="75"/>
      <c r="OUL543" s="66"/>
      <c r="OUM543" s="66"/>
      <c r="OUN543" s="79"/>
      <c r="OUO543" s="109"/>
      <c r="OUP543" s="479"/>
      <c r="OUQ543" s="78"/>
      <c r="OUR543" s="144"/>
      <c r="OUS543" s="75"/>
      <c r="OUT543" s="66"/>
      <c r="OUU543" s="66"/>
      <c r="OUV543" s="79"/>
      <c r="OUW543" s="109"/>
      <c r="OUX543" s="479"/>
      <c r="OUY543" s="78"/>
      <c r="OUZ543" s="144"/>
      <c r="OVA543" s="75"/>
      <c r="OVB543" s="66"/>
      <c r="OVC543" s="66"/>
      <c r="OVD543" s="79"/>
      <c r="OVE543" s="109"/>
      <c r="OVF543" s="479"/>
      <c r="OVG543" s="78"/>
      <c r="OVH543" s="144"/>
      <c r="OVI543" s="75"/>
      <c r="OVJ543" s="66"/>
      <c r="OVK543" s="66"/>
      <c r="OVL543" s="79"/>
      <c r="OVM543" s="109"/>
      <c r="OVN543" s="479"/>
      <c r="OVO543" s="78"/>
      <c r="OVP543" s="144"/>
      <c r="OVQ543" s="75"/>
      <c r="OVR543" s="66"/>
      <c r="OVS543" s="66"/>
      <c r="OVT543" s="79"/>
      <c r="OVU543" s="109"/>
      <c r="OVV543" s="479"/>
      <c r="OVW543" s="78"/>
      <c r="OVX543" s="144"/>
      <c r="OVY543" s="75"/>
      <c r="OVZ543" s="66"/>
      <c r="OWA543" s="66"/>
      <c r="OWB543" s="79"/>
      <c r="OWC543" s="109"/>
      <c r="OWD543" s="479"/>
      <c r="OWE543" s="78"/>
      <c r="OWF543" s="144"/>
      <c r="OWG543" s="75"/>
      <c r="OWH543" s="66"/>
      <c r="OWI543" s="66"/>
      <c r="OWJ543" s="79"/>
      <c r="OWK543" s="109"/>
      <c r="OWL543" s="479"/>
      <c r="OWM543" s="78"/>
      <c r="OWN543" s="144"/>
      <c r="OWO543" s="75"/>
      <c r="OWP543" s="66"/>
      <c r="OWQ543" s="66"/>
      <c r="OWR543" s="79"/>
      <c r="OWS543" s="109"/>
      <c r="OWT543" s="479"/>
      <c r="OWU543" s="78"/>
      <c r="OWV543" s="144"/>
      <c r="OWW543" s="75"/>
      <c r="OWX543" s="66"/>
      <c r="OWY543" s="66"/>
      <c r="OWZ543" s="79"/>
      <c r="OXA543" s="109"/>
      <c r="OXB543" s="479"/>
      <c r="OXC543" s="78"/>
      <c r="OXD543" s="144"/>
      <c r="OXE543" s="75"/>
      <c r="OXF543" s="66"/>
      <c r="OXG543" s="66"/>
      <c r="OXH543" s="79"/>
      <c r="OXI543" s="109"/>
      <c r="OXJ543" s="479"/>
      <c r="OXK543" s="78"/>
      <c r="OXL543" s="144"/>
      <c r="OXM543" s="75"/>
      <c r="OXN543" s="66"/>
      <c r="OXO543" s="66"/>
      <c r="OXP543" s="79"/>
      <c r="OXQ543" s="109"/>
      <c r="OXR543" s="479"/>
      <c r="OXS543" s="78"/>
      <c r="OXT543" s="144"/>
      <c r="OXU543" s="75"/>
      <c r="OXV543" s="66"/>
      <c r="OXW543" s="66"/>
      <c r="OXX543" s="79"/>
      <c r="OXY543" s="109"/>
      <c r="OXZ543" s="479"/>
      <c r="OYA543" s="78"/>
      <c r="OYB543" s="144"/>
      <c r="OYC543" s="75"/>
      <c r="OYD543" s="66"/>
      <c r="OYE543" s="66"/>
      <c r="OYF543" s="79"/>
      <c r="OYG543" s="109"/>
      <c r="OYH543" s="479"/>
      <c r="OYI543" s="78"/>
      <c r="OYJ543" s="144"/>
      <c r="OYK543" s="75"/>
      <c r="OYL543" s="66"/>
      <c r="OYM543" s="66"/>
      <c r="OYN543" s="79"/>
      <c r="OYO543" s="109"/>
      <c r="OYP543" s="479"/>
      <c r="OYQ543" s="78"/>
      <c r="OYR543" s="144"/>
      <c r="OYS543" s="75"/>
      <c r="OYT543" s="66"/>
      <c r="OYU543" s="66"/>
      <c r="OYV543" s="79"/>
      <c r="OYW543" s="109"/>
      <c r="OYX543" s="479"/>
      <c r="OYY543" s="78"/>
      <c r="OYZ543" s="144"/>
      <c r="OZA543" s="75"/>
      <c r="OZB543" s="66"/>
      <c r="OZC543" s="66"/>
      <c r="OZD543" s="79"/>
      <c r="OZE543" s="109"/>
      <c r="OZF543" s="479"/>
      <c r="OZG543" s="78"/>
      <c r="OZH543" s="144"/>
      <c r="OZI543" s="75"/>
      <c r="OZJ543" s="66"/>
      <c r="OZK543" s="66"/>
      <c r="OZL543" s="79"/>
      <c r="OZM543" s="109"/>
      <c r="OZN543" s="479"/>
      <c r="OZO543" s="78"/>
      <c r="OZP543" s="144"/>
      <c r="OZQ543" s="75"/>
      <c r="OZR543" s="66"/>
      <c r="OZS543" s="66"/>
      <c r="OZT543" s="79"/>
      <c r="OZU543" s="109"/>
      <c r="OZV543" s="479"/>
      <c r="OZW543" s="78"/>
      <c r="OZX543" s="144"/>
      <c r="OZY543" s="75"/>
      <c r="OZZ543" s="66"/>
      <c r="PAA543" s="66"/>
      <c r="PAB543" s="79"/>
      <c r="PAC543" s="109"/>
      <c r="PAD543" s="479"/>
      <c r="PAE543" s="78"/>
      <c r="PAF543" s="144"/>
      <c r="PAG543" s="75"/>
      <c r="PAH543" s="66"/>
      <c r="PAI543" s="66"/>
      <c r="PAJ543" s="79"/>
      <c r="PAK543" s="109"/>
      <c r="PAL543" s="479"/>
      <c r="PAM543" s="78"/>
      <c r="PAN543" s="144"/>
      <c r="PAO543" s="75"/>
      <c r="PAP543" s="66"/>
      <c r="PAQ543" s="66"/>
      <c r="PAR543" s="79"/>
      <c r="PAS543" s="109"/>
      <c r="PAT543" s="479"/>
      <c r="PAU543" s="78"/>
      <c r="PAV543" s="144"/>
      <c r="PAW543" s="75"/>
      <c r="PAX543" s="66"/>
      <c r="PAY543" s="66"/>
      <c r="PAZ543" s="79"/>
      <c r="PBA543" s="109"/>
      <c r="PBB543" s="479"/>
      <c r="PBC543" s="78"/>
      <c r="PBD543" s="144"/>
      <c r="PBE543" s="75"/>
      <c r="PBF543" s="66"/>
      <c r="PBG543" s="66"/>
      <c r="PBH543" s="79"/>
      <c r="PBI543" s="109"/>
      <c r="PBJ543" s="479"/>
      <c r="PBK543" s="78"/>
      <c r="PBL543" s="144"/>
      <c r="PBM543" s="75"/>
      <c r="PBN543" s="66"/>
      <c r="PBO543" s="66"/>
      <c r="PBP543" s="79"/>
      <c r="PBQ543" s="109"/>
      <c r="PBR543" s="479"/>
      <c r="PBS543" s="78"/>
      <c r="PBT543" s="144"/>
      <c r="PBU543" s="75"/>
      <c r="PBV543" s="66"/>
      <c r="PBW543" s="66"/>
      <c r="PBX543" s="79"/>
      <c r="PBY543" s="109"/>
      <c r="PBZ543" s="479"/>
      <c r="PCA543" s="78"/>
      <c r="PCB543" s="144"/>
      <c r="PCC543" s="75"/>
      <c r="PCD543" s="66"/>
      <c r="PCE543" s="66"/>
      <c r="PCF543" s="79"/>
      <c r="PCG543" s="109"/>
      <c r="PCH543" s="479"/>
      <c r="PCI543" s="78"/>
      <c r="PCJ543" s="144"/>
      <c r="PCK543" s="75"/>
      <c r="PCL543" s="66"/>
      <c r="PCM543" s="66"/>
      <c r="PCN543" s="79"/>
      <c r="PCO543" s="109"/>
      <c r="PCP543" s="479"/>
      <c r="PCQ543" s="78"/>
      <c r="PCR543" s="144"/>
      <c r="PCS543" s="75"/>
      <c r="PCT543" s="66"/>
      <c r="PCU543" s="66"/>
      <c r="PCV543" s="79"/>
      <c r="PCW543" s="109"/>
      <c r="PCX543" s="479"/>
      <c r="PCY543" s="78"/>
      <c r="PCZ543" s="144"/>
      <c r="PDA543" s="75"/>
      <c r="PDB543" s="66"/>
      <c r="PDC543" s="66"/>
      <c r="PDD543" s="79"/>
      <c r="PDE543" s="109"/>
      <c r="PDF543" s="479"/>
      <c r="PDG543" s="78"/>
      <c r="PDH543" s="144"/>
      <c r="PDI543" s="75"/>
      <c r="PDJ543" s="66"/>
      <c r="PDK543" s="66"/>
      <c r="PDL543" s="79"/>
      <c r="PDM543" s="109"/>
      <c r="PDN543" s="479"/>
      <c r="PDO543" s="78"/>
      <c r="PDP543" s="144"/>
      <c r="PDQ543" s="75"/>
      <c r="PDR543" s="66"/>
      <c r="PDS543" s="66"/>
      <c r="PDT543" s="79"/>
      <c r="PDU543" s="109"/>
      <c r="PDV543" s="479"/>
      <c r="PDW543" s="78"/>
      <c r="PDX543" s="144"/>
      <c r="PDY543" s="75"/>
      <c r="PDZ543" s="66"/>
      <c r="PEA543" s="66"/>
      <c r="PEB543" s="79"/>
      <c r="PEC543" s="109"/>
      <c r="PED543" s="479"/>
      <c r="PEE543" s="78"/>
      <c r="PEF543" s="144"/>
      <c r="PEG543" s="75"/>
      <c r="PEH543" s="66"/>
      <c r="PEI543" s="66"/>
      <c r="PEJ543" s="79"/>
      <c r="PEK543" s="109"/>
      <c r="PEL543" s="479"/>
      <c r="PEM543" s="78"/>
      <c r="PEN543" s="144"/>
      <c r="PEO543" s="75"/>
      <c r="PEP543" s="66"/>
      <c r="PEQ543" s="66"/>
      <c r="PER543" s="79"/>
      <c r="PES543" s="109"/>
      <c r="PET543" s="479"/>
      <c r="PEU543" s="78"/>
      <c r="PEV543" s="144"/>
      <c r="PEW543" s="75"/>
      <c r="PEX543" s="66"/>
      <c r="PEY543" s="66"/>
      <c r="PEZ543" s="79"/>
      <c r="PFA543" s="109"/>
      <c r="PFB543" s="479"/>
      <c r="PFC543" s="78"/>
      <c r="PFD543" s="144"/>
      <c r="PFE543" s="75"/>
      <c r="PFF543" s="66"/>
      <c r="PFG543" s="66"/>
      <c r="PFH543" s="79"/>
      <c r="PFI543" s="109"/>
      <c r="PFJ543" s="479"/>
      <c r="PFK543" s="78"/>
      <c r="PFL543" s="144"/>
      <c r="PFM543" s="75"/>
      <c r="PFN543" s="66"/>
      <c r="PFO543" s="66"/>
      <c r="PFP543" s="79"/>
      <c r="PFQ543" s="109"/>
      <c r="PFR543" s="479"/>
      <c r="PFS543" s="78"/>
      <c r="PFT543" s="144"/>
      <c r="PFU543" s="75"/>
      <c r="PFV543" s="66"/>
      <c r="PFW543" s="66"/>
      <c r="PFX543" s="79"/>
      <c r="PFY543" s="109"/>
      <c r="PFZ543" s="479"/>
      <c r="PGA543" s="78"/>
      <c r="PGB543" s="144"/>
      <c r="PGC543" s="75"/>
      <c r="PGD543" s="66"/>
      <c r="PGE543" s="66"/>
      <c r="PGF543" s="79"/>
      <c r="PGG543" s="109"/>
      <c r="PGH543" s="479"/>
      <c r="PGI543" s="78"/>
      <c r="PGJ543" s="144"/>
      <c r="PGK543" s="75"/>
      <c r="PGL543" s="66"/>
      <c r="PGM543" s="66"/>
      <c r="PGN543" s="79"/>
      <c r="PGO543" s="109"/>
      <c r="PGP543" s="479"/>
      <c r="PGQ543" s="78"/>
      <c r="PGR543" s="144"/>
      <c r="PGS543" s="75"/>
      <c r="PGT543" s="66"/>
      <c r="PGU543" s="66"/>
      <c r="PGV543" s="79"/>
      <c r="PGW543" s="109"/>
      <c r="PGX543" s="479"/>
      <c r="PGY543" s="78"/>
      <c r="PGZ543" s="144"/>
      <c r="PHA543" s="75"/>
      <c r="PHB543" s="66"/>
      <c r="PHC543" s="66"/>
      <c r="PHD543" s="79"/>
      <c r="PHE543" s="109"/>
      <c r="PHF543" s="479"/>
      <c r="PHG543" s="78"/>
      <c r="PHH543" s="144"/>
      <c r="PHI543" s="75"/>
      <c r="PHJ543" s="66"/>
      <c r="PHK543" s="66"/>
      <c r="PHL543" s="79"/>
      <c r="PHM543" s="109"/>
      <c r="PHN543" s="479"/>
      <c r="PHO543" s="78"/>
      <c r="PHP543" s="144"/>
      <c r="PHQ543" s="75"/>
      <c r="PHR543" s="66"/>
      <c r="PHS543" s="66"/>
      <c r="PHT543" s="79"/>
      <c r="PHU543" s="109"/>
      <c r="PHV543" s="479"/>
      <c r="PHW543" s="78"/>
      <c r="PHX543" s="144"/>
      <c r="PHY543" s="75"/>
      <c r="PHZ543" s="66"/>
      <c r="PIA543" s="66"/>
      <c r="PIB543" s="79"/>
      <c r="PIC543" s="109"/>
      <c r="PID543" s="479"/>
      <c r="PIE543" s="78"/>
      <c r="PIF543" s="144"/>
      <c r="PIG543" s="75"/>
      <c r="PIH543" s="66"/>
      <c r="PII543" s="66"/>
      <c r="PIJ543" s="79"/>
      <c r="PIK543" s="109"/>
      <c r="PIL543" s="479"/>
      <c r="PIM543" s="78"/>
      <c r="PIN543" s="144"/>
      <c r="PIO543" s="75"/>
      <c r="PIP543" s="66"/>
      <c r="PIQ543" s="66"/>
      <c r="PIR543" s="79"/>
      <c r="PIS543" s="109"/>
      <c r="PIT543" s="479"/>
      <c r="PIU543" s="78"/>
      <c r="PIV543" s="144"/>
      <c r="PIW543" s="75"/>
      <c r="PIX543" s="66"/>
      <c r="PIY543" s="66"/>
      <c r="PIZ543" s="79"/>
      <c r="PJA543" s="109"/>
      <c r="PJB543" s="479"/>
      <c r="PJC543" s="78"/>
      <c r="PJD543" s="144"/>
      <c r="PJE543" s="75"/>
      <c r="PJF543" s="66"/>
      <c r="PJG543" s="66"/>
      <c r="PJH543" s="79"/>
      <c r="PJI543" s="109"/>
      <c r="PJJ543" s="479"/>
      <c r="PJK543" s="78"/>
      <c r="PJL543" s="144"/>
      <c r="PJM543" s="75"/>
      <c r="PJN543" s="66"/>
      <c r="PJO543" s="66"/>
      <c r="PJP543" s="79"/>
      <c r="PJQ543" s="109"/>
      <c r="PJR543" s="479"/>
      <c r="PJS543" s="78"/>
      <c r="PJT543" s="144"/>
      <c r="PJU543" s="75"/>
      <c r="PJV543" s="66"/>
      <c r="PJW543" s="66"/>
      <c r="PJX543" s="79"/>
      <c r="PJY543" s="109"/>
      <c r="PJZ543" s="479"/>
      <c r="PKA543" s="78"/>
      <c r="PKB543" s="144"/>
      <c r="PKC543" s="75"/>
      <c r="PKD543" s="66"/>
      <c r="PKE543" s="66"/>
      <c r="PKF543" s="79"/>
      <c r="PKG543" s="109"/>
      <c r="PKH543" s="479"/>
      <c r="PKI543" s="78"/>
      <c r="PKJ543" s="144"/>
      <c r="PKK543" s="75"/>
      <c r="PKL543" s="66"/>
      <c r="PKM543" s="66"/>
      <c r="PKN543" s="79"/>
      <c r="PKO543" s="109"/>
      <c r="PKP543" s="479"/>
      <c r="PKQ543" s="78"/>
      <c r="PKR543" s="144"/>
      <c r="PKS543" s="75"/>
      <c r="PKT543" s="66"/>
      <c r="PKU543" s="66"/>
      <c r="PKV543" s="79"/>
      <c r="PKW543" s="109"/>
      <c r="PKX543" s="479"/>
      <c r="PKY543" s="78"/>
      <c r="PKZ543" s="144"/>
      <c r="PLA543" s="75"/>
      <c r="PLB543" s="66"/>
      <c r="PLC543" s="66"/>
      <c r="PLD543" s="79"/>
      <c r="PLE543" s="109"/>
      <c r="PLF543" s="479"/>
      <c r="PLG543" s="78"/>
      <c r="PLH543" s="144"/>
      <c r="PLI543" s="75"/>
      <c r="PLJ543" s="66"/>
      <c r="PLK543" s="66"/>
      <c r="PLL543" s="79"/>
      <c r="PLM543" s="109"/>
      <c r="PLN543" s="479"/>
      <c r="PLO543" s="78"/>
      <c r="PLP543" s="144"/>
      <c r="PLQ543" s="75"/>
      <c r="PLR543" s="66"/>
      <c r="PLS543" s="66"/>
      <c r="PLT543" s="79"/>
      <c r="PLU543" s="109"/>
      <c r="PLV543" s="479"/>
      <c r="PLW543" s="78"/>
      <c r="PLX543" s="144"/>
      <c r="PLY543" s="75"/>
      <c r="PLZ543" s="66"/>
      <c r="PMA543" s="66"/>
      <c r="PMB543" s="79"/>
      <c r="PMC543" s="109"/>
      <c r="PMD543" s="479"/>
      <c r="PME543" s="78"/>
      <c r="PMF543" s="144"/>
      <c r="PMG543" s="75"/>
      <c r="PMH543" s="66"/>
      <c r="PMI543" s="66"/>
      <c r="PMJ543" s="79"/>
      <c r="PMK543" s="109"/>
      <c r="PML543" s="479"/>
      <c r="PMM543" s="78"/>
      <c r="PMN543" s="144"/>
      <c r="PMO543" s="75"/>
      <c r="PMP543" s="66"/>
      <c r="PMQ543" s="66"/>
      <c r="PMR543" s="79"/>
      <c r="PMS543" s="109"/>
      <c r="PMT543" s="479"/>
      <c r="PMU543" s="78"/>
      <c r="PMV543" s="144"/>
      <c r="PMW543" s="75"/>
      <c r="PMX543" s="66"/>
      <c r="PMY543" s="66"/>
      <c r="PMZ543" s="79"/>
      <c r="PNA543" s="109"/>
      <c r="PNB543" s="479"/>
      <c r="PNC543" s="78"/>
      <c r="PND543" s="144"/>
      <c r="PNE543" s="75"/>
      <c r="PNF543" s="66"/>
      <c r="PNG543" s="66"/>
      <c r="PNH543" s="79"/>
      <c r="PNI543" s="109"/>
      <c r="PNJ543" s="479"/>
      <c r="PNK543" s="78"/>
      <c r="PNL543" s="144"/>
      <c r="PNM543" s="75"/>
      <c r="PNN543" s="66"/>
      <c r="PNO543" s="66"/>
      <c r="PNP543" s="79"/>
      <c r="PNQ543" s="109"/>
      <c r="PNR543" s="479"/>
      <c r="PNS543" s="78"/>
      <c r="PNT543" s="144"/>
      <c r="PNU543" s="75"/>
      <c r="PNV543" s="66"/>
      <c r="PNW543" s="66"/>
      <c r="PNX543" s="79"/>
      <c r="PNY543" s="109"/>
      <c r="PNZ543" s="479"/>
      <c r="POA543" s="78"/>
      <c r="POB543" s="144"/>
      <c r="POC543" s="75"/>
      <c r="POD543" s="66"/>
      <c r="POE543" s="66"/>
      <c r="POF543" s="79"/>
      <c r="POG543" s="109"/>
      <c r="POH543" s="479"/>
      <c r="POI543" s="78"/>
      <c r="POJ543" s="144"/>
      <c r="POK543" s="75"/>
      <c r="POL543" s="66"/>
      <c r="POM543" s="66"/>
      <c r="PON543" s="79"/>
      <c r="POO543" s="109"/>
      <c r="POP543" s="479"/>
      <c r="POQ543" s="78"/>
      <c r="POR543" s="144"/>
      <c r="POS543" s="75"/>
      <c r="POT543" s="66"/>
      <c r="POU543" s="66"/>
      <c r="POV543" s="79"/>
      <c r="POW543" s="109"/>
      <c r="POX543" s="479"/>
      <c r="POY543" s="78"/>
      <c r="POZ543" s="144"/>
      <c r="PPA543" s="75"/>
      <c r="PPB543" s="66"/>
      <c r="PPC543" s="66"/>
      <c r="PPD543" s="79"/>
      <c r="PPE543" s="109"/>
      <c r="PPF543" s="479"/>
      <c r="PPG543" s="78"/>
      <c r="PPH543" s="144"/>
      <c r="PPI543" s="75"/>
      <c r="PPJ543" s="66"/>
      <c r="PPK543" s="66"/>
      <c r="PPL543" s="79"/>
      <c r="PPM543" s="109"/>
      <c r="PPN543" s="479"/>
      <c r="PPO543" s="78"/>
      <c r="PPP543" s="144"/>
      <c r="PPQ543" s="75"/>
      <c r="PPR543" s="66"/>
      <c r="PPS543" s="66"/>
      <c r="PPT543" s="79"/>
      <c r="PPU543" s="109"/>
      <c r="PPV543" s="479"/>
      <c r="PPW543" s="78"/>
      <c r="PPX543" s="144"/>
      <c r="PPY543" s="75"/>
      <c r="PPZ543" s="66"/>
      <c r="PQA543" s="66"/>
      <c r="PQB543" s="79"/>
      <c r="PQC543" s="109"/>
      <c r="PQD543" s="479"/>
      <c r="PQE543" s="78"/>
      <c r="PQF543" s="144"/>
      <c r="PQG543" s="75"/>
      <c r="PQH543" s="66"/>
      <c r="PQI543" s="66"/>
      <c r="PQJ543" s="79"/>
      <c r="PQK543" s="109"/>
      <c r="PQL543" s="479"/>
      <c r="PQM543" s="78"/>
      <c r="PQN543" s="144"/>
      <c r="PQO543" s="75"/>
      <c r="PQP543" s="66"/>
      <c r="PQQ543" s="66"/>
      <c r="PQR543" s="79"/>
      <c r="PQS543" s="109"/>
      <c r="PQT543" s="479"/>
      <c r="PQU543" s="78"/>
      <c r="PQV543" s="144"/>
      <c r="PQW543" s="75"/>
      <c r="PQX543" s="66"/>
      <c r="PQY543" s="66"/>
      <c r="PQZ543" s="79"/>
      <c r="PRA543" s="109"/>
      <c r="PRB543" s="479"/>
      <c r="PRC543" s="78"/>
      <c r="PRD543" s="144"/>
      <c r="PRE543" s="75"/>
      <c r="PRF543" s="66"/>
      <c r="PRG543" s="66"/>
      <c r="PRH543" s="79"/>
      <c r="PRI543" s="109"/>
      <c r="PRJ543" s="479"/>
      <c r="PRK543" s="78"/>
      <c r="PRL543" s="144"/>
      <c r="PRM543" s="75"/>
      <c r="PRN543" s="66"/>
      <c r="PRO543" s="66"/>
      <c r="PRP543" s="79"/>
      <c r="PRQ543" s="109"/>
      <c r="PRR543" s="479"/>
      <c r="PRS543" s="78"/>
      <c r="PRT543" s="144"/>
      <c r="PRU543" s="75"/>
      <c r="PRV543" s="66"/>
      <c r="PRW543" s="66"/>
      <c r="PRX543" s="79"/>
      <c r="PRY543" s="109"/>
      <c r="PRZ543" s="479"/>
      <c r="PSA543" s="78"/>
      <c r="PSB543" s="144"/>
      <c r="PSC543" s="75"/>
      <c r="PSD543" s="66"/>
      <c r="PSE543" s="66"/>
      <c r="PSF543" s="79"/>
      <c r="PSG543" s="109"/>
      <c r="PSH543" s="479"/>
      <c r="PSI543" s="78"/>
      <c r="PSJ543" s="144"/>
      <c r="PSK543" s="75"/>
      <c r="PSL543" s="66"/>
      <c r="PSM543" s="66"/>
      <c r="PSN543" s="79"/>
      <c r="PSO543" s="109"/>
      <c r="PSP543" s="479"/>
      <c r="PSQ543" s="78"/>
      <c r="PSR543" s="144"/>
      <c r="PSS543" s="75"/>
      <c r="PST543" s="66"/>
      <c r="PSU543" s="66"/>
      <c r="PSV543" s="79"/>
      <c r="PSW543" s="109"/>
      <c r="PSX543" s="479"/>
      <c r="PSY543" s="78"/>
      <c r="PSZ543" s="144"/>
      <c r="PTA543" s="75"/>
      <c r="PTB543" s="66"/>
      <c r="PTC543" s="66"/>
      <c r="PTD543" s="79"/>
      <c r="PTE543" s="109"/>
      <c r="PTF543" s="479"/>
      <c r="PTG543" s="78"/>
      <c r="PTH543" s="144"/>
      <c r="PTI543" s="75"/>
      <c r="PTJ543" s="66"/>
      <c r="PTK543" s="66"/>
      <c r="PTL543" s="79"/>
      <c r="PTM543" s="109"/>
      <c r="PTN543" s="479"/>
      <c r="PTO543" s="78"/>
      <c r="PTP543" s="144"/>
      <c r="PTQ543" s="75"/>
      <c r="PTR543" s="66"/>
      <c r="PTS543" s="66"/>
      <c r="PTT543" s="79"/>
      <c r="PTU543" s="109"/>
      <c r="PTV543" s="479"/>
      <c r="PTW543" s="78"/>
      <c r="PTX543" s="144"/>
      <c r="PTY543" s="75"/>
      <c r="PTZ543" s="66"/>
      <c r="PUA543" s="66"/>
      <c r="PUB543" s="79"/>
      <c r="PUC543" s="109"/>
      <c r="PUD543" s="479"/>
      <c r="PUE543" s="78"/>
      <c r="PUF543" s="144"/>
      <c r="PUG543" s="75"/>
      <c r="PUH543" s="66"/>
      <c r="PUI543" s="66"/>
      <c r="PUJ543" s="79"/>
      <c r="PUK543" s="109"/>
      <c r="PUL543" s="479"/>
      <c r="PUM543" s="78"/>
      <c r="PUN543" s="144"/>
      <c r="PUO543" s="75"/>
      <c r="PUP543" s="66"/>
      <c r="PUQ543" s="66"/>
      <c r="PUR543" s="79"/>
      <c r="PUS543" s="109"/>
      <c r="PUT543" s="479"/>
      <c r="PUU543" s="78"/>
      <c r="PUV543" s="144"/>
      <c r="PUW543" s="75"/>
      <c r="PUX543" s="66"/>
      <c r="PUY543" s="66"/>
      <c r="PUZ543" s="79"/>
      <c r="PVA543" s="109"/>
      <c r="PVB543" s="479"/>
      <c r="PVC543" s="78"/>
      <c r="PVD543" s="144"/>
      <c r="PVE543" s="75"/>
      <c r="PVF543" s="66"/>
      <c r="PVG543" s="66"/>
      <c r="PVH543" s="79"/>
      <c r="PVI543" s="109"/>
      <c r="PVJ543" s="479"/>
      <c r="PVK543" s="78"/>
      <c r="PVL543" s="144"/>
      <c r="PVM543" s="75"/>
      <c r="PVN543" s="66"/>
      <c r="PVO543" s="66"/>
      <c r="PVP543" s="79"/>
      <c r="PVQ543" s="109"/>
      <c r="PVR543" s="479"/>
      <c r="PVS543" s="78"/>
      <c r="PVT543" s="144"/>
      <c r="PVU543" s="75"/>
      <c r="PVV543" s="66"/>
      <c r="PVW543" s="66"/>
      <c r="PVX543" s="79"/>
      <c r="PVY543" s="109"/>
      <c r="PVZ543" s="479"/>
      <c r="PWA543" s="78"/>
      <c r="PWB543" s="144"/>
      <c r="PWC543" s="75"/>
      <c r="PWD543" s="66"/>
      <c r="PWE543" s="66"/>
      <c r="PWF543" s="79"/>
      <c r="PWG543" s="109"/>
      <c r="PWH543" s="479"/>
      <c r="PWI543" s="78"/>
      <c r="PWJ543" s="144"/>
      <c r="PWK543" s="75"/>
      <c r="PWL543" s="66"/>
      <c r="PWM543" s="66"/>
      <c r="PWN543" s="79"/>
      <c r="PWO543" s="109"/>
      <c r="PWP543" s="479"/>
      <c r="PWQ543" s="78"/>
      <c r="PWR543" s="144"/>
      <c r="PWS543" s="75"/>
      <c r="PWT543" s="66"/>
      <c r="PWU543" s="66"/>
      <c r="PWV543" s="79"/>
      <c r="PWW543" s="109"/>
      <c r="PWX543" s="479"/>
      <c r="PWY543" s="78"/>
      <c r="PWZ543" s="144"/>
      <c r="PXA543" s="75"/>
      <c r="PXB543" s="66"/>
      <c r="PXC543" s="66"/>
      <c r="PXD543" s="79"/>
      <c r="PXE543" s="109"/>
      <c r="PXF543" s="479"/>
      <c r="PXG543" s="78"/>
      <c r="PXH543" s="144"/>
      <c r="PXI543" s="75"/>
      <c r="PXJ543" s="66"/>
      <c r="PXK543" s="66"/>
      <c r="PXL543" s="79"/>
      <c r="PXM543" s="109"/>
      <c r="PXN543" s="479"/>
      <c r="PXO543" s="78"/>
      <c r="PXP543" s="144"/>
      <c r="PXQ543" s="75"/>
      <c r="PXR543" s="66"/>
      <c r="PXS543" s="66"/>
      <c r="PXT543" s="79"/>
      <c r="PXU543" s="109"/>
      <c r="PXV543" s="479"/>
      <c r="PXW543" s="78"/>
      <c r="PXX543" s="144"/>
      <c r="PXY543" s="75"/>
      <c r="PXZ543" s="66"/>
      <c r="PYA543" s="66"/>
      <c r="PYB543" s="79"/>
      <c r="PYC543" s="109"/>
      <c r="PYD543" s="479"/>
      <c r="PYE543" s="78"/>
      <c r="PYF543" s="144"/>
      <c r="PYG543" s="75"/>
      <c r="PYH543" s="66"/>
      <c r="PYI543" s="66"/>
      <c r="PYJ543" s="79"/>
      <c r="PYK543" s="109"/>
      <c r="PYL543" s="479"/>
      <c r="PYM543" s="78"/>
      <c r="PYN543" s="144"/>
      <c r="PYO543" s="75"/>
      <c r="PYP543" s="66"/>
      <c r="PYQ543" s="66"/>
      <c r="PYR543" s="79"/>
      <c r="PYS543" s="109"/>
      <c r="PYT543" s="479"/>
      <c r="PYU543" s="78"/>
      <c r="PYV543" s="144"/>
      <c r="PYW543" s="75"/>
      <c r="PYX543" s="66"/>
      <c r="PYY543" s="66"/>
      <c r="PYZ543" s="79"/>
      <c r="PZA543" s="109"/>
      <c r="PZB543" s="479"/>
      <c r="PZC543" s="78"/>
      <c r="PZD543" s="144"/>
      <c r="PZE543" s="75"/>
      <c r="PZF543" s="66"/>
      <c r="PZG543" s="66"/>
      <c r="PZH543" s="79"/>
      <c r="PZI543" s="109"/>
      <c r="PZJ543" s="479"/>
      <c r="PZK543" s="78"/>
      <c r="PZL543" s="144"/>
      <c r="PZM543" s="75"/>
      <c r="PZN543" s="66"/>
      <c r="PZO543" s="66"/>
      <c r="PZP543" s="79"/>
      <c r="PZQ543" s="109"/>
      <c r="PZR543" s="479"/>
      <c r="PZS543" s="78"/>
      <c r="PZT543" s="144"/>
      <c r="PZU543" s="75"/>
      <c r="PZV543" s="66"/>
      <c r="PZW543" s="66"/>
      <c r="PZX543" s="79"/>
      <c r="PZY543" s="109"/>
      <c r="PZZ543" s="479"/>
      <c r="QAA543" s="78"/>
      <c r="QAB543" s="144"/>
      <c r="QAC543" s="75"/>
      <c r="QAD543" s="66"/>
      <c r="QAE543" s="66"/>
      <c r="QAF543" s="79"/>
      <c r="QAG543" s="109"/>
      <c r="QAH543" s="479"/>
      <c r="QAI543" s="78"/>
      <c r="QAJ543" s="144"/>
      <c r="QAK543" s="75"/>
      <c r="QAL543" s="66"/>
      <c r="QAM543" s="66"/>
      <c r="QAN543" s="79"/>
      <c r="QAO543" s="109"/>
      <c r="QAP543" s="479"/>
      <c r="QAQ543" s="78"/>
      <c r="QAR543" s="144"/>
      <c r="QAS543" s="75"/>
      <c r="QAT543" s="66"/>
      <c r="QAU543" s="66"/>
      <c r="QAV543" s="79"/>
      <c r="QAW543" s="109"/>
      <c r="QAX543" s="479"/>
      <c r="QAY543" s="78"/>
      <c r="QAZ543" s="144"/>
      <c r="QBA543" s="75"/>
      <c r="QBB543" s="66"/>
      <c r="QBC543" s="66"/>
      <c r="QBD543" s="79"/>
      <c r="QBE543" s="109"/>
      <c r="QBF543" s="479"/>
      <c r="QBG543" s="78"/>
      <c r="QBH543" s="144"/>
      <c r="QBI543" s="75"/>
      <c r="QBJ543" s="66"/>
      <c r="QBK543" s="66"/>
      <c r="QBL543" s="79"/>
      <c r="QBM543" s="109"/>
      <c r="QBN543" s="479"/>
      <c r="QBO543" s="78"/>
      <c r="QBP543" s="144"/>
      <c r="QBQ543" s="75"/>
      <c r="QBR543" s="66"/>
      <c r="QBS543" s="66"/>
      <c r="QBT543" s="79"/>
      <c r="QBU543" s="109"/>
      <c r="QBV543" s="479"/>
      <c r="QBW543" s="78"/>
      <c r="QBX543" s="144"/>
      <c r="QBY543" s="75"/>
      <c r="QBZ543" s="66"/>
      <c r="QCA543" s="66"/>
      <c r="QCB543" s="79"/>
      <c r="QCC543" s="109"/>
      <c r="QCD543" s="479"/>
      <c r="QCE543" s="78"/>
      <c r="QCF543" s="144"/>
      <c r="QCG543" s="75"/>
      <c r="QCH543" s="66"/>
      <c r="QCI543" s="66"/>
      <c r="QCJ543" s="79"/>
      <c r="QCK543" s="109"/>
      <c r="QCL543" s="479"/>
      <c r="QCM543" s="78"/>
      <c r="QCN543" s="144"/>
      <c r="QCO543" s="75"/>
      <c r="QCP543" s="66"/>
      <c r="QCQ543" s="66"/>
      <c r="QCR543" s="79"/>
      <c r="QCS543" s="109"/>
      <c r="QCT543" s="479"/>
      <c r="QCU543" s="78"/>
      <c r="QCV543" s="144"/>
      <c r="QCW543" s="75"/>
      <c r="QCX543" s="66"/>
      <c r="QCY543" s="66"/>
      <c r="QCZ543" s="79"/>
      <c r="QDA543" s="109"/>
      <c r="QDB543" s="479"/>
      <c r="QDC543" s="78"/>
      <c r="QDD543" s="144"/>
      <c r="QDE543" s="75"/>
      <c r="QDF543" s="66"/>
      <c r="QDG543" s="66"/>
      <c r="QDH543" s="79"/>
      <c r="QDI543" s="109"/>
      <c r="QDJ543" s="479"/>
      <c r="QDK543" s="78"/>
      <c r="QDL543" s="144"/>
      <c r="QDM543" s="75"/>
      <c r="QDN543" s="66"/>
      <c r="QDO543" s="66"/>
      <c r="QDP543" s="79"/>
      <c r="QDQ543" s="109"/>
      <c r="QDR543" s="479"/>
      <c r="QDS543" s="78"/>
      <c r="QDT543" s="144"/>
      <c r="QDU543" s="75"/>
      <c r="QDV543" s="66"/>
      <c r="QDW543" s="66"/>
      <c r="QDX543" s="79"/>
      <c r="QDY543" s="109"/>
      <c r="QDZ543" s="479"/>
      <c r="QEA543" s="78"/>
      <c r="QEB543" s="144"/>
      <c r="QEC543" s="75"/>
      <c r="QED543" s="66"/>
      <c r="QEE543" s="66"/>
      <c r="QEF543" s="79"/>
      <c r="QEG543" s="109"/>
      <c r="QEH543" s="479"/>
      <c r="QEI543" s="78"/>
      <c r="QEJ543" s="144"/>
      <c r="QEK543" s="75"/>
      <c r="QEL543" s="66"/>
      <c r="QEM543" s="66"/>
      <c r="QEN543" s="79"/>
      <c r="QEO543" s="109"/>
      <c r="QEP543" s="479"/>
      <c r="QEQ543" s="78"/>
      <c r="QER543" s="144"/>
      <c r="QES543" s="75"/>
      <c r="QET543" s="66"/>
      <c r="QEU543" s="66"/>
      <c r="QEV543" s="79"/>
      <c r="QEW543" s="109"/>
      <c r="QEX543" s="479"/>
      <c r="QEY543" s="78"/>
      <c r="QEZ543" s="144"/>
      <c r="QFA543" s="75"/>
      <c r="QFB543" s="66"/>
      <c r="QFC543" s="66"/>
      <c r="QFD543" s="79"/>
      <c r="QFE543" s="109"/>
      <c r="QFF543" s="479"/>
      <c r="QFG543" s="78"/>
      <c r="QFH543" s="144"/>
      <c r="QFI543" s="75"/>
      <c r="QFJ543" s="66"/>
      <c r="QFK543" s="66"/>
      <c r="QFL543" s="79"/>
      <c r="QFM543" s="109"/>
      <c r="QFN543" s="479"/>
      <c r="QFO543" s="78"/>
      <c r="QFP543" s="144"/>
      <c r="QFQ543" s="75"/>
      <c r="QFR543" s="66"/>
      <c r="QFS543" s="66"/>
      <c r="QFT543" s="79"/>
      <c r="QFU543" s="109"/>
      <c r="QFV543" s="479"/>
      <c r="QFW543" s="78"/>
      <c r="QFX543" s="144"/>
      <c r="QFY543" s="75"/>
      <c r="QFZ543" s="66"/>
      <c r="QGA543" s="66"/>
      <c r="QGB543" s="79"/>
      <c r="QGC543" s="109"/>
      <c r="QGD543" s="479"/>
      <c r="QGE543" s="78"/>
      <c r="QGF543" s="144"/>
      <c r="QGG543" s="75"/>
      <c r="QGH543" s="66"/>
      <c r="QGI543" s="66"/>
      <c r="QGJ543" s="79"/>
      <c r="QGK543" s="109"/>
      <c r="QGL543" s="479"/>
      <c r="QGM543" s="78"/>
      <c r="QGN543" s="144"/>
      <c r="QGO543" s="75"/>
      <c r="QGP543" s="66"/>
      <c r="QGQ543" s="66"/>
      <c r="QGR543" s="79"/>
      <c r="QGS543" s="109"/>
      <c r="QGT543" s="479"/>
      <c r="QGU543" s="78"/>
      <c r="QGV543" s="144"/>
      <c r="QGW543" s="75"/>
      <c r="QGX543" s="66"/>
      <c r="QGY543" s="66"/>
      <c r="QGZ543" s="79"/>
      <c r="QHA543" s="109"/>
      <c r="QHB543" s="479"/>
      <c r="QHC543" s="78"/>
      <c r="QHD543" s="144"/>
      <c r="QHE543" s="75"/>
      <c r="QHF543" s="66"/>
      <c r="QHG543" s="66"/>
      <c r="QHH543" s="79"/>
      <c r="QHI543" s="109"/>
      <c r="QHJ543" s="479"/>
      <c r="QHK543" s="78"/>
      <c r="QHL543" s="144"/>
      <c r="QHM543" s="75"/>
      <c r="QHN543" s="66"/>
      <c r="QHO543" s="66"/>
      <c r="QHP543" s="79"/>
      <c r="QHQ543" s="109"/>
      <c r="QHR543" s="479"/>
      <c r="QHS543" s="78"/>
      <c r="QHT543" s="144"/>
      <c r="QHU543" s="75"/>
      <c r="QHV543" s="66"/>
      <c r="QHW543" s="66"/>
      <c r="QHX543" s="79"/>
      <c r="QHY543" s="109"/>
      <c r="QHZ543" s="479"/>
      <c r="QIA543" s="78"/>
      <c r="QIB543" s="144"/>
      <c r="QIC543" s="75"/>
      <c r="QID543" s="66"/>
      <c r="QIE543" s="66"/>
      <c r="QIF543" s="79"/>
      <c r="QIG543" s="109"/>
      <c r="QIH543" s="479"/>
      <c r="QII543" s="78"/>
      <c r="QIJ543" s="144"/>
      <c r="QIK543" s="75"/>
      <c r="QIL543" s="66"/>
      <c r="QIM543" s="66"/>
      <c r="QIN543" s="79"/>
      <c r="QIO543" s="109"/>
      <c r="QIP543" s="479"/>
      <c r="QIQ543" s="78"/>
      <c r="QIR543" s="144"/>
      <c r="QIS543" s="75"/>
      <c r="QIT543" s="66"/>
      <c r="QIU543" s="66"/>
      <c r="QIV543" s="79"/>
      <c r="QIW543" s="109"/>
      <c r="QIX543" s="479"/>
      <c r="QIY543" s="78"/>
      <c r="QIZ543" s="144"/>
      <c r="QJA543" s="75"/>
      <c r="QJB543" s="66"/>
      <c r="QJC543" s="66"/>
      <c r="QJD543" s="79"/>
      <c r="QJE543" s="109"/>
      <c r="QJF543" s="479"/>
      <c r="QJG543" s="78"/>
      <c r="QJH543" s="144"/>
      <c r="QJI543" s="75"/>
      <c r="QJJ543" s="66"/>
      <c r="QJK543" s="66"/>
      <c r="QJL543" s="79"/>
      <c r="QJM543" s="109"/>
      <c r="QJN543" s="479"/>
      <c r="QJO543" s="78"/>
      <c r="QJP543" s="144"/>
      <c r="QJQ543" s="75"/>
      <c r="QJR543" s="66"/>
      <c r="QJS543" s="66"/>
      <c r="QJT543" s="79"/>
      <c r="QJU543" s="109"/>
      <c r="QJV543" s="479"/>
      <c r="QJW543" s="78"/>
      <c r="QJX543" s="144"/>
      <c r="QJY543" s="75"/>
      <c r="QJZ543" s="66"/>
      <c r="QKA543" s="66"/>
      <c r="QKB543" s="79"/>
      <c r="QKC543" s="109"/>
      <c r="QKD543" s="479"/>
      <c r="QKE543" s="78"/>
      <c r="QKF543" s="144"/>
      <c r="QKG543" s="75"/>
      <c r="QKH543" s="66"/>
      <c r="QKI543" s="66"/>
      <c r="QKJ543" s="79"/>
      <c r="QKK543" s="109"/>
      <c r="QKL543" s="479"/>
      <c r="QKM543" s="78"/>
      <c r="QKN543" s="144"/>
      <c r="QKO543" s="75"/>
      <c r="QKP543" s="66"/>
      <c r="QKQ543" s="66"/>
      <c r="QKR543" s="79"/>
      <c r="QKS543" s="109"/>
      <c r="QKT543" s="479"/>
      <c r="QKU543" s="78"/>
      <c r="QKV543" s="144"/>
      <c r="QKW543" s="75"/>
      <c r="QKX543" s="66"/>
      <c r="QKY543" s="66"/>
      <c r="QKZ543" s="79"/>
      <c r="QLA543" s="109"/>
      <c r="QLB543" s="479"/>
      <c r="QLC543" s="78"/>
      <c r="QLD543" s="144"/>
      <c r="QLE543" s="75"/>
      <c r="QLF543" s="66"/>
      <c r="QLG543" s="66"/>
      <c r="QLH543" s="79"/>
      <c r="QLI543" s="109"/>
      <c r="QLJ543" s="479"/>
      <c r="QLK543" s="78"/>
      <c r="QLL543" s="144"/>
      <c r="QLM543" s="75"/>
      <c r="QLN543" s="66"/>
      <c r="QLO543" s="66"/>
      <c r="QLP543" s="79"/>
      <c r="QLQ543" s="109"/>
      <c r="QLR543" s="479"/>
      <c r="QLS543" s="78"/>
      <c r="QLT543" s="144"/>
      <c r="QLU543" s="75"/>
      <c r="QLV543" s="66"/>
      <c r="QLW543" s="66"/>
      <c r="QLX543" s="79"/>
      <c r="QLY543" s="109"/>
      <c r="QLZ543" s="479"/>
      <c r="QMA543" s="78"/>
      <c r="QMB543" s="144"/>
      <c r="QMC543" s="75"/>
      <c r="QMD543" s="66"/>
      <c r="QME543" s="66"/>
      <c r="QMF543" s="79"/>
      <c r="QMG543" s="109"/>
      <c r="QMH543" s="479"/>
      <c r="QMI543" s="78"/>
      <c r="QMJ543" s="144"/>
      <c r="QMK543" s="75"/>
      <c r="QML543" s="66"/>
      <c r="QMM543" s="66"/>
      <c r="QMN543" s="79"/>
      <c r="QMO543" s="109"/>
      <c r="QMP543" s="479"/>
      <c r="QMQ543" s="78"/>
      <c r="QMR543" s="144"/>
      <c r="QMS543" s="75"/>
      <c r="QMT543" s="66"/>
      <c r="QMU543" s="66"/>
      <c r="QMV543" s="79"/>
      <c r="QMW543" s="109"/>
      <c r="QMX543" s="479"/>
      <c r="QMY543" s="78"/>
      <c r="QMZ543" s="144"/>
      <c r="QNA543" s="75"/>
      <c r="QNB543" s="66"/>
      <c r="QNC543" s="66"/>
      <c r="QND543" s="79"/>
      <c r="QNE543" s="109"/>
      <c r="QNF543" s="479"/>
      <c r="QNG543" s="78"/>
      <c r="QNH543" s="144"/>
      <c r="QNI543" s="75"/>
      <c r="QNJ543" s="66"/>
      <c r="QNK543" s="66"/>
      <c r="QNL543" s="79"/>
      <c r="QNM543" s="109"/>
      <c r="QNN543" s="479"/>
      <c r="QNO543" s="78"/>
      <c r="QNP543" s="144"/>
      <c r="QNQ543" s="75"/>
      <c r="QNR543" s="66"/>
      <c r="QNS543" s="66"/>
      <c r="QNT543" s="79"/>
      <c r="QNU543" s="109"/>
      <c r="QNV543" s="479"/>
      <c r="QNW543" s="78"/>
      <c r="QNX543" s="144"/>
      <c r="QNY543" s="75"/>
      <c r="QNZ543" s="66"/>
      <c r="QOA543" s="66"/>
      <c r="QOB543" s="79"/>
      <c r="QOC543" s="109"/>
      <c r="QOD543" s="479"/>
      <c r="QOE543" s="78"/>
      <c r="QOF543" s="144"/>
      <c r="QOG543" s="75"/>
      <c r="QOH543" s="66"/>
      <c r="QOI543" s="66"/>
      <c r="QOJ543" s="79"/>
      <c r="QOK543" s="109"/>
      <c r="QOL543" s="479"/>
      <c r="QOM543" s="78"/>
      <c r="QON543" s="144"/>
      <c r="QOO543" s="75"/>
      <c r="QOP543" s="66"/>
      <c r="QOQ543" s="66"/>
      <c r="QOR543" s="79"/>
      <c r="QOS543" s="109"/>
      <c r="QOT543" s="479"/>
      <c r="QOU543" s="78"/>
      <c r="QOV543" s="144"/>
      <c r="QOW543" s="75"/>
      <c r="QOX543" s="66"/>
      <c r="QOY543" s="66"/>
      <c r="QOZ543" s="79"/>
      <c r="QPA543" s="109"/>
      <c r="QPB543" s="479"/>
      <c r="QPC543" s="78"/>
      <c r="QPD543" s="144"/>
      <c r="QPE543" s="75"/>
      <c r="QPF543" s="66"/>
      <c r="QPG543" s="66"/>
      <c r="QPH543" s="79"/>
      <c r="QPI543" s="109"/>
      <c r="QPJ543" s="479"/>
      <c r="QPK543" s="78"/>
      <c r="QPL543" s="144"/>
      <c r="QPM543" s="75"/>
      <c r="QPN543" s="66"/>
      <c r="QPO543" s="66"/>
      <c r="QPP543" s="79"/>
      <c r="QPQ543" s="109"/>
      <c r="QPR543" s="479"/>
      <c r="QPS543" s="78"/>
      <c r="QPT543" s="144"/>
      <c r="QPU543" s="75"/>
      <c r="QPV543" s="66"/>
      <c r="QPW543" s="66"/>
      <c r="QPX543" s="79"/>
      <c r="QPY543" s="109"/>
      <c r="QPZ543" s="479"/>
      <c r="QQA543" s="78"/>
      <c r="QQB543" s="144"/>
      <c r="QQC543" s="75"/>
      <c r="QQD543" s="66"/>
      <c r="QQE543" s="66"/>
      <c r="QQF543" s="79"/>
      <c r="QQG543" s="109"/>
      <c r="QQH543" s="479"/>
      <c r="QQI543" s="78"/>
      <c r="QQJ543" s="144"/>
      <c r="QQK543" s="75"/>
      <c r="QQL543" s="66"/>
      <c r="QQM543" s="66"/>
      <c r="QQN543" s="79"/>
      <c r="QQO543" s="109"/>
      <c r="QQP543" s="479"/>
      <c r="QQQ543" s="78"/>
      <c r="QQR543" s="144"/>
      <c r="QQS543" s="75"/>
      <c r="QQT543" s="66"/>
      <c r="QQU543" s="66"/>
      <c r="QQV543" s="79"/>
      <c r="QQW543" s="109"/>
      <c r="QQX543" s="479"/>
      <c r="QQY543" s="78"/>
      <c r="QQZ543" s="144"/>
      <c r="QRA543" s="75"/>
      <c r="QRB543" s="66"/>
      <c r="QRC543" s="66"/>
      <c r="QRD543" s="79"/>
      <c r="QRE543" s="109"/>
      <c r="QRF543" s="479"/>
      <c r="QRG543" s="78"/>
      <c r="QRH543" s="144"/>
      <c r="QRI543" s="75"/>
      <c r="QRJ543" s="66"/>
      <c r="QRK543" s="66"/>
      <c r="QRL543" s="79"/>
      <c r="QRM543" s="109"/>
      <c r="QRN543" s="479"/>
      <c r="QRO543" s="78"/>
      <c r="QRP543" s="144"/>
      <c r="QRQ543" s="75"/>
      <c r="QRR543" s="66"/>
      <c r="QRS543" s="66"/>
      <c r="QRT543" s="79"/>
      <c r="QRU543" s="109"/>
      <c r="QRV543" s="479"/>
      <c r="QRW543" s="78"/>
      <c r="QRX543" s="144"/>
      <c r="QRY543" s="75"/>
      <c r="QRZ543" s="66"/>
      <c r="QSA543" s="66"/>
      <c r="QSB543" s="79"/>
      <c r="QSC543" s="109"/>
      <c r="QSD543" s="479"/>
      <c r="QSE543" s="78"/>
      <c r="QSF543" s="144"/>
      <c r="QSG543" s="75"/>
      <c r="QSH543" s="66"/>
      <c r="QSI543" s="66"/>
      <c r="QSJ543" s="79"/>
      <c r="QSK543" s="109"/>
      <c r="QSL543" s="479"/>
      <c r="QSM543" s="78"/>
      <c r="QSN543" s="144"/>
      <c r="QSO543" s="75"/>
      <c r="QSP543" s="66"/>
      <c r="QSQ543" s="66"/>
      <c r="QSR543" s="79"/>
      <c r="QSS543" s="109"/>
      <c r="QST543" s="479"/>
      <c r="QSU543" s="78"/>
      <c r="QSV543" s="144"/>
      <c r="QSW543" s="75"/>
      <c r="QSX543" s="66"/>
      <c r="QSY543" s="66"/>
      <c r="QSZ543" s="79"/>
      <c r="QTA543" s="109"/>
      <c r="QTB543" s="479"/>
      <c r="QTC543" s="78"/>
      <c r="QTD543" s="144"/>
      <c r="QTE543" s="75"/>
      <c r="QTF543" s="66"/>
      <c r="QTG543" s="66"/>
      <c r="QTH543" s="79"/>
      <c r="QTI543" s="109"/>
      <c r="QTJ543" s="479"/>
      <c r="QTK543" s="78"/>
      <c r="QTL543" s="144"/>
      <c r="QTM543" s="75"/>
      <c r="QTN543" s="66"/>
      <c r="QTO543" s="66"/>
      <c r="QTP543" s="79"/>
      <c r="QTQ543" s="109"/>
      <c r="QTR543" s="479"/>
      <c r="QTS543" s="78"/>
      <c r="QTT543" s="144"/>
      <c r="QTU543" s="75"/>
      <c r="QTV543" s="66"/>
      <c r="QTW543" s="66"/>
      <c r="QTX543" s="79"/>
      <c r="QTY543" s="109"/>
      <c r="QTZ543" s="479"/>
      <c r="QUA543" s="78"/>
      <c r="QUB543" s="144"/>
      <c r="QUC543" s="75"/>
      <c r="QUD543" s="66"/>
      <c r="QUE543" s="66"/>
      <c r="QUF543" s="79"/>
      <c r="QUG543" s="109"/>
      <c r="QUH543" s="479"/>
      <c r="QUI543" s="78"/>
      <c r="QUJ543" s="144"/>
      <c r="QUK543" s="75"/>
      <c r="QUL543" s="66"/>
      <c r="QUM543" s="66"/>
      <c r="QUN543" s="79"/>
      <c r="QUO543" s="109"/>
      <c r="QUP543" s="479"/>
      <c r="QUQ543" s="78"/>
      <c r="QUR543" s="144"/>
      <c r="QUS543" s="75"/>
      <c r="QUT543" s="66"/>
      <c r="QUU543" s="66"/>
      <c r="QUV543" s="79"/>
      <c r="QUW543" s="109"/>
      <c r="QUX543" s="479"/>
      <c r="QUY543" s="78"/>
      <c r="QUZ543" s="144"/>
      <c r="QVA543" s="75"/>
      <c r="QVB543" s="66"/>
      <c r="QVC543" s="66"/>
      <c r="QVD543" s="79"/>
      <c r="QVE543" s="109"/>
      <c r="QVF543" s="479"/>
      <c r="QVG543" s="78"/>
      <c r="QVH543" s="144"/>
      <c r="QVI543" s="75"/>
      <c r="QVJ543" s="66"/>
      <c r="QVK543" s="66"/>
      <c r="QVL543" s="79"/>
      <c r="QVM543" s="109"/>
      <c r="QVN543" s="479"/>
      <c r="QVO543" s="78"/>
      <c r="QVP543" s="144"/>
      <c r="QVQ543" s="75"/>
      <c r="QVR543" s="66"/>
      <c r="QVS543" s="66"/>
      <c r="QVT543" s="79"/>
      <c r="QVU543" s="109"/>
      <c r="QVV543" s="479"/>
      <c r="QVW543" s="78"/>
      <c r="QVX543" s="144"/>
      <c r="QVY543" s="75"/>
      <c r="QVZ543" s="66"/>
      <c r="QWA543" s="66"/>
      <c r="QWB543" s="79"/>
      <c r="QWC543" s="109"/>
      <c r="QWD543" s="479"/>
      <c r="QWE543" s="78"/>
      <c r="QWF543" s="144"/>
      <c r="QWG543" s="75"/>
      <c r="QWH543" s="66"/>
      <c r="QWI543" s="66"/>
      <c r="QWJ543" s="79"/>
      <c r="QWK543" s="109"/>
      <c r="QWL543" s="479"/>
      <c r="QWM543" s="78"/>
      <c r="QWN543" s="144"/>
      <c r="QWO543" s="75"/>
      <c r="QWP543" s="66"/>
      <c r="QWQ543" s="66"/>
      <c r="QWR543" s="79"/>
      <c r="QWS543" s="109"/>
      <c r="QWT543" s="479"/>
      <c r="QWU543" s="78"/>
      <c r="QWV543" s="144"/>
      <c r="QWW543" s="75"/>
      <c r="QWX543" s="66"/>
      <c r="QWY543" s="66"/>
      <c r="QWZ543" s="79"/>
      <c r="QXA543" s="109"/>
      <c r="QXB543" s="479"/>
      <c r="QXC543" s="78"/>
      <c r="QXD543" s="144"/>
      <c r="QXE543" s="75"/>
      <c r="QXF543" s="66"/>
      <c r="QXG543" s="66"/>
      <c r="QXH543" s="79"/>
      <c r="QXI543" s="109"/>
      <c r="QXJ543" s="479"/>
      <c r="QXK543" s="78"/>
      <c r="QXL543" s="144"/>
      <c r="QXM543" s="75"/>
      <c r="QXN543" s="66"/>
      <c r="QXO543" s="66"/>
      <c r="QXP543" s="79"/>
      <c r="QXQ543" s="109"/>
      <c r="QXR543" s="479"/>
      <c r="QXS543" s="78"/>
      <c r="QXT543" s="144"/>
      <c r="QXU543" s="75"/>
      <c r="QXV543" s="66"/>
      <c r="QXW543" s="66"/>
      <c r="QXX543" s="79"/>
      <c r="QXY543" s="109"/>
      <c r="QXZ543" s="479"/>
      <c r="QYA543" s="78"/>
      <c r="QYB543" s="144"/>
      <c r="QYC543" s="75"/>
      <c r="QYD543" s="66"/>
      <c r="QYE543" s="66"/>
      <c r="QYF543" s="79"/>
      <c r="QYG543" s="109"/>
      <c r="QYH543" s="479"/>
      <c r="QYI543" s="78"/>
      <c r="QYJ543" s="144"/>
      <c r="QYK543" s="75"/>
      <c r="QYL543" s="66"/>
      <c r="QYM543" s="66"/>
      <c r="QYN543" s="79"/>
      <c r="QYO543" s="109"/>
      <c r="QYP543" s="479"/>
      <c r="QYQ543" s="78"/>
      <c r="QYR543" s="144"/>
      <c r="QYS543" s="75"/>
      <c r="QYT543" s="66"/>
      <c r="QYU543" s="66"/>
      <c r="QYV543" s="79"/>
      <c r="QYW543" s="109"/>
      <c r="QYX543" s="479"/>
      <c r="QYY543" s="78"/>
      <c r="QYZ543" s="144"/>
      <c r="QZA543" s="75"/>
      <c r="QZB543" s="66"/>
      <c r="QZC543" s="66"/>
      <c r="QZD543" s="79"/>
      <c r="QZE543" s="109"/>
      <c r="QZF543" s="479"/>
      <c r="QZG543" s="78"/>
      <c r="QZH543" s="144"/>
      <c r="QZI543" s="75"/>
      <c r="QZJ543" s="66"/>
      <c r="QZK543" s="66"/>
      <c r="QZL543" s="79"/>
      <c r="QZM543" s="109"/>
      <c r="QZN543" s="479"/>
      <c r="QZO543" s="78"/>
      <c r="QZP543" s="144"/>
      <c r="QZQ543" s="75"/>
      <c r="QZR543" s="66"/>
      <c r="QZS543" s="66"/>
      <c r="QZT543" s="79"/>
      <c r="QZU543" s="109"/>
      <c r="QZV543" s="479"/>
      <c r="QZW543" s="78"/>
      <c r="QZX543" s="144"/>
      <c r="QZY543" s="75"/>
      <c r="QZZ543" s="66"/>
      <c r="RAA543" s="66"/>
      <c r="RAB543" s="79"/>
      <c r="RAC543" s="109"/>
      <c r="RAD543" s="479"/>
      <c r="RAE543" s="78"/>
      <c r="RAF543" s="144"/>
      <c r="RAG543" s="75"/>
      <c r="RAH543" s="66"/>
      <c r="RAI543" s="66"/>
      <c r="RAJ543" s="79"/>
      <c r="RAK543" s="109"/>
      <c r="RAL543" s="479"/>
      <c r="RAM543" s="78"/>
      <c r="RAN543" s="144"/>
      <c r="RAO543" s="75"/>
      <c r="RAP543" s="66"/>
      <c r="RAQ543" s="66"/>
      <c r="RAR543" s="79"/>
      <c r="RAS543" s="109"/>
      <c r="RAT543" s="479"/>
      <c r="RAU543" s="78"/>
      <c r="RAV543" s="144"/>
      <c r="RAW543" s="75"/>
      <c r="RAX543" s="66"/>
      <c r="RAY543" s="66"/>
      <c r="RAZ543" s="79"/>
      <c r="RBA543" s="109"/>
      <c r="RBB543" s="479"/>
      <c r="RBC543" s="78"/>
      <c r="RBD543" s="144"/>
      <c r="RBE543" s="75"/>
      <c r="RBF543" s="66"/>
      <c r="RBG543" s="66"/>
      <c r="RBH543" s="79"/>
      <c r="RBI543" s="109"/>
      <c r="RBJ543" s="479"/>
      <c r="RBK543" s="78"/>
      <c r="RBL543" s="144"/>
      <c r="RBM543" s="75"/>
      <c r="RBN543" s="66"/>
      <c r="RBO543" s="66"/>
      <c r="RBP543" s="79"/>
      <c r="RBQ543" s="109"/>
      <c r="RBR543" s="479"/>
      <c r="RBS543" s="78"/>
      <c r="RBT543" s="144"/>
      <c r="RBU543" s="75"/>
      <c r="RBV543" s="66"/>
      <c r="RBW543" s="66"/>
      <c r="RBX543" s="79"/>
      <c r="RBY543" s="109"/>
      <c r="RBZ543" s="479"/>
      <c r="RCA543" s="78"/>
      <c r="RCB543" s="144"/>
      <c r="RCC543" s="75"/>
      <c r="RCD543" s="66"/>
      <c r="RCE543" s="66"/>
      <c r="RCF543" s="79"/>
      <c r="RCG543" s="109"/>
      <c r="RCH543" s="479"/>
      <c r="RCI543" s="78"/>
      <c r="RCJ543" s="144"/>
      <c r="RCK543" s="75"/>
      <c r="RCL543" s="66"/>
      <c r="RCM543" s="66"/>
      <c r="RCN543" s="79"/>
      <c r="RCO543" s="109"/>
      <c r="RCP543" s="479"/>
      <c r="RCQ543" s="78"/>
      <c r="RCR543" s="144"/>
      <c r="RCS543" s="75"/>
      <c r="RCT543" s="66"/>
      <c r="RCU543" s="66"/>
      <c r="RCV543" s="79"/>
      <c r="RCW543" s="109"/>
      <c r="RCX543" s="479"/>
      <c r="RCY543" s="78"/>
      <c r="RCZ543" s="144"/>
      <c r="RDA543" s="75"/>
      <c r="RDB543" s="66"/>
      <c r="RDC543" s="66"/>
      <c r="RDD543" s="79"/>
      <c r="RDE543" s="109"/>
      <c r="RDF543" s="479"/>
      <c r="RDG543" s="78"/>
      <c r="RDH543" s="144"/>
      <c r="RDI543" s="75"/>
      <c r="RDJ543" s="66"/>
      <c r="RDK543" s="66"/>
      <c r="RDL543" s="79"/>
      <c r="RDM543" s="109"/>
      <c r="RDN543" s="479"/>
      <c r="RDO543" s="78"/>
      <c r="RDP543" s="144"/>
      <c r="RDQ543" s="75"/>
      <c r="RDR543" s="66"/>
      <c r="RDS543" s="66"/>
      <c r="RDT543" s="79"/>
      <c r="RDU543" s="109"/>
      <c r="RDV543" s="479"/>
      <c r="RDW543" s="78"/>
      <c r="RDX543" s="144"/>
      <c r="RDY543" s="75"/>
      <c r="RDZ543" s="66"/>
      <c r="REA543" s="66"/>
      <c r="REB543" s="79"/>
      <c r="REC543" s="109"/>
      <c r="RED543" s="479"/>
      <c r="REE543" s="78"/>
      <c r="REF543" s="144"/>
      <c r="REG543" s="75"/>
      <c r="REH543" s="66"/>
      <c r="REI543" s="66"/>
      <c r="REJ543" s="79"/>
      <c r="REK543" s="109"/>
      <c r="REL543" s="479"/>
      <c r="REM543" s="78"/>
      <c r="REN543" s="144"/>
      <c r="REO543" s="75"/>
      <c r="REP543" s="66"/>
      <c r="REQ543" s="66"/>
      <c r="RER543" s="79"/>
      <c r="RES543" s="109"/>
      <c r="RET543" s="479"/>
      <c r="REU543" s="78"/>
      <c r="REV543" s="144"/>
      <c r="REW543" s="75"/>
      <c r="REX543" s="66"/>
      <c r="REY543" s="66"/>
      <c r="REZ543" s="79"/>
      <c r="RFA543" s="109"/>
      <c r="RFB543" s="479"/>
      <c r="RFC543" s="78"/>
      <c r="RFD543" s="144"/>
      <c r="RFE543" s="75"/>
      <c r="RFF543" s="66"/>
      <c r="RFG543" s="66"/>
      <c r="RFH543" s="79"/>
      <c r="RFI543" s="109"/>
      <c r="RFJ543" s="479"/>
      <c r="RFK543" s="78"/>
      <c r="RFL543" s="144"/>
      <c r="RFM543" s="75"/>
      <c r="RFN543" s="66"/>
      <c r="RFO543" s="66"/>
      <c r="RFP543" s="79"/>
      <c r="RFQ543" s="109"/>
      <c r="RFR543" s="479"/>
      <c r="RFS543" s="78"/>
      <c r="RFT543" s="144"/>
      <c r="RFU543" s="75"/>
      <c r="RFV543" s="66"/>
      <c r="RFW543" s="66"/>
      <c r="RFX543" s="79"/>
      <c r="RFY543" s="109"/>
      <c r="RFZ543" s="479"/>
      <c r="RGA543" s="78"/>
      <c r="RGB543" s="144"/>
      <c r="RGC543" s="75"/>
      <c r="RGD543" s="66"/>
      <c r="RGE543" s="66"/>
      <c r="RGF543" s="79"/>
      <c r="RGG543" s="109"/>
      <c r="RGH543" s="479"/>
      <c r="RGI543" s="78"/>
      <c r="RGJ543" s="144"/>
      <c r="RGK543" s="75"/>
      <c r="RGL543" s="66"/>
      <c r="RGM543" s="66"/>
      <c r="RGN543" s="79"/>
      <c r="RGO543" s="109"/>
      <c r="RGP543" s="479"/>
      <c r="RGQ543" s="78"/>
      <c r="RGR543" s="144"/>
      <c r="RGS543" s="75"/>
      <c r="RGT543" s="66"/>
      <c r="RGU543" s="66"/>
      <c r="RGV543" s="79"/>
      <c r="RGW543" s="109"/>
      <c r="RGX543" s="479"/>
      <c r="RGY543" s="78"/>
      <c r="RGZ543" s="144"/>
      <c r="RHA543" s="75"/>
      <c r="RHB543" s="66"/>
      <c r="RHC543" s="66"/>
      <c r="RHD543" s="79"/>
      <c r="RHE543" s="109"/>
      <c r="RHF543" s="479"/>
      <c r="RHG543" s="78"/>
      <c r="RHH543" s="144"/>
      <c r="RHI543" s="75"/>
      <c r="RHJ543" s="66"/>
      <c r="RHK543" s="66"/>
      <c r="RHL543" s="79"/>
      <c r="RHM543" s="109"/>
      <c r="RHN543" s="479"/>
      <c r="RHO543" s="78"/>
      <c r="RHP543" s="144"/>
      <c r="RHQ543" s="75"/>
      <c r="RHR543" s="66"/>
      <c r="RHS543" s="66"/>
      <c r="RHT543" s="79"/>
      <c r="RHU543" s="109"/>
      <c r="RHV543" s="479"/>
      <c r="RHW543" s="78"/>
      <c r="RHX543" s="144"/>
      <c r="RHY543" s="75"/>
      <c r="RHZ543" s="66"/>
      <c r="RIA543" s="66"/>
      <c r="RIB543" s="79"/>
      <c r="RIC543" s="109"/>
      <c r="RID543" s="479"/>
      <c r="RIE543" s="78"/>
      <c r="RIF543" s="144"/>
      <c r="RIG543" s="75"/>
      <c r="RIH543" s="66"/>
      <c r="RII543" s="66"/>
      <c r="RIJ543" s="79"/>
      <c r="RIK543" s="109"/>
      <c r="RIL543" s="479"/>
      <c r="RIM543" s="78"/>
      <c r="RIN543" s="144"/>
      <c r="RIO543" s="75"/>
      <c r="RIP543" s="66"/>
      <c r="RIQ543" s="66"/>
      <c r="RIR543" s="79"/>
      <c r="RIS543" s="109"/>
      <c r="RIT543" s="479"/>
      <c r="RIU543" s="78"/>
      <c r="RIV543" s="144"/>
      <c r="RIW543" s="75"/>
      <c r="RIX543" s="66"/>
      <c r="RIY543" s="66"/>
      <c r="RIZ543" s="79"/>
      <c r="RJA543" s="109"/>
      <c r="RJB543" s="479"/>
      <c r="RJC543" s="78"/>
      <c r="RJD543" s="144"/>
      <c r="RJE543" s="75"/>
      <c r="RJF543" s="66"/>
      <c r="RJG543" s="66"/>
      <c r="RJH543" s="79"/>
      <c r="RJI543" s="109"/>
      <c r="RJJ543" s="479"/>
      <c r="RJK543" s="78"/>
      <c r="RJL543" s="144"/>
      <c r="RJM543" s="75"/>
      <c r="RJN543" s="66"/>
      <c r="RJO543" s="66"/>
      <c r="RJP543" s="79"/>
      <c r="RJQ543" s="109"/>
      <c r="RJR543" s="479"/>
      <c r="RJS543" s="78"/>
      <c r="RJT543" s="144"/>
      <c r="RJU543" s="75"/>
      <c r="RJV543" s="66"/>
      <c r="RJW543" s="66"/>
      <c r="RJX543" s="79"/>
      <c r="RJY543" s="109"/>
      <c r="RJZ543" s="479"/>
      <c r="RKA543" s="78"/>
      <c r="RKB543" s="144"/>
      <c r="RKC543" s="75"/>
      <c r="RKD543" s="66"/>
      <c r="RKE543" s="66"/>
      <c r="RKF543" s="79"/>
      <c r="RKG543" s="109"/>
      <c r="RKH543" s="479"/>
      <c r="RKI543" s="78"/>
      <c r="RKJ543" s="144"/>
      <c r="RKK543" s="75"/>
      <c r="RKL543" s="66"/>
      <c r="RKM543" s="66"/>
      <c r="RKN543" s="79"/>
      <c r="RKO543" s="109"/>
      <c r="RKP543" s="479"/>
      <c r="RKQ543" s="78"/>
      <c r="RKR543" s="144"/>
      <c r="RKS543" s="75"/>
      <c r="RKT543" s="66"/>
      <c r="RKU543" s="66"/>
      <c r="RKV543" s="79"/>
      <c r="RKW543" s="109"/>
      <c r="RKX543" s="479"/>
      <c r="RKY543" s="78"/>
      <c r="RKZ543" s="144"/>
      <c r="RLA543" s="75"/>
      <c r="RLB543" s="66"/>
      <c r="RLC543" s="66"/>
      <c r="RLD543" s="79"/>
      <c r="RLE543" s="109"/>
      <c r="RLF543" s="479"/>
      <c r="RLG543" s="78"/>
      <c r="RLH543" s="144"/>
      <c r="RLI543" s="75"/>
      <c r="RLJ543" s="66"/>
      <c r="RLK543" s="66"/>
      <c r="RLL543" s="79"/>
      <c r="RLM543" s="109"/>
      <c r="RLN543" s="479"/>
      <c r="RLO543" s="78"/>
      <c r="RLP543" s="144"/>
      <c r="RLQ543" s="75"/>
      <c r="RLR543" s="66"/>
      <c r="RLS543" s="66"/>
      <c r="RLT543" s="79"/>
      <c r="RLU543" s="109"/>
      <c r="RLV543" s="479"/>
      <c r="RLW543" s="78"/>
      <c r="RLX543" s="144"/>
      <c r="RLY543" s="75"/>
      <c r="RLZ543" s="66"/>
      <c r="RMA543" s="66"/>
      <c r="RMB543" s="79"/>
      <c r="RMC543" s="109"/>
      <c r="RMD543" s="479"/>
      <c r="RME543" s="78"/>
      <c r="RMF543" s="144"/>
      <c r="RMG543" s="75"/>
      <c r="RMH543" s="66"/>
      <c r="RMI543" s="66"/>
      <c r="RMJ543" s="79"/>
      <c r="RMK543" s="109"/>
      <c r="RML543" s="479"/>
      <c r="RMM543" s="78"/>
      <c r="RMN543" s="144"/>
      <c r="RMO543" s="75"/>
      <c r="RMP543" s="66"/>
      <c r="RMQ543" s="66"/>
      <c r="RMR543" s="79"/>
      <c r="RMS543" s="109"/>
      <c r="RMT543" s="479"/>
      <c r="RMU543" s="78"/>
      <c r="RMV543" s="144"/>
      <c r="RMW543" s="75"/>
      <c r="RMX543" s="66"/>
      <c r="RMY543" s="66"/>
      <c r="RMZ543" s="79"/>
      <c r="RNA543" s="109"/>
      <c r="RNB543" s="479"/>
      <c r="RNC543" s="78"/>
      <c r="RND543" s="144"/>
      <c r="RNE543" s="75"/>
      <c r="RNF543" s="66"/>
      <c r="RNG543" s="66"/>
      <c r="RNH543" s="79"/>
      <c r="RNI543" s="109"/>
      <c r="RNJ543" s="479"/>
      <c r="RNK543" s="78"/>
      <c r="RNL543" s="144"/>
      <c r="RNM543" s="75"/>
      <c r="RNN543" s="66"/>
      <c r="RNO543" s="66"/>
      <c r="RNP543" s="79"/>
      <c r="RNQ543" s="109"/>
      <c r="RNR543" s="479"/>
      <c r="RNS543" s="78"/>
      <c r="RNT543" s="144"/>
      <c r="RNU543" s="75"/>
      <c r="RNV543" s="66"/>
      <c r="RNW543" s="66"/>
      <c r="RNX543" s="79"/>
      <c r="RNY543" s="109"/>
      <c r="RNZ543" s="479"/>
      <c r="ROA543" s="78"/>
      <c r="ROB543" s="144"/>
      <c r="ROC543" s="75"/>
      <c r="ROD543" s="66"/>
      <c r="ROE543" s="66"/>
      <c r="ROF543" s="79"/>
      <c r="ROG543" s="109"/>
      <c r="ROH543" s="479"/>
      <c r="ROI543" s="78"/>
      <c r="ROJ543" s="144"/>
      <c r="ROK543" s="75"/>
      <c r="ROL543" s="66"/>
      <c r="ROM543" s="66"/>
      <c r="RON543" s="79"/>
      <c r="ROO543" s="109"/>
      <c r="ROP543" s="479"/>
      <c r="ROQ543" s="78"/>
      <c r="ROR543" s="144"/>
      <c r="ROS543" s="75"/>
      <c r="ROT543" s="66"/>
      <c r="ROU543" s="66"/>
      <c r="ROV543" s="79"/>
      <c r="ROW543" s="109"/>
      <c r="ROX543" s="479"/>
      <c r="ROY543" s="78"/>
      <c r="ROZ543" s="144"/>
      <c r="RPA543" s="75"/>
      <c r="RPB543" s="66"/>
      <c r="RPC543" s="66"/>
      <c r="RPD543" s="79"/>
      <c r="RPE543" s="109"/>
      <c r="RPF543" s="479"/>
      <c r="RPG543" s="78"/>
      <c r="RPH543" s="144"/>
      <c r="RPI543" s="75"/>
      <c r="RPJ543" s="66"/>
      <c r="RPK543" s="66"/>
      <c r="RPL543" s="79"/>
      <c r="RPM543" s="109"/>
      <c r="RPN543" s="479"/>
      <c r="RPO543" s="78"/>
      <c r="RPP543" s="144"/>
      <c r="RPQ543" s="75"/>
      <c r="RPR543" s="66"/>
      <c r="RPS543" s="66"/>
      <c r="RPT543" s="79"/>
      <c r="RPU543" s="109"/>
      <c r="RPV543" s="479"/>
      <c r="RPW543" s="78"/>
      <c r="RPX543" s="144"/>
      <c r="RPY543" s="75"/>
      <c r="RPZ543" s="66"/>
      <c r="RQA543" s="66"/>
      <c r="RQB543" s="79"/>
      <c r="RQC543" s="109"/>
      <c r="RQD543" s="479"/>
      <c r="RQE543" s="78"/>
      <c r="RQF543" s="144"/>
      <c r="RQG543" s="75"/>
      <c r="RQH543" s="66"/>
      <c r="RQI543" s="66"/>
      <c r="RQJ543" s="79"/>
      <c r="RQK543" s="109"/>
      <c r="RQL543" s="479"/>
      <c r="RQM543" s="78"/>
      <c r="RQN543" s="144"/>
      <c r="RQO543" s="75"/>
      <c r="RQP543" s="66"/>
      <c r="RQQ543" s="66"/>
      <c r="RQR543" s="79"/>
      <c r="RQS543" s="109"/>
      <c r="RQT543" s="479"/>
      <c r="RQU543" s="78"/>
      <c r="RQV543" s="144"/>
      <c r="RQW543" s="75"/>
      <c r="RQX543" s="66"/>
      <c r="RQY543" s="66"/>
      <c r="RQZ543" s="79"/>
      <c r="RRA543" s="109"/>
      <c r="RRB543" s="479"/>
      <c r="RRC543" s="78"/>
      <c r="RRD543" s="144"/>
      <c r="RRE543" s="75"/>
      <c r="RRF543" s="66"/>
      <c r="RRG543" s="66"/>
      <c r="RRH543" s="79"/>
      <c r="RRI543" s="109"/>
      <c r="RRJ543" s="479"/>
      <c r="RRK543" s="78"/>
      <c r="RRL543" s="144"/>
      <c r="RRM543" s="75"/>
      <c r="RRN543" s="66"/>
      <c r="RRO543" s="66"/>
      <c r="RRP543" s="79"/>
      <c r="RRQ543" s="109"/>
      <c r="RRR543" s="479"/>
      <c r="RRS543" s="78"/>
      <c r="RRT543" s="144"/>
      <c r="RRU543" s="75"/>
      <c r="RRV543" s="66"/>
      <c r="RRW543" s="66"/>
      <c r="RRX543" s="79"/>
      <c r="RRY543" s="109"/>
      <c r="RRZ543" s="479"/>
      <c r="RSA543" s="78"/>
      <c r="RSB543" s="144"/>
      <c r="RSC543" s="75"/>
      <c r="RSD543" s="66"/>
      <c r="RSE543" s="66"/>
      <c r="RSF543" s="79"/>
      <c r="RSG543" s="109"/>
      <c r="RSH543" s="479"/>
      <c r="RSI543" s="78"/>
      <c r="RSJ543" s="144"/>
      <c r="RSK543" s="75"/>
      <c r="RSL543" s="66"/>
      <c r="RSM543" s="66"/>
      <c r="RSN543" s="79"/>
      <c r="RSO543" s="109"/>
      <c r="RSP543" s="479"/>
      <c r="RSQ543" s="78"/>
      <c r="RSR543" s="144"/>
      <c r="RSS543" s="75"/>
      <c r="RST543" s="66"/>
      <c r="RSU543" s="66"/>
      <c r="RSV543" s="79"/>
      <c r="RSW543" s="109"/>
      <c r="RSX543" s="479"/>
      <c r="RSY543" s="78"/>
      <c r="RSZ543" s="144"/>
      <c r="RTA543" s="75"/>
      <c r="RTB543" s="66"/>
      <c r="RTC543" s="66"/>
      <c r="RTD543" s="79"/>
      <c r="RTE543" s="109"/>
      <c r="RTF543" s="479"/>
      <c r="RTG543" s="78"/>
      <c r="RTH543" s="144"/>
      <c r="RTI543" s="75"/>
      <c r="RTJ543" s="66"/>
      <c r="RTK543" s="66"/>
      <c r="RTL543" s="79"/>
      <c r="RTM543" s="109"/>
      <c r="RTN543" s="479"/>
      <c r="RTO543" s="78"/>
      <c r="RTP543" s="144"/>
      <c r="RTQ543" s="75"/>
      <c r="RTR543" s="66"/>
      <c r="RTS543" s="66"/>
      <c r="RTT543" s="79"/>
      <c r="RTU543" s="109"/>
      <c r="RTV543" s="479"/>
      <c r="RTW543" s="78"/>
      <c r="RTX543" s="144"/>
      <c r="RTY543" s="75"/>
      <c r="RTZ543" s="66"/>
      <c r="RUA543" s="66"/>
      <c r="RUB543" s="79"/>
      <c r="RUC543" s="109"/>
      <c r="RUD543" s="479"/>
      <c r="RUE543" s="78"/>
      <c r="RUF543" s="144"/>
      <c r="RUG543" s="75"/>
      <c r="RUH543" s="66"/>
      <c r="RUI543" s="66"/>
      <c r="RUJ543" s="79"/>
      <c r="RUK543" s="109"/>
      <c r="RUL543" s="479"/>
      <c r="RUM543" s="78"/>
      <c r="RUN543" s="144"/>
      <c r="RUO543" s="75"/>
      <c r="RUP543" s="66"/>
      <c r="RUQ543" s="66"/>
      <c r="RUR543" s="79"/>
      <c r="RUS543" s="109"/>
      <c r="RUT543" s="479"/>
      <c r="RUU543" s="78"/>
      <c r="RUV543" s="144"/>
      <c r="RUW543" s="75"/>
      <c r="RUX543" s="66"/>
      <c r="RUY543" s="66"/>
      <c r="RUZ543" s="79"/>
      <c r="RVA543" s="109"/>
      <c r="RVB543" s="479"/>
      <c r="RVC543" s="78"/>
      <c r="RVD543" s="144"/>
      <c r="RVE543" s="75"/>
      <c r="RVF543" s="66"/>
      <c r="RVG543" s="66"/>
      <c r="RVH543" s="79"/>
      <c r="RVI543" s="109"/>
      <c r="RVJ543" s="479"/>
      <c r="RVK543" s="78"/>
      <c r="RVL543" s="144"/>
      <c r="RVM543" s="75"/>
      <c r="RVN543" s="66"/>
      <c r="RVO543" s="66"/>
      <c r="RVP543" s="79"/>
      <c r="RVQ543" s="109"/>
      <c r="RVR543" s="479"/>
      <c r="RVS543" s="78"/>
      <c r="RVT543" s="144"/>
      <c r="RVU543" s="75"/>
      <c r="RVV543" s="66"/>
      <c r="RVW543" s="66"/>
      <c r="RVX543" s="79"/>
      <c r="RVY543" s="109"/>
      <c r="RVZ543" s="479"/>
      <c r="RWA543" s="78"/>
      <c r="RWB543" s="144"/>
      <c r="RWC543" s="75"/>
      <c r="RWD543" s="66"/>
      <c r="RWE543" s="66"/>
      <c r="RWF543" s="79"/>
      <c r="RWG543" s="109"/>
      <c r="RWH543" s="479"/>
      <c r="RWI543" s="78"/>
      <c r="RWJ543" s="144"/>
      <c r="RWK543" s="75"/>
      <c r="RWL543" s="66"/>
      <c r="RWM543" s="66"/>
      <c r="RWN543" s="79"/>
      <c r="RWO543" s="109"/>
      <c r="RWP543" s="479"/>
      <c r="RWQ543" s="78"/>
      <c r="RWR543" s="144"/>
      <c r="RWS543" s="75"/>
      <c r="RWT543" s="66"/>
      <c r="RWU543" s="66"/>
      <c r="RWV543" s="79"/>
      <c r="RWW543" s="109"/>
      <c r="RWX543" s="479"/>
      <c r="RWY543" s="78"/>
      <c r="RWZ543" s="144"/>
      <c r="RXA543" s="75"/>
      <c r="RXB543" s="66"/>
      <c r="RXC543" s="66"/>
      <c r="RXD543" s="79"/>
      <c r="RXE543" s="109"/>
      <c r="RXF543" s="479"/>
      <c r="RXG543" s="78"/>
      <c r="RXH543" s="144"/>
      <c r="RXI543" s="75"/>
      <c r="RXJ543" s="66"/>
      <c r="RXK543" s="66"/>
      <c r="RXL543" s="79"/>
      <c r="RXM543" s="109"/>
      <c r="RXN543" s="479"/>
      <c r="RXO543" s="78"/>
      <c r="RXP543" s="144"/>
      <c r="RXQ543" s="75"/>
      <c r="RXR543" s="66"/>
      <c r="RXS543" s="66"/>
      <c r="RXT543" s="79"/>
      <c r="RXU543" s="109"/>
      <c r="RXV543" s="479"/>
      <c r="RXW543" s="78"/>
      <c r="RXX543" s="144"/>
      <c r="RXY543" s="75"/>
      <c r="RXZ543" s="66"/>
      <c r="RYA543" s="66"/>
      <c r="RYB543" s="79"/>
      <c r="RYC543" s="109"/>
      <c r="RYD543" s="479"/>
      <c r="RYE543" s="78"/>
      <c r="RYF543" s="144"/>
      <c r="RYG543" s="75"/>
      <c r="RYH543" s="66"/>
      <c r="RYI543" s="66"/>
      <c r="RYJ543" s="79"/>
      <c r="RYK543" s="109"/>
      <c r="RYL543" s="479"/>
      <c r="RYM543" s="78"/>
      <c r="RYN543" s="144"/>
      <c r="RYO543" s="75"/>
      <c r="RYP543" s="66"/>
      <c r="RYQ543" s="66"/>
      <c r="RYR543" s="79"/>
      <c r="RYS543" s="109"/>
      <c r="RYT543" s="479"/>
      <c r="RYU543" s="78"/>
      <c r="RYV543" s="144"/>
      <c r="RYW543" s="75"/>
      <c r="RYX543" s="66"/>
      <c r="RYY543" s="66"/>
      <c r="RYZ543" s="79"/>
      <c r="RZA543" s="109"/>
      <c r="RZB543" s="479"/>
      <c r="RZC543" s="78"/>
      <c r="RZD543" s="144"/>
      <c r="RZE543" s="75"/>
      <c r="RZF543" s="66"/>
      <c r="RZG543" s="66"/>
      <c r="RZH543" s="79"/>
      <c r="RZI543" s="109"/>
      <c r="RZJ543" s="479"/>
      <c r="RZK543" s="78"/>
      <c r="RZL543" s="144"/>
      <c r="RZM543" s="75"/>
      <c r="RZN543" s="66"/>
      <c r="RZO543" s="66"/>
      <c r="RZP543" s="79"/>
      <c r="RZQ543" s="109"/>
      <c r="RZR543" s="479"/>
      <c r="RZS543" s="78"/>
      <c r="RZT543" s="144"/>
      <c r="RZU543" s="75"/>
      <c r="RZV543" s="66"/>
      <c r="RZW543" s="66"/>
      <c r="RZX543" s="79"/>
      <c r="RZY543" s="109"/>
      <c r="RZZ543" s="479"/>
      <c r="SAA543" s="78"/>
      <c r="SAB543" s="144"/>
      <c r="SAC543" s="75"/>
      <c r="SAD543" s="66"/>
      <c r="SAE543" s="66"/>
      <c r="SAF543" s="79"/>
      <c r="SAG543" s="109"/>
      <c r="SAH543" s="479"/>
      <c r="SAI543" s="78"/>
      <c r="SAJ543" s="144"/>
      <c r="SAK543" s="75"/>
      <c r="SAL543" s="66"/>
      <c r="SAM543" s="66"/>
      <c r="SAN543" s="79"/>
      <c r="SAO543" s="109"/>
      <c r="SAP543" s="479"/>
      <c r="SAQ543" s="78"/>
      <c r="SAR543" s="144"/>
      <c r="SAS543" s="75"/>
      <c r="SAT543" s="66"/>
      <c r="SAU543" s="66"/>
      <c r="SAV543" s="79"/>
      <c r="SAW543" s="109"/>
      <c r="SAX543" s="479"/>
      <c r="SAY543" s="78"/>
      <c r="SAZ543" s="144"/>
      <c r="SBA543" s="75"/>
      <c r="SBB543" s="66"/>
      <c r="SBC543" s="66"/>
      <c r="SBD543" s="79"/>
      <c r="SBE543" s="109"/>
      <c r="SBF543" s="479"/>
      <c r="SBG543" s="78"/>
      <c r="SBH543" s="144"/>
      <c r="SBI543" s="75"/>
      <c r="SBJ543" s="66"/>
      <c r="SBK543" s="66"/>
      <c r="SBL543" s="79"/>
      <c r="SBM543" s="109"/>
      <c r="SBN543" s="479"/>
      <c r="SBO543" s="78"/>
      <c r="SBP543" s="144"/>
      <c r="SBQ543" s="75"/>
      <c r="SBR543" s="66"/>
      <c r="SBS543" s="66"/>
      <c r="SBT543" s="79"/>
      <c r="SBU543" s="109"/>
      <c r="SBV543" s="479"/>
      <c r="SBW543" s="78"/>
      <c r="SBX543" s="144"/>
      <c r="SBY543" s="75"/>
      <c r="SBZ543" s="66"/>
      <c r="SCA543" s="66"/>
      <c r="SCB543" s="79"/>
      <c r="SCC543" s="109"/>
      <c r="SCD543" s="479"/>
      <c r="SCE543" s="78"/>
      <c r="SCF543" s="144"/>
      <c r="SCG543" s="75"/>
      <c r="SCH543" s="66"/>
      <c r="SCI543" s="66"/>
      <c r="SCJ543" s="79"/>
      <c r="SCK543" s="109"/>
      <c r="SCL543" s="479"/>
      <c r="SCM543" s="78"/>
      <c r="SCN543" s="144"/>
      <c r="SCO543" s="75"/>
      <c r="SCP543" s="66"/>
      <c r="SCQ543" s="66"/>
      <c r="SCR543" s="79"/>
      <c r="SCS543" s="109"/>
      <c r="SCT543" s="479"/>
      <c r="SCU543" s="78"/>
      <c r="SCV543" s="144"/>
      <c r="SCW543" s="75"/>
      <c r="SCX543" s="66"/>
      <c r="SCY543" s="66"/>
      <c r="SCZ543" s="79"/>
      <c r="SDA543" s="109"/>
      <c r="SDB543" s="479"/>
      <c r="SDC543" s="78"/>
      <c r="SDD543" s="144"/>
      <c r="SDE543" s="75"/>
      <c r="SDF543" s="66"/>
      <c r="SDG543" s="66"/>
      <c r="SDH543" s="79"/>
      <c r="SDI543" s="109"/>
      <c r="SDJ543" s="479"/>
      <c r="SDK543" s="78"/>
      <c r="SDL543" s="144"/>
      <c r="SDM543" s="75"/>
      <c r="SDN543" s="66"/>
      <c r="SDO543" s="66"/>
      <c r="SDP543" s="79"/>
      <c r="SDQ543" s="109"/>
      <c r="SDR543" s="479"/>
      <c r="SDS543" s="78"/>
      <c r="SDT543" s="144"/>
      <c r="SDU543" s="75"/>
      <c r="SDV543" s="66"/>
      <c r="SDW543" s="66"/>
      <c r="SDX543" s="79"/>
      <c r="SDY543" s="109"/>
      <c r="SDZ543" s="479"/>
      <c r="SEA543" s="78"/>
      <c r="SEB543" s="144"/>
      <c r="SEC543" s="75"/>
      <c r="SED543" s="66"/>
      <c r="SEE543" s="66"/>
      <c r="SEF543" s="79"/>
      <c r="SEG543" s="109"/>
      <c r="SEH543" s="479"/>
      <c r="SEI543" s="78"/>
      <c r="SEJ543" s="144"/>
      <c r="SEK543" s="75"/>
      <c r="SEL543" s="66"/>
      <c r="SEM543" s="66"/>
      <c r="SEN543" s="79"/>
      <c r="SEO543" s="109"/>
      <c r="SEP543" s="479"/>
      <c r="SEQ543" s="78"/>
      <c r="SER543" s="144"/>
      <c r="SES543" s="75"/>
      <c r="SET543" s="66"/>
      <c r="SEU543" s="66"/>
      <c r="SEV543" s="79"/>
      <c r="SEW543" s="109"/>
      <c r="SEX543" s="479"/>
      <c r="SEY543" s="78"/>
      <c r="SEZ543" s="144"/>
      <c r="SFA543" s="75"/>
      <c r="SFB543" s="66"/>
      <c r="SFC543" s="66"/>
      <c r="SFD543" s="79"/>
      <c r="SFE543" s="109"/>
      <c r="SFF543" s="479"/>
      <c r="SFG543" s="78"/>
      <c r="SFH543" s="144"/>
      <c r="SFI543" s="75"/>
      <c r="SFJ543" s="66"/>
      <c r="SFK543" s="66"/>
      <c r="SFL543" s="79"/>
      <c r="SFM543" s="109"/>
      <c r="SFN543" s="479"/>
      <c r="SFO543" s="78"/>
      <c r="SFP543" s="144"/>
      <c r="SFQ543" s="75"/>
      <c r="SFR543" s="66"/>
      <c r="SFS543" s="66"/>
      <c r="SFT543" s="79"/>
      <c r="SFU543" s="109"/>
      <c r="SFV543" s="479"/>
      <c r="SFW543" s="78"/>
      <c r="SFX543" s="144"/>
      <c r="SFY543" s="75"/>
      <c r="SFZ543" s="66"/>
      <c r="SGA543" s="66"/>
      <c r="SGB543" s="79"/>
      <c r="SGC543" s="109"/>
      <c r="SGD543" s="479"/>
      <c r="SGE543" s="78"/>
      <c r="SGF543" s="144"/>
      <c r="SGG543" s="75"/>
      <c r="SGH543" s="66"/>
      <c r="SGI543" s="66"/>
      <c r="SGJ543" s="79"/>
      <c r="SGK543" s="109"/>
      <c r="SGL543" s="479"/>
      <c r="SGM543" s="78"/>
      <c r="SGN543" s="144"/>
      <c r="SGO543" s="75"/>
      <c r="SGP543" s="66"/>
      <c r="SGQ543" s="66"/>
      <c r="SGR543" s="79"/>
      <c r="SGS543" s="109"/>
      <c r="SGT543" s="479"/>
      <c r="SGU543" s="78"/>
      <c r="SGV543" s="144"/>
      <c r="SGW543" s="75"/>
      <c r="SGX543" s="66"/>
      <c r="SGY543" s="66"/>
      <c r="SGZ543" s="79"/>
      <c r="SHA543" s="109"/>
      <c r="SHB543" s="479"/>
      <c r="SHC543" s="78"/>
      <c r="SHD543" s="144"/>
      <c r="SHE543" s="75"/>
      <c r="SHF543" s="66"/>
      <c r="SHG543" s="66"/>
      <c r="SHH543" s="79"/>
      <c r="SHI543" s="109"/>
      <c r="SHJ543" s="479"/>
      <c r="SHK543" s="78"/>
      <c r="SHL543" s="144"/>
      <c r="SHM543" s="75"/>
      <c r="SHN543" s="66"/>
      <c r="SHO543" s="66"/>
      <c r="SHP543" s="79"/>
      <c r="SHQ543" s="109"/>
      <c r="SHR543" s="479"/>
      <c r="SHS543" s="78"/>
      <c r="SHT543" s="144"/>
      <c r="SHU543" s="75"/>
      <c r="SHV543" s="66"/>
      <c r="SHW543" s="66"/>
      <c r="SHX543" s="79"/>
      <c r="SHY543" s="109"/>
      <c r="SHZ543" s="479"/>
      <c r="SIA543" s="78"/>
      <c r="SIB543" s="144"/>
      <c r="SIC543" s="75"/>
      <c r="SID543" s="66"/>
      <c r="SIE543" s="66"/>
      <c r="SIF543" s="79"/>
      <c r="SIG543" s="109"/>
      <c r="SIH543" s="479"/>
      <c r="SII543" s="78"/>
      <c r="SIJ543" s="144"/>
      <c r="SIK543" s="75"/>
      <c r="SIL543" s="66"/>
      <c r="SIM543" s="66"/>
      <c r="SIN543" s="79"/>
      <c r="SIO543" s="109"/>
      <c r="SIP543" s="479"/>
      <c r="SIQ543" s="78"/>
      <c r="SIR543" s="144"/>
      <c r="SIS543" s="75"/>
      <c r="SIT543" s="66"/>
      <c r="SIU543" s="66"/>
      <c r="SIV543" s="79"/>
      <c r="SIW543" s="109"/>
      <c r="SIX543" s="479"/>
      <c r="SIY543" s="78"/>
      <c r="SIZ543" s="144"/>
      <c r="SJA543" s="75"/>
      <c r="SJB543" s="66"/>
      <c r="SJC543" s="66"/>
      <c r="SJD543" s="79"/>
      <c r="SJE543" s="109"/>
      <c r="SJF543" s="479"/>
      <c r="SJG543" s="78"/>
      <c r="SJH543" s="144"/>
      <c r="SJI543" s="75"/>
      <c r="SJJ543" s="66"/>
      <c r="SJK543" s="66"/>
      <c r="SJL543" s="79"/>
      <c r="SJM543" s="109"/>
      <c r="SJN543" s="479"/>
      <c r="SJO543" s="78"/>
      <c r="SJP543" s="144"/>
      <c r="SJQ543" s="75"/>
      <c r="SJR543" s="66"/>
      <c r="SJS543" s="66"/>
      <c r="SJT543" s="79"/>
      <c r="SJU543" s="109"/>
      <c r="SJV543" s="479"/>
      <c r="SJW543" s="78"/>
      <c r="SJX543" s="144"/>
      <c r="SJY543" s="75"/>
      <c r="SJZ543" s="66"/>
      <c r="SKA543" s="66"/>
      <c r="SKB543" s="79"/>
      <c r="SKC543" s="109"/>
      <c r="SKD543" s="479"/>
      <c r="SKE543" s="78"/>
      <c r="SKF543" s="144"/>
      <c r="SKG543" s="75"/>
      <c r="SKH543" s="66"/>
      <c r="SKI543" s="66"/>
      <c r="SKJ543" s="79"/>
      <c r="SKK543" s="109"/>
      <c r="SKL543" s="479"/>
      <c r="SKM543" s="78"/>
      <c r="SKN543" s="144"/>
      <c r="SKO543" s="75"/>
      <c r="SKP543" s="66"/>
      <c r="SKQ543" s="66"/>
      <c r="SKR543" s="79"/>
      <c r="SKS543" s="109"/>
      <c r="SKT543" s="479"/>
      <c r="SKU543" s="78"/>
      <c r="SKV543" s="144"/>
      <c r="SKW543" s="75"/>
      <c r="SKX543" s="66"/>
      <c r="SKY543" s="66"/>
      <c r="SKZ543" s="79"/>
      <c r="SLA543" s="109"/>
      <c r="SLB543" s="479"/>
      <c r="SLC543" s="78"/>
      <c r="SLD543" s="144"/>
      <c r="SLE543" s="75"/>
      <c r="SLF543" s="66"/>
      <c r="SLG543" s="66"/>
      <c r="SLH543" s="79"/>
      <c r="SLI543" s="109"/>
      <c r="SLJ543" s="479"/>
      <c r="SLK543" s="78"/>
      <c r="SLL543" s="144"/>
      <c r="SLM543" s="75"/>
      <c r="SLN543" s="66"/>
      <c r="SLO543" s="66"/>
      <c r="SLP543" s="79"/>
      <c r="SLQ543" s="109"/>
      <c r="SLR543" s="479"/>
      <c r="SLS543" s="78"/>
      <c r="SLT543" s="144"/>
      <c r="SLU543" s="75"/>
      <c r="SLV543" s="66"/>
      <c r="SLW543" s="66"/>
      <c r="SLX543" s="79"/>
      <c r="SLY543" s="109"/>
      <c r="SLZ543" s="479"/>
      <c r="SMA543" s="78"/>
      <c r="SMB543" s="144"/>
      <c r="SMC543" s="75"/>
      <c r="SMD543" s="66"/>
      <c r="SME543" s="66"/>
      <c r="SMF543" s="79"/>
      <c r="SMG543" s="109"/>
      <c r="SMH543" s="479"/>
      <c r="SMI543" s="78"/>
      <c r="SMJ543" s="144"/>
      <c r="SMK543" s="75"/>
      <c r="SML543" s="66"/>
      <c r="SMM543" s="66"/>
      <c r="SMN543" s="79"/>
      <c r="SMO543" s="109"/>
      <c r="SMP543" s="479"/>
      <c r="SMQ543" s="78"/>
      <c r="SMR543" s="144"/>
      <c r="SMS543" s="75"/>
      <c r="SMT543" s="66"/>
      <c r="SMU543" s="66"/>
      <c r="SMV543" s="79"/>
      <c r="SMW543" s="109"/>
      <c r="SMX543" s="479"/>
      <c r="SMY543" s="78"/>
      <c r="SMZ543" s="144"/>
      <c r="SNA543" s="75"/>
      <c r="SNB543" s="66"/>
      <c r="SNC543" s="66"/>
      <c r="SND543" s="79"/>
      <c r="SNE543" s="109"/>
      <c r="SNF543" s="479"/>
      <c r="SNG543" s="78"/>
      <c r="SNH543" s="144"/>
      <c r="SNI543" s="75"/>
      <c r="SNJ543" s="66"/>
      <c r="SNK543" s="66"/>
      <c r="SNL543" s="79"/>
      <c r="SNM543" s="109"/>
      <c r="SNN543" s="479"/>
      <c r="SNO543" s="78"/>
      <c r="SNP543" s="144"/>
      <c r="SNQ543" s="75"/>
      <c r="SNR543" s="66"/>
      <c r="SNS543" s="66"/>
      <c r="SNT543" s="79"/>
      <c r="SNU543" s="109"/>
      <c r="SNV543" s="479"/>
      <c r="SNW543" s="78"/>
      <c r="SNX543" s="144"/>
      <c r="SNY543" s="75"/>
      <c r="SNZ543" s="66"/>
      <c r="SOA543" s="66"/>
      <c r="SOB543" s="79"/>
      <c r="SOC543" s="109"/>
      <c r="SOD543" s="479"/>
      <c r="SOE543" s="78"/>
      <c r="SOF543" s="144"/>
      <c r="SOG543" s="75"/>
      <c r="SOH543" s="66"/>
      <c r="SOI543" s="66"/>
      <c r="SOJ543" s="79"/>
      <c r="SOK543" s="109"/>
      <c r="SOL543" s="479"/>
      <c r="SOM543" s="78"/>
      <c r="SON543" s="144"/>
      <c r="SOO543" s="75"/>
      <c r="SOP543" s="66"/>
      <c r="SOQ543" s="66"/>
      <c r="SOR543" s="79"/>
      <c r="SOS543" s="109"/>
      <c r="SOT543" s="479"/>
      <c r="SOU543" s="78"/>
      <c r="SOV543" s="144"/>
      <c r="SOW543" s="75"/>
      <c r="SOX543" s="66"/>
      <c r="SOY543" s="66"/>
      <c r="SOZ543" s="79"/>
      <c r="SPA543" s="109"/>
      <c r="SPB543" s="479"/>
      <c r="SPC543" s="78"/>
      <c r="SPD543" s="144"/>
      <c r="SPE543" s="75"/>
      <c r="SPF543" s="66"/>
      <c r="SPG543" s="66"/>
      <c r="SPH543" s="79"/>
      <c r="SPI543" s="109"/>
      <c r="SPJ543" s="479"/>
      <c r="SPK543" s="78"/>
      <c r="SPL543" s="144"/>
      <c r="SPM543" s="75"/>
      <c r="SPN543" s="66"/>
      <c r="SPO543" s="66"/>
      <c r="SPP543" s="79"/>
      <c r="SPQ543" s="109"/>
      <c r="SPR543" s="479"/>
      <c r="SPS543" s="78"/>
      <c r="SPT543" s="144"/>
      <c r="SPU543" s="75"/>
      <c r="SPV543" s="66"/>
      <c r="SPW543" s="66"/>
      <c r="SPX543" s="79"/>
      <c r="SPY543" s="109"/>
      <c r="SPZ543" s="479"/>
      <c r="SQA543" s="78"/>
      <c r="SQB543" s="144"/>
      <c r="SQC543" s="75"/>
      <c r="SQD543" s="66"/>
      <c r="SQE543" s="66"/>
      <c r="SQF543" s="79"/>
      <c r="SQG543" s="109"/>
      <c r="SQH543" s="479"/>
      <c r="SQI543" s="78"/>
      <c r="SQJ543" s="144"/>
      <c r="SQK543" s="75"/>
      <c r="SQL543" s="66"/>
      <c r="SQM543" s="66"/>
      <c r="SQN543" s="79"/>
      <c r="SQO543" s="109"/>
      <c r="SQP543" s="479"/>
      <c r="SQQ543" s="78"/>
      <c r="SQR543" s="144"/>
      <c r="SQS543" s="75"/>
      <c r="SQT543" s="66"/>
      <c r="SQU543" s="66"/>
      <c r="SQV543" s="79"/>
      <c r="SQW543" s="109"/>
      <c r="SQX543" s="479"/>
      <c r="SQY543" s="78"/>
      <c r="SQZ543" s="144"/>
      <c r="SRA543" s="75"/>
      <c r="SRB543" s="66"/>
      <c r="SRC543" s="66"/>
      <c r="SRD543" s="79"/>
      <c r="SRE543" s="109"/>
      <c r="SRF543" s="479"/>
      <c r="SRG543" s="78"/>
      <c r="SRH543" s="144"/>
      <c r="SRI543" s="75"/>
      <c r="SRJ543" s="66"/>
      <c r="SRK543" s="66"/>
      <c r="SRL543" s="79"/>
      <c r="SRM543" s="109"/>
      <c r="SRN543" s="479"/>
      <c r="SRO543" s="78"/>
      <c r="SRP543" s="144"/>
      <c r="SRQ543" s="75"/>
      <c r="SRR543" s="66"/>
      <c r="SRS543" s="66"/>
      <c r="SRT543" s="79"/>
      <c r="SRU543" s="109"/>
      <c r="SRV543" s="479"/>
      <c r="SRW543" s="78"/>
      <c r="SRX543" s="144"/>
      <c r="SRY543" s="75"/>
      <c r="SRZ543" s="66"/>
      <c r="SSA543" s="66"/>
      <c r="SSB543" s="79"/>
      <c r="SSC543" s="109"/>
      <c r="SSD543" s="479"/>
      <c r="SSE543" s="78"/>
      <c r="SSF543" s="144"/>
      <c r="SSG543" s="75"/>
      <c r="SSH543" s="66"/>
      <c r="SSI543" s="66"/>
      <c r="SSJ543" s="79"/>
      <c r="SSK543" s="109"/>
      <c r="SSL543" s="479"/>
      <c r="SSM543" s="78"/>
      <c r="SSN543" s="144"/>
      <c r="SSO543" s="75"/>
      <c r="SSP543" s="66"/>
      <c r="SSQ543" s="66"/>
      <c r="SSR543" s="79"/>
      <c r="SSS543" s="109"/>
      <c r="SST543" s="479"/>
      <c r="SSU543" s="78"/>
      <c r="SSV543" s="144"/>
      <c r="SSW543" s="75"/>
      <c r="SSX543" s="66"/>
      <c r="SSY543" s="66"/>
      <c r="SSZ543" s="79"/>
      <c r="STA543" s="109"/>
      <c r="STB543" s="479"/>
      <c r="STC543" s="78"/>
      <c r="STD543" s="144"/>
      <c r="STE543" s="75"/>
      <c r="STF543" s="66"/>
      <c r="STG543" s="66"/>
      <c r="STH543" s="79"/>
      <c r="STI543" s="109"/>
      <c r="STJ543" s="479"/>
      <c r="STK543" s="78"/>
      <c r="STL543" s="144"/>
      <c r="STM543" s="75"/>
      <c r="STN543" s="66"/>
      <c r="STO543" s="66"/>
      <c r="STP543" s="79"/>
      <c r="STQ543" s="109"/>
      <c r="STR543" s="479"/>
      <c r="STS543" s="78"/>
      <c r="STT543" s="144"/>
      <c r="STU543" s="75"/>
      <c r="STV543" s="66"/>
      <c r="STW543" s="66"/>
      <c r="STX543" s="79"/>
      <c r="STY543" s="109"/>
      <c r="STZ543" s="479"/>
      <c r="SUA543" s="78"/>
      <c r="SUB543" s="144"/>
      <c r="SUC543" s="75"/>
      <c r="SUD543" s="66"/>
      <c r="SUE543" s="66"/>
      <c r="SUF543" s="79"/>
      <c r="SUG543" s="109"/>
      <c r="SUH543" s="479"/>
      <c r="SUI543" s="78"/>
      <c r="SUJ543" s="144"/>
      <c r="SUK543" s="75"/>
      <c r="SUL543" s="66"/>
      <c r="SUM543" s="66"/>
      <c r="SUN543" s="79"/>
      <c r="SUO543" s="109"/>
      <c r="SUP543" s="479"/>
      <c r="SUQ543" s="78"/>
      <c r="SUR543" s="144"/>
      <c r="SUS543" s="75"/>
      <c r="SUT543" s="66"/>
      <c r="SUU543" s="66"/>
      <c r="SUV543" s="79"/>
      <c r="SUW543" s="109"/>
      <c r="SUX543" s="479"/>
      <c r="SUY543" s="78"/>
      <c r="SUZ543" s="144"/>
      <c r="SVA543" s="75"/>
      <c r="SVB543" s="66"/>
      <c r="SVC543" s="66"/>
      <c r="SVD543" s="79"/>
      <c r="SVE543" s="109"/>
      <c r="SVF543" s="479"/>
      <c r="SVG543" s="78"/>
      <c r="SVH543" s="144"/>
      <c r="SVI543" s="75"/>
      <c r="SVJ543" s="66"/>
      <c r="SVK543" s="66"/>
      <c r="SVL543" s="79"/>
      <c r="SVM543" s="109"/>
      <c r="SVN543" s="479"/>
      <c r="SVO543" s="78"/>
      <c r="SVP543" s="144"/>
      <c r="SVQ543" s="75"/>
      <c r="SVR543" s="66"/>
      <c r="SVS543" s="66"/>
      <c r="SVT543" s="79"/>
      <c r="SVU543" s="109"/>
      <c r="SVV543" s="479"/>
      <c r="SVW543" s="78"/>
      <c r="SVX543" s="144"/>
      <c r="SVY543" s="75"/>
      <c r="SVZ543" s="66"/>
      <c r="SWA543" s="66"/>
      <c r="SWB543" s="79"/>
      <c r="SWC543" s="109"/>
      <c r="SWD543" s="479"/>
      <c r="SWE543" s="78"/>
      <c r="SWF543" s="144"/>
      <c r="SWG543" s="75"/>
      <c r="SWH543" s="66"/>
      <c r="SWI543" s="66"/>
      <c r="SWJ543" s="79"/>
      <c r="SWK543" s="109"/>
      <c r="SWL543" s="479"/>
      <c r="SWM543" s="78"/>
      <c r="SWN543" s="144"/>
      <c r="SWO543" s="75"/>
      <c r="SWP543" s="66"/>
      <c r="SWQ543" s="66"/>
      <c r="SWR543" s="79"/>
      <c r="SWS543" s="109"/>
      <c r="SWT543" s="479"/>
      <c r="SWU543" s="78"/>
      <c r="SWV543" s="144"/>
      <c r="SWW543" s="75"/>
      <c r="SWX543" s="66"/>
      <c r="SWY543" s="66"/>
      <c r="SWZ543" s="79"/>
      <c r="SXA543" s="109"/>
      <c r="SXB543" s="479"/>
      <c r="SXC543" s="78"/>
      <c r="SXD543" s="144"/>
      <c r="SXE543" s="75"/>
      <c r="SXF543" s="66"/>
      <c r="SXG543" s="66"/>
      <c r="SXH543" s="79"/>
      <c r="SXI543" s="109"/>
      <c r="SXJ543" s="479"/>
      <c r="SXK543" s="78"/>
      <c r="SXL543" s="144"/>
      <c r="SXM543" s="75"/>
      <c r="SXN543" s="66"/>
      <c r="SXO543" s="66"/>
      <c r="SXP543" s="79"/>
      <c r="SXQ543" s="109"/>
      <c r="SXR543" s="479"/>
      <c r="SXS543" s="78"/>
      <c r="SXT543" s="144"/>
      <c r="SXU543" s="75"/>
      <c r="SXV543" s="66"/>
      <c r="SXW543" s="66"/>
      <c r="SXX543" s="79"/>
      <c r="SXY543" s="109"/>
      <c r="SXZ543" s="479"/>
      <c r="SYA543" s="78"/>
      <c r="SYB543" s="144"/>
      <c r="SYC543" s="75"/>
      <c r="SYD543" s="66"/>
      <c r="SYE543" s="66"/>
      <c r="SYF543" s="79"/>
      <c r="SYG543" s="109"/>
      <c r="SYH543" s="479"/>
      <c r="SYI543" s="78"/>
      <c r="SYJ543" s="144"/>
      <c r="SYK543" s="75"/>
      <c r="SYL543" s="66"/>
      <c r="SYM543" s="66"/>
      <c r="SYN543" s="79"/>
      <c r="SYO543" s="109"/>
      <c r="SYP543" s="479"/>
      <c r="SYQ543" s="78"/>
      <c r="SYR543" s="144"/>
      <c r="SYS543" s="75"/>
      <c r="SYT543" s="66"/>
      <c r="SYU543" s="66"/>
      <c r="SYV543" s="79"/>
      <c r="SYW543" s="109"/>
      <c r="SYX543" s="479"/>
      <c r="SYY543" s="78"/>
      <c r="SYZ543" s="144"/>
      <c r="SZA543" s="75"/>
      <c r="SZB543" s="66"/>
      <c r="SZC543" s="66"/>
      <c r="SZD543" s="79"/>
      <c r="SZE543" s="109"/>
      <c r="SZF543" s="479"/>
      <c r="SZG543" s="78"/>
      <c r="SZH543" s="144"/>
      <c r="SZI543" s="75"/>
      <c r="SZJ543" s="66"/>
      <c r="SZK543" s="66"/>
      <c r="SZL543" s="79"/>
      <c r="SZM543" s="109"/>
      <c r="SZN543" s="479"/>
      <c r="SZO543" s="78"/>
      <c r="SZP543" s="144"/>
      <c r="SZQ543" s="75"/>
      <c r="SZR543" s="66"/>
      <c r="SZS543" s="66"/>
      <c r="SZT543" s="79"/>
      <c r="SZU543" s="109"/>
      <c r="SZV543" s="479"/>
      <c r="SZW543" s="78"/>
      <c r="SZX543" s="144"/>
      <c r="SZY543" s="75"/>
      <c r="SZZ543" s="66"/>
      <c r="TAA543" s="66"/>
      <c r="TAB543" s="79"/>
      <c r="TAC543" s="109"/>
      <c r="TAD543" s="479"/>
      <c r="TAE543" s="78"/>
      <c r="TAF543" s="144"/>
      <c r="TAG543" s="75"/>
      <c r="TAH543" s="66"/>
      <c r="TAI543" s="66"/>
      <c r="TAJ543" s="79"/>
      <c r="TAK543" s="109"/>
      <c r="TAL543" s="479"/>
      <c r="TAM543" s="78"/>
      <c r="TAN543" s="144"/>
      <c r="TAO543" s="75"/>
      <c r="TAP543" s="66"/>
      <c r="TAQ543" s="66"/>
      <c r="TAR543" s="79"/>
      <c r="TAS543" s="109"/>
      <c r="TAT543" s="479"/>
      <c r="TAU543" s="78"/>
      <c r="TAV543" s="144"/>
      <c r="TAW543" s="75"/>
      <c r="TAX543" s="66"/>
      <c r="TAY543" s="66"/>
      <c r="TAZ543" s="79"/>
      <c r="TBA543" s="109"/>
      <c r="TBB543" s="479"/>
      <c r="TBC543" s="78"/>
      <c r="TBD543" s="144"/>
      <c r="TBE543" s="75"/>
      <c r="TBF543" s="66"/>
      <c r="TBG543" s="66"/>
      <c r="TBH543" s="79"/>
      <c r="TBI543" s="109"/>
      <c r="TBJ543" s="479"/>
      <c r="TBK543" s="78"/>
      <c r="TBL543" s="144"/>
      <c r="TBM543" s="75"/>
      <c r="TBN543" s="66"/>
      <c r="TBO543" s="66"/>
      <c r="TBP543" s="79"/>
      <c r="TBQ543" s="109"/>
      <c r="TBR543" s="479"/>
      <c r="TBS543" s="78"/>
      <c r="TBT543" s="144"/>
      <c r="TBU543" s="75"/>
      <c r="TBV543" s="66"/>
      <c r="TBW543" s="66"/>
      <c r="TBX543" s="79"/>
      <c r="TBY543" s="109"/>
      <c r="TBZ543" s="479"/>
      <c r="TCA543" s="78"/>
      <c r="TCB543" s="144"/>
      <c r="TCC543" s="75"/>
      <c r="TCD543" s="66"/>
      <c r="TCE543" s="66"/>
      <c r="TCF543" s="79"/>
      <c r="TCG543" s="109"/>
      <c r="TCH543" s="479"/>
      <c r="TCI543" s="78"/>
      <c r="TCJ543" s="144"/>
      <c r="TCK543" s="75"/>
      <c r="TCL543" s="66"/>
      <c r="TCM543" s="66"/>
      <c r="TCN543" s="79"/>
      <c r="TCO543" s="109"/>
      <c r="TCP543" s="479"/>
      <c r="TCQ543" s="78"/>
      <c r="TCR543" s="144"/>
      <c r="TCS543" s="75"/>
      <c r="TCT543" s="66"/>
      <c r="TCU543" s="66"/>
      <c r="TCV543" s="79"/>
      <c r="TCW543" s="109"/>
      <c r="TCX543" s="479"/>
      <c r="TCY543" s="78"/>
      <c r="TCZ543" s="144"/>
      <c r="TDA543" s="75"/>
      <c r="TDB543" s="66"/>
      <c r="TDC543" s="66"/>
      <c r="TDD543" s="79"/>
      <c r="TDE543" s="109"/>
      <c r="TDF543" s="479"/>
      <c r="TDG543" s="78"/>
      <c r="TDH543" s="144"/>
      <c r="TDI543" s="75"/>
      <c r="TDJ543" s="66"/>
      <c r="TDK543" s="66"/>
      <c r="TDL543" s="79"/>
      <c r="TDM543" s="109"/>
      <c r="TDN543" s="479"/>
      <c r="TDO543" s="78"/>
      <c r="TDP543" s="144"/>
      <c r="TDQ543" s="75"/>
      <c r="TDR543" s="66"/>
      <c r="TDS543" s="66"/>
      <c r="TDT543" s="79"/>
      <c r="TDU543" s="109"/>
      <c r="TDV543" s="479"/>
      <c r="TDW543" s="78"/>
      <c r="TDX543" s="144"/>
      <c r="TDY543" s="75"/>
      <c r="TDZ543" s="66"/>
      <c r="TEA543" s="66"/>
      <c r="TEB543" s="79"/>
      <c r="TEC543" s="109"/>
      <c r="TED543" s="479"/>
      <c r="TEE543" s="78"/>
      <c r="TEF543" s="144"/>
      <c r="TEG543" s="75"/>
      <c r="TEH543" s="66"/>
      <c r="TEI543" s="66"/>
      <c r="TEJ543" s="79"/>
      <c r="TEK543" s="109"/>
      <c r="TEL543" s="479"/>
      <c r="TEM543" s="78"/>
      <c r="TEN543" s="144"/>
      <c r="TEO543" s="75"/>
      <c r="TEP543" s="66"/>
      <c r="TEQ543" s="66"/>
      <c r="TER543" s="79"/>
      <c r="TES543" s="109"/>
      <c r="TET543" s="479"/>
      <c r="TEU543" s="78"/>
      <c r="TEV543" s="144"/>
      <c r="TEW543" s="75"/>
      <c r="TEX543" s="66"/>
      <c r="TEY543" s="66"/>
      <c r="TEZ543" s="79"/>
      <c r="TFA543" s="109"/>
      <c r="TFB543" s="479"/>
      <c r="TFC543" s="78"/>
      <c r="TFD543" s="144"/>
      <c r="TFE543" s="75"/>
      <c r="TFF543" s="66"/>
      <c r="TFG543" s="66"/>
      <c r="TFH543" s="79"/>
      <c r="TFI543" s="109"/>
      <c r="TFJ543" s="479"/>
      <c r="TFK543" s="78"/>
      <c r="TFL543" s="144"/>
      <c r="TFM543" s="75"/>
      <c r="TFN543" s="66"/>
      <c r="TFO543" s="66"/>
      <c r="TFP543" s="79"/>
      <c r="TFQ543" s="109"/>
      <c r="TFR543" s="479"/>
      <c r="TFS543" s="78"/>
      <c r="TFT543" s="144"/>
      <c r="TFU543" s="75"/>
      <c r="TFV543" s="66"/>
      <c r="TFW543" s="66"/>
      <c r="TFX543" s="79"/>
      <c r="TFY543" s="109"/>
      <c r="TFZ543" s="479"/>
      <c r="TGA543" s="78"/>
      <c r="TGB543" s="144"/>
      <c r="TGC543" s="75"/>
      <c r="TGD543" s="66"/>
      <c r="TGE543" s="66"/>
      <c r="TGF543" s="79"/>
      <c r="TGG543" s="109"/>
      <c r="TGH543" s="479"/>
      <c r="TGI543" s="78"/>
      <c r="TGJ543" s="144"/>
      <c r="TGK543" s="75"/>
      <c r="TGL543" s="66"/>
      <c r="TGM543" s="66"/>
      <c r="TGN543" s="79"/>
      <c r="TGO543" s="109"/>
      <c r="TGP543" s="479"/>
      <c r="TGQ543" s="78"/>
      <c r="TGR543" s="144"/>
      <c r="TGS543" s="75"/>
      <c r="TGT543" s="66"/>
      <c r="TGU543" s="66"/>
      <c r="TGV543" s="79"/>
      <c r="TGW543" s="109"/>
      <c r="TGX543" s="479"/>
      <c r="TGY543" s="78"/>
      <c r="TGZ543" s="144"/>
      <c r="THA543" s="75"/>
      <c r="THB543" s="66"/>
      <c r="THC543" s="66"/>
      <c r="THD543" s="79"/>
      <c r="THE543" s="109"/>
      <c r="THF543" s="479"/>
      <c r="THG543" s="78"/>
      <c r="THH543" s="144"/>
      <c r="THI543" s="75"/>
      <c r="THJ543" s="66"/>
      <c r="THK543" s="66"/>
      <c r="THL543" s="79"/>
      <c r="THM543" s="109"/>
      <c r="THN543" s="479"/>
      <c r="THO543" s="78"/>
      <c r="THP543" s="144"/>
      <c r="THQ543" s="75"/>
      <c r="THR543" s="66"/>
      <c r="THS543" s="66"/>
      <c r="THT543" s="79"/>
      <c r="THU543" s="109"/>
      <c r="THV543" s="479"/>
      <c r="THW543" s="78"/>
      <c r="THX543" s="144"/>
      <c r="THY543" s="75"/>
      <c r="THZ543" s="66"/>
      <c r="TIA543" s="66"/>
      <c r="TIB543" s="79"/>
      <c r="TIC543" s="109"/>
      <c r="TID543" s="479"/>
      <c r="TIE543" s="78"/>
      <c r="TIF543" s="144"/>
      <c r="TIG543" s="75"/>
      <c r="TIH543" s="66"/>
      <c r="TII543" s="66"/>
      <c r="TIJ543" s="79"/>
      <c r="TIK543" s="109"/>
      <c r="TIL543" s="479"/>
      <c r="TIM543" s="78"/>
      <c r="TIN543" s="144"/>
      <c r="TIO543" s="75"/>
      <c r="TIP543" s="66"/>
      <c r="TIQ543" s="66"/>
      <c r="TIR543" s="79"/>
      <c r="TIS543" s="109"/>
      <c r="TIT543" s="479"/>
      <c r="TIU543" s="78"/>
      <c r="TIV543" s="144"/>
      <c r="TIW543" s="75"/>
      <c r="TIX543" s="66"/>
      <c r="TIY543" s="66"/>
      <c r="TIZ543" s="79"/>
      <c r="TJA543" s="109"/>
      <c r="TJB543" s="479"/>
      <c r="TJC543" s="78"/>
      <c r="TJD543" s="144"/>
      <c r="TJE543" s="75"/>
      <c r="TJF543" s="66"/>
      <c r="TJG543" s="66"/>
      <c r="TJH543" s="79"/>
      <c r="TJI543" s="109"/>
      <c r="TJJ543" s="479"/>
      <c r="TJK543" s="78"/>
      <c r="TJL543" s="144"/>
      <c r="TJM543" s="75"/>
      <c r="TJN543" s="66"/>
      <c r="TJO543" s="66"/>
      <c r="TJP543" s="79"/>
      <c r="TJQ543" s="109"/>
      <c r="TJR543" s="479"/>
      <c r="TJS543" s="78"/>
      <c r="TJT543" s="144"/>
      <c r="TJU543" s="75"/>
      <c r="TJV543" s="66"/>
      <c r="TJW543" s="66"/>
      <c r="TJX543" s="79"/>
      <c r="TJY543" s="109"/>
      <c r="TJZ543" s="479"/>
      <c r="TKA543" s="78"/>
      <c r="TKB543" s="144"/>
      <c r="TKC543" s="75"/>
      <c r="TKD543" s="66"/>
      <c r="TKE543" s="66"/>
      <c r="TKF543" s="79"/>
      <c r="TKG543" s="109"/>
      <c r="TKH543" s="479"/>
      <c r="TKI543" s="78"/>
      <c r="TKJ543" s="144"/>
      <c r="TKK543" s="75"/>
      <c r="TKL543" s="66"/>
      <c r="TKM543" s="66"/>
      <c r="TKN543" s="79"/>
      <c r="TKO543" s="109"/>
      <c r="TKP543" s="479"/>
      <c r="TKQ543" s="78"/>
      <c r="TKR543" s="144"/>
      <c r="TKS543" s="75"/>
      <c r="TKT543" s="66"/>
      <c r="TKU543" s="66"/>
      <c r="TKV543" s="79"/>
      <c r="TKW543" s="109"/>
      <c r="TKX543" s="479"/>
      <c r="TKY543" s="78"/>
      <c r="TKZ543" s="144"/>
      <c r="TLA543" s="75"/>
      <c r="TLB543" s="66"/>
      <c r="TLC543" s="66"/>
      <c r="TLD543" s="79"/>
      <c r="TLE543" s="109"/>
      <c r="TLF543" s="479"/>
      <c r="TLG543" s="78"/>
      <c r="TLH543" s="144"/>
      <c r="TLI543" s="75"/>
      <c r="TLJ543" s="66"/>
      <c r="TLK543" s="66"/>
      <c r="TLL543" s="79"/>
      <c r="TLM543" s="109"/>
      <c r="TLN543" s="479"/>
      <c r="TLO543" s="78"/>
      <c r="TLP543" s="144"/>
      <c r="TLQ543" s="75"/>
      <c r="TLR543" s="66"/>
      <c r="TLS543" s="66"/>
      <c r="TLT543" s="79"/>
      <c r="TLU543" s="109"/>
      <c r="TLV543" s="479"/>
      <c r="TLW543" s="78"/>
      <c r="TLX543" s="144"/>
      <c r="TLY543" s="75"/>
      <c r="TLZ543" s="66"/>
      <c r="TMA543" s="66"/>
      <c r="TMB543" s="79"/>
      <c r="TMC543" s="109"/>
      <c r="TMD543" s="479"/>
      <c r="TME543" s="78"/>
      <c r="TMF543" s="144"/>
      <c r="TMG543" s="75"/>
      <c r="TMH543" s="66"/>
      <c r="TMI543" s="66"/>
      <c r="TMJ543" s="79"/>
      <c r="TMK543" s="109"/>
      <c r="TML543" s="479"/>
      <c r="TMM543" s="78"/>
      <c r="TMN543" s="144"/>
      <c r="TMO543" s="75"/>
      <c r="TMP543" s="66"/>
      <c r="TMQ543" s="66"/>
      <c r="TMR543" s="79"/>
      <c r="TMS543" s="109"/>
      <c r="TMT543" s="479"/>
      <c r="TMU543" s="78"/>
      <c r="TMV543" s="144"/>
      <c r="TMW543" s="75"/>
      <c r="TMX543" s="66"/>
      <c r="TMY543" s="66"/>
      <c r="TMZ543" s="79"/>
      <c r="TNA543" s="109"/>
      <c r="TNB543" s="479"/>
      <c r="TNC543" s="78"/>
      <c r="TND543" s="144"/>
      <c r="TNE543" s="75"/>
      <c r="TNF543" s="66"/>
      <c r="TNG543" s="66"/>
      <c r="TNH543" s="79"/>
      <c r="TNI543" s="109"/>
      <c r="TNJ543" s="479"/>
      <c r="TNK543" s="78"/>
      <c r="TNL543" s="144"/>
      <c r="TNM543" s="75"/>
      <c r="TNN543" s="66"/>
      <c r="TNO543" s="66"/>
      <c r="TNP543" s="79"/>
      <c r="TNQ543" s="109"/>
      <c r="TNR543" s="479"/>
      <c r="TNS543" s="78"/>
      <c r="TNT543" s="144"/>
      <c r="TNU543" s="75"/>
      <c r="TNV543" s="66"/>
      <c r="TNW543" s="66"/>
      <c r="TNX543" s="79"/>
      <c r="TNY543" s="109"/>
      <c r="TNZ543" s="479"/>
      <c r="TOA543" s="78"/>
      <c r="TOB543" s="144"/>
      <c r="TOC543" s="75"/>
      <c r="TOD543" s="66"/>
      <c r="TOE543" s="66"/>
      <c r="TOF543" s="79"/>
      <c r="TOG543" s="109"/>
      <c r="TOH543" s="479"/>
      <c r="TOI543" s="78"/>
      <c r="TOJ543" s="144"/>
      <c r="TOK543" s="75"/>
      <c r="TOL543" s="66"/>
      <c r="TOM543" s="66"/>
      <c r="TON543" s="79"/>
      <c r="TOO543" s="109"/>
      <c r="TOP543" s="479"/>
      <c r="TOQ543" s="78"/>
      <c r="TOR543" s="144"/>
      <c r="TOS543" s="75"/>
      <c r="TOT543" s="66"/>
      <c r="TOU543" s="66"/>
      <c r="TOV543" s="79"/>
      <c r="TOW543" s="109"/>
      <c r="TOX543" s="479"/>
      <c r="TOY543" s="78"/>
      <c r="TOZ543" s="144"/>
      <c r="TPA543" s="75"/>
      <c r="TPB543" s="66"/>
      <c r="TPC543" s="66"/>
      <c r="TPD543" s="79"/>
      <c r="TPE543" s="109"/>
      <c r="TPF543" s="479"/>
      <c r="TPG543" s="78"/>
      <c r="TPH543" s="144"/>
      <c r="TPI543" s="75"/>
      <c r="TPJ543" s="66"/>
      <c r="TPK543" s="66"/>
      <c r="TPL543" s="79"/>
      <c r="TPM543" s="109"/>
      <c r="TPN543" s="479"/>
      <c r="TPO543" s="78"/>
      <c r="TPP543" s="144"/>
      <c r="TPQ543" s="75"/>
      <c r="TPR543" s="66"/>
      <c r="TPS543" s="66"/>
      <c r="TPT543" s="79"/>
      <c r="TPU543" s="109"/>
      <c r="TPV543" s="479"/>
      <c r="TPW543" s="78"/>
      <c r="TPX543" s="144"/>
      <c r="TPY543" s="75"/>
      <c r="TPZ543" s="66"/>
      <c r="TQA543" s="66"/>
      <c r="TQB543" s="79"/>
      <c r="TQC543" s="109"/>
      <c r="TQD543" s="479"/>
      <c r="TQE543" s="78"/>
      <c r="TQF543" s="144"/>
      <c r="TQG543" s="75"/>
      <c r="TQH543" s="66"/>
      <c r="TQI543" s="66"/>
      <c r="TQJ543" s="79"/>
      <c r="TQK543" s="109"/>
      <c r="TQL543" s="479"/>
      <c r="TQM543" s="78"/>
      <c r="TQN543" s="144"/>
      <c r="TQO543" s="75"/>
      <c r="TQP543" s="66"/>
      <c r="TQQ543" s="66"/>
      <c r="TQR543" s="79"/>
      <c r="TQS543" s="109"/>
      <c r="TQT543" s="479"/>
      <c r="TQU543" s="78"/>
      <c r="TQV543" s="144"/>
      <c r="TQW543" s="75"/>
      <c r="TQX543" s="66"/>
      <c r="TQY543" s="66"/>
      <c r="TQZ543" s="79"/>
      <c r="TRA543" s="109"/>
      <c r="TRB543" s="479"/>
      <c r="TRC543" s="78"/>
      <c r="TRD543" s="144"/>
      <c r="TRE543" s="75"/>
      <c r="TRF543" s="66"/>
      <c r="TRG543" s="66"/>
      <c r="TRH543" s="79"/>
      <c r="TRI543" s="109"/>
      <c r="TRJ543" s="479"/>
      <c r="TRK543" s="78"/>
      <c r="TRL543" s="144"/>
      <c r="TRM543" s="75"/>
      <c r="TRN543" s="66"/>
      <c r="TRO543" s="66"/>
      <c r="TRP543" s="79"/>
      <c r="TRQ543" s="109"/>
      <c r="TRR543" s="479"/>
      <c r="TRS543" s="78"/>
      <c r="TRT543" s="144"/>
      <c r="TRU543" s="75"/>
      <c r="TRV543" s="66"/>
      <c r="TRW543" s="66"/>
      <c r="TRX543" s="79"/>
      <c r="TRY543" s="109"/>
      <c r="TRZ543" s="479"/>
      <c r="TSA543" s="78"/>
      <c r="TSB543" s="144"/>
      <c r="TSC543" s="75"/>
      <c r="TSD543" s="66"/>
      <c r="TSE543" s="66"/>
      <c r="TSF543" s="79"/>
      <c r="TSG543" s="109"/>
      <c r="TSH543" s="479"/>
      <c r="TSI543" s="78"/>
      <c r="TSJ543" s="144"/>
      <c r="TSK543" s="75"/>
      <c r="TSL543" s="66"/>
      <c r="TSM543" s="66"/>
      <c r="TSN543" s="79"/>
      <c r="TSO543" s="109"/>
      <c r="TSP543" s="479"/>
      <c r="TSQ543" s="78"/>
      <c r="TSR543" s="144"/>
      <c r="TSS543" s="75"/>
      <c r="TST543" s="66"/>
      <c r="TSU543" s="66"/>
      <c r="TSV543" s="79"/>
      <c r="TSW543" s="109"/>
      <c r="TSX543" s="479"/>
      <c r="TSY543" s="78"/>
      <c r="TSZ543" s="144"/>
      <c r="TTA543" s="75"/>
      <c r="TTB543" s="66"/>
      <c r="TTC543" s="66"/>
      <c r="TTD543" s="79"/>
      <c r="TTE543" s="109"/>
      <c r="TTF543" s="479"/>
      <c r="TTG543" s="78"/>
      <c r="TTH543" s="144"/>
      <c r="TTI543" s="75"/>
      <c r="TTJ543" s="66"/>
      <c r="TTK543" s="66"/>
      <c r="TTL543" s="79"/>
      <c r="TTM543" s="109"/>
      <c r="TTN543" s="479"/>
      <c r="TTO543" s="78"/>
      <c r="TTP543" s="144"/>
      <c r="TTQ543" s="75"/>
      <c r="TTR543" s="66"/>
      <c r="TTS543" s="66"/>
      <c r="TTT543" s="79"/>
      <c r="TTU543" s="109"/>
      <c r="TTV543" s="479"/>
      <c r="TTW543" s="78"/>
      <c r="TTX543" s="144"/>
      <c r="TTY543" s="75"/>
      <c r="TTZ543" s="66"/>
      <c r="TUA543" s="66"/>
      <c r="TUB543" s="79"/>
      <c r="TUC543" s="109"/>
      <c r="TUD543" s="479"/>
      <c r="TUE543" s="78"/>
      <c r="TUF543" s="144"/>
      <c r="TUG543" s="75"/>
      <c r="TUH543" s="66"/>
      <c r="TUI543" s="66"/>
      <c r="TUJ543" s="79"/>
      <c r="TUK543" s="109"/>
      <c r="TUL543" s="479"/>
      <c r="TUM543" s="78"/>
      <c r="TUN543" s="144"/>
      <c r="TUO543" s="75"/>
      <c r="TUP543" s="66"/>
      <c r="TUQ543" s="66"/>
      <c r="TUR543" s="79"/>
      <c r="TUS543" s="109"/>
      <c r="TUT543" s="479"/>
      <c r="TUU543" s="78"/>
      <c r="TUV543" s="144"/>
      <c r="TUW543" s="75"/>
      <c r="TUX543" s="66"/>
      <c r="TUY543" s="66"/>
      <c r="TUZ543" s="79"/>
      <c r="TVA543" s="109"/>
      <c r="TVB543" s="479"/>
      <c r="TVC543" s="78"/>
      <c r="TVD543" s="144"/>
      <c r="TVE543" s="75"/>
      <c r="TVF543" s="66"/>
      <c r="TVG543" s="66"/>
      <c r="TVH543" s="79"/>
      <c r="TVI543" s="109"/>
      <c r="TVJ543" s="479"/>
      <c r="TVK543" s="78"/>
      <c r="TVL543" s="144"/>
      <c r="TVM543" s="75"/>
      <c r="TVN543" s="66"/>
      <c r="TVO543" s="66"/>
      <c r="TVP543" s="79"/>
      <c r="TVQ543" s="109"/>
      <c r="TVR543" s="479"/>
      <c r="TVS543" s="78"/>
      <c r="TVT543" s="144"/>
      <c r="TVU543" s="75"/>
      <c r="TVV543" s="66"/>
      <c r="TVW543" s="66"/>
      <c r="TVX543" s="79"/>
      <c r="TVY543" s="109"/>
      <c r="TVZ543" s="479"/>
      <c r="TWA543" s="78"/>
      <c r="TWB543" s="144"/>
      <c r="TWC543" s="75"/>
      <c r="TWD543" s="66"/>
      <c r="TWE543" s="66"/>
      <c r="TWF543" s="79"/>
      <c r="TWG543" s="109"/>
      <c r="TWH543" s="479"/>
      <c r="TWI543" s="78"/>
      <c r="TWJ543" s="144"/>
      <c r="TWK543" s="75"/>
      <c r="TWL543" s="66"/>
      <c r="TWM543" s="66"/>
      <c r="TWN543" s="79"/>
      <c r="TWO543" s="109"/>
      <c r="TWP543" s="479"/>
      <c r="TWQ543" s="78"/>
      <c r="TWR543" s="144"/>
      <c r="TWS543" s="75"/>
      <c r="TWT543" s="66"/>
      <c r="TWU543" s="66"/>
      <c r="TWV543" s="79"/>
      <c r="TWW543" s="109"/>
      <c r="TWX543" s="479"/>
      <c r="TWY543" s="78"/>
      <c r="TWZ543" s="144"/>
      <c r="TXA543" s="75"/>
      <c r="TXB543" s="66"/>
      <c r="TXC543" s="66"/>
      <c r="TXD543" s="79"/>
      <c r="TXE543" s="109"/>
      <c r="TXF543" s="479"/>
      <c r="TXG543" s="78"/>
      <c r="TXH543" s="144"/>
      <c r="TXI543" s="75"/>
      <c r="TXJ543" s="66"/>
      <c r="TXK543" s="66"/>
      <c r="TXL543" s="79"/>
      <c r="TXM543" s="109"/>
      <c r="TXN543" s="479"/>
      <c r="TXO543" s="78"/>
      <c r="TXP543" s="144"/>
      <c r="TXQ543" s="75"/>
      <c r="TXR543" s="66"/>
      <c r="TXS543" s="66"/>
      <c r="TXT543" s="79"/>
      <c r="TXU543" s="109"/>
      <c r="TXV543" s="479"/>
      <c r="TXW543" s="78"/>
      <c r="TXX543" s="144"/>
      <c r="TXY543" s="75"/>
      <c r="TXZ543" s="66"/>
      <c r="TYA543" s="66"/>
      <c r="TYB543" s="79"/>
      <c r="TYC543" s="109"/>
      <c r="TYD543" s="479"/>
      <c r="TYE543" s="78"/>
      <c r="TYF543" s="144"/>
      <c r="TYG543" s="75"/>
      <c r="TYH543" s="66"/>
      <c r="TYI543" s="66"/>
      <c r="TYJ543" s="79"/>
      <c r="TYK543" s="109"/>
      <c r="TYL543" s="479"/>
      <c r="TYM543" s="78"/>
      <c r="TYN543" s="144"/>
      <c r="TYO543" s="75"/>
      <c r="TYP543" s="66"/>
      <c r="TYQ543" s="66"/>
      <c r="TYR543" s="79"/>
      <c r="TYS543" s="109"/>
      <c r="TYT543" s="479"/>
      <c r="TYU543" s="78"/>
      <c r="TYV543" s="144"/>
      <c r="TYW543" s="75"/>
      <c r="TYX543" s="66"/>
      <c r="TYY543" s="66"/>
      <c r="TYZ543" s="79"/>
      <c r="TZA543" s="109"/>
      <c r="TZB543" s="479"/>
      <c r="TZC543" s="78"/>
      <c r="TZD543" s="144"/>
      <c r="TZE543" s="75"/>
      <c r="TZF543" s="66"/>
      <c r="TZG543" s="66"/>
      <c r="TZH543" s="79"/>
      <c r="TZI543" s="109"/>
      <c r="TZJ543" s="479"/>
      <c r="TZK543" s="78"/>
      <c r="TZL543" s="144"/>
      <c r="TZM543" s="75"/>
      <c r="TZN543" s="66"/>
      <c r="TZO543" s="66"/>
      <c r="TZP543" s="79"/>
      <c r="TZQ543" s="109"/>
      <c r="TZR543" s="479"/>
      <c r="TZS543" s="78"/>
      <c r="TZT543" s="144"/>
      <c r="TZU543" s="75"/>
      <c r="TZV543" s="66"/>
      <c r="TZW543" s="66"/>
      <c r="TZX543" s="79"/>
      <c r="TZY543" s="109"/>
      <c r="TZZ543" s="479"/>
      <c r="UAA543" s="78"/>
      <c r="UAB543" s="144"/>
      <c r="UAC543" s="75"/>
      <c r="UAD543" s="66"/>
      <c r="UAE543" s="66"/>
      <c r="UAF543" s="79"/>
      <c r="UAG543" s="109"/>
      <c r="UAH543" s="479"/>
      <c r="UAI543" s="78"/>
      <c r="UAJ543" s="144"/>
      <c r="UAK543" s="75"/>
      <c r="UAL543" s="66"/>
      <c r="UAM543" s="66"/>
      <c r="UAN543" s="79"/>
      <c r="UAO543" s="109"/>
      <c r="UAP543" s="479"/>
      <c r="UAQ543" s="78"/>
      <c r="UAR543" s="144"/>
      <c r="UAS543" s="75"/>
      <c r="UAT543" s="66"/>
      <c r="UAU543" s="66"/>
      <c r="UAV543" s="79"/>
      <c r="UAW543" s="109"/>
      <c r="UAX543" s="479"/>
      <c r="UAY543" s="78"/>
      <c r="UAZ543" s="144"/>
      <c r="UBA543" s="75"/>
      <c r="UBB543" s="66"/>
      <c r="UBC543" s="66"/>
      <c r="UBD543" s="79"/>
      <c r="UBE543" s="109"/>
      <c r="UBF543" s="479"/>
      <c r="UBG543" s="78"/>
      <c r="UBH543" s="144"/>
      <c r="UBI543" s="75"/>
      <c r="UBJ543" s="66"/>
      <c r="UBK543" s="66"/>
      <c r="UBL543" s="79"/>
      <c r="UBM543" s="109"/>
      <c r="UBN543" s="479"/>
      <c r="UBO543" s="78"/>
      <c r="UBP543" s="144"/>
      <c r="UBQ543" s="75"/>
      <c r="UBR543" s="66"/>
      <c r="UBS543" s="66"/>
      <c r="UBT543" s="79"/>
      <c r="UBU543" s="109"/>
      <c r="UBV543" s="479"/>
      <c r="UBW543" s="78"/>
      <c r="UBX543" s="144"/>
      <c r="UBY543" s="75"/>
      <c r="UBZ543" s="66"/>
      <c r="UCA543" s="66"/>
      <c r="UCB543" s="79"/>
      <c r="UCC543" s="109"/>
      <c r="UCD543" s="479"/>
      <c r="UCE543" s="78"/>
      <c r="UCF543" s="144"/>
      <c r="UCG543" s="75"/>
      <c r="UCH543" s="66"/>
      <c r="UCI543" s="66"/>
      <c r="UCJ543" s="79"/>
      <c r="UCK543" s="109"/>
      <c r="UCL543" s="479"/>
      <c r="UCM543" s="78"/>
      <c r="UCN543" s="144"/>
      <c r="UCO543" s="75"/>
      <c r="UCP543" s="66"/>
      <c r="UCQ543" s="66"/>
      <c r="UCR543" s="79"/>
      <c r="UCS543" s="109"/>
      <c r="UCT543" s="479"/>
      <c r="UCU543" s="78"/>
      <c r="UCV543" s="144"/>
      <c r="UCW543" s="75"/>
      <c r="UCX543" s="66"/>
      <c r="UCY543" s="66"/>
      <c r="UCZ543" s="79"/>
      <c r="UDA543" s="109"/>
      <c r="UDB543" s="479"/>
      <c r="UDC543" s="78"/>
      <c r="UDD543" s="144"/>
      <c r="UDE543" s="75"/>
      <c r="UDF543" s="66"/>
      <c r="UDG543" s="66"/>
      <c r="UDH543" s="79"/>
      <c r="UDI543" s="109"/>
      <c r="UDJ543" s="479"/>
      <c r="UDK543" s="78"/>
      <c r="UDL543" s="144"/>
      <c r="UDM543" s="75"/>
      <c r="UDN543" s="66"/>
      <c r="UDO543" s="66"/>
      <c r="UDP543" s="79"/>
      <c r="UDQ543" s="109"/>
      <c r="UDR543" s="479"/>
      <c r="UDS543" s="78"/>
      <c r="UDT543" s="144"/>
      <c r="UDU543" s="75"/>
      <c r="UDV543" s="66"/>
      <c r="UDW543" s="66"/>
      <c r="UDX543" s="79"/>
      <c r="UDY543" s="109"/>
      <c r="UDZ543" s="479"/>
      <c r="UEA543" s="78"/>
      <c r="UEB543" s="144"/>
      <c r="UEC543" s="75"/>
      <c r="UED543" s="66"/>
      <c r="UEE543" s="66"/>
      <c r="UEF543" s="79"/>
      <c r="UEG543" s="109"/>
      <c r="UEH543" s="479"/>
      <c r="UEI543" s="78"/>
      <c r="UEJ543" s="144"/>
      <c r="UEK543" s="75"/>
      <c r="UEL543" s="66"/>
      <c r="UEM543" s="66"/>
      <c r="UEN543" s="79"/>
      <c r="UEO543" s="109"/>
      <c r="UEP543" s="479"/>
      <c r="UEQ543" s="78"/>
      <c r="UER543" s="144"/>
      <c r="UES543" s="75"/>
      <c r="UET543" s="66"/>
      <c r="UEU543" s="66"/>
      <c r="UEV543" s="79"/>
      <c r="UEW543" s="109"/>
      <c r="UEX543" s="479"/>
      <c r="UEY543" s="78"/>
      <c r="UEZ543" s="144"/>
      <c r="UFA543" s="75"/>
      <c r="UFB543" s="66"/>
      <c r="UFC543" s="66"/>
      <c r="UFD543" s="79"/>
      <c r="UFE543" s="109"/>
      <c r="UFF543" s="479"/>
      <c r="UFG543" s="78"/>
      <c r="UFH543" s="144"/>
      <c r="UFI543" s="75"/>
      <c r="UFJ543" s="66"/>
      <c r="UFK543" s="66"/>
      <c r="UFL543" s="79"/>
      <c r="UFM543" s="109"/>
      <c r="UFN543" s="479"/>
      <c r="UFO543" s="78"/>
      <c r="UFP543" s="144"/>
      <c r="UFQ543" s="75"/>
      <c r="UFR543" s="66"/>
      <c r="UFS543" s="66"/>
      <c r="UFT543" s="79"/>
      <c r="UFU543" s="109"/>
      <c r="UFV543" s="479"/>
      <c r="UFW543" s="78"/>
      <c r="UFX543" s="144"/>
      <c r="UFY543" s="75"/>
      <c r="UFZ543" s="66"/>
      <c r="UGA543" s="66"/>
      <c r="UGB543" s="79"/>
      <c r="UGC543" s="109"/>
      <c r="UGD543" s="479"/>
      <c r="UGE543" s="78"/>
      <c r="UGF543" s="144"/>
      <c r="UGG543" s="75"/>
      <c r="UGH543" s="66"/>
      <c r="UGI543" s="66"/>
      <c r="UGJ543" s="79"/>
      <c r="UGK543" s="109"/>
      <c r="UGL543" s="479"/>
      <c r="UGM543" s="78"/>
      <c r="UGN543" s="144"/>
      <c r="UGO543" s="75"/>
      <c r="UGP543" s="66"/>
      <c r="UGQ543" s="66"/>
      <c r="UGR543" s="79"/>
      <c r="UGS543" s="109"/>
      <c r="UGT543" s="479"/>
      <c r="UGU543" s="78"/>
      <c r="UGV543" s="144"/>
      <c r="UGW543" s="75"/>
      <c r="UGX543" s="66"/>
      <c r="UGY543" s="66"/>
      <c r="UGZ543" s="79"/>
      <c r="UHA543" s="109"/>
      <c r="UHB543" s="479"/>
      <c r="UHC543" s="78"/>
      <c r="UHD543" s="144"/>
      <c r="UHE543" s="75"/>
      <c r="UHF543" s="66"/>
      <c r="UHG543" s="66"/>
      <c r="UHH543" s="79"/>
      <c r="UHI543" s="109"/>
      <c r="UHJ543" s="479"/>
      <c r="UHK543" s="78"/>
      <c r="UHL543" s="144"/>
      <c r="UHM543" s="75"/>
      <c r="UHN543" s="66"/>
      <c r="UHO543" s="66"/>
      <c r="UHP543" s="79"/>
      <c r="UHQ543" s="109"/>
      <c r="UHR543" s="479"/>
      <c r="UHS543" s="78"/>
      <c r="UHT543" s="144"/>
      <c r="UHU543" s="75"/>
      <c r="UHV543" s="66"/>
      <c r="UHW543" s="66"/>
      <c r="UHX543" s="79"/>
      <c r="UHY543" s="109"/>
      <c r="UHZ543" s="479"/>
      <c r="UIA543" s="78"/>
      <c r="UIB543" s="144"/>
      <c r="UIC543" s="75"/>
      <c r="UID543" s="66"/>
      <c r="UIE543" s="66"/>
      <c r="UIF543" s="79"/>
      <c r="UIG543" s="109"/>
      <c r="UIH543" s="479"/>
      <c r="UII543" s="78"/>
      <c r="UIJ543" s="144"/>
      <c r="UIK543" s="75"/>
      <c r="UIL543" s="66"/>
      <c r="UIM543" s="66"/>
      <c r="UIN543" s="79"/>
      <c r="UIO543" s="109"/>
      <c r="UIP543" s="479"/>
      <c r="UIQ543" s="78"/>
      <c r="UIR543" s="144"/>
      <c r="UIS543" s="75"/>
      <c r="UIT543" s="66"/>
      <c r="UIU543" s="66"/>
      <c r="UIV543" s="79"/>
      <c r="UIW543" s="109"/>
      <c r="UIX543" s="479"/>
      <c r="UIY543" s="78"/>
      <c r="UIZ543" s="144"/>
      <c r="UJA543" s="75"/>
      <c r="UJB543" s="66"/>
      <c r="UJC543" s="66"/>
      <c r="UJD543" s="79"/>
      <c r="UJE543" s="109"/>
      <c r="UJF543" s="479"/>
      <c r="UJG543" s="78"/>
      <c r="UJH543" s="144"/>
      <c r="UJI543" s="75"/>
      <c r="UJJ543" s="66"/>
      <c r="UJK543" s="66"/>
      <c r="UJL543" s="79"/>
      <c r="UJM543" s="109"/>
      <c r="UJN543" s="479"/>
      <c r="UJO543" s="78"/>
      <c r="UJP543" s="144"/>
      <c r="UJQ543" s="75"/>
      <c r="UJR543" s="66"/>
      <c r="UJS543" s="66"/>
      <c r="UJT543" s="79"/>
      <c r="UJU543" s="109"/>
      <c r="UJV543" s="479"/>
      <c r="UJW543" s="78"/>
      <c r="UJX543" s="144"/>
      <c r="UJY543" s="75"/>
      <c r="UJZ543" s="66"/>
      <c r="UKA543" s="66"/>
      <c r="UKB543" s="79"/>
      <c r="UKC543" s="109"/>
      <c r="UKD543" s="479"/>
      <c r="UKE543" s="78"/>
      <c r="UKF543" s="144"/>
      <c r="UKG543" s="75"/>
      <c r="UKH543" s="66"/>
      <c r="UKI543" s="66"/>
      <c r="UKJ543" s="79"/>
      <c r="UKK543" s="109"/>
      <c r="UKL543" s="479"/>
      <c r="UKM543" s="78"/>
      <c r="UKN543" s="144"/>
      <c r="UKO543" s="75"/>
      <c r="UKP543" s="66"/>
      <c r="UKQ543" s="66"/>
      <c r="UKR543" s="79"/>
      <c r="UKS543" s="109"/>
      <c r="UKT543" s="479"/>
      <c r="UKU543" s="78"/>
      <c r="UKV543" s="144"/>
      <c r="UKW543" s="75"/>
      <c r="UKX543" s="66"/>
      <c r="UKY543" s="66"/>
      <c r="UKZ543" s="79"/>
      <c r="ULA543" s="109"/>
      <c r="ULB543" s="479"/>
      <c r="ULC543" s="78"/>
      <c r="ULD543" s="144"/>
      <c r="ULE543" s="75"/>
      <c r="ULF543" s="66"/>
      <c r="ULG543" s="66"/>
      <c r="ULH543" s="79"/>
      <c r="ULI543" s="109"/>
      <c r="ULJ543" s="479"/>
      <c r="ULK543" s="78"/>
      <c r="ULL543" s="144"/>
      <c r="ULM543" s="75"/>
      <c r="ULN543" s="66"/>
      <c r="ULO543" s="66"/>
      <c r="ULP543" s="79"/>
      <c r="ULQ543" s="109"/>
      <c r="ULR543" s="479"/>
      <c r="ULS543" s="78"/>
      <c r="ULT543" s="144"/>
      <c r="ULU543" s="75"/>
      <c r="ULV543" s="66"/>
      <c r="ULW543" s="66"/>
      <c r="ULX543" s="79"/>
      <c r="ULY543" s="109"/>
      <c r="ULZ543" s="479"/>
      <c r="UMA543" s="78"/>
      <c r="UMB543" s="144"/>
      <c r="UMC543" s="75"/>
      <c r="UMD543" s="66"/>
      <c r="UME543" s="66"/>
      <c r="UMF543" s="79"/>
      <c r="UMG543" s="109"/>
      <c r="UMH543" s="479"/>
      <c r="UMI543" s="78"/>
      <c r="UMJ543" s="144"/>
      <c r="UMK543" s="75"/>
      <c r="UML543" s="66"/>
      <c r="UMM543" s="66"/>
      <c r="UMN543" s="79"/>
      <c r="UMO543" s="109"/>
      <c r="UMP543" s="479"/>
      <c r="UMQ543" s="78"/>
      <c r="UMR543" s="144"/>
      <c r="UMS543" s="75"/>
      <c r="UMT543" s="66"/>
      <c r="UMU543" s="66"/>
      <c r="UMV543" s="79"/>
      <c r="UMW543" s="109"/>
      <c r="UMX543" s="479"/>
      <c r="UMY543" s="78"/>
      <c r="UMZ543" s="144"/>
      <c r="UNA543" s="75"/>
      <c r="UNB543" s="66"/>
      <c r="UNC543" s="66"/>
      <c r="UND543" s="79"/>
      <c r="UNE543" s="109"/>
      <c r="UNF543" s="479"/>
      <c r="UNG543" s="78"/>
      <c r="UNH543" s="144"/>
      <c r="UNI543" s="75"/>
      <c r="UNJ543" s="66"/>
      <c r="UNK543" s="66"/>
      <c r="UNL543" s="79"/>
      <c r="UNM543" s="109"/>
      <c r="UNN543" s="479"/>
      <c r="UNO543" s="78"/>
      <c r="UNP543" s="144"/>
      <c r="UNQ543" s="75"/>
      <c r="UNR543" s="66"/>
      <c r="UNS543" s="66"/>
      <c r="UNT543" s="79"/>
      <c r="UNU543" s="109"/>
      <c r="UNV543" s="479"/>
      <c r="UNW543" s="78"/>
      <c r="UNX543" s="144"/>
      <c r="UNY543" s="75"/>
      <c r="UNZ543" s="66"/>
      <c r="UOA543" s="66"/>
      <c r="UOB543" s="79"/>
      <c r="UOC543" s="109"/>
      <c r="UOD543" s="479"/>
      <c r="UOE543" s="78"/>
      <c r="UOF543" s="144"/>
      <c r="UOG543" s="75"/>
      <c r="UOH543" s="66"/>
      <c r="UOI543" s="66"/>
      <c r="UOJ543" s="79"/>
      <c r="UOK543" s="109"/>
      <c r="UOL543" s="479"/>
      <c r="UOM543" s="78"/>
      <c r="UON543" s="144"/>
      <c r="UOO543" s="75"/>
      <c r="UOP543" s="66"/>
      <c r="UOQ543" s="66"/>
      <c r="UOR543" s="79"/>
      <c r="UOS543" s="109"/>
      <c r="UOT543" s="479"/>
      <c r="UOU543" s="78"/>
      <c r="UOV543" s="144"/>
      <c r="UOW543" s="75"/>
      <c r="UOX543" s="66"/>
      <c r="UOY543" s="66"/>
      <c r="UOZ543" s="79"/>
      <c r="UPA543" s="109"/>
      <c r="UPB543" s="479"/>
      <c r="UPC543" s="78"/>
      <c r="UPD543" s="144"/>
      <c r="UPE543" s="75"/>
      <c r="UPF543" s="66"/>
      <c r="UPG543" s="66"/>
      <c r="UPH543" s="79"/>
      <c r="UPI543" s="109"/>
      <c r="UPJ543" s="479"/>
      <c r="UPK543" s="78"/>
      <c r="UPL543" s="144"/>
      <c r="UPM543" s="75"/>
      <c r="UPN543" s="66"/>
      <c r="UPO543" s="66"/>
      <c r="UPP543" s="79"/>
      <c r="UPQ543" s="109"/>
      <c r="UPR543" s="479"/>
      <c r="UPS543" s="78"/>
      <c r="UPT543" s="144"/>
      <c r="UPU543" s="75"/>
      <c r="UPV543" s="66"/>
      <c r="UPW543" s="66"/>
      <c r="UPX543" s="79"/>
      <c r="UPY543" s="109"/>
      <c r="UPZ543" s="479"/>
      <c r="UQA543" s="78"/>
      <c r="UQB543" s="144"/>
      <c r="UQC543" s="75"/>
      <c r="UQD543" s="66"/>
      <c r="UQE543" s="66"/>
      <c r="UQF543" s="79"/>
      <c r="UQG543" s="109"/>
      <c r="UQH543" s="479"/>
      <c r="UQI543" s="78"/>
      <c r="UQJ543" s="144"/>
      <c r="UQK543" s="75"/>
      <c r="UQL543" s="66"/>
      <c r="UQM543" s="66"/>
      <c r="UQN543" s="79"/>
      <c r="UQO543" s="109"/>
      <c r="UQP543" s="479"/>
      <c r="UQQ543" s="78"/>
      <c r="UQR543" s="144"/>
      <c r="UQS543" s="75"/>
      <c r="UQT543" s="66"/>
      <c r="UQU543" s="66"/>
      <c r="UQV543" s="79"/>
      <c r="UQW543" s="109"/>
      <c r="UQX543" s="479"/>
      <c r="UQY543" s="78"/>
      <c r="UQZ543" s="144"/>
      <c r="URA543" s="75"/>
      <c r="URB543" s="66"/>
      <c r="URC543" s="66"/>
      <c r="URD543" s="79"/>
      <c r="URE543" s="109"/>
      <c r="URF543" s="479"/>
      <c r="URG543" s="78"/>
      <c r="URH543" s="144"/>
      <c r="URI543" s="75"/>
      <c r="URJ543" s="66"/>
      <c r="URK543" s="66"/>
      <c r="URL543" s="79"/>
      <c r="URM543" s="109"/>
      <c r="URN543" s="479"/>
      <c r="URO543" s="78"/>
      <c r="URP543" s="144"/>
      <c r="URQ543" s="75"/>
      <c r="URR543" s="66"/>
      <c r="URS543" s="66"/>
      <c r="URT543" s="79"/>
      <c r="URU543" s="109"/>
      <c r="URV543" s="479"/>
      <c r="URW543" s="78"/>
      <c r="URX543" s="144"/>
      <c r="URY543" s="75"/>
      <c r="URZ543" s="66"/>
      <c r="USA543" s="66"/>
      <c r="USB543" s="79"/>
      <c r="USC543" s="109"/>
      <c r="USD543" s="479"/>
      <c r="USE543" s="78"/>
      <c r="USF543" s="144"/>
      <c r="USG543" s="75"/>
      <c r="USH543" s="66"/>
      <c r="USI543" s="66"/>
      <c r="USJ543" s="79"/>
      <c r="USK543" s="109"/>
      <c r="USL543" s="479"/>
      <c r="USM543" s="78"/>
      <c r="USN543" s="144"/>
      <c r="USO543" s="75"/>
      <c r="USP543" s="66"/>
      <c r="USQ543" s="66"/>
      <c r="USR543" s="79"/>
      <c r="USS543" s="109"/>
      <c r="UST543" s="479"/>
      <c r="USU543" s="78"/>
      <c r="USV543" s="144"/>
      <c r="USW543" s="75"/>
      <c r="USX543" s="66"/>
      <c r="USY543" s="66"/>
      <c r="USZ543" s="79"/>
      <c r="UTA543" s="109"/>
      <c r="UTB543" s="479"/>
      <c r="UTC543" s="78"/>
      <c r="UTD543" s="144"/>
      <c r="UTE543" s="75"/>
      <c r="UTF543" s="66"/>
      <c r="UTG543" s="66"/>
      <c r="UTH543" s="79"/>
      <c r="UTI543" s="109"/>
      <c r="UTJ543" s="479"/>
      <c r="UTK543" s="78"/>
      <c r="UTL543" s="144"/>
      <c r="UTM543" s="75"/>
      <c r="UTN543" s="66"/>
      <c r="UTO543" s="66"/>
      <c r="UTP543" s="79"/>
      <c r="UTQ543" s="109"/>
      <c r="UTR543" s="479"/>
      <c r="UTS543" s="78"/>
      <c r="UTT543" s="144"/>
      <c r="UTU543" s="75"/>
      <c r="UTV543" s="66"/>
      <c r="UTW543" s="66"/>
      <c r="UTX543" s="79"/>
      <c r="UTY543" s="109"/>
      <c r="UTZ543" s="479"/>
      <c r="UUA543" s="78"/>
      <c r="UUB543" s="144"/>
      <c r="UUC543" s="75"/>
      <c r="UUD543" s="66"/>
      <c r="UUE543" s="66"/>
      <c r="UUF543" s="79"/>
      <c r="UUG543" s="109"/>
      <c r="UUH543" s="479"/>
      <c r="UUI543" s="78"/>
      <c r="UUJ543" s="144"/>
      <c r="UUK543" s="75"/>
      <c r="UUL543" s="66"/>
      <c r="UUM543" s="66"/>
      <c r="UUN543" s="79"/>
      <c r="UUO543" s="109"/>
      <c r="UUP543" s="479"/>
      <c r="UUQ543" s="78"/>
      <c r="UUR543" s="144"/>
      <c r="UUS543" s="75"/>
      <c r="UUT543" s="66"/>
      <c r="UUU543" s="66"/>
      <c r="UUV543" s="79"/>
      <c r="UUW543" s="109"/>
      <c r="UUX543" s="479"/>
      <c r="UUY543" s="78"/>
      <c r="UUZ543" s="144"/>
      <c r="UVA543" s="75"/>
      <c r="UVB543" s="66"/>
      <c r="UVC543" s="66"/>
      <c r="UVD543" s="79"/>
      <c r="UVE543" s="109"/>
      <c r="UVF543" s="479"/>
      <c r="UVG543" s="78"/>
      <c r="UVH543" s="144"/>
      <c r="UVI543" s="75"/>
      <c r="UVJ543" s="66"/>
      <c r="UVK543" s="66"/>
      <c r="UVL543" s="79"/>
      <c r="UVM543" s="109"/>
      <c r="UVN543" s="479"/>
      <c r="UVO543" s="78"/>
      <c r="UVP543" s="144"/>
      <c r="UVQ543" s="75"/>
      <c r="UVR543" s="66"/>
      <c r="UVS543" s="66"/>
      <c r="UVT543" s="79"/>
      <c r="UVU543" s="109"/>
      <c r="UVV543" s="479"/>
      <c r="UVW543" s="78"/>
      <c r="UVX543" s="144"/>
      <c r="UVY543" s="75"/>
      <c r="UVZ543" s="66"/>
      <c r="UWA543" s="66"/>
      <c r="UWB543" s="79"/>
      <c r="UWC543" s="109"/>
      <c r="UWD543" s="479"/>
      <c r="UWE543" s="78"/>
      <c r="UWF543" s="144"/>
      <c r="UWG543" s="75"/>
      <c r="UWH543" s="66"/>
      <c r="UWI543" s="66"/>
      <c r="UWJ543" s="79"/>
      <c r="UWK543" s="109"/>
      <c r="UWL543" s="479"/>
      <c r="UWM543" s="78"/>
      <c r="UWN543" s="144"/>
      <c r="UWO543" s="75"/>
      <c r="UWP543" s="66"/>
      <c r="UWQ543" s="66"/>
      <c r="UWR543" s="79"/>
      <c r="UWS543" s="109"/>
      <c r="UWT543" s="479"/>
      <c r="UWU543" s="78"/>
      <c r="UWV543" s="144"/>
      <c r="UWW543" s="75"/>
      <c r="UWX543" s="66"/>
      <c r="UWY543" s="66"/>
      <c r="UWZ543" s="79"/>
      <c r="UXA543" s="109"/>
      <c r="UXB543" s="479"/>
      <c r="UXC543" s="78"/>
      <c r="UXD543" s="144"/>
      <c r="UXE543" s="75"/>
      <c r="UXF543" s="66"/>
      <c r="UXG543" s="66"/>
      <c r="UXH543" s="79"/>
      <c r="UXI543" s="109"/>
      <c r="UXJ543" s="479"/>
      <c r="UXK543" s="78"/>
      <c r="UXL543" s="144"/>
      <c r="UXM543" s="75"/>
      <c r="UXN543" s="66"/>
      <c r="UXO543" s="66"/>
      <c r="UXP543" s="79"/>
      <c r="UXQ543" s="109"/>
      <c r="UXR543" s="479"/>
      <c r="UXS543" s="78"/>
      <c r="UXT543" s="144"/>
      <c r="UXU543" s="75"/>
      <c r="UXV543" s="66"/>
      <c r="UXW543" s="66"/>
      <c r="UXX543" s="79"/>
      <c r="UXY543" s="109"/>
      <c r="UXZ543" s="479"/>
      <c r="UYA543" s="78"/>
      <c r="UYB543" s="144"/>
      <c r="UYC543" s="75"/>
      <c r="UYD543" s="66"/>
      <c r="UYE543" s="66"/>
      <c r="UYF543" s="79"/>
      <c r="UYG543" s="109"/>
      <c r="UYH543" s="479"/>
      <c r="UYI543" s="78"/>
      <c r="UYJ543" s="144"/>
      <c r="UYK543" s="75"/>
      <c r="UYL543" s="66"/>
      <c r="UYM543" s="66"/>
      <c r="UYN543" s="79"/>
      <c r="UYO543" s="109"/>
      <c r="UYP543" s="479"/>
      <c r="UYQ543" s="78"/>
      <c r="UYR543" s="144"/>
      <c r="UYS543" s="75"/>
      <c r="UYT543" s="66"/>
      <c r="UYU543" s="66"/>
      <c r="UYV543" s="79"/>
      <c r="UYW543" s="109"/>
      <c r="UYX543" s="479"/>
      <c r="UYY543" s="78"/>
      <c r="UYZ543" s="144"/>
      <c r="UZA543" s="75"/>
      <c r="UZB543" s="66"/>
      <c r="UZC543" s="66"/>
      <c r="UZD543" s="79"/>
      <c r="UZE543" s="109"/>
      <c r="UZF543" s="479"/>
      <c r="UZG543" s="78"/>
      <c r="UZH543" s="144"/>
      <c r="UZI543" s="75"/>
      <c r="UZJ543" s="66"/>
      <c r="UZK543" s="66"/>
      <c r="UZL543" s="79"/>
      <c r="UZM543" s="109"/>
      <c r="UZN543" s="479"/>
      <c r="UZO543" s="78"/>
      <c r="UZP543" s="144"/>
      <c r="UZQ543" s="75"/>
      <c r="UZR543" s="66"/>
      <c r="UZS543" s="66"/>
      <c r="UZT543" s="79"/>
      <c r="UZU543" s="109"/>
      <c r="UZV543" s="479"/>
      <c r="UZW543" s="78"/>
      <c r="UZX543" s="144"/>
      <c r="UZY543" s="75"/>
      <c r="UZZ543" s="66"/>
      <c r="VAA543" s="66"/>
      <c r="VAB543" s="79"/>
      <c r="VAC543" s="109"/>
      <c r="VAD543" s="479"/>
      <c r="VAE543" s="78"/>
      <c r="VAF543" s="144"/>
      <c r="VAG543" s="75"/>
      <c r="VAH543" s="66"/>
      <c r="VAI543" s="66"/>
      <c r="VAJ543" s="79"/>
      <c r="VAK543" s="109"/>
      <c r="VAL543" s="479"/>
      <c r="VAM543" s="78"/>
      <c r="VAN543" s="144"/>
      <c r="VAO543" s="75"/>
      <c r="VAP543" s="66"/>
      <c r="VAQ543" s="66"/>
      <c r="VAR543" s="79"/>
      <c r="VAS543" s="109"/>
      <c r="VAT543" s="479"/>
      <c r="VAU543" s="78"/>
      <c r="VAV543" s="144"/>
      <c r="VAW543" s="75"/>
      <c r="VAX543" s="66"/>
      <c r="VAY543" s="66"/>
      <c r="VAZ543" s="79"/>
      <c r="VBA543" s="109"/>
      <c r="VBB543" s="479"/>
      <c r="VBC543" s="78"/>
      <c r="VBD543" s="144"/>
      <c r="VBE543" s="75"/>
      <c r="VBF543" s="66"/>
      <c r="VBG543" s="66"/>
      <c r="VBH543" s="79"/>
      <c r="VBI543" s="109"/>
      <c r="VBJ543" s="479"/>
      <c r="VBK543" s="78"/>
      <c r="VBL543" s="144"/>
      <c r="VBM543" s="75"/>
      <c r="VBN543" s="66"/>
      <c r="VBO543" s="66"/>
      <c r="VBP543" s="79"/>
      <c r="VBQ543" s="109"/>
      <c r="VBR543" s="479"/>
      <c r="VBS543" s="78"/>
      <c r="VBT543" s="144"/>
      <c r="VBU543" s="75"/>
      <c r="VBV543" s="66"/>
      <c r="VBW543" s="66"/>
      <c r="VBX543" s="79"/>
      <c r="VBY543" s="109"/>
      <c r="VBZ543" s="479"/>
      <c r="VCA543" s="78"/>
      <c r="VCB543" s="144"/>
      <c r="VCC543" s="75"/>
      <c r="VCD543" s="66"/>
      <c r="VCE543" s="66"/>
      <c r="VCF543" s="79"/>
      <c r="VCG543" s="109"/>
      <c r="VCH543" s="479"/>
      <c r="VCI543" s="78"/>
      <c r="VCJ543" s="144"/>
      <c r="VCK543" s="75"/>
      <c r="VCL543" s="66"/>
      <c r="VCM543" s="66"/>
      <c r="VCN543" s="79"/>
      <c r="VCO543" s="109"/>
      <c r="VCP543" s="479"/>
      <c r="VCQ543" s="78"/>
      <c r="VCR543" s="144"/>
      <c r="VCS543" s="75"/>
      <c r="VCT543" s="66"/>
      <c r="VCU543" s="66"/>
      <c r="VCV543" s="79"/>
      <c r="VCW543" s="109"/>
      <c r="VCX543" s="479"/>
      <c r="VCY543" s="78"/>
      <c r="VCZ543" s="144"/>
      <c r="VDA543" s="75"/>
      <c r="VDB543" s="66"/>
      <c r="VDC543" s="66"/>
      <c r="VDD543" s="79"/>
      <c r="VDE543" s="109"/>
      <c r="VDF543" s="479"/>
      <c r="VDG543" s="78"/>
      <c r="VDH543" s="144"/>
      <c r="VDI543" s="75"/>
      <c r="VDJ543" s="66"/>
      <c r="VDK543" s="66"/>
      <c r="VDL543" s="79"/>
      <c r="VDM543" s="109"/>
      <c r="VDN543" s="479"/>
      <c r="VDO543" s="78"/>
      <c r="VDP543" s="144"/>
      <c r="VDQ543" s="75"/>
      <c r="VDR543" s="66"/>
      <c r="VDS543" s="66"/>
      <c r="VDT543" s="79"/>
      <c r="VDU543" s="109"/>
      <c r="VDV543" s="479"/>
      <c r="VDW543" s="78"/>
      <c r="VDX543" s="144"/>
      <c r="VDY543" s="75"/>
      <c r="VDZ543" s="66"/>
      <c r="VEA543" s="66"/>
      <c r="VEB543" s="79"/>
      <c r="VEC543" s="109"/>
      <c r="VED543" s="479"/>
      <c r="VEE543" s="78"/>
      <c r="VEF543" s="144"/>
      <c r="VEG543" s="75"/>
      <c r="VEH543" s="66"/>
      <c r="VEI543" s="66"/>
      <c r="VEJ543" s="79"/>
      <c r="VEK543" s="109"/>
      <c r="VEL543" s="479"/>
      <c r="VEM543" s="78"/>
      <c r="VEN543" s="144"/>
      <c r="VEO543" s="75"/>
      <c r="VEP543" s="66"/>
      <c r="VEQ543" s="66"/>
      <c r="VER543" s="79"/>
      <c r="VES543" s="109"/>
      <c r="VET543" s="479"/>
      <c r="VEU543" s="78"/>
      <c r="VEV543" s="144"/>
      <c r="VEW543" s="75"/>
      <c r="VEX543" s="66"/>
      <c r="VEY543" s="66"/>
      <c r="VEZ543" s="79"/>
      <c r="VFA543" s="109"/>
      <c r="VFB543" s="479"/>
      <c r="VFC543" s="78"/>
      <c r="VFD543" s="144"/>
      <c r="VFE543" s="75"/>
      <c r="VFF543" s="66"/>
      <c r="VFG543" s="66"/>
      <c r="VFH543" s="79"/>
      <c r="VFI543" s="109"/>
      <c r="VFJ543" s="479"/>
      <c r="VFK543" s="78"/>
      <c r="VFL543" s="144"/>
      <c r="VFM543" s="75"/>
      <c r="VFN543" s="66"/>
      <c r="VFO543" s="66"/>
      <c r="VFP543" s="79"/>
      <c r="VFQ543" s="109"/>
      <c r="VFR543" s="479"/>
      <c r="VFS543" s="78"/>
      <c r="VFT543" s="144"/>
      <c r="VFU543" s="75"/>
      <c r="VFV543" s="66"/>
      <c r="VFW543" s="66"/>
      <c r="VFX543" s="79"/>
      <c r="VFY543" s="109"/>
      <c r="VFZ543" s="479"/>
      <c r="VGA543" s="78"/>
      <c r="VGB543" s="144"/>
      <c r="VGC543" s="75"/>
      <c r="VGD543" s="66"/>
      <c r="VGE543" s="66"/>
      <c r="VGF543" s="79"/>
      <c r="VGG543" s="109"/>
      <c r="VGH543" s="479"/>
      <c r="VGI543" s="78"/>
      <c r="VGJ543" s="144"/>
      <c r="VGK543" s="75"/>
      <c r="VGL543" s="66"/>
      <c r="VGM543" s="66"/>
      <c r="VGN543" s="79"/>
      <c r="VGO543" s="109"/>
      <c r="VGP543" s="479"/>
      <c r="VGQ543" s="78"/>
      <c r="VGR543" s="144"/>
      <c r="VGS543" s="75"/>
      <c r="VGT543" s="66"/>
      <c r="VGU543" s="66"/>
      <c r="VGV543" s="79"/>
      <c r="VGW543" s="109"/>
      <c r="VGX543" s="479"/>
      <c r="VGY543" s="78"/>
      <c r="VGZ543" s="144"/>
      <c r="VHA543" s="75"/>
      <c r="VHB543" s="66"/>
      <c r="VHC543" s="66"/>
      <c r="VHD543" s="79"/>
      <c r="VHE543" s="109"/>
      <c r="VHF543" s="479"/>
      <c r="VHG543" s="78"/>
      <c r="VHH543" s="144"/>
      <c r="VHI543" s="75"/>
      <c r="VHJ543" s="66"/>
      <c r="VHK543" s="66"/>
      <c r="VHL543" s="79"/>
      <c r="VHM543" s="109"/>
      <c r="VHN543" s="479"/>
      <c r="VHO543" s="78"/>
      <c r="VHP543" s="144"/>
      <c r="VHQ543" s="75"/>
      <c r="VHR543" s="66"/>
      <c r="VHS543" s="66"/>
      <c r="VHT543" s="79"/>
      <c r="VHU543" s="109"/>
      <c r="VHV543" s="479"/>
      <c r="VHW543" s="78"/>
      <c r="VHX543" s="144"/>
      <c r="VHY543" s="75"/>
      <c r="VHZ543" s="66"/>
      <c r="VIA543" s="66"/>
      <c r="VIB543" s="79"/>
      <c r="VIC543" s="109"/>
      <c r="VID543" s="479"/>
      <c r="VIE543" s="78"/>
      <c r="VIF543" s="144"/>
      <c r="VIG543" s="75"/>
      <c r="VIH543" s="66"/>
      <c r="VII543" s="66"/>
      <c r="VIJ543" s="79"/>
      <c r="VIK543" s="109"/>
      <c r="VIL543" s="479"/>
      <c r="VIM543" s="78"/>
      <c r="VIN543" s="144"/>
      <c r="VIO543" s="75"/>
      <c r="VIP543" s="66"/>
      <c r="VIQ543" s="66"/>
      <c r="VIR543" s="79"/>
      <c r="VIS543" s="109"/>
      <c r="VIT543" s="479"/>
      <c r="VIU543" s="78"/>
      <c r="VIV543" s="144"/>
      <c r="VIW543" s="75"/>
      <c r="VIX543" s="66"/>
      <c r="VIY543" s="66"/>
      <c r="VIZ543" s="79"/>
      <c r="VJA543" s="109"/>
      <c r="VJB543" s="479"/>
      <c r="VJC543" s="78"/>
      <c r="VJD543" s="144"/>
      <c r="VJE543" s="75"/>
      <c r="VJF543" s="66"/>
      <c r="VJG543" s="66"/>
      <c r="VJH543" s="79"/>
      <c r="VJI543" s="109"/>
      <c r="VJJ543" s="479"/>
      <c r="VJK543" s="78"/>
      <c r="VJL543" s="144"/>
      <c r="VJM543" s="75"/>
      <c r="VJN543" s="66"/>
      <c r="VJO543" s="66"/>
      <c r="VJP543" s="79"/>
      <c r="VJQ543" s="109"/>
      <c r="VJR543" s="479"/>
      <c r="VJS543" s="78"/>
      <c r="VJT543" s="144"/>
      <c r="VJU543" s="75"/>
      <c r="VJV543" s="66"/>
      <c r="VJW543" s="66"/>
      <c r="VJX543" s="79"/>
      <c r="VJY543" s="109"/>
      <c r="VJZ543" s="479"/>
      <c r="VKA543" s="78"/>
      <c r="VKB543" s="144"/>
      <c r="VKC543" s="75"/>
      <c r="VKD543" s="66"/>
      <c r="VKE543" s="66"/>
      <c r="VKF543" s="79"/>
      <c r="VKG543" s="109"/>
      <c r="VKH543" s="479"/>
      <c r="VKI543" s="78"/>
      <c r="VKJ543" s="144"/>
      <c r="VKK543" s="75"/>
      <c r="VKL543" s="66"/>
      <c r="VKM543" s="66"/>
      <c r="VKN543" s="79"/>
      <c r="VKO543" s="109"/>
      <c r="VKP543" s="479"/>
      <c r="VKQ543" s="78"/>
      <c r="VKR543" s="144"/>
      <c r="VKS543" s="75"/>
      <c r="VKT543" s="66"/>
      <c r="VKU543" s="66"/>
      <c r="VKV543" s="79"/>
      <c r="VKW543" s="109"/>
      <c r="VKX543" s="479"/>
      <c r="VKY543" s="78"/>
      <c r="VKZ543" s="144"/>
      <c r="VLA543" s="75"/>
      <c r="VLB543" s="66"/>
      <c r="VLC543" s="66"/>
      <c r="VLD543" s="79"/>
      <c r="VLE543" s="109"/>
      <c r="VLF543" s="479"/>
      <c r="VLG543" s="78"/>
      <c r="VLH543" s="144"/>
      <c r="VLI543" s="75"/>
      <c r="VLJ543" s="66"/>
      <c r="VLK543" s="66"/>
      <c r="VLL543" s="79"/>
      <c r="VLM543" s="109"/>
      <c r="VLN543" s="479"/>
      <c r="VLO543" s="78"/>
      <c r="VLP543" s="144"/>
      <c r="VLQ543" s="75"/>
      <c r="VLR543" s="66"/>
      <c r="VLS543" s="66"/>
      <c r="VLT543" s="79"/>
      <c r="VLU543" s="109"/>
      <c r="VLV543" s="479"/>
      <c r="VLW543" s="78"/>
      <c r="VLX543" s="144"/>
      <c r="VLY543" s="75"/>
      <c r="VLZ543" s="66"/>
      <c r="VMA543" s="66"/>
      <c r="VMB543" s="79"/>
      <c r="VMC543" s="109"/>
      <c r="VMD543" s="479"/>
      <c r="VME543" s="78"/>
      <c r="VMF543" s="144"/>
      <c r="VMG543" s="75"/>
      <c r="VMH543" s="66"/>
      <c r="VMI543" s="66"/>
      <c r="VMJ543" s="79"/>
      <c r="VMK543" s="109"/>
      <c r="VML543" s="479"/>
      <c r="VMM543" s="78"/>
      <c r="VMN543" s="144"/>
      <c r="VMO543" s="75"/>
      <c r="VMP543" s="66"/>
      <c r="VMQ543" s="66"/>
      <c r="VMR543" s="79"/>
      <c r="VMS543" s="109"/>
      <c r="VMT543" s="479"/>
      <c r="VMU543" s="78"/>
      <c r="VMV543" s="144"/>
      <c r="VMW543" s="75"/>
      <c r="VMX543" s="66"/>
      <c r="VMY543" s="66"/>
      <c r="VMZ543" s="79"/>
      <c r="VNA543" s="109"/>
      <c r="VNB543" s="479"/>
      <c r="VNC543" s="78"/>
      <c r="VND543" s="144"/>
      <c r="VNE543" s="75"/>
      <c r="VNF543" s="66"/>
      <c r="VNG543" s="66"/>
      <c r="VNH543" s="79"/>
      <c r="VNI543" s="109"/>
      <c r="VNJ543" s="479"/>
      <c r="VNK543" s="78"/>
      <c r="VNL543" s="144"/>
      <c r="VNM543" s="75"/>
      <c r="VNN543" s="66"/>
      <c r="VNO543" s="66"/>
      <c r="VNP543" s="79"/>
      <c r="VNQ543" s="109"/>
      <c r="VNR543" s="479"/>
      <c r="VNS543" s="78"/>
      <c r="VNT543" s="144"/>
      <c r="VNU543" s="75"/>
      <c r="VNV543" s="66"/>
      <c r="VNW543" s="66"/>
      <c r="VNX543" s="79"/>
      <c r="VNY543" s="109"/>
      <c r="VNZ543" s="479"/>
      <c r="VOA543" s="78"/>
      <c r="VOB543" s="144"/>
      <c r="VOC543" s="75"/>
      <c r="VOD543" s="66"/>
      <c r="VOE543" s="66"/>
      <c r="VOF543" s="79"/>
      <c r="VOG543" s="109"/>
      <c r="VOH543" s="479"/>
      <c r="VOI543" s="78"/>
      <c r="VOJ543" s="144"/>
      <c r="VOK543" s="75"/>
      <c r="VOL543" s="66"/>
      <c r="VOM543" s="66"/>
      <c r="VON543" s="79"/>
      <c r="VOO543" s="109"/>
      <c r="VOP543" s="479"/>
      <c r="VOQ543" s="78"/>
      <c r="VOR543" s="144"/>
      <c r="VOS543" s="75"/>
      <c r="VOT543" s="66"/>
      <c r="VOU543" s="66"/>
      <c r="VOV543" s="79"/>
      <c r="VOW543" s="109"/>
      <c r="VOX543" s="479"/>
      <c r="VOY543" s="78"/>
      <c r="VOZ543" s="144"/>
      <c r="VPA543" s="75"/>
      <c r="VPB543" s="66"/>
      <c r="VPC543" s="66"/>
      <c r="VPD543" s="79"/>
      <c r="VPE543" s="109"/>
      <c r="VPF543" s="479"/>
      <c r="VPG543" s="78"/>
      <c r="VPH543" s="144"/>
      <c r="VPI543" s="75"/>
      <c r="VPJ543" s="66"/>
      <c r="VPK543" s="66"/>
      <c r="VPL543" s="79"/>
      <c r="VPM543" s="109"/>
      <c r="VPN543" s="479"/>
      <c r="VPO543" s="78"/>
      <c r="VPP543" s="144"/>
      <c r="VPQ543" s="75"/>
      <c r="VPR543" s="66"/>
      <c r="VPS543" s="66"/>
      <c r="VPT543" s="79"/>
      <c r="VPU543" s="109"/>
      <c r="VPV543" s="479"/>
      <c r="VPW543" s="78"/>
      <c r="VPX543" s="144"/>
      <c r="VPY543" s="75"/>
      <c r="VPZ543" s="66"/>
      <c r="VQA543" s="66"/>
      <c r="VQB543" s="79"/>
      <c r="VQC543" s="109"/>
      <c r="VQD543" s="479"/>
      <c r="VQE543" s="78"/>
      <c r="VQF543" s="144"/>
      <c r="VQG543" s="75"/>
      <c r="VQH543" s="66"/>
      <c r="VQI543" s="66"/>
      <c r="VQJ543" s="79"/>
      <c r="VQK543" s="109"/>
      <c r="VQL543" s="479"/>
      <c r="VQM543" s="78"/>
      <c r="VQN543" s="144"/>
      <c r="VQO543" s="75"/>
      <c r="VQP543" s="66"/>
      <c r="VQQ543" s="66"/>
      <c r="VQR543" s="79"/>
      <c r="VQS543" s="109"/>
      <c r="VQT543" s="479"/>
      <c r="VQU543" s="78"/>
      <c r="VQV543" s="144"/>
      <c r="VQW543" s="75"/>
      <c r="VQX543" s="66"/>
      <c r="VQY543" s="66"/>
      <c r="VQZ543" s="79"/>
      <c r="VRA543" s="109"/>
      <c r="VRB543" s="479"/>
      <c r="VRC543" s="78"/>
      <c r="VRD543" s="144"/>
      <c r="VRE543" s="75"/>
      <c r="VRF543" s="66"/>
      <c r="VRG543" s="66"/>
      <c r="VRH543" s="79"/>
      <c r="VRI543" s="109"/>
      <c r="VRJ543" s="479"/>
      <c r="VRK543" s="78"/>
      <c r="VRL543" s="144"/>
      <c r="VRM543" s="75"/>
      <c r="VRN543" s="66"/>
      <c r="VRO543" s="66"/>
      <c r="VRP543" s="79"/>
      <c r="VRQ543" s="109"/>
      <c r="VRR543" s="479"/>
      <c r="VRS543" s="78"/>
      <c r="VRT543" s="144"/>
      <c r="VRU543" s="75"/>
      <c r="VRV543" s="66"/>
      <c r="VRW543" s="66"/>
      <c r="VRX543" s="79"/>
      <c r="VRY543" s="109"/>
      <c r="VRZ543" s="479"/>
      <c r="VSA543" s="78"/>
      <c r="VSB543" s="144"/>
      <c r="VSC543" s="75"/>
      <c r="VSD543" s="66"/>
      <c r="VSE543" s="66"/>
      <c r="VSF543" s="79"/>
      <c r="VSG543" s="109"/>
      <c r="VSH543" s="479"/>
      <c r="VSI543" s="78"/>
      <c r="VSJ543" s="144"/>
      <c r="VSK543" s="75"/>
      <c r="VSL543" s="66"/>
      <c r="VSM543" s="66"/>
      <c r="VSN543" s="79"/>
      <c r="VSO543" s="109"/>
      <c r="VSP543" s="479"/>
      <c r="VSQ543" s="78"/>
      <c r="VSR543" s="144"/>
      <c r="VSS543" s="75"/>
      <c r="VST543" s="66"/>
      <c r="VSU543" s="66"/>
      <c r="VSV543" s="79"/>
      <c r="VSW543" s="109"/>
      <c r="VSX543" s="479"/>
      <c r="VSY543" s="78"/>
      <c r="VSZ543" s="144"/>
      <c r="VTA543" s="75"/>
      <c r="VTB543" s="66"/>
      <c r="VTC543" s="66"/>
      <c r="VTD543" s="79"/>
      <c r="VTE543" s="109"/>
      <c r="VTF543" s="479"/>
      <c r="VTG543" s="78"/>
      <c r="VTH543" s="144"/>
      <c r="VTI543" s="75"/>
      <c r="VTJ543" s="66"/>
      <c r="VTK543" s="66"/>
      <c r="VTL543" s="79"/>
      <c r="VTM543" s="109"/>
      <c r="VTN543" s="479"/>
      <c r="VTO543" s="78"/>
      <c r="VTP543" s="144"/>
      <c r="VTQ543" s="75"/>
      <c r="VTR543" s="66"/>
      <c r="VTS543" s="66"/>
      <c r="VTT543" s="79"/>
      <c r="VTU543" s="109"/>
      <c r="VTV543" s="479"/>
      <c r="VTW543" s="78"/>
      <c r="VTX543" s="144"/>
      <c r="VTY543" s="75"/>
      <c r="VTZ543" s="66"/>
      <c r="VUA543" s="66"/>
      <c r="VUB543" s="79"/>
      <c r="VUC543" s="109"/>
      <c r="VUD543" s="479"/>
      <c r="VUE543" s="78"/>
      <c r="VUF543" s="144"/>
      <c r="VUG543" s="75"/>
      <c r="VUH543" s="66"/>
      <c r="VUI543" s="66"/>
      <c r="VUJ543" s="79"/>
      <c r="VUK543" s="109"/>
      <c r="VUL543" s="479"/>
      <c r="VUM543" s="78"/>
      <c r="VUN543" s="144"/>
      <c r="VUO543" s="75"/>
      <c r="VUP543" s="66"/>
      <c r="VUQ543" s="66"/>
      <c r="VUR543" s="79"/>
      <c r="VUS543" s="109"/>
      <c r="VUT543" s="479"/>
      <c r="VUU543" s="78"/>
      <c r="VUV543" s="144"/>
      <c r="VUW543" s="75"/>
      <c r="VUX543" s="66"/>
      <c r="VUY543" s="66"/>
      <c r="VUZ543" s="79"/>
      <c r="VVA543" s="109"/>
      <c r="VVB543" s="479"/>
      <c r="VVC543" s="78"/>
      <c r="VVD543" s="144"/>
      <c r="VVE543" s="75"/>
      <c r="VVF543" s="66"/>
      <c r="VVG543" s="66"/>
      <c r="VVH543" s="79"/>
      <c r="VVI543" s="109"/>
      <c r="VVJ543" s="479"/>
      <c r="VVK543" s="78"/>
      <c r="VVL543" s="144"/>
      <c r="VVM543" s="75"/>
      <c r="VVN543" s="66"/>
      <c r="VVO543" s="66"/>
      <c r="VVP543" s="79"/>
      <c r="VVQ543" s="109"/>
      <c r="VVR543" s="479"/>
      <c r="VVS543" s="78"/>
      <c r="VVT543" s="144"/>
      <c r="VVU543" s="75"/>
      <c r="VVV543" s="66"/>
      <c r="VVW543" s="66"/>
      <c r="VVX543" s="79"/>
      <c r="VVY543" s="109"/>
      <c r="VVZ543" s="479"/>
      <c r="VWA543" s="78"/>
      <c r="VWB543" s="144"/>
      <c r="VWC543" s="75"/>
      <c r="VWD543" s="66"/>
      <c r="VWE543" s="66"/>
      <c r="VWF543" s="79"/>
      <c r="VWG543" s="109"/>
      <c r="VWH543" s="479"/>
      <c r="VWI543" s="78"/>
      <c r="VWJ543" s="144"/>
      <c r="VWK543" s="75"/>
      <c r="VWL543" s="66"/>
      <c r="VWM543" s="66"/>
      <c r="VWN543" s="79"/>
      <c r="VWO543" s="109"/>
      <c r="VWP543" s="479"/>
      <c r="VWQ543" s="78"/>
      <c r="VWR543" s="144"/>
      <c r="VWS543" s="75"/>
      <c r="VWT543" s="66"/>
      <c r="VWU543" s="66"/>
      <c r="VWV543" s="79"/>
      <c r="VWW543" s="109"/>
      <c r="VWX543" s="479"/>
      <c r="VWY543" s="78"/>
      <c r="VWZ543" s="144"/>
      <c r="VXA543" s="75"/>
      <c r="VXB543" s="66"/>
      <c r="VXC543" s="66"/>
      <c r="VXD543" s="79"/>
      <c r="VXE543" s="109"/>
      <c r="VXF543" s="479"/>
      <c r="VXG543" s="78"/>
      <c r="VXH543" s="144"/>
      <c r="VXI543" s="75"/>
      <c r="VXJ543" s="66"/>
      <c r="VXK543" s="66"/>
      <c r="VXL543" s="79"/>
      <c r="VXM543" s="109"/>
      <c r="VXN543" s="479"/>
      <c r="VXO543" s="78"/>
      <c r="VXP543" s="144"/>
      <c r="VXQ543" s="75"/>
      <c r="VXR543" s="66"/>
      <c r="VXS543" s="66"/>
      <c r="VXT543" s="79"/>
      <c r="VXU543" s="109"/>
      <c r="VXV543" s="479"/>
      <c r="VXW543" s="78"/>
      <c r="VXX543" s="144"/>
      <c r="VXY543" s="75"/>
      <c r="VXZ543" s="66"/>
      <c r="VYA543" s="66"/>
      <c r="VYB543" s="79"/>
      <c r="VYC543" s="109"/>
      <c r="VYD543" s="479"/>
      <c r="VYE543" s="78"/>
      <c r="VYF543" s="144"/>
      <c r="VYG543" s="75"/>
      <c r="VYH543" s="66"/>
      <c r="VYI543" s="66"/>
      <c r="VYJ543" s="79"/>
      <c r="VYK543" s="109"/>
      <c r="VYL543" s="479"/>
      <c r="VYM543" s="78"/>
      <c r="VYN543" s="144"/>
      <c r="VYO543" s="75"/>
      <c r="VYP543" s="66"/>
      <c r="VYQ543" s="66"/>
      <c r="VYR543" s="79"/>
      <c r="VYS543" s="109"/>
      <c r="VYT543" s="479"/>
      <c r="VYU543" s="78"/>
      <c r="VYV543" s="144"/>
      <c r="VYW543" s="75"/>
      <c r="VYX543" s="66"/>
      <c r="VYY543" s="66"/>
      <c r="VYZ543" s="79"/>
      <c r="VZA543" s="109"/>
      <c r="VZB543" s="479"/>
      <c r="VZC543" s="78"/>
      <c r="VZD543" s="144"/>
      <c r="VZE543" s="75"/>
      <c r="VZF543" s="66"/>
      <c r="VZG543" s="66"/>
      <c r="VZH543" s="79"/>
      <c r="VZI543" s="109"/>
      <c r="VZJ543" s="479"/>
      <c r="VZK543" s="78"/>
      <c r="VZL543" s="144"/>
      <c r="VZM543" s="75"/>
      <c r="VZN543" s="66"/>
      <c r="VZO543" s="66"/>
      <c r="VZP543" s="79"/>
      <c r="VZQ543" s="109"/>
      <c r="VZR543" s="479"/>
      <c r="VZS543" s="78"/>
      <c r="VZT543" s="144"/>
      <c r="VZU543" s="75"/>
      <c r="VZV543" s="66"/>
      <c r="VZW543" s="66"/>
      <c r="VZX543" s="79"/>
      <c r="VZY543" s="109"/>
      <c r="VZZ543" s="479"/>
      <c r="WAA543" s="78"/>
      <c r="WAB543" s="144"/>
      <c r="WAC543" s="75"/>
      <c r="WAD543" s="66"/>
      <c r="WAE543" s="66"/>
      <c r="WAF543" s="79"/>
      <c r="WAG543" s="109"/>
      <c r="WAH543" s="479"/>
      <c r="WAI543" s="78"/>
      <c r="WAJ543" s="144"/>
      <c r="WAK543" s="75"/>
      <c r="WAL543" s="66"/>
      <c r="WAM543" s="66"/>
      <c r="WAN543" s="79"/>
      <c r="WAO543" s="109"/>
      <c r="WAP543" s="479"/>
      <c r="WAQ543" s="78"/>
      <c r="WAR543" s="144"/>
      <c r="WAS543" s="75"/>
      <c r="WAT543" s="66"/>
      <c r="WAU543" s="66"/>
      <c r="WAV543" s="79"/>
      <c r="WAW543" s="109"/>
      <c r="WAX543" s="479"/>
      <c r="WAY543" s="78"/>
      <c r="WAZ543" s="144"/>
      <c r="WBA543" s="75"/>
      <c r="WBB543" s="66"/>
      <c r="WBC543" s="66"/>
      <c r="WBD543" s="79"/>
      <c r="WBE543" s="109"/>
      <c r="WBF543" s="479"/>
      <c r="WBG543" s="78"/>
      <c r="WBH543" s="144"/>
      <c r="WBI543" s="75"/>
      <c r="WBJ543" s="66"/>
      <c r="WBK543" s="66"/>
      <c r="WBL543" s="79"/>
      <c r="WBM543" s="109"/>
      <c r="WBN543" s="479"/>
      <c r="WBO543" s="78"/>
      <c r="WBP543" s="144"/>
      <c r="WBQ543" s="75"/>
      <c r="WBR543" s="66"/>
      <c r="WBS543" s="66"/>
      <c r="WBT543" s="79"/>
      <c r="WBU543" s="109"/>
      <c r="WBV543" s="479"/>
      <c r="WBW543" s="78"/>
      <c r="WBX543" s="144"/>
      <c r="WBY543" s="75"/>
      <c r="WBZ543" s="66"/>
      <c r="WCA543" s="66"/>
      <c r="WCB543" s="79"/>
      <c r="WCC543" s="109"/>
      <c r="WCD543" s="479"/>
      <c r="WCE543" s="78"/>
      <c r="WCF543" s="144"/>
      <c r="WCG543" s="75"/>
      <c r="WCH543" s="66"/>
      <c r="WCI543" s="66"/>
      <c r="WCJ543" s="79"/>
      <c r="WCK543" s="109"/>
      <c r="WCL543" s="479"/>
      <c r="WCM543" s="78"/>
      <c r="WCN543" s="144"/>
      <c r="WCO543" s="75"/>
      <c r="WCP543" s="66"/>
      <c r="WCQ543" s="66"/>
      <c r="WCR543" s="79"/>
      <c r="WCS543" s="109"/>
      <c r="WCT543" s="479"/>
      <c r="WCU543" s="78"/>
      <c r="WCV543" s="144"/>
      <c r="WCW543" s="75"/>
      <c r="WCX543" s="66"/>
      <c r="WCY543" s="66"/>
      <c r="WCZ543" s="79"/>
      <c r="WDA543" s="109"/>
      <c r="WDB543" s="479"/>
      <c r="WDC543" s="78"/>
      <c r="WDD543" s="144"/>
      <c r="WDE543" s="75"/>
      <c r="WDF543" s="66"/>
      <c r="WDG543" s="66"/>
      <c r="WDH543" s="79"/>
      <c r="WDI543" s="109"/>
      <c r="WDJ543" s="479"/>
      <c r="WDK543" s="78"/>
      <c r="WDL543" s="144"/>
      <c r="WDM543" s="75"/>
      <c r="WDN543" s="66"/>
      <c r="WDO543" s="66"/>
      <c r="WDP543" s="79"/>
      <c r="WDQ543" s="109"/>
      <c r="WDR543" s="479"/>
      <c r="WDS543" s="78"/>
      <c r="WDT543" s="144"/>
      <c r="WDU543" s="75"/>
      <c r="WDV543" s="66"/>
      <c r="WDW543" s="66"/>
      <c r="WDX543" s="79"/>
      <c r="WDY543" s="109"/>
      <c r="WDZ543" s="479"/>
      <c r="WEA543" s="78"/>
      <c r="WEB543" s="144"/>
      <c r="WEC543" s="75"/>
      <c r="WED543" s="66"/>
      <c r="WEE543" s="66"/>
      <c r="WEF543" s="79"/>
      <c r="WEG543" s="109"/>
      <c r="WEH543" s="479"/>
      <c r="WEI543" s="78"/>
      <c r="WEJ543" s="144"/>
      <c r="WEK543" s="75"/>
      <c r="WEL543" s="66"/>
      <c r="WEM543" s="66"/>
      <c r="WEN543" s="79"/>
      <c r="WEO543" s="109"/>
      <c r="WEP543" s="479"/>
      <c r="WEQ543" s="78"/>
      <c r="WER543" s="144"/>
      <c r="WES543" s="75"/>
      <c r="WET543" s="66"/>
      <c r="WEU543" s="66"/>
      <c r="WEV543" s="79"/>
      <c r="WEW543" s="109"/>
      <c r="WEX543" s="479"/>
      <c r="WEY543" s="78"/>
      <c r="WEZ543" s="144"/>
      <c r="WFA543" s="75"/>
      <c r="WFB543" s="66"/>
      <c r="WFC543" s="66"/>
      <c r="WFD543" s="79"/>
      <c r="WFE543" s="109"/>
      <c r="WFF543" s="479"/>
      <c r="WFG543" s="78"/>
      <c r="WFH543" s="144"/>
      <c r="WFI543" s="75"/>
      <c r="WFJ543" s="66"/>
      <c r="WFK543" s="66"/>
      <c r="WFL543" s="79"/>
      <c r="WFM543" s="109"/>
      <c r="WFN543" s="479"/>
      <c r="WFO543" s="78"/>
      <c r="WFP543" s="144"/>
      <c r="WFQ543" s="75"/>
      <c r="WFR543" s="66"/>
      <c r="WFS543" s="66"/>
      <c r="WFT543" s="79"/>
      <c r="WFU543" s="109"/>
      <c r="WFV543" s="479"/>
      <c r="WFW543" s="78"/>
      <c r="WFX543" s="144"/>
      <c r="WFY543" s="75"/>
      <c r="WFZ543" s="66"/>
      <c r="WGA543" s="66"/>
      <c r="WGB543" s="79"/>
      <c r="WGC543" s="109"/>
      <c r="WGD543" s="479"/>
      <c r="WGE543" s="78"/>
      <c r="WGF543" s="144"/>
      <c r="WGG543" s="75"/>
      <c r="WGH543" s="66"/>
      <c r="WGI543" s="66"/>
      <c r="WGJ543" s="79"/>
      <c r="WGK543" s="109"/>
      <c r="WGL543" s="479"/>
      <c r="WGM543" s="78"/>
      <c r="WGN543" s="144"/>
      <c r="WGO543" s="75"/>
      <c r="WGP543" s="66"/>
      <c r="WGQ543" s="66"/>
      <c r="WGR543" s="79"/>
      <c r="WGS543" s="109"/>
      <c r="WGT543" s="479"/>
      <c r="WGU543" s="78"/>
      <c r="WGV543" s="144"/>
      <c r="WGW543" s="75"/>
      <c r="WGX543" s="66"/>
      <c r="WGY543" s="66"/>
      <c r="WGZ543" s="79"/>
      <c r="WHA543" s="109"/>
      <c r="WHB543" s="479"/>
      <c r="WHC543" s="78"/>
      <c r="WHD543" s="144"/>
      <c r="WHE543" s="75"/>
      <c r="WHF543" s="66"/>
      <c r="WHG543" s="66"/>
      <c r="WHH543" s="79"/>
      <c r="WHI543" s="109"/>
      <c r="WHJ543" s="479"/>
      <c r="WHK543" s="78"/>
      <c r="WHL543" s="144"/>
      <c r="WHM543" s="75"/>
      <c r="WHN543" s="66"/>
      <c r="WHO543" s="66"/>
      <c r="WHP543" s="79"/>
      <c r="WHQ543" s="109"/>
      <c r="WHR543" s="479"/>
      <c r="WHS543" s="78"/>
      <c r="WHT543" s="144"/>
      <c r="WHU543" s="75"/>
      <c r="WHV543" s="66"/>
      <c r="WHW543" s="66"/>
      <c r="WHX543" s="79"/>
      <c r="WHY543" s="109"/>
      <c r="WHZ543" s="479"/>
      <c r="WIA543" s="78"/>
      <c r="WIB543" s="144"/>
      <c r="WIC543" s="75"/>
      <c r="WID543" s="66"/>
      <c r="WIE543" s="66"/>
      <c r="WIF543" s="79"/>
      <c r="WIG543" s="109"/>
      <c r="WIH543" s="479"/>
      <c r="WII543" s="78"/>
      <c r="WIJ543" s="144"/>
      <c r="WIK543" s="75"/>
      <c r="WIL543" s="66"/>
      <c r="WIM543" s="66"/>
      <c r="WIN543" s="79"/>
      <c r="WIO543" s="109"/>
      <c r="WIP543" s="479"/>
      <c r="WIQ543" s="78"/>
      <c r="WIR543" s="144"/>
      <c r="WIS543" s="75"/>
      <c r="WIT543" s="66"/>
      <c r="WIU543" s="66"/>
      <c r="WIV543" s="79"/>
      <c r="WIW543" s="109"/>
      <c r="WIX543" s="479"/>
      <c r="WIY543" s="78"/>
      <c r="WIZ543" s="144"/>
      <c r="WJA543" s="75"/>
      <c r="WJB543" s="66"/>
      <c r="WJC543" s="66"/>
      <c r="WJD543" s="79"/>
      <c r="WJE543" s="109"/>
      <c r="WJF543" s="479"/>
      <c r="WJG543" s="78"/>
      <c r="WJH543" s="144"/>
      <c r="WJI543" s="75"/>
      <c r="WJJ543" s="66"/>
      <c r="WJK543" s="66"/>
      <c r="WJL543" s="79"/>
      <c r="WJM543" s="109"/>
      <c r="WJN543" s="479"/>
      <c r="WJO543" s="78"/>
      <c r="WJP543" s="144"/>
      <c r="WJQ543" s="75"/>
      <c r="WJR543" s="66"/>
      <c r="WJS543" s="66"/>
      <c r="WJT543" s="79"/>
      <c r="WJU543" s="109"/>
      <c r="WJV543" s="479"/>
      <c r="WJW543" s="78"/>
      <c r="WJX543" s="144"/>
      <c r="WJY543" s="75"/>
      <c r="WJZ543" s="66"/>
      <c r="WKA543" s="66"/>
      <c r="WKB543" s="79"/>
      <c r="WKC543" s="109"/>
      <c r="WKD543" s="479"/>
      <c r="WKE543" s="78"/>
      <c r="WKF543" s="144"/>
      <c r="WKG543" s="75"/>
      <c r="WKH543" s="66"/>
      <c r="WKI543" s="66"/>
      <c r="WKJ543" s="79"/>
      <c r="WKK543" s="109"/>
      <c r="WKL543" s="479"/>
      <c r="WKM543" s="78"/>
      <c r="WKN543" s="144"/>
      <c r="WKO543" s="75"/>
      <c r="WKP543" s="66"/>
      <c r="WKQ543" s="66"/>
      <c r="WKR543" s="79"/>
      <c r="WKS543" s="109"/>
      <c r="WKT543" s="479"/>
      <c r="WKU543" s="78"/>
      <c r="WKV543" s="144"/>
      <c r="WKW543" s="75"/>
      <c r="WKX543" s="66"/>
      <c r="WKY543" s="66"/>
      <c r="WKZ543" s="79"/>
      <c r="WLA543" s="109"/>
      <c r="WLB543" s="479"/>
      <c r="WLC543" s="78"/>
      <c r="WLD543" s="144"/>
      <c r="WLE543" s="75"/>
      <c r="WLF543" s="66"/>
      <c r="WLG543" s="66"/>
      <c r="WLH543" s="79"/>
      <c r="WLI543" s="109"/>
      <c r="WLJ543" s="479"/>
      <c r="WLK543" s="78"/>
      <c r="WLL543" s="144"/>
      <c r="WLM543" s="75"/>
      <c r="WLN543" s="66"/>
      <c r="WLO543" s="66"/>
      <c r="WLP543" s="79"/>
      <c r="WLQ543" s="109"/>
      <c r="WLR543" s="479"/>
      <c r="WLS543" s="78"/>
      <c r="WLT543" s="144"/>
      <c r="WLU543" s="75"/>
      <c r="WLV543" s="66"/>
      <c r="WLW543" s="66"/>
      <c r="WLX543" s="79"/>
      <c r="WLY543" s="109"/>
      <c r="WLZ543" s="479"/>
      <c r="WMA543" s="78"/>
      <c r="WMB543" s="144"/>
      <c r="WMC543" s="75"/>
      <c r="WMD543" s="66"/>
      <c r="WME543" s="66"/>
      <c r="WMF543" s="79"/>
      <c r="WMG543" s="109"/>
      <c r="WMH543" s="479"/>
      <c r="WMI543" s="78"/>
      <c r="WMJ543" s="144"/>
      <c r="WMK543" s="75"/>
      <c r="WML543" s="66"/>
      <c r="WMM543" s="66"/>
      <c r="WMN543" s="79"/>
      <c r="WMO543" s="109"/>
      <c r="WMP543" s="479"/>
      <c r="WMQ543" s="78"/>
      <c r="WMR543" s="144"/>
      <c r="WMS543" s="75"/>
      <c r="WMT543" s="66"/>
      <c r="WMU543" s="66"/>
      <c r="WMV543" s="79"/>
      <c r="WMW543" s="109"/>
      <c r="WMX543" s="479"/>
      <c r="WMY543" s="78"/>
      <c r="WMZ543" s="144"/>
      <c r="WNA543" s="75"/>
      <c r="WNB543" s="66"/>
      <c r="WNC543" s="66"/>
      <c r="WND543" s="79"/>
      <c r="WNE543" s="109"/>
      <c r="WNF543" s="479"/>
      <c r="WNG543" s="78"/>
      <c r="WNH543" s="144"/>
      <c r="WNI543" s="75"/>
      <c r="WNJ543" s="66"/>
      <c r="WNK543" s="66"/>
      <c r="WNL543" s="79"/>
      <c r="WNM543" s="109"/>
      <c r="WNN543" s="479"/>
      <c r="WNO543" s="78"/>
      <c r="WNP543" s="144"/>
      <c r="WNQ543" s="75"/>
      <c r="WNR543" s="66"/>
      <c r="WNS543" s="66"/>
      <c r="WNT543" s="79"/>
      <c r="WNU543" s="109"/>
      <c r="WNV543" s="479"/>
      <c r="WNW543" s="78"/>
      <c r="WNX543" s="144"/>
      <c r="WNY543" s="75"/>
      <c r="WNZ543" s="66"/>
      <c r="WOA543" s="66"/>
      <c r="WOB543" s="79"/>
      <c r="WOC543" s="109"/>
      <c r="WOD543" s="479"/>
      <c r="WOE543" s="78"/>
      <c r="WOF543" s="144"/>
      <c r="WOG543" s="75"/>
      <c r="WOH543" s="66"/>
      <c r="WOI543" s="66"/>
      <c r="WOJ543" s="79"/>
      <c r="WOK543" s="109"/>
      <c r="WOL543" s="479"/>
      <c r="WOM543" s="78"/>
      <c r="WON543" s="144"/>
      <c r="WOO543" s="75"/>
      <c r="WOP543" s="66"/>
      <c r="WOQ543" s="66"/>
      <c r="WOR543" s="79"/>
      <c r="WOS543" s="109"/>
      <c r="WOT543" s="479"/>
      <c r="WOU543" s="78"/>
      <c r="WOV543" s="144"/>
      <c r="WOW543" s="75"/>
      <c r="WOX543" s="66"/>
      <c r="WOY543" s="66"/>
      <c r="WOZ543" s="79"/>
      <c r="WPA543" s="109"/>
      <c r="WPB543" s="479"/>
      <c r="WPC543" s="78"/>
      <c r="WPD543" s="144"/>
      <c r="WPE543" s="75"/>
      <c r="WPF543" s="66"/>
      <c r="WPG543" s="66"/>
      <c r="WPH543" s="79"/>
      <c r="WPI543" s="109"/>
      <c r="WPJ543" s="479"/>
      <c r="WPK543" s="78"/>
      <c r="WPL543" s="144"/>
      <c r="WPM543" s="75"/>
      <c r="WPN543" s="66"/>
      <c r="WPO543" s="66"/>
      <c r="WPP543" s="79"/>
      <c r="WPQ543" s="109"/>
      <c r="WPR543" s="479"/>
      <c r="WPS543" s="78"/>
      <c r="WPT543" s="144"/>
      <c r="WPU543" s="75"/>
      <c r="WPV543" s="66"/>
      <c r="WPW543" s="66"/>
      <c r="WPX543" s="79"/>
      <c r="WPY543" s="109"/>
      <c r="WPZ543" s="479"/>
      <c r="WQA543" s="78"/>
      <c r="WQB543" s="144"/>
      <c r="WQC543" s="75"/>
      <c r="WQD543" s="66"/>
      <c r="WQE543" s="66"/>
      <c r="WQF543" s="79"/>
      <c r="WQG543" s="109"/>
      <c r="WQH543" s="479"/>
      <c r="WQI543" s="78"/>
      <c r="WQJ543" s="144"/>
      <c r="WQK543" s="75"/>
      <c r="WQL543" s="66"/>
      <c r="WQM543" s="66"/>
      <c r="WQN543" s="79"/>
      <c r="WQO543" s="109"/>
      <c r="WQP543" s="479"/>
      <c r="WQQ543" s="78"/>
      <c r="WQR543" s="144"/>
      <c r="WQS543" s="75"/>
      <c r="WQT543" s="66"/>
      <c r="WQU543" s="66"/>
      <c r="WQV543" s="79"/>
      <c r="WQW543" s="109"/>
      <c r="WQX543" s="479"/>
      <c r="WQY543" s="78"/>
      <c r="WQZ543" s="144"/>
      <c r="WRA543" s="75"/>
      <c r="WRB543" s="66"/>
      <c r="WRC543" s="66"/>
      <c r="WRD543" s="79"/>
      <c r="WRE543" s="109"/>
      <c r="WRF543" s="479"/>
      <c r="WRG543" s="78"/>
      <c r="WRH543" s="144"/>
      <c r="WRI543" s="75"/>
      <c r="WRJ543" s="66"/>
      <c r="WRK543" s="66"/>
      <c r="WRL543" s="79"/>
      <c r="WRM543" s="109"/>
      <c r="WRN543" s="479"/>
      <c r="WRO543" s="78"/>
      <c r="WRP543" s="144"/>
      <c r="WRQ543" s="75"/>
      <c r="WRR543" s="66"/>
      <c r="WRS543" s="66"/>
      <c r="WRT543" s="79"/>
      <c r="WRU543" s="109"/>
      <c r="WRV543" s="479"/>
      <c r="WRW543" s="78"/>
      <c r="WRX543" s="144"/>
      <c r="WRY543" s="75"/>
      <c r="WRZ543" s="66"/>
      <c r="WSA543" s="66"/>
      <c r="WSB543" s="79"/>
      <c r="WSC543" s="109"/>
      <c r="WSD543" s="479"/>
      <c r="WSE543" s="78"/>
      <c r="WSF543" s="144"/>
      <c r="WSG543" s="75"/>
      <c r="WSH543" s="66"/>
      <c r="WSI543" s="66"/>
      <c r="WSJ543" s="79"/>
      <c r="WSK543" s="109"/>
      <c r="WSL543" s="479"/>
      <c r="WSM543" s="78"/>
      <c r="WSN543" s="144"/>
      <c r="WSO543" s="75"/>
      <c r="WSP543" s="66"/>
      <c r="WSQ543" s="66"/>
      <c r="WSR543" s="79"/>
      <c r="WSS543" s="109"/>
      <c r="WST543" s="479"/>
      <c r="WSU543" s="78"/>
      <c r="WSV543" s="144"/>
      <c r="WSW543" s="75"/>
      <c r="WSX543" s="66"/>
      <c r="WSY543" s="66"/>
      <c r="WSZ543" s="79"/>
      <c r="WTA543" s="109"/>
      <c r="WTB543" s="479"/>
      <c r="WTC543" s="78"/>
      <c r="WTD543" s="144"/>
      <c r="WTE543" s="75"/>
      <c r="WTF543" s="66"/>
      <c r="WTG543" s="66"/>
      <c r="WTH543" s="79"/>
      <c r="WTI543" s="109"/>
      <c r="WTJ543" s="479"/>
      <c r="WTK543" s="78"/>
      <c r="WTL543" s="144"/>
      <c r="WTM543" s="75"/>
      <c r="WTN543" s="66"/>
      <c r="WTO543" s="66"/>
      <c r="WTP543" s="79"/>
      <c r="WTQ543" s="109"/>
      <c r="WTR543" s="479"/>
      <c r="WTS543" s="78"/>
      <c r="WTT543" s="144"/>
      <c r="WTU543" s="75"/>
      <c r="WTV543" s="66"/>
      <c r="WTW543" s="66"/>
      <c r="WTX543" s="79"/>
      <c r="WTY543" s="109"/>
      <c r="WTZ543" s="479"/>
      <c r="WUA543" s="78"/>
      <c r="WUB543" s="144"/>
      <c r="WUC543" s="75"/>
      <c r="WUD543" s="66"/>
      <c r="WUE543" s="66"/>
      <c r="WUF543" s="79"/>
      <c r="WUG543" s="109"/>
      <c r="WUH543" s="479"/>
      <c r="WUI543" s="78"/>
      <c r="WUJ543" s="144"/>
      <c r="WUK543" s="75"/>
      <c r="WUL543" s="66"/>
      <c r="WUM543" s="66"/>
      <c r="WUN543" s="79"/>
      <c r="WUO543" s="109"/>
      <c r="WUP543" s="479"/>
      <c r="WUQ543" s="78"/>
      <c r="WUR543" s="144"/>
      <c r="WUS543" s="75"/>
      <c r="WUT543" s="66"/>
      <c r="WUU543" s="66"/>
      <c r="WUV543" s="79"/>
      <c r="WUW543" s="109"/>
      <c r="WUX543" s="479"/>
      <c r="WUY543" s="78"/>
      <c r="WUZ543" s="144"/>
      <c r="WVA543" s="75"/>
      <c r="WVB543" s="66"/>
      <c r="WVC543" s="66"/>
      <c r="WVD543" s="79"/>
      <c r="WVE543" s="109"/>
      <c r="WVF543" s="479"/>
      <c r="WVG543" s="78"/>
      <c r="WVH543" s="144"/>
      <c r="WVI543" s="75"/>
      <c r="WVJ543" s="66"/>
      <c r="WVK543" s="66"/>
      <c r="WVL543" s="79"/>
      <c r="WVM543" s="109"/>
      <c r="WVN543" s="479"/>
      <c r="WVO543" s="78"/>
      <c r="WVP543" s="144"/>
      <c r="WVQ543" s="75"/>
      <c r="WVR543" s="66"/>
      <c r="WVS543" s="66"/>
      <c r="WVT543" s="79"/>
      <c r="WVU543" s="109"/>
      <c r="WVV543" s="479"/>
      <c r="WVW543" s="78"/>
      <c r="WVX543" s="144"/>
      <c r="WVY543" s="75"/>
      <c r="WVZ543" s="66"/>
      <c r="WWA543" s="66"/>
      <c r="WWB543" s="79"/>
      <c r="WWC543" s="109"/>
      <c r="WWD543" s="479"/>
      <c r="WWE543" s="78"/>
      <c r="WWF543" s="144"/>
      <c r="WWG543" s="75"/>
      <c r="WWH543" s="66"/>
      <c r="WWI543" s="66"/>
      <c r="WWJ543" s="79"/>
      <c r="WWK543" s="109"/>
      <c r="WWL543" s="479"/>
      <c r="WWM543" s="78"/>
      <c r="WWN543" s="144"/>
      <c r="WWO543" s="75"/>
      <c r="WWP543" s="66"/>
      <c r="WWQ543" s="66"/>
      <c r="WWR543" s="79"/>
      <c r="WWS543" s="109"/>
      <c r="WWT543" s="479"/>
      <c r="WWU543" s="78"/>
      <c r="WWV543" s="144"/>
      <c r="WWW543" s="75"/>
      <c r="WWX543" s="66"/>
      <c r="WWY543" s="66"/>
      <c r="WWZ543" s="79"/>
      <c r="WXA543" s="109"/>
      <c r="WXB543" s="479"/>
      <c r="WXC543" s="78"/>
      <c r="WXD543" s="144"/>
      <c r="WXE543" s="75"/>
      <c r="WXF543" s="66"/>
      <c r="WXG543" s="66"/>
      <c r="WXH543" s="79"/>
      <c r="WXI543" s="109"/>
      <c r="WXJ543" s="479"/>
      <c r="WXK543" s="78"/>
      <c r="WXL543" s="144"/>
      <c r="WXM543" s="75"/>
      <c r="WXN543" s="66"/>
      <c r="WXO543" s="66"/>
      <c r="WXP543" s="79"/>
      <c r="WXQ543" s="109"/>
      <c r="WXR543" s="479"/>
      <c r="WXS543" s="78"/>
      <c r="WXT543" s="144"/>
      <c r="WXU543" s="75"/>
      <c r="WXV543" s="66"/>
      <c r="WXW543" s="66"/>
      <c r="WXX543" s="79"/>
      <c r="WXY543" s="109"/>
      <c r="WXZ543" s="479"/>
      <c r="WYA543" s="78"/>
      <c r="WYB543" s="144"/>
      <c r="WYC543" s="75"/>
      <c r="WYD543" s="66"/>
      <c r="WYE543" s="66"/>
      <c r="WYF543" s="79"/>
      <c r="WYG543" s="109"/>
      <c r="WYH543" s="479"/>
      <c r="WYI543" s="78"/>
      <c r="WYJ543" s="144"/>
      <c r="WYK543" s="75"/>
      <c r="WYL543" s="66"/>
      <c r="WYM543" s="66"/>
      <c r="WYN543" s="79"/>
      <c r="WYO543" s="109"/>
      <c r="WYP543" s="479"/>
      <c r="WYQ543" s="78"/>
      <c r="WYR543" s="144"/>
      <c r="WYS543" s="75"/>
      <c r="WYT543" s="66"/>
      <c r="WYU543" s="66"/>
      <c r="WYV543" s="79"/>
      <c r="WYW543" s="109"/>
      <c r="WYX543" s="479"/>
      <c r="WYY543" s="78"/>
      <c r="WYZ543" s="144"/>
      <c r="WZA543" s="75"/>
      <c r="WZB543" s="66"/>
      <c r="WZC543" s="66"/>
      <c r="WZD543" s="79"/>
      <c r="WZE543" s="109"/>
      <c r="WZF543" s="479"/>
      <c r="WZG543" s="78"/>
      <c r="WZH543" s="144"/>
      <c r="WZI543" s="75"/>
      <c r="WZJ543" s="66"/>
      <c r="WZK543" s="66"/>
      <c r="WZL543" s="79"/>
      <c r="WZM543" s="109"/>
      <c r="WZN543" s="479"/>
      <c r="WZO543" s="78"/>
      <c r="WZP543" s="144"/>
      <c r="WZQ543" s="75"/>
      <c r="WZR543" s="66"/>
      <c r="WZS543" s="66"/>
      <c r="WZT543" s="79"/>
      <c r="WZU543" s="109"/>
      <c r="WZV543" s="479"/>
      <c r="WZW543" s="78"/>
      <c r="WZX543" s="144"/>
      <c r="WZY543" s="75"/>
      <c r="WZZ543" s="66"/>
      <c r="XAA543" s="66"/>
      <c r="XAB543" s="79"/>
      <c r="XAC543" s="109"/>
      <c r="XAD543" s="479"/>
      <c r="XAE543" s="78"/>
      <c r="XAF543" s="144"/>
      <c r="XAG543" s="75"/>
      <c r="XAH543" s="66"/>
      <c r="XAI543" s="66"/>
      <c r="XAJ543" s="79"/>
      <c r="XAK543" s="109"/>
      <c r="XAL543" s="479"/>
      <c r="XAM543" s="78"/>
      <c r="XAN543" s="144"/>
      <c r="XAO543" s="75"/>
      <c r="XAP543" s="66"/>
      <c r="XAQ543" s="66"/>
      <c r="XAR543" s="79"/>
      <c r="XAS543" s="109"/>
      <c r="XAT543" s="479"/>
      <c r="XAU543" s="78"/>
      <c r="XAV543" s="144"/>
      <c r="XAW543" s="75"/>
      <c r="XAX543" s="66"/>
      <c r="XAY543" s="66"/>
      <c r="XAZ543" s="79"/>
      <c r="XBA543" s="109"/>
      <c r="XBB543" s="479"/>
      <c r="XBC543" s="78"/>
      <c r="XBD543" s="144"/>
      <c r="XBE543" s="75"/>
      <c r="XBF543" s="66"/>
      <c r="XBG543" s="66"/>
      <c r="XBH543" s="79"/>
      <c r="XBI543" s="109"/>
      <c r="XBJ543" s="479"/>
      <c r="XBK543" s="78"/>
      <c r="XBL543" s="144"/>
      <c r="XBM543" s="75"/>
      <c r="XBN543" s="66"/>
      <c r="XBO543" s="66"/>
      <c r="XBP543" s="79"/>
      <c r="XBQ543" s="109"/>
      <c r="XBR543" s="479"/>
      <c r="XBS543" s="78"/>
      <c r="XBT543" s="144"/>
      <c r="XBU543" s="75"/>
      <c r="XBV543" s="66"/>
      <c r="XBW543" s="66"/>
      <c r="XBX543" s="79"/>
      <c r="XBY543" s="109"/>
      <c r="XBZ543" s="479"/>
      <c r="XCA543" s="78"/>
      <c r="XCB543" s="144"/>
      <c r="XCC543" s="75"/>
      <c r="XCD543" s="66"/>
      <c r="XCE543" s="66"/>
      <c r="XCF543" s="79"/>
      <c r="XCG543" s="109"/>
      <c r="XCH543" s="479"/>
      <c r="XCI543" s="78"/>
      <c r="XCJ543" s="144"/>
      <c r="XCK543" s="75"/>
      <c r="XCL543" s="66"/>
      <c r="XCM543" s="66"/>
      <c r="XCN543" s="79"/>
      <c r="XCO543" s="109"/>
      <c r="XCP543" s="479"/>
      <c r="XCQ543" s="78"/>
      <c r="XCR543" s="144"/>
      <c r="XCS543" s="75"/>
      <c r="XCT543" s="66"/>
      <c r="XCU543" s="66"/>
      <c r="XCV543" s="79"/>
      <c r="XCW543" s="109"/>
      <c r="XCX543" s="479"/>
      <c r="XCY543" s="78"/>
      <c r="XCZ543" s="144"/>
      <c r="XDA543" s="75"/>
      <c r="XDB543" s="66"/>
      <c r="XDC543" s="66"/>
      <c r="XDD543" s="79"/>
      <c r="XDE543" s="109"/>
      <c r="XDF543" s="479"/>
      <c r="XDG543" s="78"/>
      <c r="XDH543" s="144"/>
      <c r="XDI543" s="75"/>
      <c r="XDJ543" s="66"/>
      <c r="XDK543" s="66"/>
      <c r="XDL543" s="79"/>
      <c r="XDM543" s="109"/>
      <c r="XDN543" s="479"/>
      <c r="XDO543" s="78"/>
      <c r="XDP543" s="144"/>
      <c r="XDQ543" s="75"/>
      <c r="XDR543" s="66"/>
      <c r="XDS543" s="66"/>
      <c r="XDT543" s="79"/>
      <c r="XDU543" s="109"/>
      <c r="XDV543" s="479"/>
      <c r="XDW543" s="78"/>
      <c r="XDX543" s="144"/>
      <c r="XDY543" s="75"/>
      <c r="XDZ543" s="66"/>
      <c r="XEA543" s="66"/>
      <c r="XEB543" s="79"/>
      <c r="XEC543" s="109"/>
      <c r="XED543" s="479"/>
      <c r="XEE543" s="78"/>
      <c r="XEF543" s="144"/>
      <c r="XEG543" s="75"/>
      <c r="XEH543" s="66"/>
      <c r="XEI543" s="66"/>
      <c r="XEJ543" s="79"/>
      <c r="XEK543" s="109"/>
      <c r="XEL543" s="479"/>
      <c r="XEM543" s="78"/>
      <c r="XEN543" s="144"/>
      <c r="XEO543" s="75"/>
      <c r="XEP543" s="66"/>
      <c r="XEQ543" s="66"/>
      <c r="XER543" s="79"/>
      <c r="XES543" s="109"/>
      <c r="XET543" s="479"/>
      <c r="XEU543" s="78"/>
      <c r="XEV543" s="144"/>
      <c r="XEW543" s="75"/>
      <c r="XEX543" s="66"/>
      <c r="XEY543" s="66"/>
      <c r="XEZ543" s="79"/>
      <c r="XFA543" s="109"/>
      <c r="XFB543" s="479"/>
      <c r="XFC543" s="78"/>
      <c r="XFD543" s="144"/>
    </row>
    <row r="544" spans="1:16384" ht="16" x14ac:dyDescent="0.2">
      <c r="A544" s="75"/>
      <c r="B544" s="75" t="s">
        <v>1105</v>
      </c>
      <c r="C544" s="66" t="s">
        <v>1106</v>
      </c>
      <c r="D544" s="66" t="s">
        <v>417</v>
      </c>
      <c r="E544" s="79">
        <v>5000</v>
      </c>
      <c r="F544" s="109">
        <v>3.39</v>
      </c>
      <c r="G544" s="479"/>
      <c r="H544" s="78">
        <v>3.39</v>
      </c>
      <c r="I544" s="144"/>
      <c r="J544" s="66"/>
      <c r="K544" s="66"/>
      <c r="L544" s="79"/>
      <c r="M544" s="109"/>
      <c r="N544" s="479"/>
      <c r="O544" s="78"/>
      <c r="P544" s="144"/>
      <c r="Q544" s="75"/>
      <c r="R544" s="66"/>
      <c r="S544" s="66"/>
      <c r="T544" s="79"/>
      <c r="U544" s="109"/>
      <c r="V544" s="479"/>
      <c r="W544" s="78"/>
      <c r="X544" s="144"/>
      <c r="Y544" s="75"/>
      <c r="Z544" s="66"/>
      <c r="AA544" s="66"/>
      <c r="AB544" s="79"/>
      <c r="AC544" s="109"/>
      <c r="AD544" s="479"/>
      <c r="AE544" s="78"/>
      <c r="AF544" s="144"/>
      <c r="AG544" s="75"/>
      <c r="AH544" s="66"/>
      <c r="AI544" s="66"/>
      <c r="AJ544" s="79"/>
      <c r="AK544" s="109"/>
      <c r="AL544" s="479"/>
      <c r="AM544" s="78"/>
      <c r="AN544" s="144"/>
      <c r="AO544" s="75"/>
      <c r="AP544" s="66"/>
      <c r="AQ544" s="66"/>
      <c r="AR544" s="79"/>
      <c r="AS544" s="109"/>
      <c r="AT544" s="479"/>
      <c r="AU544" s="78"/>
      <c r="AV544" s="144"/>
      <c r="AW544" s="75"/>
      <c r="AX544" s="66"/>
      <c r="AY544" s="66"/>
      <c r="AZ544" s="79"/>
      <c r="BA544" s="109"/>
      <c r="BB544" s="479"/>
      <c r="BC544" s="78"/>
      <c r="BD544" s="144"/>
      <c r="BE544" s="75"/>
      <c r="BF544" s="66"/>
      <c r="BG544" s="66"/>
      <c r="BH544" s="79"/>
      <c r="BI544" s="109"/>
      <c r="BJ544" s="479"/>
      <c r="BK544" s="78"/>
      <c r="BL544" s="144"/>
      <c r="BM544" s="75"/>
      <c r="BN544" s="66"/>
      <c r="BO544" s="66"/>
      <c r="BP544" s="79"/>
      <c r="BQ544" s="109"/>
      <c r="BR544" s="479"/>
      <c r="BS544" s="78"/>
      <c r="BT544" s="144"/>
      <c r="BU544" s="75"/>
      <c r="BV544" s="66"/>
      <c r="BW544" s="66"/>
      <c r="BX544" s="79"/>
      <c r="BY544" s="109"/>
      <c r="BZ544" s="479"/>
      <c r="CA544" s="78"/>
      <c r="CB544" s="144"/>
      <c r="CC544" s="75"/>
      <c r="CD544" s="66"/>
      <c r="CE544" s="66"/>
      <c r="CF544" s="79"/>
      <c r="CG544" s="109"/>
      <c r="CH544" s="479"/>
      <c r="CI544" s="78"/>
      <c r="CJ544" s="144"/>
      <c r="CK544" s="75"/>
      <c r="CL544" s="66"/>
      <c r="CM544" s="66"/>
      <c r="CN544" s="79"/>
      <c r="CO544" s="109"/>
      <c r="CP544" s="479"/>
      <c r="CQ544" s="78"/>
      <c r="CR544" s="144"/>
      <c r="CS544" s="75"/>
      <c r="CT544" s="66"/>
      <c r="CU544" s="66"/>
      <c r="CV544" s="79"/>
      <c r="CW544" s="109"/>
      <c r="CX544" s="479"/>
      <c r="CY544" s="78"/>
      <c r="CZ544" s="144"/>
      <c r="DA544" s="75"/>
      <c r="DB544" s="66"/>
      <c r="DC544" s="66"/>
      <c r="DD544" s="79"/>
      <c r="DE544" s="109"/>
      <c r="DF544" s="479"/>
      <c r="DG544" s="78"/>
      <c r="DH544" s="144"/>
      <c r="DI544" s="75"/>
      <c r="DJ544" s="66"/>
      <c r="DK544" s="66"/>
      <c r="DL544" s="79"/>
      <c r="DM544" s="109"/>
      <c r="DN544" s="479"/>
      <c r="DO544" s="78"/>
      <c r="DP544" s="144"/>
      <c r="DQ544" s="75"/>
      <c r="DR544" s="66"/>
      <c r="DS544" s="66"/>
      <c r="DT544" s="79"/>
      <c r="DU544" s="109"/>
      <c r="DV544" s="479"/>
      <c r="DW544" s="78"/>
      <c r="DX544" s="144"/>
      <c r="DY544" s="75"/>
      <c r="DZ544" s="66"/>
      <c r="EA544" s="66"/>
      <c r="EB544" s="79"/>
      <c r="EC544" s="109"/>
      <c r="ED544" s="479"/>
      <c r="EE544" s="78"/>
      <c r="EF544" s="144"/>
      <c r="EG544" s="75"/>
      <c r="EH544" s="66"/>
      <c r="EI544" s="66"/>
      <c r="EJ544" s="79"/>
      <c r="EK544" s="109"/>
      <c r="EL544" s="479"/>
      <c r="EM544" s="78"/>
      <c r="EN544" s="144"/>
      <c r="EO544" s="75"/>
      <c r="EP544" s="66"/>
      <c r="EQ544" s="66"/>
      <c r="ER544" s="79"/>
      <c r="ES544" s="109"/>
      <c r="ET544" s="479"/>
      <c r="EU544" s="78"/>
      <c r="EV544" s="144"/>
      <c r="EW544" s="75"/>
      <c r="EX544" s="66"/>
      <c r="EY544" s="66"/>
      <c r="EZ544" s="79"/>
      <c r="FA544" s="109"/>
      <c r="FB544" s="479"/>
      <c r="FC544" s="78"/>
      <c r="FD544" s="144"/>
      <c r="FE544" s="75"/>
      <c r="FF544" s="66"/>
      <c r="FG544" s="66"/>
      <c r="FH544" s="79"/>
      <c r="FI544" s="109"/>
      <c r="FJ544" s="479"/>
      <c r="FK544" s="78"/>
      <c r="FL544" s="144"/>
      <c r="FM544" s="75"/>
      <c r="FN544" s="66"/>
      <c r="FO544" s="66"/>
      <c r="FP544" s="79"/>
      <c r="FQ544" s="109"/>
      <c r="FR544" s="479"/>
      <c r="FS544" s="78"/>
      <c r="FT544" s="144"/>
      <c r="FU544" s="75"/>
      <c r="FV544" s="66"/>
      <c r="FW544" s="66"/>
      <c r="FX544" s="79"/>
      <c r="FY544" s="109"/>
      <c r="FZ544" s="479"/>
      <c r="GA544" s="78"/>
      <c r="GB544" s="144"/>
      <c r="GC544" s="75"/>
      <c r="GD544" s="66"/>
      <c r="GE544" s="66"/>
      <c r="GF544" s="79"/>
      <c r="GG544" s="109"/>
      <c r="GH544" s="479"/>
      <c r="GI544" s="78"/>
      <c r="GJ544" s="144"/>
      <c r="GK544" s="75"/>
      <c r="GL544" s="66"/>
      <c r="GM544" s="66"/>
      <c r="GN544" s="79"/>
      <c r="GO544" s="109"/>
      <c r="GP544" s="479"/>
      <c r="GQ544" s="78"/>
      <c r="GR544" s="144"/>
      <c r="GS544" s="75"/>
      <c r="GT544" s="66"/>
      <c r="GU544" s="66"/>
      <c r="GV544" s="79"/>
      <c r="GW544" s="109"/>
      <c r="GX544" s="479"/>
      <c r="GY544" s="78"/>
      <c r="GZ544" s="144"/>
      <c r="HA544" s="75"/>
      <c r="HB544" s="66"/>
      <c r="HC544" s="66"/>
      <c r="HD544" s="79"/>
      <c r="HE544" s="109"/>
      <c r="HF544" s="479"/>
      <c r="HG544" s="78"/>
      <c r="HH544" s="144"/>
      <c r="HI544" s="75"/>
      <c r="HJ544" s="66"/>
      <c r="HK544" s="66"/>
      <c r="HL544" s="79"/>
      <c r="HM544" s="109"/>
      <c r="HN544" s="479"/>
      <c r="HO544" s="78"/>
      <c r="HP544" s="144"/>
      <c r="HQ544" s="75"/>
      <c r="HR544" s="66"/>
      <c r="HS544" s="66"/>
      <c r="HT544" s="79"/>
      <c r="HU544" s="109"/>
      <c r="HV544" s="479"/>
      <c r="HW544" s="78"/>
      <c r="HX544" s="144"/>
      <c r="HY544" s="75"/>
      <c r="HZ544" s="66"/>
      <c r="IA544" s="66"/>
      <c r="IB544" s="79"/>
      <c r="IC544" s="109"/>
      <c r="ID544" s="479"/>
      <c r="IE544" s="78"/>
      <c r="IF544" s="144"/>
      <c r="IG544" s="75"/>
      <c r="IH544" s="66"/>
      <c r="II544" s="66"/>
      <c r="IJ544" s="79"/>
      <c r="IK544" s="109"/>
      <c r="IL544" s="479"/>
      <c r="IM544" s="78"/>
      <c r="IN544" s="144"/>
      <c r="IO544" s="75"/>
      <c r="IP544" s="66"/>
      <c r="IQ544" s="66"/>
      <c r="IR544" s="79"/>
      <c r="IS544" s="109"/>
      <c r="IT544" s="479"/>
      <c r="IU544" s="78"/>
      <c r="IV544" s="144"/>
      <c r="IW544" s="75"/>
      <c r="IX544" s="66"/>
      <c r="IY544" s="66"/>
      <c r="IZ544" s="79"/>
      <c r="JA544" s="109"/>
      <c r="JB544" s="479"/>
      <c r="JC544" s="78"/>
      <c r="JD544" s="144"/>
      <c r="JE544" s="75"/>
      <c r="JF544" s="66"/>
      <c r="JG544" s="66"/>
      <c r="JH544" s="79"/>
      <c r="JI544" s="109"/>
      <c r="JJ544" s="479"/>
      <c r="JK544" s="78"/>
      <c r="JL544" s="144"/>
      <c r="JM544" s="75"/>
      <c r="JN544" s="66"/>
      <c r="JO544" s="66"/>
      <c r="JP544" s="79"/>
      <c r="JQ544" s="109"/>
      <c r="JR544" s="479"/>
      <c r="JS544" s="78"/>
      <c r="JT544" s="144"/>
      <c r="JU544" s="75"/>
      <c r="JV544" s="66"/>
      <c r="JW544" s="66"/>
      <c r="JX544" s="79"/>
      <c r="JY544" s="109"/>
      <c r="JZ544" s="479"/>
      <c r="KA544" s="78"/>
      <c r="KB544" s="144"/>
      <c r="KC544" s="75"/>
      <c r="KD544" s="66"/>
      <c r="KE544" s="66"/>
      <c r="KF544" s="79"/>
      <c r="KG544" s="109"/>
      <c r="KH544" s="479"/>
      <c r="KI544" s="78"/>
      <c r="KJ544" s="144"/>
      <c r="KK544" s="75"/>
      <c r="KL544" s="66"/>
      <c r="KM544" s="66"/>
      <c r="KN544" s="79"/>
      <c r="KO544" s="109"/>
      <c r="KP544" s="479"/>
      <c r="KQ544" s="78"/>
      <c r="KR544" s="144"/>
      <c r="KS544" s="75"/>
      <c r="KT544" s="66"/>
      <c r="KU544" s="66"/>
      <c r="KV544" s="79"/>
      <c r="KW544" s="109"/>
      <c r="KX544" s="479"/>
      <c r="KY544" s="78"/>
      <c r="KZ544" s="144"/>
      <c r="LA544" s="75"/>
      <c r="LB544" s="66"/>
      <c r="LC544" s="66"/>
      <c r="LD544" s="79"/>
      <c r="LE544" s="109"/>
      <c r="LF544" s="479"/>
      <c r="LG544" s="78"/>
      <c r="LH544" s="144"/>
      <c r="LI544" s="75"/>
      <c r="LJ544" s="66"/>
      <c r="LK544" s="66"/>
      <c r="LL544" s="79"/>
      <c r="LM544" s="109"/>
      <c r="LN544" s="479"/>
      <c r="LO544" s="78"/>
      <c r="LP544" s="144"/>
      <c r="LQ544" s="75"/>
      <c r="LR544" s="66"/>
      <c r="LS544" s="66"/>
      <c r="LT544" s="79"/>
      <c r="LU544" s="109"/>
      <c r="LV544" s="479"/>
      <c r="LW544" s="78"/>
      <c r="LX544" s="144"/>
      <c r="LY544" s="75"/>
      <c r="LZ544" s="66"/>
      <c r="MA544" s="66"/>
      <c r="MB544" s="79"/>
      <c r="MC544" s="109"/>
      <c r="MD544" s="479"/>
      <c r="ME544" s="78"/>
      <c r="MF544" s="144"/>
      <c r="MG544" s="75"/>
      <c r="MH544" s="66"/>
      <c r="MI544" s="66"/>
      <c r="MJ544" s="79"/>
      <c r="MK544" s="109"/>
      <c r="ML544" s="479"/>
      <c r="MM544" s="78"/>
      <c r="MN544" s="144"/>
      <c r="MO544" s="75"/>
      <c r="MP544" s="66"/>
      <c r="MQ544" s="66"/>
      <c r="MR544" s="79"/>
      <c r="MS544" s="109"/>
      <c r="MT544" s="479"/>
      <c r="MU544" s="78"/>
      <c r="MV544" s="144"/>
      <c r="MW544" s="75"/>
      <c r="MX544" s="66"/>
      <c r="MY544" s="66"/>
      <c r="MZ544" s="79"/>
      <c r="NA544" s="109"/>
      <c r="NB544" s="479"/>
      <c r="NC544" s="78"/>
      <c r="ND544" s="144"/>
      <c r="NE544" s="75"/>
      <c r="NF544" s="66"/>
      <c r="NG544" s="66"/>
      <c r="NH544" s="79"/>
      <c r="NI544" s="109"/>
      <c r="NJ544" s="479"/>
      <c r="NK544" s="78"/>
      <c r="NL544" s="144"/>
      <c r="NM544" s="75"/>
      <c r="NN544" s="66"/>
      <c r="NO544" s="66"/>
      <c r="NP544" s="79"/>
      <c r="NQ544" s="109"/>
      <c r="NR544" s="479"/>
      <c r="NS544" s="78"/>
      <c r="NT544" s="144"/>
      <c r="NU544" s="75"/>
      <c r="NV544" s="66"/>
      <c r="NW544" s="66"/>
      <c r="NX544" s="79"/>
      <c r="NY544" s="109"/>
      <c r="NZ544" s="479"/>
      <c r="OA544" s="78"/>
      <c r="OB544" s="144"/>
      <c r="OC544" s="75"/>
      <c r="OD544" s="66"/>
      <c r="OE544" s="66"/>
      <c r="OF544" s="79"/>
      <c r="OG544" s="109"/>
      <c r="OH544" s="479"/>
      <c r="OI544" s="78"/>
      <c r="OJ544" s="144"/>
      <c r="OK544" s="75"/>
      <c r="OL544" s="66"/>
      <c r="OM544" s="66"/>
      <c r="ON544" s="79"/>
      <c r="OO544" s="109"/>
      <c r="OP544" s="479"/>
      <c r="OQ544" s="78"/>
      <c r="OR544" s="144"/>
      <c r="OS544" s="75"/>
      <c r="OT544" s="66"/>
      <c r="OU544" s="66"/>
      <c r="OV544" s="79"/>
      <c r="OW544" s="109"/>
      <c r="OX544" s="479"/>
      <c r="OY544" s="78"/>
      <c r="OZ544" s="144"/>
      <c r="PA544" s="75"/>
      <c r="PB544" s="66"/>
      <c r="PC544" s="66"/>
      <c r="PD544" s="79"/>
      <c r="PE544" s="109"/>
      <c r="PF544" s="479"/>
      <c r="PG544" s="78"/>
      <c r="PH544" s="144"/>
      <c r="PI544" s="75"/>
      <c r="PJ544" s="66"/>
      <c r="PK544" s="66"/>
      <c r="PL544" s="79"/>
      <c r="PM544" s="109"/>
      <c r="PN544" s="479"/>
      <c r="PO544" s="78"/>
      <c r="PP544" s="144"/>
      <c r="PQ544" s="75"/>
      <c r="PR544" s="66"/>
      <c r="PS544" s="66"/>
      <c r="PT544" s="79"/>
      <c r="PU544" s="109"/>
      <c r="PV544" s="479"/>
      <c r="PW544" s="78"/>
      <c r="PX544" s="144"/>
      <c r="PY544" s="75"/>
      <c r="PZ544" s="66"/>
      <c r="QA544" s="66"/>
      <c r="QB544" s="79"/>
      <c r="QC544" s="109"/>
      <c r="QD544" s="479"/>
      <c r="QE544" s="78"/>
      <c r="QF544" s="144"/>
      <c r="QG544" s="75"/>
      <c r="QH544" s="66"/>
      <c r="QI544" s="66"/>
      <c r="QJ544" s="79"/>
      <c r="QK544" s="109"/>
      <c r="QL544" s="479"/>
      <c r="QM544" s="78"/>
      <c r="QN544" s="144"/>
      <c r="QO544" s="75"/>
      <c r="QP544" s="66"/>
      <c r="QQ544" s="66"/>
      <c r="QR544" s="79"/>
      <c r="QS544" s="109"/>
      <c r="QT544" s="479"/>
      <c r="QU544" s="78"/>
      <c r="QV544" s="144"/>
      <c r="QW544" s="75"/>
      <c r="QX544" s="66"/>
      <c r="QY544" s="66"/>
      <c r="QZ544" s="79"/>
      <c r="RA544" s="109"/>
      <c r="RB544" s="479"/>
      <c r="RC544" s="78"/>
      <c r="RD544" s="144"/>
      <c r="RE544" s="75"/>
      <c r="RF544" s="66"/>
      <c r="RG544" s="66"/>
      <c r="RH544" s="79"/>
      <c r="RI544" s="109"/>
      <c r="RJ544" s="479"/>
      <c r="RK544" s="78"/>
      <c r="RL544" s="144"/>
      <c r="RM544" s="75"/>
      <c r="RN544" s="66"/>
      <c r="RO544" s="66"/>
      <c r="RP544" s="79"/>
      <c r="RQ544" s="109"/>
      <c r="RR544" s="479"/>
      <c r="RS544" s="78"/>
      <c r="RT544" s="144"/>
      <c r="RU544" s="75"/>
      <c r="RV544" s="66"/>
      <c r="RW544" s="66"/>
      <c r="RX544" s="79"/>
      <c r="RY544" s="109"/>
      <c r="RZ544" s="479"/>
      <c r="SA544" s="78"/>
      <c r="SB544" s="144"/>
      <c r="SC544" s="75"/>
      <c r="SD544" s="66"/>
      <c r="SE544" s="66"/>
      <c r="SF544" s="79"/>
      <c r="SG544" s="109"/>
      <c r="SH544" s="479"/>
      <c r="SI544" s="78"/>
      <c r="SJ544" s="144"/>
      <c r="SK544" s="75"/>
      <c r="SL544" s="66"/>
      <c r="SM544" s="66"/>
      <c r="SN544" s="79"/>
      <c r="SO544" s="109"/>
      <c r="SP544" s="479"/>
      <c r="SQ544" s="78"/>
      <c r="SR544" s="144"/>
      <c r="SS544" s="75"/>
      <c r="ST544" s="66"/>
      <c r="SU544" s="66"/>
      <c r="SV544" s="79"/>
      <c r="SW544" s="109"/>
      <c r="SX544" s="479"/>
      <c r="SY544" s="78"/>
      <c r="SZ544" s="144"/>
      <c r="TA544" s="75"/>
      <c r="TB544" s="66"/>
      <c r="TC544" s="66"/>
      <c r="TD544" s="79"/>
      <c r="TE544" s="109"/>
      <c r="TF544" s="479"/>
      <c r="TG544" s="78"/>
      <c r="TH544" s="144"/>
      <c r="TI544" s="75"/>
      <c r="TJ544" s="66"/>
      <c r="TK544" s="66"/>
      <c r="TL544" s="79"/>
      <c r="TM544" s="109"/>
      <c r="TN544" s="479"/>
      <c r="TO544" s="78"/>
      <c r="TP544" s="144"/>
      <c r="TQ544" s="75"/>
      <c r="TR544" s="66"/>
      <c r="TS544" s="66"/>
      <c r="TT544" s="79"/>
      <c r="TU544" s="109"/>
      <c r="TV544" s="479"/>
      <c r="TW544" s="78"/>
      <c r="TX544" s="144"/>
      <c r="TY544" s="75"/>
      <c r="TZ544" s="66"/>
      <c r="UA544" s="66"/>
      <c r="UB544" s="79"/>
      <c r="UC544" s="109"/>
      <c r="UD544" s="479"/>
      <c r="UE544" s="78"/>
      <c r="UF544" s="144"/>
      <c r="UG544" s="75"/>
      <c r="UH544" s="66"/>
      <c r="UI544" s="66"/>
      <c r="UJ544" s="79"/>
      <c r="UK544" s="109"/>
      <c r="UL544" s="479"/>
      <c r="UM544" s="78"/>
      <c r="UN544" s="144"/>
      <c r="UO544" s="75"/>
      <c r="UP544" s="66"/>
      <c r="UQ544" s="66"/>
      <c r="UR544" s="79"/>
      <c r="US544" s="109"/>
      <c r="UT544" s="479"/>
      <c r="UU544" s="78"/>
      <c r="UV544" s="144"/>
      <c r="UW544" s="75"/>
      <c r="UX544" s="66"/>
      <c r="UY544" s="66"/>
      <c r="UZ544" s="79"/>
      <c r="VA544" s="109"/>
      <c r="VB544" s="479"/>
      <c r="VC544" s="78"/>
      <c r="VD544" s="144"/>
      <c r="VE544" s="75"/>
      <c r="VF544" s="66"/>
      <c r="VG544" s="66"/>
      <c r="VH544" s="79"/>
      <c r="VI544" s="109"/>
      <c r="VJ544" s="479"/>
      <c r="VK544" s="78"/>
      <c r="VL544" s="144"/>
      <c r="VM544" s="75"/>
      <c r="VN544" s="66"/>
      <c r="VO544" s="66"/>
      <c r="VP544" s="79"/>
      <c r="VQ544" s="109"/>
      <c r="VR544" s="479"/>
      <c r="VS544" s="78"/>
      <c r="VT544" s="144"/>
      <c r="VU544" s="75"/>
      <c r="VV544" s="66"/>
      <c r="VW544" s="66"/>
      <c r="VX544" s="79"/>
      <c r="VY544" s="109"/>
      <c r="VZ544" s="479"/>
      <c r="WA544" s="78"/>
      <c r="WB544" s="144"/>
      <c r="WC544" s="75"/>
      <c r="WD544" s="66"/>
      <c r="WE544" s="66"/>
      <c r="WF544" s="79"/>
      <c r="WG544" s="109"/>
      <c r="WH544" s="479"/>
      <c r="WI544" s="78"/>
      <c r="WJ544" s="144"/>
      <c r="WK544" s="75"/>
      <c r="WL544" s="66"/>
      <c r="WM544" s="66"/>
      <c r="WN544" s="79"/>
      <c r="WO544" s="109"/>
      <c r="WP544" s="479"/>
      <c r="WQ544" s="78"/>
      <c r="WR544" s="144"/>
      <c r="WS544" s="75"/>
      <c r="WT544" s="66"/>
      <c r="WU544" s="66"/>
      <c r="WV544" s="79"/>
      <c r="WW544" s="109"/>
      <c r="WX544" s="479"/>
      <c r="WY544" s="78"/>
      <c r="WZ544" s="144"/>
      <c r="XA544" s="75"/>
      <c r="XB544" s="66"/>
      <c r="XC544" s="66"/>
      <c r="XD544" s="79"/>
      <c r="XE544" s="109"/>
      <c r="XF544" s="479"/>
      <c r="XG544" s="78"/>
      <c r="XH544" s="144"/>
      <c r="XI544" s="75"/>
      <c r="XJ544" s="66"/>
      <c r="XK544" s="66"/>
      <c r="XL544" s="79"/>
      <c r="XM544" s="109"/>
      <c r="XN544" s="479"/>
      <c r="XO544" s="78"/>
      <c r="XP544" s="144"/>
      <c r="XQ544" s="75"/>
      <c r="XR544" s="66"/>
      <c r="XS544" s="66"/>
      <c r="XT544" s="79"/>
      <c r="XU544" s="109"/>
      <c r="XV544" s="479"/>
      <c r="XW544" s="78"/>
      <c r="XX544" s="144"/>
      <c r="XY544" s="75"/>
      <c r="XZ544" s="66"/>
      <c r="YA544" s="66"/>
      <c r="YB544" s="79"/>
      <c r="YC544" s="109"/>
      <c r="YD544" s="479"/>
      <c r="YE544" s="78"/>
      <c r="YF544" s="144"/>
      <c r="YG544" s="75"/>
      <c r="YH544" s="66"/>
      <c r="YI544" s="66"/>
      <c r="YJ544" s="79"/>
      <c r="YK544" s="109"/>
      <c r="YL544" s="479"/>
      <c r="YM544" s="78"/>
      <c r="YN544" s="144"/>
      <c r="YO544" s="75"/>
      <c r="YP544" s="66"/>
      <c r="YQ544" s="66"/>
      <c r="YR544" s="79"/>
      <c r="YS544" s="109"/>
      <c r="YT544" s="479"/>
      <c r="YU544" s="78"/>
      <c r="YV544" s="144"/>
      <c r="YW544" s="75"/>
      <c r="YX544" s="66"/>
      <c r="YY544" s="66"/>
      <c r="YZ544" s="79"/>
      <c r="ZA544" s="109"/>
      <c r="ZB544" s="479"/>
      <c r="ZC544" s="78"/>
      <c r="ZD544" s="144"/>
      <c r="ZE544" s="75"/>
      <c r="ZF544" s="66"/>
      <c r="ZG544" s="66"/>
      <c r="ZH544" s="79"/>
      <c r="ZI544" s="109"/>
      <c r="ZJ544" s="479"/>
      <c r="ZK544" s="78"/>
      <c r="ZL544" s="144"/>
      <c r="ZM544" s="75"/>
      <c r="ZN544" s="66"/>
      <c r="ZO544" s="66"/>
      <c r="ZP544" s="79"/>
      <c r="ZQ544" s="109"/>
      <c r="ZR544" s="479"/>
      <c r="ZS544" s="78"/>
      <c r="ZT544" s="144"/>
      <c r="ZU544" s="75"/>
      <c r="ZV544" s="66"/>
      <c r="ZW544" s="66"/>
      <c r="ZX544" s="79"/>
      <c r="ZY544" s="109"/>
      <c r="ZZ544" s="479"/>
      <c r="AAA544" s="78"/>
      <c r="AAB544" s="144"/>
      <c r="AAC544" s="75"/>
      <c r="AAD544" s="66"/>
      <c r="AAE544" s="66"/>
      <c r="AAF544" s="79"/>
      <c r="AAG544" s="109"/>
      <c r="AAH544" s="479"/>
      <c r="AAI544" s="78"/>
      <c r="AAJ544" s="144"/>
      <c r="AAK544" s="75"/>
      <c r="AAL544" s="66"/>
      <c r="AAM544" s="66"/>
      <c r="AAN544" s="79"/>
      <c r="AAO544" s="109"/>
      <c r="AAP544" s="479"/>
      <c r="AAQ544" s="78"/>
      <c r="AAR544" s="144"/>
      <c r="AAS544" s="75"/>
      <c r="AAT544" s="66"/>
      <c r="AAU544" s="66"/>
      <c r="AAV544" s="79"/>
      <c r="AAW544" s="109"/>
      <c r="AAX544" s="479"/>
      <c r="AAY544" s="78"/>
      <c r="AAZ544" s="144"/>
      <c r="ABA544" s="75"/>
      <c r="ABB544" s="66"/>
      <c r="ABC544" s="66"/>
      <c r="ABD544" s="79"/>
      <c r="ABE544" s="109"/>
      <c r="ABF544" s="479"/>
      <c r="ABG544" s="78"/>
      <c r="ABH544" s="144"/>
      <c r="ABI544" s="75"/>
      <c r="ABJ544" s="66"/>
      <c r="ABK544" s="66"/>
      <c r="ABL544" s="79"/>
      <c r="ABM544" s="109"/>
      <c r="ABN544" s="479"/>
      <c r="ABO544" s="78"/>
      <c r="ABP544" s="144"/>
      <c r="ABQ544" s="75"/>
      <c r="ABR544" s="66"/>
      <c r="ABS544" s="66"/>
      <c r="ABT544" s="79"/>
      <c r="ABU544" s="109"/>
      <c r="ABV544" s="479"/>
      <c r="ABW544" s="78"/>
      <c r="ABX544" s="144"/>
      <c r="ABY544" s="75"/>
      <c r="ABZ544" s="66"/>
      <c r="ACA544" s="66"/>
      <c r="ACB544" s="79"/>
      <c r="ACC544" s="109"/>
      <c r="ACD544" s="479"/>
      <c r="ACE544" s="78"/>
      <c r="ACF544" s="144"/>
      <c r="ACG544" s="75"/>
      <c r="ACH544" s="66"/>
      <c r="ACI544" s="66"/>
      <c r="ACJ544" s="79"/>
      <c r="ACK544" s="109"/>
      <c r="ACL544" s="479"/>
      <c r="ACM544" s="78"/>
      <c r="ACN544" s="144"/>
      <c r="ACO544" s="75"/>
      <c r="ACP544" s="66"/>
      <c r="ACQ544" s="66"/>
      <c r="ACR544" s="79"/>
      <c r="ACS544" s="109"/>
      <c r="ACT544" s="479"/>
      <c r="ACU544" s="78"/>
      <c r="ACV544" s="144"/>
      <c r="ACW544" s="75"/>
      <c r="ACX544" s="66"/>
      <c r="ACY544" s="66"/>
      <c r="ACZ544" s="79"/>
      <c r="ADA544" s="109"/>
      <c r="ADB544" s="479"/>
      <c r="ADC544" s="78"/>
      <c r="ADD544" s="144"/>
      <c r="ADE544" s="75"/>
      <c r="ADF544" s="66"/>
      <c r="ADG544" s="66"/>
      <c r="ADH544" s="79"/>
      <c r="ADI544" s="109"/>
      <c r="ADJ544" s="479"/>
      <c r="ADK544" s="78"/>
      <c r="ADL544" s="144"/>
      <c r="ADM544" s="75"/>
      <c r="ADN544" s="66"/>
      <c r="ADO544" s="66"/>
      <c r="ADP544" s="79"/>
      <c r="ADQ544" s="109"/>
      <c r="ADR544" s="479"/>
      <c r="ADS544" s="78"/>
      <c r="ADT544" s="144"/>
      <c r="ADU544" s="75"/>
      <c r="ADV544" s="66"/>
      <c r="ADW544" s="66"/>
      <c r="ADX544" s="79"/>
      <c r="ADY544" s="109"/>
      <c r="ADZ544" s="479"/>
      <c r="AEA544" s="78"/>
      <c r="AEB544" s="144"/>
      <c r="AEC544" s="75"/>
      <c r="AED544" s="66"/>
      <c r="AEE544" s="66"/>
      <c r="AEF544" s="79"/>
      <c r="AEG544" s="109"/>
      <c r="AEH544" s="479"/>
      <c r="AEI544" s="78"/>
      <c r="AEJ544" s="144"/>
      <c r="AEK544" s="75"/>
      <c r="AEL544" s="66"/>
      <c r="AEM544" s="66"/>
      <c r="AEN544" s="79"/>
      <c r="AEO544" s="109"/>
      <c r="AEP544" s="479"/>
      <c r="AEQ544" s="78"/>
      <c r="AER544" s="144"/>
      <c r="AES544" s="75"/>
      <c r="AET544" s="66"/>
      <c r="AEU544" s="66"/>
      <c r="AEV544" s="79"/>
      <c r="AEW544" s="109"/>
      <c r="AEX544" s="479"/>
      <c r="AEY544" s="78"/>
      <c r="AEZ544" s="144"/>
      <c r="AFA544" s="75"/>
      <c r="AFB544" s="66"/>
      <c r="AFC544" s="66"/>
      <c r="AFD544" s="79"/>
      <c r="AFE544" s="109"/>
      <c r="AFF544" s="479"/>
      <c r="AFG544" s="78"/>
      <c r="AFH544" s="144"/>
      <c r="AFI544" s="75"/>
      <c r="AFJ544" s="66"/>
      <c r="AFK544" s="66"/>
      <c r="AFL544" s="79"/>
      <c r="AFM544" s="109"/>
      <c r="AFN544" s="479"/>
      <c r="AFO544" s="78"/>
      <c r="AFP544" s="144"/>
      <c r="AFQ544" s="75"/>
      <c r="AFR544" s="66"/>
      <c r="AFS544" s="66"/>
      <c r="AFT544" s="79"/>
      <c r="AFU544" s="109"/>
      <c r="AFV544" s="479"/>
      <c r="AFW544" s="78"/>
      <c r="AFX544" s="144"/>
      <c r="AFY544" s="75"/>
      <c r="AFZ544" s="66"/>
      <c r="AGA544" s="66"/>
      <c r="AGB544" s="79"/>
      <c r="AGC544" s="109"/>
      <c r="AGD544" s="479"/>
      <c r="AGE544" s="78"/>
      <c r="AGF544" s="144"/>
      <c r="AGG544" s="75"/>
      <c r="AGH544" s="66"/>
      <c r="AGI544" s="66"/>
      <c r="AGJ544" s="79"/>
      <c r="AGK544" s="109"/>
      <c r="AGL544" s="479"/>
      <c r="AGM544" s="78"/>
      <c r="AGN544" s="144"/>
      <c r="AGO544" s="75"/>
      <c r="AGP544" s="66"/>
      <c r="AGQ544" s="66"/>
      <c r="AGR544" s="79"/>
      <c r="AGS544" s="109"/>
      <c r="AGT544" s="479"/>
      <c r="AGU544" s="78"/>
      <c r="AGV544" s="144"/>
      <c r="AGW544" s="75"/>
      <c r="AGX544" s="66"/>
      <c r="AGY544" s="66"/>
      <c r="AGZ544" s="79"/>
      <c r="AHA544" s="109"/>
      <c r="AHB544" s="479"/>
      <c r="AHC544" s="78"/>
      <c r="AHD544" s="144"/>
      <c r="AHE544" s="75"/>
      <c r="AHF544" s="66"/>
      <c r="AHG544" s="66"/>
      <c r="AHH544" s="79"/>
      <c r="AHI544" s="109"/>
      <c r="AHJ544" s="479"/>
      <c r="AHK544" s="78"/>
      <c r="AHL544" s="144"/>
      <c r="AHM544" s="75"/>
      <c r="AHN544" s="66"/>
      <c r="AHO544" s="66"/>
      <c r="AHP544" s="79"/>
      <c r="AHQ544" s="109"/>
      <c r="AHR544" s="479"/>
      <c r="AHS544" s="78"/>
      <c r="AHT544" s="144"/>
      <c r="AHU544" s="75"/>
      <c r="AHV544" s="66"/>
      <c r="AHW544" s="66"/>
      <c r="AHX544" s="79"/>
      <c r="AHY544" s="109"/>
      <c r="AHZ544" s="479"/>
      <c r="AIA544" s="78"/>
      <c r="AIB544" s="144"/>
      <c r="AIC544" s="75"/>
      <c r="AID544" s="66"/>
      <c r="AIE544" s="66"/>
      <c r="AIF544" s="79"/>
      <c r="AIG544" s="109"/>
      <c r="AIH544" s="479"/>
      <c r="AII544" s="78"/>
      <c r="AIJ544" s="144"/>
      <c r="AIK544" s="75"/>
      <c r="AIL544" s="66"/>
      <c r="AIM544" s="66"/>
      <c r="AIN544" s="79"/>
      <c r="AIO544" s="109"/>
      <c r="AIP544" s="479"/>
      <c r="AIQ544" s="78"/>
      <c r="AIR544" s="144"/>
      <c r="AIS544" s="75"/>
      <c r="AIT544" s="66"/>
      <c r="AIU544" s="66"/>
      <c r="AIV544" s="79"/>
      <c r="AIW544" s="109"/>
      <c r="AIX544" s="479"/>
      <c r="AIY544" s="78"/>
      <c r="AIZ544" s="144"/>
      <c r="AJA544" s="75"/>
      <c r="AJB544" s="66"/>
      <c r="AJC544" s="66"/>
      <c r="AJD544" s="79"/>
      <c r="AJE544" s="109"/>
      <c r="AJF544" s="479"/>
      <c r="AJG544" s="78"/>
      <c r="AJH544" s="144"/>
      <c r="AJI544" s="75"/>
      <c r="AJJ544" s="66"/>
      <c r="AJK544" s="66"/>
      <c r="AJL544" s="79"/>
      <c r="AJM544" s="109"/>
      <c r="AJN544" s="479"/>
      <c r="AJO544" s="78"/>
      <c r="AJP544" s="144"/>
      <c r="AJQ544" s="75"/>
      <c r="AJR544" s="66"/>
      <c r="AJS544" s="66"/>
      <c r="AJT544" s="79"/>
      <c r="AJU544" s="109"/>
      <c r="AJV544" s="479"/>
      <c r="AJW544" s="78"/>
      <c r="AJX544" s="144"/>
      <c r="AJY544" s="75"/>
      <c r="AJZ544" s="66"/>
      <c r="AKA544" s="66"/>
      <c r="AKB544" s="79"/>
      <c r="AKC544" s="109"/>
      <c r="AKD544" s="479"/>
      <c r="AKE544" s="78"/>
      <c r="AKF544" s="144"/>
      <c r="AKG544" s="75"/>
      <c r="AKH544" s="66"/>
      <c r="AKI544" s="66"/>
      <c r="AKJ544" s="79"/>
      <c r="AKK544" s="109"/>
      <c r="AKL544" s="479"/>
      <c r="AKM544" s="78"/>
      <c r="AKN544" s="144"/>
      <c r="AKO544" s="75"/>
      <c r="AKP544" s="66"/>
      <c r="AKQ544" s="66"/>
      <c r="AKR544" s="79"/>
      <c r="AKS544" s="109"/>
      <c r="AKT544" s="479"/>
      <c r="AKU544" s="78"/>
      <c r="AKV544" s="144"/>
      <c r="AKW544" s="75"/>
      <c r="AKX544" s="66"/>
      <c r="AKY544" s="66"/>
      <c r="AKZ544" s="79"/>
      <c r="ALA544" s="109"/>
      <c r="ALB544" s="479"/>
      <c r="ALC544" s="78"/>
      <c r="ALD544" s="144"/>
      <c r="ALE544" s="75"/>
      <c r="ALF544" s="66"/>
      <c r="ALG544" s="66"/>
      <c r="ALH544" s="79"/>
      <c r="ALI544" s="109"/>
      <c r="ALJ544" s="479"/>
      <c r="ALK544" s="78"/>
      <c r="ALL544" s="144"/>
      <c r="ALM544" s="75"/>
      <c r="ALN544" s="66"/>
      <c r="ALO544" s="66"/>
      <c r="ALP544" s="79"/>
      <c r="ALQ544" s="109"/>
      <c r="ALR544" s="479"/>
      <c r="ALS544" s="78"/>
      <c r="ALT544" s="144"/>
      <c r="ALU544" s="75"/>
      <c r="ALV544" s="66"/>
      <c r="ALW544" s="66"/>
      <c r="ALX544" s="79"/>
      <c r="ALY544" s="109"/>
      <c r="ALZ544" s="479"/>
      <c r="AMA544" s="78"/>
      <c r="AMB544" s="144"/>
      <c r="AMC544" s="75"/>
      <c r="AMD544" s="66"/>
      <c r="AME544" s="66"/>
      <c r="AMF544" s="79"/>
      <c r="AMG544" s="109"/>
      <c r="AMH544" s="479"/>
      <c r="AMI544" s="78"/>
      <c r="AMJ544" s="144"/>
      <c r="AMK544" s="75"/>
      <c r="AML544" s="66"/>
      <c r="AMM544" s="66"/>
      <c r="AMN544" s="79"/>
      <c r="AMO544" s="109"/>
      <c r="AMP544" s="479"/>
      <c r="AMQ544" s="78"/>
      <c r="AMR544" s="144"/>
      <c r="AMS544" s="75"/>
      <c r="AMT544" s="66"/>
      <c r="AMU544" s="66"/>
      <c r="AMV544" s="79"/>
      <c r="AMW544" s="109"/>
      <c r="AMX544" s="479"/>
      <c r="AMY544" s="78"/>
      <c r="AMZ544" s="144"/>
      <c r="ANA544" s="75"/>
      <c r="ANB544" s="66"/>
      <c r="ANC544" s="66"/>
      <c r="AND544" s="79"/>
      <c r="ANE544" s="109"/>
      <c r="ANF544" s="479"/>
      <c r="ANG544" s="78"/>
      <c r="ANH544" s="144"/>
      <c r="ANI544" s="75"/>
      <c r="ANJ544" s="66"/>
      <c r="ANK544" s="66"/>
      <c r="ANL544" s="79"/>
      <c r="ANM544" s="109"/>
      <c r="ANN544" s="479"/>
      <c r="ANO544" s="78"/>
      <c r="ANP544" s="144"/>
      <c r="ANQ544" s="75"/>
      <c r="ANR544" s="66"/>
      <c r="ANS544" s="66"/>
      <c r="ANT544" s="79"/>
      <c r="ANU544" s="109"/>
      <c r="ANV544" s="479"/>
      <c r="ANW544" s="78"/>
      <c r="ANX544" s="144"/>
      <c r="ANY544" s="75"/>
      <c r="ANZ544" s="66"/>
      <c r="AOA544" s="66"/>
      <c r="AOB544" s="79"/>
      <c r="AOC544" s="109"/>
      <c r="AOD544" s="479"/>
      <c r="AOE544" s="78"/>
      <c r="AOF544" s="144"/>
      <c r="AOG544" s="75"/>
      <c r="AOH544" s="66"/>
      <c r="AOI544" s="66"/>
      <c r="AOJ544" s="79"/>
      <c r="AOK544" s="109"/>
      <c r="AOL544" s="479"/>
      <c r="AOM544" s="78"/>
      <c r="AON544" s="144"/>
      <c r="AOO544" s="75"/>
      <c r="AOP544" s="66"/>
      <c r="AOQ544" s="66"/>
      <c r="AOR544" s="79"/>
      <c r="AOS544" s="109"/>
      <c r="AOT544" s="479"/>
      <c r="AOU544" s="78"/>
      <c r="AOV544" s="144"/>
      <c r="AOW544" s="75"/>
      <c r="AOX544" s="66"/>
      <c r="AOY544" s="66"/>
      <c r="AOZ544" s="79"/>
      <c r="APA544" s="109"/>
      <c r="APB544" s="479"/>
      <c r="APC544" s="78"/>
      <c r="APD544" s="144"/>
      <c r="APE544" s="75"/>
      <c r="APF544" s="66"/>
      <c r="APG544" s="66"/>
      <c r="APH544" s="79"/>
      <c r="API544" s="109"/>
      <c r="APJ544" s="479"/>
      <c r="APK544" s="78"/>
      <c r="APL544" s="144"/>
      <c r="APM544" s="75"/>
      <c r="APN544" s="66"/>
      <c r="APO544" s="66"/>
      <c r="APP544" s="79"/>
      <c r="APQ544" s="109"/>
      <c r="APR544" s="479"/>
      <c r="APS544" s="78"/>
      <c r="APT544" s="144"/>
      <c r="APU544" s="75"/>
      <c r="APV544" s="66"/>
      <c r="APW544" s="66"/>
      <c r="APX544" s="79"/>
      <c r="APY544" s="109"/>
      <c r="APZ544" s="479"/>
      <c r="AQA544" s="78"/>
      <c r="AQB544" s="144"/>
      <c r="AQC544" s="75"/>
      <c r="AQD544" s="66"/>
      <c r="AQE544" s="66"/>
      <c r="AQF544" s="79"/>
      <c r="AQG544" s="109"/>
      <c r="AQH544" s="479"/>
      <c r="AQI544" s="78"/>
      <c r="AQJ544" s="144"/>
      <c r="AQK544" s="75"/>
      <c r="AQL544" s="66"/>
      <c r="AQM544" s="66"/>
      <c r="AQN544" s="79"/>
      <c r="AQO544" s="109"/>
      <c r="AQP544" s="479"/>
      <c r="AQQ544" s="78"/>
      <c r="AQR544" s="144"/>
      <c r="AQS544" s="75"/>
      <c r="AQT544" s="66"/>
      <c r="AQU544" s="66"/>
      <c r="AQV544" s="79"/>
      <c r="AQW544" s="109"/>
      <c r="AQX544" s="479"/>
      <c r="AQY544" s="78"/>
      <c r="AQZ544" s="144"/>
      <c r="ARA544" s="75"/>
      <c r="ARB544" s="66"/>
      <c r="ARC544" s="66"/>
      <c r="ARD544" s="79"/>
      <c r="ARE544" s="109"/>
      <c r="ARF544" s="479"/>
      <c r="ARG544" s="78"/>
      <c r="ARH544" s="144"/>
      <c r="ARI544" s="75"/>
      <c r="ARJ544" s="66"/>
      <c r="ARK544" s="66"/>
      <c r="ARL544" s="79"/>
      <c r="ARM544" s="109"/>
      <c r="ARN544" s="479"/>
      <c r="ARO544" s="78"/>
      <c r="ARP544" s="144"/>
      <c r="ARQ544" s="75"/>
      <c r="ARR544" s="66"/>
      <c r="ARS544" s="66"/>
      <c r="ART544" s="79"/>
      <c r="ARU544" s="109"/>
      <c r="ARV544" s="479"/>
      <c r="ARW544" s="78"/>
      <c r="ARX544" s="144"/>
      <c r="ARY544" s="75"/>
      <c r="ARZ544" s="66"/>
      <c r="ASA544" s="66"/>
      <c r="ASB544" s="79"/>
      <c r="ASC544" s="109"/>
      <c r="ASD544" s="479"/>
      <c r="ASE544" s="78"/>
      <c r="ASF544" s="144"/>
      <c r="ASG544" s="75"/>
      <c r="ASH544" s="66"/>
      <c r="ASI544" s="66"/>
      <c r="ASJ544" s="79"/>
      <c r="ASK544" s="109"/>
      <c r="ASL544" s="479"/>
      <c r="ASM544" s="78"/>
      <c r="ASN544" s="144"/>
      <c r="ASO544" s="75"/>
      <c r="ASP544" s="66"/>
      <c r="ASQ544" s="66"/>
      <c r="ASR544" s="79"/>
      <c r="ASS544" s="109"/>
      <c r="AST544" s="479"/>
      <c r="ASU544" s="78"/>
      <c r="ASV544" s="144"/>
      <c r="ASW544" s="75"/>
      <c r="ASX544" s="66"/>
      <c r="ASY544" s="66"/>
      <c r="ASZ544" s="79"/>
      <c r="ATA544" s="109"/>
      <c r="ATB544" s="479"/>
      <c r="ATC544" s="78"/>
      <c r="ATD544" s="144"/>
      <c r="ATE544" s="75"/>
      <c r="ATF544" s="66"/>
      <c r="ATG544" s="66"/>
      <c r="ATH544" s="79"/>
      <c r="ATI544" s="109"/>
      <c r="ATJ544" s="479"/>
      <c r="ATK544" s="78"/>
      <c r="ATL544" s="144"/>
      <c r="ATM544" s="75"/>
      <c r="ATN544" s="66"/>
      <c r="ATO544" s="66"/>
      <c r="ATP544" s="79"/>
      <c r="ATQ544" s="109"/>
      <c r="ATR544" s="479"/>
      <c r="ATS544" s="78"/>
      <c r="ATT544" s="144"/>
      <c r="ATU544" s="75"/>
      <c r="ATV544" s="66"/>
      <c r="ATW544" s="66"/>
      <c r="ATX544" s="79"/>
      <c r="ATY544" s="109"/>
      <c r="ATZ544" s="479"/>
      <c r="AUA544" s="78"/>
      <c r="AUB544" s="144"/>
      <c r="AUC544" s="75"/>
      <c r="AUD544" s="66"/>
      <c r="AUE544" s="66"/>
      <c r="AUF544" s="79"/>
      <c r="AUG544" s="109"/>
      <c r="AUH544" s="479"/>
      <c r="AUI544" s="78"/>
      <c r="AUJ544" s="144"/>
      <c r="AUK544" s="75"/>
      <c r="AUL544" s="66"/>
      <c r="AUM544" s="66"/>
      <c r="AUN544" s="79"/>
      <c r="AUO544" s="109"/>
      <c r="AUP544" s="479"/>
      <c r="AUQ544" s="78"/>
      <c r="AUR544" s="144"/>
      <c r="AUS544" s="75"/>
      <c r="AUT544" s="66"/>
      <c r="AUU544" s="66"/>
      <c r="AUV544" s="79"/>
      <c r="AUW544" s="109"/>
      <c r="AUX544" s="479"/>
      <c r="AUY544" s="78"/>
      <c r="AUZ544" s="144"/>
      <c r="AVA544" s="75"/>
      <c r="AVB544" s="66"/>
      <c r="AVC544" s="66"/>
      <c r="AVD544" s="79"/>
      <c r="AVE544" s="109"/>
      <c r="AVF544" s="479"/>
      <c r="AVG544" s="78"/>
      <c r="AVH544" s="144"/>
      <c r="AVI544" s="75"/>
      <c r="AVJ544" s="66"/>
      <c r="AVK544" s="66"/>
      <c r="AVL544" s="79"/>
      <c r="AVM544" s="109"/>
      <c r="AVN544" s="479"/>
      <c r="AVO544" s="78"/>
      <c r="AVP544" s="144"/>
      <c r="AVQ544" s="75"/>
      <c r="AVR544" s="66"/>
      <c r="AVS544" s="66"/>
      <c r="AVT544" s="79"/>
      <c r="AVU544" s="109"/>
      <c r="AVV544" s="479"/>
      <c r="AVW544" s="78"/>
      <c r="AVX544" s="144"/>
      <c r="AVY544" s="75"/>
      <c r="AVZ544" s="66"/>
      <c r="AWA544" s="66"/>
      <c r="AWB544" s="79"/>
      <c r="AWC544" s="109"/>
      <c r="AWD544" s="479"/>
      <c r="AWE544" s="78"/>
      <c r="AWF544" s="144"/>
      <c r="AWG544" s="75"/>
      <c r="AWH544" s="66"/>
      <c r="AWI544" s="66"/>
      <c r="AWJ544" s="79"/>
      <c r="AWK544" s="109"/>
      <c r="AWL544" s="479"/>
      <c r="AWM544" s="78"/>
      <c r="AWN544" s="144"/>
      <c r="AWO544" s="75"/>
      <c r="AWP544" s="66"/>
      <c r="AWQ544" s="66"/>
      <c r="AWR544" s="79"/>
      <c r="AWS544" s="109"/>
      <c r="AWT544" s="479"/>
      <c r="AWU544" s="78"/>
      <c r="AWV544" s="144"/>
      <c r="AWW544" s="75"/>
      <c r="AWX544" s="66"/>
      <c r="AWY544" s="66"/>
      <c r="AWZ544" s="79"/>
      <c r="AXA544" s="109"/>
      <c r="AXB544" s="479"/>
      <c r="AXC544" s="78"/>
      <c r="AXD544" s="144"/>
      <c r="AXE544" s="75"/>
      <c r="AXF544" s="66"/>
      <c r="AXG544" s="66"/>
      <c r="AXH544" s="79"/>
      <c r="AXI544" s="109"/>
      <c r="AXJ544" s="479"/>
      <c r="AXK544" s="78"/>
      <c r="AXL544" s="144"/>
      <c r="AXM544" s="75"/>
      <c r="AXN544" s="66"/>
      <c r="AXO544" s="66"/>
      <c r="AXP544" s="79"/>
      <c r="AXQ544" s="109"/>
      <c r="AXR544" s="479"/>
      <c r="AXS544" s="78"/>
      <c r="AXT544" s="144"/>
      <c r="AXU544" s="75"/>
      <c r="AXV544" s="66"/>
      <c r="AXW544" s="66"/>
      <c r="AXX544" s="79"/>
      <c r="AXY544" s="109"/>
      <c r="AXZ544" s="479"/>
      <c r="AYA544" s="78"/>
      <c r="AYB544" s="144"/>
      <c r="AYC544" s="75"/>
      <c r="AYD544" s="66"/>
      <c r="AYE544" s="66"/>
      <c r="AYF544" s="79"/>
      <c r="AYG544" s="109"/>
      <c r="AYH544" s="479"/>
      <c r="AYI544" s="78"/>
      <c r="AYJ544" s="144"/>
      <c r="AYK544" s="75"/>
      <c r="AYL544" s="66"/>
      <c r="AYM544" s="66"/>
      <c r="AYN544" s="79"/>
      <c r="AYO544" s="109"/>
      <c r="AYP544" s="479"/>
      <c r="AYQ544" s="78"/>
      <c r="AYR544" s="144"/>
      <c r="AYS544" s="75"/>
      <c r="AYT544" s="66"/>
      <c r="AYU544" s="66"/>
      <c r="AYV544" s="79"/>
      <c r="AYW544" s="109"/>
      <c r="AYX544" s="479"/>
      <c r="AYY544" s="78"/>
      <c r="AYZ544" s="144"/>
      <c r="AZA544" s="75"/>
      <c r="AZB544" s="66"/>
      <c r="AZC544" s="66"/>
      <c r="AZD544" s="79"/>
      <c r="AZE544" s="109"/>
      <c r="AZF544" s="479"/>
      <c r="AZG544" s="78"/>
      <c r="AZH544" s="144"/>
      <c r="AZI544" s="75"/>
      <c r="AZJ544" s="66"/>
      <c r="AZK544" s="66"/>
      <c r="AZL544" s="79"/>
      <c r="AZM544" s="109"/>
      <c r="AZN544" s="479"/>
      <c r="AZO544" s="78"/>
      <c r="AZP544" s="144"/>
      <c r="AZQ544" s="75"/>
      <c r="AZR544" s="66"/>
      <c r="AZS544" s="66"/>
      <c r="AZT544" s="79"/>
      <c r="AZU544" s="109"/>
      <c r="AZV544" s="479"/>
      <c r="AZW544" s="78"/>
      <c r="AZX544" s="144"/>
      <c r="AZY544" s="75"/>
      <c r="AZZ544" s="66"/>
      <c r="BAA544" s="66"/>
      <c r="BAB544" s="79"/>
      <c r="BAC544" s="109"/>
      <c r="BAD544" s="479"/>
      <c r="BAE544" s="78"/>
      <c r="BAF544" s="144"/>
      <c r="BAG544" s="75"/>
      <c r="BAH544" s="66"/>
      <c r="BAI544" s="66"/>
      <c r="BAJ544" s="79"/>
      <c r="BAK544" s="109"/>
      <c r="BAL544" s="479"/>
      <c r="BAM544" s="78"/>
      <c r="BAN544" s="144"/>
      <c r="BAO544" s="75"/>
      <c r="BAP544" s="66"/>
      <c r="BAQ544" s="66"/>
      <c r="BAR544" s="79"/>
      <c r="BAS544" s="109"/>
      <c r="BAT544" s="479"/>
      <c r="BAU544" s="78"/>
      <c r="BAV544" s="144"/>
      <c r="BAW544" s="75"/>
      <c r="BAX544" s="66"/>
      <c r="BAY544" s="66"/>
      <c r="BAZ544" s="79"/>
      <c r="BBA544" s="109"/>
      <c r="BBB544" s="479"/>
      <c r="BBC544" s="78"/>
      <c r="BBD544" s="144"/>
      <c r="BBE544" s="75"/>
      <c r="BBF544" s="66"/>
      <c r="BBG544" s="66"/>
      <c r="BBH544" s="79"/>
      <c r="BBI544" s="109"/>
      <c r="BBJ544" s="479"/>
      <c r="BBK544" s="78"/>
      <c r="BBL544" s="144"/>
      <c r="BBM544" s="75"/>
      <c r="BBN544" s="66"/>
      <c r="BBO544" s="66"/>
      <c r="BBP544" s="79"/>
      <c r="BBQ544" s="109"/>
      <c r="BBR544" s="479"/>
      <c r="BBS544" s="78"/>
      <c r="BBT544" s="144"/>
      <c r="BBU544" s="75"/>
      <c r="BBV544" s="66"/>
      <c r="BBW544" s="66"/>
      <c r="BBX544" s="79"/>
      <c r="BBY544" s="109"/>
      <c r="BBZ544" s="479"/>
      <c r="BCA544" s="78"/>
      <c r="BCB544" s="144"/>
      <c r="BCC544" s="75"/>
      <c r="BCD544" s="66"/>
      <c r="BCE544" s="66"/>
      <c r="BCF544" s="79"/>
      <c r="BCG544" s="109"/>
      <c r="BCH544" s="479"/>
      <c r="BCI544" s="78"/>
      <c r="BCJ544" s="144"/>
      <c r="BCK544" s="75"/>
      <c r="BCL544" s="66"/>
      <c r="BCM544" s="66"/>
      <c r="BCN544" s="79"/>
      <c r="BCO544" s="109"/>
      <c r="BCP544" s="479"/>
      <c r="BCQ544" s="78"/>
      <c r="BCR544" s="144"/>
      <c r="BCS544" s="75"/>
      <c r="BCT544" s="66"/>
      <c r="BCU544" s="66"/>
      <c r="BCV544" s="79"/>
      <c r="BCW544" s="109"/>
      <c r="BCX544" s="479"/>
      <c r="BCY544" s="78"/>
      <c r="BCZ544" s="144"/>
      <c r="BDA544" s="75"/>
      <c r="BDB544" s="66"/>
      <c r="BDC544" s="66"/>
      <c r="BDD544" s="79"/>
      <c r="BDE544" s="109"/>
      <c r="BDF544" s="479"/>
      <c r="BDG544" s="78"/>
      <c r="BDH544" s="144"/>
      <c r="BDI544" s="75"/>
      <c r="BDJ544" s="66"/>
      <c r="BDK544" s="66"/>
      <c r="BDL544" s="79"/>
      <c r="BDM544" s="109"/>
      <c r="BDN544" s="479"/>
      <c r="BDO544" s="78"/>
      <c r="BDP544" s="144"/>
      <c r="BDQ544" s="75"/>
      <c r="BDR544" s="66"/>
      <c r="BDS544" s="66"/>
      <c r="BDT544" s="79"/>
      <c r="BDU544" s="109"/>
      <c r="BDV544" s="479"/>
      <c r="BDW544" s="78"/>
      <c r="BDX544" s="144"/>
      <c r="BDY544" s="75"/>
      <c r="BDZ544" s="66"/>
      <c r="BEA544" s="66"/>
      <c r="BEB544" s="79"/>
      <c r="BEC544" s="109"/>
      <c r="BED544" s="479"/>
      <c r="BEE544" s="78"/>
      <c r="BEF544" s="144"/>
      <c r="BEG544" s="75"/>
      <c r="BEH544" s="66"/>
      <c r="BEI544" s="66"/>
      <c r="BEJ544" s="79"/>
      <c r="BEK544" s="109"/>
      <c r="BEL544" s="479"/>
      <c r="BEM544" s="78"/>
      <c r="BEN544" s="144"/>
      <c r="BEO544" s="75"/>
      <c r="BEP544" s="66"/>
      <c r="BEQ544" s="66"/>
      <c r="BER544" s="79"/>
      <c r="BES544" s="109"/>
      <c r="BET544" s="479"/>
      <c r="BEU544" s="78"/>
      <c r="BEV544" s="144"/>
      <c r="BEW544" s="75"/>
      <c r="BEX544" s="66"/>
      <c r="BEY544" s="66"/>
      <c r="BEZ544" s="79"/>
      <c r="BFA544" s="109"/>
      <c r="BFB544" s="479"/>
      <c r="BFC544" s="78"/>
      <c r="BFD544" s="144"/>
      <c r="BFE544" s="75"/>
      <c r="BFF544" s="66"/>
      <c r="BFG544" s="66"/>
      <c r="BFH544" s="79"/>
      <c r="BFI544" s="109"/>
      <c r="BFJ544" s="479"/>
      <c r="BFK544" s="78"/>
      <c r="BFL544" s="144"/>
      <c r="BFM544" s="75"/>
      <c r="BFN544" s="66"/>
      <c r="BFO544" s="66"/>
      <c r="BFP544" s="79"/>
      <c r="BFQ544" s="109"/>
      <c r="BFR544" s="479"/>
      <c r="BFS544" s="78"/>
      <c r="BFT544" s="144"/>
      <c r="BFU544" s="75"/>
      <c r="BFV544" s="66"/>
      <c r="BFW544" s="66"/>
      <c r="BFX544" s="79"/>
      <c r="BFY544" s="109"/>
      <c r="BFZ544" s="479"/>
      <c r="BGA544" s="78"/>
      <c r="BGB544" s="144"/>
      <c r="BGC544" s="75"/>
      <c r="BGD544" s="66"/>
      <c r="BGE544" s="66"/>
      <c r="BGF544" s="79"/>
      <c r="BGG544" s="109"/>
      <c r="BGH544" s="479"/>
      <c r="BGI544" s="78"/>
      <c r="BGJ544" s="144"/>
      <c r="BGK544" s="75"/>
      <c r="BGL544" s="66"/>
      <c r="BGM544" s="66"/>
      <c r="BGN544" s="79"/>
      <c r="BGO544" s="109"/>
      <c r="BGP544" s="479"/>
      <c r="BGQ544" s="78"/>
      <c r="BGR544" s="144"/>
      <c r="BGS544" s="75"/>
      <c r="BGT544" s="66"/>
      <c r="BGU544" s="66"/>
      <c r="BGV544" s="79"/>
      <c r="BGW544" s="109"/>
      <c r="BGX544" s="479"/>
      <c r="BGY544" s="78"/>
      <c r="BGZ544" s="144"/>
      <c r="BHA544" s="75"/>
      <c r="BHB544" s="66"/>
      <c r="BHC544" s="66"/>
      <c r="BHD544" s="79"/>
      <c r="BHE544" s="109"/>
      <c r="BHF544" s="479"/>
      <c r="BHG544" s="78"/>
      <c r="BHH544" s="144"/>
      <c r="BHI544" s="75"/>
      <c r="BHJ544" s="66"/>
      <c r="BHK544" s="66"/>
      <c r="BHL544" s="79"/>
      <c r="BHM544" s="109"/>
      <c r="BHN544" s="479"/>
      <c r="BHO544" s="78"/>
      <c r="BHP544" s="144"/>
      <c r="BHQ544" s="75"/>
      <c r="BHR544" s="66"/>
      <c r="BHS544" s="66"/>
      <c r="BHT544" s="79"/>
      <c r="BHU544" s="109"/>
      <c r="BHV544" s="479"/>
      <c r="BHW544" s="78"/>
      <c r="BHX544" s="144"/>
      <c r="BHY544" s="75"/>
      <c r="BHZ544" s="66"/>
      <c r="BIA544" s="66"/>
      <c r="BIB544" s="79"/>
      <c r="BIC544" s="109"/>
      <c r="BID544" s="479"/>
      <c r="BIE544" s="78"/>
      <c r="BIF544" s="144"/>
      <c r="BIG544" s="75"/>
      <c r="BIH544" s="66"/>
      <c r="BII544" s="66"/>
      <c r="BIJ544" s="79"/>
      <c r="BIK544" s="109"/>
      <c r="BIL544" s="479"/>
      <c r="BIM544" s="78"/>
      <c r="BIN544" s="144"/>
      <c r="BIO544" s="75"/>
      <c r="BIP544" s="66"/>
      <c r="BIQ544" s="66"/>
      <c r="BIR544" s="79"/>
      <c r="BIS544" s="109"/>
      <c r="BIT544" s="479"/>
      <c r="BIU544" s="78"/>
      <c r="BIV544" s="144"/>
      <c r="BIW544" s="75"/>
      <c r="BIX544" s="66"/>
      <c r="BIY544" s="66"/>
      <c r="BIZ544" s="79"/>
      <c r="BJA544" s="109"/>
      <c r="BJB544" s="479"/>
      <c r="BJC544" s="78"/>
      <c r="BJD544" s="144"/>
      <c r="BJE544" s="75"/>
      <c r="BJF544" s="66"/>
      <c r="BJG544" s="66"/>
      <c r="BJH544" s="79"/>
      <c r="BJI544" s="109"/>
      <c r="BJJ544" s="479"/>
      <c r="BJK544" s="78"/>
      <c r="BJL544" s="144"/>
      <c r="BJM544" s="75"/>
      <c r="BJN544" s="66"/>
      <c r="BJO544" s="66"/>
      <c r="BJP544" s="79"/>
      <c r="BJQ544" s="109"/>
      <c r="BJR544" s="479"/>
      <c r="BJS544" s="78"/>
      <c r="BJT544" s="144"/>
      <c r="BJU544" s="75"/>
      <c r="BJV544" s="66"/>
      <c r="BJW544" s="66"/>
      <c r="BJX544" s="79"/>
      <c r="BJY544" s="109"/>
      <c r="BJZ544" s="479"/>
      <c r="BKA544" s="78"/>
      <c r="BKB544" s="144"/>
      <c r="BKC544" s="75"/>
      <c r="BKD544" s="66"/>
      <c r="BKE544" s="66"/>
      <c r="BKF544" s="79"/>
      <c r="BKG544" s="109"/>
      <c r="BKH544" s="479"/>
      <c r="BKI544" s="78"/>
      <c r="BKJ544" s="144"/>
      <c r="BKK544" s="75"/>
      <c r="BKL544" s="66"/>
      <c r="BKM544" s="66"/>
      <c r="BKN544" s="79"/>
      <c r="BKO544" s="109"/>
      <c r="BKP544" s="479"/>
      <c r="BKQ544" s="78"/>
      <c r="BKR544" s="144"/>
      <c r="BKS544" s="75"/>
      <c r="BKT544" s="66"/>
      <c r="BKU544" s="66"/>
      <c r="BKV544" s="79"/>
      <c r="BKW544" s="109"/>
      <c r="BKX544" s="479"/>
      <c r="BKY544" s="78"/>
      <c r="BKZ544" s="144"/>
      <c r="BLA544" s="75"/>
      <c r="BLB544" s="66"/>
      <c r="BLC544" s="66"/>
      <c r="BLD544" s="79"/>
      <c r="BLE544" s="109"/>
      <c r="BLF544" s="479"/>
      <c r="BLG544" s="78"/>
      <c r="BLH544" s="144"/>
      <c r="BLI544" s="75"/>
      <c r="BLJ544" s="66"/>
      <c r="BLK544" s="66"/>
      <c r="BLL544" s="79"/>
      <c r="BLM544" s="109"/>
      <c r="BLN544" s="479"/>
      <c r="BLO544" s="78"/>
      <c r="BLP544" s="144"/>
      <c r="BLQ544" s="75"/>
      <c r="BLR544" s="66"/>
      <c r="BLS544" s="66"/>
      <c r="BLT544" s="79"/>
      <c r="BLU544" s="109"/>
      <c r="BLV544" s="479"/>
      <c r="BLW544" s="78"/>
      <c r="BLX544" s="144"/>
      <c r="BLY544" s="75"/>
      <c r="BLZ544" s="66"/>
      <c r="BMA544" s="66"/>
      <c r="BMB544" s="79"/>
      <c r="BMC544" s="109"/>
      <c r="BMD544" s="479"/>
      <c r="BME544" s="78"/>
      <c r="BMF544" s="144"/>
      <c r="BMG544" s="75"/>
      <c r="BMH544" s="66"/>
      <c r="BMI544" s="66"/>
      <c r="BMJ544" s="79"/>
      <c r="BMK544" s="109"/>
      <c r="BML544" s="479"/>
      <c r="BMM544" s="78"/>
      <c r="BMN544" s="144"/>
      <c r="BMO544" s="75"/>
      <c r="BMP544" s="66"/>
      <c r="BMQ544" s="66"/>
      <c r="BMR544" s="79"/>
      <c r="BMS544" s="109"/>
      <c r="BMT544" s="479"/>
      <c r="BMU544" s="78"/>
      <c r="BMV544" s="144"/>
      <c r="BMW544" s="75"/>
      <c r="BMX544" s="66"/>
      <c r="BMY544" s="66"/>
      <c r="BMZ544" s="79"/>
      <c r="BNA544" s="109"/>
      <c r="BNB544" s="479"/>
      <c r="BNC544" s="78"/>
      <c r="BND544" s="144"/>
      <c r="BNE544" s="75"/>
      <c r="BNF544" s="66"/>
      <c r="BNG544" s="66"/>
      <c r="BNH544" s="79"/>
      <c r="BNI544" s="109"/>
      <c r="BNJ544" s="479"/>
      <c r="BNK544" s="78"/>
      <c r="BNL544" s="144"/>
      <c r="BNM544" s="75"/>
      <c r="BNN544" s="66"/>
      <c r="BNO544" s="66"/>
      <c r="BNP544" s="79"/>
      <c r="BNQ544" s="109"/>
      <c r="BNR544" s="479"/>
      <c r="BNS544" s="78"/>
      <c r="BNT544" s="144"/>
      <c r="BNU544" s="75"/>
      <c r="BNV544" s="66"/>
      <c r="BNW544" s="66"/>
      <c r="BNX544" s="79"/>
      <c r="BNY544" s="109"/>
      <c r="BNZ544" s="479"/>
      <c r="BOA544" s="78"/>
      <c r="BOB544" s="144"/>
      <c r="BOC544" s="75"/>
      <c r="BOD544" s="66"/>
      <c r="BOE544" s="66"/>
      <c r="BOF544" s="79"/>
      <c r="BOG544" s="109"/>
      <c r="BOH544" s="479"/>
      <c r="BOI544" s="78"/>
      <c r="BOJ544" s="144"/>
      <c r="BOK544" s="75"/>
      <c r="BOL544" s="66"/>
      <c r="BOM544" s="66"/>
      <c r="BON544" s="79"/>
      <c r="BOO544" s="109"/>
      <c r="BOP544" s="479"/>
      <c r="BOQ544" s="78"/>
      <c r="BOR544" s="144"/>
      <c r="BOS544" s="75"/>
      <c r="BOT544" s="66"/>
      <c r="BOU544" s="66"/>
      <c r="BOV544" s="79"/>
      <c r="BOW544" s="109"/>
      <c r="BOX544" s="479"/>
      <c r="BOY544" s="78"/>
      <c r="BOZ544" s="144"/>
      <c r="BPA544" s="75"/>
      <c r="BPB544" s="66"/>
      <c r="BPC544" s="66"/>
      <c r="BPD544" s="79"/>
      <c r="BPE544" s="109"/>
      <c r="BPF544" s="479"/>
      <c r="BPG544" s="78"/>
      <c r="BPH544" s="144"/>
      <c r="BPI544" s="75"/>
      <c r="BPJ544" s="66"/>
      <c r="BPK544" s="66"/>
      <c r="BPL544" s="79"/>
      <c r="BPM544" s="109"/>
      <c r="BPN544" s="479"/>
      <c r="BPO544" s="78"/>
      <c r="BPP544" s="144"/>
      <c r="BPQ544" s="75"/>
      <c r="BPR544" s="66"/>
      <c r="BPS544" s="66"/>
      <c r="BPT544" s="79"/>
      <c r="BPU544" s="109"/>
      <c r="BPV544" s="479"/>
      <c r="BPW544" s="78"/>
      <c r="BPX544" s="144"/>
      <c r="BPY544" s="75"/>
      <c r="BPZ544" s="66"/>
      <c r="BQA544" s="66"/>
      <c r="BQB544" s="79"/>
      <c r="BQC544" s="109"/>
      <c r="BQD544" s="479"/>
      <c r="BQE544" s="78"/>
      <c r="BQF544" s="144"/>
      <c r="BQG544" s="75"/>
      <c r="BQH544" s="66"/>
      <c r="BQI544" s="66"/>
      <c r="BQJ544" s="79"/>
      <c r="BQK544" s="109"/>
      <c r="BQL544" s="479"/>
      <c r="BQM544" s="78"/>
      <c r="BQN544" s="144"/>
      <c r="BQO544" s="75"/>
      <c r="BQP544" s="66"/>
      <c r="BQQ544" s="66"/>
      <c r="BQR544" s="79"/>
      <c r="BQS544" s="109"/>
      <c r="BQT544" s="479"/>
      <c r="BQU544" s="78"/>
      <c r="BQV544" s="144"/>
      <c r="BQW544" s="75"/>
      <c r="BQX544" s="66"/>
      <c r="BQY544" s="66"/>
      <c r="BQZ544" s="79"/>
      <c r="BRA544" s="109"/>
      <c r="BRB544" s="479"/>
      <c r="BRC544" s="78"/>
      <c r="BRD544" s="144"/>
      <c r="BRE544" s="75"/>
      <c r="BRF544" s="66"/>
      <c r="BRG544" s="66"/>
      <c r="BRH544" s="79"/>
      <c r="BRI544" s="109"/>
      <c r="BRJ544" s="479"/>
      <c r="BRK544" s="78"/>
      <c r="BRL544" s="144"/>
      <c r="BRM544" s="75"/>
      <c r="BRN544" s="66"/>
      <c r="BRO544" s="66"/>
      <c r="BRP544" s="79"/>
      <c r="BRQ544" s="109"/>
      <c r="BRR544" s="479"/>
      <c r="BRS544" s="78"/>
      <c r="BRT544" s="144"/>
      <c r="BRU544" s="75"/>
      <c r="BRV544" s="66"/>
      <c r="BRW544" s="66"/>
      <c r="BRX544" s="79"/>
      <c r="BRY544" s="109"/>
      <c r="BRZ544" s="479"/>
      <c r="BSA544" s="78"/>
      <c r="BSB544" s="144"/>
      <c r="BSC544" s="75"/>
      <c r="BSD544" s="66"/>
      <c r="BSE544" s="66"/>
      <c r="BSF544" s="79"/>
      <c r="BSG544" s="109"/>
      <c r="BSH544" s="479"/>
      <c r="BSI544" s="78"/>
      <c r="BSJ544" s="144"/>
      <c r="BSK544" s="75"/>
      <c r="BSL544" s="66"/>
      <c r="BSM544" s="66"/>
      <c r="BSN544" s="79"/>
      <c r="BSO544" s="109"/>
      <c r="BSP544" s="479"/>
      <c r="BSQ544" s="78"/>
      <c r="BSR544" s="144"/>
      <c r="BSS544" s="75"/>
      <c r="BST544" s="66"/>
      <c r="BSU544" s="66"/>
      <c r="BSV544" s="79"/>
      <c r="BSW544" s="109"/>
      <c r="BSX544" s="479"/>
      <c r="BSY544" s="78"/>
      <c r="BSZ544" s="144"/>
      <c r="BTA544" s="75"/>
      <c r="BTB544" s="66"/>
      <c r="BTC544" s="66"/>
      <c r="BTD544" s="79"/>
      <c r="BTE544" s="109"/>
      <c r="BTF544" s="479"/>
      <c r="BTG544" s="78"/>
      <c r="BTH544" s="144"/>
      <c r="BTI544" s="75"/>
      <c r="BTJ544" s="66"/>
      <c r="BTK544" s="66"/>
      <c r="BTL544" s="79"/>
      <c r="BTM544" s="109"/>
      <c r="BTN544" s="479"/>
      <c r="BTO544" s="78"/>
      <c r="BTP544" s="144"/>
      <c r="BTQ544" s="75"/>
      <c r="BTR544" s="66"/>
      <c r="BTS544" s="66"/>
      <c r="BTT544" s="79"/>
      <c r="BTU544" s="109"/>
      <c r="BTV544" s="479"/>
      <c r="BTW544" s="78"/>
      <c r="BTX544" s="144"/>
      <c r="BTY544" s="75"/>
      <c r="BTZ544" s="66"/>
      <c r="BUA544" s="66"/>
      <c r="BUB544" s="79"/>
      <c r="BUC544" s="109"/>
      <c r="BUD544" s="479"/>
      <c r="BUE544" s="78"/>
      <c r="BUF544" s="144"/>
      <c r="BUG544" s="75"/>
      <c r="BUH544" s="66"/>
      <c r="BUI544" s="66"/>
      <c r="BUJ544" s="79"/>
      <c r="BUK544" s="109"/>
      <c r="BUL544" s="479"/>
      <c r="BUM544" s="78"/>
      <c r="BUN544" s="144"/>
      <c r="BUO544" s="75"/>
      <c r="BUP544" s="66"/>
      <c r="BUQ544" s="66"/>
      <c r="BUR544" s="79"/>
      <c r="BUS544" s="109"/>
      <c r="BUT544" s="479"/>
      <c r="BUU544" s="78"/>
      <c r="BUV544" s="144"/>
      <c r="BUW544" s="75"/>
      <c r="BUX544" s="66"/>
      <c r="BUY544" s="66"/>
      <c r="BUZ544" s="79"/>
      <c r="BVA544" s="109"/>
      <c r="BVB544" s="479"/>
      <c r="BVC544" s="78"/>
      <c r="BVD544" s="144"/>
      <c r="BVE544" s="75"/>
      <c r="BVF544" s="66"/>
      <c r="BVG544" s="66"/>
      <c r="BVH544" s="79"/>
      <c r="BVI544" s="109"/>
      <c r="BVJ544" s="479"/>
      <c r="BVK544" s="78"/>
      <c r="BVL544" s="144"/>
      <c r="BVM544" s="75"/>
      <c r="BVN544" s="66"/>
      <c r="BVO544" s="66"/>
      <c r="BVP544" s="79"/>
      <c r="BVQ544" s="109"/>
      <c r="BVR544" s="479"/>
      <c r="BVS544" s="78"/>
      <c r="BVT544" s="144"/>
      <c r="BVU544" s="75"/>
      <c r="BVV544" s="66"/>
      <c r="BVW544" s="66"/>
      <c r="BVX544" s="79"/>
      <c r="BVY544" s="109"/>
      <c r="BVZ544" s="479"/>
      <c r="BWA544" s="78"/>
      <c r="BWB544" s="144"/>
      <c r="BWC544" s="75"/>
      <c r="BWD544" s="66"/>
      <c r="BWE544" s="66"/>
      <c r="BWF544" s="79"/>
      <c r="BWG544" s="109"/>
      <c r="BWH544" s="479"/>
      <c r="BWI544" s="78"/>
      <c r="BWJ544" s="144"/>
      <c r="BWK544" s="75"/>
      <c r="BWL544" s="66"/>
      <c r="BWM544" s="66"/>
      <c r="BWN544" s="79"/>
      <c r="BWO544" s="109"/>
      <c r="BWP544" s="479"/>
      <c r="BWQ544" s="78"/>
      <c r="BWR544" s="144"/>
      <c r="BWS544" s="75"/>
      <c r="BWT544" s="66"/>
      <c r="BWU544" s="66"/>
      <c r="BWV544" s="79"/>
      <c r="BWW544" s="109"/>
      <c r="BWX544" s="479"/>
      <c r="BWY544" s="78"/>
      <c r="BWZ544" s="144"/>
      <c r="BXA544" s="75"/>
      <c r="BXB544" s="66"/>
      <c r="BXC544" s="66"/>
      <c r="BXD544" s="79"/>
      <c r="BXE544" s="109"/>
      <c r="BXF544" s="479"/>
      <c r="BXG544" s="78"/>
      <c r="BXH544" s="144"/>
      <c r="BXI544" s="75"/>
      <c r="BXJ544" s="66"/>
      <c r="BXK544" s="66"/>
      <c r="BXL544" s="79"/>
      <c r="BXM544" s="109"/>
      <c r="BXN544" s="479"/>
      <c r="BXO544" s="78"/>
      <c r="BXP544" s="144"/>
      <c r="BXQ544" s="75"/>
      <c r="BXR544" s="66"/>
      <c r="BXS544" s="66"/>
      <c r="BXT544" s="79"/>
      <c r="BXU544" s="109"/>
      <c r="BXV544" s="479"/>
      <c r="BXW544" s="78"/>
      <c r="BXX544" s="144"/>
      <c r="BXY544" s="75"/>
      <c r="BXZ544" s="66"/>
      <c r="BYA544" s="66"/>
      <c r="BYB544" s="79"/>
      <c r="BYC544" s="109"/>
      <c r="BYD544" s="479"/>
      <c r="BYE544" s="78"/>
      <c r="BYF544" s="144"/>
      <c r="BYG544" s="75"/>
      <c r="BYH544" s="66"/>
      <c r="BYI544" s="66"/>
      <c r="BYJ544" s="79"/>
      <c r="BYK544" s="109"/>
      <c r="BYL544" s="479"/>
      <c r="BYM544" s="78"/>
      <c r="BYN544" s="144"/>
      <c r="BYO544" s="75"/>
      <c r="BYP544" s="66"/>
      <c r="BYQ544" s="66"/>
      <c r="BYR544" s="79"/>
      <c r="BYS544" s="109"/>
      <c r="BYT544" s="479"/>
      <c r="BYU544" s="78"/>
      <c r="BYV544" s="144"/>
      <c r="BYW544" s="75"/>
      <c r="BYX544" s="66"/>
      <c r="BYY544" s="66"/>
      <c r="BYZ544" s="79"/>
      <c r="BZA544" s="109"/>
      <c r="BZB544" s="479"/>
      <c r="BZC544" s="78"/>
      <c r="BZD544" s="144"/>
      <c r="BZE544" s="75"/>
      <c r="BZF544" s="66"/>
      <c r="BZG544" s="66"/>
      <c r="BZH544" s="79"/>
      <c r="BZI544" s="109"/>
      <c r="BZJ544" s="479"/>
      <c r="BZK544" s="78"/>
      <c r="BZL544" s="144"/>
      <c r="BZM544" s="75"/>
      <c r="BZN544" s="66"/>
      <c r="BZO544" s="66"/>
      <c r="BZP544" s="79"/>
      <c r="BZQ544" s="109"/>
      <c r="BZR544" s="479"/>
      <c r="BZS544" s="78"/>
      <c r="BZT544" s="144"/>
      <c r="BZU544" s="75"/>
      <c r="BZV544" s="66"/>
      <c r="BZW544" s="66"/>
      <c r="BZX544" s="79"/>
      <c r="BZY544" s="109"/>
      <c r="BZZ544" s="479"/>
      <c r="CAA544" s="78"/>
      <c r="CAB544" s="144"/>
      <c r="CAC544" s="75"/>
      <c r="CAD544" s="66"/>
      <c r="CAE544" s="66"/>
      <c r="CAF544" s="79"/>
      <c r="CAG544" s="109"/>
      <c r="CAH544" s="479"/>
      <c r="CAI544" s="78"/>
      <c r="CAJ544" s="144"/>
      <c r="CAK544" s="75"/>
      <c r="CAL544" s="66"/>
      <c r="CAM544" s="66"/>
      <c r="CAN544" s="79"/>
      <c r="CAO544" s="109"/>
      <c r="CAP544" s="479"/>
      <c r="CAQ544" s="78"/>
      <c r="CAR544" s="144"/>
      <c r="CAS544" s="75"/>
      <c r="CAT544" s="66"/>
      <c r="CAU544" s="66"/>
      <c r="CAV544" s="79"/>
      <c r="CAW544" s="109"/>
      <c r="CAX544" s="479"/>
      <c r="CAY544" s="78"/>
      <c r="CAZ544" s="144"/>
      <c r="CBA544" s="75"/>
      <c r="CBB544" s="66"/>
      <c r="CBC544" s="66"/>
      <c r="CBD544" s="79"/>
      <c r="CBE544" s="109"/>
      <c r="CBF544" s="479"/>
      <c r="CBG544" s="78"/>
      <c r="CBH544" s="144"/>
      <c r="CBI544" s="75"/>
      <c r="CBJ544" s="66"/>
      <c r="CBK544" s="66"/>
      <c r="CBL544" s="79"/>
      <c r="CBM544" s="109"/>
      <c r="CBN544" s="479"/>
      <c r="CBO544" s="78"/>
      <c r="CBP544" s="144"/>
      <c r="CBQ544" s="75"/>
      <c r="CBR544" s="66"/>
      <c r="CBS544" s="66"/>
      <c r="CBT544" s="79"/>
      <c r="CBU544" s="109"/>
      <c r="CBV544" s="479"/>
      <c r="CBW544" s="78"/>
      <c r="CBX544" s="144"/>
      <c r="CBY544" s="75"/>
      <c r="CBZ544" s="66"/>
      <c r="CCA544" s="66"/>
      <c r="CCB544" s="79"/>
      <c r="CCC544" s="109"/>
      <c r="CCD544" s="479"/>
      <c r="CCE544" s="78"/>
      <c r="CCF544" s="144"/>
      <c r="CCG544" s="75"/>
      <c r="CCH544" s="66"/>
      <c r="CCI544" s="66"/>
      <c r="CCJ544" s="79"/>
      <c r="CCK544" s="109"/>
      <c r="CCL544" s="479"/>
      <c r="CCM544" s="78"/>
      <c r="CCN544" s="144"/>
      <c r="CCO544" s="75"/>
      <c r="CCP544" s="66"/>
      <c r="CCQ544" s="66"/>
      <c r="CCR544" s="79"/>
      <c r="CCS544" s="109"/>
      <c r="CCT544" s="479"/>
      <c r="CCU544" s="78"/>
      <c r="CCV544" s="144"/>
      <c r="CCW544" s="75"/>
      <c r="CCX544" s="66"/>
      <c r="CCY544" s="66"/>
      <c r="CCZ544" s="79"/>
      <c r="CDA544" s="109"/>
      <c r="CDB544" s="479"/>
      <c r="CDC544" s="78"/>
      <c r="CDD544" s="144"/>
      <c r="CDE544" s="75"/>
      <c r="CDF544" s="66"/>
      <c r="CDG544" s="66"/>
      <c r="CDH544" s="79"/>
      <c r="CDI544" s="109"/>
      <c r="CDJ544" s="479"/>
      <c r="CDK544" s="78"/>
      <c r="CDL544" s="144"/>
      <c r="CDM544" s="75"/>
      <c r="CDN544" s="66"/>
      <c r="CDO544" s="66"/>
      <c r="CDP544" s="79"/>
      <c r="CDQ544" s="109"/>
      <c r="CDR544" s="479"/>
      <c r="CDS544" s="78"/>
      <c r="CDT544" s="144"/>
      <c r="CDU544" s="75"/>
      <c r="CDV544" s="66"/>
      <c r="CDW544" s="66"/>
      <c r="CDX544" s="79"/>
      <c r="CDY544" s="109"/>
      <c r="CDZ544" s="479"/>
      <c r="CEA544" s="78"/>
      <c r="CEB544" s="144"/>
      <c r="CEC544" s="75"/>
      <c r="CED544" s="66"/>
      <c r="CEE544" s="66"/>
      <c r="CEF544" s="79"/>
      <c r="CEG544" s="109"/>
      <c r="CEH544" s="479"/>
      <c r="CEI544" s="78"/>
      <c r="CEJ544" s="144"/>
      <c r="CEK544" s="75"/>
      <c r="CEL544" s="66"/>
      <c r="CEM544" s="66"/>
      <c r="CEN544" s="79"/>
      <c r="CEO544" s="109"/>
      <c r="CEP544" s="479"/>
      <c r="CEQ544" s="78"/>
      <c r="CER544" s="144"/>
      <c r="CES544" s="75"/>
      <c r="CET544" s="66"/>
      <c r="CEU544" s="66"/>
      <c r="CEV544" s="79"/>
      <c r="CEW544" s="109"/>
      <c r="CEX544" s="479"/>
      <c r="CEY544" s="78"/>
      <c r="CEZ544" s="144"/>
      <c r="CFA544" s="75"/>
      <c r="CFB544" s="66"/>
      <c r="CFC544" s="66"/>
      <c r="CFD544" s="79"/>
      <c r="CFE544" s="109"/>
      <c r="CFF544" s="479"/>
      <c r="CFG544" s="78"/>
      <c r="CFH544" s="144"/>
      <c r="CFI544" s="75"/>
      <c r="CFJ544" s="66"/>
      <c r="CFK544" s="66"/>
      <c r="CFL544" s="79"/>
      <c r="CFM544" s="109"/>
      <c r="CFN544" s="479"/>
      <c r="CFO544" s="78"/>
      <c r="CFP544" s="144"/>
      <c r="CFQ544" s="75"/>
      <c r="CFR544" s="66"/>
      <c r="CFS544" s="66"/>
      <c r="CFT544" s="79"/>
      <c r="CFU544" s="109"/>
      <c r="CFV544" s="479"/>
      <c r="CFW544" s="78"/>
      <c r="CFX544" s="144"/>
      <c r="CFY544" s="75"/>
      <c r="CFZ544" s="66"/>
      <c r="CGA544" s="66"/>
      <c r="CGB544" s="79"/>
      <c r="CGC544" s="109"/>
      <c r="CGD544" s="479"/>
      <c r="CGE544" s="78"/>
      <c r="CGF544" s="144"/>
      <c r="CGG544" s="75"/>
      <c r="CGH544" s="66"/>
      <c r="CGI544" s="66"/>
      <c r="CGJ544" s="79"/>
      <c r="CGK544" s="109"/>
      <c r="CGL544" s="479"/>
      <c r="CGM544" s="78"/>
      <c r="CGN544" s="144"/>
      <c r="CGO544" s="75"/>
      <c r="CGP544" s="66"/>
      <c r="CGQ544" s="66"/>
      <c r="CGR544" s="79"/>
      <c r="CGS544" s="109"/>
      <c r="CGT544" s="479"/>
      <c r="CGU544" s="78"/>
      <c r="CGV544" s="144"/>
      <c r="CGW544" s="75"/>
      <c r="CGX544" s="66"/>
      <c r="CGY544" s="66"/>
      <c r="CGZ544" s="79"/>
      <c r="CHA544" s="109"/>
      <c r="CHB544" s="479"/>
      <c r="CHC544" s="78"/>
      <c r="CHD544" s="144"/>
      <c r="CHE544" s="75"/>
      <c r="CHF544" s="66"/>
      <c r="CHG544" s="66"/>
      <c r="CHH544" s="79"/>
      <c r="CHI544" s="109"/>
      <c r="CHJ544" s="479"/>
      <c r="CHK544" s="78"/>
      <c r="CHL544" s="144"/>
      <c r="CHM544" s="75"/>
      <c r="CHN544" s="66"/>
      <c r="CHO544" s="66"/>
      <c r="CHP544" s="79"/>
      <c r="CHQ544" s="109"/>
      <c r="CHR544" s="479"/>
      <c r="CHS544" s="78"/>
      <c r="CHT544" s="144"/>
      <c r="CHU544" s="75"/>
      <c r="CHV544" s="66"/>
      <c r="CHW544" s="66"/>
      <c r="CHX544" s="79"/>
      <c r="CHY544" s="109"/>
      <c r="CHZ544" s="479"/>
      <c r="CIA544" s="78"/>
      <c r="CIB544" s="144"/>
      <c r="CIC544" s="75"/>
      <c r="CID544" s="66"/>
      <c r="CIE544" s="66"/>
      <c r="CIF544" s="79"/>
      <c r="CIG544" s="109"/>
      <c r="CIH544" s="479"/>
      <c r="CII544" s="78"/>
      <c r="CIJ544" s="144"/>
      <c r="CIK544" s="75"/>
      <c r="CIL544" s="66"/>
      <c r="CIM544" s="66"/>
      <c r="CIN544" s="79"/>
      <c r="CIO544" s="109"/>
      <c r="CIP544" s="479"/>
      <c r="CIQ544" s="78"/>
      <c r="CIR544" s="144"/>
      <c r="CIS544" s="75"/>
      <c r="CIT544" s="66"/>
      <c r="CIU544" s="66"/>
      <c r="CIV544" s="79"/>
      <c r="CIW544" s="109"/>
      <c r="CIX544" s="479"/>
      <c r="CIY544" s="78"/>
      <c r="CIZ544" s="144"/>
      <c r="CJA544" s="75"/>
      <c r="CJB544" s="66"/>
      <c r="CJC544" s="66"/>
      <c r="CJD544" s="79"/>
      <c r="CJE544" s="109"/>
      <c r="CJF544" s="479"/>
      <c r="CJG544" s="78"/>
      <c r="CJH544" s="144"/>
      <c r="CJI544" s="75"/>
      <c r="CJJ544" s="66"/>
      <c r="CJK544" s="66"/>
      <c r="CJL544" s="79"/>
      <c r="CJM544" s="109"/>
      <c r="CJN544" s="479"/>
      <c r="CJO544" s="78"/>
      <c r="CJP544" s="144"/>
      <c r="CJQ544" s="75"/>
      <c r="CJR544" s="66"/>
      <c r="CJS544" s="66"/>
      <c r="CJT544" s="79"/>
      <c r="CJU544" s="109"/>
      <c r="CJV544" s="479"/>
      <c r="CJW544" s="78"/>
      <c r="CJX544" s="144"/>
      <c r="CJY544" s="75"/>
      <c r="CJZ544" s="66"/>
      <c r="CKA544" s="66"/>
      <c r="CKB544" s="79"/>
      <c r="CKC544" s="109"/>
      <c r="CKD544" s="479"/>
      <c r="CKE544" s="78"/>
      <c r="CKF544" s="144"/>
      <c r="CKG544" s="75"/>
      <c r="CKH544" s="66"/>
      <c r="CKI544" s="66"/>
      <c r="CKJ544" s="79"/>
      <c r="CKK544" s="109"/>
      <c r="CKL544" s="479"/>
      <c r="CKM544" s="78"/>
      <c r="CKN544" s="144"/>
      <c r="CKO544" s="75"/>
      <c r="CKP544" s="66"/>
      <c r="CKQ544" s="66"/>
      <c r="CKR544" s="79"/>
      <c r="CKS544" s="109"/>
      <c r="CKT544" s="479"/>
      <c r="CKU544" s="78"/>
      <c r="CKV544" s="144"/>
      <c r="CKW544" s="75"/>
      <c r="CKX544" s="66"/>
      <c r="CKY544" s="66"/>
      <c r="CKZ544" s="79"/>
      <c r="CLA544" s="109"/>
      <c r="CLB544" s="479"/>
      <c r="CLC544" s="78"/>
      <c r="CLD544" s="144"/>
      <c r="CLE544" s="75"/>
      <c r="CLF544" s="66"/>
      <c r="CLG544" s="66"/>
      <c r="CLH544" s="79"/>
      <c r="CLI544" s="109"/>
      <c r="CLJ544" s="479"/>
      <c r="CLK544" s="78"/>
      <c r="CLL544" s="144"/>
      <c r="CLM544" s="75"/>
      <c r="CLN544" s="66"/>
      <c r="CLO544" s="66"/>
      <c r="CLP544" s="79"/>
      <c r="CLQ544" s="109"/>
      <c r="CLR544" s="479"/>
      <c r="CLS544" s="78"/>
      <c r="CLT544" s="144"/>
      <c r="CLU544" s="75"/>
      <c r="CLV544" s="66"/>
      <c r="CLW544" s="66"/>
      <c r="CLX544" s="79"/>
      <c r="CLY544" s="109"/>
      <c r="CLZ544" s="479"/>
      <c r="CMA544" s="78"/>
      <c r="CMB544" s="144"/>
      <c r="CMC544" s="75"/>
      <c r="CMD544" s="66"/>
      <c r="CME544" s="66"/>
      <c r="CMF544" s="79"/>
      <c r="CMG544" s="109"/>
      <c r="CMH544" s="479"/>
      <c r="CMI544" s="78"/>
      <c r="CMJ544" s="144"/>
      <c r="CMK544" s="75"/>
      <c r="CML544" s="66"/>
      <c r="CMM544" s="66"/>
      <c r="CMN544" s="79"/>
      <c r="CMO544" s="109"/>
      <c r="CMP544" s="479"/>
      <c r="CMQ544" s="78"/>
      <c r="CMR544" s="144"/>
      <c r="CMS544" s="75"/>
      <c r="CMT544" s="66"/>
      <c r="CMU544" s="66"/>
      <c r="CMV544" s="79"/>
      <c r="CMW544" s="109"/>
      <c r="CMX544" s="479"/>
      <c r="CMY544" s="78"/>
      <c r="CMZ544" s="144"/>
      <c r="CNA544" s="75"/>
      <c r="CNB544" s="66"/>
      <c r="CNC544" s="66"/>
      <c r="CND544" s="79"/>
      <c r="CNE544" s="109"/>
      <c r="CNF544" s="479"/>
      <c r="CNG544" s="78"/>
      <c r="CNH544" s="144"/>
      <c r="CNI544" s="75"/>
      <c r="CNJ544" s="66"/>
      <c r="CNK544" s="66"/>
      <c r="CNL544" s="79"/>
      <c r="CNM544" s="109"/>
      <c r="CNN544" s="479"/>
      <c r="CNO544" s="78"/>
      <c r="CNP544" s="144"/>
      <c r="CNQ544" s="75"/>
      <c r="CNR544" s="66"/>
      <c r="CNS544" s="66"/>
      <c r="CNT544" s="79"/>
      <c r="CNU544" s="109"/>
      <c r="CNV544" s="479"/>
      <c r="CNW544" s="78"/>
      <c r="CNX544" s="144"/>
      <c r="CNY544" s="75"/>
      <c r="CNZ544" s="66"/>
      <c r="COA544" s="66"/>
      <c r="COB544" s="79"/>
      <c r="COC544" s="109"/>
      <c r="COD544" s="479"/>
      <c r="COE544" s="78"/>
      <c r="COF544" s="144"/>
      <c r="COG544" s="75"/>
      <c r="COH544" s="66"/>
      <c r="COI544" s="66"/>
      <c r="COJ544" s="79"/>
      <c r="COK544" s="109"/>
      <c r="COL544" s="479"/>
      <c r="COM544" s="78"/>
      <c r="CON544" s="144"/>
      <c r="COO544" s="75"/>
      <c r="COP544" s="66"/>
      <c r="COQ544" s="66"/>
      <c r="COR544" s="79"/>
      <c r="COS544" s="109"/>
      <c r="COT544" s="479"/>
      <c r="COU544" s="78"/>
      <c r="COV544" s="144"/>
      <c r="COW544" s="75"/>
      <c r="COX544" s="66"/>
      <c r="COY544" s="66"/>
      <c r="COZ544" s="79"/>
      <c r="CPA544" s="109"/>
      <c r="CPB544" s="479"/>
      <c r="CPC544" s="78"/>
      <c r="CPD544" s="144"/>
      <c r="CPE544" s="75"/>
      <c r="CPF544" s="66"/>
      <c r="CPG544" s="66"/>
      <c r="CPH544" s="79"/>
      <c r="CPI544" s="109"/>
      <c r="CPJ544" s="479"/>
      <c r="CPK544" s="78"/>
      <c r="CPL544" s="144"/>
      <c r="CPM544" s="75"/>
      <c r="CPN544" s="66"/>
      <c r="CPO544" s="66"/>
      <c r="CPP544" s="79"/>
      <c r="CPQ544" s="109"/>
      <c r="CPR544" s="479"/>
      <c r="CPS544" s="78"/>
      <c r="CPT544" s="144"/>
      <c r="CPU544" s="75"/>
      <c r="CPV544" s="66"/>
      <c r="CPW544" s="66"/>
      <c r="CPX544" s="79"/>
      <c r="CPY544" s="109"/>
      <c r="CPZ544" s="479"/>
      <c r="CQA544" s="78"/>
      <c r="CQB544" s="144"/>
      <c r="CQC544" s="75"/>
      <c r="CQD544" s="66"/>
      <c r="CQE544" s="66"/>
      <c r="CQF544" s="79"/>
      <c r="CQG544" s="109"/>
      <c r="CQH544" s="479"/>
      <c r="CQI544" s="78"/>
      <c r="CQJ544" s="144"/>
      <c r="CQK544" s="75"/>
      <c r="CQL544" s="66"/>
      <c r="CQM544" s="66"/>
      <c r="CQN544" s="79"/>
      <c r="CQO544" s="109"/>
      <c r="CQP544" s="479"/>
      <c r="CQQ544" s="78"/>
      <c r="CQR544" s="144"/>
      <c r="CQS544" s="75"/>
      <c r="CQT544" s="66"/>
      <c r="CQU544" s="66"/>
      <c r="CQV544" s="79"/>
      <c r="CQW544" s="109"/>
      <c r="CQX544" s="479"/>
      <c r="CQY544" s="78"/>
      <c r="CQZ544" s="144"/>
      <c r="CRA544" s="75"/>
      <c r="CRB544" s="66"/>
      <c r="CRC544" s="66"/>
      <c r="CRD544" s="79"/>
      <c r="CRE544" s="109"/>
      <c r="CRF544" s="479"/>
      <c r="CRG544" s="78"/>
      <c r="CRH544" s="144"/>
      <c r="CRI544" s="75"/>
      <c r="CRJ544" s="66"/>
      <c r="CRK544" s="66"/>
      <c r="CRL544" s="79"/>
      <c r="CRM544" s="109"/>
      <c r="CRN544" s="479"/>
      <c r="CRO544" s="78"/>
      <c r="CRP544" s="144"/>
      <c r="CRQ544" s="75"/>
      <c r="CRR544" s="66"/>
      <c r="CRS544" s="66"/>
      <c r="CRT544" s="79"/>
      <c r="CRU544" s="109"/>
      <c r="CRV544" s="479"/>
      <c r="CRW544" s="78"/>
      <c r="CRX544" s="144"/>
      <c r="CRY544" s="75"/>
      <c r="CRZ544" s="66"/>
      <c r="CSA544" s="66"/>
      <c r="CSB544" s="79"/>
      <c r="CSC544" s="109"/>
      <c r="CSD544" s="479"/>
      <c r="CSE544" s="78"/>
      <c r="CSF544" s="144"/>
      <c r="CSG544" s="75"/>
      <c r="CSH544" s="66"/>
      <c r="CSI544" s="66"/>
      <c r="CSJ544" s="79"/>
      <c r="CSK544" s="109"/>
      <c r="CSL544" s="479"/>
      <c r="CSM544" s="78"/>
      <c r="CSN544" s="144"/>
      <c r="CSO544" s="75"/>
      <c r="CSP544" s="66"/>
      <c r="CSQ544" s="66"/>
      <c r="CSR544" s="79"/>
      <c r="CSS544" s="109"/>
      <c r="CST544" s="479"/>
      <c r="CSU544" s="78"/>
      <c r="CSV544" s="144"/>
      <c r="CSW544" s="75"/>
      <c r="CSX544" s="66"/>
      <c r="CSY544" s="66"/>
      <c r="CSZ544" s="79"/>
      <c r="CTA544" s="109"/>
      <c r="CTB544" s="479"/>
      <c r="CTC544" s="78"/>
      <c r="CTD544" s="144"/>
      <c r="CTE544" s="75"/>
      <c r="CTF544" s="66"/>
      <c r="CTG544" s="66"/>
      <c r="CTH544" s="79"/>
      <c r="CTI544" s="109"/>
      <c r="CTJ544" s="479"/>
      <c r="CTK544" s="78"/>
      <c r="CTL544" s="144"/>
      <c r="CTM544" s="75"/>
      <c r="CTN544" s="66"/>
      <c r="CTO544" s="66"/>
      <c r="CTP544" s="79"/>
      <c r="CTQ544" s="109"/>
      <c r="CTR544" s="479"/>
      <c r="CTS544" s="78"/>
      <c r="CTT544" s="144"/>
      <c r="CTU544" s="75"/>
      <c r="CTV544" s="66"/>
      <c r="CTW544" s="66"/>
      <c r="CTX544" s="79"/>
      <c r="CTY544" s="109"/>
      <c r="CTZ544" s="479"/>
      <c r="CUA544" s="78"/>
      <c r="CUB544" s="144"/>
      <c r="CUC544" s="75"/>
      <c r="CUD544" s="66"/>
      <c r="CUE544" s="66"/>
      <c r="CUF544" s="79"/>
      <c r="CUG544" s="109"/>
      <c r="CUH544" s="479"/>
      <c r="CUI544" s="78"/>
      <c r="CUJ544" s="144"/>
      <c r="CUK544" s="75"/>
      <c r="CUL544" s="66"/>
      <c r="CUM544" s="66"/>
      <c r="CUN544" s="79"/>
      <c r="CUO544" s="109"/>
      <c r="CUP544" s="479"/>
      <c r="CUQ544" s="78"/>
      <c r="CUR544" s="144"/>
      <c r="CUS544" s="75"/>
      <c r="CUT544" s="66"/>
      <c r="CUU544" s="66"/>
      <c r="CUV544" s="79"/>
      <c r="CUW544" s="109"/>
      <c r="CUX544" s="479"/>
      <c r="CUY544" s="78"/>
      <c r="CUZ544" s="144"/>
      <c r="CVA544" s="75"/>
      <c r="CVB544" s="66"/>
      <c r="CVC544" s="66"/>
      <c r="CVD544" s="79"/>
      <c r="CVE544" s="109"/>
      <c r="CVF544" s="479"/>
      <c r="CVG544" s="78"/>
      <c r="CVH544" s="144"/>
      <c r="CVI544" s="75"/>
      <c r="CVJ544" s="66"/>
      <c r="CVK544" s="66"/>
      <c r="CVL544" s="79"/>
      <c r="CVM544" s="109"/>
      <c r="CVN544" s="479"/>
      <c r="CVO544" s="78"/>
      <c r="CVP544" s="144"/>
      <c r="CVQ544" s="75"/>
      <c r="CVR544" s="66"/>
      <c r="CVS544" s="66"/>
      <c r="CVT544" s="79"/>
      <c r="CVU544" s="109"/>
      <c r="CVV544" s="479"/>
      <c r="CVW544" s="78"/>
      <c r="CVX544" s="144"/>
      <c r="CVY544" s="75"/>
      <c r="CVZ544" s="66"/>
      <c r="CWA544" s="66"/>
      <c r="CWB544" s="79"/>
      <c r="CWC544" s="109"/>
      <c r="CWD544" s="479"/>
      <c r="CWE544" s="78"/>
      <c r="CWF544" s="144"/>
      <c r="CWG544" s="75"/>
      <c r="CWH544" s="66"/>
      <c r="CWI544" s="66"/>
      <c r="CWJ544" s="79"/>
      <c r="CWK544" s="109"/>
      <c r="CWL544" s="479"/>
      <c r="CWM544" s="78"/>
      <c r="CWN544" s="144"/>
      <c r="CWO544" s="75"/>
      <c r="CWP544" s="66"/>
      <c r="CWQ544" s="66"/>
      <c r="CWR544" s="79"/>
      <c r="CWS544" s="109"/>
      <c r="CWT544" s="479"/>
      <c r="CWU544" s="78"/>
      <c r="CWV544" s="144"/>
      <c r="CWW544" s="75"/>
      <c r="CWX544" s="66"/>
      <c r="CWY544" s="66"/>
      <c r="CWZ544" s="79"/>
      <c r="CXA544" s="109"/>
      <c r="CXB544" s="479"/>
      <c r="CXC544" s="78"/>
      <c r="CXD544" s="144"/>
      <c r="CXE544" s="75"/>
      <c r="CXF544" s="66"/>
      <c r="CXG544" s="66"/>
      <c r="CXH544" s="79"/>
      <c r="CXI544" s="109"/>
      <c r="CXJ544" s="479"/>
      <c r="CXK544" s="78"/>
      <c r="CXL544" s="144"/>
      <c r="CXM544" s="75"/>
      <c r="CXN544" s="66"/>
      <c r="CXO544" s="66"/>
      <c r="CXP544" s="79"/>
      <c r="CXQ544" s="109"/>
      <c r="CXR544" s="479"/>
      <c r="CXS544" s="78"/>
      <c r="CXT544" s="144"/>
      <c r="CXU544" s="75"/>
      <c r="CXV544" s="66"/>
      <c r="CXW544" s="66"/>
      <c r="CXX544" s="79"/>
      <c r="CXY544" s="109"/>
      <c r="CXZ544" s="479"/>
      <c r="CYA544" s="78"/>
      <c r="CYB544" s="144"/>
      <c r="CYC544" s="75"/>
      <c r="CYD544" s="66"/>
      <c r="CYE544" s="66"/>
      <c r="CYF544" s="79"/>
      <c r="CYG544" s="109"/>
      <c r="CYH544" s="479"/>
      <c r="CYI544" s="78"/>
      <c r="CYJ544" s="144"/>
      <c r="CYK544" s="75"/>
      <c r="CYL544" s="66"/>
      <c r="CYM544" s="66"/>
      <c r="CYN544" s="79"/>
      <c r="CYO544" s="109"/>
      <c r="CYP544" s="479"/>
      <c r="CYQ544" s="78"/>
      <c r="CYR544" s="144"/>
      <c r="CYS544" s="75"/>
      <c r="CYT544" s="66"/>
      <c r="CYU544" s="66"/>
      <c r="CYV544" s="79"/>
      <c r="CYW544" s="109"/>
      <c r="CYX544" s="479"/>
      <c r="CYY544" s="78"/>
      <c r="CYZ544" s="144"/>
      <c r="CZA544" s="75"/>
      <c r="CZB544" s="66"/>
      <c r="CZC544" s="66"/>
      <c r="CZD544" s="79"/>
      <c r="CZE544" s="109"/>
      <c r="CZF544" s="479"/>
      <c r="CZG544" s="78"/>
      <c r="CZH544" s="144"/>
      <c r="CZI544" s="75"/>
      <c r="CZJ544" s="66"/>
      <c r="CZK544" s="66"/>
      <c r="CZL544" s="79"/>
      <c r="CZM544" s="109"/>
      <c r="CZN544" s="479"/>
      <c r="CZO544" s="78"/>
      <c r="CZP544" s="144"/>
      <c r="CZQ544" s="75"/>
      <c r="CZR544" s="66"/>
      <c r="CZS544" s="66"/>
      <c r="CZT544" s="79"/>
      <c r="CZU544" s="109"/>
      <c r="CZV544" s="479"/>
      <c r="CZW544" s="78"/>
      <c r="CZX544" s="144"/>
      <c r="CZY544" s="75"/>
      <c r="CZZ544" s="66"/>
      <c r="DAA544" s="66"/>
      <c r="DAB544" s="79"/>
      <c r="DAC544" s="109"/>
      <c r="DAD544" s="479"/>
      <c r="DAE544" s="78"/>
      <c r="DAF544" s="144"/>
      <c r="DAG544" s="75"/>
      <c r="DAH544" s="66"/>
      <c r="DAI544" s="66"/>
      <c r="DAJ544" s="79"/>
      <c r="DAK544" s="109"/>
      <c r="DAL544" s="479"/>
      <c r="DAM544" s="78"/>
      <c r="DAN544" s="144"/>
      <c r="DAO544" s="75"/>
      <c r="DAP544" s="66"/>
      <c r="DAQ544" s="66"/>
      <c r="DAR544" s="79"/>
      <c r="DAS544" s="109"/>
      <c r="DAT544" s="479"/>
      <c r="DAU544" s="78"/>
      <c r="DAV544" s="144"/>
      <c r="DAW544" s="75"/>
      <c r="DAX544" s="66"/>
      <c r="DAY544" s="66"/>
      <c r="DAZ544" s="79"/>
      <c r="DBA544" s="109"/>
      <c r="DBB544" s="479"/>
      <c r="DBC544" s="78"/>
      <c r="DBD544" s="144"/>
      <c r="DBE544" s="75"/>
      <c r="DBF544" s="66"/>
      <c r="DBG544" s="66"/>
      <c r="DBH544" s="79"/>
      <c r="DBI544" s="109"/>
      <c r="DBJ544" s="479"/>
      <c r="DBK544" s="78"/>
      <c r="DBL544" s="144"/>
      <c r="DBM544" s="75"/>
      <c r="DBN544" s="66"/>
      <c r="DBO544" s="66"/>
      <c r="DBP544" s="79"/>
      <c r="DBQ544" s="109"/>
      <c r="DBR544" s="479"/>
      <c r="DBS544" s="78"/>
      <c r="DBT544" s="144"/>
      <c r="DBU544" s="75"/>
      <c r="DBV544" s="66"/>
      <c r="DBW544" s="66"/>
      <c r="DBX544" s="79"/>
      <c r="DBY544" s="109"/>
      <c r="DBZ544" s="479"/>
      <c r="DCA544" s="78"/>
      <c r="DCB544" s="144"/>
      <c r="DCC544" s="75"/>
      <c r="DCD544" s="66"/>
      <c r="DCE544" s="66"/>
      <c r="DCF544" s="79"/>
      <c r="DCG544" s="109"/>
      <c r="DCH544" s="479"/>
      <c r="DCI544" s="78"/>
      <c r="DCJ544" s="144"/>
      <c r="DCK544" s="75"/>
      <c r="DCL544" s="66"/>
      <c r="DCM544" s="66"/>
      <c r="DCN544" s="79"/>
      <c r="DCO544" s="109"/>
      <c r="DCP544" s="479"/>
      <c r="DCQ544" s="78"/>
      <c r="DCR544" s="144"/>
      <c r="DCS544" s="75"/>
      <c r="DCT544" s="66"/>
      <c r="DCU544" s="66"/>
      <c r="DCV544" s="79"/>
      <c r="DCW544" s="109"/>
      <c r="DCX544" s="479"/>
      <c r="DCY544" s="78"/>
      <c r="DCZ544" s="144"/>
      <c r="DDA544" s="75"/>
      <c r="DDB544" s="66"/>
      <c r="DDC544" s="66"/>
      <c r="DDD544" s="79"/>
      <c r="DDE544" s="109"/>
      <c r="DDF544" s="479"/>
      <c r="DDG544" s="78"/>
      <c r="DDH544" s="144"/>
      <c r="DDI544" s="75"/>
      <c r="DDJ544" s="66"/>
      <c r="DDK544" s="66"/>
      <c r="DDL544" s="79"/>
      <c r="DDM544" s="109"/>
      <c r="DDN544" s="479"/>
      <c r="DDO544" s="78"/>
      <c r="DDP544" s="144"/>
      <c r="DDQ544" s="75"/>
      <c r="DDR544" s="66"/>
      <c r="DDS544" s="66"/>
      <c r="DDT544" s="79"/>
      <c r="DDU544" s="109"/>
      <c r="DDV544" s="479"/>
      <c r="DDW544" s="78"/>
      <c r="DDX544" s="144"/>
      <c r="DDY544" s="75"/>
      <c r="DDZ544" s="66"/>
      <c r="DEA544" s="66"/>
      <c r="DEB544" s="79"/>
      <c r="DEC544" s="109"/>
      <c r="DED544" s="479"/>
      <c r="DEE544" s="78"/>
      <c r="DEF544" s="144"/>
      <c r="DEG544" s="75"/>
      <c r="DEH544" s="66"/>
      <c r="DEI544" s="66"/>
      <c r="DEJ544" s="79"/>
      <c r="DEK544" s="109"/>
      <c r="DEL544" s="479"/>
      <c r="DEM544" s="78"/>
      <c r="DEN544" s="144"/>
      <c r="DEO544" s="75"/>
      <c r="DEP544" s="66"/>
      <c r="DEQ544" s="66"/>
      <c r="DER544" s="79"/>
      <c r="DES544" s="109"/>
      <c r="DET544" s="479"/>
      <c r="DEU544" s="78"/>
      <c r="DEV544" s="144"/>
      <c r="DEW544" s="75"/>
      <c r="DEX544" s="66"/>
      <c r="DEY544" s="66"/>
      <c r="DEZ544" s="79"/>
      <c r="DFA544" s="109"/>
      <c r="DFB544" s="479"/>
      <c r="DFC544" s="78"/>
      <c r="DFD544" s="144"/>
      <c r="DFE544" s="75"/>
      <c r="DFF544" s="66"/>
      <c r="DFG544" s="66"/>
      <c r="DFH544" s="79"/>
      <c r="DFI544" s="109"/>
      <c r="DFJ544" s="479"/>
      <c r="DFK544" s="78"/>
      <c r="DFL544" s="144"/>
      <c r="DFM544" s="75"/>
      <c r="DFN544" s="66"/>
      <c r="DFO544" s="66"/>
      <c r="DFP544" s="79"/>
      <c r="DFQ544" s="109"/>
      <c r="DFR544" s="479"/>
      <c r="DFS544" s="78"/>
      <c r="DFT544" s="144"/>
      <c r="DFU544" s="75"/>
      <c r="DFV544" s="66"/>
      <c r="DFW544" s="66"/>
      <c r="DFX544" s="79"/>
      <c r="DFY544" s="109"/>
      <c r="DFZ544" s="479"/>
      <c r="DGA544" s="78"/>
      <c r="DGB544" s="144"/>
      <c r="DGC544" s="75"/>
      <c r="DGD544" s="66"/>
      <c r="DGE544" s="66"/>
      <c r="DGF544" s="79"/>
      <c r="DGG544" s="109"/>
      <c r="DGH544" s="479"/>
      <c r="DGI544" s="78"/>
      <c r="DGJ544" s="144"/>
      <c r="DGK544" s="75"/>
      <c r="DGL544" s="66"/>
      <c r="DGM544" s="66"/>
      <c r="DGN544" s="79"/>
      <c r="DGO544" s="109"/>
      <c r="DGP544" s="479"/>
      <c r="DGQ544" s="78"/>
      <c r="DGR544" s="144"/>
      <c r="DGS544" s="75"/>
      <c r="DGT544" s="66"/>
      <c r="DGU544" s="66"/>
      <c r="DGV544" s="79"/>
      <c r="DGW544" s="109"/>
      <c r="DGX544" s="479"/>
      <c r="DGY544" s="78"/>
      <c r="DGZ544" s="144"/>
      <c r="DHA544" s="75"/>
      <c r="DHB544" s="66"/>
      <c r="DHC544" s="66"/>
      <c r="DHD544" s="79"/>
      <c r="DHE544" s="109"/>
      <c r="DHF544" s="479"/>
      <c r="DHG544" s="78"/>
      <c r="DHH544" s="144"/>
      <c r="DHI544" s="75"/>
      <c r="DHJ544" s="66"/>
      <c r="DHK544" s="66"/>
      <c r="DHL544" s="79"/>
      <c r="DHM544" s="109"/>
      <c r="DHN544" s="479"/>
      <c r="DHO544" s="78"/>
      <c r="DHP544" s="144"/>
      <c r="DHQ544" s="75"/>
      <c r="DHR544" s="66"/>
      <c r="DHS544" s="66"/>
      <c r="DHT544" s="79"/>
      <c r="DHU544" s="109"/>
      <c r="DHV544" s="479"/>
      <c r="DHW544" s="78"/>
      <c r="DHX544" s="144"/>
      <c r="DHY544" s="75"/>
      <c r="DHZ544" s="66"/>
      <c r="DIA544" s="66"/>
      <c r="DIB544" s="79"/>
      <c r="DIC544" s="109"/>
      <c r="DID544" s="479"/>
      <c r="DIE544" s="78"/>
      <c r="DIF544" s="144"/>
      <c r="DIG544" s="75"/>
      <c r="DIH544" s="66"/>
      <c r="DII544" s="66"/>
      <c r="DIJ544" s="79"/>
      <c r="DIK544" s="109"/>
      <c r="DIL544" s="479"/>
      <c r="DIM544" s="78"/>
      <c r="DIN544" s="144"/>
      <c r="DIO544" s="75"/>
      <c r="DIP544" s="66"/>
      <c r="DIQ544" s="66"/>
      <c r="DIR544" s="79"/>
      <c r="DIS544" s="109"/>
      <c r="DIT544" s="479"/>
      <c r="DIU544" s="78"/>
      <c r="DIV544" s="144"/>
      <c r="DIW544" s="75"/>
      <c r="DIX544" s="66"/>
      <c r="DIY544" s="66"/>
      <c r="DIZ544" s="79"/>
      <c r="DJA544" s="109"/>
      <c r="DJB544" s="479"/>
      <c r="DJC544" s="78"/>
      <c r="DJD544" s="144"/>
      <c r="DJE544" s="75"/>
      <c r="DJF544" s="66"/>
      <c r="DJG544" s="66"/>
      <c r="DJH544" s="79"/>
      <c r="DJI544" s="109"/>
      <c r="DJJ544" s="479"/>
      <c r="DJK544" s="78"/>
      <c r="DJL544" s="144"/>
      <c r="DJM544" s="75"/>
      <c r="DJN544" s="66"/>
      <c r="DJO544" s="66"/>
      <c r="DJP544" s="79"/>
      <c r="DJQ544" s="109"/>
      <c r="DJR544" s="479"/>
      <c r="DJS544" s="78"/>
      <c r="DJT544" s="144"/>
      <c r="DJU544" s="75"/>
      <c r="DJV544" s="66"/>
      <c r="DJW544" s="66"/>
      <c r="DJX544" s="79"/>
      <c r="DJY544" s="109"/>
      <c r="DJZ544" s="479"/>
      <c r="DKA544" s="78"/>
      <c r="DKB544" s="144"/>
      <c r="DKC544" s="75"/>
      <c r="DKD544" s="66"/>
      <c r="DKE544" s="66"/>
      <c r="DKF544" s="79"/>
      <c r="DKG544" s="109"/>
      <c r="DKH544" s="479"/>
      <c r="DKI544" s="78"/>
      <c r="DKJ544" s="144"/>
      <c r="DKK544" s="75"/>
      <c r="DKL544" s="66"/>
      <c r="DKM544" s="66"/>
      <c r="DKN544" s="79"/>
      <c r="DKO544" s="109"/>
      <c r="DKP544" s="479"/>
      <c r="DKQ544" s="78"/>
      <c r="DKR544" s="144"/>
      <c r="DKS544" s="75"/>
      <c r="DKT544" s="66"/>
      <c r="DKU544" s="66"/>
      <c r="DKV544" s="79"/>
      <c r="DKW544" s="109"/>
      <c r="DKX544" s="479"/>
      <c r="DKY544" s="78"/>
      <c r="DKZ544" s="144"/>
      <c r="DLA544" s="75"/>
      <c r="DLB544" s="66"/>
      <c r="DLC544" s="66"/>
      <c r="DLD544" s="79"/>
      <c r="DLE544" s="109"/>
      <c r="DLF544" s="479"/>
      <c r="DLG544" s="78"/>
      <c r="DLH544" s="144"/>
      <c r="DLI544" s="75"/>
      <c r="DLJ544" s="66"/>
      <c r="DLK544" s="66"/>
      <c r="DLL544" s="79"/>
      <c r="DLM544" s="109"/>
      <c r="DLN544" s="479"/>
      <c r="DLO544" s="78"/>
      <c r="DLP544" s="144"/>
      <c r="DLQ544" s="75"/>
      <c r="DLR544" s="66"/>
      <c r="DLS544" s="66"/>
      <c r="DLT544" s="79"/>
      <c r="DLU544" s="109"/>
      <c r="DLV544" s="479"/>
      <c r="DLW544" s="78"/>
      <c r="DLX544" s="144"/>
      <c r="DLY544" s="75"/>
      <c r="DLZ544" s="66"/>
      <c r="DMA544" s="66"/>
      <c r="DMB544" s="79"/>
      <c r="DMC544" s="109"/>
      <c r="DMD544" s="479"/>
      <c r="DME544" s="78"/>
      <c r="DMF544" s="144"/>
      <c r="DMG544" s="75"/>
      <c r="DMH544" s="66"/>
      <c r="DMI544" s="66"/>
      <c r="DMJ544" s="79"/>
      <c r="DMK544" s="109"/>
      <c r="DML544" s="479"/>
      <c r="DMM544" s="78"/>
      <c r="DMN544" s="144"/>
      <c r="DMO544" s="75"/>
      <c r="DMP544" s="66"/>
      <c r="DMQ544" s="66"/>
      <c r="DMR544" s="79"/>
      <c r="DMS544" s="109"/>
      <c r="DMT544" s="479"/>
      <c r="DMU544" s="78"/>
      <c r="DMV544" s="144"/>
      <c r="DMW544" s="75"/>
      <c r="DMX544" s="66"/>
      <c r="DMY544" s="66"/>
      <c r="DMZ544" s="79"/>
      <c r="DNA544" s="109"/>
      <c r="DNB544" s="479"/>
      <c r="DNC544" s="78"/>
      <c r="DND544" s="144"/>
      <c r="DNE544" s="75"/>
      <c r="DNF544" s="66"/>
      <c r="DNG544" s="66"/>
      <c r="DNH544" s="79"/>
      <c r="DNI544" s="109"/>
      <c r="DNJ544" s="479"/>
      <c r="DNK544" s="78"/>
      <c r="DNL544" s="144"/>
      <c r="DNM544" s="75"/>
      <c r="DNN544" s="66"/>
      <c r="DNO544" s="66"/>
      <c r="DNP544" s="79"/>
      <c r="DNQ544" s="109"/>
      <c r="DNR544" s="479"/>
      <c r="DNS544" s="78"/>
      <c r="DNT544" s="144"/>
      <c r="DNU544" s="75"/>
      <c r="DNV544" s="66"/>
      <c r="DNW544" s="66"/>
      <c r="DNX544" s="79"/>
      <c r="DNY544" s="109"/>
      <c r="DNZ544" s="479"/>
      <c r="DOA544" s="78"/>
      <c r="DOB544" s="144"/>
      <c r="DOC544" s="75"/>
      <c r="DOD544" s="66"/>
      <c r="DOE544" s="66"/>
      <c r="DOF544" s="79"/>
      <c r="DOG544" s="109"/>
      <c r="DOH544" s="479"/>
      <c r="DOI544" s="78"/>
      <c r="DOJ544" s="144"/>
      <c r="DOK544" s="75"/>
      <c r="DOL544" s="66"/>
      <c r="DOM544" s="66"/>
      <c r="DON544" s="79"/>
      <c r="DOO544" s="109"/>
      <c r="DOP544" s="479"/>
      <c r="DOQ544" s="78"/>
      <c r="DOR544" s="144"/>
      <c r="DOS544" s="75"/>
      <c r="DOT544" s="66"/>
      <c r="DOU544" s="66"/>
      <c r="DOV544" s="79"/>
      <c r="DOW544" s="109"/>
      <c r="DOX544" s="479"/>
      <c r="DOY544" s="78"/>
      <c r="DOZ544" s="144"/>
      <c r="DPA544" s="75"/>
      <c r="DPB544" s="66"/>
      <c r="DPC544" s="66"/>
      <c r="DPD544" s="79"/>
      <c r="DPE544" s="109"/>
      <c r="DPF544" s="479"/>
      <c r="DPG544" s="78"/>
      <c r="DPH544" s="144"/>
      <c r="DPI544" s="75"/>
      <c r="DPJ544" s="66"/>
      <c r="DPK544" s="66"/>
      <c r="DPL544" s="79"/>
      <c r="DPM544" s="109"/>
      <c r="DPN544" s="479"/>
      <c r="DPO544" s="78"/>
      <c r="DPP544" s="144"/>
      <c r="DPQ544" s="75"/>
      <c r="DPR544" s="66"/>
      <c r="DPS544" s="66"/>
      <c r="DPT544" s="79"/>
      <c r="DPU544" s="109"/>
      <c r="DPV544" s="479"/>
      <c r="DPW544" s="78"/>
      <c r="DPX544" s="144"/>
      <c r="DPY544" s="75"/>
      <c r="DPZ544" s="66"/>
      <c r="DQA544" s="66"/>
      <c r="DQB544" s="79"/>
      <c r="DQC544" s="109"/>
      <c r="DQD544" s="479"/>
      <c r="DQE544" s="78"/>
      <c r="DQF544" s="144"/>
      <c r="DQG544" s="75"/>
      <c r="DQH544" s="66"/>
      <c r="DQI544" s="66"/>
      <c r="DQJ544" s="79"/>
      <c r="DQK544" s="109"/>
      <c r="DQL544" s="479"/>
      <c r="DQM544" s="78"/>
      <c r="DQN544" s="144"/>
      <c r="DQO544" s="75"/>
      <c r="DQP544" s="66"/>
      <c r="DQQ544" s="66"/>
      <c r="DQR544" s="79"/>
      <c r="DQS544" s="109"/>
      <c r="DQT544" s="479"/>
      <c r="DQU544" s="78"/>
      <c r="DQV544" s="144"/>
      <c r="DQW544" s="75"/>
      <c r="DQX544" s="66"/>
      <c r="DQY544" s="66"/>
      <c r="DQZ544" s="79"/>
      <c r="DRA544" s="109"/>
      <c r="DRB544" s="479"/>
      <c r="DRC544" s="78"/>
      <c r="DRD544" s="144"/>
      <c r="DRE544" s="75"/>
      <c r="DRF544" s="66"/>
      <c r="DRG544" s="66"/>
      <c r="DRH544" s="79"/>
      <c r="DRI544" s="109"/>
      <c r="DRJ544" s="479"/>
      <c r="DRK544" s="78"/>
      <c r="DRL544" s="144"/>
      <c r="DRM544" s="75"/>
      <c r="DRN544" s="66"/>
      <c r="DRO544" s="66"/>
      <c r="DRP544" s="79"/>
      <c r="DRQ544" s="109"/>
      <c r="DRR544" s="479"/>
      <c r="DRS544" s="78"/>
      <c r="DRT544" s="144"/>
      <c r="DRU544" s="75"/>
      <c r="DRV544" s="66"/>
      <c r="DRW544" s="66"/>
      <c r="DRX544" s="79"/>
      <c r="DRY544" s="109"/>
      <c r="DRZ544" s="479"/>
      <c r="DSA544" s="78"/>
      <c r="DSB544" s="144"/>
      <c r="DSC544" s="75"/>
      <c r="DSD544" s="66"/>
      <c r="DSE544" s="66"/>
      <c r="DSF544" s="79"/>
      <c r="DSG544" s="109"/>
      <c r="DSH544" s="479"/>
      <c r="DSI544" s="78"/>
      <c r="DSJ544" s="144"/>
      <c r="DSK544" s="75"/>
      <c r="DSL544" s="66"/>
      <c r="DSM544" s="66"/>
      <c r="DSN544" s="79"/>
      <c r="DSO544" s="109"/>
      <c r="DSP544" s="479"/>
      <c r="DSQ544" s="78"/>
      <c r="DSR544" s="144"/>
      <c r="DSS544" s="75"/>
      <c r="DST544" s="66"/>
      <c r="DSU544" s="66"/>
      <c r="DSV544" s="79"/>
      <c r="DSW544" s="109"/>
      <c r="DSX544" s="479"/>
      <c r="DSY544" s="78"/>
      <c r="DSZ544" s="144"/>
      <c r="DTA544" s="75"/>
      <c r="DTB544" s="66"/>
      <c r="DTC544" s="66"/>
      <c r="DTD544" s="79"/>
      <c r="DTE544" s="109"/>
      <c r="DTF544" s="479"/>
      <c r="DTG544" s="78"/>
      <c r="DTH544" s="144"/>
      <c r="DTI544" s="75"/>
      <c r="DTJ544" s="66"/>
      <c r="DTK544" s="66"/>
      <c r="DTL544" s="79"/>
      <c r="DTM544" s="109"/>
      <c r="DTN544" s="479"/>
      <c r="DTO544" s="78"/>
      <c r="DTP544" s="144"/>
      <c r="DTQ544" s="75"/>
      <c r="DTR544" s="66"/>
      <c r="DTS544" s="66"/>
      <c r="DTT544" s="79"/>
      <c r="DTU544" s="109"/>
      <c r="DTV544" s="479"/>
      <c r="DTW544" s="78"/>
      <c r="DTX544" s="144"/>
      <c r="DTY544" s="75"/>
      <c r="DTZ544" s="66"/>
      <c r="DUA544" s="66"/>
      <c r="DUB544" s="79"/>
      <c r="DUC544" s="109"/>
      <c r="DUD544" s="479"/>
      <c r="DUE544" s="78"/>
      <c r="DUF544" s="144"/>
      <c r="DUG544" s="75"/>
      <c r="DUH544" s="66"/>
      <c r="DUI544" s="66"/>
      <c r="DUJ544" s="79"/>
      <c r="DUK544" s="109"/>
      <c r="DUL544" s="479"/>
      <c r="DUM544" s="78"/>
      <c r="DUN544" s="144"/>
      <c r="DUO544" s="75"/>
      <c r="DUP544" s="66"/>
      <c r="DUQ544" s="66"/>
      <c r="DUR544" s="79"/>
      <c r="DUS544" s="109"/>
      <c r="DUT544" s="479"/>
      <c r="DUU544" s="78"/>
      <c r="DUV544" s="144"/>
      <c r="DUW544" s="75"/>
      <c r="DUX544" s="66"/>
      <c r="DUY544" s="66"/>
      <c r="DUZ544" s="79"/>
      <c r="DVA544" s="109"/>
      <c r="DVB544" s="479"/>
      <c r="DVC544" s="78"/>
      <c r="DVD544" s="144"/>
      <c r="DVE544" s="75"/>
      <c r="DVF544" s="66"/>
      <c r="DVG544" s="66"/>
      <c r="DVH544" s="79"/>
      <c r="DVI544" s="109"/>
      <c r="DVJ544" s="479"/>
      <c r="DVK544" s="78"/>
      <c r="DVL544" s="144"/>
      <c r="DVM544" s="75"/>
      <c r="DVN544" s="66"/>
      <c r="DVO544" s="66"/>
      <c r="DVP544" s="79"/>
      <c r="DVQ544" s="109"/>
      <c r="DVR544" s="479"/>
      <c r="DVS544" s="78"/>
      <c r="DVT544" s="144"/>
      <c r="DVU544" s="75"/>
      <c r="DVV544" s="66"/>
      <c r="DVW544" s="66"/>
      <c r="DVX544" s="79"/>
      <c r="DVY544" s="109"/>
      <c r="DVZ544" s="479"/>
      <c r="DWA544" s="78"/>
      <c r="DWB544" s="144"/>
      <c r="DWC544" s="75"/>
      <c r="DWD544" s="66"/>
      <c r="DWE544" s="66"/>
      <c r="DWF544" s="79"/>
      <c r="DWG544" s="109"/>
      <c r="DWH544" s="479"/>
      <c r="DWI544" s="78"/>
      <c r="DWJ544" s="144"/>
      <c r="DWK544" s="75"/>
      <c r="DWL544" s="66"/>
      <c r="DWM544" s="66"/>
      <c r="DWN544" s="79"/>
      <c r="DWO544" s="109"/>
      <c r="DWP544" s="479"/>
      <c r="DWQ544" s="78"/>
      <c r="DWR544" s="144"/>
      <c r="DWS544" s="75"/>
      <c r="DWT544" s="66"/>
      <c r="DWU544" s="66"/>
      <c r="DWV544" s="79"/>
      <c r="DWW544" s="109"/>
      <c r="DWX544" s="479"/>
      <c r="DWY544" s="78"/>
      <c r="DWZ544" s="144"/>
      <c r="DXA544" s="75"/>
      <c r="DXB544" s="66"/>
      <c r="DXC544" s="66"/>
      <c r="DXD544" s="79"/>
      <c r="DXE544" s="109"/>
      <c r="DXF544" s="479"/>
      <c r="DXG544" s="78"/>
      <c r="DXH544" s="144"/>
      <c r="DXI544" s="75"/>
      <c r="DXJ544" s="66"/>
      <c r="DXK544" s="66"/>
      <c r="DXL544" s="79"/>
      <c r="DXM544" s="109"/>
      <c r="DXN544" s="479"/>
      <c r="DXO544" s="78"/>
      <c r="DXP544" s="144"/>
      <c r="DXQ544" s="75"/>
      <c r="DXR544" s="66"/>
      <c r="DXS544" s="66"/>
      <c r="DXT544" s="79"/>
      <c r="DXU544" s="109"/>
      <c r="DXV544" s="479"/>
      <c r="DXW544" s="78"/>
      <c r="DXX544" s="144"/>
      <c r="DXY544" s="75"/>
      <c r="DXZ544" s="66"/>
      <c r="DYA544" s="66"/>
      <c r="DYB544" s="79"/>
      <c r="DYC544" s="109"/>
      <c r="DYD544" s="479"/>
      <c r="DYE544" s="78"/>
      <c r="DYF544" s="144"/>
      <c r="DYG544" s="75"/>
      <c r="DYH544" s="66"/>
      <c r="DYI544" s="66"/>
      <c r="DYJ544" s="79"/>
      <c r="DYK544" s="109"/>
      <c r="DYL544" s="479"/>
      <c r="DYM544" s="78"/>
      <c r="DYN544" s="144"/>
      <c r="DYO544" s="75"/>
      <c r="DYP544" s="66"/>
      <c r="DYQ544" s="66"/>
      <c r="DYR544" s="79"/>
      <c r="DYS544" s="109"/>
      <c r="DYT544" s="479"/>
      <c r="DYU544" s="78"/>
      <c r="DYV544" s="144"/>
      <c r="DYW544" s="75"/>
      <c r="DYX544" s="66"/>
      <c r="DYY544" s="66"/>
      <c r="DYZ544" s="79"/>
      <c r="DZA544" s="109"/>
      <c r="DZB544" s="479"/>
      <c r="DZC544" s="78"/>
      <c r="DZD544" s="144"/>
      <c r="DZE544" s="75"/>
      <c r="DZF544" s="66"/>
      <c r="DZG544" s="66"/>
      <c r="DZH544" s="79"/>
      <c r="DZI544" s="109"/>
      <c r="DZJ544" s="479"/>
      <c r="DZK544" s="78"/>
      <c r="DZL544" s="144"/>
      <c r="DZM544" s="75"/>
      <c r="DZN544" s="66"/>
      <c r="DZO544" s="66"/>
      <c r="DZP544" s="79"/>
      <c r="DZQ544" s="109"/>
      <c r="DZR544" s="479"/>
      <c r="DZS544" s="78"/>
      <c r="DZT544" s="144"/>
      <c r="DZU544" s="75"/>
      <c r="DZV544" s="66"/>
      <c r="DZW544" s="66"/>
      <c r="DZX544" s="79"/>
      <c r="DZY544" s="109"/>
      <c r="DZZ544" s="479"/>
      <c r="EAA544" s="78"/>
      <c r="EAB544" s="144"/>
      <c r="EAC544" s="75"/>
      <c r="EAD544" s="66"/>
      <c r="EAE544" s="66"/>
      <c r="EAF544" s="79"/>
      <c r="EAG544" s="109"/>
      <c r="EAH544" s="479"/>
      <c r="EAI544" s="78"/>
      <c r="EAJ544" s="144"/>
      <c r="EAK544" s="75"/>
      <c r="EAL544" s="66"/>
      <c r="EAM544" s="66"/>
      <c r="EAN544" s="79"/>
      <c r="EAO544" s="109"/>
      <c r="EAP544" s="479"/>
      <c r="EAQ544" s="78"/>
      <c r="EAR544" s="144"/>
      <c r="EAS544" s="75"/>
      <c r="EAT544" s="66"/>
      <c r="EAU544" s="66"/>
      <c r="EAV544" s="79"/>
      <c r="EAW544" s="109"/>
      <c r="EAX544" s="479"/>
      <c r="EAY544" s="78"/>
      <c r="EAZ544" s="144"/>
      <c r="EBA544" s="75"/>
      <c r="EBB544" s="66"/>
      <c r="EBC544" s="66"/>
      <c r="EBD544" s="79"/>
      <c r="EBE544" s="109"/>
      <c r="EBF544" s="479"/>
      <c r="EBG544" s="78"/>
      <c r="EBH544" s="144"/>
      <c r="EBI544" s="75"/>
      <c r="EBJ544" s="66"/>
      <c r="EBK544" s="66"/>
      <c r="EBL544" s="79"/>
      <c r="EBM544" s="109"/>
      <c r="EBN544" s="479"/>
      <c r="EBO544" s="78"/>
      <c r="EBP544" s="144"/>
      <c r="EBQ544" s="75"/>
      <c r="EBR544" s="66"/>
      <c r="EBS544" s="66"/>
      <c r="EBT544" s="79"/>
      <c r="EBU544" s="109"/>
      <c r="EBV544" s="479"/>
      <c r="EBW544" s="78"/>
      <c r="EBX544" s="144"/>
      <c r="EBY544" s="75"/>
      <c r="EBZ544" s="66"/>
      <c r="ECA544" s="66"/>
      <c r="ECB544" s="79"/>
      <c r="ECC544" s="109"/>
      <c r="ECD544" s="479"/>
      <c r="ECE544" s="78"/>
      <c r="ECF544" s="144"/>
      <c r="ECG544" s="75"/>
      <c r="ECH544" s="66"/>
      <c r="ECI544" s="66"/>
      <c r="ECJ544" s="79"/>
      <c r="ECK544" s="109"/>
      <c r="ECL544" s="479"/>
      <c r="ECM544" s="78"/>
      <c r="ECN544" s="144"/>
      <c r="ECO544" s="75"/>
      <c r="ECP544" s="66"/>
      <c r="ECQ544" s="66"/>
      <c r="ECR544" s="79"/>
      <c r="ECS544" s="109"/>
      <c r="ECT544" s="479"/>
      <c r="ECU544" s="78"/>
      <c r="ECV544" s="144"/>
      <c r="ECW544" s="75"/>
      <c r="ECX544" s="66"/>
      <c r="ECY544" s="66"/>
      <c r="ECZ544" s="79"/>
      <c r="EDA544" s="109"/>
      <c r="EDB544" s="479"/>
      <c r="EDC544" s="78"/>
      <c r="EDD544" s="144"/>
      <c r="EDE544" s="75"/>
      <c r="EDF544" s="66"/>
      <c r="EDG544" s="66"/>
      <c r="EDH544" s="79"/>
      <c r="EDI544" s="109"/>
      <c r="EDJ544" s="479"/>
      <c r="EDK544" s="78"/>
      <c r="EDL544" s="144"/>
      <c r="EDM544" s="75"/>
      <c r="EDN544" s="66"/>
      <c r="EDO544" s="66"/>
      <c r="EDP544" s="79"/>
      <c r="EDQ544" s="109"/>
      <c r="EDR544" s="479"/>
      <c r="EDS544" s="78"/>
      <c r="EDT544" s="144"/>
      <c r="EDU544" s="75"/>
      <c r="EDV544" s="66"/>
      <c r="EDW544" s="66"/>
      <c r="EDX544" s="79"/>
      <c r="EDY544" s="109"/>
      <c r="EDZ544" s="479"/>
      <c r="EEA544" s="78"/>
      <c r="EEB544" s="144"/>
      <c r="EEC544" s="75"/>
      <c r="EED544" s="66"/>
      <c r="EEE544" s="66"/>
      <c r="EEF544" s="79"/>
      <c r="EEG544" s="109"/>
      <c r="EEH544" s="479"/>
      <c r="EEI544" s="78"/>
      <c r="EEJ544" s="144"/>
      <c r="EEK544" s="75"/>
      <c r="EEL544" s="66"/>
      <c r="EEM544" s="66"/>
      <c r="EEN544" s="79"/>
      <c r="EEO544" s="109"/>
      <c r="EEP544" s="479"/>
      <c r="EEQ544" s="78"/>
      <c r="EER544" s="144"/>
      <c r="EES544" s="75"/>
      <c r="EET544" s="66"/>
      <c r="EEU544" s="66"/>
      <c r="EEV544" s="79"/>
      <c r="EEW544" s="109"/>
      <c r="EEX544" s="479"/>
      <c r="EEY544" s="78"/>
      <c r="EEZ544" s="144"/>
      <c r="EFA544" s="75"/>
      <c r="EFB544" s="66"/>
      <c r="EFC544" s="66"/>
      <c r="EFD544" s="79"/>
      <c r="EFE544" s="109"/>
      <c r="EFF544" s="479"/>
      <c r="EFG544" s="78"/>
      <c r="EFH544" s="144"/>
      <c r="EFI544" s="75"/>
      <c r="EFJ544" s="66"/>
      <c r="EFK544" s="66"/>
      <c r="EFL544" s="79"/>
      <c r="EFM544" s="109"/>
      <c r="EFN544" s="479"/>
      <c r="EFO544" s="78"/>
      <c r="EFP544" s="144"/>
      <c r="EFQ544" s="75"/>
      <c r="EFR544" s="66"/>
      <c r="EFS544" s="66"/>
      <c r="EFT544" s="79"/>
      <c r="EFU544" s="109"/>
      <c r="EFV544" s="479"/>
      <c r="EFW544" s="78"/>
      <c r="EFX544" s="144"/>
      <c r="EFY544" s="75"/>
      <c r="EFZ544" s="66"/>
      <c r="EGA544" s="66"/>
      <c r="EGB544" s="79"/>
      <c r="EGC544" s="109"/>
      <c r="EGD544" s="479"/>
      <c r="EGE544" s="78"/>
      <c r="EGF544" s="144"/>
      <c r="EGG544" s="75"/>
      <c r="EGH544" s="66"/>
      <c r="EGI544" s="66"/>
      <c r="EGJ544" s="79"/>
      <c r="EGK544" s="109"/>
      <c r="EGL544" s="479"/>
      <c r="EGM544" s="78"/>
      <c r="EGN544" s="144"/>
      <c r="EGO544" s="75"/>
      <c r="EGP544" s="66"/>
      <c r="EGQ544" s="66"/>
      <c r="EGR544" s="79"/>
      <c r="EGS544" s="109"/>
      <c r="EGT544" s="479"/>
      <c r="EGU544" s="78"/>
      <c r="EGV544" s="144"/>
      <c r="EGW544" s="75"/>
      <c r="EGX544" s="66"/>
      <c r="EGY544" s="66"/>
      <c r="EGZ544" s="79"/>
      <c r="EHA544" s="109"/>
      <c r="EHB544" s="479"/>
      <c r="EHC544" s="78"/>
      <c r="EHD544" s="144"/>
      <c r="EHE544" s="75"/>
      <c r="EHF544" s="66"/>
      <c r="EHG544" s="66"/>
      <c r="EHH544" s="79"/>
      <c r="EHI544" s="109"/>
      <c r="EHJ544" s="479"/>
      <c r="EHK544" s="78"/>
      <c r="EHL544" s="144"/>
      <c r="EHM544" s="75"/>
      <c r="EHN544" s="66"/>
      <c r="EHO544" s="66"/>
      <c r="EHP544" s="79"/>
      <c r="EHQ544" s="109"/>
      <c r="EHR544" s="479"/>
      <c r="EHS544" s="78"/>
      <c r="EHT544" s="144"/>
      <c r="EHU544" s="75"/>
      <c r="EHV544" s="66"/>
      <c r="EHW544" s="66"/>
      <c r="EHX544" s="79"/>
      <c r="EHY544" s="109"/>
      <c r="EHZ544" s="479"/>
      <c r="EIA544" s="78"/>
      <c r="EIB544" s="144"/>
      <c r="EIC544" s="75"/>
      <c r="EID544" s="66"/>
      <c r="EIE544" s="66"/>
      <c r="EIF544" s="79"/>
      <c r="EIG544" s="109"/>
      <c r="EIH544" s="479"/>
      <c r="EII544" s="78"/>
      <c r="EIJ544" s="144"/>
      <c r="EIK544" s="75"/>
      <c r="EIL544" s="66"/>
      <c r="EIM544" s="66"/>
      <c r="EIN544" s="79"/>
      <c r="EIO544" s="109"/>
      <c r="EIP544" s="479"/>
      <c r="EIQ544" s="78"/>
      <c r="EIR544" s="144"/>
      <c r="EIS544" s="75"/>
      <c r="EIT544" s="66"/>
      <c r="EIU544" s="66"/>
      <c r="EIV544" s="79"/>
      <c r="EIW544" s="109"/>
      <c r="EIX544" s="479"/>
      <c r="EIY544" s="78"/>
      <c r="EIZ544" s="144"/>
      <c r="EJA544" s="75"/>
      <c r="EJB544" s="66"/>
      <c r="EJC544" s="66"/>
      <c r="EJD544" s="79"/>
      <c r="EJE544" s="109"/>
      <c r="EJF544" s="479"/>
      <c r="EJG544" s="78"/>
      <c r="EJH544" s="144"/>
      <c r="EJI544" s="75"/>
      <c r="EJJ544" s="66"/>
      <c r="EJK544" s="66"/>
      <c r="EJL544" s="79"/>
      <c r="EJM544" s="109"/>
      <c r="EJN544" s="479"/>
      <c r="EJO544" s="78"/>
      <c r="EJP544" s="144"/>
      <c r="EJQ544" s="75"/>
      <c r="EJR544" s="66"/>
      <c r="EJS544" s="66"/>
      <c r="EJT544" s="79"/>
      <c r="EJU544" s="109"/>
      <c r="EJV544" s="479"/>
      <c r="EJW544" s="78"/>
      <c r="EJX544" s="144"/>
      <c r="EJY544" s="75"/>
      <c r="EJZ544" s="66"/>
      <c r="EKA544" s="66"/>
      <c r="EKB544" s="79"/>
      <c r="EKC544" s="109"/>
      <c r="EKD544" s="479"/>
      <c r="EKE544" s="78"/>
      <c r="EKF544" s="144"/>
      <c r="EKG544" s="75"/>
      <c r="EKH544" s="66"/>
      <c r="EKI544" s="66"/>
      <c r="EKJ544" s="79"/>
      <c r="EKK544" s="109"/>
      <c r="EKL544" s="479"/>
      <c r="EKM544" s="78"/>
      <c r="EKN544" s="144"/>
      <c r="EKO544" s="75"/>
      <c r="EKP544" s="66"/>
      <c r="EKQ544" s="66"/>
      <c r="EKR544" s="79"/>
      <c r="EKS544" s="109"/>
      <c r="EKT544" s="479"/>
      <c r="EKU544" s="78"/>
      <c r="EKV544" s="144"/>
      <c r="EKW544" s="75"/>
      <c r="EKX544" s="66"/>
      <c r="EKY544" s="66"/>
      <c r="EKZ544" s="79"/>
      <c r="ELA544" s="109"/>
      <c r="ELB544" s="479"/>
      <c r="ELC544" s="78"/>
      <c r="ELD544" s="144"/>
      <c r="ELE544" s="75"/>
      <c r="ELF544" s="66"/>
      <c r="ELG544" s="66"/>
      <c r="ELH544" s="79"/>
      <c r="ELI544" s="109"/>
      <c r="ELJ544" s="479"/>
      <c r="ELK544" s="78"/>
      <c r="ELL544" s="144"/>
      <c r="ELM544" s="75"/>
      <c r="ELN544" s="66"/>
      <c r="ELO544" s="66"/>
      <c r="ELP544" s="79"/>
      <c r="ELQ544" s="109"/>
      <c r="ELR544" s="479"/>
      <c r="ELS544" s="78"/>
      <c r="ELT544" s="144"/>
      <c r="ELU544" s="75"/>
      <c r="ELV544" s="66"/>
      <c r="ELW544" s="66"/>
      <c r="ELX544" s="79"/>
      <c r="ELY544" s="109"/>
      <c r="ELZ544" s="479"/>
      <c r="EMA544" s="78"/>
      <c r="EMB544" s="144"/>
      <c r="EMC544" s="75"/>
      <c r="EMD544" s="66"/>
      <c r="EME544" s="66"/>
      <c r="EMF544" s="79"/>
      <c r="EMG544" s="109"/>
      <c r="EMH544" s="479"/>
      <c r="EMI544" s="78"/>
      <c r="EMJ544" s="144"/>
      <c r="EMK544" s="75"/>
      <c r="EML544" s="66"/>
      <c r="EMM544" s="66"/>
      <c r="EMN544" s="79"/>
      <c r="EMO544" s="109"/>
      <c r="EMP544" s="479"/>
      <c r="EMQ544" s="78"/>
      <c r="EMR544" s="144"/>
      <c r="EMS544" s="75"/>
      <c r="EMT544" s="66"/>
      <c r="EMU544" s="66"/>
      <c r="EMV544" s="79"/>
      <c r="EMW544" s="109"/>
      <c r="EMX544" s="479"/>
      <c r="EMY544" s="78"/>
      <c r="EMZ544" s="144"/>
      <c r="ENA544" s="75"/>
      <c r="ENB544" s="66"/>
      <c r="ENC544" s="66"/>
      <c r="END544" s="79"/>
      <c r="ENE544" s="109"/>
      <c r="ENF544" s="479"/>
      <c r="ENG544" s="78"/>
      <c r="ENH544" s="144"/>
      <c r="ENI544" s="75"/>
      <c r="ENJ544" s="66"/>
      <c r="ENK544" s="66"/>
      <c r="ENL544" s="79"/>
      <c r="ENM544" s="109"/>
      <c r="ENN544" s="479"/>
      <c r="ENO544" s="78"/>
      <c r="ENP544" s="144"/>
      <c r="ENQ544" s="75"/>
      <c r="ENR544" s="66"/>
      <c r="ENS544" s="66"/>
      <c r="ENT544" s="79"/>
      <c r="ENU544" s="109"/>
      <c r="ENV544" s="479"/>
      <c r="ENW544" s="78"/>
      <c r="ENX544" s="144"/>
      <c r="ENY544" s="75"/>
      <c r="ENZ544" s="66"/>
      <c r="EOA544" s="66"/>
      <c r="EOB544" s="79"/>
      <c r="EOC544" s="109"/>
      <c r="EOD544" s="479"/>
      <c r="EOE544" s="78"/>
      <c r="EOF544" s="144"/>
      <c r="EOG544" s="75"/>
      <c r="EOH544" s="66"/>
      <c r="EOI544" s="66"/>
      <c r="EOJ544" s="79"/>
      <c r="EOK544" s="109"/>
      <c r="EOL544" s="479"/>
      <c r="EOM544" s="78"/>
      <c r="EON544" s="144"/>
      <c r="EOO544" s="75"/>
      <c r="EOP544" s="66"/>
      <c r="EOQ544" s="66"/>
      <c r="EOR544" s="79"/>
      <c r="EOS544" s="109"/>
      <c r="EOT544" s="479"/>
      <c r="EOU544" s="78"/>
      <c r="EOV544" s="144"/>
      <c r="EOW544" s="75"/>
      <c r="EOX544" s="66"/>
      <c r="EOY544" s="66"/>
      <c r="EOZ544" s="79"/>
      <c r="EPA544" s="109"/>
      <c r="EPB544" s="479"/>
      <c r="EPC544" s="78"/>
      <c r="EPD544" s="144"/>
      <c r="EPE544" s="75"/>
      <c r="EPF544" s="66"/>
      <c r="EPG544" s="66"/>
      <c r="EPH544" s="79"/>
      <c r="EPI544" s="109"/>
      <c r="EPJ544" s="479"/>
      <c r="EPK544" s="78"/>
      <c r="EPL544" s="144"/>
      <c r="EPM544" s="75"/>
      <c r="EPN544" s="66"/>
      <c r="EPO544" s="66"/>
      <c r="EPP544" s="79"/>
      <c r="EPQ544" s="109"/>
      <c r="EPR544" s="479"/>
      <c r="EPS544" s="78"/>
      <c r="EPT544" s="144"/>
      <c r="EPU544" s="75"/>
      <c r="EPV544" s="66"/>
      <c r="EPW544" s="66"/>
      <c r="EPX544" s="79"/>
      <c r="EPY544" s="109"/>
      <c r="EPZ544" s="479"/>
      <c r="EQA544" s="78"/>
      <c r="EQB544" s="144"/>
      <c r="EQC544" s="75"/>
      <c r="EQD544" s="66"/>
      <c r="EQE544" s="66"/>
      <c r="EQF544" s="79"/>
      <c r="EQG544" s="109"/>
      <c r="EQH544" s="479"/>
      <c r="EQI544" s="78"/>
      <c r="EQJ544" s="144"/>
      <c r="EQK544" s="75"/>
      <c r="EQL544" s="66"/>
      <c r="EQM544" s="66"/>
      <c r="EQN544" s="79"/>
      <c r="EQO544" s="109"/>
      <c r="EQP544" s="479"/>
      <c r="EQQ544" s="78"/>
      <c r="EQR544" s="144"/>
      <c r="EQS544" s="75"/>
      <c r="EQT544" s="66"/>
      <c r="EQU544" s="66"/>
      <c r="EQV544" s="79"/>
      <c r="EQW544" s="109"/>
      <c r="EQX544" s="479"/>
      <c r="EQY544" s="78"/>
      <c r="EQZ544" s="144"/>
      <c r="ERA544" s="75"/>
      <c r="ERB544" s="66"/>
      <c r="ERC544" s="66"/>
      <c r="ERD544" s="79"/>
      <c r="ERE544" s="109"/>
      <c r="ERF544" s="479"/>
      <c r="ERG544" s="78"/>
      <c r="ERH544" s="144"/>
      <c r="ERI544" s="75"/>
      <c r="ERJ544" s="66"/>
      <c r="ERK544" s="66"/>
      <c r="ERL544" s="79"/>
      <c r="ERM544" s="109"/>
      <c r="ERN544" s="479"/>
      <c r="ERO544" s="78"/>
      <c r="ERP544" s="144"/>
      <c r="ERQ544" s="75"/>
      <c r="ERR544" s="66"/>
      <c r="ERS544" s="66"/>
      <c r="ERT544" s="79"/>
      <c r="ERU544" s="109"/>
      <c r="ERV544" s="479"/>
      <c r="ERW544" s="78"/>
      <c r="ERX544" s="144"/>
      <c r="ERY544" s="75"/>
      <c r="ERZ544" s="66"/>
      <c r="ESA544" s="66"/>
      <c r="ESB544" s="79"/>
      <c r="ESC544" s="109"/>
      <c r="ESD544" s="479"/>
      <c r="ESE544" s="78"/>
      <c r="ESF544" s="144"/>
      <c r="ESG544" s="75"/>
      <c r="ESH544" s="66"/>
      <c r="ESI544" s="66"/>
      <c r="ESJ544" s="79"/>
      <c r="ESK544" s="109"/>
      <c r="ESL544" s="479"/>
      <c r="ESM544" s="78"/>
      <c r="ESN544" s="144"/>
      <c r="ESO544" s="75"/>
      <c r="ESP544" s="66"/>
      <c r="ESQ544" s="66"/>
      <c r="ESR544" s="79"/>
      <c r="ESS544" s="109"/>
      <c r="EST544" s="479"/>
      <c r="ESU544" s="78"/>
      <c r="ESV544" s="144"/>
      <c r="ESW544" s="75"/>
      <c r="ESX544" s="66"/>
      <c r="ESY544" s="66"/>
      <c r="ESZ544" s="79"/>
      <c r="ETA544" s="109"/>
      <c r="ETB544" s="479"/>
      <c r="ETC544" s="78"/>
      <c r="ETD544" s="144"/>
      <c r="ETE544" s="75"/>
      <c r="ETF544" s="66"/>
      <c r="ETG544" s="66"/>
      <c r="ETH544" s="79"/>
      <c r="ETI544" s="109"/>
      <c r="ETJ544" s="479"/>
      <c r="ETK544" s="78"/>
      <c r="ETL544" s="144"/>
      <c r="ETM544" s="75"/>
      <c r="ETN544" s="66"/>
      <c r="ETO544" s="66"/>
      <c r="ETP544" s="79"/>
      <c r="ETQ544" s="109"/>
      <c r="ETR544" s="479"/>
      <c r="ETS544" s="78"/>
      <c r="ETT544" s="144"/>
      <c r="ETU544" s="75"/>
      <c r="ETV544" s="66"/>
      <c r="ETW544" s="66"/>
      <c r="ETX544" s="79"/>
      <c r="ETY544" s="109"/>
      <c r="ETZ544" s="479"/>
      <c r="EUA544" s="78"/>
      <c r="EUB544" s="144"/>
      <c r="EUC544" s="75"/>
      <c r="EUD544" s="66"/>
      <c r="EUE544" s="66"/>
      <c r="EUF544" s="79"/>
      <c r="EUG544" s="109"/>
      <c r="EUH544" s="479"/>
      <c r="EUI544" s="78"/>
      <c r="EUJ544" s="144"/>
      <c r="EUK544" s="75"/>
      <c r="EUL544" s="66"/>
      <c r="EUM544" s="66"/>
      <c r="EUN544" s="79"/>
      <c r="EUO544" s="109"/>
      <c r="EUP544" s="479"/>
      <c r="EUQ544" s="78"/>
      <c r="EUR544" s="144"/>
      <c r="EUS544" s="75"/>
      <c r="EUT544" s="66"/>
      <c r="EUU544" s="66"/>
      <c r="EUV544" s="79"/>
      <c r="EUW544" s="109"/>
      <c r="EUX544" s="479"/>
      <c r="EUY544" s="78"/>
      <c r="EUZ544" s="144"/>
      <c r="EVA544" s="75"/>
      <c r="EVB544" s="66"/>
      <c r="EVC544" s="66"/>
      <c r="EVD544" s="79"/>
      <c r="EVE544" s="109"/>
      <c r="EVF544" s="479"/>
      <c r="EVG544" s="78"/>
      <c r="EVH544" s="144"/>
      <c r="EVI544" s="75"/>
      <c r="EVJ544" s="66"/>
      <c r="EVK544" s="66"/>
      <c r="EVL544" s="79"/>
      <c r="EVM544" s="109"/>
      <c r="EVN544" s="479"/>
      <c r="EVO544" s="78"/>
      <c r="EVP544" s="144"/>
      <c r="EVQ544" s="75"/>
      <c r="EVR544" s="66"/>
      <c r="EVS544" s="66"/>
      <c r="EVT544" s="79"/>
      <c r="EVU544" s="109"/>
      <c r="EVV544" s="479"/>
      <c r="EVW544" s="78"/>
      <c r="EVX544" s="144"/>
      <c r="EVY544" s="75"/>
      <c r="EVZ544" s="66"/>
      <c r="EWA544" s="66"/>
      <c r="EWB544" s="79"/>
      <c r="EWC544" s="109"/>
      <c r="EWD544" s="479"/>
      <c r="EWE544" s="78"/>
      <c r="EWF544" s="144"/>
      <c r="EWG544" s="75"/>
      <c r="EWH544" s="66"/>
      <c r="EWI544" s="66"/>
      <c r="EWJ544" s="79"/>
      <c r="EWK544" s="109"/>
      <c r="EWL544" s="479"/>
      <c r="EWM544" s="78"/>
      <c r="EWN544" s="144"/>
      <c r="EWO544" s="75"/>
      <c r="EWP544" s="66"/>
      <c r="EWQ544" s="66"/>
      <c r="EWR544" s="79"/>
      <c r="EWS544" s="109"/>
      <c r="EWT544" s="479"/>
      <c r="EWU544" s="78"/>
      <c r="EWV544" s="144"/>
      <c r="EWW544" s="75"/>
      <c r="EWX544" s="66"/>
      <c r="EWY544" s="66"/>
      <c r="EWZ544" s="79"/>
      <c r="EXA544" s="109"/>
      <c r="EXB544" s="479"/>
      <c r="EXC544" s="78"/>
      <c r="EXD544" s="144"/>
      <c r="EXE544" s="75"/>
      <c r="EXF544" s="66"/>
      <c r="EXG544" s="66"/>
      <c r="EXH544" s="79"/>
      <c r="EXI544" s="109"/>
      <c r="EXJ544" s="479"/>
      <c r="EXK544" s="78"/>
      <c r="EXL544" s="144"/>
      <c r="EXM544" s="75"/>
      <c r="EXN544" s="66"/>
      <c r="EXO544" s="66"/>
      <c r="EXP544" s="79"/>
      <c r="EXQ544" s="109"/>
      <c r="EXR544" s="479"/>
      <c r="EXS544" s="78"/>
      <c r="EXT544" s="144"/>
      <c r="EXU544" s="75"/>
      <c r="EXV544" s="66"/>
      <c r="EXW544" s="66"/>
      <c r="EXX544" s="79"/>
      <c r="EXY544" s="109"/>
      <c r="EXZ544" s="479"/>
      <c r="EYA544" s="78"/>
      <c r="EYB544" s="144"/>
      <c r="EYC544" s="75"/>
      <c r="EYD544" s="66"/>
      <c r="EYE544" s="66"/>
      <c r="EYF544" s="79"/>
      <c r="EYG544" s="109"/>
      <c r="EYH544" s="479"/>
      <c r="EYI544" s="78"/>
      <c r="EYJ544" s="144"/>
      <c r="EYK544" s="75"/>
      <c r="EYL544" s="66"/>
      <c r="EYM544" s="66"/>
      <c r="EYN544" s="79"/>
      <c r="EYO544" s="109"/>
      <c r="EYP544" s="479"/>
      <c r="EYQ544" s="78"/>
      <c r="EYR544" s="144"/>
      <c r="EYS544" s="75"/>
      <c r="EYT544" s="66"/>
      <c r="EYU544" s="66"/>
      <c r="EYV544" s="79"/>
      <c r="EYW544" s="109"/>
      <c r="EYX544" s="479"/>
      <c r="EYY544" s="78"/>
      <c r="EYZ544" s="144"/>
      <c r="EZA544" s="75"/>
      <c r="EZB544" s="66"/>
      <c r="EZC544" s="66"/>
      <c r="EZD544" s="79"/>
      <c r="EZE544" s="109"/>
      <c r="EZF544" s="479"/>
      <c r="EZG544" s="78"/>
      <c r="EZH544" s="144"/>
      <c r="EZI544" s="75"/>
      <c r="EZJ544" s="66"/>
      <c r="EZK544" s="66"/>
      <c r="EZL544" s="79"/>
      <c r="EZM544" s="109"/>
      <c r="EZN544" s="479"/>
      <c r="EZO544" s="78"/>
      <c r="EZP544" s="144"/>
      <c r="EZQ544" s="75"/>
      <c r="EZR544" s="66"/>
      <c r="EZS544" s="66"/>
      <c r="EZT544" s="79"/>
      <c r="EZU544" s="109"/>
      <c r="EZV544" s="479"/>
      <c r="EZW544" s="78"/>
      <c r="EZX544" s="144"/>
      <c r="EZY544" s="75"/>
      <c r="EZZ544" s="66"/>
      <c r="FAA544" s="66"/>
      <c r="FAB544" s="79"/>
      <c r="FAC544" s="109"/>
      <c r="FAD544" s="479"/>
      <c r="FAE544" s="78"/>
      <c r="FAF544" s="144"/>
      <c r="FAG544" s="75"/>
      <c r="FAH544" s="66"/>
      <c r="FAI544" s="66"/>
      <c r="FAJ544" s="79"/>
      <c r="FAK544" s="109"/>
      <c r="FAL544" s="479"/>
      <c r="FAM544" s="78"/>
      <c r="FAN544" s="144"/>
      <c r="FAO544" s="75"/>
      <c r="FAP544" s="66"/>
      <c r="FAQ544" s="66"/>
      <c r="FAR544" s="79"/>
      <c r="FAS544" s="109"/>
      <c r="FAT544" s="479"/>
      <c r="FAU544" s="78"/>
      <c r="FAV544" s="144"/>
      <c r="FAW544" s="75"/>
      <c r="FAX544" s="66"/>
      <c r="FAY544" s="66"/>
      <c r="FAZ544" s="79"/>
      <c r="FBA544" s="109"/>
      <c r="FBB544" s="479"/>
      <c r="FBC544" s="78"/>
      <c r="FBD544" s="144"/>
      <c r="FBE544" s="75"/>
      <c r="FBF544" s="66"/>
      <c r="FBG544" s="66"/>
      <c r="FBH544" s="79"/>
      <c r="FBI544" s="109"/>
      <c r="FBJ544" s="479"/>
      <c r="FBK544" s="78"/>
      <c r="FBL544" s="144"/>
      <c r="FBM544" s="75"/>
      <c r="FBN544" s="66"/>
      <c r="FBO544" s="66"/>
      <c r="FBP544" s="79"/>
      <c r="FBQ544" s="109"/>
      <c r="FBR544" s="479"/>
      <c r="FBS544" s="78"/>
      <c r="FBT544" s="144"/>
      <c r="FBU544" s="75"/>
      <c r="FBV544" s="66"/>
      <c r="FBW544" s="66"/>
      <c r="FBX544" s="79"/>
      <c r="FBY544" s="109"/>
      <c r="FBZ544" s="479"/>
      <c r="FCA544" s="78"/>
      <c r="FCB544" s="144"/>
      <c r="FCC544" s="75"/>
      <c r="FCD544" s="66"/>
      <c r="FCE544" s="66"/>
      <c r="FCF544" s="79"/>
      <c r="FCG544" s="109"/>
      <c r="FCH544" s="479"/>
      <c r="FCI544" s="78"/>
      <c r="FCJ544" s="144"/>
      <c r="FCK544" s="75"/>
      <c r="FCL544" s="66"/>
      <c r="FCM544" s="66"/>
      <c r="FCN544" s="79"/>
      <c r="FCO544" s="109"/>
      <c r="FCP544" s="479"/>
      <c r="FCQ544" s="78"/>
      <c r="FCR544" s="144"/>
      <c r="FCS544" s="75"/>
      <c r="FCT544" s="66"/>
      <c r="FCU544" s="66"/>
      <c r="FCV544" s="79"/>
      <c r="FCW544" s="109"/>
      <c r="FCX544" s="479"/>
      <c r="FCY544" s="78"/>
      <c r="FCZ544" s="144"/>
      <c r="FDA544" s="75"/>
      <c r="FDB544" s="66"/>
      <c r="FDC544" s="66"/>
      <c r="FDD544" s="79"/>
      <c r="FDE544" s="109"/>
      <c r="FDF544" s="479"/>
      <c r="FDG544" s="78"/>
      <c r="FDH544" s="144"/>
      <c r="FDI544" s="75"/>
      <c r="FDJ544" s="66"/>
      <c r="FDK544" s="66"/>
      <c r="FDL544" s="79"/>
      <c r="FDM544" s="109"/>
      <c r="FDN544" s="479"/>
      <c r="FDO544" s="78"/>
      <c r="FDP544" s="144"/>
      <c r="FDQ544" s="75"/>
      <c r="FDR544" s="66"/>
      <c r="FDS544" s="66"/>
      <c r="FDT544" s="79"/>
      <c r="FDU544" s="109"/>
      <c r="FDV544" s="479"/>
      <c r="FDW544" s="78"/>
      <c r="FDX544" s="144"/>
      <c r="FDY544" s="75"/>
      <c r="FDZ544" s="66"/>
      <c r="FEA544" s="66"/>
      <c r="FEB544" s="79"/>
      <c r="FEC544" s="109"/>
      <c r="FED544" s="479"/>
      <c r="FEE544" s="78"/>
      <c r="FEF544" s="144"/>
      <c r="FEG544" s="75"/>
      <c r="FEH544" s="66"/>
      <c r="FEI544" s="66"/>
      <c r="FEJ544" s="79"/>
      <c r="FEK544" s="109"/>
      <c r="FEL544" s="479"/>
      <c r="FEM544" s="78"/>
      <c r="FEN544" s="144"/>
      <c r="FEO544" s="75"/>
      <c r="FEP544" s="66"/>
      <c r="FEQ544" s="66"/>
      <c r="FER544" s="79"/>
      <c r="FES544" s="109"/>
      <c r="FET544" s="479"/>
      <c r="FEU544" s="78"/>
      <c r="FEV544" s="144"/>
      <c r="FEW544" s="75"/>
      <c r="FEX544" s="66"/>
      <c r="FEY544" s="66"/>
      <c r="FEZ544" s="79"/>
      <c r="FFA544" s="109"/>
      <c r="FFB544" s="479"/>
      <c r="FFC544" s="78"/>
      <c r="FFD544" s="144"/>
      <c r="FFE544" s="75"/>
      <c r="FFF544" s="66"/>
      <c r="FFG544" s="66"/>
      <c r="FFH544" s="79"/>
      <c r="FFI544" s="109"/>
      <c r="FFJ544" s="479"/>
      <c r="FFK544" s="78"/>
      <c r="FFL544" s="144"/>
      <c r="FFM544" s="75"/>
      <c r="FFN544" s="66"/>
      <c r="FFO544" s="66"/>
      <c r="FFP544" s="79"/>
      <c r="FFQ544" s="109"/>
      <c r="FFR544" s="479"/>
      <c r="FFS544" s="78"/>
      <c r="FFT544" s="144"/>
      <c r="FFU544" s="75"/>
      <c r="FFV544" s="66"/>
      <c r="FFW544" s="66"/>
      <c r="FFX544" s="79"/>
      <c r="FFY544" s="109"/>
      <c r="FFZ544" s="479"/>
      <c r="FGA544" s="78"/>
      <c r="FGB544" s="144"/>
      <c r="FGC544" s="75"/>
      <c r="FGD544" s="66"/>
      <c r="FGE544" s="66"/>
      <c r="FGF544" s="79"/>
      <c r="FGG544" s="109"/>
      <c r="FGH544" s="479"/>
      <c r="FGI544" s="78"/>
      <c r="FGJ544" s="144"/>
      <c r="FGK544" s="75"/>
      <c r="FGL544" s="66"/>
      <c r="FGM544" s="66"/>
      <c r="FGN544" s="79"/>
      <c r="FGO544" s="109"/>
      <c r="FGP544" s="479"/>
      <c r="FGQ544" s="78"/>
      <c r="FGR544" s="144"/>
      <c r="FGS544" s="75"/>
      <c r="FGT544" s="66"/>
      <c r="FGU544" s="66"/>
      <c r="FGV544" s="79"/>
      <c r="FGW544" s="109"/>
      <c r="FGX544" s="479"/>
      <c r="FGY544" s="78"/>
      <c r="FGZ544" s="144"/>
      <c r="FHA544" s="75"/>
      <c r="FHB544" s="66"/>
      <c r="FHC544" s="66"/>
      <c r="FHD544" s="79"/>
      <c r="FHE544" s="109"/>
      <c r="FHF544" s="479"/>
      <c r="FHG544" s="78"/>
      <c r="FHH544" s="144"/>
      <c r="FHI544" s="75"/>
      <c r="FHJ544" s="66"/>
      <c r="FHK544" s="66"/>
      <c r="FHL544" s="79"/>
      <c r="FHM544" s="109"/>
      <c r="FHN544" s="479"/>
      <c r="FHO544" s="78"/>
      <c r="FHP544" s="144"/>
      <c r="FHQ544" s="75"/>
      <c r="FHR544" s="66"/>
      <c r="FHS544" s="66"/>
      <c r="FHT544" s="79"/>
      <c r="FHU544" s="109"/>
      <c r="FHV544" s="479"/>
      <c r="FHW544" s="78"/>
      <c r="FHX544" s="144"/>
      <c r="FHY544" s="75"/>
      <c r="FHZ544" s="66"/>
      <c r="FIA544" s="66"/>
      <c r="FIB544" s="79"/>
      <c r="FIC544" s="109"/>
      <c r="FID544" s="479"/>
      <c r="FIE544" s="78"/>
      <c r="FIF544" s="144"/>
      <c r="FIG544" s="75"/>
      <c r="FIH544" s="66"/>
      <c r="FII544" s="66"/>
      <c r="FIJ544" s="79"/>
      <c r="FIK544" s="109"/>
      <c r="FIL544" s="479"/>
      <c r="FIM544" s="78"/>
      <c r="FIN544" s="144"/>
      <c r="FIO544" s="75"/>
      <c r="FIP544" s="66"/>
      <c r="FIQ544" s="66"/>
      <c r="FIR544" s="79"/>
      <c r="FIS544" s="109"/>
      <c r="FIT544" s="479"/>
      <c r="FIU544" s="78"/>
      <c r="FIV544" s="144"/>
      <c r="FIW544" s="75"/>
      <c r="FIX544" s="66"/>
      <c r="FIY544" s="66"/>
      <c r="FIZ544" s="79"/>
      <c r="FJA544" s="109"/>
      <c r="FJB544" s="479"/>
      <c r="FJC544" s="78"/>
      <c r="FJD544" s="144"/>
      <c r="FJE544" s="75"/>
      <c r="FJF544" s="66"/>
      <c r="FJG544" s="66"/>
      <c r="FJH544" s="79"/>
      <c r="FJI544" s="109"/>
      <c r="FJJ544" s="479"/>
      <c r="FJK544" s="78"/>
      <c r="FJL544" s="144"/>
      <c r="FJM544" s="75"/>
      <c r="FJN544" s="66"/>
      <c r="FJO544" s="66"/>
      <c r="FJP544" s="79"/>
      <c r="FJQ544" s="109"/>
      <c r="FJR544" s="479"/>
      <c r="FJS544" s="78"/>
      <c r="FJT544" s="144"/>
      <c r="FJU544" s="75"/>
      <c r="FJV544" s="66"/>
      <c r="FJW544" s="66"/>
      <c r="FJX544" s="79"/>
      <c r="FJY544" s="109"/>
      <c r="FJZ544" s="479"/>
      <c r="FKA544" s="78"/>
      <c r="FKB544" s="144"/>
      <c r="FKC544" s="75"/>
      <c r="FKD544" s="66"/>
      <c r="FKE544" s="66"/>
      <c r="FKF544" s="79"/>
      <c r="FKG544" s="109"/>
      <c r="FKH544" s="479"/>
      <c r="FKI544" s="78"/>
      <c r="FKJ544" s="144"/>
      <c r="FKK544" s="75"/>
      <c r="FKL544" s="66"/>
      <c r="FKM544" s="66"/>
      <c r="FKN544" s="79"/>
      <c r="FKO544" s="109"/>
      <c r="FKP544" s="479"/>
      <c r="FKQ544" s="78"/>
      <c r="FKR544" s="144"/>
      <c r="FKS544" s="75"/>
      <c r="FKT544" s="66"/>
      <c r="FKU544" s="66"/>
      <c r="FKV544" s="79"/>
      <c r="FKW544" s="109"/>
      <c r="FKX544" s="479"/>
      <c r="FKY544" s="78"/>
      <c r="FKZ544" s="144"/>
      <c r="FLA544" s="75"/>
      <c r="FLB544" s="66"/>
      <c r="FLC544" s="66"/>
      <c r="FLD544" s="79"/>
      <c r="FLE544" s="109"/>
      <c r="FLF544" s="479"/>
      <c r="FLG544" s="78"/>
      <c r="FLH544" s="144"/>
      <c r="FLI544" s="75"/>
      <c r="FLJ544" s="66"/>
      <c r="FLK544" s="66"/>
      <c r="FLL544" s="79"/>
      <c r="FLM544" s="109"/>
      <c r="FLN544" s="479"/>
      <c r="FLO544" s="78"/>
      <c r="FLP544" s="144"/>
      <c r="FLQ544" s="75"/>
      <c r="FLR544" s="66"/>
      <c r="FLS544" s="66"/>
      <c r="FLT544" s="79"/>
      <c r="FLU544" s="109"/>
      <c r="FLV544" s="479"/>
      <c r="FLW544" s="78"/>
      <c r="FLX544" s="144"/>
      <c r="FLY544" s="75"/>
      <c r="FLZ544" s="66"/>
      <c r="FMA544" s="66"/>
      <c r="FMB544" s="79"/>
      <c r="FMC544" s="109"/>
      <c r="FMD544" s="479"/>
      <c r="FME544" s="78"/>
      <c r="FMF544" s="144"/>
      <c r="FMG544" s="75"/>
      <c r="FMH544" s="66"/>
      <c r="FMI544" s="66"/>
      <c r="FMJ544" s="79"/>
      <c r="FMK544" s="109"/>
      <c r="FML544" s="479"/>
      <c r="FMM544" s="78"/>
      <c r="FMN544" s="144"/>
      <c r="FMO544" s="75"/>
      <c r="FMP544" s="66"/>
      <c r="FMQ544" s="66"/>
      <c r="FMR544" s="79"/>
      <c r="FMS544" s="109"/>
      <c r="FMT544" s="479"/>
      <c r="FMU544" s="78"/>
      <c r="FMV544" s="144"/>
      <c r="FMW544" s="75"/>
      <c r="FMX544" s="66"/>
      <c r="FMY544" s="66"/>
      <c r="FMZ544" s="79"/>
      <c r="FNA544" s="109"/>
      <c r="FNB544" s="479"/>
      <c r="FNC544" s="78"/>
      <c r="FND544" s="144"/>
      <c r="FNE544" s="75"/>
      <c r="FNF544" s="66"/>
      <c r="FNG544" s="66"/>
      <c r="FNH544" s="79"/>
      <c r="FNI544" s="109"/>
      <c r="FNJ544" s="479"/>
      <c r="FNK544" s="78"/>
      <c r="FNL544" s="144"/>
      <c r="FNM544" s="75"/>
      <c r="FNN544" s="66"/>
      <c r="FNO544" s="66"/>
      <c r="FNP544" s="79"/>
      <c r="FNQ544" s="109"/>
      <c r="FNR544" s="479"/>
      <c r="FNS544" s="78"/>
      <c r="FNT544" s="144"/>
      <c r="FNU544" s="75"/>
      <c r="FNV544" s="66"/>
      <c r="FNW544" s="66"/>
      <c r="FNX544" s="79"/>
      <c r="FNY544" s="109"/>
      <c r="FNZ544" s="479"/>
      <c r="FOA544" s="78"/>
      <c r="FOB544" s="144"/>
      <c r="FOC544" s="75"/>
      <c r="FOD544" s="66"/>
      <c r="FOE544" s="66"/>
      <c r="FOF544" s="79"/>
      <c r="FOG544" s="109"/>
      <c r="FOH544" s="479"/>
      <c r="FOI544" s="78"/>
      <c r="FOJ544" s="144"/>
      <c r="FOK544" s="75"/>
      <c r="FOL544" s="66"/>
      <c r="FOM544" s="66"/>
      <c r="FON544" s="79"/>
      <c r="FOO544" s="109"/>
      <c r="FOP544" s="479"/>
      <c r="FOQ544" s="78"/>
      <c r="FOR544" s="144"/>
      <c r="FOS544" s="75"/>
      <c r="FOT544" s="66"/>
      <c r="FOU544" s="66"/>
      <c r="FOV544" s="79"/>
      <c r="FOW544" s="109"/>
      <c r="FOX544" s="479"/>
      <c r="FOY544" s="78"/>
      <c r="FOZ544" s="144"/>
      <c r="FPA544" s="75"/>
      <c r="FPB544" s="66"/>
      <c r="FPC544" s="66"/>
      <c r="FPD544" s="79"/>
      <c r="FPE544" s="109"/>
      <c r="FPF544" s="479"/>
      <c r="FPG544" s="78"/>
      <c r="FPH544" s="144"/>
      <c r="FPI544" s="75"/>
      <c r="FPJ544" s="66"/>
      <c r="FPK544" s="66"/>
      <c r="FPL544" s="79"/>
      <c r="FPM544" s="109"/>
      <c r="FPN544" s="479"/>
      <c r="FPO544" s="78"/>
      <c r="FPP544" s="144"/>
      <c r="FPQ544" s="75"/>
      <c r="FPR544" s="66"/>
      <c r="FPS544" s="66"/>
      <c r="FPT544" s="79"/>
      <c r="FPU544" s="109"/>
      <c r="FPV544" s="479"/>
      <c r="FPW544" s="78"/>
      <c r="FPX544" s="144"/>
      <c r="FPY544" s="75"/>
      <c r="FPZ544" s="66"/>
      <c r="FQA544" s="66"/>
      <c r="FQB544" s="79"/>
      <c r="FQC544" s="109"/>
      <c r="FQD544" s="479"/>
      <c r="FQE544" s="78"/>
      <c r="FQF544" s="144"/>
      <c r="FQG544" s="75"/>
      <c r="FQH544" s="66"/>
      <c r="FQI544" s="66"/>
      <c r="FQJ544" s="79"/>
      <c r="FQK544" s="109"/>
      <c r="FQL544" s="479"/>
      <c r="FQM544" s="78"/>
      <c r="FQN544" s="144"/>
      <c r="FQO544" s="75"/>
      <c r="FQP544" s="66"/>
      <c r="FQQ544" s="66"/>
      <c r="FQR544" s="79"/>
      <c r="FQS544" s="109"/>
      <c r="FQT544" s="479"/>
      <c r="FQU544" s="78"/>
      <c r="FQV544" s="144"/>
      <c r="FQW544" s="75"/>
      <c r="FQX544" s="66"/>
      <c r="FQY544" s="66"/>
      <c r="FQZ544" s="79"/>
      <c r="FRA544" s="109"/>
      <c r="FRB544" s="479"/>
      <c r="FRC544" s="78"/>
      <c r="FRD544" s="144"/>
      <c r="FRE544" s="75"/>
      <c r="FRF544" s="66"/>
      <c r="FRG544" s="66"/>
      <c r="FRH544" s="79"/>
      <c r="FRI544" s="109"/>
      <c r="FRJ544" s="479"/>
      <c r="FRK544" s="78"/>
      <c r="FRL544" s="144"/>
      <c r="FRM544" s="75"/>
      <c r="FRN544" s="66"/>
      <c r="FRO544" s="66"/>
      <c r="FRP544" s="79"/>
      <c r="FRQ544" s="109"/>
      <c r="FRR544" s="479"/>
      <c r="FRS544" s="78"/>
      <c r="FRT544" s="144"/>
      <c r="FRU544" s="75"/>
      <c r="FRV544" s="66"/>
      <c r="FRW544" s="66"/>
      <c r="FRX544" s="79"/>
      <c r="FRY544" s="109"/>
      <c r="FRZ544" s="479"/>
      <c r="FSA544" s="78"/>
      <c r="FSB544" s="144"/>
      <c r="FSC544" s="75"/>
      <c r="FSD544" s="66"/>
      <c r="FSE544" s="66"/>
      <c r="FSF544" s="79"/>
      <c r="FSG544" s="109"/>
      <c r="FSH544" s="479"/>
      <c r="FSI544" s="78"/>
      <c r="FSJ544" s="144"/>
      <c r="FSK544" s="75"/>
      <c r="FSL544" s="66"/>
      <c r="FSM544" s="66"/>
      <c r="FSN544" s="79"/>
      <c r="FSO544" s="109"/>
      <c r="FSP544" s="479"/>
      <c r="FSQ544" s="78"/>
      <c r="FSR544" s="144"/>
      <c r="FSS544" s="75"/>
      <c r="FST544" s="66"/>
      <c r="FSU544" s="66"/>
      <c r="FSV544" s="79"/>
      <c r="FSW544" s="109"/>
      <c r="FSX544" s="479"/>
      <c r="FSY544" s="78"/>
      <c r="FSZ544" s="144"/>
      <c r="FTA544" s="75"/>
      <c r="FTB544" s="66"/>
      <c r="FTC544" s="66"/>
      <c r="FTD544" s="79"/>
      <c r="FTE544" s="109"/>
      <c r="FTF544" s="479"/>
      <c r="FTG544" s="78"/>
      <c r="FTH544" s="144"/>
      <c r="FTI544" s="75"/>
      <c r="FTJ544" s="66"/>
      <c r="FTK544" s="66"/>
      <c r="FTL544" s="79"/>
      <c r="FTM544" s="109"/>
      <c r="FTN544" s="479"/>
      <c r="FTO544" s="78"/>
      <c r="FTP544" s="144"/>
      <c r="FTQ544" s="75"/>
      <c r="FTR544" s="66"/>
      <c r="FTS544" s="66"/>
      <c r="FTT544" s="79"/>
      <c r="FTU544" s="109"/>
      <c r="FTV544" s="479"/>
      <c r="FTW544" s="78"/>
      <c r="FTX544" s="144"/>
      <c r="FTY544" s="75"/>
      <c r="FTZ544" s="66"/>
      <c r="FUA544" s="66"/>
      <c r="FUB544" s="79"/>
      <c r="FUC544" s="109"/>
      <c r="FUD544" s="479"/>
      <c r="FUE544" s="78"/>
      <c r="FUF544" s="144"/>
      <c r="FUG544" s="75"/>
      <c r="FUH544" s="66"/>
      <c r="FUI544" s="66"/>
      <c r="FUJ544" s="79"/>
      <c r="FUK544" s="109"/>
      <c r="FUL544" s="479"/>
      <c r="FUM544" s="78"/>
      <c r="FUN544" s="144"/>
      <c r="FUO544" s="75"/>
      <c r="FUP544" s="66"/>
      <c r="FUQ544" s="66"/>
      <c r="FUR544" s="79"/>
      <c r="FUS544" s="109"/>
      <c r="FUT544" s="479"/>
      <c r="FUU544" s="78"/>
      <c r="FUV544" s="144"/>
      <c r="FUW544" s="75"/>
      <c r="FUX544" s="66"/>
      <c r="FUY544" s="66"/>
      <c r="FUZ544" s="79"/>
      <c r="FVA544" s="109"/>
      <c r="FVB544" s="479"/>
      <c r="FVC544" s="78"/>
      <c r="FVD544" s="144"/>
      <c r="FVE544" s="75"/>
      <c r="FVF544" s="66"/>
      <c r="FVG544" s="66"/>
      <c r="FVH544" s="79"/>
      <c r="FVI544" s="109"/>
      <c r="FVJ544" s="479"/>
      <c r="FVK544" s="78"/>
      <c r="FVL544" s="144"/>
      <c r="FVM544" s="75"/>
      <c r="FVN544" s="66"/>
      <c r="FVO544" s="66"/>
      <c r="FVP544" s="79"/>
      <c r="FVQ544" s="109"/>
      <c r="FVR544" s="479"/>
      <c r="FVS544" s="78"/>
      <c r="FVT544" s="144"/>
      <c r="FVU544" s="75"/>
      <c r="FVV544" s="66"/>
      <c r="FVW544" s="66"/>
      <c r="FVX544" s="79"/>
      <c r="FVY544" s="109"/>
      <c r="FVZ544" s="479"/>
      <c r="FWA544" s="78"/>
      <c r="FWB544" s="144"/>
      <c r="FWC544" s="75"/>
      <c r="FWD544" s="66"/>
      <c r="FWE544" s="66"/>
      <c r="FWF544" s="79"/>
      <c r="FWG544" s="109"/>
      <c r="FWH544" s="479"/>
      <c r="FWI544" s="78"/>
      <c r="FWJ544" s="144"/>
      <c r="FWK544" s="75"/>
      <c r="FWL544" s="66"/>
      <c r="FWM544" s="66"/>
      <c r="FWN544" s="79"/>
      <c r="FWO544" s="109"/>
      <c r="FWP544" s="479"/>
      <c r="FWQ544" s="78"/>
      <c r="FWR544" s="144"/>
      <c r="FWS544" s="75"/>
      <c r="FWT544" s="66"/>
      <c r="FWU544" s="66"/>
      <c r="FWV544" s="79"/>
      <c r="FWW544" s="109"/>
      <c r="FWX544" s="479"/>
      <c r="FWY544" s="78"/>
      <c r="FWZ544" s="144"/>
      <c r="FXA544" s="75"/>
      <c r="FXB544" s="66"/>
      <c r="FXC544" s="66"/>
      <c r="FXD544" s="79"/>
      <c r="FXE544" s="109"/>
      <c r="FXF544" s="479"/>
      <c r="FXG544" s="78"/>
      <c r="FXH544" s="144"/>
      <c r="FXI544" s="75"/>
      <c r="FXJ544" s="66"/>
      <c r="FXK544" s="66"/>
      <c r="FXL544" s="79"/>
      <c r="FXM544" s="109"/>
      <c r="FXN544" s="479"/>
      <c r="FXO544" s="78"/>
      <c r="FXP544" s="144"/>
      <c r="FXQ544" s="75"/>
      <c r="FXR544" s="66"/>
      <c r="FXS544" s="66"/>
      <c r="FXT544" s="79"/>
      <c r="FXU544" s="109"/>
      <c r="FXV544" s="479"/>
      <c r="FXW544" s="78"/>
      <c r="FXX544" s="144"/>
      <c r="FXY544" s="75"/>
      <c r="FXZ544" s="66"/>
      <c r="FYA544" s="66"/>
      <c r="FYB544" s="79"/>
      <c r="FYC544" s="109"/>
      <c r="FYD544" s="479"/>
      <c r="FYE544" s="78"/>
      <c r="FYF544" s="144"/>
      <c r="FYG544" s="75"/>
      <c r="FYH544" s="66"/>
      <c r="FYI544" s="66"/>
      <c r="FYJ544" s="79"/>
      <c r="FYK544" s="109"/>
      <c r="FYL544" s="479"/>
      <c r="FYM544" s="78"/>
      <c r="FYN544" s="144"/>
      <c r="FYO544" s="75"/>
      <c r="FYP544" s="66"/>
      <c r="FYQ544" s="66"/>
      <c r="FYR544" s="79"/>
      <c r="FYS544" s="109"/>
      <c r="FYT544" s="479"/>
      <c r="FYU544" s="78"/>
      <c r="FYV544" s="144"/>
      <c r="FYW544" s="75"/>
      <c r="FYX544" s="66"/>
      <c r="FYY544" s="66"/>
      <c r="FYZ544" s="79"/>
      <c r="FZA544" s="109"/>
      <c r="FZB544" s="479"/>
      <c r="FZC544" s="78"/>
      <c r="FZD544" s="144"/>
      <c r="FZE544" s="75"/>
      <c r="FZF544" s="66"/>
      <c r="FZG544" s="66"/>
      <c r="FZH544" s="79"/>
      <c r="FZI544" s="109"/>
      <c r="FZJ544" s="479"/>
      <c r="FZK544" s="78"/>
      <c r="FZL544" s="144"/>
      <c r="FZM544" s="75"/>
      <c r="FZN544" s="66"/>
      <c r="FZO544" s="66"/>
      <c r="FZP544" s="79"/>
      <c r="FZQ544" s="109"/>
      <c r="FZR544" s="479"/>
      <c r="FZS544" s="78"/>
      <c r="FZT544" s="144"/>
      <c r="FZU544" s="75"/>
      <c r="FZV544" s="66"/>
      <c r="FZW544" s="66"/>
      <c r="FZX544" s="79"/>
      <c r="FZY544" s="109"/>
      <c r="FZZ544" s="479"/>
      <c r="GAA544" s="78"/>
      <c r="GAB544" s="144"/>
      <c r="GAC544" s="75"/>
      <c r="GAD544" s="66"/>
      <c r="GAE544" s="66"/>
      <c r="GAF544" s="79"/>
      <c r="GAG544" s="109"/>
      <c r="GAH544" s="479"/>
      <c r="GAI544" s="78"/>
      <c r="GAJ544" s="144"/>
      <c r="GAK544" s="75"/>
      <c r="GAL544" s="66"/>
      <c r="GAM544" s="66"/>
      <c r="GAN544" s="79"/>
      <c r="GAO544" s="109"/>
      <c r="GAP544" s="479"/>
      <c r="GAQ544" s="78"/>
      <c r="GAR544" s="144"/>
      <c r="GAS544" s="75"/>
      <c r="GAT544" s="66"/>
      <c r="GAU544" s="66"/>
      <c r="GAV544" s="79"/>
      <c r="GAW544" s="109"/>
      <c r="GAX544" s="479"/>
      <c r="GAY544" s="78"/>
      <c r="GAZ544" s="144"/>
      <c r="GBA544" s="75"/>
      <c r="GBB544" s="66"/>
      <c r="GBC544" s="66"/>
      <c r="GBD544" s="79"/>
      <c r="GBE544" s="109"/>
      <c r="GBF544" s="479"/>
      <c r="GBG544" s="78"/>
      <c r="GBH544" s="144"/>
      <c r="GBI544" s="75"/>
      <c r="GBJ544" s="66"/>
      <c r="GBK544" s="66"/>
      <c r="GBL544" s="79"/>
      <c r="GBM544" s="109"/>
      <c r="GBN544" s="479"/>
      <c r="GBO544" s="78"/>
      <c r="GBP544" s="144"/>
      <c r="GBQ544" s="75"/>
      <c r="GBR544" s="66"/>
      <c r="GBS544" s="66"/>
      <c r="GBT544" s="79"/>
      <c r="GBU544" s="109"/>
      <c r="GBV544" s="479"/>
      <c r="GBW544" s="78"/>
      <c r="GBX544" s="144"/>
      <c r="GBY544" s="75"/>
      <c r="GBZ544" s="66"/>
      <c r="GCA544" s="66"/>
      <c r="GCB544" s="79"/>
      <c r="GCC544" s="109"/>
      <c r="GCD544" s="479"/>
      <c r="GCE544" s="78"/>
      <c r="GCF544" s="144"/>
      <c r="GCG544" s="75"/>
      <c r="GCH544" s="66"/>
      <c r="GCI544" s="66"/>
      <c r="GCJ544" s="79"/>
      <c r="GCK544" s="109"/>
      <c r="GCL544" s="479"/>
      <c r="GCM544" s="78"/>
      <c r="GCN544" s="144"/>
      <c r="GCO544" s="75"/>
      <c r="GCP544" s="66"/>
      <c r="GCQ544" s="66"/>
      <c r="GCR544" s="79"/>
      <c r="GCS544" s="109"/>
      <c r="GCT544" s="479"/>
      <c r="GCU544" s="78"/>
      <c r="GCV544" s="144"/>
      <c r="GCW544" s="75"/>
      <c r="GCX544" s="66"/>
      <c r="GCY544" s="66"/>
      <c r="GCZ544" s="79"/>
      <c r="GDA544" s="109"/>
      <c r="GDB544" s="479"/>
      <c r="GDC544" s="78"/>
      <c r="GDD544" s="144"/>
      <c r="GDE544" s="75"/>
      <c r="GDF544" s="66"/>
      <c r="GDG544" s="66"/>
      <c r="GDH544" s="79"/>
      <c r="GDI544" s="109"/>
      <c r="GDJ544" s="479"/>
      <c r="GDK544" s="78"/>
      <c r="GDL544" s="144"/>
      <c r="GDM544" s="75"/>
      <c r="GDN544" s="66"/>
      <c r="GDO544" s="66"/>
      <c r="GDP544" s="79"/>
      <c r="GDQ544" s="109"/>
      <c r="GDR544" s="479"/>
      <c r="GDS544" s="78"/>
      <c r="GDT544" s="144"/>
      <c r="GDU544" s="75"/>
      <c r="GDV544" s="66"/>
      <c r="GDW544" s="66"/>
      <c r="GDX544" s="79"/>
      <c r="GDY544" s="109"/>
      <c r="GDZ544" s="479"/>
      <c r="GEA544" s="78"/>
      <c r="GEB544" s="144"/>
      <c r="GEC544" s="75"/>
      <c r="GED544" s="66"/>
      <c r="GEE544" s="66"/>
      <c r="GEF544" s="79"/>
      <c r="GEG544" s="109"/>
      <c r="GEH544" s="479"/>
      <c r="GEI544" s="78"/>
      <c r="GEJ544" s="144"/>
      <c r="GEK544" s="75"/>
      <c r="GEL544" s="66"/>
      <c r="GEM544" s="66"/>
      <c r="GEN544" s="79"/>
      <c r="GEO544" s="109"/>
      <c r="GEP544" s="479"/>
      <c r="GEQ544" s="78"/>
      <c r="GER544" s="144"/>
      <c r="GES544" s="75"/>
      <c r="GET544" s="66"/>
      <c r="GEU544" s="66"/>
      <c r="GEV544" s="79"/>
      <c r="GEW544" s="109"/>
      <c r="GEX544" s="479"/>
      <c r="GEY544" s="78"/>
      <c r="GEZ544" s="144"/>
      <c r="GFA544" s="75"/>
      <c r="GFB544" s="66"/>
      <c r="GFC544" s="66"/>
      <c r="GFD544" s="79"/>
      <c r="GFE544" s="109"/>
      <c r="GFF544" s="479"/>
      <c r="GFG544" s="78"/>
      <c r="GFH544" s="144"/>
      <c r="GFI544" s="75"/>
      <c r="GFJ544" s="66"/>
      <c r="GFK544" s="66"/>
      <c r="GFL544" s="79"/>
      <c r="GFM544" s="109"/>
      <c r="GFN544" s="479"/>
      <c r="GFO544" s="78"/>
      <c r="GFP544" s="144"/>
      <c r="GFQ544" s="75"/>
      <c r="GFR544" s="66"/>
      <c r="GFS544" s="66"/>
      <c r="GFT544" s="79"/>
      <c r="GFU544" s="109"/>
      <c r="GFV544" s="479"/>
      <c r="GFW544" s="78"/>
      <c r="GFX544" s="144"/>
      <c r="GFY544" s="75"/>
      <c r="GFZ544" s="66"/>
      <c r="GGA544" s="66"/>
      <c r="GGB544" s="79"/>
      <c r="GGC544" s="109"/>
      <c r="GGD544" s="479"/>
      <c r="GGE544" s="78"/>
      <c r="GGF544" s="144"/>
      <c r="GGG544" s="75"/>
      <c r="GGH544" s="66"/>
      <c r="GGI544" s="66"/>
      <c r="GGJ544" s="79"/>
      <c r="GGK544" s="109"/>
      <c r="GGL544" s="479"/>
      <c r="GGM544" s="78"/>
      <c r="GGN544" s="144"/>
      <c r="GGO544" s="75"/>
      <c r="GGP544" s="66"/>
      <c r="GGQ544" s="66"/>
      <c r="GGR544" s="79"/>
      <c r="GGS544" s="109"/>
      <c r="GGT544" s="479"/>
      <c r="GGU544" s="78"/>
      <c r="GGV544" s="144"/>
      <c r="GGW544" s="75"/>
      <c r="GGX544" s="66"/>
      <c r="GGY544" s="66"/>
      <c r="GGZ544" s="79"/>
      <c r="GHA544" s="109"/>
      <c r="GHB544" s="479"/>
      <c r="GHC544" s="78"/>
      <c r="GHD544" s="144"/>
      <c r="GHE544" s="75"/>
      <c r="GHF544" s="66"/>
      <c r="GHG544" s="66"/>
      <c r="GHH544" s="79"/>
      <c r="GHI544" s="109"/>
      <c r="GHJ544" s="479"/>
      <c r="GHK544" s="78"/>
      <c r="GHL544" s="144"/>
      <c r="GHM544" s="75"/>
      <c r="GHN544" s="66"/>
      <c r="GHO544" s="66"/>
      <c r="GHP544" s="79"/>
      <c r="GHQ544" s="109"/>
      <c r="GHR544" s="479"/>
      <c r="GHS544" s="78"/>
      <c r="GHT544" s="144"/>
      <c r="GHU544" s="75"/>
      <c r="GHV544" s="66"/>
      <c r="GHW544" s="66"/>
      <c r="GHX544" s="79"/>
      <c r="GHY544" s="109"/>
      <c r="GHZ544" s="479"/>
      <c r="GIA544" s="78"/>
      <c r="GIB544" s="144"/>
      <c r="GIC544" s="75"/>
      <c r="GID544" s="66"/>
      <c r="GIE544" s="66"/>
      <c r="GIF544" s="79"/>
      <c r="GIG544" s="109"/>
      <c r="GIH544" s="479"/>
      <c r="GII544" s="78"/>
      <c r="GIJ544" s="144"/>
      <c r="GIK544" s="75"/>
      <c r="GIL544" s="66"/>
      <c r="GIM544" s="66"/>
      <c r="GIN544" s="79"/>
      <c r="GIO544" s="109"/>
      <c r="GIP544" s="479"/>
      <c r="GIQ544" s="78"/>
      <c r="GIR544" s="144"/>
      <c r="GIS544" s="75"/>
      <c r="GIT544" s="66"/>
      <c r="GIU544" s="66"/>
      <c r="GIV544" s="79"/>
      <c r="GIW544" s="109"/>
      <c r="GIX544" s="479"/>
      <c r="GIY544" s="78"/>
      <c r="GIZ544" s="144"/>
      <c r="GJA544" s="75"/>
      <c r="GJB544" s="66"/>
      <c r="GJC544" s="66"/>
      <c r="GJD544" s="79"/>
      <c r="GJE544" s="109"/>
      <c r="GJF544" s="479"/>
      <c r="GJG544" s="78"/>
      <c r="GJH544" s="144"/>
      <c r="GJI544" s="75"/>
      <c r="GJJ544" s="66"/>
      <c r="GJK544" s="66"/>
      <c r="GJL544" s="79"/>
      <c r="GJM544" s="109"/>
      <c r="GJN544" s="479"/>
      <c r="GJO544" s="78"/>
      <c r="GJP544" s="144"/>
      <c r="GJQ544" s="75"/>
      <c r="GJR544" s="66"/>
      <c r="GJS544" s="66"/>
      <c r="GJT544" s="79"/>
      <c r="GJU544" s="109"/>
      <c r="GJV544" s="479"/>
      <c r="GJW544" s="78"/>
      <c r="GJX544" s="144"/>
      <c r="GJY544" s="75"/>
      <c r="GJZ544" s="66"/>
      <c r="GKA544" s="66"/>
      <c r="GKB544" s="79"/>
      <c r="GKC544" s="109"/>
      <c r="GKD544" s="479"/>
      <c r="GKE544" s="78"/>
      <c r="GKF544" s="144"/>
      <c r="GKG544" s="75"/>
      <c r="GKH544" s="66"/>
      <c r="GKI544" s="66"/>
      <c r="GKJ544" s="79"/>
      <c r="GKK544" s="109"/>
      <c r="GKL544" s="479"/>
      <c r="GKM544" s="78"/>
      <c r="GKN544" s="144"/>
      <c r="GKO544" s="75"/>
      <c r="GKP544" s="66"/>
      <c r="GKQ544" s="66"/>
      <c r="GKR544" s="79"/>
      <c r="GKS544" s="109"/>
      <c r="GKT544" s="479"/>
      <c r="GKU544" s="78"/>
      <c r="GKV544" s="144"/>
      <c r="GKW544" s="75"/>
      <c r="GKX544" s="66"/>
      <c r="GKY544" s="66"/>
      <c r="GKZ544" s="79"/>
      <c r="GLA544" s="109"/>
      <c r="GLB544" s="479"/>
      <c r="GLC544" s="78"/>
      <c r="GLD544" s="144"/>
      <c r="GLE544" s="75"/>
      <c r="GLF544" s="66"/>
      <c r="GLG544" s="66"/>
      <c r="GLH544" s="79"/>
      <c r="GLI544" s="109"/>
      <c r="GLJ544" s="479"/>
      <c r="GLK544" s="78"/>
      <c r="GLL544" s="144"/>
      <c r="GLM544" s="75"/>
      <c r="GLN544" s="66"/>
      <c r="GLO544" s="66"/>
      <c r="GLP544" s="79"/>
      <c r="GLQ544" s="109"/>
      <c r="GLR544" s="479"/>
      <c r="GLS544" s="78"/>
      <c r="GLT544" s="144"/>
      <c r="GLU544" s="75"/>
      <c r="GLV544" s="66"/>
      <c r="GLW544" s="66"/>
      <c r="GLX544" s="79"/>
      <c r="GLY544" s="109"/>
      <c r="GLZ544" s="479"/>
      <c r="GMA544" s="78"/>
      <c r="GMB544" s="144"/>
      <c r="GMC544" s="75"/>
      <c r="GMD544" s="66"/>
      <c r="GME544" s="66"/>
      <c r="GMF544" s="79"/>
      <c r="GMG544" s="109"/>
      <c r="GMH544" s="479"/>
      <c r="GMI544" s="78"/>
      <c r="GMJ544" s="144"/>
      <c r="GMK544" s="75"/>
      <c r="GML544" s="66"/>
      <c r="GMM544" s="66"/>
      <c r="GMN544" s="79"/>
      <c r="GMO544" s="109"/>
      <c r="GMP544" s="479"/>
      <c r="GMQ544" s="78"/>
      <c r="GMR544" s="144"/>
      <c r="GMS544" s="75"/>
      <c r="GMT544" s="66"/>
      <c r="GMU544" s="66"/>
      <c r="GMV544" s="79"/>
      <c r="GMW544" s="109"/>
      <c r="GMX544" s="479"/>
      <c r="GMY544" s="78"/>
      <c r="GMZ544" s="144"/>
      <c r="GNA544" s="75"/>
      <c r="GNB544" s="66"/>
      <c r="GNC544" s="66"/>
      <c r="GND544" s="79"/>
      <c r="GNE544" s="109"/>
      <c r="GNF544" s="479"/>
      <c r="GNG544" s="78"/>
      <c r="GNH544" s="144"/>
      <c r="GNI544" s="75"/>
      <c r="GNJ544" s="66"/>
      <c r="GNK544" s="66"/>
      <c r="GNL544" s="79"/>
      <c r="GNM544" s="109"/>
      <c r="GNN544" s="479"/>
      <c r="GNO544" s="78"/>
      <c r="GNP544" s="144"/>
      <c r="GNQ544" s="75"/>
      <c r="GNR544" s="66"/>
      <c r="GNS544" s="66"/>
      <c r="GNT544" s="79"/>
      <c r="GNU544" s="109"/>
      <c r="GNV544" s="479"/>
      <c r="GNW544" s="78"/>
      <c r="GNX544" s="144"/>
      <c r="GNY544" s="75"/>
      <c r="GNZ544" s="66"/>
      <c r="GOA544" s="66"/>
      <c r="GOB544" s="79"/>
      <c r="GOC544" s="109"/>
      <c r="GOD544" s="479"/>
      <c r="GOE544" s="78"/>
      <c r="GOF544" s="144"/>
      <c r="GOG544" s="75"/>
      <c r="GOH544" s="66"/>
      <c r="GOI544" s="66"/>
      <c r="GOJ544" s="79"/>
      <c r="GOK544" s="109"/>
      <c r="GOL544" s="479"/>
      <c r="GOM544" s="78"/>
      <c r="GON544" s="144"/>
      <c r="GOO544" s="75"/>
      <c r="GOP544" s="66"/>
      <c r="GOQ544" s="66"/>
      <c r="GOR544" s="79"/>
      <c r="GOS544" s="109"/>
      <c r="GOT544" s="479"/>
      <c r="GOU544" s="78"/>
      <c r="GOV544" s="144"/>
      <c r="GOW544" s="75"/>
      <c r="GOX544" s="66"/>
      <c r="GOY544" s="66"/>
      <c r="GOZ544" s="79"/>
      <c r="GPA544" s="109"/>
      <c r="GPB544" s="479"/>
      <c r="GPC544" s="78"/>
      <c r="GPD544" s="144"/>
      <c r="GPE544" s="75"/>
      <c r="GPF544" s="66"/>
      <c r="GPG544" s="66"/>
      <c r="GPH544" s="79"/>
      <c r="GPI544" s="109"/>
      <c r="GPJ544" s="479"/>
      <c r="GPK544" s="78"/>
      <c r="GPL544" s="144"/>
      <c r="GPM544" s="75"/>
      <c r="GPN544" s="66"/>
      <c r="GPO544" s="66"/>
      <c r="GPP544" s="79"/>
      <c r="GPQ544" s="109"/>
      <c r="GPR544" s="479"/>
      <c r="GPS544" s="78"/>
      <c r="GPT544" s="144"/>
      <c r="GPU544" s="75"/>
      <c r="GPV544" s="66"/>
      <c r="GPW544" s="66"/>
      <c r="GPX544" s="79"/>
      <c r="GPY544" s="109"/>
      <c r="GPZ544" s="479"/>
      <c r="GQA544" s="78"/>
      <c r="GQB544" s="144"/>
      <c r="GQC544" s="75"/>
      <c r="GQD544" s="66"/>
      <c r="GQE544" s="66"/>
      <c r="GQF544" s="79"/>
      <c r="GQG544" s="109"/>
      <c r="GQH544" s="479"/>
      <c r="GQI544" s="78"/>
      <c r="GQJ544" s="144"/>
      <c r="GQK544" s="75"/>
      <c r="GQL544" s="66"/>
      <c r="GQM544" s="66"/>
      <c r="GQN544" s="79"/>
      <c r="GQO544" s="109"/>
      <c r="GQP544" s="479"/>
      <c r="GQQ544" s="78"/>
      <c r="GQR544" s="144"/>
      <c r="GQS544" s="75"/>
      <c r="GQT544" s="66"/>
      <c r="GQU544" s="66"/>
      <c r="GQV544" s="79"/>
      <c r="GQW544" s="109"/>
      <c r="GQX544" s="479"/>
      <c r="GQY544" s="78"/>
      <c r="GQZ544" s="144"/>
      <c r="GRA544" s="75"/>
      <c r="GRB544" s="66"/>
      <c r="GRC544" s="66"/>
      <c r="GRD544" s="79"/>
      <c r="GRE544" s="109"/>
      <c r="GRF544" s="479"/>
      <c r="GRG544" s="78"/>
      <c r="GRH544" s="144"/>
      <c r="GRI544" s="75"/>
      <c r="GRJ544" s="66"/>
      <c r="GRK544" s="66"/>
      <c r="GRL544" s="79"/>
      <c r="GRM544" s="109"/>
      <c r="GRN544" s="479"/>
      <c r="GRO544" s="78"/>
      <c r="GRP544" s="144"/>
      <c r="GRQ544" s="75"/>
      <c r="GRR544" s="66"/>
      <c r="GRS544" s="66"/>
      <c r="GRT544" s="79"/>
      <c r="GRU544" s="109"/>
      <c r="GRV544" s="479"/>
      <c r="GRW544" s="78"/>
      <c r="GRX544" s="144"/>
      <c r="GRY544" s="75"/>
      <c r="GRZ544" s="66"/>
      <c r="GSA544" s="66"/>
      <c r="GSB544" s="79"/>
      <c r="GSC544" s="109"/>
      <c r="GSD544" s="479"/>
      <c r="GSE544" s="78"/>
      <c r="GSF544" s="144"/>
      <c r="GSG544" s="75"/>
      <c r="GSH544" s="66"/>
      <c r="GSI544" s="66"/>
      <c r="GSJ544" s="79"/>
      <c r="GSK544" s="109"/>
      <c r="GSL544" s="479"/>
      <c r="GSM544" s="78"/>
      <c r="GSN544" s="144"/>
      <c r="GSO544" s="75"/>
      <c r="GSP544" s="66"/>
      <c r="GSQ544" s="66"/>
      <c r="GSR544" s="79"/>
      <c r="GSS544" s="109"/>
      <c r="GST544" s="479"/>
      <c r="GSU544" s="78"/>
      <c r="GSV544" s="144"/>
      <c r="GSW544" s="75"/>
      <c r="GSX544" s="66"/>
      <c r="GSY544" s="66"/>
      <c r="GSZ544" s="79"/>
      <c r="GTA544" s="109"/>
      <c r="GTB544" s="479"/>
      <c r="GTC544" s="78"/>
      <c r="GTD544" s="144"/>
      <c r="GTE544" s="75"/>
      <c r="GTF544" s="66"/>
      <c r="GTG544" s="66"/>
      <c r="GTH544" s="79"/>
      <c r="GTI544" s="109"/>
      <c r="GTJ544" s="479"/>
      <c r="GTK544" s="78"/>
      <c r="GTL544" s="144"/>
      <c r="GTM544" s="75"/>
      <c r="GTN544" s="66"/>
      <c r="GTO544" s="66"/>
      <c r="GTP544" s="79"/>
      <c r="GTQ544" s="109"/>
      <c r="GTR544" s="479"/>
      <c r="GTS544" s="78"/>
      <c r="GTT544" s="144"/>
      <c r="GTU544" s="75"/>
      <c r="GTV544" s="66"/>
      <c r="GTW544" s="66"/>
      <c r="GTX544" s="79"/>
      <c r="GTY544" s="109"/>
      <c r="GTZ544" s="479"/>
      <c r="GUA544" s="78"/>
      <c r="GUB544" s="144"/>
      <c r="GUC544" s="75"/>
      <c r="GUD544" s="66"/>
      <c r="GUE544" s="66"/>
      <c r="GUF544" s="79"/>
      <c r="GUG544" s="109"/>
      <c r="GUH544" s="479"/>
      <c r="GUI544" s="78"/>
      <c r="GUJ544" s="144"/>
      <c r="GUK544" s="75"/>
      <c r="GUL544" s="66"/>
      <c r="GUM544" s="66"/>
      <c r="GUN544" s="79"/>
      <c r="GUO544" s="109"/>
      <c r="GUP544" s="479"/>
      <c r="GUQ544" s="78"/>
      <c r="GUR544" s="144"/>
      <c r="GUS544" s="75"/>
      <c r="GUT544" s="66"/>
      <c r="GUU544" s="66"/>
      <c r="GUV544" s="79"/>
      <c r="GUW544" s="109"/>
      <c r="GUX544" s="479"/>
      <c r="GUY544" s="78"/>
      <c r="GUZ544" s="144"/>
      <c r="GVA544" s="75"/>
      <c r="GVB544" s="66"/>
      <c r="GVC544" s="66"/>
      <c r="GVD544" s="79"/>
      <c r="GVE544" s="109"/>
      <c r="GVF544" s="479"/>
      <c r="GVG544" s="78"/>
      <c r="GVH544" s="144"/>
      <c r="GVI544" s="75"/>
      <c r="GVJ544" s="66"/>
      <c r="GVK544" s="66"/>
      <c r="GVL544" s="79"/>
      <c r="GVM544" s="109"/>
      <c r="GVN544" s="479"/>
      <c r="GVO544" s="78"/>
      <c r="GVP544" s="144"/>
      <c r="GVQ544" s="75"/>
      <c r="GVR544" s="66"/>
      <c r="GVS544" s="66"/>
      <c r="GVT544" s="79"/>
      <c r="GVU544" s="109"/>
      <c r="GVV544" s="479"/>
      <c r="GVW544" s="78"/>
      <c r="GVX544" s="144"/>
      <c r="GVY544" s="75"/>
      <c r="GVZ544" s="66"/>
      <c r="GWA544" s="66"/>
      <c r="GWB544" s="79"/>
      <c r="GWC544" s="109"/>
      <c r="GWD544" s="479"/>
      <c r="GWE544" s="78"/>
      <c r="GWF544" s="144"/>
      <c r="GWG544" s="75"/>
      <c r="GWH544" s="66"/>
      <c r="GWI544" s="66"/>
      <c r="GWJ544" s="79"/>
      <c r="GWK544" s="109"/>
      <c r="GWL544" s="479"/>
      <c r="GWM544" s="78"/>
      <c r="GWN544" s="144"/>
      <c r="GWO544" s="75"/>
      <c r="GWP544" s="66"/>
      <c r="GWQ544" s="66"/>
      <c r="GWR544" s="79"/>
      <c r="GWS544" s="109"/>
      <c r="GWT544" s="479"/>
      <c r="GWU544" s="78"/>
      <c r="GWV544" s="144"/>
      <c r="GWW544" s="75"/>
      <c r="GWX544" s="66"/>
      <c r="GWY544" s="66"/>
      <c r="GWZ544" s="79"/>
      <c r="GXA544" s="109"/>
      <c r="GXB544" s="479"/>
      <c r="GXC544" s="78"/>
      <c r="GXD544" s="144"/>
      <c r="GXE544" s="75"/>
      <c r="GXF544" s="66"/>
      <c r="GXG544" s="66"/>
      <c r="GXH544" s="79"/>
      <c r="GXI544" s="109"/>
      <c r="GXJ544" s="479"/>
      <c r="GXK544" s="78"/>
      <c r="GXL544" s="144"/>
      <c r="GXM544" s="75"/>
      <c r="GXN544" s="66"/>
      <c r="GXO544" s="66"/>
      <c r="GXP544" s="79"/>
      <c r="GXQ544" s="109"/>
      <c r="GXR544" s="479"/>
      <c r="GXS544" s="78"/>
      <c r="GXT544" s="144"/>
      <c r="GXU544" s="75"/>
      <c r="GXV544" s="66"/>
      <c r="GXW544" s="66"/>
      <c r="GXX544" s="79"/>
      <c r="GXY544" s="109"/>
      <c r="GXZ544" s="479"/>
      <c r="GYA544" s="78"/>
      <c r="GYB544" s="144"/>
      <c r="GYC544" s="75"/>
      <c r="GYD544" s="66"/>
      <c r="GYE544" s="66"/>
      <c r="GYF544" s="79"/>
      <c r="GYG544" s="109"/>
      <c r="GYH544" s="479"/>
      <c r="GYI544" s="78"/>
      <c r="GYJ544" s="144"/>
      <c r="GYK544" s="75"/>
      <c r="GYL544" s="66"/>
      <c r="GYM544" s="66"/>
      <c r="GYN544" s="79"/>
      <c r="GYO544" s="109"/>
      <c r="GYP544" s="479"/>
      <c r="GYQ544" s="78"/>
      <c r="GYR544" s="144"/>
      <c r="GYS544" s="75"/>
      <c r="GYT544" s="66"/>
      <c r="GYU544" s="66"/>
      <c r="GYV544" s="79"/>
      <c r="GYW544" s="109"/>
      <c r="GYX544" s="479"/>
      <c r="GYY544" s="78"/>
      <c r="GYZ544" s="144"/>
      <c r="GZA544" s="75"/>
      <c r="GZB544" s="66"/>
      <c r="GZC544" s="66"/>
      <c r="GZD544" s="79"/>
      <c r="GZE544" s="109"/>
      <c r="GZF544" s="479"/>
      <c r="GZG544" s="78"/>
      <c r="GZH544" s="144"/>
      <c r="GZI544" s="75"/>
      <c r="GZJ544" s="66"/>
      <c r="GZK544" s="66"/>
      <c r="GZL544" s="79"/>
      <c r="GZM544" s="109"/>
      <c r="GZN544" s="479"/>
      <c r="GZO544" s="78"/>
      <c r="GZP544" s="144"/>
      <c r="GZQ544" s="75"/>
      <c r="GZR544" s="66"/>
      <c r="GZS544" s="66"/>
      <c r="GZT544" s="79"/>
      <c r="GZU544" s="109"/>
      <c r="GZV544" s="479"/>
      <c r="GZW544" s="78"/>
      <c r="GZX544" s="144"/>
      <c r="GZY544" s="75"/>
      <c r="GZZ544" s="66"/>
      <c r="HAA544" s="66"/>
      <c r="HAB544" s="79"/>
      <c r="HAC544" s="109"/>
      <c r="HAD544" s="479"/>
      <c r="HAE544" s="78"/>
      <c r="HAF544" s="144"/>
      <c r="HAG544" s="75"/>
      <c r="HAH544" s="66"/>
      <c r="HAI544" s="66"/>
      <c r="HAJ544" s="79"/>
      <c r="HAK544" s="109"/>
      <c r="HAL544" s="479"/>
      <c r="HAM544" s="78"/>
      <c r="HAN544" s="144"/>
      <c r="HAO544" s="75"/>
      <c r="HAP544" s="66"/>
      <c r="HAQ544" s="66"/>
      <c r="HAR544" s="79"/>
      <c r="HAS544" s="109"/>
      <c r="HAT544" s="479"/>
      <c r="HAU544" s="78"/>
      <c r="HAV544" s="144"/>
      <c r="HAW544" s="75"/>
      <c r="HAX544" s="66"/>
      <c r="HAY544" s="66"/>
      <c r="HAZ544" s="79"/>
      <c r="HBA544" s="109"/>
      <c r="HBB544" s="479"/>
      <c r="HBC544" s="78"/>
      <c r="HBD544" s="144"/>
      <c r="HBE544" s="75"/>
      <c r="HBF544" s="66"/>
      <c r="HBG544" s="66"/>
      <c r="HBH544" s="79"/>
      <c r="HBI544" s="109"/>
      <c r="HBJ544" s="479"/>
      <c r="HBK544" s="78"/>
      <c r="HBL544" s="144"/>
      <c r="HBM544" s="75"/>
      <c r="HBN544" s="66"/>
      <c r="HBO544" s="66"/>
      <c r="HBP544" s="79"/>
      <c r="HBQ544" s="109"/>
      <c r="HBR544" s="479"/>
      <c r="HBS544" s="78"/>
      <c r="HBT544" s="144"/>
      <c r="HBU544" s="75"/>
      <c r="HBV544" s="66"/>
      <c r="HBW544" s="66"/>
      <c r="HBX544" s="79"/>
      <c r="HBY544" s="109"/>
      <c r="HBZ544" s="479"/>
      <c r="HCA544" s="78"/>
      <c r="HCB544" s="144"/>
      <c r="HCC544" s="75"/>
      <c r="HCD544" s="66"/>
      <c r="HCE544" s="66"/>
      <c r="HCF544" s="79"/>
      <c r="HCG544" s="109"/>
      <c r="HCH544" s="479"/>
      <c r="HCI544" s="78"/>
      <c r="HCJ544" s="144"/>
      <c r="HCK544" s="75"/>
      <c r="HCL544" s="66"/>
      <c r="HCM544" s="66"/>
      <c r="HCN544" s="79"/>
      <c r="HCO544" s="109"/>
      <c r="HCP544" s="479"/>
      <c r="HCQ544" s="78"/>
      <c r="HCR544" s="144"/>
      <c r="HCS544" s="75"/>
      <c r="HCT544" s="66"/>
      <c r="HCU544" s="66"/>
      <c r="HCV544" s="79"/>
      <c r="HCW544" s="109"/>
      <c r="HCX544" s="479"/>
      <c r="HCY544" s="78"/>
      <c r="HCZ544" s="144"/>
      <c r="HDA544" s="75"/>
      <c r="HDB544" s="66"/>
      <c r="HDC544" s="66"/>
      <c r="HDD544" s="79"/>
      <c r="HDE544" s="109"/>
      <c r="HDF544" s="479"/>
      <c r="HDG544" s="78"/>
      <c r="HDH544" s="144"/>
      <c r="HDI544" s="75"/>
      <c r="HDJ544" s="66"/>
      <c r="HDK544" s="66"/>
      <c r="HDL544" s="79"/>
      <c r="HDM544" s="109"/>
      <c r="HDN544" s="479"/>
      <c r="HDO544" s="78"/>
      <c r="HDP544" s="144"/>
      <c r="HDQ544" s="75"/>
      <c r="HDR544" s="66"/>
      <c r="HDS544" s="66"/>
      <c r="HDT544" s="79"/>
      <c r="HDU544" s="109"/>
      <c r="HDV544" s="479"/>
      <c r="HDW544" s="78"/>
      <c r="HDX544" s="144"/>
      <c r="HDY544" s="75"/>
      <c r="HDZ544" s="66"/>
      <c r="HEA544" s="66"/>
      <c r="HEB544" s="79"/>
      <c r="HEC544" s="109"/>
      <c r="HED544" s="479"/>
      <c r="HEE544" s="78"/>
      <c r="HEF544" s="144"/>
      <c r="HEG544" s="75"/>
      <c r="HEH544" s="66"/>
      <c r="HEI544" s="66"/>
      <c r="HEJ544" s="79"/>
      <c r="HEK544" s="109"/>
      <c r="HEL544" s="479"/>
      <c r="HEM544" s="78"/>
      <c r="HEN544" s="144"/>
      <c r="HEO544" s="75"/>
      <c r="HEP544" s="66"/>
      <c r="HEQ544" s="66"/>
      <c r="HER544" s="79"/>
      <c r="HES544" s="109"/>
      <c r="HET544" s="479"/>
      <c r="HEU544" s="78"/>
      <c r="HEV544" s="144"/>
      <c r="HEW544" s="75"/>
      <c r="HEX544" s="66"/>
      <c r="HEY544" s="66"/>
      <c r="HEZ544" s="79"/>
      <c r="HFA544" s="109"/>
      <c r="HFB544" s="479"/>
      <c r="HFC544" s="78"/>
      <c r="HFD544" s="144"/>
      <c r="HFE544" s="75"/>
      <c r="HFF544" s="66"/>
      <c r="HFG544" s="66"/>
      <c r="HFH544" s="79"/>
      <c r="HFI544" s="109"/>
      <c r="HFJ544" s="479"/>
      <c r="HFK544" s="78"/>
      <c r="HFL544" s="144"/>
      <c r="HFM544" s="75"/>
      <c r="HFN544" s="66"/>
      <c r="HFO544" s="66"/>
      <c r="HFP544" s="79"/>
      <c r="HFQ544" s="109"/>
      <c r="HFR544" s="479"/>
      <c r="HFS544" s="78"/>
      <c r="HFT544" s="144"/>
      <c r="HFU544" s="75"/>
      <c r="HFV544" s="66"/>
      <c r="HFW544" s="66"/>
      <c r="HFX544" s="79"/>
      <c r="HFY544" s="109"/>
      <c r="HFZ544" s="479"/>
      <c r="HGA544" s="78"/>
      <c r="HGB544" s="144"/>
      <c r="HGC544" s="75"/>
      <c r="HGD544" s="66"/>
      <c r="HGE544" s="66"/>
      <c r="HGF544" s="79"/>
      <c r="HGG544" s="109"/>
      <c r="HGH544" s="479"/>
      <c r="HGI544" s="78"/>
      <c r="HGJ544" s="144"/>
      <c r="HGK544" s="75"/>
      <c r="HGL544" s="66"/>
      <c r="HGM544" s="66"/>
      <c r="HGN544" s="79"/>
      <c r="HGO544" s="109"/>
      <c r="HGP544" s="479"/>
      <c r="HGQ544" s="78"/>
      <c r="HGR544" s="144"/>
      <c r="HGS544" s="75"/>
      <c r="HGT544" s="66"/>
      <c r="HGU544" s="66"/>
      <c r="HGV544" s="79"/>
      <c r="HGW544" s="109"/>
      <c r="HGX544" s="479"/>
      <c r="HGY544" s="78"/>
      <c r="HGZ544" s="144"/>
      <c r="HHA544" s="75"/>
      <c r="HHB544" s="66"/>
      <c r="HHC544" s="66"/>
      <c r="HHD544" s="79"/>
      <c r="HHE544" s="109"/>
      <c r="HHF544" s="479"/>
      <c r="HHG544" s="78"/>
      <c r="HHH544" s="144"/>
      <c r="HHI544" s="75"/>
      <c r="HHJ544" s="66"/>
      <c r="HHK544" s="66"/>
      <c r="HHL544" s="79"/>
      <c r="HHM544" s="109"/>
      <c r="HHN544" s="479"/>
      <c r="HHO544" s="78"/>
      <c r="HHP544" s="144"/>
      <c r="HHQ544" s="75"/>
      <c r="HHR544" s="66"/>
      <c r="HHS544" s="66"/>
      <c r="HHT544" s="79"/>
      <c r="HHU544" s="109"/>
      <c r="HHV544" s="479"/>
      <c r="HHW544" s="78"/>
      <c r="HHX544" s="144"/>
      <c r="HHY544" s="75"/>
      <c r="HHZ544" s="66"/>
      <c r="HIA544" s="66"/>
      <c r="HIB544" s="79"/>
      <c r="HIC544" s="109"/>
      <c r="HID544" s="479"/>
      <c r="HIE544" s="78"/>
      <c r="HIF544" s="144"/>
      <c r="HIG544" s="75"/>
      <c r="HIH544" s="66"/>
      <c r="HII544" s="66"/>
      <c r="HIJ544" s="79"/>
      <c r="HIK544" s="109"/>
      <c r="HIL544" s="479"/>
      <c r="HIM544" s="78"/>
      <c r="HIN544" s="144"/>
      <c r="HIO544" s="75"/>
      <c r="HIP544" s="66"/>
      <c r="HIQ544" s="66"/>
      <c r="HIR544" s="79"/>
      <c r="HIS544" s="109"/>
      <c r="HIT544" s="479"/>
      <c r="HIU544" s="78"/>
      <c r="HIV544" s="144"/>
      <c r="HIW544" s="75"/>
      <c r="HIX544" s="66"/>
      <c r="HIY544" s="66"/>
      <c r="HIZ544" s="79"/>
      <c r="HJA544" s="109"/>
      <c r="HJB544" s="479"/>
      <c r="HJC544" s="78"/>
      <c r="HJD544" s="144"/>
      <c r="HJE544" s="75"/>
      <c r="HJF544" s="66"/>
      <c r="HJG544" s="66"/>
      <c r="HJH544" s="79"/>
      <c r="HJI544" s="109"/>
      <c r="HJJ544" s="479"/>
      <c r="HJK544" s="78"/>
      <c r="HJL544" s="144"/>
      <c r="HJM544" s="75"/>
      <c r="HJN544" s="66"/>
      <c r="HJO544" s="66"/>
      <c r="HJP544" s="79"/>
      <c r="HJQ544" s="109"/>
      <c r="HJR544" s="479"/>
      <c r="HJS544" s="78"/>
      <c r="HJT544" s="144"/>
      <c r="HJU544" s="75"/>
      <c r="HJV544" s="66"/>
      <c r="HJW544" s="66"/>
      <c r="HJX544" s="79"/>
      <c r="HJY544" s="109"/>
      <c r="HJZ544" s="479"/>
      <c r="HKA544" s="78"/>
      <c r="HKB544" s="144"/>
      <c r="HKC544" s="75"/>
      <c r="HKD544" s="66"/>
      <c r="HKE544" s="66"/>
      <c r="HKF544" s="79"/>
      <c r="HKG544" s="109"/>
      <c r="HKH544" s="479"/>
      <c r="HKI544" s="78"/>
      <c r="HKJ544" s="144"/>
      <c r="HKK544" s="75"/>
      <c r="HKL544" s="66"/>
      <c r="HKM544" s="66"/>
      <c r="HKN544" s="79"/>
      <c r="HKO544" s="109"/>
      <c r="HKP544" s="479"/>
      <c r="HKQ544" s="78"/>
      <c r="HKR544" s="144"/>
      <c r="HKS544" s="75"/>
      <c r="HKT544" s="66"/>
      <c r="HKU544" s="66"/>
      <c r="HKV544" s="79"/>
      <c r="HKW544" s="109"/>
      <c r="HKX544" s="479"/>
      <c r="HKY544" s="78"/>
      <c r="HKZ544" s="144"/>
      <c r="HLA544" s="75"/>
      <c r="HLB544" s="66"/>
      <c r="HLC544" s="66"/>
      <c r="HLD544" s="79"/>
      <c r="HLE544" s="109"/>
      <c r="HLF544" s="479"/>
      <c r="HLG544" s="78"/>
      <c r="HLH544" s="144"/>
      <c r="HLI544" s="75"/>
      <c r="HLJ544" s="66"/>
      <c r="HLK544" s="66"/>
      <c r="HLL544" s="79"/>
      <c r="HLM544" s="109"/>
      <c r="HLN544" s="479"/>
      <c r="HLO544" s="78"/>
      <c r="HLP544" s="144"/>
      <c r="HLQ544" s="75"/>
      <c r="HLR544" s="66"/>
      <c r="HLS544" s="66"/>
      <c r="HLT544" s="79"/>
      <c r="HLU544" s="109"/>
      <c r="HLV544" s="479"/>
      <c r="HLW544" s="78"/>
      <c r="HLX544" s="144"/>
      <c r="HLY544" s="75"/>
      <c r="HLZ544" s="66"/>
      <c r="HMA544" s="66"/>
      <c r="HMB544" s="79"/>
      <c r="HMC544" s="109"/>
      <c r="HMD544" s="479"/>
      <c r="HME544" s="78"/>
      <c r="HMF544" s="144"/>
      <c r="HMG544" s="75"/>
      <c r="HMH544" s="66"/>
      <c r="HMI544" s="66"/>
      <c r="HMJ544" s="79"/>
      <c r="HMK544" s="109"/>
      <c r="HML544" s="479"/>
      <c r="HMM544" s="78"/>
      <c r="HMN544" s="144"/>
      <c r="HMO544" s="75"/>
      <c r="HMP544" s="66"/>
      <c r="HMQ544" s="66"/>
      <c r="HMR544" s="79"/>
      <c r="HMS544" s="109"/>
      <c r="HMT544" s="479"/>
      <c r="HMU544" s="78"/>
      <c r="HMV544" s="144"/>
      <c r="HMW544" s="75"/>
      <c r="HMX544" s="66"/>
      <c r="HMY544" s="66"/>
      <c r="HMZ544" s="79"/>
      <c r="HNA544" s="109"/>
      <c r="HNB544" s="479"/>
      <c r="HNC544" s="78"/>
      <c r="HND544" s="144"/>
      <c r="HNE544" s="75"/>
      <c r="HNF544" s="66"/>
      <c r="HNG544" s="66"/>
      <c r="HNH544" s="79"/>
      <c r="HNI544" s="109"/>
      <c r="HNJ544" s="479"/>
      <c r="HNK544" s="78"/>
      <c r="HNL544" s="144"/>
      <c r="HNM544" s="75"/>
      <c r="HNN544" s="66"/>
      <c r="HNO544" s="66"/>
      <c r="HNP544" s="79"/>
      <c r="HNQ544" s="109"/>
      <c r="HNR544" s="479"/>
      <c r="HNS544" s="78"/>
      <c r="HNT544" s="144"/>
      <c r="HNU544" s="75"/>
      <c r="HNV544" s="66"/>
      <c r="HNW544" s="66"/>
      <c r="HNX544" s="79"/>
      <c r="HNY544" s="109"/>
      <c r="HNZ544" s="479"/>
      <c r="HOA544" s="78"/>
      <c r="HOB544" s="144"/>
      <c r="HOC544" s="75"/>
      <c r="HOD544" s="66"/>
      <c r="HOE544" s="66"/>
      <c r="HOF544" s="79"/>
      <c r="HOG544" s="109"/>
      <c r="HOH544" s="479"/>
      <c r="HOI544" s="78"/>
      <c r="HOJ544" s="144"/>
      <c r="HOK544" s="75"/>
      <c r="HOL544" s="66"/>
      <c r="HOM544" s="66"/>
      <c r="HON544" s="79"/>
      <c r="HOO544" s="109"/>
      <c r="HOP544" s="479"/>
      <c r="HOQ544" s="78"/>
      <c r="HOR544" s="144"/>
      <c r="HOS544" s="75"/>
      <c r="HOT544" s="66"/>
      <c r="HOU544" s="66"/>
      <c r="HOV544" s="79"/>
      <c r="HOW544" s="109"/>
      <c r="HOX544" s="479"/>
      <c r="HOY544" s="78"/>
      <c r="HOZ544" s="144"/>
      <c r="HPA544" s="75"/>
      <c r="HPB544" s="66"/>
      <c r="HPC544" s="66"/>
      <c r="HPD544" s="79"/>
      <c r="HPE544" s="109"/>
      <c r="HPF544" s="479"/>
      <c r="HPG544" s="78"/>
      <c r="HPH544" s="144"/>
      <c r="HPI544" s="75"/>
      <c r="HPJ544" s="66"/>
      <c r="HPK544" s="66"/>
      <c r="HPL544" s="79"/>
      <c r="HPM544" s="109"/>
      <c r="HPN544" s="479"/>
      <c r="HPO544" s="78"/>
      <c r="HPP544" s="144"/>
      <c r="HPQ544" s="75"/>
      <c r="HPR544" s="66"/>
      <c r="HPS544" s="66"/>
      <c r="HPT544" s="79"/>
      <c r="HPU544" s="109"/>
      <c r="HPV544" s="479"/>
      <c r="HPW544" s="78"/>
      <c r="HPX544" s="144"/>
      <c r="HPY544" s="75"/>
      <c r="HPZ544" s="66"/>
      <c r="HQA544" s="66"/>
      <c r="HQB544" s="79"/>
      <c r="HQC544" s="109"/>
      <c r="HQD544" s="479"/>
      <c r="HQE544" s="78"/>
      <c r="HQF544" s="144"/>
      <c r="HQG544" s="75"/>
      <c r="HQH544" s="66"/>
      <c r="HQI544" s="66"/>
      <c r="HQJ544" s="79"/>
      <c r="HQK544" s="109"/>
      <c r="HQL544" s="479"/>
      <c r="HQM544" s="78"/>
      <c r="HQN544" s="144"/>
      <c r="HQO544" s="75"/>
      <c r="HQP544" s="66"/>
      <c r="HQQ544" s="66"/>
      <c r="HQR544" s="79"/>
      <c r="HQS544" s="109"/>
      <c r="HQT544" s="479"/>
      <c r="HQU544" s="78"/>
      <c r="HQV544" s="144"/>
      <c r="HQW544" s="75"/>
      <c r="HQX544" s="66"/>
      <c r="HQY544" s="66"/>
      <c r="HQZ544" s="79"/>
      <c r="HRA544" s="109"/>
      <c r="HRB544" s="479"/>
      <c r="HRC544" s="78"/>
      <c r="HRD544" s="144"/>
      <c r="HRE544" s="75"/>
      <c r="HRF544" s="66"/>
      <c r="HRG544" s="66"/>
      <c r="HRH544" s="79"/>
      <c r="HRI544" s="109"/>
      <c r="HRJ544" s="479"/>
      <c r="HRK544" s="78"/>
      <c r="HRL544" s="144"/>
      <c r="HRM544" s="75"/>
      <c r="HRN544" s="66"/>
      <c r="HRO544" s="66"/>
      <c r="HRP544" s="79"/>
      <c r="HRQ544" s="109"/>
      <c r="HRR544" s="479"/>
      <c r="HRS544" s="78"/>
      <c r="HRT544" s="144"/>
      <c r="HRU544" s="75"/>
      <c r="HRV544" s="66"/>
      <c r="HRW544" s="66"/>
      <c r="HRX544" s="79"/>
      <c r="HRY544" s="109"/>
      <c r="HRZ544" s="479"/>
      <c r="HSA544" s="78"/>
      <c r="HSB544" s="144"/>
      <c r="HSC544" s="75"/>
      <c r="HSD544" s="66"/>
      <c r="HSE544" s="66"/>
      <c r="HSF544" s="79"/>
      <c r="HSG544" s="109"/>
      <c r="HSH544" s="479"/>
      <c r="HSI544" s="78"/>
      <c r="HSJ544" s="144"/>
      <c r="HSK544" s="75"/>
      <c r="HSL544" s="66"/>
      <c r="HSM544" s="66"/>
      <c r="HSN544" s="79"/>
      <c r="HSO544" s="109"/>
      <c r="HSP544" s="479"/>
      <c r="HSQ544" s="78"/>
      <c r="HSR544" s="144"/>
      <c r="HSS544" s="75"/>
      <c r="HST544" s="66"/>
      <c r="HSU544" s="66"/>
      <c r="HSV544" s="79"/>
      <c r="HSW544" s="109"/>
      <c r="HSX544" s="479"/>
      <c r="HSY544" s="78"/>
      <c r="HSZ544" s="144"/>
      <c r="HTA544" s="75"/>
      <c r="HTB544" s="66"/>
      <c r="HTC544" s="66"/>
      <c r="HTD544" s="79"/>
      <c r="HTE544" s="109"/>
      <c r="HTF544" s="479"/>
      <c r="HTG544" s="78"/>
      <c r="HTH544" s="144"/>
      <c r="HTI544" s="75"/>
      <c r="HTJ544" s="66"/>
      <c r="HTK544" s="66"/>
      <c r="HTL544" s="79"/>
      <c r="HTM544" s="109"/>
      <c r="HTN544" s="479"/>
      <c r="HTO544" s="78"/>
      <c r="HTP544" s="144"/>
      <c r="HTQ544" s="75"/>
      <c r="HTR544" s="66"/>
      <c r="HTS544" s="66"/>
      <c r="HTT544" s="79"/>
      <c r="HTU544" s="109"/>
      <c r="HTV544" s="479"/>
      <c r="HTW544" s="78"/>
      <c r="HTX544" s="144"/>
      <c r="HTY544" s="75"/>
      <c r="HTZ544" s="66"/>
      <c r="HUA544" s="66"/>
      <c r="HUB544" s="79"/>
      <c r="HUC544" s="109"/>
      <c r="HUD544" s="479"/>
      <c r="HUE544" s="78"/>
      <c r="HUF544" s="144"/>
      <c r="HUG544" s="75"/>
      <c r="HUH544" s="66"/>
      <c r="HUI544" s="66"/>
      <c r="HUJ544" s="79"/>
      <c r="HUK544" s="109"/>
      <c r="HUL544" s="479"/>
      <c r="HUM544" s="78"/>
      <c r="HUN544" s="144"/>
      <c r="HUO544" s="75"/>
      <c r="HUP544" s="66"/>
      <c r="HUQ544" s="66"/>
      <c r="HUR544" s="79"/>
      <c r="HUS544" s="109"/>
      <c r="HUT544" s="479"/>
      <c r="HUU544" s="78"/>
      <c r="HUV544" s="144"/>
      <c r="HUW544" s="75"/>
      <c r="HUX544" s="66"/>
      <c r="HUY544" s="66"/>
      <c r="HUZ544" s="79"/>
      <c r="HVA544" s="109"/>
      <c r="HVB544" s="479"/>
      <c r="HVC544" s="78"/>
      <c r="HVD544" s="144"/>
      <c r="HVE544" s="75"/>
      <c r="HVF544" s="66"/>
      <c r="HVG544" s="66"/>
      <c r="HVH544" s="79"/>
      <c r="HVI544" s="109"/>
      <c r="HVJ544" s="479"/>
      <c r="HVK544" s="78"/>
      <c r="HVL544" s="144"/>
      <c r="HVM544" s="75"/>
      <c r="HVN544" s="66"/>
      <c r="HVO544" s="66"/>
      <c r="HVP544" s="79"/>
      <c r="HVQ544" s="109"/>
      <c r="HVR544" s="479"/>
      <c r="HVS544" s="78"/>
      <c r="HVT544" s="144"/>
      <c r="HVU544" s="75"/>
      <c r="HVV544" s="66"/>
      <c r="HVW544" s="66"/>
      <c r="HVX544" s="79"/>
      <c r="HVY544" s="109"/>
      <c r="HVZ544" s="479"/>
      <c r="HWA544" s="78"/>
      <c r="HWB544" s="144"/>
      <c r="HWC544" s="75"/>
      <c r="HWD544" s="66"/>
      <c r="HWE544" s="66"/>
      <c r="HWF544" s="79"/>
      <c r="HWG544" s="109"/>
      <c r="HWH544" s="479"/>
      <c r="HWI544" s="78"/>
      <c r="HWJ544" s="144"/>
      <c r="HWK544" s="75"/>
      <c r="HWL544" s="66"/>
      <c r="HWM544" s="66"/>
      <c r="HWN544" s="79"/>
      <c r="HWO544" s="109"/>
      <c r="HWP544" s="479"/>
      <c r="HWQ544" s="78"/>
      <c r="HWR544" s="144"/>
      <c r="HWS544" s="75"/>
      <c r="HWT544" s="66"/>
      <c r="HWU544" s="66"/>
      <c r="HWV544" s="79"/>
      <c r="HWW544" s="109"/>
      <c r="HWX544" s="479"/>
      <c r="HWY544" s="78"/>
      <c r="HWZ544" s="144"/>
      <c r="HXA544" s="75"/>
      <c r="HXB544" s="66"/>
      <c r="HXC544" s="66"/>
      <c r="HXD544" s="79"/>
      <c r="HXE544" s="109"/>
      <c r="HXF544" s="479"/>
      <c r="HXG544" s="78"/>
      <c r="HXH544" s="144"/>
      <c r="HXI544" s="75"/>
      <c r="HXJ544" s="66"/>
      <c r="HXK544" s="66"/>
      <c r="HXL544" s="79"/>
      <c r="HXM544" s="109"/>
      <c r="HXN544" s="479"/>
      <c r="HXO544" s="78"/>
      <c r="HXP544" s="144"/>
      <c r="HXQ544" s="75"/>
      <c r="HXR544" s="66"/>
      <c r="HXS544" s="66"/>
      <c r="HXT544" s="79"/>
      <c r="HXU544" s="109"/>
      <c r="HXV544" s="479"/>
      <c r="HXW544" s="78"/>
      <c r="HXX544" s="144"/>
      <c r="HXY544" s="75"/>
      <c r="HXZ544" s="66"/>
      <c r="HYA544" s="66"/>
      <c r="HYB544" s="79"/>
      <c r="HYC544" s="109"/>
      <c r="HYD544" s="479"/>
      <c r="HYE544" s="78"/>
      <c r="HYF544" s="144"/>
      <c r="HYG544" s="75"/>
      <c r="HYH544" s="66"/>
      <c r="HYI544" s="66"/>
      <c r="HYJ544" s="79"/>
      <c r="HYK544" s="109"/>
      <c r="HYL544" s="479"/>
      <c r="HYM544" s="78"/>
      <c r="HYN544" s="144"/>
      <c r="HYO544" s="75"/>
      <c r="HYP544" s="66"/>
      <c r="HYQ544" s="66"/>
      <c r="HYR544" s="79"/>
      <c r="HYS544" s="109"/>
      <c r="HYT544" s="479"/>
      <c r="HYU544" s="78"/>
      <c r="HYV544" s="144"/>
      <c r="HYW544" s="75"/>
      <c r="HYX544" s="66"/>
      <c r="HYY544" s="66"/>
      <c r="HYZ544" s="79"/>
      <c r="HZA544" s="109"/>
      <c r="HZB544" s="479"/>
      <c r="HZC544" s="78"/>
      <c r="HZD544" s="144"/>
      <c r="HZE544" s="75"/>
      <c r="HZF544" s="66"/>
      <c r="HZG544" s="66"/>
      <c r="HZH544" s="79"/>
      <c r="HZI544" s="109"/>
      <c r="HZJ544" s="479"/>
      <c r="HZK544" s="78"/>
      <c r="HZL544" s="144"/>
      <c r="HZM544" s="75"/>
      <c r="HZN544" s="66"/>
      <c r="HZO544" s="66"/>
      <c r="HZP544" s="79"/>
      <c r="HZQ544" s="109"/>
      <c r="HZR544" s="479"/>
      <c r="HZS544" s="78"/>
      <c r="HZT544" s="144"/>
      <c r="HZU544" s="75"/>
      <c r="HZV544" s="66"/>
      <c r="HZW544" s="66"/>
      <c r="HZX544" s="79"/>
      <c r="HZY544" s="109"/>
      <c r="HZZ544" s="479"/>
      <c r="IAA544" s="78"/>
      <c r="IAB544" s="144"/>
      <c r="IAC544" s="75"/>
      <c r="IAD544" s="66"/>
      <c r="IAE544" s="66"/>
      <c r="IAF544" s="79"/>
      <c r="IAG544" s="109"/>
      <c r="IAH544" s="479"/>
      <c r="IAI544" s="78"/>
      <c r="IAJ544" s="144"/>
      <c r="IAK544" s="75"/>
      <c r="IAL544" s="66"/>
      <c r="IAM544" s="66"/>
      <c r="IAN544" s="79"/>
      <c r="IAO544" s="109"/>
      <c r="IAP544" s="479"/>
      <c r="IAQ544" s="78"/>
      <c r="IAR544" s="144"/>
      <c r="IAS544" s="75"/>
      <c r="IAT544" s="66"/>
      <c r="IAU544" s="66"/>
      <c r="IAV544" s="79"/>
      <c r="IAW544" s="109"/>
      <c r="IAX544" s="479"/>
      <c r="IAY544" s="78"/>
      <c r="IAZ544" s="144"/>
      <c r="IBA544" s="75"/>
      <c r="IBB544" s="66"/>
      <c r="IBC544" s="66"/>
      <c r="IBD544" s="79"/>
      <c r="IBE544" s="109"/>
      <c r="IBF544" s="479"/>
      <c r="IBG544" s="78"/>
      <c r="IBH544" s="144"/>
      <c r="IBI544" s="75"/>
      <c r="IBJ544" s="66"/>
      <c r="IBK544" s="66"/>
      <c r="IBL544" s="79"/>
      <c r="IBM544" s="109"/>
      <c r="IBN544" s="479"/>
      <c r="IBO544" s="78"/>
      <c r="IBP544" s="144"/>
      <c r="IBQ544" s="75"/>
      <c r="IBR544" s="66"/>
      <c r="IBS544" s="66"/>
      <c r="IBT544" s="79"/>
      <c r="IBU544" s="109"/>
      <c r="IBV544" s="479"/>
      <c r="IBW544" s="78"/>
      <c r="IBX544" s="144"/>
      <c r="IBY544" s="75"/>
      <c r="IBZ544" s="66"/>
      <c r="ICA544" s="66"/>
      <c r="ICB544" s="79"/>
      <c r="ICC544" s="109"/>
      <c r="ICD544" s="479"/>
      <c r="ICE544" s="78"/>
      <c r="ICF544" s="144"/>
      <c r="ICG544" s="75"/>
      <c r="ICH544" s="66"/>
      <c r="ICI544" s="66"/>
      <c r="ICJ544" s="79"/>
      <c r="ICK544" s="109"/>
      <c r="ICL544" s="479"/>
      <c r="ICM544" s="78"/>
      <c r="ICN544" s="144"/>
      <c r="ICO544" s="75"/>
      <c r="ICP544" s="66"/>
      <c r="ICQ544" s="66"/>
      <c r="ICR544" s="79"/>
      <c r="ICS544" s="109"/>
      <c r="ICT544" s="479"/>
      <c r="ICU544" s="78"/>
      <c r="ICV544" s="144"/>
      <c r="ICW544" s="75"/>
      <c r="ICX544" s="66"/>
      <c r="ICY544" s="66"/>
      <c r="ICZ544" s="79"/>
      <c r="IDA544" s="109"/>
      <c r="IDB544" s="479"/>
      <c r="IDC544" s="78"/>
      <c r="IDD544" s="144"/>
      <c r="IDE544" s="75"/>
      <c r="IDF544" s="66"/>
      <c r="IDG544" s="66"/>
      <c r="IDH544" s="79"/>
      <c r="IDI544" s="109"/>
      <c r="IDJ544" s="479"/>
      <c r="IDK544" s="78"/>
      <c r="IDL544" s="144"/>
      <c r="IDM544" s="75"/>
      <c r="IDN544" s="66"/>
      <c r="IDO544" s="66"/>
      <c r="IDP544" s="79"/>
      <c r="IDQ544" s="109"/>
      <c r="IDR544" s="479"/>
      <c r="IDS544" s="78"/>
      <c r="IDT544" s="144"/>
      <c r="IDU544" s="75"/>
      <c r="IDV544" s="66"/>
      <c r="IDW544" s="66"/>
      <c r="IDX544" s="79"/>
      <c r="IDY544" s="109"/>
      <c r="IDZ544" s="479"/>
      <c r="IEA544" s="78"/>
      <c r="IEB544" s="144"/>
      <c r="IEC544" s="75"/>
      <c r="IED544" s="66"/>
      <c r="IEE544" s="66"/>
      <c r="IEF544" s="79"/>
      <c r="IEG544" s="109"/>
      <c r="IEH544" s="479"/>
      <c r="IEI544" s="78"/>
      <c r="IEJ544" s="144"/>
      <c r="IEK544" s="75"/>
      <c r="IEL544" s="66"/>
      <c r="IEM544" s="66"/>
      <c r="IEN544" s="79"/>
      <c r="IEO544" s="109"/>
      <c r="IEP544" s="479"/>
      <c r="IEQ544" s="78"/>
      <c r="IER544" s="144"/>
      <c r="IES544" s="75"/>
      <c r="IET544" s="66"/>
      <c r="IEU544" s="66"/>
      <c r="IEV544" s="79"/>
      <c r="IEW544" s="109"/>
      <c r="IEX544" s="479"/>
      <c r="IEY544" s="78"/>
      <c r="IEZ544" s="144"/>
      <c r="IFA544" s="75"/>
      <c r="IFB544" s="66"/>
      <c r="IFC544" s="66"/>
      <c r="IFD544" s="79"/>
      <c r="IFE544" s="109"/>
      <c r="IFF544" s="479"/>
      <c r="IFG544" s="78"/>
      <c r="IFH544" s="144"/>
      <c r="IFI544" s="75"/>
      <c r="IFJ544" s="66"/>
      <c r="IFK544" s="66"/>
      <c r="IFL544" s="79"/>
      <c r="IFM544" s="109"/>
      <c r="IFN544" s="479"/>
      <c r="IFO544" s="78"/>
      <c r="IFP544" s="144"/>
      <c r="IFQ544" s="75"/>
      <c r="IFR544" s="66"/>
      <c r="IFS544" s="66"/>
      <c r="IFT544" s="79"/>
      <c r="IFU544" s="109"/>
      <c r="IFV544" s="479"/>
      <c r="IFW544" s="78"/>
      <c r="IFX544" s="144"/>
      <c r="IFY544" s="75"/>
      <c r="IFZ544" s="66"/>
      <c r="IGA544" s="66"/>
      <c r="IGB544" s="79"/>
      <c r="IGC544" s="109"/>
      <c r="IGD544" s="479"/>
      <c r="IGE544" s="78"/>
      <c r="IGF544" s="144"/>
      <c r="IGG544" s="75"/>
      <c r="IGH544" s="66"/>
      <c r="IGI544" s="66"/>
      <c r="IGJ544" s="79"/>
      <c r="IGK544" s="109"/>
      <c r="IGL544" s="479"/>
      <c r="IGM544" s="78"/>
      <c r="IGN544" s="144"/>
      <c r="IGO544" s="75"/>
      <c r="IGP544" s="66"/>
      <c r="IGQ544" s="66"/>
      <c r="IGR544" s="79"/>
      <c r="IGS544" s="109"/>
      <c r="IGT544" s="479"/>
      <c r="IGU544" s="78"/>
      <c r="IGV544" s="144"/>
      <c r="IGW544" s="75"/>
      <c r="IGX544" s="66"/>
      <c r="IGY544" s="66"/>
      <c r="IGZ544" s="79"/>
      <c r="IHA544" s="109"/>
      <c r="IHB544" s="479"/>
      <c r="IHC544" s="78"/>
      <c r="IHD544" s="144"/>
      <c r="IHE544" s="75"/>
      <c r="IHF544" s="66"/>
      <c r="IHG544" s="66"/>
      <c r="IHH544" s="79"/>
      <c r="IHI544" s="109"/>
      <c r="IHJ544" s="479"/>
      <c r="IHK544" s="78"/>
      <c r="IHL544" s="144"/>
      <c r="IHM544" s="75"/>
      <c r="IHN544" s="66"/>
      <c r="IHO544" s="66"/>
      <c r="IHP544" s="79"/>
      <c r="IHQ544" s="109"/>
      <c r="IHR544" s="479"/>
      <c r="IHS544" s="78"/>
      <c r="IHT544" s="144"/>
      <c r="IHU544" s="75"/>
      <c r="IHV544" s="66"/>
      <c r="IHW544" s="66"/>
      <c r="IHX544" s="79"/>
      <c r="IHY544" s="109"/>
      <c r="IHZ544" s="479"/>
      <c r="IIA544" s="78"/>
      <c r="IIB544" s="144"/>
      <c r="IIC544" s="75"/>
      <c r="IID544" s="66"/>
      <c r="IIE544" s="66"/>
      <c r="IIF544" s="79"/>
      <c r="IIG544" s="109"/>
      <c r="IIH544" s="479"/>
      <c r="III544" s="78"/>
      <c r="IIJ544" s="144"/>
      <c r="IIK544" s="75"/>
      <c r="IIL544" s="66"/>
      <c r="IIM544" s="66"/>
      <c r="IIN544" s="79"/>
      <c r="IIO544" s="109"/>
      <c r="IIP544" s="479"/>
      <c r="IIQ544" s="78"/>
      <c r="IIR544" s="144"/>
      <c r="IIS544" s="75"/>
      <c r="IIT544" s="66"/>
      <c r="IIU544" s="66"/>
      <c r="IIV544" s="79"/>
      <c r="IIW544" s="109"/>
      <c r="IIX544" s="479"/>
      <c r="IIY544" s="78"/>
      <c r="IIZ544" s="144"/>
      <c r="IJA544" s="75"/>
      <c r="IJB544" s="66"/>
      <c r="IJC544" s="66"/>
      <c r="IJD544" s="79"/>
      <c r="IJE544" s="109"/>
      <c r="IJF544" s="479"/>
      <c r="IJG544" s="78"/>
      <c r="IJH544" s="144"/>
      <c r="IJI544" s="75"/>
      <c r="IJJ544" s="66"/>
      <c r="IJK544" s="66"/>
      <c r="IJL544" s="79"/>
      <c r="IJM544" s="109"/>
      <c r="IJN544" s="479"/>
      <c r="IJO544" s="78"/>
      <c r="IJP544" s="144"/>
      <c r="IJQ544" s="75"/>
      <c r="IJR544" s="66"/>
      <c r="IJS544" s="66"/>
      <c r="IJT544" s="79"/>
      <c r="IJU544" s="109"/>
      <c r="IJV544" s="479"/>
      <c r="IJW544" s="78"/>
      <c r="IJX544" s="144"/>
      <c r="IJY544" s="75"/>
      <c r="IJZ544" s="66"/>
      <c r="IKA544" s="66"/>
      <c r="IKB544" s="79"/>
      <c r="IKC544" s="109"/>
      <c r="IKD544" s="479"/>
      <c r="IKE544" s="78"/>
      <c r="IKF544" s="144"/>
      <c r="IKG544" s="75"/>
      <c r="IKH544" s="66"/>
      <c r="IKI544" s="66"/>
      <c r="IKJ544" s="79"/>
      <c r="IKK544" s="109"/>
      <c r="IKL544" s="479"/>
      <c r="IKM544" s="78"/>
      <c r="IKN544" s="144"/>
      <c r="IKO544" s="75"/>
      <c r="IKP544" s="66"/>
      <c r="IKQ544" s="66"/>
      <c r="IKR544" s="79"/>
      <c r="IKS544" s="109"/>
      <c r="IKT544" s="479"/>
      <c r="IKU544" s="78"/>
      <c r="IKV544" s="144"/>
      <c r="IKW544" s="75"/>
      <c r="IKX544" s="66"/>
      <c r="IKY544" s="66"/>
      <c r="IKZ544" s="79"/>
      <c r="ILA544" s="109"/>
      <c r="ILB544" s="479"/>
      <c r="ILC544" s="78"/>
      <c r="ILD544" s="144"/>
      <c r="ILE544" s="75"/>
      <c r="ILF544" s="66"/>
      <c r="ILG544" s="66"/>
      <c r="ILH544" s="79"/>
      <c r="ILI544" s="109"/>
      <c r="ILJ544" s="479"/>
      <c r="ILK544" s="78"/>
      <c r="ILL544" s="144"/>
      <c r="ILM544" s="75"/>
      <c r="ILN544" s="66"/>
      <c r="ILO544" s="66"/>
      <c r="ILP544" s="79"/>
      <c r="ILQ544" s="109"/>
      <c r="ILR544" s="479"/>
      <c r="ILS544" s="78"/>
      <c r="ILT544" s="144"/>
      <c r="ILU544" s="75"/>
      <c r="ILV544" s="66"/>
      <c r="ILW544" s="66"/>
      <c r="ILX544" s="79"/>
      <c r="ILY544" s="109"/>
      <c r="ILZ544" s="479"/>
      <c r="IMA544" s="78"/>
      <c r="IMB544" s="144"/>
      <c r="IMC544" s="75"/>
      <c r="IMD544" s="66"/>
      <c r="IME544" s="66"/>
      <c r="IMF544" s="79"/>
      <c r="IMG544" s="109"/>
      <c r="IMH544" s="479"/>
      <c r="IMI544" s="78"/>
      <c r="IMJ544" s="144"/>
      <c r="IMK544" s="75"/>
      <c r="IML544" s="66"/>
      <c r="IMM544" s="66"/>
      <c r="IMN544" s="79"/>
      <c r="IMO544" s="109"/>
      <c r="IMP544" s="479"/>
      <c r="IMQ544" s="78"/>
      <c r="IMR544" s="144"/>
      <c r="IMS544" s="75"/>
      <c r="IMT544" s="66"/>
      <c r="IMU544" s="66"/>
      <c r="IMV544" s="79"/>
      <c r="IMW544" s="109"/>
      <c r="IMX544" s="479"/>
      <c r="IMY544" s="78"/>
      <c r="IMZ544" s="144"/>
      <c r="INA544" s="75"/>
      <c r="INB544" s="66"/>
      <c r="INC544" s="66"/>
      <c r="IND544" s="79"/>
      <c r="INE544" s="109"/>
      <c r="INF544" s="479"/>
      <c r="ING544" s="78"/>
      <c r="INH544" s="144"/>
      <c r="INI544" s="75"/>
      <c r="INJ544" s="66"/>
      <c r="INK544" s="66"/>
      <c r="INL544" s="79"/>
      <c r="INM544" s="109"/>
      <c r="INN544" s="479"/>
      <c r="INO544" s="78"/>
      <c r="INP544" s="144"/>
      <c r="INQ544" s="75"/>
      <c r="INR544" s="66"/>
      <c r="INS544" s="66"/>
      <c r="INT544" s="79"/>
      <c r="INU544" s="109"/>
      <c r="INV544" s="479"/>
      <c r="INW544" s="78"/>
      <c r="INX544" s="144"/>
      <c r="INY544" s="75"/>
      <c r="INZ544" s="66"/>
      <c r="IOA544" s="66"/>
      <c r="IOB544" s="79"/>
      <c r="IOC544" s="109"/>
      <c r="IOD544" s="479"/>
      <c r="IOE544" s="78"/>
      <c r="IOF544" s="144"/>
      <c r="IOG544" s="75"/>
      <c r="IOH544" s="66"/>
      <c r="IOI544" s="66"/>
      <c r="IOJ544" s="79"/>
      <c r="IOK544" s="109"/>
      <c r="IOL544" s="479"/>
      <c r="IOM544" s="78"/>
      <c r="ION544" s="144"/>
      <c r="IOO544" s="75"/>
      <c r="IOP544" s="66"/>
      <c r="IOQ544" s="66"/>
      <c r="IOR544" s="79"/>
      <c r="IOS544" s="109"/>
      <c r="IOT544" s="479"/>
      <c r="IOU544" s="78"/>
      <c r="IOV544" s="144"/>
      <c r="IOW544" s="75"/>
      <c r="IOX544" s="66"/>
      <c r="IOY544" s="66"/>
      <c r="IOZ544" s="79"/>
      <c r="IPA544" s="109"/>
      <c r="IPB544" s="479"/>
      <c r="IPC544" s="78"/>
      <c r="IPD544" s="144"/>
      <c r="IPE544" s="75"/>
      <c r="IPF544" s="66"/>
      <c r="IPG544" s="66"/>
      <c r="IPH544" s="79"/>
      <c r="IPI544" s="109"/>
      <c r="IPJ544" s="479"/>
      <c r="IPK544" s="78"/>
      <c r="IPL544" s="144"/>
      <c r="IPM544" s="75"/>
      <c r="IPN544" s="66"/>
      <c r="IPO544" s="66"/>
      <c r="IPP544" s="79"/>
      <c r="IPQ544" s="109"/>
      <c r="IPR544" s="479"/>
      <c r="IPS544" s="78"/>
      <c r="IPT544" s="144"/>
      <c r="IPU544" s="75"/>
      <c r="IPV544" s="66"/>
      <c r="IPW544" s="66"/>
      <c r="IPX544" s="79"/>
      <c r="IPY544" s="109"/>
      <c r="IPZ544" s="479"/>
      <c r="IQA544" s="78"/>
      <c r="IQB544" s="144"/>
      <c r="IQC544" s="75"/>
      <c r="IQD544" s="66"/>
      <c r="IQE544" s="66"/>
      <c r="IQF544" s="79"/>
      <c r="IQG544" s="109"/>
      <c r="IQH544" s="479"/>
      <c r="IQI544" s="78"/>
      <c r="IQJ544" s="144"/>
      <c r="IQK544" s="75"/>
      <c r="IQL544" s="66"/>
      <c r="IQM544" s="66"/>
      <c r="IQN544" s="79"/>
      <c r="IQO544" s="109"/>
      <c r="IQP544" s="479"/>
      <c r="IQQ544" s="78"/>
      <c r="IQR544" s="144"/>
      <c r="IQS544" s="75"/>
      <c r="IQT544" s="66"/>
      <c r="IQU544" s="66"/>
      <c r="IQV544" s="79"/>
      <c r="IQW544" s="109"/>
      <c r="IQX544" s="479"/>
      <c r="IQY544" s="78"/>
      <c r="IQZ544" s="144"/>
      <c r="IRA544" s="75"/>
      <c r="IRB544" s="66"/>
      <c r="IRC544" s="66"/>
      <c r="IRD544" s="79"/>
      <c r="IRE544" s="109"/>
      <c r="IRF544" s="479"/>
      <c r="IRG544" s="78"/>
      <c r="IRH544" s="144"/>
      <c r="IRI544" s="75"/>
      <c r="IRJ544" s="66"/>
      <c r="IRK544" s="66"/>
      <c r="IRL544" s="79"/>
      <c r="IRM544" s="109"/>
      <c r="IRN544" s="479"/>
      <c r="IRO544" s="78"/>
      <c r="IRP544" s="144"/>
      <c r="IRQ544" s="75"/>
      <c r="IRR544" s="66"/>
      <c r="IRS544" s="66"/>
      <c r="IRT544" s="79"/>
      <c r="IRU544" s="109"/>
      <c r="IRV544" s="479"/>
      <c r="IRW544" s="78"/>
      <c r="IRX544" s="144"/>
      <c r="IRY544" s="75"/>
      <c r="IRZ544" s="66"/>
      <c r="ISA544" s="66"/>
      <c r="ISB544" s="79"/>
      <c r="ISC544" s="109"/>
      <c r="ISD544" s="479"/>
      <c r="ISE544" s="78"/>
      <c r="ISF544" s="144"/>
      <c r="ISG544" s="75"/>
      <c r="ISH544" s="66"/>
      <c r="ISI544" s="66"/>
      <c r="ISJ544" s="79"/>
      <c r="ISK544" s="109"/>
      <c r="ISL544" s="479"/>
      <c r="ISM544" s="78"/>
      <c r="ISN544" s="144"/>
      <c r="ISO544" s="75"/>
      <c r="ISP544" s="66"/>
      <c r="ISQ544" s="66"/>
      <c r="ISR544" s="79"/>
      <c r="ISS544" s="109"/>
      <c r="IST544" s="479"/>
      <c r="ISU544" s="78"/>
      <c r="ISV544" s="144"/>
      <c r="ISW544" s="75"/>
      <c r="ISX544" s="66"/>
      <c r="ISY544" s="66"/>
      <c r="ISZ544" s="79"/>
      <c r="ITA544" s="109"/>
      <c r="ITB544" s="479"/>
      <c r="ITC544" s="78"/>
      <c r="ITD544" s="144"/>
      <c r="ITE544" s="75"/>
      <c r="ITF544" s="66"/>
      <c r="ITG544" s="66"/>
      <c r="ITH544" s="79"/>
      <c r="ITI544" s="109"/>
      <c r="ITJ544" s="479"/>
      <c r="ITK544" s="78"/>
      <c r="ITL544" s="144"/>
      <c r="ITM544" s="75"/>
      <c r="ITN544" s="66"/>
      <c r="ITO544" s="66"/>
      <c r="ITP544" s="79"/>
      <c r="ITQ544" s="109"/>
      <c r="ITR544" s="479"/>
      <c r="ITS544" s="78"/>
      <c r="ITT544" s="144"/>
      <c r="ITU544" s="75"/>
      <c r="ITV544" s="66"/>
      <c r="ITW544" s="66"/>
      <c r="ITX544" s="79"/>
      <c r="ITY544" s="109"/>
      <c r="ITZ544" s="479"/>
      <c r="IUA544" s="78"/>
      <c r="IUB544" s="144"/>
      <c r="IUC544" s="75"/>
      <c r="IUD544" s="66"/>
      <c r="IUE544" s="66"/>
      <c r="IUF544" s="79"/>
      <c r="IUG544" s="109"/>
      <c r="IUH544" s="479"/>
      <c r="IUI544" s="78"/>
      <c r="IUJ544" s="144"/>
      <c r="IUK544" s="75"/>
      <c r="IUL544" s="66"/>
      <c r="IUM544" s="66"/>
      <c r="IUN544" s="79"/>
      <c r="IUO544" s="109"/>
      <c r="IUP544" s="479"/>
      <c r="IUQ544" s="78"/>
      <c r="IUR544" s="144"/>
      <c r="IUS544" s="75"/>
      <c r="IUT544" s="66"/>
      <c r="IUU544" s="66"/>
      <c r="IUV544" s="79"/>
      <c r="IUW544" s="109"/>
      <c r="IUX544" s="479"/>
      <c r="IUY544" s="78"/>
      <c r="IUZ544" s="144"/>
      <c r="IVA544" s="75"/>
      <c r="IVB544" s="66"/>
      <c r="IVC544" s="66"/>
      <c r="IVD544" s="79"/>
      <c r="IVE544" s="109"/>
      <c r="IVF544" s="479"/>
      <c r="IVG544" s="78"/>
      <c r="IVH544" s="144"/>
      <c r="IVI544" s="75"/>
      <c r="IVJ544" s="66"/>
      <c r="IVK544" s="66"/>
      <c r="IVL544" s="79"/>
      <c r="IVM544" s="109"/>
      <c r="IVN544" s="479"/>
      <c r="IVO544" s="78"/>
      <c r="IVP544" s="144"/>
      <c r="IVQ544" s="75"/>
      <c r="IVR544" s="66"/>
      <c r="IVS544" s="66"/>
      <c r="IVT544" s="79"/>
      <c r="IVU544" s="109"/>
      <c r="IVV544" s="479"/>
      <c r="IVW544" s="78"/>
      <c r="IVX544" s="144"/>
      <c r="IVY544" s="75"/>
      <c r="IVZ544" s="66"/>
      <c r="IWA544" s="66"/>
      <c r="IWB544" s="79"/>
      <c r="IWC544" s="109"/>
      <c r="IWD544" s="479"/>
      <c r="IWE544" s="78"/>
      <c r="IWF544" s="144"/>
      <c r="IWG544" s="75"/>
      <c r="IWH544" s="66"/>
      <c r="IWI544" s="66"/>
      <c r="IWJ544" s="79"/>
      <c r="IWK544" s="109"/>
      <c r="IWL544" s="479"/>
      <c r="IWM544" s="78"/>
      <c r="IWN544" s="144"/>
      <c r="IWO544" s="75"/>
      <c r="IWP544" s="66"/>
      <c r="IWQ544" s="66"/>
      <c r="IWR544" s="79"/>
      <c r="IWS544" s="109"/>
      <c r="IWT544" s="479"/>
      <c r="IWU544" s="78"/>
      <c r="IWV544" s="144"/>
      <c r="IWW544" s="75"/>
      <c r="IWX544" s="66"/>
      <c r="IWY544" s="66"/>
      <c r="IWZ544" s="79"/>
      <c r="IXA544" s="109"/>
      <c r="IXB544" s="479"/>
      <c r="IXC544" s="78"/>
      <c r="IXD544" s="144"/>
      <c r="IXE544" s="75"/>
      <c r="IXF544" s="66"/>
      <c r="IXG544" s="66"/>
      <c r="IXH544" s="79"/>
      <c r="IXI544" s="109"/>
      <c r="IXJ544" s="479"/>
      <c r="IXK544" s="78"/>
      <c r="IXL544" s="144"/>
      <c r="IXM544" s="75"/>
      <c r="IXN544" s="66"/>
      <c r="IXO544" s="66"/>
      <c r="IXP544" s="79"/>
      <c r="IXQ544" s="109"/>
      <c r="IXR544" s="479"/>
      <c r="IXS544" s="78"/>
      <c r="IXT544" s="144"/>
      <c r="IXU544" s="75"/>
      <c r="IXV544" s="66"/>
      <c r="IXW544" s="66"/>
      <c r="IXX544" s="79"/>
      <c r="IXY544" s="109"/>
      <c r="IXZ544" s="479"/>
      <c r="IYA544" s="78"/>
      <c r="IYB544" s="144"/>
      <c r="IYC544" s="75"/>
      <c r="IYD544" s="66"/>
      <c r="IYE544" s="66"/>
      <c r="IYF544" s="79"/>
      <c r="IYG544" s="109"/>
      <c r="IYH544" s="479"/>
      <c r="IYI544" s="78"/>
      <c r="IYJ544" s="144"/>
      <c r="IYK544" s="75"/>
      <c r="IYL544" s="66"/>
      <c r="IYM544" s="66"/>
      <c r="IYN544" s="79"/>
      <c r="IYO544" s="109"/>
      <c r="IYP544" s="479"/>
      <c r="IYQ544" s="78"/>
      <c r="IYR544" s="144"/>
      <c r="IYS544" s="75"/>
      <c r="IYT544" s="66"/>
      <c r="IYU544" s="66"/>
      <c r="IYV544" s="79"/>
      <c r="IYW544" s="109"/>
      <c r="IYX544" s="479"/>
      <c r="IYY544" s="78"/>
      <c r="IYZ544" s="144"/>
      <c r="IZA544" s="75"/>
      <c r="IZB544" s="66"/>
      <c r="IZC544" s="66"/>
      <c r="IZD544" s="79"/>
      <c r="IZE544" s="109"/>
      <c r="IZF544" s="479"/>
      <c r="IZG544" s="78"/>
      <c r="IZH544" s="144"/>
      <c r="IZI544" s="75"/>
      <c r="IZJ544" s="66"/>
      <c r="IZK544" s="66"/>
      <c r="IZL544" s="79"/>
      <c r="IZM544" s="109"/>
      <c r="IZN544" s="479"/>
      <c r="IZO544" s="78"/>
      <c r="IZP544" s="144"/>
      <c r="IZQ544" s="75"/>
      <c r="IZR544" s="66"/>
      <c r="IZS544" s="66"/>
      <c r="IZT544" s="79"/>
      <c r="IZU544" s="109"/>
      <c r="IZV544" s="479"/>
      <c r="IZW544" s="78"/>
      <c r="IZX544" s="144"/>
      <c r="IZY544" s="75"/>
      <c r="IZZ544" s="66"/>
      <c r="JAA544" s="66"/>
      <c r="JAB544" s="79"/>
      <c r="JAC544" s="109"/>
      <c r="JAD544" s="479"/>
      <c r="JAE544" s="78"/>
      <c r="JAF544" s="144"/>
      <c r="JAG544" s="75"/>
      <c r="JAH544" s="66"/>
      <c r="JAI544" s="66"/>
      <c r="JAJ544" s="79"/>
      <c r="JAK544" s="109"/>
      <c r="JAL544" s="479"/>
      <c r="JAM544" s="78"/>
      <c r="JAN544" s="144"/>
      <c r="JAO544" s="75"/>
      <c r="JAP544" s="66"/>
      <c r="JAQ544" s="66"/>
      <c r="JAR544" s="79"/>
      <c r="JAS544" s="109"/>
      <c r="JAT544" s="479"/>
      <c r="JAU544" s="78"/>
      <c r="JAV544" s="144"/>
      <c r="JAW544" s="75"/>
      <c r="JAX544" s="66"/>
      <c r="JAY544" s="66"/>
      <c r="JAZ544" s="79"/>
      <c r="JBA544" s="109"/>
      <c r="JBB544" s="479"/>
      <c r="JBC544" s="78"/>
      <c r="JBD544" s="144"/>
      <c r="JBE544" s="75"/>
      <c r="JBF544" s="66"/>
      <c r="JBG544" s="66"/>
      <c r="JBH544" s="79"/>
      <c r="JBI544" s="109"/>
      <c r="JBJ544" s="479"/>
      <c r="JBK544" s="78"/>
      <c r="JBL544" s="144"/>
      <c r="JBM544" s="75"/>
      <c r="JBN544" s="66"/>
      <c r="JBO544" s="66"/>
      <c r="JBP544" s="79"/>
      <c r="JBQ544" s="109"/>
      <c r="JBR544" s="479"/>
      <c r="JBS544" s="78"/>
      <c r="JBT544" s="144"/>
      <c r="JBU544" s="75"/>
      <c r="JBV544" s="66"/>
      <c r="JBW544" s="66"/>
      <c r="JBX544" s="79"/>
      <c r="JBY544" s="109"/>
      <c r="JBZ544" s="479"/>
      <c r="JCA544" s="78"/>
      <c r="JCB544" s="144"/>
      <c r="JCC544" s="75"/>
      <c r="JCD544" s="66"/>
      <c r="JCE544" s="66"/>
      <c r="JCF544" s="79"/>
      <c r="JCG544" s="109"/>
      <c r="JCH544" s="479"/>
      <c r="JCI544" s="78"/>
      <c r="JCJ544" s="144"/>
      <c r="JCK544" s="75"/>
      <c r="JCL544" s="66"/>
      <c r="JCM544" s="66"/>
      <c r="JCN544" s="79"/>
      <c r="JCO544" s="109"/>
      <c r="JCP544" s="479"/>
      <c r="JCQ544" s="78"/>
      <c r="JCR544" s="144"/>
      <c r="JCS544" s="75"/>
      <c r="JCT544" s="66"/>
      <c r="JCU544" s="66"/>
      <c r="JCV544" s="79"/>
      <c r="JCW544" s="109"/>
      <c r="JCX544" s="479"/>
      <c r="JCY544" s="78"/>
      <c r="JCZ544" s="144"/>
      <c r="JDA544" s="75"/>
      <c r="JDB544" s="66"/>
      <c r="JDC544" s="66"/>
      <c r="JDD544" s="79"/>
      <c r="JDE544" s="109"/>
      <c r="JDF544" s="479"/>
      <c r="JDG544" s="78"/>
      <c r="JDH544" s="144"/>
      <c r="JDI544" s="75"/>
      <c r="JDJ544" s="66"/>
      <c r="JDK544" s="66"/>
      <c r="JDL544" s="79"/>
      <c r="JDM544" s="109"/>
      <c r="JDN544" s="479"/>
      <c r="JDO544" s="78"/>
      <c r="JDP544" s="144"/>
      <c r="JDQ544" s="75"/>
      <c r="JDR544" s="66"/>
      <c r="JDS544" s="66"/>
      <c r="JDT544" s="79"/>
      <c r="JDU544" s="109"/>
      <c r="JDV544" s="479"/>
      <c r="JDW544" s="78"/>
      <c r="JDX544" s="144"/>
      <c r="JDY544" s="75"/>
      <c r="JDZ544" s="66"/>
      <c r="JEA544" s="66"/>
      <c r="JEB544" s="79"/>
      <c r="JEC544" s="109"/>
      <c r="JED544" s="479"/>
      <c r="JEE544" s="78"/>
      <c r="JEF544" s="144"/>
      <c r="JEG544" s="75"/>
      <c r="JEH544" s="66"/>
      <c r="JEI544" s="66"/>
      <c r="JEJ544" s="79"/>
      <c r="JEK544" s="109"/>
      <c r="JEL544" s="479"/>
      <c r="JEM544" s="78"/>
      <c r="JEN544" s="144"/>
      <c r="JEO544" s="75"/>
      <c r="JEP544" s="66"/>
      <c r="JEQ544" s="66"/>
      <c r="JER544" s="79"/>
      <c r="JES544" s="109"/>
      <c r="JET544" s="479"/>
      <c r="JEU544" s="78"/>
      <c r="JEV544" s="144"/>
      <c r="JEW544" s="75"/>
      <c r="JEX544" s="66"/>
      <c r="JEY544" s="66"/>
      <c r="JEZ544" s="79"/>
      <c r="JFA544" s="109"/>
      <c r="JFB544" s="479"/>
      <c r="JFC544" s="78"/>
      <c r="JFD544" s="144"/>
      <c r="JFE544" s="75"/>
      <c r="JFF544" s="66"/>
      <c r="JFG544" s="66"/>
      <c r="JFH544" s="79"/>
      <c r="JFI544" s="109"/>
      <c r="JFJ544" s="479"/>
      <c r="JFK544" s="78"/>
      <c r="JFL544" s="144"/>
      <c r="JFM544" s="75"/>
      <c r="JFN544" s="66"/>
      <c r="JFO544" s="66"/>
      <c r="JFP544" s="79"/>
      <c r="JFQ544" s="109"/>
      <c r="JFR544" s="479"/>
      <c r="JFS544" s="78"/>
      <c r="JFT544" s="144"/>
      <c r="JFU544" s="75"/>
      <c r="JFV544" s="66"/>
      <c r="JFW544" s="66"/>
      <c r="JFX544" s="79"/>
      <c r="JFY544" s="109"/>
      <c r="JFZ544" s="479"/>
      <c r="JGA544" s="78"/>
      <c r="JGB544" s="144"/>
      <c r="JGC544" s="75"/>
      <c r="JGD544" s="66"/>
      <c r="JGE544" s="66"/>
      <c r="JGF544" s="79"/>
      <c r="JGG544" s="109"/>
      <c r="JGH544" s="479"/>
      <c r="JGI544" s="78"/>
      <c r="JGJ544" s="144"/>
      <c r="JGK544" s="75"/>
      <c r="JGL544" s="66"/>
      <c r="JGM544" s="66"/>
      <c r="JGN544" s="79"/>
      <c r="JGO544" s="109"/>
      <c r="JGP544" s="479"/>
      <c r="JGQ544" s="78"/>
      <c r="JGR544" s="144"/>
      <c r="JGS544" s="75"/>
      <c r="JGT544" s="66"/>
      <c r="JGU544" s="66"/>
      <c r="JGV544" s="79"/>
      <c r="JGW544" s="109"/>
      <c r="JGX544" s="479"/>
      <c r="JGY544" s="78"/>
      <c r="JGZ544" s="144"/>
      <c r="JHA544" s="75"/>
      <c r="JHB544" s="66"/>
      <c r="JHC544" s="66"/>
      <c r="JHD544" s="79"/>
      <c r="JHE544" s="109"/>
      <c r="JHF544" s="479"/>
      <c r="JHG544" s="78"/>
      <c r="JHH544" s="144"/>
      <c r="JHI544" s="75"/>
      <c r="JHJ544" s="66"/>
      <c r="JHK544" s="66"/>
      <c r="JHL544" s="79"/>
      <c r="JHM544" s="109"/>
      <c r="JHN544" s="479"/>
      <c r="JHO544" s="78"/>
      <c r="JHP544" s="144"/>
      <c r="JHQ544" s="75"/>
      <c r="JHR544" s="66"/>
      <c r="JHS544" s="66"/>
      <c r="JHT544" s="79"/>
      <c r="JHU544" s="109"/>
      <c r="JHV544" s="479"/>
      <c r="JHW544" s="78"/>
      <c r="JHX544" s="144"/>
      <c r="JHY544" s="75"/>
      <c r="JHZ544" s="66"/>
      <c r="JIA544" s="66"/>
      <c r="JIB544" s="79"/>
      <c r="JIC544" s="109"/>
      <c r="JID544" s="479"/>
      <c r="JIE544" s="78"/>
      <c r="JIF544" s="144"/>
      <c r="JIG544" s="75"/>
      <c r="JIH544" s="66"/>
      <c r="JII544" s="66"/>
      <c r="JIJ544" s="79"/>
      <c r="JIK544" s="109"/>
      <c r="JIL544" s="479"/>
      <c r="JIM544" s="78"/>
      <c r="JIN544" s="144"/>
      <c r="JIO544" s="75"/>
      <c r="JIP544" s="66"/>
      <c r="JIQ544" s="66"/>
      <c r="JIR544" s="79"/>
      <c r="JIS544" s="109"/>
      <c r="JIT544" s="479"/>
      <c r="JIU544" s="78"/>
      <c r="JIV544" s="144"/>
      <c r="JIW544" s="75"/>
      <c r="JIX544" s="66"/>
      <c r="JIY544" s="66"/>
      <c r="JIZ544" s="79"/>
      <c r="JJA544" s="109"/>
      <c r="JJB544" s="479"/>
      <c r="JJC544" s="78"/>
      <c r="JJD544" s="144"/>
      <c r="JJE544" s="75"/>
      <c r="JJF544" s="66"/>
      <c r="JJG544" s="66"/>
      <c r="JJH544" s="79"/>
      <c r="JJI544" s="109"/>
      <c r="JJJ544" s="479"/>
      <c r="JJK544" s="78"/>
      <c r="JJL544" s="144"/>
      <c r="JJM544" s="75"/>
      <c r="JJN544" s="66"/>
      <c r="JJO544" s="66"/>
      <c r="JJP544" s="79"/>
      <c r="JJQ544" s="109"/>
      <c r="JJR544" s="479"/>
      <c r="JJS544" s="78"/>
      <c r="JJT544" s="144"/>
      <c r="JJU544" s="75"/>
      <c r="JJV544" s="66"/>
      <c r="JJW544" s="66"/>
      <c r="JJX544" s="79"/>
      <c r="JJY544" s="109"/>
      <c r="JJZ544" s="479"/>
      <c r="JKA544" s="78"/>
      <c r="JKB544" s="144"/>
      <c r="JKC544" s="75"/>
      <c r="JKD544" s="66"/>
      <c r="JKE544" s="66"/>
      <c r="JKF544" s="79"/>
      <c r="JKG544" s="109"/>
      <c r="JKH544" s="479"/>
      <c r="JKI544" s="78"/>
      <c r="JKJ544" s="144"/>
      <c r="JKK544" s="75"/>
      <c r="JKL544" s="66"/>
      <c r="JKM544" s="66"/>
      <c r="JKN544" s="79"/>
      <c r="JKO544" s="109"/>
      <c r="JKP544" s="479"/>
      <c r="JKQ544" s="78"/>
      <c r="JKR544" s="144"/>
      <c r="JKS544" s="75"/>
      <c r="JKT544" s="66"/>
      <c r="JKU544" s="66"/>
      <c r="JKV544" s="79"/>
      <c r="JKW544" s="109"/>
      <c r="JKX544" s="479"/>
      <c r="JKY544" s="78"/>
      <c r="JKZ544" s="144"/>
      <c r="JLA544" s="75"/>
      <c r="JLB544" s="66"/>
      <c r="JLC544" s="66"/>
      <c r="JLD544" s="79"/>
      <c r="JLE544" s="109"/>
      <c r="JLF544" s="479"/>
      <c r="JLG544" s="78"/>
      <c r="JLH544" s="144"/>
      <c r="JLI544" s="75"/>
      <c r="JLJ544" s="66"/>
      <c r="JLK544" s="66"/>
      <c r="JLL544" s="79"/>
      <c r="JLM544" s="109"/>
      <c r="JLN544" s="479"/>
      <c r="JLO544" s="78"/>
      <c r="JLP544" s="144"/>
      <c r="JLQ544" s="75"/>
      <c r="JLR544" s="66"/>
      <c r="JLS544" s="66"/>
      <c r="JLT544" s="79"/>
      <c r="JLU544" s="109"/>
      <c r="JLV544" s="479"/>
      <c r="JLW544" s="78"/>
      <c r="JLX544" s="144"/>
      <c r="JLY544" s="75"/>
      <c r="JLZ544" s="66"/>
      <c r="JMA544" s="66"/>
      <c r="JMB544" s="79"/>
      <c r="JMC544" s="109"/>
      <c r="JMD544" s="479"/>
      <c r="JME544" s="78"/>
      <c r="JMF544" s="144"/>
      <c r="JMG544" s="75"/>
      <c r="JMH544" s="66"/>
      <c r="JMI544" s="66"/>
      <c r="JMJ544" s="79"/>
      <c r="JMK544" s="109"/>
      <c r="JML544" s="479"/>
      <c r="JMM544" s="78"/>
      <c r="JMN544" s="144"/>
      <c r="JMO544" s="75"/>
      <c r="JMP544" s="66"/>
      <c r="JMQ544" s="66"/>
      <c r="JMR544" s="79"/>
      <c r="JMS544" s="109"/>
      <c r="JMT544" s="479"/>
      <c r="JMU544" s="78"/>
      <c r="JMV544" s="144"/>
      <c r="JMW544" s="75"/>
      <c r="JMX544" s="66"/>
      <c r="JMY544" s="66"/>
      <c r="JMZ544" s="79"/>
      <c r="JNA544" s="109"/>
      <c r="JNB544" s="479"/>
      <c r="JNC544" s="78"/>
      <c r="JND544" s="144"/>
      <c r="JNE544" s="75"/>
      <c r="JNF544" s="66"/>
      <c r="JNG544" s="66"/>
      <c r="JNH544" s="79"/>
      <c r="JNI544" s="109"/>
      <c r="JNJ544" s="479"/>
      <c r="JNK544" s="78"/>
      <c r="JNL544" s="144"/>
      <c r="JNM544" s="75"/>
      <c r="JNN544" s="66"/>
      <c r="JNO544" s="66"/>
      <c r="JNP544" s="79"/>
      <c r="JNQ544" s="109"/>
      <c r="JNR544" s="479"/>
      <c r="JNS544" s="78"/>
      <c r="JNT544" s="144"/>
      <c r="JNU544" s="75"/>
      <c r="JNV544" s="66"/>
      <c r="JNW544" s="66"/>
      <c r="JNX544" s="79"/>
      <c r="JNY544" s="109"/>
      <c r="JNZ544" s="479"/>
      <c r="JOA544" s="78"/>
      <c r="JOB544" s="144"/>
      <c r="JOC544" s="75"/>
      <c r="JOD544" s="66"/>
      <c r="JOE544" s="66"/>
      <c r="JOF544" s="79"/>
      <c r="JOG544" s="109"/>
      <c r="JOH544" s="479"/>
      <c r="JOI544" s="78"/>
      <c r="JOJ544" s="144"/>
      <c r="JOK544" s="75"/>
      <c r="JOL544" s="66"/>
      <c r="JOM544" s="66"/>
      <c r="JON544" s="79"/>
      <c r="JOO544" s="109"/>
      <c r="JOP544" s="479"/>
      <c r="JOQ544" s="78"/>
      <c r="JOR544" s="144"/>
      <c r="JOS544" s="75"/>
      <c r="JOT544" s="66"/>
      <c r="JOU544" s="66"/>
      <c r="JOV544" s="79"/>
      <c r="JOW544" s="109"/>
      <c r="JOX544" s="479"/>
      <c r="JOY544" s="78"/>
      <c r="JOZ544" s="144"/>
      <c r="JPA544" s="75"/>
      <c r="JPB544" s="66"/>
      <c r="JPC544" s="66"/>
      <c r="JPD544" s="79"/>
      <c r="JPE544" s="109"/>
      <c r="JPF544" s="479"/>
      <c r="JPG544" s="78"/>
      <c r="JPH544" s="144"/>
      <c r="JPI544" s="75"/>
      <c r="JPJ544" s="66"/>
      <c r="JPK544" s="66"/>
      <c r="JPL544" s="79"/>
      <c r="JPM544" s="109"/>
      <c r="JPN544" s="479"/>
      <c r="JPO544" s="78"/>
      <c r="JPP544" s="144"/>
      <c r="JPQ544" s="75"/>
      <c r="JPR544" s="66"/>
      <c r="JPS544" s="66"/>
      <c r="JPT544" s="79"/>
      <c r="JPU544" s="109"/>
      <c r="JPV544" s="479"/>
      <c r="JPW544" s="78"/>
      <c r="JPX544" s="144"/>
      <c r="JPY544" s="75"/>
      <c r="JPZ544" s="66"/>
      <c r="JQA544" s="66"/>
      <c r="JQB544" s="79"/>
      <c r="JQC544" s="109"/>
      <c r="JQD544" s="479"/>
      <c r="JQE544" s="78"/>
      <c r="JQF544" s="144"/>
      <c r="JQG544" s="75"/>
      <c r="JQH544" s="66"/>
      <c r="JQI544" s="66"/>
      <c r="JQJ544" s="79"/>
      <c r="JQK544" s="109"/>
      <c r="JQL544" s="479"/>
      <c r="JQM544" s="78"/>
      <c r="JQN544" s="144"/>
      <c r="JQO544" s="75"/>
      <c r="JQP544" s="66"/>
      <c r="JQQ544" s="66"/>
      <c r="JQR544" s="79"/>
      <c r="JQS544" s="109"/>
      <c r="JQT544" s="479"/>
      <c r="JQU544" s="78"/>
      <c r="JQV544" s="144"/>
      <c r="JQW544" s="75"/>
      <c r="JQX544" s="66"/>
      <c r="JQY544" s="66"/>
      <c r="JQZ544" s="79"/>
      <c r="JRA544" s="109"/>
      <c r="JRB544" s="479"/>
      <c r="JRC544" s="78"/>
      <c r="JRD544" s="144"/>
      <c r="JRE544" s="75"/>
      <c r="JRF544" s="66"/>
      <c r="JRG544" s="66"/>
      <c r="JRH544" s="79"/>
      <c r="JRI544" s="109"/>
      <c r="JRJ544" s="479"/>
      <c r="JRK544" s="78"/>
      <c r="JRL544" s="144"/>
      <c r="JRM544" s="75"/>
      <c r="JRN544" s="66"/>
      <c r="JRO544" s="66"/>
      <c r="JRP544" s="79"/>
      <c r="JRQ544" s="109"/>
      <c r="JRR544" s="479"/>
      <c r="JRS544" s="78"/>
      <c r="JRT544" s="144"/>
      <c r="JRU544" s="75"/>
      <c r="JRV544" s="66"/>
      <c r="JRW544" s="66"/>
      <c r="JRX544" s="79"/>
      <c r="JRY544" s="109"/>
      <c r="JRZ544" s="479"/>
      <c r="JSA544" s="78"/>
      <c r="JSB544" s="144"/>
      <c r="JSC544" s="75"/>
      <c r="JSD544" s="66"/>
      <c r="JSE544" s="66"/>
      <c r="JSF544" s="79"/>
      <c r="JSG544" s="109"/>
      <c r="JSH544" s="479"/>
      <c r="JSI544" s="78"/>
      <c r="JSJ544" s="144"/>
      <c r="JSK544" s="75"/>
      <c r="JSL544" s="66"/>
      <c r="JSM544" s="66"/>
      <c r="JSN544" s="79"/>
      <c r="JSO544" s="109"/>
      <c r="JSP544" s="479"/>
      <c r="JSQ544" s="78"/>
      <c r="JSR544" s="144"/>
      <c r="JSS544" s="75"/>
      <c r="JST544" s="66"/>
      <c r="JSU544" s="66"/>
      <c r="JSV544" s="79"/>
      <c r="JSW544" s="109"/>
      <c r="JSX544" s="479"/>
      <c r="JSY544" s="78"/>
      <c r="JSZ544" s="144"/>
      <c r="JTA544" s="75"/>
      <c r="JTB544" s="66"/>
      <c r="JTC544" s="66"/>
      <c r="JTD544" s="79"/>
      <c r="JTE544" s="109"/>
      <c r="JTF544" s="479"/>
      <c r="JTG544" s="78"/>
      <c r="JTH544" s="144"/>
      <c r="JTI544" s="75"/>
      <c r="JTJ544" s="66"/>
      <c r="JTK544" s="66"/>
      <c r="JTL544" s="79"/>
      <c r="JTM544" s="109"/>
      <c r="JTN544" s="479"/>
      <c r="JTO544" s="78"/>
      <c r="JTP544" s="144"/>
      <c r="JTQ544" s="75"/>
      <c r="JTR544" s="66"/>
      <c r="JTS544" s="66"/>
      <c r="JTT544" s="79"/>
      <c r="JTU544" s="109"/>
      <c r="JTV544" s="479"/>
      <c r="JTW544" s="78"/>
      <c r="JTX544" s="144"/>
      <c r="JTY544" s="75"/>
      <c r="JTZ544" s="66"/>
      <c r="JUA544" s="66"/>
      <c r="JUB544" s="79"/>
      <c r="JUC544" s="109"/>
      <c r="JUD544" s="479"/>
      <c r="JUE544" s="78"/>
      <c r="JUF544" s="144"/>
      <c r="JUG544" s="75"/>
      <c r="JUH544" s="66"/>
      <c r="JUI544" s="66"/>
      <c r="JUJ544" s="79"/>
      <c r="JUK544" s="109"/>
      <c r="JUL544" s="479"/>
      <c r="JUM544" s="78"/>
      <c r="JUN544" s="144"/>
      <c r="JUO544" s="75"/>
      <c r="JUP544" s="66"/>
      <c r="JUQ544" s="66"/>
      <c r="JUR544" s="79"/>
      <c r="JUS544" s="109"/>
      <c r="JUT544" s="479"/>
      <c r="JUU544" s="78"/>
      <c r="JUV544" s="144"/>
      <c r="JUW544" s="75"/>
      <c r="JUX544" s="66"/>
      <c r="JUY544" s="66"/>
      <c r="JUZ544" s="79"/>
      <c r="JVA544" s="109"/>
      <c r="JVB544" s="479"/>
      <c r="JVC544" s="78"/>
      <c r="JVD544" s="144"/>
      <c r="JVE544" s="75"/>
      <c r="JVF544" s="66"/>
      <c r="JVG544" s="66"/>
      <c r="JVH544" s="79"/>
      <c r="JVI544" s="109"/>
      <c r="JVJ544" s="479"/>
      <c r="JVK544" s="78"/>
      <c r="JVL544" s="144"/>
      <c r="JVM544" s="75"/>
      <c r="JVN544" s="66"/>
      <c r="JVO544" s="66"/>
      <c r="JVP544" s="79"/>
      <c r="JVQ544" s="109"/>
      <c r="JVR544" s="479"/>
      <c r="JVS544" s="78"/>
      <c r="JVT544" s="144"/>
      <c r="JVU544" s="75"/>
      <c r="JVV544" s="66"/>
      <c r="JVW544" s="66"/>
      <c r="JVX544" s="79"/>
      <c r="JVY544" s="109"/>
      <c r="JVZ544" s="479"/>
      <c r="JWA544" s="78"/>
      <c r="JWB544" s="144"/>
      <c r="JWC544" s="75"/>
      <c r="JWD544" s="66"/>
      <c r="JWE544" s="66"/>
      <c r="JWF544" s="79"/>
      <c r="JWG544" s="109"/>
      <c r="JWH544" s="479"/>
      <c r="JWI544" s="78"/>
      <c r="JWJ544" s="144"/>
      <c r="JWK544" s="75"/>
      <c r="JWL544" s="66"/>
      <c r="JWM544" s="66"/>
      <c r="JWN544" s="79"/>
      <c r="JWO544" s="109"/>
      <c r="JWP544" s="479"/>
      <c r="JWQ544" s="78"/>
      <c r="JWR544" s="144"/>
      <c r="JWS544" s="75"/>
      <c r="JWT544" s="66"/>
      <c r="JWU544" s="66"/>
      <c r="JWV544" s="79"/>
      <c r="JWW544" s="109"/>
      <c r="JWX544" s="479"/>
      <c r="JWY544" s="78"/>
      <c r="JWZ544" s="144"/>
      <c r="JXA544" s="75"/>
      <c r="JXB544" s="66"/>
      <c r="JXC544" s="66"/>
      <c r="JXD544" s="79"/>
      <c r="JXE544" s="109"/>
      <c r="JXF544" s="479"/>
      <c r="JXG544" s="78"/>
      <c r="JXH544" s="144"/>
      <c r="JXI544" s="75"/>
      <c r="JXJ544" s="66"/>
      <c r="JXK544" s="66"/>
      <c r="JXL544" s="79"/>
      <c r="JXM544" s="109"/>
      <c r="JXN544" s="479"/>
      <c r="JXO544" s="78"/>
      <c r="JXP544" s="144"/>
      <c r="JXQ544" s="75"/>
      <c r="JXR544" s="66"/>
      <c r="JXS544" s="66"/>
      <c r="JXT544" s="79"/>
      <c r="JXU544" s="109"/>
      <c r="JXV544" s="479"/>
      <c r="JXW544" s="78"/>
      <c r="JXX544" s="144"/>
      <c r="JXY544" s="75"/>
      <c r="JXZ544" s="66"/>
      <c r="JYA544" s="66"/>
      <c r="JYB544" s="79"/>
      <c r="JYC544" s="109"/>
      <c r="JYD544" s="479"/>
      <c r="JYE544" s="78"/>
      <c r="JYF544" s="144"/>
      <c r="JYG544" s="75"/>
      <c r="JYH544" s="66"/>
      <c r="JYI544" s="66"/>
      <c r="JYJ544" s="79"/>
      <c r="JYK544" s="109"/>
      <c r="JYL544" s="479"/>
      <c r="JYM544" s="78"/>
      <c r="JYN544" s="144"/>
      <c r="JYO544" s="75"/>
      <c r="JYP544" s="66"/>
      <c r="JYQ544" s="66"/>
      <c r="JYR544" s="79"/>
      <c r="JYS544" s="109"/>
      <c r="JYT544" s="479"/>
      <c r="JYU544" s="78"/>
      <c r="JYV544" s="144"/>
      <c r="JYW544" s="75"/>
      <c r="JYX544" s="66"/>
      <c r="JYY544" s="66"/>
      <c r="JYZ544" s="79"/>
      <c r="JZA544" s="109"/>
      <c r="JZB544" s="479"/>
      <c r="JZC544" s="78"/>
      <c r="JZD544" s="144"/>
      <c r="JZE544" s="75"/>
      <c r="JZF544" s="66"/>
      <c r="JZG544" s="66"/>
      <c r="JZH544" s="79"/>
      <c r="JZI544" s="109"/>
      <c r="JZJ544" s="479"/>
      <c r="JZK544" s="78"/>
      <c r="JZL544" s="144"/>
      <c r="JZM544" s="75"/>
      <c r="JZN544" s="66"/>
      <c r="JZO544" s="66"/>
      <c r="JZP544" s="79"/>
      <c r="JZQ544" s="109"/>
      <c r="JZR544" s="479"/>
      <c r="JZS544" s="78"/>
      <c r="JZT544" s="144"/>
      <c r="JZU544" s="75"/>
      <c r="JZV544" s="66"/>
      <c r="JZW544" s="66"/>
      <c r="JZX544" s="79"/>
      <c r="JZY544" s="109"/>
      <c r="JZZ544" s="479"/>
      <c r="KAA544" s="78"/>
      <c r="KAB544" s="144"/>
      <c r="KAC544" s="75"/>
      <c r="KAD544" s="66"/>
      <c r="KAE544" s="66"/>
      <c r="KAF544" s="79"/>
      <c r="KAG544" s="109"/>
      <c r="KAH544" s="479"/>
      <c r="KAI544" s="78"/>
      <c r="KAJ544" s="144"/>
      <c r="KAK544" s="75"/>
      <c r="KAL544" s="66"/>
      <c r="KAM544" s="66"/>
      <c r="KAN544" s="79"/>
      <c r="KAO544" s="109"/>
      <c r="KAP544" s="479"/>
      <c r="KAQ544" s="78"/>
      <c r="KAR544" s="144"/>
      <c r="KAS544" s="75"/>
      <c r="KAT544" s="66"/>
      <c r="KAU544" s="66"/>
      <c r="KAV544" s="79"/>
      <c r="KAW544" s="109"/>
      <c r="KAX544" s="479"/>
      <c r="KAY544" s="78"/>
      <c r="KAZ544" s="144"/>
      <c r="KBA544" s="75"/>
      <c r="KBB544" s="66"/>
      <c r="KBC544" s="66"/>
      <c r="KBD544" s="79"/>
      <c r="KBE544" s="109"/>
      <c r="KBF544" s="479"/>
      <c r="KBG544" s="78"/>
      <c r="KBH544" s="144"/>
      <c r="KBI544" s="75"/>
      <c r="KBJ544" s="66"/>
      <c r="KBK544" s="66"/>
      <c r="KBL544" s="79"/>
      <c r="KBM544" s="109"/>
      <c r="KBN544" s="479"/>
      <c r="KBO544" s="78"/>
      <c r="KBP544" s="144"/>
      <c r="KBQ544" s="75"/>
      <c r="KBR544" s="66"/>
      <c r="KBS544" s="66"/>
      <c r="KBT544" s="79"/>
      <c r="KBU544" s="109"/>
      <c r="KBV544" s="479"/>
      <c r="KBW544" s="78"/>
      <c r="KBX544" s="144"/>
      <c r="KBY544" s="75"/>
      <c r="KBZ544" s="66"/>
      <c r="KCA544" s="66"/>
      <c r="KCB544" s="79"/>
      <c r="KCC544" s="109"/>
      <c r="KCD544" s="479"/>
      <c r="KCE544" s="78"/>
      <c r="KCF544" s="144"/>
      <c r="KCG544" s="75"/>
      <c r="KCH544" s="66"/>
      <c r="KCI544" s="66"/>
      <c r="KCJ544" s="79"/>
      <c r="KCK544" s="109"/>
      <c r="KCL544" s="479"/>
      <c r="KCM544" s="78"/>
      <c r="KCN544" s="144"/>
      <c r="KCO544" s="75"/>
      <c r="KCP544" s="66"/>
      <c r="KCQ544" s="66"/>
      <c r="KCR544" s="79"/>
      <c r="KCS544" s="109"/>
      <c r="KCT544" s="479"/>
      <c r="KCU544" s="78"/>
      <c r="KCV544" s="144"/>
      <c r="KCW544" s="75"/>
      <c r="KCX544" s="66"/>
      <c r="KCY544" s="66"/>
      <c r="KCZ544" s="79"/>
      <c r="KDA544" s="109"/>
      <c r="KDB544" s="479"/>
      <c r="KDC544" s="78"/>
      <c r="KDD544" s="144"/>
      <c r="KDE544" s="75"/>
      <c r="KDF544" s="66"/>
      <c r="KDG544" s="66"/>
      <c r="KDH544" s="79"/>
      <c r="KDI544" s="109"/>
      <c r="KDJ544" s="479"/>
      <c r="KDK544" s="78"/>
      <c r="KDL544" s="144"/>
      <c r="KDM544" s="75"/>
      <c r="KDN544" s="66"/>
      <c r="KDO544" s="66"/>
      <c r="KDP544" s="79"/>
      <c r="KDQ544" s="109"/>
      <c r="KDR544" s="479"/>
      <c r="KDS544" s="78"/>
      <c r="KDT544" s="144"/>
      <c r="KDU544" s="75"/>
      <c r="KDV544" s="66"/>
      <c r="KDW544" s="66"/>
      <c r="KDX544" s="79"/>
      <c r="KDY544" s="109"/>
      <c r="KDZ544" s="479"/>
      <c r="KEA544" s="78"/>
      <c r="KEB544" s="144"/>
      <c r="KEC544" s="75"/>
      <c r="KED544" s="66"/>
      <c r="KEE544" s="66"/>
      <c r="KEF544" s="79"/>
      <c r="KEG544" s="109"/>
      <c r="KEH544" s="479"/>
      <c r="KEI544" s="78"/>
      <c r="KEJ544" s="144"/>
      <c r="KEK544" s="75"/>
      <c r="KEL544" s="66"/>
      <c r="KEM544" s="66"/>
      <c r="KEN544" s="79"/>
      <c r="KEO544" s="109"/>
      <c r="KEP544" s="479"/>
      <c r="KEQ544" s="78"/>
      <c r="KER544" s="144"/>
      <c r="KES544" s="75"/>
      <c r="KET544" s="66"/>
      <c r="KEU544" s="66"/>
      <c r="KEV544" s="79"/>
      <c r="KEW544" s="109"/>
      <c r="KEX544" s="479"/>
      <c r="KEY544" s="78"/>
      <c r="KEZ544" s="144"/>
      <c r="KFA544" s="75"/>
      <c r="KFB544" s="66"/>
      <c r="KFC544" s="66"/>
      <c r="KFD544" s="79"/>
      <c r="KFE544" s="109"/>
      <c r="KFF544" s="479"/>
      <c r="KFG544" s="78"/>
      <c r="KFH544" s="144"/>
      <c r="KFI544" s="75"/>
      <c r="KFJ544" s="66"/>
      <c r="KFK544" s="66"/>
      <c r="KFL544" s="79"/>
      <c r="KFM544" s="109"/>
      <c r="KFN544" s="479"/>
      <c r="KFO544" s="78"/>
      <c r="KFP544" s="144"/>
      <c r="KFQ544" s="75"/>
      <c r="KFR544" s="66"/>
      <c r="KFS544" s="66"/>
      <c r="KFT544" s="79"/>
      <c r="KFU544" s="109"/>
      <c r="KFV544" s="479"/>
      <c r="KFW544" s="78"/>
      <c r="KFX544" s="144"/>
      <c r="KFY544" s="75"/>
      <c r="KFZ544" s="66"/>
      <c r="KGA544" s="66"/>
      <c r="KGB544" s="79"/>
      <c r="KGC544" s="109"/>
      <c r="KGD544" s="479"/>
      <c r="KGE544" s="78"/>
      <c r="KGF544" s="144"/>
      <c r="KGG544" s="75"/>
      <c r="KGH544" s="66"/>
      <c r="KGI544" s="66"/>
      <c r="KGJ544" s="79"/>
      <c r="KGK544" s="109"/>
      <c r="KGL544" s="479"/>
      <c r="KGM544" s="78"/>
      <c r="KGN544" s="144"/>
      <c r="KGO544" s="75"/>
      <c r="KGP544" s="66"/>
      <c r="KGQ544" s="66"/>
      <c r="KGR544" s="79"/>
      <c r="KGS544" s="109"/>
      <c r="KGT544" s="479"/>
      <c r="KGU544" s="78"/>
      <c r="KGV544" s="144"/>
      <c r="KGW544" s="75"/>
      <c r="KGX544" s="66"/>
      <c r="KGY544" s="66"/>
      <c r="KGZ544" s="79"/>
      <c r="KHA544" s="109"/>
      <c r="KHB544" s="479"/>
      <c r="KHC544" s="78"/>
      <c r="KHD544" s="144"/>
      <c r="KHE544" s="75"/>
      <c r="KHF544" s="66"/>
      <c r="KHG544" s="66"/>
      <c r="KHH544" s="79"/>
      <c r="KHI544" s="109"/>
      <c r="KHJ544" s="479"/>
      <c r="KHK544" s="78"/>
      <c r="KHL544" s="144"/>
      <c r="KHM544" s="75"/>
      <c r="KHN544" s="66"/>
      <c r="KHO544" s="66"/>
      <c r="KHP544" s="79"/>
      <c r="KHQ544" s="109"/>
      <c r="KHR544" s="479"/>
      <c r="KHS544" s="78"/>
      <c r="KHT544" s="144"/>
      <c r="KHU544" s="75"/>
      <c r="KHV544" s="66"/>
      <c r="KHW544" s="66"/>
      <c r="KHX544" s="79"/>
      <c r="KHY544" s="109"/>
      <c r="KHZ544" s="479"/>
      <c r="KIA544" s="78"/>
      <c r="KIB544" s="144"/>
      <c r="KIC544" s="75"/>
      <c r="KID544" s="66"/>
      <c r="KIE544" s="66"/>
      <c r="KIF544" s="79"/>
      <c r="KIG544" s="109"/>
      <c r="KIH544" s="479"/>
      <c r="KII544" s="78"/>
      <c r="KIJ544" s="144"/>
      <c r="KIK544" s="75"/>
      <c r="KIL544" s="66"/>
      <c r="KIM544" s="66"/>
      <c r="KIN544" s="79"/>
      <c r="KIO544" s="109"/>
      <c r="KIP544" s="479"/>
      <c r="KIQ544" s="78"/>
      <c r="KIR544" s="144"/>
      <c r="KIS544" s="75"/>
      <c r="KIT544" s="66"/>
      <c r="KIU544" s="66"/>
      <c r="KIV544" s="79"/>
      <c r="KIW544" s="109"/>
      <c r="KIX544" s="479"/>
      <c r="KIY544" s="78"/>
      <c r="KIZ544" s="144"/>
      <c r="KJA544" s="75"/>
      <c r="KJB544" s="66"/>
      <c r="KJC544" s="66"/>
      <c r="KJD544" s="79"/>
      <c r="KJE544" s="109"/>
      <c r="KJF544" s="479"/>
      <c r="KJG544" s="78"/>
      <c r="KJH544" s="144"/>
      <c r="KJI544" s="75"/>
      <c r="KJJ544" s="66"/>
      <c r="KJK544" s="66"/>
      <c r="KJL544" s="79"/>
      <c r="KJM544" s="109"/>
      <c r="KJN544" s="479"/>
      <c r="KJO544" s="78"/>
      <c r="KJP544" s="144"/>
      <c r="KJQ544" s="75"/>
      <c r="KJR544" s="66"/>
      <c r="KJS544" s="66"/>
      <c r="KJT544" s="79"/>
      <c r="KJU544" s="109"/>
      <c r="KJV544" s="479"/>
      <c r="KJW544" s="78"/>
      <c r="KJX544" s="144"/>
      <c r="KJY544" s="75"/>
      <c r="KJZ544" s="66"/>
      <c r="KKA544" s="66"/>
      <c r="KKB544" s="79"/>
      <c r="KKC544" s="109"/>
      <c r="KKD544" s="479"/>
      <c r="KKE544" s="78"/>
      <c r="KKF544" s="144"/>
      <c r="KKG544" s="75"/>
      <c r="KKH544" s="66"/>
      <c r="KKI544" s="66"/>
      <c r="KKJ544" s="79"/>
      <c r="KKK544" s="109"/>
      <c r="KKL544" s="479"/>
      <c r="KKM544" s="78"/>
      <c r="KKN544" s="144"/>
      <c r="KKO544" s="75"/>
      <c r="KKP544" s="66"/>
      <c r="KKQ544" s="66"/>
      <c r="KKR544" s="79"/>
      <c r="KKS544" s="109"/>
      <c r="KKT544" s="479"/>
      <c r="KKU544" s="78"/>
      <c r="KKV544" s="144"/>
      <c r="KKW544" s="75"/>
      <c r="KKX544" s="66"/>
      <c r="KKY544" s="66"/>
      <c r="KKZ544" s="79"/>
      <c r="KLA544" s="109"/>
      <c r="KLB544" s="479"/>
      <c r="KLC544" s="78"/>
      <c r="KLD544" s="144"/>
      <c r="KLE544" s="75"/>
      <c r="KLF544" s="66"/>
      <c r="KLG544" s="66"/>
      <c r="KLH544" s="79"/>
      <c r="KLI544" s="109"/>
      <c r="KLJ544" s="479"/>
      <c r="KLK544" s="78"/>
      <c r="KLL544" s="144"/>
      <c r="KLM544" s="75"/>
      <c r="KLN544" s="66"/>
      <c r="KLO544" s="66"/>
      <c r="KLP544" s="79"/>
      <c r="KLQ544" s="109"/>
      <c r="KLR544" s="479"/>
      <c r="KLS544" s="78"/>
      <c r="KLT544" s="144"/>
      <c r="KLU544" s="75"/>
      <c r="KLV544" s="66"/>
      <c r="KLW544" s="66"/>
      <c r="KLX544" s="79"/>
      <c r="KLY544" s="109"/>
      <c r="KLZ544" s="479"/>
      <c r="KMA544" s="78"/>
      <c r="KMB544" s="144"/>
      <c r="KMC544" s="75"/>
      <c r="KMD544" s="66"/>
      <c r="KME544" s="66"/>
      <c r="KMF544" s="79"/>
      <c r="KMG544" s="109"/>
      <c r="KMH544" s="479"/>
      <c r="KMI544" s="78"/>
      <c r="KMJ544" s="144"/>
      <c r="KMK544" s="75"/>
      <c r="KML544" s="66"/>
      <c r="KMM544" s="66"/>
      <c r="KMN544" s="79"/>
      <c r="KMO544" s="109"/>
      <c r="KMP544" s="479"/>
      <c r="KMQ544" s="78"/>
      <c r="KMR544" s="144"/>
      <c r="KMS544" s="75"/>
      <c r="KMT544" s="66"/>
      <c r="KMU544" s="66"/>
      <c r="KMV544" s="79"/>
      <c r="KMW544" s="109"/>
      <c r="KMX544" s="479"/>
      <c r="KMY544" s="78"/>
      <c r="KMZ544" s="144"/>
      <c r="KNA544" s="75"/>
      <c r="KNB544" s="66"/>
      <c r="KNC544" s="66"/>
      <c r="KND544" s="79"/>
      <c r="KNE544" s="109"/>
      <c r="KNF544" s="479"/>
      <c r="KNG544" s="78"/>
      <c r="KNH544" s="144"/>
      <c r="KNI544" s="75"/>
      <c r="KNJ544" s="66"/>
      <c r="KNK544" s="66"/>
      <c r="KNL544" s="79"/>
      <c r="KNM544" s="109"/>
      <c r="KNN544" s="479"/>
      <c r="KNO544" s="78"/>
      <c r="KNP544" s="144"/>
      <c r="KNQ544" s="75"/>
      <c r="KNR544" s="66"/>
      <c r="KNS544" s="66"/>
      <c r="KNT544" s="79"/>
      <c r="KNU544" s="109"/>
      <c r="KNV544" s="479"/>
      <c r="KNW544" s="78"/>
      <c r="KNX544" s="144"/>
      <c r="KNY544" s="75"/>
      <c r="KNZ544" s="66"/>
      <c r="KOA544" s="66"/>
      <c r="KOB544" s="79"/>
      <c r="KOC544" s="109"/>
      <c r="KOD544" s="479"/>
      <c r="KOE544" s="78"/>
      <c r="KOF544" s="144"/>
      <c r="KOG544" s="75"/>
      <c r="KOH544" s="66"/>
      <c r="KOI544" s="66"/>
      <c r="KOJ544" s="79"/>
      <c r="KOK544" s="109"/>
      <c r="KOL544" s="479"/>
      <c r="KOM544" s="78"/>
      <c r="KON544" s="144"/>
      <c r="KOO544" s="75"/>
      <c r="KOP544" s="66"/>
      <c r="KOQ544" s="66"/>
      <c r="KOR544" s="79"/>
      <c r="KOS544" s="109"/>
      <c r="KOT544" s="479"/>
      <c r="KOU544" s="78"/>
      <c r="KOV544" s="144"/>
      <c r="KOW544" s="75"/>
      <c r="KOX544" s="66"/>
      <c r="KOY544" s="66"/>
      <c r="KOZ544" s="79"/>
      <c r="KPA544" s="109"/>
      <c r="KPB544" s="479"/>
      <c r="KPC544" s="78"/>
      <c r="KPD544" s="144"/>
      <c r="KPE544" s="75"/>
      <c r="KPF544" s="66"/>
      <c r="KPG544" s="66"/>
      <c r="KPH544" s="79"/>
      <c r="KPI544" s="109"/>
      <c r="KPJ544" s="479"/>
      <c r="KPK544" s="78"/>
      <c r="KPL544" s="144"/>
      <c r="KPM544" s="75"/>
      <c r="KPN544" s="66"/>
      <c r="KPO544" s="66"/>
      <c r="KPP544" s="79"/>
      <c r="KPQ544" s="109"/>
      <c r="KPR544" s="479"/>
      <c r="KPS544" s="78"/>
      <c r="KPT544" s="144"/>
      <c r="KPU544" s="75"/>
      <c r="KPV544" s="66"/>
      <c r="KPW544" s="66"/>
      <c r="KPX544" s="79"/>
      <c r="KPY544" s="109"/>
      <c r="KPZ544" s="479"/>
      <c r="KQA544" s="78"/>
      <c r="KQB544" s="144"/>
      <c r="KQC544" s="75"/>
      <c r="KQD544" s="66"/>
      <c r="KQE544" s="66"/>
      <c r="KQF544" s="79"/>
      <c r="KQG544" s="109"/>
      <c r="KQH544" s="479"/>
      <c r="KQI544" s="78"/>
      <c r="KQJ544" s="144"/>
      <c r="KQK544" s="75"/>
      <c r="KQL544" s="66"/>
      <c r="KQM544" s="66"/>
      <c r="KQN544" s="79"/>
      <c r="KQO544" s="109"/>
      <c r="KQP544" s="479"/>
      <c r="KQQ544" s="78"/>
      <c r="KQR544" s="144"/>
      <c r="KQS544" s="75"/>
      <c r="KQT544" s="66"/>
      <c r="KQU544" s="66"/>
      <c r="KQV544" s="79"/>
      <c r="KQW544" s="109"/>
      <c r="KQX544" s="479"/>
      <c r="KQY544" s="78"/>
      <c r="KQZ544" s="144"/>
      <c r="KRA544" s="75"/>
      <c r="KRB544" s="66"/>
      <c r="KRC544" s="66"/>
      <c r="KRD544" s="79"/>
      <c r="KRE544" s="109"/>
      <c r="KRF544" s="479"/>
      <c r="KRG544" s="78"/>
      <c r="KRH544" s="144"/>
      <c r="KRI544" s="75"/>
      <c r="KRJ544" s="66"/>
      <c r="KRK544" s="66"/>
      <c r="KRL544" s="79"/>
      <c r="KRM544" s="109"/>
      <c r="KRN544" s="479"/>
      <c r="KRO544" s="78"/>
      <c r="KRP544" s="144"/>
      <c r="KRQ544" s="75"/>
      <c r="KRR544" s="66"/>
      <c r="KRS544" s="66"/>
      <c r="KRT544" s="79"/>
      <c r="KRU544" s="109"/>
      <c r="KRV544" s="479"/>
      <c r="KRW544" s="78"/>
      <c r="KRX544" s="144"/>
      <c r="KRY544" s="75"/>
      <c r="KRZ544" s="66"/>
      <c r="KSA544" s="66"/>
      <c r="KSB544" s="79"/>
      <c r="KSC544" s="109"/>
      <c r="KSD544" s="479"/>
      <c r="KSE544" s="78"/>
      <c r="KSF544" s="144"/>
      <c r="KSG544" s="75"/>
      <c r="KSH544" s="66"/>
      <c r="KSI544" s="66"/>
      <c r="KSJ544" s="79"/>
      <c r="KSK544" s="109"/>
      <c r="KSL544" s="479"/>
      <c r="KSM544" s="78"/>
      <c r="KSN544" s="144"/>
      <c r="KSO544" s="75"/>
      <c r="KSP544" s="66"/>
      <c r="KSQ544" s="66"/>
      <c r="KSR544" s="79"/>
      <c r="KSS544" s="109"/>
      <c r="KST544" s="479"/>
      <c r="KSU544" s="78"/>
      <c r="KSV544" s="144"/>
      <c r="KSW544" s="75"/>
      <c r="KSX544" s="66"/>
      <c r="KSY544" s="66"/>
      <c r="KSZ544" s="79"/>
      <c r="KTA544" s="109"/>
      <c r="KTB544" s="479"/>
      <c r="KTC544" s="78"/>
      <c r="KTD544" s="144"/>
      <c r="KTE544" s="75"/>
      <c r="KTF544" s="66"/>
      <c r="KTG544" s="66"/>
      <c r="KTH544" s="79"/>
      <c r="KTI544" s="109"/>
      <c r="KTJ544" s="479"/>
      <c r="KTK544" s="78"/>
      <c r="KTL544" s="144"/>
      <c r="KTM544" s="75"/>
      <c r="KTN544" s="66"/>
      <c r="KTO544" s="66"/>
      <c r="KTP544" s="79"/>
      <c r="KTQ544" s="109"/>
      <c r="KTR544" s="479"/>
      <c r="KTS544" s="78"/>
      <c r="KTT544" s="144"/>
      <c r="KTU544" s="75"/>
      <c r="KTV544" s="66"/>
      <c r="KTW544" s="66"/>
      <c r="KTX544" s="79"/>
      <c r="KTY544" s="109"/>
      <c r="KTZ544" s="479"/>
      <c r="KUA544" s="78"/>
      <c r="KUB544" s="144"/>
      <c r="KUC544" s="75"/>
      <c r="KUD544" s="66"/>
      <c r="KUE544" s="66"/>
      <c r="KUF544" s="79"/>
      <c r="KUG544" s="109"/>
      <c r="KUH544" s="479"/>
      <c r="KUI544" s="78"/>
      <c r="KUJ544" s="144"/>
      <c r="KUK544" s="75"/>
      <c r="KUL544" s="66"/>
      <c r="KUM544" s="66"/>
      <c r="KUN544" s="79"/>
      <c r="KUO544" s="109"/>
      <c r="KUP544" s="479"/>
      <c r="KUQ544" s="78"/>
      <c r="KUR544" s="144"/>
      <c r="KUS544" s="75"/>
      <c r="KUT544" s="66"/>
      <c r="KUU544" s="66"/>
      <c r="KUV544" s="79"/>
      <c r="KUW544" s="109"/>
      <c r="KUX544" s="479"/>
      <c r="KUY544" s="78"/>
      <c r="KUZ544" s="144"/>
      <c r="KVA544" s="75"/>
      <c r="KVB544" s="66"/>
      <c r="KVC544" s="66"/>
      <c r="KVD544" s="79"/>
      <c r="KVE544" s="109"/>
      <c r="KVF544" s="479"/>
      <c r="KVG544" s="78"/>
      <c r="KVH544" s="144"/>
      <c r="KVI544" s="75"/>
      <c r="KVJ544" s="66"/>
      <c r="KVK544" s="66"/>
      <c r="KVL544" s="79"/>
      <c r="KVM544" s="109"/>
      <c r="KVN544" s="479"/>
      <c r="KVO544" s="78"/>
      <c r="KVP544" s="144"/>
      <c r="KVQ544" s="75"/>
      <c r="KVR544" s="66"/>
      <c r="KVS544" s="66"/>
      <c r="KVT544" s="79"/>
      <c r="KVU544" s="109"/>
      <c r="KVV544" s="479"/>
      <c r="KVW544" s="78"/>
      <c r="KVX544" s="144"/>
      <c r="KVY544" s="75"/>
      <c r="KVZ544" s="66"/>
      <c r="KWA544" s="66"/>
      <c r="KWB544" s="79"/>
      <c r="KWC544" s="109"/>
      <c r="KWD544" s="479"/>
      <c r="KWE544" s="78"/>
      <c r="KWF544" s="144"/>
      <c r="KWG544" s="75"/>
      <c r="KWH544" s="66"/>
      <c r="KWI544" s="66"/>
      <c r="KWJ544" s="79"/>
      <c r="KWK544" s="109"/>
      <c r="KWL544" s="479"/>
      <c r="KWM544" s="78"/>
      <c r="KWN544" s="144"/>
      <c r="KWO544" s="75"/>
      <c r="KWP544" s="66"/>
      <c r="KWQ544" s="66"/>
      <c r="KWR544" s="79"/>
      <c r="KWS544" s="109"/>
      <c r="KWT544" s="479"/>
      <c r="KWU544" s="78"/>
      <c r="KWV544" s="144"/>
      <c r="KWW544" s="75"/>
      <c r="KWX544" s="66"/>
      <c r="KWY544" s="66"/>
      <c r="KWZ544" s="79"/>
      <c r="KXA544" s="109"/>
      <c r="KXB544" s="479"/>
      <c r="KXC544" s="78"/>
      <c r="KXD544" s="144"/>
      <c r="KXE544" s="75"/>
      <c r="KXF544" s="66"/>
      <c r="KXG544" s="66"/>
      <c r="KXH544" s="79"/>
      <c r="KXI544" s="109"/>
      <c r="KXJ544" s="479"/>
      <c r="KXK544" s="78"/>
      <c r="KXL544" s="144"/>
      <c r="KXM544" s="75"/>
      <c r="KXN544" s="66"/>
      <c r="KXO544" s="66"/>
      <c r="KXP544" s="79"/>
      <c r="KXQ544" s="109"/>
      <c r="KXR544" s="479"/>
      <c r="KXS544" s="78"/>
      <c r="KXT544" s="144"/>
      <c r="KXU544" s="75"/>
      <c r="KXV544" s="66"/>
      <c r="KXW544" s="66"/>
      <c r="KXX544" s="79"/>
      <c r="KXY544" s="109"/>
      <c r="KXZ544" s="479"/>
      <c r="KYA544" s="78"/>
      <c r="KYB544" s="144"/>
      <c r="KYC544" s="75"/>
      <c r="KYD544" s="66"/>
      <c r="KYE544" s="66"/>
      <c r="KYF544" s="79"/>
      <c r="KYG544" s="109"/>
      <c r="KYH544" s="479"/>
      <c r="KYI544" s="78"/>
      <c r="KYJ544" s="144"/>
      <c r="KYK544" s="75"/>
      <c r="KYL544" s="66"/>
      <c r="KYM544" s="66"/>
      <c r="KYN544" s="79"/>
      <c r="KYO544" s="109"/>
      <c r="KYP544" s="479"/>
      <c r="KYQ544" s="78"/>
      <c r="KYR544" s="144"/>
      <c r="KYS544" s="75"/>
      <c r="KYT544" s="66"/>
      <c r="KYU544" s="66"/>
      <c r="KYV544" s="79"/>
      <c r="KYW544" s="109"/>
      <c r="KYX544" s="479"/>
      <c r="KYY544" s="78"/>
      <c r="KYZ544" s="144"/>
      <c r="KZA544" s="75"/>
      <c r="KZB544" s="66"/>
      <c r="KZC544" s="66"/>
      <c r="KZD544" s="79"/>
      <c r="KZE544" s="109"/>
      <c r="KZF544" s="479"/>
      <c r="KZG544" s="78"/>
      <c r="KZH544" s="144"/>
      <c r="KZI544" s="75"/>
      <c r="KZJ544" s="66"/>
      <c r="KZK544" s="66"/>
      <c r="KZL544" s="79"/>
      <c r="KZM544" s="109"/>
      <c r="KZN544" s="479"/>
      <c r="KZO544" s="78"/>
      <c r="KZP544" s="144"/>
      <c r="KZQ544" s="75"/>
      <c r="KZR544" s="66"/>
      <c r="KZS544" s="66"/>
      <c r="KZT544" s="79"/>
      <c r="KZU544" s="109"/>
      <c r="KZV544" s="479"/>
      <c r="KZW544" s="78"/>
      <c r="KZX544" s="144"/>
      <c r="KZY544" s="75"/>
      <c r="KZZ544" s="66"/>
      <c r="LAA544" s="66"/>
      <c r="LAB544" s="79"/>
      <c r="LAC544" s="109"/>
      <c r="LAD544" s="479"/>
      <c r="LAE544" s="78"/>
      <c r="LAF544" s="144"/>
      <c r="LAG544" s="75"/>
      <c r="LAH544" s="66"/>
      <c r="LAI544" s="66"/>
      <c r="LAJ544" s="79"/>
      <c r="LAK544" s="109"/>
      <c r="LAL544" s="479"/>
      <c r="LAM544" s="78"/>
      <c r="LAN544" s="144"/>
      <c r="LAO544" s="75"/>
      <c r="LAP544" s="66"/>
      <c r="LAQ544" s="66"/>
      <c r="LAR544" s="79"/>
      <c r="LAS544" s="109"/>
      <c r="LAT544" s="479"/>
      <c r="LAU544" s="78"/>
      <c r="LAV544" s="144"/>
      <c r="LAW544" s="75"/>
      <c r="LAX544" s="66"/>
      <c r="LAY544" s="66"/>
      <c r="LAZ544" s="79"/>
      <c r="LBA544" s="109"/>
      <c r="LBB544" s="479"/>
      <c r="LBC544" s="78"/>
      <c r="LBD544" s="144"/>
      <c r="LBE544" s="75"/>
      <c r="LBF544" s="66"/>
      <c r="LBG544" s="66"/>
      <c r="LBH544" s="79"/>
      <c r="LBI544" s="109"/>
      <c r="LBJ544" s="479"/>
      <c r="LBK544" s="78"/>
      <c r="LBL544" s="144"/>
      <c r="LBM544" s="75"/>
      <c r="LBN544" s="66"/>
      <c r="LBO544" s="66"/>
      <c r="LBP544" s="79"/>
      <c r="LBQ544" s="109"/>
      <c r="LBR544" s="479"/>
      <c r="LBS544" s="78"/>
      <c r="LBT544" s="144"/>
      <c r="LBU544" s="75"/>
      <c r="LBV544" s="66"/>
      <c r="LBW544" s="66"/>
      <c r="LBX544" s="79"/>
      <c r="LBY544" s="109"/>
      <c r="LBZ544" s="479"/>
      <c r="LCA544" s="78"/>
      <c r="LCB544" s="144"/>
      <c r="LCC544" s="75"/>
      <c r="LCD544" s="66"/>
      <c r="LCE544" s="66"/>
      <c r="LCF544" s="79"/>
      <c r="LCG544" s="109"/>
      <c r="LCH544" s="479"/>
      <c r="LCI544" s="78"/>
      <c r="LCJ544" s="144"/>
      <c r="LCK544" s="75"/>
      <c r="LCL544" s="66"/>
      <c r="LCM544" s="66"/>
      <c r="LCN544" s="79"/>
      <c r="LCO544" s="109"/>
      <c r="LCP544" s="479"/>
      <c r="LCQ544" s="78"/>
      <c r="LCR544" s="144"/>
      <c r="LCS544" s="75"/>
      <c r="LCT544" s="66"/>
      <c r="LCU544" s="66"/>
      <c r="LCV544" s="79"/>
      <c r="LCW544" s="109"/>
      <c r="LCX544" s="479"/>
      <c r="LCY544" s="78"/>
      <c r="LCZ544" s="144"/>
      <c r="LDA544" s="75"/>
      <c r="LDB544" s="66"/>
      <c r="LDC544" s="66"/>
      <c r="LDD544" s="79"/>
      <c r="LDE544" s="109"/>
      <c r="LDF544" s="479"/>
      <c r="LDG544" s="78"/>
      <c r="LDH544" s="144"/>
      <c r="LDI544" s="75"/>
      <c r="LDJ544" s="66"/>
      <c r="LDK544" s="66"/>
      <c r="LDL544" s="79"/>
      <c r="LDM544" s="109"/>
      <c r="LDN544" s="479"/>
      <c r="LDO544" s="78"/>
      <c r="LDP544" s="144"/>
      <c r="LDQ544" s="75"/>
      <c r="LDR544" s="66"/>
      <c r="LDS544" s="66"/>
      <c r="LDT544" s="79"/>
      <c r="LDU544" s="109"/>
      <c r="LDV544" s="479"/>
      <c r="LDW544" s="78"/>
      <c r="LDX544" s="144"/>
      <c r="LDY544" s="75"/>
      <c r="LDZ544" s="66"/>
      <c r="LEA544" s="66"/>
      <c r="LEB544" s="79"/>
      <c r="LEC544" s="109"/>
      <c r="LED544" s="479"/>
      <c r="LEE544" s="78"/>
      <c r="LEF544" s="144"/>
      <c r="LEG544" s="75"/>
      <c r="LEH544" s="66"/>
      <c r="LEI544" s="66"/>
      <c r="LEJ544" s="79"/>
      <c r="LEK544" s="109"/>
      <c r="LEL544" s="479"/>
      <c r="LEM544" s="78"/>
      <c r="LEN544" s="144"/>
      <c r="LEO544" s="75"/>
      <c r="LEP544" s="66"/>
      <c r="LEQ544" s="66"/>
      <c r="LER544" s="79"/>
      <c r="LES544" s="109"/>
      <c r="LET544" s="479"/>
      <c r="LEU544" s="78"/>
      <c r="LEV544" s="144"/>
      <c r="LEW544" s="75"/>
      <c r="LEX544" s="66"/>
      <c r="LEY544" s="66"/>
      <c r="LEZ544" s="79"/>
      <c r="LFA544" s="109"/>
      <c r="LFB544" s="479"/>
      <c r="LFC544" s="78"/>
      <c r="LFD544" s="144"/>
      <c r="LFE544" s="75"/>
      <c r="LFF544" s="66"/>
      <c r="LFG544" s="66"/>
      <c r="LFH544" s="79"/>
      <c r="LFI544" s="109"/>
      <c r="LFJ544" s="479"/>
      <c r="LFK544" s="78"/>
      <c r="LFL544" s="144"/>
      <c r="LFM544" s="75"/>
      <c r="LFN544" s="66"/>
      <c r="LFO544" s="66"/>
      <c r="LFP544" s="79"/>
      <c r="LFQ544" s="109"/>
      <c r="LFR544" s="479"/>
      <c r="LFS544" s="78"/>
      <c r="LFT544" s="144"/>
      <c r="LFU544" s="75"/>
      <c r="LFV544" s="66"/>
      <c r="LFW544" s="66"/>
      <c r="LFX544" s="79"/>
      <c r="LFY544" s="109"/>
      <c r="LFZ544" s="479"/>
      <c r="LGA544" s="78"/>
      <c r="LGB544" s="144"/>
      <c r="LGC544" s="75"/>
      <c r="LGD544" s="66"/>
      <c r="LGE544" s="66"/>
      <c r="LGF544" s="79"/>
      <c r="LGG544" s="109"/>
      <c r="LGH544" s="479"/>
      <c r="LGI544" s="78"/>
      <c r="LGJ544" s="144"/>
      <c r="LGK544" s="75"/>
      <c r="LGL544" s="66"/>
      <c r="LGM544" s="66"/>
      <c r="LGN544" s="79"/>
      <c r="LGO544" s="109"/>
      <c r="LGP544" s="479"/>
      <c r="LGQ544" s="78"/>
      <c r="LGR544" s="144"/>
      <c r="LGS544" s="75"/>
      <c r="LGT544" s="66"/>
      <c r="LGU544" s="66"/>
      <c r="LGV544" s="79"/>
      <c r="LGW544" s="109"/>
      <c r="LGX544" s="479"/>
      <c r="LGY544" s="78"/>
      <c r="LGZ544" s="144"/>
      <c r="LHA544" s="75"/>
      <c r="LHB544" s="66"/>
      <c r="LHC544" s="66"/>
      <c r="LHD544" s="79"/>
      <c r="LHE544" s="109"/>
      <c r="LHF544" s="479"/>
      <c r="LHG544" s="78"/>
      <c r="LHH544" s="144"/>
      <c r="LHI544" s="75"/>
      <c r="LHJ544" s="66"/>
      <c r="LHK544" s="66"/>
      <c r="LHL544" s="79"/>
      <c r="LHM544" s="109"/>
      <c r="LHN544" s="479"/>
      <c r="LHO544" s="78"/>
      <c r="LHP544" s="144"/>
      <c r="LHQ544" s="75"/>
      <c r="LHR544" s="66"/>
      <c r="LHS544" s="66"/>
      <c r="LHT544" s="79"/>
      <c r="LHU544" s="109"/>
      <c r="LHV544" s="479"/>
      <c r="LHW544" s="78"/>
      <c r="LHX544" s="144"/>
      <c r="LHY544" s="75"/>
      <c r="LHZ544" s="66"/>
      <c r="LIA544" s="66"/>
      <c r="LIB544" s="79"/>
      <c r="LIC544" s="109"/>
      <c r="LID544" s="479"/>
      <c r="LIE544" s="78"/>
      <c r="LIF544" s="144"/>
      <c r="LIG544" s="75"/>
      <c r="LIH544" s="66"/>
      <c r="LII544" s="66"/>
      <c r="LIJ544" s="79"/>
      <c r="LIK544" s="109"/>
      <c r="LIL544" s="479"/>
      <c r="LIM544" s="78"/>
      <c r="LIN544" s="144"/>
      <c r="LIO544" s="75"/>
      <c r="LIP544" s="66"/>
      <c r="LIQ544" s="66"/>
      <c r="LIR544" s="79"/>
      <c r="LIS544" s="109"/>
      <c r="LIT544" s="479"/>
      <c r="LIU544" s="78"/>
      <c r="LIV544" s="144"/>
      <c r="LIW544" s="75"/>
      <c r="LIX544" s="66"/>
      <c r="LIY544" s="66"/>
      <c r="LIZ544" s="79"/>
      <c r="LJA544" s="109"/>
      <c r="LJB544" s="479"/>
      <c r="LJC544" s="78"/>
      <c r="LJD544" s="144"/>
      <c r="LJE544" s="75"/>
      <c r="LJF544" s="66"/>
      <c r="LJG544" s="66"/>
      <c r="LJH544" s="79"/>
      <c r="LJI544" s="109"/>
      <c r="LJJ544" s="479"/>
      <c r="LJK544" s="78"/>
      <c r="LJL544" s="144"/>
      <c r="LJM544" s="75"/>
      <c r="LJN544" s="66"/>
      <c r="LJO544" s="66"/>
      <c r="LJP544" s="79"/>
      <c r="LJQ544" s="109"/>
      <c r="LJR544" s="479"/>
      <c r="LJS544" s="78"/>
      <c r="LJT544" s="144"/>
      <c r="LJU544" s="75"/>
      <c r="LJV544" s="66"/>
      <c r="LJW544" s="66"/>
      <c r="LJX544" s="79"/>
      <c r="LJY544" s="109"/>
      <c r="LJZ544" s="479"/>
      <c r="LKA544" s="78"/>
      <c r="LKB544" s="144"/>
      <c r="LKC544" s="75"/>
      <c r="LKD544" s="66"/>
      <c r="LKE544" s="66"/>
      <c r="LKF544" s="79"/>
      <c r="LKG544" s="109"/>
      <c r="LKH544" s="479"/>
      <c r="LKI544" s="78"/>
      <c r="LKJ544" s="144"/>
      <c r="LKK544" s="75"/>
      <c r="LKL544" s="66"/>
      <c r="LKM544" s="66"/>
      <c r="LKN544" s="79"/>
      <c r="LKO544" s="109"/>
      <c r="LKP544" s="479"/>
      <c r="LKQ544" s="78"/>
      <c r="LKR544" s="144"/>
      <c r="LKS544" s="75"/>
      <c r="LKT544" s="66"/>
      <c r="LKU544" s="66"/>
      <c r="LKV544" s="79"/>
      <c r="LKW544" s="109"/>
      <c r="LKX544" s="479"/>
      <c r="LKY544" s="78"/>
      <c r="LKZ544" s="144"/>
      <c r="LLA544" s="75"/>
      <c r="LLB544" s="66"/>
      <c r="LLC544" s="66"/>
      <c r="LLD544" s="79"/>
      <c r="LLE544" s="109"/>
      <c r="LLF544" s="479"/>
      <c r="LLG544" s="78"/>
      <c r="LLH544" s="144"/>
      <c r="LLI544" s="75"/>
      <c r="LLJ544" s="66"/>
      <c r="LLK544" s="66"/>
      <c r="LLL544" s="79"/>
      <c r="LLM544" s="109"/>
      <c r="LLN544" s="479"/>
      <c r="LLO544" s="78"/>
      <c r="LLP544" s="144"/>
      <c r="LLQ544" s="75"/>
      <c r="LLR544" s="66"/>
      <c r="LLS544" s="66"/>
      <c r="LLT544" s="79"/>
      <c r="LLU544" s="109"/>
      <c r="LLV544" s="479"/>
      <c r="LLW544" s="78"/>
      <c r="LLX544" s="144"/>
      <c r="LLY544" s="75"/>
      <c r="LLZ544" s="66"/>
      <c r="LMA544" s="66"/>
      <c r="LMB544" s="79"/>
      <c r="LMC544" s="109"/>
      <c r="LMD544" s="479"/>
      <c r="LME544" s="78"/>
      <c r="LMF544" s="144"/>
      <c r="LMG544" s="75"/>
      <c r="LMH544" s="66"/>
      <c r="LMI544" s="66"/>
      <c r="LMJ544" s="79"/>
      <c r="LMK544" s="109"/>
      <c r="LML544" s="479"/>
      <c r="LMM544" s="78"/>
      <c r="LMN544" s="144"/>
      <c r="LMO544" s="75"/>
      <c r="LMP544" s="66"/>
      <c r="LMQ544" s="66"/>
      <c r="LMR544" s="79"/>
      <c r="LMS544" s="109"/>
      <c r="LMT544" s="479"/>
      <c r="LMU544" s="78"/>
      <c r="LMV544" s="144"/>
      <c r="LMW544" s="75"/>
      <c r="LMX544" s="66"/>
      <c r="LMY544" s="66"/>
      <c r="LMZ544" s="79"/>
      <c r="LNA544" s="109"/>
      <c r="LNB544" s="479"/>
      <c r="LNC544" s="78"/>
      <c r="LND544" s="144"/>
      <c r="LNE544" s="75"/>
      <c r="LNF544" s="66"/>
      <c r="LNG544" s="66"/>
      <c r="LNH544" s="79"/>
      <c r="LNI544" s="109"/>
      <c r="LNJ544" s="479"/>
      <c r="LNK544" s="78"/>
      <c r="LNL544" s="144"/>
      <c r="LNM544" s="75"/>
      <c r="LNN544" s="66"/>
      <c r="LNO544" s="66"/>
      <c r="LNP544" s="79"/>
      <c r="LNQ544" s="109"/>
      <c r="LNR544" s="479"/>
      <c r="LNS544" s="78"/>
      <c r="LNT544" s="144"/>
      <c r="LNU544" s="75"/>
      <c r="LNV544" s="66"/>
      <c r="LNW544" s="66"/>
      <c r="LNX544" s="79"/>
      <c r="LNY544" s="109"/>
      <c r="LNZ544" s="479"/>
      <c r="LOA544" s="78"/>
      <c r="LOB544" s="144"/>
      <c r="LOC544" s="75"/>
      <c r="LOD544" s="66"/>
      <c r="LOE544" s="66"/>
      <c r="LOF544" s="79"/>
      <c r="LOG544" s="109"/>
      <c r="LOH544" s="479"/>
      <c r="LOI544" s="78"/>
      <c r="LOJ544" s="144"/>
      <c r="LOK544" s="75"/>
      <c r="LOL544" s="66"/>
      <c r="LOM544" s="66"/>
      <c r="LON544" s="79"/>
      <c r="LOO544" s="109"/>
      <c r="LOP544" s="479"/>
      <c r="LOQ544" s="78"/>
      <c r="LOR544" s="144"/>
      <c r="LOS544" s="75"/>
      <c r="LOT544" s="66"/>
      <c r="LOU544" s="66"/>
      <c r="LOV544" s="79"/>
      <c r="LOW544" s="109"/>
      <c r="LOX544" s="479"/>
      <c r="LOY544" s="78"/>
      <c r="LOZ544" s="144"/>
      <c r="LPA544" s="75"/>
      <c r="LPB544" s="66"/>
      <c r="LPC544" s="66"/>
      <c r="LPD544" s="79"/>
      <c r="LPE544" s="109"/>
      <c r="LPF544" s="479"/>
      <c r="LPG544" s="78"/>
      <c r="LPH544" s="144"/>
      <c r="LPI544" s="75"/>
      <c r="LPJ544" s="66"/>
      <c r="LPK544" s="66"/>
      <c r="LPL544" s="79"/>
      <c r="LPM544" s="109"/>
      <c r="LPN544" s="479"/>
      <c r="LPO544" s="78"/>
      <c r="LPP544" s="144"/>
      <c r="LPQ544" s="75"/>
      <c r="LPR544" s="66"/>
      <c r="LPS544" s="66"/>
      <c r="LPT544" s="79"/>
      <c r="LPU544" s="109"/>
      <c r="LPV544" s="479"/>
      <c r="LPW544" s="78"/>
      <c r="LPX544" s="144"/>
      <c r="LPY544" s="75"/>
      <c r="LPZ544" s="66"/>
      <c r="LQA544" s="66"/>
      <c r="LQB544" s="79"/>
      <c r="LQC544" s="109"/>
      <c r="LQD544" s="479"/>
      <c r="LQE544" s="78"/>
      <c r="LQF544" s="144"/>
      <c r="LQG544" s="75"/>
      <c r="LQH544" s="66"/>
      <c r="LQI544" s="66"/>
      <c r="LQJ544" s="79"/>
      <c r="LQK544" s="109"/>
      <c r="LQL544" s="479"/>
      <c r="LQM544" s="78"/>
      <c r="LQN544" s="144"/>
      <c r="LQO544" s="75"/>
      <c r="LQP544" s="66"/>
      <c r="LQQ544" s="66"/>
      <c r="LQR544" s="79"/>
      <c r="LQS544" s="109"/>
      <c r="LQT544" s="479"/>
      <c r="LQU544" s="78"/>
      <c r="LQV544" s="144"/>
      <c r="LQW544" s="75"/>
      <c r="LQX544" s="66"/>
      <c r="LQY544" s="66"/>
      <c r="LQZ544" s="79"/>
      <c r="LRA544" s="109"/>
      <c r="LRB544" s="479"/>
      <c r="LRC544" s="78"/>
      <c r="LRD544" s="144"/>
      <c r="LRE544" s="75"/>
      <c r="LRF544" s="66"/>
      <c r="LRG544" s="66"/>
      <c r="LRH544" s="79"/>
      <c r="LRI544" s="109"/>
      <c r="LRJ544" s="479"/>
      <c r="LRK544" s="78"/>
      <c r="LRL544" s="144"/>
      <c r="LRM544" s="75"/>
      <c r="LRN544" s="66"/>
      <c r="LRO544" s="66"/>
      <c r="LRP544" s="79"/>
      <c r="LRQ544" s="109"/>
      <c r="LRR544" s="479"/>
      <c r="LRS544" s="78"/>
      <c r="LRT544" s="144"/>
      <c r="LRU544" s="75"/>
      <c r="LRV544" s="66"/>
      <c r="LRW544" s="66"/>
      <c r="LRX544" s="79"/>
      <c r="LRY544" s="109"/>
      <c r="LRZ544" s="479"/>
      <c r="LSA544" s="78"/>
      <c r="LSB544" s="144"/>
      <c r="LSC544" s="75"/>
      <c r="LSD544" s="66"/>
      <c r="LSE544" s="66"/>
      <c r="LSF544" s="79"/>
      <c r="LSG544" s="109"/>
      <c r="LSH544" s="479"/>
      <c r="LSI544" s="78"/>
      <c r="LSJ544" s="144"/>
      <c r="LSK544" s="75"/>
      <c r="LSL544" s="66"/>
      <c r="LSM544" s="66"/>
      <c r="LSN544" s="79"/>
      <c r="LSO544" s="109"/>
      <c r="LSP544" s="479"/>
      <c r="LSQ544" s="78"/>
      <c r="LSR544" s="144"/>
      <c r="LSS544" s="75"/>
      <c r="LST544" s="66"/>
      <c r="LSU544" s="66"/>
      <c r="LSV544" s="79"/>
      <c r="LSW544" s="109"/>
      <c r="LSX544" s="479"/>
      <c r="LSY544" s="78"/>
      <c r="LSZ544" s="144"/>
      <c r="LTA544" s="75"/>
      <c r="LTB544" s="66"/>
      <c r="LTC544" s="66"/>
      <c r="LTD544" s="79"/>
      <c r="LTE544" s="109"/>
      <c r="LTF544" s="479"/>
      <c r="LTG544" s="78"/>
      <c r="LTH544" s="144"/>
      <c r="LTI544" s="75"/>
      <c r="LTJ544" s="66"/>
      <c r="LTK544" s="66"/>
      <c r="LTL544" s="79"/>
      <c r="LTM544" s="109"/>
      <c r="LTN544" s="479"/>
      <c r="LTO544" s="78"/>
      <c r="LTP544" s="144"/>
      <c r="LTQ544" s="75"/>
      <c r="LTR544" s="66"/>
      <c r="LTS544" s="66"/>
      <c r="LTT544" s="79"/>
      <c r="LTU544" s="109"/>
      <c r="LTV544" s="479"/>
      <c r="LTW544" s="78"/>
      <c r="LTX544" s="144"/>
      <c r="LTY544" s="75"/>
      <c r="LTZ544" s="66"/>
      <c r="LUA544" s="66"/>
      <c r="LUB544" s="79"/>
      <c r="LUC544" s="109"/>
      <c r="LUD544" s="479"/>
      <c r="LUE544" s="78"/>
      <c r="LUF544" s="144"/>
      <c r="LUG544" s="75"/>
      <c r="LUH544" s="66"/>
      <c r="LUI544" s="66"/>
      <c r="LUJ544" s="79"/>
      <c r="LUK544" s="109"/>
      <c r="LUL544" s="479"/>
      <c r="LUM544" s="78"/>
      <c r="LUN544" s="144"/>
      <c r="LUO544" s="75"/>
      <c r="LUP544" s="66"/>
      <c r="LUQ544" s="66"/>
      <c r="LUR544" s="79"/>
      <c r="LUS544" s="109"/>
      <c r="LUT544" s="479"/>
      <c r="LUU544" s="78"/>
      <c r="LUV544" s="144"/>
      <c r="LUW544" s="75"/>
      <c r="LUX544" s="66"/>
      <c r="LUY544" s="66"/>
      <c r="LUZ544" s="79"/>
      <c r="LVA544" s="109"/>
      <c r="LVB544" s="479"/>
      <c r="LVC544" s="78"/>
      <c r="LVD544" s="144"/>
      <c r="LVE544" s="75"/>
      <c r="LVF544" s="66"/>
      <c r="LVG544" s="66"/>
      <c r="LVH544" s="79"/>
      <c r="LVI544" s="109"/>
      <c r="LVJ544" s="479"/>
      <c r="LVK544" s="78"/>
      <c r="LVL544" s="144"/>
      <c r="LVM544" s="75"/>
      <c r="LVN544" s="66"/>
      <c r="LVO544" s="66"/>
      <c r="LVP544" s="79"/>
      <c r="LVQ544" s="109"/>
      <c r="LVR544" s="479"/>
      <c r="LVS544" s="78"/>
      <c r="LVT544" s="144"/>
      <c r="LVU544" s="75"/>
      <c r="LVV544" s="66"/>
      <c r="LVW544" s="66"/>
      <c r="LVX544" s="79"/>
      <c r="LVY544" s="109"/>
      <c r="LVZ544" s="479"/>
      <c r="LWA544" s="78"/>
      <c r="LWB544" s="144"/>
      <c r="LWC544" s="75"/>
      <c r="LWD544" s="66"/>
      <c r="LWE544" s="66"/>
      <c r="LWF544" s="79"/>
      <c r="LWG544" s="109"/>
      <c r="LWH544" s="479"/>
      <c r="LWI544" s="78"/>
      <c r="LWJ544" s="144"/>
      <c r="LWK544" s="75"/>
      <c r="LWL544" s="66"/>
      <c r="LWM544" s="66"/>
      <c r="LWN544" s="79"/>
      <c r="LWO544" s="109"/>
      <c r="LWP544" s="479"/>
      <c r="LWQ544" s="78"/>
      <c r="LWR544" s="144"/>
      <c r="LWS544" s="75"/>
      <c r="LWT544" s="66"/>
      <c r="LWU544" s="66"/>
      <c r="LWV544" s="79"/>
      <c r="LWW544" s="109"/>
      <c r="LWX544" s="479"/>
      <c r="LWY544" s="78"/>
      <c r="LWZ544" s="144"/>
      <c r="LXA544" s="75"/>
      <c r="LXB544" s="66"/>
      <c r="LXC544" s="66"/>
      <c r="LXD544" s="79"/>
      <c r="LXE544" s="109"/>
      <c r="LXF544" s="479"/>
      <c r="LXG544" s="78"/>
      <c r="LXH544" s="144"/>
      <c r="LXI544" s="75"/>
      <c r="LXJ544" s="66"/>
      <c r="LXK544" s="66"/>
      <c r="LXL544" s="79"/>
      <c r="LXM544" s="109"/>
      <c r="LXN544" s="479"/>
      <c r="LXO544" s="78"/>
      <c r="LXP544" s="144"/>
      <c r="LXQ544" s="75"/>
      <c r="LXR544" s="66"/>
      <c r="LXS544" s="66"/>
      <c r="LXT544" s="79"/>
      <c r="LXU544" s="109"/>
      <c r="LXV544" s="479"/>
      <c r="LXW544" s="78"/>
      <c r="LXX544" s="144"/>
      <c r="LXY544" s="75"/>
      <c r="LXZ544" s="66"/>
      <c r="LYA544" s="66"/>
      <c r="LYB544" s="79"/>
      <c r="LYC544" s="109"/>
      <c r="LYD544" s="479"/>
      <c r="LYE544" s="78"/>
      <c r="LYF544" s="144"/>
      <c r="LYG544" s="75"/>
      <c r="LYH544" s="66"/>
      <c r="LYI544" s="66"/>
      <c r="LYJ544" s="79"/>
      <c r="LYK544" s="109"/>
      <c r="LYL544" s="479"/>
      <c r="LYM544" s="78"/>
      <c r="LYN544" s="144"/>
      <c r="LYO544" s="75"/>
      <c r="LYP544" s="66"/>
      <c r="LYQ544" s="66"/>
      <c r="LYR544" s="79"/>
      <c r="LYS544" s="109"/>
      <c r="LYT544" s="479"/>
      <c r="LYU544" s="78"/>
      <c r="LYV544" s="144"/>
      <c r="LYW544" s="75"/>
      <c r="LYX544" s="66"/>
      <c r="LYY544" s="66"/>
      <c r="LYZ544" s="79"/>
      <c r="LZA544" s="109"/>
      <c r="LZB544" s="479"/>
      <c r="LZC544" s="78"/>
      <c r="LZD544" s="144"/>
      <c r="LZE544" s="75"/>
      <c r="LZF544" s="66"/>
      <c r="LZG544" s="66"/>
      <c r="LZH544" s="79"/>
      <c r="LZI544" s="109"/>
      <c r="LZJ544" s="479"/>
      <c r="LZK544" s="78"/>
      <c r="LZL544" s="144"/>
      <c r="LZM544" s="75"/>
      <c r="LZN544" s="66"/>
      <c r="LZO544" s="66"/>
      <c r="LZP544" s="79"/>
      <c r="LZQ544" s="109"/>
      <c r="LZR544" s="479"/>
      <c r="LZS544" s="78"/>
      <c r="LZT544" s="144"/>
      <c r="LZU544" s="75"/>
      <c r="LZV544" s="66"/>
      <c r="LZW544" s="66"/>
      <c r="LZX544" s="79"/>
      <c r="LZY544" s="109"/>
      <c r="LZZ544" s="479"/>
      <c r="MAA544" s="78"/>
      <c r="MAB544" s="144"/>
      <c r="MAC544" s="75"/>
      <c r="MAD544" s="66"/>
      <c r="MAE544" s="66"/>
      <c r="MAF544" s="79"/>
      <c r="MAG544" s="109"/>
      <c r="MAH544" s="479"/>
      <c r="MAI544" s="78"/>
      <c r="MAJ544" s="144"/>
      <c r="MAK544" s="75"/>
      <c r="MAL544" s="66"/>
      <c r="MAM544" s="66"/>
      <c r="MAN544" s="79"/>
      <c r="MAO544" s="109"/>
      <c r="MAP544" s="479"/>
      <c r="MAQ544" s="78"/>
      <c r="MAR544" s="144"/>
      <c r="MAS544" s="75"/>
      <c r="MAT544" s="66"/>
      <c r="MAU544" s="66"/>
      <c r="MAV544" s="79"/>
      <c r="MAW544" s="109"/>
      <c r="MAX544" s="479"/>
      <c r="MAY544" s="78"/>
      <c r="MAZ544" s="144"/>
      <c r="MBA544" s="75"/>
      <c r="MBB544" s="66"/>
      <c r="MBC544" s="66"/>
      <c r="MBD544" s="79"/>
      <c r="MBE544" s="109"/>
      <c r="MBF544" s="479"/>
      <c r="MBG544" s="78"/>
      <c r="MBH544" s="144"/>
      <c r="MBI544" s="75"/>
      <c r="MBJ544" s="66"/>
      <c r="MBK544" s="66"/>
      <c r="MBL544" s="79"/>
      <c r="MBM544" s="109"/>
      <c r="MBN544" s="479"/>
      <c r="MBO544" s="78"/>
      <c r="MBP544" s="144"/>
      <c r="MBQ544" s="75"/>
      <c r="MBR544" s="66"/>
      <c r="MBS544" s="66"/>
      <c r="MBT544" s="79"/>
      <c r="MBU544" s="109"/>
      <c r="MBV544" s="479"/>
      <c r="MBW544" s="78"/>
      <c r="MBX544" s="144"/>
      <c r="MBY544" s="75"/>
      <c r="MBZ544" s="66"/>
      <c r="MCA544" s="66"/>
      <c r="MCB544" s="79"/>
      <c r="MCC544" s="109"/>
      <c r="MCD544" s="479"/>
      <c r="MCE544" s="78"/>
      <c r="MCF544" s="144"/>
      <c r="MCG544" s="75"/>
      <c r="MCH544" s="66"/>
      <c r="MCI544" s="66"/>
      <c r="MCJ544" s="79"/>
      <c r="MCK544" s="109"/>
      <c r="MCL544" s="479"/>
      <c r="MCM544" s="78"/>
      <c r="MCN544" s="144"/>
      <c r="MCO544" s="75"/>
      <c r="MCP544" s="66"/>
      <c r="MCQ544" s="66"/>
      <c r="MCR544" s="79"/>
      <c r="MCS544" s="109"/>
      <c r="MCT544" s="479"/>
      <c r="MCU544" s="78"/>
      <c r="MCV544" s="144"/>
      <c r="MCW544" s="75"/>
      <c r="MCX544" s="66"/>
      <c r="MCY544" s="66"/>
      <c r="MCZ544" s="79"/>
      <c r="MDA544" s="109"/>
      <c r="MDB544" s="479"/>
      <c r="MDC544" s="78"/>
      <c r="MDD544" s="144"/>
      <c r="MDE544" s="75"/>
      <c r="MDF544" s="66"/>
      <c r="MDG544" s="66"/>
      <c r="MDH544" s="79"/>
      <c r="MDI544" s="109"/>
      <c r="MDJ544" s="479"/>
      <c r="MDK544" s="78"/>
      <c r="MDL544" s="144"/>
      <c r="MDM544" s="75"/>
      <c r="MDN544" s="66"/>
      <c r="MDO544" s="66"/>
      <c r="MDP544" s="79"/>
      <c r="MDQ544" s="109"/>
      <c r="MDR544" s="479"/>
      <c r="MDS544" s="78"/>
      <c r="MDT544" s="144"/>
      <c r="MDU544" s="75"/>
      <c r="MDV544" s="66"/>
      <c r="MDW544" s="66"/>
      <c r="MDX544" s="79"/>
      <c r="MDY544" s="109"/>
      <c r="MDZ544" s="479"/>
      <c r="MEA544" s="78"/>
      <c r="MEB544" s="144"/>
      <c r="MEC544" s="75"/>
      <c r="MED544" s="66"/>
      <c r="MEE544" s="66"/>
      <c r="MEF544" s="79"/>
      <c r="MEG544" s="109"/>
      <c r="MEH544" s="479"/>
      <c r="MEI544" s="78"/>
      <c r="MEJ544" s="144"/>
      <c r="MEK544" s="75"/>
      <c r="MEL544" s="66"/>
      <c r="MEM544" s="66"/>
      <c r="MEN544" s="79"/>
      <c r="MEO544" s="109"/>
      <c r="MEP544" s="479"/>
      <c r="MEQ544" s="78"/>
      <c r="MER544" s="144"/>
      <c r="MES544" s="75"/>
      <c r="MET544" s="66"/>
      <c r="MEU544" s="66"/>
      <c r="MEV544" s="79"/>
      <c r="MEW544" s="109"/>
      <c r="MEX544" s="479"/>
      <c r="MEY544" s="78"/>
      <c r="MEZ544" s="144"/>
      <c r="MFA544" s="75"/>
      <c r="MFB544" s="66"/>
      <c r="MFC544" s="66"/>
      <c r="MFD544" s="79"/>
      <c r="MFE544" s="109"/>
      <c r="MFF544" s="479"/>
      <c r="MFG544" s="78"/>
      <c r="MFH544" s="144"/>
      <c r="MFI544" s="75"/>
      <c r="MFJ544" s="66"/>
      <c r="MFK544" s="66"/>
      <c r="MFL544" s="79"/>
      <c r="MFM544" s="109"/>
      <c r="MFN544" s="479"/>
      <c r="MFO544" s="78"/>
      <c r="MFP544" s="144"/>
      <c r="MFQ544" s="75"/>
      <c r="MFR544" s="66"/>
      <c r="MFS544" s="66"/>
      <c r="MFT544" s="79"/>
      <c r="MFU544" s="109"/>
      <c r="MFV544" s="479"/>
      <c r="MFW544" s="78"/>
      <c r="MFX544" s="144"/>
      <c r="MFY544" s="75"/>
      <c r="MFZ544" s="66"/>
      <c r="MGA544" s="66"/>
      <c r="MGB544" s="79"/>
      <c r="MGC544" s="109"/>
      <c r="MGD544" s="479"/>
      <c r="MGE544" s="78"/>
      <c r="MGF544" s="144"/>
      <c r="MGG544" s="75"/>
      <c r="MGH544" s="66"/>
      <c r="MGI544" s="66"/>
      <c r="MGJ544" s="79"/>
      <c r="MGK544" s="109"/>
      <c r="MGL544" s="479"/>
      <c r="MGM544" s="78"/>
      <c r="MGN544" s="144"/>
      <c r="MGO544" s="75"/>
      <c r="MGP544" s="66"/>
      <c r="MGQ544" s="66"/>
      <c r="MGR544" s="79"/>
      <c r="MGS544" s="109"/>
      <c r="MGT544" s="479"/>
      <c r="MGU544" s="78"/>
      <c r="MGV544" s="144"/>
      <c r="MGW544" s="75"/>
      <c r="MGX544" s="66"/>
      <c r="MGY544" s="66"/>
      <c r="MGZ544" s="79"/>
      <c r="MHA544" s="109"/>
      <c r="MHB544" s="479"/>
      <c r="MHC544" s="78"/>
      <c r="MHD544" s="144"/>
      <c r="MHE544" s="75"/>
      <c r="MHF544" s="66"/>
      <c r="MHG544" s="66"/>
      <c r="MHH544" s="79"/>
      <c r="MHI544" s="109"/>
      <c r="MHJ544" s="479"/>
      <c r="MHK544" s="78"/>
      <c r="MHL544" s="144"/>
      <c r="MHM544" s="75"/>
      <c r="MHN544" s="66"/>
      <c r="MHO544" s="66"/>
      <c r="MHP544" s="79"/>
      <c r="MHQ544" s="109"/>
      <c r="MHR544" s="479"/>
      <c r="MHS544" s="78"/>
      <c r="MHT544" s="144"/>
      <c r="MHU544" s="75"/>
      <c r="MHV544" s="66"/>
      <c r="MHW544" s="66"/>
      <c r="MHX544" s="79"/>
      <c r="MHY544" s="109"/>
      <c r="MHZ544" s="479"/>
      <c r="MIA544" s="78"/>
      <c r="MIB544" s="144"/>
      <c r="MIC544" s="75"/>
      <c r="MID544" s="66"/>
      <c r="MIE544" s="66"/>
      <c r="MIF544" s="79"/>
      <c r="MIG544" s="109"/>
      <c r="MIH544" s="479"/>
      <c r="MII544" s="78"/>
      <c r="MIJ544" s="144"/>
      <c r="MIK544" s="75"/>
      <c r="MIL544" s="66"/>
      <c r="MIM544" s="66"/>
      <c r="MIN544" s="79"/>
      <c r="MIO544" s="109"/>
      <c r="MIP544" s="479"/>
      <c r="MIQ544" s="78"/>
      <c r="MIR544" s="144"/>
      <c r="MIS544" s="75"/>
      <c r="MIT544" s="66"/>
      <c r="MIU544" s="66"/>
      <c r="MIV544" s="79"/>
      <c r="MIW544" s="109"/>
      <c r="MIX544" s="479"/>
      <c r="MIY544" s="78"/>
      <c r="MIZ544" s="144"/>
      <c r="MJA544" s="75"/>
      <c r="MJB544" s="66"/>
      <c r="MJC544" s="66"/>
      <c r="MJD544" s="79"/>
      <c r="MJE544" s="109"/>
      <c r="MJF544" s="479"/>
      <c r="MJG544" s="78"/>
      <c r="MJH544" s="144"/>
      <c r="MJI544" s="75"/>
      <c r="MJJ544" s="66"/>
      <c r="MJK544" s="66"/>
      <c r="MJL544" s="79"/>
      <c r="MJM544" s="109"/>
      <c r="MJN544" s="479"/>
      <c r="MJO544" s="78"/>
      <c r="MJP544" s="144"/>
      <c r="MJQ544" s="75"/>
      <c r="MJR544" s="66"/>
      <c r="MJS544" s="66"/>
      <c r="MJT544" s="79"/>
      <c r="MJU544" s="109"/>
      <c r="MJV544" s="479"/>
      <c r="MJW544" s="78"/>
      <c r="MJX544" s="144"/>
      <c r="MJY544" s="75"/>
      <c r="MJZ544" s="66"/>
      <c r="MKA544" s="66"/>
      <c r="MKB544" s="79"/>
      <c r="MKC544" s="109"/>
      <c r="MKD544" s="479"/>
      <c r="MKE544" s="78"/>
      <c r="MKF544" s="144"/>
      <c r="MKG544" s="75"/>
      <c r="MKH544" s="66"/>
      <c r="MKI544" s="66"/>
      <c r="MKJ544" s="79"/>
      <c r="MKK544" s="109"/>
      <c r="MKL544" s="479"/>
      <c r="MKM544" s="78"/>
      <c r="MKN544" s="144"/>
      <c r="MKO544" s="75"/>
      <c r="MKP544" s="66"/>
      <c r="MKQ544" s="66"/>
      <c r="MKR544" s="79"/>
      <c r="MKS544" s="109"/>
      <c r="MKT544" s="479"/>
      <c r="MKU544" s="78"/>
      <c r="MKV544" s="144"/>
      <c r="MKW544" s="75"/>
      <c r="MKX544" s="66"/>
      <c r="MKY544" s="66"/>
      <c r="MKZ544" s="79"/>
      <c r="MLA544" s="109"/>
      <c r="MLB544" s="479"/>
      <c r="MLC544" s="78"/>
      <c r="MLD544" s="144"/>
      <c r="MLE544" s="75"/>
      <c r="MLF544" s="66"/>
      <c r="MLG544" s="66"/>
      <c r="MLH544" s="79"/>
      <c r="MLI544" s="109"/>
      <c r="MLJ544" s="479"/>
      <c r="MLK544" s="78"/>
      <c r="MLL544" s="144"/>
      <c r="MLM544" s="75"/>
      <c r="MLN544" s="66"/>
      <c r="MLO544" s="66"/>
      <c r="MLP544" s="79"/>
      <c r="MLQ544" s="109"/>
      <c r="MLR544" s="479"/>
      <c r="MLS544" s="78"/>
      <c r="MLT544" s="144"/>
      <c r="MLU544" s="75"/>
      <c r="MLV544" s="66"/>
      <c r="MLW544" s="66"/>
      <c r="MLX544" s="79"/>
      <c r="MLY544" s="109"/>
      <c r="MLZ544" s="479"/>
      <c r="MMA544" s="78"/>
      <c r="MMB544" s="144"/>
      <c r="MMC544" s="75"/>
      <c r="MMD544" s="66"/>
      <c r="MME544" s="66"/>
      <c r="MMF544" s="79"/>
      <c r="MMG544" s="109"/>
      <c r="MMH544" s="479"/>
      <c r="MMI544" s="78"/>
      <c r="MMJ544" s="144"/>
      <c r="MMK544" s="75"/>
      <c r="MML544" s="66"/>
      <c r="MMM544" s="66"/>
      <c r="MMN544" s="79"/>
      <c r="MMO544" s="109"/>
      <c r="MMP544" s="479"/>
      <c r="MMQ544" s="78"/>
      <c r="MMR544" s="144"/>
      <c r="MMS544" s="75"/>
      <c r="MMT544" s="66"/>
      <c r="MMU544" s="66"/>
      <c r="MMV544" s="79"/>
      <c r="MMW544" s="109"/>
      <c r="MMX544" s="479"/>
      <c r="MMY544" s="78"/>
      <c r="MMZ544" s="144"/>
      <c r="MNA544" s="75"/>
      <c r="MNB544" s="66"/>
      <c r="MNC544" s="66"/>
      <c r="MND544" s="79"/>
      <c r="MNE544" s="109"/>
      <c r="MNF544" s="479"/>
      <c r="MNG544" s="78"/>
      <c r="MNH544" s="144"/>
      <c r="MNI544" s="75"/>
      <c r="MNJ544" s="66"/>
      <c r="MNK544" s="66"/>
      <c r="MNL544" s="79"/>
      <c r="MNM544" s="109"/>
      <c r="MNN544" s="479"/>
      <c r="MNO544" s="78"/>
      <c r="MNP544" s="144"/>
      <c r="MNQ544" s="75"/>
      <c r="MNR544" s="66"/>
      <c r="MNS544" s="66"/>
      <c r="MNT544" s="79"/>
      <c r="MNU544" s="109"/>
      <c r="MNV544" s="479"/>
      <c r="MNW544" s="78"/>
      <c r="MNX544" s="144"/>
      <c r="MNY544" s="75"/>
      <c r="MNZ544" s="66"/>
      <c r="MOA544" s="66"/>
      <c r="MOB544" s="79"/>
      <c r="MOC544" s="109"/>
      <c r="MOD544" s="479"/>
      <c r="MOE544" s="78"/>
      <c r="MOF544" s="144"/>
      <c r="MOG544" s="75"/>
      <c r="MOH544" s="66"/>
      <c r="MOI544" s="66"/>
      <c r="MOJ544" s="79"/>
      <c r="MOK544" s="109"/>
      <c r="MOL544" s="479"/>
      <c r="MOM544" s="78"/>
      <c r="MON544" s="144"/>
      <c r="MOO544" s="75"/>
      <c r="MOP544" s="66"/>
      <c r="MOQ544" s="66"/>
      <c r="MOR544" s="79"/>
      <c r="MOS544" s="109"/>
      <c r="MOT544" s="479"/>
      <c r="MOU544" s="78"/>
      <c r="MOV544" s="144"/>
      <c r="MOW544" s="75"/>
      <c r="MOX544" s="66"/>
      <c r="MOY544" s="66"/>
      <c r="MOZ544" s="79"/>
      <c r="MPA544" s="109"/>
      <c r="MPB544" s="479"/>
      <c r="MPC544" s="78"/>
      <c r="MPD544" s="144"/>
      <c r="MPE544" s="75"/>
      <c r="MPF544" s="66"/>
      <c r="MPG544" s="66"/>
      <c r="MPH544" s="79"/>
      <c r="MPI544" s="109"/>
      <c r="MPJ544" s="479"/>
      <c r="MPK544" s="78"/>
      <c r="MPL544" s="144"/>
      <c r="MPM544" s="75"/>
      <c r="MPN544" s="66"/>
      <c r="MPO544" s="66"/>
      <c r="MPP544" s="79"/>
      <c r="MPQ544" s="109"/>
      <c r="MPR544" s="479"/>
      <c r="MPS544" s="78"/>
      <c r="MPT544" s="144"/>
      <c r="MPU544" s="75"/>
      <c r="MPV544" s="66"/>
      <c r="MPW544" s="66"/>
      <c r="MPX544" s="79"/>
      <c r="MPY544" s="109"/>
      <c r="MPZ544" s="479"/>
      <c r="MQA544" s="78"/>
      <c r="MQB544" s="144"/>
      <c r="MQC544" s="75"/>
      <c r="MQD544" s="66"/>
      <c r="MQE544" s="66"/>
      <c r="MQF544" s="79"/>
      <c r="MQG544" s="109"/>
      <c r="MQH544" s="479"/>
      <c r="MQI544" s="78"/>
      <c r="MQJ544" s="144"/>
      <c r="MQK544" s="75"/>
      <c r="MQL544" s="66"/>
      <c r="MQM544" s="66"/>
      <c r="MQN544" s="79"/>
      <c r="MQO544" s="109"/>
      <c r="MQP544" s="479"/>
      <c r="MQQ544" s="78"/>
      <c r="MQR544" s="144"/>
      <c r="MQS544" s="75"/>
      <c r="MQT544" s="66"/>
      <c r="MQU544" s="66"/>
      <c r="MQV544" s="79"/>
      <c r="MQW544" s="109"/>
      <c r="MQX544" s="479"/>
      <c r="MQY544" s="78"/>
      <c r="MQZ544" s="144"/>
      <c r="MRA544" s="75"/>
      <c r="MRB544" s="66"/>
      <c r="MRC544" s="66"/>
      <c r="MRD544" s="79"/>
      <c r="MRE544" s="109"/>
      <c r="MRF544" s="479"/>
      <c r="MRG544" s="78"/>
      <c r="MRH544" s="144"/>
      <c r="MRI544" s="75"/>
      <c r="MRJ544" s="66"/>
      <c r="MRK544" s="66"/>
      <c r="MRL544" s="79"/>
      <c r="MRM544" s="109"/>
      <c r="MRN544" s="479"/>
      <c r="MRO544" s="78"/>
      <c r="MRP544" s="144"/>
      <c r="MRQ544" s="75"/>
      <c r="MRR544" s="66"/>
      <c r="MRS544" s="66"/>
      <c r="MRT544" s="79"/>
      <c r="MRU544" s="109"/>
      <c r="MRV544" s="479"/>
      <c r="MRW544" s="78"/>
      <c r="MRX544" s="144"/>
      <c r="MRY544" s="75"/>
      <c r="MRZ544" s="66"/>
      <c r="MSA544" s="66"/>
      <c r="MSB544" s="79"/>
      <c r="MSC544" s="109"/>
      <c r="MSD544" s="479"/>
      <c r="MSE544" s="78"/>
      <c r="MSF544" s="144"/>
      <c r="MSG544" s="75"/>
      <c r="MSH544" s="66"/>
      <c r="MSI544" s="66"/>
      <c r="MSJ544" s="79"/>
      <c r="MSK544" s="109"/>
      <c r="MSL544" s="479"/>
      <c r="MSM544" s="78"/>
      <c r="MSN544" s="144"/>
      <c r="MSO544" s="75"/>
      <c r="MSP544" s="66"/>
      <c r="MSQ544" s="66"/>
      <c r="MSR544" s="79"/>
      <c r="MSS544" s="109"/>
      <c r="MST544" s="479"/>
      <c r="MSU544" s="78"/>
      <c r="MSV544" s="144"/>
      <c r="MSW544" s="75"/>
      <c r="MSX544" s="66"/>
      <c r="MSY544" s="66"/>
      <c r="MSZ544" s="79"/>
      <c r="MTA544" s="109"/>
      <c r="MTB544" s="479"/>
      <c r="MTC544" s="78"/>
      <c r="MTD544" s="144"/>
      <c r="MTE544" s="75"/>
      <c r="MTF544" s="66"/>
      <c r="MTG544" s="66"/>
      <c r="MTH544" s="79"/>
      <c r="MTI544" s="109"/>
      <c r="MTJ544" s="479"/>
      <c r="MTK544" s="78"/>
      <c r="MTL544" s="144"/>
      <c r="MTM544" s="75"/>
      <c r="MTN544" s="66"/>
      <c r="MTO544" s="66"/>
      <c r="MTP544" s="79"/>
      <c r="MTQ544" s="109"/>
      <c r="MTR544" s="479"/>
      <c r="MTS544" s="78"/>
      <c r="MTT544" s="144"/>
      <c r="MTU544" s="75"/>
      <c r="MTV544" s="66"/>
      <c r="MTW544" s="66"/>
      <c r="MTX544" s="79"/>
      <c r="MTY544" s="109"/>
      <c r="MTZ544" s="479"/>
      <c r="MUA544" s="78"/>
      <c r="MUB544" s="144"/>
      <c r="MUC544" s="75"/>
      <c r="MUD544" s="66"/>
      <c r="MUE544" s="66"/>
      <c r="MUF544" s="79"/>
      <c r="MUG544" s="109"/>
      <c r="MUH544" s="479"/>
      <c r="MUI544" s="78"/>
      <c r="MUJ544" s="144"/>
      <c r="MUK544" s="75"/>
      <c r="MUL544" s="66"/>
      <c r="MUM544" s="66"/>
      <c r="MUN544" s="79"/>
      <c r="MUO544" s="109"/>
      <c r="MUP544" s="479"/>
      <c r="MUQ544" s="78"/>
      <c r="MUR544" s="144"/>
      <c r="MUS544" s="75"/>
      <c r="MUT544" s="66"/>
      <c r="MUU544" s="66"/>
      <c r="MUV544" s="79"/>
      <c r="MUW544" s="109"/>
      <c r="MUX544" s="479"/>
      <c r="MUY544" s="78"/>
      <c r="MUZ544" s="144"/>
      <c r="MVA544" s="75"/>
      <c r="MVB544" s="66"/>
      <c r="MVC544" s="66"/>
      <c r="MVD544" s="79"/>
      <c r="MVE544" s="109"/>
      <c r="MVF544" s="479"/>
      <c r="MVG544" s="78"/>
      <c r="MVH544" s="144"/>
      <c r="MVI544" s="75"/>
      <c r="MVJ544" s="66"/>
      <c r="MVK544" s="66"/>
      <c r="MVL544" s="79"/>
      <c r="MVM544" s="109"/>
      <c r="MVN544" s="479"/>
      <c r="MVO544" s="78"/>
      <c r="MVP544" s="144"/>
      <c r="MVQ544" s="75"/>
      <c r="MVR544" s="66"/>
      <c r="MVS544" s="66"/>
      <c r="MVT544" s="79"/>
      <c r="MVU544" s="109"/>
      <c r="MVV544" s="479"/>
      <c r="MVW544" s="78"/>
      <c r="MVX544" s="144"/>
      <c r="MVY544" s="75"/>
      <c r="MVZ544" s="66"/>
      <c r="MWA544" s="66"/>
      <c r="MWB544" s="79"/>
      <c r="MWC544" s="109"/>
      <c r="MWD544" s="479"/>
      <c r="MWE544" s="78"/>
      <c r="MWF544" s="144"/>
      <c r="MWG544" s="75"/>
      <c r="MWH544" s="66"/>
      <c r="MWI544" s="66"/>
      <c r="MWJ544" s="79"/>
      <c r="MWK544" s="109"/>
      <c r="MWL544" s="479"/>
      <c r="MWM544" s="78"/>
      <c r="MWN544" s="144"/>
      <c r="MWO544" s="75"/>
      <c r="MWP544" s="66"/>
      <c r="MWQ544" s="66"/>
      <c r="MWR544" s="79"/>
      <c r="MWS544" s="109"/>
      <c r="MWT544" s="479"/>
      <c r="MWU544" s="78"/>
      <c r="MWV544" s="144"/>
      <c r="MWW544" s="75"/>
      <c r="MWX544" s="66"/>
      <c r="MWY544" s="66"/>
      <c r="MWZ544" s="79"/>
      <c r="MXA544" s="109"/>
      <c r="MXB544" s="479"/>
      <c r="MXC544" s="78"/>
      <c r="MXD544" s="144"/>
      <c r="MXE544" s="75"/>
      <c r="MXF544" s="66"/>
      <c r="MXG544" s="66"/>
      <c r="MXH544" s="79"/>
      <c r="MXI544" s="109"/>
      <c r="MXJ544" s="479"/>
      <c r="MXK544" s="78"/>
      <c r="MXL544" s="144"/>
      <c r="MXM544" s="75"/>
      <c r="MXN544" s="66"/>
      <c r="MXO544" s="66"/>
      <c r="MXP544" s="79"/>
      <c r="MXQ544" s="109"/>
      <c r="MXR544" s="479"/>
      <c r="MXS544" s="78"/>
      <c r="MXT544" s="144"/>
      <c r="MXU544" s="75"/>
      <c r="MXV544" s="66"/>
      <c r="MXW544" s="66"/>
      <c r="MXX544" s="79"/>
      <c r="MXY544" s="109"/>
      <c r="MXZ544" s="479"/>
      <c r="MYA544" s="78"/>
      <c r="MYB544" s="144"/>
      <c r="MYC544" s="75"/>
      <c r="MYD544" s="66"/>
      <c r="MYE544" s="66"/>
      <c r="MYF544" s="79"/>
      <c r="MYG544" s="109"/>
      <c r="MYH544" s="479"/>
      <c r="MYI544" s="78"/>
      <c r="MYJ544" s="144"/>
      <c r="MYK544" s="75"/>
      <c r="MYL544" s="66"/>
      <c r="MYM544" s="66"/>
      <c r="MYN544" s="79"/>
      <c r="MYO544" s="109"/>
      <c r="MYP544" s="479"/>
      <c r="MYQ544" s="78"/>
      <c r="MYR544" s="144"/>
      <c r="MYS544" s="75"/>
      <c r="MYT544" s="66"/>
      <c r="MYU544" s="66"/>
      <c r="MYV544" s="79"/>
      <c r="MYW544" s="109"/>
      <c r="MYX544" s="479"/>
      <c r="MYY544" s="78"/>
      <c r="MYZ544" s="144"/>
      <c r="MZA544" s="75"/>
      <c r="MZB544" s="66"/>
      <c r="MZC544" s="66"/>
      <c r="MZD544" s="79"/>
      <c r="MZE544" s="109"/>
      <c r="MZF544" s="479"/>
      <c r="MZG544" s="78"/>
      <c r="MZH544" s="144"/>
      <c r="MZI544" s="75"/>
      <c r="MZJ544" s="66"/>
      <c r="MZK544" s="66"/>
      <c r="MZL544" s="79"/>
      <c r="MZM544" s="109"/>
      <c r="MZN544" s="479"/>
      <c r="MZO544" s="78"/>
      <c r="MZP544" s="144"/>
      <c r="MZQ544" s="75"/>
      <c r="MZR544" s="66"/>
      <c r="MZS544" s="66"/>
      <c r="MZT544" s="79"/>
      <c r="MZU544" s="109"/>
      <c r="MZV544" s="479"/>
      <c r="MZW544" s="78"/>
      <c r="MZX544" s="144"/>
      <c r="MZY544" s="75"/>
      <c r="MZZ544" s="66"/>
      <c r="NAA544" s="66"/>
      <c r="NAB544" s="79"/>
      <c r="NAC544" s="109"/>
      <c r="NAD544" s="479"/>
      <c r="NAE544" s="78"/>
      <c r="NAF544" s="144"/>
      <c r="NAG544" s="75"/>
      <c r="NAH544" s="66"/>
      <c r="NAI544" s="66"/>
      <c r="NAJ544" s="79"/>
      <c r="NAK544" s="109"/>
      <c r="NAL544" s="479"/>
      <c r="NAM544" s="78"/>
      <c r="NAN544" s="144"/>
      <c r="NAO544" s="75"/>
      <c r="NAP544" s="66"/>
      <c r="NAQ544" s="66"/>
      <c r="NAR544" s="79"/>
      <c r="NAS544" s="109"/>
      <c r="NAT544" s="479"/>
      <c r="NAU544" s="78"/>
      <c r="NAV544" s="144"/>
      <c r="NAW544" s="75"/>
      <c r="NAX544" s="66"/>
      <c r="NAY544" s="66"/>
      <c r="NAZ544" s="79"/>
      <c r="NBA544" s="109"/>
      <c r="NBB544" s="479"/>
      <c r="NBC544" s="78"/>
      <c r="NBD544" s="144"/>
      <c r="NBE544" s="75"/>
      <c r="NBF544" s="66"/>
      <c r="NBG544" s="66"/>
      <c r="NBH544" s="79"/>
      <c r="NBI544" s="109"/>
      <c r="NBJ544" s="479"/>
      <c r="NBK544" s="78"/>
      <c r="NBL544" s="144"/>
      <c r="NBM544" s="75"/>
      <c r="NBN544" s="66"/>
      <c r="NBO544" s="66"/>
      <c r="NBP544" s="79"/>
      <c r="NBQ544" s="109"/>
      <c r="NBR544" s="479"/>
      <c r="NBS544" s="78"/>
      <c r="NBT544" s="144"/>
      <c r="NBU544" s="75"/>
      <c r="NBV544" s="66"/>
      <c r="NBW544" s="66"/>
      <c r="NBX544" s="79"/>
      <c r="NBY544" s="109"/>
      <c r="NBZ544" s="479"/>
      <c r="NCA544" s="78"/>
      <c r="NCB544" s="144"/>
      <c r="NCC544" s="75"/>
      <c r="NCD544" s="66"/>
      <c r="NCE544" s="66"/>
      <c r="NCF544" s="79"/>
      <c r="NCG544" s="109"/>
      <c r="NCH544" s="479"/>
      <c r="NCI544" s="78"/>
      <c r="NCJ544" s="144"/>
      <c r="NCK544" s="75"/>
      <c r="NCL544" s="66"/>
      <c r="NCM544" s="66"/>
      <c r="NCN544" s="79"/>
      <c r="NCO544" s="109"/>
      <c r="NCP544" s="479"/>
      <c r="NCQ544" s="78"/>
      <c r="NCR544" s="144"/>
      <c r="NCS544" s="75"/>
      <c r="NCT544" s="66"/>
      <c r="NCU544" s="66"/>
      <c r="NCV544" s="79"/>
      <c r="NCW544" s="109"/>
      <c r="NCX544" s="479"/>
      <c r="NCY544" s="78"/>
      <c r="NCZ544" s="144"/>
      <c r="NDA544" s="75"/>
      <c r="NDB544" s="66"/>
      <c r="NDC544" s="66"/>
      <c r="NDD544" s="79"/>
      <c r="NDE544" s="109"/>
      <c r="NDF544" s="479"/>
      <c r="NDG544" s="78"/>
      <c r="NDH544" s="144"/>
      <c r="NDI544" s="75"/>
      <c r="NDJ544" s="66"/>
      <c r="NDK544" s="66"/>
      <c r="NDL544" s="79"/>
      <c r="NDM544" s="109"/>
      <c r="NDN544" s="479"/>
      <c r="NDO544" s="78"/>
      <c r="NDP544" s="144"/>
      <c r="NDQ544" s="75"/>
      <c r="NDR544" s="66"/>
      <c r="NDS544" s="66"/>
      <c r="NDT544" s="79"/>
      <c r="NDU544" s="109"/>
      <c r="NDV544" s="479"/>
      <c r="NDW544" s="78"/>
      <c r="NDX544" s="144"/>
      <c r="NDY544" s="75"/>
      <c r="NDZ544" s="66"/>
      <c r="NEA544" s="66"/>
      <c r="NEB544" s="79"/>
      <c r="NEC544" s="109"/>
      <c r="NED544" s="479"/>
      <c r="NEE544" s="78"/>
      <c r="NEF544" s="144"/>
      <c r="NEG544" s="75"/>
      <c r="NEH544" s="66"/>
      <c r="NEI544" s="66"/>
      <c r="NEJ544" s="79"/>
      <c r="NEK544" s="109"/>
      <c r="NEL544" s="479"/>
      <c r="NEM544" s="78"/>
      <c r="NEN544" s="144"/>
      <c r="NEO544" s="75"/>
      <c r="NEP544" s="66"/>
      <c r="NEQ544" s="66"/>
      <c r="NER544" s="79"/>
      <c r="NES544" s="109"/>
      <c r="NET544" s="479"/>
      <c r="NEU544" s="78"/>
      <c r="NEV544" s="144"/>
      <c r="NEW544" s="75"/>
      <c r="NEX544" s="66"/>
      <c r="NEY544" s="66"/>
      <c r="NEZ544" s="79"/>
      <c r="NFA544" s="109"/>
      <c r="NFB544" s="479"/>
      <c r="NFC544" s="78"/>
      <c r="NFD544" s="144"/>
      <c r="NFE544" s="75"/>
      <c r="NFF544" s="66"/>
      <c r="NFG544" s="66"/>
      <c r="NFH544" s="79"/>
      <c r="NFI544" s="109"/>
      <c r="NFJ544" s="479"/>
      <c r="NFK544" s="78"/>
      <c r="NFL544" s="144"/>
      <c r="NFM544" s="75"/>
      <c r="NFN544" s="66"/>
      <c r="NFO544" s="66"/>
      <c r="NFP544" s="79"/>
      <c r="NFQ544" s="109"/>
      <c r="NFR544" s="479"/>
      <c r="NFS544" s="78"/>
      <c r="NFT544" s="144"/>
      <c r="NFU544" s="75"/>
      <c r="NFV544" s="66"/>
      <c r="NFW544" s="66"/>
      <c r="NFX544" s="79"/>
      <c r="NFY544" s="109"/>
      <c r="NFZ544" s="479"/>
      <c r="NGA544" s="78"/>
      <c r="NGB544" s="144"/>
      <c r="NGC544" s="75"/>
      <c r="NGD544" s="66"/>
      <c r="NGE544" s="66"/>
      <c r="NGF544" s="79"/>
      <c r="NGG544" s="109"/>
      <c r="NGH544" s="479"/>
      <c r="NGI544" s="78"/>
      <c r="NGJ544" s="144"/>
      <c r="NGK544" s="75"/>
      <c r="NGL544" s="66"/>
      <c r="NGM544" s="66"/>
      <c r="NGN544" s="79"/>
      <c r="NGO544" s="109"/>
      <c r="NGP544" s="479"/>
      <c r="NGQ544" s="78"/>
      <c r="NGR544" s="144"/>
      <c r="NGS544" s="75"/>
      <c r="NGT544" s="66"/>
      <c r="NGU544" s="66"/>
      <c r="NGV544" s="79"/>
      <c r="NGW544" s="109"/>
      <c r="NGX544" s="479"/>
      <c r="NGY544" s="78"/>
      <c r="NGZ544" s="144"/>
      <c r="NHA544" s="75"/>
      <c r="NHB544" s="66"/>
      <c r="NHC544" s="66"/>
      <c r="NHD544" s="79"/>
      <c r="NHE544" s="109"/>
      <c r="NHF544" s="479"/>
      <c r="NHG544" s="78"/>
      <c r="NHH544" s="144"/>
      <c r="NHI544" s="75"/>
      <c r="NHJ544" s="66"/>
      <c r="NHK544" s="66"/>
      <c r="NHL544" s="79"/>
      <c r="NHM544" s="109"/>
      <c r="NHN544" s="479"/>
      <c r="NHO544" s="78"/>
      <c r="NHP544" s="144"/>
      <c r="NHQ544" s="75"/>
      <c r="NHR544" s="66"/>
      <c r="NHS544" s="66"/>
      <c r="NHT544" s="79"/>
      <c r="NHU544" s="109"/>
      <c r="NHV544" s="479"/>
      <c r="NHW544" s="78"/>
      <c r="NHX544" s="144"/>
      <c r="NHY544" s="75"/>
      <c r="NHZ544" s="66"/>
      <c r="NIA544" s="66"/>
      <c r="NIB544" s="79"/>
      <c r="NIC544" s="109"/>
      <c r="NID544" s="479"/>
      <c r="NIE544" s="78"/>
      <c r="NIF544" s="144"/>
      <c r="NIG544" s="75"/>
      <c r="NIH544" s="66"/>
      <c r="NII544" s="66"/>
      <c r="NIJ544" s="79"/>
      <c r="NIK544" s="109"/>
      <c r="NIL544" s="479"/>
      <c r="NIM544" s="78"/>
      <c r="NIN544" s="144"/>
      <c r="NIO544" s="75"/>
      <c r="NIP544" s="66"/>
      <c r="NIQ544" s="66"/>
      <c r="NIR544" s="79"/>
      <c r="NIS544" s="109"/>
      <c r="NIT544" s="479"/>
      <c r="NIU544" s="78"/>
      <c r="NIV544" s="144"/>
      <c r="NIW544" s="75"/>
      <c r="NIX544" s="66"/>
      <c r="NIY544" s="66"/>
      <c r="NIZ544" s="79"/>
      <c r="NJA544" s="109"/>
      <c r="NJB544" s="479"/>
      <c r="NJC544" s="78"/>
      <c r="NJD544" s="144"/>
      <c r="NJE544" s="75"/>
      <c r="NJF544" s="66"/>
      <c r="NJG544" s="66"/>
      <c r="NJH544" s="79"/>
      <c r="NJI544" s="109"/>
      <c r="NJJ544" s="479"/>
      <c r="NJK544" s="78"/>
      <c r="NJL544" s="144"/>
      <c r="NJM544" s="75"/>
      <c r="NJN544" s="66"/>
      <c r="NJO544" s="66"/>
      <c r="NJP544" s="79"/>
      <c r="NJQ544" s="109"/>
      <c r="NJR544" s="479"/>
      <c r="NJS544" s="78"/>
      <c r="NJT544" s="144"/>
      <c r="NJU544" s="75"/>
      <c r="NJV544" s="66"/>
      <c r="NJW544" s="66"/>
      <c r="NJX544" s="79"/>
      <c r="NJY544" s="109"/>
      <c r="NJZ544" s="479"/>
      <c r="NKA544" s="78"/>
      <c r="NKB544" s="144"/>
      <c r="NKC544" s="75"/>
      <c r="NKD544" s="66"/>
      <c r="NKE544" s="66"/>
      <c r="NKF544" s="79"/>
      <c r="NKG544" s="109"/>
      <c r="NKH544" s="479"/>
      <c r="NKI544" s="78"/>
      <c r="NKJ544" s="144"/>
      <c r="NKK544" s="75"/>
      <c r="NKL544" s="66"/>
      <c r="NKM544" s="66"/>
      <c r="NKN544" s="79"/>
      <c r="NKO544" s="109"/>
      <c r="NKP544" s="479"/>
      <c r="NKQ544" s="78"/>
      <c r="NKR544" s="144"/>
      <c r="NKS544" s="75"/>
      <c r="NKT544" s="66"/>
      <c r="NKU544" s="66"/>
      <c r="NKV544" s="79"/>
      <c r="NKW544" s="109"/>
      <c r="NKX544" s="479"/>
      <c r="NKY544" s="78"/>
      <c r="NKZ544" s="144"/>
      <c r="NLA544" s="75"/>
      <c r="NLB544" s="66"/>
      <c r="NLC544" s="66"/>
      <c r="NLD544" s="79"/>
      <c r="NLE544" s="109"/>
      <c r="NLF544" s="479"/>
      <c r="NLG544" s="78"/>
      <c r="NLH544" s="144"/>
      <c r="NLI544" s="75"/>
      <c r="NLJ544" s="66"/>
      <c r="NLK544" s="66"/>
      <c r="NLL544" s="79"/>
      <c r="NLM544" s="109"/>
      <c r="NLN544" s="479"/>
      <c r="NLO544" s="78"/>
      <c r="NLP544" s="144"/>
      <c r="NLQ544" s="75"/>
      <c r="NLR544" s="66"/>
      <c r="NLS544" s="66"/>
      <c r="NLT544" s="79"/>
      <c r="NLU544" s="109"/>
      <c r="NLV544" s="479"/>
      <c r="NLW544" s="78"/>
      <c r="NLX544" s="144"/>
      <c r="NLY544" s="75"/>
      <c r="NLZ544" s="66"/>
      <c r="NMA544" s="66"/>
      <c r="NMB544" s="79"/>
      <c r="NMC544" s="109"/>
      <c r="NMD544" s="479"/>
      <c r="NME544" s="78"/>
      <c r="NMF544" s="144"/>
      <c r="NMG544" s="75"/>
      <c r="NMH544" s="66"/>
      <c r="NMI544" s="66"/>
      <c r="NMJ544" s="79"/>
      <c r="NMK544" s="109"/>
      <c r="NML544" s="479"/>
      <c r="NMM544" s="78"/>
      <c r="NMN544" s="144"/>
      <c r="NMO544" s="75"/>
      <c r="NMP544" s="66"/>
      <c r="NMQ544" s="66"/>
      <c r="NMR544" s="79"/>
      <c r="NMS544" s="109"/>
      <c r="NMT544" s="479"/>
      <c r="NMU544" s="78"/>
      <c r="NMV544" s="144"/>
      <c r="NMW544" s="75"/>
      <c r="NMX544" s="66"/>
      <c r="NMY544" s="66"/>
      <c r="NMZ544" s="79"/>
      <c r="NNA544" s="109"/>
      <c r="NNB544" s="479"/>
      <c r="NNC544" s="78"/>
      <c r="NND544" s="144"/>
      <c r="NNE544" s="75"/>
      <c r="NNF544" s="66"/>
      <c r="NNG544" s="66"/>
      <c r="NNH544" s="79"/>
      <c r="NNI544" s="109"/>
      <c r="NNJ544" s="479"/>
      <c r="NNK544" s="78"/>
      <c r="NNL544" s="144"/>
      <c r="NNM544" s="75"/>
      <c r="NNN544" s="66"/>
      <c r="NNO544" s="66"/>
      <c r="NNP544" s="79"/>
      <c r="NNQ544" s="109"/>
      <c r="NNR544" s="479"/>
      <c r="NNS544" s="78"/>
      <c r="NNT544" s="144"/>
      <c r="NNU544" s="75"/>
      <c r="NNV544" s="66"/>
      <c r="NNW544" s="66"/>
      <c r="NNX544" s="79"/>
      <c r="NNY544" s="109"/>
      <c r="NNZ544" s="479"/>
      <c r="NOA544" s="78"/>
      <c r="NOB544" s="144"/>
      <c r="NOC544" s="75"/>
      <c r="NOD544" s="66"/>
      <c r="NOE544" s="66"/>
      <c r="NOF544" s="79"/>
      <c r="NOG544" s="109"/>
      <c r="NOH544" s="479"/>
      <c r="NOI544" s="78"/>
      <c r="NOJ544" s="144"/>
      <c r="NOK544" s="75"/>
      <c r="NOL544" s="66"/>
      <c r="NOM544" s="66"/>
      <c r="NON544" s="79"/>
      <c r="NOO544" s="109"/>
      <c r="NOP544" s="479"/>
      <c r="NOQ544" s="78"/>
      <c r="NOR544" s="144"/>
      <c r="NOS544" s="75"/>
      <c r="NOT544" s="66"/>
      <c r="NOU544" s="66"/>
      <c r="NOV544" s="79"/>
      <c r="NOW544" s="109"/>
      <c r="NOX544" s="479"/>
      <c r="NOY544" s="78"/>
      <c r="NOZ544" s="144"/>
      <c r="NPA544" s="75"/>
      <c r="NPB544" s="66"/>
      <c r="NPC544" s="66"/>
      <c r="NPD544" s="79"/>
      <c r="NPE544" s="109"/>
      <c r="NPF544" s="479"/>
      <c r="NPG544" s="78"/>
      <c r="NPH544" s="144"/>
      <c r="NPI544" s="75"/>
      <c r="NPJ544" s="66"/>
      <c r="NPK544" s="66"/>
      <c r="NPL544" s="79"/>
      <c r="NPM544" s="109"/>
      <c r="NPN544" s="479"/>
      <c r="NPO544" s="78"/>
      <c r="NPP544" s="144"/>
      <c r="NPQ544" s="75"/>
      <c r="NPR544" s="66"/>
      <c r="NPS544" s="66"/>
      <c r="NPT544" s="79"/>
      <c r="NPU544" s="109"/>
      <c r="NPV544" s="479"/>
      <c r="NPW544" s="78"/>
      <c r="NPX544" s="144"/>
      <c r="NPY544" s="75"/>
      <c r="NPZ544" s="66"/>
      <c r="NQA544" s="66"/>
      <c r="NQB544" s="79"/>
      <c r="NQC544" s="109"/>
      <c r="NQD544" s="479"/>
      <c r="NQE544" s="78"/>
      <c r="NQF544" s="144"/>
      <c r="NQG544" s="75"/>
      <c r="NQH544" s="66"/>
      <c r="NQI544" s="66"/>
      <c r="NQJ544" s="79"/>
      <c r="NQK544" s="109"/>
      <c r="NQL544" s="479"/>
      <c r="NQM544" s="78"/>
      <c r="NQN544" s="144"/>
      <c r="NQO544" s="75"/>
      <c r="NQP544" s="66"/>
      <c r="NQQ544" s="66"/>
      <c r="NQR544" s="79"/>
      <c r="NQS544" s="109"/>
      <c r="NQT544" s="479"/>
      <c r="NQU544" s="78"/>
      <c r="NQV544" s="144"/>
      <c r="NQW544" s="75"/>
      <c r="NQX544" s="66"/>
      <c r="NQY544" s="66"/>
      <c r="NQZ544" s="79"/>
      <c r="NRA544" s="109"/>
      <c r="NRB544" s="479"/>
      <c r="NRC544" s="78"/>
      <c r="NRD544" s="144"/>
      <c r="NRE544" s="75"/>
      <c r="NRF544" s="66"/>
      <c r="NRG544" s="66"/>
      <c r="NRH544" s="79"/>
      <c r="NRI544" s="109"/>
      <c r="NRJ544" s="479"/>
      <c r="NRK544" s="78"/>
      <c r="NRL544" s="144"/>
      <c r="NRM544" s="75"/>
      <c r="NRN544" s="66"/>
      <c r="NRO544" s="66"/>
      <c r="NRP544" s="79"/>
      <c r="NRQ544" s="109"/>
      <c r="NRR544" s="479"/>
      <c r="NRS544" s="78"/>
      <c r="NRT544" s="144"/>
      <c r="NRU544" s="75"/>
      <c r="NRV544" s="66"/>
      <c r="NRW544" s="66"/>
      <c r="NRX544" s="79"/>
      <c r="NRY544" s="109"/>
      <c r="NRZ544" s="479"/>
      <c r="NSA544" s="78"/>
      <c r="NSB544" s="144"/>
      <c r="NSC544" s="75"/>
      <c r="NSD544" s="66"/>
      <c r="NSE544" s="66"/>
      <c r="NSF544" s="79"/>
      <c r="NSG544" s="109"/>
      <c r="NSH544" s="479"/>
      <c r="NSI544" s="78"/>
      <c r="NSJ544" s="144"/>
      <c r="NSK544" s="75"/>
      <c r="NSL544" s="66"/>
      <c r="NSM544" s="66"/>
      <c r="NSN544" s="79"/>
      <c r="NSO544" s="109"/>
      <c r="NSP544" s="479"/>
      <c r="NSQ544" s="78"/>
      <c r="NSR544" s="144"/>
      <c r="NSS544" s="75"/>
      <c r="NST544" s="66"/>
      <c r="NSU544" s="66"/>
      <c r="NSV544" s="79"/>
      <c r="NSW544" s="109"/>
      <c r="NSX544" s="479"/>
      <c r="NSY544" s="78"/>
      <c r="NSZ544" s="144"/>
      <c r="NTA544" s="75"/>
      <c r="NTB544" s="66"/>
      <c r="NTC544" s="66"/>
      <c r="NTD544" s="79"/>
      <c r="NTE544" s="109"/>
      <c r="NTF544" s="479"/>
      <c r="NTG544" s="78"/>
      <c r="NTH544" s="144"/>
      <c r="NTI544" s="75"/>
      <c r="NTJ544" s="66"/>
      <c r="NTK544" s="66"/>
      <c r="NTL544" s="79"/>
      <c r="NTM544" s="109"/>
      <c r="NTN544" s="479"/>
      <c r="NTO544" s="78"/>
      <c r="NTP544" s="144"/>
      <c r="NTQ544" s="75"/>
      <c r="NTR544" s="66"/>
      <c r="NTS544" s="66"/>
      <c r="NTT544" s="79"/>
      <c r="NTU544" s="109"/>
      <c r="NTV544" s="479"/>
      <c r="NTW544" s="78"/>
      <c r="NTX544" s="144"/>
      <c r="NTY544" s="75"/>
      <c r="NTZ544" s="66"/>
      <c r="NUA544" s="66"/>
      <c r="NUB544" s="79"/>
      <c r="NUC544" s="109"/>
      <c r="NUD544" s="479"/>
      <c r="NUE544" s="78"/>
      <c r="NUF544" s="144"/>
      <c r="NUG544" s="75"/>
      <c r="NUH544" s="66"/>
      <c r="NUI544" s="66"/>
      <c r="NUJ544" s="79"/>
      <c r="NUK544" s="109"/>
      <c r="NUL544" s="479"/>
      <c r="NUM544" s="78"/>
      <c r="NUN544" s="144"/>
      <c r="NUO544" s="75"/>
      <c r="NUP544" s="66"/>
      <c r="NUQ544" s="66"/>
      <c r="NUR544" s="79"/>
      <c r="NUS544" s="109"/>
      <c r="NUT544" s="479"/>
      <c r="NUU544" s="78"/>
      <c r="NUV544" s="144"/>
      <c r="NUW544" s="75"/>
      <c r="NUX544" s="66"/>
      <c r="NUY544" s="66"/>
      <c r="NUZ544" s="79"/>
      <c r="NVA544" s="109"/>
      <c r="NVB544" s="479"/>
      <c r="NVC544" s="78"/>
      <c r="NVD544" s="144"/>
      <c r="NVE544" s="75"/>
      <c r="NVF544" s="66"/>
      <c r="NVG544" s="66"/>
      <c r="NVH544" s="79"/>
      <c r="NVI544" s="109"/>
      <c r="NVJ544" s="479"/>
      <c r="NVK544" s="78"/>
      <c r="NVL544" s="144"/>
      <c r="NVM544" s="75"/>
      <c r="NVN544" s="66"/>
      <c r="NVO544" s="66"/>
      <c r="NVP544" s="79"/>
      <c r="NVQ544" s="109"/>
      <c r="NVR544" s="479"/>
      <c r="NVS544" s="78"/>
      <c r="NVT544" s="144"/>
      <c r="NVU544" s="75"/>
      <c r="NVV544" s="66"/>
      <c r="NVW544" s="66"/>
      <c r="NVX544" s="79"/>
      <c r="NVY544" s="109"/>
      <c r="NVZ544" s="479"/>
      <c r="NWA544" s="78"/>
      <c r="NWB544" s="144"/>
      <c r="NWC544" s="75"/>
      <c r="NWD544" s="66"/>
      <c r="NWE544" s="66"/>
      <c r="NWF544" s="79"/>
      <c r="NWG544" s="109"/>
      <c r="NWH544" s="479"/>
      <c r="NWI544" s="78"/>
      <c r="NWJ544" s="144"/>
      <c r="NWK544" s="75"/>
      <c r="NWL544" s="66"/>
      <c r="NWM544" s="66"/>
      <c r="NWN544" s="79"/>
      <c r="NWO544" s="109"/>
      <c r="NWP544" s="479"/>
      <c r="NWQ544" s="78"/>
      <c r="NWR544" s="144"/>
      <c r="NWS544" s="75"/>
      <c r="NWT544" s="66"/>
      <c r="NWU544" s="66"/>
      <c r="NWV544" s="79"/>
      <c r="NWW544" s="109"/>
      <c r="NWX544" s="479"/>
      <c r="NWY544" s="78"/>
      <c r="NWZ544" s="144"/>
      <c r="NXA544" s="75"/>
      <c r="NXB544" s="66"/>
      <c r="NXC544" s="66"/>
      <c r="NXD544" s="79"/>
      <c r="NXE544" s="109"/>
      <c r="NXF544" s="479"/>
      <c r="NXG544" s="78"/>
      <c r="NXH544" s="144"/>
      <c r="NXI544" s="75"/>
      <c r="NXJ544" s="66"/>
      <c r="NXK544" s="66"/>
      <c r="NXL544" s="79"/>
      <c r="NXM544" s="109"/>
      <c r="NXN544" s="479"/>
      <c r="NXO544" s="78"/>
      <c r="NXP544" s="144"/>
      <c r="NXQ544" s="75"/>
      <c r="NXR544" s="66"/>
      <c r="NXS544" s="66"/>
      <c r="NXT544" s="79"/>
      <c r="NXU544" s="109"/>
      <c r="NXV544" s="479"/>
      <c r="NXW544" s="78"/>
      <c r="NXX544" s="144"/>
      <c r="NXY544" s="75"/>
      <c r="NXZ544" s="66"/>
      <c r="NYA544" s="66"/>
      <c r="NYB544" s="79"/>
      <c r="NYC544" s="109"/>
      <c r="NYD544" s="479"/>
      <c r="NYE544" s="78"/>
      <c r="NYF544" s="144"/>
      <c r="NYG544" s="75"/>
      <c r="NYH544" s="66"/>
      <c r="NYI544" s="66"/>
      <c r="NYJ544" s="79"/>
      <c r="NYK544" s="109"/>
      <c r="NYL544" s="479"/>
      <c r="NYM544" s="78"/>
      <c r="NYN544" s="144"/>
      <c r="NYO544" s="75"/>
      <c r="NYP544" s="66"/>
      <c r="NYQ544" s="66"/>
      <c r="NYR544" s="79"/>
      <c r="NYS544" s="109"/>
      <c r="NYT544" s="479"/>
      <c r="NYU544" s="78"/>
      <c r="NYV544" s="144"/>
      <c r="NYW544" s="75"/>
      <c r="NYX544" s="66"/>
      <c r="NYY544" s="66"/>
      <c r="NYZ544" s="79"/>
      <c r="NZA544" s="109"/>
      <c r="NZB544" s="479"/>
      <c r="NZC544" s="78"/>
      <c r="NZD544" s="144"/>
      <c r="NZE544" s="75"/>
      <c r="NZF544" s="66"/>
      <c r="NZG544" s="66"/>
      <c r="NZH544" s="79"/>
      <c r="NZI544" s="109"/>
      <c r="NZJ544" s="479"/>
      <c r="NZK544" s="78"/>
      <c r="NZL544" s="144"/>
      <c r="NZM544" s="75"/>
      <c r="NZN544" s="66"/>
      <c r="NZO544" s="66"/>
      <c r="NZP544" s="79"/>
      <c r="NZQ544" s="109"/>
      <c r="NZR544" s="479"/>
      <c r="NZS544" s="78"/>
      <c r="NZT544" s="144"/>
      <c r="NZU544" s="75"/>
      <c r="NZV544" s="66"/>
      <c r="NZW544" s="66"/>
      <c r="NZX544" s="79"/>
      <c r="NZY544" s="109"/>
      <c r="NZZ544" s="479"/>
      <c r="OAA544" s="78"/>
      <c r="OAB544" s="144"/>
      <c r="OAC544" s="75"/>
      <c r="OAD544" s="66"/>
      <c r="OAE544" s="66"/>
      <c r="OAF544" s="79"/>
      <c r="OAG544" s="109"/>
      <c r="OAH544" s="479"/>
      <c r="OAI544" s="78"/>
      <c r="OAJ544" s="144"/>
      <c r="OAK544" s="75"/>
      <c r="OAL544" s="66"/>
      <c r="OAM544" s="66"/>
      <c r="OAN544" s="79"/>
      <c r="OAO544" s="109"/>
      <c r="OAP544" s="479"/>
      <c r="OAQ544" s="78"/>
      <c r="OAR544" s="144"/>
      <c r="OAS544" s="75"/>
      <c r="OAT544" s="66"/>
      <c r="OAU544" s="66"/>
      <c r="OAV544" s="79"/>
      <c r="OAW544" s="109"/>
      <c r="OAX544" s="479"/>
      <c r="OAY544" s="78"/>
      <c r="OAZ544" s="144"/>
      <c r="OBA544" s="75"/>
      <c r="OBB544" s="66"/>
      <c r="OBC544" s="66"/>
      <c r="OBD544" s="79"/>
      <c r="OBE544" s="109"/>
      <c r="OBF544" s="479"/>
      <c r="OBG544" s="78"/>
      <c r="OBH544" s="144"/>
      <c r="OBI544" s="75"/>
      <c r="OBJ544" s="66"/>
      <c r="OBK544" s="66"/>
      <c r="OBL544" s="79"/>
      <c r="OBM544" s="109"/>
      <c r="OBN544" s="479"/>
      <c r="OBO544" s="78"/>
      <c r="OBP544" s="144"/>
      <c r="OBQ544" s="75"/>
      <c r="OBR544" s="66"/>
      <c r="OBS544" s="66"/>
      <c r="OBT544" s="79"/>
      <c r="OBU544" s="109"/>
      <c r="OBV544" s="479"/>
      <c r="OBW544" s="78"/>
      <c r="OBX544" s="144"/>
      <c r="OBY544" s="75"/>
      <c r="OBZ544" s="66"/>
      <c r="OCA544" s="66"/>
      <c r="OCB544" s="79"/>
      <c r="OCC544" s="109"/>
      <c r="OCD544" s="479"/>
      <c r="OCE544" s="78"/>
      <c r="OCF544" s="144"/>
      <c r="OCG544" s="75"/>
      <c r="OCH544" s="66"/>
      <c r="OCI544" s="66"/>
      <c r="OCJ544" s="79"/>
      <c r="OCK544" s="109"/>
      <c r="OCL544" s="479"/>
      <c r="OCM544" s="78"/>
      <c r="OCN544" s="144"/>
      <c r="OCO544" s="75"/>
      <c r="OCP544" s="66"/>
      <c r="OCQ544" s="66"/>
      <c r="OCR544" s="79"/>
      <c r="OCS544" s="109"/>
      <c r="OCT544" s="479"/>
      <c r="OCU544" s="78"/>
      <c r="OCV544" s="144"/>
      <c r="OCW544" s="75"/>
      <c r="OCX544" s="66"/>
      <c r="OCY544" s="66"/>
      <c r="OCZ544" s="79"/>
      <c r="ODA544" s="109"/>
      <c r="ODB544" s="479"/>
      <c r="ODC544" s="78"/>
      <c r="ODD544" s="144"/>
      <c r="ODE544" s="75"/>
      <c r="ODF544" s="66"/>
      <c r="ODG544" s="66"/>
      <c r="ODH544" s="79"/>
      <c r="ODI544" s="109"/>
      <c r="ODJ544" s="479"/>
      <c r="ODK544" s="78"/>
      <c r="ODL544" s="144"/>
      <c r="ODM544" s="75"/>
      <c r="ODN544" s="66"/>
      <c r="ODO544" s="66"/>
      <c r="ODP544" s="79"/>
      <c r="ODQ544" s="109"/>
      <c r="ODR544" s="479"/>
      <c r="ODS544" s="78"/>
      <c r="ODT544" s="144"/>
      <c r="ODU544" s="75"/>
      <c r="ODV544" s="66"/>
      <c r="ODW544" s="66"/>
      <c r="ODX544" s="79"/>
      <c r="ODY544" s="109"/>
      <c r="ODZ544" s="479"/>
      <c r="OEA544" s="78"/>
      <c r="OEB544" s="144"/>
      <c r="OEC544" s="75"/>
      <c r="OED544" s="66"/>
      <c r="OEE544" s="66"/>
      <c r="OEF544" s="79"/>
      <c r="OEG544" s="109"/>
      <c r="OEH544" s="479"/>
      <c r="OEI544" s="78"/>
      <c r="OEJ544" s="144"/>
      <c r="OEK544" s="75"/>
      <c r="OEL544" s="66"/>
      <c r="OEM544" s="66"/>
      <c r="OEN544" s="79"/>
      <c r="OEO544" s="109"/>
      <c r="OEP544" s="479"/>
      <c r="OEQ544" s="78"/>
      <c r="OER544" s="144"/>
      <c r="OES544" s="75"/>
      <c r="OET544" s="66"/>
      <c r="OEU544" s="66"/>
      <c r="OEV544" s="79"/>
      <c r="OEW544" s="109"/>
      <c r="OEX544" s="479"/>
      <c r="OEY544" s="78"/>
      <c r="OEZ544" s="144"/>
      <c r="OFA544" s="75"/>
      <c r="OFB544" s="66"/>
      <c r="OFC544" s="66"/>
      <c r="OFD544" s="79"/>
      <c r="OFE544" s="109"/>
      <c r="OFF544" s="479"/>
      <c r="OFG544" s="78"/>
      <c r="OFH544" s="144"/>
      <c r="OFI544" s="75"/>
      <c r="OFJ544" s="66"/>
      <c r="OFK544" s="66"/>
      <c r="OFL544" s="79"/>
      <c r="OFM544" s="109"/>
      <c r="OFN544" s="479"/>
      <c r="OFO544" s="78"/>
      <c r="OFP544" s="144"/>
      <c r="OFQ544" s="75"/>
      <c r="OFR544" s="66"/>
      <c r="OFS544" s="66"/>
      <c r="OFT544" s="79"/>
      <c r="OFU544" s="109"/>
      <c r="OFV544" s="479"/>
      <c r="OFW544" s="78"/>
      <c r="OFX544" s="144"/>
      <c r="OFY544" s="75"/>
      <c r="OFZ544" s="66"/>
      <c r="OGA544" s="66"/>
      <c r="OGB544" s="79"/>
      <c r="OGC544" s="109"/>
      <c r="OGD544" s="479"/>
      <c r="OGE544" s="78"/>
      <c r="OGF544" s="144"/>
      <c r="OGG544" s="75"/>
      <c r="OGH544" s="66"/>
      <c r="OGI544" s="66"/>
      <c r="OGJ544" s="79"/>
      <c r="OGK544" s="109"/>
      <c r="OGL544" s="479"/>
      <c r="OGM544" s="78"/>
      <c r="OGN544" s="144"/>
      <c r="OGO544" s="75"/>
      <c r="OGP544" s="66"/>
      <c r="OGQ544" s="66"/>
      <c r="OGR544" s="79"/>
      <c r="OGS544" s="109"/>
      <c r="OGT544" s="479"/>
      <c r="OGU544" s="78"/>
      <c r="OGV544" s="144"/>
      <c r="OGW544" s="75"/>
      <c r="OGX544" s="66"/>
      <c r="OGY544" s="66"/>
      <c r="OGZ544" s="79"/>
      <c r="OHA544" s="109"/>
      <c r="OHB544" s="479"/>
      <c r="OHC544" s="78"/>
      <c r="OHD544" s="144"/>
      <c r="OHE544" s="75"/>
      <c r="OHF544" s="66"/>
      <c r="OHG544" s="66"/>
      <c r="OHH544" s="79"/>
      <c r="OHI544" s="109"/>
      <c r="OHJ544" s="479"/>
      <c r="OHK544" s="78"/>
      <c r="OHL544" s="144"/>
      <c r="OHM544" s="75"/>
      <c r="OHN544" s="66"/>
      <c r="OHO544" s="66"/>
      <c r="OHP544" s="79"/>
      <c r="OHQ544" s="109"/>
      <c r="OHR544" s="479"/>
      <c r="OHS544" s="78"/>
      <c r="OHT544" s="144"/>
      <c r="OHU544" s="75"/>
      <c r="OHV544" s="66"/>
      <c r="OHW544" s="66"/>
      <c r="OHX544" s="79"/>
      <c r="OHY544" s="109"/>
      <c r="OHZ544" s="479"/>
      <c r="OIA544" s="78"/>
      <c r="OIB544" s="144"/>
      <c r="OIC544" s="75"/>
      <c r="OID544" s="66"/>
      <c r="OIE544" s="66"/>
      <c r="OIF544" s="79"/>
      <c r="OIG544" s="109"/>
      <c r="OIH544" s="479"/>
      <c r="OII544" s="78"/>
      <c r="OIJ544" s="144"/>
      <c r="OIK544" s="75"/>
      <c r="OIL544" s="66"/>
      <c r="OIM544" s="66"/>
      <c r="OIN544" s="79"/>
      <c r="OIO544" s="109"/>
      <c r="OIP544" s="479"/>
      <c r="OIQ544" s="78"/>
      <c r="OIR544" s="144"/>
      <c r="OIS544" s="75"/>
      <c r="OIT544" s="66"/>
      <c r="OIU544" s="66"/>
      <c r="OIV544" s="79"/>
      <c r="OIW544" s="109"/>
      <c r="OIX544" s="479"/>
      <c r="OIY544" s="78"/>
      <c r="OIZ544" s="144"/>
      <c r="OJA544" s="75"/>
      <c r="OJB544" s="66"/>
      <c r="OJC544" s="66"/>
      <c r="OJD544" s="79"/>
      <c r="OJE544" s="109"/>
      <c r="OJF544" s="479"/>
      <c r="OJG544" s="78"/>
      <c r="OJH544" s="144"/>
      <c r="OJI544" s="75"/>
      <c r="OJJ544" s="66"/>
      <c r="OJK544" s="66"/>
      <c r="OJL544" s="79"/>
      <c r="OJM544" s="109"/>
      <c r="OJN544" s="479"/>
      <c r="OJO544" s="78"/>
      <c r="OJP544" s="144"/>
      <c r="OJQ544" s="75"/>
      <c r="OJR544" s="66"/>
      <c r="OJS544" s="66"/>
      <c r="OJT544" s="79"/>
      <c r="OJU544" s="109"/>
      <c r="OJV544" s="479"/>
      <c r="OJW544" s="78"/>
      <c r="OJX544" s="144"/>
      <c r="OJY544" s="75"/>
      <c r="OJZ544" s="66"/>
      <c r="OKA544" s="66"/>
      <c r="OKB544" s="79"/>
      <c r="OKC544" s="109"/>
      <c r="OKD544" s="479"/>
      <c r="OKE544" s="78"/>
      <c r="OKF544" s="144"/>
      <c r="OKG544" s="75"/>
      <c r="OKH544" s="66"/>
      <c r="OKI544" s="66"/>
      <c r="OKJ544" s="79"/>
      <c r="OKK544" s="109"/>
      <c r="OKL544" s="479"/>
      <c r="OKM544" s="78"/>
      <c r="OKN544" s="144"/>
      <c r="OKO544" s="75"/>
      <c r="OKP544" s="66"/>
      <c r="OKQ544" s="66"/>
      <c r="OKR544" s="79"/>
      <c r="OKS544" s="109"/>
      <c r="OKT544" s="479"/>
      <c r="OKU544" s="78"/>
      <c r="OKV544" s="144"/>
      <c r="OKW544" s="75"/>
      <c r="OKX544" s="66"/>
      <c r="OKY544" s="66"/>
      <c r="OKZ544" s="79"/>
      <c r="OLA544" s="109"/>
      <c r="OLB544" s="479"/>
      <c r="OLC544" s="78"/>
      <c r="OLD544" s="144"/>
      <c r="OLE544" s="75"/>
      <c r="OLF544" s="66"/>
      <c r="OLG544" s="66"/>
      <c r="OLH544" s="79"/>
      <c r="OLI544" s="109"/>
      <c r="OLJ544" s="479"/>
      <c r="OLK544" s="78"/>
      <c r="OLL544" s="144"/>
      <c r="OLM544" s="75"/>
      <c r="OLN544" s="66"/>
      <c r="OLO544" s="66"/>
      <c r="OLP544" s="79"/>
      <c r="OLQ544" s="109"/>
      <c r="OLR544" s="479"/>
      <c r="OLS544" s="78"/>
      <c r="OLT544" s="144"/>
      <c r="OLU544" s="75"/>
      <c r="OLV544" s="66"/>
      <c r="OLW544" s="66"/>
      <c r="OLX544" s="79"/>
      <c r="OLY544" s="109"/>
      <c r="OLZ544" s="479"/>
      <c r="OMA544" s="78"/>
      <c r="OMB544" s="144"/>
      <c r="OMC544" s="75"/>
      <c r="OMD544" s="66"/>
      <c r="OME544" s="66"/>
      <c r="OMF544" s="79"/>
      <c r="OMG544" s="109"/>
      <c r="OMH544" s="479"/>
      <c r="OMI544" s="78"/>
      <c r="OMJ544" s="144"/>
      <c r="OMK544" s="75"/>
      <c r="OML544" s="66"/>
      <c r="OMM544" s="66"/>
      <c r="OMN544" s="79"/>
      <c r="OMO544" s="109"/>
      <c r="OMP544" s="479"/>
      <c r="OMQ544" s="78"/>
      <c r="OMR544" s="144"/>
      <c r="OMS544" s="75"/>
      <c r="OMT544" s="66"/>
      <c r="OMU544" s="66"/>
      <c r="OMV544" s="79"/>
      <c r="OMW544" s="109"/>
      <c r="OMX544" s="479"/>
      <c r="OMY544" s="78"/>
      <c r="OMZ544" s="144"/>
      <c r="ONA544" s="75"/>
      <c r="ONB544" s="66"/>
      <c r="ONC544" s="66"/>
      <c r="OND544" s="79"/>
      <c r="ONE544" s="109"/>
      <c r="ONF544" s="479"/>
      <c r="ONG544" s="78"/>
      <c r="ONH544" s="144"/>
      <c r="ONI544" s="75"/>
      <c r="ONJ544" s="66"/>
      <c r="ONK544" s="66"/>
      <c r="ONL544" s="79"/>
      <c r="ONM544" s="109"/>
      <c r="ONN544" s="479"/>
      <c r="ONO544" s="78"/>
      <c r="ONP544" s="144"/>
      <c r="ONQ544" s="75"/>
      <c r="ONR544" s="66"/>
      <c r="ONS544" s="66"/>
      <c r="ONT544" s="79"/>
      <c r="ONU544" s="109"/>
      <c r="ONV544" s="479"/>
      <c r="ONW544" s="78"/>
      <c r="ONX544" s="144"/>
      <c r="ONY544" s="75"/>
      <c r="ONZ544" s="66"/>
      <c r="OOA544" s="66"/>
      <c r="OOB544" s="79"/>
      <c r="OOC544" s="109"/>
      <c r="OOD544" s="479"/>
      <c r="OOE544" s="78"/>
      <c r="OOF544" s="144"/>
      <c r="OOG544" s="75"/>
      <c r="OOH544" s="66"/>
      <c r="OOI544" s="66"/>
      <c r="OOJ544" s="79"/>
      <c r="OOK544" s="109"/>
      <c r="OOL544" s="479"/>
      <c r="OOM544" s="78"/>
      <c r="OON544" s="144"/>
      <c r="OOO544" s="75"/>
      <c r="OOP544" s="66"/>
      <c r="OOQ544" s="66"/>
      <c r="OOR544" s="79"/>
      <c r="OOS544" s="109"/>
      <c r="OOT544" s="479"/>
      <c r="OOU544" s="78"/>
      <c r="OOV544" s="144"/>
      <c r="OOW544" s="75"/>
      <c r="OOX544" s="66"/>
      <c r="OOY544" s="66"/>
      <c r="OOZ544" s="79"/>
      <c r="OPA544" s="109"/>
      <c r="OPB544" s="479"/>
      <c r="OPC544" s="78"/>
      <c r="OPD544" s="144"/>
      <c r="OPE544" s="75"/>
      <c r="OPF544" s="66"/>
      <c r="OPG544" s="66"/>
      <c r="OPH544" s="79"/>
      <c r="OPI544" s="109"/>
      <c r="OPJ544" s="479"/>
      <c r="OPK544" s="78"/>
      <c r="OPL544" s="144"/>
      <c r="OPM544" s="75"/>
      <c r="OPN544" s="66"/>
      <c r="OPO544" s="66"/>
      <c r="OPP544" s="79"/>
      <c r="OPQ544" s="109"/>
      <c r="OPR544" s="479"/>
      <c r="OPS544" s="78"/>
      <c r="OPT544" s="144"/>
      <c r="OPU544" s="75"/>
      <c r="OPV544" s="66"/>
      <c r="OPW544" s="66"/>
      <c r="OPX544" s="79"/>
      <c r="OPY544" s="109"/>
      <c r="OPZ544" s="479"/>
      <c r="OQA544" s="78"/>
      <c r="OQB544" s="144"/>
      <c r="OQC544" s="75"/>
      <c r="OQD544" s="66"/>
      <c r="OQE544" s="66"/>
      <c r="OQF544" s="79"/>
      <c r="OQG544" s="109"/>
      <c r="OQH544" s="479"/>
      <c r="OQI544" s="78"/>
      <c r="OQJ544" s="144"/>
      <c r="OQK544" s="75"/>
      <c r="OQL544" s="66"/>
      <c r="OQM544" s="66"/>
      <c r="OQN544" s="79"/>
      <c r="OQO544" s="109"/>
      <c r="OQP544" s="479"/>
      <c r="OQQ544" s="78"/>
      <c r="OQR544" s="144"/>
      <c r="OQS544" s="75"/>
      <c r="OQT544" s="66"/>
      <c r="OQU544" s="66"/>
      <c r="OQV544" s="79"/>
      <c r="OQW544" s="109"/>
      <c r="OQX544" s="479"/>
      <c r="OQY544" s="78"/>
      <c r="OQZ544" s="144"/>
      <c r="ORA544" s="75"/>
      <c r="ORB544" s="66"/>
      <c r="ORC544" s="66"/>
      <c r="ORD544" s="79"/>
      <c r="ORE544" s="109"/>
      <c r="ORF544" s="479"/>
      <c r="ORG544" s="78"/>
      <c r="ORH544" s="144"/>
      <c r="ORI544" s="75"/>
      <c r="ORJ544" s="66"/>
      <c r="ORK544" s="66"/>
      <c r="ORL544" s="79"/>
      <c r="ORM544" s="109"/>
      <c r="ORN544" s="479"/>
      <c r="ORO544" s="78"/>
      <c r="ORP544" s="144"/>
      <c r="ORQ544" s="75"/>
      <c r="ORR544" s="66"/>
      <c r="ORS544" s="66"/>
      <c r="ORT544" s="79"/>
      <c r="ORU544" s="109"/>
      <c r="ORV544" s="479"/>
      <c r="ORW544" s="78"/>
      <c r="ORX544" s="144"/>
      <c r="ORY544" s="75"/>
      <c r="ORZ544" s="66"/>
      <c r="OSA544" s="66"/>
      <c r="OSB544" s="79"/>
      <c r="OSC544" s="109"/>
      <c r="OSD544" s="479"/>
      <c r="OSE544" s="78"/>
      <c r="OSF544" s="144"/>
      <c r="OSG544" s="75"/>
      <c r="OSH544" s="66"/>
      <c r="OSI544" s="66"/>
      <c r="OSJ544" s="79"/>
      <c r="OSK544" s="109"/>
      <c r="OSL544" s="479"/>
      <c r="OSM544" s="78"/>
      <c r="OSN544" s="144"/>
      <c r="OSO544" s="75"/>
      <c r="OSP544" s="66"/>
      <c r="OSQ544" s="66"/>
      <c r="OSR544" s="79"/>
      <c r="OSS544" s="109"/>
      <c r="OST544" s="479"/>
      <c r="OSU544" s="78"/>
      <c r="OSV544" s="144"/>
      <c r="OSW544" s="75"/>
      <c r="OSX544" s="66"/>
      <c r="OSY544" s="66"/>
      <c r="OSZ544" s="79"/>
      <c r="OTA544" s="109"/>
      <c r="OTB544" s="479"/>
      <c r="OTC544" s="78"/>
      <c r="OTD544" s="144"/>
      <c r="OTE544" s="75"/>
      <c r="OTF544" s="66"/>
      <c r="OTG544" s="66"/>
      <c r="OTH544" s="79"/>
      <c r="OTI544" s="109"/>
      <c r="OTJ544" s="479"/>
      <c r="OTK544" s="78"/>
      <c r="OTL544" s="144"/>
      <c r="OTM544" s="75"/>
      <c r="OTN544" s="66"/>
      <c r="OTO544" s="66"/>
      <c r="OTP544" s="79"/>
      <c r="OTQ544" s="109"/>
      <c r="OTR544" s="479"/>
      <c r="OTS544" s="78"/>
      <c r="OTT544" s="144"/>
      <c r="OTU544" s="75"/>
      <c r="OTV544" s="66"/>
      <c r="OTW544" s="66"/>
      <c r="OTX544" s="79"/>
      <c r="OTY544" s="109"/>
      <c r="OTZ544" s="479"/>
      <c r="OUA544" s="78"/>
      <c r="OUB544" s="144"/>
      <c r="OUC544" s="75"/>
      <c r="OUD544" s="66"/>
      <c r="OUE544" s="66"/>
      <c r="OUF544" s="79"/>
      <c r="OUG544" s="109"/>
      <c r="OUH544" s="479"/>
      <c r="OUI544" s="78"/>
      <c r="OUJ544" s="144"/>
      <c r="OUK544" s="75"/>
      <c r="OUL544" s="66"/>
      <c r="OUM544" s="66"/>
      <c r="OUN544" s="79"/>
      <c r="OUO544" s="109"/>
      <c r="OUP544" s="479"/>
      <c r="OUQ544" s="78"/>
      <c r="OUR544" s="144"/>
      <c r="OUS544" s="75"/>
      <c r="OUT544" s="66"/>
      <c r="OUU544" s="66"/>
      <c r="OUV544" s="79"/>
      <c r="OUW544" s="109"/>
      <c r="OUX544" s="479"/>
      <c r="OUY544" s="78"/>
      <c r="OUZ544" s="144"/>
      <c r="OVA544" s="75"/>
      <c r="OVB544" s="66"/>
      <c r="OVC544" s="66"/>
      <c r="OVD544" s="79"/>
      <c r="OVE544" s="109"/>
      <c r="OVF544" s="479"/>
      <c r="OVG544" s="78"/>
      <c r="OVH544" s="144"/>
      <c r="OVI544" s="75"/>
      <c r="OVJ544" s="66"/>
      <c r="OVK544" s="66"/>
      <c r="OVL544" s="79"/>
      <c r="OVM544" s="109"/>
      <c r="OVN544" s="479"/>
      <c r="OVO544" s="78"/>
      <c r="OVP544" s="144"/>
      <c r="OVQ544" s="75"/>
      <c r="OVR544" s="66"/>
      <c r="OVS544" s="66"/>
      <c r="OVT544" s="79"/>
      <c r="OVU544" s="109"/>
      <c r="OVV544" s="479"/>
      <c r="OVW544" s="78"/>
      <c r="OVX544" s="144"/>
      <c r="OVY544" s="75"/>
      <c r="OVZ544" s="66"/>
      <c r="OWA544" s="66"/>
      <c r="OWB544" s="79"/>
      <c r="OWC544" s="109"/>
      <c r="OWD544" s="479"/>
      <c r="OWE544" s="78"/>
      <c r="OWF544" s="144"/>
      <c r="OWG544" s="75"/>
      <c r="OWH544" s="66"/>
      <c r="OWI544" s="66"/>
      <c r="OWJ544" s="79"/>
      <c r="OWK544" s="109"/>
      <c r="OWL544" s="479"/>
      <c r="OWM544" s="78"/>
      <c r="OWN544" s="144"/>
      <c r="OWO544" s="75"/>
      <c r="OWP544" s="66"/>
      <c r="OWQ544" s="66"/>
      <c r="OWR544" s="79"/>
      <c r="OWS544" s="109"/>
      <c r="OWT544" s="479"/>
      <c r="OWU544" s="78"/>
      <c r="OWV544" s="144"/>
      <c r="OWW544" s="75"/>
      <c r="OWX544" s="66"/>
      <c r="OWY544" s="66"/>
      <c r="OWZ544" s="79"/>
      <c r="OXA544" s="109"/>
      <c r="OXB544" s="479"/>
      <c r="OXC544" s="78"/>
      <c r="OXD544" s="144"/>
      <c r="OXE544" s="75"/>
      <c r="OXF544" s="66"/>
      <c r="OXG544" s="66"/>
      <c r="OXH544" s="79"/>
      <c r="OXI544" s="109"/>
      <c r="OXJ544" s="479"/>
      <c r="OXK544" s="78"/>
      <c r="OXL544" s="144"/>
      <c r="OXM544" s="75"/>
      <c r="OXN544" s="66"/>
      <c r="OXO544" s="66"/>
      <c r="OXP544" s="79"/>
      <c r="OXQ544" s="109"/>
      <c r="OXR544" s="479"/>
      <c r="OXS544" s="78"/>
      <c r="OXT544" s="144"/>
      <c r="OXU544" s="75"/>
      <c r="OXV544" s="66"/>
      <c r="OXW544" s="66"/>
      <c r="OXX544" s="79"/>
      <c r="OXY544" s="109"/>
      <c r="OXZ544" s="479"/>
      <c r="OYA544" s="78"/>
      <c r="OYB544" s="144"/>
      <c r="OYC544" s="75"/>
      <c r="OYD544" s="66"/>
      <c r="OYE544" s="66"/>
      <c r="OYF544" s="79"/>
      <c r="OYG544" s="109"/>
      <c r="OYH544" s="479"/>
      <c r="OYI544" s="78"/>
      <c r="OYJ544" s="144"/>
      <c r="OYK544" s="75"/>
      <c r="OYL544" s="66"/>
      <c r="OYM544" s="66"/>
      <c r="OYN544" s="79"/>
      <c r="OYO544" s="109"/>
      <c r="OYP544" s="479"/>
      <c r="OYQ544" s="78"/>
      <c r="OYR544" s="144"/>
      <c r="OYS544" s="75"/>
      <c r="OYT544" s="66"/>
      <c r="OYU544" s="66"/>
      <c r="OYV544" s="79"/>
      <c r="OYW544" s="109"/>
      <c r="OYX544" s="479"/>
      <c r="OYY544" s="78"/>
      <c r="OYZ544" s="144"/>
      <c r="OZA544" s="75"/>
      <c r="OZB544" s="66"/>
      <c r="OZC544" s="66"/>
      <c r="OZD544" s="79"/>
      <c r="OZE544" s="109"/>
      <c r="OZF544" s="479"/>
      <c r="OZG544" s="78"/>
      <c r="OZH544" s="144"/>
      <c r="OZI544" s="75"/>
      <c r="OZJ544" s="66"/>
      <c r="OZK544" s="66"/>
      <c r="OZL544" s="79"/>
      <c r="OZM544" s="109"/>
      <c r="OZN544" s="479"/>
      <c r="OZO544" s="78"/>
      <c r="OZP544" s="144"/>
      <c r="OZQ544" s="75"/>
      <c r="OZR544" s="66"/>
      <c r="OZS544" s="66"/>
      <c r="OZT544" s="79"/>
      <c r="OZU544" s="109"/>
      <c r="OZV544" s="479"/>
      <c r="OZW544" s="78"/>
      <c r="OZX544" s="144"/>
      <c r="OZY544" s="75"/>
      <c r="OZZ544" s="66"/>
      <c r="PAA544" s="66"/>
      <c r="PAB544" s="79"/>
      <c r="PAC544" s="109"/>
      <c r="PAD544" s="479"/>
      <c r="PAE544" s="78"/>
      <c r="PAF544" s="144"/>
      <c r="PAG544" s="75"/>
      <c r="PAH544" s="66"/>
      <c r="PAI544" s="66"/>
      <c r="PAJ544" s="79"/>
      <c r="PAK544" s="109"/>
      <c r="PAL544" s="479"/>
      <c r="PAM544" s="78"/>
      <c r="PAN544" s="144"/>
      <c r="PAO544" s="75"/>
      <c r="PAP544" s="66"/>
      <c r="PAQ544" s="66"/>
      <c r="PAR544" s="79"/>
      <c r="PAS544" s="109"/>
      <c r="PAT544" s="479"/>
      <c r="PAU544" s="78"/>
      <c r="PAV544" s="144"/>
      <c r="PAW544" s="75"/>
      <c r="PAX544" s="66"/>
      <c r="PAY544" s="66"/>
      <c r="PAZ544" s="79"/>
      <c r="PBA544" s="109"/>
      <c r="PBB544" s="479"/>
      <c r="PBC544" s="78"/>
      <c r="PBD544" s="144"/>
      <c r="PBE544" s="75"/>
      <c r="PBF544" s="66"/>
      <c r="PBG544" s="66"/>
      <c r="PBH544" s="79"/>
      <c r="PBI544" s="109"/>
      <c r="PBJ544" s="479"/>
      <c r="PBK544" s="78"/>
      <c r="PBL544" s="144"/>
      <c r="PBM544" s="75"/>
      <c r="PBN544" s="66"/>
      <c r="PBO544" s="66"/>
      <c r="PBP544" s="79"/>
      <c r="PBQ544" s="109"/>
      <c r="PBR544" s="479"/>
      <c r="PBS544" s="78"/>
      <c r="PBT544" s="144"/>
      <c r="PBU544" s="75"/>
      <c r="PBV544" s="66"/>
      <c r="PBW544" s="66"/>
      <c r="PBX544" s="79"/>
      <c r="PBY544" s="109"/>
      <c r="PBZ544" s="479"/>
      <c r="PCA544" s="78"/>
      <c r="PCB544" s="144"/>
      <c r="PCC544" s="75"/>
      <c r="PCD544" s="66"/>
      <c r="PCE544" s="66"/>
      <c r="PCF544" s="79"/>
      <c r="PCG544" s="109"/>
      <c r="PCH544" s="479"/>
      <c r="PCI544" s="78"/>
      <c r="PCJ544" s="144"/>
      <c r="PCK544" s="75"/>
      <c r="PCL544" s="66"/>
      <c r="PCM544" s="66"/>
      <c r="PCN544" s="79"/>
      <c r="PCO544" s="109"/>
      <c r="PCP544" s="479"/>
      <c r="PCQ544" s="78"/>
      <c r="PCR544" s="144"/>
      <c r="PCS544" s="75"/>
      <c r="PCT544" s="66"/>
      <c r="PCU544" s="66"/>
      <c r="PCV544" s="79"/>
      <c r="PCW544" s="109"/>
      <c r="PCX544" s="479"/>
      <c r="PCY544" s="78"/>
      <c r="PCZ544" s="144"/>
      <c r="PDA544" s="75"/>
      <c r="PDB544" s="66"/>
      <c r="PDC544" s="66"/>
      <c r="PDD544" s="79"/>
      <c r="PDE544" s="109"/>
      <c r="PDF544" s="479"/>
      <c r="PDG544" s="78"/>
      <c r="PDH544" s="144"/>
      <c r="PDI544" s="75"/>
      <c r="PDJ544" s="66"/>
      <c r="PDK544" s="66"/>
      <c r="PDL544" s="79"/>
      <c r="PDM544" s="109"/>
      <c r="PDN544" s="479"/>
      <c r="PDO544" s="78"/>
      <c r="PDP544" s="144"/>
      <c r="PDQ544" s="75"/>
      <c r="PDR544" s="66"/>
      <c r="PDS544" s="66"/>
      <c r="PDT544" s="79"/>
      <c r="PDU544" s="109"/>
      <c r="PDV544" s="479"/>
      <c r="PDW544" s="78"/>
      <c r="PDX544" s="144"/>
      <c r="PDY544" s="75"/>
      <c r="PDZ544" s="66"/>
      <c r="PEA544" s="66"/>
      <c r="PEB544" s="79"/>
      <c r="PEC544" s="109"/>
      <c r="PED544" s="479"/>
      <c r="PEE544" s="78"/>
      <c r="PEF544" s="144"/>
      <c r="PEG544" s="75"/>
      <c r="PEH544" s="66"/>
      <c r="PEI544" s="66"/>
      <c r="PEJ544" s="79"/>
      <c r="PEK544" s="109"/>
      <c r="PEL544" s="479"/>
      <c r="PEM544" s="78"/>
      <c r="PEN544" s="144"/>
      <c r="PEO544" s="75"/>
      <c r="PEP544" s="66"/>
      <c r="PEQ544" s="66"/>
      <c r="PER544" s="79"/>
      <c r="PES544" s="109"/>
      <c r="PET544" s="479"/>
      <c r="PEU544" s="78"/>
      <c r="PEV544" s="144"/>
      <c r="PEW544" s="75"/>
      <c r="PEX544" s="66"/>
      <c r="PEY544" s="66"/>
      <c r="PEZ544" s="79"/>
      <c r="PFA544" s="109"/>
      <c r="PFB544" s="479"/>
      <c r="PFC544" s="78"/>
      <c r="PFD544" s="144"/>
      <c r="PFE544" s="75"/>
      <c r="PFF544" s="66"/>
      <c r="PFG544" s="66"/>
      <c r="PFH544" s="79"/>
      <c r="PFI544" s="109"/>
      <c r="PFJ544" s="479"/>
      <c r="PFK544" s="78"/>
      <c r="PFL544" s="144"/>
      <c r="PFM544" s="75"/>
      <c r="PFN544" s="66"/>
      <c r="PFO544" s="66"/>
      <c r="PFP544" s="79"/>
      <c r="PFQ544" s="109"/>
      <c r="PFR544" s="479"/>
      <c r="PFS544" s="78"/>
      <c r="PFT544" s="144"/>
      <c r="PFU544" s="75"/>
      <c r="PFV544" s="66"/>
      <c r="PFW544" s="66"/>
      <c r="PFX544" s="79"/>
      <c r="PFY544" s="109"/>
      <c r="PFZ544" s="479"/>
      <c r="PGA544" s="78"/>
      <c r="PGB544" s="144"/>
      <c r="PGC544" s="75"/>
      <c r="PGD544" s="66"/>
      <c r="PGE544" s="66"/>
      <c r="PGF544" s="79"/>
      <c r="PGG544" s="109"/>
      <c r="PGH544" s="479"/>
      <c r="PGI544" s="78"/>
      <c r="PGJ544" s="144"/>
      <c r="PGK544" s="75"/>
      <c r="PGL544" s="66"/>
      <c r="PGM544" s="66"/>
      <c r="PGN544" s="79"/>
      <c r="PGO544" s="109"/>
      <c r="PGP544" s="479"/>
      <c r="PGQ544" s="78"/>
      <c r="PGR544" s="144"/>
      <c r="PGS544" s="75"/>
      <c r="PGT544" s="66"/>
      <c r="PGU544" s="66"/>
      <c r="PGV544" s="79"/>
      <c r="PGW544" s="109"/>
      <c r="PGX544" s="479"/>
      <c r="PGY544" s="78"/>
      <c r="PGZ544" s="144"/>
      <c r="PHA544" s="75"/>
      <c r="PHB544" s="66"/>
      <c r="PHC544" s="66"/>
      <c r="PHD544" s="79"/>
      <c r="PHE544" s="109"/>
      <c r="PHF544" s="479"/>
      <c r="PHG544" s="78"/>
      <c r="PHH544" s="144"/>
      <c r="PHI544" s="75"/>
      <c r="PHJ544" s="66"/>
      <c r="PHK544" s="66"/>
      <c r="PHL544" s="79"/>
      <c r="PHM544" s="109"/>
      <c r="PHN544" s="479"/>
      <c r="PHO544" s="78"/>
      <c r="PHP544" s="144"/>
      <c r="PHQ544" s="75"/>
      <c r="PHR544" s="66"/>
      <c r="PHS544" s="66"/>
      <c r="PHT544" s="79"/>
      <c r="PHU544" s="109"/>
      <c r="PHV544" s="479"/>
      <c r="PHW544" s="78"/>
      <c r="PHX544" s="144"/>
      <c r="PHY544" s="75"/>
      <c r="PHZ544" s="66"/>
      <c r="PIA544" s="66"/>
      <c r="PIB544" s="79"/>
      <c r="PIC544" s="109"/>
      <c r="PID544" s="479"/>
      <c r="PIE544" s="78"/>
      <c r="PIF544" s="144"/>
      <c r="PIG544" s="75"/>
      <c r="PIH544" s="66"/>
      <c r="PII544" s="66"/>
      <c r="PIJ544" s="79"/>
      <c r="PIK544" s="109"/>
      <c r="PIL544" s="479"/>
      <c r="PIM544" s="78"/>
      <c r="PIN544" s="144"/>
      <c r="PIO544" s="75"/>
      <c r="PIP544" s="66"/>
      <c r="PIQ544" s="66"/>
      <c r="PIR544" s="79"/>
      <c r="PIS544" s="109"/>
      <c r="PIT544" s="479"/>
      <c r="PIU544" s="78"/>
      <c r="PIV544" s="144"/>
      <c r="PIW544" s="75"/>
      <c r="PIX544" s="66"/>
      <c r="PIY544" s="66"/>
      <c r="PIZ544" s="79"/>
      <c r="PJA544" s="109"/>
      <c r="PJB544" s="479"/>
      <c r="PJC544" s="78"/>
      <c r="PJD544" s="144"/>
      <c r="PJE544" s="75"/>
      <c r="PJF544" s="66"/>
      <c r="PJG544" s="66"/>
      <c r="PJH544" s="79"/>
      <c r="PJI544" s="109"/>
      <c r="PJJ544" s="479"/>
      <c r="PJK544" s="78"/>
      <c r="PJL544" s="144"/>
      <c r="PJM544" s="75"/>
      <c r="PJN544" s="66"/>
      <c r="PJO544" s="66"/>
      <c r="PJP544" s="79"/>
      <c r="PJQ544" s="109"/>
      <c r="PJR544" s="479"/>
      <c r="PJS544" s="78"/>
      <c r="PJT544" s="144"/>
      <c r="PJU544" s="75"/>
      <c r="PJV544" s="66"/>
      <c r="PJW544" s="66"/>
      <c r="PJX544" s="79"/>
      <c r="PJY544" s="109"/>
      <c r="PJZ544" s="479"/>
      <c r="PKA544" s="78"/>
      <c r="PKB544" s="144"/>
      <c r="PKC544" s="75"/>
      <c r="PKD544" s="66"/>
      <c r="PKE544" s="66"/>
      <c r="PKF544" s="79"/>
      <c r="PKG544" s="109"/>
      <c r="PKH544" s="479"/>
      <c r="PKI544" s="78"/>
      <c r="PKJ544" s="144"/>
      <c r="PKK544" s="75"/>
      <c r="PKL544" s="66"/>
      <c r="PKM544" s="66"/>
      <c r="PKN544" s="79"/>
      <c r="PKO544" s="109"/>
      <c r="PKP544" s="479"/>
      <c r="PKQ544" s="78"/>
      <c r="PKR544" s="144"/>
      <c r="PKS544" s="75"/>
      <c r="PKT544" s="66"/>
      <c r="PKU544" s="66"/>
      <c r="PKV544" s="79"/>
      <c r="PKW544" s="109"/>
      <c r="PKX544" s="479"/>
      <c r="PKY544" s="78"/>
      <c r="PKZ544" s="144"/>
      <c r="PLA544" s="75"/>
      <c r="PLB544" s="66"/>
      <c r="PLC544" s="66"/>
      <c r="PLD544" s="79"/>
      <c r="PLE544" s="109"/>
      <c r="PLF544" s="479"/>
      <c r="PLG544" s="78"/>
      <c r="PLH544" s="144"/>
      <c r="PLI544" s="75"/>
      <c r="PLJ544" s="66"/>
      <c r="PLK544" s="66"/>
      <c r="PLL544" s="79"/>
      <c r="PLM544" s="109"/>
      <c r="PLN544" s="479"/>
      <c r="PLO544" s="78"/>
      <c r="PLP544" s="144"/>
      <c r="PLQ544" s="75"/>
      <c r="PLR544" s="66"/>
      <c r="PLS544" s="66"/>
      <c r="PLT544" s="79"/>
      <c r="PLU544" s="109"/>
      <c r="PLV544" s="479"/>
      <c r="PLW544" s="78"/>
      <c r="PLX544" s="144"/>
      <c r="PLY544" s="75"/>
      <c r="PLZ544" s="66"/>
      <c r="PMA544" s="66"/>
      <c r="PMB544" s="79"/>
      <c r="PMC544" s="109"/>
      <c r="PMD544" s="479"/>
      <c r="PME544" s="78"/>
      <c r="PMF544" s="144"/>
      <c r="PMG544" s="75"/>
      <c r="PMH544" s="66"/>
      <c r="PMI544" s="66"/>
      <c r="PMJ544" s="79"/>
      <c r="PMK544" s="109"/>
      <c r="PML544" s="479"/>
      <c r="PMM544" s="78"/>
      <c r="PMN544" s="144"/>
      <c r="PMO544" s="75"/>
      <c r="PMP544" s="66"/>
      <c r="PMQ544" s="66"/>
      <c r="PMR544" s="79"/>
      <c r="PMS544" s="109"/>
      <c r="PMT544" s="479"/>
      <c r="PMU544" s="78"/>
      <c r="PMV544" s="144"/>
      <c r="PMW544" s="75"/>
      <c r="PMX544" s="66"/>
      <c r="PMY544" s="66"/>
      <c r="PMZ544" s="79"/>
      <c r="PNA544" s="109"/>
      <c r="PNB544" s="479"/>
      <c r="PNC544" s="78"/>
      <c r="PND544" s="144"/>
      <c r="PNE544" s="75"/>
      <c r="PNF544" s="66"/>
      <c r="PNG544" s="66"/>
      <c r="PNH544" s="79"/>
      <c r="PNI544" s="109"/>
      <c r="PNJ544" s="479"/>
      <c r="PNK544" s="78"/>
      <c r="PNL544" s="144"/>
      <c r="PNM544" s="75"/>
      <c r="PNN544" s="66"/>
      <c r="PNO544" s="66"/>
      <c r="PNP544" s="79"/>
      <c r="PNQ544" s="109"/>
      <c r="PNR544" s="479"/>
      <c r="PNS544" s="78"/>
      <c r="PNT544" s="144"/>
      <c r="PNU544" s="75"/>
      <c r="PNV544" s="66"/>
      <c r="PNW544" s="66"/>
      <c r="PNX544" s="79"/>
      <c r="PNY544" s="109"/>
      <c r="PNZ544" s="479"/>
      <c r="POA544" s="78"/>
      <c r="POB544" s="144"/>
      <c r="POC544" s="75"/>
      <c r="POD544" s="66"/>
      <c r="POE544" s="66"/>
      <c r="POF544" s="79"/>
      <c r="POG544" s="109"/>
      <c r="POH544" s="479"/>
      <c r="POI544" s="78"/>
      <c r="POJ544" s="144"/>
      <c r="POK544" s="75"/>
      <c r="POL544" s="66"/>
      <c r="POM544" s="66"/>
      <c r="PON544" s="79"/>
      <c r="POO544" s="109"/>
      <c r="POP544" s="479"/>
      <c r="POQ544" s="78"/>
      <c r="POR544" s="144"/>
      <c r="POS544" s="75"/>
      <c r="POT544" s="66"/>
      <c r="POU544" s="66"/>
      <c r="POV544" s="79"/>
      <c r="POW544" s="109"/>
      <c r="POX544" s="479"/>
      <c r="POY544" s="78"/>
      <c r="POZ544" s="144"/>
      <c r="PPA544" s="75"/>
      <c r="PPB544" s="66"/>
      <c r="PPC544" s="66"/>
      <c r="PPD544" s="79"/>
      <c r="PPE544" s="109"/>
      <c r="PPF544" s="479"/>
      <c r="PPG544" s="78"/>
      <c r="PPH544" s="144"/>
      <c r="PPI544" s="75"/>
      <c r="PPJ544" s="66"/>
      <c r="PPK544" s="66"/>
      <c r="PPL544" s="79"/>
      <c r="PPM544" s="109"/>
      <c r="PPN544" s="479"/>
      <c r="PPO544" s="78"/>
      <c r="PPP544" s="144"/>
      <c r="PPQ544" s="75"/>
      <c r="PPR544" s="66"/>
      <c r="PPS544" s="66"/>
      <c r="PPT544" s="79"/>
      <c r="PPU544" s="109"/>
      <c r="PPV544" s="479"/>
      <c r="PPW544" s="78"/>
      <c r="PPX544" s="144"/>
      <c r="PPY544" s="75"/>
      <c r="PPZ544" s="66"/>
      <c r="PQA544" s="66"/>
      <c r="PQB544" s="79"/>
      <c r="PQC544" s="109"/>
      <c r="PQD544" s="479"/>
      <c r="PQE544" s="78"/>
      <c r="PQF544" s="144"/>
      <c r="PQG544" s="75"/>
      <c r="PQH544" s="66"/>
      <c r="PQI544" s="66"/>
      <c r="PQJ544" s="79"/>
      <c r="PQK544" s="109"/>
      <c r="PQL544" s="479"/>
      <c r="PQM544" s="78"/>
      <c r="PQN544" s="144"/>
      <c r="PQO544" s="75"/>
      <c r="PQP544" s="66"/>
      <c r="PQQ544" s="66"/>
      <c r="PQR544" s="79"/>
      <c r="PQS544" s="109"/>
      <c r="PQT544" s="479"/>
      <c r="PQU544" s="78"/>
      <c r="PQV544" s="144"/>
      <c r="PQW544" s="75"/>
      <c r="PQX544" s="66"/>
      <c r="PQY544" s="66"/>
      <c r="PQZ544" s="79"/>
      <c r="PRA544" s="109"/>
      <c r="PRB544" s="479"/>
      <c r="PRC544" s="78"/>
      <c r="PRD544" s="144"/>
      <c r="PRE544" s="75"/>
      <c r="PRF544" s="66"/>
      <c r="PRG544" s="66"/>
      <c r="PRH544" s="79"/>
      <c r="PRI544" s="109"/>
      <c r="PRJ544" s="479"/>
      <c r="PRK544" s="78"/>
      <c r="PRL544" s="144"/>
      <c r="PRM544" s="75"/>
      <c r="PRN544" s="66"/>
      <c r="PRO544" s="66"/>
      <c r="PRP544" s="79"/>
      <c r="PRQ544" s="109"/>
      <c r="PRR544" s="479"/>
      <c r="PRS544" s="78"/>
      <c r="PRT544" s="144"/>
      <c r="PRU544" s="75"/>
      <c r="PRV544" s="66"/>
      <c r="PRW544" s="66"/>
      <c r="PRX544" s="79"/>
      <c r="PRY544" s="109"/>
      <c r="PRZ544" s="479"/>
      <c r="PSA544" s="78"/>
      <c r="PSB544" s="144"/>
      <c r="PSC544" s="75"/>
      <c r="PSD544" s="66"/>
      <c r="PSE544" s="66"/>
      <c r="PSF544" s="79"/>
      <c r="PSG544" s="109"/>
      <c r="PSH544" s="479"/>
      <c r="PSI544" s="78"/>
      <c r="PSJ544" s="144"/>
      <c r="PSK544" s="75"/>
      <c r="PSL544" s="66"/>
      <c r="PSM544" s="66"/>
      <c r="PSN544" s="79"/>
      <c r="PSO544" s="109"/>
      <c r="PSP544" s="479"/>
      <c r="PSQ544" s="78"/>
      <c r="PSR544" s="144"/>
      <c r="PSS544" s="75"/>
      <c r="PST544" s="66"/>
      <c r="PSU544" s="66"/>
      <c r="PSV544" s="79"/>
      <c r="PSW544" s="109"/>
      <c r="PSX544" s="479"/>
      <c r="PSY544" s="78"/>
      <c r="PSZ544" s="144"/>
      <c r="PTA544" s="75"/>
      <c r="PTB544" s="66"/>
      <c r="PTC544" s="66"/>
      <c r="PTD544" s="79"/>
      <c r="PTE544" s="109"/>
      <c r="PTF544" s="479"/>
      <c r="PTG544" s="78"/>
      <c r="PTH544" s="144"/>
      <c r="PTI544" s="75"/>
      <c r="PTJ544" s="66"/>
      <c r="PTK544" s="66"/>
      <c r="PTL544" s="79"/>
      <c r="PTM544" s="109"/>
      <c r="PTN544" s="479"/>
      <c r="PTO544" s="78"/>
      <c r="PTP544" s="144"/>
      <c r="PTQ544" s="75"/>
      <c r="PTR544" s="66"/>
      <c r="PTS544" s="66"/>
      <c r="PTT544" s="79"/>
      <c r="PTU544" s="109"/>
      <c r="PTV544" s="479"/>
      <c r="PTW544" s="78"/>
      <c r="PTX544" s="144"/>
      <c r="PTY544" s="75"/>
      <c r="PTZ544" s="66"/>
      <c r="PUA544" s="66"/>
      <c r="PUB544" s="79"/>
      <c r="PUC544" s="109"/>
      <c r="PUD544" s="479"/>
      <c r="PUE544" s="78"/>
      <c r="PUF544" s="144"/>
      <c r="PUG544" s="75"/>
      <c r="PUH544" s="66"/>
      <c r="PUI544" s="66"/>
      <c r="PUJ544" s="79"/>
      <c r="PUK544" s="109"/>
      <c r="PUL544" s="479"/>
      <c r="PUM544" s="78"/>
      <c r="PUN544" s="144"/>
      <c r="PUO544" s="75"/>
      <c r="PUP544" s="66"/>
      <c r="PUQ544" s="66"/>
      <c r="PUR544" s="79"/>
      <c r="PUS544" s="109"/>
      <c r="PUT544" s="479"/>
      <c r="PUU544" s="78"/>
      <c r="PUV544" s="144"/>
      <c r="PUW544" s="75"/>
      <c r="PUX544" s="66"/>
      <c r="PUY544" s="66"/>
      <c r="PUZ544" s="79"/>
      <c r="PVA544" s="109"/>
      <c r="PVB544" s="479"/>
      <c r="PVC544" s="78"/>
      <c r="PVD544" s="144"/>
      <c r="PVE544" s="75"/>
      <c r="PVF544" s="66"/>
      <c r="PVG544" s="66"/>
      <c r="PVH544" s="79"/>
      <c r="PVI544" s="109"/>
      <c r="PVJ544" s="479"/>
      <c r="PVK544" s="78"/>
      <c r="PVL544" s="144"/>
      <c r="PVM544" s="75"/>
      <c r="PVN544" s="66"/>
      <c r="PVO544" s="66"/>
      <c r="PVP544" s="79"/>
      <c r="PVQ544" s="109"/>
      <c r="PVR544" s="479"/>
      <c r="PVS544" s="78"/>
      <c r="PVT544" s="144"/>
      <c r="PVU544" s="75"/>
      <c r="PVV544" s="66"/>
      <c r="PVW544" s="66"/>
      <c r="PVX544" s="79"/>
      <c r="PVY544" s="109"/>
      <c r="PVZ544" s="479"/>
      <c r="PWA544" s="78"/>
      <c r="PWB544" s="144"/>
      <c r="PWC544" s="75"/>
      <c r="PWD544" s="66"/>
      <c r="PWE544" s="66"/>
      <c r="PWF544" s="79"/>
      <c r="PWG544" s="109"/>
      <c r="PWH544" s="479"/>
      <c r="PWI544" s="78"/>
      <c r="PWJ544" s="144"/>
      <c r="PWK544" s="75"/>
      <c r="PWL544" s="66"/>
      <c r="PWM544" s="66"/>
      <c r="PWN544" s="79"/>
      <c r="PWO544" s="109"/>
      <c r="PWP544" s="479"/>
      <c r="PWQ544" s="78"/>
      <c r="PWR544" s="144"/>
      <c r="PWS544" s="75"/>
      <c r="PWT544" s="66"/>
      <c r="PWU544" s="66"/>
      <c r="PWV544" s="79"/>
      <c r="PWW544" s="109"/>
      <c r="PWX544" s="479"/>
      <c r="PWY544" s="78"/>
      <c r="PWZ544" s="144"/>
      <c r="PXA544" s="75"/>
      <c r="PXB544" s="66"/>
      <c r="PXC544" s="66"/>
      <c r="PXD544" s="79"/>
      <c r="PXE544" s="109"/>
      <c r="PXF544" s="479"/>
      <c r="PXG544" s="78"/>
      <c r="PXH544" s="144"/>
      <c r="PXI544" s="75"/>
      <c r="PXJ544" s="66"/>
      <c r="PXK544" s="66"/>
      <c r="PXL544" s="79"/>
      <c r="PXM544" s="109"/>
      <c r="PXN544" s="479"/>
      <c r="PXO544" s="78"/>
      <c r="PXP544" s="144"/>
      <c r="PXQ544" s="75"/>
      <c r="PXR544" s="66"/>
      <c r="PXS544" s="66"/>
      <c r="PXT544" s="79"/>
      <c r="PXU544" s="109"/>
      <c r="PXV544" s="479"/>
      <c r="PXW544" s="78"/>
      <c r="PXX544" s="144"/>
      <c r="PXY544" s="75"/>
      <c r="PXZ544" s="66"/>
      <c r="PYA544" s="66"/>
      <c r="PYB544" s="79"/>
      <c r="PYC544" s="109"/>
      <c r="PYD544" s="479"/>
      <c r="PYE544" s="78"/>
      <c r="PYF544" s="144"/>
      <c r="PYG544" s="75"/>
      <c r="PYH544" s="66"/>
      <c r="PYI544" s="66"/>
      <c r="PYJ544" s="79"/>
      <c r="PYK544" s="109"/>
      <c r="PYL544" s="479"/>
      <c r="PYM544" s="78"/>
      <c r="PYN544" s="144"/>
      <c r="PYO544" s="75"/>
      <c r="PYP544" s="66"/>
      <c r="PYQ544" s="66"/>
      <c r="PYR544" s="79"/>
      <c r="PYS544" s="109"/>
      <c r="PYT544" s="479"/>
      <c r="PYU544" s="78"/>
      <c r="PYV544" s="144"/>
      <c r="PYW544" s="75"/>
      <c r="PYX544" s="66"/>
      <c r="PYY544" s="66"/>
      <c r="PYZ544" s="79"/>
      <c r="PZA544" s="109"/>
      <c r="PZB544" s="479"/>
      <c r="PZC544" s="78"/>
      <c r="PZD544" s="144"/>
      <c r="PZE544" s="75"/>
      <c r="PZF544" s="66"/>
      <c r="PZG544" s="66"/>
      <c r="PZH544" s="79"/>
      <c r="PZI544" s="109"/>
      <c r="PZJ544" s="479"/>
      <c r="PZK544" s="78"/>
      <c r="PZL544" s="144"/>
      <c r="PZM544" s="75"/>
      <c r="PZN544" s="66"/>
      <c r="PZO544" s="66"/>
      <c r="PZP544" s="79"/>
      <c r="PZQ544" s="109"/>
      <c r="PZR544" s="479"/>
      <c r="PZS544" s="78"/>
      <c r="PZT544" s="144"/>
      <c r="PZU544" s="75"/>
      <c r="PZV544" s="66"/>
      <c r="PZW544" s="66"/>
      <c r="PZX544" s="79"/>
      <c r="PZY544" s="109"/>
      <c r="PZZ544" s="479"/>
      <c r="QAA544" s="78"/>
      <c r="QAB544" s="144"/>
      <c r="QAC544" s="75"/>
      <c r="QAD544" s="66"/>
      <c r="QAE544" s="66"/>
      <c r="QAF544" s="79"/>
      <c r="QAG544" s="109"/>
      <c r="QAH544" s="479"/>
      <c r="QAI544" s="78"/>
      <c r="QAJ544" s="144"/>
      <c r="QAK544" s="75"/>
      <c r="QAL544" s="66"/>
      <c r="QAM544" s="66"/>
      <c r="QAN544" s="79"/>
      <c r="QAO544" s="109"/>
      <c r="QAP544" s="479"/>
      <c r="QAQ544" s="78"/>
      <c r="QAR544" s="144"/>
      <c r="QAS544" s="75"/>
      <c r="QAT544" s="66"/>
      <c r="QAU544" s="66"/>
      <c r="QAV544" s="79"/>
      <c r="QAW544" s="109"/>
      <c r="QAX544" s="479"/>
      <c r="QAY544" s="78"/>
      <c r="QAZ544" s="144"/>
      <c r="QBA544" s="75"/>
      <c r="QBB544" s="66"/>
      <c r="QBC544" s="66"/>
      <c r="QBD544" s="79"/>
      <c r="QBE544" s="109"/>
      <c r="QBF544" s="479"/>
      <c r="QBG544" s="78"/>
      <c r="QBH544" s="144"/>
      <c r="QBI544" s="75"/>
      <c r="QBJ544" s="66"/>
      <c r="QBK544" s="66"/>
      <c r="QBL544" s="79"/>
      <c r="QBM544" s="109"/>
      <c r="QBN544" s="479"/>
      <c r="QBO544" s="78"/>
      <c r="QBP544" s="144"/>
      <c r="QBQ544" s="75"/>
      <c r="QBR544" s="66"/>
      <c r="QBS544" s="66"/>
      <c r="QBT544" s="79"/>
      <c r="QBU544" s="109"/>
      <c r="QBV544" s="479"/>
      <c r="QBW544" s="78"/>
      <c r="QBX544" s="144"/>
      <c r="QBY544" s="75"/>
      <c r="QBZ544" s="66"/>
      <c r="QCA544" s="66"/>
      <c r="QCB544" s="79"/>
      <c r="QCC544" s="109"/>
      <c r="QCD544" s="479"/>
      <c r="QCE544" s="78"/>
      <c r="QCF544" s="144"/>
      <c r="QCG544" s="75"/>
      <c r="QCH544" s="66"/>
      <c r="QCI544" s="66"/>
      <c r="QCJ544" s="79"/>
      <c r="QCK544" s="109"/>
      <c r="QCL544" s="479"/>
      <c r="QCM544" s="78"/>
      <c r="QCN544" s="144"/>
      <c r="QCO544" s="75"/>
      <c r="QCP544" s="66"/>
      <c r="QCQ544" s="66"/>
      <c r="QCR544" s="79"/>
      <c r="QCS544" s="109"/>
      <c r="QCT544" s="479"/>
      <c r="QCU544" s="78"/>
      <c r="QCV544" s="144"/>
      <c r="QCW544" s="75"/>
      <c r="QCX544" s="66"/>
      <c r="QCY544" s="66"/>
      <c r="QCZ544" s="79"/>
      <c r="QDA544" s="109"/>
      <c r="QDB544" s="479"/>
      <c r="QDC544" s="78"/>
      <c r="QDD544" s="144"/>
      <c r="QDE544" s="75"/>
      <c r="QDF544" s="66"/>
      <c r="QDG544" s="66"/>
      <c r="QDH544" s="79"/>
      <c r="QDI544" s="109"/>
      <c r="QDJ544" s="479"/>
      <c r="QDK544" s="78"/>
      <c r="QDL544" s="144"/>
      <c r="QDM544" s="75"/>
      <c r="QDN544" s="66"/>
      <c r="QDO544" s="66"/>
      <c r="QDP544" s="79"/>
      <c r="QDQ544" s="109"/>
      <c r="QDR544" s="479"/>
      <c r="QDS544" s="78"/>
      <c r="QDT544" s="144"/>
      <c r="QDU544" s="75"/>
      <c r="QDV544" s="66"/>
      <c r="QDW544" s="66"/>
      <c r="QDX544" s="79"/>
      <c r="QDY544" s="109"/>
      <c r="QDZ544" s="479"/>
      <c r="QEA544" s="78"/>
      <c r="QEB544" s="144"/>
      <c r="QEC544" s="75"/>
      <c r="QED544" s="66"/>
      <c r="QEE544" s="66"/>
      <c r="QEF544" s="79"/>
      <c r="QEG544" s="109"/>
      <c r="QEH544" s="479"/>
      <c r="QEI544" s="78"/>
      <c r="QEJ544" s="144"/>
      <c r="QEK544" s="75"/>
      <c r="QEL544" s="66"/>
      <c r="QEM544" s="66"/>
      <c r="QEN544" s="79"/>
      <c r="QEO544" s="109"/>
      <c r="QEP544" s="479"/>
      <c r="QEQ544" s="78"/>
      <c r="QER544" s="144"/>
      <c r="QES544" s="75"/>
      <c r="QET544" s="66"/>
      <c r="QEU544" s="66"/>
      <c r="QEV544" s="79"/>
      <c r="QEW544" s="109"/>
      <c r="QEX544" s="479"/>
      <c r="QEY544" s="78"/>
      <c r="QEZ544" s="144"/>
      <c r="QFA544" s="75"/>
      <c r="QFB544" s="66"/>
      <c r="QFC544" s="66"/>
      <c r="QFD544" s="79"/>
      <c r="QFE544" s="109"/>
      <c r="QFF544" s="479"/>
      <c r="QFG544" s="78"/>
      <c r="QFH544" s="144"/>
      <c r="QFI544" s="75"/>
      <c r="QFJ544" s="66"/>
      <c r="QFK544" s="66"/>
      <c r="QFL544" s="79"/>
      <c r="QFM544" s="109"/>
      <c r="QFN544" s="479"/>
      <c r="QFO544" s="78"/>
      <c r="QFP544" s="144"/>
      <c r="QFQ544" s="75"/>
      <c r="QFR544" s="66"/>
      <c r="QFS544" s="66"/>
      <c r="QFT544" s="79"/>
      <c r="QFU544" s="109"/>
      <c r="QFV544" s="479"/>
      <c r="QFW544" s="78"/>
      <c r="QFX544" s="144"/>
      <c r="QFY544" s="75"/>
      <c r="QFZ544" s="66"/>
      <c r="QGA544" s="66"/>
      <c r="QGB544" s="79"/>
      <c r="QGC544" s="109"/>
      <c r="QGD544" s="479"/>
      <c r="QGE544" s="78"/>
      <c r="QGF544" s="144"/>
      <c r="QGG544" s="75"/>
      <c r="QGH544" s="66"/>
      <c r="QGI544" s="66"/>
      <c r="QGJ544" s="79"/>
      <c r="QGK544" s="109"/>
      <c r="QGL544" s="479"/>
      <c r="QGM544" s="78"/>
      <c r="QGN544" s="144"/>
      <c r="QGO544" s="75"/>
      <c r="QGP544" s="66"/>
      <c r="QGQ544" s="66"/>
      <c r="QGR544" s="79"/>
      <c r="QGS544" s="109"/>
      <c r="QGT544" s="479"/>
      <c r="QGU544" s="78"/>
      <c r="QGV544" s="144"/>
      <c r="QGW544" s="75"/>
      <c r="QGX544" s="66"/>
      <c r="QGY544" s="66"/>
      <c r="QGZ544" s="79"/>
      <c r="QHA544" s="109"/>
      <c r="QHB544" s="479"/>
      <c r="QHC544" s="78"/>
      <c r="QHD544" s="144"/>
      <c r="QHE544" s="75"/>
      <c r="QHF544" s="66"/>
      <c r="QHG544" s="66"/>
      <c r="QHH544" s="79"/>
      <c r="QHI544" s="109"/>
      <c r="QHJ544" s="479"/>
      <c r="QHK544" s="78"/>
      <c r="QHL544" s="144"/>
      <c r="QHM544" s="75"/>
      <c r="QHN544" s="66"/>
      <c r="QHO544" s="66"/>
      <c r="QHP544" s="79"/>
      <c r="QHQ544" s="109"/>
      <c r="QHR544" s="479"/>
      <c r="QHS544" s="78"/>
      <c r="QHT544" s="144"/>
      <c r="QHU544" s="75"/>
      <c r="QHV544" s="66"/>
      <c r="QHW544" s="66"/>
      <c r="QHX544" s="79"/>
      <c r="QHY544" s="109"/>
      <c r="QHZ544" s="479"/>
      <c r="QIA544" s="78"/>
      <c r="QIB544" s="144"/>
      <c r="QIC544" s="75"/>
      <c r="QID544" s="66"/>
      <c r="QIE544" s="66"/>
      <c r="QIF544" s="79"/>
      <c r="QIG544" s="109"/>
      <c r="QIH544" s="479"/>
      <c r="QII544" s="78"/>
      <c r="QIJ544" s="144"/>
      <c r="QIK544" s="75"/>
      <c r="QIL544" s="66"/>
      <c r="QIM544" s="66"/>
      <c r="QIN544" s="79"/>
      <c r="QIO544" s="109"/>
      <c r="QIP544" s="479"/>
      <c r="QIQ544" s="78"/>
      <c r="QIR544" s="144"/>
      <c r="QIS544" s="75"/>
      <c r="QIT544" s="66"/>
      <c r="QIU544" s="66"/>
      <c r="QIV544" s="79"/>
      <c r="QIW544" s="109"/>
      <c r="QIX544" s="479"/>
      <c r="QIY544" s="78"/>
      <c r="QIZ544" s="144"/>
      <c r="QJA544" s="75"/>
      <c r="QJB544" s="66"/>
      <c r="QJC544" s="66"/>
      <c r="QJD544" s="79"/>
      <c r="QJE544" s="109"/>
      <c r="QJF544" s="479"/>
      <c r="QJG544" s="78"/>
      <c r="QJH544" s="144"/>
      <c r="QJI544" s="75"/>
      <c r="QJJ544" s="66"/>
      <c r="QJK544" s="66"/>
      <c r="QJL544" s="79"/>
      <c r="QJM544" s="109"/>
      <c r="QJN544" s="479"/>
      <c r="QJO544" s="78"/>
      <c r="QJP544" s="144"/>
      <c r="QJQ544" s="75"/>
      <c r="QJR544" s="66"/>
      <c r="QJS544" s="66"/>
      <c r="QJT544" s="79"/>
      <c r="QJU544" s="109"/>
      <c r="QJV544" s="479"/>
      <c r="QJW544" s="78"/>
      <c r="QJX544" s="144"/>
      <c r="QJY544" s="75"/>
      <c r="QJZ544" s="66"/>
      <c r="QKA544" s="66"/>
      <c r="QKB544" s="79"/>
      <c r="QKC544" s="109"/>
      <c r="QKD544" s="479"/>
      <c r="QKE544" s="78"/>
      <c r="QKF544" s="144"/>
      <c r="QKG544" s="75"/>
      <c r="QKH544" s="66"/>
      <c r="QKI544" s="66"/>
      <c r="QKJ544" s="79"/>
      <c r="QKK544" s="109"/>
      <c r="QKL544" s="479"/>
      <c r="QKM544" s="78"/>
      <c r="QKN544" s="144"/>
      <c r="QKO544" s="75"/>
      <c r="QKP544" s="66"/>
      <c r="QKQ544" s="66"/>
      <c r="QKR544" s="79"/>
      <c r="QKS544" s="109"/>
      <c r="QKT544" s="479"/>
      <c r="QKU544" s="78"/>
      <c r="QKV544" s="144"/>
      <c r="QKW544" s="75"/>
      <c r="QKX544" s="66"/>
      <c r="QKY544" s="66"/>
      <c r="QKZ544" s="79"/>
      <c r="QLA544" s="109"/>
      <c r="QLB544" s="479"/>
      <c r="QLC544" s="78"/>
      <c r="QLD544" s="144"/>
      <c r="QLE544" s="75"/>
      <c r="QLF544" s="66"/>
      <c r="QLG544" s="66"/>
      <c r="QLH544" s="79"/>
      <c r="QLI544" s="109"/>
      <c r="QLJ544" s="479"/>
      <c r="QLK544" s="78"/>
      <c r="QLL544" s="144"/>
      <c r="QLM544" s="75"/>
      <c r="QLN544" s="66"/>
      <c r="QLO544" s="66"/>
      <c r="QLP544" s="79"/>
      <c r="QLQ544" s="109"/>
      <c r="QLR544" s="479"/>
      <c r="QLS544" s="78"/>
      <c r="QLT544" s="144"/>
      <c r="QLU544" s="75"/>
      <c r="QLV544" s="66"/>
      <c r="QLW544" s="66"/>
      <c r="QLX544" s="79"/>
      <c r="QLY544" s="109"/>
      <c r="QLZ544" s="479"/>
      <c r="QMA544" s="78"/>
      <c r="QMB544" s="144"/>
      <c r="QMC544" s="75"/>
      <c r="QMD544" s="66"/>
      <c r="QME544" s="66"/>
      <c r="QMF544" s="79"/>
      <c r="QMG544" s="109"/>
      <c r="QMH544" s="479"/>
      <c r="QMI544" s="78"/>
      <c r="QMJ544" s="144"/>
      <c r="QMK544" s="75"/>
      <c r="QML544" s="66"/>
      <c r="QMM544" s="66"/>
      <c r="QMN544" s="79"/>
      <c r="QMO544" s="109"/>
      <c r="QMP544" s="479"/>
      <c r="QMQ544" s="78"/>
      <c r="QMR544" s="144"/>
      <c r="QMS544" s="75"/>
      <c r="QMT544" s="66"/>
      <c r="QMU544" s="66"/>
      <c r="QMV544" s="79"/>
      <c r="QMW544" s="109"/>
      <c r="QMX544" s="479"/>
      <c r="QMY544" s="78"/>
      <c r="QMZ544" s="144"/>
      <c r="QNA544" s="75"/>
      <c r="QNB544" s="66"/>
      <c r="QNC544" s="66"/>
      <c r="QND544" s="79"/>
      <c r="QNE544" s="109"/>
      <c r="QNF544" s="479"/>
      <c r="QNG544" s="78"/>
      <c r="QNH544" s="144"/>
      <c r="QNI544" s="75"/>
      <c r="QNJ544" s="66"/>
      <c r="QNK544" s="66"/>
      <c r="QNL544" s="79"/>
      <c r="QNM544" s="109"/>
      <c r="QNN544" s="479"/>
      <c r="QNO544" s="78"/>
      <c r="QNP544" s="144"/>
      <c r="QNQ544" s="75"/>
      <c r="QNR544" s="66"/>
      <c r="QNS544" s="66"/>
      <c r="QNT544" s="79"/>
      <c r="QNU544" s="109"/>
      <c r="QNV544" s="479"/>
      <c r="QNW544" s="78"/>
      <c r="QNX544" s="144"/>
      <c r="QNY544" s="75"/>
      <c r="QNZ544" s="66"/>
      <c r="QOA544" s="66"/>
      <c r="QOB544" s="79"/>
      <c r="QOC544" s="109"/>
      <c r="QOD544" s="479"/>
      <c r="QOE544" s="78"/>
      <c r="QOF544" s="144"/>
      <c r="QOG544" s="75"/>
      <c r="QOH544" s="66"/>
      <c r="QOI544" s="66"/>
      <c r="QOJ544" s="79"/>
      <c r="QOK544" s="109"/>
      <c r="QOL544" s="479"/>
      <c r="QOM544" s="78"/>
      <c r="QON544" s="144"/>
      <c r="QOO544" s="75"/>
      <c r="QOP544" s="66"/>
      <c r="QOQ544" s="66"/>
      <c r="QOR544" s="79"/>
      <c r="QOS544" s="109"/>
      <c r="QOT544" s="479"/>
      <c r="QOU544" s="78"/>
      <c r="QOV544" s="144"/>
      <c r="QOW544" s="75"/>
      <c r="QOX544" s="66"/>
      <c r="QOY544" s="66"/>
      <c r="QOZ544" s="79"/>
      <c r="QPA544" s="109"/>
      <c r="QPB544" s="479"/>
      <c r="QPC544" s="78"/>
      <c r="QPD544" s="144"/>
      <c r="QPE544" s="75"/>
      <c r="QPF544" s="66"/>
      <c r="QPG544" s="66"/>
      <c r="QPH544" s="79"/>
      <c r="QPI544" s="109"/>
      <c r="QPJ544" s="479"/>
      <c r="QPK544" s="78"/>
      <c r="QPL544" s="144"/>
      <c r="QPM544" s="75"/>
      <c r="QPN544" s="66"/>
      <c r="QPO544" s="66"/>
      <c r="QPP544" s="79"/>
      <c r="QPQ544" s="109"/>
      <c r="QPR544" s="479"/>
      <c r="QPS544" s="78"/>
      <c r="QPT544" s="144"/>
      <c r="QPU544" s="75"/>
      <c r="QPV544" s="66"/>
      <c r="QPW544" s="66"/>
      <c r="QPX544" s="79"/>
      <c r="QPY544" s="109"/>
      <c r="QPZ544" s="479"/>
      <c r="QQA544" s="78"/>
      <c r="QQB544" s="144"/>
      <c r="QQC544" s="75"/>
      <c r="QQD544" s="66"/>
      <c r="QQE544" s="66"/>
      <c r="QQF544" s="79"/>
      <c r="QQG544" s="109"/>
      <c r="QQH544" s="479"/>
      <c r="QQI544" s="78"/>
      <c r="QQJ544" s="144"/>
      <c r="QQK544" s="75"/>
      <c r="QQL544" s="66"/>
      <c r="QQM544" s="66"/>
      <c r="QQN544" s="79"/>
      <c r="QQO544" s="109"/>
      <c r="QQP544" s="479"/>
      <c r="QQQ544" s="78"/>
      <c r="QQR544" s="144"/>
      <c r="QQS544" s="75"/>
      <c r="QQT544" s="66"/>
      <c r="QQU544" s="66"/>
      <c r="QQV544" s="79"/>
      <c r="QQW544" s="109"/>
      <c r="QQX544" s="479"/>
      <c r="QQY544" s="78"/>
      <c r="QQZ544" s="144"/>
      <c r="QRA544" s="75"/>
      <c r="QRB544" s="66"/>
      <c r="QRC544" s="66"/>
      <c r="QRD544" s="79"/>
      <c r="QRE544" s="109"/>
      <c r="QRF544" s="479"/>
      <c r="QRG544" s="78"/>
      <c r="QRH544" s="144"/>
      <c r="QRI544" s="75"/>
      <c r="QRJ544" s="66"/>
      <c r="QRK544" s="66"/>
      <c r="QRL544" s="79"/>
      <c r="QRM544" s="109"/>
      <c r="QRN544" s="479"/>
      <c r="QRO544" s="78"/>
      <c r="QRP544" s="144"/>
      <c r="QRQ544" s="75"/>
      <c r="QRR544" s="66"/>
      <c r="QRS544" s="66"/>
      <c r="QRT544" s="79"/>
      <c r="QRU544" s="109"/>
      <c r="QRV544" s="479"/>
      <c r="QRW544" s="78"/>
      <c r="QRX544" s="144"/>
      <c r="QRY544" s="75"/>
      <c r="QRZ544" s="66"/>
      <c r="QSA544" s="66"/>
      <c r="QSB544" s="79"/>
      <c r="QSC544" s="109"/>
      <c r="QSD544" s="479"/>
      <c r="QSE544" s="78"/>
      <c r="QSF544" s="144"/>
      <c r="QSG544" s="75"/>
      <c r="QSH544" s="66"/>
      <c r="QSI544" s="66"/>
      <c r="QSJ544" s="79"/>
      <c r="QSK544" s="109"/>
      <c r="QSL544" s="479"/>
      <c r="QSM544" s="78"/>
      <c r="QSN544" s="144"/>
      <c r="QSO544" s="75"/>
      <c r="QSP544" s="66"/>
      <c r="QSQ544" s="66"/>
      <c r="QSR544" s="79"/>
      <c r="QSS544" s="109"/>
      <c r="QST544" s="479"/>
      <c r="QSU544" s="78"/>
      <c r="QSV544" s="144"/>
      <c r="QSW544" s="75"/>
      <c r="QSX544" s="66"/>
      <c r="QSY544" s="66"/>
      <c r="QSZ544" s="79"/>
      <c r="QTA544" s="109"/>
      <c r="QTB544" s="479"/>
      <c r="QTC544" s="78"/>
      <c r="QTD544" s="144"/>
      <c r="QTE544" s="75"/>
      <c r="QTF544" s="66"/>
      <c r="QTG544" s="66"/>
      <c r="QTH544" s="79"/>
      <c r="QTI544" s="109"/>
      <c r="QTJ544" s="479"/>
      <c r="QTK544" s="78"/>
      <c r="QTL544" s="144"/>
      <c r="QTM544" s="75"/>
      <c r="QTN544" s="66"/>
      <c r="QTO544" s="66"/>
      <c r="QTP544" s="79"/>
      <c r="QTQ544" s="109"/>
      <c r="QTR544" s="479"/>
      <c r="QTS544" s="78"/>
      <c r="QTT544" s="144"/>
      <c r="QTU544" s="75"/>
      <c r="QTV544" s="66"/>
      <c r="QTW544" s="66"/>
      <c r="QTX544" s="79"/>
      <c r="QTY544" s="109"/>
      <c r="QTZ544" s="479"/>
      <c r="QUA544" s="78"/>
      <c r="QUB544" s="144"/>
      <c r="QUC544" s="75"/>
      <c r="QUD544" s="66"/>
      <c r="QUE544" s="66"/>
      <c r="QUF544" s="79"/>
      <c r="QUG544" s="109"/>
      <c r="QUH544" s="479"/>
      <c r="QUI544" s="78"/>
      <c r="QUJ544" s="144"/>
      <c r="QUK544" s="75"/>
      <c r="QUL544" s="66"/>
      <c r="QUM544" s="66"/>
      <c r="QUN544" s="79"/>
      <c r="QUO544" s="109"/>
      <c r="QUP544" s="479"/>
      <c r="QUQ544" s="78"/>
      <c r="QUR544" s="144"/>
      <c r="QUS544" s="75"/>
      <c r="QUT544" s="66"/>
      <c r="QUU544" s="66"/>
      <c r="QUV544" s="79"/>
      <c r="QUW544" s="109"/>
      <c r="QUX544" s="479"/>
      <c r="QUY544" s="78"/>
      <c r="QUZ544" s="144"/>
      <c r="QVA544" s="75"/>
      <c r="QVB544" s="66"/>
      <c r="QVC544" s="66"/>
      <c r="QVD544" s="79"/>
      <c r="QVE544" s="109"/>
      <c r="QVF544" s="479"/>
      <c r="QVG544" s="78"/>
      <c r="QVH544" s="144"/>
      <c r="QVI544" s="75"/>
      <c r="QVJ544" s="66"/>
      <c r="QVK544" s="66"/>
      <c r="QVL544" s="79"/>
      <c r="QVM544" s="109"/>
      <c r="QVN544" s="479"/>
      <c r="QVO544" s="78"/>
      <c r="QVP544" s="144"/>
      <c r="QVQ544" s="75"/>
      <c r="QVR544" s="66"/>
      <c r="QVS544" s="66"/>
      <c r="QVT544" s="79"/>
      <c r="QVU544" s="109"/>
      <c r="QVV544" s="479"/>
      <c r="QVW544" s="78"/>
      <c r="QVX544" s="144"/>
      <c r="QVY544" s="75"/>
      <c r="QVZ544" s="66"/>
      <c r="QWA544" s="66"/>
      <c r="QWB544" s="79"/>
      <c r="QWC544" s="109"/>
      <c r="QWD544" s="479"/>
      <c r="QWE544" s="78"/>
      <c r="QWF544" s="144"/>
      <c r="QWG544" s="75"/>
      <c r="QWH544" s="66"/>
      <c r="QWI544" s="66"/>
      <c r="QWJ544" s="79"/>
      <c r="QWK544" s="109"/>
      <c r="QWL544" s="479"/>
      <c r="QWM544" s="78"/>
      <c r="QWN544" s="144"/>
      <c r="QWO544" s="75"/>
      <c r="QWP544" s="66"/>
      <c r="QWQ544" s="66"/>
      <c r="QWR544" s="79"/>
      <c r="QWS544" s="109"/>
      <c r="QWT544" s="479"/>
      <c r="QWU544" s="78"/>
      <c r="QWV544" s="144"/>
      <c r="QWW544" s="75"/>
      <c r="QWX544" s="66"/>
      <c r="QWY544" s="66"/>
      <c r="QWZ544" s="79"/>
      <c r="QXA544" s="109"/>
      <c r="QXB544" s="479"/>
      <c r="QXC544" s="78"/>
      <c r="QXD544" s="144"/>
      <c r="QXE544" s="75"/>
      <c r="QXF544" s="66"/>
      <c r="QXG544" s="66"/>
      <c r="QXH544" s="79"/>
      <c r="QXI544" s="109"/>
      <c r="QXJ544" s="479"/>
      <c r="QXK544" s="78"/>
      <c r="QXL544" s="144"/>
      <c r="QXM544" s="75"/>
      <c r="QXN544" s="66"/>
      <c r="QXO544" s="66"/>
      <c r="QXP544" s="79"/>
      <c r="QXQ544" s="109"/>
      <c r="QXR544" s="479"/>
      <c r="QXS544" s="78"/>
      <c r="QXT544" s="144"/>
      <c r="QXU544" s="75"/>
      <c r="QXV544" s="66"/>
      <c r="QXW544" s="66"/>
      <c r="QXX544" s="79"/>
      <c r="QXY544" s="109"/>
      <c r="QXZ544" s="479"/>
      <c r="QYA544" s="78"/>
      <c r="QYB544" s="144"/>
      <c r="QYC544" s="75"/>
      <c r="QYD544" s="66"/>
      <c r="QYE544" s="66"/>
      <c r="QYF544" s="79"/>
      <c r="QYG544" s="109"/>
      <c r="QYH544" s="479"/>
      <c r="QYI544" s="78"/>
      <c r="QYJ544" s="144"/>
      <c r="QYK544" s="75"/>
      <c r="QYL544" s="66"/>
      <c r="QYM544" s="66"/>
      <c r="QYN544" s="79"/>
      <c r="QYO544" s="109"/>
      <c r="QYP544" s="479"/>
      <c r="QYQ544" s="78"/>
      <c r="QYR544" s="144"/>
      <c r="QYS544" s="75"/>
      <c r="QYT544" s="66"/>
      <c r="QYU544" s="66"/>
      <c r="QYV544" s="79"/>
      <c r="QYW544" s="109"/>
      <c r="QYX544" s="479"/>
      <c r="QYY544" s="78"/>
      <c r="QYZ544" s="144"/>
      <c r="QZA544" s="75"/>
      <c r="QZB544" s="66"/>
      <c r="QZC544" s="66"/>
      <c r="QZD544" s="79"/>
      <c r="QZE544" s="109"/>
      <c r="QZF544" s="479"/>
      <c r="QZG544" s="78"/>
      <c r="QZH544" s="144"/>
      <c r="QZI544" s="75"/>
      <c r="QZJ544" s="66"/>
      <c r="QZK544" s="66"/>
      <c r="QZL544" s="79"/>
      <c r="QZM544" s="109"/>
      <c r="QZN544" s="479"/>
      <c r="QZO544" s="78"/>
      <c r="QZP544" s="144"/>
      <c r="QZQ544" s="75"/>
      <c r="QZR544" s="66"/>
      <c r="QZS544" s="66"/>
      <c r="QZT544" s="79"/>
      <c r="QZU544" s="109"/>
      <c r="QZV544" s="479"/>
      <c r="QZW544" s="78"/>
      <c r="QZX544" s="144"/>
      <c r="QZY544" s="75"/>
      <c r="QZZ544" s="66"/>
      <c r="RAA544" s="66"/>
      <c r="RAB544" s="79"/>
      <c r="RAC544" s="109"/>
      <c r="RAD544" s="479"/>
      <c r="RAE544" s="78"/>
      <c r="RAF544" s="144"/>
      <c r="RAG544" s="75"/>
      <c r="RAH544" s="66"/>
      <c r="RAI544" s="66"/>
      <c r="RAJ544" s="79"/>
      <c r="RAK544" s="109"/>
      <c r="RAL544" s="479"/>
      <c r="RAM544" s="78"/>
      <c r="RAN544" s="144"/>
      <c r="RAO544" s="75"/>
      <c r="RAP544" s="66"/>
      <c r="RAQ544" s="66"/>
      <c r="RAR544" s="79"/>
      <c r="RAS544" s="109"/>
      <c r="RAT544" s="479"/>
      <c r="RAU544" s="78"/>
      <c r="RAV544" s="144"/>
      <c r="RAW544" s="75"/>
      <c r="RAX544" s="66"/>
      <c r="RAY544" s="66"/>
      <c r="RAZ544" s="79"/>
      <c r="RBA544" s="109"/>
      <c r="RBB544" s="479"/>
      <c r="RBC544" s="78"/>
      <c r="RBD544" s="144"/>
      <c r="RBE544" s="75"/>
      <c r="RBF544" s="66"/>
      <c r="RBG544" s="66"/>
      <c r="RBH544" s="79"/>
      <c r="RBI544" s="109"/>
      <c r="RBJ544" s="479"/>
      <c r="RBK544" s="78"/>
      <c r="RBL544" s="144"/>
      <c r="RBM544" s="75"/>
      <c r="RBN544" s="66"/>
      <c r="RBO544" s="66"/>
      <c r="RBP544" s="79"/>
      <c r="RBQ544" s="109"/>
      <c r="RBR544" s="479"/>
      <c r="RBS544" s="78"/>
      <c r="RBT544" s="144"/>
      <c r="RBU544" s="75"/>
      <c r="RBV544" s="66"/>
      <c r="RBW544" s="66"/>
      <c r="RBX544" s="79"/>
      <c r="RBY544" s="109"/>
      <c r="RBZ544" s="479"/>
      <c r="RCA544" s="78"/>
      <c r="RCB544" s="144"/>
      <c r="RCC544" s="75"/>
      <c r="RCD544" s="66"/>
      <c r="RCE544" s="66"/>
      <c r="RCF544" s="79"/>
      <c r="RCG544" s="109"/>
      <c r="RCH544" s="479"/>
      <c r="RCI544" s="78"/>
      <c r="RCJ544" s="144"/>
      <c r="RCK544" s="75"/>
      <c r="RCL544" s="66"/>
      <c r="RCM544" s="66"/>
      <c r="RCN544" s="79"/>
      <c r="RCO544" s="109"/>
      <c r="RCP544" s="479"/>
      <c r="RCQ544" s="78"/>
      <c r="RCR544" s="144"/>
      <c r="RCS544" s="75"/>
      <c r="RCT544" s="66"/>
      <c r="RCU544" s="66"/>
      <c r="RCV544" s="79"/>
      <c r="RCW544" s="109"/>
      <c r="RCX544" s="479"/>
      <c r="RCY544" s="78"/>
      <c r="RCZ544" s="144"/>
      <c r="RDA544" s="75"/>
      <c r="RDB544" s="66"/>
      <c r="RDC544" s="66"/>
      <c r="RDD544" s="79"/>
      <c r="RDE544" s="109"/>
      <c r="RDF544" s="479"/>
      <c r="RDG544" s="78"/>
      <c r="RDH544" s="144"/>
      <c r="RDI544" s="75"/>
      <c r="RDJ544" s="66"/>
      <c r="RDK544" s="66"/>
      <c r="RDL544" s="79"/>
      <c r="RDM544" s="109"/>
      <c r="RDN544" s="479"/>
      <c r="RDO544" s="78"/>
      <c r="RDP544" s="144"/>
      <c r="RDQ544" s="75"/>
      <c r="RDR544" s="66"/>
      <c r="RDS544" s="66"/>
      <c r="RDT544" s="79"/>
      <c r="RDU544" s="109"/>
      <c r="RDV544" s="479"/>
      <c r="RDW544" s="78"/>
      <c r="RDX544" s="144"/>
      <c r="RDY544" s="75"/>
      <c r="RDZ544" s="66"/>
      <c r="REA544" s="66"/>
      <c r="REB544" s="79"/>
      <c r="REC544" s="109"/>
      <c r="RED544" s="479"/>
      <c r="REE544" s="78"/>
      <c r="REF544" s="144"/>
      <c r="REG544" s="75"/>
      <c r="REH544" s="66"/>
      <c r="REI544" s="66"/>
      <c r="REJ544" s="79"/>
      <c r="REK544" s="109"/>
      <c r="REL544" s="479"/>
      <c r="REM544" s="78"/>
      <c r="REN544" s="144"/>
      <c r="REO544" s="75"/>
      <c r="REP544" s="66"/>
      <c r="REQ544" s="66"/>
      <c r="RER544" s="79"/>
      <c r="RES544" s="109"/>
      <c r="RET544" s="479"/>
      <c r="REU544" s="78"/>
      <c r="REV544" s="144"/>
      <c r="REW544" s="75"/>
      <c r="REX544" s="66"/>
      <c r="REY544" s="66"/>
      <c r="REZ544" s="79"/>
      <c r="RFA544" s="109"/>
      <c r="RFB544" s="479"/>
      <c r="RFC544" s="78"/>
      <c r="RFD544" s="144"/>
      <c r="RFE544" s="75"/>
      <c r="RFF544" s="66"/>
      <c r="RFG544" s="66"/>
      <c r="RFH544" s="79"/>
      <c r="RFI544" s="109"/>
      <c r="RFJ544" s="479"/>
      <c r="RFK544" s="78"/>
      <c r="RFL544" s="144"/>
      <c r="RFM544" s="75"/>
      <c r="RFN544" s="66"/>
      <c r="RFO544" s="66"/>
      <c r="RFP544" s="79"/>
      <c r="RFQ544" s="109"/>
      <c r="RFR544" s="479"/>
      <c r="RFS544" s="78"/>
      <c r="RFT544" s="144"/>
      <c r="RFU544" s="75"/>
      <c r="RFV544" s="66"/>
      <c r="RFW544" s="66"/>
      <c r="RFX544" s="79"/>
      <c r="RFY544" s="109"/>
      <c r="RFZ544" s="479"/>
      <c r="RGA544" s="78"/>
      <c r="RGB544" s="144"/>
      <c r="RGC544" s="75"/>
      <c r="RGD544" s="66"/>
      <c r="RGE544" s="66"/>
      <c r="RGF544" s="79"/>
      <c r="RGG544" s="109"/>
      <c r="RGH544" s="479"/>
      <c r="RGI544" s="78"/>
      <c r="RGJ544" s="144"/>
      <c r="RGK544" s="75"/>
      <c r="RGL544" s="66"/>
      <c r="RGM544" s="66"/>
      <c r="RGN544" s="79"/>
      <c r="RGO544" s="109"/>
      <c r="RGP544" s="479"/>
      <c r="RGQ544" s="78"/>
      <c r="RGR544" s="144"/>
      <c r="RGS544" s="75"/>
      <c r="RGT544" s="66"/>
      <c r="RGU544" s="66"/>
      <c r="RGV544" s="79"/>
      <c r="RGW544" s="109"/>
      <c r="RGX544" s="479"/>
      <c r="RGY544" s="78"/>
      <c r="RGZ544" s="144"/>
      <c r="RHA544" s="75"/>
      <c r="RHB544" s="66"/>
      <c r="RHC544" s="66"/>
      <c r="RHD544" s="79"/>
      <c r="RHE544" s="109"/>
      <c r="RHF544" s="479"/>
      <c r="RHG544" s="78"/>
      <c r="RHH544" s="144"/>
      <c r="RHI544" s="75"/>
      <c r="RHJ544" s="66"/>
      <c r="RHK544" s="66"/>
      <c r="RHL544" s="79"/>
      <c r="RHM544" s="109"/>
      <c r="RHN544" s="479"/>
      <c r="RHO544" s="78"/>
      <c r="RHP544" s="144"/>
      <c r="RHQ544" s="75"/>
      <c r="RHR544" s="66"/>
      <c r="RHS544" s="66"/>
      <c r="RHT544" s="79"/>
      <c r="RHU544" s="109"/>
      <c r="RHV544" s="479"/>
      <c r="RHW544" s="78"/>
      <c r="RHX544" s="144"/>
      <c r="RHY544" s="75"/>
      <c r="RHZ544" s="66"/>
      <c r="RIA544" s="66"/>
      <c r="RIB544" s="79"/>
      <c r="RIC544" s="109"/>
      <c r="RID544" s="479"/>
      <c r="RIE544" s="78"/>
      <c r="RIF544" s="144"/>
      <c r="RIG544" s="75"/>
      <c r="RIH544" s="66"/>
      <c r="RII544" s="66"/>
      <c r="RIJ544" s="79"/>
      <c r="RIK544" s="109"/>
      <c r="RIL544" s="479"/>
      <c r="RIM544" s="78"/>
      <c r="RIN544" s="144"/>
      <c r="RIO544" s="75"/>
      <c r="RIP544" s="66"/>
      <c r="RIQ544" s="66"/>
      <c r="RIR544" s="79"/>
      <c r="RIS544" s="109"/>
      <c r="RIT544" s="479"/>
      <c r="RIU544" s="78"/>
      <c r="RIV544" s="144"/>
      <c r="RIW544" s="75"/>
      <c r="RIX544" s="66"/>
      <c r="RIY544" s="66"/>
      <c r="RIZ544" s="79"/>
      <c r="RJA544" s="109"/>
      <c r="RJB544" s="479"/>
      <c r="RJC544" s="78"/>
      <c r="RJD544" s="144"/>
      <c r="RJE544" s="75"/>
      <c r="RJF544" s="66"/>
      <c r="RJG544" s="66"/>
      <c r="RJH544" s="79"/>
      <c r="RJI544" s="109"/>
      <c r="RJJ544" s="479"/>
      <c r="RJK544" s="78"/>
      <c r="RJL544" s="144"/>
      <c r="RJM544" s="75"/>
      <c r="RJN544" s="66"/>
      <c r="RJO544" s="66"/>
      <c r="RJP544" s="79"/>
      <c r="RJQ544" s="109"/>
      <c r="RJR544" s="479"/>
      <c r="RJS544" s="78"/>
      <c r="RJT544" s="144"/>
      <c r="RJU544" s="75"/>
      <c r="RJV544" s="66"/>
      <c r="RJW544" s="66"/>
      <c r="RJX544" s="79"/>
      <c r="RJY544" s="109"/>
      <c r="RJZ544" s="479"/>
      <c r="RKA544" s="78"/>
      <c r="RKB544" s="144"/>
      <c r="RKC544" s="75"/>
      <c r="RKD544" s="66"/>
      <c r="RKE544" s="66"/>
      <c r="RKF544" s="79"/>
      <c r="RKG544" s="109"/>
      <c r="RKH544" s="479"/>
      <c r="RKI544" s="78"/>
      <c r="RKJ544" s="144"/>
      <c r="RKK544" s="75"/>
      <c r="RKL544" s="66"/>
      <c r="RKM544" s="66"/>
      <c r="RKN544" s="79"/>
      <c r="RKO544" s="109"/>
      <c r="RKP544" s="479"/>
      <c r="RKQ544" s="78"/>
      <c r="RKR544" s="144"/>
      <c r="RKS544" s="75"/>
      <c r="RKT544" s="66"/>
      <c r="RKU544" s="66"/>
      <c r="RKV544" s="79"/>
      <c r="RKW544" s="109"/>
      <c r="RKX544" s="479"/>
      <c r="RKY544" s="78"/>
      <c r="RKZ544" s="144"/>
      <c r="RLA544" s="75"/>
      <c r="RLB544" s="66"/>
      <c r="RLC544" s="66"/>
      <c r="RLD544" s="79"/>
      <c r="RLE544" s="109"/>
      <c r="RLF544" s="479"/>
      <c r="RLG544" s="78"/>
      <c r="RLH544" s="144"/>
      <c r="RLI544" s="75"/>
      <c r="RLJ544" s="66"/>
      <c r="RLK544" s="66"/>
      <c r="RLL544" s="79"/>
      <c r="RLM544" s="109"/>
      <c r="RLN544" s="479"/>
      <c r="RLO544" s="78"/>
      <c r="RLP544" s="144"/>
      <c r="RLQ544" s="75"/>
      <c r="RLR544" s="66"/>
      <c r="RLS544" s="66"/>
      <c r="RLT544" s="79"/>
      <c r="RLU544" s="109"/>
      <c r="RLV544" s="479"/>
      <c r="RLW544" s="78"/>
      <c r="RLX544" s="144"/>
      <c r="RLY544" s="75"/>
      <c r="RLZ544" s="66"/>
      <c r="RMA544" s="66"/>
      <c r="RMB544" s="79"/>
      <c r="RMC544" s="109"/>
      <c r="RMD544" s="479"/>
      <c r="RME544" s="78"/>
      <c r="RMF544" s="144"/>
      <c r="RMG544" s="75"/>
      <c r="RMH544" s="66"/>
      <c r="RMI544" s="66"/>
      <c r="RMJ544" s="79"/>
      <c r="RMK544" s="109"/>
      <c r="RML544" s="479"/>
      <c r="RMM544" s="78"/>
      <c r="RMN544" s="144"/>
      <c r="RMO544" s="75"/>
      <c r="RMP544" s="66"/>
      <c r="RMQ544" s="66"/>
      <c r="RMR544" s="79"/>
      <c r="RMS544" s="109"/>
      <c r="RMT544" s="479"/>
      <c r="RMU544" s="78"/>
      <c r="RMV544" s="144"/>
      <c r="RMW544" s="75"/>
      <c r="RMX544" s="66"/>
      <c r="RMY544" s="66"/>
      <c r="RMZ544" s="79"/>
      <c r="RNA544" s="109"/>
      <c r="RNB544" s="479"/>
      <c r="RNC544" s="78"/>
      <c r="RND544" s="144"/>
      <c r="RNE544" s="75"/>
      <c r="RNF544" s="66"/>
      <c r="RNG544" s="66"/>
      <c r="RNH544" s="79"/>
      <c r="RNI544" s="109"/>
      <c r="RNJ544" s="479"/>
      <c r="RNK544" s="78"/>
      <c r="RNL544" s="144"/>
      <c r="RNM544" s="75"/>
      <c r="RNN544" s="66"/>
      <c r="RNO544" s="66"/>
      <c r="RNP544" s="79"/>
      <c r="RNQ544" s="109"/>
      <c r="RNR544" s="479"/>
      <c r="RNS544" s="78"/>
      <c r="RNT544" s="144"/>
      <c r="RNU544" s="75"/>
      <c r="RNV544" s="66"/>
      <c r="RNW544" s="66"/>
      <c r="RNX544" s="79"/>
      <c r="RNY544" s="109"/>
      <c r="RNZ544" s="479"/>
      <c r="ROA544" s="78"/>
      <c r="ROB544" s="144"/>
      <c r="ROC544" s="75"/>
      <c r="ROD544" s="66"/>
      <c r="ROE544" s="66"/>
      <c r="ROF544" s="79"/>
      <c r="ROG544" s="109"/>
      <c r="ROH544" s="479"/>
      <c r="ROI544" s="78"/>
      <c r="ROJ544" s="144"/>
      <c r="ROK544" s="75"/>
      <c r="ROL544" s="66"/>
      <c r="ROM544" s="66"/>
      <c r="RON544" s="79"/>
      <c r="ROO544" s="109"/>
      <c r="ROP544" s="479"/>
      <c r="ROQ544" s="78"/>
      <c r="ROR544" s="144"/>
      <c r="ROS544" s="75"/>
      <c r="ROT544" s="66"/>
      <c r="ROU544" s="66"/>
      <c r="ROV544" s="79"/>
      <c r="ROW544" s="109"/>
      <c r="ROX544" s="479"/>
      <c r="ROY544" s="78"/>
      <c r="ROZ544" s="144"/>
      <c r="RPA544" s="75"/>
      <c r="RPB544" s="66"/>
      <c r="RPC544" s="66"/>
      <c r="RPD544" s="79"/>
      <c r="RPE544" s="109"/>
      <c r="RPF544" s="479"/>
      <c r="RPG544" s="78"/>
      <c r="RPH544" s="144"/>
      <c r="RPI544" s="75"/>
      <c r="RPJ544" s="66"/>
      <c r="RPK544" s="66"/>
      <c r="RPL544" s="79"/>
      <c r="RPM544" s="109"/>
      <c r="RPN544" s="479"/>
      <c r="RPO544" s="78"/>
      <c r="RPP544" s="144"/>
      <c r="RPQ544" s="75"/>
      <c r="RPR544" s="66"/>
      <c r="RPS544" s="66"/>
      <c r="RPT544" s="79"/>
      <c r="RPU544" s="109"/>
      <c r="RPV544" s="479"/>
      <c r="RPW544" s="78"/>
      <c r="RPX544" s="144"/>
      <c r="RPY544" s="75"/>
      <c r="RPZ544" s="66"/>
      <c r="RQA544" s="66"/>
      <c r="RQB544" s="79"/>
      <c r="RQC544" s="109"/>
      <c r="RQD544" s="479"/>
      <c r="RQE544" s="78"/>
      <c r="RQF544" s="144"/>
      <c r="RQG544" s="75"/>
      <c r="RQH544" s="66"/>
      <c r="RQI544" s="66"/>
      <c r="RQJ544" s="79"/>
      <c r="RQK544" s="109"/>
      <c r="RQL544" s="479"/>
      <c r="RQM544" s="78"/>
      <c r="RQN544" s="144"/>
      <c r="RQO544" s="75"/>
      <c r="RQP544" s="66"/>
      <c r="RQQ544" s="66"/>
      <c r="RQR544" s="79"/>
      <c r="RQS544" s="109"/>
      <c r="RQT544" s="479"/>
      <c r="RQU544" s="78"/>
      <c r="RQV544" s="144"/>
      <c r="RQW544" s="75"/>
      <c r="RQX544" s="66"/>
      <c r="RQY544" s="66"/>
      <c r="RQZ544" s="79"/>
      <c r="RRA544" s="109"/>
      <c r="RRB544" s="479"/>
      <c r="RRC544" s="78"/>
      <c r="RRD544" s="144"/>
      <c r="RRE544" s="75"/>
      <c r="RRF544" s="66"/>
      <c r="RRG544" s="66"/>
      <c r="RRH544" s="79"/>
      <c r="RRI544" s="109"/>
      <c r="RRJ544" s="479"/>
      <c r="RRK544" s="78"/>
      <c r="RRL544" s="144"/>
      <c r="RRM544" s="75"/>
      <c r="RRN544" s="66"/>
      <c r="RRO544" s="66"/>
      <c r="RRP544" s="79"/>
      <c r="RRQ544" s="109"/>
      <c r="RRR544" s="479"/>
      <c r="RRS544" s="78"/>
      <c r="RRT544" s="144"/>
      <c r="RRU544" s="75"/>
      <c r="RRV544" s="66"/>
      <c r="RRW544" s="66"/>
      <c r="RRX544" s="79"/>
      <c r="RRY544" s="109"/>
      <c r="RRZ544" s="479"/>
      <c r="RSA544" s="78"/>
      <c r="RSB544" s="144"/>
      <c r="RSC544" s="75"/>
      <c r="RSD544" s="66"/>
      <c r="RSE544" s="66"/>
      <c r="RSF544" s="79"/>
      <c r="RSG544" s="109"/>
      <c r="RSH544" s="479"/>
      <c r="RSI544" s="78"/>
      <c r="RSJ544" s="144"/>
      <c r="RSK544" s="75"/>
      <c r="RSL544" s="66"/>
      <c r="RSM544" s="66"/>
      <c r="RSN544" s="79"/>
      <c r="RSO544" s="109"/>
      <c r="RSP544" s="479"/>
      <c r="RSQ544" s="78"/>
      <c r="RSR544" s="144"/>
      <c r="RSS544" s="75"/>
      <c r="RST544" s="66"/>
      <c r="RSU544" s="66"/>
      <c r="RSV544" s="79"/>
      <c r="RSW544" s="109"/>
      <c r="RSX544" s="479"/>
      <c r="RSY544" s="78"/>
      <c r="RSZ544" s="144"/>
      <c r="RTA544" s="75"/>
      <c r="RTB544" s="66"/>
      <c r="RTC544" s="66"/>
      <c r="RTD544" s="79"/>
      <c r="RTE544" s="109"/>
      <c r="RTF544" s="479"/>
      <c r="RTG544" s="78"/>
      <c r="RTH544" s="144"/>
      <c r="RTI544" s="75"/>
      <c r="RTJ544" s="66"/>
      <c r="RTK544" s="66"/>
      <c r="RTL544" s="79"/>
      <c r="RTM544" s="109"/>
      <c r="RTN544" s="479"/>
      <c r="RTO544" s="78"/>
      <c r="RTP544" s="144"/>
      <c r="RTQ544" s="75"/>
      <c r="RTR544" s="66"/>
      <c r="RTS544" s="66"/>
      <c r="RTT544" s="79"/>
      <c r="RTU544" s="109"/>
      <c r="RTV544" s="479"/>
      <c r="RTW544" s="78"/>
      <c r="RTX544" s="144"/>
      <c r="RTY544" s="75"/>
      <c r="RTZ544" s="66"/>
      <c r="RUA544" s="66"/>
      <c r="RUB544" s="79"/>
      <c r="RUC544" s="109"/>
      <c r="RUD544" s="479"/>
      <c r="RUE544" s="78"/>
      <c r="RUF544" s="144"/>
      <c r="RUG544" s="75"/>
      <c r="RUH544" s="66"/>
      <c r="RUI544" s="66"/>
      <c r="RUJ544" s="79"/>
      <c r="RUK544" s="109"/>
      <c r="RUL544" s="479"/>
      <c r="RUM544" s="78"/>
      <c r="RUN544" s="144"/>
      <c r="RUO544" s="75"/>
      <c r="RUP544" s="66"/>
      <c r="RUQ544" s="66"/>
      <c r="RUR544" s="79"/>
      <c r="RUS544" s="109"/>
      <c r="RUT544" s="479"/>
      <c r="RUU544" s="78"/>
      <c r="RUV544" s="144"/>
      <c r="RUW544" s="75"/>
      <c r="RUX544" s="66"/>
      <c r="RUY544" s="66"/>
      <c r="RUZ544" s="79"/>
      <c r="RVA544" s="109"/>
      <c r="RVB544" s="479"/>
      <c r="RVC544" s="78"/>
      <c r="RVD544" s="144"/>
      <c r="RVE544" s="75"/>
      <c r="RVF544" s="66"/>
      <c r="RVG544" s="66"/>
      <c r="RVH544" s="79"/>
      <c r="RVI544" s="109"/>
      <c r="RVJ544" s="479"/>
      <c r="RVK544" s="78"/>
      <c r="RVL544" s="144"/>
      <c r="RVM544" s="75"/>
      <c r="RVN544" s="66"/>
      <c r="RVO544" s="66"/>
      <c r="RVP544" s="79"/>
      <c r="RVQ544" s="109"/>
      <c r="RVR544" s="479"/>
      <c r="RVS544" s="78"/>
      <c r="RVT544" s="144"/>
      <c r="RVU544" s="75"/>
      <c r="RVV544" s="66"/>
      <c r="RVW544" s="66"/>
      <c r="RVX544" s="79"/>
      <c r="RVY544" s="109"/>
      <c r="RVZ544" s="479"/>
      <c r="RWA544" s="78"/>
      <c r="RWB544" s="144"/>
      <c r="RWC544" s="75"/>
      <c r="RWD544" s="66"/>
      <c r="RWE544" s="66"/>
      <c r="RWF544" s="79"/>
      <c r="RWG544" s="109"/>
      <c r="RWH544" s="479"/>
      <c r="RWI544" s="78"/>
      <c r="RWJ544" s="144"/>
      <c r="RWK544" s="75"/>
      <c r="RWL544" s="66"/>
      <c r="RWM544" s="66"/>
      <c r="RWN544" s="79"/>
      <c r="RWO544" s="109"/>
      <c r="RWP544" s="479"/>
      <c r="RWQ544" s="78"/>
      <c r="RWR544" s="144"/>
      <c r="RWS544" s="75"/>
      <c r="RWT544" s="66"/>
      <c r="RWU544" s="66"/>
      <c r="RWV544" s="79"/>
      <c r="RWW544" s="109"/>
      <c r="RWX544" s="479"/>
      <c r="RWY544" s="78"/>
      <c r="RWZ544" s="144"/>
      <c r="RXA544" s="75"/>
      <c r="RXB544" s="66"/>
      <c r="RXC544" s="66"/>
      <c r="RXD544" s="79"/>
      <c r="RXE544" s="109"/>
      <c r="RXF544" s="479"/>
      <c r="RXG544" s="78"/>
      <c r="RXH544" s="144"/>
      <c r="RXI544" s="75"/>
      <c r="RXJ544" s="66"/>
      <c r="RXK544" s="66"/>
      <c r="RXL544" s="79"/>
      <c r="RXM544" s="109"/>
      <c r="RXN544" s="479"/>
      <c r="RXO544" s="78"/>
      <c r="RXP544" s="144"/>
      <c r="RXQ544" s="75"/>
      <c r="RXR544" s="66"/>
      <c r="RXS544" s="66"/>
      <c r="RXT544" s="79"/>
      <c r="RXU544" s="109"/>
      <c r="RXV544" s="479"/>
      <c r="RXW544" s="78"/>
      <c r="RXX544" s="144"/>
      <c r="RXY544" s="75"/>
      <c r="RXZ544" s="66"/>
      <c r="RYA544" s="66"/>
      <c r="RYB544" s="79"/>
      <c r="RYC544" s="109"/>
      <c r="RYD544" s="479"/>
      <c r="RYE544" s="78"/>
      <c r="RYF544" s="144"/>
      <c r="RYG544" s="75"/>
      <c r="RYH544" s="66"/>
      <c r="RYI544" s="66"/>
      <c r="RYJ544" s="79"/>
      <c r="RYK544" s="109"/>
      <c r="RYL544" s="479"/>
      <c r="RYM544" s="78"/>
      <c r="RYN544" s="144"/>
      <c r="RYO544" s="75"/>
      <c r="RYP544" s="66"/>
      <c r="RYQ544" s="66"/>
      <c r="RYR544" s="79"/>
      <c r="RYS544" s="109"/>
      <c r="RYT544" s="479"/>
      <c r="RYU544" s="78"/>
      <c r="RYV544" s="144"/>
      <c r="RYW544" s="75"/>
      <c r="RYX544" s="66"/>
      <c r="RYY544" s="66"/>
      <c r="RYZ544" s="79"/>
      <c r="RZA544" s="109"/>
      <c r="RZB544" s="479"/>
      <c r="RZC544" s="78"/>
      <c r="RZD544" s="144"/>
      <c r="RZE544" s="75"/>
      <c r="RZF544" s="66"/>
      <c r="RZG544" s="66"/>
      <c r="RZH544" s="79"/>
      <c r="RZI544" s="109"/>
      <c r="RZJ544" s="479"/>
      <c r="RZK544" s="78"/>
      <c r="RZL544" s="144"/>
      <c r="RZM544" s="75"/>
      <c r="RZN544" s="66"/>
      <c r="RZO544" s="66"/>
      <c r="RZP544" s="79"/>
      <c r="RZQ544" s="109"/>
      <c r="RZR544" s="479"/>
      <c r="RZS544" s="78"/>
      <c r="RZT544" s="144"/>
      <c r="RZU544" s="75"/>
      <c r="RZV544" s="66"/>
      <c r="RZW544" s="66"/>
      <c r="RZX544" s="79"/>
      <c r="RZY544" s="109"/>
      <c r="RZZ544" s="479"/>
      <c r="SAA544" s="78"/>
      <c r="SAB544" s="144"/>
      <c r="SAC544" s="75"/>
      <c r="SAD544" s="66"/>
      <c r="SAE544" s="66"/>
      <c r="SAF544" s="79"/>
      <c r="SAG544" s="109"/>
      <c r="SAH544" s="479"/>
      <c r="SAI544" s="78"/>
      <c r="SAJ544" s="144"/>
      <c r="SAK544" s="75"/>
      <c r="SAL544" s="66"/>
      <c r="SAM544" s="66"/>
      <c r="SAN544" s="79"/>
      <c r="SAO544" s="109"/>
      <c r="SAP544" s="479"/>
      <c r="SAQ544" s="78"/>
      <c r="SAR544" s="144"/>
      <c r="SAS544" s="75"/>
      <c r="SAT544" s="66"/>
      <c r="SAU544" s="66"/>
      <c r="SAV544" s="79"/>
      <c r="SAW544" s="109"/>
      <c r="SAX544" s="479"/>
      <c r="SAY544" s="78"/>
      <c r="SAZ544" s="144"/>
      <c r="SBA544" s="75"/>
      <c r="SBB544" s="66"/>
      <c r="SBC544" s="66"/>
      <c r="SBD544" s="79"/>
      <c r="SBE544" s="109"/>
      <c r="SBF544" s="479"/>
      <c r="SBG544" s="78"/>
      <c r="SBH544" s="144"/>
      <c r="SBI544" s="75"/>
      <c r="SBJ544" s="66"/>
      <c r="SBK544" s="66"/>
      <c r="SBL544" s="79"/>
      <c r="SBM544" s="109"/>
      <c r="SBN544" s="479"/>
      <c r="SBO544" s="78"/>
      <c r="SBP544" s="144"/>
      <c r="SBQ544" s="75"/>
      <c r="SBR544" s="66"/>
      <c r="SBS544" s="66"/>
      <c r="SBT544" s="79"/>
      <c r="SBU544" s="109"/>
      <c r="SBV544" s="479"/>
      <c r="SBW544" s="78"/>
      <c r="SBX544" s="144"/>
      <c r="SBY544" s="75"/>
      <c r="SBZ544" s="66"/>
      <c r="SCA544" s="66"/>
      <c r="SCB544" s="79"/>
      <c r="SCC544" s="109"/>
      <c r="SCD544" s="479"/>
      <c r="SCE544" s="78"/>
      <c r="SCF544" s="144"/>
      <c r="SCG544" s="75"/>
      <c r="SCH544" s="66"/>
      <c r="SCI544" s="66"/>
      <c r="SCJ544" s="79"/>
      <c r="SCK544" s="109"/>
      <c r="SCL544" s="479"/>
      <c r="SCM544" s="78"/>
      <c r="SCN544" s="144"/>
      <c r="SCO544" s="75"/>
      <c r="SCP544" s="66"/>
      <c r="SCQ544" s="66"/>
      <c r="SCR544" s="79"/>
      <c r="SCS544" s="109"/>
      <c r="SCT544" s="479"/>
      <c r="SCU544" s="78"/>
      <c r="SCV544" s="144"/>
      <c r="SCW544" s="75"/>
      <c r="SCX544" s="66"/>
      <c r="SCY544" s="66"/>
      <c r="SCZ544" s="79"/>
      <c r="SDA544" s="109"/>
      <c r="SDB544" s="479"/>
      <c r="SDC544" s="78"/>
      <c r="SDD544" s="144"/>
      <c r="SDE544" s="75"/>
      <c r="SDF544" s="66"/>
      <c r="SDG544" s="66"/>
      <c r="SDH544" s="79"/>
      <c r="SDI544" s="109"/>
      <c r="SDJ544" s="479"/>
      <c r="SDK544" s="78"/>
      <c r="SDL544" s="144"/>
      <c r="SDM544" s="75"/>
      <c r="SDN544" s="66"/>
      <c r="SDO544" s="66"/>
      <c r="SDP544" s="79"/>
      <c r="SDQ544" s="109"/>
      <c r="SDR544" s="479"/>
      <c r="SDS544" s="78"/>
      <c r="SDT544" s="144"/>
      <c r="SDU544" s="75"/>
      <c r="SDV544" s="66"/>
      <c r="SDW544" s="66"/>
      <c r="SDX544" s="79"/>
      <c r="SDY544" s="109"/>
      <c r="SDZ544" s="479"/>
      <c r="SEA544" s="78"/>
      <c r="SEB544" s="144"/>
      <c r="SEC544" s="75"/>
      <c r="SED544" s="66"/>
      <c r="SEE544" s="66"/>
      <c r="SEF544" s="79"/>
      <c r="SEG544" s="109"/>
      <c r="SEH544" s="479"/>
      <c r="SEI544" s="78"/>
      <c r="SEJ544" s="144"/>
      <c r="SEK544" s="75"/>
      <c r="SEL544" s="66"/>
      <c r="SEM544" s="66"/>
      <c r="SEN544" s="79"/>
      <c r="SEO544" s="109"/>
      <c r="SEP544" s="479"/>
      <c r="SEQ544" s="78"/>
      <c r="SER544" s="144"/>
      <c r="SES544" s="75"/>
      <c r="SET544" s="66"/>
      <c r="SEU544" s="66"/>
      <c r="SEV544" s="79"/>
      <c r="SEW544" s="109"/>
      <c r="SEX544" s="479"/>
      <c r="SEY544" s="78"/>
      <c r="SEZ544" s="144"/>
      <c r="SFA544" s="75"/>
      <c r="SFB544" s="66"/>
      <c r="SFC544" s="66"/>
      <c r="SFD544" s="79"/>
      <c r="SFE544" s="109"/>
      <c r="SFF544" s="479"/>
      <c r="SFG544" s="78"/>
      <c r="SFH544" s="144"/>
      <c r="SFI544" s="75"/>
      <c r="SFJ544" s="66"/>
      <c r="SFK544" s="66"/>
      <c r="SFL544" s="79"/>
      <c r="SFM544" s="109"/>
      <c r="SFN544" s="479"/>
      <c r="SFO544" s="78"/>
      <c r="SFP544" s="144"/>
      <c r="SFQ544" s="75"/>
      <c r="SFR544" s="66"/>
      <c r="SFS544" s="66"/>
      <c r="SFT544" s="79"/>
      <c r="SFU544" s="109"/>
      <c r="SFV544" s="479"/>
      <c r="SFW544" s="78"/>
      <c r="SFX544" s="144"/>
      <c r="SFY544" s="75"/>
      <c r="SFZ544" s="66"/>
      <c r="SGA544" s="66"/>
      <c r="SGB544" s="79"/>
      <c r="SGC544" s="109"/>
      <c r="SGD544" s="479"/>
      <c r="SGE544" s="78"/>
      <c r="SGF544" s="144"/>
      <c r="SGG544" s="75"/>
      <c r="SGH544" s="66"/>
      <c r="SGI544" s="66"/>
      <c r="SGJ544" s="79"/>
      <c r="SGK544" s="109"/>
      <c r="SGL544" s="479"/>
      <c r="SGM544" s="78"/>
      <c r="SGN544" s="144"/>
      <c r="SGO544" s="75"/>
      <c r="SGP544" s="66"/>
      <c r="SGQ544" s="66"/>
      <c r="SGR544" s="79"/>
      <c r="SGS544" s="109"/>
      <c r="SGT544" s="479"/>
      <c r="SGU544" s="78"/>
      <c r="SGV544" s="144"/>
      <c r="SGW544" s="75"/>
      <c r="SGX544" s="66"/>
      <c r="SGY544" s="66"/>
      <c r="SGZ544" s="79"/>
      <c r="SHA544" s="109"/>
      <c r="SHB544" s="479"/>
      <c r="SHC544" s="78"/>
      <c r="SHD544" s="144"/>
      <c r="SHE544" s="75"/>
      <c r="SHF544" s="66"/>
      <c r="SHG544" s="66"/>
      <c r="SHH544" s="79"/>
      <c r="SHI544" s="109"/>
      <c r="SHJ544" s="479"/>
      <c r="SHK544" s="78"/>
      <c r="SHL544" s="144"/>
      <c r="SHM544" s="75"/>
      <c r="SHN544" s="66"/>
      <c r="SHO544" s="66"/>
      <c r="SHP544" s="79"/>
      <c r="SHQ544" s="109"/>
      <c r="SHR544" s="479"/>
      <c r="SHS544" s="78"/>
      <c r="SHT544" s="144"/>
      <c r="SHU544" s="75"/>
      <c r="SHV544" s="66"/>
      <c r="SHW544" s="66"/>
      <c r="SHX544" s="79"/>
      <c r="SHY544" s="109"/>
      <c r="SHZ544" s="479"/>
      <c r="SIA544" s="78"/>
      <c r="SIB544" s="144"/>
      <c r="SIC544" s="75"/>
      <c r="SID544" s="66"/>
      <c r="SIE544" s="66"/>
      <c r="SIF544" s="79"/>
      <c r="SIG544" s="109"/>
      <c r="SIH544" s="479"/>
      <c r="SII544" s="78"/>
      <c r="SIJ544" s="144"/>
      <c r="SIK544" s="75"/>
      <c r="SIL544" s="66"/>
      <c r="SIM544" s="66"/>
      <c r="SIN544" s="79"/>
      <c r="SIO544" s="109"/>
      <c r="SIP544" s="479"/>
      <c r="SIQ544" s="78"/>
      <c r="SIR544" s="144"/>
      <c r="SIS544" s="75"/>
      <c r="SIT544" s="66"/>
      <c r="SIU544" s="66"/>
      <c r="SIV544" s="79"/>
      <c r="SIW544" s="109"/>
      <c r="SIX544" s="479"/>
      <c r="SIY544" s="78"/>
      <c r="SIZ544" s="144"/>
      <c r="SJA544" s="75"/>
      <c r="SJB544" s="66"/>
      <c r="SJC544" s="66"/>
      <c r="SJD544" s="79"/>
      <c r="SJE544" s="109"/>
      <c r="SJF544" s="479"/>
      <c r="SJG544" s="78"/>
      <c r="SJH544" s="144"/>
      <c r="SJI544" s="75"/>
      <c r="SJJ544" s="66"/>
      <c r="SJK544" s="66"/>
      <c r="SJL544" s="79"/>
      <c r="SJM544" s="109"/>
      <c r="SJN544" s="479"/>
      <c r="SJO544" s="78"/>
      <c r="SJP544" s="144"/>
      <c r="SJQ544" s="75"/>
      <c r="SJR544" s="66"/>
      <c r="SJS544" s="66"/>
      <c r="SJT544" s="79"/>
      <c r="SJU544" s="109"/>
      <c r="SJV544" s="479"/>
      <c r="SJW544" s="78"/>
      <c r="SJX544" s="144"/>
      <c r="SJY544" s="75"/>
      <c r="SJZ544" s="66"/>
      <c r="SKA544" s="66"/>
      <c r="SKB544" s="79"/>
      <c r="SKC544" s="109"/>
      <c r="SKD544" s="479"/>
      <c r="SKE544" s="78"/>
      <c r="SKF544" s="144"/>
      <c r="SKG544" s="75"/>
      <c r="SKH544" s="66"/>
      <c r="SKI544" s="66"/>
      <c r="SKJ544" s="79"/>
      <c r="SKK544" s="109"/>
      <c r="SKL544" s="479"/>
      <c r="SKM544" s="78"/>
      <c r="SKN544" s="144"/>
      <c r="SKO544" s="75"/>
      <c r="SKP544" s="66"/>
      <c r="SKQ544" s="66"/>
      <c r="SKR544" s="79"/>
      <c r="SKS544" s="109"/>
      <c r="SKT544" s="479"/>
      <c r="SKU544" s="78"/>
      <c r="SKV544" s="144"/>
      <c r="SKW544" s="75"/>
      <c r="SKX544" s="66"/>
      <c r="SKY544" s="66"/>
      <c r="SKZ544" s="79"/>
      <c r="SLA544" s="109"/>
      <c r="SLB544" s="479"/>
      <c r="SLC544" s="78"/>
      <c r="SLD544" s="144"/>
      <c r="SLE544" s="75"/>
      <c r="SLF544" s="66"/>
      <c r="SLG544" s="66"/>
      <c r="SLH544" s="79"/>
      <c r="SLI544" s="109"/>
      <c r="SLJ544" s="479"/>
      <c r="SLK544" s="78"/>
      <c r="SLL544" s="144"/>
      <c r="SLM544" s="75"/>
      <c r="SLN544" s="66"/>
      <c r="SLO544" s="66"/>
      <c r="SLP544" s="79"/>
      <c r="SLQ544" s="109"/>
      <c r="SLR544" s="479"/>
      <c r="SLS544" s="78"/>
      <c r="SLT544" s="144"/>
      <c r="SLU544" s="75"/>
      <c r="SLV544" s="66"/>
      <c r="SLW544" s="66"/>
      <c r="SLX544" s="79"/>
      <c r="SLY544" s="109"/>
      <c r="SLZ544" s="479"/>
      <c r="SMA544" s="78"/>
      <c r="SMB544" s="144"/>
      <c r="SMC544" s="75"/>
      <c r="SMD544" s="66"/>
      <c r="SME544" s="66"/>
      <c r="SMF544" s="79"/>
      <c r="SMG544" s="109"/>
      <c r="SMH544" s="479"/>
      <c r="SMI544" s="78"/>
      <c r="SMJ544" s="144"/>
      <c r="SMK544" s="75"/>
      <c r="SML544" s="66"/>
      <c r="SMM544" s="66"/>
      <c r="SMN544" s="79"/>
      <c r="SMO544" s="109"/>
      <c r="SMP544" s="479"/>
      <c r="SMQ544" s="78"/>
      <c r="SMR544" s="144"/>
      <c r="SMS544" s="75"/>
      <c r="SMT544" s="66"/>
      <c r="SMU544" s="66"/>
      <c r="SMV544" s="79"/>
      <c r="SMW544" s="109"/>
      <c r="SMX544" s="479"/>
      <c r="SMY544" s="78"/>
      <c r="SMZ544" s="144"/>
      <c r="SNA544" s="75"/>
      <c r="SNB544" s="66"/>
      <c r="SNC544" s="66"/>
      <c r="SND544" s="79"/>
      <c r="SNE544" s="109"/>
      <c r="SNF544" s="479"/>
      <c r="SNG544" s="78"/>
      <c r="SNH544" s="144"/>
      <c r="SNI544" s="75"/>
      <c r="SNJ544" s="66"/>
      <c r="SNK544" s="66"/>
      <c r="SNL544" s="79"/>
      <c r="SNM544" s="109"/>
      <c r="SNN544" s="479"/>
      <c r="SNO544" s="78"/>
      <c r="SNP544" s="144"/>
      <c r="SNQ544" s="75"/>
      <c r="SNR544" s="66"/>
      <c r="SNS544" s="66"/>
      <c r="SNT544" s="79"/>
      <c r="SNU544" s="109"/>
      <c r="SNV544" s="479"/>
      <c r="SNW544" s="78"/>
      <c r="SNX544" s="144"/>
      <c r="SNY544" s="75"/>
      <c r="SNZ544" s="66"/>
      <c r="SOA544" s="66"/>
      <c r="SOB544" s="79"/>
      <c r="SOC544" s="109"/>
      <c r="SOD544" s="479"/>
      <c r="SOE544" s="78"/>
      <c r="SOF544" s="144"/>
      <c r="SOG544" s="75"/>
      <c r="SOH544" s="66"/>
      <c r="SOI544" s="66"/>
      <c r="SOJ544" s="79"/>
      <c r="SOK544" s="109"/>
      <c r="SOL544" s="479"/>
      <c r="SOM544" s="78"/>
      <c r="SON544" s="144"/>
      <c r="SOO544" s="75"/>
      <c r="SOP544" s="66"/>
      <c r="SOQ544" s="66"/>
      <c r="SOR544" s="79"/>
      <c r="SOS544" s="109"/>
      <c r="SOT544" s="479"/>
      <c r="SOU544" s="78"/>
      <c r="SOV544" s="144"/>
      <c r="SOW544" s="75"/>
      <c r="SOX544" s="66"/>
      <c r="SOY544" s="66"/>
      <c r="SOZ544" s="79"/>
      <c r="SPA544" s="109"/>
      <c r="SPB544" s="479"/>
      <c r="SPC544" s="78"/>
      <c r="SPD544" s="144"/>
      <c r="SPE544" s="75"/>
      <c r="SPF544" s="66"/>
      <c r="SPG544" s="66"/>
      <c r="SPH544" s="79"/>
      <c r="SPI544" s="109"/>
      <c r="SPJ544" s="479"/>
      <c r="SPK544" s="78"/>
      <c r="SPL544" s="144"/>
      <c r="SPM544" s="75"/>
      <c r="SPN544" s="66"/>
      <c r="SPO544" s="66"/>
      <c r="SPP544" s="79"/>
      <c r="SPQ544" s="109"/>
      <c r="SPR544" s="479"/>
      <c r="SPS544" s="78"/>
      <c r="SPT544" s="144"/>
      <c r="SPU544" s="75"/>
      <c r="SPV544" s="66"/>
      <c r="SPW544" s="66"/>
      <c r="SPX544" s="79"/>
      <c r="SPY544" s="109"/>
      <c r="SPZ544" s="479"/>
      <c r="SQA544" s="78"/>
      <c r="SQB544" s="144"/>
      <c r="SQC544" s="75"/>
      <c r="SQD544" s="66"/>
      <c r="SQE544" s="66"/>
      <c r="SQF544" s="79"/>
      <c r="SQG544" s="109"/>
      <c r="SQH544" s="479"/>
      <c r="SQI544" s="78"/>
      <c r="SQJ544" s="144"/>
      <c r="SQK544" s="75"/>
      <c r="SQL544" s="66"/>
      <c r="SQM544" s="66"/>
      <c r="SQN544" s="79"/>
      <c r="SQO544" s="109"/>
      <c r="SQP544" s="479"/>
      <c r="SQQ544" s="78"/>
      <c r="SQR544" s="144"/>
      <c r="SQS544" s="75"/>
      <c r="SQT544" s="66"/>
      <c r="SQU544" s="66"/>
      <c r="SQV544" s="79"/>
      <c r="SQW544" s="109"/>
      <c r="SQX544" s="479"/>
      <c r="SQY544" s="78"/>
      <c r="SQZ544" s="144"/>
      <c r="SRA544" s="75"/>
      <c r="SRB544" s="66"/>
      <c r="SRC544" s="66"/>
      <c r="SRD544" s="79"/>
      <c r="SRE544" s="109"/>
      <c r="SRF544" s="479"/>
      <c r="SRG544" s="78"/>
      <c r="SRH544" s="144"/>
      <c r="SRI544" s="75"/>
      <c r="SRJ544" s="66"/>
      <c r="SRK544" s="66"/>
      <c r="SRL544" s="79"/>
      <c r="SRM544" s="109"/>
      <c r="SRN544" s="479"/>
      <c r="SRO544" s="78"/>
      <c r="SRP544" s="144"/>
      <c r="SRQ544" s="75"/>
      <c r="SRR544" s="66"/>
      <c r="SRS544" s="66"/>
      <c r="SRT544" s="79"/>
      <c r="SRU544" s="109"/>
      <c r="SRV544" s="479"/>
      <c r="SRW544" s="78"/>
      <c r="SRX544" s="144"/>
      <c r="SRY544" s="75"/>
      <c r="SRZ544" s="66"/>
      <c r="SSA544" s="66"/>
      <c r="SSB544" s="79"/>
      <c r="SSC544" s="109"/>
      <c r="SSD544" s="479"/>
      <c r="SSE544" s="78"/>
      <c r="SSF544" s="144"/>
      <c r="SSG544" s="75"/>
      <c r="SSH544" s="66"/>
      <c r="SSI544" s="66"/>
      <c r="SSJ544" s="79"/>
      <c r="SSK544" s="109"/>
      <c r="SSL544" s="479"/>
      <c r="SSM544" s="78"/>
      <c r="SSN544" s="144"/>
      <c r="SSO544" s="75"/>
      <c r="SSP544" s="66"/>
      <c r="SSQ544" s="66"/>
      <c r="SSR544" s="79"/>
      <c r="SSS544" s="109"/>
      <c r="SST544" s="479"/>
      <c r="SSU544" s="78"/>
      <c r="SSV544" s="144"/>
      <c r="SSW544" s="75"/>
      <c r="SSX544" s="66"/>
      <c r="SSY544" s="66"/>
      <c r="SSZ544" s="79"/>
      <c r="STA544" s="109"/>
      <c r="STB544" s="479"/>
      <c r="STC544" s="78"/>
      <c r="STD544" s="144"/>
      <c r="STE544" s="75"/>
      <c r="STF544" s="66"/>
      <c r="STG544" s="66"/>
      <c r="STH544" s="79"/>
      <c r="STI544" s="109"/>
      <c r="STJ544" s="479"/>
      <c r="STK544" s="78"/>
      <c r="STL544" s="144"/>
      <c r="STM544" s="75"/>
      <c r="STN544" s="66"/>
      <c r="STO544" s="66"/>
      <c r="STP544" s="79"/>
      <c r="STQ544" s="109"/>
      <c r="STR544" s="479"/>
      <c r="STS544" s="78"/>
      <c r="STT544" s="144"/>
      <c r="STU544" s="75"/>
      <c r="STV544" s="66"/>
      <c r="STW544" s="66"/>
      <c r="STX544" s="79"/>
      <c r="STY544" s="109"/>
      <c r="STZ544" s="479"/>
      <c r="SUA544" s="78"/>
      <c r="SUB544" s="144"/>
      <c r="SUC544" s="75"/>
      <c r="SUD544" s="66"/>
      <c r="SUE544" s="66"/>
      <c r="SUF544" s="79"/>
      <c r="SUG544" s="109"/>
      <c r="SUH544" s="479"/>
      <c r="SUI544" s="78"/>
      <c r="SUJ544" s="144"/>
      <c r="SUK544" s="75"/>
      <c r="SUL544" s="66"/>
      <c r="SUM544" s="66"/>
      <c r="SUN544" s="79"/>
      <c r="SUO544" s="109"/>
      <c r="SUP544" s="479"/>
      <c r="SUQ544" s="78"/>
      <c r="SUR544" s="144"/>
      <c r="SUS544" s="75"/>
      <c r="SUT544" s="66"/>
      <c r="SUU544" s="66"/>
      <c r="SUV544" s="79"/>
      <c r="SUW544" s="109"/>
      <c r="SUX544" s="479"/>
      <c r="SUY544" s="78"/>
      <c r="SUZ544" s="144"/>
      <c r="SVA544" s="75"/>
      <c r="SVB544" s="66"/>
      <c r="SVC544" s="66"/>
      <c r="SVD544" s="79"/>
      <c r="SVE544" s="109"/>
      <c r="SVF544" s="479"/>
      <c r="SVG544" s="78"/>
      <c r="SVH544" s="144"/>
      <c r="SVI544" s="75"/>
      <c r="SVJ544" s="66"/>
      <c r="SVK544" s="66"/>
      <c r="SVL544" s="79"/>
      <c r="SVM544" s="109"/>
      <c r="SVN544" s="479"/>
      <c r="SVO544" s="78"/>
      <c r="SVP544" s="144"/>
      <c r="SVQ544" s="75"/>
      <c r="SVR544" s="66"/>
      <c r="SVS544" s="66"/>
      <c r="SVT544" s="79"/>
      <c r="SVU544" s="109"/>
      <c r="SVV544" s="479"/>
      <c r="SVW544" s="78"/>
      <c r="SVX544" s="144"/>
      <c r="SVY544" s="75"/>
      <c r="SVZ544" s="66"/>
      <c r="SWA544" s="66"/>
      <c r="SWB544" s="79"/>
      <c r="SWC544" s="109"/>
      <c r="SWD544" s="479"/>
      <c r="SWE544" s="78"/>
      <c r="SWF544" s="144"/>
      <c r="SWG544" s="75"/>
      <c r="SWH544" s="66"/>
      <c r="SWI544" s="66"/>
      <c r="SWJ544" s="79"/>
      <c r="SWK544" s="109"/>
      <c r="SWL544" s="479"/>
      <c r="SWM544" s="78"/>
      <c r="SWN544" s="144"/>
      <c r="SWO544" s="75"/>
      <c r="SWP544" s="66"/>
      <c r="SWQ544" s="66"/>
      <c r="SWR544" s="79"/>
      <c r="SWS544" s="109"/>
      <c r="SWT544" s="479"/>
      <c r="SWU544" s="78"/>
      <c r="SWV544" s="144"/>
      <c r="SWW544" s="75"/>
      <c r="SWX544" s="66"/>
      <c r="SWY544" s="66"/>
      <c r="SWZ544" s="79"/>
      <c r="SXA544" s="109"/>
      <c r="SXB544" s="479"/>
      <c r="SXC544" s="78"/>
      <c r="SXD544" s="144"/>
      <c r="SXE544" s="75"/>
      <c r="SXF544" s="66"/>
      <c r="SXG544" s="66"/>
      <c r="SXH544" s="79"/>
      <c r="SXI544" s="109"/>
      <c r="SXJ544" s="479"/>
      <c r="SXK544" s="78"/>
      <c r="SXL544" s="144"/>
      <c r="SXM544" s="75"/>
      <c r="SXN544" s="66"/>
      <c r="SXO544" s="66"/>
      <c r="SXP544" s="79"/>
      <c r="SXQ544" s="109"/>
      <c r="SXR544" s="479"/>
      <c r="SXS544" s="78"/>
      <c r="SXT544" s="144"/>
      <c r="SXU544" s="75"/>
      <c r="SXV544" s="66"/>
      <c r="SXW544" s="66"/>
      <c r="SXX544" s="79"/>
      <c r="SXY544" s="109"/>
      <c r="SXZ544" s="479"/>
      <c r="SYA544" s="78"/>
      <c r="SYB544" s="144"/>
      <c r="SYC544" s="75"/>
      <c r="SYD544" s="66"/>
      <c r="SYE544" s="66"/>
      <c r="SYF544" s="79"/>
      <c r="SYG544" s="109"/>
      <c r="SYH544" s="479"/>
      <c r="SYI544" s="78"/>
      <c r="SYJ544" s="144"/>
      <c r="SYK544" s="75"/>
      <c r="SYL544" s="66"/>
      <c r="SYM544" s="66"/>
      <c r="SYN544" s="79"/>
      <c r="SYO544" s="109"/>
      <c r="SYP544" s="479"/>
      <c r="SYQ544" s="78"/>
      <c r="SYR544" s="144"/>
      <c r="SYS544" s="75"/>
      <c r="SYT544" s="66"/>
      <c r="SYU544" s="66"/>
      <c r="SYV544" s="79"/>
      <c r="SYW544" s="109"/>
      <c r="SYX544" s="479"/>
      <c r="SYY544" s="78"/>
      <c r="SYZ544" s="144"/>
      <c r="SZA544" s="75"/>
      <c r="SZB544" s="66"/>
      <c r="SZC544" s="66"/>
      <c r="SZD544" s="79"/>
      <c r="SZE544" s="109"/>
      <c r="SZF544" s="479"/>
      <c r="SZG544" s="78"/>
      <c r="SZH544" s="144"/>
      <c r="SZI544" s="75"/>
      <c r="SZJ544" s="66"/>
      <c r="SZK544" s="66"/>
      <c r="SZL544" s="79"/>
      <c r="SZM544" s="109"/>
      <c r="SZN544" s="479"/>
      <c r="SZO544" s="78"/>
      <c r="SZP544" s="144"/>
      <c r="SZQ544" s="75"/>
      <c r="SZR544" s="66"/>
      <c r="SZS544" s="66"/>
      <c r="SZT544" s="79"/>
      <c r="SZU544" s="109"/>
      <c r="SZV544" s="479"/>
      <c r="SZW544" s="78"/>
      <c r="SZX544" s="144"/>
      <c r="SZY544" s="75"/>
      <c r="SZZ544" s="66"/>
      <c r="TAA544" s="66"/>
      <c r="TAB544" s="79"/>
      <c r="TAC544" s="109"/>
      <c r="TAD544" s="479"/>
      <c r="TAE544" s="78"/>
      <c r="TAF544" s="144"/>
      <c r="TAG544" s="75"/>
      <c r="TAH544" s="66"/>
      <c r="TAI544" s="66"/>
      <c r="TAJ544" s="79"/>
      <c r="TAK544" s="109"/>
      <c r="TAL544" s="479"/>
      <c r="TAM544" s="78"/>
      <c r="TAN544" s="144"/>
      <c r="TAO544" s="75"/>
      <c r="TAP544" s="66"/>
      <c r="TAQ544" s="66"/>
      <c r="TAR544" s="79"/>
      <c r="TAS544" s="109"/>
      <c r="TAT544" s="479"/>
      <c r="TAU544" s="78"/>
      <c r="TAV544" s="144"/>
      <c r="TAW544" s="75"/>
      <c r="TAX544" s="66"/>
      <c r="TAY544" s="66"/>
      <c r="TAZ544" s="79"/>
      <c r="TBA544" s="109"/>
      <c r="TBB544" s="479"/>
      <c r="TBC544" s="78"/>
      <c r="TBD544" s="144"/>
      <c r="TBE544" s="75"/>
      <c r="TBF544" s="66"/>
      <c r="TBG544" s="66"/>
      <c r="TBH544" s="79"/>
      <c r="TBI544" s="109"/>
      <c r="TBJ544" s="479"/>
      <c r="TBK544" s="78"/>
      <c r="TBL544" s="144"/>
      <c r="TBM544" s="75"/>
      <c r="TBN544" s="66"/>
      <c r="TBO544" s="66"/>
      <c r="TBP544" s="79"/>
      <c r="TBQ544" s="109"/>
      <c r="TBR544" s="479"/>
      <c r="TBS544" s="78"/>
      <c r="TBT544" s="144"/>
      <c r="TBU544" s="75"/>
      <c r="TBV544" s="66"/>
      <c r="TBW544" s="66"/>
      <c r="TBX544" s="79"/>
      <c r="TBY544" s="109"/>
      <c r="TBZ544" s="479"/>
      <c r="TCA544" s="78"/>
      <c r="TCB544" s="144"/>
      <c r="TCC544" s="75"/>
      <c r="TCD544" s="66"/>
      <c r="TCE544" s="66"/>
      <c r="TCF544" s="79"/>
      <c r="TCG544" s="109"/>
      <c r="TCH544" s="479"/>
      <c r="TCI544" s="78"/>
      <c r="TCJ544" s="144"/>
      <c r="TCK544" s="75"/>
      <c r="TCL544" s="66"/>
      <c r="TCM544" s="66"/>
      <c r="TCN544" s="79"/>
      <c r="TCO544" s="109"/>
      <c r="TCP544" s="479"/>
      <c r="TCQ544" s="78"/>
      <c r="TCR544" s="144"/>
      <c r="TCS544" s="75"/>
      <c r="TCT544" s="66"/>
      <c r="TCU544" s="66"/>
      <c r="TCV544" s="79"/>
      <c r="TCW544" s="109"/>
      <c r="TCX544" s="479"/>
      <c r="TCY544" s="78"/>
      <c r="TCZ544" s="144"/>
      <c r="TDA544" s="75"/>
      <c r="TDB544" s="66"/>
      <c r="TDC544" s="66"/>
      <c r="TDD544" s="79"/>
      <c r="TDE544" s="109"/>
      <c r="TDF544" s="479"/>
      <c r="TDG544" s="78"/>
      <c r="TDH544" s="144"/>
      <c r="TDI544" s="75"/>
      <c r="TDJ544" s="66"/>
      <c r="TDK544" s="66"/>
      <c r="TDL544" s="79"/>
      <c r="TDM544" s="109"/>
      <c r="TDN544" s="479"/>
      <c r="TDO544" s="78"/>
      <c r="TDP544" s="144"/>
      <c r="TDQ544" s="75"/>
      <c r="TDR544" s="66"/>
      <c r="TDS544" s="66"/>
      <c r="TDT544" s="79"/>
      <c r="TDU544" s="109"/>
      <c r="TDV544" s="479"/>
      <c r="TDW544" s="78"/>
      <c r="TDX544" s="144"/>
      <c r="TDY544" s="75"/>
      <c r="TDZ544" s="66"/>
      <c r="TEA544" s="66"/>
      <c r="TEB544" s="79"/>
      <c r="TEC544" s="109"/>
      <c r="TED544" s="479"/>
      <c r="TEE544" s="78"/>
      <c r="TEF544" s="144"/>
      <c r="TEG544" s="75"/>
      <c r="TEH544" s="66"/>
      <c r="TEI544" s="66"/>
      <c r="TEJ544" s="79"/>
      <c r="TEK544" s="109"/>
      <c r="TEL544" s="479"/>
      <c r="TEM544" s="78"/>
      <c r="TEN544" s="144"/>
      <c r="TEO544" s="75"/>
      <c r="TEP544" s="66"/>
      <c r="TEQ544" s="66"/>
      <c r="TER544" s="79"/>
      <c r="TES544" s="109"/>
      <c r="TET544" s="479"/>
      <c r="TEU544" s="78"/>
      <c r="TEV544" s="144"/>
      <c r="TEW544" s="75"/>
      <c r="TEX544" s="66"/>
      <c r="TEY544" s="66"/>
      <c r="TEZ544" s="79"/>
      <c r="TFA544" s="109"/>
      <c r="TFB544" s="479"/>
      <c r="TFC544" s="78"/>
      <c r="TFD544" s="144"/>
      <c r="TFE544" s="75"/>
      <c r="TFF544" s="66"/>
      <c r="TFG544" s="66"/>
      <c r="TFH544" s="79"/>
      <c r="TFI544" s="109"/>
      <c r="TFJ544" s="479"/>
      <c r="TFK544" s="78"/>
      <c r="TFL544" s="144"/>
      <c r="TFM544" s="75"/>
      <c r="TFN544" s="66"/>
      <c r="TFO544" s="66"/>
      <c r="TFP544" s="79"/>
      <c r="TFQ544" s="109"/>
      <c r="TFR544" s="479"/>
      <c r="TFS544" s="78"/>
      <c r="TFT544" s="144"/>
      <c r="TFU544" s="75"/>
      <c r="TFV544" s="66"/>
      <c r="TFW544" s="66"/>
      <c r="TFX544" s="79"/>
      <c r="TFY544" s="109"/>
      <c r="TFZ544" s="479"/>
      <c r="TGA544" s="78"/>
      <c r="TGB544" s="144"/>
      <c r="TGC544" s="75"/>
      <c r="TGD544" s="66"/>
      <c r="TGE544" s="66"/>
      <c r="TGF544" s="79"/>
      <c r="TGG544" s="109"/>
      <c r="TGH544" s="479"/>
      <c r="TGI544" s="78"/>
      <c r="TGJ544" s="144"/>
      <c r="TGK544" s="75"/>
      <c r="TGL544" s="66"/>
      <c r="TGM544" s="66"/>
      <c r="TGN544" s="79"/>
      <c r="TGO544" s="109"/>
      <c r="TGP544" s="479"/>
      <c r="TGQ544" s="78"/>
      <c r="TGR544" s="144"/>
      <c r="TGS544" s="75"/>
      <c r="TGT544" s="66"/>
      <c r="TGU544" s="66"/>
      <c r="TGV544" s="79"/>
      <c r="TGW544" s="109"/>
      <c r="TGX544" s="479"/>
      <c r="TGY544" s="78"/>
      <c r="TGZ544" s="144"/>
      <c r="THA544" s="75"/>
      <c r="THB544" s="66"/>
      <c r="THC544" s="66"/>
      <c r="THD544" s="79"/>
      <c r="THE544" s="109"/>
      <c r="THF544" s="479"/>
      <c r="THG544" s="78"/>
      <c r="THH544" s="144"/>
      <c r="THI544" s="75"/>
      <c r="THJ544" s="66"/>
      <c r="THK544" s="66"/>
      <c r="THL544" s="79"/>
      <c r="THM544" s="109"/>
      <c r="THN544" s="479"/>
      <c r="THO544" s="78"/>
      <c r="THP544" s="144"/>
      <c r="THQ544" s="75"/>
      <c r="THR544" s="66"/>
      <c r="THS544" s="66"/>
      <c r="THT544" s="79"/>
      <c r="THU544" s="109"/>
      <c r="THV544" s="479"/>
      <c r="THW544" s="78"/>
      <c r="THX544" s="144"/>
      <c r="THY544" s="75"/>
      <c r="THZ544" s="66"/>
      <c r="TIA544" s="66"/>
      <c r="TIB544" s="79"/>
      <c r="TIC544" s="109"/>
      <c r="TID544" s="479"/>
      <c r="TIE544" s="78"/>
      <c r="TIF544" s="144"/>
      <c r="TIG544" s="75"/>
      <c r="TIH544" s="66"/>
      <c r="TII544" s="66"/>
      <c r="TIJ544" s="79"/>
      <c r="TIK544" s="109"/>
      <c r="TIL544" s="479"/>
      <c r="TIM544" s="78"/>
      <c r="TIN544" s="144"/>
      <c r="TIO544" s="75"/>
      <c r="TIP544" s="66"/>
      <c r="TIQ544" s="66"/>
      <c r="TIR544" s="79"/>
      <c r="TIS544" s="109"/>
      <c r="TIT544" s="479"/>
      <c r="TIU544" s="78"/>
      <c r="TIV544" s="144"/>
      <c r="TIW544" s="75"/>
      <c r="TIX544" s="66"/>
      <c r="TIY544" s="66"/>
      <c r="TIZ544" s="79"/>
      <c r="TJA544" s="109"/>
      <c r="TJB544" s="479"/>
      <c r="TJC544" s="78"/>
      <c r="TJD544" s="144"/>
      <c r="TJE544" s="75"/>
      <c r="TJF544" s="66"/>
      <c r="TJG544" s="66"/>
      <c r="TJH544" s="79"/>
      <c r="TJI544" s="109"/>
      <c r="TJJ544" s="479"/>
      <c r="TJK544" s="78"/>
      <c r="TJL544" s="144"/>
      <c r="TJM544" s="75"/>
      <c r="TJN544" s="66"/>
      <c r="TJO544" s="66"/>
      <c r="TJP544" s="79"/>
      <c r="TJQ544" s="109"/>
      <c r="TJR544" s="479"/>
      <c r="TJS544" s="78"/>
      <c r="TJT544" s="144"/>
      <c r="TJU544" s="75"/>
      <c r="TJV544" s="66"/>
      <c r="TJW544" s="66"/>
      <c r="TJX544" s="79"/>
      <c r="TJY544" s="109"/>
      <c r="TJZ544" s="479"/>
      <c r="TKA544" s="78"/>
      <c r="TKB544" s="144"/>
      <c r="TKC544" s="75"/>
      <c r="TKD544" s="66"/>
      <c r="TKE544" s="66"/>
      <c r="TKF544" s="79"/>
      <c r="TKG544" s="109"/>
      <c r="TKH544" s="479"/>
      <c r="TKI544" s="78"/>
      <c r="TKJ544" s="144"/>
      <c r="TKK544" s="75"/>
      <c r="TKL544" s="66"/>
      <c r="TKM544" s="66"/>
      <c r="TKN544" s="79"/>
      <c r="TKO544" s="109"/>
      <c r="TKP544" s="479"/>
      <c r="TKQ544" s="78"/>
      <c r="TKR544" s="144"/>
      <c r="TKS544" s="75"/>
      <c r="TKT544" s="66"/>
      <c r="TKU544" s="66"/>
      <c r="TKV544" s="79"/>
      <c r="TKW544" s="109"/>
      <c r="TKX544" s="479"/>
      <c r="TKY544" s="78"/>
      <c r="TKZ544" s="144"/>
      <c r="TLA544" s="75"/>
      <c r="TLB544" s="66"/>
      <c r="TLC544" s="66"/>
      <c r="TLD544" s="79"/>
      <c r="TLE544" s="109"/>
      <c r="TLF544" s="479"/>
      <c r="TLG544" s="78"/>
      <c r="TLH544" s="144"/>
      <c r="TLI544" s="75"/>
      <c r="TLJ544" s="66"/>
      <c r="TLK544" s="66"/>
      <c r="TLL544" s="79"/>
      <c r="TLM544" s="109"/>
      <c r="TLN544" s="479"/>
      <c r="TLO544" s="78"/>
      <c r="TLP544" s="144"/>
      <c r="TLQ544" s="75"/>
      <c r="TLR544" s="66"/>
      <c r="TLS544" s="66"/>
      <c r="TLT544" s="79"/>
      <c r="TLU544" s="109"/>
      <c r="TLV544" s="479"/>
      <c r="TLW544" s="78"/>
      <c r="TLX544" s="144"/>
      <c r="TLY544" s="75"/>
      <c r="TLZ544" s="66"/>
      <c r="TMA544" s="66"/>
      <c r="TMB544" s="79"/>
      <c r="TMC544" s="109"/>
      <c r="TMD544" s="479"/>
      <c r="TME544" s="78"/>
      <c r="TMF544" s="144"/>
      <c r="TMG544" s="75"/>
      <c r="TMH544" s="66"/>
      <c r="TMI544" s="66"/>
      <c r="TMJ544" s="79"/>
      <c r="TMK544" s="109"/>
      <c r="TML544" s="479"/>
      <c r="TMM544" s="78"/>
      <c r="TMN544" s="144"/>
      <c r="TMO544" s="75"/>
      <c r="TMP544" s="66"/>
      <c r="TMQ544" s="66"/>
      <c r="TMR544" s="79"/>
      <c r="TMS544" s="109"/>
      <c r="TMT544" s="479"/>
      <c r="TMU544" s="78"/>
      <c r="TMV544" s="144"/>
      <c r="TMW544" s="75"/>
      <c r="TMX544" s="66"/>
      <c r="TMY544" s="66"/>
      <c r="TMZ544" s="79"/>
      <c r="TNA544" s="109"/>
      <c r="TNB544" s="479"/>
      <c r="TNC544" s="78"/>
      <c r="TND544" s="144"/>
      <c r="TNE544" s="75"/>
      <c r="TNF544" s="66"/>
      <c r="TNG544" s="66"/>
      <c r="TNH544" s="79"/>
      <c r="TNI544" s="109"/>
      <c r="TNJ544" s="479"/>
      <c r="TNK544" s="78"/>
      <c r="TNL544" s="144"/>
      <c r="TNM544" s="75"/>
      <c r="TNN544" s="66"/>
      <c r="TNO544" s="66"/>
      <c r="TNP544" s="79"/>
      <c r="TNQ544" s="109"/>
      <c r="TNR544" s="479"/>
      <c r="TNS544" s="78"/>
      <c r="TNT544" s="144"/>
      <c r="TNU544" s="75"/>
      <c r="TNV544" s="66"/>
      <c r="TNW544" s="66"/>
      <c r="TNX544" s="79"/>
      <c r="TNY544" s="109"/>
      <c r="TNZ544" s="479"/>
      <c r="TOA544" s="78"/>
      <c r="TOB544" s="144"/>
      <c r="TOC544" s="75"/>
      <c r="TOD544" s="66"/>
      <c r="TOE544" s="66"/>
      <c r="TOF544" s="79"/>
      <c r="TOG544" s="109"/>
      <c r="TOH544" s="479"/>
      <c r="TOI544" s="78"/>
      <c r="TOJ544" s="144"/>
      <c r="TOK544" s="75"/>
      <c r="TOL544" s="66"/>
      <c r="TOM544" s="66"/>
      <c r="TON544" s="79"/>
      <c r="TOO544" s="109"/>
      <c r="TOP544" s="479"/>
      <c r="TOQ544" s="78"/>
      <c r="TOR544" s="144"/>
      <c r="TOS544" s="75"/>
      <c r="TOT544" s="66"/>
      <c r="TOU544" s="66"/>
      <c r="TOV544" s="79"/>
      <c r="TOW544" s="109"/>
      <c r="TOX544" s="479"/>
      <c r="TOY544" s="78"/>
      <c r="TOZ544" s="144"/>
      <c r="TPA544" s="75"/>
      <c r="TPB544" s="66"/>
      <c r="TPC544" s="66"/>
      <c r="TPD544" s="79"/>
      <c r="TPE544" s="109"/>
      <c r="TPF544" s="479"/>
      <c r="TPG544" s="78"/>
      <c r="TPH544" s="144"/>
      <c r="TPI544" s="75"/>
      <c r="TPJ544" s="66"/>
      <c r="TPK544" s="66"/>
      <c r="TPL544" s="79"/>
      <c r="TPM544" s="109"/>
      <c r="TPN544" s="479"/>
      <c r="TPO544" s="78"/>
      <c r="TPP544" s="144"/>
      <c r="TPQ544" s="75"/>
      <c r="TPR544" s="66"/>
      <c r="TPS544" s="66"/>
      <c r="TPT544" s="79"/>
      <c r="TPU544" s="109"/>
      <c r="TPV544" s="479"/>
      <c r="TPW544" s="78"/>
      <c r="TPX544" s="144"/>
      <c r="TPY544" s="75"/>
      <c r="TPZ544" s="66"/>
      <c r="TQA544" s="66"/>
      <c r="TQB544" s="79"/>
      <c r="TQC544" s="109"/>
      <c r="TQD544" s="479"/>
      <c r="TQE544" s="78"/>
      <c r="TQF544" s="144"/>
      <c r="TQG544" s="75"/>
      <c r="TQH544" s="66"/>
      <c r="TQI544" s="66"/>
      <c r="TQJ544" s="79"/>
      <c r="TQK544" s="109"/>
      <c r="TQL544" s="479"/>
      <c r="TQM544" s="78"/>
      <c r="TQN544" s="144"/>
      <c r="TQO544" s="75"/>
      <c r="TQP544" s="66"/>
      <c r="TQQ544" s="66"/>
      <c r="TQR544" s="79"/>
      <c r="TQS544" s="109"/>
      <c r="TQT544" s="479"/>
      <c r="TQU544" s="78"/>
      <c r="TQV544" s="144"/>
      <c r="TQW544" s="75"/>
      <c r="TQX544" s="66"/>
      <c r="TQY544" s="66"/>
      <c r="TQZ544" s="79"/>
      <c r="TRA544" s="109"/>
      <c r="TRB544" s="479"/>
      <c r="TRC544" s="78"/>
      <c r="TRD544" s="144"/>
      <c r="TRE544" s="75"/>
      <c r="TRF544" s="66"/>
      <c r="TRG544" s="66"/>
      <c r="TRH544" s="79"/>
      <c r="TRI544" s="109"/>
      <c r="TRJ544" s="479"/>
      <c r="TRK544" s="78"/>
      <c r="TRL544" s="144"/>
      <c r="TRM544" s="75"/>
      <c r="TRN544" s="66"/>
      <c r="TRO544" s="66"/>
      <c r="TRP544" s="79"/>
      <c r="TRQ544" s="109"/>
      <c r="TRR544" s="479"/>
      <c r="TRS544" s="78"/>
      <c r="TRT544" s="144"/>
      <c r="TRU544" s="75"/>
      <c r="TRV544" s="66"/>
      <c r="TRW544" s="66"/>
      <c r="TRX544" s="79"/>
      <c r="TRY544" s="109"/>
      <c r="TRZ544" s="479"/>
      <c r="TSA544" s="78"/>
      <c r="TSB544" s="144"/>
      <c r="TSC544" s="75"/>
      <c r="TSD544" s="66"/>
      <c r="TSE544" s="66"/>
      <c r="TSF544" s="79"/>
      <c r="TSG544" s="109"/>
      <c r="TSH544" s="479"/>
      <c r="TSI544" s="78"/>
      <c r="TSJ544" s="144"/>
      <c r="TSK544" s="75"/>
      <c r="TSL544" s="66"/>
      <c r="TSM544" s="66"/>
      <c r="TSN544" s="79"/>
      <c r="TSO544" s="109"/>
      <c r="TSP544" s="479"/>
      <c r="TSQ544" s="78"/>
      <c r="TSR544" s="144"/>
      <c r="TSS544" s="75"/>
      <c r="TST544" s="66"/>
      <c r="TSU544" s="66"/>
      <c r="TSV544" s="79"/>
      <c r="TSW544" s="109"/>
      <c r="TSX544" s="479"/>
      <c r="TSY544" s="78"/>
      <c r="TSZ544" s="144"/>
      <c r="TTA544" s="75"/>
      <c r="TTB544" s="66"/>
      <c r="TTC544" s="66"/>
      <c r="TTD544" s="79"/>
      <c r="TTE544" s="109"/>
      <c r="TTF544" s="479"/>
      <c r="TTG544" s="78"/>
      <c r="TTH544" s="144"/>
      <c r="TTI544" s="75"/>
      <c r="TTJ544" s="66"/>
      <c r="TTK544" s="66"/>
      <c r="TTL544" s="79"/>
      <c r="TTM544" s="109"/>
      <c r="TTN544" s="479"/>
      <c r="TTO544" s="78"/>
      <c r="TTP544" s="144"/>
      <c r="TTQ544" s="75"/>
      <c r="TTR544" s="66"/>
      <c r="TTS544" s="66"/>
      <c r="TTT544" s="79"/>
      <c r="TTU544" s="109"/>
      <c r="TTV544" s="479"/>
      <c r="TTW544" s="78"/>
      <c r="TTX544" s="144"/>
      <c r="TTY544" s="75"/>
      <c r="TTZ544" s="66"/>
      <c r="TUA544" s="66"/>
      <c r="TUB544" s="79"/>
      <c r="TUC544" s="109"/>
      <c r="TUD544" s="479"/>
      <c r="TUE544" s="78"/>
      <c r="TUF544" s="144"/>
      <c r="TUG544" s="75"/>
      <c r="TUH544" s="66"/>
      <c r="TUI544" s="66"/>
      <c r="TUJ544" s="79"/>
      <c r="TUK544" s="109"/>
      <c r="TUL544" s="479"/>
      <c r="TUM544" s="78"/>
      <c r="TUN544" s="144"/>
      <c r="TUO544" s="75"/>
      <c r="TUP544" s="66"/>
      <c r="TUQ544" s="66"/>
      <c r="TUR544" s="79"/>
      <c r="TUS544" s="109"/>
      <c r="TUT544" s="479"/>
      <c r="TUU544" s="78"/>
      <c r="TUV544" s="144"/>
      <c r="TUW544" s="75"/>
      <c r="TUX544" s="66"/>
      <c r="TUY544" s="66"/>
      <c r="TUZ544" s="79"/>
      <c r="TVA544" s="109"/>
      <c r="TVB544" s="479"/>
      <c r="TVC544" s="78"/>
      <c r="TVD544" s="144"/>
      <c r="TVE544" s="75"/>
      <c r="TVF544" s="66"/>
      <c r="TVG544" s="66"/>
      <c r="TVH544" s="79"/>
      <c r="TVI544" s="109"/>
      <c r="TVJ544" s="479"/>
      <c r="TVK544" s="78"/>
      <c r="TVL544" s="144"/>
      <c r="TVM544" s="75"/>
      <c r="TVN544" s="66"/>
      <c r="TVO544" s="66"/>
      <c r="TVP544" s="79"/>
      <c r="TVQ544" s="109"/>
      <c r="TVR544" s="479"/>
      <c r="TVS544" s="78"/>
      <c r="TVT544" s="144"/>
      <c r="TVU544" s="75"/>
      <c r="TVV544" s="66"/>
      <c r="TVW544" s="66"/>
      <c r="TVX544" s="79"/>
      <c r="TVY544" s="109"/>
      <c r="TVZ544" s="479"/>
      <c r="TWA544" s="78"/>
      <c r="TWB544" s="144"/>
      <c r="TWC544" s="75"/>
      <c r="TWD544" s="66"/>
      <c r="TWE544" s="66"/>
      <c r="TWF544" s="79"/>
      <c r="TWG544" s="109"/>
      <c r="TWH544" s="479"/>
      <c r="TWI544" s="78"/>
      <c r="TWJ544" s="144"/>
      <c r="TWK544" s="75"/>
      <c r="TWL544" s="66"/>
      <c r="TWM544" s="66"/>
      <c r="TWN544" s="79"/>
      <c r="TWO544" s="109"/>
      <c r="TWP544" s="479"/>
      <c r="TWQ544" s="78"/>
      <c r="TWR544" s="144"/>
      <c r="TWS544" s="75"/>
      <c r="TWT544" s="66"/>
      <c r="TWU544" s="66"/>
      <c r="TWV544" s="79"/>
      <c r="TWW544" s="109"/>
      <c r="TWX544" s="479"/>
      <c r="TWY544" s="78"/>
      <c r="TWZ544" s="144"/>
      <c r="TXA544" s="75"/>
      <c r="TXB544" s="66"/>
      <c r="TXC544" s="66"/>
      <c r="TXD544" s="79"/>
      <c r="TXE544" s="109"/>
      <c r="TXF544" s="479"/>
      <c r="TXG544" s="78"/>
      <c r="TXH544" s="144"/>
      <c r="TXI544" s="75"/>
      <c r="TXJ544" s="66"/>
      <c r="TXK544" s="66"/>
      <c r="TXL544" s="79"/>
      <c r="TXM544" s="109"/>
      <c r="TXN544" s="479"/>
      <c r="TXO544" s="78"/>
      <c r="TXP544" s="144"/>
      <c r="TXQ544" s="75"/>
      <c r="TXR544" s="66"/>
      <c r="TXS544" s="66"/>
      <c r="TXT544" s="79"/>
      <c r="TXU544" s="109"/>
      <c r="TXV544" s="479"/>
      <c r="TXW544" s="78"/>
      <c r="TXX544" s="144"/>
      <c r="TXY544" s="75"/>
      <c r="TXZ544" s="66"/>
      <c r="TYA544" s="66"/>
      <c r="TYB544" s="79"/>
      <c r="TYC544" s="109"/>
      <c r="TYD544" s="479"/>
      <c r="TYE544" s="78"/>
      <c r="TYF544" s="144"/>
      <c r="TYG544" s="75"/>
      <c r="TYH544" s="66"/>
      <c r="TYI544" s="66"/>
      <c r="TYJ544" s="79"/>
      <c r="TYK544" s="109"/>
      <c r="TYL544" s="479"/>
      <c r="TYM544" s="78"/>
      <c r="TYN544" s="144"/>
      <c r="TYO544" s="75"/>
      <c r="TYP544" s="66"/>
      <c r="TYQ544" s="66"/>
      <c r="TYR544" s="79"/>
      <c r="TYS544" s="109"/>
      <c r="TYT544" s="479"/>
      <c r="TYU544" s="78"/>
      <c r="TYV544" s="144"/>
      <c r="TYW544" s="75"/>
      <c r="TYX544" s="66"/>
      <c r="TYY544" s="66"/>
      <c r="TYZ544" s="79"/>
      <c r="TZA544" s="109"/>
      <c r="TZB544" s="479"/>
      <c r="TZC544" s="78"/>
      <c r="TZD544" s="144"/>
      <c r="TZE544" s="75"/>
      <c r="TZF544" s="66"/>
      <c r="TZG544" s="66"/>
      <c r="TZH544" s="79"/>
      <c r="TZI544" s="109"/>
      <c r="TZJ544" s="479"/>
      <c r="TZK544" s="78"/>
      <c r="TZL544" s="144"/>
      <c r="TZM544" s="75"/>
      <c r="TZN544" s="66"/>
      <c r="TZO544" s="66"/>
      <c r="TZP544" s="79"/>
      <c r="TZQ544" s="109"/>
      <c r="TZR544" s="479"/>
      <c r="TZS544" s="78"/>
      <c r="TZT544" s="144"/>
      <c r="TZU544" s="75"/>
      <c r="TZV544" s="66"/>
      <c r="TZW544" s="66"/>
      <c r="TZX544" s="79"/>
      <c r="TZY544" s="109"/>
      <c r="TZZ544" s="479"/>
      <c r="UAA544" s="78"/>
      <c r="UAB544" s="144"/>
      <c r="UAC544" s="75"/>
      <c r="UAD544" s="66"/>
      <c r="UAE544" s="66"/>
      <c r="UAF544" s="79"/>
      <c r="UAG544" s="109"/>
      <c r="UAH544" s="479"/>
      <c r="UAI544" s="78"/>
      <c r="UAJ544" s="144"/>
      <c r="UAK544" s="75"/>
      <c r="UAL544" s="66"/>
      <c r="UAM544" s="66"/>
      <c r="UAN544" s="79"/>
      <c r="UAO544" s="109"/>
      <c r="UAP544" s="479"/>
      <c r="UAQ544" s="78"/>
      <c r="UAR544" s="144"/>
      <c r="UAS544" s="75"/>
      <c r="UAT544" s="66"/>
      <c r="UAU544" s="66"/>
      <c r="UAV544" s="79"/>
      <c r="UAW544" s="109"/>
      <c r="UAX544" s="479"/>
      <c r="UAY544" s="78"/>
      <c r="UAZ544" s="144"/>
      <c r="UBA544" s="75"/>
      <c r="UBB544" s="66"/>
      <c r="UBC544" s="66"/>
      <c r="UBD544" s="79"/>
      <c r="UBE544" s="109"/>
      <c r="UBF544" s="479"/>
      <c r="UBG544" s="78"/>
      <c r="UBH544" s="144"/>
      <c r="UBI544" s="75"/>
      <c r="UBJ544" s="66"/>
      <c r="UBK544" s="66"/>
      <c r="UBL544" s="79"/>
      <c r="UBM544" s="109"/>
      <c r="UBN544" s="479"/>
      <c r="UBO544" s="78"/>
      <c r="UBP544" s="144"/>
      <c r="UBQ544" s="75"/>
      <c r="UBR544" s="66"/>
      <c r="UBS544" s="66"/>
      <c r="UBT544" s="79"/>
      <c r="UBU544" s="109"/>
      <c r="UBV544" s="479"/>
      <c r="UBW544" s="78"/>
      <c r="UBX544" s="144"/>
      <c r="UBY544" s="75"/>
      <c r="UBZ544" s="66"/>
      <c r="UCA544" s="66"/>
      <c r="UCB544" s="79"/>
      <c r="UCC544" s="109"/>
      <c r="UCD544" s="479"/>
      <c r="UCE544" s="78"/>
      <c r="UCF544" s="144"/>
      <c r="UCG544" s="75"/>
      <c r="UCH544" s="66"/>
      <c r="UCI544" s="66"/>
      <c r="UCJ544" s="79"/>
      <c r="UCK544" s="109"/>
      <c r="UCL544" s="479"/>
      <c r="UCM544" s="78"/>
      <c r="UCN544" s="144"/>
      <c r="UCO544" s="75"/>
      <c r="UCP544" s="66"/>
      <c r="UCQ544" s="66"/>
      <c r="UCR544" s="79"/>
      <c r="UCS544" s="109"/>
      <c r="UCT544" s="479"/>
      <c r="UCU544" s="78"/>
      <c r="UCV544" s="144"/>
      <c r="UCW544" s="75"/>
      <c r="UCX544" s="66"/>
      <c r="UCY544" s="66"/>
      <c r="UCZ544" s="79"/>
      <c r="UDA544" s="109"/>
      <c r="UDB544" s="479"/>
      <c r="UDC544" s="78"/>
      <c r="UDD544" s="144"/>
      <c r="UDE544" s="75"/>
      <c r="UDF544" s="66"/>
      <c r="UDG544" s="66"/>
      <c r="UDH544" s="79"/>
      <c r="UDI544" s="109"/>
      <c r="UDJ544" s="479"/>
      <c r="UDK544" s="78"/>
      <c r="UDL544" s="144"/>
      <c r="UDM544" s="75"/>
      <c r="UDN544" s="66"/>
      <c r="UDO544" s="66"/>
      <c r="UDP544" s="79"/>
      <c r="UDQ544" s="109"/>
      <c r="UDR544" s="479"/>
      <c r="UDS544" s="78"/>
      <c r="UDT544" s="144"/>
      <c r="UDU544" s="75"/>
      <c r="UDV544" s="66"/>
      <c r="UDW544" s="66"/>
      <c r="UDX544" s="79"/>
      <c r="UDY544" s="109"/>
      <c r="UDZ544" s="479"/>
      <c r="UEA544" s="78"/>
      <c r="UEB544" s="144"/>
      <c r="UEC544" s="75"/>
      <c r="UED544" s="66"/>
      <c r="UEE544" s="66"/>
      <c r="UEF544" s="79"/>
      <c r="UEG544" s="109"/>
      <c r="UEH544" s="479"/>
      <c r="UEI544" s="78"/>
      <c r="UEJ544" s="144"/>
      <c r="UEK544" s="75"/>
      <c r="UEL544" s="66"/>
      <c r="UEM544" s="66"/>
      <c r="UEN544" s="79"/>
      <c r="UEO544" s="109"/>
      <c r="UEP544" s="479"/>
      <c r="UEQ544" s="78"/>
      <c r="UER544" s="144"/>
      <c r="UES544" s="75"/>
      <c r="UET544" s="66"/>
      <c r="UEU544" s="66"/>
      <c r="UEV544" s="79"/>
      <c r="UEW544" s="109"/>
      <c r="UEX544" s="479"/>
      <c r="UEY544" s="78"/>
      <c r="UEZ544" s="144"/>
      <c r="UFA544" s="75"/>
      <c r="UFB544" s="66"/>
      <c r="UFC544" s="66"/>
      <c r="UFD544" s="79"/>
      <c r="UFE544" s="109"/>
      <c r="UFF544" s="479"/>
      <c r="UFG544" s="78"/>
      <c r="UFH544" s="144"/>
      <c r="UFI544" s="75"/>
      <c r="UFJ544" s="66"/>
      <c r="UFK544" s="66"/>
      <c r="UFL544" s="79"/>
      <c r="UFM544" s="109"/>
      <c r="UFN544" s="479"/>
      <c r="UFO544" s="78"/>
      <c r="UFP544" s="144"/>
      <c r="UFQ544" s="75"/>
      <c r="UFR544" s="66"/>
      <c r="UFS544" s="66"/>
      <c r="UFT544" s="79"/>
      <c r="UFU544" s="109"/>
      <c r="UFV544" s="479"/>
      <c r="UFW544" s="78"/>
      <c r="UFX544" s="144"/>
      <c r="UFY544" s="75"/>
      <c r="UFZ544" s="66"/>
      <c r="UGA544" s="66"/>
      <c r="UGB544" s="79"/>
      <c r="UGC544" s="109"/>
      <c r="UGD544" s="479"/>
      <c r="UGE544" s="78"/>
      <c r="UGF544" s="144"/>
      <c r="UGG544" s="75"/>
      <c r="UGH544" s="66"/>
      <c r="UGI544" s="66"/>
      <c r="UGJ544" s="79"/>
      <c r="UGK544" s="109"/>
      <c r="UGL544" s="479"/>
      <c r="UGM544" s="78"/>
      <c r="UGN544" s="144"/>
      <c r="UGO544" s="75"/>
      <c r="UGP544" s="66"/>
      <c r="UGQ544" s="66"/>
      <c r="UGR544" s="79"/>
      <c r="UGS544" s="109"/>
      <c r="UGT544" s="479"/>
      <c r="UGU544" s="78"/>
      <c r="UGV544" s="144"/>
      <c r="UGW544" s="75"/>
      <c r="UGX544" s="66"/>
      <c r="UGY544" s="66"/>
      <c r="UGZ544" s="79"/>
      <c r="UHA544" s="109"/>
      <c r="UHB544" s="479"/>
      <c r="UHC544" s="78"/>
      <c r="UHD544" s="144"/>
      <c r="UHE544" s="75"/>
      <c r="UHF544" s="66"/>
      <c r="UHG544" s="66"/>
      <c r="UHH544" s="79"/>
      <c r="UHI544" s="109"/>
      <c r="UHJ544" s="479"/>
      <c r="UHK544" s="78"/>
      <c r="UHL544" s="144"/>
      <c r="UHM544" s="75"/>
      <c r="UHN544" s="66"/>
      <c r="UHO544" s="66"/>
      <c r="UHP544" s="79"/>
      <c r="UHQ544" s="109"/>
      <c r="UHR544" s="479"/>
      <c r="UHS544" s="78"/>
      <c r="UHT544" s="144"/>
      <c r="UHU544" s="75"/>
      <c r="UHV544" s="66"/>
      <c r="UHW544" s="66"/>
      <c r="UHX544" s="79"/>
      <c r="UHY544" s="109"/>
      <c r="UHZ544" s="479"/>
      <c r="UIA544" s="78"/>
      <c r="UIB544" s="144"/>
      <c r="UIC544" s="75"/>
      <c r="UID544" s="66"/>
      <c r="UIE544" s="66"/>
      <c r="UIF544" s="79"/>
      <c r="UIG544" s="109"/>
      <c r="UIH544" s="479"/>
      <c r="UII544" s="78"/>
      <c r="UIJ544" s="144"/>
      <c r="UIK544" s="75"/>
      <c r="UIL544" s="66"/>
      <c r="UIM544" s="66"/>
      <c r="UIN544" s="79"/>
      <c r="UIO544" s="109"/>
      <c r="UIP544" s="479"/>
      <c r="UIQ544" s="78"/>
      <c r="UIR544" s="144"/>
      <c r="UIS544" s="75"/>
      <c r="UIT544" s="66"/>
      <c r="UIU544" s="66"/>
      <c r="UIV544" s="79"/>
      <c r="UIW544" s="109"/>
      <c r="UIX544" s="479"/>
      <c r="UIY544" s="78"/>
      <c r="UIZ544" s="144"/>
      <c r="UJA544" s="75"/>
      <c r="UJB544" s="66"/>
      <c r="UJC544" s="66"/>
      <c r="UJD544" s="79"/>
      <c r="UJE544" s="109"/>
      <c r="UJF544" s="479"/>
      <c r="UJG544" s="78"/>
      <c r="UJH544" s="144"/>
      <c r="UJI544" s="75"/>
      <c r="UJJ544" s="66"/>
      <c r="UJK544" s="66"/>
      <c r="UJL544" s="79"/>
      <c r="UJM544" s="109"/>
      <c r="UJN544" s="479"/>
      <c r="UJO544" s="78"/>
      <c r="UJP544" s="144"/>
      <c r="UJQ544" s="75"/>
      <c r="UJR544" s="66"/>
      <c r="UJS544" s="66"/>
      <c r="UJT544" s="79"/>
      <c r="UJU544" s="109"/>
      <c r="UJV544" s="479"/>
      <c r="UJW544" s="78"/>
      <c r="UJX544" s="144"/>
      <c r="UJY544" s="75"/>
      <c r="UJZ544" s="66"/>
      <c r="UKA544" s="66"/>
      <c r="UKB544" s="79"/>
      <c r="UKC544" s="109"/>
      <c r="UKD544" s="479"/>
      <c r="UKE544" s="78"/>
      <c r="UKF544" s="144"/>
      <c r="UKG544" s="75"/>
      <c r="UKH544" s="66"/>
      <c r="UKI544" s="66"/>
      <c r="UKJ544" s="79"/>
      <c r="UKK544" s="109"/>
      <c r="UKL544" s="479"/>
      <c r="UKM544" s="78"/>
      <c r="UKN544" s="144"/>
      <c r="UKO544" s="75"/>
      <c r="UKP544" s="66"/>
      <c r="UKQ544" s="66"/>
      <c r="UKR544" s="79"/>
      <c r="UKS544" s="109"/>
      <c r="UKT544" s="479"/>
      <c r="UKU544" s="78"/>
      <c r="UKV544" s="144"/>
      <c r="UKW544" s="75"/>
      <c r="UKX544" s="66"/>
      <c r="UKY544" s="66"/>
      <c r="UKZ544" s="79"/>
      <c r="ULA544" s="109"/>
      <c r="ULB544" s="479"/>
      <c r="ULC544" s="78"/>
      <c r="ULD544" s="144"/>
      <c r="ULE544" s="75"/>
      <c r="ULF544" s="66"/>
      <c r="ULG544" s="66"/>
      <c r="ULH544" s="79"/>
      <c r="ULI544" s="109"/>
      <c r="ULJ544" s="479"/>
      <c r="ULK544" s="78"/>
      <c r="ULL544" s="144"/>
      <c r="ULM544" s="75"/>
      <c r="ULN544" s="66"/>
      <c r="ULO544" s="66"/>
      <c r="ULP544" s="79"/>
      <c r="ULQ544" s="109"/>
      <c r="ULR544" s="479"/>
      <c r="ULS544" s="78"/>
      <c r="ULT544" s="144"/>
      <c r="ULU544" s="75"/>
      <c r="ULV544" s="66"/>
      <c r="ULW544" s="66"/>
      <c r="ULX544" s="79"/>
      <c r="ULY544" s="109"/>
      <c r="ULZ544" s="479"/>
      <c r="UMA544" s="78"/>
      <c r="UMB544" s="144"/>
      <c r="UMC544" s="75"/>
      <c r="UMD544" s="66"/>
      <c r="UME544" s="66"/>
      <c r="UMF544" s="79"/>
      <c r="UMG544" s="109"/>
      <c r="UMH544" s="479"/>
      <c r="UMI544" s="78"/>
      <c r="UMJ544" s="144"/>
      <c r="UMK544" s="75"/>
      <c r="UML544" s="66"/>
      <c r="UMM544" s="66"/>
      <c r="UMN544" s="79"/>
      <c r="UMO544" s="109"/>
      <c r="UMP544" s="479"/>
      <c r="UMQ544" s="78"/>
      <c r="UMR544" s="144"/>
      <c r="UMS544" s="75"/>
      <c r="UMT544" s="66"/>
      <c r="UMU544" s="66"/>
      <c r="UMV544" s="79"/>
      <c r="UMW544" s="109"/>
      <c r="UMX544" s="479"/>
      <c r="UMY544" s="78"/>
      <c r="UMZ544" s="144"/>
      <c r="UNA544" s="75"/>
      <c r="UNB544" s="66"/>
      <c r="UNC544" s="66"/>
      <c r="UND544" s="79"/>
      <c r="UNE544" s="109"/>
      <c r="UNF544" s="479"/>
      <c r="UNG544" s="78"/>
      <c r="UNH544" s="144"/>
      <c r="UNI544" s="75"/>
      <c r="UNJ544" s="66"/>
      <c r="UNK544" s="66"/>
      <c r="UNL544" s="79"/>
      <c r="UNM544" s="109"/>
      <c r="UNN544" s="479"/>
      <c r="UNO544" s="78"/>
      <c r="UNP544" s="144"/>
      <c r="UNQ544" s="75"/>
      <c r="UNR544" s="66"/>
      <c r="UNS544" s="66"/>
      <c r="UNT544" s="79"/>
      <c r="UNU544" s="109"/>
      <c r="UNV544" s="479"/>
      <c r="UNW544" s="78"/>
      <c r="UNX544" s="144"/>
      <c r="UNY544" s="75"/>
      <c r="UNZ544" s="66"/>
      <c r="UOA544" s="66"/>
      <c r="UOB544" s="79"/>
      <c r="UOC544" s="109"/>
      <c r="UOD544" s="479"/>
      <c r="UOE544" s="78"/>
      <c r="UOF544" s="144"/>
      <c r="UOG544" s="75"/>
      <c r="UOH544" s="66"/>
      <c r="UOI544" s="66"/>
      <c r="UOJ544" s="79"/>
      <c r="UOK544" s="109"/>
      <c r="UOL544" s="479"/>
      <c r="UOM544" s="78"/>
      <c r="UON544" s="144"/>
      <c r="UOO544" s="75"/>
      <c r="UOP544" s="66"/>
      <c r="UOQ544" s="66"/>
      <c r="UOR544" s="79"/>
      <c r="UOS544" s="109"/>
      <c r="UOT544" s="479"/>
      <c r="UOU544" s="78"/>
      <c r="UOV544" s="144"/>
      <c r="UOW544" s="75"/>
      <c r="UOX544" s="66"/>
      <c r="UOY544" s="66"/>
      <c r="UOZ544" s="79"/>
      <c r="UPA544" s="109"/>
      <c r="UPB544" s="479"/>
      <c r="UPC544" s="78"/>
      <c r="UPD544" s="144"/>
      <c r="UPE544" s="75"/>
      <c r="UPF544" s="66"/>
      <c r="UPG544" s="66"/>
      <c r="UPH544" s="79"/>
      <c r="UPI544" s="109"/>
      <c r="UPJ544" s="479"/>
      <c r="UPK544" s="78"/>
      <c r="UPL544" s="144"/>
      <c r="UPM544" s="75"/>
      <c r="UPN544" s="66"/>
      <c r="UPO544" s="66"/>
      <c r="UPP544" s="79"/>
      <c r="UPQ544" s="109"/>
      <c r="UPR544" s="479"/>
      <c r="UPS544" s="78"/>
      <c r="UPT544" s="144"/>
      <c r="UPU544" s="75"/>
      <c r="UPV544" s="66"/>
      <c r="UPW544" s="66"/>
      <c r="UPX544" s="79"/>
      <c r="UPY544" s="109"/>
      <c r="UPZ544" s="479"/>
      <c r="UQA544" s="78"/>
      <c r="UQB544" s="144"/>
      <c r="UQC544" s="75"/>
      <c r="UQD544" s="66"/>
      <c r="UQE544" s="66"/>
      <c r="UQF544" s="79"/>
      <c r="UQG544" s="109"/>
      <c r="UQH544" s="479"/>
      <c r="UQI544" s="78"/>
      <c r="UQJ544" s="144"/>
      <c r="UQK544" s="75"/>
      <c r="UQL544" s="66"/>
      <c r="UQM544" s="66"/>
      <c r="UQN544" s="79"/>
      <c r="UQO544" s="109"/>
      <c r="UQP544" s="479"/>
      <c r="UQQ544" s="78"/>
      <c r="UQR544" s="144"/>
      <c r="UQS544" s="75"/>
      <c r="UQT544" s="66"/>
      <c r="UQU544" s="66"/>
      <c r="UQV544" s="79"/>
      <c r="UQW544" s="109"/>
      <c r="UQX544" s="479"/>
      <c r="UQY544" s="78"/>
      <c r="UQZ544" s="144"/>
      <c r="URA544" s="75"/>
      <c r="URB544" s="66"/>
      <c r="URC544" s="66"/>
      <c r="URD544" s="79"/>
      <c r="URE544" s="109"/>
      <c r="URF544" s="479"/>
      <c r="URG544" s="78"/>
      <c r="URH544" s="144"/>
      <c r="URI544" s="75"/>
      <c r="URJ544" s="66"/>
      <c r="URK544" s="66"/>
      <c r="URL544" s="79"/>
      <c r="URM544" s="109"/>
      <c r="URN544" s="479"/>
      <c r="URO544" s="78"/>
      <c r="URP544" s="144"/>
      <c r="URQ544" s="75"/>
      <c r="URR544" s="66"/>
      <c r="URS544" s="66"/>
      <c r="URT544" s="79"/>
      <c r="URU544" s="109"/>
      <c r="URV544" s="479"/>
      <c r="URW544" s="78"/>
      <c r="URX544" s="144"/>
      <c r="URY544" s="75"/>
      <c r="URZ544" s="66"/>
      <c r="USA544" s="66"/>
      <c r="USB544" s="79"/>
      <c r="USC544" s="109"/>
      <c r="USD544" s="479"/>
      <c r="USE544" s="78"/>
      <c r="USF544" s="144"/>
      <c r="USG544" s="75"/>
      <c r="USH544" s="66"/>
      <c r="USI544" s="66"/>
      <c r="USJ544" s="79"/>
      <c r="USK544" s="109"/>
      <c r="USL544" s="479"/>
      <c r="USM544" s="78"/>
      <c r="USN544" s="144"/>
      <c r="USO544" s="75"/>
      <c r="USP544" s="66"/>
      <c r="USQ544" s="66"/>
      <c r="USR544" s="79"/>
      <c r="USS544" s="109"/>
      <c r="UST544" s="479"/>
      <c r="USU544" s="78"/>
      <c r="USV544" s="144"/>
      <c r="USW544" s="75"/>
      <c r="USX544" s="66"/>
      <c r="USY544" s="66"/>
      <c r="USZ544" s="79"/>
      <c r="UTA544" s="109"/>
      <c r="UTB544" s="479"/>
      <c r="UTC544" s="78"/>
      <c r="UTD544" s="144"/>
      <c r="UTE544" s="75"/>
      <c r="UTF544" s="66"/>
      <c r="UTG544" s="66"/>
      <c r="UTH544" s="79"/>
      <c r="UTI544" s="109"/>
      <c r="UTJ544" s="479"/>
      <c r="UTK544" s="78"/>
      <c r="UTL544" s="144"/>
      <c r="UTM544" s="75"/>
      <c r="UTN544" s="66"/>
      <c r="UTO544" s="66"/>
      <c r="UTP544" s="79"/>
      <c r="UTQ544" s="109"/>
      <c r="UTR544" s="479"/>
      <c r="UTS544" s="78"/>
      <c r="UTT544" s="144"/>
      <c r="UTU544" s="75"/>
      <c r="UTV544" s="66"/>
      <c r="UTW544" s="66"/>
      <c r="UTX544" s="79"/>
      <c r="UTY544" s="109"/>
      <c r="UTZ544" s="479"/>
      <c r="UUA544" s="78"/>
      <c r="UUB544" s="144"/>
      <c r="UUC544" s="75"/>
      <c r="UUD544" s="66"/>
      <c r="UUE544" s="66"/>
      <c r="UUF544" s="79"/>
      <c r="UUG544" s="109"/>
      <c r="UUH544" s="479"/>
      <c r="UUI544" s="78"/>
      <c r="UUJ544" s="144"/>
      <c r="UUK544" s="75"/>
      <c r="UUL544" s="66"/>
      <c r="UUM544" s="66"/>
      <c r="UUN544" s="79"/>
      <c r="UUO544" s="109"/>
      <c r="UUP544" s="479"/>
      <c r="UUQ544" s="78"/>
      <c r="UUR544" s="144"/>
      <c r="UUS544" s="75"/>
      <c r="UUT544" s="66"/>
      <c r="UUU544" s="66"/>
      <c r="UUV544" s="79"/>
      <c r="UUW544" s="109"/>
      <c r="UUX544" s="479"/>
      <c r="UUY544" s="78"/>
      <c r="UUZ544" s="144"/>
      <c r="UVA544" s="75"/>
      <c r="UVB544" s="66"/>
      <c r="UVC544" s="66"/>
      <c r="UVD544" s="79"/>
      <c r="UVE544" s="109"/>
      <c r="UVF544" s="479"/>
      <c r="UVG544" s="78"/>
      <c r="UVH544" s="144"/>
      <c r="UVI544" s="75"/>
      <c r="UVJ544" s="66"/>
      <c r="UVK544" s="66"/>
      <c r="UVL544" s="79"/>
      <c r="UVM544" s="109"/>
      <c r="UVN544" s="479"/>
      <c r="UVO544" s="78"/>
      <c r="UVP544" s="144"/>
      <c r="UVQ544" s="75"/>
      <c r="UVR544" s="66"/>
      <c r="UVS544" s="66"/>
      <c r="UVT544" s="79"/>
      <c r="UVU544" s="109"/>
      <c r="UVV544" s="479"/>
      <c r="UVW544" s="78"/>
      <c r="UVX544" s="144"/>
      <c r="UVY544" s="75"/>
      <c r="UVZ544" s="66"/>
      <c r="UWA544" s="66"/>
      <c r="UWB544" s="79"/>
      <c r="UWC544" s="109"/>
      <c r="UWD544" s="479"/>
      <c r="UWE544" s="78"/>
      <c r="UWF544" s="144"/>
      <c r="UWG544" s="75"/>
      <c r="UWH544" s="66"/>
      <c r="UWI544" s="66"/>
      <c r="UWJ544" s="79"/>
      <c r="UWK544" s="109"/>
      <c r="UWL544" s="479"/>
      <c r="UWM544" s="78"/>
      <c r="UWN544" s="144"/>
      <c r="UWO544" s="75"/>
      <c r="UWP544" s="66"/>
      <c r="UWQ544" s="66"/>
      <c r="UWR544" s="79"/>
      <c r="UWS544" s="109"/>
      <c r="UWT544" s="479"/>
      <c r="UWU544" s="78"/>
      <c r="UWV544" s="144"/>
      <c r="UWW544" s="75"/>
      <c r="UWX544" s="66"/>
      <c r="UWY544" s="66"/>
      <c r="UWZ544" s="79"/>
      <c r="UXA544" s="109"/>
      <c r="UXB544" s="479"/>
      <c r="UXC544" s="78"/>
      <c r="UXD544" s="144"/>
      <c r="UXE544" s="75"/>
      <c r="UXF544" s="66"/>
      <c r="UXG544" s="66"/>
      <c r="UXH544" s="79"/>
      <c r="UXI544" s="109"/>
      <c r="UXJ544" s="479"/>
      <c r="UXK544" s="78"/>
      <c r="UXL544" s="144"/>
      <c r="UXM544" s="75"/>
      <c r="UXN544" s="66"/>
      <c r="UXO544" s="66"/>
      <c r="UXP544" s="79"/>
      <c r="UXQ544" s="109"/>
      <c r="UXR544" s="479"/>
      <c r="UXS544" s="78"/>
      <c r="UXT544" s="144"/>
      <c r="UXU544" s="75"/>
      <c r="UXV544" s="66"/>
      <c r="UXW544" s="66"/>
      <c r="UXX544" s="79"/>
      <c r="UXY544" s="109"/>
      <c r="UXZ544" s="479"/>
      <c r="UYA544" s="78"/>
      <c r="UYB544" s="144"/>
      <c r="UYC544" s="75"/>
      <c r="UYD544" s="66"/>
      <c r="UYE544" s="66"/>
      <c r="UYF544" s="79"/>
      <c r="UYG544" s="109"/>
      <c r="UYH544" s="479"/>
      <c r="UYI544" s="78"/>
      <c r="UYJ544" s="144"/>
      <c r="UYK544" s="75"/>
      <c r="UYL544" s="66"/>
      <c r="UYM544" s="66"/>
      <c r="UYN544" s="79"/>
      <c r="UYO544" s="109"/>
      <c r="UYP544" s="479"/>
      <c r="UYQ544" s="78"/>
      <c r="UYR544" s="144"/>
      <c r="UYS544" s="75"/>
      <c r="UYT544" s="66"/>
      <c r="UYU544" s="66"/>
      <c r="UYV544" s="79"/>
      <c r="UYW544" s="109"/>
      <c r="UYX544" s="479"/>
      <c r="UYY544" s="78"/>
      <c r="UYZ544" s="144"/>
      <c r="UZA544" s="75"/>
      <c r="UZB544" s="66"/>
      <c r="UZC544" s="66"/>
      <c r="UZD544" s="79"/>
      <c r="UZE544" s="109"/>
      <c r="UZF544" s="479"/>
      <c r="UZG544" s="78"/>
      <c r="UZH544" s="144"/>
      <c r="UZI544" s="75"/>
      <c r="UZJ544" s="66"/>
      <c r="UZK544" s="66"/>
      <c r="UZL544" s="79"/>
      <c r="UZM544" s="109"/>
      <c r="UZN544" s="479"/>
      <c r="UZO544" s="78"/>
      <c r="UZP544" s="144"/>
      <c r="UZQ544" s="75"/>
      <c r="UZR544" s="66"/>
      <c r="UZS544" s="66"/>
      <c r="UZT544" s="79"/>
      <c r="UZU544" s="109"/>
      <c r="UZV544" s="479"/>
      <c r="UZW544" s="78"/>
      <c r="UZX544" s="144"/>
      <c r="UZY544" s="75"/>
      <c r="UZZ544" s="66"/>
      <c r="VAA544" s="66"/>
      <c r="VAB544" s="79"/>
      <c r="VAC544" s="109"/>
      <c r="VAD544" s="479"/>
      <c r="VAE544" s="78"/>
      <c r="VAF544" s="144"/>
      <c r="VAG544" s="75"/>
      <c r="VAH544" s="66"/>
      <c r="VAI544" s="66"/>
      <c r="VAJ544" s="79"/>
      <c r="VAK544" s="109"/>
      <c r="VAL544" s="479"/>
      <c r="VAM544" s="78"/>
      <c r="VAN544" s="144"/>
      <c r="VAO544" s="75"/>
      <c r="VAP544" s="66"/>
      <c r="VAQ544" s="66"/>
      <c r="VAR544" s="79"/>
      <c r="VAS544" s="109"/>
      <c r="VAT544" s="479"/>
      <c r="VAU544" s="78"/>
      <c r="VAV544" s="144"/>
      <c r="VAW544" s="75"/>
      <c r="VAX544" s="66"/>
      <c r="VAY544" s="66"/>
      <c r="VAZ544" s="79"/>
      <c r="VBA544" s="109"/>
      <c r="VBB544" s="479"/>
      <c r="VBC544" s="78"/>
      <c r="VBD544" s="144"/>
      <c r="VBE544" s="75"/>
      <c r="VBF544" s="66"/>
      <c r="VBG544" s="66"/>
      <c r="VBH544" s="79"/>
      <c r="VBI544" s="109"/>
      <c r="VBJ544" s="479"/>
      <c r="VBK544" s="78"/>
      <c r="VBL544" s="144"/>
      <c r="VBM544" s="75"/>
      <c r="VBN544" s="66"/>
      <c r="VBO544" s="66"/>
      <c r="VBP544" s="79"/>
      <c r="VBQ544" s="109"/>
      <c r="VBR544" s="479"/>
      <c r="VBS544" s="78"/>
      <c r="VBT544" s="144"/>
      <c r="VBU544" s="75"/>
      <c r="VBV544" s="66"/>
      <c r="VBW544" s="66"/>
      <c r="VBX544" s="79"/>
      <c r="VBY544" s="109"/>
      <c r="VBZ544" s="479"/>
      <c r="VCA544" s="78"/>
      <c r="VCB544" s="144"/>
      <c r="VCC544" s="75"/>
      <c r="VCD544" s="66"/>
      <c r="VCE544" s="66"/>
      <c r="VCF544" s="79"/>
      <c r="VCG544" s="109"/>
      <c r="VCH544" s="479"/>
      <c r="VCI544" s="78"/>
      <c r="VCJ544" s="144"/>
      <c r="VCK544" s="75"/>
      <c r="VCL544" s="66"/>
      <c r="VCM544" s="66"/>
      <c r="VCN544" s="79"/>
      <c r="VCO544" s="109"/>
      <c r="VCP544" s="479"/>
      <c r="VCQ544" s="78"/>
      <c r="VCR544" s="144"/>
      <c r="VCS544" s="75"/>
      <c r="VCT544" s="66"/>
      <c r="VCU544" s="66"/>
      <c r="VCV544" s="79"/>
      <c r="VCW544" s="109"/>
      <c r="VCX544" s="479"/>
      <c r="VCY544" s="78"/>
      <c r="VCZ544" s="144"/>
      <c r="VDA544" s="75"/>
      <c r="VDB544" s="66"/>
      <c r="VDC544" s="66"/>
      <c r="VDD544" s="79"/>
      <c r="VDE544" s="109"/>
      <c r="VDF544" s="479"/>
      <c r="VDG544" s="78"/>
      <c r="VDH544" s="144"/>
      <c r="VDI544" s="75"/>
      <c r="VDJ544" s="66"/>
      <c r="VDK544" s="66"/>
      <c r="VDL544" s="79"/>
      <c r="VDM544" s="109"/>
      <c r="VDN544" s="479"/>
      <c r="VDO544" s="78"/>
      <c r="VDP544" s="144"/>
      <c r="VDQ544" s="75"/>
      <c r="VDR544" s="66"/>
      <c r="VDS544" s="66"/>
      <c r="VDT544" s="79"/>
      <c r="VDU544" s="109"/>
      <c r="VDV544" s="479"/>
      <c r="VDW544" s="78"/>
      <c r="VDX544" s="144"/>
      <c r="VDY544" s="75"/>
      <c r="VDZ544" s="66"/>
      <c r="VEA544" s="66"/>
      <c r="VEB544" s="79"/>
      <c r="VEC544" s="109"/>
      <c r="VED544" s="479"/>
      <c r="VEE544" s="78"/>
      <c r="VEF544" s="144"/>
      <c r="VEG544" s="75"/>
      <c r="VEH544" s="66"/>
      <c r="VEI544" s="66"/>
      <c r="VEJ544" s="79"/>
      <c r="VEK544" s="109"/>
      <c r="VEL544" s="479"/>
      <c r="VEM544" s="78"/>
      <c r="VEN544" s="144"/>
      <c r="VEO544" s="75"/>
      <c r="VEP544" s="66"/>
      <c r="VEQ544" s="66"/>
      <c r="VER544" s="79"/>
      <c r="VES544" s="109"/>
      <c r="VET544" s="479"/>
      <c r="VEU544" s="78"/>
      <c r="VEV544" s="144"/>
      <c r="VEW544" s="75"/>
      <c r="VEX544" s="66"/>
      <c r="VEY544" s="66"/>
      <c r="VEZ544" s="79"/>
      <c r="VFA544" s="109"/>
      <c r="VFB544" s="479"/>
      <c r="VFC544" s="78"/>
      <c r="VFD544" s="144"/>
      <c r="VFE544" s="75"/>
      <c r="VFF544" s="66"/>
      <c r="VFG544" s="66"/>
      <c r="VFH544" s="79"/>
      <c r="VFI544" s="109"/>
      <c r="VFJ544" s="479"/>
      <c r="VFK544" s="78"/>
      <c r="VFL544" s="144"/>
      <c r="VFM544" s="75"/>
      <c r="VFN544" s="66"/>
      <c r="VFO544" s="66"/>
      <c r="VFP544" s="79"/>
      <c r="VFQ544" s="109"/>
      <c r="VFR544" s="479"/>
      <c r="VFS544" s="78"/>
      <c r="VFT544" s="144"/>
      <c r="VFU544" s="75"/>
      <c r="VFV544" s="66"/>
      <c r="VFW544" s="66"/>
      <c r="VFX544" s="79"/>
      <c r="VFY544" s="109"/>
      <c r="VFZ544" s="479"/>
      <c r="VGA544" s="78"/>
      <c r="VGB544" s="144"/>
      <c r="VGC544" s="75"/>
      <c r="VGD544" s="66"/>
      <c r="VGE544" s="66"/>
      <c r="VGF544" s="79"/>
      <c r="VGG544" s="109"/>
      <c r="VGH544" s="479"/>
      <c r="VGI544" s="78"/>
      <c r="VGJ544" s="144"/>
      <c r="VGK544" s="75"/>
      <c r="VGL544" s="66"/>
      <c r="VGM544" s="66"/>
      <c r="VGN544" s="79"/>
      <c r="VGO544" s="109"/>
      <c r="VGP544" s="479"/>
      <c r="VGQ544" s="78"/>
      <c r="VGR544" s="144"/>
      <c r="VGS544" s="75"/>
      <c r="VGT544" s="66"/>
      <c r="VGU544" s="66"/>
      <c r="VGV544" s="79"/>
      <c r="VGW544" s="109"/>
      <c r="VGX544" s="479"/>
      <c r="VGY544" s="78"/>
      <c r="VGZ544" s="144"/>
      <c r="VHA544" s="75"/>
      <c r="VHB544" s="66"/>
      <c r="VHC544" s="66"/>
      <c r="VHD544" s="79"/>
      <c r="VHE544" s="109"/>
      <c r="VHF544" s="479"/>
      <c r="VHG544" s="78"/>
      <c r="VHH544" s="144"/>
      <c r="VHI544" s="75"/>
      <c r="VHJ544" s="66"/>
      <c r="VHK544" s="66"/>
      <c r="VHL544" s="79"/>
      <c r="VHM544" s="109"/>
      <c r="VHN544" s="479"/>
      <c r="VHO544" s="78"/>
      <c r="VHP544" s="144"/>
      <c r="VHQ544" s="75"/>
      <c r="VHR544" s="66"/>
      <c r="VHS544" s="66"/>
      <c r="VHT544" s="79"/>
      <c r="VHU544" s="109"/>
      <c r="VHV544" s="479"/>
      <c r="VHW544" s="78"/>
      <c r="VHX544" s="144"/>
      <c r="VHY544" s="75"/>
      <c r="VHZ544" s="66"/>
      <c r="VIA544" s="66"/>
      <c r="VIB544" s="79"/>
      <c r="VIC544" s="109"/>
      <c r="VID544" s="479"/>
      <c r="VIE544" s="78"/>
      <c r="VIF544" s="144"/>
      <c r="VIG544" s="75"/>
      <c r="VIH544" s="66"/>
      <c r="VII544" s="66"/>
      <c r="VIJ544" s="79"/>
      <c r="VIK544" s="109"/>
      <c r="VIL544" s="479"/>
      <c r="VIM544" s="78"/>
      <c r="VIN544" s="144"/>
      <c r="VIO544" s="75"/>
      <c r="VIP544" s="66"/>
      <c r="VIQ544" s="66"/>
      <c r="VIR544" s="79"/>
      <c r="VIS544" s="109"/>
      <c r="VIT544" s="479"/>
      <c r="VIU544" s="78"/>
      <c r="VIV544" s="144"/>
      <c r="VIW544" s="75"/>
      <c r="VIX544" s="66"/>
      <c r="VIY544" s="66"/>
      <c r="VIZ544" s="79"/>
      <c r="VJA544" s="109"/>
      <c r="VJB544" s="479"/>
      <c r="VJC544" s="78"/>
      <c r="VJD544" s="144"/>
      <c r="VJE544" s="75"/>
      <c r="VJF544" s="66"/>
      <c r="VJG544" s="66"/>
      <c r="VJH544" s="79"/>
      <c r="VJI544" s="109"/>
      <c r="VJJ544" s="479"/>
      <c r="VJK544" s="78"/>
      <c r="VJL544" s="144"/>
      <c r="VJM544" s="75"/>
      <c r="VJN544" s="66"/>
      <c r="VJO544" s="66"/>
      <c r="VJP544" s="79"/>
      <c r="VJQ544" s="109"/>
      <c r="VJR544" s="479"/>
      <c r="VJS544" s="78"/>
      <c r="VJT544" s="144"/>
      <c r="VJU544" s="75"/>
      <c r="VJV544" s="66"/>
      <c r="VJW544" s="66"/>
      <c r="VJX544" s="79"/>
      <c r="VJY544" s="109"/>
      <c r="VJZ544" s="479"/>
      <c r="VKA544" s="78"/>
      <c r="VKB544" s="144"/>
      <c r="VKC544" s="75"/>
      <c r="VKD544" s="66"/>
      <c r="VKE544" s="66"/>
      <c r="VKF544" s="79"/>
      <c r="VKG544" s="109"/>
      <c r="VKH544" s="479"/>
      <c r="VKI544" s="78"/>
      <c r="VKJ544" s="144"/>
      <c r="VKK544" s="75"/>
      <c r="VKL544" s="66"/>
      <c r="VKM544" s="66"/>
      <c r="VKN544" s="79"/>
      <c r="VKO544" s="109"/>
      <c r="VKP544" s="479"/>
      <c r="VKQ544" s="78"/>
      <c r="VKR544" s="144"/>
      <c r="VKS544" s="75"/>
      <c r="VKT544" s="66"/>
      <c r="VKU544" s="66"/>
      <c r="VKV544" s="79"/>
      <c r="VKW544" s="109"/>
      <c r="VKX544" s="479"/>
      <c r="VKY544" s="78"/>
      <c r="VKZ544" s="144"/>
      <c r="VLA544" s="75"/>
      <c r="VLB544" s="66"/>
      <c r="VLC544" s="66"/>
      <c r="VLD544" s="79"/>
      <c r="VLE544" s="109"/>
      <c r="VLF544" s="479"/>
      <c r="VLG544" s="78"/>
      <c r="VLH544" s="144"/>
      <c r="VLI544" s="75"/>
      <c r="VLJ544" s="66"/>
      <c r="VLK544" s="66"/>
      <c r="VLL544" s="79"/>
      <c r="VLM544" s="109"/>
      <c r="VLN544" s="479"/>
      <c r="VLO544" s="78"/>
      <c r="VLP544" s="144"/>
      <c r="VLQ544" s="75"/>
      <c r="VLR544" s="66"/>
      <c r="VLS544" s="66"/>
      <c r="VLT544" s="79"/>
      <c r="VLU544" s="109"/>
      <c r="VLV544" s="479"/>
      <c r="VLW544" s="78"/>
      <c r="VLX544" s="144"/>
      <c r="VLY544" s="75"/>
      <c r="VLZ544" s="66"/>
      <c r="VMA544" s="66"/>
      <c r="VMB544" s="79"/>
      <c r="VMC544" s="109"/>
      <c r="VMD544" s="479"/>
      <c r="VME544" s="78"/>
      <c r="VMF544" s="144"/>
      <c r="VMG544" s="75"/>
      <c r="VMH544" s="66"/>
      <c r="VMI544" s="66"/>
      <c r="VMJ544" s="79"/>
      <c r="VMK544" s="109"/>
      <c r="VML544" s="479"/>
      <c r="VMM544" s="78"/>
      <c r="VMN544" s="144"/>
      <c r="VMO544" s="75"/>
      <c r="VMP544" s="66"/>
      <c r="VMQ544" s="66"/>
      <c r="VMR544" s="79"/>
      <c r="VMS544" s="109"/>
      <c r="VMT544" s="479"/>
      <c r="VMU544" s="78"/>
      <c r="VMV544" s="144"/>
      <c r="VMW544" s="75"/>
      <c r="VMX544" s="66"/>
      <c r="VMY544" s="66"/>
      <c r="VMZ544" s="79"/>
      <c r="VNA544" s="109"/>
      <c r="VNB544" s="479"/>
      <c r="VNC544" s="78"/>
      <c r="VND544" s="144"/>
      <c r="VNE544" s="75"/>
      <c r="VNF544" s="66"/>
      <c r="VNG544" s="66"/>
      <c r="VNH544" s="79"/>
      <c r="VNI544" s="109"/>
      <c r="VNJ544" s="479"/>
      <c r="VNK544" s="78"/>
      <c r="VNL544" s="144"/>
      <c r="VNM544" s="75"/>
      <c r="VNN544" s="66"/>
      <c r="VNO544" s="66"/>
      <c r="VNP544" s="79"/>
      <c r="VNQ544" s="109"/>
      <c r="VNR544" s="479"/>
      <c r="VNS544" s="78"/>
      <c r="VNT544" s="144"/>
      <c r="VNU544" s="75"/>
      <c r="VNV544" s="66"/>
      <c r="VNW544" s="66"/>
      <c r="VNX544" s="79"/>
      <c r="VNY544" s="109"/>
      <c r="VNZ544" s="479"/>
      <c r="VOA544" s="78"/>
      <c r="VOB544" s="144"/>
      <c r="VOC544" s="75"/>
      <c r="VOD544" s="66"/>
      <c r="VOE544" s="66"/>
      <c r="VOF544" s="79"/>
      <c r="VOG544" s="109"/>
      <c r="VOH544" s="479"/>
      <c r="VOI544" s="78"/>
      <c r="VOJ544" s="144"/>
      <c r="VOK544" s="75"/>
      <c r="VOL544" s="66"/>
      <c r="VOM544" s="66"/>
      <c r="VON544" s="79"/>
      <c r="VOO544" s="109"/>
      <c r="VOP544" s="479"/>
      <c r="VOQ544" s="78"/>
      <c r="VOR544" s="144"/>
      <c r="VOS544" s="75"/>
      <c r="VOT544" s="66"/>
      <c r="VOU544" s="66"/>
      <c r="VOV544" s="79"/>
      <c r="VOW544" s="109"/>
      <c r="VOX544" s="479"/>
      <c r="VOY544" s="78"/>
      <c r="VOZ544" s="144"/>
      <c r="VPA544" s="75"/>
      <c r="VPB544" s="66"/>
      <c r="VPC544" s="66"/>
      <c r="VPD544" s="79"/>
      <c r="VPE544" s="109"/>
      <c r="VPF544" s="479"/>
      <c r="VPG544" s="78"/>
      <c r="VPH544" s="144"/>
      <c r="VPI544" s="75"/>
      <c r="VPJ544" s="66"/>
      <c r="VPK544" s="66"/>
      <c r="VPL544" s="79"/>
      <c r="VPM544" s="109"/>
      <c r="VPN544" s="479"/>
      <c r="VPO544" s="78"/>
      <c r="VPP544" s="144"/>
      <c r="VPQ544" s="75"/>
      <c r="VPR544" s="66"/>
      <c r="VPS544" s="66"/>
      <c r="VPT544" s="79"/>
      <c r="VPU544" s="109"/>
      <c r="VPV544" s="479"/>
      <c r="VPW544" s="78"/>
      <c r="VPX544" s="144"/>
      <c r="VPY544" s="75"/>
      <c r="VPZ544" s="66"/>
      <c r="VQA544" s="66"/>
      <c r="VQB544" s="79"/>
      <c r="VQC544" s="109"/>
      <c r="VQD544" s="479"/>
      <c r="VQE544" s="78"/>
      <c r="VQF544" s="144"/>
      <c r="VQG544" s="75"/>
      <c r="VQH544" s="66"/>
      <c r="VQI544" s="66"/>
      <c r="VQJ544" s="79"/>
      <c r="VQK544" s="109"/>
      <c r="VQL544" s="479"/>
      <c r="VQM544" s="78"/>
      <c r="VQN544" s="144"/>
      <c r="VQO544" s="75"/>
      <c r="VQP544" s="66"/>
      <c r="VQQ544" s="66"/>
      <c r="VQR544" s="79"/>
      <c r="VQS544" s="109"/>
      <c r="VQT544" s="479"/>
      <c r="VQU544" s="78"/>
      <c r="VQV544" s="144"/>
      <c r="VQW544" s="75"/>
      <c r="VQX544" s="66"/>
      <c r="VQY544" s="66"/>
      <c r="VQZ544" s="79"/>
      <c r="VRA544" s="109"/>
      <c r="VRB544" s="479"/>
      <c r="VRC544" s="78"/>
      <c r="VRD544" s="144"/>
      <c r="VRE544" s="75"/>
      <c r="VRF544" s="66"/>
      <c r="VRG544" s="66"/>
      <c r="VRH544" s="79"/>
      <c r="VRI544" s="109"/>
      <c r="VRJ544" s="479"/>
      <c r="VRK544" s="78"/>
      <c r="VRL544" s="144"/>
      <c r="VRM544" s="75"/>
      <c r="VRN544" s="66"/>
      <c r="VRO544" s="66"/>
      <c r="VRP544" s="79"/>
      <c r="VRQ544" s="109"/>
      <c r="VRR544" s="479"/>
      <c r="VRS544" s="78"/>
      <c r="VRT544" s="144"/>
      <c r="VRU544" s="75"/>
      <c r="VRV544" s="66"/>
      <c r="VRW544" s="66"/>
      <c r="VRX544" s="79"/>
      <c r="VRY544" s="109"/>
      <c r="VRZ544" s="479"/>
      <c r="VSA544" s="78"/>
      <c r="VSB544" s="144"/>
      <c r="VSC544" s="75"/>
      <c r="VSD544" s="66"/>
      <c r="VSE544" s="66"/>
      <c r="VSF544" s="79"/>
      <c r="VSG544" s="109"/>
      <c r="VSH544" s="479"/>
      <c r="VSI544" s="78"/>
      <c r="VSJ544" s="144"/>
      <c r="VSK544" s="75"/>
      <c r="VSL544" s="66"/>
      <c r="VSM544" s="66"/>
      <c r="VSN544" s="79"/>
      <c r="VSO544" s="109"/>
      <c r="VSP544" s="479"/>
      <c r="VSQ544" s="78"/>
      <c r="VSR544" s="144"/>
      <c r="VSS544" s="75"/>
      <c r="VST544" s="66"/>
      <c r="VSU544" s="66"/>
      <c r="VSV544" s="79"/>
      <c r="VSW544" s="109"/>
      <c r="VSX544" s="479"/>
      <c r="VSY544" s="78"/>
      <c r="VSZ544" s="144"/>
      <c r="VTA544" s="75"/>
      <c r="VTB544" s="66"/>
      <c r="VTC544" s="66"/>
      <c r="VTD544" s="79"/>
      <c r="VTE544" s="109"/>
      <c r="VTF544" s="479"/>
      <c r="VTG544" s="78"/>
      <c r="VTH544" s="144"/>
      <c r="VTI544" s="75"/>
      <c r="VTJ544" s="66"/>
      <c r="VTK544" s="66"/>
      <c r="VTL544" s="79"/>
      <c r="VTM544" s="109"/>
      <c r="VTN544" s="479"/>
      <c r="VTO544" s="78"/>
      <c r="VTP544" s="144"/>
      <c r="VTQ544" s="75"/>
      <c r="VTR544" s="66"/>
      <c r="VTS544" s="66"/>
      <c r="VTT544" s="79"/>
      <c r="VTU544" s="109"/>
      <c r="VTV544" s="479"/>
      <c r="VTW544" s="78"/>
      <c r="VTX544" s="144"/>
      <c r="VTY544" s="75"/>
      <c r="VTZ544" s="66"/>
      <c r="VUA544" s="66"/>
      <c r="VUB544" s="79"/>
      <c r="VUC544" s="109"/>
      <c r="VUD544" s="479"/>
      <c r="VUE544" s="78"/>
      <c r="VUF544" s="144"/>
      <c r="VUG544" s="75"/>
      <c r="VUH544" s="66"/>
      <c r="VUI544" s="66"/>
      <c r="VUJ544" s="79"/>
      <c r="VUK544" s="109"/>
      <c r="VUL544" s="479"/>
      <c r="VUM544" s="78"/>
      <c r="VUN544" s="144"/>
      <c r="VUO544" s="75"/>
      <c r="VUP544" s="66"/>
      <c r="VUQ544" s="66"/>
      <c r="VUR544" s="79"/>
      <c r="VUS544" s="109"/>
      <c r="VUT544" s="479"/>
      <c r="VUU544" s="78"/>
      <c r="VUV544" s="144"/>
      <c r="VUW544" s="75"/>
      <c r="VUX544" s="66"/>
      <c r="VUY544" s="66"/>
      <c r="VUZ544" s="79"/>
      <c r="VVA544" s="109"/>
      <c r="VVB544" s="479"/>
      <c r="VVC544" s="78"/>
      <c r="VVD544" s="144"/>
      <c r="VVE544" s="75"/>
      <c r="VVF544" s="66"/>
      <c r="VVG544" s="66"/>
      <c r="VVH544" s="79"/>
      <c r="VVI544" s="109"/>
      <c r="VVJ544" s="479"/>
      <c r="VVK544" s="78"/>
      <c r="VVL544" s="144"/>
      <c r="VVM544" s="75"/>
      <c r="VVN544" s="66"/>
      <c r="VVO544" s="66"/>
      <c r="VVP544" s="79"/>
      <c r="VVQ544" s="109"/>
      <c r="VVR544" s="479"/>
      <c r="VVS544" s="78"/>
      <c r="VVT544" s="144"/>
      <c r="VVU544" s="75"/>
      <c r="VVV544" s="66"/>
      <c r="VVW544" s="66"/>
      <c r="VVX544" s="79"/>
      <c r="VVY544" s="109"/>
      <c r="VVZ544" s="479"/>
      <c r="VWA544" s="78"/>
      <c r="VWB544" s="144"/>
      <c r="VWC544" s="75"/>
      <c r="VWD544" s="66"/>
      <c r="VWE544" s="66"/>
      <c r="VWF544" s="79"/>
      <c r="VWG544" s="109"/>
      <c r="VWH544" s="479"/>
      <c r="VWI544" s="78"/>
      <c r="VWJ544" s="144"/>
      <c r="VWK544" s="75"/>
      <c r="VWL544" s="66"/>
      <c r="VWM544" s="66"/>
      <c r="VWN544" s="79"/>
      <c r="VWO544" s="109"/>
      <c r="VWP544" s="479"/>
      <c r="VWQ544" s="78"/>
      <c r="VWR544" s="144"/>
      <c r="VWS544" s="75"/>
      <c r="VWT544" s="66"/>
      <c r="VWU544" s="66"/>
      <c r="VWV544" s="79"/>
      <c r="VWW544" s="109"/>
      <c r="VWX544" s="479"/>
      <c r="VWY544" s="78"/>
      <c r="VWZ544" s="144"/>
      <c r="VXA544" s="75"/>
      <c r="VXB544" s="66"/>
      <c r="VXC544" s="66"/>
      <c r="VXD544" s="79"/>
      <c r="VXE544" s="109"/>
      <c r="VXF544" s="479"/>
      <c r="VXG544" s="78"/>
      <c r="VXH544" s="144"/>
      <c r="VXI544" s="75"/>
      <c r="VXJ544" s="66"/>
      <c r="VXK544" s="66"/>
      <c r="VXL544" s="79"/>
      <c r="VXM544" s="109"/>
      <c r="VXN544" s="479"/>
      <c r="VXO544" s="78"/>
      <c r="VXP544" s="144"/>
      <c r="VXQ544" s="75"/>
      <c r="VXR544" s="66"/>
      <c r="VXS544" s="66"/>
      <c r="VXT544" s="79"/>
      <c r="VXU544" s="109"/>
      <c r="VXV544" s="479"/>
      <c r="VXW544" s="78"/>
      <c r="VXX544" s="144"/>
      <c r="VXY544" s="75"/>
      <c r="VXZ544" s="66"/>
      <c r="VYA544" s="66"/>
      <c r="VYB544" s="79"/>
      <c r="VYC544" s="109"/>
      <c r="VYD544" s="479"/>
      <c r="VYE544" s="78"/>
      <c r="VYF544" s="144"/>
      <c r="VYG544" s="75"/>
      <c r="VYH544" s="66"/>
      <c r="VYI544" s="66"/>
      <c r="VYJ544" s="79"/>
      <c r="VYK544" s="109"/>
      <c r="VYL544" s="479"/>
      <c r="VYM544" s="78"/>
      <c r="VYN544" s="144"/>
      <c r="VYO544" s="75"/>
      <c r="VYP544" s="66"/>
      <c r="VYQ544" s="66"/>
      <c r="VYR544" s="79"/>
      <c r="VYS544" s="109"/>
      <c r="VYT544" s="479"/>
      <c r="VYU544" s="78"/>
      <c r="VYV544" s="144"/>
      <c r="VYW544" s="75"/>
      <c r="VYX544" s="66"/>
      <c r="VYY544" s="66"/>
      <c r="VYZ544" s="79"/>
      <c r="VZA544" s="109"/>
      <c r="VZB544" s="479"/>
      <c r="VZC544" s="78"/>
      <c r="VZD544" s="144"/>
      <c r="VZE544" s="75"/>
      <c r="VZF544" s="66"/>
      <c r="VZG544" s="66"/>
      <c r="VZH544" s="79"/>
      <c r="VZI544" s="109"/>
      <c r="VZJ544" s="479"/>
      <c r="VZK544" s="78"/>
      <c r="VZL544" s="144"/>
      <c r="VZM544" s="75"/>
      <c r="VZN544" s="66"/>
      <c r="VZO544" s="66"/>
      <c r="VZP544" s="79"/>
      <c r="VZQ544" s="109"/>
      <c r="VZR544" s="479"/>
      <c r="VZS544" s="78"/>
      <c r="VZT544" s="144"/>
      <c r="VZU544" s="75"/>
      <c r="VZV544" s="66"/>
      <c r="VZW544" s="66"/>
      <c r="VZX544" s="79"/>
      <c r="VZY544" s="109"/>
      <c r="VZZ544" s="479"/>
      <c r="WAA544" s="78"/>
      <c r="WAB544" s="144"/>
      <c r="WAC544" s="75"/>
      <c r="WAD544" s="66"/>
      <c r="WAE544" s="66"/>
      <c r="WAF544" s="79"/>
      <c r="WAG544" s="109"/>
      <c r="WAH544" s="479"/>
      <c r="WAI544" s="78"/>
      <c r="WAJ544" s="144"/>
      <c r="WAK544" s="75"/>
      <c r="WAL544" s="66"/>
      <c r="WAM544" s="66"/>
      <c r="WAN544" s="79"/>
      <c r="WAO544" s="109"/>
      <c r="WAP544" s="479"/>
      <c r="WAQ544" s="78"/>
      <c r="WAR544" s="144"/>
      <c r="WAS544" s="75"/>
      <c r="WAT544" s="66"/>
      <c r="WAU544" s="66"/>
      <c r="WAV544" s="79"/>
      <c r="WAW544" s="109"/>
      <c r="WAX544" s="479"/>
      <c r="WAY544" s="78"/>
      <c r="WAZ544" s="144"/>
      <c r="WBA544" s="75"/>
      <c r="WBB544" s="66"/>
      <c r="WBC544" s="66"/>
      <c r="WBD544" s="79"/>
      <c r="WBE544" s="109"/>
      <c r="WBF544" s="479"/>
      <c r="WBG544" s="78"/>
      <c r="WBH544" s="144"/>
      <c r="WBI544" s="75"/>
      <c r="WBJ544" s="66"/>
      <c r="WBK544" s="66"/>
      <c r="WBL544" s="79"/>
      <c r="WBM544" s="109"/>
      <c r="WBN544" s="479"/>
      <c r="WBO544" s="78"/>
      <c r="WBP544" s="144"/>
      <c r="WBQ544" s="75"/>
      <c r="WBR544" s="66"/>
      <c r="WBS544" s="66"/>
      <c r="WBT544" s="79"/>
      <c r="WBU544" s="109"/>
      <c r="WBV544" s="479"/>
      <c r="WBW544" s="78"/>
      <c r="WBX544" s="144"/>
      <c r="WBY544" s="75"/>
      <c r="WBZ544" s="66"/>
      <c r="WCA544" s="66"/>
      <c r="WCB544" s="79"/>
      <c r="WCC544" s="109"/>
      <c r="WCD544" s="479"/>
      <c r="WCE544" s="78"/>
      <c r="WCF544" s="144"/>
      <c r="WCG544" s="75"/>
      <c r="WCH544" s="66"/>
      <c r="WCI544" s="66"/>
      <c r="WCJ544" s="79"/>
      <c r="WCK544" s="109"/>
      <c r="WCL544" s="479"/>
      <c r="WCM544" s="78"/>
      <c r="WCN544" s="144"/>
      <c r="WCO544" s="75"/>
      <c r="WCP544" s="66"/>
      <c r="WCQ544" s="66"/>
      <c r="WCR544" s="79"/>
      <c r="WCS544" s="109"/>
      <c r="WCT544" s="479"/>
      <c r="WCU544" s="78"/>
      <c r="WCV544" s="144"/>
      <c r="WCW544" s="75"/>
      <c r="WCX544" s="66"/>
      <c r="WCY544" s="66"/>
      <c r="WCZ544" s="79"/>
      <c r="WDA544" s="109"/>
      <c r="WDB544" s="479"/>
      <c r="WDC544" s="78"/>
      <c r="WDD544" s="144"/>
      <c r="WDE544" s="75"/>
      <c r="WDF544" s="66"/>
      <c r="WDG544" s="66"/>
      <c r="WDH544" s="79"/>
      <c r="WDI544" s="109"/>
      <c r="WDJ544" s="479"/>
      <c r="WDK544" s="78"/>
      <c r="WDL544" s="144"/>
      <c r="WDM544" s="75"/>
      <c r="WDN544" s="66"/>
      <c r="WDO544" s="66"/>
      <c r="WDP544" s="79"/>
      <c r="WDQ544" s="109"/>
      <c r="WDR544" s="479"/>
      <c r="WDS544" s="78"/>
      <c r="WDT544" s="144"/>
      <c r="WDU544" s="75"/>
      <c r="WDV544" s="66"/>
      <c r="WDW544" s="66"/>
      <c r="WDX544" s="79"/>
      <c r="WDY544" s="109"/>
      <c r="WDZ544" s="479"/>
      <c r="WEA544" s="78"/>
      <c r="WEB544" s="144"/>
      <c r="WEC544" s="75"/>
      <c r="WED544" s="66"/>
      <c r="WEE544" s="66"/>
      <c r="WEF544" s="79"/>
      <c r="WEG544" s="109"/>
      <c r="WEH544" s="479"/>
      <c r="WEI544" s="78"/>
      <c r="WEJ544" s="144"/>
      <c r="WEK544" s="75"/>
      <c r="WEL544" s="66"/>
      <c r="WEM544" s="66"/>
      <c r="WEN544" s="79"/>
      <c r="WEO544" s="109"/>
      <c r="WEP544" s="479"/>
      <c r="WEQ544" s="78"/>
      <c r="WER544" s="144"/>
      <c r="WES544" s="75"/>
      <c r="WET544" s="66"/>
      <c r="WEU544" s="66"/>
      <c r="WEV544" s="79"/>
      <c r="WEW544" s="109"/>
      <c r="WEX544" s="479"/>
      <c r="WEY544" s="78"/>
      <c r="WEZ544" s="144"/>
      <c r="WFA544" s="75"/>
      <c r="WFB544" s="66"/>
      <c r="WFC544" s="66"/>
      <c r="WFD544" s="79"/>
      <c r="WFE544" s="109"/>
      <c r="WFF544" s="479"/>
      <c r="WFG544" s="78"/>
      <c r="WFH544" s="144"/>
      <c r="WFI544" s="75"/>
      <c r="WFJ544" s="66"/>
      <c r="WFK544" s="66"/>
      <c r="WFL544" s="79"/>
      <c r="WFM544" s="109"/>
      <c r="WFN544" s="479"/>
      <c r="WFO544" s="78"/>
      <c r="WFP544" s="144"/>
      <c r="WFQ544" s="75"/>
      <c r="WFR544" s="66"/>
      <c r="WFS544" s="66"/>
      <c r="WFT544" s="79"/>
      <c r="WFU544" s="109"/>
      <c r="WFV544" s="479"/>
      <c r="WFW544" s="78"/>
      <c r="WFX544" s="144"/>
      <c r="WFY544" s="75"/>
      <c r="WFZ544" s="66"/>
      <c r="WGA544" s="66"/>
      <c r="WGB544" s="79"/>
      <c r="WGC544" s="109"/>
      <c r="WGD544" s="479"/>
      <c r="WGE544" s="78"/>
      <c r="WGF544" s="144"/>
      <c r="WGG544" s="75"/>
      <c r="WGH544" s="66"/>
      <c r="WGI544" s="66"/>
      <c r="WGJ544" s="79"/>
      <c r="WGK544" s="109"/>
      <c r="WGL544" s="479"/>
      <c r="WGM544" s="78"/>
      <c r="WGN544" s="144"/>
      <c r="WGO544" s="75"/>
      <c r="WGP544" s="66"/>
      <c r="WGQ544" s="66"/>
      <c r="WGR544" s="79"/>
      <c r="WGS544" s="109"/>
      <c r="WGT544" s="479"/>
      <c r="WGU544" s="78"/>
      <c r="WGV544" s="144"/>
      <c r="WGW544" s="75"/>
      <c r="WGX544" s="66"/>
      <c r="WGY544" s="66"/>
      <c r="WGZ544" s="79"/>
      <c r="WHA544" s="109"/>
      <c r="WHB544" s="479"/>
      <c r="WHC544" s="78"/>
      <c r="WHD544" s="144"/>
      <c r="WHE544" s="75"/>
      <c r="WHF544" s="66"/>
      <c r="WHG544" s="66"/>
      <c r="WHH544" s="79"/>
      <c r="WHI544" s="109"/>
      <c r="WHJ544" s="479"/>
      <c r="WHK544" s="78"/>
      <c r="WHL544" s="144"/>
      <c r="WHM544" s="75"/>
      <c r="WHN544" s="66"/>
      <c r="WHO544" s="66"/>
      <c r="WHP544" s="79"/>
      <c r="WHQ544" s="109"/>
      <c r="WHR544" s="479"/>
      <c r="WHS544" s="78"/>
      <c r="WHT544" s="144"/>
      <c r="WHU544" s="75"/>
      <c r="WHV544" s="66"/>
      <c r="WHW544" s="66"/>
      <c r="WHX544" s="79"/>
      <c r="WHY544" s="109"/>
      <c r="WHZ544" s="479"/>
      <c r="WIA544" s="78"/>
      <c r="WIB544" s="144"/>
      <c r="WIC544" s="75"/>
      <c r="WID544" s="66"/>
      <c r="WIE544" s="66"/>
      <c r="WIF544" s="79"/>
      <c r="WIG544" s="109"/>
      <c r="WIH544" s="479"/>
      <c r="WII544" s="78"/>
      <c r="WIJ544" s="144"/>
      <c r="WIK544" s="75"/>
      <c r="WIL544" s="66"/>
      <c r="WIM544" s="66"/>
      <c r="WIN544" s="79"/>
      <c r="WIO544" s="109"/>
      <c r="WIP544" s="479"/>
      <c r="WIQ544" s="78"/>
      <c r="WIR544" s="144"/>
      <c r="WIS544" s="75"/>
      <c r="WIT544" s="66"/>
      <c r="WIU544" s="66"/>
      <c r="WIV544" s="79"/>
      <c r="WIW544" s="109"/>
      <c r="WIX544" s="479"/>
      <c r="WIY544" s="78"/>
      <c r="WIZ544" s="144"/>
      <c r="WJA544" s="75"/>
      <c r="WJB544" s="66"/>
      <c r="WJC544" s="66"/>
      <c r="WJD544" s="79"/>
      <c r="WJE544" s="109"/>
      <c r="WJF544" s="479"/>
      <c r="WJG544" s="78"/>
      <c r="WJH544" s="144"/>
      <c r="WJI544" s="75"/>
      <c r="WJJ544" s="66"/>
      <c r="WJK544" s="66"/>
      <c r="WJL544" s="79"/>
      <c r="WJM544" s="109"/>
      <c r="WJN544" s="479"/>
      <c r="WJO544" s="78"/>
      <c r="WJP544" s="144"/>
      <c r="WJQ544" s="75"/>
      <c r="WJR544" s="66"/>
      <c r="WJS544" s="66"/>
      <c r="WJT544" s="79"/>
      <c r="WJU544" s="109"/>
      <c r="WJV544" s="479"/>
      <c r="WJW544" s="78"/>
      <c r="WJX544" s="144"/>
      <c r="WJY544" s="75"/>
      <c r="WJZ544" s="66"/>
      <c r="WKA544" s="66"/>
      <c r="WKB544" s="79"/>
      <c r="WKC544" s="109"/>
      <c r="WKD544" s="479"/>
      <c r="WKE544" s="78"/>
      <c r="WKF544" s="144"/>
      <c r="WKG544" s="75"/>
      <c r="WKH544" s="66"/>
      <c r="WKI544" s="66"/>
      <c r="WKJ544" s="79"/>
      <c r="WKK544" s="109"/>
      <c r="WKL544" s="479"/>
      <c r="WKM544" s="78"/>
      <c r="WKN544" s="144"/>
      <c r="WKO544" s="75"/>
      <c r="WKP544" s="66"/>
      <c r="WKQ544" s="66"/>
      <c r="WKR544" s="79"/>
      <c r="WKS544" s="109"/>
      <c r="WKT544" s="479"/>
      <c r="WKU544" s="78"/>
      <c r="WKV544" s="144"/>
      <c r="WKW544" s="75"/>
      <c r="WKX544" s="66"/>
      <c r="WKY544" s="66"/>
      <c r="WKZ544" s="79"/>
      <c r="WLA544" s="109"/>
      <c r="WLB544" s="479"/>
      <c r="WLC544" s="78"/>
      <c r="WLD544" s="144"/>
      <c r="WLE544" s="75"/>
      <c r="WLF544" s="66"/>
      <c r="WLG544" s="66"/>
      <c r="WLH544" s="79"/>
      <c r="WLI544" s="109"/>
      <c r="WLJ544" s="479"/>
      <c r="WLK544" s="78"/>
      <c r="WLL544" s="144"/>
      <c r="WLM544" s="75"/>
      <c r="WLN544" s="66"/>
      <c r="WLO544" s="66"/>
      <c r="WLP544" s="79"/>
      <c r="WLQ544" s="109"/>
      <c r="WLR544" s="479"/>
      <c r="WLS544" s="78"/>
      <c r="WLT544" s="144"/>
      <c r="WLU544" s="75"/>
      <c r="WLV544" s="66"/>
      <c r="WLW544" s="66"/>
      <c r="WLX544" s="79"/>
      <c r="WLY544" s="109"/>
      <c r="WLZ544" s="479"/>
      <c r="WMA544" s="78"/>
      <c r="WMB544" s="144"/>
      <c r="WMC544" s="75"/>
      <c r="WMD544" s="66"/>
      <c r="WME544" s="66"/>
      <c r="WMF544" s="79"/>
      <c r="WMG544" s="109"/>
      <c r="WMH544" s="479"/>
      <c r="WMI544" s="78"/>
      <c r="WMJ544" s="144"/>
      <c r="WMK544" s="75"/>
      <c r="WML544" s="66"/>
      <c r="WMM544" s="66"/>
      <c r="WMN544" s="79"/>
      <c r="WMO544" s="109"/>
      <c r="WMP544" s="479"/>
      <c r="WMQ544" s="78"/>
      <c r="WMR544" s="144"/>
      <c r="WMS544" s="75"/>
      <c r="WMT544" s="66"/>
      <c r="WMU544" s="66"/>
      <c r="WMV544" s="79"/>
      <c r="WMW544" s="109"/>
      <c r="WMX544" s="479"/>
      <c r="WMY544" s="78"/>
      <c r="WMZ544" s="144"/>
      <c r="WNA544" s="75"/>
      <c r="WNB544" s="66"/>
      <c r="WNC544" s="66"/>
      <c r="WND544" s="79"/>
      <c r="WNE544" s="109"/>
      <c r="WNF544" s="479"/>
      <c r="WNG544" s="78"/>
      <c r="WNH544" s="144"/>
      <c r="WNI544" s="75"/>
      <c r="WNJ544" s="66"/>
      <c r="WNK544" s="66"/>
      <c r="WNL544" s="79"/>
      <c r="WNM544" s="109"/>
      <c r="WNN544" s="479"/>
      <c r="WNO544" s="78"/>
      <c r="WNP544" s="144"/>
      <c r="WNQ544" s="75"/>
      <c r="WNR544" s="66"/>
      <c r="WNS544" s="66"/>
      <c r="WNT544" s="79"/>
      <c r="WNU544" s="109"/>
      <c r="WNV544" s="479"/>
      <c r="WNW544" s="78"/>
      <c r="WNX544" s="144"/>
      <c r="WNY544" s="75"/>
      <c r="WNZ544" s="66"/>
      <c r="WOA544" s="66"/>
      <c r="WOB544" s="79"/>
      <c r="WOC544" s="109"/>
      <c r="WOD544" s="479"/>
      <c r="WOE544" s="78"/>
      <c r="WOF544" s="144"/>
      <c r="WOG544" s="75"/>
      <c r="WOH544" s="66"/>
      <c r="WOI544" s="66"/>
      <c r="WOJ544" s="79"/>
      <c r="WOK544" s="109"/>
      <c r="WOL544" s="479"/>
      <c r="WOM544" s="78"/>
      <c r="WON544" s="144"/>
      <c r="WOO544" s="75"/>
      <c r="WOP544" s="66"/>
      <c r="WOQ544" s="66"/>
      <c r="WOR544" s="79"/>
      <c r="WOS544" s="109"/>
      <c r="WOT544" s="479"/>
      <c r="WOU544" s="78"/>
      <c r="WOV544" s="144"/>
      <c r="WOW544" s="75"/>
      <c r="WOX544" s="66"/>
      <c r="WOY544" s="66"/>
      <c r="WOZ544" s="79"/>
      <c r="WPA544" s="109"/>
      <c r="WPB544" s="479"/>
      <c r="WPC544" s="78"/>
      <c r="WPD544" s="144"/>
      <c r="WPE544" s="75"/>
      <c r="WPF544" s="66"/>
      <c r="WPG544" s="66"/>
      <c r="WPH544" s="79"/>
      <c r="WPI544" s="109"/>
      <c r="WPJ544" s="479"/>
      <c r="WPK544" s="78"/>
      <c r="WPL544" s="144"/>
      <c r="WPM544" s="75"/>
      <c r="WPN544" s="66"/>
      <c r="WPO544" s="66"/>
      <c r="WPP544" s="79"/>
      <c r="WPQ544" s="109"/>
      <c r="WPR544" s="479"/>
      <c r="WPS544" s="78"/>
      <c r="WPT544" s="144"/>
      <c r="WPU544" s="75"/>
      <c r="WPV544" s="66"/>
      <c r="WPW544" s="66"/>
      <c r="WPX544" s="79"/>
      <c r="WPY544" s="109"/>
      <c r="WPZ544" s="479"/>
      <c r="WQA544" s="78"/>
      <c r="WQB544" s="144"/>
      <c r="WQC544" s="75"/>
      <c r="WQD544" s="66"/>
      <c r="WQE544" s="66"/>
      <c r="WQF544" s="79"/>
      <c r="WQG544" s="109"/>
      <c r="WQH544" s="479"/>
      <c r="WQI544" s="78"/>
      <c r="WQJ544" s="144"/>
      <c r="WQK544" s="75"/>
      <c r="WQL544" s="66"/>
      <c r="WQM544" s="66"/>
      <c r="WQN544" s="79"/>
      <c r="WQO544" s="109"/>
      <c r="WQP544" s="479"/>
      <c r="WQQ544" s="78"/>
      <c r="WQR544" s="144"/>
      <c r="WQS544" s="75"/>
      <c r="WQT544" s="66"/>
      <c r="WQU544" s="66"/>
      <c r="WQV544" s="79"/>
      <c r="WQW544" s="109"/>
      <c r="WQX544" s="479"/>
      <c r="WQY544" s="78"/>
      <c r="WQZ544" s="144"/>
      <c r="WRA544" s="75"/>
      <c r="WRB544" s="66"/>
      <c r="WRC544" s="66"/>
      <c r="WRD544" s="79"/>
      <c r="WRE544" s="109"/>
      <c r="WRF544" s="479"/>
      <c r="WRG544" s="78"/>
      <c r="WRH544" s="144"/>
      <c r="WRI544" s="75"/>
      <c r="WRJ544" s="66"/>
      <c r="WRK544" s="66"/>
      <c r="WRL544" s="79"/>
      <c r="WRM544" s="109"/>
      <c r="WRN544" s="479"/>
      <c r="WRO544" s="78"/>
      <c r="WRP544" s="144"/>
      <c r="WRQ544" s="75"/>
      <c r="WRR544" s="66"/>
      <c r="WRS544" s="66"/>
      <c r="WRT544" s="79"/>
      <c r="WRU544" s="109"/>
      <c r="WRV544" s="479"/>
      <c r="WRW544" s="78"/>
      <c r="WRX544" s="144"/>
      <c r="WRY544" s="75"/>
      <c r="WRZ544" s="66"/>
      <c r="WSA544" s="66"/>
      <c r="WSB544" s="79"/>
      <c r="WSC544" s="109"/>
      <c r="WSD544" s="479"/>
      <c r="WSE544" s="78"/>
      <c r="WSF544" s="144"/>
      <c r="WSG544" s="75"/>
      <c r="WSH544" s="66"/>
      <c r="WSI544" s="66"/>
      <c r="WSJ544" s="79"/>
      <c r="WSK544" s="109"/>
      <c r="WSL544" s="479"/>
      <c r="WSM544" s="78"/>
      <c r="WSN544" s="144"/>
      <c r="WSO544" s="75"/>
      <c r="WSP544" s="66"/>
      <c r="WSQ544" s="66"/>
      <c r="WSR544" s="79"/>
      <c r="WSS544" s="109"/>
      <c r="WST544" s="479"/>
      <c r="WSU544" s="78"/>
      <c r="WSV544" s="144"/>
      <c r="WSW544" s="75"/>
      <c r="WSX544" s="66"/>
      <c r="WSY544" s="66"/>
      <c r="WSZ544" s="79"/>
      <c r="WTA544" s="109"/>
      <c r="WTB544" s="479"/>
      <c r="WTC544" s="78"/>
      <c r="WTD544" s="144"/>
      <c r="WTE544" s="75"/>
      <c r="WTF544" s="66"/>
      <c r="WTG544" s="66"/>
      <c r="WTH544" s="79"/>
      <c r="WTI544" s="109"/>
      <c r="WTJ544" s="479"/>
      <c r="WTK544" s="78"/>
      <c r="WTL544" s="144"/>
      <c r="WTM544" s="75"/>
      <c r="WTN544" s="66"/>
      <c r="WTO544" s="66"/>
      <c r="WTP544" s="79"/>
      <c r="WTQ544" s="109"/>
      <c r="WTR544" s="479"/>
      <c r="WTS544" s="78"/>
      <c r="WTT544" s="144"/>
      <c r="WTU544" s="75"/>
      <c r="WTV544" s="66"/>
      <c r="WTW544" s="66"/>
      <c r="WTX544" s="79"/>
      <c r="WTY544" s="109"/>
      <c r="WTZ544" s="479"/>
      <c r="WUA544" s="78"/>
      <c r="WUB544" s="144"/>
      <c r="WUC544" s="75"/>
      <c r="WUD544" s="66"/>
      <c r="WUE544" s="66"/>
      <c r="WUF544" s="79"/>
      <c r="WUG544" s="109"/>
      <c r="WUH544" s="479"/>
      <c r="WUI544" s="78"/>
      <c r="WUJ544" s="144"/>
      <c r="WUK544" s="75"/>
      <c r="WUL544" s="66"/>
      <c r="WUM544" s="66"/>
      <c r="WUN544" s="79"/>
      <c r="WUO544" s="109"/>
      <c r="WUP544" s="479"/>
      <c r="WUQ544" s="78"/>
      <c r="WUR544" s="144"/>
      <c r="WUS544" s="75"/>
      <c r="WUT544" s="66"/>
      <c r="WUU544" s="66"/>
      <c r="WUV544" s="79"/>
      <c r="WUW544" s="109"/>
      <c r="WUX544" s="479"/>
      <c r="WUY544" s="78"/>
      <c r="WUZ544" s="144"/>
      <c r="WVA544" s="75"/>
      <c r="WVB544" s="66"/>
      <c r="WVC544" s="66"/>
      <c r="WVD544" s="79"/>
      <c r="WVE544" s="109"/>
      <c r="WVF544" s="479"/>
      <c r="WVG544" s="78"/>
      <c r="WVH544" s="144"/>
      <c r="WVI544" s="75"/>
      <c r="WVJ544" s="66"/>
      <c r="WVK544" s="66"/>
      <c r="WVL544" s="79"/>
      <c r="WVM544" s="109"/>
      <c r="WVN544" s="479"/>
      <c r="WVO544" s="78"/>
      <c r="WVP544" s="144"/>
      <c r="WVQ544" s="75"/>
      <c r="WVR544" s="66"/>
      <c r="WVS544" s="66"/>
      <c r="WVT544" s="79"/>
      <c r="WVU544" s="109"/>
      <c r="WVV544" s="479"/>
      <c r="WVW544" s="78"/>
      <c r="WVX544" s="144"/>
      <c r="WVY544" s="75"/>
      <c r="WVZ544" s="66"/>
      <c r="WWA544" s="66"/>
      <c r="WWB544" s="79"/>
      <c r="WWC544" s="109"/>
      <c r="WWD544" s="479"/>
      <c r="WWE544" s="78"/>
      <c r="WWF544" s="144"/>
      <c r="WWG544" s="75"/>
      <c r="WWH544" s="66"/>
      <c r="WWI544" s="66"/>
      <c r="WWJ544" s="79"/>
      <c r="WWK544" s="109"/>
      <c r="WWL544" s="479"/>
      <c r="WWM544" s="78"/>
      <c r="WWN544" s="144"/>
      <c r="WWO544" s="75"/>
      <c r="WWP544" s="66"/>
      <c r="WWQ544" s="66"/>
      <c r="WWR544" s="79"/>
      <c r="WWS544" s="109"/>
      <c r="WWT544" s="479"/>
      <c r="WWU544" s="78"/>
      <c r="WWV544" s="144"/>
      <c r="WWW544" s="75"/>
      <c r="WWX544" s="66"/>
      <c r="WWY544" s="66"/>
      <c r="WWZ544" s="79"/>
      <c r="WXA544" s="109"/>
      <c r="WXB544" s="479"/>
      <c r="WXC544" s="78"/>
      <c r="WXD544" s="144"/>
      <c r="WXE544" s="75"/>
      <c r="WXF544" s="66"/>
      <c r="WXG544" s="66"/>
      <c r="WXH544" s="79"/>
      <c r="WXI544" s="109"/>
      <c r="WXJ544" s="479"/>
      <c r="WXK544" s="78"/>
      <c r="WXL544" s="144"/>
      <c r="WXM544" s="75"/>
      <c r="WXN544" s="66"/>
      <c r="WXO544" s="66"/>
      <c r="WXP544" s="79"/>
      <c r="WXQ544" s="109"/>
      <c r="WXR544" s="479"/>
      <c r="WXS544" s="78"/>
      <c r="WXT544" s="144"/>
      <c r="WXU544" s="75"/>
      <c r="WXV544" s="66"/>
      <c r="WXW544" s="66"/>
      <c r="WXX544" s="79"/>
      <c r="WXY544" s="109"/>
      <c r="WXZ544" s="479"/>
      <c r="WYA544" s="78"/>
      <c r="WYB544" s="144"/>
      <c r="WYC544" s="75"/>
      <c r="WYD544" s="66"/>
      <c r="WYE544" s="66"/>
      <c r="WYF544" s="79"/>
      <c r="WYG544" s="109"/>
      <c r="WYH544" s="479"/>
      <c r="WYI544" s="78"/>
      <c r="WYJ544" s="144"/>
      <c r="WYK544" s="75"/>
      <c r="WYL544" s="66"/>
      <c r="WYM544" s="66"/>
      <c r="WYN544" s="79"/>
      <c r="WYO544" s="109"/>
      <c r="WYP544" s="479"/>
      <c r="WYQ544" s="78"/>
      <c r="WYR544" s="144"/>
      <c r="WYS544" s="75"/>
      <c r="WYT544" s="66"/>
      <c r="WYU544" s="66"/>
      <c r="WYV544" s="79"/>
      <c r="WYW544" s="109"/>
      <c r="WYX544" s="479"/>
      <c r="WYY544" s="78"/>
      <c r="WYZ544" s="144"/>
      <c r="WZA544" s="75"/>
      <c r="WZB544" s="66"/>
      <c r="WZC544" s="66"/>
      <c r="WZD544" s="79"/>
      <c r="WZE544" s="109"/>
      <c r="WZF544" s="479"/>
      <c r="WZG544" s="78"/>
      <c r="WZH544" s="144"/>
      <c r="WZI544" s="75"/>
      <c r="WZJ544" s="66"/>
      <c r="WZK544" s="66"/>
      <c r="WZL544" s="79"/>
      <c r="WZM544" s="109"/>
      <c r="WZN544" s="479"/>
      <c r="WZO544" s="78"/>
      <c r="WZP544" s="144"/>
      <c r="WZQ544" s="75"/>
      <c r="WZR544" s="66"/>
      <c r="WZS544" s="66"/>
      <c r="WZT544" s="79"/>
      <c r="WZU544" s="109"/>
      <c r="WZV544" s="479"/>
      <c r="WZW544" s="78"/>
      <c r="WZX544" s="144"/>
      <c r="WZY544" s="75"/>
      <c r="WZZ544" s="66"/>
      <c r="XAA544" s="66"/>
      <c r="XAB544" s="79"/>
      <c r="XAC544" s="109"/>
      <c r="XAD544" s="479"/>
      <c r="XAE544" s="78"/>
      <c r="XAF544" s="144"/>
      <c r="XAG544" s="75"/>
      <c r="XAH544" s="66"/>
      <c r="XAI544" s="66"/>
      <c r="XAJ544" s="79"/>
      <c r="XAK544" s="109"/>
      <c r="XAL544" s="479"/>
      <c r="XAM544" s="78"/>
      <c r="XAN544" s="144"/>
      <c r="XAO544" s="75"/>
      <c r="XAP544" s="66"/>
      <c r="XAQ544" s="66"/>
      <c r="XAR544" s="79"/>
      <c r="XAS544" s="109"/>
      <c r="XAT544" s="479"/>
      <c r="XAU544" s="78"/>
      <c r="XAV544" s="144"/>
      <c r="XAW544" s="75"/>
      <c r="XAX544" s="66"/>
      <c r="XAY544" s="66"/>
      <c r="XAZ544" s="79"/>
      <c r="XBA544" s="109"/>
      <c r="XBB544" s="479"/>
      <c r="XBC544" s="78"/>
      <c r="XBD544" s="144"/>
      <c r="XBE544" s="75"/>
      <c r="XBF544" s="66"/>
      <c r="XBG544" s="66"/>
      <c r="XBH544" s="79"/>
      <c r="XBI544" s="109"/>
      <c r="XBJ544" s="479"/>
      <c r="XBK544" s="78"/>
      <c r="XBL544" s="144"/>
      <c r="XBM544" s="75"/>
      <c r="XBN544" s="66"/>
      <c r="XBO544" s="66"/>
      <c r="XBP544" s="79"/>
      <c r="XBQ544" s="109"/>
      <c r="XBR544" s="479"/>
      <c r="XBS544" s="78"/>
      <c r="XBT544" s="144"/>
      <c r="XBU544" s="75"/>
      <c r="XBV544" s="66"/>
      <c r="XBW544" s="66"/>
      <c r="XBX544" s="79"/>
      <c r="XBY544" s="109"/>
      <c r="XBZ544" s="479"/>
      <c r="XCA544" s="78"/>
      <c r="XCB544" s="144"/>
      <c r="XCC544" s="75"/>
      <c r="XCD544" s="66"/>
      <c r="XCE544" s="66"/>
      <c r="XCF544" s="79"/>
      <c r="XCG544" s="109"/>
      <c r="XCH544" s="479"/>
      <c r="XCI544" s="78"/>
      <c r="XCJ544" s="144"/>
      <c r="XCK544" s="75"/>
      <c r="XCL544" s="66"/>
      <c r="XCM544" s="66"/>
      <c r="XCN544" s="79"/>
      <c r="XCO544" s="109"/>
      <c r="XCP544" s="479"/>
      <c r="XCQ544" s="78"/>
      <c r="XCR544" s="144"/>
      <c r="XCS544" s="75"/>
      <c r="XCT544" s="66"/>
      <c r="XCU544" s="66"/>
      <c r="XCV544" s="79"/>
      <c r="XCW544" s="109"/>
      <c r="XCX544" s="479"/>
      <c r="XCY544" s="78"/>
      <c r="XCZ544" s="144"/>
      <c r="XDA544" s="75"/>
      <c r="XDB544" s="66"/>
      <c r="XDC544" s="66"/>
      <c r="XDD544" s="79"/>
      <c r="XDE544" s="109"/>
      <c r="XDF544" s="479"/>
      <c r="XDG544" s="78"/>
      <c r="XDH544" s="144"/>
      <c r="XDI544" s="75"/>
      <c r="XDJ544" s="66"/>
      <c r="XDK544" s="66"/>
      <c r="XDL544" s="79"/>
      <c r="XDM544" s="109"/>
      <c r="XDN544" s="479"/>
      <c r="XDO544" s="78"/>
      <c r="XDP544" s="144"/>
      <c r="XDQ544" s="75"/>
      <c r="XDR544" s="66"/>
      <c r="XDS544" s="66"/>
      <c r="XDT544" s="79"/>
      <c r="XDU544" s="109"/>
      <c r="XDV544" s="479"/>
      <c r="XDW544" s="78"/>
      <c r="XDX544" s="144"/>
      <c r="XDY544" s="75"/>
      <c r="XDZ544" s="66"/>
      <c r="XEA544" s="66"/>
      <c r="XEB544" s="79"/>
      <c r="XEC544" s="109"/>
      <c r="XED544" s="479"/>
      <c r="XEE544" s="78"/>
      <c r="XEF544" s="144"/>
      <c r="XEG544" s="75"/>
      <c r="XEH544" s="66"/>
      <c r="XEI544" s="66"/>
      <c r="XEJ544" s="79"/>
      <c r="XEK544" s="109"/>
      <c r="XEL544" s="479"/>
      <c r="XEM544" s="78"/>
      <c r="XEN544" s="144"/>
      <c r="XEO544" s="75"/>
      <c r="XEP544" s="66"/>
      <c r="XEQ544" s="66"/>
      <c r="XER544" s="79"/>
      <c r="XES544" s="109"/>
      <c r="XET544" s="479"/>
      <c r="XEU544" s="78"/>
      <c r="XEV544" s="144"/>
      <c r="XEW544" s="75"/>
      <c r="XEX544" s="66"/>
      <c r="XEY544" s="66"/>
      <c r="XEZ544" s="79"/>
      <c r="XFA544" s="109"/>
      <c r="XFB544" s="479"/>
      <c r="XFC544" s="78"/>
      <c r="XFD544" s="144"/>
    </row>
    <row r="545" spans="1:16384" ht="16" x14ac:dyDescent="0.2">
      <c r="A545" s="75"/>
      <c r="B545" s="75" t="s">
        <v>1105</v>
      </c>
      <c r="C545" s="66" t="s">
        <v>1106</v>
      </c>
      <c r="D545" s="66" t="s">
        <v>413</v>
      </c>
      <c r="E545" s="79">
        <v>10000</v>
      </c>
      <c r="F545" s="109">
        <v>0.42</v>
      </c>
      <c r="G545" s="479"/>
      <c r="H545" s="78">
        <v>0.42</v>
      </c>
      <c r="I545" s="144"/>
      <c r="J545" s="66"/>
      <c r="K545" s="66"/>
      <c r="L545" s="79"/>
      <c r="M545" s="109"/>
      <c r="N545" s="479"/>
      <c r="O545" s="78"/>
      <c r="P545" s="144"/>
      <c r="Q545" s="75"/>
      <c r="R545" s="66"/>
      <c r="S545" s="66"/>
      <c r="T545" s="79"/>
      <c r="U545" s="109"/>
      <c r="V545" s="479"/>
      <c r="W545" s="78"/>
      <c r="X545" s="144"/>
      <c r="Y545" s="75"/>
      <c r="Z545" s="66"/>
      <c r="AA545" s="66"/>
      <c r="AB545" s="79"/>
      <c r="AC545" s="109"/>
      <c r="AD545" s="479"/>
      <c r="AE545" s="78"/>
      <c r="AF545" s="144"/>
      <c r="AG545" s="75"/>
      <c r="AH545" s="66"/>
      <c r="AI545" s="66"/>
      <c r="AJ545" s="79"/>
      <c r="AK545" s="109"/>
      <c r="AL545" s="479"/>
      <c r="AM545" s="78"/>
      <c r="AN545" s="144"/>
      <c r="AO545" s="75"/>
      <c r="AP545" s="66"/>
      <c r="AQ545" s="66"/>
      <c r="AR545" s="79"/>
      <c r="AS545" s="109"/>
      <c r="AT545" s="479"/>
      <c r="AU545" s="78"/>
      <c r="AV545" s="144"/>
      <c r="AW545" s="75"/>
      <c r="AX545" s="66"/>
      <c r="AY545" s="66"/>
      <c r="AZ545" s="79"/>
      <c r="BA545" s="109"/>
      <c r="BB545" s="479"/>
      <c r="BC545" s="78"/>
      <c r="BD545" s="144"/>
      <c r="BE545" s="75"/>
      <c r="BF545" s="66"/>
      <c r="BG545" s="66"/>
      <c r="BH545" s="79"/>
      <c r="BI545" s="109"/>
      <c r="BJ545" s="479"/>
      <c r="BK545" s="78"/>
      <c r="BL545" s="144"/>
      <c r="BM545" s="75"/>
      <c r="BN545" s="66"/>
      <c r="BO545" s="66"/>
      <c r="BP545" s="79"/>
      <c r="BQ545" s="109"/>
      <c r="BR545" s="479"/>
      <c r="BS545" s="78"/>
      <c r="BT545" s="144"/>
      <c r="BU545" s="75"/>
      <c r="BV545" s="66"/>
      <c r="BW545" s="66"/>
      <c r="BX545" s="79"/>
      <c r="BY545" s="109"/>
      <c r="BZ545" s="479"/>
      <c r="CA545" s="78"/>
      <c r="CB545" s="144"/>
      <c r="CC545" s="75"/>
      <c r="CD545" s="66"/>
      <c r="CE545" s="66"/>
      <c r="CF545" s="79"/>
      <c r="CG545" s="109"/>
      <c r="CH545" s="479"/>
      <c r="CI545" s="78"/>
      <c r="CJ545" s="144"/>
      <c r="CK545" s="75"/>
      <c r="CL545" s="66"/>
      <c r="CM545" s="66"/>
      <c r="CN545" s="79"/>
      <c r="CO545" s="109"/>
      <c r="CP545" s="479"/>
      <c r="CQ545" s="78"/>
      <c r="CR545" s="144"/>
      <c r="CS545" s="75"/>
      <c r="CT545" s="66"/>
      <c r="CU545" s="66"/>
      <c r="CV545" s="79"/>
      <c r="CW545" s="109"/>
      <c r="CX545" s="479"/>
      <c r="CY545" s="78"/>
      <c r="CZ545" s="144"/>
      <c r="DA545" s="75"/>
      <c r="DB545" s="66"/>
      <c r="DC545" s="66"/>
      <c r="DD545" s="79"/>
      <c r="DE545" s="109"/>
      <c r="DF545" s="479"/>
      <c r="DG545" s="78"/>
      <c r="DH545" s="144"/>
      <c r="DI545" s="75"/>
      <c r="DJ545" s="66"/>
      <c r="DK545" s="66"/>
      <c r="DL545" s="79"/>
      <c r="DM545" s="109"/>
      <c r="DN545" s="479"/>
      <c r="DO545" s="78"/>
      <c r="DP545" s="144"/>
      <c r="DQ545" s="75"/>
      <c r="DR545" s="66"/>
      <c r="DS545" s="66"/>
      <c r="DT545" s="79"/>
      <c r="DU545" s="109"/>
      <c r="DV545" s="479"/>
      <c r="DW545" s="78"/>
      <c r="DX545" s="144"/>
      <c r="DY545" s="75"/>
      <c r="DZ545" s="66"/>
      <c r="EA545" s="66"/>
      <c r="EB545" s="79"/>
      <c r="EC545" s="109"/>
      <c r="ED545" s="479"/>
      <c r="EE545" s="78"/>
      <c r="EF545" s="144"/>
      <c r="EG545" s="75"/>
      <c r="EH545" s="66"/>
      <c r="EI545" s="66"/>
      <c r="EJ545" s="79"/>
      <c r="EK545" s="109"/>
      <c r="EL545" s="479"/>
      <c r="EM545" s="78"/>
      <c r="EN545" s="144"/>
      <c r="EO545" s="75"/>
      <c r="EP545" s="66"/>
      <c r="EQ545" s="66"/>
      <c r="ER545" s="79"/>
      <c r="ES545" s="109"/>
      <c r="ET545" s="479"/>
      <c r="EU545" s="78"/>
      <c r="EV545" s="144"/>
      <c r="EW545" s="75"/>
      <c r="EX545" s="66"/>
      <c r="EY545" s="66"/>
      <c r="EZ545" s="79"/>
      <c r="FA545" s="109"/>
      <c r="FB545" s="479"/>
      <c r="FC545" s="78"/>
      <c r="FD545" s="144"/>
      <c r="FE545" s="75"/>
      <c r="FF545" s="66"/>
      <c r="FG545" s="66"/>
      <c r="FH545" s="79"/>
      <c r="FI545" s="109"/>
      <c r="FJ545" s="479"/>
      <c r="FK545" s="78"/>
      <c r="FL545" s="144"/>
      <c r="FM545" s="75"/>
      <c r="FN545" s="66"/>
      <c r="FO545" s="66"/>
      <c r="FP545" s="79"/>
      <c r="FQ545" s="109"/>
      <c r="FR545" s="479"/>
      <c r="FS545" s="78"/>
      <c r="FT545" s="144"/>
      <c r="FU545" s="75"/>
      <c r="FV545" s="66"/>
      <c r="FW545" s="66"/>
      <c r="FX545" s="79"/>
      <c r="FY545" s="109"/>
      <c r="FZ545" s="479"/>
      <c r="GA545" s="78"/>
      <c r="GB545" s="144"/>
      <c r="GC545" s="75"/>
      <c r="GD545" s="66"/>
      <c r="GE545" s="66"/>
      <c r="GF545" s="79"/>
      <c r="GG545" s="109"/>
      <c r="GH545" s="479"/>
      <c r="GI545" s="78"/>
      <c r="GJ545" s="144"/>
      <c r="GK545" s="75"/>
      <c r="GL545" s="66"/>
      <c r="GM545" s="66"/>
      <c r="GN545" s="79"/>
      <c r="GO545" s="109"/>
      <c r="GP545" s="479"/>
      <c r="GQ545" s="78"/>
      <c r="GR545" s="144"/>
      <c r="GS545" s="75"/>
      <c r="GT545" s="66"/>
      <c r="GU545" s="66"/>
      <c r="GV545" s="79"/>
      <c r="GW545" s="109"/>
      <c r="GX545" s="479"/>
      <c r="GY545" s="78"/>
      <c r="GZ545" s="144"/>
      <c r="HA545" s="75"/>
      <c r="HB545" s="66"/>
      <c r="HC545" s="66"/>
      <c r="HD545" s="79"/>
      <c r="HE545" s="109"/>
      <c r="HF545" s="479"/>
      <c r="HG545" s="78"/>
      <c r="HH545" s="144"/>
      <c r="HI545" s="75"/>
      <c r="HJ545" s="66"/>
      <c r="HK545" s="66"/>
      <c r="HL545" s="79"/>
      <c r="HM545" s="109"/>
      <c r="HN545" s="479"/>
      <c r="HO545" s="78"/>
      <c r="HP545" s="144"/>
      <c r="HQ545" s="75"/>
      <c r="HR545" s="66"/>
      <c r="HS545" s="66"/>
      <c r="HT545" s="79"/>
      <c r="HU545" s="109"/>
      <c r="HV545" s="479"/>
      <c r="HW545" s="78"/>
      <c r="HX545" s="144"/>
      <c r="HY545" s="75"/>
      <c r="HZ545" s="66"/>
      <c r="IA545" s="66"/>
      <c r="IB545" s="79"/>
      <c r="IC545" s="109"/>
      <c r="ID545" s="479"/>
      <c r="IE545" s="78"/>
      <c r="IF545" s="144"/>
      <c r="IG545" s="75"/>
      <c r="IH545" s="66"/>
      <c r="II545" s="66"/>
      <c r="IJ545" s="79"/>
      <c r="IK545" s="109"/>
      <c r="IL545" s="479"/>
      <c r="IM545" s="78"/>
      <c r="IN545" s="144"/>
      <c r="IO545" s="75"/>
      <c r="IP545" s="66"/>
      <c r="IQ545" s="66"/>
      <c r="IR545" s="79"/>
      <c r="IS545" s="109"/>
      <c r="IT545" s="479"/>
      <c r="IU545" s="78"/>
      <c r="IV545" s="144"/>
      <c r="IW545" s="75"/>
      <c r="IX545" s="66"/>
      <c r="IY545" s="66"/>
      <c r="IZ545" s="79"/>
      <c r="JA545" s="109"/>
      <c r="JB545" s="479"/>
      <c r="JC545" s="78"/>
      <c r="JD545" s="144"/>
      <c r="JE545" s="75"/>
      <c r="JF545" s="66"/>
      <c r="JG545" s="66"/>
      <c r="JH545" s="79"/>
      <c r="JI545" s="109"/>
      <c r="JJ545" s="479"/>
      <c r="JK545" s="78"/>
      <c r="JL545" s="144"/>
      <c r="JM545" s="75"/>
      <c r="JN545" s="66"/>
      <c r="JO545" s="66"/>
      <c r="JP545" s="79"/>
      <c r="JQ545" s="109"/>
      <c r="JR545" s="479"/>
      <c r="JS545" s="78"/>
      <c r="JT545" s="144"/>
      <c r="JU545" s="75"/>
      <c r="JV545" s="66"/>
      <c r="JW545" s="66"/>
      <c r="JX545" s="79"/>
      <c r="JY545" s="109"/>
      <c r="JZ545" s="479"/>
      <c r="KA545" s="78"/>
      <c r="KB545" s="144"/>
      <c r="KC545" s="75"/>
      <c r="KD545" s="66"/>
      <c r="KE545" s="66"/>
      <c r="KF545" s="79"/>
      <c r="KG545" s="109"/>
      <c r="KH545" s="479"/>
      <c r="KI545" s="78"/>
      <c r="KJ545" s="144"/>
      <c r="KK545" s="75"/>
      <c r="KL545" s="66"/>
      <c r="KM545" s="66"/>
      <c r="KN545" s="79"/>
      <c r="KO545" s="109"/>
      <c r="KP545" s="479"/>
      <c r="KQ545" s="78"/>
      <c r="KR545" s="144"/>
      <c r="KS545" s="75"/>
      <c r="KT545" s="66"/>
      <c r="KU545" s="66"/>
      <c r="KV545" s="79"/>
      <c r="KW545" s="109"/>
      <c r="KX545" s="479"/>
      <c r="KY545" s="78"/>
      <c r="KZ545" s="144"/>
      <c r="LA545" s="75"/>
      <c r="LB545" s="66"/>
      <c r="LC545" s="66"/>
      <c r="LD545" s="79"/>
      <c r="LE545" s="109"/>
      <c r="LF545" s="479"/>
      <c r="LG545" s="78"/>
      <c r="LH545" s="144"/>
      <c r="LI545" s="75"/>
      <c r="LJ545" s="66"/>
      <c r="LK545" s="66"/>
      <c r="LL545" s="79"/>
      <c r="LM545" s="109"/>
      <c r="LN545" s="479"/>
      <c r="LO545" s="78"/>
      <c r="LP545" s="144"/>
      <c r="LQ545" s="75"/>
      <c r="LR545" s="66"/>
      <c r="LS545" s="66"/>
      <c r="LT545" s="79"/>
      <c r="LU545" s="109"/>
      <c r="LV545" s="479"/>
      <c r="LW545" s="78"/>
      <c r="LX545" s="144"/>
      <c r="LY545" s="75"/>
      <c r="LZ545" s="66"/>
      <c r="MA545" s="66"/>
      <c r="MB545" s="79"/>
      <c r="MC545" s="109"/>
      <c r="MD545" s="479"/>
      <c r="ME545" s="78"/>
      <c r="MF545" s="144"/>
      <c r="MG545" s="75"/>
      <c r="MH545" s="66"/>
      <c r="MI545" s="66"/>
      <c r="MJ545" s="79"/>
      <c r="MK545" s="109"/>
      <c r="ML545" s="479"/>
      <c r="MM545" s="78"/>
      <c r="MN545" s="144"/>
      <c r="MO545" s="75"/>
      <c r="MP545" s="66"/>
      <c r="MQ545" s="66"/>
      <c r="MR545" s="79"/>
      <c r="MS545" s="109"/>
      <c r="MT545" s="479"/>
      <c r="MU545" s="78"/>
      <c r="MV545" s="144"/>
      <c r="MW545" s="75"/>
      <c r="MX545" s="66"/>
      <c r="MY545" s="66"/>
      <c r="MZ545" s="79"/>
      <c r="NA545" s="109"/>
      <c r="NB545" s="479"/>
      <c r="NC545" s="78"/>
      <c r="ND545" s="144"/>
      <c r="NE545" s="75"/>
      <c r="NF545" s="66"/>
      <c r="NG545" s="66"/>
      <c r="NH545" s="79"/>
      <c r="NI545" s="109"/>
      <c r="NJ545" s="479"/>
      <c r="NK545" s="78"/>
      <c r="NL545" s="144"/>
      <c r="NM545" s="75"/>
      <c r="NN545" s="66"/>
      <c r="NO545" s="66"/>
      <c r="NP545" s="79"/>
      <c r="NQ545" s="109"/>
      <c r="NR545" s="479"/>
      <c r="NS545" s="78"/>
      <c r="NT545" s="144"/>
      <c r="NU545" s="75"/>
      <c r="NV545" s="66"/>
      <c r="NW545" s="66"/>
      <c r="NX545" s="79"/>
      <c r="NY545" s="109"/>
      <c r="NZ545" s="479"/>
      <c r="OA545" s="78"/>
      <c r="OB545" s="144"/>
      <c r="OC545" s="75"/>
      <c r="OD545" s="66"/>
      <c r="OE545" s="66"/>
      <c r="OF545" s="79"/>
      <c r="OG545" s="109"/>
      <c r="OH545" s="479"/>
      <c r="OI545" s="78"/>
      <c r="OJ545" s="144"/>
      <c r="OK545" s="75"/>
      <c r="OL545" s="66"/>
      <c r="OM545" s="66"/>
      <c r="ON545" s="79"/>
      <c r="OO545" s="109"/>
      <c r="OP545" s="479"/>
      <c r="OQ545" s="78"/>
      <c r="OR545" s="144"/>
      <c r="OS545" s="75"/>
      <c r="OT545" s="66"/>
      <c r="OU545" s="66"/>
      <c r="OV545" s="79"/>
      <c r="OW545" s="109"/>
      <c r="OX545" s="479"/>
      <c r="OY545" s="78"/>
      <c r="OZ545" s="144"/>
      <c r="PA545" s="75"/>
      <c r="PB545" s="66"/>
      <c r="PC545" s="66"/>
      <c r="PD545" s="79"/>
      <c r="PE545" s="109"/>
      <c r="PF545" s="479"/>
      <c r="PG545" s="78"/>
      <c r="PH545" s="144"/>
      <c r="PI545" s="75"/>
      <c r="PJ545" s="66"/>
      <c r="PK545" s="66"/>
      <c r="PL545" s="79"/>
      <c r="PM545" s="109"/>
      <c r="PN545" s="479"/>
      <c r="PO545" s="78"/>
      <c r="PP545" s="144"/>
      <c r="PQ545" s="75"/>
      <c r="PR545" s="66"/>
      <c r="PS545" s="66"/>
      <c r="PT545" s="79"/>
      <c r="PU545" s="109"/>
      <c r="PV545" s="479"/>
      <c r="PW545" s="78"/>
      <c r="PX545" s="144"/>
      <c r="PY545" s="75"/>
      <c r="PZ545" s="66"/>
      <c r="QA545" s="66"/>
      <c r="QB545" s="79"/>
      <c r="QC545" s="109"/>
      <c r="QD545" s="479"/>
      <c r="QE545" s="78"/>
      <c r="QF545" s="144"/>
      <c r="QG545" s="75"/>
      <c r="QH545" s="66"/>
      <c r="QI545" s="66"/>
      <c r="QJ545" s="79"/>
      <c r="QK545" s="109"/>
      <c r="QL545" s="479"/>
      <c r="QM545" s="78"/>
      <c r="QN545" s="144"/>
      <c r="QO545" s="75"/>
      <c r="QP545" s="66"/>
      <c r="QQ545" s="66"/>
      <c r="QR545" s="79"/>
      <c r="QS545" s="109"/>
      <c r="QT545" s="479"/>
      <c r="QU545" s="78"/>
      <c r="QV545" s="144"/>
      <c r="QW545" s="75"/>
      <c r="QX545" s="66"/>
      <c r="QY545" s="66"/>
      <c r="QZ545" s="79"/>
      <c r="RA545" s="109"/>
      <c r="RB545" s="479"/>
      <c r="RC545" s="78"/>
      <c r="RD545" s="144"/>
      <c r="RE545" s="75"/>
      <c r="RF545" s="66"/>
      <c r="RG545" s="66"/>
      <c r="RH545" s="79"/>
      <c r="RI545" s="109"/>
      <c r="RJ545" s="479"/>
      <c r="RK545" s="78"/>
      <c r="RL545" s="144"/>
      <c r="RM545" s="75"/>
      <c r="RN545" s="66"/>
      <c r="RO545" s="66"/>
      <c r="RP545" s="79"/>
      <c r="RQ545" s="109"/>
      <c r="RR545" s="479"/>
      <c r="RS545" s="78"/>
      <c r="RT545" s="144"/>
      <c r="RU545" s="75"/>
      <c r="RV545" s="66"/>
      <c r="RW545" s="66"/>
      <c r="RX545" s="79"/>
      <c r="RY545" s="109"/>
      <c r="RZ545" s="479"/>
      <c r="SA545" s="78"/>
      <c r="SB545" s="144"/>
      <c r="SC545" s="75"/>
      <c r="SD545" s="66"/>
      <c r="SE545" s="66"/>
      <c r="SF545" s="79"/>
      <c r="SG545" s="109"/>
      <c r="SH545" s="479"/>
      <c r="SI545" s="78"/>
      <c r="SJ545" s="144"/>
      <c r="SK545" s="75"/>
      <c r="SL545" s="66"/>
      <c r="SM545" s="66"/>
      <c r="SN545" s="79"/>
      <c r="SO545" s="109"/>
      <c r="SP545" s="479"/>
      <c r="SQ545" s="78"/>
      <c r="SR545" s="144"/>
      <c r="SS545" s="75"/>
      <c r="ST545" s="66"/>
      <c r="SU545" s="66"/>
      <c r="SV545" s="79"/>
      <c r="SW545" s="109"/>
      <c r="SX545" s="479"/>
      <c r="SY545" s="78"/>
      <c r="SZ545" s="144"/>
      <c r="TA545" s="75"/>
      <c r="TB545" s="66"/>
      <c r="TC545" s="66"/>
      <c r="TD545" s="79"/>
      <c r="TE545" s="109"/>
      <c r="TF545" s="479"/>
      <c r="TG545" s="78"/>
      <c r="TH545" s="144"/>
      <c r="TI545" s="75"/>
      <c r="TJ545" s="66"/>
      <c r="TK545" s="66"/>
      <c r="TL545" s="79"/>
      <c r="TM545" s="109"/>
      <c r="TN545" s="479"/>
      <c r="TO545" s="78"/>
      <c r="TP545" s="144"/>
      <c r="TQ545" s="75"/>
      <c r="TR545" s="66"/>
      <c r="TS545" s="66"/>
      <c r="TT545" s="79"/>
      <c r="TU545" s="109"/>
      <c r="TV545" s="479"/>
      <c r="TW545" s="78"/>
      <c r="TX545" s="144"/>
      <c r="TY545" s="75"/>
      <c r="TZ545" s="66"/>
      <c r="UA545" s="66"/>
      <c r="UB545" s="79"/>
      <c r="UC545" s="109"/>
      <c r="UD545" s="479"/>
      <c r="UE545" s="78"/>
      <c r="UF545" s="144"/>
      <c r="UG545" s="75"/>
      <c r="UH545" s="66"/>
      <c r="UI545" s="66"/>
      <c r="UJ545" s="79"/>
      <c r="UK545" s="109"/>
      <c r="UL545" s="479"/>
      <c r="UM545" s="78"/>
      <c r="UN545" s="144"/>
      <c r="UO545" s="75"/>
      <c r="UP545" s="66"/>
      <c r="UQ545" s="66"/>
      <c r="UR545" s="79"/>
      <c r="US545" s="109"/>
      <c r="UT545" s="479"/>
      <c r="UU545" s="78"/>
      <c r="UV545" s="144"/>
      <c r="UW545" s="75"/>
      <c r="UX545" s="66"/>
      <c r="UY545" s="66"/>
      <c r="UZ545" s="79"/>
      <c r="VA545" s="109"/>
      <c r="VB545" s="479"/>
      <c r="VC545" s="78"/>
      <c r="VD545" s="144"/>
      <c r="VE545" s="75"/>
      <c r="VF545" s="66"/>
      <c r="VG545" s="66"/>
      <c r="VH545" s="79"/>
      <c r="VI545" s="109"/>
      <c r="VJ545" s="479"/>
      <c r="VK545" s="78"/>
      <c r="VL545" s="144"/>
      <c r="VM545" s="75"/>
      <c r="VN545" s="66"/>
      <c r="VO545" s="66"/>
      <c r="VP545" s="79"/>
      <c r="VQ545" s="109"/>
      <c r="VR545" s="479"/>
      <c r="VS545" s="78"/>
      <c r="VT545" s="144"/>
      <c r="VU545" s="75"/>
      <c r="VV545" s="66"/>
      <c r="VW545" s="66"/>
      <c r="VX545" s="79"/>
      <c r="VY545" s="109"/>
      <c r="VZ545" s="479"/>
      <c r="WA545" s="78"/>
      <c r="WB545" s="144"/>
      <c r="WC545" s="75"/>
      <c r="WD545" s="66"/>
      <c r="WE545" s="66"/>
      <c r="WF545" s="79"/>
      <c r="WG545" s="109"/>
      <c r="WH545" s="479"/>
      <c r="WI545" s="78"/>
      <c r="WJ545" s="144"/>
      <c r="WK545" s="75"/>
      <c r="WL545" s="66"/>
      <c r="WM545" s="66"/>
      <c r="WN545" s="79"/>
      <c r="WO545" s="109"/>
      <c r="WP545" s="479"/>
      <c r="WQ545" s="78"/>
      <c r="WR545" s="144"/>
      <c r="WS545" s="75"/>
      <c r="WT545" s="66"/>
      <c r="WU545" s="66"/>
      <c r="WV545" s="79"/>
      <c r="WW545" s="109"/>
      <c r="WX545" s="479"/>
      <c r="WY545" s="78"/>
      <c r="WZ545" s="144"/>
      <c r="XA545" s="75"/>
      <c r="XB545" s="66"/>
      <c r="XC545" s="66"/>
      <c r="XD545" s="79"/>
      <c r="XE545" s="109"/>
      <c r="XF545" s="479"/>
      <c r="XG545" s="78"/>
      <c r="XH545" s="144"/>
      <c r="XI545" s="75"/>
      <c r="XJ545" s="66"/>
      <c r="XK545" s="66"/>
      <c r="XL545" s="79"/>
      <c r="XM545" s="109"/>
      <c r="XN545" s="479"/>
      <c r="XO545" s="78"/>
      <c r="XP545" s="144"/>
      <c r="XQ545" s="75"/>
      <c r="XR545" s="66"/>
      <c r="XS545" s="66"/>
      <c r="XT545" s="79"/>
      <c r="XU545" s="109"/>
      <c r="XV545" s="479"/>
      <c r="XW545" s="78"/>
      <c r="XX545" s="144"/>
      <c r="XY545" s="75"/>
      <c r="XZ545" s="66"/>
      <c r="YA545" s="66"/>
      <c r="YB545" s="79"/>
      <c r="YC545" s="109"/>
      <c r="YD545" s="479"/>
      <c r="YE545" s="78"/>
      <c r="YF545" s="144"/>
      <c r="YG545" s="75"/>
      <c r="YH545" s="66"/>
      <c r="YI545" s="66"/>
      <c r="YJ545" s="79"/>
      <c r="YK545" s="109"/>
      <c r="YL545" s="479"/>
      <c r="YM545" s="78"/>
      <c r="YN545" s="144"/>
      <c r="YO545" s="75"/>
      <c r="YP545" s="66"/>
      <c r="YQ545" s="66"/>
      <c r="YR545" s="79"/>
      <c r="YS545" s="109"/>
      <c r="YT545" s="479"/>
      <c r="YU545" s="78"/>
      <c r="YV545" s="144"/>
      <c r="YW545" s="75"/>
      <c r="YX545" s="66"/>
      <c r="YY545" s="66"/>
      <c r="YZ545" s="79"/>
      <c r="ZA545" s="109"/>
      <c r="ZB545" s="479"/>
      <c r="ZC545" s="78"/>
      <c r="ZD545" s="144"/>
      <c r="ZE545" s="75"/>
      <c r="ZF545" s="66"/>
      <c r="ZG545" s="66"/>
      <c r="ZH545" s="79"/>
      <c r="ZI545" s="109"/>
      <c r="ZJ545" s="479"/>
      <c r="ZK545" s="78"/>
      <c r="ZL545" s="144"/>
      <c r="ZM545" s="75"/>
      <c r="ZN545" s="66"/>
      <c r="ZO545" s="66"/>
      <c r="ZP545" s="79"/>
      <c r="ZQ545" s="109"/>
      <c r="ZR545" s="479"/>
      <c r="ZS545" s="78"/>
      <c r="ZT545" s="144"/>
      <c r="ZU545" s="75"/>
      <c r="ZV545" s="66"/>
      <c r="ZW545" s="66"/>
      <c r="ZX545" s="79"/>
      <c r="ZY545" s="109"/>
      <c r="ZZ545" s="479"/>
      <c r="AAA545" s="78"/>
      <c r="AAB545" s="144"/>
      <c r="AAC545" s="75"/>
      <c r="AAD545" s="66"/>
      <c r="AAE545" s="66"/>
      <c r="AAF545" s="79"/>
      <c r="AAG545" s="109"/>
      <c r="AAH545" s="479"/>
      <c r="AAI545" s="78"/>
      <c r="AAJ545" s="144"/>
      <c r="AAK545" s="75"/>
      <c r="AAL545" s="66"/>
      <c r="AAM545" s="66"/>
      <c r="AAN545" s="79"/>
      <c r="AAO545" s="109"/>
      <c r="AAP545" s="479"/>
      <c r="AAQ545" s="78"/>
      <c r="AAR545" s="144"/>
      <c r="AAS545" s="75"/>
      <c r="AAT545" s="66"/>
      <c r="AAU545" s="66"/>
      <c r="AAV545" s="79"/>
      <c r="AAW545" s="109"/>
      <c r="AAX545" s="479"/>
      <c r="AAY545" s="78"/>
      <c r="AAZ545" s="144"/>
      <c r="ABA545" s="75"/>
      <c r="ABB545" s="66"/>
      <c r="ABC545" s="66"/>
      <c r="ABD545" s="79"/>
      <c r="ABE545" s="109"/>
      <c r="ABF545" s="479"/>
      <c r="ABG545" s="78"/>
      <c r="ABH545" s="144"/>
      <c r="ABI545" s="75"/>
      <c r="ABJ545" s="66"/>
      <c r="ABK545" s="66"/>
      <c r="ABL545" s="79"/>
      <c r="ABM545" s="109"/>
      <c r="ABN545" s="479"/>
      <c r="ABO545" s="78"/>
      <c r="ABP545" s="144"/>
      <c r="ABQ545" s="75"/>
      <c r="ABR545" s="66"/>
      <c r="ABS545" s="66"/>
      <c r="ABT545" s="79"/>
      <c r="ABU545" s="109"/>
      <c r="ABV545" s="479"/>
      <c r="ABW545" s="78"/>
      <c r="ABX545" s="144"/>
      <c r="ABY545" s="75"/>
      <c r="ABZ545" s="66"/>
      <c r="ACA545" s="66"/>
      <c r="ACB545" s="79"/>
      <c r="ACC545" s="109"/>
      <c r="ACD545" s="479"/>
      <c r="ACE545" s="78"/>
      <c r="ACF545" s="144"/>
      <c r="ACG545" s="75"/>
      <c r="ACH545" s="66"/>
      <c r="ACI545" s="66"/>
      <c r="ACJ545" s="79"/>
      <c r="ACK545" s="109"/>
      <c r="ACL545" s="479"/>
      <c r="ACM545" s="78"/>
      <c r="ACN545" s="144"/>
      <c r="ACO545" s="75"/>
      <c r="ACP545" s="66"/>
      <c r="ACQ545" s="66"/>
      <c r="ACR545" s="79"/>
      <c r="ACS545" s="109"/>
      <c r="ACT545" s="479"/>
      <c r="ACU545" s="78"/>
      <c r="ACV545" s="144"/>
      <c r="ACW545" s="75"/>
      <c r="ACX545" s="66"/>
      <c r="ACY545" s="66"/>
      <c r="ACZ545" s="79"/>
      <c r="ADA545" s="109"/>
      <c r="ADB545" s="479"/>
      <c r="ADC545" s="78"/>
      <c r="ADD545" s="144"/>
      <c r="ADE545" s="75"/>
      <c r="ADF545" s="66"/>
      <c r="ADG545" s="66"/>
      <c r="ADH545" s="79"/>
      <c r="ADI545" s="109"/>
      <c r="ADJ545" s="479"/>
      <c r="ADK545" s="78"/>
      <c r="ADL545" s="144"/>
      <c r="ADM545" s="75"/>
      <c r="ADN545" s="66"/>
      <c r="ADO545" s="66"/>
      <c r="ADP545" s="79"/>
      <c r="ADQ545" s="109"/>
      <c r="ADR545" s="479"/>
      <c r="ADS545" s="78"/>
      <c r="ADT545" s="144"/>
      <c r="ADU545" s="75"/>
      <c r="ADV545" s="66"/>
      <c r="ADW545" s="66"/>
      <c r="ADX545" s="79"/>
      <c r="ADY545" s="109"/>
      <c r="ADZ545" s="479"/>
      <c r="AEA545" s="78"/>
      <c r="AEB545" s="144"/>
      <c r="AEC545" s="75"/>
      <c r="AED545" s="66"/>
      <c r="AEE545" s="66"/>
      <c r="AEF545" s="79"/>
      <c r="AEG545" s="109"/>
      <c r="AEH545" s="479"/>
      <c r="AEI545" s="78"/>
      <c r="AEJ545" s="144"/>
      <c r="AEK545" s="75"/>
      <c r="AEL545" s="66"/>
      <c r="AEM545" s="66"/>
      <c r="AEN545" s="79"/>
      <c r="AEO545" s="109"/>
      <c r="AEP545" s="479"/>
      <c r="AEQ545" s="78"/>
      <c r="AER545" s="144"/>
      <c r="AES545" s="75"/>
      <c r="AET545" s="66"/>
      <c r="AEU545" s="66"/>
      <c r="AEV545" s="79"/>
      <c r="AEW545" s="109"/>
      <c r="AEX545" s="479"/>
      <c r="AEY545" s="78"/>
      <c r="AEZ545" s="144"/>
      <c r="AFA545" s="75"/>
      <c r="AFB545" s="66"/>
      <c r="AFC545" s="66"/>
      <c r="AFD545" s="79"/>
      <c r="AFE545" s="109"/>
      <c r="AFF545" s="479"/>
      <c r="AFG545" s="78"/>
      <c r="AFH545" s="144"/>
      <c r="AFI545" s="75"/>
      <c r="AFJ545" s="66"/>
      <c r="AFK545" s="66"/>
      <c r="AFL545" s="79"/>
      <c r="AFM545" s="109"/>
      <c r="AFN545" s="479"/>
      <c r="AFO545" s="78"/>
      <c r="AFP545" s="144"/>
      <c r="AFQ545" s="75"/>
      <c r="AFR545" s="66"/>
      <c r="AFS545" s="66"/>
      <c r="AFT545" s="79"/>
      <c r="AFU545" s="109"/>
      <c r="AFV545" s="479"/>
      <c r="AFW545" s="78"/>
      <c r="AFX545" s="144"/>
      <c r="AFY545" s="75"/>
      <c r="AFZ545" s="66"/>
      <c r="AGA545" s="66"/>
      <c r="AGB545" s="79"/>
      <c r="AGC545" s="109"/>
      <c r="AGD545" s="479"/>
      <c r="AGE545" s="78"/>
      <c r="AGF545" s="144"/>
      <c r="AGG545" s="75"/>
      <c r="AGH545" s="66"/>
      <c r="AGI545" s="66"/>
      <c r="AGJ545" s="79"/>
      <c r="AGK545" s="109"/>
      <c r="AGL545" s="479"/>
      <c r="AGM545" s="78"/>
      <c r="AGN545" s="144"/>
      <c r="AGO545" s="75"/>
      <c r="AGP545" s="66"/>
      <c r="AGQ545" s="66"/>
      <c r="AGR545" s="79"/>
      <c r="AGS545" s="109"/>
      <c r="AGT545" s="479"/>
      <c r="AGU545" s="78"/>
      <c r="AGV545" s="144"/>
      <c r="AGW545" s="75"/>
      <c r="AGX545" s="66"/>
      <c r="AGY545" s="66"/>
      <c r="AGZ545" s="79"/>
      <c r="AHA545" s="109"/>
      <c r="AHB545" s="479"/>
      <c r="AHC545" s="78"/>
      <c r="AHD545" s="144"/>
      <c r="AHE545" s="75"/>
      <c r="AHF545" s="66"/>
      <c r="AHG545" s="66"/>
      <c r="AHH545" s="79"/>
      <c r="AHI545" s="109"/>
      <c r="AHJ545" s="479"/>
      <c r="AHK545" s="78"/>
      <c r="AHL545" s="144"/>
      <c r="AHM545" s="75"/>
      <c r="AHN545" s="66"/>
      <c r="AHO545" s="66"/>
      <c r="AHP545" s="79"/>
      <c r="AHQ545" s="109"/>
      <c r="AHR545" s="479"/>
      <c r="AHS545" s="78"/>
      <c r="AHT545" s="144"/>
      <c r="AHU545" s="75"/>
      <c r="AHV545" s="66"/>
      <c r="AHW545" s="66"/>
      <c r="AHX545" s="79"/>
      <c r="AHY545" s="109"/>
      <c r="AHZ545" s="479"/>
      <c r="AIA545" s="78"/>
      <c r="AIB545" s="144"/>
      <c r="AIC545" s="75"/>
      <c r="AID545" s="66"/>
      <c r="AIE545" s="66"/>
      <c r="AIF545" s="79"/>
      <c r="AIG545" s="109"/>
      <c r="AIH545" s="479"/>
      <c r="AII545" s="78"/>
      <c r="AIJ545" s="144"/>
      <c r="AIK545" s="75"/>
      <c r="AIL545" s="66"/>
      <c r="AIM545" s="66"/>
      <c r="AIN545" s="79"/>
      <c r="AIO545" s="109"/>
      <c r="AIP545" s="479"/>
      <c r="AIQ545" s="78"/>
      <c r="AIR545" s="144"/>
      <c r="AIS545" s="75"/>
      <c r="AIT545" s="66"/>
      <c r="AIU545" s="66"/>
      <c r="AIV545" s="79"/>
      <c r="AIW545" s="109"/>
      <c r="AIX545" s="479"/>
      <c r="AIY545" s="78"/>
      <c r="AIZ545" s="144"/>
      <c r="AJA545" s="75"/>
      <c r="AJB545" s="66"/>
      <c r="AJC545" s="66"/>
      <c r="AJD545" s="79"/>
      <c r="AJE545" s="109"/>
      <c r="AJF545" s="479"/>
      <c r="AJG545" s="78"/>
      <c r="AJH545" s="144"/>
      <c r="AJI545" s="75"/>
      <c r="AJJ545" s="66"/>
      <c r="AJK545" s="66"/>
      <c r="AJL545" s="79"/>
      <c r="AJM545" s="109"/>
      <c r="AJN545" s="479"/>
      <c r="AJO545" s="78"/>
      <c r="AJP545" s="144"/>
      <c r="AJQ545" s="75"/>
      <c r="AJR545" s="66"/>
      <c r="AJS545" s="66"/>
      <c r="AJT545" s="79"/>
      <c r="AJU545" s="109"/>
      <c r="AJV545" s="479"/>
      <c r="AJW545" s="78"/>
      <c r="AJX545" s="144"/>
      <c r="AJY545" s="75"/>
      <c r="AJZ545" s="66"/>
      <c r="AKA545" s="66"/>
      <c r="AKB545" s="79"/>
      <c r="AKC545" s="109"/>
      <c r="AKD545" s="479"/>
      <c r="AKE545" s="78"/>
      <c r="AKF545" s="144"/>
      <c r="AKG545" s="75"/>
      <c r="AKH545" s="66"/>
      <c r="AKI545" s="66"/>
      <c r="AKJ545" s="79"/>
      <c r="AKK545" s="109"/>
      <c r="AKL545" s="479"/>
      <c r="AKM545" s="78"/>
      <c r="AKN545" s="144"/>
      <c r="AKO545" s="75"/>
      <c r="AKP545" s="66"/>
      <c r="AKQ545" s="66"/>
      <c r="AKR545" s="79"/>
      <c r="AKS545" s="109"/>
      <c r="AKT545" s="479"/>
      <c r="AKU545" s="78"/>
      <c r="AKV545" s="144"/>
      <c r="AKW545" s="75"/>
      <c r="AKX545" s="66"/>
      <c r="AKY545" s="66"/>
      <c r="AKZ545" s="79"/>
      <c r="ALA545" s="109"/>
      <c r="ALB545" s="479"/>
      <c r="ALC545" s="78"/>
      <c r="ALD545" s="144"/>
      <c r="ALE545" s="75"/>
      <c r="ALF545" s="66"/>
      <c r="ALG545" s="66"/>
      <c r="ALH545" s="79"/>
      <c r="ALI545" s="109"/>
      <c r="ALJ545" s="479"/>
      <c r="ALK545" s="78"/>
      <c r="ALL545" s="144"/>
      <c r="ALM545" s="75"/>
      <c r="ALN545" s="66"/>
      <c r="ALO545" s="66"/>
      <c r="ALP545" s="79"/>
      <c r="ALQ545" s="109"/>
      <c r="ALR545" s="479"/>
      <c r="ALS545" s="78"/>
      <c r="ALT545" s="144"/>
      <c r="ALU545" s="75"/>
      <c r="ALV545" s="66"/>
      <c r="ALW545" s="66"/>
      <c r="ALX545" s="79"/>
      <c r="ALY545" s="109"/>
      <c r="ALZ545" s="479"/>
      <c r="AMA545" s="78"/>
      <c r="AMB545" s="144"/>
      <c r="AMC545" s="75"/>
      <c r="AMD545" s="66"/>
      <c r="AME545" s="66"/>
      <c r="AMF545" s="79"/>
      <c r="AMG545" s="109"/>
      <c r="AMH545" s="479"/>
      <c r="AMI545" s="78"/>
      <c r="AMJ545" s="144"/>
      <c r="AMK545" s="75"/>
      <c r="AML545" s="66"/>
      <c r="AMM545" s="66"/>
      <c r="AMN545" s="79"/>
      <c r="AMO545" s="109"/>
      <c r="AMP545" s="479"/>
      <c r="AMQ545" s="78"/>
      <c r="AMR545" s="144"/>
      <c r="AMS545" s="75"/>
      <c r="AMT545" s="66"/>
      <c r="AMU545" s="66"/>
      <c r="AMV545" s="79"/>
      <c r="AMW545" s="109"/>
      <c r="AMX545" s="479"/>
      <c r="AMY545" s="78"/>
      <c r="AMZ545" s="144"/>
      <c r="ANA545" s="75"/>
      <c r="ANB545" s="66"/>
      <c r="ANC545" s="66"/>
      <c r="AND545" s="79"/>
      <c r="ANE545" s="109"/>
      <c r="ANF545" s="479"/>
      <c r="ANG545" s="78"/>
      <c r="ANH545" s="144"/>
      <c r="ANI545" s="75"/>
      <c r="ANJ545" s="66"/>
      <c r="ANK545" s="66"/>
      <c r="ANL545" s="79"/>
      <c r="ANM545" s="109"/>
      <c r="ANN545" s="479"/>
      <c r="ANO545" s="78"/>
      <c r="ANP545" s="144"/>
      <c r="ANQ545" s="75"/>
      <c r="ANR545" s="66"/>
      <c r="ANS545" s="66"/>
      <c r="ANT545" s="79"/>
      <c r="ANU545" s="109"/>
      <c r="ANV545" s="479"/>
      <c r="ANW545" s="78"/>
      <c r="ANX545" s="144"/>
      <c r="ANY545" s="75"/>
      <c r="ANZ545" s="66"/>
      <c r="AOA545" s="66"/>
      <c r="AOB545" s="79"/>
      <c r="AOC545" s="109"/>
      <c r="AOD545" s="479"/>
      <c r="AOE545" s="78"/>
      <c r="AOF545" s="144"/>
      <c r="AOG545" s="75"/>
      <c r="AOH545" s="66"/>
      <c r="AOI545" s="66"/>
      <c r="AOJ545" s="79"/>
      <c r="AOK545" s="109"/>
      <c r="AOL545" s="479"/>
      <c r="AOM545" s="78"/>
      <c r="AON545" s="144"/>
      <c r="AOO545" s="75"/>
      <c r="AOP545" s="66"/>
      <c r="AOQ545" s="66"/>
      <c r="AOR545" s="79"/>
      <c r="AOS545" s="109"/>
      <c r="AOT545" s="479"/>
      <c r="AOU545" s="78"/>
      <c r="AOV545" s="144"/>
      <c r="AOW545" s="75"/>
      <c r="AOX545" s="66"/>
      <c r="AOY545" s="66"/>
      <c r="AOZ545" s="79"/>
      <c r="APA545" s="109"/>
      <c r="APB545" s="479"/>
      <c r="APC545" s="78"/>
      <c r="APD545" s="144"/>
      <c r="APE545" s="75"/>
      <c r="APF545" s="66"/>
      <c r="APG545" s="66"/>
      <c r="APH545" s="79"/>
      <c r="API545" s="109"/>
      <c r="APJ545" s="479"/>
      <c r="APK545" s="78"/>
      <c r="APL545" s="144"/>
      <c r="APM545" s="75"/>
      <c r="APN545" s="66"/>
      <c r="APO545" s="66"/>
      <c r="APP545" s="79"/>
      <c r="APQ545" s="109"/>
      <c r="APR545" s="479"/>
      <c r="APS545" s="78"/>
      <c r="APT545" s="144"/>
      <c r="APU545" s="75"/>
      <c r="APV545" s="66"/>
      <c r="APW545" s="66"/>
      <c r="APX545" s="79"/>
      <c r="APY545" s="109"/>
      <c r="APZ545" s="479"/>
      <c r="AQA545" s="78"/>
      <c r="AQB545" s="144"/>
      <c r="AQC545" s="75"/>
      <c r="AQD545" s="66"/>
      <c r="AQE545" s="66"/>
      <c r="AQF545" s="79"/>
      <c r="AQG545" s="109"/>
      <c r="AQH545" s="479"/>
      <c r="AQI545" s="78"/>
      <c r="AQJ545" s="144"/>
      <c r="AQK545" s="75"/>
      <c r="AQL545" s="66"/>
      <c r="AQM545" s="66"/>
      <c r="AQN545" s="79"/>
      <c r="AQO545" s="109"/>
      <c r="AQP545" s="479"/>
      <c r="AQQ545" s="78"/>
      <c r="AQR545" s="144"/>
      <c r="AQS545" s="75"/>
      <c r="AQT545" s="66"/>
      <c r="AQU545" s="66"/>
      <c r="AQV545" s="79"/>
      <c r="AQW545" s="109"/>
      <c r="AQX545" s="479"/>
      <c r="AQY545" s="78"/>
      <c r="AQZ545" s="144"/>
      <c r="ARA545" s="75"/>
      <c r="ARB545" s="66"/>
      <c r="ARC545" s="66"/>
      <c r="ARD545" s="79"/>
      <c r="ARE545" s="109"/>
      <c r="ARF545" s="479"/>
      <c r="ARG545" s="78"/>
      <c r="ARH545" s="144"/>
      <c r="ARI545" s="75"/>
      <c r="ARJ545" s="66"/>
      <c r="ARK545" s="66"/>
      <c r="ARL545" s="79"/>
      <c r="ARM545" s="109"/>
      <c r="ARN545" s="479"/>
      <c r="ARO545" s="78"/>
      <c r="ARP545" s="144"/>
      <c r="ARQ545" s="75"/>
      <c r="ARR545" s="66"/>
      <c r="ARS545" s="66"/>
      <c r="ART545" s="79"/>
      <c r="ARU545" s="109"/>
      <c r="ARV545" s="479"/>
      <c r="ARW545" s="78"/>
      <c r="ARX545" s="144"/>
      <c r="ARY545" s="75"/>
      <c r="ARZ545" s="66"/>
      <c r="ASA545" s="66"/>
      <c r="ASB545" s="79"/>
      <c r="ASC545" s="109"/>
      <c r="ASD545" s="479"/>
      <c r="ASE545" s="78"/>
      <c r="ASF545" s="144"/>
      <c r="ASG545" s="75"/>
      <c r="ASH545" s="66"/>
      <c r="ASI545" s="66"/>
      <c r="ASJ545" s="79"/>
      <c r="ASK545" s="109"/>
      <c r="ASL545" s="479"/>
      <c r="ASM545" s="78"/>
      <c r="ASN545" s="144"/>
      <c r="ASO545" s="75"/>
      <c r="ASP545" s="66"/>
      <c r="ASQ545" s="66"/>
      <c r="ASR545" s="79"/>
      <c r="ASS545" s="109"/>
      <c r="AST545" s="479"/>
      <c r="ASU545" s="78"/>
      <c r="ASV545" s="144"/>
      <c r="ASW545" s="75"/>
      <c r="ASX545" s="66"/>
      <c r="ASY545" s="66"/>
      <c r="ASZ545" s="79"/>
      <c r="ATA545" s="109"/>
      <c r="ATB545" s="479"/>
      <c r="ATC545" s="78"/>
      <c r="ATD545" s="144"/>
      <c r="ATE545" s="75"/>
      <c r="ATF545" s="66"/>
      <c r="ATG545" s="66"/>
      <c r="ATH545" s="79"/>
      <c r="ATI545" s="109"/>
      <c r="ATJ545" s="479"/>
      <c r="ATK545" s="78"/>
      <c r="ATL545" s="144"/>
      <c r="ATM545" s="75"/>
      <c r="ATN545" s="66"/>
      <c r="ATO545" s="66"/>
      <c r="ATP545" s="79"/>
      <c r="ATQ545" s="109"/>
      <c r="ATR545" s="479"/>
      <c r="ATS545" s="78"/>
      <c r="ATT545" s="144"/>
      <c r="ATU545" s="75"/>
      <c r="ATV545" s="66"/>
      <c r="ATW545" s="66"/>
      <c r="ATX545" s="79"/>
      <c r="ATY545" s="109"/>
      <c r="ATZ545" s="479"/>
      <c r="AUA545" s="78"/>
      <c r="AUB545" s="144"/>
      <c r="AUC545" s="75"/>
      <c r="AUD545" s="66"/>
      <c r="AUE545" s="66"/>
      <c r="AUF545" s="79"/>
      <c r="AUG545" s="109"/>
      <c r="AUH545" s="479"/>
      <c r="AUI545" s="78"/>
      <c r="AUJ545" s="144"/>
      <c r="AUK545" s="75"/>
      <c r="AUL545" s="66"/>
      <c r="AUM545" s="66"/>
      <c r="AUN545" s="79"/>
      <c r="AUO545" s="109"/>
      <c r="AUP545" s="479"/>
      <c r="AUQ545" s="78"/>
      <c r="AUR545" s="144"/>
      <c r="AUS545" s="75"/>
      <c r="AUT545" s="66"/>
      <c r="AUU545" s="66"/>
      <c r="AUV545" s="79"/>
      <c r="AUW545" s="109"/>
      <c r="AUX545" s="479"/>
      <c r="AUY545" s="78"/>
      <c r="AUZ545" s="144"/>
      <c r="AVA545" s="75"/>
      <c r="AVB545" s="66"/>
      <c r="AVC545" s="66"/>
      <c r="AVD545" s="79"/>
      <c r="AVE545" s="109"/>
      <c r="AVF545" s="479"/>
      <c r="AVG545" s="78"/>
      <c r="AVH545" s="144"/>
      <c r="AVI545" s="75"/>
      <c r="AVJ545" s="66"/>
      <c r="AVK545" s="66"/>
      <c r="AVL545" s="79"/>
      <c r="AVM545" s="109"/>
      <c r="AVN545" s="479"/>
      <c r="AVO545" s="78"/>
      <c r="AVP545" s="144"/>
      <c r="AVQ545" s="75"/>
      <c r="AVR545" s="66"/>
      <c r="AVS545" s="66"/>
      <c r="AVT545" s="79"/>
      <c r="AVU545" s="109"/>
      <c r="AVV545" s="479"/>
      <c r="AVW545" s="78"/>
      <c r="AVX545" s="144"/>
      <c r="AVY545" s="75"/>
      <c r="AVZ545" s="66"/>
      <c r="AWA545" s="66"/>
      <c r="AWB545" s="79"/>
      <c r="AWC545" s="109"/>
      <c r="AWD545" s="479"/>
      <c r="AWE545" s="78"/>
      <c r="AWF545" s="144"/>
      <c r="AWG545" s="75"/>
      <c r="AWH545" s="66"/>
      <c r="AWI545" s="66"/>
      <c r="AWJ545" s="79"/>
      <c r="AWK545" s="109"/>
      <c r="AWL545" s="479"/>
      <c r="AWM545" s="78"/>
      <c r="AWN545" s="144"/>
      <c r="AWO545" s="75"/>
      <c r="AWP545" s="66"/>
      <c r="AWQ545" s="66"/>
      <c r="AWR545" s="79"/>
      <c r="AWS545" s="109"/>
      <c r="AWT545" s="479"/>
      <c r="AWU545" s="78"/>
      <c r="AWV545" s="144"/>
      <c r="AWW545" s="75"/>
      <c r="AWX545" s="66"/>
      <c r="AWY545" s="66"/>
      <c r="AWZ545" s="79"/>
      <c r="AXA545" s="109"/>
      <c r="AXB545" s="479"/>
      <c r="AXC545" s="78"/>
      <c r="AXD545" s="144"/>
      <c r="AXE545" s="75"/>
      <c r="AXF545" s="66"/>
      <c r="AXG545" s="66"/>
      <c r="AXH545" s="79"/>
      <c r="AXI545" s="109"/>
      <c r="AXJ545" s="479"/>
      <c r="AXK545" s="78"/>
      <c r="AXL545" s="144"/>
      <c r="AXM545" s="75"/>
      <c r="AXN545" s="66"/>
      <c r="AXO545" s="66"/>
      <c r="AXP545" s="79"/>
      <c r="AXQ545" s="109"/>
      <c r="AXR545" s="479"/>
      <c r="AXS545" s="78"/>
      <c r="AXT545" s="144"/>
      <c r="AXU545" s="75"/>
      <c r="AXV545" s="66"/>
      <c r="AXW545" s="66"/>
      <c r="AXX545" s="79"/>
      <c r="AXY545" s="109"/>
      <c r="AXZ545" s="479"/>
      <c r="AYA545" s="78"/>
      <c r="AYB545" s="144"/>
      <c r="AYC545" s="75"/>
      <c r="AYD545" s="66"/>
      <c r="AYE545" s="66"/>
      <c r="AYF545" s="79"/>
      <c r="AYG545" s="109"/>
      <c r="AYH545" s="479"/>
      <c r="AYI545" s="78"/>
      <c r="AYJ545" s="144"/>
      <c r="AYK545" s="75"/>
      <c r="AYL545" s="66"/>
      <c r="AYM545" s="66"/>
      <c r="AYN545" s="79"/>
      <c r="AYO545" s="109"/>
      <c r="AYP545" s="479"/>
      <c r="AYQ545" s="78"/>
      <c r="AYR545" s="144"/>
      <c r="AYS545" s="75"/>
      <c r="AYT545" s="66"/>
      <c r="AYU545" s="66"/>
      <c r="AYV545" s="79"/>
      <c r="AYW545" s="109"/>
      <c r="AYX545" s="479"/>
      <c r="AYY545" s="78"/>
      <c r="AYZ545" s="144"/>
      <c r="AZA545" s="75"/>
      <c r="AZB545" s="66"/>
      <c r="AZC545" s="66"/>
      <c r="AZD545" s="79"/>
      <c r="AZE545" s="109"/>
      <c r="AZF545" s="479"/>
      <c r="AZG545" s="78"/>
      <c r="AZH545" s="144"/>
      <c r="AZI545" s="75"/>
      <c r="AZJ545" s="66"/>
      <c r="AZK545" s="66"/>
      <c r="AZL545" s="79"/>
      <c r="AZM545" s="109"/>
      <c r="AZN545" s="479"/>
      <c r="AZO545" s="78"/>
      <c r="AZP545" s="144"/>
      <c r="AZQ545" s="75"/>
      <c r="AZR545" s="66"/>
      <c r="AZS545" s="66"/>
      <c r="AZT545" s="79"/>
      <c r="AZU545" s="109"/>
      <c r="AZV545" s="479"/>
      <c r="AZW545" s="78"/>
      <c r="AZX545" s="144"/>
      <c r="AZY545" s="75"/>
      <c r="AZZ545" s="66"/>
      <c r="BAA545" s="66"/>
      <c r="BAB545" s="79"/>
      <c r="BAC545" s="109"/>
      <c r="BAD545" s="479"/>
      <c r="BAE545" s="78"/>
      <c r="BAF545" s="144"/>
      <c r="BAG545" s="75"/>
      <c r="BAH545" s="66"/>
      <c r="BAI545" s="66"/>
      <c r="BAJ545" s="79"/>
      <c r="BAK545" s="109"/>
      <c r="BAL545" s="479"/>
      <c r="BAM545" s="78"/>
      <c r="BAN545" s="144"/>
      <c r="BAO545" s="75"/>
      <c r="BAP545" s="66"/>
      <c r="BAQ545" s="66"/>
      <c r="BAR545" s="79"/>
      <c r="BAS545" s="109"/>
      <c r="BAT545" s="479"/>
      <c r="BAU545" s="78"/>
      <c r="BAV545" s="144"/>
      <c r="BAW545" s="75"/>
      <c r="BAX545" s="66"/>
      <c r="BAY545" s="66"/>
      <c r="BAZ545" s="79"/>
      <c r="BBA545" s="109"/>
      <c r="BBB545" s="479"/>
      <c r="BBC545" s="78"/>
      <c r="BBD545" s="144"/>
      <c r="BBE545" s="75"/>
      <c r="BBF545" s="66"/>
      <c r="BBG545" s="66"/>
      <c r="BBH545" s="79"/>
      <c r="BBI545" s="109"/>
      <c r="BBJ545" s="479"/>
      <c r="BBK545" s="78"/>
      <c r="BBL545" s="144"/>
      <c r="BBM545" s="75"/>
      <c r="BBN545" s="66"/>
      <c r="BBO545" s="66"/>
      <c r="BBP545" s="79"/>
      <c r="BBQ545" s="109"/>
      <c r="BBR545" s="479"/>
      <c r="BBS545" s="78"/>
      <c r="BBT545" s="144"/>
      <c r="BBU545" s="75"/>
      <c r="BBV545" s="66"/>
      <c r="BBW545" s="66"/>
      <c r="BBX545" s="79"/>
      <c r="BBY545" s="109"/>
      <c r="BBZ545" s="479"/>
      <c r="BCA545" s="78"/>
      <c r="BCB545" s="144"/>
      <c r="BCC545" s="75"/>
      <c r="BCD545" s="66"/>
      <c r="BCE545" s="66"/>
      <c r="BCF545" s="79"/>
      <c r="BCG545" s="109"/>
      <c r="BCH545" s="479"/>
      <c r="BCI545" s="78"/>
      <c r="BCJ545" s="144"/>
      <c r="BCK545" s="75"/>
      <c r="BCL545" s="66"/>
      <c r="BCM545" s="66"/>
      <c r="BCN545" s="79"/>
      <c r="BCO545" s="109"/>
      <c r="BCP545" s="479"/>
      <c r="BCQ545" s="78"/>
      <c r="BCR545" s="144"/>
      <c r="BCS545" s="75"/>
      <c r="BCT545" s="66"/>
      <c r="BCU545" s="66"/>
      <c r="BCV545" s="79"/>
      <c r="BCW545" s="109"/>
      <c r="BCX545" s="479"/>
      <c r="BCY545" s="78"/>
      <c r="BCZ545" s="144"/>
      <c r="BDA545" s="75"/>
      <c r="BDB545" s="66"/>
      <c r="BDC545" s="66"/>
      <c r="BDD545" s="79"/>
      <c r="BDE545" s="109"/>
      <c r="BDF545" s="479"/>
      <c r="BDG545" s="78"/>
      <c r="BDH545" s="144"/>
      <c r="BDI545" s="75"/>
      <c r="BDJ545" s="66"/>
      <c r="BDK545" s="66"/>
      <c r="BDL545" s="79"/>
      <c r="BDM545" s="109"/>
      <c r="BDN545" s="479"/>
      <c r="BDO545" s="78"/>
      <c r="BDP545" s="144"/>
      <c r="BDQ545" s="75"/>
      <c r="BDR545" s="66"/>
      <c r="BDS545" s="66"/>
      <c r="BDT545" s="79"/>
      <c r="BDU545" s="109"/>
      <c r="BDV545" s="479"/>
      <c r="BDW545" s="78"/>
      <c r="BDX545" s="144"/>
      <c r="BDY545" s="75"/>
      <c r="BDZ545" s="66"/>
      <c r="BEA545" s="66"/>
      <c r="BEB545" s="79"/>
      <c r="BEC545" s="109"/>
      <c r="BED545" s="479"/>
      <c r="BEE545" s="78"/>
      <c r="BEF545" s="144"/>
      <c r="BEG545" s="75"/>
      <c r="BEH545" s="66"/>
      <c r="BEI545" s="66"/>
      <c r="BEJ545" s="79"/>
      <c r="BEK545" s="109"/>
      <c r="BEL545" s="479"/>
      <c r="BEM545" s="78"/>
      <c r="BEN545" s="144"/>
      <c r="BEO545" s="75"/>
      <c r="BEP545" s="66"/>
      <c r="BEQ545" s="66"/>
      <c r="BER545" s="79"/>
      <c r="BES545" s="109"/>
      <c r="BET545" s="479"/>
      <c r="BEU545" s="78"/>
      <c r="BEV545" s="144"/>
      <c r="BEW545" s="75"/>
      <c r="BEX545" s="66"/>
      <c r="BEY545" s="66"/>
      <c r="BEZ545" s="79"/>
      <c r="BFA545" s="109"/>
      <c r="BFB545" s="479"/>
      <c r="BFC545" s="78"/>
      <c r="BFD545" s="144"/>
      <c r="BFE545" s="75"/>
      <c r="BFF545" s="66"/>
      <c r="BFG545" s="66"/>
      <c r="BFH545" s="79"/>
      <c r="BFI545" s="109"/>
      <c r="BFJ545" s="479"/>
      <c r="BFK545" s="78"/>
      <c r="BFL545" s="144"/>
      <c r="BFM545" s="75"/>
      <c r="BFN545" s="66"/>
      <c r="BFO545" s="66"/>
      <c r="BFP545" s="79"/>
      <c r="BFQ545" s="109"/>
      <c r="BFR545" s="479"/>
      <c r="BFS545" s="78"/>
      <c r="BFT545" s="144"/>
      <c r="BFU545" s="75"/>
      <c r="BFV545" s="66"/>
      <c r="BFW545" s="66"/>
      <c r="BFX545" s="79"/>
      <c r="BFY545" s="109"/>
      <c r="BFZ545" s="479"/>
      <c r="BGA545" s="78"/>
      <c r="BGB545" s="144"/>
      <c r="BGC545" s="75"/>
      <c r="BGD545" s="66"/>
      <c r="BGE545" s="66"/>
      <c r="BGF545" s="79"/>
      <c r="BGG545" s="109"/>
      <c r="BGH545" s="479"/>
      <c r="BGI545" s="78"/>
      <c r="BGJ545" s="144"/>
      <c r="BGK545" s="75"/>
      <c r="BGL545" s="66"/>
      <c r="BGM545" s="66"/>
      <c r="BGN545" s="79"/>
      <c r="BGO545" s="109"/>
      <c r="BGP545" s="479"/>
      <c r="BGQ545" s="78"/>
      <c r="BGR545" s="144"/>
      <c r="BGS545" s="75"/>
      <c r="BGT545" s="66"/>
      <c r="BGU545" s="66"/>
      <c r="BGV545" s="79"/>
      <c r="BGW545" s="109"/>
      <c r="BGX545" s="479"/>
      <c r="BGY545" s="78"/>
      <c r="BGZ545" s="144"/>
      <c r="BHA545" s="75"/>
      <c r="BHB545" s="66"/>
      <c r="BHC545" s="66"/>
      <c r="BHD545" s="79"/>
      <c r="BHE545" s="109"/>
      <c r="BHF545" s="479"/>
      <c r="BHG545" s="78"/>
      <c r="BHH545" s="144"/>
      <c r="BHI545" s="75"/>
      <c r="BHJ545" s="66"/>
      <c r="BHK545" s="66"/>
      <c r="BHL545" s="79"/>
      <c r="BHM545" s="109"/>
      <c r="BHN545" s="479"/>
      <c r="BHO545" s="78"/>
      <c r="BHP545" s="144"/>
      <c r="BHQ545" s="75"/>
      <c r="BHR545" s="66"/>
      <c r="BHS545" s="66"/>
      <c r="BHT545" s="79"/>
      <c r="BHU545" s="109"/>
      <c r="BHV545" s="479"/>
      <c r="BHW545" s="78"/>
      <c r="BHX545" s="144"/>
      <c r="BHY545" s="75"/>
      <c r="BHZ545" s="66"/>
      <c r="BIA545" s="66"/>
      <c r="BIB545" s="79"/>
      <c r="BIC545" s="109"/>
      <c r="BID545" s="479"/>
      <c r="BIE545" s="78"/>
      <c r="BIF545" s="144"/>
      <c r="BIG545" s="75"/>
      <c r="BIH545" s="66"/>
      <c r="BII545" s="66"/>
      <c r="BIJ545" s="79"/>
      <c r="BIK545" s="109"/>
      <c r="BIL545" s="479"/>
      <c r="BIM545" s="78"/>
      <c r="BIN545" s="144"/>
      <c r="BIO545" s="75"/>
      <c r="BIP545" s="66"/>
      <c r="BIQ545" s="66"/>
      <c r="BIR545" s="79"/>
      <c r="BIS545" s="109"/>
      <c r="BIT545" s="479"/>
      <c r="BIU545" s="78"/>
      <c r="BIV545" s="144"/>
      <c r="BIW545" s="75"/>
      <c r="BIX545" s="66"/>
      <c r="BIY545" s="66"/>
      <c r="BIZ545" s="79"/>
      <c r="BJA545" s="109"/>
      <c r="BJB545" s="479"/>
      <c r="BJC545" s="78"/>
      <c r="BJD545" s="144"/>
      <c r="BJE545" s="75"/>
      <c r="BJF545" s="66"/>
      <c r="BJG545" s="66"/>
      <c r="BJH545" s="79"/>
      <c r="BJI545" s="109"/>
      <c r="BJJ545" s="479"/>
      <c r="BJK545" s="78"/>
      <c r="BJL545" s="144"/>
      <c r="BJM545" s="75"/>
      <c r="BJN545" s="66"/>
      <c r="BJO545" s="66"/>
      <c r="BJP545" s="79"/>
      <c r="BJQ545" s="109"/>
      <c r="BJR545" s="479"/>
      <c r="BJS545" s="78"/>
      <c r="BJT545" s="144"/>
      <c r="BJU545" s="75"/>
      <c r="BJV545" s="66"/>
      <c r="BJW545" s="66"/>
      <c r="BJX545" s="79"/>
      <c r="BJY545" s="109"/>
      <c r="BJZ545" s="479"/>
      <c r="BKA545" s="78"/>
      <c r="BKB545" s="144"/>
      <c r="BKC545" s="75"/>
      <c r="BKD545" s="66"/>
      <c r="BKE545" s="66"/>
      <c r="BKF545" s="79"/>
      <c r="BKG545" s="109"/>
      <c r="BKH545" s="479"/>
      <c r="BKI545" s="78"/>
      <c r="BKJ545" s="144"/>
      <c r="BKK545" s="75"/>
      <c r="BKL545" s="66"/>
      <c r="BKM545" s="66"/>
      <c r="BKN545" s="79"/>
      <c r="BKO545" s="109"/>
      <c r="BKP545" s="479"/>
      <c r="BKQ545" s="78"/>
      <c r="BKR545" s="144"/>
      <c r="BKS545" s="75"/>
      <c r="BKT545" s="66"/>
      <c r="BKU545" s="66"/>
      <c r="BKV545" s="79"/>
      <c r="BKW545" s="109"/>
      <c r="BKX545" s="479"/>
      <c r="BKY545" s="78"/>
      <c r="BKZ545" s="144"/>
      <c r="BLA545" s="75"/>
      <c r="BLB545" s="66"/>
      <c r="BLC545" s="66"/>
      <c r="BLD545" s="79"/>
      <c r="BLE545" s="109"/>
      <c r="BLF545" s="479"/>
      <c r="BLG545" s="78"/>
      <c r="BLH545" s="144"/>
      <c r="BLI545" s="75"/>
      <c r="BLJ545" s="66"/>
      <c r="BLK545" s="66"/>
      <c r="BLL545" s="79"/>
      <c r="BLM545" s="109"/>
      <c r="BLN545" s="479"/>
      <c r="BLO545" s="78"/>
      <c r="BLP545" s="144"/>
      <c r="BLQ545" s="75"/>
      <c r="BLR545" s="66"/>
      <c r="BLS545" s="66"/>
      <c r="BLT545" s="79"/>
      <c r="BLU545" s="109"/>
      <c r="BLV545" s="479"/>
      <c r="BLW545" s="78"/>
      <c r="BLX545" s="144"/>
      <c r="BLY545" s="75"/>
      <c r="BLZ545" s="66"/>
      <c r="BMA545" s="66"/>
      <c r="BMB545" s="79"/>
      <c r="BMC545" s="109"/>
      <c r="BMD545" s="479"/>
      <c r="BME545" s="78"/>
      <c r="BMF545" s="144"/>
      <c r="BMG545" s="75"/>
      <c r="BMH545" s="66"/>
      <c r="BMI545" s="66"/>
      <c r="BMJ545" s="79"/>
      <c r="BMK545" s="109"/>
      <c r="BML545" s="479"/>
      <c r="BMM545" s="78"/>
      <c r="BMN545" s="144"/>
      <c r="BMO545" s="75"/>
      <c r="BMP545" s="66"/>
      <c r="BMQ545" s="66"/>
      <c r="BMR545" s="79"/>
      <c r="BMS545" s="109"/>
      <c r="BMT545" s="479"/>
      <c r="BMU545" s="78"/>
      <c r="BMV545" s="144"/>
      <c r="BMW545" s="75"/>
      <c r="BMX545" s="66"/>
      <c r="BMY545" s="66"/>
      <c r="BMZ545" s="79"/>
      <c r="BNA545" s="109"/>
      <c r="BNB545" s="479"/>
      <c r="BNC545" s="78"/>
      <c r="BND545" s="144"/>
      <c r="BNE545" s="75"/>
      <c r="BNF545" s="66"/>
      <c r="BNG545" s="66"/>
      <c r="BNH545" s="79"/>
      <c r="BNI545" s="109"/>
      <c r="BNJ545" s="479"/>
      <c r="BNK545" s="78"/>
      <c r="BNL545" s="144"/>
      <c r="BNM545" s="75"/>
      <c r="BNN545" s="66"/>
      <c r="BNO545" s="66"/>
      <c r="BNP545" s="79"/>
      <c r="BNQ545" s="109"/>
      <c r="BNR545" s="479"/>
      <c r="BNS545" s="78"/>
      <c r="BNT545" s="144"/>
      <c r="BNU545" s="75"/>
      <c r="BNV545" s="66"/>
      <c r="BNW545" s="66"/>
      <c r="BNX545" s="79"/>
      <c r="BNY545" s="109"/>
      <c r="BNZ545" s="479"/>
      <c r="BOA545" s="78"/>
      <c r="BOB545" s="144"/>
      <c r="BOC545" s="75"/>
      <c r="BOD545" s="66"/>
      <c r="BOE545" s="66"/>
      <c r="BOF545" s="79"/>
      <c r="BOG545" s="109"/>
      <c r="BOH545" s="479"/>
      <c r="BOI545" s="78"/>
      <c r="BOJ545" s="144"/>
      <c r="BOK545" s="75"/>
      <c r="BOL545" s="66"/>
      <c r="BOM545" s="66"/>
      <c r="BON545" s="79"/>
      <c r="BOO545" s="109"/>
      <c r="BOP545" s="479"/>
      <c r="BOQ545" s="78"/>
      <c r="BOR545" s="144"/>
      <c r="BOS545" s="75"/>
      <c r="BOT545" s="66"/>
      <c r="BOU545" s="66"/>
      <c r="BOV545" s="79"/>
      <c r="BOW545" s="109"/>
      <c r="BOX545" s="479"/>
      <c r="BOY545" s="78"/>
      <c r="BOZ545" s="144"/>
      <c r="BPA545" s="75"/>
      <c r="BPB545" s="66"/>
      <c r="BPC545" s="66"/>
      <c r="BPD545" s="79"/>
      <c r="BPE545" s="109"/>
      <c r="BPF545" s="479"/>
      <c r="BPG545" s="78"/>
      <c r="BPH545" s="144"/>
      <c r="BPI545" s="75"/>
      <c r="BPJ545" s="66"/>
      <c r="BPK545" s="66"/>
      <c r="BPL545" s="79"/>
      <c r="BPM545" s="109"/>
      <c r="BPN545" s="479"/>
      <c r="BPO545" s="78"/>
      <c r="BPP545" s="144"/>
      <c r="BPQ545" s="75"/>
      <c r="BPR545" s="66"/>
      <c r="BPS545" s="66"/>
      <c r="BPT545" s="79"/>
      <c r="BPU545" s="109"/>
      <c r="BPV545" s="479"/>
      <c r="BPW545" s="78"/>
      <c r="BPX545" s="144"/>
      <c r="BPY545" s="75"/>
      <c r="BPZ545" s="66"/>
      <c r="BQA545" s="66"/>
      <c r="BQB545" s="79"/>
      <c r="BQC545" s="109"/>
      <c r="BQD545" s="479"/>
      <c r="BQE545" s="78"/>
      <c r="BQF545" s="144"/>
      <c r="BQG545" s="75"/>
      <c r="BQH545" s="66"/>
      <c r="BQI545" s="66"/>
      <c r="BQJ545" s="79"/>
      <c r="BQK545" s="109"/>
      <c r="BQL545" s="479"/>
      <c r="BQM545" s="78"/>
      <c r="BQN545" s="144"/>
      <c r="BQO545" s="75"/>
      <c r="BQP545" s="66"/>
      <c r="BQQ545" s="66"/>
      <c r="BQR545" s="79"/>
      <c r="BQS545" s="109"/>
      <c r="BQT545" s="479"/>
      <c r="BQU545" s="78"/>
      <c r="BQV545" s="144"/>
      <c r="BQW545" s="75"/>
      <c r="BQX545" s="66"/>
      <c r="BQY545" s="66"/>
      <c r="BQZ545" s="79"/>
      <c r="BRA545" s="109"/>
      <c r="BRB545" s="479"/>
      <c r="BRC545" s="78"/>
      <c r="BRD545" s="144"/>
      <c r="BRE545" s="75"/>
      <c r="BRF545" s="66"/>
      <c r="BRG545" s="66"/>
      <c r="BRH545" s="79"/>
      <c r="BRI545" s="109"/>
      <c r="BRJ545" s="479"/>
      <c r="BRK545" s="78"/>
      <c r="BRL545" s="144"/>
      <c r="BRM545" s="75"/>
      <c r="BRN545" s="66"/>
      <c r="BRO545" s="66"/>
      <c r="BRP545" s="79"/>
      <c r="BRQ545" s="109"/>
      <c r="BRR545" s="479"/>
      <c r="BRS545" s="78"/>
      <c r="BRT545" s="144"/>
      <c r="BRU545" s="75"/>
      <c r="BRV545" s="66"/>
      <c r="BRW545" s="66"/>
      <c r="BRX545" s="79"/>
      <c r="BRY545" s="109"/>
      <c r="BRZ545" s="479"/>
      <c r="BSA545" s="78"/>
      <c r="BSB545" s="144"/>
      <c r="BSC545" s="75"/>
      <c r="BSD545" s="66"/>
      <c r="BSE545" s="66"/>
      <c r="BSF545" s="79"/>
      <c r="BSG545" s="109"/>
      <c r="BSH545" s="479"/>
      <c r="BSI545" s="78"/>
      <c r="BSJ545" s="144"/>
      <c r="BSK545" s="75"/>
      <c r="BSL545" s="66"/>
      <c r="BSM545" s="66"/>
      <c r="BSN545" s="79"/>
      <c r="BSO545" s="109"/>
      <c r="BSP545" s="479"/>
      <c r="BSQ545" s="78"/>
      <c r="BSR545" s="144"/>
      <c r="BSS545" s="75"/>
      <c r="BST545" s="66"/>
      <c r="BSU545" s="66"/>
      <c r="BSV545" s="79"/>
      <c r="BSW545" s="109"/>
      <c r="BSX545" s="479"/>
      <c r="BSY545" s="78"/>
      <c r="BSZ545" s="144"/>
      <c r="BTA545" s="75"/>
      <c r="BTB545" s="66"/>
      <c r="BTC545" s="66"/>
      <c r="BTD545" s="79"/>
      <c r="BTE545" s="109"/>
      <c r="BTF545" s="479"/>
      <c r="BTG545" s="78"/>
      <c r="BTH545" s="144"/>
      <c r="BTI545" s="75"/>
      <c r="BTJ545" s="66"/>
      <c r="BTK545" s="66"/>
      <c r="BTL545" s="79"/>
      <c r="BTM545" s="109"/>
      <c r="BTN545" s="479"/>
      <c r="BTO545" s="78"/>
      <c r="BTP545" s="144"/>
      <c r="BTQ545" s="75"/>
      <c r="BTR545" s="66"/>
      <c r="BTS545" s="66"/>
      <c r="BTT545" s="79"/>
      <c r="BTU545" s="109"/>
      <c r="BTV545" s="479"/>
      <c r="BTW545" s="78"/>
      <c r="BTX545" s="144"/>
      <c r="BTY545" s="75"/>
      <c r="BTZ545" s="66"/>
      <c r="BUA545" s="66"/>
      <c r="BUB545" s="79"/>
      <c r="BUC545" s="109"/>
      <c r="BUD545" s="479"/>
      <c r="BUE545" s="78"/>
      <c r="BUF545" s="144"/>
      <c r="BUG545" s="75"/>
      <c r="BUH545" s="66"/>
      <c r="BUI545" s="66"/>
      <c r="BUJ545" s="79"/>
      <c r="BUK545" s="109"/>
      <c r="BUL545" s="479"/>
      <c r="BUM545" s="78"/>
      <c r="BUN545" s="144"/>
      <c r="BUO545" s="75"/>
      <c r="BUP545" s="66"/>
      <c r="BUQ545" s="66"/>
      <c r="BUR545" s="79"/>
      <c r="BUS545" s="109"/>
      <c r="BUT545" s="479"/>
      <c r="BUU545" s="78"/>
      <c r="BUV545" s="144"/>
      <c r="BUW545" s="75"/>
      <c r="BUX545" s="66"/>
      <c r="BUY545" s="66"/>
      <c r="BUZ545" s="79"/>
      <c r="BVA545" s="109"/>
      <c r="BVB545" s="479"/>
      <c r="BVC545" s="78"/>
      <c r="BVD545" s="144"/>
      <c r="BVE545" s="75"/>
      <c r="BVF545" s="66"/>
      <c r="BVG545" s="66"/>
      <c r="BVH545" s="79"/>
      <c r="BVI545" s="109"/>
      <c r="BVJ545" s="479"/>
      <c r="BVK545" s="78"/>
      <c r="BVL545" s="144"/>
      <c r="BVM545" s="75"/>
      <c r="BVN545" s="66"/>
      <c r="BVO545" s="66"/>
      <c r="BVP545" s="79"/>
      <c r="BVQ545" s="109"/>
      <c r="BVR545" s="479"/>
      <c r="BVS545" s="78"/>
      <c r="BVT545" s="144"/>
      <c r="BVU545" s="75"/>
      <c r="BVV545" s="66"/>
      <c r="BVW545" s="66"/>
      <c r="BVX545" s="79"/>
      <c r="BVY545" s="109"/>
      <c r="BVZ545" s="479"/>
      <c r="BWA545" s="78"/>
      <c r="BWB545" s="144"/>
      <c r="BWC545" s="75"/>
      <c r="BWD545" s="66"/>
      <c r="BWE545" s="66"/>
      <c r="BWF545" s="79"/>
      <c r="BWG545" s="109"/>
      <c r="BWH545" s="479"/>
      <c r="BWI545" s="78"/>
      <c r="BWJ545" s="144"/>
      <c r="BWK545" s="75"/>
      <c r="BWL545" s="66"/>
      <c r="BWM545" s="66"/>
      <c r="BWN545" s="79"/>
      <c r="BWO545" s="109"/>
      <c r="BWP545" s="479"/>
      <c r="BWQ545" s="78"/>
      <c r="BWR545" s="144"/>
      <c r="BWS545" s="75"/>
      <c r="BWT545" s="66"/>
      <c r="BWU545" s="66"/>
      <c r="BWV545" s="79"/>
      <c r="BWW545" s="109"/>
      <c r="BWX545" s="479"/>
      <c r="BWY545" s="78"/>
      <c r="BWZ545" s="144"/>
      <c r="BXA545" s="75"/>
      <c r="BXB545" s="66"/>
      <c r="BXC545" s="66"/>
      <c r="BXD545" s="79"/>
      <c r="BXE545" s="109"/>
      <c r="BXF545" s="479"/>
      <c r="BXG545" s="78"/>
      <c r="BXH545" s="144"/>
      <c r="BXI545" s="75"/>
      <c r="BXJ545" s="66"/>
      <c r="BXK545" s="66"/>
      <c r="BXL545" s="79"/>
      <c r="BXM545" s="109"/>
      <c r="BXN545" s="479"/>
      <c r="BXO545" s="78"/>
      <c r="BXP545" s="144"/>
      <c r="BXQ545" s="75"/>
      <c r="BXR545" s="66"/>
      <c r="BXS545" s="66"/>
      <c r="BXT545" s="79"/>
      <c r="BXU545" s="109"/>
      <c r="BXV545" s="479"/>
      <c r="BXW545" s="78"/>
      <c r="BXX545" s="144"/>
      <c r="BXY545" s="75"/>
      <c r="BXZ545" s="66"/>
      <c r="BYA545" s="66"/>
      <c r="BYB545" s="79"/>
      <c r="BYC545" s="109"/>
      <c r="BYD545" s="479"/>
      <c r="BYE545" s="78"/>
      <c r="BYF545" s="144"/>
      <c r="BYG545" s="75"/>
      <c r="BYH545" s="66"/>
      <c r="BYI545" s="66"/>
      <c r="BYJ545" s="79"/>
      <c r="BYK545" s="109"/>
      <c r="BYL545" s="479"/>
      <c r="BYM545" s="78"/>
      <c r="BYN545" s="144"/>
      <c r="BYO545" s="75"/>
      <c r="BYP545" s="66"/>
      <c r="BYQ545" s="66"/>
      <c r="BYR545" s="79"/>
      <c r="BYS545" s="109"/>
      <c r="BYT545" s="479"/>
      <c r="BYU545" s="78"/>
      <c r="BYV545" s="144"/>
      <c r="BYW545" s="75"/>
      <c r="BYX545" s="66"/>
      <c r="BYY545" s="66"/>
      <c r="BYZ545" s="79"/>
      <c r="BZA545" s="109"/>
      <c r="BZB545" s="479"/>
      <c r="BZC545" s="78"/>
      <c r="BZD545" s="144"/>
      <c r="BZE545" s="75"/>
      <c r="BZF545" s="66"/>
      <c r="BZG545" s="66"/>
      <c r="BZH545" s="79"/>
      <c r="BZI545" s="109"/>
      <c r="BZJ545" s="479"/>
      <c r="BZK545" s="78"/>
      <c r="BZL545" s="144"/>
      <c r="BZM545" s="75"/>
      <c r="BZN545" s="66"/>
      <c r="BZO545" s="66"/>
      <c r="BZP545" s="79"/>
      <c r="BZQ545" s="109"/>
      <c r="BZR545" s="479"/>
      <c r="BZS545" s="78"/>
      <c r="BZT545" s="144"/>
      <c r="BZU545" s="75"/>
      <c r="BZV545" s="66"/>
      <c r="BZW545" s="66"/>
      <c r="BZX545" s="79"/>
      <c r="BZY545" s="109"/>
      <c r="BZZ545" s="479"/>
      <c r="CAA545" s="78"/>
      <c r="CAB545" s="144"/>
      <c r="CAC545" s="75"/>
      <c r="CAD545" s="66"/>
      <c r="CAE545" s="66"/>
      <c r="CAF545" s="79"/>
      <c r="CAG545" s="109"/>
      <c r="CAH545" s="479"/>
      <c r="CAI545" s="78"/>
      <c r="CAJ545" s="144"/>
      <c r="CAK545" s="75"/>
      <c r="CAL545" s="66"/>
      <c r="CAM545" s="66"/>
      <c r="CAN545" s="79"/>
      <c r="CAO545" s="109"/>
      <c r="CAP545" s="479"/>
      <c r="CAQ545" s="78"/>
      <c r="CAR545" s="144"/>
      <c r="CAS545" s="75"/>
      <c r="CAT545" s="66"/>
      <c r="CAU545" s="66"/>
      <c r="CAV545" s="79"/>
      <c r="CAW545" s="109"/>
      <c r="CAX545" s="479"/>
      <c r="CAY545" s="78"/>
      <c r="CAZ545" s="144"/>
      <c r="CBA545" s="75"/>
      <c r="CBB545" s="66"/>
      <c r="CBC545" s="66"/>
      <c r="CBD545" s="79"/>
      <c r="CBE545" s="109"/>
      <c r="CBF545" s="479"/>
      <c r="CBG545" s="78"/>
      <c r="CBH545" s="144"/>
      <c r="CBI545" s="75"/>
      <c r="CBJ545" s="66"/>
      <c r="CBK545" s="66"/>
      <c r="CBL545" s="79"/>
      <c r="CBM545" s="109"/>
      <c r="CBN545" s="479"/>
      <c r="CBO545" s="78"/>
      <c r="CBP545" s="144"/>
      <c r="CBQ545" s="75"/>
      <c r="CBR545" s="66"/>
      <c r="CBS545" s="66"/>
      <c r="CBT545" s="79"/>
      <c r="CBU545" s="109"/>
      <c r="CBV545" s="479"/>
      <c r="CBW545" s="78"/>
      <c r="CBX545" s="144"/>
      <c r="CBY545" s="75"/>
      <c r="CBZ545" s="66"/>
      <c r="CCA545" s="66"/>
      <c r="CCB545" s="79"/>
      <c r="CCC545" s="109"/>
      <c r="CCD545" s="479"/>
      <c r="CCE545" s="78"/>
      <c r="CCF545" s="144"/>
      <c r="CCG545" s="75"/>
      <c r="CCH545" s="66"/>
      <c r="CCI545" s="66"/>
      <c r="CCJ545" s="79"/>
      <c r="CCK545" s="109"/>
      <c r="CCL545" s="479"/>
      <c r="CCM545" s="78"/>
      <c r="CCN545" s="144"/>
      <c r="CCO545" s="75"/>
      <c r="CCP545" s="66"/>
      <c r="CCQ545" s="66"/>
      <c r="CCR545" s="79"/>
      <c r="CCS545" s="109"/>
      <c r="CCT545" s="479"/>
      <c r="CCU545" s="78"/>
      <c r="CCV545" s="144"/>
      <c r="CCW545" s="75"/>
      <c r="CCX545" s="66"/>
      <c r="CCY545" s="66"/>
      <c r="CCZ545" s="79"/>
      <c r="CDA545" s="109"/>
      <c r="CDB545" s="479"/>
      <c r="CDC545" s="78"/>
      <c r="CDD545" s="144"/>
      <c r="CDE545" s="75"/>
      <c r="CDF545" s="66"/>
      <c r="CDG545" s="66"/>
      <c r="CDH545" s="79"/>
      <c r="CDI545" s="109"/>
      <c r="CDJ545" s="479"/>
      <c r="CDK545" s="78"/>
      <c r="CDL545" s="144"/>
      <c r="CDM545" s="75"/>
      <c r="CDN545" s="66"/>
      <c r="CDO545" s="66"/>
      <c r="CDP545" s="79"/>
      <c r="CDQ545" s="109"/>
      <c r="CDR545" s="479"/>
      <c r="CDS545" s="78"/>
      <c r="CDT545" s="144"/>
      <c r="CDU545" s="75"/>
      <c r="CDV545" s="66"/>
      <c r="CDW545" s="66"/>
      <c r="CDX545" s="79"/>
      <c r="CDY545" s="109"/>
      <c r="CDZ545" s="479"/>
      <c r="CEA545" s="78"/>
      <c r="CEB545" s="144"/>
      <c r="CEC545" s="75"/>
      <c r="CED545" s="66"/>
      <c r="CEE545" s="66"/>
      <c r="CEF545" s="79"/>
      <c r="CEG545" s="109"/>
      <c r="CEH545" s="479"/>
      <c r="CEI545" s="78"/>
      <c r="CEJ545" s="144"/>
      <c r="CEK545" s="75"/>
      <c r="CEL545" s="66"/>
      <c r="CEM545" s="66"/>
      <c r="CEN545" s="79"/>
      <c r="CEO545" s="109"/>
      <c r="CEP545" s="479"/>
      <c r="CEQ545" s="78"/>
      <c r="CER545" s="144"/>
      <c r="CES545" s="75"/>
      <c r="CET545" s="66"/>
      <c r="CEU545" s="66"/>
      <c r="CEV545" s="79"/>
      <c r="CEW545" s="109"/>
      <c r="CEX545" s="479"/>
      <c r="CEY545" s="78"/>
      <c r="CEZ545" s="144"/>
      <c r="CFA545" s="75"/>
      <c r="CFB545" s="66"/>
      <c r="CFC545" s="66"/>
      <c r="CFD545" s="79"/>
      <c r="CFE545" s="109"/>
      <c r="CFF545" s="479"/>
      <c r="CFG545" s="78"/>
      <c r="CFH545" s="144"/>
      <c r="CFI545" s="75"/>
      <c r="CFJ545" s="66"/>
      <c r="CFK545" s="66"/>
      <c r="CFL545" s="79"/>
      <c r="CFM545" s="109"/>
      <c r="CFN545" s="479"/>
      <c r="CFO545" s="78"/>
      <c r="CFP545" s="144"/>
      <c r="CFQ545" s="75"/>
      <c r="CFR545" s="66"/>
      <c r="CFS545" s="66"/>
      <c r="CFT545" s="79"/>
      <c r="CFU545" s="109"/>
      <c r="CFV545" s="479"/>
      <c r="CFW545" s="78"/>
      <c r="CFX545" s="144"/>
      <c r="CFY545" s="75"/>
      <c r="CFZ545" s="66"/>
      <c r="CGA545" s="66"/>
      <c r="CGB545" s="79"/>
      <c r="CGC545" s="109"/>
      <c r="CGD545" s="479"/>
      <c r="CGE545" s="78"/>
      <c r="CGF545" s="144"/>
      <c r="CGG545" s="75"/>
      <c r="CGH545" s="66"/>
      <c r="CGI545" s="66"/>
      <c r="CGJ545" s="79"/>
      <c r="CGK545" s="109"/>
      <c r="CGL545" s="479"/>
      <c r="CGM545" s="78"/>
      <c r="CGN545" s="144"/>
      <c r="CGO545" s="75"/>
      <c r="CGP545" s="66"/>
      <c r="CGQ545" s="66"/>
      <c r="CGR545" s="79"/>
      <c r="CGS545" s="109"/>
      <c r="CGT545" s="479"/>
      <c r="CGU545" s="78"/>
      <c r="CGV545" s="144"/>
      <c r="CGW545" s="75"/>
      <c r="CGX545" s="66"/>
      <c r="CGY545" s="66"/>
      <c r="CGZ545" s="79"/>
      <c r="CHA545" s="109"/>
      <c r="CHB545" s="479"/>
      <c r="CHC545" s="78"/>
      <c r="CHD545" s="144"/>
      <c r="CHE545" s="75"/>
      <c r="CHF545" s="66"/>
      <c r="CHG545" s="66"/>
      <c r="CHH545" s="79"/>
      <c r="CHI545" s="109"/>
      <c r="CHJ545" s="479"/>
      <c r="CHK545" s="78"/>
      <c r="CHL545" s="144"/>
      <c r="CHM545" s="75"/>
      <c r="CHN545" s="66"/>
      <c r="CHO545" s="66"/>
      <c r="CHP545" s="79"/>
      <c r="CHQ545" s="109"/>
      <c r="CHR545" s="479"/>
      <c r="CHS545" s="78"/>
      <c r="CHT545" s="144"/>
      <c r="CHU545" s="75"/>
      <c r="CHV545" s="66"/>
      <c r="CHW545" s="66"/>
      <c r="CHX545" s="79"/>
      <c r="CHY545" s="109"/>
      <c r="CHZ545" s="479"/>
      <c r="CIA545" s="78"/>
      <c r="CIB545" s="144"/>
      <c r="CIC545" s="75"/>
      <c r="CID545" s="66"/>
      <c r="CIE545" s="66"/>
      <c r="CIF545" s="79"/>
      <c r="CIG545" s="109"/>
      <c r="CIH545" s="479"/>
      <c r="CII545" s="78"/>
      <c r="CIJ545" s="144"/>
      <c r="CIK545" s="75"/>
      <c r="CIL545" s="66"/>
      <c r="CIM545" s="66"/>
      <c r="CIN545" s="79"/>
      <c r="CIO545" s="109"/>
      <c r="CIP545" s="479"/>
      <c r="CIQ545" s="78"/>
      <c r="CIR545" s="144"/>
      <c r="CIS545" s="75"/>
      <c r="CIT545" s="66"/>
      <c r="CIU545" s="66"/>
      <c r="CIV545" s="79"/>
      <c r="CIW545" s="109"/>
      <c r="CIX545" s="479"/>
      <c r="CIY545" s="78"/>
      <c r="CIZ545" s="144"/>
      <c r="CJA545" s="75"/>
      <c r="CJB545" s="66"/>
      <c r="CJC545" s="66"/>
      <c r="CJD545" s="79"/>
      <c r="CJE545" s="109"/>
      <c r="CJF545" s="479"/>
      <c r="CJG545" s="78"/>
      <c r="CJH545" s="144"/>
      <c r="CJI545" s="75"/>
      <c r="CJJ545" s="66"/>
      <c r="CJK545" s="66"/>
      <c r="CJL545" s="79"/>
      <c r="CJM545" s="109"/>
      <c r="CJN545" s="479"/>
      <c r="CJO545" s="78"/>
      <c r="CJP545" s="144"/>
      <c r="CJQ545" s="75"/>
      <c r="CJR545" s="66"/>
      <c r="CJS545" s="66"/>
      <c r="CJT545" s="79"/>
      <c r="CJU545" s="109"/>
      <c r="CJV545" s="479"/>
      <c r="CJW545" s="78"/>
      <c r="CJX545" s="144"/>
      <c r="CJY545" s="75"/>
      <c r="CJZ545" s="66"/>
      <c r="CKA545" s="66"/>
      <c r="CKB545" s="79"/>
      <c r="CKC545" s="109"/>
      <c r="CKD545" s="479"/>
      <c r="CKE545" s="78"/>
      <c r="CKF545" s="144"/>
      <c r="CKG545" s="75"/>
      <c r="CKH545" s="66"/>
      <c r="CKI545" s="66"/>
      <c r="CKJ545" s="79"/>
      <c r="CKK545" s="109"/>
      <c r="CKL545" s="479"/>
      <c r="CKM545" s="78"/>
      <c r="CKN545" s="144"/>
      <c r="CKO545" s="75"/>
      <c r="CKP545" s="66"/>
      <c r="CKQ545" s="66"/>
      <c r="CKR545" s="79"/>
      <c r="CKS545" s="109"/>
      <c r="CKT545" s="479"/>
      <c r="CKU545" s="78"/>
      <c r="CKV545" s="144"/>
      <c r="CKW545" s="75"/>
      <c r="CKX545" s="66"/>
      <c r="CKY545" s="66"/>
      <c r="CKZ545" s="79"/>
      <c r="CLA545" s="109"/>
      <c r="CLB545" s="479"/>
      <c r="CLC545" s="78"/>
      <c r="CLD545" s="144"/>
      <c r="CLE545" s="75"/>
      <c r="CLF545" s="66"/>
      <c r="CLG545" s="66"/>
      <c r="CLH545" s="79"/>
      <c r="CLI545" s="109"/>
      <c r="CLJ545" s="479"/>
      <c r="CLK545" s="78"/>
      <c r="CLL545" s="144"/>
      <c r="CLM545" s="75"/>
      <c r="CLN545" s="66"/>
      <c r="CLO545" s="66"/>
      <c r="CLP545" s="79"/>
      <c r="CLQ545" s="109"/>
      <c r="CLR545" s="479"/>
      <c r="CLS545" s="78"/>
      <c r="CLT545" s="144"/>
      <c r="CLU545" s="75"/>
      <c r="CLV545" s="66"/>
      <c r="CLW545" s="66"/>
      <c r="CLX545" s="79"/>
      <c r="CLY545" s="109"/>
      <c r="CLZ545" s="479"/>
      <c r="CMA545" s="78"/>
      <c r="CMB545" s="144"/>
      <c r="CMC545" s="75"/>
      <c r="CMD545" s="66"/>
      <c r="CME545" s="66"/>
      <c r="CMF545" s="79"/>
      <c r="CMG545" s="109"/>
      <c r="CMH545" s="479"/>
      <c r="CMI545" s="78"/>
      <c r="CMJ545" s="144"/>
      <c r="CMK545" s="75"/>
      <c r="CML545" s="66"/>
      <c r="CMM545" s="66"/>
      <c r="CMN545" s="79"/>
      <c r="CMO545" s="109"/>
      <c r="CMP545" s="479"/>
      <c r="CMQ545" s="78"/>
      <c r="CMR545" s="144"/>
      <c r="CMS545" s="75"/>
      <c r="CMT545" s="66"/>
      <c r="CMU545" s="66"/>
      <c r="CMV545" s="79"/>
      <c r="CMW545" s="109"/>
      <c r="CMX545" s="479"/>
      <c r="CMY545" s="78"/>
      <c r="CMZ545" s="144"/>
      <c r="CNA545" s="75"/>
      <c r="CNB545" s="66"/>
      <c r="CNC545" s="66"/>
      <c r="CND545" s="79"/>
      <c r="CNE545" s="109"/>
      <c r="CNF545" s="479"/>
      <c r="CNG545" s="78"/>
      <c r="CNH545" s="144"/>
      <c r="CNI545" s="75"/>
      <c r="CNJ545" s="66"/>
      <c r="CNK545" s="66"/>
      <c r="CNL545" s="79"/>
      <c r="CNM545" s="109"/>
      <c r="CNN545" s="479"/>
      <c r="CNO545" s="78"/>
      <c r="CNP545" s="144"/>
      <c r="CNQ545" s="75"/>
      <c r="CNR545" s="66"/>
      <c r="CNS545" s="66"/>
      <c r="CNT545" s="79"/>
      <c r="CNU545" s="109"/>
      <c r="CNV545" s="479"/>
      <c r="CNW545" s="78"/>
      <c r="CNX545" s="144"/>
      <c r="CNY545" s="75"/>
      <c r="CNZ545" s="66"/>
      <c r="COA545" s="66"/>
      <c r="COB545" s="79"/>
      <c r="COC545" s="109"/>
      <c r="COD545" s="479"/>
      <c r="COE545" s="78"/>
      <c r="COF545" s="144"/>
      <c r="COG545" s="75"/>
      <c r="COH545" s="66"/>
      <c r="COI545" s="66"/>
      <c r="COJ545" s="79"/>
      <c r="COK545" s="109"/>
      <c r="COL545" s="479"/>
      <c r="COM545" s="78"/>
      <c r="CON545" s="144"/>
      <c r="COO545" s="75"/>
      <c r="COP545" s="66"/>
      <c r="COQ545" s="66"/>
      <c r="COR545" s="79"/>
      <c r="COS545" s="109"/>
      <c r="COT545" s="479"/>
      <c r="COU545" s="78"/>
      <c r="COV545" s="144"/>
      <c r="COW545" s="75"/>
      <c r="COX545" s="66"/>
      <c r="COY545" s="66"/>
      <c r="COZ545" s="79"/>
      <c r="CPA545" s="109"/>
      <c r="CPB545" s="479"/>
      <c r="CPC545" s="78"/>
      <c r="CPD545" s="144"/>
      <c r="CPE545" s="75"/>
      <c r="CPF545" s="66"/>
      <c r="CPG545" s="66"/>
      <c r="CPH545" s="79"/>
      <c r="CPI545" s="109"/>
      <c r="CPJ545" s="479"/>
      <c r="CPK545" s="78"/>
      <c r="CPL545" s="144"/>
      <c r="CPM545" s="75"/>
      <c r="CPN545" s="66"/>
      <c r="CPO545" s="66"/>
      <c r="CPP545" s="79"/>
      <c r="CPQ545" s="109"/>
      <c r="CPR545" s="479"/>
      <c r="CPS545" s="78"/>
      <c r="CPT545" s="144"/>
      <c r="CPU545" s="75"/>
      <c r="CPV545" s="66"/>
      <c r="CPW545" s="66"/>
      <c r="CPX545" s="79"/>
      <c r="CPY545" s="109"/>
      <c r="CPZ545" s="479"/>
      <c r="CQA545" s="78"/>
      <c r="CQB545" s="144"/>
      <c r="CQC545" s="75"/>
      <c r="CQD545" s="66"/>
      <c r="CQE545" s="66"/>
      <c r="CQF545" s="79"/>
      <c r="CQG545" s="109"/>
      <c r="CQH545" s="479"/>
      <c r="CQI545" s="78"/>
      <c r="CQJ545" s="144"/>
      <c r="CQK545" s="75"/>
      <c r="CQL545" s="66"/>
      <c r="CQM545" s="66"/>
      <c r="CQN545" s="79"/>
      <c r="CQO545" s="109"/>
      <c r="CQP545" s="479"/>
      <c r="CQQ545" s="78"/>
      <c r="CQR545" s="144"/>
      <c r="CQS545" s="75"/>
      <c r="CQT545" s="66"/>
      <c r="CQU545" s="66"/>
      <c r="CQV545" s="79"/>
      <c r="CQW545" s="109"/>
      <c r="CQX545" s="479"/>
      <c r="CQY545" s="78"/>
      <c r="CQZ545" s="144"/>
      <c r="CRA545" s="75"/>
      <c r="CRB545" s="66"/>
      <c r="CRC545" s="66"/>
      <c r="CRD545" s="79"/>
      <c r="CRE545" s="109"/>
      <c r="CRF545" s="479"/>
      <c r="CRG545" s="78"/>
      <c r="CRH545" s="144"/>
      <c r="CRI545" s="75"/>
      <c r="CRJ545" s="66"/>
      <c r="CRK545" s="66"/>
      <c r="CRL545" s="79"/>
      <c r="CRM545" s="109"/>
      <c r="CRN545" s="479"/>
      <c r="CRO545" s="78"/>
      <c r="CRP545" s="144"/>
      <c r="CRQ545" s="75"/>
      <c r="CRR545" s="66"/>
      <c r="CRS545" s="66"/>
      <c r="CRT545" s="79"/>
      <c r="CRU545" s="109"/>
      <c r="CRV545" s="479"/>
      <c r="CRW545" s="78"/>
      <c r="CRX545" s="144"/>
      <c r="CRY545" s="75"/>
      <c r="CRZ545" s="66"/>
      <c r="CSA545" s="66"/>
      <c r="CSB545" s="79"/>
      <c r="CSC545" s="109"/>
      <c r="CSD545" s="479"/>
      <c r="CSE545" s="78"/>
      <c r="CSF545" s="144"/>
      <c r="CSG545" s="75"/>
      <c r="CSH545" s="66"/>
      <c r="CSI545" s="66"/>
      <c r="CSJ545" s="79"/>
      <c r="CSK545" s="109"/>
      <c r="CSL545" s="479"/>
      <c r="CSM545" s="78"/>
      <c r="CSN545" s="144"/>
      <c r="CSO545" s="75"/>
      <c r="CSP545" s="66"/>
      <c r="CSQ545" s="66"/>
      <c r="CSR545" s="79"/>
      <c r="CSS545" s="109"/>
      <c r="CST545" s="479"/>
      <c r="CSU545" s="78"/>
      <c r="CSV545" s="144"/>
      <c r="CSW545" s="75"/>
      <c r="CSX545" s="66"/>
      <c r="CSY545" s="66"/>
      <c r="CSZ545" s="79"/>
      <c r="CTA545" s="109"/>
      <c r="CTB545" s="479"/>
      <c r="CTC545" s="78"/>
      <c r="CTD545" s="144"/>
      <c r="CTE545" s="75"/>
      <c r="CTF545" s="66"/>
      <c r="CTG545" s="66"/>
      <c r="CTH545" s="79"/>
      <c r="CTI545" s="109"/>
      <c r="CTJ545" s="479"/>
      <c r="CTK545" s="78"/>
      <c r="CTL545" s="144"/>
      <c r="CTM545" s="75"/>
      <c r="CTN545" s="66"/>
      <c r="CTO545" s="66"/>
      <c r="CTP545" s="79"/>
      <c r="CTQ545" s="109"/>
      <c r="CTR545" s="479"/>
      <c r="CTS545" s="78"/>
      <c r="CTT545" s="144"/>
      <c r="CTU545" s="75"/>
      <c r="CTV545" s="66"/>
      <c r="CTW545" s="66"/>
      <c r="CTX545" s="79"/>
      <c r="CTY545" s="109"/>
      <c r="CTZ545" s="479"/>
      <c r="CUA545" s="78"/>
      <c r="CUB545" s="144"/>
      <c r="CUC545" s="75"/>
      <c r="CUD545" s="66"/>
      <c r="CUE545" s="66"/>
      <c r="CUF545" s="79"/>
      <c r="CUG545" s="109"/>
      <c r="CUH545" s="479"/>
      <c r="CUI545" s="78"/>
      <c r="CUJ545" s="144"/>
      <c r="CUK545" s="75"/>
      <c r="CUL545" s="66"/>
      <c r="CUM545" s="66"/>
      <c r="CUN545" s="79"/>
      <c r="CUO545" s="109"/>
      <c r="CUP545" s="479"/>
      <c r="CUQ545" s="78"/>
      <c r="CUR545" s="144"/>
      <c r="CUS545" s="75"/>
      <c r="CUT545" s="66"/>
      <c r="CUU545" s="66"/>
      <c r="CUV545" s="79"/>
      <c r="CUW545" s="109"/>
      <c r="CUX545" s="479"/>
      <c r="CUY545" s="78"/>
      <c r="CUZ545" s="144"/>
      <c r="CVA545" s="75"/>
      <c r="CVB545" s="66"/>
      <c r="CVC545" s="66"/>
      <c r="CVD545" s="79"/>
      <c r="CVE545" s="109"/>
      <c r="CVF545" s="479"/>
      <c r="CVG545" s="78"/>
      <c r="CVH545" s="144"/>
      <c r="CVI545" s="75"/>
      <c r="CVJ545" s="66"/>
      <c r="CVK545" s="66"/>
      <c r="CVL545" s="79"/>
      <c r="CVM545" s="109"/>
      <c r="CVN545" s="479"/>
      <c r="CVO545" s="78"/>
      <c r="CVP545" s="144"/>
      <c r="CVQ545" s="75"/>
      <c r="CVR545" s="66"/>
      <c r="CVS545" s="66"/>
      <c r="CVT545" s="79"/>
      <c r="CVU545" s="109"/>
      <c r="CVV545" s="479"/>
      <c r="CVW545" s="78"/>
      <c r="CVX545" s="144"/>
      <c r="CVY545" s="75"/>
      <c r="CVZ545" s="66"/>
      <c r="CWA545" s="66"/>
      <c r="CWB545" s="79"/>
      <c r="CWC545" s="109"/>
      <c r="CWD545" s="479"/>
      <c r="CWE545" s="78"/>
      <c r="CWF545" s="144"/>
      <c r="CWG545" s="75"/>
      <c r="CWH545" s="66"/>
      <c r="CWI545" s="66"/>
      <c r="CWJ545" s="79"/>
      <c r="CWK545" s="109"/>
      <c r="CWL545" s="479"/>
      <c r="CWM545" s="78"/>
      <c r="CWN545" s="144"/>
      <c r="CWO545" s="75"/>
      <c r="CWP545" s="66"/>
      <c r="CWQ545" s="66"/>
      <c r="CWR545" s="79"/>
      <c r="CWS545" s="109"/>
      <c r="CWT545" s="479"/>
      <c r="CWU545" s="78"/>
      <c r="CWV545" s="144"/>
      <c r="CWW545" s="75"/>
      <c r="CWX545" s="66"/>
      <c r="CWY545" s="66"/>
      <c r="CWZ545" s="79"/>
      <c r="CXA545" s="109"/>
      <c r="CXB545" s="479"/>
      <c r="CXC545" s="78"/>
      <c r="CXD545" s="144"/>
      <c r="CXE545" s="75"/>
      <c r="CXF545" s="66"/>
      <c r="CXG545" s="66"/>
      <c r="CXH545" s="79"/>
      <c r="CXI545" s="109"/>
      <c r="CXJ545" s="479"/>
      <c r="CXK545" s="78"/>
      <c r="CXL545" s="144"/>
      <c r="CXM545" s="75"/>
      <c r="CXN545" s="66"/>
      <c r="CXO545" s="66"/>
      <c r="CXP545" s="79"/>
      <c r="CXQ545" s="109"/>
      <c r="CXR545" s="479"/>
      <c r="CXS545" s="78"/>
      <c r="CXT545" s="144"/>
      <c r="CXU545" s="75"/>
      <c r="CXV545" s="66"/>
      <c r="CXW545" s="66"/>
      <c r="CXX545" s="79"/>
      <c r="CXY545" s="109"/>
      <c r="CXZ545" s="479"/>
      <c r="CYA545" s="78"/>
      <c r="CYB545" s="144"/>
      <c r="CYC545" s="75"/>
      <c r="CYD545" s="66"/>
      <c r="CYE545" s="66"/>
      <c r="CYF545" s="79"/>
      <c r="CYG545" s="109"/>
      <c r="CYH545" s="479"/>
      <c r="CYI545" s="78"/>
      <c r="CYJ545" s="144"/>
      <c r="CYK545" s="75"/>
      <c r="CYL545" s="66"/>
      <c r="CYM545" s="66"/>
      <c r="CYN545" s="79"/>
      <c r="CYO545" s="109"/>
      <c r="CYP545" s="479"/>
      <c r="CYQ545" s="78"/>
      <c r="CYR545" s="144"/>
      <c r="CYS545" s="75"/>
      <c r="CYT545" s="66"/>
      <c r="CYU545" s="66"/>
      <c r="CYV545" s="79"/>
      <c r="CYW545" s="109"/>
      <c r="CYX545" s="479"/>
      <c r="CYY545" s="78"/>
      <c r="CYZ545" s="144"/>
      <c r="CZA545" s="75"/>
      <c r="CZB545" s="66"/>
      <c r="CZC545" s="66"/>
      <c r="CZD545" s="79"/>
      <c r="CZE545" s="109"/>
      <c r="CZF545" s="479"/>
      <c r="CZG545" s="78"/>
      <c r="CZH545" s="144"/>
      <c r="CZI545" s="75"/>
      <c r="CZJ545" s="66"/>
      <c r="CZK545" s="66"/>
      <c r="CZL545" s="79"/>
      <c r="CZM545" s="109"/>
      <c r="CZN545" s="479"/>
      <c r="CZO545" s="78"/>
      <c r="CZP545" s="144"/>
      <c r="CZQ545" s="75"/>
      <c r="CZR545" s="66"/>
      <c r="CZS545" s="66"/>
      <c r="CZT545" s="79"/>
      <c r="CZU545" s="109"/>
      <c r="CZV545" s="479"/>
      <c r="CZW545" s="78"/>
      <c r="CZX545" s="144"/>
      <c r="CZY545" s="75"/>
      <c r="CZZ545" s="66"/>
      <c r="DAA545" s="66"/>
      <c r="DAB545" s="79"/>
      <c r="DAC545" s="109"/>
      <c r="DAD545" s="479"/>
      <c r="DAE545" s="78"/>
      <c r="DAF545" s="144"/>
      <c r="DAG545" s="75"/>
      <c r="DAH545" s="66"/>
      <c r="DAI545" s="66"/>
      <c r="DAJ545" s="79"/>
      <c r="DAK545" s="109"/>
      <c r="DAL545" s="479"/>
      <c r="DAM545" s="78"/>
      <c r="DAN545" s="144"/>
      <c r="DAO545" s="75"/>
      <c r="DAP545" s="66"/>
      <c r="DAQ545" s="66"/>
      <c r="DAR545" s="79"/>
      <c r="DAS545" s="109"/>
      <c r="DAT545" s="479"/>
      <c r="DAU545" s="78"/>
      <c r="DAV545" s="144"/>
      <c r="DAW545" s="75"/>
      <c r="DAX545" s="66"/>
      <c r="DAY545" s="66"/>
      <c r="DAZ545" s="79"/>
      <c r="DBA545" s="109"/>
      <c r="DBB545" s="479"/>
      <c r="DBC545" s="78"/>
      <c r="DBD545" s="144"/>
      <c r="DBE545" s="75"/>
      <c r="DBF545" s="66"/>
      <c r="DBG545" s="66"/>
      <c r="DBH545" s="79"/>
      <c r="DBI545" s="109"/>
      <c r="DBJ545" s="479"/>
      <c r="DBK545" s="78"/>
      <c r="DBL545" s="144"/>
      <c r="DBM545" s="75"/>
      <c r="DBN545" s="66"/>
      <c r="DBO545" s="66"/>
      <c r="DBP545" s="79"/>
      <c r="DBQ545" s="109"/>
      <c r="DBR545" s="479"/>
      <c r="DBS545" s="78"/>
      <c r="DBT545" s="144"/>
      <c r="DBU545" s="75"/>
      <c r="DBV545" s="66"/>
      <c r="DBW545" s="66"/>
      <c r="DBX545" s="79"/>
      <c r="DBY545" s="109"/>
      <c r="DBZ545" s="479"/>
      <c r="DCA545" s="78"/>
      <c r="DCB545" s="144"/>
      <c r="DCC545" s="75"/>
      <c r="DCD545" s="66"/>
      <c r="DCE545" s="66"/>
      <c r="DCF545" s="79"/>
      <c r="DCG545" s="109"/>
      <c r="DCH545" s="479"/>
      <c r="DCI545" s="78"/>
      <c r="DCJ545" s="144"/>
      <c r="DCK545" s="75"/>
      <c r="DCL545" s="66"/>
      <c r="DCM545" s="66"/>
      <c r="DCN545" s="79"/>
      <c r="DCO545" s="109"/>
      <c r="DCP545" s="479"/>
      <c r="DCQ545" s="78"/>
      <c r="DCR545" s="144"/>
      <c r="DCS545" s="75"/>
      <c r="DCT545" s="66"/>
      <c r="DCU545" s="66"/>
      <c r="DCV545" s="79"/>
      <c r="DCW545" s="109"/>
      <c r="DCX545" s="479"/>
      <c r="DCY545" s="78"/>
      <c r="DCZ545" s="144"/>
      <c r="DDA545" s="75"/>
      <c r="DDB545" s="66"/>
      <c r="DDC545" s="66"/>
      <c r="DDD545" s="79"/>
      <c r="DDE545" s="109"/>
      <c r="DDF545" s="479"/>
      <c r="DDG545" s="78"/>
      <c r="DDH545" s="144"/>
      <c r="DDI545" s="75"/>
      <c r="DDJ545" s="66"/>
      <c r="DDK545" s="66"/>
      <c r="DDL545" s="79"/>
      <c r="DDM545" s="109"/>
      <c r="DDN545" s="479"/>
      <c r="DDO545" s="78"/>
      <c r="DDP545" s="144"/>
      <c r="DDQ545" s="75"/>
      <c r="DDR545" s="66"/>
      <c r="DDS545" s="66"/>
      <c r="DDT545" s="79"/>
      <c r="DDU545" s="109"/>
      <c r="DDV545" s="479"/>
      <c r="DDW545" s="78"/>
      <c r="DDX545" s="144"/>
      <c r="DDY545" s="75"/>
      <c r="DDZ545" s="66"/>
      <c r="DEA545" s="66"/>
      <c r="DEB545" s="79"/>
      <c r="DEC545" s="109"/>
      <c r="DED545" s="479"/>
      <c r="DEE545" s="78"/>
      <c r="DEF545" s="144"/>
      <c r="DEG545" s="75"/>
      <c r="DEH545" s="66"/>
      <c r="DEI545" s="66"/>
      <c r="DEJ545" s="79"/>
      <c r="DEK545" s="109"/>
      <c r="DEL545" s="479"/>
      <c r="DEM545" s="78"/>
      <c r="DEN545" s="144"/>
      <c r="DEO545" s="75"/>
      <c r="DEP545" s="66"/>
      <c r="DEQ545" s="66"/>
      <c r="DER545" s="79"/>
      <c r="DES545" s="109"/>
      <c r="DET545" s="479"/>
      <c r="DEU545" s="78"/>
      <c r="DEV545" s="144"/>
      <c r="DEW545" s="75"/>
      <c r="DEX545" s="66"/>
      <c r="DEY545" s="66"/>
      <c r="DEZ545" s="79"/>
      <c r="DFA545" s="109"/>
      <c r="DFB545" s="479"/>
      <c r="DFC545" s="78"/>
      <c r="DFD545" s="144"/>
      <c r="DFE545" s="75"/>
      <c r="DFF545" s="66"/>
      <c r="DFG545" s="66"/>
      <c r="DFH545" s="79"/>
      <c r="DFI545" s="109"/>
      <c r="DFJ545" s="479"/>
      <c r="DFK545" s="78"/>
      <c r="DFL545" s="144"/>
      <c r="DFM545" s="75"/>
      <c r="DFN545" s="66"/>
      <c r="DFO545" s="66"/>
      <c r="DFP545" s="79"/>
      <c r="DFQ545" s="109"/>
      <c r="DFR545" s="479"/>
      <c r="DFS545" s="78"/>
      <c r="DFT545" s="144"/>
      <c r="DFU545" s="75"/>
      <c r="DFV545" s="66"/>
      <c r="DFW545" s="66"/>
      <c r="DFX545" s="79"/>
      <c r="DFY545" s="109"/>
      <c r="DFZ545" s="479"/>
      <c r="DGA545" s="78"/>
      <c r="DGB545" s="144"/>
      <c r="DGC545" s="75"/>
      <c r="DGD545" s="66"/>
      <c r="DGE545" s="66"/>
      <c r="DGF545" s="79"/>
      <c r="DGG545" s="109"/>
      <c r="DGH545" s="479"/>
      <c r="DGI545" s="78"/>
      <c r="DGJ545" s="144"/>
      <c r="DGK545" s="75"/>
      <c r="DGL545" s="66"/>
      <c r="DGM545" s="66"/>
      <c r="DGN545" s="79"/>
      <c r="DGO545" s="109"/>
      <c r="DGP545" s="479"/>
      <c r="DGQ545" s="78"/>
      <c r="DGR545" s="144"/>
      <c r="DGS545" s="75"/>
      <c r="DGT545" s="66"/>
      <c r="DGU545" s="66"/>
      <c r="DGV545" s="79"/>
      <c r="DGW545" s="109"/>
      <c r="DGX545" s="479"/>
      <c r="DGY545" s="78"/>
      <c r="DGZ545" s="144"/>
      <c r="DHA545" s="75"/>
      <c r="DHB545" s="66"/>
      <c r="DHC545" s="66"/>
      <c r="DHD545" s="79"/>
      <c r="DHE545" s="109"/>
      <c r="DHF545" s="479"/>
      <c r="DHG545" s="78"/>
      <c r="DHH545" s="144"/>
      <c r="DHI545" s="75"/>
      <c r="DHJ545" s="66"/>
      <c r="DHK545" s="66"/>
      <c r="DHL545" s="79"/>
      <c r="DHM545" s="109"/>
      <c r="DHN545" s="479"/>
      <c r="DHO545" s="78"/>
      <c r="DHP545" s="144"/>
      <c r="DHQ545" s="75"/>
      <c r="DHR545" s="66"/>
      <c r="DHS545" s="66"/>
      <c r="DHT545" s="79"/>
      <c r="DHU545" s="109"/>
      <c r="DHV545" s="479"/>
      <c r="DHW545" s="78"/>
      <c r="DHX545" s="144"/>
      <c r="DHY545" s="75"/>
      <c r="DHZ545" s="66"/>
      <c r="DIA545" s="66"/>
      <c r="DIB545" s="79"/>
      <c r="DIC545" s="109"/>
      <c r="DID545" s="479"/>
      <c r="DIE545" s="78"/>
      <c r="DIF545" s="144"/>
      <c r="DIG545" s="75"/>
      <c r="DIH545" s="66"/>
      <c r="DII545" s="66"/>
      <c r="DIJ545" s="79"/>
      <c r="DIK545" s="109"/>
      <c r="DIL545" s="479"/>
      <c r="DIM545" s="78"/>
      <c r="DIN545" s="144"/>
      <c r="DIO545" s="75"/>
      <c r="DIP545" s="66"/>
      <c r="DIQ545" s="66"/>
      <c r="DIR545" s="79"/>
      <c r="DIS545" s="109"/>
      <c r="DIT545" s="479"/>
      <c r="DIU545" s="78"/>
      <c r="DIV545" s="144"/>
      <c r="DIW545" s="75"/>
      <c r="DIX545" s="66"/>
      <c r="DIY545" s="66"/>
      <c r="DIZ545" s="79"/>
      <c r="DJA545" s="109"/>
      <c r="DJB545" s="479"/>
      <c r="DJC545" s="78"/>
      <c r="DJD545" s="144"/>
      <c r="DJE545" s="75"/>
      <c r="DJF545" s="66"/>
      <c r="DJG545" s="66"/>
      <c r="DJH545" s="79"/>
      <c r="DJI545" s="109"/>
      <c r="DJJ545" s="479"/>
      <c r="DJK545" s="78"/>
      <c r="DJL545" s="144"/>
      <c r="DJM545" s="75"/>
      <c r="DJN545" s="66"/>
      <c r="DJO545" s="66"/>
      <c r="DJP545" s="79"/>
      <c r="DJQ545" s="109"/>
      <c r="DJR545" s="479"/>
      <c r="DJS545" s="78"/>
      <c r="DJT545" s="144"/>
      <c r="DJU545" s="75"/>
      <c r="DJV545" s="66"/>
      <c r="DJW545" s="66"/>
      <c r="DJX545" s="79"/>
      <c r="DJY545" s="109"/>
      <c r="DJZ545" s="479"/>
      <c r="DKA545" s="78"/>
      <c r="DKB545" s="144"/>
      <c r="DKC545" s="75"/>
      <c r="DKD545" s="66"/>
      <c r="DKE545" s="66"/>
      <c r="DKF545" s="79"/>
      <c r="DKG545" s="109"/>
      <c r="DKH545" s="479"/>
      <c r="DKI545" s="78"/>
      <c r="DKJ545" s="144"/>
      <c r="DKK545" s="75"/>
      <c r="DKL545" s="66"/>
      <c r="DKM545" s="66"/>
      <c r="DKN545" s="79"/>
      <c r="DKO545" s="109"/>
      <c r="DKP545" s="479"/>
      <c r="DKQ545" s="78"/>
      <c r="DKR545" s="144"/>
      <c r="DKS545" s="75"/>
      <c r="DKT545" s="66"/>
      <c r="DKU545" s="66"/>
      <c r="DKV545" s="79"/>
      <c r="DKW545" s="109"/>
      <c r="DKX545" s="479"/>
      <c r="DKY545" s="78"/>
      <c r="DKZ545" s="144"/>
      <c r="DLA545" s="75"/>
      <c r="DLB545" s="66"/>
      <c r="DLC545" s="66"/>
      <c r="DLD545" s="79"/>
      <c r="DLE545" s="109"/>
      <c r="DLF545" s="479"/>
      <c r="DLG545" s="78"/>
      <c r="DLH545" s="144"/>
      <c r="DLI545" s="75"/>
      <c r="DLJ545" s="66"/>
      <c r="DLK545" s="66"/>
      <c r="DLL545" s="79"/>
      <c r="DLM545" s="109"/>
      <c r="DLN545" s="479"/>
      <c r="DLO545" s="78"/>
      <c r="DLP545" s="144"/>
      <c r="DLQ545" s="75"/>
      <c r="DLR545" s="66"/>
      <c r="DLS545" s="66"/>
      <c r="DLT545" s="79"/>
      <c r="DLU545" s="109"/>
      <c r="DLV545" s="479"/>
      <c r="DLW545" s="78"/>
      <c r="DLX545" s="144"/>
      <c r="DLY545" s="75"/>
      <c r="DLZ545" s="66"/>
      <c r="DMA545" s="66"/>
      <c r="DMB545" s="79"/>
      <c r="DMC545" s="109"/>
      <c r="DMD545" s="479"/>
      <c r="DME545" s="78"/>
      <c r="DMF545" s="144"/>
      <c r="DMG545" s="75"/>
      <c r="DMH545" s="66"/>
      <c r="DMI545" s="66"/>
      <c r="DMJ545" s="79"/>
      <c r="DMK545" s="109"/>
      <c r="DML545" s="479"/>
      <c r="DMM545" s="78"/>
      <c r="DMN545" s="144"/>
      <c r="DMO545" s="75"/>
      <c r="DMP545" s="66"/>
      <c r="DMQ545" s="66"/>
      <c r="DMR545" s="79"/>
      <c r="DMS545" s="109"/>
      <c r="DMT545" s="479"/>
      <c r="DMU545" s="78"/>
      <c r="DMV545" s="144"/>
      <c r="DMW545" s="75"/>
      <c r="DMX545" s="66"/>
      <c r="DMY545" s="66"/>
      <c r="DMZ545" s="79"/>
      <c r="DNA545" s="109"/>
      <c r="DNB545" s="479"/>
      <c r="DNC545" s="78"/>
      <c r="DND545" s="144"/>
      <c r="DNE545" s="75"/>
      <c r="DNF545" s="66"/>
      <c r="DNG545" s="66"/>
      <c r="DNH545" s="79"/>
      <c r="DNI545" s="109"/>
      <c r="DNJ545" s="479"/>
      <c r="DNK545" s="78"/>
      <c r="DNL545" s="144"/>
      <c r="DNM545" s="75"/>
      <c r="DNN545" s="66"/>
      <c r="DNO545" s="66"/>
      <c r="DNP545" s="79"/>
      <c r="DNQ545" s="109"/>
      <c r="DNR545" s="479"/>
      <c r="DNS545" s="78"/>
      <c r="DNT545" s="144"/>
      <c r="DNU545" s="75"/>
      <c r="DNV545" s="66"/>
      <c r="DNW545" s="66"/>
      <c r="DNX545" s="79"/>
      <c r="DNY545" s="109"/>
      <c r="DNZ545" s="479"/>
      <c r="DOA545" s="78"/>
      <c r="DOB545" s="144"/>
      <c r="DOC545" s="75"/>
      <c r="DOD545" s="66"/>
      <c r="DOE545" s="66"/>
      <c r="DOF545" s="79"/>
      <c r="DOG545" s="109"/>
      <c r="DOH545" s="479"/>
      <c r="DOI545" s="78"/>
      <c r="DOJ545" s="144"/>
      <c r="DOK545" s="75"/>
      <c r="DOL545" s="66"/>
      <c r="DOM545" s="66"/>
      <c r="DON545" s="79"/>
      <c r="DOO545" s="109"/>
      <c r="DOP545" s="479"/>
      <c r="DOQ545" s="78"/>
      <c r="DOR545" s="144"/>
      <c r="DOS545" s="75"/>
      <c r="DOT545" s="66"/>
      <c r="DOU545" s="66"/>
      <c r="DOV545" s="79"/>
      <c r="DOW545" s="109"/>
      <c r="DOX545" s="479"/>
      <c r="DOY545" s="78"/>
      <c r="DOZ545" s="144"/>
      <c r="DPA545" s="75"/>
      <c r="DPB545" s="66"/>
      <c r="DPC545" s="66"/>
      <c r="DPD545" s="79"/>
      <c r="DPE545" s="109"/>
      <c r="DPF545" s="479"/>
      <c r="DPG545" s="78"/>
      <c r="DPH545" s="144"/>
      <c r="DPI545" s="75"/>
      <c r="DPJ545" s="66"/>
      <c r="DPK545" s="66"/>
      <c r="DPL545" s="79"/>
      <c r="DPM545" s="109"/>
      <c r="DPN545" s="479"/>
      <c r="DPO545" s="78"/>
      <c r="DPP545" s="144"/>
      <c r="DPQ545" s="75"/>
      <c r="DPR545" s="66"/>
      <c r="DPS545" s="66"/>
      <c r="DPT545" s="79"/>
      <c r="DPU545" s="109"/>
      <c r="DPV545" s="479"/>
      <c r="DPW545" s="78"/>
      <c r="DPX545" s="144"/>
      <c r="DPY545" s="75"/>
      <c r="DPZ545" s="66"/>
      <c r="DQA545" s="66"/>
      <c r="DQB545" s="79"/>
      <c r="DQC545" s="109"/>
      <c r="DQD545" s="479"/>
      <c r="DQE545" s="78"/>
      <c r="DQF545" s="144"/>
      <c r="DQG545" s="75"/>
      <c r="DQH545" s="66"/>
      <c r="DQI545" s="66"/>
      <c r="DQJ545" s="79"/>
      <c r="DQK545" s="109"/>
      <c r="DQL545" s="479"/>
      <c r="DQM545" s="78"/>
      <c r="DQN545" s="144"/>
      <c r="DQO545" s="75"/>
      <c r="DQP545" s="66"/>
      <c r="DQQ545" s="66"/>
      <c r="DQR545" s="79"/>
      <c r="DQS545" s="109"/>
      <c r="DQT545" s="479"/>
      <c r="DQU545" s="78"/>
      <c r="DQV545" s="144"/>
      <c r="DQW545" s="75"/>
      <c r="DQX545" s="66"/>
      <c r="DQY545" s="66"/>
      <c r="DQZ545" s="79"/>
      <c r="DRA545" s="109"/>
      <c r="DRB545" s="479"/>
      <c r="DRC545" s="78"/>
      <c r="DRD545" s="144"/>
      <c r="DRE545" s="75"/>
      <c r="DRF545" s="66"/>
      <c r="DRG545" s="66"/>
      <c r="DRH545" s="79"/>
      <c r="DRI545" s="109"/>
      <c r="DRJ545" s="479"/>
      <c r="DRK545" s="78"/>
      <c r="DRL545" s="144"/>
      <c r="DRM545" s="75"/>
      <c r="DRN545" s="66"/>
      <c r="DRO545" s="66"/>
      <c r="DRP545" s="79"/>
      <c r="DRQ545" s="109"/>
      <c r="DRR545" s="479"/>
      <c r="DRS545" s="78"/>
      <c r="DRT545" s="144"/>
      <c r="DRU545" s="75"/>
      <c r="DRV545" s="66"/>
      <c r="DRW545" s="66"/>
      <c r="DRX545" s="79"/>
      <c r="DRY545" s="109"/>
      <c r="DRZ545" s="479"/>
      <c r="DSA545" s="78"/>
      <c r="DSB545" s="144"/>
      <c r="DSC545" s="75"/>
      <c r="DSD545" s="66"/>
      <c r="DSE545" s="66"/>
      <c r="DSF545" s="79"/>
      <c r="DSG545" s="109"/>
      <c r="DSH545" s="479"/>
      <c r="DSI545" s="78"/>
      <c r="DSJ545" s="144"/>
      <c r="DSK545" s="75"/>
      <c r="DSL545" s="66"/>
      <c r="DSM545" s="66"/>
      <c r="DSN545" s="79"/>
      <c r="DSO545" s="109"/>
      <c r="DSP545" s="479"/>
      <c r="DSQ545" s="78"/>
      <c r="DSR545" s="144"/>
      <c r="DSS545" s="75"/>
      <c r="DST545" s="66"/>
      <c r="DSU545" s="66"/>
      <c r="DSV545" s="79"/>
      <c r="DSW545" s="109"/>
      <c r="DSX545" s="479"/>
      <c r="DSY545" s="78"/>
      <c r="DSZ545" s="144"/>
      <c r="DTA545" s="75"/>
      <c r="DTB545" s="66"/>
      <c r="DTC545" s="66"/>
      <c r="DTD545" s="79"/>
      <c r="DTE545" s="109"/>
      <c r="DTF545" s="479"/>
      <c r="DTG545" s="78"/>
      <c r="DTH545" s="144"/>
      <c r="DTI545" s="75"/>
      <c r="DTJ545" s="66"/>
      <c r="DTK545" s="66"/>
      <c r="DTL545" s="79"/>
      <c r="DTM545" s="109"/>
      <c r="DTN545" s="479"/>
      <c r="DTO545" s="78"/>
      <c r="DTP545" s="144"/>
      <c r="DTQ545" s="75"/>
      <c r="DTR545" s="66"/>
      <c r="DTS545" s="66"/>
      <c r="DTT545" s="79"/>
      <c r="DTU545" s="109"/>
      <c r="DTV545" s="479"/>
      <c r="DTW545" s="78"/>
      <c r="DTX545" s="144"/>
      <c r="DTY545" s="75"/>
      <c r="DTZ545" s="66"/>
      <c r="DUA545" s="66"/>
      <c r="DUB545" s="79"/>
      <c r="DUC545" s="109"/>
      <c r="DUD545" s="479"/>
      <c r="DUE545" s="78"/>
      <c r="DUF545" s="144"/>
      <c r="DUG545" s="75"/>
      <c r="DUH545" s="66"/>
      <c r="DUI545" s="66"/>
      <c r="DUJ545" s="79"/>
      <c r="DUK545" s="109"/>
      <c r="DUL545" s="479"/>
      <c r="DUM545" s="78"/>
      <c r="DUN545" s="144"/>
      <c r="DUO545" s="75"/>
      <c r="DUP545" s="66"/>
      <c r="DUQ545" s="66"/>
      <c r="DUR545" s="79"/>
      <c r="DUS545" s="109"/>
      <c r="DUT545" s="479"/>
      <c r="DUU545" s="78"/>
      <c r="DUV545" s="144"/>
      <c r="DUW545" s="75"/>
      <c r="DUX545" s="66"/>
      <c r="DUY545" s="66"/>
      <c r="DUZ545" s="79"/>
      <c r="DVA545" s="109"/>
      <c r="DVB545" s="479"/>
      <c r="DVC545" s="78"/>
      <c r="DVD545" s="144"/>
      <c r="DVE545" s="75"/>
      <c r="DVF545" s="66"/>
      <c r="DVG545" s="66"/>
      <c r="DVH545" s="79"/>
      <c r="DVI545" s="109"/>
      <c r="DVJ545" s="479"/>
      <c r="DVK545" s="78"/>
      <c r="DVL545" s="144"/>
      <c r="DVM545" s="75"/>
      <c r="DVN545" s="66"/>
      <c r="DVO545" s="66"/>
      <c r="DVP545" s="79"/>
      <c r="DVQ545" s="109"/>
      <c r="DVR545" s="479"/>
      <c r="DVS545" s="78"/>
      <c r="DVT545" s="144"/>
      <c r="DVU545" s="75"/>
      <c r="DVV545" s="66"/>
      <c r="DVW545" s="66"/>
      <c r="DVX545" s="79"/>
      <c r="DVY545" s="109"/>
      <c r="DVZ545" s="479"/>
      <c r="DWA545" s="78"/>
      <c r="DWB545" s="144"/>
      <c r="DWC545" s="75"/>
      <c r="DWD545" s="66"/>
      <c r="DWE545" s="66"/>
      <c r="DWF545" s="79"/>
      <c r="DWG545" s="109"/>
      <c r="DWH545" s="479"/>
      <c r="DWI545" s="78"/>
      <c r="DWJ545" s="144"/>
      <c r="DWK545" s="75"/>
      <c r="DWL545" s="66"/>
      <c r="DWM545" s="66"/>
      <c r="DWN545" s="79"/>
      <c r="DWO545" s="109"/>
      <c r="DWP545" s="479"/>
      <c r="DWQ545" s="78"/>
      <c r="DWR545" s="144"/>
      <c r="DWS545" s="75"/>
      <c r="DWT545" s="66"/>
      <c r="DWU545" s="66"/>
      <c r="DWV545" s="79"/>
      <c r="DWW545" s="109"/>
      <c r="DWX545" s="479"/>
      <c r="DWY545" s="78"/>
      <c r="DWZ545" s="144"/>
      <c r="DXA545" s="75"/>
      <c r="DXB545" s="66"/>
      <c r="DXC545" s="66"/>
      <c r="DXD545" s="79"/>
      <c r="DXE545" s="109"/>
      <c r="DXF545" s="479"/>
      <c r="DXG545" s="78"/>
      <c r="DXH545" s="144"/>
      <c r="DXI545" s="75"/>
      <c r="DXJ545" s="66"/>
      <c r="DXK545" s="66"/>
      <c r="DXL545" s="79"/>
      <c r="DXM545" s="109"/>
      <c r="DXN545" s="479"/>
      <c r="DXO545" s="78"/>
      <c r="DXP545" s="144"/>
      <c r="DXQ545" s="75"/>
      <c r="DXR545" s="66"/>
      <c r="DXS545" s="66"/>
      <c r="DXT545" s="79"/>
      <c r="DXU545" s="109"/>
      <c r="DXV545" s="479"/>
      <c r="DXW545" s="78"/>
      <c r="DXX545" s="144"/>
      <c r="DXY545" s="75"/>
      <c r="DXZ545" s="66"/>
      <c r="DYA545" s="66"/>
      <c r="DYB545" s="79"/>
      <c r="DYC545" s="109"/>
      <c r="DYD545" s="479"/>
      <c r="DYE545" s="78"/>
      <c r="DYF545" s="144"/>
      <c r="DYG545" s="75"/>
      <c r="DYH545" s="66"/>
      <c r="DYI545" s="66"/>
      <c r="DYJ545" s="79"/>
      <c r="DYK545" s="109"/>
      <c r="DYL545" s="479"/>
      <c r="DYM545" s="78"/>
      <c r="DYN545" s="144"/>
      <c r="DYO545" s="75"/>
      <c r="DYP545" s="66"/>
      <c r="DYQ545" s="66"/>
      <c r="DYR545" s="79"/>
      <c r="DYS545" s="109"/>
      <c r="DYT545" s="479"/>
      <c r="DYU545" s="78"/>
      <c r="DYV545" s="144"/>
      <c r="DYW545" s="75"/>
      <c r="DYX545" s="66"/>
      <c r="DYY545" s="66"/>
      <c r="DYZ545" s="79"/>
      <c r="DZA545" s="109"/>
      <c r="DZB545" s="479"/>
      <c r="DZC545" s="78"/>
      <c r="DZD545" s="144"/>
      <c r="DZE545" s="75"/>
      <c r="DZF545" s="66"/>
      <c r="DZG545" s="66"/>
      <c r="DZH545" s="79"/>
      <c r="DZI545" s="109"/>
      <c r="DZJ545" s="479"/>
      <c r="DZK545" s="78"/>
      <c r="DZL545" s="144"/>
      <c r="DZM545" s="75"/>
      <c r="DZN545" s="66"/>
      <c r="DZO545" s="66"/>
      <c r="DZP545" s="79"/>
      <c r="DZQ545" s="109"/>
      <c r="DZR545" s="479"/>
      <c r="DZS545" s="78"/>
      <c r="DZT545" s="144"/>
      <c r="DZU545" s="75"/>
      <c r="DZV545" s="66"/>
      <c r="DZW545" s="66"/>
      <c r="DZX545" s="79"/>
      <c r="DZY545" s="109"/>
      <c r="DZZ545" s="479"/>
      <c r="EAA545" s="78"/>
      <c r="EAB545" s="144"/>
      <c r="EAC545" s="75"/>
      <c r="EAD545" s="66"/>
      <c r="EAE545" s="66"/>
      <c r="EAF545" s="79"/>
      <c r="EAG545" s="109"/>
      <c r="EAH545" s="479"/>
      <c r="EAI545" s="78"/>
      <c r="EAJ545" s="144"/>
      <c r="EAK545" s="75"/>
      <c r="EAL545" s="66"/>
      <c r="EAM545" s="66"/>
      <c r="EAN545" s="79"/>
      <c r="EAO545" s="109"/>
      <c r="EAP545" s="479"/>
      <c r="EAQ545" s="78"/>
      <c r="EAR545" s="144"/>
      <c r="EAS545" s="75"/>
      <c r="EAT545" s="66"/>
      <c r="EAU545" s="66"/>
      <c r="EAV545" s="79"/>
      <c r="EAW545" s="109"/>
      <c r="EAX545" s="479"/>
      <c r="EAY545" s="78"/>
      <c r="EAZ545" s="144"/>
      <c r="EBA545" s="75"/>
      <c r="EBB545" s="66"/>
      <c r="EBC545" s="66"/>
      <c r="EBD545" s="79"/>
      <c r="EBE545" s="109"/>
      <c r="EBF545" s="479"/>
      <c r="EBG545" s="78"/>
      <c r="EBH545" s="144"/>
      <c r="EBI545" s="75"/>
      <c r="EBJ545" s="66"/>
      <c r="EBK545" s="66"/>
      <c r="EBL545" s="79"/>
      <c r="EBM545" s="109"/>
      <c r="EBN545" s="479"/>
      <c r="EBO545" s="78"/>
      <c r="EBP545" s="144"/>
      <c r="EBQ545" s="75"/>
      <c r="EBR545" s="66"/>
      <c r="EBS545" s="66"/>
      <c r="EBT545" s="79"/>
      <c r="EBU545" s="109"/>
      <c r="EBV545" s="479"/>
      <c r="EBW545" s="78"/>
      <c r="EBX545" s="144"/>
      <c r="EBY545" s="75"/>
      <c r="EBZ545" s="66"/>
      <c r="ECA545" s="66"/>
      <c r="ECB545" s="79"/>
      <c r="ECC545" s="109"/>
      <c r="ECD545" s="479"/>
      <c r="ECE545" s="78"/>
      <c r="ECF545" s="144"/>
      <c r="ECG545" s="75"/>
      <c r="ECH545" s="66"/>
      <c r="ECI545" s="66"/>
      <c r="ECJ545" s="79"/>
      <c r="ECK545" s="109"/>
      <c r="ECL545" s="479"/>
      <c r="ECM545" s="78"/>
      <c r="ECN545" s="144"/>
      <c r="ECO545" s="75"/>
      <c r="ECP545" s="66"/>
      <c r="ECQ545" s="66"/>
      <c r="ECR545" s="79"/>
      <c r="ECS545" s="109"/>
      <c r="ECT545" s="479"/>
      <c r="ECU545" s="78"/>
      <c r="ECV545" s="144"/>
      <c r="ECW545" s="75"/>
      <c r="ECX545" s="66"/>
      <c r="ECY545" s="66"/>
      <c r="ECZ545" s="79"/>
      <c r="EDA545" s="109"/>
      <c r="EDB545" s="479"/>
      <c r="EDC545" s="78"/>
      <c r="EDD545" s="144"/>
      <c r="EDE545" s="75"/>
      <c r="EDF545" s="66"/>
      <c r="EDG545" s="66"/>
      <c r="EDH545" s="79"/>
      <c r="EDI545" s="109"/>
      <c r="EDJ545" s="479"/>
      <c r="EDK545" s="78"/>
      <c r="EDL545" s="144"/>
      <c r="EDM545" s="75"/>
      <c r="EDN545" s="66"/>
      <c r="EDO545" s="66"/>
      <c r="EDP545" s="79"/>
      <c r="EDQ545" s="109"/>
      <c r="EDR545" s="479"/>
      <c r="EDS545" s="78"/>
      <c r="EDT545" s="144"/>
      <c r="EDU545" s="75"/>
      <c r="EDV545" s="66"/>
      <c r="EDW545" s="66"/>
      <c r="EDX545" s="79"/>
      <c r="EDY545" s="109"/>
      <c r="EDZ545" s="479"/>
      <c r="EEA545" s="78"/>
      <c r="EEB545" s="144"/>
      <c r="EEC545" s="75"/>
      <c r="EED545" s="66"/>
      <c r="EEE545" s="66"/>
      <c r="EEF545" s="79"/>
      <c r="EEG545" s="109"/>
      <c r="EEH545" s="479"/>
      <c r="EEI545" s="78"/>
      <c r="EEJ545" s="144"/>
      <c r="EEK545" s="75"/>
      <c r="EEL545" s="66"/>
      <c r="EEM545" s="66"/>
      <c r="EEN545" s="79"/>
      <c r="EEO545" s="109"/>
      <c r="EEP545" s="479"/>
      <c r="EEQ545" s="78"/>
      <c r="EER545" s="144"/>
      <c r="EES545" s="75"/>
      <c r="EET545" s="66"/>
      <c r="EEU545" s="66"/>
      <c r="EEV545" s="79"/>
      <c r="EEW545" s="109"/>
      <c r="EEX545" s="479"/>
      <c r="EEY545" s="78"/>
      <c r="EEZ545" s="144"/>
      <c r="EFA545" s="75"/>
      <c r="EFB545" s="66"/>
      <c r="EFC545" s="66"/>
      <c r="EFD545" s="79"/>
      <c r="EFE545" s="109"/>
      <c r="EFF545" s="479"/>
      <c r="EFG545" s="78"/>
      <c r="EFH545" s="144"/>
      <c r="EFI545" s="75"/>
      <c r="EFJ545" s="66"/>
      <c r="EFK545" s="66"/>
      <c r="EFL545" s="79"/>
      <c r="EFM545" s="109"/>
      <c r="EFN545" s="479"/>
      <c r="EFO545" s="78"/>
      <c r="EFP545" s="144"/>
      <c r="EFQ545" s="75"/>
      <c r="EFR545" s="66"/>
      <c r="EFS545" s="66"/>
      <c r="EFT545" s="79"/>
      <c r="EFU545" s="109"/>
      <c r="EFV545" s="479"/>
      <c r="EFW545" s="78"/>
      <c r="EFX545" s="144"/>
      <c r="EFY545" s="75"/>
      <c r="EFZ545" s="66"/>
      <c r="EGA545" s="66"/>
      <c r="EGB545" s="79"/>
      <c r="EGC545" s="109"/>
      <c r="EGD545" s="479"/>
      <c r="EGE545" s="78"/>
      <c r="EGF545" s="144"/>
      <c r="EGG545" s="75"/>
      <c r="EGH545" s="66"/>
      <c r="EGI545" s="66"/>
      <c r="EGJ545" s="79"/>
      <c r="EGK545" s="109"/>
      <c r="EGL545" s="479"/>
      <c r="EGM545" s="78"/>
      <c r="EGN545" s="144"/>
      <c r="EGO545" s="75"/>
      <c r="EGP545" s="66"/>
      <c r="EGQ545" s="66"/>
      <c r="EGR545" s="79"/>
      <c r="EGS545" s="109"/>
      <c r="EGT545" s="479"/>
      <c r="EGU545" s="78"/>
      <c r="EGV545" s="144"/>
      <c r="EGW545" s="75"/>
      <c r="EGX545" s="66"/>
      <c r="EGY545" s="66"/>
      <c r="EGZ545" s="79"/>
      <c r="EHA545" s="109"/>
      <c r="EHB545" s="479"/>
      <c r="EHC545" s="78"/>
      <c r="EHD545" s="144"/>
      <c r="EHE545" s="75"/>
      <c r="EHF545" s="66"/>
      <c r="EHG545" s="66"/>
      <c r="EHH545" s="79"/>
      <c r="EHI545" s="109"/>
      <c r="EHJ545" s="479"/>
      <c r="EHK545" s="78"/>
      <c r="EHL545" s="144"/>
      <c r="EHM545" s="75"/>
      <c r="EHN545" s="66"/>
      <c r="EHO545" s="66"/>
      <c r="EHP545" s="79"/>
      <c r="EHQ545" s="109"/>
      <c r="EHR545" s="479"/>
      <c r="EHS545" s="78"/>
      <c r="EHT545" s="144"/>
      <c r="EHU545" s="75"/>
      <c r="EHV545" s="66"/>
      <c r="EHW545" s="66"/>
      <c r="EHX545" s="79"/>
      <c r="EHY545" s="109"/>
      <c r="EHZ545" s="479"/>
      <c r="EIA545" s="78"/>
      <c r="EIB545" s="144"/>
      <c r="EIC545" s="75"/>
      <c r="EID545" s="66"/>
      <c r="EIE545" s="66"/>
      <c r="EIF545" s="79"/>
      <c r="EIG545" s="109"/>
      <c r="EIH545" s="479"/>
      <c r="EII545" s="78"/>
      <c r="EIJ545" s="144"/>
      <c r="EIK545" s="75"/>
      <c r="EIL545" s="66"/>
      <c r="EIM545" s="66"/>
      <c r="EIN545" s="79"/>
      <c r="EIO545" s="109"/>
      <c r="EIP545" s="479"/>
      <c r="EIQ545" s="78"/>
      <c r="EIR545" s="144"/>
      <c r="EIS545" s="75"/>
      <c r="EIT545" s="66"/>
      <c r="EIU545" s="66"/>
      <c r="EIV545" s="79"/>
      <c r="EIW545" s="109"/>
      <c r="EIX545" s="479"/>
      <c r="EIY545" s="78"/>
      <c r="EIZ545" s="144"/>
      <c r="EJA545" s="75"/>
      <c r="EJB545" s="66"/>
      <c r="EJC545" s="66"/>
      <c r="EJD545" s="79"/>
      <c r="EJE545" s="109"/>
      <c r="EJF545" s="479"/>
      <c r="EJG545" s="78"/>
      <c r="EJH545" s="144"/>
      <c r="EJI545" s="75"/>
      <c r="EJJ545" s="66"/>
      <c r="EJK545" s="66"/>
      <c r="EJL545" s="79"/>
      <c r="EJM545" s="109"/>
      <c r="EJN545" s="479"/>
      <c r="EJO545" s="78"/>
      <c r="EJP545" s="144"/>
      <c r="EJQ545" s="75"/>
      <c r="EJR545" s="66"/>
      <c r="EJS545" s="66"/>
      <c r="EJT545" s="79"/>
      <c r="EJU545" s="109"/>
      <c r="EJV545" s="479"/>
      <c r="EJW545" s="78"/>
      <c r="EJX545" s="144"/>
      <c r="EJY545" s="75"/>
      <c r="EJZ545" s="66"/>
      <c r="EKA545" s="66"/>
      <c r="EKB545" s="79"/>
      <c r="EKC545" s="109"/>
      <c r="EKD545" s="479"/>
      <c r="EKE545" s="78"/>
      <c r="EKF545" s="144"/>
      <c r="EKG545" s="75"/>
      <c r="EKH545" s="66"/>
      <c r="EKI545" s="66"/>
      <c r="EKJ545" s="79"/>
      <c r="EKK545" s="109"/>
      <c r="EKL545" s="479"/>
      <c r="EKM545" s="78"/>
      <c r="EKN545" s="144"/>
      <c r="EKO545" s="75"/>
      <c r="EKP545" s="66"/>
      <c r="EKQ545" s="66"/>
      <c r="EKR545" s="79"/>
      <c r="EKS545" s="109"/>
      <c r="EKT545" s="479"/>
      <c r="EKU545" s="78"/>
      <c r="EKV545" s="144"/>
      <c r="EKW545" s="75"/>
      <c r="EKX545" s="66"/>
      <c r="EKY545" s="66"/>
      <c r="EKZ545" s="79"/>
      <c r="ELA545" s="109"/>
      <c r="ELB545" s="479"/>
      <c r="ELC545" s="78"/>
      <c r="ELD545" s="144"/>
      <c r="ELE545" s="75"/>
      <c r="ELF545" s="66"/>
      <c r="ELG545" s="66"/>
      <c r="ELH545" s="79"/>
      <c r="ELI545" s="109"/>
      <c r="ELJ545" s="479"/>
      <c r="ELK545" s="78"/>
      <c r="ELL545" s="144"/>
      <c r="ELM545" s="75"/>
      <c r="ELN545" s="66"/>
      <c r="ELO545" s="66"/>
      <c r="ELP545" s="79"/>
      <c r="ELQ545" s="109"/>
      <c r="ELR545" s="479"/>
      <c r="ELS545" s="78"/>
      <c r="ELT545" s="144"/>
      <c r="ELU545" s="75"/>
      <c r="ELV545" s="66"/>
      <c r="ELW545" s="66"/>
      <c r="ELX545" s="79"/>
      <c r="ELY545" s="109"/>
      <c r="ELZ545" s="479"/>
      <c r="EMA545" s="78"/>
      <c r="EMB545" s="144"/>
      <c r="EMC545" s="75"/>
      <c r="EMD545" s="66"/>
      <c r="EME545" s="66"/>
      <c r="EMF545" s="79"/>
      <c r="EMG545" s="109"/>
      <c r="EMH545" s="479"/>
      <c r="EMI545" s="78"/>
      <c r="EMJ545" s="144"/>
      <c r="EMK545" s="75"/>
      <c r="EML545" s="66"/>
      <c r="EMM545" s="66"/>
      <c r="EMN545" s="79"/>
      <c r="EMO545" s="109"/>
      <c r="EMP545" s="479"/>
      <c r="EMQ545" s="78"/>
      <c r="EMR545" s="144"/>
      <c r="EMS545" s="75"/>
      <c r="EMT545" s="66"/>
      <c r="EMU545" s="66"/>
      <c r="EMV545" s="79"/>
      <c r="EMW545" s="109"/>
      <c r="EMX545" s="479"/>
      <c r="EMY545" s="78"/>
      <c r="EMZ545" s="144"/>
      <c r="ENA545" s="75"/>
      <c r="ENB545" s="66"/>
      <c r="ENC545" s="66"/>
      <c r="END545" s="79"/>
      <c r="ENE545" s="109"/>
      <c r="ENF545" s="479"/>
      <c r="ENG545" s="78"/>
      <c r="ENH545" s="144"/>
      <c r="ENI545" s="75"/>
      <c r="ENJ545" s="66"/>
      <c r="ENK545" s="66"/>
      <c r="ENL545" s="79"/>
      <c r="ENM545" s="109"/>
      <c r="ENN545" s="479"/>
      <c r="ENO545" s="78"/>
      <c r="ENP545" s="144"/>
      <c r="ENQ545" s="75"/>
      <c r="ENR545" s="66"/>
      <c r="ENS545" s="66"/>
      <c r="ENT545" s="79"/>
      <c r="ENU545" s="109"/>
      <c r="ENV545" s="479"/>
      <c r="ENW545" s="78"/>
      <c r="ENX545" s="144"/>
      <c r="ENY545" s="75"/>
      <c r="ENZ545" s="66"/>
      <c r="EOA545" s="66"/>
      <c r="EOB545" s="79"/>
      <c r="EOC545" s="109"/>
      <c r="EOD545" s="479"/>
      <c r="EOE545" s="78"/>
      <c r="EOF545" s="144"/>
      <c r="EOG545" s="75"/>
      <c r="EOH545" s="66"/>
      <c r="EOI545" s="66"/>
      <c r="EOJ545" s="79"/>
      <c r="EOK545" s="109"/>
      <c r="EOL545" s="479"/>
      <c r="EOM545" s="78"/>
      <c r="EON545" s="144"/>
      <c r="EOO545" s="75"/>
      <c r="EOP545" s="66"/>
      <c r="EOQ545" s="66"/>
      <c r="EOR545" s="79"/>
      <c r="EOS545" s="109"/>
      <c r="EOT545" s="479"/>
      <c r="EOU545" s="78"/>
      <c r="EOV545" s="144"/>
      <c r="EOW545" s="75"/>
      <c r="EOX545" s="66"/>
      <c r="EOY545" s="66"/>
      <c r="EOZ545" s="79"/>
      <c r="EPA545" s="109"/>
      <c r="EPB545" s="479"/>
      <c r="EPC545" s="78"/>
      <c r="EPD545" s="144"/>
      <c r="EPE545" s="75"/>
      <c r="EPF545" s="66"/>
      <c r="EPG545" s="66"/>
      <c r="EPH545" s="79"/>
      <c r="EPI545" s="109"/>
      <c r="EPJ545" s="479"/>
      <c r="EPK545" s="78"/>
      <c r="EPL545" s="144"/>
      <c r="EPM545" s="75"/>
      <c r="EPN545" s="66"/>
      <c r="EPO545" s="66"/>
      <c r="EPP545" s="79"/>
      <c r="EPQ545" s="109"/>
      <c r="EPR545" s="479"/>
      <c r="EPS545" s="78"/>
      <c r="EPT545" s="144"/>
      <c r="EPU545" s="75"/>
      <c r="EPV545" s="66"/>
      <c r="EPW545" s="66"/>
      <c r="EPX545" s="79"/>
      <c r="EPY545" s="109"/>
      <c r="EPZ545" s="479"/>
      <c r="EQA545" s="78"/>
      <c r="EQB545" s="144"/>
      <c r="EQC545" s="75"/>
      <c r="EQD545" s="66"/>
      <c r="EQE545" s="66"/>
      <c r="EQF545" s="79"/>
      <c r="EQG545" s="109"/>
      <c r="EQH545" s="479"/>
      <c r="EQI545" s="78"/>
      <c r="EQJ545" s="144"/>
      <c r="EQK545" s="75"/>
      <c r="EQL545" s="66"/>
      <c r="EQM545" s="66"/>
      <c r="EQN545" s="79"/>
      <c r="EQO545" s="109"/>
      <c r="EQP545" s="479"/>
      <c r="EQQ545" s="78"/>
      <c r="EQR545" s="144"/>
      <c r="EQS545" s="75"/>
      <c r="EQT545" s="66"/>
      <c r="EQU545" s="66"/>
      <c r="EQV545" s="79"/>
      <c r="EQW545" s="109"/>
      <c r="EQX545" s="479"/>
      <c r="EQY545" s="78"/>
      <c r="EQZ545" s="144"/>
      <c r="ERA545" s="75"/>
      <c r="ERB545" s="66"/>
      <c r="ERC545" s="66"/>
      <c r="ERD545" s="79"/>
      <c r="ERE545" s="109"/>
      <c r="ERF545" s="479"/>
      <c r="ERG545" s="78"/>
      <c r="ERH545" s="144"/>
      <c r="ERI545" s="75"/>
      <c r="ERJ545" s="66"/>
      <c r="ERK545" s="66"/>
      <c r="ERL545" s="79"/>
      <c r="ERM545" s="109"/>
      <c r="ERN545" s="479"/>
      <c r="ERO545" s="78"/>
      <c r="ERP545" s="144"/>
      <c r="ERQ545" s="75"/>
      <c r="ERR545" s="66"/>
      <c r="ERS545" s="66"/>
      <c r="ERT545" s="79"/>
      <c r="ERU545" s="109"/>
      <c r="ERV545" s="479"/>
      <c r="ERW545" s="78"/>
      <c r="ERX545" s="144"/>
      <c r="ERY545" s="75"/>
      <c r="ERZ545" s="66"/>
      <c r="ESA545" s="66"/>
      <c r="ESB545" s="79"/>
      <c r="ESC545" s="109"/>
      <c r="ESD545" s="479"/>
      <c r="ESE545" s="78"/>
      <c r="ESF545" s="144"/>
      <c r="ESG545" s="75"/>
      <c r="ESH545" s="66"/>
      <c r="ESI545" s="66"/>
      <c r="ESJ545" s="79"/>
      <c r="ESK545" s="109"/>
      <c r="ESL545" s="479"/>
      <c r="ESM545" s="78"/>
      <c r="ESN545" s="144"/>
      <c r="ESO545" s="75"/>
      <c r="ESP545" s="66"/>
      <c r="ESQ545" s="66"/>
      <c r="ESR545" s="79"/>
      <c r="ESS545" s="109"/>
      <c r="EST545" s="479"/>
      <c r="ESU545" s="78"/>
      <c r="ESV545" s="144"/>
      <c r="ESW545" s="75"/>
      <c r="ESX545" s="66"/>
      <c r="ESY545" s="66"/>
      <c r="ESZ545" s="79"/>
      <c r="ETA545" s="109"/>
      <c r="ETB545" s="479"/>
      <c r="ETC545" s="78"/>
      <c r="ETD545" s="144"/>
      <c r="ETE545" s="75"/>
      <c r="ETF545" s="66"/>
      <c r="ETG545" s="66"/>
      <c r="ETH545" s="79"/>
      <c r="ETI545" s="109"/>
      <c r="ETJ545" s="479"/>
      <c r="ETK545" s="78"/>
      <c r="ETL545" s="144"/>
      <c r="ETM545" s="75"/>
      <c r="ETN545" s="66"/>
      <c r="ETO545" s="66"/>
      <c r="ETP545" s="79"/>
      <c r="ETQ545" s="109"/>
      <c r="ETR545" s="479"/>
      <c r="ETS545" s="78"/>
      <c r="ETT545" s="144"/>
      <c r="ETU545" s="75"/>
      <c r="ETV545" s="66"/>
      <c r="ETW545" s="66"/>
      <c r="ETX545" s="79"/>
      <c r="ETY545" s="109"/>
      <c r="ETZ545" s="479"/>
      <c r="EUA545" s="78"/>
      <c r="EUB545" s="144"/>
      <c r="EUC545" s="75"/>
      <c r="EUD545" s="66"/>
      <c r="EUE545" s="66"/>
      <c r="EUF545" s="79"/>
      <c r="EUG545" s="109"/>
      <c r="EUH545" s="479"/>
      <c r="EUI545" s="78"/>
      <c r="EUJ545" s="144"/>
      <c r="EUK545" s="75"/>
      <c r="EUL545" s="66"/>
      <c r="EUM545" s="66"/>
      <c r="EUN545" s="79"/>
      <c r="EUO545" s="109"/>
      <c r="EUP545" s="479"/>
      <c r="EUQ545" s="78"/>
      <c r="EUR545" s="144"/>
      <c r="EUS545" s="75"/>
      <c r="EUT545" s="66"/>
      <c r="EUU545" s="66"/>
      <c r="EUV545" s="79"/>
      <c r="EUW545" s="109"/>
      <c r="EUX545" s="479"/>
      <c r="EUY545" s="78"/>
      <c r="EUZ545" s="144"/>
      <c r="EVA545" s="75"/>
      <c r="EVB545" s="66"/>
      <c r="EVC545" s="66"/>
      <c r="EVD545" s="79"/>
      <c r="EVE545" s="109"/>
      <c r="EVF545" s="479"/>
      <c r="EVG545" s="78"/>
      <c r="EVH545" s="144"/>
      <c r="EVI545" s="75"/>
      <c r="EVJ545" s="66"/>
      <c r="EVK545" s="66"/>
      <c r="EVL545" s="79"/>
      <c r="EVM545" s="109"/>
      <c r="EVN545" s="479"/>
      <c r="EVO545" s="78"/>
      <c r="EVP545" s="144"/>
      <c r="EVQ545" s="75"/>
      <c r="EVR545" s="66"/>
      <c r="EVS545" s="66"/>
      <c r="EVT545" s="79"/>
      <c r="EVU545" s="109"/>
      <c r="EVV545" s="479"/>
      <c r="EVW545" s="78"/>
      <c r="EVX545" s="144"/>
      <c r="EVY545" s="75"/>
      <c r="EVZ545" s="66"/>
      <c r="EWA545" s="66"/>
      <c r="EWB545" s="79"/>
      <c r="EWC545" s="109"/>
      <c r="EWD545" s="479"/>
      <c r="EWE545" s="78"/>
      <c r="EWF545" s="144"/>
      <c r="EWG545" s="75"/>
      <c r="EWH545" s="66"/>
      <c r="EWI545" s="66"/>
      <c r="EWJ545" s="79"/>
      <c r="EWK545" s="109"/>
      <c r="EWL545" s="479"/>
      <c r="EWM545" s="78"/>
      <c r="EWN545" s="144"/>
      <c r="EWO545" s="75"/>
      <c r="EWP545" s="66"/>
      <c r="EWQ545" s="66"/>
      <c r="EWR545" s="79"/>
      <c r="EWS545" s="109"/>
      <c r="EWT545" s="479"/>
      <c r="EWU545" s="78"/>
      <c r="EWV545" s="144"/>
      <c r="EWW545" s="75"/>
      <c r="EWX545" s="66"/>
      <c r="EWY545" s="66"/>
      <c r="EWZ545" s="79"/>
      <c r="EXA545" s="109"/>
      <c r="EXB545" s="479"/>
      <c r="EXC545" s="78"/>
      <c r="EXD545" s="144"/>
      <c r="EXE545" s="75"/>
      <c r="EXF545" s="66"/>
      <c r="EXG545" s="66"/>
      <c r="EXH545" s="79"/>
      <c r="EXI545" s="109"/>
      <c r="EXJ545" s="479"/>
      <c r="EXK545" s="78"/>
      <c r="EXL545" s="144"/>
      <c r="EXM545" s="75"/>
      <c r="EXN545" s="66"/>
      <c r="EXO545" s="66"/>
      <c r="EXP545" s="79"/>
      <c r="EXQ545" s="109"/>
      <c r="EXR545" s="479"/>
      <c r="EXS545" s="78"/>
      <c r="EXT545" s="144"/>
      <c r="EXU545" s="75"/>
      <c r="EXV545" s="66"/>
      <c r="EXW545" s="66"/>
      <c r="EXX545" s="79"/>
      <c r="EXY545" s="109"/>
      <c r="EXZ545" s="479"/>
      <c r="EYA545" s="78"/>
      <c r="EYB545" s="144"/>
      <c r="EYC545" s="75"/>
      <c r="EYD545" s="66"/>
      <c r="EYE545" s="66"/>
      <c r="EYF545" s="79"/>
      <c r="EYG545" s="109"/>
      <c r="EYH545" s="479"/>
      <c r="EYI545" s="78"/>
      <c r="EYJ545" s="144"/>
      <c r="EYK545" s="75"/>
      <c r="EYL545" s="66"/>
      <c r="EYM545" s="66"/>
      <c r="EYN545" s="79"/>
      <c r="EYO545" s="109"/>
      <c r="EYP545" s="479"/>
      <c r="EYQ545" s="78"/>
      <c r="EYR545" s="144"/>
      <c r="EYS545" s="75"/>
      <c r="EYT545" s="66"/>
      <c r="EYU545" s="66"/>
      <c r="EYV545" s="79"/>
      <c r="EYW545" s="109"/>
      <c r="EYX545" s="479"/>
      <c r="EYY545" s="78"/>
      <c r="EYZ545" s="144"/>
      <c r="EZA545" s="75"/>
      <c r="EZB545" s="66"/>
      <c r="EZC545" s="66"/>
      <c r="EZD545" s="79"/>
      <c r="EZE545" s="109"/>
      <c r="EZF545" s="479"/>
      <c r="EZG545" s="78"/>
      <c r="EZH545" s="144"/>
      <c r="EZI545" s="75"/>
      <c r="EZJ545" s="66"/>
      <c r="EZK545" s="66"/>
      <c r="EZL545" s="79"/>
      <c r="EZM545" s="109"/>
      <c r="EZN545" s="479"/>
      <c r="EZO545" s="78"/>
      <c r="EZP545" s="144"/>
      <c r="EZQ545" s="75"/>
      <c r="EZR545" s="66"/>
      <c r="EZS545" s="66"/>
      <c r="EZT545" s="79"/>
      <c r="EZU545" s="109"/>
      <c r="EZV545" s="479"/>
      <c r="EZW545" s="78"/>
      <c r="EZX545" s="144"/>
      <c r="EZY545" s="75"/>
      <c r="EZZ545" s="66"/>
      <c r="FAA545" s="66"/>
      <c r="FAB545" s="79"/>
      <c r="FAC545" s="109"/>
      <c r="FAD545" s="479"/>
      <c r="FAE545" s="78"/>
      <c r="FAF545" s="144"/>
      <c r="FAG545" s="75"/>
      <c r="FAH545" s="66"/>
      <c r="FAI545" s="66"/>
      <c r="FAJ545" s="79"/>
      <c r="FAK545" s="109"/>
      <c r="FAL545" s="479"/>
      <c r="FAM545" s="78"/>
      <c r="FAN545" s="144"/>
      <c r="FAO545" s="75"/>
      <c r="FAP545" s="66"/>
      <c r="FAQ545" s="66"/>
      <c r="FAR545" s="79"/>
      <c r="FAS545" s="109"/>
      <c r="FAT545" s="479"/>
      <c r="FAU545" s="78"/>
      <c r="FAV545" s="144"/>
      <c r="FAW545" s="75"/>
      <c r="FAX545" s="66"/>
      <c r="FAY545" s="66"/>
      <c r="FAZ545" s="79"/>
      <c r="FBA545" s="109"/>
      <c r="FBB545" s="479"/>
      <c r="FBC545" s="78"/>
      <c r="FBD545" s="144"/>
      <c r="FBE545" s="75"/>
      <c r="FBF545" s="66"/>
      <c r="FBG545" s="66"/>
      <c r="FBH545" s="79"/>
      <c r="FBI545" s="109"/>
      <c r="FBJ545" s="479"/>
      <c r="FBK545" s="78"/>
      <c r="FBL545" s="144"/>
      <c r="FBM545" s="75"/>
      <c r="FBN545" s="66"/>
      <c r="FBO545" s="66"/>
      <c r="FBP545" s="79"/>
      <c r="FBQ545" s="109"/>
      <c r="FBR545" s="479"/>
      <c r="FBS545" s="78"/>
      <c r="FBT545" s="144"/>
      <c r="FBU545" s="75"/>
      <c r="FBV545" s="66"/>
      <c r="FBW545" s="66"/>
      <c r="FBX545" s="79"/>
      <c r="FBY545" s="109"/>
      <c r="FBZ545" s="479"/>
      <c r="FCA545" s="78"/>
      <c r="FCB545" s="144"/>
      <c r="FCC545" s="75"/>
      <c r="FCD545" s="66"/>
      <c r="FCE545" s="66"/>
      <c r="FCF545" s="79"/>
      <c r="FCG545" s="109"/>
      <c r="FCH545" s="479"/>
      <c r="FCI545" s="78"/>
      <c r="FCJ545" s="144"/>
      <c r="FCK545" s="75"/>
      <c r="FCL545" s="66"/>
      <c r="FCM545" s="66"/>
      <c r="FCN545" s="79"/>
      <c r="FCO545" s="109"/>
      <c r="FCP545" s="479"/>
      <c r="FCQ545" s="78"/>
      <c r="FCR545" s="144"/>
      <c r="FCS545" s="75"/>
      <c r="FCT545" s="66"/>
      <c r="FCU545" s="66"/>
      <c r="FCV545" s="79"/>
      <c r="FCW545" s="109"/>
      <c r="FCX545" s="479"/>
      <c r="FCY545" s="78"/>
      <c r="FCZ545" s="144"/>
      <c r="FDA545" s="75"/>
      <c r="FDB545" s="66"/>
      <c r="FDC545" s="66"/>
      <c r="FDD545" s="79"/>
      <c r="FDE545" s="109"/>
      <c r="FDF545" s="479"/>
      <c r="FDG545" s="78"/>
      <c r="FDH545" s="144"/>
      <c r="FDI545" s="75"/>
      <c r="FDJ545" s="66"/>
      <c r="FDK545" s="66"/>
      <c r="FDL545" s="79"/>
      <c r="FDM545" s="109"/>
      <c r="FDN545" s="479"/>
      <c r="FDO545" s="78"/>
      <c r="FDP545" s="144"/>
      <c r="FDQ545" s="75"/>
      <c r="FDR545" s="66"/>
      <c r="FDS545" s="66"/>
      <c r="FDT545" s="79"/>
      <c r="FDU545" s="109"/>
      <c r="FDV545" s="479"/>
      <c r="FDW545" s="78"/>
      <c r="FDX545" s="144"/>
      <c r="FDY545" s="75"/>
      <c r="FDZ545" s="66"/>
      <c r="FEA545" s="66"/>
      <c r="FEB545" s="79"/>
      <c r="FEC545" s="109"/>
      <c r="FED545" s="479"/>
      <c r="FEE545" s="78"/>
      <c r="FEF545" s="144"/>
      <c r="FEG545" s="75"/>
      <c r="FEH545" s="66"/>
      <c r="FEI545" s="66"/>
      <c r="FEJ545" s="79"/>
      <c r="FEK545" s="109"/>
      <c r="FEL545" s="479"/>
      <c r="FEM545" s="78"/>
      <c r="FEN545" s="144"/>
      <c r="FEO545" s="75"/>
      <c r="FEP545" s="66"/>
      <c r="FEQ545" s="66"/>
      <c r="FER545" s="79"/>
      <c r="FES545" s="109"/>
      <c r="FET545" s="479"/>
      <c r="FEU545" s="78"/>
      <c r="FEV545" s="144"/>
      <c r="FEW545" s="75"/>
      <c r="FEX545" s="66"/>
      <c r="FEY545" s="66"/>
      <c r="FEZ545" s="79"/>
      <c r="FFA545" s="109"/>
      <c r="FFB545" s="479"/>
      <c r="FFC545" s="78"/>
      <c r="FFD545" s="144"/>
      <c r="FFE545" s="75"/>
      <c r="FFF545" s="66"/>
      <c r="FFG545" s="66"/>
      <c r="FFH545" s="79"/>
      <c r="FFI545" s="109"/>
      <c r="FFJ545" s="479"/>
      <c r="FFK545" s="78"/>
      <c r="FFL545" s="144"/>
      <c r="FFM545" s="75"/>
      <c r="FFN545" s="66"/>
      <c r="FFO545" s="66"/>
      <c r="FFP545" s="79"/>
      <c r="FFQ545" s="109"/>
      <c r="FFR545" s="479"/>
      <c r="FFS545" s="78"/>
      <c r="FFT545" s="144"/>
      <c r="FFU545" s="75"/>
      <c r="FFV545" s="66"/>
      <c r="FFW545" s="66"/>
      <c r="FFX545" s="79"/>
      <c r="FFY545" s="109"/>
      <c r="FFZ545" s="479"/>
      <c r="FGA545" s="78"/>
      <c r="FGB545" s="144"/>
      <c r="FGC545" s="75"/>
      <c r="FGD545" s="66"/>
      <c r="FGE545" s="66"/>
      <c r="FGF545" s="79"/>
      <c r="FGG545" s="109"/>
      <c r="FGH545" s="479"/>
      <c r="FGI545" s="78"/>
      <c r="FGJ545" s="144"/>
      <c r="FGK545" s="75"/>
      <c r="FGL545" s="66"/>
      <c r="FGM545" s="66"/>
      <c r="FGN545" s="79"/>
      <c r="FGO545" s="109"/>
      <c r="FGP545" s="479"/>
      <c r="FGQ545" s="78"/>
      <c r="FGR545" s="144"/>
      <c r="FGS545" s="75"/>
      <c r="FGT545" s="66"/>
      <c r="FGU545" s="66"/>
      <c r="FGV545" s="79"/>
      <c r="FGW545" s="109"/>
      <c r="FGX545" s="479"/>
      <c r="FGY545" s="78"/>
      <c r="FGZ545" s="144"/>
      <c r="FHA545" s="75"/>
      <c r="FHB545" s="66"/>
      <c r="FHC545" s="66"/>
      <c r="FHD545" s="79"/>
      <c r="FHE545" s="109"/>
      <c r="FHF545" s="479"/>
      <c r="FHG545" s="78"/>
      <c r="FHH545" s="144"/>
      <c r="FHI545" s="75"/>
      <c r="FHJ545" s="66"/>
      <c r="FHK545" s="66"/>
      <c r="FHL545" s="79"/>
      <c r="FHM545" s="109"/>
      <c r="FHN545" s="479"/>
      <c r="FHO545" s="78"/>
      <c r="FHP545" s="144"/>
      <c r="FHQ545" s="75"/>
      <c r="FHR545" s="66"/>
      <c r="FHS545" s="66"/>
      <c r="FHT545" s="79"/>
      <c r="FHU545" s="109"/>
      <c r="FHV545" s="479"/>
      <c r="FHW545" s="78"/>
      <c r="FHX545" s="144"/>
      <c r="FHY545" s="75"/>
      <c r="FHZ545" s="66"/>
      <c r="FIA545" s="66"/>
      <c r="FIB545" s="79"/>
      <c r="FIC545" s="109"/>
      <c r="FID545" s="479"/>
      <c r="FIE545" s="78"/>
      <c r="FIF545" s="144"/>
      <c r="FIG545" s="75"/>
      <c r="FIH545" s="66"/>
      <c r="FII545" s="66"/>
      <c r="FIJ545" s="79"/>
      <c r="FIK545" s="109"/>
      <c r="FIL545" s="479"/>
      <c r="FIM545" s="78"/>
      <c r="FIN545" s="144"/>
      <c r="FIO545" s="75"/>
      <c r="FIP545" s="66"/>
      <c r="FIQ545" s="66"/>
      <c r="FIR545" s="79"/>
      <c r="FIS545" s="109"/>
      <c r="FIT545" s="479"/>
      <c r="FIU545" s="78"/>
      <c r="FIV545" s="144"/>
      <c r="FIW545" s="75"/>
      <c r="FIX545" s="66"/>
      <c r="FIY545" s="66"/>
      <c r="FIZ545" s="79"/>
      <c r="FJA545" s="109"/>
      <c r="FJB545" s="479"/>
      <c r="FJC545" s="78"/>
      <c r="FJD545" s="144"/>
      <c r="FJE545" s="75"/>
      <c r="FJF545" s="66"/>
      <c r="FJG545" s="66"/>
      <c r="FJH545" s="79"/>
      <c r="FJI545" s="109"/>
      <c r="FJJ545" s="479"/>
      <c r="FJK545" s="78"/>
      <c r="FJL545" s="144"/>
      <c r="FJM545" s="75"/>
      <c r="FJN545" s="66"/>
      <c r="FJO545" s="66"/>
      <c r="FJP545" s="79"/>
      <c r="FJQ545" s="109"/>
      <c r="FJR545" s="479"/>
      <c r="FJS545" s="78"/>
      <c r="FJT545" s="144"/>
      <c r="FJU545" s="75"/>
      <c r="FJV545" s="66"/>
      <c r="FJW545" s="66"/>
      <c r="FJX545" s="79"/>
      <c r="FJY545" s="109"/>
      <c r="FJZ545" s="479"/>
      <c r="FKA545" s="78"/>
      <c r="FKB545" s="144"/>
      <c r="FKC545" s="75"/>
      <c r="FKD545" s="66"/>
      <c r="FKE545" s="66"/>
      <c r="FKF545" s="79"/>
      <c r="FKG545" s="109"/>
      <c r="FKH545" s="479"/>
      <c r="FKI545" s="78"/>
      <c r="FKJ545" s="144"/>
      <c r="FKK545" s="75"/>
      <c r="FKL545" s="66"/>
      <c r="FKM545" s="66"/>
      <c r="FKN545" s="79"/>
      <c r="FKO545" s="109"/>
      <c r="FKP545" s="479"/>
      <c r="FKQ545" s="78"/>
      <c r="FKR545" s="144"/>
      <c r="FKS545" s="75"/>
      <c r="FKT545" s="66"/>
      <c r="FKU545" s="66"/>
      <c r="FKV545" s="79"/>
      <c r="FKW545" s="109"/>
      <c r="FKX545" s="479"/>
      <c r="FKY545" s="78"/>
      <c r="FKZ545" s="144"/>
      <c r="FLA545" s="75"/>
      <c r="FLB545" s="66"/>
      <c r="FLC545" s="66"/>
      <c r="FLD545" s="79"/>
      <c r="FLE545" s="109"/>
      <c r="FLF545" s="479"/>
      <c r="FLG545" s="78"/>
      <c r="FLH545" s="144"/>
      <c r="FLI545" s="75"/>
      <c r="FLJ545" s="66"/>
      <c r="FLK545" s="66"/>
      <c r="FLL545" s="79"/>
      <c r="FLM545" s="109"/>
      <c r="FLN545" s="479"/>
      <c r="FLO545" s="78"/>
      <c r="FLP545" s="144"/>
      <c r="FLQ545" s="75"/>
      <c r="FLR545" s="66"/>
      <c r="FLS545" s="66"/>
      <c r="FLT545" s="79"/>
      <c r="FLU545" s="109"/>
      <c r="FLV545" s="479"/>
      <c r="FLW545" s="78"/>
      <c r="FLX545" s="144"/>
      <c r="FLY545" s="75"/>
      <c r="FLZ545" s="66"/>
      <c r="FMA545" s="66"/>
      <c r="FMB545" s="79"/>
      <c r="FMC545" s="109"/>
      <c r="FMD545" s="479"/>
      <c r="FME545" s="78"/>
      <c r="FMF545" s="144"/>
      <c r="FMG545" s="75"/>
      <c r="FMH545" s="66"/>
      <c r="FMI545" s="66"/>
      <c r="FMJ545" s="79"/>
      <c r="FMK545" s="109"/>
      <c r="FML545" s="479"/>
      <c r="FMM545" s="78"/>
      <c r="FMN545" s="144"/>
      <c r="FMO545" s="75"/>
      <c r="FMP545" s="66"/>
      <c r="FMQ545" s="66"/>
      <c r="FMR545" s="79"/>
      <c r="FMS545" s="109"/>
      <c r="FMT545" s="479"/>
      <c r="FMU545" s="78"/>
      <c r="FMV545" s="144"/>
      <c r="FMW545" s="75"/>
      <c r="FMX545" s="66"/>
      <c r="FMY545" s="66"/>
      <c r="FMZ545" s="79"/>
      <c r="FNA545" s="109"/>
      <c r="FNB545" s="479"/>
      <c r="FNC545" s="78"/>
      <c r="FND545" s="144"/>
      <c r="FNE545" s="75"/>
      <c r="FNF545" s="66"/>
      <c r="FNG545" s="66"/>
      <c r="FNH545" s="79"/>
      <c r="FNI545" s="109"/>
      <c r="FNJ545" s="479"/>
      <c r="FNK545" s="78"/>
      <c r="FNL545" s="144"/>
      <c r="FNM545" s="75"/>
      <c r="FNN545" s="66"/>
      <c r="FNO545" s="66"/>
      <c r="FNP545" s="79"/>
      <c r="FNQ545" s="109"/>
      <c r="FNR545" s="479"/>
      <c r="FNS545" s="78"/>
      <c r="FNT545" s="144"/>
      <c r="FNU545" s="75"/>
      <c r="FNV545" s="66"/>
      <c r="FNW545" s="66"/>
      <c r="FNX545" s="79"/>
      <c r="FNY545" s="109"/>
      <c r="FNZ545" s="479"/>
      <c r="FOA545" s="78"/>
      <c r="FOB545" s="144"/>
      <c r="FOC545" s="75"/>
      <c r="FOD545" s="66"/>
      <c r="FOE545" s="66"/>
      <c r="FOF545" s="79"/>
      <c r="FOG545" s="109"/>
      <c r="FOH545" s="479"/>
      <c r="FOI545" s="78"/>
      <c r="FOJ545" s="144"/>
      <c r="FOK545" s="75"/>
      <c r="FOL545" s="66"/>
      <c r="FOM545" s="66"/>
      <c r="FON545" s="79"/>
      <c r="FOO545" s="109"/>
      <c r="FOP545" s="479"/>
      <c r="FOQ545" s="78"/>
      <c r="FOR545" s="144"/>
      <c r="FOS545" s="75"/>
      <c r="FOT545" s="66"/>
      <c r="FOU545" s="66"/>
      <c r="FOV545" s="79"/>
      <c r="FOW545" s="109"/>
      <c r="FOX545" s="479"/>
      <c r="FOY545" s="78"/>
      <c r="FOZ545" s="144"/>
      <c r="FPA545" s="75"/>
      <c r="FPB545" s="66"/>
      <c r="FPC545" s="66"/>
      <c r="FPD545" s="79"/>
      <c r="FPE545" s="109"/>
      <c r="FPF545" s="479"/>
      <c r="FPG545" s="78"/>
      <c r="FPH545" s="144"/>
      <c r="FPI545" s="75"/>
      <c r="FPJ545" s="66"/>
      <c r="FPK545" s="66"/>
      <c r="FPL545" s="79"/>
      <c r="FPM545" s="109"/>
      <c r="FPN545" s="479"/>
      <c r="FPO545" s="78"/>
      <c r="FPP545" s="144"/>
      <c r="FPQ545" s="75"/>
      <c r="FPR545" s="66"/>
      <c r="FPS545" s="66"/>
      <c r="FPT545" s="79"/>
      <c r="FPU545" s="109"/>
      <c r="FPV545" s="479"/>
      <c r="FPW545" s="78"/>
      <c r="FPX545" s="144"/>
      <c r="FPY545" s="75"/>
      <c r="FPZ545" s="66"/>
      <c r="FQA545" s="66"/>
      <c r="FQB545" s="79"/>
      <c r="FQC545" s="109"/>
      <c r="FQD545" s="479"/>
      <c r="FQE545" s="78"/>
      <c r="FQF545" s="144"/>
      <c r="FQG545" s="75"/>
      <c r="FQH545" s="66"/>
      <c r="FQI545" s="66"/>
      <c r="FQJ545" s="79"/>
      <c r="FQK545" s="109"/>
      <c r="FQL545" s="479"/>
      <c r="FQM545" s="78"/>
      <c r="FQN545" s="144"/>
      <c r="FQO545" s="75"/>
      <c r="FQP545" s="66"/>
      <c r="FQQ545" s="66"/>
      <c r="FQR545" s="79"/>
      <c r="FQS545" s="109"/>
      <c r="FQT545" s="479"/>
      <c r="FQU545" s="78"/>
      <c r="FQV545" s="144"/>
      <c r="FQW545" s="75"/>
      <c r="FQX545" s="66"/>
      <c r="FQY545" s="66"/>
      <c r="FQZ545" s="79"/>
      <c r="FRA545" s="109"/>
      <c r="FRB545" s="479"/>
      <c r="FRC545" s="78"/>
      <c r="FRD545" s="144"/>
      <c r="FRE545" s="75"/>
      <c r="FRF545" s="66"/>
      <c r="FRG545" s="66"/>
      <c r="FRH545" s="79"/>
      <c r="FRI545" s="109"/>
      <c r="FRJ545" s="479"/>
      <c r="FRK545" s="78"/>
      <c r="FRL545" s="144"/>
      <c r="FRM545" s="75"/>
      <c r="FRN545" s="66"/>
      <c r="FRO545" s="66"/>
      <c r="FRP545" s="79"/>
      <c r="FRQ545" s="109"/>
      <c r="FRR545" s="479"/>
      <c r="FRS545" s="78"/>
      <c r="FRT545" s="144"/>
      <c r="FRU545" s="75"/>
      <c r="FRV545" s="66"/>
      <c r="FRW545" s="66"/>
      <c r="FRX545" s="79"/>
      <c r="FRY545" s="109"/>
      <c r="FRZ545" s="479"/>
      <c r="FSA545" s="78"/>
      <c r="FSB545" s="144"/>
      <c r="FSC545" s="75"/>
      <c r="FSD545" s="66"/>
      <c r="FSE545" s="66"/>
      <c r="FSF545" s="79"/>
      <c r="FSG545" s="109"/>
      <c r="FSH545" s="479"/>
      <c r="FSI545" s="78"/>
      <c r="FSJ545" s="144"/>
      <c r="FSK545" s="75"/>
      <c r="FSL545" s="66"/>
      <c r="FSM545" s="66"/>
      <c r="FSN545" s="79"/>
      <c r="FSO545" s="109"/>
      <c r="FSP545" s="479"/>
      <c r="FSQ545" s="78"/>
      <c r="FSR545" s="144"/>
      <c r="FSS545" s="75"/>
      <c r="FST545" s="66"/>
      <c r="FSU545" s="66"/>
      <c r="FSV545" s="79"/>
      <c r="FSW545" s="109"/>
      <c r="FSX545" s="479"/>
      <c r="FSY545" s="78"/>
      <c r="FSZ545" s="144"/>
      <c r="FTA545" s="75"/>
      <c r="FTB545" s="66"/>
      <c r="FTC545" s="66"/>
      <c r="FTD545" s="79"/>
      <c r="FTE545" s="109"/>
      <c r="FTF545" s="479"/>
      <c r="FTG545" s="78"/>
      <c r="FTH545" s="144"/>
      <c r="FTI545" s="75"/>
      <c r="FTJ545" s="66"/>
      <c r="FTK545" s="66"/>
      <c r="FTL545" s="79"/>
      <c r="FTM545" s="109"/>
      <c r="FTN545" s="479"/>
      <c r="FTO545" s="78"/>
      <c r="FTP545" s="144"/>
      <c r="FTQ545" s="75"/>
      <c r="FTR545" s="66"/>
      <c r="FTS545" s="66"/>
      <c r="FTT545" s="79"/>
      <c r="FTU545" s="109"/>
      <c r="FTV545" s="479"/>
      <c r="FTW545" s="78"/>
      <c r="FTX545" s="144"/>
      <c r="FTY545" s="75"/>
      <c r="FTZ545" s="66"/>
      <c r="FUA545" s="66"/>
      <c r="FUB545" s="79"/>
      <c r="FUC545" s="109"/>
      <c r="FUD545" s="479"/>
      <c r="FUE545" s="78"/>
      <c r="FUF545" s="144"/>
      <c r="FUG545" s="75"/>
      <c r="FUH545" s="66"/>
      <c r="FUI545" s="66"/>
      <c r="FUJ545" s="79"/>
      <c r="FUK545" s="109"/>
      <c r="FUL545" s="479"/>
      <c r="FUM545" s="78"/>
      <c r="FUN545" s="144"/>
      <c r="FUO545" s="75"/>
      <c r="FUP545" s="66"/>
      <c r="FUQ545" s="66"/>
      <c r="FUR545" s="79"/>
      <c r="FUS545" s="109"/>
      <c r="FUT545" s="479"/>
      <c r="FUU545" s="78"/>
      <c r="FUV545" s="144"/>
      <c r="FUW545" s="75"/>
      <c r="FUX545" s="66"/>
      <c r="FUY545" s="66"/>
      <c r="FUZ545" s="79"/>
      <c r="FVA545" s="109"/>
      <c r="FVB545" s="479"/>
      <c r="FVC545" s="78"/>
      <c r="FVD545" s="144"/>
      <c r="FVE545" s="75"/>
      <c r="FVF545" s="66"/>
      <c r="FVG545" s="66"/>
      <c r="FVH545" s="79"/>
      <c r="FVI545" s="109"/>
      <c r="FVJ545" s="479"/>
      <c r="FVK545" s="78"/>
      <c r="FVL545" s="144"/>
      <c r="FVM545" s="75"/>
      <c r="FVN545" s="66"/>
      <c r="FVO545" s="66"/>
      <c r="FVP545" s="79"/>
      <c r="FVQ545" s="109"/>
      <c r="FVR545" s="479"/>
      <c r="FVS545" s="78"/>
      <c r="FVT545" s="144"/>
      <c r="FVU545" s="75"/>
      <c r="FVV545" s="66"/>
      <c r="FVW545" s="66"/>
      <c r="FVX545" s="79"/>
      <c r="FVY545" s="109"/>
      <c r="FVZ545" s="479"/>
      <c r="FWA545" s="78"/>
      <c r="FWB545" s="144"/>
      <c r="FWC545" s="75"/>
      <c r="FWD545" s="66"/>
      <c r="FWE545" s="66"/>
      <c r="FWF545" s="79"/>
      <c r="FWG545" s="109"/>
      <c r="FWH545" s="479"/>
      <c r="FWI545" s="78"/>
      <c r="FWJ545" s="144"/>
      <c r="FWK545" s="75"/>
      <c r="FWL545" s="66"/>
      <c r="FWM545" s="66"/>
      <c r="FWN545" s="79"/>
      <c r="FWO545" s="109"/>
      <c r="FWP545" s="479"/>
      <c r="FWQ545" s="78"/>
      <c r="FWR545" s="144"/>
      <c r="FWS545" s="75"/>
      <c r="FWT545" s="66"/>
      <c r="FWU545" s="66"/>
      <c r="FWV545" s="79"/>
      <c r="FWW545" s="109"/>
      <c r="FWX545" s="479"/>
      <c r="FWY545" s="78"/>
      <c r="FWZ545" s="144"/>
      <c r="FXA545" s="75"/>
      <c r="FXB545" s="66"/>
      <c r="FXC545" s="66"/>
      <c r="FXD545" s="79"/>
      <c r="FXE545" s="109"/>
      <c r="FXF545" s="479"/>
      <c r="FXG545" s="78"/>
      <c r="FXH545" s="144"/>
      <c r="FXI545" s="75"/>
      <c r="FXJ545" s="66"/>
      <c r="FXK545" s="66"/>
      <c r="FXL545" s="79"/>
      <c r="FXM545" s="109"/>
      <c r="FXN545" s="479"/>
      <c r="FXO545" s="78"/>
      <c r="FXP545" s="144"/>
      <c r="FXQ545" s="75"/>
      <c r="FXR545" s="66"/>
      <c r="FXS545" s="66"/>
      <c r="FXT545" s="79"/>
      <c r="FXU545" s="109"/>
      <c r="FXV545" s="479"/>
      <c r="FXW545" s="78"/>
      <c r="FXX545" s="144"/>
      <c r="FXY545" s="75"/>
      <c r="FXZ545" s="66"/>
      <c r="FYA545" s="66"/>
      <c r="FYB545" s="79"/>
      <c r="FYC545" s="109"/>
      <c r="FYD545" s="479"/>
      <c r="FYE545" s="78"/>
      <c r="FYF545" s="144"/>
      <c r="FYG545" s="75"/>
      <c r="FYH545" s="66"/>
      <c r="FYI545" s="66"/>
      <c r="FYJ545" s="79"/>
      <c r="FYK545" s="109"/>
      <c r="FYL545" s="479"/>
      <c r="FYM545" s="78"/>
      <c r="FYN545" s="144"/>
      <c r="FYO545" s="75"/>
      <c r="FYP545" s="66"/>
      <c r="FYQ545" s="66"/>
      <c r="FYR545" s="79"/>
      <c r="FYS545" s="109"/>
      <c r="FYT545" s="479"/>
      <c r="FYU545" s="78"/>
      <c r="FYV545" s="144"/>
      <c r="FYW545" s="75"/>
      <c r="FYX545" s="66"/>
      <c r="FYY545" s="66"/>
      <c r="FYZ545" s="79"/>
      <c r="FZA545" s="109"/>
      <c r="FZB545" s="479"/>
      <c r="FZC545" s="78"/>
      <c r="FZD545" s="144"/>
      <c r="FZE545" s="75"/>
      <c r="FZF545" s="66"/>
      <c r="FZG545" s="66"/>
      <c r="FZH545" s="79"/>
      <c r="FZI545" s="109"/>
      <c r="FZJ545" s="479"/>
      <c r="FZK545" s="78"/>
      <c r="FZL545" s="144"/>
      <c r="FZM545" s="75"/>
      <c r="FZN545" s="66"/>
      <c r="FZO545" s="66"/>
      <c r="FZP545" s="79"/>
      <c r="FZQ545" s="109"/>
      <c r="FZR545" s="479"/>
      <c r="FZS545" s="78"/>
      <c r="FZT545" s="144"/>
      <c r="FZU545" s="75"/>
      <c r="FZV545" s="66"/>
      <c r="FZW545" s="66"/>
      <c r="FZX545" s="79"/>
      <c r="FZY545" s="109"/>
      <c r="FZZ545" s="479"/>
      <c r="GAA545" s="78"/>
      <c r="GAB545" s="144"/>
      <c r="GAC545" s="75"/>
      <c r="GAD545" s="66"/>
      <c r="GAE545" s="66"/>
      <c r="GAF545" s="79"/>
      <c r="GAG545" s="109"/>
      <c r="GAH545" s="479"/>
      <c r="GAI545" s="78"/>
      <c r="GAJ545" s="144"/>
      <c r="GAK545" s="75"/>
      <c r="GAL545" s="66"/>
      <c r="GAM545" s="66"/>
      <c r="GAN545" s="79"/>
      <c r="GAO545" s="109"/>
      <c r="GAP545" s="479"/>
      <c r="GAQ545" s="78"/>
      <c r="GAR545" s="144"/>
      <c r="GAS545" s="75"/>
      <c r="GAT545" s="66"/>
      <c r="GAU545" s="66"/>
      <c r="GAV545" s="79"/>
      <c r="GAW545" s="109"/>
      <c r="GAX545" s="479"/>
      <c r="GAY545" s="78"/>
      <c r="GAZ545" s="144"/>
      <c r="GBA545" s="75"/>
      <c r="GBB545" s="66"/>
      <c r="GBC545" s="66"/>
      <c r="GBD545" s="79"/>
      <c r="GBE545" s="109"/>
      <c r="GBF545" s="479"/>
      <c r="GBG545" s="78"/>
      <c r="GBH545" s="144"/>
      <c r="GBI545" s="75"/>
      <c r="GBJ545" s="66"/>
      <c r="GBK545" s="66"/>
      <c r="GBL545" s="79"/>
      <c r="GBM545" s="109"/>
      <c r="GBN545" s="479"/>
      <c r="GBO545" s="78"/>
      <c r="GBP545" s="144"/>
      <c r="GBQ545" s="75"/>
      <c r="GBR545" s="66"/>
      <c r="GBS545" s="66"/>
      <c r="GBT545" s="79"/>
      <c r="GBU545" s="109"/>
      <c r="GBV545" s="479"/>
      <c r="GBW545" s="78"/>
      <c r="GBX545" s="144"/>
      <c r="GBY545" s="75"/>
      <c r="GBZ545" s="66"/>
      <c r="GCA545" s="66"/>
      <c r="GCB545" s="79"/>
      <c r="GCC545" s="109"/>
      <c r="GCD545" s="479"/>
      <c r="GCE545" s="78"/>
      <c r="GCF545" s="144"/>
      <c r="GCG545" s="75"/>
      <c r="GCH545" s="66"/>
      <c r="GCI545" s="66"/>
      <c r="GCJ545" s="79"/>
      <c r="GCK545" s="109"/>
      <c r="GCL545" s="479"/>
      <c r="GCM545" s="78"/>
      <c r="GCN545" s="144"/>
      <c r="GCO545" s="75"/>
      <c r="GCP545" s="66"/>
      <c r="GCQ545" s="66"/>
      <c r="GCR545" s="79"/>
      <c r="GCS545" s="109"/>
      <c r="GCT545" s="479"/>
      <c r="GCU545" s="78"/>
      <c r="GCV545" s="144"/>
      <c r="GCW545" s="75"/>
      <c r="GCX545" s="66"/>
      <c r="GCY545" s="66"/>
      <c r="GCZ545" s="79"/>
      <c r="GDA545" s="109"/>
      <c r="GDB545" s="479"/>
      <c r="GDC545" s="78"/>
      <c r="GDD545" s="144"/>
      <c r="GDE545" s="75"/>
      <c r="GDF545" s="66"/>
      <c r="GDG545" s="66"/>
      <c r="GDH545" s="79"/>
      <c r="GDI545" s="109"/>
      <c r="GDJ545" s="479"/>
      <c r="GDK545" s="78"/>
      <c r="GDL545" s="144"/>
      <c r="GDM545" s="75"/>
      <c r="GDN545" s="66"/>
      <c r="GDO545" s="66"/>
      <c r="GDP545" s="79"/>
      <c r="GDQ545" s="109"/>
      <c r="GDR545" s="479"/>
      <c r="GDS545" s="78"/>
      <c r="GDT545" s="144"/>
      <c r="GDU545" s="75"/>
      <c r="GDV545" s="66"/>
      <c r="GDW545" s="66"/>
      <c r="GDX545" s="79"/>
      <c r="GDY545" s="109"/>
      <c r="GDZ545" s="479"/>
      <c r="GEA545" s="78"/>
      <c r="GEB545" s="144"/>
      <c r="GEC545" s="75"/>
      <c r="GED545" s="66"/>
      <c r="GEE545" s="66"/>
      <c r="GEF545" s="79"/>
      <c r="GEG545" s="109"/>
      <c r="GEH545" s="479"/>
      <c r="GEI545" s="78"/>
      <c r="GEJ545" s="144"/>
      <c r="GEK545" s="75"/>
      <c r="GEL545" s="66"/>
      <c r="GEM545" s="66"/>
      <c r="GEN545" s="79"/>
      <c r="GEO545" s="109"/>
      <c r="GEP545" s="479"/>
      <c r="GEQ545" s="78"/>
      <c r="GER545" s="144"/>
      <c r="GES545" s="75"/>
      <c r="GET545" s="66"/>
      <c r="GEU545" s="66"/>
      <c r="GEV545" s="79"/>
      <c r="GEW545" s="109"/>
      <c r="GEX545" s="479"/>
      <c r="GEY545" s="78"/>
      <c r="GEZ545" s="144"/>
      <c r="GFA545" s="75"/>
      <c r="GFB545" s="66"/>
      <c r="GFC545" s="66"/>
      <c r="GFD545" s="79"/>
      <c r="GFE545" s="109"/>
      <c r="GFF545" s="479"/>
      <c r="GFG545" s="78"/>
      <c r="GFH545" s="144"/>
      <c r="GFI545" s="75"/>
      <c r="GFJ545" s="66"/>
      <c r="GFK545" s="66"/>
      <c r="GFL545" s="79"/>
      <c r="GFM545" s="109"/>
      <c r="GFN545" s="479"/>
      <c r="GFO545" s="78"/>
      <c r="GFP545" s="144"/>
      <c r="GFQ545" s="75"/>
      <c r="GFR545" s="66"/>
      <c r="GFS545" s="66"/>
      <c r="GFT545" s="79"/>
      <c r="GFU545" s="109"/>
      <c r="GFV545" s="479"/>
      <c r="GFW545" s="78"/>
      <c r="GFX545" s="144"/>
      <c r="GFY545" s="75"/>
      <c r="GFZ545" s="66"/>
      <c r="GGA545" s="66"/>
      <c r="GGB545" s="79"/>
      <c r="GGC545" s="109"/>
      <c r="GGD545" s="479"/>
      <c r="GGE545" s="78"/>
      <c r="GGF545" s="144"/>
      <c r="GGG545" s="75"/>
      <c r="GGH545" s="66"/>
      <c r="GGI545" s="66"/>
      <c r="GGJ545" s="79"/>
      <c r="GGK545" s="109"/>
      <c r="GGL545" s="479"/>
      <c r="GGM545" s="78"/>
      <c r="GGN545" s="144"/>
      <c r="GGO545" s="75"/>
      <c r="GGP545" s="66"/>
      <c r="GGQ545" s="66"/>
      <c r="GGR545" s="79"/>
      <c r="GGS545" s="109"/>
      <c r="GGT545" s="479"/>
      <c r="GGU545" s="78"/>
      <c r="GGV545" s="144"/>
      <c r="GGW545" s="75"/>
      <c r="GGX545" s="66"/>
      <c r="GGY545" s="66"/>
      <c r="GGZ545" s="79"/>
      <c r="GHA545" s="109"/>
      <c r="GHB545" s="479"/>
      <c r="GHC545" s="78"/>
      <c r="GHD545" s="144"/>
      <c r="GHE545" s="75"/>
      <c r="GHF545" s="66"/>
      <c r="GHG545" s="66"/>
      <c r="GHH545" s="79"/>
      <c r="GHI545" s="109"/>
      <c r="GHJ545" s="479"/>
      <c r="GHK545" s="78"/>
      <c r="GHL545" s="144"/>
      <c r="GHM545" s="75"/>
      <c r="GHN545" s="66"/>
      <c r="GHO545" s="66"/>
      <c r="GHP545" s="79"/>
      <c r="GHQ545" s="109"/>
      <c r="GHR545" s="479"/>
      <c r="GHS545" s="78"/>
      <c r="GHT545" s="144"/>
      <c r="GHU545" s="75"/>
      <c r="GHV545" s="66"/>
      <c r="GHW545" s="66"/>
      <c r="GHX545" s="79"/>
      <c r="GHY545" s="109"/>
      <c r="GHZ545" s="479"/>
      <c r="GIA545" s="78"/>
      <c r="GIB545" s="144"/>
      <c r="GIC545" s="75"/>
      <c r="GID545" s="66"/>
      <c r="GIE545" s="66"/>
      <c r="GIF545" s="79"/>
      <c r="GIG545" s="109"/>
      <c r="GIH545" s="479"/>
      <c r="GII545" s="78"/>
      <c r="GIJ545" s="144"/>
      <c r="GIK545" s="75"/>
      <c r="GIL545" s="66"/>
      <c r="GIM545" s="66"/>
      <c r="GIN545" s="79"/>
      <c r="GIO545" s="109"/>
      <c r="GIP545" s="479"/>
      <c r="GIQ545" s="78"/>
      <c r="GIR545" s="144"/>
      <c r="GIS545" s="75"/>
      <c r="GIT545" s="66"/>
      <c r="GIU545" s="66"/>
      <c r="GIV545" s="79"/>
      <c r="GIW545" s="109"/>
      <c r="GIX545" s="479"/>
      <c r="GIY545" s="78"/>
      <c r="GIZ545" s="144"/>
      <c r="GJA545" s="75"/>
      <c r="GJB545" s="66"/>
      <c r="GJC545" s="66"/>
      <c r="GJD545" s="79"/>
      <c r="GJE545" s="109"/>
      <c r="GJF545" s="479"/>
      <c r="GJG545" s="78"/>
      <c r="GJH545" s="144"/>
      <c r="GJI545" s="75"/>
      <c r="GJJ545" s="66"/>
      <c r="GJK545" s="66"/>
      <c r="GJL545" s="79"/>
      <c r="GJM545" s="109"/>
      <c r="GJN545" s="479"/>
      <c r="GJO545" s="78"/>
      <c r="GJP545" s="144"/>
      <c r="GJQ545" s="75"/>
      <c r="GJR545" s="66"/>
      <c r="GJS545" s="66"/>
      <c r="GJT545" s="79"/>
      <c r="GJU545" s="109"/>
      <c r="GJV545" s="479"/>
      <c r="GJW545" s="78"/>
      <c r="GJX545" s="144"/>
      <c r="GJY545" s="75"/>
      <c r="GJZ545" s="66"/>
      <c r="GKA545" s="66"/>
      <c r="GKB545" s="79"/>
      <c r="GKC545" s="109"/>
      <c r="GKD545" s="479"/>
      <c r="GKE545" s="78"/>
      <c r="GKF545" s="144"/>
      <c r="GKG545" s="75"/>
      <c r="GKH545" s="66"/>
      <c r="GKI545" s="66"/>
      <c r="GKJ545" s="79"/>
      <c r="GKK545" s="109"/>
      <c r="GKL545" s="479"/>
      <c r="GKM545" s="78"/>
      <c r="GKN545" s="144"/>
      <c r="GKO545" s="75"/>
      <c r="GKP545" s="66"/>
      <c r="GKQ545" s="66"/>
      <c r="GKR545" s="79"/>
      <c r="GKS545" s="109"/>
      <c r="GKT545" s="479"/>
      <c r="GKU545" s="78"/>
      <c r="GKV545" s="144"/>
      <c r="GKW545" s="75"/>
      <c r="GKX545" s="66"/>
      <c r="GKY545" s="66"/>
      <c r="GKZ545" s="79"/>
      <c r="GLA545" s="109"/>
      <c r="GLB545" s="479"/>
      <c r="GLC545" s="78"/>
      <c r="GLD545" s="144"/>
      <c r="GLE545" s="75"/>
      <c r="GLF545" s="66"/>
      <c r="GLG545" s="66"/>
      <c r="GLH545" s="79"/>
      <c r="GLI545" s="109"/>
      <c r="GLJ545" s="479"/>
      <c r="GLK545" s="78"/>
      <c r="GLL545" s="144"/>
      <c r="GLM545" s="75"/>
      <c r="GLN545" s="66"/>
      <c r="GLO545" s="66"/>
      <c r="GLP545" s="79"/>
      <c r="GLQ545" s="109"/>
      <c r="GLR545" s="479"/>
      <c r="GLS545" s="78"/>
      <c r="GLT545" s="144"/>
      <c r="GLU545" s="75"/>
      <c r="GLV545" s="66"/>
      <c r="GLW545" s="66"/>
      <c r="GLX545" s="79"/>
      <c r="GLY545" s="109"/>
      <c r="GLZ545" s="479"/>
      <c r="GMA545" s="78"/>
      <c r="GMB545" s="144"/>
      <c r="GMC545" s="75"/>
      <c r="GMD545" s="66"/>
      <c r="GME545" s="66"/>
      <c r="GMF545" s="79"/>
      <c r="GMG545" s="109"/>
      <c r="GMH545" s="479"/>
      <c r="GMI545" s="78"/>
      <c r="GMJ545" s="144"/>
      <c r="GMK545" s="75"/>
      <c r="GML545" s="66"/>
      <c r="GMM545" s="66"/>
      <c r="GMN545" s="79"/>
      <c r="GMO545" s="109"/>
      <c r="GMP545" s="479"/>
      <c r="GMQ545" s="78"/>
      <c r="GMR545" s="144"/>
      <c r="GMS545" s="75"/>
      <c r="GMT545" s="66"/>
      <c r="GMU545" s="66"/>
      <c r="GMV545" s="79"/>
      <c r="GMW545" s="109"/>
      <c r="GMX545" s="479"/>
      <c r="GMY545" s="78"/>
      <c r="GMZ545" s="144"/>
      <c r="GNA545" s="75"/>
      <c r="GNB545" s="66"/>
      <c r="GNC545" s="66"/>
      <c r="GND545" s="79"/>
      <c r="GNE545" s="109"/>
      <c r="GNF545" s="479"/>
      <c r="GNG545" s="78"/>
      <c r="GNH545" s="144"/>
      <c r="GNI545" s="75"/>
      <c r="GNJ545" s="66"/>
      <c r="GNK545" s="66"/>
      <c r="GNL545" s="79"/>
      <c r="GNM545" s="109"/>
      <c r="GNN545" s="479"/>
      <c r="GNO545" s="78"/>
      <c r="GNP545" s="144"/>
      <c r="GNQ545" s="75"/>
      <c r="GNR545" s="66"/>
      <c r="GNS545" s="66"/>
      <c r="GNT545" s="79"/>
      <c r="GNU545" s="109"/>
      <c r="GNV545" s="479"/>
      <c r="GNW545" s="78"/>
      <c r="GNX545" s="144"/>
      <c r="GNY545" s="75"/>
      <c r="GNZ545" s="66"/>
      <c r="GOA545" s="66"/>
      <c r="GOB545" s="79"/>
      <c r="GOC545" s="109"/>
      <c r="GOD545" s="479"/>
      <c r="GOE545" s="78"/>
      <c r="GOF545" s="144"/>
      <c r="GOG545" s="75"/>
      <c r="GOH545" s="66"/>
      <c r="GOI545" s="66"/>
      <c r="GOJ545" s="79"/>
      <c r="GOK545" s="109"/>
      <c r="GOL545" s="479"/>
      <c r="GOM545" s="78"/>
      <c r="GON545" s="144"/>
      <c r="GOO545" s="75"/>
      <c r="GOP545" s="66"/>
      <c r="GOQ545" s="66"/>
      <c r="GOR545" s="79"/>
      <c r="GOS545" s="109"/>
      <c r="GOT545" s="479"/>
      <c r="GOU545" s="78"/>
      <c r="GOV545" s="144"/>
      <c r="GOW545" s="75"/>
      <c r="GOX545" s="66"/>
      <c r="GOY545" s="66"/>
      <c r="GOZ545" s="79"/>
      <c r="GPA545" s="109"/>
      <c r="GPB545" s="479"/>
      <c r="GPC545" s="78"/>
      <c r="GPD545" s="144"/>
      <c r="GPE545" s="75"/>
      <c r="GPF545" s="66"/>
      <c r="GPG545" s="66"/>
      <c r="GPH545" s="79"/>
      <c r="GPI545" s="109"/>
      <c r="GPJ545" s="479"/>
      <c r="GPK545" s="78"/>
      <c r="GPL545" s="144"/>
      <c r="GPM545" s="75"/>
      <c r="GPN545" s="66"/>
      <c r="GPO545" s="66"/>
      <c r="GPP545" s="79"/>
      <c r="GPQ545" s="109"/>
      <c r="GPR545" s="479"/>
      <c r="GPS545" s="78"/>
      <c r="GPT545" s="144"/>
      <c r="GPU545" s="75"/>
      <c r="GPV545" s="66"/>
      <c r="GPW545" s="66"/>
      <c r="GPX545" s="79"/>
      <c r="GPY545" s="109"/>
      <c r="GPZ545" s="479"/>
      <c r="GQA545" s="78"/>
      <c r="GQB545" s="144"/>
      <c r="GQC545" s="75"/>
      <c r="GQD545" s="66"/>
      <c r="GQE545" s="66"/>
      <c r="GQF545" s="79"/>
      <c r="GQG545" s="109"/>
      <c r="GQH545" s="479"/>
      <c r="GQI545" s="78"/>
      <c r="GQJ545" s="144"/>
      <c r="GQK545" s="75"/>
      <c r="GQL545" s="66"/>
      <c r="GQM545" s="66"/>
      <c r="GQN545" s="79"/>
      <c r="GQO545" s="109"/>
      <c r="GQP545" s="479"/>
      <c r="GQQ545" s="78"/>
      <c r="GQR545" s="144"/>
      <c r="GQS545" s="75"/>
      <c r="GQT545" s="66"/>
      <c r="GQU545" s="66"/>
      <c r="GQV545" s="79"/>
      <c r="GQW545" s="109"/>
      <c r="GQX545" s="479"/>
      <c r="GQY545" s="78"/>
      <c r="GQZ545" s="144"/>
      <c r="GRA545" s="75"/>
      <c r="GRB545" s="66"/>
      <c r="GRC545" s="66"/>
      <c r="GRD545" s="79"/>
      <c r="GRE545" s="109"/>
      <c r="GRF545" s="479"/>
      <c r="GRG545" s="78"/>
      <c r="GRH545" s="144"/>
      <c r="GRI545" s="75"/>
      <c r="GRJ545" s="66"/>
      <c r="GRK545" s="66"/>
      <c r="GRL545" s="79"/>
      <c r="GRM545" s="109"/>
      <c r="GRN545" s="479"/>
      <c r="GRO545" s="78"/>
      <c r="GRP545" s="144"/>
      <c r="GRQ545" s="75"/>
      <c r="GRR545" s="66"/>
      <c r="GRS545" s="66"/>
      <c r="GRT545" s="79"/>
      <c r="GRU545" s="109"/>
      <c r="GRV545" s="479"/>
      <c r="GRW545" s="78"/>
      <c r="GRX545" s="144"/>
      <c r="GRY545" s="75"/>
      <c r="GRZ545" s="66"/>
      <c r="GSA545" s="66"/>
      <c r="GSB545" s="79"/>
      <c r="GSC545" s="109"/>
      <c r="GSD545" s="479"/>
      <c r="GSE545" s="78"/>
      <c r="GSF545" s="144"/>
      <c r="GSG545" s="75"/>
      <c r="GSH545" s="66"/>
      <c r="GSI545" s="66"/>
      <c r="GSJ545" s="79"/>
      <c r="GSK545" s="109"/>
      <c r="GSL545" s="479"/>
      <c r="GSM545" s="78"/>
      <c r="GSN545" s="144"/>
      <c r="GSO545" s="75"/>
      <c r="GSP545" s="66"/>
      <c r="GSQ545" s="66"/>
      <c r="GSR545" s="79"/>
      <c r="GSS545" s="109"/>
      <c r="GST545" s="479"/>
      <c r="GSU545" s="78"/>
      <c r="GSV545" s="144"/>
      <c r="GSW545" s="75"/>
      <c r="GSX545" s="66"/>
      <c r="GSY545" s="66"/>
      <c r="GSZ545" s="79"/>
      <c r="GTA545" s="109"/>
      <c r="GTB545" s="479"/>
      <c r="GTC545" s="78"/>
      <c r="GTD545" s="144"/>
      <c r="GTE545" s="75"/>
      <c r="GTF545" s="66"/>
      <c r="GTG545" s="66"/>
      <c r="GTH545" s="79"/>
      <c r="GTI545" s="109"/>
      <c r="GTJ545" s="479"/>
      <c r="GTK545" s="78"/>
      <c r="GTL545" s="144"/>
      <c r="GTM545" s="75"/>
      <c r="GTN545" s="66"/>
      <c r="GTO545" s="66"/>
      <c r="GTP545" s="79"/>
      <c r="GTQ545" s="109"/>
      <c r="GTR545" s="479"/>
      <c r="GTS545" s="78"/>
      <c r="GTT545" s="144"/>
      <c r="GTU545" s="75"/>
      <c r="GTV545" s="66"/>
      <c r="GTW545" s="66"/>
      <c r="GTX545" s="79"/>
      <c r="GTY545" s="109"/>
      <c r="GTZ545" s="479"/>
      <c r="GUA545" s="78"/>
      <c r="GUB545" s="144"/>
      <c r="GUC545" s="75"/>
      <c r="GUD545" s="66"/>
      <c r="GUE545" s="66"/>
      <c r="GUF545" s="79"/>
      <c r="GUG545" s="109"/>
      <c r="GUH545" s="479"/>
      <c r="GUI545" s="78"/>
      <c r="GUJ545" s="144"/>
      <c r="GUK545" s="75"/>
      <c r="GUL545" s="66"/>
      <c r="GUM545" s="66"/>
      <c r="GUN545" s="79"/>
      <c r="GUO545" s="109"/>
      <c r="GUP545" s="479"/>
      <c r="GUQ545" s="78"/>
      <c r="GUR545" s="144"/>
      <c r="GUS545" s="75"/>
      <c r="GUT545" s="66"/>
      <c r="GUU545" s="66"/>
      <c r="GUV545" s="79"/>
      <c r="GUW545" s="109"/>
      <c r="GUX545" s="479"/>
      <c r="GUY545" s="78"/>
      <c r="GUZ545" s="144"/>
      <c r="GVA545" s="75"/>
      <c r="GVB545" s="66"/>
      <c r="GVC545" s="66"/>
      <c r="GVD545" s="79"/>
      <c r="GVE545" s="109"/>
      <c r="GVF545" s="479"/>
      <c r="GVG545" s="78"/>
      <c r="GVH545" s="144"/>
      <c r="GVI545" s="75"/>
      <c r="GVJ545" s="66"/>
      <c r="GVK545" s="66"/>
      <c r="GVL545" s="79"/>
      <c r="GVM545" s="109"/>
      <c r="GVN545" s="479"/>
      <c r="GVO545" s="78"/>
      <c r="GVP545" s="144"/>
      <c r="GVQ545" s="75"/>
      <c r="GVR545" s="66"/>
      <c r="GVS545" s="66"/>
      <c r="GVT545" s="79"/>
      <c r="GVU545" s="109"/>
      <c r="GVV545" s="479"/>
      <c r="GVW545" s="78"/>
      <c r="GVX545" s="144"/>
      <c r="GVY545" s="75"/>
      <c r="GVZ545" s="66"/>
      <c r="GWA545" s="66"/>
      <c r="GWB545" s="79"/>
      <c r="GWC545" s="109"/>
      <c r="GWD545" s="479"/>
      <c r="GWE545" s="78"/>
      <c r="GWF545" s="144"/>
      <c r="GWG545" s="75"/>
      <c r="GWH545" s="66"/>
      <c r="GWI545" s="66"/>
      <c r="GWJ545" s="79"/>
      <c r="GWK545" s="109"/>
      <c r="GWL545" s="479"/>
      <c r="GWM545" s="78"/>
      <c r="GWN545" s="144"/>
      <c r="GWO545" s="75"/>
      <c r="GWP545" s="66"/>
      <c r="GWQ545" s="66"/>
      <c r="GWR545" s="79"/>
      <c r="GWS545" s="109"/>
      <c r="GWT545" s="479"/>
      <c r="GWU545" s="78"/>
      <c r="GWV545" s="144"/>
      <c r="GWW545" s="75"/>
      <c r="GWX545" s="66"/>
      <c r="GWY545" s="66"/>
      <c r="GWZ545" s="79"/>
      <c r="GXA545" s="109"/>
      <c r="GXB545" s="479"/>
      <c r="GXC545" s="78"/>
      <c r="GXD545" s="144"/>
      <c r="GXE545" s="75"/>
      <c r="GXF545" s="66"/>
      <c r="GXG545" s="66"/>
      <c r="GXH545" s="79"/>
      <c r="GXI545" s="109"/>
      <c r="GXJ545" s="479"/>
      <c r="GXK545" s="78"/>
      <c r="GXL545" s="144"/>
      <c r="GXM545" s="75"/>
      <c r="GXN545" s="66"/>
      <c r="GXO545" s="66"/>
      <c r="GXP545" s="79"/>
      <c r="GXQ545" s="109"/>
      <c r="GXR545" s="479"/>
      <c r="GXS545" s="78"/>
      <c r="GXT545" s="144"/>
      <c r="GXU545" s="75"/>
      <c r="GXV545" s="66"/>
      <c r="GXW545" s="66"/>
      <c r="GXX545" s="79"/>
      <c r="GXY545" s="109"/>
      <c r="GXZ545" s="479"/>
      <c r="GYA545" s="78"/>
      <c r="GYB545" s="144"/>
      <c r="GYC545" s="75"/>
      <c r="GYD545" s="66"/>
      <c r="GYE545" s="66"/>
      <c r="GYF545" s="79"/>
      <c r="GYG545" s="109"/>
      <c r="GYH545" s="479"/>
      <c r="GYI545" s="78"/>
      <c r="GYJ545" s="144"/>
      <c r="GYK545" s="75"/>
      <c r="GYL545" s="66"/>
      <c r="GYM545" s="66"/>
      <c r="GYN545" s="79"/>
      <c r="GYO545" s="109"/>
      <c r="GYP545" s="479"/>
      <c r="GYQ545" s="78"/>
      <c r="GYR545" s="144"/>
      <c r="GYS545" s="75"/>
      <c r="GYT545" s="66"/>
      <c r="GYU545" s="66"/>
      <c r="GYV545" s="79"/>
      <c r="GYW545" s="109"/>
      <c r="GYX545" s="479"/>
      <c r="GYY545" s="78"/>
      <c r="GYZ545" s="144"/>
      <c r="GZA545" s="75"/>
      <c r="GZB545" s="66"/>
      <c r="GZC545" s="66"/>
      <c r="GZD545" s="79"/>
      <c r="GZE545" s="109"/>
      <c r="GZF545" s="479"/>
      <c r="GZG545" s="78"/>
      <c r="GZH545" s="144"/>
      <c r="GZI545" s="75"/>
      <c r="GZJ545" s="66"/>
      <c r="GZK545" s="66"/>
      <c r="GZL545" s="79"/>
      <c r="GZM545" s="109"/>
      <c r="GZN545" s="479"/>
      <c r="GZO545" s="78"/>
      <c r="GZP545" s="144"/>
      <c r="GZQ545" s="75"/>
      <c r="GZR545" s="66"/>
      <c r="GZS545" s="66"/>
      <c r="GZT545" s="79"/>
      <c r="GZU545" s="109"/>
      <c r="GZV545" s="479"/>
      <c r="GZW545" s="78"/>
      <c r="GZX545" s="144"/>
      <c r="GZY545" s="75"/>
      <c r="GZZ545" s="66"/>
      <c r="HAA545" s="66"/>
      <c r="HAB545" s="79"/>
      <c r="HAC545" s="109"/>
      <c r="HAD545" s="479"/>
      <c r="HAE545" s="78"/>
      <c r="HAF545" s="144"/>
      <c r="HAG545" s="75"/>
      <c r="HAH545" s="66"/>
      <c r="HAI545" s="66"/>
      <c r="HAJ545" s="79"/>
      <c r="HAK545" s="109"/>
      <c r="HAL545" s="479"/>
      <c r="HAM545" s="78"/>
      <c r="HAN545" s="144"/>
      <c r="HAO545" s="75"/>
      <c r="HAP545" s="66"/>
      <c r="HAQ545" s="66"/>
      <c r="HAR545" s="79"/>
      <c r="HAS545" s="109"/>
      <c r="HAT545" s="479"/>
      <c r="HAU545" s="78"/>
      <c r="HAV545" s="144"/>
      <c r="HAW545" s="75"/>
      <c r="HAX545" s="66"/>
      <c r="HAY545" s="66"/>
      <c r="HAZ545" s="79"/>
      <c r="HBA545" s="109"/>
      <c r="HBB545" s="479"/>
      <c r="HBC545" s="78"/>
      <c r="HBD545" s="144"/>
      <c r="HBE545" s="75"/>
      <c r="HBF545" s="66"/>
      <c r="HBG545" s="66"/>
      <c r="HBH545" s="79"/>
      <c r="HBI545" s="109"/>
      <c r="HBJ545" s="479"/>
      <c r="HBK545" s="78"/>
      <c r="HBL545" s="144"/>
      <c r="HBM545" s="75"/>
      <c r="HBN545" s="66"/>
      <c r="HBO545" s="66"/>
      <c r="HBP545" s="79"/>
      <c r="HBQ545" s="109"/>
      <c r="HBR545" s="479"/>
      <c r="HBS545" s="78"/>
      <c r="HBT545" s="144"/>
      <c r="HBU545" s="75"/>
      <c r="HBV545" s="66"/>
      <c r="HBW545" s="66"/>
      <c r="HBX545" s="79"/>
      <c r="HBY545" s="109"/>
      <c r="HBZ545" s="479"/>
      <c r="HCA545" s="78"/>
      <c r="HCB545" s="144"/>
      <c r="HCC545" s="75"/>
      <c r="HCD545" s="66"/>
      <c r="HCE545" s="66"/>
      <c r="HCF545" s="79"/>
      <c r="HCG545" s="109"/>
      <c r="HCH545" s="479"/>
      <c r="HCI545" s="78"/>
      <c r="HCJ545" s="144"/>
      <c r="HCK545" s="75"/>
      <c r="HCL545" s="66"/>
      <c r="HCM545" s="66"/>
      <c r="HCN545" s="79"/>
      <c r="HCO545" s="109"/>
      <c r="HCP545" s="479"/>
      <c r="HCQ545" s="78"/>
      <c r="HCR545" s="144"/>
      <c r="HCS545" s="75"/>
      <c r="HCT545" s="66"/>
      <c r="HCU545" s="66"/>
      <c r="HCV545" s="79"/>
      <c r="HCW545" s="109"/>
      <c r="HCX545" s="479"/>
      <c r="HCY545" s="78"/>
      <c r="HCZ545" s="144"/>
      <c r="HDA545" s="75"/>
      <c r="HDB545" s="66"/>
      <c r="HDC545" s="66"/>
      <c r="HDD545" s="79"/>
      <c r="HDE545" s="109"/>
      <c r="HDF545" s="479"/>
      <c r="HDG545" s="78"/>
      <c r="HDH545" s="144"/>
      <c r="HDI545" s="75"/>
      <c r="HDJ545" s="66"/>
      <c r="HDK545" s="66"/>
      <c r="HDL545" s="79"/>
      <c r="HDM545" s="109"/>
      <c r="HDN545" s="479"/>
      <c r="HDO545" s="78"/>
      <c r="HDP545" s="144"/>
      <c r="HDQ545" s="75"/>
      <c r="HDR545" s="66"/>
      <c r="HDS545" s="66"/>
      <c r="HDT545" s="79"/>
      <c r="HDU545" s="109"/>
      <c r="HDV545" s="479"/>
      <c r="HDW545" s="78"/>
      <c r="HDX545" s="144"/>
      <c r="HDY545" s="75"/>
      <c r="HDZ545" s="66"/>
      <c r="HEA545" s="66"/>
      <c r="HEB545" s="79"/>
      <c r="HEC545" s="109"/>
      <c r="HED545" s="479"/>
      <c r="HEE545" s="78"/>
      <c r="HEF545" s="144"/>
      <c r="HEG545" s="75"/>
      <c r="HEH545" s="66"/>
      <c r="HEI545" s="66"/>
      <c r="HEJ545" s="79"/>
      <c r="HEK545" s="109"/>
      <c r="HEL545" s="479"/>
      <c r="HEM545" s="78"/>
      <c r="HEN545" s="144"/>
      <c r="HEO545" s="75"/>
      <c r="HEP545" s="66"/>
      <c r="HEQ545" s="66"/>
      <c r="HER545" s="79"/>
      <c r="HES545" s="109"/>
      <c r="HET545" s="479"/>
      <c r="HEU545" s="78"/>
      <c r="HEV545" s="144"/>
      <c r="HEW545" s="75"/>
      <c r="HEX545" s="66"/>
      <c r="HEY545" s="66"/>
      <c r="HEZ545" s="79"/>
      <c r="HFA545" s="109"/>
      <c r="HFB545" s="479"/>
      <c r="HFC545" s="78"/>
      <c r="HFD545" s="144"/>
      <c r="HFE545" s="75"/>
      <c r="HFF545" s="66"/>
      <c r="HFG545" s="66"/>
      <c r="HFH545" s="79"/>
      <c r="HFI545" s="109"/>
      <c r="HFJ545" s="479"/>
      <c r="HFK545" s="78"/>
      <c r="HFL545" s="144"/>
      <c r="HFM545" s="75"/>
      <c r="HFN545" s="66"/>
      <c r="HFO545" s="66"/>
      <c r="HFP545" s="79"/>
      <c r="HFQ545" s="109"/>
      <c r="HFR545" s="479"/>
      <c r="HFS545" s="78"/>
      <c r="HFT545" s="144"/>
      <c r="HFU545" s="75"/>
      <c r="HFV545" s="66"/>
      <c r="HFW545" s="66"/>
      <c r="HFX545" s="79"/>
      <c r="HFY545" s="109"/>
      <c r="HFZ545" s="479"/>
      <c r="HGA545" s="78"/>
      <c r="HGB545" s="144"/>
      <c r="HGC545" s="75"/>
      <c r="HGD545" s="66"/>
      <c r="HGE545" s="66"/>
      <c r="HGF545" s="79"/>
      <c r="HGG545" s="109"/>
      <c r="HGH545" s="479"/>
      <c r="HGI545" s="78"/>
      <c r="HGJ545" s="144"/>
      <c r="HGK545" s="75"/>
      <c r="HGL545" s="66"/>
      <c r="HGM545" s="66"/>
      <c r="HGN545" s="79"/>
      <c r="HGO545" s="109"/>
      <c r="HGP545" s="479"/>
      <c r="HGQ545" s="78"/>
      <c r="HGR545" s="144"/>
      <c r="HGS545" s="75"/>
      <c r="HGT545" s="66"/>
      <c r="HGU545" s="66"/>
      <c r="HGV545" s="79"/>
      <c r="HGW545" s="109"/>
      <c r="HGX545" s="479"/>
      <c r="HGY545" s="78"/>
      <c r="HGZ545" s="144"/>
      <c r="HHA545" s="75"/>
      <c r="HHB545" s="66"/>
      <c r="HHC545" s="66"/>
      <c r="HHD545" s="79"/>
      <c r="HHE545" s="109"/>
      <c r="HHF545" s="479"/>
      <c r="HHG545" s="78"/>
      <c r="HHH545" s="144"/>
      <c r="HHI545" s="75"/>
      <c r="HHJ545" s="66"/>
      <c r="HHK545" s="66"/>
      <c r="HHL545" s="79"/>
      <c r="HHM545" s="109"/>
      <c r="HHN545" s="479"/>
      <c r="HHO545" s="78"/>
      <c r="HHP545" s="144"/>
      <c r="HHQ545" s="75"/>
      <c r="HHR545" s="66"/>
      <c r="HHS545" s="66"/>
      <c r="HHT545" s="79"/>
      <c r="HHU545" s="109"/>
      <c r="HHV545" s="479"/>
      <c r="HHW545" s="78"/>
      <c r="HHX545" s="144"/>
      <c r="HHY545" s="75"/>
      <c r="HHZ545" s="66"/>
      <c r="HIA545" s="66"/>
      <c r="HIB545" s="79"/>
      <c r="HIC545" s="109"/>
      <c r="HID545" s="479"/>
      <c r="HIE545" s="78"/>
      <c r="HIF545" s="144"/>
      <c r="HIG545" s="75"/>
      <c r="HIH545" s="66"/>
      <c r="HII545" s="66"/>
      <c r="HIJ545" s="79"/>
      <c r="HIK545" s="109"/>
      <c r="HIL545" s="479"/>
      <c r="HIM545" s="78"/>
      <c r="HIN545" s="144"/>
      <c r="HIO545" s="75"/>
      <c r="HIP545" s="66"/>
      <c r="HIQ545" s="66"/>
      <c r="HIR545" s="79"/>
      <c r="HIS545" s="109"/>
      <c r="HIT545" s="479"/>
      <c r="HIU545" s="78"/>
      <c r="HIV545" s="144"/>
      <c r="HIW545" s="75"/>
      <c r="HIX545" s="66"/>
      <c r="HIY545" s="66"/>
      <c r="HIZ545" s="79"/>
      <c r="HJA545" s="109"/>
      <c r="HJB545" s="479"/>
      <c r="HJC545" s="78"/>
      <c r="HJD545" s="144"/>
      <c r="HJE545" s="75"/>
      <c r="HJF545" s="66"/>
      <c r="HJG545" s="66"/>
      <c r="HJH545" s="79"/>
      <c r="HJI545" s="109"/>
      <c r="HJJ545" s="479"/>
      <c r="HJK545" s="78"/>
      <c r="HJL545" s="144"/>
      <c r="HJM545" s="75"/>
      <c r="HJN545" s="66"/>
      <c r="HJO545" s="66"/>
      <c r="HJP545" s="79"/>
      <c r="HJQ545" s="109"/>
      <c r="HJR545" s="479"/>
      <c r="HJS545" s="78"/>
      <c r="HJT545" s="144"/>
      <c r="HJU545" s="75"/>
      <c r="HJV545" s="66"/>
      <c r="HJW545" s="66"/>
      <c r="HJX545" s="79"/>
      <c r="HJY545" s="109"/>
      <c r="HJZ545" s="479"/>
      <c r="HKA545" s="78"/>
      <c r="HKB545" s="144"/>
      <c r="HKC545" s="75"/>
      <c r="HKD545" s="66"/>
      <c r="HKE545" s="66"/>
      <c r="HKF545" s="79"/>
      <c r="HKG545" s="109"/>
      <c r="HKH545" s="479"/>
      <c r="HKI545" s="78"/>
      <c r="HKJ545" s="144"/>
      <c r="HKK545" s="75"/>
      <c r="HKL545" s="66"/>
      <c r="HKM545" s="66"/>
      <c r="HKN545" s="79"/>
      <c r="HKO545" s="109"/>
      <c r="HKP545" s="479"/>
      <c r="HKQ545" s="78"/>
      <c r="HKR545" s="144"/>
      <c r="HKS545" s="75"/>
      <c r="HKT545" s="66"/>
      <c r="HKU545" s="66"/>
      <c r="HKV545" s="79"/>
      <c r="HKW545" s="109"/>
      <c r="HKX545" s="479"/>
      <c r="HKY545" s="78"/>
      <c r="HKZ545" s="144"/>
      <c r="HLA545" s="75"/>
      <c r="HLB545" s="66"/>
      <c r="HLC545" s="66"/>
      <c r="HLD545" s="79"/>
      <c r="HLE545" s="109"/>
      <c r="HLF545" s="479"/>
      <c r="HLG545" s="78"/>
      <c r="HLH545" s="144"/>
      <c r="HLI545" s="75"/>
      <c r="HLJ545" s="66"/>
      <c r="HLK545" s="66"/>
      <c r="HLL545" s="79"/>
      <c r="HLM545" s="109"/>
      <c r="HLN545" s="479"/>
      <c r="HLO545" s="78"/>
      <c r="HLP545" s="144"/>
      <c r="HLQ545" s="75"/>
      <c r="HLR545" s="66"/>
      <c r="HLS545" s="66"/>
      <c r="HLT545" s="79"/>
      <c r="HLU545" s="109"/>
      <c r="HLV545" s="479"/>
      <c r="HLW545" s="78"/>
      <c r="HLX545" s="144"/>
      <c r="HLY545" s="75"/>
      <c r="HLZ545" s="66"/>
      <c r="HMA545" s="66"/>
      <c r="HMB545" s="79"/>
      <c r="HMC545" s="109"/>
      <c r="HMD545" s="479"/>
      <c r="HME545" s="78"/>
      <c r="HMF545" s="144"/>
      <c r="HMG545" s="75"/>
      <c r="HMH545" s="66"/>
      <c r="HMI545" s="66"/>
      <c r="HMJ545" s="79"/>
      <c r="HMK545" s="109"/>
      <c r="HML545" s="479"/>
      <c r="HMM545" s="78"/>
      <c r="HMN545" s="144"/>
      <c r="HMO545" s="75"/>
      <c r="HMP545" s="66"/>
      <c r="HMQ545" s="66"/>
      <c r="HMR545" s="79"/>
      <c r="HMS545" s="109"/>
      <c r="HMT545" s="479"/>
      <c r="HMU545" s="78"/>
      <c r="HMV545" s="144"/>
      <c r="HMW545" s="75"/>
      <c r="HMX545" s="66"/>
      <c r="HMY545" s="66"/>
      <c r="HMZ545" s="79"/>
      <c r="HNA545" s="109"/>
      <c r="HNB545" s="479"/>
      <c r="HNC545" s="78"/>
      <c r="HND545" s="144"/>
      <c r="HNE545" s="75"/>
      <c r="HNF545" s="66"/>
      <c r="HNG545" s="66"/>
      <c r="HNH545" s="79"/>
      <c r="HNI545" s="109"/>
      <c r="HNJ545" s="479"/>
      <c r="HNK545" s="78"/>
      <c r="HNL545" s="144"/>
      <c r="HNM545" s="75"/>
      <c r="HNN545" s="66"/>
      <c r="HNO545" s="66"/>
      <c r="HNP545" s="79"/>
      <c r="HNQ545" s="109"/>
      <c r="HNR545" s="479"/>
      <c r="HNS545" s="78"/>
      <c r="HNT545" s="144"/>
      <c r="HNU545" s="75"/>
      <c r="HNV545" s="66"/>
      <c r="HNW545" s="66"/>
      <c r="HNX545" s="79"/>
      <c r="HNY545" s="109"/>
      <c r="HNZ545" s="479"/>
      <c r="HOA545" s="78"/>
      <c r="HOB545" s="144"/>
      <c r="HOC545" s="75"/>
      <c r="HOD545" s="66"/>
      <c r="HOE545" s="66"/>
      <c r="HOF545" s="79"/>
      <c r="HOG545" s="109"/>
      <c r="HOH545" s="479"/>
      <c r="HOI545" s="78"/>
      <c r="HOJ545" s="144"/>
      <c r="HOK545" s="75"/>
      <c r="HOL545" s="66"/>
      <c r="HOM545" s="66"/>
      <c r="HON545" s="79"/>
      <c r="HOO545" s="109"/>
      <c r="HOP545" s="479"/>
      <c r="HOQ545" s="78"/>
      <c r="HOR545" s="144"/>
      <c r="HOS545" s="75"/>
      <c r="HOT545" s="66"/>
      <c r="HOU545" s="66"/>
      <c r="HOV545" s="79"/>
      <c r="HOW545" s="109"/>
      <c r="HOX545" s="479"/>
      <c r="HOY545" s="78"/>
      <c r="HOZ545" s="144"/>
      <c r="HPA545" s="75"/>
      <c r="HPB545" s="66"/>
      <c r="HPC545" s="66"/>
      <c r="HPD545" s="79"/>
      <c r="HPE545" s="109"/>
      <c r="HPF545" s="479"/>
      <c r="HPG545" s="78"/>
      <c r="HPH545" s="144"/>
      <c r="HPI545" s="75"/>
      <c r="HPJ545" s="66"/>
      <c r="HPK545" s="66"/>
      <c r="HPL545" s="79"/>
      <c r="HPM545" s="109"/>
      <c r="HPN545" s="479"/>
      <c r="HPO545" s="78"/>
      <c r="HPP545" s="144"/>
      <c r="HPQ545" s="75"/>
      <c r="HPR545" s="66"/>
      <c r="HPS545" s="66"/>
      <c r="HPT545" s="79"/>
      <c r="HPU545" s="109"/>
      <c r="HPV545" s="479"/>
      <c r="HPW545" s="78"/>
      <c r="HPX545" s="144"/>
      <c r="HPY545" s="75"/>
      <c r="HPZ545" s="66"/>
      <c r="HQA545" s="66"/>
      <c r="HQB545" s="79"/>
      <c r="HQC545" s="109"/>
      <c r="HQD545" s="479"/>
      <c r="HQE545" s="78"/>
      <c r="HQF545" s="144"/>
      <c r="HQG545" s="75"/>
      <c r="HQH545" s="66"/>
      <c r="HQI545" s="66"/>
      <c r="HQJ545" s="79"/>
      <c r="HQK545" s="109"/>
      <c r="HQL545" s="479"/>
      <c r="HQM545" s="78"/>
      <c r="HQN545" s="144"/>
      <c r="HQO545" s="75"/>
      <c r="HQP545" s="66"/>
      <c r="HQQ545" s="66"/>
      <c r="HQR545" s="79"/>
      <c r="HQS545" s="109"/>
      <c r="HQT545" s="479"/>
      <c r="HQU545" s="78"/>
      <c r="HQV545" s="144"/>
      <c r="HQW545" s="75"/>
      <c r="HQX545" s="66"/>
      <c r="HQY545" s="66"/>
      <c r="HQZ545" s="79"/>
      <c r="HRA545" s="109"/>
      <c r="HRB545" s="479"/>
      <c r="HRC545" s="78"/>
      <c r="HRD545" s="144"/>
      <c r="HRE545" s="75"/>
      <c r="HRF545" s="66"/>
      <c r="HRG545" s="66"/>
      <c r="HRH545" s="79"/>
      <c r="HRI545" s="109"/>
      <c r="HRJ545" s="479"/>
      <c r="HRK545" s="78"/>
      <c r="HRL545" s="144"/>
      <c r="HRM545" s="75"/>
      <c r="HRN545" s="66"/>
      <c r="HRO545" s="66"/>
      <c r="HRP545" s="79"/>
      <c r="HRQ545" s="109"/>
      <c r="HRR545" s="479"/>
      <c r="HRS545" s="78"/>
      <c r="HRT545" s="144"/>
      <c r="HRU545" s="75"/>
      <c r="HRV545" s="66"/>
      <c r="HRW545" s="66"/>
      <c r="HRX545" s="79"/>
      <c r="HRY545" s="109"/>
      <c r="HRZ545" s="479"/>
      <c r="HSA545" s="78"/>
      <c r="HSB545" s="144"/>
      <c r="HSC545" s="75"/>
      <c r="HSD545" s="66"/>
      <c r="HSE545" s="66"/>
      <c r="HSF545" s="79"/>
      <c r="HSG545" s="109"/>
      <c r="HSH545" s="479"/>
      <c r="HSI545" s="78"/>
      <c r="HSJ545" s="144"/>
      <c r="HSK545" s="75"/>
      <c r="HSL545" s="66"/>
      <c r="HSM545" s="66"/>
      <c r="HSN545" s="79"/>
      <c r="HSO545" s="109"/>
      <c r="HSP545" s="479"/>
      <c r="HSQ545" s="78"/>
      <c r="HSR545" s="144"/>
      <c r="HSS545" s="75"/>
      <c r="HST545" s="66"/>
      <c r="HSU545" s="66"/>
      <c r="HSV545" s="79"/>
      <c r="HSW545" s="109"/>
      <c r="HSX545" s="479"/>
      <c r="HSY545" s="78"/>
      <c r="HSZ545" s="144"/>
      <c r="HTA545" s="75"/>
      <c r="HTB545" s="66"/>
      <c r="HTC545" s="66"/>
      <c r="HTD545" s="79"/>
      <c r="HTE545" s="109"/>
      <c r="HTF545" s="479"/>
      <c r="HTG545" s="78"/>
      <c r="HTH545" s="144"/>
      <c r="HTI545" s="75"/>
      <c r="HTJ545" s="66"/>
      <c r="HTK545" s="66"/>
      <c r="HTL545" s="79"/>
      <c r="HTM545" s="109"/>
      <c r="HTN545" s="479"/>
      <c r="HTO545" s="78"/>
      <c r="HTP545" s="144"/>
      <c r="HTQ545" s="75"/>
      <c r="HTR545" s="66"/>
      <c r="HTS545" s="66"/>
      <c r="HTT545" s="79"/>
      <c r="HTU545" s="109"/>
      <c r="HTV545" s="479"/>
      <c r="HTW545" s="78"/>
      <c r="HTX545" s="144"/>
      <c r="HTY545" s="75"/>
      <c r="HTZ545" s="66"/>
      <c r="HUA545" s="66"/>
      <c r="HUB545" s="79"/>
      <c r="HUC545" s="109"/>
      <c r="HUD545" s="479"/>
      <c r="HUE545" s="78"/>
      <c r="HUF545" s="144"/>
      <c r="HUG545" s="75"/>
      <c r="HUH545" s="66"/>
      <c r="HUI545" s="66"/>
      <c r="HUJ545" s="79"/>
      <c r="HUK545" s="109"/>
      <c r="HUL545" s="479"/>
      <c r="HUM545" s="78"/>
      <c r="HUN545" s="144"/>
      <c r="HUO545" s="75"/>
      <c r="HUP545" s="66"/>
      <c r="HUQ545" s="66"/>
      <c r="HUR545" s="79"/>
      <c r="HUS545" s="109"/>
      <c r="HUT545" s="479"/>
      <c r="HUU545" s="78"/>
      <c r="HUV545" s="144"/>
      <c r="HUW545" s="75"/>
      <c r="HUX545" s="66"/>
      <c r="HUY545" s="66"/>
      <c r="HUZ545" s="79"/>
      <c r="HVA545" s="109"/>
      <c r="HVB545" s="479"/>
      <c r="HVC545" s="78"/>
      <c r="HVD545" s="144"/>
      <c r="HVE545" s="75"/>
      <c r="HVF545" s="66"/>
      <c r="HVG545" s="66"/>
      <c r="HVH545" s="79"/>
      <c r="HVI545" s="109"/>
      <c r="HVJ545" s="479"/>
      <c r="HVK545" s="78"/>
      <c r="HVL545" s="144"/>
      <c r="HVM545" s="75"/>
      <c r="HVN545" s="66"/>
      <c r="HVO545" s="66"/>
      <c r="HVP545" s="79"/>
      <c r="HVQ545" s="109"/>
      <c r="HVR545" s="479"/>
      <c r="HVS545" s="78"/>
      <c r="HVT545" s="144"/>
      <c r="HVU545" s="75"/>
      <c r="HVV545" s="66"/>
      <c r="HVW545" s="66"/>
      <c r="HVX545" s="79"/>
      <c r="HVY545" s="109"/>
      <c r="HVZ545" s="479"/>
      <c r="HWA545" s="78"/>
      <c r="HWB545" s="144"/>
      <c r="HWC545" s="75"/>
      <c r="HWD545" s="66"/>
      <c r="HWE545" s="66"/>
      <c r="HWF545" s="79"/>
      <c r="HWG545" s="109"/>
      <c r="HWH545" s="479"/>
      <c r="HWI545" s="78"/>
      <c r="HWJ545" s="144"/>
      <c r="HWK545" s="75"/>
      <c r="HWL545" s="66"/>
      <c r="HWM545" s="66"/>
      <c r="HWN545" s="79"/>
      <c r="HWO545" s="109"/>
      <c r="HWP545" s="479"/>
      <c r="HWQ545" s="78"/>
      <c r="HWR545" s="144"/>
      <c r="HWS545" s="75"/>
      <c r="HWT545" s="66"/>
      <c r="HWU545" s="66"/>
      <c r="HWV545" s="79"/>
      <c r="HWW545" s="109"/>
      <c r="HWX545" s="479"/>
      <c r="HWY545" s="78"/>
      <c r="HWZ545" s="144"/>
      <c r="HXA545" s="75"/>
      <c r="HXB545" s="66"/>
      <c r="HXC545" s="66"/>
      <c r="HXD545" s="79"/>
      <c r="HXE545" s="109"/>
      <c r="HXF545" s="479"/>
      <c r="HXG545" s="78"/>
      <c r="HXH545" s="144"/>
      <c r="HXI545" s="75"/>
      <c r="HXJ545" s="66"/>
      <c r="HXK545" s="66"/>
      <c r="HXL545" s="79"/>
      <c r="HXM545" s="109"/>
      <c r="HXN545" s="479"/>
      <c r="HXO545" s="78"/>
      <c r="HXP545" s="144"/>
      <c r="HXQ545" s="75"/>
      <c r="HXR545" s="66"/>
      <c r="HXS545" s="66"/>
      <c r="HXT545" s="79"/>
      <c r="HXU545" s="109"/>
      <c r="HXV545" s="479"/>
      <c r="HXW545" s="78"/>
      <c r="HXX545" s="144"/>
      <c r="HXY545" s="75"/>
      <c r="HXZ545" s="66"/>
      <c r="HYA545" s="66"/>
      <c r="HYB545" s="79"/>
      <c r="HYC545" s="109"/>
      <c r="HYD545" s="479"/>
      <c r="HYE545" s="78"/>
      <c r="HYF545" s="144"/>
      <c r="HYG545" s="75"/>
      <c r="HYH545" s="66"/>
      <c r="HYI545" s="66"/>
      <c r="HYJ545" s="79"/>
      <c r="HYK545" s="109"/>
      <c r="HYL545" s="479"/>
      <c r="HYM545" s="78"/>
      <c r="HYN545" s="144"/>
      <c r="HYO545" s="75"/>
      <c r="HYP545" s="66"/>
      <c r="HYQ545" s="66"/>
      <c r="HYR545" s="79"/>
      <c r="HYS545" s="109"/>
      <c r="HYT545" s="479"/>
      <c r="HYU545" s="78"/>
      <c r="HYV545" s="144"/>
      <c r="HYW545" s="75"/>
      <c r="HYX545" s="66"/>
      <c r="HYY545" s="66"/>
      <c r="HYZ545" s="79"/>
      <c r="HZA545" s="109"/>
      <c r="HZB545" s="479"/>
      <c r="HZC545" s="78"/>
      <c r="HZD545" s="144"/>
      <c r="HZE545" s="75"/>
      <c r="HZF545" s="66"/>
      <c r="HZG545" s="66"/>
      <c r="HZH545" s="79"/>
      <c r="HZI545" s="109"/>
      <c r="HZJ545" s="479"/>
      <c r="HZK545" s="78"/>
      <c r="HZL545" s="144"/>
      <c r="HZM545" s="75"/>
      <c r="HZN545" s="66"/>
      <c r="HZO545" s="66"/>
      <c r="HZP545" s="79"/>
      <c r="HZQ545" s="109"/>
      <c r="HZR545" s="479"/>
      <c r="HZS545" s="78"/>
      <c r="HZT545" s="144"/>
      <c r="HZU545" s="75"/>
      <c r="HZV545" s="66"/>
      <c r="HZW545" s="66"/>
      <c r="HZX545" s="79"/>
      <c r="HZY545" s="109"/>
      <c r="HZZ545" s="479"/>
      <c r="IAA545" s="78"/>
      <c r="IAB545" s="144"/>
      <c r="IAC545" s="75"/>
      <c r="IAD545" s="66"/>
      <c r="IAE545" s="66"/>
      <c r="IAF545" s="79"/>
      <c r="IAG545" s="109"/>
      <c r="IAH545" s="479"/>
      <c r="IAI545" s="78"/>
      <c r="IAJ545" s="144"/>
      <c r="IAK545" s="75"/>
      <c r="IAL545" s="66"/>
      <c r="IAM545" s="66"/>
      <c r="IAN545" s="79"/>
      <c r="IAO545" s="109"/>
      <c r="IAP545" s="479"/>
      <c r="IAQ545" s="78"/>
      <c r="IAR545" s="144"/>
      <c r="IAS545" s="75"/>
      <c r="IAT545" s="66"/>
      <c r="IAU545" s="66"/>
      <c r="IAV545" s="79"/>
      <c r="IAW545" s="109"/>
      <c r="IAX545" s="479"/>
      <c r="IAY545" s="78"/>
      <c r="IAZ545" s="144"/>
      <c r="IBA545" s="75"/>
      <c r="IBB545" s="66"/>
      <c r="IBC545" s="66"/>
      <c r="IBD545" s="79"/>
      <c r="IBE545" s="109"/>
      <c r="IBF545" s="479"/>
      <c r="IBG545" s="78"/>
      <c r="IBH545" s="144"/>
      <c r="IBI545" s="75"/>
      <c r="IBJ545" s="66"/>
      <c r="IBK545" s="66"/>
      <c r="IBL545" s="79"/>
      <c r="IBM545" s="109"/>
      <c r="IBN545" s="479"/>
      <c r="IBO545" s="78"/>
      <c r="IBP545" s="144"/>
      <c r="IBQ545" s="75"/>
      <c r="IBR545" s="66"/>
      <c r="IBS545" s="66"/>
      <c r="IBT545" s="79"/>
      <c r="IBU545" s="109"/>
      <c r="IBV545" s="479"/>
      <c r="IBW545" s="78"/>
      <c r="IBX545" s="144"/>
      <c r="IBY545" s="75"/>
      <c r="IBZ545" s="66"/>
      <c r="ICA545" s="66"/>
      <c r="ICB545" s="79"/>
      <c r="ICC545" s="109"/>
      <c r="ICD545" s="479"/>
      <c r="ICE545" s="78"/>
      <c r="ICF545" s="144"/>
      <c r="ICG545" s="75"/>
      <c r="ICH545" s="66"/>
      <c r="ICI545" s="66"/>
      <c r="ICJ545" s="79"/>
      <c r="ICK545" s="109"/>
      <c r="ICL545" s="479"/>
      <c r="ICM545" s="78"/>
      <c r="ICN545" s="144"/>
      <c r="ICO545" s="75"/>
      <c r="ICP545" s="66"/>
      <c r="ICQ545" s="66"/>
      <c r="ICR545" s="79"/>
      <c r="ICS545" s="109"/>
      <c r="ICT545" s="479"/>
      <c r="ICU545" s="78"/>
      <c r="ICV545" s="144"/>
      <c r="ICW545" s="75"/>
      <c r="ICX545" s="66"/>
      <c r="ICY545" s="66"/>
      <c r="ICZ545" s="79"/>
      <c r="IDA545" s="109"/>
      <c r="IDB545" s="479"/>
      <c r="IDC545" s="78"/>
      <c r="IDD545" s="144"/>
      <c r="IDE545" s="75"/>
      <c r="IDF545" s="66"/>
      <c r="IDG545" s="66"/>
      <c r="IDH545" s="79"/>
      <c r="IDI545" s="109"/>
      <c r="IDJ545" s="479"/>
      <c r="IDK545" s="78"/>
      <c r="IDL545" s="144"/>
      <c r="IDM545" s="75"/>
      <c r="IDN545" s="66"/>
      <c r="IDO545" s="66"/>
      <c r="IDP545" s="79"/>
      <c r="IDQ545" s="109"/>
      <c r="IDR545" s="479"/>
      <c r="IDS545" s="78"/>
      <c r="IDT545" s="144"/>
      <c r="IDU545" s="75"/>
      <c r="IDV545" s="66"/>
      <c r="IDW545" s="66"/>
      <c r="IDX545" s="79"/>
      <c r="IDY545" s="109"/>
      <c r="IDZ545" s="479"/>
      <c r="IEA545" s="78"/>
      <c r="IEB545" s="144"/>
      <c r="IEC545" s="75"/>
      <c r="IED545" s="66"/>
      <c r="IEE545" s="66"/>
      <c r="IEF545" s="79"/>
      <c r="IEG545" s="109"/>
      <c r="IEH545" s="479"/>
      <c r="IEI545" s="78"/>
      <c r="IEJ545" s="144"/>
      <c r="IEK545" s="75"/>
      <c r="IEL545" s="66"/>
      <c r="IEM545" s="66"/>
      <c r="IEN545" s="79"/>
      <c r="IEO545" s="109"/>
      <c r="IEP545" s="479"/>
      <c r="IEQ545" s="78"/>
      <c r="IER545" s="144"/>
      <c r="IES545" s="75"/>
      <c r="IET545" s="66"/>
      <c r="IEU545" s="66"/>
      <c r="IEV545" s="79"/>
      <c r="IEW545" s="109"/>
      <c r="IEX545" s="479"/>
      <c r="IEY545" s="78"/>
      <c r="IEZ545" s="144"/>
      <c r="IFA545" s="75"/>
      <c r="IFB545" s="66"/>
      <c r="IFC545" s="66"/>
      <c r="IFD545" s="79"/>
      <c r="IFE545" s="109"/>
      <c r="IFF545" s="479"/>
      <c r="IFG545" s="78"/>
      <c r="IFH545" s="144"/>
      <c r="IFI545" s="75"/>
      <c r="IFJ545" s="66"/>
      <c r="IFK545" s="66"/>
      <c r="IFL545" s="79"/>
      <c r="IFM545" s="109"/>
      <c r="IFN545" s="479"/>
      <c r="IFO545" s="78"/>
      <c r="IFP545" s="144"/>
      <c r="IFQ545" s="75"/>
      <c r="IFR545" s="66"/>
      <c r="IFS545" s="66"/>
      <c r="IFT545" s="79"/>
      <c r="IFU545" s="109"/>
      <c r="IFV545" s="479"/>
      <c r="IFW545" s="78"/>
      <c r="IFX545" s="144"/>
      <c r="IFY545" s="75"/>
      <c r="IFZ545" s="66"/>
      <c r="IGA545" s="66"/>
      <c r="IGB545" s="79"/>
      <c r="IGC545" s="109"/>
      <c r="IGD545" s="479"/>
      <c r="IGE545" s="78"/>
      <c r="IGF545" s="144"/>
      <c r="IGG545" s="75"/>
      <c r="IGH545" s="66"/>
      <c r="IGI545" s="66"/>
      <c r="IGJ545" s="79"/>
      <c r="IGK545" s="109"/>
      <c r="IGL545" s="479"/>
      <c r="IGM545" s="78"/>
      <c r="IGN545" s="144"/>
      <c r="IGO545" s="75"/>
      <c r="IGP545" s="66"/>
      <c r="IGQ545" s="66"/>
      <c r="IGR545" s="79"/>
      <c r="IGS545" s="109"/>
      <c r="IGT545" s="479"/>
      <c r="IGU545" s="78"/>
      <c r="IGV545" s="144"/>
      <c r="IGW545" s="75"/>
      <c r="IGX545" s="66"/>
      <c r="IGY545" s="66"/>
      <c r="IGZ545" s="79"/>
      <c r="IHA545" s="109"/>
      <c r="IHB545" s="479"/>
      <c r="IHC545" s="78"/>
      <c r="IHD545" s="144"/>
      <c r="IHE545" s="75"/>
      <c r="IHF545" s="66"/>
      <c r="IHG545" s="66"/>
      <c r="IHH545" s="79"/>
      <c r="IHI545" s="109"/>
      <c r="IHJ545" s="479"/>
      <c r="IHK545" s="78"/>
      <c r="IHL545" s="144"/>
      <c r="IHM545" s="75"/>
      <c r="IHN545" s="66"/>
      <c r="IHO545" s="66"/>
      <c r="IHP545" s="79"/>
      <c r="IHQ545" s="109"/>
      <c r="IHR545" s="479"/>
      <c r="IHS545" s="78"/>
      <c r="IHT545" s="144"/>
      <c r="IHU545" s="75"/>
      <c r="IHV545" s="66"/>
      <c r="IHW545" s="66"/>
      <c r="IHX545" s="79"/>
      <c r="IHY545" s="109"/>
      <c r="IHZ545" s="479"/>
      <c r="IIA545" s="78"/>
      <c r="IIB545" s="144"/>
      <c r="IIC545" s="75"/>
      <c r="IID545" s="66"/>
      <c r="IIE545" s="66"/>
      <c r="IIF545" s="79"/>
      <c r="IIG545" s="109"/>
      <c r="IIH545" s="479"/>
      <c r="III545" s="78"/>
      <c r="IIJ545" s="144"/>
      <c r="IIK545" s="75"/>
      <c r="IIL545" s="66"/>
      <c r="IIM545" s="66"/>
      <c r="IIN545" s="79"/>
      <c r="IIO545" s="109"/>
      <c r="IIP545" s="479"/>
      <c r="IIQ545" s="78"/>
      <c r="IIR545" s="144"/>
      <c r="IIS545" s="75"/>
      <c r="IIT545" s="66"/>
      <c r="IIU545" s="66"/>
      <c r="IIV545" s="79"/>
      <c r="IIW545" s="109"/>
      <c r="IIX545" s="479"/>
      <c r="IIY545" s="78"/>
      <c r="IIZ545" s="144"/>
      <c r="IJA545" s="75"/>
      <c r="IJB545" s="66"/>
      <c r="IJC545" s="66"/>
      <c r="IJD545" s="79"/>
      <c r="IJE545" s="109"/>
      <c r="IJF545" s="479"/>
      <c r="IJG545" s="78"/>
      <c r="IJH545" s="144"/>
      <c r="IJI545" s="75"/>
      <c r="IJJ545" s="66"/>
      <c r="IJK545" s="66"/>
      <c r="IJL545" s="79"/>
      <c r="IJM545" s="109"/>
      <c r="IJN545" s="479"/>
      <c r="IJO545" s="78"/>
      <c r="IJP545" s="144"/>
      <c r="IJQ545" s="75"/>
      <c r="IJR545" s="66"/>
      <c r="IJS545" s="66"/>
      <c r="IJT545" s="79"/>
      <c r="IJU545" s="109"/>
      <c r="IJV545" s="479"/>
      <c r="IJW545" s="78"/>
      <c r="IJX545" s="144"/>
      <c r="IJY545" s="75"/>
      <c r="IJZ545" s="66"/>
      <c r="IKA545" s="66"/>
      <c r="IKB545" s="79"/>
      <c r="IKC545" s="109"/>
      <c r="IKD545" s="479"/>
      <c r="IKE545" s="78"/>
      <c r="IKF545" s="144"/>
      <c r="IKG545" s="75"/>
      <c r="IKH545" s="66"/>
      <c r="IKI545" s="66"/>
      <c r="IKJ545" s="79"/>
      <c r="IKK545" s="109"/>
      <c r="IKL545" s="479"/>
      <c r="IKM545" s="78"/>
      <c r="IKN545" s="144"/>
      <c r="IKO545" s="75"/>
      <c r="IKP545" s="66"/>
      <c r="IKQ545" s="66"/>
      <c r="IKR545" s="79"/>
      <c r="IKS545" s="109"/>
      <c r="IKT545" s="479"/>
      <c r="IKU545" s="78"/>
      <c r="IKV545" s="144"/>
      <c r="IKW545" s="75"/>
      <c r="IKX545" s="66"/>
      <c r="IKY545" s="66"/>
      <c r="IKZ545" s="79"/>
      <c r="ILA545" s="109"/>
      <c r="ILB545" s="479"/>
      <c r="ILC545" s="78"/>
      <c r="ILD545" s="144"/>
      <c r="ILE545" s="75"/>
      <c r="ILF545" s="66"/>
      <c r="ILG545" s="66"/>
      <c r="ILH545" s="79"/>
      <c r="ILI545" s="109"/>
      <c r="ILJ545" s="479"/>
      <c r="ILK545" s="78"/>
      <c r="ILL545" s="144"/>
      <c r="ILM545" s="75"/>
      <c r="ILN545" s="66"/>
      <c r="ILO545" s="66"/>
      <c r="ILP545" s="79"/>
      <c r="ILQ545" s="109"/>
      <c r="ILR545" s="479"/>
      <c r="ILS545" s="78"/>
      <c r="ILT545" s="144"/>
      <c r="ILU545" s="75"/>
      <c r="ILV545" s="66"/>
      <c r="ILW545" s="66"/>
      <c r="ILX545" s="79"/>
      <c r="ILY545" s="109"/>
      <c r="ILZ545" s="479"/>
      <c r="IMA545" s="78"/>
      <c r="IMB545" s="144"/>
      <c r="IMC545" s="75"/>
      <c r="IMD545" s="66"/>
      <c r="IME545" s="66"/>
      <c r="IMF545" s="79"/>
      <c r="IMG545" s="109"/>
      <c r="IMH545" s="479"/>
      <c r="IMI545" s="78"/>
      <c r="IMJ545" s="144"/>
      <c r="IMK545" s="75"/>
      <c r="IML545" s="66"/>
      <c r="IMM545" s="66"/>
      <c r="IMN545" s="79"/>
      <c r="IMO545" s="109"/>
      <c r="IMP545" s="479"/>
      <c r="IMQ545" s="78"/>
      <c r="IMR545" s="144"/>
      <c r="IMS545" s="75"/>
      <c r="IMT545" s="66"/>
      <c r="IMU545" s="66"/>
      <c r="IMV545" s="79"/>
      <c r="IMW545" s="109"/>
      <c r="IMX545" s="479"/>
      <c r="IMY545" s="78"/>
      <c r="IMZ545" s="144"/>
      <c r="INA545" s="75"/>
      <c r="INB545" s="66"/>
      <c r="INC545" s="66"/>
      <c r="IND545" s="79"/>
      <c r="INE545" s="109"/>
      <c r="INF545" s="479"/>
      <c r="ING545" s="78"/>
      <c r="INH545" s="144"/>
      <c r="INI545" s="75"/>
      <c r="INJ545" s="66"/>
      <c r="INK545" s="66"/>
      <c r="INL545" s="79"/>
      <c r="INM545" s="109"/>
      <c r="INN545" s="479"/>
      <c r="INO545" s="78"/>
      <c r="INP545" s="144"/>
      <c r="INQ545" s="75"/>
      <c r="INR545" s="66"/>
      <c r="INS545" s="66"/>
      <c r="INT545" s="79"/>
      <c r="INU545" s="109"/>
      <c r="INV545" s="479"/>
      <c r="INW545" s="78"/>
      <c r="INX545" s="144"/>
      <c r="INY545" s="75"/>
      <c r="INZ545" s="66"/>
      <c r="IOA545" s="66"/>
      <c r="IOB545" s="79"/>
      <c r="IOC545" s="109"/>
      <c r="IOD545" s="479"/>
      <c r="IOE545" s="78"/>
      <c r="IOF545" s="144"/>
      <c r="IOG545" s="75"/>
      <c r="IOH545" s="66"/>
      <c r="IOI545" s="66"/>
      <c r="IOJ545" s="79"/>
      <c r="IOK545" s="109"/>
      <c r="IOL545" s="479"/>
      <c r="IOM545" s="78"/>
      <c r="ION545" s="144"/>
      <c r="IOO545" s="75"/>
      <c r="IOP545" s="66"/>
      <c r="IOQ545" s="66"/>
      <c r="IOR545" s="79"/>
      <c r="IOS545" s="109"/>
      <c r="IOT545" s="479"/>
      <c r="IOU545" s="78"/>
      <c r="IOV545" s="144"/>
      <c r="IOW545" s="75"/>
      <c r="IOX545" s="66"/>
      <c r="IOY545" s="66"/>
      <c r="IOZ545" s="79"/>
      <c r="IPA545" s="109"/>
      <c r="IPB545" s="479"/>
      <c r="IPC545" s="78"/>
      <c r="IPD545" s="144"/>
      <c r="IPE545" s="75"/>
      <c r="IPF545" s="66"/>
      <c r="IPG545" s="66"/>
      <c r="IPH545" s="79"/>
      <c r="IPI545" s="109"/>
      <c r="IPJ545" s="479"/>
      <c r="IPK545" s="78"/>
      <c r="IPL545" s="144"/>
      <c r="IPM545" s="75"/>
      <c r="IPN545" s="66"/>
      <c r="IPO545" s="66"/>
      <c r="IPP545" s="79"/>
      <c r="IPQ545" s="109"/>
      <c r="IPR545" s="479"/>
      <c r="IPS545" s="78"/>
      <c r="IPT545" s="144"/>
      <c r="IPU545" s="75"/>
      <c r="IPV545" s="66"/>
      <c r="IPW545" s="66"/>
      <c r="IPX545" s="79"/>
      <c r="IPY545" s="109"/>
      <c r="IPZ545" s="479"/>
      <c r="IQA545" s="78"/>
      <c r="IQB545" s="144"/>
      <c r="IQC545" s="75"/>
      <c r="IQD545" s="66"/>
      <c r="IQE545" s="66"/>
      <c r="IQF545" s="79"/>
      <c r="IQG545" s="109"/>
      <c r="IQH545" s="479"/>
      <c r="IQI545" s="78"/>
      <c r="IQJ545" s="144"/>
      <c r="IQK545" s="75"/>
      <c r="IQL545" s="66"/>
      <c r="IQM545" s="66"/>
      <c r="IQN545" s="79"/>
      <c r="IQO545" s="109"/>
      <c r="IQP545" s="479"/>
      <c r="IQQ545" s="78"/>
      <c r="IQR545" s="144"/>
      <c r="IQS545" s="75"/>
      <c r="IQT545" s="66"/>
      <c r="IQU545" s="66"/>
      <c r="IQV545" s="79"/>
      <c r="IQW545" s="109"/>
      <c r="IQX545" s="479"/>
      <c r="IQY545" s="78"/>
      <c r="IQZ545" s="144"/>
      <c r="IRA545" s="75"/>
      <c r="IRB545" s="66"/>
      <c r="IRC545" s="66"/>
      <c r="IRD545" s="79"/>
      <c r="IRE545" s="109"/>
      <c r="IRF545" s="479"/>
      <c r="IRG545" s="78"/>
      <c r="IRH545" s="144"/>
      <c r="IRI545" s="75"/>
      <c r="IRJ545" s="66"/>
      <c r="IRK545" s="66"/>
      <c r="IRL545" s="79"/>
      <c r="IRM545" s="109"/>
      <c r="IRN545" s="479"/>
      <c r="IRO545" s="78"/>
      <c r="IRP545" s="144"/>
      <c r="IRQ545" s="75"/>
      <c r="IRR545" s="66"/>
      <c r="IRS545" s="66"/>
      <c r="IRT545" s="79"/>
      <c r="IRU545" s="109"/>
      <c r="IRV545" s="479"/>
      <c r="IRW545" s="78"/>
      <c r="IRX545" s="144"/>
      <c r="IRY545" s="75"/>
      <c r="IRZ545" s="66"/>
      <c r="ISA545" s="66"/>
      <c r="ISB545" s="79"/>
      <c r="ISC545" s="109"/>
      <c r="ISD545" s="479"/>
      <c r="ISE545" s="78"/>
      <c r="ISF545" s="144"/>
      <c r="ISG545" s="75"/>
      <c r="ISH545" s="66"/>
      <c r="ISI545" s="66"/>
      <c r="ISJ545" s="79"/>
      <c r="ISK545" s="109"/>
      <c r="ISL545" s="479"/>
      <c r="ISM545" s="78"/>
      <c r="ISN545" s="144"/>
      <c r="ISO545" s="75"/>
      <c r="ISP545" s="66"/>
      <c r="ISQ545" s="66"/>
      <c r="ISR545" s="79"/>
      <c r="ISS545" s="109"/>
      <c r="IST545" s="479"/>
      <c r="ISU545" s="78"/>
      <c r="ISV545" s="144"/>
      <c r="ISW545" s="75"/>
      <c r="ISX545" s="66"/>
      <c r="ISY545" s="66"/>
      <c r="ISZ545" s="79"/>
      <c r="ITA545" s="109"/>
      <c r="ITB545" s="479"/>
      <c r="ITC545" s="78"/>
      <c r="ITD545" s="144"/>
      <c r="ITE545" s="75"/>
      <c r="ITF545" s="66"/>
      <c r="ITG545" s="66"/>
      <c r="ITH545" s="79"/>
      <c r="ITI545" s="109"/>
      <c r="ITJ545" s="479"/>
      <c r="ITK545" s="78"/>
      <c r="ITL545" s="144"/>
      <c r="ITM545" s="75"/>
      <c r="ITN545" s="66"/>
      <c r="ITO545" s="66"/>
      <c r="ITP545" s="79"/>
      <c r="ITQ545" s="109"/>
      <c r="ITR545" s="479"/>
      <c r="ITS545" s="78"/>
      <c r="ITT545" s="144"/>
      <c r="ITU545" s="75"/>
      <c r="ITV545" s="66"/>
      <c r="ITW545" s="66"/>
      <c r="ITX545" s="79"/>
      <c r="ITY545" s="109"/>
      <c r="ITZ545" s="479"/>
      <c r="IUA545" s="78"/>
      <c r="IUB545" s="144"/>
      <c r="IUC545" s="75"/>
      <c r="IUD545" s="66"/>
      <c r="IUE545" s="66"/>
      <c r="IUF545" s="79"/>
      <c r="IUG545" s="109"/>
      <c r="IUH545" s="479"/>
      <c r="IUI545" s="78"/>
      <c r="IUJ545" s="144"/>
      <c r="IUK545" s="75"/>
      <c r="IUL545" s="66"/>
      <c r="IUM545" s="66"/>
      <c r="IUN545" s="79"/>
      <c r="IUO545" s="109"/>
      <c r="IUP545" s="479"/>
      <c r="IUQ545" s="78"/>
      <c r="IUR545" s="144"/>
      <c r="IUS545" s="75"/>
      <c r="IUT545" s="66"/>
      <c r="IUU545" s="66"/>
      <c r="IUV545" s="79"/>
      <c r="IUW545" s="109"/>
      <c r="IUX545" s="479"/>
      <c r="IUY545" s="78"/>
      <c r="IUZ545" s="144"/>
      <c r="IVA545" s="75"/>
      <c r="IVB545" s="66"/>
      <c r="IVC545" s="66"/>
      <c r="IVD545" s="79"/>
      <c r="IVE545" s="109"/>
      <c r="IVF545" s="479"/>
      <c r="IVG545" s="78"/>
      <c r="IVH545" s="144"/>
      <c r="IVI545" s="75"/>
      <c r="IVJ545" s="66"/>
      <c r="IVK545" s="66"/>
      <c r="IVL545" s="79"/>
      <c r="IVM545" s="109"/>
      <c r="IVN545" s="479"/>
      <c r="IVO545" s="78"/>
      <c r="IVP545" s="144"/>
      <c r="IVQ545" s="75"/>
      <c r="IVR545" s="66"/>
      <c r="IVS545" s="66"/>
      <c r="IVT545" s="79"/>
      <c r="IVU545" s="109"/>
      <c r="IVV545" s="479"/>
      <c r="IVW545" s="78"/>
      <c r="IVX545" s="144"/>
      <c r="IVY545" s="75"/>
      <c r="IVZ545" s="66"/>
      <c r="IWA545" s="66"/>
      <c r="IWB545" s="79"/>
      <c r="IWC545" s="109"/>
      <c r="IWD545" s="479"/>
      <c r="IWE545" s="78"/>
      <c r="IWF545" s="144"/>
      <c r="IWG545" s="75"/>
      <c r="IWH545" s="66"/>
      <c r="IWI545" s="66"/>
      <c r="IWJ545" s="79"/>
      <c r="IWK545" s="109"/>
      <c r="IWL545" s="479"/>
      <c r="IWM545" s="78"/>
      <c r="IWN545" s="144"/>
      <c r="IWO545" s="75"/>
      <c r="IWP545" s="66"/>
      <c r="IWQ545" s="66"/>
      <c r="IWR545" s="79"/>
      <c r="IWS545" s="109"/>
      <c r="IWT545" s="479"/>
      <c r="IWU545" s="78"/>
      <c r="IWV545" s="144"/>
      <c r="IWW545" s="75"/>
      <c r="IWX545" s="66"/>
      <c r="IWY545" s="66"/>
      <c r="IWZ545" s="79"/>
      <c r="IXA545" s="109"/>
      <c r="IXB545" s="479"/>
      <c r="IXC545" s="78"/>
      <c r="IXD545" s="144"/>
      <c r="IXE545" s="75"/>
      <c r="IXF545" s="66"/>
      <c r="IXG545" s="66"/>
      <c r="IXH545" s="79"/>
      <c r="IXI545" s="109"/>
      <c r="IXJ545" s="479"/>
      <c r="IXK545" s="78"/>
      <c r="IXL545" s="144"/>
      <c r="IXM545" s="75"/>
      <c r="IXN545" s="66"/>
      <c r="IXO545" s="66"/>
      <c r="IXP545" s="79"/>
      <c r="IXQ545" s="109"/>
      <c r="IXR545" s="479"/>
      <c r="IXS545" s="78"/>
      <c r="IXT545" s="144"/>
      <c r="IXU545" s="75"/>
      <c r="IXV545" s="66"/>
      <c r="IXW545" s="66"/>
      <c r="IXX545" s="79"/>
      <c r="IXY545" s="109"/>
      <c r="IXZ545" s="479"/>
      <c r="IYA545" s="78"/>
      <c r="IYB545" s="144"/>
      <c r="IYC545" s="75"/>
      <c r="IYD545" s="66"/>
      <c r="IYE545" s="66"/>
      <c r="IYF545" s="79"/>
      <c r="IYG545" s="109"/>
      <c r="IYH545" s="479"/>
      <c r="IYI545" s="78"/>
      <c r="IYJ545" s="144"/>
      <c r="IYK545" s="75"/>
      <c r="IYL545" s="66"/>
      <c r="IYM545" s="66"/>
      <c r="IYN545" s="79"/>
      <c r="IYO545" s="109"/>
      <c r="IYP545" s="479"/>
      <c r="IYQ545" s="78"/>
      <c r="IYR545" s="144"/>
      <c r="IYS545" s="75"/>
      <c r="IYT545" s="66"/>
      <c r="IYU545" s="66"/>
      <c r="IYV545" s="79"/>
      <c r="IYW545" s="109"/>
      <c r="IYX545" s="479"/>
      <c r="IYY545" s="78"/>
      <c r="IYZ545" s="144"/>
      <c r="IZA545" s="75"/>
      <c r="IZB545" s="66"/>
      <c r="IZC545" s="66"/>
      <c r="IZD545" s="79"/>
      <c r="IZE545" s="109"/>
      <c r="IZF545" s="479"/>
      <c r="IZG545" s="78"/>
      <c r="IZH545" s="144"/>
      <c r="IZI545" s="75"/>
      <c r="IZJ545" s="66"/>
      <c r="IZK545" s="66"/>
      <c r="IZL545" s="79"/>
      <c r="IZM545" s="109"/>
      <c r="IZN545" s="479"/>
      <c r="IZO545" s="78"/>
      <c r="IZP545" s="144"/>
      <c r="IZQ545" s="75"/>
      <c r="IZR545" s="66"/>
      <c r="IZS545" s="66"/>
      <c r="IZT545" s="79"/>
      <c r="IZU545" s="109"/>
      <c r="IZV545" s="479"/>
      <c r="IZW545" s="78"/>
      <c r="IZX545" s="144"/>
      <c r="IZY545" s="75"/>
      <c r="IZZ545" s="66"/>
      <c r="JAA545" s="66"/>
      <c r="JAB545" s="79"/>
      <c r="JAC545" s="109"/>
      <c r="JAD545" s="479"/>
      <c r="JAE545" s="78"/>
      <c r="JAF545" s="144"/>
      <c r="JAG545" s="75"/>
      <c r="JAH545" s="66"/>
      <c r="JAI545" s="66"/>
      <c r="JAJ545" s="79"/>
      <c r="JAK545" s="109"/>
      <c r="JAL545" s="479"/>
      <c r="JAM545" s="78"/>
      <c r="JAN545" s="144"/>
      <c r="JAO545" s="75"/>
      <c r="JAP545" s="66"/>
      <c r="JAQ545" s="66"/>
      <c r="JAR545" s="79"/>
      <c r="JAS545" s="109"/>
      <c r="JAT545" s="479"/>
      <c r="JAU545" s="78"/>
      <c r="JAV545" s="144"/>
      <c r="JAW545" s="75"/>
      <c r="JAX545" s="66"/>
      <c r="JAY545" s="66"/>
      <c r="JAZ545" s="79"/>
      <c r="JBA545" s="109"/>
      <c r="JBB545" s="479"/>
      <c r="JBC545" s="78"/>
      <c r="JBD545" s="144"/>
      <c r="JBE545" s="75"/>
      <c r="JBF545" s="66"/>
      <c r="JBG545" s="66"/>
      <c r="JBH545" s="79"/>
      <c r="JBI545" s="109"/>
      <c r="JBJ545" s="479"/>
      <c r="JBK545" s="78"/>
      <c r="JBL545" s="144"/>
      <c r="JBM545" s="75"/>
      <c r="JBN545" s="66"/>
      <c r="JBO545" s="66"/>
      <c r="JBP545" s="79"/>
      <c r="JBQ545" s="109"/>
      <c r="JBR545" s="479"/>
      <c r="JBS545" s="78"/>
      <c r="JBT545" s="144"/>
      <c r="JBU545" s="75"/>
      <c r="JBV545" s="66"/>
      <c r="JBW545" s="66"/>
      <c r="JBX545" s="79"/>
      <c r="JBY545" s="109"/>
      <c r="JBZ545" s="479"/>
      <c r="JCA545" s="78"/>
      <c r="JCB545" s="144"/>
      <c r="JCC545" s="75"/>
      <c r="JCD545" s="66"/>
      <c r="JCE545" s="66"/>
      <c r="JCF545" s="79"/>
      <c r="JCG545" s="109"/>
      <c r="JCH545" s="479"/>
      <c r="JCI545" s="78"/>
      <c r="JCJ545" s="144"/>
      <c r="JCK545" s="75"/>
      <c r="JCL545" s="66"/>
      <c r="JCM545" s="66"/>
      <c r="JCN545" s="79"/>
      <c r="JCO545" s="109"/>
      <c r="JCP545" s="479"/>
      <c r="JCQ545" s="78"/>
      <c r="JCR545" s="144"/>
      <c r="JCS545" s="75"/>
      <c r="JCT545" s="66"/>
      <c r="JCU545" s="66"/>
      <c r="JCV545" s="79"/>
      <c r="JCW545" s="109"/>
      <c r="JCX545" s="479"/>
      <c r="JCY545" s="78"/>
      <c r="JCZ545" s="144"/>
      <c r="JDA545" s="75"/>
      <c r="JDB545" s="66"/>
      <c r="JDC545" s="66"/>
      <c r="JDD545" s="79"/>
      <c r="JDE545" s="109"/>
      <c r="JDF545" s="479"/>
      <c r="JDG545" s="78"/>
      <c r="JDH545" s="144"/>
      <c r="JDI545" s="75"/>
      <c r="JDJ545" s="66"/>
      <c r="JDK545" s="66"/>
      <c r="JDL545" s="79"/>
      <c r="JDM545" s="109"/>
      <c r="JDN545" s="479"/>
      <c r="JDO545" s="78"/>
      <c r="JDP545" s="144"/>
      <c r="JDQ545" s="75"/>
      <c r="JDR545" s="66"/>
      <c r="JDS545" s="66"/>
      <c r="JDT545" s="79"/>
      <c r="JDU545" s="109"/>
      <c r="JDV545" s="479"/>
      <c r="JDW545" s="78"/>
      <c r="JDX545" s="144"/>
      <c r="JDY545" s="75"/>
      <c r="JDZ545" s="66"/>
      <c r="JEA545" s="66"/>
      <c r="JEB545" s="79"/>
      <c r="JEC545" s="109"/>
      <c r="JED545" s="479"/>
      <c r="JEE545" s="78"/>
      <c r="JEF545" s="144"/>
      <c r="JEG545" s="75"/>
      <c r="JEH545" s="66"/>
      <c r="JEI545" s="66"/>
      <c r="JEJ545" s="79"/>
      <c r="JEK545" s="109"/>
      <c r="JEL545" s="479"/>
      <c r="JEM545" s="78"/>
      <c r="JEN545" s="144"/>
      <c r="JEO545" s="75"/>
      <c r="JEP545" s="66"/>
      <c r="JEQ545" s="66"/>
      <c r="JER545" s="79"/>
      <c r="JES545" s="109"/>
      <c r="JET545" s="479"/>
      <c r="JEU545" s="78"/>
      <c r="JEV545" s="144"/>
      <c r="JEW545" s="75"/>
      <c r="JEX545" s="66"/>
      <c r="JEY545" s="66"/>
      <c r="JEZ545" s="79"/>
      <c r="JFA545" s="109"/>
      <c r="JFB545" s="479"/>
      <c r="JFC545" s="78"/>
      <c r="JFD545" s="144"/>
      <c r="JFE545" s="75"/>
      <c r="JFF545" s="66"/>
      <c r="JFG545" s="66"/>
      <c r="JFH545" s="79"/>
      <c r="JFI545" s="109"/>
      <c r="JFJ545" s="479"/>
      <c r="JFK545" s="78"/>
      <c r="JFL545" s="144"/>
      <c r="JFM545" s="75"/>
      <c r="JFN545" s="66"/>
      <c r="JFO545" s="66"/>
      <c r="JFP545" s="79"/>
      <c r="JFQ545" s="109"/>
      <c r="JFR545" s="479"/>
      <c r="JFS545" s="78"/>
      <c r="JFT545" s="144"/>
      <c r="JFU545" s="75"/>
      <c r="JFV545" s="66"/>
      <c r="JFW545" s="66"/>
      <c r="JFX545" s="79"/>
      <c r="JFY545" s="109"/>
      <c r="JFZ545" s="479"/>
      <c r="JGA545" s="78"/>
      <c r="JGB545" s="144"/>
      <c r="JGC545" s="75"/>
      <c r="JGD545" s="66"/>
      <c r="JGE545" s="66"/>
      <c r="JGF545" s="79"/>
      <c r="JGG545" s="109"/>
      <c r="JGH545" s="479"/>
      <c r="JGI545" s="78"/>
      <c r="JGJ545" s="144"/>
      <c r="JGK545" s="75"/>
      <c r="JGL545" s="66"/>
      <c r="JGM545" s="66"/>
      <c r="JGN545" s="79"/>
      <c r="JGO545" s="109"/>
      <c r="JGP545" s="479"/>
      <c r="JGQ545" s="78"/>
      <c r="JGR545" s="144"/>
      <c r="JGS545" s="75"/>
      <c r="JGT545" s="66"/>
      <c r="JGU545" s="66"/>
      <c r="JGV545" s="79"/>
      <c r="JGW545" s="109"/>
      <c r="JGX545" s="479"/>
      <c r="JGY545" s="78"/>
      <c r="JGZ545" s="144"/>
      <c r="JHA545" s="75"/>
      <c r="JHB545" s="66"/>
      <c r="JHC545" s="66"/>
      <c r="JHD545" s="79"/>
      <c r="JHE545" s="109"/>
      <c r="JHF545" s="479"/>
      <c r="JHG545" s="78"/>
      <c r="JHH545" s="144"/>
      <c r="JHI545" s="75"/>
      <c r="JHJ545" s="66"/>
      <c r="JHK545" s="66"/>
      <c r="JHL545" s="79"/>
      <c r="JHM545" s="109"/>
      <c r="JHN545" s="479"/>
      <c r="JHO545" s="78"/>
      <c r="JHP545" s="144"/>
      <c r="JHQ545" s="75"/>
      <c r="JHR545" s="66"/>
      <c r="JHS545" s="66"/>
      <c r="JHT545" s="79"/>
      <c r="JHU545" s="109"/>
      <c r="JHV545" s="479"/>
      <c r="JHW545" s="78"/>
      <c r="JHX545" s="144"/>
      <c r="JHY545" s="75"/>
      <c r="JHZ545" s="66"/>
      <c r="JIA545" s="66"/>
      <c r="JIB545" s="79"/>
      <c r="JIC545" s="109"/>
      <c r="JID545" s="479"/>
      <c r="JIE545" s="78"/>
      <c r="JIF545" s="144"/>
      <c r="JIG545" s="75"/>
      <c r="JIH545" s="66"/>
      <c r="JII545" s="66"/>
      <c r="JIJ545" s="79"/>
      <c r="JIK545" s="109"/>
      <c r="JIL545" s="479"/>
      <c r="JIM545" s="78"/>
      <c r="JIN545" s="144"/>
      <c r="JIO545" s="75"/>
      <c r="JIP545" s="66"/>
      <c r="JIQ545" s="66"/>
      <c r="JIR545" s="79"/>
      <c r="JIS545" s="109"/>
      <c r="JIT545" s="479"/>
      <c r="JIU545" s="78"/>
      <c r="JIV545" s="144"/>
      <c r="JIW545" s="75"/>
      <c r="JIX545" s="66"/>
      <c r="JIY545" s="66"/>
      <c r="JIZ545" s="79"/>
      <c r="JJA545" s="109"/>
      <c r="JJB545" s="479"/>
      <c r="JJC545" s="78"/>
      <c r="JJD545" s="144"/>
      <c r="JJE545" s="75"/>
      <c r="JJF545" s="66"/>
      <c r="JJG545" s="66"/>
      <c r="JJH545" s="79"/>
      <c r="JJI545" s="109"/>
      <c r="JJJ545" s="479"/>
      <c r="JJK545" s="78"/>
      <c r="JJL545" s="144"/>
      <c r="JJM545" s="75"/>
      <c r="JJN545" s="66"/>
      <c r="JJO545" s="66"/>
      <c r="JJP545" s="79"/>
      <c r="JJQ545" s="109"/>
      <c r="JJR545" s="479"/>
      <c r="JJS545" s="78"/>
      <c r="JJT545" s="144"/>
      <c r="JJU545" s="75"/>
      <c r="JJV545" s="66"/>
      <c r="JJW545" s="66"/>
      <c r="JJX545" s="79"/>
      <c r="JJY545" s="109"/>
      <c r="JJZ545" s="479"/>
      <c r="JKA545" s="78"/>
      <c r="JKB545" s="144"/>
      <c r="JKC545" s="75"/>
      <c r="JKD545" s="66"/>
      <c r="JKE545" s="66"/>
      <c r="JKF545" s="79"/>
      <c r="JKG545" s="109"/>
      <c r="JKH545" s="479"/>
      <c r="JKI545" s="78"/>
      <c r="JKJ545" s="144"/>
      <c r="JKK545" s="75"/>
      <c r="JKL545" s="66"/>
      <c r="JKM545" s="66"/>
      <c r="JKN545" s="79"/>
      <c r="JKO545" s="109"/>
      <c r="JKP545" s="479"/>
      <c r="JKQ545" s="78"/>
      <c r="JKR545" s="144"/>
      <c r="JKS545" s="75"/>
      <c r="JKT545" s="66"/>
      <c r="JKU545" s="66"/>
      <c r="JKV545" s="79"/>
      <c r="JKW545" s="109"/>
      <c r="JKX545" s="479"/>
      <c r="JKY545" s="78"/>
      <c r="JKZ545" s="144"/>
      <c r="JLA545" s="75"/>
      <c r="JLB545" s="66"/>
      <c r="JLC545" s="66"/>
      <c r="JLD545" s="79"/>
      <c r="JLE545" s="109"/>
      <c r="JLF545" s="479"/>
      <c r="JLG545" s="78"/>
      <c r="JLH545" s="144"/>
      <c r="JLI545" s="75"/>
      <c r="JLJ545" s="66"/>
      <c r="JLK545" s="66"/>
      <c r="JLL545" s="79"/>
      <c r="JLM545" s="109"/>
      <c r="JLN545" s="479"/>
      <c r="JLO545" s="78"/>
      <c r="JLP545" s="144"/>
      <c r="JLQ545" s="75"/>
      <c r="JLR545" s="66"/>
      <c r="JLS545" s="66"/>
      <c r="JLT545" s="79"/>
      <c r="JLU545" s="109"/>
      <c r="JLV545" s="479"/>
      <c r="JLW545" s="78"/>
      <c r="JLX545" s="144"/>
      <c r="JLY545" s="75"/>
      <c r="JLZ545" s="66"/>
      <c r="JMA545" s="66"/>
      <c r="JMB545" s="79"/>
      <c r="JMC545" s="109"/>
      <c r="JMD545" s="479"/>
      <c r="JME545" s="78"/>
      <c r="JMF545" s="144"/>
      <c r="JMG545" s="75"/>
      <c r="JMH545" s="66"/>
      <c r="JMI545" s="66"/>
      <c r="JMJ545" s="79"/>
      <c r="JMK545" s="109"/>
      <c r="JML545" s="479"/>
      <c r="JMM545" s="78"/>
      <c r="JMN545" s="144"/>
      <c r="JMO545" s="75"/>
      <c r="JMP545" s="66"/>
      <c r="JMQ545" s="66"/>
      <c r="JMR545" s="79"/>
      <c r="JMS545" s="109"/>
      <c r="JMT545" s="479"/>
      <c r="JMU545" s="78"/>
      <c r="JMV545" s="144"/>
      <c r="JMW545" s="75"/>
      <c r="JMX545" s="66"/>
      <c r="JMY545" s="66"/>
      <c r="JMZ545" s="79"/>
      <c r="JNA545" s="109"/>
      <c r="JNB545" s="479"/>
      <c r="JNC545" s="78"/>
      <c r="JND545" s="144"/>
      <c r="JNE545" s="75"/>
      <c r="JNF545" s="66"/>
      <c r="JNG545" s="66"/>
      <c r="JNH545" s="79"/>
      <c r="JNI545" s="109"/>
      <c r="JNJ545" s="479"/>
      <c r="JNK545" s="78"/>
      <c r="JNL545" s="144"/>
      <c r="JNM545" s="75"/>
      <c r="JNN545" s="66"/>
      <c r="JNO545" s="66"/>
      <c r="JNP545" s="79"/>
      <c r="JNQ545" s="109"/>
      <c r="JNR545" s="479"/>
      <c r="JNS545" s="78"/>
      <c r="JNT545" s="144"/>
      <c r="JNU545" s="75"/>
      <c r="JNV545" s="66"/>
      <c r="JNW545" s="66"/>
      <c r="JNX545" s="79"/>
      <c r="JNY545" s="109"/>
      <c r="JNZ545" s="479"/>
      <c r="JOA545" s="78"/>
      <c r="JOB545" s="144"/>
      <c r="JOC545" s="75"/>
      <c r="JOD545" s="66"/>
      <c r="JOE545" s="66"/>
      <c r="JOF545" s="79"/>
      <c r="JOG545" s="109"/>
      <c r="JOH545" s="479"/>
      <c r="JOI545" s="78"/>
      <c r="JOJ545" s="144"/>
      <c r="JOK545" s="75"/>
      <c r="JOL545" s="66"/>
      <c r="JOM545" s="66"/>
      <c r="JON545" s="79"/>
      <c r="JOO545" s="109"/>
      <c r="JOP545" s="479"/>
      <c r="JOQ545" s="78"/>
      <c r="JOR545" s="144"/>
      <c r="JOS545" s="75"/>
      <c r="JOT545" s="66"/>
      <c r="JOU545" s="66"/>
      <c r="JOV545" s="79"/>
      <c r="JOW545" s="109"/>
      <c r="JOX545" s="479"/>
      <c r="JOY545" s="78"/>
      <c r="JOZ545" s="144"/>
      <c r="JPA545" s="75"/>
      <c r="JPB545" s="66"/>
      <c r="JPC545" s="66"/>
      <c r="JPD545" s="79"/>
      <c r="JPE545" s="109"/>
      <c r="JPF545" s="479"/>
      <c r="JPG545" s="78"/>
      <c r="JPH545" s="144"/>
      <c r="JPI545" s="75"/>
      <c r="JPJ545" s="66"/>
      <c r="JPK545" s="66"/>
      <c r="JPL545" s="79"/>
      <c r="JPM545" s="109"/>
      <c r="JPN545" s="479"/>
      <c r="JPO545" s="78"/>
      <c r="JPP545" s="144"/>
      <c r="JPQ545" s="75"/>
      <c r="JPR545" s="66"/>
      <c r="JPS545" s="66"/>
      <c r="JPT545" s="79"/>
      <c r="JPU545" s="109"/>
      <c r="JPV545" s="479"/>
      <c r="JPW545" s="78"/>
      <c r="JPX545" s="144"/>
      <c r="JPY545" s="75"/>
      <c r="JPZ545" s="66"/>
      <c r="JQA545" s="66"/>
      <c r="JQB545" s="79"/>
      <c r="JQC545" s="109"/>
      <c r="JQD545" s="479"/>
      <c r="JQE545" s="78"/>
      <c r="JQF545" s="144"/>
      <c r="JQG545" s="75"/>
      <c r="JQH545" s="66"/>
      <c r="JQI545" s="66"/>
      <c r="JQJ545" s="79"/>
      <c r="JQK545" s="109"/>
      <c r="JQL545" s="479"/>
      <c r="JQM545" s="78"/>
      <c r="JQN545" s="144"/>
      <c r="JQO545" s="75"/>
      <c r="JQP545" s="66"/>
      <c r="JQQ545" s="66"/>
      <c r="JQR545" s="79"/>
      <c r="JQS545" s="109"/>
      <c r="JQT545" s="479"/>
      <c r="JQU545" s="78"/>
      <c r="JQV545" s="144"/>
      <c r="JQW545" s="75"/>
      <c r="JQX545" s="66"/>
      <c r="JQY545" s="66"/>
      <c r="JQZ545" s="79"/>
      <c r="JRA545" s="109"/>
      <c r="JRB545" s="479"/>
      <c r="JRC545" s="78"/>
      <c r="JRD545" s="144"/>
      <c r="JRE545" s="75"/>
      <c r="JRF545" s="66"/>
      <c r="JRG545" s="66"/>
      <c r="JRH545" s="79"/>
      <c r="JRI545" s="109"/>
      <c r="JRJ545" s="479"/>
      <c r="JRK545" s="78"/>
      <c r="JRL545" s="144"/>
      <c r="JRM545" s="75"/>
      <c r="JRN545" s="66"/>
      <c r="JRO545" s="66"/>
      <c r="JRP545" s="79"/>
      <c r="JRQ545" s="109"/>
      <c r="JRR545" s="479"/>
      <c r="JRS545" s="78"/>
      <c r="JRT545" s="144"/>
      <c r="JRU545" s="75"/>
      <c r="JRV545" s="66"/>
      <c r="JRW545" s="66"/>
      <c r="JRX545" s="79"/>
      <c r="JRY545" s="109"/>
      <c r="JRZ545" s="479"/>
      <c r="JSA545" s="78"/>
      <c r="JSB545" s="144"/>
      <c r="JSC545" s="75"/>
      <c r="JSD545" s="66"/>
      <c r="JSE545" s="66"/>
      <c r="JSF545" s="79"/>
      <c r="JSG545" s="109"/>
      <c r="JSH545" s="479"/>
      <c r="JSI545" s="78"/>
      <c r="JSJ545" s="144"/>
      <c r="JSK545" s="75"/>
      <c r="JSL545" s="66"/>
      <c r="JSM545" s="66"/>
      <c r="JSN545" s="79"/>
      <c r="JSO545" s="109"/>
      <c r="JSP545" s="479"/>
      <c r="JSQ545" s="78"/>
      <c r="JSR545" s="144"/>
      <c r="JSS545" s="75"/>
      <c r="JST545" s="66"/>
      <c r="JSU545" s="66"/>
      <c r="JSV545" s="79"/>
      <c r="JSW545" s="109"/>
      <c r="JSX545" s="479"/>
      <c r="JSY545" s="78"/>
      <c r="JSZ545" s="144"/>
      <c r="JTA545" s="75"/>
      <c r="JTB545" s="66"/>
      <c r="JTC545" s="66"/>
      <c r="JTD545" s="79"/>
      <c r="JTE545" s="109"/>
      <c r="JTF545" s="479"/>
      <c r="JTG545" s="78"/>
      <c r="JTH545" s="144"/>
      <c r="JTI545" s="75"/>
      <c r="JTJ545" s="66"/>
      <c r="JTK545" s="66"/>
      <c r="JTL545" s="79"/>
      <c r="JTM545" s="109"/>
      <c r="JTN545" s="479"/>
      <c r="JTO545" s="78"/>
      <c r="JTP545" s="144"/>
      <c r="JTQ545" s="75"/>
      <c r="JTR545" s="66"/>
      <c r="JTS545" s="66"/>
      <c r="JTT545" s="79"/>
      <c r="JTU545" s="109"/>
      <c r="JTV545" s="479"/>
      <c r="JTW545" s="78"/>
      <c r="JTX545" s="144"/>
      <c r="JTY545" s="75"/>
      <c r="JTZ545" s="66"/>
      <c r="JUA545" s="66"/>
      <c r="JUB545" s="79"/>
      <c r="JUC545" s="109"/>
      <c r="JUD545" s="479"/>
      <c r="JUE545" s="78"/>
      <c r="JUF545" s="144"/>
      <c r="JUG545" s="75"/>
      <c r="JUH545" s="66"/>
      <c r="JUI545" s="66"/>
      <c r="JUJ545" s="79"/>
      <c r="JUK545" s="109"/>
      <c r="JUL545" s="479"/>
      <c r="JUM545" s="78"/>
      <c r="JUN545" s="144"/>
      <c r="JUO545" s="75"/>
      <c r="JUP545" s="66"/>
      <c r="JUQ545" s="66"/>
      <c r="JUR545" s="79"/>
      <c r="JUS545" s="109"/>
      <c r="JUT545" s="479"/>
      <c r="JUU545" s="78"/>
      <c r="JUV545" s="144"/>
      <c r="JUW545" s="75"/>
      <c r="JUX545" s="66"/>
      <c r="JUY545" s="66"/>
      <c r="JUZ545" s="79"/>
      <c r="JVA545" s="109"/>
      <c r="JVB545" s="479"/>
      <c r="JVC545" s="78"/>
      <c r="JVD545" s="144"/>
      <c r="JVE545" s="75"/>
      <c r="JVF545" s="66"/>
      <c r="JVG545" s="66"/>
      <c r="JVH545" s="79"/>
      <c r="JVI545" s="109"/>
      <c r="JVJ545" s="479"/>
      <c r="JVK545" s="78"/>
      <c r="JVL545" s="144"/>
      <c r="JVM545" s="75"/>
      <c r="JVN545" s="66"/>
      <c r="JVO545" s="66"/>
      <c r="JVP545" s="79"/>
      <c r="JVQ545" s="109"/>
      <c r="JVR545" s="479"/>
      <c r="JVS545" s="78"/>
      <c r="JVT545" s="144"/>
      <c r="JVU545" s="75"/>
      <c r="JVV545" s="66"/>
      <c r="JVW545" s="66"/>
      <c r="JVX545" s="79"/>
      <c r="JVY545" s="109"/>
      <c r="JVZ545" s="479"/>
      <c r="JWA545" s="78"/>
      <c r="JWB545" s="144"/>
      <c r="JWC545" s="75"/>
      <c r="JWD545" s="66"/>
      <c r="JWE545" s="66"/>
      <c r="JWF545" s="79"/>
      <c r="JWG545" s="109"/>
      <c r="JWH545" s="479"/>
      <c r="JWI545" s="78"/>
      <c r="JWJ545" s="144"/>
      <c r="JWK545" s="75"/>
      <c r="JWL545" s="66"/>
      <c r="JWM545" s="66"/>
      <c r="JWN545" s="79"/>
      <c r="JWO545" s="109"/>
      <c r="JWP545" s="479"/>
      <c r="JWQ545" s="78"/>
      <c r="JWR545" s="144"/>
      <c r="JWS545" s="75"/>
      <c r="JWT545" s="66"/>
      <c r="JWU545" s="66"/>
      <c r="JWV545" s="79"/>
      <c r="JWW545" s="109"/>
      <c r="JWX545" s="479"/>
      <c r="JWY545" s="78"/>
      <c r="JWZ545" s="144"/>
      <c r="JXA545" s="75"/>
      <c r="JXB545" s="66"/>
      <c r="JXC545" s="66"/>
      <c r="JXD545" s="79"/>
      <c r="JXE545" s="109"/>
      <c r="JXF545" s="479"/>
      <c r="JXG545" s="78"/>
      <c r="JXH545" s="144"/>
      <c r="JXI545" s="75"/>
      <c r="JXJ545" s="66"/>
      <c r="JXK545" s="66"/>
      <c r="JXL545" s="79"/>
      <c r="JXM545" s="109"/>
      <c r="JXN545" s="479"/>
      <c r="JXO545" s="78"/>
      <c r="JXP545" s="144"/>
      <c r="JXQ545" s="75"/>
      <c r="JXR545" s="66"/>
      <c r="JXS545" s="66"/>
      <c r="JXT545" s="79"/>
      <c r="JXU545" s="109"/>
      <c r="JXV545" s="479"/>
      <c r="JXW545" s="78"/>
      <c r="JXX545" s="144"/>
      <c r="JXY545" s="75"/>
      <c r="JXZ545" s="66"/>
      <c r="JYA545" s="66"/>
      <c r="JYB545" s="79"/>
      <c r="JYC545" s="109"/>
      <c r="JYD545" s="479"/>
      <c r="JYE545" s="78"/>
      <c r="JYF545" s="144"/>
      <c r="JYG545" s="75"/>
      <c r="JYH545" s="66"/>
      <c r="JYI545" s="66"/>
      <c r="JYJ545" s="79"/>
      <c r="JYK545" s="109"/>
      <c r="JYL545" s="479"/>
      <c r="JYM545" s="78"/>
      <c r="JYN545" s="144"/>
      <c r="JYO545" s="75"/>
      <c r="JYP545" s="66"/>
      <c r="JYQ545" s="66"/>
      <c r="JYR545" s="79"/>
      <c r="JYS545" s="109"/>
      <c r="JYT545" s="479"/>
      <c r="JYU545" s="78"/>
      <c r="JYV545" s="144"/>
      <c r="JYW545" s="75"/>
      <c r="JYX545" s="66"/>
      <c r="JYY545" s="66"/>
      <c r="JYZ545" s="79"/>
      <c r="JZA545" s="109"/>
      <c r="JZB545" s="479"/>
      <c r="JZC545" s="78"/>
      <c r="JZD545" s="144"/>
      <c r="JZE545" s="75"/>
      <c r="JZF545" s="66"/>
      <c r="JZG545" s="66"/>
      <c r="JZH545" s="79"/>
      <c r="JZI545" s="109"/>
      <c r="JZJ545" s="479"/>
      <c r="JZK545" s="78"/>
      <c r="JZL545" s="144"/>
      <c r="JZM545" s="75"/>
      <c r="JZN545" s="66"/>
      <c r="JZO545" s="66"/>
      <c r="JZP545" s="79"/>
      <c r="JZQ545" s="109"/>
      <c r="JZR545" s="479"/>
      <c r="JZS545" s="78"/>
      <c r="JZT545" s="144"/>
      <c r="JZU545" s="75"/>
      <c r="JZV545" s="66"/>
      <c r="JZW545" s="66"/>
      <c r="JZX545" s="79"/>
      <c r="JZY545" s="109"/>
      <c r="JZZ545" s="479"/>
      <c r="KAA545" s="78"/>
      <c r="KAB545" s="144"/>
      <c r="KAC545" s="75"/>
      <c r="KAD545" s="66"/>
      <c r="KAE545" s="66"/>
      <c r="KAF545" s="79"/>
      <c r="KAG545" s="109"/>
      <c r="KAH545" s="479"/>
      <c r="KAI545" s="78"/>
      <c r="KAJ545" s="144"/>
      <c r="KAK545" s="75"/>
      <c r="KAL545" s="66"/>
      <c r="KAM545" s="66"/>
      <c r="KAN545" s="79"/>
      <c r="KAO545" s="109"/>
      <c r="KAP545" s="479"/>
      <c r="KAQ545" s="78"/>
      <c r="KAR545" s="144"/>
      <c r="KAS545" s="75"/>
      <c r="KAT545" s="66"/>
      <c r="KAU545" s="66"/>
      <c r="KAV545" s="79"/>
      <c r="KAW545" s="109"/>
      <c r="KAX545" s="479"/>
      <c r="KAY545" s="78"/>
      <c r="KAZ545" s="144"/>
      <c r="KBA545" s="75"/>
      <c r="KBB545" s="66"/>
      <c r="KBC545" s="66"/>
      <c r="KBD545" s="79"/>
      <c r="KBE545" s="109"/>
      <c r="KBF545" s="479"/>
      <c r="KBG545" s="78"/>
      <c r="KBH545" s="144"/>
      <c r="KBI545" s="75"/>
      <c r="KBJ545" s="66"/>
      <c r="KBK545" s="66"/>
      <c r="KBL545" s="79"/>
      <c r="KBM545" s="109"/>
      <c r="KBN545" s="479"/>
      <c r="KBO545" s="78"/>
      <c r="KBP545" s="144"/>
      <c r="KBQ545" s="75"/>
      <c r="KBR545" s="66"/>
      <c r="KBS545" s="66"/>
      <c r="KBT545" s="79"/>
      <c r="KBU545" s="109"/>
      <c r="KBV545" s="479"/>
      <c r="KBW545" s="78"/>
      <c r="KBX545" s="144"/>
      <c r="KBY545" s="75"/>
      <c r="KBZ545" s="66"/>
      <c r="KCA545" s="66"/>
      <c r="KCB545" s="79"/>
      <c r="KCC545" s="109"/>
      <c r="KCD545" s="479"/>
      <c r="KCE545" s="78"/>
      <c r="KCF545" s="144"/>
      <c r="KCG545" s="75"/>
      <c r="KCH545" s="66"/>
      <c r="KCI545" s="66"/>
      <c r="KCJ545" s="79"/>
      <c r="KCK545" s="109"/>
      <c r="KCL545" s="479"/>
      <c r="KCM545" s="78"/>
      <c r="KCN545" s="144"/>
      <c r="KCO545" s="75"/>
      <c r="KCP545" s="66"/>
      <c r="KCQ545" s="66"/>
      <c r="KCR545" s="79"/>
      <c r="KCS545" s="109"/>
      <c r="KCT545" s="479"/>
      <c r="KCU545" s="78"/>
      <c r="KCV545" s="144"/>
      <c r="KCW545" s="75"/>
      <c r="KCX545" s="66"/>
      <c r="KCY545" s="66"/>
      <c r="KCZ545" s="79"/>
      <c r="KDA545" s="109"/>
      <c r="KDB545" s="479"/>
      <c r="KDC545" s="78"/>
      <c r="KDD545" s="144"/>
      <c r="KDE545" s="75"/>
      <c r="KDF545" s="66"/>
      <c r="KDG545" s="66"/>
      <c r="KDH545" s="79"/>
      <c r="KDI545" s="109"/>
      <c r="KDJ545" s="479"/>
      <c r="KDK545" s="78"/>
      <c r="KDL545" s="144"/>
      <c r="KDM545" s="75"/>
      <c r="KDN545" s="66"/>
      <c r="KDO545" s="66"/>
      <c r="KDP545" s="79"/>
      <c r="KDQ545" s="109"/>
      <c r="KDR545" s="479"/>
      <c r="KDS545" s="78"/>
      <c r="KDT545" s="144"/>
      <c r="KDU545" s="75"/>
      <c r="KDV545" s="66"/>
      <c r="KDW545" s="66"/>
      <c r="KDX545" s="79"/>
      <c r="KDY545" s="109"/>
      <c r="KDZ545" s="479"/>
      <c r="KEA545" s="78"/>
      <c r="KEB545" s="144"/>
      <c r="KEC545" s="75"/>
      <c r="KED545" s="66"/>
      <c r="KEE545" s="66"/>
      <c r="KEF545" s="79"/>
      <c r="KEG545" s="109"/>
      <c r="KEH545" s="479"/>
      <c r="KEI545" s="78"/>
      <c r="KEJ545" s="144"/>
      <c r="KEK545" s="75"/>
      <c r="KEL545" s="66"/>
      <c r="KEM545" s="66"/>
      <c r="KEN545" s="79"/>
      <c r="KEO545" s="109"/>
      <c r="KEP545" s="479"/>
      <c r="KEQ545" s="78"/>
      <c r="KER545" s="144"/>
      <c r="KES545" s="75"/>
      <c r="KET545" s="66"/>
      <c r="KEU545" s="66"/>
      <c r="KEV545" s="79"/>
      <c r="KEW545" s="109"/>
      <c r="KEX545" s="479"/>
      <c r="KEY545" s="78"/>
      <c r="KEZ545" s="144"/>
      <c r="KFA545" s="75"/>
      <c r="KFB545" s="66"/>
      <c r="KFC545" s="66"/>
      <c r="KFD545" s="79"/>
      <c r="KFE545" s="109"/>
      <c r="KFF545" s="479"/>
      <c r="KFG545" s="78"/>
      <c r="KFH545" s="144"/>
      <c r="KFI545" s="75"/>
      <c r="KFJ545" s="66"/>
      <c r="KFK545" s="66"/>
      <c r="KFL545" s="79"/>
      <c r="KFM545" s="109"/>
      <c r="KFN545" s="479"/>
      <c r="KFO545" s="78"/>
      <c r="KFP545" s="144"/>
      <c r="KFQ545" s="75"/>
      <c r="KFR545" s="66"/>
      <c r="KFS545" s="66"/>
      <c r="KFT545" s="79"/>
      <c r="KFU545" s="109"/>
      <c r="KFV545" s="479"/>
      <c r="KFW545" s="78"/>
      <c r="KFX545" s="144"/>
      <c r="KFY545" s="75"/>
      <c r="KFZ545" s="66"/>
      <c r="KGA545" s="66"/>
      <c r="KGB545" s="79"/>
      <c r="KGC545" s="109"/>
      <c r="KGD545" s="479"/>
      <c r="KGE545" s="78"/>
      <c r="KGF545" s="144"/>
      <c r="KGG545" s="75"/>
      <c r="KGH545" s="66"/>
      <c r="KGI545" s="66"/>
      <c r="KGJ545" s="79"/>
      <c r="KGK545" s="109"/>
      <c r="KGL545" s="479"/>
      <c r="KGM545" s="78"/>
      <c r="KGN545" s="144"/>
      <c r="KGO545" s="75"/>
      <c r="KGP545" s="66"/>
      <c r="KGQ545" s="66"/>
      <c r="KGR545" s="79"/>
      <c r="KGS545" s="109"/>
      <c r="KGT545" s="479"/>
      <c r="KGU545" s="78"/>
      <c r="KGV545" s="144"/>
      <c r="KGW545" s="75"/>
      <c r="KGX545" s="66"/>
      <c r="KGY545" s="66"/>
      <c r="KGZ545" s="79"/>
      <c r="KHA545" s="109"/>
      <c r="KHB545" s="479"/>
      <c r="KHC545" s="78"/>
      <c r="KHD545" s="144"/>
      <c r="KHE545" s="75"/>
      <c r="KHF545" s="66"/>
      <c r="KHG545" s="66"/>
      <c r="KHH545" s="79"/>
      <c r="KHI545" s="109"/>
      <c r="KHJ545" s="479"/>
      <c r="KHK545" s="78"/>
      <c r="KHL545" s="144"/>
      <c r="KHM545" s="75"/>
      <c r="KHN545" s="66"/>
      <c r="KHO545" s="66"/>
      <c r="KHP545" s="79"/>
      <c r="KHQ545" s="109"/>
      <c r="KHR545" s="479"/>
      <c r="KHS545" s="78"/>
      <c r="KHT545" s="144"/>
      <c r="KHU545" s="75"/>
      <c r="KHV545" s="66"/>
      <c r="KHW545" s="66"/>
      <c r="KHX545" s="79"/>
      <c r="KHY545" s="109"/>
      <c r="KHZ545" s="479"/>
      <c r="KIA545" s="78"/>
      <c r="KIB545" s="144"/>
      <c r="KIC545" s="75"/>
      <c r="KID545" s="66"/>
      <c r="KIE545" s="66"/>
      <c r="KIF545" s="79"/>
      <c r="KIG545" s="109"/>
      <c r="KIH545" s="479"/>
      <c r="KII545" s="78"/>
      <c r="KIJ545" s="144"/>
      <c r="KIK545" s="75"/>
      <c r="KIL545" s="66"/>
      <c r="KIM545" s="66"/>
      <c r="KIN545" s="79"/>
      <c r="KIO545" s="109"/>
      <c r="KIP545" s="479"/>
      <c r="KIQ545" s="78"/>
      <c r="KIR545" s="144"/>
      <c r="KIS545" s="75"/>
      <c r="KIT545" s="66"/>
      <c r="KIU545" s="66"/>
      <c r="KIV545" s="79"/>
      <c r="KIW545" s="109"/>
      <c r="KIX545" s="479"/>
      <c r="KIY545" s="78"/>
      <c r="KIZ545" s="144"/>
      <c r="KJA545" s="75"/>
      <c r="KJB545" s="66"/>
      <c r="KJC545" s="66"/>
      <c r="KJD545" s="79"/>
      <c r="KJE545" s="109"/>
      <c r="KJF545" s="479"/>
      <c r="KJG545" s="78"/>
      <c r="KJH545" s="144"/>
      <c r="KJI545" s="75"/>
      <c r="KJJ545" s="66"/>
      <c r="KJK545" s="66"/>
      <c r="KJL545" s="79"/>
      <c r="KJM545" s="109"/>
      <c r="KJN545" s="479"/>
      <c r="KJO545" s="78"/>
      <c r="KJP545" s="144"/>
      <c r="KJQ545" s="75"/>
      <c r="KJR545" s="66"/>
      <c r="KJS545" s="66"/>
      <c r="KJT545" s="79"/>
      <c r="KJU545" s="109"/>
      <c r="KJV545" s="479"/>
      <c r="KJW545" s="78"/>
      <c r="KJX545" s="144"/>
      <c r="KJY545" s="75"/>
      <c r="KJZ545" s="66"/>
      <c r="KKA545" s="66"/>
      <c r="KKB545" s="79"/>
      <c r="KKC545" s="109"/>
      <c r="KKD545" s="479"/>
      <c r="KKE545" s="78"/>
      <c r="KKF545" s="144"/>
      <c r="KKG545" s="75"/>
      <c r="KKH545" s="66"/>
      <c r="KKI545" s="66"/>
      <c r="KKJ545" s="79"/>
      <c r="KKK545" s="109"/>
      <c r="KKL545" s="479"/>
      <c r="KKM545" s="78"/>
      <c r="KKN545" s="144"/>
      <c r="KKO545" s="75"/>
      <c r="KKP545" s="66"/>
      <c r="KKQ545" s="66"/>
      <c r="KKR545" s="79"/>
      <c r="KKS545" s="109"/>
      <c r="KKT545" s="479"/>
      <c r="KKU545" s="78"/>
      <c r="KKV545" s="144"/>
      <c r="KKW545" s="75"/>
      <c r="KKX545" s="66"/>
      <c r="KKY545" s="66"/>
      <c r="KKZ545" s="79"/>
      <c r="KLA545" s="109"/>
      <c r="KLB545" s="479"/>
      <c r="KLC545" s="78"/>
      <c r="KLD545" s="144"/>
      <c r="KLE545" s="75"/>
      <c r="KLF545" s="66"/>
      <c r="KLG545" s="66"/>
      <c r="KLH545" s="79"/>
      <c r="KLI545" s="109"/>
      <c r="KLJ545" s="479"/>
      <c r="KLK545" s="78"/>
      <c r="KLL545" s="144"/>
      <c r="KLM545" s="75"/>
      <c r="KLN545" s="66"/>
      <c r="KLO545" s="66"/>
      <c r="KLP545" s="79"/>
      <c r="KLQ545" s="109"/>
      <c r="KLR545" s="479"/>
      <c r="KLS545" s="78"/>
      <c r="KLT545" s="144"/>
      <c r="KLU545" s="75"/>
      <c r="KLV545" s="66"/>
      <c r="KLW545" s="66"/>
      <c r="KLX545" s="79"/>
      <c r="KLY545" s="109"/>
      <c r="KLZ545" s="479"/>
      <c r="KMA545" s="78"/>
      <c r="KMB545" s="144"/>
      <c r="KMC545" s="75"/>
      <c r="KMD545" s="66"/>
      <c r="KME545" s="66"/>
      <c r="KMF545" s="79"/>
      <c r="KMG545" s="109"/>
      <c r="KMH545" s="479"/>
      <c r="KMI545" s="78"/>
      <c r="KMJ545" s="144"/>
      <c r="KMK545" s="75"/>
      <c r="KML545" s="66"/>
      <c r="KMM545" s="66"/>
      <c r="KMN545" s="79"/>
      <c r="KMO545" s="109"/>
      <c r="KMP545" s="479"/>
      <c r="KMQ545" s="78"/>
      <c r="KMR545" s="144"/>
      <c r="KMS545" s="75"/>
      <c r="KMT545" s="66"/>
      <c r="KMU545" s="66"/>
      <c r="KMV545" s="79"/>
      <c r="KMW545" s="109"/>
      <c r="KMX545" s="479"/>
      <c r="KMY545" s="78"/>
      <c r="KMZ545" s="144"/>
      <c r="KNA545" s="75"/>
      <c r="KNB545" s="66"/>
      <c r="KNC545" s="66"/>
      <c r="KND545" s="79"/>
      <c r="KNE545" s="109"/>
      <c r="KNF545" s="479"/>
      <c r="KNG545" s="78"/>
      <c r="KNH545" s="144"/>
      <c r="KNI545" s="75"/>
      <c r="KNJ545" s="66"/>
      <c r="KNK545" s="66"/>
      <c r="KNL545" s="79"/>
      <c r="KNM545" s="109"/>
      <c r="KNN545" s="479"/>
      <c r="KNO545" s="78"/>
      <c r="KNP545" s="144"/>
      <c r="KNQ545" s="75"/>
      <c r="KNR545" s="66"/>
      <c r="KNS545" s="66"/>
      <c r="KNT545" s="79"/>
      <c r="KNU545" s="109"/>
      <c r="KNV545" s="479"/>
      <c r="KNW545" s="78"/>
      <c r="KNX545" s="144"/>
      <c r="KNY545" s="75"/>
      <c r="KNZ545" s="66"/>
      <c r="KOA545" s="66"/>
      <c r="KOB545" s="79"/>
      <c r="KOC545" s="109"/>
      <c r="KOD545" s="479"/>
      <c r="KOE545" s="78"/>
      <c r="KOF545" s="144"/>
      <c r="KOG545" s="75"/>
      <c r="KOH545" s="66"/>
      <c r="KOI545" s="66"/>
      <c r="KOJ545" s="79"/>
      <c r="KOK545" s="109"/>
      <c r="KOL545" s="479"/>
      <c r="KOM545" s="78"/>
      <c r="KON545" s="144"/>
      <c r="KOO545" s="75"/>
      <c r="KOP545" s="66"/>
      <c r="KOQ545" s="66"/>
      <c r="KOR545" s="79"/>
      <c r="KOS545" s="109"/>
      <c r="KOT545" s="479"/>
      <c r="KOU545" s="78"/>
      <c r="KOV545" s="144"/>
      <c r="KOW545" s="75"/>
      <c r="KOX545" s="66"/>
      <c r="KOY545" s="66"/>
      <c r="KOZ545" s="79"/>
      <c r="KPA545" s="109"/>
      <c r="KPB545" s="479"/>
      <c r="KPC545" s="78"/>
      <c r="KPD545" s="144"/>
      <c r="KPE545" s="75"/>
      <c r="KPF545" s="66"/>
      <c r="KPG545" s="66"/>
      <c r="KPH545" s="79"/>
      <c r="KPI545" s="109"/>
      <c r="KPJ545" s="479"/>
      <c r="KPK545" s="78"/>
      <c r="KPL545" s="144"/>
      <c r="KPM545" s="75"/>
      <c r="KPN545" s="66"/>
      <c r="KPO545" s="66"/>
      <c r="KPP545" s="79"/>
      <c r="KPQ545" s="109"/>
      <c r="KPR545" s="479"/>
      <c r="KPS545" s="78"/>
      <c r="KPT545" s="144"/>
      <c r="KPU545" s="75"/>
      <c r="KPV545" s="66"/>
      <c r="KPW545" s="66"/>
      <c r="KPX545" s="79"/>
      <c r="KPY545" s="109"/>
      <c r="KPZ545" s="479"/>
      <c r="KQA545" s="78"/>
      <c r="KQB545" s="144"/>
      <c r="KQC545" s="75"/>
      <c r="KQD545" s="66"/>
      <c r="KQE545" s="66"/>
      <c r="KQF545" s="79"/>
      <c r="KQG545" s="109"/>
      <c r="KQH545" s="479"/>
      <c r="KQI545" s="78"/>
      <c r="KQJ545" s="144"/>
      <c r="KQK545" s="75"/>
      <c r="KQL545" s="66"/>
      <c r="KQM545" s="66"/>
      <c r="KQN545" s="79"/>
      <c r="KQO545" s="109"/>
      <c r="KQP545" s="479"/>
      <c r="KQQ545" s="78"/>
      <c r="KQR545" s="144"/>
      <c r="KQS545" s="75"/>
      <c r="KQT545" s="66"/>
      <c r="KQU545" s="66"/>
      <c r="KQV545" s="79"/>
      <c r="KQW545" s="109"/>
      <c r="KQX545" s="479"/>
      <c r="KQY545" s="78"/>
      <c r="KQZ545" s="144"/>
      <c r="KRA545" s="75"/>
      <c r="KRB545" s="66"/>
      <c r="KRC545" s="66"/>
      <c r="KRD545" s="79"/>
      <c r="KRE545" s="109"/>
      <c r="KRF545" s="479"/>
      <c r="KRG545" s="78"/>
      <c r="KRH545" s="144"/>
      <c r="KRI545" s="75"/>
      <c r="KRJ545" s="66"/>
      <c r="KRK545" s="66"/>
      <c r="KRL545" s="79"/>
      <c r="KRM545" s="109"/>
      <c r="KRN545" s="479"/>
      <c r="KRO545" s="78"/>
      <c r="KRP545" s="144"/>
      <c r="KRQ545" s="75"/>
      <c r="KRR545" s="66"/>
      <c r="KRS545" s="66"/>
      <c r="KRT545" s="79"/>
      <c r="KRU545" s="109"/>
      <c r="KRV545" s="479"/>
      <c r="KRW545" s="78"/>
      <c r="KRX545" s="144"/>
      <c r="KRY545" s="75"/>
      <c r="KRZ545" s="66"/>
      <c r="KSA545" s="66"/>
      <c r="KSB545" s="79"/>
      <c r="KSC545" s="109"/>
      <c r="KSD545" s="479"/>
      <c r="KSE545" s="78"/>
      <c r="KSF545" s="144"/>
      <c r="KSG545" s="75"/>
      <c r="KSH545" s="66"/>
      <c r="KSI545" s="66"/>
      <c r="KSJ545" s="79"/>
      <c r="KSK545" s="109"/>
      <c r="KSL545" s="479"/>
      <c r="KSM545" s="78"/>
      <c r="KSN545" s="144"/>
      <c r="KSO545" s="75"/>
      <c r="KSP545" s="66"/>
      <c r="KSQ545" s="66"/>
      <c r="KSR545" s="79"/>
      <c r="KSS545" s="109"/>
      <c r="KST545" s="479"/>
      <c r="KSU545" s="78"/>
      <c r="KSV545" s="144"/>
      <c r="KSW545" s="75"/>
      <c r="KSX545" s="66"/>
      <c r="KSY545" s="66"/>
      <c r="KSZ545" s="79"/>
      <c r="KTA545" s="109"/>
      <c r="KTB545" s="479"/>
      <c r="KTC545" s="78"/>
      <c r="KTD545" s="144"/>
      <c r="KTE545" s="75"/>
      <c r="KTF545" s="66"/>
      <c r="KTG545" s="66"/>
      <c r="KTH545" s="79"/>
      <c r="KTI545" s="109"/>
      <c r="KTJ545" s="479"/>
      <c r="KTK545" s="78"/>
      <c r="KTL545" s="144"/>
      <c r="KTM545" s="75"/>
      <c r="KTN545" s="66"/>
      <c r="KTO545" s="66"/>
      <c r="KTP545" s="79"/>
      <c r="KTQ545" s="109"/>
      <c r="KTR545" s="479"/>
      <c r="KTS545" s="78"/>
      <c r="KTT545" s="144"/>
      <c r="KTU545" s="75"/>
      <c r="KTV545" s="66"/>
      <c r="KTW545" s="66"/>
      <c r="KTX545" s="79"/>
      <c r="KTY545" s="109"/>
      <c r="KTZ545" s="479"/>
      <c r="KUA545" s="78"/>
      <c r="KUB545" s="144"/>
      <c r="KUC545" s="75"/>
      <c r="KUD545" s="66"/>
      <c r="KUE545" s="66"/>
      <c r="KUF545" s="79"/>
      <c r="KUG545" s="109"/>
      <c r="KUH545" s="479"/>
      <c r="KUI545" s="78"/>
      <c r="KUJ545" s="144"/>
      <c r="KUK545" s="75"/>
      <c r="KUL545" s="66"/>
      <c r="KUM545" s="66"/>
      <c r="KUN545" s="79"/>
      <c r="KUO545" s="109"/>
      <c r="KUP545" s="479"/>
      <c r="KUQ545" s="78"/>
      <c r="KUR545" s="144"/>
      <c r="KUS545" s="75"/>
      <c r="KUT545" s="66"/>
      <c r="KUU545" s="66"/>
      <c r="KUV545" s="79"/>
      <c r="KUW545" s="109"/>
      <c r="KUX545" s="479"/>
      <c r="KUY545" s="78"/>
      <c r="KUZ545" s="144"/>
      <c r="KVA545" s="75"/>
      <c r="KVB545" s="66"/>
      <c r="KVC545" s="66"/>
      <c r="KVD545" s="79"/>
      <c r="KVE545" s="109"/>
      <c r="KVF545" s="479"/>
      <c r="KVG545" s="78"/>
      <c r="KVH545" s="144"/>
      <c r="KVI545" s="75"/>
      <c r="KVJ545" s="66"/>
      <c r="KVK545" s="66"/>
      <c r="KVL545" s="79"/>
      <c r="KVM545" s="109"/>
      <c r="KVN545" s="479"/>
      <c r="KVO545" s="78"/>
      <c r="KVP545" s="144"/>
      <c r="KVQ545" s="75"/>
      <c r="KVR545" s="66"/>
      <c r="KVS545" s="66"/>
      <c r="KVT545" s="79"/>
      <c r="KVU545" s="109"/>
      <c r="KVV545" s="479"/>
      <c r="KVW545" s="78"/>
      <c r="KVX545" s="144"/>
      <c r="KVY545" s="75"/>
      <c r="KVZ545" s="66"/>
      <c r="KWA545" s="66"/>
      <c r="KWB545" s="79"/>
      <c r="KWC545" s="109"/>
      <c r="KWD545" s="479"/>
      <c r="KWE545" s="78"/>
      <c r="KWF545" s="144"/>
      <c r="KWG545" s="75"/>
      <c r="KWH545" s="66"/>
      <c r="KWI545" s="66"/>
      <c r="KWJ545" s="79"/>
      <c r="KWK545" s="109"/>
      <c r="KWL545" s="479"/>
      <c r="KWM545" s="78"/>
      <c r="KWN545" s="144"/>
      <c r="KWO545" s="75"/>
      <c r="KWP545" s="66"/>
      <c r="KWQ545" s="66"/>
      <c r="KWR545" s="79"/>
      <c r="KWS545" s="109"/>
      <c r="KWT545" s="479"/>
      <c r="KWU545" s="78"/>
      <c r="KWV545" s="144"/>
      <c r="KWW545" s="75"/>
      <c r="KWX545" s="66"/>
      <c r="KWY545" s="66"/>
      <c r="KWZ545" s="79"/>
      <c r="KXA545" s="109"/>
      <c r="KXB545" s="479"/>
      <c r="KXC545" s="78"/>
      <c r="KXD545" s="144"/>
      <c r="KXE545" s="75"/>
      <c r="KXF545" s="66"/>
      <c r="KXG545" s="66"/>
      <c r="KXH545" s="79"/>
      <c r="KXI545" s="109"/>
      <c r="KXJ545" s="479"/>
      <c r="KXK545" s="78"/>
      <c r="KXL545" s="144"/>
      <c r="KXM545" s="75"/>
      <c r="KXN545" s="66"/>
      <c r="KXO545" s="66"/>
      <c r="KXP545" s="79"/>
      <c r="KXQ545" s="109"/>
      <c r="KXR545" s="479"/>
      <c r="KXS545" s="78"/>
      <c r="KXT545" s="144"/>
      <c r="KXU545" s="75"/>
      <c r="KXV545" s="66"/>
      <c r="KXW545" s="66"/>
      <c r="KXX545" s="79"/>
      <c r="KXY545" s="109"/>
      <c r="KXZ545" s="479"/>
      <c r="KYA545" s="78"/>
      <c r="KYB545" s="144"/>
      <c r="KYC545" s="75"/>
      <c r="KYD545" s="66"/>
      <c r="KYE545" s="66"/>
      <c r="KYF545" s="79"/>
      <c r="KYG545" s="109"/>
      <c r="KYH545" s="479"/>
      <c r="KYI545" s="78"/>
      <c r="KYJ545" s="144"/>
      <c r="KYK545" s="75"/>
      <c r="KYL545" s="66"/>
      <c r="KYM545" s="66"/>
      <c r="KYN545" s="79"/>
      <c r="KYO545" s="109"/>
      <c r="KYP545" s="479"/>
      <c r="KYQ545" s="78"/>
      <c r="KYR545" s="144"/>
      <c r="KYS545" s="75"/>
      <c r="KYT545" s="66"/>
      <c r="KYU545" s="66"/>
      <c r="KYV545" s="79"/>
      <c r="KYW545" s="109"/>
      <c r="KYX545" s="479"/>
      <c r="KYY545" s="78"/>
      <c r="KYZ545" s="144"/>
      <c r="KZA545" s="75"/>
      <c r="KZB545" s="66"/>
      <c r="KZC545" s="66"/>
      <c r="KZD545" s="79"/>
      <c r="KZE545" s="109"/>
      <c r="KZF545" s="479"/>
      <c r="KZG545" s="78"/>
      <c r="KZH545" s="144"/>
      <c r="KZI545" s="75"/>
      <c r="KZJ545" s="66"/>
      <c r="KZK545" s="66"/>
      <c r="KZL545" s="79"/>
      <c r="KZM545" s="109"/>
      <c r="KZN545" s="479"/>
      <c r="KZO545" s="78"/>
      <c r="KZP545" s="144"/>
      <c r="KZQ545" s="75"/>
      <c r="KZR545" s="66"/>
      <c r="KZS545" s="66"/>
      <c r="KZT545" s="79"/>
      <c r="KZU545" s="109"/>
      <c r="KZV545" s="479"/>
      <c r="KZW545" s="78"/>
      <c r="KZX545" s="144"/>
      <c r="KZY545" s="75"/>
      <c r="KZZ545" s="66"/>
      <c r="LAA545" s="66"/>
      <c r="LAB545" s="79"/>
      <c r="LAC545" s="109"/>
      <c r="LAD545" s="479"/>
      <c r="LAE545" s="78"/>
      <c r="LAF545" s="144"/>
      <c r="LAG545" s="75"/>
      <c r="LAH545" s="66"/>
      <c r="LAI545" s="66"/>
      <c r="LAJ545" s="79"/>
      <c r="LAK545" s="109"/>
      <c r="LAL545" s="479"/>
      <c r="LAM545" s="78"/>
      <c r="LAN545" s="144"/>
      <c r="LAO545" s="75"/>
      <c r="LAP545" s="66"/>
      <c r="LAQ545" s="66"/>
      <c r="LAR545" s="79"/>
      <c r="LAS545" s="109"/>
      <c r="LAT545" s="479"/>
      <c r="LAU545" s="78"/>
      <c r="LAV545" s="144"/>
      <c r="LAW545" s="75"/>
      <c r="LAX545" s="66"/>
      <c r="LAY545" s="66"/>
      <c r="LAZ545" s="79"/>
      <c r="LBA545" s="109"/>
      <c r="LBB545" s="479"/>
      <c r="LBC545" s="78"/>
      <c r="LBD545" s="144"/>
      <c r="LBE545" s="75"/>
      <c r="LBF545" s="66"/>
      <c r="LBG545" s="66"/>
      <c r="LBH545" s="79"/>
      <c r="LBI545" s="109"/>
      <c r="LBJ545" s="479"/>
      <c r="LBK545" s="78"/>
      <c r="LBL545" s="144"/>
      <c r="LBM545" s="75"/>
      <c r="LBN545" s="66"/>
      <c r="LBO545" s="66"/>
      <c r="LBP545" s="79"/>
      <c r="LBQ545" s="109"/>
      <c r="LBR545" s="479"/>
      <c r="LBS545" s="78"/>
      <c r="LBT545" s="144"/>
      <c r="LBU545" s="75"/>
      <c r="LBV545" s="66"/>
      <c r="LBW545" s="66"/>
      <c r="LBX545" s="79"/>
      <c r="LBY545" s="109"/>
      <c r="LBZ545" s="479"/>
      <c r="LCA545" s="78"/>
      <c r="LCB545" s="144"/>
      <c r="LCC545" s="75"/>
      <c r="LCD545" s="66"/>
      <c r="LCE545" s="66"/>
      <c r="LCF545" s="79"/>
      <c r="LCG545" s="109"/>
      <c r="LCH545" s="479"/>
      <c r="LCI545" s="78"/>
      <c r="LCJ545" s="144"/>
      <c r="LCK545" s="75"/>
      <c r="LCL545" s="66"/>
      <c r="LCM545" s="66"/>
      <c r="LCN545" s="79"/>
      <c r="LCO545" s="109"/>
      <c r="LCP545" s="479"/>
      <c r="LCQ545" s="78"/>
      <c r="LCR545" s="144"/>
      <c r="LCS545" s="75"/>
      <c r="LCT545" s="66"/>
      <c r="LCU545" s="66"/>
      <c r="LCV545" s="79"/>
      <c r="LCW545" s="109"/>
      <c r="LCX545" s="479"/>
      <c r="LCY545" s="78"/>
      <c r="LCZ545" s="144"/>
      <c r="LDA545" s="75"/>
      <c r="LDB545" s="66"/>
      <c r="LDC545" s="66"/>
      <c r="LDD545" s="79"/>
      <c r="LDE545" s="109"/>
      <c r="LDF545" s="479"/>
      <c r="LDG545" s="78"/>
      <c r="LDH545" s="144"/>
      <c r="LDI545" s="75"/>
      <c r="LDJ545" s="66"/>
      <c r="LDK545" s="66"/>
      <c r="LDL545" s="79"/>
      <c r="LDM545" s="109"/>
      <c r="LDN545" s="479"/>
      <c r="LDO545" s="78"/>
      <c r="LDP545" s="144"/>
      <c r="LDQ545" s="75"/>
      <c r="LDR545" s="66"/>
      <c r="LDS545" s="66"/>
      <c r="LDT545" s="79"/>
      <c r="LDU545" s="109"/>
      <c r="LDV545" s="479"/>
      <c r="LDW545" s="78"/>
      <c r="LDX545" s="144"/>
      <c r="LDY545" s="75"/>
      <c r="LDZ545" s="66"/>
      <c r="LEA545" s="66"/>
      <c r="LEB545" s="79"/>
      <c r="LEC545" s="109"/>
      <c r="LED545" s="479"/>
      <c r="LEE545" s="78"/>
      <c r="LEF545" s="144"/>
      <c r="LEG545" s="75"/>
      <c r="LEH545" s="66"/>
      <c r="LEI545" s="66"/>
      <c r="LEJ545" s="79"/>
      <c r="LEK545" s="109"/>
      <c r="LEL545" s="479"/>
      <c r="LEM545" s="78"/>
      <c r="LEN545" s="144"/>
      <c r="LEO545" s="75"/>
      <c r="LEP545" s="66"/>
      <c r="LEQ545" s="66"/>
      <c r="LER545" s="79"/>
      <c r="LES545" s="109"/>
      <c r="LET545" s="479"/>
      <c r="LEU545" s="78"/>
      <c r="LEV545" s="144"/>
      <c r="LEW545" s="75"/>
      <c r="LEX545" s="66"/>
      <c r="LEY545" s="66"/>
      <c r="LEZ545" s="79"/>
      <c r="LFA545" s="109"/>
      <c r="LFB545" s="479"/>
      <c r="LFC545" s="78"/>
      <c r="LFD545" s="144"/>
      <c r="LFE545" s="75"/>
      <c r="LFF545" s="66"/>
      <c r="LFG545" s="66"/>
      <c r="LFH545" s="79"/>
      <c r="LFI545" s="109"/>
      <c r="LFJ545" s="479"/>
      <c r="LFK545" s="78"/>
      <c r="LFL545" s="144"/>
      <c r="LFM545" s="75"/>
      <c r="LFN545" s="66"/>
      <c r="LFO545" s="66"/>
      <c r="LFP545" s="79"/>
      <c r="LFQ545" s="109"/>
      <c r="LFR545" s="479"/>
      <c r="LFS545" s="78"/>
      <c r="LFT545" s="144"/>
      <c r="LFU545" s="75"/>
      <c r="LFV545" s="66"/>
      <c r="LFW545" s="66"/>
      <c r="LFX545" s="79"/>
      <c r="LFY545" s="109"/>
      <c r="LFZ545" s="479"/>
      <c r="LGA545" s="78"/>
      <c r="LGB545" s="144"/>
      <c r="LGC545" s="75"/>
      <c r="LGD545" s="66"/>
      <c r="LGE545" s="66"/>
      <c r="LGF545" s="79"/>
      <c r="LGG545" s="109"/>
      <c r="LGH545" s="479"/>
      <c r="LGI545" s="78"/>
      <c r="LGJ545" s="144"/>
      <c r="LGK545" s="75"/>
      <c r="LGL545" s="66"/>
      <c r="LGM545" s="66"/>
      <c r="LGN545" s="79"/>
      <c r="LGO545" s="109"/>
      <c r="LGP545" s="479"/>
      <c r="LGQ545" s="78"/>
      <c r="LGR545" s="144"/>
      <c r="LGS545" s="75"/>
      <c r="LGT545" s="66"/>
      <c r="LGU545" s="66"/>
      <c r="LGV545" s="79"/>
      <c r="LGW545" s="109"/>
      <c r="LGX545" s="479"/>
      <c r="LGY545" s="78"/>
      <c r="LGZ545" s="144"/>
      <c r="LHA545" s="75"/>
      <c r="LHB545" s="66"/>
      <c r="LHC545" s="66"/>
      <c r="LHD545" s="79"/>
      <c r="LHE545" s="109"/>
      <c r="LHF545" s="479"/>
      <c r="LHG545" s="78"/>
      <c r="LHH545" s="144"/>
      <c r="LHI545" s="75"/>
      <c r="LHJ545" s="66"/>
      <c r="LHK545" s="66"/>
      <c r="LHL545" s="79"/>
      <c r="LHM545" s="109"/>
      <c r="LHN545" s="479"/>
      <c r="LHO545" s="78"/>
      <c r="LHP545" s="144"/>
      <c r="LHQ545" s="75"/>
      <c r="LHR545" s="66"/>
      <c r="LHS545" s="66"/>
      <c r="LHT545" s="79"/>
      <c r="LHU545" s="109"/>
      <c r="LHV545" s="479"/>
      <c r="LHW545" s="78"/>
      <c r="LHX545" s="144"/>
      <c r="LHY545" s="75"/>
      <c r="LHZ545" s="66"/>
      <c r="LIA545" s="66"/>
      <c r="LIB545" s="79"/>
      <c r="LIC545" s="109"/>
      <c r="LID545" s="479"/>
      <c r="LIE545" s="78"/>
      <c r="LIF545" s="144"/>
      <c r="LIG545" s="75"/>
      <c r="LIH545" s="66"/>
      <c r="LII545" s="66"/>
      <c r="LIJ545" s="79"/>
      <c r="LIK545" s="109"/>
      <c r="LIL545" s="479"/>
      <c r="LIM545" s="78"/>
      <c r="LIN545" s="144"/>
      <c r="LIO545" s="75"/>
      <c r="LIP545" s="66"/>
      <c r="LIQ545" s="66"/>
      <c r="LIR545" s="79"/>
      <c r="LIS545" s="109"/>
      <c r="LIT545" s="479"/>
      <c r="LIU545" s="78"/>
      <c r="LIV545" s="144"/>
      <c r="LIW545" s="75"/>
      <c r="LIX545" s="66"/>
      <c r="LIY545" s="66"/>
      <c r="LIZ545" s="79"/>
      <c r="LJA545" s="109"/>
      <c r="LJB545" s="479"/>
      <c r="LJC545" s="78"/>
      <c r="LJD545" s="144"/>
      <c r="LJE545" s="75"/>
      <c r="LJF545" s="66"/>
      <c r="LJG545" s="66"/>
      <c r="LJH545" s="79"/>
      <c r="LJI545" s="109"/>
      <c r="LJJ545" s="479"/>
      <c r="LJK545" s="78"/>
      <c r="LJL545" s="144"/>
      <c r="LJM545" s="75"/>
      <c r="LJN545" s="66"/>
      <c r="LJO545" s="66"/>
      <c r="LJP545" s="79"/>
      <c r="LJQ545" s="109"/>
      <c r="LJR545" s="479"/>
      <c r="LJS545" s="78"/>
      <c r="LJT545" s="144"/>
      <c r="LJU545" s="75"/>
      <c r="LJV545" s="66"/>
      <c r="LJW545" s="66"/>
      <c r="LJX545" s="79"/>
      <c r="LJY545" s="109"/>
      <c r="LJZ545" s="479"/>
      <c r="LKA545" s="78"/>
      <c r="LKB545" s="144"/>
      <c r="LKC545" s="75"/>
      <c r="LKD545" s="66"/>
      <c r="LKE545" s="66"/>
      <c r="LKF545" s="79"/>
      <c r="LKG545" s="109"/>
      <c r="LKH545" s="479"/>
      <c r="LKI545" s="78"/>
      <c r="LKJ545" s="144"/>
      <c r="LKK545" s="75"/>
      <c r="LKL545" s="66"/>
      <c r="LKM545" s="66"/>
      <c r="LKN545" s="79"/>
      <c r="LKO545" s="109"/>
      <c r="LKP545" s="479"/>
      <c r="LKQ545" s="78"/>
      <c r="LKR545" s="144"/>
      <c r="LKS545" s="75"/>
      <c r="LKT545" s="66"/>
      <c r="LKU545" s="66"/>
      <c r="LKV545" s="79"/>
      <c r="LKW545" s="109"/>
      <c r="LKX545" s="479"/>
      <c r="LKY545" s="78"/>
      <c r="LKZ545" s="144"/>
      <c r="LLA545" s="75"/>
      <c r="LLB545" s="66"/>
      <c r="LLC545" s="66"/>
      <c r="LLD545" s="79"/>
      <c r="LLE545" s="109"/>
      <c r="LLF545" s="479"/>
      <c r="LLG545" s="78"/>
      <c r="LLH545" s="144"/>
      <c r="LLI545" s="75"/>
      <c r="LLJ545" s="66"/>
      <c r="LLK545" s="66"/>
      <c r="LLL545" s="79"/>
      <c r="LLM545" s="109"/>
      <c r="LLN545" s="479"/>
      <c r="LLO545" s="78"/>
      <c r="LLP545" s="144"/>
      <c r="LLQ545" s="75"/>
      <c r="LLR545" s="66"/>
      <c r="LLS545" s="66"/>
      <c r="LLT545" s="79"/>
      <c r="LLU545" s="109"/>
      <c r="LLV545" s="479"/>
      <c r="LLW545" s="78"/>
      <c r="LLX545" s="144"/>
      <c r="LLY545" s="75"/>
      <c r="LLZ545" s="66"/>
      <c r="LMA545" s="66"/>
      <c r="LMB545" s="79"/>
      <c r="LMC545" s="109"/>
      <c r="LMD545" s="479"/>
      <c r="LME545" s="78"/>
      <c r="LMF545" s="144"/>
      <c r="LMG545" s="75"/>
      <c r="LMH545" s="66"/>
      <c r="LMI545" s="66"/>
      <c r="LMJ545" s="79"/>
      <c r="LMK545" s="109"/>
      <c r="LML545" s="479"/>
      <c r="LMM545" s="78"/>
      <c r="LMN545" s="144"/>
      <c r="LMO545" s="75"/>
      <c r="LMP545" s="66"/>
      <c r="LMQ545" s="66"/>
      <c r="LMR545" s="79"/>
      <c r="LMS545" s="109"/>
      <c r="LMT545" s="479"/>
      <c r="LMU545" s="78"/>
      <c r="LMV545" s="144"/>
      <c r="LMW545" s="75"/>
      <c r="LMX545" s="66"/>
      <c r="LMY545" s="66"/>
      <c r="LMZ545" s="79"/>
      <c r="LNA545" s="109"/>
      <c r="LNB545" s="479"/>
      <c r="LNC545" s="78"/>
      <c r="LND545" s="144"/>
      <c r="LNE545" s="75"/>
      <c r="LNF545" s="66"/>
      <c r="LNG545" s="66"/>
      <c r="LNH545" s="79"/>
      <c r="LNI545" s="109"/>
      <c r="LNJ545" s="479"/>
      <c r="LNK545" s="78"/>
      <c r="LNL545" s="144"/>
      <c r="LNM545" s="75"/>
      <c r="LNN545" s="66"/>
      <c r="LNO545" s="66"/>
      <c r="LNP545" s="79"/>
      <c r="LNQ545" s="109"/>
      <c r="LNR545" s="479"/>
      <c r="LNS545" s="78"/>
      <c r="LNT545" s="144"/>
      <c r="LNU545" s="75"/>
      <c r="LNV545" s="66"/>
      <c r="LNW545" s="66"/>
      <c r="LNX545" s="79"/>
      <c r="LNY545" s="109"/>
      <c r="LNZ545" s="479"/>
      <c r="LOA545" s="78"/>
      <c r="LOB545" s="144"/>
      <c r="LOC545" s="75"/>
      <c r="LOD545" s="66"/>
      <c r="LOE545" s="66"/>
      <c r="LOF545" s="79"/>
      <c r="LOG545" s="109"/>
      <c r="LOH545" s="479"/>
      <c r="LOI545" s="78"/>
      <c r="LOJ545" s="144"/>
      <c r="LOK545" s="75"/>
      <c r="LOL545" s="66"/>
      <c r="LOM545" s="66"/>
      <c r="LON545" s="79"/>
      <c r="LOO545" s="109"/>
      <c r="LOP545" s="479"/>
      <c r="LOQ545" s="78"/>
      <c r="LOR545" s="144"/>
      <c r="LOS545" s="75"/>
      <c r="LOT545" s="66"/>
      <c r="LOU545" s="66"/>
      <c r="LOV545" s="79"/>
      <c r="LOW545" s="109"/>
      <c r="LOX545" s="479"/>
      <c r="LOY545" s="78"/>
      <c r="LOZ545" s="144"/>
      <c r="LPA545" s="75"/>
      <c r="LPB545" s="66"/>
      <c r="LPC545" s="66"/>
      <c r="LPD545" s="79"/>
      <c r="LPE545" s="109"/>
      <c r="LPF545" s="479"/>
      <c r="LPG545" s="78"/>
      <c r="LPH545" s="144"/>
      <c r="LPI545" s="75"/>
      <c r="LPJ545" s="66"/>
      <c r="LPK545" s="66"/>
      <c r="LPL545" s="79"/>
      <c r="LPM545" s="109"/>
      <c r="LPN545" s="479"/>
      <c r="LPO545" s="78"/>
      <c r="LPP545" s="144"/>
      <c r="LPQ545" s="75"/>
      <c r="LPR545" s="66"/>
      <c r="LPS545" s="66"/>
      <c r="LPT545" s="79"/>
      <c r="LPU545" s="109"/>
      <c r="LPV545" s="479"/>
      <c r="LPW545" s="78"/>
      <c r="LPX545" s="144"/>
      <c r="LPY545" s="75"/>
      <c r="LPZ545" s="66"/>
      <c r="LQA545" s="66"/>
      <c r="LQB545" s="79"/>
      <c r="LQC545" s="109"/>
      <c r="LQD545" s="479"/>
      <c r="LQE545" s="78"/>
      <c r="LQF545" s="144"/>
      <c r="LQG545" s="75"/>
      <c r="LQH545" s="66"/>
      <c r="LQI545" s="66"/>
      <c r="LQJ545" s="79"/>
      <c r="LQK545" s="109"/>
      <c r="LQL545" s="479"/>
      <c r="LQM545" s="78"/>
      <c r="LQN545" s="144"/>
      <c r="LQO545" s="75"/>
      <c r="LQP545" s="66"/>
      <c r="LQQ545" s="66"/>
      <c r="LQR545" s="79"/>
      <c r="LQS545" s="109"/>
      <c r="LQT545" s="479"/>
      <c r="LQU545" s="78"/>
      <c r="LQV545" s="144"/>
      <c r="LQW545" s="75"/>
      <c r="LQX545" s="66"/>
      <c r="LQY545" s="66"/>
      <c r="LQZ545" s="79"/>
      <c r="LRA545" s="109"/>
      <c r="LRB545" s="479"/>
      <c r="LRC545" s="78"/>
      <c r="LRD545" s="144"/>
      <c r="LRE545" s="75"/>
      <c r="LRF545" s="66"/>
      <c r="LRG545" s="66"/>
      <c r="LRH545" s="79"/>
      <c r="LRI545" s="109"/>
      <c r="LRJ545" s="479"/>
      <c r="LRK545" s="78"/>
      <c r="LRL545" s="144"/>
      <c r="LRM545" s="75"/>
      <c r="LRN545" s="66"/>
      <c r="LRO545" s="66"/>
      <c r="LRP545" s="79"/>
      <c r="LRQ545" s="109"/>
      <c r="LRR545" s="479"/>
      <c r="LRS545" s="78"/>
      <c r="LRT545" s="144"/>
      <c r="LRU545" s="75"/>
      <c r="LRV545" s="66"/>
      <c r="LRW545" s="66"/>
      <c r="LRX545" s="79"/>
      <c r="LRY545" s="109"/>
      <c r="LRZ545" s="479"/>
      <c r="LSA545" s="78"/>
      <c r="LSB545" s="144"/>
      <c r="LSC545" s="75"/>
      <c r="LSD545" s="66"/>
      <c r="LSE545" s="66"/>
      <c r="LSF545" s="79"/>
      <c r="LSG545" s="109"/>
      <c r="LSH545" s="479"/>
      <c r="LSI545" s="78"/>
      <c r="LSJ545" s="144"/>
      <c r="LSK545" s="75"/>
      <c r="LSL545" s="66"/>
      <c r="LSM545" s="66"/>
      <c r="LSN545" s="79"/>
      <c r="LSO545" s="109"/>
      <c r="LSP545" s="479"/>
      <c r="LSQ545" s="78"/>
      <c r="LSR545" s="144"/>
      <c r="LSS545" s="75"/>
      <c r="LST545" s="66"/>
      <c r="LSU545" s="66"/>
      <c r="LSV545" s="79"/>
      <c r="LSW545" s="109"/>
      <c r="LSX545" s="479"/>
      <c r="LSY545" s="78"/>
      <c r="LSZ545" s="144"/>
      <c r="LTA545" s="75"/>
      <c r="LTB545" s="66"/>
      <c r="LTC545" s="66"/>
      <c r="LTD545" s="79"/>
      <c r="LTE545" s="109"/>
      <c r="LTF545" s="479"/>
      <c r="LTG545" s="78"/>
      <c r="LTH545" s="144"/>
      <c r="LTI545" s="75"/>
      <c r="LTJ545" s="66"/>
      <c r="LTK545" s="66"/>
      <c r="LTL545" s="79"/>
      <c r="LTM545" s="109"/>
      <c r="LTN545" s="479"/>
      <c r="LTO545" s="78"/>
      <c r="LTP545" s="144"/>
      <c r="LTQ545" s="75"/>
      <c r="LTR545" s="66"/>
      <c r="LTS545" s="66"/>
      <c r="LTT545" s="79"/>
      <c r="LTU545" s="109"/>
      <c r="LTV545" s="479"/>
      <c r="LTW545" s="78"/>
      <c r="LTX545" s="144"/>
      <c r="LTY545" s="75"/>
      <c r="LTZ545" s="66"/>
      <c r="LUA545" s="66"/>
      <c r="LUB545" s="79"/>
      <c r="LUC545" s="109"/>
      <c r="LUD545" s="479"/>
      <c r="LUE545" s="78"/>
      <c r="LUF545" s="144"/>
      <c r="LUG545" s="75"/>
      <c r="LUH545" s="66"/>
      <c r="LUI545" s="66"/>
      <c r="LUJ545" s="79"/>
      <c r="LUK545" s="109"/>
      <c r="LUL545" s="479"/>
      <c r="LUM545" s="78"/>
      <c r="LUN545" s="144"/>
      <c r="LUO545" s="75"/>
      <c r="LUP545" s="66"/>
      <c r="LUQ545" s="66"/>
      <c r="LUR545" s="79"/>
      <c r="LUS545" s="109"/>
      <c r="LUT545" s="479"/>
      <c r="LUU545" s="78"/>
      <c r="LUV545" s="144"/>
      <c r="LUW545" s="75"/>
      <c r="LUX545" s="66"/>
      <c r="LUY545" s="66"/>
      <c r="LUZ545" s="79"/>
      <c r="LVA545" s="109"/>
      <c r="LVB545" s="479"/>
      <c r="LVC545" s="78"/>
      <c r="LVD545" s="144"/>
      <c r="LVE545" s="75"/>
      <c r="LVF545" s="66"/>
      <c r="LVG545" s="66"/>
      <c r="LVH545" s="79"/>
      <c r="LVI545" s="109"/>
      <c r="LVJ545" s="479"/>
      <c r="LVK545" s="78"/>
      <c r="LVL545" s="144"/>
      <c r="LVM545" s="75"/>
      <c r="LVN545" s="66"/>
      <c r="LVO545" s="66"/>
      <c r="LVP545" s="79"/>
      <c r="LVQ545" s="109"/>
      <c r="LVR545" s="479"/>
      <c r="LVS545" s="78"/>
      <c r="LVT545" s="144"/>
      <c r="LVU545" s="75"/>
      <c r="LVV545" s="66"/>
      <c r="LVW545" s="66"/>
      <c r="LVX545" s="79"/>
      <c r="LVY545" s="109"/>
      <c r="LVZ545" s="479"/>
      <c r="LWA545" s="78"/>
      <c r="LWB545" s="144"/>
      <c r="LWC545" s="75"/>
      <c r="LWD545" s="66"/>
      <c r="LWE545" s="66"/>
      <c r="LWF545" s="79"/>
      <c r="LWG545" s="109"/>
      <c r="LWH545" s="479"/>
      <c r="LWI545" s="78"/>
      <c r="LWJ545" s="144"/>
      <c r="LWK545" s="75"/>
      <c r="LWL545" s="66"/>
      <c r="LWM545" s="66"/>
      <c r="LWN545" s="79"/>
      <c r="LWO545" s="109"/>
      <c r="LWP545" s="479"/>
      <c r="LWQ545" s="78"/>
      <c r="LWR545" s="144"/>
      <c r="LWS545" s="75"/>
      <c r="LWT545" s="66"/>
      <c r="LWU545" s="66"/>
      <c r="LWV545" s="79"/>
      <c r="LWW545" s="109"/>
      <c r="LWX545" s="479"/>
      <c r="LWY545" s="78"/>
      <c r="LWZ545" s="144"/>
      <c r="LXA545" s="75"/>
      <c r="LXB545" s="66"/>
      <c r="LXC545" s="66"/>
      <c r="LXD545" s="79"/>
      <c r="LXE545" s="109"/>
      <c r="LXF545" s="479"/>
      <c r="LXG545" s="78"/>
      <c r="LXH545" s="144"/>
      <c r="LXI545" s="75"/>
      <c r="LXJ545" s="66"/>
      <c r="LXK545" s="66"/>
      <c r="LXL545" s="79"/>
      <c r="LXM545" s="109"/>
      <c r="LXN545" s="479"/>
      <c r="LXO545" s="78"/>
      <c r="LXP545" s="144"/>
      <c r="LXQ545" s="75"/>
      <c r="LXR545" s="66"/>
      <c r="LXS545" s="66"/>
      <c r="LXT545" s="79"/>
      <c r="LXU545" s="109"/>
      <c r="LXV545" s="479"/>
      <c r="LXW545" s="78"/>
      <c r="LXX545" s="144"/>
      <c r="LXY545" s="75"/>
      <c r="LXZ545" s="66"/>
      <c r="LYA545" s="66"/>
      <c r="LYB545" s="79"/>
      <c r="LYC545" s="109"/>
      <c r="LYD545" s="479"/>
      <c r="LYE545" s="78"/>
      <c r="LYF545" s="144"/>
      <c r="LYG545" s="75"/>
      <c r="LYH545" s="66"/>
      <c r="LYI545" s="66"/>
      <c r="LYJ545" s="79"/>
      <c r="LYK545" s="109"/>
      <c r="LYL545" s="479"/>
      <c r="LYM545" s="78"/>
      <c r="LYN545" s="144"/>
      <c r="LYO545" s="75"/>
      <c r="LYP545" s="66"/>
      <c r="LYQ545" s="66"/>
      <c r="LYR545" s="79"/>
      <c r="LYS545" s="109"/>
      <c r="LYT545" s="479"/>
      <c r="LYU545" s="78"/>
      <c r="LYV545" s="144"/>
      <c r="LYW545" s="75"/>
      <c r="LYX545" s="66"/>
      <c r="LYY545" s="66"/>
      <c r="LYZ545" s="79"/>
      <c r="LZA545" s="109"/>
      <c r="LZB545" s="479"/>
      <c r="LZC545" s="78"/>
      <c r="LZD545" s="144"/>
      <c r="LZE545" s="75"/>
      <c r="LZF545" s="66"/>
      <c r="LZG545" s="66"/>
      <c r="LZH545" s="79"/>
      <c r="LZI545" s="109"/>
      <c r="LZJ545" s="479"/>
      <c r="LZK545" s="78"/>
      <c r="LZL545" s="144"/>
      <c r="LZM545" s="75"/>
      <c r="LZN545" s="66"/>
      <c r="LZO545" s="66"/>
      <c r="LZP545" s="79"/>
      <c r="LZQ545" s="109"/>
      <c r="LZR545" s="479"/>
      <c r="LZS545" s="78"/>
      <c r="LZT545" s="144"/>
      <c r="LZU545" s="75"/>
      <c r="LZV545" s="66"/>
      <c r="LZW545" s="66"/>
      <c r="LZX545" s="79"/>
      <c r="LZY545" s="109"/>
      <c r="LZZ545" s="479"/>
      <c r="MAA545" s="78"/>
      <c r="MAB545" s="144"/>
      <c r="MAC545" s="75"/>
      <c r="MAD545" s="66"/>
      <c r="MAE545" s="66"/>
      <c r="MAF545" s="79"/>
      <c r="MAG545" s="109"/>
      <c r="MAH545" s="479"/>
      <c r="MAI545" s="78"/>
      <c r="MAJ545" s="144"/>
      <c r="MAK545" s="75"/>
      <c r="MAL545" s="66"/>
      <c r="MAM545" s="66"/>
      <c r="MAN545" s="79"/>
      <c r="MAO545" s="109"/>
      <c r="MAP545" s="479"/>
      <c r="MAQ545" s="78"/>
      <c r="MAR545" s="144"/>
      <c r="MAS545" s="75"/>
      <c r="MAT545" s="66"/>
      <c r="MAU545" s="66"/>
      <c r="MAV545" s="79"/>
      <c r="MAW545" s="109"/>
      <c r="MAX545" s="479"/>
      <c r="MAY545" s="78"/>
      <c r="MAZ545" s="144"/>
      <c r="MBA545" s="75"/>
      <c r="MBB545" s="66"/>
      <c r="MBC545" s="66"/>
      <c r="MBD545" s="79"/>
      <c r="MBE545" s="109"/>
      <c r="MBF545" s="479"/>
      <c r="MBG545" s="78"/>
      <c r="MBH545" s="144"/>
      <c r="MBI545" s="75"/>
      <c r="MBJ545" s="66"/>
      <c r="MBK545" s="66"/>
      <c r="MBL545" s="79"/>
      <c r="MBM545" s="109"/>
      <c r="MBN545" s="479"/>
      <c r="MBO545" s="78"/>
      <c r="MBP545" s="144"/>
      <c r="MBQ545" s="75"/>
      <c r="MBR545" s="66"/>
      <c r="MBS545" s="66"/>
      <c r="MBT545" s="79"/>
      <c r="MBU545" s="109"/>
      <c r="MBV545" s="479"/>
      <c r="MBW545" s="78"/>
      <c r="MBX545" s="144"/>
      <c r="MBY545" s="75"/>
      <c r="MBZ545" s="66"/>
      <c r="MCA545" s="66"/>
      <c r="MCB545" s="79"/>
      <c r="MCC545" s="109"/>
      <c r="MCD545" s="479"/>
      <c r="MCE545" s="78"/>
      <c r="MCF545" s="144"/>
      <c r="MCG545" s="75"/>
      <c r="MCH545" s="66"/>
      <c r="MCI545" s="66"/>
      <c r="MCJ545" s="79"/>
      <c r="MCK545" s="109"/>
      <c r="MCL545" s="479"/>
      <c r="MCM545" s="78"/>
      <c r="MCN545" s="144"/>
      <c r="MCO545" s="75"/>
      <c r="MCP545" s="66"/>
      <c r="MCQ545" s="66"/>
      <c r="MCR545" s="79"/>
      <c r="MCS545" s="109"/>
      <c r="MCT545" s="479"/>
      <c r="MCU545" s="78"/>
      <c r="MCV545" s="144"/>
      <c r="MCW545" s="75"/>
      <c r="MCX545" s="66"/>
      <c r="MCY545" s="66"/>
      <c r="MCZ545" s="79"/>
      <c r="MDA545" s="109"/>
      <c r="MDB545" s="479"/>
      <c r="MDC545" s="78"/>
      <c r="MDD545" s="144"/>
      <c r="MDE545" s="75"/>
      <c r="MDF545" s="66"/>
      <c r="MDG545" s="66"/>
      <c r="MDH545" s="79"/>
      <c r="MDI545" s="109"/>
      <c r="MDJ545" s="479"/>
      <c r="MDK545" s="78"/>
      <c r="MDL545" s="144"/>
      <c r="MDM545" s="75"/>
      <c r="MDN545" s="66"/>
      <c r="MDO545" s="66"/>
      <c r="MDP545" s="79"/>
      <c r="MDQ545" s="109"/>
      <c r="MDR545" s="479"/>
      <c r="MDS545" s="78"/>
      <c r="MDT545" s="144"/>
      <c r="MDU545" s="75"/>
      <c r="MDV545" s="66"/>
      <c r="MDW545" s="66"/>
      <c r="MDX545" s="79"/>
      <c r="MDY545" s="109"/>
      <c r="MDZ545" s="479"/>
      <c r="MEA545" s="78"/>
      <c r="MEB545" s="144"/>
      <c r="MEC545" s="75"/>
      <c r="MED545" s="66"/>
      <c r="MEE545" s="66"/>
      <c r="MEF545" s="79"/>
      <c r="MEG545" s="109"/>
      <c r="MEH545" s="479"/>
      <c r="MEI545" s="78"/>
      <c r="MEJ545" s="144"/>
      <c r="MEK545" s="75"/>
      <c r="MEL545" s="66"/>
      <c r="MEM545" s="66"/>
      <c r="MEN545" s="79"/>
      <c r="MEO545" s="109"/>
      <c r="MEP545" s="479"/>
      <c r="MEQ545" s="78"/>
      <c r="MER545" s="144"/>
      <c r="MES545" s="75"/>
      <c r="MET545" s="66"/>
      <c r="MEU545" s="66"/>
      <c r="MEV545" s="79"/>
      <c r="MEW545" s="109"/>
      <c r="MEX545" s="479"/>
      <c r="MEY545" s="78"/>
      <c r="MEZ545" s="144"/>
      <c r="MFA545" s="75"/>
      <c r="MFB545" s="66"/>
      <c r="MFC545" s="66"/>
      <c r="MFD545" s="79"/>
      <c r="MFE545" s="109"/>
      <c r="MFF545" s="479"/>
      <c r="MFG545" s="78"/>
      <c r="MFH545" s="144"/>
      <c r="MFI545" s="75"/>
      <c r="MFJ545" s="66"/>
      <c r="MFK545" s="66"/>
      <c r="MFL545" s="79"/>
      <c r="MFM545" s="109"/>
      <c r="MFN545" s="479"/>
      <c r="MFO545" s="78"/>
      <c r="MFP545" s="144"/>
      <c r="MFQ545" s="75"/>
      <c r="MFR545" s="66"/>
      <c r="MFS545" s="66"/>
      <c r="MFT545" s="79"/>
      <c r="MFU545" s="109"/>
      <c r="MFV545" s="479"/>
      <c r="MFW545" s="78"/>
      <c r="MFX545" s="144"/>
      <c r="MFY545" s="75"/>
      <c r="MFZ545" s="66"/>
      <c r="MGA545" s="66"/>
      <c r="MGB545" s="79"/>
      <c r="MGC545" s="109"/>
      <c r="MGD545" s="479"/>
      <c r="MGE545" s="78"/>
      <c r="MGF545" s="144"/>
      <c r="MGG545" s="75"/>
      <c r="MGH545" s="66"/>
      <c r="MGI545" s="66"/>
      <c r="MGJ545" s="79"/>
      <c r="MGK545" s="109"/>
      <c r="MGL545" s="479"/>
      <c r="MGM545" s="78"/>
      <c r="MGN545" s="144"/>
      <c r="MGO545" s="75"/>
      <c r="MGP545" s="66"/>
      <c r="MGQ545" s="66"/>
      <c r="MGR545" s="79"/>
      <c r="MGS545" s="109"/>
      <c r="MGT545" s="479"/>
      <c r="MGU545" s="78"/>
      <c r="MGV545" s="144"/>
      <c r="MGW545" s="75"/>
      <c r="MGX545" s="66"/>
      <c r="MGY545" s="66"/>
      <c r="MGZ545" s="79"/>
      <c r="MHA545" s="109"/>
      <c r="MHB545" s="479"/>
      <c r="MHC545" s="78"/>
      <c r="MHD545" s="144"/>
      <c r="MHE545" s="75"/>
      <c r="MHF545" s="66"/>
      <c r="MHG545" s="66"/>
      <c r="MHH545" s="79"/>
      <c r="MHI545" s="109"/>
      <c r="MHJ545" s="479"/>
      <c r="MHK545" s="78"/>
      <c r="MHL545" s="144"/>
      <c r="MHM545" s="75"/>
      <c r="MHN545" s="66"/>
      <c r="MHO545" s="66"/>
      <c r="MHP545" s="79"/>
      <c r="MHQ545" s="109"/>
      <c r="MHR545" s="479"/>
      <c r="MHS545" s="78"/>
      <c r="MHT545" s="144"/>
      <c r="MHU545" s="75"/>
      <c r="MHV545" s="66"/>
      <c r="MHW545" s="66"/>
      <c r="MHX545" s="79"/>
      <c r="MHY545" s="109"/>
      <c r="MHZ545" s="479"/>
      <c r="MIA545" s="78"/>
      <c r="MIB545" s="144"/>
      <c r="MIC545" s="75"/>
      <c r="MID545" s="66"/>
      <c r="MIE545" s="66"/>
      <c r="MIF545" s="79"/>
      <c r="MIG545" s="109"/>
      <c r="MIH545" s="479"/>
      <c r="MII545" s="78"/>
      <c r="MIJ545" s="144"/>
      <c r="MIK545" s="75"/>
      <c r="MIL545" s="66"/>
      <c r="MIM545" s="66"/>
      <c r="MIN545" s="79"/>
      <c r="MIO545" s="109"/>
      <c r="MIP545" s="479"/>
      <c r="MIQ545" s="78"/>
      <c r="MIR545" s="144"/>
      <c r="MIS545" s="75"/>
      <c r="MIT545" s="66"/>
      <c r="MIU545" s="66"/>
      <c r="MIV545" s="79"/>
      <c r="MIW545" s="109"/>
      <c r="MIX545" s="479"/>
      <c r="MIY545" s="78"/>
      <c r="MIZ545" s="144"/>
      <c r="MJA545" s="75"/>
      <c r="MJB545" s="66"/>
      <c r="MJC545" s="66"/>
      <c r="MJD545" s="79"/>
      <c r="MJE545" s="109"/>
      <c r="MJF545" s="479"/>
      <c r="MJG545" s="78"/>
      <c r="MJH545" s="144"/>
      <c r="MJI545" s="75"/>
      <c r="MJJ545" s="66"/>
      <c r="MJK545" s="66"/>
      <c r="MJL545" s="79"/>
      <c r="MJM545" s="109"/>
      <c r="MJN545" s="479"/>
      <c r="MJO545" s="78"/>
      <c r="MJP545" s="144"/>
      <c r="MJQ545" s="75"/>
      <c r="MJR545" s="66"/>
      <c r="MJS545" s="66"/>
      <c r="MJT545" s="79"/>
      <c r="MJU545" s="109"/>
      <c r="MJV545" s="479"/>
      <c r="MJW545" s="78"/>
      <c r="MJX545" s="144"/>
      <c r="MJY545" s="75"/>
      <c r="MJZ545" s="66"/>
      <c r="MKA545" s="66"/>
      <c r="MKB545" s="79"/>
      <c r="MKC545" s="109"/>
      <c r="MKD545" s="479"/>
      <c r="MKE545" s="78"/>
      <c r="MKF545" s="144"/>
      <c r="MKG545" s="75"/>
      <c r="MKH545" s="66"/>
      <c r="MKI545" s="66"/>
      <c r="MKJ545" s="79"/>
      <c r="MKK545" s="109"/>
      <c r="MKL545" s="479"/>
      <c r="MKM545" s="78"/>
      <c r="MKN545" s="144"/>
      <c r="MKO545" s="75"/>
      <c r="MKP545" s="66"/>
      <c r="MKQ545" s="66"/>
      <c r="MKR545" s="79"/>
      <c r="MKS545" s="109"/>
      <c r="MKT545" s="479"/>
      <c r="MKU545" s="78"/>
      <c r="MKV545" s="144"/>
      <c r="MKW545" s="75"/>
      <c r="MKX545" s="66"/>
      <c r="MKY545" s="66"/>
      <c r="MKZ545" s="79"/>
      <c r="MLA545" s="109"/>
      <c r="MLB545" s="479"/>
      <c r="MLC545" s="78"/>
      <c r="MLD545" s="144"/>
      <c r="MLE545" s="75"/>
      <c r="MLF545" s="66"/>
      <c r="MLG545" s="66"/>
      <c r="MLH545" s="79"/>
      <c r="MLI545" s="109"/>
      <c r="MLJ545" s="479"/>
      <c r="MLK545" s="78"/>
      <c r="MLL545" s="144"/>
      <c r="MLM545" s="75"/>
      <c r="MLN545" s="66"/>
      <c r="MLO545" s="66"/>
      <c r="MLP545" s="79"/>
      <c r="MLQ545" s="109"/>
      <c r="MLR545" s="479"/>
      <c r="MLS545" s="78"/>
      <c r="MLT545" s="144"/>
      <c r="MLU545" s="75"/>
      <c r="MLV545" s="66"/>
      <c r="MLW545" s="66"/>
      <c r="MLX545" s="79"/>
      <c r="MLY545" s="109"/>
      <c r="MLZ545" s="479"/>
      <c r="MMA545" s="78"/>
      <c r="MMB545" s="144"/>
      <c r="MMC545" s="75"/>
      <c r="MMD545" s="66"/>
      <c r="MME545" s="66"/>
      <c r="MMF545" s="79"/>
      <c r="MMG545" s="109"/>
      <c r="MMH545" s="479"/>
      <c r="MMI545" s="78"/>
      <c r="MMJ545" s="144"/>
      <c r="MMK545" s="75"/>
      <c r="MML545" s="66"/>
      <c r="MMM545" s="66"/>
      <c r="MMN545" s="79"/>
      <c r="MMO545" s="109"/>
      <c r="MMP545" s="479"/>
      <c r="MMQ545" s="78"/>
      <c r="MMR545" s="144"/>
      <c r="MMS545" s="75"/>
      <c r="MMT545" s="66"/>
      <c r="MMU545" s="66"/>
      <c r="MMV545" s="79"/>
      <c r="MMW545" s="109"/>
      <c r="MMX545" s="479"/>
      <c r="MMY545" s="78"/>
      <c r="MMZ545" s="144"/>
      <c r="MNA545" s="75"/>
      <c r="MNB545" s="66"/>
      <c r="MNC545" s="66"/>
      <c r="MND545" s="79"/>
      <c r="MNE545" s="109"/>
      <c r="MNF545" s="479"/>
      <c r="MNG545" s="78"/>
      <c r="MNH545" s="144"/>
      <c r="MNI545" s="75"/>
      <c r="MNJ545" s="66"/>
      <c r="MNK545" s="66"/>
      <c r="MNL545" s="79"/>
      <c r="MNM545" s="109"/>
      <c r="MNN545" s="479"/>
      <c r="MNO545" s="78"/>
      <c r="MNP545" s="144"/>
      <c r="MNQ545" s="75"/>
      <c r="MNR545" s="66"/>
      <c r="MNS545" s="66"/>
      <c r="MNT545" s="79"/>
      <c r="MNU545" s="109"/>
      <c r="MNV545" s="479"/>
      <c r="MNW545" s="78"/>
      <c r="MNX545" s="144"/>
      <c r="MNY545" s="75"/>
      <c r="MNZ545" s="66"/>
      <c r="MOA545" s="66"/>
      <c r="MOB545" s="79"/>
      <c r="MOC545" s="109"/>
      <c r="MOD545" s="479"/>
      <c r="MOE545" s="78"/>
      <c r="MOF545" s="144"/>
      <c r="MOG545" s="75"/>
      <c r="MOH545" s="66"/>
      <c r="MOI545" s="66"/>
      <c r="MOJ545" s="79"/>
      <c r="MOK545" s="109"/>
      <c r="MOL545" s="479"/>
      <c r="MOM545" s="78"/>
      <c r="MON545" s="144"/>
      <c r="MOO545" s="75"/>
      <c r="MOP545" s="66"/>
      <c r="MOQ545" s="66"/>
      <c r="MOR545" s="79"/>
      <c r="MOS545" s="109"/>
      <c r="MOT545" s="479"/>
      <c r="MOU545" s="78"/>
      <c r="MOV545" s="144"/>
      <c r="MOW545" s="75"/>
      <c r="MOX545" s="66"/>
      <c r="MOY545" s="66"/>
      <c r="MOZ545" s="79"/>
      <c r="MPA545" s="109"/>
      <c r="MPB545" s="479"/>
      <c r="MPC545" s="78"/>
      <c r="MPD545" s="144"/>
      <c r="MPE545" s="75"/>
      <c r="MPF545" s="66"/>
      <c r="MPG545" s="66"/>
      <c r="MPH545" s="79"/>
      <c r="MPI545" s="109"/>
      <c r="MPJ545" s="479"/>
      <c r="MPK545" s="78"/>
      <c r="MPL545" s="144"/>
      <c r="MPM545" s="75"/>
      <c r="MPN545" s="66"/>
      <c r="MPO545" s="66"/>
      <c r="MPP545" s="79"/>
      <c r="MPQ545" s="109"/>
      <c r="MPR545" s="479"/>
      <c r="MPS545" s="78"/>
      <c r="MPT545" s="144"/>
      <c r="MPU545" s="75"/>
      <c r="MPV545" s="66"/>
      <c r="MPW545" s="66"/>
      <c r="MPX545" s="79"/>
      <c r="MPY545" s="109"/>
      <c r="MPZ545" s="479"/>
      <c r="MQA545" s="78"/>
      <c r="MQB545" s="144"/>
      <c r="MQC545" s="75"/>
      <c r="MQD545" s="66"/>
      <c r="MQE545" s="66"/>
      <c r="MQF545" s="79"/>
      <c r="MQG545" s="109"/>
      <c r="MQH545" s="479"/>
      <c r="MQI545" s="78"/>
      <c r="MQJ545" s="144"/>
      <c r="MQK545" s="75"/>
      <c r="MQL545" s="66"/>
      <c r="MQM545" s="66"/>
      <c r="MQN545" s="79"/>
      <c r="MQO545" s="109"/>
      <c r="MQP545" s="479"/>
      <c r="MQQ545" s="78"/>
      <c r="MQR545" s="144"/>
      <c r="MQS545" s="75"/>
      <c r="MQT545" s="66"/>
      <c r="MQU545" s="66"/>
      <c r="MQV545" s="79"/>
      <c r="MQW545" s="109"/>
      <c r="MQX545" s="479"/>
      <c r="MQY545" s="78"/>
      <c r="MQZ545" s="144"/>
      <c r="MRA545" s="75"/>
      <c r="MRB545" s="66"/>
      <c r="MRC545" s="66"/>
      <c r="MRD545" s="79"/>
      <c r="MRE545" s="109"/>
      <c r="MRF545" s="479"/>
      <c r="MRG545" s="78"/>
      <c r="MRH545" s="144"/>
      <c r="MRI545" s="75"/>
      <c r="MRJ545" s="66"/>
      <c r="MRK545" s="66"/>
      <c r="MRL545" s="79"/>
      <c r="MRM545" s="109"/>
      <c r="MRN545" s="479"/>
      <c r="MRO545" s="78"/>
      <c r="MRP545" s="144"/>
      <c r="MRQ545" s="75"/>
      <c r="MRR545" s="66"/>
      <c r="MRS545" s="66"/>
      <c r="MRT545" s="79"/>
      <c r="MRU545" s="109"/>
      <c r="MRV545" s="479"/>
      <c r="MRW545" s="78"/>
      <c r="MRX545" s="144"/>
      <c r="MRY545" s="75"/>
      <c r="MRZ545" s="66"/>
      <c r="MSA545" s="66"/>
      <c r="MSB545" s="79"/>
      <c r="MSC545" s="109"/>
      <c r="MSD545" s="479"/>
      <c r="MSE545" s="78"/>
      <c r="MSF545" s="144"/>
      <c r="MSG545" s="75"/>
      <c r="MSH545" s="66"/>
      <c r="MSI545" s="66"/>
      <c r="MSJ545" s="79"/>
      <c r="MSK545" s="109"/>
      <c r="MSL545" s="479"/>
      <c r="MSM545" s="78"/>
      <c r="MSN545" s="144"/>
      <c r="MSO545" s="75"/>
      <c r="MSP545" s="66"/>
      <c r="MSQ545" s="66"/>
      <c r="MSR545" s="79"/>
      <c r="MSS545" s="109"/>
      <c r="MST545" s="479"/>
      <c r="MSU545" s="78"/>
      <c r="MSV545" s="144"/>
      <c r="MSW545" s="75"/>
      <c r="MSX545" s="66"/>
      <c r="MSY545" s="66"/>
      <c r="MSZ545" s="79"/>
      <c r="MTA545" s="109"/>
      <c r="MTB545" s="479"/>
      <c r="MTC545" s="78"/>
      <c r="MTD545" s="144"/>
      <c r="MTE545" s="75"/>
      <c r="MTF545" s="66"/>
      <c r="MTG545" s="66"/>
      <c r="MTH545" s="79"/>
      <c r="MTI545" s="109"/>
      <c r="MTJ545" s="479"/>
      <c r="MTK545" s="78"/>
      <c r="MTL545" s="144"/>
      <c r="MTM545" s="75"/>
      <c r="MTN545" s="66"/>
      <c r="MTO545" s="66"/>
      <c r="MTP545" s="79"/>
      <c r="MTQ545" s="109"/>
      <c r="MTR545" s="479"/>
      <c r="MTS545" s="78"/>
      <c r="MTT545" s="144"/>
      <c r="MTU545" s="75"/>
      <c r="MTV545" s="66"/>
      <c r="MTW545" s="66"/>
      <c r="MTX545" s="79"/>
      <c r="MTY545" s="109"/>
      <c r="MTZ545" s="479"/>
      <c r="MUA545" s="78"/>
      <c r="MUB545" s="144"/>
      <c r="MUC545" s="75"/>
      <c r="MUD545" s="66"/>
      <c r="MUE545" s="66"/>
      <c r="MUF545" s="79"/>
      <c r="MUG545" s="109"/>
      <c r="MUH545" s="479"/>
      <c r="MUI545" s="78"/>
      <c r="MUJ545" s="144"/>
      <c r="MUK545" s="75"/>
      <c r="MUL545" s="66"/>
      <c r="MUM545" s="66"/>
      <c r="MUN545" s="79"/>
      <c r="MUO545" s="109"/>
      <c r="MUP545" s="479"/>
      <c r="MUQ545" s="78"/>
      <c r="MUR545" s="144"/>
      <c r="MUS545" s="75"/>
      <c r="MUT545" s="66"/>
      <c r="MUU545" s="66"/>
      <c r="MUV545" s="79"/>
      <c r="MUW545" s="109"/>
      <c r="MUX545" s="479"/>
      <c r="MUY545" s="78"/>
      <c r="MUZ545" s="144"/>
      <c r="MVA545" s="75"/>
      <c r="MVB545" s="66"/>
      <c r="MVC545" s="66"/>
      <c r="MVD545" s="79"/>
      <c r="MVE545" s="109"/>
      <c r="MVF545" s="479"/>
      <c r="MVG545" s="78"/>
      <c r="MVH545" s="144"/>
      <c r="MVI545" s="75"/>
      <c r="MVJ545" s="66"/>
      <c r="MVK545" s="66"/>
      <c r="MVL545" s="79"/>
      <c r="MVM545" s="109"/>
      <c r="MVN545" s="479"/>
      <c r="MVO545" s="78"/>
      <c r="MVP545" s="144"/>
      <c r="MVQ545" s="75"/>
      <c r="MVR545" s="66"/>
      <c r="MVS545" s="66"/>
      <c r="MVT545" s="79"/>
      <c r="MVU545" s="109"/>
      <c r="MVV545" s="479"/>
      <c r="MVW545" s="78"/>
      <c r="MVX545" s="144"/>
      <c r="MVY545" s="75"/>
      <c r="MVZ545" s="66"/>
      <c r="MWA545" s="66"/>
      <c r="MWB545" s="79"/>
      <c r="MWC545" s="109"/>
      <c r="MWD545" s="479"/>
      <c r="MWE545" s="78"/>
      <c r="MWF545" s="144"/>
      <c r="MWG545" s="75"/>
      <c r="MWH545" s="66"/>
      <c r="MWI545" s="66"/>
      <c r="MWJ545" s="79"/>
      <c r="MWK545" s="109"/>
      <c r="MWL545" s="479"/>
      <c r="MWM545" s="78"/>
      <c r="MWN545" s="144"/>
      <c r="MWO545" s="75"/>
      <c r="MWP545" s="66"/>
      <c r="MWQ545" s="66"/>
      <c r="MWR545" s="79"/>
      <c r="MWS545" s="109"/>
      <c r="MWT545" s="479"/>
      <c r="MWU545" s="78"/>
      <c r="MWV545" s="144"/>
      <c r="MWW545" s="75"/>
      <c r="MWX545" s="66"/>
      <c r="MWY545" s="66"/>
      <c r="MWZ545" s="79"/>
      <c r="MXA545" s="109"/>
      <c r="MXB545" s="479"/>
      <c r="MXC545" s="78"/>
      <c r="MXD545" s="144"/>
      <c r="MXE545" s="75"/>
      <c r="MXF545" s="66"/>
      <c r="MXG545" s="66"/>
      <c r="MXH545" s="79"/>
      <c r="MXI545" s="109"/>
      <c r="MXJ545" s="479"/>
      <c r="MXK545" s="78"/>
      <c r="MXL545" s="144"/>
      <c r="MXM545" s="75"/>
      <c r="MXN545" s="66"/>
      <c r="MXO545" s="66"/>
      <c r="MXP545" s="79"/>
      <c r="MXQ545" s="109"/>
      <c r="MXR545" s="479"/>
      <c r="MXS545" s="78"/>
      <c r="MXT545" s="144"/>
      <c r="MXU545" s="75"/>
      <c r="MXV545" s="66"/>
      <c r="MXW545" s="66"/>
      <c r="MXX545" s="79"/>
      <c r="MXY545" s="109"/>
      <c r="MXZ545" s="479"/>
      <c r="MYA545" s="78"/>
      <c r="MYB545" s="144"/>
      <c r="MYC545" s="75"/>
      <c r="MYD545" s="66"/>
      <c r="MYE545" s="66"/>
      <c r="MYF545" s="79"/>
      <c r="MYG545" s="109"/>
      <c r="MYH545" s="479"/>
      <c r="MYI545" s="78"/>
      <c r="MYJ545" s="144"/>
      <c r="MYK545" s="75"/>
      <c r="MYL545" s="66"/>
      <c r="MYM545" s="66"/>
      <c r="MYN545" s="79"/>
      <c r="MYO545" s="109"/>
      <c r="MYP545" s="479"/>
      <c r="MYQ545" s="78"/>
      <c r="MYR545" s="144"/>
      <c r="MYS545" s="75"/>
      <c r="MYT545" s="66"/>
      <c r="MYU545" s="66"/>
      <c r="MYV545" s="79"/>
      <c r="MYW545" s="109"/>
      <c r="MYX545" s="479"/>
      <c r="MYY545" s="78"/>
      <c r="MYZ545" s="144"/>
      <c r="MZA545" s="75"/>
      <c r="MZB545" s="66"/>
      <c r="MZC545" s="66"/>
      <c r="MZD545" s="79"/>
      <c r="MZE545" s="109"/>
      <c r="MZF545" s="479"/>
      <c r="MZG545" s="78"/>
      <c r="MZH545" s="144"/>
      <c r="MZI545" s="75"/>
      <c r="MZJ545" s="66"/>
      <c r="MZK545" s="66"/>
      <c r="MZL545" s="79"/>
      <c r="MZM545" s="109"/>
      <c r="MZN545" s="479"/>
      <c r="MZO545" s="78"/>
      <c r="MZP545" s="144"/>
      <c r="MZQ545" s="75"/>
      <c r="MZR545" s="66"/>
      <c r="MZS545" s="66"/>
      <c r="MZT545" s="79"/>
      <c r="MZU545" s="109"/>
      <c r="MZV545" s="479"/>
      <c r="MZW545" s="78"/>
      <c r="MZX545" s="144"/>
      <c r="MZY545" s="75"/>
      <c r="MZZ545" s="66"/>
      <c r="NAA545" s="66"/>
      <c r="NAB545" s="79"/>
      <c r="NAC545" s="109"/>
      <c r="NAD545" s="479"/>
      <c r="NAE545" s="78"/>
      <c r="NAF545" s="144"/>
      <c r="NAG545" s="75"/>
      <c r="NAH545" s="66"/>
      <c r="NAI545" s="66"/>
      <c r="NAJ545" s="79"/>
      <c r="NAK545" s="109"/>
      <c r="NAL545" s="479"/>
      <c r="NAM545" s="78"/>
      <c r="NAN545" s="144"/>
      <c r="NAO545" s="75"/>
      <c r="NAP545" s="66"/>
      <c r="NAQ545" s="66"/>
      <c r="NAR545" s="79"/>
      <c r="NAS545" s="109"/>
      <c r="NAT545" s="479"/>
      <c r="NAU545" s="78"/>
      <c r="NAV545" s="144"/>
      <c r="NAW545" s="75"/>
      <c r="NAX545" s="66"/>
      <c r="NAY545" s="66"/>
      <c r="NAZ545" s="79"/>
      <c r="NBA545" s="109"/>
      <c r="NBB545" s="479"/>
      <c r="NBC545" s="78"/>
      <c r="NBD545" s="144"/>
      <c r="NBE545" s="75"/>
      <c r="NBF545" s="66"/>
      <c r="NBG545" s="66"/>
      <c r="NBH545" s="79"/>
      <c r="NBI545" s="109"/>
      <c r="NBJ545" s="479"/>
      <c r="NBK545" s="78"/>
      <c r="NBL545" s="144"/>
      <c r="NBM545" s="75"/>
      <c r="NBN545" s="66"/>
      <c r="NBO545" s="66"/>
      <c r="NBP545" s="79"/>
      <c r="NBQ545" s="109"/>
      <c r="NBR545" s="479"/>
      <c r="NBS545" s="78"/>
      <c r="NBT545" s="144"/>
      <c r="NBU545" s="75"/>
      <c r="NBV545" s="66"/>
      <c r="NBW545" s="66"/>
      <c r="NBX545" s="79"/>
      <c r="NBY545" s="109"/>
      <c r="NBZ545" s="479"/>
      <c r="NCA545" s="78"/>
      <c r="NCB545" s="144"/>
      <c r="NCC545" s="75"/>
      <c r="NCD545" s="66"/>
      <c r="NCE545" s="66"/>
      <c r="NCF545" s="79"/>
      <c r="NCG545" s="109"/>
      <c r="NCH545" s="479"/>
      <c r="NCI545" s="78"/>
      <c r="NCJ545" s="144"/>
      <c r="NCK545" s="75"/>
      <c r="NCL545" s="66"/>
      <c r="NCM545" s="66"/>
      <c r="NCN545" s="79"/>
      <c r="NCO545" s="109"/>
      <c r="NCP545" s="479"/>
      <c r="NCQ545" s="78"/>
      <c r="NCR545" s="144"/>
      <c r="NCS545" s="75"/>
      <c r="NCT545" s="66"/>
      <c r="NCU545" s="66"/>
      <c r="NCV545" s="79"/>
      <c r="NCW545" s="109"/>
      <c r="NCX545" s="479"/>
      <c r="NCY545" s="78"/>
      <c r="NCZ545" s="144"/>
      <c r="NDA545" s="75"/>
      <c r="NDB545" s="66"/>
      <c r="NDC545" s="66"/>
      <c r="NDD545" s="79"/>
      <c r="NDE545" s="109"/>
      <c r="NDF545" s="479"/>
      <c r="NDG545" s="78"/>
      <c r="NDH545" s="144"/>
      <c r="NDI545" s="75"/>
      <c r="NDJ545" s="66"/>
      <c r="NDK545" s="66"/>
      <c r="NDL545" s="79"/>
      <c r="NDM545" s="109"/>
      <c r="NDN545" s="479"/>
      <c r="NDO545" s="78"/>
      <c r="NDP545" s="144"/>
      <c r="NDQ545" s="75"/>
      <c r="NDR545" s="66"/>
      <c r="NDS545" s="66"/>
      <c r="NDT545" s="79"/>
      <c r="NDU545" s="109"/>
      <c r="NDV545" s="479"/>
      <c r="NDW545" s="78"/>
      <c r="NDX545" s="144"/>
      <c r="NDY545" s="75"/>
      <c r="NDZ545" s="66"/>
      <c r="NEA545" s="66"/>
      <c r="NEB545" s="79"/>
      <c r="NEC545" s="109"/>
      <c r="NED545" s="479"/>
      <c r="NEE545" s="78"/>
      <c r="NEF545" s="144"/>
      <c r="NEG545" s="75"/>
      <c r="NEH545" s="66"/>
      <c r="NEI545" s="66"/>
      <c r="NEJ545" s="79"/>
      <c r="NEK545" s="109"/>
      <c r="NEL545" s="479"/>
      <c r="NEM545" s="78"/>
      <c r="NEN545" s="144"/>
      <c r="NEO545" s="75"/>
      <c r="NEP545" s="66"/>
      <c r="NEQ545" s="66"/>
      <c r="NER545" s="79"/>
      <c r="NES545" s="109"/>
      <c r="NET545" s="479"/>
      <c r="NEU545" s="78"/>
      <c r="NEV545" s="144"/>
      <c r="NEW545" s="75"/>
      <c r="NEX545" s="66"/>
      <c r="NEY545" s="66"/>
      <c r="NEZ545" s="79"/>
      <c r="NFA545" s="109"/>
      <c r="NFB545" s="479"/>
      <c r="NFC545" s="78"/>
      <c r="NFD545" s="144"/>
      <c r="NFE545" s="75"/>
      <c r="NFF545" s="66"/>
      <c r="NFG545" s="66"/>
      <c r="NFH545" s="79"/>
      <c r="NFI545" s="109"/>
      <c r="NFJ545" s="479"/>
      <c r="NFK545" s="78"/>
      <c r="NFL545" s="144"/>
      <c r="NFM545" s="75"/>
      <c r="NFN545" s="66"/>
      <c r="NFO545" s="66"/>
      <c r="NFP545" s="79"/>
      <c r="NFQ545" s="109"/>
      <c r="NFR545" s="479"/>
      <c r="NFS545" s="78"/>
      <c r="NFT545" s="144"/>
      <c r="NFU545" s="75"/>
      <c r="NFV545" s="66"/>
      <c r="NFW545" s="66"/>
      <c r="NFX545" s="79"/>
      <c r="NFY545" s="109"/>
      <c r="NFZ545" s="479"/>
      <c r="NGA545" s="78"/>
      <c r="NGB545" s="144"/>
      <c r="NGC545" s="75"/>
      <c r="NGD545" s="66"/>
      <c r="NGE545" s="66"/>
      <c r="NGF545" s="79"/>
      <c r="NGG545" s="109"/>
      <c r="NGH545" s="479"/>
      <c r="NGI545" s="78"/>
      <c r="NGJ545" s="144"/>
      <c r="NGK545" s="75"/>
      <c r="NGL545" s="66"/>
      <c r="NGM545" s="66"/>
      <c r="NGN545" s="79"/>
      <c r="NGO545" s="109"/>
      <c r="NGP545" s="479"/>
      <c r="NGQ545" s="78"/>
      <c r="NGR545" s="144"/>
      <c r="NGS545" s="75"/>
      <c r="NGT545" s="66"/>
      <c r="NGU545" s="66"/>
      <c r="NGV545" s="79"/>
      <c r="NGW545" s="109"/>
      <c r="NGX545" s="479"/>
      <c r="NGY545" s="78"/>
      <c r="NGZ545" s="144"/>
      <c r="NHA545" s="75"/>
      <c r="NHB545" s="66"/>
      <c r="NHC545" s="66"/>
      <c r="NHD545" s="79"/>
      <c r="NHE545" s="109"/>
      <c r="NHF545" s="479"/>
      <c r="NHG545" s="78"/>
      <c r="NHH545" s="144"/>
      <c r="NHI545" s="75"/>
      <c r="NHJ545" s="66"/>
      <c r="NHK545" s="66"/>
      <c r="NHL545" s="79"/>
      <c r="NHM545" s="109"/>
      <c r="NHN545" s="479"/>
      <c r="NHO545" s="78"/>
      <c r="NHP545" s="144"/>
      <c r="NHQ545" s="75"/>
      <c r="NHR545" s="66"/>
      <c r="NHS545" s="66"/>
      <c r="NHT545" s="79"/>
      <c r="NHU545" s="109"/>
      <c r="NHV545" s="479"/>
      <c r="NHW545" s="78"/>
      <c r="NHX545" s="144"/>
      <c r="NHY545" s="75"/>
      <c r="NHZ545" s="66"/>
      <c r="NIA545" s="66"/>
      <c r="NIB545" s="79"/>
      <c r="NIC545" s="109"/>
      <c r="NID545" s="479"/>
      <c r="NIE545" s="78"/>
      <c r="NIF545" s="144"/>
      <c r="NIG545" s="75"/>
      <c r="NIH545" s="66"/>
      <c r="NII545" s="66"/>
      <c r="NIJ545" s="79"/>
      <c r="NIK545" s="109"/>
      <c r="NIL545" s="479"/>
      <c r="NIM545" s="78"/>
      <c r="NIN545" s="144"/>
      <c r="NIO545" s="75"/>
      <c r="NIP545" s="66"/>
      <c r="NIQ545" s="66"/>
      <c r="NIR545" s="79"/>
      <c r="NIS545" s="109"/>
      <c r="NIT545" s="479"/>
      <c r="NIU545" s="78"/>
      <c r="NIV545" s="144"/>
      <c r="NIW545" s="75"/>
      <c r="NIX545" s="66"/>
      <c r="NIY545" s="66"/>
      <c r="NIZ545" s="79"/>
      <c r="NJA545" s="109"/>
      <c r="NJB545" s="479"/>
      <c r="NJC545" s="78"/>
      <c r="NJD545" s="144"/>
      <c r="NJE545" s="75"/>
      <c r="NJF545" s="66"/>
      <c r="NJG545" s="66"/>
      <c r="NJH545" s="79"/>
      <c r="NJI545" s="109"/>
      <c r="NJJ545" s="479"/>
      <c r="NJK545" s="78"/>
      <c r="NJL545" s="144"/>
      <c r="NJM545" s="75"/>
      <c r="NJN545" s="66"/>
      <c r="NJO545" s="66"/>
      <c r="NJP545" s="79"/>
      <c r="NJQ545" s="109"/>
      <c r="NJR545" s="479"/>
      <c r="NJS545" s="78"/>
      <c r="NJT545" s="144"/>
      <c r="NJU545" s="75"/>
      <c r="NJV545" s="66"/>
      <c r="NJW545" s="66"/>
      <c r="NJX545" s="79"/>
      <c r="NJY545" s="109"/>
      <c r="NJZ545" s="479"/>
      <c r="NKA545" s="78"/>
      <c r="NKB545" s="144"/>
      <c r="NKC545" s="75"/>
      <c r="NKD545" s="66"/>
      <c r="NKE545" s="66"/>
      <c r="NKF545" s="79"/>
      <c r="NKG545" s="109"/>
      <c r="NKH545" s="479"/>
      <c r="NKI545" s="78"/>
      <c r="NKJ545" s="144"/>
      <c r="NKK545" s="75"/>
      <c r="NKL545" s="66"/>
      <c r="NKM545" s="66"/>
      <c r="NKN545" s="79"/>
      <c r="NKO545" s="109"/>
      <c r="NKP545" s="479"/>
      <c r="NKQ545" s="78"/>
      <c r="NKR545" s="144"/>
      <c r="NKS545" s="75"/>
      <c r="NKT545" s="66"/>
      <c r="NKU545" s="66"/>
      <c r="NKV545" s="79"/>
      <c r="NKW545" s="109"/>
      <c r="NKX545" s="479"/>
      <c r="NKY545" s="78"/>
      <c r="NKZ545" s="144"/>
      <c r="NLA545" s="75"/>
      <c r="NLB545" s="66"/>
      <c r="NLC545" s="66"/>
      <c r="NLD545" s="79"/>
      <c r="NLE545" s="109"/>
      <c r="NLF545" s="479"/>
      <c r="NLG545" s="78"/>
      <c r="NLH545" s="144"/>
      <c r="NLI545" s="75"/>
      <c r="NLJ545" s="66"/>
      <c r="NLK545" s="66"/>
      <c r="NLL545" s="79"/>
      <c r="NLM545" s="109"/>
      <c r="NLN545" s="479"/>
      <c r="NLO545" s="78"/>
      <c r="NLP545" s="144"/>
      <c r="NLQ545" s="75"/>
      <c r="NLR545" s="66"/>
      <c r="NLS545" s="66"/>
      <c r="NLT545" s="79"/>
      <c r="NLU545" s="109"/>
      <c r="NLV545" s="479"/>
      <c r="NLW545" s="78"/>
      <c r="NLX545" s="144"/>
      <c r="NLY545" s="75"/>
      <c r="NLZ545" s="66"/>
      <c r="NMA545" s="66"/>
      <c r="NMB545" s="79"/>
      <c r="NMC545" s="109"/>
      <c r="NMD545" s="479"/>
      <c r="NME545" s="78"/>
      <c r="NMF545" s="144"/>
      <c r="NMG545" s="75"/>
      <c r="NMH545" s="66"/>
      <c r="NMI545" s="66"/>
      <c r="NMJ545" s="79"/>
      <c r="NMK545" s="109"/>
      <c r="NML545" s="479"/>
      <c r="NMM545" s="78"/>
      <c r="NMN545" s="144"/>
      <c r="NMO545" s="75"/>
      <c r="NMP545" s="66"/>
      <c r="NMQ545" s="66"/>
      <c r="NMR545" s="79"/>
      <c r="NMS545" s="109"/>
      <c r="NMT545" s="479"/>
      <c r="NMU545" s="78"/>
      <c r="NMV545" s="144"/>
      <c r="NMW545" s="75"/>
      <c r="NMX545" s="66"/>
      <c r="NMY545" s="66"/>
      <c r="NMZ545" s="79"/>
      <c r="NNA545" s="109"/>
      <c r="NNB545" s="479"/>
      <c r="NNC545" s="78"/>
      <c r="NND545" s="144"/>
      <c r="NNE545" s="75"/>
      <c r="NNF545" s="66"/>
      <c r="NNG545" s="66"/>
      <c r="NNH545" s="79"/>
      <c r="NNI545" s="109"/>
      <c r="NNJ545" s="479"/>
      <c r="NNK545" s="78"/>
      <c r="NNL545" s="144"/>
      <c r="NNM545" s="75"/>
      <c r="NNN545" s="66"/>
      <c r="NNO545" s="66"/>
      <c r="NNP545" s="79"/>
      <c r="NNQ545" s="109"/>
      <c r="NNR545" s="479"/>
      <c r="NNS545" s="78"/>
      <c r="NNT545" s="144"/>
      <c r="NNU545" s="75"/>
      <c r="NNV545" s="66"/>
      <c r="NNW545" s="66"/>
      <c r="NNX545" s="79"/>
      <c r="NNY545" s="109"/>
      <c r="NNZ545" s="479"/>
      <c r="NOA545" s="78"/>
      <c r="NOB545" s="144"/>
      <c r="NOC545" s="75"/>
      <c r="NOD545" s="66"/>
      <c r="NOE545" s="66"/>
      <c r="NOF545" s="79"/>
      <c r="NOG545" s="109"/>
      <c r="NOH545" s="479"/>
      <c r="NOI545" s="78"/>
      <c r="NOJ545" s="144"/>
      <c r="NOK545" s="75"/>
      <c r="NOL545" s="66"/>
      <c r="NOM545" s="66"/>
      <c r="NON545" s="79"/>
      <c r="NOO545" s="109"/>
      <c r="NOP545" s="479"/>
      <c r="NOQ545" s="78"/>
      <c r="NOR545" s="144"/>
      <c r="NOS545" s="75"/>
      <c r="NOT545" s="66"/>
      <c r="NOU545" s="66"/>
      <c r="NOV545" s="79"/>
      <c r="NOW545" s="109"/>
      <c r="NOX545" s="479"/>
      <c r="NOY545" s="78"/>
      <c r="NOZ545" s="144"/>
      <c r="NPA545" s="75"/>
      <c r="NPB545" s="66"/>
      <c r="NPC545" s="66"/>
      <c r="NPD545" s="79"/>
      <c r="NPE545" s="109"/>
      <c r="NPF545" s="479"/>
      <c r="NPG545" s="78"/>
      <c r="NPH545" s="144"/>
      <c r="NPI545" s="75"/>
      <c r="NPJ545" s="66"/>
      <c r="NPK545" s="66"/>
      <c r="NPL545" s="79"/>
      <c r="NPM545" s="109"/>
      <c r="NPN545" s="479"/>
      <c r="NPO545" s="78"/>
      <c r="NPP545" s="144"/>
      <c r="NPQ545" s="75"/>
      <c r="NPR545" s="66"/>
      <c r="NPS545" s="66"/>
      <c r="NPT545" s="79"/>
      <c r="NPU545" s="109"/>
      <c r="NPV545" s="479"/>
      <c r="NPW545" s="78"/>
      <c r="NPX545" s="144"/>
      <c r="NPY545" s="75"/>
      <c r="NPZ545" s="66"/>
      <c r="NQA545" s="66"/>
      <c r="NQB545" s="79"/>
      <c r="NQC545" s="109"/>
      <c r="NQD545" s="479"/>
      <c r="NQE545" s="78"/>
      <c r="NQF545" s="144"/>
      <c r="NQG545" s="75"/>
      <c r="NQH545" s="66"/>
      <c r="NQI545" s="66"/>
      <c r="NQJ545" s="79"/>
      <c r="NQK545" s="109"/>
      <c r="NQL545" s="479"/>
      <c r="NQM545" s="78"/>
      <c r="NQN545" s="144"/>
      <c r="NQO545" s="75"/>
      <c r="NQP545" s="66"/>
      <c r="NQQ545" s="66"/>
      <c r="NQR545" s="79"/>
      <c r="NQS545" s="109"/>
      <c r="NQT545" s="479"/>
      <c r="NQU545" s="78"/>
      <c r="NQV545" s="144"/>
      <c r="NQW545" s="75"/>
      <c r="NQX545" s="66"/>
      <c r="NQY545" s="66"/>
      <c r="NQZ545" s="79"/>
      <c r="NRA545" s="109"/>
      <c r="NRB545" s="479"/>
      <c r="NRC545" s="78"/>
      <c r="NRD545" s="144"/>
      <c r="NRE545" s="75"/>
      <c r="NRF545" s="66"/>
      <c r="NRG545" s="66"/>
      <c r="NRH545" s="79"/>
      <c r="NRI545" s="109"/>
      <c r="NRJ545" s="479"/>
      <c r="NRK545" s="78"/>
      <c r="NRL545" s="144"/>
      <c r="NRM545" s="75"/>
      <c r="NRN545" s="66"/>
      <c r="NRO545" s="66"/>
      <c r="NRP545" s="79"/>
      <c r="NRQ545" s="109"/>
      <c r="NRR545" s="479"/>
      <c r="NRS545" s="78"/>
      <c r="NRT545" s="144"/>
      <c r="NRU545" s="75"/>
      <c r="NRV545" s="66"/>
      <c r="NRW545" s="66"/>
      <c r="NRX545" s="79"/>
      <c r="NRY545" s="109"/>
      <c r="NRZ545" s="479"/>
      <c r="NSA545" s="78"/>
      <c r="NSB545" s="144"/>
      <c r="NSC545" s="75"/>
      <c r="NSD545" s="66"/>
      <c r="NSE545" s="66"/>
      <c r="NSF545" s="79"/>
      <c r="NSG545" s="109"/>
      <c r="NSH545" s="479"/>
      <c r="NSI545" s="78"/>
      <c r="NSJ545" s="144"/>
      <c r="NSK545" s="75"/>
      <c r="NSL545" s="66"/>
      <c r="NSM545" s="66"/>
      <c r="NSN545" s="79"/>
      <c r="NSO545" s="109"/>
      <c r="NSP545" s="479"/>
      <c r="NSQ545" s="78"/>
      <c r="NSR545" s="144"/>
      <c r="NSS545" s="75"/>
      <c r="NST545" s="66"/>
      <c r="NSU545" s="66"/>
      <c r="NSV545" s="79"/>
      <c r="NSW545" s="109"/>
      <c r="NSX545" s="479"/>
      <c r="NSY545" s="78"/>
      <c r="NSZ545" s="144"/>
      <c r="NTA545" s="75"/>
      <c r="NTB545" s="66"/>
      <c r="NTC545" s="66"/>
      <c r="NTD545" s="79"/>
      <c r="NTE545" s="109"/>
      <c r="NTF545" s="479"/>
      <c r="NTG545" s="78"/>
      <c r="NTH545" s="144"/>
      <c r="NTI545" s="75"/>
      <c r="NTJ545" s="66"/>
      <c r="NTK545" s="66"/>
      <c r="NTL545" s="79"/>
      <c r="NTM545" s="109"/>
      <c r="NTN545" s="479"/>
      <c r="NTO545" s="78"/>
      <c r="NTP545" s="144"/>
      <c r="NTQ545" s="75"/>
      <c r="NTR545" s="66"/>
      <c r="NTS545" s="66"/>
      <c r="NTT545" s="79"/>
      <c r="NTU545" s="109"/>
      <c r="NTV545" s="479"/>
      <c r="NTW545" s="78"/>
      <c r="NTX545" s="144"/>
      <c r="NTY545" s="75"/>
      <c r="NTZ545" s="66"/>
      <c r="NUA545" s="66"/>
      <c r="NUB545" s="79"/>
      <c r="NUC545" s="109"/>
      <c r="NUD545" s="479"/>
      <c r="NUE545" s="78"/>
      <c r="NUF545" s="144"/>
      <c r="NUG545" s="75"/>
      <c r="NUH545" s="66"/>
      <c r="NUI545" s="66"/>
      <c r="NUJ545" s="79"/>
      <c r="NUK545" s="109"/>
      <c r="NUL545" s="479"/>
      <c r="NUM545" s="78"/>
      <c r="NUN545" s="144"/>
      <c r="NUO545" s="75"/>
      <c r="NUP545" s="66"/>
      <c r="NUQ545" s="66"/>
      <c r="NUR545" s="79"/>
      <c r="NUS545" s="109"/>
      <c r="NUT545" s="479"/>
      <c r="NUU545" s="78"/>
      <c r="NUV545" s="144"/>
      <c r="NUW545" s="75"/>
      <c r="NUX545" s="66"/>
      <c r="NUY545" s="66"/>
      <c r="NUZ545" s="79"/>
      <c r="NVA545" s="109"/>
      <c r="NVB545" s="479"/>
      <c r="NVC545" s="78"/>
      <c r="NVD545" s="144"/>
      <c r="NVE545" s="75"/>
      <c r="NVF545" s="66"/>
      <c r="NVG545" s="66"/>
      <c r="NVH545" s="79"/>
      <c r="NVI545" s="109"/>
      <c r="NVJ545" s="479"/>
      <c r="NVK545" s="78"/>
      <c r="NVL545" s="144"/>
      <c r="NVM545" s="75"/>
      <c r="NVN545" s="66"/>
      <c r="NVO545" s="66"/>
      <c r="NVP545" s="79"/>
      <c r="NVQ545" s="109"/>
      <c r="NVR545" s="479"/>
      <c r="NVS545" s="78"/>
      <c r="NVT545" s="144"/>
      <c r="NVU545" s="75"/>
      <c r="NVV545" s="66"/>
      <c r="NVW545" s="66"/>
      <c r="NVX545" s="79"/>
      <c r="NVY545" s="109"/>
      <c r="NVZ545" s="479"/>
      <c r="NWA545" s="78"/>
      <c r="NWB545" s="144"/>
      <c r="NWC545" s="75"/>
      <c r="NWD545" s="66"/>
      <c r="NWE545" s="66"/>
      <c r="NWF545" s="79"/>
      <c r="NWG545" s="109"/>
      <c r="NWH545" s="479"/>
      <c r="NWI545" s="78"/>
      <c r="NWJ545" s="144"/>
      <c r="NWK545" s="75"/>
      <c r="NWL545" s="66"/>
      <c r="NWM545" s="66"/>
      <c r="NWN545" s="79"/>
      <c r="NWO545" s="109"/>
      <c r="NWP545" s="479"/>
      <c r="NWQ545" s="78"/>
      <c r="NWR545" s="144"/>
      <c r="NWS545" s="75"/>
      <c r="NWT545" s="66"/>
      <c r="NWU545" s="66"/>
      <c r="NWV545" s="79"/>
      <c r="NWW545" s="109"/>
      <c r="NWX545" s="479"/>
      <c r="NWY545" s="78"/>
      <c r="NWZ545" s="144"/>
      <c r="NXA545" s="75"/>
      <c r="NXB545" s="66"/>
      <c r="NXC545" s="66"/>
      <c r="NXD545" s="79"/>
      <c r="NXE545" s="109"/>
      <c r="NXF545" s="479"/>
      <c r="NXG545" s="78"/>
      <c r="NXH545" s="144"/>
      <c r="NXI545" s="75"/>
      <c r="NXJ545" s="66"/>
      <c r="NXK545" s="66"/>
      <c r="NXL545" s="79"/>
      <c r="NXM545" s="109"/>
      <c r="NXN545" s="479"/>
      <c r="NXO545" s="78"/>
      <c r="NXP545" s="144"/>
      <c r="NXQ545" s="75"/>
      <c r="NXR545" s="66"/>
      <c r="NXS545" s="66"/>
      <c r="NXT545" s="79"/>
      <c r="NXU545" s="109"/>
      <c r="NXV545" s="479"/>
      <c r="NXW545" s="78"/>
      <c r="NXX545" s="144"/>
      <c r="NXY545" s="75"/>
      <c r="NXZ545" s="66"/>
      <c r="NYA545" s="66"/>
      <c r="NYB545" s="79"/>
      <c r="NYC545" s="109"/>
      <c r="NYD545" s="479"/>
      <c r="NYE545" s="78"/>
      <c r="NYF545" s="144"/>
      <c r="NYG545" s="75"/>
      <c r="NYH545" s="66"/>
      <c r="NYI545" s="66"/>
      <c r="NYJ545" s="79"/>
      <c r="NYK545" s="109"/>
      <c r="NYL545" s="479"/>
      <c r="NYM545" s="78"/>
      <c r="NYN545" s="144"/>
      <c r="NYO545" s="75"/>
      <c r="NYP545" s="66"/>
      <c r="NYQ545" s="66"/>
      <c r="NYR545" s="79"/>
      <c r="NYS545" s="109"/>
      <c r="NYT545" s="479"/>
      <c r="NYU545" s="78"/>
      <c r="NYV545" s="144"/>
      <c r="NYW545" s="75"/>
      <c r="NYX545" s="66"/>
      <c r="NYY545" s="66"/>
      <c r="NYZ545" s="79"/>
      <c r="NZA545" s="109"/>
      <c r="NZB545" s="479"/>
      <c r="NZC545" s="78"/>
      <c r="NZD545" s="144"/>
      <c r="NZE545" s="75"/>
      <c r="NZF545" s="66"/>
      <c r="NZG545" s="66"/>
      <c r="NZH545" s="79"/>
      <c r="NZI545" s="109"/>
      <c r="NZJ545" s="479"/>
      <c r="NZK545" s="78"/>
      <c r="NZL545" s="144"/>
      <c r="NZM545" s="75"/>
      <c r="NZN545" s="66"/>
      <c r="NZO545" s="66"/>
      <c r="NZP545" s="79"/>
      <c r="NZQ545" s="109"/>
      <c r="NZR545" s="479"/>
      <c r="NZS545" s="78"/>
      <c r="NZT545" s="144"/>
      <c r="NZU545" s="75"/>
      <c r="NZV545" s="66"/>
      <c r="NZW545" s="66"/>
      <c r="NZX545" s="79"/>
      <c r="NZY545" s="109"/>
      <c r="NZZ545" s="479"/>
      <c r="OAA545" s="78"/>
      <c r="OAB545" s="144"/>
      <c r="OAC545" s="75"/>
      <c r="OAD545" s="66"/>
      <c r="OAE545" s="66"/>
      <c r="OAF545" s="79"/>
      <c r="OAG545" s="109"/>
      <c r="OAH545" s="479"/>
      <c r="OAI545" s="78"/>
      <c r="OAJ545" s="144"/>
      <c r="OAK545" s="75"/>
      <c r="OAL545" s="66"/>
      <c r="OAM545" s="66"/>
      <c r="OAN545" s="79"/>
      <c r="OAO545" s="109"/>
      <c r="OAP545" s="479"/>
      <c r="OAQ545" s="78"/>
      <c r="OAR545" s="144"/>
      <c r="OAS545" s="75"/>
      <c r="OAT545" s="66"/>
      <c r="OAU545" s="66"/>
      <c r="OAV545" s="79"/>
      <c r="OAW545" s="109"/>
      <c r="OAX545" s="479"/>
      <c r="OAY545" s="78"/>
      <c r="OAZ545" s="144"/>
      <c r="OBA545" s="75"/>
      <c r="OBB545" s="66"/>
      <c r="OBC545" s="66"/>
      <c r="OBD545" s="79"/>
      <c r="OBE545" s="109"/>
      <c r="OBF545" s="479"/>
      <c r="OBG545" s="78"/>
      <c r="OBH545" s="144"/>
      <c r="OBI545" s="75"/>
      <c r="OBJ545" s="66"/>
      <c r="OBK545" s="66"/>
      <c r="OBL545" s="79"/>
      <c r="OBM545" s="109"/>
      <c r="OBN545" s="479"/>
      <c r="OBO545" s="78"/>
      <c r="OBP545" s="144"/>
      <c r="OBQ545" s="75"/>
      <c r="OBR545" s="66"/>
      <c r="OBS545" s="66"/>
      <c r="OBT545" s="79"/>
      <c r="OBU545" s="109"/>
      <c r="OBV545" s="479"/>
      <c r="OBW545" s="78"/>
      <c r="OBX545" s="144"/>
      <c r="OBY545" s="75"/>
      <c r="OBZ545" s="66"/>
      <c r="OCA545" s="66"/>
      <c r="OCB545" s="79"/>
      <c r="OCC545" s="109"/>
      <c r="OCD545" s="479"/>
      <c r="OCE545" s="78"/>
      <c r="OCF545" s="144"/>
      <c r="OCG545" s="75"/>
      <c r="OCH545" s="66"/>
      <c r="OCI545" s="66"/>
      <c r="OCJ545" s="79"/>
      <c r="OCK545" s="109"/>
      <c r="OCL545" s="479"/>
      <c r="OCM545" s="78"/>
      <c r="OCN545" s="144"/>
      <c r="OCO545" s="75"/>
      <c r="OCP545" s="66"/>
      <c r="OCQ545" s="66"/>
      <c r="OCR545" s="79"/>
      <c r="OCS545" s="109"/>
      <c r="OCT545" s="479"/>
      <c r="OCU545" s="78"/>
      <c r="OCV545" s="144"/>
      <c r="OCW545" s="75"/>
      <c r="OCX545" s="66"/>
      <c r="OCY545" s="66"/>
      <c r="OCZ545" s="79"/>
      <c r="ODA545" s="109"/>
      <c r="ODB545" s="479"/>
      <c r="ODC545" s="78"/>
      <c r="ODD545" s="144"/>
      <c r="ODE545" s="75"/>
      <c r="ODF545" s="66"/>
      <c r="ODG545" s="66"/>
      <c r="ODH545" s="79"/>
      <c r="ODI545" s="109"/>
      <c r="ODJ545" s="479"/>
      <c r="ODK545" s="78"/>
      <c r="ODL545" s="144"/>
      <c r="ODM545" s="75"/>
      <c r="ODN545" s="66"/>
      <c r="ODO545" s="66"/>
      <c r="ODP545" s="79"/>
      <c r="ODQ545" s="109"/>
      <c r="ODR545" s="479"/>
      <c r="ODS545" s="78"/>
      <c r="ODT545" s="144"/>
      <c r="ODU545" s="75"/>
      <c r="ODV545" s="66"/>
      <c r="ODW545" s="66"/>
      <c r="ODX545" s="79"/>
      <c r="ODY545" s="109"/>
      <c r="ODZ545" s="479"/>
      <c r="OEA545" s="78"/>
      <c r="OEB545" s="144"/>
      <c r="OEC545" s="75"/>
      <c r="OED545" s="66"/>
      <c r="OEE545" s="66"/>
      <c r="OEF545" s="79"/>
      <c r="OEG545" s="109"/>
      <c r="OEH545" s="479"/>
      <c r="OEI545" s="78"/>
      <c r="OEJ545" s="144"/>
      <c r="OEK545" s="75"/>
      <c r="OEL545" s="66"/>
      <c r="OEM545" s="66"/>
      <c r="OEN545" s="79"/>
      <c r="OEO545" s="109"/>
      <c r="OEP545" s="479"/>
      <c r="OEQ545" s="78"/>
      <c r="OER545" s="144"/>
      <c r="OES545" s="75"/>
      <c r="OET545" s="66"/>
      <c r="OEU545" s="66"/>
      <c r="OEV545" s="79"/>
      <c r="OEW545" s="109"/>
      <c r="OEX545" s="479"/>
      <c r="OEY545" s="78"/>
      <c r="OEZ545" s="144"/>
      <c r="OFA545" s="75"/>
      <c r="OFB545" s="66"/>
      <c r="OFC545" s="66"/>
      <c r="OFD545" s="79"/>
      <c r="OFE545" s="109"/>
      <c r="OFF545" s="479"/>
      <c r="OFG545" s="78"/>
      <c r="OFH545" s="144"/>
      <c r="OFI545" s="75"/>
      <c r="OFJ545" s="66"/>
      <c r="OFK545" s="66"/>
      <c r="OFL545" s="79"/>
      <c r="OFM545" s="109"/>
      <c r="OFN545" s="479"/>
      <c r="OFO545" s="78"/>
      <c r="OFP545" s="144"/>
      <c r="OFQ545" s="75"/>
      <c r="OFR545" s="66"/>
      <c r="OFS545" s="66"/>
      <c r="OFT545" s="79"/>
      <c r="OFU545" s="109"/>
      <c r="OFV545" s="479"/>
      <c r="OFW545" s="78"/>
      <c r="OFX545" s="144"/>
      <c r="OFY545" s="75"/>
      <c r="OFZ545" s="66"/>
      <c r="OGA545" s="66"/>
      <c r="OGB545" s="79"/>
      <c r="OGC545" s="109"/>
      <c r="OGD545" s="479"/>
      <c r="OGE545" s="78"/>
      <c r="OGF545" s="144"/>
      <c r="OGG545" s="75"/>
      <c r="OGH545" s="66"/>
      <c r="OGI545" s="66"/>
      <c r="OGJ545" s="79"/>
      <c r="OGK545" s="109"/>
      <c r="OGL545" s="479"/>
      <c r="OGM545" s="78"/>
      <c r="OGN545" s="144"/>
      <c r="OGO545" s="75"/>
      <c r="OGP545" s="66"/>
      <c r="OGQ545" s="66"/>
      <c r="OGR545" s="79"/>
      <c r="OGS545" s="109"/>
      <c r="OGT545" s="479"/>
      <c r="OGU545" s="78"/>
      <c r="OGV545" s="144"/>
      <c r="OGW545" s="75"/>
      <c r="OGX545" s="66"/>
      <c r="OGY545" s="66"/>
      <c r="OGZ545" s="79"/>
      <c r="OHA545" s="109"/>
      <c r="OHB545" s="479"/>
      <c r="OHC545" s="78"/>
      <c r="OHD545" s="144"/>
      <c r="OHE545" s="75"/>
      <c r="OHF545" s="66"/>
      <c r="OHG545" s="66"/>
      <c r="OHH545" s="79"/>
      <c r="OHI545" s="109"/>
      <c r="OHJ545" s="479"/>
      <c r="OHK545" s="78"/>
      <c r="OHL545" s="144"/>
      <c r="OHM545" s="75"/>
      <c r="OHN545" s="66"/>
      <c r="OHO545" s="66"/>
      <c r="OHP545" s="79"/>
      <c r="OHQ545" s="109"/>
      <c r="OHR545" s="479"/>
      <c r="OHS545" s="78"/>
      <c r="OHT545" s="144"/>
      <c r="OHU545" s="75"/>
      <c r="OHV545" s="66"/>
      <c r="OHW545" s="66"/>
      <c r="OHX545" s="79"/>
      <c r="OHY545" s="109"/>
      <c r="OHZ545" s="479"/>
      <c r="OIA545" s="78"/>
      <c r="OIB545" s="144"/>
      <c r="OIC545" s="75"/>
      <c r="OID545" s="66"/>
      <c r="OIE545" s="66"/>
      <c r="OIF545" s="79"/>
      <c r="OIG545" s="109"/>
      <c r="OIH545" s="479"/>
      <c r="OII545" s="78"/>
      <c r="OIJ545" s="144"/>
      <c r="OIK545" s="75"/>
      <c r="OIL545" s="66"/>
      <c r="OIM545" s="66"/>
      <c r="OIN545" s="79"/>
      <c r="OIO545" s="109"/>
      <c r="OIP545" s="479"/>
      <c r="OIQ545" s="78"/>
      <c r="OIR545" s="144"/>
      <c r="OIS545" s="75"/>
      <c r="OIT545" s="66"/>
      <c r="OIU545" s="66"/>
      <c r="OIV545" s="79"/>
      <c r="OIW545" s="109"/>
      <c r="OIX545" s="479"/>
      <c r="OIY545" s="78"/>
      <c r="OIZ545" s="144"/>
      <c r="OJA545" s="75"/>
      <c r="OJB545" s="66"/>
      <c r="OJC545" s="66"/>
      <c r="OJD545" s="79"/>
      <c r="OJE545" s="109"/>
      <c r="OJF545" s="479"/>
      <c r="OJG545" s="78"/>
      <c r="OJH545" s="144"/>
      <c r="OJI545" s="75"/>
      <c r="OJJ545" s="66"/>
      <c r="OJK545" s="66"/>
      <c r="OJL545" s="79"/>
      <c r="OJM545" s="109"/>
      <c r="OJN545" s="479"/>
      <c r="OJO545" s="78"/>
      <c r="OJP545" s="144"/>
      <c r="OJQ545" s="75"/>
      <c r="OJR545" s="66"/>
      <c r="OJS545" s="66"/>
      <c r="OJT545" s="79"/>
      <c r="OJU545" s="109"/>
      <c r="OJV545" s="479"/>
      <c r="OJW545" s="78"/>
      <c r="OJX545" s="144"/>
      <c r="OJY545" s="75"/>
      <c r="OJZ545" s="66"/>
      <c r="OKA545" s="66"/>
      <c r="OKB545" s="79"/>
      <c r="OKC545" s="109"/>
      <c r="OKD545" s="479"/>
      <c r="OKE545" s="78"/>
      <c r="OKF545" s="144"/>
      <c r="OKG545" s="75"/>
      <c r="OKH545" s="66"/>
      <c r="OKI545" s="66"/>
      <c r="OKJ545" s="79"/>
      <c r="OKK545" s="109"/>
      <c r="OKL545" s="479"/>
      <c r="OKM545" s="78"/>
      <c r="OKN545" s="144"/>
      <c r="OKO545" s="75"/>
      <c r="OKP545" s="66"/>
      <c r="OKQ545" s="66"/>
      <c r="OKR545" s="79"/>
      <c r="OKS545" s="109"/>
      <c r="OKT545" s="479"/>
      <c r="OKU545" s="78"/>
      <c r="OKV545" s="144"/>
      <c r="OKW545" s="75"/>
      <c r="OKX545" s="66"/>
      <c r="OKY545" s="66"/>
      <c r="OKZ545" s="79"/>
      <c r="OLA545" s="109"/>
      <c r="OLB545" s="479"/>
      <c r="OLC545" s="78"/>
      <c r="OLD545" s="144"/>
      <c r="OLE545" s="75"/>
      <c r="OLF545" s="66"/>
      <c r="OLG545" s="66"/>
      <c r="OLH545" s="79"/>
      <c r="OLI545" s="109"/>
      <c r="OLJ545" s="479"/>
      <c r="OLK545" s="78"/>
      <c r="OLL545" s="144"/>
      <c r="OLM545" s="75"/>
      <c r="OLN545" s="66"/>
      <c r="OLO545" s="66"/>
      <c r="OLP545" s="79"/>
      <c r="OLQ545" s="109"/>
      <c r="OLR545" s="479"/>
      <c r="OLS545" s="78"/>
      <c r="OLT545" s="144"/>
      <c r="OLU545" s="75"/>
      <c r="OLV545" s="66"/>
      <c r="OLW545" s="66"/>
      <c r="OLX545" s="79"/>
      <c r="OLY545" s="109"/>
      <c r="OLZ545" s="479"/>
      <c r="OMA545" s="78"/>
      <c r="OMB545" s="144"/>
      <c r="OMC545" s="75"/>
      <c r="OMD545" s="66"/>
      <c r="OME545" s="66"/>
      <c r="OMF545" s="79"/>
      <c r="OMG545" s="109"/>
      <c r="OMH545" s="479"/>
      <c r="OMI545" s="78"/>
      <c r="OMJ545" s="144"/>
      <c r="OMK545" s="75"/>
      <c r="OML545" s="66"/>
      <c r="OMM545" s="66"/>
      <c r="OMN545" s="79"/>
      <c r="OMO545" s="109"/>
      <c r="OMP545" s="479"/>
      <c r="OMQ545" s="78"/>
      <c r="OMR545" s="144"/>
      <c r="OMS545" s="75"/>
      <c r="OMT545" s="66"/>
      <c r="OMU545" s="66"/>
      <c r="OMV545" s="79"/>
      <c r="OMW545" s="109"/>
      <c r="OMX545" s="479"/>
      <c r="OMY545" s="78"/>
      <c r="OMZ545" s="144"/>
      <c r="ONA545" s="75"/>
      <c r="ONB545" s="66"/>
      <c r="ONC545" s="66"/>
      <c r="OND545" s="79"/>
      <c r="ONE545" s="109"/>
      <c r="ONF545" s="479"/>
      <c r="ONG545" s="78"/>
      <c r="ONH545" s="144"/>
      <c r="ONI545" s="75"/>
      <c r="ONJ545" s="66"/>
      <c r="ONK545" s="66"/>
      <c r="ONL545" s="79"/>
      <c r="ONM545" s="109"/>
      <c r="ONN545" s="479"/>
      <c r="ONO545" s="78"/>
      <c r="ONP545" s="144"/>
      <c r="ONQ545" s="75"/>
      <c r="ONR545" s="66"/>
      <c r="ONS545" s="66"/>
      <c r="ONT545" s="79"/>
      <c r="ONU545" s="109"/>
      <c r="ONV545" s="479"/>
      <c r="ONW545" s="78"/>
      <c r="ONX545" s="144"/>
      <c r="ONY545" s="75"/>
      <c r="ONZ545" s="66"/>
      <c r="OOA545" s="66"/>
      <c r="OOB545" s="79"/>
      <c r="OOC545" s="109"/>
      <c r="OOD545" s="479"/>
      <c r="OOE545" s="78"/>
      <c r="OOF545" s="144"/>
      <c r="OOG545" s="75"/>
      <c r="OOH545" s="66"/>
      <c r="OOI545" s="66"/>
      <c r="OOJ545" s="79"/>
      <c r="OOK545" s="109"/>
      <c r="OOL545" s="479"/>
      <c r="OOM545" s="78"/>
      <c r="OON545" s="144"/>
      <c r="OOO545" s="75"/>
      <c r="OOP545" s="66"/>
      <c r="OOQ545" s="66"/>
      <c r="OOR545" s="79"/>
      <c r="OOS545" s="109"/>
      <c r="OOT545" s="479"/>
      <c r="OOU545" s="78"/>
      <c r="OOV545" s="144"/>
      <c r="OOW545" s="75"/>
      <c r="OOX545" s="66"/>
      <c r="OOY545" s="66"/>
      <c r="OOZ545" s="79"/>
      <c r="OPA545" s="109"/>
      <c r="OPB545" s="479"/>
      <c r="OPC545" s="78"/>
      <c r="OPD545" s="144"/>
      <c r="OPE545" s="75"/>
      <c r="OPF545" s="66"/>
      <c r="OPG545" s="66"/>
      <c r="OPH545" s="79"/>
      <c r="OPI545" s="109"/>
      <c r="OPJ545" s="479"/>
      <c r="OPK545" s="78"/>
      <c r="OPL545" s="144"/>
      <c r="OPM545" s="75"/>
      <c r="OPN545" s="66"/>
      <c r="OPO545" s="66"/>
      <c r="OPP545" s="79"/>
      <c r="OPQ545" s="109"/>
      <c r="OPR545" s="479"/>
      <c r="OPS545" s="78"/>
      <c r="OPT545" s="144"/>
      <c r="OPU545" s="75"/>
      <c r="OPV545" s="66"/>
      <c r="OPW545" s="66"/>
      <c r="OPX545" s="79"/>
      <c r="OPY545" s="109"/>
      <c r="OPZ545" s="479"/>
      <c r="OQA545" s="78"/>
      <c r="OQB545" s="144"/>
      <c r="OQC545" s="75"/>
      <c r="OQD545" s="66"/>
      <c r="OQE545" s="66"/>
      <c r="OQF545" s="79"/>
      <c r="OQG545" s="109"/>
      <c r="OQH545" s="479"/>
      <c r="OQI545" s="78"/>
      <c r="OQJ545" s="144"/>
      <c r="OQK545" s="75"/>
      <c r="OQL545" s="66"/>
      <c r="OQM545" s="66"/>
      <c r="OQN545" s="79"/>
      <c r="OQO545" s="109"/>
      <c r="OQP545" s="479"/>
      <c r="OQQ545" s="78"/>
      <c r="OQR545" s="144"/>
      <c r="OQS545" s="75"/>
      <c r="OQT545" s="66"/>
      <c r="OQU545" s="66"/>
      <c r="OQV545" s="79"/>
      <c r="OQW545" s="109"/>
      <c r="OQX545" s="479"/>
      <c r="OQY545" s="78"/>
      <c r="OQZ545" s="144"/>
      <c r="ORA545" s="75"/>
      <c r="ORB545" s="66"/>
      <c r="ORC545" s="66"/>
      <c r="ORD545" s="79"/>
      <c r="ORE545" s="109"/>
      <c r="ORF545" s="479"/>
      <c r="ORG545" s="78"/>
      <c r="ORH545" s="144"/>
      <c r="ORI545" s="75"/>
      <c r="ORJ545" s="66"/>
      <c r="ORK545" s="66"/>
      <c r="ORL545" s="79"/>
      <c r="ORM545" s="109"/>
      <c r="ORN545" s="479"/>
      <c r="ORO545" s="78"/>
      <c r="ORP545" s="144"/>
      <c r="ORQ545" s="75"/>
      <c r="ORR545" s="66"/>
      <c r="ORS545" s="66"/>
      <c r="ORT545" s="79"/>
      <c r="ORU545" s="109"/>
      <c r="ORV545" s="479"/>
      <c r="ORW545" s="78"/>
      <c r="ORX545" s="144"/>
      <c r="ORY545" s="75"/>
      <c r="ORZ545" s="66"/>
      <c r="OSA545" s="66"/>
      <c r="OSB545" s="79"/>
      <c r="OSC545" s="109"/>
      <c r="OSD545" s="479"/>
      <c r="OSE545" s="78"/>
      <c r="OSF545" s="144"/>
      <c r="OSG545" s="75"/>
      <c r="OSH545" s="66"/>
      <c r="OSI545" s="66"/>
      <c r="OSJ545" s="79"/>
      <c r="OSK545" s="109"/>
      <c r="OSL545" s="479"/>
      <c r="OSM545" s="78"/>
      <c r="OSN545" s="144"/>
      <c r="OSO545" s="75"/>
      <c r="OSP545" s="66"/>
      <c r="OSQ545" s="66"/>
      <c r="OSR545" s="79"/>
      <c r="OSS545" s="109"/>
      <c r="OST545" s="479"/>
      <c r="OSU545" s="78"/>
      <c r="OSV545" s="144"/>
      <c r="OSW545" s="75"/>
      <c r="OSX545" s="66"/>
      <c r="OSY545" s="66"/>
      <c r="OSZ545" s="79"/>
      <c r="OTA545" s="109"/>
      <c r="OTB545" s="479"/>
      <c r="OTC545" s="78"/>
      <c r="OTD545" s="144"/>
      <c r="OTE545" s="75"/>
      <c r="OTF545" s="66"/>
      <c r="OTG545" s="66"/>
      <c r="OTH545" s="79"/>
      <c r="OTI545" s="109"/>
      <c r="OTJ545" s="479"/>
      <c r="OTK545" s="78"/>
      <c r="OTL545" s="144"/>
      <c r="OTM545" s="75"/>
      <c r="OTN545" s="66"/>
      <c r="OTO545" s="66"/>
      <c r="OTP545" s="79"/>
      <c r="OTQ545" s="109"/>
      <c r="OTR545" s="479"/>
      <c r="OTS545" s="78"/>
      <c r="OTT545" s="144"/>
      <c r="OTU545" s="75"/>
      <c r="OTV545" s="66"/>
      <c r="OTW545" s="66"/>
      <c r="OTX545" s="79"/>
      <c r="OTY545" s="109"/>
      <c r="OTZ545" s="479"/>
      <c r="OUA545" s="78"/>
      <c r="OUB545" s="144"/>
      <c r="OUC545" s="75"/>
      <c r="OUD545" s="66"/>
      <c r="OUE545" s="66"/>
      <c r="OUF545" s="79"/>
      <c r="OUG545" s="109"/>
      <c r="OUH545" s="479"/>
      <c r="OUI545" s="78"/>
      <c r="OUJ545" s="144"/>
      <c r="OUK545" s="75"/>
      <c r="OUL545" s="66"/>
      <c r="OUM545" s="66"/>
      <c r="OUN545" s="79"/>
      <c r="OUO545" s="109"/>
      <c r="OUP545" s="479"/>
      <c r="OUQ545" s="78"/>
      <c r="OUR545" s="144"/>
      <c r="OUS545" s="75"/>
      <c r="OUT545" s="66"/>
      <c r="OUU545" s="66"/>
      <c r="OUV545" s="79"/>
      <c r="OUW545" s="109"/>
      <c r="OUX545" s="479"/>
      <c r="OUY545" s="78"/>
      <c r="OUZ545" s="144"/>
      <c r="OVA545" s="75"/>
      <c r="OVB545" s="66"/>
      <c r="OVC545" s="66"/>
      <c r="OVD545" s="79"/>
      <c r="OVE545" s="109"/>
      <c r="OVF545" s="479"/>
      <c r="OVG545" s="78"/>
      <c r="OVH545" s="144"/>
      <c r="OVI545" s="75"/>
      <c r="OVJ545" s="66"/>
      <c r="OVK545" s="66"/>
      <c r="OVL545" s="79"/>
      <c r="OVM545" s="109"/>
      <c r="OVN545" s="479"/>
      <c r="OVO545" s="78"/>
      <c r="OVP545" s="144"/>
      <c r="OVQ545" s="75"/>
      <c r="OVR545" s="66"/>
      <c r="OVS545" s="66"/>
      <c r="OVT545" s="79"/>
      <c r="OVU545" s="109"/>
      <c r="OVV545" s="479"/>
      <c r="OVW545" s="78"/>
      <c r="OVX545" s="144"/>
      <c r="OVY545" s="75"/>
      <c r="OVZ545" s="66"/>
      <c r="OWA545" s="66"/>
      <c r="OWB545" s="79"/>
      <c r="OWC545" s="109"/>
      <c r="OWD545" s="479"/>
      <c r="OWE545" s="78"/>
      <c r="OWF545" s="144"/>
      <c r="OWG545" s="75"/>
      <c r="OWH545" s="66"/>
      <c r="OWI545" s="66"/>
      <c r="OWJ545" s="79"/>
      <c r="OWK545" s="109"/>
      <c r="OWL545" s="479"/>
      <c r="OWM545" s="78"/>
      <c r="OWN545" s="144"/>
      <c r="OWO545" s="75"/>
      <c r="OWP545" s="66"/>
      <c r="OWQ545" s="66"/>
      <c r="OWR545" s="79"/>
      <c r="OWS545" s="109"/>
      <c r="OWT545" s="479"/>
      <c r="OWU545" s="78"/>
      <c r="OWV545" s="144"/>
      <c r="OWW545" s="75"/>
      <c r="OWX545" s="66"/>
      <c r="OWY545" s="66"/>
      <c r="OWZ545" s="79"/>
      <c r="OXA545" s="109"/>
      <c r="OXB545" s="479"/>
      <c r="OXC545" s="78"/>
      <c r="OXD545" s="144"/>
      <c r="OXE545" s="75"/>
      <c r="OXF545" s="66"/>
      <c r="OXG545" s="66"/>
      <c r="OXH545" s="79"/>
      <c r="OXI545" s="109"/>
      <c r="OXJ545" s="479"/>
      <c r="OXK545" s="78"/>
      <c r="OXL545" s="144"/>
      <c r="OXM545" s="75"/>
      <c r="OXN545" s="66"/>
      <c r="OXO545" s="66"/>
      <c r="OXP545" s="79"/>
      <c r="OXQ545" s="109"/>
      <c r="OXR545" s="479"/>
      <c r="OXS545" s="78"/>
      <c r="OXT545" s="144"/>
      <c r="OXU545" s="75"/>
      <c r="OXV545" s="66"/>
      <c r="OXW545" s="66"/>
      <c r="OXX545" s="79"/>
      <c r="OXY545" s="109"/>
      <c r="OXZ545" s="479"/>
      <c r="OYA545" s="78"/>
      <c r="OYB545" s="144"/>
      <c r="OYC545" s="75"/>
      <c r="OYD545" s="66"/>
      <c r="OYE545" s="66"/>
      <c r="OYF545" s="79"/>
      <c r="OYG545" s="109"/>
      <c r="OYH545" s="479"/>
      <c r="OYI545" s="78"/>
      <c r="OYJ545" s="144"/>
      <c r="OYK545" s="75"/>
      <c r="OYL545" s="66"/>
      <c r="OYM545" s="66"/>
      <c r="OYN545" s="79"/>
      <c r="OYO545" s="109"/>
      <c r="OYP545" s="479"/>
      <c r="OYQ545" s="78"/>
      <c r="OYR545" s="144"/>
      <c r="OYS545" s="75"/>
      <c r="OYT545" s="66"/>
      <c r="OYU545" s="66"/>
      <c r="OYV545" s="79"/>
      <c r="OYW545" s="109"/>
      <c r="OYX545" s="479"/>
      <c r="OYY545" s="78"/>
      <c r="OYZ545" s="144"/>
      <c r="OZA545" s="75"/>
      <c r="OZB545" s="66"/>
      <c r="OZC545" s="66"/>
      <c r="OZD545" s="79"/>
      <c r="OZE545" s="109"/>
      <c r="OZF545" s="479"/>
      <c r="OZG545" s="78"/>
      <c r="OZH545" s="144"/>
      <c r="OZI545" s="75"/>
      <c r="OZJ545" s="66"/>
      <c r="OZK545" s="66"/>
      <c r="OZL545" s="79"/>
      <c r="OZM545" s="109"/>
      <c r="OZN545" s="479"/>
      <c r="OZO545" s="78"/>
      <c r="OZP545" s="144"/>
      <c r="OZQ545" s="75"/>
      <c r="OZR545" s="66"/>
      <c r="OZS545" s="66"/>
      <c r="OZT545" s="79"/>
      <c r="OZU545" s="109"/>
      <c r="OZV545" s="479"/>
      <c r="OZW545" s="78"/>
      <c r="OZX545" s="144"/>
      <c r="OZY545" s="75"/>
      <c r="OZZ545" s="66"/>
      <c r="PAA545" s="66"/>
      <c r="PAB545" s="79"/>
      <c r="PAC545" s="109"/>
      <c r="PAD545" s="479"/>
      <c r="PAE545" s="78"/>
      <c r="PAF545" s="144"/>
      <c r="PAG545" s="75"/>
      <c r="PAH545" s="66"/>
      <c r="PAI545" s="66"/>
      <c r="PAJ545" s="79"/>
      <c r="PAK545" s="109"/>
      <c r="PAL545" s="479"/>
      <c r="PAM545" s="78"/>
      <c r="PAN545" s="144"/>
      <c r="PAO545" s="75"/>
      <c r="PAP545" s="66"/>
      <c r="PAQ545" s="66"/>
      <c r="PAR545" s="79"/>
      <c r="PAS545" s="109"/>
      <c r="PAT545" s="479"/>
      <c r="PAU545" s="78"/>
      <c r="PAV545" s="144"/>
      <c r="PAW545" s="75"/>
      <c r="PAX545" s="66"/>
      <c r="PAY545" s="66"/>
      <c r="PAZ545" s="79"/>
      <c r="PBA545" s="109"/>
      <c r="PBB545" s="479"/>
      <c r="PBC545" s="78"/>
      <c r="PBD545" s="144"/>
      <c r="PBE545" s="75"/>
      <c r="PBF545" s="66"/>
      <c r="PBG545" s="66"/>
      <c r="PBH545" s="79"/>
      <c r="PBI545" s="109"/>
      <c r="PBJ545" s="479"/>
      <c r="PBK545" s="78"/>
      <c r="PBL545" s="144"/>
      <c r="PBM545" s="75"/>
      <c r="PBN545" s="66"/>
      <c r="PBO545" s="66"/>
      <c r="PBP545" s="79"/>
      <c r="PBQ545" s="109"/>
      <c r="PBR545" s="479"/>
      <c r="PBS545" s="78"/>
      <c r="PBT545" s="144"/>
      <c r="PBU545" s="75"/>
      <c r="PBV545" s="66"/>
      <c r="PBW545" s="66"/>
      <c r="PBX545" s="79"/>
      <c r="PBY545" s="109"/>
      <c r="PBZ545" s="479"/>
      <c r="PCA545" s="78"/>
      <c r="PCB545" s="144"/>
      <c r="PCC545" s="75"/>
      <c r="PCD545" s="66"/>
      <c r="PCE545" s="66"/>
      <c r="PCF545" s="79"/>
      <c r="PCG545" s="109"/>
      <c r="PCH545" s="479"/>
      <c r="PCI545" s="78"/>
      <c r="PCJ545" s="144"/>
      <c r="PCK545" s="75"/>
      <c r="PCL545" s="66"/>
      <c r="PCM545" s="66"/>
      <c r="PCN545" s="79"/>
      <c r="PCO545" s="109"/>
      <c r="PCP545" s="479"/>
      <c r="PCQ545" s="78"/>
      <c r="PCR545" s="144"/>
      <c r="PCS545" s="75"/>
      <c r="PCT545" s="66"/>
      <c r="PCU545" s="66"/>
      <c r="PCV545" s="79"/>
      <c r="PCW545" s="109"/>
      <c r="PCX545" s="479"/>
      <c r="PCY545" s="78"/>
      <c r="PCZ545" s="144"/>
      <c r="PDA545" s="75"/>
      <c r="PDB545" s="66"/>
      <c r="PDC545" s="66"/>
      <c r="PDD545" s="79"/>
      <c r="PDE545" s="109"/>
      <c r="PDF545" s="479"/>
      <c r="PDG545" s="78"/>
      <c r="PDH545" s="144"/>
      <c r="PDI545" s="75"/>
      <c r="PDJ545" s="66"/>
      <c r="PDK545" s="66"/>
      <c r="PDL545" s="79"/>
      <c r="PDM545" s="109"/>
      <c r="PDN545" s="479"/>
      <c r="PDO545" s="78"/>
      <c r="PDP545" s="144"/>
      <c r="PDQ545" s="75"/>
      <c r="PDR545" s="66"/>
      <c r="PDS545" s="66"/>
      <c r="PDT545" s="79"/>
      <c r="PDU545" s="109"/>
      <c r="PDV545" s="479"/>
      <c r="PDW545" s="78"/>
      <c r="PDX545" s="144"/>
      <c r="PDY545" s="75"/>
      <c r="PDZ545" s="66"/>
      <c r="PEA545" s="66"/>
      <c r="PEB545" s="79"/>
      <c r="PEC545" s="109"/>
      <c r="PED545" s="479"/>
      <c r="PEE545" s="78"/>
      <c r="PEF545" s="144"/>
      <c r="PEG545" s="75"/>
      <c r="PEH545" s="66"/>
      <c r="PEI545" s="66"/>
      <c r="PEJ545" s="79"/>
      <c r="PEK545" s="109"/>
      <c r="PEL545" s="479"/>
      <c r="PEM545" s="78"/>
      <c r="PEN545" s="144"/>
      <c r="PEO545" s="75"/>
      <c r="PEP545" s="66"/>
      <c r="PEQ545" s="66"/>
      <c r="PER545" s="79"/>
      <c r="PES545" s="109"/>
      <c r="PET545" s="479"/>
      <c r="PEU545" s="78"/>
      <c r="PEV545" s="144"/>
      <c r="PEW545" s="75"/>
      <c r="PEX545" s="66"/>
      <c r="PEY545" s="66"/>
      <c r="PEZ545" s="79"/>
      <c r="PFA545" s="109"/>
      <c r="PFB545" s="479"/>
      <c r="PFC545" s="78"/>
      <c r="PFD545" s="144"/>
      <c r="PFE545" s="75"/>
      <c r="PFF545" s="66"/>
      <c r="PFG545" s="66"/>
      <c r="PFH545" s="79"/>
      <c r="PFI545" s="109"/>
      <c r="PFJ545" s="479"/>
      <c r="PFK545" s="78"/>
      <c r="PFL545" s="144"/>
      <c r="PFM545" s="75"/>
      <c r="PFN545" s="66"/>
      <c r="PFO545" s="66"/>
      <c r="PFP545" s="79"/>
      <c r="PFQ545" s="109"/>
      <c r="PFR545" s="479"/>
      <c r="PFS545" s="78"/>
      <c r="PFT545" s="144"/>
      <c r="PFU545" s="75"/>
      <c r="PFV545" s="66"/>
      <c r="PFW545" s="66"/>
      <c r="PFX545" s="79"/>
      <c r="PFY545" s="109"/>
      <c r="PFZ545" s="479"/>
      <c r="PGA545" s="78"/>
      <c r="PGB545" s="144"/>
      <c r="PGC545" s="75"/>
      <c r="PGD545" s="66"/>
      <c r="PGE545" s="66"/>
      <c r="PGF545" s="79"/>
      <c r="PGG545" s="109"/>
      <c r="PGH545" s="479"/>
      <c r="PGI545" s="78"/>
      <c r="PGJ545" s="144"/>
      <c r="PGK545" s="75"/>
      <c r="PGL545" s="66"/>
      <c r="PGM545" s="66"/>
      <c r="PGN545" s="79"/>
      <c r="PGO545" s="109"/>
      <c r="PGP545" s="479"/>
      <c r="PGQ545" s="78"/>
      <c r="PGR545" s="144"/>
      <c r="PGS545" s="75"/>
      <c r="PGT545" s="66"/>
      <c r="PGU545" s="66"/>
      <c r="PGV545" s="79"/>
      <c r="PGW545" s="109"/>
      <c r="PGX545" s="479"/>
      <c r="PGY545" s="78"/>
      <c r="PGZ545" s="144"/>
      <c r="PHA545" s="75"/>
      <c r="PHB545" s="66"/>
      <c r="PHC545" s="66"/>
      <c r="PHD545" s="79"/>
      <c r="PHE545" s="109"/>
      <c r="PHF545" s="479"/>
      <c r="PHG545" s="78"/>
      <c r="PHH545" s="144"/>
      <c r="PHI545" s="75"/>
      <c r="PHJ545" s="66"/>
      <c r="PHK545" s="66"/>
      <c r="PHL545" s="79"/>
      <c r="PHM545" s="109"/>
      <c r="PHN545" s="479"/>
      <c r="PHO545" s="78"/>
      <c r="PHP545" s="144"/>
      <c r="PHQ545" s="75"/>
      <c r="PHR545" s="66"/>
      <c r="PHS545" s="66"/>
      <c r="PHT545" s="79"/>
      <c r="PHU545" s="109"/>
      <c r="PHV545" s="479"/>
      <c r="PHW545" s="78"/>
      <c r="PHX545" s="144"/>
      <c r="PHY545" s="75"/>
      <c r="PHZ545" s="66"/>
      <c r="PIA545" s="66"/>
      <c r="PIB545" s="79"/>
      <c r="PIC545" s="109"/>
      <c r="PID545" s="479"/>
      <c r="PIE545" s="78"/>
      <c r="PIF545" s="144"/>
      <c r="PIG545" s="75"/>
      <c r="PIH545" s="66"/>
      <c r="PII545" s="66"/>
      <c r="PIJ545" s="79"/>
      <c r="PIK545" s="109"/>
      <c r="PIL545" s="479"/>
      <c r="PIM545" s="78"/>
      <c r="PIN545" s="144"/>
      <c r="PIO545" s="75"/>
      <c r="PIP545" s="66"/>
      <c r="PIQ545" s="66"/>
      <c r="PIR545" s="79"/>
      <c r="PIS545" s="109"/>
      <c r="PIT545" s="479"/>
      <c r="PIU545" s="78"/>
      <c r="PIV545" s="144"/>
      <c r="PIW545" s="75"/>
      <c r="PIX545" s="66"/>
      <c r="PIY545" s="66"/>
      <c r="PIZ545" s="79"/>
      <c r="PJA545" s="109"/>
      <c r="PJB545" s="479"/>
      <c r="PJC545" s="78"/>
      <c r="PJD545" s="144"/>
      <c r="PJE545" s="75"/>
      <c r="PJF545" s="66"/>
      <c r="PJG545" s="66"/>
      <c r="PJH545" s="79"/>
      <c r="PJI545" s="109"/>
      <c r="PJJ545" s="479"/>
      <c r="PJK545" s="78"/>
      <c r="PJL545" s="144"/>
      <c r="PJM545" s="75"/>
      <c r="PJN545" s="66"/>
      <c r="PJO545" s="66"/>
      <c r="PJP545" s="79"/>
      <c r="PJQ545" s="109"/>
      <c r="PJR545" s="479"/>
      <c r="PJS545" s="78"/>
      <c r="PJT545" s="144"/>
      <c r="PJU545" s="75"/>
      <c r="PJV545" s="66"/>
      <c r="PJW545" s="66"/>
      <c r="PJX545" s="79"/>
      <c r="PJY545" s="109"/>
      <c r="PJZ545" s="479"/>
      <c r="PKA545" s="78"/>
      <c r="PKB545" s="144"/>
      <c r="PKC545" s="75"/>
      <c r="PKD545" s="66"/>
      <c r="PKE545" s="66"/>
      <c r="PKF545" s="79"/>
      <c r="PKG545" s="109"/>
      <c r="PKH545" s="479"/>
      <c r="PKI545" s="78"/>
      <c r="PKJ545" s="144"/>
      <c r="PKK545" s="75"/>
      <c r="PKL545" s="66"/>
      <c r="PKM545" s="66"/>
      <c r="PKN545" s="79"/>
      <c r="PKO545" s="109"/>
      <c r="PKP545" s="479"/>
      <c r="PKQ545" s="78"/>
      <c r="PKR545" s="144"/>
      <c r="PKS545" s="75"/>
      <c r="PKT545" s="66"/>
      <c r="PKU545" s="66"/>
      <c r="PKV545" s="79"/>
      <c r="PKW545" s="109"/>
      <c r="PKX545" s="479"/>
      <c r="PKY545" s="78"/>
      <c r="PKZ545" s="144"/>
      <c r="PLA545" s="75"/>
      <c r="PLB545" s="66"/>
      <c r="PLC545" s="66"/>
      <c r="PLD545" s="79"/>
      <c r="PLE545" s="109"/>
      <c r="PLF545" s="479"/>
      <c r="PLG545" s="78"/>
      <c r="PLH545" s="144"/>
      <c r="PLI545" s="75"/>
      <c r="PLJ545" s="66"/>
      <c r="PLK545" s="66"/>
      <c r="PLL545" s="79"/>
      <c r="PLM545" s="109"/>
      <c r="PLN545" s="479"/>
      <c r="PLO545" s="78"/>
      <c r="PLP545" s="144"/>
      <c r="PLQ545" s="75"/>
      <c r="PLR545" s="66"/>
      <c r="PLS545" s="66"/>
      <c r="PLT545" s="79"/>
      <c r="PLU545" s="109"/>
      <c r="PLV545" s="479"/>
      <c r="PLW545" s="78"/>
      <c r="PLX545" s="144"/>
      <c r="PLY545" s="75"/>
      <c r="PLZ545" s="66"/>
      <c r="PMA545" s="66"/>
      <c r="PMB545" s="79"/>
      <c r="PMC545" s="109"/>
      <c r="PMD545" s="479"/>
      <c r="PME545" s="78"/>
      <c r="PMF545" s="144"/>
      <c r="PMG545" s="75"/>
      <c r="PMH545" s="66"/>
      <c r="PMI545" s="66"/>
      <c r="PMJ545" s="79"/>
      <c r="PMK545" s="109"/>
      <c r="PML545" s="479"/>
      <c r="PMM545" s="78"/>
      <c r="PMN545" s="144"/>
      <c r="PMO545" s="75"/>
      <c r="PMP545" s="66"/>
      <c r="PMQ545" s="66"/>
      <c r="PMR545" s="79"/>
      <c r="PMS545" s="109"/>
      <c r="PMT545" s="479"/>
      <c r="PMU545" s="78"/>
      <c r="PMV545" s="144"/>
      <c r="PMW545" s="75"/>
      <c r="PMX545" s="66"/>
      <c r="PMY545" s="66"/>
      <c r="PMZ545" s="79"/>
      <c r="PNA545" s="109"/>
      <c r="PNB545" s="479"/>
      <c r="PNC545" s="78"/>
      <c r="PND545" s="144"/>
      <c r="PNE545" s="75"/>
      <c r="PNF545" s="66"/>
      <c r="PNG545" s="66"/>
      <c r="PNH545" s="79"/>
      <c r="PNI545" s="109"/>
      <c r="PNJ545" s="479"/>
      <c r="PNK545" s="78"/>
      <c r="PNL545" s="144"/>
      <c r="PNM545" s="75"/>
      <c r="PNN545" s="66"/>
      <c r="PNO545" s="66"/>
      <c r="PNP545" s="79"/>
      <c r="PNQ545" s="109"/>
      <c r="PNR545" s="479"/>
      <c r="PNS545" s="78"/>
      <c r="PNT545" s="144"/>
      <c r="PNU545" s="75"/>
      <c r="PNV545" s="66"/>
      <c r="PNW545" s="66"/>
      <c r="PNX545" s="79"/>
      <c r="PNY545" s="109"/>
      <c r="PNZ545" s="479"/>
      <c r="POA545" s="78"/>
      <c r="POB545" s="144"/>
      <c r="POC545" s="75"/>
      <c r="POD545" s="66"/>
      <c r="POE545" s="66"/>
      <c r="POF545" s="79"/>
      <c r="POG545" s="109"/>
      <c r="POH545" s="479"/>
      <c r="POI545" s="78"/>
      <c r="POJ545" s="144"/>
      <c r="POK545" s="75"/>
      <c r="POL545" s="66"/>
      <c r="POM545" s="66"/>
      <c r="PON545" s="79"/>
      <c r="POO545" s="109"/>
      <c r="POP545" s="479"/>
      <c r="POQ545" s="78"/>
      <c r="POR545" s="144"/>
      <c r="POS545" s="75"/>
      <c r="POT545" s="66"/>
      <c r="POU545" s="66"/>
      <c r="POV545" s="79"/>
      <c r="POW545" s="109"/>
      <c r="POX545" s="479"/>
      <c r="POY545" s="78"/>
      <c r="POZ545" s="144"/>
      <c r="PPA545" s="75"/>
      <c r="PPB545" s="66"/>
      <c r="PPC545" s="66"/>
      <c r="PPD545" s="79"/>
      <c r="PPE545" s="109"/>
      <c r="PPF545" s="479"/>
      <c r="PPG545" s="78"/>
      <c r="PPH545" s="144"/>
      <c r="PPI545" s="75"/>
      <c r="PPJ545" s="66"/>
      <c r="PPK545" s="66"/>
      <c r="PPL545" s="79"/>
      <c r="PPM545" s="109"/>
      <c r="PPN545" s="479"/>
      <c r="PPO545" s="78"/>
      <c r="PPP545" s="144"/>
      <c r="PPQ545" s="75"/>
      <c r="PPR545" s="66"/>
      <c r="PPS545" s="66"/>
      <c r="PPT545" s="79"/>
      <c r="PPU545" s="109"/>
      <c r="PPV545" s="479"/>
      <c r="PPW545" s="78"/>
      <c r="PPX545" s="144"/>
      <c r="PPY545" s="75"/>
      <c r="PPZ545" s="66"/>
      <c r="PQA545" s="66"/>
      <c r="PQB545" s="79"/>
      <c r="PQC545" s="109"/>
      <c r="PQD545" s="479"/>
      <c r="PQE545" s="78"/>
      <c r="PQF545" s="144"/>
      <c r="PQG545" s="75"/>
      <c r="PQH545" s="66"/>
      <c r="PQI545" s="66"/>
      <c r="PQJ545" s="79"/>
      <c r="PQK545" s="109"/>
      <c r="PQL545" s="479"/>
      <c r="PQM545" s="78"/>
      <c r="PQN545" s="144"/>
      <c r="PQO545" s="75"/>
      <c r="PQP545" s="66"/>
      <c r="PQQ545" s="66"/>
      <c r="PQR545" s="79"/>
      <c r="PQS545" s="109"/>
      <c r="PQT545" s="479"/>
      <c r="PQU545" s="78"/>
      <c r="PQV545" s="144"/>
      <c r="PQW545" s="75"/>
      <c r="PQX545" s="66"/>
      <c r="PQY545" s="66"/>
      <c r="PQZ545" s="79"/>
      <c r="PRA545" s="109"/>
      <c r="PRB545" s="479"/>
      <c r="PRC545" s="78"/>
      <c r="PRD545" s="144"/>
      <c r="PRE545" s="75"/>
      <c r="PRF545" s="66"/>
      <c r="PRG545" s="66"/>
      <c r="PRH545" s="79"/>
      <c r="PRI545" s="109"/>
      <c r="PRJ545" s="479"/>
      <c r="PRK545" s="78"/>
      <c r="PRL545" s="144"/>
      <c r="PRM545" s="75"/>
      <c r="PRN545" s="66"/>
      <c r="PRO545" s="66"/>
      <c r="PRP545" s="79"/>
      <c r="PRQ545" s="109"/>
      <c r="PRR545" s="479"/>
      <c r="PRS545" s="78"/>
      <c r="PRT545" s="144"/>
      <c r="PRU545" s="75"/>
      <c r="PRV545" s="66"/>
      <c r="PRW545" s="66"/>
      <c r="PRX545" s="79"/>
      <c r="PRY545" s="109"/>
      <c r="PRZ545" s="479"/>
      <c r="PSA545" s="78"/>
      <c r="PSB545" s="144"/>
      <c r="PSC545" s="75"/>
      <c r="PSD545" s="66"/>
      <c r="PSE545" s="66"/>
      <c r="PSF545" s="79"/>
      <c r="PSG545" s="109"/>
      <c r="PSH545" s="479"/>
      <c r="PSI545" s="78"/>
      <c r="PSJ545" s="144"/>
      <c r="PSK545" s="75"/>
      <c r="PSL545" s="66"/>
      <c r="PSM545" s="66"/>
      <c r="PSN545" s="79"/>
      <c r="PSO545" s="109"/>
      <c r="PSP545" s="479"/>
      <c r="PSQ545" s="78"/>
      <c r="PSR545" s="144"/>
      <c r="PSS545" s="75"/>
      <c r="PST545" s="66"/>
      <c r="PSU545" s="66"/>
      <c r="PSV545" s="79"/>
      <c r="PSW545" s="109"/>
      <c r="PSX545" s="479"/>
      <c r="PSY545" s="78"/>
      <c r="PSZ545" s="144"/>
      <c r="PTA545" s="75"/>
      <c r="PTB545" s="66"/>
      <c r="PTC545" s="66"/>
      <c r="PTD545" s="79"/>
      <c r="PTE545" s="109"/>
      <c r="PTF545" s="479"/>
      <c r="PTG545" s="78"/>
      <c r="PTH545" s="144"/>
      <c r="PTI545" s="75"/>
      <c r="PTJ545" s="66"/>
      <c r="PTK545" s="66"/>
      <c r="PTL545" s="79"/>
      <c r="PTM545" s="109"/>
      <c r="PTN545" s="479"/>
      <c r="PTO545" s="78"/>
      <c r="PTP545" s="144"/>
      <c r="PTQ545" s="75"/>
      <c r="PTR545" s="66"/>
      <c r="PTS545" s="66"/>
      <c r="PTT545" s="79"/>
      <c r="PTU545" s="109"/>
      <c r="PTV545" s="479"/>
      <c r="PTW545" s="78"/>
      <c r="PTX545" s="144"/>
      <c r="PTY545" s="75"/>
      <c r="PTZ545" s="66"/>
      <c r="PUA545" s="66"/>
      <c r="PUB545" s="79"/>
      <c r="PUC545" s="109"/>
      <c r="PUD545" s="479"/>
      <c r="PUE545" s="78"/>
      <c r="PUF545" s="144"/>
      <c r="PUG545" s="75"/>
      <c r="PUH545" s="66"/>
      <c r="PUI545" s="66"/>
      <c r="PUJ545" s="79"/>
      <c r="PUK545" s="109"/>
      <c r="PUL545" s="479"/>
      <c r="PUM545" s="78"/>
      <c r="PUN545" s="144"/>
      <c r="PUO545" s="75"/>
      <c r="PUP545" s="66"/>
      <c r="PUQ545" s="66"/>
      <c r="PUR545" s="79"/>
      <c r="PUS545" s="109"/>
      <c r="PUT545" s="479"/>
      <c r="PUU545" s="78"/>
      <c r="PUV545" s="144"/>
      <c r="PUW545" s="75"/>
      <c r="PUX545" s="66"/>
      <c r="PUY545" s="66"/>
      <c r="PUZ545" s="79"/>
      <c r="PVA545" s="109"/>
      <c r="PVB545" s="479"/>
      <c r="PVC545" s="78"/>
      <c r="PVD545" s="144"/>
      <c r="PVE545" s="75"/>
      <c r="PVF545" s="66"/>
      <c r="PVG545" s="66"/>
      <c r="PVH545" s="79"/>
      <c r="PVI545" s="109"/>
      <c r="PVJ545" s="479"/>
      <c r="PVK545" s="78"/>
      <c r="PVL545" s="144"/>
      <c r="PVM545" s="75"/>
      <c r="PVN545" s="66"/>
      <c r="PVO545" s="66"/>
      <c r="PVP545" s="79"/>
      <c r="PVQ545" s="109"/>
      <c r="PVR545" s="479"/>
      <c r="PVS545" s="78"/>
      <c r="PVT545" s="144"/>
      <c r="PVU545" s="75"/>
      <c r="PVV545" s="66"/>
      <c r="PVW545" s="66"/>
      <c r="PVX545" s="79"/>
      <c r="PVY545" s="109"/>
      <c r="PVZ545" s="479"/>
      <c r="PWA545" s="78"/>
      <c r="PWB545" s="144"/>
      <c r="PWC545" s="75"/>
      <c r="PWD545" s="66"/>
      <c r="PWE545" s="66"/>
      <c r="PWF545" s="79"/>
      <c r="PWG545" s="109"/>
      <c r="PWH545" s="479"/>
      <c r="PWI545" s="78"/>
      <c r="PWJ545" s="144"/>
      <c r="PWK545" s="75"/>
      <c r="PWL545" s="66"/>
      <c r="PWM545" s="66"/>
      <c r="PWN545" s="79"/>
      <c r="PWO545" s="109"/>
      <c r="PWP545" s="479"/>
      <c r="PWQ545" s="78"/>
      <c r="PWR545" s="144"/>
      <c r="PWS545" s="75"/>
      <c r="PWT545" s="66"/>
      <c r="PWU545" s="66"/>
      <c r="PWV545" s="79"/>
      <c r="PWW545" s="109"/>
      <c r="PWX545" s="479"/>
      <c r="PWY545" s="78"/>
      <c r="PWZ545" s="144"/>
      <c r="PXA545" s="75"/>
      <c r="PXB545" s="66"/>
      <c r="PXC545" s="66"/>
      <c r="PXD545" s="79"/>
      <c r="PXE545" s="109"/>
      <c r="PXF545" s="479"/>
      <c r="PXG545" s="78"/>
      <c r="PXH545" s="144"/>
      <c r="PXI545" s="75"/>
      <c r="PXJ545" s="66"/>
      <c r="PXK545" s="66"/>
      <c r="PXL545" s="79"/>
      <c r="PXM545" s="109"/>
      <c r="PXN545" s="479"/>
      <c r="PXO545" s="78"/>
      <c r="PXP545" s="144"/>
      <c r="PXQ545" s="75"/>
      <c r="PXR545" s="66"/>
      <c r="PXS545" s="66"/>
      <c r="PXT545" s="79"/>
      <c r="PXU545" s="109"/>
      <c r="PXV545" s="479"/>
      <c r="PXW545" s="78"/>
      <c r="PXX545" s="144"/>
      <c r="PXY545" s="75"/>
      <c r="PXZ545" s="66"/>
      <c r="PYA545" s="66"/>
      <c r="PYB545" s="79"/>
      <c r="PYC545" s="109"/>
      <c r="PYD545" s="479"/>
      <c r="PYE545" s="78"/>
      <c r="PYF545" s="144"/>
      <c r="PYG545" s="75"/>
      <c r="PYH545" s="66"/>
      <c r="PYI545" s="66"/>
      <c r="PYJ545" s="79"/>
      <c r="PYK545" s="109"/>
      <c r="PYL545" s="479"/>
      <c r="PYM545" s="78"/>
      <c r="PYN545" s="144"/>
      <c r="PYO545" s="75"/>
      <c r="PYP545" s="66"/>
      <c r="PYQ545" s="66"/>
      <c r="PYR545" s="79"/>
      <c r="PYS545" s="109"/>
      <c r="PYT545" s="479"/>
      <c r="PYU545" s="78"/>
      <c r="PYV545" s="144"/>
      <c r="PYW545" s="75"/>
      <c r="PYX545" s="66"/>
      <c r="PYY545" s="66"/>
      <c r="PYZ545" s="79"/>
      <c r="PZA545" s="109"/>
      <c r="PZB545" s="479"/>
      <c r="PZC545" s="78"/>
      <c r="PZD545" s="144"/>
      <c r="PZE545" s="75"/>
      <c r="PZF545" s="66"/>
      <c r="PZG545" s="66"/>
      <c r="PZH545" s="79"/>
      <c r="PZI545" s="109"/>
      <c r="PZJ545" s="479"/>
      <c r="PZK545" s="78"/>
      <c r="PZL545" s="144"/>
      <c r="PZM545" s="75"/>
      <c r="PZN545" s="66"/>
      <c r="PZO545" s="66"/>
      <c r="PZP545" s="79"/>
      <c r="PZQ545" s="109"/>
      <c r="PZR545" s="479"/>
      <c r="PZS545" s="78"/>
      <c r="PZT545" s="144"/>
      <c r="PZU545" s="75"/>
      <c r="PZV545" s="66"/>
      <c r="PZW545" s="66"/>
      <c r="PZX545" s="79"/>
      <c r="PZY545" s="109"/>
      <c r="PZZ545" s="479"/>
      <c r="QAA545" s="78"/>
      <c r="QAB545" s="144"/>
      <c r="QAC545" s="75"/>
      <c r="QAD545" s="66"/>
      <c r="QAE545" s="66"/>
      <c r="QAF545" s="79"/>
      <c r="QAG545" s="109"/>
      <c r="QAH545" s="479"/>
      <c r="QAI545" s="78"/>
      <c r="QAJ545" s="144"/>
      <c r="QAK545" s="75"/>
      <c r="QAL545" s="66"/>
      <c r="QAM545" s="66"/>
      <c r="QAN545" s="79"/>
      <c r="QAO545" s="109"/>
      <c r="QAP545" s="479"/>
      <c r="QAQ545" s="78"/>
      <c r="QAR545" s="144"/>
      <c r="QAS545" s="75"/>
      <c r="QAT545" s="66"/>
      <c r="QAU545" s="66"/>
      <c r="QAV545" s="79"/>
      <c r="QAW545" s="109"/>
      <c r="QAX545" s="479"/>
      <c r="QAY545" s="78"/>
      <c r="QAZ545" s="144"/>
      <c r="QBA545" s="75"/>
      <c r="QBB545" s="66"/>
      <c r="QBC545" s="66"/>
      <c r="QBD545" s="79"/>
      <c r="QBE545" s="109"/>
      <c r="QBF545" s="479"/>
      <c r="QBG545" s="78"/>
      <c r="QBH545" s="144"/>
      <c r="QBI545" s="75"/>
      <c r="QBJ545" s="66"/>
      <c r="QBK545" s="66"/>
      <c r="QBL545" s="79"/>
      <c r="QBM545" s="109"/>
      <c r="QBN545" s="479"/>
      <c r="QBO545" s="78"/>
      <c r="QBP545" s="144"/>
      <c r="QBQ545" s="75"/>
      <c r="QBR545" s="66"/>
      <c r="QBS545" s="66"/>
      <c r="QBT545" s="79"/>
      <c r="QBU545" s="109"/>
      <c r="QBV545" s="479"/>
      <c r="QBW545" s="78"/>
      <c r="QBX545" s="144"/>
      <c r="QBY545" s="75"/>
      <c r="QBZ545" s="66"/>
      <c r="QCA545" s="66"/>
      <c r="QCB545" s="79"/>
      <c r="QCC545" s="109"/>
      <c r="QCD545" s="479"/>
      <c r="QCE545" s="78"/>
      <c r="QCF545" s="144"/>
      <c r="QCG545" s="75"/>
      <c r="QCH545" s="66"/>
      <c r="QCI545" s="66"/>
      <c r="QCJ545" s="79"/>
      <c r="QCK545" s="109"/>
      <c r="QCL545" s="479"/>
      <c r="QCM545" s="78"/>
      <c r="QCN545" s="144"/>
      <c r="QCO545" s="75"/>
      <c r="QCP545" s="66"/>
      <c r="QCQ545" s="66"/>
      <c r="QCR545" s="79"/>
      <c r="QCS545" s="109"/>
      <c r="QCT545" s="479"/>
      <c r="QCU545" s="78"/>
      <c r="QCV545" s="144"/>
      <c r="QCW545" s="75"/>
      <c r="QCX545" s="66"/>
      <c r="QCY545" s="66"/>
      <c r="QCZ545" s="79"/>
      <c r="QDA545" s="109"/>
      <c r="QDB545" s="479"/>
      <c r="QDC545" s="78"/>
      <c r="QDD545" s="144"/>
      <c r="QDE545" s="75"/>
      <c r="QDF545" s="66"/>
      <c r="QDG545" s="66"/>
      <c r="QDH545" s="79"/>
      <c r="QDI545" s="109"/>
      <c r="QDJ545" s="479"/>
      <c r="QDK545" s="78"/>
      <c r="QDL545" s="144"/>
      <c r="QDM545" s="75"/>
      <c r="QDN545" s="66"/>
      <c r="QDO545" s="66"/>
      <c r="QDP545" s="79"/>
      <c r="QDQ545" s="109"/>
      <c r="QDR545" s="479"/>
      <c r="QDS545" s="78"/>
      <c r="QDT545" s="144"/>
      <c r="QDU545" s="75"/>
      <c r="QDV545" s="66"/>
      <c r="QDW545" s="66"/>
      <c r="QDX545" s="79"/>
      <c r="QDY545" s="109"/>
      <c r="QDZ545" s="479"/>
      <c r="QEA545" s="78"/>
      <c r="QEB545" s="144"/>
      <c r="QEC545" s="75"/>
      <c r="QED545" s="66"/>
      <c r="QEE545" s="66"/>
      <c r="QEF545" s="79"/>
      <c r="QEG545" s="109"/>
      <c r="QEH545" s="479"/>
      <c r="QEI545" s="78"/>
      <c r="QEJ545" s="144"/>
      <c r="QEK545" s="75"/>
      <c r="QEL545" s="66"/>
      <c r="QEM545" s="66"/>
      <c r="QEN545" s="79"/>
      <c r="QEO545" s="109"/>
      <c r="QEP545" s="479"/>
      <c r="QEQ545" s="78"/>
      <c r="QER545" s="144"/>
      <c r="QES545" s="75"/>
      <c r="QET545" s="66"/>
      <c r="QEU545" s="66"/>
      <c r="QEV545" s="79"/>
      <c r="QEW545" s="109"/>
      <c r="QEX545" s="479"/>
      <c r="QEY545" s="78"/>
      <c r="QEZ545" s="144"/>
      <c r="QFA545" s="75"/>
      <c r="QFB545" s="66"/>
      <c r="QFC545" s="66"/>
      <c r="QFD545" s="79"/>
      <c r="QFE545" s="109"/>
      <c r="QFF545" s="479"/>
      <c r="QFG545" s="78"/>
      <c r="QFH545" s="144"/>
      <c r="QFI545" s="75"/>
      <c r="QFJ545" s="66"/>
      <c r="QFK545" s="66"/>
      <c r="QFL545" s="79"/>
      <c r="QFM545" s="109"/>
      <c r="QFN545" s="479"/>
      <c r="QFO545" s="78"/>
      <c r="QFP545" s="144"/>
      <c r="QFQ545" s="75"/>
      <c r="QFR545" s="66"/>
      <c r="QFS545" s="66"/>
      <c r="QFT545" s="79"/>
      <c r="QFU545" s="109"/>
      <c r="QFV545" s="479"/>
      <c r="QFW545" s="78"/>
      <c r="QFX545" s="144"/>
      <c r="QFY545" s="75"/>
      <c r="QFZ545" s="66"/>
      <c r="QGA545" s="66"/>
      <c r="QGB545" s="79"/>
      <c r="QGC545" s="109"/>
      <c r="QGD545" s="479"/>
      <c r="QGE545" s="78"/>
      <c r="QGF545" s="144"/>
      <c r="QGG545" s="75"/>
      <c r="QGH545" s="66"/>
      <c r="QGI545" s="66"/>
      <c r="QGJ545" s="79"/>
      <c r="QGK545" s="109"/>
      <c r="QGL545" s="479"/>
      <c r="QGM545" s="78"/>
      <c r="QGN545" s="144"/>
      <c r="QGO545" s="75"/>
      <c r="QGP545" s="66"/>
      <c r="QGQ545" s="66"/>
      <c r="QGR545" s="79"/>
      <c r="QGS545" s="109"/>
      <c r="QGT545" s="479"/>
      <c r="QGU545" s="78"/>
      <c r="QGV545" s="144"/>
      <c r="QGW545" s="75"/>
      <c r="QGX545" s="66"/>
      <c r="QGY545" s="66"/>
      <c r="QGZ545" s="79"/>
      <c r="QHA545" s="109"/>
      <c r="QHB545" s="479"/>
      <c r="QHC545" s="78"/>
      <c r="QHD545" s="144"/>
      <c r="QHE545" s="75"/>
      <c r="QHF545" s="66"/>
      <c r="QHG545" s="66"/>
      <c r="QHH545" s="79"/>
      <c r="QHI545" s="109"/>
      <c r="QHJ545" s="479"/>
      <c r="QHK545" s="78"/>
      <c r="QHL545" s="144"/>
      <c r="QHM545" s="75"/>
      <c r="QHN545" s="66"/>
      <c r="QHO545" s="66"/>
      <c r="QHP545" s="79"/>
      <c r="QHQ545" s="109"/>
      <c r="QHR545" s="479"/>
      <c r="QHS545" s="78"/>
      <c r="QHT545" s="144"/>
      <c r="QHU545" s="75"/>
      <c r="QHV545" s="66"/>
      <c r="QHW545" s="66"/>
      <c r="QHX545" s="79"/>
      <c r="QHY545" s="109"/>
      <c r="QHZ545" s="479"/>
      <c r="QIA545" s="78"/>
      <c r="QIB545" s="144"/>
      <c r="QIC545" s="75"/>
      <c r="QID545" s="66"/>
      <c r="QIE545" s="66"/>
      <c r="QIF545" s="79"/>
      <c r="QIG545" s="109"/>
      <c r="QIH545" s="479"/>
      <c r="QII545" s="78"/>
      <c r="QIJ545" s="144"/>
      <c r="QIK545" s="75"/>
      <c r="QIL545" s="66"/>
      <c r="QIM545" s="66"/>
      <c r="QIN545" s="79"/>
      <c r="QIO545" s="109"/>
      <c r="QIP545" s="479"/>
      <c r="QIQ545" s="78"/>
      <c r="QIR545" s="144"/>
      <c r="QIS545" s="75"/>
      <c r="QIT545" s="66"/>
      <c r="QIU545" s="66"/>
      <c r="QIV545" s="79"/>
      <c r="QIW545" s="109"/>
      <c r="QIX545" s="479"/>
      <c r="QIY545" s="78"/>
      <c r="QIZ545" s="144"/>
      <c r="QJA545" s="75"/>
      <c r="QJB545" s="66"/>
      <c r="QJC545" s="66"/>
      <c r="QJD545" s="79"/>
      <c r="QJE545" s="109"/>
      <c r="QJF545" s="479"/>
      <c r="QJG545" s="78"/>
      <c r="QJH545" s="144"/>
      <c r="QJI545" s="75"/>
      <c r="QJJ545" s="66"/>
      <c r="QJK545" s="66"/>
      <c r="QJL545" s="79"/>
      <c r="QJM545" s="109"/>
      <c r="QJN545" s="479"/>
      <c r="QJO545" s="78"/>
      <c r="QJP545" s="144"/>
      <c r="QJQ545" s="75"/>
      <c r="QJR545" s="66"/>
      <c r="QJS545" s="66"/>
      <c r="QJT545" s="79"/>
      <c r="QJU545" s="109"/>
      <c r="QJV545" s="479"/>
      <c r="QJW545" s="78"/>
      <c r="QJX545" s="144"/>
      <c r="QJY545" s="75"/>
      <c r="QJZ545" s="66"/>
      <c r="QKA545" s="66"/>
      <c r="QKB545" s="79"/>
      <c r="QKC545" s="109"/>
      <c r="QKD545" s="479"/>
      <c r="QKE545" s="78"/>
      <c r="QKF545" s="144"/>
      <c r="QKG545" s="75"/>
      <c r="QKH545" s="66"/>
      <c r="QKI545" s="66"/>
      <c r="QKJ545" s="79"/>
      <c r="QKK545" s="109"/>
      <c r="QKL545" s="479"/>
      <c r="QKM545" s="78"/>
      <c r="QKN545" s="144"/>
      <c r="QKO545" s="75"/>
      <c r="QKP545" s="66"/>
      <c r="QKQ545" s="66"/>
      <c r="QKR545" s="79"/>
      <c r="QKS545" s="109"/>
      <c r="QKT545" s="479"/>
      <c r="QKU545" s="78"/>
      <c r="QKV545" s="144"/>
      <c r="QKW545" s="75"/>
      <c r="QKX545" s="66"/>
      <c r="QKY545" s="66"/>
      <c r="QKZ545" s="79"/>
      <c r="QLA545" s="109"/>
      <c r="QLB545" s="479"/>
      <c r="QLC545" s="78"/>
      <c r="QLD545" s="144"/>
      <c r="QLE545" s="75"/>
      <c r="QLF545" s="66"/>
      <c r="QLG545" s="66"/>
      <c r="QLH545" s="79"/>
      <c r="QLI545" s="109"/>
      <c r="QLJ545" s="479"/>
      <c r="QLK545" s="78"/>
      <c r="QLL545" s="144"/>
      <c r="QLM545" s="75"/>
      <c r="QLN545" s="66"/>
      <c r="QLO545" s="66"/>
      <c r="QLP545" s="79"/>
      <c r="QLQ545" s="109"/>
      <c r="QLR545" s="479"/>
      <c r="QLS545" s="78"/>
      <c r="QLT545" s="144"/>
      <c r="QLU545" s="75"/>
      <c r="QLV545" s="66"/>
      <c r="QLW545" s="66"/>
      <c r="QLX545" s="79"/>
      <c r="QLY545" s="109"/>
      <c r="QLZ545" s="479"/>
      <c r="QMA545" s="78"/>
      <c r="QMB545" s="144"/>
      <c r="QMC545" s="75"/>
      <c r="QMD545" s="66"/>
      <c r="QME545" s="66"/>
      <c r="QMF545" s="79"/>
      <c r="QMG545" s="109"/>
      <c r="QMH545" s="479"/>
      <c r="QMI545" s="78"/>
      <c r="QMJ545" s="144"/>
      <c r="QMK545" s="75"/>
      <c r="QML545" s="66"/>
      <c r="QMM545" s="66"/>
      <c r="QMN545" s="79"/>
      <c r="QMO545" s="109"/>
      <c r="QMP545" s="479"/>
      <c r="QMQ545" s="78"/>
      <c r="QMR545" s="144"/>
      <c r="QMS545" s="75"/>
      <c r="QMT545" s="66"/>
      <c r="QMU545" s="66"/>
      <c r="QMV545" s="79"/>
      <c r="QMW545" s="109"/>
      <c r="QMX545" s="479"/>
      <c r="QMY545" s="78"/>
      <c r="QMZ545" s="144"/>
      <c r="QNA545" s="75"/>
      <c r="QNB545" s="66"/>
      <c r="QNC545" s="66"/>
      <c r="QND545" s="79"/>
      <c r="QNE545" s="109"/>
      <c r="QNF545" s="479"/>
      <c r="QNG545" s="78"/>
      <c r="QNH545" s="144"/>
      <c r="QNI545" s="75"/>
      <c r="QNJ545" s="66"/>
      <c r="QNK545" s="66"/>
      <c r="QNL545" s="79"/>
      <c r="QNM545" s="109"/>
      <c r="QNN545" s="479"/>
      <c r="QNO545" s="78"/>
      <c r="QNP545" s="144"/>
      <c r="QNQ545" s="75"/>
      <c r="QNR545" s="66"/>
      <c r="QNS545" s="66"/>
      <c r="QNT545" s="79"/>
      <c r="QNU545" s="109"/>
      <c r="QNV545" s="479"/>
      <c r="QNW545" s="78"/>
      <c r="QNX545" s="144"/>
      <c r="QNY545" s="75"/>
      <c r="QNZ545" s="66"/>
      <c r="QOA545" s="66"/>
      <c r="QOB545" s="79"/>
      <c r="QOC545" s="109"/>
      <c r="QOD545" s="479"/>
      <c r="QOE545" s="78"/>
      <c r="QOF545" s="144"/>
      <c r="QOG545" s="75"/>
      <c r="QOH545" s="66"/>
      <c r="QOI545" s="66"/>
      <c r="QOJ545" s="79"/>
      <c r="QOK545" s="109"/>
      <c r="QOL545" s="479"/>
      <c r="QOM545" s="78"/>
      <c r="QON545" s="144"/>
      <c r="QOO545" s="75"/>
      <c r="QOP545" s="66"/>
      <c r="QOQ545" s="66"/>
      <c r="QOR545" s="79"/>
      <c r="QOS545" s="109"/>
      <c r="QOT545" s="479"/>
      <c r="QOU545" s="78"/>
      <c r="QOV545" s="144"/>
      <c r="QOW545" s="75"/>
      <c r="QOX545" s="66"/>
      <c r="QOY545" s="66"/>
      <c r="QOZ545" s="79"/>
      <c r="QPA545" s="109"/>
      <c r="QPB545" s="479"/>
      <c r="QPC545" s="78"/>
      <c r="QPD545" s="144"/>
      <c r="QPE545" s="75"/>
      <c r="QPF545" s="66"/>
      <c r="QPG545" s="66"/>
      <c r="QPH545" s="79"/>
      <c r="QPI545" s="109"/>
      <c r="QPJ545" s="479"/>
      <c r="QPK545" s="78"/>
      <c r="QPL545" s="144"/>
      <c r="QPM545" s="75"/>
      <c r="QPN545" s="66"/>
      <c r="QPO545" s="66"/>
      <c r="QPP545" s="79"/>
      <c r="QPQ545" s="109"/>
      <c r="QPR545" s="479"/>
      <c r="QPS545" s="78"/>
      <c r="QPT545" s="144"/>
      <c r="QPU545" s="75"/>
      <c r="QPV545" s="66"/>
      <c r="QPW545" s="66"/>
      <c r="QPX545" s="79"/>
      <c r="QPY545" s="109"/>
      <c r="QPZ545" s="479"/>
      <c r="QQA545" s="78"/>
      <c r="QQB545" s="144"/>
      <c r="QQC545" s="75"/>
      <c r="QQD545" s="66"/>
      <c r="QQE545" s="66"/>
      <c r="QQF545" s="79"/>
      <c r="QQG545" s="109"/>
      <c r="QQH545" s="479"/>
      <c r="QQI545" s="78"/>
      <c r="QQJ545" s="144"/>
      <c r="QQK545" s="75"/>
      <c r="QQL545" s="66"/>
      <c r="QQM545" s="66"/>
      <c r="QQN545" s="79"/>
      <c r="QQO545" s="109"/>
      <c r="QQP545" s="479"/>
      <c r="QQQ545" s="78"/>
      <c r="QQR545" s="144"/>
      <c r="QQS545" s="75"/>
      <c r="QQT545" s="66"/>
      <c r="QQU545" s="66"/>
      <c r="QQV545" s="79"/>
      <c r="QQW545" s="109"/>
      <c r="QQX545" s="479"/>
      <c r="QQY545" s="78"/>
      <c r="QQZ545" s="144"/>
      <c r="QRA545" s="75"/>
      <c r="QRB545" s="66"/>
      <c r="QRC545" s="66"/>
      <c r="QRD545" s="79"/>
      <c r="QRE545" s="109"/>
      <c r="QRF545" s="479"/>
      <c r="QRG545" s="78"/>
      <c r="QRH545" s="144"/>
      <c r="QRI545" s="75"/>
      <c r="QRJ545" s="66"/>
      <c r="QRK545" s="66"/>
      <c r="QRL545" s="79"/>
      <c r="QRM545" s="109"/>
      <c r="QRN545" s="479"/>
      <c r="QRO545" s="78"/>
      <c r="QRP545" s="144"/>
      <c r="QRQ545" s="75"/>
      <c r="QRR545" s="66"/>
      <c r="QRS545" s="66"/>
      <c r="QRT545" s="79"/>
      <c r="QRU545" s="109"/>
      <c r="QRV545" s="479"/>
      <c r="QRW545" s="78"/>
      <c r="QRX545" s="144"/>
      <c r="QRY545" s="75"/>
      <c r="QRZ545" s="66"/>
      <c r="QSA545" s="66"/>
      <c r="QSB545" s="79"/>
      <c r="QSC545" s="109"/>
      <c r="QSD545" s="479"/>
      <c r="QSE545" s="78"/>
      <c r="QSF545" s="144"/>
      <c r="QSG545" s="75"/>
      <c r="QSH545" s="66"/>
      <c r="QSI545" s="66"/>
      <c r="QSJ545" s="79"/>
      <c r="QSK545" s="109"/>
      <c r="QSL545" s="479"/>
      <c r="QSM545" s="78"/>
      <c r="QSN545" s="144"/>
      <c r="QSO545" s="75"/>
      <c r="QSP545" s="66"/>
      <c r="QSQ545" s="66"/>
      <c r="QSR545" s="79"/>
      <c r="QSS545" s="109"/>
      <c r="QST545" s="479"/>
      <c r="QSU545" s="78"/>
      <c r="QSV545" s="144"/>
      <c r="QSW545" s="75"/>
      <c r="QSX545" s="66"/>
      <c r="QSY545" s="66"/>
      <c r="QSZ545" s="79"/>
      <c r="QTA545" s="109"/>
      <c r="QTB545" s="479"/>
      <c r="QTC545" s="78"/>
      <c r="QTD545" s="144"/>
      <c r="QTE545" s="75"/>
      <c r="QTF545" s="66"/>
      <c r="QTG545" s="66"/>
      <c r="QTH545" s="79"/>
      <c r="QTI545" s="109"/>
      <c r="QTJ545" s="479"/>
      <c r="QTK545" s="78"/>
      <c r="QTL545" s="144"/>
      <c r="QTM545" s="75"/>
      <c r="QTN545" s="66"/>
      <c r="QTO545" s="66"/>
      <c r="QTP545" s="79"/>
      <c r="QTQ545" s="109"/>
      <c r="QTR545" s="479"/>
      <c r="QTS545" s="78"/>
      <c r="QTT545" s="144"/>
      <c r="QTU545" s="75"/>
      <c r="QTV545" s="66"/>
      <c r="QTW545" s="66"/>
      <c r="QTX545" s="79"/>
      <c r="QTY545" s="109"/>
      <c r="QTZ545" s="479"/>
      <c r="QUA545" s="78"/>
      <c r="QUB545" s="144"/>
      <c r="QUC545" s="75"/>
      <c r="QUD545" s="66"/>
      <c r="QUE545" s="66"/>
      <c r="QUF545" s="79"/>
      <c r="QUG545" s="109"/>
      <c r="QUH545" s="479"/>
      <c r="QUI545" s="78"/>
      <c r="QUJ545" s="144"/>
      <c r="QUK545" s="75"/>
      <c r="QUL545" s="66"/>
      <c r="QUM545" s="66"/>
      <c r="QUN545" s="79"/>
      <c r="QUO545" s="109"/>
      <c r="QUP545" s="479"/>
      <c r="QUQ545" s="78"/>
      <c r="QUR545" s="144"/>
      <c r="QUS545" s="75"/>
      <c r="QUT545" s="66"/>
      <c r="QUU545" s="66"/>
      <c r="QUV545" s="79"/>
      <c r="QUW545" s="109"/>
      <c r="QUX545" s="479"/>
      <c r="QUY545" s="78"/>
      <c r="QUZ545" s="144"/>
      <c r="QVA545" s="75"/>
      <c r="QVB545" s="66"/>
      <c r="QVC545" s="66"/>
      <c r="QVD545" s="79"/>
      <c r="QVE545" s="109"/>
      <c r="QVF545" s="479"/>
      <c r="QVG545" s="78"/>
      <c r="QVH545" s="144"/>
      <c r="QVI545" s="75"/>
      <c r="QVJ545" s="66"/>
      <c r="QVK545" s="66"/>
      <c r="QVL545" s="79"/>
      <c r="QVM545" s="109"/>
      <c r="QVN545" s="479"/>
      <c r="QVO545" s="78"/>
      <c r="QVP545" s="144"/>
      <c r="QVQ545" s="75"/>
      <c r="QVR545" s="66"/>
      <c r="QVS545" s="66"/>
      <c r="QVT545" s="79"/>
      <c r="QVU545" s="109"/>
      <c r="QVV545" s="479"/>
      <c r="QVW545" s="78"/>
      <c r="QVX545" s="144"/>
      <c r="QVY545" s="75"/>
      <c r="QVZ545" s="66"/>
      <c r="QWA545" s="66"/>
      <c r="QWB545" s="79"/>
      <c r="QWC545" s="109"/>
      <c r="QWD545" s="479"/>
      <c r="QWE545" s="78"/>
      <c r="QWF545" s="144"/>
      <c r="QWG545" s="75"/>
      <c r="QWH545" s="66"/>
      <c r="QWI545" s="66"/>
      <c r="QWJ545" s="79"/>
      <c r="QWK545" s="109"/>
      <c r="QWL545" s="479"/>
      <c r="QWM545" s="78"/>
      <c r="QWN545" s="144"/>
      <c r="QWO545" s="75"/>
      <c r="QWP545" s="66"/>
      <c r="QWQ545" s="66"/>
      <c r="QWR545" s="79"/>
      <c r="QWS545" s="109"/>
      <c r="QWT545" s="479"/>
      <c r="QWU545" s="78"/>
      <c r="QWV545" s="144"/>
      <c r="QWW545" s="75"/>
      <c r="QWX545" s="66"/>
      <c r="QWY545" s="66"/>
      <c r="QWZ545" s="79"/>
      <c r="QXA545" s="109"/>
      <c r="QXB545" s="479"/>
      <c r="QXC545" s="78"/>
      <c r="QXD545" s="144"/>
      <c r="QXE545" s="75"/>
      <c r="QXF545" s="66"/>
      <c r="QXG545" s="66"/>
      <c r="QXH545" s="79"/>
      <c r="QXI545" s="109"/>
      <c r="QXJ545" s="479"/>
      <c r="QXK545" s="78"/>
      <c r="QXL545" s="144"/>
      <c r="QXM545" s="75"/>
      <c r="QXN545" s="66"/>
      <c r="QXO545" s="66"/>
      <c r="QXP545" s="79"/>
      <c r="QXQ545" s="109"/>
      <c r="QXR545" s="479"/>
      <c r="QXS545" s="78"/>
      <c r="QXT545" s="144"/>
      <c r="QXU545" s="75"/>
      <c r="QXV545" s="66"/>
      <c r="QXW545" s="66"/>
      <c r="QXX545" s="79"/>
      <c r="QXY545" s="109"/>
      <c r="QXZ545" s="479"/>
      <c r="QYA545" s="78"/>
      <c r="QYB545" s="144"/>
      <c r="QYC545" s="75"/>
      <c r="QYD545" s="66"/>
      <c r="QYE545" s="66"/>
      <c r="QYF545" s="79"/>
      <c r="QYG545" s="109"/>
      <c r="QYH545" s="479"/>
      <c r="QYI545" s="78"/>
      <c r="QYJ545" s="144"/>
      <c r="QYK545" s="75"/>
      <c r="QYL545" s="66"/>
      <c r="QYM545" s="66"/>
      <c r="QYN545" s="79"/>
      <c r="QYO545" s="109"/>
      <c r="QYP545" s="479"/>
      <c r="QYQ545" s="78"/>
      <c r="QYR545" s="144"/>
      <c r="QYS545" s="75"/>
      <c r="QYT545" s="66"/>
      <c r="QYU545" s="66"/>
      <c r="QYV545" s="79"/>
      <c r="QYW545" s="109"/>
      <c r="QYX545" s="479"/>
      <c r="QYY545" s="78"/>
      <c r="QYZ545" s="144"/>
      <c r="QZA545" s="75"/>
      <c r="QZB545" s="66"/>
      <c r="QZC545" s="66"/>
      <c r="QZD545" s="79"/>
      <c r="QZE545" s="109"/>
      <c r="QZF545" s="479"/>
      <c r="QZG545" s="78"/>
      <c r="QZH545" s="144"/>
      <c r="QZI545" s="75"/>
      <c r="QZJ545" s="66"/>
      <c r="QZK545" s="66"/>
      <c r="QZL545" s="79"/>
      <c r="QZM545" s="109"/>
      <c r="QZN545" s="479"/>
      <c r="QZO545" s="78"/>
      <c r="QZP545" s="144"/>
      <c r="QZQ545" s="75"/>
      <c r="QZR545" s="66"/>
      <c r="QZS545" s="66"/>
      <c r="QZT545" s="79"/>
      <c r="QZU545" s="109"/>
      <c r="QZV545" s="479"/>
      <c r="QZW545" s="78"/>
      <c r="QZX545" s="144"/>
      <c r="QZY545" s="75"/>
      <c r="QZZ545" s="66"/>
      <c r="RAA545" s="66"/>
      <c r="RAB545" s="79"/>
      <c r="RAC545" s="109"/>
      <c r="RAD545" s="479"/>
      <c r="RAE545" s="78"/>
      <c r="RAF545" s="144"/>
      <c r="RAG545" s="75"/>
      <c r="RAH545" s="66"/>
      <c r="RAI545" s="66"/>
      <c r="RAJ545" s="79"/>
      <c r="RAK545" s="109"/>
      <c r="RAL545" s="479"/>
      <c r="RAM545" s="78"/>
      <c r="RAN545" s="144"/>
      <c r="RAO545" s="75"/>
      <c r="RAP545" s="66"/>
      <c r="RAQ545" s="66"/>
      <c r="RAR545" s="79"/>
      <c r="RAS545" s="109"/>
      <c r="RAT545" s="479"/>
      <c r="RAU545" s="78"/>
      <c r="RAV545" s="144"/>
      <c r="RAW545" s="75"/>
      <c r="RAX545" s="66"/>
      <c r="RAY545" s="66"/>
      <c r="RAZ545" s="79"/>
      <c r="RBA545" s="109"/>
      <c r="RBB545" s="479"/>
      <c r="RBC545" s="78"/>
      <c r="RBD545" s="144"/>
      <c r="RBE545" s="75"/>
      <c r="RBF545" s="66"/>
      <c r="RBG545" s="66"/>
      <c r="RBH545" s="79"/>
      <c r="RBI545" s="109"/>
      <c r="RBJ545" s="479"/>
      <c r="RBK545" s="78"/>
      <c r="RBL545" s="144"/>
      <c r="RBM545" s="75"/>
      <c r="RBN545" s="66"/>
      <c r="RBO545" s="66"/>
      <c r="RBP545" s="79"/>
      <c r="RBQ545" s="109"/>
      <c r="RBR545" s="479"/>
      <c r="RBS545" s="78"/>
      <c r="RBT545" s="144"/>
      <c r="RBU545" s="75"/>
      <c r="RBV545" s="66"/>
      <c r="RBW545" s="66"/>
      <c r="RBX545" s="79"/>
      <c r="RBY545" s="109"/>
      <c r="RBZ545" s="479"/>
      <c r="RCA545" s="78"/>
      <c r="RCB545" s="144"/>
      <c r="RCC545" s="75"/>
      <c r="RCD545" s="66"/>
      <c r="RCE545" s="66"/>
      <c r="RCF545" s="79"/>
      <c r="RCG545" s="109"/>
      <c r="RCH545" s="479"/>
      <c r="RCI545" s="78"/>
      <c r="RCJ545" s="144"/>
      <c r="RCK545" s="75"/>
      <c r="RCL545" s="66"/>
      <c r="RCM545" s="66"/>
      <c r="RCN545" s="79"/>
      <c r="RCO545" s="109"/>
      <c r="RCP545" s="479"/>
      <c r="RCQ545" s="78"/>
      <c r="RCR545" s="144"/>
      <c r="RCS545" s="75"/>
      <c r="RCT545" s="66"/>
      <c r="RCU545" s="66"/>
      <c r="RCV545" s="79"/>
      <c r="RCW545" s="109"/>
      <c r="RCX545" s="479"/>
      <c r="RCY545" s="78"/>
      <c r="RCZ545" s="144"/>
      <c r="RDA545" s="75"/>
      <c r="RDB545" s="66"/>
      <c r="RDC545" s="66"/>
      <c r="RDD545" s="79"/>
      <c r="RDE545" s="109"/>
      <c r="RDF545" s="479"/>
      <c r="RDG545" s="78"/>
      <c r="RDH545" s="144"/>
      <c r="RDI545" s="75"/>
      <c r="RDJ545" s="66"/>
      <c r="RDK545" s="66"/>
      <c r="RDL545" s="79"/>
      <c r="RDM545" s="109"/>
      <c r="RDN545" s="479"/>
      <c r="RDO545" s="78"/>
      <c r="RDP545" s="144"/>
      <c r="RDQ545" s="75"/>
      <c r="RDR545" s="66"/>
      <c r="RDS545" s="66"/>
      <c r="RDT545" s="79"/>
      <c r="RDU545" s="109"/>
      <c r="RDV545" s="479"/>
      <c r="RDW545" s="78"/>
      <c r="RDX545" s="144"/>
      <c r="RDY545" s="75"/>
      <c r="RDZ545" s="66"/>
      <c r="REA545" s="66"/>
      <c r="REB545" s="79"/>
      <c r="REC545" s="109"/>
      <c r="RED545" s="479"/>
      <c r="REE545" s="78"/>
      <c r="REF545" s="144"/>
      <c r="REG545" s="75"/>
      <c r="REH545" s="66"/>
      <c r="REI545" s="66"/>
      <c r="REJ545" s="79"/>
      <c r="REK545" s="109"/>
      <c r="REL545" s="479"/>
      <c r="REM545" s="78"/>
      <c r="REN545" s="144"/>
      <c r="REO545" s="75"/>
      <c r="REP545" s="66"/>
      <c r="REQ545" s="66"/>
      <c r="RER545" s="79"/>
      <c r="RES545" s="109"/>
      <c r="RET545" s="479"/>
      <c r="REU545" s="78"/>
      <c r="REV545" s="144"/>
      <c r="REW545" s="75"/>
      <c r="REX545" s="66"/>
      <c r="REY545" s="66"/>
      <c r="REZ545" s="79"/>
      <c r="RFA545" s="109"/>
      <c r="RFB545" s="479"/>
      <c r="RFC545" s="78"/>
      <c r="RFD545" s="144"/>
      <c r="RFE545" s="75"/>
      <c r="RFF545" s="66"/>
      <c r="RFG545" s="66"/>
      <c r="RFH545" s="79"/>
      <c r="RFI545" s="109"/>
      <c r="RFJ545" s="479"/>
      <c r="RFK545" s="78"/>
      <c r="RFL545" s="144"/>
      <c r="RFM545" s="75"/>
      <c r="RFN545" s="66"/>
      <c r="RFO545" s="66"/>
      <c r="RFP545" s="79"/>
      <c r="RFQ545" s="109"/>
      <c r="RFR545" s="479"/>
      <c r="RFS545" s="78"/>
      <c r="RFT545" s="144"/>
      <c r="RFU545" s="75"/>
      <c r="RFV545" s="66"/>
      <c r="RFW545" s="66"/>
      <c r="RFX545" s="79"/>
      <c r="RFY545" s="109"/>
      <c r="RFZ545" s="479"/>
      <c r="RGA545" s="78"/>
      <c r="RGB545" s="144"/>
      <c r="RGC545" s="75"/>
      <c r="RGD545" s="66"/>
      <c r="RGE545" s="66"/>
      <c r="RGF545" s="79"/>
      <c r="RGG545" s="109"/>
      <c r="RGH545" s="479"/>
      <c r="RGI545" s="78"/>
      <c r="RGJ545" s="144"/>
      <c r="RGK545" s="75"/>
      <c r="RGL545" s="66"/>
      <c r="RGM545" s="66"/>
      <c r="RGN545" s="79"/>
      <c r="RGO545" s="109"/>
      <c r="RGP545" s="479"/>
      <c r="RGQ545" s="78"/>
      <c r="RGR545" s="144"/>
      <c r="RGS545" s="75"/>
      <c r="RGT545" s="66"/>
      <c r="RGU545" s="66"/>
      <c r="RGV545" s="79"/>
      <c r="RGW545" s="109"/>
      <c r="RGX545" s="479"/>
      <c r="RGY545" s="78"/>
      <c r="RGZ545" s="144"/>
      <c r="RHA545" s="75"/>
      <c r="RHB545" s="66"/>
      <c r="RHC545" s="66"/>
      <c r="RHD545" s="79"/>
      <c r="RHE545" s="109"/>
      <c r="RHF545" s="479"/>
      <c r="RHG545" s="78"/>
      <c r="RHH545" s="144"/>
      <c r="RHI545" s="75"/>
      <c r="RHJ545" s="66"/>
      <c r="RHK545" s="66"/>
      <c r="RHL545" s="79"/>
      <c r="RHM545" s="109"/>
      <c r="RHN545" s="479"/>
      <c r="RHO545" s="78"/>
      <c r="RHP545" s="144"/>
      <c r="RHQ545" s="75"/>
      <c r="RHR545" s="66"/>
      <c r="RHS545" s="66"/>
      <c r="RHT545" s="79"/>
      <c r="RHU545" s="109"/>
      <c r="RHV545" s="479"/>
      <c r="RHW545" s="78"/>
      <c r="RHX545" s="144"/>
      <c r="RHY545" s="75"/>
      <c r="RHZ545" s="66"/>
      <c r="RIA545" s="66"/>
      <c r="RIB545" s="79"/>
      <c r="RIC545" s="109"/>
      <c r="RID545" s="479"/>
      <c r="RIE545" s="78"/>
      <c r="RIF545" s="144"/>
      <c r="RIG545" s="75"/>
      <c r="RIH545" s="66"/>
      <c r="RII545" s="66"/>
      <c r="RIJ545" s="79"/>
      <c r="RIK545" s="109"/>
      <c r="RIL545" s="479"/>
      <c r="RIM545" s="78"/>
      <c r="RIN545" s="144"/>
      <c r="RIO545" s="75"/>
      <c r="RIP545" s="66"/>
      <c r="RIQ545" s="66"/>
      <c r="RIR545" s="79"/>
      <c r="RIS545" s="109"/>
      <c r="RIT545" s="479"/>
      <c r="RIU545" s="78"/>
      <c r="RIV545" s="144"/>
      <c r="RIW545" s="75"/>
      <c r="RIX545" s="66"/>
      <c r="RIY545" s="66"/>
      <c r="RIZ545" s="79"/>
      <c r="RJA545" s="109"/>
      <c r="RJB545" s="479"/>
      <c r="RJC545" s="78"/>
      <c r="RJD545" s="144"/>
      <c r="RJE545" s="75"/>
      <c r="RJF545" s="66"/>
      <c r="RJG545" s="66"/>
      <c r="RJH545" s="79"/>
      <c r="RJI545" s="109"/>
      <c r="RJJ545" s="479"/>
      <c r="RJK545" s="78"/>
      <c r="RJL545" s="144"/>
      <c r="RJM545" s="75"/>
      <c r="RJN545" s="66"/>
      <c r="RJO545" s="66"/>
      <c r="RJP545" s="79"/>
      <c r="RJQ545" s="109"/>
      <c r="RJR545" s="479"/>
      <c r="RJS545" s="78"/>
      <c r="RJT545" s="144"/>
      <c r="RJU545" s="75"/>
      <c r="RJV545" s="66"/>
      <c r="RJW545" s="66"/>
      <c r="RJX545" s="79"/>
      <c r="RJY545" s="109"/>
      <c r="RJZ545" s="479"/>
      <c r="RKA545" s="78"/>
      <c r="RKB545" s="144"/>
      <c r="RKC545" s="75"/>
      <c r="RKD545" s="66"/>
      <c r="RKE545" s="66"/>
      <c r="RKF545" s="79"/>
      <c r="RKG545" s="109"/>
      <c r="RKH545" s="479"/>
      <c r="RKI545" s="78"/>
      <c r="RKJ545" s="144"/>
      <c r="RKK545" s="75"/>
      <c r="RKL545" s="66"/>
      <c r="RKM545" s="66"/>
      <c r="RKN545" s="79"/>
      <c r="RKO545" s="109"/>
      <c r="RKP545" s="479"/>
      <c r="RKQ545" s="78"/>
      <c r="RKR545" s="144"/>
      <c r="RKS545" s="75"/>
      <c r="RKT545" s="66"/>
      <c r="RKU545" s="66"/>
      <c r="RKV545" s="79"/>
      <c r="RKW545" s="109"/>
      <c r="RKX545" s="479"/>
      <c r="RKY545" s="78"/>
      <c r="RKZ545" s="144"/>
      <c r="RLA545" s="75"/>
      <c r="RLB545" s="66"/>
      <c r="RLC545" s="66"/>
      <c r="RLD545" s="79"/>
      <c r="RLE545" s="109"/>
      <c r="RLF545" s="479"/>
      <c r="RLG545" s="78"/>
      <c r="RLH545" s="144"/>
      <c r="RLI545" s="75"/>
      <c r="RLJ545" s="66"/>
      <c r="RLK545" s="66"/>
      <c r="RLL545" s="79"/>
      <c r="RLM545" s="109"/>
      <c r="RLN545" s="479"/>
      <c r="RLO545" s="78"/>
      <c r="RLP545" s="144"/>
      <c r="RLQ545" s="75"/>
      <c r="RLR545" s="66"/>
      <c r="RLS545" s="66"/>
      <c r="RLT545" s="79"/>
      <c r="RLU545" s="109"/>
      <c r="RLV545" s="479"/>
      <c r="RLW545" s="78"/>
      <c r="RLX545" s="144"/>
      <c r="RLY545" s="75"/>
      <c r="RLZ545" s="66"/>
      <c r="RMA545" s="66"/>
      <c r="RMB545" s="79"/>
      <c r="RMC545" s="109"/>
      <c r="RMD545" s="479"/>
      <c r="RME545" s="78"/>
      <c r="RMF545" s="144"/>
      <c r="RMG545" s="75"/>
      <c r="RMH545" s="66"/>
      <c r="RMI545" s="66"/>
      <c r="RMJ545" s="79"/>
      <c r="RMK545" s="109"/>
      <c r="RML545" s="479"/>
      <c r="RMM545" s="78"/>
      <c r="RMN545" s="144"/>
      <c r="RMO545" s="75"/>
      <c r="RMP545" s="66"/>
      <c r="RMQ545" s="66"/>
      <c r="RMR545" s="79"/>
      <c r="RMS545" s="109"/>
      <c r="RMT545" s="479"/>
      <c r="RMU545" s="78"/>
      <c r="RMV545" s="144"/>
      <c r="RMW545" s="75"/>
      <c r="RMX545" s="66"/>
      <c r="RMY545" s="66"/>
      <c r="RMZ545" s="79"/>
      <c r="RNA545" s="109"/>
      <c r="RNB545" s="479"/>
      <c r="RNC545" s="78"/>
      <c r="RND545" s="144"/>
      <c r="RNE545" s="75"/>
      <c r="RNF545" s="66"/>
      <c r="RNG545" s="66"/>
      <c r="RNH545" s="79"/>
      <c r="RNI545" s="109"/>
      <c r="RNJ545" s="479"/>
      <c r="RNK545" s="78"/>
      <c r="RNL545" s="144"/>
      <c r="RNM545" s="75"/>
      <c r="RNN545" s="66"/>
      <c r="RNO545" s="66"/>
      <c r="RNP545" s="79"/>
      <c r="RNQ545" s="109"/>
      <c r="RNR545" s="479"/>
      <c r="RNS545" s="78"/>
      <c r="RNT545" s="144"/>
      <c r="RNU545" s="75"/>
      <c r="RNV545" s="66"/>
      <c r="RNW545" s="66"/>
      <c r="RNX545" s="79"/>
      <c r="RNY545" s="109"/>
      <c r="RNZ545" s="479"/>
      <c r="ROA545" s="78"/>
      <c r="ROB545" s="144"/>
      <c r="ROC545" s="75"/>
      <c r="ROD545" s="66"/>
      <c r="ROE545" s="66"/>
      <c r="ROF545" s="79"/>
      <c r="ROG545" s="109"/>
      <c r="ROH545" s="479"/>
      <c r="ROI545" s="78"/>
      <c r="ROJ545" s="144"/>
      <c r="ROK545" s="75"/>
      <c r="ROL545" s="66"/>
      <c r="ROM545" s="66"/>
      <c r="RON545" s="79"/>
      <c r="ROO545" s="109"/>
      <c r="ROP545" s="479"/>
      <c r="ROQ545" s="78"/>
      <c r="ROR545" s="144"/>
      <c r="ROS545" s="75"/>
      <c r="ROT545" s="66"/>
      <c r="ROU545" s="66"/>
      <c r="ROV545" s="79"/>
      <c r="ROW545" s="109"/>
      <c r="ROX545" s="479"/>
      <c r="ROY545" s="78"/>
      <c r="ROZ545" s="144"/>
      <c r="RPA545" s="75"/>
      <c r="RPB545" s="66"/>
      <c r="RPC545" s="66"/>
      <c r="RPD545" s="79"/>
      <c r="RPE545" s="109"/>
      <c r="RPF545" s="479"/>
      <c r="RPG545" s="78"/>
      <c r="RPH545" s="144"/>
      <c r="RPI545" s="75"/>
      <c r="RPJ545" s="66"/>
      <c r="RPK545" s="66"/>
      <c r="RPL545" s="79"/>
      <c r="RPM545" s="109"/>
      <c r="RPN545" s="479"/>
      <c r="RPO545" s="78"/>
      <c r="RPP545" s="144"/>
      <c r="RPQ545" s="75"/>
      <c r="RPR545" s="66"/>
      <c r="RPS545" s="66"/>
      <c r="RPT545" s="79"/>
      <c r="RPU545" s="109"/>
      <c r="RPV545" s="479"/>
      <c r="RPW545" s="78"/>
      <c r="RPX545" s="144"/>
      <c r="RPY545" s="75"/>
      <c r="RPZ545" s="66"/>
      <c r="RQA545" s="66"/>
      <c r="RQB545" s="79"/>
      <c r="RQC545" s="109"/>
      <c r="RQD545" s="479"/>
      <c r="RQE545" s="78"/>
      <c r="RQF545" s="144"/>
      <c r="RQG545" s="75"/>
      <c r="RQH545" s="66"/>
      <c r="RQI545" s="66"/>
      <c r="RQJ545" s="79"/>
      <c r="RQK545" s="109"/>
      <c r="RQL545" s="479"/>
      <c r="RQM545" s="78"/>
      <c r="RQN545" s="144"/>
      <c r="RQO545" s="75"/>
      <c r="RQP545" s="66"/>
      <c r="RQQ545" s="66"/>
      <c r="RQR545" s="79"/>
      <c r="RQS545" s="109"/>
      <c r="RQT545" s="479"/>
      <c r="RQU545" s="78"/>
      <c r="RQV545" s="144"/>
      <c r="RQW545" s="75"/>
      <c r="RQX545" s="66"/>
      <c r="RQY545" s="66"/>
      <c r="RQZ545" s="79"/>
      <c r="RRA545" s="109"/>
      <c r="RRB545" s="479"/>
      <c r="RRC545" s="78"/>
      <c r="RRD545" s="144"/>
      <c r="RRE545" s="75"/>
      <c r="RRF545" s="66"/>
      <c r="RRG545" s="66"/>
      <c r="RRH545" s="79"/>
      <c r="RRI545" s="109"/>
      <c r="RRJ545" s="479"/>
      <c r="RRK545" s="78"/>
      <c r="RRL545" s="144"/>
      <c r="RRM545" s="75"/>
      <c r="RRN545" s="66"/>
      <c r="RRO545" s="66"/>
      <c r="RRP545" s="79"/>
      <c r="RRQ545" s="109"/>
      <c r="RRR545" s="479"/>
      <c r="RRS545" s="78"/>
      <c r="RRT545" s="144"/>
      <c r="RRU545" s="75"/>
      <c r="RRV545" s="66"/>
      <c r="RRW545" s="66"/>
      <c r="RRX545" s="79"/>
      <c r="RRY545" s="109"/>
      <c r="RRZ545" s="479"/>
      <c r="RSA545" s="78"/>
      <c r="RSB545" s="144"/>
      <c r="RSC545" s="75"/>
      <c r="RSD545" s="66"/>
      <c r="RSE545" s="66"/>
      <c r="RSF545" s="79"/>
      <c r="RSG545" s="109"/>
      <c r="RSH545" s="479"/>
      <c r="RSI545" s="78"/>
      <c r="RSJ545" s="144"/>
      <c r="RSK545" s="75"/>
      <c r="RSL545" s="66"/>
      <c r="RSM545" s="66"/>
      <c r="RSN545" s="79"/>
      <c r="RSO545" s="109"/>
      <c r="RSP545" s="479"/>
      <c r="RSQ545" s="78"/>
      <c r="RSR545" s="144"/>
      <c r="RSS545" s="75"/>
      <c r="RST545" s="66"/>
      <c r="RSU545" s="66"/>
      <c r="RSV545" s="79"/>
      <c r="RSW545" s="109"/>
      <c r="RSX545" s="479"/>
      <c r="RSY545" s="78"/>
      <c r="RSZ545" s="144"/>
      <c r="RTA545" s="75"/>
      <c r="RTB545" s="66"/>
      <c r="RTC545" s="66"/>
      <c r="RTD545" s="79"/>
      <c r="RTE545" s="109"/>
      <c r="RTF545" s="479"/>
      <c r="RTG545" s="78"/>
      <c r="RTH545" s="144"/>
      <c r="RTI545" s="75"/>
      <c r="RTJ545" s="66"/>
      <c r="RTK545" s="66"/>
      <c r="RTL545" s="79"/>
      <c r="RTM545" s="109"/>
      <c r="RTN545" s="479"/>
      <c r="RTO545" s="78"/>
      <c r="RTP545" s="144"/>
      <c r="RTQ545" s="75"/>
      <c r="RTR545" s="66"/>
      <c r="RTS545" s="66"/>
      <c r="RTT545" s="79"/>
      <c r="RTU545" s="109"/>
      <c r="RTV545" s="479"/>
      <c r="RTW545" s="78"/>
      <c r="RTX545" s="144"/>
      <c r="RTY545" s="75"/>
      <c r="RTZ545" s="66"/>
      <c r="RUA545" s="66"/>
      <c r="RUB545" s="79"/>
      <c r="RUC545" s="109"/>
      <c r="RUD545" s="479"/>
      <c r="RUE545" s="78"/>
      <c r="RUF545" s="144"/>
      <c r="RUG545" s="75"/>
      <c r="RUH545" s="66"/>
      <c r="RUI545" s="66"/>
      <c r="RUJ545" s="79"/>
      <c r="RUK545" s="109"/>
      <c r="RUL545" s="479"/>
      <c r="RUM545" s="78"/>
      <c r="RUN545" s="144"/>
      <c r="RUO545" s="75"/>
      <c r="RUP545" s="66"/>
      <c r="RUQ545" s="66"/>
      <c r="RUR545" s="79"/>
      <c r="RUS545" s="109"/>
      <c r="RUT545" s="479"/>
      <c r="RUU545" s="78"/>
      <c r="RUV545" s="144"/>
      <c r="RUW545" s="75"/>
      <c r="RUX545" s="66"/>
      <c r="RUY545" s="66"/>
      <c r="RUZ545" s="79"/>
      <c r="RVA545" s="109"/>
      <c r="RVB545" s="479"/>
      <c r="RVC545" s="78"/>
      <c r="RVD545" s="144"/>
      <c r="RVE545" s="75"/>
      <c r="RVF545" s="66"/>
      <c r="RVG545" s="66"/>
      <c r="RVH545" s="79"/>
      <c r="RVI545" s="109"/>
      <c r="RVJ545" s="479"/>
      <c r="RVK545" s="78"/>
      <c r="RVL545" s="144"/>
      <c r="RVM545" s="75"/>
      <c r="RVN545" s="66"/>
      <c r="RVO545" s="66"/>
      <c r="RVP545" s="79"/>
      <c r="RVQ545" s="109"/>
      <c r="RVR545" s="479"/>
      <c r="RVS545" s="78"/>
      <c r="RVT545" s="144"/>
      <c r="RVU545" s="75"/>
      <c r="RVV545" s="66"/>
      <c r="RVW545" s="66"/>
      <c r="RVX545" s="79"/>
      <c r="RVY545" s="109"/>
      <c r="RVZ545" s="479"/>
      <c r="RWA545" s="78"/>
      <c r="RWB545" s="144"/>
      <c r="RWC545" s="75"/>
      <c r="RWD545" s="66"/>
      <c r="RWE545" s="66"/>
      <c r="RWF545" s="79"/>
      <c r="RWG545" s="109"/>
      <c r="RWH545" s="479"/>
      <c r="RWI545" s="78"/>
      <c r="RWJ545" s="144"/>
      <c r="RWK545" s="75"/>
      <c r="RWL545" s="66"/>
      <c r="RWM545" s="66"/>
      <c r="RWN545" s="79"/>
      <c r="RWO545" s="109"/>
      <c r="RWP545" s="479"/>
      <c r="RWQ545" s="78"/>
      <c r="RWR545" s="144"/>
      <c r="RWS545" s="75"/>
      <c r="RWT545" s="66"/>
      <c r="RWU545" s="66"/>
      <c r="RWV545" s="79"/>
      <c r="RWW545" s="109"/>
      <c r="RWX545" s="479"/>
      <c r="RWY545" s="78"/>
      <c r="RWZ545" s="144"/>
      <c r="RXA545" s="75"/>
      <c r="RXB545" s="66"/>
      <c r="RXC545" s="66"/>
      <c r="RXD545" s="79"/>
      <c r="RXE545" s="109"/>
      <c r="RXF545" s="479"/>
      <c r="RXG545" s="78"/>
      <c r="RXH545" s="144"/>
      <c r="RXI545" s="75"/>
      <c r="RXJ545" s="66"/>
      <c r="RXK545" s="66"/>
      <c r="RXL545" s="79"/>
      <c r="RXM545" s="109"/>
      <c r="RXN545" s="479"/>
      <c r="RXO545" s="78"/>
      <c r="RXP545" s="144"/>
      <c r="RXQ545" s="75"/>
      <c r="RXR545" s="66"/>
      <c r="RXS545" s="66"/>
      <c r="RXT545" s="79"/>
      <c r="RXU545" s="109"/>
      <c r="RXV545" s="479"/>
      <c r="RXW545" s="78"/>
      <c r="RXX545" s="144"/>
      <c r="RXY545" s="75"/>
      <c r="RXZ545" s="66"/>
      <c r="RYA545" s="66"/>
      <c r="RYB545" s="79"/>
      <c r="RYC545" s="109"/>
      <c r="RYD545" s="479"/>
      <c r="RYE545" s="78"/>
      <c r="RYF545" s="144"/>
      <c r="RYG545" s="75"/>
      <c r="RYH545" s="66"/>
      <c r="RYI545" s="66"/>
      <c r="RYJ545" s="79"/>
      <c r="RYK545" s="109"/>
      <c r="RYL545" s="479"/>
      <c r="RYM545" s="78"/>
      <c r="RYN545" s="144"/>
      <c r="RYO545" s="75"/>
      <c r="RYP545" s="66"/>
      <c r="RYQ545" s="66"/>
      <c r="RYR545" s="79"/>
      <c r="RYS545" s="109"/>
      <c r="RYT545" s="479"/>
      <c r="RYU545" s="78"/>
      <c r="RYV545" s="144"/>
      <c r="RYW545" s="75"/>
      <c r="RYX545" s="66"/>
      <c r="RYY545" s="66"/>
      <c r="RYZ545" s="79"/>
      <c r="RZA545" s="109"/>
      <c r="RZB545" s="479"/>
      <c r="RZC545" s="78"/>
      <c r="RZD545" s="144"/>
      <c r="RZE545" s="75"/>
      <c r="RZF545" s="66"/>
      <c r="RZG545" s="66"/>
      <c r="RZH545" s="79"/>
      <c r="RZI545" s="109"/>
      <c r="RZJ545" s="479"/>
      <c r="RZK545" s="78"/>
      <c r="RZL545" s="144"/>
      <c r="RZM545" s="75"/>
      <c r="RZN545" s="66"/>
      <c r="RZO545" s="66"/>
      <c r="RZP545" s="79"/>
      <c r="RZQ545" s="109"/>
      <c r="RZR545" s="479"/>
      <c r="RZS545" s="78"/>
      <c r="RZT545" s="144"/>
      <c r="RZU545" s="75"/>
      <c r="RZV545" s="66"/>
      <c r="RZW545" s="66"/>
      <c r="RZX545" s="79"/>
      <c r="RZY545" s="109"/>
      <c r="RZZ545" s="479"/>
      <c r="SAA545" s="78"/>
      <c r="SAB545" s="144"/>
      <c r="SAC545" s="75"/>
      <c r="SAD545" s="66"/>
      <c r="SAE545" s="66"/>
      <c r="SAF545" s="79"/>
      <c r="SAG545" s="109"/>
      <c r="SAH545" s="479"/>
      <c r="SAI545" s="78"/>
      <c r="SAJ545" s="144"/>
      <c r="SAK545" s="75"/>
      <c r="SAL545" s="66"/>
      <c r="SAM545" s="66"/>
      <c r="SAN545" s="79"/>
      <c r="SAO545" s="109"/>
      <c r="SAP545" s="479"/>
      <c r="SAQ545" s="78"/>
      <c r="SAR545" s="144"/>
      <c r="SAS545" s="75"/>
      <c r="SAT545" s="66"/>
      <c r="SAU545" s="66"/>
      <c r="SAV545" s="79"/>
      <c r="SAW545" s="109"/>
      <c r="SAX545" s="479"/>
      <c r="SAY545" s="78"/>
      <c r="SAZ545" s="144"/>
      <c r="SBA545" s="75"/>
      <c r="SBB545" s="66"/>
      <c r="SBC545" s="66"/>
      <c r="SBD545" s="79"/>
      <c r="SBE545" s="109"/>
      <c r="SBF545" s="479"/>
      <c r="SBG545" s="78"/>
      <c r="SBH545" s="144"/>
      <c r="SBI545" s="75"/>
      <c r="SBJ545" s="66"/>
      <c r="SBK545" s="66"/>
      <c r="SBL545" s="79"/>
      <c r="SBM545" s="109"/>
      <c r="SBN545" s="479"/>
      <c r="SBO545" s="78"/>
      <c r="SBP545" s="144"/>
      <c r="SBQ545" s="75"/>
      <c r="SBR545" s="66"/>
      <c r="SBS545" s="66"/>
      <c r="SBT545" s="79"/>
      <c r="SBU545" s="109"/>
      <c r="SBV545" s="479"/>
      <c r="SBW545" s="78"/>
      <c r="SBX545" s="144"/>
      <c r="SBY545" s="75"/>
      <c r="SBZ545" s="66"/>
      <c r="SCA545" s="66"/>
      <c r="SCB545" s="79"/>
      <c r="SCC545" s="109"/>
      <c r="SCD545" s="479"/>
      <c r="SCE545" s="78"/>
      <c r="SCF545" s="144"/>
      <c r="SCG545" s="75"/>
      <c r="SCH545" s="66"/>
      <c r="SCI545" s="66"/>
      <c r="SCJ545" s="79"/>
      <c r="SCK545" s="109"/>
      <c r="SCL545" s="479"/>
      <c r="SCM545" s="78"/>
      <c r="SCN545" s="144"/>
      <c r="SCO545" s="75"/>
      <c r="SCP545" s="66"/>
      <c r="SCQ545" s="66"/>
      <c r="SCR545" s="79"/>
      <c r="SCS545" s="109"/>
      <c r="SCT545" s="479"/>
      <c r="SCU545" s="78"/>
      <c r="SCV545" s="144"/>
      <c r="SCW545" s="75"/>
      <c r="SCX545" s="66"/>
      <c r="SCY545" s="66"/>
      <c r="SCZ545" s="79"/>
      <c r="SDA545" s="109"/>
      <c r="SDB545" s="479"/>
      <c r="SDC545" s="78"/>
      <c r="SDD545" s="144"/>
      <c r="SDE545" s="75"/>
      <c r="SDF545" s="66"/>
      <c r="SDG545" s="66"/>
      <c r="SDH545" s="79"/>
      <c r="SDI545" s="109"/>
      <c r="SDJ545" s="479"/>
      <c r="SDK545" s="78"/>
      <c r="SDL545" s="144"/>
      <c r="SDM545" s="75"/>
      <c r="SDN545" s="66"/>
      <c r="SDO545" s="66"/>
      <c r="SDP545" s="79"/>
      <c r="SDQ545" s="109"/>
      <c r="SDR545" s="479"/>
      <c r="SDS545" s="78"/>
      <c r="SDT545" s="144"/>
      <c r="SDU545" s="75"/>
      <c r="SDV545" s="66"/>
      <c r="SDW545" s="66"/>
      <c r="SDX545" s="79"/>
      <c r="SDY545" s="109"/>
      <c r="SDZ545" s="479"/>
      <c r="SEA545" s="78"/>
      <c r="SEB545" s="144"/>
      <c r="SEC545" s="75"/>
      <c r="SED545" s="66"/>
      <c r="SEE545" s="66"/>
      <c r="SEF545" s="79"/>
      <c r="SEG545" s="109"/>
      <c r="SEH545" s="479"/>
      <c r="SEI545" s="78"/>
      <c r="SEJ545" s="144"/>
      <c r="SEK545" s="75"/>
      <c r="SEL545" s="66"/>
      <c r="SEM545" s="66"/>
      <c r="SEN545" s="79"/>
      <c r="SEO545" s="109"/>
      <c r="SEP545" s="479"/>
      <c r="SEQ545" s="78"/>
      <c r="SER545" s="144"/>
      <c r="SES545" s="75"/>
      <c r="SET545" s="66"/>
      <c r="SEU545" s="66"/>
      <c r="SEV545" s="79"/>
      <c r="SEW545" s="109"/>
      <c r="SEX545" s="479"/>
      <c r="SEY545" s="78"/>
      <c r="SEZ545" s="144"/>
      <c r="SFA545" s="75"/>
      <c r="SFB545" s="66"/>
      <c r="SFC545" s="66"/>
      <c r="SFD545" s="79"/>
      <c r="SFE545" s="109"/>
      <c r="SFF545" s="479"/>
      <c r="SFG545" s="78"/>
      <c r="SFH545" s="144"/>
      <c r="SFI545" s="75"/>
      <c r="SFJ545" s="66"/>
      <c r="SFK545" s="66"/>
      <c r="SFL545" s="79"/>
      <c r="SFM545" s="109"/>
      <c r="SFN545" s="479"/>
      <c r="SFO545" s="78"/>
      <c r="SFP545" s="144"/>
      <c r="SFQ545" s="75"/>
      <c r="SFR545" s="66"/>
      <c r="SFS545" s="66"/>
      <c r="SFT545" s="79"/>
      <c r="SFU545" s="109"/>
      <c r="SFV545" s="479"/>
      <c r="SFW545" s="78"/>
      <c r="SFX545" s="144"/>
      <c r="SFY545" s="75"/>
      <c r="SFZ545" s="66"/>
      <c r="SGA545" s="66"/>
      <c r="SGB545" s="79"/>
      <c r="SGC545" s="109"/>
      <c r="SGD545" s="479"/>
      <c r="SGE545" s="78"/>
      <c r="SGF545" s="144"/>
      <c r="SGG545" s="75"/>
      <c r="SGH545" s="66"/>
      <c r="SGI545" s="66"/>
      <c r="SGJ545" s="79"/>
      <c r="SGK545" s="109"/>
      <c r="SGL545" s="479"/>
      <c r="SGM545" s="78"/>
      <c r="SGN545" s="144"/>
      <c r="SGO545" s="75"/>
      <c r="SGP545" s="66"/>
      <c r="SGQ545" s="66"/>
      <c r="SGR545" s="79"/>
      <c r="SGS545" s="109"/>
      <c r="SGT545" s="479"/>
      <c r="SGU545" s="78"/>
      <c r="SGV545" s="144"/>
      <c r="SGW545" s="75"/>
      <c r="SGX545" s="66"/>
      <c r="SGY545" s="66"/>
      <c r="SGZ545" s="79"/>
      <c r="SHA545" s="109"/>
      <c r="SHB545" s="479"/>
      <c r="SHC545" s="78"/>
      <c r="SHD545" s="144"/>
      <c r="SHE545" s="75"/>
      <c r="SHF545" s="66"/>
      <c r="SHG545" s="66"/>
      <c r="SHH545" s="79"/>
      <c r="SHI545" s="109"/>
      <c r="SHJ545" s="479"/>
      <c r="SHK545" s="78"/>
      <c r="SHL545" s="144"/>
      <c r="SHM545" s="75"/>
      <c r="SHN545" s="66"/>
      <c r="SHO545" s="66"/>
      <c r="SHP545" s="79"/>
      <c r="SHQ545" s="109"/>
      <c r="SHR545" s="479"/>
      <c r="SHS545" s="78"/>
      <c r="SHT545" s="144"/>
      <c r="SHU545" s="75"/>
      <c r="SHV545" s="66"/>
      <c r="SHW545" s="66"/>
      <c r="SHX545" s="79"/>
      <c r="SHY545" s="109"/>
      <c r="SHZ545" s="479"/>
      <c r="SIA545" s="78"/>
      <c r="SIB545" s="144"/>
      <c r="SIC545" s="75"/>
      <c r="SID545" s="66"/>
      <c r="SIE545" s="66"/>
      <c r="SIF545" s="79"/>
      <c r="SIG545" s="109"/>
      <c r="SIH545" s="479"/>
      <c r="SII545" s="78"/>
      <c r="SIJ545" s="144"/>
      <c r="SIK545" s="75"/>
      <c r="SIL545" s="66"/>
      <c r="SIM545" s="66"/>
      <c r="SIN545" s="79"/>
      <c r="SIO545" s="109"/>
      <c r="SIP545" s="479"/>
      <c r="SIQ545" s="78"/>
      <c r="SIR545" s="144"/>
      <c r="SIS545" s="75"/>
      <c r="SIT545" s="66"/>
      <c r="SIU545" s="66"/>
      <c r="SIV545" s="79"/>
      <c r="SIW545" s="109"/>
      <c r="SIX545" s="479"/>
      <c r="SIY545" s="78"/>
      <c r="SIZ545" s="144"/>
      <c r="SJA545" s="75"/>
      <c r="SJB545" s="66"/>
      <c r="SJC545" s="66"/>
      <c r="SJD545" s="79"/>
      <c r="SJE545" s="109"/>
      <c r="SJF545" s="479"/>
      <c r="SJG545" s="78"/>
      <c r="SJH545" s="144"/>
      <c r="SJI545" s="75"/>
      <c r="SJJ545" s="66"/>
      <c r="SJK545" s="66"/>
      <c r="SJL545" s="79"/>
      <c r="SJM545" s="109"/>
      <c r="SJN545" s="479"/>
      <c r="SJO545" s="78"/>
      <c r="SJP545" s="144"/>
      <c r="SJQ545" s="75"/>
      <c r="SJR545" s="66"/>
      <c r="SJS545" s="66"/>
      <c r="SJT545" s="79"/>
      <c r="SJU545" s="109"/>
      <c r="SJV545" s="479"/>
      <c r="SJW545" s="78"/>
      <c r="SJX545" s="144"/>
      <c r="SJY545" s="75"/>
      <c r="SJZ545" s="66"/>
      <c r="SKA545" s="66"/>
      <c r="SKB545" s="79"/>
      <c r="SKC545" s="109"/>
      <c r="SKD545" s="479"/>
      <c r="SKE545" s="78"/>
      <c r="SKF545" s="144"/>
      <c r="SKG545" s="75"/>
      <c r="SKH545" s="66"/>
      <c r="SKI545" s="66"/>
      <c r="SKJ545" s="79"/>
      <c r="SKK545" s="109"/>
      <c r="SKL545" s="479"/>
      <c r="SKM545" s="78"/>
      <c r="SKN545" s="144"/>
      <c r="SKO545" s="75"/>
      <c r="SKP545" s="66"/>
      <c r="SKQ545" s="66"/>
      <c r="SKR545" s="79"/>
      <c r="SKS545" s="109"/>
      <c r="SKT545" s="479"/>
      <c r="SKU545" s="78"/>
      <c r="SKV545" s="144"/>
      <c r="SKW545" s="75"/>
      <c r="SKX545" s="66"/>
      <c r="SKY545" s="66"/>
      <c r="SKZ545" s="79"/>
      <c r="SLA545" s="109"/>
      <c r="SLB545" s="479"/>
      <c r="SLC545" s="78"/>
      <c r="SLD545" s="144"/>
      <c r="SLE545" s="75"/>
      <c r="SLF545" s="66"/>
      <c r="SLG545" s="66"/>
      <c r="SLH545" s="79"/>
      <c r="SLI545" s="109"/>
      <c r="SLJ545" s="479"/>
      <c r="SLK545" s="78"/>
      <c r="SLL545" s="144"/>
      <c r="SLM545" s="75"/>
      <c r="SLN545" s="66"/>
      <c r="SLO545" s="66"/>
      <c r="SLP545" s="79"/>
      <c r="SLQ545" s="109"/>
      <c r="SLR545" s="479"/>
      <c r="SLS545" s="78"/>
      <c r="SLT545" s="144"/>
      <c r="SLU545" s="75"/>
      <c r="SLV545" s="66"/>
      <c r="SLW545" s="66"/>
      <c r="SLX545" s="79"/>
      <c r="SLY545" s="109"/>
      <c r="SLZ545" s="479"/>
      <c r="SMA545" s="78"/>
      <c r="SMB545" s="144"/>
      <c r="SMC545" s="75"/>
      <c r="SMD545" s="66"/>
      <c r="SME545" s="66"/>
      <c r="SMF545" s="79"/>
      <c r="SMG545" s="109"/>
      <c r="SMH545" s="479"/>
      <c r="SMI545" s="78"/>
      <c r="SMJ545" s="144"/>
      <c r="SMK545" s="75"/>
      <c r="SML545" s="66"/>
      <c r="SMM545" s="66"/>
      <c r="SMN545" s="79"/>
      <c r="SMO545" s="109"/>
      <c r="SMP545" s="479"/>
      <c r="SMQ545" s="78"/>
      <c r="SMR545" s="144"/>
      <c r="SMS545" s="75"/>
      <c r="SMT545" s="66"/>
      <c r="SMU545" s="66"/>
      <c r="SMV545" s="79"/>
      <c r="SMW545" s="109"/>
      <c r="SMX545" s="479"/>
      <c r="SMY545" s="78"/>
      <c r="SMZ545" s="144"/>
      <c r="SNA545" s="75"/>
      <c r="SNB545" s="66"/>
      <c r="SNC545" s="66"/>
      <c r="SND545" s="79"/>
      <c r="SNE545" s="109"/>
      <c r="SNF545" s="479"/>
      <c r="SNG545" s="78"/>
      <c r="SNH545" s="144"/>
      <c r="SNI545" s="75"/>
      <c r="SNJ545" s="66"/>
      <c r="SNK545" s="66"/>
      <c r="SNL545" s="79"/>
      <c r="SNM545" s="109"/>
      <c r="SNN545" s="479"/>
      <c r="SNO545" s="78"/>
      <c r="SNP545" s="144"/>
      <c r="SNQ545" s="75"/>
      <c r="SNR545" s="66"/>
      <c r="SNS545" s="66"/>
      <c r="SNT545" s="79"/>
      <c r="SNU545" s="109"/>
      <c r="SNV545" s="479"/>
      <c r="SNW545" s="78"/>
      <c r="SNX545" s="144"/>
      <c r="SNY545" s="75"/>
      <c r="SNZ545" s="66"/>
      <c r="SOA545" s="66"/>
      <c r="SOB545" s="79"/>
      <c r="SOC545" s="109"/>
      <c r="SOD545" s="479"/>
      <c r="SOE545" s="78"/>
      <c r="SOF545" s="144"/>
      <c r="SOG545" s="75"/>
      <c r="SOH545" s="66"/>
      <c r="SOI545" s="66"/>
      <c r="SOJ545" s="79"/>
      <c r="SOK545" s="109"/>
      <c r="SOL545" s="479"/>
      <c r="SOM545" s="78"/>
      <c r="SON545" s="144"/>
      <c r="SOO545" s="75"/>
      <c r="SOP545" s="66"/>
      <c r="SOQ545" s="66"/>
      <c r="SOR545" s="79"/>
      <c r="SOS545" s="109"/>
      <c r="SOT545" s="479"/>
      <c r="SOU545" s="78"/>
      <c r="SOV545" s="144"/>
      <c r="SOW545" s="75"/>
      <c r="SOX545" s="66"/>
      <c r="SOY545" s="66"/>
      <c r="SOZ545" s="79"/>
      <c r="SPA545" s="109"/>
      <c r="SPB545" s="479"/>
      <c r="SPC545" s="78"/>
      <c r="SPD545" s="144"/>
      <c r="SPE545" s="75"/>
      <c r="SPF545" s="66"/>
      <c r="SPG545" s="66"/>
      <c r="SPH545" s="79"/>
      <c r="SPI545" s="109"/>
      <c r="SPJ545" s="479"/>
      <c r="SPK545" s="78"/>
      <c r="SPL545" s="144"/>
      <c r="SPM545" s="75"/>
      <c r="SPN545" s="66"/>
      <c r="SPO545" s="66"/>
      <c r="SPP545" s="79"/>
      <c r="SPQ545" s="109"/>
      <c r="SPR545" s="479"/>
      <c r="SPS545" s="78"/>
      <c r="SPT545" s="144"/>
      <c r="SPU545" s="75"/>
      <c r="SPV545" s="66"/>
      <c r="SPW545" s="66"/>
      <c r="SPX545" s="79"/>
      <c r="SPY545" s="109"/>
      <c r="SPZ545" s="479"/>
      <c r="SQA545" s="78"/>
      <c r="SQB545" s="144"/>
      <c r="SQC545" s="75"/>
      <c r="SQD545" s="66"/>
      <c r="SQE545" s="66"/>
      <c r="SQF545" s="79"/>
      <c r="SQG545" s="109"/>
      <c r="SQH545" s="479"/>
      <c r="SQI545" s="78"/>
      <c r="SQJ545" s="144"/>
      <c r="SQK545" s="75"/>
      <c r="SQL545" s="66"/>
      <c r="SQM545" s="66"/>
      <c r="SQN545" s="79"/>
      <c r="SQO545" s="109"/>
      <c r="SQP545" s="479"/>
      <c r="SQQ545" s="78"/>
      <c r="SQR545" s="144"/>
      <c r="SQS545" s="75"/>
      <c r="SQT545" s="66"/>
      <c r="SQU545" s="66"/>
      <c r="SQV545" s="79"/>
      <c r="SQW545" s="109"/>
      <c r="SQX545" s="479"/>
      <c r="SQY545" s="78"/>
      <c r="SQZ545" s="144"/>
      <c r="SRA545" s="75"/>
      <c r="SRB545" s="66"/>
      <c r="SRC545" s="66"/>
      <c r="SRD545" s="79"/>
      <c r="SRE545" s="109"/>
      <c r="SRF545" s="479"/>
      <c r="SRG545" s="78"/>
      <c r="SRH545" s="144"/>
      <c r="SRI545" s="75"/>
      <c r="SRJ545" s="66"/>
      <c r="SRK545" s="66"/>
      <c r="SRL545" s="79"/>
      <c r="SRM545" s="109"/>
      <c r="SRN545" s="479"/>
      <c r="SRO545" s="78"/>
      <c r="SRP545" s="144"/>
      <c r="SRQ545" s="75"/>
      <c r="SRR545" s="66"/>
      <c r="SRS545" s="66"/>
      <c r="SRT545" s="79"/>
      <c r="SRU545" s="109"/>
      <c r="SRV545" s="479"/>
      <c r="SRW545" s="78"/>
      <c r="SRX545" s="144"/>
      <c r="SRY545" s="75"/>
      <c r="SRZ545" s="66"/>
      <c r="SSA545" s="66"/>
      <c r="SSB545" s="79"/>
      <c r="SSC545" s="109"/>
      <c r="SSD545" s="479"/>
      <c r="SSE545" s="78"/>
      <c r="SSF545" s="144"/>
      <c r="SSG545" s="75"/>
      <c r="SSH545" s="66"/>
      <c r="SSI545" s="66"/>
      <c r="SSJ545" s="79"/>
      <c r="SSK545" s="109"/>
      <c r="SSL545" s="479"/>
      <c r="SSM545" s="78"/>
      <c r="SSN545" s="144"/>
      <c r="SSO545" s="75"/>
      <c r="SSP545" s="66"/>
      <c r="SSQ545" s="66"/>
      <c r="SSR545" s="79"/>
      <c r="SSS545" s="109"/>
      <c r="SST545" s="479"/>
      <c r="SSU545" s="78"/>
      <c r="SSV545" s="144"/>
      <c r="SSW545" s="75"/>
      <c r="SSX545" s="66"/>
      <c r="SSY545" s="66"/>
      <c r="SSZ545" s="79"/>
      <c r="STA545" s="109"/>
      <c r="STB545" s="479"/>
      <c r="STC545" s="78"/>
      <c r="STD545" s="144"/>
      <c r="STE545" s="75"/>
      <c r="STF545" s="66"/>
      <c r="STG545" s="66"/>
      <c r="STH545" s="79"/>
      <c r="STI545" s="109"/>
      <c r="STJ545" s="479"/>
      <c r="STK545" s="78"/>
      <c r="STL545" s="144"/>
      <c r="STM545" s="75"/>
      <c r="STN545" s="66"/>
      <c r="STO545" s="66"/>
      <c r="STP545" s="79"/>
      <c r="STQ545" s="109"/>
      <c r="STR545" s="479"/>
      <c r="STS545" s="78"/>
      <c r="STT545" s="144"/>
      <c r="STU545" s="75"/>
      <c r="STV545" s="66"/>
      <c r="STW545" s="66"/>
      <c r="STX545" s="79"/>
      <c r="STY545" s="109"/>
      <c r="STZ545" s="479"/>
      <c r="SUA545" s="78"/>
      <c r="SUB545" s="144"/>
      <c r="SUC545" s="75"/>
      <c r="SUD545" s="66"/>
      <c r="SUE545" s="66"/>
      <c r="SUF545" s="79"/>
      <c r="SUG545" s="109"/>
      <c r="SUH545" s="479"/>
      <c r="SUI545" s="78"/>
      <c r="SUJ545" s="144"/>
      <c r="SUK545" s="75"/>
      <c r="SUL545" s="66"/>
      <c r="SUM545" s="66"/>
      <c r="SUN545" s="79"/>
      <c r="SUO545" s="109"/>
      <c r="SUP545" s="479"/>
      <c r="SUQ545" s="78"/>
      <c r="SUR545" s="144"/>
      <c r="SUS545" s="75"/>
      <c r="SUT545" s="66"/>
      <c r="SUU545" s="66"/>
      <c r="SUV545" s="79"/>
      <c r="SUW545" s="109"/>
      <c r="SUX545" s="479"/>
      <c r="SUY545" s="78"/>
      <c r="SUZ545" s="144"/>
      <c r="SVA545" s="75"/>
      <c r="SVB545" s="66"/>
      <c r="SVC545" s="66"/>
      <c r="SVD545" s="79"/>
      <c r="SVE545" s="109"/>
      <c r="SVF545" s="479"/>
      <c r="SVG545" s="78"/>
      <c r="SVH545" s="144"/>
      <c r="SVI545" s="75"/>
      <c r="SVJ545" s="66"/>
      <c r="SVK545" s="66"/>
      <c r="SVL545" s="79"/>
      <c r="SVM545" s="109"/>
      <c r="SVN545" s="479"/>
      <c r="SVO545" s="78"/>
      <c r="SVP545" s="144"/>
      <c r="SVQ545" s="75"/>
      <c r="SVR545" s="66"/>
      <c r="SVS545" s="66"/>
      <c r="SVT545" s="79"/>
      <c r="SVU545" s="109"/>
      <c r="SVV545" s="479"/>
      <c r="SVW545" s="78"/>
      <c r="SVX545" s="144"/>
      <c r="SVY545" s="75"/>
      <c r="SVZ545" s="66"/>
      <c r="SWA545" s="66"/>
      <c r="SWB545" s="79"/>
      <c r="SWC545" s="109"/>
      <c r="SWD545" s="479"/>
      <c r="SWE545" s="78"/>
      <c r="SWF545" s="144"/>
      <c r="SWG545" s="75"/>
      <c r="SWH545" s="66"/>
      <c r="SWI545" s="66"/>
      <c r="SWJ545" s="79"/>
      <c r="SWK545" s="109"/>
      <c r="SWL545" s="479"/>
      <c r="SWM545" s="78"/>
      <c r="SWN545" s="144"/>
      <c r="SWO545" s="75"/>
      <c r="SWP545" s="66"/>
      <c r="SWQ545" s="66"/>
      <c r="SWR545" s="79"/>
      <c r="SWS545" s="109"/>
      <c r="SWT545" s="479"/>
      <c r="SWU545" s="78"/>
      <c r="SWV545" s="144"/>
      <c r="SWW545" s="75"/>
      <c r="SWX545" s="66"/>
      <c r="SWY545" s="66"/>
      <c r="SWZ545" s="79"/>
      <c r="SXA545" s="109"/>
      <c r="SXB545" s="479"/>
      <c r="SXC545" s="78"/>
      <c r="SXD545" s="144"/>
      <c r="SXE545" s="75"/>
      <c r="SXF545" s="66"/>
      <c r="SXG545" s="66"/>
      <c r="SXH545" s="79"/>
      <c r="SXI545" s="109"/>
      <c r="SXJ545" s="479"/>
      <c r="SXK545" s="78"/>
      <c r="SXL545" s="144"/>
      <c r="SXM545" s="75"/>
      <c r="SXN545" s="66"/>
      <c r="SXO545" s="66"/>
      <c r="SXP545" s="79"/>
      <c r="SXQ545" s="109"/>
      <c r="SXR545" s="479"/>
      <c r="SXS545" s="78"/>
      <c r="SXT545" s="144"/>
      <c r="SXU545" s="75"/>
      <c r="SXV545" s="66"/>
      <c r="SXW545" s="66"/>
      <c r="SXX545" s="79"/>
      <c r="SXY545" s="109"/>
      <c r="SXZ545" s="479"/>
      <c r="SYA545" s="78"/>
      <c r="SYB545" s="144"/>
      <c r="SYC545" s="75"/>
      <c r="SYD545" s="66"/>
      <c r="SYE545" s="66"/>
      <c r="SYF545" s="79"/>
      <c r="SYG545" s="109"/>
      <c r="SYH545" s="479"/>
      <c r="SYI545" s="78"/>
      <c r="SYJ545" s="144"/>
      <c r="SYK545" s="75"/>
      <c r="SYL545" s="66"/>
      <c r="SYM545" s="66"/>
      <c r="SYN545" s="79"/>
      <c r="SYO545" s="109"/>
      <c r="SYP545" s="479"/>
      <c r="SYQ545" s="78"/>
      <c r="SYR545" s="144"/>
      <c r="SYS545" s="75"/>
      <c r="SYT545" s="66"/>
      <c r="SYU545" s="66"/>
      <c r="SYV545" s="79"/>
      <c r="SYW545" s="109"/>
      <c r="SYX545" s="479"/>
      <c r="SYY545" s="78"/>
      <c r="SYZ545" s="144"/>
      <c r="SZA545" s="75"/>
      <c r="SZB545" s="66"/>
      <c r="SZC545" s="66"/>
      <c r="SZD545" s="79"/>
      <c r="SZE545" s="109"/>
      <c r="SZF545" s="479"/>
      <c r="SZG545" s="78"/>
      <c r="SZH545" s="144"/>
      <c r="SZI545" s="75"/>
      <c r="SZJ545" s="66"/>
      <c r="SZK545" s="66"/>
      <c r="SZL545" s="79"/>
      <c r="SZM545" s="109"/>
      <c r="SZN545" s="479"/>
      <c r="SZO545" s="78"/>
      <c r="SZP545" s="144"/>
      <c r="SZQ545" s="75"/>
      <c r="SZR545" s="66"/>
      <c r="SZS545" s="66"/>
      <c r="SZT545" s="79"/>
      <c r="SZU545" s="109"/>
      <c r="SZV545" s="479"/>
      <c r="SZW545" s="78"/>
      <c r="SZX545" s="144"/>
      <c r="SZY545" s="75"/>
      <c r="SZZ545" s="66"/>
      <c r="TAA545" s="66"/>
      <c r="TAB545" s="79"/>
      <c r="TAC545" s="109"/>
      <c r="TAD545" s="479"/>
      <c r="TAE545" s="78"/>
      <c r="TAF545" s="144"/>
      <c r="TAG545" s="75"/>
      <c r="TAH545" s="66"/>
      <c r="TAI545" s="66"/>
      <c r="TAJ545" s="79"/>
      <c r="TAK545" s="109"/>
      <c r="TAL545" s="479"/>
      <c r="TAM545" s="78"/>
      <c r="TAN545" s="144"/>
      <c r="TAO545" s="75"/>
      <c r="TAP545" s="66"/>
      <c r="TAQ545" s="66"/>
      <c r="TAR545" s="79"/>
      <c r="TAS545" s="109"/>
      <c r="TAT545" s="479"/>
      <c r="TAU545" s="78"/>
      <c r="TAV545" s="144"/>
      <c r="TAW545" s="75"/>
      <c r="TAX545" s="66"/>
      <c r="TAY545" s="66"/>
      <c r="TAZ545" s="79"/>
      <c r="TBA545" s="109"/>
      <c r="TBB545" s="479"/>
      <c r="TBC545" s="78"/>
      <c r="TBD545" s="144"/>
      <c r="TBE545" s="75"/>
      <c r="TBF545" s="66"/>
      <c r="TBG545" s="66"/>
      <c r="TBH545" s="79"/>
      <c r="TBI545" s="109"/>
      <c r="TBJ545" s="479"/>
      <c r="TBK545" s="78"/>
      <c r="TBL545" s="144"/>
      <c r="TBM545" s="75"/>
      <c r="TBN545" s="66"/>
      <c r="TBO545" s="66"/>
      <c r="TBP545" s="79"/>
      <c r="TBQ545" s="109"/>
      <c r="TBR545" s="479"/>
      <c r="TBS545" s="78"/>
      <c r="TBT545" s="144"/>
      <c r="TBU545" s="75"/>
      <c r="TBV545" s="66"/>
      <c r="TBW545" s="66"/>
      <c r="TBX545" s="79"/>
      <c r="TBY545" s="109"/>
      <c r="TBZ545" s="479"/>
      <c r="TCA545" s="78"/>
      <c r="TCB545" s="144"/>
      <c r="TCC545" s="75"/>
      <c r="TCD545" s="66"/>
      <c r="TCE545" s="66"/>
      <c r="TCF545" s="79"/>
      <c r="TCG545" s="109"/>
      <c r="TCH545" s="479"/>
      <c r="TCI545" s="78"/>
      <c r="TCJ545" s="144"/>
      <c r="TCK545" s="75"/>
      <c r="TCL545" s="66"/>
      <c r="TCM545" s="66"/>
      <c r="TCN545" s="79"/>
      <c r="TCO545" s="109"/>
      <c r="TCP545" s="479"/>
      <c r="TCQ545" s="78"/>
      <c r="TCR545" s="144"/>
      <c r="TCS545" s="75"/>
      <c r="TCT545" s="66"/>
      <c r="TCU545" s="66"/>
      <c r="TCV545" s="79"/>
      <c r="TCW545" s="109"/>
      <c r="TCX545" s="479"/>
      <c r="TCY545" s="78"/>
      <c r="TCZ545" s="144"/>
      <c r="TDA545" s="75"/>
      <c r="TDB545" s="66"/>
      <c r="TDC545" s="66"/>
      <c r="TDD545" s="79"/>
      <c r="TDE545" s="109"/>
      <c r="TDF545" s="479"/>
      <c r="TDG545" s="78"/>
      <c r="TDH545" s="144"/>
      <c r="TDI545" s="75"/>
      <c r="TDJ545" s="66"/>
      <c r="TDK545" s="66"/>
      <c r="TDL545" s="79"/>
      <c r="TDM545" s="109"/>
      <c r="TDN545" s="479"/>
      <c r="TDO545" s="78"/>
      <c r="TDP545" s="144"/>
      <c r="TDQ545" s="75"/>
      <c r="TDR545" s="66"/>
      <c r="TDS545" s="66"/>
      <c r="TDT545" s="79"/>
      <c r="TDU545" s="109"/>
      <c r="TDV545" s="479"/>
      <c r="TDW545" s="78"/>
      <c r="TDX545" s="144"/>
      <c r="TDY545" s="75"/>
      <c r="TDZ545" s="66"/>
      <c r="TEA545" s="66"/>
      <c r="TEB545" s="79"/>
      <c r="TEC545" s="109"/>
      <c r="TED545" s="479"/>
      <c r="TEE545" s="78"/>
      <c r="TEF545" s="144"/>
      <c r="TEG545" s="75"/>
      <c r="TEH545" s="66"/>
      <c r="TEI545" s="66"/>
      <c r="TEJ545" s="79"/>
      <c r="TEK545" s="109"/>
      <c r="TEL545" s="479"/>
      <c r="TEM545" s="78"/>
      <c r="TEN545" s="144"/>
      <c r="TEO545" s="75"/>
      <c r="TEP545" s="66"/>
      <c r="TEQ545" s="66"/>
      <c r="TER545" s="79"/>
      <c r="TES545" s="109"/>
      <c r="TET545" s="479"/>
      <c r="TEU545" s="78"/>
      <c r="TEV545" s="144"/>
      <c r="TEW545" s="75"/>
      <c r="TEX545" s="66"/>
      <c r="TEY545" s="66"/>
      <c r="TEZ545" s="79"/>
      <c r="TFA545" s="109"/>
      <c r="TFB545" s="479"/>
      <c r="TFC545" s="78"/>
      <c r="TFD545" s="144"/>
      <c r="TFE545" s="75"/>
      <c r="TFF545" s="66"/>
      <c r="TFG545" s="66"/>
      <c r="TFH545" s="79"/>
      <c r="TFI545" s="109"/>
      <c r="TFJ545" s="479"/>
      <c r="TFK545" s="78"/>
      <c r="TFL545" s="144"/>
      <c r="TFM545" s="75"/>
      <c r="TFN545" s="66"/>
      <c r="TFO545" s="66"/>
      <c r="TFP545" s="79"/>
      <c r="TFQ545" s="109"/>
      <c r="TFR545" s="479"/>
      <c r="TFS545" s="78"/>
      <c r="TFT545" s="144"/>
      <c r="TFU545" s="75"/>
      <c r="TFV545" s="66"/>
      <c r="TFW545" s="66"/>
      <c r="TFX545" s="79"/>
      <c r="TFY545" s="109"/>
      <c r="TFZ545" s="479"/>
      <c r="TGA545" s="78"/>
      <c r="TGB545" s="144"/>
      <c r="TGC545" s="75"/>
      <c r="TGD545" s="66"/>
      <c r="TGE545" s="66"/>
      <c r="TGF545" s="79"/>
      <c r="TGG545" s="109"/>
      <c r="TGH545" s="479"/>
      <c r="TGI545" s="78"/>
      <c r="TGJ545" s="144"/>
      <c r="TGK545" s="75"/>
      <c r="TGL545" s="66"/>
      <c r="TGM545" s="66"/>
      <c r="TGN545" s="79"/>
      <c r="TGO545" s="109"/>
      <c r="TGP545" s="479"/>
      <c r="TGQ545" s="78"/>
      <c r="TGR545" s="144"/>
      <c r="TGS545" s="75"/>
      <c r="TGT545" s="66"/>
      <c r="TGU545" s="66"/>
      <c r="TGV545" s="79"/>
      <c r="TGW545" s="109"/>
      <c r="TGX545" s="479"/>
      <c r="TGY545" s="78"/>
      <c r="TGZ545" s="144"/>
      <c r="THA545" s="75"/>
      <c r="THB545" s="66"/>
      <c r="THC545" s="66"/>
      <c r="THD545" s="79"/>
      <c r="THE545" s="109"/>
      <c r="THF545" s="479"/>
      <c r="THG545" s="78"/>
      <c r="THH545" s="144"/>
      <c r="THI545" s="75"/>
      <c r="THJ545" s="66"/>
      <c r="THK545" s="66"/>
      <c r="THL545" s="79"/>
      <c r="THM545" s="109"/>
      <c r="THN545" s="479"/>
      <c r="THO545" s="78"/>
      <c r="THP545" s="144"/>
      <c r="THQ545" s="75"/>
      <c r="THR545" s="66"/>
      <c r="THS545" s="66"/>
      <c r="THT545" s="79"/>
      <c r="THU545" s="109"/>
      <c r="THV545" s="479"/>
      <c r="THW545" s="78"/>
      <c r="THX545" s="144"/>
      <c r="THY545" s="75"/>
      <c r="THZ545" s="66"/>
      <c r="TIA545" s="66"/>
      <c r="TIB545" s="79"/>
      <c r="TIC545" s="109"/>
      <c r="TID545" s="479"/>
      <c r="TIE545" s="78"/>
      <c r="TIF545" s="144"/>
      <c r="TIG545" s="75"/>
      <c r="TIH545" s="66"/>
      <c r="TII545" s="66"/>
      <c r="TIJ545" s="79"/>
      <c r="TIK545" s="109"/>
      <c r="TIL545" s="479"/>
      <c r="TIM545" s="78"/>
      <c r="TIN545" s="144"/>
      <c r="TIO545" s="75"/>
      <c r="TIP545" s="66"/>
      <c r="TIQ545" s="66"/>
      <c r="TIR545" s="79"/>
      <c r="TIS545" s="109"/>
      <c r="TIT545" s="479"/>
      <c r="TIU545" s="78"/>
      <c r="TIV545" s="144"/>
      <c r="TIW545" s="75"/>
      <c r="TIX545" s="66"/>
      <c r="TIY545" s="66"/>
      <c r="TIZ545" s="79"/>
      <c r="TJA545" s="109"/>
      <c r="TJB545" s="479"/>
      <c r="TJC545" s="78"/>
      <c r="TJD545" s="144"/>
      <c r="TJE545" s="75"/>
      <c r="TJF545" s="66"/>
      <c r="TJG545" s="66"/>
      <c r="TJH545" s="79"/>
      <c r="TJI545" s="109"/>
      <c r="TJJ545" s="479"/>
      <c r="TJK545" s="78"/>
      <c r="TJL545" s="144"/>
      <c r="TJM545" s="75"/>
      <c r="TJN545" s="66"/>
      <c r="TJO545" s="66"/>
      <c r="TJP545" s="79"/>
      <c r="TJQ545" s="109"/>
      <c r="TJR545" s="479"/>
      <c r="TJS545" s="78"/>
      <c r="TJT545" s="144"/>
      <c r="TJU545" s="75"/>
      <c r="TJV545" s="66"/>
      <c r="TJW545" s="66"/>
      <c r="TJX545" s="79"/>
      <c r="TJY545" s="109"/>
      <c r="TJZ545" s="479"/>
      <c r="TKA545" s="78"/>
      <c r="TKB545" s="144"/>
      <c r="TKC545" s="75"/>
      <c r="TKD545" s="66"/>
      <c r="TKE545" s="66"/>
      <c r="TKF545" s="79"/>
      <c r="TKG545" s="109"/>
      <c r="TKH545" s="479"/>
      <c r="TKI545" s="78"/>
      <c r="TKJ545" s="144"/>
      <c r="TKK545" s="75"/>
      <c r="TKL545" s="66"/>
      <c r="TKM545" s="66"/>
      <c r="TKN545" s="79"/>
      <c r="TKO545" s="109"/>
      <c r="TKP545" s="479"/>
      <c r="TKQ545" s="78"/>
      <c r="TKR545" s="144"/>
      <c r="TKS545" s="75"/>
      <c r="TKT545" s="66"/>
      <c r="TKU545" s="66"/>
      <c r="TKV545" s="79"/>
      <c r="TKW545" s="109"/>
      <c r="TKX545" s="479"/>
      <c r="TKY545" s="78"/>
      <c r="TKZ545" s="144"/>
      <c r="TLA545" s="75"/>
      <c r="TLB545" s="66"/>
      <c r="TLC545" s="66"/>
      <c r="TLD545" s="79"/>
      <c r="TLE545" s="109"/>
      <c r="TLF545" s="479"/>
      <c r="TLG545" s="78"/>
      <c r="TLH545" s="144"/>
      <c r="TLI545" s="75"/>
      <c r="TLJ545" s="66"/>
      <c r="TLK545" s="66"/>
      <c r="TLL545" s="79"/>
      <c r="TLM545" s="109"/>
      <c r="TLN545" s="479"/>
      <c r="TLO545" s="78"/>
      <c r="TLP545" s="144"/>
      <c r="TLQ545" s="75"/>
      <c r="TLR545" s="66"/>
      <c r="TLS545" s="66"/>
      <c r="TLT545" s="79"/>
      <c r="TLU545" s="109"/>
      <c r="TLV545" s="479"/>
      <c r="TLW545" s="78"/>
      <c r="TLX545" s="144"/>
      <c r="TLY545" s="75"/>
      <c r="TLZ545" s="66"/>
      <c r="TMA545" s="66"/>
      <c r="TMB545" s="79"/>
      <c r="TMC545" s="109"/>
      <c r="TMD545" s="479"/>
      <c r="TME545" s="78"/>
      <c r="TMF545" s="144"/>
      <c r="TMG545" s="75"/>
      <c r="TMH545" s="66"/>
      <c r="TMI545" s="66"/>
      <c r="TMJ545" s="79"/>
      <c r="TMK545" s="109"/>
      <c r="TML545" s="479"/>
      <c r="TMM545" s="78"/>
      <c r="TMN545" s="144"/>
      <c r="TMO545" s="75"/>
      <c r="TMP545" s="66"/>
      <c r="TMQ545" s="66"/>
      <c r="TMR545" s="79"/>
      <c r="TMS545" s="109"/>
      <c r="TMT545" s="479"/>
      <c r="TMU545" s="78"/>
      <c r="TMV545" s="144"/>
      <c r="TMW545" s="75"/>
      <c r="TMX545" s="66"/>
      <c r="TMY545" s="66"/>
      <c r="TMZ545" s="79"/>
      <c r="TNA545" s="109"/>
      <c r="TNB545" s="479"/>
      <c r="TNC545" s="78"/>
      <c r="TND545" s="144"/>
      <c r="TNE545" s="75"/>
      <c r="TNF545" s="66"/>
      <c r="TNG545" s="66"/>
      <c r="TNH545" s="79"/>
      <c r="TNI545" s="109"/>
      <c r="TNJ545" s="479"/>
      <c r="TNK545" s="78"/>
      <c r="TNL545" s="144"/>
      <c r="TNM545" s="75"/>
      <c r="TNN545" s="66"/>
      <c r="TNO545" s="66"/>
      <c r="TNP545" s="79"/>
      <c r="TNQ545" s="109"/>
      <c r="TNR545" s="479"/>
      <c r="TNS545" s="78"/>
      <c r="TNT545" s="144"/>
      <c r="TNU545" s="75"/>
      <c r="TNV545" s="66"/>
      <c r="TNW545" s="66"/>
      <c r="TNX545" s="79"/>
      <c r="TNY545" s="109"/>
      <c r="TNZ545" s="479"/>
      <c r="TOA545" s="78"/>
      <c r="TOB545" s="144"/>
      <c r="TOC545" s="75"/>
      <c r="TOD545" s="66"/>
      <c r="TOE545" s="66"/>
      <c r="TOF545" s="79"/>
      <c r="TOG545" s="109"/>
      <c r="TOH545" s="479"/>
      <c r="TOI545" s="78"/>
      <c r="TOJ545" s="144"/>
      <c r="TOK545" s="75"/>
      <c r="TOL545" s="66"/>
      <c r="TOM545" s="66"/>
      <c r="TON545" s="79"/>
      <c r="TOO545" s="109"/>
      <c r="TOP545" s="479"/>
      <c r="TOQ545" s="78"/>
      <c r="TOR545" s="144"/>
      <c r="TOS545" s="75"/>
      <c r="TOT545" s="66"/>
      <c r="TOU545" s="66"/>
      <c r="TOV545" s="79"/>
      <c r="TOW545" s="109"/>
      <c r="TOX545" s="479"/>
      <c r="TOY545" s="78"/>
      <c r="TOZ545" s="144"/>
      <c r="TPA545" s="75"/>
      <c r="TPB545" s="66"/>
      <c r="TPC545" s="66"/>
      <c r="TPD545" s="79"/>
      <c r="TPE545" s="109"/>
      <c r="TPF545" s="479"/>
      <c r="TPG545" s="78"/>
      <c r="TPH545" s="144"/>
      <c r="TPI545" s="75"/>
      <c r="TPJ545" s="66"/>
      <c r="TPK545" s="66"/>
      <c r="TPL545" s="79"/>
      <c r="TPM545" s="109"/>
      <c r="TPN545" s="479"/>
      <c r="TPO545" s="78"/>
      <c r="TPP545" s="144"/>
      <c r="TPQ545" s="75"/>
      <c r="TPR545" s="66"/>
      <c r="TPS545" s="66"/>
      <c r="TPT545" s="79"/>
      <c r="TPU545" s="109"/>
      <c r="TPV545" s="479"/>
      <c r="TPW545" s="78"/>
      <c r="TPX545" s="144"/>
      <c r="TPY545" s="75"/>
      <c r="TPZ545" s="66"/>
      <c r="TQA545" s="66"/>
      <c r="TQB545" s="79"/>
      <c r="TQC545" s="109"/>
      <c r="TQD545" s="479"/>
      <c r="TQE545" s="78"/>
      <c r="TQF545" s="144"/>
      <c r="TQG545" s="75"/>
      <c r="TQH545" s="66"/>
      <c r="TQI545" s="66"/>
      <c r="TQJ545" s="79"/>
      <c r="TQK545" s="109"/>
      <c r="TQL545" s="479"/>
      <c r="TQM545" s="78"/>
      <c r="TQN545" s="144"/>
      <c r="TQO545" s="75"/>
      <c r="TQP545" s="66"/>
      <c r="TQQ545" s="66"/>
      <c r="TQR545" s="79"/>
      <c r="TQS545" s="109"/>
      <c r="TQT545" s="479"/>
      <c r="TQU545" s="78"/>
      <c r="TQV545" s="144"/>
      <c r="TQW545" s="75"/>
      <c r="TQX545" s="66"/>
      <c r="TQY545" s="66"/>
      <c r="TQZ545" s="79"/>
      <c r="TRA545" s="109"/>
      <c r="TRB545" s="479"/>
      <c r="TRC545" s="78"/>
      <c r="TRD545" s="144"/>
      <c r="TRE545" s="75"/>
      <c r="TRF545" s="66"/>
      <c r="TRG545" s="66"/>
      <c r="TRH545" s="79"/>
      <c r="TRI545" s="109"/>
      <c r="TRJ545" s="479"/>
      <c r="TRK545" s="78"/>
      <c r="TRL545" s="144"/>
      <c r="TRM545" s="75"/>
      <c r="TRN545" s="66"/>
      <c r="TRO545" s="66"/>
      <c r="TRP545" s="79"/>
      <c r="TRQ545" s="109"/>
      <c r="TRR545" s="479"/>
      <c r="TRS545" s="78"/>
      <c r="TRT545" s="144"/>
      <c r="TRU545" s="75"/>
      <c r="TRV545" s="66"/>
      <c r="TRW545" s="66"/>
      <c r="TRX545" s="79"/>
      <c r="TRY545" s="109"/>
      <c r="TRZ545" s="479"/>
      <c r="TSA545" s="78"/>
      <c r="TSB545" s="144"/>
      <c r="TSC545" s="75"/>
      <c r="TSD545" s="66"/>
      <c r="TSE545" s="66"/>
      <c r="TSF545" s="79"/>
      <c r="TSG545" s="109"/>
      <c r="TSH545" s="479"/>
      <c r="TSI545" s="78"/>
      <c r="TSJ545" s="144"/>
      <c r="TSK545" s="75"/>
      <c r="TSL545" s="66"/>
      <c r="TSM545" s="66"/>
      <c r="TSN545" s="79"/>
      <c r="TSO545" s="109"/>
      <c r="TSP545" s="479"/>
      <c r="TSQ545" s="78"/>
      <c r="TSR545" s="144"/>
      <c r="TSS545" s="75"/>
      <c r="TST545" s="66"/>
      <c r="TSU545" s="66"/>
      <c r="TSV545" s="79"/>
      <c r="TSW545" s="109"/>
      <c r="TSX545" s="479"/>
      <c r="TSY545" s="78"/>
      <c r="TSZ545" s="144"/>
      <c r="TTA545" s="75"/>
      <c r="TTB545" s="66"/>
      <c r="TTC545" s="66"/>
      <c r="TTD545" s="79"/>
      <c r="TTE545" s="109"/>
      <c r="TTF545" s="479"/>
      <c r="TTG545" s="78"/>
      <c r="TTH545" s="144"/>
      <c r="TTI545" s="75"/>
      <c r="TTJ545" s="66"/>
      <c r="TTK545" s="66"/>
      <c r="TTL545" s="79"/>
      <c r="TTM545" s="109"/>
      <c r="TTN545" s="479"/>
      <c r="TTO545" s="78"/>
      <c r="TTP545" s="144"/>
      <c r="TTQ545" s="75"/>
      <c r="TTR545" s="66"/>
      <c r="TTS545" s="66"/>
      <c r="TTT545" s="79"/>
      <c r="TTU545" s="109"/>
      <c r="TTV545" s="479"/>
      <c r="TTW545" s="78"/>
      <c r="TTX545" s="144"/>
      <c r="TTY545" s="75"/>
      <c r="TTZ545" s="66"/>
      <c r="TUA545" s="66"/>
      <c r="TUB545" s="79"/>
      <c r="TUC545" s="109"/>
      <c r="TUD545" s="479"/>
      <c r="TUE545" s="78"/>
      <c r="TUF545" s="144"/>
      <c r="TUG545" s="75"/>
      <c r="TUH545" s="66"/>
      <c r="TUI545" s="66"/>
      <c r="TUJ545" s="79"/>
      <c r="TUK545" s="109"/>
      <c r="TUL545" s="479"/>
      <c r="TUM545" s="78"/>
      <c r="TUN545" s="144"/>
      <c r="TUO545" s="75"/>
      <c r="TUP545" s="66"/>
      <c r="TUQ545" s="66"/>
      <c r="TUR545" s="79"/>
      <c r="TUS545" s="109"/>
      <c r="TUT545" s="479"/>
      <c r="TUU545" s="78"/>
      <c r="TUV545" s="144"/>
      <c r="TUW545" s="75"/>
      <c r="TUX545" s="66"/>
      <c r="TUY545" s="66"/>
      <c r="TUZ545" s="79"/>
      <c r="TVA545" s="109"/>
      <c r="TVB545" s="479"/>
      <c r="TVC545" s="78"/>
      <c r="TVD545" s="144"/>
      <c r="TVE545" s="75"/>
      <c r="TVF545" s="66"/>
      <c r="TVG545" s="66"/>
      <c r="TVH545" s="79"/>
      <c r="TVI545" s="109"/>
      <c r="TVJ545" s="479"/>
      <c r="TVK545" s="78"/>
      <c r="TVL545" s="144"/>
      <c r="TVM545" s="75"/>
      <c r="TVN545" s="66"/>
      <c r="TVO545" s="66"/>
      <c r="TVP545" s="79"/>
      <c r="TVQ545" s="109"/>
      <c r="TVR545" s="479"/>
      <c r="TVS545" s="78"/>
      <c r="TVT545" s="144"/>
      <c r="TVU545" s="75"/>
      <c r="TVV545" s="66"/>
      <c r="TVW545" s="66"/>
      <c r="TVX545" s="79"/>
      <c r="TVY545" s="109"/>
      <c r="TVZ545" s="479"/>
      <c r="TWA545" s="78"/>
      <c r="TWB545" s="144"/>
      <c r="TWC545" s="75"/>
      <c r="TWD545" s="66"/>
      <c r="TWE545" s="66"/>
      <c r="TWF545" s="79"/>
      <c r="TWG545" s="109"/>
      <c r="TWH545" s="479"/>
      <c r="TWI545" s="78"/>
      <c r="TWJ545" s="144"/>
      <c r="TWK545" s="75"/>
      <c r="TWL545" s="66"/>
      <c r="TWM545" s="66"/>
      <c r="TWN545" s="79"/>
      <c r="TWO545" s="109"/>
      <c r="TWP545" s="479"/>
      <c r="TWQ545" s="78"/>
      <c r="TWR545" s="144"/>
      <c r="TWS545" s="75"/>
      <c r="TWT545" s="66"/>
      <c r="TWU545" s="66"/>
      <c r="TWV545" s="79"/>
      <c r="TWW545" s="109"/>
      <c r="TWX545" s="479"/>
      <c r="TWY545" s="78"/>
      <c r="TWZ545" s="144"/>
      <c r="TXA545" s="75"/>
      <c r="TXB545" s="66"/>
      <c r="TXC545" s="66"/>
      <c r="TXD545" s="79"/>
      <c r="TXE545" s="109"/>
      <c r="TXF545" s="479"/>
      <c r="TXG545" s="78"/>
      <c r="TXH545" s="144"/>
      <c r="TXI545" s="75"/>
      <c r="TXJ545" s="66"/>
      <c r="TXK545" s="66"/>
      <c r="TXL545" s="79"/>
      <c r="TXM545" s="109"/>
      <c r="TXN545" s="479"/>
      <c r="TXO545" s="78"/>
      <c r="TXP545" s="144"/>
      <c r="TXQ545" s="75"/>
      <c r="TXR545" s="66"/>
      <c r="TXS545" s="66"/>
      <c r="TXT545" s="79"/>
      <c r="TXU545" s="109"/>
      <c r="TXV545" s="479"/>
      <c r="TXW545" s="78"/>
      <c r="TXX545" s="144"/>
      <c r="TXY545" s="75"/>
      <c r="TXZ545" s="66"/>
      <c r="TYA545" s="66"/>
      <c r="TYB545" s="79"/>
      <c r="TYC545" s="109"/>
      <c r="TYD545" s="479"/>
      <c r="TYE545" s="78"/>
      <c r="TYF545" s="144"/>
      <c r="TYG545" s="75"/>
      <c r="TYH545" s="66"/>
      <c r="TYI545" s="66"/>
      <c r="TYJ545" s="79"/>
      <c r="TYK545" s="109"/>
      <c r="TYL545" s="479"/>
      <c r="TYM545" s="78"/>
      <c r="TYN545" s="144"/>
      <c r="TYO545" s="75"/>
      <c r="TYP545" s="66"/>
      <c r="TYQ545" s="66"/>
      <c r="TYR545" s="79"/>
      <c r="TYS545" s="109"/>
      <c r="TYT545" s="479"/>
      <c r="TYU545" s="78"/>
      <c r="TYV545" s="144"/>
      <c r="TYW545" s="75"/>
      <c r="TYX545" s="66"/>
      <c r="TYY545" s="66"/>
      <c r="TYZ545" s="79"/>
      <c r="TZA545" s="109"/>
      <c r="TZB545" s="479"/>
      <c r="TZC545" s="78"/>
      <c r="TZD545" s="144"/>
      <c r="TZE545" s="75"/>
      <c r="TZF545" s="66"/>
      <c r="TZG545" s="66"/>
      <c r="TZH545" s="79"/>
      <c r="TZI545" s="109"/>
      <c r="TZJ545" s="479"/>
      <c r="TZK545" s="78"/>
      <c r="TZL545" s="144"/>
      <c r="TZM545" s="75"/>
      <c r="TZN545" s="66"/>
      <c r="TZO545" s="66"/>
      <c r="TZP545" s="79"/>
      <c r="TZQ545" s="109"/>
      <c r="TZR545" s="479"/>
      <c r="TZS545" s="78"/>
      <c r="TZT545" s="144"/>
      <c r="TZU545" s="75"/>
      <c r="TZV545" s="66"/>
      <c r="TZW545" s="66"/>
      <c r="TZX545" s="79"/>
      <c r="TZY545" s="109"/>
      <c r="TZZ545" s="479"/>
      <c r="UAA545" s="78"/>
      <c r="UAB545" s="144"/>
      <c r="UAC545" s="75"/>
      <c r="UAD545" s="66"/>
      <c r="UAE545" s="66"/>
      <c r="UAF545" s="79"/>
      <c r="UAG545" s="109"/>
      <c r="UAH545" s="479"/>
      <c r="UAI545" s="78"/>
      <c r="UAJ545" s="144"/>
      <c r="UAK545" s="75"/>
      <c r="UAL545" s="66"/>
      <c r="UAM545" s="66"/>
      <c r="UAN545" s="79"/>
      <c r="UAO545" s="109"/>
      <c r="UAP545" s="479"/>
      <c r="UAQ545" s="78"/>
      <c r="UAR545" s="144"/>
      <c r="UAS545" s="75"/>
      <c r="UAT545" s="66"/>
      <c r="UAU545" s="66"/>
      <c r="UAV545" s="79"/>
      <c r="UAW545" s="109"/>
      <c r="UAX545" s="479"/>
      <c r="UAY545" s="78"/>
      <c r="UAZ545" s="144"/>
      <c r="UBA545" s="75"/>
      <c r="UBB545" s="66"/>
      <c r="UBC545" s="66"/>
      <c r="UBD545" s="79"/>
      <c r="UBE545" s="109"/>
      <c r="UBF545" s="479"/>
      <c r="UBG545" s="78"/>
      <c r="UBH545" s="144"/>
      <c r="UBI545" s="75"/>
      <c r="UBJ545" s="66"/>
      <c r="UBK545" s="66"/>
      <c r="UBL545" s="79"/>
      <c r="UBM545" s="109"/>
      <c r="UBN545" s="479"/>
      <c r="UBO545" s="78"/>
      <c r="UBP545" s="144"/>
      <c r="UBQ545" s="75"/>
      <c r="UBR545" s="66"/>
      <c r="UBS545" s="66"/>
      <c r="UBT545" s="79"/>
      <c r="UBU545" s="109"/>
      <c r="UBV545" s="479"/>
      <c r="UBW545" s="78"/>
      <c r="UBX545" s="144"/>
      <c r="UBY545" s="75"/>
      <c r="UBZ545" s="66"/>
      <c r="UCA545" s="66"/>
      <c r="UCB545" s="79"/>
      <c r="UCC545" s="109"/>
      <c r="UCD545" s="479"/>
      <c r="UCE545" s="78"/>
      <c r="UCF545" s="144"/>
      <c r="UCG545" s="75"/>
      <c r="UCH545" s="66"/>
      <c r="UCI545" s="66"/>
      <c r="UCJ545" s="79"/>
      <c r="UCK545" s="109"/>
      <c r="UCL545" s="479"/>
      <c r="UCM545" s="78"/>
      <c r="UCN545" s="144"/>
      <c r="UCO545" s="75"/>
      <c r="UCP545" s="66"/>
      <c r="UCQ545" s="66"/>
      <c r="UCR545" s="79"/>
      <c r="UCS545" s="109"/>
      <c r="UCT545" s="479"/>
      <c r="UCU545" s="78"/>
      <c r="UCV545" s="144"/>
      <c r="UCW545" s="75"/>
      <c r="UCX545" s="66"/>
      <c r="UCY545" s="66"/>
      <c r="UCZ545" s="79"/>
      <c r="UDA545" s="109"/>
      <c r="UDB545" s="479"/>
      <c r="UDC545" s="78"/>
      <c r="UDD545" s="144"/>
      <c r="UDE545" s="75"/>
      <c r="UDF545" s="66"/>
      <c r="UDG545" s="66"/>
      <c r="UDH545" s="79"/>
      <c r="UDI545" s="109"/>
      <c r="UDJ545" s="479"/>
      <c r="UDK545" s="78"/>
      <c r="UDL545" s="144"/>
      <c r="UDM545" s="75"/>
      <c r="UDN545" s="66"/>
      <c r="UDO545" s="66"/>
      <c r="UDP545" s="79"/>
      <c r="UDQ545" s="109"/>
      <c r="UDR545" s="479"/>
      <c r="UDS545" s="78"/>
      <c r="UDT545" s="144"/>
      <c r="UDU545" s="75"/>
      <c r="UDV545" s="66"/>
      <c r="UDW545" s="66"/>
      <c r="UDX545" s="79"/>
      <c r="UDY545" s="109"/>
      <c r="UDZ545" s="479"/>
      <c r="UEA545" s="78"/>
      <c r="UEB545" s="144"/>
      <c r="UEC545" s="75"/>
      <c r="UED545" s="66"/>
      <c r="UEE545" s="66"/>
      <c r="UEF545" s="79"/>
      <c r="UEG545" s="109"/>
      <c r="UEH545" s="479"/>
      <c r="UEI545" s="78"/>
      <c r="UEJ545" s="144"/>
      <c r="UEK545" s="75"/>
      <c r="UEL545" s="66"/>
      <c r="UEM545" s="66"/>
      <c r="UEN545" s="79"/>
      <c r="UEO545" s="109"/>
      <c r="UEP545" s="479"/>
      <c r="UEQ545" s="78"/>
      <c r="UER545" s="144"/>
      <c r="UES545" s="75"/>
      <c r="UET545" s="66"/>
      <c r="UEU545" s="66"/>
      <c r="UEV545" s="79"/>
      <c r="UEW545" s="109"/>
      <c r="UEX545" s="479"/>
      <c r="UEY545" s="78"/>
      <c r="UEZ545" s="144"/>
      <c r="UFA545" s="75"/>
      <c r="UFB545" s="66"/>
      <c r="UFC545" s="66"/>
      <c r="UFD545" s="79"/>
      <c r="UFE545" s="109"/>
      <c r="UFF545" s="479"/>
      <c r="UFG545" s="78"/>
      <c r="UFH545" s="144"/>
      <c r="UFI545" s="75"/>
      <c r="UFJ545" s="66"/>
      <c r="UFK545" s="66"/>
      <c r="UFL545" s="79"/>
      <c r="UFM545" s="109"/>
      <c r="UFN545" s="479"/>
      <c r="UFO545" s="78"/>
      <c r="UFP545" s="144"/>
      <c r="UFQ545" s="75"/>
      <c r="UFR545" s="66"/>
      <c r="UFS545" s="66"/>
      <c r="UFT545" s="79"/>
      <c r="UFU545" s="109"/>
      <c r="UFV545" s="479"/>
      <c r="UFW545" s="78"/>
      <c r="UFX545" s="144"/>
      <c r="UFY545" s="75"/>
      <c r="UFZ545" s="66"/>
      <c r="UGA545" s="66"/>
      <c r="UGB545" s="79"/>
      <c r="UGC545" s="109"/>
      <c r="UGD545" s="479"/>
      <c r="UGE545" s="78"/>
      <c r="UGF545" s="144"/>
      <c r="UGG545" s="75"/>
      <c r="UGH545" s="66"/>
      <c r="UGI545" s="66"/>
      <c r="UGJ545" s="79"/>
      <c r="UGK545" s="109"/>
      <c r="UGL545" s="479"/>
      <c r="UGM545" s="78"/>
      <c r="UGN545" s="144"/>
      <c r="UGO545" s="75"/>
      <c r="UGP545" s="66"/>
      <c r="UGQ545" s="66"/>
      <c r="UGR545" s="79"/>
      <c r="UGS545" s="109"/>
      <c r="UGT545" s="479"/>
      <c r="UGU545" s="78"/>
      <c r="UGV545" s="144"/>
      <c r="UGW545" s="75"/>
      <c r="UGX545" s="66"/>
      <c r="UGY545" s="66"/>
      <c r="UGZ545" s="79"/>
      <c r="UHA545" s="109"/>
      <c r="UHB545" s="479"/>
      <c r="UHC545" s="78"/>
      <c r="UHD545" s="144"/>
      <c r="UHE545" s="75"/>
      <c r="UHF545" s="66"/>
      <c r="UHG545" s="66"/>
      <c r="UHH545" s="79"/>
      <c r="UHI545" s="109"/>
      <c r="UHJ545" s="479"/>
      <c r="UHK545" s="78"/>
      <c r="UHL545" s="144"/>
      <c r="UHM545" s="75"/>
      <c r="UHN545" s="66"/>
      <c r="UHO545" s="66"/>
      <c r="UHP545" s="79"/>
      <c r="UHQ545" s="109"/>
      <c r="UHR545" s="479"/>
      <c r="UHS545" s="78"/>
      <c r="UHT545" s="144"/>
      <c r="UHU545" s="75"/>
      <c r="UHV545" s="66"/>
      <c r="UHW545" s="66"/>
      <c r="UHX545" s="79"/>
      <c r="UHY545" s="109"/>
      <c r="UHZ545" s="479"/>
      <c r="UIA545" s="78"/>
      <c r="UIB545" s="144"/>
      <c r="UIC545" s="75"/>
      <c r="UID545" s="66"/>
      <c r="UIE545" s="66"/>
      <c r="UIF545" s="79"/>
      <c r="UIG545" s="109"/>
      <c r="UIH545" s="479"/>
      <c r="UII545" s="78"/>
      <c r="UIJ545" s="144"/>
      <c r="UIK545" s="75"/>
      <c r="UIL545" s="66"/>
      <c r="UIM545" s="66"/>
      <c r="UIN545" s="79"/>
      <c r="UIO545" s="109"/>
      <c r="UIP545" s="479"/>
      <c r="UIQ545" s="78"/>
      <c r="UIR545" s="144"/>
      <c r="UIS545" s="75"/>
      <c r="UIT545" s="66"/>
      <c r="UIU545" s="66"/>
      <c r="UIV545" s="79"/>
      <c r="UIW545" s="109"/>
      <c r="UIX545" s="479"/>
      <c r="UIY545" s="78"/>
      <c r="UIZ545" s="144"/>
      <c r="UJA545" s="75"/>
      <c r="UJB545" s="66"/>
      <c r="UJC545" s="66"/>
      <c r="UJD545" s="79"/>
      <c r="UJE545" s="109"/>
      <c r="UJF545" s="479"/>
      <c r="UJG545" s="78"/>
      <c r="UJH545" s="144"/>
      <c r="UJI545" s="75"/>
      <c r="UJJ545" s="66"/>
      <c r="UJK545" s="66"/>
      <c r="UJL545" s="79"/>
      <c r="UJM545" s="109"/>
      <c r="UJN545" s="479"/>
      <c r="UJO545" s="78"/>
      <c r="UJP545" s="144"/>
      <c r="UJQ545" s="75"/>
      <c r="UJR545" s="66"/>
      <c r="UJS545" s="66"/>
      <c r="UJT545" s="79"/>
      <c r="UJU545" s="109"/>
      <c r="UJV545" s="479"/>
      <c r="UJW545" s="78"/>
      <c r="UJX545" s="144"/>
      <c r="UJY545" s="75"/>
      <c r="UJZ545" s="66"/>
      <c r="UKA545" s="66"/>
      <c r="UKB545" s="79"/>
      <c r="UKC545" s="109"/>
      <c r="UKD545" s="479"/>
      <c r="UKE545" s="78"/>
      <c r="UKF545" s="144"/>
      <c r="UKG545" s="75"/>
      <c r="UKH545" s="66"/>
      <c r="UKI545" s="66"/>
      <c r="UKJ545" s="79"/>
      <c r="UKK545" s="109"/>
      <c r="UKL545" s="479"/>
      <c r="UKM545" s="78"/>
      <c r="UKN545" s="144"/>
      <c r="UKO545" s="75"/>
      <c r="UKP545" s="66"/>
      <c r="UKQ545" s="66"/>
      <c r="UKR545" s="79"/>
      <c r="UKS545" s="109"/>
      <c r="UKT545" s="479"/>
      <c r="UKU545" s="78"/>
      <c r="UKV545" s="144"/>
      <c r="UKW545" s="75"/>
      <c r="UKX545" s="66"/>
      <c r="UKY545" s="66"/>
      <c r="UKZ545" s="79"/>
      <c r="ULA545" s="109"/>
      <c r="ULB545" s="479"/>
      <c r="ULC545" s="78"/>
      <c r="ULD545" s="144"/>
      <c r="ULE545" s="75"/>
      <c r="ULF545" s="66"/>
      <c r="ULG545" s="66"/>
      <c r="ULH545" s="79"/>
      <c r="ULI545" s="109"/>
      <c r="ULJ545" s="479"/>
      <c r="ULK545" s="78"/>
      <c r="ULL545" s="144"/>
      <c r="ULM545" s="75"/>
      <c r="ULN545" s="66"/>
      <c r="ULO545" s="66"/>
      <c r="ULP545" s="79"/>
      <c r="ULQ545" s="109"/>
      <c r="ULR545" s="479"/>
      <c r="ULS545" s="78"/>
      <c r="ULT545" s="144"/>
      <c r="ULU545" s="75"/>
      <c r="ULV545" s="66"/>
      <c r="ULW545" s="66"/>
      <c r="ULX545" s="79"/>
      <c r="ULY545" s="109"/>
      <c r="ULZ545" s="479"/>
      <c r="UMA545" s="78"/>
      <c r="UMB545" s="144"/>
      <c r="UMC545" s="75"/>
      <c r="UMD545" s="66"/>
      <c r="UME545" s="66"/>
      <c r="UMF545" s="79"/>
      <c r="UMG545" s="109"/>
      <c r="UMH545" s="479"/>
      <c r="UMI545" s="78"/>
      <c r="UMJ545" s="144"/>
      <c r="UMK545" s="75"/>
      <c r="UML545" s="66"/>
      <c r="UMM545" s="66"/>
      <c r="UMN545" s="79"/>
      <c r="UMO545" s="109"/>
      <c r="UMP545" s="479"/>
      <c r="UMQ545" s="78"/>
      <c r="UMR545" s="144"/>
      <c r="UMS545" s="75"/>
      <c r="UMT545" s="66"/>
      <c r="UMU545" s="66"/>
      <c r="UMV545" s="79"/>
      <c r="UMW545" s="109"/>
      <c r="UMX545" s="479"/>
      <c r="UMY545" s="78"/>
      <c r="UMZ545" s="144"/>
      <c r="UNA545" s="75"/>
      <c r="UNB545" s="66"/>
      <c r="UNC545" s="66"/>
      <c r="UND545" s="79"/>
      <c r="UNE545" s="109"/>
      <c r="UNF545" s="479"/>
      <c r="UNG545" s="78"/>
      <c r="UNH545" s="144"/>
      <c r="UNI545" s="75"/>
      <c r="UNJ545" s="66"/>
      <c r="UNK545" s="66"/>
      <c r="UNL545" s="79"/>
      <c r="UNM545" s="109"/>
      <c r="UNN545" s="479"/>
      <c r="UNO545" s="78"/>
      <c r="UNP545" s="144"/>
      <c r="UNQ545" s="75"/>
      <c r="UNR545" s="66"/>
      <c r="UNS545" s="66"/>
      <c r="UNT545" s="79"/>
      <c r="UNU545" s="109"/>
      <c r="UNV545" s="479"/>
      <c r="UNW545" s="78"/>
      <c r="UNX545" s="144"/>
      <c r="UNY545" s="75"/>
      <c r="UNZ545" s="66"/>
      <c r="UOA545" s="66"/>
      <c r="UOB545" s="79"/>
      <c r="UOC545" s="109"/>
      <c r="UOD545" s="479"/>
      <c r="UOE545" s="78"/>
      <c r="UOF545" s="144"/>
      <c r="UOG545" s="75"/>
      <c r="UOH545" s="66"/>
      <c r="UOI545" s="66"/>
      <c r="UOJ545" s="79"/>
      <c r="UOK545" s="109"/>
      <c r="UOL545" s="479"/>
      <c r="UOM545" s="78"/>
      <c r="UON545" s="144"/>
      <c r="UOO545" s="75"/>
      <c r="UOP545" s="66"/>
      <c r="UOQ545" s="66"/>
      <c r="UOR545" s="79"/>
      <c r="UOS545" s="109"/>
      <c r="UOT545" s="479"/>
      <c r="UOU545" s="78"/>
      <c r="UOV545" s="144"/>
      <c r="UOW545" s="75"/>
      <c r="UOX545" s="66"/>
      <c r="UOY545" s="66"/>
      <c r="UOZ545" s="79"/>
      <c r="UPA545" s="109"/>
      <c r="UPB545" s="479"/>
      <c r="UPC545" s="78"/>
      <c r="UPD545" s="144"/>
      <c r="UPE545" s="75"/>
      <c r="UPF545" s="66"/>
      <c r="UPG545" s="66"/>
      <c r="UPH545" s="79"/>
      <c r="UPI545" s="109"/>
      <c r="UPJ545" s="479"/>
      <c r="UPK545" s="78"/>
      <c r="UPL545" s="144"/>
      <c r="UPM545" s="75"/>
      <c r="UPN545" s="66"/>
      <c r="UPO545" s="66"/>
      <c r="UPP545" s="79"/>
      <c r="UPQ545" s="109"/>
      <c r="UPR545" s="479"/>
      <c r="UPS545" s="78"/>
      <c r="UPT545" s="144"/>
      <c r="UPU545" s="75"/>
      <c r="UPV545" s="66"/>
      <c r="UPW545" s="66"/>
      <c r="UPX545" s="79"/>
      <c r="UPY545" s="109"/>
      <c r="UPZ545" s="479"/>
      <c r="UQA545" s="78"/>
      <c r="UQB545" s="144"/>
      <c r="UQC545" s="75"/>
      <c r="UQD545" s="66"/>
      <c r="UQE545" s="66"/>
      <c r="UQF545" s="79"/>
      <c r="UQG545" s="109"/>
      <c r="UQH545" s="479"/>
      <c r="UQI545" s="78"/>
      <c r="UQJ545" s="144"/>
      <c r="UQK545" s="75"/>
      <c r="UQL545" s="66"/>
      <c r="UQM545" s="66"/>
      <c r="UQN545" s="79"/>
      <c r="UQO545" s="109"/>
      <c r="UQP545" s="479"/>
      <c r="UQQ545" s="78"/>
      <c r="UQR545" s="144"/>
      <c r="UQS545" s="75"/>
      <c r="UQT545" s="66"/>
      <c r="UQU545" s="66"/>
      <c r="UQV545" s="79"/>
      <c r="UQW545" s="109"/>
      <c r="UQX545" s="479"/>
      <c r="UQY545" s="78"/>
      <c r="UQZ545" s="144"/>
      <c r="URA545" s="75"/>
      <c r="URB545" s="66"/>
      <c r="URC545" s="66"/>
      <c r="URD545" s="79"/>
      <c r="URE545" s="109"/>
      <c r="URF545" s="479"/>
      <c r="URG545" s="78"/>
      <c r="URH545" s="144"/>
      <c r="URI545" s="75"/>
      <c r="URJ545" s="66"/>
      <c r="URK545" s="66"/>
      <c r="URL545" s="79"/>
      <c r="URM545" s="109"/>
      <c r="URN545" s="479"/>
      <c r="URO545" s="78"/>
      <c r="URP545" s="144"/>
      <c r="URQ545" s="75"/>
      <c r="URR545" s="66"/>
      <c r="URS545" s="66"/>
      <c r="URT545" s="79"/>
      <c r="URU545" s="109"/>
      <c r="URV545" s="479"/>
      <c r="URW545" s="78"/>
      <c r="URX545" s="144"/>
      <c r="URY545" s="75"/>
      <c r="URZ545" s="66"/>
      <c r="USA545" s="66"/>
      <c r="USB545" s="79"/>
      <c r="USC545" s="109"/>
      <c r="USD545" s="479"/>
      <c r="USE545" s="78"/>
      <c r="USF545" s="144"/>
      <c r="USG545" s="75"/>
      <c r="USH545" s="66"/>
      <c r="USI545" s="66"/>
      <c r="USJ545" s="79"/>
      <c r="USK545" s="109"/>
      <c r="USL545" s="479"/>
      <c r="USM545" s="78"/>
      <c r="USN545" s="144"/>
      <c r="USO545" s="75"/>
      <c r="USP545" s="66"/>
      <c r="USQ545" s="66"/>
      <c r="USR545" s="79"/>
      <c r="USS545" s="109"/>
      <c r="UST545" s="479"/>
      <c r="USU545" s="78"/>
      <c r="USV545" s="144"/>
      <c r="USW545" s="75"/>
      <c r="USX545" s="66"/>
      <c r="USY545" s="66"/>
      <c r="USZ545" s="79"/>
      <c r="UTA545" s="109"/>
      <c r="UTB545" s="479"/>
      <c r="UTC545" s="78"/>
      <c r="UTD545" s="144"/>
      <c r="UTE545" s="75"/>
      <c r="UTF545" s="66"/>
      <c r="UTG545" s="66"/>
      <c r="UTH545" s="79"/>
      <c r="UTI545" s="109"/>
      <c r="UTJ545" s="479"/>
      <c r="UTK545" s="78"/>
      <c r="UTL545" s="144"/>
      <c r="UTM545" s="75"/>
      <c r="UTN545" s="66"/>
      <c r="UTO545" s="66"/>
      <c r="UTP545" s="79"/>
      <c r="UTQ545" s="109"/>
      <c r="UTR545" s="479"/>
      <c r="UTS545" s="78"/>
      <c r="UTT545" s="144"/>
      <c r="UTU545" s="75"/>
      <c r="UTV545" s="66"/>
      <c r="UTW545" s="66"/>
      <c r="UTX545" s="79"/>
      <c r="UTY545" s="109"/>
      <c r="UTZ545" s="479"/>
      <c r="UUA545" s="78"/>
      <c r="UUB545" s="144"/>
      <c r="UUC545" s="75"/>
      <c r="UUD545" s="66"/>
      <c r="UUE545" s="66"/>
      <c r="UUF545" s="79"/>
      <c r="UUG545" s="109"/>
      <c r="UUH545" s="479"/>
      <c r="UUI545" s="78"/>
      <c r="UUJ545" s="144"/>
      <c r="UUK545" s="75"/>
      <c r="UUL545" s="66"/>
      <c r="UUM545" s="66"/>
      <c r="UUN545" s="79"/>
      <c r="UUO545" s="109"/>
      <c r="UUP545" s="479"/>
      <c r="UUQ545" s="78"/>
      <c r="UUR545" s="144"/>
      <c r="UUS545" s="75"/>
      <c r="UUT545" s="66"/>
      <c r="UUU545" s="66"/>
      <c r="UUV545" s="79"/>
      <c r="UUW545" s="109"/>
      <c r="UUX545" s="479"/>
      <c r="UUY545" s="78"/>
      <c r="UUZ545" s="144"/>
      <c r="UVA545" s="75"/>
      <c r="UVB545" s="66"/>
      <c r="UVC545" s="66"/>
      <c r="UVD545" s="79"/>
      <c r="UVE545" s="109"/>
      <c r="UVF545" s="479"/>
      <c r="UVG545" s="78"/>
      <c r="UVH545" s="144"/>
      <c r="UVI545" s="75"/>
      <c r="UVJ545" s="66"/>
      <c r="UVK545" s="66"/>
      <c r="UVL545" s="79"/>
      <c r="UVM545" s="109"/>
      <c r="UVN545" s="479"/>
      <c r="UVO545" s="78"/>
      <c r="UVP545" s="144"/>
      <c r="UVQ545" s="75"/>
      <c r="UVR545" s="66"/>
      <c r="UVS545" s="66"/>
      <c r="UVT545" s="79"/>
      <c r="UVU545" s="109"/>
      <c r="UVV545" s="479"/>
      <c r="UVW545" s="78"/>
      <c r="UVX545" s="144"/>
      <c r="UVY545" s="75"/>
      <c r="UVZ545" s="66"/>
      <c r="UWA545" s="66"/>
      <c r="UWB545" s="79"/>
      <c r="UWC545" s="109"/>
      <c r="UWD545" s="479"/>
      <c r="UWE545" s="78"/>
      <c r="UWF545" s="144"/>
      <c r="UWG545" s="75"/>
      <c r="UWH545" s="66"/>
      <c r="UWI545" s="66"/>
      <c r="UWJ545" s="79"/>
      <c r="UWK545" s="109"/>
      <c r="UWL545" s="479"/>
      <c r="UWM545" s="78"/>
      <c r="UWN545" s="144"/>
      <c r="UWO545" s="75"/>
      <c r="UWP545" s="66"/>
      <c r="UWQ545" s="66"/>
      <c r="UWR545" s="79"/>
      <c r="UWS545" s="109"/>
      <c r="UWT545" s="479"/>
      <c r="UWU545" s="78"/>
      <c r="UWV545" s="144"/>
      <c r="UWW545" s="75"/>
      <c r="UWX545" s="66"/>
      <c r="UWY545" s="66"/>
      <c r="UWZ545" s="79"/>
      <c r="UXA545" s="109"/>
      <c r="UXB545" s="479"/>
      <c r="UXC545" s="78"/>
      <c r="UXD545" s="144"/>
      <c r="UXE545" s="75"/>
      <c r="UXF545" s="66"/>
      <c r="UXG545" s="66"/>
      <c r="UXH545" s="79"/>
      <c r="UXI545" s="109"/>
      <c r="UXJ545" s="479"/>
      <c r="UXK545" s="78"/>
      <c r="UXL545" s="144"/>
      <c r="UXM545" s="75"/>
      <c r="UXN545" s="66"/>
      <c r="UXO545" s="66"/>
      <c r="UXP545" s="79"/>
      <c r="UXQ545" s="109"/>
      <c r="UXR545" s="479"/>
      <c r="UXS545" s="78"/>
      <c r="UXT545" s="144"/>
      <c r="UXU545" s="75"/>
      <c r="UXV545" s="66"/>
      <c r="UXW545" s="66"/>
      <c r="UXX545" s="79"/>
      <c r="UXY545" s="109"/>
      <c r="UXZ545" s="479"/>
      <c r="UYA545" s="78"/>
      <c r="UYB545" s="144"/>
      <c r="UYC545" s="75"/>
      <c r="UYD545" s="66"/>
      <c r="UYE545" s="66"/>
      <c r="UYF545" s="79"/>
      <c r="UYG545" s="109"/>
      <c r="UYH545" s="479"/>
      <c r="UYI545" s="78"/>
      <c r="UYJ545" s="144"/>
      <c r="UYK545" s="75"/>
      <c r="UYL545" s="66"/>
      <c r="UYM545" s="66"/>
      <c r="UYN545" s="79"/>
      <c r="UYO545" s="109"/>
      <c r="UYP545" s="479"/>
      <c r="UYQ545" s="78"/>
      <c r="UYR545" s="144"/>
      <c r="UYS545" s="75"/>
      <c r="UYT545" s="66"/>
      <c r="UYU545" s="66"/>
      <c r="UYV545" s="79"/>
      <c r="UYW545" s="109"/>
      <c r="UYX545" s="479"/>
      <c r="UYY545" s="78"/>
      <c r="UYZ545" s="144"/>
      <c r="UZA545" s="75"/>
      <c r="UZB545" s="66"/>
      <c r="UZC545" s="66"/>
      <c r="UZD545" s="79"/>
      <c r="UZE545" s="109"/>
      <c r="UZF545" s="479"/>
      <c r="UZG545" s="78"/>
      <c r="UZH545" s="144"/>
      <c r="UZI545" s="75"/>
      <c r="UZJ545" s="66"/>
      <c r="UZK545" s="66"/>
      <c r="UZL545" s="79"/>
      <c r="UZM545" s="109"/>
      <c r="UZN545" s="479"/>
      <c r="UZO545" s="78"/>
      <c r="UZP545" s="144"/>
      <c r="UZQ545" s="75"/>
      <c r="UZR545" s="66"/>
      <c r="UZS545" s="66"/>
      <c r="UZT545" s="79"/>
      <c r="UZU545" s="109"/>
      <c r="UZV545" s="479"/>
      <c r="UZW545" s="78"/>
      <c r="UZX545" s="144"/>
      <c r="UZY545" s="75"/>
      <c r="UZZ545" s="66"/>
      <c r="VAA545" s="66"/>
      <c r="VAB545" s="79"/>
      <c r="VAC545" s="109"/>
      <c r="VAD545" s="479"/>
      <c r="VAE545" s="78"/>
      <c r="VAF545" s="144"/>
      <c r="VAG545" s="75"/>
      <c r="VAH545" s="66"/>
      <c r="VAI545" s="66"/>
      <c r="VAJ545" s="79"/>
      <c r="VAK545" s="109"/>
      <c r="VAL545" s="479"/>
      <c r="VAM545" s="78"/>
      <c r="VAN545" s="144"/>
      <c r="VAO545" s="75"/>
      <c r="VAP545" s="66"/>
      <c r="VAQ545" s="66"/>
      <c r="VAR545" s="79"/>
      <c r="VAS545" s="109"/>
      <c r="VAT545" s="479"/>
      <c r="VAU545" s="78"/>
      <c r="VAV545" s="144"/>
      <c r="VAW545" s="75"/>
      <c r="VAX545" s="66"/>
      <c r="VAY545" s="66"/>
      <c r="VAZ545" s="79"/>
      <c r="VBA545" s="109"/>
      <c r="VBB545" s="479"/>
      <c r="VBC545" s="78"/>
      <c r="VBD545" s="144"/>
      <c r="VBE545" s="75"/>
      <c r="VBF545" s="66"/>
      <c r="VBG545" s="66"/>
      <c r="VBH545" s="79"/>
      <c r="VBI545" s="109"/>
      <c r="VBJ545" s="479"/>
      <c r="VBK545" s="78"/>
      <c r="VBL545" s="144"/>
      <c r="VBM545" s="75"/>
      <c r="VBN545" s="66"/>
      <c r="VBO545" s="66"/>
      <c r="VBP545" s="79"/>
      <c r="VBQ545" s="109"/>
      <c r="VBR545" s="479"/>
      <c r="VBS545" s="78"/>
      <c r="VBT545" s="144"/>
      <c r="VBU545" s="75"/>
      <c r="VBV545" s="66"/>
      <c r="VBW545" s="66"/>
      <c r="VBX545" s="79"/>
      <c r="VBY545" s="109"/>
      <c r="VBZ545" s="479"/>
      <c r="VCA545" s="78"/>
      <c r="VCB545" s="144"/>
      <c r="VCC545" s="75"/>
      <c r="VCD545" s="66"/>
      <c r="VCE545" s="66"/>
      <c r="VCF545" s="79"/>
      <c r="VCG545" s="109"/>
      <c r="VCH545" s="479"/>
      <c r="VCI545" s="78"/>
      <c r="VCJ545" s="144"/>
      <c r="VCK545" s="75"/>
      <c r="VCL545" s="66"/>
      <c r="VCM545" s="66"/>
      <c r="VCN545" s="79"/>
      <c r="VCO545" s="109"/>
      <c r="VCP545" s="479"/>
      <c r="VCQ545" s="78"/>
      <c r="VCR545" s="144"/>
      <c r="VCS545" s="75"/>
      <c r="VCT545" s="66"/>
      <c r="VCU545" s="66"/>
      <c r="VCV545" s="79"/>
      <c r="VCW545" s="109"/>
      <c r="VCX545" s="479"/>
      <c r="VCY545" s="78"/>
      <c r="VCZ545" s="144"/>
      <c r="VDA545" s="75"/>
      <c r="VDB545" s="66"/>
      <c r="VDC545" s="66"/>
      <c r="VDD545" s="79"/>
      <c r="VDE545" s="109"/>
      <c r="VDF545" s="479"/>
      <c r="VDG545" s="78"/>
      <c r="VDH545" s="144"/>
      <c r="VDI545" s="75"/>
      <c r="VDJ545" s="66"/>
      <c r="VDK545" s="66"/>
      <c r="VDL545" s="79"/>
      <c r="VDM545" s="109"/>
      <c r="VDN545" s="479"/>
      <c r="VDO545" s="78"/>
      <c r="VDP545" s="144"/>
      <c r="VDQ545" s="75"/>
      <c r="VDR545" s="66"/>
      <c r="VDS545" s="66"/>
      <c r="VDT545" s="79"/>
      <c r="VDU545" s="109"/>
      <c r="VDV545" s="479"/>
      <c r="VDW545" s="78"/>
      <c r="VDX545" s="144"/>
      <c r="VDY545" s="75"/>
      <c r="VDZ545" s="66"/>
      <c r="VEA545" s="66"/>
      <c r="VEB545" s="79"/>
      <c r="VEC545" s="109"/>
      <c r="VED545" s="479"/>
      <c r="VEE545" s="78"/>
      <c r="VEF545" s="144"/>
      <c r="VEG545" s="75"/>
      <c r="VEH545" s="66"/>
      <c r="VEI545" s="66"/>
      <c r="VEJ545" s="79"/>
      <c r="VEK545" s="109"/>
      <c r="VEL545" s="479"/>
      <c r="VEM545" s="78"/>
      <c r="VEN545" s="144"/>
      <c r="VEO545" s="75"/>
      <c r="VEP545" s="66"/>
      <c r="VEQ545" s="66"/>
      <c r="VER545" s="79"/>
      <c r="VES545" s="109"/>
      <c r="VET545" s="479"/>
      <c r="VEU545" s="78"/>
      <c r="VEV545" s="144"/>
      <c r="VEW545" s="75"/>
      <c r="VEX545" s="66"/>
      <c r="VEY545" s="66"/>
      <c r="VEZ545" s="79"/>
      <c r="VFA545" s="109"/>
      <c r="VFB545" s="479"/>
      <c r="VFC545" s="78"/>
      <c r="VFD545" s="144"/>
      <c r="VFE545" s="75"/>
      <c r="VFF545" s="66"/>
      <c r="VFG545" s="66"/>
      <c r="VFH545" s="79"/>
      <c r="VFI545" s="109"/>
      <c r="VFJ545" s="479"/>
      <c r="VFK545" s="78"/>
      <c r="VFL545" s="144"/>
      <c r="VFM545" s="75"/>
      <c r="VFN545" s="66"/>
      <c r="VFO545" s="66"/>
      <c r="VFP545" s="79"/>
      <c r="VFQ545" s="109"/>
      <c r="VFR545" s="479"/>
      <c r="VFS545" s="78"/>
      <c r="VFT545" s="144"/>
      <c r="VFU545" s="75"/>
      <c r="VFV545" s="66"/>
      <c r="VFW545" s="66"/>
      <c r="VFX545" s="79"/>
      <c r="VFY545" s="109"/>
      <c r="VFZ545" s="479"/>
      <c r="VGA545" s="78"/>
      <c r="VGB545" s="144"/>
      <c r="VGC545" s="75"/>
      <c r="VGD545" s="66"/>
      <c r="VGE545" s="66"/>
      <c r="VGF545" s="79"/>
      <c r="VGG545" s="109"/>
      <c r="VGH545" s="479"/>
      <c r="VGI545" s="78"/>
      <c r="VGJ545" s="144"/>
      <c r="VGK545" s="75"/>
      <c r="VGL545" s="66"/>
      <c r="VGM545" s="66"/>
      <c r="VGN545" s="79"/>
      <c r="VGO545" s="109"/>
      <c r="VGP545" s="479"/>
      <c r="VGQ545" s="78"/>
      <c r="VGR545" s="144"/>
      <c r="VGS545" s="75"/>
      <c r="VGT545" s="66"/>
      <c r="VGU545" s="66"/>
      <c r="VGV545" s="79"/>
      <c r="VGW545" s="109"/>
      <c r="VGX545" s="479"/>
      <c r="VGY545" s="78"/>
      <c r="VGZ545" s="144"/>
      <c r="VHA545" s="75"/>
      <c r="VHB545" s="66"/>
      <c r="VHC545" s="66"/>
      <c r="VHD545" s="79"/>
      <c r="VHE545" s="109"/>
      <c r="VHF545" s="479"/>
      <c r="VHG545" s="78"/>
      <c r="VHH545" s="144"/>
      <c r="VHI545" s="75"/>
      <c r="VHJ545" s="66"/>
      <c r="VHK545" s="66"/>
      <c r="VHL545" s="79"/>
      <c r="VHM545" s="109"/>
      <c r="VHN545" s="479"/>
      <c r="VHO545" s="78"/>
      <c r="VHP545" s="144"/>
      <c r="VHQ545" s="75"/>
      <c r="VHR545" s="66"/>
      <c r="VHS545" s="66"/>
      <c r="VHT545" s="79"/>
      <c r="VHU545" s="109"/>
      <c r="VHV545" s="479"/>
      <c r="VHW545" s="78"/>
      <c r="VHX545" s="144"/>
      <c r="VHY545" s="75"/>
      <c r="VHZ545" s="66"/>
      <c r="VIA545" s="66"/>
      <c r="VIB545" s="79"/>
      <c r="VIC545" s="109"/>
      <c r="VID545" s="479"/>
      <c r="VIE545" s="78"/>
      <c r="VIF545" s="144"/>
      <c r="VIG545" s="75"/>
      <c r="VIH545" s="66"/>
      <c r="VII545" s="66"/>
      <c r="VIJ545" s="79"/>
      <c r="VIK545" s="109"/>
      <c r="VIL545" s="479"/>
      <c r="VIM545" s="78"/>
      <c r="VIN545" s="144"/>
      <c r="VIO545" s="75"/>
      <c r="VIP545" s="66"/>
      <c r="VIQ545" s="66"/>
      <c r="VIR545" s="79"/>
      <c r="VIS545" s="109"/>
      <c r="VIT545" s="479"/>
      <c r="VIU545" s="78"/>
      <c r="VIV545" s="144"/>
      <c r="VIW545" s="75"/>
      <c r="VIX545" s="66"/>
      <c r="VIY545" s="66"/>
      <c r="VIZ545" s="79"/>
      <c r="VJA545" s="109"/>
      <c r="VJB545" s="479"/>
      <c r="VJC545" s="78"/>
      <c r="VJD545" s="144"/>
      <c r="VJE545" s="75"/>
      <c r="VJF545" s="66"/>
      <c r="VJG545" s="66"/>
      <c r="VJH545" s="79"/>
      <c r="VJI545" s="109"/>
      <c r="VJJ545" s="479"/>
      <c r="VJK545" s="78"/>
      <c r="VJL545" s="144"/>
      <c r="VJM545" s="75"/>
      <c r="VJN545" s="66"/>
      <c r="VJO545" s="66"/>
      <c r="VJP545" s="79"/>
      <c r="VJQ545" s="109"/>
      <c r="VJR545" s="479"/>
      <c r="VJS545" s="78"/>
      <c r="VJT545" s="144"/>
      <c r="VJU545" s="75"/>
      <c r="VJV545" s="66"/>
      <c r="VJW545" s="66"/>
      <c r="VJX545" s="79"/>
      <c r="VJY545" s="109"/>
      <c r="VJZ545" s="479"/>
      <c r="VKA545" s="78"/>
      <c r="VKB545" s="144"/>
      <c r="VKC545" s="75"/>
      <c r="VKD545" s="66"/>
      <c r="VKE545" s="66"/>
      <c r="VKF545" s="79"/>
      <c r="VKG545" s="109"/>
      <c r="VKH545" s="479"/>
      <c r="VKI545" s="78"/>
      <c r="VKJ545" s="144"/>
      <c r="VKK545" s="75"/>
      <c r="VKL545" s="66"/>
      <c r="VKM545" s="66"/>
      <c r="VKN545" s="79"/>
      <c r="VKO545" s="109"/>
      <c r="VKP545" s="479"/>
      <c r="VKQ545" s="78"/>
      <c r="VKR545" s="144"/>
      <c r="VKS545" s="75"/>
      <c r="VKT545" s="66"/>
      <c r="VKU545" s="66"/>
      <c r="VKV545" s="79"/>
      <c r="VKW545" s="109"/>
      <c r="VKX545" s="479"/>
      <c r="VKY545" s="78"/>
      <c r="VKZ545" s="144"/>
      <c r="VLA545" s="75"/>
      <c r="VLB545" s="66"/>
      <c r="VLC545" s="66"/>
      <c r="VLD545" s="79"/>
      <c r="VLE545" s="109"/>
      <c r="VLF545" s="479"/>
      <c r="VLG545" s="78"/>
      <c r="VLH545" s="144"/>
      <c r="VLI545" s="75"/>
      <c r="VLJ545" s="66"/>
      <c r="VLK545" s="66"/>
      <c r="VLL545" s="79"/>
      <c r="VLM545" s="109"/>
      <c r="VLN545" s="479"/>
      <c r="VLO545" s="78"/>
      <c r="VLP545" s="144"/>
      <c r="VLQ545" s="75"/>
      <c r="VLR545" s="66"/>
      <c r="VLS545" s="66"/>
      <c r="VLT545" s="79"/>
      <c r="VLU545" s="109"/>
      <c r="VLV545" s="479"/>
      <c r="VLW545" s="78"/>
      <c r="VLX545" s="144"/>
      <c r="VLY545" s="75"/>
      <c r="VLZ545" s="66"/>
      <c r="VMA545" s="66"/>
      <c r="VMB545" s="79"/>
      <c r="VMC545" s="109"/>
      <c r="VMD545" s="479"/>
      <c r="VME545" s="78"/>
      <c r="VMF545" s="144"/>
      <c r="VMG545" s="75"/>
      <c r="VMH545" s="66"/>
      <c r="VMI545" s="66"/>
      <c r="VMJ545" s="79"/>
      <c r="VMK545" s="109"/>
      <c r="VML545" s="479"/>
      <c r="VMM545" s="78"/>
      <c r="VMN545" s="144"/>
      <c r="VMO545" s="75"/>
      <c r="VMP545" s="66"/>
      <c r="VMQ545" s="66"/>
      <c r="VMR545" s="79"/>
      <c r="VMS545" s="109"/>
      <c r="VMT545" s="479"/>
      <c r="VMU545" s="78"/>
      <c r="VMV545" s="144"/>
      <c r="VMW545" s="75"/>
      <c r="VMX545" s="66"/>
      <c r="VMY545" s="66"/>
      <c r="VMZ545" s="79"/>
      <c r="VNA545" s="109"/>
      <c r="VNB545" s="479"/>
      <c r="VNC545" s="78"/>
      <c r="VND545" s="144"/>
      <c r="VNE545" s="75"/>
      <c r="VNF545" s="66"/>
      <c r="VNG545" s="66"/>
      <c r="VNH545" s="79"/>
      <c r="VNI545" s="109"/>
      <c r="VNJ545" s="479"/>
      <c r="VNK545" s="78"/>
      <c r="VNL545" s="144"/>
      <c r="VNM545" s="75"/>
      <c r="VNN545" s="66"/>
      <c r="VNO545" s="66"/>
      <c r="VNP545" s="79"/>
      <c r="VNQ545" s="109"/>
      <c r="VNR545" s="479"/>
      <c r="VNS545" s="78"/>
      <c r="VNT545" s="144"/>
      <c r="VNU545" s="75"/>
      <c r="VNV545" s="66"/>
      <c r="VNW545" s="66"/>
      <c r="VNX545" s="79"/>
      <c r="VNY545" s="109"/>
      <c r="VNZ545" s="479"/>
      <c r="VOA545" s="78"/>
      <c r="VOB545" s="144"/>
      <c r="VOC545" s="75"/>
      <c r="VOD545" s="66"/>
      <c r="VOE545" s="66"/>
      <c r="VOF545" s="79"/>
      <c r="VOG545" s="109"/>
      <c r="VOH545" s="479"/>
      <c r="VOI545" s="78"/>
      <c r="VOJ545" s="144"/>
      <c r="VOK545" s="75"/>
      <c r="VOL545" s="66"/>
      <c r="VOM545" s="66"/>
      <c r="VON545" s="79"/>
      <c r="VOO545" s="109"/>
      <c r="VOP545" s="479"/>
      <c r="VOQ545" s="78"/>
      <c r="VOR545" s="144"/>
      <c r="VOS545" s="75"/>
      <c r="VOT545" s="66"/>
      <c r="VOU545" s="66"/>
      <c r="VOV545" s="79"/>
      <c r="VOW545" s="109"/>
      <c r="VOX545" s="479"/>
      <c r="VOY545" s="78"/>
      <c r="VOZ545" s="144"/>
      <c r="VPA545" s="75"/>
      <c r="VPB545" s="66"/>
      <c r="VPC545" s="66"/>
      <c r="VPD545" s="79"/>
      <c r="VPE545" s="109"/>
      <c r="VPF545" s="479"/>
      <c r="VPG545" s="78"/>
      <c r="VPH545" s="144"/>
      <c r="VPI545" s="75"/>
      <c r="VPJ545" s="66"/>
      <c r="VPK545" s="66"/>
      <c r="VPL545" s="79"/>
      <c r="VPM545" s="109"/>
      <c r="VPN545" s="479"/>
      <c r="VPO545" s="78"/>
      <c r="VPP545" s="144"/>
      <c r="VPQ545" s="75"/>
      <c r="VPR545" s="66"/>
      <c r="VPS545" s="66"/>
      <c r="VPT545" s="79"/>
      <c r="VPU545" s="109"/>
      <c r="VPV545" s="479"/>
      <c r="VPW545" s="78"/>
      <c r="VPX545" s="144"/>
      <c r="VPY545" s="75"/>
      <c r="VPZ545" s="66"/>
      <c r="VQA545" s="66"/>
      <c r="VQB545" s="79"/>
      <c r="VQC545" s="109"/>
      <c r="VQD545" s="479"/>
      <c r="VQE545" s="78"/>
      <c r="VQF545" s="144"/>
      <c r="VQG545" s="75"/>
      <c r="VQH545" s="66"/>
      <c r="VQI545" s="66"/>
      <c r="VQJ545" s="79"/>
      <c r="VQK545" s="109"/>
      <c r="VQL545" s="479"/>
      <c r="VQM545" s="78"/>
      <c r="VQN545" s="144"/>
      <c r="VQO545" s="75"/>
      <c r="VQP545" s="66"/>
      <c r="VQQ545" s="66"/>
      <c r="VQR545" s="79"/>
      <c r="VQS545" s="109"/>
      <c r="VQT545" s="479"/>
      <c r="VQU545" s="78"/>
      <c r="VQV545" s="144"/>
      <c r="VQW545" s="75"/>
      <c r="VQX545" s="66"/>
      <c r="VQY545" s="66"/>
      <c r="VQZ545" s="79"/>
      <c r="VRA545" s="109"/>
      <c r="VRB545" s="479"/>
      <c r="VRC545" s="78"/>
      <c r="VRD545" s="144"/>
      <c r="VRE545" s="75"/>
      <c r="VRF545" s="66"/>
      <c r="VRG545" s="66"/>
      <c r="VRH545" s="79"/>
      <c r="VRI545" s="109"/>
      <c r="VRJ545" s="479"/>
      <c r="VRK545" s="78"/>
      <c r="VRL545" s="144"/>
      <c r="VRM545" s="75"/>
      <c r="VRN545" s="66"/>
      <c r="VRO545" s="66"/>
      <c r="VRP545" s="79"/>
      <c r="VRQ545" s="109"/>
      <c r="VRR545" s="479"/>
      <c r="VRS545" s="78"/>
      <c r="VRT545" s="144"/>
      <c r="VRU545" s="75"/>
      <c r="VRV545" s="66"/>
      <c r="VRW545" s="66"/>
      <c r="VRX545" s="79"/>
      <c r="VRY545" s="109"/>
      <c r="VRZ545" s="479"/>
      <c r="VSA545" s="78"/>
      <c r="VSB545" s="144"/>
      <c r="VSC545" s="75"/>
      <c r="VSD545" s="66"/>
      <c r="VSE545" s="66"/>
      <c r="VSF545" s="79"/>
      <c r="VSG545" s="109"/>
      <c r="VSH545" s="479"/>
      <c r="VSI545" s="78"/>
      <c r="VSJ545" s="144"/>
      <c r="VSK545" s="75"/>
      <c r="VSL545" s="66"/>
      <c r="VSM545" s="66"/>
      <c r="VSN545" s="79"/>
      <c r="VSO545" s="109"/>
      <c r="VSP545" s="479"/>
      <c r="VSQ545" s="78"/>
      <c r="VSR545" s="144"/>
      <c r="VSS545" s="75"/>
      <c r="VST545" s="66"/>
      <c r="VSU545" s="66"/>
      <c r="VSV545" s="79"/>
      <c r="VSW545" s="109"/>
      <c r="VSX545" s="479"/>
      <c r="VSY545" s="78"/>
      <c r="VSZ545" s="144"/>
      <c r="VTA545" s="75"/>
      <c r="VTB545" s="66"/>
      <c r="VTC545" s="66"/>
      <c r="VTD545" s="79"/>
      <c r="VTE545" s="109"/>
      <c r="VTF545" s="479"/>
      <c r="VTG545" s="78"/>
      <c r="VTH545" s="144"/>
      <c r="VTI545" s="75"/>
      <c r="VTJ545" s="66"/>
      <c r="VTK545" s="66"/>
      <c r="VTL545" s="79"/>
      <c r="VTM545" s="109"/>
      <c r="VTN545" s="479"/>
      <c r="VTO545" s="78"/>
      <c r="VTP545" s="144"/>
      <c r="VTQ545" s="75"/>
      <c r="VTR545" s="66"/>
      <c r="VTS545" s="66"/>
      <c r="VTT545" s="79"/>
      <c r="VTU545" s="109"/>
      <c r="VTV545" s="479"/>
      <c r="VTW545" s="78"/>
      <c r="VTX545" s="144"/>
      <c r="VTY545" s="75"/>
      <c r="VTZ545" s="66"/>
      <c r="VUA545" s="66"/>
      <c r="VUB545" s="79"/>
      <c r="VUC545" s="109"/>
      <c r="VUD545" s="479"/>
      <c r="VUE545" s="78"/>
      <c r="VUF545" s="144"/>
      <c r="VUG545" s="75"/>
      <c r="VUH545" s="66"/>
      <c r="VUI545" s="66"/>
      <c r="VUJ545" s="79"/>
      <c r="VUK545" s="109"/>
      <c r="VUL545" s="479"/>
      <c r="VUM545" s="78"/>
      <c r="VUN545" s="144"/>
      <c r="VUO545" s="75"/>
      <c r="VUP545" s="66"/>
      <c r="VUQ545" s="66"/>
      <c r="VUR545" s="79"/>
      <c r="VUS545" s="109"/>
      <c r="VUT545" s="479"/>
      <c r="VUU545" s="78"/>
      <c r="VUV545" s="144"/>
      <c r="VUW545" s="75"/>
      <c r="VUX545" s="66"/>
      <c r="VUY545" s="66"/>
      <c r="VUZ545" s="79"/>
      <c r="VVA545" s="109"/>
      <c r="VVB545" s="479"/>
      <c r="VVC545" s="78"/>
      <c r="VVD545" s="144"/>
      <c r="VVE545" s="75"/>
      <c r="VVF545" s="66"/>
      <c r="VVG545" s="66"/>
      <c r="VVH545" s="79"/>
      <c r="VVI545" s="109"/>
      <c r="VVJ545" s="479"/>
      <c r="VVK545" s="78"/>
      <c r="VVL545" s="144"/>
      <c r="VVM545" s="75"/>
      <c r="VVN545" s="66"/>
      <c r="VVO545" s="66"/>
      <c r="VVP545" s="79"/>
      <c r="VVQ545" s="109"/>
      <c r="VVR545" s="479"/>
      <c r="VVS545" s="78"/>
      <c r="VVT545" s="144"/>
      <c r="VVU545" s="75"/>
      <c r="VVV545" s="66"/>
      <c r="VVW545" s="66"/>
      <c r="VVX545" s="79"/>
      <c r="VVY545" s="109"/>
      <c r="VVZ545" s="479"/>
      <c r="VWA545" s="78"/>
      <c r="VWB545" s="144"/>
      <c r="VWC545" s="75"/>
      <c r="VWD545" s="66"/>
      <c r="VWE545" s="66"/>
      <c r="VWF545" s="79"/>
      <c r="VWG545" s="109"/>
      <c r="VWH545" s="479"/>
      <c r="VWI545" s="78"/>
      <c r="VWJ545" s="144"/>
      <c r="VWK545" s="75"/>
      <c r="VWL545" s="66"/>
      <c r="VWM545" s="66"/>
      <c r="VWN545" s="79"/>
      <c r="VWO545" s="109"/>
      <c r="VWP545" s="479"/>
      <c r="VWQ545" s="78"/>
      <c r="VWR545" s="144"/>
      <c r="VWS545" s="75"/>
      <c r="VWT545" s="66"/>
      <c r="VWU545" s="66"/>
      <c r="VWV545" s="79"/>
      <c r="VWW545" s="109"/>
      <c r="VWX545" s="479"/>
      <c r="VWY545" s="78"/>
      <c r="VWZ545" s="144"/>
      <c r="VXA545" s="75"/>
      <c r="VXB545" s="66"/>
      <c r="VXC545" s="66"/>
      <c r="VXD545" s="79"/>
      <c r="VXE545" s="109"/>
      <c r="VXF545" s="479"/>
      <c r="VXG545" s="78"/>
      <c r="VXH545" s="144"/>
      <c r="VXI545" s="75"/>
      <c r="VXJ545" s="66"/>
      <c r="VXK545" s="66"/>
      <c r="VXL545" s="79"/>
      <c r="VXM545" s="109"/>
      <c r="VXN545" s="479"/>
      <c r="VXO545" s="78"/>
      <c r="VXP545" s="144"/>
      <c r="VXQ545" s="75"/>
      <c r="VXR545" s="66"/>
      <c r="VXS545" s="66"/>
      <c r="VXT545" s="79"/>
      <c r="VXU545" s="109"/>
      <c r="VXV545" s="479"/>
      <c r="VXW545" s="78"/>
      <c r="VXX545" s="144"/>
      <c r="VXY545" s="75"/>
      <c r="VXZ545" s="66"/>
      <c r="VYA545" s="66"/>
      <c r="VYB545" s="79"/>
      <c r="VYC545" s="109"/>
      <c r="VYD545" s="479"/>
      <c r="VYE545" s="78"/>
      <c r="VYF545" s="144"/>
      <c r="VYG545" s="75"/>
      <c r="VYH545" s="66"/>
      <c r="VYI545" s="66"/>
      <c r="VYJ545" s="79"/>
      <c r="VYK545" s="109"/>
      <c r="VYL545" s="479"/>
      <c r="VYM545" s="78"/>
      <c r="VYN545" s="144"/>
      <c r="VYO545" s="75"/>
      <c r="VYP545" s="66"/>
      <c r="VYQ545" s="66"/>
      <c r="VYR545" s="79"/>
      <c r="VYS545" s="109"/>
      <c r="VYT545" s="479"/>
      <c r="VYU545" s="78"/>
      <c r="VYV545" s="144"/>
      <c r="VYW545" s="75"/>
      <c r="VYX545" s="66"/>
      <c r="VYY545" s="66"/>
      <c r="VYZ545" s="79"/>
      <c r="VZA545" s="109"/>
      <c r="VZB545" s="479"/>
      <c r="VZC545" s="78"/>
      <c r="VZD545" s="144"/>
      <c r="VZE545" s="75"/>
      <c r="VZF545" s="66"/>
      <c r="VZG545" s="66"/>
      <c r="VZH545" s="79"/>
      <c r="VZI545" s="109"/>
      <c r="VZJ545" s="479"/>
      <c r="VZK545" s="78"/>
      <c r="VZL545" s="144"/>
      <c r="VZM545" s="75"/>
      <c r="VZN545" s="66"/>
      <c r="VZO545" s="66"/>
      <c r="VZP545" s="79"/>
      <c r="VZQ545" s="109"/>
      <c r="VZR545" s="479"/>
      <c r="VZS545" s="78"/>
      <c r="VZT545" s="144"/>
      <c r="VZU545" s="75"/>
      <c r="VZV545" s="66"/>
      <c r="VZW545" s="66"/>
      <c r="VZX545" s="79"/>
      <c r="VZY545" s="109"/>
      <c r="VZZ545" s="479"/>
      <c r="WAA545" s="78"/>
      <c r="WAB545" s="144"/>
      <c r="WAC545" s="75"/>
      <c r="WAD545" s="66"/>
      <c r="WAE545" s="66"/>
      <c r="WAF545" s="79"/>
      <c r="WAG545" s="109"/>
      <c r="WAH545" s="479"/>
      <c r="WAI545" s="78"/>
      <c r="WAJ545" s="144"/>
      <c r="WAK545" s="75"/>
      <c r="WAL545" s="66"/>
      <c r="WAM545" s="66"/>
      <c r="WAN545" s="79"/>
      <c r="WAO545" s="109"/>
      <c r="WAP545" s="479"/>
      <c r="WAQ545" s="78"/>
      <c r="WAR545" s="144"/>
      <c r="WAS545" s="75"/>
      <c r="WAT545" s="66"/>
      <c r="WAU545" s="66"/>
      <c r="WAV545" s="79"/>
      <c r="WAW545" s="109"/>
      <c r="WAX545" s="479"/>
      <c r="WAY545" s="78"/>
      <c r="WAZ545" s="144"/>
      <c r="WBA545" s="75"/>
      <c r="WBB545" s="66"/>
      <c r="WBC545" s="66"/>
      <c r="WBD545" s="79"/>
      <c r="WBE545" s="109"/>
      <c r="WBF545" s="479"/>
      <c r="WBG545" s="78"/>
      <c r="WBH545" s="144"/>
      <c r="WBI545" s="75"/>
      <c r="WBJ545" s="66"/>
      <c r="WBK545" s="66"/>
      <c r="WBL545" s="79"/>
      <c r="WBM545" s="109"/>
      <c r="WBN545" s="479"/>
      <c r="WBO545" s="78"/>
      <c r="WBP545" s="144"/>
      <c r="WBQ545" s="75"/>
      <c r="WBR545" s="66"/>
      <c r="WBS545" s="66"/>
      <c r="WBT545" s="79"/>
      <c r="WBU545" s="109"/>
      <c r="WBV545" s="479"/>
      <c r="WBW545" s="78"/>
      <c r="WBX545" s="144"/>
      <c r="WBY545" s="75"/>
      <c r="WBZ545" s="66"/>
      <c r="WCA545" s="66"/>
      <c r="WCB545" s="79"/>
      <c r="WCC545" s="109"/>
      <c r="WCD545" s="479"/>
      <c r="WCE545" s="78"/>
      <c r="WCF545" s="144"/>
      <c r="WCG545" s="75"/>
      <c r="WCH545" s="66"/>
      <c r="WCI545" s="66"/>
      <c r="WCJ545" s="79"/>
      <c r="WCK545" s="109"/>
      <c r="WCL545" s="479"/>
      <c r="WCM545" s="78"/>
      <c r="WCN545" s="144"/>
      <c r="WCO545" s="75"/>
      <c r="WCP545" s="66"/>
      <c r="WCQ545" s="66"/>
      <c r="WCR545" s="79"/>
      <c r="WCS545" s="109"/>
      <c r="WCT545" s="479"/>
      <c r="WCU545" s="78"/>
      <c r="WCV545" s="144"/>
      <c r="WCW545" s="75"/>
      <c r="WCX545" s="66"/>
      <c r="WCY545" s="66"/>
      <c r="WCZ545" s="79"/>
      <c r="WDA545" s="109"/>
      <c r="WDB545" s="479"/>
      <c r="WDC545" s="78"/>
      <c r="WDD545" s="144"/>
      <c r="WDE545" s="75"/>
      <c r="WDF545" s="66"/>
      <c r="WDG545" s="66"/>
      <c r="WDH545" s="79"/>
      <c r="WDI545" s="109"/>
      <c r="WDJ545" s="479"/>
      <c r="WDK545" s="78"/>
      <c r="WDL545" s="144"/>
      <c r="WDM545" s="75"/>
      <c r="WDN545" s="66"/>
      <c r="WDO545" s="66"/>
      <c r="WDP545" s="79"/>
      <c r="WDQ545" s="109"/>
      <c r="WDR545" s="479"/>
      <c r="WDS545" s="78"/>
      <c r="WDT545" s="144"/>
      <c r="WDU545" s="75"/>
      <c r="WDV545" s="66"/>
      <c r="WDW545" s="66"/>
      <c r="WDX545" s="79"/>
      <c r="WDY545" s="109"/>
      <c r="WDZ545" s="479"/>
      <c r="WEA545" s="78"/>
      <c r="WEB545" s="144"/>
      <c r="WEC545" s="75"/>
      <c r="WED545" s="66"/>
      <c r="WEE545" s="66"/>
      <c r="WEF545" s="79"/>
      <c r="WEG545" s="109"/>
      <c r="WEH545" s="479"/>
      <c r="WEI545" s="78"/>
      <c r="WEJ545" s="144"/>
      <c r="WEK545" s="75"/>
      <c r="WEL545" s="66"/>
      <c r="WEM545" s="66"/>
      <c r="WEN545" s="79"/>
      <c r="WEO545" s="109"/>
      <c r="WEP545" s="479"/>
      <c r="WEQ545" s="78"/>
      <c r="WER545" s="144"/>
      <c r="WES545" s="75"/>
      <c r="WET545" s="66"/>
      <c r="WEU545" s="66"/>
      <c r="WEV545" s="79"/>
      <c r="WEW545" s="109"/>
      <c r="WEX545" s="479"/>
      <c r="WEY545" s="78"/>
      <c r="WEZ545" s="144"/>
      <c r="WFA545" s="75"/>
      <c r="WFB545" s="66"/>
      <c r="WFC545" s="66"/>
      <c r="WFD545" s="79"/>
      <c r="WFE545" s="109"/>
      <c r="WFF545" s="479"/>
      <c r="WFG545" s="78"/>
      <c r="WFH545" s="144"/>
      <c r="WFI545" s="75"/>
      <c r="WFJ545" s="66"/>
      <c r="WFK545" s="66"/>
      <c r="WFL545" s="79"/>
      <c r="WFM545" s="109"/>
      <c r="WFN545" s="479"/>
      <c r="WFO545" s="78"/>
      <c r="WFP545" s="144"/>
      <c r="WFQ545" s="75"/>
      <c r="WFR545" s="66"/>
      <c r="WFS545" s="66"/>
      <c r="WFT545" s="79"/>
      <c r="WFU545" s="109"/>
      <c r="WFV545" s="479"/>
      <c r="WFW545" s="78"/>
      <c r="WFX545" s="144"/>
      <c r="WFY545" s="75"/>
      <c r="WFZ545" s="66"/>
      <c r="WGA545" s="66"/>
      <c r="WGB545" s="79"/>
      <c r="WGC545" s="109"/>
      <c r="WGD545" s="479"/>
      <c r="WGE545" s="78"/>
      <c r="WGF545" s="144"/>
      <c r="WGG545" s="75"/>
      <c r="WGH545" s="66"/>
      <c r="WGI545" s="66"/>
      <c r="WGJ545" s="79"/>
      <c r="WGK545" s="109"/>
      <c r="WGL545" s="479"/>
      <c r="WGM545" s="78"/>
      <c r="WGN545" s="144"/>
      <c r="WGO545" s="75"/>
      <c r="WGP545" s="66"/>
      <c r="WGQ545" s="66"/>
      <c r="WGR545" s="79"/>
      <c r="WGS545" s="109"/>
      <c r="WGT545" s="479"/>
      <c r="WGU545" s="78"/>
      <c r="WGV545" s="144"/>
      <c r="WGW545" s="75"/>
      <c r="WGX545" s="66"/>
      <c r="WGY545" s="66"/>
      <c r="WGZ545" s="79"/>
      <c r="WHA545" s="109"/>
      <c r="WHB545" s="479"/>
      <c r="WHC545" s="78"/>
      <c r="WHD545" s="144"/>
      <c r="WHE545" s="75"/>
      <c r="WHF545" s="66"/>
      <c r="WHG545" s="66"/>
      <c r="WHH545" s="79"/>
      <c r="WHI545" s="109"/>
      <c r="WHJ545" s="479"/>
      <c r="WHK545" s="78"/>
      <c r="WHL545" s="144"/>
      <c r="WHM545" s="75"/>
      <c r="WHN545" s="66"/>
      <c r="WHO545" s="66"/>
      <c r="WHP545" s="79"/>
      <c r="WHQ545" s="109"/>
      <c r="WHR545" s="479"/>
      <c r="WHS545" s="78"/>
      <c r="WHT545" s="144"/>
      <c r="WHU545" s="75"/>
      <c r="WHV545" s="66"/>
      <c r="WHW545" s="66"/>
      <c r="WHX545" s="79"/>
      <c r="WHY545" s="109"/>
      <c r="WHZ545" s="479"/>
      <c r="WIA545" s="78"/>
      <c r="WIB545" s="144"/>
      <c r="WIC545" s="75"/>
      <c r="WID545" s="66"/>
      <c r="WIE545" s="66"/>
      <c r="WIF545" s="79"/>
      <c r="WIG545" s="109"/>
      <c r="WIH545" s="479"/>
      <c r="WII545" s="78"/>
      <c r="WIJ545" s="144"/>
      <c r="WIK545" s="75"/>
      <c r="WIL545" s="66"/>
      <c r="WIM545" s="66"/>
      <c r="WIN545" s="79"/>
      <c r="WIO545" s="109"/>
      <c r="WIP545" s="479"/>
      <c r="WIQ545" s="78"/>
      <c r="WIR545" s="144"/>
      <c r="WIS545" s="75"/>
      <c r="WIT545" s="66"/>
      <c r="WIU545" s="66"/>
      <c r="WIV545" s="79"/>
      <c r="WIW545" s="109"/>
      <c r="WIX545" s="479"/>
      <c r="WIY545" s="78"/>
      <c r="WIZ545" s="144"/>
      <c r="WJA545" s="75"/>
      <c r="WJB545" s="66"/>
      <c r="WJC545" s="66"/>
      <c r="WJD545" s="79"/>
      <c r="WJE545" s="109"/>
      <c r="WJF545" s="479"/>
      <c r="WJG545" s="78"/>
      <c r="WJH545" s="144"/>
      <c r="WJI545" s="75"/>
      <c r="WJJ545" s="66"/>
      <c r="WJK545" s="66"/>
      <c r="WJL545" s="79"/>
      <c r="WJM545" s="109"/>
      <c r="WJN545" s="479"/>
      <c r="WJO545" s="78"/>
      <c r="WJP545" s="144"/>
      <c r="WJQ545" s="75"/>
      <c r="WJR545" s="66"/>
      <c r="WJS545" s="66"/>
      <c r="WJT545" s="79"/>
      <c r="WJU545" s="109"/>
      <c r="WJV545" s="479"/>
      <c r="WJW545" s="78"/>
      <c r="WJX545" s="144"/>
      <c r="WJY545" s="75"/>
      <c r="WJZ545" s="66"/>
      <c r="WKA545" s="66"/>
      <c r="WKB545" s="79"/>
      <c r="WKC545" s="109"/>
      <c r="WKD545" s="479"/>
      <c r="WKE545" s="78"/>
      <c r="WKF545" s="144"/>
      <c r="WKG545" s="75"/>
      <c r="WKH545" s="66"/>
      <c r="WKI545" s="66"/>
      <c r="WKJ545" s="79"/>
      <c r="WKK545" s="109"/>
      <c r="WKL545" s="479"/>
      <c r="WKM545" s="78"/>
      <c r="WKN545" s="144"/>
      <c r="WKO545" s="75"/>
      <c r="WKP545" s="66"/>
      <c r="WKQ545" s="66"/>
      <c r="WKR545" s="79"/>
      <c r="WKS545" s="109"/>
      <c r="WKT545" s="479"/>
      <c r="WKU545" s="78"/>
      <c r="WKV545" s="144"/>
      <c r="WKW545" s="75"/>
      <c r="WKX545" s="66"/>
      <c r="WKY545" s="66"/>
      <c r="WKZ545" s="79"/>
      <c r="WLA545" s="109"/>
      <c r="WLB545" s="479"/>
      <c r="WLC545" s="78"/>
      <c r="WLD545" s="144"/>
      <c r="WLE545" s="75"/>
      <c r="WLF545" s="66"/>
      <c r="WLG545" s="66"/>
      <c r="WLH545" s="79"/>
      <c r="WLI545" s="109"/>
      <c r="WLJ545" s="479"/>
      <c r="WLK545" s="78"/>
      <c r="WLL545" s="144"/>
      <c r="WLM545" s="75"/>
      <c r="WLN545" s="66"/>
      <c r="WLO545" s="66"/>
      <c r="WLP545" s="79"/>
      <c r="WLQ545" s="109"/>
      <c r="WLR545" s="479"/>
      <c r="WLS545" s="78"/>
      <c r="WLT545" s="144"/>
      <c r="WLU545" s="75"/>
      <c r="WLV545" s="66"/>
      <c r="WLW545" s="66"/>
      <c r="WLX545" s="79"/>
      <c r="WLY545" s="109"/>
      <c r="WLZ545" s="479"/>
      <c r="WMA545" s="78"/>
      <c r="WMB545" s="144"/>
      <c r="WMC545" s="75"/>
      <c r="WMD545" s="66"/>
      <c r="WME545" s="66"/>
      <c r="WMF545" s="79"/>
      <c r="WMG545" s="109"/>
      <c r="WMH545" s="479"/>
      <c r="WMI545" s="78"/>
      <c r="WMJ545" s="144"/>
      <c r="WMK545" s="75"/>
      <c r="WML545" s="66"/>
      <c r="WMM545" s="66"/>
      <c r="WMN545" s="79"/>
      <c r="WMO545" s="109"/>
      <c r="WMP545" s="479"/>
      <c r="WMQ545" s="78"/>
      <c r="WMR545" s="144"/>
      <c r="WMS545" s="75"/>
      <c r="WMT545" s="66"/>
      <c r="WMU545" s="66"/>
      <c r="WMV545" s="79"/>
      <c r="WMW545" s="109"/>
      <c r="WMX545" s="479"/>
      <c r="WMY545" s="78"/>
      <c r="WMZ545" s="144"/>
      <c r="WNA545" s="75"/>
      <c r="WNB545" s="66"/>
      <c r="WNC545" s="66"/>
      <c r="WND545" s="79"/>
      <c r="WNE545" s="109"/>
      <c r="WNF545" s="479"/>
      <c r="WNG545" s="78"/>
      <c r="WNH545" s="144"/>
      <c r="WNI545" s="75"/>
      <c r="WNJ545" s="66"/>
      <c r="WNK545" s="66"/>
      <c r="WNL545" s="79"/>
      <c r="WNM545" s="109"/>
      <c r="WNN545" s="479"/>
      <c r="WNO545" s="78"/>
      <c r="WNP545" s="144"/>
      <c r="WNQ545" s="75"/>
      <c r="WNR545" s="66"/>
      <c r="WNS545" s="66"/>
      <c r="WNT545" s="79"/>
      <c r="WNU545" s="109"/>
      <c r="WNV545" s="479"/>
      <c r="WNW545" s="78"/>
      <c r="WNX545" s="144"/>
      <c r="WNY545" s="75"/>
      <c r="WNZ545" s="66"/>
      <c r="WOA545" s="66"/>
      <c r="WOB545" s="79"/>
      <c r="WOC545" s="109"/>
      <c r="WOD545" s="479"/>
      <c r="WOE545" s="78"/>
      <c r="WOF545" s="144"/>
      <c r="WOG545" s="75"/>
      <c r="WOH545" s="66"/>
      <c r="WOI545" s="66"/>
      <c r="WOJ545" s="79"/>
      <c r="WOK545" s="109"/>
      <c r="WOL545" s="479"/>
      <c r="WOM545" s="78"/>
      <c r="WON545" s="144"/>
      <c r="WOO545" s="75"/>
      <c r="WOP545" s="66"/>
      <c r="WOQ545" s="66"/>
      <c r="WOR545" s="79"/>
      <c r="WOS545" s="109"/>
      <c r="WOT545" s="479"/>
      <c r="WOU545" s="78"/>
      <c r="WOV545" s="144"/>
      <c r="WOW545" s="75"/>
      <c r="WOX545" s="66"/>
      <c r="WOY545" s="66"/>
      <c r="WOZ545" s="79"/>
      <c r="WPA545" s="109"/>
      <c r="WPB545" s="479"/>
      <c r="WPC545" s="78"/>
      <c r="WPD545" s="144"/>
      <c r="WPE545" s="75"/>
      <c r="WPF545" s="66"/>
      <c r="WPG545" s="66"/>
      <c r="WPH545" s="79"/>
      <c r="WPI545" s="109"/>
      <c r="WPJ545" s="479"/>
      <c r="WPK545" s="78"/>
      <c r="WPL545" s="144"/>
      <c r="WPM545" s="75"/>
      <c r="WPN545" s="66"/>
      <c r="WPO545" s="66"/>
      <c r="WPP545" s="79"/>
      <c r="WPQ545" s="109"/>
      <c r="WPR545" s="479"/>
      <c r="WPS545" s="78"/>
      <c r="WPT545" s="144"/>
      <c r="WPU545" s="75"/>
      <c r="WPV545" s="66"/>
      <c r="WPW545" s="66"/>
      <c r="WPX545" s="79"/>
      <c r="WPY545" s="109"/>
      <c r="WPZ545" s="479"/>
      <c r="WQA545" s="78"/>
      <c r="WQB545" s="144"/>
      <c r="WQC545" s="75"/>
      <c r="WQD545" s="66"/>
      <c r="WQE545" s="66"/>
      <c r="WQF545" s="79"/>
      <c r="WQG545" s="109"/>
      <c r="WQH545" s="479"/>
      <c r="WQI545" s="78"/>
      <c r="WQJ545" s="144"/>
      <c r="WQK545" s="75"/>
      <c r="WQL545" s="66"/>
      <c r="WQM545" s="66"/>
      <c r="WQN545" s="79"/>
      <c r="WQO545" s="109"/>
      <c r="WQP545" s="479"/>
      <c r="WQQ545" s="78"/>
      <c r="WQR545" s="144"/>
      <c r="WQS545" s="75"/>
      <c r="WQT545" s="66"/>
      <c r="WQU545" s="66"/>
      <c r="WQV545" s="79"/>
      <c r="WQW545" s="109"/>
      <c r="WQX545" s="479"/>
      <c r="WQY545" s="78"/>
      <c r="WQZ545" s="144"/>
      <c r="WRA545" s="75"/>
      <c r="WRB545" s="66"/>
      <c r="WRC545" s="66"/>
      <c r="WRD545" s="79"/>
      <c r="WRE545" s="109"/>
      <c r="WRF545" s="479"/>
      <c r="WRG545" s="78"/>
      <c r="WRH545" s="144"/>
      <c r="WRI545" s="75"/>
      <c r="WRJ545" s="66"/>
      <c r="WRK545" s="66"/>
      <c r="WRL545" s="79"/>
      <c r="WRM545" s="109"/>
      <c r="WRN545" s="479"/>
      <c r="WRO545" s="78"/>
      <c r="WRP545" s="144"/>
      <c r="WRQ545" s="75"/>
      <c r="WRR545" s="66"/>
      <c r="WRS545" s="66"/>
      <c r="WRT545" s="79"/>
      <c r="WRU545" s="109"/>
      <c r="WRV545" s="479"/>
      <c r="WRW545" s="78"/>
      <c r="WRX545" s="144"/>
      <c r="WRY545" s="75"/>
      <c r="WRZ545" s="66"/>
      <c r="WSA545" s="66"/>
      <c r="WSB545" s="79"/>
      <c r="WSC545" s="109"/>
      <c r="WSD545" s="479"/>
      <c r="WSE545" s="78"/>
      <c r="WSF545" s="144"/>
      <c r="WSG545" s="75"/>
      <c r="WSH545" s="66"/>
      <c r="WSI545" s="66"/>
      <c r="WSJ545" s="79"/>
      <c r="WSK545" s="109"/>
      <c r="WSL545" s="479"/>
      <c r="WSM545" s="78"/>
      <c r="WSN545" s="144"/>
      <c r="WSO545" s="75"/>
      <c r="WSP545" s="66"/>
      <c r="WSQ545" s="66"/>
      <c r="WSR545" s="79"/>
      <c r="WSS545" s="109"/>
      <c r="WST545" s="479"/>
      <c r="WSU545" s="78"/>
      <c r="WSV545" s="144"/>
      <c r="WSW545" s="75"/>
      <c r="WSX545" s="66"/>
      <c r="WSY545" s="66"/>
      <c r="WSZ545" s="79"/>
      <c r="WTA545" s="109"/>
      <c r="WTB545" s="479"/>
      <c r="WTC545" s="78"/>
      <c r="WTD545" s="144"/>
      <c r="WTE545" s="75"/>
      <c r="WTF545" s="66"/>
      <c r="WTG545" s="66"/>
      <c r="WTH545" s="79"/>
      <c r="WTI545" s="109"/>
      <c r="WTJ545" s="479"/>
      <c r="WTK545" s="78"/>
      <c r="WTL545" s="144"/>
      <c r="WTM545" s="75"/>
      <c r="WTN545" s="66"/>
      <c r="WTO545" s="66"/>
      <c r="WTP545" s="79"/>
      <c r="WTQ545" s="109"/>
      <c r="WTR545" s="479"/>
      <c r="WTS545" s="78"/>
      <c r="WTT545" s="144"/>
      <c r="WTU545" s="75"/>
      <c r="WTV545" s="66"/>
      <c r="WTW545" s="66"/>
      <c r="WTX545" s="79"/>
      <c r="WTY545" s="109"/>
      <c r="WTZ545" s="479"/>
      <c r="WUA545" s="78"/>
      <c r="WUB545" s="144"/>
      <c r="WUC545" s="75"/>
      <c r="WUD545" s="66"/>
      <c r="WUE545" s="66"/>
      <c r="WUF545" s="79"/>
      <c r="WUG545" s="109"/>
      <c r="WUH545" s="479"/>
      <c r="WUI545" s="78"/>
      <c r="WUJ545" s="144"/>
      <c r="WUK545" s="75"/>
      <c r="WUL545" s="66"/>
      <c r="WUM545" s="66"/>
      <c r="WUN545" s="79"/>
      <c r="WUO545" s="109"/>
      <c r="WUP545" s="479"/>
      <c r="WUQ545" s="78"/>
      <c r="WUR545" s="144"/>
      <c r="WUS545" s="75"/>
      <c r="WUT545" s="66"/>
      <c r="WUU545" s="66"/>
      <c r="WUV545" s="79"/>
      <c r="WUW545" s="109"/>
      <c r="WUX545" s="479"/>
      <c r="WUY545" s="78"/>
      <c r="WUZ545" s="144"/>
      <c r="WVA545" s="75"/>
      <c r="WVB545" s="66"/>
      <c r="WVC545" s="66"/>
      <c r="WVD545" s="79"/>
      <c r="WVE545" s="109"/>
      <c r="WVF545" s="479"/>
      <c r="WVG545" s="78"/>
      <c r="WVH545" s="144"/>
      <c r="WVI545" s="75"/>
      <c r="WVJ545" s="66"/>
      <c r="WVK545" s="66"/>
      <c r="WVL545" s="79"/>
      <c r="WVM545" s="109"/>
      <c r="WVN545" s="479"/>
      <c r="WVO545" s="78"/>
      <c r="WVP545" s="144"/>
      <c r="WVQ545" s="75"/>
      <c r="WVR545" s="66"/>
      <c r="WVS545" s="66"/>
      <c r="WVT545" s="79"/>
      <c r="WVU545" s="109"/>
      <c r="WVV545" s="479"/>
      <c r="WVW545" s="78"/>
      <c r="WVX545" s="144"/>
      <c r="WVY545" s="75"/>
      <c r="WVZ545" s="66"/>
      <c r="WWA545" s="66"/>
      <c r="WWB545" s="79"/>
      <c r="WWC545" s="109"/>
      <c r="WWD545" s="479"/>
      <c r="WWE545" s="78"/>
      <c r="WWF545" s="144"/>
      <c r="WWG545" s="75"/>
      <c r="WWH545" s="66"/>
      <c r="WWI545" s="66"/>
      <c r="WWJ545" s="79"/>
      <c r="WWK545" s="109"/>
      <c r="WWL545" s="479"/>
      <c r="WWM545" s="78"/>
      <c r="WWN545" s="144"/>
      <c r="WWO545" s="75"/>
      <c r="WWP545" s="66"/>
      <c r="WWQ545" s="66"/>
      <c r="WWR545" s="79"/>
      <c r="WWS545" s="109"/>
      <c r="WWT545" s="479"/>
      <c r="WWU545" s="78"/>
      <c r="WWV545" s="144"/>
      <c r="WWW545" s="75"/>
      <c r="WWX545" s="66"/>
      <c r="WWY545" s="66"/>
      <c r="WWZ545" s="79"/>
      <c r="WXA545" s="109"/>
      <c r="WXB545" s="479"/>
      <c r="WXC545" s="78"/>
      <c r="WXD545" s="144"/>
      <c r="WXE545" s="75"/>
      <c r="WXF545" s="66"/>
      <c r="WXG545" s="66"/>
      <c r="WXH545" s="79"/>
      <c r="WXI545" s="109"/>
      <c r="WXJ545" s="479"/>
      <c r="WXK545" s="78"/>
      <c r="WXL545" s="144"/>
      <c r="WXM545" s="75"/>
      <c r="WXN545" s="66"/>
      <c r="WXO545" s="66"/>
      <c r="WXP545" s="79"/>
      <c r="WXQ545" s="109"/>
      <c r="WXR545" s="479"/>
      <c r="WXS545" s="78"/>
      <c r="WXT545" s="144"/>
      <c r="WXU545" s="75"/>
      <c r="WXV545" s="66"/>
      <c r="WXW545" s="66"/>
      <c r="WXX545" s="79"/>
      <c r="WXY545" s="109"/>
      <c r="WXZ545" s="479"/>
      <c r="WYA545" s="78"/>
      <c r="WYB545" s="144"/>
      <c r="WYC545" s="75"/>
      <c r="WYD545" s="66"/>
      <c r="WYE545" s="66"/>
      <c r="WYF545" s="79"/>
      <c r="WYG545" s="109"/>
      <c r="WYH545" s="479"/>
      <c r="WYI545" s="78"/>
      <c r="WYJ545" s="144"/>
      <c r="WYK545" s="75"/>
      <c r="WYL545" s="66"/>
      <c r="WYM545" s="66"/>
      <c r="WYN545" s="79"/>
      <c r="WYO545" s="109"/>
      <c r="WYP545" s="479"/>
      <c r="WYQ545" s="78"/>
      <c r="WYR545" s="144"/>
      <c r="WYS545" s="75"/>
      <c r="WYT545" s="66"/>
      <c r="WYU545" s="66"/>
      <c r="WYV545" s="79"/>
      <c r="WYW545" s="109"/>
      <c r="WYX545" s="479"/>
      <c r="WYY545" s="78"/>
      <c r="WYZ545" s="144"/>
      <c r="WZA545" s="75"/>
      <c r="WZB545" s="66"/>
      <c r="WZC545" s="66"/>
      <c r="WZD545" s="79"/>
      <c r="WZE545" s="109"/>
      <c r="WZF545" s="479"/>
      <c r="WZG545" s="78"/>
      <c r="WZH545" s="144"/>
      <c r="WZI545" s="75"/>
      <c r="WZJ545" s="66"/>
      <c r="WZK545" s="66"/>
      <c r="WZL545" s="79"/>
      <c r="WZM545" s="109"/>
      <c r="WZN545" s="479"/>
      <c r="WZO545" s="78"/>
      <c r="WZP545" s="144"/>
      <c r="WZQ545" s="75"/>
      <c r="WZR545" s="66"/>
      <c r="WZS545" s="66"/>
      <c r="WZT545" s="79"/>
      <c r="WZU545" s="109"/>
      <c r="WZV545" s="479"/>
      <c r="WZW545" s="78"/>
      <c r="WZX545" s="144"/>
      <c r="WZY545" s="75"/>
      <c r="WZZ545" s="66"/>
      <c r="XAA545" s="66"/>
      <c r="XAB545" s="79"/>
      <c r="XAC545" s="109"/>
      <c r="XAD545" s="479"/>
      <c r="XAE545" s="78"/>
      <c r="XAF545" s="144"/>
      <c r="XAG545" s="75"/>
      <c r="XAH545" s="66"/>
      <c r="XAI545" s="66"/>
      <c r="XAJ545" s="79"/>
      <c r="XAK545" s="109"/>
      <c r="XAL545" s="479"/>
      <c r="XAM545" s="78"/>
      <c r="XAN545" s="144"/>
      <c r="XAO545" s="75"/>
      <c r="XAP545" s="66"/>
      <c r="XAQ545" s="66"/>
      <c r="XAR545" s="79"/>
      <c r="XAS545" s="109"/>
      <c r="XAT545" s="479"/>
      <c r="XAU545" s="78"/>
      <c r="XAV545" s="144"/>
      <c r="XAW545" s="75"/>
      <c r="XAX545" s="66"/>
      <c r="XAY545" s="66"/>
      <c r="XAZ545" s="79"/>
      <c r="XBA545" s="109"/>
      <c r="XBB545" s="479"/>
      <c r="XBC545" s="78"/>
      <c r="XBD545" s="144"/>
      <c r="XBE545" s="75"/>
      <c r="XBF545" s="66"/>
      <c r="XBG545" s="66"/>
      <c r="XBH545" s="79"/>
      <c r="XBI545" s="109"/>
      <c r="XBJ545" s="479"/>
      <c r="XBK545" s="78"/>
      <c r="XBL545" s="144"/>
      <c r="XBM545" s="75"/>
      <c r="XBN545" s="66"/>
      <c r="XBO545" s="66"/>
      <c r="XBP545" s="79"/>
      <c r="XBQ545" s="109"/>
      <c r="XBR545" s="479"/>
      <c r="XBS545" s="78"/>
      <c r="XBT545" s="144"/>
      <c r="XBU545" s="75"/>
      <c r="XBV545" s="66"/>
      <c r="XBW545" s="66"/>
      <c r="XBX545" s="79"/>
      <c r="XBY545" s="109"/>
      <c r="XBZ545" s="479"/>
      <c r="XCA545" s="78"/>
      <c r="XCB545" s="144"/>
      <c r="XCC545" s="75"/>
      <c r="XCD545" s="66"/>
      <c r="XCE545" s="66"/>
      <c r="XCF545" s="79"/>
      <c r="XCG545" s="109"/>
      <c r="XCH545" s="479"/>
      <c r="XCI545" s="78"/>
      <c r="XCJ545" s="144"/>
      <c r="XCK545" s="75"/>
      <c r="XCL545" s="66"/>
      <c r="XCM545" s="66"/>
      <c r="XCN545" s="79"/>
      <c r="XCO545" s="109"/>
      <c r="XCP545" s="479"/>
      <c r="XCQ545" s="78"/>
      <c r="XCR545" s="144"/>
      <c r="XCS545" s="75"/>
      <c r="XCT545" s="66"/>
      <c r="XCU545" s="66"/>
      <c r="XCV545" s="79"/>
      <c r="XCW545" s="109"/>
      <c r="XCX545" s="479"/>
      <c r="XCY545" s="78"/>
      <c r="XCZ545" s="144"/>
      <c r="XDA545" s="75"/>
      <c r="XDB545" s="66"/>
      <c r="XDC545" s="66"/>
      <c r="XDD545" s="79"/>
      <c r="XDE545" s="109"/>
      <c r="XDF545" s="479"/>
      <c r="XDG545" s="78"/>
      <c r="XDH545" s="144"/>
      <c r="XDI545" s="75"/>
      <c r="XDJ545" s="66"/>
      <c r="XDK545" s="66"/>
      <c r="XDL545" s="79"/>
      <c r="XDM545" s="109"/>
      <c r="XDN545" s="479"/>
      <c r="XDO545" s="78"/>
      <c r="XDP545" s="144"/>
      <c r="XDQ545" s="75"/>
      <c r="XDR545" s="66"/>
      <c r="XDS545" s="66"/>
      <c r="XDT545" s="79"/>
      <c r="XDU545" s="109"/>
      <c r="XDV545" s="479"/>
      <c r="XDW545" s="78"/>
      <c r="XDX545" s="144"/>
      <c r="XDY545" s="75"/>
      <c r="XDZ545" s="66"/>
      <c r="XEA545" s="66"/>
      <c r="XEB545" s="79"/>
      <c r="XEC545" s="109"/>
      <c r="XED545" s="479"/>
      <c r="XEE545" s="78"/>
      <c r="XEF545" s="144"/>
      <c r="XEG545" s="75"/>
      <c r="XEH545" s="66"/>
      <c r="XEI545" s="66"/>
      <c r="XEJ545" s="79"/>
      <c r="XEK545" s="109"/>
      <c r="XEL545" s="479"/>
      <c r="XEM545" s="78"/>
      <c r="XEN545" s="144"/>
      <c r="XEO545" s="75"/>
      <c r="XEP545" s="66"/>
      <c r="XEQ545" s="66"/>
      <c r="XER545" s="79"/>
      <c r="XES545" s="109"/>
      <c r="XET545" s="479"/>
      <c r="XEU545" s="78"/>
      <c r="XEV545" s="144"/>
      <c r="XEW545" s="75"/>
      <c r="XEX545" s="66"/>
      <c r="XEY545" s="66"/>
      <c r="XEZ545" s="79"/>
      <c r="XFA545" s="109"/>
      <c r="XFB545" s="479"/>
      <c r="XFC545" s="78"/>
      <c r="XFD545" s="144"/>
    </row>
    <row r="546" spans="1:16384" ht="16" x14ac:dyDescent="0.2">
      <c r="A546" s="75"/>
      <c r="B546" s="75" t="s">
        <v>1105</v>
      </c>
      <c r="C546" s="66" t="s">
        <v>1106</v>
      </c>
      <c r="D546" s="66" t="s">
        <v>418</v>
      </c>
      <c r="E546" s="79">
        <v>5000</v>
      </c>
      <c r="F546" s="109">
        <v>0.22</v>
      </c>
      <c r="G546" s="479"/>
      <c r="H546" s="78">
        <v>0.22</v>
      </c>
      <c r="I546" s="144"/>
      <c r="J546" s="66"/>
      <c r="K546" s="66"/>
      <c r="L546" s="79"/>
      <c r="M546" s="109"/>
      <c r="N546" s="479"/>
      <c r="O546" s="78"/>
      <c r="P546" s="144"/>
      <c r="Q546" s="75"/>
      <c r="R546" s="66"/>
      <c r="S546" s="66"/>
      <c r="T546" s="79"/>
      <c r="U546" s="109"/>
      <c r="V546" s="479"/>
      <c r="W546" s="78"/>
      <c r="X546" s="144"/>
      <c r="Y546" s="75"/>
      <c r="Z546" s="66"/>
      <c r="AA546" s="66"/>
      <c r="AB546" s="79"/>
      <c r="AC546" s="109"/>
      <c r="AD546" s="479"/>
      <c r="AE546" s="78"/>
      <c r="AF546" s="144"/>
      <c r="AG546" s="75"/>
      <c r="AH546" s="66"/>
      <c r="AI546" s="66"/>
      <c r="AJ546" s="79"/>
      <c r="AK546" s="109"/>
      <c r="AL546" s="479"/>
      <c r="AM546" s="78"/>
      <c r="AN546" s="144"/>
      <c r="AO546" s="75"/>
      <c r="AP546" s="66"/>
      <c r="AQ546" s="66"/>
      <c r="AR546" s="79"/>
      <c r="AS546" s="109"/>
      <c r="AT546" s="479"/>
      <c r="AU546" s="78"/>
      <c r="AV546" s="144"/>
      <c r="AW546" s="75"/>
      <c r="AX546" s="66"/>
      <c r="AY546" s="66"/>
      <c r="AZ546" s="79"/>
      <c r="BA546" s="109"/>
      <c r="BB546" s="479"/>
      <c r="BC546" s="78"/>
      <c r="BD546" s="144"/>
      <c r="BE546" s="75"/>
      <c r="BF546" s="66"/>
      <c r="BG546" s="66"/>
      <c r="BH546" s="79"/>
      <c r="BI546" s="109"/>
      <c r="BJ546" s="479"/>
      <c r="BK546" s="78"/>
      <c r="BL546" s="144"/>
      <c r="BM546" s="75"/>
      <c r="BN546" s="66"/>
      <c r="BO546" s="66"/>
      <c r="BP546" s="79"/>
      <c r="BQ546" s="109"/>
      <c r="BR546" s="479"/>
      <c r="BS546" s="78"/>
      <c r="BT546" s="144"/>
      <c r="BU546" s="75"/>
      <c r="BV546" s="66"/>
      <c r="BW546" s="66"/>
      <c r="BX546" s="79"/>
      <c r="BY546" s="109"/>
      <c r="BZ546" s="479"/>
      <c r="CA546" s="78"/>
      <c r="CB546" s="144"/>
      <c r="CC546" s="75"/>
      <c r="CD546" s="66"/>
      <c r="CE546" s="66"/>
      <c r="CF546" s="79"/>
      <c r="CG546" s="109"/>
      <c r="CH546" s="479"/>
      <c r="CI546" s="78"/>
      <c r="CJ546" s="144"/>
      <c r="CK546" s="75"/>
      <c r="CL546" s="66"/>
      <c r="CM546" s="66"/>
      <c r="CN546" s="79"/>
      <c r="CO546" s="109"/>
      <c r="CP546" s="479"/>
      <c r="CQ546" s="78"/>
      <c r="CR546" s="144"/>
      <c r="CS546" s="75"/>
      <c r="CT546" s="66"/>
      <c r="CU546" s="66"/>
      <c r="CV546" s="79"/>
      <c r="CW546" s="109"/>
      <c r="CX546" s="479"/>
      <c r="CY546" s="78"/>
      <c r="CZ546" s="144"/>
      <c r="DA546" s="75"/>
      <c r="DB546" s="66"/>
      <c r="DC546" s="66"/>
      <c r="DD546" s="79"/>
      <c r="DE546" s="109"/>
      <c r="DF546" s="479"/>
      <c r="DG546" s="78"/>
      <c r="DH546" s="144"/>
      <c r="DI546" s="75"/>
      <c r="DJ546" s="66"/>
      <c r="DK546" s="66"/>
      <c r="DL546" s="79"/>
      <c r="DM546" s="109"/>
      <c r="DN546" s="479"/>
      <c r="DO546" s="78"/>
      <c r="DP546" s="144"/>
      <c r="DQ546" s="75"/>
      <c r="DR546" s="66"/>
      <c r="DS546" s="66"/>
      <c r="DT546" s="79"/>
      <c r="DU546" s="109"/>
      <c r="DV546" s="479"/>
      <c r="DW546" s="78"/>
      <c r="DX546" s="144"/>
      <c r="DY546" s="75"/>
      <c r="DZ546" s="66"/>
      <c r="EA546" s="66"/>
      <c r="EB546" s="79"/>
      <c r="EC546" s="109"/>
      <c r="ED546" s="479"/>
      <c r="EE546" s="78"/>
      <c r="EF546" s="144"/>
      <c r="EG546" s="75"/>
      <c r="EH546" s="66"/>
      <c r="EI546" s="66"/>
      <c r="EJ546" s="79"/>
      <c r="EK546" s="109"/>
      <c r="EL546" s="479"/>
      <c r="EM546" s="78"/>
      <c r="EN546" s="144"/>
      <c r="EO546" s="75"/>
      <c r="EP546" s="66"/>
      <c r="EQ546" s="66"/>
      <c r="ER546" s="79"/>
      <c r="ES546" s="109"/>
      <c r="ET546" s="479"/>
      <c r="EU546" s="78"/>
      <c r="EV546" s="144"/>
      <c r="EW546" s="75"/>
      <c r="EX546" s="66"/>
      <c r="EY546" s="66"/>
      <c r="EZ546" s="79"/>
      <c r="FA546" s="109"/>
      <c r="FB546" s="479"/>
      <c r="FC546" s="78"/>
      <c r="FD546" s="144"/>
      <c r="FE546" s="75"/>
      <c r="FF546" s="66"/>
      <c r="FG546" s="66"/>
      <c r="FH546" s="79"/>
      <c r="FI546" s="109"/>
      <c r="FJ546" s="479"/>
      <c r="FK546" s="78"/>
      <c r="FL546" s="144"/>
      <c r="FM546" s="75"/>
      <c r="FN546" s="66"/>
      <c r="FO546" s="66"/>
      <c r="FP546" s="79"/>
      <c r="FQ546" s="109"/>
      <c r="FR546" s="479"/>
      <c r="FS546" s="78"/>
      <c r="FT546" s="144"/>
      <c r="FU546" s="75"/>
      <c r="FV546" s="66"/>
      <c r="FW546" s="66"/>
      <c r="FX546" s="79"/>
      <c r="FY546" s="109"/>
      <c r="FZ546" s="479"/>
      <c r="GA546" s="78"/>
      <c r="GB546" s="144"/>
      <c r="GC546" s="75"/>
      <c r="GD546" s="66"/>
      <c r="GE546" s="66"/>
      <c r="GF546" s="79"/>
      <c r="GG546" s="109"/>
      <c r="GH546" s="479"/>
      <c r="GI546" s="78"/>
      <c r="GJ546" s="144"/>
      <c r="GK546" s="75"/>
      <c r="GL546" s="66"/>
      <c r="GM546" s="66"/>
      <c r="GN546" s="79"/>
      <c r="GO546" s="109"/>
      <c r="GP546" s="479"/>
      <c r="GQ546" s="78"/>
      <c r="GR546" s="144"/>
      <c r="GS546" s="75"/>
      <c r="GT546" s="66"/>
      <c r="GU546" s="66"/>
      <c r="GV546" s="79"/>
      <c r="GW546" s="109"/>
      <c r="GX546" s="479"/>
      <c r="GY546" s="78"/>
      <c r="GZ546" s="144"/>
      <c r="HA546" s="75"/>
      <c r="HB546" s="66"/>
      <c r="HC546" s="66"/>
      <c r="HD546" s="79"/>
      <c r="HE546" s="109"/>
      <c r="HF546" s="479"/>
      <c r="HG546" s="78"/>
      <c r="HH546" s="144"/>
      <c r="HI546" s="75"/>
      <c r="HJ546" s="66"/>
      <c r="HK546" s="66"/>
      <c r="HL546" s="79"/>
      <c r="HM546" s="109"/>
      <c r="HN546" s="479"/>
      <c r="HO546" s="78"/>
      <c r="HP546" s="144"/>
      <c r="HQ546" s="75"/>
      <c r="HR546" s="66"/>
      <c r="HS546" s="66"/>
      <c r="HT546" s="79"/>
      <c r="HU546" s="109"/>
      <c r="HV546" s="479"/>
      <c r="HW546" s="78"/>
      <c r="HX546" s="144"/>
      <c r="HY546" s="75"/>
      <c r="HZ546" s="66"/>
      <c r="IA546" s="66"/>
      <c r="IB546" s="79"/>
      <c r="IC546" s="109"/>
      <c r="ID546" s="479"/>
      <c r="IE546" s="78"/>
      <c r="IF546" s="144"/>
      <c r="IG546" s="75"/>
      <c r="IH546" s="66"/>
      <c r="II546" s="66"/>
      <c r="IJ546" s="79"/>
      <c r="IK546" s="109"/>
      <c r="IL546" s="479"/>
      <c r="IM546" s="78"/>
      <c r="IN546" s="144"/>
      <c r="IO546" s="75"/>
      <c r="IP546" s="66"/>
      <c r="IQ546" s="66"/>
      <c r="IR546" s="79"/>
      <c r="IS546" s="109"/>
      <c r="IT546" s="479"/>
      <c r="IU546" s="78"/>
      <c r="IV546" s="144"/>
      <c r="IW546" s="75"/>
      <c r="IX546" s="66"/>
      <c r="IY546" s="66"/>
      <c r="IZ546" s="79"/>
      <c r="JA546" s="109"/>
      <c r="JB546" s="479"/>
      <c r="JC546" s="78"/>
      <c r="JD546" s="144"/>
      <c r="JE546" s="75"/>
      <c r="JF546" s="66"/>
      <c r="JG546" s="66"/>
      <c r="JH546" s="79"/>
      <c r="JI546" s="109"/>
      <c r="JJ546" s="479"/>
      <c r="JK546" s="78"/>
      <c r="JL546" s="144"/>
      <c r="JM546" s="75"/>
      <c r="JN546" s="66"/>
      <c r="JO546" s="66"/>
      <c r="JP546" s="79"/>
      <c r="JQ546" s="109"/>
      <c r="JR546" s="479"/>
      <c r="JS546" s="78"/>
      <c r="JT546" s="144"/>
      <c r="JU546" s="75"/>
      <c r="JV546" s="66"/>
      <c r="JW546" s="66"/>
      <c r="JX546" s="79"/>
      <c r="JY546" s="109"/>
      <c r="JZ546" s="479"/>
      <c r="KA546" s="78"/>
      <c r="KB546" s="144"/>
      <c r="KC546" s="75"/>
      <c r="KD546" s="66"/>
      <c r="KE546" s="66"/>
      <c r="KF546" s="79"/>
      <c r="KG546" s="109"/>
      <c r="KH546" s="479"/>
      <c r="KI546" s="78"/>
      <c r="KJ546" s="144"/>
      <c r="KK546" s="75"/>
      <c r="KL546" s="66"/>
      <c r="KM546" s="66"/>
      <c r="KN546" s="79"/>
      <c r="KO546" s="109"/>
      <c r="KP546" s="479"/>
      <c r="KQ546" s="78"/>
      <c r="KR546" s="144"/>
      <c r="KS546" s="75"/>
      <c r="KT546" s="66"/>
      <c r="KU546" s="66"/>
      <c r="KV546" s="79"/>
      <c r="KW546" s="109"/>
      <c r="KX546" s="479"/>
      <c r="KY546" s="78"/>
      <c r="KZ546" s="144"/>
      <c r="LA546" s="75"/>
      <c r="LB546" s="66"/>
      <c r="LC546" s="66"/>
      <c r="LD546" s="79"/>
      <c r="LE546" s="109"/>
      <c r="LF546" s="479"/>
      <c r="LG546" s="78"/>
      <c r="LH546" s="144"/>
      <c r="LI546" s="75"/>
      <c r="LJ546" s="66"/>
      <c r="LK546" s="66"/>
      <c r="LL546" s="79"/>
      <c r="LM546" s="109"/>
      <c r="LN546" s="479"/>
      <c r="LO546" s="78"/>
      <c r="LP546" s="144"/>
      <c r="LQ546" s="75"/>
      <c r="LR546" s="66"/>
      <c r="LS546" s="66"/>
      <c r="LT546" s="79"/>
      <c r="LU546" s="109"/>
      <c r="LV546" s="479"/>
      <c r="LW546" s="78"/>
      <c r="LX546" s="144"/>
      <c r="LY546" s="75"/>
      <c r="LZ546" s="66"/>
      <c r="MA546" s="66"/>
      <c r="MB546" s="79"/>
      <c r="MC546" s="109"/>
      <c r="MD546" s="479"/>
      <c r="ME546" s="78"/>
      <c r="MF546" s="144"/>
      <c r="MG546" s="75"/>
      <c r="MH546" s="66"/>
      <c r="MI546" s="66"/>
      <c r="MJ546" s="79"/>
      <c r="MK546" s="109"/>
      <c r="ML546" s="479"/>
      <c r="MM546" s="78"/>
      <c r="MN546" s="144"/>
      <c r="MO546" s="75"/>
      <c r="MP546" s="66"/>
      <c r="MQ546" s="66"/>
      <c r="MR546" s="79"/>
      <c r="MS546" s="109"/>
      <c r="MT546" s="479"/>
      <c r="MU546" s="78"/>
      <c r="MV546" s="144"/>
      <c r="MW546" s="75"/>
      <c r="MX546" s="66"/>
      <c r="MY546" s="66"/>
      <c r="MZ546" s="79"/>
      <c r="NA546" s="109"/>
      <c r="NB546" s="479"/>
      <c r="NC546" s="78"/>
      <c r="ND546" s="144"/>
      <c r="NE546" s="75"/>
      <c r="NF546" s="66"/>
      <c r="NG546" s="66"/>
      <c r="NH546" s="79"/>
      <c r="NI546" s="109"/>
      <c r="NJ546" s="479"/>
      <c r="NK546" s="78"/>
      <c r="NL546" s="144"/>
      <c r="NM546" s="75"/>
      <c r="NN546" s="66"/>
      <c r="NO546" s="66"/>
      <c r="NP546" s="79"/>
      <c r="NQ546" s="109"/>
      <c r="NR546" s="479"/>
      <c r="NS546" s="78"/>
      <c r="NT546" s="144"/>
      <c r="NU546" s="75"/>
      <c r="NV546" s="66"/>
      <c r="NW546" s="66"/>
      <c r="NX546" s="79"/>
      <c r="NY546" s="109"/>
      <c r="NZ546" s="479"/>
      <c r="OA546" s="78"/>
      <c r="OB546" s="144"/>
      <c r="OC546" s="75"/>
      <c r="OD546" s="66"/>
      <c r="OE546" s="66"/>
      <c r="OF546" s="79"/>
      <c r="OG546" s="109"/>
      <c r="OH546" s="479"/>
      <c r="OI546" s="78"/>
      <c r="OJ546" s="144"/>
      <c r="OK546" s="75"/>
      <c r="OL546" s="66"/>
      <c r="OM546" s="66"/>
      <c r="ON546" s="79"/>
      <c r="OO546" s="109"/>
      <c r="OP546" s="479"/>
      <c r="OQ546" s="78"/>
      <c r="OR546" s="144"/>
      <c r="OS546" s="75"/>
      <c r="OT546" s="66"/>
      <c r="OU546" s="66"/>
      <c r="OV546" s="79"/>
      <c r="OW546" s="109"/>
      <c r="OX546" s="479"/>
      <c r="OY546" s="78"/>
      <c r="OZ546" s="144"/>
      <c r="PA546" s="75"/>
      <c r="PB546" s="66"/>
      <c r="PC546" s="66"/>
      <c r="PD546" s="79"/>
      <c r="PE546" s="109"/>
      <c r="PF546" s="479"/>
      <c r="PG546" s="78"/>
      <c r="PH546" s="144"/>
      <c r="PI546" s="75"/>
      <c r="PJ546" s="66"/>
      <c r="PK546" s="66"/>
      <c r="PL546" s="79"/>
      <c r="PM546" s="109"/>
      <c r="PN546" s="479"/>
      <c r="PO546" s="78"/>
      <c r="PP546" s="144"/>
      <c r="PQ546" s="75"/>
      <c r="PR546" s="66"/>
      <c r="PS546" s="66"/>
      <c r="PT546" s="79"/>
      <c r="PU546" s="109"/>
      <c r="PV546" s="479"/>
      <c r="PW546" s="78"/>
      <c r="PX546" s="144"/>
      <c r="PY546" s="75"/>
      <c r="PZ546" s="66"/>
      <c r="QA546" s="66"/>
      <c r="QB546" s="79"/>
      <c r="QC546" s="109"/>
      <c r="QD546" s="479"/>
      <c r="QE546" s="78"/>
      <c r="QF546" s="144"/>
      <c r="QG546" s="75"/>
      <c r="QH546" s="66"/>
      <c r="QI546" s="66"/>
      <c r="QJ546" s="79"/>
      <c r="QK546" s="109"/>
      <c r="QL546" s="479"/>
      <c r="QM546" s="78"/>
      <c r="QN546" s="144"/>
      <c r="QO546" s="75"/>
      <c r="QP546" s="66"/>
      <c r="QQ546" s="66"/>
      <c r="QR546" s="79"/>
      <c r="QS546" s="109"/>
      <c r="QT546" s="479"/>
      <c r="QU546" s="78"/>
      <c r="QV546" s="144"/>
      <c r="QW546" s="75"/>
      <c r="QX546" s="66"/>
      <c r="QY546" s="66"/>
      <c r="QZ546" s="79"/>
      <c r="RA546" s="109"/>
      <c r="RB546" s="479"/>
      <c r="RC546" s="78"/>
      <c r="RD546" s="144"/>
      <c r="RE546" s="75"/>
      <c r="RF546" s="66"/>
      <c r="RG546" s="66"/>
      <c r="RH546" s="79"/>
      <c r="RI546" s="109"/>
      <c r="RJ546" s="479"/>
      <c r="RK546" s="78"/>
      <c r="RL546" s="144"/>
      <c r="RM546" s="75"/>
      <c r="RN546" s="66"/>
      <c r="RO546" s="66"/>
      <c r="RP546" s="79"/>
      <c r="RQ546" s="109"/>
      <c r="RR546" s="479"/>
      <c r="RS546" s="78"/>
      <c r="RT546" s="144"/>
      <c r="RU546" s="75"/>
      <c r="RV546" s="66"/>
      <c r="RW546" s="66"/>
      <c r="RX546" s="79"/>
      <c r="RY546" s="109"/>
      <c r="RZ546" s="479"/>
      <c r="SA546" s="78"/>
      <c r="SB546" s="144"/>
      <c r="SC546" s="75"/>
      <c r="SD546" s="66"/>
      <c r="SE546" s="66"/>
      <c r="SF546" s="79"/>
      <c r="SG546" s="109"/>
      <c r="SH546" s="479"/>
      <c r="SI546" s="78"/>
      <c r="SJ546" s="144"/>
      <c r="SK546" s="75"/>
      <c r="SL546" s="66"/>
      <c r="SM546" s="66"/>
      <c r="SN546" s="79"/>
      <c r="SO546" s="109"/>
      <c r="SP546" s="479"/>
      <c r="SQ546" s="78"/>
      <c r="SR546" s="144"/>
      <c r="SS546" s="75"/>
      <c r="ST546" s="66"/>
      <c r="SU546" s="66"/>
      <c r="SV546" s="79"/>
      <c r="SW546" s="109"/>
      <c r="SX546" s="479"/>
      <c r="SY546" s="78"/>
      <c r="SZ546" s="144"/>
      <c r="TA546" s="75"/>
      <c r="TB546" s="66"/>
      <c r="TC546" s="66"/>
      <c r="TD546" s="79"/>
      <c r="TE546" s="109"/>
      <c r="TF546" s="479"/>
      <c r="TG546" s="78"/>
      <c r="TH546" s="144"/>
      <c r="TI546" s="75"/>
      <c r="TJ546" s="66"/>
      <c r="TK546" s="66"/>
      <c r="TL546" s="79"/>
      <c r="TM546" s="109"/>
      <c r="TN546" s="479"/>
      <c r="TO546" s="78"/>
      <c r="TP546" s="144"/>
      <c r="TQ546" s="75"/>
      <c r="TR546" s="66"/>
      <c r="TS546" s="66"/>
      <c r="TT546" s="79"/>
      <c r="TU546" s="109"/>
      <c r="TV546" s="479"/>
      <c r="TW546" s="78"/>
      <c r="TX546" s="144"/>
      <c r="TY546" s="75"/>
      <c r="TZ546" s="66"/>
      <c r="UA546" s="66"/>
      <c r="UB546" s="79"/>
      <c r="UC546" s="109"/>
      <c r="UD546" s="479"/>
      <c r="UE546" s="78"/>
      <c r="UF546" s="144"/>
      <c r="UG546" s="75"/>
      <c r="UH546" s="66"/>
      <c r="UI546" s="66"/>
      <c r="UJ546" s="79"/>
      <c r="UK546" s="109"/>
      <c r="UL546" s="479"/>
      <c r="UM546" s="78"/>
      <c r="UN546" s="144"/>
      <c r="UO546" s="75"/>
      <c r="UP546" s="66"/>
      <c r="UQ546" s="66"/>
      <c r="UR546" s="79"/>
      <c r="US546" s="109"/>
      <c r="UT546" s="479"/>
      <c r="UU546" s="78"/>
      <c r="UV546" s="144"/>
      <c r="UW546" s="75"/>
      <c r="UX546" s="66"/>
      <c r="UY546" s="66"/>
      <c r="UZ546" s="79"/>
      <c r="VA546" s="109"/>
      <c r="VB546" s="479"/>
      <c r="VC546" s="78"/>
      <c r="VD546" s="144"/>
      <c r="VE546" s="75"/>
      <c r="VF546" s="66"/>
      <c r="VG546" s="66"/>
      <c r="VH546" s="79"/>
      <c r="VI546" s="109"/>
      <c r="VJ546" s="479"/>
      <c r="VK546" s="78"/>
      <c r="VL546" s="144"/>
      <c r="VM546" s="75"/>
      <c r="VN546" s="66"/>
      <c r="VO546" s="66"/>
      <c r="VP546" s="79"/>
      <c r="VQ546" s="109"/>
      <c r="VR546" s="479"/>
      <c r="VS546" s="78"/>
      <c r="VT546" s="144"/>
      <c r="VU546" s="75"/>
      <c r="VV546" s="66"/>
      <c r="VW546" s="66"/>
      <c r="VX546" s="79"/>
      <c r="VY546" s="109"/>
      <c r="VZ546" s="479"/>
      <c r="WA546" s="78"/>
      <c r="WB546" s="144"/>
      <c r="WC546" s="75"/>
      <c r="WD546" s="66"/>
      <c r="WE546" s="66"/>
      <c r="WF546" s="79"/>
      <c r="WG546" s="109"/>
      <c r="WH546" s="479"/>
      <c r="WI546" s="78"/>
      <c r="WJ546" s="144"/>
      <c r="WK546" s="75"/>
      <c r="WL546" s="66"/>
      <c r="WM546" s="66"/>
      <c r="WN546" s="79"/>
      <c r="WO546" s="109"/>
      <c r="WP546" s="479"/>
      <c r="WQ546" s="78"/>
      <c r="WR546" s="144"/>
      <c r="WS546" s="75"/>
      <c r="WT546" s="66"/>
      <c r="WU546" s="66"/>
      <c r="WV546" s="79"/>
      <c r="WW546" s="109"/>
      <c r="WX546" s="479"/>
      <c r="WY546" s="78"/>
      <c r="WZ546" s="144"/>
      <c r="XA546" s="75"/>
      <c r="XB546" s="66"/>
      <c r="XC546" s="66"/>
      <c r="XD546" s="79"/>
      <c r="XE546" s="109"/>
      <c r="XF546" s="479"/>
      <c r="XG546" s="78"/>
      <c r="XH546" s="144"/>
      <c r="XI546" s="75"/>
      <c r="XJ546" s="66"/>
      <c r="XK546" s="66"/>
      <c r="XL546" s="79"/>
      <c r="XM546" s="109"/>
      <c r="XN546" s="479"/>
      <c r="XO546" s="78"/>
      <c r="XP546" s="144"/>
      <c r="XQ546" s="75"/>
      <c r="XR546" s="66"/>
      <c r="XS546" s="66"/>
      <c r="XT546" s="79"/>
      <c r="XU546" s="109"/>
      <c r="XV546" s="479"/>
      <c r="XW546" s="78"/>
      <c r="XX546" s="144"/>
      <c r="XY546" s="75"/>
      <c r="XZ546" s="66"/>
      <c r="YA546" s="66"/>
      <c r="YB546" s="79"/>
      <c r="YC546" s="109"/>
      <c r="YD546" s="479"/>
      <c r="YE546" s="78"/>
      <c r="YF546" s="144"/>
      <c r="YG546" s="75"/>
      <c r="YH546" s="66"/>
      <c r="YI546" s="66"/>
      <c r="YJ546" s="79"/>
      <c r="YK546" s="109"/>
      <c r="YL546" s="479"/>
      <c r="YM546" s="78"/>
      <c r="YN546" s="144"/>
      <c r="YO546" s="75"/>
      <c r="YP546" s="66"/>
      <c r="YQ546" s="66"/>
      <c r="YR546" s="79"/>
      <c r="YS546" s="109"/>
      <c r="YT546" s="479"/>
      <c r="YU546" s="78"/>
      <c r="YV546" s="144"/>
      <c r="YW546" s="75"/>
      <c r="YX546" s="66"/>
      <c r="YY546" s="66"/>
      <c r="YZ546" s="79"/>
      <c r="ZA546" s="109"/>
      <c r="ZB546" s="479"/>
      <c r="ZC546" s="78"/>
      <c r="ZD546" s="144"/>
      <c r="ZE546" s="75"/>
      <c r="ZF546" s="66"/>
      <c r="ZG546" s="66"/>
      <c r="ZH546" s="79"/>
      <c r="ZI546" s="109"/>
      <c r="ZJ546" s="479"/>
      <c r="ZK546" s="78"/>
      <c r="ZL546" s="144"/>
      <c r="ZM546" s="75"/>
      <c r="ZN546" s="66"/>
      <c r="ZO546" s="66"/>
      <c r="ZP546" s="79"/>
      <c r="ZQ546" s="109"/>
      <c r="ZR546" s="479"/>
      <c r="ZS546" s="78"/>
      <c r="ZT546" s="144"/>
      <c r="ZU546" s="75"/>
      <c r="ZV546" s="66"/>
      <c r="ZW546" s="66"/>
      <c r="ZX546" s="79"/>
      <c r="ZY546" s="109"/>
      <c r="ZZ546" s="479"/>
      <c r="AAA546" s="78"/>
      <c r="AAB546" s="144"/>
      <c r="AAC546" s="75"/>
      <c r="AAD546" s="66"/>
      <c r="AAE546" s="66"/>
      <c r="AAF546" s="79"/>
      <c r="AAG546" s="109"/>
      <c r="AAH546" s="479"/>
      <c r="AAI546" s="78"/>
      <c r="AAJ546" s="144"/>
      <c r="AAK546" s="75"/>
      <c r="AAL546" s="66"/>
      <c r="AAM546" s="66"/>
      <c r="AAN546" s="79"/>
      <c r="AAO546" s="109"/>
      <c r="AAP546" s="479"/>
      <c r="AAQ546" s="78"/>
      <c r="AAR546" s="144"/>
      <c r="AAS546" s="75"/>
      <c r="AAT546" s="66"/>
      <c r="AAU546" s="66"/>
      <c r="AAV546" s="79"/>
      <c r="AAW546" s="109"/>
      <c r="AAX546" s="479"/>
      <c r="AAY546" s="78"/>
      <c r="AAZ546" s="144"/>
      <c r="ABA546" s="75"/>
      <c r="ABB546" s="66"/>
      <c r="ABC546" s="66"/>
      <c r="ABD546" s="79"/>
      <c r="ABE546" s="109"/>
      <c r="ABF546" s="479"/>
      <c r="ABG546" s="78"/>
      <c r="ABH546" s="144"/>
      <c r="ABI546" s="75"/>
      <c r="ABJ546" s="66"/>
      <c r="ABK546" s="66"/>
      <c r="ABL546" s="79"/>
      <c r="ABM546" s="109"/>
      <c r="ABN546" s="479"/>
      <c r="ABO546" s="78"/>
      <c r="ABP546" s="144"/>
      <c r="ABQ546" s="75"/>
      <c r="ABR546" s="66"/>
      <c r="ABS546" s="66"/>
      <c r="ABT546" s="79"/>
      <c r="ABU546" s="109"/>
      <c r="ABV546" s="479"/>
      <c r="ABW546" s="78"/>
      <c r="ABX546" s="144"/>
      <c r="ABY546" s="75"/>
      <c r="ABZ546" s="66"/>
      <c r="ACA546" s="66"/>
      <c r="ACB546" s="79"/>
      <c r="ACC546" s="109"/>
      <c r="ACD546" s="479"/>
      <c r="ACE546" s="78"/>
      <c r="ACF546" s="144"/>
      <c r="ACG546" s="75"/>
      <c r="ACH546" s="66"/>
      <c r="ACI546" s="66"/>
      <c r="ACJ546" s="79"/>
      <c r="ACK546" s="109"/>
      <c r="ACL546" s="479"/>
      <c r="ACM546" s="78"/>
      <c r="ACN546" s="144"/>
      <c r="ACO546" s="75"/>
      <c r="ACP546" s="66"/>
      <c r="ACQ546" s="66"/>
      <c r="ACR546" s="79"/>
      <c r="ACS546" s="109"/>
      <c r="ACT546" s="479"/>
      <c r="ACU546" s="78"/>
      <c r="ACV546" s="144"/>
      <c r="ACW546" s="75"/>
      <c r="ACX546" s="66"/>
      <c r="ACY546" s="66"/>
      <c r="ACZ546" s="79"/>
      <c r="ADA546" s="109"/>
      <c r="ADB546" s="479"/>
      <c r="ADC546" s="78"/>
      <c r="ADD546" s="144"/>
      <c r="ADE546" s="75"/>
      <c r="ADF546" s="66"/>
      <c r="ADG546" s="66"/>
      <c r="ADH546" s="79"/>
      <c r="ADI546" s="109"/>
      <c r="ADJ546" s="479"/>
      <c r="ADK546" s="78"/>
      <c r="ADL546" s="144"/>
      <c r="ADM546" s="75"/>
      <c r="ADN546" s="66"/>
      <c r="ADO546" s="66"/>
      <c r="ADP546" s="79"/>
      <c r="ADQ546" s="109"/>
      <c r="ADR546" s="479"/>
      <c r="ADS546" s="78"/>
      <c r="ADT546" s="144"/>
      <c r="ADU546" s="75"/>
      <c r="ADV546" s="66"/>
      <c r="ADW546" s="66"/>
      <c r="ADX546" s="79"/>
      <c r="ADY546" s="109"/>
      <c r="ADZ546" s="479"/>
      <c r="AEA546" s="78"/>
      <c r="AEB546" s="144"/>
      <c r="AEC546" s="75"/>
      <c r="AED546" s="66"/>
      <c r="AEE546" s="66"/>
      <c r="AEF546" s="79"/>
      <c r="AEG546" s="109"/>
      <c r="AEH546" s="479"/>
      <c r="AEI546" s="78"/>
      <c r="AEJ546" s="144"/>
      <c r="AEK546" s="75"/>
      <c r="AEL546" s="66"/>
      <c r="AEM546" s="66"/>
      <c r="AEN546" s="79"/>
      <c r="AEO546" s="109"/>
      <c r="AEP546" s="479"/>
      <c r="AEQ546" s="78"/>
      <c r="AER546" s="144"/>
      <c r="AES546" s="75"/>
      <c r="AET546" s="66"/>
      <c r="AEU546" s="66"/>
      <c r="AEV546" s="79"/>
      <c r="AEW546" s="109"/>
      <c r="AEX546" s="479"/>
      <c r="AEY546" s="78"/>
      <c r="AEZ546" s="144"/>
      <c r="AFA546" s="75"/>
      <c r="AFB546" s="66"/>
      <c r="AFC546" s="66"/>
      <c r="AFD546" s="79"/>
      <c r="AFE546" s="109"/>
      <c r="AFF546" s="479"/>
      <c r="AFG546" s="78"/>
      <c r="AFH546" s="144"/>
      <c r="AFI546" s="75"/>
      <c r="AFJ546" s="66"/>
      <c r="AFK546" s="66"/>
      <c r="AFL546" s="79"/>
      <c r="AFM546" s="109"/>
      <c r="AFN546" s="479"/>
      <c r="AFO546" s="78"/>
      <c r="AFP546" s="144"/>
      <c r="AFQ546" s="75"/>
      <c r="AFR546" s="66"/>
      <c r="AFS546" s="66"/>
      <c r="AFT546" s="79"/>
      <c r="AFU546" s="109"/>
      <c r="AFV546" s="479"/>
      <c r="AFW546" s="78"/>
      <c r="AFX546" s="144"/>
      <c r="AFY546" s="75"/>
      <c r="AFZ546" s="66"/>
      <c r="AGA546" s="66"/>
      <c r="AGB546" s="79"/>
      <c r="AGC546" s="109"/>
      <c r="AGD546" s="479"/>
      <c r="AGE546" s="78"/>
      <c r="AGF546" s="144"/>
      <c r="AGG546" s="75"/>
      <c r="AGH546" s="66"/>
      <c r="AGI546" s="66"/>
      <c r="AGJ546" s="79"/>
      <c r="AGK546" s="109"/>
      <c r="AGL546" s="479"/>
      <c r="AGM546" s="78"/>
      <c r="AGN546" s="144"/>
      <c r="AGO546" s="75"/>
      <c r="AGP546" s="66"/>
      <c r="AGQ546" s="66"/>
      <c r="AGR546" s="79"/>
      <c r="AGS546" s="109"/>
      <c r="AGT546" s="479"/>
      <c r="AGU546" s="78"/>
      <c r="AGV546" s="144"/>
      <c r="AGW546" s="75"/>
      <c r="AGX546" s="66"/>
      <c r="AGY546" s="66"/>
      <c r="AGZ546" s="79"/>
      <c r="AHA546" s="109"/>
      <c r="AHB546" s="479"/>
      <c r="AHC546" s="78"/>
      <c r="AHD546" s="144"/>
      <c r="AHE546" s="75"/>
      <c r="AHF546" s="66"/>
      <c r="AHG546" s="66"/>
      <c r="AHH546" s="79"/>
      <c r="AHI546" s="109"/>
      <c r="AHJ546" s="479"/>
      <c r="AHK546" s="78"/>
      <c r="AHL546" s="144"/>
      <c r="AHM546" s="75"/>
      <c r="AHN546" s="66"/>
      <c r="AHO546" s="66"/>
      <c r="AHP546" s="79"/>
      <c r="AHQ546" s="109"/>
      <c r="AHR546" s="479"/>
      <c r="AHS546" s="78"/>
      <c r="AHT546" s="144"/>
      <c r="AHU546" s="75"/>
      <c r="AHV546" s="66"/>
      <c r="AHW546" s="66"/>
      <c r="AHX546" s="79"/>
      <c r="AHY546" s="109"/>
      <c r="AHZ546" s="479"/>
      <c r="AIA546" s="78"/>
      <c r="AIB546" s="144"/>
      <c r="AIC546" s="75"/>
      <c r="AID546" s="66"/>
      <c r="AIE546" s="66"/>
      <c r="AIF546" s="79"/>
      <c r="AIG546" s="109"/>
      <c r="AIH546" s="479"/>
      <c r="AII546" s="78"/>
      <c r="AIJ546" s="144"/>
      <c r="AIK546" s="75"/>
      <c r="AIL546" s="66"/>
      <c r="AIM546" s="66"/>
      <c r="AIN546" s="79"/>
      <c r="AIO546" s="109"/>
      <c r="AIP546" s="479"/>
      <c r="AIQ546" s="78"/>
      <c r="AIR546" s="144"/>
      <c r="AIS546" s="75"/>
      <c r="AIT546" s="66"/>
      <c r="AIU546" s="66"/>
      <c r="AIV546" s="79"/>
      <c r="AIW546" s="109"/>
      <c r="AIX546" s="479"/>
      <c r="AIY546" s="78"/>
      <c r="AIZ546" s="144"/>
      <c r="AJA546" s="75"/>
      <c r="AJB546" s="66"/>
      <c r="AJC546" s="66"/>
      <c r="AJD546" s="79"/>
      <c r="AJE546" s="109"/>
      <c r="AJF546" s="479"/>
      <c r="AJG546" s="78"/>
      <c r="AJH546" s="144"/>
      <c r="AJI546" s="75"/>
      <c r="AJJ546" s="66"/>
      <c r="AJK546" s="66"/>
      <c r="AJL546" s="79"/>
      <c r="AJM546" s="109"/>
      <c r="AJN546" s="479"/>
      <c r="AJO546" s="78"/>
      <c r="AJP546" s="144"/>
      <c r="AJQ546" s="75"/>
      <c r="AJR546" s="66"/>
      <c r="AJS546" s="66"/>
      <c r="AJT546" s="79"/>
      <c r="AJU546" s="109"/>
      <c r="AJV546" s="479"/>
      <c r="AJW546" s="78"/>
      <c r="AJX546" s="144"/>
      <c r="AJY546" s="75"/>
      <c r="AJZ546" s="66"/>
      <c r="AKA546" s="66"/>
      <c r="AKB546" s="79"/>
      <c r="AKC546" s="109"/>
      <c r="AKD546" s="479"/>
      <c r="AKE546" s="78"/>
      <c r="AKF546" s="144"/>
      <c r="AKG546" s="75"/>
      <c r="AKH546" s="66"/>
      <c r="AKI546" s="66"/>
      <c r="AKJ546" s="79"/>
      <c r="AKK546" s="109"/>
      <c r="AKL546" s="479"/>
      <c r="AKM546" s="78"/>
      <c r="AKN546" s="144"/>
      <c r="AKO546" s="75"/>
      <c r="AKP546" s="66"/>
      <c r="AKQ546" s="66"/>
      <c r="AKR546" s="79"/>
      <c r="AKS546" s="109"/>
      <c r="AKT546" s="479"/>
      <c r="AKU546" s="78"/>
      <c r="AKV546" s="144"/>
      <c r="AKW546" s="75"/>
      <c r="AKX546" s="66"/>
      <c r="AKY546" s="66"/>
      <c r="AKZ546" s="79"/>
      <c r="ALA546" s="109"/>
      <c r="ALB546" s="479"/>
      <c r="ALC546" s="78"/>
      <c r="ALD546" s="144"/>
      <c r="ALE546" s="75"/>
      <c r="ALF546" s="66"/>
      <c r="ALG546" s="66"/>
      <c r="ALH546" s="79"/>
      <c r="ALI546" s="109"/>
      <c r="ALJ546" s="479"/>
      <c r="ALK546" s="78"/>
      <c r="ALL546" s="144"/>
      <c r="ALM546" s="75"/>
      <c r="ALN546" s="66"/>
      <c r="ALO546" s="66"/>
      <c r="ALP546" s="79"/>
      <c r="ALQ546" s="109"/>
      <c r="ALR546" s="479"/>
      <c r="ALS546" s="78"/>
      <c r="ALT546" s="144"/>
      <c r="ALU546" s="75"/>
      <c r="ALV546" s="66"/>
      <c r="ALW546" s="66"/>
      <c r="ALX546" s="79"/>
      <c r="ALY546" s="109"/>
      <c r="ALZ546" s="479"/>
      <c r="AMA546" s="78"/>
      <c r="AMB546" s="144"/>
      <c r="AMC546" s="75"/>
      <c r="AMD546" s="66"/>
      <c r="AME546" s="66"/>
      <c r="AMF546" s="79"/>
      <c r="AMG546" s="109"/>
      <c r="AMH546" s="479"/>
      <c r="AMI546" s="78"/>
      <c r="AMJ546" s="144"/>
      <c r="AMK546" s="75"/>
      <c r="AML546" s="66"/>
      <c r="AMM546" s="66"/>
      <c r="AMN546" s="79"/>
      <c r="AMO546" s="109"/>
      <c r="AMP546" s="479"/>
      <c r="AMQ546" s="78"/>
      <c r="AMR546" s="144"/>
      <c r="AMS546" s="75"/>
      <c r="AMT546" s="66"/>
      <c r="AMU546" s="66"/>
      <c r="AMV546" s="79"/>
      <c r="AMW546" s="109"/>
      <c r="AMX546" s="479"/>
      <c r="AMY546" s="78"/>
      <c r="AMZ546" s="144"/>
      <c r="ANA546" s="75"/>
      <c r="ANB546" s="66"/>
      <c r="ANC546" s="66"/>
      <c r="AND546" s="79"/>
      <c r="ANE546" s="109"/>
      <c r="ANF546" s="479"/>
      <c r="ANG546" s="78"/>
      <c r="ANH546" s="144"/>
      <c r="ANI546" s="75"/>
      <c r="ANJ546" s="66"/>
      <c r="ANK546" s="66"/>
      <c r="ANL546" s="79"/>
      <c r="ANM546" s="109"/>
      <c r="ANN546" s="479"/>
      <c r="ANO546" s="78"/>
      <c r="ANP546" s="144"/>
      <c r="ANQ546" s="75"/>
      <c r="ANR546" s="66"/>
      <c r="ANS546" s="66"/>
      <c r="ANT546" s="79"/>
      <c r="ANU546" s="109"/>
      <c r="ANV546" s="479"/>
      <c r="ANW546" s="78"/>
      <c r="ANX546" s="144"/>
      <c r="ANY546" s="75"/>
      <c r="ANZ546" s="66"/>
      <c r="AOA546" s="66"/>
      <c r="AOB546" s="79"/>
      <c r="AOC546" s="109"/>
      <c r="AOD546" s="479"/>
      <c r="AOE546" s="78"/>
      <c r="AOF546" s="144"/>
      <c r="AOG546" s="75"/>
      <c r="AOH546" s="66"/>
      <c r="AOI546" s="66"/>
      <c r="AOJ546" s="79"/>
      <c r="AOK546" s="109"/>
      <c r="AOL546" s="479"/>
      <c r="AOM546" s="78"/>
      <c r="AON546" s="144"/>
      <c r="AOO546" s="75"/>
      <c r="AOP546" s="66"/>
      <c r="AOQ546" s="66"/>
      <c r="AOR546" s="79"/>
      <c r="AOS546" s="109"/>
      <c r="AOT546" s="479"/>
      <c r="AOU546" s="78"/>
      <c r="AOV546" s="144"/>
      <c r="AOW546" s="75"/>
      <c r="AOX546" s="66"/>
      <c r="AOY546" s="66"/>
      <c r="AOZ546" s="79"/>
      <c r="APA546" s="109"/>
      <c r="APB546" s="479"/>
      <c r="APC546" s="78"/>
      <c r="APD546" s="144"/>
      <c r="APE546" s="75"/>
      <c r="APF546" s="66"/>
      <c r="APG546" s="66"/>
      <c r="APH546" s="79"/>
      <c r="API546" s="109"/>
      <c r="APJ546" s="479"/>
      <c r="APK546" s="78"/>
      <c r="APL546" s="144"/>
      <c r="APM546" s="75"/>
      <c r="APN546" s="66"/>
      <c r="APO546" s="66"/>
      <c r="APP546" s="79"/>
      <c r="APQ546" s="109"/>
      <c r="APR546" s="479"/>
      <c r="APS546" s="78"/>
      <c r="APT546" s="144"/>
      <c r="APU546" s="75"/>
      <c r="APV546" s="66"/>
      <c r="APW546" s="66"/>
      <c r="APX546" s="79"/>
      <c r="APY546" s="109"/>
      <c r="APZ546" s="479"/>
      <c r="AQA546" s="78"/>
      <c r="AQB546" s="144"/>
      <c r="AQC546" s="75"/>
      <c r="AQD546" s="66"/>
      <c r="AQE546" s="66"/>
      <c r="AQF546" s="79"/>
      <c r="AQG546" s="109"/>
      <c r="AQH546" s="479"/>
      <c r="AQI546" s="78"/>
      <c r="AQJ546" s="144"/>
      <c r="AQK546" s="75"/>
      <c r="AQL546" s="66"/>
      <c r="AQM546" s="66"/>
      <c r="AQN546" s="79"/>
      <c r="AQO546" s="109"/>
      <c r="AQP546" s="479"/>
      <c r="AQQ546" s="78"/>
      <c r="AQR546" s="144"/>
      <c r="AQS546" s="75"/>
      <c r="AQT546" s="66"/>
      <c r="AQU546" s="66"/>
      <c r="AQV546" s="79"/>
      <c r="AQW546" s="109"/>
      <c r="AQX546" s="479"/>
      <c r="AQY546" s="78"/>
      <c r="AQZ546" s="144"/>
      <c r="ARA546" s="75"/>
      <c r="ARB546" s="66"/>
      <c r="ARC546" s="66"/>
      <c r="ARD546" s="79"/>
      <c r="ARE546" s="109"/>
      <c r="ARF546" s="479"/>
      <c r="ARG546" s="78"/>
      <c r="ARH546" s="144"/>
      <c r="ARI546" s="75"/>
      <c r="ARJ546" s="66"/>
      <c r="ARK546" s="66"/>
      <c r="ARL546" s="79"/>
      <c r="ARM546" s="109"/>
      <c r="ARN546" s="479"/>
      <c r="ARO546" s="78"/>
      <c r="ARP546" s="144"/>
      <c r="ARQ546" s="75"/>
      <c r="ARR546" s="66"/>
      <c r="ARS546" s="66"/>
      <c r="ART546" s="79"/>
      <c r="ARU546" s="109"/>
      <c r="ARV546" s="479"/>
      <c r="ARW546" s="78"/>
      <c r="ARX546" s="144"/>
      <c r="ARY546" s="75"/>
      <c r="ARZ546" s="66"/>
      <c r="ASA546" s="66"/>
      <c r="ASB546" s="79"/>
      <c r="ASC546" s="109"/>
      <c r="ASD546" s="479"/>
      <c r="ASE546" s="78"/>
      <c r="ASF546" s="144"/>
      <c r="ASG546" s="75"/>
      <c r="ASH546" s="66"/>
      <c r="ASI546" s="66"/>
      <c r="ASJ546" s="79"/>
      <c r="ASK546" s="109"/>
      <c r="ASL546" s="479"/>
      <c r="ASM546" s="78"/>
      <c r="ASN546" s="144"/>
      <c r="ASO546" s="75"/>
      <c r="ASP546" s="66"/>
      <c r="ASQ546" s="66"/>
      <c r="ASR546" s="79"/>
      <c r="ASS546" s="109"/>
      <c r="AST546" s="479"/>
      <c r="ASU546" s="78"/>
      <c r="ASV546" s="144"/>
      <c r="ASW546" s="75"/>
      <c r="ASX546" s="66"/>
      <c r="ASY546" s="66"/>
      <c r="ASZ546" s="79"/>
      <c r="ATA546" s="109"/>
      <c r="ATB546" s="479"/>
      <c r="ATC546" s="78"/>
      <c r="ATD546" s="144"/>
      <c r="ATE546" s="75"/>
      <c r="ATF546" s="66"/>
      <c r="ATG546" s="66"/>
      <c r="ATH546" s="79"/>
      <c r="ATI546" s="109"/>
      <c r="ATJ546" s="479"/>
      <c r="ATK546" s="78"/>
      <c r="ATL546" s="144"/>
      <c r="ATM546" s="75"/>
      <c r="ATN546" s="66"/>
      <c r="ATO546" s="66"/>
      <c r="ATP546" s="79"/>
      <c r="ATQ546" s="109"/>
      <c r="ATR546" s="479"/>
      <c r="ATS546" s="78"/>
      <c r="ATT546" s="144"/>
      <c r="ATU546" s="75"/>
      <c r="ATV546" s="66"/>
      <c r="ATW546" s="66"/>
      <c r="ATX546" s="79"/>
      <c r="ATY546" s="109"/>
      <c r="ATZ546" s="479"/>
      <c r="AUA546" s="78"/>
      <c r="AUB546" s="144"/>
      <c r="AUC546" s="75"/>
      <c r="AUD546" s="66"/>
      <c r="AUE546" s="66"/>
      <c r="AUF546" s="79"/>
      <c r="AUG546" s="109"/>
      <c r="AUH546" s="479"/>
      <c r="AUI546" s="78"/>
      <c r="AUJ546" s="144"/>
      <c r="AUK546" s="75"/>
      <c r="AUL546" s="66"/>
      <c r="AUM546" s="66"/>
      <c r="AUN546" s="79"/>
      <c r="AUO546" s="109"/>
      <c r="AUP546" s="479"/>
      <c r="AUQ546" s="78"/>
      <c r="AUR546" s="144"/>
      <c r="AUS546" s="75"/>
      <c r="AUT546" s="66"/>
      <c r="AUU546" s="66"/>
      <c r="AUV546" s="79"/>
      <c r="AUW546" s="109"/>
      <c r="AUX546" s="479"/>
      <c r="AUY546" s="78"/>
      <c r="AUZ546" s="144"/>
      <c r="AVA546" s="75"/>
      <c r="AVB546" s="66"/>
      <c r="AVC546" s="66"/>
      <c r="AVD546" s="79"/>
      <c r="AVE546" s="109"/>
      <c r="AVF546" s="479"/>
      <c r="AVG546" s="78"/>
      <c r="AVH546" s="144"/>
      <c r="AVI546" s="75"/>
      <c r="AVJ546" s="66"/>
      <c r="AVK546" s="66"/>
      <c r="AVL546" s="79"/>
      <c r="AVM546" s="109"/>
      <c r="AVN546" s="479"/>
      <c r="AVO546" s="78"/>
      <c r="AVP546" s="144"/>
      <c r="AVQ546" s="75"/>
      <c r="AVR546" s="66"/>
      <c r="AVS546" s="66"/>
      <c r="AVT546" s="79"/>
      <c r="AVU546" s="109"/>
      <c r="AVV546" s="479"/>
      <c r="AVW546" s="78"/>
      <c r="AVX546" s="144"/>
      <c r="AVY546" s="75"/>
      <c r="AVZ546" s="66"/>
      <c r="AWA546" s="66"/>
      <c r="AWB546" s="79"/>
      <c r="AWC546" s="109"/>
      <c r="AWD546" s="479"/>
      <c r="AWE546" s="78"/>
      <c r="AWF546" s="144"/>
      <c r="AWG546" s="75"/>
      <c r="AWH546" s="66"/>
      <c r="AWI546" s="66"/>
      <c r="AWJ546" s="79"/>
      <c r="AWK546" s="109"/>
      <c r="AWL546" s="479"/>
      <c r="AWM546" s="78"/>
      <c r="AWN546" s="144"/>
      <c r="AWO546" s="75"/>
      <c r="AWP546" s="66"/>
      <c r="AWQ546" s="66"/>
      <c r="AWR546" s="79"/>
      <c r="AWS546" s="109"/>
      <c r="AWT546" s="479"/>
      <c r="AWU546" s="78"/>
      <c r="AWV546" s="144"/>
      <c r="AWW546" s="75"/>
      <c r="AWX546" s="66"/>
      <c r="AWY546" s="66"/>
      <c r="AWZ546" s="79"/>
      <c r="AXA546" s="109"/>
      <c r="AXB546" s="479"/>
      <c r="AXC546" s="78"/>
      <c r="AXD546" s="144"/>
      <c r="AXE546" s="75"/>
      <c r="AXF546" s="66"/>
      <c r="AXG546" s="66"/>
      <c r="AXH546" s="79"/>
      <c r="AXI546" s="109"/>
      <c r="AXJ546" s="479"/>
      <c r="AXK546" s="78"/>
      <c r="AXL546" s="144"/>
      <c r="AXM546" s="75"/>
      <c r="AXN546" s="66"/>
      <c r="AXO546" s="66"/>
      <c r="AXP546" s="79"/>
      <c r="AXQ546" s="109"/>
      <c r="AXR546" s="479"/>
      <c r="AXS546" s="78"/>
      <c r="AXT546" s="144"/>
      <c r="AXU546" s="75"/>
      <c r="AXV546" s="66"/>
      <c r="AXW546" s="66"/>
      <c r="AXX546" s="79"/>
      <c r="AXY546" s="109"/>
      <c r="AXZ546" s="479"/>
      <c r="AYA546" s="78"/>
      <c r="AYB546" s="144"/>
      <c r="AYC546" s="75"/>
      <c r="AYD546" s="66"/>
      <c r="AYE546" s="66"/>
      <c r="AYF546" s="79"/>
      <c r="AYG546" s="109"/>
      <c r="AYH546" s="479"/>
      <c r="AYI546" s="78"/>
      <c r="AYJ546" s="144"/>
      <c r="AYK546" s="75"/>
      <c r="AYL546" s="66"/>
      <c r="AYM546" s="66"/>
      <c r="AYN546" s="79"/>
      <c r="AYO546" s="109"/>
      <c r="AYP546" s="479"/>
      <c r="AYQ546" s="78"/>
      <c r="AYR546" s="144"/>
      <c r="AYS546" s="75"/>
      <c r="AYT546" s="66"/>
      <c r="AYU546" s="66"/>
      <c r="AYV546" s="79"/>
      <c r="AYW546" s="109"/>
      <c r="AYX546" s="479"/>
      <c r="AYY546" s="78"/>
      <c r="AYZ546" s="144"/>
      <c r="AZA546" s="75"/>
      <c r="AZB546" s="66"/>
      <c r="AZC546" s="66"/>
      <c r="AZD546" s="79"/>
      <c r="AZE546" s="109"/>
      <c r="AZF546" s="479"/>
      <c r="AZG546" s="78"/>
      <c r="AZH546" s="144"/>
      <c r="AZI546" s="75"/>
      <c r="AZJ546" s="66"/>
      <c r="AZK546" s="66"/>
      <c r="AZL546" s="79"/>
      <c r="AZM546" s="109"/>
      <c r="AZN546" s="479"/>
      <c r="AZO546" s="78"/>
      <c r="AZP546" s="144"/>
      <c r="AZQ546" s="75"/>
      <c r="AZR546" s="66"/>
      <c r="AZS546" s="66"/>
      <c r="AZT546" s="79"/>
      <c r="AZU546" s="109"/>
      <c r="AZV546" s="479"/>
      <c r="AZW546" s="78"/>
      <c r="AZX546" s="144"/>
      <c r="AZY546" s="75"/>
      <c r="AZZ546" s="66"/>
      <c r="BAA546" s="66"/>
      <c r="BAB546" s="79"/>
      <c r="BAC546" s="109"/>
      <c r="BAD546" s="479"/>
      <c r="BAE546" s="78"/>
      <c r="BAF546" s="144"/>
      <c r="BAG546" s="75"/>
      <c r="BAH546" s="66"/>
      <c r="BAI546" s="66"/>
      <c r="BAJ546" s="79"/>
      <c r="BAK546" s="109"/>
      <c r="BAL546" s="479"/>
      <c r="BAM546" s="78"/>
      <c r="BAN546" s="144"/>
      <c r="BAO546" s="75"/>
      <c r="BAP546" s="66"/>
      <c r="BAQ546" s="66"/>
      <c r="BAR546" s="79"/>
      <c r="BAS546" s="109"/>
      <c r="BAT546" s="479"/>
      <c r="BAU546" s="78"/>
      <c r="BAV546" s="144"/>
      <c r="BAW546" s="75"/>
      <c r="BAX546" s="66"/>
      <c r="BAY546" s="66"/>
      <c r="BAZ546" s="79"/>
      <c r="BBA546" s="109"/>
      <c r="BBB546" s="479"/>
      <c r="BBC546" s="78"/>
      <c r="BBD546" s="144"/>
      <c r="BBE546" s="75"/>
      <c r="BBF546" s="66"/>
      <c r="BBG546" s="66"/>
      <c r="BBH546" s="79"/>
      <c r="BBI546" s="109"/>
      <c r="BBJ546" s="479"/>
      <c r="BBK546" s="78"/>
      <c r="BBL546" s="144"/>
      <c r="BBM546" s="75"/>
      <c r="BBN546" s="66"/>
      <c r="BBO546" s="66"/>
      <c r="BBP546" s="79"/>
      <c r="BBQ546" s="109"/>
      <c r="BBR546" s="479"/>
      <c r="BBS546" s="78"/>
      <c r="BBT546" s="144"/>
      <c r="BBU546" s="75"/>
      <c r="BBV546" s="66"/>
      <c r="BBW546" s="66"/>
      <c r="BBX546" s="79"/>
      <c r="BBY546" s="109"/>
      <c r="BBZ546" s="479"/>
      <c r="BCA546" s="78"/>
      <c r="BCB546" s="144"/>
      <c r="BCC546" s="75"/>
      <c r="BCD546" s="66"/>
      <c r="BCE546" s="66"/>
      <c r="BCF546" s="79"/>
      <c r="BCG546" s="109"/>
      <c r="BCH546" s="479"/>
      <c r="BCI546" s="78"/>
      <c r="BCJ546" s="144"/>
      <c r="BCK546" s="75"/>
      <c r="BCL546" s="66"/>
      <c r="BCM546" s="66"/>
      <c r="BCN546" s="79"/>
      <c r="BCO546" s="109"/>
      <c r="BCP546" s="479"/>
      <c r="BCQ546" s="78"/>
      <c r="BCR546" s="144"/>
      <c r="BCS546" s="75"/>
      <c r="BCT546" s="66"/>
      <c r="BCU546" s="66"/>
      <c r="BCV546" s="79"/>
      <c r="BCW546" s="109"/>
      <c r="BCX546" s="479"/>
      <c r="BCY546" s="78"/>
      <c r="BCZ546" s="144"/>
      <c r="BDA546" s="75"/>
      <c r="BDB546" s="66"/>
      <c r="BDC546" s="66"/>
      <c r="BDD546" s="79"/>
      <c r="BDE546" s="109"/>
      <c r="BDF546" s="479"/>
      <c r="BDG546" s="78"/>
      <c r="BDH546" s="144"/>
      <c r="BDI546" s="75"/>
      <c r="BDJ546" s="66"/>
      <c r="BDK546" s="66"/>
      <c r="BDL546" s="79"/>
      <c r="BDM546" s="109"/>
      <c r="BDN546" s="479"/>
      <c r="BDO546" s="78"/>
      <c r="BDP546" s="144"/>
      <c r="BDQ546" s="75"/>
      <c r="BDR546" s="66"/>
      <c r="BDS546" s="66"/>
      <c r="BDT546" s="79"/>
      <c r="BDU546" s="109"/>
      <c r="BDV546" s="479"/>
      <c r="BDW546" s="78"/>
      <c r="BDX546" s="144"/>
      <c r="BDY546" s="75"/>
      <c r="BDZ546" s="66"/>
      <c r="BEA546" s="66"/>
      <c r="BEB546" s="79"/>
      <c r="BEC546" s="109"/>
      <c r="BED546" s="479"/>
      <c r="BEE546" s="78"/>
      <c r="BEF546" s="144"/>
      <c r="BEG546" s="75"/>
      <c r="BEH546" s="66"/>
      <c r="BEI546" s="66"/>
      <c r="BEJ546" s="79"/>
      <c r="BEK546" s="109"/>
      <c r="BEL546" s="479"/>
      <c r="BEM546" s="78"/>
      <c r="BEN546" s="144"/>
      <c r="BEO546" s="75"/>
      <c r="BEP546" s="66"/>
      <c r="BEQ546" s="66"/>
      <c r="BER546" s="79"/>
      <c r="BES546" s="109"/>
      <c r="BET546" s="479"/>
      <c r="BEU546" s="78"/>
      <c r="BEV546" s="144"/>
      <c r="BEW546" s="75"/>
      <c r="BEX546" s="66"/>
      <c r="BEY546" s="66"/>
      <c r="BEZ546" s="79"/>
      <c r="BFA546" s="109"/>
      <c r="BFB546" s="479"/>
      <c r="BFC546" s="78"/>
      <c r="BFD546" s="144"/>
      <c r="BFE546" s="75"/>
      <c r="BFF546" s="66"/>
      <c r="BFG546" s="66"/>
      <c r="BFH546" s="79"/>
      <c r="BFI546" s="109"/>
      <c r="BFJ546" s="479"/>
      <c r="BFK546" s="78"/>
      <c r="BFL546" s="144"/>
      <c r="BFM546" s="75"/>
      <c r="BFN546" s="66"/>
      <c r="BFO546" s="66"/>
      <c r="BFP546" s="79"/>
      <c r="BFQ546" s="109"/>
      <c r="BFR546" s="479"/>
      <c r="BFS546" s="78"/>
      <c r="BFT546" s="144"/>
      <c r="BFU546" s="75"/>
      <c r="BFV546" s="66"/>
      <c r="BFW546" s="66"/>
      <c r="BFX546" s="79"/>
      <c r="BFY546" s="109"/>
      <c r="BFZ546" s="479"/>
      <c r="BGA546" s="78"/>
      <c r="BGB546" s="144"/>
      <c r="BGC546" s="75"/>
      <c r="BGD546" s="66"/>
      <c r="BGE546" s="66"/>
      <c r="BGF546" s="79"/>
      <c r="BGG546" s="109"/>
      <c r="BGH546" s="479"/>
      <c r="BGI546" s="78"/>
      <c r="BGJ546" s="144"/>
      <c r="BGK546" s="75"/>
      <c r="BGL546" s="66"/>
      <c r="BGM546" s="66"/>
      <c r="BGN546" s="79"/>
      <c r="BGO546" s="109"/>
      <c r="BGP546" s="479"/>
      <c r="BGQ546" s="78"/>
      <c r="BGR546" s="144"/>
      <c r="BGS546" s="75"/>
      <c r="BGT546" s="66"/>
      <c r="BGU546" s="66"/>
      <c r="BGV546" s="79"/>
      <c r="BGW546" s="109"/>
      <c r="BGX546" s="479"/>
      <c r="BGY546" s="78"/>
      <c r="BGZ546" s="144"/>
      <c r="BHA546" s="75"/>
      <c r="BHB546" s="66"/>
      <c r="BHC546" s="66"/>
      <c r="BHD546" s="79"/>
      <c r="BHE546" s="109"/>
      <c r="BHF546" s="479"/>
      <c r="BHG546" s="78"/>
      <c r="BHH546" s="144"/>
      <c r="BHI546" s="75"/>
      <c r="BHJ546" s="66"/>
      <c r="BHK546" s="66"/>
      <c r="BHL546" s="79"/>
      <c r="BHM546" s="109"/>
      <c r="BHN546" s="479"/>
      <c r="BHO546" s="78"/>
      <c r="BHP546" s="144"/>
      <c r="BHQ546" s="75"/>
      <c r="BHR546" s="66"/>
      <c r="BHS546" s="66"/>
      <c r="BHT546" s="79"/>
      <c r="BHU546" s="109"/>
      <c r="BHV546" s="479"/>
      <c r="BHW546" s="78"/>
      <c r="BHX546" s="144"/>
      <c r="BHY546" s="75"/>
      <c r="BHZ546" s="66"/>
      <c r="BIA546" s="66"/>
      <c r="BIB546" s="79"/>
      <c r="BIC546" s="109"/>
      <c r="BID546" s="479"/>
      <c r="BIE546" s="78"/>
      <c r="BIF546" s="144"/>
      <c r="BIG546" s="75"/>
      <c r="BIH546" s="66"/>
      <c r="BII546" s="66"/>
      <c r="BIJ546" s="79"/>
      <c r="BIK546" s="109"/>
      <c r="BIL546" s="479"/>
      <c r="BIM546" s="78"/>
      <c r="BIN546" s="144"/>
      <c r="BIO546" s="75"/>
      <c r="BIP546" s="66"/>
      <c r="BIQ546" s="66"/>
      <c r="BIR546" s="79"/>
      <c r="BIS546" s="109"/>
      <c r="BIT546" s="479"/>
      <c r="BIU546" s="78"/>
      <c r="BIV546" s="144"/>
      <c r="BIW546" s="75"/>
      <c r="BIX546" s="66"/>
      <c r="BIY546" s="66"/>
      <c r="BIZ546" s="79"/>
      <c r="BJA546" s="109"/>
      <c r="BJB546" s="479"/>
      <c r="BJC546" s="78"/>
      <c r="BJD546" s="144"/>
      <c r="BJE546" s="75"/>
      <c r="BJF546" s="66"/>
      <c r="BJG546" s="66"/>
      <c r="BJH546" s="79"/>
      <c r="BJI546" s="109"/>
      <c r="BJJ546" s="479"/>
      <c r="BJK546" s="78"/>
      <c r="BJL546" s="144"/>
      <c r="BJM546" s="75"/>
      <c r="BJN546" s="66"/>
      <c r="BJO546" s="66"/>
      <c r="BJP546" s="79"/>
      <c r="BJQ546" s="109"/>
      <c r="BJR546" s="479"/>
      <c r="BJS546" s="78"/>
      <c r="BJT546" s="144"/>
      <c r="BJU546" s="75"/>
      <c r="BJV546" s="66"/>
      <c r="BJW546" s="66"/>
      <c r="BJX546" s="79"/>
      <c r="BJY546" s="109"/>
      <c r="BJZ546" s="479"/>
      <c r="BKA546" s="78"/>
      <c r="BKB546" s="144"/>
      <c r="BKC546" s="75"/>
      <c r="BKD546" s="66"/>
      <c r="BKE546" s="66"/>
      <c r="BKF546" s="79"/>
      <c r="BKG546" s="109"/>
      <c r="BKH546" s="479"/>
      <c r="BKI546" s="78"/>
      <c r="BKJ546" s="144"/>
      <c r="BKK546" s="75"/>
      <c r="BKL546" s="66"/>
      <c r="BKM546" s="66"/>
      <c r="BKN546" s="79"/>
      <c r="BKO546" s="109"/>
      <c r="BKP546" s="479"/>
      <c r="BKQ546" s="78"/>
      <c r="BKR546" s="144"/>
      <c r="BKS546" s="75"/>
      <c r="BKT546" s="66"/>
      <c r="BKU546" s="66"/>
      <c r="BKV546" s="79"/>
      <c r="BKW546" s="109"/>
      <c r="BKX546" s="479"/>
      <c r="BKY546" s="78"/>
      <c r="BKZ546" s="144"/>
      <c r="BLA546" s="75"/>
      <c r="BLB546" s="66"/>
      <c r="BLC546" s="66"/>
      <c r="BLD546" s="79"/>
      <c r="BLE546" s="109"/>
      <c r="BLF546" s="479"/>
      <c r="BLG546" s="78"/>
      <c r="BLH546" s="144"/>
      <c r="BLI546" s="75"/>
      <c r="BLJ546" s="66"/>
      <c r="BLK546" s="66"/>
      <c r="BLL546" s="79"/>
      <c r="BLM546" s="109"/>
      <c r="BLN546" s="479"/>
      <c r="BLO546" s="78"/>
      <c r="BLP546" s="144"/>
      <c r="BLQ546" s="75"/>
      <c r="BLR546" s="66"/>
      <c r="BLS546" s="66"/>
      <c r="BLT546" s="79"/>
      <c r="BLU546" s="109"/>
      <c r="BLV546" s="479"/>
      <c r="BLW546" s="78"/>
      <c r="BLX546" s="144"/>
      <c r="BLY546" s="75"/>
      <c r="BLZ546" s="66"/>
      <c r="BMA546" s="66"/>
      <c r="BMB546" s="79"/>
      <c r="BMC546" s="109"/>
      <c r="BMD546" s="479"/>
      <c r="BME546" s="78"/>
      <c r="BMF546" s="144"/>
      <c r="BMG546" s="75"/>
      <c r="BMH546" s="66"/>
      <c r="BMI546" s="66"/>
      <c r="BMJ546" s="79"/>
      <c r="BMK546" s="109"/>
      <c r="BML546" s="479"/>
      <c r="BMM546" s="78"/>
      <c r="BMN546" s="144"/>
      <c r="BMO546" s="75"/>
      <c r="BMP546" s="66"/>
      <c r="BMQ546" s="66"/>
      <c r="BMR546" s="79"/>
      <c r="BMS546" s="109"/>
      <c r="BMT546" s="479"/>
      <c r="BMU546" s="78"/>
      <c r="BMV546" s="144"/>
      <c r="BMW546" s="75"/>
      <c r="BMX546" s="66"/>
      <c r="BMY546" s="66"/>
      <c r="BMZ546" s="79"/>
      <c r="BNA546" s="109"/>
      <c r="BNB546" s="479"/>
      <c r="BNC546" s="78"/>
      <c r="BND546" s="144"/>
      <c r="BNE546" s="75"/>
      <c r="BNF546" s="66"/>
      <c r="BNG546" s="66"/>
      <c r="BNH546" s="79"/>
      <c r="BNI546" s="109"/>
      <c r="BNJ546" s="479"/>
      <c r="BNK546" s="78"/>
      <c r="BNL546" s="144"/>
      <c r="BNM546" s="75"/>
      <c r="BNN546" s="66"/>
      <c r="BNO546" s="66"/>
      <c r="BNP546" s="79"/>
      <c r="BNQ546" s="109"/>
      <c r="BNR546" s="479"/>
      <c r="BNS546" s="78"/>
      <c r="BNT546" s="144"/>
      <c r="BNU546" s="75"/>
      <c r="BNV546" s="66"/>
      <c r="BNW546" s="66"/>
      <c r="BNX546" s="79"/>
      <c r="BNY546" s="109"/>
      <c r="BNZ546" s="479"/>
      <c r="BOA546" s="78"/>
      <c r="BOB546" s="144"/>
      <c r="BOC546" s="75"/>
      <c r="BOD546" s="66"/>
      <c r="BOE546" s="66"/>
      <c r="BOF546" s="79"/>
      <c r="BOG546" s="109"/>
      <c r="BOH546" s="479"/>
      <c r="BOI546" s="78"/>
      <c r="BOJ546" s="144"/>
      <c r="BOK546" s="75"/>
      <c r="BOL546" s="66"/>
      <c r="BOM546" s="66"/>
      <c r="BON546" s="79"/>
      <c r="BOO546" s="109"/>
      <c r="BOP546" s="479"/>
      <c r="BOQ546" s="78"/>
      <c r="BOR546" s="144"/>
      <c r="BOS546" s="75"/>
      <c r="BOT546" s="66"/>
      <c r="BOU546" s="66"/>
      <c r="BOV546" s="79"/>
      <c r="BOW546" s="109"/>
      <c r="BOX546" s="479"/>
      <c r="BOY546" s="78"/>
      <c r="BOZ546" s="144"/>
      <c r="BPA546" s="75"/>
      <c r="BPB546" s="66"/>
      <c r="BPC546" s="66"/>
      <c r="BPD546" s="79"/>
      <c r="BPE546" s="109"/>
      <c r="BPF546" s="479"/>
      <c r="BPG546" s="78"/>
      <c r="BPH546" s="144"/>
      <c r="BPI546" s="75"/>
      <c r="BPJ546" s="66"/>
      <c r="BPK546" s="66"/>
      <c r="BPL546" s="79"/>
      <c r="BPM546" s="109"/>
      <c r="BPN546" s="479"/>
      <c r="BPO546" s="78"/>
      <c r="BPP546" s="144"/>
      <c r="BPQ546" s="75"/>
      <c r="BPR546" s="66"/>
      <c r="BPS546" s="66"/>
      <c r="BPT546" s="79"/>
      <c r="BPU546" s="109"/>
      <c r="BPV546" s="479"/>
      <c r="BPW546" s="78"/>
      <c r="BPX546" s="144"/>
      <c r="BPY546" s="75"/>
      <c r="BPZ546" s="66"/>
      <c r="BQA546" s="66"/>
      <c r="BQB546" s="79"/>
      <c r="BQC546" s="109"/>
      <c r="BQD546" s="479"/>
      <c r="BQE546" s="78"/>
      <c r="BQF546" s="144"/>
      <c r="BQG546" s="75"/>
      <c r="BQH546" s="66"/>
      <c r="BQI546" s="66"/>
      <c r="BQJ546" s="79"/>
      <c r="BQK546" s="109"/>
      <c r="BQL546" s="479"/>
      <c r="BQM546" s="78"/>
      <c r="BQN546" s="144"/>
      <c r="BQO546" s="75"/>
      <c r="BQP546" s="66"/>
      <c r="BQQ546" s="66"/>
      <c r="BQR546" s="79"/>
      <c r="BQS546" s="109"/>
      <c r="BQT546" s="479"/>
      <c r="BQU546" s="78"/>
      <c r="BQV546" s="144"/>
      <c r="BQW546" s="75"/>
      <c r="BQX546" s="66"/>
      <c r="BQY546" s="66"/>
      <c r="BQZ546" s="79"/>
      <c r="BRA546" s="109"/>
      <c r="BRB546" s="479"/>
      <c r="BRC546" s="78"/>
      <c r="BRD546" s="144"/>
      <c r="BRE546" s="75"/>
      <c r="BRF546" s="66"/>
      <c r="BRG546" s="66"/>
      <c r="BRH546" s="79"/>
      <c r="BRI546" s="109"/>
      <c r="BRJ546" s="479"/>
      <c r="BRK546" s="78"/>
      <c r="BRL546" s="144"/>
      <c r="BRM546" s="75"/>
      <c r="BRN546" s="66"/>
      <c r="BRO546" s="66"/>
      <c r="BRP546" s="79"/>
      <c r="BRQ546" s="109"/>
      <c r="BRR546" s="479"/>
      <c r="BRS546" s="78"/>
      <c r="BRT546" s="144"/>
      <c r="BRU546" s="75"/>
      <c r="BRV546" s="66"/>
      <c r="BRW546" s="66"/>
      <c r="BRX546" s="79"/>
      <c r="BRY546" s="109"/>
      <c r="BRZ546" s="479"/>
      <c r="BSA546" s="78"/>
      <c r="BSB546" s="144"/>
      <c r="BSC546" s="75"/>
      <c r="BSD546" s="66"/>
      <c r="BSE546" s="66"/>
      <c r="BSF546" s="79"/>
      <c r="BSG546" s="109"/>
      <c r="BSH546" s="479"/>
      <c r="BSI546" s="78"/>
      <c r="BSJ546" s="144"/>
      <c r="BSK546" s="75"/>
      <c r="BSL546" s="66"/>
      <c r="BSM546" s="66"/>
      <c r="BSN546" s="79"/>
      <c r="BSO546" s="109"/>
      <c r="BSP546" s="479"/>
      <c r="BSQ546" s="78"/>
      <c r="BSR546" s="144"/>
      <c r="BSS546" s="75"/>
      <c r="BST546" s="66"/>
      <c r="BSU546" s="66"/>
      <c r="BSV546" s="79"/>
      <c r="BSW546" s="109"/>
      <c r="BSX546" s="479"/>
      <c r="BSY546" s="78"/>
      <c r="BSZ546" s="144"/>
      <c r="BTA546" s="75"/>
      <c r="BTB546" s="66"/>
      <c r="BTC546" s="66"/>
      <c r="BTD546" s="79"/>
      <c r="BTE546" s="109"/>
      <c r="BTF546" s="479"/>
      <c r="BTG546" s="78"/>
      <c r="BTH546" s="144"/>
      <c r="BTI546" s="75"/>
      <c r="BTJ546" s="66"/>
      <c r="BTK546" s="66"/>
      <c r="BTL546" s="79"/>
      <c r="BTM546" s="109"/>
      <c r="BTN546" s="479"/>
      <c r="BTO546" s="78"/>
      <c r="BTP546" s="144"/>
      <c r="BTQ546" s="75"/>
      <c r="BTR546" s="66"/>
      <c r="BTS546" s="66"/>
      <c r="BTT546" s="79"/>
      <c r="BTU546" s="109"/>
      <c r="BTV546" s="479"/>
      <c r="BTW546" s="78"/>
      <c r="BTX546" s="144"/>
      <c r="BTY546" s="75"/>
      <c r="BTZ546" s="66"/>
      <c r="BUA546" s="66"/>
      <c r="BUB546" s="79"/>
      <c r="BUC546" s="109"/>
      <c r="BUD546" s="479"/>
      <c r="BUE546" s="78"/>
      <c r="BUF546" s="144"/>
      <c r="BUG546" s="75"/>
      <c r="BUH546" s="66"/>
      <c r="BUI546" s="66"/>
      <c r="BUJ546" s="79"/>
      <c r="BUK546" s="109"/>
      <c r="BUL546" s="479"/>
      <c r="BUM546" s="78"/>
      <c r="BUN546" s="144"/>
      <c r="BUO546" s="75"/>
      <c r="BUP546" s="66"/>
      <c r="BUQ546" s="66"/>
      <c r="BUR546" s="79"/>
      <c r="BUS546" s="109"/>
      <c r="BUT546" s="479"/>
      <c r="BUU546" s="78"/>
      <c r="BUV546" s="144"/>
      <c r="BUW546" s="75"/>
      <c r="BUX546" s="66"/>
      <c r="BUY546" s="66"/>
      <c r="BUZ546" s="79"/>
      <c r="BVA546" s="109"/>
      <c r="BVB546" s="479"/>
      <c r="BVC546" s="78"/>
      <c r="BVD546" s="144"/>
      <c r="BVE546" s="75"/>
      <c r="BVF546" s="66"/>
      <c r="BVG546" s="66"/>
      <c r="BVH546" s="79"/>
      <c r="BVI546" s="109"/>
      <c r="BVJ546" s="479"/>
      <c r="BVK546" s="78"/>
      <c r="BVL546" s="144"/>
      <c r="BVM546" s="75"/>
      <c r="BVN546" s="66"/>
      <c r="BVO546" s="66"/>
      <c r="BVP546" s="79"/>
      <c r="BVQ546" s="109"/>
      <c r="BVR546" s="479"/>
      <c r="BVS546" s="78"/>
      <c r="BVT546" s="144"/>
      <c r="BVU546" s="75"/>
      <c r="BVV546" s="66"/>
      <c r="BVW546" s="66"/>
      <c r="BVX546" s="79"/>
      <c r="BVY546" s="109"/>
      <c r="BVZ546" s="479"/>
      <c r="BWA546" s="78"/>
      <c r="BWB546" s="144"/>
      <c r="BWC546" s="75"/>
      <c r="BWD546" s="66"/>
      <c r="BWE546" s="66"/>
      <c r="BWF546" s="79"/>
      <c r="BWG546" s="109"/>
      <c r="BWH546" s="479"/>
      <c r="BWI546" s="78"/>
      <c r="BWJ546" s="144"/>
      <c r="BWK546" s="75"/>
      <c r="BWL546" s="66"/>
      <c r="BWM546" s="66"/>
      <c r="BWN546" s="79"/>
      <c r="BWO546" s="109"/>
      <c r="BWP546" s="479"/>
      <c r="BWQ546" s="78"/>
      <c r="BWR546" s="144"/>
      <c r="BWS546" s="75"/>
      <c r="BWT546" s="66"/>
      <c r="BWU546" s="66"/>
      <c r="BWV546" s="79"/>
      <c r="BWW546" s="109"/>
      <c r="BWX546" s="479"/>
      <c r="BWY546" s="78"/>
      <c r="BWZ546" s="144"/>
      <c r="BXA546" s="75"/>
      <c r="BXB546" s="66"/>
      <c r="BXC546" s="66"/>
      <c r="BXD546" s="79"/>
      <c r="BXE546" s="109"/>
      <c r="BXF546" s="479"/>
      <c r="BXG546" s="78"/>
      <c r="BXH546" s="144"/>
      <c r="BXI546" s="75"/>
      <c r="BXJ546" s="66"/>
      <c r="BXK546" s="66"/>
      <c r="BXL546" s="79"/>
      <c r="BXM546" s="109"/>
      <c r="BXN546" s="479"/>
      <c r="BXO546" s="78"/>
      <c r="BXP546" s="144"/>
      <c r="BXQ546" s="75"/>
      <c r="BXR546" s="66"/>
      <c r="BXS546" s="66"/>
      <c r="BXT546" s="79"/>
      <c r="BXU546" s="109"/>
      <c r="BXV546" s="479"/>
      <c r="BXW546" s="78"/>
      <c r="BXX546" s="144"/>
      <c r="BXY546" s="75"/>
      <c r="BXZ546" s="66"/>
      <c r="BYA546" s="66"/>
      <c r="BYB546" s="79"/>
      <c r="BYC546" s="109"/>
      <c r="BYD546" s="479"/>
      <c r="BYE546" s="78"/>
      <c r="BYF546" s="144"/>
      <c r="BYG546" s="75"/>
      <c r="BYH546" s="66"/>
      <c r="BYI546" s="66"/>
      <c r="BYJ546" s="79"/>
      <c r="BYK546" s="109"/>
      <c r="BYL546" s="479"/>
      <c r="BYM546" s="78"/>
      <c r="BYN546" s="144"/>
      <c r="BYO546" s="75"/>
      <c r="BYP546" s="66"/>
      <c r="BYQ546" s="66"/>
      <c r="BYR546" s="79"/>
      <c r="BYS546" s="109"/>
      <c r="BYT546" s="479"/>
      <c r="BYU546" s="78"/>
      <c r="BYV546" s="144"/>
      <c r="BYW546" s="75"/>
      <c r="BYX546" s="66"/>
      <c r="BYY546" s="66"/>
      <c r="BYZ546" s="79"/>
      <c r="BZA546" s="109"/>
      <c r="BZB546" s="479"/>
      <c r="BZC546" s="78"/>
      <c r="BZD546" s="144"/>
      <c r="BZE546" s="75"/>
      <c r="BZF546" s="66"/>
      <c r="BZG546" s="66"/>
      <c r="BZH546" s="79"/>
      <c r="BZI546" s="109"/>
      <c r="BZJ546" s="479"/>
      <c r="BZK546" s="78"/>
      <c r="BZL546" s="144"/>
      <c r="BZM546" s="75"/>
      <c r="BZN546" s="66"/>
      <c r="BZO546" s="66"/>
      <c r="BZP546" s="79"/>
      <c r="BZQ546" s="109"/>
      <c r="BZR546" s="479"/>
      <c r="BZS546" s="78"/>
      <c r="BZT546" s="144"/>
      <c r="BZU546" s="75"/>
      <c r="BZV546" s="66"/>
      <c r="BZW546" s="66"/>
      <c r="BZX546" s="79"/>
      <c r="BZY546" s="109"/>
      <c r="BZZ546" s="479"/>
      <c r="CAA546" s="78"/>
      <c r="CAB546" s="144"/>
      <c r="CAC546" s="75"/>
      <c r="CAD546" s="66"/>
      <c r="CAE546" s="66"/>
      <c r="CAF546" s="79"/>
      <c r="CAG546" s="109"/>
      <c r="CAH546" s="479"/>
      <c r="CAI546" s="78"/>
      <c r="CAJ546" s="144"/>
      <c r="CAK546" s="75"/>
      <c r="CAL546" s="66"/>
      <c r="CAM546" s="66"/>
      <c r="CAN546" s="79"/>
      <c r="CAO546" s="109"/>
      <c r="CAP546" s="479"/>
      <c r="CAQ546" s="78"/>
      <c r="CAR546" s="144"/>
      <c r="CAS546" s="75"/>
      <c r="CAT546" s="66"/>
      <c r="CAU546" s="66"/>
      <c r="CAV546" s="79"/>
      <c r="CAW546" s="109"/>
      <c r="CAX546" s="479"/>
      <c r="CAY546" s="78"/>
      <c r="CAZ546" s="144"/>
      <c r="CBA546" s="75"/>
      <c r="CBB546" s="66"/>
      <c r="CBC546" s="66"/>
      <c r="CBD546" s="79"/>
      <c r="CBE546" s="109"/>
      <c r="CBF546" s="479"/>
      <c r="CBG546" s="78"/>
      <c r="CBH546" s="144"/>
      <c r="CBI546" s="75"/>
      <c r="CBJ546" s="66"/>
      <c r="CBK546" s="66"/>
      <c r="CBL546" s="79"/>
      <c r="CBM546" s="109"/>
      <c r="CBN546" s="479"/>
      <c r="CBO546" s="78"/>
      <c r="CBP546" s="144"/>
      <c r="CBQ546" s="75"/>
      <c r="CBR546" s="66"/>
      <c r="CBS546" s="66"/>
      <c r="CBT546" s="79"/>
      <c r="CBU546" s="109"/>
      <c r="CBV546" s="479"/>
      <c r="CBW546" s="78"/>
      <c r="CBX546" s="144"/>
      <c r="CBY546" s="75"/>
      <c r="CBZ546" s="66"/>
      <c r="CCA546" s="66"/>
      <c r="CCB546" s="79"/>
      <c r="CCC546" s="109"/>
      <c r="CCD546" s="479"/>
      <c r="CCE546" s="78"/>
      <c r="CCF546" s="144"/>
      <c r="CCG546" s="75"/>
      <c r="CCH546" s="66"/>
      <c r="CCI546" s="66"/>
      <c r="CCJ546" s="79"/>
      <c r="CCK546" s="109"/>
      <c r="CCL546" s="479"/>
      <c r="CCM546" s="78"/>
      <c r="CCN546" s="144"/>
      <c r="CCO546" s="75"/>
      <c r="CCP546" s="66"/>
      <c r="CCQ546" s="66"/>
      <c r="CCR546" s="79"/>
      <c r="CCS546" s="109"/>
      <c r="CCT546" s="479"/>
      <c r="CCU546" s="78"/>
      <c r="CCV546" s="144"/>
      <c r="CCW546" s="75"/>
      <c r="CCX546" s="66"/>
      <c r="CCY546" s="66"/>
      <c r="CCZ546" s="79"/>
      <c r="CDA546" s="109"/>
      <c r="CDB546" s="479"/>
      <c r="CDC546" s="78"/>
      <c r="CDD546" s="144"/>
      <c r="CDE546" s="75"/>
      <c r="CDF546" s="66"/>
      <c r="CDG546" s="66"/>
      <c r="CDH546" s="79"/>
      <c r="CDI546" s="109"/>
      <c r="CDJ546" s="479"/>
      <c r="CDK546" s="78"/>
      <c r="CDL546" s="144"/>
      <c r="CDM546" s="75"/>
      <c r="CDN546" s="66"/>
      <c r="CDO546" s="66"/>
      <c r="CDP546" s="79"/>
      <c r="CDQ546" s="109"/>
      <c r="CDR546" s="479"/>
      <c r="CDS546" s="78"/>
      <c r="CDT546" s="144"/>
      <c r="CDU546" s="75"/>
      <c r="CDV546" s="66"/>
      <c r="CDW546" s="66"/>
      <c r="CDX546" s="79"/>
      <c r="CDY546" s="109"/>
      <c r="CDZ546" s="479"/>
      <c r="CEA546" s="78"/>
      <c r="CEB546" s="144"/>
      <c r="CEC546" s="75"/>
      <c r="CED546" s="66"/>
      <c r="CEE546" s="66"/>
      <c r="CEF546" s="79"/>
      <c r="CEG546" s="109"/>
      <c r="CEH546" s="479"/>
      <c r="CEI546" s="78"/>
      <c r="CEJ546" s="144"/>
      <c r="CEK546" s="75"/>
      <c r="CEL546" s="66"/>
      <c r="CEM546" s="66"/>
      <c r="CEN546" s="79"/>
      <c r="CEO546" s="109"/>
      <c r="CEP546" s="479"/>
      <c r="CEQ546" s="78"/>
      <c r="CER546" s="144"/>
      <c r="CES546" s="75"/>
      <c r="CET546" s="66"/>
      <c r="CEU546" s="66"/>
      <c r="CEV546" s="79"/>
      <c r="CEW546" s="109"/>
      <c r="CEX546" s="479"/>
      <c r="CEY546" s="78"/>
      <c r="CEZ546" s="144"/>
      <c r="CFA546" s="75"/>
      <c r="CFB546" s="66"/>
      <c r="CFC546" s="66"/>
      <c r="CFD546" s="79"/>
      <c r="CFE546" s="109"/>
      <c r="CFF546" s="479"/>
      <c r="CFG546" s="78"/>
      <c r="CFH546" s="144"/>
      <c r="CFI546" s="75"/>
      <c r="CFJ546" s="66"/>
      <c r="CFK546" s="66"/>
      <c r="CFL546" s="79"/>
      <c r="CFM546" s="109"/>
      <c r="CFN546" s="479"/>
      <c r="CFO546" s="78"/>
      <c r="CFP546" s="144"/>
      <c r="CFQ546" s="75"/>
      <c r="CFR546" s="66"/>
      <c r="CFS546" s="66"/>
      <c r="CFT546" s="79"/>
      <c r="CFU546" s="109"/>
      <c r="CFV546" s="479"/>
      <c r="CFW546" s="78"/>
      <c r="CFX546" s="144"/>
      <c r="CFY546" s="75"/>
      <c r="CFZ546" s="66"/>
      <c r="CGA546" s="66"/>
      <c r="CGB546" s="79"/>
      <c r="CGC546" s="109"/>
      <c r="CGD546" s="479"/>
      <c r="CGE546" s="78"/>
      <c r="CGF546" s="144"/>
      <c r="CGG546" s="75"/>
      <c r="CGH546" s="66"/>
      <c r="CGI546" s="66"/>
      <c r="CGJ546" s="79"/>
      <c r="CGK546" s="109"/>
      <c r="CGL546" s="479"/>
      <c r="CGM546" s="78"/>
      <c r="CGN546" s="144"/>
      <c r="CGO546" s="75"/>
      <c r="CGP546" s="66"/>
      <c r="CGQ546" s="66"/>
      <c r="CGR546" s="79"/>
      <c r="CGS546" s="109"/>
      <c r="CGT546" s="479"/>
      <c r="CGU546" s="78"/>
      <c r="CGV546" s="144"/>
      <c r="CGW546" s="75"/>
      <c r="CGX546" s="66"/>
      <c r="CGY546" s="66"/>
      <c r="CGZ546" s="79"/>
      <c r="CHA546" s="109"/>
      <c r="CHB546" s="479"/>
      <c r="CHC546" s="78"/>
      <c r="CHD546" s="144"/>
      <c r="CHE546" s="75"/>
      <c r="CHF546" s="66"/>
      <c r="CHG546" s="66"/>
      <c r="CHH546" s="79"/>
      <c r="CHI546" s="109"/>
      <c r="CHJ546" s="479"/>
      <c r="CHK546" s="78"/>
      <c r="CHL546" s="144"/>
      <c r="CHM546" s="75"/>
      <c r="CHN546" s="66"/>
      <c r="CHO546" s="66"/>
      <c r="CHP546" s="79"/>
      <c r="CHQ546" s="109"/>
      <c r="CHR546" s="479"/>
      <c r="CHS546" s="78"/>
      <c r="CHT546" s="144"/>
      <c r="CHU546" s="75"/>
      <c r="CHV546" s="66"/>
      <c r="CHW546" s="66"/>
      <c r="CHX546" s="79"/>
      <c r="CHY546" s="109"/>
      <c r="CHZ546" s="479"/>
      <c r="CIA546" s="78"/>
      <c r="CIB546" s="144"/>
      <c r="CIC546" s="75"/>
      <c r="CID546" s="66"/>
      <c r="CIE546" s="66"/>
      <c r="CIF546" s="79"/>
      <c r="CIG546" s="109"/>
      <c r="CIH546" s="479"/>
      <c r="CII546" s="78"/>
      <c r="CIJ546" s="144"/>
      <c r="CIK546" s="75"/>
      <c r="CIL546" s="66"/>
      <c r="CIM546" s="66"/>
      <c r="CIN546" s="79"/>
      <c r="CIO546" s="109"/>
      <c r="CIP546" s="479"/>
      <c r="CIQ546" s="78"/>
      <c r="CIR546" s="144"/>
      <c r="CIS546" s="75"/>
      <c r="CIT546" s="66"/>
      <c r="CIU546" s="66"/>
      <c r="CIV546" s="79"/>
      <c r="CIW546" s="109"/>
      <c r="CIX546" s="479"/>
      <c r="CIY546" s="78"/>
      <c r="CIZ546" s="144"/>
      <c r="CJA546" s="75"/>
      <c r="CJB546" s="66"/>
      <c r="CJC546" s="66"/>
      <c r="CJD546" s="79"/>
      <c r="CJE546" s="109"/>
      <c r="CJF546" s="479"/>
      <c r="CJG546" s="78"/>
      <c r="CJH546" s="144"/>
      <c r="CJI546" s="75"/>
      <c r="CJJ546" s="66"/>
      <c r="CJK546" s="66"/>
      <c r="CJL546" s="79"/>
      <c r="CJM546" s="109"/>
      <c r="CJN546" s="479"/>
      <c r="CJO546" s="78"/>
      <c r="CJP546" s="144"/>
      <c r="CJQ546" s="75"/>
      <c r="CJR546" s="66"/>
      <c r="CJS546" s="66"/>
      <c r="CJT546" s="79"/>
      <c r="CJU546" s="109"/>
      <c r="CJV546" s="479"/>
      <c r="CJW546" s="78"/>
      <c r="CJX546" s="144"/>
      <c r="CJY546" s="75"/>
      <c r="CJZ546" s="66"/>
      <c r="CKA546" s="66"/>
      <c r="CKB546" s="79"/>
      <c r="CKC546" s="109"/>
      <c r="CKD546" s="479"/>
      <c r="CKE546" s="78"/>
      <c r="CKF546" s="144"/>
      <c r="CKG546" s="75"/>
      <c r="CKH546" s="66"/>
      <c r="CKI546" s="66"/>
      <c r="CKJ546" s="79"/>
      <c r="CKK546" s="109"/>
      <c r="CKL546" s="479"/>
      <c r="CKM546" s="78"/>
      <c r="CKN546" s="144"/>
      <c r="CKO546" s="75"/>
      <c r="CKP546" s="66"/>
      <c r="CKQ546" s="66"/>
      <c r="CKR546" s="79"/>
      <c r="CKS546" s="109"/>
      <c r="CKT546" s="479"/>
      <c r="CKU546" s="78"/>
      <c r="CKV546" s="144"/>
      <c r="CKW546" s="75"/>
      <c r="CKX546" s="66"/>
      <c r="CKY546" s="66"/>
      <c r="CKZ546" s="79"/>
      <c r="CLA546" s="109"/>
      <c r="CLB546" s="479"/>
      <c r="CLC546" s="78"/>
      <c r="CLD546" s="144"/>
      <c r="CLE546" s="75"/>
      <c r="CLF546" s="66"/>
      <c r="CLG546" s="66"/>
      <c r="CLH546" s="79"/>
      <c r="CLI546" s="109"/>
      <c r="CLJ546" s="479"/>
      <c r="CLK546" s="78"/>
      <c r="CLL546" s="144"/>
      <c r="CLM546" s="75"/>
      <c r="CLN546" s="66"/>
      <c r="CLO546" s="66"/>
      <c r="CLP546" s="79"/>
      <c r="CLQ546" s="109"/>
      <c r="CLR546" s="479"/>
      <c r="CLS546" s="78"/>
      <c r="CLT546" s="144"/>
      <c r="CLU546" s="75"/>
      <c r="CLV546" s="66"/>
      <c r="CLW546" s="66"/>
      <c r="CLX546" s="79"/>
      <c r="CLY546" s="109"/>
      <c r="CLZ546" s="479"/>
      <c r="CMA546" s="78"/>
      <c r="CMB546" s="144"/>
      <c r="CMC546" s="75"/>
      <c r="CMD546" s="66"/>
      <c r="CME546" s="66"/>
      <c r="CMF546" s="79"/>
      <c r="CMG546" s="109"/>
      <c r="CMH546" s="479"/>
      <c r="CMI546" s="78"/>
      <c r="CMJ546" s="144"/>
      <c r="CMK546" s="75"/>
      <c r="CML546" s="66"/>
      <c r="CMM546" s="66"/>
      <c r="CMN546" s="79"/>
      <c r="CMO546" s="109"/>
      <c r="CMP546" s="479"/>
      <c r="CMQ546" s="78"/>
      <c r="CMR546" s="144"/>
      <c r="CMS546" s="75"/>
      <c r="CMT546" s="66"/>
      <c r="CMU546" s="66"/>
      <c r="CMV546" s="79"/>
      <c r="CMW546" s="109"/>
      <c r="CMX546" s="479"/>
      <c r="CMY546" s="78"/>
      <c r="CMZ546" s="144"/>
      <c r="CNA546" s="75"/>
      <c r="CNB546" s="66"/>
      <c r="CNC546" s="66"/>
      <c r="CND546" s="79"/>
      <c r="CNE546" s="109"/>
      <c r="CNF546" s="479"/>
      <c r="CNG546" s="78"/>
      <c r="CNH546" s="144"/>
      <c r="CNI546" s="75"/>
      <c r="CNJ546" s="66"/>
      <c r="CNK546" s="66"/>
      <c r="CNL546" s="79"/>
      <c r="CNM546" s="109"/>
      <c r="CNN546" s="479"/>
      <c r="CNO546" s="78"/>
      <c r="CNP546" s="144"/>
      <c r="CNQ546" s="75"/>
      <c r="CNR546" s="66"/>
      <c r="CNS546" s="66"/>
      <c r="CNT546" s="79"/>
      <c r="CNU546" s="109"/>
      <c r="CNV546" s="479"/>
      <c r="CNW546" s="78"/>
      <c r="CNX546" s="144"/>
      <c r="CNY546" s="75"/>
      <c r="CNZ546" s="66"/>
      <c r="COA546" s="66"/>
      <c r="COB546" s="79"/>
      <c r="COC546" s="109"/>
      <c r="COD546" s="479"/>
      <c r="COE546" s="78"/>
      <c r="COF546" s="144"/>
      <c r="COG546" s="75"/>
      <c r="COH546" s="66"/>
      <c r="COI546" s="66"/>
      <c r="COJ546" s="79"/>
      <c r="COK546" s="109"/>
      <c r="COL546" s="479"/>
      <c r="COM546" s="78"/>
      <c r="CON546" s="144"/>
      <c r="COO546" s="75"/>
      <c r="COP546" s="66"/>
      <c r="COQ546" s="66"/>
      <c r="COR546" s="79"/>
      <c r="COS546" s="109"/>
      <c r="COT546" s="479"/>
      <c r="COU546" s="78"/>
      <c r="COV546" s="144"/>
      <c r="COW546" s="75"/>
      <c r="COX546" s="66"/>
      <c r="COY546" s="66"/>
      <c r="COZ546" s="79"/>
      <c r="CPA546" s="109"/>
      <c r="CPB546" s="479"/>
      <c r="CPC546" s="78"/>
      <c r="CPD546" s="144"/>
      <c r="CPE546" s="75"/>
      <c r="CPF546" s="66"/>
      <c r="CPG546" s="66"/>
      <c r="CPH546" s="79"/>
      <c r="CPI546" s="109"/>
      <c r="CPJ546" s="479"/>
      <c r="CPK546" s="78"/>
      <c r="CPL546" s="144"/>
      <c r="CPM546" s="75"/>
      <c r="CPN546" s="66"/>
      <c r="CPO546" s="66"/>
      <c r="CPP546" s="79"/>
      <c r="CPQ546" s="109"/>
      <c r="CPR546" s="479"/>
      <c r="CPS546" s="78"/>
      <c r="CPT546" s="144"/>
      <c r="CPU546" s="75"/>
      <c r="CPV546" s="66"/>
      <c r="CPW546" s="66"/>
      <c r="CPX546" s="79"/>
      <c r="CPY546" s="109"/>
      <c r="CPZ546" s="479"/>
      <c r="CQA546" s="78"/>
      <c r="CQB546" s="144"/>
      <c r="CQC546" s="75"/>
      <c r="CQD546" s="66"/>
      <c r="CQE546" s="66"/>
      <c r="CQF546" s="79"/>
      <c r="CQG546" s="109"/>
      <c r="CQH546" s="479"/>
      <c r="CQI546" s="78"/>
      <c r="CQJ546" s="144"/>
      <c r="CQK546" s="75"/>
      <c r="CQL546" s="66"/>
      <c r="CQM546" s="66"/>
      <c r="CQN546" s="79"/>
      <c r="CQO546" s="109"/>
      <c r="CQP546" s="479"/>
      <c r="CQQ546" s="78"/>
      <c r="CQR546" s="144"/>
      <c r="CQS546" s="75"/>
      <c r="CQT546" s="66"/>
      <c r="CQU546" s="66"/>
      <c r="CQV546" s="79"/>
      <c r="CQW546" s="109"/>
      <c r="CQX546" s="479"/>
      <c r="CQY546" s="78"/>
      <c r="CQZ546" s="144"/>
      <c r="CRA546" s="75"/>
      <c r="CRB546" s="66"/>
      <c r="CRC546" s="66"/>
      <c r="CRD546" s="79"/>
      <c r="CRE546" s="109"/>
      <c r="CRF546" s="479"/>
      <c r="CRG546" s="78"/>
      <c r="CRH546" s="144"/>
      <c r="CRI546" s="75"/>
      <c r="CRJ546" s="66"/>
      <c r="CRK546" s="66"/>
      <c r="CRL546" s="79"/>
      <c r="CRM546" s="109"/>
      <c r="CRN546" s="479"/>
      <c r="CRO546" s="78"/>
      <c r="CRP546" s="144"/>
      <c r="CRQ546" s="75"/>
      <c r="CRR546" s="66"/>
      <c r="CRS546" s="66"/>
      <c r="CRT546" s="79"/>
      <c r="CRU546" s="109"/>
      <c r="CRV546" s="479"/>
      <c r="CRW546" s="78"/>
      <c r="CRX546" s="144"/>
      <c r="CRY546" s="75"/>
      <c r="CRZ546" s="66"/>
      <c r="CSA546" s="66"/>
      <c r="CSB546" s="79"/>
      <c r="CSC546" s="109"/>
      <c r="CSD546" s="479"/>
      <c r="CSE546" s="78"/>
      <c r="CSF546" s="144"/>
      <c r="CSG546" s="75"/>
      <c r="CSH546" s="66"/>
      <c r="CSI546" s="66"/>
      <c r="CSJ546" s="79"/>
      <c r="CSK546" s="109"/>
      <c r="CSL546" s="479"/>
      <c r="CSM546" s="78"/>
      <c r="CSN546" s="144"/>
      <c r="CSO546" s="75"/>
      <c r="CSP546" s="66"/>
      <c r="CSQ546" s="66"/>
      <c r="CSR546" s="79"/>
      <c r="CSS546" s="109"/>
      <c r="CST546" s="479"/>
      <c r="CSU546" s="78"/>
      <c r="CSV546" s="144"/>
      <c r="CSW546" s="75"/>
      <c r="CSX546" s="66"/>
      <c r="CSY546" s="66"/>
      <c r="CSZ546" s="79"/>
      <c r="CTA546" s="109"/>
      <c r="CTB546" s="479"/>
      <c r="CTC546" s="78"/>
      <c r="CTD546" s="144"/>
      <c r="CTE546" s="75"/>
      <c r="CTF546" s="66"/>
      <c r="CTG546" s="66"/>
      <c r="CTH546" s="79"/>
      <c r="CTI546" s="109"/>
      <c r="CTJ546" s="479"/>
      <c r="CTK546" s="78"/>
      <c r="CTL546" s="144"/>
      <c r="CTM546" s="75"/>
      <c r="CTN546" s="66"/>
      <c r="CTO546" s="66"/>
      <c r="CTP546" s="79"/>
      <c r="CTQ546" s="109"/>
      <c r="CTR546" s="479"/>
      <c r="CTS546" s="78"/>
      <c r="CTT546" s="144"/>
      <c r="CTU546" s="75"/>
      <c r="CTV546" s="66"/>
      <c r="CTW546" s="66"/>
      <c r="CTX546" s="79"/>
      <c r="CTY546" s="109"/>
      <c r="CTZ546" s="479"/>
      <c r="CUA546" s="78"/>
      <c r="CUB546" s="144"/>
      <c r="CUC546" s="75"/>
      <c r="CUD546" s="66"/>
      <c r="CUE546" s="66"/>
      <c r="CUF546" s="79"/>
      <c r="CUG546" s="109"/>
      <c r="CUH546" s="479"/>
      <c r="CUI546" s="78"/>
      <c r="CUJ546" s="144"/>
      <c r="CUK546" s="75"/>
      <c r="CUL546" s="66"/>
      <c r="CUM546" s="66"/>
      <c r="CUN546" s="79"/>
      <c r="CUO546" s="109"/>
      <c r="CUP546" s="479"/>
      <c r="CUQ546" s="78"/>
      <c r="CUR546" s="144"/>
      <c r="CUS546" s="75"/>
      <c r="CUT546" s="66"/>
      <c r="CUU546" s="66"/>
      <c r="CUV546" s="79"/>
      <c r="CUW546" s="109"/>
      <c r="CUX546" s="479"/>
      <c r="CUY546" s="78"/>
      <c r="CUZ546" s="144"/>
      <c r="CVA546" s="75"/>
      <c r="CVB546" s="66"/>
      <c r="CVC546" s="66"/>
      <c r="CVD546" s="79"/>
      <c r="CVE546" s="109"/>
      <c r="CVF546" s="479"/>
      <c r="CVG546" s="78"/>
      <c r="CVH546" s="144"/>
      <c r="CVI546" s="75"/>
      <c r="CVJ546" s="66"/>
      <c r="CVK546" s="66"/>
      <c r="CVL546" s="79"/>
      <c r="CVM546" s="109"/>
      <c r="CVN546" s="479"/>
      <c r="CVO546" s="78"/>
      <c r="CVP546" s="144"/>
      <c r="CVQ546" s="75"/>
      <c r="CVR546" s="66"/>
      <c r="CVS546" s="66"/>
      <c r="CVT546" s="79"/>
      <c r="CVU546" s="109"/>
      <c r="CVV546" s="479"/>
      <c r="CVW546" s="78"/>
      <c r="CVX546" s="144"/>
      <c r="CVY546" s="75"/>
      <c r="CVZ546" s="66"/>
      <c r="CWA546" s="66"/>
      <c r="CWB546" s="79"/>
      <c r="CWC546" s="109"/>
      <c r="CWD546" s="479"/>
      <c r="CWE546" s="78"/>
      <c r="CWF546" s="144"/>
      <c r="CWG546" s="75"/>
      <c r="CWH546" s="66"/>
      <c r="CWI546" s="66"/>
      <c r="CWJ546" s="79"/>
      <c r="CWK546" s="109"/>
      <c r="CWL546" s="479"/>
      <c r="CWM546" s="78"/>
      <c r="CWN546" s="144"/>
      <c r="CWO546" s="75"/>
      <c r="CWP546" s="66"/>
      <c r="CWQ546" s="66"/>
      <c r="CWR546" s="79"/>
      <c r="CWS546" s="109"/>
      <c r="CWT546" s="479"/>
      <c r="CWU546" s="78"/>
      <c r="CWV546" s="144"/>
      <c r="CWW546" s="75"/>
      <c r="CWX546" s="66"/>
      <c r="CWY546" s="66"/>
      <c r="CWZ546" s="79"/>
      <c r="CXA546" s="109"/>
      <c r="CXB546" s="479"/>
      <c r="CXC546" s="78"/>
      <c r="CXD546" s="144"/>
      <c r="CXE546" s="75"/>
      <c r="CXF546" s="66"/>
      <c r="CXG546" s="66"/>
      <c r="CXH546" s="79"/>
      <c r="CXI546" s="109"/>
      <c r="CXJ546" s="479"/>
      <c r="CXK546" s="78"/>
      <c r="CXL546" s="144"/>
      <c r="CXM546" s="75"/>
      <c r="CXN546" s="66"/>
      <c r="CXO546" s="66"/>
      <c r="CXP546" s="79"/>
      <c r="CXQ546" s="109"/>
      <c r="CXR546" s="479"/>
      <c r="CXS546" s="78"/>
      <c r="CXT546" s="144"/>
      <c r="CXU546" s="75"/>
      <c r="CXV546" s="66"/>
      <c r="CXW546" s="66"/>
      <c r="CXX546" s="79"/>
      <c r="CXY546" s="109"/>
      <c r="CXZ546" s="479"/>
      <c r="CYA546" s="78"/>
      <c r="CYB546" s="144"/>
      <c r="CYC546" s="75"/>
      <c r="CYD546" s="66"/>
      <c r="CYE546" s="66"/>
      <c r="CYF546" s="79"/>
      <c r="CYG546" s="109"/>
      <c r="CYH546" s="479"/>
      <c r="CYI546" s="78"/>
      <c r="CYJ546" s="144"/>
      <c r="CYK546" s="75"/>
      <c r="CYL546" s="66"/>
      <c r="CYM546" s="66"/>
      <c r="CYN546" s="79"/>
      <c r="CYO546" s="109"/>
      <c r="CYP546" s="479"/>
      <c r="CYQ546" s="78"/>
      <c r="CYR546" s="144"/>
      <c r="CYS546" s="75"/>
      <c r="CYT546" s="66"/>
      <c r="CYU546" s="66"/>
      <c r="CYV546" s="79"/>
      <c r="CYW546" s="109"/>
      <c r="CYX546" s="479"/>
      <c r="CYY546" s="78"/>
      <c r="CYZ546" s="144"/>
      <c r="CZA546" s="75"/>
      <c r="CZB546" s="66"/>
      <c r="CZC546" s="66"/>
      <c r="CZD546" s="79"/>
      <c r="CZE546" s="109"/>
      <c r="CZF546" s="479"/>
      <c r="CZG546" s="78"/>
      <c r="CZH546" s="144"/>
      <c r="CZI546" s="75"/>
      <c r="CZJ546" s="66"/>
      <c r="CZK546" s="66"/>
      <c r="CZL546" s="79"/>
      <c r="CZM546" s="109"/>
      <c r="CZN546" s="479"/>
      <c r="CZO546" s="78"/>
      <c r="CZP546" s="144"/>
      <c r="CZQ546" s="75"/>
      <c r="CZR546" s="66"/>
      <c r="CZS546" s="66"/>
      <c r="CZT546" s="79"/>
      <c r="CZU546" s="109"/>
      <c r="CZV546" s="479"/>
      <c r="CZW546" s="78"/>
      <c r="CZX546" s="144"/>
      <c r="CZY546" s="75"/>
      <c r="CZZ546" s="66"/>
      <c r="DAA546" s="66"/>
      <c r="DAB546" s="79"/>
      <c r="DAC546" s="109"/>
      <c r="DAD546" s="479"/>
      <c r="DAE546" s="78"/>
      <c r="DAF546" s="144"/>
      <c r="DAG546" s="75"/>
      <c r="DAH546" s="66"/>
      <c r="DAI546" s="66"/>
      <c r="DAJ546" s="79"/>
      <c r="DAK546" s="109"/>
      <c r="DAL546" s="479"/>
      <c r="DAM546" s="78"/>
      <c r="DAN546" s="144"/>
      <c r="DAO546" s="75"/>
      <c r="DAP546" s="66"/>
      <c r="DAQ546" s="66"/>
      <c r="DAR546" s="79"/>
      <c r="DAS546" s="109"/>
      <c r="DAT546" s="479"/>
      <c r="DAU546" s="78"/>
      <c r="DAV546" s="144"/>
      <c r="DAW546" s="75"/>
      <c r="DAX546" s="66"/>
      <c r="DAY546" s="66"/>
      <c r="DAZ546" s="79"/>
      <c r="DBA546" s="109"/>
      <c r="DBB546" s="479"/>
      <c r="DBC546" s="78"/>
      <c r="DBD546" s="144"/>
      <c r="DBE546" s="75"/>
      <c r="DBF546" s="66"/>
      <c r="DBG546" s="66"/>
      <c r="DBH546" s="79"/>
      <c r="DBI546" s="109"/>
      <c r="DBJ546" s="479"/>
      <c r="DBK546" s="78"/>
      <c r="DBL546" s="144"/>
      <c r="DBM546" s="75"/>
      <c r="DBN546" s="66"/>
      <c r="DBO546" s="66"/>
      <c r="DBP546" s="79"/>
      <c r="DBQ546" s="109"/>
      <c r="DBR546" s="479"/>
      <c r="DBS546" s="78"/>
      <c r="DBT546" s="144"/>
      <c r="DBU546" s="75"/>
      <c r="DBV546" s="66"/>
      <c r="DBW546" s="66"/>
      <c r="DBX546" s="79"/>
      <c r="DBY546" s="109"/>
      <c r="DBZ546" s="479"/>
      <c r="DCA546" s="78"/>
      <c r="DCB546" s="144"/>
      <c r="DCC546" s="75"/>
      <c r="DCD546" s="66"/>
      <c r="DCE546" s="66"/>
      <c r="DCF546" s="79"/>
      <c r="DCG546" s="109"/>
      <c r="DCH546" s="479"/>
      <c r="DCI546" s="78"/>
      <c r="DCJ546" s="144"/>
      <c r="DCK546" s="75"/>
      <c r="DCL546" s="66"/>
      <c r="DCM546" s="66"/>
      <c r="DCN546" s="79"/>
      <c r="DCO546" s="109"/>
      <c r="DCP546" s="479"/>
      <c r="DCQ546" s="78"/>
      <c r="DCR546" s="144"/>
      <c r="DCS546" s="75"/>
      <c r="DCT546" s="66"/>
      <c r="DCU546" s="66"/>
      <c r="DCV546" s="79"/>
      <c r="DCW546" s="109"/>
      <c r="DCX546" s="479"/>
      <c r="DCY546" s="78"/>
      <c r="DCZ546" s="144"/>
      <c r="DDA546" s="75"/>
      <c r="DDB546" s="66"/>
      <c r="DDC546" s="66"/>
      <c r="DDD546" s="79"/>
      <c r="DDE546" s="109"/>
      <c r="DDF546" s="479"/>
      <c r="DDG546" s="78"/>
      <c r="DDH546" s="144"/>
      <c r="DDI546" s="75"/>
      <c r="DDJ546" s="66"/>
      <c r="DDK546" s="66"/>
      <c r="DDL546" s="79"/>
      <c r="DDM546" s="109"/>
      <c r="DDN546" s="479"/>
      <c r="DDO546" s="78"/>
      <c r="DDP546" s="144"/>
      <c r="DDQ546" s="75"/>
      <c r="DDR546" s="66"/>
      <c r="DDS546" s="66"/>
      <c r="DDT546" s="79"/>
      <c r="DDU546" s="109"/>
      <c r="DDV546" s="479"/>
      <c r="DDW546" s="78"/>
      <c r="DDX546" s="144"/>
      <c r="DDY546" s="75"/>
      <c r="DDZ546" s="66"/>
      <c r="DEA546" s="66"/>
      <c r="DEB546" s="79"/>
      <c r="DEC546" s="109"/>
      <c r="DED546" s="479"/>
      <c r="DEE546" s="78"/>
      <c r="DEF546" s="144"/>
      <c r="DEG546" s="75"/>
      <c r="DEH546" s="66"/>
      <c r="DEI546" s="66"/>
      <c r="DEJ546" s="79"/>
      <c r="DEK546" s="109"/>
      <c r="DEL546" s="479"/>
      <c r="DEM546" s="78"/>
      <c r="DEN546" s="144"/>
      <c r="DEO546" s="75"/>
      <c r="DEP546" s="66"/>
      <c r="DEQ546" s="66"/>
      <c r="DER546" s="79"/>
      <c r="DES546" s="109"/>
      <c r="DET546" s="479"/>
      <c r="DEU546" s="78"/>
      <c r="DEV546" s="144"/>
      <c r="DEW546" s="75"/>
      <c r="DEX546" s="66"/>
      <c r="DEY546" s="66"/>
      <c r="DEZ546" s="79"/>
      <c r="DFA546" s="109"/>
      <c r="DFB546" s="479"/>
      <c r="DFC546" s="78"/>
      <c r="DFD546" s="144"/>
      <c r="DFE546" s="75"/>
      <c r="DFF546" s="66"/>
      <c r="DFG546" s="66"/>
      <c r="DFH546" s="79"/>
      <c r="DFI546" s="109"/>
      <c r="DFJ546" s="479"/>
      <c r="DFK546" s="78"/>
      <c r="DFL546" s="144"/>
      <c r="DFM546" s="75"/>
      <c r="DFN546" s="66"/>
      <c r="DFO546" s="66"/>
      <c r="DFP546" s="79"/>
      <c r="DFQ546" s="109"/>
      <c r="DFR546" s="479"/>
      <c r="DFS546" s="78"/>
      <c r="DFT546" s="144"/>
      <c r="DFU546" s="75"/>
      <c r="DFV546" s="66"/>
      <c r="DFW546" s="66"/>
      <c r="DFX546" s="79"/>
      <c r="DFY546" s="109"/>
      <c r="DFZ546" s="479"/>
      <c r="DGA546" s="78"/>
      <c r="DGB546" s="144"/>
      <c r="DGC546" s="75"/>
      <c r="DGD546" s="66"/>
      <c r="DGE546" s="66"/>
      <c r="DGF546" s="79"/>
      <c r="DGG546" s="109"/>
      <c r="DGH546" s="479"/>
      <c r="DGI546" s="78"/>
      <c r="DGJ546" s="144"/>
      <c r="DGK546" s="75"/>
      <c r="DGL546" s="66"/>
      <c r="DGM546" s="66"/>
      <c r="DGN546" s="79"/>
      <c r="DGO546" s="109"/>
      <c r="DGP546" s="479"/>
      <c r="DGQ546" s="78"/>
      <c r="DGR546" s="144"/>
      <c r="DGS546" s="75"/>
      <c r="DGT546" s="66"/>
      <c r="DGU546" s="66"/>
      <c r="DGV546" s="79"/>
      <c r="DGW546" s="109"/>
      <c r="DGX546" s="479"/>
      <c r="DGY546" s="78"/>
      <c r="DGZ546" s="144"/>
      <c r="DHA546" s="75"/>
      <c r="DHB546" s="66"/>
      <c r="DHC546" s="66"/>
      <c r="DHD546" s="79"/>
      <c r="DHE546" s="109"/>
      <c r="DHF546" s="479"/>
      <c r="DHG546" s="78"/>
      <c r="DHH546" s="144"/>
      <c r="DHI546" s="75"/>
      <c r="DHJ546" s="66"/>
      <c r="DHK546" s="66"/>
      <c r="DHL546" s="79"/>
      <c r="DHM546" s="109"/>
      <c r="DHN546" s="479"/>
      <c r="DHO546" s="78"/>
      <c r="DHP546" s="144"/>
      <c r="DHQ546" s="75"/>
      <c r="DHR546" s="66"/>
      <c r="DHS546" s="66"/>
      <c r="DHT546" s="79"/>
      <c r="DHU546" s="109"/>
      <c r="DHV546" s="479"/>
      <c r="DHW546" s="78"/>
      <c r="DHX546" s="144"/>
      <c r="DHY546" s="75"/>
      <c r="DHZ546" s="66"/>
      <c r="DIA546" s="66"/>
      <c r="DIB546" s="79"/>
      <c r="DIC546" s="109"/>
      <c r="DID546" s="479"/>
      <c r="DIE546" s="78"/>
      <c r="DIF546" s="144"/>
      <c r="DIG546" s="75"/>
      <c r="DIH546" s="66"/>
      <c r="DII546" s="66"/>
      <c r="DIJ546" s="79"/>
      <c r="DIK546" s="109"/>
      <c r="DIL546" s="479"/>
      <c r="DIM546" s="78"/>
      <c r="DIN546" s="144"/>
      <c r="DIO546" s="75"/>
      <c r="DIP546" s="66"/>
      <c r="DIQ546" s="66"/>
      <c r="DIR546" s="79"/>
      <c r="DIS546" s="109"/>
      <c r="DIT546" s="479"/>
      <c r="DIU546" s="78"/>
      <c r="DIV546" s="144"/>
      <c r="DIW546" s="75"/>
      <c r="DIX546" s="66"/>
      <c r="DIY546" s="66"/>
      <c r="DIZ546" s="79"/>
      <c r="DJA546" s="109"/>
      <c r="DJB546" s="479"/>
      <c r="DJC546" s="78"/>
      <c r="DJD546" s="144"/>
      <c r="DJE546" s="75"/>
      <c r="DJF546" s="66"/>
      <c r="DJG546" s="66"/>
      <c r="DJH546" s="79"/>
      <c r="DJI546" s="109"/>
      <c r="DJJ546" s="479"/>
      <c r="DJK546" s="78"/>
      <c r="DJL546" s="144"/>
      <c r="DJM546" s="75"/>
      <c r="DJN546" s="66"/>
      <c r="DJO546" s="66"/>
      <c r="DJP546" s="79"/>
      <c r="DJQ546" s="109"/>
      <c r="DJR546" s="479"/>
      <c r="DJS546" s="78"/>
      <c r="DJT546" s="144"/>
      <c r="DJU546" s="75"/>
      <c r="DJV546" s="66"/>
      <c r="DJW546" s="66"/>
      <c r="DJX546" s="79"/>
      <c r="DJY546" s="109"/>
      <c r="DJZ546" s="479"/>
      <c r="DKA546" s="78"/>
      <c r="DKB546" s="144"/>
      <c r="DKC546" s="75"/>
      <c r="DKD546" s="66"/>
      <c r="DKE546" s="66"/>
      <c r="DKF546" s="79"/>
      <c r="DKG546" s="109"/>
      <c r="DKH546" s="479"/>
      <c r="DKI546" s="78"/>
      <c r="DKJ546" s="144"/>
      <c r="DKK546" s="75"/>
      <c r="DKL546" s="66"/>
      <c r="DKM546" s="66"/>
      <c r="DKN546" s="79"/>
      <c r="DKO546" s="109"/>
      <c r="DKP546" s="479"/>
      <c r="DKQ546" s="78"/>
      <c r="DKR546" s="144"/>
      <c r="DKS546" s="75"/>
      <c r="DKT546" s="66"/>
      <c r="DKU546" s="66"/>
      <c r="DKV546" s="79"/>
      <c r="DKW546" s="109"/>
      <c r="DKX546" s="479"/>
      <c r="DKY546" s="78"/>
      <c r="DKZ546" s="144"/>
      <c r="DLA546" s="75"/>
      <c r="DLB546" s="66"/>
      <c r="DLC546" s="66"/>
      <c r="DLD546" s="79"/>
      <c r="DLE546" s="109"/>
      <c r="DLF546" s="479"/>
      <c r="DLG546" s="78"/>
      <c r="DLH546" s="144"/>
      <c r="DLI546" s="75"/>
      <c r="DLJ546" s="66"/>
      <c r="DLK546" s="66"/>
      <c r="DLL546" s="79"/>
      <c r="DLM546" s="109"/>
      <c r="DLN546" s="479"/>
      <c r="DLO546" s="78"/>
      <c r="DLP546" s="144"/>
      <c r="DLQ546" s="75"/>
      <c r="DLR546" s="66"/>
      <c r="DLS546" s="66"/>
      <c r="DLT546" s="79"/>
      <c r="DLU546" s="109"/>
      <c r="DLV546" s="479"/>
      <c r="DLW546" s="78"/>
      <c r="DLX546" s="144"/>
      <c r="DLY546" s="75"/>
      <c r="DLZ546" s="66"/>
      <c r="DMA546" s="66"/>
      <c r="DMB546" s="79"/>
      <c r="DMC546" s="109"/>
      <c r="DMD546" s="479"/>
      <c r="DME546" s="78"/>
      <c r="DMF546" s="144"/>
      <c r="DMG546" s="75"/>
      <c r="DMH546" s="66"/>
      <c r="DMI546" s="66"/>
      <c r="DMJ546" s="79"/>
      <c r="DMK546" s="109"/>
      <c r="DML546" s="479"/>
      <c r="DMM546" s="78"/>
      <c r="DMN546" s="144"/>
      <c r="DMO546" s="75"/>
      <c r="DMP546" s="66"/>
      <c r="DMQ546" s="66"/>
      <c r="DMR546" s="79"/>
      <c r="DMS546" s="109"/>
      <c r="DMT546" s="479"/>
      <c r="DMU546" s="78"/>
      <c r="DMV546" s="144"/>
      <c r="DMW546" s="75"/>
      <c r="DMX546" s="66"/>
      <c r="DMY546" s="66"/>
      <c r="DMZ546" s="79"/>
      <c r="DNA546" s="109"/>
      <c r="DNB546" s="479"/>
      <c r="DNC546" s="78"/>
      <c r="DND546" s="144"/>
      <c r="DNE546" s="75"/>
      <c r="DNF546" s="66"/>
      <c r="DNG546" s="66"/>
      <c r="DNH546" s="79"/>
      <c r="DNI546" s="109"/>
      <c r="DNJ546" s="479"/>
      <c r="DNK546" s="78"/>
      <c r="DNL546" s="144"/>
      <c r="DNM546" s="75"/>
      <c r="DNN546" s="66"/>
      <c r="DNO546" s="66"/>
      <c r="DNP546" s="79"/>
      <c r="DNQ546" s="109"/>
      <c r="DNR546" s="479"/>
      <c r="DNS546" s="78"/>
      <c r="DNT546" s="144"/>
      <c r="DNU546" s="75"/>
      <c r="DNV546" s="66"/>
      <c r="DNW546" s="66"/>
      <c r="DNX546" s="79"/>
      <c r="DNY546" s="109"/>
      <c r="DNZ546" s="479"/>
      <c r="DOA546" s="78"/>
      <c r="DOB546" s="144"/>
      <c r="DOC546" s="75"/>
      <c r="DOD546" s="66"/>
      <c r="DOE546" s="66"/>
      <c r="DOF546" s="79"/>
      <c r="DOG546" s="109"/>
      <c r="DOH546" s="479"/>
      <c r="DOI546" s="78"/>
      <c r="DOJ546" s="144"/>
      <c r="DOK546" s="75"/>
      <c r="DOL546" s="66"/>
      <c r="DOM546" s="66"/>
      <c r="DON546" s="79"/>
      <c r="DOO546" s="109"/>
      <c r="DOP546" s="479"/>
      <c r="DOQ546" s="78"/>
      <c r="DOR546" s="144"/>
      <c r="DOS546" s="75"/>
      <c r="DOT546" s="66"/>
      <c r="DOU546" s="66"/>
      <c r="DOV546" s="79"/>
      <c r="DOW546" s="109"/>
      <c r="DOX546" s="479"/>
      <c r="DOY546" s="78"/>
      <c r="DOZ546" s="144"/>
      <c r="DPA546" s="75"/>
      <c r="DPB546" s="66"/>
      <c r="DPC546" s="66"/>
      <c r="DPD546" s="79"/>
      <c r="DPE546" s="109"/>
      <c r="DPF546" s="479"/>
      <c r="DPG546" s="78"/>
      <c r="DPH546" s="144"/>
      <c r="DPI546" s="75"/>
      <c r="DPJ546" s="66"/>
      <c r="DPK546" s="66"/>
      <c r="DPL546" s="79"/>
      <c r="DPM546" s="109"/>
      <c r="DPN546" s="479"/>
      <c r="DPO546" s="78"/>
      <c r="DPP546" s="144"/>
      <c r="DPQ546" s="75"/>
      <c r="DPR546" s="66"/>
      <c r="DPS546" s="66"/>
      <c r="DPT546" s="79"/>
      <c r="DPU546" s="109"/>
      <c r="DPV546" s="479"/>
      <c r="DPW546" s="78"/>
      <c r="DPX546" s="144"/>
      <c r="DPY546" s="75"/>
      <c r="DPZ546" s="66"/>
      <c r="DQA546" s="66"/>
      <c r="DQB546" s="79"/>
      <c r="DQC546" s="109"/>
      <c r="DQD546" s="479"/>
      <c r="DQE546" s="78"/>
      <c r="DQF546" s="144"/>
      <c r="DQG546" s="75"/>
      <c r="DQH546" s="66"/>
      <c r="DQI546" s="66"/>
      <c r="DQJ546" s="79"/>
      <c r="DQK546" s="109"/>
      <c r="DQL546" s="479"/>
      <c r="DQM546" s="78"/>
      <c r="DQN546" s="144"/>
      <c r="DQO546" s="75"/>
      <c r="DQP546" s="66"/>
      <c r="DQQ546" s="66"/>
      <c r="DQR546" s="79"/>
      <c r="DQS546" s="109"/>
      <c r="DQT546" s="479"/>
      <c r="DQU546" s="78"/>
      <c r="DQV546" s="144"/>
      <c r="DQW546" s="75"/>
      <c r="DQX546" s="66"/>
      <c r="DQY546" s="66"/>
      <c r="DQZ546" s="79"/>
      <c r="DRA546" s="109"/>
      <c r="DRB546" s="479"/>
      <c r="DRC546" s="78"/>
      <c r="DRD546" s="144"/>
      <c r="DRE546" s="75"/>
      <c r="DRF546" s="66"/>
      <c r="DRG546" s="66"/>
      <c r="DRH546" s="79"/>
      <c r="DRI546" s="109"/>
      <c r="DRJ546" s="479"/>
      <c r="DRK546" s="78"/>
      <c r="DRL546" s="144"/>
      <c r="DRM546" s="75"/>
      <c r="DRN546" s="66"/>
      <c r="DRO546" s="66"/>
      <c r="DRP546" s="79"/>
      <c r="DRQ546" s="109"/>
      <c r="DRR546" s="479"/>
      <c r="DRS546" s="78"/>
      <c r="DRT546" s="144"/>
      <c r="DRU546" s="75"/>
      <c r="DRV546" s="66"/>
      <c r="DRW546" s="66"/>
      <c r="DRX546" s="79"/>
      <c r="DRY546" s="109"/>
      <c r="DRZ546" s="479"/>
      <c r="DSA546" s="78"/>
      <c r="DSB546" s="144"/>
      <c r="DSC546" s="75"/>
      <c r="DSD546" s="66"/>
      <c r="DSE546" s="66"/>
      <c r="DSF546" s="79"/>
      <c r="DSG546" s="109"/>
      <c r="DSH546" s="479"/>
      <c r="DSI546" s="78"/>
      <c r="DSJ546" s="144"/>
      <c r="DSK546" s="75"/>
      <c r="DSL546" s="66"/>
      <c r="DSM546" s="66"/>
      <c r="DSN546" s="79"/>
      <c r="DSO546" s="109"/>
      <c r="DSP546" s="479"/>
      <c r="DSQ546" s="78"/>
      <c r="DSR546" s="144"/>
      <c r="DSS546" s="75"/>
      <c r="DST546" s="66"/>
      <c r="DSU546" s="66"/>
      <c r="DSV546" s="79"/>
      <c r="DSW546" s="109"/>
      <c r="DSX546" s="479"/>
      <c r="DSY546" s="78"/>
      <c r="DSZ546" s="144"/>
      <c r="DTA546" s="75"/>
      <c r="DTB546" s="66"/>
      <c r="DTC546" s="66"/>
      <c r="DTD546" s="79"/>
      <c r="DTE546" s="109"/>
      <c r="DTF546" s="479"/>
      <c r="DTG546" s="78"/>
      <c r="DTH546" s="144"/>
      <c r="DTI546" s="75"/>
      <c r="DTJ546" s="66"/>
      <c r="DTK546" s="66"/>
      <c r="DTL546" s="79"/>
      <c r="DTM546" s="109"/>
      <c r="DTN546" s="479"/>
      <c r="DTO546" s="78"/>
      <c r="DTP546" s="144"/>
      <c r="DTQ546" s="75"/>
      <c r="DTR546" s="66"/>
      <c r="DTS546" s="66"/>
      <c r="DTT546" s="79"/>
      <c r="DTU546" s="109"/>
      <c r="DTV546" s="479"/>
      <c r="DTW546" s="78"/>
      <c r="DTX546" s="144"/>
      <c r="DTY546" s="75"/>
      <c r="DTZ546" s="66"/>
      <c r="DUA546" s="66"/>
      <c r="DUB546" s="79"/>
      <c r="DUC546" s="109"/>
      <c r="DUD546" s="479"/>
      <c r="DUE546" s="78"/>
      <c r="DUF546" s="144"/>
      <c r="DUG546" s="75"/>
      <c r="DUH546" s="66"/>
      <c r="DUI546" s="66"/>
      <c r="DUJ546" s="79"/>
      <c r="DUK546" s="109"/>
      <c r="DUL546" s="479"/>
      <c r="DUM546" s="78"/>
      <c r="DUN546" s="144"/>
      <c r="DUO546" s="75"/>
      <c r="DUP546" s="66"/>
      <c r="DUQ546" s="66"/>
      <c r="DUR546" s="79"/>
      <c r="DUS546" s="109"/>
      <c r="DUT546" s="479"/>
      <c r="DUU546" s="78"/>
      <c r="DUV546" s="144"/>
      <c r="DUW546" s="75"/>
      <c r="DUX546" s="66"/>
      <c r="DUY546" s="66"/>
      <c r="DUZ546" s="79"/>
      <c r="DVA546" s="109"/>
      <c r="DVB546" s="479"/>
      <c r="DVC546" s="78"/>
      <c r="DVD546" s="144"/>
      <c r="DVE546" s="75"/>
      <c r="DVF546" s="66"/>
      <c r="DVG546" s="66"/>
      <c r="DVH546" s="79"/>
      <c r="DVI546" s="109"/>
      <c r="DVJ546" s="479"/>
      <c r="DVK546" s="78"/>
      <c r="DVL546" s="144"/>
      <c r="DVM546" s="75"/>
      <c r="DVN546" s="66"/>
      <c r="DVO546" s="66"/>
      <c r="DVP546" s="79"/>
      <c r="DVQ546" s="109"/>
      <c r="DVR546" s="479"/>
      <c r="DVS546" s="78"/>
      <c r="DVT546" s="144"/>
      <c r="DVU546" s="75"/>
      <c r="DVV546" s="66"/>
      <c r="DVW546" s="66"/>
      <c r="DVX546" s="79"/>
      <c r="DVY546" s="109"/>
      <c r="DVZ546" s="479"/>
      <c r="DWA546" s="78"/>
      <c r="DWB546" s="144"/>
      <c r="DWC546" s="75"/>
      <c r="DWD546" s="66"/>
      <c r="DWE546" s="66"/>
      <c r="DWF546" s="79"/>
      <c r="DWG546" s="109"/>
      <c r="DWH546" s="479"/>
      <c r="DWI546" s="78"/>
      <c r="DWJ546" s="144"/>
      <c r="DWK546" s="75"/>
      <c r="DWL546" s="66"/>
      <c r="DWM546" s="66"/>
      <c r="DWN546" s="79"/>
      <c r="DWO546" s="109"/>
      <c r="DWP546" s="479"/>
      <c r="DWQ546" s="78"/>
      <c r="DWR546" s="144"/>
      <c r="DWS546" s="75"/>
      <c r="DWT546" s="66"/>
      <c r="DWU546" s="66"/>
      <c r="DWV546" s="79"/>
      <c r="DWW546" s="109"/>
      <c r="DWX546" s="479"/>
      <c r="DWY546" s="78"/>
      <c r="DWZ546" s="144"/>
      <c r="DXA546" s="75"/>
      <c r="DXB546" s="66"/>
      <c r="DXC546" s="66"/>
      <c r="DXD546" s="79"/>
      <c r="DXE546" s="109"/>
      <c r="DXF546" s="479"/>
      <c r="DXG546" s="78"/>
      <c r="DXH546" s="144"/>
      <c r="DXI546" s="75"/>
      <c r="DXJ546" s="66"/>
      <c r="DXK546" s="66"/>
      <c r="DXL546" s="79"/>
      <c r="DXM546" s="109"/>
      <c r="DXN546" s="479"/>
      <c r="DXO546" s="78"/>
      <c r="DXP546" s="144"/>
      <c r="DXQ546" s="75"/>
      <c r="DXR546" s="66"/>
      <c r="DXS546" s="66"/>
      <c r="DXT546" s="79"/>
      <c r="DXU546" s="109"/>
      <c r="DXV546" s="479"/>
      <c r="DXW546" s="78"/>
      <c r="DXX546" s="144"/>
      <c r="DXY546" s="75"/>
      <c r="DXZ546" s="66"/>
      <c r="DYA546" s="66"/>
      <c r="DYB546" s="79"/>
      <c r="DYC546" s="109"/>
      <c r="DYD546" s="479"/>
      <c r="DYE546" s="78"/>
      <c r="DYF546" s="144"/>
      <c r="DYG546" s="75"/>
      <c r="DYH546" s="66"/>
      <c r="DYI546" s="66"/>
      <c r="DYJ546" s="79"/>
      <c r="DYK546" s="109"/>
      <c r="DYL546" s="479"/>
      <c r="DYM546" s="78"/>
      <c r="DYN546" s="144"/>
      <c r="DYO546" s="75"/>
      <c r="DYP546" s="66"/>
      <c r="DYQ546" s="66"/>
      <c r="DYR546" s="79"/>
      <c r="DYS546" s="109"/>
      <c r="DYT546" s="479"/>
      <c r="DYU546" s="78"/>
      <c r="DYV546" s="144"/>
      <c r="DYW546" s="75"/>
      <c r="DYX546" s="66"/>
      <c r="DYY546" s="66"/>
      <c r="DYZ546" s="79"/>
      <c r="DZA546" s="109"/>
      <c r="DZB546" s="479"/>
      <c r="DZC546" s="78"/>
      <c r="DZD546" s="144"/>
      <c r="DZE546" s="75"/>
      <c r="DZF546" s="66"/>
      <c r="DZG546" s="66"/>
      <c r="DZH546" s="79"/>
      <c r="DZI546" s="109"/>
      <c r="DZJ546" s="479"/>
      <c r="DZK546" s="78"/>
      <c r="DZL546" s="144"/>
      <c r="DZM546" s="75"/>
      <c r="DZN546" s="66"/>
      <c r="DZO546" s="66"/>
      <c r="DZP546" s="79"/>
      <c r="DZQ546" s="109"/>
      <c r="DZR546" s="479"/>
      <c r="DZS546" s="78"/>
      <c r="DZT546" s="144"/>
      <c r="DZU546" s="75"/>
      <c r="DZV546" s="66"/>
      <c r="DZW546" s="66"/>
      <c r="DZX546" s="79"/>
      <c r="DZY546" s="109"/>
      <c r="DZZ546" s="479"/>
      <c r="EAA546" s="78"/>
      <c r="EAB546" s="144"/>
      <c r="EAC546" s="75"/>
      <c r="EAD546" s="66"/>
      <c r="EAE546" s="66"/>
      <c r="EAF546" s="79"/>
      <c r="EAG546" s="109"/>
      <c r="EAH546" s="479"/>
      <c r="EAI546" s="78"/>
      <c r="EAJ546" s="144"/>
      <c r="EAK546" s="75"/>
      <c r="EAL546" s="66"/>
      <c r="EAM546" s="66"/>
      <c r="EAN546" s="79"/>
      <c r="EAO546" s="109"/>
      <c r="EAP546" s="479"/>
      <c r="EAQ546" s="78"/>
      <c r="EAR546" s="144"/>
      <c r="EAS546" s="75"/>
      <c r="EAT546" s="66"/>
      <c r="EAU546" s="66"/>
      <c r="EAV546" s="79"/>
      <c r="EAW546" s="109"/>
      <c r="EAX546" s="479"/>
      <c r="EAY546" s="78"/>
      <c r="EAZ546" s="144"/>
      <c r="EBA546" s="75"/>
      <c r="EBB546" s="66"/>
      <c r="EBC546" s="66"/>
      <c r="EBD546" s="79"/>
      <c r="EBE546" s="109"/>
      <c r="EBF546" s="479"/>
      <c r="EBG546" s="78"/>
      <c r="EBH546" s="144"/>
      <c r="EBI546" s="75"/>
      <c r="EBJ546" s="66"/>
      <c r="EBK546" s="66"/>
      <c r="EBL546" s="79"/>
      <c r="EBM546" s="109"/>
      <c r="EBN546" s="479"/>
      <c r="EBO546" s="78"/>
      <c r="EBP546" s="144"/>
      <c r="EBQ546" s="75"/>
      <c r="EBR546" s="66"/>
      <c r="EBS546" s="66"/>
      <c r="EBT546" s="79"/>
      <c r="EBU546" s="109"/>
      <c r="EBV546" s="479"/>
      <c r="EBW546" s="78"/>
      <c r="EBX546" s="144"/>
      <c r="EBY546" s="75"/>
      <c r="EBZ546" s="66"/>
      <c r="ECA546" s="66"/>
      <c r="ECB546" s="79"/>
      <c r="ECC546" s="109"/>
      <c r="ECD546" s="479"/>
      <c r="ECE546" s="78"/>
      <c r="ECF546" s="144"/>
      <c r="ECG546" s="75"/>
      <c r="ECH546" s="66"/>
      <c r="ECI546" s="66"/>
      <c r="ECJ546" s="79"/>
      <c r="ECK546" s="109"/>
      <c r="ECL546" s="479"/>
      <c r="ECM546" s="78"/>
      <c r="ECN546" s="144"/>
      <c r="ECO546" s="75"/>
      <c r="ECP546" s="66"/>
      <c r="ECQ546" s="66"/>
      <c r="ECR546" s="79"/>
      <c r="ECS546" s="109"/>
      <c r="ECT546" s="479"/>
      <c r="ECU546" s="78"/>
      <c r="ECV546" s="144"/>
      <c r="ECW546" s="75"/>
      <c r="ECX546" s="66"/>
      <c r="ECY546" s="66"/>
      <c r="ECZ546" s="79"/>
      <c r="EDA546" s="109"/>
      <c r="EDB546" s="479"/>
      <c r="EDC546" s="78"/>
      <c r="EDD546" s="144"/>
      <c r="EDE546" s="75"/>
      <c r="EDF546" s="66"/>
      <c r="EDG546" s="66"/>
      <c r="EDH546" s="79"/>
      <c r="EDI546" s="109"/>
      <c r="EDJ546" s="479"/>
      <c r="EDK546" s="78"/>
      <c r="EDL546" s="144"/>
      <c r="EDM546" s="75"/>
      <c r="EDN546" s="66"/>
      <c r="EDO546" s="66"/>
      <c r="EDP546" s="79"/>
      <c r="EDQ546" s="109"/>
      <c r="EDR546" s="479"/>
      <c r="EDS546" s="78"/>
      <c r="EDT546" s="144"/>
      <c r="EDU546" s="75"/>
      <c r="EDV546" s="66"/>
      <c r="EDW546" s="66"/>
      <c r="EDX546" s="79"/>
      <c r="EDY546" s="109"/>
      <c r="EDZ546" s="479"/>
      <c r="EEA546" s="78"/>
      <c r="EEB546" s="144"/>
      <c r="EEC546" s="75"/>
      <c r="EED546" s="66"/>
      <c r="EEE546" s="66"/>
      <c r="EEF546" s="79"/>
      <c r="EEG546" s="109"/>
      <c r="EEH546" s="479"/>
      <c r="EEI546" s="78"/>
      <c r="EEJ546" s="144"/>
      <c r="EEK546" s="75"/>
      <c r="EEL546" s="66"/>
      <c r="EEM546" s="66"/>
      <c r="EEN546" s="79"/>
      <c r="EEO546" s="109"/>
      <c r="EEP546" s="479"/>
      <c r="EEQ546" s="78"/>
      <c r="EER546" s="144"/>
      <c r="EES546" s="75"/>
      <c r="EET546" s="66"/>
      <c r="EEU546" s="66"/>
      <c r="EEV546" s="79"/>
      <c r="EEW546" s="109"/>
      <c r="EEX546" s="479"/>
      <c r="EEY546" s="78"/>
      <c r="EEZ546" s="144"/>
      <c r="EFA546" s="75"/>
      <c r="EFB546" s="66"/>
      <c r="EFC546" s="66"/>
      <c r="EFD546" s="79"/>
      <c r="EFE546" s="109"/>
      <c r="EFF546" s="479"/>
      <c r="EFG546" s="78"/>
      <c r="EFH546" s="144"/>
      <c r="EFI546" s="75"/>
      <c r="EFJ546" s="66"/>
      <c r="EFK546" s="66"/>
      <c r="EFL546" s="79"/>
      <c r="EFM546" s="109"/>
      <c r="EFN546" s="479"/>
      <c r="EFO546" s="78"/>
      <c r="EFP546" s="144"/>
      <c r="EFQ546" s="75"/>
      <c r="EFR546" s="66"/>
      <c r="EFS546" s="66"/>
      <c r="EFT546" s="79"/>
      <c r="EFU546" s="109"/>
      <c r="EFV546" s="479"/>
      <c r="EFW546" s="78"/>
      <c r="EFX546" s="144"/>
      <c r="EFY546" s="75"/>
      <c r="EFZ546" s="66"/>
      <c r="EGA546" s="66"/>
      <c r="EGB546" s="79"/>
      <c r="EGC546" s="109"/>
      <c r="EGD546" s="479"/>
      <c r="EGE546" s="78"/>
      <c r="EGF546" s="144"/>
      <c r="EGG546" s="75"/>
      <c r="EGH546" s="66"/>
      <c r="EGI546" s="66"/>
      <c r="EGJ546" s="79"/>
      <c r="EGK546" s="109"/>
      <c r="EGL546" s="479"/>
      <c r="EGM546" s="78"/>
      <c r="EGN546" s="144"/>
      <c r="EGO546" s="75"/>
      <c r="EGP546" s="66"/>
      <c r="EGQ546" s="66"/>
      <c r="EGR546" s="79"/>
      <c r="EGS546" s="109"/>
      <c r="EGT546" s="479"/>
      <c r="EGU546" s="78"/>
      <c r="EGV546" s="144"/>
      <c r="EGW546" s="75"/>
      <c r="EGX546" s="66"/>
      <c r="EGY546" s="66"/>
      <c r="EGZ546" s="79"/>
      <c r="EHA546" s="109"/>
      <c r="EHB546" s="479"/>
      <c r="EHC546" s="78"/>
      <c r="EHD546" s="144"/>
      <c r="EHE546" s="75"/>
      <c r="EHF546" s="66"/>
      <c r="EHG546" s="66"/>
      <c r="EHH546" s="79"/>
      <c r="EHI546" s="109"/>
      <c r="EHJ546" s="479"/>
      <c r="EHK546" s="78"/>
      <c r="EHL546" s="144"/>
      <c r="EHM546" s="75"/>
      <c r="EHN546" s="66"/>
      <c r="EHO546" s="66"/>
      <c r="EHP546" s="79"/>
      <c r="EHQ546" s="109"/>
      <c r="EHR546" s="479"/>
      <c r="EHS546" s="78"/>
      <c r="EHT546" s="144"/>
      <c r="EHU546" s="75"/>
      <c r="EHV546" s="66"/>
      <c r="EHW546" s="66"/>
      <c r="EHX546" s="79"/>
      <c r="EHY546" s="109"/>
      <c r="EHZ546" s="479"/>
      <c r="EIA546" s="78"/>
      <c r="EIB546" s="144"/>
      <c r="EIC546" s="75"/>
      <c r="EID546" s="66"/>
      <c r="EIE546" s="66"/>
      <c r="EIF546" s="79"/>
      <c r="EIG546" s="109"/>
      <c r="EIH546" s="479"/>
      <c r="EII546" s="78"/>
      <c r="EIJ546" s="144"/>
      <c r="EIK546" s="75"/>
      <c r="EIL546" s="66"/>
      <c r="EIM546" s="66"/>
      <c r="EIN546" s="79"/>
      <c r="EIO546" s="109"/>
      <c r="EIP546" s="479"/>
      <c r="EIQ546" s="78"/>
      <c r="EIR546" s="144"/>
      <c r="EIS546" s="75"/>
      <c r="EIT546" s="66"/>
      <c r="EIU546" s="66"/>
      <c r="EIV546" s="79"/>
      <c r="EIW546" s="109"/>
      <c r="EIX546" s="479"/>
      <c r="EIY546" s="78"/>
      <c r="EIZ546" s="144"/>
      <c r="EJA546" s="75"/>
      <c r="EJB546" s="66"/>
      <c r="EJC546" s="66"/>
      <c r="EJD546" s="79"/>
      <c r="EJE546" s="109"/>
      <c r="EJF546" s="479"/>
      <c r="EJG546" s="78"/>
      <c r="EJH546" s="144"/>
      <c r="EJI546" s="75"/>
      <c r="EJJ546" s="66"/>
      <c r="EJK546" s="66"/>
      <c r="EJL546" s="79"/>
      <c r="EJM546" s="109"/>
      <c r="EJN546" s="479"/>
      <c r="EJO546" s="78"/>
      <c r="EJP546" s="144"/>
      <c r="EJQ546" s="75"/>
      <c r="EJR546" s="66"/>
      <c r="EJS546" s="66"/>
      <c r="EJT546" s="79"/>
      <c r="EJU546" s="109"/>
      <c r="EJV546" s="479"/>
      <c r="EJW546" s="78"/>
      <c r="EJX546" s="144"/>
      <c r="EJY546" s="75"/>
      <c r="EJZ546" s="66"/>
      <c r="EKA546" s="66"/>
      <c r="EKB546" s="79"/>
      <c r="EKC546" s="109"/>
      <c r="EKD546" s="479"/>
      <c r="EKE546" s="78"/>
      <c r="EKF546" s="144"/>
      <c r="EKG546" s="75"/>
      <c r="EKH546" s="66"/>
      <c r="EKI546" s="66"/>
      <c r="EKJ546" s="79"/>
      <c r="EKK546" s="109"/>
      <c r="EKL546" s="479"/>
      <c r="EKM546" s="78"/>
      <c r="EKN546" s="144"/>
      <c r="EKO546" s="75"/>
      <c r="EKP546" s="66"/>
      <c r="EKQ546" s="66"/>
      <c r="EKR546" s="79"/>
      <c r="EKS546" s="109"/>
      <c r="EKT546" s="479"/>
      <c r="EKU546" s="78"/>
      <c r="EKV546" s="144"/>
      <c r="EKW546" s="75"/>
      <c r="EKX546" s="66"/>
      <c r="EKY546" s="66"/>
      <c r="EKZ546" s="79"/>
      <c r="ELA546" s="109"/>
      <c r="ELB546" s="479"/>
      <c r="ELC546" s="78"/>
      <c r="ELD546" s="144"/>
      <c r="ELE546" s="75"/>
      <c r="ELF546" s="66"/>
      <c r="ELG546" s="66"/>
      <c r="ELH546" s="79"/>
      <c r="ELI546" s="109"/>
      <c r="ELJ546" s="479"/>
      <c r="ELK546" s="78"/>
      <c r="ELL546" s="144"/>
      <c r="ELM546" s="75"/>
      <c r="ELN546" s="66"/>
      <c r="ELO546" s="66"/>
      <c r="ELP546" s="79"/>
      <c r="ELQ546" s="109"/>
      <c r="ELR546" s="479"/>
      <c r="ELS546" s="78"/>
      <c r="ELT546" s="144"/>
      <c r="ELU546" s="75"/>
      <c r="ELV546" s="66"/>
      <c r="ELW546" s="66"/>
      <c r="ELX546" s="79"/>
      <c r="ELY546" s="109"/>
      <c r="ELZ546" s="479"/>
      <c r="EMA546" s="78"/>
      <c r="EMB546" s="144"/>
      <c r="EMC546" s="75"/>
      <c r="EMD546" s="66"/>
      <c r="EME546" s="66"/>
      <c r="EMF546" s="79"/>
      <c r="EMG546" s="109"/>
      <c r="EMH546" s="479"/>
      <c r="EMI546" s="78"/>
      <c r="EMJ546" s="144"/>
      <c r="EMK546" s="75"/>
      <c r="EML546" s="66"/>
      <c r="EMM546" s="66"/>
      <c r="EMN546" s="79"/>
      <c r="EMO546" s="109"/>
      <c r="EMP546" s="479"/>
      <c r="EMQ546" s="78"/>
      <c r="EMR546" s="144"/>
      <c r="EMS546" s="75"/>
      <c r="EMT546" s="66"/>
      <c r="EMU546" s="66"/>
      <c r="EMV546" s="79"/>
      <c r="EMW546" s="109"/>
      <c r="EMX546" s="479"/>
      <c r="EMY546" s="78"/>
      <c r="EMZ546" s="144"/>
      <c r="ENA546" s="75"/>
      <c r="ENB546" s="66"/>
      <c r="ENC546" s="66"/>
      <c r="END546" s="79"/>
      <c r="ENE546" s="109"/>
      <c r="ENF546" s="479"/>
      <c r="ENG546" s="78"/>
      <c r="ENH546" s="144"/>
      <c r="ENI546" s="75"/>
      <c r="ENJ546" s="66"/>
      <c r="ENK546" s="66"/>
      <c r="ENL546" s="79"/>
      <c r="ENM546" s="109"/>
      <c r="ENN546" s="479"/>
      <c r="ENO546" s="78"/>
      <c r="ENP546" s="144"/>
      <c r="ENQ546" s="75"/>
      <c r="ENR546" s="66"/>
      <c r="ENS546" s="66"/>
      <c r="ENT546" s="79"/>
      <c r="ENU546" s="109"/>
      <c r="ENV546" s="479"/>
      <c r="ENW546" s="78"/>
      <c r="ENX546" s="144"/>
      <c r="ENY546" s="75"/>
      <c r="ENZ546" s="66"/>
      <c r="EOA546" s="66"/>
      <c r="EOB546" s="79"/>
      <c r="EOC546" s="109"/>
      <c r="EOD546" s="479"/>
      <c r="EOE546" s="78"/>
      <c r="EOF546" s="144"/>
      <c r="EOG546" s="75"/>
      <c r="EOH546" s="66"/>
      <c r="EOI546" s="66"/>
      <c r="EOJ546" s="79"/>
      <c r="EOK546" s="109"/>
      <c r="EOL546" s="479"/>
      <c r="EOM546" s="78"/>
      <c r="EON546" s="144"/>
      <c r="EOO546" s="75"/>
      <c r="EOP546" s="66"/>
      <c r="EOQ546" s="66"/>
      <c r="EOR546" s="79"/>
      <c r="EOS546" s="109"/>
      <c r="EOT546" s="479"/>
      <c r="EOU546" s="78"/>
      <c r="EOV546" s="144"/>
      <c r="EOW546" s="75"/>
      <c r="EOX546" s="66"/>
      <c r="EOY546" s="66"/>
      <c r="EOZ546" s="79"/>
      <c r="EPA546" s="109"/>
      <c r="EPB546" s="479"/>
      <c r="EPC546" s="78"/>
      <c r="EPD546" s="144"/>
      <c r="EPE546" s="75"/>
      <c r="EPF546" s="66"/>
      <c r="EPG546" s="66"/>
      <c r="EPH546" s="79"/>
      <c r="EPI546" s="109"/>
      <c r="EPJ546" s="479"/>
      <c r="EPK546" s="78"/>
      <c r="EPL546" s="144"/>
      <c r="EPM546" s="75"/>
      <c r="EPN546" s="66"/>
      <c r="EPO546" s="66"/>
      <c r="EPP546" s="79"/>
      <c r="EPQ546" s="109"/>
      <c r="EPR546" s="479"/>
      <c r="EPS546" s="78"/>
      <c r="EPT546" s="144"/>
      <c r="EPU546" s="75"/>
      <c r="EPV546" s="66"/>
      <c r="EPW546" s="66"/>
      <c r="EPX546" s="79"/>
      <c r="EPY546" s="109"/>
      <c r="EPZ546" s="479"/>
      <c r="EQA546" s="78"/>
      <c r="EQB546" s="144"/>
      <c r="EQC546" s="75"/>
      <c r="EQD546" s="66"/>
      <c r="EQE546" s="66"/>
      <c r="EQF546" s="79"/>
      <c r="EQG546" s="109"/>
      <c r="EQH546" s="479"/>
      <c r="EQI546" s="78"/>
      <c r="EQJ546" s="144"/>
      <c r="EQK546" s="75"/>
      <c r="EQL546" s="66"/>
      <c r="EQM546" s="66"/>
      <c r="EQN546" s="79"/>
      <c r="EQO546" s="109"/>
      <c r="EQP546" s="479"/>
      <c r="EQQ546" s="78"/>
      <c r="EQR546" s="144"/>
      <c r="EQS546" s="75"/>
      <c r="EQT546" s="66"/>
      <c r="EQU546" s="66"/>
      <c r="EQV546" s="79"/>
      <c r="EQW546" s="109"/>
      <c r="EQX546" s="479"/>
      <c r="EQY546" s="78"/>
      <c r="EQZ546" s="144"/>
      <c r="ERA546" s="75"/>
      <c r="ERB546" s="66"/>
      <c r="ERC546" s="66"/>
      <c r="ERD546" s="79"/>
      <c r="ERE546" s="109"/>
      <c r="ERF546" s="479"/>
      <c r="ERG546" s="78"/>
      <c r="ERH546" s="144"/>
      <c r="ERI546" s="75"/>
      <c r="ERJ546" s="66"/>
      <c r="ERK546" s="66"/>
      <c r="ERL546" s="79"/>
      <c r="ERM546" s="109"/>
      <c r="ERN546" s="479"/>
      <c r="ERO546" s="78"/>
      <c r="ERP546" s="144"/>
      <c r="ERQ546" s="75"/>
      <c r="ERR546" s="66"/>
      <c r="ERS546" s="66"/>
      <c r="ERT546" s="79"/>
      <c r="ERU546" s="109"/>
      <c r="ERV546" s="479"/>
      <c r="ERW546" s="78"/>
      <c r="ERX546" s="144"/>
      <c r="ERY546" s="75"/>
      <c r="ERZ546" s="66"/>
      <c r="ESA546" s="66"/>
      <c r="ESB546" s="79"/>
      <c r="ESC546" s="109"/>
      <c r="ESD546" s="479"/>
      <c r="ESE546" s="78"/>
      <c r="ESF546" s="144"/>
      <c r="ESG546" s="75"/>
      <c r="ESH546" s="66"/>
      <c r="ESI546" s="66"/>
      <c r="ESJ546" s="79"/>
      <c r="ESK546" s="109"/>
      <c r="ESL546" s="479"/>
      <c r="ESM546" s="78"/>
      <c r="ESN546" s="144"/>
      <c r="ESO546" s="75"/>
      <c r="ESP546" s="66"/>
      <c r="ESQ546" s="66"/>
      <c r="ESR546" s="79"/>
      <c r="ESS546" s="109"/>
      <c r="EST546" s="479"/>
      <c r="ESU546" s="78"/>
      <c r="ESV546" s="144"/>
      <c r="ESW546" s="75"/>
      <c r="ESX546" s="66"/>
      <c r="ESY546" s="66"/>
      <c r="ESZ546" s="79"/>
      <c r="ETA546" s="109"/>
      <c r="ETB546" s="479"/>
      <c r="ETC546" s="78"/>
      <c r="ETD546" s="144"/>
      <c r="ETE546" s="75"/>
      <c r="ETF546" s="66"/>
      <c r="ETG546" s="66"/>
      <c r="ETH546" s="79"/>
      <c r="ETI546" s="109"/>
      <c r="ETJ546" s="479"/>
      <c r="ETK546" s="78"/>
      <c r="ETL546" s="144"/>
      <c r="ETM546" s="75"/>
      <c r="ETN546" s="66"/>
      <c r="ETO546" s="66"/>
      <c r="ETP546" s="79"/>
      <c r="ETQ546" s="109"/>
      <c r="ETR546" s="479"/>
      <c r="ETS546" s="78"/>
      <c r="ETT546" s="144"/>
      <c r="ETU546" s="75"/>
      <c r="ETV546" s="66"/>
      <c r="ETW546" s="66"/>
      <c r="ETX546" s="79"/>
      <c r="ETY546" s="109"/>
      <c r="ETZ546" s="479"/>
      <c r="EUA546" s="78"/>
      <c r="EUB546" s="144"/>
      <c r="EUC546" s="75"/>
      <c r="EUD546" s="66"/>
      <c r="EUE546" s="66"/>
      <c r="EUF546" s="79"/>
      <c r="EUG546" s="109"/>
      <c r="EUH546" s="479"/>
      <c r="EUI546" s="78"/>
      <c r="EUJ546" s="144"/>
      <c r="EUK546" s="75"/>
      <c r="EUL546" s="66"/>
      <c r="EUM546" s="66"/>
      <c r="EUN546" s="79"/>
      <c r="EUO546" s="109"/>
      <c r="EUP546" s="479"/>
      <c r="EUQ546" s="78"/>
      <c r="EUR546" s="144"/>
      <c r="EUS546" s="75"/>
      <c r="EUT546" s="66"/>
      <c r="EUU546" s="66"/>
      <c r="EUV546" s="79"/>
      <c r="EUW546" s="109"/>
      <c r="EUX546" s="479"/>
      <c r="EUY546" s="78"/>
      <c r="EUZ546" s="144"/>
      <c r="EVA546" s="75"/>
      <c r="EVB546" s="66"/>
      <c r="EVC546" s="66"/>
      <c r="EVD546" s="79"/>
      <c r="EVE546" s="109"/>
      <c r="EVF546" s="479"/>
      <c r="EVG546" s="78"/>
      <c r="EVH546" s="144"/>
      <c r="EVI546" s="75"/>
      <c r="EVJ546" s="66"/>
      <c r="EVK546" s="66"/>
      <c r="EVL546" s="79"/>
      <c r="EVM546" s="109"/>
      <c r="EVN546" s="479"/>
      <c r="EVO546" s="78"/>
      <c r="EVP546" s="144"/>
      <c r="EVQ546" s="75"/>
      <c r="EVR546" s="66"/>
      <c r="EVS546" s="66"/>
      <c r="EVT546" s="79"/>
      <c r="EVU546" s="109"/>
      <c r="EVV546" s="479"/>
      <c r="EVW546" s="78"/>
      <c r="EVX546" s="144"/>
      <c r="EVY546" s="75"/>
      <c r="EVZ546" s="66"/>
      <c r="EWA546" s="66"/>
      <c r="EWB546" s="79"/>
      <c r="EWC546" s="109"/>
      <c r="EWD546" s="479"/>
      <c r="EWE546" s="78"/>
      <c r="EWF546" s="144"/>
      <c r="EWG546" s="75"/>
      <c r="EWH546" s="66"/>
      <c r="EWI546" s="66"/>
      <c r="EWJ546" s="79"/>
      <c r="EWK546" s="109"/>
      <c r="EWL546" s="479"/>
      <c r="EWM546" s="78"/>
      <c r="EWN546" s="144"/>
      <c r="EWO546" s="75"/>
      <c r="EWP546" s="66"/>
      <c r="EWQ546" s="66"/>
      <c r="EWR546" s="79"/>
      <c r="EWS546" s="109"/>
      <c r="EWT546" s="479"/>
      <c r="EWU546" s="78"/>
      <c r="EWV546" s="144"/>
      <c r="EWW546" s="75"/>
      <c r="EWX546" s="66"/>
      <c r="EWY546" s="66"/>
      <c r="EWZ546" s="79"/>
      <c r="EXA546" s="109"/>
      <c r="EXB546" s="479"/>
      <c r="EXC546" s="78"/>
      <c r="EXD546" s="144"/>
      <c r="EXE546" s="75"/>
      <c r="EXF546" s="66"/>
      <c r="EXG546" s="66"/>
      <c r="EXH546" s="79"/>
      <c r="EXI546" s="109"/>
      <c r="EXJ546" s="479"/>
      <c r="EXK546" s="78"/>
      <c r="EXL546" s="144"/>
      <c r="EXM546" s="75"/>
      <c r="EXN546" s="66"/>
      <c r="EXO546" s="66"/>
      <c r="EXP546" s="79"/>
      <c r="EXQ546" s="109"/>
      <c r="EXR546" s="479"/>
      <c r="EXS546" s="78"/>
      <c r="EXT546" s="144"/>
      <c r="EXU546" s="75"/>
      <c r="EXV546" s="66"/>
      <c r="EXW546" s="66"/>
      <c r="EXX546" s="79"/>
      <c r="EXY546" s="109"/>
      <c r="EXZ546" s="479"/>
      <c r="EYA546" s="78"/>
      <c r="EYB546" s="144"/>
      <c r="EYC546" s="75"/>
      <c r="EYD546" s="66"/>
      <c r="EYE546" s="66"/>
      <c r="EYF546" s="79"/>
      <c r="EYG546" s="109"/>
      <c r="EYH546" s="479"/>
      <c r="EYI546" s="78"/>
      <c r="EYJ546" s="144"/>
      <c r="EYK546" s="75"/>
      <c r="EYL546" s="66"/>
      <c r="EYM546" s="66"/>
      <c r="EYN546" s="79"/>
      <c r="EYO546" s="109"/>
      <c r="EYP546" s="479"/>
      <c r="EYQ546" s="78"/>
      <c r="EYR546" s="144"/>
      <c r="EYS546" s="75"/>
      <c r="EYT546" s="66"/>
      <c r="EYU546" s="66"/>
      <c r="EYV546" s="79"/>
      <c r="EYW546" s="109"/>
      <c r="EYX546" s="479"/>
      <c r="EYY546" s="78"/>
      <c r="EYZ546" s="144"/>
      <c r="EZA546" s="75"/>
      <c r="EZB546" s="66"/>
      <c r="EZC546" s="66"/>
      <c r="EZD546" s="79"/>
      <c r="EZE546" s="109"/>
      <c r="EZF546" s="479"/>
      <c r="EZG546" s="78"/>
      <c r="EZH546" s="144"/>
      <c r="EZI546" s="75"/>
      <c r="EZJ546" s="66"/>
      <c r="EZK546" s="66"/>
      <c r="EZL546" s="79"/>
      <c r="EZM546" s="109"/>
      <c r="EZN546" s="479"/>
      <c r="EZO546" s="78"/>
      <c r="EZP546" s="144"/>
      <c r="EZQ546" s="75"/>
      <c r="EZR546" s="66"/>
      <c r="EZS546" s="66"/>
      <c r="EZT546" s="79"/>
      <c r="EZU546" s="109"/>
      <c r="EZV546" s="479"/>
      <c r="EZW546" s="78"/>
      <c r="EZX546" s="144"/>
      <c r="EZY546" s="75"/>
      <c r="EZZ546" s="66"/>
      <c r="FAA546" s="66"/>
      <c r="FAB546" s="79"/>
      <c r="FAC546" s="109"/>
      <c r="FAD546" s="479"/>
      <c r="FAE546" s="78"/>
      <c r="FAF546" s="144"/>
      <c r="FAG546" s="75"/>
      <c r="FAH546" s="66"/>
      <c r="FAI546" s="66"/>
      <c r="FAJ546" s="79"/>
      <c r="FAK546" s="109"/>
      <c r="FAL546" s="479"/>
      <c r="FAM546" s="78"/>
      <c r="FAN546" s="144"/>
      <c r="FAO546" s="75"/>
      <c r="FAP546" s="66"/>
      <c r="FAQ546" s="66"/>
      <c r="FAR546" s="79"/>
      <c r="FAS546" s="109"/>
      <c r="FAT546" s="479"/>
      <c r="FAU546" s="78"/>
      <c r="FAV546" s="144"/>
      <c r="FAW546" s="75"/>
      <c r="FAX546" s="66"/>
      <c r="FAY546" s="66"/>
      <c r="FAZ546" s="79"/>
      <c r="FBA546" s="109"/>
      <c r="FBB546" s="479"/>
      <c r="FBC546" s="78"/>
      <c r="FBD546" s="144"/>
      <c r="FBE546" s="75"/>
      <c r="FBF546" s="66"/>
      <c r="FBG546" s="66"/>
      <c r="FBH546" s="79"/>
      <c r="FBI546" s="109"/>
      <c r="FBJ546" s="479"/>
      <c r="FBK546" s="78"/>
      <c r="FBL546" s="144"/>
      <c r="FBM546" s="75"/>
      <c r="FBN546" s="66"/>
      <c r="FBO546" s="66"/>
      <c r="FBP546" s="79"/>
      <c r="FBQ546" s="109"/>
      <c r="FBR546" s="479"/>
      <c r="FBS546" s="78"/>
      <c r="FBT546" s="144"/>
      <c r="FBU546" s="75"/>
      <c r="FBV546" s="66"/>
      <c r="FBW546" s="66"/>
      <c r="FBX546" s="79"/>
      <c r="FBY546" s="109"/>
      <c r="FBZ546" s="479"/>
      <c r="FCA546" s="78"/>
      <c r="FCB546" s="144"/>
      <c r="FCC546" s="75"/>
      <c r="FCD546" s="66"/>
      <c r="FCE546" s="66"/>
      <c r="FCF546" s="79"/>
      <c r="FCG546" s="109"/>
      <c r="FCH546" s="479"/>
      <c r="FCI546" s="78"/>
      <c r="FCJ546" s="144"/>
      <c r="FCK546" s="75"/>
      <c r="FCL546" s="66"/>
      <c r="FCM546" s="66"/>
      <c r="FCN546" s="79"/>
      <c r="FCO546" s="109"/>
      <c r="FCP546" s="479"/>
      <c r="FCQ546" s="78"/>
      <c r="FCR546" s="144"/>
      <c r="FCS546" s="75"/>
      <c r="FCT546" s="66"/>
      <c r="FCU546" s="66"/>
      <c r="FCV546" s="79"/>
      <c r="FCW546" s="109"/>
      <c r="FCX546" s="479"/>
      <c r="FCY546" s="78"/>
      <c r="FCZ546" s="144"/>
      <c r="FDA546" s="75"/>
      <c r="FDB546" s="66"/>
      <c r="FDC546" s="66"/>
      <c r="FDD546" s="79"/>
      <c r="FDE546" s="109"/>
      <c r="FDF546" s="479"/>
      <c r="FDG546" s="78"/>
      <c r="FDH546" s="144"/>
      <c r="FDI546" s="75"/>
      <c r="FDJ546" s="66"/>
      <c r="FDK546" s="66"/>
      <c r="FDL546" s="79"/>
      <c r="FDM546" s="109"/>
      <c r="FDN546" s="479"/>
      <c r="FDO546" s="78"/>
      <c r="FDP546" s="144"/>
      <c r="FDQ546" s="75"/>
      <c r="FDR546" s="66"/>
      <c r="FDS546" s="66"/>
      <c r="FDT546" s="79"/>
      <c r="FDU546" s="109"/>
      <c r="FDV546" s="479"/>
      <c r="FDW546" s="78"/>
      <c r="FDX546" s="144"/>
      <c r="FDY546" s="75"/>
      <c r="FDZ546" s="66"/>
      <c r="FEA546" s="66"/>
      <c r="FEB546" s="79"/>
      <c r="FEC546" s="109"/>
      <c r="FED546" s="479"/>
      <c r="FEE546" s="78"/>
      <c r="FEF546" s="144"/>
      <c r="FEG546" s="75"/>
      <c r="FEH546" s="66"/>
      <c r="FEI546" s="66"/>
      <c r="FEJ546" s="79"/>
      <c r="FEK546" s="109"/>
      <c r="FEL546" s="479"/>
      <c r="FEM546" s="78"/>
      <c r="FEN546" s="144"/>
      <c r="FEO546" s="75"/>
      <c r="FEP546" s="66"/>
      <c r="FEQ546" s="66"/>
      <c r="FER546" s="79"/>
      <c r="FES546" s="109"/>
      <c r="FET546" s="479"/>
      <c r="FEU546" s="78"/>
      <c r="FEV546" s="144"/>
      <c r="FEW546" s="75"/>
      <c r="FEX546" s="66"/>
      <c r="FEY546" s="66"/>
      <c r="FEZ546" s="79"/>
      <c r="FFA546" s="109"/>
      <c r="FFB546" s="479"/>
      <c r="FFC546" s="78"/>
      <c r="FFD546" s="144"/>
      <c r="FFE546" s="75"/>
      <c r="FFF546" s="66"/>
      <c r="FFG546" s="66"/>
      <c r="FFH546" s="79"/>
      <c r="FFI546" s="109"/>
      <c r="FFJ546" s="479"/>
      <c r="FFK546" s="78"/>
      <c r="FFL546" s="144"/>
      <c r="FFM546" s="75"/>
      <c r="FFN546" s="66"/>
      <c r="FFO546" s="66"/>
      <c r="FFP546" s="79"/>
      <c r="FFQ546" s="109"/>
      <c r="FFR546" s="479"/>
      <c r="FFS546" s="78"/>
      <c r="FFT546" s="144"/>
      <c r="FFU546" s="75"/>
      <c r="FFV546" s="66"/>
      <c r="FFW546" s="66"/>
      <c r="FFX546" s="79"/>
      <c r="FFY546" s="109"/>
      <c r="FFZ546" s="479"/>
      <c r="FGA546" s="78"/>
      <c r="FGB546" s="144"/>
      <c r="FGC546" s="75"/>
      <c r="FGD546" s="66"/>
      <c r="FGE546" s="66"/>
      <c r="FGF546" s="79"/>
      <c r="FGG546" s="109"/>
      <c r="FGH546" s="479"/>
      <c r="FGI546" s="78"/>
      <c r="FGJ546" s="144"/>
      <c r="FGK546" s="75"/>
      <c r="FGL546" s="66"/>
      <c r="FGM546" s="66"/>
      <c r="FGN546" s="79"/>
      <c r="FGO546" s="109"/>
      <c r="FGP546" s="479"/>
      <c r="FGQ546" s="78"/>
      <c r="FGR546" s="144"/>
      <c r="FGS546" s="75"/>
      <c r="FGT546" s="66"/>
      <c r="FGU546" s="66"/>
      <c r="FGV546" s="79"/>
      <c r="FGW546" s="109"/>
      <c r="FGX546" s="479"/>
      <c r="FGY546" s="78"/>
      <c r="FGZ546" s="144"/>
      <c r="FHA546" s="75"/>
      <c r="FHB546" s="66"/>
      <c r="FHC546" s="66"/>
      <c r="FHD546" s="79"/>
      <c r="FHE546" s="109"/>
      <c r="FHF546" s="479"/>
      <c r="FHG546" s="78"/>
      <c r="FHH546" s="144"/>
      <c r="FHI546" s="75"/>
      <c r="FHJ546" s="66"/>
      <c r="FHK546" s="66"/>
      <c r="FHL546" s="79"/>
      <c r="FHM546" s="109"/>
      <c r="FHN546" s="479"/>
      <c r="FHO546" s="78"/>
      <c r="FHP546" s="144"/>
      <c r="FHQ546" s="75"/>
      <c r="FHR546" s="66"/>
      <c r="FHS546" s="66"/>
      <c r="FHT546" s="79"/>
      <c r="FHU546" s="109"/>
      <c r="FHV546" s="479"/>
      <c r="FHW546" s="78"/>
      <c r="FHX546" s="144"/>
      <c r="FHY546" s="75"/>
      <c r="FHZ546" s="66"/>
      <c r="FIA546" s="66"/>
      <c r="FIB546" s="79"/>
      <c r="FIC546" s="109"/>
      <c r="FID546" s="479"/>
      <c r="FIE546" s="78"/>
      <c r="FIF546" s="144"/>
      <c r="FIG546" s="75"/>
      <c r="FIH546" s="66"/>
      <c r="FII546" s="66"/>
      <c r="FIJ546" s="79"/>
      <c r="FIK546" s="109"/>
      <c r="FIL546" s="479"/>
      <c r="FIM546" s="78"/>
      <c r="FIN546" s="144"/>
      <c r="FIO546" s="75"/>
      <c r="FIP546" s="66"/>
      <c r="FIQ546" s="66"/>
      <c r="FIR546" s="79"/>
      <c r="FIS546" s="109"/>
      <c r="FIT546" s="479"/>
      <c r="FIU546" s="78"/>
      <c r="FIV546" s="144"/>
      <c r="FIW546" s="75"/>
      <c r="FIX546" s="66"/>
      <c r="FIY546" s="66"/>
      <c r="FIZ546" s="79"/>
      <c r="FJA546" s="109"/>
      <c r="FJB546" s="479"/>
      <c r="FJC546" s="78"/>
      <c r="FJD546" s="144"/>
      <c r="FJE546" s="75"/>
      <c r="FJF546" s="66"/>
      <c r="FJG546" s="66"/>
      <c r="FJH546" s="79"/>
      <c r="FJI546" s="109"/>
      <c r="FJJ546" s="479"/>
      <c r="FJK546" s="78"/>
      <c r="FJL546" s="144"/>
      <c r="FJM546" s="75"/>
      <c r="FJN546" s="66"/>
      <c r="FJO546" s="66"/>
      <c r="FJP546" s="79"/>
      <c r="FJQ546" s="109"/>
      <c r="FJR546" s="479"/>
      <c r="FJS546" s="78"/>
      <c r="FJT546" s="144"/>
      <c r="FJU546" s="75"/>
      <c r="FJV546" s="66"/>
      <c r="FJW546" s="66"/>
      <c r="FJX546" s="79"/>
      <c r="FJY546" s="109"/>
      <c r="FJZ546" s="479"/>
      <c r="FKA546" s="78"/>
      <c r="FKB546" s="144"/>
      <c r="FKC546" s="75"/>
      <c r="FKD546" s="66"/>
      <c r="FKE546" s="66"/>
      <c r="FKF546" s="79"/>
      <c r="FKG546" s="109"/>
      <c r="FKH546" s="479"/>
      <c r="FKI546" s="78"/>
      <c r="FKJ546" s="144"/>
      <c r="FKK546" s="75"/>
      <c r="FKL546" s="66"/>
      <c r="FKM546" s="66"/>
      <c r="FKN546" s="79"/>
      <c r="FKO546" s="109"/>
      <c r="FKP546" s="479"/>
      <c r="FKQ546" s="78"/>
      <c r="FKR546" s="144"/>
      <c r="FKS546" s="75"/>
      <c r="FKT546" s="66"/>
      <c r="FKU546" s="66"/>
      <c r="FKV546" s="79"/>
      <c r="FKW546" s="109"/>
      <c r="FKX546" s="479"/>
      <c r="FKY546" s="78"/>
      <c r="FKZ546" s="144"/>
      <c r="FLA546" s="75"/>
      <c r="FLB546" s="66"/>
      <c r="FLC546" s="66"/>
      <c r="FLD546" s="79"/>
      <c r="FLE546" s="109"/>
      <c r="FLF546" s="479"/>
      <c r="FLG546" s="78"/>
      <c r="FLH546" s="144"/>
      <c r="FLI546" s="75"/>
      <c r="FLJ546" s="66"/>
      <c r="FLK546" s="66"/>
      <c r="FLL546" s="79"/>
      <c r="FLM546" s="109"/>
      <c r="FLN546" s="479"/>
      <c r="FLO546" s="78"/>
      <c r="FLP546" s="144"/>
      <c r="FLQ546" s="75"/>
      <c r="FLR546" s="66"/>
      <c r="FLS546" s="66"/>
      <c r="FLT546" s="79"/>
      <c r="FLU546" s="109"/>
      <c r="FLV546" s="479"/>
      <c r="FLW546" s="78"/>
      <c r="FLX546" s="144"/>
      <c r="FLY546" s="75"/>
      <c r="FLZ546" s="66"/>
      <c r="FMA546" s="66"/>
      <c r="FMB546" s="79"/>
      <c r="FMC546" s="109"/>
      <c r="FMD546" s="479"/>
      <c r="FME546" s="78"/>
      <c r="FMF546" s="144"/>
      <c r="FMG546" s="75"/>
      <c r="FMH546" s="66"/>
      <c r="FMI546" s="66"/>
      <c r="FMJ546" s="79"/>
      <c r="FMK546" s="109"/>
      <c r="FML546" s="479"/>
      <c r="FMM546" s="78"/>
      <c r="FMN546" s="144"/>
      <c r="FMO546" s="75"/>
      <c r="FMP546" s="66"/>
      <c r="FMQ546" s="66"/>
      <c r="FMR546" s="79"/>
      <c r="FMS546" s="109"/>
      <c r="FMT546" s="479"/>
      <c r="FMU546" s="78"/>
      <c r="FMV546" s="144"/>
      <c r="FMW546" s="75"/>
      <c r="FMX546" s="66"/>
      <c r="FMY546" s="66"/>
      <c r="FMZ546" s="79"/>
      <c r="FNA546" s="109"/>
      <c r="FNB546" s="479"/>
      <c r="FNC546" s="78"/>
      <c r="FND546" s="144"/>
      <c r="FNE546" s="75"/>
      <c r="FNF546" s="66"/>
      <c r="FNG546" s="66"/>
      <c r="FNH546" s="79"/>
      <c r="FNI546" s="109"/>
      <c r="FNJ546" s="479"/>
      <c r="FNK546" s="78"/>
      <c r="FNL546" s="144"/>
      <c r="FNM546" s="75"/>
      <c r="FNN546" s="66"/>
      <c r="FNO546" s="66"/>
      <c r="FNP546" s="79"/>
      <c r="FNQ546" s="109"/>
      <c r="FNR546" s="479"/>
      <c r="FNS546" s="78"/>
      <c r="FNT546" s="144"/>
      <c r="FNU546" s="75"/>
      <c r="FNV546" s="66"/>
      <c r="FNW546" s="66"/>
      <c r="FNX546" s="79"/>
      <c r="FNY546" s="109"/>
      <c r="FNZ546" s="479"/>
      <c r="FOA546" s="78"/>
      <c r="FOB546" s="144"/>
      <c r="FOC546" s="75"/>
      <c r="FOD546" s="66"/>
      <c r="FOE546" s="66"/>
      <c r="FOF546" s="79"/>
      <c r="FOG546" s="109"/>
      <c r="FOH546" s="479"/>
      <c r="FOI546" s="78"/>
      <c r="FOJ546" s="144"/>
      <c r="FOK546" s="75"/>
      <c r="FOL546" s="66"/>
      <c r="FOM546" s="66"/>
      <c r="FON546" s="79"/>
      <c r="FOO546" s="109"/>
      <c r="FOP546" s="479"/>
      <c r="FOQ546" s="78"/>
      <c r="FOR546" s="144"/>
      <c r="FOS546" s="75"/>
      <c r="FOT546" s="66"/>
      <c r="FOU546" s="66"/>
      <c r="FOV546" s="79"/>
      <c r="FOW546" s="109"/>
      <c r="FOX546" s="479"/>
      <c r="FOY546" s="78"/>
      <c r="FOZ546" s="144"/>
      <c r="FPA546" s="75"/>
      <c r="FPB546" s="66"/>
      <c r="FPC546" s="66"/>
      <c r="FPD546" s="79"/>
      <c r="FPE546" s="109"/>
      <c r="FPF546" s="479"/>
      <c r="FPG546" s="78"/>
      <c r="FPH546" s="144"/>
      <c r="FPI546" s="75"/>
      <c r="FPJ546" s="66"/>
      <c r="FPK546" s="66"/>
      <c r="FPL546" s="79"/>
      <c r="FPM546" s="109"/>
      <c r="FPN546" s="479"/>
      <c r="FPO546" s="78"/>
      <c r="FPP546" s="144"/>
      <c r="FPQ546" s="75"/>
      <c r="FPR546" s="66"/>
      <c r="FPS546" s="66"/>
      <c r="FPT546" s="79"/>
      <c r="FPU546" s="109"/>
      <c r="FPV546" s="479"/>
      <c r="FPW546" s="78"/>
      <c r="FPX546" s="144"/>
      <c r="FPY546" s="75"/>
      <c r="FPZ546" s="66"/>
      <c r="FQA546" s="66"/>
      <c r="FQB546" s="79"/>
      <c r="FQC546" s="109"/>
      <c r="FQD546" s="479"/>
      <c r="FQE546" s="78"/>
      <c r="FQF546" s="144"/>
      <c r="FQG546" s="75"/>
      <c r="FQH546" s="66"/>
      <c r="FQI546" s="66"/>
      <c r="FQJ546" s="79"/>
      <c r="FQK546" s="109"/>
      <c r="FQL546" s="479"/>
      <c r="FQM546" s="78"/>
      <c r="FQN546" s="144"/>
      <c r="FQO546" s="75"/>
      <c r="FQP546" s="66"/>
      <c r="FQQ546" s="66"/>
      <c r="FQR546" s="79"/>
      <c r="FQS546" s="109"/>
      <c r="FQT546" s="479"/>
      <c r="FQU546" s="78"/>
      <c r="FQV546" s="144"/>
      <c r="FQW546" s="75"/>
      <c r="FQX546" s="66"/>
      <c r="FQY546" s="66"/>
      <c r="FQZ546" s="79"/>
      <c r="FRA546" s="109"/>
      <c r="FRB546" s="479"/>
      <c r="FRC546" s="78"/>
      <c r="FRD546" s="144"/>
      <c r="FRE546" s="75"/>
      <c r="FRF546" s="66"/>
      <c r="FRG546" s="66"/>
      <c r="FRH546" s="79"/>
      <c r="FRI546" s="109"/>
      <c r="FRJ546" s="479"/>
      <c r="FRK546" s="78"/>
      <c r="FRL546" s="144"/>
      <c r="FRM546" s="75"/>
      <c r="FRN546" s="66"/>
      <c r="FRO546" s="66"/>
      <c r="FRP546" s="79"/>
      <c r="FRQ546" s="109"/>
      <c r="FRR546" s="479"/>
      <c r="FRS546" s="78"/>
      <c r="FRT546" s="144"/>
      <c r="FRU546" s="75"/>
      <c r="FRV546" s="66"/>
      <c r="FRW546" s="66"/>
      <c r="FRX546" s="79"/>
      <c r="FRY546" s="109"/>
      <c r="FRZ546" s="479"/>
      <c r="FSA546" s="78"/>
      <c r="FSB546" s="144"/>
      <c r="FSC546" s="75"/>
      <c r="FSD546" s="66"/>
      <c r="FSE546" s="66"/>
      <c r="FSF546" s="79"/>
      <c r="FSG546" s="109"/>
      <c r="FSH546" s="479"/>
      <c r="FSI546" s="78"/>
      <c r="FSJ546" s="144"/>
      <c r="FSK546" s="75"/>
      <c r="FSL546" s="66"/>
      <c r="FSM546" s="66"/>
      <c r="FSN546" s="79"/>
      <c r="FSO546" s="109"/>
      <c r="FSP546" s="479"/>
      <c r="FSQ546" s="78"/>
      <c r="FSR546" s="144"/>
      <c r="FSS546" s="75"/>
      <c r="FST546" s="66"/>
      <c r="FSU546" s="66"/>
      <c r="FSV546" s="79"/>
      <c r="FSW546" s="109"/>
      <c r="FSX546" s="479"/>
      <c r="FSY546" s="78"/>
      <c r="FSZ546" s="144"/>
      <c r="FTA546" s="75"/>
      <c r="FTB546" s="66"/>
      <c r="FTC546" s="66"/>
      <c r="FTD546" s="79"/>
      <c r="FTE546" s="109"/>
      <c r="FTF546" s="479"/>
      <c r="FTG546" s="78"/>
      <c r="FTH546" s="144"/>
      <c r="FTI546" s="75"/>
      <c r="FTJ546" s="66"/>
      <c r="FTK546" s="66"/>
      <c r="FTL546" s="79"/>
      <c r="FTM546" s="109"/>
      <c r="FTN546" s="479"/>
      <c r="FTO546" s="78"/>
      <c r="FTP546" s="144"/>
      <c r="FTQ546" s="75"/>
      <c r="FTR546" s="66"/>
      <c r="FTS546" s="66"/>
      <c r="FTT546" s="79"/>
      <c r="FTU546" s="109"/>
      <c r="FTV546" s="479"/>
      <c r="FTW546" s="78"/>
      <c r="FTX546" s="144"/>
      <c r="FTY546" s="75"/>
      <c r="FTZ546" s="66"/>
      <c r="FUA546" s="66"/>
      <c r="FUB546" s="79"/>
      <c r="FUC546" s="109"/>
      <c r="FUD546" s="479"/>
      <c r="FUE546" s="78"/>
      <c r="FUF546" s="144"/>
      <c r="FUG546" s="75"/>
      <c r="FUH546" s="66"/>
      <c r="FUI546" s="66"/>
      <c r="FUJ546" s="79"/>
      <c r="FUK546" s="109"/>
      <c r="FUL546" s="479"/>
      <c r="FUM546" s="78"/>
      <c r="FUN546" s="144"/>
      <c r="FUO546" s="75"/>
      <c r="FUP546" s="66"/>
      <c r="FUQ546" s="66"/>
      <c r="FUR546" s="79"/>
      <c r="FUS546" s="109"/>
      <c r="FUT546" s="479"/>
      <c r="FUU546" s="78"/>
      <c r="FUV546" s="144"/>
      <c r="FUW546" s="75"/>
      <c r="FUX546" s="66"/>
      <c r="FUY546" s="66"/>
      <c r="FUZ546" s="79"/>
      <c r="FVA546" s="109"/>
      <c r="FVB546" s="479"/>
      <c r="FVC546" s="78"/>
      <c r="FVD546" s="144"/>
      <c r="FVE546" s="75"/>
      <c r="FVF546" s="66"/>
      <c r="FVG546" s="66"/>
      <c r="FVH546" s="79"/>
      <c r="FVI546" s="109"/>
      <c r="FVJ546" s="479"/>
      <c r="FVK546" s="78"/>
      <c r="FVL546" s="144"/>
      <c r="FVM546" s="75"/>
      <c r="FVN546" s="66"/>
      <c r="FVO546" s="66"/>
      <c r="FVP546" s="79"/>
      <c r="FVQ546" s="109"/>
      <c r="FVR546" s="479"/>
      <c r="FVS546" s="78"/>
      <c r="FVT546" s="144"/>
      <c r="FVU546" s="75"/>
      <c r="FVV546" s="66"/>
      <c r="FVW546" s="66"/>
      <c r="FVX546" s="79"/>
      <c r="FVY546" s="109"/>
      <c r="FVZ546" s="479"/>
      <c r="FWA546" s="78"/>
      <c r="FWB546" s="144"/>
      <c r="FWC546" s="75"/>
      <c r="FWD546" s="66"/>
      <c r="FWE546" s="66"/>
      <c r="FWF546" s="79"/>
      <c r="FWG546" s="109"/>
      <c r="FWH546" s="479"/>
      <c r="FWI546" s="78"/>
      <c r="FWJ546" s="144"/>
      <c r="FWK546" s="75"/>
      <c r="FWL546" s="66"/>
      <c r="FWM546" s="66"/>
      <c r="FWN546" s="79"/>
      <c r="FWO546" s="109"/>
      <c r="FWP546" s="479"/>
      <c r="FWQ546" s="78"/>
      <c r="FWR546" s="144"/>
      <c r="FWS546" s="75"/>
      <c r="FWT546" s="66"/>
      <c r="FWU546" s="66"/>
      <c r="FWV546" s="79"/>
      <c r="FWW546" s="109"/>
      <c r="FWX546" s="479"/>
      <c r="FWY546" s="78"/>
      <c r="FWZ546" s="144"/>
      <c r="FXA546" s="75"/>
      <c r="FXB546" s="66"/>
      <c r="FXC546" s="66"/>
      <c r="FXD546" s="79"/>
      <c r="FXE546" s="109"/>
      <c r="FXF546" s="479"/>
      <c r="FXG546" s="78"/>
      <c r="FXH546" s="144"/>
      <c r="FXI546" s="75"/>
      <c r="FXJ546" s="66"/>
      <c r="FXK546" s="66"/>
      <c r="FXL546" s="79"/>
      <c r="FXM546" s="109"/>
      <c r="FXN546" s="479"/>
      <c r="FXO546" s="78"/>
      <c r="FXP546" s="144"/>
      <c r="FXQ546" s="75"/>
      <c r="FXR546" s="66"/>
      <c r="FXS546" s="66"/>
      <c r="FXT546" s="79"/>
      <c r="FXU546" s="109"/>
      <c r="FXV546" s="479"/>
      <c r="FXW546" s="78"/>
      <c r="FXX546" s="144"/>
      <c r="FXY546" s="75"/>
      <c r="FXZ546" s="66"/>
      <c r="FYA546" s="66"/>
      <c r="FYB546" s="79"/>
      <c r="FYC546" s="109"/>
      <c r="FYD546" s="479"/>
      <c r="FYE546" s="78"/>
      <c r="FYF546" s="144"/>
      <c r="FYG546" s="75"/>
      <c r="FYH546" s="66"/>
      <c r="FYI546" s="66"/>
      <c r="FYJ546" s="79"/>
      <c r="FYK546" s="109"/>
      <c r="FYL546" s="479"/>
      <c r="FYM546" s="78"/>
      <c r="FYN546" s="144"/>
      <c r="FYO546" s="75"/>
      <c r="FYP546" s="66"/>
      <c r="FYQ546" s="66"/>
      <c r="FYR546" s="79"/>
      <c r="FYS546" s="109"/>
      <c r="FYT546" s="479"/>
      <c r="FYU546" s="78"/>
      <c r="FYV546" s="144"/>
      <c r="FYW546" s="75"/>
      <c r="FYX546" s="66"/>
      <c r="FYY546" s="66"/>
      <c r="FYZ546" s="79"/>
      <c r="FZA546" s="109"/>
      <c r="FZB546" s="479"/>
      <c r="FZC546" s="78"/>
      <c r="FZD546" s="144"/>
      <c r="FZE546" s="75"/>
      <c r="FZF546" s="66"/>
      <c r="FZG546" s="66"/>
      <c r="FZH546" s="79"/>
      <c r="FZI546" s="109"/>
      <c r="FZJ546" s="479"/>
      <c r="FZK546" s="78"/>
      <c r="FZL546" s="144"/>
      <c r="FZM546" s="75"/>
      <c r="FZN546" s="66"/>
      <c r="FZO546" s="66"/>
      <c r="FZP546" s="79"/>
      <c r="FZQ546" s="109"/>
      <c r="FZR546" s="479"/>
      <c r="FZS546" s="78"/>
      <c r="FZT546" s="144"/>
      <c r="FZU546" s="75"/>
      <c r="FZV546" s="66"/>
      <c r="FZW546" s="66"/>
      <c r="FZX546" s="79"/>
      <c r="FZY546" s="109"/>
      <c r="FZZ546" s="479"/>
      <c r="GAA546" s="78"/>
      <c r="GAB546" s="144"/>
      <c r="GAC546" s="75"/>
      <c r="GAD546" s="66"/>
      <c r="GAE546" s="66"/>
      <c r="GAF546" s="79"/>
      <c r="GAG546" s="109"/>
      <c r="GAH546" s="479"/>
      <c r="GAI546" s="78"/>
      <c r="GAJ546" s="144"/>
      <c r="GAK546" s="75"/>
      <c r="GAL546" s="66"/>
      <c r="GAM546" s="66"/>
      <c r="GAN546" s="79"/>
      <c r="GAO546" s="109"/>
      <c r="GAP546" s="479"/>
      <c r="GAQ546" s="78"/>
      <c r="GAR546" s="144"/>
      <c r="GAS546" s="75"/>
      <c r="GAT546" s="66"/>
      <c r="GAU546" s="66"/>
      <c r="GAV546" s="79"/>
      <c r="GAW546" s="109"/>
      <c r="GAX546" s="479"/>
      <c r="GAY546" s="78"/>
      <c r="GAZ546" s="144"/>
      <c r="GBA546" s="75"/>
      <c r="GBB546" s="66"/>
      <c r="GBC546" s="66"/>
      <c r="GBD546" s="79"/>
      <c r="GBE546" s="109"/>
      <c r="GBF546" s="479"/>
      <c r="GBG546" s="78"/>
      <c r="GBH546" s="144"/>
      <c r="GBI546" s="75"/>
      <c r="GBJ546" s="66"/>
      <c r="GBK546" s="66"/>
      <c r="GBL546" s="79"/>
      <c r="GBM546" s="109"/>
      <c r="GBN546" s="479"/>
      <c r="GBO546" s="78"/>
      <c r="GBP546" s="144"/>
      <c r="GBQ546" s="75"/>
      <c r="GBR546" s="66"/>
      <c r="GBS546" s="66"/>
      <c r="GBT546" s="79"/>
      <c r="GBU546" s="109"/>
      <c r="GBV546" s="479"/>
      <c r="GBW546" s="78"/>
      <c r="GBX546" s="144"/>
      <c r="GBY546" s="75"/>
      <c r="GBZ546" s="66"/>
      <c r="GCA546" s="66"/>
      <c r="GCB546" s="79"/>
      <c r="GCC546" s="109"/>
      <c r="GCD546" s="479"/>
      <c r="GCE546" s="78"/>
      <c r="GCF546" s="144"/>
      <c r="GCG546" s="75"/>
      <c r="GCH546" s="66"/>
      <c r="GCI546" s="66"/>
      <c r="GCJ546" s="79"/>
      <c r="GCK546" s="109"/>
      <c r="GCL546" s="479"/>
      <c r="GCM546" s="78"/>
      <c r="GCN546" s="144"/>
      <c r="GCO546" s="75"/>
      <c r="GCP546" s="66"/>
      <c r="GCQ546" s="66"/>
      <c r="GCR546" s="79"/>
      <c r="GCS546" s="109"/>
      <c r="GCT546" s="479"/>
      <c r="GCU546" s="78"/>
      <c r="GCV546" s="144"/>
      <c r="GCW546" s="75"/>
      <c r="GCX546" s="66"/>
      <c r="GCY546" s="66"/>
      <c r="GCZ546" s="79"/>
      <c r="GDA546" s="109"/>
      <c r="GDB546" s="479"/>
      <c r="GDC546" s="78"/>
      <c r="GDD546" s="144"/>
      <c r="GDE546" s="75"/>
      <c r="GDF546" s="66"/>
      <c r="GDG546" s="66"/>
      <c r="GDH546" s="79"/>
      <c r="GDI546" s="109"/>
      <c r="GDJ546" s="479"/>
      <c r="GDK546" s="78"/>
      <c r="GDL546" s="144"/>
      <c r="GDM546" s="75"/>
      <c r="GDN546" s="66"/>
      <c r="GDO546" s="66"/>
      <c r="GDP546" s="79"/>
      <c r="GDQ546" s="109"/>
      <c r="GDR546" s="479"/>
      <c r="GDS546" s="78"/>
      <c r="GDT546" s="144"/>
      <c r="GDU546" s="75"/>
      <c r="GDV546" s="66"/>
      <c r="GDW546" s="66"/>
      <c r="GDX546" s="79"/>
      <c r="GDY546" s="109"/>
      <c r="GDZ546" s="479"/>
      <c r="GEA546" s="78"/>
      <c r="GEB546" s="144"/>
      <c r="GEC546" s="75"/>
      <c r="GED546" s="66"/>
      <c r="GEE546" s="66"/>
      <c r="GEF546" s="79"/>
      <c r="GEG546" s="109"/>
      <c r="GEH546" s="479"/>
      <c r="GEI546" s="78"/>
      <c r="GEJ546" s="144"/>
      <c r="GEK546" s="75"/>
      <c r="GEL546" s="66"/>
      <c r="GEM546" s="66"/>
      <c r="GEN546" s="79"/>
      <c r="GEO546" s="109"/>
      <c r="GEP546" s="479"/>
      <c r="GEQ546" s="78"/>
      <c r="GER546" s="144"/>
      <c r="GES546" s="75"/>
      <c r="GET546" s="66"/>
      <c r="GEU546" s="66"/>
      <c r="GEV546" s="79"/>
      <c r="GEW546" s="109"/>
      <c r="GEX546" s="479"/>
      <c r="GEY546" s="78"/>
      <c r="GEZ546" s="144"/>
      <c r="GFA546" s="75"/>
      <c r="GFB546" s="66"/>
      <c r="GFC546" s="66"/>
      <c r="GFD546" s="79"/>
      <c r="GFE546" s="109"/>
      <c r="GFF546" s="479"/>
      <c r="GFG546" s="78"/>
      <c r="GFH546" s="144"/>
      <c r="GFI546" s="75"/>
      <c r="GFJ546" s="66"/>
      <c r="GFK546" s="66"/>
      <c r="GFL546" s="79"/>
      <c r="GFM546" s="109"/>
      <c r="GFN546" s="479"/>
      <c r="GFO546" s="78"/>
      <c r="GFP546" s="144"/>
      <c r="GFQ546" s="75"/>
      <c r="GFR546" s="66"/>
      <c r="GFS546" s="66"/>
      <c r="GFT546" s="79"/>
      <c r="GFU546" s="109"/>
      <c r="GFV546" s="479"/>
      <c r="GFW546" s="78"/>
      <c r="GFX546" s="144"/>
      <c r="GFY546" s="75"/>
      <c r="GFZ546" s="66"/>
      <c r="GGA546" s="66"/>
      <c r="GGB546" s="79"/>
      <c r="GGC546" s="109"/>
      <c r="GGD546" s="479"/>
      <c r="GGE546" s="78"/>
      <c r="GGF546" s="144"/>
      <c r="GGG546" s="75"/>
      <c r="GGH546" s="66"/>
      <c r="GGI546" s="66"/>
      <c r="GGJ546" s="79"/>
      <c r="GGK546" s="109"/>
      <c r="GGL546" s="479"/>
      <c r="GGM546" s="78"/>
      <c r="GGN546" s="144"/>
      <c r="GGO546" s="75"/>
      <c r="GGP546" s="66"/>
      <c r="GGQ546" s="66"/>
      <c r="GGR546" s="79"/>
      <c r="GGS546" s="109"/>
      <c r="GGT546" s="479"/>
      <c r="GGU546" s="78"/>
      <c r="GGV546" s="144"/>
      <c r="GGW546" s="75"/>
      <c r="GGX546" s="66"/>
      <c r="GGY546" s="66"/>
      <c r="GGZ546" s="79"/>
      <c r="GHA546" s="109"/>
      <c r="GHB546" s="479"/>
      <c r="GHC546" s="78"/>
      <c r="GHD546" s="144"/>
      <c r="GHE546" s="75"/>
      <c r="GHF546" s="66"/>
      <c r="GHG546" s="66"/>
      <c r="GHH546" s="79"/>
      <c r="GHI546" s="109"/>
      <c r="GHJ546" s="479"/>
      <c r="GHK546" s="78"/>
      <c r="GHL546" s="144"/>
      <c r="GHM546" s="75"/>
      <c r="GHN546" s="66"/>
      <c r="GHO546" s="66"/>
      <c r="GHP546" s="79"/>
      <c r="GHQ546" s="109"/>
      <c r="GHR546" s="479"/>
      <c r="GHS546" s="78"/>
      <c r="GHT546" s="144"/>
      <c r="GHU546" s="75"/>
      <c r="GHV546" s="66"/>
      <c r="GHW546" s="66"/>
      <c r="GHX546" s="79"/>
      <c r="GHY546" s="109"/>
      <c r="GHZ546" s="479"/>
      <c r="GIA546" s="78"/>
      <c r="GIB546" s="144"/>
      <c r="GIC546" s="75"/>
      <c r="GID546" s="66"/>
      <c r="GIE546" s="66"/>
      <c r="GIF546" s="79"/>
      <c r="GIG546" s="109"/>
      <c r="GIH546" s="479"/>
      <c r="GII546" s="78"/>
      <c r="GIJ546" s="144"/>
      <c r="GIK546" s="75"/>
      <c r="GIL546" s="66"/>
      <c r="GIM546" s="66"/>
      <c r="GIN546" s="79"/>
      <c r="GIO546" s="109"/>
      <c r="GIP546" s="479"/>
      <c r="GIQ546" s="78"/>
      <c r="GIR546" s="144"/>
      <c r="GIS546" s="75"/>
      <c r="GIT546" s="66"/>
      <c r="GIU546" s="66"/>
      <c r="GIV546" s="79"/>
      <c r="GIW546" s="109"/>
      <c r="GIX546" s="479"/>
      <c r="GIY546" s="78"/>
      <c r="GIZ546" s="144"/>
      <c r="GJA546" s="75"/>
      <c r="GJB546" s="66"/>
      <c r="GJC546" s="66"/>
      <c r="GJD546" s="79"/>
      <c r="GJE546" s="109"/>
      <c r="GJF546" s="479"/>
      <c r="GJG546" s="78"/>
      <c r="GJH546" s="144"/>
      <c r="GJI546" s="75"/>
      <c r="GJJ546" s="66"/>
      <c r="GJK546" s="66"/>
      <c r="GJL546" s="79"/>
      <c r="GJM546" s="109"/>
      <c r="GJN546" s="479"/>
      <c r="GJO546" s="78"/>
      <c r="GJP546" s="144"/>
      <c r="GJQ546" s="75"/>
      <c r="GJR546" s="66"/>
      <c r="GJS546" s="66"/>
      <c r="GJT546" s="79"/>
      <c r="GJU546" s="109"/>
      <c r="GJV546" s="479"/>
      <c r="GJW546" s="78"/>
      <c r="GJX546" s="144"/>
      <c r="GJY546" s="75"/>
      <c r="GJZ546" s="66"/>
      <c r="GKA546" s="66"/>
      <c r="GKB546" s="79"/>
      <c r="GKC546" s="109"/>
      <c r="GKD546" s="479"/>
      <c r="GKE546" s="78"/>
      <c r="GKF546" s="144"/>
      <c r="GKG546" s="75"/>
      <c r="GKH546" s="66"/>
      <c r="GKI546" s="66"/>
      <c r="GKJ546" s="79"/>
      <c r="GKK546" s="109"/>
      <c r="GKL546" s="479"/>
      <c r="GKM546" s="78"/>
      <c r="GKN546" s="144"/>
      <c r="GKO546" s="75"/>
      <c r="GKP546" s="66"/>
      <c r="GKQ546" s="66"/>
      <c r="GKR546" s="79"/>
      <c r="GKS546" s="109"/>
      <c r="GKT546" s="479"/>
      <c r="GKU546" s="78"/>
      <c r="GKV546" s="144"/>
      <c r="GKW546" s="75"/>
      <c r="GKX546" s="66"/>
      <c r="GKY546" s="66"/>
      <c r="GKZ546" s="79"/>
      <c r="GLA546" s="109"/>
      <c r="GLB546" s="479"/>
      <c r="GLC546" s="78"/>
      <c r="GLD546" s="144"/>
      <c r="GLE546" s="75"/>
      <c r="GLF546" s="66"/>
      <c r="GLG546" s="66"/>
      <c r="GLH546" s="79"/>
      <c r="GLI546" s="109"/>
      <c r="GLJ546" s="479"/>
      <c r="GLK546" s="78"/>
      <c r="GLL546" s="144"/>
      <c r="GLM546" s="75"/>
      <c r="GLN546" s="66"/>
      <c r="GLO546" s="66"/>
      <c r="GLP546" s="79"/>
      <c r="GLQ546" s="109"/>
      <c r="GLR546" s="479"/>
      <c r="GLS546" s="78"/>
      <c r="GLT546" s="144"/>
      <c r="GLU546" s="75"/>
      <c r="GLV546" s="66"/>
      <c r="GLW546" s="66"/>
      <c r="GLX546" s="79"/>
      <c r="GLY546" s="109"/>
      <c r="GLZ546" s="479"/>
      <c r="GMA546" s="78"/>
      <c r="GMB546" s="144"/>
      <c r="GMC546" s="75"/>
      <c r="GMD546" s="66"/>
      <c r="GME546" s="66"/>
      <c r="GMF546" s="79"/>
      <c r="GMG546" s="109"/>
      <c r="GMH546" s="479"/>
      <c r="GMI546" s="78"/>
      <c r="GMJ546" s="144"/>
      <c r="GMK546" s="75"/>
      <c r="GML546" s="66"/>
      <c r="GMM546" s="66"/>
      <c r="GMN546" s="79"/>
      <c r="GMO546" s="109"/>
      <c r="GMP546" s="479"/>
      <c r="GMQ546" s="78"/>
      <c r="GMR546" s="144"/>
      <c r="GMS546" s="75"/>
      <c r="GMT546" s="66"/>
      <c r="GMU546" s="66"/>
      <c r="GMV546" s="79"/>
      <c r="GMW546" s="109"/>
      <c r="GMX546" s="479"/>
      <c r="GMY546" s="78"/>
      <c r="GMZ546" s="144"/>
      <c r="GNA546" s="75"/>
      <c r="GNB546" s="66"/>
      <c r="GNC546" s="66"/>
      <c r="GND546" s="79"/>
      <c r="GNE546" s="109"/>
      <c r="GNF546" s="479"/>
      <c r="GNG546" s="78"/>
      <c r="GNH546" s="144"/>
      <c r="GNI546" s="75"/>
      <c r="GNJ546" s="66"/>
      <c r="GNK546" s="66"/>
      <c r="GNL546" s="79"/>
      <c r="GNM546" s="109"/>
      <c r="GNN546" s="479"/>
      <c r="GNO546" s="78"/>
      <c r="GNP546" s="144"/>
      <c r="GNQ546" s="75"/>
      <c r="GNR546" s="66"/>
      <c r="GNS546" s="66"/>
      <c r="GNT546" s="79"/>
      <c r="GNU546" s="109"/>
      <c r="GNV546" s="479"/>
      <c r="GNW546" s="78"/>
      <c r="GNX546" s="144"/>
      <c r="GNY546" s="75"/>
      <c r="GNZ546" s="66"/>
      <c r="GOA546" s="66"/>
      <c r="GOB546" s="79"/>
      <c r="GOC546" s="109"/>
      <c r="GOD546" s="479"/>
      <c r="GOE546" s="78"/>
      <c r="GOF546" s="144"/>
      <c r="GOG546" s="75"/>
      <c r="GOH546" s="66"/>
      <c r="GOI546" s="66"/>
      <c r="GOJ546" s="79"/>
      <c r="GOK546" s="109"/>
      <c r="GOL546" s="479"/>
      <c r="GOM546" s="78"/>
      <c r="GON546" s="144"/>
      <c r="GOO546" s="75"/>
      <c r="GOP546" s="66"/>
      <c r="GOQ546" s="66"/>
      <c r="GOR546" s="79"/>
      <c r="GOS546" s="109"/>
      <c r="GOT546" s="479"/>
      <c r="GOU546" s="78"/>
      <c r="GOV546" s="144"/>
      <c r="GOW546" s="75"/>
      <c r="GOX546" s="66"/>
      <c r="GOY546" s="66"/>
      <c r="GOZ546" s="79"/>
      <c r="GPA546" s="109"/>
      <c r="GPB546" s="479"/>
      <c r="GPC546" s="78"/>
      <c r="GPD546" s="144"/>
      <c r="GPE546" s="75"/>
      <c r="GPF546" s="66"/>
      <c r="GPG546" s="66"/>
      <c r="GPH546" s="79"/>
      <c r="GPI546" s="109"/>
      <c r="GPJ546" s="479"/>
      <c r="GPK546" s="78"/>
      <c r="GPL546" s="144"/>
      <c r="GPM546" s="75"/>
      <c r="GPN546" s="66"/>
      <c r="GPO546" s="66"/>
      <c r="GPP546" s="79"/>
      <c r="GPQ546" s="109"/>
      <c r="GPR546" s="479"/>
      <c r="GPS546" s="78"/>
      <c r="GPT546" s="144"/>
      <c r="GPU546" s="75"/>
      <c r="GPV546" s="66"/>
      <c r="GPW546" s="66"/>
      <c r="GPX546" s="79"/>
      <c r="GPY546" s="109"/>
      <c r="GPZ546" s="479"/>
      <c r="GQA546" s="78"/>
      <c r="GQB546" s="144"/>
      <c r="GQC546" s="75"/>
      <c r="GQD546" s="66"/>
      <c r="GQE546" s="66"/>
      <c r="GQF546" s="79"/>
      <c r="GQG546" s="109"/>
      <c r="GQH546" s="479"/>
      <c r="GQI546" s="78"/>
      <c r="GQJ546" s="144"/>
      <c r="GQK546" s="75"/>
      <c r="GQL546" s="66"/>
      <c r="GQM546" s="66"/>
      <c r="GQN546" s="79"/>
      <c r="GQO546" s="109"/>
      <c r="GQP546" s="479"/>
      <c r="GQQ546" s="78"/>
      <c r="GQR546" s="144"/>
      <c r="GQS546" s="75"/>
      <c r="GQT546" s="66"/>
      <c r="GQU546" s="66"/>
      <c r="GQV546" s="79"/>
      <c r="GQW546" s="109"/>
      <c r="GQX546" s="479"/>
      <c r="GQY546" s="78"/>
      <c r="GQZ546" s="144"/>
      <c r="GRA546" s="75"/>
      <c r="GRB546" s="66"/>
      <c r="GRC546" s="66"/>
      <c r="GRD546" s="79"/>
      <c r="GRE546" s="109"/>
      <c r="GRF546" s="479"/>
      <c r="GRG546" s="78"/>
      <c r="GRH546" s="144"/>
      <c r="GRI546" s="75"/>
      <c r="GRJ546" s="66"/>
      <c r="GRK546" s="66"/>
      <c r="GRL546" s="79"/>
      <c r="GRM546" s="109"/>
      <c r="GRN546" s="479"/>
      <c r="GRO546" s="78"/>
      <c r="GRP546" s="144"/>
      <c r="GRQ546" s="75"/>
      <c r="GRR546" s="66"/>
      <c r="GRS546" s="66"/>
      <c r="GRT546" s="79"/>
      <c r="GRU546" s="109"/>
      <c r="GRV546" s="479"/>
      <c r="GRW546" s="78"/>
      <c r="GRX546" s="144"/>
      <c r="GRY546" s="75"/>
      <c r="GRZ546" s="66"/>
      <c r="GSA546" s="66"/>
      <c r="GSB546" s="79"/>
      <c r="GSC546" s="109"/>
      <c r="GSD546" s="479"/>
      <c r="GSE546" s="78"/>
      <c r="GSF546" s="144"/>
      <c r="GSG546" s="75"/>
      <c r="GSH546" s="66"/>
      <c r="GSI546" s="66"/>
      <c r="GSJ546" s="79"/>
      <c r="GSK546" s="109"/>
      <c r="GSL546" s="479"/>
      <c r="GSM546" s="78"/>
      <c r="GSN546" s="144"/>
      <c r="GSO546" s="75"/>
      <c r="GSP546" s="66"/>
      <c r="GSQ546" s="66"/>
      <c r="GSR546" s="79"/>
      <c r="GSS546" s="109"/>
      <c r="GST546" s="479"/>
      <c r="GSU546" s="78"/>
      <c r="GSV546" s="144"/>
      <c r="GSW546" s="75"/>
      <c r="GSX546" s="66"/>
      <c r="GSY546" s="66"/>
      <c r="GSZ546" s="79"/>
      <c r="GTA546" s="109"/>
      <c r="GTB546" s="479"/>
      <c r="GTC546" s="78"/>
      <c r="GTD546" s="144"/>
      <c r="GTE546" s="75"/>
      <c r="GTF546" s="66"/>
      <c r="GTG546" s="66"/>
      <c r="GTH546" s="79"/>
      <c r="GTI546" s="109"/>
      <c r="GTJ546" s="479"/>
      <c r="GTK546" s="78"/>
      <c r="GTL546" s="144"/>
      <c r="GTM546" s="75"/>
      <c r="GTN546" s="66"/>
      <c r="GTO546" s="66"/>
      <c r="GTP546" s="79"/>
      <c r="GTQ546" s="109"/>
      <c r="GTR546" s="479"/>
      <c r="GTS546" s="78"/>
      <c r="GTT546" s="144"/>
      <c r="GTU546" s="75"/>
      <c r="GTV546" s="66"/>
      <c r="GTW546" s="66"/>
      <c r="GTX546" s="79"/>
      <c r="GTY546" s="109"/>
      <c r="GTZ546" s="479"/>
      <c r="GUA546" s="78"/>
      <c r="GUB546" s="144"/>
      <c r="GUC546" s="75"/>
      <c r="GUD546" s="66"/>
      <c r="GUE546" s="66"/>
      <c r="GUF546" s="79"/>
      <c r="GUG546" s="109"/>
      <c r="GUH546" s="479"/>
      <c r="GUI546" s="78"/>
      <c r="GUJ546" s="144"/>
      <c r="GUK546" s="75"/>
      <c r="GUL546" s="66"/>
      <c r="GUM546" s="66"/>
      <c r="GUN546" s="79"/>
      <c r="GUO546" s="109"/>
      <c r="GUP546" s="479"/>
      <c r="GUQ546" s="78"/>
      <c r="GUR546" s="144"/>
      <c r="GUS546" s="75"/>
      <c r="GUT546" s="66"/>
      <c r="GUU546" s="66"/>
      <c r="GUV546" s="79"/>
      <c r="GUW546" s="109"/>
      <c r="GUX546" s="479"/>
      <c r="GUY546" s="78"/>
      <c r="GUZ546" s="144"/>
      <c r="GVA546" s="75"/>
      <c r="GVB546" s="66"/>
      <c r="GVC546" s="66"/>
      <c r="GVD546" s="79"/>
      <c r="GVE546" s="109"/>
      <c r="GVF546" s="479"/>
      <c r="GVG546" s="78"/>
      <c r="GVH546" s="144"/>
      <c r="GVI546" s="75"/>
      <c r="GVJ546" s="66"/>
      <c r="GVK546" s="66"/>
      <c r="GVL546" s="79"/>
      <c r="GVM546" s="109"/>
      <c r="GVN546" s="479"/>
      <c r="GVO546" s="78"/>
      <c r="GVP546" s="144"/>
      <c r="GVQ546" s="75"/>
      <c r="GVR546" s="66"/>
      <c r="GVS546" s="66"/>
      <c r="GVT546" s="79"/>
      <c r="GVU546" s="109"/>
      <c r="GVV546" s="479"/>
      <c r="GVW546" s="78"/>
      <c r="GVX546" s="144"/>
      <c r="GVY546" s="75"/>
      <c r="GVZ546" s="66"/>
      <c r="GWA546" s="66"/>
      <c r="GWB546" s="79"/>
      <c r="GWC546" s="109"/>
      <c r="GWD546" s="479"/>
      <c r="GWE546" s="78"/>
      <c r="GWF546" s="144"/>
      <c r="GWG546" s="75"/>
      <c r="GWH546" s="66"/>
      <c r="GWI546" s="66"/>
      <c r="GWJ546" s="79"/>
      <c r="GWK546" s="109"/>
      <c r="GWL546" s="479"/>
      <c r="GWM546" s="78"/>
      <c r="GWN546" s="144"/>
      <c r="GWO546" s="75"/>
      <c r="GWP546" s="66"/>
      <c r="GWQ546" s="66"/>
      <c r="GWR546" s="79"/>
      <c r="GWS546" s="109"/>
      <c r="GWT546" s="479"/>
      <c r="GWU546" s="78"/>
      <c r="GWV546" s="144"/>
      <c r="GWW546" s="75"/>
      <c r="GWX546" s="66"/>
      <c r="GWY546" s="66"/>
      <c r="GWZ546" s="79"/>
      <c r="GXA546" s="109"/>
      <c r="GXB546" s="479"/>
      <c r="GXC546" s="78"/>
      <c r="GXD546" s="144"/>
      <c r="GXE546" s="75"/>
      <c r="GXF546" s="66"/>
      <c r="GXG546" s="66"/>
      <c r="GXH546" s="79"/>
      <c r="GXI546" s="109"/>
      <c r="GXJ546" s="479"/>
      <c r="GXK546" s="78"/>
      <c r="GXL546" s="144"/>
      <c r="GXM546" s="75"/>
      <c r="GXN546" s="66"/>
      <c r="GXO546" s="66"/>
      <c r="GXP546" s="79"/>
      <c r="GXQ546" s="109"/>
      <c r="GXR546" s="479"/>
      <c r="GXS546" s="78"/>
      <c r="GXT546" s="144"/>
      <c r="GXU546" s="75"/>
      <c r="GXV546" s="66"/>
      <c r="GXW546" s="66"/>
      <c r="GXX546" s="79"/>
      <c r="GXY546" s="109"/>
      <c r="GXZ546" s="479"/>
      <c r="GYA546" s="78"/>
      <c r="GYB546" s="144"/>
      <c r="GYC546" s="75"/>
      <c r="GYD546" s="66"/>
      <c r="GYE546" s="66"/>
      <c r="GYF546" s="79"/>
      <c r="GYG546" s="109"/>
      <c r="GYH546" s="479"/>
      <c r="GYI546" s="78"/>
      <c r="GYJ546" s="144"/>
      <c r="GYK546" s="75"/>
      <c r="GYL546" s="66"/>
      <c r="GYM546" s="66"/>
      <c r="GYN546" s="79"/>
      <c r="GYO546" s="109"/>
      <c r="GYP546" s="479"/>
      <c r="GYQ546" s="78"/>
      <c r="GYR546" s="144"/>
      <c r="GYS546" s="75"/>
      <c r="GYT546" s="66"/>
      <c r="GYU546" s="66"/>
      <c r="GYV546" s="79"/>
      <c r="GYW546" s="109"/>
      <c r="GYX546" s="479"/>
      <c r="GYY546" s="78"/>
      <c r="GYZ546" s="144"/>
      <c r="GZA546" s="75"/>
      <c r="GZB546" s="66"/>
      <c r="GZC546" s="66"/>
      <c r="GZD546" s="79"/>
      <c r="GZE546" s="109"/>
      <c r="GZF546" s="479"/>
      <c r="GZG546" s="78"/>
      <c r="GZH546" s="144"/>
      <c r="GZI546" s="75"/>
      <c r="GZJ546" s="66"/>
      <c r="GZK546" s="66"/>
      <c r="GZL546" s="79"/>
      <c r="GZM546" s="109"/>
      <c r="GZN546" s="479"/>
      <c r="GZO546" s="78"/>
      <c r="GZP546" s="144"/>
      <c r="GZQ546" s="75"/>
      <c r="GZR546" s="66"/>
      <c r="GZS546" s="66"/>
      <c r="GZT546" s="79"/>
      <c r="GZU546" s="109"/>
      <c r="GZV546" s="479"/>
      <c r="GZW546" s="78"/>
      <c r="GZX546" s="144"/>
      <c r="GZY546" s="75"/>
      <c r="GZZ546" s="66"/>
      <c r="HAA546" s="66"/>
      <c r="HAB546" s="79"/>
      <c r="HAC546" s="109"/>
      <c r="HAD546" s="479"/>
      <c r="HAE546" s="78"/>
      <c r="HAF546" s="144"/>
      <c r="HAG546" s="75"/>
      <c r="HAH546" s="66"/>
      <c r="HAI546" s="66"/>
      <c r="HAJ546" s="79"/>
      <c r="HAK546" s="109"/>
      <c r="HAL546" s="479"/>
      <c r="HAM546" s="78"/>
      <c r="HAN546" s="144"/>
      <c r="HAO546" s="75"/>
      <c r="HAP546" s="66"/>
      <c r="HAQ546" s="66"/>
      <c r="HAR546" s="79"/>
      <c r="HAS546" s="109"/>
      <c r="HAT546" s="479"/>
      <c r="HAU546" s="78"/>
      <c r="HAV546" s="144"/>
      <c r="HAW546" s="75"/>
      <c r="HAX546" s="66"/>
      <c r="HAY546" s="66"/>
      <c r="HAZ546" s="79"/>
      <c r="HBA546" s="109"/>
      <c r="HBB546" s="479"/>
      <c r="HBC546" s="78"/>
      <c r="HBD546" s="144"/>
      <c r="HBE546" s="75"/>
      <c r="HBF546" s="66"/>
      <c r="HBG546" s="66"/>
      <c r="HBH546" s="79"/>
      <c r="HBI546" s="109"/>
      <c r="HBJ546" s="479"/>
      <c r="HBK546" s="78"/>
      <c r="HBL546" s="144"/>
      <c r="HBM546" s="75"/>
      <c r="HBN546" s="66"/>
      <c r="HBO546" s="66"/>
      <c r="HBP546" s="79"/>
      <c r="HBQ546" s="109"/>
      <c r="HBR546" s="479"/>
      <c r="HBS546" s="78"/>
      <c r="HBT546" s="144"/>
      <c r="HBU546" s="75"/>
      <c r="HBV546" s="66"/>
      <c r="HBW546" s="66"/>
      <c r="HBX546" s="79"/>
      <c r="HBY546" s="109"/>
      <c r="HBZ546" s="479"/>
      <c r="HCA546" s="78"/>
      <c r="HCB546" s="144"/>
      <c r="HCC546" s="75"/>
      <c r="HCD546" s="66"/>
      <c r="HCE546" s="66"/>
      <c r="HCF546" s="79"/>
      <c r="HCG546" s="109"/>
      <c r="HCH546" s="479"/>
      <c r="HCI546" s="78"/>
      <c r="HCJ546" s="144"/>
      <c r="HCK546" s="75"/>
      <c r="HCL546" s="66"/>
      <c r="HCM546" s="66"/>
      <c r="HCN546" s="79"/>
      <c r="HCO546" s="109"/>
      <c r="HCP546" s="479"/>
      <c r="HCQ546" s="78"/>
      <c r="HCR546" s="144"/>
      <c r="HCS546" s="75"/>
      <c r="HCT546" s="66"/>
      <c r="HCU546" s="66"/>
      <c r="HCV546" s="79"/>
      <c r="HCW546" s="109"/>
      <c r="HCX546" s="479"/>
      <c r="HCY546" s="78"/>
      <c r="HCZ546" s="144"/>
      <c r="HDA546" s="75"/>
      <c r="HDB546" s="66"/>
      <c r="HDC546" s="66"/>
      <c r="HDD546" s="79"/>
      <c r="HDE546" s="109"/>
      <c r="HDF546" s="479"/>
      <c r="HDG546" s="78"/>
      <c r="HDH546" s="144"/>
      <c r="HDI546" s="75"/>
      <c r="HDJ546" s="66"/>
      <c r="HDK546" s="66"/>
      <c r="HDL546" s="79"/>
      <c r="HDM546" s="109"/>
      <c r="HDN546" s="479"/>
      <c r="HDO546" s="78"/>
      <c r="HDP546" s="144"/>
      <c r="HDQ546" s="75"/>
      <c r="HDR546" s="66"/>
      <c r="HDS546" s="66"/>
      <c r="HDT546" s="79"/>
      <c r="HDU546" s="109"/>
      <c r="HDV546" s="479"/>
      <c r="HDW546" s="78"/>
      <c r="HDX546" s="144"/>
      <c r="HDY546" s="75"/>
      <c r="HDZ546" s="66"/>
      <c r="HEA546" s="66"/>
      <c r="HEB546" s="79"/>
      <c r="HEC546" s="109"/>
      <c r="HED546" s="479"/>
      <c r="HEE546" s="78"/>
      <c r="HEF546" s="144"/>
      <c r="HEG546" s="75"/>
      <c r="HEH546" s="66"/>
      <c r="HEI546" s="66"/>
      <c r="HEJ546" s="79"/>
      <c r="HEK546" s="109"/>
      <c r="HEL546" s="479"/>
      <c r="HEM546" s="78"/>
      <c r="HEN546" s="144"/>
      <c r="HEO546" s="75"/>
      <c r="HEP546" s="66"/>
      <c r="HEQ546" s="66"/>
      <c r="HER546" s="79"/>
      <c r="HES546" s="109"/>
      <c r="HET546" s="479"/>
      <c r="HEU546" s="78"/>
      <c r="HEV546" s="144"/>
      <c r="HEW546" s="75"/>
      <c r="HEX546" s="66"/>
      <c r="HEY546" s="66"/>
      <c r="HEZ546" s="79"/>
      <c r="HFA546" s="109"/>
      <c r="HFB546" s="479"/>
      <c r="HFC546" s="78"/>
      <c r="HFD546" s="144"/>
      <c r="HFE546" s="75"/>
      <c r="HFF546" s="66"/>
      <c r="HFG546" s="66"/>
      <c r="HFH546" s="79"/>
      <c r="HFI546" s="109"/>
      <c r="HFJ546" s="479"/>
      <c r="HFK546" s="78"/>
      <c r="HFL546" s="144"/>
      <c r="HFM546" s="75"/>
      <c r="HFN546" s="66"/>
      <c r="HFO546" s="66"/>
      <c r="HFP546" s="79"/>
      <c r="HFQ546" s="109"/>
      <c r="HFR546" s="479"/>
      <c r="HFS546" s="78"/>
      <c r="HFT546" s="144"/>
      <c r="HFU546" s="75"/>
      <c r="HFV546" s="66"/>
      <c r="HFW546" s="66"/>
      <c r="HFX546" s="79"/>
      <c r="HFY546" s="109"/>
      <c r="HFZ546" s="479"/>
      <c r="HGA546" s="78"/>
      <c r="HGB546" s="144"/>
      <c r="HGC546" s="75"/>
      <c r="HGD546" s="66"/>
      <c r="HGE546" s="66"/>
      <c r="HGF546" s="79"/>
      <c r="HGG546" s="109"/>
      <c r="HGH546" s="479"/>
      <c r="HGI546" s="78"/>
      <c r="HGJ546" s="144"/>
      <c r="HGK546" s="75"/>
      <c r="HGL546" s="66"/>
      <c r="HGM546" s="66"/>
      <c r="HGN546" s="79"/>
      <c r="HGO546" s="109"/>
      <c r="HGP546" s="479"/>
      <c r="HGQ546" s="78"/>
      <c r="HGR546" s="144"/>
      <c r="HGS546" s="75"/>
      <c r="HGT546" s="66"/>
      <c r="HGU546" s="66"/>
      <c r="HGV546" s="79"/>
      <c r="HGW546" s="109"/>
      <c r="HGX546" s="479"/>
      <c r="HGY546" s="78"/>
      <c r="HGZ546" s="144"/>
      <c r="HHA546" s="75"/>
      <c r="HHB546" s="66"/>
      <c r="HHC546" s="66"/>
      <c r="HHD546" s="79"/>
      <c r="HHE546" s="109"/>
      <c r="HHF546" s="479"/>
      <c r="HHG546" s="78"/>
      <c r="HHH546" s="144"/>
      <c r="HHI546" s="75"/>
      <c r="HHJ546" s="66"/>
      <c r="HHK546" s="66"/>
      <c r="HHL546" s="79"/>
      <c r="HHM546" s="109"/>
      <c r="HHN546" s="479"/>
      <c r="HHO546" s="78"/>
      <c r="HHP546" s="144"/>
      <c r="HHQ546" s="75"/>
      <c r="HHR546" s="66"/>
      <c r="HHS546" s="66"/>
      <c r="HHT546" s="79"/>
      <c r="HHU546" s="109"/>
      <c r="HHV546" s="479"/>
      <c r="HHW546" s="78"/>
      <c r="HHX546" s="144"/>
      <c r="HHY546" s="75"/>
      <c r="HHZ546" s="66"/>
      <c r="HIA546" s="66"/>
      <c r="HIB546" s="79"/>
      <c r="HIC546" s="109"/>
      <c r="HID546" s="479"/>
      <c r="HIE546" s="78"/>
      <c r="HIF546" s="144"/>
      <c r="HIG546" s="75"/>
      <c r="HIH546" s="66"/>
      <c r="HII546" s="66"/>
      <c r="HIJ546" s="79"/>
      <c r="HIK546" s="109"/>
      <c r="HIL546" s="479"/>
      <c r="HIM546" s="78"/>
      <c r="HIN546" s="144"/>
      <c r="HIO546" s="75"/>
      <c r="HIP546" s="66"/>
      <c r="HIQ546" s="66"/>
      <c r="HIR546" s="79"/>
      <c r="HIS546" s="109"/>
      <c r="HIT546" s="479"/>
      <c r="HIU546" s="78"/>
      <c r="HIV546" s="144"/>
      <c r="HIW546" s="75"/>
      <c r="HIX546" s="66"/>
      <c r="HIY546" s="66"/>
      <c r="HIZ546" s="79"/>
      <c r="HJA546" s="109"/>
      <c r="HJB546" s="479"/>
      <c r="HJC546" s="78"/>
      <c r="HJD546" s="144"/>
      <c r="HJE546" s="75"/>
      <c r="HJF546" s="66"/>
      <c r="HJG546" s="66"/>
      <c r="HJH546" s="79"/>
      <c r="HJI546" s="109"/>
      <c r="HJJ546" s="479"/>
      <c r="HJK546" s="78"/>
      <c r="HJL546" s="144"/>
      <c r="HJM546" s="75"/>
      <c r="HJN546" s="66"/>
      <c r="HJO546" s="66"/>
      <c r="HJP546" s="79"/>
      <c r="HJQ546" s="109"/>
      <c r="HJR546" s="479"/>
      <c r="HJS546" s="78"/>
      <c r="HJT546" s="144"/>
      <c r="HJU546" s="75"/>
      <c r="HJV546" s="66"/>
      <c r="HJW546" s="66"/>
      <c r="HJX546" s="79"/>
      <c r="HJY546" s="109"/>
      <c r="HJZ546" s="479"/>
      <c r="HKA546" s="78"/>
      <c r="HKB546" s="144"/>
      <c r="HKC546" s="75"/>
      <c r="HKD546" s="66"/>
      <c r="HKE546" s="66"/>
      <c r="HKF546" s="79"/>
      <c r="HKG546" s="109"/>
      <c r="HKH546" s="479"/>
      <c r="HKI546" s="78"/>
      <c r="HKJ546" s="144"/>
      <c r="HKK546" s="75"/>
      <c r="HKL546" s="66"/>
      <c r="HKM546" s="66"/>
      <c r="HKN546" s="79"/>
      <c r="HKO546" s="109"/>
      <c r="HKP546" s="479"/>
      <c r="HKQ546" s="78"/>
      <c r="HKR546" s="144"/>
      <c r="HKS546" s="75"/>
      <c r="HKT546" s="66"/>
      <c r="HKU546" s="66"/>
      <c r="HKV546" s="79"/>
      <c r="HKW546" s="109"/>
      <c r="HKX546" s="479"/>
      <c r="HKY546" s="78"/>
      <c r="HKZ546" s="144"/>
      <c r="HLA546" s="75"/>
      <c r="HLB546" s="66"/>
      <c r="HLC546" s="66"/>
      <c r="HLD546" s="79"/>
      <c r="HLE546" s="109"/>
      <c r="HLF546" s="479"/>
      <c r="HLG546" s="78"/>
      <c r="HLH546" s="144"/>
      <c r="HLI546" s="75"/>
      <c r="HLJ546" s="66"/>
      <c r="HLK546" s="66"/>
      <c r="HLL546" s="79"/>
      <c r="HLM546" s="109"/>
      <c r="HLN546" s="479"/>
      <c r="HLO546" s="78"/>
      <c r="HLP546" s="144"/>
      <c r="HLQ546" s="75"/>
      <c r="HLR546" s="66"/>
      <c r="HLS546" s="66"/>
      <c r="HLT546" s="79"/>
      <c r="HLU546" s="109"/>
      <c r="HLV546" s="479"/>
      <c r="HLW546" s="78"/>
      <c r="HLX546" s="144"/>
      <c r="HLY546" s="75"/>
      <c r="HLZ546" s="66"/>
      <c r="HMA546" s="66"/>
      <c r="HMB546" s="79"/>
      <c r="HMC546" s="109"/>
      <c r="HMD546" s="479"/>
      <c r="HME546" s="78"/>
      <c r="HMF546" s="144"/>
      <c r="HMG546" s="75"/>
      <c r="HMH546" s="66"/>
      <c r="HMI546" s="66"/>
      <c r="HMJ546" s="79"/>
      <c r="HMK546" s="109"/>
      <c r="HML546" s="479"/>
      <c r="HMM546" s="78"/>
      <c r="HMN546" s="144"/>
      <c r="HMO546" s="75"/>
      <c r="HMP546" s="66"/>
      <c r="HMQ546" s="66"/>
      <c r="HMR546" s="79"/>
      <c r="HMS546" s="109"/>
      <c r="HMT546" s="479"/>
      <c r="HMU546" s="78"/>
      <c r="HMV546" s="144"/>
      <c r="HMW546" s="75"/>
      <c r="HMX546" s="66"/>
      <c r="HMY546" s="66"/>
      <c r="HMZ546" s="79"/>
      <c r="HNA546" s="109"/>
      <c r="HNB546" s="479"/>
      <c r="HNC546" s="78"/>
      <c r="HND546" s="144"/>
      <c r="HNE546" s="75"/>
      <c r="HNF546" s="66"/>
      <c r="HNG546" s="66"/>
      <c r="HNH546" s="79"/>
      <c r="HNI546" s="109"/>
      <c r="HNJ546" s="479"/>
      <c r="HNK546" s="78"/>
      <c r="HNL546" s="144"/>
      <c r="HNM546" s="75"/>
      <c r="HNN546" s="66"/>
      <c r="HNO546" s="66"/>
      <c r="HNP546" s="79"/>
      <c r="HNQ546" s="109"/>
      <c r="HNR546" s="479"/>
      <c r="HNS546" s="78"/>
      <c r="HNT546" s="144"/>
      <c r="HNU546" s="75"/>
      <c r="HNV546" s="66"/>
      <c r="HNW546" s="66"/>
      <c r="HNX546" s="79"/>
      <c r="HNY546" s="109"/>
      <c r="HNZ546" s="479"/>
      <c r="HOA546" s="78"/>
      <c r="HOB546" s="144"/>
      <c r="HOC546" s="75"/>
      <c r="HOD546" s="66"/>
      <c r="HOE546" s="66"/>
      <c r="HOF546" s="79"/>
      <c r="HOG546" s="109"/>
      <c r="HOH546" s="479"/>
      <c r="HOI546" s="78"/>
      <c r="HOJ546" s="144"/>
      <c r="HOK546" s="75"/>
      <c r="HOL546" s="66"/>
      <c r="HOM546" s="66"/>
      <c r="HON546" s="79"/>
      <c r="HOO546" s="109"/>
      <c r="HOP546" s="479"/>
      <c r="HOQ546" s="78"/>
      <c r="HOR546" s="144"/>
      <c r="HOS546" s="75"/>
      <c r="HOT546" s="66"/>
      <c r="HOU546" s="66"/>
      <c r="HOV546" s="79"/>
      <c r="HOW546" s="109"/>
      <c r="HOX546" s="479"/>
      <c r="HOY546" s="78"/>
      <c r="HOZ546" s="144"/>
      <c r="HPA546" s="75"/>
      <c r="HPB546" s="66"/>
      <c r="HPC546" s="66"/>
      <c r="HPD546" s="79"/>
      <c r="HPE546" s="109"/>
      <c r="HPF546" s="479"/>
      <c r="HPG546" s="78"/>
      <c r="HPH546" s="144"/>
      <c r="HPI546" s="75"/>
      <c r="HPJ546" s="66"/>
      <c r="HPK546" s="66"/>
      <c r="HPL546" s="79"/>
      <c r="HPM546" s="109"/>
      <c r="HPN546" s="479"/>
      <c r="HPO546" s="78"/>
      <c r="HPP546" s="144"/>
      <c r="HPQ546" s="75"/>
      <c r="HPR546" s="66"/>
      <c r="HPS546" s="66"/>
      <c r="HPT546" s="79"/>
      <c r="HPU546" s="109"/>
      <c r="HPV546" s="479"/>
      <c r="HPW546" s="78"/>
      <c r="HPX546" s="144"/>
      <c r="HPY546" s="75"/>
      <c r="HPZ546" s="66"/>
      <c r="HQA546" s="66"/>
      <c r="HQB546" s="79"/>
      <c r="HQC546" s="109"/>
      <c r="HQD546" s="479"/>
      <c r="HQE546" s="78"/>
      <c r="HQF546" s="144"/>
      <c r="HQG546" s="75"/>
      <c r="HQH546" s="66"/>
      <c r="HQI546" s="66"/>
      <c r="HQJ546" s="79"/>
      <c r="HQK546" s="109"/>
      <c r="HQL546" s="479"/>
      <c r="HQM546" s="78"/>
      <c r="HQN546" s="144"/>
      <c r="HQO546" s="75"/>
      <c r="HQP546" s="66"/>
      <c r="HQQ546" s="66"/>
      <c r="HQR546" s="79"/>
      <c r="HQS546" s="109"/>
      <c r="HQT546" s="479"/>
      <c r="HQU546" s="78"/>
      <c r="HQV546" s="144"/>
      <c r="HQW546" s="75"/>
      <c r="HQX546" s="66"/>
      <c r="HQY546" s="66"/>
      <c r="HQZ546" s="79"/>
      <c r="HRA546" s="109"/>
      <c r="HRB546" s="479"/>
      <c r="HRC546" s="78"/>
      <c r="HRD546" s="144"/>
      <c r="HRE546" s="75"/>
      <c r="HRF546" s="66"/>
      <c r="HRG546" s="66"/>
      <c r="HRH546" s="79"/>
      <c r="HRI546" s="109"/>
      <c r="HRJ546" s="479"/>
      <c r="HRK546" s="78"/>
      <c r="HRL546" s="144"/>
      <c r="HRM546" s="75"/>
      <c r="HRN546" s="66"/>
      <c r="HRO546" s="66"/>
      <c r="HRP546" s="79"/>
      <c r="HRQ546" s="109"/>
      <c r="HRR546" s="479"/>
      <c r="HRS546" s="78"/>
      <c r="HRT546" s="144"/>
      <c r="HRU546" s="75"/>
      <c r="HRV546" s="66"/>
      <c r="HRW546" s="66"/>
      <c r="HRX546" s="79"/>
      <c r="HRY546" s="109"/>
      <c r="HRZ546" s="479"/>
      <c r="HSA546" s="78"/>
      <c r="HSB546" s="144"/>
      <c r="HSC546" s="75"/>
      <c r="HSD546" s="66"/>
      <c r="HSE546" s="66"/>
      <c r="HSF546" s="79"/>
      <c r="HSG546" s="109"/>
      <c r="HSH546" s="479"/>
      <c r="HSI546" s="78"/>
      <c r="HSJ546" s="144"/>
      <c r="HSK546" s="75"/>
      <c r="HSL546" s="66"/>
      <c r="HSM546" s="66"/>
      <c r="HSN546" s="79"/>
      <c r="HSO546" s="109"/>
      <c r="HSP546" s="479"/>
      <c r="HSQ546" s="78"/>
      <c r="HSR546" s="144"/>
      <c r="HSS546" s="75"/>
      <c r="HST546" s="66"/>
      <c r="HSU546" s="66"/>
      <c r="HSV546" s="79"/>
      <c r="HSW546" s="109"/>
      <c r="HSX546" s="479"/>
      <c r="HSY546" s="78"/>
      <c r="HSZ546" s="144"/>
      <c r="HTA546" s="75"/>
      <c r="HTB546" s="66"/>
      <c r="HTC546" s="66"/>
      <c r="HTD546" s="79"/>
      <c r="HTE546" s="109"/>
      <c r="HTF546" s="479"/>
      <c r="HTG546" s="78"/>
      <c r="HTH546" s="144"/>
      <c r="HTI546" s="75"/>
      <c r="HTJ546" s="66"/>
      <c r="HTK546" s="66"/>
      <c r="HTL546" s="79"/>
      <c r="HTM546" s="109"/>
      <c r="HTN546" s="479"/>
      <c r="HTO546" s="78"/>
      <c r="HTP546" s="144"/>
      <c r="HTQ546" s="75"/>
      <c r="HTR546" s="66"/>
      <c r="HTS546" s="66"/>
      <c r="HTT546" s="79"/>
      <c r="HTU546" s="109"/>
      <c r="HTV546" s="479"/>
      <c r="HTW546" s="78"/>
      <c r="HTX546" s="144"/>
      <c r="HTY546" s="75"/>
      <c r="HTZ546" s="66"/>
      <c r="HUA546" s="66"/>
      <c r="HUB546" s="79"/>
      <c r="HUC546" s="109"/>
      <c r="HUD546" s="479"/>
      <c r="HUE546" s="78"/>
      <c r="HUF546" s="144"/>
      <c r="HUG546" s="75"/>
      <c r="HUH546" s="66"/>
      <c r="HUI546" s="66"/>
      <c r="HUJ546" s="79"/>
      <c r="HUK546" s="109"/>
      <c r="HUL546" s="479"/>
      <c r="HUM546" s="78"/>
      <c r="HUN546" s="144"/>
      <c r="HUO546" s="75"/>
      <c r="HUP546" s="66"/>
      <c r="HUQ546" s="66"/>
      <c r="HUR546" s="79"/>
      <c r="HUS546" s="109"/>
      <c r="HUT546" s="479"/>
      <c r="HUU546" s="78"/>
      <c r="HUV546" s="144"/>
      <c r="HUW546" s="75"/>
      <c r="HUX546" s="66"/>
      <c r="HUY546" s="66"/>
      <c r="HUZ546" s="79"/>
      <c r="HVA546" s="109"/>
      <c r="HVB546" s="479"/>
      <c r="HVC546" s="78"/>
      <c r="HVD546" s="144"/>
      <c r="HVE546" s="75"/>
      <c r="HVF546" s="66"/>
      <c r="HVG546" s="66"/>
      <c r="HVH546" s="79"/>
      <c r="HVI546" s="109"/>
      <c r="HVJ546" s="479"/>
      <c r="HVK546" s="78"/>
      <c r="HVL546" s="144"/>
      <c r="HVM546" s="75"/>
      <c r="HVN546" s="66"/>
      <c r="HVO546" s="66"/>
      <c r="HVP546" s="79"/>
      <c r="HVQ546" s="109"/>
      <c r="HVR546" s="479"/>
      <c r="HVS546" s="78"/>
      <c r="HVT546" s="144"/>
      <c r="HVU546" s="75"/>
      <c r="HVV546" s="66"/>
      <c r="HVW546" s="66"/>
      <c r="HVX546" s="79"/>
      <c r="HVY546" s="109"/>
      <c r="HVZ546" s="479"/>
      <c r="HWA546" s="78"/>
      <c r="HWB546" s="144"/>
      <c r="HWC546" s="75"/>
      <c r="HWD546" s="66"/>
      <c r="HWE546" s="66"/>
      <c r="HWF546" s="79"/>
      <c r="HWG546" s="109"/>
      <c r="HWH546" s="479"/>
      <c r="HWI546" s="78"/>
      <c r="HWJ546" s="144"/>
      <c r="HWK546" s="75"/>
      <c r="HWL546" s="66"/>
      <c r="HWM546" s="66"/>
      <c r="HWN546" s="79"/>
      <c r="HWO546" s="109"/>
      <c r="HWP546" s="479"/>
      <c r="HWQ546" s="78"/>
      <c r="HWR546" s="144"/>
      <c r="HWS546" s="75"/>
      <c r="HWT546" s="66"/>
      <c r="HWU546" s="66"/>
      <c r="HWV546" s="79"/>
      <c r="HWW546" s="109"/>
      <c r="HWX546" s="479"/>
      <c r="HWY546" s="78"/>
      <c r="HWZ546" s="144"/>
      <c r="HXA546" s="75"/>
      <c r="HXB546" s="66"/>
      <c r="HXC546" s="66"/>
      <c r="HXD546" s="79"/>
      <c r="HXE546" s="109"/>
      <c r="HXF546" s="479"/>
      <c r="HXG546" s="78"/>
      <c r="HXH546" s="144"/>
      <c r="HXI546" s="75"/>
      <c r="HXJ546" s="66"/>
      <c r="HXK546" s="66"/>
      <c r="HXL546" s="79"/>
      <c r="HXM546" s="109"/>
      <c r="HXN546" s="479"/>
      <c r="HXO546" s="78"/>
      <c r="HXP546" s="144"/>
      <c r="HXQ546" s="75"/>
      <c r="HXR546" s="66"/>
      <c r="HXS546" s="66"/>
      <c r="HXT546" s="79"/>
      <c r="HXU546" s="109"/>
      <c r="HXV546" s="479"/>
      <c r="HXW546" s="78"/>
      <c r="HXX546" s="144"/>
      <c r="HXY546" s="75"/>
      <c r="HXZ546" s="66"/>
      <c r="HYA546" s="66"/>
      <c r="HYB546" s="79"/>
      <c r="HYC546" s="109"/>
      <c r="HYD546" s="479"/>
      <c r="HYE546" s="78"/>
      <c r="HYF546" s="144"/>
      <c r="HYG546" s="75"/>
      <c r="HYH546" s="66"/>
      <c r="HYI546" s="66"/>
      <c r="HYJ546" s="79"/>
      <c r="HYK546" s="109"/>
      <c r="HYL546" s="479"/>
      <c r="HYM546" s="78"/>
      <c r="HYN546" s="144"/>
      <c r="HYO546" s="75"/>
      <c r="HYP546" s="66"/>
      <c r="HYQ546" s="66"/>
      <c r="HYR546" s="79"/>
      <c r="HYS546" s="109"/>
      <c r="HYT546" s="479"/>
      <c r="HYU546" s="78"/>
      <c r="HYV546" s="144"/>
      <c r="HYW546" s="75"/>
      <c r="HYX546" s="66"/>
      <c r="HYY546" s="66"/>
      <c r="HYZ546" s="79"/>
      <c r="HZA546" s="109"/>
      <c r="HZB546" s="479"/>
      <c r="HZC546" s="78"/>
      <c r="HZD546" s="144"/>
      <c r="HZE546" s="75"/>
      <c r="HZF546" s="66"/>
      <c r="HZG546" s="66"/>
      <c r="HZH546" s="79"/>
      <c r="HZI546" s="109"/>
      <c r="HZJ546" s="479"/>
      <c r="HZK546" s="78"/>
      <c r="HZL546" s="144"/>
      <c r="HZM546" s="75"/>
      <c r="HZN546" s="66"/>
      <c r="HZO546" s="66"/>
      <c r="HZP546" s="79"/>
      <c r="HZQ546" s="109"/>
      <c r="HZR546" s="479"/>
      <c r="HZS546" s="78"/>
      <c r="HZT546" s="144"/>
      <c r="HZU546" s="75"/>
      <c r="HZV546" s="66"/>
      <c r="HZW546" s="66"/>
      <c r="HZX546" s="79"/>
      <c r="HZY546" s="109"/>
      <c r="HZZ546" s="479"/>
      <c r="IAA546" s="78"/>
      <c r="IAB546" s="144"/>
      <c r="IAC546" s="75"/>
      <c r="IAD546" s="66"/>
      <c r="IAE546" s="66"/>
      <c r="IAF546" s="79"/>
      <c r="IAG546" s="109"/>
      <c r="IAH546" s="479"/>
      <c r="IAI546" s="78"/>
      <c r="IAJ546" s="144"/>
      <c r="IAK546" s="75"/>
      <c r="IAL546" s="66"/>
      <c r="IAM546" s="66"/>
      <c r="IAN546" s="79"/>
      <c r="IAO546" s="109"/>
      <c r="IAP546" s="479"/>
      <c r="IAQ546" s="78"/>
      <c r="IAR546" s="144"/>
      <c r="IAS546" s="75"/>
      <c r="IAT546" s="66"/>
      <c r="IAU546" s="66"/>
      <c r="IAV546" s="79"/>
      <c r="IAW546" s="109"/>
      <c r="IAX546" s="479"/>
      <c r="IAY546" s="78"/>
      <c r="IAZ546" s="144"/>
      <c r="IBA546" s="75"/>
      <c r="IBB546" s="66"/>
      <c r="IBC546" s="66"/>
      <c r="IBD546" s="79"/>
      <c r="IBE546" s="109"/>
      <c r="IBF546" s="479"/>
      <c r="IBG546" s="78"/>
      <c r="IBH546" s="144"/>
      <c r="IBI546" s="75"/>
      <c r="IBJ546" s="66"/>
      <c r="IBK546" s="66"/>
      <c r="IBL546" s="79"/>
      <c r="IBM546" s="109"/>
      <c r="IBN546" s="479"/>
      <c r="IBO546" s="78"/>
      <c r="IBP546" s="144"/>
      <c r="IBQ546" s="75"/>
      <c r="IBR546" s="66"/>
      <c r="IBS546" s="66"/>
      <c r="IBT546" s="79"/>
      <c r="IBU546" s="109"/>
      <c r="IBV546" s="479"/>
      <c r="IBW546" s="78"/>
      <c r="IBX546" s="144"/>
      <c r="IBY546" s="75"/>
      <c r="IBZ546" s="66"/>
      <c r="ICA546" s="66"/>
      <c r="ICB546" s="79"/>
      <c r="ICC546" s="109"/>
      <c r="ICD546" s="479"/>
      <c r="ICE546" s="78"/>
      <c r="ICF546" s="144"/>
      <c r="ICG546" s="75"/>
      <c r="ICH546" s="66"/>
      <c r="ICI546" s="66"/>
      <c r="ICJ546" s="79"/>
      <c r="ICK546" s="109"/>
      <c r="ICL546" s="479"/>
      <c r="ICM546" s="78"/>
      <c r="ICN546" s="144"/>
      <c r="ICO546" s="75"/>
      <c r="ICP546" s="66"/>
      <c r="ICQ546" s="66"/>
      <c r="ICR546" s="79"/>
      <c r="ICS546" s="109"/>
      <c r="ICT546" s="479"/>
      <c r="ICU546" s="78"/>
      <c r="ICV546" s="144"/>
      <c r="ICW546" s="75"/>
      <c r="ICX546" s="66"/>
      <c r="ICY546" s="66"/>
      <c r="ICZ546" s="79"/>
      <c r="IDA546" s="109"/>
      <c r="IDB546" s="479"/>
      <c r="IDC546" s="78"/>
      <c r="IDD546" s="144"/>
      <c r="IDE546" s="75"/>
      <c r="IDF546" s="66"/>
      <c r="IDG546" s="66"/>
      <c r="IDH546" s="79"/>
      <c r="IDI546" s="109"/>
      <c r="IDJ546" s="479"/>
      <c r="IDK546" s="78"/>
      <c r="IDL546" s="144"/>
      <c r="IDM546" s="75"/>
      <c r="IDN546" s="66"/>
      <c r="IDO546" s="66"/>
      <c r="IDP546" s="79"/>
      <c r="IDQ546" s="109"/>
      <c r="IDR546" s="479"/>
      <c r="IDS546" s="78"/>
      <c r="IDT546" s="144"/>
      <c r="IDU546" s="75"/>
      <c r="IDV546" s="66"/>
      <c r="IDW546" s="66"/>
      <c r="IDX546" s="79"/>
      <c r="IDY546" s="109"/>
      <c r="IDZ546" s="479"/>
      <c r="IEA546" s="78"/>
      <c r="IEB546" s="144"/>
      <c r="IEC546" s="75"/>
      <c r="IED546" s="66"/>
      <c r="IEE546" s="66"/>
      <c r="IEF546" s="79"/>
      <c r="IEG546" s="109"/>
      <c r="IEH546" s="479"/>
      <c r="IEI546" s="78"/>
      <c r="IEJ546" s="144"/>
      <c r="IEK546" s="75"/>
      <c r="IEL546" s="66"/>
      <c r="IEM546" s="66"/>
      <c r="IEN546" s="79"/>
      <c r="IEO546" s="109"/>
      <c r="IEP546" s="479"/>
      <c r="IEQ546" s="78"/>
      <c r="IER546" s="144"/>
      <c r="IES546" s="75"/>
      <c r="IET546" s="66"/>
      <c r="IEU546" s="66"/>
      <c r="IEV546" s="79"/>
      <c r="IEW546" s="109"/>
      <c r="IEX546" s="479"/>
      <c r="IEY546" s="78"/>
      <c r="IEZ546" s="144"/>
      <c r="IFA546" s="75"/>
      <c r="IFB546" s="66"/>
      <c r="IFC546" s="66"/>
      <c r="IFD546" s="79"/>
      <c r="IFE546" s="109"/>
      <c r="IFF546" s="479"/>
      <c r="IFG546" s="78"/>
      <c r="IFH546" s="144"/>
      <c r="IFI546" s="75"/>
      <c r="IFJ546" s="66"/>
      <c r="IFK546" s="66"/>
      <c r="IFL546" s="79"/>
      <c r="IFM546" s="109"/>
      <c r="IFN546" s="479"/>
      <c r="IFO546" s="78"/>
      <c r="IFP546" s="144"/>
      <c r="IFQ546" s="75"/>
      <c r="IFR546" s="66"/>
      <c r="IFS546" s="66"/>
      <c r="IFT546" s="79"/>
      <c r="IFU546" s="109"/>
      <c r="IFV546" s="479"/>
      <c r="IFW546" s="78"/>
      <c r="IFX546" s="144"/>
      <c r="IFY546" s="75"/>
      <c r="IFZ546" s="66"/>
      <c r="IGA546" s="66"/>
      <c r="IGB546" s="79"/>
      <c r="IGC546" s="109"/>
      <c r="IGD546" s="479"/>
      <c r="IGE546" s="78"/>
      <c r="IGF546" s="144"/>
      <c r="IGG546" s="75"/>
      <c r="IGH546" s="66"/>
      <c r="IGI546" s="66"/>
      <c r="IGJ546" s="79"/>
      <c r="IGK546" s="109"/>
      <c r="IGL546" s="479"/>
      <c r="IGM546" s="78"/>
      <c r="IGN546" s="144"/>
      <c r="IGO546" s="75"/>
      <c r="IGP546" s="66"/>
      <c r="IGQ546" s="66"/>
      <c r="IGR546" s="79"/>
      <c r="IGS546" s="109"/>
      <c r="IGT546" s="479"/>
      <c r="IGU546" s="78"/>
      <c r="IGV546" s="144"/>
      <c r="IGW546" s="75"/>
      <c r="IGX546" s="66"/>
      <c r="IGY546" s="66"/>
      <c r="IGZ546" s="79"/>
      <c r="IHA546" s="109"/>
      <c r="IHB546" s="479"/>
      <c r="IHC546" s="78"/>
      <c r="IHD546" s="144"/>
      <c r="IHE546" s="75"/>
      <c r="IHF546" s="66"/>
      <c r="IHG546" s="66"/>
      <c r="IHH546" s="79"/>
      <c r="IHI546" s="109"/>
      <c r="IHJ546" s="479"/>
      <c r="IHK546" s="78"/>
      <c r="IHL546" s="144"/>
      <c r="IHM546" s="75"/>
      <c r="IHN546" s="66"/>
      <c r="IHO546" s="66"/>
      <c r="IHP546" s="79"/>
      <c r="IHQ546" s="109"/>
      <c r="IHR546" s="479"/>
      <c r="IHS546" s="78"/>
      <c r="IHT546" s="144"/>
      <c r="IHU546" s="75"/>
      <c r="IHV546" s="66"/>
      <c r="IHW546" s="66"/>
      <c r="IHX546" s="79"/>
      <c r="IHY546" s="109"/>
      <c r="IHZ546" s="479"/>
      <c r="IIA546" s="78"/>
      <c r="IIB546" s="144"/>
      <c r="IIC546" s="75"/>
      <c r="IID546" s="66"/>
      <c r="IIE546" s="66"/>
      <c r="IIF546" s="79"/>
      <c r="IIG546" s="109"/>
      <c r="IIH546" s="479"/>
      <c r="III546" s="78"/>
      <c r="IIJ546" s="144"/>
      <c r="IIK546" s="75"/>
      <c r="IIL546" s="66"/>
      <c r="IIM546" s="66"/>
      <c r="IIN546" s="79"/>
      <c r="IIO546" s="109"/>
      <c r="IIP546" s="479"/>
      <c r="IIQ546" s="78"/>
      <c r="IIR546" s="144"/>
      <c r="IIS546" s="75"/>
      <c r="IIT546" s="66"/>
      <c r="IIU546" s="66"/>
      <c r="IIV546" s="79"/>
      <c r="IIW546" s="109"/>
      <c r="IIX546" s="479"/>
      <c r="IIY546" s="78"/>
      <c r="IIZ546" s="144"/>
      <c r="IJA546" s="75"/>
      <c r="IJB546" s="66"/>
      <c r="IJC546" s="66"/>
      <c r="IJD546" s="79"/>
      <c r="IJE546" s="109"/>
      <c r="IJF546" s="479"/>
      <c r="IJG546" s="78"/>
      <c r="IJH546" s="144"/>
      <c r="IJI546" s="75"/>
      <c r="IJJ546" s="66"/>
      <c r="IJK546" s="66"/>
      <c r="IJL546" s="79"/>
      <c r="IJM546" s="109"/>
      <c r="IJN546" s="479"/>
      <c r="IJO546" s="78"/>
      <c r="IJP546" s="144"/>
      <c r="IJQ546" s="75"/>
      <c r="IJR546" s="66"/>
      <c r="IJS546" s="66"/>
      <c r="IJT546" s="79"/>
      <c r="IJU546" s="109"/>
      <c r="IJV546" s="479"/>
      <c r="IJW546" s="78"/>
      <c r="IJX546" s="144"/>
      <c r="IJY546" s="75"/>
      <c r="IJZ546" s="66"/>
      <c r="IKA546" s="66"/>
      <c r="IKB546" s="79"/>
      <c r="IKC546" s="109"/>
      <c r="IKD546" s="479"/>
      <c r="IKE546" s="78"/>
      <c r="IKF546" s="144"/>
      <c r="IKG546" s="75"/>
      <c r="IKH546" s="66"/>
      <c r="IKI546" s="66"/>
      <c r="IKJ546" s="79"/>
      <c r="IKK546" s="109"/>
      <c r="IKL546" s="479"/>
      <c r="IKM546" s="78"/>
      <c r="IKN546" s="144"/>
      <c r="IKO546" s="75"/>
      <c r="IKP546" s="66"/>
      <c r="IKQ546" s="66"/>
      <c r="IKR546" s="79"/>
      <c r="IKS546" s="109"/>
      <c r="IKT546" s="479"/>
      <c r="IKU546" s="78"/>
      <c r="IKV546" s="144"/>
      <c r="IKW546" s="75"/>
      <c r="IKX546" s="66"/>
      <c r="IKY546" s="66"/>
      <c r="IKZ546" s="79"/>
      <c r="ILA546" s="109"/>
      <c r="ILB546" s="479"/>
      <c r="ILC546" s="78"/>
      <c r="ILD546" s="144"/>
      <c r="ILE546" s="75"/>
      <c r="ILF546" s="66"/>
      <c r="ILG546" s="66"/>
      <c r="ILH546" s="79"/>
      <c r="ILI546" s="109"/>
      <c r="ILJ546" s="479"/>
      <c r="ILK546" s="78"/>
      <c r="ILL546" s="144"/>
      <c r="ILM546" s="75"/>
      <c r="ILN546" s="66"/>
      <c r="ILO546" s="66"/>
      <c r="ILP546" s="79"/>
      <c r="ILQ546" s="109"/>
      <c r="ILR546" s="479"/>
      <c r="ILS546" s="78"/>
      <c r="ILT546" s="144"/>
      <c r="ILU546" s="75"/>
      <c r="ILV546" s="66"/>
      <c r="ILW546" s="66"/>
      <c r="ILX546" s="79"/>
      <c r="ILY546" s="109"/>
      <c r="ILZ546" s="479"/>
      <c r="IMA546" s="78"/>
      <c r="IMB546" s="144"/>
      <c r="IMC546" s="75"/>
      <c r="IMD546" s="66"/>
      <c r="IME546" s="66"/>
      <c r="IMF546" s="79"/>
      <c r="IMG546" s="109"/>
      <c r="IMH546" s="479"/>
      <c r="IMI546" s="78"/>
      <c r="IMJ546" s="144"/>
      <c r="IMK546" s="75"/>
      <c r="IML546" s="66"/>
      <c r="IMM546" s="66"/>
      <c r="IMN546" s="79"/>
      <c r="IMO546" s="109"/>
      <c r="IMP546" s="479"/>
      <c r="IMQ546" s="78"/>
      <c r="IMR546" s="144"/>
      <c r="IMS546" s="75"/>
      <c r="IMT546" s="66"/>
      <c r="IMU546" s="66"/>
      <c r="IMV546" s="79"/>
      <c r="IMW546" s="109"/>
      <c r="IMX546" s="479"/>
      <c r="IMY546" s="78"/>
      <c r="IMZ546" s="144"/>
      <c r="INA546" s="75"/>
      <c r="INB546" s="66"/>
      <c r="INC546" s="66"/>
      <c r="IND546" s="79"/>
      <c r="INE546" s="109"/>
      <c r="INF546" s="479"/>
      <c r="ING546" s="78"/>
      <c r="INH546" s="144"/>
      <c r="INI546" s="75"/>
      <c r="INJ546" s="66"/>
      <c r="INK546" s="66"/>
      <c r="INL546" s="79"/>
      <c r="INM546" s="109"/>
      <c r="INN546" s="479"/>
      <c r="INO546" s="78"/>
      <c r="INP546" s="144"/>
      <c r="INQ546" s="75"/>
      <c r="INR546" s="66"/>
      <c r="INS546" s="66"/>
      <c r="INT546" s="79"/>
      <c r="INU546" s="109"/>
      <c r="INV546" s="479"/>
      <c r="INW546" s="78"/>
      <c r="INX546" s="144"/>
      <c r="INY546" s="75"/>
      <c r="INZ546" s="66"/>
      <c r="IOA546" s="66"/>
      <c r="IOB546" s="79"/>
      <c r="IOC546" s="109"/>
      <c r="IOD546" s="479"/>
      <c r="IOE546" s="78"/>
      <c r="IOF546" s="144"/>
      <c r="IOG546" s="75"/>
      <c r="IOH546" s="66"/>
      <c r="IOI546" s="66"/>
      <c r="IOJ546" s="79"/>
      <c r="IOK546" s="109"/>
      <c r="IOL546" s="479"/>
      <c r="IOM546" s="78"/>
      <c r="ION546" s="144"/>
      <c r="IOO546" s="75"/>
      <c r="IOP546" s="66"/>
      <c r="IOQ546" s="66"/>
      <c r="IOR546" s="79"/>
      <c r="IOS546" s="109"/>
      <c r="IOT546" s="479"/>
      <c r="IOU546" s="78"/>
      <c r="IOV546" s="144"/>
      <c r="IOW546" s="75"/>
      <c r="IOX546" s="66"/>
      <c r="IOY546" s="66"/>
      <c r="IOZ546" s="79"/>
      <c r="IPA546" s="109"/>
      <c r="IPB546" s="479"/>
      <c r="IPC546" s="78"/>
      <c r="IPD546" s="144"/>
      <c r="IPE546" s="75"/>
      <c r="IPF546" s="66"/>
      <c r="IPG546" s="66"/>
      <c r="IPH546" s="79"/>
      <c r="IPI546" s="109"/>
      <c r="IPJ546" s="479"/>
      <c r="IPK546" s="78"/>
      <c r="IPL546" s="144"/>
      <c r="IPM546" s="75"/>
      <c r="IPN546" s="66"/>
      <c r="IPO546" s="66"/>
      <c r="IPP546" s="79"/>
      <c r="IPQ546" s="109"/>
      <c r="IPR546" s="479"/>
      <c r="IPS546" s="78"/>
      <c r="IPT546" s="144"/>
      <c r="IPU546" s="75"/>
      <c r="IPV546" s="66"/>
      <c r="IPW546" s="66"/>
      <c r="IPX546" s="79"/>
      <c r="IPY546" s="109"/>
      <c r="IPZ546" s="479"/>
      <c r="IQA546" s="78"/>
      <c r="IQB546" s="144"/>
      <c r="IQC546" s="75"/>
      <c r="IQD546" s="66"/>
      <c r="IQE546" s="66"/>
      <c r="IQF546" s="79"/>
      <c r="IQG546" s="109"/>
      <c r="IQH546" s="479"/>
      <c r="IQI546" s="78"/>
      <c r="IQJ546" s="144"/>
      <c r="IQK546" s="75"/>
      <c r="IQL546" s="66"/>
      <c r="IQM546" s="66"/>
      <c r="IQN546" s="79"/>
      <c r="IQO546" s="109"/>
      <c r="IQP546" s="479"/>
      <c r="IQQ546" s="78"/>
      <c r="IQR546" s="144"/>
      <c r="IQS546" s="75"/>
      <c r="IQT546" s="66"/>
      <c r="IQU546" s="66"/>
      <c r="IQV546" s="79"/>
      <c r="IQW546" s="109"/>
      <c r="IQX546" s="479"/>
      <c r="IQY546" s="78"/>
      <c r="IQZ546" s="144"/>
      <c r="IRA546" s="75"/>
      <c r="IRB546" s="66"/>
      <c r="IRC546" s="66"/>
      <c r="IRD546" s="79"/>
      <c r="IRE546" s="109"/>
      <c r="IRF546" s="479"/>
      <c r="IRG546" s="78"/>
      <c r="IRH546" s="144"/>
      <c r="IRI546" s="75"/>
      <c r="IRJ546" s="66"/>
      <c r="IRK546" s="66"/>
      <c r="IRL546" s="79"/>
      <c r="IRM546" s="109"/>
      <c r="IRN546" s="479"/>
      <c r="IRO546" s="78"/>
      <c r="IRP546" s="144"/>
      <c r="IRQ546" s="75"/>
      <c r="IRR546" s="66"/>
      <c r="IRS546" s="66"/>
      <c r="IRT546" s="79"/>
      <c r="IRU546" s="109"/>
      <c r="IRV546" s="479"/>
      <c r="IRW546" s="78"/>
      <c r="IRX546" s="144"/>
      <c r="IRY546" s="75"/>
      <c r="IRZ546" s="66"/>
      <c r="ISA546" s="66"/>
      <c r="ISB546" s="79"/>
      <c r="ISC546" s="109"/>
      <c r="ISD546" s="479"/>
      <c r="ISE546" s="78"/>
      <c r="ISF546" s="144"/>
      <c r="ISG546" s="75"/>
      <c r="ISH546" s="66"/>
      <c r="ISI546" s="66"/>
      <c r="ISJ546" s="79"/>
      <c r="ISK546" s="109"/>
      <c r="ISL546" s="479"/>
      <c r="ISM546" s="78"/>
      <c r="ISN546" s="144"/>
      <c r="ISO546" s="75"/>
      <c r="ISP546" s="66"/>
      <c r="ISQ546" s="66"/>
      <c r="ISR546" s="79"/>
      <c r="ISS546" s="109"/>
      <c r="IST546" s="479"/>
      <c r="ISU546" s="78"/>
      <c r="ISV546" s="144"/>
      <c r="ISW546" s="75"/>
      <c r="ISX546" s="66"/>
      <c r="ISY546" s="66"/>
      <c r="ISZ546" s="79"/>
      <c r="ITA546" s="109"/>
      <c r="ITB546" s="479"/>
      <c r="ITC546" s="78"/>
      <c r="ITD546" s="144"/>
      <c r="ITE546" s="75"/>
      <c r="ITF546" s="66"/>
      <c r="ITG546" s="66"/>
      <c r="ITH546" s="79"/>
      <c r="ITI546" s="109"/>
      <c r="ITJ546" s="479"/>
      <c r="ITK546" s="78"/>
      <c r="ITL546" s="144"/>
      <c r="ITM546" s="75"/>
      <c r="ITN546" s="66"/>
      <c r="ITO546" s="66"/>
      <c r="ITP546" s="79"/>
      <c r="ITQ546" s="109"/>
      <c r="ITR546" s="479"/>
      <c r="ITS546" s="78"/>
      <c r="ITT546" s="144"/>
      <c r="ITU546" s="75"/>
      <c r="ITV546" s="66"/>
      <c r="ITW546" s="66"/>
      <c r="ITX546" s="79"/>
      <c r="ITY546" s="109"/>
      <c r="ITZ546" s="479"/>
      <c r="IUA546" s="78"/>
      <c r="IUB546" s="144"/>
      <c r="IUC546" s="75"/>
      <c r="IUD546" s="66"/>
      <c r="IUE546" s="66"/>
      <c r="IUF546" s="79"/>
      <c r="IUG546" s="109"/>
      <c r="IUH546" s="479"/>
      <c r="IUI546" s="78"/>
      <c r="IUJ546" s="144"/>
      <c r="IUK546" s="75"/>
      <c r="IUL546" s="66"/>
      <c r="IUM546" s="66"/>
      <c r="IUN546" s="79"/>
      <c r="IUO546" s="109"/>
      <c r="IUP546" s="479"/>
      <c r="IUQ546" s="78"/>
      <c r="IUR546" s="144"/>
      <c r="IUS546" s="75"/>
      <c r="IUT546" s="66"/>
      <c r="IUU546" s="66"/>
      <c r="IUV546" s="79"/>
      <c r="IUW546" s="109"/>
      <c r="IUX546" s="479"/>
      <c r="IUY546" s="78"/>
      <c r="IUZ546" s="144"/>
      <c r="IVA546" s="75"/>
      <c r="IVB546" s="66"/>
      <c r="IVC546" s="66"/>
      <c r="IVD546" s="79"/>
      <c r="IVE546" s="109"/>
      <c r="IVF546" s="479"/>
      <c r="IVG546" s="78"/>
      <c r="IVH546" s="144"/>
      <c r="IVI546" s="75"/>
      <c r="IVJ546" s="66"/>
      <c r="IVK546" s="66"/>
      <c r="IVL546" s="79"/>
      <c r="IVM546" s="109"/>
      <c r="IVN546" s="479"/>
      <c r="IVO546" s="78"/>
      <c r="IVP546" s="144"/>
      <c r="IVQ546" s="75"/>
      <c r="IVR546" s="66"/>
      <c r="IVS546" s="66"/>
      <c r="IVT546" s="79"/>
      <c r="IVU546" s="109"/>
      <c r="IVV546" s="479"/>
      <c r="IVW546" s="78"/>
      <c r="IVX546" s="144"/>
      <c r="IVY546" s="75"/>
      <c r="IVZ546" s="66"/>
      <c r="IWA546" s="66"/>
      <c r="IWB546" s="79"/>
      <c r="IWC546" s="109"/>
      <c r="IWD546" s="479"/>
      <c r="IWE546" s="78"/>
      <c r="IWF546" s="144"/>
      <c r="IWG546" s="75"/>
      <c r="IWH546" s="66"/>
      <c r="IWI546" s="66"/>
      <c r="IWJ546" s="79"/>
      <c r="IWK546" s="109"/>
      <c r="IWL546" s="479"/>
      <c r="IWM546" s="78"/>
      <c r="IWN546" s="144"/>
      <c r="IWO546" s="75"/>
      <c r="IWP546" s="66"/>
      <c r="IWQ546" s="66"/>
      <c r="IWR546" s="79"/>
      <c r="IWS546" s="109"/>
      <c r="IWT546" s="479"/>
      <c r="IWU546" s="78"/>
      <c r="IWV546" s="144"/>
      <c r="IWW546" s="75"/>
      <c r="IWX546" s="66"/>
      <c r="IWY546" s="66"/>
      <c r="IWZ546" s="79"/>
      <c r="IXA546" s="109"/>
      <c r="IXB546" s="479"/>
      <c r="IXC546" s="78"/>
      <c r="IXD546" s="144"/>
      <c r="IXE546" s="75"/>
      <c r="IXF546" s="66"/>
      <c r="IXG546" s="66"/>
      <c r="IXH546" s="79"/>
      <c r="IXI546" s="109"/>
      <c r="IXJ546" s="479"/>
      <c r="IXK546" s="78"/>
      <c r="IXL546" s="144"/>
      <c r="IXM546" s="75"/>
      <c r="IXN546" s="66"/>
      <c r="IXO546" s="66"/>
      <c r="IXP546" s="79"/>
      <c r="IXQ546" s="109"/>
      <c r="IXR546" s="479"/>
      <c r="IXS546" s="78"/>
      <c r="IXT546" s="144"/>
      <c r="IXU546" s="75"/>
      <c r="IXV546" s="66"/>
      <c r="IXW546" s="66"/>
      <c r="IXX546" s="79"/>
      <c r="IXY546" s="109"/>
      <c r="IXZ546" s="479"/>
      <c r="IYA546" s="78"/>
      <c r="IYB546" s="144"/>
      <c r="IYC546" s="75"/>
      <c r="IYD546" s="66"/>
      <c r="IYE546" s="66"/>
      <c r="IYF546" s="79"/>
      <c r="IYG546" s="109"/>
      <c r="IYH546" s="479"/>
      <c r="IYI546" s="78"/>
      <c r="IYJ546" s="144"/>
      <c r="IYK546" s="75"/>
      <c r="IYL546" s="66"/>
      <c r="IYM546" s="66"/>
      <c r="IYN546" s="79"/>
      <c r="IYO546" s="109"/>
      <c r="IYP546" s="479"/>
      <c r="IYQ546" s="78"/>
      <c r="IYR546" s="144"/>
      <c r="IYS546" s="75"/>
      <c r="IYT546" s="66"/>
      <c r="IYU546" s="66"/>
      <c r="IYV546" s="79"/>
      <c r="IYW546" s="109"/>
      <c r="IYX546" s="479"/>
      <c r="IYY546" s="78"/>
      <c r="IYZ546" s="144"/>
      <c r="IZA546" s="75"/>
      <c r="IZB546" s="66"/>
      <c r="IZC546" s="66"/>
      <c r="IZD546" s="79"/>
      <c r="IZE546" s="109"/>
      <c r="IZF546" s="479"/>
      <c r="IZG546" s="78"/>
      <c r="IZH546" s="144"/>
      <c r="IZI546" s="75"/>
      <c r="IZJ546" s="66"/>
      <c r="IZK546" s="66"/>
      <c r="IZL546" s="79"/>
      <c r="IZM546" s="109"/>
      <c r="IZN546" s="479"/>
      <c r="IZO546" s="78"/>
      <c r="IZP546" s="144"/>
      <c r="IZQ546" s="75"/>
      <c r="IZR546" s="66"/>
      <c r="IZS546" s="66"/>
      <c r="IZT546" s="79"/>
      <c r="IZU546" s="109"/>
      <c r="IZV546" s="479"/>
      <c r="IZW546" s="78"/>
      <c r="IZX546" s="144"/>
      <c r="IZY546" s="75"/>
      <c r="IZZ546" s="66"/>
      <c r="JAA546" s="66"/>
      <c r="JAB546" s="79"/>
      <c r="JAC546" s="109"/>
      <c r="JAD546" s="479"/>
      <c r="JAE546" s="78"/>
      <c r="JAF546" s="144"/>
      <c r="JAG546" s="75"/>
      <c r="JAH546" s="66"/>
      <c r="JAI546" s="66"/>
      <c r="JAJ546" s="79"/>
      <c r="JAK546" s="109"/>
      <c r="JAL546" s="479"/>
      <c r="JAM546" s="78"/>
      <c r="JAN546" s="144"/>
      <c r="JAO546" s="75"/>
      <c r="JAP546" s="66"/>
      <c r="JAQ546" s="66"/>
      <c r="JAR546" s="79"/>
      <c r="JAS546" s="109"/>
      <c r="JAT546" s="479"/>
      <c r="JAU546" s="78"/>
      <c r="JAV546" s="144"/>
      <c r="JAW546" s="75"/>
      <c r="JAX546" s="66"/>
      <c r="JAY546" s="66"/>
      <c r="JAZ546" s="79"/>
      <c r="JBA546" s="109"/>
      <c r="JBB546" s="479"/>
      <c r="JBC546" s="78"/>
      <c r="JBD546" s="144"/>
      <c r="JBE546" s="75"/>
      <c r="JBF546" s="66"/>
      <c r="JBG546" s="66"/>
      <c r="JBH546" s="79"/>
      <c r="JBI546" s="109"/>
      <c r="JBJ546" s="479"/>
      <c r="JBK546" s="78"/>
      <c r="JBL546" s="144"/>
      <c r="JBM546" s="75"/>
      <c r="JBN546" s="66"/>
      <c r="JBO546" s="66"/>
      <c r="JBP546" s="79"/>
      <c r="JBQ546" s="109"/>
      <c r="JBR546" s="479"/>
      <c r="JBS546" s="78"/>
      <c r="JBT546" s="144"/>
      <c r="JBU546" s="75"/>
      <c r="JBV546" s="66"/>
      <c r="JBW546" s="66"/>
      <c r="JBX546" s="79"/>
      <c r="JBY546" s="109"/>
      <c r="JBZ546" s="479"/>
      <c r="JCA546" s="78"/>
      <c r="JCB546" s="144"/>
      <c r="JCC546" s="75"/>
      <c r="JCD546" s="66"/>
      <c r="JCE546" s="66"/>
      <c r="JCF546" s="79"/>
      <c r="JCG546" s="109"/>
      <c r="JCH546" s="479"/>
      <c r="JCI546" s="78"/>
      <c r="JCJ546" s="144"/>
      <c r="JCK546" s="75"/>
      <c r="JCL546" s="66"/>
      <c r="JCM546" s="66"/>
      <c r="JCN546" s="79"/>
      <c r="JCO546" s="109"/>
      <c r="JCP546" s="479"/>
      <c r="JCQ546" s="78"/>
      <c r="JCR546" s="144"/>
      <c r="JCS546" s="75"/>
      <c r="JCT546" s="66"/>
      <c r="JCU546" s="66"/>
      <c r="JCV546" s="79"/>
      <c r="JCW546" s="109"/>
      <c r="JCX546" s="479"/>
      <c r="JCY546" s="78"/>
      <c r="JCZ546" s="144"/>
      <c r="JDA546" s="75"/>
      <c r="JDB546" s="66"/>
      <c r="JDC546" s="66"/>
      <c r="JDD546" s="79"/>
      <c r="JDE546" s="109"/>
      <c r="JDF546" s="479"/>
      <c r="JDG546" s="78"/>
      <c r="JDH546" s="144"/>
      <c r="JDI546" s="75"/>
      <c r="JDJ546" s="66"/>
      <c r="JDK546" s="66"/>
      <c r="JDL546" s="79"/>
      <c r="JDM546" s="109"/>
      <c r="JDN546" s="479"/>
      <c r="JDO546" s="78"/>
      <c r="JDP546" s="144"/>
      <c r="JDQ546" s="75"/>
      <c r="JDR546" s="66"/>
      <c r="JDS546" s="66"/>
      <c r="JDT546" s="79"/>
      <c r="JDU546" s="109"/>
      <c r="JDV546" s="479"/>
      <c r="JDW546" s="78"/>
      <c r="JDX546" s="144"/>
      <c r="JDY546" s="75"/>
      <c r="JDZ546" s="66"/>
      <c r="JEA546" s="66"/>
      <c r="JEB546" s="79"/>
      <c r="JEC546" s="109"/>
      <c r="JED546" s="479"/>
      <c r="JEE546" s="78"/>
      <c r="JEF546" s="144"/>
      <c r="JEG546" s="75"/>
      <c r="JEH546" s="66"/>
      <c r="JEI546" s="66"/>
      <c r="JEJ546" s="79"/>
      <c r="JEK546" s="109"/>
      <c r="JEL546" s="479"/>
      <c r="JEM546" s="78"/>
      <c r="JEN546" s="144"/>
      <c r="JEO546" s="75"/>
      <c r="JEP546" s="66"/>
      <c r="JEQ546" s="66"/>
      <c r="JER546" s="79"/>
      <c r="JES546" s="109"/>
      <c r="JET546" s="479"/>
      <c r="JEU546" s="78"/>
      <c r="JEV546" s="144"/>
      <c r="JEW546" s="75"/>
      <c r="JEX546" s="66"/>
      <c r="JEY546" s="66"/>
      <c r="JEZ546" s="79"/>
      <c r="JFA546" s="109"/>
      <c r="JFB546" s="479"/>
      <c r="JFC546" s="78"/>
      <c r="JFD546" s="144"/>
      <c r="JFE546" s="75"/>
      <c r="JFF546" s="66"/>
      <c r="JFG546" s="66"/>
      <c r="JFH546" s="79"/>
      <c r="JFI546" s="109"/>
      <c r="JFJ546" s="479"/>
      <c r="JFK546" s="78"/>
      <c r="JFL546" s="144"/>
      <c r="JFM546" s="75"/>
      <c r="JFN546" s="66"/>
      <c r="JFO546" s="66"/>
      <c r="JFP546" s="79"/>
      <c r="JFQ546" s="109"/>
      <c r="JFR546" s="479"/>
      <c r="JFS546" s="78"/>
      <c r="JFT546" s="144"/>
      <c r="JFU546" s="75"/>
      <c r="JFV546" s="66"/>
      <c r="JFW546" s="66"/>
      <c r="JFX546" s="79"/>
      <c r="JFY546" s="109"/>
      <c r="JFZ546" s="479"/>
      <c r="JGA546" s="78"/>
      <c r="JGB546" s="144"/>
      <c r="JGC546" s="75"/>
      <c r="JGD546" s="66"/>
      <c r="JGE546" s="66"/>
      <c r="JGF546" s="79"/>
      <c r="JGG546" s="109"/>
      <c r="JGH546" s="479"/>
      <c r="JGI546" s="78"/>
      <c r="JGJ546" s="144"/>
      <c r="JGK546" s="75"/>
      <c r="JGL546" s="66"/>
      <c r="JGM546" s="66"/>
      <c r="JGN546" s="79"/>
      <c r="JGO546" s="109"/>
      <c r="JGP546" s="479"/>
      <c r="JGQ546" s="78"/>
      <c r="JGR546" s="144"/>
      <c r="JGS546" s="75"/>
      <c r="JGT546" s="66"/>
      <c r="JGU546" s="66"/>
      <c r="JGV546" s="79"/>
      <c r="JGW546" s="109"/>
      <c r="JGX546" s="479"/>
      <c r="JGY546" s="78"/>
      <c r="JGZ546" s="144"/>
      <c r="JHA546" s="75"/>
      <c r="JHB546" s="66"/>
      <c r="JHC546" s="66"/>
      <c r="JHD546" s="79"/>
      <c r="JHE546" s="109"/>
      <c r="JHF546" s="479"/>
      <c r="JHG546" s="78"/>
      <c r="JHH546" s="144"/>
      <c r="JHI546" s="75"/>
      <c r="JHJ546" s="66"/>
      <c r="JHK546" s="66"/>
      <c r="JHL546" s="79"/>
      <c r="JHM546" s="109"/>
      <c r="JHN546" s="479"/>
      <c r="JHO546" s="78"/>
      <c r="JHP546" s="144"/>
      <c r="JHQ546" s="75"/>
      <c r="JHR546" s="66"/>
      <c r="JHS546" s="66"/>
      <c r="JHT546" s="79"/>
      <c r="JHU546" s="109"/>
      <c r="JHV546" s="479"/>
      <c r="JHW546" s="78"/>
      <c r="JHX546" s="144"/>
      <c r="JHY546" s="75"/>
      <c r="JHZ546" s="66"/>
      <c r="JIA546" s="66"/>
      <c r="JIB546" s="79"/>
      <c r="JIC546" s="109"/>
      <c r="JID546" s="479"/>
      <c r="JIE546" s="78"/>
      <c r="JIF546" s="144"/>
      <c r="JIG546" s="75"/>
      <c r="JIH546" s="66"/>
      <c r="JII546" s="66"/>
      <c r="JIJ546" s="79"/>
      <c r="JIK546" s="109"/>
      <c r="JIL546" s="479"/>
      <c r="JIM546" s="78"/>
      <c r="JIN546" s="144"/>
      <c r="JIO546" s="75"/>
      <c r="JIP546" s="66"/>
      <c r="JIQ546" s="66"/>
      <c r="JIR546" s="79"/>
      <c r="JIS546" s="109"/>
      <c r="JIT546" s="479"/>
      <c r="JIU546" s="78"/>
      <c r="JIV546" s="144"/>
      <c r="JIW546" s="75"/>
      <c r="JIX546" s="66"/>
      <c r="JIY546" s="66"/>
      <c r="JIZ546" s="79"/>
      <c r="JJA546" s="109"/>
      <c r="JJB546" s="479"/>
      <c r="JJC546" s="78"/>
      <c r="JJD546" s="144"/>
      <c r="JJE546" s="75"/>
      <c r="JJF546" s="66"/>
      <c r="JJG546" s="66"/>
      <c r="JJH546" s="79"/>
      <c r="JJI546" s="109"/>
      <c r="JJJ546" s="479"/>
      <c r="JJK546" s="78"/>
      <c r="JJL546" s="144"/>
      <c r="JJM546" s="75"/>
      <c r="JJN546" s="66"/>
      <c r="JJO546" s="66"/>
      <c r="JJP546" s="79"/>
      <c r="JJQ546" s="109"/>
      <c r="JJR546" s="479"/>
      <c r="JJS546" s="78"/>
      <c r="JJT546" s="144"/>
      <c r="JJU546" s="75"/>
      <c r="JJV546" s="66"/>
      <c r="JJW546" s="66"/>
      <c r="JJX546" s="79"/>
      <c r="JJY546" s="109"/>
      <c r="JJZ546" s="479"/>
      <c r="JKA546" s="78"/>
      <c r="JKB546" s="144"/>
      <c r="JKC546" s="75"/>
      <c r="JKD546" s="66"/>
      <c r="JKE546" s="66"/>
      <c r="JKF546" s="79"/>
      <c r="JKG546" s="109"/>
      <c r="JKH546" s="479"/>
      <c r="JKI546" s="78"/>
      <c r="JKJ546" s="144"/>
      <c r="JKK546" s="75"/>
      <c r="JKL546" s="66"/>
      <c r="JKM546" s="66"/>
      <c r="JKN546" s="79"/>
      <c r="JKO546" s="109"/>
      <c r="JKP546" s="479"/>
      <c r="JKQ546" s="78"/>
      <c r="JKR546" s="144"/>
      <c r="JKS546" s="75"/>
      <c r="JKT546" s="66"/>
      <c r="JKU546" s="66"/>
      <c r="JKV546" s="79"/>
      <c r="JKW546" s="109"/>
      <c r="JKX546" s="479"/>
      <c r="JKY546" s="78"/>
      <c r="JKZ546" s="144"/>
      <c r="JLA546" s="75"/>
      <c r="JLB546" s="66"/>
      <c r="JLC546" s="66"/>
      <c r="JLD546" s="79"/>
      <c r="JLE546" s="109"/>
      <c r="JLF546" s="479"/>
      <c r="JLG546" s="78"/>
      <c r="JLH546" s="144"/>
      <c r="JLI546" s="75"/>
      <c r="JLJ546" s="66"/>
      <c r="JLK546" s="66"/>
      <c r="JLL546" s="79"/>
      <c r="JLM546" s="109"/>
      <c r="JLN546" s="479"/>
      <c r="JLO546" s="78"/>
      <c r="JLP546" s="144"/>
      <c r="JLQ546" s="75"/>
      <c r="JLR546" s="66"/>
      <c r="JLS546" s="66"/>
      <c r="JLT546" s="79"/>
      <c r="JLU546" s="109"/>
      <c r="JLV546" s="479"/>
      <c r="JLW546" s="78"/>
      <c r="JLX546" s="144"/>
      <c r="JLY546" s="75"/>
      <c r="JLZ546" s="66"/>
      <c r="JMA546" s="66"/>
      <c r="JMB546" s="79"/>
      <c r="JMC546" s="109"/>
      <c r="JMD546" s="479"/>
      <c r="JME546" s="78"/>
      <c r="JMF546" s="144"/>
      <c r="JMG546" s="75"/>
      <c r="JMH546" s="66"/>
      <c r="JMI546" s="66"/>
      <c r="JMJ546" s="79"/>
      <c r="JMK546" s="109"/>
      <c r="JML546" s="479"/>
      <c r="JMM546" s="78"/>
      <c r="JMN546" s="144"/>
      <c r="JMO546" s="75"/>
      <c r="JMP546" s="66"/>
      <c r="JMQ546" s="66"/>
      <c r="JMR546" s="79"/>
      <c r="JMS546" s="109"/>
      <c r="JMT546" s="479"/>
      <c r="JMU546" s="78"/>
      <c r="JMV546" s="144"/>
      <c r="JMW546" s="75"/>
      <c r="JMX546" s="66"/>
      <c r="JMY546" s="66"/>
      <c r="JMZ546" s="79"/>
      <c r="JNA546" s="109"/>
      <c r="JNB546" s="479"/>
      <c r="JNC546" s="78"/>
      <c r="JND546" s="144"/>
      <c r="JNE546" s="75"/>
      <c r="JNF546" s="66"/>
      <c r="JNG546" s="66"/>
      <c r="JNH546" s="79"/>
      <c r="JNI546" s="109"/>
      <c r="JNJ546" s="479"/>
      <c r="JNK546" s="78"/>
      <c r="JNL546" s="144"/>
      <c r="JNM546" s="75"/>
      <c r="JNN546" s="66"/>
      <c r="JNO546" s="66"/>
      <c r="JNP546" s="79"/>
      <c r="JNQ546" s="109"/>
      <c r="JNR546" s="479"/>
      <c r="JNS546" s="78"/>
      <c r="JNT546" s="144"/>
      <c r="JNU546" s="75"/>
      <c r="JNV546" s="66"/>
      <c r="JNW546" s="66"/>
      <c r="JNX546" s="79"/>
      <c r="JNY546" s="109"/>
      <c r="JNZ546" s="479"/>
      <c r="JOA546" s="78"/>
      <c r="JOB546" s="144"/>
      <c r="JOC546" s="75"/>
      <c r="JOD546" s="66"/>
      <c r="JOE546" s="66"/>
      <c r="JOF546" s="79"/>
      <c r="JOG546" s="109"/>
      <c r="JOH546" s="479"/>
      <c r="JOI546" s="78"/>
      <c r="JOJ546" s="144"/>
      <c r="JOK546" s="75"/>
      <c r="JOL546" s="66"/>
      <c r="JOM546" s="66"/>
      <c r="JON546" s="79"/>
      <c r="JOO546" s="109"/>
      <c r="JOP546" s="479"/>
      <c r="JOQ546" s="78"/>
      <c r="JOR546" s="144"/>
      <c r="JOS546" s="75"/>
      <c r="JOT546" s="66"/>
      <c r="JOU546" s="66"/>
      <c r="JOV546" s="79"/>
      <c r="JOW546" s="109"/>
      <c r="JOX546" s="479"/>
      <c r="JOY546" s="78"/>
      <c r="JOZ546" s="144"/>
      <c r="JPA546" s="75"/>
      <c r="JPB546" s="66"/>
      <c r="JPC546" s="66"/>
      <c r="JPD546" s="79"/>
      <c r="JPE546" s="109"/>
      <c r="JPF546" s="479"/>
      <c r="JPG546" s="78"/>
      <c r="JPH546" s="144"/>
      <c r="JPI546" s="75"/>
      <c r="JPJ546" s="66"/>
      <c r="JPK546" s="66"/>
      <c r="JPL546" s="79"/>
      <c r="JPM546" s="109"/>
      <c r="JPN546" s="479"/>
      <c r="JPO546" s="78"/>
      <c r="JPP546" s="144"/>
      <c r="JPQ546" s="75"/>
      <c r="JPR546" s="66"/>
      <c r="JPS546" s="66"/>
      <c r="JPT546" s="79"/>
      <c r="JPU546" s="109"/>
      <c r="JPV546" s="479"/>
      <c r="JPW546" s="78"/>
      <c r="JPX546" s="144"/>
      <c r="JPY546" s="75"/>
      <c r="JPZ546" s="66"/>
      <c r="JQA546" s="66"/>
      <c r="JQB546" s="79"/>
      <c r="JQC546" s="109"/>
      <c r="JQD546" s="479"/>
      <c r="JQE546" s="78"/>
      <c r="JQF546" s="144"/>
      <c r="JQG546" s="75"/>
      <c r="JQH546" s="66"/>
      <c r="JQI546" s="66"/>
      <c r="JQJ546" s="79"/>
      <c r="JQK546" s="109"/>
      <c r="JQL546" s="479"/>
      <c r="JQM546" s="78"/>
      <c r="JQN546" s="144"/>
      <c r="JQO546" s="75"/>
      <c r="JQP546" s="66"/>
      <c r="JQQ546" s="66"/>
      <c r="JQR546" s="79"/>
      <c r="JQS546" s="109"/>
      <c r="JQT546" s="479"/>
      <c r="JQU546" s="78"/>
      <c r="JQV546" s="144"/>
      <c r="JQW546" s="75"/>
      <c r="JQX546" s="66"/>
      <c r="JQY546" s="66"/>
      <c r="JQZ546" s="79"/>
      <c r="JRA546" s="109"/>
      <c r="JRB546" s="479"/>
      <c r="JRC546" s="78"/>
      <c r="JRD546" s="144"/>
      <c r="JRE546" s="75"/>
      <c r="JRF546" s="66"/>
      <c r="JRG546" s="66"/>
      <c r="JRH546" s="79"/>
      <c r="JRI546" s="109"/>
      <c r="JRJ546" s="479"/>
      <c r="JRK546" s="78"/>
      <c r="JRL546" s="144"/>
      <c r="JRM546" s="75"/>
      <c r="JRN546" s="66"/>
      <c r="JRO546" s="66"/>
      <c r="JRP546" s="79"/>
      <c r="JRQ546" s="109"/>
      <c r="JRR546" s="479"/>
      <c r="JRS546" s="78"/>
      <c r="JRT546" s="144"/>
      <c r="JRU546" s="75"/>
      <c r="JRV546" s="66"/>
      <c r="JRW546" s="66"/>
      <c r="JRX546" s="79"/>
      <c r="JRY546" s="109"/>
      <c r="JRZ546" s="479"/>
      <c r="JSA546" s="78"/>
      <c r="JSB546" s="144"/>
      <c r="JSC546" s="75"/>
      <c r="JSD546" s="66"/>
      <c r="JSE546" s="66"/>
      <c r="JSF546" s="79"/>
      <c r="JSG546" s="109"/>
      <c r="JSH546" s="479"/>
      <c r="JSI546" s="78"/>
      <c r="JSJ546" s="144"/>
      <c r="JSK546" s="75"/>
      <c r="JSL546" s="66"/>
      <c r="JSM546" s="66"/>
      <c r="JSN546" s="79"/>
      <c r="JSO546" s="109"/>
      <c r="JSP546" s="479"/>
      <c r="JSQ546" s="78"/>
      <c r="JSR546" s="144"/>
      <c r="JSS546" s="75"/>
      <c r="JST546" s="66"/>
      <c r="JSU546" s="66"/>
      <c r="JSV546" s="79"/>
      <c r="JSW546" s="109"/>
      <c r="JSX546" s="479"/>
      <c r="JSY546" s="78"/>
      <c r="JSZ546" s="144"/>
      <c r="JTA546" s="75"/>
      <c r="JTB546" s="66"/>
      <c r="JTC546" s="66"/>
      <c r="JTD546" s="79"/>
      <c r="JTE546" s="109"/>
      <c r="JTF546" s="479"/>
      <c r="JTG546" s="78"/>
      <c r="JTH546" s="144"/>
      <c r="JTI546" s="75"/>
      <c r="JTJ546" s="66"/>
      <c r="JTK546" s="66"/>
      <c r="JTL546" s="79"/>
      <c r="JTM546" s="109"/>
      <c r="JTN546" s="479"/>
      <c r="JTO546" s="78"/>
      <c r="JTP546" s="144"/>
      <c r="JTQ546" s="75"/>
      <c r="JTR546" s="66"/>
      <c r="JTS546" s="66"/>
      <c r="JTT546" s="79"/>
      <c r="JTU546" s="109"/>
      <c r="JTV546" s="479"/>
      <c r="JTW546" s="78"/>
      <c r="JTX546" s="144"/>
      <c r="JTY546" s="75"/>
      <c r="JTZ546" s="66"/>
      <c r="JUA546" s="66"/>
      <c r="JUB546" s="79"/>
      <c r="JUC546" s="109"/>
      <c r="JUD546" s="479"/>
      <c r="JUE546" s="78"/>
      <c r="JUF546" s="144"/>
      <c r="JUG546" s="75"/>
      <c r="JUH546" s="66"/>
      <c r="JUI546" s="66"/>
      <c r="JUJ546" s="79"/>
      <c r="JUK546" s="109"/>
      <c r="JUL546" s="479"/>
      <c r="JUM546" s="78"/>
      <c r="JUN546" s="144"/>
      <c r="JUO546" s="75"/>
      <c r="JUP546" s="66"/>
      <c r="JUQ546" s="66"/>
      <c r="JUR546" s="79"/>
      <c r="JUS546" s="109"/>
      <c r="JUT546" s="479"/>
      <c r="JUU546" s="78"/>
      <c r="JUV546" s="144"/>
      <c r="JUW546" s="75"/>
      <c r="JUX546" s="66"/>
      <c r="JUY546" s="66"/>
      <c r="JUZ546" s="79"/>
      <c r="JVA546" s="109"/>
      <c r="JVB546" s="479"/>
      <c r="JVC546" s="78"/>
      <c r="JVD546" s="144"/>
      <c r="JVE546" s="75"/>
      <c r="JVF546" s="66"/>
      <c r="JVG546" s="66"/>
      <c r="JVH546" s="79"/>
      <c r="JVI546" s="109"/>
      <c r="JVJ546" s="479"/>
      <c r="JVK546" s="78"/>
      <c r="JVL546" s="144"/>
      <c r="JVM546" s="75"/>
      <c r="JVN546" s="66"/>
      <c r="JVO546" s="66"/>
      <c r="JVP546" s="79"/>
      <c r="JVQ546" s="109"/>
      <c r="JVR546" s="479"/>
      <c r="JVS546" s="78"/>
      <c r="JVT546" s="144"/>
      <c r="JVU546" s="75"/>
      <c r="JVV546" s="66"/>
      <c r="JVW546" s="66"/>
      <c r="JVX546" s="79"/>
      <c r="JVY546" s="109"/>
      <c r="JVZ546" s="479"/>
      <c r="JWA546" s="78"/>
      <c r="JWB546" s="144"/>
      <c r="JWC546" s="75"/>
      <c r="JWD546" s="66"/>
      <c r="JWE546" s="66"/>
      <c r="JWF546" s="79"/>
      <c r="JWG546" s="109"/>
      <c r="JWH546" s="479"/>
      <c r="JWI546" s="78"/>
      <c r="JWJ546" s="144"/>
      <c r="JWK546" s="75"/>
      <c r="JWL546" s="66"/>
      <c r="JWM546" s="66"/>
      <c r="JWN546" s="79"/>
      <c r="JWO546" s="109"/>
      <c r="JWP546" s="479"/>
      <c r="JWQ546" s="78"/>
      <c r="JWR546" s="144"/>
      <c r="JWS546" s="75"/>
      <c r="JWT546" s="66"/>
      <c r="JWU546" s="66"/>
      <c r="JWV546" s="79"/>
      <c r="JWW546" s="109"/>
      <c r="JWX546" s="479"/>
      <c r="JWY546" s="78"/>
      <c r="JWZ546" s="144"/>
      <c r="JXA546" s="75"/>
      <c r="JXB546" s="66"/>
      <c r="JXC546" s="66"/>
      <c r="JXD546" s="79"/>
      <c r="JXE546" s="109"/>
      <c r="JXF546" s="479"/>
      <c r="JXG546" s="78"/>
      <c r="JXH546" s="144"/>
      <c r="JXI546" s="75"/>
      <c r="JXJ546" s="66"/>
      <c r="JXK546" s="66"/>
      <c r="JXL546" s="79"/>
      <c r="JXM546" s="109"/>
      <c r="JXN546" s="479"/>
      <c r="JXO546" s="78"/>
      <c r="JXP546" s="144"/>
      <c r="JXQ546" s="75"/>
      <c r="JXR546" s="66"/>
      <c r="JXS546" s="66"/>
      <c r="JXT546" s="79"/>
      <c r="JXU546" s="109"/>
      <c r="JXV546" s="479"/>
      <c r="JXW546" s="78"/>
      <c r="JXX546" s="144"/>
      <c r="JXY546" s="75"/>
      <c r="JXZ546" s="66"/>
      <c r="JYA546" s="66"/>
      <c r="JYB546" s="79"/>
      <c r="JYC546" s="109"/>
      <c r="JYD546" s="479"/>
      <c r="JYE546" s="78"/>
      <c r="JYF546" s="144"/>
      <c r="JYG546" s="75"/>
      <c r="JYH546" s="66"/>
      <c r="JYI546" s="66"/>
      <c r="JYJ546" s="79"/>
      <c r="JYK546" s="109"/>
      <c r="JYL546" s="479"/>
      <c r="JYM546" s="78"/>
      <c r="JYN546" s="144"/>
      <c r="JYO546" s="75"/>
      <c r="JYP546" s="66"/>
      <c r="JYQ546" s="66"/>
      <c r="JYR546" s="79"/>
      <c r="JYS546" s="109"/>
      <c r="JYT546" s="479"/>
      <c r="JYU546" s="78"/>
      <c r="JYV546" s="144"/>
      <c r="JYW546" s="75"/>
      <c r="JYX546" s="66"/>
      <c r="JYY546" s="66"/>
      <c r="JYZ546" s="79"/>
      <c r="JZA546" s="109"/>
      <c r="JZB546" s="479"/>
      <c r="JZC546" s="78"/>
      <c r="JZD546" s="144"/>
      <c r="JZE546" s="75"/>
      <c r="JZF546" s="66"/>
      <c r="JZG546" s="66"/>
      <c r="JZH546" s="79"/>
      <c r="JZI546" s="109"/>
      <c r="JZJ546" s="479"/>
      <c r="JZK546" s="78"/>
      <c r="JZL546" s="144"/>
      <c r="JZM546" s="75"/>
      <c r="JZN546" s="66"/>
      <c r="JZO546" s="66"/>
      <c r="JZP546" s="79"/>
      <c r="JZQ546" s="109"/>
      <c r="JZR546" s="479"/>
      <c r="JZS546" s="78"/>
      <c r="JZT546" s="144"/>
      <c r="JZU546" s="75"/>
      <c r="JZV546" s="66"/>
      <c r="JZW546" s="66"/>
      <c r="JZX546" s="79"/>
      <c r="JZY546" s="109"/>
      <c r="JZZ546" s="479"/>
      <c r="KAA546" s="78"/>
      <c r="KAB546" s="144"/>
      <c r="KAC546" s="75"/>
      <c r="KAD546" s="66"/>
      <c r="KAE546" s="66"/>
      <c r="KAF546" s="79"/>
      <c r="KAG546" s="109"/>
      <c r="KAH546" s="479"/>
      <c r="KAI546" s="78"/>
      <c r="KAJ546" s="144"/>
      <c r="KAK546" s="75"/>
      <c r="KAL546" s="66"/>
      <c r="KAM546" s="66"/>
      <c r="KAN546" s="79"/>
      <c r="KAO546" s="109"/>
      <c r="KAP546" s="479"/>
      <c r="KAQ546" s="78"/>
      <c r="KAR546" s="144"/>
      <c r="KAS546" s="75"/>
      <c r="KAT546" s="66"/>
      <c r="KAU546" s="66"/>
      <c r="KAV546" s="79"/>
      <c r="KAW546" s="109"/>
      <c r="KAX546" s="479"/>
      <c r="KAY546" s="78"/>
      <c r="KAZ546" s="144"/>
      <c r="KBA546" s="75"/>
      <c r="KBB546" s="66"/>
      <c r="KBC546" s="66"/>
      <c r="KBD546" s="79"/>
      <c r="KBE546" s="109"/>
      <c r="KBF546" s="479"/>
      <c r="KBG546" s="78"/>
      <c r="KBH546" s="144"/>
      <c r="KBI546" s="75"/>
      <c r="KBJ546" s="66"/>
      <c r="KBK546" s="66"/>
      <c r="KBL546" s="79"/>
      <c r="KBM546" s="109"/>
      <c r="KBN546" s="479"/>
      <c r="KBO546" s="78"/>
      <c r="KBP546" s="144"/>
      <c r="KBQ546" s="75"/>
      <c r="KBR546" s="66"/>
      <c r="KBS546" s="66"/>
      <c r="KBT546" s="79"/>
      <c r="KBU546" s="109"/>
      <c r="KBV546" s="479"/>
      <c r="KBW546" s="78"/>
      <c r="KBX546" s="144"/>
      <c r="KBY546" s="75"/>
      <c r="KBZ546" s="66"/>
      <c r="KCA546" s="66"/>
      <c r="KCB546" s="79"/>
      <c r="KCC546" s="109"/>
      <c r="KCD546" s="479"/>
      <c r="KCE546" s="78"/>
      <c r="KCF546" s="144"/>
      <c r="KCG546" s="75"/>
      <c r="KCH546" s="66"/>
      <c r="KCI546" s="66"/>
      <c r="KCJ546" s="79"/>
      <c r="KCK546" s="109"/>
      <c r="KCL546" s="479"/>
      <c r="KCM546" s="78"/>
      <c r="KCN546" s="144"/>
      <c r="KCO546" s="75"/>
      <c r="KCP546" s="66"/>
      <c r="KCQ546" s="66"/>
      <c r="KCR546" s="79"/>
      <c r="KCS546" s="109"/>
      <c r="KCT546" s="479"/>
      <c r="KCU546" s="78"/>
      <c r="KCV546" s="144"/>
      <c r="KCW546" s="75"/>
      <c r="KCX546" s="66"/>
      <c r="KCY546" s="66"/>
      <c r="KCZ546" s="79"/>
      <c r="KDA546" s="109"/>
      <c r="KDB546" s="479"/>
      <c r="KDC546" s="78"/>
      <c r="KDD546" s="144"/>
      <c r="KDE546" s="75"/>
      <c r="KDF546" s="66"/>
      <c r="KDG546" s="66"/>
      <c r="KDH546" s="79"/>
      <c r="KDI546" s="109"/>
      <c r="KDJ546" s="479"/>
      <c r="KDK546" s="78"/>
      <c r="KDL546" s="144"/>
      <c r="KDM546" s="75"/>
      <c r="KDN546" s="66"/>
      <c r="KDO546" s="66"/>
      <c r="KDP546" s="79"/>
      <c r="KDQ546" s="109"/>
      <c r="KDR546" s="479"/>
      <c r="KDS546" s="78"/>
      <c r="KDT546" s="144"/>
      <c r="KDU546" s="75"/>
      <c r="KDV546" s="66"/>
      <c r="KDW546" s="66"/>
      <c r="KDX546" s="79"/>
      <c r="KDY546" s="109"/>
      <c r="KDZ546" s="479"/>
      <c r="KEA546" s="78"/>
      <c r="KEB546" s="144"/>
      <c r="KEC546" s="75"/>
      <c r="KED546" s="66"/>
      <c r="KEE546" s="66"/>
      <c r="KEF546" s="79"/>
      <c r="KEG546" s="109"/>
      <c r="KEH546" s="479"/>
      <c r="KEI546" s="78"/>
      <c r="KEJ546" s="144"/>
      <c r="KEK546" s="75"/>
      <c r="KEL546" s="66"/>
      <c r="KEM546" s="66"/>
      <c r="KEN546" s="79"/>
      <c r="KEO546" s="109"/>
      <c r="KEP546" s="479"/>
      <c r="KEQ546" s="78"/>
      <c r="KER546" s="144"/>
      <c r="KES546" s="75"/>
      <c r="KET546" s="66"/>
      <c r="KEU546" s="66"/>
      <c r="KEV546" s="79"/>
      <c r="KEW546" s="109"/>
      <c r="KEX546" s="479"/>
      <c r="KEY546" s="78"/>
      <c r="KEZ546" s="144"/>
      <c r="KFA546" s="75"/>
      <c r="KFB546" s="66"/>
      <c r="KFC546" s="66"/>
      <c r="KFD546" s="79"/>
      <c r="KFE546" s="109"/>
      <c r="KFF546" s="479"/>
      <c r="KFG546" s="78"/>
      <c r="KFH546" s="144"/>
      <c r="KFI546" s="75"/>
      <c r="KFJ546" s="66"/>
      <c r="KFK546" s="66"/>
      <c r="KFL546" s="79"/>
      <c r="KFM546" s="109"/>
      <c r="KFN546" s="479"/>
      <c r="KFO546" s="78"/>
      <c r="KFP546" s="144"/>
      <c r="KFQ546" s="75"/>
      <c r="KFR546" s="66"/>
      <c r="KFS546" s="66"/>
      <c r="KFT546" s="79"/>
      <c r="KFU546" s="109"/>
      <c r="KFV546" s="479"/>
      <c r="KFW546" s="78"/>
      <c r="KFX546" s="144"/>
      <c r="KFY546" s="75"/>
      <c r="KFZ546" s="66"/>
      <c r="KGA546" s="66"/>
      <c r="KGB546" s="79"/>
      <c r="KGC546" s="109"/>
      <c r="KGD546" s="479"/>
      <c r="KGE546" s="78"/>
      <c r="KGF546" s="144"/>
      <c r="KGG546" s="75"/>
      <c r="KGH546" s="66"/>
      <c r="KGI546" s="66"/>
      <c r="KGJ546" s="79"/>
      <c r="KGK546" s="109"/>
      <c r="KGL546" s="479"/>
      <c r="KGM546" s="78"/>
      <c r="KGN546" s="144"/>
      <c r="KGO546" s="75"/>
      <c r="KGP546" s="66"/>
      <c r="KGQ546" s="66"/>
      <c r="KGR546" s="79"/>
      <c r="KGS546" s="109"/>
      <c r="KGT546" s="479"/>
      <c r="KGU546" s="78"/>
      <c r="KGV546" s="144"/>
      <c r="KGW546" s="75"/>
      <c r="KGX546" s="66"/>
      <c r="KGY546" s="66"/>
      <c r="KGZ546" s="79"/>
      <c r="KHA546" s="109"/>
      <c r="KHB546" s="479"/>
      <c r="KHC546" s="78"/>
      <c r="KHD546" s="144"/>
      <c r="KHE546" s="75"/>
      <c r="KHF546" s="66"/>
      <c r="KHG546" s="66"/>
      <c r="KHH546" s="79"/>
      <c r="KHI546" s="109"/>
      <c r="KHJ546" s="479"/>
      <c r="KHK546" s="78"/>
      <c r="KHL546" s="144"/>
      <c r="KHM546" s="75"/>
      <c r="KHN546" s="66"/>
      <c r="KHO546" s="66"/>
      <c r="KHP546" s="79"/>
      <c r="KHQ546" s="109"/>
      <c r="KHR546" s="479"/>
      <c r="KHS546" s="78"/>
      <c r="KHT546" s="144"/>
      <c r="KHU546" s="75"/>
      <c r="KHV546" s="66"/>
      <c r="KHW546" s="66"/>
      <c r="KHX546" s="79"/>
      <c r="KHY546" s="109"/>
      <c r="KHZ546" s="479"/>
      <c r="KIA546" s="78"/>
      <c r="KIB546" s="144"/>
      <c r="KIC546" s="75"/>
      <c r="KID546" s="66"/>
      <c r="KIE546" s="66"/>
      <c r="KIF546" s="79"/>
      <c r="KIG546" s="109"/>
      <c r="KIH546" s="479"/>
      <c r="KII546" s="78"/>
      <c r="KIJ546" s="144"/>
      <c r="KIK546" s="75"/>
      <c r="KIL546" s="66"/>
      <c r="KIM546" s="66"/>
      <c r="KIN546" s="79"/>
      <c r="KIO546" s="109"/>
      <c r="KIP546" s="479"/>
      <c r="KIQ546" s="78"/>
      <c r="KIR546" s="144"/>
      <c r="KIS546" s="75"/>
      <c r="KIT546" s="66"/>
      <c r="KIU546" s="66"/>
      <c r="KIV546" s="79"/>
      <c r="KIW546" s="109"/>
      <c r="KIX546" s="479"/>
      <c r="KIY546" s="78"/>
      <c r="KIZ546" s="144"/>
      <c r="KJA546" s="75"/>
      <c r="KJB546" s="66"/>
      <c r="KJC546" s="66"/>
      <c r="KJD546" s="79"/>
      <c r="KJE546" s="109"/>
      <c r="KJF546" s="479"/>
      <c r="KJG546" s="78"/>
      <c r="KJH546" s="144"/>
      <c r="KJI546" s="75"/>
      <c r="KJJ546" s="66"/>
      <c r="KJK546" s="66"/>
      <c r="KJL546" s="79"/>
      <c r="KJM546" s="109"/>
      <c r="KJN546" s="479"/>
      <c r="KJO546" s="78"/>
      <c r="KJP546" s="144"/>
      <c r="KJQ546" s="75"/>
      <c r="KJR546" s="66"/>
      <c r="KJS546" s="66"/>
      <c r="KJT546" s="79"/>
      <c r="KJU546" s="109"/>
      <c r="KJV546" s="479"/>
      <c r="KJW546" s="78"/>
      <c r="KJX546" s="144"/>
      <c r="KJY546" s="75"/>
      <c r="KJZ546" s="66"/>
      <c r="KKA546" s="66"/>
      <c r="KKB546" s="79"/>
      <c r="KKC546" s="109"/>
      <c r="KKD546" s="479"/>
      <c r="KKE546" s="78"/>
      <c r="KKF546" s="144"/>
      <c r="KKG546" s="75"/>
      <c r="KKH546" s="66"/>
      <c r="KKI546" s="66"/>
      <c r="KKJ546" s="79"/>
      <c r="KKK546" s="109"/>
      <c r="KKL546" s="479"/>
      <c r="KKM546" s="78"/>
      <c r="KKN546" s="144"/>
      <c r="KKO546" s="75"/>
      <c r="KKP546" s="66"/>
      <c r="KKQ546" s="66"/>
      <c r="KKR546" s="79"/>
      <c r="KKS546" s="109"/>
      <c r="KKT546" s="479"/>
      <c r="KKU546" s="78"/>
      <c r="KKV546" s="144"/>
      <c r="KKW546" s="75"/>
      <c r="KKX546" s="66"/>
      <c r="KKY546" s="66"/>
      <c r="KKZ546" s="79"/>
      <c r="KLA546" s="109"/>
      <c r="KLB546" s="479"/>
      <c r="KLC546" s="78"/>
      <c r="KLD546" s="144"/>
      <c r="KLE546" s="75"/>
      <c r="KLF546" s="66"/>
      <c r="KLG546" s="66"/>
      <c r="KLH546" s="79"/>
      <c r="KLI546" s="109"/>
      <c r="KLJ546" s="479"/>
      <c r="KLK546" s="78"/>
      <c r="KLL546" s="144"/>
      <c r="KLM546" s="75"/>
      <c r="KLN546" s="66"/>
      <c r="KLO546" s="66"/>
      <c r="KLP546" s="79"/>
      <c r="KLQ546" s="109"/>
      <c r="KLR546" s="479"/>
      <c r="KLS546" s="78"/>
      <c r="KLT546" s="144"/>
      <c r="KLU546" s="75"/>
      <c r="KLV546" s="66"/>
      <c r="KLW546" s="66"/>
      <c r="KLX546" s="79"/>
      <c r="KLY546" s="109"/>
      <c r="KLZ546" s="479"/>
      <c r="KMA546" s="78"/>
      <c r="KMB546" s="144"/>
      <c r="KMC546" s="75"/>
      <c r="KMD546" s="66"/>
      <c r="KME546" s="66"/>
      <c r="KMF546" s="79"/>
      <c r="KMG546" s="109"/>
      <c r="KMH546" s="479"/>
      <c r="KMI546" s="78"/>
      <c r="KMJ546" s="144"/>
      <c r="KMK546" s="75"/>
      <c r="KML546" s="66"/>
      <c r="KMM546" s="66"/>
      <c r="KMN546" s="79"/>
      <c r="KMO546" s="109"/>
      <c r="KMP546" s="479"/>
      <c r="KMQ546" s="78"/>
      <c r="KMR546" s="144"/>
      <c r="KMS546" s="75"/>
      <c r="KMT546" s="66"/>
      <c r="KMU546" s="66"/>
      <c r="KMV546" s="79"/>
      <c r="KMW546" s="109"/>
      <c r="KMX546" s="479"/>
      <c r="KMY546" s="78"/>
      <c r="KMZ546" s="144"/>
      <c r="KNA546" s="75"/>
      <c r="KNB546" s="66"/>
      <c r="KNC546" s="66"/>
      <c r="KND546" s="79"/>
      <c r="KNE546" s="109"/>
      <c r="KNF546" s="479"/>
      <c r="KNG546" s="78"/>
      <c r="KNH546" s="144"/>
      <c r="KNI546" s="75"/>
      <c r="KNJ546" s="66"/>
      <c r="KNK546" s="66"/>
      <c r="KNL546" s="79"/>
      <c r="KNM546" s="109"/>
      <c r="KNN546" s="479"/>
      <c r="KNO546" s="78"/>
      <c r="KNP546" s="144"/>
      <c r="KNQ546" s="75"/>
      <c r="KNR546" s="66"/>
      <c r="KNS546" s="66"/>
      <c r="KNT546" s="79"/>
      <c r="KNU546" s="109"/>
      <c r="KNV546" s="479"/>
      <c r="KNW546" s="78"/>
      <c r="KNX546" s="144"/>
      <c r="KNY546" s="75"/>
      <c r="KNZ546" s="66"/>
      <c r="KOA546" s="66"/>
      <c r="KOB546" s="79"/>
      <c r="KOC546" s="109"/>
      <c r="KOD546" s="479"/>
      <c r="KOE546" s="78"/>
      <c r="KOF546" s="144"/>
      <c r="KOG546" s="75"/>
      <c r="KOH546" s="66"/>
      <c r="KOI546" s="66"/>
      <c r="KOJ546" s="79"/>
      <c r="KOK546" s="109"/>
      <c r="KOL546" s="479"/>
      <c r="KOM546" s="78"/>
      <c r="KON546" s="144"/>
      <c r="KOO546" s="75"/>
      <c r="KOP546" s="66"/>
      <c r="KOQ546" s="66"/>
      <c r="KOR546" s="79"/>
      <c r="KOS546" s="109"/>
      <c r="KOT546" s="479"/>
      <c r="KOU546" s="78"/>
      <c r="KOV546" s="144"/>
      <c r="KOW546" s="75"/>
      <c r="KOX546" s="66"/>
      <c r="KOY546" s="66"/>
      <c r="KOZ546" s="79"/>
      <c r="KPA546" s="109"/>
      <c r="KPB546" s="479"/>
      <c r="KPC546" s="78"/>
      <c r="KPD546" s="144"/>
      <c r="KPE546" s="75"/>
      <c r="KPF546" s="66"/>
      <c r="KPG546" s="66"/>
      <c r="KPH546" s="79"/>
      <c r="KPI546" s="109"/>
      <c r="KPJ546" s="479"/>
      <c r="KPK546" s="78"/>
      <c r="KPL546" s="144"/>
      <c r="KPM546" s="75"/>
      <c r="KPN546" s="66"/>
      <c r="KPO546" s="66"/>
      <c r="KPP546" s="79"/>
      <c r="KPQ546" s="109"/>
      <c r="KPR546" s="479"/>
      <c r="KPS546" s="78"/>
      <c r="KPT546" s="144"/>
      <c r="KPU546" s="75"/>
      <c r="KPV546" s="66"/>
      <c r="KPW546" s="66"/>
      <c r="KPX546" s="79"/>
      <c r="KPY546" s="109"/>
      <c r="KPZ546" s="479"/>
      <c r="KQA546" s="78"/>
      <c r="KQB546" s="144"/>
      <c r="KQC546" s="75"/>
      <c r="KQD546" s="66"/>
      <c r="KQE546" s="66"/>
      <c r="KQF546" s="79"/>
      <c r="KQG546" s="109"/>
      <c r="KQH546" s="479"/>
      <c r="KQI546" s="78"/>
      <c r="KQJ546" s="144"/>
      <c r="KQK546" s="75"/>
      <c r="KQL546" s="66"/>
      <c r="KQM546" s="66"/>
      <c r="KQN546" s="79"/>
      <c r="KQO546" s="109"/>
      <c r="KQP546" s="479"/>
      <c r="KQQ546" s="78"/>
      <c r="KQR546" s="144"/>
      <c r="KQS546" s="75"/>
      <c r="KQT546" s="66"/>
      <c r="KQU546" s="66"/>
      <c r="KQV546" s="79"/>
      <c r="KQW546" s="109"/>
      <c r="KQX546" s="479"/>
      <c r="KQY546" s="78"/>
      <c r="KQZ546" s="144"/>
      <c r="KRA546" s="75"/>
      <c r="KRB546" s="66"/>
      <c r="KRC546" s="66"/>
      <c r="KRD546" s="79"/>
      <c r="KRE546" s="109"/>
      <c r="KRF546" s="479"/>
      <c r="KRG546" s="78"/>
      <c r="KRH546" s="144"/>
      <c r="KRI546" s="75"/>
      <c r="KRJ546" s="66"/>
      <c r="KRK546" s="66"/>
      <c r="KRL546" s="79"/>
      <c r="KRM546" s="109"/>
      <c r="KRN546" s="479"/>
      <c r="KRO546" s="78"/>
      <c r="KRP546" s="144"/>
      <c r="KRQ546" s="75"/>
      <c r="KRR546" s="66"/>
      <c r="KRS546" s="66"/>
      <c r="KRT546" s="79"/>
      <c r="KRU546" s="109"/>
      <c r="KRV546" s="479"/>
      <c r="KRW546" s="78"/>
      <c r="KRX546" s="144"/>
      <c r="KRY546" s="75"/>
      <c r="KRZ546" s="66"/>
      <c r="KSA546" s="66"/>
      <c r="KSB546" s="79"/>
      <c r="KSC546" s="109"/>
      <c r="KSD546" s="479"/>
      <c r="KSE546" s="78"/>
      <c r="KSF546" s="144"/>
      <c r="KSG546" s="75"/>
      <c r="KSH546" s="66"/>
      <c r="KSI546" s="66"/>
      <c r="KSJ546" s="79"/>
      <c r="KSK546" s="109"/>
      <c r="KSL546" s="479"/>
      <c r="KSM546" s="78"/>
      <c r="KSN546" s="144"/>
      <c r="KSO546" s="75"/>
      <c r="KSP546" s="66"/>
      <c r="KSQ546" s="66"/>
      <c r="KSR546" s="79"/>
      <c r="KSS546" s="109"/>
      <c r="KST546" s="479"/>
      <c r="KSU546" s="78"/>
      <c r="KSV546" s="144"/>
      <c r="KSW546" s="75"/>
      <c r="KSX546" s="66"/>
      <c r="KSY546" s="66"/>
      <c r="KSZ546" s="79"/>
      <c r="KTA546" s="109"/>
      <c r="KTB546" s="479"/>
      <c r="KTC546" s="78"/>
      <c r="KTD546" s="144"/>
      <c r="KTE546" s="75"/>
      <c r="KTF546" s="66"/>
      <c r="KTG546" s="66"/>
      <c r="KTH546" s="79"/>
      <c r="KTI546" s="109"/>
      <c r="KTJ546" s="479"/>
      <c r="KTK546" s="78"/>
      <c r="KTL546" s="144"/>
      <c r="KTM546" s="75"/>
      <c r="KTN546" s="66"/>
      <c r="KTO546" s="66"/>
      <c r="KTP546" s="79"/>
      <c r="KTQ546" s="109"/>
      <c r="KTR546" s="479"/>
      <c r="KTS546" s="78"/>
      <c r="KTT546" s="144"/>
      <c r="KTU546" s="75"/>
      <c r="KTV546" s="66"/>
      <c r="KTW546" s="66"/>
      <c r="KTX546" s="79"/>
      <c r="KTY546" s="109"/>
      <c r="KTZ546" s="479"/>
      <c r="KUA546" s="78"/>
      <c r="KUB546" s="144"/>
      <c r="KUC546" s="75"/>
      <c r="KUD546" s="66"/>
      <c r="KUE546" s="66"/>
      <c r="KUF546" s="79"/>
      <c r="KUG546" s="109"/>
      <c r="KUH546" s="479"/>
      <c r="KUI546" s="78"/>
      <c r="KUJ546" s="144"/>
      <c r="KUK546" s="75"/>
      <c r="KUL546" s="66"/>
      <c r="KUM546" s="66"/>
      <c r="KUN546" s="79"/>
      <c r="KUO546" s="109"/>
      <c r="KUP546" s="479"/>
      <c r="KUQ546" s="78"/>
      <c r="KUR546" s="144"/>
      <c r="KUS546" s="75"/>
      <c r="KUT546" s="66"/>
      <c r="KUU546" s="66"/>
      <c r="KUV546" s="79"/>
      <c r="KUW546" s="109"/>
      <c r="KUX546" s="479"/>
      <c r="KUY546" s="78"/>
      <c r="KUZ546" s="144"/>
      <c r="KVA546" s="75"/>
      <c r="KVB546" s="66"/>
      <c r="KVC546" s="66"/>
      <c r="KVD546" s="79"/>
      <c r="KVE546" s="109"/>
      <c r="KVF546" s="479"/>
      <c r="KVG546" s="78"/>
      <c r="KVH546" s="144"/>
      <c r="KVI546" s="75"/>
      <c r="KVJ546" s="66"/>
      <c r="KVK546" s="66"/>
      <c r="KVL546" s="79"/>
      <c r="KVM546" s="109"/>
      <c r="KVN546" s="479"/>
      <c r="KVO546" s="78"/>
      <c r="KVP546" s="144"/>
      <c r="KVQ546" s="75"/>
      <c r="KVR546" s="66"/>
      <c r="KVS546" s="66"/>
      <c r="KVT546" s="79"/>
      <c r="KVU546" s="109"/>
      <c r="KVV546" s="479"/>
      <c r="KVW546" s="78"/>
      <c r="KVX546" s="144"/>
      <c r="KVY546" s="75"/>
      <c r="KVZ546" s="66"/>
      <c r="KWA546" s="66"/>
      <c r="KWB546" s="79"/>
      <c r="KWC546" s="109"/>
      <c r="KWD546" s="479"/>
      <c r="KWE546" s="78"/>
      <c r="KWF546" s="144"/>
      <c r="KWG546" s="75"/>
      <c r="KWH546" s="66"/>
      <c r="KWI546" s="66"/>
      <c r="KWJ546" s="79"/>
      <c r="KWK546" s="109"/>
      <c r="KWL546" s="479"/>
      <c r="KWM546" s="78"/>
      <c r="KWN546" s="144"/>
      <c r="KWO546" s="75"/>
      <c r="KWP546" s="66"/>
      <c r="KWQ546" s="66"/>
      <c r="KWR546" s="79"/>
      <c r="KWS546" s="109"/>
      <c r="KWT546" s="479"/>
      <c r="KWU546" s="78"/>
      <c r="KWV546" s="144"/>
      <c r="KWW546" s="75"/>
      <c r="KWX546" s="66"/>
      <c r="KWY546" s="66"/>
      <c r="KWZ546" s="79"/>
      <c r="KXA546" s="109"/>
      <c r="KXB546" s="479"/>
      <c r="KXC546" s="78"/>
      <c r="KXD546" s="144"/>
      <c r="KXE546" s="75"/>
      <c r="KXF546" s="66"/>
      <c r="KXG546" s="66"/>
      <c r="KXH546" s="79"/>
      <c r="KXI546" s="109"/>
      <c r="KXJ546" s="479"/>
      <c r="KXK546" s="78"/>
      <c r="KXL546" s="144"/>
      <c r="KXM546" s="75"/>
      <c r="KXN546" s="66"/>
      <c r="KXO546" s="66"/>
      <c r="KXP546" s="79"/>
      <c r="KXQ546" s="109"/>
      <c r="KXR546" s="479"/>
      <c r="KXS546" s="78"/>
      <c r="KXT546" s="144"/>
      <c r="KXU546" s="75"/>
      <c r="KXV546" s="66"/>
      <c r="KXW546" s="66"/>
      <c r="KXX546" s="79"/>
      <c r="KXY546" s="109"/>
      <c r="KXZ546" s="479"/>
      <c r="KYA546" s="78"/>
      <c r="KYB546" s="144"/>
      <c r="KYC546" s="75"/>
      <c r="KYD546" s="66"/>
      <c r="KYE546" s="66"/>
      <c r="KYF546" s="79"/>
      <c r="KYG546" s="109"/>
      <c r="KYH546" s="479"/>
      <c r="KYI546" s="78"/>
      <c r="KYJ546" s="144"/>
      <c r="KYK546" s="75"/>
      <c r="KYL546" s="66"/>
      <c r="KYM546" s="66"/>
      <c r="KYN546" s="79"/>
      <c r="KYO546" s="109"/>
      <c r="KYP546" s="479"/>
      <c r="KYQ546" s="78"/>
      <c r="KYR546" s="144"/>
      <c r="KYS546" s="75"/>
      <c r="KYT546" s="66"/>
      <c r="KYU546" s="66"/>
      <c r="KYV546" s="79"/>
      <c r="KYW546" s="109"/>
      <c r="KYX546" s="479"/>
      <c r="KYY546" s="78"/>
      <c r="KYZ546" s="144"/>
      <c r="KZA546" s="75"/>
      <c r="KZB546" s="66"/>
      <c r="KZC546" s="66"/>
      <c r="KZD546" s="79"/>
      <c r="KZE546" s="109"/>
      <c r="KZF546" s="479"/>
      <c r="KZG546" s="78"/>
      <c r="KZH546" s="144"/>
      <c r="KZI546" s="75"/>
      <c r="KZJ546" s="66"/>
      <c r="KZK546" s="66"/>
      <c r="KZL546" s="79"/>
      <c r="KZM546" s="109"/>
      <c r="KZN546" s="479"/>
      <c r="KZO546" s="78"/>
      <c r="KZP546" s="144"/>
      <c r="KZQ546" s="75"/>
      <c r="KZR546" s="66"/>
      <c r="KZS546" s="66"/>
      <c r="KZT546" s="79"/>
      <c r="KZU546" s="109"/>
      <c r="KZV546" s="479"/>
      <c r="KZW546" s="78"/>
      <c r="KZX546" s="144"/>
      <c r="KZY546" s="75"/>
      <c r="KZZ546" s="66"/>
      <c r="LAA546" s="66"/>
      <c r="LAB546" s="79"/>
      <c r="LAC546" s="109"/>
      <c r="LAD546" s="479"/>
      <c r="LAE546" s="78"/>
      <c r="LAF546" s="144"/>
      <c r="LAG546" s="75"/>
      <c r="LAH546" s="66"/>
      <c r="LAI546" s="66"/>
      <c r="LAJ546" s="79"/>
      <c r="LAK546" s="109"/>
      <c r="LAL546" s="479"/>
      <c r="LAM546" s="78"/>
      <c r="LAN546" s="144"/>
      <c r="LAO546" s="75"/>
      <c r="LAP546" s="66"/>
      <c r="LAQ546" s="66"/>
      <c r="LAR546" s="79"/>
      <c r="LAS546" s="109"/>
      <c r="LAT546" s="479"/>
      <c r="LAU546" s="78"/>
      <c r="LAV546" s="144"/>
      <c r="LAW546" s="75"/>
      <c r="LAX546" s="66"/>
      <c r="LAY546" s="66"/>
      <c r="LAZ546" s="79"/>
      <c r="LBA546" s="109"/>
      <c r="LBB546" s="479"/>
      <c r="LBC546" s="78"/>
      <c r="LBD546" s="144"/>
      <c r="LBE546" s="75"/>
      <c r="LBF546" s="66"/>
      <c r="LBG546" s="66"/>
      <c r="LBH546" s="79"/>
      <c r="LBI546" s="109"/>
      <c r="LBJ546" s="479"/>
      <c r="LBK546" s="78"/>
      <c r="LBL546" s="144"/>
      <c r="LBM546" s="75"/>
      <c r="LBN546" s="66"/>
      <c r="LBO546" s="66"/>
      <c r="LBP546" s="79"/>
      <c r="LBQ546" s="109"/>
      <c r="LBR546" s="479"/>
      <c r="LBS546" s="78"/>
      <c r="LBT546" s="144"/>
      <c r="LBU546" s="75"/>
      <c r="LBV546" s="66"/>
      <c r="LBW546" s="66"/>
      <c r="LBX546" s="79"/>
      <c r="LBY546" s="109"/>
      <c r="LBZ546" s="479"/>
      <c r="LCA546" s="78"/>
      <c r="LCB546" s="144"/>
      <c r="LCC546" s="75"/>
      <c r="LCD546" s="66"/>
      <c r="LCE546" s="66"/>
      <c r="LCF546" s="79"/>
      <c r="LCG546" s="109"/>
      <c r="LCH546" s="479"/>
      <c r="LCI546" s="78"/>
      <c r="LCJ546" s="144"/>
      <c r="LCK546" s="75"/>
      <c r="LCL546" s="66"/>
      <c r="LCM546" s="66"/>
      <c r="LCN546" s="79"/>
      <c r="LCO546" s="109"/>
      <c r="LCP546" s="479"/>
      <c r="LCQ546" s="78"/>
      <c r="LCR546" s="144"/>
      <c r="LCS546" s="75"/>
      <c r="LCT546" s="66"/>
      <c r="LCU546" s="66"/>
      <c r="LCV546" s="79"/>
      <c r="LCW546" s="109"/>
      <c r="LCX546" s="479"/>
      <c r="LCY546" s="78"/>
      <c r="LCZ546" s="144"/>
      <c r="LDA546" s="75"/>
      <c r="LDB546" s="66"/>
      <c r="LDC546" s="66"/>
      <c r="LDD546" s="79"/>
      <c r="LDE546" s="109"/>
      <c r="LDF546" s="479"/>
      <c r="LDG546" s="78"/>
      <c r="LDH546" s="144"/>
      <c r="LDI546" s="75"/>
      <c r="LDJ546" s="66"/>
      <c r="LDK546" s="66"/>
      <c r="LDL546" s="79"/>
      <c r="LDM546" s="109"/>
      <c r="LDN546" s="479"/>
      <c r="LDO546" s="78"/>
      <c r="LDP546" s="144"/>
      <c r="LDQ546" s="75"/>
      <c r="LDR546" s="66"/>
      <c r="LDS546" s="66"/>
      <c r="LDT546" s="79"/>
      <c r="LDU546" s="109"/>
      <c r="LDV546" s="479"/>
      <c r="LDW546" s="78"/>
      <c r="LDX546" s="144"/>
      <c r="LDY546" s="75"/>
      <c r="LDZ546" s="66"/>
      <c r="LEA546" s="66"/>
      <c r="LEB546" s="79"/>
      <c r="LEC546" s="109"/>
      <c r="LED546" s="479"/>
      <c r="LEE546" s="78"/>
      <c r="LEF546" s="144"/>
      <c r="LEG546" s="75"/>
      <c r="LEH546" s="66"/>
      <c r="LEI546" s="66"/>
      <c r="LEJ546" s="79"/>
      <c r="LEK546" s="109"/>
      <c r="LEL546" s="479"/>
      <c r="LEM546" s="78"/>
      <c r="LEN546" s="144"/>
      <c r="LEO546" s="75"/>
      <c r="LEP546" s="66"/>
      <c r="LEQ546" s="66"/>
      <c r="LER546" s="79"/>
      <c r="LES546" s="109"/>
      <c r="LET546" s="479"/>
      <c r="LEU546" s="78"/>
      <c r="LEV546" s="144"/>
      <c r="LEW546" s="75"/>
      <c r="LEX546" s="66"/>
      <c r="LEY546" s="66"/>
      <c r="LEZ546" s="79"/>
      <c r="LFA546" s="109"/>
      <c r="LFB546" s="479"/>
      <c r="LFC546" s="78"/>
      <c r="LFD546" s="144"/>
      <c r="LFE546" s="75"/>
      <c r="LFF546" s="66"/>
      <c r="LFG546" s="66"/>
      <c r="LFH546" s="79"/>
      <c r="LFI546" s="109"/>
      <c r="LFJ546" s="479"/>
      <c r="LFK546" s="78"/>
      <c r="LFL546" s="144"/>
      <c r="LFM546" s="75"/>
      <c r="LFN546" s="66"/>
      <c r="LFO546" s="66"/>
      <c r="LFP546" s="79"/>
      <c r="LFQ546" s="109"/>
      <c r="LFR546" s="479"/>
      <c r="LFS546" s="78"/>
      <c r="LFT546" s="144"/>
      <c r="LFU546" s="75"/>
      <c r="LFV546" s="66"/>
      <c r="LFW546" s="66"/>
      <c r="LFX546" s="79"/>
      <c r="LFY546" s="109"/>
      <c r="LFZ546" s="479"/>
      <c r="LGA546" s="78"/>
      <c r="LGB546" s="144"/>
      <c r="LGC546" s="75"/>
      <c r="LGD546" s="66"/>
      <c r="LGE546" s="66"/>
      <c r="LGF546" s="79"/>
      <c r="LGG546" s="109"/>
      <c r="LGH546" s="479"/>
      <c r="LGI546" s="78"/>
      <c r="LGJ546" s="144"/>
      <c r="LGK546" s="75"/>
      <c r="LGL546" s="66"/>
      <c r="LGM546" s="66"/>
      <c r="LGN546" s="79"/>
      <c r="LGO546" s="109"/>
      <c r="LGP546" s="479"/>
      <c r="LGQ546" s="78"/>
      <c r="LGR546" s="144"/>
      <c r="LGS546" s="75"/>
      <c r="LGT546" s="66"/>
      <c r="LGU546" s="66"/>
      <c r="LGV546" s="79"/>
      <c r="LGW546" s="109"/>
      <c r="LGX546" s="479"/>
      <c r="LGY546" s="78"/>
      <c r="LGZ546" s="144"/>
      <c r="LHA546" s="75"/>
      <c r="LHB546" s="66"/>
      <c r="LHC546" s="66"/>
      <c r="LHD546" s="79"/>
      <c r="LHE546" s="109"/>
      <c r="LHF546" s="479"/>
      <c r="LHG546" s="78"/>
      <c r="LHH546" s="144"/>
      <c r="LHI546" s="75"/>
      <c r="LHJ546" s="66"/>
      <c r="LHK546" s="66"/>
      <c r="LHL546" s="79"/>
      <c r="LHM546" s="109"/>
      <c r="LHN546" s="479"/>
      <c r="LHO546" s="78"/>
      <c r="LHP546" s="144"/>
      <c r="LHQ546" s="75"/>
      <c r="LHR546" s="66"/>
      <c r="LHS546" s="66"/>
      <c r="LHT546" s="79"/>
      <c r="LHU546" s="109"/>
      <c r="LHV546" s="479"/>
      <c r="LHW546" s="78"/>
      <c r="LHX546" s="144"/>
      <c r="LHY546" s="75"/>
      <c r="LHZ546" s="66"/>
      <c r="LIA546" s="66"/>
      <c r="LIB546" s="79"/>
      <c r="LIC546" s="109"/>
      <c r="LID546" s="479"/>
      <c r="LIE546" s="78"/>
      <c r="LIF546" s="144"/>
      <c r="LIG546" s="75"/>
      <c r="LIH546" s="66"/>
      <c r="LII546" s="66"/>
      <c r="LIJ546" s="79"/>
      <c r="LIK546" s="109"/>
      <c r="LIL546" s="479"/>
      <c r="LIM546" s="78"/>
      <c r="LIN546" s="144"/>
      <c r="LIO546" s="75"/>
      <c r="LIP546" s="66"/>
      <c r="LIQ546" s="66"/>
      <c r="LIR546" s="79"/>
      <c r="LIS546" s="109"/>
      <c r="LIT546" s="479"/>
      <c r="LIU546" s="78"/>
      <c r="LIV546" s="144"/>
      <c r="LIW546" s="75"/>
      <c r="LIX546" s="66"/>
      <c r="LIY546" s="66"/>
      <c r="LIZ546" s="79"/>
      <c r="LJA546" s="109"/>
      <c r="LJB546" s="479"/>
      <c r="LJC546" s="78"/>
      <c r="LJD546" s="144"/>
      <c r="LJE546" s="75"/>
      <c r="LJF546" s="66"/>
      <c r="LJG546" s="66"/>
      <c r="LJH546" s="79"/>
      <c r="LJI546" s="109"/>
      <c r="LJJ546" s="479"/>
      <c r="LJK546" s="78"/>
      <c r="LJL546" s="144"/>
      <c r="LJM546" s="75"/>
      <c r="LJN546" s="66"/>
      <c r="LJO546" s="66"/>
      <c r="LJP546" s="79"/>
      <c r="LJQ546" s="109"/>
      <c r="LJR546" s="479"/>
      <c r="LJS546" s="78"/>
      <c r="LJT546" s="144"/>
      <c r="LJU546" s="75"/>
      <c r="LJV546" s="66"/>
      <c r="LJW546" s="66"/>
      <c r="LJX546" s="79"/>
      <c r="LJY546" s="109"/>
      <c r="LJZ546" s="479"/>
      <c r="LKA546" s="78"/>
      <c r="LKB546" s="144"/>
      <c r="LKC546" s="75"/>
      <c r="LKD546" s="66"/>
      <c r="LKE546" s="66"/>
      <c r="LKF546" s="79"/>
      <c r="LKG546" s="109"/>
      <c r="LKH546" s="479"/>
      <c r="LKI546" s="78"/>
      <c r="LKJ546" s="144"/>
      <c r="LKK546" s="75"/>
      <c r="LKL546" s="66"/>
      <c r="LKM546" s="66"/>
      <c r="LKN546" s="79"/>
      <c r="LKO546" s="109"/>
      <c r="LKP546" s="479"/>
      <c r="LKQ546" s="78"/>
      <c r="LKR546" s="144"/>
      <c r="LKS546" s="75"/>
      <c r="LKT546" s="66"/>
      <c r="LKU546" s="66"/>
      <c r="LKV546" s="79"/>
      <c r="LKW546" s="109"/>
      <c r="LKX546" s="479"/>
      <c r="LKY546" s="78"/>
      <c r="LKZ546" s="144"/>
      <c r="LLA546" s="75"/>
      <c r="LLB546" s="66"/>
      <c r="LLC546" s="66"/>
      <c r="LLD546" s="79"/>
      <c r="LLE546" s="109"/>
      <c r="LLF546" s="479"/>
      <c r="LLG546" s="78"/>
      <c r="LLH546" s="144"/>
      <c r="LLI546" s="75"/>
      <c r="LLJ546" s="66"/>
      <c r="LLK546" s="66"/>
      <c r="LLL546" s="79"/>
      <c r="LLM546" s="109"/>
      <c r="LLN546" s="479"/>
      <c r="LLO546" s="78"/>
      <c r="LLP546" s="144"/>
      <c r="LLQ546" s="75"/>
      <c r="LLR546" s="66"/>
      <c r="LLS546" s="66"/>
      <c r="LLT546" s="79"/>
      <c r="LLU546" s="109"/>
      <c r="LLV546" s="479"/>
      <c r="LLW546" s="78"/>
      <c r="LLX546" s="144"/>
      <c r="LLY546" s="75"/>
      <c r="LLZ546" s="66"/>
      <c r="LMA546" s="66"/>
      <c r="LMB546" s="79"/>
      <c r="LMC546" s="109"/>
      <c r="LMD546" s="479"/>
      <c r="LME546" s="78"/>
      <c r="LMF546" s="144"/>
      <c r="LMG546" s="75"/>
      <c r="LMH546" s="66"/>
      <c r="LMI546" s="66"/>
      <c r="LMJ546" s="79"/>
      <c r="LMK546" s="109"/>
      <c r="LML546" s="479"/>
      <c r="LMM546" s="78"/>
      <c r="LMN546" s="144"/>
      <c r="LMO546" s="75"/>
      <c r="LMP546" s="66"/>
      <c r="LMQ546" s="66"/>
      <c r="LMR546" s="79"/>
      <c r="LMS546" s="109"/>
      <c r="LMT546" s="479"/>
      <c r="LMU546" s="78"/>
      <c r="LMV546" s="144"/>
      <c r="LMW546" s="75"/>
      <c r="LMX546" s="66"/>
      <c r="LMY546" s="66"/>
      <c r="LMZ546" s="79"/>
      <c r="LNA546" s="109"/>
      <c r="LNB546" s="479"/>
      <c r="LNC546" s="78"/>
      <c r="LND546" s="144"/>
      <c r="LNE546" s="75"/>
      <c r="LNF546" s="66"/>
      <c r="LNG546" s="66"/>
      <c r="LNH546" s="79"/>
      <c r="LNI546" s="109"/>
      <c r="LNJ546" s="479"/>
      <c r="LNK546" s="78"/>
      <c r="LNL546" s="144"/>
      <c r="LNM546" s="75"/>
      <c r="LNN546" s="66"/>
      <c r="LNO546" s="66"/>
      <c r="LNP546" s="79"/>
      <c r="LNQ546" s="109"/>
      <c r="LNR546" s="479"/>
      <c r="LNS546" s="78"/>
      <c r="LNT546" s="144"/>
      <c r="LNU546" s="75"/>
      <c r="LNV546" s="66"/>
      <c r="LNW546" s="66"/>
      <c r="LNX546" s="79"/>
      <c r="LNY546" s="109"/>
      <c r="LNZ546" s="479"/>
      <c r="LOA546" s="78"/>
      <c r="LOB546" s="144"/>
      <c r="LOC546" s="75"/>
      <c r="LOD546" s="66"/>
      <c r="LOE546" s="66"/>
      <c r="LOF546" s="79"/>
      <c r="LOG546" s="109"/>
      <c r="LOH546" s="479"/>
      <c r="LOI546" s="78"/>
      <c r="LOJ546" s="144"/>
      <c r="LOK546" s="75"/>
      <c r="LOL546" s="66"/>
      <c r="LOM546" s="66"/>
      <c r="LON546" s="79"/>
      <c r="LOO546" s="109"/>
      <c r="LOP546" s="479"/>
      <c r="LOQ546" s="78"/>
      <c r="LOR546" s="144"/>
      <c r="LOS546" s="75"/>
      <c r="LOT546" s="66"/>
      <c r="LOU546" s="66"/>
      <c r="LOV546" s="79"/>
      <c r="LOW546" s="109"/>
      <c r="LOX546" s="479"/>
      <c r="LOY546" s="78"/>
      <c r="LOZ546" s="144"/>
      <c r="LPA546" s="75"/>
      <c r="LPB546" s="66"/>
      <c r="LPC546" s="66"/>
      <c r="LPD546" s="79"/>
      <c r="LPE546" s="109"/>
      <c r="LPF546" s="479"/>
      <c r="LPG546" s="78"/>
      <c r="LPH546" s="144"/>
      <c r="LPI546" s="75"/>
      <c r="LPJ546" s="66"/>
      <c r="LPK546" s="66"/>
      <c r="LPL546" s="79"/>
      <c r="LPM546" s="109"/>
      <c r="LPN546" s="479"/>
      <c r="LPO546" s="78"/>
      <c r="LPP546" s="144"/>
      <c r="LPQ546" s="75"/>
      <c r="LPR546" s="66"/>
      <c r="LPS546" s="66"/>
      <c r="LPT546" s="79"/>
      <c r="LPU546" s="109"/>
      <c r="LPV546" s="479"/>
      <c r="LPW546" s="78"/>
      <c r="LPX546" s="144"/>
      <c r="LPY546" s="75"/>
      <c r="LPZ546" s="66"/>
      <c r="LQA546" s="66"/>
      <c r="LQB546" s="79"/>
      <c r="LQC546" s="109"/>
      <c r="LQD546" s="479"/>
      <c r="LQE546" s="78"/>
      <c r="LQF546" s="144"/>
      <c r="LQG546" s="75"/>
      <c r="LQH546" s="66"/>
      <c r="LQI546" s="66"/>
      <c r="LQJ546" s="79"/>
      <c r="LQK546" s="109"/>
      <c r="LQL546" s="479"/>
      <c r="LQM546" s="78"/>
      <c r="LQN546" s="144"/>
      <c r="LQO546" s="75"/>
      <c r="LQP546" s="66"/>
      <c r="LQQ546" s="66"/>
      <c r="LQR546" s="79"/>
      <c r="LQS546" s="109"/>
      <c r="LQT546" s="479"/>
      <c r="LQU546" s="78"/>
      <c r="LQV546" s="144"/>
      <c r="LQW546" s="75"/>
      <c r="LQX546" s="66"/>
      <c r="LQY546" s="66"/>
      <c r="LQZ546" s="79"/>
      <c r="LRA546" s="109"/>
      <c r="LRB546" s="479"/>
      <c r="LRC546" s="78"/>
      <c r="LRD546" s="144"/>
      <c r="LRE546" s="75"/>
      <c r="LRF546" s="66"/>
      <c r="LRG546" s="66"/>
      <c r="LRH546" s="79"/>
      <c r="LRI546" s="109"/>
      <c r="LRJ546" s="479"/>
      <c r="LRK546" s="78"/>
      <c r="LRL546" s="144"/>
      <c r="LRM546" s="75"/>
      <c r="LRN546" s="66"/>
      <c r="LRO546" s="66"/>
      <c r="LRP546" s="79"/>
      <c r="LRQ546" s="109"/>
      <c r="LRR546" s="479"/>
      <c r="LRS546" s="78"/>
      <c r="LRT546" s="144"/>
      <c r="LRU546" s="75"/>
      <c r="LRV546" s="66"/>
      <c r="LRW546" s="66"/>
      <c r="LRX546" s="79"/>
      <c r="LRY546" s="109"/>
      <c r="LRZ546" s="479"/>
      <c r="LSA546" s="78"/>
      <c r="LSB546" s="144"/>
      <c r="LSC546" s="75"/>
      <c r="LSD546" s="66"/>
      <c r="LSE546" s="66"/>
      <c r="LSF546" s="79"/>
      <c r="LSG546" s="109"/>
      <c r="LSH546" s="479"/>
      <c r="LSI546" s="78"/>
      <c r="LSJ546" s="144"/>
      <c r="LSK546" s="75"/>
      <c r="LSL546" s="66"/>
      <c r="LSM546" s="66"/>
      <c r="LSN546" s="79"/>
      <c r="LSO546" s="109"/>
      <c r="LSP546" s="479"/>
      <c r="LSQ546" s="78"/>
      <c r="LSR546" s="144"/>
      <c r="LSS546" s="75"/>
      <c r="LST546" s="66"/>
      <c r="LSU546" s="66"/>
      <c r="LSV546" s="79"/>
      <c r="LSW546" s="109"/>
      <c r="LSX546" s="479"/>
      <c r="LSY546" s="78"/>
      <c r="LSZ546" s="144"/>
      <c r="LTA546" s="75"/>
      <c r="LTB546" s="66"/>
      <c r="LTC546" s="66"/>
      <c r="LTD546" s="79"/>
      <c r="LTE546" s="109"/>
      <c r="LTF546" s="479"/>
      <c r="LTG546" s="78"/>
      <c r="LTH546" s="144"/>
      <c r="LTI546" s="75"/>
      <c r="LTJ546" s="66"/>
      <c r="LTK546" s="66"/>
      <c r="LTL546" s="79"/>
      <c r="LTM546" s="109"/>
      <c r="LTN546" s="479"/>
      <c r="LTO546" s="78"/>
      <c r="LTP546" s="144"/>
      <c r="LTQ546" s="75"/>
      <c r="LTR546" s="66"/>
      <c r="LTS546" s="66"/>
      <c r="LTT546" s="79"/>
      <c r="LTU546" s="109"/>
      <c r="LTV546" s="479"/>
      <c r="LTW546" s="78"/>
      <c r="LTX546" s="144"/>
      <c r="LTY546" s="75"/>
      <c r="LTZ546" s="66"/>
      <c r="LUA546" s="66"/>
      <c r="LUB546" s="79"/>
      <c r="LUC546" s="109"/>
      <c r="LUD546" s="479"/>
      <c r="LUE546" s="78"/>
      <c r="LUF546" s="144"/>
      <c r="LUG546" s="75"/>
      <c r="LUH546" s="66"/>
      <c r="LUI546" s="66"/>
      <c r="LUJ546" s="79"/>
      <c r="LUK546" s="109"/>
      <c r="LUL546" s="479"/>
      <c r="LUM546" s="78"/>
      <c r="LUN546" s="144"/>
      <c r="LUO546" s="75"/>
      <c r="LUP546" s="66"/>
      <c r="LUQ546" s="66"/>
      <c r="LUR546" s="79"/>
      <c r="LUS546" s="109"/>
      <c r="LUT546" s="479"/>
      <c r="LUU546" s="78"/>
      <c r="LUV546" s="144"/>
      <c r="LUW546" s="75"/>
      <c r="LUX546" s="66"/>
      <c r="LUY546" s="66"/>
      <c r="LUZ546" s="79"/>
      <c r="LVA546" s="109"/>
      <c r="LVB546" s="479"/>
      <c r="LVC546" s="78"/>
      <c r="LVD546" s="144"/>
      <c r="LVE546" s="75"/>
      <c r="LVF546" s="66"/>
      <c r="LVG546" s="66"/>
      <c r="LVH546" s="79"/>
      <c r="LVI546" s="109"/>
      <c r="LVJ546" s="479"/>
      <c r="LVK546" s="78"/>
      <c r="LVL546" s="144"/>
      <c r="LVM546" s="75"/>
      <c r="LVN546" s="66"/>
      <c r="LVO546" s="66"/>
      <c r="LVP546" s="79"/>
      <c r="LVQ546" s="109"/>
      <c r="LVR546" s="479"/>
      <c r="LVS546" s="78"/>
      <c r="LVT546" s="144"/>
      <c r="LVU546" s="75"/>
      <c r="LVV546" s="66"/>
      <c r="LVW546" s="66"/>
      <c r="LVX546" s="79"/>
      <c r="LVY546" s="109"/>
      <c r="LVZ546" s="479"/>
      <c r="LWA546" s="78"/>
      <c r="LWB546" s="144"/>
      <c r="LWC546" s="75"/>
      <c r="LWD546" s="66"/>
      <c r="LWE546" s="66"/>
      <c r="LWF546" s="79"/>
      <c r="LWG546" s="109"/>
      <c r="LWH546" s="479"/>
      <c r="LWI546" s="78"/>
      <c r="LWJ546" s="144"/>
      <c r="LWK546" s="75"/>
      <c r="LWL546" s="66"/>
      <c r="LWM546" s="66"/>
      <c r="LWN546" s="79"/>
      <c r="LWO546" s="109"/>
      <c r="LWP546" s="479"/>
      <c r="LWQ546" s="78"/>
      <c r="LWR546" s="144"/>
      <c r="LWS546" s="75"/>
      <c r="LWT546" s="66"/>
      <c r="LWU546" s="66"/>
      <c r="LWV546" s="79"/>
      <c r="LWW546" s="109"/>
      <c r="LWX546" s="479"/>
      <c r="LWY546" s="78"/>
      <c r="LWZ546" s="144"/>
      <c r="LXA546" s="75"/>
      <c r="LXB546" s="66"/>
      <c r="LXC546" s="66"/>
      <c r="LXD546" s="79"/>
      <c r="LXE546" s="109"/>
      <c r="LXF546" s="479"/>
      <c r="LXG546" s="78"/>
      <c r="LXH546" s="144"/>
      <c r="LXI546" s="75"/>
      <c r="LXJ546" s="66"/>
      <c r="LXK546" s="66"/>
      <c r="LXL546" s="79"/>
      <c r="LXM546" s="109"/>
      <c r="LXN546" s="479"/>
      <c r="LXO546" s="78"/>
      <c r="LXP546" s="144"/>
      <c r="LXQ546" s="75"/>
      <c r="LXR546" s="66"/>
      <c r="LXS546" s="66"/>
      <c r="LXT546" s="79"/>
      <c r="LXU546" s="109"/>
      <c r="LXV546" s="479"/>
      <c r="LXW546" s="78"/>
      <c r="LXX546" s="144"/>
      <c r="LXY546" s="75"/>
      <c r="LXZ546" s="66"/>
      <c r="LYA546" s="66"/>
      <c r="LYB546" s="79"/>
      <c r="LYC546" s="109"/>
      <c r="LYD546" s="479"/>
      <c r="LYE546" s="78"/>
      <c r="LYF546" s="144"/>
      <c r="LYG546" s="75"/>
      <c r="LYH546" s="66"/>
      <c r="LYI546" s="66"/>
      <c r="LYJ546" s="79"/>
      <c r="LYK546" s="109"/>
      <c r="LYL546" s="479"/>
      <c r="LYM546" s="78"/>
      <c r="LYN546" s="144"/>
      <c r="LYO546" s="75"/>
      <c r="LYP546" s="66"/>
      <c r="LYQ546" s="66"/>
      <c r="LYR546" s="79"/>
      <c r="LYS546" s="109"/>
      <c r="LYT546" s="479"/>
      <c r="LYU546" s="78"/>
      <c r="LYV546" s="144"/>
      <c r="LYW546" s="75"/>
      <c r="LYX546" s="66"/>
      <c r="LYY546" s="66"/>
      <c r="LYZ546" s="79"/>
      <c r="LZA546" s="109"/>
      <c r="LZB546" s="479"/>
      <c r="LZC546" s="78"/>
      <c r="LZD546" s="144"/>
      <c r="LZE546" s="75"/>
      <c r="LZF546" s="66"/>
      <c r="LZG546" s="66"/>
      <c r="LZH546" s="79"/>
      <c r="LZI546" s="109"/>
      <c r="LZJ546" s="479"/>
      <c r="LZK546" s="78"/>
      <c r="LZL546" s="144"/>
      <c r="LZM546" s="75"/>
      <c r="LZN546" s="66"/>
      <c r="LZO546" s="66"/>
      <c r="LZP546" s="79"/>
      <c r="LZQ546" s="109"/>
      <c r="LZR546" s="479"/>
      <c r="LZS546" s="78"/>
      <c r="LZT546" s="144"/>
      <c r="LZU546" s="75"/>
      <c r="LZV546" s="66"/>
      <c r="LZW546" s="66"/>
      <c r="LZX546" s="79"/>
      <c r="LZY546" s="109"/>
      <c r="LZZ546" s="479"/>
      <c r="MAA546" s="78"/>
      <c r="MAB546" s="144"/>
      <c r="MAC546" s="75"/>
      <c r="MAD546" s="66"/>
      <c r="MAE546" s="66"/>
      <c r="MAF546" s="79"/>
      <c r="MAG546" s="109"/>
      <c r="MAH546" s="479"/>
      <c r="MAI546" s="78"/>
      <c r="MAJ546" s="144"/>
      <c r="MAK546" s="75"/>
      <c r="MAL546" s="66"/>
      <c r="MAM546" s="66"/>
      <c r="MAN546" s="79"/>
      <c r="MAO546" s="109"/>
      <c r="MAP546" s="479"/>
      <c r="MAQ546" s="78"/>
      <c r="MAR546" s="144"/>
      <c r="MAS546" s="75"/>
      <c r="MAT546" s="66"/>
      <c r="MAU546" s="66"/>
      <c r="MAV546" s="79"/>
      <c r="MAW546" s="109"/>
      <c r="MAX546" s="479"/>
      <c r="MAY546" s="78"/>
      <c r="MAZ546" s="144"/>
      <c r="MBA546" s="75"/>
      <c r="MBB546" s="66"/>
      <c r="MBC546" s="66"/>
      <c r="MBD546" s="79"/>
      <c r="MBE546" s="109"/>
      <c r="MBF546" s="479"/>
      <c r="MBG546" s="78"/>
      <c r="MBH546" s="144"/>
      <c r="MBI546" s="75"/>
      <c r="MBJ546" s="66"/>
      <c r="MBK546" s="66"/>
      <c r="MBL546" s="79"/>
      <c r="MBM546" s="109"/>
      <c r="MBN546" s="479"/>
      <c r="MBO546" s="78"/>
      <c r="MBP546" s="144"/>
      <c r="MBQ546" s="75"/>
      <c r="MBR546" s="66"/>
      <c r="MBS546" s="66"/>
      <c r="MBT546" s="79"/>
      <c r="MBU546" s="109"/>
      <c r="MBV546" s="479"/>
      <c r="MBW546" s="78"/>
      <c r="MBX546" s="144"/>
      <c r="MBY546" s="75"/>
      <c r="MBZ546" s="66"/>
      <c r="MCA546" s="66"/>
      <c r="MCB546" s="79"/>
      <c r="MCC546" s="109"/>
      <c r="MCD546" s="479"/>
      <c r="MCE546" s="78"/>
      <c r="MCF546" s="144"/>
      <c r="MCG546" s="75"/>
      <c r="MCH546" s="66"/>
      <c r="MCI546" s="66"/>
      <c r="MCJ546" s="79"/>
      <c r="MCK546" s="109"/>
      <c r="MCL546" s="479"/>
      <c r="MCM546" s="78"/>
      <c r="MCN546" s="144"/>
      <c r="MCO546" s="75"/>
      <c r="MCP546" s="66"/>
      <c r="MCQ546" s="66"/>
      <c r="MCR546" s="79"/>
      <c r="MCS546" s="109"/>
      <c r="MCT546" s="479"/>
      <c r="MCU546" s="78"/>
      <c r="MCV546" s="144"/>
      <c r="MCW546" s="75"/>
      <c r="MCX546" s="66"/>
      <c r="MCY546" s="66"/>
      <c r="MCZ546" s="79"/>
      <c r="MDA546" s="109"/>
      <c r="MDB546" s="479"/>
      <c r="MDC546" s="78"/>
      <c r="MDD546" s="144"/>
      <c r="MDE546" s="75"/>
      <c r="MDF546" s="66"/>
      <c r="MDG546" s="66"/>
      <c r="MDH546" s="79"/>
      <c r="MDI546" s="109"/>
      <c r="MDJ546" s="479"/>
      <c r="MDK546" s="78"/>
      <c r="MDL546" s="144"/>
      <c r="MDM546" s="75"/>
      <c r="MDN546" s="66"/>
      <c r="MDO546" s="66"/>
      <c r="MDP546" s="79"/>
      <c r="MDQ546" s="109"/>
      <c r="MDR546" s="479"/>
      <c r="MDS546" s="78"/>
      <c r="MDT546" s="144"/>
      <c r="MDU546" s="75"/>
      <c r="MDV546" s="66"/>
      <c r="MDW546" s="66"/>
      <c r="MDX546" s="79"/>
      <c r="MDY546" s="109"/>
      <c r="MDZ546" s="479"/>
      <c r="MEA546" s="78"/>
      <c r="MEB546" s="144"/>
      <c r="MEC546" s="75"/>
      <c r="MED546" s="66"/>
      <c r="MEE546" s="66"/>
      <c r="MEF546" s="79"/>
      <c r="MEG546" s="109"/>
      <c r="MEH546" s="479"/>
      <c r="MEI546" s="78"/>
      <c r="MEJ546" s="144"/>
      <c r="MEK546" s="75"/>
      <c r="MEL546" s="66"/>
      <c r="MEM546" s="66"/>
      <c r="MEN546" s="79"/>
      <c r="MEO546" s="109"/>
      <c r="MEP546" s="479"/>
      <c r="MEQ546" s="78"/>
      <c r="MER546" s="144"/>
      <c r="MES546" s="75"/>
      <c r="MET546" s="66"/>
      <c r="MEU546" s="66"/>
      <c r="MEV546" s="79"/>
      <c r="MEW546" s="109"/>
      <c r="MEX546" s="479"/>
      <c r="MEY546" s="78"/>
      <c r="MEZ546" s="144"/>
      <c r="MFA546" s="75"/>
      <c r="MFB546" s="66"/>
      <c r="MFC546" s="66"/>
      <c r="MFD546" s="79"/>
      <c r="MFE546" s="109"/>
      <c r="MFF546" s="479"/>
      <c r="MFG546" s="78"/>
      <c r="MFH546" s="144"/>
      <c r="MFI546" s="75"/>
      <c r="MFJ546" s="66"/>
      <c r="MFK546" s="66"/>
      <c r="MFL546" s="79"/>
      <c r="MFM546" s="109"/>
      <c r="MFN546" s="479"/>
      <c r="MFO546" s="78"/>
      <c r="MFP546" s="144"/>
      <c r="MFQ546" s="75"/>
      <c r="MFR546" s="66"/>
      <c r="MFS546" s="66"/>
      <c r="MFT546" s="79"/>
      <c r="MFU546" s="109"/>
      <c r="MFV546" s="479"/>
      <c r="MFW546" s="78"/>
      <c r="MFX546" s="144"/>
      <c r="MFY546" s="75"/>
      <c r="MFZ546" s="66"/>
      <c r="MGA546" s="66"/>
      <c r="MGB546" s="79"/>
      <c r="MGC546" s="109"/>
      <c r="MGD546" s="479"/>
      <c r="MGE546" s="78"/>
      <c r="MGF546" s="144"/>
      <c r="MGG546" s="75"/>
      <c r="MGH546" s="66"/>
      <c r="MGI546" s="66"/>
      <c r="MGJ546" s="79"/>
      <c r="MGK546" s="109"/>
      <c r="MGL546" s="479"/>
      <c r="MGM546" s="78"/>
      <c r="MGN546" s="144"/>
      <c r="MGO546" s="75"/>
      <c r="MGP546" s="66"/>
      <c r="MGQ546" s="66"/>
      <c r="MGR546" s="79"/>
      <c r="MGS546" s="109"/>
      <c r="MGT546" s="479"/>
      <c r="MGU546" s="78"/>
      <c r="MGV546" s="144"/>
      <c r="MGW546" s="75"/>
      <c r="MGX546" s="66"/>
      <c r="MGY546" s="66"/>
      <c r="MGZ546" s="79"/>
      <c r="MHA546" s="109"/>
      <c r="MHB546" s="479"/>
      <c r="MHC546" s="78"/>
      <c r="MHD546" s="144"/>
      <c r="MHE546" s="75"/>
      <c r="MHF546" s="66"/>
      <c r="MHG546" s="66"/>
      <c r="MHH546" s="79"/>
      <c r="MHI546" s="109"/>
      <c r="MHJ546" s="479"/>
      <c r="MHK546" s="78"/>
      <c r="MHL546" s="144"/>
      <c r="MHM546" s="75"/>
      <c r="MHN546" s="66"/>
      <c r="MHO546" s="66"/>
      <c r="MHP546" s="79"/>
      <c r="MHQ546" s="109"/>
      <c r="MHR546" s="479"/>
      <c r="MHS546" s="78"/>
      <c r="MHT546" s="144"/>
      <c r="MHU546" s="75"/>
      <c r="MHV546" s="66"/>
      <c r="MHW546" s="66"/>
      <c r="MHX546" s="79"/>
      <c r="MHY546" s="109"/>
      <c r="MHZ546" s="479"/>
      <c r="MIA546" s="78"/>
      <c r="MIB546" s="144"/>
      <c r="MIC546" s="75"/>
      <c r="MID546" s="66"/>
      <c r="MIE546" s="66"/>
      <c r="MIF546" s="79"/>
      <c r="MIG546" s="109"/>
      <c r="MIH546" s="479"/>
      <c r="MII546" s="78"/>
      <c r="MIJ546" s="144"/>
      <c r="MIK546" s="75"/>
      <c r="MIL546" s="66"/>
      <c r="MIM546" s="66"/>
      <c r="MIN546" s="79"/>
      <c r="MIO546" s="109"/>
      <c r="MIP546" s="479"/>
      <c r="MIQ546" s="78"/>
      <c r="MIR546" s="144"/>
      <c r="MIS546" s="75"/>
      <c r="MIT546" s="66"/>
      <c r="MIU546" s="66"/>
      <c r="MIV546" s="79"/>
      <c r="MIW546" s="109"/>
      <c r="MIX546" s="479"/>
      <c r="MIY546" s="78"/>
      <c r="MIZ546" s="144"/>
      <c r="MJA546" s="75"/>
      <c r="MJB546" s="66"/>
      <c r="MJC546" s="66"/>
      <c r="MJD546" s="79"/>
      <c r="MJE546" s="109"/>
      <c r="MJF546" s="479"/>
      <c r="MJG546" s="78"/>
      <c r="MJH546" s="144"/>
      <c r="MJI546" s="75"/>
      <c r="MJJ546" s="66"/>
      <c r="MJK546" s="66"/>
      <c r="MJL546" s="79"/>
      <c r="MJM546" s="109"/>
      <c r="MJN546" s="479"/>
      <c r="MJO546" s="78"/>
      <c r="MJP546" s="144"/>
      <c r="MJQ546" s="75"/>
      <c r="MJR546" s="66"/>
      <c r="MJS546" s="66"/>
      <c r="MJT546" s="79"/>
      <c r="MJU546" s="109"/>
      <c r="MJV546" s="479"/>
      <c r="MJW546" s="78"/>
      <c r="MJX546" s="144"/>
      <c r="MJY546" s="75"/>
      <c r="MJZ546" s="66"/>
      <c r="MKA546" s="66"/>
      <c r="MKB546" s="79"/>
      <c r="MKC546" s="109"/>
      <c r="MKD546" s="479"/>
      <c r="MKE546" s="78"/>
      <c r="MKF546" s="144"/>
      <c r="MKG546" s="75"/>
      <c r="MKH546" s="66"/>
      <c r="MKI546" s="66"/>
      <c r="MKJ546" s="79"/>
      <c r="MKK546" s="109"/>
      <c r="MKL546" s="479"/>
      <c r="MKM546" s="78"/>
      <c r="MKN546" s="144"/>
      <c r="MKO546" s="75"/>
      <c r="MKP546" s="66"/>
      <c r="MKQ546" s="66"/>
      <c r="MKR546" s="79"/>
      <c r="MKS546" s="109"/>
      <c r="MKT546" s="479"/>
      <c r="MKU546" s="78"/>
      <c r="MKV546" s="144"/>
      <c r="MKW546" s="75"/>
      <c r="MKX546" s="66"/>
      <c r="MKY546" s="66"/>
      <c r="MKZ546" s="79"/>
      <c r="MLA546" s="109"/>
      <c r="MLB546" s="479"/>
      <c r="MLC546" s="78"/>
      <c r="MLD546" s="144"/>
      <c r="MLE546" s="75"/>
      <c r="MLF546" s="66"/>
      <c r="MLG546" s="66"/>
      <c r="MLH546" s="79"/>
      <c r="MLI546" s="109"/>
      <c r="MLJ546" s="479"/>
      <c r="MLK546" s="78"/>
      <c r="MLL546" s="144"/>
      <c r="MLM546" s="75"/>
      <c r="MLN546" s="66"/>
      <c r="MLO546" s="66"/>
      <c r="MLP546" s="79"/>
      <c r="MLQ546" s="109"/>
      <c r="MLR546" s="479"/>
      <c r="MLS546" s="78"/>
      <c r="MLT546" s="144"/>
      <c r="MLU546" s="75"/>
      <c r="MLV546" s="66"/>
      <c r="MLW546" s="66"/>
      <c r="MLX546" s="79"/>
      <c r="MLY546" s="109"/>
      <c r="MLZ546" s="479"/>
      <c r="MMA546" s="78"/>
      <c r="MMB546" s="144"/>
      <c r="MMC546" s="75"/>
      <c r="MMD546" s="66"/>
      <c r="MME546" s="66"/>
      <c r="MMF546" s="79"/>
      <c r="MMG546" s="109"/>
      <c r="MMH546" s="479"/>
      <c r="MMI546" s="78"/>
      <c r="MMJ546" s="144"/>
      <c r="MMK546" s="75"/>
      <c r="MML546" s="66"/>
      <c r="MMM546" s="66"/>
      <c r="MMN546" s="79"/>
      <c r="MMO546" s="109"/>
      <c r="MMP546" s="479"/>
      <c r="MMQ546" s="78"/>
      <c r="MMR546" s="144"/>
      <c r="MMS546" s="75"/>
      <c r="MMT546" s="66"/>
      <c r="MMU546" s="66"/>
      <c r="MMV546" s="79"/>
      <c r="MMW546" s="109"/>
      <c r="MMX546" s="479"/>
      <c r="MMY546" s="78"/>
      <c r="MMZ546" s="144"/>
      <c r="MNA546" s="75"/>
      <c r="MNB546" s="66"/>
      <c r="MNC546" s="66"/>
      <c r="MND546" s="79"/>
      <c r="MNE546" s="109"/>
      <c r="MNF546" s="479"/>
      <c r="MNG546" s="78"/>
      <c r="MNH546" s="144"/>
      <c r="MNI546" s="75"/>
      <c r="MNJ546" s="66"/>
      <c r="MNK546" s="66"/>
      <c r="MNL546" s="79"/>
      <c r="MNM546" s="109"/>
      <c r="MNN546" s="479"/>
      <c r="MNO546" s="78"/>
      <c r="MNP546" s="144"/>
      <c r="MNQ546" s="75"/>
      <c r="MNR546" s="66"/>
      <c r="MNS546" s="66"/>
      <c r="MNT546" s="79"/>
      <c r="MNU546" s="109"/>
      <c r="MNV546" s="479"/>
      <c r="MNW546" s="78"/>
      <c r="MNX546" s="144"/>
      <c r="MNY546" s="75"/>
      <c r="MNZ546" s="66"/>
      <c r="MOA546" s="66"/>
      <c r="MOB546" s="79"/>
      <c r="MOC546" s="109"/>
      <c r="MOD546" s="479"/>
      <c r="MOE546" s="78"/>
      <c r="MOF546" s="144"/>
      <c r="MOG546" s="75"/>
      <c r="MOH546" s="66"/>
      <c r="MOI546" s="66"/>
      <c r="MOJ546" s="79"/>
      <c r="MOK546" s="109"/>
      <c r="MOL546" s="479"/>
      <c r="MOM546" s="78"/>
      <c r="MON546" s="144"/>
      <c r="MOO546" s="75"/>
      <c r="MOP546" s="66"/>
      <c r="MOQ546" s="66"/>
      <c r="MOR546" s="79"/>
      <c r="MOS546" s="109"/>
      <c r="MOT546" s="479"/>
      <c r="MOU546" s="78"/>
      <c r="MOV546" s="144"/>
      <c r="MOW546" s="75"/>
      <c r="MOX546" s="66"/>
      <c r="MOY546" s="66"/>
      <c r="MOZ546" s="79"/>
      <c r="MPA546" s="109"/>
      <c r="MPB546" s="479"/>
      <c r="MPC546" s="78"/>
      <c r="MPD546" s="144"/>
      <c r="MPE546" s="75"/>
      <c r="MPF546" s="66"/>
      <c r="MPG546" s="66"/>
      <c r="MPH546" s="79"/>
      <c r="MPI546" s="109"/>
      <c r="MPJ546" s="479"/>
      <c r="MPK546" s="78"/>
      <c r="MPL546" s="144"/>
      <c r="MPM546" s="75"/>
      <c r="MPN546" s="66"/>
      <c r="MPO546" s="66"/>
      <c r="MPP546" s="79"/>
      <c r="MPQ546" s="109"/>
      <c r="MPR546" s="479"/>
      <c r="MPS546" s="78"/>
      <c r="MPT546" s="144"/>
      <c r="MPU546" s="75"/>
      <c r="MPV546" s="66"/>
      <c r="MPW546" s="66"/>
      <c r="MPX546" s="79"/>
      <c r="MPY546" s="109"/>
      <c r="MPZ546" s="479"/>
      <c r="MQA546" s="78"/>
      <c r="MQB546" s="144"/>
      <c r="MQC546" s="75"/>
      <c r="MQD546" s="66"/>
      <c r="MQE546" s="66"/>
      <c r="MQF546" s="79"/>
      <c r="MQG546" s="109"/>
      <c r="MQH546" s="479"/>
      <c r="MQI546" s="78"/>
      <c r="MQJ546" s="144"/>
      <c r="MQK546" s="75"/>
      <c r="MQL546" s="66"/>
      <c r="MQM546" s="66"/>
      <c r="MQN546" s="79"/>
      <c r="MQO546" s="109"/>
      <c r="MQP546" s="479"/>
      <c r="MQQ546" s="78"/>
      <c r="MQR546" s="144"/>
      <c r="MQS546" s="75"/>
      <c r="MQT546" s="66"/>
      <c r="MQU546" s="66"/>
      <c r="MQV546" s="79"/>
      <c r="MQW546" s="109"/>
      <c r="MQX546" s="479"/>
      <c r="MQY546" s="78"/>
      <c r="MQZ546" s="144"/>
      <c r="MRA546" s="75"/>
      <c r="MRB546" s="66"/>
      <c r="MRC546" s="66"/>
      <c r="MRD546" s="79"/>
      <c r="MRE546" s="109"/>
      <c r="MRF546" s="479"/>
      <c r="MRG546" s="78"/>
      <c r="MRH546" s="144"/>
      <c r="MRI546" s="75"/>
      <c r="MRJ546" s="66"/>
      <c r="MRK546" s="66"/>
      <c r="MRL546" s="79"/>
      <c r="MRM546" s="109"/>
      <c r="MRN546" s="479"/>
      <c r="MRO546" s="78"/>
      <c r="MRP546" s="144"/>
      <c r="MRQ546" s="75"/>
      <c r="MRR546" s="66"/>
      <c r="MRS546" s="66"/>
      <c r="MRT546" s="79"/>
      <c r="MRU546" s="109"/>
      <c r="MRV546" s="479"/>
      <c r="MRW546" s="78"/>
      <c r="MRX546" s="144"/>
      <c r="MRY546" s="75"/>
      <c r="MRZ546" s="66"/>
      <c r="MSA546" s="66"/>
      <c r="MSB546" s="79"/>
      <c r="MSC546" s="109"/>
      <c r="MSD546" s="479"/>
      <c r="MSE546" s="78"/>
      <c r="MSF546" s="144"/>
      <c r="MSG546" s="75"/>
      <c r="MSH546" s="66"/>
      <c r="MSI546" s="66"/>
      <c r="MSJ546" s="79"/>
      <c r="MSK546" s="109"/>
      <c r="MSL546" s="479"/>
      <c r="MSM546" s="78"/>
      <c r="MSN546" s="144"/>
      <c r="MSO546" s="75"/>
      <c r="MSP546" s="66"/>
      <c r="MSQ546" s="66"/>
      <c r="MSR546" s="79"/>
      <c r="MSS546" s="109"/>
      <c r="MST546" s="479"/>
      <c r="MSU546" s="78"/>
      <c r="MSV546" s="144"/>
      <c r="MSW546" s="75"/>
      <c r="MSX546" s="66"/>
      <c r="MSY546" s="66"/>
      <c r="MSZ546" s="79"/>
      <c r="MTA546" s="109"/>
      <c r="MTB546" s="479"/>
      <c r="MTC546" s="78"/>
      <c r="MTD546" s="144"/>
      <c r="MTE546" s="75"/>
      <c r="MTF546" s="66"/>
      <c r="MTG546" s="66"/>
      <c r="MTH546" s="79"/>
      <c r="MTI546" s="109"/>
      <c r="MTJ546" s="479"/>
      <c r="MTK546" s="78"/>
      <c r="MTL546" s="144"/>
      <c r="MTM546" s="75"/>
      <c r="MTN546" s="66"/>
      <c r="MTO546" s="66"/>
      <c r="MTP546" s="79"/>
      <c r="MTQ546" s="109"/>
      <c r="MTR546" s="479"/>
      <c r="MTS546" s="78"/>
      <c r="MTT546" s="144"/>
      <c r="MTU546" s="75"/>
      <c r="MTV546" s="66"/>
      <c r="MTW546" s="66"/>
      <c r="MTX546" s="79"/>
      <c r="MTY546" s="109"/>
      <c r="MTZ546" s="479"/>
      <c r="MUA546" s="78"/>
      <c r="MUB546" s="144"/>
      <c r="MUC546" s="75"/>
      <c r="MUD546" s="66"/>
      <c r="MUE546" s="66"/>
      <c r="MUF546" s="79"/>
      <c r="MUG546" s="109"/>
      <c r="MUH546" s="479"/>
      <c r="MUI546" s="78"/>
      <c r="MUJ546" s="144"/>
      <c r="MUK546" s="75"/>
      <c r="MUL546" s="66"/>
      <c r="MUM546" s="66"/>
      <c r="MUN546" s="79"/>
      <c r="MUO546" s="109"/>
      <c r="MUP546" s="479"/>
      <c r="MUQ546" s="78"/>
      <c r="MUR546" s="144"/>
      <c r="MUS546" s="75"/>
      <c r="MUT546" s="66"/>
      <c r="MUU546" s="66"/>
      <c r="MUV546" s="79"/>
      <c r="MUW546" s="109"/>
      <c r="MUX546" s="479"/>
      <c r="MUY546" s="78"/>
      <c r="MUZ546" s="144"/>
      <c r="MVA546" s="75"/>
      <c r="MVB546" s="66"/>
      <c r="MVC546" s="66"/>
      <c r="MVD546" s="79"/>
      <c r="MVE546" s="109"/>
      <c r="MVF546" s="479"/>
      <c r="MVG546" s="78"/>
      <c r="MVH546" s="144"/>
      <c r="MVI546" s="75"/>
      <c r="MVJ546" s="66"/>
      <c r="MVK546" s="66"/>
      <c r="MVL546" s="79"/>
      <c r="MVM546" s="109"/>
      <c r="MVN546" s="479"/>
      <c r="MVO546" s="78"/>
      <c r="MVP546" s="144"/>
      <c r="MVQ546" s="75"/>
      <c r="MVR546" s="66"/>
      <c r="MVS546" s="66"/>
      <c r="MVT546" s="79"/>
      <c r="MVU546" s="109"/>
      <c r="MVV546" s="479"/>
      <c r="MVW546" s="78"/>
      <c r="MVX546" s="144"/>
      <c r="MVY546" s="75"/>
      <c r="MVZ546" s="66"/>
      <c r="MWA546" s="66"/>
      <c r="MWB546" s="79"/>
      <c r="MWC546" s="109"/>
      <c r="MWD546" s="479"/>
      <c r="MWE546" s="78"/>
      <c r="MWF546" s="144"/>
      <c r="MWG546" s="75"/>
      <c r="MWH546" s="66"/>
      <c r="MWI546" s="66"/>
      <c r="MWJ546" s="79"/>
      <c r="MWK546" s="109"/>
      <c r="MWL546" s="479"/>
      <c r="MWM546" s="78"/>
      <c r="MWN546" s="144"/>
      <c r="MWO546" s="75"/>
      <c r="MWP546" s="66"/>
      <c r="MWQ546" s="66"/>
      <c r="MWR546" s="79"/>
      <c r="MWS546" s="109"/>
      <c r="MWT546" s="479"/>
      <c r="MWU546" s="78"/>
      <c r="MWV546" s="144"/>
      <c r="MWW546" s="75"/>
      <c r="MWX546" s="66"/>
      <c r="MWY546" s="66"/>
      <c r="MWZ546" s="79"/>
      <c r="MXA546" s="109"/>
      <c r="MXB546" s="479"/>
      <c r="MXC546" s="78"/>
      <c r="MXD546" s="144"/>
      <c r="MXE546" s="75"/>
      <c r="MXF546" s="66"/>
      <c r="MXG546" s="66"/>
      <c r="MXH546" s="79"/>
      <c r="MXI546" s="109"/>
      <c r="MXJ546" s="479"/>
      <c r="MXK546" s="78"/>
      <c r="MXL546" s="144"/>
      <c r="MXM546" s="75"/>
      <c r="MXN546" s="66"/>
      <c r="MXO546" s="66"/>
      <c r="MXP546" s="79"/>
      <c r="MXQ546" s="109"/>
      <c r="MXR546" s="479"/>
      <c r="MXS546" s="78"/>
      <c r="MXT546" s="144"/>
      <c r="MXU546" s="75"/>
      <c r="MXV546" s="66"/>
      <c r="MXW546" s="66"/>
      <c r="MXX546" s="79"/>
      <c r="MXY546" s="109"/>
      <c r="MXZ546" s="479"/>
      <c r="MYA546" s="78"/>
      <c r="MYB546" s="144"/>
      <c r="MYC546" s="75"/>
      <c r="MYD546" s="66"/>
      <c r="MYE546" s="66"/>
      <c r="MYF546" s="79"/>
      <c r="MYG546" s="109"/>
      <c r="MYH546" s="479"/>
      <c r="MYI546" s="78"/>
      <c r="MYJ546" s="144"/>
      <c r="MYK546" s="75"/>
      <c r="MYL546" s="66"/>
      <c r="MYM546" s="66"/>
      <c r="MYN546" s="79"/>
      <c r="MYO546" s="109"/>
      <c r="MYP546" s="479"/>
      <c r="MYQ546" s="78"/>
      <c r="MYR546" s="144"/>
      <c r="MYS546" s="75"/>
      <c r="MYT546" s="66"/>
      <c r="MYU546" s="66"/>
      <c r="MYV546" s="79"/>
      <c r="MYW546" s="109"/>
      <c r="MYX546" s="479"/>
      <c r="MYY546" s="78"/>
      <c r="MYZ546" s="144"/>
      <c r="MZA546" s="75"/>
      <c r="MZB546" s="66"/>
      <c r="MZC546" s="66"/>
      <c r="MZD546" s="79"/>
      <c r="MZE546" s="109"/>
      <c r="MZF546" s="479"/>
      <c r="MZG546" s="78"/>
      <c r="MZH546" s="144"/>
      <c r="MZI546" s="75"/>
      <c r="MZJ546" s="66"/>
      <c r="MZK546" s="66"/>
      <c r="MZL546" s="79"/>
      <c r="MZM546" s="109"/>
      <c r="MZN546" s="479"/>
      <c r="MZO546" s="78"/>
      <c r="MZP546" s="144"/>
      <c r="MZQ546" s="75"/>
      <c r="MZR546" s="66"/>
      <c r="MZS546" s="66"/>
      <c r="MZT546" s="79"/>
      <c r="MZU546" s="109"/>
      <c r="MZV546" s="479"/>
      <c r="MZW546" s="78"/>
      <c r="MZX546" s="144"/>
      <c r="MZY546" s="75"/>
      <c r="MZZ546" s="66"/>
      <c r="NAA546" s="66"/>
      <c r="NAB546" s="79"/>
      <c r="NAC546" s="109"/>
      <c r="NAD546" s="479"/>
      <c r="NAE546" s="78"/>
      <c r="NAF546" s="144"/>
      <c r="NAG546" s="75"/>
      <c r="NAH546" s="66"/>
      <c r="NAI546" s="66"/>
      <c r="NAJ546" s="79"/>
      <c r="NAK546" s="109"/>
      <c r="NAL546" s="479"/>
      <c r="NAM546" s="78"/>
      <c r="NAN546" s="144"/>
      <c r="NAO546" s="75"/>
      <c r="NAP546" s="66"/>
      <c r="NAQ546" s="66"/>
      <c r="NAR546" s="79"/>
      <c r="NAS546" s="109"/>
      <c r="NAT546" s="479"/>
      <c r="NAU546" s="78"/>
      <c r="NAV546" s="144"/>
      <c r="NAW546" s="75"/>
      <c r="NAX546" s="66"/>
      <c r="NAY546" s="66"/>
      <c r="NAZ546" s="79"/>
      <c r="NBA546" s="109"/>
      <c r="NBB546" s="479"/>
      <c r="NBC546" s="78"/>
      <c r="NBD546" s="144"/>
      <c r="NBE546" s="75"/>
      <c r="NBF546" s="66"/>
      <c r="NBG546" s="66"/>
      <c r="NBH546" s="79"/>
      <c r="NBI546" s="109"/>
      <c r="NBJ546" s="479"/>
      <c r="NBK546" s="78"/>
      <c r="NBL546" s="144"/>
      <c r="NBM546" s="75"/>
      <c r="NBN546" s="66"/>
      <c r="NBO546" s="66"/>
      <c r="NBP546" s="79"/>
      <c r="NBQ546" s="109"/>
      <c r="NBR546" s="479"/>
      <c r="NBS546" s="78"/>
      <c r="NBT546" s="144"/>
      <c r="NBU546" s="75"/>
      <c r="NBV546" s="66"/>
      <c r="NBW546" s="66"/>
      <c r="NBX546" s="79"/>
      <c r="NBY546" s="109"/>
      <c r="NBZ546" s="479"/>
      <c r="NCA546" s="78"/>
      <c r="NCB546" s="144"/>
      <c r="NCC546" s="75"/>
      <c r="NCD546" s="66"/>
      <c r="NCE546" s="66"/>
      <c r="NCF546" s="79"/>
      <c r="NCG546" s="109"/>
      <c r="NCH546" s="479"/>
      <c r="NCI546" s="78"/>
      <c r="NCJ546" s="144"/>
      <c r="NCK546" s="75"/>
      <c r="NCL546" s="66"/>
      <c r="NCM546" s="66"/>
      <c r="NCN546" s="79"/>
      <c r="NCO546" s="109"/>
      <c r="NCP546" s="479"/>
      <c r="NCQ546" s="78"/>
      <c r="NCR546" s="144"/>
      <c r="NCS546" s="75"/>
      <c r="NCT546" s="66"/>
      <c r="NCU546" s="66"/>
      <c r="NCV546" s="79"/>
      <c r="NCW546" s="109"/>
      <c r="NCX546" s="479"/>
      <c r="NCY546" s="78"/>
      <c r="NCZ546" s="144"/>
      <c r="NDA546" s="75"/>
      <c r="NDB546" s="66"/>
      <c r="NDC546" s="66"/>
      <c r="NDD546" s="79"/>
      <c r="NDE546" s="109"/>
      <c r="NDF546" s="479"/>
      <c r="NDG546" s="78"/>
      <c r="NDH546" s="144"/>
      <c r="NDI546" s="75"/>
      <c r="NDJ546" s="66"/>
      <c r="NDK546" s="66"/>
      <c r="NDL546" s="79"/>
      <c r="NDM546" s="109"/>
      <c r="NDN546" s="479"/>
      <c r="NDO546" s="78"/>
      <c r="NDP546" s="144"/>
      <c r="NDQ546" s="75"/>
      <c r="NDR546" s="66"/>
      <c r="NDS546" s="66"/>
      <c r="NDT546" s="79"/>
      <c r="NDU546" s="109"/>
      <c r="NDV546" s="479"/>
      <c r="NDW546" s="78"/>
      <c r="NDX546" s="144"/>
      <c r="NDY546" s="75"/>
      <c r="NDZ546" s="66"/>
      <c r="NEA546" s="66"/>
      <c r="NEB546" s="79"/>
      <c r="NEC546" s="109"/>
      <c r="NED546" s="479"/>
      <c r="NEE546" s="78"/>
      <c r="NEF546" s="144"/>
      <c r="NEG546" s="75"/>
      <c r="NEH546" s="66"/>
      <c r="NEI546" s="66"/>
      <c r="NEJ546" s="79"/>
      <c r="NEK546" s="109"/>
      <c r="NEL546" s="479"/>
      <c r="NEM546" s="78"/>
      <c r="NEN546" s="144"/>
      <c r="NEO546" s="75"/>
      <c r="NEP546" s="66"/>
      <c r="NEQ546" s="66"/>
      <c r="NER546" s="79"/>
      <c r="NES546" s="109"/>
      <c r="NET546" s="479"/>
      <c r="NEU546" s="78"/>
      <c r="NEV546" s="144"/>
      <c r="NEW546" s="75"/>
      <c r="NEX546" s="66"/>
      <c r="NEY546" s="66"/>
      <c r="NEZ546" s="79"/>
      <c r="NFA546" s="109"/>
      <c r="NFB546" s="479"/>
      <c r="NFC546" s="78"/>
      <c r="NFD546" s="144"/>
      <c r="NFE546" s="75"/>
      <c r="NFF546" s="66"/>
      <c r="NFG546" s="66"/>
      <c r="NFH546" s="79"/>
      <c r="NFI546" s="109"/>
      <c r="NFJ546" s="479"/>
      <c r="NFK546" s="78"/>
      <c r="NFL546" s="144"/>
      <c r="NFM546" s="75"/>
      <c r="NFN546" s="66"/>
      <c r="NFO546" s="66"/>
      <c r="NFP546" s="79"/>
      <c r="NFQ546" s="109"/>
      <c r="NFR546" s="479"/>
      <c r="NFS546" s="78"/>
      <c r="NFT546" s="144"/>
      <c r="NFU546" s="75"/>
      <c r="NFV546" s="66"/>
      <c r="NFW546" s="66"/>
      <c r="NFX546" s="79"/>
      <c r="NFY546" s="109"/>
      <c r="NFZ546" s="479"/>
      <c r="NGA546" s="78"/>
      <c r="NGB546" s="144"/>
      <c r="NGC546" s="75"/>
      <c r="NGD546" s="66"/>
      <c r="NGE546" s="66"/>
      <c r="NGF546" s="79"/>
      <c r="NGG546" s="109"/>
      <c r="NGH546" s="479"/>
      <c r="NGI546" s="78"/>
      <c r="NGJ546" s="144"/>
      <c r="NGK546" s="75"/>
      <c r="NGL546" s="66"/>
      <c r="NGM546" s="66"/>
      <c r="NGN546" s="79"/>
      <c r="NGO546" s="109"/>
      <c r="NGP546" s="479"/>
      <c r="NGQ546" s="78"/>
      <c r="NGR546" s="144"/>
      <c r="NGS546" s="75"/>
      <c r="NGT546" s="66"/>
      <c r="NGU546" s="66"/>
      <c r="NGV546" s="79"/>
      <c r="NGW546" s="109"/>
      <c r="NGX546" s="479"/>
      <c r="NGY546" s="78"/>
      <c r="NGZ546" s="144"/>
      <c r="NHA546" s="75"/>
      <c r="NHB546" s="66"/>
      <c r="NHC546" s="66"/>
      <c r="NHD546" s="79"/>
      <c r="NHE546" s="109"/>
      <c r="NHF546" s="479"/>
      <c r="NHG546" s="78"/>
      <c r="NHH546" s="144"/>
      <c r="NHI546" s="75"/>
      <c r="NHJ546" s="66"/>
      <c r="NHK546" s="66"/>
      <c r="NHL546" s="79"/>
      <c r="NHM546" s="109"/>
      <c r="NHN546" s="479"/>
      <c r="NHO546" s="78"/>
      <c r="NHP546" s="144"/>
      <c r="NHQ546" s="75"/>
      <c r="NHR546" s="66"/>
      <c r="NHS546" s="66"/>
      <c r="NHT546" s="79"/>
      <c r="NHU546" s="109"/>
      <c r="NHV546" s="479"/>
      <c r="NHW546" s="78"/>
      <c r="NHX546" s="144"/>
      <c r="NHY546" s="75"/>
      <c r="NHZ546" s="66"/>
      <c r="NIA546" s="66"/>
      <c r="NIB546" s="79"/>
      <c r="NIC546" s="109"/>
      <c r="NID546" s="479"/>
      <c r="NIE546" s="78"/>
      <c r="NIF546" s="144"/>
      <c r="NIG546" s="75"/>
      <c r="NIH546" s="66"/>
      <c r="NII546" s="66"/>
      <c r="NIJ546" s="79"/>
      <c r="NIK546" s="109"/>
      <c r="NIL546" s="479"/>
      <c r="NIM546" s="78"/>
      <c r="NIN546" s="144"/>
      <c r="NIO546" s="75"/>
      <c r="NIP546" s="66"/>
      <c r="NIQ546" s="66"/>
      <c r="NIR546" s="79"/>
      <c r="NIS546" s="109"/>
      <c r="NIT546" s="479"/>
      <c r="NIU546" s="78"/>
      <c r="NIV546" s="144"/>
      <c r="NIW546" s="75"/>
      <c r="NIX546" s="66"/>
      <c r="NIY546" s="66"/>
      <c r="NIZ546" s="79"/>
      <c r="NJA546" s="109"/>
      <c r="NJB546" s="479"/>
      <c r="NJC546" s="78"/>
      <c r="NJD546" s="144"/>
      <c r="NJE546" s="75"/>
      <c r="NJF546" s="66"/>
      <c r="NJG546" s="66"/>
      <c r="NJH546" s="79"/>
      <c r="NJI546" s="109"/>
      <c r="NJJ546" s="479"/>
      <c r="NJK546" s="78"/>
      <c r="NJL546" s="144"/>
      <c r="NJM546" s="75"/>
      <c r="NJN546" s="66"/>
      <c r="NJO546" s="66"/>
      <c r="NJP546" s="79"/>
      <c r="NJQ546" s="109"/>
      <c r="NJR546" s="479"/>
      <c r="NJS546" s="78"/>
      <c r="NJT546" s="144"/>
      <c r="NJU546" s="75"/>
      <c r="NJV546" s="66"/>
      <c r="NJW546" s="66"/>
      <c r="NJX546" s="79"/>
      <c r="NJY546" s="109"/>
      <c r="NJZ546" s="479"/>
      <c r="NKA546" s="78"/>
      <c r="NKB546" s="144"/>
      <c r="NKC546" s="75"/>
      <c r="NKD546" s="66"/>
      <c r="NKE546" s="66"/>
      <c r="NKF546" s="79"/>
      <c r="NKG546" s="109"/>
      <c r="NKH546" s="479"/>
      <c r="NKI546" s="78"/>
      <c r="NKJ546" s="144"/>
      <c r="NKK546" s="75"/>
      <c r="NKL546" s="66"/>
      <c r="NKM546" s="66"/>
      <c r="NKN546" s="79"/>
      <c r="NKO546" s="109"/>
      <c r="NKP546" s="479"/>
      <c r="NKQ546" s="78"/>
      <c r="NKR546" s="144"/>
      <c r="NKS546" s="75"/>
      <c r="NKT546" s="66"/>
      <c r="NKU546" s="66"/>
      <c r="NKV546" s="79"/>
      <c r="NKW546" s="109"/>
      <c r="NKX546" s="479"/>
      <c r="NKY546" s="78"/>
      <c r="NKZ546" s="144"/>
      <c r="NLA546" s="75"/>
      <c r="NLB546" s="66"/>
      <c r="NLC546" s="66"/>
      <c r="NLD546" s="79"/>
      <c r="NLE546" s="109"/>
      <c r="NLF546" s="479"/>
      <c r="NLG546" s="78"/>
      <c r="NLH546" s="144"/>
      <c r="NLI546" s="75"/>
      <c r="NLJ546" s="66"/>
      <c r="NLK546" s="66"/>
      <c r="NLL546" s="79"/>
      <c r="NLM546" s="109"/>
      <c r="NLN546" s="479"/>
      <c r="NLO546" s="78"/>
      <c r="NLP546" s="144"/>
      <c r="NLQ546" s="75"/>
      <c r="NLR546" s="66"/>
      <c r="NLS546" s="66"/>
      <c r="NLT546" s="79"/>
      <c r="NLU546" s="109"/>
      <c r="NLV546" s="479"/>
      <c r="NLW546" s="78"/>
      <c r="NLX546" s="144"/>
      <c r="NLY546" s="75"/>
      <c r="NLZ546" s="66"/>
      <c r="NMA546" s="66"/>
      <c r="NMB546" s="79"/>
      <c r="NMC546" s="109"/>
      <c r="NMD546" s="479"/>
      <c r="NME546" s="78"/>
      <c r="NMF546" s="144"/>
      <c r="NMG546" s="75"/>
      <c r="NMH546" s="66"/>
      <c r="NMI546" s="66"/>
      <c r="NMJ546" s="79"/>
      <c r="NMK546" s="109"/>
      <c r="NML546" s="479"/>
      <c r="NMM546" s="78"/>
      <c r="NMN546" s="144"/>
      <c r="NMO546" s="75"/>
      <c r="NMP546" s="66"/>
      <c r="NMQ546" s="66"/>
      <c r="NMR546" s="79"/>
      <c r="NMS546" s="109"/>
      <c r="NMT546" s="479"/>
      <c r="NMU546" s="78"/>
      <c r="NMV546" s="144"/>
      <c r="NMW546" s="75"/>
      <c r="NMX546" s="66"/>
      <c r="NMY546" s="66"/>
      <c r="NMZ546" s="79"/>
      <c r="NNA546" s="109"/>
      <c r="NNB546" s="479"/>
      <c r="NNC546" s="78"/>
      <c r="NND546" s="144"/>
      <c r="NNE546" s="75"/>
      <c r="NNF546" s="66"/>
      <c r="NNG546" s="66"/>
      <c r="NNH546" s="79"/>
      <c r="NNI546" s="109"/>
      <c r="NNJ546" s="479"/>
      <c r="NNK546" s="78"/>
      <c r="NNL546" s="144"/>
      <c r="NNM546" s="75"/>
      <c r="NNN546" s="66"/>
      <c r="NNO546" s="66"/>
      <c r="NNP546" s="79"/>
      <c r="NNQ546" s="109"/>
      <c r="NNR546" s="479"/>
      <c r="NNS546" s="78"/>
      <c r="NNT546" s="144"/>
      <c r="NNU546" s="75"/>
      <c r="NNV546" s="66"/>
      <c r="NNW546" s="66"/>
      <c r="NNX546" s="79"/>
      <c r="NNY546" s="109"/>
      <c r="NNZ546" s="479"/>
      <c r="NOA546" s="78"/>
      <c r="NOB546" s="144"/>
      <c r="NOC546" s="75"/>
      <c r="NOD546" s="66"/>
      <c r="NOE546" s="66"/>
      <c r="NOF546" s="79"/>
      <c r="NOG546" s="109"/>
      <c r="NOH546" s="479"/>
      <c r="NOI546" s="78"/>
      <c r="NOJ546" s="144"/>
      <c r="NOK546" s="75"/>
      <c r="NOL546" s="66"/>
      <c r="NOM546" s="66"/>
      <c r="NON546" s="79"/>
      <c r="NOO546" s="109"/>
      <c r="NOP546" s="479"/>
      <c r="NOQ546" s="78"/>
      <c r="NOR546" s="144"/>
      <c r="NOS546" s="75"/>
      <c r="NOT546" s="66"/>
      <c r="NOU546" s="66"/>
      <c r="NOV546" s="79"/>
      <c r="NOW546" s="109"/>
      <c r="NOX546" s="479"/>
      <c r="NOY546" s="78"/>
      <c r="NOZ546" s="144"/>
      <c r="NPA546" s="75"/>
      <c r="NPB546" s="66"/>
      <c r="NPC546" s="66"/>
      <c r="NPD546" s="79"/>
      <c r="NPE546" s="109"/>
      <c r="NPF546" s="479"/>
      <c r="NPG546" s="78"/>
      <c r="NPH546" s="144"/>
      <c r="NPI546" s="75"/>
      <c r="NPJ546" s="66"/>
      <c r="NPK546" s="66"/>
      <c r="NPL546" s="79"/>
      <c r="NPM546" s="109"/>
      <c r="NPN546" s="479"/>
      <c r="NPO546" s="78"/>
      <c r="NPP546" s="144"/>
      <c r="NPQ546" s="75"/>
      <c r="NPR546" s="66"/>
      <c r="NPS546" s="66"/>
      <c r="NPT546" s="79"/>
      <c r="NPU546" s="109"/>
      <c r="NPV546" s="479"/>
      <c r="NPW546" s="78"/>
      <c r="NPX546" s="144"/>
      <c r="NPY546" s="75"/>
      <c r="NPZ546" s="66"/>
      <c r="NQA546" s="66"/>
      <c r="NQB546" s="79"/>
      <c r="NQC546" s="109"/>
      <c r="NQD546" s="479"/>
      <c r="NQE546" s="78"/>
      <c r="NQF546" s="144"/>
      <c r="NQG546" s="75"/>
      <c r="NQH546" s="66"/>
      <c r="NQI546" s="66"/>
      <c r="NQJ546" s="79"/>
      <c r="NQK546" s="109"/>
      <c r="NQL546" s="479"/>
      <c r="NQM546" s="78"/>
      <c r="NQN546" s="144"/>
      <c r="NQO546" s="75"/>
      <c r="NQP546" s="66"/>
      <c r="NQQ546" s="66"/>
      <c r="NQR546" s="79"/>
      <c r="NQS546" s="109"/>
      <c r="NQT546" s="479"/>
      <c r="NQU546" s="78"/>
      <c r="NQV546" s="144"/>
      <c r="NQW546" s="75"/>
      <c r="NQX546" s="66"/>
      <c r="NQY546" s="66"/>
      <c r="NQZ546" s="79"/>
      <c r="NRA546" s="109"/>
      <c r="NRB546" s="479"/>
      <c r="NRC546" s="78"/>
      <c r="NRD546" s="144"/>
      <c r="NRE546" s="75"/>
      <c r="NRF546" s="66"/>
      <c r="NRG546" s="66"/>
      <c r="NRH546" s="79"/>
      <c r="NRI546" s="109"/>
      <c r="NRJ546" s="479"/>
      <c r="NRK546" s="78"/>
      <c r="NRL546" s="144"/>
      <c r="NRM546" s="75"/>
      <c r="NRN546" s="66"/>
      <c r="NRO546" s="66"/>
      <c r="NRP546" s="79"/>
      <c r="NRQ546" s="109"/>
      <c r="NRR546" s="479"/>
      <c r="NRS546" s="78"/>
      <c r="NRT546" s="144"/>
      <c r="NRU546" s="75"/>
      <c r="NRV546" s="66"/>
      <c r="NRW546" s="66"/>
      <c r="NRX546" s="79"/>
      <c r="NRY546" s="109"/>
      <c r="NRZ546" s="479"/>
      <c r="NSA546" s="78"/>
      <c r="NSB546" s="144"/>
      <c r="NSC546" s="75"/>
      <c r="NSD546" s="66"/>
      <c r="NSE546" s="66"/>
      <c r="NSF546" s="79"/>
      <c r="NSG546" s="109"/>
      <c r="NSH546" s="479"/>
      <c r="NSI546" s="78"/>
      <c r="NSJ546" s="144"/>
      <c r="NSK546" s="75"/>
      <c r="NSL546" s="66"/>
      <c r="NSM546" s="66"/>
      <c r="NSN546" s="79"/>
      <c r="NSO546" s="109"/>
      <c r="NSP546" s="479"/>
      <c r="NSQ546" s="78"/>
      <c r="NSR546" s="144"/>
      <c r="NSS546" s="75"/>
      <c r="NST546" s="66"/>
      <c r="NSU546" s="66"/>
      <c r="NSV546" s="79"/>
      <c r="NSW546" s="109"/>
      <c r="NSX546" s="479"/>
      <c r="NSY546" s="78"/>
      <c r="NSZ546" s="144"/>
      <c r="NTA546" s="75"/>
      <c r="NTB546" s="66"/>
      <c r="NTC546" s="66"/>
      <c r="NTD546" s="79"/>
      <c r="NTE546" s="109"/>
      <c r="NTF546" s="479"/>
      <c r="NTG546" s="78"/>
      <c r="NTH546" s="144"/>
      <c r="NTI546" s="75"/>
      <c r="NTJ546" s="66"/>
      <c r="NTK546" s="66"/>
      <c r="NTL546" s="79"/>
      <c r="NTM546" s="109"/>
      <c r="NTN546" s="479"/>
      <c r="NTO546" s="78"/>
      <c r="NTP546" s="144"/>
      <c r="NTQ546" s="75"/>
      <c r="NTR546" s="66"/>
      <c r="NTS546" s="66"/>
      <c r="NTT546" s="79"/>
      <c r="NTU546" s="109"/>
      <c r="NTV546" s="479"/>
      <c r="NTW546" s="78"/>
      <c r="NTX546" s="144"/>
      <c r="NTY546" s="75"/>
      <c r="NTZ546" s="66"/>
      <c r="NUA546" s="66"/>
      <c r="NUB546" s="79"/>
      <c r="NUC546" s="109"/>
      <c r="NUD546" s="479"/>
      <c r="NUE546" s="78"/>
      <c r="NUF546" s="144"/>
      <c r="NUG546" s="75"/>
      <c r="NUH546" s="66"/>
      <c r="NUI546" s="66"/>
      <c r="NUJ546" s="79"/>
      <c r="NUK546" s="109"/>
      <c r="NUL546" s="479"/>
      <c r="NUM546" s="78"/>
      <c r="NUN546" s="144"/>
      <c r="NUO546" s="75"/>
      <c r="NUP546" s="66"/>
      <c r="NUQ546" s="66"/>
      <c r="NUR546" s="79"/>
      <c r="NUS546" s="109"/>
      <c r="NUT546" s="479"/>
      <c r="NUU546" s="78"/>
      <c r="NUV546" s="144"/>
      <c r="NUW546" s="75"/>
      <c r="NUX546" s="66"/>
      <c r="NUY546" s="66"/>
      <c r="NUZ546" s="79"/>
      <c r="NVA546" s="109"/>
      <c r="NVB546" s="479"/>
      <c r="NVC546" s="78"/>
      <c r="NVD546" s="144"/>
      <c r="NVE546" s="75"/>
      <c r="NVF546" s="66"/>
      <c r="NVG546" s="66"/>
      <c r="NVH546" s="79"/>
      <c r="NVI546" s="109"/>
      <c r="NVJ546" s="479"/>
      <c r="NVK546" s="78"/>
      <c r="NVL546" s="144"/>
      <c r="NVM546" s="75"/>
      <c r="NVN546" s="66"/>
      <c r="NVO546" s="66"/>
      <c r="NVP546" s="79"/>
      <c r="NVQ546" s="109"/>
      <c r="NVR546" s="479"/>
      <c r="NVS546" s="78"/>
      <c r="NVT546" s="144"/>
      <c r="NVU546" s="75"/>
      <c r="NVV546" s="66"/>
      <c r="NVW546" s="66"/>
      <c r="NVX546" s="79"/>
      <c r="NVY546" s="109"/>
      <c r="NVZ546" s="479"/>
      <c r="NWA546" s="78"/>
      <c r="NWB546" s="144"/>
      <c r="NWC546" s="75"/>
      <c r="NWD546" s="66"/>
      <c r="NWE546" s="66"/>
      <c r="NWF546" s="79"/>
      <c r="NWG546" s="109"/>
      <c r="NWH546" s="479"/>
      <c r="NWI546" s="78"/>
      <c r="NWJ546" s="144"/>
      <c r="NWK546" s="75"/>
      <c r="NWL546" s="66"/>
      <c r="NWM546" s="66"/>
      <c r="NWN546" s="79"/>
      <c r="NWO546" s="109"/>
      <c r="NWP546" s="479"/>
      <c r="NWQ546" s="78"/>
      <c r="NWR546" s="144"/>
      <c r="NWS546" s="75"/>
      <c r="NWT546" s="66"/>
      <c r="NWU546" s="66"/>
      <c r="NWV546" s="79"/>
      <c r="NWW546" s="109"/>
      <c r="NWX546" s="479"/>
      <c r="NWY546" s="78"/>
      <c r="NWZ546" s="144"/>
      <c r="NXA546" s="75"/>
      <c r="NXB546" s="66"/>
      <c r="NXC546" s="66"/>
      <c r="NXD546" s="79"/>
      <c r="NXE546" s="109"/>
      <c r="NXF546" s="479"/>
      <c r="NXG546" s="78"/>
      <c r="NXH546" s="144"/>
      <c r="NXI546" s="75"/>
      <c r="NXJ546" s="66"/>
      <c r="NXK546" s="66"/>
      <c r="NXL546" s="79"/>
      <c r="NXM546" s="109"/>
      <c r="NXN546" s="479"/>
      <c r="NXO546" s="78"/>
      <c r="NXP546" s="144"/>
      <c r="NXQ546" s="75"/>
      <c r="NXR546" s="66"/>
      <c r="NXS546" s="66"/>
      <c r="NXT546" s="79"/>
      <c r="NXU546" s="109"/>
      <c r="NXV546" s="479"/>
      <c r="NXW546" s="78"/>
      <c r="NXX546" s="144"/>
      <c r="NXY546" s="75"/>
      <c r="NXZ546" s="66"/>
      <c r="NYA546" s="66"/>
      <c r="NYB546" s="79"/>
      <c r="NYC546" s="109"/>
      <c r="NYD546" s="479"/>
      <c r="NYE546" s="78"/>
      <c r="NYF546" s="144"/>
      <c r="NYG546" s="75"/>
      <c r="NYH546" s="66"/>
      <c r="NYI546" s="66"/>
      <c r="NYJ546" s="79"/>
      <c r="NYK546" s="109"/>
      <c r="NYL546" s="479"/>
      <c r="NYM546" s="78"/>
      <c r="NYN546" s="144"/>
      <c r="NYO546" s="75"/>
      <c r="NYP546" s="66"/>
      <c r="NYQ546" s="66"/>
      <c r="NYR546" s="79"/>
      <c r="NYS546" s="109"/>
      <c r="NYT546" s="479"/>
      <c r="NYU546" s="78"/>
      <c r="NYV546" s="144"/>
      <c r="NYW546" s="75"/>
      <c r="NYX546" s="66"/>
      <c r="NYY546" s="66"/>
      <c r="NYZ546" s="79"/>
      <c r="NZA546" s="109"/>
      <c r="NZB546" s="479"/>
      <c r="NZC546" s="78"/>
      <c r="NZD546" s="144"/>
      <c r="NZE546" s="75"/>
      <c r="NZF546" s="66"/>
      <c r="NZG546" s="66"/>
      <c r="NZH546" s="79"/>
      <c r="NZI546" s="109"/>
      <c r="NZJ546" s="479"/>
      <c r="NZK546" s="78"/>
      <c r="NZL546" s="144"/>
      <c r="NZM546" s="75"/>
      <c r="NZN546" s="66"/>
      <c r="NZO546" s="66"/>
      <c r="NZP546" s="79"/>
      <c r="NZQ546" s="109"/>
      <c r="NZR546" s="479"/>
      <c r="NZS546" s="78"/>
      <c r="NZT546" s="144"/>
      <c r="NZU546" s="75"/>
      <c r="NZV546" s="66"/>
      <c r="NZW546" s="66"/>
      <c r="NZX546" s="79"/>
      <c r="NZY546" s="109"/>
      <c r="NZZ546" s="479"/>
      <c r="OAA546" s="78"/>
      <c r="OAB546" s="144"/>
      <c r="OAC546" s="75"/>
      <c r="OAD546" s="66"/>
      <c r="OAE546" s="66"/>
      <c r="OAF546" s="79"/>
      <c r="OAG546" s="109"/>
      <c r="OAH546" s="479"/>
      <c r="OAI546" s="78"/>
      <c r="OAJ546" s="144"/>
      <c r="OAK546" s="75"/>
      <c r="OAL546" s="66"/>
      <c r="OAM546" s="66"/>
      <c r="OAN546" s="79"/>
      <c r="OAO546" s="109"/>
      <c r="OAP546" s="479"/>
      <c r="OAQ546" s="78"/>
      <c r="OAR546" s="144"/>
      <c r="OAS546" s="75"/>
      <c r="OAT546" s="66"/>
      <c r="OAU546" s="66"/>
      <c r="OAV546" s="79"/>
      <c r="OAW546" s="109"/>
      <c r="OAX546" s="479"/>
      <c r="OAY546" s="78"/>
      <c r="OAZ546" s="144"/>
      <c r="OBA546" s="75"/>
      <c r="OBB546" s="66"/>
      <c r="OBC546" s="66"/>
      <c r="OBD546" s="79"/>
      <c r="OBE546" s="109"/>
      <c r="OBF546" s="479"/>
      <c r="OBG546" s="78"/>
      <c r="OBH546" s="144"/>
      <c r="OBI546" s="75"/>
      <c r="OBJ546" s="66"/>
      <c r="OBK546" s="66"/>
      <c r="OBL546" s="79"/>
      <c r="OBM546" s="109"/>
      <c r="OBN546" s="479"/>
      <c r="OBO546" s="78"/>
      <c r="OBP546" s="144"/>
      <c r="OBQ546" s="75"/>
      <c r="OBR546" s="66"/>
      <c r="OBS546" s="66"/>
      <c r="OBT546" s="79"/>
      <c r="OBU546" s="109"/>
      <c r="OBV546" s="479"/>
      <c r="OBW546" s="78"/>
      <c r="OBX546" s="144"/>
      <c r="OBY546" s="75"/>
      <c r="OBZ546" s="66"/>
      <c r="OCA546" s="66"/>
      <c r="OCB546" s="79"/>
      <c r="OCC546" s="109"/>
      <c r="OCD546" s="479"/>
      <c r="OCE546" s="78"/>
      <c r="OCF546" s="144"/>
      <c r="OCG546" s="75"/>
      <c r="OCH546" s="66"/>
      <c r="OCI546" s="66"/>
      <c r="OCJ546" s="79"/>
      <c r="OCK546" s="109"/>
      <c r="OCL546" s="479"/>
      <c r="OCM546" s="78"/>
      <c r="OCN546" s="144"/>
      <c r="OCO546" s="75"/>
      <c r="OCP546" s="66"/>
      <c r="OCQ546" s="66"/>
      <c r="OCR546" s="79"/>
      <c r="OCS546" s="109"/>
      <c r="OCT546" s="479"/>
      <c r="OCU546" s="78"/>
      <c r="OCV546" s="144"/>
      <c r="OCW546" s="75"/>
      <c r="OCX546" s="66"/>
      <c r="OCY546" s="66"/>
      <c r="OCZ546" s="79"/>
      <c r="ODA546" s="109"/>
      <c r="ODB546" s="479"/>
      <c r="ODC546" s="78"/>
      <c r="ODD546" s="144"/>
      <c r="ODE546" s="75"/>
      <c r="ODF546" s="66"/>
      <c r="ODG546" s="66"/>
      <c r="ODH546" s="79"/>
      <c r="ODI546" s="109"/>
      <c r="ODJ546" s="479"/>
      <c r="ODK546" s="78"/>
      <c r="ODL546" s="144"/>
      <c r="ODM546" s="75"/>
      <c r="ODN546" s="66"/>
      <c r="ODO546" s="66"/>
      <c r="ODP546" s="79"/>
      <c r="ODQ546" s="109"/>
      <c r="ODR546" s="479"/>
      <c r="ODS546" s="78"/>
      <c r="ODT546" s="144"/>
      <c r="ODU546" s="75"/>
      <c r="ODV546" s="66"/>
      <c r="ODW546" s="66"/>
      <c r="ODX546" s="79"/>
      <c r="ODY546" s="109"/>
      <c r="ODZ546" s="479"/>
      <c r="OEA546" s="78"/>
      <c r="OEB546" s="144"/>
      <c r="OEC546" s="75"/>
      <c r="OED546" s="66"/>
      <c r="OEE546" s="66"/>
      <c r="OEF546" s="79"/>
      <c r="OEG546" s="109"/>
      <c r="OEH546" s="479"/>
      <c r="OEI546" s="78"/>
      <c r="OEJ546" s="144"/>
      <c r="OEK546" s="75"/>
      <c r="OEL546" s="66"/>
      <c r="OEM546" s="66"/>
      <c r="OEN546" s="79"/>
      <c r="OEO546" s="109"/>
      <c r="OEP546" s="479"/>
      <c r="OEQ546" s="78"/>
      <c r="OER546" s="144"/>
      <c r="OES546" s="75"/>
      <c r="OET546" s="66"/>
      <c r="OEU546" s="66"/>
      <c r="OEV546" s="79"/>
      <c r="OEW546" s="109"/>
      <c r="OEX546" s="479"/>
      <c r="OEY546" s="78"/>
      <c r="OEZ546" s="144"/>
      <c r="OFA546" s="75"/>
      <c r="OFB546" s="66"/>
      <c r="OFC546" s="66"/>
      <c r="OFD546" s="79"/>
      <c r="OFE546" s="109"/>
      <c r="OFF546" s="479"/>
      <c r="OFG546" s="78"/>
      <c r="OFH546" s="144"/>
      <c r="OFI546" s="75"/>
      <c r="OFJ546" s="66"/>
      <c r="OFK546" s="66"/>
      <c r="OFL546" s="79"/>
      <c r="OFM546" s="109"/>
      <c r="OFN546" s="479"/>
      <c r="OFO546" s="78"/>
      <c r="OFP546" s="144"/>
      <c r="OFQ546" s="75"/>
      <c r="OFR546" s="66"/>
      <c r="OFS546" s="66"/>
      <c r="OFT546" s="79"/>
      <c r="OFU546" s="109"/>
      <c r="OFV546" s="479"/>
      <c r="OFW546" s="78"/>
      <c r="OFX546" s="144"/>
      <c r="OFY546" s="75"/>
      <c r="OFZ546" s="66"/>
      <c r="OGA546" s="66"/>
      <c r="OGB546" s="79"/>
      <c r="OGC546" s="109"/>
      <c r="OGD546" s="479"/>
      <c r="OGE546" s="78"/>
      <c r="OGF546" s="144"/>
      <c r="OGG546" s="75"/>
      <c r="OGH546" s="66"/>
      <c r="OGI546" s="66"/>
      <c r="OGJ546" s="79"/>
      <c r="OGK546" s="109"/>
      <c r="OGL546" s="479"/>
      <c r="OGM546" s="78"/>
      <c r="OGN546" s="144"/>
      <c r="OGO546" s="75"/>
      <c r="OGP546" s="66"/>
      <c r="OGQ546" s="66"/>
      <c r="OGR546" s="79"/>
      <c r="OGS546" s="109"/>
      <c r="OGT546" s="479"/>
      <c r="OGU546" s="78"/>
      <c r="OGV546" s="144"/>
      <c r="OGW546" s="75"/>
      <c r="OGX546" s="66"/>
      <c r="OGY546" s="66"/>
      <c r="OGZ546" s="79"/>
      <c r="OHA546" s="109"/>
      <c r="OHB546" s="479"/>
      <c r="OHC546" s="78"/>
      <c r="OHD546" s="144"/>
      <c r="OHE546" s="75"/>
      <c r="OHF546" s="66"/>
      <c r="OHG546" s="66"/>
      <c r="OHH546" s="79"/>
      <c r="OHI546" s="109"/>
      <c r="OHJ546" s="479"/>
      <c r="OHK546" s="78"/>
      <c r="OHL546" s="144"/>
      <c r="OHM546" s="75"/>
      <c r="OHN546" s="66"/>
      <c r="OHO546" s="66"/>
      <c r="OHP546" s="79"/>
      <c r="OHQ546" s="109"/>
      <c r="OHR546" s="479"/>
      <c r="OHS546" s="78"/>
      <c r="OHT546" s="144"/>
      <c r="OHU546" s="75"/>
      <c r="OHV546" s="66"/>
      <c r="OHW546" s="66"/>
      <c r="OHX546" s="79"/>
      <c r="OHY546" s="109"/>
      <c r="OHZ546" s="479"/>
      <c r="OIA546" s="78"/>
      <c r="OIB546" s="144"/>
      <c r="OIC546" s="75"/>
      <c r="OID546" s="66"/>
      <c r="OIE546" s="66"/>
      <c r="OIF546" s="79"/>
      <c r="OIG546" s="109"/>
      <c r="OIH546" s="479"/>
      <c r="OII546" s="78"/>
      <c r="OIJ546" s="144"/>
      <c r="OIK546" s="75"/>
      <c r="OIL546" s="66"/>
      <c r="OIM546" s="66"/>
      <c r="OIN546" s="79"/>
      <c r="OIO546" s="109"/>
      <c r="OIP546" s="479"/>
      <c r="OIQ546" s="78"/>
      <c r="OIR546" s="144"/>
      <c r="OIS546" s="75"/>
      <c r="OIT546" s="66"/>
      <c r="OIU546" s="66"/>
      <c r="OIV546" s="79"/>
      <c r="OIW546" s="109"/>
      <c r="OIX546" s="479"/>
      <c r="OIY546" s="78"/>
      <c r="OIZ546" s="144"/>
      <c r="OJA546" s="75"/>
      <c r="OJB546" s="66"/>
      <c r="OJC546" s="66"/>
      <c r="OJD546" s="79"/>
      <c r="OJE546" s="109"/>
      <c r="OJF546" s="479"/>
      <c r="OJG546" s="78"/>
      <c r="OJH546" s="144"/>
      <c r="OJI546" s="75"/>
      <c r="OJJ546" s="66"/>
      <c r="OJK546" s="66"/>
      <c r="OJL546" s="79"/>
      <c r="OJM546" s="109"/>
      <c r="OJN546" s="479"/>
      <c r="OJO546" s="78"/>
      <c r="OJP546" s="144"/>
      <c r="OJQ546" s="75"/>
      <c r="OJR546" s="66"/>
      <c r="OJS546" s="66"/>
      <c r="OJT546" s="79"/>
      <c r="OJU546" s="109"/>
      <c r="OJV546" s="479"/>
      <c r="OJW546" s="78"/>
      <c r="OJX546" s="144"/>
      <c r="OJY546" s="75"/>
      <c r="OJZ546" s="66"/>
      <c r="OKA546" s="66"/>
      <c r="OKB546" s="79"/>
      <c r="OKC546" s="109"/>
      <c r="OKD546" s="479"/>
      <c r="OKE546" s="78"/>
      <c r="OKF546" s="144"/>
      <c r="OKG546" s="75"/>
      <c r="OKH546" s="66"/>
      <c r="OKI546" s="66"/>
      <c r="OKJ546" s="79"/>
      <c r="OKK546" s="109"/>
      <c r="OKL546" s="479"/>
      <c r="OKM546" s="78"/>
      <c r="OKN546" s="144"/>
      <c r="OKO546" s="75"/>
      <c r="OKP546" s="66"/>
      <c r="OKQ546" s="66"/>
      <c r="OKR546" s="79"/>
      <c r="OKS546" s="109"/>
      <c r="OKT546" s="479"/>
      <c r="OKU546" s="78"/>
      <c r="OKV546" s="144"/>
      <c r="OKW546" s="75"/>
      <c r="OKX546" s="66"/>
      <c r="OKY546" s="66"/>
      <c r="OKZ546" s="79"/>
      <c r="OLA546" s="109"/>
      <c r="OLB546" s="479"/>
      <c r="OLC546" s="78"/>
      <c r="OLD546" s="144"/>
      <c r="OLE546" s="75"/>
      <c r="OLF546" s="66"/>
      <c r="OLG546" s="66"/>
      <c r="OLH546" s="79"/>
      <c r="OLI546" s="109"/>
      <c r="OLJ546" s="479"/>
      <c r="OLK546" s="78"/>
      <c r="OLL546" s="144"/>
      <c r="OLM546" s="75"/>
      <c r="OLN546" s="66"/>
      <c r="OLO546" s="66"/>
      <c r="OLP546" s="79"/>
      <c r="OLQ546" s="109"/>
      <c r="OLR546" s="479"/>
      <c r="OLS546" s="78"/>
      <c r="OLT546" s="144"/>
      <c r="OLU546" s="75"/>
      <c r="OLV546" s="66"/>
      <c r="OLW546" s="66"/>
      <c r="OLX546" s="79"/>
      <c r="OLY546" s="109"/>
      <c r="OLZ546" s="479"/>
      <c r="OMA546" s="78"/>
      <c r="OMB546" s="144"/>
      <c r="OMC546" s="75"/>
      <c r="OMD546" s="66"/>
      <c r="OME546" s="66"/>
      <c r="OMF546" s="79"/>
      <c r="OMG546" s="109"/>
      <c r="OMH546" s="479"/>
      <c r="OMI546" s="78"/>
      <c r="OMJ546" s="144"/>
      <c r="OMK546" s="75"/>
      <c r="OML546" s="66"/>
      <c r="OMM546" s="66"/>
      <c r="OMN546" s="79"/>
      <c r="OMO546" s="109"/>
      <c r="OMP546" s="479"/>
      <c r="OMQ546" s="78"/>
      <c r="OMR546" s="144"/>
      <c r="OMS546" s="75"/>
      <c r="OMT546" s="66"/>
      <c r="OMU546" s="66"/>
      <c r="OMV546" s="79"/>
      <c r="OMW546" s="109"/>
      <c r="OMX546" s="479"/>
      <c r="OMY546" s="78"/>
      <c r="OMZ546" s="144"/>
      <c r="ONA546" s="75"/>
      <c r="ONB546" s="66"/>
      <c r="ONC546" s="66"/>
      <c r="OND546" s="79"/>
      <c r="ONE546" s="109"/>
      <c r="ONF546" s="479"/>
      <c r="ONG546" s="78"/>
      <c r="ONH546" s="144"/>
      <c r="ONI546" s="75"/>
      <c r="ONJ546" s="66"/>
      <c r="ONK546" s="66"/>
      <c r="ONL546" s="79"/>
      <c r="ONM546" s="109"/>
      <c r="ONN546" s="479"/>
      <c r="ONO546" s="78"/>
      <c r="ONP546" s="144"/>
      <c r="ONQ546" s="75"/>
      <c r="ONR546" s="66"/>
      <c r="ONS546" s="66"/>
      <c r="ONT546" s="79"/>
      <c r="ONU546" s="109"/>
      <c r="ONV546" s="479"/>
      <c r="ONW546" s="78"/>
      <c r="ONX546" s="144"/>
      <c r="ONY546" s="75"/>
      <c r="ONZ546" s="66"/>
      <c r="OOA546" s="66"/>
      <c r="OOB546" s="79"/>
      <c r="OOC546" s="109"/>
      <c r="OOD546" s="479"/>
      <c r="OOE546" s="78"/>
      <c r="OOF546" s="144"/>
      <c r="OOG546" s="75"/>
      <c r="OOH546" s="66"/>
      <c r="OOI546" s="66"/>
      <c r="OOJ546" s="79"/>
      <c r="OOK546" s="109"/>
      <c r="OOL546" s="479"/>
      <c r="OOM546" s="78"/>
      <c r="OON546" s="144"/>
      <c r="OOO546" s="75"/>
      <c r="OOP546" s="66"/>
      <c r="OOQ546" s="66"/>
      <c r="OOR546" s="79"/>
      <c r="OOS546" s="109"/>
      <c r="OOT546" s="479"/>
      <c r="OOU546" s="78"/>
      <c r="OOV546" s="144"/>
      <c r="OOW546" s="75"/>
      <c r="OOX546" s="66"/>
      <c r="OOY546" s="66"/>
      <c r="OOZ546" s="79"/>
      <c r="OPA546" s="109"/>
      <c r="OPB546" s="479"/>
      <c r="OPC546" s="78"/>
      <c r="OPD546" s="144"/>
      <c r="OPE546" s="75"/>
      <c r="OPF546" s="66"/>
      <c r="OPG546" s="66"/>
      <c r="OPH546" s="79"/>
      <c r="OPI546" s="109"/>
      <c r="OPJ546" s="479"/>
      <c r="OPK546" s="78"/>
      <c r="OPL546" s="144"/>
      <c r="OPM546" s="75"/>
      <c r="OPN546" s="66"/>
      <c r="OPO546" s="66"/>
      <c r="OPP546" s="79"/>
      <c r="OPQ546" s="109"/>
      <c r="OPR546" s="479"/>
      <c r="OPS546" s="78"/>
      <c r="OPT546" s="144"/>
      <c r="OPU546" s="75"/>
      <c r="OPV546" s="66"/>
      <c r="OPW546" s="66"/>
      <c r="OPX546" s="79"/>
      <c r="OPY546" s="109"/>
      <c r="OPZ546" s="479"/>
      <c r="OQA546" s="78"/>
      <c r="OQB546" s="144"/>
      <c r="OQC546" s="75"/>
      <c r="OQD546" s="66"/>
      <c r="OQE546" s="66"/>
      <c r="OQF546" s="79"/>
      <c r="OQG546" s="109"/>
      <c r="OQH546" s="479"/>
      <c r="OQI546" s="78"/>
      <c r="OQJ546" s="144"/>
      <c r="OQK546" s="75"/>
      <c r="OQL546" s="66"/>
      <c r="OQM546" s="66"/>
      <c r="OQN546" s="79"/>
      <c r="OQO546" s="109"/>
      <c r="OQP546" s="479"/>
      <c r="OQQ546" s="78"/>
      <c r="OQR546" s="144"/>
      <c r="OQS546" s="75"/>
      <c r="OQT546" s="66"/>
      <c r="OQU546" s="66"/>
      <c r="OQV546" s="79"/>
      <c r="OQW546" s="109"/>
      <c r="OQX546" s="479"/>
      <c r="OQY546" s="78"/>
      <c r="OQZ546" s="144"/>
      <c r="ORA546" s="75"/>
      <c r="ORB546" s="66"/>
      <c r="ORC546" s="66"/>
      <c r="ORD546" s="79"/>
      <c r="ORE546" s="109"/>
      <c r="ORF546" s="479"/>
      <c r="ORG546" s="78"/>
      <c r="ORH546" s="144"/>
      <c r="ORI546" s="75"/>
      <c r="ORJ546" s="66"/>
      <c r="ORK546" s="66"/>
      <c r="ORL546" s="79"/>
      <c r="ORM546" s="109"/>
      <c r="ORN546" s="479"/>
      <c r="ORO546" s="78"/>
      <c r="ORP546" s="144"/>
      <c r="ORQ546" s="75"/>
      <c r="ORR546" s="66"/>
      <c r="ORS546" s="66"/>
      <c r="ORT546" s="79"/>
      <c r="ORU546" s="109"/>
      <c r="ORV546" s="479"/>
      <c r="ORW546" s="78"/>
      <c r="ORX546" s="144"/>
      <c r="ORY546" s="75"/>
      <c r="ORZ546" s="66"/>
      <c r="OSA546" s="66"/>
      <c r="OSB546" s="79"/>
      <c r="OSC546" s="109"/>
      <c r="OSD546" s="479"/>
      <c r="OSE546" s="78"/>
      <c r="OSF546" s="144"/>
      <c r="OSG546" s="75"/>
      <c r="OSH546" s="66"/>
      <c r="OSI546" s="66"/>
      <c r="OSJ546" s="79"/>
      <c r="OSK546" s="109"/>
      <c r="OSL546" s="479"/>
      <c r="OSM546" s="78"/>
      <c r="OSN546" s="144"/>
      <c r="OSO546" s="75"/>
      <c r="OSP546" s="66"/>
      <c r="OSQ546" s="66"/>
      <c r="OSR546" s="79"/>
      <c r="OSS546" s="109"/>
      <c r="OST546" s="479"/>
      <c r="OSU546" s="78"/>
      <c r="OSV546" s="144"/>
      <c r="OSW546" s="75"/>
      <c r="OSX546" s="66"/>
      <c r="OSY546" s="66"/>
      <c r="OSZ546" s="79"/>
      <c r="OTA546" s="109"/>
      <c r="OTB546" s="479"/>
      <c r="OTC546" s="78"/>
      <c r="OTD546" s="144"/>
      <c r="OTE546" s="75"/>
      <c r="OTF546" s="66"/>
      <c r="OTG546" s="66"/>
      <c r="OTH546" s="79"/>
      <c r="OTI546" s="109"/>
      <c r="OTJ546" s="479"/>
      <c r="OTK546" s="78"/>
      <c r="OTL546" s="144"/>
      <c r="OTM546" s="75"/>
      <c r="OTN546" s="66"/>
      <c r="OTO546" s="66"/>
      <c r="OTP546" s="79"/>
      <c r="OTQ546" s="109"/>
      <c r="OTR546" s="479"/>
      <c r="OTS546" s="78"/>
      <c r="OTT546" s="144"/>
      <c r="OTU546" s="75"/>
      <c r="OTV546" s="66"/>
      <c r="OTW546" s="66"/>
      <c r="OTX546" s="79"/>
      <c r="OTY546" s="109"/>
      <c r="OTZ546" s="479"/>
      <c r="OUA546" s="78"/>
      <c r="OUB546" s="144"/>
      <c r="OUC546" s="75"/>
      <c r="OUD546" s="66"/>
      <c r="OUE546" s="66"/>
      <c r="OUF546" s="79"/>
      <c r="OUG546" s="109"/>
      <c r="OUH546" s="479"/>
      <c r="OUI546" s="78"/>
      <c r="OUJ546" s="144"/>
      <c r="OUK546" s="75"/>
      <c r="OUL546" s="66"/>
      <c r="OUM546" s="66"/>
      <c r="OUN546" s="79"/>
      <c r="OUO546" s="109"/>
      <c r="OUP546" s="479"/>
      <c r="OUQ546" s="78"/>
      <c r="OUR546" s="144"/>
      <c r="OUS546" s="75"/>
      <c r="OUT546" s="66"/>
      <c r="OUU546" s="66"/>
      <c r="OUV546" s="79"/>
      <c r="OUW546" s="109"/>
      <c r="OUX546" s="479"/>
      <c r="OUY546" s="78"/>
      <c r="OUZ546" s="144"/>
      <c r="OVA546" s="75"/>
      <c r="OVB546" s="66"/>
      <c r="OVC546" s="66"/>
      <c r="OVD546" s="79"/>
      <c r="OVE546" s="109"/>
      <c r="OVF546" s="479"/>
      <c r="OVG546" s="78"/>
      <c r="OVH546" s="144"/>
      <c r="OVI546" s="75"/>
      <c r="OVJ546" s="66"/>
      <c r="OVK546" s="66"/>
      <c r="OVL546" s="79"/>
      <c r="OVM546" s="109"/>
      <c r="OVN546" s="479"/>
      <c r="OVO546" s="78"/>
      <c r="OVP546" s="144"/>
      <c r="OVQ546" s="75"/>
      <c r="OVR546" s="66"/>
      <c r="OVS546" s="66"/>
      <c r="OVT546" s="79"/>
      <c r="OVU546" s="109"/>
      <c r="OVV546" s="479"/>
      <c r="OVW546" s="78"/>
      <c r="OVX546" s="144"/>
      <c r="OVY546" s="75"/>
      <c r="OVZ546" s="66"/>
      <c r="OWA546" s="66"/>
      <c r="OWB546" s="79"/>
      <c r="OWC546" s="109"/>
      <c r="OWD546" s="479"/>
      <c r="OWE546" s="78"/>
      <c r="OWF546" s="144"/>
      <c r="OWG546" s="75"/>
      <c r="OWH546" s="66"/>
      <c r="OWI546" s="66"/>
      <c r="OWJ546" s="79"/>
      <c r="OWK546" s="109"/>
      <c r="OWL546" s="479"/>
      <c r="OWM546" s="78"/>
      <c r="OWN546" s="144"/>
      <c r="OWO546" s="75"/>
      <c r="OWP546" s="66"/>
      <c r="OWQ546" s="66"/>
      <c r="OWR546" s="79"/>
      <c r="OWS546" s="109"/>
      <c r="OWT546" s="479"/>
      <c r="OWU546" s="78"/>
      <c r="OWV546" s="144"/>
      <c r="OWW546" s="75"/>
      <c r="OWX546" s="66"/>
      <c r="OWY546" s="66"/>
      <c r="OWZ546" s="79"/>
      <c r="OXA546" s="109"/>
      <c r="OXB546" s="479"/>
      <c r="OXC546" s="78"/>
      <c r="OXD546" s="144"/>
      <c r="OXE546" s="75"/>
      <c r="OXF546" s="66"/>
      <c r="OXG546" s="66"/>
      <c r="OXH546" s="79"/>
      <c r="OXI546" s="109"/>
      <c r="OXJ546" s="479"/>
      <c r="OXK546" s="78"/>
      <c r="OXL546" s="144"/>
      <c r="OXM546" s="75"/>
      <c r="OXN546" s="66"/>
      <c r="OXO546" s="66"/>
      <c r="OXP546" s="79"/>
      <c r="OXQ546" s="109"/>
      <c r="OXR546" s="479"/>
      <c r="OXS546" s="78"/>
      <c r="OXT546" s="144"/>
      <c r="OXU546" s="75"/>
      <c r="OXV546" s="66"/>
      <c r="OXW546" s="66"/>
      <c r="OXX546" s="79"/>
      <c r="OXY546" s="109"/>
      <c r="OXZ546" s="479"/>
      <c r="OYA546" s="78"/>
      <c r="OYB546" s="144"/>
      <c r="OYC546" s="75"/>
      <c r="OYD546" s="66"/>
      <c r="OYE546" s="66"/>
      <c r="OYF546" s="79"/>
      <c r="OYG546" s="109"/>
      <c r="OYH546" s="479"/>
      <c r="OYI546" s="78"/>
      <c r="OYJ546" s="144"/>
      <c r="OYK546" s="75"/>
      <c r="OYL546" s="66"/>
      <c r="OYM546" s="66"/>
      <c r="OYN546" s="79"/>
      <c r="OYO546" s="109"/>
      <c r="OYP546" s="479"/>
      <c r="OYQ546" s="78"/>
      <c r="OYR546" s="144"/>
      <c r="OYS546" s="75"/>
      <c r="OYT546" s="66"/>
      <c r="OYU546" s="66"/>
      <c r="OYV546" s="79"/>
      <c r="OYW546" s="109"/>
      <c r="OYX546" s="479"/>
      <c r="OYY546" s="78"/>
      <c r="OYZ546" s="144"/>
      <c r="OZA546" s="75"/>
      <c r="OZB546" s="66"/>
      <c r="OZC546" s="66"/>
      <c r="OZD546" s="79"/>
      <c r="OZE546" s="109"/>
      <c r="OZF546" s="479"/>
      <c r="OZG546" s="78"/>
      <c r="OZH546" s="144"/>
      <c r="OZI546" s="75"/>
      <c r="OZJ546" s="66"/>
      <c r="OZK546" s="66"/>
      <c r="OZL546" s="79"/>
      <c r="OZM546" s="109"/>
      <c r="OZN546" s="479"/>
      <c r="OZO546" s="78"/>
      <c r="OZP546" s="144"/>
      <c r="OZQ546" s="75"/>
      <c r="OZR546" s="66"/>
      <c r="OZS546" s="66"/>
      <c r="OZT546" s="79"/>
      <c r="OZU546" s="109"/>
      <c r="OZV546" s="479"/>
      <c r="OZW546" s="78"/>
      <c r="OZX546" s="144"/>
      <c r="OZY546" s="75"/>
      <c r="OZZ546" s="66"/>
      <c r="PAA546" s="66"/>
      <c r="PAB546" s="79"/>
      <c r="PAC546" s="109"/>
      <c r="PAD546" s="479"/>
      <c r="PAE546" s="78"/>
      <c r="PAF546" s="144"/>
      <c r="PAG546" s="75"/>
      <c r="PAH546" s="66"/>
      <c r="PAI546" s="66"/>
      <c r="PAJ546" s="79"/>
      <c r="PAK546" s="109"/>
      <c r="PAL546" s="479"/>
      <c r="PAM546" s="78"/>
      <c r="PAN546" s="144"/>
      <c r="PAO546" s="75"/>
      <c r="PAP546" s="66"/>
      <c r="PAQ546" s="66"/>
      <c r="PAR546" s="79"/>
      <c r="PAS546" s="109"/>
      <c r="PAT546" s="479"/>
      <c r="PAU546" s="78"/>
      <c r="PAV546" s="144"/>
      <c r="PAW546" s="75"/>
      <c r="PAX546" s="66"/>
      <c r="PAY546" s="66"/>
      <c r="PAZ546" s="79"/>
      <c r="PBA546" s="109"/>
      <c r="PBB546" s="479"/>
      <c r="PBC546" s="78"/>
      <c r="PBD546" s="144"/>
      <c r="PBE546" s="75"/>
      <c r="PBF546" s="66"/>
      <c r="PBG546" s="66"/>
      <c r="PBH546" s="79"/>
      <c r="PBI546" s="109"/>
      <c r="PBJ546" s="479"/>
      <c r="PBK546" s="78"/>
      <c r="PBL546" s="144"/>
      <c r="PBM546" s="75"/>
      <c r="PBN546" s="66"/>
      <c r="PBO546" s="66"/>
      <c r="PBP546" s="79"/>
      <c r="PBQ546" s="109"/>
      <c r="PBR546" s="479"/>
      <c r="PBS546" s="78"/>
      <c r="PBT546" s="144"/>
      <c r="PBU546" s="75"/>
      <c r="PBV546" s="66"/>
      <c r="PBW546" s="66"/>
      <c r="PBX546" s="79"/>
      <c r="PBY546" s="109"/>
      <c r="PBZ546" s="479"/>
      <c r="PCA546" s="78"/>
      <c r="PCB546" s="144"/>
      <c r="PCC546" s="75"/>
      <c r="PCD546" s="66"/>
      <c r="PCE546" s="66"/>
      <c r="PCF546" s="79"/>
      <c r="PCG546" s="109"/>
      <c r="PCH546" s="479"/>
      <c r="PCI546" s="78"/>
      <c r="PCJ546" s="144"/>
      <c r="PCK546" s="75"/>
      <c r="PCL546" s="66"/>
      <c r="PCM546" s="66"/>
      <c r="PCN546" s="79"/>
      <c r="PCO546" s="109"/>
      <c r="PCP546" s="479"/>
      <c r="PCQ546" s="78"/>
      <c r="PCR546" s="144"/>
      <c r="PCS546" s="75"/>
      <c r="PCT546" s="66"/>
      <c r="PCU546" s="66"/>
      <c r="PCV546" s="79"/>
      <c r="PCW546" s="109"/>
      <c r="PCX546" s="479"/>
      <c r="PCY546" s="78"/>
      <c r="PCZ546" s="144"/>
      <c r="PDA546" s="75"/>
      <c r="PDB546" s="66"/>
      <c r="PDC546" s="66"/>
      <c r="PDD546" s="79"/>
      <c r="PDE546" s="109"/>
      <c r="PDF546" s="479"/>
      <c r="PDG546" s="78"/>
      <c r="PDH546" s="144"/>
      <c r="PDI546" s="75"/>
      <c r="PDJ546" s="66"/>
      <c r="PDK546" s="66"/>
      <c r="PDL546" s="79"/>
      <c r="PDM546" s="109"/>
      <c r="PDN546" s="479"/>
      <c r="PDO546" s="78"/>
      <c r="PDP546" s="144"/>
      <c r="PDQ546" s="75"/>
      <c r="PDR546" s="66"/>
      <c r="PDS546" s="66"/>
      <c r="PDT546" s="79"/>
      <c r="PDU546" s="109"/>
      <c r="PDV546" s="479"/>
      <c r="PDW546" s="78"/>
      <c r="PDX546" s="144"/>
      <c r="PDY546" s="75"/>
      <c r="PDZ546" s="66"/>
      <c r="PEA546" s="66"/>
      <c r="PEB546" s="79"/>
      <c r="PEC546" s="109"/>
      <c r="PED546" s="479"/>
      <c r="PEE546" s="78"/>
      <c r="PEF546" s="144"/>
      <c r="PEG546" s="75"/>
      <c r="PEH546" s="66"/>
      <c r="PEI546" s="66"/>
      <c r="PEJ546" s="79"/>
      <c r="PEK546" s="109"/>
      <c r="PEL546" s="479"/>
      <c r="PEM546" s="78"/>
      <c r="PEN546" s="144"/>
      <c r="PEO546" s="75"/>
      <c r="PEP546" s="66"/>
      <c r="PEQ546" s="66"/>
      <c r="PER546" s="79"/>
      <c r="PES546" s="109"/>
      <c r="PET546" s="479"/>
      <c r="PEU546" s="78"/>
      <c r="PEV546" s="144"/>
      <c r="PEW546" s="75"/>
      <c r="PEX546" s="66"/>
      <c r="PEY546" s="66"/>
      <c r="PEZ546" s="79"/>
      <c r="PFA546" s="109"/>
      <c r="PFB546" s="479"/>
      <c r="PFC546" s="78"/>
      <c r="PFD546" s="144"/>
      <c r="PFE546" s="75"/>
      <c r="PFF546" s="66"/>
      <c r="PFG546" s="66"/>
      <c r="PFH546" s="79"/>
      <c r="PFI546" s="109"/>
      <c r="PFJ546" s="479"/>
      <c r="PFK546" s="78"/>
      <c r="PFL546" s="144"/>
      <c r="PFM546" s="75"/>
      <c r="PFN546" s="66"/>
      <c r="PFO546" s="66"/>
      <c r="PFP546" s="79"/>
      <c r="PFQ546" s="109"/>
      <c r="PFR546" s="479"/>
      <c r="PFS546" s="78"/>
      <c r="PFT546" s="144"/>
      <c r="PFU546" s="75"/>
      <c r="PFV546" s="66"/>
      <c r="PFW546" s="66"/>
      <c r="PFX546" s="79"/>
      <c r="PFY546" s="109"/>
      <c r="PFZ546" s="479"/>
      <c r="PGA546" s="78"/>
      <c r="PGB546" s="144"/>
      <c r="PGC546" s="75"/>
      <c r="PGD546" s="66"/>
      <c r="PGE546" s="66"/>
      <c r="PGF546" s="79"/>
      <c r="PGG546" s="109"/>
      <c r="PGH546" s="479"/>
      <c r="PGI546" s="78"/>
      <c r="PGJ546" s="144"/>
      <c r="PGK546" s="75"/>
      <c r="PGL546" s="66"/>
      <c r="PGM546" s="66"/>
      <c r="PGN546" s="79"/>
      <c r="PGO546" s="109"/>
      <c r="PGP546" s="479"/>
      <c r="PGQ546" s="78"/>
      <c r="PGR546" s="144"/>
      <c r="PGS546" s="75"/>
      <c r="PGT546" s="66"/>
      <c r="PGU546" s="66"/>
      <c r="PGV546" s="79"/>
      <c r="PGW546" s="109"/>
      <c r="PGX546" s="479"/>
      <c r="PGY546" s="78"/>
      <c r="PGZ546" s="144"/>
      <c r="PHA546" s="75"/>
      <c r="PHB546" s="66"/>
      <c r="PHC546" s="66"/>
      <c r="PHD546" s="79"/>
      <c r="PHE546" s="109"/>
      <c r="PHF546" s="479"/>
      <c r="PHG546" s="78"/>
      <c r="PHH546" s="144"/>
      <c r="PHI546" s="75"/>
      <c r="PHJ546" s="66"/>
      <c r="PHK546" s="66"/>
      <c r="PHL546" s="79"/>
      <c r="PHM546" s="109"/>
      <c r="PHN546" s="479"/>
      <c r="PHO546" s="78"/>
      <c r="PHP546" s="144"/>
      <c r="PHQ546" s="75"/>
      <c r="PHR546" s="66"/>
      <c r="PHS546" s="66"/>
      <c r="PHT546" s="79"/>
      <c r="PHU546" s="109"/>
      <c r="PHV546" s="479"/>
      <c r="PHW546" s="78"/>
      <c r="PHX546" s="144"/>
      <c r="PHY546" s="75"/>
      <c r="PHZ546" s="66"/>
      <c r="PIA546" s="66"/>
      <c r="PIB546" s="79"/>
      <c r="PIC546" s="109"/>
      <c r="PID546" s="479"/>
      <c r="PIE546" s="78"/>
      <c r="PIF546" s="144"/>
      <c r="PIG546" s="75"/>
      <c r="PIH546" s="66"/>
      <c r="PII546" s="66"/>
      <c r="PIJ546" s="79"/>
      <c r="PIK546" s="109"/>
      <c r="PIL546" s="479"/>
      <c r="PIM546" s="78"/>
      <c r="PIN546" s="144"/>
      <c r="PIO546" s="75"/>
      <c r="PIP546" s="66"/>
      <c r="PIQ546" s="66"/>
      <c r="PIR546" s="79"/>
      <c r="PIS546" s="109"/>
      <c r="PIT546" s="479"/>
      <c r="PIU546" s="78"/>
      <c r="PIV546" s="144"/>
      <c r="PIW546" s="75"/>
      <c r="PIX546" s="66"/>
      <c r="PIY546" s="66"/>
      <c r="PIZ546" s="79"/>
      <c r="PJA546" s="109"/>
      <c r="PJB546" s="479"/>
      <c r="PJC546" s="78"/>
      <c r="PJD546" s="144"/>
      <c r="PJE546" s="75"/>
      <c r="PJF546" s="66"/>
      <c r="PJG546" s="66"/>
      <c r="PJH546" s="79"/>
      <c r="PJI546" s="109"/>
      <c r="PJJ546" s="479"/>
      <c r="PJK546" s="78"/>
      <c r="PJL546" s="144"/>
      <c r="PJM546" s="75"/>
      <c r="PJN546" s="66"/>
      <c r="PJO546" s="66"/>
      <c r="PJP546" s="79"/>
      <c r="PJQ546" s="109"/>
      <c r="PJR546" s="479"/>
      <c r="PJS546" s="78"/>
      <c r="PJT546" s="144"/>
      <c r="PJU546" s="75"/>
      <c r="PJV546" s="66"/>
      <c r="PJW546" s="66"/>
      <c r="PJX546" s="79"/>
      <c r="PJY546" s="109"/>
      <c r="PJZ546" s="479"/>
      <c r="PKA546" s="78"/>
      <c r="PKB546" s="144"/>
      <c r="PKC546" s="75"/>
      <c r="PKD546" s="66"/>
      <c r="PKE546" s="66"/>
      <c r="PKF546" s="79"/>
      <c r="PKG546" s="109"/>
      <c r="PKH546" s="479"/>
      <c r="PKI546" s="78"/>
      <c r="PKJ546" s="144"/>
      <c r="PKK546" s="75"/>
      <c r="PKL546" s="66"/>
      <c r="PKM546" s="66"/>
      <c r="PKN546" s="79"/>
      <c r="PKO546" s="109"/>
      <c r="PKP546" s="479"/>
      <c r="PKQ546" s="78"/>
      <c r="PKR546" s="144"/>
      <c r="PKS546" s="75"/>
      <c r="PKT546" s="66"/>
      <c r="PKU546" s="66"/>
      <c r="PKV546" s="79"/>
      <c r="PKW546" s="109"/>
      <c r="PKX546" s="479"/>
      <c r="PKY546" s="78"/>
      <c r="PKZ546" s="144"/>
      <c r="PLA546" s="75"/>
      <c r="PLB546" s="66"/>
      <c r="PLC546" s="66"/>
      <c r="PLD546" s="79"/>
      <c r="PLE546" s="109"/>
      <c r="PLF546" s="479"/>
      <c r="PLG546" s="78"/>
      <c r="PLH546" s="144"/>
      <c r="PLI546" s="75"/>
      <c r="PLJ546" s="66"/>
      <c r="PLK546" s="66"/>
      <c r="PLL546" s="79"/>
      <c r="PLM546" s="109"/>
      <c r="PLN546" s="479"/>
      <c r="PLO546" s="78"/>
      <c r="PLP546" s="144"/>
      <c r="PLQ546" s="75"/>
      <c r="PLR546" s="66"/>
      <c r="PLS546" s="66"/>
      <c r="PLT546" s="79"/>
      <c r="PLU546" s="109"/>
      <c r="PLV546" s="479"/>
      <c r="PLW546" s="78"/>
      <c r="PLX546" s="144"/>
      <c r="PLY546" s="75"/>
      <c r="PLZ546" s="66"/>
      <c r="PMA546" s="66"/>
      <c r="PMB546" s="79"/>
      <c r="PMC546" s="109"/>
      <c r="PMD546" s="479"/>
      <c r="PME546" s="78"/>
      <c r="PMF546" s="144"/>
      <c r="PMG546" s="75"/>
      <c r="PMH546" s="66"/>
      <c r="PMI546" s="66"/>
      <c r="PMJ546" s="79"/>
      <c r="PMK546" s="109"/>
      <c r="PML546" s="479"/>
      <c r="PMM546" s="78"/>
      <c r="PMN546" s="144"/>
      <c r="PMO546" s="75"/>
      <c r="PMP546" s="66"/>
      <c r="PMQ546" s="66"/>
      <c r="PMR546" s="79"/>
      <c r="PMS546" s="109"/>
      <c r="PMT546" s="479"/>
      <c r="PMU546" s="78"/>
      <c r="PMV546" s="144"/>
      <c r="PMW546" s="75"/>
      <c r="PMX546" s="66"/>
      <c r="PMY546" s="66"/>
      <c r="PMZ546" s="79"/>
      <c r="PNA546" s="109"/>
      <c r="PNB546" s="479"/>
      <c r="PNC546" s="78"/>
      <c r="PND546" s="144"/>
      <c r="PNE546" s="75"/>
      <c r="PNF546" s="66"/>
      <c r="PNG546" s="66"/>
      <c r="PNH546" s="79"/>
      <c r="PNI546" s="109"/>
      <c r="PNJ546" s="479"/>
      <c r="PNK546" s="78"/>
      <c r="PNL546" s="144"/>
      <c r="PNM546" s="75"/>
      <c r="PNN546" s="66"/>
      <c r="PNO546" s="66"/>
      <c r="PNP546" s="79"/>
      <c r="PNQ546" s="109"/>
      <c r="PNR546" s="479"/>
      <c r="PNS546" s="78"/>
      <c r="PNT546" s="144"/>
      <c r="PNU546" s="75"/>
      <c r="PNV546" s="66"/>
      <c r="PNW546" s="66"/>
      <c r="PNX546" s="79"/>
      <c r="PNY546" s="109"/>
      <c r="PNZ546" s="479"/>
      <c r="POA546" s="78"/>
      <c r="POB546" s="144"/>
      <c r="POC546" s="75"/>
      <c r="POD546" s="66"/>
      <c r="POE546" s="66"/>
      <c r="POF546" s="79"/>
      <c r="POG546" s="109"/>
      <c r="POH546" s="479"/>
      <c r="POI546" s="78"/>
      <c r="POJ546" s="144"/>
      <c r="POK546" s="75"/>
      <c r="POL546" s="66"/>
      <c r="POM546" s="66"/>
      <c r="PON546" s="79"/>
      <c r="POO546" s="109"/>
      <c r="POP546" s="479"/>
      <c r="POQ546" s="78"/>
      <c r="POR546" s="144"/>
      <c r="POS546" s="75"/>
      <c r="POT546" s="66"/>
      <c r="POU546" s="66"/>
      <c r="POV546" s="79"/>
      <c r="POW546" s="109"/>
      <c r="POX546" s="479"/>
      <c r="POY546" s="78"/>
      <c r="POZ546" s="144"/>
      <c r="PPA546" s="75"/>
      <c r="PPB546" s="66"/>
      <c r="PPC546" s="66"/>
      <c r="PPD546" s="79"/>
      <c r="PPE546" s="109"/>
      <c r="PPF546" s="479"/>
      <c r="PPG546" s="78"/>
      <c r="PPH546" s="144"/>
      <c r="PPI546" s="75"/>
      <c r="PPJ546" s="66"/>
      <c r="PPK546" s="66"/>
      <c r="PPL546" s="79"/>
      <c r="PPM546" s="109"/>
      <c r="PPN546" s="479"/>
      <c r="PPO546" s="78"/>
      <c r="PPP546" s="144"/>
      <c r="PPQ546" s="75"/>
      <c r="PPR546" s="66"/>
      <c r="PPS546" s="66"/>
      <c r="PPT546" s="79"/>
      <c r="PPU546" s="109"/>
      <c r="PPV546" s="479"/>
      <c r="PPW546" s="78"/>
      <c r="PPX546" s="144"/>
      <c r="PPY546" s="75"/>
      <c r="PPZ546" s="66"/>
      <c r="PQA546" s="66"/>
      <c r="PQB546" s="79"/>
      <c r="PQC546" s="109"/>
      <c r="PQD546" s="479"/>
      <c r="PQE546" s="78"/>
      <c r="PQF546" s="144"/>
      <c r="PQG546" s="75"/>
      <c r="PQH546" s="66"/>
      <c r="PQI546" s="66"/>
      <c r="PQJ546" s="79"/>
      <c r="PQK546" s="109"/>
      <c r="PQL546" s="479"/>
      <c r="PQM546" s="78"/>
      <c r="PQN546" s="144"/>
      <c r="PQO546" s="75"/>
      <c r="PQP546" s="66"/>
      <c r="PQQ546" s="66"/>
      <c r="PQR546" s="79"/>
      <c r="PQS546" s="109"/>
      <c r="PQT546" s="479"/>
      <c r="PQU546" s="78"/>
      <c r="PQV546" s="144"/>
      <c r="PQW546" s="75"/>
      <c r="PQX546" s="66"/>
      <c r="PQY546" s="66"/>
      <c r="PQZ546" s="79"/>
      <c r="PRA546" s="109"/>
      <c r="PRB546" s="479"/>
      <c r="PRC546" s="78"/>
      <c r="PRD546" s="144"/>
      <c r="PRE546" s="75"/>
      <c r="PRF546" s="66"/>
      <c r="PRG546" s="66"/>
      <c r="PRH546" s="79"/>
      <c r="PRI546" s="109"/>
      <c r="PRJ546" s="479"/>
      <c r="PRK546" s="78"/>
      <c r="PRL546" s="144"/>
      <c r="PRM546" s="75"/>
      <c r="PRN546" s="66"/>
      <c r="PRO546" s="66"/>
      <c r="PRP546" s="79"/>
      <c r="PRQ546" s="109"/>
      <c r="PRR546" s="479"/>
      <c r="PRS546" s="78"/>
      <c r="PRT546" s="144"/>
      <c r="PRU546" s="75"/>
      <c r="PRV546" s="66"/>
      <c r="PRW546" s="66"/>
      <c r="PRX546" s="79"/>
      <c r="PRY546" s="109"/>
      <c r="PRZ546" s="479"/>
      <c r="PSA546" s="78"/>
      <c r="PSB546" s="144"/>
      <c r="PSC546" s="75"/>
      <c r="PSD546" s="66"/>
      <c r="PSE546" s="66"/>
      <c r="PSF546" s="79"/>
      <c r="PSG546" s="109"/>
      <c r="PSH546" s="479"/>
      <c r="PSI546" s="78"/>
      <c r="PSJ546" s="144"/>
      <c r="PSK546" s="75"/>
      <c r="PSL546" s="66"/>
      <c r="PSM546" s="66"/>
      <c r="PSN546" s="79"/>
      <c r="PSO546" s="109"/>
      <c r="PSP546" s="479"/>
      <c r="PSQ546" s="78"/>
      <c r="PSR546" s="144"/>
      <c r="PSS546" s="75"/>
      <c r="PST546" s="66"/>
      <c r="PSU546" s="66"/>
      <c r="PSV546" s="79"/>
      <c r="PSW546" s="109"/>
      <c r="PSX546" s="479"/>
      <c r="PSY546" s="78"/>
      <c r="PSZ546" s="144"/>
      <c r="PTA546" s="75"/>
      <c r="PTB546" s="66"/>
      <c r="PTC546" s="66"/>
      <c r="PTD546" s="79"/>
      <c r="PTE546" s="109"/>
      <c r="PTF546" s="479"/>
      <c r="PTG546" s="78"/>
      <c r="PTH546" s="144"/>
      <c r="PTI546" s="75"/>
      <c r="PTJ546" s="66"/>
      <c r="PTK546" s="66"/>
      <c r="PTL546" s="79"/>
      <c r="PTM546" s="109"/>
      <c r="PTN546" s="479"/>
      <c r="PTO546" s="78"/>
      <c r="PTP546" s="144"/>
      <c r="PTQ546" s="75"/>
      <c r="PTR546" s="66"/>
      <c r="PTS546" s="66"/>
      <c r="PTT546" s="79"/>
      <c r="PTU546" s="109"/>
      <c r="PTV546" s="479"/>
      <c r="PTW546" s="78"/>
      <c r="PTX546" s="144"/>
      <c r="PTY546" s="75"/>
      <c r="PTZ546" s="66"/>
      <c r="PUA546" s="66"/>
      <c r="PUB546" s="79"/>
      <c r="PUC546" s="109"/>
      <c r="PUD546" s="479"/>
      <c r="PUE546" s="78"/>
      <c r="PUF546" s="144"/>
      <c r="PUG546" s="75"/>
      <c r="PUH546" s="66"/>
      <c r="PUI546" s="66"/>
      <c r="PUJ546" s="79"/>
      <c r="PUK546" s="109"/>
      <c r="PUL546" s="479"/>
      <c r="PUM546" s="78"/>
      <c r="PUN546" s="144"/>
      <c r="PUO546" s="75"/>
      <c r="PUP546" s="66"/>
      <c r="PUQ546" s="66"/>
      <c r="PUR546" s="79"/>
      <c r="PUS546" s="109"/>
      <c r="PUT546" s="479"/>
      <c r="PUU546" s="78"/>
      <c r="PUV546" s="144"/>
      <c r="PUW546" s="75"/>
      <c r="PUX546" s="66"/>
      <c r="PUY546" s="66"/>
      <c r="PUZ546" s="79"/>
      <c r="PVA546" s="109"/>
      <c r="PVB546" s="479"/>
      <c r="PVC546" s="78"/>
      <c r="PVD546" s="144"/>
      <c r="PVE546" s="75"/>
      <c r="PVF546" s="66"/>
      <c r="PVG546" s="66"/>
      <c r="PVH546" s="79"/>
      <c r="PVI546" s="109"/>
      <c r="PVJ546" s="479"/>
      <c r="PVK546" s="78"/>
      <c r="PVL546" s="144"/>
      <c r="PVM546" s="75"/>
      <c r="PVN546" s="66"/>
      <c r="PVO546" s="66"/>
      <c r="PVP546" s="79"/>
      <c r="PVQ546" s="109"/>
      <c r="PVR546" s="479"/>
      <c r="PVS546" s="78"/>
      <c r="PVT546" s="144"/>
      <c r="PVU546" s="75"/>
      <c r="PVV546" s="66"/>
      <c r="PVW546" s="66"/>
      <c r="PVX546" s="79"/>
      <c r="PVY546" s="109"/>
      <c r="PVZ546" s="479"/>
      <c r="PWA546" s="78"/>
      <c r="PWB546" s="144"/>
      <c r="PWC546" s="75"/>
      <c r="PWD546" s="66"/>
      <c r="PWE546" s="66"/>
      <c r="PWF546" s="79"/>
      <c r="PWG546" s="109"/>
      <c r="PWH546" s="479"/>
      <c r="PWI546" s="78"/>
      <c r="PWJ546" s="144"/>
      <c r="PWK546" s="75"/>
      <c r="PWL546" s="66"/>
      <c r="PWM546" s="66"/>
      <c r="PWN546" s="79"/>
      <c r="PWO546" s="109"/>
      <c r="PWP546" s="479"/>
      <c r="PWQ546" s="78"/>
      <c r="PWR546" s="144"/>
      <c r="PWS546" s="75"/>
      <c r="PWT546" s="66"/>
      <c r="PWU546" s="66"/>
      <c r="PWV546" s="79"/>
      <c r="PWW546" s="109"/>
      <c r="PWX546" s="479"/>
      <c r="PWY546" s="78"/>
      <c r="PWZ546" s="144"/>
      <c r="PXA546" s="75"/>
      <c r="PXB546" s="66"/>
      <c r="PXC546" s="66"/>
      <c r="PXD546" s="79"/>
      <c r="PXE546" s="109"/>
      <c r="PXF546" s="479"/>
      <c r="PXG546" s="78"/>
      <c r="PXH546" s="144"/>
      <c r="PXI546" s="75"/>
      <c r="PXJ546" s="66"/>
      <c r="PXK546" s="66"/>
      <c r="PXL546" s="79"/>
      <c r="PXM546" s="109"/>
      <c r="PXN546" s="479"/>
      <c r="PXO546" s="78"/>
      <c r="PXP546" s="144"/>
      <c r="PXQ546" s="75"/>
      <c r="PXR546" s="66"/>
      <c r="PXS546" s="66"/>
      <c r="PXT546" s="79"/>
      <c r="PXU546" s="109"/>
      <c r="PXV546" s="479"/>
      <c r="PXW546" s="78"/>
      <c r="PXX546" s="144"/>
      <c r="PXY546" s="75"/>
      <c r="PXZ546" s="66"/>
      <c r="PYA546" s="66"/>
      <c r="PYB546" s="79"/>
      <c r="PYC546" s="109"/>
      <c r="PYD546" s="479"/>
      <c r="PYE546" s="78"/>
      <c r="PYF546" s="144"/>
      <c r="PYG546" s="75"/>
      <c r="PYH546" s="66"/>
      <c r="PYI546" s="66"/>
      <c r="PYJ546" s="79"/>
      <c r="PYK546" s="109"/>
      <c r="PYL546" s="479"/>
      <c r="PYM546" s="78"/>
      <c r="PYN546" s="144"/>
      <c r="PYO546" s="75"/>
      <c r="PYP546" s="66"/>
      <c r="PYQ546" s="66"/>
      <c r="PYR546" s="79"/>
      <c r="PYS546" s="109"/>
      <c r="PYT546" s="479"/>
      <c r="PYU546" s="78"/>
      <c r="PYV546" s="144"/>
      <c r="PYW546" s="75"/>
      <c r="PYX546" s="66"/>
      <c r="PYY546" s="66"/>
      <c r="PYZ546" s="79"/>
      <c r="PZA546" s="109"/>
      <c r="PZB546" s="479"/>
      <c r="PZC546" s="78"/>
      <c r="PZD546" s="144"/>
      <c r="PZE546" s="75"/>
      <c r="PZF546" s="66"/>
      <c r="PZG546" s="66"/>
      <c r="PZH546" s="79"/>
      <c r="PZI546" s="109"/>
      <c r="PZJ546" s="479"/>
      <c r="PZK546" s="78"/>
      <c r="PZL546" s="144"/>
      <c r="PZM546" s="75"/>
      <c r="PZN546" s="66"/>
      <c r="PZO546" s="66"/>
      <c r="PZP546" s="79"/>
      <c r="PZQ546" s="109"/>
      <c r="PZR546" s="479"/>
      <c r="PZS546" s="78"/>
      <c r="PZT546" s="144"/>
      <c r="PZU546" s="75"/>
      <c r="PZV546" s="66"/>
      <c r="PZW546" s="66"/>
      <c r="PZX546" s="79"/>
      <c r="PZY546" s="109"/>
      <c r="PZZ546" s="479"/>
      <c r="QAA546" s="78"/>
      <c r="QAB546" s="144"/>
      <c r="QAC546" s="75"/>
      <c r="QAD546" s="66"/>
      <c r="QAE546" s="66"/>
      <c r="QAF546" s="79"/>
      <c r="QAG546" s="109"/>
      <c r="QAH546" s="479"/>
      <c r="QAI546" s="78"/>
      <c r="QAJ546" s="144"/>
      <c r="QAK546" s="75"/>
      <c r="QAL546" s="66"/>
      <c r="QAM546" s="66"/>
      <c r="QAN546" s="79"/>
      <c r="QAO546" s="109"/>
      <c r="QAP546" s="479"/>
      <c r="QAQ546" s="78"/>
      <c r="QAR546" s="144"/>
      <c r="QAS546" s="75"/>
      <c r="QAT546" s="66"/>
      <c r="QAU546" s="66"/>
      <c r="QAV546" s="79"/>
      <c r="QAW546" s="109"/>
      <c r="QAX546" s="479"/>
      <c r="QAY546" s="78"/>
      <c r="QAZ546" s="144"/>
      <c r="QBA546" s="75"/>
      <c r="QBB546" s="66"/>
      <c r="QBC546" s="66"/>
      <c r="QBD546" s="79"/>
      <c r="QBE546" s="109"/>
      <c r="QBF546" s="479"/>
      <c r="QBG546" s="78"/>
      <c r="QBH546" s="144"/>
      <c r="QBI546" s="75"/>
      <c r="QBJ546" s="66"/>
      <c r="QBK546" s="66"/>
      <c r="QBL546" s="79"/>
      <c r="QBM546" s="109"/>
      <c r="QBN546" s="479"/>
      <c r="QBO546" s="78"/>
      <c r="QBP546" s="144"/>
      <c r="QBQ546" s="75"/>
      <c r="QBR546" s="66"/>
      <c r="QBS546" s="66"/>
      <c r="QBT546" s="79"/>
      <c r="QBU546" s="109"/>
      <c r="QBV546" s="479"/>
      <c r="QBW546" s="78"/>
      <c r="QBX546" s="144"/>
      <c r="QBY546" s="75"/>
      <c r="QBZ546" s="66"/>
      <c r="QCA546" s="66"/>
      <c r="QCB546" s="79"/>
      <c r="QCC546" s="109"/>
      <c r="QCD546" s="479"/>
      <c r="QCE546" s="78"/>
      <c r="QCF546" s="144"/>
      <c r="QCG546" s="75"/>
      <c r="QCH546" s="66"/>
      <c r="QCI546" s="66"/>
      <c r="QCJ546" s="79"/>
      <c r="QCK546" s="109"/>
      <c r="QCL546" s="479"/>
      <c r="QCM546" s="78"/>
      <c r="QCN546" s="144"/>
      <c r="QCO546" s="75"/>
      <c r="QCP546" s="66"/>
      <c r="QCQ546" s="66"/>
      <c r="QCR546" s="79"/>
      <c r="QCS546" s="109"/>
      <c r="QCT546" s="479"/>
      <c r="QCU546" s="78"/>
      <c r="QCV546" s="144"/>
      <c r="QCW546" s="75"/>
      <c r="QCX546" s="66"/>
      <c r="QCY546" s="66"/>
      <c r="QCZ546" s="79"/>
      <c r="QDA546" s="109"/>
      <c r="QDB546" s="479"/>
      <c r="QDC546" s="78"/>
      <c r="QDD546" s="144"/>
      <c r="QDE546" s="75"/>
      <c r="QDF546" s="66"/>
      <c r="QDG546" s="66"/>
      <c r="QDH546" s="79"/>
      <c r="QDI546" s="109"/>
      <c r="QDJ546" s="479"/>
      <c r="QDK546" s="78"/>
      <c r="QDL546" s="144"/>
      <c r="QDM546" s="75"/>
      <c r="QDN546" s="66"/>
      <c r="QDO546" s="66"/>
      <c r="QDP546" s="79"/>
      <c r="QDQ546" s="109"/>
      <c r="QDR546" s="479"/>
      <c r="QDS546" s="78"/>
      <c r="QDT546" s="144"/>
      <c r="QDU546" s="75"/>
      <c r="QDV546" s="66"/>
      <c r="QDW546" s="66"/>
      <c r="QDX546" s="79"/>
      <c r="QDY546" s="109"/>
      <c r="QDZ546" s="479"/>
      <c r="QEA546" s="78"/>
      <c r="QEB546" s="144"/>
      <c r="QEC546" s="75"/>
      <c r="QED546" s="66"/>
      <c r="QEE546" s="66"/>
      <c r="QEF546" s="79"/>
      <c r="QEG546" s="109"/>
      <c r="QEH546" s="479"/>
      <c r="QEI546" s="78"/>
      <c r="QEJ546" s="144"/>
      <c r="QEK546" s="75"/>
      <c r="QEL546" s="66"/>
      <c r="QEM546" s="66"/>
      <c r="QEN546" s="79"/>
      <c r="QEO546" s="109"/>
      <c r="QEP546" s="479"/>
      <c r="QEQ546" s="78"/>
      <c r="QER546" s="144"/>
      <c r="QES546" s="75"/>
      <c r="QET546" s="66"/>
      <c r="QEU546" s="66"/>
      <c r="QEV546" s="79"/>
      <c r="QEW546" s="109"/>
      <c r="QEX546" s="479"/>
      <c r="QEY546" s="78"/>
      <c r="QEZ546" s="144"/>
      <c r="QFA546" s="75"/>
      <c r="QFB546" s="66"/>
      <c r="QFC546" s="66"/>
      <c r="QFD546" s="79"/>
      <c r="QFE546" s="109"/>
      <c r="QFF546" s="479"/>
      <c r="QFG546" s="78"/>
      <c r="QFH546" s="144"/>
      <c r="QFI546" s="75"/>
      <c r="QFJ546" s="66"/>
      <c r="QFK546" s="66"/>
      <c r="QFL546" s="79"/>
      <c r="QFM546" s="109"/>
      <c r="QFN546" s="479"/>
      <c r="QFO546" s="78"/>
      <c r="QFP546" s="144"/>
      <c r="QFQ546" s="75"/>
      <c r="QFR546" s="66"/>
      <c r="QFS546" s="66"/>
      <c r="QFT546" s="79"/>
      <c r="QFU546" s="109"/>
      <c r="QFV546" s="479"/>
      <c r="QFW546" s="78"/>
      <c r="QFX546" s="144"/>
      <c r="QFY546" s="75"/>
      <c r="QFZ546" s="66"/>
      <c r="QGA546" s="66"/>
      <c r="QGB546" s="79"/>
      <c r="QGC546" s="109"/>
      <c r="QGD546" s="479"/>
      <c r="QGE546" s="78"/>
      <c r="QGF546" s="144"/>
      <c r="QGG546" s="75"/>
      <c r="QGH546" s="66"/>
      <c r="QGI546" s="66"/>
      <c r="QGJ546" s="79"/>
      <c r="QGK546" s="109"/>
      <c r="QGL546" s="479"/>
      <c r="QGM546" s="78"/>
      <c r="QGN546" s="144"/>
      <c r="QGO546" s="75"/>
      <c r="QGP546" s="66"/>
      <c r="QGQ546" s="66"/>
      <c r="QGR546" s="79"/>
      <c r="QGS546" s="109"/>
      <c r="QGT546" s="479"/>
      <c r="QGU546" s="78"/>
      <c r="QGV546" s="144"/>
      <c r="QGW546" s="75"/>
      <c r="QGX546" s="66"/>
      <c r="QGY546" s="66"/>
      <c r="QGZ546" s="79"/>
      <c r="QHA546" s="109"/>
      <c r="QHB546" s="479"/>
      <c r="QHC546" s="78"/>
      <c r="QHD546" s="144"/>
      <c r="QHE546" s="75"/>
      <c r="QHF546" s="66"/>
      <c r="QHG546" s="66"/>
      <c r="QHH546" s="79"/>
      <c r="QHI546" s="109"/>
      <c r="QHJ546" s="479"/>
      <c r="QHK546" s="78"/>
      <c r="QHL546" s="144"/>
      <c r="QHM546" s="75"/>
      <c r="QHN546" s="66"/>
      <c r="QHO546" s="66"/>
      <c r="QHP546" s="79"/>
      <c r="QHQ546" s="109"/>
      <c r="QHR546" s="479"/>
      <c r="QHS546" s="78"/>
      <c r="QHT546" s="144"/>
      <c r="QHU546" s="75"/>
      <c r="QHV546" s="66"/>
      <c r="QHW546" s="66"/>
      <c r="QHX546" s="79"/>
      <c r="QHY546" s="109"/>
      <c r="QHZ546" s="479"/>
      <c r="QIA546" s="78"/>
      <c r="QIB546" s="144"/>
      <c r="QIC546" s="75"/>
      <c r="QID546" s="66"/>
      <c r="QIE546" s="66"/>
      <c r="QIF546" s="79"/>
      <c r="QIG546" s="109"/>
      <c r="QIH546" s="479"/>
      <c r="QII546" s="78"/>
      <c r="QIJ546" s="144"/>
      <c r="QIK546" s="75"/>
      <c r="QIL546" s="66"/>
      <c r="QIM546" s="66"/>
      <c r="QIN546" s="79"/>
      <c r="QIO546" s="109"/>
      <c r="QIP546" s="479"/>
      <c r="QIQ546" s="78"/>
      <c r="QIR546" s="144"/>
      <c r="QIS546" s="75"/>
      <c r="QIT546" s="66"/>
      <c r="QIU546" s="66"/>
      <c r="QIV546" s="79"/>
      <c r="QIW546" s="109"/>
      <c r="QIX546" s="479"/>
      <c r="QIY546" s="78"/>
      <c r="QIZ546" s="144"/>
      <c r="QJA546" s="75"/>
      <c r="QJB546" s="66"/>
      <c r="QJC546" s="66"/>
      <c r="QJD546" s="79"/>
      <c r="QJE546" s="109"/>
      <c r="QJF546" s="479"/>
      <c r="QJG546" s="78"/>
      <c r="QJH546" s="144"/>
      <c r="QJI546" s="75"/>
      <c r="QJJ546" s="66"/>
      <c r="QJK546" s="66"/>
      <c r="QJL546" s="79"/>
      <c r="QJM546" s="109"/>
      <c r="QJN546" s="479"/>
      <c r="QJO546" s="78"/>
      <c r="QJP546" s="144"/>
      <c r="QJQ546" s="75"/>
      <c r="QJR546" s="66"/>
      <c r="QJS546" s="66"/>
      <c r="QJT546" s="79"/>
      <c r="QJU546" s="109"/>
      <c r="QJV546" s="479"/>
      <c r="QJW546" s="78"/>
      <c r="QJX546" s="144"/>
      <c r="QJY546" s="75"/>
      <c r="QJZ546" s="66"/>
      <c r="QKA546" s="66"/>
      <c r="QKB546" s="79"/>
      <c r="QKC546" s="109"/>
      <c r="QKD546" s="479"/>
      <c r="QKE546" s="78"/>
      <c r="QKF546" s="144"/>
      <c r="QKG546" s="75"/>
      <c r="QKH546" s="66"/>
      <c r="QKI546" s="66"/>
      <c r="QKJ546" s="79"/>
      <c r="QKK546" s="109"/>
      <c r="QKL546" s="479"/>
      <c r="QKM546" s="78"/>
      <c r="QKN546" s="144"/>
      <c r="QKO546" s="75"/>
      <c r="QKP546" s="66"/>
      <c r="QKQ546" s="66"/>
      <c r="QKR546" s="79"/>
      <c r="QKS546" s="109"/>
      <c r="QKT546" s="479"/>
      <c r="QKU546" s="78"/>
      <c r="QKV546" s="144"/>
      <c r="QKW546" s="75"/>
      <c r="QKX546" s="66"/>
      <c r="QKY546" s="66"/>
      <c r="QKZ546" s="79"/>
      <c r="QLA546" s="109"/>
      <c r="QLB546" s="479"/>
      <c r="QLC546" s="78"/>
      <c r="QLD546" s="144"/>
      <c r="QLE546" s="75"/>
      <c r="QLF546" s="66"/>
      <c r="QLG546" s="66"/>
      <c r="QLH546" s="79"/>
      <c r="QLI546" s="109"/>
      <c r="QLJ546" s="479"/>
      <c r="QLK546" s="78"/>
      <c r="QLL546" s="144"/>
      <c r="QLM546" s="75"/>
      <c r="QLN546" s="66"/>
      <c r="QLO546" s="66"/>
      <c r="QLP546" s="79"/>
      <c r="QLQ546" s="109"/>
      <c r="QLR546" s="479"/>
      <c r="QLS546" s="78"/>
      <c r="QLT546" s="144"/>
      <c r="QLU546" s="75"/>
      <c r="QLV546" s="66"/>
      <c r="QLW546" s="66"/>
      <c r="QLX546" s="79"/>
      <c r="QLY546" s="109"/>
      <c r="QLZ546" s="479"/>
      <c r="QMA546" s="78"/>
      <c r="QMB546" s="144"/>
      <c r="QMC546" s="75"/>
      <c r="QMD546" s="66"/>
      <c r="QME546" s="66"/>
      <c r="QMF546" s="79"/>
      <c r="QMG546" s="109"/>
      <c r="QMH546" s="479"/>
      <c r="QMI546" s="78"/>
      <c r="QMJ546" s="144"/>
      <c r="QMK546" s="75"/>
      <c r="QML546" s="66"/>
      <c r="QMM546" s="66"/>
      <c r="QMN546" s="79"/>
      <c r="QMO546" s="109"/>
      <c r="QMP546" s="479"/>
      <c r="QMQ546" s="78"/>
      <c r="QMR546" s="144"/>
      <c r="QMS546" s="75"/>
      <c r="QMT546" s="66"/>
      <c r="QMU546" s="66"/>
      <c r="QMV546" s="79"/>
      <c r="QMW546" s="109"/>
      <c r="QMX546" s="479"/>
      <c r="QMY546" s="78"/>
      <c r="QMZ546" s="144"/>
      <c r="QNA546" s="75"/>
      <c r="QNB546" s="66"/>
      <c r="QNC546" s="66"/>
      <c r="QND546" s="79"/>
      <c r="QNE546" s="109"/>
      <c r="QNF546" s="479"/>
      <c r="QNG546" s="78"/>
      <c r="QNH546" s="144"/>
      <c r="QNI546" s="75"/>
      <c r="QNJ546" s="66"/>
      <c r="QNK546" s="66"/>
      <c r="QNL546" s="79"/>
      <c r="QNM546" s="109"/>
      <c r="QNN546" s="479"/>
      <c r="QNO546" s="78"/>
      <c r="QNP546" s="144"/>
      <c r="QNQ546" s="75"/>
      <c r="QNR546" s="66"/>
      <c r="QNS546" s="66"/>
      <c r="QNT546" s="79"/>
      <c r="QNU546" s="109"/>
      <c r="QNV546" s="479"/>
      <c r="QNW546" s="78"/>
      <c r="QNX546" s="144"/>
      <c r="QNY546" s="75"/>
      <c r="QNZ546" s="66"/>
      <c r="QOA546" s="66"/>
      <c r="QOB546" s="79"/>
      <c r="QOC546" s="109"/>
      <c r="QOD546" s="479"/>
      <c r="QOE546" s="78"/>
      <c r="QOF546" s="144"/>
      <c r="QOG546" s="75"/>
      <c r="QOH546" s="66"/>
      <c r="QOI546" s="66"/>
      <c r="QOJ546" s="79"/>
      <c r="QOK546" s="109"/>
      <c r="QOL546" s="479"/>
      <c r="QOM546" s="78"/>
      <c r="QON546" s="144"/>
      <c r="QOO546" s="75"/>
      <c r="QOP546" s="66"/>
      <c r="QOQ546" s="66"/>
      <c r="QOR546" s="79"/>
      <c r="QOS546" s="109"/>
      <c r="QOT546" s="479"/>
      <c r="QOU546" s="78"/>
      <c r="QOV546" s="144"/>
      <c r="QOW546" s="75"/>
      <c r="QOX546" s="66"/>
      <c r="QOY546" s="66"/>
      <c r="QOZ546" s="79"/>
      <c r="QPA546" s="109"/>
      <c r="QPB546" s="479"/>
      <c r="QPC546" s="78"/>
      <c r="QPD546" s="144"/>
      <c r="QPE546" s="75"/>
      <c r="QPF546" s="66"/>
      <c r="QPG546" s="66"/>
      <c r="QPH546" s="79"/>
      <c r="QPI546" s="109"/>
      <c r="QPJ546" s="479"/>
      <c r="QPK546" s="78"/>
      <c r="QPL546" s="144"/>
      <c r="QPM546" s="75"/>
      <c r="QPN546" s="66"/>
      <c r="QPO546" s="66"/>
      <c r="QPP546" s="79"/>
      <c r="QPQ546" s="109"/>
      <c r="QPR546" s="479"/>
      <c r="QPS546" s="78"/>
      <c r="QPT546" s="144"/>
      <c r="QPU546" s="75"/>
      <c r="QPV546" s="66"/>
      <c r="QPW546" s="66"/>
      <c r="QPX546" s="79"/>
      <c r="QPY546" s="109"/>
      <c r="QPZ546" s="479"/>
      <c r="QQA546" s="78"/>
      <c r="QQB546" s="144"/>
      <c r="QQC546" s="75"/>
      <c r="QQD546" s="66"/>
      <c r="QQE546" s="66"/>
      <c r="QQF546" s="79"/>
      <c r="QQG546" s="109"/>
      <c r="QQH546" s="479"/>
      <c r="QQI546" s="78"/>
      <c r="QQJ546" s="144"/>
      <c r="QQK546" s="75"/>
      <c r="QQL546" s="66"/>
      <c r="QQM546" s="66"/>
      <c r="QQN546" s="79"/>
      <c r="QQO546" s="109"/>
      <c r="QQP546" s="479"/>
      <c r="QQQ546" s="78"/>
      <c r="QQR546" s="144"/>
      <c r="QQS546" s="75"/>
      <c r="QQT546" s="66"/>
      <c r="QQU546" s="66"/>
      <c r="QQV546" s="79"/>
      <c r="QQW546" s="109"/>
      <c r="QQX546" s="479"/>
      <c r="QQY546" s="78"/>
      <c r="QQZ546" s="144"/>
      <c r="QRA546" s="75"/>
      <c r="QRB546" s="66"/>
      <c r="QRC546" s="66"/>
      <c r="QRD546" s="79"/>
      <c r="QRE546" s="109"/>
      <c r="QRF546" s="479"/>
      <c r="QRG546" s="78"/>
      <c r="QRH546" s="144"/>
      <c r="QRI546" s="75"/>
      <c r="QRJ546" s="66"/>
      <c r="QRK546" s="66"/>
      <c r="QRL546" s="79"/>
      <c r="QRM546" s="109"/>
      <c r="QRN546" s="479"/>
      <c r="QRO546" s="78"/>
      <c r="QRP546" s="144"/>
      <c r="QRQ546" s="75"/>
      <c r="QRR546" s="66"/>
      <c r="QRS546" s="66"/>
      <c r="QRT546" s="79"/>
      <c r="QRU546" s="109"/>
      <c r="QRV546" s="479"/>
      <c r="QRW546" s="78"/>
      <c r="QRX546" s="144"/>
      <c r="QRY546" s="75"/>
      <c r="QRZ546" s="66"/>
      <c r="QSA546" s="66"/>
      <c r="QSB546" s="79"/>
      <c r="QSC546" s="109"/>
      <c r="QSD546" s="479"/>
      <c r="QSE546" s="78"/>
      <c r="QSF546" s="144"/>
      <c r="QSG546" s="75"/>
      <c r="QSH546" s="66"/>
      <c r="QSI546" s="66"/>
      <c r="QSJ546" s="79"/>
      <c r="QSK546" s="109"/>
      <c r="QSL546" s="479"/>
      <c r="QSM546" s="78"/>
      <c r="QSN546" s="144"/>
      <c r="QSO546" s="75"/>
      <c r="QSP546" s="66"/>
      <c r="QSQ546" s="66"/>
      <c r="QSR546" s="79"/>
      <c r="QSS546" s="109"/>
      <c r="QST546" s="479"/>
      <c r="QSU546" s="78"/>
      <c r="QSV546" s="144"/>
      <c r="QSW546" s="75"/>
      <c r="QSX546" s="66"/>
      <c r="QSY546" s="66"/>
      <c r="QSZ546" s="79"/>
      <c r="QTA546" s="109"/>
      <c r="QTB546" s="479"/>
      <c r="QTC546" s="78"/>
      <c r="QTD546" s="144"/>
      <c r="QTE546" s="75"/>
      <c r="QTF546" s="66"/>
      <c r="QTG546" s="66"/>
      <c r="QTH546" s="79"/>
      <c r="QTI546" s="109"/>
      <c r="QTJ546" s="479"/>
      <c r="QTK546" s="78"/>
      <c r="QTL546" s="144"/>
      <c r="QTM546" s="75"/>
      <c r="QTN546" s="66"/>
      <c r="QTO546" s="66"/>
      <c r="QTP546" s="79"/>
      <c r="QTQ546" s="109"/>
      <c r="QTR546" s="479"/>
      <c r="QTS546" s="78"/>
      <c r="QTT546" s="144"/>
      <c r="QTU546" s="75"/>
      <c r="QTV546" s="66"/>
      <c r="QTW546" s="66"/>
      <c r="QTX546" s="79"/>
      <c r="QTY546" s="109"/>
      <c r="QTZ546" s="479"/>
      <c r="QUA546" s="78"/>
      <c r="QUB546" s="144"/>
      <c r="QUC546" s="75"/>
      <c r="QUD546" s="66"/>
      <c r="QUE546" s="66"/>
      <c r="QUF546" s="79"/>
      <c r="QUG546" s="109"/>
      <c r="QUH546" s="479"/>
      <c r="QUI546" s="78"/>
      <c r="QUJ546" s="144"/>
      <c r="QUK546" s="75"/>
      <c r="QUL546" s="66"/>
      <c r="QUM546" s="66"/>
      <c r="QUN546" s="79"/>
      <c r="QUO546" s="109"/>
      <c r="QUP546" s="479"/>
      <c r="QUQ546" s="78"/>
      <c r="QUR546" s="144"/>
      <c r="QUS546" s="75"/>
      <c r="QUT546" s="66"/>
      <c r="QUU546" s="66"/>
      <c r="QUV546" s="79"/>
      <c r="QUW546" s="109"/>
      <c r="QUX546" s="479"/>
      <c r="QUY546" s="78"/>
      <c r="QUZ546" s="144"/>
      <c r="QVA546" s="75"/>
      <c r="QVB546" s="66"/>
      <c r="QVC546" s="66"/>
      <c r="QVD546" s="79"/>
      <c r="QVE546" s="109"/>
      <c r="QVF546" s="479"/>
      <c r="QVG546" s="78"/>
      <c r="QVH546" s="144"/>
      <c r="QVI546" s="75"/>
      <c r="QVJ546" s="66"/>
      <c r="QVK546" s="66"/>
      <c r="QVL546" s="79"/>
      <c r="QVM546" s="109"/>
      <c r="QVN546" s="479"/>
      <c r="QVO546" s="78"/>
      <c r="QVP546" s="144"/>
      <c r="QVQ546" s="75"/>
      <c r="QVR546" s="66"/>
      <c r="QVS546" s="66"/>
      <c r="QVT546" s="79"/>
      <c r="QVU546" s="109"/>
      <c r="QVV546" s="479"/>
      <c r="QVW546" s="78"/>
      <c r="QVX546" s="144"/>
      <c r="QVY546" s="75"/>
      <c r="QVZ546" s="66"/>
      <c r="QWA546" s="66"/>
      <c r="QWB546" s="79"/>
      <c r="QWC546" s="109"/>
      <c r="QWD546" s="479"/>
      <c r="QWE546" s="78"/>
      <c r="QWF546" s="144"/>
      <c r="QWG546" s="75"/>
      <c r="QWH546" s="66"/>
      <c r="QWI546" s="66"/>
      <c r="QWJ546" s="79"/>
      <c r="QWK546" s="109"/>
      <c r="QWL546" s="479"/>
      <c r="QWM546" s="78"/>
      <c r="QWN546" s="144"/>
      <c r="QWO546" s="75"/>
      <c r="QWP546" s="66"/>
      <c r="QWQ546" s="66"/>
      <c r="QWR546" s="79"/>
      <c r="QWS546" s="109"/>
      <c r="QWT546" s="479"/>
      <c r="QWU546" s="78"/>
      <c r="QWV546" s="144"/>
      <c r="QWW546" s="75"/>
      <c r="QWX546" s="66"/>
      <c r="QWY546" s="66"/>
      <c r="QWZ546" s="79"/>
      <c r="QXA546" s="109"/>
      <c r="QXB546" s="479"/>
      <c r="QXC546" s="78"/>
      <c r="QXD546" s="144"/>
      <c r="QXE546" s="75"/>
      <c r="QXF546" s="66"/>
      <c r="QXG546" s="66"/>
      <c r="QXH546" s="79"/>
      <c r="QXI546" s="109"/>
      <c r="QXJ546" s="479"/>
      <c r="QXK546" s="78"/>
      <c r="QXL546" s="144"/>
      <c r="QXM546" s="75"/>
      <c r="QXN546" s="66"/>
      <c r="QXO546" s="66"/>
      <c r="QXP546" s="79"/>
      <c r="QXQ546" s="109"/>
      <c r="QXR546" s="479"/>
      <c r="QXS546" s="78"/>
      <c r="QXT546" s="144"/>
      <c r="QXU546" s="75"/>
      <c r="QXV546" s="66"/>
      <c r="QXW546" s="66"/>
      <c r="QXX546" s="79"/>
      <c r="QXY546" s="109"/>
      <c r="QXZ546" s="479"/>
      <c r="QYA546" s="78"/>
      <c r="QYB546" s="144"/>
      <c r="QYC546" s="75"/>
      <c r="QYD546" s="66"/>
      <c r="QYE546" s="66"/>
      <c r="QYF546" s="79"/>
      <c r="QYG546" s="109"/>
      <c r="QYH546" s="479"/>
      <c r="QYI546" s="78"/>
      <c r="QYJ546" s="144"/>
      <c r="QYK546" s="75"/>
      <c r="QYL546" s="66"/>
      <c r="QYM546" s="66"/>
      <c r="QYN546" s="79"/>
      <c r="QYO546" s="109"/>
      <c r="QYP546" s="479"/>
      <c r="QYQ546" s="78"/>
      <c r="QYR546" s="144"/>
      <c r="QYS546" s="75"/>
      <c r="QYT546" s="66"/>
      <c r="QYU546" s="66"/>
      <c r="QYV546" s="79"/>
      <c r="QYW546" s="109"/>
      <c r="QYX546" s="479"/>
      <c r="QYY546" s="78"/>
      <c r="QYZ546" s="144"/>
      <c r="QZA546" s="75"/>
      <c r="QZB546" s="66"/>
      <c r="QZC546" s="66"/>
      <c r="QZD546" s="79"/>
      <c r="QZE546" s="109"/>
      <c r="QZF546" s="479"/>
      <c r="QZG546" s="78"/>
      <c r="QZH546" s="144"/>
      <c r="QZI546" s="75"/>
      <c r="QZJ546" s="66"/>
      <c r="QZK546" s="66"/>
      <c r="QZL546" s="79"/>
      <c r="QZM546" s="109"/>
      <c r="QZN546" s="479"/>
      <c r="QZO546" s="78"/>
      <c r="QZP546" s="144"/>
      <c r="QZQ546" s="75"/>
      <c r="QZR546" s="66"/>
      <c r="QZS546" s="66"/>
      <c r="QZT546" s="79"/>
      <c r="QZU546" s="109"/>
      <c r="QZV546" s="479"/>
      <c r="QZW546" s="78"/>
      <c r="QZX546" s="144"/>
      <c r="QZY546" s="75"/>
      <c r="QZZ546" s="66"/>
      <c r="RAA546" s="66"/>
      <c r="RAB546" s="79"/>
      <c r="RAC546" s="109"/>
      <c r="RAD546" s="479"/>
      <c r="RAE546" s="78"/>
      <c r="RAF546" s="144"/>
      <c r="RAG546" s="75"/>
      <c r="RAH546" s="66"/>
      <c r="RAI546" s="66"/>
      <c r="RAJ546" s="79"/>
      <c r="RAK546" s="109"/>
      <c r="RAL546" s="479"/>
      <c r="RAM546" s="78"/>
      <c r="RAN546" s="144"/>
      <c r="RAO546" s="75"/>
      <c r="RAP546" s="66"/>
      <c r="RAQ546" s="66"/>
      <c r="RAR546" s="79"/>
      <c r="RAS546" s="109"/>
      <c r="RAT546" s="479"/>
      <c r="RAU546" s="78"/>
      <c r="RAV546" s="144"/>
      <c r="RAW546" s="75"/>
      <c r="RAX546" s="66"/>
      <c r="RAY546" s="66"/>
      <c r="RAZ546" s="79"/>
      <c r="RBA546" s="109"/>
      <c r="RBB546" s="479"/>
      <c r="RBC546" s="78"/>
      <c r="RBD546" s="144"/>
      <c r="RBE546" s="75"/>
      <c r="RBF546" s="66"/>
      <c r="RBG546" s="66"/>
      <c r="RBH546" s="79"/>
      <c r="RBI546" s="109"/>
      <c r="RBJ546" s="479"/>
      <c r="RBK546" s="78"/>
      <c r="RBL546" s="144"/>
      <c r="RBM546" s="75"/>
      <c r="RBN546" s="66"/>
      <c r="RBO546" s="66"/>
      <c r="RBP546" s="79"/>
      <c r="RBQ546" s="109"/>
      <c r="RBR546" s="479"/>
      <c r="RBS546" s="78"/>
      <c r="RBT546" s="144"/>
      <c r="RBU546" s="75"/>
      <c r="RBV546" s="66"/>
      <c r="RBW546" s="66"/>
      <c r="RBX546" s="79"/>
      <c r="RBY546" s="109"/>
      <c r="RBZ546" s="479"/>
      <c r="RCA546" s="78"/>
      <c r="RCB546" s="144"/>
      <c r="RCC546" s="75"/>
      <c r="RCD546" s="66"/>
      <c r="RCE546" s="66"/>
      <c r="RCF546" s="79"/>
      <c r="RCG546" s="109"/>
      <c r="RCH546" s="479"/>
      <c r="RCI546" s="78"/>
      <c r="RCJ546" s="144"/>
      <c r="RCK546" s="75"/>
      <c r="RCL546" s="66"/>
      <c r="RCM546" s="66"/>
      <c r="RCN546" s="79"/>
      <c r="RCO546" s="109"/>
      <c r="RCP546" s="479"/>
      <c r="RCQ546" s="78"/>
      <c r="RCR546" s="144"/>
      <c r="RCS546" s="75"/>
      <c r="RCT546" s="66"/>
      <c r="RCU546" s="66"/>
      <c r="RCV546" s="79"/>
      <c r="RCW546" s="109"/>
      <c r="RCX546" s="479"/>
      <c r="RCY546" s="78"/>
      <c r="RCZ546" s="144"/>
      <c r="RDA546" s="75"/>
      <c r="RDB546" s="66"/>
      <c r="RDC546" s="66"/>
      <c r="RDD546" s="79"/>
      <c r="RDE546" s="109"/>
      <c r="RDF546" s="479"/>
      <c r="RDG546" s="78"/>
      <c r="RDH546" s="144"/>
      <c r="RDI546" s="75"/>
      <c r="RDJ546" s="66"/>
      <c r="RDK546" s="66"/>
      <c r="RDL546" s="79"/>
      <c r="RDM546" s="109"/>
      <c r="RDN546" s="479"/>
      <c r="RDO546" s="78"/>
      <c r="RDP546" s="144"/>
      <c r="RDQ546" s="75"/>
      <c r="RDR546" s="66"/>
      <c r="RDS546" s="66"/>
      <c r="RDT546" s="79"/>
      <c r="RDU546" s="109"/>
      <c r="RDV546" s="479"/>
      <c r="RDW546" s="78"/>
      <c r="RDX546" s="144"/>
      <c r="RDY546" s="75"/>
      <c r="RDZ546" s="66"/>
      <c r="REA546" s="66"/>
      <c r="REB546" s="79"/>
      <c r="REC546" s="109"/>
      <c r="RED546" s="479"/>
      <c r="REE546" s="78"/>
      <c r="REF546" s="144"/>
      <c r="REG546" s="75"/>
      <c r="REH546" s="66"/>
      <c r="REI546" s="66"/>
      <c r="REJ546" s="79"/>
      <c r="REK546" s="109"/>
      <c r="REL546" s="479"/>
      <c r="REM546" s="78"/>
      <c r="REN546" s="144"/>
      <c r="REO546" s="75"/>
      <c r="REP546" s="66"/>
      <c r="REQ546" s="66"/>
      <c r="RER546" s="79"/>
      <c r="RES546" s="109"/>
      <c r="RET546" s="479"/>
      <c r="REU546" s="78"/>
      <c r="REV546" s="144"/>
      <c r="REW546" s="75"/>
      <c r="REX546" s="66"/>
      <c r="REY546" s="66"/>
      <c r="REZ546" s="79"/>
      <c r="RFA546" s="109"/>
      <c r="RFB546" s="479"/>
      <c r="RFC546" s="78"/>
      <c r="RFD546" s="144"/>
      <c r="RFE546" s="75"/>
      <c r="RFF546" s="66"/>
      <c r="RFG546" s="66"/>
      <c r="RFH546" s="79"/>
      <c r="RFI546" s="109"/>
      <c r="RFJ546" s="479"/>
      <c r="RFK546" s="78"/>
      <c r="RFL546" s="144"/>
      <c r="RFM546" s="75"/>
      <c r="RFN546" s="66"/>
      <c r="RFO546" s="66"/>
      <c r="RFP546" s="79"/>
      <c r="RFQ546" s="109"/>
      <c r="RFR546" s="479"/>
      <c r="RFS546" s="78"/>
      <c r="RFT546" s="144"/>
      <c r="RFU546" s="75"/>
      <c r="RFV546" s="66"/>
      <c r="RFW546" s="66"/>
      <c r="RFX546" s="79"/>
      <c r="RFY546" s="109"/>
      <c r="RFZ546" s="479"/>
      <c r="RGA546" s="78"/>
      <c r="RGB546" s="144"/>
      <c r="RGC546" s="75"/>
      <c r="RGD546" s="66"/>
      <c r="RGE546" s="66"/>
      <c r="RGF546" s="79"/>
      <c r="RGG546" s="109"/>
      <c r="RGH546" s="479"/>
      <c r="RGI546" s="78"/>
      <c r="RGJ546" s="144"/>
      <c r="RGK546" s="75"/>
      <c r="RGL546" s="66"/>
      <c r="RGM546" s="66"/>
      <c r="RGN546" s="79"/>
      <c r="RGO546" s="109"/>
      <c r="RGP546" s="479"/>
      <c r="RGQ546" s="78"/>
      <c r="RGR546" s="144"/>
      <c r="RGS546" s="75"/>
      <c r="RGT546" s="66"/>
      <c r="RGU546" s="66"/>
      <c r="RGV546" s="79"/>
      <c r="RGW546" s="109"/>
      <c r="RGX546" s="479"/>
      <c r="RGY546" s="78"/>
      <c r="RGZ546" s="144"/>
      <c r="RHA546" s="75"/>
      <c r="RHB546" s="66"/>
      <c r="RHC546" s="66"/>
      <c r="RHD546" s="79"/>
      <c r="RHE546" s="109"/>
      <c r="RHF546" s="479"/>
      <c r="RHG546" s="78"/>
      <c r="RHH546" s="144"/>
      <c r="RHI546" s="75"/>
      <c r="RHJ546" s="66"/>
      <c r="RHK546" s="66"/>
      <c r="RHL546" s="79"/>
      <c r="RHM546" s="109"/>
      <c r="RHN546" s="479"/>
      <c r="RHO546" s="78"/>
      <c r="RHP546" s="144"/>
      <c r="RHQ546" s="75"/>
      <c r="RHR546" s="66"/>
      <c r="RHS546" s="66"/>
      <c r="RHT546" s="79"/>
      <c r="RHU546" s="109"/>
      <c r="RHV546" s="479"/>
      <c r="RHW546" s="78"/>
      <c r="RHX546" s="144"/>
      <c r="RHY546" s="75"/>
      <c r="RHZ546" s="66"/>
      <c r="RIA546" s="66"/>
      <c r="RIB546" s="79"/>
      <c r="RIC546" s="109"/>
      <c r="RID546" s="479"/>
      <c r="RIE546" s="78"/>
      <c r="RIF546" s="144"/>
      <c r="RIG546" s="75"/>
      <c r="RIH546" s="66"/>
      <c r="RII546" s="66"/>
      <c r="RIJ546" s="79"/>
      <c r="RIK546" s="109"/>
      <c r="RIL546" s="479"/>
      <c r="RIM546" s="78"/>
      <c r="RIN546" s="144"/>
      <c r="RIO546" s="75"/>
      <c r="RIP546" s="66"/>
      <c r="RIQ546" s="66"/>
      <c r="RIR546" s="79"/>
      <c r="RIS546" s="109"/>
      <c r="RIT546" s="479"/>
      <c r="RIU546" s="78"/>
      <c r="RIV546" s="144"/>
      <c r="RIW546" s="75"/>
      <c r="RIX546" s="66"/>
      <c r="RIY546" s="66"/>
      <c r="RIZ546" s="79"/>
      <c r="RJA546" s="109"/>
      <c r="RJB546" s="479"/>
      <c r="RJC546" s="78"/>
      <c r="RJD546" s="144"/>
      <c r="RJE546" s="75"/>
      <c r="RJF546" s="66"/>
      <c r="RJG546" s="66"/>
      <c r="RJH546" s="79"/>
      <c r="RJI546" s="109"/>
      <c r="RJJ546" s="479"/>
      <c r="RJK546" s="78"/>
      <c r="RJL546" s="144"/>
      <c r="RJM546" s="75"/>
      <c r="RJN546" s="66"/>
      <c r="RJO546" s="66"/>
      <c r="RJP546" s="79"/>
      <c r="RJQ546" s="109"/>
      <c r="RJR546" s="479"/>
      <c r="RJS546" s="78"/>
      <c r="RJT546" s="144"/>
      <c r="RJU546" s="75"/>
      <c r="RJV546" s="66"/>
      <c r="RJW546" s="66"/>
      <c r="RJX546" s="79"/>
      <c r="RJY546" s="109"/>
      <c r="RJZ546" s="479"/>
      <c r="RKA546" s="78"/>
      <c r="RKB546" s="144"/>
      <c r="RKC546" s="75"/>
      <c r="RKD546" s="66"/>
      <c r="RKE546" s="66"/>
      <c r="RKF546" s="79"/>
      <c r="RKG546" s="109"/>
      <c r="RKH546" s="479"/>
      <c r="RKI546" s="78"/>
      <c r="RKJ546" s="144"/>
      <c r="RKK546" s="75"/>
      <c r="RKL546" s="66"/>
      <c r="RKM546" s="66"/>
      <c r="RKN546" s="79"/>
      <c r="RKO546" s="109"/>
      <c r="RKP546" s="479"/>
      <c r="RKQ546" s="78"/>
      <c r="RKR546" s="144"/>
      <c r="RKS546" s="75"/>
      <c r="RKT546" s="66"/>
      <c r="RKU546" s="66"/>
      <c r="RKV546" s="79"/>
      <c r="RKW546" s="109"/>
      <c r="RKX546" s="479"/>
      <c r="RKY546" s="78"/>
      <c r="RKZ546" s="144"/>
      <c r="RLA546" s="75"/>
      <c r="RLB546" s="66"/>
      <c r="RLC546" s="66"/>
      <c r="RLD546" s="79"/>
      <c r="RLE546" s="109"/>
      <c r="RLF546" s="479"/>
      <c r="RLG546" s="78"/>
      <c r="RLH546" s="144"/>
      <c r="RLI546" s="75"/>
      <c r="RLJ546" s="66"/>
      <c r="RLK546" s="66"/>
      <c r="RLL546" s="79"/>
      <c r="RLM546" s="109"/>
      <c r="RLN546" s="479"/>
      <c r="RLO546" s="78"/>
      <c r="RLP546" s="144"/>
      <c r="RLQ546" s="75"/>
      <c r="RLR546" s="66"/>
      <c r="RLS546" s="66"/>
      <c r="RLT546" s="79"/>
      <c r="RLU546" s="109"/>
      <c r="RLV546" s="479"/>
      <c r="RLW546" s="78"/>
      <c r="RLX546" s="144"/>
      <c r="RLY546" s="75"/>
      <c r="RLZ546" s="66"/>
      <c r="RMA546" s="66"/>
      <c r="RMB546" s="79"/>
      <c r="RMC546" s="109"/>
      <c r="RMD546" s="479"/>
      <c r="RME546" s="78"/>
      <c r="RMF546" s="144"/>
      <c r="RMG546" s="75"/>
      <c r="RMH546" s="66"/>
      <c r="RMI546" s="66"/>
      <c r="RMJ546" s="79"/>
      <c r="RMK546" s="109"/>
      <c r="RML546" s="479"/>
      <c r="RMM546" s="78"/>
      <c r="RMN546" s="144"/>
      <c r="RMO546" s="75"/>
      <c r="RMP546" s="66"/>
      <c r="RMQ546" s="66"/>
      <c r="RMR546" s="79"/>
      <c r="RMS546" s="109"/>
      <c r="RMT546" s="479"/>
      <c r="RMU546" s="78"/>
      <c r="RMV546" s="144"/>
      <c r="RMW546" s="75"/>
      <c r="RMX546" s="66"/>
      <c r="RMY546" s="66"/>
      <c r="RMZ546" s="79"/>
      <c r="RNA546" s="109"/>
      <c r="RNB546" s="479"/>
      <c r="RNC546" s="78"/>
      <c r="RND546" s="144"/>
      <c r="RNE546" s="75"/>
      <c r="RNF546" s="66"/>
      <c r="RNG546" s="66"/>
      <c r="RNH546" s="79"/>
      <c r="RNI546" s="109"/>
      <c r="RNJ546" s="479"/>
      <c r="RNK546" s="78"/>
      <c r="RNL546" s="144"/>
      <c r="RNM546" s="75"/>
      <c r="RNN546" s="66"/>
      <c r="RNO546" s="66"/>
      <c r="RNP546" s="79"/>
      <c r="RNQ546" s="109"/>
      <c r="RNR546" s="479"/>
      <c r="RNS546" s="78"/>
      <c r="RNT546" s="144"/>
      <c r="RNU546" s="75"/>
      <c r="RNV546" s="66"/>
      <c r="RNW546" s="66"/>
      <c r="RNX546" s="79"/>
      <c r="RNY546" s="109"/>
      <c r="RNZ546" s="479"/>
      <c r="ROA546" s="78"/>
      <c r="ROB546" s="144"/>
      <c r="ROC546" s="75"/>
      <c r="ROD546" s="66"/>
      <c r="ROE546" s="66"/>
      <c r="ROF546" s="79"/>
      <c r="ROG546" s="109"/>
      <c r="ROH546" s="479"/>
      <c r="ROI546" s="78"/>
      <c r="ROJ546" s="144"/>
      <c r="ROK546" s="75"/>
      <c r="ROL546" s="66"/>
      <c r="ROM546" s="66"/>
      <c r="RON546" s="79"/>
      <c r="ROO546" s="109"/>
      <c r="ROP546" s="479"/>
      <c r="ROQ546" s="78"/>
      <c r="ROR546" s="144"/>
      <c r="ROS546" s="75"/>
      <c r="ROT546" s="66"/>
      <c r="ROU546" s="66"/>
      <c r="ROV546" s="79"/>
      <c r="ROW546" s="109"/>
      <c r="ROX546" s="479"/>
      <c r="ROY546" s="78"/>
      <c r="ROZ546" s="144"/>
      <c r="RPA546" s="75"/>
      <c r="RPB546" s="66"/>
      <c r="RPC546" s="66"/>
      <c r="RPD546" s="79"/>
      <c r="RPE546" s="109"/>
      <c r="RPF546" s="479"/>
      <c r="RPG546" s="78"/>
      <c r="RPH546" s="144"/>
      <c r="RPI546" s="75"/>
      <c r="RPJ546" s="66"/>
      <c r="RPK546" s="66"/>
      <c r="RPL546" s="79"/>
      <c r="RPM546" s="109"/>
      <c r="RPN546" s="479"/>
      <c r="RPO546" s="78"/>
      <c r="RPP546" s="144"/>
      <c r="RPQ546" s="75"/>
      <c r="RPR546" s="66"/>
      <c r="RPS546" s="66"/>
      <c r="RPT546" s="79"/>
      <c r="RPU546" s="109"/>
      <c r="RPV546" s="479"/>
      <c r="RPW546" s="78"/>
      <c r="RPX546" s="144"/>
      <c r="RPY546" s="75"/>
      <c r="RPZ546" s="66"/>
      <c r="RQA546" s="66"/>
      <c r="RQB546" s="79"/>
      <c r="RQC546" s="109"/>
      <c r="RQD546" s="479"/>
      <c r="RQE546" s="78"/>
      <c r="RQF546" s="144"/>
      <c r="RQG546" s="75"/>
      <c r="RQH546" s="66"/>
      <c r="RQI546" s="66"/>
      <c r="RQJ546" s="79"/>
      <c r="RQK546" s="109"/>
      <c r="RQL546" s="479"/>
      <c r="RQM546" s="78"/>
      <c r="RQN546" s="144"/>
      <c r="RQO546" s="75"/>
      <c r="RQP546" s="66"/>
      <c r="RQQ546" s="66"/>
      <c r="RQR546" s="79"/>
      <c r="RQS546" s="109"/>
      <c r="RQT546" s="479"/>
      <c r="RQU546" s="78"/>
      <c r="RQV546" s="144"/>
      <c r="RQW546" s="75"/>
      <c r="RQX546" s="66"/>
      <c r="RQY546" s="66"/>
      <c r="RQZ546" s="79"/>
      <c r="RRA546" s="109"/>
      <c r="RRB546" s="479"/>
      <c r="RRC546" s="78"/>
      <c r="RRD546" s="144"/>
      <c r="RRE546" s="75"/>
      <c r="RRF546" s="66"/>
      <c r="RRG546" s="66"/>
      <c r="RRH546" s="79"/>
      <c r="RRI546" s="109"/>
      <c r="RRJ546" s="479"/>
      <c r="RRK546" s="78"/>
      <c r="RRL546" s="144"/>
      <c r="RRM546" s="75"/>
      <c r="RRN546" s="66"/>
      <c r="RRO546" s="66"/>
      <c r="RRP546" s="79"/>
      <c r="RRQ546" s="109"/>
      <c r="RRR546" s="479"/>
      <c r="RRS546" s="78"/>
      <c r="RRT546" s="144"/>
      <c r="RRU546" s="75"/>
      <c r="RRV546" s="66"/>
      <c r="RRW546" s="66"/>
      <c r="RRX546" s="79"/>
      <c r="RRY546" s="109"/>
      <c r="RRZ546" s="479"/>
      <c r="RSA546" s="78"/>
      <c r="RSB546" s="144"/>
      <c r="RSC546" s="75"/>
      <c r="RSD546" s="66"/>
      <c r="RSE546" s="66"/>
      <c r="RSF546" s="79"/>
      <c r="RSG546" s="109"/>
      <c r="RSH546" s="479"/>
      <c r="RSI546" s="78"/>
      <c r="RSJ546" s="144"/>
      <c r="RSK546" s="75"/>
      <c r="RSL546" s="66"/>
      <c r="RSM546" s="66"/>
      <c r="RSN546" s="79"/>
      <c r="RSO546" s="109"/>
      <c r="RSP546" s="479"/>
      <c r="RSQ546" s="78"/>
      <c r="RSR546" s="144"/>
      <c r="RSS546" s="75"/>
      <c r="RST546" s="66"/>
      <c r="RSU546" s="66"/>
      <c r="RSV546" s="79"/>
      <c r="RSW546" s="109"/>
      <c r="RSX546" s="479"/>
      <c r="RSY546" s="78"/>
      <c r="RSZ546" s="144"/>
      <c r="RTA546" s="75"/>
      <c r="RTB546" s="66"/>
      <c r="RTC546" s="66"/>
      <c r="RTD546" s="79"/>
      <c r="RTE546" s="109"/>
      <c r="RTF546" s="479"/>
      <c r="RTG546" s="78"/>
      <c r="RTH546" s="144"/>
      <c r="RTI546" s="75"/>
      <c r="RTJ546" s="66"/>
      <c r="RTK546" s="66"/>
      <c r="RTL546" s="79"/>
      <c r="RTM546" s="109"/>
      <c r="RTN546" s="479"/>
      <c r="RTO546" s="78"/>
      <c r="RTP546" s="144"/>
      <c r="RTQ546" s="75"/>
      <c r="RTR546" s="66"/>
      <c r="RTS546" s="66"/>
      <c r="RTT546" s="79"/>
      <c r="RTU546" s="109"/>
      <c r="RTV546" s="479"/>
      <c r="RTW546" s="78"/>
      <c r="RTX546" s="144"/>
      <c r="RTY546" s="75"/>
      <c r="RTZ546" s="66"/>
      <c r="RUA546" s="66"/>
      <c r="RUB546" s="79"/>
      <c r="RUC546" s="109"/>
      <c r="RUD546" s="479"/>
      <c r="RUE546" s="78"/>
      <c r="RUF546" s="144"/>
      <c r="RUG546" s="75"/>
      <c r="RUH546" s="66"/>
      <c r="RUI546" s="66"/>
      <c r="RUJ546" s="79"/>
      <c r="RUK546" s="109"/>
      <c r="RUL546" s="479"/>
      <c r="RUM546" s="78"/>
      <c r="RUN546" s="144"/>
      <c r="RUO546" s="75"/>
      <c r="RUP546" s="66"/>
      <c r="RUQ546" s="66"/>
      <c r="RUR546" s="79"/>
      <c r="RUS546" s="109"/>
      <c r="RUT546" s="479"/>
      <c r="RUU546" s="78"/>
      <c r="RUV546" s="144"/>
      <c r="RUW546" s="75"/>
      <c r="RUX546" s="66"/>
      <c r="RUY546" s="66"/>
      <c r="RUZ546" s="79"/>
      <c r="RVA546" s="109"/>
      <c r="RVB546" s="479"/>
      <c r="RVC546" s="78"/>
      <c r="RVD546" s="144"/>
      <c r="RVE546" s="75"/>
      <c r="RVF546" s="66"/>
      <c r="RVG546" s="66"/>
      <c r="RVH546" s="79"/>
      <c r="RVI546" s="109"/>
      <c r="RVJ546" s="479"/>
      <c r="RVK546" s="78"/>
      <c r="RVL546" s="144"/>
      <c r="RVM546" s="75"/>
      <c r="RVN546" s="66"/>
      <c r="RVO546" s="66"/>
      <c r="RVP546" s="79"/>
      <c r="RVQ546" s="109"/>
      <c r="RVR546" s="479"/>
      <c r="RVS546" s="78"/>
      <c r="RVT546" s="144"/>
      <c r="RVU546" s="75"/>
      <c r="RVV546" s="66"/>
      <c r="RVW546" s="66"/>
      <c r="RVX546" s="79"/>
      <c r="RVY546" s="109"/>
      <c r="RVZ546" s="479"/>
      <c r="RWA546" s="78"/>
      <c r="RWB546" s="144"/>
      <c r="RWC546" s="75"/>
      <c r="RWD546" s="66"/>
      <c r="RWE546" s="66"/>
      <c r="RWF546" s="79"/>
      <c r="RWG546" s="109"/>
      <c r="RWH546" s="479"/>
      <c r="RWI546" s="78"/>
      <c r="RWJ546" s="144"/>
      <c r="RWK546" s="75"/>
      <c r="RWL546" s="66"/>
      <c r="RWM546" s="66"/>
      <c r="RWN546" s="79"/>
      <c r="RWO546" s="109"/>
      <c r="RWP546" s="479"/>
      <c r="RWQ546" s="78"/>
      <c r="RWR546" s="144"/>
      <c r="RWS546" s="75"/>
      <c r="RWT546" s="66"/>
      <c r="RWU546" s="66"/>
      <c r="RWV546" s="79"/>
      <c r="RWW546" s="109"/>
      <c r="RWX546" s="479"/>
      <c r="RWY546" s="78"/>
      <c r="RWZ546" s="144"/>
      <c r="RXA546" s="75"/>
      <c r="RXB546" s="66"/>
      <c r="RXC546" s="66"/>
      <c r="RXD546" s="79"/>
      <c r="RXE546" s="109"/>
      <c r="RXF546" s="479"/>
      <c r="RXG546" s="78"/>
      <c r="RXH546" s="144"/>
      <c r="RXI546" s="75"/>
      <c r="RXJ546" s="66"/>
      <c r="RXK546" s="66"/>
      <c r="RXL546" s="79"/>
      <c r="RXM546" s="109"/>
      <c r="RXN546" s="479"/>
      <c r="RXO546" s="78"/>
      <c r="RXP546" s="144"/>
      <c r="RXQ546" s="75"/>
      <c r="RXR546" s="66"/>
      <c r="RXS546" s="66"/>
      <c r="RXT546" s="79"/>
      <c r="RXU546" s="109"/>
      <c r="RXV546" s="479"/>
      <c r="RXW546" s="78"/>
      <c r="RXX546" s="144"/>
      <c r="RXY546" s="75"/>
      <c r="RXZ546" s="66"/>
      <c r="RYA546" s="66"/>
      <c r="RYB546" s="79"/>
      <c r="RYC546" s="109"/>
      <c r="RYD546" s="479"/>
      <c r="RYE546" s="78"/>
      <c r="RYF546" s="144"/>
      <c r="RYG546" s="75"/>
      <c r="RYH546" s="66"/>
      <c r="RYI546" s="66"/>
      <c r="RYJ546" s="79"/>
      <c r="RYK546" s="109"/>
      <c r="RYL546" s="479"/>
      <c r="RYM546" s="78"/>
      <c r="RYN546" s="144"/>
      <c r="RYO546" s="75"/>
      <c r="RYP546" s="66"/>
      <c r="RYQ546" s="66"/>
      <c r="RYR546" s="79"/>
      <c r="RYS546" s="109"/>
      <c r="RYT546" s="479"/>
      <c r="RYU546" s="78"/>
      <c r="RYV546" s="144"/>
      <c r="RYW546" s="75"/>
      <c r="RYX546" s="66"/>
      <c r="RYY546" s="66"/>
      <c r="RYZ546" s="79"/>
      <c r="RZA546" s="109"/>
      <c r="RZB546" s="479"/>
      <c r="RZC546" s="78"/>
      <c r="RZD546" s="144"/>
      <c r="RZE546" s="75"/>
      <c r="RZF546" s="66"/>
      <c r="RZG546" s="66"/>
      <c r="RZH546" s="79"/>
      <c r="RZI546" s="109"/>
      <c r="RZJ546" s="479"/>
      <c r="RZK546" s="78"/>
      <c r="RZL546" s="144"/>
      <c r="RZM546" s="75"/>
      <c r="RZN546" s="66"/>
      <c r="RZO546" s="66"/>
      <c r="RZP546" s="79"/>
      <c r="RZQ546" s="109"/>
      <c r="RZR546" s="479"/>
      <c r="RZS546" s="78"/>
      <c r="RZT546" s="144"/>
      <c r="RZU546" s="75"/>
      <c r="RZV546" s="66"/>
      <c r="RZW546" s="66"/>
      <c r="RZX546" s="79"/>
      <c r="RZY546" s="109"/>
      <c r="RZZ546" s="479"/>
      <c r="SAA546" s="78"/>
      <c r="SAB546" s="144"/>
      <c r="SAC546" s="75"/>
      <c r="SAD546" s="66"/>
      <c r="SAE546" s="66"/>
      <c r="SAF546" s="79"/>
      <c r="SAG546" s="109"/>
      <c r="SAH546" s="479"/>
      <c r="SAI546" s="78"/>
      <c r="SAJ546" s="144"/>
      <c r="SAK546" s="75"/>
      <c r="SAL546" s="66"/>
      <c r="SAM546" s="66"/>
      <c r="SAN546" s="79"/>
      <c r="SAO546" s="109"/>
      <c r="SAP546" s="479"/>
      <c r="SAQ546" s="78"/>
      <c r="SAR546" s="144"/>
      <c r="SAS546" s="75"/>
      <c r="SAT546" s="66"/>
      <c r="SAU546" s="66"/>
      <c r="SAV546" s="79"/>
      <c r="SAW546" s="109"/>
      <c r="SAX546" s="479"/>
      <c r="SAY546" s="78"/>
      <c r="SAZ546" s="144"/>
      <c r="SBA546" s="75"/>
      <c r="SBB546" s="66"/>
      <c r="SBC546" s="66"/>
      <c r="SBD546" s="79"/>
      <c r="SBE546" s="109"/>
      <c r="SBF546" s="479"/>
      <c r="SBG546" s="78"/>
      <c r="SBH546" s="144"/>
      <c r="SBI546" s="75"/>
      <c r="SBJ546" s="66"/>
      <c r="SBK546" s="66"/>
      <c r="SBL546" s="79"/>
      <c r="SBM546" s="109"/>
      <c r="SBN546" s="479"/>
      <c r="SBO546" s="78"/>
      <c r="SBP546" s="144"/>
      <c r="SBQ546" s="75"/>
      <c r="SBR546" s="66"/>
      <c r="SBS546" s="66"/>
      <c r="SBT546" s="79"/>
      <c r="SBU546" s="109"/>
      <c r="SBV546" s="479"/>
      <c r="SBW546" s="78"/>
      <c r="SBX546" s="144"/>
      <c r="SBY546" s="75"/>
      <c r="SBZ546" s="66"/>
      <c r="SCA546" s="66"/>
      <c r="SCB546" s="79"/>
      <c r="SCC546" s="109"/>
      <c r="SCD546" s="479"/>
      <c r="SCE546" s="78"/>
      <c r="SCF546" s="144"/>
      <c r="SCG546" s="75"/>
      <c r="SCH546" s="66"/>
      <c r="SCI546" s="66"/>
      <c r="SCJ546" s="79"/>
      <c r="SCK546" s="109"/>
      <c r="SCL546" s="479"/>
      <c r="SCM546" s="78"/>
      <c r="SCN546" s="144"/>
      <c r="SCO546" s="75"/>
      <c r="SCP546" s="66"/>
      <c r="SCQ546" s="66"/>
      <c r="SCR546" s="79"/>
      <c r="SCS546" s="109"/>
      <c r="SCT546" s="479"/>
      <c r="SCU546" s="78"/>
      <c r="SCV546" s="144"/>
      <c r="SCW546" s="75"/>
      <c r="SCX546" s="66"/>
      <c r="SCY546" s="66"/>
      <c r="SCZ546" s="79"/>
      <c r="SDA546" s="109"/>
      <c r="SDB546" s="479"/>
      <c r="SDC546" s="78"/>
      <c r="SDD546" s="144"/>
      <c r="SDE546" s="75"/>
      <c r="SDF546" s="66"/>
      <c r="SDG546" s="66"/>
      <c r="SDH546" s="79"/>
      <c r="SDI546" s="109"/>
      <c r="SDJ546" s="479"/>
      <c r="SDK546" s="78"/>
      <c r="SDL546" s="144"/>
      <c r="SDM546" s="75"/>
      <c r="SDN546" s="66"/>
      <c r="SDO546" s="66"/>
      <c r="SDP546" s="79"/>
      <c r="SDQ546" s="109"/>
      <c r="SDR546" s="479"/>
      <c r="SDS546" s="78"/>
      <c r="SDT546" s="144"/>
      <c r="SDU546" s="75"/>
      <c r="SDV546" s="66"/>
      <c r="SDW546" s="66"/>
      <c r="SDX546" s="79"/>
      <c r="SDY546" s="109"/>
      <c r="SDZ546" s="479"/>
      <c r="SEA546" s="78"/>
      <c r="SEB546" s="144"/>
      <c r="SEC546" s="75"/>
      <c r="SED546" s="66"/>
      <c r="SEE546" s="66"/>
      <c r="SEF546" s="79"/>
      <c r="SEG546" s="109"/>
      <c r="SEH546" s="479"/>
      <c r="SEI546" s="78"/>
      <c r="SEJ546" s="144"/>
      <c r="SEK546" s="75"/>
      <c r="SEL546" s="66"/>
      <c r="SEM546" s="66"/>
      <c r="SEN546" s="79"/>
      <c r="SEO546" s="109"/>
      <c r="SEP546" s="479"/>
      <c r="SEQ546" s="78"/>
      <c r="SER546" s="144"/>
      <c r="SES546" s="75"/>
      <c r="SET546" s="66"/>
      <c r="SEU546" s="66"/>
      <c r="SEV546" s="79"/>
      <c r="SEW546" s="109"/>
      <c r="SEX546" s="479"/>
      <c r="SEY546" s="78"/>
      <c r="SEZ546" s="144"/>
      <c r="SFA546" s="75"/>
      <c r="SFB546" s="66"/>
      <c r="SFC546" s="66"/>
      <c r="SFD546" s="79"/>
      <c r="SFE546" s="109"/>
      <c r="SFF546" s="479"/>
      <c r="SFG546" s="78"/>
      <c r="SFH546" s="144"/>
      <c r="SFI546" s="75"/>
      <c r="SFJ546" s="66"/>
      <c r="SFK546" s="66"/>
      <c r="SFL546" s="79"/>
      <c r="SFM546" s="109"/>
      <c r="SFN546" s="479"/>
      <c r="SFO546" s="78"/>
      <c r="SFP546" s="144"/>
      <c r="SFQ546" s="75"/>
      <c r="SFR546" s="66"/>
      <c r="SFS546" s="66"/>
      <c r="SFT546" s="79"/>
      <c r="SFU546" s="109"/>
      <c r="SFV546" s="479"/>
      <c r="SFW546" s="78"/>
      <c r="SFX546" s="144"/>
      <c r="SFY546" s="75"/>
      <c r="SFZ546" s="66"/>
      <c r="SGA546" s="66"/>
      <c r="SGB546" s="79"/>
      <c r="SGC546" s="109"/>
      <c r="SGD546" s="479"/>
      <c r="SGE546" s="78"/>
      <c r="SGF546" s="144"/>
      <c r="SGG546" s="75"/>
      <c r="SGH546" s="66"/>
      <c r="SGI546" s="66"/>
      <c r="SGJ546" s="79"/>
      <c r="SGK546" s="109"/>
      <c r="SGL546" s="479"/>
      <c r="SGM546" s="78"/>
      <c r="SGN546" s="144"/>
      <c r="SGO546" s="75"/>
      <c r="SGP546" s="66"/>
      <c r="SGQ546" s="66"/>
      <c r="SGR546" s="79"/>
      <c r="SGS546" s="109"/>
      <c r="SGT546" s="479"/>
      <c r="SGU546" s="78"/>
      <c r="SGV546" s="144"/>
      <c r="SGW546" s="75"/>
      <c r="SGX546" s="66"/>
      <c r="SGY546" s="66"/>
      <c r="SGZ546" s="79"/>
      <c r="SHA546" s="109"/>
      <c r="SHB546" s="479"/>
      <c r="SHC546" s="78"/>
      <c r="SHD546" s="144"/>
      <c r="SHE546" s="75"/>
      <c r="SHF546" s="66"/>
      <c r="SHG546" s="66"/>
      <c r="SHH546" s="79"/>
      <c r="SHI546" s="109"/>
      <c r="SHJ546" s="479"/>
      <c r="SHK546" s="78"/>
      <c r="SHL546" s="144"/>
      <c r="SHM546" s="75"/>
      <c r="SHN546" s="66"/>
      <c r="SHO546" s="66"/>
      <c r="SHP546" s="79"/>
      <c r="SHQ546" s="109"/>
      <c r="SHR546" s="479"/>
      <c r="SHS546" s="78"/>
      <c r="SHT546" s="144"/>
      <c r="SHU546" s="75"/>
      <c r="SHV546" s="66"/>
      <c r="SHW546" s="66"/>
      <c r="SHX546" s="79"/>
      <c r="SHY546" s="109"/>
      <c r="SHZ546" s="479"/>
      <c r="SIA546" s="78"/>
      <c r="SIB546" s="144"/>
      <c r="SIC546" s="75"/>
      <c r="SID546" s="66"/>
      <c r="SIE546" s="66"/>
      <c r="SIF546" s="79"/>
      <c r="SIG546" s="109"/>
      <c r="SIH546" s="479"/>
      <c r="SII546" s="78"/>
      <c r="SIJ546" s="144"/>
      <c r="SIK546" s="75"/>
      <c r="SIL546" s="66"/>
      <c r="SIM546" s="66"/>
      <c r="SIN546" s="79"/>
      <c r="SIO546" s="109"/>
      <c r="SIP546" s="479"/>
      <c r="SIQ546" s="78"/>
      <c r="SIR546" s="144"/>
      <c r="SIS546" s="75"/>
      <c r="SIT546" s="66"/>
      <c r="SIU546" s="66"/>
      <c r="SIV546" s="79"/>
      <c r="SIW546" s="109"/>
      <c r="SIX546" s="479"/>
      <c r="SIY546" s="78"/>
      <c r="SIZ546" s="144"/>
      <c r="SJA546" s="75"/>
      <c r="SJB546" s="66"/>
      <c r="SJC546" s="66"/>
      <c r="SJD546" s="79"/>
      <c r="SJE546" s="109"/>
      <c r="SJF546" s="479"/>
      <c r="SJG546" s="78"/>
      <c r="SJH546" s="144"/>
      <c r="SJI546" s="75"/>
      <c r="SJJ546" s="66"/>
      <c r="SJK546" s="66"/>
      <c r="SJL546" s="79"/>
      <c r="SJM546" s="109"/>
      <c r="SJN546" s="479"/>
      <c r="SJO546" s="78"/>
      <c r="SJP546" s="144"/>
      <c r="SJQ546" s="75"/>
      <c r="SJR546" s="66"/>
      <c r="SJS546" s="66"/>
      <c r="SJT546" s="79"/>
      <c r="SJU546" s="109"/>
      <c r="SJV546" s="479"/>
      <c r="SJW546" s="78"/>
      <c r="SJX546" s="144"/>
      <c r="SJY546" s="75"/>
      <c r="SJZ546" s="66"/>
      <c r="SKA546" s="66"/>
      <c r="SKB546" s="79"/>
      <c r="SKC546" s="109"/>
      <c r="SKD546" s="479"/>
      <c r="SKE546" s="78"/>
      <c r="SKF546" s="144"/>
      <c r="SKG546" s="75"/>
      <c r="SKH546" s="66"/>
      <c r="SKI546" s="66"/>
      <c r="SKJ546" s="79"/>
      <c r="SKK546" s="109"/>
      <c r="SKL546" s="479"/>
      <c r="SKM546" s="78"/>
      <c r="SKN546" s="144"/>
      <c r="SKO546" s="75"/>
      <c r="SKP546" s="66"/>
      <c r="SKQ546" s="66"/>
      <c r="SKR546" s="79"/>
      <c r="SKS546" s="109"/>
      <c r="SKT546" s="479"/>
      <c r="SKU546" s="78"/>
      <c r="SKV546" s="144"/>
      <c r="SKW546" s="75"/>
      <c r="SKX546" s="66"/>
      <c r="SKY546" s="66"/>
      <c r="SKZ546" s="79"/>
      <c r="SLA546" s="109"/>
      <c r="SLB546" s="479"/>
      <c r="SLC546" s="78"/>
      <c r="SLD546" s="144"/>
      <c r="SLE546" s="75"/>
      <c r="SLF546" s="66"/>
      <c r="SLG546" s="66"/>
      <c r="SLH546" s="79"/>
      <c r="SLI546" s="109"/>
      <c r="SLJ546" s="479"/>
      <c r="SLK546" s="78"/>
      <c r="SLL546" s="144"/>
      <c r="SLM546" s="75"/>
      <c r="SLN546" s="66"/>
      <c r="SLO546" s="66"/>
      <c r="SLP546" s="79"/>
      <c r="SLQ546" s="109"/>
      <c r="SLR546" s="479"/>
      <c r="SLS546" s="78"/>
      <c r="SLT546" s="144"/>
      <c r="SLU546" s="75"/>
      <c r="SLV546" s="66"/>
      <c r="SLW546" s="66"/>
      <c r="SLX546" s="79"/>
      <c r="SLY546" s="109"/>
      <c r="SLZ546" s="479"/>
      <c r="SMA546" s="78"/>
      <c r="SMB546" s="144"/>
      <c r="SMC546" s="75"/>
      <c r="SMD546" s="66"/>
      <c r="SME546" s="66"/>
      <c r="SMF546" s="79"/>
      <c r="SMG546" s="109"/>
      <c r="SMH546" s="479"/>
      <c r="SMI546" s="78"/>
      <c r="SMJ546" s="144"/>
      <c r="SMK546" s="75"/>
      <c r="SML546" s="66"/>
      <c r="SMM546" s="66"/>
      <c r="SMN546" s="79"/>
      <c r="SMO546" s="109"/>
      <c r="SMP546" s="479"/>
      <c r="SMQ546" s="78"/>
      <c r="SMR546" s="144"/>
      <c r="SMS546" s="75"/>
      <c r="SMT546" s="66"/>
      <c r="SMU546" s="66"/>
      <c r="SMV546" s="79"/>
      <c r="SMW546" s="109"/>
      <c r="SMX546" s="479"/>
      <c r="SMY546" s="78"/>
      <c r="SMZ546" s="144"/>
      <c r="SNA546" s="75"/>
      <c r="SNB546" s="66"/>
      <c r="SNC546" s="66"/>
      <c r="SND546" s="79"/>
      <c r="SNE546" s="109"/>
      <c r="SNF546" s="479"/>
      <c r="SNG546" s="78"/>
      <c r="SNH546" s="144"/>
      <c r="SNI546" s="75"/>
      <c r="SNJ546" s="66"/>
      <c r="SNK546" s="66"/>
      <c r="SNL546" s="79"/>
      <c r="SNM546" s="109"/>
      <c r="SNN546" s="479"/>
      <c r="SNO546" s="78"/>
      <c r="SNP546" s="144"/>
      <c r="SNQ546" s="75"/>
      <c r="SNR546" s="66"/>
      <c r="SNS546" s="66"/>
      <c r="SNT546" s="79"/>
      <c r="SNU546" s="109"/>
      <c r="SNV546" s="479"/>
      <c r="SNW546" s="78"/>
      <c r="SNX546" s="144"/>
      <c r="SNY546" s="75"/>
      <c r="SNZ546" s="66"/>
      <c r="SOA546" s="66"/>
      <c r="SOB546" s="79"/>
      <c r="SOC546" s="109"/>
      <c r="SOD546" s="479"/>
      <c r="SOE546" s="78"/>
      <c r="SOF546" s="144"/>
      <c r="SOG546" s="75"/>
      <c r="SOH546" s="66"/>
      <c r="SOI546" s="66"/>
      <c r="SOJ546" s="79"/>
      <c r="SOK546" s="109"/>
      <c r="SOL546" s="479"/>
      <c r="SOM546" s="78"/>
      <c r="SON546" s="144"/>
      <c r="SOO546" s="75"/>
      <c r="SOP546" s="66"/>
      <c r="SOQ546" s="66"/>
      <c r="SOR546" s="79"/>
      <c r="SOS546" s="109"/>
      <c r="SOT546" s="479"/>
      <c r="SOU546" s="78"/>
      <c r="SOV546" s="144"/>
      <c r="SOW546" s="75"/>
      <c r="SOX546" s="66"/>
      <c r="SOY546" s="66"/>
      <c r="SOZ546" s="79"/>
      <c r="SPA546" s="109"/>
      <c r="SPB546" s="479"/>
      <c r="SPC546" s="78"/>
      <c r="SPD546" s="144"/>
      <c r="SPE546" s="75"/>
      <c r="SPF546" s="66"/>
      <c r="SPG546" s="66"/>
      <c r="SPH546" s="79"/>
      <c r="SPI546" s="109"/>
      <c r="SPJ546" s="479"/>
      <c r="SPK546" s="78"/>
      <c r="SPL546" s="144"/>
      <c r="SPM546" s="75"/>
      <c r="SPN546" s="66"/>
      <c r="SPO546" s="66"/>
      <c r="SPP546" s="79"/>
      <c r="SPQ546" s="109"/>
      <c r="SPR546" s="479"/>
      <c r="SPS546" s="78"/>
      <c r="SPT546" s="144"/>
      <c r="SPU546" s="75"/>
      <c r="SPV546" s="66"/>
      <c r="SPW546" s="66"/>
      <c r="SPX546" s="79"/>
      <c r="SPY546" s="109"/>
      <c r="SPZ546" s="479"/>
      <c r="SQA546" s="78"/>
      <c r="SQB546" s="144"/>
      <c r="SQC546" s="75"/>
      <c r="SQD546" s="66"/>
      <c r="SQE546" s="66"/>
      <c r="SQF546" s="79"/>
      <c r="SQG546" s="109"/>
      <c r="SQH546" s="479"/>
      <c r="SQI546" s="78"/>
      <c r="SQJ546" s="144"/>
      <c r="SQK546" s="75"/>
      <c r="SQL546" s="66"/>
      <c r="SQM546" s="66"/>
      <c r="SQN546" s="79"/>
      <c r="SQO546" s="109"/>
      <c r="SQP546" s="479"/>
      <c r="SQQ546" s="78"/>
      <c r="SQR546" s="144"/>
      <c r="SQS546" s="75"/>
      <c r="SQT546" s="66"/>
      <c r="SQU546" s="66"/>
      <c r="SQV546" s="79"/>
      <c r="SQW546" s="109"/>
      <c r="SQX546" s="479"/>
      <c r="SQY546" s="78"/>
      <c r="SQZ546" s="144"/>
      <c r="SRA546" s="75"/>
      <c r="SRB546" s="66"/>
      <c r="SRC546" s="66"/>
      <c r="SRD546" s="79"/>
      <c r="SRE546" s="109"/>
      <c r="SRF546" s="479"/>
      <c r="SRG546" s="78"/>
      <c r="SRH546" s="144"/>
      <c r="SRI546" s="75"/>
      <c r="SRJ546" s="66"/>
      <c r="SRK546" s="66"/>
      <c r="SRL546" s="79"/>
      <c r="SRM546" s="109"/>
      <c r="SRN546" s="479"/>
      <c r="SRO546" s="78"/>
      <c r="SRP546" s="144"/>
      <c r="SRQ546" s="75"/>
      <c r="SRR546" s="66"/>
      <c r="SRS546" s="66"/>
      <c r="SRT546" s="79"/>
      <c r="SRU546" s="109"/>
      <c r="SRV546" s="479"/>
      <c r="SRW546" s="78"/>
      <c r="SRX546" s="144"/>
      <c r="SRY546" s="75"/>
      <c r="SRZ546" s="66"/>
      <c r="SSA546" s="66"/>
      <c r="SSB546" s="79"/>
      <c r="SSC546" s="109"/>
      <c r="SSD546" s="479"/>
      <c r="SSE546" s="78"/>
      <c r="SSF546" s="144"/>
      <c r="SSG546" s="75"/>
      <c r="SSH546" s="66"/>
      <c r="SSI546" s="66"/>
      <c r="SSJ546" s="79"/>
      <c r="SSK546" s="109"/>
      <c r="SSL546" s="479"/>
      <c r="SSM546" s="78"/>
      <c r="SSN546" s="144"/>
      <c r="SSO546" s="75"/>
      <c r="SSP546" s="66"/>
      <c r="SSQ546" s="66"/>
      <c r="SSR546" s="79"/>
      <c r="SSS546" s="109"/>
      <c r="SST546" s="479"/>
      <c r="SSU546" s="78"/>
      <c r="SSV546" s="144"/>
      <c r="SSW546" s="75"/>
      <c r="SSX546" s="66"/>
      <c r="SSY546" s="66"/>
      <c r="SSZ546" s="79"/>
      <c r="STA546" s="109"/>
      <c r="STB546" s="479"/>
      <c r="STC546" s="78"/>
      <c r="STD546" s="144"/>
      <c r="STE546" s="75"/>
      <c r="STF546" s="66"/>
      <c r="STG546" s="66"/>
      <c r="STH546" s="79"/>
      <c r="STI546" s="109"/>
      <c r="STJ546" s="479"/>
      <c r="STK546" s="78"/>
      <c r="STL546" s="144"/>
      <c r="STM546" s="75"/>
      <c r="STN546" s="66"/>
      <c r="STO546" s="66"/>
      <c r="STP546" s="79"/>
      <c r="STQ546" s="109"/>
      <c r="STR546" s="479"/>
      <c r="STS546" s="78"/>
      <c r="STT546" s="144"/>
      <c r="STU546" s="75"/>
      <c r="STV546" s="66"/>
      <c r="STW546" s="66"/>
      <c r="STX546" s="79"/>
      <c r="STY546" s="109"/>
      <c r="STZ546" s="479"/>
      <c r="SUA546" s="78"/>
      <c r="SUB546" s="144"/>
      <c r="SUC546" s="75"/>
      <c r="SUD546" s="66"/>
      <c r="SUE546" s="66"/>
      <c r="SUF546" s="79"/>
      <c r="SUG546" s="109"/>
      <c r="SUH546" s="479"/>
      <c r="SUI546" s="78"/>
      <c r="SUJ546" s="144"/>
      <c r="SUK546" s="75"/>
      <c r="SUL546" s="66"/>
      <c r="SUM546" s="66"/>
      <c r="SUN546" s="79"/>
      <c r="SUO546" s="109"/>
      <c r="SUP546" s="479"/>
      <c r="SUQ546" s="78"/>
      <c r="SUR546" s="144"/>
      <c r="SUS546" s="75"/>
      <c r="SUT546" s="66"/>
      <c r="SUU546" s="66"/>
      <c r="SUV546" s="79"/>
      <c r="SUW546" s="109"/>
      <c r="SUX546" s="479"/>
      <c r="SUY546" s="78"/>
      <c r="SUZ546" s="144"/>
      <c r="SVA546" s="75"/>
      <c r="SVB546" s="66"/>
      <c r="SVC546" s="66"/>
      <c r="SVD546" s="79"/>
      <c r="SVE546" s="109"/>
      <c r="SVF546" s="479"/>
      <c r="SVG546" s="78"/>
      <c r="SVH546" s="144"/>
      <c r="SVI546" s="75"/>
      <c r="SVJ546" s="66"/>
      <c r="SVK546" s="66"/>
      <c r="SVL546" s="79"/>
      <c r="SVM546" s="109"/>
      <c r="SVN546" s="479"/>
      <c r="SVO546" s="78"/>
      <c r="SVP546" s="144"/>
      <c r="SVQ546" s="75"/>
      <c r="SVR546" s="66"/>
      <c r="SVS546" s="66"/>
      <c r="SVT546" s="79"/>
      <c r="SVU546" s="109"/>
      <c r="SVV546" s="479"/>
      <c r="SVW546" s="78"/>
      <c r="SVX546" s="144"/>
      <c r="SVY546" s="75"/>
      <c r="SVZ546" s="66"/>
      <c r="SWA546" s="66"/>
      <c r="SWB546" s="79"/>
      <c r="SWC546" s="109"/>
      <c r="SWD546" s="479"/>
      <c r="SWE546" s="78"/>
      <c r="SWF546" s="144"/>
      <c r="SWG546" s="75"/>
      <c r="SWH546" s="66"/>
      <c r="SWI546" s="66"/>
      <c r="SWJ546" s="79"/>
      <c r="SWK546" s="109"/>
      <c r="SWL546" s="479"/>
      <c r="SWM546" s="78"/>
      <c r="SWN546" s="144"/>
      <c r="SWO546" s="75"/>
      <c r="SWP546" s="66"/>
      <c r="SWQ546" s="66"/>
      <c r="SWR546" s="79"/>
      <c r="SWS546" s="109"/>
      <c r="SWT546" s="479"/>
      <c r="SWU546" s="78"/>
      <c r="SWV546" s="144"/>
      <c r="SWW546" s="75"/>
      <c r="SWX546" s="66"/>
      <c r="SWY546" s="66"/>
      <c r="SWZ546" s="79"/>
      <c r="SXA546" s="109"/>
      <c r="SXB546" s="479"/>
      <c r="SXC546" s="78"/>
      <c r="SXD546" s="144"/>
      <c r="SXE546" s="75"/>
      <c r="SXF546" s="66"/>
      <c r="SXG546" s="66"/>
      <c r="SXH546" s="79"/>
      <c r="SXI546" s="109"/>
      <c r="SXJ546" s="479"/>
      <c r="SXK546" s="78"/>
      <c r="SXL546" s="144"/>
      <c r="SXM546" s="75"/>
      <c r="SXN546" s="66"/>
      <c r="SXO546" s="66"/>
      <c r="SXP546" s="79"/>
      <c r="SXQ546" s="109"/>
      <c r="SXR546" s="479"/>
      <c r="SXS546" s="78"/>
      <c r="SXT546" s="144"/>
      <c r="SXU546" s="75"/>
      <c r="SXV546" s="66"/>
      <c r="SXW546" s="66"/>
      <c r="SXX546" s="79"/>
      <c r="SXY546" s="109"/>
      <c r="SXZ546" s="479"/>
      <c r="SYA546" s="78"/>
      <c r="SYB546" s="144"/>
      <c r="SYC546" s="75"/>
      <c r="SYD546" s="66"/>
      <c r="SYE546" s="66"/>
      <c r="SYF546" s="79"/>
      <c r="SYG546" s="109"/>
      <c r="SYH546" s="479"/>
      <c r="SYI546" s="78"/>
      <c r="SYJ546" s="144"/>
      <c r="SYK546" s="75"/>
      <c r="SYL546" s="66"/>
      <c r="SYM546" s="66"/>
      <c r="SYN546" s="79"/>
      <c r="SYO546" s="109"/>
      <c r="SYP546" s="479"/>
      <c r="SYQ546" s="78"/>
      <c r="SYR546" s="144"/>
      <c r="SYS546" s="75"/>
      <c r="SYT546" s="66"/>
      <c r="SYU546" s="66"/>
      <c r="SYV546" s="79"/>
      <c r="SYW546" s="109"/>
      <c r="SYX546" s="479"/>
      <c r="SYY546" s="78"/>
      <c r="SYZ546" s="144"/>
      <c r="SZA546" s="75"/>
      <c r="SZB546" s="66"/>
      <c r="SZC546" s="66"/>
      <c r="SZD546" s="79"/>
      <c r="SZE546" s="109"/>
      <c r="SZF546" s="479"/>
      <c r="SZG546" s="78"/>
      <c r="SZH546" s="144"/>
      <c r="SZI546" s="75"/>
      <c r="SZJ546" s="66"/>
      <c r="SZK546" s="66"/>
      <c r="SZL546" s="79"/>
      <c r="SZM546" s="109"/>
      <c r="SZN546" s="479"/>
      <c r="SZO546" s="78"/>
      <c r="SZP546" s="144"/>
      <c r="SZQ546" s="75"/>
      <c r="SZR546" s="66"/>
      <c r="SZS546" s="66"/>
      <c r="SZT546" s="79"/>
      <c r="SZU546" s="109"/>
      <c r="SZV546" s="479"/>
      <c r="SZW546" s="78"/>
      <c r="SZX546" s="144"/>
      <c r="SZY546" s="75"/>
      <c r="SZZ546" s="66"/>
      <c r="TAA546" s="66"/>
      <c r="TAB546" s="79"/>
      <c r="TAC546" s="109"/>
      <c r="TAD546" s="479"/>
      <c r="TAE546" s="78"/>
      <c r="TAF546" s="144"/>
      <c r="TAG546" s="75"/>
      <c r="TAH546" s="66"/>
      <c r="TAI546" s="66"/>
      <c r="TAJ546" s="79"/>
      <c r="TAK546" s="109"/>
      <c r="TAL546" s="479"/>
      <c r="TAM546" s="78"/>
      <c r="TAN546" s="144"/>
      <c r="TAO546" s="75"/>
      <c r="TAP546" s="66"/>
      <c r="TAQ546" s="66"/>
      <c r="TAR546" s="79"/>
      <c r="TAS546" s="109"/>
      <c r="TAT546" s="479"/>
      <c r="TAU546" s="78"/>
      <c r="TAV546" s="144"/>
      <c r="TAW546" s="75"/>
      <c r="TAX546" s="66"/>
      <c r="TAY546" s="66"/>
      <c r="TAZ546" s="79"/>
      <c r="TBA546" s="109"/>
      <c r="TBB546" s="479"/>
      <c r="TBC546" s="78"/>
      <c r="TBD546" s="144"/>
      <c r="TBE546" s="75"/>
      <c r="TBF546" s="66"/>
      <c r="TBG546" s="66"/>
      <c r="TBH546" s="79"/>
      <c r="TBI546" s="109"/>
      <c r="TBJ546" s="479"/>
      <c r="TBK546" s="78"/>
      <c r="TBL546" s="144"/>
      <c r="TBM546" s="75"/>
      <c r="TBN546" s="66"/>
      <c r="TBO546" s="66"/>
      <c r="TBP546" s="79"/>
      <c r="TBQ546" s="109"/>
      <c r="TBR546" s="479"/>
      <c r="TBS546" s="78"/>
      <c r="TBT546" s="144"/>
      <c r="TBU546" s="75"/>
      <c r="TBV546" s="66"/>
      <c r="TBW546" s="66"/>
      <c r="TBX546" s="79"/>
      <c r="TBY546" s="109"/>
      <c r="TBZ546" s="479"/>
      <c r="TCA546" s="78"/>
      <c r="TCB546" s="144"/>
      <c r="TCC546" s="75"/>
      <c r="TCD546" s="66"/>
      <c r="TCE546" s="66"/>
      <c r="TCF546" s="79"/>
      <c r="TCG546" s="109"/>
      <c r="TCH546" s="479"/>
      <c r="TCI546" s="78"/>
      <c r="TCJ546" s="144"/>
      <c r="TCK546" s="75"/>
      <c r="TCL546" s="66"/>
      <c r="TCM546" s="66"/>
      <c r="TCN546" s="79"/>
      <c r="TCO546" s="109"/>
      <c r="TCP546" s="479"/>
      <c r="TCQ546" s="78"/>
      <c r="TCR546" s="144"/>
      <c r="TCS546" s="75"/>
      <c r="TCT546" s="66"/>
      <c r="TCU546" s="66"/>
      <c r="TCV546" s="79"/>
      <c r="TCW546" s="109"/>
      <c r="TCX546" s="479"/>
      <c r="TCY546" s="78"/>
      <c r="TCZ546" s="144"/>
      <c r="TDA546" s="75"/>
      <c r="TDB546" s="66"/>
      <c r="TDC546" s="66"/>
      <c r="TDD546" s="79"/>
      <c r="TDE546" s="109"/>
      <c r="TDF546" s="479"/>
      <c r="TDG546" s="78"/>
      <c r="TDH546" s="144"/>
      <c r="TDI546" s="75"/>
      <c r="TDJ546" s="66"/>
      <c r="TDK546" s="66"/>
      <c r="TDL546" s="79"/>
      <c r="TDM546" s="109"/>
      <c r="TDN546" s="479"/>
      <c r="TDO546" s="78"/>
      <c r="TDP546" s="144"/>
      <c r="TDQ546" s="75"/>
      <c r="TDR546" s="66"/>
      <c r="TDS546" s="66"/>
      <c r="TDT546" s="79"/>
      <c r="TDU546" s="109"/>
      <c r="TDV546" s="479"/>
      <c r="TDW546" s="78"/>
      <c r="TDX546" s="144"/>
      <c r="TDY546" s="75"/>
      <c r="TDZ546" s="66"/>
      <c r="TEA546" s="66"/>
      <c r="TEB546" s="79"/>
      <c r="TEC546" s="109"/>
      <c r="TED546" s="479"/>
      <c r="TEE546" s="78"/>
      <c r="TEF546" s="144"/>
      <c r="TEG546" s="75"/>
      <c r="TEH546" s="66"/>
      <c r="TEI546" s="66"/>
      <c r="TEJ546" s="79"/>
      <c r="TEK546" s="109"/>
      <c r="TEL546" s="479"/>
      <c r="TEM546" s="78"/>
      <c r="TEN546" s="144"/>
      <c r="TEO546" s="75"/>
      <c r="TEP546" s="66"/>
      <c r="TEQ546" s="66"/>
      <c r="TER546" s="79"/>
      <c r="TES546" s="109"/>
      <c r="TET546" s="479"/>
      <c r="TEU546" s="78"/>
      <c r="TEV546" s="144"/>
      <c r="TEW546" s="75"/>
      <c r="TEX546" s="66"/>
      <c r="TEY546" s="66"/>
      <c r="TEZ546" s="79"/>
      <c r="TFA546" s="109"/>
      <c r="TFB546" s="479"/>
      <c r="TFC546" s="78"/>
      <c r="TFD546" s="144"/>
      <c r="TFE546" s="75"/>
      <c r="TFF546" s="66"/>
      <c r="TFG546" s="66"/>
      <c r="TFH546" s="79"/>
      <c r="TFI546" s="109"/>
      <c r="TFJ546" s="479"/>
      <c r="TFK546" s="78"/>
      <c r="TFL546" s="144"/>
      <c r="TFM546" s="75"/>
      <c r="TFN546" s="66"/>
      <c r="TFO546" s="66"/>
      <c r="TFP546" s="79"/>
      <c r="TFQ546" s="109"/>
      <c r="TFR546" s="479"/>
      <c r="TFS546" s="78"/>
      <c r="TFT546" s="144"/>
      <c r="TFU546" s="75"/>
      <c r="TFV546" s="66"/>
      <c r="TFW546" s="66"/>
      <c r="TFX546" s="79"/>
      <c r="TFY546" s="109"/>
      <c r="TFZ546" s="479"/>
      <c r="TGA546" s="78"/>
      <c r="TGB546" s="144"/>
      <c r="TGC546" s="75"/>
      <c r="TGD546" s="66"/>
      <c r="TGE546" s="66"/>
      <c r="TGF546" s="79"/>
      <c r="TGG546" s="109"/>
      <c r="TGH546" s="479"/>
      <c r="TGI546" s="78"/>
      <c r="TGJ546" s="144"/>
      <c r="TGK546" s="75"/>
      <c r="TGL546" s="66"/>
      <c r="TGM546" s="66"/>
      <c r="TGN546" s="79"/>
      <c r="TGO546" s="109"/>
      <c r="TGP546" s="479"/>
      <c r="TGQ546" s="78"/>
      <c r="TGR546" s="144"/>
      <c r="TGS546" s="75"/>
      <c r="TGT546" s="66"/>
      <c r="TGU546" s="66"/>
      <c r="TGV546" s="79"/>
      <c r="TGW546" s="109"/>
      <c r="TGX546" s="479"/>
      <c r="TGY546" s="78"/>
      <c r="TGZ546" s="144"/>
      <c r="THA546" s="75"/>
      <c r="THB546" s="66"/>
      <c r="THC546" s="66"/>
      <c r="THD546" s="79"/>
      <c r="THE546" s="109"/>
      <c r="THF546" s="479"/>
      <c r="THG546" s="78"/>
      <c r="THH546" s="144"/>
      <c r="THI546" s="75"/>
      <c r="THJ546" s="66"/>
      <c r="THK546" s="66"/>
      <c r="THL546" s="79"/>
      <c r="THM546" s="109"/>
      <c r="THN546" s="479"/>
      <c r="THO546" s="78"/>
      <c r="THP546" s="144"/>
      <c r="THQ546" s="75"/>
      <c r="THR546" s="66"/>
      <c r="THS546" s="66"/>
      <c r="THT546" s="79"/>
      <c r="THU546" s="109"/>
      <c r="THV546" s="479"/>
      <c r="THW546" s="78"/>
      <c r="THX546" s="144"/>
      <c r="THY546" s="75"/>
      <c r="THZ546" s="66"/>
      <c r="TIA546" s="66"/>
      <c r="TIB546" s="79"/>
      <c r="TIC546" s="109"/>
      <c r="TID546" s="479"/>
      <c r="TIE546" s="78"/>
      <c r="TIF546" s="144"/>
      <c r="TIG546" s="75"/>
      <c r="TIH546" s="66"/>
      <c r="TII546" s="66"/>
      <c r="TIJ546" s="79"/>
      <c r="TIK546" s="109"/>
      <c r="TIL546" s="479"/>
      <c r="TIM546" s="78"/>
      <c r="TIN546" s="144"/>
      <c r="TIO546" s="75"/>
      <c r="TIP546" s="66"/>
      <c r="TIQ546" s="66"/>
      <c r="TIR546" s="79"/>
      <c r="TIS546" s="109"/>
      <c r="TIT546" s="479"/>
      <c r="TIU546" s="78"/>
      <c r="TIV546" s="144"/>
      <c r="TIW546" s="75"/>
      <c r="TIX546" s="66"/>
      <c r="TIY546" s="66"/>
      <c r="TIZ546" s="79"/>
      <c r="TJA546" s="109"/>
      <c r="TJB546" s="479"/>
      <c r="TJC546" s="78"/>
      <c r="TJD546" s="144"/>
      <c r="TJE546" s="75"/>
      <c r="TJF546" s="66"/>
      <c r="TJG546" s="66"/>
      <c r="TJH546" s="79"/>
      <c r="TJI546" s="109"/>
      <c r="TJJ546" s="479"/>
      <c r="TJK546" s="78"/>
      <c r="TJL546" s="144"/>
      <c r="TJM546" s="75"/>
      <c r="TJN546" s="66"/>
      <c r="TJO546" s="66"/>
      <c r="TJP546" s="79"/>
      <c r="TJQ546" s="109"/>
      <c r="TJR546" s="479"/>
      <c r="TJS546" s="78"/>
      <c r="TJT546" s="144"/>
      <c r="TJU546" s="75"/>
      <c r="TJV546" s="66"/>
      <c r="TJW546" s="66"/>
      <c r="TJX546" s="79"/>
      <c r="TJY546" s="109"/>
      <c r="TJZ546" s="479"/>
      <c r="TKA546" s="78"/>
      <c r="TKB546" s="144"/>
      <c r="TKC546" s="75"/>
      <c r="TKD546" s="66"/>
      <c r="TKE546" s="66"/>
      <c r="TKF546" s="79"/>
      <c r="TKG546" s="109"/>
      <c r="TKH546" s="479"/>
      <c r="TKI546" s="78"/>
      <c r="TKJ546" s="144"/>
      <c r="TKK546" s="75"/>
      <c r="TKL546" s="66"/>
      <c r="TKM546" s="66"/>
      <c r="TKN546" s="79"/>
      <c r="TKO546" s="109"/>
      <c r="TKP546" s="479"/>
      <c r="TKQ546" s="78"/>
      <c r="TKR546" s="144"/>
      <c r="TKS546" s="75"/>
      <c r="TKT546" s="66"/>
      <c r="TKU546" s="66"/>
      <c r="TKV546" s="79"/>
      <c r="TKW546" s="109"/>
      <c r="TKX546" s="479"/>
      <c r="TKY546" s="78"/>
      <c r="TKZ546" s="144"/>
      <c r="TLA546" s="75"/>
      <c r="TLB546" s="66"/>
      <c r="TLC546" s="66"/>
      <c r="TLD546" s="79"/>
      <c r="TLE546" s="109"/>
      <c r="TLF546" s="479"/>
      <c r="TLG546" s="78"/>
      <c r="TLH546" s="144"/>
      <c r="TLI546" s="75"/>
      <c r="TLJ546" s="66"/>
      <c r="TLK546" s="66"/>
      <c r="TLL546" s="79"/>
      <c r="TLM546" s="109"/>
      <c r="TLN546" s="479"/>
      <c r="TLO546" s="78"/>
      <c r="TLP546" s="144"/>
      <c r="TLQ546" s="75"/>
      <c r="TLR546" s="66"/>
      <c r="TLS546" s="66"/>
      <c r="TLT546" s="79"/>
      <c r="TLU546" s="109"/>
      <c r="TLV546" s="479"/>
      <c r="TLW546" s="78"/>
      <c r="TLX546" s="144"/>
      <c r="TLY546" s="75"/>
      <c r="TLZ546" s="66"/>
      <c r="TMA546" s="66"/>
      <c r="TMB546" s="79"/>
      <c r="TMC546" s="109"/>
      <c r="TMD546" s="479"/>
      <c r="TME546" s="78"/>
      <c r="TMF546" s="144"/>
      <c r="TMG546" s="75"/>
      <c r="TMH546" s="66"/>
      <c r="TMI546" s="66"/>
      <c r="TMJ546" s="79"/>
      <c r="TMK546" s="109"/>
      <c r="TML546" s="479"/>
      <c r="TMM546" s="78"/>
      <c r="TMN546" s="144"/>
      <c r="TMO546" s="75"/>
      <c r="TMP546" s="66"/>
      <c r="TMQ546" s="66"/>
      <c r="TMR546" s="79"/>
      <c r="TMS546" s="109"/>
      <c r="TMT546" s="479"/>
      <c r="TMU546" s="78"/>
      <c r="TMV546" s="144"/>
      <c r="TMW546" s="75"/>
      <c r="TMX546" s="66"/>
      <c r="TMY546" s="66"/>
      <c r="TMZ546" s="79"/>
      <c r="TNA546" s="109"/>
      <c r="TNB546" s="479"/>
      <c r="TNC546" s="78"/>
      <c r="TND546" s="144"/>
      <c r="TNE546" s="75"/>
      <c r="TNF546" s="66"/>
      <c r="TNG546" s="66"/>
      <c r="TNH546" s="79"/>
      <c r="TNI546" s="109"/>
      <c r="TNJ546" s="479"/>
      <c r="TNK546" s="78"/>
      <c r="TNL546" s="144"/>
      <c r="TNM546" s="75"/>
      <c r="TNN546" s="66"/>
      <c r="TNO546" s="66"/>
      <c r="TNP546" s="79"/>
      <c r="TNQ546" s="109"/>
      <c r="TNR546" s="479"/>
      <c r="TNS546" s="78"/>
      <c r="TNT546" s="144"/>
      <c r="TNU546" s="75"/>
      <c r="TNV546" s="66"/>
      <c r="TNW546" s="66"/>
      <c r="TNX546" s="79"/>
      <c r="TNY546" s="109"/>
      <c r="TNZ546" s="479"/>
      <c r="TOA546" s="78"/>
      <c r="TOB546" s="144"/>
      <c r="TOC546" s="75"/>
      <c r="TOD546" s="66"/>
      <c r="TOE546" s="66"/>
      <c r="TOF546" s="79"/>
      <c r="TOG546" s="109"/>
      <c r="TOH546" s="479"/>
      <c r="TOI546" s="78"/>
      <c r="TOJ546" s="144"/>
      <c r="TOK546" s="75"/>
      <c r="TOL546" s="66"/>
      <c r="TOM546" s="66"/>
      <c r="TON546" s="79"/>
      <c r="TOO546" s="109"/>
      <c r="TOP546" s="479"/>
      <c r="TOQ546" s="78"/>
      <c r="TOR546" s="144"/>
      <c r="TOS546" s="75"/>
      <c r="TOT546" s="66"/>
      <c r="TOU546" s="66"/>
      <c r="TOV546" s="79"/>
      <c r="TOW546" s="109"/>
      <c r="TOX546" s="479"/>
      <c r="TOY546" s="78"/>
      <c r="TOZ546" s="144"/>
      <c r="TPA546" s="75"/>
      <c r="TPB546" s="66"/>
      <c r="TPC546" s="66"/>
      <c r="TPD546" s="79"/>
      <c r="TPE546" s="109"/>
      <c r="TPF546" s="479"/>
      <c r="TPG546" s="78"/>
      <c r="TPH546" s="144"/>
      <c r="TPI546" s="75"/>
      <c r="TPJ546" s="66"/>
      <c r="TPK546" s="66"/>
      <c r="TPL546" s="79"/>
      <c r="TPM546" s="109"/>
      <c r="TPN546" s="479"/>
      <c r="TPO546" s="78"/>
      <c r="TPP546" s="144"/>
      <c r="TPQ546" s="75"/>
      <c r="TPR546" s="66"/>
      <c r="TPS546" s="66"/>
      <c r="TPT546" s="79"/>
      <c r="TPU546" s="109"/>
      <c r="TPV546" s="479"/>
      <c r="TPW546" s="78"/>
      <c r="TPX546" s="144"/>
      <c r="TPY546" s="75"/>
      <c r="TPZ546" s="66"/>
      <c r="TQA546" s="66"/>
      <c r="TQB546" s="79"/>
      <c r="TQC546" s="109"/>
      <c r="TQD546" s="479"/>
      <c r="TQE546" s="78"/>
      <c r="TQF546" s="144"/>
      <c r="TQG546" s="75"/>
      <c r="TQH546" s="66"/>
      <c r="TQI546" s="66"/>
      <c r="TQJ546" s="79"/>
      <c r="TQK546" s="109"/>
      <c r="TQL546" s="479"/>
      <c r="TQM546" s="78"/>
      <c r="TQN546" s="144"/>
      <c r="TQO546" s="75"/>
      <c r="TQP546" s="66"/>
      <c r="TQQ546" s="66"/>
      <c r="TQR546" s="79"/>
      <c r="TQS546" s="109"/>
      <c r="TQT546" s="479"/>
      <c r="TQU546" s="78"/>
      <c r="TQV546" s="144"/>
      <c r="TQW546" s="75"/>
      <c r="TQX546" s="66"/>
      <c r="TQY546" s="66"/>
      <c r="TQZ546" s="79"/>
      <c r="TRA546" s="109"/>
      <c r="TRB546" s="479"/>
      <c r="TRC546" s="78"/>
      <c r="TRD546" s="144"/>
      <c r="TRE546" s="75"/>
      <c r="TRF546" s="66"/>
      <c r="TRG546" s="66"/>
      <c r="TRH546" s="79"/>
      <c r="TRI546" s="109"/>
      <c r="TRJ546" s="479"/>
      <c r="TRK546" s="78"/>
      <c r="TRL546" s="144"/>
      <c r="TRM546" s="75"/>
      <c r="TRN546" s="66"/>
      <c r="TRO546" s="66"/>
      <c r="TRP546" s="79"/>
      <c r="TRQ546" s="109"/>
      <c r="TRR546" s="479"/>
      <c r="TRS546" s="78"/>
      <c r="TRT546" s="144"/>
      <c r="TRU546" s="75"/>
      <c r="TRV546" s="66"/>
      <c r="TRW546" s="66"/>
      <c r="TRX546" s="79"/>
      <c r="TRY546" s="109"/>
      <c r="TRZ546" s="479"/>
      <c r="TSA546" s="78"/>
      <c r="TSB546" s="144"/>
      <c r="TSC546" s="75"/>
      <c r="TSD546" s="66"/>
      <c r="TSE546" s="66"/>
      <c r="TSF546" s="79"/>
      <c r="TSG546" s="109"/>
      <c r="TSH546" s="479"/>
      <c r="TSI546" s="78"/>
      <c r="TSJ546" s="144"/>
      <c r="TSK546" s="75"/>
      <c r="TSL546" s="66"/>
      <c r="TSM546" s="66"/>
      <c r="TSN546" s="79"/>
      <c r="TSO546" s="109"/>
      <c r="TSP546" s="479"/>
      <c r="TSQ546" s="78"/>
      <c r="TSR546" s="144"/>
      <c r="TSS546" s="75"/>
      <c r="TST546" s="66"/>
      <c r="TSU546" s="66"/>
      <c r="TSV546" s="79"/>
      <c r="TSW546" s="109"/>
      <c r="TSX546" s="479"/>
      <c r="TSY546" s="78"/>
      <c r="TSZ546" s="144"/>
      <c r="TTA546" s="75"/>
      <c r="TTB546" s="66"/>
      <c r="TTC546" s="66"/>
      <c r="TTD546" s="79"/>
      <c r="TTE546" s="109"/>
      <c r="TTF546" s="479"/>
      <c r="TTG546" s="78"/>
      <c r="TTH546" s="144"/>
      <c r="TTI546" s="75"/>
      <c r="TTJ546" s="66"/>
      <c r="TTK546" s="66"/>
      <c r="TTL546" s="79"/>
      <c r="TTM546" s="109"/>
      <c r="TTN546" s="479"/>
      <c r="TTO546" s="78"/>
      <c r="TTP546" s="144"/>
      <c r="TTQ546" s="75"/>
      <c r="TTR546" s="66"/>
      <c r="TTS546" s="66"/>
      <c r="TTT546" s="79"/>
      <c r="TTU546" s="109"/>
      <c r="TTV546" s="479"/>
      <c r="TTW546" s="78"/>
      <c r="TTX546" s="144"/>
      <c r="TTY546" s="75"/>
      <c r="TTZ546" s="66"/>
      <c r="TUA546" s="66"/>
      <c r="TUB546" s="79"/>
      <c r="TUC546" s="109"/>
      <c r="TUD546" s="479"/>
      <c r="TUE546" s="78"/>
      <c r="TUF546" s="144"/>
      <c r="TUG546" s="75"/>
      <c r="TUH546" s="66"/>
      <c r="TUI546" s="66"/>
      <c r="TUJ546" s="79"/>
      <c r="TUK546" s="109"/>
      <c r="TUL546" s="479"/>
      <c r="TUM546" s="78"/>
      <c r="TUN546" s="144"/>
      <c r="TUO546" s="75"/>
      <c r="TUP546" s="66"/>
      <c r="TUQ546" s="66"/>
      <c r="TUR546" s="79"/>
      <c r="TUS546" s="109"/>
      <c r="TUT546" s="479"/>
      <c r="TUU546" s="78"/>
      <c r="TUV546" s="144"/>
      <c r="TUW546" s="75"/>
      <c r="TUX546" s="66"/>
      <c r="TUY546" s="66"/>
      <c r="TUZ546" s="79"/>
      <c r="TVA546" s="109"/>
      <c r="TVB546" s="479"/>
      <c r="TVC546" s="78"/>
      <c r="TVD546" s="144"/>
      <c r="TVE546" s="75"/>
      <c r="TVF546" s="66"/>
      <c r="TVG546" s="66"/>
      <c r="TVH546" s="79"/>
      <c r="TVI546" s="109"/>
      <c r="TVJ546" s="479"/>
      <c r="TVK546" s="78"/>
      <c r="TVL546" s="144"/>
      <c r="TVM546" s="75"/>
      <c r="TVN546" s="66"/>
      <c r="TVO546" s="66"/>
      <c r="TVP546" s="79"/>
      <c r="TVQ546" s="109"/>
      <c r="TVR546" s="479"/>
      <c r="TVS546" s="78"/>
      <c r="TVT546" s="144"/>
      <c r="TVU546" s="75"/>
      <c r="TVV546" s="66"/>
      <c r="TVW546" s="66"/>
      <c r="TVX546" s="79"/>
      <c r="TVY546" s="109"/>
      <c r="TVZ546" s="479"/>
      <c r="TWA546" s="78"/>
      <c r="TWB546" s="144"/>
      <c r="TWC546" s="75"/>
      <c r="TWD546" s="66"/>
      <c r="TWE546" s="66"/>
      <c r="TWF546" s="79"/>
      <c r="TWG546" s="109"/>
      <c r="TWH546" s="479"/>
      <c r="TWI546" s="78"/>
      <c r="TWJ546" s="144"/>
      <c r="TWK546" s="75"/>
      <c r="TWL546" s="66"/>
      <c r="TWM546" s="66"/>
      <c r="TWN546" s="79"/>
      <c r="TWO546" s="109"/>
      <c r="TWP546" s="479"/>
      <c r="TWQ546" s="78"/>
      <c r="TWR546" s="144"/>
      <c r="TWS546" s="75"/>
      <c r="TWT546" s="66"/>
      <c r="TWU546" s="66"/>
      <c r="TWV546" s="79"/>
      <c r="TWW546" s="109"/>
      <c r="TWX546" s="479"/>
      <c r="TWY546" s="78"/>
      <c r="TWZ546" s="144"/>
      <c r="TXA546" s="75"/>
      <c r="TXB546" s="66"/>
      <c r="TXC546" s="66"/>
      <c r="TXD546" s="79"/>
      <c r="TXE546" s="109"/>
      <c r="TXF546" s="479"/>
      <c r="TXG546" s="78"/>
      <c r="TXH546" s="144"/>
      <c r="TXI546" s="75"/>
      <c r="TXJ546" s="66"/>
      <c r="TXK546" s="66"/>
      <c r="TXL546" s="79"/>
      <c r="TXM546" s="109"/>
      <c r="TXN546" s="479"/>
      <c r="TXO546" s="78"/>
      <c r="TXP546" s="144"/>
      <c r="TXQ546" s="75"/>
      <c r="TXR546" s="66"/>
      <c r="TXS546" s="66"/>
      <c r="TXT546" s="79"/>
      <c r="TXU546" s="109"/>
      <c r="TXV546" s="479"/>
      <c r="TXW546" s="78"/>
      <c r="TXX546" s="144"/>
      <c r="TXY546" s="75"/>
      <c r="TXZ546" s="66"/>
      <c r="TYA546" s="66"/>
      <c r="TYB546" s="79"/>
      <c r="TYC546" s="109"/>
      <c r="TYD546" s="479"/>
      <c r="TYE546" s="78"/>
      <c r="TYF546" s="144"/>
      <c r="TYG546" s="75"/>
      <c r="TYH546" s="66"/>
      <c r="TYI546" s="66"/>
      <c r="TYJ546" s="79"/>
      <c r="TYK546" s="109"/>
      <c r="TYL546" s="479"/>
      <c r="TYM546" s="78"/>
      <c r="TYN546" s="144"/>
      <c r="TYO546" s="75"/>
      <c r="TYP546" s="66"/>
      <c r="TYQ546" s="66"/>
      <c r="TYR546" s="79"/>
      <c r="TYS546" s="109"/>
      <c r="TYT546" s="479"/>
      <c r="TYU546" s="78"/>
      <c r="TYV546" s="144"/>
      <c r="TYW546" s="75"/>
      <c r="TYX546" s="66"/>
      <c r="TYY546" s="66"/>
      <c r="TYZ546" s="79"/>
      <c r="TZA546" s="109"/>
      <c r="TZB546" s="479"/>
      <c r="TZC546" s="78"/>
      <c r="TZD546" s="144"/>
      <c r="TZE546" s="75"/>
      <c r="TZF546" s="66"/>
      <c r="TZG546" s="66"/>
      <c r="TZH546" s="79"/>
      <c r="TZI546" s="109"/>
      <c r="TZJ546" s="479"/>
      <c r="TZK546" s="78"/>
      <c r="TZL546" s="144"/>
      <c r="TZM546" s="75"/>
      <c r="TZN546" s="66"/>
      <c r="TZO546" s="66"/>
      <c r="TZP546" s="79"/>
      <c r="TZQ546" s="109"/>
      <c r="TZR546" s="479"/>
      <c r="TZS546" s="78"/>
      <c r="TZT546" s="144"/>
      <c r="TZU546" s="75"/>
      <c r="TZV546" s="66"/>
      <c r="TZW546" s="66"/>
      <c r="TZX546" s="79"/>
      <c r="TZY546" s="109"/>
      <c r="TZZ546" s="479"/>
      <c r="UAA546" s="78"/>
      <c r="UAB546" s="144"/>
      <c r="UAC546" s="75"/>
      <c r="UAD546" s="66"/>
      <c r="UAE546" s="66"/>
      <c r="UAF546" s="79"/>
      <c r="UAG546" s="109"/>
      <c r="UAH546" s="479"/>
      <c r="UAI546" s="78"/>
      <c r="UAJ546" s="144"/>
      <c r="UAK546" s="75"/>
      <c r="UAL546" s="66"/>
      <c r="UAM546" s="66"/>
      <c r="UAN546" s="79"/>
      <c r="UAO546" s="109"/>
      <c r="UAP546" s="479"/>
      <c r="UAQ546" s="78"/>
      <c r="UAR546" s="144"/>
      <c r="UAS546" s="75"/>
      <c r="UAT546" s="66"/>
      <c r="UAU546" s="66"/>
      <c r="UAV546" s="79"/>
      <c r="UAW546" s="109"/>
      <c r="UAX546" s="479"/>
      <c r="UAY546" s="78"/>
      <c r="UAZ546" s="144"/>
      <c r="UBA546" s="75"/>
      <c r="UBB546" s="66"/>
      <c r="UBC546" s="66"/>
      <c r="UBD546" s="79"/>
      <c r="UBE546" s="109"/>
      <c r="UBF546" s="479"/>
      <c r="UBG546" s="78"/>
      <c r="UBH546" s="144"/>
      <c r="UBI546" s="75"/>
      <c r="UBJ546" s="66"/>
      <c r="UBK546" s="66"/>
      <c r="UBL546" s="79"/>
      <c r="UBM546" s="109"/>
      <c r="UBN546" s="479"/>
      <c r="UBO546" s="78"/>
      <c r="UBP546" s="144"/>
      <c r="UBQ546" s="75"/>
      <c r="UBR546" s="66"/>
      <c r="UBS546" s="66"/>
      <c r="UBT546" s="79"/>
      <c r="UBU546" s="109"/>
      <c r="UBV546" s="479"/>
      <c r="UBW546" s="78"/>
      <c r="UBX546" s="144"/>
      <c r="UBY546" s="75"/>
      <c r="UBZ546" s="66"/>
      <c r="UCA546" s="66"/>
      <c r="UCB546" s="79"/>
      <c r="UCC546" s="109"/>
      <c r="UCD546" s="479"/>
      <c r="UCE546" s="78"/>
      <c r="UCF546" s="144"/>
      <c r="UCG546" s="75"/>
      <c r="UCH546" s="66"/>
      <c r="UCI546" s="66"/>
      <c r="UCJ546" s="79"/>
      <c r="UCK546" s="109"/>
      <c r="UCL546" s="479"/>
      <c r="UCM546" s="78"/>
      <c r="UCN546" s="144"/>
      <c r="UCO546" s="75"/>
      <c r="UCP546" s="66"/>
      <c r="UCQ546" s="66"/>
      <c r="UCR546" s="79"/>
      <c r="UCS546" s="109"/>
      <c r="UCT546" s="479"/>
      <c r="UCU546" s="78"/>
      <c r="UCV546" s="144"/>
      <c r="UCW546" s="75"/>
      <c r="UCX546" s="66"/>
      <c r="UCY546" s="66"/>
      <c r="UCZ546" s="79"/>
      <c r="UDA546" s="109"/>
      <c r="UDB546" s="479"/>
      <c r="UDC546" s="78"/>
      <c r="UDD546" s="144"/>
      <c r="UDE546" s="75"/>
      <c r="UDF546" s="66"/>
      <c r="UDG546" s="66"/>
      <c r="UDH546" s="79"/>
      <c r="UDI546" s="109"/>
      <c r="UDJ546" s="479"/>
      <c r="UDK546" s="78"/>
      <c r="UDL546" s="144"/>
      <c r="UDM546" s="75"/>
      <c r="UDN546" s="66"/>
      <c r="UDO546" s="66"/>
      <c r="UDP546" s="79"/>
      <c r="UDQ546" s="109"/>
      <c r="UDR546" s="479"/>
      <c r="UDS546" s="78"/>
      <c r="UDT546" s="144"/>
      <c r="UDU546" s="75"/>
      <c r="UDV546" s="66"/>
      <c r="UDW546" s="66"/>
      <c r="UDX546" s="79"/>
      <c r="UDY546" s="109"/>
      <c r="UDZ546" s="479"/>
      <c r="UEA546" s="78"/>
      <c r="UEB546" s="144"/>
      <c r="UEC546" s="75"/>
      <c r="UED546" s="66"/>
      <c r="UEE546" s="66"/>
      <c r="UEF546" s="79"/>
      <c r="UEG546" s="109"/>
      <c r="UEH546" s="479"/>
      <c r="UEI546" s="78"/>
      <c r="UEJ546" s="144"/>
      <c r="UEK546" s="75"/>
      <c r="UEL546" s="66"/>
      <c r="UEM546" s="66"/>
      <c r="UEN546" s="79"/>
      <c r="UEO546" s="109"/>
      <c r="UEP546" s="479"/>
      <c r="UEQ546" s="78"/>
      <c r="UER546" s="144"/>
      <c r="UES546" s="75"/>
      <c r="UET546" s="66"/>
      <c r="UEU546" s="66"/>
      <c r="UEV546" s="79"/>
      <c r="UEW546" s="109"/>
      <c r="UEX546" s="479"/>
      <c r="UEY546" s="78"/>
      <c r="UEZ546" s="144"/>
      <c r="UFA546" s="75"/>
      <c r="UFB546" s="66"/>
      <c r="UFC546" s="66"/>
      <c r="UFD546" s="79"/>
      <c r="UFE546" s="109"/>
      <c r="UFF546" s="479"/>
      <c r="UFG546" s="78"/>
      <c r="UFH546" s="144"/>
      <c r="UFI546" s="75"/>
      <c r="UFJ546" s="66"/>
      <c r="UFK546" s="66"/>
      <c r="UFL546" s="79"/>
      <c r="UFM546" s="109"/>
      <c r="UFN546" s="479"/>
      <c r="UFO546" s="78"/>
      <c r="UFP546" s="144"/>
      <c r="UFQ546" s="75"/>
      <c r="UFR546" s="66"/>
      <c r="UFS546" s="66"/>
      <c r="UFT546" s="79"/>
      <c r="UFU546" s="109"/>
      <c r="UFV546" s="479"/>
      <c r="UFW546" s="78"/>
      <c r="UFX546" s="144"/>
      <c r="UFY546" s="75"/>
      <c r="UFZ546" s="66"/>
      <c r="UGA546" s="66"/>
      <c r="UGB546" s="79"/>
      <c r="UGC546" s="109"/>
      <c r="UGD546" s="479"/>
      <c r="UGE546" s="78"/>
      <c r="UGF546" s="144"/>
      <c r="UGG546" s="75"/>
      <c r="UGH546" s="66"/>
      <c r="UGI546" s="66"/>
      <c r="UGJ546" s="79"/>
      <c r="UGK546" s="109"/>
      <c r="UGL546" s="479"/>
      <c r="UGM546" s="78"/>
      <c r="UGN546" s="144"/>
      <c r="UGO546" s="75"/>
      <c r="UGP546" s="66"/>
      <c r="UGQ546" s="66"/>
      <c r="UGR546" s="79"/>
      <c r="UGS546" s="109"/>
      <c r="UGT546" s="479"/>
      <c r="UGU546" s="78"/>
      <c r="UGV546" s="144"/>
      <c r="UGW546" s="75"/>
      <c r="UGX546" s="66"/>
      <c r="UGY546" s="66"/>
      <c r="UGZ546" s="79"/>
      <c r="UHA546" s="109"/>
      <c r="UHB546" s="479"/>
      <c r="UHC546" s="78"/>
      <c r="UHD546" s="144"/>
      <c r="UHE546" s="75"/>
      <c r="UHF546" s="66"/>
      <c r="UHG546" s="66"/>
      <c r="UHH546" s="79"/>
      <c r="UHI546" s="109"/>
      <c r="UHJ546" s="479"/>
      <c r="UHK546" s="78"/>
      <c r="UHL546" s="144"/>
      <c r="UHM546" s="75"/>
      <c r="UHN546" s="66"/>
      <c r="UHO546" s="66"/>
      <c r="UHP546" s="79"/>
      <c r="UHQ546" s="109"/>
      <c r="UHR546" s="479"/>
      <c r="UHS546" s="78"/>
      <c r="UHT546" s="144"/>
      <c r="UHU546" s="75"/>
      <c r="UHV546" s="66"/>
      <c r="UHW546" s="66"/>
      <c r="UHX546" s="79"/>
      <c r="UHY546" s="109"/>
      <c r="UHZ546" s="479"/>
      <c r="UIA546" s="78"/>
      <c r="UIB546" s="144"/>
      <c r="UIC546" s="75"/>
      <c r="UID546" s="66"/>
      <c r="UIE546" s="66"/>
      <c r="UIF546" s="79"/>
      <c r="UIG546" s="109"/>
      <c r="UIH546" s="479"/>
      <c r="UII546" s="78"/>
      <c r="UIJ546" s="144"/>
      <c r="UIK546" s="75"/>
      <c r="UIL546" s="66"/>
      <c r="UIM546" s="66"/>
      <c r="UIN546" s="79"/>
      <c r="UIO546" s="109"/>
      <c r="UIP546" s="479"/>
      <c r="UIQ546" s="78"/>
      <c r="UIR546" s="144"/>
      <c r="UIS546" s="75"/>
      <c r="UIT546" s="66"/>
      <c r="UIU546" s="66"/>
      <c r="UIV546" s="79"/>
      <c r="UIW546" s="109"/>
      <c r="UIX546" s="479"/>
      <c r="UIY546" s="78"/>
      <c r="UIZ546" s="144"/>
      <c r="UJA546" s="75"/>
      <c r="UJB546" s="66"/>
      <c r="UJC546" s="66"/>
      <c r="UJD546" s="79"/>
      <c r="UJE546" s="109"/>
      <c r="UJF546" s="479"/>
      <c r="UJG546" s="78"/>
      <c r="UJH546" s="144"/>
      <c r="UJI546" s="75"/>
      <c r="UJJ546" s="66"/>
      <c r="UJK546" s="66"/>
      <c r="UJL546" s="79"/>
      <c r="UJM546" s="109"/>
      <c r="UJN546" s="479"/>
      <c r="UJO546" s="78"/>
      <c r="UJP546" s="144"/>
      <c r="UJQ546" s="75"/>
      <c r="UJR546" s="66"/>
      <c r="UJS546" s="66"/>
      <c r="UJT546" s="79"/>
      <c r="UJU546" s="109"/>
      <c r="UJV546" s="479"/>
      <c r="UJW546" s="78"/>
      <c r="UJX546" s="144"/>
      <c r="UJY546" s="75"/>
      <c r="UJZ546" s="66"/>
      <c r="UKA546" s="66"/>
      <c r="UKB546" s="79"/>
      <c r="UKC546" s="109"/>
      <c r="UKD546" s="479"/>
      <c r="UKE546" s="78"/>
      <c r="UKF546" s="144"/>
      <c r="UKG546" s="75"/>
      <c r="UKH546" s="66"/>
      <c r="UKI546" s="66"/>
      <c r="UKJ546" s="79"/>
      <c r="UKK546" s="109"/>
      <c r="UKL546" s="479"/>
      <c r="UKM546" s="78"/>
      <c r="UKN546" s="144"/>
      <c r="UKO546" s="75"/>
      <c r="UKP546" s="66"/>
      <c r="UKQ546" s="66"/>
      <c r="UKR546" s="79"/>
      <c r="UKS546" s="109"/>
      <c r="UKT546" s="479"/>
      <c r="UKU546" s="78"/>
      <c r="UKV546" s="144"/>
      <c r="UKW546" s="75"/>
      <c r="UKX546" s="66"/>
      <c r="UKY546" s="66"/>
      <c r="UKZ546" s="79"/>
      <c r="ULA546" s="109"/>
      <c r="ULB546" s="479"/>
      <c r="ULC546" s="78"/>
      <c r="ULD546" s="144"/>
      <c r="ULE546" s="75"/>
      <c r="ULF546" s="66"/>
      <c r="ULG546" s="66"/>
      <c r="ULH546" s="79"/>
      <c r="ULI546" s="109"/>
      <c r="ULJ546" s="479"/>
      <c r="ULK546" s="78"/>
      <c r="ULL546" s="144"/>
      <c r="ULM546" s="75"/>
      <c r="ULN546" s="66"/>
      <c r="ULO546" s="66"/>
      <c r="ULP546" s="79"/>
      <c r="ULQ546" s="109"/>
      <c r="ULR546" s="479"/>
      <c r="ULS546" s="78"/>
      <c r="ULT546" s="144"/>
      <c r="ULU546" s="75"/>
      <c r="ULV546" s="66"/>
      <c r="ULW546" s="66"/>
      <c r="ULX546" s="79"/>
      <c r="ULY546" s="109"/>
      <c r="ULZ546" s="479"/>
      <c r="UMA546" s="78"/>
      <c r="UMB546" s="144"/>
      <c r="UMC546" s="75"/>
      <c r="UMD546" s="66"/>
      <c r="UME546" s="66"/>
      <c r="UMF546" s="79"/>
      <c r="UMG546" s="109"/>
      <c r="UMH546" s="479"/>
      <c r="UMI546" s="78"/>
      <c r="UMJ546" s="144"/>
      <c r="UMK546" s="75"/>
      <c r="UML546" s="66"/>
      <c r="UMM546" s="66"/>
      <c r="UMN546" s="79"/>
      <c r="UMO546" s="109"/>
      <c r="UMP546" s="479"/>
      <c r="UMQ546" s="78"/>
      <c r="UMR546" s="144"/>
      <c r="UMS546" s="75"/>
      <c r="UMT546" s="66"/>
      <c r="UMU546" s="66"/>
      <c r="UMV546" s="79"/>
      <c r="UMW546" s="109"/>
      <c r="UMX546" s="479"/>
      <c r="UMY546" s="78"/>
      <c r="UMZ546" s="144"/>
      <c r="UNA546" s="75"/>
      <c r="UNB546" s="66"/>
      <c r="UNC546" s="66"/>
      <c r="UND546" s="79"/>
      <c r="UNE546" s="109"/>
      <c r="UNF546" s="479"/>
      <c r="UNG546" s="78"/>
      <c r="UNH546" s="144"/>
      <c r="UNI546" s="75"/>
      <c r="UNJ546" s="66"/>
      <c r="UNK546" s="66"/>
      <c r="UNL546" s="79"/>
      <c r="UNM546" s="109"/>
      <c r="UNN546" s="479"/>
      <c r="UNO546" s="78"/>
      <c r="UNP546" s="144"/>
      <c r="UNQ546" s="75"/>
      <c r="UNR546" s="66"/>
      <c r="UNS546" s="66"/>
      <c r="UNT546" s="79"/>
      <c r="UNU546" s="109"/>
      <c r="UNV546" s="479"/>
      <c r="UNW546" s="78"/>
      <c r="UNX546" s="144"/>
      <c r="UNY546" s="75"/>
      <c r="UNZ546" s="66"/>
      <c r="UOA546" s="66"/>
      <c r="UOB546" s="79"/>
      <c r="UOC546" s="109"/>
      <c r="UOD546" s="479"/>
      <c r="UOE546" s="78"/>
      <c r="UOF546" s="144"/>
      <c r="UOG546" s="75"/>
      <c r="UOH546" s="66"/>
      <c r="UOI546" s="66"/>
      <c r="UOJ546" s="79"/>
      <c r="UOK546" s="109"/>
      <c r="UOL546" s="479"/>
      <c r="UOM546" s="78"/>
      <c r="UON546" s="144"/>
      <c r="UOO546" s="75"/>
      <c r="UOP546" s="66"/>
      <c r="UOQ546" s="66"/>
      <c r="UOR546" s="79"/>
      <c r="UOS546" s="109"/>
      <c r="UOT546" s="479"/>
      <c r="UOU546" s="78"/>
      <c r="UOV546" s="144"/>
      <c r="UOW546" s="75"/>
      <c r="UOX546" s="66"/>
      <c r="UOY546" s="66"/>
      <c r="UOZ546" s="79"/>
      <c r="UPA546" s="109"/>
      <c r="UPB546" s="479"/>
      <c r="UPC546" s="78"/>
      <c r="UPD546" s="144"/>
      <c r="UPE546" s="75"/>
      <c r="UPF546" s="66"/>
      <c r="UPG546" s="66"/>
      <c r="UPH546" s="79"/>
      <c r="UPI546" s="109"/>
      <c r="UPJ546" s="479"/>
      <c r="UPK546" s="78"/>
      <c r="UPL546" s="144"/>
      <c r="UPM546" s="75"/>
      <c r="UPN546" s="66"/>
      <c r="UPO546" s="66"/>
      <c r="UPP546" s="79"/>
      <c r="UPQ546" s="109"/>
      <c r="UPR546" s="479"/>
      <c r="UPS546" s="78"/>
      <c r="UPT546" s="144"/>
      <c r="UPU546" s="75"/>
      <c r="UPV546" s="66"/>
      <c r="UPW546" s="66"/>
      <c r="UPX546" s="79"/>
      <c r="UPY546" s="109"/>
      <c r="UPZ546" s="479"/>
      <c r="UQA546" s="78"/>
      <c r="UQB546" s="144"/>
      <c r="UQC546" s="75"/>
      <c r="UQD546" s="66"/>
      <c r="UQE546" s="66"/>
      <c r="UQF546" s="79"/>
      <c r="UQG546" s="109"/>
      <c r="UQH546" s="479"/>
      <c r="UQI546" s="78"/>
      <c r="UQJ546" s="144"/>
      <c r="UQK546" s="75"/>
      <c r="UQL546" s="66"/>
      <c r="UQM546" s="66"/>
      <c r="UQN546" s="79"/>
      <c r="UQO546" s="109"/>
      <c r="UQP546" s="479"/>
      <c r="UQQ546" s="78"/>
      <c r="UQR546" s="144"/>
      <c r="UQS546" s="75"/>
      <c r="UQT546" s="66"/>
      <c r="UQU546" s="66"/>
      <c r="UQV546" s="79"/>
      <c r="UQW546" s="109"/>
      <c r="UQX546" s="479"/>
      <c r="UQY546" s="78"/>
      <c r="UQZ546" s="144"/>
      <c r="URA546" s="75"/>
      <c r="URB546" s="66"/>
      <c r="URC546" s="66"/>
      <c r="URD546" s="79"/>
      <c r="URE546" s="109"/>
      <c r="URF546" s="479"/>
      <c r="URG546" s="78"/>
      <c r="URH546" s="144"/>
      <c r="URI546" s="75"/>
      <c r="URJ546" s="66"/>
      <c r="URK546" s="66"/>
      <c r="URL546" s="79"/>
      <c r="URM546" s="109"/>
      <c r="URN546" s="479"/>
      <c r="URO546" s="78"/>
      <c r="URP546" s="144"/>
      <c r="URQ546" s="75"/>
      <c r="URR546" s="66"/>
      <c r="URS546" s="66"/>
      <c r="URT546" s="79"/>
      <c r="URU546" s="109"/>
      <c r="URV546" s="479"/>
      <c r="URW546" s="78"/>
      <c r="URX546" s="144"/>
      <c r="URY546" s="75"/>
      <c r="URZ546" s="66"/>
      <c r="USA546" s="66"/>
      <c r="USB546" s="79"/>
      <c r="USC546" s="109"/>
      <c r="USD546" s="479"/>
      <c r="USE546" s="78"/>
      <c r="USF546" s="144"/>
      <c r="USG546" s="75"/>
      <c r="USH546" s="66"/>
      <c r="USI546" s="66"/>
      <c r="USJ546" s="79"/>
      <c r="USK546" s="109"/>
      <c r="USL546" s="479"/>
      <c r="USM546" s="78"/>
      <c r="USN546" s="144"/>
      <c r="USO546" s="75"/>
      <c r="USP546" s="66"/>
      <c r="USQ546" s="66"/>
      <c r="USR546" s="79"/>
      <c r="USS546" s="109"/>
      <c r="UST546" s="479"/>
      <c r="USU546" s="78"/>
      <c r="USV546" s="144"/>
      <c r="USW546" s="75"/>
      <c r="USX546" s="66"/>
      <c r="USY546" s="66"/>
      <c r="USZ546" s="79"/>
      <c r="UTA546" s="109"/>
      <c r="UTB546" s="479"/>
      <c r="UTC546" s="78"/>
      <c r="UTD546" s="144"/>
      <c r="UTE546" s="75"/>
      <c r="UTF546" s="66"/>
      <c r="UTG546" s="66"/>
      <c r="UTH546" s="79"/>
      <c r="UTI546" s="109"/>
      <c r="UTJ546" s="479"/>
      <c r="UTK546" s="78"/>
      <c r="UTL546" s="144"/>
      <c r="UTM546" s="75"/>
      <c r="UTN546" s="66"/>
      <c r="UTO546" s="66"/>
      <c r="UTP546" s="79"/>
      <c r="UTQ546" s="109"/>
      <c r="UTR546" s="479"/>
      <c r="UTS546" s="78"/>
      <c r="UTT546" s="144"/>
      <c r="UTU546" s="75"/>
      <c r="UTV546" s="66"/>
      <c r="UTW546" s="66"/>
      <c r="UTX546" s="79"/>
      <c r="UTY546" s="109"/>
      <c r="UTZ546" s="479"/>
      <c r="UUA546" s="78"/>
      <c r="UUB546" s="144"/>
      <c r="UUC546" s="75"/>
      <c r="UUD546" s="66"/>
      <c r="UUE546" s="66"/>
      <c r="UUF546" s="79"/>
      <c r="UUG546" s="109"/>
      <c r="UUH546" s="479"/>
      <c r="UUI546" s="78"/>
      <c r="UUJ546" s="144"/>
      <c r="UUK546" s="75"/>
      <c r="UUL546" s="66"/>
      <c r="UUM546" s="66"/>
      <c r="UUN546" s="79"/>
      <c r="UUO546" s="109"/>
      <c r="UUP546" s="479"/>
      <c r="UUQ546" s="78"/>
      <c r="UUR546" s="144"/>
      <c r="UUS546" s="75"/>
      <c r="UUT546" s="66"/>
      <c r="UUU546" s="66"/>
      <c r="UUV546" s="79"/>
      <c r="UUW546" s="109"/>
      <c r="UUX546" s="479"/>
      <c r="UUY546" s="78"/>
      <c r="UUZ546" s="144"/>
      <c r="UVA546" s="75"/>
      <c r="UVB546" s="66"/>
      <c r="UVC546" s="66"/>
      <c r="UVD546" s="79"/>
      <c r="UVE546" s="109"/>
      <c r="UVF546" s="479"/>
      <c r="UVG546" s="78"/>
      <c r="UVH546" s="144"/>
      <c r="UVI546" s="75"/>
      <c r="UVJ546" s="66"/>
      <c r="UVK546" s="66"/>
      <c r="UVL546" s="79"/>
      <c r="UVM546" s="109"/>
      <c r="UVN546" s="479"/>
      <c r="UVO546" s="78"/>
      <c r="UVP546" s="144"/>
      <c r="UVQ546" s="75"/>
      <c r="UVR546" s="66"/>
      <c r="UVS546" s="66"/>
      <c r="UVT546" s="79"/>
      <c r="UVU546" s="109"/>
      <c r="UVV546" s="479"/>
      <c r="UVW546" s="78"/>
      <c r="UVX546" s="144"/>
      <c r="UVY546" s="75"/>
      <c r="UVZ546" s="66"/>
      <c r="UWA546" s="66"/>
      <c r="UWB546" s="79"/>
      <c r="UWC546" s="109"/>
      <c r="UWD546" s="479"/>
      <c r="UWE546" s="78"/>
      <c r="UWF546" s="144"/>
      <c r="UWG546" s="75"/>
      <c r="UWH546" s="66"/>
      <c r="UWI546" s="66"/>
      <c r="UWJ546" s="79"/>
      <c r="UWK546" s="109"/>
      <c r="UWL546" s="479"/>
      <c r="UWM546" s="78"/>
      <c r="UWN546" s="144"/>
      <c r="UWO546" s="75"/>
      <c r="UWP546" s="66"/>
      <c r="UWQ546" s="66"/>
      <c r="UWR546" s="79"/>
      <c r="UWS546" s="109"/>
      <c r="UWT546" s="479"/>
      <c r="UWU546" s="78"/>
      <c r="UWV546" s="144"/>
      <c r="UWW546" s="75"/>
      <c r="UWX546" s="66"/>
      <c r="UWY546" s="66"/>
      <c r="UWZ546" s="79"/>
      <c r="UXA546" s="109"/>
      <c r="UXB546" s="479"/>
      <c r="UXC546" s="78"/>
      <c r="UXD546" s="144"/>
      <c r="UXE546" s="75"/>
      <c r="UXF546" s="66"/>
      <c r="UXG546" s="66"/>
      <c r="UXH546" s="79"/>
      <c r="UXI546" s="109"/>
      <c r="UXJ546" s="479"/>
      <c r="UXK546" s="78"/>
      <c r="UXL546" s="144"/>
      <c r="UXM546" s="75"/>
      <c r="UXN546" s="66"/>
      <c r="UXO546" s="66"/>
      <c r="UXP546" s="79"/>
      <c r="UXQ546" s="109"/>
      <c r="UXR546" s="479"/>
      <c r="UXS546" s="78"/>
      <c r="UXT546" s="144"/>
      <c r="UXU546" s="75"/>
      <c r="UXV546" s="66"/>
      <c r="UXW546" s="66"/>
      <c r="UXX546" s="79"/>
      <c r="UXY546" s="109"/>
      <c r="UXZ546" s="479"/>
      <c r="UYA546" s="78"/>
      <c r="UYB546" s="144"/>
      <c r="UYC546" s="75"/>
      <c r="UYD546" s="66"/>
      <c r="UYE546" s="66"/>
      <c r="UYF546" s="79"/>
      <c r="UYG546" s="109"/>
      <c r="UYH546" s="479"/>
      <c r="UYI546" s="78"/>
      <c r="UYJ546" s="144"/>
      <c r="UYK546" s="75"/>
      <c r="UYL546" s="66"/>
      <c r="UYM546" s="66"/>
      <c r="UYN546" s="79"/>
      <c r="UYO546" s="109"/>
      <c r="UYP546" s="479"/>
      <c r="UYQ546" s="78"/>
      <c r="UYR546" s="144"/>
      <c r="UYS546" s="75"/>
      <c r="UYT546" s="66"/>
      <c r="UYU546" s="66"/>
      <c r="UYV546" s="79"/>
      <c r="UYW546" s="109"/>
      <c r="UYX546" s="479"/>
      <c r="UYY546" s="78"/>
      <c r="UYZ546" s="144"/>
      <c r="UZA546" s="75"/>
      <c r="UZB546" s="66"/>
      <c r="UZC546" s="66"/>
      <c r="UZD546" s="79"/>
      <c r="UZE546" s="109"/>
      <c r="UZF546" s="479"/>
      <c r="UZG546" s="78"/>
      <c r="UZH546" s="144"/>
      <c r="UZI546" s="75"/>
      <c r="UZJ546" s="66"/>
      <c r="UZK546" s="66"/>
      <c r="UZL546" s="79"/>
      <c r="UZM546" s="109"/>
      <c r="UZN546" s="479"/>
      <c r="UZO546" s="78"/>
      <c r="UZP546" s="144"/>
      <c r="UZQ546" s="75"/>
      <c r="UZR546" s="66"/>
      <c r="UZS546" s="66"/>
      <c r="UZT546" s="79"/>
      <c r="UZU546" s="109"/>
      <c r="UZV546" s="479"/>
      <c r="UZW546" s="78"/>
      <c r="UZX546" s="144"/>
      <c r="UZY546" s="75"/>
      <c r="UZZ546" s="66"/>
      <c r="VAA546" s="66"/>
      <c r="VAB546" s="79"/>
      <c r="VAC546" s="109"/>
      <c r="VAD546" s="479"/>
      <c r="VAE546" s="78"/>
      <c r="VAF546" s="144"/>
      <c r="VAG546" s="75"/>
      <c r="VAH546" s="66"/>
      <c r="VAI546" s="66"/>
      <c r="VAJ546" s="79"/>
      <c r="VAK546" s="109"/>
      <c r="VAL546" s="479"/>
      <c r="VAM546" s="78"/>
      <c r="VAN546" s="144"/>
      <c r="VAO546" s="75"/>
      <c r="VAP546" s="66"/>
      <c r="VAQ546" s="66"/>
      <c r="VAR546" s="79"/>
      <c r="VAS546" s="109"/>
      <c r="VAT546" s="479"/>
      <c r="VAU546" s="78"/>
      <c r="VAV546" s="144"/>
      <c r="VAW546" s="75"/>
      <c r="VAX546" s="66"/>
      <c r="VAY546" s="66"/>
      <c r="VAZ546" s="79"/>
      <c r="VBA546" s="109"/>
      <c r="VBB546" s="479"/>
      <c r="VBC546" s="78"/>
      <c r="VBD546" s="144"/>
      <c r="VBE546" s="75"/>
      <c r="VBF546" s="66"/>
      <c r="VBG546" s="66"/>
      <c r="VBH546" s="79"/>
      <c r="VBI546" s="109"/>
      <c r="VBJ546" s="479"/>
      <c r="VBK546" s="78"/>
      <c r="VBL546" s="144"/>
      <c r="VBM546" s="75"/>
      <c r="VBN546" s="66"/>
      <c r="VBO546" s="66"/>
      <c r="VBP546" s="79"/>
      <c r="VBQ546" s="109"/>
      <c r="VBR546" s="479"/>
      <c r="VBS546" s="78"/>
      <c r="VBT546" s="144"/>
      <c r="VBU546" s="75"/>
      <c r="VBV546" s="66"/>
      <c r="VBW546" s="66"/>
      <c r="VBX546" s="79"/>
      <c r="VBY546" s="109"/>
      <c r="VBZ546" s="479"/>
      <c r="VCA546" s="78"/>
      <c r="VCB546" s="144"/>
      <c r="VCC546" s="75"/>
      <c r="VCD546" s="66"/>
      <c r="VCE546" s="66"/>
      <c r="VCF546" s="79"/>
      <c r="VCG546" s="109"/>
      <c r="VCH546" s="479"/>
      <c r="VCI546" s="78"/>
      <c r="VCJ546" s="144"/>
      <c r="VCK546" s="75"/>
      <c r="VCL546" s="66"/>
      <c r="VCM546" s="66"/>
      <c r="VCN546" s="79"/>
      <c r="VCO546" s="109"/>
      <c r="VCP546" s="479"/>
      <c r="VCQ546" s="78"/>
      <c r="VCR546" s="144"/>
      <c r="VCS546" s="75"/>
      <c r="VCT546" s="66"/>
      <c r="VCU546" s="66"/>
      <c r="VCV546" s="79"/>
      <c r="VCW546" s="109"/>
      <c r="VCX546" s="479"/>
      <c r="VCY546" s="78"/>
      <c r="VCZ546" s="144"/>
      <c r="VDA546" s="75"/>
      <c r="VDB546" s="66"/>
      <c r="VDC546" s="66"/>
      <c r="VDD546" s="79"/>
      <c r="VDE546" s="109"/>
      <c r="VDF546" s="479"/>
      <c r="VDG546" s="78"/>
      <c r="VDH546" s="144"/>
      <c r="VDI546" s="75"/>
      <c r="VDJ546" s="66"/>
      <c r="VDK546" s="66"/>
      <c r="VDL546" s="79"/>
      <c r="VDM546" s="109"/>
      <c r="VDN546" s="479"/>
      <c r="VDO546" s="78"/>
      <c r="VDP546" s="144"/>
      <c r="VDQ546" s="75"/>
      <c r="VDR546" s="66"/>
      <c r="VDS546" s="66"/>
      <c r="VDT546" s="79"/>
      <c r="VDU546" s="109"/>
      <c r="VDV546" s="479"/>
      <c r="VDW546" s="78"/>
      <c r="VDX546" s="144"/>
      <c r="VDY546" s="75"/>
      <c r="VDZ546" s="66"/>
      <c r="VEA546" s="66"/>
      <c r="VEB546" s="79"/>
      <c r="VEC546" s="109"/>
      <c r="VED546" s="479"/>
      <c r="VEE546" s="78"/>
      <c r="VEF546" s="144"/>
      <c r="VEG546" s="75"/>
      <c r="VEH546" s="66"/>
      <c r="VEI546" s="66"/>
      <c r="VEJ546" s="79"/>
      <c r="VEK546" s="109"/>
      <c r="VEL546" s="479"/>
      <c r="VEM546" s="78"/>
      <c r="VEN546" s="144"/>
      <c r="VEO546" s="75"/>
      <c r="VEP546" s="66"/>
      <c r="VEQ546" s="66"/>
      <c r="VER546" s="79"/>
      <c r="VES546" s="109"/>
      <c r="VET546" s="479"/>
      <c r="VEU546" s="78"/>
      <c r="VEV546" s="144"/>
      <c r="VEW546" s="75"/>
      <c r="VEX546" s="66"/>
      <c r="VEY546" s="66"/>
      <c r="VEZ546" s="79"/>
      <c r="VFA546" s="109"/>
      <c r="VFB546" s="479"/>
      <c r="VFC546" s="78"/>
      <c r="VFD546" s="144"/>
      <c r="VFE546" s="75"/>
      <c r="VFF546" s="66"/>
      <c r="VFG546" s="66"/>
      <c r="VFH546" s="79"/>
      <c r="VFI546" s="109"/>
      <c r="VFJ546" s="479"/>
      <c r="VFK546" s="78"/>
      <c r="VFL546" s="144"/>
      <c r="VFM546" s="75"/>
      <c r="VFN546" s="66"/>
      <c r="VFO546" s="66"/>
      <c r="VFP546" s="79"/>
      <c r="VFQ546" s="109"/>
      <c r="VFR546" s="479"/>
      <c r="VFS546" s="78"/>
      <c r="VFT546" s="144"/>
      <c r="VFU546" s="75"/>
      <c r="VFV546" s="66"/>
      <c r="VFW546" s="66"/>
      <c r="VFX546" s="79"/>
      <c r="VFY546" s="109"/>
      <c r="VFZ546" s="479"/>
      <c r="VGA546" s="78"/>
      <c r="VGB546" s="144"/>
      <c r="VGC546" s="75"/>
      <c r="VGD546" s="66"/>
      <c r="VGE546" s="66"/>
      <c r="VGF546" s="79"/>
      <c r="VGG546" s="109"/>
      <c r="VGH546" s="479"/>
      <c r="VGI546" s="78"/>
      <c r="VGJ546" s="144"/>
      <c r="VGK546" s="75"/>
      <c r="VGL546" s="66"/>
      <c r="VGM546" s="66"/>
      <c r="VGN546" s="79"/>
      <c r="VGO546" s="109"/>
      <c r="VGP546" s="479"/>
      <c r="VGQ546" s="78"/>
      <c r="VGR546" s="144"/>
      <c r="VGS546" s="75"/>
      <c r="VGT546" s="66"/>
      <c r="VGU546" s="66"/>
      <c r="VGV546" s="79"/>
      <c r="VGW546" s="109"/>
      <c r="VGX546" s="479"/>
      <c r="VGY546" s="78"/>
      <c r="VGZ546" s="144"/>
      <c r="VHA546" s="75"/>
      <c r="VHB546" s="66"/>
      <c r="VHC546" s="66"/>
      <c r="VHD546" s="79"/>
      <c r="VHE546" s="109"/>
      <c r="VHF546" s="479"/>
      <c r="VHG546" s="78"/>
      <c r="VHH546" s="144"/>
      <c r="VHI546" s="75"/>
      <c r="VHJ546" s="66"/>
      <c r="VHK546" s="66"/>
      <c r="VHL546" s="79"/>
      <c r="VHM546" s="109"/>
      <c r="VHN546" s="479"/>
      <c r="VHO546" s="78"/>
      <c r="VHP546" s="144"/>
      <c r="VHQ546" s="75"/>
      <c r="VHR546" s="66"/>
      <c r="VHS546" s="66"/>
      <c r="VHT546" s="79"/>
      <c r="VHU546" s="109"/>
      <c r="VHV546" s="479"/>
      <c r="VHW546" s="78"/>
      <c r="VHX546" s="144"/>
      <c r="VHY546" s="75"/>
      <c r="VHZ546" s="66"/>
      <c r="VIA546" s="66"/>
      <c r="VIB546" s="79"/>
      <c r="VIC546" s="109"/>
      <c r="VID546" s="479"/>
      <c r="VIE546" s="78"/>
      <c r="VIF546" s="144"/>
      <c r="VIG546" s="75"/>
      <c r="VIH546" s="66"/>
      <c r="VII546" s="66"/>
      <c r="VIJ546" s="79"/>
      <c r="VIK546" s="109"/>
      <c r="VIL546" s="479"/>
      <c r="VIM546" s="78"/>
      <c r="VIN546" s="144"/>
      <c r="VIO546" s="75"/>
      <c r="VIP546" s="66"/>
      <c r="VIQ546" s="66"/>
      <c r="VIR546" s="79"/>
      <c r="VIS546" s="109"/>
      <c r="VIT546" s="479"/>
      <c r="VIU546" s="78"/>
      <c r="VIV546" s="144"/>
      <c r="VIW546" s="75"/>
      <c r="VIX546" s="66"/>
      <c r="VIY546" s="66"/>
      <c r="VIZ546" s="79"/>
      <c r="VJA546" s="109"/>
      <c r="VJB546" s="479"/>
      <c r="VJC546" s="78"/>
      <c r="VJD546" s="144"/>
      <c r="VJE546" s="75"/>
      <c r="VJF546" s="66"/>
      <c r="VJG546" s="66"/>
      <c r="VJH546" s="79"/>
      <c r="VJI546" s="109"/>
      <c r="VJJ546" s="479"/>
      <c r="VJK546" s="78"/>
      <c r="VJL546" s="144"/>
      <c r="VJM546" s="75"/>
      <c r="VJN546" s="66"/>
      <c r="VJO546" s="66"/>
      <c r="VJP546" s="79"/>
      <c r="VJQ546" s="109"/>
      <c r="VJR546" s="479"/>
      <c r="VJS546" s="78"/>
      <c r="VJT546" s="144"/>
      <c r="VJU546" s="75"/>
      <c r="VJV546" s="66"/>
      <c r="VJW546" s="66"/>
      <c r="VJX546" s="79"/>
      <c r="VJY546" s="109"/>
      <c r="VJZ546" s="479"/>
      <c r="VKA546" s="78"/>
      <c r="VKB546" s="144"/>
      <c r="VKC546" s="75"/>
      <c r="VKD546" s="66"/>
      <c r="VKE546" s="66"/>
      <c r="VKF546" s="79"/>
      <c r="VKG546" s="109"/>
      <c r="VKH546" s="479"/>
      <c r="VKI546" s="78"/>
      <c r="VKJ546" s="144"/>
      <c r="VKK546" s="75"/>
      <c r="VKL546" s="66"/>
      <c r="VKM546" s="66"/>
      <c r="VKN546" s="79"/>
      <c r="VKO546" s="109"/>
      <c r="VKP546" s="479"/>
      <c r="VKQ546" s="78"/>
      <c r="VKR546" s="144"/>
      <c r="VKS546" s="75"/>
      <c r="VKT546" s="66"/>
      <c r="VKU546" s="66"/>
      <c r="VKV546" s="79"/>
      <c r="VKW546" s="109"/>
      <c r="VKX546" s="479"/>
      <c r="VKY546" s="78"/>
      <c r="VKZ546" s="144"/>
      <c r="VLA546" s="75"/>
      <c r="VLB546" s="66"/>
      <c r="VLC546" s="66"/>
      <c r="VLD546" s="79"/>
      <c r="VLE546" s="109"/>
      <c r="VLF546" s="479"/>
      <c r="VLG546" s="78"/>
      <c r="VLH546" s="144"/>
      <c r="VLI546" s="75"/>
      <c r="VLJ546" s="66"/>
      <c r="VLK546" s="66"/>
      <c r="VLL546" s="79"/>
      <c r="VLM546" s="109"/>
      <c r="VLN546" s="479"/>
      <c r="VLO546" s="78"/>
      <c r="VLP546" s="144"/>
      <c r="VLQ546" s="75"/>
      <c r="VLR546" s="66"/>
      <c r="VLS546" s="66"/>
      <c r="VLT546" s="79"/>
      <c r="VLU546" s="109"/>
      <c r="VLV546" s="479"/>
      <c r="VLW546" s="78"/>
      <c r="VLX546" s="144"/>
      <c r="VLY546" s="75"/>
      <c r="VLZ546" s="66"/>
      <c r="VMA546" s="66"/>
      <c r="VMB546" s="79"/>
      <c r="VMC546" s="109"/>
      <c r="VMD546" s="479"/>
      <c r="VME546" s="78"/>
      <c r="VMF546" s="144"/>
      <c r="VMG546" s="75"/>
      <c r="VMH546" s="66"/>
      <c r="VMI546" s="66"/>
      <c r="VMJ546" s="79"/>
      <c r="VMK546" s="109"/>
      <c r="VML546" s="479"/>
      <c r="VMM546" s="78"/>
      <c r="VMN546" s="144"/>
      <c r="VMO546" s="75"/>
      <c r="VMP546" s="66"/>
      <c r="VMQ546" s="66"/>
      <c r="VMR546" s="79"/>
      <c r="VMS546" s="109"/>
      <c r="VMT546" s="479"/>
      <c r="VMU546" s="78"/>
      <c r="VMV546" s="144"/>
      <c r="VMW546" s="75"/>
      <c r="VMX546" s="66"/>
      <c r="VMY546" s="66"/>
      <c r="VMZ546" s="79"/>
      <c r="VNA546" s="109"/>
      <c r="VNB546" s="479"/>
      <c r="VNC546" s="78"/>
      <c r="VND546" s="144"/>
      <c r="VNE546" s="75"/>
      <c r="VNF546" s="66"/>
      <c r="VNG546" s="66"/>
      <c r="VNH546" s="79"/>
      <c r="VNI546" s="109"/>
      <c r="VNJ546" s="479"/>
      <c r="VNK546" s="78"/>
      <c r="VNL546" s="144"/>
      <c r="VNM546" s="75"/>
      <c r="VNN546" s="66"/>
      <c r="VNO546" s="66"/>
      <c r="VNP546" s="79"/>
      <c r="VNQ546" s="109"/>
      <c r="VNR546" s="479"/>
      <c r="VNS546" s="78"/>
      <c r="VNT546" s="144"/>
      <c r="VNU546" s="75"/>
      <c r="VNV546" s="66"/>
      <c r="VNW546" s="66"/>
      <c r="VNX546" s="79"/>
      <c r="VNY546" s="109"/>
      <c r="VNZ546" s="479"/>
      <c r="VOA546" s="78"/>
      <c r="VOB546" s="144"/>
      <c r="VOC546" s="75"/>
      <c r="VOD546" s="66"/>
      <c r="VOE546" s="66"/>
      <c r="VOF546" s="79"/>
      <c r="VOG546" s="109"/>
      <c r="VOH546" s="479"/>
      <c r="VOI546" s="78"/>
      <c r="VOJ546" s="144"/>
      <c r="VOK546" s="75"/>
      <c r="VOL546" s="66"/>
      <c r="VOM546" s="66"/>
      <c r="VON546" s="79"/>
      <c r="VOO546" s="109"/>
      <c r="VOP546" s="479"/>
      <c r="VOQ546" s="78"/>
      <c r="VOR546" s="144"/>
      <c r="VOS546" s="75"/>
      <c r="VOT546" s="66"/>
      <c r="VOU546" s="66"/>
      <c r="VOV546" s="79"/>
      <c r="VOW546" s="109"/>
      <c r="VOX546" s="479"/>
      <c r="VOY546" s="78"/>
      <c r="VOZ546" s="144"/>
      <c r="VPA546" s="75"/>
      <c r="VPB546" s="66"/>
      <c r="VPC546" s="66"/>
      <c r="VPD546" s="79"/>
      <c r="VPE546" s="109"/>
      <c r="VPF546" s="479"/>
      <c r="VPG546" s="78"/>
      <c r="VPH546" s="144"/>
      <c r="VPI546" s="75"/>
      <c r="VPJ546" s="66"/>
      <c r="VPK546" s="66"/>
      <c r="VPL546" s="79"/>
      <c r="VPM546" s="109"/>
      <c r="VPN546" s="479"/>
      <c r="VPO546" s="78"/>
      <c r="VPP546" s="144"/>
      <c r="VPQ546" s="75"/>
      <c r="VPR546" s="66"/>
      <c r="VPS546" s="66"/>
      <c r="VPT546" s="79"/>
      <c r="VPU546" s="109"/>
      <c r="VPV546" s="479"/>
      <c r="VPW546" s="78"/>
      <c r="VPX546" s="144"/>
      <c r="VPY546" s="75"/>
      <c r="VPZ546" s="66"/>
      <c r="VQA546" s="66"/>
      <c r="VQB546" s="79"/>
      <c r="VQC546" s="109"/>
      <c r="VQD546" s="479"/>
      <c r="VQE546" s="78"/>
      <c r="VQF546" s="144"/>
      <c r="VQG546" s="75"/>
      <c r="VQH546" s="66"/>
      <c r="VQI546" s="66"/>
      <c r="VQJ546" s="79"/>
      <c r="VQK546" s="109"/>
      <c r="VQL546" s="479"/>
      <c r="VQM546" s="78"/>
      <c r="VQN546" s="144"/>
      <c r="VQO546" s="75"/>
      <c r="VQP546" s="66"/>
      <c r="VQQ546" s="66"/>
      <c r="VQR546" s="79"/>
      <c r="VQS546" s="109"/>
      <c r="VQT546" s="479"/>
      <c r="VQU546" s="78"/>
      <c r="VQV546" s="144"/>
      <c r="VQW546" s="75"/>
      <c r="VQX546" s="66"/>
      <c r="VQY546" s="66"/>
      <c r="VQZ546" s="79"/>
      <c r="VRA546" s="109"/>
      <c r="VRB546" s="479"/>
      <c r="VRC546" s="78"/>
      <c r="VRD546" s="144"/>
      <c r="VRE546" s="75"/>
      <c r="VRF546" s="66"/>
      <c r="VRG546" s="66"/>
      <c r="VRH546" s="79"/>
      <c r="VRI546" s="109"/>
      <c r="VRJ546" s="479"/>
      <c r="VRK546" s="78"/>
      <c r="VRL546" s="144"/>
      <c r="VRM546" s="75"/>
      <c r="VRN546" s="66"/>
      <c r="VRO546" s="66"/>
      <c r="VRP546" s="79"/>
      <c r="VRQ546" s="109"/>
      <c r="VRR546" s="479"/>
      <c r="VRS546" s="78"/>
      <c r="VRT546" s="144"/>
      <c r="VRU546" s="75"/>
      <c r="VRV546" s="66"/>
      <c r="VRW546" s="66"/>
      <c r="VRX546" s="79"/>
      <c r="VRY546" s="109"/>
      <c r="VRZ546" s="479"/>
      <c r="VSA546" s="78"/>
      <c r="VSB546" s="144"/>
      <c r="VSC546" s="75"/>
      <c r="VSD546" s="66"/>
      <c r="VSE546" s="66"/>
      <c r="VSF546" s="79"/>
      <c r="VSG546" s="109"/>
      <c r="VSH546" s="479"/>
      <c r="VSI546" s="78"/>
      <c r="VSJ546" s="144"/>
      <c r="VSK546" s="75"/>
      <c r="VSL546" s="66"/>
      <c r="VSM546" s="66"/>
      <c r="VSN546" s="79"/>
      <c r="VSO546" s="109"/>
      <c r="VSP546" s="479"/>
      <c r="VSQ546" s="78"/>
      <c r="VSR546" s="144"/>
      <c r="VSS546" s="75"/>
      <c r="VST546" s="66"/>
      <c r="VSU546" s="66"/>
      <c r="VSV546" s="79"/>
      <c r="VSW546" s="109"/>
      <c r="VSX546" s="479"/>
      <c r="VSY546" s="78"/>
      <c r="VSZ546" s="144"/>
      <c r="VTA546" s="75"/>
      <c r="VTB546" s="66"/>
      <c r="VTC546" s="66"/>
      <c r="VTD546" s="79"/>
      <c r="VTE546" s="109"/>
      <c r="VTF546" s="479"/>
      <c r="VTG546" s="78"/>
      <c r="VTH546" s="144"/>
      <c r="VTI546" s="75"/>
      <c r="VTJ546" s="66"/>
      <c r="VTK546" s="66"/>
      <c r="VTL546" s="79"/>
      <c r="VTM546" s="109"/>
      <c r="VTN546" s="479"/>
      <c r="VTO546" s="78"/>
      <c r="VTP546" s="144"/>
      <c r="VTQ546" s="75"/>
      <c r="VTR546" s="66"/>
      <c r="VTS546" s="66"/>
      <c r="VTT546" s="79"/>
      <c r="VTU546" s="109"/>
      <c r="VTV546" s="479"/>
      <c r="VTW546" s="78"/>
      <c r="VTX546" s="144"/>
      <c r="VTY546" s="75"/>
      <c r="VTZ546" s="66"/>
      <c r="VUA546" s="66"/>
      <c r="VUB546" s="79"/>
      <c r="VUC546" s="109"/>
      <c r="VUD546" s="479"/>
      <c r="VUE546" s="78"/>
      <c r="VUF546" s="144"/>
      <c r="VUG546" s="75"/>
      <c r="VUH546" s="66"/>
      <c r="VUI546" s="66"/>
      <c r="VUJ546" s="79"/>
      <c r="VUK546" s="109"/>
      <c r="VUL546" s="479"/>
      <c r="VUM546" s="78"/>
      <c r="VUN546" s="144"/>
      <c r="VUO546" s="75"/>
      <c r="VUP546" s="66"/>
      <c r="VUQ546" s="66"/>
      <c r="VUR546" s="79"/>
      <c r="VUS546" s="109"/>
      <c r="VUT546" s="479"/>
      <c r="VUU546" s="78"/>
      <c r="VUV546" s="144"/>
      <c r="VUW546" s="75"/>
      <c r="VUX546" s="66"/>
      <c r="VUY546" s="66"/>
      <c r="VUZ546" s="79"/>
      <c r="VVA546" s="109"/>
      <c r="VVB546" s="479"/>
      <c r="VVC546" s="78"/>
      <c r="VVD546" s="144"/>
      <c r="VVE546" s="75"/>
      <c r="VVF546" s="66"/>
      <c r="VVG546" s="66"/>
      <c r="VVH546" s="79"/>
      <c r="VVI546" s="109"/>
      <c r="VVJ546" s="479"/>
      <c r="VVK546" s="78"/>
      <c r="VVL546" s="144"/>
      <c r="VVM546" s="75"/>
      <c r="VVN546" s="66"/>
      <c r="VVO546" s="66"/>
      <c r="VVP546" s="79"/>
      <c r="VVQ546" s="109"/>
      <c r="VVR546" s="479"/>
      <c r="VVS546" s="78"/>
      <c r="VVT546" s="144"/>
      <c r="VVU546" s="75"/>
      <c r="VVV546" s="66"/>
      <c r="VVW546" s="66"/>
      <c r="VVX546" s="79"/>
      <c r="VVY546" s="109"/>
      <c r="VVZ546" s="479"/>
      <c r="VWA546" s="78"/>
      <c r="VWB546" s="144"/>
      <c r="VWC546" s="75"/>
      <c r="VWD546" s="66"/>
      <c r="VWE546" s="66"/>
      <c r="VWF546" s="79"/>
      <c r="VWG546" s="109"/>
      <c r="VWH546" s="479"/>
      <c r="VWI546" s="78"/>
      <c r="VWJ546" s="144"/>
      <c r="VWK546" s="75"/>
      <c r="VWL546" s="66"/>
      <c r="VWM546" s="66"/>
      <c r="VWN546" s="79"/>
      <c r="VWO546" s="109"/>
      <c r="VWP546" s="479"/>
      <c r="VWQ546" s="78"/>
      <c r="VWR546" s="144"/>
      <c r="VWS546" s="75"/>
      <c r="VWT546" s="66"/>
      <c r="VWU546" s="66"/>
      <c r="VWV546" s="79"/>
      <c r="VWW546" s="109"/>
      <c r="VWX546" s="479"/>
      <c r="VWY546" s="78"/>
      <c r="VWZ546" s="144"/>
      <c r="VXA546" s="75"/>
      <c r="VXB546" s="66"/>
      <c r="VXC546" s="66"/>
      <c r="VXD546" s="79"/>
      <c r="VXE546" s="109"/>
      <c r="VXF546" s="479"/>
      <c r="VXG546" s="78"/>
      <c r="VXH546" s="144"/>
      <c r="VXI546" s="75"/>
      <c r="VXJ546" s="66"/>
      <c r="VXK546" s="66"/>
      <c r="VXL546" s="79"/>
      <c r="VXM546" s="109"/>
      <c r="VXN546" s="479"/>
      <c r="VXO546" s="78"/>
      <c r="VXP546" s="144"/>
      <c r="VXQ546" s="75"/>
      <c r="VXR546" s="66"/>
      <c r="VXS546" s="66"/>
      <c r="VXT546" s="79"/>
      <c r="VXU546" s="109"/>
      <c r="VXV546" s="479"/>
      <c r="VXW546" s="78"/>
      <c r="VXX546" s="144"/>
      <c r="VXY546" s="75"/>
      <c r="VXZ546" s="66"/>
      <c r="VYA546" s="66"/>
      <c r="VYB546" s="79"/>
      <c r="VYC546" s="109"/>
      <c r="VYD546" s="479"/>
      <c r="VYE546" s="78"/>
      <c r="VYF546" s="144"/>
      <c r="VYG546" s="75"/>
      <c r="VYH546" s="66"/>
      <c r="VYI546" s="66"/>
      <c r="VYJ546" s="79"/>
      <c r="VYK546" s="109"/>
      <c r="VYL546" s="479"/>
      <c r="VYM546" s="78"/>
      <c r="VYN546" s="144"/>
      <c r="VYO546" s="75"/>
      <c r="VYP546" s="66"/>
      <c r="VYQ546" s="66"/>
      <c r="VYR546" s="79"/>
      <c r="VYS546" s="109"/>
      <c r="VYT546" s="479"/>
      <c r="VYU546" s="78"/>
      <c r="VYV546" s="144"/>
      <c r="VYW546" s="75"/>
      <c r="VYX546" s="66"/>
      <c r="VYY546" s="66"/>
      <c r="VYZ546" s="79"/>
      <c r="VZA546" s="109"/>
      <c r="VZB546" s="479"/>
      <c r="VZC546" s="78"/>
      <c r="VZD546" s="144"/>
      <c r="VZE546" s="75"/>
      <c r="VZF546" s="66"/>
      <c r="VZG546" s="66"/>
      <c r="VZH546" s="79"/>
      <c r="VZI546" s="109"/>
      <c r="VZJ546" s="479"/>
      <c r="VZK546" s="78"/>
      <c r="VZL546" s="144"/>
      <c r="VZM546" s="75"/>
      <c r="VZN546" s="66"/>
      <c r="VZO546" s="66"/>
      <c r="VZP546" s="79"/>
      <c r="VZQ546" s="109"/>
      <c r="VZR546" s="479"/>
      <c r="VZS546" s="78"/>
      <c r="VZT546" s="144"/>
      <c r="VZU546" s="75"/>
      <c r="VZV546" s="66"/>
      <c r="VZW546" s="66"/>
      <c r="VZX546" s="79"/>
      <c r="VZY546" s="109"/>
      <c r="VZZ546" s="479"/>
      <c r="WAA546" s="78"/>
      <c r="WAB546" s="144"/>
      <c r="WAC546" s="75"/>
      <c r="WAD546" s="66"/>
      <c r="WAE546" s="66"/>
      <c r="WAF546" s="79"/>
      <c r="WAG546" s="109"/>
      <c r="WAH546" s="479"/>
      <c r="WAI546" s="78"/>
      <c r="WAJ546" s="144"/>
      <c r="WAK546" s="75"/>
      <c r="WAL546" s="66"/>
      <c r="WAM546" s="66"/>
      <c r="WAN546" s="79"/>
      <c r="WAO546" s="109"/>
      <c r="WAP546" s="479"/>
      <c r="WAQ546" s="78"/>
      <c r="WAR546" s="144"/>
      <c r="WAS546" s="75"/>
      <c r="WAT546" s="66"/>
      <c r="WAU546" s="66"/>
      <c r="WAV546" s="79"/>
      <c r="WAW546" s="109"/>
      <c r="WAX546" s="479"/>
      <c r="WAY546" s="78"/>
      <c r="WAZ546" s="144"/>
      <c r="WBA546" s="75"/>
      <c r="WBB546" s="66"/>
      <c r="WBC546" s="66"/>
      <c r="WBD546" s="79"/>
      <c r="WBE546" s="109"/>
      <c r="WBF546" s="479"/>
      <c r="WBG546" s="78"/>
      <c r="WBH546" s="144"/>
      <c r="WBI546" s="75"/>
      <c r="WBJ546" s="66"/>
      <c r="WBK546" s="66"/>
      <c r="WBL546" s="79"/>
      <c r="WBM546" s="109"/>
      <c r="WBN546" s="479"/>
      <c r="WBO546" s="78"/>
      <c r="WBP546" s="144"/>
      <c r="WBQ546" s="75"/>
      <c r="WBR546" s="66"/>
      <c r="WBS546" s="66"/>
      <c r="WBT546" s="79"/>
      <c r="WBU546" s="109"/>
      <c r="WBV546" s="479"/>
      <c r="WBW546" s="78"/>
      <c r="WBX546" s="144"/>
      <c r="WBY546" s="75"/>
      <c r="WBZ546" s="66"/>
      <c r="WCA546" s="66"/>
      <c r="WCB546" s="79"/>
      <c r="WCC546" s="109"/>
      <c r="WCD546" s="479"/>
      <c r="WCE546" s="78"/>
      <c r="WCF546" s="144"/>
      <c r="WCG546" s="75"/>
      <c r="WCH546" s="66"/>
      <c r="WCI546" s="66"/>
      <c r="WCJ546" s="79"/>
      <c r="WCK546" s="109"/>
      <c r="WCL546" s="479"/>
      <c r="WCM546" s="78"/>
      <c r="WCN546" s="144"/>
      <c r="WCO546" s="75"/>
      <c r="WCP546" s="66"/>
      <c r="WCQ546" s="66"/>
      <c r="WCR546" s="79"/>
      <c r="WCS546" s="109"/>
      <c r="WCT546" s="479"/>
      <c r="WCU546" s="78"/>
      <c r="WCV546" s="144"/>
      <c r="WCW546" s="75"/>
      <c r="WCX546" s="66"/>
      <c r="WCY546" s="66"/>
      <c r="WCZ546" s="79"/>
      <c r="WDA546" s="109"/>
      <c r="WDB546" s="479"/>
      <c r="WDC546" s="78"/>
      <c r="WDD546" s="144"/>
      <c r="WDE546" s="75"/>
      <c r="WDF546" s="66"/>
      <c r="WDG546" s="66"/>
      <c r="WDH546" s="79"/>
      <c r="WDI546" s="109"/>
      <c r="WDJ546" s="479"/>
      <c r="WDK546" s="78"/>
      <c r="WDL546" s="144"/>
      <c r="WDM546" s="75"/>
      <c r="WDN546" s="66"/>
      <c r="WDO546" s="66"/>
      <c r="WDP546" s="79"/>
      <c r="WDQ546" s="109"/>
      <c r="WDR546" s="479"/>
      <c r="WDS546" s="78"/>
      <c r="WDT546" s="144"/>
      <c r="WDU546" s="75"/>
      <c r="WDV546" s="66"/>
      <c r="WDW546" s="66"/>
      <c r="WDX546" s="79"/>
      <c r="WDY546" s="109"/>
      <c r="WDZ546" s="479"/>
      <c r="WEA546" s="78"/>
      <c r="WEB546" s="144"/>
      <c r="WEC546" s="75"/>
      <c r="WED546" s="66"/>
      <c r="WEE546" s="66"/>
      <c r="WEF546" s="79"/>
      <c r="WEG546" s="109"/>
      <c r="WEH546" s="479"/>
      <c r="WEI546" s="78"/>
      <c r="WEJ546" s="144"/>
      <c r="WEK546" s="75"/>
      <c r="WEL546" s="66"/>
      <c r="WEM546" s="66"/>
      <c r="WEN546" s="79"/>
      <c r="WEO546" s="109"/>
      <c r="WEP546" s="479"/>
      <c r="WEQ546" s="78"/>
      <c r="WER546" s="144"/>
      <c r="WES546" s="75"/>
      <c r="WET546" s="66"/>
      <c r="WEU546" s="66"/>
      <c r="WEV546" s="79"/>
      <c r="WEW546" s="109"/>
      <c r="WEX546" s="479"/>
      <c r="WEY546" s="78"/>
      <c r="WEZ546" s="144"/>
      <c r="WFA546" s="75"/>
      <c r="WFB546" s="66"/>
      <c r="WFC546" s="66"/>
      <c r="WFD546" s="79"/>
      <c r="WFE546" s="109"/>
      <c r="WFF546" s="479"/>
      <c r="WFG546" s="78"/>
      <c r="WFH546" s="144"/>
      <c r="WFI546" s="75"/>
      <c r="WFJ546" s="66"/>
      <c r="WFK546" s="66"/>
      <c r="WFL546" s="79"/>
      <c r="WFM546" s="109"/>
      <c r="WFN546" s="479"/>
      <c r="WFO546" s="78"/>
      <c r="WFP546" s="144"/>
      <c r="WFQ546" s="75"/>
      <c r="WFR546" s="66"/>
      <c r="WFS546" s="66"/>
      <c r="WFT546" s="79"/>
      <c r="WFU546" s="109"/>
      <c r="WFV546" s="479"/>
      <c r="WFW546" s="78"/>
      <c r="WFX546" s="144"/>
      <c r="WFY546" s="75"/>
      <c r="WFZ546" s="66"/>
      <c r="WGA546" s="66"/>
      <c r="WGB546" s="79"/>
      <c r="WGC546" s="109"/>
      <c r="WGD546" s="479"/>
      <c r="WGE546" s="78"/>
      <c r="WGF546" s="144"/>
      <c r="WGG546" s="75"/>
      <c r="WGH546" s="66"/>
      <c r="WGI546" s="66"/>
      <c r="WGJ546" s="79"/>
      <c r="WGK546" s="109"/>
      <c r="WGL546" s="479"/>
      <c r="WGM546" s="78"/>
      <c r="WGN546" s="144"/>
      <c r="WGO546" s="75"/>
      <c r="WGP546" s="66"/>
      <c r="WGQ546" s="66"/>
      <c r="WGR546" s="79"/>
      <c r="WGS546" s="109"/>
      <c r="WGT546" s="479"/>
      <c r="WGU546" s="78"/>
      <c r="WGV546" s="144"/>
      <c r="WGW546" s="75"/>
      <c r="WGX546" s="66"/>
      <c r="WGY546" s="66"/>
      <c r="WGZ546" s="79"/>
      <c r="WHA546" s="109"/>
      <c r="WHB546" s="479"/>
      <c r="WHC546" s="78"/>
      <c r="WHD546" s="144"/>
      <c r="WHE546" s="75"/>
      <c r="WHF546" s="66"/>
      <c r="WHG546" s="66"/>
      <c r="WHH546" s="79"/>
      <c r="WHI546" s="109"/>
      <c r="WHJ546" s="479"/>
      <c r="WHK546" s="78"/>
      <c r="WHL546" s="144"/>
      <c r="WHM546" s="75"/>
      <c r="WHN546" s="66"/>
      <c r="WHO546" s="66"/>
      <c r="WHP546" s="79"/>
      <c r="WHQ546" s="109"/>
      <c r="WHR546" s="479"/>
      <c r="WHS546" s="78"/>
      <c r="WHT546" s="144"/>
      <c r="WHU546" s="75"/>
      <c r="WHV546" s="66"/>
      <c r="WHW546" s="66"/>
      <c r="WHX546" s="79"/>
      <c r="WHY546" s="109"/>
      <c r="WHZ546" s="479"/>
      <c r="WIA546" s="78"/>
      <c r="WIB546" s="144"/>
      <c r="WIC546" s="75"/>
      <c r="WID546" s="66"/>
      <c r="WIE546" s="66"/>
      <c r="WIF546" s="79"/>
      <c r="WIG546" s="109"/>
      <c r="WIH546" s="479"/>
      <c r="WII546" s="78"/>
      <c r="WIJ546" s="144"/>
      <c r="WIK546" s="75"/>
      <c r="WIL546" s="66"/>
      <c r="WIM546" s="66"/>
      <c r="WIN546" s="79"/>
      <c r="WIO546" s="109"/>
      <c r="WIP546" s="479"/>
      <c r="WIQ546" s="78"/>
      <c r="WIR546" s="144"/>
      <c r="WIS546" s="75"/>
      <c r="WIT546" s="66"/>
      <c r="WIU546" s="66"/>
      <c r="WIV546" s="79"/>
      <c r="WIW546" s="109"/>
      <c r="WIX546" s="479"/>
      <c r="WIY546" s="78"/>
      <c r="WIZ546" s="144"/>
      <c r="WJA546" s="75"/>
      <c r="WJB546" s="66"/>
      <c r="WJC546" s="66"/>
      <c r="WJD546" s="79"/>
      <c r="WJE546" s="109"/>
      <c r="WJF546" s="479"/>
      <c r="WJG546" s="78"/>
      <c r="WJH546" s="144"/>
      <c r="WJI546" s="75"/>
      <c r="WJJ546" s="66"/>
      <c r="WJK546" s="66"/>
      <c r="WJL546" s="79"/>
      <c r="WJM546" s="109"/>
      <c r="WJN546" s="479"/>
      <c r="WJO546" s="78"/>
      <c r="WJP546" s="144"/>
      <c r="WJQ546" s="75"/>
      <c r="WJR546" s="66"/>
      <c r="WJS546" s="66"/>
      <c r="WJT546" s="79"/>
      <c r="WJU546" s="109"/>
      <c r="WJV546" s="479"/>
      <c r="WJW546" s="78"/>
      <c r="WJX546" s="144"/>
      <c r="WJY546" s="75"/>
      <c r="WJZ546" s="66"/>
      <c r="WKA546" s="66"/>
      <c r="WKB546" s="79"/>
      <c r="WKC546" s="109"/>
      <c r="WKD546" s="479"/>
      <c r="WKE546" s="78"/>
      <c r="WKF546" s="144"/>
      <c r="WKG546" s="75"/>
      <c r="WKH546" s="66"/>
      <c r="WKI546" s="66"/>
      <c r="WKJ546" s="79"/>
      <c r="WKK546" s="109"/>
      <c r="WKL546" s="479"/>
      <c r="WKM546" s="78"/>
      <c r="WKN546" s="144"/>
      <c r="WKO546" s="75"/>
      <c r="WKP546" s="66"/>
      <c r="WKQ546" s="66"/>
      <c r="WKR546" s="79"/>
      <c r="WKS546" s="109"/>
      <c r="WKT546" s="479"/>
      <c r="WKU546" s="78"/>
      <c r="WKV546" s="144"/>
      <c r="WKW546" s="75"/>
      <c r="WKX546" s="66"/>
      <c r="WKY546" s="66"/>
      <c r="WKZ546" s="79"/>
      <c r="WLA546" s="109"/>
      <c r="WLB546" s="479"/>
      <c r="WLC546" s="78"/>
      <c r="WLD546" s="144"/>
      <c r="WLE546" s="75"/>
      <c r="WLF546" s="66"/>
      <c r="WLG546" s="66"/>
      <c r="WLH546" s="79"/>
      <c r="WLI546" s="109"/>
      <c r="WLJ546" s="479"/>
      <c r="WLK546" s="78"/>
      <c r="WLL546" s="144"/>
      <c r="WLM546" s="75"/>
      <c r="WLN546" s="66"/>
      <c r="WLO546" s="66"/>
      <c r="WLP546" s="79"/>
      <c r="WLQ546" s="109"/>
      <c r="WLR546" s="479"/>
      <c r="WLS546" s="78"/>
      <c r="WLT546" s="144"/>
      <c r="WLU546" s="75"/>
      <c r="WLV546" s="66"/>
      <c r="WLW546" s="66"/>
      <c r="WLX546" s="79"/>
      <c r="WLY546" s="109"/>
      <c r="WLZ546" s="479"/>
      <c r="WMA546" s="78"/>
      <c r="WMB546" s="144"/>
      <c r="WMC546" s="75"/>
      <c r="WMD546" s="66"/>
      <c r="WME546" s="66"/>
      <c r="WMF546" s="79"/>
      <c r="WMG546" s="109"/>
      <c r="WMH546" s="479"/>
      <c r="WMI546" s="78"/>
      <c r="WMJ546" s="144"/>
      <c r="WMK546" s="75"/>
      <c r="WML546" s="66"/>
      <c r="WMM546" s="66"/>
      <c r="WMN546" s="79"/>
      <c r="WMO546" s="109"/>
      <c r="WMP546" s="479"/>
      <c r="WMQ546" s="78"/>
      <c r="WMR546" s="144"/>
      <c r="WMS546" s="75"/>
      <c r="WMT546" s="66"/>
      <c r="WMU546" s="66"/>
      <c r="WMV546" s="79"/>
      <c r="WMW546" s="109"/>
      <c r="WMX546" s="479"/>
      <c r="WMY546" s="78"/>
      <c r="WMZ546" s="144"/>
      <c r="WNA546" s="75"/>
      <c r="WNB546" s="66"/>
      <c r="WNC546" s="66"/>
      <c r="WND546" s="79"/>
      <c r="WNE546" s="109"/>
      <c r="WNF546" s="479"/>
      <c r="WNG546" s="78"/>
      <c r="WNH546" s="144"/>
      <c r="WNI546" s="75"/>
      <c r="WNJ546" s="66"/>
      <c r="WNK546" s="66"/>
      <c r="WNL546" s="79"/>
      <c r="WNM546" s="109"/>
      <c r="WNN546" s="479"/>
      <c r="WNO546" s="78"/>
      <c r="WNP546" s="144"/>
      <c r="WNQ546" s="75"/>
      <c r="WNR546" s="66"/>
      <c r="WNS546" s="66"/>
      <c r="WNT546" s="79"/>
      <c r="WNU546" s="109"/>
      <c r="WNV546" s="479"/>
      <c r="WNW546" s="78"/>
      <c r="WNX546" s="144"/>
      <c r="WNY546" s="75"/>
      <c r="WNZ546" s="66"/>
      <c r="WOA546" s="66"/>
      <c r="WOB546" s="79"/>
      <c r="WOC546" s="109"/>
      <c r="WOD546" s="479"/>
      <c r="WOE546" s="78"/>
      <c r="WOF546" s="144"/>
      <c r="WOG546" s="75"/>
      <c r="WOH546" s="66"/>
      <c r="WOI546" s="66"/>
      <c r="WOJ546" s="79"/>
      <c r="WOK546" s="109"/>
      <c r="WOL546" s="479"/>
      <c r="WOM546" s="78"/>
      <c r="WON546" s="144"/>
      <c r="WOO546" s="75"/>
      <c r="WOP546" s="66"/>
      <c r="WOQ546" s="66"/>
      <c r="WOR546" s="79"/>
      <c r="WOS546" s="109"/>
      <c r="WOT546" s="479"/>
      <c r="WOU546" s="78"/>
      <c r="WOV546" s="144"/>
      <c r="WOW546" s="75"/>
      <c r="WOX546" s="66"/>
      <c r="WOY546" s="66"/>
      <c r="WOZ546" s="79"/>
      <c r="WPA546" s="109"/>
      <c r="WPB546" s="479"/>
      <c r="WPC546" s="78"/>
      <c r="WPD546" s="144"/>
      <c r="WPE546" s="75"/>
      <c r="WPF546" s="66"/>
      <c r="WPG546" s="66"/>
      <c r="WPH546" s="79"/>
      <c r="WPI546" s="109"/>
      <c r="WPJ546" s="479"/>
      <c r="WPK546" s="78"/>
      <c r="WPL546" s="144"/>
      <c r="WPM546" s="75"/>
      <c r="WPN546" s="66"/>
      <c r="WPO546" s="66"/>
      <c r="WPP546" s="79"/>
      <c r="WPQ546" s="109"/>
      <c r="WPR546" s="479"/>
      <c r="WPS546" s="78"/>
      <c r="WPT546" s="144"/>
      <c r="WPU546" s="75"/>
      <c r="WPV546" s="66"/>
      <c r="WPW546" s="66"/>
      <c r="WPX546" s="79"/>
      <c r="WPY546" s="109"/>
      <c r="WPZ546" s="479"/>
      <c r="WQA546" s="78"/>
      <c r="WQB546" s="144"/>
      <c r="WQC546" s="75"/>
      <c r="WQD546" s="66"/>
      <c r="WQE546" s="66"/>
      <c r="WQF546" s="79"/>
      <c r="WQG546" s="109"/>
      <c r="WQH546" s="479"/>
      <c r="WQI546" s="78"/>
      <c r="WQJ546" s="144"/>
      <c r="WQK546" s="75"/>
      <c r="WQL546" s="66"/>
      <c r="WQM546" s="66"/>
      <c r="WQN546" s="79"/>
      <c r="WQO546" s="109"/>
      <c r="WQP546" s="479"/>
      <c r="WQQ546" s="78"/>
      <c r="WQR546" s="144"/>
      <c r="WQS546" s="75"/>
      <c r="WQT546" s="66"/>
      <c r="WQU546" s="66"/>
      <c r="WQV546" s="79"/>
      <c r="WQW546" s="109"/>
      <c r="WQX546" s="479"/>
      <c r="WQY546" s="78"/>
      <c r="WQZ546" s="144"/>
      <c r="WRA546" s="75"/>
      <c r="WRB546" s="66"/>
      <c r="WRC546" s="66"/>
      <c r="WRD546" s="79"/>
      <c r="WRE546" s="109"/>
      <c r="WRF546" s="479"/>
      <c r="WRG546" s="78"/>
      <c r="WRH546" s="144"/>
      <c r="WRI546" s="75"/>
      <c r="WRJ546" s="66"/>
      <c r="WRK546" s="66"/>
      <c r="WRL546" s="79"/>
      <c r="WRM546" s="109"/>
      <c r="WRN546" s="479"/>
      <c r="WRO546" s="78"/>
      <c r="WRP546" s="144"/>
      <c r="WRQ546" s="75"/>
      <c r="WRR546" s="66"/>
      <c r="WRS546" s="66"/>
      <c r="WRT546" s="79"/>
      <c r="WRU546" s="109"/>
      <c r="WRV546" s="479"/>
      <c r="WRW546" s="78"/>
      <c r="WRX546" s="144"/>
      <c r="WRY546" s="75"/>
      <c r="WRZ546" s="66"/>
      <c r="WSA546" s="66"/>
      <c r="WSB546" s="79"/>
      <c r="WSC546" s="109"/>
      <c r="WSD546" s="479"/>
      <c r="WSE546" s="78"/>
      <c r="WSF546" s="144"/>
      <c r="WSG546" s="75"/>
      <c r="WSH546" s="66"/>
      <c r="WSI546" s="66"/>
      <c r="WSJ546" s="79"/>
      <c r="WSK546" s="109"/>
      <c r="WSL546" s="479"/>
      <c r="WSM546" s="78"/>
      <c r="WSN546" s="144"/>
      <c r="WSO546" s="75"/>
      <c r="WSP546" s="66"/>
      <c r="WSQ546" s="66"/>
      <c r="WSR546" s="79"/>
      <c r="WSS546" s="109"/>
      <c r="WST546" s="479"/>
      <c r="WSU546" s="78"/>
      <c r="WSV546" s="144"/>
      <c r="WSW546" s="75"/>
      <c r="WSX546" s="66"/>
      <c r="WSY546" s="66"/>
      <c r="WSZ546" s="79"/>
      <c r="WTA546" s="109"/>
      <c r="WTB546" s="479"/>
      <c r="WTC546" s="78"/>
      <c r="WTD546" s="144"/>
      <c r="WTE546" s="75"/>
      <c r="WTF546" s="66"/>
      <c r="WTG546" s="66"/>
      <c r="WTH546" s="79"/>
      <c r="WTI546" s="109"/>
      <c r="WTJ546" s="479"/>
      <c r="WTK546" s="78"/>
      <c r="WTL546" s="144"/>
      <c r="WTM546" s="75"/>
      <c r="WTN546" s="66"/>
      <c r="WTO546" s="66"/>
      <c r="WTP546" s="79"/>
      <c r="WTQ546" s="109"/>
      <c r="WTR546" s="479"/>
      <c r="WTS546" s="78"/>
      <c r="WTT546" s="144"/>
      <c r="WTU546" s="75"/>
      <c r="WTV546" s="66"/>
      <c r="WTW546" s="66"/>
      <c r="WTX546" s="79"/>
      <c r="WTY546" s="109"/>
      <c r="WTZ546" s="479"/>
      <c r="WUA546" s="78"/>
      <c r="WUB546" s="144"/>
      <c r="WUC546" s="75"/>
      <c r="WUD546" s="66"/>
      <c r="WUE546" s="66"/>
      <c r="WUF546" s="79"/>
      <c r="WUG546" s="109"/>
      <c r="WUH546" s="479"/>
      <c r="WUI546" s="78"/>
      <c r="WUJ546" s="144"/>
      <c r="WUK546" s="75"/>
      <c r="WUL546" s="66"/>
      <c r="WUM546" s="66"/>
      <c r="WUN546" s="79"/>
      <c r="WUO546" s="109"/>
      <c r="WUP546" s="479"/>
      <c r="WUQ546" s="78"/>
      <c r="WUR546" s="144"/>
      <c r="WUS546" s="75"/>
      <c r="WUT546" s="66"/>
      <c r="WUU546" s="66"/>
      <c r="WUV546" s="79"/>
      <c r="WUW546" s="109"/>
      <c r="WUX546" s="479"/>
      <c r="WUY546" s="78"/>
      <c r="WUZ546" s="144"/>
      <c r="WVA546" s="75"/>
      <c r="WVB546" s="66"/>
      <c r="WVC546" s="66"/>
      <c r="WVD546" s="79"/>
      <c r="WVE546" s="109"/>
      <c r="WVF546" s="479"/>
      <c r="WVG546" s="78"/>
      <c r="WVH546" s="144"/>
      <c r="WVI546" s="75"/>
      <c r="WVJ546" s="66"/>
      <c r="WVK546" s="66"/>
      <c r="WVL546" s="79"/>
      <c r="WVM546" s="109"/>
      <c r="WVN546" s="479"/>
      <c r="WVO546" s="78"/>
      <c r="WVP546" s="144"/>
      <c r="WVQ546" s="75"/>
      <c r="WVR546" s="66"/>
      <c r="WVS546" s="66"/>
      <c r="WVT546" s="79"/>
      <c r="WVU546" s="109"/>
      <c r="WVV546" s="479"/>
      <c r="WVW546" s="78"/>
      <c r="WVX546" s="144"/>
      <c r="WVY546" s="75"/>
      <c r="WVZ546" s="66"/>
      <c r="WWA546" s="66"/>
      <c r="WWB546" s="79"/>
      <c r="WWC546" s="109"/>
      <c r="WWD546" s="479"/>
      <c r="WWE546" s="78"/>
      <c r="WWF546" s="144"/>
      <c r="WWG546" s="75"/>
      <c r="WWH546" s="66"/>
      <c r="WWI546" s="66"/>
      <c r="WWJ546" s="79"/>
      <c r="WWK546" s="109"/>
      <c r="WWL546" s="479"/>
      <c r="WWM546" s="78"/>
      <c r="WWN546" s="144"/>
      <c r="WWO546" s="75"/>
      <c r="WWP546" s="66"/>
      <c r="WWQ546" s="66"/>
      <c r="WWR546" s="79"/>
      <c r="WWS546" s="109"/>
      <c r="WWT546" s="479"/>
      <c r="WWU546" s="78"/>
      <c r="WWV546" s="144"/>
      <c r="WWW546" s="75"/>
      <c r="WWX546" s="66"/>
      <c r="WWY546" s="66"/>
      <c r="WWZ546" s="79"/>
      <c r="WXA546" s="109"/>
      <c r="WXB546" s="479"/>
      <c r="WXC546" s="78"/>
      <c r="WXD546" s="144"/>
      <c r="WXE546" s="75"/>
      <c r="WXF546" s="66"/>
      <c r="WXG546" s="66"/>
      <c r="WXH546" s="79"/>
      <c r="WXI546" s="109"/>
      <c r="WXJ546" s="479"/>
      <c r="WXK546" s="78"/>
      <c r="WXL546" s="144"/>
      <c r="WXM546" s="75"/>
      <c r="WXN546" s="66"/>
      <c r="WXO546" s="66"/>
      <c r="WXP546" s="79"/>
      <c r="WXQ546" s="109"/>
      <c r="WXR546" s="479"/>
      <c r="WXS546" s="78"/>
      <c r="WXT546" s="144"/>
      <c r="WXU546" s="75"/>
      <c r="WXV546" s="66"/>
      <c r="WXW546" s="66"/>
      <c r="WXX546" s="79"/>
      <c r="WXY546" s="109"/>
      <c r="WXZ546" s="479"/>
      <c r="WYA546" s="78"/>
      <c r="WYB546" s="144"/>
      <c r="WYC546" s="75"/>
      <c r="WYD546" s="66"/>
      <c r="WYE546" s="66"/>
      <c r="WYF546" s="79"/>
      <c r="WYG546" s="109"/>
      <c r="WYH546" s="479"/>
      <c r="WYI546" s="78"/>
      <c r="WYJ546" s="144"/>
      <c r="WYK546" s="75"/>
      <c r="WYL546" s="66"/>
      <c r="WYM546" s="66"/>
      <c r="WYN546" s="79"/>
      <c r="WYO546" s="109"/>
      <c r="WYP546" s="479"/>
      <c r="WYQ546" s="78"/>
      <c r="WYR546" s="144"/>
      <c r="WYS546" s="75"/>
      <c r="WYT546" s="66"/>
      <c r="WYU546" s="66"/>
      <c r="WYV546" s="79"/>
      <c r="WYW546" s="109"/>
      <c r="WYX546" s="479"/>
      <c r="WYY546" s="78"/>
      <c r="WYZ546" s="144"/>
      <c r="WZA546" s="75"/>
      <c r="WZB546" s="66"/>
      <c r="WZC546" s="66"/>
      <c r="WZD546" s="79"/>
      <c r="WZE546" s="109"/>
      <c r="WZF546" s="479"/>
      <c r="WZG546" s="78"/>
      <c r="WZH546" s="144"/>
      <c r="WZI546" s="75"/>
      <c r="WZJ546" s="66"/>
      <c r="WZK546" s="66"/>
      <c r="WZL546" s="79"/>
      <c r="WZM546" s="109"/>
      <c r="WZN546" s="479"/>
      <c r="WZO546" s="78"/>
      <c r="WZP546" s="144"/>
      <c r="WZQ546" s="75"/>
      <c r="WZR546" s="66"/>
      <c r="WZS546" s="66"/>
      <c r="WZT546" s="79"/>
      <c r="WZU546" s="109"/>
      <c r="WZV546" s="479"/>
      <c r="WZW546" s="78"/>
      <c r="WZX546" s="144"/>
      <c r="WZY546" s="75"/>
      <c r="WZZ546" s="66"/>
      <c r="XAA546" s="66"/>
      <c r="XAB546" s="79"/>
      <c r="XAC546" s="109"/>
      <c r="XAD546" s="479"/>
      <c r="XAE546" s="78"/>
      <c r="XAF546" s="144"/>
      <c r="XAG546" s="75"/>
      <c r="XAH546" s="66"/>
      <c r="XAI546" s="66"/>
      <c r="XAJ546" s="79"/>
      <c r="XAK546" s="109"/>
      <c r="XAL546" s="479"/>
      <c r="XAM546" s="78"/>
      <c r="XAN546" s="144"/>
      <c r="XAO546" s="75"/>
      <c r="XAP546" s="66"/>
      <c r="XAQ546" s="66"/>
      <c r="XAR546" s="79"/>
      <c r="XAS546" s="109"/>
      <c r="XAT546" s="479"/>
      <c r="XAU546" s="78"/>
      <c r="XAV546" s="144"/>
      <c r="XAW546" s="75"/>
      <c r="XAX546" s="66"/>
      <c r="XAY546" s="66"/>
      <c r="XAZ546" s="79"/>
      <c r="XBA546" s="109"/>
      <c r="XBB546" s="479"/>
      <c r="XBC546" s="78"/>
      <c r="XBD546" s="144"/>
      <c r="XBE546" s="75"/>
      <c r="XBF546" s="66"/>
      <c r="XBG546" s="66"/>
      <c r="XBH546" s="79"/>
      <c r="XBI546" s="109"/>
      <c r="XBJ546" s="479"/>
      <c r="XBK546" s="78"/>
      <c r="XBL546" s="144"/>
      <c r="XBM546" s="75"/>
      <c r="XBN546" s="66"/>
      <c r="XBO546" s="66"/>
      <c r="XBP546" s="79"/>
      <c r="XBQ546" s="109"/>
      <c r="XBR546" s="479"/>
      <c r="XBS546" s="78"/>
      <c r="XBT546" s="144"/>
      <c r="XBU546" s="75"/>
      <c r="XBV546" s="66"/>
      <c r="XBW546" s="66"/>
      <c r="XBX546" s="79"/>
      <c r="XBY546" s="109"/>
      <c r="XBZ546" s="479"/>
      <c r="XCA546" s="78"/>
      <c r="XCB546" s="144"/>
      <c r="XCC546" s="75"/>
      <c r="XCD546" s="66"/>
      <c r="XCE546" s="66"/>
      <c r="XCF546" s="79"/>
      <c r="XCG546" s="109"/>
      <c r="XCH546" s="479"/>
      <c r="XCI546" s="78"/>
      <c r="XCJ546" s="144"/>
      <c r="XCK546" s="75"/>
      <c r="XCL546" s="66"/>
      <c r="XCM546" s="66"/>
      <c r="XCN546" s="79"/>
      <c r="XCO546" s="109"/>
      <c r="XCP546" s="479"/>
      <c r="XCQ546" s="78"/>
      <c r="XCR546" s="144"/>
      <c r="XCS546" s="75"/>
      <c r="XCT546" s="66"/>
      <c r="XCU546" s="66"/>
      <c r="XCV546" s="79"/>
      <c r="XCW546" s="109"/>
      <c r="XCX546" s="479"/>
      <c r="XCY546" s="78"/>
      <c r="XCZ546" s="144"/>
      <c r="XDA546" s="75"/>
      <c r="XDB546" s="66"/>
      <c r="XDC546" s="66"/>
      <c r="XDD546" s="79"/>
      <c r="XDE546" s="109"/>
      <c r="XDF546" s="479"/>
      <c r="XDG546" s="78"/>
      <c r="XDH546" s="144"/>
      <c r="XDI546" s="75"/>
      <c r="XDJ546" s="66"/>
      <c r="XDK546" s="66"/>
      <c r="XDL546" s="79"/>
      <c r="XDM546" s="109"/>
      <c r="XDN546" s="479"/>
      <c r="XDO546" s="78"/>
      <c r="XDP546" s="144"/>
      <c r="XDQ546" s="75"/>
      <c r="XDR546" s="66"/>
      <c r="XDS546" s="66"/>
      <c r="XDT546" s="79"/>
      <c r="XDU546" s="109"/>
      <c r="XDV546" s="479"/>
      <c r="XDW546" s="78"/>
      <c r="XDX546" s="144"/>
      <c r="XDY546" s="75"/>
      <c r="XDZ546" s="66"/>
      <c r="XEA546" s="66"/>
      <c r="XEB546" s="79"/>
      <c r="XEC546" s="109"/>
      <c r="XED546" s="479"/>
      <c r="XEE546" s="78"/>
      <c r="XEF546" s="144"/>
      <c r="XEG546" s="75"/>
      <c r="XEH546" s="66"/>
      <c r="XEI546" s="66"/>
      <c r="XEJ546" s="79"/>
      <c r="XEK546" s="109"/>
      <c r="XEL546" s="479"/>
      <c r="XEM546" s="78"/>
      <c r="XEN546" s="144"/>
      <c r="XEO546" s="75"/>
      <c r="XEP546" s="66"/>
      <c r="XEQ546" s="66"/>
      <c r="XER546" s="79"/>
      <c r="XES546" s="109"/>
      <c r="XET546" s="479"/>
      <c r="XEU546" s="78"/>
      <c r="XEV546" s="144"/>
      <c r="XEW546" s="75"/>
      <c r="XEX546" s="66"/>
      <c r="XEY546" s="66"/>
      <c r="XEZ546" s="79"/>
      <c r="XFA546" s="109"/>
      <c r="XFB546" s="479"/>
      <c r="XFC546" s="78"/>
      <c r="XFD546" s="144"/>
    </row>
    <row r="547" spans="1:16384" ht="16" x14ac:dyDescent="0.2">
      <c r="A547" s="75"/>
      <c r="B547" s="75" t="s">
        <v>1105</v>
      </c>
      <c r="C547" s="66" t="s">
        <v>1106</v>
      </c>
      <c r="D547" s="66" t="s">
        <v>414</v>
      </c>
      <c r="E547" s="79">
        <v>10000</v>
      </c>
      <c r="F547" s="109">
        <v>0.35</v>
      </c>
      <c r="G547" s="479"/>
      <c r="H547" s="78">
        <v>0.35</v>
      </c>
      <c r="I547" s="144"/>
      <c r="J547" s="66"/>
      <c r="K547" s="66"/>
      <c r="L547" s="79"/>
      <c r="M547" s="109"/>
      <c r="N547" s="479"/>
      <c r="O547" s="78"/>
      <c r="P547" s="144"/>
      <c r="Q547" s="75"/>
      <c r="R547" s="66"/>
      <c r="S547" s="66"/>
      <c r="T547" s="79"/>
      <c r="U547" s="109"/>
      <c r="V547" s="479"/>
      <c r="W547" s="78"/>
      <c r="X547" s="144"/>
      <c r="Y547" s="75"/>
      <c r="Z547" s="66"/>
      <c r="AA547" s="66"/>
      <c r="AB547" s="79"/>
      <c r="AC547" s="109"/>
      <c r="AD547" s="479"/>
      <c r="AE547" s="78"/>
      <c r="AF547" s="144"/>
      <c r="AG547" s="75"/>
      <c r="AH547" s="66"/>
      <c r="AI547" s="66"/>
      <c r="AJ547" s="79"/>
      <c r="AK547" s="109"/>
      <c r="AL547" s="479"/>
      <c r="AM547" s="78"/>
      <c r="AN547" s="144"/>
      <c r="AO547" s="75"/>
      <c r="AP547" s="66"/>
      <c r="AQ547" s="66"/>
      <c r="AR547" s="79"/>
      <c r="AS547" s="109"/>
      <c r="AT547" s="479"/>
      <c r="AU547" s="78"/>
      <c r="AV547" s="144"/>
      <c r="AW547" s="75"/>
      <c r="AX547" s="66"/>
      <c r="AY547" s="66"/>
      <c r="AZ547" s="79"/>
      <c r="BA547" s="109"/>
      <c r="BB547" s="479"/>
      <c r="BC547" s="78"/>
      <c r="BD547" s="144"/>
      <c r="BE547" s="75"/>
      <c r="BF547" s="66"/>
      <c r="BG547" s="66"/>
      <c r="BH547" s="79"/>
      <c r="BI547" s="109"/>
      <c r="BJ547" s="479"/>
      <c r="BK547" s="78"/>
      <c r="BL547" s="144"/>
      <c r="BM547" s="75"/>
      <c r="BN547" s="66"/>
      <c r="BO547" s="66"/>
      <c r="BP547" s="79"/>
      <c r="BQ547" s="109"/>
      <c r="BR547" s="479"/>
      <c r="BS547" s="78"/>
      <c r="BT547" s="144"/>
      <c r="BU547" s="75"/>
      <c r="BV547" s="66"/>
      <c r="BW547" s="66"/>
      <c r="BX547" s="79"/>
      <c r="BY547" s="109"/>
      <c r="BZ547" s="479"/>
      <c r="CA547" s="78"/>
      <c r="CB547" s="144"/>
      <c r="CC547" s="75"/>
      <c r="CD547" s="66"/>
      <c r="CE547" s="66"/>
      <c r="CF547" s="79"/>
      <c r="CG547" s="109"/>
      <c r="CH547" s="479"/>
      <c r="CI547" s="78"/>
      <c r="CJ547" s="144"/>
      <c r="CK547" s="75"/>
      <c r="CL547" s="66"/>
      <c r="CM547" s="66"/>
      <c r="CN547" s="79"/>
      <c r="CO547" s="109"/>
      <c r="CP547" s="479"/>
      <c r="CQ547" s="78"/>
      <c r="CR547" s="144"/>
      <c r="CS547" s="75"/>
      <c r="CT547" s="66"/>
      <c r="CU547" s="66"/>
      <c r="CV547" s="79"/>
      <c r="CW547" s="109"/>
      <c r="CX547" s="479"/>
      <c r="CY547" s="78"/>
      <c r="CZ547" s="144"/>
      <c r="DA547" s="75"/>
      <c r="DB547" s="66"/>
      <c r="DC547" s="66"/>
      <c r="DD547" s="79"/>
      <c r="DE547" s="109"/>
      <c r="DF547" s="479"/>
      <c r="DG547" s="78"/>
      <c r="DH547" s="144"/>
      <c r="DI547" s="75"/>
      <c r="DJ547" s="66"/>
      <c r="DK547" s="66"/>
      <c r="DL547" s="79"/>
      <c r="DM547" s="109"/>
      <c r="DN547" s="479"/>
      <c r="DO547" s="78"/>
      <c r="DP547" s="144"/>
      <c r="DQ547" s="75"/>
      <c r="DR547" s="66"/>
      <c r="DS547" s="66"/>
      <c r="DT547" s="79"/>
      <c r="DU547" s="109"/>
      <c r="DV547" s="479"/>
      <c r="DW547" s="78"/>
      <c r="DX547" s="144"/>
      <c r="DY547" s="75"/>
      <c r="DZ547" s="66"/>
      <c r="EA547" s="66"/>
      <c r="EB547" s="79"/>
      <c r="EC547" s="109"/>
      <c r="ED547" s="479"/>
      <c r="EE547" s="78"/>
      <c r="EF547" s="144"/>
      <c r="EG547" s="75"/>
      <c r="EH547" s="66"/>
      <c r="EI547" s="66"/>
      <c r="EJ547" s="79"/>
      <c r="EK547" s="109"/>
      <c r="EL547" s="479"/>
      <c r="EM547" s="78"/>
      <c r="EN547" s="144"/>
      <c r="EO547" s="75"/>
      <c r="EP547" s="66"/>
      <c r="EQ547" s="66"/>
      <c r="ER547" s="79"/>
      <c r="ES547" s="109"/>
      <c r="ET547" s="479"/>
      <c r="EU547" s="78"/>
      <c r="EV547" s="144"/>
      <c r="EW547" s="75"/>
      <c r="EX547" s="66"/>
      <c r="EY547" s="66"/>
      <c r="EZ547" s="79"/>
      <c r="FA547" s="109"/>
      <c r="FB547" s="479"/>
      <c r="FC547" s="78"/>
      <c r="FD547" s="144"/>
      <c r="FE547" s="75"/>
      <c r="FF547" s="66"/>
      <c r="FG547" s="66"/>
      <c r="FH547" s="79"/>
      <c r="FI547" s="109"/>
      <c r="FJ547" s="479"/>
      <c r="FK547" s="78"/>
      <c r="FL547" s="144"/>
      <c r="FM547" s="75"/>
      <c r="FN547" s="66"/>
      <c r="FO547" s="66"/>
      <c r="FP547" s="79"/>
      <c r="FQ547" s="109"/>
      <c r="FR547" s="479"/>
      <c r="FS547" s="78"/>
      <c r="FT547" s="144"/>
      <c r="FU547" s="75"/>
      <c r="FV547" s="66"/>
      <c r="FW547" s="66"/>
      <c r="FX547" s="79"/>
      <c r="FY547" s="109"/>
      <c r="FZ547" s="479"/>
      <c r="GA547" s="78"/>
      <c r="GB547" s="144"/>
      <c r="GC547" s="75"/>
      <c r="GD547" s="66"/>
      <c r="GE547" s="66"/>
      <c r="GF547" s="79"/>
      <c r="GG547" s="109"/>
      <c r="GH547" s="479"/>
      <c r="GI547" s="78"/>
      <c r="GJ547" s="144"/>
      <c r="GK547" s="75"/>
      <c r="GL547" s="66"/>
      <c r="GM547" s="66"/>
      <c r="GN547" s="79"/>
      <c r="GO547" s="109"/>
      <c r="GP547" s="479"/>
      <c r="GQ547" s="78"/>
      <c r="GR547" s="144"/>
      <c r="GS547" s="75"/>
      <c r="GT547" s="66"/>
      <c r="GU547" s="66"/>
      <c r="GV547" s="79"/>
      <c r="GW547" s="109"/>
      <c r="GX547" s="479"/>
      <c r="GY547" s="78"/>
      <c r="GZ547" s="144"/>
      <c r="HA547" s="75"/>
      <c r="HB547" s="66"/>
      <c r="HC547" s="66"/>
      <c r="HD547" s="79"/>
      <c r="HE547" s="109"/>
      <c r="HF547" s="479"/>
      <c r="HG547" s="78"/>
      <c r="HH547" s="144"/>
      <c r="HI547" s="75"/>
      <c r="HJ547" s="66"/>
      <c r="HK547" s="66"/>
      <c r="HL547" s="79"/>
      <c r="HM547" s="109"/>
      <c r="HN547" s="479"/>
      <c r="HO547" s="78"/>
      <c r="HP547" s="144"/>
      <c r="HQ547" s="75"/>
      <c r="HR547" s="66"/>
      <c r="HS547" s="66"/>
      <c r="HT547" s="79"/>
      <c r="HU547" s="109"/>
      <c r="HV547" s="479"/>
      <c r="HW547" s="78"/>
      <c r="HX547" s="144"/>
      <c r="HY547" s="75"/>
      <c r="HZ547" s="66"/>
      <c r="IA547" s="66"/>
      <c r="IB547" s="79"/>
      <c r="IC547" s="109"/>
      <c r="ID547" s="479"/>
      <c r="IE547" s="78"/>
      <c r="IF547" s="144"/>
      <c r="IG547" s="75"/>
      <c r="IH547" s="66"/>
      <c r="II547" s="66"/>
      <c r="IJ547" s="79"/>
      <c r="IK547" s="109"/>
      <c r="IL547" s="479"/>
      <c r="IM547" s="78"/>
      <c r="IN547" s="144"/>
      <c r="IO547" s="75"/>
      <c r="IP547" s="66"/>
      <c r="IQ547" s="66"/>
      <c r="IR547" s="79"/>
      <c r="IS547" s="109"/>
      <c r="IT547" s="479"/>
      <c r="IU547" s="78"/>
      <c r="IV547" s="144"/>
      <c r="IW547" s="75"/>
      <c r="IX547" s="66"/>
      <c r="IY547" s="66"/>
      <c r="IZ547" s="79"/>
      <c r="JA547" s="109"/>
      <c r="JB547" s="479"/>
      <c r="JC547" s="78"/>
      <c r="JD547" s="144"/>
      <c r="JE547" s="75"/>
      <c r="JF547" s="66"/>
      <c r="JG547" s="66"/>
      <c r="JH547" s="79"/>
      <c r="JI547" s="109"/>
      <c r="JJ547" s="479"/>
      <c r="JK547" s="78"/>
      <c r="JL547" s="144"/>
      <c r="JM547" s="75"/>
      <c r="JN547" s="66"/>
      <c r="JO547" s="66"/>
      <c r="JP547" s="79"/>
      <c r="JQ547" s="109"/>
      <c r="JR547" s="479"/>
      <c r="JS547" s="78"/>
      <c r="JT547" s="144"/>
      <c r="JU547" s="75"/>
      <c r="JV547" s="66"/>
      <c r="JW547" s="66"/>
      <c r="JX547" s="79"/>
      <c r="JY547" s="109"/>
      <c r="JZ547" s="479"/>
      <c r="KA547" s="78"/>
      <c r="KB547" s="144"/>
      <c r="KC547" s="75"/>
      <c r="KD547" s="66"/>
      <c r="KE547" s="66"/>
      <c r="KF547" s="79"/>
      <c r="KG547" s="109"/>
      <c r="KH547" s="479"/>
      <c r="KI547" s="78"/>
      <c r="KJ547" s="144"/>
      <c r="KK547" s="75"/>
      <c r="KL547" s="66"/>
      <c r="KM547" s="66"/>
      <c r="KN547" s="79"/>
      <c r="KO547" s="109"/>
      <c r="KP547" s="479"/>
      <c r="KQ547" s="78"/>
      <c r="KR547" s="144"/>
      <c r="KS547" s="75"/>
      <c r="KT547" s="66"/>
      <c r="KU547" s="66"/>
      <c r="KV547" s="79"/>
      <c r="KW547" s="109"/>
      <c r="KX547" s="479"/>
      <c r="KY547" s="78"/>
      <c r="KZ547" s="144"/>
      <c r="LA547" s="75"/>
      <c r="LB547" s="66"/>
      <c r="LC547" s="66"/>
      <c r="LD547" s="79"/>
      <c r="LE547" s="109"/>
      <c r="LF547" s="479"/>
      <c r="LG547" s="78"/>
      <c r="LH547" s="144"/>
      <c r="LI547" s="75"/>
      <c r="LJ547" s="66"/>
      <c r="LK547" s="66"/>
      <c r="LL547" s="79"/>
      <c r="LM547" s="109"/>
      <c r="LN547" s="479"/>
      <c r="LO547" s="78"/>
      <c r="LP547" s="144"/>
      <c r="LQ547" s="75"/>
      <c r="LR547" s="66"/>
      <c r="LS547" s="66"/>
      <c r="LT547" s="79"/>
      <c r="LU547" s="109"/>
      <c r="LV547" s="479"/>
      <c r="LW547" s="78"/>
      <c r="LX547" s="144"/>
      <c r="LY547" s="75"/>
      <c r="LZ547" s="66"/>
      <c r="MA547" s="66"/>
      <c r="MB547" s="79"/>
      <c r="MC547" s="109"/>
      <c r="MD547" s="479"/>
      <c r="ME547" s="78"/>
      <c r="MF547" s="144"/>
      <c r="MG547" s="75"/>
      <c r="MH547" s="66"/>
      <c r="MI547" s="66"/>
      <c r="MJ547" s="79"/>
      <c r="MK547" s="109"/>
      <c r="ML547" s="479"/>
      <c r="MM547" s="78"/>
      <c r="MN547" s="144"/>
      <c r="MO547" s="75"/>
      <c r="MP547" s="66"/>
      <c r="MQ547" s="66"/>
      <c r="MR547" s="79"/>
      <c r="MS547" s="109"/>
      <c r="MT547" s="479"/>
      <c r="MU547" s="78"/>
      <c r="MV547" s="144"/>
      <c r="MW547" s="75"/>
      <c r="MX547" s="66"/>
      <c r="MY547" s="66"/>
      <c r="MZ547" s="79"/>
      <c r="NA547" s="109"/>
      <c r="NB547" s="479"/>
      <c r="NC547" s="78"/>
      <c r="ND547" s="144"/>
      <c r="NE547" s="75"/>
      <c r="NF547" s="66"/>
      <c r="NG547" s="66"/>
      <c r="NH547" s="79"/>
      <c r="NI547" s="109"/>
      <c r="NJ547" s="479"/>
      <c r="NK547" s="78"/>
      <c r="NL547" s="144"/>
      <c r="NM547" s="75"/>
      <c r="NN547" s="66"/>
      <c r="NO547" s="66"/>
      <c r="NP547" s="79"/>
      <c r="NQ547" s="109"/>
      <c r="NR547" s="479"/>
      <c r="NS547" s="78"/>
      <c r="NT547" s="144"/>
      <c r="NU547" s="75"/>
      <c r="NV547" s="66"/>
      <c r="NW547" s="66"/>
      <c r="NX547" s="79"/>
      <c r="NY547" s="109"/>
      <c r="NZ547" s="479"/>
      <c r="OA547" s="78"/>
      <c r="OB547" s="144"/>
      <c r="OC547" s="75"/>
      <c r="OD547" s="66"/>
      <c r="OE547" s="66"/>
      <c r="OF547" s="79"/>
      <c r="OG547" s="109"/>
      <c r="OH547" s="479"/>
      <c r="OI547" s="78"/>
      <c r="OJ547" s="144"/>
      <c r="OK547" s="75"/>
      <c r="OL547" s="66"/>
      <c r="OM547" s="66"/>
      <c r="ON547" s="79"/>
      <c r="OO547" s="109"/>
      <c r="OP547" s="479"/>
      <c r="OQ547" s="78"/>
      <c r="OR547" s="144"/>
      <c r="OS547" s="75"/>
      <c r="OT547" s="66"/>
      <c r="OU547" s="66"/>
      <c r="OV547" s="79"/>
      <c r="OW547" s="109"/>
      <c r="OX547" s="479"/>
      <c r="OY547" s="78"/>
      <c r="OZ547" s="144"/>
      <c r="PA547" s="75"/>
      <c r="PB547" s="66"/>
      <c r="PC547" s="66"/>
      <c r="PD547" s="79"/>
      <c r="PE547" s="109"/>
      <c r="PF547" s="479"/>
      <c r="PG547" s="78"/>
      <c r="PH547" s="144"/>
      <c r="PI547" s="75"/>
      <c r="PJ547" s="66"/>
      <c r="PK547" s="66"/>
      <c r="PL547" s="79"/>
      <c r="PM547" s="109"/>
      <c r="PN547" s="479"/>
      <c r="PO547" s="78"/>
      <c r="PP547" s="144"/>
      <c r="PQ547" s="75"/>
      <c r="PR547" s="66"/>
      <c r="PS547" s="66"/>
      <c r="PT547" s="79"/>
      <c r="PU547" s="109"/>
      <c r="PV547" s="479"/>
      <c r="PW547" s="78"/>
      <c r="PX547" s="144"/>
      <c r="PY547" s="75"/>
      <c r="PZ547" s="66"/>
      <c r="QA547" s="66"/>
      <c r="QB547" s="79"/>
      <c r="QC547" s="109"/>
      <c r="QD547" s="479"/>
      <c r="QE547" s="78"/>
      <c r="QF547" s="144"/>
      <c r="QG547" s="75"/>
      <c r="QH547" s="66"/>
      <c r="QI547" s="66"/>
      <c r="QJ547" s="79"/>
      <c r="QK547" s="109"/>
      <c r="QL547" s="479"/>
      <c r="QM547" s="78"/>
      <c r="QN547" s="144"/>
      <c r="QO547" s="75"/>
      <c r="QP547" s="66"/>
      <c r="QQ547" s="66"/>
      <c r="QR547" s="79"/>
      <c r="QS547" s="109"/>
      <c r="QT547" s="479"/>
      <c r="QU547" s="78"/>
      <c r="QV547" s="144"/>
      <c r="QW547" s="75"/>
      <c r="QX547" s="66"/>
      <c r="QY547" s="66"/>
      <c r="QZ547" s="79"/>
      <c r="RA547" s="109"/>
      <c r="RB547" s="479"/>
      <c r="RC547" s="78"/>
      <c r="RD547" s="144"/>
      <c r="RE547" s="75"/>
      <c r="RF547" s="66"/>
      <c r="RG547" s="66"/>
      <c r="RH547" s="79"/>
      <c r="RI547" s="109"/>
      <c r="RJ547" s="479"/>
      <c r="RK547" s="78"/>
      <c r="RL547" s="144"/>
      <c r="RM547" s="75"/>
      <c r="RN547" s="66"/>
      <c r="RO547" s="66"/>
      <c r="RP547" s="79"/>
      <c r="RQ547" s="109"/>
      <c r="RR547" s="479"/>
      <c r="RS547" s="78"/>
      <c r="RT547" s="144"/>
      <c r="RU547" s="75"/>
      <c r="RV547" s="66"/>
      <c r="RW547" s="66"/>
      <c r="RX547" s="79"/>
      <c r="RY547" s="109"/>
      <c r="RZ547" s="479"/>
      <c r="SA547" s="78"/>
      <c r="SB547" s="144"/>
      <c r="SC547" s="75"/>
      <c r="SD547" s="66"/>
      <c r="SE547" s="66"/>
      <c r="SF547" s="79"/>
      <c r="SG547" s="109"/>
      <c r="SH547" s="479"/>
      <c r="SI547" s="78"/>
      <c r="SJ547" s="144"/>
      <c r="SK547" s="75"/>
      <c r="SL547" s="66"/>
      <c r="SM547" s="66"/>
      <c r="SN547" s="79"/>
      <c r="SO547" s="109"/>
      <c r="SP547" s="479"/>
      <c r="SQ547" s="78"/>
      <c r="SR547" s="144"/>
      <c r="SS547" s="75"/>
      <c r="ST547" s="66"/>
      <c r="SU547" s="66"/>
      <c r="SV547" s="79"/>
      <c r="SW547" s="109"/>
      <c r="SX547" s="479"/>
      <c r="SY547" s="78"/>
      <c r="SZ547" s="144"/>
      <c r="TA547" s="75"/>
      <c r="TB547" s="66"/>
      <c r="TC547" s="66"/>
      <c r="TD547" s="79"/>
      <c r="TE547" s="109"/>
      <c r="TF547" s="479"/>
      <c r="TG547" s="78"/>
      <c r="TH547" s="144"/>
      <c r="TI547" s="75"/>
      <c r="TJ547" s="66"/>
      <c r="TK547" s="66"/>
      <c r="TL547" s="79"/>
      <c r="TM547" s="109"/>
      <c r="TN547" s="479"/>
      <c r="TO547" s="78"/>
      <c r="TP547" s="144"/>
      <c r="TQ547" s="75"/>
      <c r="TR547" s="66"/>
      <c r="TS547" s="66"/>
      <c r="TT547" s="79"/>
      <c r="TU547" s="109"/>
      <c r="TV547" s="479"/>
      <c r="TW547" s="78"/>
      <c r="TX547" s="144"/>
      <c r="TY547" s="75"/>
      <c r="TZ547" s="66"/>
      <c r="UA547" s="66"/>
      <c r="UB547" s="79"/>
      <c r="UC547" s="109"/>
      <c r="UD547" s="479"/>
      <c r="UE547" s="78"/>
      <c r="UF547" s="144"/>
      <c r="UG547" s="75"/>
      <c r="UH547" s="66"/>
      <c r="UI547" s="66"/>
      <c r="UJ547" s="79"/>
      <c r="UK547" s="109"/>
      <c r="UL547" s="479"/>
      <c r="UM547" s="78"/>
      <c r="UN547" s="144"/>
      <c r="UO547" s="75"/>
      <c r="UP547" s="66"/>
      <c r="UQ547" s="66"/>
      <c r="UR547" s="79"/>
      <c r="US547" s="109"/>
      <c r="UT547" s="479"/>
      <c r="UU547" s="78"/>
      <c r="UV547" s="144"/>
      <c r="UW547" s="75"/>
      <c r="UX547" s="66"/>
      <c r="UY547" s="66"/>
      <c r="UZ547" s="79"/>
      <c r="VA547" s="109"/>
      <c r="VB547" s="479"/>
      <c r="VC547" s="78"/>
      <c r="VD547" s="144"/>
      <c r="VE547" s="75"/>
      <c r="VF547" s="66"/>
      <c r="VG547" s="66"/>
      <c r="VH547" s="79"/>
      <c r="VI547" s="109"/>
      <c r="VJ547" s="479"/>
      <c r="VK547" s="78"/>
      <c r="VL547" s="144"/>
      <c r="VM547" s="75"/>
      <c r="VN547" s="66"/>
      <c r="VO547" s="66"/>
      <c r="VP547" s="79"/>
      <c r="VQ547" s="109"/>
      <c r="VR547" s="479"/>
      <c r="VS547" s="78"/>
      <c r="VT547" s="144"/>
      <c r="VU547" s="75"/>
      <c r="VV547" s="66"/>
      <c r="VW547" s="66"/>
      <c r="VX547" s="79"/>
      <c r="VY547" s="109"/>
      <c r="VZ547" s="479"/>
      <c r="WA547" s="78"/>
      <c r="WB547" s="144"/>
      <c r="WC547" s="75"/>
      <c r="WD547" s="66"/>
      <c r="WE547" s="66"/>
      <c r="WF547" s="79"/>
      <c r="WG547" s="109"/>
      <c r="WH547" s="479"/>
      <c r="WI547" s="78"/>
      <c r="WJ547" s="144"/>
      <c r="WK547" s="75"/>
      <c r="WL547" s="66"/>
      <c r="WM547" s="66"/>
      <c r="WN547" s="79"/>
      <c r="WO547" s="109"/>
      <c r="WP547" s="479"/>
      <c r="WQ547" s="78"/>
      <c r="WR547" s="144"/>
      <c r="WS547" s="75"/>
      <c r="WT547" s="66"/>
      <c r="WU547" s="66"/>
      <c r="WV547" s="79"/>
      <c r="WW547" s="109"/>
      <c r="WX547" s="479"/>
      <c r="WY547" s="78"/>
      <c r="WZ547" s="144"/>
      <c r="XA547" s="75"/>
      <c r="XB547" s="66"/>
      <c r="XC547" s="66"/>
      <c r="XD547" s="79"/>
      <c r="XE547" s="109"/>
      <c r="XF547" s="479"/>
      <c r="XG547" s="78"/>
      <c r="XH547" s="144"/>
      <c r="XI547" s="75"/>
      <c r="XJ547" s="66"/>
      <c r="XK547" s="66"/>
      <c r="XL547" s="79"/>
      <c r="XM547" s="109"/>
      <c r="XN547" s="479"/>
      <c r="XO547" s="78"/>
      <c r="XP547" s="144"/>
      <c r="XQ547" s="75"/>
      <c r="XR547" s="66"/>
      <c r="XS547" s="66"/>
      <c r="XT547" s="79"/>
      <c r="XU547" s="109"/>
      <c r="XV547" s="479"/>
      <c r="XW547" s="78"/>
      <c r="XX547" s="144"/>
      <c r="XY547" s="75"/>
      <c r="XZ547" s="66"/>
      <c r="YA547" s="66"/>
      <c r="YB547" s="79"/>
      <c r="YC547" s="109"/>
      <c r="YD547" s="479"/>
      <c r="YE547" s="78"/>
      <c r="YF547" s="144"/>
      <c r="YG547" s="75"/>
      <c r="YH547" s="66"/>
      <c r="YI547" s="66"/>
      <c r="YJ547" s="79"/>
      <c r="YK547" s="109"/>
      <c r="YL547" s="479"/>
      <c r="YM547" s="78"/>
      <c r="YN547" s="144"/>
      <c r="YO547" s="75"/>
      <c r="YP547" s="66"/>
      <c r="YQ547" s="66"/>
      <c r="YR547" s="79"/>
      <c r="YS547" s="109"/>
      <c r="YT547" s="479"/>
      <c r="YU547" s="78"/>
      <c r="YV547" s="144"/>
      <c r="YW547" s="75"/>
      <c r="YX547" s="66"/>
      <c r="YY547" s="66"/>
      <c r="YZ547" s="79"/>
      <c r="ZA547" s="109"/>
      <c r="ZB547" s="479"/>
      <c r="ZC547" s="78"/>
      <c r="ZD547" s="144"/>
      <c r="ZE547" s="75"/>
      <c r="ZF547" s="66"/>
      <c r="ZG547" s="66"/>
      <c r="ZH547" s="79"/>
      <c r="ZI547" s="109"/>
      <c r="ZJ547" s="479"/>
      <c r="ZK547" s="78"/>
      <c r="ZL547" s="144"/>
      <c r="ZM547" s="75"/>
      <c r="ZN547" s="66"/>
      <c r="ZO547" s="66"/>
      <c r="ZP547" s="79"/>
      <c r="ZQ547" s="109"/>
      <c r="ZR547" s="479"/>
      <c r="ZS547" s="78"/>
      <c r="ZT547" s="144"/>
      <c r="ZU547" s="75"/>
      <c r="ZV547" s="66"/>
      <c r="ZW547" s="66"/>
      <c r="ZX547" s="79"/>
      <c r="ZY547" s="109"/>
      <c r="ZZ547" s="479"/>
      <c r="AAA547" s="78"/>
      <c r="AAB547" s="144"/>
      <c r="AAC547" s="75"/>
      <c r="AAD547" s="66"/>
      <c r="AAE547" s="66"/>
      <c r="AAF547" s="79"/>
      <c r="AAG547" s="109"/>
      <c r="AAH547" s="479"/>
      <c r="AAI547" s="78"/>
      <c r="AAJ547" s="144"/>
      <c r="AAK547" s="75"/>
      <c r="AAL547" s="66"/>
      <c r="AAM547" s="66"/>
      <c r="AAN547" s="79"/>
      <c r="AAO547" s="109"/>
      <c r="AAP547" s="479"/>
      <c r="AAQ547" s="78"/>
      <c r="AAR547" s="144"/>
      <c r="AAS547" s="75"/>
      <c r="AAT547" s="66"/>
      <c r="AAU547" s="66"/>
      <c r="AAV547" s="79"/>
      <c r="AAW547" s="109"/>
      <c r="AAX547" s="479"/>
      <c r="AAY547" s="78"/>
      <c r="AAZ547" s="144"/>
      <c r="ABA547" s="75"/>
      <c r="ABB547" s="66"/>
      <c r="ABC547" s="66"/>
      <c r="ABD547" s="79"/>
      <c r="ABE547" s="109"/>
      <c r="ABF547" s="479"/>
      <c r="ABG547" s="78"/>
      <c r="ABH547" s="144"/>
      <c r="ABI547" s="75"/>
      <c r="ABJ547" s="66"/>
      <c r="ABK547" s="66"/>
      <c r="ABL547" s="79"/>
      <c r="ABM547" s="109"/>
      <c r="ABN547" s="479"/>
      <c r="ABO547" s="78"/>
      <c r="ABP547" s="144"/>
      <c r="ABQ547" s="75"/>
      <c r="ABR547" s="66"/>
      <c r="ABS547" s="66"/>
      <c r="ABT547" s="79"/>
      <c r="ABU547" s="109"/>
      <c r="ABV547" s="479"/>
      <c r="ABW547" s="78"/>
      <c r="ABX547" s="144"/>
      <c r="ABY547" s="75"/>
      <c r="ABZ547" s="66"/>
      <c r="ACA547" s="66"/>
      <c r="ACB547" s="79"/>
      <c r="ACC547" s="109"/>
      <c r="ACD547" s="479"/>
      <c r="ACE547" s="78"/>
      <c r="ACF547" s="144"/>
      <c r="ACG547" s="75"/>
      <c r="ACH547" s="66"/>
      <c r="ACI547" s="66"/>
      <c r="ACJ547" s="79"/>
      <c r="ACK547" s="109"/>
      <c r="ACL547" s="479"/>
      <c r="ACM547" s="78"/>
      <c r="ACN547" s="144"/>
      <c r="ACO547" s="75"/>
      <c r="ACP547" s="66"/>
      <c r="ACQ547" s="66"/>
      <c r="ACR547" s="79"/>
      <c r="ACS547" s="109"/>
      <c r="ACT547" s="479"/>
      <c r="ACU547" s="78"/>
      <c r="ACV547" s="144"/>
      <c r="ACW547" s="75"/>
      <c r="ACX547" s="66"/>
      <c r="ACY547" s="66"/>
      <c r="ACZ547" s="79"/>
      <c r="ADA547" s="109"/>
      <c r="ADB547" s="479"/>
      <c r="ADC547" s="78"/>
      <c r="ADD547" s="144"/>
      <c r="ADE547" s="75"/>
      <c r="ADF547" s="66"/>
      <c r="ADG547" s="66"/>
      <c r="ADH547" s="79"/>
      <c r="ADI547" s="109"/>
      <c r="ADJ547" s="479"/>
      <c r="ADK547" s="78"/>
      <c r="ADL547" s="144"/>
      <c r="ADM547" s="75"/>
      <c r="ADN547" s="66"/>
      <c r="ADO547" s="66"/>
      <c r="ADP547" s="79"/>
      <c r="ADQ547" s="109"/>
      <c r="ADR547" s="479"/>
      <c r="ADS547" s="78"/>
      <c r="ADT547" s="144"/>
      <c r="ADU547" s="75"/>
      <c r="ADV547" s="66"/>
      <c r="ADW547" s="66"/>
      <c r="ADX547" s="79"/>
      <c r="ADY547" s="109"/>
      <c r="ADZ547" s="479"/>
      <c r="AEA547" s="78"/>
      <c r="AEB547" s="144"/>
      <c r="AEC547" s="75"/>
      <c r="AED547" s="66"/>
      <c r="AEE547" s="66"/>
      <c r="AEF547" s="79"/>
      <c r="AEG547" s="109"/>
      <c r="AEH547" s="479"/>
      <c r="AEI547" s="78"/>
      <c r="AEJ547" s="144"/>
      <c r="AEK547" s="75"/>
      <c r="AEL547" s="66"/>
      <c r="AEM547" s="66"/>
      <c r="AEN547" s="79"/>
      <c r="AEO547" s="109"/>
      <c r="AEP547" s="479"/>
      <c r="AEQ547" s="78"/>
      <c r="AER547" s="144"/>
      <c r="AES547" s="75"/>
      <c r="AET547" s="66"/>
      <c r="AEU547" s="66"/>
      <c r="AEV547" s="79"/>
      <c r="AEW547" s="109"/>
      <c r="AEX547" s="479"/>
      <c r="AEY547" s="78"/>
      <c r="AEZ547" s="144"/>
      <c r="AFA547" s="75"/>
      <c r="AFB547" s="66"/>
      <c r="AFC547" s="66"/>
      <c r="AFD547" s="79"/>
      <c r="AFE547" s="109"/>
      <c r="AFF547" s="479"/>
      <c r="AFG547" s="78"/>
      <c r="AFH547" s="144"/>
      <c r="AFI547" s="75"/>
      <c r="AFJ547" s="66"/>
      <c r="AFK547" s="66"/>
      <c r="AFL547" s="79"/>
      <c r="AFM547" s="109"/>
      <c r="AFN547" s="479"/>
      <c r="AFO547" s="78"/>
      <c r="AFP547" s="144"/>
      <c r="AFQ547" s="75"/>
      <c r="AFR547" s="66"/>
      <c r="AFS547" s="66"/>
      <c r="AFT547" s="79"/>
      <c r="AFU547" s="109"/>
      <c r="AFV547" s="479"/>
      <c r="AFW547" s="78"/>
      <c r="AFX547" s="144"/>
      <c r="AFY547" s="75"/>
      <c r="AFZ547" s="66"/>
      <c r="AGA547" s="66"/>
      <c r="AGB547" s="79"/>
      <c r="AGC547" s="109"/>
      <c r="AGD547" s="479"/>
      <c r="AGE547" s="78"/>
      <c r="AGF547" s="144"/>
      <c r="AGG547" s="75"/>
      <c r="AGH547" s="66"/>
      <c r="AGI547" s="66"/>
      <c r="AGJ547" s="79"/>
      <c r="AGK547" s="109"/>
      <c r="AGL547" s="479"/>
      <c r="AGM547" s="78"/>
      <c r="AGN547" s="144"/>
      <c r="AGO547" s="75"/>
      <c r="AGP547" s="66"/>
      <c r="AGQ547" s="66"/>
      <c r="AGR547" s="79"/>
      <c r="AGS547" s="109"/>
      <c r="AGT547" s="479"/>
      <c r="AGU547" s="78"/>
      <c r="AGV547" s="144"/>
      <c r="AGW547" s="75"/>
      <c r="AGX547" s="66"/>
      <c r="AGY547" s="66"/>
      <c r="AGZ547" s="79"/>
      <c r="AHA547" s="109"/>
      <c r="AHB547" s="479"/>
      <c r="AHC547" s="78"/>
      <c r="AHD547" s="144"/>
      <c r="AHE547" s="75"/>
      <c r="AHF547" s="66"/>
      <c r="AHG547" s="66"/>
      <c r="AHH547" s="79"/>
      <c r="AHI547" s="109"/>
      <c r="AHJ547" s="479"/>
      <c r="AHK547" s="78"/>
      <c r="AHL547" s="144"/>
      <c r="AHM547" s="75"/>
      <c r="AHN547" s="66"/>
      <c r="AHO547" s="66"/>
      <c r="AHP547" s="79"/>
      <c r="AHQ547" s="109"/>
      <c r="AHR547" s="479"/>
      <c r="AHS547" s="78"/>
      <c r="AHT547" s="144"/>
      <c r="AHU547" s="75"/>
      <c r="AHV547" s="66"/>
      <c r="AHW547" s="66"/>
      <c r="AHX547" s="79"/>
      <c r="AHY547" s="109"/>
      <c r="AHZ547" s="479"/>
      <c r="AIA547" s="78"/>
      <c r="AIB547" s="144"/>
      <c r="AIC547" s="75"/>
      <c r="AID547" s="66"/>
      <c r="AIE547" s="66"/>
      <c r="AIF547" s="79"/>
      <c r="AIG547" s="109"/>
      <c r="AIH547" s="479"/>
      <c r="AII547" s="78"/>
      <c r="AIJ547" s="144"/>
      <c r="AIK547" s="75"/>
      <c r="AIL547" s="66"/>
      <c r="AIM547" s="66"/>
      <c r="AIN547" s="79"/>
      <c r="AIO547" s="109"/>
      <c r="AIP547" s="479"/>
      <c r="AIQ547" s="78"/>
      <c r="AIR547" s="144"/>
      <c r="AIS547" s="75"/>
      <c r="AIT547" s="66"/>
      <c r="AIU547" s="66"/>
      <c r="AIV547" s="79"/>
      <c r="AIW547" s="109"/>
      <c r="AIX547" s="479"/>
      <c r="AIY547" s="78"/>
      <c r="AIZ547" s="144"/>
      <c r="AJA547" s="75"/>
      <c r="AJB547" s="66"/>
      <c r="AJC547" s="66"/>
      <c r="AJD547" s="79"/>
      <c r="AJE547" s="109"/>
      <c r="AJF547" s="479"/>
      <c r="AJG547" s="78"/>
      <c r="AJH547" s="144"/>
      <c r="AJI547" s="75"/>
      <c r="AJJ547" s="66"/>
      <c r="AJK547" s="66"/>
      <c r="AJL547" s="79"/>
      <c r="AJM547" s="109"/>
      <c r="AJN547" s="479"/>
      <c r="AJO547" s="78"/>
      <c r="AJP547" s="144"/>
      <c r="AJQ547" s="75"/>
      <c r="AJR547" s="66"/>
      <c r="AJS547" s="66"/>
      <c r="AJT547" s="79"/>
      <c r="AJU547" s="109"/>
      <c r="AJV547" s="479"/>
      <c r="AJW547" s="78"/>
      <c r="AJX547" s="144"/>
      <c r="AJY547" s="75"/>
      <c r="AJZ547" s="66"/>
      <c r="AKA547" s="66"/>
      <c r="AKB547" s="79"/>
      <c r="AKC547" s="109"/>
      <c r="AKD547" s="479"/>
      <c r="AKE547" s="78"/>
      <c r="AKF547" s="144"/>
      <c r="AKG547" s="75"/>
      <c r="AKH547" s="66"/>
      <c r="AKI547" s="66"/>
      <c r="AKJ547" s="79"/>
      <c r="AKK547" s="109"/>
      <c r="AKL547" s="479"/>
      <c r="AKM547" s="78"/>
      <c r="AKN547" s="144"/>
      <c r="AKO547" s="75"/>
      <c r="AKP547" s="66"/>
      <c r="AKQ547" s="66"/>
      <c r="AKR547" s="79"/>
      <c r="AKS547" s="109"/>
      <c r="AKT547" s="479"/>
      <c r="AKU547" s="78"/>
      <c r="AKV547" s="144"/>
      <c r="AKW547" s="75"/>
      <c r="AKX547" s="66"/>
      <c r="AKY547" s="66"/>
      <c r="AKZ547" s="79"/>
      <c r="ALA547" s="109"/>
      <c r="ALB547" s="479"/>
      <c r="ALC547" s="78"/>
      <c r="ALD547" s="144"/>
      <c r="ALE547" s="75"/>
      <c r="ALF547" s="66"/>
      <c r="ALG547" s="66"/>
      <c r="ALH547" s="79"/>
      <c r="ALI547" s="109"/>
      <c r="ALJ547" s="479"/>
      <c r="ALK547" s="78"/>
      <c r="ALL547" s="144"/>
      <c r="ALM547" s="75"/>
      <c r="ALN547" s="66"/>
      <c r="ALO547" s="66"/>
      <c r="ALP547" s="79"/>
      <c r="ALQ547" s="109"/>
      <c r="ALR547" s="479"/>
      <c r="ALS547" s="78"/>
      <c r="ALT547" s="144"/>
      <c r="ALU547" s="75"/>
      <c r="ALV547" s="66"/>
      <c r="ALW547" s="66"/>
      <c r="ALX547" s="79"/>
      <c r="ALY547" s="109"/>
      <c r="ALZ547" s="479"/>
      <c r="AMA547" s="78"/>
      <c r="AMB547" s="144"/>
      <c r="AMC547" s="75"/>
      <c r="AMD547" s="66"/>
      <c r="AME547" s="66"/>
      <c r="AMF547" s="79"/>
      <c r="AMG547" s="109"/>
      <c r="AMH547" s="479"/>
      <c r="AMI547" s="78"/>
      <c r="AMJ547" s="144"/>
      <c r="AMK547" s="75"/>
      <c r="AML547" s="66"/>
      <c r="AMM547" s="66"/>
      <c r="AMN547" s="79"/>
      <c r="AMO547" s="109"/>
      <c r="AMP547" s="479"/>
      <c r="AMQ547" s="78"/>
      <c r="AMR547" s="144"/>
      <c r="AMS547" s="75"/>
      <c r="AMT547" s="66"/>
      <c r="AMU547" s="66"/>
      <c r="AMV547" s="79"/>
      <c r="AMW547" s="109"/>
      <c r="AMX547" s="479"/>
      <c r="AMY547" s="78"/>
      <c r="AMZ547" s="144"/>
      <c r="ANA547" s="75"/>
      <c r="ANB547" s="66"/>
      <c r="ANC547" s="66"/>
      <c r="AND547" s="79"/>
      <c r="ANE547" s="109"/>
      <c r="ANF547" s="479"/>
      <c r="ANG547" s="78"/>
      <c r="ANH547" s="144"/>
      <c r="ANI547" s="75"/>
      <c r="ANJ547" s="66"/>
      <c r="ANK547" s="66"/>
      <c r="ANL547" s="79"/>
      <c r="ANM547" s="109"/>
      <c r="ANN547" s="479"/>
      <c r="ANO547" s="78"/>
      <c r="ANP547" s="144"/>
      <c r="ANQ547" s="75"/>
      <c r="ANR547" s="66"/>
      <c r="ANS547" s="66"/>
      <c r="ANT547" s="79"/>
      <c r="ANU547" s="109"/>
      <c r="ANV547" s="479"/>
      <c r="ANW547" s="78"/>
      <c r="ANX547" s="144"/>
      <c r="ANY547" s="75"/>
      <c r="ANZ547" s="66"/>
      <c r="AOA547" s="66"/>
      <c r="AOB547" s="79"/>
      <c r="AOC547" s="109"/>
      <c r="AOD547" s="479"/>
      <c r="AOE547" s="78"/>
      <c r="AOF547" s="144"/>
      <c r="AOG547" s="75"/>
      <c r="AOH547" s="66"/>
      <c r="AOI547" s="66"/>
      <c r="AOJ547" s="79"/>
      <c r="AOK547" s="109"/>
      <c r="AOL547" s="479"/>
      <c r="AOM547" s="78"/>
      <c r="AON547" s="144"/>
      <c r="AOO547" s="75"/>
      <c r="AOP547" s="66"/>
      <c r="AOQ547" s="66"/>
      <c r="AOR547" s="79"/>
      <c r="AOS547" s="109"/>
      <c r="AOT547" s="479"/>
      <c r="AOU547" s="78"/>
      <c r="AOV547" s="144"/>
      <c r="AOW547" s="75"/>
      <c r="AOX547" s="66"/>
      <c r="AOY547" s="66"/>
      <c r="AOZ547" s="79"/>
      <c r="APA547" s="109"/>
      <c r="APB547" s="479"/>
      <c r="APC547" s="78"/>
      <c r="APD547" s="144"/>
      <c r="APE547" s="75"/>
      <c r="APF547" s="66"/>
      <c r="APG547" s="66"/>
      <c r="APH547" s="79"/>
      <c r="API547" s="109"/>
      <c r="APJ547" s="479"/>
      <c r="APK547" s="78"/>
      <c r="APL547" s="144"/>
      <c r="APM547" s="75"/>
      <c r="APN547" s="66"/>
      <c r="APO547" s="66"/>
      <c r="APP547" s="79"/>
      <c r="APQ547" s="109"/>
      <c r="APR547" s="479"/>
      <c r="APS547" s="78"/>
      <c r="APT547" s="144"/>
      <c r="APU547" s="75"/>
      <c r="APV547" s="66"/>
      <c r="APW547" s="66"/>
      <c r="APX547" s="79"/>
      <c r="APY547" s="109"/>
      <c r="APZ547" s="479"/>
      <c r="AQA547" s="78"/>
      <c r="AQB547" s="144"/>
      <c r="AQC547" s="75"/>
      <c r="AQD547" s="66"/>
      <c r="AQE547" s="66"/>
      <c r="AQF547" s="79"/>
      <c r="AQG547" s="109"/>
      <c r="AQH547" s="479"/>
      <c r="AQI547" s="78"/>
      <c r="AQJ547" s="144"/>
      <c r="AQK547" s="75"/>
      <c r="AQL547" s="66"/>
      <c r="AQM547" s="66"/>
      <c r="AQN547" s="79"/>
      <c r="AQO547" s="109"/>
      <c r="AQP547" s="479"/>
      <c r="AQQ547" s="78"/>
      <c r="AQR547" s="144"/>
      <c r="AQS547" s="75"/>
      <c r="AQT547" s="66"/>
      <c r="AQU547" s="66"/>
      <c r="AQV547" s="79"/>
      <c r="AQW547" s="109"/>
      <c r="AQX547" s="479"/>
      <c r="AQY547" s="78"/>
      <c r="AQZ547" s="144"/>
      <c r="ARA547" s="75"/>
      <c r="ARB547" s="66"/>
      <c r="ARC547" s="66"/>
      <c r="ARD547" s="79"/>
      <c r="ARE547" s="109"/>
      <c r="ARF547" s="479"/>
      <c r="ARG547" s="78"/>
      <c r="ARH547" s="144"/>
      <c r="ARI547" s="75"/>
      <c r="ARJ547" s="66"/>
      <c r="ARK547" s="66"/>
      <c r="ARL547" s="79"/>
      <c r="ARM547" s="109"/>
      <c r="ARN547" s="479"/>
      <c r="ARO547" s="78"/>
      <c r="ARP547" s="144"/>
      <c r="ARQ547" s="75"/>
      <c r="ARR547" s="66"/>
      <c r="ARS547" s="66"/>
      <c r="ART547" s="79"/>
      <c r="ARU547" s="109"/>
      <c r="ARV547" s="479"/>
      <c r="ARW547" s="78"/>
      <c r="ARX547" s="144"/>
      <c r="ARY547" s="75"/>
      <c r="ARZ547" s="66"/>
      <c r="ASA547" s="66"/>
      <c r="ASB547" s="79"/>
      <c r="ASC547" s="109"/>
      <c r="ASD547" s="479"/>
      <c r="ASE547" s="78"/>
      <c r="ASF547" s="144"/>
      <c r="ASG547" s="75"/>
      <c r="ASH547" s="66"/>
      <c r="ASI547" s="66"/>
      <c r="ASJ547" s="79"/>
      <c r="ASK547" s="109"/>
      <c r="ASL547" s="479"/>
      <c r="ASM547" s="78"/>
      <c r="ASN547" s="144"/>
      <c r="ASO547" s="75"/>
      <c r="ASP547" s="66"/>
      <c r="ASQ547" s="66"/>
      <c r="ASR547" s="79"/>
      <c r="ASS547" s="109"/>
      <c r="AST547" s="479"/>
      <c r="ASU547" s="78"/>
      <c r="ASV547" s="144"/>
      <c r="ASW547" s="75"/>
      <c r="ASX547" s="66"/>
      <c r="ASY547" s="66"/>
      <c r="ASZ547" s="79"/>
      <c r="ATA547" s="109"/>
      <c r="ATB547" s="479"/>
      <c r="ATC547" s="78"/>
      <c r="ATD547" s="144"/>
      <c r="ATE547" s="75"/>
      <c r="ATF547" s="66"/>
      <c r="ATG547" s="66"/>
      <c r="ATH547" s="79"/>
      <c r="ATI547" s="109"/>
      <c r="ATJ547" s="479"/>
      <c r="ATK547" s="78"/>
      <c r="ATL547" s="144"/>
      <c r="ATM547" s="75"/>
      <c r="ATN547" s="66"/>
      <c r="ATO547" s="66"/>
      <c r="ATP547" s="79"/>
      <c r="ATQ547" s="109"/>
      <c r="ATR547" s="479"/>
      <c r="ATS547" s="78"/>
      <c r="ATT547" s="144"/>
      <c r="ATU547" s="75"/>
      <c r="ATV547" s="66"/>
      <c r="ATW547" s="66"/>
      <c r="ATX547" s="79"/>
      <c r="ATY547" s="109"/>
      <c r="ATZ547" s="479"/>
      <c r="AUA547" s="78"/>
      <c r="AUB547" s="144"/>
      <c r="AUC547" s="75"/>
      <c r="AUD547" s="66"/>
      <c r="AUE547" s="66"/>
      <c r="AUF547" s="79"/>
      <c r="AUG547" s="109"/>
      <c r="AUH547" s="479"/>
      <c r="AUI547" s="78"/>
      <c r="AUJ547" s="144"/>
      <c r="AUK547" s="75"/>
      <c r="AUL547" s="66"/>
      <c r="AUM547" s="66"/>
      <c r="AUN547" s="79"/>
      <c r="AUO547" s="109"/>
      <c r="AUP547" s="479"/>
      <c r="AUQ547" s="78"/>
      <c r="AUR547" s="144"/>
      <c r="AUS547" s="75"/>
      <c r="AUT547" s="66"/>
      <c r="AUU547" s="66"/>
      <c r="AUV547" s="79"/>
      <c r="AUW547" s="109"/>
      <c r="AUX547" s="479"/>
      <c r="AUY547" s="78"/>
      <c r="AUZ547" s="144"/>
      <c r="AVA547" s="75"/>
      <c r="AVB547" s="66"/>
      <c r="AVC547" s="66"/>
      <c r="AVD547" s="79"/>
      <c r="AVE547" s="109"/>
      <c r="AVF547" s="479"/>
      <c r="AVG547" s="78"/>
      <c r="AVH547" s="144"/>
      <c r="AVI547" s="75"/>
      <c r="AVJ547" s="66"/>
      <c r="AVK547" s="66"/>
      <c r="AVL547" s="79"/>
      <c r="AVM547" s="109"/>
      <c r="AVN547" s="479"/>
      <c r="AVO547" s="78"/>
      <c r="AVP547" s="144"/>
      <c r="AVQ547" s="75"/>
      <c r="AVR547" s="66"/>
      <c r="AVS547" s="66"/>
      <c r="AVT547" s="79"/>
      <c r="AVU547" s="109"/>
      <c r="AVV547" s="479"/>
      <c r="AVW547" s="78"/>
      <c r="AVX547" s="144"/>
      <c r="AVY547" s="75"/>
      <c r="AVZ547" s="66"/>
      <c r="AWA547" s="66"/>
      <c r="AWB547" s="79"/>
      <c r="AWC547" s="109"/>
      <c r="AWD547" s="479"/>
      <c r="AWE547" s="78"/>
      <c r="AWF547" s="144"/>
      <c r="AWG547" s="75"/>
      <c r="AWH547" s="66"/>
      <c r="AWI547" s="66"/>
      <c r="AWJ547" s="79"/>
      <c r="AWK547" s="109"/>
      <c r="AWL547" s="479"/>
      <c r="AWM547" s="78"/>
      <c r="AWN547" s="144"/>
      <c r="AWO547" s="75"/>
      <c r="AWP547" s="66"/>
      <c r="AWQ547" s="66"/>
      <c r="AWR547" s="79"/>
      <c r="AWS547" s="109"/>
      <c r="AWT547" s="479"/>
      <c r="AWU547" s="78"/>
      <c r="AWV547" s="144"/>
      <c r="AWW547" s="75"/>
      <c r="AWX547" s="66"/>
      <c r="AWY547" s="66"/>
      <c r="AWZ547" s="79"/>
      <c r="AXA547" s="109"/>
      <c r="AXB547" s="479"/>
      <c r="AXC547" s="78"/>
      <c r="AXD547" s="144"/>
      <c r="AXE547" s="75"/>
      <c r="AXF547" s="66"/>
      <c r="AXG547" s="66"/>
      <c r="AXH547" s="79"/>
      <c r="AXI547" s="109"/>
      <c r="AXJ547" s="479"/>
      <c r="AXK547" s="78"/>
      <c r="AXL547" s="144"/>
      <c r="AXM547" s="75"/>
      <c r="AXN547" s="66"/>
      <c r="AXO547" s="66"/>
      <c r="AXP547" s="79"/>
      <c r="AXQ547" s="109"/>
      <c r="AXR547" s="479"/>
      <c r="AXS547" s="78"/>
      <c r="AXT547" s="144"/>
      <c r="AXU547" s="75"/>
      <c r="AXV547" s="66"/>
      <c r="AXW547" s="66"/>
      <c r="AXX547" s="79"/>
      <c r="AXY547" s="109"/>
      <c r="AXZ547" s="479"/>
      <c r="AYA547" s="78"/>
      <c r="AYB547" s="144"/>
      <c r="AYC547" s="75"/>
      <c r="AYD547" s="66"/>
      <c r="AYE547" s="66"/>
      <c r="AYF547" s="79"/>
      <c r="AYG547" s="109"/>
      <c r="AYH547" s="479"/>
      <c r="AYI547" s="78"/>
      <c r="AYJ547" s="144"/>
      <c r="AYK547" s="75"/>
      <c r="AYL547" s="66"/>
      <c r="AYM547" s="66"/>
      <c r="AYN547" s="79"/>
      <c r="AYO547" s="109"/>
      <c r="AYP547" s="479"/>
      <c r="AYQ547" s="78"/>
      <c r="AYR547" s="144"/>
      <c r="AYS547" s="75"/>
      <c r="AYT547" s="66"/>
      <c r="AYU547" s="66"/>
      <c r="AYV547" s="79"/>
      <c r="AYW547" s="109"/>
      <c r="AYX547" s="479"/>
      <c r="AYY547" s="78"/>
      <c r="AYZ547" s="144"/>
      <c r="AZA547" s="75"/>
      <c r="AZB547" s="66"/>
      <c r="AZC547" s="66"/>
      <c r="AZD547" s="79"/>
      <c r="AZE547" s="109"/>
      <c r="AZF547" s="479"/>
      <c r="AZG547" s="78"/>
      <c r="AZH547" s="144"/>
      <c r="AZI547" s="75"/>
      <c r="AZJ547" s="66"/>
      <c r="AZK547" s="66"/>
      <c r="AZL547" s="79"/>
      <c r="AZM547" s="109"/>
      <c r="AZN547" s="479"/>
      <c r="AZO547" s="78"/>
      <c r="AZP547" s="144"/>
      <c r="AZQ547" s="75"/>
      <c r="AZR547" s="66"/>
      <c r="AZS547" s="66"/>
      <c r="AZT547" s="79"/>
      <c r="AZU547" s="109"/>
      <c r="AZV547" s="479"/>
      <c r="AZW547" s="78"/>
      <c r="AZX547" s="144"/>
      <c r="AZY547" s="75"/>
      <c r="AZZ547" s="66"/>
      <c r="BAA547" s="66"/>
      <c r="BAB547" s="79"/>
      <c r="BAC547" s="109"/>
      <c r="BAD547" s="479"/>
      <c r="BAE547" s="78"/>
      <c r="BAF547" s="144"/>
      <c r="BAG547" s="75"/>
      <c r="BAH547" s="66"/>
      <c r="BAI547" s="66"/>
      <c r="BAJ547" s="79"/>
      <c r="BAK547" s="109"/>
      <c r="BAL547" s="479"/>
      <c r="BAM547" s="78"/>
      <c r="BAN547" s="144"/>
      <c r="BAO547" s="75"/>
      <c r="BAP547" s="66"/>
      <c r="BAQ547" s="66"/>
      <c r="BAR547" s="79"/>
      <c r="BAS547" s="109"/>
      <c r="BAT547" s="479"/>
      <c r="BAU547" s="78"/>
      <c r="BAV547" s="144"/>
      <c r="BAW547" s="75"/>
      <c r="BAX547" s="66"/>
      <c r="BAY547" s="66"/>
      <c r="BAZ547" s="79"/>
      <c r="BBA547" s="109"/>
      <c r="BBB547" s="479"/>
      <c r="BBC547" s="78"/>
      <c r="BBD547" s="144"/>
      <c r="BBE547" s="75"/>
      <c r="BBF547" s="66"/>
      <c r="BBG547" s="66"/>
      <c r="BBH547" s="79"/>
      <c r="BBI547" s="109"/>
      <c r="BBJ547" s="479"/>
      <c r="BBK547" s="78"/>
      <c r="BBL547" s="144"/>
      <c r="BBM547" s="75"/>
      <c r="BBN547" s="66"/>
      <c r="BBO547" s="66"/>
      <c r="BBP547" s="79"/>
      <c r="BBQ547" s="109"/>
      <c r="BBR547" s="479"/>
      <c r="BBS547" s="78"/>
      <c r="BBT547" s="144"/>
      <c r="BBU547" s="75"/>
      <c r="BBV547" s="66"/>
      <c r="BBW547" s="66"/>
      <c r="BBX547" s="79"/>
      <c r="BBY547" s="109"/>
      <c r="BBZ547" s="479"/>
      <c r="BCA547" s="78"/>
      <c r="BCB547" s="144"/>
      <c r="BCC547" s="75"/>
      <c r="BCD547" s="66"/>
      <c r="BCE547" s="66"/>
      <c r="BCF547" s="79"/>
      <c r="BCG547" s="109"/>
      <c r="BCH547" s="479"/>
      <c r="BCI547" s="78"/>
      <c r="BCJ547" s="144"/>
      <c r="BCK547" s="75"/>
      <c r="BCL547" s="66"/>
      <c r="BCM547" s="66"/>
      <c r="BCN547" s="79"/>
      <c r="BCO547" s="109"/>
      <c r="BCP547" s="479"/>
      <c r="BCQ547" s="78"/>
      <c r="BCR547" s="144"/>
      <c r="BCS547" s="75"/>
      <c r="BCT547" s="66"/>
      <c r="BCU547" s="66"/>
      <c r="BCV547" s="79"/>
      <c r="BCW547" s="109"/>
      <c r="BCX547" s="479"/>
      <c r="BCY547" s="78"/>
      <c r="BCZ547" s="144"/>
      <c r="BDA547" s="75"/>
      <c r="BDB547" s="66"/>
      <c r="BDC547" s="66"/>
      <c r="BDD547" s="79"/>
      <c r="BDE547" s="109"/>
      <c r="BDF547" s="479"/>
      <c r="BDG547" s="78"/>
      <c r="BDH547" s="144"/>
      <c r="BDI547" s="75"/>
      <c r="BDJ547" s="66"/>
      <c r="BDK547" s="66"/>
      <c r="BDL547" s="79"/>
      <c r="BDM547" s="109"/>
      <c r="BDN547" s="479"/>
      <c r="BDO547" s="78"/>
      <c r="BDP547" s="144"/>
      <c r="BDQ547" s="75"/>
      <c r="BDR547" s="66"/>
      <c r="BDS547" s="66"/>
      <c r="BDT547" s="79"/>
      <c r="BDU547" s="109"/>
      <c r="BDV547" s="479"/>
      <c r="BDW547" s="78"/>
      <c r="BDX547" s="144"/>
      <c r="BDY547" s="75"/>
      <c r="BDZ547" s="66"/>
      <c r="BEA547" s="66"/>
      <c r="BEB547" s="79"/>
      <c r="BEC547" s="109"/>
      <c r="BED547" s="479"/>
      <c r="BEE547" s="78"/>
      <c r="BEF547" s="144"/>
      <c r="BEG547" s="75"/>
      <c r="BEH547" s="66"/>
      <c r="BEI547" s="66"/>
      <c r="BEJ547" s="79"/>
      <c r="BEK547" s="109"/>
      <c r="BEL547" s="479"/>
      <c r="BEM547" s="78"/>
      <c r="BEN547" s="144"/>
      <c r="BEO547" s="75"/>
      <c r="BEP547" s="66"/>
      <c r="BEQ547" s="66"/>
      <c r="BER547" s="79"/>
      <c r="BES547" s="109"/>
      <c r="BET547" s="479"/>
      <c r="BEU547" s="78"/>
      <c r="BEV547" s="144"/>
      <c r="BEW547" s="75"/>
      <c r="BEX547" s="66"/>
      <c r="BEY547" s="66"/>
      <c r="BEZ547" s="79"/>
      <c r="BFA547" s="109"/>
      <c r="BFB547" s="479"/>
      <c r="BFC547" s="78"/>
      <c r="BFD547" s="144"/>
      <c r="BFE547" s="75"/>
      <c r="BFF547" s="66"/>
      <c r="BFG547" s="66"/>
      <c r="BFH547" s="79"/>
      <c r="BFI547" s="109"/>
      <c r="BFJ547" s="479"/>
      <c r="BFK547" s="78"/>
      <c r="BFL547" s="144"/>
      <c r="BFM547" s="75"/>
      <c r="BFN547" s="66"/>
      <c r="BFO547" s="66"/>
      <c r="BFP547" s="79"/>
      <c r="BFQ547" s="109"/>
      <c r="BFR547" s="479"/>
      <c r="BFS547" s="78"/>
      <c r="BFT547" s="144"/>
      <c r="BFU547" s="75"/>
      <c r="BFV547" s="66"/>
      <c r="BFW547" s="66"/>
      <c r="BFX547" s="79"/>
      <c r="BFY547" s="109"/>
      <c r="BFZ547" s="479"/>
      <c r="BGA547" s="78"/>
      <c r="BGB547" s="144"/>
      <c r="BGC547" s="75"/>
      <c r="BGD547" s="66"/>
      <c r="BGE547" s="66"/>
      <c r="BGF547" s="79"/>
      <c r="BGG547" s="109"/>
      <c r="BGH547" s="479"/>
      <c r="BGI547" s="78"/>
      <c r="BGJ547" s="144"/>
      <c r="BGK547" s="75"/>
      <c r="BGL547" s="66"/>
      <c r="BGM547" s="66"/>
      <c r="BGN547" s="79"/>
      <c r="BGO547" s="109"/>
      <c r="BGP547" s="479"/>
      <c r="BGQ547" s="78"/>
      <c r="BGR547" s="144"/>
      <c r="BGS547" s="75"/>
      <c r="BGT547" s="66"/>
      <c r="BGU547" s="66"/>
      <c r="BGV547" s="79"/>
      <c r="BGW547" s="109"/>
      <c r="BGX547" s="479"/>
      <c r="BGY547" s="78"/>
      <c r="BGZ547" s="144"/>
      <c r="BHA547" s="75"/>
      <c r="BHB547" s="66"/>
      <c r="BHC547" s="66"/>
      <c r="BHD547" s="79"/>
      <c r="BHE547" s="109"/>
      <c r="BHF547" s="479"/>
      <c r="BHG547" s="78"/>
      <c r="BHH547" s="144"/>
      <c r="BHI547" s="75"/>
      <c r="BHJ547" s="66"/>
      <c r="BHK547" s="66"/>
      <c r="BHL547" s="79"/>
      <c r="BHM547" s="109"/>
      <c r="BHN547" s="479"/>
      <c r="BHO547" s="78"/>
      <c r="BHP547" s="144"/>
      <c r="BHQ547" s="75"/>
      <c r="BHR547" s="66"/>
      <c r="BHS547" s="66"/>
      <c r="BHT547" s="79"/>
      <c r="BHU547" s="109"/>
      <c r="BHV547" s="479"/>
      <c r="BHW547" s="78"/>
      <c r="BHX547" s="144"/>
      <c r="BHY547" s="75"/>
      <c r="BHZ547" s="66"/>
      <c r="BIA547" s="66"/>
      <c r="BIB547" s="79"/>
      <c r="BIC547" s="109"/>
      <c r="BID547" s="479"/>
      <c r="BIE547" s="78"/>
      <c r="BIF547" s="144"/>
      <c r="BIG547" s="75"/>
      <c r="BIH547" s="66"/>
      <c r="BII547" s="66"/>
      <c r="BIJ547" s="79"/>
      <c r="BIK547" s="109"/>
      <c r="BIL547" s="479"/>
      <c r="BIM547" s="78"/>
      <c r="BIN547" s="144"/>
      <c r="BIO547" s="75"/>
      <c r="BIP547" s="66"/>
      <c r="BIQ547" s="66"/>
      <c r="BIR547" s="79"/>
      <c r="BIS547" s="109"/>
      <c r="BIT547" s="479"/>
      <c r="BIU547" s="78"/>
      <c r="BIV547" s="144"/>
      <c r="BIW547" s="75"/>
      <c r="BIX547" s="66"/>
      <c r="BIY547" s="66"/>
      <c r="BIZ547" s="79"/>
      <c r="BJA547" s="109"/>
      <c r="BJB547" s="479"/>
      <c r="BJC547" s="78"/>
      <c r="BJD547" s="144"/>
      <c r="BJE547" s="75"/>
      <c r="BJF547" s="66"/>
      <c r="BJG547" s="66"/>
      <c r="BJH547" s="79"/>
      <c r="BJI547" s="109"/>
      <c r="BJJ547" s="479"/>
      <c r="BJK547" s="78"/>
      <c r="BJL547" s="144"/>
      <c r="BJM547" s="75"/>
      <c r="BJN547" s="66"/>
      <c r="BJO547" s="66"/>
      <c r="BJP547" s="79"/>
      <c r="BJQ547" s="109"/>
      <c r="BJR547" s="479"/>
      <c r="BJS547" s="78"/>
      <c r="BJT547" s="144"/>
      <c r="BJU547" s="75"/>
      <c r="BJV547" s="66"/>
      <c r="BJW547" s="66"/>
      <c r="BJX547" s="79"/>
      <c r="BJY547" s="109"/>
      <c r="BJZ547" s="479"/>
      <c r="BKA547" s="78"/>
      <c r="BKB547" s="144"/>
      <c r="BKC547" s="75"/>
      <c r="BKD547" s="66"/>
      <c r="BKE547" s="66"/>
      <c r="BKF547" s="79"/>
      <c r="BKG547" s="109"/>
      <c r="BKH547" s="479"/>
      <c r="BKI547" s="78"/>
      <c r="BKJ547" s="144"/>
      <c r="BKK547" s="75"/>
      <c r="BKL547" s="66"/>
      <c r="BKM547" s="66"/>
      <c r="BKN547" s="79"/>
      <c r="BKO547" s="109"/>
      <c r="BKP547" s="479"/>
      <c r="BKQ547" s="78"/>
      <c r="BKR547" s="144"/>
      <c r="BKS547" s="75"/>
      <c r="BKT547" s="66"/>
      <c r="BKU547" s="66"/>
      <c r="BKV547" s="79"/>
      <c r="BKW547" s="109"/>
      <c r="BKX547" s="479"/>
      <c r="BKY547" s="78"/>
      <c r="BKZ547" s="144"/>
      <c r="BLA547" s="75"/>
      <c r="BLB547" s="66"/>
      <c r="BLC547" s="66"/>
      <c r="BLD547" s="79"/>
      <c r="BLE547" s="109"/>
      <c r="BLF547" s="479"/>
      <c r="BLG547" s="78"/>
      <c r="BLH547" s="144"/>
      <c r="BLI547" s="75"/>
      <c r="BLJ547" s="66"/>
      <c r="BLK547" s="66"/>
      <c r="BLL547" s="79"/>
      <c r="BLM547" s="109"/>
      <c r="BLN547" s="479"/>
      <c r="BLO547" s="78"/>
      <c r="BLP547" s="144"/>
      <c r="BLQ547" s="75"/>
      <c r="BLR547" s="66"/>
      <c r="BLS547" s="66"/>
      <c r="BLT547" s="79"/>
      <c r="BLU547" s="109"/>
      <c r="BLV547" s="479"/>
      <c r="BLW547" s="78"/>
      <c r="BLX547" s="144"/>
      <c r="BLY547" s="75"/>
      <c r="BLZ547" s="66"/>
      <c r="BMA547" s="66"/>
      <c r="BMB547" s="79"/>
      <c r="BMC547" s="109"/>
      <c r="BMD547" s="479"/>
      <c r="BME547" s="78"/>
      <c r="BMF547" s="144"/>
      <c r="BMG547" s="75"/>
      <c r="BMH547" s="66"/>
      <c r="BMI547" s="66"/>
      <c r="BMJ547" s="79"/>
      <c r="BMK547" s="109"/>
      <c r="BML547" s="479"/>
      <c r="BMM547" s="78"/>
      <c r="BMN547" s="144"/>
      <c r="BMO547" s="75"/>
      <c r="BMP547" s="66"/>
      <c r="BMQ547" s="66"/>
      <c r="BMR547" s="79"/>
      <c r="BMS547" s="109"/>
      <c r="BMT547" s="479"/>
      <c r="BMU547" s="78"/>
      <c r="BMV547" s="144"/>
      <c r="BMW547" s="75"/>
      <c r="BMX547" s="66"/>
      <c r="BMY547" s="66"/>
      <c r="BMZ547" s="79"/>
      <c r="BNA547" s="109"/>
      <c r="BNB547" s="479"/>
      <c r="BNC547" s="78"/>
      <c r="BND547" s="144"/>
      <c r="BNE547" s="75"/>
      <c r="BNF547" s="66"/>
      <c r="BNG547" s="66"/>
      <c r="BNH547" s="79"/>
      <c r="BNI547" s="109"/>
      <c r="BNJ547" s="479"/>
      <c r="BNK547" s="78"/>
      <c r="BNL547" s="144"/>
      <c r="BNM547" s="75"/>
      <c r="BNN547" s="66"/>
      <c r="BNO547" s="66"/>
      <c r="BNP547" s="79"/>
      <c r="BNQ547" s="109"/>
      <c r="BNR547" s="479"/>
      <c r="BNS547" s="78"/>
      <c r="BNT547" s="144"/>
      <c r="BNU547" s="75"/>
      <c r="BNV547" s="66"/>
      <c r="BNW547" s="66"/>
      <c r="BNX547" s="79"/>
      <c r="BNY547" s="109"/>
      <c r="BNZ547" s="479"/>
      <c r="BOA547" s="78"/>
      <c r="BOB547" s="144"/>
      <c r="BOC547" s="75"/>
      <c r="BOD547" s="66"/>
      <c r="BOE547" s="66"/>
      <c r="BOF547" s="79"/>
      <c r="BOG547" s="109"/>
      <c r="BOH547" s="479"/>
      <c r="BOI547" s="78"/>
      <c r="BOJ547" s="144"/>
      <c r="BOK547" s="75"/>
      <c r="BOL547" s="66"/>
      <c r="BOM547" s="66"/>
      <c r="BON547" s="79"/>
      <c r="BOO547" s="109"/>
      <c r="BOP547" s="479"/>
      <c r="BOQ547" s="78"/>
      <c r="BOR547" s="144"/>
      <c r="BOS547" s="75"/>
      <c r="BOT547" s="66"/>
      <c r="BOU547" s="66"/>
      <c r="BOV547" s="79"/>
      <c r="BOW547" s="109"/>
      <c r="BOX547" s="479"/>
      <c r="BOY547" s="78"/>
      <c r="BOZ547" s="144"/>
      <c r="BPA547" s="75"/>
      <c r="BPB547" s="66"/>
      <c r="BPC547" s="66"/>
      <c r="BPD547" s="79"/>
      <c r="BPE547" s="109"/>
      <c r="BPF547" s="479"/>
      <c r="BPG547" s="78"/>
      <c r="BPH547" s="144"/>
      <c r="BPI547" s="75"/>
      <c r="BPJ547" s="66"/>
      <c r="BPK547" s="66"/>
      <c r="BPL547" s="79"/>
      <c r="BPM547" s="109"/>
      <c r="BPN547" s="479"/>
      <c r="BPO547" s="78"/>
      <c r="BPP547" s="144"/>
      <c r="BPQ547" s="75"/>
      <c r="BPR547" s="66"/>
      <c r="BPS547" s="66"/>
      <c r="BPT547" s="79"/>
      <c r="BPU547" s="109"/>
      <c r="BPV547" s="479"/>
      <c r="BPW547" s="78"/>
      <c r="BPX547" s="144"/>
      <c r="BPY547" s="75"/>
      <c r="BPZ547" s="66"/>
      <c r="BQA547" s="66"/>
      <c r="BQB547" s="79"/>
      <c r="BQC547" s="109"/>
      <c r="BQD547" s="479"/>
      <c r="BQE547" s="78"/>
      <c r="BQF547" s="144"/>
      <c r="BQG547" s="75"/>
      <c r="BQH547" s="66"/>
      <c r="BQI547" s="66"/>
      <c r="BQJ547" s="79"/>
      <c r="BQK547" s="109"/>
      <c r="BQL547" s="479"/>
      <c r="BQM547" s="78"/>
      <c r="BQN547" s="144"/>
      <c r="BQO547" s="75"/>
      <c r="BQP547" s="66"/>
      <c r="BQQ547" s="66"/>
      <c r="BQR547" s="79"/>
      <c r="BQS547" s="109"/>
      <c r="BQT547" s="479"/>
      <c r="BQU547" s="78"/>
      <c r="BQV547" s="144"/>
      <c r="BQW547" s="75"/>
      <c r="BQX547" s="66"/>
      <c r="BQY547" s="66"/>
      <c r="BQZ547" s="79"/>
      <c r="BRA547" s="109"/>
      <c r="BRB547" s="479"/>
      <c r="BRC547" s="78"/>
      <c r="BRD547" s="144"/>
      <c r="BRE547" s="75"/>
      <c r="BRF547" s="66"/>
      <c r="BRG547" s="66"/>
      <c r="BRH547" s="79"/>
      <c r="BRI547" s="109"/>
      <c r="BRJ547" s="479"/>
      <c r="BRK547" s="78"/>
      <c r="BRL547" s="144"/>
      <c r="BRM547" s="75"/>
      <c r="BRN547" s="66"/>
      <c r="BRO547" s="66"/>
      <c r="BRP547" s="79"/>
      <c r="BRQ547" s="109"/>
      <c r="BRR547" s="479"/>
      <c r="BRS547" s="78"/>
      <c r="BRT547" s="144"/>
      <c r="BRU547" s="75"/>
      <c r="BRV547" s="66"/>
      <c r="BRW547" s="66"/>
      <c r="BRX547" s="79"/>
      <c r="BRY547" s="109"/>
      <c r="BRZ547" s="479"/>
      <c r="BSA547" s="78"/>
      <c r="BSB547" s="144"/>
      <c r="BSC547" s="75"/>
      <c r="BSD547" s="66"/>
      <c r="BSE547" s="66"/>
      <c r="BSF547" s="79"/>
      <c r="BSG547" s="109"/>
      <c r="BSH547" s="479"/>
      <c r="BSI547" s="78"/>
      <c r="BSJ547" s="144"/>
      <c r="BSK547" s="75"/>
      <c r="BSL547" s="66"/>
      <c r="BSM547" s="66"/>
      <c r="BSN547" s="79"/>
      <c r="BSO547" s="109"/>
      <c r="BSP547" s="479"/>
      <c r="BSQ547" s="78"/>
      <c r="BSR547" s="144"/>
      <c r="BSS547" s="75"/>
      <c r="BST547" s="66"/>
      <c r="BSU547" s="66"/>
      <c r="BSV547" s="79"/>
      <c r="BSW547" s="109"/>
      <c r="BSX547" s="479"/>
      <c r="BSY547" s="78"/>
      <c r="BSZ547" s="144"/>
      <c r="BTA547" s="75"/>
      <c r="BTB547" s="66"/>
      <c r="BTC547" s="66"/>
      <c r="BTD547" s="79"/>
      <c r="BTE547" s="109"/>
      <c r="BTF547" s="479"/>
      <c r="BTG547" s="78"/>
      <c r="BTH547" s="144"/>
      <c r="BTI547" s="75"/>
      <c r="BTJ547" s="66"/>
      <c r="BTK547" s="66"/>
      <c r="BTL547" s="79"/>
      <c r="BTM547" s="109"/>
      <c r="BTN547" s="479"/>
      <c r="BTO547" s="78"/>
      <c r="BTP547" s="144"/>
      <c r="BTQ547" s="75"/>
      <c r="BTR547" s="66"/>
      <c r="BTS547" s="66"/>
      <c r="BTT547" s="79"/>
      <c r="BTU547" s="109"/>
      <c r="BTV547" s="479"/>
      <c r="BTW547" s="78"/>
      <c r="BTX547" s="144"/>
      <c r="BTY547" s="75"/>
      <c r="BTZ547" s="66"/>
      <c r="BUA547" s="66"/>
      <c r="BUB547" s="79"/>
      <c r="BUC547" s="109"/>
      <c r="BUD547" s="479"/>
      <c r="BUE547" s="78"/>
      <c r="BUF547" s="144"/>
      <c r="BUG547" s="75"/>
      <c r="BUH547" s="66"/>
      <c r="BUI547" s="66"/>
      <c r="BUJ547" s="79"/>
      <c r="BUK547" s="109"/>
      <c r="BUL547" s="479"/>
      <c r="BUM547" s="78"/>
      <c r="BUN547" s="144"/>
      <c r="BUO547" s="75"/>
      <c r="BUP547" s="66"/>
      <c r="BUQ547" s="66"/>
      <c r="BUR547" s="79"/>
      <c r="BUS547" s="109"/>
      <c r="BUT547" s="479"/>
      <c r="BUU547" s="78"/>
      <c r="BUV547" s="144"/>
      <c r="BUW547" s="75"/>
      <c r="BUX547" s="66"/>
      <c r="BUY547" s="66"/>
      <c r="BUZ547" s="79"/>
      <c r="BVA547" s="109"/>
      <c r="BVB547" s="479"/>
      <c r="BVC547" s="78"/>
      <c r="BVD547" s="144"/>
      <c r="BVE547" s="75"/>
      <c r="BVF547" s="66"/>
      <c r="BVG547" s="66"/>
      <c r="BVH547" s="79"/>
      <c r="BVI547" s="109"/>
      <c r="BVJ547" s="479"/>
      <c r="BVK547" s="78"/>
      <c r="BVL547" s="144"/>
      <c r="BVM547" s="75"/>
      <c r="BVN547" s="66"/>
      <c r="BVO547" s="66"/>
      <c r="BVP547" s="79"/>
      <c r="BVQ547" s="109"/>
      <c r="BVR547" s="479"/>
      <c r="BVS547" s="78"/>
      <c r="BVT547" s="144"/>
      <c r="BVU547" s="75"/>
      <c r="BVV547" s="66"/>
      <c r="BVW547" s="66"/>
      <c r="BVX547" s="79"/>
      <c r="BVY547" s="109"/>
      <c r="BVZ547" s="479"/>
      <c r="BWA547" s="78"/>
      <c r="BWB547" s="144"/>
      <c r="BWC547" s="75"/>
      <c r="BWD547" s="66"/>
      <c r="BWE547" s="66"/>
      <c r="BWF547" s="79"/>
      <c r="BWG547" s="109"/>
      <c r="BWH547" s="479"/>
      <c r="BWI547" s="78"/>
      <c r="BWJ547" s="144"/>
      <c r="BWK547" s="75"/>
      <c r="BWL547" s="66"/>
      <c r="BWM547" s="66"/>
      <c r="BWN547" s="79"/>
      <c r="BWO547" s="109"/>
      <c r="BWP547" s="479"/>
      <c r="BWQ547" s="78"/>
      <c r="BWR547" s="144"/>
      <c r="BWS547" s="75"/>
      <c r="BWT547" s="66"/>
      <c r="BWU547" s="66"/>
      <c r="BWV547" s="79"/>
      <c r="BWW547" s="109"/>
      <c r="BWX547" s="479"/>
      <c r="BWY547" s="78"/>
      <c r="BWZ547" s="144"/>
      <c r="BXA547" s="75"/>
      <c r="BXB547" s="66"/>
      <c r="BXC547" s="66"/>
      <c r="BXD547" s="79"/>
      <c r="BXE547" s="109"/>
      <c r="BXF547" s="479"/>
      <c r="BXG547" s="78"/>
      <c r="BXH547" s="144"/>
      <c r="BXI547" s="75"/>
      <c r="BXJ547" s="66"/>
      <c r="BXK547" s="66"/>
      <c r="BXL547" s="79"/>
      <c r="BXM547" s="109"/>
      <c r="BXN547" s="479"/>
      <c r="BXO547" s="78"/>
      <c r="BXP547" s="144"/>
      <c r="BXQ547" s="75"/>
      <c r="BXR547" s="66"/>
      <c r="BXS547" s="66"/>
      <c r="BXT547" s="79"/>
      <c r="BXU547" s="109"/>
      <c r="BXV547" s="479"/>
      <c r="BXW547" s="78"/>
      <c r="BXX547" s="144"/>
      <c r="BXY547" s="75"/>
      <c r="BXZ547" s="66"/>
      <c r="BYA547" s="66"/>
      <c r="BYB547" s="79"/>
      <c r="BYC547" s="109"/>
      <c r="BYD547" s="479"/>
      <c r="BYE547" s="78"/>
      <c r="BYF547" s="144"/>
      <c r="BYG547" s="75"/>
      <c r="BYH547" s="66"/>
      <c r="BYI547" s="66"/>
      <c r="BYJ547" s="79"/>
      <c r="BYK547" s="109"/>
      <c r="BYL547" s="479"/>
      <c r="BYM547" s="78"/>
      <c r="BYN547" s="144"/>
      <c r="BYO547" s="75"/>
      <c r="BYP547" s="66"/>
      <c r="BYQ547" s="66"/>
      <c r="BYR547" s="79"/>
      <c r="BYS547" s="109"/>
      <c r="BYT547" s="479"/>
      <c r="BYU547" s="78"/>
      <c r="BYV547" s="144"/>
      <c r="BYW547" s="75"/>
      <c r="BYX547" s="66"/>
      <c r="BYY547" s="66"/>
      <c r="BYZ547" s="79"/>
      <c r="BZA547" s="109"/>
      <c r="BZB547" s="479"/>
      <c r="BZC547" s="78"/>
      <c r="BZD547" s="144"/>
      <c r="BZE547" s="75"/>
      <c r="BZF547" s="66"/>
      <c r="BZG547" s="66"/>
      <c r="BZH547" s="79"/>
      <c r="BZI547" s="109"/>
      <c r="BZJ547" s="479"/>
      <c r="BZK547" s="78"/>
      <c r="BZL547" s="144"/>
      <c r="BZM547" s="75"/>
      <c r="BZN547" s="66"/>
      <c r="BZO547" s="66"/>
      <c r="BZP547" s="79"/>
      <c r="BZQ547" s="109"/>
      <c r="BZR547" s="479"/>
      <c r="BZS547" s="78"/>
      <c r="BZT547" s="144"/>
      <c r="BZU547" s="75"/>
      <c r="BZV547" s="66"/>
      <c r="BZW547" s="66"/>
      <c r="BZX547" s="79"/>
      <c r="BZY547" s="109"/>
      <c r="BZZ547" s="479"/>
      <c r="CAA547" s="78"/>
      <c r="CAB547" s="144"/>
      <c r="CAC547" s="75"/>
      <c r="CAD547" s="66"/>
      <c r="CAE547" s="66"/>
      <c r="CAF547" s="79"/>
      <c r="CAG547" s="109"/>
      <c r="CAH547" s="479"/>
      <c r="CAI547" s="78"/>
      <c r="CAJ547" s="144"/>
      <c r="CAK547" s="75"/>
      <c r="CAL547" s="66"/>
      <c r="CAM547" s="66"/>
      <c r="CAN547" s="79"/>
      <c r="CAO547" s="109"/>
      <c r="CAP547" s="479"/>
      <c r="CAQ547" s="78"/>
      <c r="CAR547" s="144"/>
      <c r="CAS547" s="75"/>
      <c r="CAT547" s="66"/>
      <c r="CAU547" s="66"/>
      <c r="CAV547" s="79"/>
      <c r="CAW547" s="109"/>
      <c r="CAX547" s="479"/>
      <c r="CAY547" s="78"/>
      <c r="CAZ547" s="144"/>
      <c r="CBA547" s="75"/>
      <c r="CBB547" s="66"/>
      <c r="CBC547" s="66"/>
      <c r="CBD547" s="79"/>
      <c r="CBE547" s="109"/>
      <c r="CBF547" s="479"/>
      <c r="CBG547" s="78"/>
      <c r="CBH547" s="144"/>
      <c r="CBI547" s="75"/>
      <c r="CBJ547" s="66"/>
      <c r="CBK547" s="66"/>
      <c r="CBL547" s="79"/>
      <c r="CBM547" s="109"/>
      <c r="CBN547" s="479"/>
      <c r="CBO547" s="78"/>
      <c r="CBP547" s="144"/>
      <c r="CBQ547" s="75"/>
      <c r="CBR547" s="66"/>
      <c r="CBS547" s="66"/>
      <c r="CBT547" s="79"/>
      <c r="CBU547" s="109"/>
      <c r="CBV547" s="479"/>
      <c r="CBW547" s="78"/>
      <c r="CBX547" s="144"/>
      <c r="CBY547" s="75"/>
      <c r="CBZ547" s="66"/>
      <c r="CCA547" s="66"/>
      <c r="CCB547" s="79"/>
      <c r="CCC547" s="109"/>
      <c r="CCD547" s="479"/>
      <c r="CCE547" s="78"/>
      <c r="CCF547" s="144"/>
      <c r="CCG547" s="75"/>
      <c r="CCH547" s="66"/>
      <c r="CCI547" s="66"/>
      <c r="CCJ547" s="79"/>
      <c r="CCK547" s="109"/>
      <c r="CCL547" s="479"/>
      <c r="CCM547" s="78"/>
      <c r="CCN547" s="144"/>
      <c r="CCO547" s="75"/>
      <c r="CCP547" s="66"/>
      <c r="CCQ547" s="66"/>
      <c r="CCR547" s="79"/>
      <c r="CCS547" s="109"/>
      <c r="CCT547" s="479"/>
      <c r="CCU547" s="78"/>
      <c r="CCV547" s="144"/>
      <c r="CCW547" s="75"/>
      <c r="CCX547" s="66"/>
      <c r="CCY547" s="66"/>
      <c r="CCZ547" s="79"/>
      <c r="CDA547" s="109"/>
      <c r="CDB547" s="479"/>
      <c r="CDC547" s="78"/>
      <c r="CDD547" s="144"/>
      <c r="CDE547" s="75"/>
      <c r="CDF547" s="66"/>
      <c r="CDG547" s="66"/>
      <c r="CDH547" s="79"/>
      <c r="CDI547" s="109"/>
      <c r="CDJ547" s="479"/>
      <c r="CDK547" s="78"/>
      <c r="CDL547" s="144"/>
      <c r="CDM547" s="75"/>
      <c r="CDN547" s="66"/>
      <c r="CDO547" s="66"/>
      <c r="CDP547" s="79"/>
      <c r="CDQ547" s="109"/>
      <c r="CDR547" s="479"/>
      <c r="CDS547" s="78"/>
      <c r="CDT547" s="144"/>
      <c r="CDU547" s="75"/>
      <c r="CDV547" s="66"/>
      <c r="CDW547" s="66"/>
      <c r="CDX547" s="79"/>
      <c r="CDY547" s="109"/>
      <c r="CDZ547" s="479"/>
      <c r="CEA547" s="78"/>
      <c r="CEB547" s="144"/>
      <c r="CEC547" s="75"/>
      <c r="CED547" s="66"/>
      <c r="CEE547" s="66"/>
      <c r="CEF547" s="79"/>
      <c r="CEG547" s="109"/>
      <c r="CEH547" s="479"/>
      <c r="CEI547" s="78"/>
      <c r="CEJ547" s="144"/>
      <c r="CEK547" s="75"/>
      <c r="CEL547" s="66"/>
      <c r="CEM547" s="66"/>
      <c r="CEN547" s="79"/>
      <c r="CEO547" s="109"/>
      <c r="CEP547" s="479"/>
      <c r="CEQ547" s="78"/>
      <c r="CER547" s="144"/>
      <c r="CES547" s="75"/>
      <c r="CET547" s="66"/>
      <c r="CEU547" s="66"/>
      <c r="CEV547" s="79"/>
      <c r="CEW547" s="109"/>
      <c r="CEX547" s="479"/>
      <c r="CEY547" s="78"/>
      <c r="CEZ547" s="144"/>
      <c r="CFA547" s="75"/>
      <c r="CFB547" s="66"/>
      <c r="CFC547" s="66"/>
      <c r="CFD547" s="79"/>
      <c r="CFE547" s="109"/>
      <c r="CFF547" s="479"/>
      <c r="CFG547" s="78"/>
      <c r="CFH547" s="144"/>
      <c r="CFI547" s="75"/>
      <c r="CFJ547" s="66"/>
      <c r="CFK547" s="66"/>
      <c r="CFL547" s="79"/>
      <c r="CFM547" s="109"/>
      <c r="CFN547" s="479"/>
      <c r="CFO547" s="78"/>
      <c r="CFP547" s="144"/>
      <c r="CFQ547" s="75"/>
      <c r="CFR547" s="66"/>
      <c r="CFS547" s="66"/>
      <c r="CFT547" s="79"/>
      <c r="CFU547" s="109"/>
      <c r="CFV547" s="479"/>
      <c r="CFW547" s="78"/>
      <c r="CFX547" s="144"/>
      <c r="CFY547" s="75"/>
      <c r="CFZ547" s="66"/>
      <c r="CGA547" s="66"/>
      <c r="CGB547" s="79"/>
      <c r="CGC547" s="109"/>
      <c r="CGD547" s="479"/>
      <c r="CGE547" s="78"/>
      <c r="CGF547" s="144"/>
      <c r="CGG547" s="75"/>
      <c r="CGH547" s="66"/>
      <c r="CGI547" s="66"/>
      <c r="CGJ547" s="79"/>
      <c r="CGK547" s="109"/>
      <c r="CGL547" s="479"/>
      <c r="CGM547" s="78"/>
      <c r="CGN547" s="144"/>
      <c r="CGO547" s="75"/>
      <c r="CGP547" s="66"/>
      <c r="CGQ547" s="66"/>
      <c r="CGR547" s="79"/>
      <c r="CGS547" s="109"/>
      <c r="CGT547" s="479"/>
      <c r="CGU547" s="78"/>
      <c r="CGV547" s="144"/>
      <c r="CGW547" s="75"/>
      <c r="CGX547" s="66"/>
      <c r="CGY547" s="66"/>
      <c r="CGZ547" s="79"/>
      <c r="CHA547" s="109"/>
      <c r="CHB547" s="479"/>
      <c r="CHC547" s="78"/>
      <c r="CHD547" s="144"/>
      <c r="CHE547" s="75"/>
      <c r="CHF547" s="66"/>
      <c r="CHG547" s="66"/>
      <c r="CHH547" s="79"/>
      <c r="CHI547" s="109"/>
      <c r="CHJ547" s="479"/>
      <c r="CHK547" s="78"/>
      <c r="CHL547" s="144"/>
      <c r="CHM547" s="75"/>
      <c r="CHN547" s="66"/>
      <c r="CHO547" s="66"/>
      <c r="CHP547" s="79"/>
      <c r="CHQ547" s="109"/>
      <c r="CHR547" s="479"/>
      <c r="CHS547" s="78"/>
      <c r="CHT547" s="144"/>
      <c r="CHU547" s="75"/>
      <c r="CHV547" s="66"/>
      <c r="CHW547" s="66"/>
      <c r="CHX547" s="79"/>
      <c r="CHY547" s="109"/>
      <c r="CHZ547" s="479"/>
      <c r="CIA547" s="78"/>
      <c r="CIB547" s="144"/>
      <c r="CIC547" s="75"/>
      <c r="CID547" s="66"/>
      <c r="CIE547" s="66"/>
      <c r="CIF547" s="79"/>
      <c r="CIG547" s="109"/>
      <c r="CIH547" s="479"/>
      <c r="CII547" s="78"/>
      <c r="CIJ547" s="144"/>
      <c r="CIK547" s="75"/>
      <c r="CIL547" s="66"/>
      <c r="CIM547" s="66"/>
      <c r="CIN547" s="79"/>
      <c r="CIO547" s="109"/>
      <c r="CIP547" s="479"/>
      <c r="CIQ547" s="78"/>
      <c r="CIR547" s="144"/>
      <c r="CIS547" s="75"/>
      <c r="CIT547" s="66"/>
      <c r="CIU547" s="66"/>
      <c r="CIV547" s="79"/>
      <c r="CIW547" s="109"/>
      <c r="CIX547" s="479"/>
      <c r="CIY547" s="78"/>
      <c r="CIZ547" s="144"/>
      <c r="CJA547" s="75"/>
      <c r="CJB547" s="66"/>
      <c r="CJC547" s="66"/>
      <c r="CJD547" s="79"/>
      <c r="CJE547" s="109"/>
      <c r="CJF547" s="479"/>
      <c r="CJG547" s="78"/>
      <c r="CJH547" s="144"/>
      <c r="CJI547" s="75"/>
      <c r="CJJ547" s="66"/>
      <c r="CJK547" s="66"/>
      <c r="CJL547" s="79"/>
      <c r="CJM547" s="109"/>
      <c r="CJN547" s="479"/>
      <c r="CJO547" s="78"/>
      <c r="CJP547" s="144"/>
      <c r="CJQ547" s="75"/>
      <c r="CJR547" s="66"/>
      <c r="CJS547" s="66"/>
      <c r="CJT547" s="79"/>
      <c r="CJU547" s="109"/>
      <c r="CJV547" s="479"/>
      <c r="CJW547" s="78"/>
      <c r="CJX547" s="144"/>
      <c r="CJY547" s="75"/>
      <c r="CJZ547" s="66"/>
      <c r="CKA547" s="66"/>
      <c r="CKB547" s="79"/>
      <c r="CKC547" s="109"/>
      <c r="CKD547" s="479"/>
      <c r="CKE547" s="78"/>
      <c r="CKF547" s="144"/>
      <c r="CKG547" s="75"/>
      <c r="CKH547" s="66"/>
      <c r="CKI547" s="66"/>
      <c r="CKJ547" s="79"/>
      <c r="CKK547" s="109"/>
      <c r="CKL547" s="479"/>
      <c r="CKM547" s="78"/>
      <c r="CKN547" s="144"/>
      <c r="CKO547" s="75"/>
      <c r="CKP547" s="66"/>
      <c r="CKQ547" s="66"/>
      <c r="CKR547" s="79"/>
      <c r="CKS547" s="109"/>
      <c r="CKT547" s="479"/>
      <c r="CKU547" s="78"/>
      <c r="CKV547" s="144"/>
      <c r="CKW547" s="75"/>
      <c r="CKX547" s="66"/>
      <c r="CKY547" s="66"/>
      <c r="CKZ547" s="79"/>
      <c r="CLA547" s="109"/>
      <c r="CLB547" s="479"/>
      <c r="CLC547" s="78"/>
      <c r="CLD547" s="144"/>
      <c r="CLE547" s="75"/>
      <c r="CLF547" s="66"/>
      <c r="CLG547" s="66"/>
      <c r="CLH547" s="79"/>
      <c r="CLI547" s="109"/>
      <c r="CLJ547" s="479"/>
      <c r="CLK547" s="78"/>
      <c r="CLL547" s="144"/>
      <c r="CLM547" s="75"/>
      <c r="CLN547" s="66"/>
      <c r="CLO547" s="66"/>
      <c r="CLP547" s="79"/>
      <c r="CLQ547" s="109"/>
      <c r="CLR547" s="479"/>
      <c r="CLS547" s="78"/>
      <c r="CLT547" s="144"/>
      <c r="CLU547" s="75"/>
      <c r="CLV547" s="66"/>
      <c r="CLW547" s="66"/>
      <c r="CLX547" s="79"/>
      <c r="CLY547" s="109"/>
      <c r="CLZ547" s="479"/>
      <c r="CMA547" s="78"/>
      <c r="CMB547" s="144"/>
      <c r="CMC547" s="75"/>
      <c r="CMD547" s="66"/>
      <c r="CME547" s="66"/>
      <c r="CMF547" s="79"/>
      <c r="CMG547" s="109"/>
      <c r="CMH547" s="479"/>
      <c r="CMI547" s="78"/>
      <c r="CMJ547" s="144"/>
      <c r="CMK547" s="75"/>
      <c r="CML547" s="66"/>
      <c r="CMM547" s="66"/>
      <c r="CMN547" s="79"/>
      <c r="CMO547" s="109"/>
      <c r="CMP547" s="479"/>
      <c r="CMQ547" s="78"/>
      <c r="CMR547" s="144"/>
      <c r="CMS547" s="75"/>
      <c r="CMT547" s="66"/>
      <c r="CMU547" s="66"/>
      <c r="CMV547" s="79"/>
      <c r="CMW547" s="109"/>
      <c r="CMX547" s="479"/>
      <c r="CMY547" s="78"/>
      <c r="CMZ547" s="144"/>
      <c r="CNA547" s="75"/>
      <c r="CNB547" s="66"/>
      <c r="CNC547" s="66"/>
      <c r="CND547" s="79"/>
      <c r="CNE547" s="109"/>
      <c r="CNF547" s="479"/>
      <c r="CNG547" s="78"/>
      <c r="CNH547" s="144"/>
      <c r="CNI547" s="75"/>
      <c r="CNJ547" s="66"/>
      <c r="CNK547" s="66"/>
      <c r="CNL547" s="79"/>
      <c r="CNM547" s="109"/>
      <c r="CNN547" s="479"/>
      <c r="CNO547" s="78"/>
      <c r="CNP547" s="144"/>
      <c r="CNQ547" s="75"/>
      <c r="CNR547" s="66"/>
      <c r="CNS547" s="66"/>
      <c r="CNT547" s="79"/>
      <c r="CNU547" s="109"/>
      <c r="CNV547" s="479"/>
      <c r="CNW547" s="78"/>
      <c r="CNX547" s="144"/>
      <c r="CNY547" s="75"/>
      <c r="CNZ547" s="66"/>
      <c r="COA547" s="66"/>
      <c r="COB547" s="79"/>
      <c r="COC547" s="109"/>
      <c r="COD547" s="479"/>
      <c r="COE547" s="78"/>
      <c r="COF547" s="144"/>
      <c r="COG547" s="75"/>
      <c r="COH547" s="66"/>
      <c r="COI547" s="66"/>
      <c r="COJ547" s="79"/>
      <c r="COK547" s="109"/>
      <c r="COL547" s="479"/>
      <c r="COM547" s="78"/>
      <c r="CON547" s="144"/>
      <c r="COO547" s="75"/>
      <c r="COP547" s="66"/>
      <c r="COQ547" s="66"/>
      <c r="COR547" s="79"/>
      <c r="COS547" s="109"/>
      <c r="COT547" s="479"/>
      <c r="COU547" s="78"/>
      <c r="COV547" s="144"/>
      <c r="COW547" s="75"/>
      <c r="COX547" s="66"/>
      <c r="COY547" s="66"/>
      <c r="COZ547" s="79"/>
      <c r="CPA547" s="109"/>
      <c r="CPB547" s="479"/>
      <c r="CPC547" s="78"/>
      <c r="CPD547" s="144"/>
      <c r="CPE547" s="75"/>
      <c r="CPF547" s="66"/>
      <c r="CPG547" s="66"/>
      <c r="CPH547" s="79"/>
      <c r="CPI547" s="109"/>
      <c r="CPJ547" s="479"/>
      <c r="CPK547" s="78"/>
      <c r="CPL547" s="144"/>
      <c r="CPM547" s="75"/>
      <c r="CPN547" s="66"/>
      <c r="CPO547" s="66"/>
      <c r="CPP547" s="79"/>
      <c r="CPQ547" s="109"/>
      <c r="CPR547" s="479"/>
      <c r="CPS547" s="78"/>
      <c r="CPT547" s="144"/>
      <c r="CPU547" s="75"/>
      <c r="CPV547" s="66"/>
      <c r="CPW547" s="66"/>
      <c r="CPX547" s="79"/>
      <c r="CPY547" s="109"/>
      <c r="CPZ547" s="479"/>
      <c r="CQA547" s="78"/>
      <c r="CQB547" s="144"/>
      <c r="CQC547" s="75"/>
      <c r="CQD547" s="66"/>
      <c r="CQE547" s="66"/>
      <c r="CQF547" s="79"/>
      <c r="CQG547" s="109"/>
      <c r="CQH547" s="479"/>
      <c r="CQI547" s="78"/>
      <c r="CQJ547" s="144"/>
      <c r="CQK547" s="75"/>
      <c r="CQL547" s="66"/>
      <c r="CQM547" s="66"/>
      <c r="CQN547" s="79"/>
      <c r="CQO547" s="109"/>
      <c r="CQP547" s="479"/>
      <c r="CQQ547" s="78"/>
      <c r="CQR547" s="144"/>
      <c r="CQS547" s="75"/>
      <c r="CQT547" s="66"/>
      <c r="CQU547" s="66"/>
      <c r="CQV547" s="79"/>
      <c r="CQW547" s="109"/>
      <c r="CQX547" s="479"/>
      <c r="CQY547" s="78"/>
      <c r="CQZ547" s="144"/>
      <c r="CRA547" s="75"/>
      <c r="CRB547" s="66"/>
      <c r="CRC547" s="66"/>
      <c r="CRD547" s="79"/>
      <c r="CRE547" s="109"/>
      <c r="CRF547" s="479"/>
      <c r="CRG547" s="78"/>
      <c r="CRH547" s="144"/>
      <c r="CRI547" s="75"/>
      <c r="CRJ547" s="66"/>
      <c r="CRK547" s="66"/>
      <c r="CRL547" s="79"/>
      <c r="CRM547" s="109"/>
      <c r="CRN547" s="479"/>
      <c r="CRO547" s="78"/>
      <c r="CRP547" s="144"/>
      <c r="CRQ547" s="75"/>
      <c r="CRR547" s="66"/>
      <c r="CRS547" s="66"/>
      <c r="CRT547" s="79"/>
      <c r="CRU547" s="109"/>
      <c r="CRV547" s="479"/>
      <c r="CRW547" s="78"/>
      <c r="CRX547" s="144"/>
      <c r="CRY547" s="75"/>
      <c r="CRZ547" s="66"/>
      <c r="CSA547" s="66"/>
      <c r="CSB547" s="79"/>
      <c r="CSC547" s="109"/>
      <c r="CSD547" s="479"/>
      <c r="CSE547" s="78"/>
      <c r="CSF547" s="144"/>
      <c r="CSG547" s="75"/>
      <c r="CSH547" s="66"/>
      <c r="CSI547" s="66"/>
      <c r="CSJ547" s="79"/>
      <c r="CSK547" s="109"/>
      <c r="CSL547" s="479"/>
      <c r="CSM547" s="78"/>
      <c r="CSN547" s="144"/>
      <c r="CSO547" s="75"/>
      <c r="CSP547" s="66"/>
      <c r="CSQ547" s="66"/>
      <c r="CSR547" s="79"/>
      <c r="CSS547" s="109"/>
      <c r="CST547" s="479"/>
      <c r="CSU547" s="78"/>
      <c r="CSV547" s="144"/>
      <c r="CSW547" s="75"/>
      <c r="CSX547" s="66"/>
      <c r="CSY547" s="66"/>
      <c r="CSZ547" s="79"/>
      <c r="CTA547" s="109"/>
      <c r="CTB547" s="479"/>
      <c r="CTC547" s="78"/>
      <c r="CTD547" s="144"/>
      <c r="CTE547" s="75"/>
      <c r="CTF547" s="66"/>
      <c r="CTG547" s="66"/>
      <c r="CTH547" s="79"/>
      <c r="CTI547" s="109"/>
      <c r="CTJ547" s="479"/>
      <c r="CTK547" s="78"/>
      <c r="CTL547" s="144"/>
      <c r="CTM547" s="75"/>
      <c r="CTN547" s="66"/>
      <c r="CTO547" s="66"/>
      <c r="CTP547" s="79"/>
      <c r="CTQ547" s="109"/>
      <c r="CTR547" s="479"/>
      <c r="CTS547" s="78"/>
      <c r="CTT547" s="144"/>
      <c r="CTU547" s="75"/>
      <c r="CTV547" s="66"/>
      <c r="CTW547" s="66"/>
      <c r="CTX547" s="79"/>
      <c r="CTY547" s="109"/>
      <c r="CTZ547" s="479"/>
      <c r="CUA547" s="78"/>
      <c r="CUB547" s="144"/>
      <c r="CUC547" s="75"/>
      <c r="CUD547" s="66"/>
      <c r="CUE547" s="66"/>
      <c r="CUF547" s="79"/>
      <c r="CUG547" s="109"/>
      <c r="CUH547" s="479"/>
      <c r="CUI547" s="78"/>
      <c r="CUJ547" s="144"/>
      <c r="CUK547" s="75"/>
      <c r="CUL547" s="66"/>
      <c r="CUM547" s="66"/>
      <c r="CUN547" s="79"/>
      <c r="CUO547" s="109"/>
      <c r="CUP547" s="479"/>
      <c r="CUQ547" s="78"/>
      <c r="CUR547" s="144"/>
      <c r="CUS547" s="75"/>
      <c r="CUT547" s="66"/>
      <c r="CUU547" s="66"/>
      <c r="CUV547" s="79"/>
      <c r="CUW547" s="109"/>
      <c r="CUX547" s="479"/>
      <c r="CUY547" s="78"/>
      <c r="CUZ547" s="144"/>
      <c r="CVA547" s="75"/>
      <c r="CVB547" s="66"/>
      <c r="CVC547" s="66"/>
      <c r="CVD547" s="79"/>
      <c r="CVE547" s="109"/>
      <c r="CVF547" s="479"/>
      <c r="CVG547" s="78"/>
      <c r="CVH547" s="144"/>
      <c r="CVI547" s="75"/>
      <c r="CVJ547" s="66"/>
      <c r="CVK547" s="66"/>
      <c r="CVL547" s="79"/>
      <c r="CVM547" s="109"/>
      <c r="CVN547" s="479"/>
      <c r="CVO547" s="78"/>
      <c r="CVP547" s="144"/>
      <c r="CVQ547" s="75"/>
      <c r="CVR547" s="66"/>
      <c r="CVS547" s="66"/>
      <c r="CVT547" s="79"/>
      <c r="CVU547" s="109"/>
      <c r="CVV547" s="479"/>
      <c r="CVW547" s="78"/>
      <c r="CVX547" s="144"/>
      <c r="CVY547" s="75"/>
      <c r="CVZ547" s="66"/>
      <c r="CWA547" s="66"/>
      <c r="CWB547" s="79"/>
      <c r="CWC547" s="109"/>
      <c r="CWD547" s="479"/>
      <c r="CWE547" s="78"/>
      <c r="CWF547" s="144"/>
      <c r="CWG547" s="75"/>
      <c r="CWH547" s="66"/>
      <c r="CWI547" s="66"/>
      <c r="CWJ547" s="79"/>
      <c r="CWK547" s="109"/>
      <c r="CWL547" s="479"/>
      <c r="CWM547" s="78"/>
      <c r="CWN547" s="144"/>
      <c r="CWO547" s="75"/>
      <c r="CWP547" s="66"/>
      <c r="CWQ547" s="66"/>
      <c r="CWR547" s="79"/>
      <c r="CWS547" s="109"/>
      <c r="CWT547" s="479"/>
      <c r="CWU547" s="78"/>
      <c r="CWV547" s="144"/>
      <c r="CWW547" s="75"/>
      <c r="CWX547" s="66"/>
      <c r="CWY547" s="66"/>
      <c r="CWZ547" s="79"/>
      <c r="CXA547" s="109"/>
      <c r="CXB547" s="479"/>
      <c r="CXC547" s="78"/>
      <c r="CXD547" s="144"/>
      <c r="CXE547" s="75"/>
      <c r="CXF547" s="66"/>
      <c r="CXG547" s="66"/>
      <c r="CXH547" s="79"/>
      <c r="CXI547" s="109"/>
      <c r="CXJ547" s="479"/>
      <c r="CXK547" s="78"/>
      <c r="CXL547" s="144"/>
      <c r="CXM547" s="75"/>
      <c r="CXN547" s="66"/>
      <c r="CXO547" s="66"/>
      <c r="CXP547" s="79"/>
      <c r="CXQ547" s="109"/>
      <c r="CXR547" s="479"/>
      <c r="CXS547" s="78"/>
      <c r="CXT547" s="144"/>
      <c r="CXU547" s="75"/>
      <c r="CXV547" s="66"/>
      <c r="CXW547" s="66"/>
      <c r="CXX547" s="79"/>
      <c r="CXY547" s="109"/>
      <c r="CXZ547" s="479"/>
      <c r="CYA547" s="78"/>
      <c r="CYB547" s="144"/>
      <c r="CYC547" s="75"/>
      <c r="CYD547" s="66"/>
      <c r="CYE547" s="66"/>
      <c r="CYF547" s="79"/>
      <c r="CYG547" s="109"/>
      <c r="CYH547" s="479"/>
      <c r="CYI547" s="78"/>
      <c r="CYJ547" s="144"/>
      <c r="CYK547" s="75"/>
      <c r="CYL547" s="66"/>
      <c r="CYM547" s="66"/>
      <c r="CYN547" s="79"/>
      <c r="CYO547" s="109"/>
      <c r="CYP547" s="479"/>
      <c r="CYQ547" s="78"/>
      <c r="CYR547" s="144"/>
      <c r="CYS547" s="75"/>
      <c r="CYT547" s="66"/>
      <c r="CYU547" s="66"/>
      <c r="CYV547" s="79"/>
      <c r="CYW547" s="109"/>
      <c r="CYX547" s="479"/>
      <c r="CYY547" s="78"/>
      <c r="CYZ547" s="144"/>
      <c r="CZA547" s="75"/>
      <c r="CZB547" s="66"/>
      <c r="CZC547" s="66"/>
      <c r="CZD547" s="79"/>
      <c r="CZE547" s="109"/>
      <c r="CZF547" s="479"/>
      <c r="CZG547" s="78"/>
      <c r="CZH547" s="144"/>
      <c r="CZI547" s="75"/>
      <c r="CZJ547" s="66"/>
      <c r="CZK547" s="66"/>
      <c r="CZL547" s="79"/>
      <c r="CZM547" s="109"/>
      <c r="CZN547" s="479"/>
      <c r="CZO547" s="78"/>
      <c r="CZP547" s="144"/>
      <c r="CZQ547" s="75"/>
      <c r="CZR547" s="66"/>
      <c r="CZS547" s="66"/>
      <c r="CZT547" s="79"/>
      <c r="CZU547" s="109"/>
      <c r="CZV547" s="479"/>
      <c r="CZW547" s="78"/>
      <c r="CZX547" s="144"/>
      <c r="CZY547" s="75"/>
      <c r="CZZ547" s="66"/>
      <c r="DAA547" s="66"/>
      <c r="DAB547" s="79"/>
      <c r="DAC547" s="109"/>
      <c r="DAD547" s="479"/>
      <c r="DAE547" s="78"/>
      <c r="DAF547" s="144"/>
      <c r="DAG547" s="75"/>
      <c r="DAH547" s="66"/>
      <c r="DAI547" s="66"/>
      <c r="DAJ547" s="79"/>
      <c r="DAK547" s="109"/>
      <c r="DAL547" s="479"/>
      <c r="DAM547" s="78"/>
      <c r="DAN547" s="144"/>
      <c r="DAO547" s="75"/>
      <c r="DAP547" s="66"/>
      <c r="DAQ547" s="66"/>
      <c r="DAR547" s="79"/>
      <c r="DAS547" s="109"/>
      <c r="DAT547" s="479"/>
      <c r="DAU547" s="78"/>
      <c r="DAV547" s="144"/>
      <c r="DAW547" s="75"/>
      <c r="DAX547" s="66"/>
      <c r="DAY547" s="66"/>
      <c r="DAZ547" s="79"/>
      <c r="DBA547" s="109"/>
      <c r="DBB547" s="479"/>
      <c r="DBC547" s="78"/>
      <c r="DBD547" s="144"/>
      <c r="DBE547" s="75"/>
      <c r="DBF547" s="66"/>
      <c r="DBG547" s="66"/>
      <c r="DBH547" s="79"/>
      <c r="DBI547" s="109"/>
      <c r="DBJ547" s="479"/>
      <c r="DBK547" s="78"/>
      <c r="DBL547" s="144"/>
      <c r="DBM547" s="75"/>
      <c r="DBN547" s="66"/>
      <c r="DBO547" s="66"/>
      <c r="DBP547" s="79"/>
      <c r="DBQ547" s="109"/>
      <c r="DBR547" s="479"/>
      <c r="DBS547" s="78"/>
      <c r="DBT547" s="144"/>
      <c r="DBU547" s="75"/>
      <c r="DBV547" s="66"/>
      <c r="DBW547" s="66"/>
      <c r="DBX547" s="79"/>
      <c r="DBY547" s="109"/>
      <c r="DBZ547" s="479"/>
      <c r="DCA547" s="78"/>
      <c r="DCB547" s="144"/>
      <c r="DCC547" s="75"/>
      <c r="DCD547" s="66"/>
      <c r="DCE547" s="66"/>
      <c r="DCF547" s="79"/>
      <c r="DCG547" s="109"/>
      <c r="DCH547" s="479"/>
      <c r="DCI547" s="78"/>
      <c r="DCJ547" s="144"/>
      <c r="DCK547" s="75"/>
      <c r="DCL547" s="66"/>
      <c r="DCM547" s="66"/>
      <c r="DCN547" s="79"/>
      <c r="DCO547" s="109"/>
      <c r="DCP547" s="479"/>
      <c r="DCQ547" s="78"/>
      <c r="DCR547" s="144"/>
      <c r="DCS547" s="75"/>
      <c r="DCT547" s="66"/>
      <c r="DCU547" s="66"/>
      <c r="DCV547" s="79"/>
      <c r="DCW547" s="109"/>
      <c r="DCX547" s="479"/>
      <c r="DCY547" s="78"/>
      <c r="DCZ547" s="144"/>
      <c r="DDA547" s="75"/>
      <c r="DDB547" s="66"/>
      <c r="DDC547" s="66"/>
      <c r="DDD547" s="79"/>
      <c r="DDE547" s="109"/>
      <c r="DDF547" s="479"/>
      <c r="DDG547" s="78"/>
      <c r="DDH547" s="144"/>
      <c r="DDI547" s="75"/>
      <c r="DDJ547" s="66"/>
      <c r="DDK547" s="66"/>
      <c r="DDL547" s="79"/>
      <c r="DDM547" s="109"/>
      <c r="DDN547" s="479"/>
      <c r="DDO547" s="78"/>
      <c r="DDP547" s="144"/>
      <c r="DDQ547" s="75"/>
      <c r="DDR547" s="66"/>
      <c r="DDS547" s="66"/>
      <c r="DDT547" s="79"/>
      <c r="DDU547" s="109"/>
      <c r="DDV547" s="479"/>
      <c r="DDW547" s="78"/>
      <c r="DDX547" s="144"/>
      <c r="DDY547" s="75"/>
      <c r="DDZ547" s="66"/>
      <c r="DEA547" s="66"/>
      <c r="DEB547" s="79"/>
      <c r="DEC547" s="109"/>
      <c r="DED547" s="479"/>
      <c r="DEE547" s="78"/>
      <c r="DEF547" s="144"/>
      <c r="DEG547" s="75"/>
      <c r="DEH547" s="66"/>
      <c r="DEI547" s="66"/>
      <c r="DEJ547" s="79"/>
      <c r="DEK547" s="109"/>
      <c r="DEL547" s="479"/>
      <c r="DEM547" s="78"/>
      <c r="DEN547" s="144"/>
      <c r="DEO547" s="75"/>
      <c r="DEP547" s="66"/>
      <c r="DEQ547" s="66"/>
      <c r="DER547" s="79"/>
      <c r="DES547" s="109"/>
      <c r="DET547" s="479"/>
      <c r="DEU547" s="78"/>
      <c r="DEV547" s="144"/>
      <c r="DEW547" s="75"/>
      <c r="DEX547" s="66"/>
      <c r="DEY547" s="66"/>
      <c r="DEZ547" s="79"/>
      <c r="DFA547" s="109"/>
      <c r="DFB547" s="479"/>
      <c r="DFC547" s="78"/>
      <c r="DFD547" s="144"/>
      <c r="DFE547" s="75"/>
      <c r="DFF547" s="66"/>
      <c r="DFG547" s="66"/>
      <c r="DFH547" s="79"/>
      <c r="DFI547" s="109"/>
      <c r="DFJ547" s="479"/>
      <c r="DFK547" s="78"/>
      <c r="DFL547" s="144"/>
      <c r="DFM547" s="75"/>
      <c r="DFN547" s="66"/>
      <c r="DFO547" s="66"/>
      <c r="DFP547" s="79"/>
      <c r="DFQ547" s="109"/>
      <c r="DFR547" s="479"/>
      <c r="DFS547" s="78"/>
      <c r="DFT547" s="144"/>
      <c r="DFU547" s="75"/>
      <c r="DFV547" s="66"/>
      <c r="DFW547" s="66"/>
      <c r="DFX547" s="79"/>
      <c r="DFY547" s="109"/>
      <c r="DFZ547" s="479"/>
      <c r="DGA547" s="78"/>
      <c r="DGB547" s="144"/>
      <c r="DGC547" s="75"/>
      <c r="DGD547" s="66"/>
      <c r="DGE547" s="66"/>
      <c r="DGF547" s="79"/>
      <c r="DGG547" s="109"/>
      <c r="DGH547" s="479"/>
      <c r="DGI547" s="78"/>
      <c r="DGJ547" s="144"/>
      <c r="DGK547" s="75"/>
      <c r="DGL547" s="66"/>
      <c r="DGM547" s="66"/>
      <c r="DGN547" s="79"/>
      <c r="DGO547" s="109"/>
      <c r="DGP547" s="479"/>
      <c r="DGQ547" s="78"/>
      <c r="DGR547" s="144"/>
      <c r="DGS547" s="75"/>
      <c r="DGT547" s="66"/>
      <c r="DGU547" s="66"/>
      <c r="DGV547" s="79"/>
      <c r="DGW547" s="109"/>
      <c r="DGX547" s="479"/>
      <c r="DGY547" s="78"/>
      <c r="DGZ547" s="144"/>
      <c r="DHA547" s="75"/>
      <c r="DHB547" s="66"/>
      <c r="DHC547" s="66"/>
      <c r="DHD547" s="79"/>
      <c r="DHE547" s="109"/>
      <c r="DHF547" s="479"/>
      <c r="DHG547" s="78"/>
      <c r="DHH547" s="144"/>
      <c r="DHI547" s="75"/>
      <c r="DHJ547" s="66"/>
      <c r="DHK547" s="66"/>
      <c r="DHL547" s="79"/>
      <c r="DHM547" s="109"/>
      <c r="DHN547" s="479"/>
      <c r="DHO547" s="78"/>
      <c r="DHP547" s="144"/>
      <c r="DHQ547" s="75"/>
      <c r="DHR547" s="66"/>
      <c r="DHS547" s="66"/>
      <c r="DHT547" s="79"/>
      <c r="DHU547" s="109"/>
      <c r="DHV547" s="479"/>
      <c r="DHW547" s="78"/>
      <c r="DHX547" s="144"/>
      <c r="DHY547" s="75"/>
      <c r="DHZ547" s="66"/>
      <c r="DIA547" s="66"/>
      <c r="DIB547" s="79"/>
      <c r="DIC547" s="109"/>
      <c r="DID547" s="479"/>
      <c r="DIE547" s="78"/>
      <c r="DIF547" s="144"/>
      <c r="DIG547" s="75"/>
      <c r="DIH547" s="66"/>
      <c r="DII547" s="66"/>
      <c r="DIJ547" s="79"/>
      <c r="DIK547" s="109"/>
      <c r="DIL547" s="479"/>
      <c r="DIM547" s="78"/>
      <c r="DIN547" s="144"/>
      <c r="DIO547" s="75"/>
      <c r="DIP547" s="66"/>
      <c r="DIQ547" s="66"/>
      <c r="DIR547" s="79"/>
      <c r="DIS547" s="109"/>
      <c r="DIT547" s="479"/>
      <c r="DIU547" s="78"/>
      <c r="DIV547" s="144"/>
      <c r="DIW547" s="75"/>
      <c r="DIX547" s="66"/>
      <c r="DIY547" s="66"/>
      <c r="DIZ547" s="79"/>
      <c r="DJA547" s="109"/>
      <c r="DJB547" s="479"/>
      <c r="DJC547" s="78"/>
      <c r="DJD547" s="144"/>
      <c r="DJE547" s="75"/>
      <c r="DJF547" s="66"/>
      <c r="DJG547" s="66"/>
      <c r="DJH547" s="79"/>
      <c r="DJI547" s="109"/>
      <c r="DJJ547" s="479"/>
      <c r="DJK547" s="78"/>
      <c r="DJL547" s="144"/>
      <c r="DJM547" s="75"/>
      <c r="DJN547" s="66"/>
      <c r="DJO547" s="66"/>
      <c r="DJP547" s="79"/>
      <c r="DJQ547" s="109"/>
      <c r="DJR547" s="479"/>
      <c r="DJS547" s="78"/>
      <c r="DJT547" s="144"/>
      <c r="DJU547" s="75"/>
      <c r="DJV547" s="66"/>
      <c r="DJW547" s="66"/>
      <c r="DJX547" s="79"/>
      <c r="DJY547" s="109"/>
      <c r="DJZ547" s="479"/>
      <c r="DKA547" s="78"/>
      <c r="DKB547" s="144"/>
      <c r="DKC547" s="75"/>
      <c r="DKD547" s="66"/>
      <c r="DKE547" s="66"/>
      <c r="DKF547" s="79"/>
      <c r="DKG547" s="109"/>
      <c r="DKH547" s="479"/>
      <c r="DKI547" s="78"/>
      <c r="DKJ547" s="144"/>
      <c r="DKK547" s="75"/>
      <c r="DKL547" s="66"/>
      <c r="DKM547" s="66"/>
      <c r="DKN547" s="79"/>
      <c r="DKO547" s="109"/>
      <c r="DKP547" s="479"/>
      <c r="DKQ547" s="78"/>
      <c r="DKR547" s="144"/>
      <c r="DKS547" s="75"/>
      <c r="DKT547" s="66"/>
      <c r="DKU547" s="66"/>
      <c r="DKV547" s="79"/>
      <c r="DKW547" s="109"/>
      <c r="DKX547" s="479"/>
      <c r="DKY547" s="78"/>
      <c r="DKZ547" s="144"/>
      <c r="DLA547" s="75"/>
      <c r="DLB547" s="66"/>
      <c r="DLC547" s="66"/>
      <c r="DLD547" s="79"/>
      <c r="DLE547" s="109"/>
      <c r="DLF547" s="479"/>
      <c r="DLG547" s="78"/>
      <c r="DLH547" s="144"/>
      <c r="DLI547" s="75"/>
      <c r="DLJ547" s="66"/>
      <c r="DLK547" s="66"/>
      <c r="DLL547" s="79"/>
      <c r="DLM547" s="109"/>
      <c r="DLN547" s="479"/>
      <c r="DLO547" s="78"/>
      <c r="DLP547" s="144"/>
      <c r="DLQ547" s="75"/>
      <c r="DLR547" s="66"/>
      <c r="DLS547" s="66"/>
      <c r="DLT547" s="79"/>
      <c r="DLU547" s="109"/>
      <c r="DLV547" s="479"/>
      <c r="DLW547" s="78"/>
      <c r="DLX547" s="144"/>
      <c r="DLY547" s="75"/>
      <c r="DLZ547" s="66"/>
      <c r="DMA547" s="66"/>
      <c r="DMB547" s="79"/>
      <c r="DMC547" s="109"/>
      <c r="DMD547" s="479"/>
      <c r="DME547" s="78"/>
      <c r="DMF547" s="144"/>
      <c r="DMG547" s="75"/>
      <c r="DMH547" s="66"/>
      <c r="DMI547" s="66"/>
      <c r="DMJ547" s="79"/>
      <c r="DMK547" s="109"/>
      <c r="DML547" s="479"/>
      <c r="DMM547" s="78"/>
      <c r="DMN547" s="144"/>
      <c r="DMO547" s="75"/>
      <c r="DMP547" s="66"/>
      <c r="DMQ547" s="66"/>
      <c r="DMR547" s="79"/>
      <c r="DMS547" s="109"/>
      <c r="DMT547" s="479"/>
      <c r="DMU547" s="78"/>
      <c r="DMV547" s="144"/>
      <c r="DMW547" s="75"/>
      <c r="DMX547" s="66"/>
      <c r="DMY547" s="66"/>
      <c r="DMZ547" s="79"/>
      <c r="DNA547" s="109"/>
      <c r="DNB547" s="479"/>
      <c r="DNC547" s="78"/>
      <c r="DND547" s="144"/>
      <c r="DNE547" s="75"/>
      <c r="DNF547" s="66"/>
      <c r="DNG547" s="66"/>
      <c r="DNH547" s="79"/>
      <c r="DNI547" s="109"/>
      <c r="DNJ547" s="479"/>
      <c r="DNK547" s="78"/>
      <c r="DNL547" s="144"/>
      <c r="DNM547" s="75"/>
      <c r="DNN547" s="66"/>
      <c r="DNO547" s="66"/>
      <c r="DNP547" s="79"/>
      <c r="DNQ547" s="109"/>
      <c r="DNR547" s="479"/>
      <c r="DNS547" s="78"/>
      <c r="DNT547" s="144"/>
      <c r="DNU547" s="75"/>
      <c r="DNV547" s="66"/>
      <c r="DNW547" s="66"/>
      <c r="DNX547" s="79"/>
      <c r="DNY547" s="109"/>
      <c r="DNZ547" s="479"/>
      <c r="DOA547" s="78"/>
      <c r="DOB547" s="144"/>
      <c r="DOC547" s="75"/>
      <c r="DOD547" s="66"/>
      <c r="DOE547" s="66"/>
      <c r="DOF547" s="79"/>
      <c r="DOG547" s="109"/>
      <c r="DOH547" s="479"/>
      <c r="DOI547" s="78"/>
      <c r="DOJ547" s="144"/>
      <c r="DOK547" s="75"/>
      <c r="DOL547" s="66"/>
      <c r="DOM547" s="66"/>
      <c r="DON547" s="79"/>
      <c r="DOO547" s="109"/>
      <c r="DOP547" s="479"/>
      <c r="DOQ547" s="78"/>
      <c r="DOR547" s="144"/>
      <c r="DOS547" s="75"/>
      <c r="DOT547" s="66"/>
      <c r="DOU547" s="66"/>
      <c r="DOV547" s="79"/>
      <c r="DOW547" s="109"/>
      <c r="DOX547" s="479"/>
      <c r="DOY547" s="78"/>
      <c r="DOZ547" s="144"/>
      <c r="DPA547" s="75"/>
      <c r="DPB547" s="66"/>
      <c r="DPC547" s="66"/>
      <c r="DPD547" s="79"/>
      <c r="DPE547" s="109"/>
      <c r="DPF547" s="479"/>
      <c r="DPG547" s="78"/>
      <c r="DPH547" s="144"/>
      <c r="DPI547" s="75"/>
      <c r="DPJ547" s="66"/>
      <c r="DPK547" s="66"/>
      <c r="DPL547" s="79"/>
      <c r="DPM547" s="109"/>
      <c r="DPN547" s="479"/>
      <c r="DPO547" s="78"/>
      <c r="DPP547" s="144"/>
      <c r="DPQ547" s="75"/>
      <c r="DPR547" s="66"/>
      <c r="DPS547" s="66"/>
      <c r="DPT547" s="79"/>
      <c r="DPU547" s="109"/>
      <c r="DPV547" s="479"/>
      <c r="DPW547" s="78"/>
      <c r="DPX547" s="144"/>
      <c r="DPY547" s="75"/>
      <c r="DPZ547" s="66"/>
      <c r="DQA547" s="66"/>
      <c r="DQB547" s="79"/>
      <c r="DQC547" s="109"/>
      <c r="DQD547" s="479"/>
      <c r="DQE547" s="78"/>
      <c r="DQF547" s="144"/>
      <c r="DQG547" s="75"/>
      <c r="DQH547" s="66"/>
      <c r="DQI547" s="66"/>
      <c r="DQJ547" s="79"/>
      <c r="DQK547" s="109"/>
      <c r="DQL547" s="479"/>
      <c r="DQM547" s="78"/>
      <c r="DQN547" s="144"/>
      <c r="DQO547" s="75"/>
      <c r="DQP547" s="66"/>
      <c r="DQQ547" s="66"/>
      <c r="DQR547" s="79"/>
      <c r="DQS547" s="109"/>
      <c r="DQT547" s="479"/>
      <c r="DQU547" s="78"/>
      <c r="DQV547" s="144"/>
      <c r="DQW547" s="75"/>
      <c r="DQX547" s="66"/>
      <c r="DQY547" s="66"/>
      <c r="DQZ547" s="79"/>
      <c r="DRA547" s="109"/>
      <c r="DRB547" s="479"/>
      <c r="DRC547" s="78"/>
      <c r="DRD547" s="144"/>
      <c r="DRE547" s="75"/>
      <c r="DRF547" s="66"/>
      <c r="DRG547" s="66"/>
      <c r="DRH547" s="79"/>
      <c r="DRI547" s="109"/>
      <c r="DRJ547" s="479"/>
      <c r="DRK547" s="78"/>
      <c r="DRL547" s="144"/>
      <c r="DRM547" s="75"/>
      <c r="DRN547" s="66"/>
      <c r="DRO547" s="66"/>
      <c r="DRP547" s="79"/>
      <c r="DRQ547" s="109"/>
      <c r="DRR547" s="479"/>
      <c r="DRS547" s="78"/>
      <c r="DRT547" s="144"/>
      <c r="DRU547" s="75"/>
      <c r="DRV547" s="66"/>
      <c r="DRW547" s="66"/>
      <c r="DRX547" s="79"/>
      <c r="DRY547" s="109"/>
      <c r="DRZ547" s="479"/>
      <c r="DSA547" s="78"/>
      <c r="DSB547" s="144"/>
      <c r="DSC547" s="75"/>
      <c r="DSD547" s="66"/>
      <c r="DSE547" s="66"/>
      <c r="DSF547" s="79"/>
      <c r="DSG547" s="109"/>
      <c r="DSH547" s="479"/>
      <c r="DSI547" s="78"/>
      <c r="DSJ547" s="144"/>
      <c r="DSK547" s="75"/>
      <c r="DSL547" s="66"/>
      <c r="DSM547" s="66"/>
      <c r="DSN547" s="79"/>
      <c r="DSO547" s="109"/>
      <c r="DSP547" s="479"/>
      <c r="DSQ547" s="78"/>
      <c r="DSR547" s="144"/>
      <c r="DSS547" s="75"/>
      <c r="DST547" s="66"/>
      <c r="DSU547" s="66"/>
      <c r="DSV547" s="79"/>
      <c r="DSW547" s="109"/>
      <c r="DSX547" s="479"/>
      <c r="DSY547" s="78"/>
      <c r="DSZ547" s="144"/>
      <c r="DTA547" s="75"/>
      <c r="DTB547" s="66"/>
      <c r="DTC547" s="66"/>
      <c r="DTD547" s="79"/>
      <c r="DTE547" s="109"/>
      <c r="DTF547" s="479"/>
      <c r="DTG547" s="78"/>
      <c r="DTH547" s="144"/>
      <c r="DTI547" s="75"/>
      <c r="DTJ547" s="66"/>
      <c r="DTK547" s="66"/>
      <c r="DTL547" s="79"/>
      <c r="DTM547" s="109"/>
      <c r="DTN547" s="479"/>
      <c r="DTO547" s="78"/>
      <c r="DTP547" s="144"/>
      <c r="DTQ547" s="75"/>
      <c r="DTR547" s="66"/>
      <c r="DTS547" s="66"/>
      <c r="DTT547" s="79"/>
      <c r="DTU547" s="109"/>
      <c r="DTV547" s="479"/>
      <c r="DTW547" s="78"/>
      <c r="DTX547" s="144"/>
      <c r="DTY547" s="75"/>
      <c r="DTZ547" s="66"/>
      <c r="DUA547" s="66"/>
      <c r="DUB547" s="79"/>
      <c r="DUC547" s="109"/>
      <c r="DUD547" s="479"/>
      <c r="DUE547" s="78"/>
      <c r="DUF547" s="144"/>
      <c r="DUG547" s="75"/>
      <c r="DUH547" s="66"/>
      <c r="DUI547" s="66"/>
      <c r="DUJ547" s="79"/>
      <c r="DUK547" s="109"/>
      <c r="DUL547" s="479"/>
      <c r="DUM547" s="78"/>
      <c r="DUN547" s="144"/>
      <c r="DUO547" s="75"/>
      <c r="DUP547" s="66"/>
      <c r="DUQ547" s="66"/>
      <c r="DUR547" s="79"/>
      <c r="DUS547" s="109"/>
      <c r="DUT547" s="479"/>
      <c r="DUU547" s="78"/>
      <c r="DUV547" s="144"/>
      <c r="DUW547" s="75"/>
      <c r="DUX547" s="66"/>
      <c r="DUY547" s="66"/>
      <c r="DUZ547" s="79"/>
      <c r="DVA547" s="109"/>
      <c r="DVB547" s="479"/>
      <c r="DVC547" s="78"/>
      <c r="DVD547" s="144"/>
      <c r="DVE547" s="75"/>
      <c r="DVF547" s="66"/>
      <c r="DVG547" s="66"/>
      <c r="DVH547" s="79"/>
      <c r="DVI547" s="109"/>
      <c r="DVJ547" s="479"/>
      <c r="DVK547" s="78"/>
      <c r="DVL547" s="144"/>
      <c r="DVM547" s="75"/>
      <c r="DVN547" s="66"/>
      <c r="DVO547" s="66"/>
      <c r="DVP547" s="79"/>
      <c r="DVQ547" s="109"/>
      <c r="DVR547" s="479"/>
      <c r="DVS547" s="78"/>
      <c r="DVT547" s="144"/>
      <c r="DVU547" s="75"/>
      <c r="DVV547" s="66"/>
      <c r="DVW547" s="66"/>
      <c r="DVX547" s="79"/>
      <c r="DVY547" s="109"/>
      <c r="DVZ547" s="479"/>
      <c r="DWA547" s="78"/>
      <c r="DWB547" s="144"/>
      <c r="DWC547" s="75"/>
      <c r="DWD547" s="66"/>
      <c r="DWE547" s="66"/>
      <c r="DWF547" s="79"/>
      <c r="DWG547" s="109"/>
      <c r="DWH547" s="479"/>
      <c r="DWI547" s="78"/>
      <c r="DWJ547" s="144"/>
      <c r="DWK547" s="75"/>
      <c r="DWL547" s="66"/>
      <c r="DWM547" s="66"/>
      <c r="DWN547" s="79"/>
      <c r="DWO547" s="109"/>
      <c r="DWP547" s="479"/>
      <c r="DWQ547" s="78"/>
      <c r="DWR547" s="144"/>
      <c r="DWS547" s="75"/>
      <c r="DWT547" s="66"/>
      <c r="DWU547" s="66"/>
      <c r="DWV547" s="79"/>
      <c r="DWW547" s="109"/>
      <c r="DWX547" s="479"/>
      <c r="DWY547" s="78"/>
      <c r="DWZ547" s="144"/>
      <c r="DXA547" s="75"/>
      <c r="DXB547" s="66"/>
      <c r="DXC547" s="66"/>
      <c r="DXD547" s="79"/>
      <c r="DXE547" s="109"/>
      <c r="DXF547" s="479"/>
      <c r="DXG547" s="78"/>
      <c r="DXH547" s="144"/>
      <c r="DXI547" s="75"/>
      <c r="DXJ547" s="66"/>
      <c r="DXK547" s="66"/>
      <c r="DXL547" s="79"/>
      <c r="DXM547" s="109"/>
      <c r="DXN547" s="479"/>
      <c r="DXO547" s="78"/>
      <c r="DXP547" s="144"/>
      <c r="DXQ547" s="75"/>
      <c r="DXR547" s="66"/>
      <c r="DXS547" s="66"/>
      <c r="DXT547" s="79"/>
      <c r="DXU547" s="109"/>
      <c r="DXV547" s="479"/>
      <c r="DXW547" s="78"/>
      <c r="DXX547" s="144"/>
      <c r="DXY547" s="75"/>
      <c r="DXZ547" s="66"/>
      <c r="DYA547" s="66"/>
      <c r="DYB547" s="79"/>
      <c r="DYC547" s="109"/>
      <c r="DYD547" s="479"/>
      <c r="DYE547" s="78"/>
      <c r="DYF547" s="144"/>
      <c r="DYG547" s="75"/>
      <c r="DYH547" s="66"/>
      <c r="DYI547" s="66"/>
      <c r="DYJ547" s="79"/>
      <c r="DYK547" s="109"/>
      <c r="DYL547" s="479"/>
      <c r="DYM547" s="78"/>
      <c r="DYN547" s="144"/>
      <c r="DYO547" s="75"/>
      <c r="DYP547" s="66"/>
      <c r="DYQ547" s="66"/>
      <c r="DYR547" s="79"/>
      <c r="DYS547" s="109"/>
      <c r="DYT547" s="479"/>
      <c r="DYU547" s="78"/>
      <c r="DYV547" s="144"/>
      <c r="DYW547" s="75"/>
      <c r="DYX547" s="66"/>
      <c r="DYY547" s="66"/>
      <c r="DYZ547" s="79"/>
      <c r="DZA547" s="109"/>
      <c r="DZB547" s="479"/>
      <c r="DZC547" s="78"/>
      <c r="DZD547" s="144"/>
      <c r="DZE547" s="75"/>
      <c r="DZF547" s="66"/>
      <c r="DZG547" s="66"/>
      <c r="DZH547" s="79"/>
      <c r="DZI547" s="109"/>
      <c r="DZJ547" s="479"/>
      <c r="DZK547" s="78"/>
      <c r="DZL547" s="144"/>
      <c r="DZM547" s="75"/>
      <c r="DZN547" s="66"/>
      <c r="DZO547" s="66"/>
      <c r="DZP547" s="79"/>
      <c r="DZQ547" s="109"/>
      <c r="DZR547" s="479"/>
      <c r="DZS547" s="78"/>
      <c r="DZT547" s="144"/>
      <c r="DZU547" s="75"/>
      <c r="DZV547" s="66"/>
      <c r="DZW547" s="66"/>
      <c r="DZX547" s="79"/>
      <c r="DZY547" s="109"/>
      <c r="DZZ547" s="479"/>
      <c r="EAA547" s="78"/>
      <c r="EAB547" s="144"/>
      <c r="EAC547" s="75"/>
      <c r="EAD547" s="66"/>
      <c r="EAE547" s="66"/>
      <c r="EAF547" s="79"/>
      <c r="EAG547" s="109"/>
      <c r="EAH547" s="479"/>
      <c r="EAI547" s="78"/>
      <c r="EAJ547" s="144"/>
      <c r="EAK547" s="75"/>
      <c r="EAL547" s="66"/>
      <c r="EAM547" s="66"/>
      <c r="EAN547" s="79"/>
      <c r="EAO547" s="109"/>
      <c r="EAP547" s="479"/>
      <c r="EAQ547" s="78"/>
      <c r="EAR547" s="144"/>
      <c r="EAS547" s="75"/>
      <c r="EAT547" s="66"/>
      <c r="EAU547" s="66"/>
      <c r="EAV547" s="79"/>
      <c r="EAW547" s="109"/>
      <c r="EAX547" s="479"/>
      <c r="EAY547" s="78"/>
      <c r="EAZ547" s="144"/>
      <c r="EBA547" s="75"/>
      <c r="EBB547" s="66"/>
      <c r="EBC547" s="66"/>
      <c r="EBD547" s="79"/>
      <c r="EBE547" s="109"/>
      <c r="EBF547" s="479"/>
      <c r="EBG547" s="78"/>
      <c r="EBH547" s="144"/>
      <c r="EBI547" s="75"/>
      <c r="EBJ547" s="66"/>
      <c r="EBK547" s="66"/>
      <c r="EBL547" s="79"/>
      <c r="EBM547" s="109"/>
      <c r="EBN547" s="479"/>
      <c r="EBO547" s="78"/>
      <c r="EBP547" s="144"/>
      <c r="EBQ547" s="75"/>
      <c r="EBR547" s="66"/>
      <c r="EBS547" s="66"/>
      <c r="EBT547" s="79"/>
      <c r="EBU547" s="109"/>
      <c r="EBV547" s="479"/>
      <c r="EBW547" s="78"/>
      <c r="EBX547" s="144"/>
      <c r="EBY547" s="75"/>
      <c r="EBZ547" s="66"/>
      <c r="ECA547" s="66"/>
      <c r="ECB547" s="79"/>
      <c r="ECC547" s="109"/>
      <c r="ECD547" s="479"/>
      <c r="ECE547" s="78"/>
      <c r="ECF547" s="144"/>
      <c r="ECG547" s="75"/>
      <c r="ECH547" s="66"/>
      <c r="ECI547" s="66"/>
      <c r="ECJ547" s="79"/>
      <c r="ECK547" s="109"/>
      <c r="ECL547" s="479"/>
      <c r="ECM547" s="78"/>
      <c r="ECN547" s="144"/>
      <c r="ECO547" s="75"/>
      <c r="ECP547" s="66"/>
      <c r="ECQ547" s="66"/>
      <c r="ECR547" s="79"/>
      <c r="ECS547" s="109"/>
      <c r="ECT547" s="479"/>
      <c r="ECU547" s="78"/>
      <c r="ECV547" s="144"/>
      <c r="ECW547" s="75"/>
      <c r="ECX547" s="66"/>
      <c r="ECY547" s="66"/>
      <c r="ECZ547" s="79"/>
      <c r="EDA547" s="109"/>
      <c r="EDB547" s="479"/>
      <c r="EDC547" s="78"/>
      <c r="EDD547" s="144"/>
      <c r="EDE547" s="75"/>
      <c r="EDF547" s="66"/>
      <c r="EDG547" s="66"/>
      <c r="EDH547" s="79"/>
      <c r="EDI547" s="109"/>
      <c r="EDJ547" s="479"/>
      <c r="EDK547" s="78"/>
      <c r="EDL547" s="144"/>
      <c r="EDM547" s="75"/>
      <c r="EDN547" s="66"/>
      <c r="EDO547" s="66"/>
      <c r="EDP547" s="79"/>
      <c r="EDQ547" s="109"/>
      <c r="EDR547" s="479"/>
      <c r="EDS547" s="78"/>
      <c r="EDT547" s="144"/>
      <c r="EDU547" s="75"/>
      <c r="EDV547" s="66"/>
      <c r="EDW547" s="66"/>
      <c r="EDX547" s="79"/>
      <c r="EDY547" s="109"/>
      <c r="EDZ547" s="479"/>
      <c r="EEA547" s="78"/>
      <c r="EEB547" s="144"/>
      <c r="EEC547" s="75"/>
      <c r="EED547" s="66"/>
      <c r="EEE547" s="66"/>
      <c r="EEF547" s="79"/>
      <c r="EEG547" s="109"/>
      <c r="EEH547" s="479"/>
      <c r="EEI547" s="78"/>
      <c r="EEJ547" s="144"/>
      <c r="EEK547" s="75"/>
      <c r="EEL547" s="66"/>
      <c r="EEM547" s="66"/>
      <c r="EEN547" s="79"/>
      <c r="EEO547" s="109"/>
      <c r="EEP547" s="479"/>
      <c r="EEQ547" s="78"/>
      <c r="EER547" s="144"/>
      <c r="EES547" s="75"/>
      <c r="EET547" s="66"/>
      <c r="EEU547" s="66"/>
      <c r="EEV547" s="79"/>
      <c r="EEW547" s="109"/>
      <c r="EEX547" s="479"/>
      <c r="EEY547" s="78"/>
      <c r="EEZ547" s="144"/>
      <c r="EFA547" s="75"/>
      <c r="EFB547" s="66"/>
      <c r="EFC547" s="66"/>
      <c r="EFD547" s="79"/>
      <c r="EFE547" s="109"/>
      <c r="EFF547" s="479"/>
      <c r="EFG547" s="78"/>
      <c r="EFH547" s="144"/>
      <c r="EFI547" s="75"/>
      <c r="EFJ547" s="66"/>
      <c r="EFK547" s="66"/>
      <c r="EFL547" s="79"/>
      <c r="EFM547" s="109"/>
      <c r="EFN547" s="479"/>
      <c r="EFO547" s="78"/>
      <c r="EFP547" s="144"/>
      <c r="EFQ547" s="75"/>
      <c r="EFR547" s="66"/>
      <c r="EFS547" s="66"/>
      <c r="EFT547" s="79"/>
      <c r="EFU547" s="109"/>
      <c r="EFV547" s="479"/>
      <c r="EFW547" s="78"/>
      <c r="EFX547" s="144"/>
      <c r="EFY547" s="75"/>
      <c r="EFZ547" s="66"/>
      <c r="EGA547" s="66"/>
      <c r="EGB547" s="79"/>
      <c r="EGC547" s="109"/>
      <c r="EGD547" s="479"/>
      <c r="EGE547" s="78"/>
      <c r="EGF547" s="144"/>
      <c r="EGG547" s="75"/>
      <c r="EGH547" s="66"/>
      <c r="EGI547" s="66"/>
      <c r="EGJ547" s="79"/>
      <c r="EGK547" s="109"/>
      <c r="EGL547" s="479"/>
      <c r="EGM547" s="78"/>
      <c r="EGN547" s="144"/>
      <c r="EGO547" s="75"/>
      <c r="EGP547" s="66"/>
      <c r="EGQ547" s="66"/>
      <c r="EGR547" s="79"/>
      <c r="EGS547" s="109"/>
      <c r="EGT547" s="479"/>
      <c r="EGU547" s="78"/>
      <c r="EGV547" s="144"/>
      <c r="EGW547" s="75"/>
      <c r="EGX547" s="66"/>
      <c r="EGY547" s="66"/>
      <c r="EGZ547" s="79"/>
      <c r="EHA547" s="109"/>
      <c r="EHB547" s="479"/>
      <c r="EHC547" s="78"/>
      <c r="EHD547" s="144"/>
      <c r="EHE547" s="75"/>
      <c r="EHF547" s="66"/>
      <c r="EHG547" s="66"/>
      <c r="EHH547" s="79"/>
      <c r="EHI547" s="109"/>
      <c r="EHJ547" s="479"/>
      <c r="EHK547" s="78"/>
      <c r="EHL547" s="144"/>
      <c r="EHM547" s="75"/>
      <c r="EHN547" s="66"/>
      <c r="EHO547" s="66"/>
      <c r="EHP547" s="79"/>
      <c r="EHQ547" s="109"/>
      <c r="EHR547" s="479"/>
      <c r="EHS547" s="78"/>
      <c r="EHT547" s="144"/>
      <c r="EHU547" s="75"/>
      <c r="EHV547" s="66"/>
      <c r="EHW547" s="66"/>
      <c r="EHX547" s="79"/>
      <c r="EHY547" s="109"/>
      <c r="EHZ547" s="479"/>
      <c r="EIA547" s="78"/>
      <c r="EIB547" s="144"/>
      <c r="EIC547" s="75"/>
      <c r="EID547" s="66"/>
      <c r="EIE547" s="66"/>
      <c r="EIF547" s="79"/>
      <c r="EIG547" s="109"/>
      <c r="EIH547" s="479"/>
      <c r="EII547" s="78"/>
      <c r="EIJ547" s="144"/>
      <c r="EIK547" s="75"/>
      <c r="EIL547" s="66"/>
      <c r="EIM547" s="66"/>
      <c r="EIN547" s="79"/>
      <c r="EIO547" s="109"/>
      <c r="EIP547" s="479"/>
      <c r="EIQ547" s="78"/>
      <c r="EIR547" s="144"/>
      <c r="EIS547" s="75"/>
      <c r="EIT547" s="66"/>
      <c r="EIU547" s="66"/>
      <c r="EIV547" s="79"/>
      <c r="EIW547" s="109"/>
      <c r="EIX547" s="479"/>
      <c r="EIY547" s="78"/>
      <c r="EIZ547" s="144"/>
      <c r="EJA547" s="75"/>
      <c r="EJB547" s="66"/>
      <c r="EJC547" s="66"/>
      <c r="EJD547" s="79"/>
      <c r="EJE547" s="109"/>
      <c r="EJF547" s="479"/>
      <c r="EJG547" s="78"/>
      <c r="EJH547" s="144"/>
      <c r="EJI547" s="75"/>
      <c r="EJJ547" s="66"/>
      <c r="EJK547" s="66"/>
      <c r="EJL547" s="79"/>
      <c r="EJM547" s="109"/>
      <c r="EJN547" s="479"/>
      <c r="EJO547" s="78"/>
      <c r="EJP547" s="144"/>
      <c r="EJQ547" s="75"/>
      <c r="EJR547" s="66"/>
      <c r="EJS547" s="66"/>
      <c r="EJT547" s="79"/>
      <c r="EJU547" s="109"/>
      <c r="EJV547" s="479"/>
      <c r="EJW547" s="78"/>
      <c r="EJX547" s="144"/>
      <c r="EJY547" s="75"/>
      <c r="EJZ547" s="66"/>
      <c r="EKA547" s="66"/>
      <c r="EKB547" s="79"/>
      <c r="EKC547" s="109"/>
      <c r="EKD547" s="479"/>
      <c r="EKE547" s="78"/>
      <c r="EKF547" s="144"/>
      <c r="EKG547" s="75"/>
      <c r="EKH547" s="66"/>
      <c r="EKI547" s="66"/>
      <c r="EKJ547" s="79"/>
      <c r="EKK547" s="109"/>
      <c r="EKL547" s="479"/>
      <c r="EKM547" s="78"/>
      <c r="EKN547" s="144"/>
      <c r="EKO547" s="75"/>
      <c r="EKP547" s="66"/>
      <c r="EKQ547" s="66"/>
      <c r="EKR547" s="79"/>
      <c r="EKS547" s="109"/>
      <c r="EKT547" s="479"/>
      <c r="EKU547" s="78"/>
      <c r="EKV547" s="144"/>
      <c r="EKW547" s="75"/>
      <c r="EKX547" s="66"/>
      <c r="EKY547" s="66"/>
      <c r="EKZ547" s="79"/>
      <c r="ELA547" s="109"/>
      <c r="ELB547" s="479"/>
      <c r="ELC547" s="78"/>
      <c r="ELD547" s="144"/>
      <c r="ELE547" s="75"/>
      <c r="ELF547" s="66"/>
      <c r="ELG547" s="66"/>
      <c r="ELH547" s="79"/>
      <c r="ELI547" s="109"/>
      <c r="ELJ547" s="479"/>
      <c r="ELK547" s="78"/>
      <c r="ELL547" s="144"/>
      <c r="ELM547" s="75"/>
      <c r="ELN547" s="66"/>
      <c r="ELO547" s="66"/>
      <c r="ELP547" s="79"/>
      <c r="ELQ547" s="109"/>
      <c r="ELR547" s="479"/>
      <c r="ELS547" s="78"/>
      <c r="ELT547" s="144"/>
      <c r="ELU547" s="75"/>
      <c r="ELV547" s="66"/>
      <c r="ELW547" s="66"/>
      <c r="ELX547" s="79"/>
      <c r="ELY547" s="109"/>
      <c r="ELZ547" s="479"/>
      <c r="EMA547" s="78"/>
      <c r="EMB547" s="144"/>
      <c r="EMC547" s="75"/>
      <c r="EMD547" s="66"/>
      <c r="EME547" s="66"/>
      <c r="EMF547" s="79"/>
      <c r="EMG547" s="109"/>
      <c r="EMH547" s="479"/>
      <c r="EMI547" s="78"/>
      <c r="EMJ547" s="144"/>
      <c r="EMK547" s="75"/>
      <c r="EML547" s="66"/>
      <c r="EMM547" s="66"/>
      <c r="EMN547" s="79"/>
      <c r="EMO547" s="109"/>
      <c r="EMP547" s="479"/>
      <c r="EMQ547" s="78"/>
      <c r="EMR547" s="144"/>
      <c r="EMS547" s="75"/>
      <c r="EMT547" s="66"/>
      <c r="EMU547" s="66"/>
      <c r="EMV547" s="79"/>
      <c r="EMW547" s="109"/>
      <c r="EMX547" s="479"/>
      <c r="EMY547" s="78"/>
      <c r="EMZ547" s="144"/>
      <c r="ENA547" s="75"/>
      <c r="ENB547" s="66"/>
      <c r="ENC547" s="66"/>
      <c r="END547" s="79"/>
      <c r="ENE547" s="109"/>
      <c r="ENF547" s="479"/>
      <c r="ENG547" s="78"/>
      <c r="ENH547" s="144"/>
      <c r="ENI547" s="75"/>
      <c r="ENJ547" s="66"/>
      <c r="ENK547" s="66"/>
      <c r="ENL547" s="79"/>
      <c r="ENM547" s="109"/>
      <c r="ENN547" s="479"/>
      <c r="ENO547" s="78"/>
      <c r="ENP547" s="144"/>
      <c r="ENQ547" s="75"/>
      <c r="ENR547" s="66"/>
      <c r="ENS547" s="66"/>
      <c r="ENT547" s="79"/>
      <c r="ENU547" s="109"/>
      <c r="ENV547" s="479"/>
      <c r="ENW547" s="78"/>
      <c r="ENX547" s="144"/>
      <c r="ENY547" s="75"/>
      <c r="ENZ547" s="66"/>
      <c r="EOA547" s="66"/>
      <c r="EOB547" s="79"/>
      <c r="EOC547" s="109"/>
      <c r="EOD547" s="479"/>
      <c r="EOE547" s="78"/>
      <c r="EOF547" s="144"/>
      <c r="EOG547" s="75"/>
      <c r="EOH547" s="66"/>
      <c r="EOI547" s="66"/>
      <c r="EOJ547" s="79"/>
      <c r="EOK547" s="109"/>
      <c r="EOL547" s="479"/>
      <c r="EOM547" s="78"/>
      <c r="EON547" s="144"/>
      <c r="EOO547" s="75"/>
      <c r="EOP547" s="66"/>
      <c r="EOQ547" s="66"/>
      <c r="EOR547" s="79"/>
      <c r="EOS547" s="109"/>
      <c r="EOT547" s="479"/>
      <c r="EOU547" s="78"/>
      <c r="EOV547" s="144"/>
      <c r="EOW547" s="75"/>
      <c r="EOX547" s="66"/>
      <c r="EOY547" s="66"/>
      <c r="EOZ547" s="79"/>
      <c r="EPA547" s="109"/>
      <c r="EPB547" s="479"/>
      <c r="EPC547" s="78"/>
      <c r="EPD547" s="144"/>
      <c r="EPE547" s="75"/>
      <c r="EPF547" s="66"/>
      <c r="EPG547" s="66"/>
      <c r="EPH547" s="79"/>
      <c r="EPI547" s="109"/>
      <c r="EPJ547" s="479"/>
      <c r="EPK547" s="78"/>
      <c r="EPL547" s="144"/>
      <c r="EPM547" s="75"/>
      <c r="EPN547" s="66"/>
      <c r="EPO547" s="66"/>
      <c r="EPP547" s="79"/>
      <c r="EPQ547" s="109"/>
      <c r="EPR547" s="479"/>
      <c r="EPS547" s="78"/>
      <c r="EPT547" s="144"/>
      <c r="EPU547" s="75"/>
      <c r="EPV547" s="66"/>
      <c r="EPW547" s="66"/>
      <c r="EPX547" s="79"/>
      <c r="EPY547" s="109"/>
      <c r="EPZ547" s="479"/>
      <c r="EQA547" s="78"/>
      <c r="EQB547" s="144"/>
      <c r="EQC547" s="75"/>
      <c r="EQD547" s="66"/>
      <c r="EQE547" s="66"/>
      <c r="EQF547" s="79"/>
      <c r="EQG547" s="109"/>
      <c r="EQH547" s="479"/>
      <c r="EQI547" s="78"/>
      <c r="EQJ547" s="144"/>
      <c r="EQK547" s="75"/>
      <c r="EQL547" s="66"/>
      <c r="EQM547" s="66"/>
      <c r="EQN547" s="79"/>
      <c r="EQO547" s="109"/>
      <c r="EQP547" s="479"/>
      <c r="EQQ547" s="78"/>
      <c r="EQR547" s="144"/>
      <c r="EQS547" s="75"/>
      <c r="EQT547" s="66"/>
      <c r="EQU547" s="66"/>
      <c r="EQV547" s="79"/>
      <c r="EQW547" s="109"/>
      <c r="EQX547" s="479"/>
      <c r="EQY547" s="78"/>
      <c r="EQZ547" s="144"/>
      <c r="ERA547" s="75"/>
      <c r="ERB547" s="66"/>
      <c r="ERC547" s="66"/>
      <c r="ERD547" s="79"/>
      <c r="ERE547" s="109"/>
      <c r="ERF547" s="479"/>
      <c r="ERG547" s="78"/>
      <c r="ERH547" s="144"/>
      <c r="ERI547" s="75"/>
      <c r="ERJ547" s="66"/>
      <c r="ERK547" s="66"/>
      <c r="ERL547" s="79"/>
      <c r="ERM547" s="109"/>
      <c r="ERN547" s="479"/>
      <c r="ERO547" s="78"/>
      <c r="ERP547" s="144"/>
      <c r="ERQ547" s="75"/>
      <c r="ERR547" s="66"/>
      <c r="ERS547" s="66"/>
      <c r="ERT547" s="79"/>
      <c r="ERU547" s="109"/>
      <c r="ERV547" s="479"/>
      <c r="ERW547" s="78"/>
      <c r="ERX547" s="144"/>
      <c r="ERY547" s="75"/>
      <c r="ERZ547" s="66"/>
      <c r="ESA547" s="66"/>
      <c r="ESB547" s="79"/>
      <c r="ESC547" s="109"/>
      <c r="ESD547" s="479"/>
      <c r="ESE547" s="78"/>
      <c r="ESF547" s="144"/>
      <c r="ESG547" s="75"/>
      <c r="ESH547" s="66"/>
      <c r="ESI547" s="66"/>
      <c r="ESJ547" s="79"/>
      <c r="ESK547" s="109"/>
      <c r="ESL547" s="479"/>
      <c r="ESM547" s="78"/>
      <c r="ESN547" s="144"/>
      <c r="ESO547" s="75"/>
      <c r="ESP547" s="66"/>
      <c r="ESQ547" s="66"/>
      <c r="ESR547" s="79"/>
      <c r="ESS547" s="109"/>
      <c r="EST547" s="479"/>
      <c r="ESU547" s="78"/>
      <c r="ESV547" s="144"/>
      <c r="ESW547" s="75"/>
      <c r="ESX547" s="66"/>
      <c r="ESY547" s="66"/>
      <c r="ESZ547" s="79"/>
      <c r="ETA547" s="109"/>
      <c r="ETB547" s="479"/>
      <c r="ETC547" s="78"/>
      <c r="ETD547" s="144"/>
      <c r="ETE547" s="75"/>
      <c r="ETF547" s="66"/>
      <c r="ETG547" s="66"/>
      <c r="ETH547" s="79"/>
      <c r="ETI547" s="109"/>
      <c r="ETJ547" s="479"/>
      <c r="ETK547" s="78"/>
      <c r="ETL547" s="144"/>
      <c r="ETM547" s="75"/>
      <c r="ETN547" s="66"/>
      <c r="ETO547" s="66"/>
      <c r="ETP547" s="79"/>
      <c r="ETQ547" s="109"/>
      <c r="ETR547" s="479"/>
      <c r="ETS547" s="78"/>
      <c r="ETT547" s="144"/>
      <c r="ETU547" s="75"/>
      <c r="ETV547" s="66"/>
      <c r="ETW547" s="66"/>
      <c r="ETX547" s="79"/>
      <c r="ETY547" s="109"/>
      <c r="ETZ547" s="479"/>
      <c r="EUA547" s="78"/>
      <c r="EUB547" s="144"/>
      <c r="EUC547" s="75"/>
      <c r="EUD547" s="66"/>
      <c r="EUE547" s="66"/>
      <c r="EUF547" s="79"/>
      <c r="EUG547" s="109"/>
      <c r="EUH547" s="479"/>
      <c r="EUI547" s="78"/>
      <c r="EUJ547" s="144"/>
      <c r="EUK547" s="75"/>
      <c r="EUL547" s="66"/>
      <c r="EUM547" s="66"/>
      <c r="EUN547" s="79"/>
      <c r="EUO547" s="109"/>
      <c r="EUP547" s="479"/>
      <c r="EUQ547" s="78"/>
      <c r="EUR547" s="144"/>
      <c r="EUS547" s="75"/>
      <c r="EUT547" s="66"/>
      <c r="EUU547" s="66"/>
      <c r="EUV547" s="79"/>
      <c r="EUW547" s="109"/>
      <c r="EUX547" s="479"/>
      <c r="EUY547" s="78"/>
      <c r="EUZ547" s="144"/>
      <c r="EVA547" s="75"/>
      <c r="EVB547" s="66"/>
      <c r="EVC547" s="66"/>
      <c r="EVD547" s="79"/>
      <c r="EVE547" s="109"/>
      <c r="EVF547" s="479"/>
      <c r="EVG547" s="78"/>
      <c r="EVH547" s="144"/>
      <c r="EVI547" s="75"/>
      <c r="EVJ547" s="66"/>
      <c r="EVK547" s="66"/>
      <c r="EVL547" s="79"/>
      <c r="EVM547" s="109"/>
      <c r="EVN547" s="479"/>
      <c r="EVO547" s="78"/>
      <c r="EVP547" s="144"/>
      <c r="EVQ547" s="75"/>
      <c r="EVR547" s="66"/>
      <c r="EVS547" s="66"/>
      <c r="EVT547" s="79"/>
      <c r="EVU547" s="109"/>
      <c r="EVV547" s="479"/>
      <c r="EVW547" s="78"/>
      <c r="EVX547" s="144"/>
      <c r="EVY547" s="75"/>
      <c r="EVZ547" s="66"/>
      <c r="EWA547" s="66"/>
      <c r="EWB547" s="79"/>
      <c r="EWC547" s="109"/>
      <c r="EWD547" s="479"/>
      <c r="EWE547" s="78"/>
      <c r="EWF547" s="144"/>
      <c r="EWG547" s="75"/>
      <c r="EWH547" s="66"/>
      <c r="EWI547" s="66"/>
      <c r="EWJ547" s="79"/>
      <c r="EWK547" s="109"/>
      <c r="EWL547" s="479"/>
      <c r="EWM547" s="78"/>
      <c r="EWN547" s="144"/>
      <c r="EWO547" s="75"/>
      <c r="EWP547" s="66"/>
      <c r="EWQ547" s="66"/>
      <c r="EWR547" s="79"/>
      <c r="EWS547" s="109"/>
      <c r="EWT547" s="479"/>
      <c r="EWU547" s="78"/>
      <c r="EWV547" s="144"/>
      <c r="EWW547" s="75"/>
      <c r="EWX547" s="66"/>
      <c r="EWY547" s="66"/>
      <c r="EWZ547" s="79"/>
      <c r="EXA547" s="109"/>
      <c r="EXB547" s="479"/>
      <c r="EXC547" s="78"/>
      <c r="EXD547" s="144"/>
      <c r="EXE547" s="75"/>
      <c r="EXF547" s="66"/>
      <c r="EXG547" s="66"/>
      <c r="EXH547" s="79"/>
      <c r="EXI547" s="109"/>
      <c r="EXJ547" s="479"/>
      <c r="EXK547" s="78"/>
      <c r="EXL547" s="144"/>
      <c r="EXM547" s="75"/>
      <c r="EXN547" s="66"/>
      <c r="EXO547" s="66"/>
      <c r="EXP547" s="79"/>
      <c r="EXQ547" s="109"/>
      <c r="EXR547" s="479"/>
      <c r="EXS547" s="78"/>
      <c r="EXT547" s="144"/>
      <c r="EXU547" s="75"/>
      <c r="EXV547" s="66"/>
      <c r="EXW547" s="66"/>
      <c r="EXX547" s="79"/>
      <c r="EXY547" s="109"/>
      <c r="EXZ547" s="479"/>
      <c r="EYA547" s="78"/>
      <c r="EYB547" s="144"/>
      <c r="EYC547" s="75"/>
      <c r="EYD547" s="66"/>
      <c r="EYE547" s="66"/>
      <c r="EYF547" s="79"/>
      <c r="EYG547" s="109"/>
      <c r="EYH547" s="479"/>
      <c r="EYI547" s="78"/>
      <c r="EYJ547" s="144"/>
      <c r="EYK547" s="75"/>
      <c r="EYL547" s="66"/>
      <c r="EYM547" s="66"/>
      <c r="EYN547" s="79"/>
      <c r="EYO547" s="109"/>
      <c r="EYP547" s="479"/>
      <c r="EYQ547" s="78"/>
      <c r="EYR547" s="144"/>
      <c r="EYS547" s="75"/>
      <c r="EYT547" s="66"/>
      <c r="EYU547" s="66"/>
      <c r="EYV547" s="79"/>
      <c r="EYW547" s="109"/>
      <c r="EYX547" s="479"/>
      <c r="EYY547" s="78"/>
      <c r="EYZ547" s="144"/>
      <c r="EZA547" s="75"/>
      <c r="EZB547" s="66"/>
      <c r="EZC547" s="66"/>
      <c r="EZD547" s="79"/>
      <c r="EZE547" s="109"/>
      <c r="EZF547" s="479"/>
      <c r="EZG547" s="78"/>
      <c r="EZH547" s="144"/>
      <c r="EZI547" s="75"/>
      <c r="EZJ547" s="66"/>
      <c r="EZK547" s="66"/>
      <c r="EZL547" s="79"/>
      <c r="EZM547" s="109"/>
      <c r="EZN547" s="479"/>
      <c r="EZO547" s="78"/>
      <c r="EZP547" s="144"/>
      <c r="EZQ547" s="75"/>
      <c r="EZR547" s="66"/>
      <c r="EZS547" s="66"/>
      <c r="EZT547" s="79"/>
      <c r="EZU547" s="109"/>
      <c r="EZV547" s="479"/>
      <c r="EZW547" s="78"/>
      <c r="EZX547" s="144"/>
      <c r="EZY547" s="75"/>
      <c r="EZZ547" s="66"/>
      <c r="FAA547" s="66"/>
      <c r="FAB547" s="79"/>
      <c r="FAC547" s="109"/>
      <c r="FAD547" s="479"/>
      <c r="FAE547" s="78"/>
      <c r="FAF547" s="144"/>
      <c r="FAG547" s="75"/>
      <c r="FAH547" s="66"/>
      <c r="FAI547" s="66"/>
      <c r="FAJ547" s="79"/>
      <c r="FAK547" s="109"/>
      <c r="FAL547" s="479"/>
      <c r="FAM547" s="78"/>
      <c r="FAN547" s="144"/>
      <c r="FAO547" s="75"/>
      <c r="FAP547" s="66"/>
      <c r="FAQ547" s="66"/>
      <c r="FAR547" s="79"/>
      <c r="FAS547" s="109"/>
      <c r="FAT547" s="479"/>
      <c r="FAU547" s="78"/>
      <c r="FAV547" s="144"/>
      <c r="FAW547" s="75"/>
      <c r="FAX547" s="66"/>
      <c r="FAY547" s="66"/>
      <c r="FAZ547" s="79"/>
      <c r="FBA547" s="109"/>
      <c r="FBB547" s="479"/>
      <c r="FBC547" s="78"/>
      <c r="FBD547" s="144"/>
      <c r="FBE547" s="75"/>
      <c r="FBF547" s="66"/>
      <c r="FBG547" s="66"/>
      <c r="FBH547" s="79"/>
      <c r="FBI547" s="109"/>
      <c r="FBJ547" s="479"/>
      <c r="FBK547" s="78"/>
      <c r="FBL547" s="144"/>
      <c r="FBM547" s="75"/>
      <c r="FBN547" s="66"/>
      <c r="FBO547" s="66"/>
      <c r="FBP547" s="79"/>
      <c r="FBQ547" s="109"/>
      <c r="FBR547" s="479"/>
      <c r="FBS547" s="78"/>
      <c r="FBT547" s="144"/>
      <c r="FBU547" s="75"/>
      <c r="FBV547" s="66"/>
      <c r="FBW547" s="66"/>
      <c r="FBX547" s="79"/>
      <c r="FBY547" s="109"/>
      <c r="FBZ547" s="479"/>
      <c r="FCA547" s="78"/>
      <c r="FCB547" s="144"/>
      <c r="FCC547" s="75"/>
      <c r="FCD547" s="66"/>
      <c r="FCE547" s="66"/>
      <c r="FCF547" s="79"/>
      <c r="FCG547" s="109"/>
      <c r="FCH547" s="479"/>
      <c r="FCI547" s="78"/>
      <c r="FCJ547" s="144"/>
      <c r="FCK547" s="75"/>
      <c r="FCL547" s="66"/>
      <c r="FCM547" s="66"/>
      <c r="FCN547" s="79"/>
      <c r="FCO547" s="109"/>
      <c r="FCP547" s="479"/>
      <c r="FCQ547" s="78"/>
      <c r="FCR547" s="144"/>
      <c r="FCS547" s="75"/>
      <c r="FCT547" s="66"/>
      <c r="FCU547" s="66"/>
      <c r="FCV547" s="79"/>
      <c r="FCW547" s="109"/>
      <c r="FCX547" s="479"/>
      <c r="FCY547" s="78"/>
      <c r="FCZ547" s="144"/>
      <c r="FDA547" s="75"/>
      <c r="FDB547" s="66"/>
      <c r="FDC547" s="66"/>
      <c r="FDD547" s="79"/>
      <c r="FDE547" s="109"/>
      <c r="FDF547" s="479"/>
      <c r="FDG547" s="78"/>
      <c r="FDH547" s="144"/>
      <c r="FDI547" s="75"/>
      <c r="FDJ547" s="66"/>
      <c r="FDK547" s="66"/>
      <c r="FDL547" s="79"/>
      <c r="FDM547" s="109"/>
      <c r="FDN547" s="479"/>
      <c r="FDO547" s="78"/>
      <c r="FDP547" s="144"/>
      <c r="FDQ547" s="75"/>
      <c r="FDR547" s="66"/>
      <c r="FDS547" s="66"/>
      <c r="FDT547" s="79"/>
      <c r="FDU547" s="109"/>
      <c r="FDV547" s="479"/>
      <c r="FDW547" s="78"/>
      <c r="FDX547" s="144"/>
      <c r="FDY547" s="75"/>
      <c r="FDZ547" s="66"/>
      <c r="FEA547" s="66"/>
      <c r="FEB547" s="79"/>
      <c r="FEC547" s="109"/>
      <c r="FED547" s="479"/>
      <c r="FEE547" s="78"/>
      <c r="FEF547" s="144"/>
      <c r="FEG547" s="75"/>
      <c r="FEH547" s="66"/>
      <c r="FEI547" s="66"/>
      <c r="FEJ547" s="79"/>
      <c r="FEK547" s="109"/>
      <c r="FEL547" s="479"/>
      <c r="FEM547" s="78"/>
      <c r="FEN547" s="144"/>
      <c r="FEO547" s="75"/>
      <c r="FEP547" s="66"/>
      <c r="FEQ547" s="66"/>
      <c r="FER547" s="79"/>
      <c r="FES547" s="109"/>
      <c r="FET547" s="479"/>
      <c r="FEU547" s="78"/>
      <c r="FEV547" s="144"/>
      <c r="FEW547" s="75"/>
      <c r="FEX547" s="66"/>
      <c r="FEY547" s="66"/>
      <c r="FEZ547" s="79"/>
      <c r="FFA547" s="109"/>
      <c r="FFB547" s="479"/>
      <c r="FFC547" s="78"/>
      <c r="FFD547" s="144"/>
      <c r="FFE547" s="75"/>
      <c r="FFF547" s="66"/>
      <c r="FFG547" s="66"/>
      <c r="FFH547" s="79"/>
      <c r="FFI547" s="109"/>
      <c r="FFJ547" s="479"/>
      <c r="FFK547" s="78"/>
      <c r="FFL547" s="144"/>
      <c r="FFM547" s="75"/>
      <c r="FFN547" s="66"/>
      <c r="FFO547" s="66"/>
      <c r="FFP547" s="79"/>
      <c r="FFQ547" s="109"/>
      <c r="FFR547" s="479"/>
      <c r="FFS547" s="78"/>
      <c r="FFT547" s="144"/>
      <c r="FFU547" s="75"/>
      <c r="FFV547" s="66"/>
      <c r="FFW547" s="66"/>
      <c r="FFX547" s="79"/>
      <c r="FFY547" s="109"/>
      <c r="FFZ547" s="479"/>
      <c r="FGA547" s="78"/>
      <c r="FGB547" s="144"/>
      <c r="FGC547" s="75"/>
      <c r="FGD547" s="66"/>
      <c r="FGE547" s="66"/>
      <c r="FGF547" s="79"/>
      <c r="FGG547" s="109"/>
      <c r="FGH547" s="479"/>
      <c r="FGI547" s="78"/>
      <c r="FGJ547" s="144"/>
      <c r="FGK547" s="75"/>
      <c r="FGL547" s="66"/>
      <c r="FGM547" s="66"/>
      <c r="FGN547" s="79"/>
      <c r="FGO547" s="109"/>
      <c r="FGP547" s="479"/>
      <c r="FGQ547" s="78"/>
      <c r="FGR547" s="144"/>
      <c r="FGS547" s="75"/>
      <c r="FGT547" s="66"/>
      <c r="FGU547" s="66"/>
      <c r="FGV547" s="79"/>
      <c r="FGW547" s="109"/>
      <c r="FGX547" s="479"/>
      <c r="FGY547" s="78"/>
      <c r="FGZ547" s="144"/>
      <c r="FHA547" s="75"/>
      <c r="FHB547" s="66"/>
      <c r="FHC547" s="66"/>
      <c r="FHD547" s="79"/>
      <c r="FHE547" s="109"/>
      <c r="FHF547" s="479"/>
      <c r="FHG547" s="78"/>
      <c r="FHH547" s="144"/>
      <c r="FHI547" s="75"/>
      <c r="FHJ547" s="66"/>
      <c r="FHK547" s="66"/>
      <c r="FHL547" s="79"/>
      <c r="FHM547" s="109"/>
      <c r="FHN547" s="479"/>
      <c r="FHO547" s="78"/>
      <c r="FHP547" s="144"/>
      <c r="FHQ547" s="75"/>
      <c r="FHR547" s="66"/>
      <c r="FHS547" s="66"/>
      <c r="FHT547" s="79"/>
      <c r="FHU547" s="109"/>
      <c r="FHV547" s="479"/>
      <c r="FHW547" s="78"/>
      <c r="FHX547" s="144"/>
      <c r="FHY547" s="75"/>
      <c r="FHZ547" s="66"/>
      <c r="FIA547" s="66"/>
      <c r="FIB547" s="79"/>
      <c r="FIC547" s="109"/>
      <c r="FID547" s="479"/>
      <c r="FIE547" s="78"/>
      <c r="FIF547" s="144"/>
      <c r="FIG547" s="75"/>
      <c r="FIH547" s="66"/>
      <c r="FII547" s="66"/>
      <c r="FIJ547" s="79"/>
      <c r="FIK547" s="109"/>
      <c r="FIL547" s="479"/>
      <c r="FIM547" s="78"/>
      <c r="FIN547" s="144"/>
      <c r="FIO547" s="75"/>
      <c r="FIP547" s="66"/>
      <c r="FIQ547" s="66"/>
      <c r="FIR547" s="79"/>
      <c r="FIS547" s="109"/>
      <c r="FIT547" s="479"/>
      <c r="FIU547" s="78"/>
      <c r="FIV547" s="144"/>
      <c r="FIW547" s="75"/>
      <c r="FIX547" s="66"/>
      <c r="FIY547" s="66"/>
      <c r="FIZ547" s="79"/>
      <c r="FJA547" s="109"/>
      <c r="FJB547" s="479"/>
      <c r="FJC547" s="78"/>
      <c r="FJD547" s="144"/>
      <c r="FJE547" s="75"/>
      <c r="FJF547" s="66"/>
      <c r="FJG547" s="66"/>
      <c r="FJH547" s="79"/>
      <c r="FJI547" s="109"/>
      <c r="FJJ547" s="479"/>
      <c r="FJK547" s="78"/>
      <c r="FJL547" s="144"/>
      <c r="FJM547" s="75"/>
      <c r="FJN547" s="66"/>
      <c r="FJO547" s="66"/>
      <c r="FJP547" s="79"/>
      <c r="FJQ547" s="109"/>
      <c r="FJR547" s="479"/>
      <c r="FJS547" s="78"/>
      <c r="FJT547" s="144"/>
      <c r="FJU547" s="75"/>
      <c r="FJV547" s="66"/>
      <c r="FJW547" s="66"/>
      <c r="FJX547" s="79"/>
      <c r="FJY547" s="109"/>
      <c r="FJZ547" s="479"/>
      <c r="FKA547" s="78"/>
      <c r="FKB547" s="144"/>
      <c r="FKC547" s="75"/>
      <c r="FKD547" s="66"/>
      <c r="FKE547" s="66"/>
      <c r="FKF547" s="79"/>
      <c r="FKG547" s="109"/>
      <c r="FKH547" s="479"/>
      <c r="FKI547" s="78"/>
      <c r="FKJ547" s="144"/>
      <c r="FKK547" s="75"/>
      <c r="FKL547" s="66"/>
      <c r="FKM547" s="66"/>
      <c r="FKN547" s="79"/>
      <c r="FKO547" s="109"/>
      <c r="FKP547" s="479"/>
      <c r="FKQ547" s="78"/>
      <c r="FKR547" s="144"/>
      <c r="FKS547" s="75"/>
      <c r="FKT547" s="66"/>
      <c r="FKU547" s="66"/>
      <c r="FKV547" s="79"/>
      <c r="FKW547" s="109"/>
      <c r="FKX547" s="479"/>
      <c r="FKY547" s="78"/>
      <c r="FKZ547" s="144"/>
      <c r="FLA547" s="75"/>
      <c r="FLB547" s="66"/>
      <c r="FLC547" s="66"/>
      <c r="FLD547" s="79"/>
      <c r="FLE547" s="109"/>
      <c r="FLF547" s="479"/>
      <c r="FLG547" s="78"/>
      <c r="FLH547" s="144"/>
      <c r="FLI547" s="75"/>
      <c r="FLJ547" s="66"/>
      <c r="FLK547" s="66"/>
      <c r="FLL547" s="79"/>
      <c r="FLM547" s="109"/>
      <c r="FLN547" s="479"/>
      <c r="FLO547" s="78"/>
      <c r="FLP547" s="144"/>
      <c r="FLQ547" s="75"/>
      <c r="FLR547" s="66"/>
      <c r="FLS547" s="66"/>
      <c r="FLT547" s="79"/>
      <c r="FLU547" s="109"/>
      <c r="FLV547" s="479"/>
      <c r="FLW547" s="78"/>
      <c r="FLX547" s="144"/>
      <c r="FLY547" s="75"/>
      <c r="FLZ547" s="66"/>
      <c r="FMA547" s="66"/>
      <c r="FMB547" s="79"/>
      <c r="FMC547" s="109"/>
      <c r="FMD547" s="479"/>
      <c r="FME547" s="78"/>
      <c r="FMF547" s="144"/>
      <c r="FMG547" s="75"/>
      <c r="FMH547" s="66"/>
      <c r="FMI547" s="66"/>
      <c r="FMJ547" s="79"/>
      <c r="FMK547" s="109"/>
      <c r="FML547" s="479"/>
      <c r="FMM547" s="78"/>
      <c r="FMN547" s="144"/>
      <c r="FMO547" s="75"/>
      <c r="FMP547" s="66"/>
      <c r="FMQ547" s="66"/>
      <c r="FMR547" s="79"/>
      <c r="FMS547" s="109"/>
      <c r="FMT547" s="479"/>
      <c r="FMU547" s="78"/>
      <c r="FMV547" s="144"/>
      <c r="FMW547" s="75"/>
      <c r="FMX547" s="66"/>
      <c r="FMY547" s="66"/>
      <c r="FMZ547" s="79"/>
      <c r="FNA547" s="109"/>
      <c r="FNB547" s="479"/>
      <c r="FNC547" s="78"/>
      <c r="FND547" s="144"/>
      <c r="FNE547" s="75"/>
      <c r="FNF547" s="66"/>
      <c r="FNG547" s="66"/>
      <c r="FNH547" s="79"/>
      <c r="FNI547" s="109"/>
      <c r="FNJ547" s="479"/>
      <c r="FNK547" s="78"/>
      <c r="FNL547" s="144"/>
      <c r="FNM547" s="75"/>
      <c r="FNN547" s="66"/>
      <c r="FNO547" s="66"/>
      <c r="FNP547" s="79"/>
      <c r="FNQ547" s="109"/>
      <c r="FNR547" s="479"/>
      <c r="FNS547" s="78"/>
      <c r="FNT547" s="144"/>
      <c r="FNU547" s="75"/>
      <c r="FNV547" s="66"/>
      <c r="FNW547" s="66"/>
      <c r="FNX547" s="79"/>
      <c r="FNY547" s="109"/>
      <c r="FNZ547" s="479"/>
      <c r="FOA547" s="78"/>
      <c r="FOB547" s="144"/>
      <c r="FOC547" s="75"/>
      <c r="FOD547" s="66"/>
      <c r="FOE547" s="66"/>
      <c r="FOF547" s="79"/>
      <c r="FOG547" s="109"/>
      <c r="FOH547" s="479"/>
      <c r="FOI547" s="78"/>
      <c r="FOJ547" s="144"/>
      <c r="FOK547" s="75"/>
      <c r="FOL547" s="66"/>
      <c r="FOM547" s="66"/>
      <c r="FON547" s="79"/>
      <c r="FOO547" s="109"/>
      <c r="FOP547" s="479"/>
      <c r="FOQ547" s="78"/>
      <c r="FOR547" s="144"/>
      <c r="FOS547" s="75"/>
      <c r="FOT547" s="66"/>
      <c r="FOU547" s="66"/>
      <c r="FOV547" s="79"/>
      <c r="FOW547" s="109"/>
      <c r="FOX547" s="479"/>
      <c r="FOY547" s="78"/>
      <c r="FOZ547" s="144"/>
      <c r="FPA547" s="75"/>
      <c r="FPB547" s="66"/>
      <c r="FPC547" s="66"/>
      <c r="FPD547" s="79"/>
      <c r="FPE547" s="109"/>
      <c r="FPF547" s="479"/>
      <c r="FPG547" s="78"/>
      <c r="FPH547" s="144"/>
      <c r="FPI547" s="75"/>
      <c r="FPJ547" s="66"/>
      <c r="FPK547" s="66"/>
      <c r="FPL547" s="79"/>
      <c r="FPM547" s="109"/>
      <c r="FPN547" s="479"/>
      <c r="FPO547" s="78"/>
      <c r="FPP547" s="144"/>
      <c r="FPQ547" s="75"/>
      <c r="FPR547" s="66"/>
      <c r="FPS547" s="66"/>
      <c r="FPT547" s="79"/>
      <c r="FPU547" s="109"/>
      <c r="FPV547" s="479"/>
      <c r="FPW547" s="78"/>
      <c r="FPX547" s="144"/>
      <c r="FPY547" s="75"/>
      <c r="FPZ547" s="66"/>
      <c r="FQA547" s="66"/>
      <c r="FQB547" s="79"/>
      <c r="FQC547" s="109"/>
      <c r="FQD547" s="479"/>
      <c r="FQE547" s="78"/>
      <c r="FQF547" s="144"/>
      <c r="FQG547" s="75"/>
      <c r="FQH547" s="66"/>
      <c r="FQI547" s="66"/>
      <c r="FQJ547" s="79"/>
      <c r="FQK547" s="109"/>
      <c r="FQL547" s="479"/>
      <c r="FQM547" s="78"/>
      <c r="FQN547" s="144"/>
      <c r="FQO547" s="75"/>
      <c r="FQP547" s="66"/>
      <c r="FQQ547" s="66"/>
      <c r="FQR547" s="79"/>
      <c r="FQS547" s="109"/>
      <c r="FQT547" s="479"/>
      <c r="FQU547" s="78"/>
      <c r="FQV547" s="144"/>
      <c r="FQW547" s="75"/>
      <c r="FQX547" s="66"/>
      <c r="FQY547" s="66"/>
      <c r="FQZ547" s="79"/>
      <c r="FRA547" s="109"/>
      <c r="FRB547" s="479"/>
      <c r="FRC547" s="78"/>
      <c r="FRD547" s="144"/>
      <c r="FRE547" s="75"/>
      <c r="FRF547" s="66"/>
      <c r="FRG547" s="66"/>
      <c r="FRH547" s="79"/>
      <c r="FRI547" s="109"/>
      <c r="FRJ547" s="479"/>
      <c r="FRK547" s="78"/>
      <c r="FRL547" s="144"/>
      <c r="FRM547" s="75"/>
      <c r="FRN547" s="66"/>
      <c r="FRO547" s="66"/>
      <c r="FRP547" s="79"/>
      <c r="FRQ547" s="109"/>
      <c r="FRR547" s="479"/>
      <c r="FRS547" s="78"/>
      <c r="FRT547" s="144"/>
      <c r="FRU547" s="75"/>
      <c r="FRV547" s="66"/>
      <c r="FRW547" s="66"/>
      <c r="FRX547" s="79"/>
      <c r="FRY547" s="109"/>
      <c r="FRZ547" s="479"/>
      <c r="FSA547" s="78"/>
      <c r="FSB547" s="144"/>
      <c r="FSC547" s="75"/>
      <c r="FSD547" s="66"/>
      <c r="FSE547" s="66"/>
      <c r="FSF547" s="79"/>
      <c r="FSG547" s="109"/>
      <c r="FSH547" s="479"/>
      <c r="FSI547" s="78"/>
      <c r="FSJ547" s="144"/>
      <c r="FSK547" s="75"/>
      <c r="FSL547" s="66"/>
      <c r="FSM547" s="66"/>
      <c r="FSN547" s="79"/>
      <c r="FSO547" s="109"/>
      <c r="FSP547" s="479"/>
      <c r="FSQ547" s="78"/>
      <c r="FSR547" s="144"/>
      <c r="FSS547" s="75"/>
      <c r="FST547" s="66"/>
      <c r="FSU547" s="66"/>
      <c r="FSV547" s="79"/>
      <c r="FSW547" s="109"/>
      <c r="FSX547" s="479"/>
      <c r="FSY547" s="78"/>
      <c r="FSZ547" s="144"/>
      <c r="FTA547" s="75"/>
      <c r="FTB547" s="66"/>
      <c r="FTC547" s="66"/>
      <c r="FTD547" s="79"/>
      <c r="FTE547" s="109"/>
      <c r="FTF547" s="479"/>
      <c r="FTG547" s="78"/>
      <c r="FTH547" s="144"/>
      <c r="FTI547" s="75"/>
      <c r="FTJ547" s="66"/>
      <c r="FTK547" s="66"/>
      <c r="FTL547" s="79"/>
      <c r="FTM547" s="109"/>
      <c r="FTN547" s="479"/>
      <c r="FTO547" s="78"/>
      <c r="FTP547" s="144"/>
      <c r="FTQ547" s="75"/>
      <c r="FTR547" s="66"/>
      <c r="FTS547" s="66"/>
      <c r="FTT547" s="79"/>
      <c r="FTU547" s="109"/>
      <c r="FTV547" s="479"/>
      <c r="FTW547" s="78"/>
      <c r="FTX547" s="144"/>
      <c r="FTY547" s="75"/>
      <c r="FTZ547" s="66"/>
      <c r="FUA547" s="66"/>
      <c r="FUB547" s="79"/>
      <c r="FUC547" s="109"/>
      <c r="FUD547" s="479"/>
      <c r="FUE547" s="78"/>
      <c r="FUF547" s="144"/>
      <c r="FUG547" s="75"/>
      <c r="FUH547" s="66"/>
      <c r="FUI547" s="66"/>
      <c r="FUJ547" s="79"/>
      <c r="FUK547" s="109"/>
      <c r="FUL547" s="479"/>
      <c r="FUM547" s="78"/>
      <c r="FUN547" s="144"/>
      <c r="FUO547" s="75"/>
      <c r="FUP547" s="66"/>
      <c r="FUQ547" s="66"/>
      <c r="FUR547" s="79"/>
      <c r="FUS547" s="109"/>
      <c r="FUT547" s="479"/>
      <c r="FUU547" s="78"/>
      <c r="FUV547" s="144"/>
      <c r="FUW547" s="75"/>
      <c r="FUX547" s="66"/>
      <c r="FUY547" s="66"/>
      <c r="FUZ547" s="79"/>
      <c r="FVA547" s="109"/>
      <c r="FVB547" s="479"/>
      <c r="FVC547" s="78"/>
      <c r="FVD547" s="144"/>
      <c r="FVE547" s="75"/>
      <c r="FVF547" s="66"/>
      <c r="FVG547" s="66"/>
      <c r="FVH547" s="79"/>
      <c r="FVI547" s="109"/>
      <c r="FVJ547" s="479"/>
      <c r="FVK547" s="78"/>
      <c r="FVL547" s="144"/>
      <c r="FVM547" s="75"/>
      <c r="FVN547" s="66"/>
      <c r="FVO547" s="66"/>
      <c r="FVP547" s="79"/>
      <c r="FVQ547" s="109"/>
      <c r="FVR547" s="479"/>
      <c r="FVS547" s="78"/>
      <c r="FVT547" s="144"/>
      <c r="FVU547" s="75"/>
      <c r="FVV547" s="66"/>
      <c r="FVW547" s="66"/>
      <c r="FVX547" s="79"/>
      <c r="FVY547" s="109"/>
      <c r="FVZ547" s="479"/>
      <c r="FWA547" s="78"/>
      <c r="FWB547" s="144"/>
      <c r="FWC547" s="75"/>
      <c r="FWD547" s="66"/>
      <c r="FWE547" s="66"/>
      <c r="FWF547" s="79"/>
      <c r="FWG547" s="109"/>
      <c r="FWH547" s="479"/>
      <c r="FWI547" s="78"/>
      <c r="FWJ547" s="144"/>
      <c r="FWK547" s="75"/>
      <c r="FWL547" s="66"/>
      <c r="FWM547" s="66"/>
      <c r="FWN547" s="79"/>
      <c r="FWO547" s="109"/>
      <c r="FWP547" s="479"/>
      <c r="FWQ547" s="78"/>
      <c r="FWR547" s="144"/>
      <c r="FWS547" s="75"/>
      <c r="FWT547" s="66"/>
      <c r="FWU547" s="66"/>
      <c r="FWV547" s="79"/>
      <c r="FWW547" s="109"/>
      <c r="FWX547" s="479"/>
      <c r="FWY547" s="78"/>
      <c r="FWZ547" s="144"/>
      <c r="FXA547" s="75"/>
      <c r="FXB547" s="66"/>
      <c r="FXC547" s="66"/>
      <c r="FXD547" s="79"/>
      <c r="FXE547" s="109"/>
      <c r="FXF547" s="479"/>
      <c r="FXG547" s="78"/>
      <c r="FXH547" s="144"/>
      <c r="FXI547" s="75"/>
      <c r="FXJ547" s="66"/>
      <c r="FXK547" s="66"/>
      <c r="FXL547" s="79"/>
      <c r="FXM547" s="109"/>
      <c r="FXN547" s="479"/>
      <c r="FXO547" s="78"/>
      <c r="FXP547" s="144"/>
      <c r="FXQ547" s="75"/>
      <c r="FXR547" s="66"/>
      <c r="FXS547" s="66"/>
      <c r="FXT547" s="79"/>
      <c r="FXU547" s="109"/>
      <c r="FXV547" s="479"/>
      <c r="FXW547" s="78"/>
      <c r="FXX547" s="144"/>
      <c r="FXY547" s="75"/>
      <c r="FXZ547" s="66"/>
      <c r="FYA547" s="66"/>
      <c r="FYB547" s="79"/>
      <c r="FYC547" s="109"/>
      <c r="FYD547" s="479"/>
      <c r="FYE547" s="78"/>
      <c r="FYF547" s="144"/>
      <c r="FYG547" s="75"/>
      <c r="FYH547" s="66"/>
      <c r="FYI547" s="66"/>
      <c r="FYJ547" s="79"/>
      <c r="FYK547" s="109"/>
      <c r="FYL547" s="479"/>
      <c r="FYM547" s="78"/>
      <c r="FYN547" s="144"/>
      <c r="FYO547" s="75"/>
      <c r="FYP547" s="66"/>
      <c r="FYQ547" s="66"/>
      <c r="FYR547" s="79"/>
      <c r="FYS547" s="109"/>
      <c r="FYT547" s="479"/>
      <c r="FYU547" s="78"/>
      <c r="FYV547" s="144"/>
      <c r="FYW547" s="75"/>
      <c r="FYX547" s="66"/>
      <c r="FYY547" s="66"/>
      <c r="FYZ547" s="79"/>
      <c r="FZA547" s="109"/>
      <c r="FZB547" s="479"/>
      <c r="FZC547" s="78"/>
      <c r="FZD547" s="144"/>
      <c r="FZE547" s="75"/>
      <c r="FZF547" s="66"/>
      <c r="FZG547" s="66"/>
      <c r="FZH547" s="79"/>
      <c r="FZI547" s="109"/>
      <c r="FZJ547" s="479"/>
      <c r="FZK547" s="78"/>
      <c r="FZL547" s="144"/>
      <c r="FZM547" s="75"/>
      <c r="FZN547" s="66"/>
      <c r="FZO547" s="66"/>
      <c r="FZP547" s="79"/>
      <c r="FZQ547" s="109"/>
      <c r="FZR547" s="479"/>
      <c r="FZS547" s="78"/>
      <c r="FZT547" s="144"/>
      <c r="FZU547" s="75"/>
      <c r="FZV547" s="66"/>
      <c r="FZW547" s="66"/>
      <c r="FZX547" s="79"/>
      <c r="FZY547" s="109"/>
      <c r="FZZ547" s="479"/>
      <c r="GAA547" s="78"/>
      <c r="GAB547" s="144"/>
      <c r="GAC547" s="75"/>
      <c r="GAD547" s="66"/>
      <c r="GAE547" s="66"/>
      <c r="GAF547" s="79"/>
      <c r="GAG547" s="109"/>
      <c r="GAH547" s="479"/>
      <c r="GAI547" s="78"/>
      <c r="GAJ547" s="144"/>
      <c r="GAK547" s="75"/>
      <c r="GAL547" s="66"/>
      <c r="GAM547" s="66"/>
      <c r="GAN547" s="79"/>
      <c r="GAO547" s="109"/>
      <c r="GAP547" s="479"/>
      <c r="GAQ547" s="78"/>
      <c r="GAR547" s="144"/>
      <c r="GAS547" s="75"/>
      <c r="GAT547" s="66"/>
      <c r="GAU547" s="66"/>
      <c r="GAV547" s="79"/>
      <c r="GAW547" s="109"/>
      <c r="GAX547" s="479"/>
      <c r="GAY547" s="78"/>
      <c r="GAZ547" s="144"/>
      <c r="GBA547" s="75"/>
      <c r="GBB547" s="66"/>
      <c r="GBC547" s="66"/>
      <c r="GBD547" s="79"/>
      <c r="GBE547" s="109"/>
      <c r="GBF547" s="479"/>
      <c r="GBG547" s="78"/>
      <c r="GBH547" s="144"/>
      <c r="GBI547" s="75"/>
      <c r="GBJ547" s="66"/>
      <c r="GBK547" s="66"/>
      <c r="GBL547" s="79"/>
      <c r="GBM547" s="109"/>
      <c r="GBN547" s="479"/>
      <c r="GBO547" s="78"/>
      <c r="GBP547" s="144"/>
      <c r="GBQ547" s="75"/>
      <c r="GBR547" s="66"/>
      <c r="GBS547" s="66"/>
      <c r="GBT547" s="79"/>
      <c r="GBU547" s="109"/>
      <c r="GBV547" s="479"/>
      <c r="GBW547" s="78"/>
      <c r="GBX547" s="144"/>
      <c r="GBY547" s="75"/>
      <c r="GBZ547" s="66"/>
      <c r="GCA547" s="66"/>
      <c r="GCB547" s="79"/>
      <c r="GCC547" s="109"/>
      <c r="GCD547" s="479"/>
      <c r="GCE547" s="78"/>
      <c r="GCF547" s="144"/>
      <c r="GCG547" s="75"/>
      <c r="GCH547" s="66"/>
      <c r="GCI547" s="66"/>
      <c r="GCJ547" s="79"/>
      <c r="GCK547" s="109"/>
      <c r="GCL547" s="479"/>
      <c r="GCM547" s="78"/>
      <c r="GCN547" s="144"/>
      <c r="GCO547" s="75"/>
      <c r="GCP547" s="66"/>
      <c r="GCQ547" s="66"/>
      <c r="GCR547" s="79"/>
      <c r="GCS547" s="109"/>
      <c r="GCT547" s="479"/>
      <c r="GCU547" s="78"/>
      <c r="GCV547" s="144"/>
      <c r="GCW547" s="75"/>
      <c r="GCX547" s="66"/>
      <c r="GCY547" s="66"/>
      <c r="GCZ547" s="79"/>
      <c r="GDA547" s="109"/>
      <c r="GDB547" s="479"/>
      <c r="GDC547" s="78"/>
      <c r="GDD547" s="144"/>
      <c r="GDE547" s="75"/>
      <c r="GDF547" s="66"/>
      <c r="GDG547" s="66"/>
      <c r="GDH547" s="79"/>
      <c r="GDI547" s="109"/>
      <c r="GDJ547" s="479"/>
      <c r="GDK547" s="78"/>
      <c r="GDL547" s="144"/>
      <c r="GDM547" s="75"/>
      <c r="GDN547" s="66"/>
      <c r="GDO547" s="66"/>
      <c r="GDP547" s="79"/>
      <c r="GDQ547" s="109"/>
      <c r="GDR547" s="479"/>
      <c r="GDS547" s="78"/>
      <c r="GDT547" s="144"/>
      <c r="GDU547" s="75"/>
      <c r="GDV547" s="66"/>
      <c r="GDW547" s="66"/>
      <c r="GDX547" s="79"/>
      <c r="GDY547" s="109"/>
      <c r="GDZ547" s="479"/>
      <c r="GEA547" s="78"/>
      <c r="GEB547" s="144"/>
      <c r="GEC547" s="75"/>
      <c r="GED547" s="66"/>
      <c r="GEE547" s="66"/>
      <c r="GEF547" s="79"/>
      <c r="GEG547" s="109"/>
      <c r="GEH547" s="479"/>
      <c r="GEI547" s="78"/>
      <c r="GEJ547" s="144"/>
      <c r="GEK547" s="75"/>
      <c r="GEL547" s="66"/>
      <c r="GEM547" s="66"/>
      <c r="GEN547" s="79"/>
      <c r="GEO547" s="109"/>
      <c r="GEP547" s="479"/>
      <c r="GEQ547" s="78"/>
      <c r="GER547" s="144"/>
      <c r="GES547" s="75"/>
      <c r="GET547" s="66"/>
      <c r="GEU547" s="66"/>
      <c r="GEV547" s="79"/>
      <c r="GEW547" s="109"/>
      <c r="GEX547" s="479"/>
      <c r="GEY547" s="78"/>
      <c r="GEZ547" s="144"/>
      <c r="GFA547" s="75"/>
      <c r="GFB547" s="66"/>
      <c r="GFC547" s="66"/>
      <c r="GFD547" s="79"/>
      <c r="GFE547" s="109"/>
      <c r="GFF547" s="479"/>
      <c r="GFG547" s="78"/>
      <c r="GFH547" s="144"/>
      <c r="GFI547" s="75"/>
      <c r="GFJ547" s="66"/>
      <c r="GFK547" s="66"/>
      <c r="GFL547" s="79"/>
      <c r="GFM547" s="109"/>
      <c r="GFN547" s="479"/>
      <c r="GFO547" s="78"/>
      <c r="GFP547" s="144"/>
      <c r="GFQ547" s="75"/>
      <c r="GFR547" s="66"/>
      <c r="GFS547" s="66"/>
      <c r="GFT547" s="79"/>
      <c r="GFU547" s="109"/>
      <c r="GFV547" s="479"/>
      <c r="GFW547" s="78"/>
      <c r="GFX547" s="144"/>
      <c r="GFY547" s="75"/>
      <c r="GFZ547" s="66"/>
      <c r="GGA547" s="66"/>
      <c r="GGB547" s="79"/>
      <c r="GGC547" s="109"/>
      <c r="GGD547" s="479"/>
      <c r="GGE547" s="78"/>
      <c r="GGF547" s="144"/>
      <c r="GGG547" s="75"/>
      <c r="GGH547" s="66"/>
      <c r="GGI547" s="66"/>
      <c r="GGJ547" s="79"/>
      <c r="GGK547" s="109"/>
      <c r="GGL547" s="479"/>
      <c r="GGM547" s="78"/>
      <c r="GGN547" s="144"/>
      <c r="GGO547" s="75"/>
      <c r="GGP547" s="66"/>
      <c r="GGQ547" s="66"/>
      <c r="GGR547" s="79"/>
      <c r="GGS547" s="109"/>
      <c r="GGT547" s="479"/>
      <c r="GGU547" s="78"/>
      <c r="GGV547" s="144"/>
      <c r="GGW547" s="75"/>
      <c r="GGX547" s="66"/>
      <c r="GGY547" s="66"/>
      <c r="GGZ547" s="79"/>
      <c r="GHA547" s="109"/>
      <c r="GHB547" s="479"/>
      <c r="GHC547" s="78"/>
      <c r="GHD547" s="144"/>
      <c r="GHE547" s="75"/>
      <c r="GHF547" s="66"/>
      <c r="GHG547" s="66"/>
      <c r="GHH547" s="79"/>
      <c r="GHI547" s="109"/>
      <c r="GHJ547" s="479"/>
      <c r="GHK547" s="78"/>
      <c r="GHL547" s="144"/>
      <c r="GHM547" s="75"/>
      <c r="GHN547" s="66"/>
      <c r="GHO547" s="66"/>
      <c r="GHP547" s="79"/>
      <c r="GHQ547" s="109"/>
      <c r="GHR547" s="479"/>
      <c r="GHS547" s="78"/>
      <c r="GHT547" s="144"/>
      <c r="GHU547" s="75"/>
      <c r="GHV547" s="66"/>
      <c r="GHW547" s="66"/>
      <c r="GHX547" s="79"/>
      <c r="GHY547" s="109"/>
      <c r="GHZ547" s="479"/>
      <c r="GIA547" s="78"/>
      <c r="GIB547" s="144"/>
      <c r="GIC547" s="75"/>
      <c r="GID547" s="66"/>
      <c r="GIE547" s="66"/>
      <c r="GIF547" s="79"/>
      <c r="GIG547" s="109"/>
      <c r="GIH547" s="479"/>
      <c r="GII547" s="78"/>
      <c r="GIJ547" s="144"/>
      <c r="GIK547" s="75"/>
      <c r="GIL547" s="66"/>
      <c r="GIM547" s="66"/>
      <c r="GIN547" s="79"/>
      <c r="GIO547" s="109"/>
      <c r="GIP547" s="479"/>
      <c r="GIQ547" s="78"/>
      <c r="GIR547" s="144"/>
      <c r="GIS547" s="75"/>
      <c r="GIT547" s="66"/>
      <c r="GIU547" s="66"/>
      <c r="GIV547" s="79"/>
      <c r="GIW547" s="109"/>
      <c r="GIX547" s="479"/>
      <c r="GIY547" s="78"/>
      <c r="GIZ547" s="144"/>
      <c r="GJA547" s="75"/>
      <c r="GJB547" s="66"/>
      <c r="GJC547" s="66"/>
      <c r="GJD547" s="79"/>
      <c r="GJE547" s="109"/>
      <c r="GJF547" s="479"/>
      <c r="GJG547" s="78"/>
      <c r="GJH547" s="144"/>
      <c r="GJI547" s="75"/>
      <c r="GJJ547" s="66"/>
      <c r="GJK547" s="66"/>
      <c r="GJL547" s="79"/>
      <c r="GJM547" s="109"/>
      <c r="GJN547" s="479"/>
      <c r="GJO547" s="78"/>
      <c r="GJP547" s="144"/>
      <c r="GJQ547" s="75"/>
      <c r="GJR547" s="66"/>
      <c r="GJS547" s="66"/>
      <c r="GJT547" s="79"/>
      <c r="GJU547" s="109"/>
      <c r="GJV547" s="479"/>
      <c r="GJW547" s="78"/>
      <c r="GJX547" s="144"/>
      <c r="GJY547" s="75"/>
      <c r="GJZ547" s="66"/>
      <c r="GKA547" s="66"/>
      <c r="GKB547" s="79"/>
      <c r="GKC547" s="109"/>
      <c r="GKD547" s="479"/>
      <c r="GKE547" s="78"/>
      <c r="GKF547" s="144"/>
      <c r="GKG547" s="75"/>
      <c r="GKH547" s="66"/>
      <c r="GKI547" s="66"/>
      <c r="GKJ547" s="79"/>
      <c r="GKK547" s="109"/>
      <c r="GKL547" s="479"/>
      <c r="GKM547" s="78"/>
      <c r="GKN547" s="144"/>
      <c r="GKO547" s="75"/>
      <c r="GKP547" s="66"/>
      <c r="GKQ547" s="66"/>
      <c r="GKR547" s="79"/>
      <c r="GKS547" s="109"/>
      <c r="GKT547" s="479"/>
      <c r="GKU547" s="78"/>
      <c r="GKV547" s="144"/>
      <c r="GKW547" s="75"/>
      <c r="GKX547" s="66"/>
      <c r="GKY547" s="66"/>
      <c r="GKZ547" s="79"/>
      <c r="GLA547" s="109"/>
      <c r="GLB547" s="479"/>
      <c r="GLC547" s="78"/>
      <c r="GLD547" s="144"/>
      <c r="GLE547" s="75"/>
      <c r="GLF547" s="66"/>
      <c r="GLG547" s="66"/>
      <c r="GLH547" s="79"/>
      <c r="GLI547" s="109"/>
      <c r="GLJ547" s="479"/>
      <c r="GLK547" s="78"/>
      <c r="GLL547" s="144"/>
      <c r="GLM547" s="75"/>
      <c r="GLN547" s="66"/>
      <c r="GLO547" s="66"/>
      <c r="GLP547" s="79"/>
      <c r="GLQ547" s="109"/>
      <c r="GLR547" s="479"/>
      <c r="GLS547" s="78"/>
      <c r="GLT547" s="144"/>
      <c r="GLU547" s="75"/>
      <c r="GLV547" s="66"/>
      <c r="GLW547" s="66"/>
      <c r="GLX547" s="79"/>
      <c r="GLY547" s="109"/>
      <c r="GLZ547" s="479"/>
      <c r="GMA547" s="78"/>
      <c r="GMB547" s="144"/>
      <c r="GMC547" s="75"/>
      <c r="GMD547" s="66"/>
      <c r="GME547" s="66"/>
      <c r="GMF547" s="79"/>
      <c r="GMG547" s="109"/>
      <c r="GMH547" s="479"/>
      <c r="GMI547" s="78"/>
      <c r="GMJ547" s="144"/>
      <c r="GMK547" s="75"/>
      <c r="GML547" s="66"/>
      <c r="GMM547" s="66"/>
      <c r="GMN547" s="79"/>
      <c r="GMO547" s="109"/>
      <c r="GMP547" s="479"/>
      <c r="GMQ547" s="78"/>
      <c r="GMR547" s="144"/>
      <c r="GMS547" s="75"/>
      <c r="GMT547" s="66"/>
      <c r="GMU547" s="66"/>
      <c r="GMV547" s="79"/>
      <c r="GMW547" s="109"/>
      <c r="GMX547" s="479"/>
      <c r="GMY547" s="78"/>
      <c r="GMZ547" s="144"/>
      <c r="GNA547" s="75"/>
      <c r="GNB547" s="66"/>
      <c r="GNC547" s="66"/>
      <c r="GND547" s="79"/>
      <c r="GNE547" s="109"/>
      <c r="GNF547" s="479"/>
      <c r="GNG547" s="78"/>
      <c r="GNH547" s="144"/>
      <c r="GNI547" s="75"/>
      <c r="GNJ547" s="66"/>
      <c r="GNK547" s="66"/>
      <c r="GNL547" s="79"/>
      <c r="GNM547" s="109"/>
      <c r="GNN547" s="479"/>
      <c r="GNO547" s="78"/>
      <c r="GNP547" s="144"/>
      <c r="GNQ547" s="75"/>
      <c r="GNR547" s="66"/>
      <c r="GNS547" s="66"/>
      <c r="GNT547" s="79"/>
      <c r="GNU547" s="109"/>
      <c r="GNV547" s="479"/>
      <c r="GNW547" s="78"/>
      <c r="GNX547" s="144"/>
      <c r="GNY547" s="75"/>
      <c r="GNZ547" s="66"/>
      <c r="GOA547" s="66"/>
      <c r="GOB547" s="79"/>
      <c r="GOC547" s="109"/>
      <c r="GOD547" s="479"/>
      <c r="GOE547" s="78"/>
      <c r="GOF547" s="144"/>
      <c r="GOG547" s="75"/>
      <c r="GOH547" s="66"/>
      <c r="GOI547" s="66"/>
      <c r="GOJ547" s="79"/>
      <c r="GOK547" s="109"/>
      <c r="GOL547" s="479"/>
      <c r="GOM547" s="78"/>
      <c r="GON547" s="144"/>
      <c r="GOO547" s="75"/>
      <c r="GOP547" s="66"/>
      <c r="GOQ547" s="66"/>
      <c r="GOR547" s="79"/>
      <c r="GOS547" s="109"/>
      <c r="GOT547" s="479"/>
      <c r="GOU547" s="78"/>
      <c r="GOV547" s="144"/>
      <c r="GOW547" s="75"/>
      <c r="GOX547" s="66"/>
      <c r="GOY547" s="66"/>
      <c r="GOZ547" s="79"/>
      <c r="GPA547" s="109"/>
      <c r="GPB547" s="479"/>
      <c r="GPC547" s="78"/>
      <c r="GPD547" s="144"/>
      <c r="GPE547" s="75"/>
      <c r="GPF547" s="66"/>
      <c r="GPG547" s="66"/>
      <c r="GPH547" s="79"/>
      <c r="GPI547" s="109"/>
      <c r="GPJ547" s="479"/>
      <c r="GPK547" s="78"/>
      <c r="GPL547" s="144"/>
      <c r="GPM547" s="75"/>
      <c r="GPN547" s="66"/>
      <c r="GPO547" s="66"/>
      <c r="GPP547" s="79"/>
      <c r="GPQ547" s="109"/>
      <c r="GPR547" s="479"/>
      <c r="GPS547" s="78"/>
      <c r="GPT547" s="144"/>
      <c r="GPU547" s="75"/>
      <c r="GPV547" s="66"/>
      <c r="GPW547" s="66"/>
      <c r="GPX547" s="79"/>
      <c r="GPY547" s="109"/>
      <c r="GPZ547" s="479"/>
      <c r="GQA547" s="78"/>
      <c r="GQB547" s="144"/>
      <c r="GQC547" s="75"/>
      <c r="GQD547" s="66"/>
      <c r="GQE547" s="66"/>
      <c r="GQF547" s="79"/>
      <c r="GQG547" s="109"/>
      <c r="GQH547" s="479"/>
      <c r="GQI547" s="78"/>
      <c r="GQJ547" s="144"/>
      <c r="GQK547" s="75"/>
      <c r="GQL547" s="66"/>
      <c r="GQM547" s="66"/>
      <c r="GQN547" s="79"/>
      <c r="GQO547" s="109"/>
      <c r="GQP547" s="479"/>
      <c r="GQQ547" s="78"/>
      <c r="GQR547" s="144"/>
      <c r="GQS547" s="75"/>
      <c r="GQT547" s="66"/>
      <c r="GQU547" s="66"/>
      <c r="GQV547" s="79"/>
      <c r="GQW547" s="109"/>
      <c r="GQX547" s="479"/>
      <c r="GQY547" s="78"/>
      <c r="GQZ547" s="144"/>
      <c r="GRA547" s="75"/>
      <c r="GRB547" s="66"/>
      <c r="GRC547" s="66"/>
      <c r="GRD547" s="79"/>
      <c r="GRE547" s="109"/>
      <c r="GRF547" s="479"/>
      <c r="GRG547" s="78"/>
      <c r="GRH547" s="144"/>
      <c r="GRI547" s="75"/>
      <c r="GRJ547" s="66"/>
      <c r="GRK547" s="66"/>
      <c r="GRL547" s="79"/>
      <c r="GRM547" s="109"/>
      <c r="GRN547" s="479"/>
      <c r="GRO547" s="78"/>
      <c r="GRP547" s="144"/>
      <c r="GRQ547" s="75"/>
      <c r="GRR547" s="66"/>
      <c r="GRS547" s="66"/>
      <c r="GRT547" s="79"/>
      <c r="GRU547" s="109"/>
      <c r="GRV547" s="479"/>
      <c r="GRW547" s="78"/>
      <c r="GRX547" s="144"/>
      <c r="GRY547" s="75"/>
      <c r="GRZ547" s="66"/>
      <c r="GSA547" s="66"/>
      <c r="GSB547" s="79"/>
      <c r="GSC547" s="109"/>
      <c r="GSD547" s="479"/>
      <c r="GSE547" s="78"/>
      <c r="GSF547" s="144"/>
      <c r="GSG547" s="75"/>
      <c r="GSH547" s="66"/>
      <c r="GSI547" s="66"/>
      <c r="GSJ547" s="79"/>
      <c r="GSK547" s="109"/>
      <c r="GSL547" s="479"/>
      <c r="GSM547" s="78"/>
      <c r="GSN547" s="144"/>
      <c r="GSO547" s="75"/>
      <c r="GSP547" s="66"/>
      <c r="GSQ547" s="66"/>
      <c r="GSR547" s="79"/>
      <c r="GSS547" s="109"/>
      <c r="GST547" s="479"/>
      <c r="GSU547" s="78"/>
      <c r="GSV547" s="144"/>
      <c r="GSW547" s="75"/>
      <c r="GSX547" s="66"/>
      <c r="GSY547" s="66"/>
      <c r="GSZ547" s="79"/>
      <c r="GTA547" s="109"/>
      <c r="GTB547" s="479"/>
      <c r="GTC547" s="78"/>
      <c r="GTD547" s="144"/>
      <c r="GTE547" s="75"/>
      <c r="GTF547" s="66"/>
      <c r="GTG547" s="66"/>
      <c r="GTH547" s="79"/>
      <c r="GTI547" s="109"/>
      <c r="GTJ547" s="479"/>
      <c r="GTK547" s="78"/>
      <c r="GTL547" s="144"/>
      <c r="GTM547" s="75"/>
      <c r="GTN547" s="66"/>
      <c r="GTO547" s="66"/>
      <c r="GTP547" s="79"/>
      <c r="GTQ547" s="109"/>
      <c r="GTR547" s="479"/>
      <c r="GTS547" s="78"/>
      <c r="GTT547" s="144"/>
      <c r="GTU547" s="75"/>
      <c r="GTV547" s="66"/>
      <c r="GTW547" s="66"/>
      <c r="GTX547" s="79"/>
      <c r="GTY547" s="109"/>
      <c r="GTZ547" s="479"/>
      <c r="GUA547" s="78"/>
      <c r="GUB547" s="144"/>
      <c r="GUC547" s="75"/>
      <c r="GUD547" s="66"/>
      <c r="GUE547" s="66"/>
      <c r="GUF547" s="79"/>
      <c r="GUG547" s="109"/>
      <c r="GUH547" s="479"/>
      <c r="GUI547" s="78"/>
      <c r="GUJ547" s="144"/>
      <c r="GUK547" s="75"/>
      <c r="GUL547" s="66"/>
      <c r="GUM547" s="66"/>
      <c r="GUN547" s="79"/>
      <c r="GUO547" s="109"/>
      <c r="GUP547" s="479"/>
      <c r="GUQ547" s="78"/>
      <c r="GUR547" s="144"/>
      <c r="GUS547" s="75"/>
      <c r="GUT547" s="66"/>
      <c r="GUU547" s="66"/>
      <c r="GUV547" s="79"/>
      <c r="GUW547" s="109"/>
      <c r="GUX547" s="479"/>
      <c r="GUY547" s="78"/>
      <c r="GUZ547" s="144"/>
      <c r="GVA547" s="75"/>
      <c r="GVB547" s="66"/>
      <c r="GVC547" s="66"/>
      <c r="GVD547" s="79"/>
      <c r="GVE547" s="109"/>
      <c r="GVF547" s="479"/>
      <c r="GVG547" s="78"/>
      <c r="GVH547" s="144"/>
      <c r="GVI547" s="75"/>
      <c r="GVJ547" s="66"/>
      <c r="GVK547" s="66"/>
      <c r="GVL547" s="79"/>
      <c r="GVM547" s="109"/>
      <c r="GVN547" s="479"/>
      <c r="GVO547" s="78"/>
      <c r="GVP547" s="144"/>
      <c r="GVQ547" s="75"/>
      <c r="GVR547" s="66"/>
      <c r="GVS547" s="66"/>
      <c r="GVT547" s="79"/>
      <c r="GVU547" s="109"/>
      <c r="GVV547" s="479"/>
      <c r="GVW547" s="78"/>
      <c r="GVX547" s="144"/>
      <c r="GVY547" s="75"/>
      <c r="GVZ547" s="66"/>
      <c r="GWA547" s="66"/>
      <c r="GWB547" s="79"/>
      <c r="GWC547" s="109"/>
      <c r="GWD547" s="479"/>
      <c r="GWE547" s="78"/>
      <c r="GWF547" s="144"/>
      <c r="GWG547" s="75"/>
      <c r="GWH547" s="66"/>
      <c r="GWI547" s="66"/>
      <c r="GWJ547" s="79"/>
      <c r="GWK547" s="109"/>
      <c r="GWL547" s="479"/>
      <c r="GWM547" s="78"/>
      <c r="GWN547" s="144"/>
      <c r="GWO547" s="75"/>
      <c r="GWP547" s="66"/>
      <c r="GWQ547" s="66"/>
      <c r="GWR547" s="79"/>
      <c r="GWS547" s="109"/>
      <c r="GWT547" s="479"/>
      <c r="GWU547" s="78"/>
      <c r="GWV547" s="144"/>
      <c r="GWW547" s="75"/>
      <c r="GWX547" s="66"/>
      <c r="GWY547" s="66"/>
      <c r="GWZ547" s="79"/>
      <c r="GXA547" s="109"/>
      <c r="GXB547" s="479"/>
      <c r="GXC547" s="78"/>
      <c r="GXD547" s="144"/>
      <c r="GXE547" s="75"/>
      <c r="GXF547" s="66"/>
      <c r="GXG547" s="66"/>
      <c r="GXH547" s="79"/>
      <c r="GXI547" s="109"/>
      <c r="GXJ547" s="479"/>
      <c r="GXK547" s="78"/>
      <c r="GXL547" s="144"/>
      <c r="GXM547" s="75"/>
      <c r="GXN547" s="66"/>
      <c r="GXO547" s="66"/>
      <c r="GXP547" s="79"/>
      <c r="GXQ547" s="109"/>
      <c r="GXR547" s="479"/>
      <c r="GXS547" s="78"/>
      <c r="GXT547" s="144"/>
      <c r="GXU547" s="75"/>
      <c r="GXV547" s="66"/>
      <c r="GXW547" s="66"/>
      <c r="GXX547" s="79"/>
      <c r="GXY547" s="109"/>
      <c r="GXZ547" s="479"/>
      <c r="GYA547" s="78"/>
      <c r="GYB547" s="144"/>
      <c r="GYC547" s="75"/>
      <c r="GYD547" s="66"/>
      <c r="GYE547" s="66"/>
      <c r="GYF547" s="79"/>
      <c r="GYG547" s="109"/>
      <c r="GYH547" s="479"/>
      <c r="GYI547" s="78"/>
      <c r="GYJ547" s="144"/>
      <c r="GYK547" s="75"/>
      <c r="GYL547" s="66"/>
      <c r="GYM547" s="66"/>
      <c r="GYN547" s="79"/>
      <c r="GYO547" s="109"/>
      <c r="GYP547" s="479"/>
      <c r="GYQ547" s="78"/>
      <c r="GYR547" s="144"/>
      <c r="GYS547" s="75"/>
      <c r="GYT547" s="66"/>
      <c r="GYU547" s="66"/>
      <c r="GYV547" s="79"/>
      <c r="GYW547" s="109"/>
      <c r="GYX547" s="479"/>
      <c r="GYY547" s="78"/>
      <c r="GYZ547" s="144"/>
      <c r="GZA547" s="75"/>
      <c r="GZB547" s="66"/>
      <c r="GZC547" s="66"/>
      <c r="GZD547" s="79"/>
      <c r="GZE547" s="109"/>
      <c r="GZF547" s="479"/>
      <c r="GZG547" s="78"/>
      <c r="GZH547" s="144"/>
      <c r="GZI547" s="75"/>
      <c r="GZJ547" s="66"/>
      <c r="GZK547" s="66"/>
      <c r="GZL547" s="79"/>
      <c r="GZM547" s="109"/>
      <c r="GZN547" s="479"/>
      <c r="GZO547" s="78"/>
      <c r="GZP547" s="144"/>
      <c r="GZQ547" s="75"/>
      <c r="GZR547" s="66"/>
      <c r="GZS547" s="66"/>
      <c r="GZT547" s="79"/>
      <c r="GZU547" s="109"/>
      <c r="GZV547" s="479"/>
      <c r="GZW547" s="78"/>
      <c r="GZX547" s="144"/>
      <c r="GZY547" s="75"/>
      <c r="GZZ547" s="66"/>
      <c r="HAA547" s="66"/>
      <c r="HAB547" s="79"/>
      <c r="HAC547" s="109"/>
      <c r="HAD547" s="479"/>
      <c r="HAE547" s="78"/>
      <c r="HAF547" s="144"/>
      <c r="HAG547" s="75"/>
      <c r="HAH547" s="66"/>
      <c r="HAI547" s="66"/>
      <c r="HAJ547" s="79"/>
      <c r="HAK547" s="109"/>
      <c r="HAL547" s="479"/>
      <c r="HAM547" s="78"/>
      <c r="HAN547" s="144"/>
      <c r="HAO547" s="75"/>
      <c r="HAP547" s="66"/>
      <c r="HAQ547" s="66"/>
      <c r="HAR547" s="79"/>
      <c r="HAS547" s="109"/>
      <c r="HAT547" s="479"/>
      <c r="HAU547" s="78"/>
      <c r="HAV547" s="144"/>
      <c r="HAW547" s="75"/>
      <c r="HAX547" s="66"/>
      <c r="HAY547" s="66"/>
      <c r="HAZ547" s="79"/>
      <c r="HBA547" s="109"/>
      <c r="HBB547" s="479"/>
      <c r="HBC547" s="78"/>
      <c r="HBD547" s="144"/>
      <c r="HBE547" s="75"/>
      <c r="HBF547" s="66"/>
      <c r="HBG547" s="66"/>
      <c r="HBH547" s="79"/>
      <c r="HBI547" s="109"/>
      <c r="HBJ547" s="479"/>
      <c r="HBK547" s="78"/>
      <c r="HBL547" s="144"/>
      <c r="HBM547" s="75"/>
      <c r="HBN547" s="66"/>
      <c r="HBO547" s="66"/>
      <c r="HBP547" s="79"/>
      <c r="HBQ547" s="109"/>
      <c r="HBR547" s="479"/>
      <c r="HBS547" s="78"/>
      <c r="HBT547" s="144"/>
      <c r="HBU547" s="75"/>
      <c r="HBV547" s="66"/>
      <c r="HBW547" s="66"/>
      <c r="HBX547" s="79"/>
      <c r="HBY547" s="109"/>
      <c r="HBZ547" s="479"/>
      <c r="HCA547" s="78"/>
      <c r="HCB547" s="144"/>
      <c r="HCC547" s="75"/>
      <c r="HCD547" s="66"/>
      <c r="HCE547" s="66"/>
      <c r="HCF547" s="79"/>
      <c r="HCG547" s="109"/>
      <c r="HCH547" s="479"/>
      <c r="HCI547" s="78"/>
      <c r="HCJ547" s="144"/>
      <c r="HCK547" s="75"/>
      <c r="HCL547" s="66"/>
      <c r="HCM547" s="66"/>
      <c r="HCN547" s="79"/>
      <c r="HCO547" s="109"/>
      <c r="HCP547" s="479"/>
      <c r="HCQ547" s="78"/>
      <c r="HCR547" s="144"/>
      <c r="HCS547" s="75"/>
      <c r="HCT547" s="66"/>
      <c r="HCU547" s="66"/>
      <c r="HCV547" s="79"/>
      <c r="HCW547" s="109"/>
      <c r="HCX547" s="479"/>
      <c r="HCY547" s="78"/>
      <c r="HCZ547" s="144"/>
      <c r="HDA547" s="75"/>
      <c r="HDB547" s="66"/>
      <c r="HDC547" s="66"/>
      <c r="HDD547" s="79"/>
      <c r="HDE547" s="109"/>
      <c r="HDF547" s="479"/>
      <c r="HDG547" s="78"/>
      <c r="HDH547" s="144"/>
      <c r="HDI547" s="75"/>
      <c r="HDJ547" s="66"/>
      <c r="HDK547" s="66"/>
      <c r="HDL547" s="79"/>
      <c r="HDM547" s="109"/>
      <c r="HDN547" s="479"/>
      <c r="HDO547" s="78"/>
      <c r="HDP547" s="144"/>
      <c r="HDQ547" s="75"/>
      <c r="HDR547" s="66"/>
      <c r="HDS547" s="66"/>
      <c r="HDT547" s="79"/>
      <c r="HDU547" s="109"/>
      <c r="HDV547" s="479"/>
      <c r="HDW547" s="78"/>
      <c r="HDX547" s="144"/>
      <c r="HDY547" s="75"/>
      <c r="HDZ547" s="66"/>
      <c r="HEA547" s="66"/>
      <c r="HEB547" s="79"/>
      <c r="HEC547" s="109"/>
      <c r="HED547" s="479"/>
      <c r="HEE547" s="78"/>
      <c r="HEF547" s="144"/>
      <c r="HEG547" s="75"/>
      <c r="HEH547" s="66"/>
      <c r="HEI547" s="66"/>
      <c r="HEJ547" s="79"/>
      <c r="HEK547" s="109"/>
      <c r="HEL547" s="479"/>
      <c r="HEM547" s="78"/>
      <c r="HEN547" s="144"/>
      <c r="HEO547" s="75"/>
      <c r="HEP547" s="66"/>
      <c r="HEQ547" s="66"/>
      <c r="HER547" s="79"/>
      <c r="HES547" s="109"/>
      <c r="HET547" s="479"/>
      <c r="HEU547" s="78"/>
      <c r="HEV547" s="144"/>
      <c r="HEW547" s="75"/>
      <c r="HEX547" s="66"/>
      <c r="HEY547" s="66"/>
      <c r="HEZ547" s="79"/>
      <c r="HFA547" s="109"/>
      <c r="HFB547" s="479"/>
      <c r="HFC547" s="78"/>
      <c r="HFD547" s="144"/>
      <c r="HFE547" s="75"/>
      <c r="HFF547" s="66"/>
      <c r="HFG547" s="66"/>
      <c r="HFH547" s="79"/>
      <c r="HFI547" s="109"/>
      <c r="HFJ547" s="479"/>
      <c r="HFK547" s="78"/>
      <c r="HFL547" s="144"/>
      <c r="HFM547" s="75"/>
      <c r="HFN547" s="66"/>
      <c r="HFO547" s="66"/>
      <c r="HFP547" s="79"/>
      <c r="HFQ547" s="109"/>
      <c r="HFR547" s="479"/>
      <c r="HFS547" s="78"/>
      <c r="HFT547" s="144"/>
      <c r="HFU547" s="75"/>
      <c r="HFV547" s="66"/>
      <c r="HFW547" s="66"/>
      <c r="HFX547" s="79"/>
      <c r="HFY547" s="109"/>
      <c r="HFZ547" s="479"/>
      <c r="HGA547" s="78"/>
      <c r="HGB547" s="144"/>
      <c r="HGC547" s="75"/>
      <c r="HGD547" s="66"/>
      <c r="HGE547" s="66"/>
      <c r="HGF547" s="79"/>
      <c r="HGG547" s="109"/>
      <c r="HGH547" s="479"/>
      <c r="HGI547" s="78"/>
      <c r="HGJ547" s="144"/>
      <c r="HGK547" s="75"/>
      <c r="HGL547" s="66"/>
      <c r="HGM547" s="66"/>
      <c r="HGN547" s="79"/>
      <c r="HGO547" s="109"/>
      <c r="HGP547" s="479"/>
      <c r="HGQ547" s="78"/>
      <c r="HGR547" s="144"/>
      <c r="HGS547" s="75"/>
      <c r="HGT547" s="66"/>
      <c r="HGU547" s="66"/>
      <c r="HGV547" s="79"/>
      <c r="HGW547" s="109"/>
      <c r="HGX547" s="479"/>
      <c r="HGY547" s="78"/>
      <c r="HGZ547" s="144"/>
      <c r="HHA547" s="75"/>
      <c r="HHB547" s="66"/>
      <c r="HHC547" s="66"/>
      <c r="HHD547" s="79"/>
      <c r="HHE547" s="109"/>
      <c r="HHF547" s="479"/>
      <c r="HHG547" s="78"/>
      <c r="HHH547" s="144"/>
      <c r="HHI547" s="75"/>
      <c r="HHJ547" s="66"/>
      <c r="HHK547" s="66"/>
      <c r="HHL547" s="79"/>
      <c r="HHM547" s="109"/>
      <c r="HHN547" s="479"/>
      <c r="HHO547" s="78"/>
      <c r="HHP547" s="144"/>
      <c r="HHQ547" s="75"/>
      <c r="HHR547" s="66"/>
      <c r="HHS547" s="66"/>
      <c r="HHT547" s="79"/>
      <c r="HHU547" s="109"/>
      <c r="HHV547" s="479"/>
      <c r="HHW547" s="78"/>
      <c r="HHX547" s="144"/>
      <c r="HHY547" s="75"/>
      <c r="HHZ547" s="66"/>
      <c r="HIA547" s="66"/>
      <c r="HIB547" s="79"/>
      <c r="HIC547" s="109"/>
      <c r="HID547" s="479"/>
      <c r="HIE547" s="78"/>
      <c r="HIF547" s="144"/>
      <c r="HIG547" s="75"/>
      <c r="HIH547" s="66"/>
      <c r="HII547" s="66"/>
      <c r="HIJ547" s="79"/>
      <c r="HIK547" s="109"/>
      <c r="HIL547" s="479"/>
      <c r="HIM547" s="78"/>
      <c r="HIN547" s="144"/>
      <c r="HIO547" s="75"/>
      <c r="HIP547" s="66"/>
      <c r="HIQ547" s="66"/>
      <c r="HIR547" s="79"/>
      <c r="HIS547" s="109"/>
      <c r="HIT547" s="479"/>
      <c r="HIU547" s="78"/>
      <c r="HIV547" s="144"/>
      <c r="HIW547" s="75"/>
      <c r="HIX547" s="66"/>
      <c r="HIY547" s="66"/>
      <c r="HIZ547" s="79"/>
      <c r="HJA547" s="109"/>
      <c r="HJB547" s="479"/>
      <c r="HJC547" s="78"/>
      <c r="HJD547" s="144"/>
      <c r="HJE547" s="75"/>
      <c r="HJF547" s="66"/>
      <c r="HJG547" s="66"/>
      <c r="HJH547" s="79"/>
      <c r="HJI547" s="109"/>
      <c r="HJJ547" s="479"/>
      <c r="HJK547" s="78"/>
      <c r="HJL547" s="144"/>
      <c r="HJM547" s="75"/>
      <c r="HJN547" s="66"/>
      <c r="HJO547" s="66"/>
      <c r="HJP547" s="79"/>
      <c r="HJQ547" s="109"/>
      <c r="HJR547" s="479"/>
      <c r="HJS547" s="78"/>
      <c r="HJT547" s="144"/>
      <c r="HJU547" s="75"/>
      <c r="HJV547" s="66"/>
      <c r="HJW547" s="66"/>
      <c r="HJX547" s="79"/>
      <c r="HJY547" s="109"/>
      <c r="HJZ547" s="479"/>
      <c r="HKA547" s="78"/>
      <c r="HKB547" s="144"/>
      <c r="HKC547" s="75"/>
      <c r="HKD547" s="66"/>
      <c r="HKE547" s="66"/>
      <c r="HKF547" s="79"/>
      <c r="HKG547" s="109"/>
      <c r="HKH547" s="479"/>
      <c r="HKI547" s="78"/>
      <c r="HKJ547" s="144"/>
      <c r="HKK547" s="75"/>
      <c r="HKL547" s="66"/>
      <c r="HKM547" s="66"/>
      <c r="HKN547" s="79"/>
      <c r="HKO547" s="109"/>
      <c r="HKP547" s="479"/>
      <c r="HKQ547" s="78"/>
      <c r="HKR547" s="144"/>
      <c r="HKS547" s="75"/>
      <c r="HKT547" s="66"/>
      <c r="HKU547" s="66"/>
      <c r="HKV547" s="79"/>
      <c r="HKW547" s="109"/>
      <c r="HKX547" s="479"/>
      <c r="HKY547" s="78"/>
      <c r="HKZ547" s="144"/>
      <c r="HLA547" s="75"/>
      <c r="HLB547" s="66"/>
      <c r="HLC547" s="66"/>
      <c r="HLD547" s="79"/>
      <c r="HLE547" s="109"/>
      <c r="HLF547" s="479"/>
      <c r="HLG547" s="78"/>
      <c r="HLH547" s="144"/>
      <c r="HLI547" s="75"/>
      <c r="HLJ547" s="66"/>
      <c r="HLK547" s="66"/>
      <c r="HLL547" s="79"/>
      <c r="HLM547" s="109"/>
      <c r="HLN547" s="479"/>
      <c r="HLO547" s="78"/>
      <c r="HLP547" s="144"/>
      <c r="HLQ547" s="75"/>
      <c r="HLR547" s="66"/>
      <c r="HLS547" s="66"/>
      <c r="HLT547" s="79"/>
      <c r="HLU547" s="109"/>
      <c r="HLV547" s="479"/>
      <c r="HLW547" s="78"/>
      <c r="HLX547" s="144"/>
      <c r="HLY547" s="75"/>
      <c r="HLZ547" s="66"/>
      <c r="HMA547" s="66"/>
      <c r="HMB547" s="79"/>
      <c r="HMC547" s="109"/>
      <c r="HMD547" s="479"/>
      <c r="HME547" s="78"/>
      <c r="HMF547" s="144"/>
      <c r="HMG547" s="75"/>
      <c r="HMH547" s="66"/>
      <c r="HMI547" s="66"/>
      <c r="HMJ547" s="79"/>
      <c r="HMK547" s="109"/>
      <c r="HML547" s="479"/>
      <c r="HMM547" s="78"/>
      <c r="HMN547" s="144"/>
      <c r="HMO547" s="75"/>
      <c r="HMP547" s="66"/>
      <c r="HMQ547" s="66"/>
      <c r="HMR547" s="79"/>
      <c r="HMS547" s="109"/>
      <c r="HMT547" s="479"/>
      <c r="HMU547" s="78"/>
      <c r="HMV547" s="144"/>
      <c r="HMW547" s="75"/>
      <c r="HMX547" s="66"/>
      <c r="HMY547" s="66"/>
      <c r="HMZ547" s="79"/>
      <c r="HNA547" s="109"/>
      <c r="HNB547" s="479"/>
      <c r="HNC547" s="78"/>
      <c r="HND547" s="144"/>
      <c r="HNE547" s="75"/>
      <c r="HNF547" s="66"/>
      <c r="HNG547" s="66"/>
      <c r="HNH547" s="79"/>
      <c r="HNI547" s="109"/>
      <c r="HNJ547" s="479"/>
      <c r="HNK547" s="78"/>
      <c r="HNL547" s="144"/>
      <c r="HNM547" s="75"/>
      <c r="HNN547" s="66"/>
      <c r="HNO547" s="66"/>
      <c r="HNP547" s="79"/>
      <c r="HNQ547" s="109"/>
      <c r="HNR547" s="479"/>
      <c r="HNS547" s="78"/>
      <c r="HNT547" s="144"/>
      <c r="HNU547" s="75"/>
      <c r="HNV547" s="66"/>
      <c r="HNW547" s="66"/>
      <c r="HNX547" s="79"/>
      <c r="HNY547" s="109"/>
      <c r="HNZ547" s="479"/>
      <c r="HOA547" s="78"/>
      <c r="HOB547" s="144"/>
      <c r="HOC547" s="75"/>
      <c r="HOD547" s="66"/>
      <c r="HOE547" s="66"/>
      <c r="HOF547" s="79"/>
      <c r="HOG547" s="109"/>
      <c r="HOH547" s="479"/>
      <c r="HOI547" s="78"/>
      <c r="HOJ547" s="144"/>
      <c r="HOK547" s="75"/>
      <c r="HOL547" s="66"/>
      <c r="HOM547" s="66"/>
      <c r="HON547" s="79"/>
      <c r="HOO547" s="109"/>
      <c r="HOP547" s="479"/>
      <c r="HOQ547" s="78"/>
      <c r="HOR547" s="144"/>
      <c r="HOS547" s="75"/>
      <c r="HOT547" s="66"/>
      <c r="HOU547" s="66"/>
      <c r="HOV547" s="79"/>
      <c r="HOW547" s="109"/>
      <c r="HOX547" s="479"/>
      <c r="HOY547" s="78"/>
      <c r="HOZ547" s="144"/>
      <c r="HPA547" s="75"/>
      <c r="HPB547" s="66"/>
      <c r="HPC547" s="66"/>
      <c r="HPD547" s="79"/>
      <c r="HPE547" s="109"/>
      <c r="HPF547" s="479"/>
      <c r="HPG547" s="78"/>
      <c r="HPH547" s="144"/>
      <c r="HPI547" s="75"/>
      <c r="HPJ547" s="66"/>
      <c r="HPK547" s="66"/>
      <c r="HPL547" s="79"/>
      <c r="HPM547" s="109"/>
      <c r="HPN547" s="479"/>
      <c r="HPO547" s="78"/>
      <c r="HPP547" s="144"/>
      <c r="HPQ547" s="75"/>
      <c r="HPR547" s="66"/>
      <c r="HPS547" s="66"/>
      <c r="HPT547" s="79"/>
      <c r="HPU547" s="109"/>
      <c r="HPV547" s="479"/>
      <c r="HPW547" s="78"/>
      <c r="HPX547" s="144"/>
      <c r="HPY547" s="75"/>
      <c r="HPZ547" s="66"/>
      <c r="HQA547" s="66"/>
      <c r="HQB547" s="79"/>
      <c r="HQC547" s="109"/>
      <c r="HQD547" s="479"/>
      <c r="HQE547" s="78"/>
      <c r="HQF547" s="144"/>
      <c r="HQG547" s="75"/>
      <c r="HQH547" s="66"/>
      <c r="HQI547" s="66"/>
      <c r="HQJ547" s="79"/>
      <c r="HQK547" s="109"/>
      <c r="HQL547" s="479"/>
      <c r="HQM547" s="78"/>
      <c r="HQN547" s="144"/>
      <c r="HQO547" s="75"/>
      <c r="HQP547" s="66"/>
      <c r="HQQ547" s="66"/>
      <c r="HQR547" s="79"/>
      <c r="HQS547" s="109"/>
      <c r="HQT547" s="479"/>
      <c r="HQU547" s="78"/>
      <c r="HQV547" s="144"/>
      <c r="HQW547" s="75"/>
      <c r="HQX547" s="66"/>
      <c r="HQY547" s="66"/>
      <c r="HQZ547" s="79"/>
      <c r="HRA547" s="109"/>
      <c r="HRB547" s="479"/>
      <c r="HRC547" s="78"/>
      <c r="HRD547" s="144"/>
      <c r="HRE547" s="75"/>
      <c r="HRF547" s="66"/>
      <c r="HRG547" s="66"/>
      <c r="HRH547" s="79"/>
      <c r="HRI547" s="109"/>
      <c r="HRJ547" s="479"/>
      <c r="HRK547" s="78"/>
      <c r="HRL547" s="144"/>
      <c r="HRM547" s="75"/>
      <c r="HRN547" s="66"/>
      <c r="HRO547" s="66"/>
      <c r="HRP547" s="79"/>
      <c r="HRQ547" s="109"/>
      <c r="HRR547" s="479"/>
      <c r="HRS547" s="78"/>
      <c r="HRT547" s="144"/>
      <c r="HRU547" s="75"/>
      <c r="HRV547" s="66"/>
      <c r="HRW547" s="66"/>
      <c r="HRX547" s="79"/>
      <c r="HRY547" s="109"/>
      <c r="HRZ547" s="479"/>
      <c r="HSA547" s="78"/>
      <c r="HSB547" s="144"/>
      <c r="HSC547" s="75"/>
      <c r="HSD547" s="66"/>
      <c r="HSE547" s="66"/>
      <c r="HSF547" s="79"/>
      <c r="HSG547" s="109"/>
      <c r="HSH547" s="479"/>
      <c r="HSI547" s="78"/>
      <c r="HSJ547" s="144"/>
      <c r="HSK547" s="75"/>
      <c r="HSL547" s="66"/>
      <c r="HSM547" s="66"/>
      <c r="HSN547" s="79"/>
      <c r="HSO547" s="109"/>
      <c r="HSP547" s="479"/>
      <c r="HSQ547" s="78"/>
      <c r="HSR547" s="144"/>
      <c r="HSS547" s="75"/>
      <c r="HST547" s="66"/>
      <c r="HSU547" s="66"/>
      <c r="HSV547" s="79"/>
      <c r="HSW547" s="109"/>
      <c r="HSX547" s="479"/>
      <c r="HSY547" s="78"/>
      <c r="HSZ547" s="144"/>
      <c r="HTA547" s="75"/>
      <c r="HTB547" s="66"/>
      <c r="HTC547" s="66"/>
      <c r="HTD547" s="79"/>
      <c r="HTE547" s="109"/>
      <c r="HTF547" s="479"/>
      <c r="HTG547" s="78"/>
      <c r="HTH547" s="144"/>
      <c r="HTI547" s="75"/>
      <c r="HTJ547" s="66"/>
      <c r="HTK547" s="66"/>
      <c r="HTL547" s="79"/>
      <c r="HTM547" s="109"/>
      <c r="HTN547" s="479"/>
      <c r="HTO547" s="78"/>
      <c r="HTP547" s="144"/>
      <c r="HTQ547" s="75"/>
      <c r="HTR547" s="66"/>
      <c r="HTS547" s="66"/>
      <c r="HTT547" s="79"/>
      <c r="HTU547" s="109"/>
      <c r="HTV547" s="479"/>
      <c r="HTW547" s="78"/>
      <c r="HTX547" s="144"/>
      <c r="HTY547" s="75"/>
      <c r="HTZ547" s="66"/>
      <c r="HUA547" s="66"/>
      <c r="HUB547" s="79"/>
      <c r="HUC547" s="109"/>
      <c r="HUD547" s="479"/>
      <c r="HUE547" s="78"/>
      <c r="HUF547" s="144"/>
      <c r="HUG547" s="75"/>
      <c r="HUH547" s="66"/>
      <c r="HUI547" s="66"/>
      <c r="HUJ547" s="79"/>
      <c r="HUK547" s="109"/>
      <c r="HUL547" s="479"/>
      <c r="HUM547" s="78"/>
      <c r="HUN547" s="144"/>
      <c r="HUO547" s="75"/>
      <c r="HUP547" s="66"/>
      <c r="HUQ547" s="66"/>
      <c r="HUR547" s="79"/>
      <c r="HUS547" s="109"/>
      <c r="HUT547" s="479"/>
      <c r="HUU547" s="78"/>
      <c r="HUV547" s="144"/>
      <c r="HUW547" s="75"/>
      <c r="HUX547" s="66"/>
      <c r="HUY547" s="66"/>
      <c r="HUZ547" s="79"/>
      <c r="HVA547" s="109"/>
      <c r="HVB547" s="479"/>
      <c r="HVC547" s="78"/>
      <c r="HVD547" s="144"/>
      <c r="HVE547" s="75"/>
      <c r="HVF547" s="66"/>
      <c r="HVG547" s="66"/>
      <c r="HVH547" s="79"/>
      <c r="HVI547" s="109"/>
      <c r="HVJ547" s="479"/>
      <c r="HVK547" s="78"/>
      <c r="HVL547" s="144"/>
      <c r="HVM547" s="75"/>
      <c r="HVN547" s="66"/>
      <c r="HVO547" s="66"/>
      <c r="HVP547" s="79"/>
      <c r="HVQ547" s="109"/>
      <c r="HVR547" s="479"/>
      <c r="HVS547" s="78"/>
      <c r="HVT547" s="144"/>
      <c r="HVU547" s="75"/>
      <c r="HVV547" s="66"/>
      <c r="HVW547" s="66"/>
      <c r="HVX547" s="79"/>
      <c r="HVY547" s="109"/>
      <c r="HVZ547" s="479"/>
      <c r="HWA547" s="78"/>
      <c r="HWB547" s="144"/>
      <c r="HWC547" s="75"/>
      <c r="HWD547" s="66"/>
      <c r="HWE547" s="66"/>
      <c r="HWF547" s="79"/>
      <c r="HWG547" s="109"/>
      <c r="HWH547" s="479"/>
      <c r="HWI547" s="78"/>
      <c r="HWJ547" s="144"/>
      <c r="HWK547" s="75"/>
      <c r="HWL547" s="66"/>
      <c r="HWM547" s="66"/>
      <c r="HWN547" s="79"/>
      <c r="HWO547" s="109"/>
      <c r="HWP547" s="479"/>
      <c r="HWQ547" s="78"/>
      <c r="HWR547" s="144"/>
      <c r="HWS547" s="75"/>
      <c r="HWT547" s="66"/>
      <c r="HWU547" s="66"/>
      <c r="HWV547" s="79"/>
      <c r="HWW547" s="109"/>
      <c r="HWX547" s="479"/>
      <c r="HWY547" s="78"/>
      <c r="HWZ547" s="144"/>
      <c r="HXA547" s="75"/>
      <c r="HXB547" s="66"/>
      <c r="HXC547" s="66"/>
      <c r="HXD547" s="79"/>
      <c r="HXE547" s="109"/>
      <c r="HXF547" s="479"/>
      <c r="HXG547" s="78"/>
      <c r="HXH547" s="144"/>
      <c r="HXI547" s="75"/>
      <c r="HXJ547" s="66"/>
      <c r="HXK547" s="66"/>
      <c r="HXL547" s="79"/>
      <c r="HXM547" s="109"/>
      <c r="HXN547" s="479"/>
      <c r="HXO547" s="78"/>
      <c r="HXP547" s="144"/>
      <c r="HXQ547" s="75"/>
      <c r="HXR547" s="66"/>
      <c r="HXS547" s="66"/>
      <c r="HXT547" s="79"/>
      <c r="HXU547" s="109"/>
      <c r="HXV547" s="479"/>
      <c r="HXW547" s="78"/>
      <c r="HXX547" s="144"/>
      <c r="HXY547" s="75"/>
      <c r="HXZ547" s="66"/>
      <c r="HYA547" s="66"/>
      <c r="HYB547" s="79"/>
      <c r="HYC547" s="109"/>
      <c r="HYD547" s="479"/>
      <c r="HYE547" s="78"/>
      <c r="HYF547" s="144"/>
      <c r="HYG547" s="75"/>
      <c r="HYH547" s="66"/>
      <c r="HYI547" s="66"/>
      <c r="HYJ547" s="79"/>
      <c r="HYK547" s="109"/>
      <c r="HYL547" s="479"/>
      <c r="HYM547" s="78"/>
      <c r="HYN547" s="144"/>
      <c r="HYO547" s="75"/>
      <c r="HYP547" s="66"/>
      <c r="HYQ547" s="66"/>
      <c r="HYR547" s="79"/>
      <c r="HYS547" s="109"/>
      <c r="HYT547" s="479"/>
      <c r="HYU547" s="78"/>
      <c r="HYV547" s="144"/>
      <c r="HYW547" s="75"/>
      <c r="HYX547" s="66"/>
      <c r="HYY547" s="66"/>
      <c r="HYZ547" s="79"/>
      <c r="HZA547" s="109"/>
      <c r="HZB547" s="479"/>
      <c r="HZC547" s="78"/>
      <c r="HZD547" s="144"/>
      <c r="HZE547" s="75"/>
      <c r="HZF547" s="66"/>
      <c r="HZG547" s="66"/>
      <c r="HZH547" s="79"/>
      <c r="HZI547" s="109"/>
      <c r="HZJ547" s="479"/>
      <c r="HZK547" s="78"/>
      <c r="HZL547" s="144"/>
      <c r="HZM547" s="75"/>
      <c r="HZN547" s="66"/>
      <c r="HZO547" s="66"/>
      <c r="HZP547" s="79"/>
      <c r="HZQ547" s="109"/>
      <c r="HZR547" s="479"/>
      <c r="HZS547" s="78"/>
      <c r="HZT547" s="144"/>
      <c r="HZU547" s="75"/>
      <c r="HZV547" s="66"/>
      <c r="HZW547" s="66"/>
      <c r="HZX547" s="79"/>
      <c r="HZY547" s="109"/>
      <c r="HZZ547" s="479"/>
      <c r="IAA547" s="78"/>
      <c r="IAB547" s="144"/>
      <c r="IAC547" s="75"/>
      <c r="IAD547" s="66"/>
      <c r="IAE547" s="66"/>
      <c r="IAF547" s="79"/>
      <c r="IAG547" s="109"/>
      <c r="IAH547" s="479"/>
      <c r="IAI547" s="78"/>
      <c r="IAJ547" s="144"/>
      <c r="IAK547" s="75"/>
      <c r="IAL547" s="66"/>
      <c r="IAM547" s="66"/>
      <c r="IAN547" s="79"/>
      <c r="IAO547" s="109"/>
      <c r="IAP547" s="479"/>
      <c r="IAQ547" s="78"/>
      <c r="IAR547" s="144"/>
      <c r="IAS547" s="75"/>
      <c r="IAT547" s="66"/>
      <c r="IAU547" s="66"/>
      <c r="IAV547" s="79"/>
      <c r="IAW547" s="109"/>
      <c r="IAX547" s="479"/>
      <c r="IAY547" s="78"/>
      <c r="IAZ547" s="144"/>
      <c r="IBA547" s="75"/>
      <c r="IBB547" s="66"/>
      <c r="IBC547" s="66"/>
      <c r="IBD547" s="79"/>
      <c r="IBE547" s="109"/>
      <c r="IBF547" s="479"/>
      <c r="IBG547" s="78"/>
      <c r="IBH547" s="144"/>
      <c r="IBI547" s="75"/>
      <c r="IBJ547" s="66"/>
      <c r="IBK547" s="66"/>
      <c r="IBL547" s="79"/>
      <c r="IBM547" s="109"/>
      <c r="IBN547" s="479"/>
      <c r="IBO547" s="78"/>
      <c r="IBP547" s="144"/>
      <c r="IBQ547" s="75"/>
      <c r="IBR547" s="66"/>
      <c r="IBS547" s="66"/>
      <c r="IBT547" s="79"/>
      <c r="IBU547" s="109"/>
      <c r="IBV547" s="479"/>
      <c r="IBW547" s="78"/>
      <c r="IBX547" s="144"/>
      <c r="IBY547" s="75"/>
      <c r="IBZ547" s="66"/>
      <c r="ICA547" s="66"/>
      <c r="ICB547" s="79"/>
      <c r="ICC547" s="109"/>
      <c r="ICD547" s="479"/>
      <c r="ICE547" s="78"/>
      <c r="ICF547" s="144"/>
      <c r="ICG547" s="75"/>
      <c r="ICH547" s="66"/>
      <c r="ICI547" s="66"/>
      <c r="ICJ547" s="79"/>
      <c r="ICK547" s="109"/>
      <c r="ICL547" s="479"/>
      <c r="ICM547" s="78"/>
      <c r="ICN547" s="144"/>
      <c r="ICO547" s="75"/>
      <c r="ICP547" s="66"/>
      <c r="ICQ547" s="66"/>
      <c r="ICR547" s="79"/>
      <c r="ICS547" s="109"/>
      <c r="ICT547" s="479"/>
      <c r="ICU547" s="78"/>
      <c r="ICV547" s="144"/>
      <c r="ICW547" s="75"/>
      <c r="ICX547" s="66"/>
      <c r="ICY547" s="66"/>
      <c r="ICZ547" s="79"/>
      <c r="IDA547" s="109"/>
      <c r="IDB547" s="479"/>
      <c r="IDC547" s="78"/>
      <c r="IDD547" s="144"/>
      <c r="IDE547" s="75"/>
      <c r="IDF547" s="66"/>
      <c r="IDG547" s="66"/>
      <c r="IDH547" s="79"/>
      <c r="IDI547" s="109"/>
      <c r="IDJ547" s="479"/>
      <c r="IDK547" s="78"/>
      <c r="IDL547" s="144"/>
      <c r="IDM547" s="75"/>
      <c r="IDN547" s="66"/>
      <c r="IDO547" s="66"/>
      <c r="IDP547" s="79"/>
      <c r="IDQ547" s="109"/>
      <c r="IDR547" s="479"/>
      <c r="IDS547" s="78"/>
      <c r="IDT547" s="144"/>
      <c r="IDU547" s="75"/>
      <c r="IDV547" s="66"/>
      <c r="IDW547" s="66"/>
      <c r="IDX547" s="79"/>
      <c r="IDY547" s="109"/>
      <c r="IDZ547" s="479"/>
      <c r="IEA547" s="78"/>
      <c r="IEB547" s="144"/>
      <c r="IEC547" s="75"/>
      <c r="IED547" s="66"/>
      <c r="IEE547" s="66"/>
      <c r="IEF547" s="79"/>
      <c r="IEG547" s="109"/>
      <c r="IEH547" s="479"/>
      <c r="IEI547" s="78"/>
      <c r="IEJ547" s="144"/>
      <c r="IEK547" s="75"/>
      <c r="IEL547" s="66"/>
      <c r="IEM547" s="66"/>
      <c r="IEN547" s="79"/>
      <c r="IEO547" s="109"/>
      <c r="IEP547" s="479"/>
      <c r="IEQ547" s="78"/>
      <c r="IER547" s="144"/>
      <c r="IES547" s="75"/>
      <c r="IET547" s="66"/>
      <c r="IEU547" s="66"/>
      <c r="IEV547" s="79"/>
      <c r="IEW547" s="109"/>
      <c r="IEX547" s="479"/>
      <c r="IEY547" s="78"/>
      <c r="IEZ547" s="144"/>
      <c r="IFA547" s="75"/>
      <c r="IFB547" s="66"/>
      <c r="IFC547" s="66"/>
      <c r="IFD547" s="79"/>
      <c r="IFE547" s="109"/>
      <c r="IFF547" s="479"/>
      <c r="IFG547" s="78"/>
      <c r="IFH547" s="144"/>
      <c r="IFI547" s="75"/>
      <c r="IFJ547" s="66"/>
      <c r="IFK547" s="66"/>
      <c r="IFL547" s="79"/>
      <c r="IFM547" s="109"/>
      <c r="IFN547" s="479"/>
      <c r="IFO547" s="78"/>
      <c r="IFP547" s="144"/>
      <c r="IFQ547" s="75"/>
      <c r="IFR547" s="66"/>
      <c r="IFS547" s="66"/>
      <c r="IFT547" s="79"/>
      <c r="IFU547" s="109"/>
      <c r="IFV547" s="479"/>
      <c r="IFW547" s="78"/>
      <c r="IFX547" s="144"/>
      <c r="IFY547" s="75"/>
      <c r="IFZ547" s="66"/>
      <c r="IGA547" s="66"/>
      <c r="IGB547" s="79"/>
      <c r="IGC547" s="109"/>
      <c r="IGD547" s="479"/>
      <c r="IGE547" s="78"/>
      <c r="IGF547" s="144"/>
      <c r="IGG547" s="75"/>
      <c r="IGH547" s="66"/>
      <c r="IGI547" s="66"/>
      <c r="IGJ547" s="79"/>
      <c r="IGK547" s="109"/>
      <c r="IGL547" s="479"/>
      <c r="IGM547" s="78"/>
      <c r="IGN547" s="144"/>
      <c r="IGO547" s="75"/>
      <c r="IGP547" s="66"/>
      <c r="IGQ547" s="66"/>
      <c r="IGR547" s="79"/>
      <c r="IGS547" s="109"/>
      <c r="IGT547" s="479"/>
      <c r="IGU547" s="78"/>
      <c r="IGV547" s="144"/>
      <c r="IGW547" s="75"/>
      <c r="IGX547" s="66"/>
      <c r="IGY547" s="66"/>
      <c r="IGZ547" s="79"/>
      <c r="IHA547" s="109"/>
      <c r="IHB547" s="479"/>
      <c r="IHC547" s="78"/>
      <c r="IHD547" s="144"/>
      <c r="IHE547" s="75"/>
      <c r="IHF547" s="66"/>
      <c r="IHG547" s="66"/>
      <c r="IHH547" s="79"/>
      <c r="IHI547" s="109"/>
      <c r="IHJ547" s="479"/>
      <c r="IHK547" s="78"/>
      <c r="IHL547" s="144"/>
      <c r="IHM547" s="75"/>
      <c r="IHN547" s="66"/>
      <c r="IHO547" s="66"/>
      <c r="IHP547" s="79"/>
      <c r="IHQ547" s="109"/>
      <c r="IHR547" s="479"/>
      <c r="IHS547" s="78"/>
      <c r="IHT547" s="144"/>
      <c r="IHU547" s="75"/>
      <c r="IHV547" s="66"/>
      <c r="IHW547" s="66"/>
      <c r="IHX547" s="79"/>
      <c r="IHY547" s="109"/>
      <c r="IHZ547" s="479"/>
      <c r="IIA547" s="78"/>
      <c r="IIB547" s="144"/>
      <c r="IIC547" s="75"/>
      <c r="IID547" s="66"/>
      <c r="IIE547" s="66"/>
      <c r="IIF547" s="79"/>
      <c r="IIG547" s="109"/>
      <c r="IIH547" s="479"/>
      <c r="III547" s="78"/>
      <c r="IIJ547" s="144"/>
      <c r="IIK547" s="75"/>
      <c r="IIL547" s="66"/>
      <c r="IIM547" s="66"/>
      <c r="IIN547" s="79"/>
      <c r="IIO547" s="109"/>
      <c r="IIP547" s="479"/>
      <c r="IIQ547" s="78"/>
      <c r="IIR547" s="144"/>
      <c r="IIS547" s="75"/>
      <c r="IIT547" s="66"/>
      <c r="IIU547" s="66"/>
      <c r="IIV547" s="79"/>
      <c r="IIW547" s="109"/>
      <c r="IIX547" s="479"/>
      <c r="IIY547" s="78"/>
      <c r="IIZ547" s="144"/>
      <c r="IJA547" s="75"/>
      <c r="IJB547" s="66"/>
      <c r="IJC547" s="66"/>
      <c r="IJD547" s="79"/>
      <c r="IJE547" s="109"/>
      <c r="IJF547" s="479"/>
      <c r="IJG547" s="78"/>
      <c r="IJH547" s="144"/>
      <c r="IJI547" s="75"/>
      <c r="IJJ547" s="66"/>
      <c r="IJK547" s="66"/>
      <c r="IJL547" s="79"/>
      <c r="IJM547" s="109"/>
      <c r="IJN547" s="479"/>
      <c r="IJO547" s="78"/>
      <c r="IJP547" s="144"/>
      <c r="IJQ547" s="75"/>
      <c r="IJR547" s="66"/>
      <c r="IJS547" s="66"/>
      <c r="IJT547" s="79"/>
      <c r="IJU547" s="109"/>
      <c r="IJV547" s="479"/>
      <c r="IJW547" s="78"/>
      <c r="IJX547" s="144"/>
      <c r="IJY547" s="75"/>
      <c r="IJZ547" s="66"/>
      <c r="IKA547" s="66"/>
      <c r="IKB547" s="79"/>
      <c r="IKC547" s="109"/>
      <c r="IKD547" s="479"/>
      <c r="IKE547" s="78"/>
      <c r="IKF547" s="144"/>
      <c r="IKG547" s="75"/>
      <c r="IKH547" s="66"/>
      <c r="IKI547" s="66"/>
      <c r="IKJ547" s="79"/>
      <c r="IKK547" s="109"/>
      <c r="IKL547" s="479"/>
      <c r="IKM547" s="78"/>
      <c r="IKN547" s="144"/>
      <c r="IKO547" s="75"/>
      <c r="IKP547" s="66"/>
      <c r="IKQ547" s="66"/>
      <c r="IKR547" s="79"/>
      <c r="IKS547" s="109"/>
      <c r="IKT547" s="479"/>
      <c r="IKU547" s="78"/>
      <c r="IKV547" s="144"/>
      <c r="IKW547" s="75"/>
      <c r="IKX547" s="66"/>
      <c r="IKY547" s="66"/>
      <c r="IKZ547" s="79"/>
      <c r="ILA547" s="109"/>
      <c r="ILB547" s="479"/>
      <c r="ILC547" s="78"/>
      <c r="ILD547" s="144"/>
      <c r="ILE547" s="75"/>
      <c r="ILF547" s="66"/>
      <c r="ILG547" s="66"/>
      <c r="ILH547" s="79"/>
      <c r="ILI547" s="109"/>
      <c r="ILJ547" s="479"/>
      <c r="ILK547" s="78"/>
      <c r="ILL547" s="144"/>
      <c r="ILM547" s="75"/>
      <c r="ILN547" s="66"/>
      <c r="ILO547" s="66"/>
      <c r="ILP547" s="79"/>
      <c r="ILQ547" s="109"/>
      <c r="ILR547" s="479"/>
      <c r="ILS547" s="78"/>
      <c r="ILT547" s="144"/>
      <c r="ILU547" s="75"/>
      <c r="ILV547" s="66"/>
      <c r="ILW547" s="66"/>
      <c r="ILX547" s="79"/>
      <c r="ILY547" s="109"/>
      <c r="ILZ547" s="479"/>
      <c r="IMA547" s="78"/>
      <c r="IMB547" s="144"/>
      <c r="IMC547" s="75"/>
      <c r="IMD547" s="66"/>
      <c r="IME547" s="66"/>
      <c r="IMF547" s="79"/>
      <c r="IMG547" s="109"/>
      <c r="IMH547" s="479"/>
      <c r="IMI547" s="78"/>
      <c r="IMJ547" s="144"/>
      <c r="IMK547" s="75"/>
      <c r="IML547" s="66"/>
      <c r="IMM547" s="66"/>
      <c r="IMN547" s="79"/>
      <c r="IMO547" s="109"/>
      <c r="IMP547" s="479"/>
      <c r="IMQ547" s="78"/>
      <c r="IMR547" s="144"/>
      <c r="IMS547" s="75"/>
      <c r="IMT547" s="66"/>
      <c r="IMU547" s="66"/>
      <c r="IMV547" s="79"/>
      <c r="IMW547" s="109"/>
      <c r="IMX547" s="479"/>
      <c r="IMY547" s="78"/>
      <c r="IMZ547" s="144"/>
      <c r="INA547" s="75"/>
      <c r="INB547" s="66"/>
      <c r="INC547" s="66"/>
      <c r="IND547" s="79"/>
      <c r="INE547" s="109"/>
      <c r="INF547" s="479"/>
      <c r="ING547" s="78"/>
      <c r="INH547" s="144"/>
      <c r="INI547" s="75"/>
      <c r="INJ547" s="66"/>
      <c r="INK547" s="66"/>
      <c r="INL547" s="79"/>
      <c r="INM547" s="109"/>
      <c r="INN547" s="479"/>
      <c r="INO547" s="78"/>
      <c r="INP547" s="144"/>
      <c r="INQ547" s="75"/>
      <c r="INR547" s="66"/>
      <c r="INS547" s="66"/>
      <c r="INT547" s="79"/>
      <c r="INU547" s="109"/>
      <c r="INV547" s="479"/>
      <c r="INW547" s="78"/>
      <c r="INX547" s="144"/>
      <c r="INY547" s="75"/>
      <c r="INZ547" s="66"/>
      <c r="IOA547" s="66"/>
      <c r="IOB547" s="79"/>
      <c r="IOC547" s="109"/>
      <c r="IOD547" s="479"/>
      <c r="IOE547" s="78"/>
      <c r="IOF547" s="144"/>
      <c r="IOG547" s="75"/>
      <c r="IOH547" s="66"/>
      <c r="IOI547" s="66"/>
      <c r="IOJ547" s="79"/>
      <c r="IOK547" s="109"/>
      <c r="IOL547" s="479"/>
      <c r="IOM547" s="78"/>
      <c r="ION547" s="144"/>
      <c r="IOO547" s="75"/>
      <c r="IOP547" s="66"/>
      <c r="IOQ547" s="66"/>
      <c r="IOR547" s="79"/>
      <c r="IOS547" s="109"/>
      <c r="IOT547" s="479"/>
      <c r="IOU547" s="78"/>
      <c r="IOV547" s="144"/>
      <c r="IOW547" s="75"/>
      <c r="IOX547" s="66"/>
      <c r="IOY547" s="66"/>
      <c r="IOZ547" s="79"/>
      <c r="IPA547" s="109"/>
      <c r="IPB547" s="479"/>
      <c r="IPC547" s="78"/>
      <c r="IPD547" s="144"/>
      <c r="IPE547" s="75"/>
      <c r="IPF547" s="66"/>
      <c r="IPG547" s="66"/>
      <c r="IPH547" s="79"/>
      <c r="IPI547" s="109"/>
      <c r="IPJ547" s="479"/>
      <c r="IPK547" s="78"/>
      <c r="IPL547" s="144"/>
      <c r="IPM547" s="75"/>
      <c r="IPN547" s="66"/>
      <c r="IPO547" s="66"/>
      <c r="IPP547" s="79"/>
      <c r="IPQ547" s="109"/>
      <c r="IPR547" s="479"/>
      <c r="IPS547" s="78"/>
      <c r="IPT547" s="144"/>
      <c r="IPU547" s="75"/>
      <c r="IPV547" s="66"/>
      <c r="IPW547" s="66"/>
      <c r="IPX547" s="79"/>
      <c r="IPY547" s="109"/>
      <c r="IPZ547" s="479"/>
      <c r="IQA547" s="78"/>
      <c r="IQB547" s="144"/>
      <c r="IQC547" s="75"/>
      <c r="IQD547" s="66"/>
      <c r="IQE547" s="66"/>
      <c r="IQF547" s="79"/>
      <c r="IQG547" s="109"/>
      <c r="IQH547" s="479"/>
      <c r="IQI547" s="78"/>
      <c r="IQJ547" s="144"/>
      <c r="IQK547" s="75"/>
      <c r="IQL547" s="66"/>
      <c r="IQM547" s="66"/>
      <c r="IQN547" s="79"/>
      <c r="IQO547" s="109"/>
      <c r="IQP547" s="479"/>
      <c r="IQQ547" s="78"/>
      <c r="IQR547" s="144"/>
      <c r="IQS547" s="75"/>
      <c r="IQT547" s="66"/>
      <c r="IQU547" s="66"/>
      <c r="IQV547" s="79"/>
      <c r="IQW547" s="109"/>
      <c r="IQX547" s="479"/>
      <c r="IQY547" s="78"/>
      <c r="IQZ547" s="144"/>
      <c r="IRA547" s="75"/>
      <c r="IRB547" s="66"/>
      <c r="IRC547" s="66"/>
      <c r="IRD547" s="79"/>
      <c r="IRE547" s="109"/>
      <c r="IRF547" s="479"/>
      <c r="IRG547" s="78"/>
      <c r="IRH547" s="144"/>
      <c r="IRI547" s="75"/>
      <c r="IRJ547" s="66"/>
      <c r="IRK547" s="66"/>
      <c r="IRL547" s="79"/>
      <c r="IRM547" s="109"/>
      <c r="IRN547" s="479"/>
      <c r="IRO547" s="78"/>
      <c r="IRP547" s="144"/>
      <c r="IRQ547" s="75"/>
      <c r="IRR547" s="66"/>
      <c r="IRS547" s="66"/>
      <c r="IRT547" s="79"/>
      <c r="IRU547" s="109"/>
      <c r="IRV547" s="479"/>
      <c r="IRW547" s="78"/>
      <c r="IRX547" s="144"/>
      <c r="IRY547" s="75"/>
      <c r="IRZ547" s="66"/>
      <c r="ISA547" s="66"/>
      <c r="ISB547" s="79"/>
      <c r="ISC547" s="109"/>
      <c r="ISD547" s="479"/>
      <c r="ISE547" s="78"/>
      <c r="ISF547" s="144"/>
      <c r="ISG547" s="75"/>
      <c r="ISH547" s="66"/>
      <c r="ISI547" s="66"/>
      <c r="ISJ547" s="79"/>
      <c r="ISK547" s="109"/>
      <c r="ISL547" s="479"/>
      <c r="ISM547" s="78"/>
      <c r="ISN547" s="144"/>
      <c r="ISO547" s="75"/>
      <c r="ISP547" s="66"/>
      <c r="ISQ547" s="66"/>
      <c r="ISR547" s="79"/>
      <c r="ISS547" s="109"/>
      <c r="IST547" s="479"/>
      <c r="ISU547" s="78"/>
      <c r="ISV547" s="144"/>
      <c r="ISW547" s="75"/>
      <c r="ISX547" s="66"/>
      <c r="ISY547" s="66"/>
      <c r="ISZ547" s="79"/>
      <c r="ITA547" s="109"/>
      <c r="ITB547" s="479"/>
      <c r="ITC547" s="78"/>
      <c r="ITD547" s="144"/>
      <c r="ITE547" s="75"/>
      <c r="ITF547" s="66"/>
      <c r="ITG547" s="66"/>
      <c r="ITH547" s="79"/>
      <c r="ITI547" s="109"/>
      <c r="ITJ547" s="479"/>
      <c r="ITK547" s="78"/>
      <c r="ITL547" s="144"/>
      <c r="ITM547" s="75"/>
      <c r="ITN547" s="66"/>
      <c r="ITO547" s="66"/>
      <c r="ITP547" s="79"/>
      <c r="ITQ547" s="109"/>
      <c r="ITR547" s="479"/>
      <c r="ITS547" s="78"/>
      <c r="ITT547" s="144"/>
      <c r="ITU547" s="75"/>
      <c r="ITV547" s="66"/>
      <c r="ITW547" s="66"/>
      <c r="ITX547" s="79"/>
      <c r="ITY547" s="109"/>
      <c r="ITZ547" s="479"/>
      <c r="IUA547" s="78"/>
      <c r="IUB547" s="144"/>
      <c r="IUC547" s="75"/>
      <c r="IUD547" s="66"/>
      <c r="IUE547" s="66"/>
      <c r="IUF547" s="79"/>
      <c r="IUG547" s="109"/>
      <c r="IUH547" s="479"/>
      <c r="IUI547" s="78"/>
      <c r="IUJ547" s="144"/>
      <c r="IUK547" s="75"/>
      <c r="IUL547" s="66"/>
      <c r="IUM547" s="66"/>
      <c r="IUN547" s="79"/>
      <c r="IUO547" s="109"/>
      <c r="IUP547" s="479"/>
      <c r="IUQ547" s="78"/>
      <c r="IUR547" s="144"/>
      <c r="IUS547" s="75"/>
      <c r="IUT547" s="66"/>
      <c r="IUU547" s="66"/>
      <c r="IUV547" s="79"/>
      <c r="IUW547" s="109"/>
      <c r="IUX547" s="479"/>
      <c r="IUY547" s="78"/>
      <c r="IUZ547" s="144"/>
      <c r="IVA547" s="75"/>
      <c r="IVB547" s="66"/>
      <c r="IVC547" s="66"/>
      <c r="IVD547" s="79"/>
      <c r="IVE547" s="109"/>
      <c r="IVF547" s="479"/>
      <c r="IVG547" s="78"/>
      <c r="IVH547" s="144"/>
      <c r="IVI547" s="75"/>
      <c r="IVJ547" s="66"/>
      <c r="IVK547" s="66"/>
      <c r="IVL547" s="79"/>
      <c r="IVM547" s="109"/>
      <c r="IVN547" s="479"/>
      <c r="IVO547" s="78"/>
      <c r="IVP547" s="144"/>
      <c r="IVQ547" s="75"/>
      <c r="IVR547" s="66"/>
      <c r="IVS547" s="66"/>
      <c r="IVT547" s="79"/>
      <c r="IVU547" s="109"/>
      <c r="IVV547" s="479"/>
      <c r="IVW547" s="78"/>
      <c r="IVX547" s="144"/>
      <c r="IVY547" s="75"/>
      <c r="IVZ547" s="66"/>
      <c r="IWA547" s="66"/>
      <c r="IWB547" s="79"/>
      <c r="IWC547" s="109"/>
      <c r="IWD547" s="479"/>
      <c r="IWE547" s="78"/>
      <c r="IWF547" s="144"/>
      <c r="IWG547" s="75"/>
      <c r="IWH547" s="66"/>
      <c r="IWI547" s="66"/>
      <c r="IWJ547" s="79"/>
      <c r="IWK547" s="109"/>
      <c r="IWL547" s="479"/>
      <c r="IWM547" s="78"/>
      <c r="IWN547" s="144"/>
      <c r="IWO547" s="75"/>
      <c r="IWP547" s="66"/>
      <c r="IWQ547" s="66"/>
      <c r="IWR547" s="79"/>
      <c r="IWS547" s="109"/>
      <c r="IWT547" s="479"/>
      <c r="IWU547" s="78"/>
      <c r="IWV547" s="144"/>
      <c r="IWW547" s="75"/>
      <c r="IWX547" s="66"/>
      <c r="IWY547" s="66"/>
      <c r="IWZ547" s="79"/>
      <c r="IXA547" s="109"/>
      <c r="IXB547" s="479"/>
      <c r="IXC547" s="78"/>
      <c r="IXD547" s="144"/>
      <c r="IXE547" s="75"/>
      <c r="IXF547" s="66"/>
      <c r="IXG547" s="66"/>
      <c r="IXH547" s="79"/>
      <c r="IXI547" s="109"/>
      <c r="IXJ547" s="479"/>
      <c r="IXK547" s="78"/>
      <c r="IXL547" s="144"/>
      <c r="IXM547" s="75"/>
      <c r="IXN547" s="66"/>
      <c r="IXO547" s="66"/>
      <c r="IXP547" s="79"/>
      <c r="IXQ547" s="109"/>
      <c r="IXR547" s="479"/>
      <c r="IXS547" s="78"/>
      <c r="IXT547" s="144"/>
      <c r="IXU547" s="75"/>
      <c r="IXV547" s="66"/>
      <c r="IXW547" s="66"/>
      <c r="IXX547" s="79"/>
      <c r="IXY547" s="109"/>
      <c r="IXZ547" s="479"/>
      <c r="IYA547" s="78"/>
      <c r="IYB547" s="144"/>
      <c r="IYC547" s="75"/>
      <c r="IYD547" s="66"/>
      <c r="IYE547" s="66"/>
      <c r="IYF547" s="79"/>
      <c r="IYG547" s="109"/>
      <c r="IYH547" s="479"/>
      <c r="IYI547" s="78"/>
      <c r="IYJ547" s="144"/>
      <c r="IYK547" s="75"/>
      <c r="IYL547" s="66"/>
      <c r="IYM547" s="66"/>
      <c r="IYN547" s="79"/>
      <c r="IYO547" s="109"/>
      <c r="IYP547" s="479"/>
      <c r="IYQ547" s="78"/>
      <c r="IYR547" s="144"/>
      <c r="IYS547" s="75"/>
      <c r="IYT547" s="66"/>
      <c r="IYU547" s="66"/>
      <c r="IYV547" s="79"/>
      <c r="IYW547" s="109"/>
      <c r="IYX547" s="479"/>
      <c r="IYY547" s="78"/>
      <c r="IYZ547" s="144"/>
      <c r="IZA547" s="75"/>
      <c r="IZB547" s="66"/>
      <c r="IZC547" s="66"/>
      <c r="IZD547" s="79"/>
      <c r="IZE547" s="109"/>
      <c r="IZF547" s="479"/>
      <c r="IZG547" s="78"/>
      <c r="IZH547" s="144"/>
      <c r="IZI547" s="75"/>
      <c r="IZJ547" s="66"/>
      <c r="IZK547" s="66"/>
      <c r="IZL547" s="79"/>
      <c r="IZM547" s="109"/>
      <c r="IZN547" s="479"/>
      <c r="IZO547" s="78"/>
      <c r="IZP547" s="144"/>
      <c r="IZQ547" s="75"/>
      <c r="IZR547" s="66"/>
      <c r="IZS547" s="66"/>
      <c r="IZT547" s="79"/>
      <c r="IZU547" s="109"/>
      <c r="IZV547" s="479"/>
      <c r="IZW547" s="78"/>
      <c r="IZX547" s="144"/>
      <c r="IZY547" s="75"/>
      <c r="IZZ547" s="66"/>
      <c r="JAA547" s="66"/>
      <c r="JAB547" s="79"/>
      <c r="JAC547" s="109"/>
      <c r="JAD547" s="479"/>
      <c r="JAE547" s="78"/>
      <c r="JAF547" s="144"/>
      <c r="JAG547" s="75"/>
      <c r="JAH547" s="66"/>
      <c r="JAI547" s="66"/>
      <c r="JAJ547" s="79"/>
      <c r="JAK547" s="109"/>
      <c r="JAL547" s="479"/>
      <c r="JAM547" s="78"/>
      <c r="JAN547" s="144"/>
      <c r="JAO547" s="75"/>
      <c r="JAP547" s="66"/>
      <c r="JAQ547" s="66"/>
      <c r="JAR547" s="79"/>
      <c r="JAS547" s="109"/>
      <c r="JAT547" s="479"/>
      <c r="JAU547" s="78"/>
      <c r="JAV547" s="144"/>
      <c r="JAW547" s="75"/>
      <c r="JAX547" s="66"/>
      <c r="JAY547" s="66"/>
      <c r="JAZ547" s="79"/>
      <c r="JBA547" s="109"/>
      <c r="JBB547" s="479"/>
      <c r="JBC547" s="78"/>
      <c r="JBD547" s="144"/>
      <c r="JBE547" s="75"/>
      <c r="JBF547" s="66"/>
      <c r="JBG547" s="66"/>
      <c r="JBH547" s="79"/>
      <c r="JBI547" s="109"/>
      <c r="JBJ547" s="479"/>
      <c r="JBK547" s="78"/>
      <c r="JBL547" s="144"/>
      <c r="JBM547" s="75"/>
      <c r="JBN547" s="66"/>
      <c r="JBO547" s="66"/>
      <c r="JBP547" s="79"/>
      <c r="JBQ547" s="109"/>
      <c r="JBR547" s="479"/>
      <c r="JBS547" s="78"/>
      <c r="JBT547" s="144"/>
      <c r="JBU547" s="75"/>
      <c r="JBV547" s="66"/>
      <c r="JBW547" s="66"/>
      <c r="JBX547" s="79"/>
      <c r="JBY547" s="109"/>
      <c r="JBZ547" s="479"/>
      <c r="JCA547" s="78"/>
      <c r="JCB547" s="144"/>
      <c r="JCC547" s="75"/>
      <c r="JCD547" s="66"/>
      <c r="JCE547" s="66"/>
      <c r="JCF547" s="79"/>
      <c r="JCG547" s="109"/>
      <c r="JCH547" s="479"/>
      <c r="JCI547" s="78"/>
      <c r="JCJ547" s="144"/>
      <c r="JCK547" s="75"/>
      <c r="JCL547" s="66"/>
      <c r="JCM547" s="66"/>
      <c r="JCN547" s="79"/>
      <c r="JCO547" s="109"/>
      <c r="JCP547" s="479"/>
      <c r="JCQ547" s="78"/>
      <c r="JCR547" s="144"/>
      <c r="JCS547" s="75"/>
      <c r="JCT547" s="66"/>
      <c r="JCU547" s="66"/>
      <c r="JCV547" s="79"/>
      <c r="JCW547" s="109"/>
      <c r="JCX547" s="479"/>
      <c r="JCY547" s="78"/>
      <c r="JCZ547" s="144"/>
      <c r="JDA547" s="75"/>
      <c r="JDB547" s="66"/>
      <c r="JDC547" s="66"/>
      <c r="JDD547" s="79"/>
      <c r="JDE547" s="109"/>
      <c r="JDF547" s="479"/>
      <c r="JDG547" s="78"/>
      <c r="JDH547" s="144"/>
      <c r="JDI547" s="75"/>
      <c r="JDJ547" s="66"/>
      <c r="JDK547" s="66"/>
      <c r="JDL547" s="79"/>
      <c r="JDM547" s="109"/>
      <c r="JDN547" s="479"/>
      <c r="JDO547" s="78"/>
      <c r="JDP547" s="144"/>
      <c r="JDQ547" s="75"/>
      <c r="JDR547" s="66"/>
      <c r="JDS547" s="66"/>
      <c r="JDT547" s="79"/>
      <c r="JDU547" s="109"/>
      <c r="JDV547" s="479"/>
      <c r="JDW547" s="78"/>
      <c r="JDX547" s="144"/>
      <c r="JDY547" s="75"/>
      <c r="JDZ547" s="66"/>
      <c r="JEA547" s="66"/>
      <c r="JEB547" s="79"/>
      <c r="JEC547" s="109"/>
      <c r="JED547" s="479"/>
      <c r="JEE547" s="78"/>
      <c r="JEF547" s="144"/>
      <c r="JEG547" s="75"/>
      <c r="JEH547" s="66"/>
      <c r="JEI547" s="66"/>
      <c r="JEJ547" s="79"/>
      <c r="JEK547" s="109"/>
      <c r="JEL547" s="479"/>
      <c r="JEM547" s="78"/>
      <c r="JEN547" s="144"/>
      <c r="JEO547" s="75"/>
      <c r="JEP547" s="66"/>
      <c r="JEQ547" s="66"/>
      <c r="JER547" s="79"/>
      <c r="JES547" s="109"/>
      <c r="JET547" s="479"/>
      <c r="JEU547" s="78"/>
      <c r="JEV547" s="144"/>
      <c r="JEW547" s="75"/>
      <c r="JEX547" s="66"/>
      <c r="JEY547" s="66"/>
      <c r="JEZ547" s="79"/>
      <c r="JFA547" s="109"/>
      <c r="JFB547" s="479"/>
      <c r="JFC547" s="78"/>
      <c r="JFD547" s="144"/>
      <c r="JFE547" s="75"/>
      <c r="JFF547" s="66"/>
      <c r="JFG547" s="66"/>
      <c r="JFH547" s="79"/>
      <c r="JFI547" s="109"/>
      <c r="JFJ547" s="479"/>
      <c r="JFK547" s="78"/>
      <c r="JFL547" s="144"/>
      <c r="JFM547" s="75"/>
      <c r="JFN547" s="66"/>
      <c r="JFO547" s="66"/>
      <c r="JFP547" s="79"/>
      <c r="JFQ547" s="109"/>
      <c r="JFR547" s="479"/>
      <c r="JFS547" s="78"/>
      <c r="JFT547" s="144"/>
      <c r="JFU547" s="75"/>
      <c r="JFV547" s="66"/>
      <c r="JFW547" s="66"/>
      <c r="JFX547" s="79"/>
      <c r="JFY547" s="109"/>
      <c r="JFZ547" s="479"/>
      <c r="JGA547" s="78"/>
      <c r="JGB547" s="144"/>
      <c r="JGC547" s="75"/>
      <c r="JGD547" s="66"/>
      <c r="JGE547" s="66"/>
      <c r="JGF547" s="79"/>
      <c r="JGG547" s="109"/>
      <c r="JGH547" s="479"/>
      <c r="JGI547" s="78"/>
      <c r="JGJ547" s="144"/>
      <c r="JGK547" s="75"/>
      <c r="JGL547" s="66"/>
      <c r="JGM547" s="66"/>
      <c r="JGN547" s="79"/>
      <c r="JGO547" s="109"/>
      <c r="JGP547" s="479"/>
      <c r="JGQ547" s="78"/>
      <c r="JGR547" s="144"/>
      <c r="JGS547" s="75"/>
      <c r="JGT547" s="66"/>
      <c r="JGU547" s="66"/>
      <c r="JGV547" s="79"/>
      <c r="JGW547" s="109"/>
      <c r="JGX547" s="479"/>
      <c r="JGY547" s="78"/>
      <c r="JGZ547" s="144"/>
      <c r="JHA547" s="75"/>
      <c r="JHB547" s="66"/>
      <c r="JHC547" s="66"/>
      <c r="JHD547" s="79"/>
      <c r="JHE547" s="109"/>
      <c r="JHF547" s="479"/>
      <c r="JHG547" s="78"/>
      <c r="JHH547" s="144"/>
      <c r="JHI547" s="75"/>
      <c r="JHJ547" s="66"/>
      <c r="JHK547" s="66"/>
      <c r="JHL547" s="79"/>
      <c r="JHM547" s="109"/>
      <c r="JHN547" s="479"/>
      <c r="JHO547" s="78"/>
      <c r="JHP547" s="144"/>
      <c r="JHQ547" s="75"/>
      <c r="JHR547" s="66"/>
      <c r="JHS547" s="66"/>
      <c r="JHT547" s="79"/>
      <c r="JHU547" s="109"/>
      <c r="JHV547" s="479"/>
      <c r="JHW547" s="78"/>
      <c r="JHX547" s="144"/>
      <c r="JHY547" s="75"/>
      <c r="JHZ547" s="66"/>
      <c r="JIA547" s="66"/>
      <c r="JIB547" s="79"/>
      <c r="JIC547" s="109"/>
      <c r="JID547" s="479"/>
      <c r="JIE547" s="78"/>
      <c r="JIF547" s="144"/>
      <c r="JIG547" s="75"/>
      <c r="JIH547" s="66"/>
      <c r="JII547" s="66"/>
      <c r="JIJ547" s="79"/>
      <c r="JIK547" s="109"/>
      <c r="JIL547" s="479"/>
      <c r="JIM547" s="78"/>
      <c r="JIN547" s="144"/>
      <c r="JIO547" s="75"/>
      <c r="JIP547" s="66"/>
      <c r="JIQ547" s="66"/>
      <c r="JIR547" s="79"/>
      <c r="JIS547" s="109"/>
      <c r="JIT547" s="479"/>
      <c r="JIU547" s="78"/>
      <c r="JIV547" s="144"/>
      <c r="JIW547" s="75"/>
      <c r="JIX547" s="66"/>
      <c r="JIY547" s="66"/>
      <c r="JIZ547" s="79"/>
      <c r="JJA547" s="109"/>
      <c r="JJB547" s="479"/>
      <c r="JJC547" s="78"/>
      <c r="JJD547" s="144"/>
      <c r="JJE547" s="75"/>
      <c r="JJF547" s="66"/>
      <c r="JJG547" s="66"/>
      <c r="JJH547" s="79"/>
      <c r="JJI547" s="109"/>
      <c r="JJJ547" s="479"/>
      <c r="JJK547" s="78"/>
      <c r="JJL547" s="144"/>
      <c r="JJM547" s="75"/>
      <c r="JJN547" s="66"/>
      <c r="JJO547" s="66"/>
      <c r="JJP547" s="79"/>
      <c r="JJQ547" s="109"/>
      <c r="JJR547" s="479"/>
      <c r="JJS547" s="78"/>
      <c r="JJT547" s="144"/>
      <c r="JJU547" s="75"/>
      <c r="JJV547" s="66"/>
      <c r="JJW547" s="66"/>
      <c r="JJX547" s="79"/>
      <c r="JJY547" s="109"/>
      <c r="JJZ547" s="479"/>
      <c r="JKA547" s="78"/>
      <c r="JKB547" s="144"/>
      <c r="JKC547" s="75"/>
      <c r="JKD547" s="66"/>
      <c r="JKE547" s="66"/>
      <c r="JKF547" s="79"/>
      <c r="JKG547" s="109"/>
      <c r="JKH547" s="479"/>
      <c r="JKI547" s="78"/>
      <c r="JKJ547" s="144"/>
      <c r="JKK547" s="75"/>
      <c r="JKL547" s="66"/>
      <c r="JKM547" s="66"/>
      <c r="JKN547" s="79"/>
      <c r="JKO547" s="109"/>
      <c r="JKP547" s="479"/>
      <c r="JKQ547" s="78"/>
      <c r="JKR547" s="144"/>
      <c r="JKS547" s="75"/>
      <c r="JKT547" s="66"/>
      <c r="JKU547" s="66"/>
      <c r="JKV547" s="79"/>
      <c r="JKW547" s="109"/>
      <c r="JKX547" s="479"/>
      <c r="JKY547" s="78"/>
      <c r="JKZ547" s="144"/>
      <c r="JLA547" s="75"/>
      <c r="JLB547" s="66"/>
      <c r="JLC547" s="66"/>
      <c r="JLD547" s="79"/>
      <c r="JLE547" s="109"/>
      <c r="JLF547" s="479"/>
      <c r="JLG547" s="78"/>
      <c r="JLH547" s="144"/>
      <c r="JLI547" s="75"/>
      <c r="JLJ547" s="66"/>
      <c r="JLK547" s="66"/>
      <c r="JLL547" s="79"/>
      <c r="JLM547" s="109"/>
      <c r="JLN547" s="479"/>
      <c r="JLO547" s="78"/>
      <c r="JLP547" s="144"/>
      <c r="JLQ547" s="75"/>
      <c r="JLR547" s="66"/>
      <c r="JLS547" s="66"/>
      <c r="JLT547" s="79"/>
      <c r="JLU547" s="109"/>
      <c r="JLV547" s="479"/>
      <c r="JLW547" s="78"/>
      <c r="JLX547" s="144"/>
      <c r="JLY547" s="75"/>
      <c r="JLZ547" s="66"/>
      <c r="JMA547" s="66"/>
      <c r="JMB547" s="79"/>
      <c r="JMC547" s="109"/>
      <c r="JMD547" s="479"/>
      <c r="JME547" s="78"/>
      <c r="JMF547" s="144"/>
      <c r="JMG547" s="75"/>
      <c r="JMH547" s="66"/>
      <c r="JMI547" s="66"/>
      <c r="JMJ547" s="79"/>
      <c r="JMK547" s="109"/>
      <c r="JML547" s="479"/>
      <c r="JMM547" s="78"/>
      <c r="JMN547" s="144"/>
      <c r="JMO547" s="75"/>
      <c r="JMP547" s="66"/>
      <c r="JMQ547" s="66"/>
      <c r="JMR547" s="79"/>
      <c r="JMS547" s="109"/>
      <c r="JMT547" s="479"/>
      <c r="JMU547" s="78"/>
      <c r="JMV547" s="144"/>
      <c r="JMW547" s="75"/>
      <c r="JMX547" s="66"/>
      <c r="JMY547" s="66"/>
      <c r="JMZ547" s="79"/>
      <c r="JNA547" s="109"/>
      <c r="JNB547" s="479"/>
      <c r="JNC547" s="78"/>
      <c r="JND547" s="144"/>
      <c r="JNE547" s="75"/>
      <c r="JNF547" s="66"/>
      <c r="JNG547" s="66"/>
      <c r="JNH547" s="79"/>
      <c r="JNI547" s="109"/>
      <c r="JNJ547" s="479"/>
      <c r="JNK547" s="78"/>
      <c r="JNL547" s="144"/>
      <c r="JNM547" s="75"/>
      <c r="JNN547" s="66"/>
      <c r="JNO547" s="66"/>
      <c r="JNP547" s="79"/>
      <c r="JNQ547" s="109"/>
      <c r="JNR547" s="479"/>
      <c r="JNS547" s="78"/>
      <c r="JNT547" s="144"/>
      <c r="JNU547" s="75"/>
      <c r="JNV547" s="66"/>
      <c r="JNW547" s="66"/>
      <c r="JNX547" s="79"/>
      <c r="JNY547" s="109"/>
      <c r="JNZ547" s="479"/>
      <c r="JOA547" s="78"/>
      <c r="JOB547" s="144"/>
      <c r="JOC547" s="75"/>
      <c r="JOD547" s="66"/>
      <c r="JOE547" s="66"/>
      <c r="JOF547" s="79"/>
      <c r="JOG547" s="109"/>
      <c r="JOH547" s="479"/>
      <c r="JOI547" s="78"/>
      <c r="JOJ547" s="144"/>
      <c r="JOK547" s="75"/>
      <c r="JOL547" s="66"/>
      <c r="JOM547" s="66"/>
      <c r="JON547" s="79"/>
      <c r="JOO547" s="109"/>
      <c r="JOP547" s="479"/>
      <c r="JOQ547" s="78"/>
      <c r="JOR547" s="144"/>
      <c r="JOS547" s="75"/>
      <c r="JOT547" s="66"/>
      <c r="JOU547" s="66"/>
      <c r="JOV547" s="79"/>
      <c r="JOW547" s="109"/>
      <c r="JOX547" s="479"/>
      <c r="JOY547" s="78"/>
      <c r="JOZ547" s="144"/>
      <c r="JPA547" s="75"/>
      <c r="JPB547" s="66"/>
      <c r="JPC547" s="66"/>
      <c r="JPD547" s="79"/>
      <c r="JPE547" s="109"/>
      <c r="JPF547" s="479"/>
      <c r="JPG547" s="78"/>
      <c r="JPH547" s="144"/>
      <c r="JPI547" s="75"/>
      <c r="JPJ547" s="66"/>
      <c r="JPK547" s="66"/>
      <c r="JPL547" s="79"/>
      <c r="JPM547" s="109"/>
      <c r="JPN547" s="479"/>
      <c r="JPO547" s="78"/>
      <c r="JPP547" s="144"/>
      <c r="JPQ547" s="75"/>
      <c r="JPR547" s="66"/>
      <c r="JPS547" s="66"/>
      <c r="JPT547" s="79"/>
      <c r="JPU547" s="109"/>
      <c r="JPV547" s="479"/>
      <c r="JPW547" s="78"/>
      <c r="JPX547" s="144"/>
      <c r="JPY547" s="75"/>
      <c r="JPZ547" s="66"/>
      <c r="JQA547" s="66"/>
      <c r="JQB547" s="79"/>
      <c r="JQC547" s="109"/>
      <c r="JQD547" s="479"/>
      <c r="JQE547" s="78"/>
      <c r="JQF547" s="144"/>
      <c r="JQG547" s="75"/>
      <c r="JQH547" s="66"/>
      <c r="JQI547" s="66"/>
      <c r="JQJ547" s="79"/>
      <c r="JQK547" s="109"/>
      <c r="JQL547" s="479"/>
      <c r="JQM547" s="78"/>
      <c r="JQN547" s="144"/>
      <c r="JQO547" s="75"/>
      <c r="JQP547" s="66"/>
      <c r="JQQ547" s="66"/>
      <c r="JQR547" s="79"/>
      <c r="JQS547" s="109"/>
      <c r="JQT547" s="479"/>
      <c r="JQU547" s="78"/>
      <c r="JQV547" s="144"/>
      <c r="JQW547" s="75"/>
      <c r="JQX547" s="66"/>
      <c r="JQY547" s="66"/>
      <c r="JQZ547" s="79"/>
      <c r="JRA547" s="109"/>
      <c r="JRB547" s="479"/>
      <c r="JRC547" s="78"/>
      <c r="JRD547" s="144"/>
      <c r="JRE547" s="75"/>
      <c r="JRF547" s="66"/>
      <c r="JRG547" s="66"/>
      <c r="JRH547" s="79"/>
      <c r="JRI547" s="109"/>
      <c r="JRJ547" s="479"/>
      <c r="JRK547" s="78"/>
      <c r="JRL547" s="144"/>
      <c r="JRM547" s="75"/>
      <c r="JRN547" s="66"/>
      <c r="JRO547" s="66"/>
      <c r="JRP547" s="79"/>
      <c r="JRQ547" s="109"/>
      <c r="JRR547" s="479"/>
      <c r="JRS547" s="78"/>
      <c r="JRT547" s="144"/>
      <c r="JRU547" s="75"/>
      <c r="JRV547" s="66"/>
      <c r="JRW547" s="66"/>
      <c r="JRX547" s="79"/>
      <c r="JRY547" s="109"/>
      <c r="JRZ547" s="479"/>
      <c r="JSA547" s="78"/>
      <c r="JSB547" s="144"/>
      <c r="JSC547" s="75"/>
      <c r="JSD547" s="66"/>
      <c r="JSE547" s="66"/>
      <c r="JSF547" s="79"/>
      <c r="JSG547" s="109"/>
      <c r="JSH547" s="479"/>
      <c r="JSI547" s="78"/>
      <c r="JSJ547" s="144"/>
      <c r="JSK547" s="75"/>
      <c r="JSL547" s="66"/>
      <c r="JSM547" s="66"/>
      <c r="JSN547" s="79"/>
      <c r="JSO547" s="109"/>
      <c r="JSP547" s="479"/>
      <c r="JSQ547" s="78"/>
      <c r="JSR547" s="144"/>
      <c r="JSS547" s="75"/>
      <c r="JST547" s="66"/>
      <c r="JSU547" s="66"/>
      <c r="JSV547" s="79"/>
      <c r="JSW547" s="109"/>
      <c r="JSX547" s="479"/>
      <c r="JSY547" s="78"/>
      <c r="JSZ547" s="144"/>
      <c r="JTA547" s="75"/>
      <c r="JTB547" s="66"/>
      <c r="JTC547" s="66"/>
      <c r="JTD547" s="79"/>
      <c r="JTE547" s="109"/>
      <c r="JTF547" s="479"/>
      <c r="JTG547" s="78"/>
      <c r="JTH547" s="144"/>
      <c r="JTI547" s="75"/>
      <c r="JTJ547" s="66"/>
      <c r="JTK547" s="66"/>
      <c r="JTL547" s="79"/>
      <c r="JTM547" s="109"/>
      <c r="JTN547" s="479"/>
      <c r="JTO547" s="78"/>
      <c r="JTP547" s="144"/>
      <c r="JTQ547" s="75"/>
      <c r="JTR547" s="66"/>
      <c r="JTS547" s="66"/>
      <c r="JTT547" s="79"/>
      <c r="JTU547" s="109"/>
      <c r="JTV547" s="479"/>
      <c r="JTW547" s="78"/>
      <c r="JTX547" s="144"/>
      <c r="JTY547" s="75"/>
      <c r="JTZ547" s="66"/>
      <c r="JUA547" s="66"/>
      <c r="JUB547" s="79"/>
      <c r="JUC547" s="109"/>
      <c r="JUD547" s="479"/>
      <c r="JUE547" s="78"/>
      <c r="JUF547" s="144"/>
      <c r="JUG547" s="75"/>
      <c r="JUH547" s="66"/>
      <c r="JUI547" s="66"/>
      <c r="JUJ547" s="79"/>
      <c r="JUK547" s="109"/>
      <c r="JUL547" s="479"/>
      <c r="JUM547" s="78"/>
      <c r="JUN547" s="144"/>
      <c r="JUO547" s="75"/>
      <c r="JUP547" s="66"/>
      <c r="JUQ547" s="66"/>
      <c r="JUR547" s="79"/>
      <c r="JUS547" s="109"/>
      <c r="JUT547" s="479"/>
      <c r="JUU547" s="78"/>
      <c r="JUV547" s="144"/>
      <c r="JUW547" s="75"/>
      <c r="JUX547" s="66"/>
      <c r="JUY547" s="66"/>
      <c r="JUZ547" s="79"/>
      <c r="JVA547" s="109"/>
      <c r="JVB547" s="479"/>
      <c r="JVC547" s="78"/>
      <c r="JVD547" s="144"/>
      <c r="JVE547" s="75"/>
      <c r="JVF547" s="66"/>
      <c r="JVG547" s="66"/>
      <c r="JVH547" s="79"/>
      <c r="JVI547" s="109"/>
      <c r="JVJ547" s="479"/>
      <c r="JVK547" s="78"/>
      <c r="JVL547" s="144"/>
      <c r="JVM547" s="75"/>
      <c r="JVN547" s="66"/>
      <c r="JVO547" s="66"/>
      <c r="JVP547" s="79"/>
      <c r="JVQ547" s="109"/>
      <c r="JVR547" s="479"/>
      <c r="JVS547" s="78"/>
      <c r="JVT547" s="144"/>
      <c r="JVU547" s="75"/>
      <c r="JVV547" s="66"/>
      <c r="JVW547" s="66"/>
      <c r="JVX547" s="79"/>
      <c r="JVY547" s="109"/>
      <c r="JVZ547" s="479"/>
      <c r="JWA547" s="78"/>
      <c r="JWB547" s="144"/>
      <c r="JWC547" s="75"/>
      <c r="JWD547" s="66"/>
      <c r="JWE547" s="66"/>
      <c r="JWF547" s="79"/>
      <c r="JWG547" s="109"/>
      <c r="JWH547" s="479"/>
      <c r="JWI547" s="78"/>
      <c r="JWJ547" s="144"/>
      <c r="JWK547" s="75"/>
      <c r="JWL547" s="66"/>
      <c r="JWM547" s="66"/>
      <c r="JWN547" s="79"/>
      <c r="JWO547" s="109"/>
      <c r="JWP547" s="479"/>
      <c r="JWQ547" s="78"/>
      <c r="JWR547" s="144"/>
      <c r="JWS547" s="75"/>
      <c r="JWT547" s="66"/>
      <c r="JWU547" s="66"/>
      <c r="JWV547" s="79"/>
      <c r="JWW547" s="109"/>
      <c r="JWX547" s="479"/>
      <c r="JWY547" s="78"/>
      <c r="JWZ547" s="144"/>
      <c r="JXA547" s="75"/>
      <c r="JXB547" s="66"/>
      <c r="JXC547" s="66"/>
      <c r="JXD547" s="79"/>
      <c r="JXE547" s="109"/>
      <c r="JXF547" s="479"/>
      <c r="JXG547" s="78"/>
      <c r="JXH547" s="144"/>
      <c r="JXI547" s="75"/>
      <c r="JXJ547" s="66"/>
      <c r="JXK547" s="66"/>
      <c r="JXL547" s="79"/>
      <c r="JXM547" s="109"/>
      <c r="JXN547" s="479"/>
      <c r="JXO547" s="78"/>
      <c r="JXP547" s="144"/>
      <c r="JXQ547" s="75"/>
      <c r="JXR547" s="66"/>
      <c r="JXS547" s="66"/>
      <c r="JXT547" s="79"/>
      <c r="JXU547" s="109"/>
      <c r="JXV547" s="479"/>
      <c r="JXW547" s="78"/>
      <c r="JXX547" s="144"/>
      <c r="JXY547" s="75"/>
      <c r="JXZ547" s="66"/>
      <c r="JYA547" s="66"/>
      <c r="JYB547" s="79"/>
      <c r="JYC547" s="109"/>
      <c r="JYD547" s="479"/>
      <c r="JYE547" s="78"/>
      <c r="JYF547" s="144"/>
      <c r="JYG547" s="75"/>
      <c r="JYH547" s="66"/>
      <c r="JYI547" s="66"/>
      <c r="JYJ547" s="79"/>
      <c r="JYK547" s="109"/>
      <c r="JYL547" s="479"/>
      <c r="JYM547" s="78"/>
      <c r="JYN547" s="144"/>
      <c r="JYO547" s="75"/>
      <c r="JYP547" s="66"/>
      <c r="JYQ547" s="66"/>
      <c r="JYR547" s="79"/>
      <c r="JYS547" s="109"/>
      <c r="JYT547" s="479"/>
      <c r="JYU547" s="78"/>
      <c r="JYV547" s="144"/>
      <c r="JYW547" s="75"/>
      <c r="JYX547" s="66"/>
      <c r="JYY547" s="66"/>
      <c r="JYZ547" s="79"/>
      <c r="JZA547" s="109"/>
      <c r="JZB547" s="479"/>
      <c r="JZC547" s="78"/>
      <c r="JZD547" s="144"/>
      <c r="JZE547" s="75"/>
      <c r="JZF547" s="66"/>
      <c r="JZG547" s="66"/>
      <c r="JZH547" s="79"/>
      <c r="JZI547" s="109"/>
      <c r="JZJ547" s="479"/>
      <c r="JZK547" s="78"/>
      <c r="JZL547" s="144"/>
      <c r="JZM547" s="75"/>
      <c r="JZN547" s="66"/>
      <c r="JZO547" s="66"/>
      <c r="JZP547" s="79"/>
      <c r="JZQ547" s="109"/>
      <c r="JZR547" s="479"/>
      <c r="JZS547" s="78"/>
      <c r="JZT547" s="144"/>
      <c r="JZU547" s="75"/>
      <c r="JZV547" s="66"/>
      <c r="JZW547" s="66"/>
      <c r="JZX547" s="79"/>
      <c r="JZY547" s="109"/>
      <c r="JZZ547" s="479"/>
      <c r="KAA547" s="78"/>
      <c r="KAB547" s="144"/>
      <c r="KAC547" s="75"/>
      <c r="KAD547" s="66"/>
      <c r="KAE547" s="66"/>
      <c r="KAF547" s="79"/>
      <c r="KAG547" s="109"/>
      <c r="KAH547" s="479"/>
      <c r="KAI547" s="78"/>
      <c r="KAJ547" s="144"/>
      <c r="KAK547" s="75"/>
      <c r="KAL547" s="66"/>
      <c r="KAM547" s="66"/>
      <c r="KAN547" s="79"/>
      <c r="KAO547" s="109"/>
      <c r="KAP547" s="479"/>
      <c r="KAQ547" s="78"/>
      <c r="KAR547" s="144"/>
      <c r="KAS547" s="75"/>
      <c r="KAT547" s="66"/>
      <c r="KAU547" s="66"/>
      <c r="KAV547" s="79"/>
      <c r="KAW547" s="109"/>
      <c r="KAX547" s="479"/>
      <c r="KAY547" s="78"/>
      <c r="KAZ547" s="144"/>
      <c r="KBA547" s="75"/>
      <c r="KBB547" s="66"/>
      <c r="KBC547" s="66"/>
      <c r="KBD547" s="79"/>
      <c r="KBE547" s="109"/>
      <c r="KBF547" s="479"/>
      <c r="KBG547" s="78"/>
      <c r="KBH547" s="144"/>
      <c r="KBI547" s="75"/>
      <c r="KBJ547" s="66"/>
      <c r="KBK547" s="66"/>
      <c r="KBL547" s="79"/>
      <c r="KBM547" s="109"/>
      <c r="KBN547" s="479"/>
      <c r="KBO547" s="78"/>
      <c r="KBP547" s="144"/>
      <c r="KBQ547" s="75"/>
      <c r="KBR547" s="66"/>
      <c r="KBS547" s="66"/>
      <c r="KBT547" s="79"/>
      <c r="KBU547" s="109"/>
      <c r="KBV547" s="479"/>
      <c r="KBW547" s="78"/>
      <c r="KBX547" s="144"/>
      <c r="KBY547" s="75"/>
      <c r="KBZ547" s="66"/>
      <c r="KCA547" s="66"/>
      <c r="KCB547" s="79"/>
      <c r="KCC547" s="109"/>
      <c r="KCD547" s="479"/>
      <c r="KCE547" s="78"/>
      <c r="KCF547" s="144"/>
      <c r="KCG547" s="75"/>
      <c r="KCH547" s="66"/>
      <c r="KCI547" s="66"/>
      <c r="KCJ547" s="79"/>
      <c r="KCK547" s="109"/>
      <c r="KCL547" s="479"/>
      <c r="KCM547" s="78"/>
      <c r="KCN547" s="144"/>
      <c r="KCO547" s="75"/>
      <c r="KCP547" s="66"/>
      <c r="KCQ547" s="66"/>
      <c r="KCR547" s="79"/>
      <c r="KCS547" s="109"/>
      <c r="KCT547" s="479"/>
      <c r="KCU547" s="78"/>
      <c r="KCV547" s="144"/>
      <c r="KCW547" s="75"/>
      <c r="KCX547" s="66"/>
      <c r="KCY547" s="66"/>
      <c r="KCZ547" s="79"/>
      <c r="KDA547" s="109"/>
      <c r="KDB547" s="479"/>
      <c r="KDC547" s="78"/>
      <c r="KDD547" s="144"/>
      <c r="KDE547" s="75"/>
      <c r="KDF547" s="66"/>
      <c r="KDG547" s="66"/>
      <c r="KDH547" s="79"/>
      <c r="KDI547" s="109"/>
      <c r="KDJ547" s="479"/>
      <c r="KDK547" s="78"/>
      <c r="KDL547" s="144"/>
      <c r="KDM547" s="75"/>
      <c r="KDN547" s="66"/>
      <c r="KDO547" s="66"/>
      <c r="KDP547" s="79"/>
      <c r="KDQ547" s="109"/>
      <c r="KDR547" s="479"/>
      <c r="KDS547" s="78"/>
      <c r="KDT547" s="144"/>
      <c r="KDU547" s="75"/>
      <c r="KDV547" s="66"/>
      <c r="KDW547" s="66"/>
      <c r="KDX547" s="79"/>
      <c r="KDY547" s="109"/>
      <c r="KDZ547" s="479"/>
      <c r="KEA547" s="78"/>
      <c r="KEB547" s="144"/>
      <c r="KEC547" s="75"/>
      <c r="KED547" s="66"/>
      <c r="KEE547" s="66"/>
      <c r="KEF547" s="79"/>
      <c r="KEG547" s="109"/>
      <c r="KEH547" s="479"/>
      <c r="KEI547" s="78"/>
      <c r="KEJ547" s="144"/>
      <c r="KEK547" s="75"/>
      <c r="KEL547" s="66"/>
      <c r="KEM547" s="66"/>
      <c r="KEN547" s="79"/>
      <c r="KEO547" s="109"/>
      <c r="KEP547" s="479"/>
      <c r="KEQ547" s="78"/>
      <c r="KER547" s="144"/>
      <c r="KES547" s="75"/>
      <c r="KET547" s="66"/>
      <c r="KEU547" s="66"/>
      <c r="KEV547" s="79"/>
      <c r="KEW547" s="109"/>
      <c r="KEX547" s="479"/>
      <c r="KEY547" s="78"/>
      <c r="KEZ547" s="144"/>
      <c r="KFA547" s="75"/>
      <c r="KFB547" s="66"/>
      <c r="KFC547" s="66"/>
      <c r="KFD547" s="79"/>
      <c r="KFE547" s="109"/>
      <c r="KFF547" s="479"/>
      <c r="KFG547" s="78"/>
      <c r="KFH547" s="144"/>
      <c r="KFI547" s="75"/>
      <c r="KFJ547" s="66"/>
      <c r="KFK547" s="66"/>
      <c r="KFL547" s="79"/>
      <c r="KFM547" s="109"/>
      <c r="KFN547" s="479"/>
      <c r="KFO547" s="78"/>
      <c r="KFP547" s="144"/>
      <c r="KFQ547" s="75"/>
      <c r="KFR547" s="66"/>
      <c r="KFS547" s="66"/>
      <c r="KFT547" s="79"/>
      <c r="KFU547" s="109"/>
      <c r="KFV547" s="479"/>
      <c r="KFW547" s="78"/>
      <c r="KFX547" s="144"/>
      <c r="KFY547" s="75"/>
      <c r="KFZ547" s="66"/>
      <c r="KGA547" s="66"/>
      <c r="KGB547" s="79"/>
      <c r="KGC547" s="109"/>
      <c r="KGD547" s="479"/>
      <c r="KGE547" s="78"/>
      <c r="KGF547" s="144"/>
      <c r="KGG547" s="75"/>
      <c r="KGH547" s="66"/>
      <c r="KGI547" s="66"/>
      <c r="KGJ547" s="79"/>
      <c r="KGK547" s="109"/>
      <c r="KGL547" s="479"/>
      <c r="KGM547" s="78"/>
      <c r="KGN547" s="144"/>
      <c r="KGO547" s="75"/>
      <c r="KGP547" s="66"/>
      <c r="KGQ547" s="66"/>
      <c r="KGR547" s="79"/>
      <c r="KGS547" s="109"/>
      <c r="KGT547" s="479"/>
      <c r="KGU547" s="78"/>
      <c r="KGV547" s="144"/>
      <c r="KGW547" s="75"/>
      <c r="KGX547" s="66"/>
      <c r="KGY547" s="66"/>
      <c r="KGZ547" s="79"/>
      <c r="KHA547" s="109"/>
      <c r="KHB547" s="479"/>
      <c r="KHC547" s="78"/>
      <c r="KHD547" s="144"/>
      <c r="KHE547" s="75"/>
      <c r="KHF547" s="66"/>
      <c r="KHG547" s="66"/>
      <c r="KHH547" s="79"/>
      <c r="KHI547" s="109"/>
      <c r="KHJ547" s="479"/>
      <c r="KHK547" s="78"/>
      <c r="KHL547" s="144"/>
      <c r="KHM547" s="75"/>
      <c r="KHN547" s="66"/>
      <c r="KHO547" s="66"/>
      <c r="KHP547" s="79"/>
      <c r="KHQ547" s="109"/>
      <c r="KHR547" s="479"/>
      <c r="KHS547" s="78"/>
      <c r="KHT547" s="144"/>
      <c r="KHU547" s="75"/>
      <c r="KHV547" s="66"/>
      <c r="KHW547" s="66"/>
      <c r="KHX547" s="79"/>
      <c r="KHY547" s="109"/>
      <c r="KHZ547" s="479"/>
      <c r="KIA547" s="78"/>
      <c r="KIB547" s="144"/>
      <c r="KIC547" s="75"/>
      <c r="KID547" s="66"/>
      <c r="KIE547" s="66"/>
      <c r="KIF547" s="79"/>
      <c r="KIG547" s="109"/>
      <c r="KIH547" s="479"/>
      <c r="KII547" s="78"/>
      <c r="KIJ547" s="144"/>
      <c r="KIK547" s="75"/>
      <c r="KIL547" s="66"/>
      <c r="KIM547" s="66"/>
      <c r="KIN547" s="79"/>
      <c r="KIO547" s="109"/>
      <c r="KIP547" s="479"/>
      <c r="KIQ547" s="78"/>
      <c r="KIR547" s="144"/>
      <c r="KIS547" s="75"/>
      <c r="KIT547" s="66"/>
      <c r="KIU547" s="66"/>
      <c r="KIV547" s="79"/>
      <c r="KIW547" s="109"/>
      <c r="KIX547" s="479"/>
      <c r="KIY547" s="78"/>
      <c r="KIZ547" s="144"/>
      <c r="KJA547" s="75"/>
      <c r="KJB547" s="66"/>
      <c r="KJC547" s="66"/>
      <c r="KJD547" s="79"/>
      <c r="KJE547" s="109"/>
      <c r="KJF547" s="479"/>
      <c r="KJG547" s="78"/>
      <c r="KJH547" s="144"/>
      <c r="KJI547" s="75"/>
      <c r="KJJ547" s="66"/>
      <c r="KJK547" s="66"/>
      <c r="KJL547" s="79"/>
      <c r="KJM547" s="109"/>
      <c r="KJN547" s="479"/>
      <c r="KJO547" s="78"/>
      <c r="KJP547" s="144"/>
      <c r="KJQ547" s="75"/>
      <c r="KJR547" s="66"/>
      <c r="KJS547" s="66"/>
      <c r="KJT547" s="79"/>
      <c r="KJU547" s="109"/>
      <c r="KJV547" s="479"/>
      <c r="KJW547" s="78"/>
      <c r="KJX547" s="144"/>
      <c r="KJY547" s="75"/>
      <c r="KJZ547" s="66"/>
      <c r="KKA547" s="66"/>
      <c r="KKB547" s="79"/>
      <c r="KKC547" s="109"/>
      <c r="KKD547" s="479"/>
      <c r="KKE547" s="78"/>
      <c r="KKF547" s="144"/>
      <c r="KKG547" s="75"/>
      <c r="KKH547" s="66"/>
      <c r="KKI547" s="66"/>
      <c r="KKJ547" s="79"/>
      <c r="KKK547" s="109"/>
      <c r="KKL547" s="479"/>
      <c r="KKM547" s="78"/>
      <c r="KKN547" s="144"/>
      <c r="KKO547" s="75"/>
      <c r="KKP547" s="66"/>
      <c r="KKQ547" s="66"/>
      <c r="KKR547" s="79"/>
      <c r="KKS547" s="109"/>
      <c r="KKT547" s="479"/>
      <c r="KKU547" s="78"/>
      <c r="KKV547" s="144"/>
      <c r="KKW547" s="75"/>
      <c r="KKX547" s="66"/>
      <c r="KKY547" s="66"/>
      <c r="KKZ547" s="79"/>
      <c r="KLA547" s="109"/>
      <c r="KLB547" s="479"/>
      <c r="KLC547" s="78"/>
      <c r="KLD547" s="144"/>
      <c r="KLE547" s="75"/>
      <c r="KLF547" s="66"/>
      <c r="KLG547" s="66"/>
      <c r="KLH547" s="79"/>
      <c r="KLI547" s="109"/>
      <c r="KLJ547" s="479"/>
      <c r="KLK547" s="78"/>
      <c r="KLL547" s="144"/>
      <c r="KLM547" s="75"/>
      <c r="KLN547" s="66"/>
      <c r="KLO547" s="66"/>
      <c r="KLP547" s="79"/>
      <c r="KLQ547" s="109"/>
      <c r="KLR547" s="479"/>
      <c r="KLS547" s="78"/>
      <c r="KLT547" s="144"/>
      <c r="KLU547" s="75"/>
      <c r="KLV547" s="66"/>
      <c r="KLW547" s="66"/>
      <c r="KLX547" s="79"/>
      <c r="KLY547" s="109"/>
      <c r="KLZ547" s="479"/>
      <c r="KMA547" s="78"/>
      <c r="KMB547" s="144"/>
      <c r="KMC547" s="75"/>
      <c r="KMD547" s="66"/>
      <c r="KME547" s="66"/>
      <c r="KMF547" s="79"/>
      <c r="KMG547" s="109"/>
      <c r="KMH547" s="479"/>
      <c r="KMI547" s="78"/>
      <c r="KMJ547" s="144"/>
      <c r="KMK547" s="75"/>
      <c r="KML547" s="66"/>
      <c r="KMM547" s="66"/>
      <c r="KMN547" s="79"/>
      <c r="KMO547" s="109"/>
      <c r="KMP547" s="479"/>
      <c r="KMQ547" s="78"/>
      <c r="KMR547" s="144"/>
      <c r="KMS547" s="75"/>
      <c r="KMT547" s="66"/>
      <c r="KMU547" s="66"/>
      <c r="KMV547" s="79"/>
      <c r="KMW547" s="109"/>
      <c r="KMX547" s="479"/>
      <c r="KMY547" s="78"/>
      <c r="KMZ547" s="144"/>
      <c r="KNA547" s="75"/>
      <c r="KNB547" s="66"/>
      <c r="KNC547" s="66"/>
      <c r="KND547" s="79"/>
      <c r="KNE547" s="109"/>
      <c r="KNF547" s="479"/>
      <c r="KNG547" s="78"/>
      <c r="KNH547" s="144"/>
      <c r="KNI547" s="75"/>
      <c r="KNJ547" s="66"/>
      <c r="KNK547" s="66"/>
      <c r="KNL547" s="79"/>
      <c r="KNM547" s="109"/>
      <c r="KNN547" s="479"/>
      <c r="KNO547" s="78"/>
      <c r="KNP547" s="144"/>
      <c r="KNQ547" s="75"/>
      <c r="KNR547" s="66"/>
      <c r="KNS547" s="66"/>
      <c r="KNT547" s="79"/>
      <c r="KNU547" s="109"/>
      <c r="KNV547" s="479"/>
      <c r="KNW547" s="78"/>
      <c r="KNX547" s="144"/>
      <c r="KNY547" s="75"/>
      <c r="KNZ547" s="66"/>
      <c r="KOA547" s="66"/>
      <c r="KOB547" s="79"/>
      <c r="KOC547" s="109"/>
      <c r="KOD547" s="479"/>
      <c r="KOE547" s="78"/>
      <c r="KOF547" s="144"/>
      <c r="KOG547" s="75"/>
      <c r="KOH547" s="66"/>
      <c r="KOI547" s="66"/>
      <c r="KOJ547" s="79"/>
      <c r="KOK547" s="109"/>
      <c r="KOL547" s="479"/>
      <c r="KOM547" s="78"/>
      <c r="KON547" s="144"/>
      <c r="KOO547" s="75"/>
      <c r="KOP547" s="66"/>
      <c r="KOQ547" s="66"/>
      <c r="KOR547" s="79"/>
      <c r="KOS547" s="109"/>
      <c r="KOT547" s="479"/>
      <c r="KOU547" s="78"/>
      <c r="KOV547" s="144"/>
      <c r="KOW547" s="75"/>
      <c r="KOX547" s="66"/>
      <c r="KOY547" s="66"/>
      <c r="KOZ547" s="79"/>
      <c r="KPA547" s="109"/>
      <c r="KPB547" s="479"/>
      <c r="KPC547" s="78"/>
      <c r="KPD547" s="144"/>
      <c r="KPE547" s="75"/>
      <c r="KPF547" s="66"/>
      <c r="KPG547" s="66"/>
      <c r="KPH547" s="79"/>
      <c r="KPI547" s="109"/>
      <c r="KPJ547" s="479"/>
      <c r="KPK547" s="78"/>
      <c r="KPL547" s="144"/>
      <c r="KPM547" s="75"/>
      <c r="KPN547" s="66"/>
      <c r="KPO547" s="66"/>
      <c r="KPP547" s="79"/>
      <c r="KPQ547" s="109"/>
      <c r="KPR547" s="479"/>
      <c r="KPS547" s="78"/>
      <c r="KPT547" s="144"/>
      <c r="KPU547" s="75"/>
      <c r="KPV547" s="66"/>
      <c r="KPW547" s="66"/>
      <c r="KPX547" s="79"/>
      <c r="KPY547" s="109"/>
      <c r="KPZ547" s="479"/>
      <c r="KQA547" s="78"/>
      <c r="KQB547" s="144"/>
      <c r="KQC547" s="75"/>
      <c r="KQD547" s="66"/>
      <c r="KQE547" s="66"/>
      <c r="KQF547" s="79"/>
      <c r="KQG547" s="109"/>
      <c r="KQH547" s="479"/>
      <c r="KQI547" s="78"/>
      <c r="KQJ547" s="144"/>
      <c r="KQK547" s="75"/>
      <c r="KQL547" s="66"/>
      <c r="KQM547" s="66"/>
      <c r="KQN547" s="79"/>
      <c r="KQO547" s="109"/>
      <c r="KQP547" s="479"/>
      <c r="KQQ547" s="78"/>
      <c r="KQR547" s="144"/>
      <c r="KQS547" s="75"/>
      <c r="KQT547" s="66"/>
      <c r="KQU547" s="66"/>
      <c r="KQV547" s="79"/>
      <c r="KQW547" s="109"/>
      <c r="KQX547" s="479"/>
      <c r="KQY547" s="78"/>
      <c r="KQZ547" s="144"/>
      <c r="KRA547" s="75"/>
      <c r="KRB547" s="66"/>
      <c r="KRC547" s="66"/>
      <c r="KRD547" s="79"/>
      <c r="KRE547" s="109"/>
      <c r="KRF547" s="479"/>
      <c r="KRG547" s="78"/>
      <c r="KRH547" s="144"/>
      <c r="KRI547" s="75"/>
      <c r="KRJ547" s="66"/>
      <c r="KRK547" s="66"/>
      <c r="KRL547" s="79"/>
      <c r="KRM547" s="109"/>
      <c r="KRN547" s="479"/>
      <c r="KRO547" s="78"/>
      <c r="KRP547" s="144"/>
      <c r="KRQ547" s="75"/>
      <c r="KRR547" s="66"/>
      <c r="KRS547" s="66"/>
      <c r="KRT547" s="79"/>
      <c r="KRU547" s="109"/>
      <c r="KRV547" s="479"/>
      <c r="KRW547" s="78"/>
      <c r="KRX547" s="144"/>
      <c r="KRY547" s="75"/>
      <c r="KRZ547" s="66"/>
      <c r="KSA547" s="66"/>
      <c r="KSB547" s="79"/>
      <c r="KSC547" s="109"/>
      <c r="KSD547" s="479"/>
      <c r="KSE547" s="78"/>
      <c r="KSF547" s="144"/>
      <c r="KSG547" s="75"/>
      <c r="KSH547" s="66"/>
      <c r="KSI547" s="66"/>
      <c r="KSJ547" s="79"/>
      <c r="KSK547" s="109"/>
      <c r="KSL547" s="479"/>
      <c r="KSM547" s="78"/>
      <c r="KSN547" s="144"/>
      <c r="KSO547" s="75"/>
      <c r="KSP547" s="66"/>
      <c r="KSQ547" s="66"/>
      <c r="KSR547" s="79"/>
      <c r="KSS547" s="109"/>
      <c r="KST547" s="479"/>
      <c r="KSU547" s="78"/>
      <c r="KSV547" s="144"/>
      <c r="KSW547" s="75"/>
      <c r="KSX547" s="66"/>
      <c r="KSY547" s="66"/>
      <c r="KSZ547" s="79"/>
      <c r="KTA547" s="109"/>
      <c r="KTB547" s="479"/>
      <c r="KTC547" s="78"/>
      <c r="KTD547" s="144"/>
      <c r="KTE547" s="75"/>
      <c r="KTF547" s="66"/>
      <c r="KTG547" s="66"/>
      <c r="KTH547" s="79"/>
      <c r="KTI547" s="109"/>
      <c r="KTJ547" s="479"/>
      <c r="KTK547" s="78"/>
      <c r="KTL547" s="144"/>
      <c r="KTM547" s="75"/>
      <c r="KTN547" s="66"/>
      <c r="KTO547" s="66"/>
      <c r="KTP547" s="79"/>
      <c r="KTQ547" s="109"/>
      <c r="KTR547" s="479"/>
      <c r="KTS547" s="78"/>
      <c r="KTT547" s="144"/>
      <c r="KTU547" s="75"/>
      <c r="KTV547" s="66"/>
      <c r="KTW547" s="66"/>
      <c r="KTX547" s="79"/>
      <c r="KTY547" s="109"/>
      <c r="KTZ547" s="479"/>
      <c r="KUA547" s="78"/>
      <c r="KUB547" s="144"/>
      <c r="KUC547" s="75"/>
      <c r="KUD547" s="66"/>
      <c r="KUE547" s="66"/>
      <c r="KUF547" s="79"/>
      <c r="KUG547" s="109"/>
      <c r="KUH547" s="479"/>
      <c r="KUI547" s="78"/>
      <c r="KUJ547" s="144"/>
      <c r="KUK547" s="75"/>
      <c r="KUL547" s="66"/>
      <c r="KUM547" s="66"/>
      <c r="KUN547" s="79"/>
      <c r="KUO547" s="109"/>
      <c r="KUP547" s="479"/>
      <c r="KUQ547" s="78"/>
      <c r="KUR547" s="144"/>
      <c r="KUS547" s="75"/>
      <c r="KUT547" s="66"/>
      <c r="KUU547" s="66"/>
      <c r="KUV547" s="79"/>
      <c r="KUW547" s="109"/>
      <c r="KUX547" s="479"/>
      <c r="KUY547" s="78"/>
      <c r="KUZ547" s="144"/>
      <c r="KVA547" s="75"/>
      <c r="KVB547" s="66"/>
      <c r="KVC547" s="66"/>
      <c r="KVD547" s="79"/>
      <c r="KVE547" s="109"/>
      <c r="KVF547" s="479"/>
      <c r="KVG547" s="78"/>
      <c r="KVH547" s="144"/>
      <c r="KVI547" s="75"/>
      <c r="KVJ547" s="66"/>
      <c r="KVK547" s="66"/>
      <c r="KVL547" s="79"/>
      <c r="KVM547" s="109"/>
      <c r="KVN547" s="479"/>
      <c r="KVO547" s="78"/>
      <c r="KVP547" s="144"/>
      <c r="KVQ547" s="75"/>
      <c r="KVR547" s="66"/>
      <c r="KVS547" s="66"/>
      <c r="KVT547" s="79"/>
      <c r="KVU547" s="109"/>
      <c r="KVV547" s="479"/>
      <c r="KVW547" s="78"/>
      <c r="KVX547" s="144"/>
      <c r="KVY547" s="75"/>
      <c r="KVZ547" s="66"/>
      <c r="KWA547" s="66"/>
      <c r="KWB547" s="79"/>
      <c r="KWC547" s="109"/>
      <c r="KWD547" s="479"/>
      <c r="KWE547" s="78"/>
      <c r="KWF547" s="144"/>
      <c r="KWG547" s="75"/>
      <c r="KWH547" s="66"/>
      <c r="KWI547" s="66"/>
      <c r="KWJ547" s="79"/>
      <c r="KWK547" s="109"/>
      <c r="KWL547" s="479"/>
      <c r="KWM547" s="78"/>
      <c r="KWN547" s="144"/>
      <c r="KWO547" s="75"/>
      <c r="KWP547" s="66"/>
      <c r="KWQ547" s="66"/>
      <c r="KWR547" s="79"/>
      <c r="KWS547" s="109"/>
      <c r="KWT547" s="479"/>
      <c r="KWU547" s="78"/>
      <c r="KWV547" s="144"/>
      <c r="KWW547" s="75"/>
      <c r="KWX547" s="66"/>
      <c r="KWY547" s="66"/>
      <c r="KWZ547" s="79"/>
      <c r="KXA547" s="109"/>
      <c r="KXB547" s="479"/>
      <c r="KXC547" s="78"/>
      <c r="KXD547" s="144"/>
      <c r="KXE547" s="75"/>
      <c r="KXF547" s="66"/>
      <c r="KXG547" s="66"/>
      <c r="KXH547" s="79"/>
      <c r="KXI547" s="109"/>
      <c r="KXJ547" s="479"/>
      <c r="KXK547" s="78"/>
      <c r="KXL547" s="144"/>
      <c r="KXM547" s="75"/>
      <c r="KXN547" s="66"/>
      <c r="KXO547" s="66"/>
      <c r="KXP547" s="79"/>
      <c r="KXQ547" s="109"/>
      <c r="KXR547" s="479"/>
      <c r="KXS547" s="78"/>
      <c r="KXT547" s="144"/>
      <c r="KXU547" s="75"/>
      <c r="KXV547" s="66"/>
      <c r="KXW547" s="66"/>
      <c r="KXX547" s="79"/>
      <c r="KXY547" s="109"/>
      <c r="KXZ547" s="479"/>
      <c r="KYA547" s="78"/>
      <c r="KYB547" s="144"/>
      <c r="KYC547" s="75"/>
      <c r="KYD547" s="66"/>
      <c r="KYE547" s="66"/>
      <c r="KYF547" s="79"/>
      <c r="KYG547" s="109"/>
      <c r="KYH547" s="479"/>
      <c r="KYI547" s="78"/>
      <c r="KYJ547" s="144"/>
      <c r="KYK547" s="75"/>
      <c r="KYL547" s="66"/>
      <c r="KYM547" s="66"/>
      <c r="KYN547" s="79"/>
      <c r="KYO547" s="109"/>
      <c r="KYP547" s="479"/>
      <c r="KYQ547" s="78"/>
      <c r="KYR547" s="144"/>
      <c r="KYS547" s="75"/>
      <c r="KYT547" s="66"/>
      <c r="KYU547" s="66"/>
      <c r="KYV547" s="79"/>
      <c r="KYW547" s="109"/>
      <c r="KYX547" s="479"/>
      <c r="KYY547" s="78"/>
      <c r="KYZ547" s="144"/>
      <c r="KZA547" s="75"/>
      <c r="KZB547" s="66"/>
      <c r="KZC547" s="66"/>
      <c r="KZD547" s="79"/>
      <c r="KZE547" s="109"/>
      <c r="KZF547" s="479"/>
      <c r="KZG547" s="78"/>
      <c r="KZH547" s="144"/>
      <c r="KZI547" s="75"/>
      <c r="KZJ547" s="66"/>
      <c r="KZK547" s="66"/>
      <c r="KZL547" s="79"/>
      <c r="KZM547" s="109"/>
      <c r="KZN547" s="479"/>
      <c r="KZO547" s="78"/>
      <c r="KZP547" s="144"/>
      <c r="KZQ547" s="75"/>
      <c r="KZR547" s="66"/>
      <c r="KZS547" s="66"/>
      <c r="KZT547" s="79"/>
      <c r="KZU547" s="109"/>
      <c r="KZV547" s="479"/>
      <c r="KZW547" s="78"/>
      <c r="KZX547" s="144"/>
      <c r="KZY547" s="75"/>
      <c r="KZZ547" s="66"/>
      <c r="LAA547" s="66"/>
      <c r="LAB547" s="79"/>
      <c r="LAC547" s="109"/>
      <c r="LAD547" s="479"/>
      <c r="LAE547" s="78"/>
      <c r="LAF547" s="144"/>
      <c r="LAG547" s="75"/>
      <c r="LAH547" s="66"/>
      <c r="LAI547" s="66"/>
      <c r="LAJ547" s="79"/>
      <c r="LAK547" s="109"/>
      <c r="LAL547" s="479"/>
      <c r="LAM547" s="78"/>
      <c r="LAN547" s="144"/>
      <c r="LAO547" s="75"/>
      <c r="LAP547" s="66"/>
      <c r="LAQ547" s="66"/>
      <c r="LAR547" s="79"/>
      <c r="LAS547" s="109"/>
      <c r="LAT547" s="479"/>
      <c r="LAU547" s="78"/>
      <c r="LAV547" s="144"/>
      <c r="LAW547" s="75"/>
      <c r="LAX547" s="66"/>
      <c r="LAY547" s="66"/>
      <c r="LAZ547" s="79"/>
      <c r="LBA547" s="109"/>
      <c r="LBB547" s="479"/>
      <c r="LBC547" s="78"/>
      <c r="LBD547" s="144"/>
      <c r="LBE547" s="75"/>
      <c r="LBF547" s="66"/>
      <c r="LBG547" s="66"/>
      <c r="LBH547" s="79"/>
      <c r="LBI547" s="109"/>
      <c r="LBJ547" s="479"/>
      <c r="LBK547" s="78"/>
      <c r="LBL547" s="144"/>
      <c r="LBM547" s="75"/>
      <c r="LBN547" s="66"/>
      <c r="LBO547" s="66"/>
      <c r="LBP547" s="79"/>
      <c r="LBQ547" s="109"/>
      <c r="LBR547" s="479"/>
      <c r="LBS547" s="78"/>
      <c r="LBT547" s="144"/>
      <c r="LBU547" s="75"/>
      <c r="LBV547" s="66"/>
      <c r="LBW547" s="66"/>
      <c r="LBX547" s="79"/>
      <c r="LBY547" s="109"/>
      <c r="LBZ547" s="479"/>
      <c r="LCA547" s="78"/>
      <c r="LCB547" s="144"/>
      <c r="LCC547" s="75"/>
      <c r="LCD547" s="66"/>
      <c r="LCE547" s="66"/>
      <c r="LCF547" s="79"/>
      <c r="LCG547" s="109"/>
      <c r="LCH547" s="479"/>
      <c r="LCI547" s="78"/>
      <c r="LCJ547" s="144"/>
      <c r="LCK547" s="75"/>
      <c r="LCL547" s="66"/>
      <c r="LCM547" s="66"/>
      <c r="LCN547" s="79"/>
      <c r="LCO547" s="109"/>
      <c r="LCP547" s="479"/>
      <c r="LCQ547" s="78"/>
      <c r="LCR547" s="144"/>
      <c r="LCS547" s="75"/>
      <c r="LCT547" s="66"/>
      <c r="LCU547" s="66"/>
      <c r="LCV547" s="79"/>
      <c r="LCW547" s="109"/>
      <c r="LCX547" s="479"/>
      <c r="LCY547" s="78"/>
      <c r="LCZ547" s="144"/>
      <c r="LDA547" s="75"/>
      <c r="LDB547" s="66"/>
      <c r="LDC547" s="66"/>
      <c r="LDD547" s="79"/>
      <c r="LDE547" s="109"/>
      <c r="LDF547" s="479"/>
      <c r="LDG547" s="78"/>
      <c r="LDH547" s="144"/>
      <c r="LDI547" s="75"/>
      <c r="LDJ547" s="66"/>
      <c r="LDK547" s="66"/>
      <c r="LDL547" s="79"/>
      <c r="LDM547" s="109"/>
      <c r="LDN547" s="479"/>
      <c r="LDO547" s="78"/>
      <c r="LDP547" s="144"/>
      <c r="LDQ547" s="75"/>
      <c r="LDR547" s="66"/>
      <c r="LDS547" s="66"/>
      <c r="LDT547" s="79"/>
      <c r="LDU547" s="109"/>
      <c r="LDV547" s="479"/>
      <c r="LDW547" s="78"/>
      <c r="LDX547" s="144"/>
      <c r="LDY547" s="75"/>
      <c r="LDZ547" s="66"/>
      <c r="LEA547" s="66"/>
      <c r="LEB547" s="79"/>
      <c r="LEC547" s="109"/>
      <c r="LED547" s="479"/>
      <c r="LEE547" s="78"/>
      <c r="LEF547" s="144"/>
      <c r="LEG547" s="75"/>
      <c r="LEH547" s="66"/>
      <c r="LEI547" s="66"/>
      <c r="LEJ547" s="79"/>
      <c r="LEK547" s="109"/>
      <c r="LEL547" s="479"/>
      <c r="LEM547" s="78"/>
      <c r="LEN547" s="144"/>
      <c r="LEO547" s="75"/>
      <c r="LEP547" s="66"/>
      <c r="LEQ547" s="66"/>
      <c r="LER547" s="79"/>
      <c r="LES547" s="109"/>
      <c r="LET547" s="479"/>
      <c r="LEU547" s="78"/>
      <c r="LEV547" s="144"/>
      <c r="LEW547" s="75"/>
      <c r="LEX547" s="66"/>
      <c r="LEY547" s="66"/>
      <c r="LEZ547" s="79"/>
      <c r="LFA547" s="109"/>
      <c r="LFB547" s="479"/>
      <c r="LFC547" s="78"/>
      <c r="LFD547" s="144"/>
      <c r="LFE547" s="75"/>
      <c r="LFF547" s="66"/>
      <c r="LFG547" s="66"/>
      <c r="LFH547" s="79"/>
      <c r="LFI547" s="109"/>
      <c r="LFJ547" s="479"/>
      <c r="LFK547" s="78"/>
      <c r="LFL547" s="144"/>
      <c r="LFM547" s="75"/>
      <c r="LFN547" s="66"/>
      <c r="LFO547" s="66"/>
      <c r="LFP547" s="79"/>
      <c r="LFQ547" s="109"/>
      <c r="LFR547" s="479"/>
      <c r="LFS547" s="78"/>
      <c r="LFT547" s="144"/>
      <c r="LFU547" s="75"/>
      <c r="LFV547" s="66"/>
      <c r="LFW547" s="66"/>
      <c r="LFX547" s="79"/>
      <c r="LFY547" s="109"/>
      <c r="LFZ547" s="479"/>
      <c r="LGA547" s="78"/>
      <c r="LGB547" s="144"/>
      <c r="LGC547" s="75"/>
      <c r="LGD547" s="66"/>
      <c r="LGE547" s="66"/>
      <c r="LGF547" s="79"/>
      <c r="LGG547" s="109"/>
      <c r="LGH547" s="479"/>
      <c r="LGI547" s="78"/>
      <c r="LGJ547" s="144"/>
      <c r="LGK547" s="75"/>
      <c r="LGL547" s="66"/>
      <c r="LGM547" s="66"/>
      <c r="LGN547" s="79"/>
      <c r="LGO547" s="109"/>
      <c r="LGP547" s="479"/>
      <c r="LGQ547" s="78"/>
      <c r="LGR547" s="144"/>
      <c r="LGS547" s="75"/>
      <c r="LGT547" s="66"/>
      <c r="LGU547" s="66"/>
      <c r="LGV547" s="79"/>
      <c r="LGW547" s="109"/>
      <c r="LGX547" s="479"/>
      <c r="LGY547" s="78"/>
      <c r="LGZ547" s="144"/>
      <c r="LHA547" s="75"/>
      <c r="LHB547" s="66"/>
      <c r="LHC547" s="66"/>
      <c r="LHD547" s="79"/>
      <c r="LHE547" s="109"/>
      <c r="LHF547" s="479"/>
      <c r="LHG547" s="78"/>
      <c r="LHH547" s="144"/>
      <c r="LHI547" s="75"/>
      <c r="LHJ547" s="66"/>
      <c r="LHK547" s="66"/>
      <c r="LHL547" s="79"/>
      <c r="LHM547" s="109"/>
      <c r="LHN547" s="479"/>
      <c r="LHO547" s="78"/>
      <c r="LHP547" s="144"/>
      <c r="LHQ547" s="75"/>
      <c r="LHR547" s="66"/>
      <c r="LHS547" s="66"/>
      <c r="LHT547" s="79"/>
      <c r="LHU547" s="109"/>
      <c r="LHV547" s="479"/>
      <c r="LHW547" s="78"/>
      <c r="LHX547" s="144"/>
      <c r="LHY547" s="75"/>
      <c r="LHZ547" s="66"/>
      <c r="LIA547" s="66"/>
      <c r="LIB547" s="79"/>
      <c r="LIC547" s="109"/>
      <c r="LID547" s="479"/>
      <c r="LIE547" s="78"/>
      <c r="LIF547" s="144"/>
      <c r="LIG547" s="75"/>
      <c r="LIH547" s="66"/>
      <c r="LII547" s="66"/>
      <c r="LIJ547" s="79"/>
      <c r="LIK547" s="109"/>
      <c r="LIL547" s="479"/>
      <c r="LIM547" s="78"/>
      <c r="LIN547" s="144"/>
      <c r="LIO547" s="75"/>
      <c r="LIP547" s="66"/>
      <c r="LIQ547" s="66"/>
      <c r="LIR547" s="79"/>
      <c r="LIS547" s="109"/>
      <c r="LIT547" s="479"/>
      <c r="LIU547" s="78"/>
      <c r="LIV547" s="144"/>
      <c r="LIW547" s="75"/>
      <c r="LIX547" s="66"/>
      <c r="LIY547" s="66"/>
      <c r="LIZ547" s="79"/>
      <c r="LJA547" s="109"/>
      <c r="LJB547" s="479"/>
      <c r="LJC547" s="78"/>
      <c r="LJD547" s="144"/>
      <c r="LJE547" s="75"/>
      <c r="LJF547" s="66"/>
      <c r="LJG547" s="66"/>
      <c r="LJH547" s="79"/>
      <c r="LJI547" s="109"/>
      <c r="LJJ547" s="479"/>
      <c r="LJK547" s="78"/>
      <c r="LJL547" s="144"/>
      <c r="LJM547" s="75"/>
      <c r="LJN547" s="66"/>
      <c r="LJO547" s="66"/>
      <c r="LJP547" s="79"/>
      <c r="LJQ547" s="109"/>
      <c r="LJR547" s="479"/>
      <c r="LJS547" s="78"/>
      <c r="LJT547" s="144"/>
      <c r="LJU547" s="75"/>
      <c r="LJV547" s="66"/>
      <c r="LJW547" s="66"/>
      <c r="LJX547" s="79"/>
      <c r="LJY547" s="109"/>
      <c r="LJZ547" s="479"/>
      <c r="LKA547" s="78"/>
      <c r="LKB547" s="144"/>
      <c r="LKC547" s="75"/>
      <c r="LKD547" s="66"/>
      <c r="LKE547" s="66"/>
      <c r="LKF547" s="79"/>
      <c r="LKG547" s="109"/>
      <c r="LKH547" s="479"/>
      <c r="LKI547" s="78"/>
      <c r="LKJ547" s="144"/>
      <c r="LKK547" s="75"/>
      <c r="LKL547" s="66"/>
      <c r="LKM547" s="66"/>
      <c r="LKN547" s="79"/>
      <c r="LKO547" s="109"/>
      <c r="LKP547" s="479"/>
      <c r="LKQ547" s="78"/>
      <c r="LKR547" s="144"/>
      <c r="LKS547" s="75"/>
      <c r="LKT547" s="66"/>
      <c r="LKU547" s="66"/>
      <c r="LKV547" s="79"/>
      <c r="LKW547" s="109"/>
      <c r="LKX547" s="479"/>
      <c r="LKY547" s="78"/>
      <c r="LKZ547" s="144"/>
      <c r="LLA547" s="75"/>
      <c r="LLB547" s="66"/>
      <c r="LLC547" s="66"/>
      <c r="LLD547" s="79"/>
      <c r="LLE547" s="109"/>
      <c r="LLF547" s="479"/>
      <c r="LLG547" s="78"/>
      <c r="LLH547" s="144"/>
      <c r="LLI547" s="75"/>
      <c r="LLJ547" s="66"/>
      <c r="LLK547" s="66"/>
      <c r="LLL547" s="79"/>
      <c r="LLM547" s="109"/>
      <c r="LLN547" s="479"/>
      <c r="LLO547" s="78"/>
      <c r="LLP547" s="144"/>
      <c r="LLQ547" s="75"/>
      <c r="LLR547" s="66"/>
      <c r="LLS547" s="66"/>
      <c r="LLT547" s="79"/>
      <c r="LLU547" s="109"/>
      <c r="LLV547" s="479"/>
      <c r="LLW547" s="78"/>
      <c r="LLX547" s="144"/>
      <c r="LLY547" s="75"/>
      <c r="LLZ547" s="66"/>
      <c r="LMA547" s="66"/>
      <c r="LMB547" s="79"/>
      <c r="LMC547" s="109"/>
      <c r="LMD547" s="479"/>
      <c r="LME547" s="78"/>
      <c r="LMF547" s="144"/>
      <c r="LMG547" s="75"/>
      <c r="LMH547" s="66"/>
      <c r="LMI547" s="66"/>
      <c r="LMJ547" s="79"/>
      <c r="LMK547" s="109"/>
      <c r="LML547" s="479"/>
      <c r="LMM547" s="78"/>
      <c r="LMN547" s="144"/>
      <c r="LMO547" s="75"/>
      <c r="LMP547" s="66"/>
      <c r="LMQ547" s="66"/>
      <c r="LMR547" s="79"/>
      <c r="LMS547" s="109"/>
      <c r="LMT547" s="479"/>
      <c r="LMU547" s="78"/>
      <c r="LMV547" s="144"/>
      <c r="LMW547" s="75"/>
      <c r="LMX547" s="66"/>
      <c r="LMY547" s="66"/>
      <c r="LMZ547" s="79"/>
      <c r="LNA547" s="109"/>
      <c r="LNB547" s="479"/>
      <c r="LNC547" s="78"/>
      <c r="LND547" s="144"/>
      <c r="LNE547" s="75"/>
      <c r="LNF547" s="66"/>
      <c r="LNG547" s="66"/>
      <c r="LNH547" s="79"/>
      <c r="LNI547" s="109"/>
      <c r="LNJ547" s="479"/>
      <c r="LNK547" s="78"/>
      <c r="LNL547" s="144"/>
      <c r="LNM547" s="75"/>
      <c r="LNN547" s="66"/>
      <c r="LNO547" s="66"/>
      <c r="LNP547" s="79"/>
      <c r="LNQ547" s="109"/>
      <c r="LNR547" s="479"/>
      <c r="LNS547" s="78"/>
      <c r="LNT547" s="144"/>
      <c r="LNU547" s="75"/>
      <c r="LNV547" s="66"/>
      <c r="LNW547" s="66"/>
      <c r="LNX547" s="79"/>
      <c r="LNY547" s="109"/>
      <c r="LNZ547" s="479"/>
      <c r="LOA547" s="78"/>
      <c r="LOB547" s="144"/>
      <c r="LOC547" s="75"/>
      <c r="LOD547" s="66"/>
      <c r="LOE547" s="66"/>
      <c r="LOF547" s="79"/>
      <c r="LOG547" s="109"/>
      <c r="LOH547" s="479"/>
      <c r="LOI547" s="78"/>
      <c r="LOJ547" s="144"/>
      <c r="LOK547" s="75"/>
      <c r="LOL547" s="66"/>
      <c r="LOM547" s="66"/>
      <c r="LON547" s="79"/>
      <c r="LOO547" s="109"/>
      <c r="LOP547" s="479"/>
      <c r="LOQ547" s="78"/>
      <c r="LOR547" s="144"/>
      <c r="LOS547" s="75"/>
      <c r="LOT547" s="66"/>
      <c r="LOU547" s="66"/>
      <c r="LOV547" s="79"/>
      <c r="LOW547" s="109"/>
      <c r="LOX547" s="479"/>
      <c r="LOY547" s="78"/>
      <c r="LOZ547" s="144"/>
      <c r="LPA547" s="75"/>
      <c r="LPB547" s="66"/>
      <c r="LPC547" s="66"/>
      <c r="LPD547" s="79"/>
      <c r="LPE547" s="109"/>
      <c r="LPF547" s="479"/>
      <c r="LPG547" s="78"/>
      <c r="LPH547" s="144"/>
      <c r="LPI547" s="75"/>
      <c r="LPJ547" s="66"/>
      <c r="LPK547" s="66"/>
      <c r="LPL547" s="79"/>
      <c r="LPM547" s="109"/>
      <c r="LPN547" s="479"/>
      <c r="LPO547" s="78"/>
      <c r="LPP547" s="144"/>
      <c r="LPQ547" s="75"/>
      <c r="LPR547" s="66"/>
      <c r="LPS547" s="66"/>
      <c r="LPT547" s="79"/>
      <c r="LPU547" s="109"/>
      <c r="LPV547" s="479"/>
      <c r="LPW547" s="78"/>
      <c r="LPX547" s="144"/>
      <c r="LPY547" s="75"/>
      <c r="LPZ547" s="66"/>
      <c r="LQA547" s="66"/>
      <c r="LQB547" s="79"/>
      <c r="LQC547" s="109"/>
      <c r="LQD547" s="479"/>
      <c r="LQE547" s="78"/>
      <c r="LQF547" s="144"/>
      <c r="LQG547" s="75"/>
      <c r="LQH547" s="66"/>
      <c r="LQI547" s="66"/>
      <c r="LQJ547" s="79"/>
      <c r="LQK547" s="109"/>
      <c r="LQL547" s="479"/>
      <c r="LQM547" s="78"/>
      <c r="LQN547" s="144"/>
      <c r="LQO547" s="75"/>
      <c r="LQP547" s="66"/>
      <c r="LQQ547" s="66"/>
      <c r="LQR547" s="79"/>
      <c r="LQS547" s="109"/>
      <c r="LQT547" s="479"/>
      <c r="LQU547" s="78"/>
      <c r="LQV547" s="144"/>
      <c r="LQW547" s="75"/>
      <c r="LQX547" s="66"/>
      <c r="LQY547" s="66"/>
      <c r="LQZ547" s="79"/>
      <c r="LRA547" s="109"/>
      <c r="LRB547" s="479"/>
      <c r="LRC547" s="78"/>
      <c r="LRD547" s="144"/>
      <c r="LRE547" s="75"/>
      <c r="LRF547" s="66"/>
      <c r="LRG547" s="66"/>
      <c r="LRH547" s="79"/>
      <c r="LRI547" s="109"/>
      <c r="LRJ547" s="479"/>
      <c r="LRK547" s="78"/>
      <c r="LRL547" s="144"/>
      <c r="LRM547" s="75"/>
      <c r="LRN547" s="66"/>
      <c r="LRO547" s="66"/>
      <c r="LRP547" s="79"/>
      <c r="LRQ547" s="109"/>
      <c r="LRR547" s="479"/>
      <c r="LRS547" s="78"/>
      <c r="LRT547" s="144"/>
      <c r="LRU547" s="75"/>
      <c r="LRV547" s="66"/>
      <c r="LRW547" s="66"/>
      <c r="LRX547" s="79"/>
      <c r="LRY547" s="109"/>
      <c r="LRZ547" s="479"/>
      <c r="LSA547" s="78"/>
      <c r="LSB547" s="144"/>
      <c r="LSC547" s="75"/>
      <c r="LSD547" s="66"/>
      <c r="LSE547" s="66"/>
      <c r="LSF547" s="79"/>
      <c r="LSG547" s="109"/>
      <c r="LSH547" s="479"/>
      <c r="LSI547" s="78"/>
      <c r="LSJ547" s="144"/>
      <c r="LSK547" s="75"/>
      <c r="LSL547" s="66"/>
      <c r="LSM547" s="66"/>
      <c r="LSN547" s="79"/>
      <c r="LSO547" s="109"/>
      <c r="LSP547" s="479"/>
      <c r="LSQ547" s="78"/>
      <c r="LSR547" s="144"/>
      <c r="LSS547" s="75"/>
      <c r="LST547" s="66"/>
      <c r="LSU547" s="66"/>
      <c r="LSV547" s="79"/>
      <c r="LSW547" s="109"/>
      <c r="LSX547" s="479"/>
      <c r="LSY547" s="78"/>
      <c r="LSZ547" s="144"/>
      <c r="LTA547" s="75"/>
      <c r="LTB547" s="66"/>
      <c r="LTC547" s="66"/>
      <c r="LTD547" s="79"/>
      <c r="LTE547" s="109"/>
      <c r="LTF547" s="479"/>
      <c r="LTG547" s="78"/>
      <c r="LTH547" s="144"/>
      <c r="LTI547" s="75"/>
      <c r="LTJ547" s="66"/>
      <c r="LTK547" s="66"/>
      <c r="LTL547" s="79"/>
      <c r="LTM547" s="109"/>
      <c r="LTN547" s="479"/>
      <c r="LTO547" s="78"/>
      <c r="LTP547" s="144"/>
      <c r="LTQ547" s="75"/>
      <c r="LTR547" s="66"/>
      <c r="LTS547" s="66"/>
      <c r="LTT547" s="79"/>
      <c r="LTU547" s="109"/>
      <c r="LTV547" s="479"/>
      <c r="LTW547" s="78"/>
      <c r="LTX547" s="144"/>
      <c r="LTY547" s="75"/>
      <c r="LTZ547" s="66"/>
      <c r="LUA547" s="66"/>
      <c r="LUB547" s="79"/>
      <c r="LUC547" s="109"/>
      <c r="LUD547" s="479"/>
      <c r="LUE547" s="78"/>
      <c r="LUF547" s="144"/>
      <c r="LUG547" s="75"/>
      <c r="LUH547" s="66"/>
      <c r="LUI547" s="66"/>
      <c r="LUJ547" s="79"/>
      <c r="LUK547" s="109"/>
      <c r="LUL547" s="479"/>
      <c r="LUM547" s="78"/>
      <c r="LUN547" s="144"/>
      <c r="LUO547" s="75"/>
      <c r="LUP547" s="66"/>
      <c r="LUQ547" s="66"/>
      <c r="LUR547" s="79"/>
      <c r="LUS547" s="109"/>
      <c r="LUT547" s="479"/>
      <c r="LUU547" s="78"/>
      <c r="LUV547" s="144"/>
      <c r="LUW547" s="75"/>
      <c r="LUX547" s="66"/>
      <c r="LUY547" s="66"/>
      <c r="LUZ547" s="79"/>
      <c r="LVA547" s="109"/>
      <c r="LVB547" s="479"/>
      <c r="LVC547" s="78"/>
      <c r="LVD547" s="144"/>
      <c r="LVE547" s="75"/>
      <c r="LVF547" s="66"/>
      <c r="LVG547" s="66"/>
      <c r="LVH547" s="79"/>
      <c r="LVI547" s="109"/>
      <c r="LVJ547" s="479"/>
      <c r="LVK547" s="78"/>
      <c r="LVL547" s="144"/>
      <c r="LVM547" s="75"/>
      <c r="LVN547" s="66"/>
      <c r="LVO547" s="66"/>
      <c r="LVP547" s="79"/>
      <c r="LVQ547" s="109"/>
      <c r="LVR547" s="479"/>
      <c r="LVS547" s="78"/>
      <c r="LVT547" s="144"/>
      <c r="LVU547" s="75"/>
      <c r="LVV547" s="66"/>
      <c r="LVW547" s="66"/>
      <c r="LVX547" s="79"/>
      <c r="LVY547" s="109"/>
      <c r="LVZ547" s="479"/>
      <c r="LWA547" s="78"/>
      <c r="LWB547" s="144"/>
      <c r="LWC547" s="75"/>
      <c r="LWD547" s="66"/>
      <c r="LWE547" s="66"/>
      <c r="LWF547" s="79"/>
      <c r="LWG547" s="109"/>
      <c r="LWH547" s="479"/>
      <c r="LWI547" s="78"/>
      <c r="LWJ547" s="144"/>
      <c r="LWK547" s="75"/>
      <c r="LWL547" s="66"/>
      <c r="LWM547" s="66"/>
      <c r="LWN547" s="79"/>
      <c r="LWO547" s="109"/>
      <c r="LWP547" s="479"/>
      <c r="LWQ547" s="78"/>
      <c r="LWR547" s="144"/>
      <c r="LWS547" s="75"/>
      <c r="LWT547" s="66"/>
      <c r="LWU547" s="66"/>
      <c r="LWV547" s="79"/>
      <c r="LWW547" s="109"/>
      <c r="LWX547" s="479"/>
      <c r="LWY547" s="78"/>
      <c r="LWZ547" s="144"/>
      <c r="LXA547" s="75"/>
      <c r="LXB547" s="66"/>
      <c r="LXC547" s="66"/>
      <c r="LXD547" s="79"/>
      <c r="LXE547" s="109"/>
      <c r="LXF547" s="479"/>
      <c r="LXG547" s="78"/>
      <c r="LXH547" s="144"/>
      <c r="LXI547" s="75"/>
      <c r="LXJ547" s="66"/>
      <c r="LXK547" s="66"/>
      <c r="LXL547" s="79"/>
      <c r="LXM547" s="109"/>
      <c r="LXN547" s="479"/>
      <c r="LXO547" s="78"/>
      <c r="LXP547" s="144"/>
      <c r="LXQ547" s="75"/>
      <c r="LXR547" s="66"/>
      <c r="LXS547" s="66"/>
      <c r="LXT547" s="79"/>
      <c r="LXU547" s="109"/>
      <c r="LXV547" s="479"/>
      <c r="LXW547" s="78"/>
      <c r="LXX547" s="144"/>
      <c r="LXY547" s="75"/>
      <c r="LXZ547" s="66"/>
      <c r="LYA547" s="66"/>
      <c r="LYB547" s="79"/>
      <c r="LYC547" s="109"/>
      <c r="LYD547" s="479"/>
      <c r="LYE547" s="78"/>
      <c r="LYF547" s="144"/>
      <c r="LYG547" s="75"/>
      <c r="LYH547" s="66"/>
      <c r="LYI547" s="66"/>
      <c r="LYJ547" s="79"/>
      <c r="LYK547" s="109"/>
      <c r="LYL547" s="479"/>
      <c r="LYM547" s="78"/>
      <c r="LYN547" s="144"/>
      <c r="LYO547" s="75"/>
      <c r="LYP547" s="66"/>
      <c r="LYQ547" s="66"/>
      <c r="LYR547" s="79"/>
      <c r="LYS547" s="109"/>
      <c r="LYT547" s="479"/>
      <c r="LYU547" s="78"/>
      <c r="LYV547" s="144"/>
      <c r="LYW547" s="75"/>
      <c r="LYX547" s="66"/>
      <c r="LYY547" s="66"/>
      <c r="LYZ547" s="79"/>
      <c r="LZA547" s="109"/>
      <c r="LZB547" s="479"/>
      <c r="LZC547" s="78"/>
      <c r="LZD547" s="144"/>
      <c r="LZE547" s="75"/>
      <c r="LZF547" s="66"/>
      <c r="LZG547" s="66"/>
      <c r="LZH547" s="79"/>
      <c r="LZI547" s="109"/>
      <c r="LZJ547" s="479"/>
      <c r="LZK547" s="78"/>
      <c r="LZL547" s="144"/>
      <c r="LZM547" s="75"/>
      <c r="LZN547" s="66"/>
      <c r="LZO547" s="66"/>
      <c r="LZP547" s="79"/>
      <c r="LZQ547" s="109"/>
      <c r="LZR547" s="479"/>
      <c r="LZS547" s="78"/>
      <c r="LZT547" s="144"/>
      <c r="LZU547" s="75"/>
      <c r="LZV547" s="66"/>
      <c r="LZW547" s="66"/>
      <c r="LZX547" s="79"/>
      <c r="LZY547" s="109"/>
      <c r="LZZ547" s="479"/>
      <c r="MAA547" s="78"/>
      <c r="MAB547" s="144"/>
      <c r="MAC547" s="75"/>
      <c r="MAD547" s="66"/>
      <c r="MAE547" s="66"/>
      <c r="MAF547" s="79"/>
      <c r="MAG547" s="109"/>
      <c r="MAH547" s="479"/>
      <c r="MAI547" s="78"/>
      <c r="MAJ547" s="144"/>
      <c r="MAK547" s="75"/>
      <c r="MAL547" s="66"/>
      <c r="MAM547" s="66"/>
      <c r="MAN547" s="79"/>
      <c r="MAO547" s="109"/>
      <c r="MAP547" s="479"/>
      <c r="MAQ547" s="78"/>
      <c r="MAR547" s="144"/>
      <c r="MAS547" s="75"/>
      <c r="MAT547" s="66"/>
      <c r="MAU547" s="66"/>
      <c r="MAV547" s="79"/>
      <c r="MAW547" s="109"/>
      <c r="MAX547" s="479"/>
      <c r="MAY547" s="78"/>
      <c r="MAZ547" s="144"/>
      <c r="MBA547" s="75"/>
      <c r="MBB547" s="66"/>
      <c r="MBC547" s="66"/>
      <c r="MBD547" s="79"/>
      <c r="MBE547" s="109"/>
      <c r="MBF547" s="479"/>
      <c r="MBG547" s="78"/>
      <c r="MBH547" s="144"/>
      <c r="MBI547" s="75"/>
      <c r="MBJ547" s="66"/>
      <c r="MBK547" s="66"/>
      <c r="MBL547" s="79"/>
      <c r="MBM547" s="109"/>
      <c r="MBN547" s="479"/>
      <c r="MBO547" s="78"/>
      <c r="MBP547" s="144"/>
      <c r="MBQ547" s="75"/>
      <c r="MBR547" s="66"/>
      <c r="MBS547" s="66"/>
      <c r="MBT547" s="79"/>
      <c r="MBU547" s="109"/>
      <c r="MBV547" s="479"/>
      <c r="MBW547" s="78"/>
      <c r="MBX547" s="144"/>
      <c r="MBY547" s="75"/>
      <c r="MBZ547" s="66"/>
      <c r="MCA547" s="66"/>
      <c r="MCB547" s="79"/>
      <c r="MCC547" s="109"/>
      <c r="MCD547" s="479"/>
      <c r="MCE547" s="78"/>
      <c r="MCF547" s="144"/>
      <c r="MCG547" s="75"/>
      <c r="MCH547" s="66"/>
      <c r="MCI547" s="66"/>
      <c r="MCJ547" s="79"/>
      <c r="MCK547" s="109"/>
      <c r="MCL547" s="479"/>
      <c r="MCM547" s="78"/>
      <c r="MCN547" s="144"/>
      <c r="MCO547" s="75"/>
      <c r="MCP547" s="66"/>
      <c r="MCQ547" s="66"/>
      <c r="MCR547" s="79"/>
      <c r="MCS547" s="109"/>
      <c r="MCT547" s="479"/>
      <c r="MCU547" s="78"/>
      <c r="MCV547" s="144"/>
      <c r="MCW547" s="75"/>
      <c r="MCX547" s="66"/>
      <c r="MCY547" s="66"/>
      <c r="MCZ547" s="79"/>
      <c r="MDA547" s="109"/>
      <c r="MDB547" s="479"/>
      <c r="MDC547" s="78"/>
      <c r="MDD547" s="144"/>
      <c r="MDE547" s="75"/>
      <c r="MDF547" s="66"/>
      <c r="MDG547" s="66"/>
      <c r="MDH547" s="79"/>
      <c r="MDI547" s="109"/>
      <c r="MDJ547" s="479"/>
      <c r="MDK547" s="78"/>
      <c r="MDL547" s="144"/>
      <c r="MDM547" s="75"/>
      <c r="MDN547" s="66"/>
      <c r="MDO547" s="66"/>
      <c r="MDP547" s="79"/>
      <c r="MDQ547" s="109"/>
      <c r="MDR547" s="479"/>
      <c r="MDS547" s="78"/>
      <c r="MDT547" s="144"/>
      <c r="MDU547" s="75"/>
      <c r="MDV547" s="66"/>
      <c r="MDW547" s="66"/>
      <c r="MDX547" s="79"/>
      <c r="MDY547" s="109"/>
      <c r="MDZ547" s="479"/>
      <c r="MEA547" s="78"/>
      <c r="MEB547" s="144"/>
      <c r="MEC547" s="75"/>
      <c r="MED547" s="66"/>
      <c r="MEE547" s="66"/>
      <c r="MEF547" s="79"/>
      <c r="MEG547" s="109"/>
      <c r="MEH547" s="479"/>
      <c r="MEI547" s="78"/>
      <c r="MEJ547" s="144"/>
      <c r="MEK547" s="75"/>
      <c r="MEL547" s="66"/>
      <c r="MEM547" s="66"/>
      <c r="MEN547" s="79"/>
      <c r="MEO547" s="109"/>
      <c r="MEP547" s="479"/>
      <c r="MEQ547" s="78"/>
      <c r="MER547" s="144"/>
      <c r="MES547" s="75"/>
      <c r="MET547" s="66"/>
      <c r="MEU547" s="66"/>
      <c r="MEV547" s="79"/>
      <c r="MEW547" s="109"/>
      <c r="MEX547" s="479"/>
      <c r="MEY547" s="78"/>
      <c r="MEZ547" s="144"/>
      <c r="MFA547" s="75"/>
      <c r="MFB547" s="66"/>
      <c r="MFC547" s="66"/>
      <c r="MFD547" s="79"/>
      <c r="MFE547" s="109"/>
      <c r="MFF547" s="479"/>
      <c r="MFG547" s="78"/>
      <c r="MFH547" s="144"/>
      <c r="MFI547" s="75"/>
      <c r="MFJ547" s="66"/>
      <c r="MFK547" s="66"/>
      <c r="MFL547" s="79"/>
      <c r="MFM547" s="109"/>
      <c r="MFN547" s="479"/>
      <c r="MFO547" s="78"/>
      <c r="MFP547" s="144"/>
      <c r="MFQ547" s="75"/>
      <c r="MFR547" s="66"/>
      <c r="MFS547" s="66"/>
      <c r="MFT547" s="79"/>
      <c r="MFU547" s="109"/>
      <c r="MFV547" s="479"/>
      <c r="MFW547" s="78"/>
      <c r="MFX547" s="144"/>
      <c r="MFY547" s="75"/>
      <c r="MFZ547" s="66"/>
      <c r="MGA547" s="66"/>
      <c r="MGB547" s="79"/>
      <c r="MGC547" s="109"/>
      <c r="MGD547" s="479"/>
      <c r="MGE547" s="78"/>
      <c r="MGF547" s="144"/>
      <c r="MGG547" s="75"/>
      <c r="MGH547" s="66"/>
      <c r="MGI547" s="66"/>
      <c r="MGJ547" s="79"/>
      <c r="MGK547" s="109"/>
      <c r="MGL547" s="479"/>
      <c r="MGM547" s="78"/>
      <c r="MGN547" s="144"/>
      <c r="MGO547" s="75"/>
      <c r="MGP547" s="66"/>
      <c r="MGQ547" s="66"/>
      <c r="MGR547" s="79"/>
      <c r="MGS547" s="109"/>
      <c r="MGT547" s="479"/>
      <c r="MGU547" s="78"/>
      <c r="MGV547" s="144"/>
      <c r="MGW547" s="75"/>
      <c r="MGX547" s="66"/>
      <c r="MGY547" s="66"/>
      <c r="MGZ547" s="79"/>
      <c r="MHA547" s="109"/>
      <c r="MHB547" s="479"/>
      <c r="MHC547" s="78"/>
      <c r="MHD547" s="144"/>
      <c r="MHE547" s="75"/>
      <c r="MHF547" s="66"/>
      <c r="MHG547" s="66"/>
      <c r="MHH547" s="79"/>
      <c r="MHI547" s="109"/>
      <c r="MHJ547" s="479"/>
      <c r="MHK547" s="78"/>
      <c r="MHL547" s="144"/>
      <c r="MHM547" s="75"/>
      <c r="MHN547" s="66"/>
      <c r="MHO547" s="66"/>
      <c r="MHP547" s="79"/>
      <c r="MHQ547" s="109"/>
      <c r="MHR547" s="479"/>
      <c r="MHS547" s="78"/>
      <c r="MHT547" s="144"/>
      <c r="MHU547" s="75"/>
      <c r="MHV547" s="66"/>
      <c r="MHW547" s="66"/>
      <c r="MHX547" s="79"/>
      <c r="MHY547" s="109"/>
      <c r="MHZ547" s="479"/>
      <c r="MIA547" s="78"/>
      <c r="MIB547" s="144"/>
      <c r="MIC547" s="75"/>
      <c r="MID547" s="66"/>
      <c r="MIE547" s="66"/>
      <c r="MIF547" s="79"/>
      <c r="MIG547" s="109"/>
      <c r="MIH547" s="479"/>
      <c r="MII547" s="78"/>
      <c r="MIJ547" s="144"/>
      <c r="MIK547" s="75"/>
      <c r="MIL547" s="66"/>
      <c r="MIM547" s="66"/>
      <c r="MIN547" s="79"/>
      <c r="MIO547" s="109"/>
      <c r="MIP547" s="479"/>
      <c r="MIQ547" s="78"/>
      <c r="MIR547" s="144"/>
      <c r="MIS547" s="75"/>
      <c r="MIT547" s="66"/>
      <c r="MIU547" s="66"/>
      <c r="MIV547" s="79"/>
      <c r="MIW547" s="109"/>
      <c r="MIX547" s="479"/>
      <c r="MIY547" s="78"/>
      <c r="MIZ547" s="144"/>
      <c r="MJA547" s="75"/>
      <c r="MJB547" s="66"/>
      <c r="MJC547" s="66"/>
      <c r="MJD547" s="79"/>
      <c r="MJE547" s="109"/>
      <c r="MJF547" s="479"/>
      <c r="MJG547" s="78"/>
      <c r="MJH547" s="144"/>
      <c r="MJI547" s="75"/>
      <c r="MJJ547" s="66"/>
      <c r="MJK547" s="66"/>
      <c r="MJL547" s="79"/>
      <c r="MJM547" s="109"/>
      <c r="MJN547" s="479"/>
      <c r="MJO547" s="78"/>
      <c r="MJP547" s="144"/>
      <c r="MJQ547" s="75"/>
      <c r="MJR547" s="66"/>
      <c r="MJS547" s="66"/>
      <c r="MJT547" s="79"/>
      <c r="MJU547" s="109"/>
      <c r="MJV547" s="479"/>
      <c r="MJW547" s="78"/>
      <c r="MJX547" s="144"/>
      <c r="MJY547" s="75"/>
      <c r="MJZ547" s="66"/>
      <c r="MKA547" s="66"/>
      <c r="MKB547" s="79"/>
      <c r="MKC547" s="109"/>
      <c r="MKD547" s="479"/>
      <c r="MKE547" s="78"/>
      <c r="MKF547" s="144"/>
      <c r="MKG547" s="75"/>
      <c r="MKH547" s="66"/>
      <c r="MKI547" s="66"/>
      <c r="MKJ547" s="79"/>
      <c r="MKK547" s="109"/>
      <c r="MKL547" s="479"/>
      <c r="MKM547" s="78"/>
      <c r="MKN547" s="144"/>
      <c r="MKO547" s="75"/>
      <c r="MKP547" s="66"/>
      <c r="MKQ547" s="66"/>
      <c r="MKR547" s="79"/>
      <c r="MKS547" s="109"/>
      <c r="MKT547" s="479"/>
      <c r="MKU547" s="78"/>
      <c r="MKV547" s="144"/>
      <c r="MKW547" s="75"/>
      <c r="MKX547" s="66"/>
      <c r="MKY547" s="66"/>
      <c r="MKZ547" s="79"/>
      <c r="MLA547" s="109"/>
      <c r="MLB547" s="479"/>
      <c r="MLC547" s="78"/>
      <c r="MLD547" s="144"/>
      <c r="MLE547" s="75"/>
      <c r="MLF547" s="66"/>
      <c r="MLG547" s="66"/>
      <c r="MLH547" s="79"/>
      <c r="MLI547" s="109"/>
      <c r="MLJ547" s="479"/>
      <c r="MLK547" s="78"/>
      <c r="MLL547" s="144"/>
      <c r="MLM547" s="75"/>
      <c r="MLN547" s="66"/>
      <c r="MLO547" s="66"/>
      <c r="MLP547" s="79"/>
      <c r="MLQ547" s="109"/>
      <c r="MLR547" s="479"/>
      <c r="MLS547" s="78"/>
      <c r="MLT547" s="144"/>
      <c r="MLU547" s="75"/>
      <c r="MLV547" s="66"/>
      <c r="MLW547" s="66"/>
      <c r="MLX547" s="79"/>
      <c r="MLY547" s="109"/>
      <c r="MLZ547" s="479"/>
      <c r="MMA547" s="78"/>
      <c r="MMB547" s="144"/>
      <c r="MMC547" s="75"/>
      <c r="MMD547" s="66"/>
      <c r="MME547" s="66"/>
      <c r="MMF547" s="79"/>
      <c r="MMG547" s="109"/>
      <c r="MMH547" s="479"/>
      <c r="MMI547" s="78"/>
      <c r="MMJ547" s="144"/>
      <c r="MMK547" s="75"/>
      <c r="MML547" s="66"/>
      <c r="MMM547" s="66"/>
      <c r="MMN547" s="79"/>
      <c r="MMO547" s="109"/>
      <c r="MMP547" s="479"/>
      <c r="MMQ547" s="78"/>
      <c r="MMR547" s="144"/>
      <c r="MMS547" s="75"/>
      <c r="MMT547" s="66"/>
      <c r="MMU547" s="66"/>
      <c r="MMV547" s="79"/>
      <c r="MMW547" s="109"/>
      <c r="MMX547" s="479"/>
      <c r="MMY547" s="78"/>
      <c r="MMZ547" s="144"/>
      <c r="MNA547" s="75"/>
      <c r="MNB547" s="66"/>
      <c r="MNC547" s="66"/>
      <c r="MND547" s="79"/>
      <c r="MNE547" s="109"/>
      <c r="MNF547" s="479"/>
      <c r="MNG547" s="78"/>
      <c r="MNH547" s="144"/>
      <c r="MNI547" s="75"/>
      <c r="MNJ547" s="66"/>
      <c r="MNK547" s="66"/>
      <c r="MNL547" s="79"/>
      <c r="MNM547" s="109"/>
      <c r="MNN547" s="479"/>
      <c r="MNO547" s="78"/>
      <c r="MNP547" s="144"/>
      <c r="MNQ547" s="75"/>
      <c r="MNR547" s="66"/>
      <c r="MNS547" s="66"/>
      <c r="MNT547" s="79"/>
      <c r="MNU547" s="109"/>
      <c r="MNV547" s="479"/>
      <c r="MNW547" s="78"/>
      <c r="MNX547" s="144"/>
      <c r="MNY547" s="75"/>
      <c r="MNZ547" s="66"/>
      <c r="MOA547" s="66"/>
      <c r="MOB547" s="79"/>
      <c r="MOC547" s="109"/>
      <c r="MOD547" s="479"/>
      <c r="MOE547" s="78"/>
      <c r="MOF547" s="144"/>
      <c r="MOG547" s="75"/>
      <c r="MOH547" s="66"/>
      <c r="MOI547" s="66"/>
      <c r="MOJ547" s="79"/>
      <c r="MOK547" s="109"/>
      <c r="MOL547" s="479"/>
      <c r="MOM547" s="78"/>
      <c r="MON547" s="144"/>
      <c r="MOO547" s="75"/>
      <c r="MOP547" s="66"/>
      <c r="MOQ547" s="66"/>
      <c r="MOR547" s="79"/>
      <c r="MOS547" s="109"/>
      <c r="MOT547" s="479"/>
      <c r="MOU547" s="78"/>
      <c r="MOV547" s="144"/>
      <c r="MOW547" s="75"/>
      <c r="MOX547" s="66"/>
      <c r="MOY547" s="66"/>
      <c r="MOZ547" s="79"/>
      <c r="MPA547" s="109"/>
      <c r="MPB547" s="479"/>
      <c r="MPC547" s="78"/>
      <c r="MPD547" s="144"/>
      <c r="MPE547" s="75"/>
      <c r="MPF547" s="66"/>
      <c r="MPG547" s="66"/>
      <c r="MPH547" s="79"/>
      <c r="MPI547" s="109"/>
      <c r="MPJ547" s="479"/>
      <c r="MPK547" s="78"/>
      <c r="MPL547" s="144"/>
      <c r="MPM547" s="75"/>
      <c r="MPN547" s="66"/>
      <c r="MPO547" s="66"/>
      <c r="MPP547" s="79"/>
      <c r="MPQ547" s="109"/>
      <c r="MPR547" s="479"/>
      <c r="MPS547" s="78"/>
      <c r="MPT547" s="144"/>
      <c r="MPU547" s="75"/>
      <c r="MPV547" s="66"/>
      <c r="MPW547" s="66"/>
      <c r="MPX547" s="79"/>
      <c r="MPY547" s="109"/>
      <c r="MPZ547" s="479"/>
      <c r="MQA547" s="78"/>
      <c r="MQB547" s="144"/>
      <c r="MQC547" s="75"/>
      <c r="MQD547" s="66"/>
      <c r="MQE547" s="66"/>
      <c r="MQF547" s="79"/>
      <c r="MQG547" s="109"/>
      <c r="MQH547" s="479"/>
      <c r="MQI547" s="78"/>
      <c r="MQJ547" s="144"/>
      <c r="MQK547" s="75"/>
      <c r="MQL547" s="66"/>
      <c r="MQM547" s="66"/>
      <c r="MQN547" s="79"/>
      <c r="MQO547" s="109"/>
      <c r="MQP547" s="479"/>
      <c r="MQQ547" s="78"/>
      <c r="MQR547" s="144"/>
      <c r="MQS547" s="75"/>
      <c r="MQT547" s="66"/>
      <c r="MQU547" s="66"/>
      <c r="MQV547" s="79"/>
      <c r="MQW547" s="109"/>
      <c r="MQX547" s="479"/>
      <c r="MQY547" s="78"/>
      <c r="MQZ547" s="144"/>
      <c r="MRA547" s="75"/>
      <c r="MRB547" s="66"/>
      <c r="MRC547" s="66"/>
      <c r="MRD547" s="79"/>
      <c r="MRE547" s="109"/>
      <c r="MRF547" s="479"/>
      <c r="MRG547" s="78"/>
      <c r="MRH547" s="144"/>
      <c r="MRI547" s="75"/>
      <c r="MRJ547" s="66"/>
      <c r="MRK547" s="66"/>
      <c r="MRL547" s="79"/>
      <c r="MRM547" s="109"/>
      <c r="MRN547" s="479"/>
      <c r="MRO547" s="78"/>
      <c r="MRP547" s="144"/>
      <c r="MRQ547" s="75"/>
      <c r="MRR547" s="66"/>
      <c r="MRS547" s="66"/>
      <c r="MRT547" s="79"/>
      <c r="MRU547" s="109"/>
      <c r="MRV547" s="479"/>
      <c r="MRW547" s="78"/>
      <c r="MRX547" s="144"/>
      <c r="MRY547" s="75"/>
      <c r="MRZ547" s="66"/>
      <c r="MSA547" s="66"/>
      <c r="MSB547" s="79"/>
      <c r="MSC547" s="109"/>
      <c r="MSD547" s="479"/>
      <c r="MSE547" s="78"/>
      <c r="MSF547" s="144"/>
      <c r="MSG547" s="75"/>
      <c r="MSH547" s="66"/>
      <c r="MSI547" s="66"/>
      <c r="MSJ547" s="79"/>
      <c r="MSK547" s="109"/>
      <c r="MSL547" s="479"/>
      <c r="MSM547" s="78"/>
      <c r="MSN547" s="144"/>
      <c r="MSO547" s="75"/>
      <c r="MSP547" s="66"/>
      <c r="MSQ547" s="66"/>
      <c r="MSR547" s="79"/>
      <c r="MSS547" s="109"/>
      <c r="MST547" s="479"/>
      <c r="MSU547" s="78"/>
      <c r="MSV547" s="144"/>
      <c r="MSW547" s="75"/>
      <c r="MSX547" s="66"/>
      <c r="MSY547" s="66"/>
      <c r="MSZ547" s="79"/>
      <c r="MTA547" s="109"/>
      <c r="MTB547" s="479"/>
      <c r="MTC547" s="78"/>
      <c r="MTD547" s="144"/>
      <c r="MTE547" s="75"/>
      <c r="MTF547" s="66"/>
      <c r="MTG547" s="66"/>
      <c r="MTH547" s="79"/>
      <c r="MTI547" s="109"/>
      <c r="MTJ547" s="479"/>
      <c r="MTK547" s="78"/>
      <c r="MTL547" s="144"/>
      <c r="MTM547" s="75"/>
      <c r="MTN547" s="66"/>
      <c r="MTO547" s="66"/>
      <c r="MTP547" s="79"/>
      <c r="MTQ547" s="109"/>
      <c r="MTR547" s="479"/>
      <c r="MTS547" s="78"/>
      <c r="MTT547" s="144"/>
      <c r="MTU547" s="75"/>
      <c r="MTV547" s="66"/>
      <c r="MTW547" s="66"/>
      <c r="MTX547" s="79"/>
      <c r="MTY547" s="109"/>
      <c r="MTZ547" s="479"/>
      <c r="MUA547" s="78"/>
      <c r="MUB547" s="144"/>
      <c r="MUC547" s="75"/>
      <c r="MUD547" s="66"/>
      <c r="MUE547" s="66"/>
      <c r="MUF547" s="79"/>
      <c r="MUG547" s="109"/>
      <c r="MUH547" s="479"/>
      <c r="MUI547" s="78"/>
      <c r="MUJ547" s="144"/>
      <c r="MUK547" s="75"/>
      <c r="MUL547" s="66"/>
      <c r="MUM547" s="66"/>
      <c r="MUN547" s="79"/>
      <c r="MUO547" s="109"/>
      <c r="MUP547" s="479"/>
      <c r="MUQ547" s="78"/>
      <c r="MUR547" s="144"/>
      <c r="MUS547" s="75"/>
      <c r="MUT547" s="66"/>
      <c r="MUU547" s="66"/>
      <c r="MUV547" s="79"/>
      <c r="MUW547" s="109"/>
      <c r="MUX547" s="479"/>
      <c r="MUY547" s="78"/>
      <c r="MUZ547" s="144"/>
      <c r="MVA547" s="75"/>
      <c r="MVB547" s="66"/>
      <c r="MVC547" s="66"/>
      <c r="MVD547" s="79"/>
      <c r="MVE547" s="109"/>
      <c r="MVF547" s="479"/>
      <c r="MVG547" s="78"/>
      <c r="MVH547" s="144"/>
      <c r="MVI547" s="75"/>
      <c r="MVJ547" s="66"/>
      <c r="MVK547" s="66"/>
      <c r="MVL547" s="79"/>
      <c r="MVM547" s="109"/>
      <c r="MVN547" s="479"/>
      <c r="MVO547" s="78"/>
      <c r="MVP547" s="144"/>
      <c r="MVQ547" s="75"/>
      <c r="MVR547" s="66"/>
      <c r="MVS547" s="66"/>
      <c r="MVT547" s="79"/>
      <c r="MVU547" s="109"/>
      <c r="MVV547" s="479"/>
      <c r="MVW547" s="78"/>
      <c r="MVX547" s="144"/>
      <c r="MVY547" s="75"/>
      <c r="MVZ547" s="66"/>
      <c r="MWA547" s="66"/>
      <c r="MWB547" s="79"/>
      <c r="MWC547" s="109"/>
      <c r="MWD547" s="479"/>
      <c r="MWE547" s="78"/>
      <c r="MWF547" s="144"/>
      <c r="MWG547" s="75"/>
      <c r="MWH547" s="66"/>
      <c r="MWI547" s="66"/>
      <c r="MWJ547" s="79"/>
      <c r="MWK547" s="109"/>
      <c r="MWL547" s="479"/>
      <c r="MWM547" s="78"/>
      <c r="MWN547" s="144"/>
      <c r="MWO547" s="75"/>
      <c r="MWP547" s="66"/>
      <c r="MWQ547" s="66"/>
      <c r="MWR547" s="79"/>
      <c r="MWS547" s="109"/>
      <c r="MWT547" s="479"/>
      <c r="MWU547" s="78"/>
      <c r="MWV547" s="144"/>
      <c r="MWW547" s="75"/>
      <c r="MWX547" s="66"/>
      <c r="MWY547" s="66"/>
      <c r="MWZ547" s="79"/>
      <c r="MXA547" s="109"/>
      <c r="MXB547" s="479"/>
      <c r="MXC547" s="78"/>
      <c r="MXD547" s="144"/>
      <c r="MXE547" s="75"/>
      <c r="MXF547" s="66"/>
      <c r="MXG547" s="66"/>
      <c r="MXH547" s="79"/>
      <c r="MXI547" s="109"/>
      <c r="MXJ547" s="479"/>
      <c r="MXK547" s="78"/>
      <c r="MXL547" s="144"/>
      <c r="MXM547" s="75"/>
      <c r="MXN547" s="66"/>
      <c r="MXO547" s="66"/>
      <c r="MXP547" s="79"/>
      <c r="MXQ547" s="109"/>
      <c r="MXR547" s="479"/>
      <c r="MXS547" s="78"/>
      <c r="MXT547" s="144"/>
      <c r="MXU547" s="75"/>
      <c r="MXV547" s="66"/>
      <c r="MXW547" s="66"/>
      <c r="MXX547" s="79"/>
      <c r="MXY547" s="109"/>
      <c r="MXZ547" s="479"/>
      <c r="MYA547" s="78"/>
      <c r="MYB547" s="144"/>
      <c r="MYC547" s="75"/>
      <c r="MYD547" s="66"/>
      <c r="MYE547" s="66"/>
      <c r="MYF547" s="79"/>
      <c r="MYG547" s="109"/>
      <c r="MYH547" s="479"/>
      <c r="MYI547" s="78"/>
      <c r="MYJ547" s="144"/>
      <c r="MYK547" s="75"/>
      <c r="MYL547" s="66"/>
      <c r="MYM547" s="66"/>
      <c r="MYN547" s="79"/>
      <c r="MYO547" s="109"/>
      <c r="MYP547" s="479"/>
      <c r="MYQ547" s="78"/>
      <c r="MYR547" s="144"/>
      <c r="MYS547" s="75"/>
      <c r="MYT547" s="66"/>
      <c r="MYU547" s="66"/>
      <c r="MYV547" s="79"/>
      <c r="MYW547" s="109"/>
      <c r="MYX547" s="479"/>
      <c r="MYY547" s="78"/>
      <c r="MYZ547" s="144"/>
      <c r="MZA547" s="75"/>
      <c r="MZB547" s="66"/>
      <c r="MZC547" s="66"/>
      <c r="MZD547" s="79"/>
      <c r="MZE547" s="109"/>
      <c r="MZF547" s="479"/>
      <c r="MZG547" s="78"/>
      <c r="MZH547" s="144"/>
      <c r="MZI547" s="75"/>
      <c r="MZJ547" s="66"/>
      <c r="MZK547" s="66"/>
      <c r="MZL547" s="79"/>
      <c r="MZM547" s="109"/>
      <c r="MZN547" s="479"/>
      <c r="MZO547" s="78"/>
      <c r="MZP547" s="144"/>
      <c r="MZQ547" s="75"/>
      <c r="MZR547" s="66"/>
      <c r="MZS547" s="66"/>
      <c r="MZT547" s="79"/>
      <c r="MZU547" s="109"/>
      <c r="MZV547" s="479"/>
      <c r="MZW547" s="78"/>
      <c r="MZX547" s="144"/>
      <c r="MZY547" s="75"/>
      <c r="MZZ547" s="66"/>
      <c r="NAA547" s="66"/>
      <c r="NAB547" s="79"/>
      <c r="NAC547" s="109"/>
      <c r="NAD547" s="479"/>
      <c r="NAE547" s="78"/>
      <c r="NAF547" s="144"/>
      <c r="NAG547" s="75"/>
      <c r="NAH547" s="66"/>
      <c r="NAI547" s="66"/>
      <c r="NAJ547" s="79"/>
      <c r="NAK547" s="109"/>
      <c r="NAL547" s="479"/>
      <c r="NAM547" s="78"/>
      <c r="NAN547" s="144"/>
      <c r="NAO547" s="75"/>
      <c r="NAP547" s="66"/>
      <c r="NAQ547" s="66"/>
      <c r="NAR547" s="79"/>
      <c r="NAS547" s="109"/>
      <c r="NAT547" s="479"/>
      <c r="NAU547" s="78"/>
      <c r="NAV547" s="144"/>
      <c r="NAW547" s="75"/>
      <c r="NAX547" s="66"/>
      <c r="NAY547" s="66"/>
      <c r="NAZ547" s="79"/>
      <c r="NBA547" s="109"/>
      <c r="NBB547" s="479"/>
      <c r="NBC547" s="78"/>
      <c r="NBD547" s="144"/>
      <c r="NBE547" s="75"/>
      <c r="NBF547" s="66"/>
      <c r="NBG547" s="66"/>
      <c r="NBH547" s="79"/>
      <c r="NBI547" s="109"/>
      <c r="NBJ547" s="479"/>
      <c r="NBK547" s="78"/>
      <c r="NBL547" s="144"/>
      <c r="NBM547" s="75"/>
      <c r="NBN547" s="66"/>
      <c r="NBO547" s="66"/>
      <c r="NBP547" s="79"/>
      <c r="NBQ547" s="109"/>
      <c r="NBR547" s="479"/>
      <c r="NBS547" s="78"/>
      <c r="NBT547" s="144"/>
      <c r="NBU547" s="75"/>
      <c r="NBV547" s="66"/>
      <c r="NBW547" s="66"/>
      <c r="NBX547" s="79"/>
      <c r="NBY547" s="109"/>
      <c r="NBZ547" s="479"/>
      <c r="NCA547" s="78"/>
      <c r="NCB547" s="144"/>
      <c r="NCC547" s="75"/>
      <c r="NCD547" s="66"/>
      <c r="NCE547" s="66"/>
      <c r="NCF547" s="79"/>
      <c r="NCG547" s="109"/>
      <c r="NCH547" s="479"/>
      <c r="NCI547" s="78"/>
      <c r="NCJ547" s="144"/>
      <c r="NCK547" s="75"/>
      <c r="NCL547" s="66"/>
      <c r="NCM547" s="66"/>
      <c r="NCN547" s="79"/>
      <c r="NCO547" s="109"/>
      <c r="NCP547" s="479"/>
      <c r="NCQ547" s="78"/>
      <c r="NCR547" s="144"/>
      <c r="NCS547" s="75"/>
      <c r="NCT547" s="66"/>
      <c r="NCU547" s="66"/>
      <c r="NCV547" s="79"/>
      <c r="NCW547" s="109"/>
      <c r="NCX547" s="479"/>
      <c r="NCY547" s="78"/>
      <c r="NCZ547" s="144"/>
      <c r="NDA547" s="75"/>
      <c r="NDB547" s="66"/>
      <c r="NDC547" s="66"/>
      <c r="NDD547" s="79"/>
      <c r="NDE547" s="109"/>
      <c r="NDF547" s="479"/>
      <c r="NDG547" s="78"/>
      <c r="NDH547" s="144"/>
      <c r="NDI547" s="75"/>
      <c r="NDJ547" s="66"/>
      <c r="NDK547" s="66"/>
      <c r="NDL547" s="79"/>
      <c r="NDM547" s="109"/>
      <c r="NDN547" s="479"/>
      <c r="NDO547" s="78"/>
      <c r="NDP547" s="144"/>
      <c r="NDQ547" s="75"/>
      <c r="NDR547" s="66"/>
      <c r="NDS547" s="66"/>
      <c r="NDT547" s="79"/>
      <c r="NDU547" s="109"/>
      <c r="NDV547" s="479"/>
      <c r="NDW547" s="78"/>
      <c r="NDX547" s="144"/>
      <c r="NDY547" s="75"/>
      <c r="NDZ547" s="66"/>
      <c r="NEA547" s="66"/>
      <c r="NEB547" s="79"/>
      <c r="NEC547" s="109"/>
      <c r="NED547" s="479"/>
      <c r="NEE547" s="78"/>
      <c r="NEF547" s="144"/>
      <c r="NEG547" s="75"/>
      <c r="NEH547" s="66"/>
      <c r="NEI547" s="66"/>
      <c r="NEJ547" s="79"/>
      <c r="NEK547" s="109"/>
      <c r="NEL547" s="479"/>
      <c r="NEM547" s="78"/>
      <c r="NEN547" s="144"/>
      <c r="NEO547" s="75"/>
      <c r="NEP547" s="66"/>
      <c r="NEQ547" s="66"/>
      <c r="NER547" s="79"/>
      <c r="NES547" s="109"/>
      <c r="NET547" s="479"/>
      <c r="NEU547" s="78"/>
      <c r="NEV547" s="144"/>
      <c r="NEW547" s="75"/>
      <c r="NEX547" s="66"/>
      <c r="NEY547" s="66"/>
      <c r="NEZ547" s="79"/>
      <c r="NFA547" s="109"/>
      <c r="NFB547" s="479"/>
      <c r="NFC547" s="78"/>
      <c r="NFD547" s="144"/>
      <c r="NFE547" s="75"/>
      <c r="NFF547" s="66"/>
      <c r="NFG547" s="66"/>
      <c r="NFH547" s="79"/>
      <c r="NFI547" s="109"/>
      <c r="NFJ547" s="479"/>
      <c r="NFK547" s="78"/>
      <c r="NFL547" s="144"/>
      <c r="NFM547" s="75"/>
      <c r="NFN547" s="66"/>
      <c r="NFO547" s="66"/>
      <c r="NFP547" s="79"/>
      <c r="NFQ547" s="109"/>
      <c r="NFR547" s="479"/>
      <c r="NFS547" s="78"/>
      <c r="NFT547" s="144"/>
      <c r="NFU547" s="75"/>
      <c r="NFV547" s="66"/>
      <c r="NFW547" s="66"/>
      <c r="NFX547" s="79"/>
      <c r="NFY547" s="109"/>
      <c r="NFZ547" s="479"/>
      <c r="NGA547" s="78"/>
      <c r="NGB547" s="144"/>
      <c r="NGC547" s="75"/>
      <c r="NGD547" s="66"/>
      <c r="NGE547" s="66"/>
      <c r="NGF547" s="79"/>
      <c r="NGG547" s="109"/>
      <c r="NGH547" s="479"/>
      <c r="NGI547" s="78"/>
      <c r="NGJ547" s="144"/>
      <c r="NGK547" s="75"/>
      <c r="NGL547" s="66"/>
      <c r="NGM547" s="66"/>
      <c r="NGN547" s="79"/>
      <c r="NGO547" s="109"/>
      <c r="NGP547" s="479"/>
      <c r="NGQ547" s="78"/>
      <c r="NGR547" s="144"/>
      <c r="NGS547" s="75"/>
      <c r="NGT547" s="66"/>
      <c r="NGU547" s="66"/>
      <c r="NGV547" s="79"/>
      <c r="NGW547" s="109"/>
      <c r="NGX547" s="479"/>
      <c r="NGY547" s="78"/>
      <c r="NGZ547" s="144"/>
      <c r="NHA547" s="75"/>
      <c r="NHB547" s="66"/>
      <c r="NHC547" s="66"/>
      <c r="NHD547" s="79"/>
      <c r="NHE547" s="109"/>
      <c r="NHF547" s="479"/>
      <c r="NHG547" s="78"/>
      <c r="NHH547" s="144"/>
      <c r="NHI547" s="75"/>
      <c r="NHJ547" s="66"/>
      <c r="NHK547" s="66"/>
      <c r="NHL547" s="79"/>
      <c r="NHM547" s="109"/>
      <c r="NHN547" s="479"/>
      <c r="NHO547" s="78"/>
      <c r="NHP547" s="144"/>
      <c r="NHQ547" s="75"/>
      <c r="NHR547" s="66"/>
      <c r="NHS547" s="66"/>
      <c r="NHT547" s="79"/>
      <c r="NHU547" s="109"/>
      <c r="NHV547" s="479"/>
      <c r="NHW547" s="78"/>
      <c r="NHX547" s="144"/>
      <c r="NHY547" s="75"/>
      <c r="NHZ547" s="66"/>
      <c r="NIA547" s="66"/>
      <c r="NIB547" s="79"/>
      <c r="NIC547" s="109"/>
      <c r="NID547" s="479"/>
      <c r="NIE547" s="78"/>
      <c r="NIF547" s="144"/>
      <c r="NIG547" s="75"/>
      <c r="NIH547" s="66"/>
      <c r="NII547" s="66"/>
      <c r="NIJ547" s="79"/>
      <c r="NIK547" s="109"/>
      <c r="NIL547" s="479"/>
      <c r="NIM547" s="78"/>
      <c r="NIN547" s="144"/>
      <c r="NIO547" s="75"/>
      <c r="NIP547" s="66"/>
      <c r="NIQ547" s="66"/>
      <c r="NIR547" s="79"/>
      <c r="NIS547" s="109"/>
      <c r="NIT547" s="479"/>
      <c r="NIU547" s="78"/>
      <c r="NIV547" s="144"/>
      <c r="NIW547" s="75"/>
      <c r="NIX547" s="66"/>
      <c r="NIY547" s="66"/>
      <c r="NIZ547" s="79"/>
      <c r="NJA547" s="109"/>
      <c r="NJB547" s="479"/>
      <c r="NJC547" s="78"/>
      <c r="NJD547" s="144"/>
      <c r="NJE547" s="75"/>
      <c r="NJF547" s="66"/>
      <c r="NJG547" s="66"/>
      <c r="NJH547" s="79"/>
      <c r="NJI547" s="109"/>
      <c r="NJJ547" s="479"/>
      <c r="NJK547" s="78"/>
      <c r="NJL547" s="144"/>
      <c r="NJM547" s="75"/>
      <c r="NJN547" s="66"/>
      <c r="NJO547" s="66"/>
      <c r="NJP547" s="79"/>
      <c r="NJQ547" s="109"/>
      <c r="NJR547" s="479"/>
      <c r="NJS547" s="78"/>
      <c r="NJT547" s="144"/>
      <c r="NJU547" s="75"/>
      <c r="NJV547" s="66"/>
      <c r="NJW547" s="66"/>
      <c r="NJX547" s="79"/>
      <c r="NJY547" s="109"/>
      <c r="NJZ547" s="479"/>
      <c r="NKA547" s="78"/>
      <c r="NKB547" s="144"/>
      <c r="NKC547" s="75"/>
      <c r="NKD547" s="66"/>
      <c r="NKE547" s="66"/>
      <c r="NKF547" s="79"/>
      <c r="NKG547" s="109"/>
      <c r="NKH547" s="479"/>
      <c r="NKI547" s="78"/>
      <c r="NKJ547" s="144"/>
      <c r="NKK547" s="75"/>
      <c r="NKL547" s="66"/>
      <c r="NKM547" s="66"/>
      <c r="NKN547" s="79"/>
      <c r="NKO547" s="109"/>
      <c r="NKP547" s="479"/>
      <c r="NKQ547" s="78"/>
      <c r="NKR547" s="144"/>
      <c r="NKS547" s="75"/>
      <c r="NKT547" s="66"/>
      <c r="NKU547" s="66"/>
      <c r="NKV547" s="79"/>
      <c r="NKW547" s="109"/>
      <c r="NKX547" s="479"/>
      <c r="NKY547" s="78"/>
      <c r="NKZ547" s="144"/>
      <c r="NLA547" s="75"/>
      <c r="NLB547" s="66"/>
      <c r="NLC547" s="66"/>
      <c r="NLD547" s="79"/>
      <c r="NLE547" s="109"/>
      <c r="NLF547" s="479"/>
      <c r="NLG547" s="78"/>
      <c r="NLH547" s="144"/>
      <c r="NLI547" s="75"/>
      <c r="NLJ547" s="66"/>
      <c r="NLK547" s="66"/>
      <c r="NLL547" s="79"/>
      <c r="NLM547" s="109"/>
      <c r="NLN547" s="479"/>
      <c r="NLO547" s="78"/>
      <c r="NLP547" s="144"/>
      <c r="NLQ547" s="75"/>
      <c r="NLR547" s="66"/>
      <c r="NLS547" s="66"/>
      <c r="NLT547" s="79"/>
      <c r="NLU547" s="109"/>
      <c r="NLV547" s="479"/>
      <c r="NLW547" s="78"/>
      <c r="NLX547" s="144"/>
      <c r="NLY547" s="75"/>
      <c r="NLZ547" s="66"/>
      <c r="NMA547" s="66"/>
      <c r="NMB547" s="79"/>
      <c r="NMC547" s="109"/>
      <c r="NMD547" s="479"/>
      <c r="NME547" s="78"/>
      <c r="NMF547" s="144"/>
      <c r="NMG547" s="75"/>
      <c r="NMH547" s="66"/>
      <c r="NMI547" s="66"/>
      <c r="NMJ547" s="79"/>
      <c r="NMK547" s="109"/>
      <c r="NML547" s="479"/>
      <c r="NMM547" s="78"/>
      <c r="NMN547" s="144"/>
      <c r="NMO547" s="75"/>
      <c r="NMP547" s="66"/>
      <c r="NMQ547" s="66"/>
      <c r="NMR547" s="79"/>
      <c r="NMS547" s="109"/>
      <c r="NMT547" s="479"/>
      <c r="NMU547" s="78"/>
      <c r="NMV547" s="144"/>
      <c r="NMW547" s="75"/>
      <c r="NMX547" s="66"/>
      <c r="NMY547" s="66"/>
      <c r="NMZ547" s="79"/>
      <c r="NNA547" s="109"/>
      <c r="NNB547" s="479"/>
      <c r="NNC547" s="78"/>
      <c r="NND547" s="144"/>
      <c r="NNE547" s="75"/>
      <c r="NNF547" s="66"/>
      <c r="NNG547" s="66"/>
      <c r="NNH547" s="79"/>
      <c r="NNI547" s="109"/>
      <c r="NNJ547" s="479"/>
      <c r="NNK547" s="78"/>
      <c r="NNL547" s="144"/>
      <c r="NNM547" s="75"/>
      <c r="NNN547" s="66"/>
      <c r="NNO547" s="66"/>
      <c r="NNP547" s="79"/>
      <c r="NNQ547" s="109"/>
      <c r="NNR547" s="479"/>
      <c r="NNS547" s="78"/>
      <c r="NNT547" s="144"/>
      <c r="NNU547" s="75"/>
      <c r="NNV547" s="66"/>
      <c r="NNW547" s="66"/>
      <c r="NNX547" s="79"/>
      <c r="NNY547" s="109"/>
      <c r="NNZ547" s="479"/>
      <c r="NOA547" s="78"/>
      <c r="NOB547" s="144"/>
      <c r="NOC547" s="75"/>
      <c r="NOD547" s="66"/>
      <c r="NOE547" s="66"/>
      <c r="NOF547" s="79"/>
      <c r="NOG547" s="109"/>
      <c r="NOH547" s="479"/>
      <c r="NOI547" s="78"/>
      <c r="NOJ547" s="144"/>
      <c r="NOK547" s="75"/>
      <c r="NOL547" s="66"/>
      <c r="NOM547" s="66"/>
      <c r="NON547" s="79"/>
      <c r="NOO547" s="109"/>
      <c r="NOP547" s="479"/>
      <c r="NOQ547" s="78"/>
      <c r="NOR547" s="144"/>
      <c r="NOS547" s="75"/>
      <c r="NOT547" s="66"/>
      <c r="NOU547" s="66"/>
      <c r="NOV547" s="79"/>
      <c r="NOW547" s="109"/>
      <c r="NOX547" s="479"/>
      <c r="NOY547" s="78"/>
      <c r="NOZ547" s="144"/>
      <c r="NPA547" s="75"/>
      <c r="NPB547" s="66"/>
      <c r="NPC547" s="66"/>
      <c r="NPD547" s="79"/>
      <c r="NPE547" s="109"/>
      <c r="NPF547" s="479"/>
      <c r="NPG547" s="78"/>
      <c r="NPH547" s="144"/>
      <c r="NPI547" s="75"/>
      <c r="NPJ547" s="66"/>
      <c r="NPK547" s="66"/>
      <c r="NPL547" s="79"/>
      <c r="NPM547" s="109"/>
      <c r="NPN547" s="479"/>
      <c r="NPO547" s="78"/>
      <c r="NPP547" s="144"/>
      <c r="NPQ547" s="75"/>
      <c r="NPR547" s="66"/>
      <c r="NPS547" s="66"/>
      <c r="NPT547" s="79"/>
      <c r="NPU547" s="109"/>
      <c r="NPV547" s="479"/>
      <c r="NPW547" s="78"/>
      <c r="NPX547" s="144"/>
      <c r="NPY547" s="75"/>
      <c r="NPZ547" s="66"/>
      <c r="NQA547" s="66"/>
      <c r="NQB547" s="79"/>
      <c r="NQC547" s="109"/>
      <c r="NQD547" s="479"/>
      <c r="NQE547" s="78"/>
      <c r="NQF547" s="144"/>
      <c r="NQG547" s="75"/>
      <c r="NQH547" s="66"/>
      <c r="NQI547" s="66"/>
      <c r="NQJ547" s="79"/>
      <c r="NQK547" s="109"/>
      <c r="NQL547" s="479"/>
      <c r="NQM547" s="78"/>
      <c r="NQN547" s="144"/>
      <c r="NQO547" s="75"/>
      <c r="NQP547" s="66"/>
      <c r="NQQ547" s="66"/>
      <c r="NQR547" s="79"/>
      <c r="NQS547" s="109"/>
      <c r="NQT547" s="479"/>
      <c r="NQU547" s="78"/>
      <c r="NQV547" s="144"/>
      <c r="NQW547" s="75"/>
      <c r="NQX547" s="66"/>
      <c r="NQY547" s="66"/>
      <c r="NQZ547" s="79"/>
      <c r="NRA547" s="109"/>
      <c r="NRB547" s="479"/>
      <c r="NRC547" s="78"/>
      <c r="NRD547" s="144"/>
      <c r="NRE547" s="75"/>
      <c r="NRF547" s="66"/>
      <c r="NRG547" s="66"/>
      <c r="NRH547" s="79"/>
      <c r="NRI547" s="109"/>
      <c r="NRJ547" s="479"/>
      <c r="NRK547" s="78"/>
      <c r="NRL547" s="144"/>
      <c r="NRM547" s="75"/>
      <c r="NRN547" s="66"/>
      <c r="NRO547" s="66"/>
      <c r="NRP547" s="79"/>
      <c r="NRQ547" s="109"/>
      <c r="NRR547" s="479"/>
      <c r="NRS547" s="78"/>
      <c r="NRT547" s="144"/>
      <c r="NRU547" s="75"/>
      <c r="NRV547" s="66"/>
      <c r="NRW547" s="66"/>
      <c r="NRX547" s="79"/>
      <c r="NRY547" s="109"/>
      <c r="NRZ547" s="479"/>
      <c r="NSA547" s="78"/>
      <c r="NSB547" s="144"/>
      <c r="NSC547" s="75"/>
      <c r="NSD547" s="66"/>
      <c r="NSE547" s="66"/>
      <c r="NSF547" s="79"/>
      <c r="NSG547" s="109"/>
      <c r="NSH547" s="479"/>
      <c r="NSI547" s="78"/>
      <c r="NSJ547" s="144"/>
      <c r="NSK547" s="75"/>
      <c r="NSL547" s="66"/>
      <c r="NSM547" s="66"/>
      <c r="NSN547" s="79"/>
      <c r="NSO547" s="109"/>
      <c r="NSP547" s="479"/>
      <c r="NSQ547" s="78"/>
      <c r="NSR547" s="144"/>
      <c r="NSS547" s="75"/>
      <c r="NST547" s="66"/>
      <c r="NSU547" s="66"/>
      <c r="NSV547" s="79"/>
      <c r="NSW547" s="109"/>
      <c r="NSX547" s="479"/>
      <c r="NSY547" s="78"/>
      <c r="NSZ547" s="144"/>
      <c r="NTA547" s="75"/>
      <c r="NTB547" s="66"/>
      <c r="NTC547" s="66"/>
      <c r="NTD547" s="79"/>
      <c r="NTE547" s="109"/>
      <c r="NTF547" s="479"/>
      <c r="NTG547" s="78"/>
      <c r="NTH547" s="144"/>
      <c r="NTI547" s="75"/>
      <c r="NTJ547" s="66"/>
      <c r="NTK547" s="66"/>
      <c r="NTL547" s="79"/>
      <c r="NTM547" s="109"/>
      <c r="NTN547" s="479"/>
      <c r="NTO547" s="78"/>
      <c r="NTP547" s="144"/>
      <c r="NTQ547" s="75"/>
      <c r="NTR547" s="66"/>
      <c r="NTS547" s="66"/>
      <c r="NTT547" s="79"/>
      <c r="NTU547" s="109"/>
      <c r="NTV547" s="479"/>
      <c r="NTW547" s="78"/>
      <c r="NTX547" s="144"/>
      <c r="NTY547" s="75"/>
      <c r="NTZ547" s="66"/>
      <c r="NUA547" s="66"/>
      <c r="NUB547" s="79"/>
      <c r="NUC547" s="109"/>
      <c r="NUD547" s="479"/>
      <c r="NUE547" s="78"/>
      <c r="NUF547" s="144"/>
      <c r="NUG547" s="75"/>
      <c r="NUH547" s="66"/>
      <c r="NUI547" s="66"/>
      <c r="NUJ547" s="79"/>
      <c r="NUK547" s="109"/>
      <c r="NUL547" s="479"/>
      <c r="NUM547" s="78"/>
      <c r="NUN547" s="144"/>
      <c r="NUO547" s="75"/>
      <c r="NUP547" s="66"/>
      <c r="NUQ547" s="66"/>
      <c r="NUR547" s="79"/>
      <c r="NUS547" s="109"/>
      <c r="NUT547" s="479"/>
      <c r="NUU547" s="78"/>
      <c r="NUV547" s="144"/>
      <c r="NUW547" s="75"/>
      <c r="NUX547" s="66"/>
      <c r="NUY547" s="66"/>
      <c r="NUZ547" s="79"/>
      <c r="NVA547" s="109"/>
      <c r="NVB547" s="479"/>
      <c r="NVC547" s="78"/>
      <c r="NVD547" s="144"/>
      <c r="NVE547" s="75"/>
      <c r="NVF547" s="66"/>
      <c r="NVG547" s="66"/>
      <c r="NVH547" s="79"/>
      <c r="NVI547" s="109"/>
      <c r="NVJ547" s="479"/>
      <c r="NVK547" s="78"/>
      <c r="NVL547" s="144"/>
      <c r="NVM547" s="75"/>
      <c r="NVN547" s="66"/>
      <c r="NVO547" s="66"/>
      <c r="NVP547" s="79"/>
      <c r="NVQ547" s="109"/>
      <c r="NVR547" s="479"/>
      <c r="NVS547" s="78"/>
      <c r="NVT547" s="144"/>
      <c r="NVU547" s="75"/>
      <c r="NVV547" s="66"/>
      <c r="NVW547" s="66"/>
      <c r="NVX547" s="79"/>
      <c r="NVY547" s="109"/>
      <c r="NVZ547" s="479"/>
      <c r="NWA547" s="78"/>
      <c r="NWB547" s="144"/>
      <c r="NWC547" s="75"/>
      <c r="NWD547" s="66"/>
      <c r="NWE547" s="66"/>
      <c r="NWF547" s="79"/>
      <c r="NWG547" s="109"/>
      <c r="NWH547" s="479"/>
      <c r="NWI547" s="78"/>
      <c r="NWJ547" s="144"/>
      <c r="NWK547" s="75"/>
      <c r="NWL547" s="66"/>
      <c r="NWM547" s="66"/>
      <c r="NWN547" s="79"/>
      <c r="NWO547" s="109"/>
      <c r="NWP547" s="479"/>
      <c r="NWQ547" s="78"/>
      <c r="NWR547" s="144"/>
      <c r="NWS547" s="75"/>
      <c r="NWT547" s="66"/>
      <c r="NWU547" s="66"/>
      <c r="NWV547" s="79"/>
      <c r="NWW547" s="109"/>
      <c r="NWX547" s="479"/>
      <c r="NWY547" s="78"/>
      <c r="NWZ547" s="144"/>
      <c r="NXA547" s="75"/>
      <c r="NXB547" s="66"/>
      <c r="NXC547" s="66"/>
      <c r="NXD547" s="79"/>
      <c r="NXE547" s="109"/>
      <c r="NXF547" s="479"/>
      <c r="NXG547" s="78"/>
      <c r="NXH547" s="144"/>
      <c r="NXI547" s="75"/>
      <c r="NXJ547" s="66"/>
      <c r="NXK547" s="66"/>
      <c r="NXL547" s="79"/>
      <c r="NXM547" s="109"/>
      <c r="NXN547" s="479"/>
      <c r="NXO547" s="78"/>
      <c r="NXP547" s="144"/>
      <c r="NXQ547" s="75"/>
      <c r="NXR547" s="66"/>
      <c r="NXS547" s="66"/>
      <c r="NXT547" s="79"/>
      <c r="NXU547" s="109"/>
      <c r="NXV547" s="479"/>
      <c r="NXW547" s="78"/>
      <c r="NXX547" s="144"/>
      <c r="NXY547" s="75"/>
      <c r="NXZ547" s="66"/>
      <c r="NYA547" s="66"/>
      <c r="NYB547" s="79"/>
      <c r="NYC547" s="109"/>
      <c r="NYD547" s="479"/>
      <c r="NYE547" s="78"/>
      <c r="NYF547" s="144"/>
      <c r="NYG547" s="75"/>
      <c r="NYH547" s="66"/>
      <c r="NYI547" s="66"/>
      <c r="NYJ547" s="79"/>
      <c r="NYK547" s="109"/>
      <c r="NYL547" s="479"/>
      <c r="NYM547" s="78"/>
      <c r="NYN547" s="144"/>
      <c r="NYO547" s="75"/>
      <c r="NYP547" s="66"/>
      <c r="NYQ547" s="66"/>
      <c r="NYR547" s="79"/>
      <c r="NYS547" s="109"/>
      <c r="NYT547" s="479"/>
      <c r="NYU547" s="78"/>
      <c r="NYV547" s="144"/>
      <c r="NYW547" s="75"/>
      <c r="NYX547" s="66"/>
      <c r="NYY547" s="66"/>
      <c r="NYZ547" s="79"/>
      <c r="NZA547" s="109"/>
      <c r="NZB547" s="479"/>
      <c r="NZC547" s="78"/>
      <c r="NZD547" s="144"/>
      <c r="NZE547" s="75"/>
      <c r="NZF547" s="66"/>
      <c r="NZG547" s="66"/>
      <c r="NZH547" s="79"/>
      <c r="NZI547" s="109"/>
      <c r="NZJ547" s="479"/>
      <c r="NZK547" s="78"/>
      <c r="NZL547" s="144"/>
      <c r="NZM547" s="75"/>
      <c r="NZN547" s="66"/>
      <c r="NZO547" s="66"/>
      <c r="NZP547" s="79"/>
      <c r="NZQ547" s="109"/>
      <c r="NZR547" s="479"/>
      <c r="NZS547" s="78"/>
      <c r="NZT547" s="144"/>
      <c r="NZU547" s="75"/>
      <c r="NZV547" s="66"/>
      <c r="NZW547" s="66"/>
      <c r="NZX547" s="79"/>
      <c r="NZY547" s="109"/>
      <c r="NZZ547" s="479"/>
      <c r="OAA547" s="78"/>
      <c r="OAB547" s="144"/>
      <c r="OAC547" s="75"/>
      <c r="OAD547" s="66"/>
      <c r="OAE547" s="66"/>
      <c r="OAF547" s="79"/>
      <c r="OAG547" s="109"/>
      <c r="OAH547" s="479"/>
      <c r="OAI547" s="78"/>
      <c r="OAJ547" s="144"/>
      <c r="OAK547" s="75"/>
      <c r="OAL547" s="66"/>
      <c r="OAM547" s="66"/>
      <c r="OAN547" s="79"/>
      <c r="OAO547" s="109"/>
      <c r="OAP547" s="479"/>
      <c r="OAQ547" s="78"/>
      <c r="OAR547" s="144"/>
      <c r="OAS547" s="75"/>
      <c r="OAT547" s="66"/>
      <c r="OAU547" s="66"/>
      <c r="OAV547" s="79"/>
      <c r="OAW547" s="109"/>
      <c r="OAX547" s="479"/>
      <c r="OAY547" s="78"/>
      <c r="OAZ547" s="144"/>
      <c r="OBA547" s="75"/>
      <c r="OBB547" s="66"/>
      <c r="OBC547" s="66"/>
      <c r="OBD547" s="79"/>
      <c r="OBE547" s="109"/>
      <c r="OBF547" s="479"/>
      <c r="OBG547" s="78"/>
      <c r="OBH547" s="144"/>
      <c r="OBI547" s="75"/>
      <c r="OBJ547" s="66"/>
      <c r="OBK547" s="66"/>
      <c r="OBL547" s="79"/>
      <c r="OBM547" s="109"/>
      <c r="OBN547" s="479"/>
      <c r="OBO547" s="78"/>
      <c r="OBP547" s="144"/>
      <c r="OBQ547" s="75"/>
      <c r="OBR547" s="66"/>
      <c r="OBS547" s="66"/>
      <c r="OBT547" s="79"/>
      <c r="OBU547" s="109"/>
      <c r="OBV547" s="479"/>
      <c r="OBW547" s="78"/>
      <c r="OBX547" s="144"/>
      <c r="OBY547" s="75"/>
      <c r="OBZ547" s="66"/>
      <c r="OCA547" s="66"/>
      <c r="OCB547" s="79"/>
      <c r="OCC547" s="109"/>
      <c r="OCD547" s="479"/>
      <c r="OCE547" s="78"/>
      <c r="OCF547" s="144"/>
      <c r="OCG547" s="75"/>
      <c r="OCH547" s="66"/>
      <c r="OCI547" s="66"/>
      <c r="OCJ547" s="79"/>
      <c r="OCK547" s="109"/>
      <c r="OCL547" s="479"/>
      <c r="OCM547" s="78"/>
      <c r="OCN547" s="144"/>
      <c r="OCO547" s="75"/>
      <c r="OCP547" s="66"/>
      <c r="OCQ547" s="66"/>
      <c r="OCR547" s="79"/>
      <c r="OCS547" s="109"/>
      <c r="OCT547" s="479"/>
      <c r="OCU547" s="78"/>
      <c r="OCV547" s="144"/>
      <c r="OCW547" s="75"/>
      <c r="OCX547" s="66"/>
      <c r="OCY547" s="66"/>
      <c r="OCZ547" s="79"/>
      <c r="ODA547" s="109"/>
      <c r="ODB547" s="479"/>
      <c r="ODC547" s="78"/>
      <c r="ODD547" s="144"/>
      <c r="ODE547" s="75"/>
      <c r="ODF547" s="66"/>
      <c r="ODG547" s="66"/>
      <c r="ODH547" s="79"/>
      <c r="ODI547" s="109"/>
      <c r="ODJ547" s="479"/>
      <c r="ODK547" s="78"/>
      <c r="ODL547" s="144"/>
      <c r="ODM547" s="75"/>
      <c r="ODN547" s="66"/>
      <c r="ODO547" s="66"/>
      <c r="ODP547" s="79"/>
      <c r="ODQ547" s="109"/>
      <c r="ODR547" s="479"/>
      <c r="ODS547" s="78"/>
      <c r="ODT547" s="144"/>
      <c r="ODU547" s="75"/>
      <c r="ODV547" s="66"/>
      <c r="ODW547" s="66"/>
      <c r="ODX547" s="79"/>
      <c r="ODY547" s="109"/>
      <c r="ODZ547" s="479"/>
      <c r="OEA547" s="78"/>
      <c r="OEB547" s="144"/>
      <c r="OEC547" s="75"/>
      <c r="OED547" s="66"/>
      <c r="OEE547" s="66"/>
      <c r="OEF547" s="79"/>
      <c r="OEG547" s="109"/>
      <c r="OEH547" s="479"/>
      <c r="OEI547" s="78"/>
      <c r="OEJ547" s="144"/>
      <c r="OEK547" s="75"/>
      <c r="OEL547" s="66"/>
      <c r="OEM547" s="66"/>
      <c r="OEN547" s="79"/>
      <c r="OEO547" s="109"/>
      <c r="OEP547" s="479"/>
      <c r="OEQ547" s="78"/>
      <c r="OER547" s="144"/>
      <c r="OES547" s="75"/>
      <c r="OET547" s="66"/>
      <c r="OEU547" s="66"/>
      <c r="OEV547" s="79"/>
      <c r="OEW547" s="109"/>
      <c r="OEX547" s="479"/>
      <c r="OEY547" s="78"/>
      <c r="OEZ547" s="144"/>
      <c r="OFA547" s="75"/>
      <c r="OFB547" s="66"/>
      <c r="OFC547" s="66"/>
      <c r="OFD547" s="79"/>
      <c r="OFE547" s="109"/>
      <c r="OFF547" s="479"/>
      <c r="OFG547" s="78"/>
      <c r="OFH547" s="144"/>
      <c r="OFI547" s="75"/>
      <c r="OFJ547" s="66"/>
      <c r="OFK547" s="66"/>
      <c r="OFL547" s="79"/>
      <c r="OFM547" s="109"/>
      <c r="OFN547" s="479"/>
      <c r="OFO547" s="78"/>
      <c r="OFP547" s="144"/>
      <c r="OFQ547" s="75"/>
      <c r="OFR547" s="66"/>
      <c r="OFS547" s="66"/>
      <c r="OFT547" s="79"/>
      <c r="OFU547" s="109"/>
      <c r="OFV547" s="479"/>
      <c r="OFW547" s="78"/>
      <c r="OFX547" s="144"/>
      <c r="OFY547" s="75"/>
      <c r="OFZ547" s="66"/>
      <c r="OGA547" s="66"/>
      <c r="OGB547" s="79"/>
      <c r="OGC547" s="109"/>
      <c r="OGD547" s="479"/>
      <c r="OGE547" s="78"/>
      <c r="OGF547" s="144"/>
      <c r="OGG547" s="75"/>
      <c r="OGH547" s="66"/>
      <c r="OGI547" s="66"/>
      <c r="OGJ547" s="79"/>
      <c r="OGK547" s="109"/>
      <c r="OGL547" s="479"/>
      <c r="OGM547" s="78"/>
      <c r="OGN547" s="144"/>
      <c r="OGO547" s="75"/>
      <c r="OGP547" s="66"/>
      <c r="OGQ547" s="66"/>
      <c r="OGR547" s="79"/>
      <c r="OGS547" s="109"/>
      <c r="OGT547" s="479"/>
      <c r="OGU547" s="78"/>
      <c r="OGV547" s="144"/>
      <c r="OGW547" s="75"/>
      <c r="OGX547" s="66"/>
      <c r="OGY547" s="66"/>
      <c r="OGZ547" s="79"/>
      <c r="OHA547" s="109"/>
      <c r="OHB547" s="479"/>
      <c r="OHC547" s="78"/>
      <c r="OHD547" s="144"/>
      <c r="OHE547" s="75"/>
      <c r="OHF547" s="66"/>
      <c r="OHG547" s="66"/>
      <c r="OHH547" s="79"/>
      <c r="OHI547" s="109"/>
      <c r="OHJ547" s="479"/>
      <c r="OHK547" s="78"/>
      <c r="OHL547" s="144"/>
      <c r="OHM547" s="75"/>
      <c r="OHN547" s="66"/>
      <c r="OHO547" s="66"/>
      <c r="OHP547" s="79"/>
      <c r="OHQ547" s="109"/>
      <c r="OHR547" s="479"/>
      <c r="OHS547" s="78"/>
      <c r="OHT547" s="144"/>
      <c r="OHU547" s="75"/>
      <c r="OHV547" s="66"/>
      <c r="OHW547" s="66"/>
      <c r="OHX547" s="79"/>
      <c r="OHY547" s="109"/>
      <c r="OHZ547" s="479"/>
      <c r="OIA547" s="78"/>
      <c r="OIB547" s="144"/>
      <c r="OIC547" s="75"/>
      <c r="OID547" s="66"/>
      <c r="OIE547" s="66"/>
      <c r="OIF547" s="79"/>
      <c r="OIG547" s="109"/>
      <c r="OIH547" s="479"/>
      <c r="OII547" s="78"/>
      <c r="OIJ547" s="144"/>
      <c r="OIK547" s="75"/>
      <c r="OIL547" s="66"/>
      <c r="OIM547" s="66"/>
      <c r="OIN547" s="79"/>
      <c r="OIO547" s="109"/>
      <c r="OIP547" s="479"/>
      <c r="OIQ547" s="78"/>
      <c r="OIR547" s="144"/>
      <c r="OIS547" s="75"/>
      <c r="OIT547" s="66"/>
      <c r="OIU547" s="66"/>
      <c r="OIV547" s="79"/>
      <c r="OIW547" s="109"/>
      <c r="OIX547" s="479"/>
      <c r="OIY547" s="78"/>
      <c r="OIZ547" s="144"/>
      <c r="OJA547" s="75"/>
      <c r="OJB547" s="66"/>
      <c r="OJC547" s="66"/>
      <c r="OJD547" s="79"/>
      <c r="OJE547" s="109"/>
      <c r="OJF547" s="479"/>
      <c r="OJG547" s="78"/>
      <c r="OJH547" s="144"/>
      <c r="OJI547" s="75"/>
      <c r="OJJ547" s="66"/>
      <c r="OJK547" s="66"/>
      <c r="OJL547" s="79"/>
      <c r="OJM547" s="109"/>
      <c r="OJN547" s="479"/>
      <c r="OJO547" s="78"/>
      <c r="OJP547" s="144"/>
      <c r="OJQ547" s="75"/>
      <c r="OJR547" s="66"/>
      <c r="OJS547" s="66"/>
      <c r="OJT547" s="79"/>
      <c r="OJU547" s="109"/>
      <c r="OJV547" s="479"/>
      <c r="OJW547" s="78"/>
      <c r="OJX547" s="144"/>
      <c r="OJY547" s="75"/>
      <c r="OJZ547" s="66"/>
      <c r="OKA547" s="66"/>
      <c r="OKB547" s="79"/>
      <c r="OKC547" s="109"/>
      <c r="OKD547" s="479"/>
      <c r="OKE547" s="78"/>
      <c r="OKF547" s="144"/>
      <c r="OKG547" s="75"/>
      <c r="OKH547" s="66"/>
      <c r="OKI547" s="66"/>
      <c r="OKJ547" s="79"/>
      <c r="OKK547" s="109"/>
      <c r="OKL547" s="479"/>
      <c r="OKM547" s="78"/>
      <c r="OKN547" s="144"/>
      <c r="OKO547" s="75"/>
      <c r="OKP547" s="66"/>
      <c r="OKQ547" s="66"/>
      <c r="OKR547" s="79"/>
      <c r="OKS547" s="109"/>
      <c r="OKT547" s="479"/>
      <c r="OKU547" s="78"/>
      <c r="OKV547" s="144"/>
      <c r="OKW547" s="75"/>
      <c r="OKX547" s="66"/>
      <c r="OKY547" s="66"/>
      <c r="OKZ547" s="79"/>
      <c r="OLA547" s="109"/>
      <c r="OLB547" s="479"/>
      <c r="OLC547" s="78"/>
      <c r="OLD547" s="144"/>
      <c r="OLE547" s="75"/>
      <c r="OLF547" s="66"/>
      <c r="OLG547" s="66"/>
      <c r="OLH547" s="79"/>
      <c r="OLI547" s="109"/>
      <c r="OLJ547" s="479"/>
      <c r="OLK547" s="78"/>
      <c r="OLL547" s="144"/>
      <c r="OLM547" s="75"/>
      <c r="OLN547" s="66"/>
      <c r="OLO547" s="66"/>
      <c r="OLP547" s="79"/>
      <c r="OLQ547" s="109"/>
      <c r="OLR547" s="479"/>
      <c r="OLS547" s="78"/>
      <c r="OLT547" s="144"/>
      <c r="OLU547" s="75"/>
      <c r="OLV547" s="66"/>
      <c r="OLW547" s="66"/>
      <c r="OLX547" s="79"/>
      <c r="OLY547" s="109"/>
      <c r="OLZ547" s="479"/>
      <c r="OMA547" s="78"/>
      <c r="OMB547" s="144"/>
      <c r="OMC547" s="75"/>
      <c r="OMD547" s="66"/>
      <c r="OME547" s="66"/>
      <c r="OMF547" s="79"/>
      <c r="OMG547" s="109"/>
      <c r="OMH547" s="479"/>
      <c r="OMI547" s="78"/>
      <c r="OMJ547" s="144"/>
      <c r="OMK547" s="75"/>
      <c r="OML547" s="66"/>
      <c r="OMM547" s="66"/>
      <c r="OMN547" s="79"/>
      <c r="OMO547" s="109"/>
      <c r="OMP547" s="479"/>
      <c r="OMQ547" s="78"/>
      <c r="OMR547" s="144"/>
      <c r="OMS547" s="75"/>
      <c r="OMT547" s="66"/>
      <c r="OMU547" s="66"/>
      <c r="OMV547" s="79"/>
      <c r="OMW547" s="109"/>
      <c r="OMX547" s="479"/>
      <c r="OMY547" s="78"/>
      <c r="OMZ547" s="144"/>
      <c r="ONA547" s="75"/>
      <c r="ONB547" s="66"/>
      <c r="ONC547" s="66"/>
      <c r="OND547" s="79"/>
      <c r="ONE547" s="109"/>
      <c r="ONF547" s="479"/>
      <c r="ONG547" s="78"/>
      <c r="ONH547" s="144"/>
      <c r="ONI547" s="75"/>
      <c r="ONJ547" s="66"/>
      <c r="ONK547" s="66"/>
      <c r="ONL547" s="79"/>
      <c r="ONM547" s="109"/>
      <c r="ONN547" s="479"/>
      <c r="ONO547" s="78"/>
      <c r="ONP547" s="144"/>
      <c r="ONQ547" s="75"/>
      <c r="ONR547" s="66"/>
      <c r="ONS547" s="66"/>
      <c r="ONT547" s="79"/>
      <c r="ONU547" s="109"/>
      <c r="ONV547" s="479"/>
      <c r="ONW547" s="78"/>
      <c r="ONX547" s="144"/>
      <c r="ONY547" s="75"/>
      <c r="ONZ547" s="66"/>
      <c r="OOA547" s="66"/>
      <c r="OOB547" s="79"/>
      <c r="OOC547" s="109"/>
      <c r="OOD547" s="479"/>
      <c r="OOE547" s="78"/>
      <c r="OOF547" s="144"/>
      <c r="OOG547" s="75"/>
      <c r="OOH547" s="66"/>
      <c r="OOI547" s="66"/>
      <c r="OOJ547" s="79"/>
      <c r="OOK547" s="109"/>
      <c r="OOL547" s="479"/>
      <c r="OOM547" s="78"/>
      <c r="OON547" s="144"/>
      <c r="OOO547" s="75"/>
      <c r="OOP547" s="66"/>
      <c r="OOQ547" s="66"/>
      <c r="OOR547" s="79"/>
      <c r="OOS547" s="109"/>
      <c r="OOT547" s="479"/>
      <c r="OOU547" s="78"/>
      <c r="OOV547" s="144"/>
      <c r="OOW547" s="75"/>
      <c r="OOX547" s="66"/>
      <c r="OOY547" s="66"/>
      <c r="OOZ547" s="79"/>
      <c r="OPA547" s="109"/>
      <c r="OPB547" s="479"/>
      <c r="OPC547" s="78"/>
      <c r="OPD547" s="144"/>
      <c r="OPE547" s="75"/>
      <c r="OPF547" s="66"/>
      <c r="OPG547" s="66"/>
      <c r="OPH547" s="79"/>
      <c r="OPI547" s="109"/>
      <c r="OPJ547" s="479"/>
      <c r="OPK547" s="78"/>
      <c r="OPL547" s="144"/>
      <c r="OPM547" s="75"/>
      <c r="OPN547" s="66"/>
      <c r="OPO547" s="66"/>
      <c r="OPP547" s="79"/>
      <c r="OPQ547" s="109"/>
      <c r="OPR547" s="479"/>
      <c r="OPS547" s="78"/>
      <c r="OPT547" s="144"/>
      <c r="OPU547" s="75"/>
      <c r="OPV547" s="66"/>
      <c r="OPW547" s="66"/>
      <c r="OPX547" s="79"/>
      <c r="OPY547" s="109"/>
      <c r="OPZ547" s="479"/>
      <c r="OQA547" s="78"/>
      <c r="OQB547" s="144"/>
      <c r="OQC547" s="75"/>
      <c r="OQD547" s="66"/>
      <c r="OQE547" s="66"/>
      <c r="OQF547" s="79"/>
      <c r="OQG547" s="109"/>
      <c r="OQH547" s="479"/>
      <c r="OQI547" s="78"/>
      <c r="OQJ547" s="144"/>
      <c r="OQK547" s="75"/>
      <c r="OQL547" s="66"/>
      <c r="OQM547" s="66"/>
      <c r="OQN547" s="79"/>
      <c r="OQO547" s="109"/>
      <c r="OQP547" s="479"/>
      <c r="OQQ547" s="78"/>
      <c r="OQR547" s="144"/>
      <c r="OQS547" s="75"/>
      <c r="OQT547" s="66"/>
      <c r="OQU547" s="66"/>
      <c r="OQV547" s="79"/>
      <c r="OQW547" s="109"/>
      <c r="OQX547" s="479"/>
      <c r="OQY547" s="78"/>
      <c r="OQZ547" s="144"/>
      <c r="ORA547" s="75"/>
      <c r="ORB547" s="66"/>
      <c r="ORC547" s="66"/>
      <c r="ORD547" s="79"/>
      <c r="ORE547" s="109"/>
      <c r="ORF547" s="479"/>
      <c r="ORG547" s="78"/>
      <c r="ORH547" s="144"/>
      <c r="ORI547" s="75"/>
      <c r="ORJ547" s="66"/>
      <c r="ORK547" s="66"/>
      <c r="ORL547" s="79"/>
      <c r="ORM547" s="109"/>
      <c r="ORN547" s="479"/>
      <c r="ORO547" s="78"/>
      <c r="ORP547" s="144"/>
      <c r="ORQ547" s="75"/>
      <c r="ORR547" s="66"/>
      <c r="ORS547" s="66"/>
      <c r="ORT547" s="79"/>
      <c r="ORU547" s="109"/>
      <c r="ORV547" s="479"/>
      <c r="ORW547" s="78"/>
      <c r="ORX547" s="144"/>
      <c r="ORY547" s="75"/>
      <c r="ORZ547" s="66"/>
      <c r="OSA547" s="66"/>
      <c r="OSB547" s="79"/>
      <c r="OSC547" s="109"/>
      <c r="OSD547" s="479"/>
      <c r="OSE547" s="78"/>
      <c r="OSF547" s="144"/>
      <c r="OSG547" s="75"/>
      <c r="OSH547" s="66"/>
      <c r="OSI547" s="66"/>
      <c r="OSJ547" s="79"/>
      <c r="OSK547" s="109"/>
      <c r="OSL547" s="479"/>
      <c r="OSM547" s="78"/>
      <c r="OSN547" s="144"/>
      <c r="OSO547" s="75"/>
      <c r="OSP547" s="66"/>
      <c r="OSQ547" s="66"/>
      <c r="OSR547" s="79"/>
      <c r="OSS547" s="109"/>
      <c r="OST547" s="479"/>
      <c r="OSU547" s="78"/>
      <c r="OSV547" s="144"/>
      <c r="OSW547" s="75"/>
      <c r="OSX547" s="66"/>
      <c r="OSY547" s="66"/>
      <c r="OSZ547" s="79"/>
      <c r="OTA547" s="109"/>
      <c r="OTB547" s="479"/>
      <c r="OTC547" s="78"/>
      <c r="OTD547" s="144"/>
      <c r="OTE547" s="75"/>
      <c r="OTF547" s="66"/>
      <c r="OTG547" s="66"/>
      <c r="OTH547" s="79"/>
      <c r="OTI547" s="109"/>
      <c r="OTJ547" s="479"/>
      <c r="OTK547" s="78"/>
      <c r="OTL547" s="144"/>
      <c r="OTM547" s="75"/>
      <c r="OTN547" s="66"/>
      <c r="OTO547" s="66"/>
      <c r="OTP547" s="79"/>
      <c r="OTQ547" s="109"/>
      <c r="OTR547" s="479"/>
      <c r="OTS547" s="78"/>
      <c r="OTT547" s="144"/>
      <c r="OTU547" s="75"/>
      <c r="OTV547" s="66"/>
      <c r="OTW547" s="66"/>
      <c r="OTX547" s="79"/>
      <c r="OTY547" s="109"/>
      <c r="OTZ547" s="479"/>
      <c r="OUA547" s="78"/>
      <c r="OUB547" s="144"/>
      <c r="OUC547" s="75"/>
      <c r="OUD547" s="66"/>
      <c r="OUE547" s="66"/>
      <c r="OUF547" s="79"/>
      <c r="OUG547" s="109"/>
      <c r="OUH547" s="479"/>
      <c r="OUI547" s="78"/>
      <c r="OUJ547" s="144"/>
      <c r="OUK547" s="75"/>
      <c r="OUL547" s="66"/>
      <c r="OUM547" s="66"/>
      <c r="OUN547" s="79"/>
      <c r="OUO547" s="109"/>
      <c r="OUP547" s="479"/>
      <c r="OUQ547" s="78"/>
      <c r="OUR547" s="144"/>
      <c r="OUS547" s="75"/>
      <c r="OUT547" s="66"/>
      <c r="OUU547" s="66"/>
      <c r="OUV547" s="79"/>
      <c r="OUW547" s="109"/>
      <c r="OUX547" s="479"/>
      <c r="OUY547" s="78"/>
      <c r="OUZ547" s="144"/>
      <c r="OVA547" s="75"/>
      <c r="OVB547" s="66"/>
      <c r="OVC547" s="66"/>
      <c r="OVD547" s="79"/>
      <c r="OVE547" s="109"/>
      <c r="OVF547" s="479"/>
      <c r="OVG547" s="78"/>
      <c r="OVH547" s="144"/>
      <c r="OVI547" s="75"/>
      <c r="OVJ547" s="66"/>
      <c r="OVK547" s="66"/>
      <c r="OVL547" s="79"/>
      <c r="OVM547" s="109"/>
      <c r="OVN547" s="479"/>
      <c r="OVO547" s="78"/>
      <c r="OVP547" s="144"/>
      <c r="OVQ547" s="75"/>
      <c r="OVR547" s="66"/>
      <c r="OVS547" s="66"/>
      <c r="OVT547" s="79"/>
      <c r="OVU547" s="109"/>
      <c r="OVV547" s="479"/>
      <c r="OVW547" s="78"/>
      <c r="OVX547" s="144"/>
      <c r="OVY547" s="75"/>
      <c r="OVZ547" s="66"/>
      <c r="OWA547" s="66"/>
      <c r="OWB547" s="79"/>
      <c r="OWC547" s="109"/>
      <c r="OWD547" s="479"/>
      <c r="OWE547" s="78"/>
      <c r="OWF547" s="144"/>
      <c r="OWG547" s="75"/>
      <c r="OWH547" s="66"/>
      <c r="OWI547" s="66"/>
      <c r="OWJ547" s="79"/>
      <c r="OWK547" s="109"/>
      <c r="OWL547" s="479"/>
      <c r="OWM547" s="78"/>
      <c r="OWN547" s="144"/>
      <c r="OWO547" s="75"/>
      <c r="OWP547" s="66"/>
      <c r="OWQ547" s="66"/>
      <c r="OWR547" s="79"/>
      <c r="OWS547" s="109"/>
      <c r="OWT547" s="479"/>
      <c r="OWU547" s="78"/>
      <c r="OWV547" s="144"/>
      <c r="OWW547" s="75"/>
      <c r="OWX547" s="66"/>
      <c r="OWY547" s="66"/>
      <c r="OWZ547" s="79"/>
      <c r="OXA547" s="109"/>
      <c r="OXB547" s="479"/>
      <c r="OXC547" s="78"/>
      <c r="OXD547" s="144"/>
      <c r="OXE547" s="75"/>
      <c r="OXF547" s="66"/>
      <c r="OXG547" s="66"/>
      <c r="OXH547" s="79"/>
      <c r="OXI547" s="109"/>
      <c r="OXJ547" s="479"/>
      <c r="OXK547" s="78"/>
      <c r="OXL547" s="144"/>
      <c r="OXM547" s="75"/>
      <c r="OXN547" s="66"/>
      <c r="OXO547" s="66"/>
      <c r="OXP547" s="79"/>
      <c r="OXQ547" s="109"/>
      <c r="OXR547" s="479"/>
      <c r="OXS547" s="78"/>
      <c r="OXT547" s="144"/>
      <c r="OXU547" s="75"/>
      <c r="OXV547" s="66"/>
      <c r="OXW547" s="66"/>
      <c r="OXX547" s="79"/>
      <c r="OXY547" s="109"/>
      <c r="OXZ547" s="479"/>
      <c r="OYA547" s="78"/>
      <c r="OYB547" s="144"/>
      <c r="OYC547" s="75"/>
      <c r="OYD547" s="66"/>
      <c r="OYE547" s="66"/>
      <c r="OYF547" s="79"/>
      <c r="OYG547" s="109"/>
      <c r="OYH547" s="479"/>
      <c r="OYI547" s="78"/>
      <c r="OYJ547" s="144"/>
      <c r="OYK547" s="75"/>
      <c r="OYL547" s="66"/>
      <c r="OYM547" s="66"/>
      <c r="OYN547" s="79"/>
      <c r="OYO547" s="109"/>
      <c r="OYP547" s="479"/>
      <c r="OYQ547" s="78"/>
      <c r="OYR547" s="144"/>
      <c r="OYS547" s="75"/>
      <c r="OYT547" s="66"/>
      <c r="OYU547" s="66"/>
      <c r="OYV547" s="79"/>
      <c r="OYW547" s="109"/>
      <c r="OYX547" s="479"/>
      <c r="OYY547" s="78"/>
      <c r="OYZ547" s="144"/>
      <c r="OZA547" s="75"/>
      <c r="OZB547" s="66"/>
      <c r="OZC547" s="66"/>
      <c r="OZD547" s="79"/>
      <c r="OZE547" s="109"/>
      <c r="OZF547" s="479"/>
      <c r="OZG547" s="78"/>
      <c r="OZH547" s="144"/>
      <c r="OZI547" s="75"/>
      <c r="OZJ547" s="66"/>
      <c r="OZK547" s="66"/>
      <c r="OZL547" s="79"/>
      <c r="OZM547" s="109"/>
      <c r="OZN547" s="479"/>
      <c r="OZO547" s="78"/>
      <c r="OZP547" s="144"/>
      <c r="OZQ547" s="75"/>
      <c r="OZR547" s="66"/>
      <c r="OZS547" s="66"/>
      <c r="OZT547" s="79"/>
      <c r="OZU547" s="109"/>
      <c r="OZV547" s="479"/>
      <c r="OZW547" s="78"/>
      <c r="OZX547" s="144"/>
      <c r="OZY547" s="75"/>
      <c r="OZZ547" s="66"/>
      <c r="PAA547" s="66"/>
      <c r="PAB547" s="79"/>
      <c r="PAC547" s="109"/>
      <c r="PAD547" s="479"/>
      <c r="PAE547" s="78"/>
      <c r="PAF547" s="144"/>
      <c r="PAG547" s="75"/>
      <c r="PAH547" s="66"/>
      <c r="PAI547" s="66"/>
      <c r="PAJ547" s="79"/>
      <c r="PAK547" s="109"/>
      <c r="PAL547" s="479"/>
      <c r="PAM547" s="78"/>
      <c r="PAN547" s="144"/>
      <c r="PAO547" s="75"/>
      <c r="PAP547" s="66"/>
      <c r="PAQ547" s="66"/>
      <c r="PAR547" s="79"/>
      <c r="PAS547" s="109"/>
      <c r="PAT547" s="479"/>
      <c r="PAU547" s="78"/>
      <c r="PAV547" s="144"/>
      <c r="PAW547" s="75"/>
      <c r="PAX547" s="66"/>
      <c r="PAY547" s="66"/>
      <c r="PAZ547" s="79"/>
      <c r="PBA547" s="109"/>
      <c r="PBB547" s="479"/>
      <c r="PBC547" s="78"/>
      <c r="PBD547" s="144"/>
      <c r="PBE547" s="75"/>
      <c r="PBF547" s="66"/>
      <c r="PBG547" s="66"/>
      <c r="PBH547" s="79"/>
      <c r="PBI547" s="109"/>
      <c r="PBJ547" s="479"/>
      <c r="PBK547" s="78"/>
      <c r="PBL547" s="144"/>
      <c r="PBM547" s="75"/>
      <c r="PBN547" s="66"/>
      <c r="PBO547" s="66"/>
      <c r="PBP547" s="79"/>
      <c r="PBQ547" s="109"/>
      <c r="PBR547" s="479"/>
      <c r="PBS547" s="78"/>
      <c r="PBT547" s="144"/>
      <c r="PBU547" s="75"/>
      <c r="PBV547" s="66"/>
      <c r="PBW547" s="66"/>
      <c r="PBX547" s="79"/>
      <c r="PBY547" s="109"/>
      <c r="PBZ547" s="479"/>
      <c r="PCA547" s="78"/>
      <c r="PCB547" s="144"/>
      <c r="PCC547" s="75"/>
      <c r="PCD547" s="66"/>
      <c r="PCE547" s="66"/>
      <c r="PCF547" s="79"/>
      <c r="PCG547" s="109"/>
      <c r="PCH547" s="479"/>
      <c r="PCI547" s="78"/>
      <c r="PCJ547" s="144"/>
      <c r="PCK547" s="75"/>
      <c r="PCL547" s="66"/>
      <c r="PCM547" s="66"/>
      <c r="PCN547" s="79"/>
      <c r="PCO547" s="109"/>
      <c r="PCP547" s="479"/>
      <c r="PCQ547" s="78"/>
      <c r="PCR547" s="144"/>
      <c r="PCS547" s="75"/>
      <c r="PCT547" s="66"/>
      <c r="PCU547" s="66"/>
      <c r="PCV547" s="79"/>
      <c r="PCW547" s="109"/>
      <c r="PCX547" s="479"/>
      <c r="PCY547" s="78"/>
      <c r="PCZ547" s="144"/>
      <c r="PDA547" s="75"/>
      <c r="PDB547" s="66"/>
      <c r="PDC547" s="66"/>
      <c r="PDD547" s="79"/>
      <c r="PDE547" s="109"/>
      <c r="PDF547" s="479"/>
      <c r="PDG547" s="78"/>
      <c r="PDH547" s="144"/>
      <c r="PDI547" s="75"/>
      <c r="PDJ547" s="66"/>
      <c r="PDK547" s="66"/>
      <c r="PDL547" s="79"/>
      <c r="PDM547" s="109"/>
      <c r="PDN547" s="479"/>
      <c r="PDO547" s="78"/>
      <c r="PDP547" s="144"/>
      <c r="PDQ547" s="75"/>
      <c r="PDR547" s="66"/>
      <c r="PDS547" s="66"/>
      <c r="PDT547" s="79"/>
      <c r="PDU547" s="109"/>
      <c r="PDV547" s="479"/>
      <c r="PDW547" s="78"/>
      <c r="PDX547" s="144"/>
      <c r="PDY547" s="75"/>
      <c r="PDZ547" s="66"/>
      <c r="PEA547" s="66"/>
      <c r="PEB547" s="79"/>
      <c r="PEC547" s="109"/>
      <c r="PED547" s="479"/>
      <c r="PEE547" s="78"/>
      <c r="PEF547" s="144"/>
      <c r="PEG547" s="75"/>
      <c r="PEH547" s="66"/>
      <c r="PEI547" s="66"/>
      <c r="PEJ547" s="79"/>
      <c r="PEK547" s="109"/>
      <c r="PEL547" s="479"/>
      <c r="PEM547" s="78"/>
      <c r="PEN547" s="144"/>
      <c r="PEO547" s="75"/>
      <c r="PEP547" s="66"/>
      <c r="PEQ547" s="66"/>
      <c r="PER547" s="79"/>
      <c r="PES547" s="109"/>
      <c r="PET547" s="479"/>
      <c r="PEU547" s="78"/>
      <c r="PEV547" s="144"/>
      <c r="PEW547" s="75"/>
      <c r="PEX547" s="66"/>
      <c r="PEY547" s="66"/>
      <c r="PEZ547" s="79"/>
      <c r="PFA547" s="109"/>
      <c r="PFB547" s="479"/>
      <c r="PFC547" s="78"/>
      <c r="PFD547" s="144"/>
      <c r="PFE547" s="75"/>
      <c r="PFF547" s="66"/>
      <c r="PFG547" s="66"/>
      <c r="PFH547" s="79"/>
      <c r="PFI547" s="109"/>
      <c r="PFJ547" s="479"/>
      <c r="PFK547" s="78"/>
      <c r="PFL547" s="144"/>
      <c r="PFM547" s="75"/>
      <c r="PFN547" s="66"/>
      <c r="PFO547" s="66"/>
      <c r="PFP547" s="79"/>
      <c r="PFQ547" s="109"/>
      <c r="PFR547" s="479"/>
      <c r="PFS547" s="78"/>
      <c r="PFT547" s="144"/>
      <c r="PFU547" s="75"/>
      <c r="PFV547" s="66"/>
      <c r="PFW547" s="66"/>
      <c r="PFX547" s="79"/>
      <c r="PFY547" s="109"/>
      <c r="PFZ547" s="479"/>
      <c r="PGA547" s="78"/>
      <c r="PGB547" s="144"/>
      <c r="PGC547" s="75"/>
      <c r="PGD547" s="66"/>
      <c r="PGE547" s="66"/>
      <c r="PGF547" s="79"/>
      <c r="PGG547" s="109"/>
      <c r="PGH547" s="479"/>
      <c r="PGI547" s="78"/>
      <c r="PGJ547" s="144"/>
      <c r="PGK547" s="75"/>
      <c r="PGL547" s="66"/>
      <c r="PGM547" s="66"/>
      <c r="PGN547" s="79"/>
      <c r="PGO547" s="109"/>
      <c r="PGP547" s="479"/>
      <c r="PGQ547" s="78"/>
      <c r="PGR547" s="144"/>
      <c r="PGS547" s="75"/>
      <c r="PGT547" s="66"/>
      <c r="PGU547" s="66"/>
      <c r="PGV547" s="79"/>
      <c r="PGW547" s="109"/>
      <c r="PGX547" s="479"/>
      <c r="PGY547" s="78"/>
      <c r="PGZ547" s="144"/>
      <c r="PHA547" s="75"/>
      <c r="PHB547" s="66"/>
      <c r="PHC547" s="66"/>
      <c r="PHD547" s="79"/>
      <c r="PHE547" s="109"/>
      <c r="PHF547" s="479"/>
      <c r="PHG547" s="78"/>
      <c r="PHH547" s="144"/>
      <c r="PHI547" s="75"/>
      <c r="PHJ547" s="66"/>
      <c r="PHK547" s="66"/>
      <c r="PHL547" s="79"/>
      <c r="PHM547" s="109"/>
      <c r="PHN547" s="479"/>
      <c r="PHO547" s="78"/>
      <c r="PHP547" s="144"/>
      <c r="PHQ547" s="75"/>
      <c r="PHR547" s="66"/>
      <c r="PHS547" s="66"/>
      <c r="PHT547" s="79"/>
      <c r="PHU547" s="109"/>
      <c r="PHV547" s="479"/>
      <c r="PHW547" s="78"/>
      <c r="PHX547" s="144"/>
      <c r="PHY547" s="75"/>
      <c r="PHZ547" s="66"/>
      <c r="PIA547" s="66"/>
      <c r="PIB547" s="79"/>
      <c r="PIC547" s="109"/>
      <c r="PID547" s="479"/>
      <c r="PIE547" s="78"/>
      <c r="PIF547" s="144"/>
      <c r="PIG547" s="75"/>
      <c r="PIH547" s="66"/>
      <c r="PII547" s="66"/>
      <c r="PIJ547" s="79"/>
      <c r="PIK547" s="109"/>
      <c r="PIL547" s="479"/>
      <c r="PIM547" s="78"/>
      <c r="PIN547" s="144"/>
      <c r="PIO547" s="75"/>
      <c r="PIP547" s="66"/>
      <c r="PIQ547" s="66"/>
      <c r="PIR547" s="79"/>
      <c r="PIS547" s="109"/>
      <c r="PIT547" s="479"/>
      <c r="PIU547" s="78"/>
      <c r="PIV547" s="144"/>
      <c r="PIW547" s="75"/>
      <c r="PIX547" s="66"/>
      <c r="PIY547" s="66"/>
      <c r="PIZ547" s="79"/>
      <c r="PJA547" s="109"/>
      <c r="PJB547" s="479"/>
      <c r="PJC547" s="78"/>
      <c r="PJD547" s="144"/>
      <c r="PJE547" s="75"/>
      <c r="PJF547" s="66"/>
      <c r="PJG547" s="66"/>
      <c r="PJH547" s="79"/>
      <c r="PJI547" s="109"/>
      <c r="PJJ547" s="479"/>
      <c r="PJK547" s="78"/>
      <c r="PJL547" s="144"/>
      <c r="PJM547" s="75"/>
      <c r="PJN547" s="66"/>
      <c r="PJO547" s="66"/>
      <c r="PJP547" s="79"/>
      <c r="PJQ547" s="109"/>
      <c r="PJR547" s="479"/>
      <c r="PJS547" s="78"/>
      <c r="PJT547" s="144"/>
      <c r="PJU547" s="75"/>
      <c r="PJV547" s="66"/>
      <c r="PJW547" s="66"/>
      <c r="PJX547" s="79"/>
      <c r="PJY547" s="109"/>
      <c r="PJZ547" s="479"/>
      <c r="PKA547" s="78"/>
      <c r="PKB547" s="144"/>
      <c r="PKC547" s="75"/>
      <c r="PKD547" s="66"/>
      <c r="PKE547" s="66"/>
      <c r="PKF547" s="79"/>
      <c r="PKG547" s="109"/>
      <c r="PKH547" s="479"/>
      <c r="PKI547" s="78"/>
      <c r="PKJ547" s="144"/>
      <c r="PKK547" s="75"/>
      <c r="PKL547" s="66"/>
      <c r="PKM547" s="66"/>
      <c r="PKN547" s="79"/>
      <c r="PKO547" s="109"/>
      <c r="PKP547" s="479"/>
      <c r="PKQ547" s="78"/>
      <c r="PKR547" s="144"/>
      <c r="PKS547" s="75"/>
      <c r="PKT547" s="66"/>
      <c r="PKU547" s="66"/>
      <c r="PKV547" s="79"/>
      <c r="PKW547" s="109"/>
      <c r="PKX547" s="479"/>
      <c r="PKY547" s="78"/>
      <c r="PKZ547" s="144"/>
      <c r="PLA547" s="75"/>
      <c r="PLB547" s="66"/>
      <c r="PLC547" s="66"/>
      <c r="PLD547" s="79"/>
      <c r="PLE547" s="109"/>
      <c r="PLF547" s="479"/>
      <c r="PLG547" s="78"/>
      <c r="PLH547" s="144"/>
      <c r="PLI547" s="75"/>
      <c r="PLJ547" s="66"/>
      <c r="PLK547" s="66"/>
      <c r="PLL547" s="79"/>
      <c r="PLM547" s="109"/>
      <c r="PLN547" s="479"/>
      <c r="PLO547" s="78"/>
      <c r="PLP547" s="144"/>
      <c r="PLQ547" s="75"/>
      <c r="PLR547" s="66"/>
      <c r="PLS547" s="66"/>
      <c r="PLT547" s="79"/>
      <c r="PLU547" s="109"/>
      <c r="PLV547" s="479"/>
      <c r="PLW547" s="78"/>
      <c r="PLX547" s="144"/>
      <c r="PLY547" s="75"/>
      <c r="PLZ547" s="66"/>
      <c r="PMA547" s="66"/>
      <c r="PMB547" s="79"/>
      <c r="PMC547" s="109"/>
      <c r="PMD547" s="479"/>
      <c r="PME547" s="78"/>
      <c r="PMF547" s="144"/>
      <c r="PMG547" s="75"/>
      <c r="PMH547" s="66"/>
      <c r="PMI547" s="66"/>
      <c r="PMJ547" s="79"/>
      <c r="PMK547" s="109"/>
      <c r="PML547" s="479"/>
      <c r="PMM547" s="78"/>
      <c r="PMN547" s="144"/>
      <c r="PMO547" s="75"/>
      <c r="PMP547" s="66"/>
      <c r="PMQ547" s="66"/>
      <c r="PMR547" s="79"/>
      <c r="PMS547" s="109"/>
      <c r="PMT547" s="479"/>
      <c r="PMU547" s="78"/>
      <c r="PMV547" s="144"/>
      <c r="PMW547" s="75"/>
      <c r="PMX547" s="66"/>
      <c r="PMY547" s="66"/>
      <c r="PMZ547" s="79"/>
      <c r="PNA547" s="109"/>
      <c r="PNB547" s="479"/>
      <c r="PNC547" s="78"/>
      <c r="PND547" s="144"/>
      <c r="PNE547" s="75"/>
      <c r="PNF547" s="66"/>
      <c r="PNG547" s="66"/>
      <c r="PNH547" s="79"/>
      <c r="PNI547" s="109"/>
      <c r="PNJ547" s="479"/>
      <c r="PNK547" s="78"/>
      <c r="PNL547" s="144"/>
      <c r="PNM547" s="75"/>
      <c r="PNN547" s="66"/>
      <c r="PNO547" s="66"/>
      <c r="PNP547" s="79"/>
      <c r="PNQ547" s="109"/>
      <c r="PNR547" s="479"/>
      <c r="PNS547" s="78"/>
      <c r="PNT547" s="144"/>
      <c r="PNU547" s="75"/>
      <c r="PNV547" s="66"/>
      <c r="PNW547" s="66"/>
      <c r="PNX547" s="79"/>
      <c r="PNY547" s="109"/>
      <c r="PNZ547" s="479"/>
      <c r="POA547" s="78"/>
      <c r="POB547" s="144"/>
      <c r="POC547" s="75"/>
      <c r="POD547" s="66"/>
      <c r="POE547" s="66"/>
      <c r="POF547" s="79"/>
      <c r="POG547" s="109"/>
      <c r="POH547" s="479"/>
      <c r="POI547" s="78"/>
      <c r="POJ547" s="144"/>
      <c r="POK547" s="75"/>
      <c r="POL547" s="66"/>
      <c r="POM547" s="66"/>
      <c r="PON547" s="79"/>
      <c r="POO547" s="109"/>
      <c r="POP547" s="479"/>
      <c r="POQ547" s="78"/>
      <c r="POR547" s="144"/>
      <c r="POS547" s="75"/>
      <c r="POT547" s="66"/>
      <c r="POU547" s="66"/>
      <c r="POV547" s="79"/>
      <c r="POW547" s="109"/>
      <c r="POX547" s="479"/>
      <c r="POY547" s="78"/>
      <c r="POZ547" s="144"/>
      <c r="PPA547" s="75"/>
      <c r="PPB547" s="66"/>
      <c r="PPC547" s="66"/>
      <c r="PPD547" s="79"/>
      <c r="PPE547" s="109"/>
      <c r="PPF547" s="479"/>
      <c r="PPG547" s="78"/>
      <c r="PPH547" s="144"/>
      <c r="PPI547" s="75"/>
      <c r="PPJ547" s="66"/>
      <c r="PPK547" s="66"/>
      <c r="PPL547" s="79"/>
      <c r="PPM547" s="109"/>
      <c r="PPN547" s="479"/>
      <c r="PPO547" s="78"/>
      <c r="PPP547" s="144"/>
      <c r="PPQ547" s="75"/>
      <c r="PPR547" s="66"/>
      <c r="PPS547" s="66"/>
      <c r="PPT547" s="79"/>
      <c r="PPU547" s="109"/>
      <c r="PPV547" s="479"/>
      <c r="PPW547" s="78"/>
      <c r="PPX547" s="144"/>
      <c r="PPY547" s="75"/>
      <c r="PPZ547" s="66"/>
      <c r="PQA547" s="66"/>
      <c r="PQB547" s="79"/>
      <c r="PQC547" s="109"/>
      <c r="PQD547" s="479"/>
      <c r="PQE547" s="78"/>
      <c r="PQF547" s="144"/>
      <c r="PQG547" s="75"/>
      <c r="PQH547" s="66"/>
      <c r="PQI547" s="66"/>
      <c r="PQJ547" s="79"/>
      <c r="PQK547" s="109"/>
      <c r="PQL547" s="479"/>
      <c r="PQM547" s="78"/>
      <c r="PQN547" s="144"/>
      <c r="PQO547" s="75"/>
      <c r="PQP547" s="66"/>
      <c r="PQQ547" s="66"/>
      <c r="PQR547" s="79"/>
      <c r="PQS547" s="109"/>
      <c r="PQT547" s="479"/>
      <c r="PQU547" s="78"/>
      <c r="PQV547" s="144"/>
      <c r="PQW547" s="75"/>
      <c r="PQX547" s="66"/>
      <c r="PQY547" s="66"/>
      <c r="PQZ547" s="79"/>
      <c r="PRA547" s="109"/>
      <c r="PRB547" s="479"/>
      <c r="PRC547" s="78"/>
      <c r="PRD547" s="144"/>
      <c r="PRE547" s="75"/>
      <c r="PRF547" s="66"/>
      <c r="PRG547" s="66"/>
      <c r="PRH547" s="79"/>
      <c r="PRI547" s="109"/>
      <c r="PRJ547" s="479"/>
      <c r="PRK547" s="78"/>
      <c r="PRL547" s="144"/>
      <c r="PRM547" s="75"/>
      <c r="PRN547" s="66"/>
      <c r="PRO547" s="66"/>
      <c r="PRP547" s="79"/>
      <c r="PRQ547" s="109"/>
      <c r="PRR547" s="479"/>
      <c r="PRS547" s="78"/>
      <c r="PRT547" s="144"/>
      <c r="PRU547" s="75"/>
      <c r="PRV547" s="66"/>
      <c r="PRW547" s="66"/>
      <c r="PRX547" s="79"/>
      <c r="PRY547" s="109"/>
      <c r="PRZ547" s="479"/>
      <c r="PSA547" s="78"/>
      <c r="PSB547" s="144"/>
      <c r="PSC547" s="75"/>
      <c r="PSD547" s="66"/>
      <c r="PSE547" s="66"/>
      <c r="PSF547" s="79"/>
      <c r="PSG547" s="109"/>
      <c r="PSH547" s="479"/>
      <c r="PSI547" s="78"/>
      <c r="PSJ547" s="144"/>
      <c r="PSK547" s="75"/>
      <c r="PSL547" s="66"/>
      <c r="PSM547" s="66"/>
      <c r="PSN547" s="79"/>
      <c r="PSO547" s="109"/>
      <c r="PSP547" s="479"/>
      <c r="PSQ547" s="78"/>
      <c r="PSR547" s="144"/>
      <c r="PSS547" s="75"/>
      <c r="PST547" s="66"/>
      <c r="PSU547" s="66"/>
      <c r="PSV547" s="79"/>
      <c r="PSW547" s="109"/>
      <c r="PSX547" s="479"/>
      <c r="PSY547" s="78"/>
      <c r="PSZ547" s="144"/>
      <c r="PTA547" s="75"/>
      <c r="PTB547" s="66"/>
      <c r="PTC547" s="66"/>
      <c r="PTD547" s="79"/>
      <c r="PTE547" s="109"/>
      <c r="PTF547" s="479"/>
      <c r="PTG547" s="78"/>
      <c r="PTH547" s="144"/>
      <c r="PTI547" s="75"/>
      <c r="PTJ547" s="66"/>
      <c r="PTK547" s="66"/>
      <c r="PTL547" s="79"/>
      <c r="PTM547" s="109"/>
      <c r="PTN547" s="479"/>
      <c r="PTO547" s="78"/>
      <c r="PTP547" s="144"/>
      <c r="PTQ547" s="75"/>
      <c r="PTR547" s="66"/>
      <c r="PTS547" s="66"/>
      <c r="PTT547" s="79"/>
      <c r="PTU547" s="109"/>
      <c r="PTV547" s="479"/>
      <c r="PTW547" s="78"/>
      <c r="PTX547" s="144"/>
      <c r="PTY547" s="75"/>
      <c r="PTZ547" s="66"/>
      <c r="PUA547" s="66"/>
      <c r="PUB547" s="79"/>
      <c r="PUC547" s="109"/>
      <c r="PUD547" s="479"/>
      <c r="PUE547" s="78"/>
      <c r="PUF547" s="144"/>
      <c r="PUG547" s="75"/>
      <c r="PUH547" s="66"/>
      <c r="PUI547" s="66"/>
      <c r="PUJ547" s="79"/>
      <c r="PUK547" s="109"/>
      <c r="PUL547" s="479"/>
      <c r="PUM547" s="78"/>
      <c r="PUN547" s="144"/>
      <c r="PUO547" s="75"/>
      <c r="PUP547" s="66"/>
      <c r="PUQ547" s="66"/>
      <c r="PUR547" s="79"/>
      <c r="PUS547" s="109"/>
      <c r="PUT547" s="479"/>
      <c r="PUU547" s="78"/>
      <c r="PUV547" s="144"/>
      <c r="PUW547" s="75"/>
      <c r="PUX547" s="66"/>
      <c r="PUY547" s="66"/>
      <c r="PUZ547" s="79"/>
      <c r="PVA547" s="109"/>
      <c r="PVB547" s="479"/>
      <c r="PVC547" s="78"/>
      <c r="PVD547" s="144"/>
      <c r="PVE547" s="75"/>
      <c r="PVF547" s="66"/>
      <c r="PVG547" s="66"/>
      <c r="PVH547" s="79"/>
      <c r="PVI547" s="109"/>
      <c r="PVJ547" s="479"/>
      <c r="PVK547" s="78"/>
      <c r="PVL547" s="144"/>
      <c r="PVM547" s="75"/>
      <c r="PVN547" s="66"/>
      <c r="PVO547" s="66"/>
      <c r="PVP547" s="79"/>
      <c r="PVQ547" s="109"/>
      <c r="PVR547" s="479"/>
      <c r="PVS547" s="78"/>
      <c r="PVT547" s="144"/>
      <c r="PVU547" s="75"/>
      <c r="PVV547" s="66"/>
      <c r="PVW547" s="66"/>
      <c r="PVX547" s="79"/>
      <c r="PVY547" s="109"/>
      <c r="PVZ547" s="479"/>
      <c r="PWA547" s="78"/>
      <c r="PWB547" s="144"/>
      <c r="PWC547" s="75"/>
      <c r="PWD547" s="66"/>
      <c r="PWE547" s="66"/>
      <c r="PWF547" s="79"/>
      <c r="PWG547" s="109"/>
      <c r="PWH547" s="479"/>
      <c r="PWI547" s="78"/>
      <c r="PWJ547" s="144"/>
      <c r="PWK547" s="75"/>
      <c r="PWL547" s="66"/>
      <c r="PWM547" s="66"/>
      <c r="PWN547" s="79"/>
      <c r="PWO547" s="109"/>
      <c r="PWP547" s="479"/>
      <c r="PWQ547" s="78"/>
      <c r="PWR547" s="144"/>
      <c r="PWS547" s="75"/>
      <c r="PWT547" s="66"/>
      <c r="PWU547" s="66"/>
      <c r="PWV547" s="79"/>
      <c r="PWW547" s="109"/>
      <c r="PWX547" s="479"/>
      <c r="PWY547" s="78"/>
      <c r="PWZ547" s="144"/>
      <c r="PXA547" s="75"/>
      <c r="PXB547" s="66"/>
      <c r="PXC547" s="66"/>
      <c r="PXD547" s="79"/>
      <c r="PXE547" s="109"/>
      <c r="PXF547" s="479"/>
      <c r="PXG547" s="78"/>
      <c r="PXH547" s="144"/>
      <c r="PXI547" s="75"/>
      <c r="PXJ547" s="66"/>
      <c r="PXK547" s="66"/>
      <c r="PXL547" s="79"/>
      <c r="PXM547" s="109"/>
      <c r="PXN547" s="479"/>
      <c r="PXO547" s="78"/>
      <c r="PXP547" s="144"/>
      <c r="PXQ547" s="75"/>
      <c r="PXR547" s="66"/>
      <c r="PXS547" s="66"/>
      <c r="PXT547" s="79"/>
      <c r="PXU547" s="109"/>
      <c r="PXV547" s="479"/>
      <c r="PXW547" s="78"/>
      <c r="PXX547" s="144"/>
      <c r="PXY547" s="75"/>
      <c r="PXZ547" s="66"/>
      <c r="PYA547" s="66"/>
      <c r="PYB547" s="79"/>
      <c r="PYC547" s="109"/>
      <c r="PYD547" s="479"/>
      <c r="PYE547" s="78"/>
      <c r="PYF547" s="144"/>
      <c r="PYG547" s="75"/>
      <c r="PYH547" s="66"/>
      <c r="PYI547" s="66"/>
      <c r="PYJ547" s="79"/>
      <c r="PYK547" s="109"/>
      <c r="PYL547" s="479"/>
      <c r="PYM547" s="78"/>
      <c r="PYN547" s="144"/>
      <c r="PYO547" s="75"/>
      <c r="PYP547" s="66"/>
      <c r="PYQ547" s="66"/>
      <c r="PYR547" s="79"/>
      <c r="PYS547" s="109"/>
      <c r="PYT547" s="479"/>
      <c r="PYU547" s="78"/>
      <c r="PYV547" s="144"/>
      <c r="PYW547" s="75"/>
      <c r="PYX547" s="66"/>
      <c r="PYY547" s="66"/>
      <c r="PYZ547" s="79"/>
      <c r="PZA547" s="109"/>
      <c r="PZB547" s="479"/>
      <c r="PZC547" s="78"/>
      <c r="PZD547" s="144"/>
      <c r="PZE547" s="75"/>
      <c r="PZF547" s="66"/>
      <c r="PZG547" s="66"/>
      <c r="PZH547" s="79"/>
      <c r="PZI547" s="109"/>
      <c r="PZJ547" s="479"/>
      <c r="PZK547" s="78"/>
      <c r="PZL547" s="144"/>
      <c r="PZM547" s="75"/>
      <c r="PZN547" s="66"/>
      <c r="PZO547" s="66"/>
      <c r="PZP547" s="79"/>
      <c r="PZQ547" s="109"/>
      <c r="PZR547" s="479"/>
      <c r="PZS547" s="78"/>
      <c r="PZT547" s="144"/>
      <c r="PZU547" s="75"/>
      <c r="PZV547" s="66"/>
      <c r="PZW547" s="66"/>
      <c r="PZX547" s="79"/>
      <c r="PZY547" s="109"/>
      <c r="PZZ547" s="479"/>
      <c r="QAA547" s="78"/>
      <c r="QAB547" s="144"/>
      <c r="QAC547" s="75"/>
      <c r="QAD547" s="66"/>
      <c r="QAE547" s="66"/>
      <c r="QAF547" s="79"/>
      <c r="QAG547" s="109"/>
      <c r="QAH547" s="479"/>
      <c r="QAI547" s="78"/>
      <c r="QAJ547" s="144"/>
      <c r="QAK547" s="75"/>
      <c r="QAL547" s="66"/>
      <c r="QAM547" s="66"/>
      <c r="QAN547" s="79"/>
      <c r="QAO547" s="109"/>
      <c r="QAP547" s="479"/>
      <c r="QAQ547" s="78"/>
      <c r="QAR547" s="144"/>
      <c r="QAS547" s="75"/>
      <c r="QAT547" s="66"/>
      <c r="QAU547" s="66"/>
      <c r="QAV547" s="79"/>
      <c r="QAW547" s="109"/>
      <c r="QAX547" s="479"/>
      <c r="QAY547" s="78"/>
      <c r="QAZ547" s="144"/>
      <c r="QBA547" s="75"/>
      <c r="QBB547" s="66"/>
      <c r="QBC547" s="66"/>
      <c r="QBD547" s="79"/>
      <c r="QBE547" s="109"/>
      <c r="QBF547" s="479"/>
      <c r="QBG547" s="78"/>
      <c r="QBH547" s="144"/>
      <c r="QBI547" s="75"/>
      <c r="QBJ547" s="66"/>
      <c r="QBK547" s="66"/>
      <c r="QBL547" s="79"/>
      <c r="QBM547" s="109"/>
      <c r="QBN547" s="479"/>
      <c r="QBO547" s="78"/>
      <c r="QBP547" s="144"/>
      <c r="QBQ547" s="75"/>
      <c r="QBR547" s="66"/>
      <c r="QBS547" s="66"/>
      <c r="QBT547" s="79"/>
      <c r="QBU547" s="109"/>
      <c r="QBV547" s="479"/>
      <c r="QBW547" s="78"/>
      <c r="QBX547" s="144"/>
      <c r="QBY547" s="75"/>
      <c r="QBZ547" s="66"/>
      <c r="QCA547" s="66"/>
      <c r="QCB547" s="79"/>
      <c r="QCC547" s="109"/>
      <c r="QCD547" s="479"/>
      <c r="QCE547" s="78"/>
      <c r="QCF547" s="144"/>
      <c r="QCG547" s="75"/>
      <c r="QCH547" s="66"/>
      <c r="QCI547" s="66"/>
      <c r="QCJ547" s="79"/>
      <c r="QCK547" s="109"/>
      <c r="QCL547" s="479"/>
      <c r="QCM547" s="78"/>
      <c r="QCN547" s="144"/>
      <c r="QCO547" s="75"/>
      <c r="QCP547" s="66"/>
      <c r="QCQ547" s="66"/>
      <c r="QCR547" s="79"/>
      <c r="QCS547" s="109"/>
      <c r="QCT547" s="479"/>
      <c r="QCU547" s="78"/>
      <c r="QCV547" s="144"/>
      <c r="QCW547" s="75"/>
      <c r="QCX547" s="66"/>
      <c r="QCY547" s="66"/>
      <c r="QCZ547" s="79"/>
      <c r="QDA547" s="109"/>
      <c r="QDB547" s="479"/>
      <c r="QDC547" s="78"/>
      <c r="QDD547" s="144"/>
      <c r="QDE547" s="75"/>
      <c r="QDF547" s="66"/>
      <c r="QDG547" s="66"/>
      <c r="QDH547" s="79"/>
      <c r="QDI547" s="109"/>
      <c r="QDJ547" s="479"/>
      <c r="QDK547" s="78"/>
      <c r="QDL547" s="144"/>
      <c r="QDM547" s="75"/>
      <c r="QDN547" s="66"/>
      <c r="QDO547" s="66"/>
      <c r="QDP547" s="79"/>
      <c r="QDQ547" s="109"/>
      <c r="QDR547" s="479"/>
      <c r="QDS547" s="78"/>
      <c r="QDT547" s="144"/>
      <c r="QDU547" s="75"/>
      <c r="QDV547" s="66"/>
      <c r="QDW547" s="66"/>
      <c r="QDX547" s="79"/>
      <c r="QDY547" s="109"/>
      <c r="QDZ547" s="479"/>
      <c r="QEA547" s="78"/>
      <c r="QEB547" s="144"/>
      <c r="QEC547" s="75"/>
      <c r="QED547" s="66"/>
      <c r="QEE547" s="66"/>
      <c r="QEF547" s="79"/>
      <c r="QEG547" s="109"/>
      <c r="QEH547" s="479"/>
      <c r="QEI547" s="78"/>
      <c r="QEJ547" s="144"/>
      <c r="QEK547" s="75"/>
      <c r="QEL547" s="66"/>
      <c r="QEM547" s="66"/>
      <c r="QEN547" s="79"/>
      <c r="QEO547" s="109"/>
      <c r="QEP547" s="479"/>
      <c r="QEQ547" s="78"/>
      <c r="QER547" s="144"/>
      <c r="QES547" s="75"/>
      <c r="QET547" s="66"/>
      <c r="QEU547" s="66"/>
      <c r="QEV547" s="79"/>
      <c r="QEW547" s="109"/>
      <c r="QEX547" s="479"/>
      <c r="QEY547" s="78"/>
      <c r="QEZ547" s="144"/>
      <c r="QFA547" s="75"/>
      <c r="QFB547" s="66"/>
      <c r="QFC547" s="66"/>
      <c r="QFD547" s="79"/>
      <c r="QFE547" s="109"/>
      <c r="QFF547" s="479"/>
      <c r="QFG547" s="78"/>
      <c r="QFH547" s="144"/>
      <c r="QFI547" s="75"/>
      <c r="QFJ547" s="66"/>
      <c r="QFK547" s="66"/>
      <c r="QFL547" s="79"/>
      <c r="QFM547" s="109"/>
      <c r="QFN547" s="479"/>
      <c r="QFO547" s="78"/>
      <c r="QFP547" s="144"/>
      <c r="QFQ547" s="75"/>
      <c r="QFR547" s="66"/>
      <c r="QFS547" s="66"/>
      <c r="QFT547" s="79"/>
      <c r="QFU547" s="109"/>
      <c r="QFV547" s="479"/>
      <c r="QFW547" s="78"/>
      <c r="QFX547" s="144"/>
      <c r="QFY547" s="75"/>
      <c r="QFZ547" s="66"/>
      <c r="QGA547" s="66"/>
      <c r="QGB547" s="79"/>
      <c r="QGC547" s="109"/>
      <c r="QGD547" s="479"/>
      <c r="QGE547" s="78"/>
      <c r="QGF547" s="144"/>
      <c r="QGG547" s="75"/>
      <c r="QGH547" s="66"/>
      <c r="QGI547" s="66"/>
      <c r="QGJ547" s="79"/>
      <c r="QGK547" s="109"/>
      <c r="QGL547" s="479"/>
      <c r="QGM547" s="78"/>
      <c r="QGN547" s="144"/>
      <c r="QGO547" s="75"/>
      <c r="QGP547" s="66"/>
      <c r="QGQ547" s="66"/>
      <c r="QGR547" s="79"/>
      <c r="QGS547" s="109"/>
      <c r="QGT547" s="479"/>
      <c r="QGU547" s="78"/>
      <c r="QGV547" s="144"/>
      <c r="QGW547" s="75"/>
      <c r="QGX547" s="66"/>
      <c r="QGY547" s="66"/>
      <c r="QGZ547" s="79"/>
      <c r="QHA547" s="109"/>
      <c r="QHB547" s="479"/>
      <c r="QHC547" s="78"/>
      <c r="QHD547" s="144"/>
      <c r="QHE547" s="75"/>
      <c r="QHF547" s="66"/>
      <c r="QHG547" s="66"/>
      <c r="QHH547" s="79"/>
      <c r="QHI547" s="109"/>
      <c r="QHJ547" s="479"/>
      <c r="QHK547" s="78"/>
      <c r="QHL547" s="144"/>
      <c r="QHM547" s="75"/>
      <c r="QHN547" s="66"/>
      <c r="QHO547" s="66"/>
      <c r="QHP547" s="79"/>
      <c r="QHQ547" s="109"/>
      <c r="QHR547" s="479"/>
      <c r="QHS547" s="78"/>
      <c r="QHT547" s="144"/>
      <c r="QHU547" s="75"/>
      <c r="QHV547" s="66"/>
      <c r="QHW547" s="66"/>
      <c r="QHX547" s="79"/>
      <c r="QHY547" s="109"/>
      <c r="QHZ547" s="479"/>
      <c r="QIA547" s="78"/>
      <c r="QIB547" s="144"/>
      <c r="QIC547" s="75"/>
      <c r="QID547" s="66"/>
      <c r="QIE547" s="66"/>
      <c r="QIF547" s="79"/>
      <c r="QIG547" s="109"/>
      <c r="QIH547" s="479"/>
      <c r="QII547" s="78"/>
      <c r="QIJ547" s="144"/>
      <c r="QIK547" s="75"/>
      <c r="QIL547" s="66"/>
      <c r="QIM547" s="66"/>
      <c r="QIN547" s="79"/>
      <c r="QIO547" s="109"/>
      <c r="QIP547" s="479"/>
      <c r="QIQ547" s="78"/>
      <c r="QIR547" s="144"/>
      <c r="QIS547" s="75"/>
      <c r="QIT547" s="66"/>
      <c r="QIU547" s="66"/>
      <c r="QIV547" s="79"/>
      <c r="QIW547" s="109"/>
      <c r="QIX547" s="479"/>
      <c r="QIY547" s="78"/>
      <c r="QIZ547" s="144"/>
      <c r="QJA547" s="75"/>
      <c r="QJB547" s="66"/>
      <c r="QJC547" s="66"/>
      <c r="QJD547" s="79"/>
      <c r="QJE547" s="109"/>
      <c r="QJF547" s="479"/>
      <c r="QJG547" s="78"/>
      <c r="QJH547" s="144"/>
      <c r="QJI547" s="75"/>
      <c r="QJJ547" s="66"/>
      <c r="QJK547" s="66"/>
      <c r="QJL547" s="79"/>
      <c r="QJM547" s="109"/>
      <c r="QJN547" s="479"/>
      <c r="QJO547" s="78"/>
      <c r="QJP547" s="144"/>
      <c r="QJQ547" s="75"/>
      <c r="QJR547" s="66"/>
      <c r="QJS547" s="66"/>
      <c r="QJT547" s="79"/>
      <c r="QJU547" s="109"/>
      <c r="QJV547" s="479"/>
      <c r="QJW547" s="78"/>
      <c r="QJX547" s="144"/>
      <c r="QJY547" s="75"/>
      <c r="QJZ547" s="66"/>
      <c r="QKA547" s="66"/>
      <c r="QKB547" s="79"/>
      <c r="QKC547" s="109"/>
      <c r="QKD547" s="479"/>
      <c r="QKE547" s="78"/>
      <c r="QKF547" s="144"/>
      <c r="QKG547" s="75"/>
      <c r="QKH547" s="66"/>
      <c r="QKI547" s="66"/>
      <c r="QKJ547" s="79"/>
      <c r="QKK547" s="109"/>
      <c r="QKL547" s="479"/>
      <c r="QKM547" s="78"/>
      <c r="QKN547" s="144"/>
      <c r="QKO547" s="75"/>
      <c r="QKP547" s="66"/>
      <c r="QKQ547" s="66"/>
      <c r="QKR547" s="79"/>
      <c r="QKS547" s="109"/>
      <c r="QKT547" s="479"/>
      <c r="QKU547" s="78"/>
      <c r="QKV547" s="144"/>
      <c r="QKW547" s="75"/>
      <c r="QKX547" s="66"/>
      <c r="QKY547" s="66"/>
      <c r="QKZ547" s="79"/>
      <c r="QLA547" s="109"/>
      <c r="QLB547" s="479"/>
      <c r="QLC547" s="78"/>
      <c r="QLD547" s="144"/>
      <c r="QLE547" s="75"/>
      <c r="QLF547" s="66"/>
      <c r="QLG547" s="66"/>
      <c r="QLH547" s="79"/>
      <c r="QLI547" s="109"/>
      <c r="QLJ547" s="479"/>
      <c r="QLK547" s="78"/>
      <c r="QLL547" s="144"/>
      <c r="QLM547" s="75"/>
      <c r="QLN547" s="66"/>
      <c r="QLO547" s="66"/>
      <c r="QLP547" s="79"/>
      <c r="QLQ547" s="109"/>
      <c r="QLR547" s="479"/>
      <c r="QLS547" s="78"/>
      <c r="QLT547" s="144"/>
      <c r="QLU547" s="75"/>
      <c r="QLV547" s="66"/>
      <c r="QLW547" s="66"/>
      <c r="QLX547" s="79"/>
      <c r="QLY547" s="109"/>
      <c r="QLZ547" s="479"/>
      <c r="QMA547" s="78"/>
      <c r="QMB547" s="144"/>
      <c r="QMC547" s="75"/>
      <c r="QMD547" s="66"/>
      <c r="QME547" s="66"/>
      <c r="QMF547" s="79"/>
      <c r="QMG547" s="109"/>
      <c r="QMH547" s="479"/>
      <c r="QMI547" s="78"/>
      <c r="QMJ547" s="144"/>
      <c r="QMK547" s="75"/>
      <c r="QML547" s="66"/>
      <c r="QMM547" s="66"/>
      <c r="QMN547" s="79"/>
      <c r="QMO547" s="109"/>
      <c r="QMP547" s="479"/>
      <c r="QMQ547" s="78"/>
      <c r="QMR547" s="144"/>
      <c r="QMS547" s="75"/>
      <c r="QMT547" s="66"/>
      <c r="QMU547" s="66"/>
      <c r="QMV547" s="79"/>
      <c r="QMW547" s="109"/>
      <c r="QMX547" s="479"/>
      <c r="QMY547" s="78"/>
      <c r="QMZ547" s="144"/>
      <c r="QNA547" s="75"/>
      <c r="QNB547" s="66"/>
      <c r="QNC547" s="66"/>
      <c r="QND547" s="79"/>
      <c r="QNE547" s="109"/>
      <c r="QNF547" s="479"/>
      <c r="QNG547" s="78"/>
      <c r="QNH547" s="144"/>
      <c r="QNI547" s="75"/>
      <c r="QNJ547" s="66"/>
      <c r="QNK547" s="66"/>
      <c r="QNL547" s="79"/>
      <c r="QNM547" s="109"/>
      <c r="QNN547" s="479"/>
      <c r="QNO547" s="78"/>
      <c r="QNP547" s="144"/>
      <c r="QNQ547" s="75"/>
      <c r="QNR547" s="66"/>
      <c r="QNS547" s="66"/>
      <c r="QNT547" s="79"/>
      <c r="QNU547" s="109"/>
      <c r="QNV547" s="479"/>
      <c r="QNW547" s="78"/>
      <c r="QNX547" s="144"/>
      <c r="QNY547" s="75"/>
      <c r="QNZ547" s="66"/>
      <c r="QOA547" s="66"/>
      <c r="QOB547" s="79"/>
      <c r="QOC547" s="109"/>
      <c r="QOD547" s="479"/>
      <c r="QOE547" s="78"/>
      <c r="QOF547" s="144"/>
      <c r="QOG547" s="75"/>
      <c r="QOH547" s="66"/>
      <c r="QOI547" s="66"/>
      <c r="QOJ547" s="79"/>
      <c r="QOK547" s="109"/>
      <c r="QOL547" s="479"/>
      <c r="QOM547" s="78"/>
      <c r="QON547" s="144"/>
      <c r="QOO547" s="75"/>
      <c r="QOP547" s="66"/>
      <c r="QOQ547" s="66"/>
      <c r="QOR547" s="79"/>
      <c r="QOS547" s="109"/>
      <c r="QOT547" s="479"/>
      <c r="QOU547" s="78"/>
      <c r="QOV547" s="144"/>
      <c r="QOW547" s="75"/>
      <c r="QOX547" s="66"/>
      <c r="QOY547" s="66"/>
      <c r="QOZ547" s="79"/>
      <c r="QPA547" s="109"/>
      <c r="QPB547" s="479"/>
      <c r="QPC547" s="78"/>
      <c r="QPD547" s="144"/>
      <c r="QPE547" s="75"/>
      <c r="QPF547" s="66"/>
      <c r="QPG547" s="66"/>
      <c r="QPH547" s="79"/>
      <c r="QPI547" s="109"/>
      <c r="QPJ547" s="479"/>
      <c r="QPK547" s="78"/>
      <c r="QPL547" s="144"/>
      <c r="QPM547" s="75"/>
      <c r="QPN547" s="66"/>
      <c r="QPO547" s="66"/>
      <c r="QPP547" s="79"/>
      <c r="QPQ547" s="109"/>
      <c r="QPR547" s="479"/>
      <c r="QPS547" s="78"/>
      <c r="QPT547" s="144"/>
      <c r="QPU547" s="75"/>
      <c r="QPV547" s="66"/>
      <c r="QPW547" s="66"/>
      <c r="QPX547" s="79"/>
      <c r="QPY547" s="109"/>
      <c r="QPZ547" s="479"/>
      <c r="QQA547" s="78"/>
      <c r="QQB547" s="144"/>
      <c r="QQC547" s="75"/>
      <c r="QQD547" s="66"/>
      <c r="QQE547" s="66"/>
      <c r="QQF547" s="79"/>
      <c r="QQG547" s="109"/>
      <c r="QQH547" s="479"/>
      <c r="QQI547" s="78"/>
      <c r="QQJ547" s="144"/>
      <c r="QQK547" s="75"/>
      <c r="QQL547" s="66"/>
      <c r="QQM547" s="66"/>
      <c r="QQN547" s="79"/>
      <c r="QQO547" s="109"/>
      <c r="QQP547" s="479"/>
      <c r="QQQ547" s="78"/>
      <c r="QQR547" s="144"/>
      <c r="QQS547" s="75"/>
      <c r="QQT547" s="66"/>
      <c r="QQU547" s="66"/>
      <c r="QQV547" s="79"/>
      <c r="QQW547" s="109"/>
      <c r="QQX547" s="479"/>
      <c r="QQY547" s="78"/>
      <c r="QQZ547" s="144"/>
      <c r="QRA547" s="75"/>
      <c r="QRB547" s="66"/>
      <c r="QRC547" s="66"/>
      <c r="QRD547" s="79"/>
      <c r="QRE547" s="109"/>
      <c r="QRF547" s="479"/>
      <c r="QRG547" s="78"/>
      <c r="QRH547" s="144"/>
      <c r="QRI547" s="75"/>
      <c r="QRJ547" s="66"/>
      <c r="QRK547" s="66"/>
      <c r="QRL547" s="79"/>
      <c r="QRM547" s="109"/>
      <c r="QRN547" s="479"/>
      <c r="QRO547" s="78"/>
      <c r="QRP547" s="144"/>
      <c r="QRQ547" s="75"/>
      <c r="QRR547" s="66"/>
      <c r="QRS547" s="66"/>
      <c r="QRT547" s="79"/>
      <c r="QRU547" s="109"/>
      <c r="QRV547" s="479"/>
      <c r="QRW547" s="78"/>
      <c r="QRX547" s="144"/>
      <c r="QRY547" s="75"/>
      <c r="QRZ547" s="66"/>
      <c r="QSA547" s="66"/>
      <c r="QSB547" s="79"/>
      <c r="QSC547" s="109"/>
      <c r="QSD547" s="479"/>
      <c r="QSE547" s="78"/>
      <c r="QSF547" s="144"/>
      <c r="QSG547" s="75"/>
      <c r="QSH547" s="66"/>
      <c r="QSI547" s="66"/>
      <c r="QSJ547" s="79"/>
      <c r="QSK547" s="109"/>
      <c r="QSL547" s="479"/>
      <c r="QSM547" s="78"/>
      <c r="QSN547" s="144"/>
      <c r="QSO547" s="75"/>
      <c r="QSP547" s="66"/>
      <c r="QSQ547" s="66"/>
      <c r="QSR547" s="79"/>
      <c r="QSS547" s="109"/>
      <c r="QST547" s="479"/>
      <c r="QSU547" s="78"/>
      <c r="QSV547" s="144"/>
      <c r="QSW547" s="75"/>
      <c r="QSX547" s="66"/>
      <c r="QSY547" s="66"/>
      <c r="QSZ547" s="79"/>
      <c r="QTA547" s="109"/>
      <c r="QTB547" s="479"/>
      <c r="QTC547" s="78"/>
      <c r="QTD547" s="144"/>
      <c r="QTE547" s="75"/>
      <c r="QTF547" s="66"/>
      <c r="QTG547" s="66"/>
      <c r="QTH547" s="79"/>
      <c r="QTI547" s="109"/>
      <c r="QTJ547" s="479"/>
      <c r="QTK547" s="78"/>
      <c r="QTL547" s="144"/>
      <c r="QTM547" s="75"/>
      <c r="QTN547" s="66"/>
      <c r="QTO547" s="66"/>
      <c r="QTP547" s="79"/>
      <c r="QTQ547" s="109"/>
      <c r="QTR547" s="479"/>
      <c r="QTS547" s="78"/>
      <c r="QTT547" s="144"/>
      <c r="QTU547" s="75"/>
      <c r="QTV547" s="66"/>
      <c r="QTW547" s="66"/>
      <c r="QTX547" s="79"/>
      <c r="QTY547" s="109"/>
      <c r="QTZ547" s="479"/>
      <c r="QUA547" s="78"/>
      <c r="QUB547" s="144"/>
      <c r="QUC547" s="75"/>
      <c r="QUD547" s="66"/>
      <c r="QUE547" s="66"/>
      <c r="QUF547" s="79"/>
      <c r="QUG547" s="109"/>
      <c r="QUH547" s="479"/>
      <c r="QUI547" s="78"/>
      <c r="QUJ547" s="144"/>
      <c r="QUK547" s="75"/>
      <c r="QUL547" s="66"/>
      <c r="QUM547" s="66"/>
      <c r="QUN547" s="79"/>
      <c r="QUO547" s="109"/>
      <c r="QUP547" s="479"/>
      <c r="QUQ547" s="78"/>
      <c r="QUR547" s="144"/>
      <c r="QUS547" s="75"/>
      <c r="QUT547" s="66"/>
      <c r="QUU547" s="66"/>
      <c r="QUV547" s="79"/>
      <c r="QUW547" s="109"/>
      <c r="QUX547" s="479"/>
      <c r="QUY547" s="78"/>
      <c r="QUZ547" s="144"/>
      <c r="QVA547" s="75"/>
      <c r="QVB547" s="66"/>
      <c r="QVC547" s="66"/>
      <c r="QVD547" s="79"/>
      <c r="QVE547" s="109"/>
      <c r="QVF547" s="479"/>
      <c r="QVG547" s="78"/>
      <c r="QVH547" s="144"/>
      <c r="QVI547" s="75"/>
      <c r="QVJ547" s="66"/>
      <c r="QVK547" s="66"/>
      <c r="QVL547" s="79"/>
      <c r="QVM547" s="109"/>
      <c r="QVN547" s="479"/>
      <c r="QVO547" s="78"/>
      <c r="QVP547" s="144"/>
      <c r="QVQ547" s="75"/>
      <c r="QVR547" s="66"/>
      <c r="QVS547" s="66"/>
      <c r="QVT547" s="79"/>
      <c r="QVU547" s="109"/>
      <c r="QVV547" s="479"/>
      <c r="QVW547" s="78"/>
      <c r="QVX547" s="144"/>
      <c r="QVY547" s="75"/>
      <c r="QVZ547" s="66"/>
      <c r="QWA547" s="66"/>
      <c r="QWB547" s="79"/>
      <c r="QWC547" s="109"/>
      <c r="QWD547" s="479"/>
      <c r="QWE547" s="78"/>
      <c r="QWF547" s="144"/>
      <c r="QWG547" s="75"/>
      <c r="QWH547" s="66"/>
      <c r="QWI547" s="66"/>
      <c r="QWJ547" s="79"/>
      <c r="QWK547" s="109"/>
      <c r="QWL547" s="479"/>
      <c r="QWM547" s="78"/>
      <c r="QWN547" s="144"/>
      <c r="QWO547" s="75"/>
      <c r="QWP547" s="66"/>
      <c r="QWQ547" s="66"/>
      <c r="QWR547" s="79"/>
      <c r="QWS547" s="109"/>
      <c r="QWT547" s="479"/>
      <c r="QWU547" s="78"/>
      <c r="QWV547" s="144"/>
      <c r="QWW547" s="75"/>
      <c r="QWX547" s="66"/>
      <c r="QWY547" s="66"/>
      <c r="QWZ547" s="79"/>
      <c r="QXA547" s="109"/>
      <c r="QXB547" s="479"/>
      <c r="QXC547" s="78"/>
      <c r="QXD547" s="144"/>
      <c r="QXE547" s="75"/>
      <c r="QXF547" s="66"/>
      <c r="QXG547" s="66"/>
      <c r="QXH547" s="79"/>
      <c r="QXI547" s="109"/>
      <c r="QXJ547" s="479"/>
      <c r="QXK547" s="78"/>
      <c r="QXL547" s="144"/>
      <c r="QXM547" s="75"/>
      <c r="QXN547" s="66"/>
      <c r="QXO547" s="66"/>
      <c r="QXP547" s="79"/>
      <c r="QXQ547" s="109"/>
      <c r="QXR547" s="479"/>
      <c r="QXS547" s="78"/>
      <c r="QXT547" s="144"/>
      <c r="QXU547" s="75"/>
      <c r="QXV547" s="66"/>
      <c r="QXW547" s="66"/>
      <c r="QXX547" s="79"/>
      <c r="QXY547" s="109"/>
      <c r="QXZ547" s="479"/>
      <c r="QYA547" s="78"/>
      <c r="QYB547" s="144"/>
      <c r="QYC547" s="75"/>
      <c r="QYD547" s="66"/>
      <c r="QYE547" s="66"/>
      <c r="QYF547" s="79"/>
      <c r="QYG547" s="109"/>
      <c r="QYH547" s="479"/>
      <c r="QYI547" s="78"/>
      <c r="QYJ547" s="144"/>
      <c r="QYK547" s="75"/>
      <c r="QYL547" s="66"/>
      <c r="QYM547" s="66"/>
      <c r="QYN547" s="79"/>
      <c r="QYO547" s="109"/>
      <c r="QYP547" s="479"/>
      <c r="QYQ547" s="78"/>
      <c r="QYR547" s="144"/>
      <c r="QYS547" s="75"/>
      <c r="QYT547" s="66"/>
      <c r="QYU547" s="66"/>
      <c r="QYV547" s="79"/>
      <c r="QYW547" s="109"/>
      <c r="QYX547" s="479"/>
      <c r="QYY547" s="78"/>
      <c r="QYZ547" s="144"/>
      <c r="QZA547" s="75"/>
      <c r="QZB547" s="66"/>
      <c r="QZC547" s="66"/>
      <c r="QZD547" s="79"/>
      <c r="QZE547" s="109"/>
      <c r="QZF547" s="479"/>
      <c r="QZG547" s="78"/>
      <c r="QZH547" s="144"/>
      <c r="QZI547" s="75"/>
      <c r="QZJ547" s="66"/>
      <c r="QZK547" s="66"/>
      <c r="QZL547" s="79"/>
      <c r="QZM547" s="109"/>
      <c r="QZN547" s="479"/>
      <c r="QZO547" s="78"/>
      <c r="QZP547" s="144"/>
      <c r="QZQ547" s="75"/>
      <c r="QZR547" s="66"/>
      <c r="QZS547" s="66"/>
      <c r="QZT547" s="79"/>
      <c r="QZU547" s="109"/>
      <c r="QZV547" s="479"/>
      <c r="QZW547" s="78"/>
      <c r="QZX547" s="144"/>
      <c r="QZY547" s="75"/>
      <c r="QZZ547" s="66"/>
      <c r="RAA547" s="66"/>
      <c r="RAB547" s="79"/>
      <c r="RAC547" s="109"/>
      <c r="RAD547" s="479"/>
      <c r="RAE547" s="78"/>
      <c r="RAF547" s="144"/>
      <c r="RAG547" s="75"/>
      <c r="RAH547" s="66"/>
      <c r="RAI547" s="66"/>
      <c r="RAJ547" s="79"/>
      <c r="RAK547" s="109"/>
      <c r="RAL547" s="479"/>
      <c r="RAM547" s="78"/>
      <c r="RAN547" s="144"/>
      <c r="RAO547" s="75"/>
      <c r="RAP547" s="66"/>
      <c r="RAQ547" s="66"/>
      <c r="RAR547" s="79"/>
      <c r="RAS547" s="109"/>
      <c r="RAT547" s="479"/>
      <c r="RAU547" s="78"/>
      <c r="RAV547" s="144"/>
      <c r="RAW547" s="75"/>
      <c r="RAX547" s="66"/>
      <c r="RAY547" s="66"/>
      <c r="RAZ547" s="79"/>
      <c r="RBA547" s="109"/>
      <c r="RBB547" s="479"/>
      <c r="RBC547" s="78"/>
      <c r="RBD547" s="144"/>
      <c r="RBE547" s="75"/>
      <c r="RBF547" s="66"/>
      <c r="RBG547" s="66"/>
      <c r="RBH547" s="79"/>
      <c r="RBI547" s="109"/>
      <c r="RBJ547" s="479"/>
      <c r="RBK547" s="78"/>
      <c r="RBL547" s="144"/>
      <c r="RBM547" s="75"/>
      <c r="RBN547" s="66"/>
      <c r="RBO547" s="66"/>
      <c r="RBP547" s="79"/>
      <c r="RBQ547" s="109"/>
      <c r="RBR547" s="479"/>
      <c r="RBS547" s="78"/>
      <c r="RBT547" s="144"/>
      <c r="RBU547" s="75"/>
      <c r="RBV547" s="66"/>
      <c r="RBW547" s="66"/>
      <c r="RBX547" s="79"/>
      <c r="RBY547" s="109"/>
      <c r="RBZ547" s="479"/>
      <c r="RCA547" s="78"/>
      <c r="RCB547" s="144"/>
      <c r="RCC547" s="75"/>
      <c r="RCD547" s="66"/>
      <c r="RCE547" s="66"/>
      <c r="RCF547" s="79"/>
      <c r="RCG547" s="109"/>
      <c r="RCH547" s="479"/>
      <c r="RCI547" s="78"/>
      <c r="RCJ547" s="144"/>
      <c r="RCK547" s="75"/>
      <c r="RCL547" s="66"/>
      <c r="RCM547" s="66"/>
      <c r="RCN547" s="79"/>
      <c r="RCO547" s="109"/>
      <c r="RCP547" s="479"/>
      <c r="RCQ547" s="78"/>
      <c r="RCR547" s="144"/>
      <c r="RCS547" s="75"/>
      <c r="RCT547" s="66"/>
      <c r="RCU547" s="66"/>
      <c r="RCV547" s="79"/>
      <c r="RCW547" s="109"/>
      <c r="RCX547" s="479"/>
      <c r="RCY547" s="78"/>
      <c r="RCZ547" s="144"/>
      <c r="RDA547" s="75"/>
      <c r="RDB547" s="66"/>
      <c r="RDC547" s="66"/>
      <c r="RDD547" s="79"/>
      <c r="RDE547" s="109"/>
      <c r="RDF547" s="479"/>
      <c r="RDG547" s="78"/>
      <c r="RDH547" s="144"/>
      <c r="RDI547" s="75"/>
      <c r="RDJ547" s="66"/>
      <c r="RDK547" s="66"/>
      <c r="RDL547" s="79"/>
      <c r="RDM547" s="109"/>
      <c r="RDN547" s="479"/>
      <c r="RDO547" s="78"/>
      <c r="RDP547" s="144"/>
      <c r="RDQ547" s="75"/>
      <c r="RDR547" s="66"/>
      <c r="RDS547" s="66"/>
      <c r="RDT547" s="79"/>
      <c r="RDU547" s="109"/>
      <c r="RDV547" s="479"/>
      <c r="RDW547" s="78"/>
      <c r="RDX547" s="144"/>
      <c r="RDY547" s="75"/>
      <c r="RDZ547" s="66"/>
      <c r="REA547" s="66"/>
      <c r="REB547" s="79"/>
      <c r="REC547" s="109"/>
      <c r="RED547" s="479"/>
      <c r="REE547" s="78"/>
      <c r="REF547" s="144"/>
      <c r="REG547" s="75"/>
      <c r="REH547" s="66"/>
      <c r="REI547" s="66"/>
      <c r="REJ547" s="79"/>
      <c r="REK547" s="109"/>
      <c r="REL547" s="479"/>
      <c r="REM547" s="78"/>
      <c r="REN547" s="144"/>
      <c r="REO547" s="75"/>
      <c r="REP547" s="66"/>
      <c r="REQ547" s="66"/>
      <c r="RER547" s="79"/>
      <c r="RES547" s="109"/>
      <c r="RET547" s="479"/>
      <c r="REU547" s="78"/>
      <c r="REV547" s="144"/>
      <c r="REW547" s="75"/>
      <c r="REX547" s="66"/>
      <c r="REY547" s="66"/>
      <c r="REZ547" s="79"/>
      <c r="RFA547" s="109"/>
      <c r="RFB547" s="479"/>
      <c r="RFC547" s="78"/>
      <c r="RFD547" s="144"/>
      <c r="RFE547" s="75"/>
      <c r="RFF547" s="66"/>
      <c r="RFG547" s="66"/>
      <c r="RFH547" s="79"/>
      <c r="RFI547" s="109"/>
      <c r="RFJ547" s="479"/>
      <c r="RFK547" s="78"/>
      <c r="RFL547" s="144"/>
      <c r="RFM547" s="75"/>
      <c r="RFN547" s="66"/>
      <c r="RFO547" s="66"/>
      <c r="RFP547" s="79"/>
      <c r="RFQ547" s="109"/>
      <c r="RFR547" s="479"/>
      <c r="RFS547" s="78"/>
      <c r="RFT547" s="144"/>
      <c r="RFU547" s="75"/>
      <c r="RFV547" s="66"/>
      <c r="RFW547" s="66"/>
      <c r="RFX547" s="79"/>
      <c r="RFY547" s="109"/>
      <c r="RFZ547" s="479"/>
      <c r="RGA547" s="78"/>
      <c r="RGB547" s="144"/>
      <c r="RGC547" s="75"/>
      <c r="RGD547" s="66"/>
      <c r="RGE547" s="66"/>
      <c r="RGF547" s="79"/>
      <c r="RGG547" s="109"/>
      <c r="RGH547" s="479"/>
      <c r="RGI547" s="78"/>
      <c r="RGJ547" s="144"/>
      <c r="RGK547" s="75"/>
      <c r="RGL547" s="66"/>
      <c r="RGM547" s="66"/>
      <c r="RGN547" s="79"/>
      <c r="RGO547" s="109"/>
      <c r="RGP547" s="479"/>
      <c r="RGQ547" s="78"/>
      <c r="RGR547" s="144"/>
      <c r="RGS547" s="75"/>
      <c r="RGT547" s="66"/>
      <c r="RGU547" s="66"/>
      <c r="RGV547" s="79"/>
      <c r="RGW547" s="109"/>
      <c r="RGX547" s="479"/>
      <c r="RGY547" s="78"/>
      <c r="RGZ547" s="144"/>
      <c r="RHA547" s="75"/>
      <c r="RHB547" s="66"/>
      <c r="RHC547" s="66"/>
      <c r="RHD547" s="79"/>
      <c r="RHE547" s="109"/>
      <c r="RHF547" s="479"/>
      <c r="RHG547" s="78"/>
      <c r="RHH547" s="144"/>
      <c r="RHI547" s="75"/>
      <c r="RHJ547" s="66"/>
      <c r="RHK547" s="66"/>
      <c r="RHL547" s="79"/>
      <c r="RHM547" s="109"/>
      <c r="RHN547" s="479"/>
      <c r="RHO547" s="78"/>
      <c r="RHP547" s="144"/>
      <c r="RHQ547" s="75"/>
      <c r="RHR547" s="66"/>
      <c r="RHS547" s="66"/>
      <c r="RHT547" s="79"/>
      <c r="RHU547" s="109"/>
      <c r="RHV547" s="479"/>
      <c r="RHW547" s="78"/>
      <c r="RHX547" s="144"/>
      <c r="RHY547" s="75"/>
      <c r="RHZ547" s="66"/>
      <c r="RIA547" s="66"/>
      <c r="RIB547" s="79"/>
      <c r="RIC547" s="109"/>
      <c r="RID547" s="479"/>
      <c r="RIE547" s="78"/>
      <c r="RIF547" s="144"/>
      <c r="RIG547" s="75"/>
      <c r="RIH547" s="66"/>
      <c r="RII547" s="66"/>
      <c r="RIJ547" s="79"/>
      <c r="RIK547" s="109"/>
      <c r="RIL547" s="479"/>
      <c r="RIM547" s="78"/>
      <c r="RIN547" s="144"/>
      <c r="RIO547" s="75"/>
      <c r="RIP547" s="66"/>
      <c r="RIQ547" s="66"/>
      <c r="RIR547" s="79"/>
      <c r="RIS547" s="109"/>
      <c r="RIT547" s="479"/>
      <c r="RIU547" s="78"/>
      <c r="RIV547" s="144"/>
      <c r="RIW547" s="75"/>
      <c r="RIX547" s="66"/>
      <c r="RIY547" s="66"/>
      <c r="RIZ547" s="79"/>
      <c r="RJA547" s="109"/>
      <c r="RJB547" s="479"/>
      <c r="RJC547" s="78"/>
      <c r="RJD547" s="144"/>
      <c r="RJE547" s="75"/>
      <c r="RJF547" s="66"/>
      <c r="RJG547" s="66"/>
      <c r="RJH547" s="79"/>
      <c r="RJI547" s="109"/>
      <c r="RJJ547" s="479"/>
      <c r="RJK547" s="78"/>
      <c r="RJL547" s="144"/>
      <c r="RJM547" s="75"/>
      <c r="RJN547" s="66"/>
      <c r="RJO547" s="66"/>
      <c r="RJP547" s="79"/>
      <c r="RJQ547" s="109"/>
      <c r="RJR547" s="479"/>
      <c r="RJS547" s="78"/>
      <c r="RJT547" s="144"/>
      <c r="RJU547" s="75"/>
      <c r="RJV547" s="66"/>
      <c r="RJW547" s="66"/>
      <c r="RJX547" s="79"/>
      <c r="RJY547" s="109"/>
      <c r="RJZ547" s="479"/>
      <c r="RKA547" s="78"/>
      <c r="RKB547" s="144"/>
      <c r="RKC547" s="75"/>
      <c r="RKD547" s="66"/>
      <c r="RKE547" s="66"/>
      <c r="RKF547" s="79"/>
      <c r="RKG547" s="109"/>
      <c r="RKH547" s="479"/>
      <c r="RKI547" s="78"/>
      <c r="RKJ547" s="144"/>
      <c r="RKK547" s="75"/>
      <c r="RKL547" s="66"/>
      <c r="RKM547" s="66"/>
      <c r="RKN547" s="79"/>
      <c r="RKO547" s="109"/>
      <c r="RKP547" s="479"/>
      <c r="RKQ547" s="78"/>
      <c r="RKR547" s="144"/>
      <c r="RKS547" s="75"/>
      <c r="RKT547" s="66"/>
      <c r="RKU547" s="66"/>
      <c r="RKV547" s="79"/>
      <c r="RKW547" s="109"/>
      <c r="RKX547" s="479"/>
      <c r="RKY547" s="78"/>
      <c r="RKZ547" s="144"/>
      <c r="RLA547" s="75"/>
      <c r="RLB547" s="66"/>
      <c r="RLC547" s="66"/>
      <c r="RLD547" s="79"/>
      <c r="RLE547" s="109"/>
      <c r="RLF547" s="479"/>
      <c r="RLG547" s="78"/>
      <c r="RLH547" s="144"/>
      <c r="RLI547" s="75"/>
      <c r="RLJ547" s="66"/>
      <c r="RLK547" s="66"/>
      <c r="RLL547" s="79"/>
      <c r="RLM547" s="109"/>
      <c r="RLN547" s="479"/>
      <c r="RLO547" s="78"/>
      <c r="RLP547" s="144"/>
      <c r="RLQ547" s="75"/>
      <c r="RLR547" s="66"/>
      <c r="RLS547" s="66"/>
      <c r="RLT547" s="79"/>
      <c r="RLU547" s="109"/>
      <c r="RLV547" s="479"/>
      <c r="RLW547" s="78"/>
      <c r="RLX547" s="144"/>
      <c r="RLY547" s="75"/>
      <c r="RLZ547" s="66"/>
      <c r="RMA547" s="66"/>
      <c r="RMB547" s="79"/>
      <c r="RMC547" s="109"/>
      <c r="RMD547" s="479"/>
      <c r="RME547" s="78"/>
      <c r="RMF547" s="144"/>
      <c r="RMG547" s="75"/>
      <c r="RMH547" s="66"/>
      <c r="RMI547" s="66"/>
      <c r="RMJ547" s="79"/>
      <c r="RMK547" s="109"/>
      <c r="RML547" s="479"/>
      <c r="RMM547" s="78"/>
      <c r="RMN547" s="144"/>
      <c r="RMO547" s="75"/>
      <c r="RMP547" s="66"/>
      <c r="RMQ547" s="66"/>
      <c r="RMR547" s="79"/>
      <c r="RMS547" s="109"/>
      <c r="RMT547" s="479"/>
      <c r="RMU547" s="78"/>
      <c r="RMV547" s="144"/>
      <c r="RMW547" s="75"/>
      <c r="RMX547" s="66"/>
      <c r="RMY547" s="66"/>
      <c r="RMZ547" s="79"/>
      <c r="RNA547" s="109"/>
      <c r="RNB547" s="479"/>
      <c r="RNC547" s="78"/>
      <c r="RND547" s="144"/>
      <c r="RNE547" s="75"/>
      <c r="RNF547" s="66"/>
      <c r="RNG547" s="66"/>
      <c r="RNH547" s="79"/>
      <c r="RNI547" s="109"/>
      <c r="RNJ547" s="479"/>
      <c r="RNK547" s="78"/>
      <c r="RNL547" s="144"/>
      <c r="RNM547" s="75"/>
      <c r="RNN547" s="66"/>
      <c r="RNO547" s="66"/>
      <c r="RNP547" s="79"/>
      <c r="RNQ547" s="109"/>
      <c r="RNR547" s="479"/>
      <c r="RNS547" s="78"/>
      <c r="RNT547" s="144"/>
      <c r="RNU547" s="75"/>
      <c r="RNV547" s="66"/>
      <c r="RNW547" s="66"/>
      <c r="RNX547" s="79"/>
      <c r="RNY547" s="109"/>
      <c r="RNZ547" s="479"/>
      <c r="ROA547" s="78"/>
      <c r="ROB547" s="144"/>
      <c r="ROC547" s="75"/>
      <c r="ROD547" s="66"/>
      <c r="ROE547" s="66"/>
      <c r="ROF547" s="79"/>
      <c r="ROG547" s="109"/>
      <c r="ROH547" s="479"/>
      <c r="ROI547" s="78"/>
      <c r="ROJ547" s="144"/>
      <c r="ROK547" s="75"/>
      <c r="ROL547" s="66"/>
      <c r="ROM547" s="66"/>
      <c r="RON547" s="79"/>
      <c r="ROO547" s="109"/>
      <c r="ROP547" s="479"/>
      <c r="ROQ547" s="78"/>
      <c r="ROR547" s="144"/>
      <c r="ROS547" s="75"/>
      <c r="ROT547" s="66"/>
      <c r="ROU547" s="66"/>
      <c r="ROV547" s="79"/>
      <c r="ROW547" s="109"/>
      <c r="ROX547" s="479"/>
      <c r="ROY547" s="78"/>
      <c r="ROZ547" s="144"/>
      <c r="RPA547" s="75"/>
      <c r="RPB547" s="66"/>
      <c r="RPC547" s="66"/>
      <c r="RPD547" s="79"/>
      <c r="RPE547" s="109"/>
      <c r="RPF547" s="479"/>
      <c r="RPG547" s="78"/>
      <c r="RPH547" s="144"/>
      <c r="RPI547" s="75"/>
      <c r="RPJ547" s="66"/>
      <c r="RPK547" s="66"/>
      <c r="RPL547" s="79"/>
      <c r="RPM547" s="109"/>
      <c r="RPN547" s="479"/>
      <c r="RPO547" s="78"/>
      <c r="RPP547" s="144"/>
      <c r="RPQ547" s="75"/>
      <c r="RPR547" s="66"/>
      <c r="RPS547" s="66"/>
      <c r="RPT547" s="79"/>
      <c r="RPU547" s="109"/>
      <c r="RPV547" s="479"/>
      <c r="RPW547" s="78"/>
      <c r="RPX547" s="144"/>
      <c r="RPY547" s="75"/>
      <c r="RPZ547" s="66"/>
      <c r="RQA547" s="66"/>
      <c r="RQB547" s="79"/>
      <c r="RQC547" s="109"/>
      <c r="RQD547" s="479"/>
      <c r="RQE547" s="78"/>
      <c r="RQF547" s="144"/>
      <c r="RQG547" s="75"/>
      <c r="RQH547" s="66"/>
      <c r="RQI547" s="66"/>
      <c r="RQJ547" s="79"/>
      <c r="RQK547" s="109"/>
      <c r="RQL547" s="479"/>
      <c r="RQM547" s="78"/>
      <c r="RQN547" s="144"/>
      <c r="RQO547" s="75"/>
      <c r="RQP547" s="66"/>
      <c r="RQQ547" s="66"/>
      <c r="RQR547" s="79"/>
      <c r="RQS547" s="109"/>
      <c r="RQT547" s="479"/>
      <c r="RQU547" s="78"/>
      <c r="RQV547" s="144"/>
      <c r="RQW547" s="75"/>
      <c r="RQX547" s="66"/>
      <c r="RQY547" s="66"/>
      <c r="RQZ547" s="79"/>
      <c r="RRA547" s="109"/>
      <c r="RRB547" s="479"/>
      <c r="RRC547" s="78"/>
      <c r="RRD547" s="144"/>
      <c r="RRE547" s="75"/>
      <c r="RRF547" s="66"/>
      <c r="RRG547" s="66"/>
      <c r="RRH547" s="79"/>
      <c r="RRI547" s="109"/>
      <c r="RRJ547" s="479"/>
      <c r="RRK547" s="78"/>
      <c r="RRL547" s="144"/>
      <c r="RRM547" s="75"/>
      <c r="RRN547" s="66"/>
      <c r="RRO547" s="66"/>
      <c r="RRP547" s="79"/>
      <c r="RRQ547" s="109"/>
      <c r="RRR547" s="479"/>
      <c r="RRS547" s="78"/>
      <c r="RRT547" s="144"/>
      <c r="RRU547" s="75"/>
      <c r="RRV547" s="66"/>
      <c r="RRW547" s="66"/>
      <c r="RRX547" s="79"/>
      <c r="RRY547" s="109"/>
      <c r="RRZ547" s="479"/>
      <c r="RSA547" s="78"/>
      <c r="RSB547" s="144"/>
      <c r="RSC547" s="75"/>
      <c r="RSD547" s="66"/>
      <c r="RSE547" s="66"/>
      <c r="RSF547" s="79"/>
      <c r="RSG547" s="109"/>
      <c r="RSH547" s="479"/>
      <c r="RSI547" s="78"/>
      <c r="RSJ547" s="144"/>
      <c r="RSK547" s="75"/>
      <c r="RSL547" s="66"/>
      <c r="RSM547" s="66"/>
      <c r="RSN547" s="79"/>
      <c r="RSO547" s="109"/>
      <c r="RSP547" s="479"/>
      <c r="RSQ547" s="78"/>
      <c r="RSR547" s="144"/>
      <c r="RSS547" s="75"/>
      <c r="RST547" s="66"/>
      <c r="RSU547" s="66"/>
      <c r="RSV547" s="79"/>
      <c r="RSW547" s="109"/>
      <c r="RSX547" s="479"/>
      <c r="RSY547" s="78"/>
      <c r="RSZ547" s="144"/>
      <c r="RTA547" s="75"/>
      <c r="RTB547" s="66"/>
      <c r="RTC547" s="66"/>
      <c r="RTD547" s="79"/>
      <c r="RTE547" s="109"/>
      <c r="RTF547" s="479"/>
      <c r="RTG547" s="78"/>
      <c r="RTH547" s="144"/>
      <c r="RTI547" s="75"/>
      <c r="RTJ547" s="66"/>
      <c r="RTK547" s="66"/>
      <c r="RTL547" s="79"/>
      <c r="RTM547" s="109"/>
      <c r="RTN547" s="479"/>
      <c r="RTO547" s="78"/>
      <c r="RTP547" s="144"/>
      <c r="RTQ547" s="75"/>
      <c r="RTR547" s="66"/>
      <c r="RTS547" s="66"/>
      <c r="RTT547" s="79"/>
      <c r="RTU547" s="109"/>
      <c r="RTV547" s="479"/>
      <c r="RTW547" s="78"/>
      <c r="RTX547" s="144"/>
      <c r="RTY547" s="75"/>
      <c r="RTZ547" s="66"/>
      <c r="RUA547" s="66"/>
      <c r="RUB547" s="79"/>
      <c r="RUC547" s="109"/>
      <c r="RUD547" s="479"/>
      <c r="RUE547" s="78"/>
      <c r="RUF547" s="144"/>
      <c r="RUG547" s="75"/>
      <c r="RUH547" s="66"/>
      <c r="RUI547" s="66"/>
      <c r="RUJ547" s="79"/>
      <c r="RUK547" s="109"/>
      <c r="RUL547" s="479"/>
      <c r="RUM547" s="78"/>
      <c r="RUN547" s="144"/>
      <c r="RUO547" s="75"/>
      <c r="RUP547" s="66"/>
      <c r="RUQ547" s="66"/>
      <c r="RUR547" s="79"/>
      <c r="RUS547" s="109"/>
      <c r="RUT547" s="479"/>
      <c r="RUU547" s="78"/>
      <c r="RUV547" s="144"/>
      <c r="RUW547" s="75"/>
      <c r="RUX547" s="66"/>
      <c r="RUY547" s="66"/>
      <c r="RUZ547" s="79"/>
      <c r="RVA547" s="109"/>
      <c r="RVB547" s="479"/>
      <c r="RVC547" s="78"/>
      <c r="RVD547" s="144"/>
      <c r="RVE547" s="75"/>
      <c r="RVF547" s="66"/>
      <c r="RVG547" s="66"/>
      <c r="RVH547" s="79"/>
      <c r="RVI547" s="109"/>
      <c r="RVJ547" s="479"/>
      <c r="RVK547" s="78"/>
      <c r="RVL547" s="144"/>
      <c r="RVM547" s="75"/>
      <c r="RVN547" s="66"/>
      <c r="RVO547" s="66"/>
      <c r="RVP547" s="79"/>
      <c r="RVQ547" s="109"/>
      <c r="RVR547" s="479"/>
      <c r="RVS547" s="78"/>
      <c r="RVT547" s="144"/>
      <c r="RVU547" s="75"/>
      <c r="RVV547" s="66"/>
      <c r="RVW547" s="66"/>
      <c r="RVX547" s="79"/>
      <c r="RVY547" s="109"/>
      <c r="RVZ547" s="479"/>
      <c r="RWA547" s="78"/>
      <c r="RWB547" s="144"/>
      <c r="RWC547" s="75"/>
      <c r="RWD547" s="66"/>
      <c r="RWE547" s="66"/>
      <c r="RWF547" s="79"/>
      <c r="RWG547" s="109"/>
      <c r="RWH547" s="479"/>
      <c r="RWI547" s="78"/>
      <c r="RWJ547" s="144"/>
      <c r="RWK547" s="75"/>
      <c r="RWL547" s="66"/>
      <c r="RWM547" s="66"/>
      <c r="RWN547" s="79"/>
      <c r="RWO547" s="109"/>
      <c r="RWP547" s="479"/>
      <c r="RWQ547" s="78"/>
      <c r="RWR547" s="144"/>
      <c r="RWS547" s="75"/>
      <c r="RWT547" s="66"/>
      <c r="RWU547" s="66"/>
      <c r="RWV547" s="79"/>
      <c r="RWW547" s="109"/>
      <c r="RWX547" s="479"/>
      <c r="RWY547" s="78"/>
      <c r="RWZ547" s="144"/>
      <c r="RXA547" s="75"/>
      <c r="RXB547" s="66"/>
      <c r="RXC547" s="66"/>
      <c r="RXD547" s="79"/>
      <c r="RXE547" s="109"/>
      <c r="RXF547" s="479"/>
      <c r="RXG547" s="78"/>
      <c r="RXH547" s="144"/>
      <c r="RXI547" s="75"/>
      <c r="RXJ547" s="66"/>
      <c r="RXK547" s="66"/>
      <c r="RXL547" s="79"/>
      <c r="RXM547" s="109"/>
      <c r="RXN547" s="479"/>
      <c r="RXO547" s="78"/>
      <c r="RXP547" s="144"/>
      <c r="RXQ547" s="75"/>
      <c r="RXR547" s="66"/>
      <c r="RXS547" s="66"/>
      <c r="RXT547" s="79"/>
      <c r="RXU547" s="109"/>
      <c r="RXV547" s="479"/>
      <c r="RXW547" s="78"/>
      <c r="RXX547" s="144"/>
      <c r="RXY547" s="75"/>
      <c r="RXZ547" s="66"/>
      <c r="RYA547" s="66"/>
      <c r="RYB547" s="79"/>
      <c r="RYC547" s="109"/>
      <c r="RYD547" s="479"/>
      <c r="RYE547" s="78"/>
      <c r="RYF547" s="144"/>
      <c r="RYG547" s="75"/>
      <c r="RYH547" s="66"/>
      <c r="RYI547" s="66"/>
      <c r="RYJ547" s="79"/>
      <c r="RYK547" s="109"/>
      <c r="RYL547" s="479"/>
      <c r="RYM547" s="78"/>
      <c r="RYN547" s="144"/>
      <c r="RYO547" s="75"/>
      <c r="RYP547" s="66"/>
      <c r="RYQ547" s="66"/>
      <c r="RYR547" s="79"/>
      <c r="RYS547" s="109"/>
      <c r="RYT547" s="479"/>
      <c r="RYU547" s="78"/>
      <c r="RYV547" s="144"/>
      <c r="RYW547" s="75"/>
      <c r="RYX547" s="66"/>
      <c r="RYY547" s="66"/>
      <c r="RYZ547" s="79"/>
      <c r="RZA547" s="109"/>
      <c r="RZB547" s="479"/>
      <c r="RZC547" s="78"/>
      <c r="RZD547" s="144"/>
      <c r="RZE547" s="75"/>
      <c r="RZF547" s="66"/>
      <c r="RZG547" s="66"/>
      <c r="RZH547" s="79"/>
      <c r="RZI547" s="109"/>
      <c r="RZJ547" s="479"/>
      <c r="RZK547" s="78"/>
      <c r="RZL547" s="144"/>
      <c r="RZM547" s="75"/>
      <c r="RZN547" s="66"/>
      <c r="RZO547" s="66"/>
      <c r="RZP547" s="79"/>
      <c r="RZQ547" s="109"/>
      <c r="RZR547" s="479"/>
      <c r="RZS547" s="78"/>
      <c r="RZT547" s="144"/>
      <c r="RZU547" s="75"/>
      <c r="RZV547" s="66"/>
      <c r="RZW547" s="66"/>
      <c r="RZX547" s="79"/>
      <c r="RZY547" s="109"/>
      <c r="RZZ547" s="479"/>
      <c r="SAA547" s="78"/>
      <c r="SAB547" s="144"/>
      <c r="SAC547" s="75"/>
      <c r="SAD547" s="66"/>
      <c r="SAE547" s="66"/>
      <c r="SAF547" s="79"/>
      <c r="SAG547" s="109"/>
      <c r="SAH547" s="479"/>
      <c r="SAI547" s="78"/>
      <c r="SAJ547" s="144"/>
      <c r="SAK547" s="75"/>
      <c r="SAL547" s="66"/>
      <c r="SAM547" s="66"/>
      <c r="SAN547" s="79"/>
      <c r="SAO547" s="109"/>
      <c r="SAP547" s="479"/>
      <c r="SAQ547" s="78"/>
      <c r="SAR547" s="144"/>
      <c r="SAS547" s="75"/>
      <c r="SAT547" s="66"/>
      <c r="SAU547" s="66"/>
      <c r="SAV547" s="79"/>
      <c r="SAW547" s="109"/>
      <c r="SAX547" s="479"/>
      <c r="SAY547" s="78"/>
      <c r="SAZ547" s="144"/>
      <c r="SBA547" s="75"/>
      <c r="SBB547" s="66"/>
      <c r="SBC547" s="66"/>
      <c r="SBD547" s="79"/>
      <c r="SBE547" s="109"/>
      <c r="SBF547" s="479"/>
      <c r="SBG547" s="78"/>
      <c r="SBH547" s="144"/>
      <c r="SBI547" s="75"/>
      <c r="SBJ547" s="66"/>
      <c r="SBK547" s="66"/>
      <c r="SBL547" s="79"/>
      <c r="SBM547" s="109"/>
      <c r="SBN547" s="479"/>
      <c r="SBO547" s="78"/>
      <c r="SBP547" s="144"/>
      <c r="SBQ547" s="75"/>
      <c r="SBR547" s="66"/>
      <c r="SBS547" s="66"/>
      <c r="SBT547" s="79"/>
      <c r="SBU547" s="109"/>
      <c r="SBV547" s="479"/>
      <c r="SBW547" s="78"/>
      <c r="SBX547" s="144"/>
      <c r="SBY547" s="75"/>
      <c r="SBZ547" s="66"/>
      <c r="SCA547" s="66"/>
      <c r="SCB547" s="79"/>
      <c r="SCC547" s="109"/>
      <c r="SCD547" s="479"/>
      <c r="SCE547" s="78"/>
      <c r="SCF547" s="144"/>
      <c r="SCG547" s="75"/>
      <c r="SCH547" s="66"/>
      <c r="SCI547" s="66"/>
      <c r="SCJ547" s="79"/>
      <c r="SCK547" s="109"/>
      <c r="SCL547" s="479"/>
      <c r="SCM547" s="78"/>
      <c r="SCN547" s="144"/>
      <c r="SCO547" s="75"/>
      <c r="SCP547" s="66"/>
      <c r="SCQ547" s="66"/>
      <c r="SCR547" s="79"/>
      <c r="SCS547" s="109"/>
      <c r="SCT547" s="479"/>
      <c r="SCU547" s="78"/>
      <c r="SCV547" s="144"/>
      <c r="SCW547" s="75"/>
      <c r="SCX547" s="66"/>
      <c r="SCY547" s="66"/>
      <c r="SCZ547" s="79"/>
      <c r="SDA547" s="109"/>
      <c r="SDB547" s="479"/>
      <c r="SDC547" s="78"/>
      <c r="SDD547" s="144"/>
      <c r="SDE547" s="75"/>
      <c r="SDF547" s="66"/>
      <c r="SDG547" s="66"/>
      <c r="SDH547" s="79"/>
      <c r="SDI547" s="109"/>
      <c r="SDJ547" s="479"/>
      <c r="SDK547" s="78"/>
      <c r="SDL547" s="144"/>
      <c r="SDM547" s="75"/>
      <c r="SDN547" s="66"/>
      <c r="SDO547" s="66"/>
      <c r="SDP547" s="79"/>
      <c r="SDQ547" s="109"/>
      <c r="SDR547" s="479"/>
      <c r="SDS547" s="78"/>
      <c r="SDT547" s="144"/>
      <c r="SDU547" s="75"/>
      <c r="SDV547" s="66"/>
      <c r="SDW547" s="66"/>
      <c r="SDX547" s="79"/>
      <c r="SDY547" s="109"/>
      <c r="SDZ547" s="479"/>
      <c r="SEA547" s="78"/>
      <c r="SEB547" s="144"/>
      <c r="SEC547" s="75"/>
      <c r="SED547" s="66"/>
      <c r="SEE547" s="66"/>
      <c r="SEF547" s="79"/>
      <c r="SEG547" s="109"/>
      <c r="SEH547" s="479"/>
      <c r="SEI547" s="78"/>
      <c r="SEJ547" s="144"/>
      <c r="SEK547" s="75"/>
      <c r="SEL547" s="66"/>
      <c r="SEM547" s="66"/>
      <c r="SEN547" s="79"/>
      <c r="SEO547" s="109"/>
      <c r="SEP547" s="479"/>
      <c r="SEQ547" s="78"/>
      <c r="SER547" s="144"/>
      <c r="SES547" s="75"/>
      <c r="SET547" s="66"/>
      <c r="SEU547" s="66"/>
      <c r="SEV547" s="79"/>
      <c r="SEW547" s="109"/>
      <c r="SEX547" s="479"/>
      <c r="SEY547" s="78"/>
      <c r="SEZ547" s="144"/>
      <c r="SFA547" s="75"/>
      <c r="SFB547" s="66"/>
      <c r="SFC547" s="66"/>
      <c r="SFD547" s="79"/>
      <c r="SFE547" s="109"/>
      <c r="SFF547" s="479"/>
      <c r="SFG547" s="78"/>
      <c r="SFH547" s="144"/>
      <c r="SFI547" s="75"/>
      <c r="SFJ547" s="66"/>
      <c r="SFK547" s="66"/>
      <c r="SFL547" s="79"/>
      <c r="SFM547" s="109"/>
      <c r="SFN547" s="479"/>
      <c r="SFO547" s="78"/>
      <c r="SFP547" s="144"/>
      <c r="SFQ547" s="75"/>
      <c r="SFR547" s="66"/>
      <c r="SFS547" s="66"/>
      <c r="SFT547" s="79"/>
      <c r="SFU547" s="109"/>
      <c r="SFV547" s="479"/>
      <c r="SFW547" s="78"/>
      <c r="SFX547" s="144"/>
      <c r="SFY547" s="75"/>
      <c r="SFZ547" s="66"/>
      <c r="SGA547" s="66"/>
      <c r="SGB547" s="79"/>
      <c r="SGC547" s="109"/>
      <c r="SGD547" s="479"/>
      <c r="SGE547" s="78"/>
      <c r="SGF547" s="144"/>
      <c r="SGG547" s="75"/>
      <c r="SGH547" s="66"/>
      <c r="SGI547" s="66"/>
      <c r="SGJ547" s="79"/>
      <c r="SGK547" s="109"/>
      <c r="SGL547" s="479"/>
      <c r="SGM547" s="78"/>
      <c r="SGN547" s="144"/>
      <c r="SGO547" s="75"/>
      <c r="SGP547" s="66"/>
      <c r="SGQ547" s="66"/>
      <c r="SGR547" s="79"/>
      <c r="SGS547" s="109"/>
      <c r="SGT547" s="479"/>
      <c r="SGU547" s="78"/>
      <c r="SGV547" s="144"/>
      <c r="SGW547" s="75"/>
      <c r="SGX547" s="66"/>
      <c r="SGY547" s="66"/>
      <c r="SGZ547" s="79"/>
      <c r="SHA547" s="109"/>
      <c r="SHB547" s="479"/>
      <c r="SHC547" s="78"/>
      <c r="SHD547" s="144"/>
      <c r="SHE547" s="75"/>
      <c r="SHF547" s="66"/>
      <c r="SHG547" s="66"/>
      <c r="SHH547" s="79"/>
      <c r="SHI547" s="109"/>
      <c r="SHJ547" s="479"/>
      <c r="SHK547" s="78"/>
      <c r="SHL547" s="144"/>
      <c r="SHM547" s="75"/>
      <c r="SHN547" s="66"/>
      <c r="SHO547" s="66"/>
      <c r="SHP547" s="79"/>
      <c r="SHQ547" s="109"/>
      <c r="SHR547" s="479"/>
      <c r="SHS547" s="78"/>
      <c r="SHT547" s="144"/>
      <c r="SHU547" s="75"/>
      <c r="SHV547" s="66"/>
      <c r="SHW547" s="66"/>
      <c r="SHX547" s="79"/>
      <c r="SHY547" s="109"/>
      <c r="SHZ547" s="479"/>
      <c r="SIA547" s="78"/>
      <c r="SIB547" s="144"/>
      <c r="SIC547" s="75"/>
      <c r="SID547" s="66"/>
      <c r="SIE547" s="66"/>
      <c r="SIF547" s="79"/>
      <c r="SIG547" s="109"/>
      <c r="SIH547" s="479"/>
      <c r="SII547" s="78"/>
      <c r="SIJ547" s="144"/>
      <c r="SIK547" s="75"/>
      <c r="SIL547" s="66"/>
      <c r="SIM547" s="66"/>
      <c r="SIN547" s="79"/>
      <c r="SIO547" s="109"/>
      <c r="SIP547" s="479"/>
      <c r="SIQ547" s="78"/>
      <c r="SIR547" s="144"/>
      <c r="SIS547" s="75"/>
      <c r="SIT547" s="66"/>
      <c r="SIU547" s="66"/>
      <c r="SIV547" s="79"/>
      <c r="SIW547" s="109"/>
      <c r="SIX547" s="479"/>
      <c r="SIY547" s="78"/>
      <c r="SIZ547" s="144"/>
      <c r="SJA547" s="75"/>
      <c r="SJB547" s="66"/>
      <c r="SJC547" s="66"/>
      <c r="SJD547" s="79"/>
      <c r="SJE547" s="109"/>
      <c r="SJF547" s="479"/>
      <c r="SJG547" s="78"/>
      <c r="SJH547" s="144"/>
      <c r="SJI547" s="75"/>
      <c r="SJJ547" s="66"/>
      <c r="SJK547" s="66"/>
      <c r="SJL547" s="79"/>
      <c r="SJM547" s="109"/>
      <c r="SJN547" s="479"/>
      <c r="SJO547" s="78"/>
      <c r="SJP547" s="144"/>
      <c r="SJQ547" s="75"/>
      <c r="SJR547" s="66"/>
      <c r="SJS547" s="66"/>
      <c r="SJT547" s="79"/>
      <c r="SJU547" s="109"/>
      <c r="SJV547" s="479"/>
      <c r="SJW547" s="78"/>
      <c r="SJX547" s="144"/>
      <c r="SJY547" s="75"/>
      <c r="SJZ547" s="66"/>
      <c r="SKA547" s="66"/>
      <c r="SKB547" s="79"/>
      <c r="SKC547" s="109"/>
      <c r="SKD547" s="479"/>
      <c r="SKE547" s="78"/>
      <c r="SKF547" s="144"/>
      <c r="SKG547" s="75"/>
      <c r="SKH547" s="66"/>
      <c r="SKI547" s="66"/>
      <c r="SKJ547" s="79"/>
      <c r="SKK547" s="109"/>
      <c r="SKL547" s="479"/>
      <c r="SKM547" s="78"/>
      <c r="SKN547" s="144"/>
      <c r="SKO547" s="75"/>
      <c r="SKP547" s="66"/>
      <c r="SKQ547" s="66"/>
      <c r="SKR547" s="79"/>
      <c r="SKS547" s="109"/>
      <c r="SKT547" s="479"/>
      <c r="SKU547" s="78"/>
      <c r="SKV547" s="144"/>
      <c r="SKW547" s="75"/>
      <c r="SKX547" s="66"/>
      <c r="SKY547" s="66"/>
      <c r="SKZ547" s="79"/>
      <c r="SLA547" s="109"/>
      <c r="SLB547" s="479"/>
      <c r="SLC547" s="78"/>
      <c r="SLD547" s="144"/>
      <c r="SLE547" s="75"/>
      <c r="SLF547" s="66"/>
      <c r="SLG547" s="66"/>
      <c r="SLH547" s="79"/>
      <c r="SLI547" s="109"/>
      <c r="SLJ547" s="479"/>
      <c r="SLK547" s="78"/>
      <c r="SLL547" s="144"/>
      <c r="SLM547" s="75"/>
      <c r="SLN547" s="66"/>
      <c r="SLO547" s="66"/>
      <c r="SLP547" s="79"/>
      <c r="SLQ547" s="109"/>
      <c r="SLR547" s="479"/>
      <c r="SLS547" s="78"/>
      <c r="SLT547" s="144"/>
      <c r="SLU547" s="75"/>
      <c r="SLV547" s="66"/>
      <c r="SLW547" s="66"/>
      <c r="SLX547" s="79"/>
      <c r="SLY547" s="109"/>
      <c r="SLZ547" s="479"/>
      <c r="SMA547" s="78"/>
      <c r="SMB547" s="144"/>
      <c r="SMC547" s="75"/>
      <c r="SMD547" s="66"/>
      <c r="SME547" s="66"/>
      <c r="SMF547" s="79"/>
      <c r="SMG547" s="109"/>
      <c r="SMH547" s="479"/>
      <c r="SMI547" s="78"/>
      <c r="SMJ547" s="144"/>
      <c r="SMK547" s="75"/>
      <c r="SML547" s="66"/>
      <c r="SMM547" s="66"/>
      <c r="SMN547" s="79"/>
      <c r="SMO547" s="109"/>
      <c r="SMP547" s="479"/>
      <c r="SMQ547" s="78"/>
      <c r="SMR547" s="144"/>
      <c r="SMS547" s="75"/>
      <c r="SMT547" s="66"/>
      <c r="SMU547" s="66"/>
      <c r="SMV547" s="79"/>
      <c r="SMW547" s="109"/>
      <c r="SMX547" s="479"/>
      <c r="SMY547" s="78"/>
      <c r="SMZ547" s="144"/>
      <c r="SNA547" s="75"/>
      <c r="SNB547" s="66"/>
      <c r="SNC547" s="66"/>
      <c r="SND547" s="79"/>
      <c r="SNE547" s="109"/>
      <c r="SNF547" s="479"/>
      <c r="SNG547" s="78"/>
      <c r="SNH547" s="144"/>
      <c r="SNI547" s="75"/>
      <c r="SNJ547" s="66"/>
      <c r="SNK547" s="66"/>
      <c r="SNL547" s="79"/>
      <c r="SNM547" s="109"/>
      <c r="SNN547" s="479"/>
      <c r="SNO547" s="78"/>
      <c r="SNP547" s="144"/>
      <c r="SNQ547" s="75"/>
      <c r="SNR547" s="66"/>
      <c r="SNS547" s="66"/>
      <c r="SNT547" s="79"/>
      <c r="SNU547" s="109"/>
      <c r="SNV547" s="479"/>
      <c r="SNW547" s="78"/>
      <c r="SNX547" s="144"/>
      <c r="SNY547" s="75"/>
      <c r="SNZ547" s="66"/>
      <c r="SOA547" s="66"/>
      <c r="SOB547" s="79"/>
      <c r="SOC547" s="109"/>
      <c r="SOD547" s="479"/>
      <c r="SOE547" s="78"/>
      <c r="SOF547" s="144"/>
      <c r="SOG547" s="75"/>
      <c r="SOH547" s="66"/>
      <c r="SOI547" s="66"/>
      <c r="SOJ547" s="79"/>
      <c r="SOK547" s="109"/>
      <c r="SOL547" s="479"/>
      <c r="SOM547" s="78"/>
      <c r="SON547" s="144"/>
      <c r="SOO547" s="75"/>
      <c r="SOP547" s="66"/>
      <c r="SOQ547" s="66"/>
      <c r="SOR547" s="79"/>
      <c r="SOS547" s="109"/>
      <c r="SOT547" s="479"/>
      <c r="SOU547" s="78"/>
      <c r="SOV547" s="144"/>
      <c r="SOW547" s="75"/>
      <c r="SOX547" s="66"/>
      <c r="SOY547" s="66"/>
      <c r="SOZ547" s="79"/>
      <c r="SPA547" s="109"/>
      <c r="SPB547" s="479"/>
      <c r="SPC547" s="78"/>
      <c r="SPD547" s="144"/>
      <c r="SPE547" s="75"/>
      <c r="SPF547" s="66"/>
      <c r="SPG547" s="66"/>
      <c r="SPH547" s="79"/>
      <c r="SPI547" s="109"/>
      <c r="SPJ547" s="479"/>
      <c r="SPK547" s="78"/>
      <c r="SPL547" s="144"/>
      <c r="SPM547" s="75"/>
      <c r="SPN547" s="66"/>
      <c r="SPO547" s="66"/>
      <c r="SPP547" s="79"/>
      <c r="SPQ547" s="109"/>
      <c r="SPR547" s="479"/>
      <c r="SPS547" s="78"/>
      <c r="SPT547" s="144"/>
      <c r="SPU547" s="75"/>
      <c r="SPV547" s="66"/>
      <c r="SPW547" s="66"/>
      <c r="SPX547" s="79"/>
      <c r="SPY547" s="109"/>
      <c r="SPZ547" s="479"/>
      <c r="SQA547" s="78"/>
      <c r="SQB547" s="144"/>
      <c r="SQC547" s="75"/>
      <c r="SQD547" s="66"/>
      <c r="SQE547" s="66"/>
      <c r="SQF547" s="79"/>
      <c r="SQG547" s="109"/>
      <c r="SQH547" s="479"/>
      <c r="SQI547" s="78"/>
      <c r="SQJ547" s="144"/>
      <c r="SQK547" s="75"/>
      <c r="SQL547" s="66"/>
      <c r="SQM547" s="66"/>
      <c r="SQN547" s="79"/>
      <c r="SQO547" s="109"/>
      <c r="SQP547" s="479"/>
      <c r="SQQ547" s="78"/>
      <c r="SQR547" s="144"/>
      <c r="SQS547" s="75"/>
      <c r="SQT547" s="66"/>
      <c r="SQU547" s="66"/>
      <c r="SQV547" s="79"/>
      <c r="SQW547" s="109"/>
      <c r="SQX547" s="479"/>
      <c r="SQY547" s="78"/>
      <c r="SQZ547" s="144"/>
      <c r="SRA547" s="75"/>
      <c r="SRB547" s="66"/>
      <c r="SRC547" s="66"/>
      <c r="SRD547" s="79"/>
      <c r="SRE547" s="109"/>
      <c r="SRF547" s="479"/>
      <c r="SRG547" s="78"/>
      <c r="SRH547" s="144"/>
      <c r="SRI547" s="75"/>
      <c r="SRJ547" s="66"/>
      <c r="SRK547" s="66"/>
      <c r="SRL547" s="79"/>
      <c r="SRM547" s="109"/>
      <c r="SRN547" s="479"/>
      <c r="SRO547" s="78"/>
      <c r="SRP547" s="144"/>
      <c r="SRQ547" s="75"/>
      <c r="SRR547" s="66"/>
      <c r="SRS547" s="66"/>
      <c r="SRT547" s="79"/>
      <c r="SRU547" s="109"/>
      <c r="SRV547" s="479"/>
      <c r="SRW547" s="78"/>
      <c r="SRX547" s="144"/>
      <c r="SRY547" s="75"/>
      <c r="SRZ547" s="66"/>
      <c r="SSA547" s="66"/>
      <c r="SSB547" s="79"/>
      <c r="SSC547" s="109"/>
      <c r="SSD547" s="479"/>
      <c r="SSE547" s="78"/>
      <c r="SSF547" s="144"/>
      <c r="SSG547" s="75"/>
      <c r="SSH547" s="66"/>
      <c r="SSI547" s="66"/>
      <c r="SSJ547" s="79"/>
      <c r="SSK547" s="109"/>
      <c r="SSL547" s="479"/>
      <c r="SSM547" s="78"/>
      <c r="SSN547" s="144"/>
      <c r="SSO547" s="75"/>
      <c r="SSP547" s="66"/>
      <c r="SSQ547" s="66"/>
      <c r="SSR547" s="79"/>
      <c r="SSS547" s="109"/>
      <c r="SST547" s="479"/>
      <c r="SSU547" s="78"/>
      <c r="SSV547" s="144"/>
      <c r="SSW547" s="75"/>
      <c r="SSX547" s="66"/>
      <c r="SSY547" s="66"/>
      <c r="SSZ547" s="79"/>
      <c r="STA547" s="109"/>
      <c r="STB547" s="479"/>
      <c r="STC547" s="78"/>
      <c r="STD547" s="144"/>
      <c r="STE547" s="75"/>
      <c r="STF547" s="66"/>
      <c r="STG547" s="66"/>
      <c r="STH547" s="79"/>
      <c r="STI547" s="109"/>
      <c r="STJ547" s="479"/>
      <c r="STK547" s="78"/>
      <c r="STL547" s="144"/>
      <c r="STM547" s="75"/>
      <c r="STN547" s="66"/>
      <c r="STO547" s="66"/>
      <c r="STP547" s="79"/>
      <c r="STQ547" s="109"/>
      <c r="STR547" s="479"/>
      <c r="STS547" s="78"/>
      <c r="STT547" s="144"/>
      <c r="STU547" s="75"/>
      <c r="STV547" s="66"/>
      <c r="STW547" s="66"/>
      <c r="STX547" s="79"/>
      <c r="STY547" s="109"/>
      <c r="STZ547" s="479"/>
      <c r="SUA547" s="78"/>
      <c r="SUB547" s="144"/>
      <c r="SUC547" s="75"/>
      <c r="SUD547" s="66"/>
      <c r="SUE547" s="66"/>
      <c r="SUF547" s="79"/>
      <c r="SUG547" s="109"/>
      <c r="SUH547" s="479"/>
      <c r="SUI547" s="78"/>
      <c r="SUJ547" s="144"/>
      <c r="SUK547" s="75"/>
      <c r="SUL547" s="66"/>
      <c r="SUM547" s="66"/>
      <c r="SUN547" s="79"/>
      <c r="SUO547" s="109"/>
      <c r="SUP547" s="479"/>
      <c r="SUQ547" s="78"/>
      <c r="SUR547" s="144"/>
      <c r="SUS547" s="75"/>
      <c r="SUT547" s="66"/>
      <c r="SUU547" s="66"/>
      <c r="SUV547" s="79"/>
      <c r="SUW547" s="109"/>
      <c r="SUX547" s="479"/>
      <c r="SUY547" s="78"/>
      <c r="SUZ547" s="144"/>
      <c r="SVA547" s="75"/>
      <c r="SVB547" s="66"/>
      <c r="SVC547" s="66"/>
      <c r="SVD547" s="79"/>
      <c r="SVE547" s="109"/>
      <c r="SVF547" s="479"/>
      <c r="SVG547" s="78"/>
      <c r="SVH547" s="144"/>
      <c r="SVI547" s="75"/>
      <c r="SVJ547" s="66"/>
      <c r="SVK547" s="66"/>
      <c r="SVL547" s="79"/>
      <c r="SVM547" s="109"/>
      <c r="SVN547" s="479"/>
      <c r="SVO547" s="78"/>
      <c r="SVP547" s="144"/>
      <c r="SVQ547" s="75"/>
      <c r="SVR547" s="66"/>
      <c r="SVS547" s="66"/>
      <c r="SVT547" s="79"/>
      <c r="SVU547" s="109"/>
      <c r="SVV547" s="479"/>
      <c r="SVW547" s="78"/>
      <c r="SVX547" s="144"/>
      <c r="SVY547" s="75"/>
      <c r="SVZ547" s="66"/>
      <c r="SWA547" s="66"/>
      <c r="SWB547" s="79"/>
      <c r="SWC547" s="109"/>
      <c r="SWD547" s="479"/>
      <c r="SWE547" s="78"/>
      <c r="SWF547" s="144"/>
      <c r="SWG547" s="75"/>
      <c r="SWH547" s="66"/>
      <c r="SWI547" s="66"/>
      <c r="SWJ547" s="79"/>
      <c r="SWK547" s="109"/>
      <c r="SWL547" s="479"/>
      <c r="SWM547" s="78"/>
      <c r="SWN547" s="144"/>
      <c r="SWO547" s="75"/>
      <c r="SWP547" s="66"/>
      <c r="SWQ547" s="66"/>
      <c r="SWR547" s="79"/>
      <c r="SWS547" s="109"/>
      <c r="SWT547" s="479"/>
      <c r="SWU547" s="78"/>
      <c r="SWV547" s="144"/>
      <c r="SWW547" s="75"/>
      <c r="SWX547" s="66"/>
      <c r="SWY547" s="66"/>
      <c r="SWZ547" s="79"/>
      <c r="SXA547" s="109"/>
      <c r="SXB547" s="479"/>
      <c r="SXC547" s="78"/>
      <c r="SXD547" s="144"/>
      <c r="SXE547" s="75"/>
      <c r="SXF547" s="66"/>
      <c r="SXG547" s="66"/>
      <c r="SXH547" s="79"/>
      <c r="SXI547" s="109"/>
      <c r="SXJ547" s="479"/>
      <c r="SXK547" s="78"/>
      <c r="SXL547" s="144"/>
      <c r="SXM547" s="75"/>
      <c r="SXN547" s="66"/>
      <c r="SXO547" s="66"/>
      <c r="SXP547" s="79"/>
      <c r="SXQ547" s="109"/>
      <c r="SXR547" s="479"/>
      <c r="SXS547" s="78"/>
      <c r="SXT547" s="144"/>
      <c r="SXU547" s="75"/>
      <c r="SXV547" s="66"/>
      <c r="SXW547" s="66"/>
      <c r="SXX547" s="79"/>
      <c r="SXY547" s="109"/>
      <c r="SXZ547" s="479"/>
      <c r="SYA547" s="78"/>
      <c r="SYB547" s="144"/>
      <c r="SYC547" s="75"/>
      <c r="SYD547" s="66"/>
      <c r="SYE547" s="66"/>
      <c r="SYF547" s="79"/>
      <c r="SYG547" s="109"/>
      <c r="SYH547" s="479"/>
      <c r="SYI547" s="78"/>
      <c r="SYJ547" s="144"/>
      <c r="SYK547" s="75"/>
      <c r="SYL547" s="66"/>
      <c r="SYM547" s="66"/>
      <c r="SYN547" s="79"/>
      <c r="SYO547" s="109"/>
      <c r="SYP547" s="479"/>
      <c r="SYQ547" s="78"/>
      <c r="SYR547" s="144"/>
      <c r="SYS547" s="75"/>
      <c r="SYT547" s="66"/>
      <c r="SYU547" s="66"/>
      <c r="SYV547" s="79"/>
      <c r="SYW547" s="109"/>
      <c r="SYX547" s="479"/>
      <c r="SYY547" s="78"/>
      <c r="SYZ547" s="144"/>
      <c r="SZA547" s="75"/>
      <c r="SZB547" s="66"/>
      <c r="SZC547" s="66"/>
      <c r="SZD547" s="79"/>
      <c r="SZE547" s="109"/>
      <c r="SZF547" s="479"/>
      <c r="SZG547" s="78"/>
      <c r="SZH547" s="144"/>
      <c r="SZI547" s="75"/>
      <c r="SZJ547" s="66"/>
      <c r="SZK547" s="66"/>
      <c r="SZL547" s="79"/>
      <c r="SZM547" s="109"/>
      <c r="SZN547" s="479"/>
      <c r="SZO547" s="78"/>
      <c r="SZP547" s="144"/>
      <c r="SZQ547" s="75"/>
      <c r="SZR547" s="66"/>
      <c r="SZS547" s="66"/>
      <c r="SZT547" s="79"/>
      <c r="SZU547" s="109"/>
      <c r="SZV547" s="479"/>
      <c r="SZW547" s="78"/>
      <c r="SZX547" s="144"/>
      <c r="SZY547" s="75"/>
      <c r="SZZ547" s="66"/>
      <c r="TAA547" s="66"/>
      <c r="TAB547" s="79"/>
      <c r="TAC547" s="109"/>
      <c r="TAD547" s="479"/>
      <c r="TAE547" s="78"/>
      <c r="TAF547" s="144"/>
      <c r="TAG547" s="75"/>
      <c r="TAH547" s="66"/>
      <c r="TAI547" s="66"/>
      <c r="TAJ547" s="79"/>
      <c r="TAK547" s="109"/>
      <c r="TAL547" s="479"/>
      <c r="TAM547" s="78"/>
      <c r="TAN547" s="144"/>
      <c r="TAO547" s="75"/>
      <c r="TAP547" s="66"/>
      <c r="TAQ547" s="66"/>
      <c r="TAR547" s="79"/>
      <c r="TAS547" s="109"/>
      <c r="TAT547" s="479"/>
      <c r="TAU547" s="78"/>
      <c r="TAV547" s="144"/>
      <c r="TAW547" s="75"/>
      <c r="TAX547" s="66"/>
      <c r="TAY547" s="66"/>
      <c r="TAZ547" s="79"/>
      <c r="TBA547" s="109"/>
      <c r="TBB547" s="479"/>
      <c r="TBC547" s="78"/>
      <c r="TBD547" s="144"/>
      <c r="TBE547" s="75"/>
      <c r="TBF547" s="66"/>
      <c r="TBG547" s="66"/>
      <c r="TBH547" s="79"/>
      <c r="TBI547" s="109"/>
      <c r="TBJ547" s="479"/>
      <c r="TBK547" s="78"/>
      <c r="TBL547" s="144"/>
      <c r="TBM547" s="75"/>
      <c r="TBN547" s="66"/>
      <c r="TBO547" s="66"/>
      <c r="TBP547" s="79"/>
      <c r="TBQ547" s="109"/>
      <c r="TBR547" s="479"/>
      <c r="TBS547" s="78"/>
      <c r="TBT547" s="144"/>
      <c r="TBU547" s="75"/>
      <c r="TBV547" s="66"/>
      <c r="TBW547" s="66"/>
      <c r="TBX547" s="79"/>
      <c r="TBY547" s="109"/>
      <c r="TBZ547" s="479"/>
      <c r="TCA547" s="78"/>
      <c r="TCB547" s="144"/>
      <c r="TCC547" s="75"/>
      <c r="TCD547" s="66"/>
      <c r="TCE547" s="66"/>
      <c r="TCF547" s="79"/>
      <c r="TCG547" s="109"/>
      <c r="TCH547" s="479"/>
      <c r="TCI547" s="78"/>
      <c r="TCJ547" s="144"/>
      <c r="TCK547" s="75"/>
      <c r="TCL547" s="66"/>
      <c r="TCM547" s="66"/>
      <c r="TCN547" s="79"/>
      <c r="TCO547" s="109"/>
      <c r="TCP547" s="479"/>
      <c r="TCQ547" s="78"/>
      <c r="TCR547" s="144"/>
      <c r="TCS547" s="75"/>
      <c r="TCT547" s="66"/>
      <c r="TCU547" s="66"/>
      <c r="TCV547" s="79"/>
      <c r="TCW547" s="109"/>
      <c r="TCX547" s="479"/>
      <c r="TCY547" s="78"/>
      <c r="TCZ547" s="144"/>
      <c r="TDA547" s="75"/>
      <c r="TDB547" s="66"/>
      <c r="TDC547" s="66"/>
      <c r="TDD547" s="79"/>
      <c r="TDE547" s="109"/>
      <c r="TDF547" s="479"/>
      <c r="TDG547" s="78"/>
      <c r="TDH547" s="144"/>
      <c r="TDI547" s="75"/>
      <c r="TDJ547" s="66"/>
      <c r="TDK547" s="66"/>
      <c r="TDL547" s="79"/>
      <c r="TDM547" s="109"/>
      <c r="TDN547" s="479"/>
      <c r="TDO547" s="78"/>
      <c r="TDP547" s="144"/>
      <c r="TDQ547" s="75"/>
      <c r="TDR547" s="66"/>
      <c r="TDS547" s="66"/>
      <c r="TDT547" s="79"/>
      <c r="TDU547" s="109"/>
      <c r="TDV547" s="479"/>
      <c r="TDW547" s="78"/>
      <c r="TDX547" s="144"/>
      <c r="TDY547" s="75"/>
      <c r="TDZ547" s="66"/>
      <c r="TEA547" s="66"/>
      <c r="TEB547" s="79"/>
      <c r="TEC547" s="109"/>
      <c r="TED547" s="479"/>
      <c r="TEE547" s="78"/>
      <c r="TEF547" s="144"/>
      <c r="TEG547" s="75"/>
      <c r="TEH547" s="66"/>
      <c r="TEI547" s="66"/>
      <c r="TEJ547" s="79"/>
      <c r="TEK547" s="109"/>
      <c r="TEL547" s="479"/>
      <c r="TEM547" s="78"/>
      <c r="TEN547" s="144"/>
      <c r="TEO547" s="75"/>
      <c r="TEP547" s="66"/>
      <c r="TEQ547" s="66"/>
      <c r="TER547" s="79"/>
      <c r="TES547" s="109"/>
      <c r="TET547" s="479"/>
      <c r="TEU547" s="78"/>
      <c r="TEV547" s="144"/>
      <c r="TEW547" s="75"/>
      <c r="TEX547" s="66"/>
      <c r="TEY547" s="66"/>
      <c r="TEZ547" s="79"/>
      <c r="TFA547" s="109"/>
      <c r="TFB547" s="479"/>
      <c r="TFC547" s="78"/>
      <c r="TFD547" s="144"/>
      <c r="TFE547" s="75"/>
      <c r="TFF547" s="66"/>
      <c r="TFG547" s="66"/>
      <c r="TFH547" s="79"/>
      <c r="TFI547" s="109"/>
      <c r="TFJ547" s="479"/>
      <c r="TFK547" s="78"/>
      <c r="TFL547" s="144"/>
      <c r="TFM547" s="75"/>
      <c r="TFN547" s="66"/>
      <c r="TFO547" s="66"/>
      <c r="TFP547" s="79"/>
      <c r="TFQ547" s="109"/>
      <c r="TFR547" s="479"/>
      <c r="TFS547" s="78"/>
      <c r="TFT547" s="144"/>
      <c r="TFU547" s="75"/>
      <c r="TFV547" s="66"/>
      <c r="TFW547" s="66"/>
      <c r="TFX547" s="79"/>
      <c r="TFY547" s="109"/>
      <c r="TFZ547" s="479"/>
      <c r="TGA547" s="78"/>
      <c r="TGB547" s="144"/>
      <c r="TGC547" s="75"/>
      <c r="TGD547" s="66"/>
      <c r="TGE547" s="66"/>
      <c r="TGF547" s="79"/>
      <c r="TGG547" s="109"/>
      <c r="TGH547" s="479"/>
      <c r="TGI547" s="78"/>
      <c r="TGJ547" s="144"/>
      <c r="TGK547" s="75"/>
      <c r="TGL547" s="66"/>
      <c r="TGM547" s="66"/>
      <c r="TGN547" s="79"/>
      <c r="TGO547" s="109"/>
      <c r="TGP547" s="479"/>
      <c r="TGQ547" s="78"/>
      <c r="TGR547" s="144"/>
      <c r="TGS547" s="75"/>
      <c r="TGT547" s="66"/>
      <c r="TGU547" s="66"/>
      <c r="TGV547" s="79"/>
      <c r="TGW547" s="109"/>
      <c r="TGX547" s="479"/>
      <c r="TGY547" s="78"/>
      <c r="TGZ547" s="144"/>
      <c r="THA547" s="75"/>
      <c r="THB547" s="66"/>
      <c r="THC547" s="66"/>
      <c r="THD547" s="79"/>
      <c r="THE547" s="109"/>
      <c r="THF547" s="479"/>
      <c r="THG547" s="78"/>
      <c r="THH547" s="144"/>
      <c r="THI547" s="75"/>
      <c r="THJ547" s="66"/>
      <c r="THK547" s="66"/>
      <c r="THL547" s="79"/>
      <c r="THM547" s="109"/>
      <c r="THN547" s="479"/>
      <c r="THO547" s="78"/>
      <c r="THP547" s="144"/>
      <c r="THQ547" s="75"/>
      <c r="THR547" s="66"/>
      <c r="THS547" s="66"/>
      <c r="THT547" s="79"/>
      <c r="THU547" s="109"/>
      <c r="THV547" s="479"/>
      <c r="THW547" s="78"/>
      <c r="THX547" s="144"/>
      <c r="THY547" s="75"/>
      <c r="THZ547" s="66"/>
      <c r="TIA547" s="66"/>
      <c r="TIB547" s="79"/>
      <c r="TIC547" s="109"/>
      <c r="TID547" s="479"/>
      <c r="TIE547" s="78"/>
      <c r="TIF547" s="144"/>
      <c r="TIG547" s="75"/>
      <c r="TIH547" s="66"/>
      <c r="TII547" s="66"/>
      <c r="TIJ547" s="79"/>
      <c r="TIK547" s="109"/>
      <c r="TIL547" s="479"/>
      <c r="TIM547" s="78"/>
      <c r="TIN547" s="144"/>
      <c r="TIO547" s="75"/>
      <c r="TIP547" s="66"/>
      <c r="TIQ547" s="66"/>
      <c r="TIR547" s="79"/>
      <c r="TIS547" s="109"/>
      <c r="TIT547" s="479"/>
      <c r="TIU547" s="78"/>
      <c r="TIV547" s="144"/>
      <c r="TIW547" s="75"/>
      <c r="TIX547" s="66"/>
      <c r="TIY547" s="66"/>
      <c r="TIZ547" s="79"/>
      <c r="TJA547" s="109"/>
      <c r="TJB547" s="479"/>
      <c r="TJC547" s="78"/>
      <c r="TJD547" s="144"/>
      <c r="TJE547" s="75"/>
      <c r="TJF547" s="66"/>
      <c r="TJG547" s="66"/>
      <c r="TJH547" s="79"/>
      <c r="TJI547" s="109"/>
      <c r="TJJ547" s="479"/>
      <c r="TJK547" s="78"/>
      <c r="TJL547" s="144"/>
      <c r="TJM547" s="75"/>
      <c r="TJN547" s="66"/>
      <c r="TJO547" s="66"/>
      <c r="TJP547" s="79"/>
      <c r="TJQ547" s="109"/>
      <c r="TJR547" s="479"/>
      <c r="TJS547" s="78"/>
      <c r="TJT547" s="144"/>
      <c r="TJU547" s="75"/>
      <c r="TJV547" s="66"/>
      <c r="TJW547" s="66"/>
      <c r="TJX547" s="79"/>
      <c r="TJY547" s="109"/>
      <c r="TJZ547" s="479"/>
      <c r="TKA547" s="78"/>
      <c r="TKB547" s="144"/>
      <c r="TKC547" s="75"/>
      <c r="TKD547" s="66"/>
      <c r="TKE547" s="66"/>
      <c r="TKF547" s="79"/>
      <c r="TKG547" s="109"/>
      <c r="TKH547" s="479"/>
      <c r="TKI547" s="78"/>
      <c r="TKJ547" s="144"/>
      <c r="TKK547" s="75"/>
      <c r="TKL547" s="66"/>
      <c r="TKM547" s="66"/>
      <c r="TKN547" s="79"/>
      <c r="TKO547" s="109"/>
      <c r="TKP547" s="479"/>
      <c r="TKQ547" s="78"/>
      <c r="TKR547" s="144"/>
      <c r="TKS547" s="75"/>
      <c r="TKT547" s="66"/>
      <c r="TKU547" s="66"/>
      <c r="TKV547" s="79"/>
      <c r="TKW547" s="109"/>
      <c r="TKX547" s="479"/>
      <c r="TKY547" s="78"/>
      <c r="TKZ547" s="144"/>
      <c r="TLA547" s="75"/>
      <c r="TLB547" s="66"/>
      <c r="TLC547" s="66"/>
      <c r="TLD547" s="79"/>
      <c r="TLE547" s="109"/>
      <c r="TLF547" s="479"/>
      <c r="TLG547" s="78"/>
      <c r="TLH547" s="144"/>
      <c r="TLI547" s="75"/>
      <c r="TLJ547" s="66"/>
      <c r="TLK547" s="66"/>
      <c r="TLL547" s="79"/>
      <c r="TLM547" s="109"/>
      <c r="TLN547" s="479"/>
      <c r="TLO547" s="78"/>
      <c r="TLP547" s="144"/>
      <c r="TLQ547" s="75"/>
      <c r="TLR547" s="66"/>
      <c r="TLS547" s="66"/>
      <c r="TLT547" s="79"/>
      <c r="TLU547" s="109"/>
      <c r="TLV547" s="479"/>
      <c r="TLW547" s="78"/>
      <c r="TLX547" s="144"/>
      <c r="TLY547" s="75"/>
      <c r="TLZ547" s="66"/>
      <c r="TMA547" s="66"/>
      <c r="TMB547" s="79"/>
      <c r="TMC547" s="109"/>
      <c r="TMD547" s="479"/>
      <c r="TME547" s="78"/>
      <c r="TMF547" s="144"/>
      <c r="TMG547" s="75"/>
      <c r="TMH547" s="66"/>
      <c r="TMI547" s="66"/>
      <c r="TMJ547" s="79"/>
      <c r="TMK547" s="109"/>
      <c r="TML547" s="479"/>
      <c r="TMM547" s="78"/>
      <c r="TMN547" s="144"/>
      <c r="TMO547" s="75"/>
      <c r="TMP547" s="66"/>
      <c r="TMQ547" s="66"/>
      <c r="TMR547" s="79"/>
      <c r="TMS547" s="109"/>
      <c r="TMT547" s="479"/>
      <c r="TMU547" s="78"/>
      <c r="TMV547" s="144"/>
      <c r="TMW547" s="75"/>
      <c r="TMX547" s="66"/>
      <c r="TMY547" s="66"/>
      <c r="TMZ547" s="79"/>
      <c r="TNA547" s="109"/>
      <c r="TNB547" s="479"/>
      <c r="TNC547" s="78"/>
      <c r="TND547" s="144"/>
      <c r="TNE547" s="75"/>
      <c r="TNF547" s="66"/>
      <c r="TNG547" s="66"/>
      <c r="TNH547" s="79"/>
      <c r="TNI547" s="109"/>
      <c r="TNJ547" s="479"/>
      <c r="TNK547" s="78"/>
      <c r="TNL547" s="144"/>
      <c r="TNM547" s="75"/>
      <c r="TNN547" s="66"/>
      <c r="TNO547" s="66"/>
      <c r="TNP547" s="79"/>
      <c r="TNQ547" s="109"/>
      <c r="TNR547" s="479"/>
      <c r="TNS547" s="78"/>
      <c r="TNT547" s="144"/>
      <c r="TNU547" s="75"/>
      <c r="TNV547" s="66"/>
      <c r="TNW547" s="66"/>
      <c r="TNX547" s="79"/>
      <c r="TNY547" s="109"/>
      <c r="TNZ547" s="479"/>
      <c r="TOA547" s="78"/>
      <c r="TOB547" s="144"/>
      <c r="TOC547" s="75"/>
      <c r="TOD547" s="66"/>
      <c r="TOE547" s="66"/>
      <c r="TOF547" s="79"/>
      <c r="TOG547" s="109"/>
      <c r="TOH547" s="479"/>
      <c r="TOI547" s="78"/>
      <c r="TOJ547" s="144"/>
      <c r="TOK547" s="75"/>
      <c r="TOL547" s="66"/>
      <c r="TOM547" s="66"/>
      <c r="TON547" s="79"/>
      <c r="TOO547" s="109"/>
      <c r="TOP547" s="479"/>
      <c r="TOQ547" s="78"/>
      <c r="TOR547" s="144"/>
      <c r="TOS547" s="75"/>
      <c r="TOT547" s="66"/>
      <c r="TOU547" s="66"/>
      <c r="TOV547" s="79"/>
      <c r="TOW547" s="109"/>
      <c r="TOX547" s="479"/>
      <c r="TOY547" s="78"/>
      <c r="TOZ547" s="144"/>
      <c r="TPA547" s="75"/>
      <c r="TPB547" s="66"/>
      <c r="TPC547" s="66"/>
      <c r="TPD547" s="79"/>
      <c r="TPE547" s="109"/>
      <c r="TPF547" s="479"/>
      <c r="TPG547" s="78"/>
      <c r="TPH547" s="144"/>
      <c r="TPI547" s="75"/>
      <c r="TPJ547" s="66"/>
      <c r="TPK547" s="66"/>
      <c r="TPL547" s="79"/>
      <c r="TPM547" s="109"/>
      <c r="TPN547" s="479"/>
      <c r="TPO547" s="78"/>
      <c r="TPP547" s="144"/>
      <c r="TPQ547" s="75"/>
      <c r="TPR547" s="66"/>
      <c r="TPS547" s="66"/>
      <c r="TPT547" s="79"/>
      <c r="TPU547" s="109"/>
      <c r="TPV547" s="479"/>
      <c r="TPW547" s="78"/>
      <c r="TPX547" s="144"/>
      <c r="TPY547" s="75"/>
      <c r="TPZ547" s="66"/>
      <c r="TQA547" s="66"/>
      <c r="TQB547" s="79"/>
      <c r="TQC547" s="109"/>
      <c r="TQD547" s="479"/>
      <c r="TQE547" s="78"/>
      <c r="TQF547" s="144"/>
      <c r="TQG547" s="75"/>
      <c r="TQH547" s="66"/>
      <c r="TQI547" s="66"/>
      <c r="TQJ547" s="79"/>
      <c r="TQK547" s="109"/>
      <c r="TQL547" s="479"/>
      <c r="TQM547" s="78"/>
      <c r="TQN547" s="144"/>
      <c r="TQO547" s="75"/>
      <c r="TQP547" s="66"/>
      <c r="TQQ547" s="66"/>
      <c r="TQR547" s="79"/>
      <c r="TQS547" s="109"/>
      <c r="TQT547" s="479"/>
      <c r="TQU547" s="78"/>
      <c r="TQV547" s="144"/>
      <c r="TQW547" s="75"/>
      <c r="TQX547" s="66"/>
      <c r="TQY547" s="66"/>
      <c r="TQZ547" s="79"/>
      <c r="TRA547" s="109"/>
      <c r="TRB547" s="479"/>
      <c r="TRC547" s="78"/>
      <c r="TRD547" s="144"/>
      <c r="TRE547" s="75"/>
      <c r="TRF547" s="66"/>
      <c r="TRG547" s="66"/>
      <c r="TRH547" s="79"/>
      <c r="TRI547" s="109"/>
      <c r="TRJ547" s="479"/>
      <c r="TRK547" s="78"/>
      <c r="TRL547" s="144"/>
      <c r="TRM547" s="75"/>
      <c r="TRN547" s="66"/>
      <c r="TRO547" s="66"/>
      <c r="TRP547" s="79"/>
      <c r="TRQ547" s="109"/>
      <c r="TRR547" s="479"/>
      <c r="TRS547" s="78"/>
      <c r="TRT547" s="144"/>
      <c r="TRU547" s="75"/>
      <c r="TRV547" s="66"/>
      <c r="TRW547" s="66"/>
      <c r="TRX547" s="79"/>
      <c r="TRY547" s="109"/>
      <c r="TRZ547" s="479"/>
      <c r="TSA547" s="78"/>
      <c r="TSB547" s="144"/>
      <c r="TSC547" s="75"/>
      <c r="TSD547" s="66"/>
      <c r="TSE547" s="66"/>
      <c r="TSF547" s="79"/>
      <c r="TSG547" s="109"/>
      <c r="TSH547" s="479"/>
      <c r="TSI547" s="78"/>
      <c r="TSJ547" s="144"/>
      <c r="TSK547" s="75"/>
      <c r="TSL547" s="66"/>
      <c r="TSM547" s="66"/>
      <c r="TSN547" s="79"/>
      <c r="TSO547" s="109"/>
      <c r="TSP547" s="479"/>
      <c r="TSQ547" s="78"/>
      <c r="TSR547" s="144"/>
      <c r="TSS547" s="75"/>
      <c r="TST547" s="66"/>
      <c r="TSU547" s="66"/>
      <c r="TSV547" s="79"/>
      <c r="TSW547" s="109"/>
      <c r="TSX547" s="479"/>
      <c r="TSY547" s="78"/>
      <c r="TSZ547" s="144"/>
      <c r="TTA547" s="75"/>
      <c r="TTB547" s="66"/>
      <c r="TTC547" s="66"/>
      <c r="TTD547" s="79"/>
      <c r="TTE547" s="109"/>
      <c r="TTF547" s="479"/>
      <c r="TTG547" s="78"/>
      <c r="TTH547" s="144"/>
      <c r="TTI547" s="75"/>
      <c r="TTJ547" s="66"/>
      <c r="TTK547" s="66"/>
      <c r="TTL547" s="79"/>
      <c r="TTM547" s="109"/>
      <c r="TTN547" s="479"/>
      <c r="TTO547" s="78"/>
      <c r="TTP547" s="144"/>
      <c r="TTQ547" s="75"/>
      <c r="TTR547" s="66"/>
      <c r="TTS547" s="66"/>
      <c r="TTT547" s="79"/>
      <c r="TTU547" s="109"/>
      <c r="TTV547" s="479"/>
      <c r="TTW547" s="78"/>
      <c r="TTX547" s="144"/>
      <c r="TTY547" s="75"/>
      <c r="TTZ547" s="66"/>
      <c r="TUA547" s="66"/>
      <c r="TUB547" s="79"/>
      <c r="TUC547" s="109"/>
      <c r="TUD547" s="479"/>
      <c r="TUE547" s="78"/>
      <c r="TUF547" s="144"/>
      <c r="TUG547" s="75"/>
      <c r="TUH547" s="66"/>
      <c r="TUI547" s="66"/>
      <c r="TUJ547" s="79"/>
      <c r="TUK547" s="109"/>
      <c r="TUL547" s="479"/>
      <c r="TUM547" s="78"/>
      <c r="TUN547" s="144"/>
      <c r="TUO547" s="75"/>
      <c r="TUP547" s="66"/>
      <c r="TUQ547" s="66"/>
      <c r="TUR547" s="79"/>
      <c r="TUS547" s="109"/>
      <c r="TUT547" s="479"/>
      <c r="TUU547" s="78"/>
      <c r="TUV547" s="144"/>
      <c r="TUW547" s="75"/>
      <c r="TUX547" s="66"/>
      <c r="TUY547" s="66"/>
      <c r="TUZ547" s="79"/>
      <c r="TVA547" s="109"/>
      <c r="TVB547" s="479"/>
      <c r="TVC547" s="78"/>
      <c r="TVD547" s="144"/>
      <c r="TVE547" s="75"/>
      <c r="TVF547" s="66"/>
      <c r="TVG547" s="66"/>
      <c r="TVH547" s="79"/>
      <c r="TVI547" s="109"/>
      <c r="TVJ547" s="479"/>
      <c r="TVK547" s="78"/>
      <c r="TVL547" s="144"/>
      <c r="TVM547" s="75"/>
      <c r="TVN547" s="66"/>
      <c r="TVO547" s="66"/>
      <c r="TVP547" s="79"/>
      <c r="TVQ547" s="109"/>
      <c r="TVR547" s="479"/>
      <c r="TVS547" s="78"/>
      <c r="TVT547" s="144"/>
      <c r="TVU547" s="75"/>
      <c r="TVV547" s="66"/>
      <c r="TVW547" s="66"/>
      <c r="TVX547" s="79"/>
      <c r="TVY547" s="109"/>
      <c r="TVZ547" s="479"/>
      <c r="TWA547" s="78"/>
      <c r="TWB547" s="144"/>
      <c r="TWC547" s="75"/>
      <c r="TWD547" s="66"/>
      <c r="TWE547" s="66"/>
      <c r="TWF547" s="79"/>
      <c r="TWG547" s="109"/>
      <c r="TWH547" s="479"/>
      <c r="TWI547" s="78"/>
      <c r="TWJ547" s="144"/>
      <c r="TWK547" s="75"/>
      <c r="TWL547" s="66"/>
      <c r="TWM547" s="66"/>
      <c r="TWN547" s="79"/>
      <c r="TWO547" s="109"/>
      <c r="TWP547" s="479"/>
      <c r="TWQ547" s="78"/>
      <c r="TWR547" s="144"/>
      <c r="TWS547" s="75"/>
      <c r="TWT547" s="66"/>
      <c r="TWU547" s="66"/>
      <c r="TWV547" s="79"/>
      <c r="TWW547" s="109"/>
      <c r="TWX547" s="479"/>
      <c r="TWY547" s="78"/>
      <c r="TWZ547" s="144"/>
      <c r="TXA547" s="75"/>
      <c r="TXB547" s="66"/>
      <c r="TXC547" s="66"/>
      <c r="TXD547" s="79"/>
      <c r="TXE547" s="109"/>
      <c r="TXF547" s="479"/>
      <c r="TXG547" s="78"/>
      <c r="TXH547" s="144"/>
      <c r="TXI547" s="75"/>
      <c r="TXJ547" s="66"/>
      <c r="TXK547" s="66"/>
      <c r="TXL547" s="79"/>
      <c r="TXM547" s="109"/>
      <c r="TXN547" s="479"/>
      <c r="TXO547" s="78"/>
      <c r="TXP547" s="144"/>
      <c r="TXQ547" s="75"/>
      <c r="TXR547" s="66"/>
      <c r="TXS547" s="66"/>
      <c r="TXT547" s="79"/>
      <c r="TXU547" s="109"/>
      <c r="TXV547" s="479"/>
      <c r="TXW547" s="78"/>
      <c r="TXX547" s="144"/>
      <c r="TXY547" s="75"/>
      <c r="TXZ547" s="66"/>
      <c r="TYA547" s="66"/>
      <c r="TYB547" s="79"/>
      <c r="TYC547" s="109"/>
      <c r="TYD547" s="479"/>
      <c r="TYE547" s="78"/>
      <c r="TYF547" s="144"/>
      <c r="TYG547" s="75"/>
      <c r="TYH547" s="66"/>
      <c r="TYI547" s="66"/>
      <c r="TYJ547" s="79"/>
      <c r="TYK547" s="109"/>
      <c r="TYL547" s="479"/>
      <c r="TYM547" s="78"/>
      <c r="TYN547" s="144"/>
      <c r="TYO547" s="75"/>
      <c r="TYP547" s="66"/>
      <c r="TYQ547" s="66"/>
      <c r="TYR547" s="79"/>
      <c r="TYS547" s="109"/>
      <c r="TYT547" s="479"/>
      <c r="TYU547" s="78"/>
      <c r="TYV547" s="144"/>
      <c r="TYW547" s="75"/>
      <c r="TYX547" s="66"/>
      <c r="TYY547" s="66"/>
      <c r="TYZ547" s="79"/>
      <c r="TZA547" s="109"/>
      <c r="TZB547" s="479"/>
      <c r="TZC547" s="78"/>
      <c r="TZD547" s="144"/>
      <c r="TZE547" s="75"/>
      <c r="TZF547" s="66"/>
      <c r="TZG547" s="66"/>
      <c r="TZH547" s="79"/>
      <c r="TZI547" s="109"/>
      <c r="TZJ547" s="479"/>
      <c r="TZK547" s="78"/>
      <c r="TZL547" s="144"/>
      <c r="TZM547" s="75"/>
      <c r="TZN547" s="66"/>
      <c r="TZO547" s="66"/>
      <c r="TZP547" s="79"/>
      <c r="TZQ547" s="109"/>
      <c r="TZR547" s="479"/>
      <c r="TZS547" s="78"/>
      <c r="TZT547" s="144"/>
      <c r="TZU547" s="75"/>
      <c r="TZV547" s="66"/>
      <c r="TZW547" s="66"/>
      <c r="TZX547" s="79"/>
      <c r="TZY547" s="109"/>
      <c r="TZZ547" s="479"/>
      <c r="UAA547" s="78"/>
      <c r="UAB547" s="144"/>
      <c r="UAC547" s="75"/>
      <c r="UAD547" s="66"/>
      <c r="UAE547" s="66"/>
      <c r="UAF547" s="79"/>
      <c r="UAG547" s="109"/>
      <c r="UAH547" s="479"/>
      <c r="UAI547" s="78"/>
      <c r="UAJ547" s="144"/>
      <c r="UAK547" s="75"/>
      <c r="UAL547" s="66"/>
      <c r="UAM547" s="66"/>
      <c r="UAN547" s="79"/>
      <c r="UAO547" s="109"/>
      <c r="UAP547" s="479"/>
      <c r="UAQ547" s="78"/>
      <c r="UAR547" s="144"/>
      <c r="UAS547" s="75"/>
      <c r="UAT547" s="66"/>
      <c r="UAU547" s="66"/>
      <c r="UAV547" s="79"/>
      <c r="UAW547" s="109"/>
      <c r="UAX547" s="479"/>
      <c r="UAY547" s="78"/>
      <c r="UAZ547" s="144"/>
      <c r="UBA547" s="75"/>
      <c r="UBB547" s="66"/>
      <c r="UBC547" s="66"/>
      <c r="UBD547" s="79"/>
      <c r="UBE547" s="109"/>
      <c r="UBF547" s="479"/>
      <c r="UBG547" s="78"/>
      <c r="UBH547" s="144"/>
      <c r="UBI547" s="75"/>
      <c r="UBJ547" s="66"/>
      <c r="UBK547" s="66"/>
      <c r="UBL547" s="79"/>
      <c r="UBM547" s="109"/>
      <c r="UBN547" s="479"/>
      <c r="UBO547" s="78"/>
      <c r="UBP547" s="144"/>
      <c r="UBQ547" s="75"/>
      <c r="UBR547" s="66"/>
      <c r="UBS547" s="66"/>
      <c r="UBT547" s="79"/>
      <c r="UBU547" s="109"/>
      <c r="UBV547" s="479"/>
      <c r="UBW547" s="78"/>
      <c r="UBX547" s="144"/>
      <c r="UBY547" s="75"/>
      <c r="UBZ547" s="66"/>
      <c r="UCA547" s="66"/>
      <c r="UCB547" s="79"/>
      <c r="UCC547" s="109"/>
      <c r="UCD547" s="479"/>
      <c r="UCE547" s="78"/>
      <c r="UCF547" s="144"/>
      <c r="UCG547" s="75"/>
      <c r="UCH547" s="66"/>
      <c r="UCI547" s="66"/>
      <c r="UCJ547" s="79"/>
      <c r="UCK547" s="109"/>
      <c r="UCL547" s="479"/>
      <c r="UCM547" s="78"/>
      <c r="UCN547" s="144"/>
      <c r="UCO547" s="75"/>
      <c r="UCP547" s="66"/>
      <c r="UCQ547" s="66"/>
      <c r="UCR547" s="79"/>
      <c r="UCS547" s="109"/>
      <c r="UCT547" s="479"/>
      <c r="UCU547" s="78"/>
      <c r="UCV547" s="144"/>
      <c r="UCW547" s="75"/>
      <c r="UCX547" s="66"/>
      <c r="UCY547" s="66"/>
      <c r="UCZ547" s="79"/>
      <c r="UDA547" s="109"/>
      <c r="UDB547" s="479"/>
      <c r="UDC547" s="78"/>
      <c r="UDD547" s="144"/>
      <c r="UDE547" s="75"/>
      <c r="UDF547" s="66"/>
      <c r="UDG547" s="66"/>
      <c r="UDH547" s="79"/>
      <c r="UDI547" s="109"/>
      <c r="UDJ547" s="479"/>
      <c r="UDK547" s="78"/>
      <c r="UDL547" s="144"/>
      <c r="UDM547" s="75"/>
      <c r="UDN547" s="66"/>
      <c r="UDO547" s="66"/>
      <c r="UDP547" s="79"/>
      <c r="UDQ547" s="109"/>
      <c r="UDR547" s="479"/>
      <c r="UDS547" s="78"/>
      <c r="UDT547" s="144"/>
      <c r="UDU547" s="75"/>
      <c r="UDV547" s="66"/>
      <c r="UDW547" s="66"/>
      <c r="UDX547" s="79"/>
      <c r="UDY547" s="109"/>
      <c r="UDZ547" s="479"/>
      <c r="UEA547" s="78"/>
      <c r="UEB547" s="144"/>
      <c r="UEC547" s="75"/>
      <c r="UED547" s="66"/>
      <c r="UEE547" s="66"/>
      <c r="UEF547" s="79"/>
      <c r="UEG547" s="109"/>
      <c r="UEH547" s="479"/>
      <c r="UEI547" s="78"/>
      <c r="UEJ547" s="144"/>
      <c r="UEK547" s="75"/>
      <c r="UEL547" s="66"/>
      <c r="UEM547" s="66"/>
      <c r="UEN547" s="79"/>
      <c r="UEO547" s="109"/>
      <c r="UEP547" s="479"/>
      <c r="UEQ547" s="78"/>
      <c r="UER547" s="144"/>
      <c r="UES547" s="75"/>
      <c r="UET547" s="66"/>
      <c r="UEU547" s="66"/>
      <c r="UEV547" s="79"/>
      <c r="UEW547" s="109"/>
      <c r="UEX547" s="479"/>
      <c r="UEY547" s="78"/>
      <c r="UEZ547" s="144"/>
      <c r="UFA547" s="75"/>
      <c r="UFB547" s="66"/>
      <c r="UFC547" s="66"/>
      <c r="UFD547" s="79"/>
      <c r="UFE547" s="109"/>
      <c r="UFF547" s="479"/>
      <c r="UFG547" s="78"/>
      <c r="UFH547" s="144"/>
      <c r="UFI547" s="75"/>
      <c r="UFJ547" s="66"/>
      <c r="UFK547" s="66"/>
      <c r="UFL547" s="79"/>
      <c r="UFM547" s="109"/>
      <c r="UFN547" s="479"/>
      <c r="UFO547" s="78"/>
      <c r="UFP547" s="144"/>
      <c r="UFQ547" s="75"/>
      <c r="UFR547" s="66"/>
      <c r="UFS547" s="66"/>
      <c r="UFT547" s="79"/>
      <c r="UFU547" s="109"/>
      <c r="UFV547" s="479"/>
      <c r="UFW547" s="78"/>
      <c r="UFX547" s="144"/>
      <c r="UFY547" s="75"/>
      <c r="UFZ547" s="66"/>
      <c r="UGA547" s="66"/>
      <c r="UGB547" s="79"/>
      <c r="UGC547" s="109"/>
      <c r="UGD547" s="479"/>
      <c r="UGE547" s="78"/>
      <c r="UGF547" s="144"/>
      <c r="UGG547" s="75"/>
      <c r="UGH547" s="66"/>
      <c r="UGI547" s="66"/>
      <c r="UGJ547" s="79"/>
      <c r="UGK547" s="109"/>
      <c r="UGL547" s="479"/>
      <c r="UGM547" s="78"/>
      <c r="UGN547" s="144"/>
      <c r="UGO547" s="75"/>
      <c r="UGP547" s="66"/>
      <c r="UGQ547" s="66"/>
      <c r="UGR547" s="79"/>
      <c r="UGS547" s="109"/>
      <c r="UGT547" s="479"/>
      <c r="UGU547" s="78"/>
      <c r="UGV547" s="144"/>
      <c r="UGW547" s="75"/>
      <c r="UGX547" s="66"/>
      <c r="UGY547" s="66"/>
      <c r="UGZ547" s="79"/>
      <c r="UHA547" s="109"/>
      <c r="UHB547" s="479"/>
      <c r="UHC547" s="78"/>
      <c r="UHD547" s="144"/>
      <c r="UHE547" s="75"/>
      <c r="UHF547" s="66"/>
      <c r="UHG547" s="66"/>
      <c r="UHH547" s="79"/>
      <c r="UHI547" s="109"/>
      <c r="UHJ547" s="479"/>
      <c r="UHK547" s="78"/>
      <c r="UHL547" s="144"/>
      <c r="UHM547" s="75"/>
      <c r="UHN547" s="66"/>
      <c r="UHO547" s="66"/>
      <c r="UHP547" s="79"/>
      <c r="UHQ547" s="109"/>
      <c r="UHR547" s="479"/>
      <c r="UHS547" s="78"/>
      <c r="UHT547" s="144"/>
      <c r="UHU547" s="75"/>
      <c r="UHV547" s="66"/>
      <c r="UHW547" s="66"/>
      <c r="UHX547" s="79"/>
      <c r="UHY547" s="109"/>
      <c r="UHZ547" s="479"/>
      <c r="UIA547" s="78"/>
      <c r="UIB547" s="144"/>
      <c r="UIC547" s="75"/>
      <c r="UID547" s="66"/>
      <c r="UIE547" s="66"/>
      <c r="UIF547" s="79"/>
      <c r="UIG547" s="109"/>
      <c r="UIH547" s="479"/>
      <c r="UII547" s="78"/>
      <c r="UIJ547" s="144"/>
      <c r="UIK547" s="75"/>
      <c r="UIL547" s="66"/>
      <c r="UIM547" s="66"/>
      <c r="UIN547" s="79"/>
      <c r="UIO547" s="109"/>
      <c r="UIP547" s="479"/>
      <c r="UIQ547" s="78"/>
      <c r="UIR547" s="144"/>
      <c r="UIS547" s="75"/>
      <c r="UIT547" s="66"/>
      <c r="UIU547" s="66"/>
      <c r="UIV547" s="79"/>
      <c r="UIW547" s="109"/>
      <c r="UIX547" s="479"/>
      <c r="UIY547" s="78"/>
      <c r="UIZ547" s="144"/>
      <c r="UJA547" s="75"/>
      <c r="UJB547" s="66"/>
      <c r="UJC547" s="66"/>
      <c r="UJD547" s="79"/>
      <c r="UJE547" s="109"/>
      <c r="UJF547" s="479"/>
      <c r="UJG547" s="78"/>
      <c r="UJH547" s="144"/>
      <c r="UJI547" s="75"/>
      <c r="UJJ547" s="66"/>
      <c r="UJK547" s="66"/>
      <c r="UJL547" s="79"/>
      <c r="UJM547" s="109"/>
      <c r="UJN547" s="479"/>
      <c r="UJO547" s="78"/>
      <c r="UJP547" s="144"/>
      <c r="UJQ547" s="75"/>
      <c r="UJR547" s="66"/>
      <c r="UJS547" s="66"/>
      <c r="UJT547" s="79"/>
      <c r="UJU547" s="109"/>
      <c r="UJV547" s="479"/>
      <c r="UJW547" s="78"/>
      <c r="UJX547" s="144"/>
      <c r="UJY547" s="75"/>
      <c r="UJZ547" s="66"/>
      <c r="UKA547" s="66"/>
      <c r="UKB547" s="79"/>
      <c r="UKC547" s="109"/>
      <c r="UKD547" s="479"/>
      <c r="UKE547" s="78"/>
      <c r="UKF547" s="144"/>
      <c r="UKG547" s="75"/>
      <c r="UKH547" s="66"/>
      <c r="UKI547" s="66"/>
      <c r="UKJ547" s="79"/>
      <c r="UKK547" s="109"/>
      <c r="UKL547" s="479"/>
      <c r="UKM547" s="78"/>
      <c r="UKN547" s="144"/>
      <c r="UKO547" s="75"/>
      <c r="UKP547" s="66"/>
      <c r="UKQ547" s="66"/>
      <c r="UKR547" s="79"/>
      <c r="UKS547" s="109"/>
      <c r="UKT547" s="479"/>
      <c r="UKU547" s="78"/>
      <c r="UKV547" s="144"/>
      <c r="UKW547" s="75"/>
      <c r="UKX547" s="66"/>
      <c r="UKY547" s="66"/>
      <c r="UKZ547" s="79"/>
      <c r="ULA547" s="109"/>
      <c r="ULB547" s="479"/>
      <c r="ULC547" s="78"/>
      <c r="ULD547" s="144"/>
      <c r="ULE547" s="75"/>
      <c r="ULF547" s="66"/>
      <c r="ULG547" s="66"/>
      <c r="ULH547" s="79"/>
      <c r="ULI547" s="109"/>
      <c r="ULJ547" s="479"/>
      <c r="ULK547" s="78"/>
      <c r="ULL547" s="144"/>
      <c r="ULM547" s="75"/>
      <c r="ULN547" s="66"/>
      <c r="ULO547" s="66"/>
      <c r="ULP547" s="79"/>
      <c r="ULQ547" s="109"/>
      <c r="ULR547" s="479"/>
      <c r="ULS547" s="78"/>
      <c r="ULT547" s="144"/>
      <c r="ULU547" s="75"/>
      <c r="ULV547" s="66"/>
      <c r="ULW547" s="66"/>
      <c r="ULX547" s="79"/>
      <c r="ULY547" s="109"/>
      <c r="ULZ547" s="479"/>
      <c r="UMA547" s="78"/>
      <c r="UMB547" s="144"/>
      <c r="UMC547" s="75"/>
      <c r="UMD547" s="66"/>
      <c r="UME547" s="66"/>
      <c r="UMF547" s="79"/>
      <c r="UMG547" s="109"/>
      <c r="UMH547" s="479"/>
      <c r="UMI547" s="78"/>
      <c r="UMJ547" s="144"/>
      <c r="UMK547" s="75"/>
      <c r="UML547" s="66"/>
      <c r="UMM547" s="66"/>
      <c r="UMN547" s="79"/>
      <c r="UMO547" s="109"/>
      <c r="UMP547" s="479"/>
      <c r="UMQ547" s="78"/>
      <c r="UMR547" s="144"/>
      <c r="UMS547" s="75"/>
      <c r="UMT547" s="66"/>
      <c r="UMU547" s="66"/>
      <c r="UMV547" s="79"/>
      <c r="UMW547" s="109"/>
      <c r="UMX547" s="479"/>
      <c r="UMY547" s="78"/>
      <c r="UMZ547" s="144"/>
      <c r="UNA547" s="75"/>
      <c r="UNB547" s="66"/>
      <c r="UNC547" s="66"/>
      <c r="UND547" s="79"/>
      <c r="UNE547" s="109"/>
      <c r="UNF547" s="479"/>
      <c r="UNG547" s="78"/>
      <c r="UNH547" s="144"/>
      <c r="UNI547" s="75"/>
      <c r="UNJ547" s="66"/>
      <c r="UNK547" s="66"/>
      <c r="UNL547" s="79"/>
      <c r="UNM547" s="109"/>
      <c r="UNN547" s="479"/>
      <c r="UNO547" s="78"/>
      <c r="UNP547" s="144"/>
      <c r="UNQ547" s="75"/>
      <c r="UNR547" s="66"/>
      <c r="UNS547" s="66"/>
      <c r="UNT547" s="79"/>
      <c r="UNU547" s="109"/>
      <c r="UNV547" s="479"/>
      <c r="UNW547" s="78"/>
      <c r="UNX547" s="144"/>
      <c r="UNY547" s="75"/>
      <c r="UNZ547" s="66"/>
      <c r="UOA547" s="66"/>
      <c r="UOB547" s="79"/>
      <c r="UOC547" s="109"/>
      <c r="UOD547" s="479"/>
      <c r="UOE547" s="78"/>
      <c r="UOF547" s="144"/>
      <c r="UOG547" s="75"/>
      <c r="UOH547" s="66"/>
      <c r="UOI547" s="66"/>
      <c r="UOJ547" s="79"/>
      <c r="UOK547" s="109"/>
      <c r="UOL547" s="479"/>
      <c r="UOM547" s="78"/>
      <c r="UON547" s="144"/>
      <c r="UOO547" s="75"/>
      <c r="UOP547" s="66"/>
      <c r="UOQ547" s="66"/>
      <c r="UOR547" s="79"/>
      <c r="UOS547" s="109"/>
      <c r="UOT547" s="479"/>
      <c r="UOU547" s="78"/>
      <c r="UOV547" s="144"/>
      <c r="UOW547" s="75"/>
      <c r="UOX547" s="66"/>
      <c r="UOY547" s="66"/>
      <c r="UOZ547" s="79"/>
      <c r="UPA547" s="109"/>
      <c r="UPB547" s="479"/>
      <c r="UPC547" s="78"/>
      <c r="UPD547" s="144"/>
      <c r="UPE547" s="75"/>
      <c r="UPF547" s="66"/>
      <c r="UPG547" s="66"/>
      <c r="UPH547" s="79"/>
      <c r="UPI547" s="109"/>
      <c r="UPJ547" s="479"/>
      <c r="UPK547" s="78"/>
      <c r="UPL547" s="144"/>
      <c r="UPM547" s="75"/>
      <c r="UPN547" s="66"/>
      <c r="UPO547" s="66"/>
      <c r="UPP547" s="79"/>
      <c r="UPQ547" s="109"/>
      <c r="UPR547" s="479"/>
      <c r="UPS547" s="78"/>
      <c r="UPT547" s="144"/>
      <c r="UPU547" s="75"/>
      <c r="UPV547" s="66"/>
      <c r="UPW547" s="66"/>
      <c r="UPX547" s="79"/>
      <c r="UPY547" s="109"/>
      <c r="UPZ547" s="479"/>
      <c r="UQA547" s="78"/>
      <c r="UQB547" s="144"/>
      <c r="UQC547" s="75"/>
      <c r="UQD547" s="66"/>
      <c r="UQE547" s="66"/>
      <c r="UQF547" s="79"/>
      <c r="UQG547" s="109"/>
      <c r="UQH547" s="479"/>
      <c r="UQI547" s="78"/>
      <c r="UQJ547" s="144"/>
      <c r="UQK547" s="75"/>
      <c r="UQL547" s="66"/>
      <c r="UQM547" s="66"/>
      <c r="UQN547" s="79"/>
      <c r="UQO547" s="109"/>
      <c r="UQP547" s="479"/>
      <c r="UQQ547" s="78"/>
      <c r="UQR547" s="144"/>
      <c r="UQS547" s="75"/>
      <c r="UQT547" s="66"/>
      <c r="UQU547" s="66"/>
      <c r="UQV547" s="79"/>
      <c r="UQW547" s="109"/>
      <c r="UQX547" s="479"/>
      <c r="UQY547" s="78"/>
      <c r="UQZ547" s="144"/>
      <c r="URA547" s="75"/>
      <c r="URB547" s="66"/>
      <c r="URC547" s="66"/>
      <c r="URD547" s="79"/>
      <c r="URE547" s="109"/>
      <c r="URF547" s="479"/>
      <c r="URG547" s="78"/>
      <c r="URH547" s="144"/>
      <c r="URI547" s="75"/>
      <c r="URJ547" s="66"/>
      <c r="URK547" s="66"/>
      <c r="URL547" s="79"/>
      <c r="URM547" s="109"/>
      <c r="URN547" s="479"/>
      <c r="URO547" s="78"/>
      <c r="URP547" s="144"/>
      <c r="URQ547" s="75"/>
      <c r="URR547" s="66"/>
      <c r="URS547" s="66"/>
      <c r="URT547" s="79"/>
      <c r="URU547" s="109"/>
      <c r="URV547" s="479"/>
      <c r="URW547" s="78"/>
      <c r="URX547" s="144"/>
      <c r="URY547" s="75"/>
      <c r="URZ547" s="66"/>
      <c r="USA547" s="66"/>
      <c r="USB547" s="79"/>
      <c r="USC547" s="109"/>
      <c r="USD547" s="479"/>
      <c r="USE547" s="78"/>
      <c r="USF547" s="144"/>
      <c r="USG547" s="75"/>
      <c r="USH547" s="66"/>
      <c r="USI547" s="66"/>
      <c r="USJ547" s="79"/>
      <c r="USK547" s="109"/>
      <c r="USL547" s="479"/>
      <c r="USM547" s="78"/>
      <c r="USN547" s="144"/>
      <c r="USO547" s="75"/>
      <c r="USP547" s="66"/>
      <c r="USQ547" s="66"/>
      <c r="USR547" s="79"/>
      <c r="USS547" s="109"/>
      <c r="UST547" s="479"/>
      <c r="USU547" s="78"/>
      <c r="USV547" s="144"/>
      <c r="USW547" s="75"/>
      <c r="USX547" s="66"/>
      <c r="USY547" s="66"/>
      <c r="USZ547" s="79"/>
      <c r="UTA547" s="109"/>
      <c r="UTB547" s="479"/>
      <c r="UTC547" s="78"/>
      <c r="UTD547" s="144"/>
      <c r="UTE547" s="75"/>
      <c r="UTF547" s="66"/>
      <c r="UTG547" s="66"/>
      <c r="UTH547" s="79"/>
      <c r="UTI547" s="109"/>
      <c r="UTJ547" s="479"/>
      <c r="UTK547" s="78"/>
      <c r="UTL547" s="144"/>
      <c r="UTM547" s="75"/>
      <c r="UTN547" s="66"/>
      <c r="UTO547" s="66"/>
      <c r="UTP547" s="79"/>
      <c r="UTQ547" s="109"/>
      <c r="UTR547" s="479"/>
      <c r="UTS547" s="78"/>
      <c r="UTT547" s="144"/>
      <c r="UTU547" s="75"/>
      <c r="UTV547" s="66"/>
      <c r="UTW547" s="66"/>
      <c r="UTX547" s="79"/>
      <c r="UTY547" s="109"/>
      <c r="UTZ547" s="479"/>
      <c r="UUA547" s="78"/>
      <c r="UUB547" s="144"/>
      <c r="UUC547" s="75"/>
      <c r="UUD547" s="66"/>
      <c r="UUE547" s="66"/>
      <c r="UUF547" s="79"/>
      <c r="UUG547" s="109"/>
      <c r="UUH547" s="479"/>
      <c r="UUI547" s="78"/>
      <c r="UUJ547" s="144"/>
      <c r="UUK547" s="75"/>
      <c r="UUL547" s="66"/>
      <c r="UUM547" s="66"/>
      <c r="UUN547" s="79"/>
      <c r="UUO547" s="109"/>
      <c r="UUP547" s="479"/>
      <c r="UUQ547" s="78"/>
      <c r="UUR547" s="144"/>
      <c r="UUS547" s="75"/>
      <c r="UUT547" s="66"/>
      <c r="UUU547" s="66"/>
      <c r="UUV547" s="79"/>
      <c r="UUW547" s="109"/>
      <c r="UUX547" s="479"/>
      <c r="UUY547" s="78"/>
      <c r="UUZ547" s="144"/>
      <c r="UVA547" s="75"/>
      <c r="UVB547" s="66"/>
      <c r="UVC547" s="66"/>
      <c r="UVD547" s="79"/>
      <c r="UVE547" s="109"/>
      <c r="UVF547" s="479"/>
      <c r="UVG547" s="78"/>
      <c r="UVH547" s="144"/>
      <c r="UVI547" s="75"/>
      <c r="UVJ547" s="66"/>
      <c r="UVK547" s="66"/>
      <c r="UVL547" s="79"/>
      <c r="UVM547" s="109"/>
      <c r="UVN547" s="479"/>
      <c r="UVO547" s="78"/>
      <c r="UVP547" s="144"/>
      <c r="UVQ547" s="75"/>
      <c r="UVR547" s="66"/>
      <c r="UVS547" s="66"/>
      <c r="UVT547" s="79"/>
      <c r="UVU547" s="109"/>
      <c r="UVV547" s="479"/>
      <c r="UVW547" s="78"/>
      <c r="UVX547" s="144"/>
      <c r="UVY547" s="75"/>
      <c r="UVZ547" s="66"/>
      <c r="UWA547" s="66"/>
      <c r="UWB547" s="79"/>
      <c r="UWC547" s="109"/>
      <c r="UWD547" s="479"/>
      <c r="UWE547" s="78"/>
      <c r="UWF547" s="144"/>
      <c r="UWG547" s="75"/>
      <c r="UWH547" s="66"/>
      <c r="UWI547" s="66"/>
      <c r="UWJ547" s="79"/>
      <c r="UWK547" s="109"/>
      <c r="UWL547" s="479"/>
      <c r="UWM547" s="78"/>
      <c r="UWN547" s="144"/>
      <c r="UWO547" s="75"/>
      <c r="UWP547" s="66"/>
      <c r="UWQ547" s="66"/>
      <c r="UWR547" s="79"/>
      <c r="UWS547" s="109"/>
      <c r="UWT547" s="479"/>
      <c r="UWU547" s="78"/>
      <c r="UWV547" s="144"/>
      <c r="UWW547" s="75"/>
      <c r="UWX547" s="66"/>
      <c r="UWY547" s="66"/>
      <c r="UWZ547" s="79"/>
      <c r="UXA547" s="109"/>
      <c r="UXB547" s="479"/>
      <c r="UXC547" s="78"/>
      <c r="UXD547" s="144"/>
      <c r="UXE547" s="75"/>
      <c r="UXF547" s="66"/>
      <c r="UXG547" s="66"/>
      <c r="UXH547" s="79"/>
      <c r="UXI547" s="109"/>
      <c r="UXJ547" s="479"/>
      <c r="UXK547" s="78"/>
      <c r="UXL547" s="144"/>
      <c r="UXM547" s="75"/>
      <c r="UXN547" s="66"/>
      <c r="UXO547" s="66"/>
      <c r="UXP547" s="79"/>
      <c r="UXQ547" s="109"/>
      <c r="UXR547" s="479"/>
      <c r="UXS547" s="78"/>
      <c r="UXT547" s="144"/>
      <c r="UXU547" s="75"/>
      <c r="UXV547" s="66"/>
      <c r="UXW547" s="66"/>
      <c r="UXX547" s="79"/>
      <c r="UXY547" s="109"/>
      <c r="UXZ547" s="479"/>
      <c r="UYA547" s="78"/>
      <c r="UYB547" s="144"/>
      <c r="UYC547" s="75"/>
      <c r="UYD547" s="66"/>
      <c r="UYE547" s="66"/>
      <c r="UYF547" s="79"/>
      <c r="UYG547" s="109"/>
      <c r="UYH547" s="479"/>
      <c r="UYI547" s="78"/>
      <c r="UYJ547" s="144"/>
      <c r="UYK547" s="75"/>
      <c r="UYL547" s="66"/>
      <c r="UYM547" s="66"/>
      <c r="UYN547" s="79"/>
      <c r="UYO547" s="109"/>
      <c r="UYP547" s="479"/>
      <c r="UYQ547" s="78"/>
      <c r="UYR547" s="144"/>
      <c r="UYS547" s="75"/>
      <c r="UYT547" s="66"/>
      <c r="UYU547" s="66"/>
      <c r="UYV547" s="79"/>
      <c r="UYW547" s="109"/>
      <c r="UYX547" s="479"/>
      <c r="UYY547" s="78"/>
      <c r="UYZ547" s="144"/>
      <c r="UZA547" s="75"/>
      <c r="UZB547" s="66"/>
      <c r="UZC547" s="66"/>
      <c r="UZD547" s="79"/>
      <c r="UZE547" s="109"/>
      <c r="UZF547" s="479"/>
      <c r="UZG547" s="78"/>
      <c r="UZH547" s="144"/>
      <c r="UZI547" s="75"/>
      <c r="UZJ547" s="66"/>
      <c r="UZK547" s="66"/>
      <c r="UZL547" s="79"/>
      <c r="UZM547" s="109"/>
      <c r="UZN547" s="479"/>
      <c r="UZO547" s="78"/>
      <c r="UZP547" s="144"/>
      <c r="UZQ547" s="75"/>
      <c r="UZR547" s="66"/>
      <c r="UZS547" s="66"/>
      <c r="UZT547" s="79"/>
      <c r="UZU547" s="109"/>
      <c r="UZV547" s="479"/>
      <c r="UZW547" s="78"/>
      <c r="UZX547" s="144"/>
      <c r="UZY547" s="75"/>
      <c r="UZZ547" s="66"/>
      <c r="VAA547" s="66"/>
      <c r="VAB547" s="79"/>
      <c r="VAC547" s="109"/>
      <c r="VAD547" s="479"/>
      <c r="VAE547" s="78"/>
      <c r="VAF547" s="144"/>
      <c r="VAG547" s="75"/>
      <c r="VAH547" s="66"/>
      <c r="VAI547" s="66"/>
      <c r="VAJ547" s="79"/>
      <c r="VAK547" s="109"/>
      <c r="VAL547" s="479"/>
      <c r="VAM547" s="78"/>
      <c r="VAN547" s="144"/>
      <c r="VAO547" s="75"/>
      <c r="VAP547" s="66"/>
      <c r="VAQ547" s="66"/>
      <c r="VAR547" s="79"/>
      <c r="VAS547" s="109"/>
      <c r="VAT547" s="479"/>
      <c r="VAU547" s="78"/>
      <c r="VAV547" s="144"/>
      <c r="VAW547" s="75"/>
      <c r="VAX547" s="66"/>
      <c r="VAY547" s="66"/>
      <c r="VAZ547" s="79"/>
      <c r="VBA547" s="109"/>
      <c r="VBB547" s="479"/>
      <c r="VBC547" s="78"/>
      <c r="VBD547" s="144"/>
      <c r="VBE547" s="75"/>
      <c r="VBF547" s="66"/>
      <c r="VBG547" s="66"/>
      <c r="VBH547" s="79"/>
      <c r="VBI547" s="109"/>
      <c r="VBJ547" s="479"/>
      <c r="VBK547" s="78"/>
      <c r="VBL547" s="144"/>
      <c r="VBM547" s="75"/>
      <c r="VBN547" s="66"/>
      <c r="VBO547" s="66"/>
      <c r="VBP547" s="79"/>
      <c r="VBQ547" s="109"/>
      <c r="VBR547" s="479"/>
      <c r="VBS547" s="78"/>
      <c r="VBT547" s="144"/>
      <c r="VBU547" s="75"/>
      <c r="VBV547" s="66"/>
      <c r="VBW547" s="66"/>
      <c r="VBX547" s="79"/>
      <c r="VBY547" s="109"/>
      <c r="VBZ547" s="479"/>
      <c r="VCA547" s="78"/>
      <c r="VCB547" s="144"/>
      <c r="VCC547" s="75"/>
      <c r="VCD547" s="66"/>
      <c r="VCE547" s="66"/>
      <c r="VCF547" s="79"/>
      <c r="VCG547" s="109"/>
      <c r="VCH547" s="479"/>
      <c r="VCI547" s="78"/>
      <c r="VCJ547" s="144"/>
      <c r="VCK547" s="75"/>
      <c r="VCL547" s="66"/>
      <c r="VCM547" s="66"/>
      <c r="VCN547" s="79"/>
      <c r="VCO547" s="109"/>
      <c r="VCP547" s="479"/>
      <c r="VCQ547" s="78"/>
      <c r="VCR547" s="144"/>
      <c r="VCS547" s="75"/>
      <c r="VCT547" s="66"/>
      <c r="VCU547" s="66"/>
      <c r="VCV547" s="79"/>
      <c r="VCW547" s="109"/>
      <c r="VCX547" s="479"/>
      <c r="VCY547" s="78"/>
      <c r="VCZ547" s="144"/>
      <c r="VDA547" s="75"/>
      <c r="VDB547" s="66"/>
      <c r="VDC547" s="66"/>
      <c r="VDD547" s="79"/>
      <c r="VDE547" s="109"/>
      <c r="VDF547" s="479"/>
      <c r="VDG547" s="78"/>
      <c r="VDH547" s="144"/>
      <c r="VDI547" s="75"/>
      <c r="VDJ547" s="66"/>
      <c r="VDK547" s="66"/>
      <c r="VDL547" s="79"/>
      <c r="VDM547" s="109"/>
      <c r="VDN547" s="479"/>
      <c r="VDO547" s="78"/>
      <c r="VDP547" s="144"/>
      <c r="VDQ547" s="75"/>
      <c r="VDR547" s="66"/>
      <c r="VDS547" s="66"/>
      <c r="VDT547" s="79"/>
      <c r="VDU547" s="109"/>
      <c r="VDV547" s="479"/>
      <c r="VDW547" s="78"/>
      <c r="VDX547" s="144"/>
      <c r="VDY547" s="75"/>
      <c r="VDZ547" s="66"/>
      <c r="VEA547" s="66"/>
      <c r="VEB547" s="79"/>
      <c r="VEC547" s="109"/>
      <c r="VED547" s="479"/>
      <c r="VEE547" s="78"/>
      <c r="VEF547" s="144"/>
      <c r="VEG547" s="75"/>
      <c r="VEH547" s="66"/>
      <c r="VEI547" s="66"/>
      <c r="VEJ547" s="79"/>
      <c r="VEK547" s="109"/>
      <c r="VEL547" s="479"/>
      <c r="VEM547" s="78"/>
      <c r="VEN547" s="144"/>
      <c r="VEO547" s="75"/>
      <c r="VEP547" s="66"/>
      <c r="VEQ547" s="66"/>
      <c r="VER547" s="79"/>
      <c r="VES547" s="109"/>
      <c r="VET547" s="479"/>
      <c r="VEU547" s="78"/>
      <c r="VEV547" s="144"/>
      <c r="VEW547" s="75"/>
      <c r="VEX547" s="66"/>
      <c r="VEY547" s="66"/>
      <c r="VEZ547" s="79"/>
      <c r="VFA547" s="109"/>
      <c r="VFB547" s="479"/>
      <c r="VFC547" s="78"/>
      <c r="VFD547" s="144"/>
      <c r="VFE547" s="75"/>
      <c r="VFF547" s="66"/>
      <c r="VFG547" s="66"/>
      <c r="VFH547" s="79"/>
      <c r="VFI547" s="109"/>
      <c r="VFJ547" s="479"/>
      <c r="VFK547" s="78"/>
      <c r="VFL547" s="144"/>
      <c r="VFM547" s="75"/>
      <c r="VFN547" s="66"/>
      <c r="VFO547" s="66"/>
      <c r="VFP547" s="79"/>
      <c r="VFQ547" s="109"/>
      <c r="VFR547" s="479"/>
      <c r="VFS547" s="78"/>
      <c r="VFT547" s="144"/>
      <c r="VFU547" s="75"/>
      <c r="VFV547" s="66"/>
      <c r="VFW547" s="66"/>
      <c r="VFX547" s="79"/>
      <c r="VFY547" s="109"/>
      <c r="VFZ547" s="479"/>
      <c r="VGA547" s="78"/>
      <c r="VGB547" s="144"/>
      <c r="VGC547" s="75"/>
      <c r="VGD547" s="66"/>
      <c r="VGE547" s="66"/>
      <c r="VGF547" s="79"/>
      <c r="VGG547" s="109"/>
      <c r="VGH547" s="479"/>
      <c r="VGI547" s="78"/>
      <c r="VGJ547" s="144"/>
      <c r="VGK547" s="75"/>
      <c r="VGL547" s="66"/>
      <c r="VGM547" s="66"/>
      <c r="VGN547" s="79"/>
      <c r="VGO547" s="109"/>
      <c r="VGP547" s="479"/>
      <c r="VGQ547" s="78"/>
      <c r="VGR547" s="144"/>
      <c r="VGS547" s="75"/>
      <c r="VGT547" s="66"/>
      <c r="VGU547" s="66"/>
      <c r="VGV547" s="79"/>
      <c r="VGW547" s="109"/>
      <c r="VGX547" s="479"/>
      <c r="VGY547" s="78"/>
      <c r="VGZ547" s="144"/>
      <c r="VHA547" s="75"/>
      <c r="VHB547" s="66"/>
      <c r="VHC547" s="66"/>
      <c r="VHD547" s="79"/>
      <c r="VHE547" s="109"/>
      <c r="VHF547" s="479"/>
      <c r="VHG547" s="78"/>
      <c r="VHH547" s="144"/>
      <c r="VHI547" s="75"/>
      <c r="VHJ547" s="66"/>
      <c r="VHK547" s="66"/>
      <c r="VHL547" s="79"/>
      <c r="VHM547" s="109"/>
      <c r="VHN547" s="479"/>
      <c r="VHO547" s="78"/>
      <c r="VHP547" s="144"/>
      <c r="VHQ547" s="75"/>
      <c r="VHR547" s="66"/>
      <c r="VHS547" s="66"/>
      <c r="VHT547" s="79"/>
      <c r="VHU547" s="109"/>
      <c r="VHV547" s="479"/>
      <c r="VHW547" s="78"/>
      <c r="VHX547" s="144"/>
      <c r="VHY547" s="75"/>
      <c r="VHZ547" s="66"/>
      <c r="VIA547" s="66"/>
      <c r="VIB547" s="79"/>
      <c r="VIC547" s="109"/>
      <c r="VID547" s="479"/>
      <c r="VIE547" s="78"/>
      <c r="VIF547" s="144"/>
      <c r="VIG547" s="75"/>
      <c r="VIH547" s="66"/>
      <c r="VII547" s="66"/>
      <c r="VIJ547" s="79"/>
      <c r="VIK547" s="109"/>
      <c r="VIL547" s="479"/>
      <c r="VIM547" s="78"/>
      <c r="VIN547" s="144"/>
      <c r="VIO547" s="75"/>
      <c r="VIP547" s="66"/>
      <c r="VIQ547" s="66"/>
      <c r="VIR547" s="79"/>
      <c r="VIS547" s="109"/>
      <c r="VIT547" s="479"/>
      <c r="VIU547" s="78"/>
      <c r="VIV547" s="144"/>
      <c r="VIW547" s="75"/>
      <c r="VIX547" s="66"/>
      <c r="VIY547" s="66"/>
      <c r="VIZ547" s="79"/>
      <c r="VJA547" s="109"/>
      <c r="VJB547" s="479"/>
      <c r="VJC547" s="78"/>
      <c r="VJD547" s="144"/>
      <c r="VJE547" s="75"/>
      <c r="VJF547" s="66"/>
      <c r="VJG547" s="66"/>
      <c r="VJH547" s="79"/>
      <c r="VJI547" s="109"/>
      <c r="VJJ547" s="479"/>
      <c r="VJK547" s="78"/>
      <c r="VJL547" s="144"/>
      <c r="VJM547" s="75"/>
      <c r="VJN547" s="66"/>
      <c r="VJO547" s="66"/>
      <c r="VJP547" s="79"/>
      <c r="VJQ547" s="109"/>
      <c r="VJR547" s="479"/>
      <c r="VJS547" s="78"/>
      <c r="VJT547" s="144"/>
      <c r="VJU547" s="75"/>
      <c r="VJV547" s="66"/>
      <c r="VJW547" s="66"/>
      <c r="VJX547" s="79"/>
      <c r="VJY547" s="109"/>
      <c r="VJZ547" s="479"/>
      <c r="VKA547" s="78"/>
      <c r="VKB547" s="144"/>
      <c r="VKC547" s="75"/>
      <c r="VKD547" s="66"/>
      <c r="VKE547" s="66"/>
      <c r="VKF547" s="79"/>
      <c r="VKG547" s="109"/>
      <c r="VKH547" s="479"/>
      <c r="VKI547" s="78"/>
      <c r="VKJ547" s="144"/>
      <c r="VKK547" s="75"/>
      <c r="VKL547" s="66"/>
      <c r="VKM547" s="66"/>
      <c r="VKN547" s="79"/>
      <c r="VKO547" s="109"/>
      <c r="VKP547" s="479"/>
      <c r="VKQ547" s="78"/>
      <c r="VKR547" s="144"/>
      <c r="VKS547" s="75"/>
      <c r="VKT547" s="66"/>
      <c r="VKU547" s="66"/>
      <c r="VKV547" s="79"/>
      <c r="VKW547" s="109"/>
      <c r="VKX547" s="479"/>
      <c r="VKY547" s="78"/>
      <c r="VKZ547" s="144"/>
      <c r="VLA547" s="75"/>
      <c r="VLB547" s="66"/>
      <c r="VLC547" s="66"/>
      <c r="VLD547" s="79"/>
      <c r="VLE547" s="109"/>
      <c r="VLF547" s="479"/>
      <c r="VLG547" s="78"/>
      <c r="VLH547" s="144"/>
      <c r="VLI547" s="75"/>
      <c r="VLJ547" s="66"/>
      <c r="VLK547" s="66"/>
      <c r="VLL547" s="79"/>
      <c r="VLM547" s="109"/>
      <c r="VLN547" s="479"/>
      <c r="VLO547" s="78"/>
      <c r="VLP547" s="144"/>
      <c r="VLQ547" s="75"/>
      <c r="VLR547" s="66"/>
      <c r="VLS547" s="66"/>
      <c r="VLT547" s="79"/>
      <c r="VLU547" s="109"/>
      <c r="VLV547" s="479"/>
      <c r="VLW547" s="78"/>
      <c r="VLX547" s="144"/>
      <c r="VLY547" s="75"/>
      <c r="VLZ547" s="66"/>
      <c r="VMA547" s="66"/>
      <c r="VMB547" s="79"/>
      <c r="VMC547" s="109"/>
      <c r="VMD547" s="479"/>
      <c r="VME547" s="78"/>
      <c r="VMF547" s="144"/>
      <c r="VMG547" s="75"/>
      <c r="VMH547" s="66"/>
      <c r="VMI547" s="66"/>
      <c r="VMJ547" s="79"/>
      <c r="VMK547" s="109"/>
      <c r="VML547" s="479"/>
      <c r="VMM547" s="78"/>
      <c r="VMN547" s="144"/>
      <c r="VMO547" s="75"/>
      <c r="VMP547" s="66"/>
      <c r="VMQ547" s="66"/>
      <c r="VMR547" s="79"/>
      <c r="VMS547" s="109"/>
      <c r="VMT547" s="479"/>
      <c r="VMU547" s="78"/>
      <c r="VMV547" s="144"/>
      <c r="VMW547" s="75"/>
      <c r="VMX547" s="66"/>
      <c r="VMY547" s="66"/>
      <c r="VMZ547" s="79"/>
      <c r="VNA547" s="109"/>
      <c r="VNB547" s="479"/>
      <c r="VNC547" s="78"/>
      <c r="VND547" s="144"/>
      <c r="VNE547" s="75"/>
      <c r="VNF547" s="66"/>
      <c r="VNG547" s="66"/>
      <c r="VNH547" s="79"/>
      <c r="VNI547" s="109"/>
      <c r="VNJ547" s="479"/>
      <c r="VNK547" s="78"/>
      <c r="VNL547" s="144"/>
      <c r="VNM547" s="75"/>
      <c r="VNN547" s="66"/>
      <c r="VNO547" s="66"/>
      <c r="VNP547" s="79"/>
      <c r="VNQ547" s="109"/>
      <c r="VNR547" s="479"/>
      <c r="VNS547" s="78"/>
      <c r="VNT547" s="144"/>
      <c r="VNU547" s="75"/>
      <c r="VNV547" s="66"/>
      <c r="VNW547" s="66"/>
      <c r="VNX547" s="79"/>
      <c r="VNY547" s="109"/>
      <c r="VNZ547" s="479"/>
      <c r="VOA547" s="78"/>
      <c r="VOB547" s="144"/>
      <c r="VOC547" s="75"/>
      <c r="VOD547" s="66"/>
      <c r="VOE547" s="66"/>
      <c r="VOF547" s="79"/>
      <c r="VOG547" s="109"/>
      <c r="VOH547" s="479"/>
      <c r="VOI547" s="78"/>
      <c r="VOJ547" s="144"/>
      <c r="VOK547" s="75"/>
      <c r="VOL547" s="66"/>
      <c r="VOM547" s="66"/>
      <c r="VON547" s="79"/>
      <c r="VOO547" s="109"/>
      <c r="VOP547" s="479"/>
      <c r="VOQ547" s="78"/>
      <c r="VOR547" s="144"/>
      <c r="VOS547" s="75"/>
      <c r="VOT547" s="66"/>
      <c r="VOU547" s="66"/>
      <c r="VOV547" s="79"/>
      <c r="VOW547" s="109"/>
      <c r="VOX547" s="479"/>
      <c r="VOY547" s="78"/>
      <c r="VOZ547" s="144"/>
      <c r="VPA547" s="75"/>
      <c r="VPB547" s="66"/>
      <c r="VPC547" s="66"/>
      <c r="VPD547" s="79"/>
      <c r="VPE547" s="109"/>
      <c r="VPF547" s="479"/>
      <c r="VPG547" s="78"/>
      <c r="VPH547" s="144"/>
      <c r="VPI547" s="75"/>
      <c r="VPJ547" s="66"/>
      <c r="VPK547" s="66"/>
      <c r="VPL547" s="79"/>
      <c r="VPM547" s="109"/>
      <c r="VPN547" s="479"/>
      <c r="VPO547" s="78"/>
      <c r="VPP547" s="144"/>
      <c r="VPQ547" s="75"/>
      <c r="VPR547" s="66"/>
      <c r="VPS547" s="66"/>
      <c r="VPT547" s="79"/>
      <c r="VPU547" s="109"/>
      <c r="VPV547" s="479"/>
      <c r="VPW547" s="78"/>
      <c r="VPX547" s="144"/>
      <c r="VPY547" s="75"/>
      <c r="VPZ547" s="66"/>
      <c r="VQA547" s="66"/>
      <c r="VQB547" s="79"/>
      <c r="VQC547" s="109"/>
      <c r="VQD547" s="479"/>
      <c r="VQE547" s="78"/>
      <c r="VQF547" s="144"/>
      <c r="VQG547" s="75"/>
      <c r="VQH547" s="66"/>
      <c r="VQI547" s="66"/>
      <c r="VQJ547" s="79"/>
      <c r="VQK547" s="109"/>
      <c r="VQL547" s="479"/>
      <c r="VQM547" s="78"/>
      <c r="VQN547" s="144"/>
      <c r="VQO547" s="75"/>
      <c r="VQP547" s="66"/>
      <c r="VQQ547" s="66"/>
      <c r="VQR547" s="79"/>
      <c r="VQS547" s="109"/>
      <c r="VQT547" s="479"/>
      <c r="VQU547" s="78"/>
      <c r="VQV547" s="144"/>
      <c r="VQW547" s="75"/>
      <c r="VQX547" s="66"/>
      <c r="VQY547" s="66"/>
      <c r="VQZ547" s="79"/>
      <c r="VRA547" s="109"/>
      <c r="VRB547" s="479"/>
      <c r="VRC547" s="78"/>
      <c r="VRD547" s="144"/>
      <c r="VRE547" s="75"/>
      <c r="VRF547" s="66"/>
      <c r="VRG547" s="66"/>
      <c r="VRH547" s="79"/>
      <c r="VRI547" s="109"/>
      <c r="VRJ547" s="479"/>
      <c r="VRK547" s="78"/>
      <c r="VRL547" s="144"/>
      <c r="VRM547" s="75"/>
      <c r="VRN547" s="66"/>
      <c r="VRO547" s="66"/>
      <c r="VRP547" s="79"/>
      <c r="VRQ547" s="109"/>
      <c r="VRR547" s="479"/>
      <c r="VRS547" s="78"/>
      <c r="VRT547" s="144"/>
      <c r="VRU547" s="75"/>
      <c r="VRV547" s="66"/>
      <c r="VRW547" s="66"/>
      <c r="VRX547" s="79"/>
      <c r="VRY547" s="109"/>
      <c r="VRZ547" s="479"/>
      <c r="VSA547" s="78"/>
      <c r="VSB547" s="144"/>
      <c r="VSC547" s="75"/>
      <c r="VSD547" s="66"/>
      <c r="VSE547" s="66"/>
      <c r="VSF547" s="79"/>
      <c r="VSG547" s="109"/>
      <c r="VSH547" s="479"/>
      <c r="VSI547" s="78"/>
      <c r="VSJ547" s="144"/>
      <c r="VSK547" s="75"/>
      <c r="VSL547" s="66"/>
      <c r="VSM547" s="66"/>
      <c r="VSN547" s="79"/>
      <c r="VSO547" s="109"/>
      <c r="VSP547" s="479"/>
      <c r="VSQ547" s="78"/>
      <c r="VSR547" s="144"/>
      <c r="VSS547" s="75"/>
      <c r="VST547" s="66"/>
      <c r="VSU547" s="66"/>
      <c r="VSV547" s="79"/>
      <c r="VSW547" s="109"/>
      <c r="VSX547" s="479"/>
      <c r="VSY547" s="78"/>
      <c r="VSZ547" s="144"/>
      <c r="VTA547" s="75"/>
      <c r="VTB547" s="66"/>
      <c r="VTC547" s="66"/>
      <c r="VTD547" s="79"/>
      <c r="VTE547" s="109"/>
      <c r="VTF547" s="479"/>
      <c r="VTG547" s="78"/>
      <c r="VTH547" s="144"/>
      <c r="VTI547" s="75"/>
      <c r="VTJ547" s="66"/>
      <c r="VTK547" s="66"/>
      <c r="VTL547" s="79"/>
      <c r="VTM547" s="109"/>
      <c r="VTN547" s="479"/>
      <c r="VTO547" s="78"/>
      <c r="VTP547" s="144"/>
      <c r="VTQ547" s="75"/>
      <c r="VTR547" s="66"/>
      <c r="VTS547" s="66"/>
      <c r="VTT547" s="79"/>
      <c r="VTU547" s="109"/>
      <c r="VTV547" s="479"/>
      <c r="VTW547" s="78"/>
      <c r="VTX547" s="144"/>
      <c r="VTY547" s="75"/>
      <c r="VTZ547" s="66"/>
      <c r="VUA547" s="66"/>
      <c r="VUB547" s="79"/>
      <c r="VUC547" s="109"/>
      <c r="VUD547" s="479"/>
      <c r="VUE547" s="78"/>
      <c r="VUF547" s="144"/>
      <c r="VUG547" s="75"/>
      <c r="VUH547" s="66"/>
      <c r="VUI547" s="66"/>
      <c r="VUJ547" s="79"/>
      <c r="VUK547" s="109"/>
      <c r="VUL547" s="479"/>
      <c r="VUM547" s="78"/>
      <c r="VUN547" s="144"/>
      <c r="VUO547" s="75"/>
      <c r="VUP547" s="66"/>
      <c r="VUQ547" s="66"/>
      <c r="VUR547" s="79"/>
      <c r="VUS547" s="109"/>
      <c r="VUT547" s="479"/>
      <c r="VUU547" s="78"/>
      <c r="VUV547" s="144"/>
      <c r="VUW547" s="75"/>
      <c r="VUX547" s="66"/>
      <c r="VUY547" s="66"/>
      <c r="VUZ547" s="79"/>
      <c r="VVA547" s="109"/>
      <c r="VVB547" s="479"/>
      <c r="VVC547" s="78"/>
      <c r="VVD547" s="144"/>
      <c r="VVE547" s="75"/>
      <c r="VVF547" s="66"/>
      <c r="VVG547" s="66"/>
      <c r="VVH547" s="79"/>
      <c r="VVI547" s="109"/>
      <c r="VVJ547" s="479"/>
      <c r="VVK547" s="78"/>
      <c r="VVL547" s="144"/>
      <c r="VVM547" s="75"/>
      <c r="VVN547" s="66"/>
      <c r="VVO547" s="66"/>
      <c r="VVP547" s="79"/>
      <c r="VVQ547" s="109"/>
      <c r="VVR547" s="479"/>
      <c r="VVS547" s="78"/>
      <c r="VVT547" s="144"/>
      <c r="VVU547" s="75"/>
      <c r="VVV547" s="66"/>
      <c r="VVW547" s="66"/>
      <c r="VVX547" s="79"/>
      <c r="VVY547" s="109"/>
      <c r="VVZ547" s="479"/>
      <c r="VWA547" s="78"/>
      <c r="VWB547" s="144"/>
      <c r="VWC547" s="75"/>
      <c r="VWD547" s="66"/>
      <c r="VWE547" s="66"/>
      <c r="VWF547" s="79"/>
      <c r="VWG547" s="109"/>
      <c r="VWH547" s="479"/>
      <c r="VWI547" s="78"/>
      <c r="VWJ547" s="144"/>
      <c r="VWK547" s="75"/>
      <c r="VWL547" s="66"/>
      <c r="VWM547" s="66"/>
      <c r="VWN547" s="79"/>
      <c r="VWO547" s="109"/>
      <c r="VWP547" s="479"/>
      <c r="VWQ547" s="78"/>
      <c r="VWR547" s="144"/>
      <c r="VWS547" s="75"/>
      <c r="VWT547" s="66"/>
      <c r="VWU547" s="66"/>
      <c r="VWV547" s="79"/>
      <c r="VWW547" s="109"/>
      <c r="VWX547" s="479"/>
      <c r="VWY547" s="78"/>
      <c r="VWZ547" s="144"/>
      <c r="VXA547" s="75"/>
      <c r="VXB547" s="66"/>
      <c r="VXC547" s="66"/>
      <c r="VXD547" s="79"/>
      <c r="VXE547" s="109"/>
      <c r="VXF547" s="479"/>
      <c r="VXG547" s="78"/>
      <c r="VXH547" s="144"/>
      <c r="VXI547" s="75"/>
      <c r="VXJ547" s="66"/>
      <c r="VXK547" s="66"/>
      <c r="VXL547" s="79"/>
      <c r="VXM547" s="109"/>
      <c r="VXN547" s="479"/>
      <c r="VXO547" s="78"/>
      <c r="VXP547" s="144"/>
      <c r="VXQ547" s="75"/>
      <c r="VXR547" s="66"/>
      <c r="VXS547" s="66"/>
      <c r="VXT547" s="79"/>
      <c r="VXU547" s="109"/>
      <c r="VXV547" s="479"/>
      <c r="VXW547" s="78"/>
      <c r="VXX547" s="144"/>
      <c r="VXY547" s="75"/>
      <c r="VXZ547" s="66"/>
      <c r="VYA547" s="66"/>
      <c r="VYB547" s="79"/>
      <c r="VYC547" s="109"/>
      <c r="VYD547" s="479"/>
      <c r="VYE547" s="78"/>
      <c r="VYF547" s="144"/>
      <c r="VYG547" s="75"/>
      <c r="VYH547" s="66"/>
      <c r="VYI547" s="66"/>
      <c r="VYJ547" s="79"/>
      <c r="VYK547" s="109"/>
      <c r="VYL547" s="479"/>
      <c r="VYM547" s="78"/>
      <c r="VYN547" s="144"/>
      <c r="VYO547" s="75"/>
      <c r="VYP547" s="66"/>
      <c r="VYQ547" s="66"/>
      <c r="VYR547" s="79"/>
      <c r="VYS547" s="109"/>
      <c r="VYT547" s="479"/>
      <c r="VYU547" s="78"/>
      <c r="VYV547" s="144"/>
      <c r="VYW547" s="75"/>
      <c r="VYX547" s="66"/>
      <c r="VYY547" s="66"/>
      <c r="VYZ547" s="79"/>
      <c r="VZA547" s="109"/>
      <c r="VZB547" s="479"/>
      <c r="VZC547" s="78"/>
      <c r="VZD547" s="144"/>
      <c r="VZE547" s="75"/>
      <c r="VZF547" s="66"/>
      <c r="VZG547" s="66"/>
      <c r="VZH547" s="79"/>
      <c r="VZI547" s="109"/>
      <c r="VZJ547" s="479"/>
      <c r="VZK547" s="78"/>
      <c r="VZL547" s="144"/>
      <c r="VZM547" s="75"/>
      <c r="VZN547" s="66"/>
      <c r="VZO547" s="66"/>
      <c r="VZP547" s="79"/>
      <c r="VZQ547" s="109"/>
      <c r="VZR547" s="479"/>
      <c r="VZS547" s="78"/>
      <c r="VZT547" s="144"/>
      <c r="VZU547" s="75"/>
      <c r="VZV547" s="66"/>
      <c r="VZW547" s="66"/>
      <c r="VZX547" s="79"/>
      <c r="VZY547" s="109"/>
      <c r="VZZ547" s="479"/>
      <c r="WAA547" s="78"/>
      <c r="WAB547" s="144"/>
      <c r="WAC547" s="75"/>
      <c r="WAD547" s="66"/>
      <c r="WAE547" s="66"/>
      <c r="WAF547" s="79"/>
      <c r="WAG547" s="109"/>
      <c r="WAH547" s="479"/>
      <c r="WAI547" s="78"/>
      <c r="WAJ547" s="144"/>
      <c r="WAK547" s="75"/>
      <c r="WAL547" s="66"/>
      <c r="WAM547" s="66"/>
      <c r="WAN547" s="79"/>
      <c r="WAO547" s="109"/>
      <c r="WAP547" s="479"/>
      <c r="WAQ547" s="78"/>
      <c r="WAR547" s="144"/>
      <c r="WAS547" s="75"/>
      <c r="WAT547" s="66"/>
      <c r="WAU547" s="66"/>
      <c r="WAV547" s="79"/>
      <c r="WAW547" s="109"/>
      <c r="WAX547" s="479"/>
      <c r="WAY547" s="78"/>
      <c r="WAZ547" s="144"/>
      <c r="WBA547" s="75"/>
      <c r="WBB547" s="66"/>
      <c r="WBC547" s="66"/>
      <c r="WBD547" s="79"/>
      <c r="WBE547" s="109"/>
      <c r="WBF547" s="479"/>
      <c r="WBG547" s="78"/>
      <c r="WBH547" s="144"/>
      <c r="WBI547" s="75"/>
      <c r="WBJ547" s="66"/>
      <c r="WBK547" s="66"/>
      <c r="WBL547" s="79"/>
      <c r="WBM547" s="109"/>
      <c r="WBN547" s="479"/>
      <c r="WBO547" s="78"/>
      <c r="WBP547" s="144"/>
      <c r="WBQ547" s="75"/>
      <c r="WBR547" s="66"/>
      <c r="WBS547" s="66"/>
      <c r="WBT547" s="79"/>
      <c r="WBU547" s="109"/>
      <c r="WBV547" s="479"/>
      <c r="WBW547" s="78"/>
      <c r="WBX547" s="144"/>
      <c r="WBY547" s="75"/>
      <c r="WBZ547" s="66"/>
      <c r="WCA547" s="66"/>
      <c r="WCB547" s="79"/>
      <c r="WCC547" s="109"/>
      <c r="WCD547" s="479"/>
      <c r="WCE547" s="78"/>
      <c r="WCF547" s="144"/>
      <c r="WCG547" s="75"/>
      <c r="WCH547" s="66"/>
      <c r="WCI547" s="66"/>
      <c r="WCJ547" s="79"/>
      <c r="WCK547" s="109"/>
      <c r="WCL547" s="479"/>
      <c r="WCM547" s="78"/>
      <c r="WCN547" s="144"/>
      <c r="WCO547" s="75"/>
      <c r="WCP547" s="66"/>
      <c r="WCQ547" s="66"/>
      <c r="WCR547" s="79"/>
      <c r="WCS547" s="109"/>
      <c r="WCT547" s="479"/>
      <c r="WCU547" s="78"/>
      <c r="WCV547" s="144"/>
      <c r="WCW547" s="75"/>
      <c r="WCX547" s="66"/>
      <c r="WCY547" s="66"/>
      <c r="WCZ547" s="79"/>
      <c r="WDA547" s="109"/>
      <c r="WDB547" s="479"/>
      <c r="WDC547" s="78"/>
      <c r="WDD547" s="144"/>
      <c r="WDE547" s="75"/>
      <c r="WDF547" s="66"/>
      <c r="WDG547" s="66"/>
      <c r="WDH547" s="79"/>
      <c r="WDI547" s="109"/>
      <c r="WDJ547" s="479"/>
      <c r="WDK547" s="78"/>
      <c r="WDL547" s="144"/>
      <c r="WDM547" s="75"/>
      <c r="WDN547" s="66"/>
      <c r="WDO547" s="66"/>
      <c r="WDP547" s="79"/>
      <c r="WDQ547" s="109"/>
      <c r="WDR547" s="479"/>
      <c r="WDS547" s="78"/>
      <c r="WDT547" s="144"/>
      <c r="WDU547" s="75"/>
      <c r="WDV547" s="66"/>
      <c r="WDW547" s="66"/>
      <c r="WDX547" s="79"/>
      <c r="WDY547" s="109"/>
      <c r="WDZ547" s="479"/>
      <c r="WEA547" s="78"/>
      <c r="WEB547" s="144"/>
      <c r="WEC547" s="75"/>
      <c r="WED547" s="66"/>
      <c r="WEE547" s="66"/>
      <c r="WEF547" s="79"/>
      <c r="WEG547" s="109"/>
      <c r="WEH547" s="479"/>
      <c r="WEI547" s="78"/>
      <c r="WEJ547" s="144"/>
      <c r="WEK547" s="75"/>
      <c r="WEL547" s="66"/>
      <c r="WEM547" s="66"/>
      <c r="WEN547" s="79"/>
      <c r="WEO547" s="109"/>
      <c r="WEP547" s="479"/>
      <c r="WEQ547" s="78"/>
      <c r="WER547" s="144"/>
      <c r="WES547" s="75"/>
      <c r="WET547" s="66"/>
      <c r="WEU547" s="66"/>
      <c r="WEV547" s="79"/>
      <c r="WEW547" s="109"/>
      <c r="WEX547" s="479"/>
      <c r="WEY547" s="78"/>
      <c r="WEZ547" s="144"/>
      <c r="WFA547" s="75"/>
      <c r="WFB547" s="66"/>
      <c r="WFC547" s="66"/>
      <c r="WFD547" s="79"/>
      <c r="WFE547" s="109"/>
      <c r="WFF547" s="479"/>
      <c r="WFG547" s="78"/>
      <c r="WFH547" s="144"/>
      <c r="WFI547" s="75"/>
      <c r="WFJ547" s="66"/>
      <c r="WFK547" s="66"/>
      <c r="WFL547" s="79"/>
      <c r="WFM547" s="109"/>
      <c r="WFN547" s="479"/>
      <c r="WFO547" s="78"/>
      <c r="WFP547" s="144"/>
      <c r="WFQ547" s="75"/>
      <c r="WFR547" s="66"/>
      <c r="WFS547" s="66"/>
      <c r="WFT547" s="79"/>
      <c r="WFU547" s="109"/>
      <c r="WFV547" s="479"/>
      <c r="WFW547" s="78"/>
      <c r="WFX547" s="144"/>
      <c r="WFY547" s="75"/>
      <c r="WFZ547" s="66"/>
      <c r="WGA547" s="66"/>
      <c r="WGB547" s="79"/>
      <c r="WGC547" s="109"/>
      <c r="WGD547" s="479"/>
      <c r="WGE547" s="78"/>
      <c r="WGF547" s="144"/>
      <c r="WGG547" s="75"/>
      <c r="WGH547" s="66"/>
      <c r="WGI547" s="66"/>
      <c r="WGJ547" s="79"/>
      <c r="WGK547" s="109"/>
      <c r="WGL547" s="479"/>
      <c r="WGM547" s="78"/>
      <c r="WGN547" s="144"/>
      <c r="WGO547" s="75"/>
      <c r="WGP547" s="66"/>
      <c r="WGQ547" s="66"/>
      <c r="WGR547" s="79"/>
      <c r="WGS547" s="109"/>
      <c r="WGT547" s="479"/>
      <c r="WGU547" s="78"/>
      <c r="WGV547" s="144"/>
      <c r="WGW547" s="75"/>
      <c r="WGX547" s="66"/>
      <c r="WGY547" s="66"/>
      <c r="WGZ547" s="79"/>
      <c r="WHA547" s="109"/>
      <c r="WHB547" s="479"/>
      <c r="WHC547" s="78"/>
      <c r="WHD547" s="144"/>
      <c r="WHE547" s="75"/>
      <c r="WHF547" s="66"/>
      <c r="WHG547" s="66"/>
      <c r="WHH547" s="79"/>
      <c r="WHI547" s="109"/>
      <c r="WHJ547" s="479"/>
      <c r="WHK547" s="78"/>
      <c r="WHL547" s="144"/>
      <c r="WHM547" s="75"/>
      <c r="WHN547" s="66"/>
      <c r="WHO547" s="66"/>
      <c r="WHP547" s="79"/>
      <c r="WHQ547" s="109"/>
      <c r="WHR547" s="479"/>
      <c r="WHS547" s="78"/>
      <c r="WHT547" s="144"/>
      <c r="WHU547" s="75"/>
      <c r="WHV547" s="66"/>
      <c r="WHW547" s="66"/>
      <c r="WHX547" s="79"/>
      <c r="WHY547" s="109"/>
      <c r="WHZ547" s="479"/>
      <c r="WIA547" s="78"/>
      <c r="WIB547" s="144"/>
      <c r="WIC547" s="75"/>
      <c r="WID547" s="66"/>
      <c r="WIE547" s="66"/>
      <c r="WIF547" s="79"/>
      <c r="WIG547" s="109"/>
      <c r="WIH547" s="479"/>
      <c r="WII547" s="78"/>
      <c r="WIJ547" s="144"/>
      <c r="WIK547" s="75"/>
      <c r="WIL547" s="66"/>
      <c r="WIM547" s="66"/>
      <c r="WIN547" s="79"/>
      <c r="WIO547" s="109"/>
      <c r="WIP547" s="479"/>
      <c r="WIQ547" s="78"/>
      <c r="WIR547" s="144"/>
      <c r="WIS547" s="75"/>
      <c r="WIT547" s="66"/>
      <c r="WIU547" s="66"/>
      <c r="WIV547" s="79"/>
      <c r="WIW547" s="109"/>
      <c r="WIX547" s="479"/>
      <c r="WIY547" s="78"/>
      <c r="WIZ547" s="144"/>
      <c r="WJA547" s="75"/>
      <c r="WJB547" s="66"/>
      <c r="WJC547" s="66"/>
      <c r="WJD547" s="79"/>
      <c r="WJE547" s="109"/>
      <c r="WJF547" s="479"/>
      <c r="WJG547" s="78"/>
      <c r="WJH547" s="144"/>
      <c r="WJI547" s="75"/>
      <c r="WJJ547" s="66"/>
      <c r="WJK547" s="66"/>
      <c r="WJL547" s="79"/>
      <c r="WJM547" s="109"/>
      <c r="WJN547" s="479"/>
      <c r="WJO547" s="78"/>
      <c r="WJP547" s="144"/>
      <c r="WJQ547" s="75"/>
      <c r="WJR547" s="66"/>
      <c r="WJS547" s="66"/>
      <c r="WJT547" s="79"/>
      <c r="WJU547" s="109"/>
      <c r="WJV547" s="479"/>
      <c r="WJW547" s="78"/>
      <c r="WJX547" s="144"/>
      <c r="WJY547" s="75"/>
      <c r="WJZ547" s="66"/>
      <c r="WKA547" s="66"/>
      <c r="WKB547" s="79"/>
      <c r="WKC547" s="109"/>
      <c r="WKD547" s="479"/>
      <c r="WKE547" s="78"/>
      <c r="WKF547" s="144"/>
      <c r="WKG547" s="75"/>
      <c r="WKH547" s="66"/>
      <c r="WKI547" s="66"/>
      <c r="WKJ547" s="79"/>
      <c r="WKK547" s="109"/>
      <c r="WKL547" s="479"/>
      <c r="WKM547" s="78"/>
      <c r="WKN547" s="144"/>
      <c r="WKO547" s="75"/>
      <c r="WKP547" s="66"/>
      <c r="WKQ547" s="66"/>
      <c r="WKR547" s="79"/>
      <c r="WKS547" s="109"/>
      <c r="WKT547" s="479"/>
      <c r="WKU547" s="78"/>
      <c r="WKV547" s="144"/>
      <c r="WKW547" s="75"/>
      <c r="WKX547" s="66"/>
      <c r="WKY547" s="66"/>
      <c r="WKZ547" s="79"/>
      <c r="WLA547" s="109"/>
      <c r="WLB547" s="479"/>
      <c r="WLC547" s="78"/>
      <c r="WLD547" s="144"/>
      <c r="WLE547" s="75"/>
      <c r="WLF547" s="66"/>
      <c r="WLG547" s="66"/>
      <c r="WLH547" s="79"/>
      <c r="WLI547" s="109"/>
      <c r="WLJ547" s="479"/>
      <c r="WLK547" s="78"/>
      <c r="WLL547" s="144"/>
      <c r="WLM547" s="75"/>
      <c r="WLN547" s="66"/>
      <c r="WLO547" s="66"/>
      <c r="WLP547" s="79"/>
      <c r="WLQ547" s="109"/>
      <c r="WLR547" s="479"/>
      <c r="WLS547" s="78"/>
      <c r="WLT547" s="144"/>
      <c r="WLU547" s="75"/>
      <c r="WLV547" s="66"/>
      <c r="WLW547" s="66"/>
      <c r="WLX547" s="79"/>
      <c r="WLY547" s="109"/>
      <c r="WLZ547" s="479"/>
      <c r="WMA547" s="78"/>
      <c r="WMB547" s="144"/>
      <c r="WMC547" s="75"/>
      <c r="WMD547" s="66"/>
      <c r="WME547" s="66"/>
      <c r="WMF547" s="79"/>
      <c r="WMG547" s="109"/>
      <c r="WMH547" s="479"/>
      <c r="WMI547" s="78"/>
      <c r="WMJ547" s="144"/>
      <c r="WMK547" s="75"/>
      <c r="WML547" s="66"/>
      <c r="WMM547" s="66"/>
      <c r="WMN547" s="79"/>
      <c r="WMO547" s="109"/>
      <c r="WMP547" s="479"/>
      <c r="WMQ547" s="78"/>
      <c r="WMR547" s="144"/>
      <c r="WMS547" s="75"/>
      <c r="WMT547" s="66"/>
      <c r="WMU547" s="66"/>
      <c r="WMV547" s="79"/>
      <c r="WMW547" s="109"/>
      <c r="WMX547" s="479"/>
      <c r="WMY547" s="78"/>
      <c r="WMZ547" s="144"/>
      <c r="WNA547" s="75"/>
      <c r="WNB547" s="66"/>
      <c r="WNC547" s="66"/>
      <c r="WND547" s="79"/>
      <c r="WNE547" s="109"/>
      <c r="WNF547" s="479"/>
      <c r="WNG547" s="78"/>
      <c r="WNH547" s="144"/>
      <c r="WNI547" s="75"/>
      <c r="WNJ547" s="66"/>
      <c r="WNK547" s="66"/>
      <c r="WNL547" s="79"/>
      <c r="WNM547" s="109"/>
      <c r="WNN547" s="479"/>
      <c r="WNO547" s="78"/>
      <c r="WNP547" s="144"/>
      <c r="WNQ547" s="75"/>
      <c r="WNR547" s="66"/>
      <c r="WNS547" s="66"/>
      <c r="WNT547" s="79"/>
      <c r="WNU547" s="109"/>
      <c r="WNV547" s="479"/>
      <c r="WNW547" s="78"/>
      <c r="WNX547" s="144"/>
      <c r="WNY547" s="75"/>
      <c r="WNZ547" s="66"/>
      <c r="WOA547" s="66"/>
      <c r="WOB547" s="79"/>
      <c r="WOC547" s="109"/>
      <c r="WOD547" s="479"/>
      <c r="WOE547" s="78"/>
      <c r="WOF547" s="144"/>
      <c r="WOG547" s="75"/>
      <c r="WOH547" s="66"/>
      <c r="WOI547" s="66"/>
      <c r="WOJ547" s="79"/>
      <c r="WOK547" s="109"/>
      <c r="WOL547" s="479"/>
      <c r="WOM547" s="78"/>
      <c r="WON547" s="144"/>
      <c r="WOO547" s="75"/>
      <c r="WOP547" s="66"/>
      <c r="WOQ547" s="66"/>
      <c r="WOR547" s="79"/>
      <c r="WOS547" s="109"/>
      <c r="WOT547" s="479"/>
      <c r="WOU547" s="78"/>
      <c r="WOV547" s="144"/>
      <c r="WOW547" s="75"/>
      <c r="WOX547" s="66"/>
      <c r="WOY547" s="66"/>
      <c r="WOZ547" s="79"/>
      <c r="WPA547" s="109"/>
      <c r="WPB547" s="479"/>
      <c r="WPC547" s="78"/>
      <c r="WPD547" s="144"/>
      <c r="WPE547" s="75"/>
      <c r="WPF547" s="66"/>
      <c r="WPG547" s="66"/>
      <c r="WPH547" s="79"/>
      <c r="WPI547" s="109"/>
      <c r="WPJ547" s="479"/>
      <c r="WPK547" s="78"/>
      <c r="WPL547" s="144"/>
      <c r="WPM547" s="75"/>
      <c r="WPN547" s="66"/>
      <c r="WPO547" s="66"/>
      <c r="WPP547" s="79"/>
      <c r="WPQ547" s="109"/>
      <c r="WPR547" s="479"/>
      <c r="WPS547" s="78"/>
      <c r="WPT547" s="144"/>
      <c r="WPU547" s="75"/>
      <c r="WPV547" s="66"/>
      <c r="WPW547" s="66"/>
      <c r="WPX547" s="79"/>
      <c r="WPY547" s="109"/>
      <c r="WPZ547" s="479"/>
      <c r="WQA547" s="78"/>
      <c r="WQB547" s="144"/>
      <c r="WQC547" s="75"/>
      <c r="WQD547" s="66"/>
      <c r="WQE547" s="66"/>
      <c r="WQF547" s="79"/>
      <c r="WQG547" s="109"/>
      <c r="WQH547" s="479"/>
      <c r="WQI547" s="78"/>
      <c r="WQJ547" s="144"/>
      <c r="WQK547" s="75"/>
      <c r="WQL547" s="66"/>
      <c r="WQM547" s="66"/>
      <c r="WQN547" s="79"/>
      <c r="WQO547" s="109"/>
      <c r="WQP547" s="479"/>
      <c r="WQQ547" s="78"/>
      <c r="WQR547" s="144"/>
      <c r="WQS547" s="75"/>
      <c r="WQT547" s="66"/>
      <c r="WQU547" s="66"/>
      <c r="WQV547" s="79"/>
      <c r="WQW547" s="109"/>
      <c r="WQX547" s="479"/>
      <c r="WQY547" s="78"/>
      <c r="WQZ547" s="144"/>
      <c r="WRA547" s="75"/>
      <c r="WRB547" s="66"/>
      <c r="WRC547" s="66"/>
      <c r="WRD547" s="79"/>
      <c r="WRE547" s="109"/>
      <c r="WRF547" s="479"/>
      <c r="WRG547" s="78"/>
      <c r="WRH547" s="144"/>
      <c r="WRI547" s="75"/>
      <c r="WRJ547" s="66"/>
      <c r="WRK547" s="66"/>
      <c r="WRL547" s="79"/>
      <c r="WRM547" s="109"/>
      <c r="WRN547" s="479"/>
      <c r="WRO547" s="78"/>
      <c r="WRP547" s="144"/>
      <c r="WRQ547" s="75"/>
      <c r="WRR547" s="66"/>
      <c r="WRS547" s="66"/>
      <c r="WRT547" s="79"/>
      <c r="WRU547" s="109"/>
      <c r="WRV547" s="479"/>
      <c r="WRW547" s="78"/>
      <c r="WRX547" s="144"/>
      <c r="WRY547" s="75"/>
      <c r="WRZ547" s="66"/>
      <c r="WSA547" s="66"/>
      <c r="WSB547" s="79"/>
      <c r="WSC547" s="109"/>
      <c r="WSD547" s="479"/>
      <c r="WSE547" s="78"/>
      <c r="WSF547" s="144"/>
      <c r="WSG547" s="75"/>
      <c r="WSH547" s="66"/>
      <c r="WSI547" s="66"/>
      <c r="WSJ547" s="79"/>
      <c r="WSK547" s="109"/>
      <c r="WSL547" s="479"/>
      <c r="WSM547" s="78"/>
      <c r="WSN547" s="144"/>
      <c r="WSO547" s="75"/>
      <c r="WSP547" s="66"/>
      <c r="WSQ547" s="66"/>
      <c r="WSR547" s="79"/>
      <c r="WSS547" s="109"/>
      <c r="WST547" s="479"/>
      <c r="WSU547" s="78"/>
      <c r="WSV547" s="144"/>
      <c r="WSW547" s="75"/>
      <c r="WSX547" s="66"/>
      <c r="WSY547" s="66"/>
      <c r="WSZ547" s="79"/>
      <c r="WTA547" s="109"/>
      <c r="WTB547" s="479"/>
      <c r="WTC547" s="78"/>
      <c r="WTD547" s="144"/>
      <c r="WTE547" s="75"/>
      <c r="WTF547" s="66"/>
      <c r="WTG547" s="66"/>
      <c r="WTH547" s="79"/>
      <c r="WTI547" s="109"/>
      <c r="WTJ547" s="479"/>
      <c r="WTK547" s="78"/>
      <c r="WTL547" s="144"/>
      <c r="WTM547" s="75"/>
      <c r="WTN547" s="66"/>
      <c r="WTO547" s="66"/>
      <c r="WTP547" s="79"/>
      <c r="WTQ547" s="109"/>
      <c r="WTR547" s="479"/>
      <c r="WTS547" s="78"/>
      <c r="WTT547" s="144"/>
      <c r="WTU547" s="75"/>
      <c r="WTV547" s="66"/>
      <c r="WTW547" s="66"/>
      <c r="WTX547" s="79"/>
      <c r="WTY547" s="109"/>
      <c r="WTZ547" s="479"/>
      <c r="WUA547" s="78"/>
      <c r="WUB547" s="144"/>
      <c r="WUC547" s="75"/>
      <c r="WUD547" s="66"/>
      <c r="WUE547" s="66"/>
      <c r="WUF547" s="79"/>
      <c r="WUG547" s="109"/>
      <c r="WUH547" s="479"/>
      <c r="WUI547" s="78"/>
      <c r="WUJ547" s="144"/>
      <c r="WUK547" s="75"/>
      <c r="WUL547" s="66"/>
      <c r="WUM547" s="66"/>
      <c r="WUN547" s="79"/>
      <c r="WUO547" s="109"/>
      <c r="WUP547" s="479"/>
      <c r="WUQ547" s="78"/>
      <c r="WUR547" s="144"/>
      <c r="WUS547" s="75"/>
      <c r="WUT547" s="66"/>
      <c r="WUU547" s="66"/>
      <c r="WUV547" s="79"/>
      <c r="WUW547" s="109"/>
      <c r="WUX547" s="479"/>
      <c r="WUY547" s="78"/>
      <c r="WUZ547" s="144"/>
      <c r="WVA547" s="75"/>
      <c r="WVB547" s="66"/>
      <c r="WVC547" s="66"/>
      <c r="WVD547" s="79"/>
      <c r="WVE547" s="109"/>
      <c r="WVF547" s="479"/>
      <c r="WVG547" s="78"/>
      <c r="WVH547" s="144"/>
      <c r="WVI547" s="75"/>
      <c r="WVJ547" s="66"/>
      <c r="WVK547" s="66"/>
      <c r="WVL547" s="79"/>
      <c r="WVM547" s="109"/>
      <c r="WVN547" s="479"/>
      <c r="WVO547" s="78"/>
      <c r="WVP547" s="144"/>
      <c r="WVQ547" s="75"/>
      <c r="WVR547" s="66"/>
      <c r="WVS547" s="66"/>
      <c r="WVT547" s="79"/>
      <c r="WVU547" s="109"/>
      <c r="WVV547" s="479"/>
      <c r="WVW547" s="78"/>
      <c r="WVX547" s="144"/>
      <c r="WVY547" s="75"/>
      <c r="WVZ547" s="66"/>
      <c r="WWA547" s="66"/>
      <c r="WWB547" s="79"/>
      <c r="WWC547" s="109"/>
      <c r="WWD547" s="479"/>
      <c r="WWE547" s="78"/>
      <c r="WWF547" s="144"/>
      <c r="WWG547" s="75"/>
      <c r="WWH547" s="66"/>
      <c r="WWI547" s="66"/>
      <c r="WWJ547" s="79"/>
      <c r="WWK547" s="109"/>
      <c r="WWL547" s="479"/>
      <c r="WWM547" s="78"/>
      <c r="WWN547" s="144"/>
      <c r="WWO547" s="75"/>
      <c r="WWP547" s="66"/>
      <c r="WWQ547" s="66"/>
      <c r="WWR547" s="79"/>
      <c r="WWS547" s="109"/>
      <c r="WWT547" s="479"/>
      <c r="WWU547" s="78"/>
      <c r="WWV547" s="144"/>
      <c r="WWW547" s="75"/>
      <c r="WWX547" s="66"/>
      <c r="WWY547" s="66"/>
      <c r="WWZ547" s="79"/>
      <c r="WXA547" s="109"/>
      <c r="WXB547" s="479"/>
      <c r="WXC547" s="78"/>
      <c r="WXD547" s="144"/>
      <c r="WXE547" s="75"/>
      <c r="WXF547" s="66"/>
      <c r="WXG547" s="66"/>
      <c r="WXH547" s="79"/>
      <c r="WXI547" s="109"/>
      <c r="WXJ547" s="479"/>
      <c r="WXK547" s="78"/>
      <c r="WXL547" s="144"/>
      <c r="WXM547" s="75"/>
      <c r="WXN547" s="66"/>
      <c r="WXO547" s="66"/>
      <c r="WXP547" s="79"/>
      <c r="WXQ547" s="109"/>
      <c r="WXR547" s="479"/>
      <c r="WXS547" s="78"/>
      <c r="WXT547" s="144"/>
      <c r="WXU547" s="75"/>
      <c r="WXV547" s="66"/>
      <c r="WXW547" s="66"/>
      <c r="WXX547" s="79"/>
      <c r="WXY547" s="109"/>
      <c r="WXZ547" s="479"/>
      <c r="WYA547" s="78"/>
      <c r="WYB547" s="144"/>
      <c r="WYC547" s="75"/>
      <c r="WYD547" s="66"/>
      <c r="WYE547" s="66"/>
      <c r="WYF547" s="79"/>
      <c r="WYG547" s="109"/>
      <c r="WYH547" s="479"/>
      <c r="WYI547" s="78"/>
      <c r="WYJ547" s="144"/>
      <c r="WYK547" s="75"/>
      <c r="WYL547" s="66"/>
      <c r="WYM547" s="66"/>
      <c r="WYN547" s="79"/>
      <c r="WYO547" s="109"/>
      <c r="WYP547" s="479"/>
      <c r="WYQ547" s="78"/>
      <c r="WYR547" s="144"/>
      <c r="WYS547" s="75"/>
      <c r="WYT547" s="66"/>
      <c r="WYU547" s="66"/>
      <c r="WYV547" s="79"/>
      <c r="WYW547" s="109"/>
      <c r="WYX547" s="479"/>
      <c r="WYY547" s="78"/>
      <c r="WYZ547" s="144"/>
      <c r="WZA547" s="75"/>
      <c r="WZB547" s="66"/>
      <c r="WZC547" s="66"/>
      <c r="WZD547" s="79"/>
      <c r="WZE547" s="109"/>
      <c r="WZF547" s="479"/>
      <c r="WZG547" s="78"/>
      <c r="WZH547" s="144"/>
      <c r="WZI547" s="75"/>
      <c r="WZJ547" s="66"/>
      <c r="WZK547" s="66"/>
      <c r="WZL547" s="79"/>
      <c r="WZM547" s="109"/>
      <c r="WZN547" s="479"/>
      <c r="WZO547" s="78"/>
      <c r="WZP547" s="144"/>
      <c r="WZQ547" s="75"/>
      <c r="WZR547" s="66"/>
      <c r="WZS547" s="66"/>
      <c r="WZT547" s="79"/>
      <c r="WZU547" s="109"/>
      <c r="WZV547" s="479"/>
      <c r="WZW547" s="78"/>
      <c r="WZX547" s="144"/>
      <c r="WZY547" s="75"/>
      <c r="WZZ547" s="66"/>
      <c r="XAA547" s="66"/>
      <c r="XAB547" s="79"/>
      <c r="XAC547" s="109"/>
      <c r="XAD547" s="479"/>
      <c r="XAE547" s="78"/>
      <c r="XAF547" s="144"/>
      <c r="XAG547" s="75"/>
      <c r="XAH547" s="66"/>
      <c r="XAI547" s="66"/>
      <c r="XAJ547" s="79"/>
      <c r="XAK547" s="109"/>
      <c r="XAL547" s="479"/>
      <c r="XAM547" s="78"/>
      <c r="XAN547" s="144"/>
      <c r="XAO547" s="75"/>
      <c r="XAP547" s="66"/>
      <c r="XAQ547" s="66"/>
      <c r="XAR547" s="79"/>
      <c r="XAS547" s="109"/>
      <c r="XAT547" s="479"/>
      <c r="XAU547" s="78"/>
      <c r="XAV547" s="144"/>
      <c r="XAW547" s="75"/>
      <c r="XAX547" s="66"/>
      <c r="XAY547" s="66"/>
      <c r="XAZ547" s="79"/>
      <c r="XBA547" s="109"/>
      <c r="XBB547" s="479"/>
      <c r="XBC547" s="78"/>
      <c r="XBD547" s="144"/>
      <c r="XBE547" s="75"/>
      <c r="XBF547" s="66"/>
      <c r="XBG547" s="66"/>
      <c r="XBH547" s="79"/>
      <c r="XBI547" s="109"/>
      <c r="XBJ547" s="479"/>
      <c r="XBK547" s="78"/>
      <c r="XBL547" s="144"/>
      <c r="XBM547" s="75"/>
      <c r="XBN547" s="66"/>
      <c r="XBO547" s="66"/>
      <c r="XBP547" s="79"/>
      <c r="XBQ547" s="109"/>
      <c r="XBR547" s="479"/>
      <c r="XBS547" s="78"/>
      <c r="XBT547" s="144"/>
      <c r="XBU547" s="75"/>
      <c r="XBV547" s="66"/>
      <c r="XBW547" s="66"/>
      <c r="XBX547" s="79"/>
      <c r="XBY547" s="109"/>
      <c r="XBZ547" s="479"/>
      <c r="XCA547" s="78"/>
      <c r="XCB547" s="144"/>
      <c r="XCC547" s="75"/>
      <c r="XCD547" s="66"/>
      <c r="XCE547" s="66"/>
      <c r="XCF547" s="79"/>
      <c r="XCG547" s="109"/>
      <c r="XCH547" s="479"/>
      <c r="XCI547" s="78"/>
      <c r="XCJ547" s="144"/>
      <c r="XCK547" s="75"/>
      <c r="XCL547" s="66"/>
      <c r="XCM547" s="66"/>
      <c r="XCN547" s="79"/>
      <c r="XCO547" s="109"/>
      <c r="XCP547" s="479"/>
      <c r="XCQ547" s="78"/>
      <c r="XCR547" s="144"/>
      <c r="XCS547" s="75"/>
      <c r="XCT547" s="66"/>
      <c r="XCU547" s="66"/>
      <c r="XCV547" s="79"/>
      <c r="XCW547" s="109"/>
      <c r="XCX547" s="479"/>
      <c r="XCY547" s="78"/>
      <c r="XCZ547" s="144"/>
      <c r="XDA547" s="75"/>
      <c r="XDB547" s="66"/>
      <c r="XDC547" s="66"/>
      <c r="XDD547" s="79"/>
      <c r="XDE547" s="109"/>
      <c r="XDF547" s="479"/>
      <c r="XDG547" s="78"/>
      <c r="XDH547" s="144"/>
      <c r="XDI547" s="75"/>
      <c r="XDJ547" s="66"/>
      <c r="XDK547" s="66"/>
      <c r="XDL547" s="79"/>
      <c r="XDM547" s="109"/>
      <c r="XDN547" s="479"/>
      <c r="XDO547" s="78"/>
      <c r="XDP547" s="144"/>
      <c r="XDQ547" s="75"/>
      <c r="XDR547" s="66"/>
      <c r="XDS547" s="66"/>
      <c r="XDT547" s="79"/>
      <c r="XDU547" s="109"/>
      <c r="XDV547" s="479"/>
      <c r="XDW547" s="78"/>
      <c r="XDX547" s="144"/>
      <c r="XDY547" s="75"/>
      <c r="XDZ547" s="66"/>
      <c r="XEA547" s="66"/>
      <c r="XEB547" s="79"/>
      <c r="XEC547" s="109"/>
      <c r="XED547" s="479"/>
      <c r="XEE547" s="78"/>
      <c r="XEF547" s="144"/>
      <c r="XEG547" s="75"/>
      <c r="XEH547" s="66"/>
      <c r="XEI547" s="66"/>
      <c r="XEJ547" s="79"/>
      <c r="XEK547" s="109"/>
      <c r="XEL547" s="479"/>
      <c r="XEM547" s="78"/>
      <c r="XEN547" s="144"/>
      <c r="XEO547" s="75"/>
      <c r="XEP547" s="66"/>
      <c r="XEQ547" s="66"/>
      <c r="XER547" s="79"/>
      <c r="XES547" s="109"/>
      <c r="XET547" s="479"/>
      <c r="XEU547" s="78"/>
      <c r="XEV547" s="144"/>
      <c r="XEW547" s="75"/>
      <c r="XEX547" s="66"/>
      <c r="XEY547" s="66"/>
      <c r="XEZ547" s="79"/>
      <c r="XFA547" s="109"/>
      <c r="XFB547" s="479"/>
      <c r="XFC547" s="78"/>
      <c r="XFD547" s="144"/>
    </row>
    <row r="548" spans="1:16384" ht="16" x14ac:dyDescent="0.2">
      <c r="A548" s="23"/>
      <c r="B548" s="75" t="s">
        <v>777</v>
      </c>
      <c r="C548" s="66" t="s">
        <v>969</v>
      </c>
      <c r="D548" s="66" t="s">
        <v>411</v>
      </c>
      <c r="E548" s="78">
        <v>10000</v>
      </c>
      <c r="F548" s="78">
        <v>0</v>
      </c>
      <c r="G548" s="277">
        <v>-1.06</v>
      </c>
      <c r="H548" s="277">
        <v>-1.06</v>
      </c>
      <c r="I548" s="561">
        <v>-1.9</v>
      </c>
      <c r="J548" s="23" t="s">
        <v>1108</v>
      </c>
    </row>
    <row r="549" spans="1:16384" ht="16" x14ac:dyDescent="0.2">
      <c r="A549" s="23"/>
      <c r="B549" s="75" t="s">
        <v>777</v>
      </c>
      <c r="C549" s="66" t="s">
        <v>969</v>
      </c>
      <c r="D549" s="66" t="s">
        <v>413</v>
      </c>
      <c r="E549" s="78">
        <v>10000</v>
      </c>
      <c r="F549" s="78">
        <v>-0.84</v>
      </c>
      <c r="G549" s="277"/>
      <c r="H549" s="78">
        <v>-0.84</v>
      </c>
      <c r="I549" s="144"/>
      <c r="J549" s="23"/>
    </row>
    <row r="550" spans="1:16384" ht="16" x14ac:dyDescent="0.2">
      <c r="A550" s="63"/>
      <c r="B550" s="75" t="s">
        <v>1110</v>
      </c>
      <c r="C550" s="66" t="s">
        <v>1111</v>
      </c>
      <c r="D550" s="66" t="s">
        <v>411</v>
      </c>
      <c r="E550" s="575">
        <v>10000</v>
      </c>
      <c r="F550" s="78">
        <v>0</v>
      </c>
      <c r="G550" s="277">
        <v>0.66</v>
      </c>
      <c r="H550" s="78">
        <v>0.66</v>
      </c>
      <c r="I550" s="144">
        <v>0.66</v>
      </c>
      <c r="J550" s="23" t="s">
        <v>1107</v>
      </c>
    </row>
    <row r="551" spans="1:16384" ht="16" x14ac:dyDescent="0.2">
      <c r="A551" s="63"/>
      <c r="B551" s="75" t="s">
        <v>1045</v>
      </c>
      <c r="C551" s="66" t="s">
        <v>1046</v>
      </c>
      <c r="D551" s="66" t="s">
        <v>411</v>
      </c>
      <c r="E551" s="78">
        <v>40000</v>
      </c>
      <c r="F551" s="314">
        <v>12.72</v>
      </c>
      <c r="G551" s="277">
        <v>4.24</v>
      </c>
      <c r="H551" s="78">
        <v>16.96</v>
      </c>
      <c r="I551" s="144">
        <v>46.64</v>
      </c>
      <c r="J551" s="23"/>
    </row>
    <row r="552" spans="1:16384" ht="16" x14ac:dyDescent="0.2">
      <c r="A552" s="23"/>
      <c r="B552" s="75" t="s">
        <v>1045</v>
      </c>
      <c r="C552" s="66" t="s">
        <v>1046</v>
      </c>
      <c r="D552" s="66" t="s">
        <v>417</v>
      </c>
      <c r="E552" s="78">
        <v>5000</v>
      </c>
      <c r="F552" s="314">
        <v>14.56</v>
      </c>
      <c r="G552" s="277"/>
      <c r="H552" s="78">
        <v>14.56</v>
      </c>
      <c r="I552" s="144"/>
      <c r="J552" s="23"/>
    </row>
    <row r="553" spans="1:16384" ht="16" x14ac:dyDescent="0.2">
      <c r="A553" s="63"/>
      <c r="B553" s="75" t="s">
        <v>1045</v>
      </c>
      <c r="C553" s="66" t="s">
        <v>1046</v>
      </c>
      <c r="D553" s="66" t="s">
        <v>413</v>
      </c>
      <c r="E553" s="78">
        <v>40000</v>
      </c>
      <c r="F553" s="314">
        <v>13.36</v>
      </c>
      <c r="G553" s="277"/>
      <c r="H553" s="78">
        <v>13.36</v>
      </c>
      <c r="I553" s="144"/>
      <c r="J553" s="23"/>
    </row>
    <row r="554" spans="1:16384" ht="16" x14ac:dyDescent="0.2">
      <c r="A554" s="63"/>
      <c r="B554" s="75" t="s">
        <v>1045</v>
      </c>
      <c r="C554" s="66" t="s">
        <v>1046</v>
      </c>
      <c r="D554" s="66" t="s">
        <v>418</v>
      </c>
      <c r="E554" s="78">
        <v>5000</v>
      </c>
      <c r="F554" s="314">
        <v>1.76</v>
      </c>
      <c r="G554" s="277"/>
      <c r="H554" s="78">
        <v>1.76</v>
      </c>
      <c r="I554" s="144"/>
      <c r="J554" s="23"/>
    </row>
    <row r="555" spans="1:16384" ht="16" x14ac:dyDescent="0.2">
      <c r="A555" s="63"/>
      <c r="B555" s="75" t="s">
        <v>577</v>
      </c>
      <c r="C555" s="66" t="s">
        <v>131</v>
      </c>
      <c r="D555" s="173" t="s">
        <v>417</v>
      </c>
      <c r="E555" s="79"/>
      <c r="F555" s="109">
        <v>-40.619999999999997</v>
      </c>
      <c r="G555" s="479"/>
      <c r="H555" s="78">
        <v>-40.619999999999997</v>
      </c>
      <c r="I555" s="144">
        <v>-40.619999999999997</v>
      </c>
      <c r="J555" s="23" t="s">
        <v>1120</v>
      </c>
    </row>
    <row r="556" spans="1:16384" ht="16" x14ac:dyDescent="0.2">
      <c r="A556" s="63"/>
      <c r="B556" s="75" t="s">
        <v>583</v>
      </c>
      <c r="C556" s="66" t="s">
        <v>914</v>
      </c>
      <c r="D556" s="173" t="s">
        <v>417</v>
      </c>
      <c r="E556" s="78">
        <v>50000</v>
      </c>
      <c r="F556" s="78">
        <v>44.1</v>
      </c>
      <c r="G556" s="277"/>
      <c r="H556" s="78">
        <v>44.1</v>
      </c>
      <c r="I556" s="144">
        <v>44.1</v>
      </c>
      <c r="J556" s="23" t="s">
        <v>1121</v>
      </c>
    </row>
    <row r="557" spans="1:16384" ht="16" x14ac:dyDescent="0.2">
      <c r="A557" s="63"/>
      <c r="B557" s="75" t="s">
        <v>1113</v>
      </c>
      <c r="C557" s="66" t="s">
        <v>1114</v>
      </c>
      <c r="D557" s="66" t="s">
        <v>411</v>
      </c>
      <c r="E557" s="78">
        <v>10000</v>
      </c>
      <c r="F557" s="78">
        <v>0</v>
      </c>
      <c r="G557" s="277">
        <v>14.08</v>
      </c>
      <c r="H557" s="78">
        <v>14.08</v>
      </c>
      <c r="I557" s="144">
        <v>22.44</v>
      </c>
      <c r="J557" s="23" t="s">
        <v>1107</v>
      </c>
    </row>
    <row r="558" spans="1:16384" ht="16" x14ac:dyDescent="0.2">
      <c r="A558" s="63"/>
      <c r="B558" s="75" t="s">
        <v>1113</v>
      </c>
      <c r="C558" s="66" t="s">
        <v>1114</v>
      </c>
      <c r="D558" s="66" t="s">
        <v>413</v>
      </c>
      <c r="E558" s="78">
        <v>200000</v>
      </c>
      <c r="F558" s="78">
        <v>8.36</v>
      </c>
      <c r="G558" s="277">
        <v>0</v>
      </c>
      <c r="H558" s="78">
        <v>8.36</v>
      </c>
      <c r="I558" s="144"/>
      <c r="J558" s="23"/>
    </row>
    <row r="559" spans="1:16384" ht="16" x14ac:dyDescent="0.2">
      <c r="A559" s="23"/>
      <c r="B559" s="75" t="s">
        <v>1115</v>
      </c>
      <c r="C559" s="66" t="s">
        <v>1116</v>
      </c>
      <c r="D559" s="66" t="s">
        <v>411</v>
      </c>
      <c r="E559" s="79">
        <v>10000</v>
      </c>
      <c r="F559" s="78">
        <v>0</v>
      </c>
      <c r="G559" s="277">
        <v>2.0099999999999998</v>
      </c>
      <c r="H559" s="277">
        <v>2.0099999999999998</v>
      </c>
      <c r="I559" s="144">
        <v>10.55</v>
      </c>
      <c r="J559" s="23" t="s">
        <v>1107</v>
      </c>
    </row>
    <row r="560" spans="1:16384" ht="16" x14ac:dyDescent="0.2">
      <c r="A560" s="63"/>
      <c r="B560" s="75" t="s">
        <v>1115</v>
      </c>
      <c r="C560" s="66" t="s">
        <v>1116</v>
      </c>
      <c r="D560" s="173" t="s">
        <v>417</v>
      </c>
      <c r="E560" s="79">
        <v>5000</v>
      </c>
      <c r="F560" s="78">
        <v>3.39</v>
      </c>
      <c r="G560" s="277"/>
      <c r="H560" s="78">
        <v>3.39</v>
      </c>
      <c r="I560" s="144"/>
      <c r="J560" s="23"/>
    </row>
    <row r="561" spans="1:10" ht="16" x14ac:dyDescent="0.2">
      <c r="A561" s="63"/>
      <c r="B561" s="75" t="s">
        <v>1115</v>
      </c>
      <c r="C561" s="66" t="s">
        <v>1116</v>
      </c>
      <c r="D561" s="173" t="s">
        <v>412</v>
      </c>
      <c r="E561" s="79">
        <v>2000</v>
      </c>
      <c r="F561" s="78">
        <v>0.68</v>
      </c>
      <c r="G561" s="277"/>
      <c r="H561" s="78">
        <v>0.68</v>
      </c>
      <c r="I561" s="144"/>
      <c r="J561" s="23"/>
    </row>
    <row r="562" spans="1:10" ht="16" x14ac:dyDescent="0.2">
      <c r="A562" s="63"/>
      <c r="B562" s="75" t="s">
        <v>1115</v>
      </c>
      <c r="C562" s="66" t="s">
        <v>1116</v>
      </c>
      <c r="D562" s="173" t="s">
        <v>413</v>
      </c>
      <c r="E562" s="79">
        <v>100000</v>
      </c>
      <c r="F562" s="78">
        <v>4.18</v>
      </c>
      <c r="G562" s="277"/>
      <c r="H562" s="78">
        <v>4.18</v>
      </c>
      <c r="I562" s="144"/>
      <c r="J562" s="23"/>
    </row>
    <row r="563" spans="1:10" ht="16" x14ac:dyDescent="0.2">
      <c r="A563" s="63"/>
      <c r="B563" s="75" t="s">
        <v>1115</v>
      </c>
      <c r="C563" s="66" t="s">
        <v>1116</v>
      </c>
      <c r="D563" s="173" t="s">
        <v>418</v>
      </c>
      <c r="E563" s="79">
        <v>5000</v>
      </c>
      <c r="F563" s="78">
        <v>0.22</v>
      </c>
      <c r="G563" s="277"/>
      <c r="H563" s="78">
        <v>0.22</v>
      </c>
      <c r="I563" s="144"/>
      <c r="J563" s="23"/>
    </row>
    <row r="564" spans="1:10" ht="16" x14ac:dyDescent="0.2">
      <c r="A564" s="63"/>
      <c r="B564" s="75" t="s">
        <v>1115</v>
      </c>
      <c r="C564" s="66" t="s">
        <v>1116</v>
      </c>
      <c r="D564" s="173" t="s">
        <v>414</v>
      </c>
      <c r="E564" s="79">
        <v>2000</v>
      </c>
      <c r="F564" s="78">
        <v>7.0000000000000007E-2</v>
      </c>
      <c r="G564" s="277"/>
      <c r="H564" s="78">
        <v>7.0000000000000007E-2</v>
      </c>
      <c r="I564" s="144"/>
      <c r="J564" s="23"/>
    </row>
    <row r="565" spans="1:10" ht="16" x14ac:dyDescent="0.2">
      <c r="A565" s="63"/>
      <c r="B565" s="75" t="s">
        <v>1117</v>
      </c>
      <c r="C565" s="66" t="s">
        <v>1118</v>
      </c>
      <c r="D565" s="66" t="s">
        <v>411</v>
      </c>
      <c r="E565" s="78">
        <v>18.09</v>
      </c>
      <c r="F565" s="109">
        <v>2.0099999999999998</v>
      </c>
      <c r="G565" s="479">
        <v>20.100000000000001</v>
      </c>
      <c r="H565" s="78">
        <v>20.100000000000001</v>
      </c>
      <c r="I565" s="144">
        <v>58.68</v>
      </c>
      <c r="J565" s="23" t="s">
        <v>1122</v>
      </c>
    </row>
    <row r="566" spans="1:10" ht="16" x14ac:dyDescent="0.2">
      <c r="A566" s="63"/>
      <c r="B566" s="75" t="s">
        <v>1117</v>
      </c>
      <c r="C566" s="66" t="s">
        <v>1118</v>
      </c>
      <c r="D566" s="173" t="s">
        <v>417</v>
      </c>
      <c r="E566" s="78">
        <v>22.05</v>
      </c>
      <c r="F566" s="109"/>
      <c r="G566" s="479"/>
      <c r="H566" s="78">
        <v>22.05</v>
      </c>
      <c r="I566" s="144"/>
      <c r="J566" s="23"/>
    </row>
    <row r="567" spans="1:10" ht="16" x14ac:dyDescent="0.2">
      <c r="A567" s="63"/>
      <c r="B567" s="75" t="s">
        <v>1117</v>
      </c>
      <c r="C567" s="66" t="s">
        <v>1118</v>
      </c>
      <c r="D567" s="173" t="s">
        <v>412</v>
      </c>
      <c r="E567" s="78">
        <v>3.42</v>
      </c>
      <c r="F567" s="109"/>
      <c r="G567" s="479"/>
      <c r="H567" s="78">
        <v>3.42</v>
      </c>
      <c r="I567" s="144"/>
      <c r="J567" s="23"/>
    </row>
    <row r="568" spans="1:10" ht="16" x14ac:dyDescent="0.2">
      <c r="A568" s="63"/>
      <c r="B568" s="75" t="s">
        <v>1117</v>
      </c>
      <c r="C568" s="66" t="s">
        <v>1118</v>
      </c>
      <c r="D568" s="173" t="s">
        <v>413</v>
      </c>
      <c r="E568" s="78">
        <v>8.36</v>
      </c>
      <c r="F568" s="109"/>
      <c r="G568" s="479"/>
      <c r="H568" s="78">
        <v>8.36</v>
      </c>
      <c r="I568" s="144"/>
      <c r="J568" s="23"/>
    </row>
    <row r="569" spans="1:10" ht="16" x14ac:dyDescent="0.2">
      <c r="A569" s="63"/>
      <c r="B569" s="75" t="s">
        <v>1117</v>
      </c>
      <c r="C569" s="66" t="s">
        <v>1118</v>
      </c>
      <c r="D569" s="173" t="s">
        <v>418</v>
      </c>
      <c r="E569" s="78">
        <v>4.4000000000000004</v>
      </c>
      <c r="F569" s="109"/>
      <c r="G569" s="479"/>
      <c r="H569" s="78">
        <v>4.4000000000000004</v>
      </c>
      <c r="I569" s="144"/>
      <c r="J569" s="23"/>
    </row>
    <row r="570" spans="1:10" ht="16" x14ac:dyDescent="0.2">
      <c r="A570" s="63"/>
      <c r="B570" s="75" t="s">
        <v>1117</v>
      </c>
      <c r="C570" s="66" t="s">
        <v>1118</v>
      </c>
      <c r="D570" s="173" t="s">
        <v>414</v>
      </c>
      <c r="E570" s="78">
        <v>0.35</v>
      </c>
      <c r="F570" s="109"/>
      <c r="G570" s="479"/>
      <c r="H570" s="78">
        <v>0.35</v>
      </c>
      <c r="I570" s="144"/>
      <c r="J570" s="23"/>
    </row>
    <row r="571" spans="1:10" ht="16" x14ac:dyDescent="0.2">
      <c r="A571" s="63"/>
      <c r="B571" s="75" t="s">
        <v>1100</v>
      </c>
      <c r="C571" s="66" t="s">
        <v>1101</v>
      </c>
      <c r="D571" s="173" t="s">
        <v>411</v>
      </c>
      <c r="E571" s="78">
        <v>250000</v>
      </c>
      <c r="F571" s="109">
        <v>15.84</v>
      </c>
      <c r="G571" s="479">
        <v>0.66</v>
      </c>
      <c r="H571" s="78">
        <f>16.5</f>
        <v>16.5</v>
      </c>
      <c r="I571" s="144">
        <v>16.5</v>
      </c>
      <c r="J571" s="23" t="s">
        <v>1107</v>
      </c>
    </row>
    <row r="572" spans="1:10" ht="16" x14ac:dyDescent="0.2">
      <c r="A572" s="63"/>
      <c r="B572" s="75"/>
      <c r="C572" s="66"/>
      <c r="D572" s="173"/>
      <c r="E572" s="79"/>
      <c r="F572" s="78"/>
      <c r="G572" s="277"/>
      <c r="H572" s="78"/>
      <c r="I572" s="144"/>
      <c r="J572" s="23"/>
    </row>
    <row r="573" spans="1:10" ht="16" x14ac:dyDescent="0.2">
      <c r="A573" s="63"/>
      <c r="B573" s="75"/>
      <c r="C573" s="66"/>
      <c r="D573" s="173"/>
      <c r="E573" s="79"/>
      <c r="F573" s="78"/>
      <c r="G573" s="277"/>
      <c r="H573" s="78"/>
      <c r="I573" s="144"/>
      <c r="J573" s="23"/>
    </row>
    <row r="574" spans="1:10" ht="16" x14ac:dyDescent="0.2">
      <c r="A574" s="63"/>
      <c r="B574" s="75"/>
      <c r="C574" s="66"/>
      <c r="D574" s="173"/>
      <c r="E574" s="79"/>
      <c r="F574" s="78"/>
      <c r="G574" s="277"/>
      <c r="H574" s="78"/>
      <c r="I574" s="144"/>
      <c r="J574" s="23"/>
    </row>
    <row r="575" spans="1:10" ht="16" x14ac:dyDescent="0.2">
      <c r="A575" s="63"/>
      <c r="B575" s="75"/>
      <c r="C575" s="66"/>
      <c r="D575" s="173"/>
      <c r="E575" s="79"/>
      <c r="F575" s="78"/>
      <c r="G575" s="277"/>
      <c r="H575" s="78"/>
      <c r="I575" s="144"/>
      <c r="J575" s="23"/>
    </row>
    <row r="576" spans="1:10" ht="16" x14ac:dyDescent="0.2">
      <c r="A576" s="63"/>
      <c r="B576" s="75"/>
      <c r="C576" s="66"/>
      <c r="D576" s="173"/>
      <c r="E576" s="79"/>
      <c r="F576" s="78"/>
      <c r="G576" s="277"/>
      <c r="H576" s="78"/>
      <c r="I576" s="144"/>
      <c r="J576" s="23"/>
    </row>
    <row r="577" spans="1:10" ht="16" x14ac:dyDescent="0.2">
      <c r="A577" s="63"/>
      <c r="B577" s="75"/>
      <c r="C577" s="66"/>
      <c r="D577" s="173"/>
      <c r="E577" s="79"/>
      <c r="F577" s="78"/>
      <c r="G577" s="277"/>
      <c r="H577" s="78"/>
      <c r="I577" s="144"/>
      <c r="J577" s="23"/>
    </row>
    <row r="578" spans="1:10" ht="16" x14ac:dyDescent="0.2">
      <c r="A578" s="63"/>
      <c r="B578" s="75"/>
      <c r="C578" s="66"/>
      <c r="D578" s="173"/>
      <c r="E578" s="79"/>
      <c r="F578" s="78"/>
      <c r="G578" s="277"/>
      <c r="H578" s="78"/>
      <c r="I578" s="144"/>
      <c r="J578" s="23"/>
    </row>
    <row r="579" spans="1:10" ht="16" x14ac:dyDescent="0.2">
      <c r="A579" s="63"/>
      <c r="B579" s="75"/>
      <c r="C579" s="66"/>
      <c r="D579" s="173"/>
      <c r="E579" s="79"/>
      <c r="F579" s="78"/>
      <c r="G579" s="277"/>
      <c r="H579" s="78"/>
      <c r="I579" s="144"/>
      <c r="J579" s="23"/>
    </row>
    <row r="580" spans="1:10" ht="16" x14ac:dyDescent="0.2">
      <c r="A580" s="63"/>
      <c r="B580" s="75"/>
      <c r="C580" s="66"/>
      <c r="D580" s="173"/>
      <c r="E580" s="79"/>
      <c r="F580" s="78"/>
      <c r="G580" s="277"/>
      <c r="H580" s="78"/>
      <c r="I580" s="144"/>
      <c r="J580" s="23"/>
    </row>
    <row r="581" spans="1:10" ht="16" x14ac:dyDescent="0.2">
      <c r="A581" s="63"/>
      <c r="B581" s="75"/>
      <c r="C581" s="66"/>
      <c r="D581" s="173"/>
      <c r="E581" s="79"/>
      <c r="F581" s="78"/>
      <c r="G581" s="277"/>
      <c r="H581" s="78"/>
      <c r="I581" s="144"/>
      <c r="J581" s="23"/>
    </row>
    <row r="582" spans="1:10" ht="16" x14ac:dyDescent="0.2">
      <c r="A582" s="63"/>
      <c r="B582" s="75"/>
      <c r="C582" s="66"/>
      <c r="D582" s="173"/>
      <c r="E582" s="79"/>
      <c r="F582" s="78"/>
      <c r="G582" s="277"/>
      <c r="H582" s="78"/>
      <c r="I582" s="144"/>
      <c r="J582" s="23"/>
    </row>
    <row r="583" spans="1:10" ht="16" x14ac:dyDescent="0.2">
      <c r="A583" s="63"/>
      <c r="B583" s="75"/>
      <c r="C583" s="66"/>
      <c r="D583" s="173"/>
      <c r="E583" s="79"/>
      <c r="F583" s="78"/>
      <c r="G583" s="277"/>
      <c r="H583" s="78"/>
      <c r="I583" s="144"/>
      <c r="J583" s="23"/>
    </row>
    <row r="584" spans="1:10" ht="16" x14ac:dyDescent="0.2">
      <c r="A584" s="63"/>
      <c r="B584" s="75"/>
      <c r="C584" s="66"/>
      <c r="D584" s="173"/>
      <c r="E584" s="79"/>
      <c r="F584" s="78"/>
      <c r="G584" s="277"/>
      <c r="H584" s="78"/>
      <c r="I584" s="144"/>
      <c r="J584" s="23"/>
    </row>
    <row r="585" spans="1:10" ht="16" x14ac:dyDescent="0.2">
      <c r="A585" s="63"/>
      <c r="B585" s="75"/>
      <c r="C585" s="66"/>
      <c r="D585" s="173"/>
      <c r="E585" s="79"/>
      <c r="F585" s="78"/>
      <c r="G585" s="277"/>
      <c r="H585" s="78"/>
      <c r="I585" s="144"/>
      <c r="J585" s="23"/>
    </row>
    <row r="586" spans="1:10" ht="16" x14ac:dyDescent="0.2">
      <c r="A586" s="63"/>
      <c r="B586" s="75"/>
      <c r="C586" s="66"/>
      <c r="D586" s="173"/>
      <c r="E586" s="79"/>
      <c r="F586" s="78"/>
      <c r="G586" s="277"/>
      <c r="H586" s="78"/>
      <c r="I586" s="144"/>
      <c r="J586" s="23"/>
    </row>
    <row r="587" spans="1:10" ht="16" x14ac:dyDescent="0.2">
      <c r="A587" s="63"/>
      <c r="B587" s="75"/>
      <c r="C587" s="66"/>
      <c r="D587" s="173"/>
      <c r="E587" s="79"/>
      <c r="F587" s="78"/>
      <c r="G587" s="277"/>
      <c r="H587" s="78"/>
      <c r="I587" s="144"/>
      <c r="J587" s="23"/>
    </row>
    <row r="588" spans="1:10" x14ac:dyDescent="0.15">
      <c r="A588" s="23"/>
      <c r="B588" s="23"/>
      <c r="C588" s="23"/>
      <c r="D588" s="23"/>
      <c r="E588" s="104"/>
      <c r="F588" s="104"/>
      <c r="G588" s="63"/>
      <c r="H588" s="23"/>
      <c r="I588" s="23"/>
      <c r="J588" s="23"/>
    </row>
    <row r="589" spans="1:10" ht="16" x14ac:dyDescent="0.2">
      <c r="A589" s="605" t="s">
        <v>52</v>
      </c>
      <c r="B589" s="606"/>
      <c r="C589" s="607"/>
      <c r="D589" s="316"/>
      <c r="E589" s="317"/>
      <c r="F589" s="318">
        <f>SUM(F542:F588)</f>
        <v>101.33000000000003</v>
      </c>
      <c r="G589" s="483">
        <f>SUM(G542:G588)</f>
        <v>42.699999999999996</v>
      </c>
      <c r="H589" s="319"/>
      <c r="I589" s="370">
        <f>I540+I541</f>
        <v>3424.6200000000008</v>
      </c>
      <c r="J589" s="320"/>
    </row>
    <row r="590" spans="1:10" ht="31" x14ac:dyDescent="0.55000000000000004">
      <c r="A590" s="182"/>
      <c r="B590" s="182"/>
      <c r="C590" s="183" t="s">
        <v>388</v>
      </c>
      <c r="D590" s="526" t="s">
        <v>865</v>
      </c>
      <c r="E590" s="527">
        <v>45553</v>
      </c>
      <c r="F590" s="491"/>
      <c r="G590" s="492"/>
      <c r="H590" s="186"/>
      <c r="I590" s="187"/>
      <c r="J590" s="188"/>
    </row>
    <row r="591" spans="1:10" s="344" customFormat="1" x14ac:dyDescent="0.15">
      <c r="A591"/>
      <c r="B591"/>
      <c r="C591"/>
      <c r="D591"/>
      <c r="E591" s="149"/>
      <c r="F591" s="145"/>
      <c r="G591" s="13"/>
      <c r="H591"/>
      <c r="I591"/>
      <c r="J591"/>
    </row>
    <row r="592" spans="1:10" x14ac:dyDescent="0.15">
      <c r="F592" s="351" t="s">
        <v>1043</v>
      </c>
      <c r="G592" s="568">
        <f>I589-G593</f>
        <v>2991.9900000000007</v>
      </c>
      <c r="H592" s="562">
        <f>SUM(G592:G593)</f>
        <v>3424.6200000000008</v>
      </c>
    </row>
    <row r="593" spans="1:10" x14ac:dyDescent="0.15">
      <c r="F593" s="351" t="s">
        <v>1044</v>
      </c>
      <c r="G593" s="568">
        <f>G589+G539</f>
        <v>432.63000000000005</v>
      </c>
      <c r="I593" s="561"/>
    </row>
    <row r="594" spans="1:10" s="344" customFormat="1" x14ac:dyDescent="0.15">
      <c r="A594"/>
      <c r="B594"/>
      <c r="C594"/>
      <c r="D594"/>
      <c r="E594" s="149"/>
      <c r="F594" s="247"/>
      <c r="G594" s="550"/>
      <c r="H594"/>
      <c r="I594" s="18"/>
      <c r="J594"/>
    </row>
    <row r="596" spans="1:10" s="182" customFormat="1" ht="23" x14ac:dyDescent="0.25">
      <c r="A596"/>
      <c r="B596"/>
      <c r="C596"/>
      <c r="D596"/>
      <c r="E596" s="149"/>
      <c r="F596" s="247"/>
      <c r="G596" s="476"/>
      <c r="H596"/>
      <c r="I596" s="18"/>
      <c r="J596"/>
    </row>
    <row r="599" spans="1:10" x14ac:dyDescent="0.15">
      <c r="F599" s="351" t="s">
        <v>1044</v>
      </c>
      <c r="G599" s="568" t="e">
        <f>G595+#REF!</f>
        <v>#REF!</v>
      </c>
      <c r="I599" s="561"/>
    </row>
    <row r="600" spans="1:10" x14ac:dyDescent="0.15">
      <c r="G600" s="550"/>
    </row>
    <row r="603" spans="1:10" x14ac:dyDescent="0.15">
      <c r="G603" s="476">
        <v>2</v>
      </c>
    </row>
    <row r="605" spans="1:10" x14ac:dyDescent="0.15">
      <c r="E605" s="563"/>
      <c r="F605" s="563"/>
      <c r="G605" s="13"/>
      <c r="I605"/>
    </row>
    <row r="606" spans="1:10" x14ac:dyDescent="0.15">
      <c r="E606" s="563"/>
      <c r="F606" s="563"/>
      <c r="G606" s="13"/>
      <c r="I606"/>
    </row>
    <row r="607" spans="1:10" ht="16" x14ac:dyDescent="0.2">
      <c r="B607" s="258"/>
      <c r="C607" s="102"/>
      <c r="D607" s="102"/>
      <c r="E607" s="564"/>
      <c r="F607" s="565"/>
      <c r="G607" s="566"/>
      <c r="H607" s="565"/>
      <c r="I607" s="565"/>
    </row>
    <row r="608" spans="1:10" ht="16" x14ac:dyDescent="0.2">
      <c r="B608" s="258"/>
      <c r="C608" s="102"/>
      <c r="D608" s="102"/>
      <c r="E608" s="564"/>
      <c r="F608" s="565"/>
      <c r="G608" s="567"/>
      <c r="H608" s="565"/>
      <c r="I608" s="565"/>
    </row>
    <row r="609" spans="5:9" x14ac:dyDescent="0.15">
      <c r="E609" s="563"/>
      <c r="F609" s="563"/>
      <c r="G609" s="13"/>
      <c r="I609"/>
    </row>
  </sheetData>
  <mergeCells count="4">
    <mergeCell ref="A2:C2"/>
    <mergeCell ref="A540:C540"/>
    <mergeCell ref="A541:C541"/>
    <mergeCell ref="A589:C589"/>
  </mergeCells>
  <conditionalFormatting sqref="A113:A117 A123">
    <cfRule type="duplicateValues" dxfId="1194" priority="54"/>
  </conditionalFormatting>
  <conditionalFormatting sqref="A543:A547 Q543:Q547 Y543:Y547 AG543:AG547 AO543:AO547 AW543:AW547 BE543:BE547 BM543:BM547 BU543:BU547 CC543:CC547 CK543:CK547 CS543:CS547 DA543:DA547 DI543:DI547 DQ543:DQ547 DY543:DY547 EG543:EG547 EO543:EO547 EW543:EW547 FE543:FE547 FM543:FM547 FU543:FU547 GC543:GC547 GK543:GK547 GS543:GS547 HA543:HA547 HI543:HI547 HQ543:HQ547 HY543:HY547 IG543:IG547 IO543:IO547 IW543:IW547 JE543:JE547 JM543:JM547 JU543:JU547 KC543:KC547 KK543:KK547 KS543:KS547 LA543:LA547 LI543:LI547 LQ543:LQ547 LY543:LY547 MG543:MG547 MO543:MO547 MW543:MW547 NE543:NE547 NM543:NM547 NU543:NU547 OC543:OC547 OK543:OK547 OS543:OS547 PA543:PA547 PI543:PI547 PQ543:PQ547 PY543:PY547 QG543:QG547 QO543:QO547 QW543:QW547 RE543:RE547 RM543:RM547 RU543:RU547 SC543:SC547 SK543:SK547 SS543:SS547 TA543:TA547 TI543:TI547 TQ543:TQ547 TY543:TY547 UG543:UG547 UO543:UO547 UW543:UW547 VE543:VE547 VM543:VM547 VU543:VU547 WC543:WC547 WK543:WK547 WS543:WS547 XA543:XA547 XI543:XI547 XQ543:XQ547 XY543:XY547 YG543:YG547 YO543:YO547 YW543:YW547 ZE543:ZE547 ZM543:ZM547 ZU543:ZU547 AAC543:AAC547 AAK543:AAK547 AAS543:AAS547 ABA543:ABA547 ABI543:ABI547 ABQ543:ABQ547 ABY543:ABY547 ACG543:ACG547 ACO543:ACO547 ACW543:ACW547 ADE543:ADE547 ADM543:ADM547 ADU543:ADU547 AEC543:AEC547 AEK543:AEK547 AES543:AES547 AFA543:AFA547 AFI543:AFI547 AFQ543:AFQ547 AFY543:AFY547 AGG543:AGG547 AGO543:AGO547 AGW543:AGW547 AHE543:AHE547 AHM543:AHM547 AHU543:AHU547 AIC543:AIC547 AIK543:AIK547 AIS543:AIS547 AJA543:AJA547 AJI543:AJI547 AJQ543:AJQ547 AJY543:AJY547 AKG543:AKG547 AKO543:AKO547 AKW543:AKW547 ALE543:ALE547 ALM543:ALM547 ALU543:ALU547 AMC543:AMC547 AMK543:AMK547 AMS543:AMS547 ANA543:ANA547 ANI543:ANI547 ANQ543:ANQ547 ANY543:ANY547 AOG543:AOG547 AOO543:AOO547 AOW543:AOW547 APE543:APE547 APM543:APM547 APU543:APU547 AQC543:AQC547 AQK543:AQK547 AQS543:AQS547 ARA543:ARA547 ARI543:ARI547 ARQ543:ARQ547 ARY543:ARY547 ASG543:ASG547 ASO543:ASO547 ASW543:ASW547 ATE543:ATE547 ATM543:ATM547 ATU543:ATU547 AUC543:AUC547 AUK543:AUK547 AUS543:AUS547 AVA543:AVA547 AVI543:AVI547 AVQ543:AVQ547 AVY543:AVY547 AWG543:AWG547 AWO543:AWO547 AWW543:AWW547 AXE543:AXE547 AXM543:AXM547 AXU543:AXU547 AYC543:AYC547 AYK543:AYK547 AYS543:AYS547 AZA543:AZA547 AZI543:AZI547 AZQ543:AZQ547 AZY543:AZY547 BAG543:BAG547 BAO543:BAO547 BAW543:BAW547 BBE543:BBE547 BBM543:BBM547 BBU543:BBU547 BCC543:BCC547 BCK543:BCK547 BCS543:BCS547 BDA543:BDA547 BDI543:BDI547 BDQ543:BDQ547 BDY543:BDY547 BEG543:BEG547 BEO543:BEO547 BEW543:BEW547 BFE543:BFE547 BFM543:BFM547 BFU543:BFU547 BGC543:BGC547 BGK543:BGK547 BGS543:BGS547 BHA543:BHA547 BHI543:BHI547 BHQ543:BHQ547 BHY543:BHY547 BIG543:BIG547 BIO543:BIO547 BIW543:BIW547 BJE543:BJE547 BJM543:BJM547 BJU543:BJU547 BKC543:BKC547 BKK543:BKK547 BKS543:BKS547 BLA543:BLA547 BLI543:BLI547 BLQ543:BLQ547 BLY543:BLY547 BMG543:BMG547 BMO543:BMO547 BMW543:BMW547 BNE543:BNE547 BNM543:BNM547 BNU543:BNU547 BOC543:BOC547 BOK543:BOK547 BOS543:BOS547 BPA543:BPA547 BPI543:BPI547 BPQ543:BPQ547 BPY543:BPY547 BQG543:BQG547 BQO543:BQO547 BQW543:BQW547 BRE543:BRE547 BRM543:BRM547 BRU543:BRU547 BSC543:BSC547 BSK543:BSK547 BSS543:BSS547 BTA543:BTA547 BTI543:BTI547 BTQ543:BTQ547 BTY543:BTY547 BUG543:BUG547 BUO543:BUO547 BUW543:BUW547 BVE543:BVE547 BVM543:BVM547 BVU543:BVU547 BWC543:BWC547 BWK543:BWK547 BWS543:BWS547 BXA543:BXA547 BXI543:BXI547 BXQ543:BXQ547 BXY543:BXY547 BYG543:BYG547 BYO543:BYO547 BYW543:BYW547 BZE543:BZE547 BZM543:BZM547 BZU543:BZU547 CAC543:CAC547 CAK543:CAK547 CAS543:CAS547 CBA543:CBA547 CBI543:CBI547 CBQ543:CBQ547 CBY543:CBY547 CCG543:CCG547 CCO543:CCO547 CCW543:CCW547 CDE543:CDE547 CDM543:CDM547 CDU543:CDU547 CEC543:CEC547 CEK543:CEK547 CES543:CES547 CFA543:CFA547 CFI543:CFI547 CFQ543:CFQ547 CFY543:CFY547 CGG543:CGG547 CGO543:CGO547 CGW543:CGW547 CHE543:CHE547 CHM543:CHM547 CHU543:CHU547 CIC543:CIC547 CIK543:CIK547 CIS543:CIS547 CJA543:CJA547 CJI543:CJI547 CJQ543:CJQ547 CJY543:CJY547 CKG543:CKG547 CKO543:CKO547 CKW543:CKW547 CLE543:CLE547 CLM543:CLM547 CLU543:CLU547 CMC543:CMC547 CMK543:CMK547 CMS543:CMS547 CNA543:CNA547 CNI543:CNI547 CNQ543:CNQ547 CNY543:CNY547 COG543:COG547 COO543:COO547 COW543:COW547 CPE543:CPE547 CPM543:CPM547 CPU543:CPU547 CQC543:CQC547 CQK543:CQK547 CQS543:CQS547 CRA543:CRA547 CRI543:CRI547 CRQ543:CRQ547 CRY543:CRY547 CSG543:CSG547 CSO543:CSO547 CSW543:CSW547 CTE543:CTE547 CTM543:CTM547 CTU543:CTU547 CUC543:CUC547 CUK543:CUK547 CUS543:CUS547 CVA543:CVA547 CVI543:CVI547 CVQ543:CVQ547 CVY543:CVY547 CWG543:CWG547 CWO543:CWO547 CWW543:CWW547 CXE543:CXE547 CXM543:CXM547 CXU543:CXU547 CYC543:CYC547 CYK543:CYK547 CYS543:CYS547 CZA543:CZA547 CZI543:CZI547 CZQ543:CZQ547 CZY543:CZY547 DAG543:DAG547 DAO543:DAO547 DAW543:DAW547 DBE543:DBE547 DBM543:DBM547 DBU543:DBU547 DCC543:DCC547 DCK543:DCK547 DCS543:DCS547 DDA543:DDA547 DDI543:DDI547 DDQ543:DDQ547 DDY543:DDY547 DEG543:DEG547 DEO543:DEO547 DEW543:DEW547 DFE543:DFE547 DFM543:DFM547 DFU543:DFU547 DGC543:DGC547 DGK543:DGK547 DGS543:DGS547 DHA543:DHA547 DHI543:DHI547 DHQ543:DHQ547 DHY543:DHY547 DIG543:DIG547 DIO543:DIO547 DIW543:DIW547 DJE543:DJE547 DJM543:DJM547 DJU543:DJU547 DKC543:DKC547 DKK543:DKK547 DKS543:DKS547 DLA543:DLA547 DLI543:DLI547 DLQ543:DLQ547 DLY543:DLY547 DMG543:DMG547 DMO543:DMO547 DMW543:DMW547 DNE543:DNE547 DNM543:DNM547 DNU543:DNU547 DOC543:DOC547 DOK543:DOK547 DOS543:DOS547 DPA543:DPA547 DPI543:DPI547 DPQ543:DPQ547 DPY543:DPY547 DQG543:DQG547 DQO543:DQO547 DQW543:DQW547 DRE543:DRE547 DRM543:DRM547 DRU543:DRU547 DSC543:DSC547 DSK543:DSK547 DSS543:DSS547 DTA543:DTA547 DTI543:DTI547 DTQ543:DTQ547 DTY543:DTY547 DUG543:DUG547 DUO543:DUO547 DUW543:DUW547 DVE543:DVE547 DVM543:DVM547 DVU543:DVU547 DWC543:DWC547 DWK543:DWK547 DWS543:DWS547 DXA543:DXA547 DXI543:DXI547 DXQ543:DXQ547 DXY543:DXY547 DYG543:DYG547 DYO543:DYO547 DYW543:DYW547 DZE543:DZE547 DZM543:DZM547 DZU543:DZU547 EAC543:EAC547 EAK543:EAK547 EAS543:EAS547 EBA543:EBA547 EBI543:EBI547 EBQ543:EBQ547 EBY543:EBY547 ECG543:ECG547 ECO543:ECO547 ECW543:ECW547 EDE543:EDE547 EDM543:EDM547 EDU543:EDU547 EEC543:EEC547 EEK543:EEK547 EES543:EES547 EFA543:EFA547 EFI543:EFI547 EFQ543:EFQ547 EFY543:EFY547 EGG543:EGG547 EGO543:EGO547 EGW543:EGW547 EHE543:EHE547 EHM543:EHM547 EHU543:EHU547 EIC543:EIC547 EIK543:EIK547 EIS543:EIS547 EJA543:EJA547 EJI543:EJI547 EJQ543:EJQ547 EJY543:EJY547 EKG543:EKG547 EKO543:EKO547 EKW543:EKW547 ELE543:ELE547 ELM543:ELM547 ELU543:ELU547 EMC543:EMC547 EMK543:EMK547 EMS543:EMS547 ENA543:ENA547 ENI543:ENI547 ENQ543:ENQ547 ENY543:ENY547 EOG543:EOG547 EOO543:EOO547 EOW543:EOW547 EPE543:EPE547 EPM543:EPM547 EPU543:EPU547 EQC543:EQC547 EQK543:EQK547 EQS543:EQS547 ERA543:ERA547 ERI543:ERI547 ERQ543:ERQ547 ERY543:ERY547 ESG543:ESG547 ESO543:ESO547 ESW543:ESW547 ETE543:ETE547 ETM543:ETM547 ETU543:ETU547 EUC543:EUC547 EUK543:EUK547 EUS543:EUS547 EVA543:EVA547 EVI543:EVI547 EVQ543:EVQ547 EVY543:EVY547 EWG543:EWG547 EWO543:EWO547 EWW543:EWW547 EXE543:EXE547 EXM543:EXM547 EXU543:EXU547 EYC543:EYC547 EYK543:EYK547 EYS543:EYS547 EZA543:EZA547 EZI543:EZI547 EZQ543:EZQ547 EZY543:EZY547 FAG543:FAG547 FAO543:FAO547 FAW543:FAW547 FBE543:FBE547 FBM543:FBM547 FBU543:FBU547 FCC543:FCC547 FCK543:FCK547 FCS543:FCS547 FDA543:FDA547 FDI543:FDI547 FDQ543:FDQ547 FDY543:FDY547 FEG543:FEG547 FEO543:FEO547 FEW543:FEW547 FFE543:FFE547 FFM543:FFM547 FFU543:FFU547 FGC543:FGC547 FGK543:FGK547 FGS543:FGS547 FHA543:FHA547 FHI543:FHI547 FHQ543:FHQ547 FHY543:FHY547 FIG543:FIG547 FIO543:FIO547 FIW543:FIW547 FJE543:FJE547 FJM543:FJM547 FJU543:FJU547 FKC543:FKC547 FKK543:FKK547 FKS543:FKS547 FLA543:FLA547 FLI543:FLI547 FLQ543:FLQ547 FLY543:FLY547 FMG543:FMG547 FMO543:FMO547 FMW543:FMW547 FNE543:FNE547 FNM543:FNM547 FNU543:FNU547 FOC543:FOC547 FOK543:FOK547 FOS543:FOS547 FPA543:FPA547 FPI543:FPI547 FPQ543:FPQ547 FPY543:FPY547 FQG543:FQG547 FQO543:FQO547 FQW543:FQW547 FRE543:FRE547 FRM543:FRM547 FRU543:FRU547 FSC543:FSC547 FSK543:FSK547 FSS543:FSS547 FTA543:FTA547 FTI543:FTI547 FTQ543:FTQ547 FTY543:FTY547 FUG543:FUG547 FUO543:FUO547 FUW543:FUW547 FVE543:FVE547 FVM543:FVM547 FVU543:FVU547 FWC543:FWC547 FWK543:FWK547 FWS543:FWS547 FXA543:FXA547 FXI543:FXI547 FXQ543:FXQ547 FXY543:FXY547 FYG543:FYG547 FYO543:FYO547 FYW543:FYW547 FZE543:FZE547 FZM543:FZM547 FZU543:FZU547 GAC543:GAC547 GAK543:GAK547 GAS543:GAS547 GBA543:GBA547 GBI543:GBI547 GBQ543:GBQ547 GBY543:GBY547 GCG543:GCG547 GCO543:GCO547 GCW543:GCW547 GDE543:GDE547 GDM543:GDM547 GDU543:GDU547 GEC543:GEC547 GEK543:GEK547 GES543:GES547 GFA543:GFA547 GFI543:GFI547 GFQ543:GFQ547 GFY543:GFY547 GGG543:GGG547 GGO543:GGO547 GGW543:GGW547 GHE543:GHE547 GHM543:GHM547 GHU543:GHU547 GIC543:GIC547 GIK543:GIK547 GIS543:GIS547 GJA543:GJA547 GJI543:GJI547 GJQ543:GJQ547 GJY543:GJY547 GKG543:GKG547 GKO543:GKO547 GKW543:GKW547 GLE543:GLE547 GLM543:GLM547 GLU543:GLU547 GMC543:GMC547 GMK543:GMK547 GMS543:GMS547 GNA543:GNA547 GNI543:GNI547 GNQ543:GNQ547 GNY543:GNY547 GOG543:GOG547 GOO543:GOO547 GOW543:GOW547 GPE543:GPE547 GPM543:GPM547 GPU543:GPU547 GQC543:GQC547 GQK543:GQK547 GQS543:GQS547 GRA543:GRA547 GRI543:GRI547 GRQ543:GRQ547 GRY543:GRY547 GSG543:GSG547 GSO543:GSO547 GSW543:GSW547 GTE543:GTE547 GTM543:GTM547 GTU543:GTU547 GUC543:GUC547 GUK543:GUK547 GUS543:GUS547 GVA543:GVA547 GVI543:GVI547 GVQ543:GVQ547 GVY543:GVY547 GWG543:GWG547 GWO543:GWO547 GWW543:GWW547 GXE543:GXE547 GXM543:GXM547 GXU543:GXU547 GYC543:GYC547 GYK543:GYK547 GYS543:GYS547 GZA543:GZA547 GZI543:GZI547 GZQ543:GZQ547 GZY543:GZY547 HAG543:HAG547 HAO543:HAO547 HAW543:HAW547 HBE543:HBE547 HBM543:HBM547 HBU543:HBU547 HCC543:HCC547 HCK543:HCK547 HCS543:HCS547 HDA543:HDA547 HDI543:HDI547 HDQ543:HDQ547 HDY543:HDY547 HEG543:HEG547 HEO543:HEO547 HEW543:HEW547 HFE543:HFE547 HFM543:HFM547 HFU543:HFU547 HGC543:HGC547 HGK543:HGK547 HGS543:HGS547 HHA543:HHA547 HHI543:HHI547 HHQ543:HHQ547 HHY543:HHY547 HIG543:HIG547 HIO543:HIO547 HIW543:HIW547 HJE543:HJE547 HJM543:HJM547 HJU543:HJU547 HKC543:HKC547 HKK543:HKK547 HKS543:HKS547 HLA543:HLA547 HLI543:HLI547 HLQ543:HLQ547 HLY543:HLY547 HMG543:HMG547 HMO543:HMO547 HMW543:HMW547 HNE543:HNE547 HNM543:HNM547 HNU543:HNU547 HOC543:HOC547 HOK543:HOK547 HOS543:HOS547 HPA543:HPA547 HPI543:HPI547 HPQ543:HPQ547 HPY543:HPY547 HQG543:HQG547 HQO543:HQO547 HQW543:HQW547 HRE543:HRE547 HRM543:HRM547 HRU543:HRU547 HSC543:HSC547 HSK543:HSK547 HSS543:HSS547 HTA543:HTA547 HTI543:HTI547 HTQ543:HTQ547 HTY543:HTY547 HUG543:HUG547 HUO543:HUO547 HUW543:HUW547 HVE543:HVE547 HVM543:HVM547 HVU543:HVU547 HWC543:HWC547 HWK543:HWK547 HWS543:HWS547 HXA543:HXA547 HXI543:HXI547 HXQ543:HXQ547 HXY543:HXY547 HYG543:HYG547 HYO543:HYO547 HYW543:HYW547 HZE543:HZE547 HZM543:HZM547 HZU543:HZU547 IAC543:IAC547 IAK543:IAK547 IAS543:IAS547 IBA543:IBA547 IBI543:IBI547 IBQ543:IBQ547 IBY543:IBY547 ICG543:ICG547 ICO543:ICO547 ICW543:ICW547 IDE543:IDE547 IDM543:IDM547 IDU543:IDU547 IEC543:IEC547 IEK543:IEK547 IES543:IES547 IFA543:IFA547 IFI543:IFI547 IFQ543:IFQ547 IFY543:IFY547 IGG543:IGG547 IGO543:IGO547 IGW543:IGW547 IHE543:IHE547 IHM543:IHM547 IHU543:IHU547 IIC543:IIC547 IIK543:IIK547 IIS543:IIS547 IJA543:IJA547 IJI543:IJI547 IJQ543:IJQ547 IJY543:IJY547 IKG543:IKG547 IKO543:IKO547 IKW543:IKW547 ILE543:ILE547 ILM543:ILM547 ILU543:ILU547 IMC543:IMC547 IMK543:IMK547 IMS543:IMS547 INA543:INA547 INI543:INI547 INQ543:INQ547 INY543:INY547 IOG543:IOG547 IOO543:IOO547 IOW543:IOW547 IPE543:IPE547 IPM543:IPM547 IPU543:IPU547 IQC543:IQC547 IQK543:IQK547 IQS543:IQS547 IRA543:IRA547 IRI543:IRI547 IRQ543:IRQ547 IRY543:IRY547 ISG543:ISG547 ISO543:ISO547 ISW543:ISW547 ITE543:ITE547 ITM543:ITM547 ITU543:ITU547 IUC543:IUC547 IUK543:IUK547 IUS543:IUS547 IVA543:IVA547 IVI543:IVI547 IVQ543:IVQ547 IVY543:IVY547 IWG543:IWG547 IWO543:IWO547 IWW543:IWW547 IXE543:IXE547 IXM543:IXM547 IXU543:IXU547 IYC543:IYC547 IYK543:IYK547 IYS543:IYS547 IZA543:IZA547 IZI543:IZI547 IZQ543:IZQ547 IZY543:IZY547 JAG543:JAG547 JAO543:JAO547 JAW543:JAW547 JBE543:JBE547 JBM543:JBM547 JBU543:JBU547 JCC543:JCC547 JCK543:JCK547 JCS543:JCS547 JDA543:JDA547 JDI543:JDI547 JDQ543:JDQ547 JDY543:JDY547 JEG543:JEG547 JEO543:JEO547 JEW543:JEW547 JFE543:JFE547 JFM543:JFM547 JFU543:JFU547 JGC543:JGC547 JGK543:JGK547 JGS543:JGS547 JHA543:JHA547 JHI543:JHI547 JHQ543:JHQ547 JHY543:JHY547 JIG543:JIG547 JIO543:JIO547 JIW543:JIW547 JJE543:JJE547 JJM543:JJM547 JJU543:JJU547 JKC543:JKC547 JKK543:JKK547 JKS543:JKS547 JLA543:JLA547 JLI543:JLI547 JLQ543:JLQ547 JLY543:JLY547 JMG543:JMG547 JMO543:JMO547 JMW543:JMW547 JNE543:JNE547 JNM543:JNM547 JNU543:JNU547 JOC543:JOC547 JOK543:JOK547 JOS543:JOS547 JPA543:JPA547 JPI543:JPI547 JPQ543:JPQ547 JPY543:JPY547 JQG543:JQG547 JQO543:JQO547 JQW543:JQW547 JRE543:JRE547 JRM543:JRM547 JRU543:JRU547 JSC543:JSC547 JSK543:JSK547 JSS543:JSS547 JTA543:JTA547 JTI543:JTI547 JTQ543:JTQ547 JTY543:JTY547 JUG543:JUG547 JUO543:JUO547 JUW543:JUW547 JVE543:JVE547 JVM543:JVM547 JVU543:JVU547 JWC543:JWC547 JWK543:JWK547 JWS543:JWS547 JXA543:JXA547 JXI543:JXI547 JXQ543:JXQ547 JXY543:JXY547 JYG543:JYG547 JYO543:JYO547 JYW543:JYW547 JZE543:JZE547 JZM543:JZM547 JZU543:JZU547 KAC543:KAC547 KAK543:KAK547 KAS543:KAS547 KBA543:KBA547 KBI543:KBI547 KBQ543:KBQ547 KBY543:KBY547 KCG543:KCG547 KCO543:KCO547 KCW543:KCW547 KDE543:KDE547 KDM543:KDM547 KDU543:KDU547 KEC543:KEC547 KEK543:KEK547 KES543:KES547 KFA543:KFA547 KFI543:KFI547 KFQ543:KFQ547 KFY543:KFY547 KGG543:KGG547 KGO543:KGO547 KGW543:KGW547 KHE543:KHE547 KHM543:KHM547 KHU543:KHU547 KIC543:KIC547 KIK543:KIK547 KIS543:KIS547 KJA543:KJA547 KJI543:KJI547 KJQ543:KJQ547 KJY543:KJY547 KKG543:KKG547 KKO543:KKO547 KKW543:KKW547 KLE543:KLE547 KLM543:KLM547 KLU543:KLU547 KMC543:KMC547 KMK543:KMK547 KMS543:KMS547 KNA543:KNA547 KNI543:KNI547 KNQ543:KNQ547 KNY543:KNY547 KOG543:KOG547 KOO543:KOO547 KOW543:KOW547 KPE543:KPE547 KPM543:KPM547 KPU543:KPU547 KQC543:KQC547 KQK543:KQK547 KQS543:KQS547 KRA543:KRA547 KRI543:KRI547 KRQ543:KRQ547 KRY543:KRY547 KSG543:KSG547 KSO543:KSO547 KSW543:KSW547 KTE543:KTE547 KTM543:KTM547 KTU543:KTU547 KUC543:KUC547 KUK543:KUK547 KUS543:KUS547 KVA543:KVA547 KVI543:KVI547 KVQ543:KVQ547 KVY543:KVY547 KWG543:KWG547 KWO543:KWO547 KWW543:KWW547 KXE543:KXE547 KXM543:KXM547 KXU543:KXU547 KYC543:KYC547 KYK543:KYK547 KYS543:KYS547 KZA543:KZA547 KZI543:KZI547 KZQ543:KZQ547 KZY543:KZY547 LAG543:LAG547 LAO543:LAO547 LAW543:LAW547 LBE543:LBE547 LBM543:LBM547 LBU543:LBU547 LCC543:LCC547 LCK543:LCK547 LCS543:LCS547 LDA543:LDA547 LDI543:LDI547 LDQ543:LDQ547 LDY543:LDY547 LEG543:LEG547 LEO543:LEO547 LEW543:LEW547 LFE543:LFE547 LFM543:LFM547 LFU543:LFU547 LGC543:LGC547 LGK543:LGK547 LGS543:LGS547 LHA543:LHA547 LHI543:LHI547 LHQ543:LHQ547 LHY543:LHY547 LIG543:LIG547 LIO543:LIO547 LIW543:LIW547 LJE543:LJE547 LJM543:LJM547 LJU543:LJU547 LKC543:LKC547 LKK543:LKK547 LKS543:LKS547 LLA543:LLA547 LLI543:LLI547 LLQ543:LLQ547 LLY543:LLY547 LMG543:LMG547 LMO543:LMO547 LMW543:LMW547 LNE543:LNE547 LNM543:LNM547 LNU543:LNU547 LOC543:LOC547 LOK543:LOK547 LOS543:LOS547 LPA543:LPA547 LPI543:LPI547 LPQ543:LPQ547 LPY543:LPY547 LQG543:LQG547 LQO543:LQO547 LQW543:LQW547 LRE543:LRE547 LRM543:LRM547 LRU543:LRU547 LSC543:LSC547 LSK543:LSK547 LSS543:LSS547 LTA543:LTA547 LTI543:LTI547 LTQ543:LTQ547 LTY543:LTY547 LUG543:LUG547 LUO543:LUO547 LUW543:LUW547 LVE543:LVE547 LVM543:LVM547 LVU543:LVU547 LWC543:LWC547 LWK543:LWK547 LWS543:LWS547 LXA543:LXA547 LXI543:LXI547 LXQ543:LXQ547 LXY543:LXY547 LYG543:LYG547 LYO543:LYO547 LYW543:LYW547 LZE543:LZE547 LZM543:LZM547 LZU543:LZU547 MAC543:MAC547 MAK543:MAK547 MAS543:MAS547 MBA543:MBA547 MBI543:MBI547 MBQ543:MBQ547 MBY543:MBY547 MCG543:MCG547 MCO543:MCO547 MCW543:MCW547 MDE543:MDE547 MDM543:MDM547 MDU543:MDU547 MEC543:MEC547 MEK543:MEK547 MES543:MES547 MFA543:MFA547 MFI543:MFI547 MFQ543:MFQ547 MFY543:MFY547 MGG543:MGG547 MGO543:MGO547 MGW543:MGW547 MHE543:MHE547 MHM543:MHM547 MHU543:MHU547 MIC543:MIC547 MIK543:MIK547 MIS543:MIS547 MJA543:MJA547 MJI543:MJI547 MJQ543:MJQ547 MJY543:MJY547 MKG543:MKG547 MKO543:MKO547 MKW543:MKW547 MLE543:MLE547 MLM543:MLM547 MLU543:MLU547 MMC543:MMC547 MMK543:MMK547 MMS543:MMS547 MNA543:MNA547 MNI543:MNI547 MNQ543:MNQ547 MNY543:MNY547 MOG543:MOG547 MOO543:MOO547 MOW543:MOW547 MPE543:MPE547 MPM543:MPM547 MPU543:MPU547 MQC543:MQC547 MQK543:MQK547 MQS543:MQS547 MRA543:MRA547 MRI543:MRI547 MRQ543:MRQ547 MRY543:MRY547 MSG543:MSG547 MSO543:MSO547 MSW543:MSW547 MTE543:MTE547 MTM543:MTM547 MTU543:MTU547 MUC543:MUC547 MUK543:MUK547 MUS543:MUS547 MVA543:MVA547 MVI543:MVI547 MVQ543:MVQ547 MVY543:MVY547 MWG543:MWG547 MWO543:MWO547 MWW543:MWW547 MXE543:MXE547 MXM543:MXM547 MXU543:MXU547 MYC543:MYC547 MYK543:MYK547 MYS543:MYS547 MZA543:MZA547 MZI543:MZI547 MZQ543:MZQ547 MZY543:MZY547 NAG543:NAG547 NAO543:NAO547 NAW543:NAW547 NBE543:NBE547 NBM543:NBM547 NBU543:NBU547 NCC543:NCC547 NCK543:NCK547 NCS543:NCS547 NDA543:NDA547 NDI543:NDI547 NDQ543:NDQ547 NDY543:NDY547 NEG543:NEG547 NEO543:NEO547 NEW543:NEW547 NFE543:NFE547 NFM543:NFM547 NFU543:NFU547 NGC543:NGC547 NGK543:NGK547 NGS543:NGS547 NHA543:NHA547 NHI543:NHI547 NHQ543:NHQ547 NHY543:NHY547 NIG543:NIG547 NIO543:NIO547 NIW543:NIW547 NJE543:NJE547 NJM543:NJM547 NJU543:NJU547 NKC543:NKC547 NKK543:NKK547 NKS543:NKS547 NLA543:NLA547 NLI543:NLI547 NLQ543:NLQ547 NLY543:NLY547 NMG543:NMG547 NMO543:NMO547 NMW543:NMW547 NNE543:NNE547 NNM543:NNM547 NNU543:NNU547 NOC543:NOC547 NOK543:NOK547 NOS543:NOS547 NPA543:NPA547 NPI543:NPI547 NPQ543:NPQ547 NPY543:NPY547 NQG543:NQG547 NQO543:NQO547 NQW543:NQW547 NRE543:NRE547 NRM543:NRM547 NRU543:NRU547 NSC543:NSC547 NSK543:NSK547 NSS543:NSS547 NTA543:NTA547 NTI543:NTI547 NTQ543:NTQ547 NTY543:NTY547 NUG543:NUG547 NUO543:NUO547 NUW543:NUW547 NVE543:NVE547 NVM543:NVM547 NVU543:NVU547 NWC543:NWC547 NWK543:NWK547 NWS543:NWS547 NXA543:NXA547 NXI543:NXI547 NXQ543:NXQ547 NXY543:NXY547 NYG543:NYG547 NYO543:NYO547 NYW543:NYW547 NZE543:NZE547 NZM543:NZM547 NZU543:NZU547 OAC543:OAC547 OAK543:OAK547 OAS543:OAS547 OBA543:OBA547 OBI543:OBI547 OBQ543:OBQ547 OBY543:OBY547 OCG543:OCG547 OCO543:OCO547 OCW543:OCW547 ODE543:ODE547 ODM543:ODM547 ODU543:ODU547 OEC543:OEC547 OEK543:OEK547 OES543:OES547 OFA543:OFA547 OFI543:OFI547 OFQ543:OFQ547 OFY543:OFY547 OGG543:OGG547 OGO543:OGO547 OGW543:OGW547 OHE543:OHE547 OHM543:OHM547 OHU543:OHU547 OIC543:OIC547 OIK543:OIK547 OIS543:OIS547 OJA543:OJA547 OJI543:OJI547 OJQ543:OJQ547 OJY543:OJY547 OKG543:OKG547 OKO543:OKO547 OKW543:OKW547 OLE543:OLE547 OLM543:OLM547 OLU543:OLU547 OMC543:OMC547 OMK543:OMK547 OMS543:OMS547 ONA543:ONA547 ONI543:ONI547 ONQ543:ONQ547 ONY543:ONY547 OOG543:OOG547 OOO543:OOO547 OOW543:OOW547 OPE543:OPE547 OPM543:OPM547 OPU543:OPU547 OQC543:OQC547 OQK543:OQK547 OQS543:OQS547 ORA543:ORA547 ORI543:ORI547 ORQ543:ORQ547 ORY543:ORY547 OSG543:OSG547 OSO543:OSO547 OSW543:OSW547 OTE543:OTE547 OTM543:OTM547 OTU543:OTU547 OUC543:OUC547 OUK543:OUK547 OUS543:OUS547 OVA543:OVA547 OVI543:OVI547 OVQ543:OVQ547 OVY543:OVY547 OWG543:OWG547 OWO543:OWO547 OWW543:OWW547 OXE543:OXE547 OXM543:OXM547 OXU543:OXU547 OYC543:OYC547 OYK543:OYK547 OYS543:OYS547 OZA543:OZA547 OZI543:OZI547 OZQ543:OZQ547 OZY543:OZY547 PAG543:PAG547 PAO543:PAO547 PAW543:PAW547 PBE543:PBE547 PBM543:PBM547 PBU543:PBU547 PCC543:PCC547 PCK543:PCK547 PCS543:PCS547 PDA543:PDA547 PDI543:PDI547 PDQ543:PDQ547 PDY543:PDY547 PEG543:PEG547 PEO543:PEO547 PEW543:PEW547 PFE543:PFE547 PFM543:PFM547 PFU543:PFU547 PGC543:PGC547 PGK543:PGK547 PGS543:PGS547 PHA543:PHA547 PHI543:PHI547 PHQ543:PHQ547 PHY543:PHY547 PIG543:PIG547 PIO543:PIO547 PIW543:PIW547 PJE543:PJE547 PJM543:PJM547 PJU543:PJU547 PKC543:PKC547 PKK543:PKK547 PKS543:PKS547 PLA543:PLA547 PLI543:PLI547 PLQ543:PLQ547 PLY543:PLY547 PMG543:PMG547 PMO543:PMO547 PMW543:PMW547 PNE543:PNE547 PNM543:PNM547 PNU543:PNU547 POC543:POC547 POK543:POK547 POS543:POS547 PPA543:PPA547 PPI543:PPI547 PPQ543:PPQ547 PPY543:PPY547 PQG543:PQG547 PQO543:PQO547 PQW543:PQW547 PRE543:PRE547 PRM543:PRM547 PRU543:PRU547 PSC543:PSC547 PSK543:PSK547 PSS543:PSS547 PTA543:PTA547 PTI543:PTI547 PTQ543:PTQ547 PTY543:PTY547 PUG543:PUG547 PUO543:PUO547 PUW543:PUW547 PVE543:PVE547 PVM543:PVM547 PVU543:PVU547 PWC543:PWC547 PWK543:PWK547 PWS543:PWS547 PXA543:PXA547 PXI543:PXI547 PXQ543:PXQ547 PXY543:PXY547 PYG543:PYG547 PYO543:PYO547 PYW543:PYW547 PZE543:PZE547 PZM543:PZM547 PZU543:PZU547 QAC543:QAC547 QAK543:QAK547 QAS543:QAS547 QBA543:QBA547 QBI543:QBI547 QBQ543:QBQ547 QBY543:QBY547 QCG543:QCG547 QCO543:QCO547 QCW543:QCW547 QDE543:QDE547 QDM543:QDM547 QDU543:QDU547 QEC543:QEC547 QEK543:QEK547 QES543:QES547 QFA543:QFA547 QFI543:QFI547 QFQ543:QFQ547 QFY543:QFY547 QGG543:QGG547 QGO543:QGO547 QGW543:QGW547 QHE543:QHE547 QHM543:QHM547 QHU543:QHU547 QIC543:QIC547 QIK543:QIK547 QIS543:QIS547 QJA543:QJA547 QJI543:QJI547 QJQ543:QJQ547 QJY543:QJY547 QKG543:QKG547 QKO543:QKO547 QKW543:QKW547 QLE543:QLE547 QLM543:QLM547 QLU543:QLU547 QMC543:QMC547 QMK543:QMK547 QMS543:QMS547 QNA543:QNA547 QNI543:QNI547 QNQ543:QNQ547 QNY543:QNY547 QOG543:QOG547 QOO543:QOO547 QOW543:QOW547 QPE543:QPE547 QPM543:QPM547 QPU543:QPU547 QQC543:QQC547 QQK543:QQK547 QQS543:QQS547 QRA543:QRA547 QRI543:QRI547 QRQ543:QRQ547 QRY543:QRY547 QSG543:QSG547 QSO543:QSO547 QSW543:QSW547 QTE543:QTE547 QTM543:QTM547 QTU543:QTU547 QUC543:QUC547 QUK543:QUK547 QUS543:QUS547 QVA543:QVA547 QVI543:QVI547 QVQ543:QVQ547 QVY543:QVY547 QWG543:QWG547 QWO543:QWO547 QWW543:QWW547 QXE543:QXE547 QXM543:QXM547 QXU543:QXU547 QYC543:QYC547 QYK543:QYK547 QYS543:QYS547 QZA543:QZA547 QZI543:QZI547 QZQ543:QZQ547 QZY543:QZY547 RAG543:RAG547 RAO543:RAO547 RAW543:RAW547 RBE543:RBE547 RBM543:RBM547 RBU543:RBU547 RCC543:RCC547 RCK543:RCK547 RCS543:RCS547 RDA543:RDA547 RDI543:RDI547 RDQ543:RDQ547 RDY543:RDY547 REG543:REG547 REO543:REO547 REW543:REW547 RFE543:RFE547 RFM543:RFM547 RFU543:RFU547 RGC543:RGC547 RGK543:RGK547 RGS543:RGS547 RHA543:RHA547 RHI543:RHI547 RHQ543:RHQ547 RHY543:RHY547 RIG543:RIG547 RIO543:RIO547 RIW543:RIW547 RJE543:RJE547 RJM543:RJM547 RJU543:RJU547 RKC543:RKC547 RKK543:RKK547 RKS543:RKS547 RLA543:RLA547 RLI543:RLI547 RLQ543:RLQ547 RLY543:RLY547 RMG543:RMG547 RMO543:RMO547 RMW543:RMW547 RNE543:RNE547 RNM543:RNM547 RNU543:RNU547 ROC543:ROC547 ROK543:ROK547 ROS543:ROS547 RPA543:RPA547 RPI543:RPI547 RPQ543:RPQ547 RPY543:RPY547 RQG543:RQG547 RQO543:RQO547 RQW543:RQW547 RRE543:RRE547 RRM543:RRM547 RRU543:RRU547 RSC543:RSC547 RSK543:RSK547 RSS543:RSS547 RTA543:RTA547 RTI543:RTI547 RTQ543:RTQ547 RTY543:RTY547 RUG543:RUG547 RUO543:RUO547 RUW543:RUW547 RVE543:RVE547 RVM543:RVM547 RVU543:RVU547 RWC543:RWC547 RWK543:RWK547 RWS543:RWS547 RXA543:RXA547 RXI543:RXI547 RXQ543:RXQ547 RXY543:RXY547 RYG543:RYG547 RYO543:RYO547 RYW543:RYW547 RZE543:RZE547 RZM543:RZM547 RZU543:RZU547 SAC543:SAC547 SAK543:SAK547 SAS543:SAS547 SBA543:SBA547 SBI543:SBI547 SBQ543:SBQ547 SBY543:SBY547 SCG543:SCG547 SCO543:SCO547 SCW543:SCW547 SDE543:SDE547 SDM543:SDM547 SDU543:SDU547 SEC543:SEC547 SEK543:SEK547 SES543:SES547 SFA543:SFA547 SFI543:SFI547 SFQ543:SFQ547 SFY543:SFY547 SGG543:SGG547 SGO543:SGO547 SGW543:SGW547 SHE543:SHE547 SHM543:SHM547 SHU543:SHU547 SIC543:SIC547 SIK543:SIK547 SIS543:SIS547 SJA543:SJA547 SJI543:SJI547 SJQ543:SJQ547 SJY543:SJY547 SKG543:SKG547 SKO543:SKO547 SKW543:SKW547 SLE543:SLE547 SLM543:SLM547 SLU543:SLU547 SMC543:SMC547 SMK543:SMK547 SMS543:SMS547 SNA543:SNA547 SNI543:SNI547 SNQ543:SNQ547 SNY543:SNY547 SOG543:SOG547 SOO543:SOO547 SOW543:SOW547 SPE543:SPE547 SPM543:SPM547 SPU543:SPU547 SQC543:SQC547 SQK543:SQK547 SQS543:SQS547 SRA543:SRA547 SRI543:SRI547 SRQ543:SRQ547 SRY543:SRY547 SSG543:SSG547 SSO543:SSO547 SSW543:SSW547 STE543:STE547 STM543:STM547 STU543:STU547 SUC543:SUC547 SUK543:SUK547 SUS543:SUS547 SVA543:SVA547 SVI543:SVI547 SVQ543:SVQ547 SVY543:SVY547 SWG543:SWG547 SWO543:SWO547 SWW543:SWW547 SXE543:SXE547 SXM543:SXM547 SXU543:SXU547 SYC543:SYC547 SYK543:SYK547 SYS543:SYS547 SZA543:SZA547 SZI543:SZI547 SZQ543:SZQ547 SZY543:SZY547 TAG543:TAG547 TAO543:TAO547 TAW543:TAW547 TBE543:TBE547 TBM543:TBM547 TBU543:TBU547 TCC543:TCC547 TCK543:TCK547 TCS543:TCS547 TDA543:TDA547 TDI543:TDI547 TDQ543:TDQ547 TDY543:TDY547 TEG543:TEG547 TEO543:TEO547 TEW543:TEW547 TFE543:TFE547 TFM543:TFM547 TFU543:TFU547 TGC543:TGC547 TGK543:TGK547 TGS543:TGS547 THA543:THA547 THI543:THI547 THQ543:THQ547 THY543:THY547 TIG543:TIG547 TIO543:TIO547 TIW543:TIW547 TJE543:TJE547 TJM543:TJM547 TJU543:TJU547 TKC543:TKC547 TKK543:TKK547 TKS543:TKS547 TLA543:TLA547 TLI543:TLI547 TLQ543:TLQ547 TLY543:TLY547 TMG543:TMG547 TMO543:TMO547 TMW543:TMW547 TNE543:TNE547 TNM543:TNM547 TNU543:TNU547 TOC543:TOC547 TOK543:TOK547 TOS543:TOS547 TPA543:TPA547 TPI543:TPI547 TPQ543:TPQ547 TPY543:TPY547 TQG543:TQG547 TQO543:TQO547 TQW543:TQW547 TRE543:TRE547 TRM543:TRM547 TRU543:TRU547 TSC543:TSC547 TSK543:TSK547 TSS543:TSS547 TTA543:TTA547 TTI543:TTI547 TTQ543:TTQ547 TTY543:TTY547 TUG543:TUG547 TUO543:TUO547 TUW543:TUW547 TVE543:TVE547 TVM543:TVM547 TVU543:TVU547 TWC543:TWC547 TWK543:TWK547 TWS543:TWS547 TXA543:TXA547 TXI543:TXI547 TXQ543:TXQ547 TXY543:TXY547 TYG543:TYG547 TYO543:TYO547 TYW543:TYW547 TZE543:TZE547 TZM543:TZM547 TZU543:TZU547 UAC543:UAC547 UAK543:UAK547 UAS543:UAS547 UBA543:UBA547 UBI543:UBI547 UBQ543:UBQ547 UBY543:UBY547 UCG543:UCG547 UCO543:UCO547 UCW543:UCW547 UDE543:UDE547 UDM543:UDM547 UDU543:UDU547 UEC543:UEC547 UEK543:UEK547 UES543:UES547 UFA543:UFA547 UFI543:UFI547 UFQ543:UFQ547 UFY543:UFY547 UGG543:UGG547 UGO543:UGO547 UGW543:UGW547 UHE543:UHE547 UHM543:UHM547 UHU543:UHU547 UIC543:UIC547 UIK543:UIK547 UIS543:UIS547 UJA543:UJA547 UJI543:UJI547 UJQ543:UJQ547 UJY543:UJY547 UKG543:UKG547 UKO543:UKO547 UKW543:UKW547 ULE543:ULE547 ULM543:ULM547 ULU543:ULU547 UMC543:UMC547 UMK543:UMK547 UMS543:UMS547 UNA543:UNA547 UNI543:UNI547 UNQ543:UNQ547 UNY543:UNY547 UOG543:UOG547 UOO543:UOO547 UOW543:UOW547 UPE543:UPE547 UPM543:UPM547 UPU543:UPU547 UQC543:UQC547 UQK543:UQK547 UQS543:UQS547 URA543:URA547 URI543:URI547 URQ543:URQ547 URY543:URY547 USG543:USG547 USO543:USO547 USW543:USW547 UTE543:UTE547 UTM543:UTM547 UTU543:UTU547 UUC543:UUC547 UUK543:UUK547 UUS543:UUS547 UVA543:UVA547 UVI543:UVI547 UVQ543:UVQ547 UVY543:UVY547 UWG543:UWG547 UWO543:UWO547 UWW543:UWW547 UXE543:UXE547 UXM543:UXM547 UXU543:UXU547 UYC543:UYC547 UYK543:UYK547 UYS543:UYS547 UZA543:UZA547 UZI543:UZI547 UZQ543:UZQ547 UZY543:UZY547 VAG543:VAG547 VAO543:VAO547 VAW543:VAW547 VBE543:VBE547 VBM543:VBM547 VBU543:VBU547 VCC543:VCC547 VCK543:VCK547 VCS543:VCS547 VDA543:VDA547 VDI543:VDI547 VDQ543:VDQ547 VDY543:VDY547 VEG543:VEG547 VEO543:VEO547 VEW543:VEW547 VFE543:VFE547 VFM543:VFM547 VFU543:VFU547 VGC543:VGC547 VGK543:VGK547 VGS543:VGS547 VHA543:VHA547 VHI543:VHI547 VHQ543:VHQ547 VHY543:VHY547 VIG543:VIG547 VIO543:VIO547 VIW543:VIW547 VJE543:VJE547 VJM543:VJM547 VJU543:VJU547 VKC543:VKC547 VKK543:VKK547 VKS543:VKS547 VLA543:VLA547 VLI543:VLI547 VLQ543:VLQ547 VLY543:VLY547 VMG543:VMG547 VMO543:VMO547 VMW543:VMW547 VNE543:VNE547 VNM543:VNM547 VNU543:VNU547 VOC543:VOC547 VOK543:VOK547 VOS543:VOS547 VPA543:VPA547 VPI543:VPI547 VPQ543:VPQ547 VPY543:VPY547 VQG543:VQG547 VQO543:VQO547 VQW543:VQW547 VRE543:VRE547 VRM543:VRM547 VRU543:VRU547 VSC543:VSC547 VSK543:VSK547 VSS543:VSS547 VTA543:VTA547 VTI543:VTI547 VTQ543:VTQ547 VTY543:VTY547 VUG543:VUG547 VUO543:VUO547 VUW543:VUW547 VVE543:VVE547 VVM543:VVM547 VVU543:VVU547 VWC543:VWC547 VWK543:VWK547 VWS543:VWS547 VXA543:VXA547 VXI543:VXI547 VXQ543:VXQ547 VXY543:VXY547 VYG543:VYG547 VYO543:VYO547 VYW543:VYW547 VZE543:VZE547 VZM543:VZM547 VZU543:VZU547 WAC543:WAC547 WAK543:WAK547 WAS543:WAS547 WBA543:WBA547 WBI543:WBI547 WBQ543:WBQ547 WBY543:WBY547 WCG543:WCG547 WCO543:WCO547 WCW543:WCW547 WDE543:WDE547 WDM543:WDM547 WDU543:WDU547 WEC543:WEC547 WEK543:WEK547 WES543:WES547 WFA543:WFA547 WFI543:WFI547 WFQ543:WFQ547 WFY543:WFY547 WGG543:WGG547 WGO543:WGO547 WGW543:WGW547 WHE543:WHE547 WHM543:WHM547 WHU543:WHU547 WIC543:WIC547 WIK543:WIK547 WIS543:WIS547 WJA543:WJA547 WJI543:WJI547 WJQ543:WJQ547 WJY543:WJY547 WKG543:WKG547 WKO543:WKO547 WKW543:WKW547 WLE543:WLE547 WLM543:WLM547 WLU543:WLU547 WMC543:WMC547 WMK543:WMK547 WMS543:WMS547 WNA543:WNA547 WNI543:WNI547 WNQ543:WNQ547 WNY543:WNY547 WOG543:WOG547 WOO543:WOO547 WOW543:WOW547 WPE543:WPE547 WPM543:WPM547 WPU543:WPU547 WQC543:WQC547 WQK543:WQK547 WQS543:WQS547 WRA543:WRA547 WRI543:WRI547 WRQ543:WRQ547 WRY543:WRY547 WSG543:WSG547 WSO543:WSO547 WSW543:WSW547 WTE543:WTE547 WTM543:WTM547 WTU543:WTU547 WUC543:WUC547 WUK543:WUK547 WUS543:WUS547 WVA543:WVA547 WVI543:WVI547 WVQ543:WVQ547 WVY543:WVY547 WWG543:WWG547 WWO543:WWO547 WWW543:WWW547 WXE543:WXE547 WXM543:WXM547 WXU543:WXU547 WYC543:WYC547 WYK543:WYK547 WYS543:WYS547 WZA543:WZA547 WZI543:WZI547 WZQ543:WZQ547 WZY543:WZY547 XAG543:XAG547 XAO543:XAO547 XAW543:XAW547 XBE543:XBE547 XBM543:XBM547 XBU543:XBU547 XCC543:XCC547 XCK543:XCK547 XCS543:XCS547 XDA543:XDA547 XDI543:XDI547 XDQ543:XDQ547 XDY543:XDY547 XEG543:XEG547 XEO543:XEO547 XEW543:XEW547">
    <cfRule type="duplicateValues" dxfId="1193" priority="3"/>
  </conditionalFormatting>
  <conditionalFormatting sqref="B13:B16">
    <cfRule type="duplicateValues" dxfId="1192" priority="46"/>
    <cfRule type="duplicateValues" dxfId="1191" priority="47"/>
  </conditionalFormatting>
  <conditionalFormatting sqref="B112:B128">
    <cfRule type="duplicateValues" dxfId="1190" priority="56"/>
  </conditionalFormatting>
  <conditionalFormatting sqref="B118:B122 B124:B128">
    <cfRule type="duplicateValues" dxfId="1189" priority="53"/>
  </conditionalFormatting>
  <conditionalFormatting sqref="B267:B279">
    <cfRule type="duplicateValues" dxfId="1188" priority="40"/>
    <cfRule type="duplicateValues" dxfId="1187" priority="41"/>
  </conditionalFormatting>
  <conditionalFormatting sqref="B542">
    <cfRule type="duplicateValues" dxfId="1186" priority="446"/>
  </conditionalFormatting>
  <conditionalFormatting sqref="B543:B547">
    <cfRule type="duplicateValues" dxfId="1185" priority="1"/>
  </conditionalFormatting>
  <conditionalFormatting sqref="B548:B549">
    <cfRule type="duplicateValues" dxfId="1184" priority="22"/>
  </conditionalFormatting>
  <conditionalFormatting sqref="B550">
    <cfRule type="duplicateValues" dxfId="1183" priority="20"/>
  </conditionalFormatting>
  <conditionalFormatting sqref="B551:B554">
    <cfRule type="duplicateValues" dxfId="1182" priority="18"/>
  </conditionalFormatting>
  <conditionalFormatting sqref="B555">
    <cfRule type="duplicateValues" dxfId="1181" priority="12"/>
    <cfRule type="duplicateValues" dxfId="1180" priority="13"/>
  </conditionalFormatting>
  <conditionalFormatting sqref="B556">
    <cfRule type="duplicateValues" dxfId="1179" priority="8"/>
    <cfRule type="duplicateValues" dxfId="1178" priority="9"/>
    <cfRule type="duplicateValues" dxfId="1177" priority="10"/>
  </conditionalFormatting>
  <conditionalFormatting sqref="B557:B558">
    <cfRule type="duplicateValues" dxfId="1176" priority="5"/>
    <cfRule type="duplicateValues" dxfId="1175" priority="6"/>
  </conditionalFormatting>
  <conditionalFormatting sqref="B589:B598 B206:B266 B539:B541 B280:B536 B559:B587">
    <cfRule type="duplicateValues" dxfId="1174" priority="36"/>
  </conditionalFormatting>
  <conditionalFormatting sqref="B589:B598 B539:B541 B206:B537 B559:B587">
    <cfRule type="duplicateValues" dxfId="1173" priority="35"/>
  </conditionalFormatting>
  <conditionalFormatting sqref="B589:B598">
    <cfRule type="duplicateValues" dxfId="1172" priority="38"/>
  </conditionalFormatting>
  <conditionalFormatting sqref="B599:B606 B609:B1048576">
    <cfRule type="duplicateValues" dxfId="1171" priority="52"/>
  </conditionalFormatting>
  <conditionalFormatting sqref="B599:B1048576 B12 B1:B6 B129:B205 B17:B111">
    <cfRule type="duplicateValues" dxfId="1170" priority="50"/>
  </conditionalFormatting>
  <conditionalFormatting sqref="B599:B1048576">
    <cfRule type="duplicateValues" dxfId="1169" priority="49"/>
  </conditionalFormatting>
  <conditionalFormatting sqref="C13:C16">
    <cfRule type="duplicateValues" dxfId="1168" priority="48"/>
  </conditionalFormatting>
  <conditionalFormatting sqref="C179:C189">
    <cfRule type="duplicateValues" dxfId="1167" priority="57"/>
  </conditionalFormatting>
  <conditionalFormatting sqref="C233">
    <cfRule type="duplicateValues" dxfId="1166" priority="43"/>
  </conditionalFormatting>
  <conditionalFormatting sqref="C267:C279">
    <cfRule type="duplicateValues" dxfId="1165" priority="42"/>
  </conditionalFormatting>
  <conditionalFormatting sqref="C542">
    <cfRule type="duplicateValues" dxfId="1164" priority="447"/>
  </conditionalFormatting>
  <conditionalFormatting sqref="C543:C547">
    <cfRule type="duplicateValues" dxfId="1163" priority="2"/>
  </conditionalFormatting>
  <conditionalFormatting sqref="C548:C549">
    <cfRule type="duplicateValues" dxfId="1162" priority="23"/>
  </conditionalFormatting>
  <conditionalFormatting sqref="C550">
    <cfRule type="duplicateValues" dxfId="1161" priority="21"/>
  </conditionalFormatting>
  <conditionalFormatting sqref="C551:C554">
    <cfRule type="duplicateValues" dxfId="1160" priority="19"/>
  </conditionalFormatting>
  <conditionalFormatting sqref="C555">
    <cfRule type="duplicateValues" dxfId="1159" priority="14"/>
  </conditionalFormatting>
  <conditionalFormatting sqref="C556">
    <cfRule type="duplicateValues" dxfId="1158" priority="11"/>
  </conditionalFormatting>
  <conditionalFormatting sqref="C557:C558">
    <cfRule type="duplicateValues" dxfId="1157" priority="7"/>
  </conditionalFormatting>
  <conditionalFormatting sqref="C589:C598 C206:C266 C539:C541 C444:C536 C280:C442 C559:C587">
    <cfRule type="duplicateValues" dxfId="1156" priority="39"/>
  </conditionalFormatting>
  <conditionalFormatting sqref="C599:C1048576 A113:A117 A123 C12 C1:C6 C17:C205">
    <cfRule type="duplicateValues" dxfId="1155" priority="55"/>
  </conditionalFormatting>
  <conditionalFormatting sqref="C607:C608">
    <cfRule type="duplicateValues" dxfId="1154" priority="45"/>
  </conditionalFormatting>
  <conditionalFormatting sqref="J25:J163 J165:J181 J183:J192 J194:J202 J209:J222 J224:J296 J427:J444 J538:J539">
    <cfRule type="notContainsBlanks" dxfId="1153" priority="51">
      <formula>LEN(TRIM(J25))&gt;0</formula>
    </cfRule>
  </conditionalFormatting>
  <conditionalFormatting sqref="J204:J207 J299:J301 J306:J350 J352:J417 J446:J462 J464:J520 J522:J536">
    <cfRule type="notContainsBlanks" dxfId="1152" priority="37">
      <formula>LEN(TRIM(J204))&gt;0</formula>
    </cfRule>
  </conditionalFormatting>
  <conditionalFormatting sqref="J543:J547 R543:R547 Z543:Z547 AH543:AH547 AP543:AP547 AX543:AX547 BF543:BF547 BN543:BN547 BV543:BV547 CD543:CD547 CL543:CL547 CT543:CT547 DB543:DB547 DJ543:DJ547 DR543:DR547 DZ543:DZ547 EH543:EH547 EP543:EP547 EX543:EX547 FF543:FF547 FN543:FN547 FV543:FV547 GD543:GD547 GL543:GL547 GT543:GT547 HB543:HB547 HJ543:HJ547 HR543:HR547 HZ543:HZ547 IH543:IH547 IP543:IP547 IX543:IX547 JF543:JF547 JN543:JN547 JV543:JV547 KD543:KD547 KL543:KL547 KT543:KT547 LB543:LB547 LJ543:LJ547 LR543:LR547 LZ543:LZ547 MH543:MH547 MP543:MP547 MX543:MX547 NF543:NF547 NN543:NN547 NV543:NV547 OD543:OD547 OL543:OL547 OT543:OT547 PB543:PB547 PJ543:PJ547 PR543:PR547 PZ543:PZ547 QH543:QH547 QP543:QP547 QX543:QX547 RF543:RF547 RN543:RN547 RV543:RV547 SD543:SD547 SL543:SL547 ST543:ST547 TB543:TB547 TJ543:TJ547 TR543:TR547 TZ543:TZ547 UH543:UH547 UP543:UP547 UX543:UX547 VF543:VF547 VN543:VN547 VV543:VV547 WD543:WD547 WL543:WL547 WT543:WT547 XB543:XB547 XJ543:XJ547 XR543:XR547 XZ543:XZ547 YH543:YH547 YP543:YP547 YX543:YX547 ZF543:ZF547 ZN543:ZN547 ZV543:ZV547 AAD543:AAD547 AAL543:AAL547 AAT543:AAT547 ABB543:ABB547 ABJ543:ABJ547 ABR543:ABR547 ABZ543:ABZ547 ACH543:ACH547 ACP543:ACP547 ACX543:ACX547 ADF543:ADF547 ADN543:ADN547 ADV543:ADV547 AED543:AED547 AEL543:AEL547 AET543:AET547 AFB543:AFB547 AFJ543:AFJ547 AFR543:AFR547 AFZ543:AFZ547 AGH543:AGH547 AGP543:AGP547 AGX543:AGX547 AHF543:AHF547 AHN543:AHN547 AHV543:AHV547 AID543:AID547 AIL543:AIL547 AIT543:AIT547 AJB543:AJB547 AJJ543:AJJ547 AJR543:AJR547 AJZ543:AJZ547 AKH543:AKH547 AKP543:AKP547 AKX543:AKX547 ALF543:ALF547 ALN543:ALN547 ALV543:ALV547 AMD543:AMD547 AML543:AML547 AMT543:AMT547 ANB543:ANB547 ANJ543:ANJ547 ANR543:ANR547 ANZ543:ANZ547 AOH543:AOH547 AOP543:AOP547 AOX543:AOX547 APF543:APF547 APN543:APN547 APV543:APV547 AQD543:AQD547 AQL543:AQL547 AQT543:AQT547 ARB543:ARB547 ARJ543:ARJ547 ARR543:ARR547 ARZ543:ARZ547 ASH543:ASH547 ASP543:ASP547 ASX543:ASX547 ATF543:ATF547 ATN543:ATN547 ATV543:ATV547 AUD543:AUD547 AUL543:AUL547 AUT543:AUT547 AVB543:AVB547 AVJ543:AVJ547 AVR543:AVR547 AVZ543:AVZ547 AWH543:AWH547 AWP543:AWP547 AWX543:AWX547 AXF543:AXF547 AXN543:AXN547 AXV543:AXV547 AYD543:AYD547 AYL543:AYL547 AYT543:AYT547 AZB543:AZB547 AZJ543:AZJ547 AZR543:AZR547 AZZ543:AZZ547 BAH543:BAH547 BAP543:BAP547 BAX543:BAX547 BBF543:BBF547 BBN543:BBN547 BBV543:BBV547 BCD543:BCD547 BCL543:BCL547 BCT543:BCT547 BDB543:BDB547 BDJ543:BDJ547 BDR543:BDR547 BDZ543:BDZ547 BEH543:BEH547 BEP543:BEP547 BEX543:BEX547 BFF543:BFF547 BFN543:BFN547 BFV543:BFV547 BGD543:BGD547 BGL543:BGL547 BGT543:BGT547 BHB543:BHB547 BHJ543:BHJ547 BHR543:BHR547 BHZ543:BHZ547 BIH543:BIH547 BIP543:BIP547 BIX543:BIX547 BJF543:BJF547 BJN543:BJN547 BJV543:BJV547 BKD543:BKD547 BKL543:BKL547 BKT543:BKT547 BLB543:BLB547 BLJ543:BLJ547 BLR543:BLR547 BLZ543:BLZ547 BMH543:BMH547 BMP543:BMP547 BMX543:BMX547 BNF543:BNF547 BNN543:BNN547 BNV543:BNV547 BOD543:BOD547 BOL543:BOL547 BOT543:BOT547 BPB543:BPB547 BPJ543:BPJ547 BPR543:BPR547 BPZ543:BPZ547 BQH543:BQH547 BQP543:BQP547 BQX543:BQX547 BRF543:BRF547 BRN543:BRN547 BRV543:BRV547 BSD543:BSD547 BSL543:BSL547 BST543:BST547 BTB543:BTB547 BTJ543:BTJ547 BTR543:BTR547 BTZ543:BTZ547 BUH543:BUH547 BUP543:BUP547 BUX543:BUX547 BVF543:BVF547 BVN543:BVN547 BVV543:BVV547 BWD543:BWD547 BWL543:BWL547 BWT543:BWT547 BXB543:BXB547 BXJ543:BXJ547 BXR543:BXR547 BXZ543:BXZ547 BYH543:BYH547 BYP543:BYP547 BYX543:BYX547 BZF543:BZF547 BZN543:BZN547 BZV543:BZV547 CAD543:CAD547 CAL543:CAL547 CAT543:CAT547 CBB543:CBB547 CBJ543:CBJ547 CBR543:CBR547 CBZ543:CBZ547 CCH543:CCH547 CCP543:CCP547 CCX543:CCX547 CDF543:CDF547 CDN543:CDN547 CDV543:CDV547 CED543:CED547 CEL543:CEL547 CET543:CET547 CFB543:CFB547 CFJ543:CFJ547 CFR543:CFR547 CFZ543:CFZ547 CGH543:CGH547 CGP543:CGP547 CGX543:CGX547 CHF543:CHF547 CHN543:CHN547 CHV543:CHV547 CID543:CID547 CIL543:CIL547 CIT543:CIT547 CJB543:CJB547 CJJ543:CJJ547 CJR543:CJR547 CJZ543:CJZ547 CKH543:CKH547 CKP543:CKP547 CKX543:CKX547 CLF543:CLF547 CLN543:CLN547 CLV543:CLV547 CMD543:CMD547 CML543:CML547 CMT543:CMT547 CNB543:CNB547 CNJ543:CNJ547 CNR543:CNR547 CNZ543:CNZ547 COH543:COH547 COP543:COP547 COX543:COX547 CPF543:CPF547 CPN543:CPN547 CPV543:CPV547 CQD543:CQD547 CQL543:CQL547 CQT543:CQT547 CRB543:CRB547 CRJ543:CRJ547 CRR543:CRR547 CRZ543:CRZ547 CSH543:CSH547 CSP543:CSP547 CSX543:CSX547 CTF543:CTF547 CTN543:CTN547 CTV543:CTV547 CUD543:CUD547 CUL543:CUL547 CUT543:CUT547 CVB543:CVB547 CVJ543:CVJ547 CVR543:CVR547 CVZ543:CVZ547 CWH543:CWH547 CWP543:CWP547 CWX543:CWX547 CXF543:CXF547 CXN543:CXN547 CXV543:CXV547 CYD543:CYD547 CYL543:CYL547 CYT543:CYT547 CZB543:CZB547 CZJ543:CZJ547 CZR543:CZR547 CZZ543:CZZ547 DAH543:DAH547 DAP543:DAP547 DAX543:DAX547 DBF543:DBF547 DBN543:DBN547 DBV543:DBV547 DCD543:DCD547 DCL543:DCL547 DCT543:DCT547 DDB543:DDB547 DDJ543:DDJ547 DDR543:DDR547 DDZ543:DDZ547 DEH543:DEH547 DEP543:DEP547 DEX543:DEX547 DFF543:DFF547 DFN543:DFN547 DFV543:DFV547 DGD543:DGD547 DGL543:DGL547 DGT543:DGT547 DHB543:DHB547 DHJ543:DHJ547 DHR543:DHR547 DHZ543:DHZ547 DIH543:DIH547 DIP543:DIP547 DIX543:DIX547 DJF543:DJF547 DJN543:DJN547 DJV543:DJV547 DKD543:DKD547 DKL543:DKL547 DKT543:DKT547 DLB543:DLB547 DLJ543:DLJ547 DLR543:DLR547 DLZ543:DLZ547 DMH543:DMH547 DMP543:DMP547 DMX543:DMX547 DNF543:DNF547 DNN543:DNN547 DNV543:DNV547 DOD543:DOD547 DOL543:DOL547 DOT543:DOT547 DPB543:DPB547 DPJ543:DPJ547 DPR543:DPR547 DPZ543:DPZ547 DQH543:DQH547 DQP543:DQP547 DQX543:DQX547 DRF543:DRF547 DRN543:DRN547 DRV543:DRV547 DSD543:DSD547 DSL543:DSL547 DST543:DST547 DTB543:DTB547 DTJ543:DTJ547 DTR543:DTR547 DTZ543:DTZ547 DUH543:DUH547 DUP543:DUP547 DUX543:DUX547 DVF543:DVF547 DVN543:DVN547 DVV543:DVV547 DWD543:DWD547 DWL543:DWL547 DWT543:DWT547 DXB543:DXB547 DXJ543:DXJ547 DXR543:DXR547 DXZ543:DXZ547 DYH543:DYH547 DYP543:DYP547 DYX543:DYX547 DZF543:DZF547 DZN543:DZN547 DZV543:DZV547 EAD543:EAD547 EAL543:EAL547 EAT543:EAT547 EBB543:EBB547 EBJ543:EBJ547 EBR543:EBR547 EBZ543:EBZ547 ECH543:ECH547 ECP543:ECP547 ECX543:ECX547 EDF543:EDF547 EDN543:EDN547 EDV543:EDV547 EED543:EED547 EEL543:EEL547 EET543:EET547 EFB543:EFB547 EFJ543:EFJ547 EFR543:EFR547 EFZ543:EFZ547 EGH543:EGH547 EGP543:EGP547 EGX543:EGX547 EHF543:EHF547 EHN543:EHN547 EHV543:EHV547 EID543:EID547 EIL543:EIL547 EIT543:EIT547 EJB543:EJB547 EJJ543:EJJ547 EJR543:EJR547 EJZ543:EJZ547 EKH543:EKH547 EKP543:EKP547 EKX543:EKX547 ELF543:ELF547 ELN543:ELN547 ELV543:ELV547 EMD543:EMD547 EML543:EML547 EMT543:EMT547 ENB543:ENB547 ENJ543:ENJ547 ENR543:ENR547 ENZ543:ENZ547 EOH543:EOH547 EOP543:EOP547 EOX543:EOX547 EPF543:EPF547 EPN543:EPN547 EPV543:EPV547 EQD543:EQD547 EQL543:EQL547 EQT543:EQT547 ERB543:ERB547 ERJ543:ERJ547 ERR543:ERR547 ERZ543:ERZ547 ESH543:ESH547 ESP543:ESP547 ESX543:ESX547 ETF543:ETF547 ETN543:ETN547 ETV543:ETV547 EUD543:EUD547 EUL543:EUL547 EUT543:EUT547 EVB543:EVB547 EVJ543:EVJ547 EVR543:EVR547 EVZ543:EVZ547 EWH543:EWH547 EWP543:EWP547 EWX543:EWX547 EXF543:EXF547 EXN543:EXN547 EXV543:EXV547 EYD543:EYD547 EYL543:EYL547 EYT543:EYT547 EZB543:EZB547 EZJ543:EZJ547 EZR543:EZR547 EZZ543:EZZ547 FAH543:FAH547 FAP543:FAP547 FAX543:FAX547 FBF543:FBF547 FBN543:FBN547 FBV543:FBV547 FCD543:FCD547 FCL543:FCL547 FCT543:FCT547 FDB543:FDB547 FDJ543:FDJ547 FDR543:FDR547 FDZ543:FDZ547 FEH543:FEH547 FEP543:FEP547 FEX543:FEX547 FFF543:FFF547 FFN543:FFN547 FFV543:FFV547 FGD543:FGD547 FGL543:FGL547 FGT543:FGT547 FHB543:FHB547 FHJ543:FHJ547 FHR543:FHR547 FHZ543:FHZ547 FIH543:FIH547 FIP543:FIP547 FIX543:FIX547 FJF543:FJF547 FJN543:FJN547 FJV543:FJV547 FKD543:FKD547 FKL543:FKL547 FKT543:FKT547 FLB543:FLB547 FLJ543:FLJ547 FLR543:FLR547 FLZ543:FLZ547 FMH543:FMH547 FMP543:FMP547 FMX543:FMX547 FNF543:FNF547 FNN543:FNN547 FNV543:FNV547 FOD543:FOD547 FOL543:FOL547 FOT543:FOT547 FPB543:FPB547 FPJ543:FPJ547 FPR543:FPR547 FPZ543:FPZ547 FQH543:FQH547 FQP543:FQP547 FQX543:FQX547 FRF543:FRF547 FRN543:FRN547 FRV543:FRV547 FSD543:FSD547 FSL543:FSL547 FST543:FST547 FTB543:FTB547 FTJ543:FTJ547 FTR543:FTR547 FTZ543:FTZ547 FUH543:FUH547 FUP543:FUP547 FUX543:FUX547 FVF543:FVF547 FVN543:FVN547 FVV543:FVV547 FWD543:FWD547 FWL543:FWL547 FWT543:FWT547 FXB543:FXB547 FXJ543:FXJ547 FXR543:FXR547 FXZ543:FXZ547 FYH543:FYH547 FYP543:FYP547 FYX543:FYX547 FZF543:FZF547 FZN543:FZN547 FZV543:FZV547 GAD543:GAD547 GAL543:GAL547 GAT543:GAT547 GBB543:GBB547 GBJ543:GBJ547 GBR543:GBR547 GBZ543:GBZ547 GCH543:GCH547 GCP543:GCP547 GCX543:GCX547 GDF543:GDF547 GDN543:GDN547 GDV543:GDV547 GED543:GED547 GEL543:GEL547 GET543:GET547 GFB543:GFB547 GFJ543:GFJ547 GFR543:GFR547 GFZ543:GFZ547 GGH543:GGH547 GGP543:GGP547 GGX543:GGX547 GHF543:GHF547 GHN543:GHN547 GHV543:GHV547 GID543:GID547 GIL543:GIL547 GIT543:GIT547 GJB543:GJB547 GJJ543:GJJ547 GJR543:GJR547 GJZ543:GJZ547 GKH543:GKH547 GKP543:GKP547 GKX543:GKX547 GLF543:GLF547 GLN543:GLN547 GLV543:GLV547 GMD543:GMD547 GML543:GML547 GMT543:GMT547 GNB543:GNB547 GNJ543:GNJ547 GNR543:GNR547 GNZ543:GNZ547 GOH543:GOH547 GOP543:GOP547 GOX543:GOX547 GPF543:GPF547 GPN543:GPN547 GPV543:GPV547 GQD543:GQD547 GQL543:GQL547 GQT543:GQT547 GRB543:GRB547 GRJ543:GRJ547 GRR543:GRR547 GRZ543:GRZ547 GSH543:GSH547 GSP543:GSP547 GSX543:GSX547 GTF543:GTF547 GTN543:GTN547 GTV543:GTV547 GUD543:GUD547 GUL543:GUL547 GUT543:GUT547 GVB543:GVB547 GVJ543:GVJ547 GVR543:GVR547 GVZ543:GVZ547 GWH543:GWH547 GWP543:GWP547 GWX543:GWX547 GXF543:GXF547 GXN543:GXN547 GXV543:GXV547 GYD543:GYD547 GYL543:GYL547 GYT543:GYT547 GZB543:GZB547 GZJ543:GZJ547 GZR543:GZR547 GZZ543:GZZ547 HAH543:HAH547 HAP543:HAP547 HAX543:HAX547 HBF543:HBF547 HBN543:HBN547 HBV543:HBV547 HCD543:HCD547 HCL543:HCL547 HCT543:HCT547 HDB543:HDB547 HDJ543:HDJ547 HDR543:HDR547 HDZ543:HDZ547 HEH543:HEH547 HEP543:HEP547 HEX543:HEX547 HFF543:HFF547 HFN543:HFN547 HFV543:HFV547 HGD543:HGD547 HGL543:HGL547 HGT543:HGT547 HHB543:HHB547 HHJ543:HHJ547 HHR543:HHR547 HHZ543:HHZ547 HIH543:HIH547 HIP543:HIP547 HIX543:HIX547 HJF543:HJF547 HJN543:HJN547 HJV543:HJV547 HKD543:HKD547 HKL543:HKL547 HKT543:HKT547 HLB543:HLB547 HLJ543:HLJ547 HLR543:HLR547 HLZ543:HLZ547 HMH543:HMH547 HMP543:HMP547 HMX543:HMX547 HNF543:HNF547 HNN543:HNN547 HNV543:HNV547 HOD543:HOD547 HOL543:HOL547 HOT543:HOT547 HPB543:HPB547 HPJ543:HPJ547 HPR543:HPR547 HPZ543:HPZ547 HQH543:HQH547 HQP543:HQP547 HQX543:HQX547 HRF543:HRF547 HRN543:HRN547 HRV543:HRV547 HSD543:HSD547 HSL543:HSL547 HST543:HST547 HTB543:HTB547 HTJ543:HTJ547 HTR543:HTR547 HTZ543:HTZ547 HUH543:HUH547 HUP543:HUP547 HUX543:HUX547 HVF543:HVF547 HVN543:HVN547 HVV543:HVV547 HWD543:HWD547 HWL543:HWL547 HWT543:HWT547 HXB543:HXB547 HXJ543:HXJ547 HXR543:HXR547 HXZ543:HXZ547 HYH543:HYH547 HYP543:HYP547 HYX543:HYX547 HZF543:HZF547 HZN543:HZN547 HZV543:HZV547 IAD543:IAD547 IAL543:IAL547 IAT543:IAT547 IBB543:IBB547 IBJ543:IBJ547 IBR543:IBR547 IBZ543:IBZ547 ICH543:ICH547 ICP543:ICP547 ICX543:ICX547 IDF543:IDF547 IDN543:IDN547 IDV543:IDV547 IED543:IED547 IEL543:IEL547 IET543:IET547 IFB543:IFB547 IFJ543:IFJ547 IFR543:IFR547 IFZ543:IFZ547 IGH543:IGH547 IGP543:IGP547 IGX543:IGX547 IHF543:IHF547 IHN543:IHN547 IHV543:IHV547 IID543:IID547 IIL543:IIL547 IIT543:IIT547 IJB543:IJB547 IJJ543:IJJ547 IJR543:IJR547 IJZ543:IJZ547 IKH543:IKH547 IKP543:IKP547 IKX543:IKX547 ILF543:ILF547 ILN543:ILN547 ILV543:ILV547 IMD543:IMD547 IML543:IML547 IMT543:IMT547 INB543:INB547 INJ543:INJ547 INR543:INR547 INZ543:INZ547 IOH543:IOH547 IOP543:IOP547 IOX543:IOX547 IPF543:IPF547 IPN543:IPN547 IPV543:IPV547 IQD543:IQD547 IQL543:IQL547 IQT543:IQT547 IRB543:IRB547 IRJ543:IRJ547 IRR543:IRR547 IRZ543:IRZ547 ISH543:ISH547 ISP543:ISP547 ISX543:ISX547 ITF543:ITF547 ITN543:ITN547 ITV543:ITV547 IUD543:IUD547 IUL543:IUL547 IUT543:IUT547 IVB543:IVB547 IVJ543:IVJ547 IVR543:IVR547 IVZ543:IVZ547 IWH543:IWH547 IWP543:IWP547 IWX543:IWX547 IXF543:IXF547 IXN543:IXN547 IXV543:IXV547 IYD543:IYD547 IYL543:IYL547 IYT543:IYT547 IZB543:IZB547 IZJ543:IZJ547 IZR543:IZR547 IZZ543:IZZ547 JAH543:JAH547 JAP543:JAP547 JAX543:JAX547 JBF543:JBF547 JBN543:JBN547 JBV543:JBV547 JCD543:JCD547 JCL543:JCL547 JCT543:JCT547 JDB543:JDB547 JDJ543:JDJ547 JDR543:JDR547 JDZ543:JDZ547 JEH543:JEH547 JEP543:JEP547 JEX543:JEX547 JFF543:JFF547 JFN543:JFN547 JFV543:JFV547 JGD543:JGD547 JGL543:JGL547 JGT543:JGT547 JHB543:JHB547 JHJ543:JHJ547 JHR543:JHR547 JHZ543:JHZ547 JIH543:JIH547 JIP543:JIP547 JIX543:JIX547 JJF543:JJF547 JJN543:JJN547 JJV543:JJV547 JKD543:JKD547 JKL543:JKL547 JKT543:JKT547 JLB543:JLB547 JLJ543:JLJ547 JLR543:JLR547 JLZ543:JLZ547 JMH543:JMH547 JMP543:JMP547 JMX543:JMX547 JNF543:JNF547 JNN543:JNN547 JNV543:JNV547 JOD543:JOD547 JOL543:JOL547 JOT543:JOT547 JPB543:JPB547 JPJ543:JPJ547 JPR543:JPR547 JPZ543:JPZ547 JQH543:JQH547 JQP543:JQP547 JQX543:JQX547 JRF543:JRF547 JRN543:JRN547 JRV543:JRV547 JSD543:JSD547 JSL543:JSL547 JST543:JST547 JTB543:JTB547 JTJ543:JTJ547 JTR543:JTR547 JTZ543:JTZ547 JUH543:JUH547 JUP543:JUP547 JUX543:JUX547 JVF543:JVF547 JVN543:JVN547 JVV543:JVV547 JWD543:JWD547 JWL543:JWL547 JWT543:JWT547 JXB543:JXB547 JXJ543:JXJ547 JXR543:JXR547 JXZ543:JXZ547 JYH543:JYH547 JYP543:JYP547 JYX543:JYX547 JZF543:JZF547 JZN543:JZN547 JZV543:JZV547 KAD543:KAD547 KAL543:KAL547 KAT543:KAT547 KBB543:KBB547 KBJ543:KBJ547 KBR543:KBR547 KBZ543:KBZ547 KCH543:KCH547 KCP543:KCP547 KCX543:KCX547 KDF543:KDF547 KDN543:KDN547 KDV543:KDV547 KED543:KED547 KEL543:KEL547 KET543:KET547 KFB543:KFB547 KFJ543:KFJ547 KFR543:KFR547 KFZ543:KFZ547 KGH543:KGH547 KGP543:KGP547 KGX543:KGX547 KHF543:KHF547 KHN543:KHN547 KHV543:KHV547 KID543:KID547 KIL543:KIL547 KIT543:KIT547 KJB543:KJB547 KJJ543:KJJ547 KJR543:KJR547 KJZ543:KJZ547 KKH543:KKH547 KKP543:KKP547 KKX543:KKX547 KLF543:KLF547 KLN543:KLN547 KLV543:KLV547 KMD543:KMD547 KML543:KML547 KMT543:KMT547 KNB543:KNB547 KNJ543:KNJ547 KNR543:KNR547 KNZ543:KNZ547 KOH543:KOH547 KOP543:KOP547 KOX543:KOX547 KPF543:KPF547 KPN543:KPN547 KPV543:KPV547 KQD543:KQD547 KQL543:KQL547 KQT543:KQT547 KRB543:KRB547 KRJ543:KRJ547 KRR543:KRR547 KRZ543:KRZ547 KSH543:KSH547 KSP543:KSP547 KSX543:KSX547 KTF543:KTF547 KTN543:KTN547 KTV543:KTV547 KUD543:KUD547 KUL543:KUL547 KUT543:KUT547 KVB543:KVB547 KVJ543:KVJ547 KVR543:KVR547 KVZ543:KVZ547 KWH543:KWH547 KWP543:KWP547 KWX543:KWX547 KXF543:KXF547 KXN543:KXN547 KXV543:KXV547 KYD543:KYD547 KYL543:KYL547 KYT543:KYT547 KZB543:KZB547 KZJ543:KZJ547 KZR543:KZR547 KZZ543:KZZ547 LAH543:LAH547 LAP543:LAP547 LAX543:LAX547 LBF543:LBF547 LBN543:LBN547 LBV543:LBV547 LCD543:LCD547 LCL543:LCL547 LCT543:LCT547 LDB543:LDB547 LDJ543:LDJ547 LDR543:LDR547 LDZ543:LDZ547 LEH543:LEH547 LEP543:LEP547 LEX543:LEX547 LFF543:LFF547 LFN543:LFN547 LFV543:LFV547 LGD543:LGD547 LGL543:LGL547 LGT543:LGT547 LHB543:LHB547 LHJ543:LHJ547 LHR543:LHR547 LHZ543:LHZ547 LIH543:LIH547 LIP543:LIP547 LIX543:LIX547 LJF543:LJF547 LJN543:LJN547 LJV543:LJV547 LKD543:LKD547 LKL543:LKL547 LKT543:LKT547 LLB543:LLB547 LLJ543:LLJ547 LLR543:LLR547 LLZ543:LLZ547 LMH543:LMH547 LMP543:LMP547 LMX543:LMX547 LNF543:LNF547 LNN543:LNN547 LNV543:LNV547 LOD543:LOD547 LOL543:LOL547 LOT543:LOT547 LPB543:LPB547 LPJ543:LPJ547 LPR543:LPR547 LPZ543:LPZ547 LQH543:LQH547 LQP543:LQP547 LQX543:LQX547 LRF543:LRF547 LRN543:LRN547 LRV543:LRV547 LSD543:LSD547 LSL543:LSL547 LST543:LST547 LTB543:LTB547 LTJ543:LTJ547 LTR543:LTR547 LTZ543:LTZ547 LUH543:LUH547 LUP543:LUP547 LUX543:LUX547 LVF543:LVF547 LVN543:LVN547 LVV543:LVV547 LWD543:LWD547 LWL543:LWL547 LWT543:LWT547 LXB543:LXB547 LXJ543:LXJ547 LXR543:LXR547 LXZ543:LXZ547 LYH543:LYH547 LYP543:LYP547 LYX543:LYX547 LZF543:LZF547 LZN543:LZN547 LZV543:LZV547 MAD543:MAD547 MAL543:MAL547 MAT543:MAT547 MBB543:MBB547 MBJ543:MBJ547 MBR543:MBR547 MBZ543:MBZ547 MCH543:MCH547 MCP543:MCP547 MCX543:MCX547 MDF543:MDF547 MDN543:MDN547 MDV543:MDV547 MED543:MED547 MEL543:MEL547 MET543:MET547 MFB543:MFB547 MFJ543:MFJ547 MFR543:MFR547 MFZ543:MFZ547 MGH543:MGH547 MGP543:MGP547 MGX543:MGX547 MHF543:MHF547 MHN543:MHN547 MHV543:MHV547 MID543:MID547 MIL543:MIL547 MIT543:MIT547 MJB543:MJB547 MJJ543:MJJ547 MJR543:MJR547 MJZ543:MJZ547 MKH543:MKH547 MKP543:MKP547 MKX543:MKX547 MLF543:MLF547 MLN543:MLN547 MLV543:MLV547 MMD543:MMD547 MML543:MML547 MMT543:MMT547 MNB543:MNB547 MNJ543:MNJ547 MNR543:MNR547 MNZ543:MNZ547 MOH543:MOH547 MOP543:MOP547 MOX543:MOX547 MPF543:MPF547 MPN543:MPN547 MPV543:MPV547 MQD543:MQD547 MQL543:MQL547 MQT543:MQT547 MRB543:MRB547 MRJ543:MRJ547 MRR543:MRR547 MRZ543:MRZ547 MSH543:MSH547 MSP543:MSP547 MSX543:MSX547 MTF543:MTF547 MTN543:MTN547 MTV543:MTV547 MUD543:MUD547 MUL543:MUL547 MUT543:MUT547 MVB543:MVB547 MVJ543:MVJ547 MVR543:MVR547 MVZ543:MVZ547 MWH543:MWH547 MWP543:MWP547 MWX543:MWX547 MXF543:MXF547 MXN543:MXN547 MXV543:MXV547 MYD543:MYD547 MYL543:MYL547 MYT543:MYT547 MZB543:MZB547 MZJ543:MZJ547 MZR543:MZR547 MZZ543:MZZ547 NAH543:NAH547 NAP543:NAP547 NAX543:NAX547 NBF543:NBF547 NBN543:NBN547 NBV543:NBV547 NCD543:NCD547 NCL543:NCL547 NCT543:NCT547 NDB543:NDB547 NDJ543:NDJ547 NDR543:NDR547 NDZ543:NDZ547 NEH543:NEH547 NEP543:NEP547 NEX543:NEX547 NFF543:NFF547 NFN543:NFN547 NFV543:NFV547 NGD543:NGD547 NGL543:NGL547 NGT543:NGT547 NHB543:NHB547 NHJ543:NHJ547 NHR543:NHR547 NHZ543:NHZ547 NIH543:NIH547 NIP543:NIP547 NIX543:NIX547 NJF543:NJF547 NJN543:NJN547 NJV543:NJV547 NKD543:NKD547 NKL543:NKL547 NKT543:NKT547 NLB543:NLB547 NLJ543:NLJ547 NLR543:NLR547 NLZ543:NLZ547 NMH543:NMH547 NMP543:NMP547 NMX543:NMX547 NNF543:NNF547 NNN543:NNN547 NNV543:NNV547 NOD543:NOD547 NOL543:NOL547 NOT543:NOT547 NPB543:NPB547 NPJ543:NPJ547 NPR543:NPR547 NPZ543:NPZ547 NQH543:NQH547 NQP543:NQP547 NQX543:NQX547 NRF543:NRF547 NRN543:NRN547 NRV543:NRV547 NSD543:NSD547 NSL543:NSL547 NST543:NST547 NTB543:NTB547 NTJ543:NTJ547 NTR543:NTR547 NTZ543:NTZ547 NUH543:NUH547 NUP543:NUP547 NUX543:NUX547 NVF543:NVF547 NVN543:NVN547 NVV543:NVV547 NWD543:NWD547 NWL543:NWL547 NWT543:NWT547 NXB543:NXB547 NXJ543:NXJ547 NXR543:NXR547 NXZ543:NXZ547 NYH543:NYH547 NYP543:NYP547 NYX543:NYX547 NZF543:NZF547 NZN543:NZN547 NZV543:NZV547 OAD543:OAD547 OAL543:OAL547 OAT543:OAT547 OBB543:OBB547 OBJ543:OBJ547 OBR543:OBR547 OBZ543:OBZ547 OCH543:OCH547 OCP543:OCP547 OCX543:OCX547 ODF543:ODF547 ODN543:ODN547 ODV543:ODV547 OED543:OED547 OEL543:OEL547 OET543:OET547 OFB543:OFB547 OFJ543:OFJ547 OFR543:OFR547 OFZ543:OFZ547 OGH543:OGH547 OGP543:OGP547 OGX543:OGX547 OHF543:OHF547 OHN543:OHN547 OHV543:OHV547 OID543:OID547 OIL543:OIL547 OIT543:OIT547 OJB543:OJB547 OJJ543:OJJ547 OJR543:OJR547 OJZ543:OJZ547 OKH543:OKH547 OKP543:OKP547 OKX543:OKX547 OLF543:OLF547 OLN543:OLN547 OLV543:OLV547 OMD543:OMD547 OML543:OML547 OMT543:OMT547 ONB543:ONB547 ONJ543:ONJ547 ONR543:ONR547 ONZ543:ONZ547 OOH543:OOH547 OOP543:OOP547 OOX543:OOX547 OPF543:OPF547 OPN543:OPN547 OPV543:OPV547 OQD543:OQD547 OQL543:OQL547 OQT543:OQT547 ORB543:ORB547 ORJ543:ORJ547 ORR543:ORR547 ORZ543:ORZ547 OSH543:OSH547 OSP543:OSP547 OSX543:OSX547 OTF543:OTF547 OTN543:OTN547 OTV543:OTV547 OUD543:OUD547 OUL543:OUL547 OUT543:OUT547 OVB543:OVB547 OVJ543:OVJ547 OVR543:OVR547 OVZ543:OVZ547 OWH543:OWH547 OWP543:OWP547 OWX543:OWX547 OXF543:OXF547 OXN543:OXN547 OXV543:OXV547 OYD543:OYD547 OYL543:OYL547 OYT543:OYT547 OZB543:OZB547 OZJ543:OZJ547 OZR543:OZR547 OZZ543:OZZ547 PAH543:PAH547 PAP543:PAP547 PAX543:PAX547 PBF543:PBF547 PBN543:PBN547 PBV543:PBV547 PCD543:PCD547 PCL543:PCL547 PCT543:PCT547 PDB543:PDB547 PDJ543:PDJ547 PDR543:PDR547 PDZ543:PDZ547 PEH543:PEH547 PEP543:PEP547 PEX543:PEX547 PFF543:PFF547 PFN543:PFN547 PFV543:PFV547 PGD543:PGD547 PGL543:PGL547 PGT543:PGT547 PHB543:PHB547 PHJ543:PHJ547 PHR543:PHR547 PHZ543:PHZ547 PIH543:PIH547 PIP543:PIP547 PIX543:PIX547 PJF543:PJF547 PJN543:PJN547 PJV543:PJV547 PKD543:PKD547 PKL543:PKL547 PKT543:PKT547 PLB543:PLB547 PLJ543:PLJ547 PLR543:PLR547 PLZ543:PLZ547 PMH543:PMH547 PMP543:PMP547 PMX543:PMX547 PNF543:PNF547 PNN543:PNN547 PNV543:PNV547 POD543:POD547 POL543:POL547 POT543:POT547 PPB543:PPB547 PPJ543:PPJ547 PPR543:PPR547 PPZ543:PPZ547 PQH543:PQH547 PQP543:PQP547 PQX543:PQX547 PRF543:PRF547 PRN543:PRN547 PRV543:PRV547 PSD543:PSD547 PSL543:PSL547 PST543:PST547 PTB543:PTB547 PTJ543:PTJ547 PTR543:PTR547 PTZ543:PTZ547 PUH543:PUH547 PUP543:PUP547 PUX543:PUX547 PVF543:PVF547 PVN543:PVN547 PVV543:PVV547 PWD543:PWD547 PWL543:PWL547 PWT543:PWT547 PXB543:PXB547 PXJ543:PXJ547 PXR543:PXR547 PXZ543:PXZ547 PYH543:PYH547 PYP543:PYP547 PYX543:PYX547 PZF543:PZF547 PZN543:PZN547 PZV543:PZV547 QAD543:QAD547 QAL543:QAL547 QAT543:QAT547 QBB543:QBB547 QBJ543:QBJ547 QBR543:QBR547 QBZ543:QBZ547 QCH543:QCH547 QCP543:QCP547 QCX543:QCX547 QDF543:QDF547 QDN543:QDN547 QDV543:QDV547 QED543:QED547 QEL543:QEL547 QET543:QET547 QFB543:QFB547 QFJ543:QFJ547 QFR543:QFR547 QFZ543:QFZ547 QGH543:QGH547 QGP543:QGP547 QGX543:QGX547 QHF543:QHF547 QHN543:QHN547 QHV543:QHV547 QID543:QID547 QIL543:QIL547 QIT543:QIT547 QJB543:QJB547 QJJ543:QJJ547 QJR543:QJR547 QJZ543:QJZ547 QKH543:QKH547 QKP543:QKP547 QKX543:QKX547 QLF543:QLF547 QLN543:QLN547 QLV543:QLV547 QMD543:QMD547 QML543:QML547 QMT543:QMT547 QNB543:QNB547 QNJ543:QNJ547 QNR543:QNR547 QNZ543:QNZ547 QOH543:QOH547 QOP543:QOP547 QOX543:QOX547 QPF543:QPF547 QPN543:QPN547 QPV543:QPV547 QQD543:QQD547 QQL543:QQL547 QQT543:QQT547 QRB543:QRB547 QRJ543:QRJ547 QRR543:QRR547 QRZ543:QRZ547 QSH543:QSH547 QSP543:QSP547 QSX543:QSX547 QTF543:QTF547 QTN543:QTN547 QTV543:QTV547 QUD543:QUD547 QUL543:QUL547 QUT543:QUT547 QVB543:QVB547 QVJ543:QVJ547 QVR543:QVR547 QVZ543:QVZ547 QWH543:QWH547 QWP543:QWP547 QWX543:QWX547 QXF543:QXF547 QXN543:QXN547 QXV543:QXV547 QYD543:QYD547 QYL543:QYL547 QYT543:QYT547 QZB543:QZB547 QZJ543:QZJ547 QZR543:QZR547 QZZ543:QZZ547 RAH543:RAH547 RAP543:RAP547 RAX543:RAX547 RBF543:RBF547 RBN543:RBN547 RBV543:RBV547 RCD543:RCD547 RCL543:RCL547 RCT543:RCT547 RDB543:RDB547 RDJ543:RDJ547 RDR543:RDR547 RDZ543:RDZ547 REH543:REH547 REP543:REP547 REX543:REX547 RFF543:RFF547 RFN543:RFN547 RFV543:RFV547 RGD543:RGD547 RGL543:RGL547 RGT543:RGT547 RHB543:RHB547 RHJ543:RHJ547 RHR543:RHR547 RHZ543:RHZ547 RIH543:RIH547 RIP543:RIP547 RIX543:RIX547 RJF543:RJF547 RJN543:RJN547 RJV543:RJV547 RKD543:RKD547 RKL543:RKL547 RKT543:RKT547 RLB543:RLB547 RLJ543:RLJ547 RLR543:RLR547 RLZ543:RLZ547 RMH543:RMH547 RMP543:RMP547 RMX543:RMX547 RNF543:RNF547 RNN543:RNN547 RNV543:RNV547 ROD543:ROD547 ROL543:ROL547 ROT543:ROT547 RPB543:RPB547 RPJ543:RPJ547 RPR543:RPR547 RPZ543:RPZ547 RQH543:RQH547 RQP543:RQP547 RQX543:RQX547 RRF543:RRF547 RRN543:RRN547 RRV543:RRV547 RSD543:RSD547 RSL543:RSL547 RST543:RST547 RTB543:RTB547 RTJ543:RTJ547 RTR543:RTR547 RTZ543:RTZ547 RUH543:RUH547 RUP543:RUP547 RUX543:RUX547 RVF543:RVF547 RVN543:RVN547 RVV543:RVV547 RWD543:RWD547 RWL543:RWL547 RWT543:RWT547 RXB543:RXB547 RXJ543:RXJ547 RXR543:RXR547 RXZ543:RXZ547 RYH543:RYH547 RYP543:RYP547 RYX543:RYX547 RZF543:RZF547 RZN543:RZN547 RZV543:RZV547 SAD543:SAD547 SAL543:SAL547 SAT543:SAT547 SBB543:SBB547 SBJ543:SBJ547 SBR543:SBR547 SBZ543:SBZ547 SCH543:SCH547 SCP543:SCP547 SCX543:SCX547 SDF543:SDF547 SDN543:SDN547 SDV543:SDV547 SED543:SED547 SEL543:SEL547 SET543:SET547 SFB543:SFB547 SFJ543:SFJ547 SFR543:SFR547 SFZ543:SFZ547 SGH543:SGH547 SGP543:SGP547 SGX543:SGX547 SHF543:SHF547 SHN543:SHN547 SHV543:SHV547 SID543:SID547 SIL543:SIL547 SIT543:SIT547 SJB543:SJB547 SJJ543:SJJ547 SJR543:SJR547 SJZ543:SJZ547 SKH543:SKH547 SKP543:SKP547 SKX543:SKX547 SLF543:SLF547 SLN543:SLN547 SLV543:SLV547 SMD543:SMD547 SML543:SML547 SMT543:SMT547 SNB543:SNB547 SNJ543:SNJ547 SNR543:SNR547 SNZ543:SNZ547 SOH543:SOH547 SOP543:SOP547 SOX543:SOX547 SPF543:SPF547 SPN543:SPN547 SPV543:SPV547 SQD543:SQD547 SQL543:SQL547 SQT543:SQT547 SRB543:SRB547 SRJ543:SRJ547 SRR543:SRR547 SRZ543:SRZ547 SSH543:SSH547 SSP543:SSP547 SSX543:SSX547 STF543:STF547 STN543:STN547 STV543:STV547 SUD543:SUD547 SUL543:SUL547 SUT543:SUT547 SVB543:SVB547 SVJ543:SVJ547 SVR543:SVR547 SVZ543:SVZ547 SWH543:SWH547 SWP543:SWP547 SWX543:SWX547 SXF543:SXF547 SXN543:SXN547 SXV543:SXV547 SYD543:SYD547 SYL543:SYL547 SYT543:SYT547 SZB543:SZB547 SZJ543:SZJ547 SZR543:SZR547 SZZ543:SZZ547 TAH543:TAH547 TAP543:TAP547 TAX543:TAX547 TBF543:TBF547 TBN543:TBN547 TBV543:TBV547 TCD543:TCD547 TCL543:TCL547 TCT543:TCT547 TDB543:TDB547 TDJ543:TDJ547 TDR543:TDR547 TDZ543:TDZ547 TEH543:TEH547 TEP543:TEP547 TEX543:TEX547 TFF543:TFF547 TFN543:TFN547 TFV543:TFV547 TGD543:TGD547 TGL543:TGL547 TGT543:TGT547 THB543:THB547 THJ543:THJ547 THR543:THR547 THZ543:THZ547 TIH543:TIH547 TIP543:TIP547 TIX543:TIX547 TJF543:TJF547 TJN543:TJN547 TJV543:TJV547 TKD543:TKD547 TKL543:TKL547 TKT543:TKT547 TLB543:TLB547 TLJ543:TLJ547 TLR543:TLR547 TLZ543:TLZ547 TMH543:TMH547 TMP543:TMP547 TMX543:TMX547 TNF543:TNF547 TNN543:TNN547 TNV543:TNV547 TOD543:TOD547 TOL543:TOL547 TOT543:TOT547 TPB543:TPB547 TPJ543:TPJ547 TPR543:TPR547 TPZ543:TPZ547 TQH543:TQH547 TQP543:TQP547 TQX543:TQX547 TRF543:TRF547 TRN543:TRN547 TRV543:TRV547 TSD543:TSD547 TSL543:TSL547 TST543:TST547 TTB543:TTB547 TTJ543:TTJ547 TTR543:TTR547 TTZ543:TTZ547 TUH543:TUH547 TUP543:TUP547 TUX543:TUX547 TVF543:TVF547 TVN543:TVN547 TVV543:TVV547 TWD543:TWD547 TWL543:TWL547 TWT543:TWT547 TXB543:TXB547 TXJ543:TXJ547 TXR543:TXR547 TXZ543:TXZ547 TYH543:TYH547 TYP543:TYP547 TYX543:TYX547 TZF543:TZF547 TZN543:TZN547 TZV543:TZV547 UAD543:UAD547 UAL543:UAL547 UAT543:UAT547 UBB543:UBB547 UBJ543:UBJ547 UBR543:UBR547 UBZ543:UBZ547 UCH543:UCH547 UCP543:UCP547 UCX543:UCX547 UDF543:UDF547 UDN543:UDN547 UDV543:UDV547 UED543:UED547 UEL543:UEL547 UET543:UET547 UFB543:UFB547 UFJ543:UFJ547 UFR543:UFR547 UFZ543:UFZ547 UGH543:UGH547 UGP543:UGP547 UGX543:UGX547 UHF543:UHF547 UHN543:UHN547 UHV543:UHV547 UID543:UID547 UIL543:UIL547 UIT543:UIT547 UJB543:UJB547 UJJ543:UJJ547 UJR543:UJR547 UJZ543:UJZ547 UKH543:UKH547 UKP543:UKP547 UKX543:UKX547 ULF543:ULF547 ULN543:ULN547 ULV543:ULV547 UMD543:UMD547 UML543:UML547 UMT543:UMT547 UNB543:UNB547 UNJ543:UNJ547 UNR543:UNR547 UNZ543:UNZ547 UOH543:UOH547 UOP543:UOP547 UOX543:UOX547 UPF543:UPF547 UPN543:UPN547 UPV543:UPV547 UQD543:UQD547 UQL543:UQL547 UQT543:UQT547 URB543:URB547 URJ543:URJ547 URR543:URR547 URZ543:URZ547 USH543:USH547 USP543:USP547 USX543:USX547 UTF543:UTF547 UTN543:UTN547 UTV543:UTV547 UUD543:UUD547 UUL543:UUL547 UUT543:UUT547 UVB543:UVB547 UVJ543:UVJ547 UVR543:UVR547 UVZ543:UVZ547 UWH543:UWH547 UWP543:UWP547 UWX543:UWX547 UXF543:UXF547 UXN543:UXN547 UXV543:UXV547 UYD543:UYD547 UYL543:UYL547 UYT543:UYT547 UZB543:UZB547 UZJ543:UZJ547 UZR543:UZR547 UZZ543:UZZ547 VAH543:VAH547 VAP543:VAP547 VAX543:VAX547 VBF543:VBF547 VBN543:VBN547 VBV543:VBV547 VCD543:VCD547 VCL543:VCL547 VCT543:VCT547 VDB543:VDB547 VDJ543:VDJ547 VDR543:VDR547 VDZ543:VDZ547 VEH543:VEH547 VEP543:VEP547 VEX543:VEX547 VFF543:VFF547 VFN543:VFN547 VFV543:VFV547 VGD543:VGD547 VGL543:VGL547 VGT543:VGT547 VHB543:VHB547 VHJ543:VHJ547 VHR543:VHR547 VHZ543:VHZ547 VIH543:VIH547 VIP543:VIP547 VIX543:VIX547 VJF543:VJF547 VJN543:VJN547 VJV543:VJV547 VKD543:VKD547 VKL543:VKL547 VKT543:VKT547 VLB543:VLB547 VLJ543:VLJ547 VLR543:VLR547 VLZ543:VLZ547 VMH543:VMH547 VMP543:VMP547 VMX543:VMX547 VNF543:VNF547 VNN543:VNN547 VNV543:VNV547 VOD543:VOD547 VOL543:VOL547 VOT543:VOT547 VPB543:VPB547 VPJ543:VPJ547 VPR543:VPR547 VPZ543:VPZ547 VQH543:VQH547 VQP543:VQP547 VQX543:VQX547 VRF543:VRF547 VRN543:VRN547 VRV543:VRV547 VSD543:VSD547 VSL543:VSL547 VST543:VST547 VTB543:VTB547 VTJ543:VTJ547 VTR543:VTR547 VTZ543:VTZ547 VUH543:VUH547 VUP543:VUP547 VUX543:VUX547 VVF543:VVF547 VVN543:VVN547 VVV543:VVV547 VWD543:VWD547 VWL543:VWL547 VWT543:VWT547 VXB543:VXB547 VXJ543:VXJ547 VXR543:VXR547 VXZ543:VXZ547 VYH543:VYH547 VYP543:VYP547 VYX543:VYX547 VZF543:VZF547 VZN543:VZN547 VZV543:VZV547 WAD543:WAD547 WAL543:WAL547 WAT543:WAT547 WBB543:WBB547 WBJ543:WBJ547 WBR543:WBR547 WBZ543:WBZ547 WCH543:WCH547 WCP543:WCP547 WCX543:WCX547 WDF543:WDF547 WDN543:WDN547 WDV543:WDV547 WED543:WED547 WEL543:WEL547 WET543:WET547 WFB543:WFB547 WFJ543:WFJ547 WFR543:WFR547 WFZ543:WFZ547 WGH543:WGH547 WGP543:WGP547 WGX543:WGX547 WHF543:WHF547 WHN543:WHN547 WHV543:WHV547 WID543:WID547 WIL543:WIL547 WIT543:WIT547 WJB543:WJB547 WJJ543:WJJ547 WJR543:WJR547 WJZ543:WJZ547 WKH543:WKH547 WKP543:WKP547 WKX543:WKX547 WLF543:WLF547 WLN543:WLN547 WLV543:WLV547 WMD543:WMD547 WML543:WML547 WMT543:WMT547 WNB543:WNB547 WNJ543:WNJ547 WNR543:WNR547 WNZ543:WNZ547 WOH543:WOH547 WOP543:WOP547 WOX543:WOX547 WPF543:WPF547 WPN543:WPN547 WPV543:WPV547 WQD543:WQD547 WQL543:WQL547 WQT543:WQT547 WRB543:WRB547 WRJ543:WRJ547 WRR543:WRR547 WRZ543:WRZ547 WSH543:WSH547 WSP543:WSP547 WSX543:WSX547 WTF543:WTF547 WTN543:WTN547 WTV543:WTV547 WUD543:WUD547 WUL543:WUL547 WUT543:WUT547 WVB543:WVB547 WVJ543:WVJ547 WVR543:WVR547 WVZ543:WVZ547 WWH543:WWH547 WWP543:WWP547 WWX543:WWX547 WXF543:WXF547 WXN543:WXN547 WXV543:WXV547 WYD543:WYD547 WYL543:WYL547 WYT543:WYT547 WZB543:WZB547 WZJ543:WZJ547 WZR543:WZR547 WZZ543:WZZ547 XAH543:XAH547 XAP543:XAP547 XAX543:XAX547 XBF543:XBF547 XBN543:XBN547 XBV543:XBV547 XCD543:XCD547 XCL543:XCL547 XCT543:XCT547 XDB543:XDB547 XDJ543:XDJ547 XDR543:XDR547 XDZ543:XDZ547 XEH543:XEH547 XEP543:XEP547 XEX543:XEX547">
    <cfRule type="duplicateValues" dxfId="1151" priority="4"/>
  </conditionalFormatting>
  <conditionalFormatting sqref="J607:J608">
    <cfRule type="notContainsBlanks" dxfId="1150" priority="44">
      <formula>LEN(TRIM(J607))&gt;0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17F1-08AB-0849-93AC-B5F99A8B2229}">
  <dimension ref="A1:AC559"/>
  <sheetViews>
    <sheetView topLeftCell="A435" zoomScale="140" zoomScaleNormal="140" workbookViewId="0">
      <selection activeCell="B459" sqref="B459:F464"/>
    </sheetView>
  </sheetViews>
  <sheetFormatPr baseColWidth="10" defaultColWidth="11.5" defaultRowHeight="13" x14ac:dyDescent="0.15"/>
  <cols>
    <col min="1" max="1" width="5" customWidth="1"/>
    <col min="2" max="2" width="15" customWidth="1"/>
    <col min="3" max="3" width="29.6640625" customWidth="1"/>
    <col min="4" max="4" width="13.5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1102</v>
      </c>
      <c r="H2" s="77" t="s">
        <v>459</v>
      </c>
      <c r="I2" s="365">
        <v>45536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s="47" customFormat="1" ht="16" x14ac:dyDescent="0.2">
      <c r="A10" s="275"/>
      <c r="B10" s="97">
        <v>2332</v>
      </c>
      <c r="C10" s="85" t="s">
        <v>1079</v>
      </c>
      <c r="D10" s="85" t="s">
        <v>411</v>
      </c>
      <c r="E10" s="86">
        <v>10000</v>
      </c>
      <c r="F10" s="86">
        <v>0</v>
      </c>
      <c r="G10" s="278">
        <v>1.26</v>
      </c>
      <c r="H10" s="86">
        <v>1.26</v>
      </c>
      <c r="I10" s="192">
        <v>1.26</v>
      </c>
      <c r="J10" s="85"/>
    </row>
    <row r="11" spans="1:10" s="47" customFormat="1" ht="16" x14ac:dyDescent="0.2">
      <c r="A11" s="275"/>
      <c r="B11" s="97"/>
      <c r="C11" s="85"/>
      <c r="D11" s="85"/>
      <c r="E11" s="86"/>
      <c r="F11" s="86"/>
      <c r="G11" s="278"/>
      <c r="H11" s="86"/>
      <c r="I11" s="192"/>
      <c r="J11" s="85"/>
    </row>
    <row r="12" spans="1:10" ht="16" x14ac:dyDescent="0.2">
      <c r="A12" s="275"/>
      <c r="B12" s="275">
        <v>2247</v>
      </c>
      <c r="C12" s="279" t="s">
        <v>632</v>
      </c>
      <c r="D12" s="279" t="s">
        <v>411</v>
      </c>
      <c r="E12" s="280">
        <v>10000</v>
      </c>
      <c r="F12" s="281">
        <v>0</v>
      </c>
      <c r="G12" s="278">
        <v>0.53</v>
      </c>
      <c r="H12" s="282">
        <f>F12+G12</f>
        <v>0.53</v>
      </c>
      <c r="I12" s="487">
        <f>SUM(H12:H13)</f>
        <v>0.95</v>
      </c>
      <c r="J12" s="275"/>
    </row>
    <row r="13" spans="1:10" ht="16" x14ac:dyDescent="0.2">
      <c r="A13" s="275"/>
      <c r="B13" s="275">
        <v>2247</v>
      </c>
      <c r="C13" s="279" t="s">
        <v>632</v>
      </c>
      <c r="D13" s="279" t="s">
        <v>413</v>
      </c>
      <c r="E13" s="280">
        <v>10000</v>
      </c>
      <c r="F13" s="281">
        <v>0.42</v>
      </c>
      <c r="G13" s="278"/>
      <c r="H13" s="282">
        <f>F13</f>
        <v>0.42</v>
      </c>
      <c r="I13" s="487"/>
      <c r="J13" s="275"/>
    </row>
    <row r="14" spans="1:10" ht="16" x14ac:dyDescent="0.2">
      <c r="A14" s="275"/>
      <c r="B14" s="275"/>
      <c r="C14" s="279"/>
      <c r="D14" s="279"/>
      <c r="E14" s="280"/>
      <c r="F14" s="281"/>
      <c r="G14" s="278"/>
      <c r="H14" s="282"/>
      <c r="I14" s="367"/>
      <c r="J14" s="275"/>
    </row>
    <row r="15" spans="1:10" ht="16" x14ac:dyDescent="0.2">
      <c r="A15" s="275"/>
      <c r="B15" s="275">
        <v>2303</v>
      </c>
      <c r="C15" s="279" t="s">
        <v>842</v>
      </c>
      <c r="D15" s="279" t="s">
        <v>411</v>
      </c>
      <c r="E15" s="486">
        <v>10000</v>
      </c>
      <c r="F15" s="281"/>
      <c r="G15" s="281">
        <v>8.02</v>
      </c>
      <c r="H15" s="282">
        <v>8.02</v>
      </c>
      <c r="I15" s="367">
        <f>G15+F16</f>
        <v>8.44</v>
      </c>
      <c r="J15" s="275"/>
    </row>
    <row r="16" spans="1:10" ht="16" x14ac:dyDescent="0.2">
      <c r="A16" s="275"/>
      <c r="B16" s="275">
        <v>2303</v>
      </c>
      <c r="C16" s="279" t="s">
        <v>842</v>
      </c>
      <c r="D16" s="279" t="s">
        <v>413</v>
      </c>
      <c r="E16" s="280">
        <v>10000</v>
      </c>
      <c r="F16" s="281">
        <v>0.42</v>
      </c>
      <c r="G16" s="278"/>
      <c r="H16" s="282">
        <v>0.42</v>
      </c>
      <c r="I16" s="367"/>
      <c r="J16" s="275"/>
    </row>
    <row r="17" spans="1:10" ht="16" x14ac:dyDescent="0.2">
      <c r="A17" s="275"/>
      <c r="B17" s="275"/>
      <c r="C17" s="279"/>
      <c r="D17" s="279"/>
      <c r="E17" s="280"/>
      <c r="F17" s="281"/>
      <c r="G17" s="278"/>
      <c r="H17" s="282"/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411</v>
      </c>
      <c r="E18" s="280">
        <v>10000</v>
      </c>
      <c r="F18" s="281">
        <f>H18-G18</f>
        <v>0</v>
      </c>
      <c r="G18" s="278">
        <v>2.0099999999999998</v>
      </c>
      <c r="H18" s="282">
        <v>2.0099999999999998</v>
      </c>
      <c r="I18" s="367">
        <f>SUM(H18:H23)</f>
        <v>5.6099999999999994</v>
      </c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417</v>
      </c>
      <c r="E19" s="280">
        <v>10000</v>
      </c>
      <c r="F19" s="281">
        <v>2.21</v>
      </c>
      <c r="G19" s="278">
        <v>0</v>
      </c>
      <c r="H19" s="282">
        <v>2.21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412</v>
      </c>
      <c r="E20" s="280">
        <v>10000</v>
      </c>
      <c r="F20" s="281">
        <v>0.68</v>
      </c>
      <c r="G20" s="278"/>
      <c r="H20" s="282">
        <v>0.68</v>
      </c>
      <c r="I20" s="367"/>
      <c r="J20" s="275"/>
    </row>
    <row r="21" spans="1:10" ht="16" x14ac:dyDescent="0.2">
      <c r="A21" s="275"/>
      <c r="B21" s="551">
        <v>2261</v>
      </c>
      <c r="C21" s="552" t="s">
        <v>672</v>
      </c>
      <c r="D21" s="279" t="s">
        <v>413</v>
      </c>
      <c r="E21" s="280">
        <v>10000</v>
      </c>
      <c r="F21" s="281">
        <v>0.42</v>
      </c>
      <c r="G21" s="278"/>
      <c r="H21" s="282">
        <f>F21</f>
        <v>0.42</v>
      </c>
      <c r="I21" s="367"/>
      <c r="J21" s="275"/>
    </row>
    <row r="22" spans="1:10" ht="16" x14ac:dyDescent="0.2">
      <c r="A22" s="275"/>
      <c r="B22" s="551">
        <v>2261</v>
      </c>
      <c r="C22" s="552" t="s">
        <v>672</v>
      </c>
      <c r="D22" s="279" t="s">
        <v>418</v>
      </c>
      <c r="E22" s="280">
        <v>5000</v>
      </c>
      <c r="F22" s="281">
        <v>0.22</v>
      </c>
      <c r="G22" s="278"/>
      <c r="H22" s="282">
        <v>0.22</v>
      </c>
      <c r="I22" s="367"/>
      <c r="J22" s="559"/>
    </row>
    <row r="23" spans="1:10" ht="16" x14ac:dyDescent="0.2">
      <c r="A23" s="275"/>
      <c r="B23" s="551">
        <v>2261</v>
      </c>
      <c r="C23" s="553" t="s">
        <v>672</v>
      </c>
      <c r="D23" s="279" t="s">
        <v>414</v>
      </c>
      <c r="E23" s="280">
        <v>2000</v>
      </c>
      <c r="F23" s="281">
        <v>7.0000000000000007E-2</v>
      </c>
      <c r="G23" s="278"/>
      <c r="H23" s="282">
        <v>7.0000000000000007E-2</v>
      </c>
      <c r="I23" s="367"/>
      <c r="J23" s="559"/>
    </row>
    <row r="24" spans="1:10" ht="16" x14ac:dyDescent="0.2">
      <c r="A24" s="275"/>
      <c r="B24" s="275"/>
      <c r="C24" s="276"/>
      <c r="D24" s="276"/>
      <c r="E24" s="277"/>
      <c r="F24" s="278"/>
      <c r="G24" s="275"/>
      <c r="H24" s="275"/>
      <c r="I24" s="368"/>
      <c r="J24" s="275"/>
    </row>
    <row r="25" spans="1:10" ht="16" x14ac:dyDescent="0.2">
      <c r="A25" s="63"/>
      <c r="B25" s="75" t="s">
        <v>539</v>
      </c>
      <c r="C25" s="66" t="s">
        <v>198</v>
      </c>
      <c r="D25" s="66" t="s">
        <v>411</v>
      </c>
      <c r="E25" s="78">
        <v>100000</v>
      </c>
      <c r="F25" s="254">
        <v>18.09</v>
      </c>
      <c r="G25" s="478">
        <v>2.0099999999999998</v>
      </c>
      <c r="H25" s="78">
        <f>SUM(F25:G25)</f>
        <v>20.100000000000001</v>
      </c>
      <c r="I25" s="144">
        <f>SUM(H25:H28)</f>
        <v>28.050000000000004</v>
      </c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412</v>
      </c>
      <c r="E26" s="78">
        <v>10000</v>
      </c>
      <c r="F26" s="109">
        <v>3.42</v>
      </c>
      <c r="G26" s="479"/>
      <c r="H26" s="78">
        <f>F26</f>
        <v>3.42</v>
      </c>
      <c r="I26" s="144"/>
      <c r="J26" s="23"/>
    </row>
    <row r="27" spans="1:10" ht="16" x14ac:dyDescent="0.2">
      <c r="A27" s="63"/>
      <c r="B27" s="75" t="s">
        <v>539</v>
      </c>
      <c r="C27" s="66" t="s">
        <v>198</v>
      </c>
      <c r="D27" s="66" t="s">
        <v>413</v>
      </c>
      <c r="E27" s="78">
        <v>100000</v>
      </c>
      <c r="F27" s="109">
        <v>4.18</v>
      </c>
      <c r="G27" s="479"/>
      <c r="H27" s="78">
        <f>F27</f>
        <v>4.18</v>
      </c>
      <c r="I27" s="144"/>
      <c r="J27" s="23"/>
    </row>
    <row r="28" spans="1:10" ht="16" x14ac:dyDescent="0.2">
      <c r="A28" s="63"/>
      <c r="B28" s="75" t="s">
        <v>539</v>
      </c>
      <c r="C28" s="66" t="s">
        <v>198</v>
      </c>
      <c r="D28" s="66" t="s">
        <v>414</v>
      </c>
      <c r="E28" s="78">
        <v>10000</v>
      </c>
      <c r="F28" s="109">
        <v>0.35</v>
      </c>
      <c r="G28" s="479"/>
      <c r="H28" s="78">
        <f>F28</f>
        <v>0.35</v>
      </c>
      <c r="I28" s="144"/>
      <c r="J28" s="23"/>
    </row>
    <row r="29" spans="1:10" ht="16" x14ac:dyDescent="0.2">
      <c r="A29" s="63"/>
      <c r="B29" s="75"/>
      <c r="C29" s="66"/>
      <c r="D29" s="66"/>
      <c r="E29" s="79"/>
      <c r="F29" s="109"/>
      <c r="G29" s="174"/>
      <c r="H29" s="78"/>
      <c r="I29" s="144"/>
      <c r="J29" s="23"/>
    </row>
    <row r="30" spans="1:10" ht="16" x14ac:dyDescent="0.2">
      <c r="A30" s="63"/>
      <c r="B30" s="75" t="s">
        <v>1080</v>
      </c>
      <c r="C30" s="66" t="s">
        <v>1081</v>
      </c>
      <c r="D30" s="66" t="s">
        <v>411</v>
      </c>
      <c r="E30" s="79">
        <v>250000</v>
      </c>
      <c r="F30" s="109">
        <v>15.84</v>
      </c>
      <c r="G30" s="478">
        <v>0.66</v>
      </c>
      <c r="H30" s="78">
        <f>SUM(F30:G30)</f>
        <v>16.5</v>
      </c>
      <c r="I30" s="144">
        <f>SUM(H30:H33)</f>
        <v>37.700000000000003</v>
      </c>
      <c r="J30" s="23"/>
    </row>
    <row r="31" spans="1:10" ht="16" x14ac:dyDescent="0.2">
      <c r="A31" s="63"/>
      <c r="B31" s="75" t="s">
        <v>1080</v>
      </c>
      <c r="C31" s="66" t="s">
        <v>1081</v>
      </c>
      <c r="D31" s="66" t="s">
        <v>417</v>
      </c>
      <c r="E31" s="79">
        <v>50000</v>
      </c>
      <c r="F31" s="109">
        <v>4.55</v>
      </c>
      <c r="G31" s="174"/>
      <c r="H31" s="78">
        <f>SUM(F31:G31)</f>
        <v>4.55</v>
      </c>
      <c r="I31" s="144"/>
      <c r="J31" s="23"/>
    </row>
    <row r="32" spans="1:10" ht="16" x14ac:dyDescent="0.2">
      <c r="A32" s="63"/>
      <c r="B32" s="75" t="s">
        <v>1080</v>
      </c>
      <c r="C32" s="66" t="s">
        <v>1081</v>
      </c>
      <c r="D32" s="66" t="s">
        <v>413</v>
      </c>
      <c r="E32" s="79">
        <v>390000</v>
      </c>
      <c r="F32" s="109">
        <v>16.3</v>
      </c>
      <c r="G32" s="174"/>
      <c r="H32" s="78">
        <f>SUM(F32:G32)</f>
        <v>16.3</v>
      </c>
      <c r="I32" s="144"/>
      <c r="J32" s="23"/>
    </row>
    <row r="33" spans="1:10" ht="16" x14ac:dyDescent="0.2">
      <c r="A33" s="63"/>
      <c r="B33" s="75" t="s">
        <v>1080</v>
      </c>
      <c r="C33" s="66" t="s">
        <v>1081</v>
      </c>
      <c r="D33" s="66" t="s">
        <v>414</v>
      </c>
      <c r="E33" s="79">
        <v>10000</v>
      </c>
      <c r="F33" s="109">
        <v>0.35</v>
      </c>
      <c r="G33" s="174"/>
      <c r="H33" s="78">
        <f>SUM(F33:G33)</f>
        <v>0.35</v>
      </c>
      <c r="I33" s="144"/>
      <c r="J33" s="23"/>
    </row>
    <row r="34" spans="1:10" ht="16" x14ac:dyDescent="0.2">
      <c r="A34" s="63"/>
      <c r="B34" s="75"/>
      <c r="C34" s="66"/>
      <c r="D34" s="66"/>
      <c r="E34" s="79"/>
      <c r="F34" s="109"/>
      <c r="G34" s="174"/>
      <c r="H34" s="78"/>
      <c r="I34" s="144"/>
      <c r="J34" s="23"/>
    </row>
    <row r="35" spans="1:10" ht="16" x14ac:dyDescent="0.2">
      <c r="A35" s="63"/>
      <c r="B35" s="75" t="s">
        <v>718</v>
      </c>
      <c r="C35" s="23" t="s">
        <v>733</v>
      </c>
      <c r="D35" s="66" t="s">
        <v>411</v>
      </c>
      <c r="E35" s="79">
        <v>250000</v>
      </c>
      <c r="F35" s="109">
        <v>21.84</v>
      </c>
      <c r="G35" s="479">
        <v>0.91</v>
      </c>
      <c r="H35" s="78">
        <f>SUM(F35:G35)</f>
        <v>22.75</v>
      </c>
      <c r="I35" s="192">
        <f>SUM(H35:H36)</f>
        <v>33.200000000000003</v>
      </c>
      <c r="J35" s="23"/>
    </row>
    <row r="36" spans="1:10" ht="16" x14ac:dyDescent="0.2">
      <c r="A36" s="63"/>
      <c r="B36" s="75" t="s">
        <v>718</v>
      </c>
      <c r="C36" s="23" t="s">
        <v>733</v>
      </c>
      <c r="D36" s="66" t="s">
        <v>413</v>
      </c>
      <c r="E36" s="79">
        <v>250000</v>
      </c>
      <c r="F36" s="109">
        <v>10.45</v>
      </c>
      <c r="G36" s="479"/>
      <c r="H36" s="78">
        <v>10.45</v>
      </c>
      <c r="I36" s="144"/>
      <c r="J36" s="23"/>
    </row>
    <row r="37" spans="1:10" ht="16" x14ac:dyDescent="0.2">
      <c r="A37" s="63"/>
      <c r="B37" s="75"/>
      <c r="C37" s="66"/>
      <c r="D37" s="66"/>
      <c r="E37" s="79"/>
      <c r="F37" s="109"/>
      <c r="G37" s="479"/>
      <c r="H37" s="78"/>
      <c r="I37" s="144"/>
      <c r="J37" s="23"/>
    </row>
    <row r="38" spans="1:10" ht="16" x14ac:dyDescent="0.2">
      <c r="A38" s="63"/>
      <c r="B38" s="75" t="s">
        <v>542</v>
      </c>
      <c r="C38" s="66" t="s">
        <v>89</v>
      </c>
      <c r="D38" s="66" t="s">
        <v>411</v>
      </c>
      <c r="E38" s="79">
        <v>10000</v>
      </c>
      <c r="F38" s="109">
        <v>0</v>
      </c>
      <c r="G38" s="479">
        <f>H38-F38</f>
        <v>8.02</v>
      </c>
      <c r="H38" s="78">
        <v>8.02</v>
      </c>
      <c r="I38" s="144">
        <f>SUM(H38)</f>
        <v>8.02</v>
      </c>
      <c r="J38" s="23"/>
    </row>
    <row r="39" spans="1:10" ht="16" x14ac:dyDescent="0.2">
      <c r="A39" s="63"/>
      <c r="B39" s="75"/>
      <c r="C39" s="66"/>
      <c r="D39" s="66"/>
      <c r="E39" s="79"/>
      <c r="F39" s="78"/>
      <c r="G39" s="277"/>
      <c r="H39" s="78"/>
      <c r="I39" s="144"/>
      <c r="J39" s="23"/>
    </row>
    <row r="40" spans="1:10" ht="16" x14ac:dyDescent="0.2">
      <c r="A40" s="63"/>
      <c r="B40" s="97">
        <v>2309</v>
      </c>
      <c r="C40" s="66" t="s">
        <v>867</v>
      </c>
      <c r="D40" s="66" t="s">
        <v>411</v>
      </c>
      <c r="E40" s="79">
        <v>10000</v>
      </c>
      <c r="F40" s="109">
        <v>0</v>
      </c>
      <c r="G40" s="479">
        <v>5.0199999999999996</v>
      </c>
      <c r="H40" s="78"/>
      <c r="I40" s="144">
        <v>5.0199999999999996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277"/>
      <c r="H41" s="78"/>
      <c r="I41" s="144"/>
      <c r="J41" s="23"/>
    </row>
    <row r="42" spans="1:10" ht="16" x14ac:dyDescent="0.2">
      <c r="A42" s="63"/>
      <c r="B42" s="75" t="s">
        <v>543</v>
      </c>
      <c r="C42" s="66" t="s">
        <v>138</v>
      </c>
      <c r="D42" s="66" t="s">
        <v>411</v>
      </c>
      <c r="E42" s="78">
        <v>10000</v>
      </c>
      <c r="F42" s="78">
        <v>0</v>
      </c>
      <c r="G42" s="277">
        <f>H42-F42</f>
        <v>2.0099999999999998</v>
      </c>
      <c r="H42" s="78">
        <v>2.0099999999999998</v>
      </c>
      <c r="I42" s="144">
        <f>SUM(H42:H43)</f>
        <v>2.4299999999999997</v>
      </c>
      <c r="J42" s="23"/>
    </row>
    <row r="43" spans="1:10" ht="16" x14ac:dyDescent="0.2">
      <c r="A43" s="63"/>
      <c r="B43" s="75" t="s">
        <v>543</v>
      </c>
      <c r="C43" s="66" t="s">
        <v>138</v>
      </c>
      <c r="D43" s="66" t="s">
        <v>413</v>
      </c>
      <c r="E43" s="78">
        <v>10000</v>
      </c>
      <c r="F43" s="78">
        <v>0.42</v>
      </c>
      <c r="G43" s="277"/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144"/>
      <c r="J44" s="23"/>
    </row>
    <row r="45" spans="1:10" ht="16" x14ac:dyDescent="0.2">
      <c r="A45" s="63"/>
      <c r="B45" s="75" t="s">
        <v>777</v>
      </c>
      <c r="C45" s="66" t="s">
        <v>969</v>
      </c>
      <c r="D45" s="66" t="s">
        <v>411</v>
      </c>
      <c r="E45" s="78">
        <v>10000</v>
      </c>
      <c r="F45" s="78">
        <v>0</v>
      </c>
      <c r="G45" s="277">
        <v>0.53</v>
      </c>
      <c r="H45" s="78">
        <v>0.53</v>
      </c>
      <c r="I45" s="561">
        <f>SUM(H45,H46)</f>
        <v>0.95</v>
      </c>
      <c r="J45" s="23" t="s">
        <v>1097</v>
      </c>
    </row>
    <row r="46" spans="1:10" ht="16" x14ac:dyDescent="0.2">
      <c r="A46" s="63"/>
      <c r="B46" s="75" t="s">
        <v>777</v>
      </c>
      <c r="C46" s="66" t="s">
        <v>969</v>
      </c>
      <c r="D46" s="66" t="s">
        <v>413</v>
      </c>
      <c r="E46" s="78">
        <v>10000</v>
      </c>
      <c r="F46" s="78">
        <v>0.42</v>
      </c>
      <c r="G46" s="277"/>
      <c r="H46" s="78">
        <v>0.42</v>
      </c>
      <c r="I46" s="144"/>
      <c r="J46" s="23"/>
    </row>
    <row r="47" spans="1:10" ht="16" x14ac:dyDescent="0.2">
      <c r="A47" s="63"/>
      <c r="B47" s="75"/>
      <c r="C47" s="66"/>
      <c r="D47" s="66"/>
      <c r="E47" s="78"/>
      <c r="F47" s="78"/>
      <c r="G47" s="277"/>
      <c r="H47" s="78"/>
      <c r="I47" s="144"/>
      <c r="J47" s="23"/>
    </row>
    <row r="48" spans="1:10" ht="16" x14ac:dyDescent="0.2">
      <c r="A48" s="63"/>
      <c r="B48" s="75" t="s">
        <v>711</v>
      </c>
      <c r="C48" s="66" t="s">
        <v>703</v>
      </c>
      <c r="D48" s="66" t="s">
        <v>411</v>
      </c>
      <c r="E48" s="78">
        <v>10000</v>
      </c>
      <c r="F48" s="78">
        <v>0</v>
      </c>
      <c r="G48" s="277">
        <f>H48-F48</f>
        <v>0.66</v>
      </c>
      <c r="H48" s="78">
        <v>0.66</v>
      </c>
      <c r="I48" s="144">
        <f>H48</f>
        <v>0.66</v>
      </c>
      <c r="J48" s="23"/>
    </row>
    <row r="49" spans="1:10" ht="16" x14ac:dyDescent="0.2">
      <c r="A49" s="63"/>
      <c r="B49" s="75"/>
      <c r="C49" s="66"/>
      <c r="D49" s="66"/>
      <c r="E49" s="79"/>
      <c r="F49" s="78"/>
      <c r="G49" s="277"/>
      <c r="H49" s="78"/>
      <c r="I49" s="144"/>
      <c r="J49" s="23"/>
    </row>
    <row r="50" spans="1:10" ht="16" x14ac:dyDescent="0.2">
      <c r="A50" s="63"/>
      <c r="B50" s="75" t="s">
        <v>544</v>
      </c>
      <c r="C50" s="66" t="s">
        <v>139</v>
      </c>
      <c r="D50" s="66" t="s">
        <v>411</v>
      </c>
      <c r="E50" s="78">
        <v>100000</v>
      </c>
      <c r="F50" s="109">
        <f>H50-G50</f>
        <v>18.090000000000003</v>
      </c>
      <c r="G50" s="479">
        <v>2.0099999999999998</v>
      </c>
      <c r="H50" s="78">
        <v>20.100000000000001</v>
      </c>
      <c r="I50" s="144">
        <f>SUM(H50:H55)</f>
        <v>66.3</v>
      </c>
      <c r="J50" s="23"/>
    </row>
    <row r="51" spans="1:10" ht="16" x14ac:dyDescent="0.2">
      <c r="A51" s="63"/>
      <c r="B51" s="75" t="s">
        <v>544</v>
      </c>
      <c r="C51" s="66" t="s">
        <v>139</v>
      </c>
      <c r="D51" s="66" t="s">
        <v>417</v>
      </c>
      <c r="E51" s="78">
        <v>50000</v>
      </c>
      <c r="F51" s="109">
        <v>33.85</v>
      </c>
      <c r="G51" s="479"/>
      <c r="H51" s="78">
        <f>F51</f>
        <v>33.85</v>
      </c>
      <c r="I51" s="144"/>
      <c r="J51" s="23"/>
    </row>
    <row r="52" spans="1:10" ht="16" x14ac:dyDescent="0.2">
      <c r="A52" s="63"/>
      <c r="B52" s="75" t="s">
        <v>544</v>
      </c>
      <c r="C52" s="66" t="s">
        <v>139</v>
      </c>
      <c r="D52" s="66" t="s">
        <v>412</v>
      </c>
      <c r="E52" s="79">
        <v>10000</v>
      </c>
      <c r="F52" s="109">
        <v>3.42</v>
      </c>
      <c r="G52" s="479"/>
      <c r="H52" s="78">
        <f>F52</f>
        <v>3.42</v>
      </c>
      <c r="I52" s="144"/>
      <c r="J52" s="23"/>
    </row>
    <row r="53" spans="1:10" ht="16" x14ac:dyDescent="0.2">
      <c r="A53" s="63"/>
      <c r="B53" s="75" t="s">
        <v>544</v>
      </c>
      <c r="C53" s="66" t="s">
        <v>139</v>
      </c>
      <c r="D53" s="66" t="s">
        <v>413</v>
      </c>
      <c r="E53" s="79">
        <v>100000</v>
      </c>
      <c r="F53" s="109">
        <v>4.18</v>
      </c>
      <c r="G53" s="479"/>
      <c r="H53" s="78">
        <f>F53</f>
        <v>4.18</v>
      </c>
      <c r="I53" s="144"/>
      <c r="J53" s="23"/>
    </row>
    <row r="54" spans="1:10" ht="16" x14ac:dyDescent="0.2">
      <c r="A54" s="63"/>
      <c r="B54" s="75" t="s">
        <v>544</v>
      </c>
      <c r="C54" s="66" t="s">
        <v>139</v>
      </c>
      <c r="D54" s="66" t="s">
        <v>418</v>
      </c>
      <c r="E54" s="78">
        <v>100000</v>
      </c>
      <c r="F54" s="109">
        <v>4.4000000000000004</v>
      </c>
      <c r="G54" s="479"/>
      <c r="H54" s="78">
        <f>F54</f>
        <v>4.4000000000000004</v>
      </c>
      <c r="I54" s="144"/>
      <c r="J54" s="23"/>
    </row>
    <row r="55" spans="1:10" ht="16" x14ac:dyDescent="0.2">
      <c r="A55" s="63"/>
      <c r="B55" s="75" t="s">
        <v>544</v>
      </c>
      <c r="C55" s="66" t="s">
        <v>139</v>
      </c>
      <c r="D55" s="66" t="s">
        <v>414</v>
      </c>
      <c r="E55" s="79">
        <v>10000</v>
      </c>
      <c r="F55" s="109">
        <v>0.35</v>
      </c>
      <c r="G55" s="479"/>
      <c r="H55" s="78">
        <f>F55</f>
        <v>0.35</v>
      </c>
      <c r="I55" s="144"/>
      <c r="J55" s="23"/>
    </row>
    <row r="56" spans="1:10" ht="16" x14ac:dyDescent="0.2">
      <c r="A56" s="63"/>
      <c r="B56" s="75"/>
      <c r="C56" s="66"/>
      <c r="D56" s="66"/>
      <c r="E56" s="79"/>
      <c r="F56" s="109"/>
      <c r="G56" s="479"/>
      <c r="H56" s="78"/>
      <c r="I56" s="144"/>
      <c r="J56" s="23"/>
    </row>
    <row r="57" spans="1:10" ht="16" x14ac:dyDescent="0.2">
      <c r="A57" s="63"/>
      <c r="B57" s="75" t="s">
        <v>545</v>
      </c>
      <c r="C57" s="66" t="s">
        <v>217</v>
      </c>
      <c r="D57" s="66" t="s">
        <v>411</v>
      </c>
      <c r="E57" s="78">
        <v>240000</v>
      </c>
      <c r="F57" s="109">
        <f>H57-G57</f>
        <v>20.93</v>
      </c>
      <c r="G57" s="479">
        <v>0.91</v>
      </c>
      <c r="H57" s="78">
        <v>21.84</v>
      </c>
      <c r="I57" s="144">
        <f>SUM(H57:H58)</f>
        <v>22.26</v>
      </c>
      <c r="J57" s="23"/>
    </row>
    <row r="58" spans="1:10" ht="16" x14ac:dyDescent="0.2">
      <c r="A58" s="63"/>
      <c r="B58" s="75" t="s">
        <v>545</v>
      </c>
      <c r="C58" s="66" t="s">
        <v>217</v>
      </c>
      <c r="D58" s="66" t="s">
        <v>413</v>
      </c>
      <c r="E58" s="78">
        <v>10000</v>
      </c>
      <c r="F58" s="109">
        <v>0.42</v>
      </c>
      <c r="G58" s="479"/>
      <c r="H58" s="78">
        <f>F58</f>
        <v>0.42</v>
      </c>
      <c r="I58" s="144"/>
      <c r="J58" s="23"/>
    </row>
    <row r="59" spans="1:10" ht="16" x14ac:dyDescent="0.2">
      <c r="A59" s="63"/>
      <c r="B59" s="75"/>
      <c r="C59" s="66"/>
      <c r="D59" s="66"/>
      <c r="E59" s="78"/>
      <c r="F59" s="109"/>
      <c r="G59" s="479"/>
      <c r="H59" s="78"/>
      <c r="I59" s="144"/>
      <c r="J59" s="23"/>
    </row>
    <row r="60" spans="1:10" ht="16" x14ac:dyDescent="0.2">
      <c r="A60" s="63"/>
      <c r="B60" s="75" t="s">
        <v>869</v>
      </c>
      <c r="C60" s="66" t="s">
        <v>843</v>
      </c>
      <c r="D60" s="66" t="s">
        <v>411</v>
      </c>
      <c r="E60" s="78">
        <v>10000</v>
      </c>
      <c r="F60" s="109">
        <v>0</v>
      </c>
      <c r="G60" s="479">
        <v>0.91</v>
      </c>
      <c r="H60" s="78">
        <v>0.91</v>
      </c>
      <c r="I60" s="144">
        <f>G60+F61</f>
        <v>1.33</v>
      </c>
      <c r="J60" s="23"/>
    </row>
    <row r="61" spans="1:10" ht="16" x14ac:dyDescent="0.2">
      <c r="A61" s="63"/>
      <c r="B61" s="97">
        <v>2302</v>
      </c>
      <c r="C61" s="66" t="s">
        <v>843</v>
      </c>
      <c r="D61" s="66" t="s">
        <v>413</v>
      </c>
      <c r="E61" s="78">
        <v>10000</v>
      </c>
      <c r="F61" s="109">
        <v>0.42</v>
      </c>
      <c r="G61" s="479"/>
      <c r="H61" s="78">
        <v>0.42</v>
      </c>
      <c r="I61" s="144"/>
      <c r="J61" s="23"/>
    </row>
    <row r="62" spans="1:10" ht="16" x14ac:dyDescent="0.2">
      <c r="A62" s="63"/>
      <c r="B62" s="75"/>
      <c r="C62" s="66"/>
      <c r="D62" s="66"/>
      <c r="E62" s="78"/>
      <c r="F62" s="109"/>
      <c r="G62" s="479"/>
      <c r="H62" s="78"/>
      <c r="I62" s="144"/>
      <c r="J62" s="23"/>
    </row>
    <row r="63" spans="1:10" ht="16" x14ac:dyDescent="0.2">
      <c r="A63" s="63"/>
      <c r="B63" s="75" t="s">
        <v>817</v>
      </c>
      <c r="C63" s="66" t="s">
        <v>811</v>
      </c>
      <c r="D63" s="66" t="s">
        <v>411</v>
      </c>
      <c r="E63" s="78">
        <v>200000</v>
      </c>
      <c r="F63" s="109">
        <v>17.29</v>
      </c>
      <c r="G63" s="479">
        <v>0.91</v>
      </c>
      <c r="H63" s="78">
        <f>SUM(G63,F63)</f>
        <v>18.2</v>
      </c>
      <c r="I63" s="144">
        <f>SUM(H63:H64)</f>
        <v>20.29</v>
      </c>
      <c r="J63" s="23" t="s">
        <v>1038</v>
      </c>
    </row>
    <row r="64" spans="1:10" ht="16" x14ac:dyDescent="0.2">
      <c r="A64" s="63"/>
      <c r="B64" s="75" t="s">
        <v>817</v>
      </c>
      <c r="C64" s="66" t="s">
        <v>811</v>
      </c>
      <c r="D64" s="66" t="s">
        <v>413</v>
      </c>
      <c r="E64" s="78">
        <v>50000</v>
      </c>
      <c r="F64" s="109">
        <v>2.09</v>
      </c>
      <c r="G64" s="479"/>
      <c r="H64" s="78">
        <v>2.09</v>
      </c>
      <c r="I64" s="144"/>
      <c r="J64" s="23"/>
    </row>
    <row r="65" spans="1:17" ht="16" x14ac:dyDescent="0.2">
      <c r="A65" s="63"/>
      <c r="B65" s="75"/>
      <c r="C65" s="66"/>
      <c r="D65" s="66"/>
      <c r="E65" s="78"/>
      <c r="F65" s="109"/>
      <c r="G65" s="479"/>
      <c r="H65" s="78"/>
      <c r="I65" s="144"/>
      <c r="J65" s="23"/>
    </row>
    <row r="66" spans="1:17" ht="16" x14ac:dyDescent="0.2">
      <c r="A66" s="63"/>
      <c r="B66" s="75" t="s">
        <v>931</v>
      </c>
      <c r="C66" s="66" t="s">
        <v>932</v>
      </c>
      <c r="D66" s="66" t="s">
        <v>411</v>
      </c>
      <c r="E66" s="78">
        <v>100000</v>
      </c>
      <c r="F66" s="109">
        <v>5.94</v>
      </c>
      <c r="G66" s="479">
        <v>0.66</v>
      </c>
      <c r="H66" s="78">
        <v>6.6</v>
      </c>
      <c r="I66" s="144">
        <f>SUM(H66:H69)</f>
        <v>32.86</v>
      </c>
      <c r="J66" s="23"/>
    </row>
    <row r="67" spans="1:17" ht="16" x14ac:dyDescent="0.2">
      <c r="A67" s="63"/>
      <c r="B67" s="75" t="s">
        <v>931</v>
      </c>
      <c r="C67" s="66" t="s">
        <v>932</v>
      </c>
      <c r="D67" s="66" t="s">
        <v>417</v>
      </c>
      <c r="E67" s="78">
        <v>100000</v>
      </c>
      <c r="F67" s="109">
        <v>9.1</v>
      </c>
      <c r="G67" s="479"/>
      <c r="H67" s="78">
        <v>9.1</v>
      </c>
      <c r="I67" s="144"/>
      <c r="J67" s="560"/>
      <c r="N67">
        <v>0</v>
      </c>
      <c r="O67">
        <v>0</v>
      </c>
      <c r="Q67">
        <v>0</v>
      </c>
    </row>
    <row r="68" spans="1:17" ht="16" x14ac:dyDescent="0.2">
      <c r="A68" s="63"/>
      <c r="B68" s="75" t="s">
        <v>931</v>
      </c>
      <c r="C68" s="66" t="s">
        <v>932</v>
      </c>
      <c r="D68" s="66" t="s">
        <v>413</v>
      </c>
      <c r="E68" s="157">
        <v>200000</v>
      </c>
      <c r="F68" s="109">
        <v>8.36</v>
      </c>
      <c r="G68" s="479"/>
      <c r="H68" s="78">
        <v>8.36</v>
      </c>
      <c r="I68" s="144"/>
      <c r="J68" s="23"/>
    </row>
    <row r="69" spans="1:17" ht="16" x14ac:dyDescent="0.2">
      <c r="A69" s="63"/>
      <c r="B69" s="75" t="s">
        <v>931</v>
      </c>
      <c r="C69" s="66" t="s">
        <v>932</v>
      </c>
      <c r="D69" s="66" t="s">
        <v>418</v>
      </c>
      <c r="E69" s="78">
        <v>200000</v>
      </c>
      <c r="F69" s="109">
        <v>8.8000000000000007</v>
      </c>
      <c r="G69" s="479"/>
      <c r="H69" s="78">
        <v>8.8000000000000007</v>
      </c>
      <c r="I69" s="144"/>
      <c r="J69" s="23"/>
    </row>
    <row r="70" spans="1:17" ht="16" x14ac:dyDescent="0.2">
      <c r="A70" s="63"/>
      <c r="B70" s="75"/>
      <c r="C70" s="66"/>
      <c r="D70" s="66"/>
      <c r="E70" s="78"/>
      <c r="F70" s="109"/>
      <c r="G70" s="479"/>
      <c r="H70" s="78"/>
      <c r="I70" s="144"/>
      <c r="J70" s="23"/>
    </row>
    <row r="71" spans="1:17" ht="16" x14ac:dyDescent="0.2">
      <c r="A71" s="63"/>
      <c r="B71" s="75" t="s">
        <v>548</v>
      </c>
      <c r="C71" s="66" t="s">
        <v>178</v>
      </c>
      <c r="D71" s="66" t="s">
        <v>411</v>
      </c>
      <c r="E71" s="79">
        <v>50000</v>
      </c>
      <c r="F71" s="109">
        <v>32.08</v>
      </c>
      <c r="G71" s="479">
        <v>8.02</v>
      </c>
      <c r="H71" s="78">
        <f>SUM(F71:G71)</f>
        <v>40.099999999999994</v>
      </c>
      <c r="I71" s="144">
        <f>SUM(H71:H74)</f>
        <v>95.399999999999991</v>
      </c>
      <c r="J71" s="23"/>
    </row>
    <row r="72" spans="1:17" ht="16" x14ac:dyDescent="0.2">
      <c r="A72" s="63"/>
      <c r="B72" s="75" t="s">
        <v>548</v>
      </c>
      <c r="C72" s="66" t="s">
        <v>178</v>
      </c>
      <c r="D72" s="66" t="s">
        <v>417</v>
      </c>
      <c r="E72" s="79">
        <v>50000</v>
      </c>
      <c r="F72" s="109">
        <v>33.85</v>
      </c>
      <c r="G72" s="479"/>
      <c r="H72" s="78">
        <f>F72</f>
        <v>33.85</v>
      </c>
      <c r="I72" s="144"/>
      <c r="J72" s="23"/>
    </row>
    <row r="73" spans="1:17" ht="16" x14ac:dyDescent="0.2">
      <c r="A73" s="63"/>
      <c r="B73" s="75" t="s">
        <v>548</v>
      </c>
      <c r="C73" s="66" t="s">
        <v>178</v>
      </c>
      <c r="D73" s="66" t="s">
        <v>413</v>
      </c>
      <c r="E73" s="79">
        <v>250000</v>
      </c>
      <c r="F73" s="109">
        <v>10.45</v>
      </c>
      <c r="G73" s="479"/>
      <c r="H73" s="78">
        <f>F73</f>
        <v>10.45</v>
      </c>
      <c r="I73" s="144"/>
      <c r="J73" s="23"/>
    </row>
    <row r="74" spans="1:17" ht="16" x14ac:dyDescent="0.2">
      <c r="A74" s="63"/>
      <c r="B74" s="75" t="s">
        <v>548</v>
      </c>
      <c r="C74" s="66" t="s">
        <v>178</v>
      </c>
      <c r="D74" s="66" t="s">
        <v>418</v>
      </c>
      <c r="E74" s="78">
        <v>250000</v>
      </c>
      <c r="F74" s="109">
        <v>11</v>
      </c>
      <c r="G74" s="479"/>
      <c r="H74" s="78">
        <f>F74</f>
        <v>11</v>
      </c>
      <c r="I74" s="144"/>
      <c r="J74" s="23"/>
    </row>
    <row r="75" spans="1:17" ht="16" x14ac:dyDescent="0.2">
      <c r="A75" s="63"/>
      <c r="B75" s="75"/>
      <c r="C75" s="66"/>
      <c r="D75" s="66"/>
      <c r="E75" s="79"/>
      <c r="F75" s="109"/>
      <c r="G75" s="479"/>
      <c r="H75" s="78"/>
      <c r="I75" s="144"/>
      <c r="J75" s="23"/>
    </row>
    <row r="76" spans="1:17" ht="16" x14ac:dyDescent="0.2">
      <c r="A76" s="63"/>
      <c r="B76" s="75" t="s">
        <v>549</v>
      </c>
      <c r="C76" s="66" t="s">
        <v>325</v>
      </c>
      <c r="D76" s="66" t="s">
        <v>411</v>
      </c>
      <c r="E76" s="201">
        <v>250000</v>
      </c>
      <c r="F76" s="109">
        <v>30.24</v>
      </c>
      <c r="G76" s="479">
        <v>1.26</v>
      </c>
      <c r="H76" s="78">
        <f>SUM(G76,F76)</f>
        <v>31.5</v>
      </c>
      <c r="I76" s="144">
        <f>SUM(H76:H77)</f>
        <v>52.4</v>
      </c>
      <c r="J76" s="200"/>
    </row>
    <row r="77" spans="1:17" ht="16" x14ac:dyDescent="0.2">
      <c r="A77" s="63"/>
      <c r="B77" s="75" t="s">
        <v>549</v>
      </c>
      <c r="C77" s="66" t="s">
        <v>325</v>
      </c>
      <c r="D77" s="66" t="s">
        <v>413</v>
      </c>
      <c r="E77" s="78">
        <v>500000</v>
      </c>
      <c r="F77" s="109">
        <v>20.9</v>
      </c>
      <c r="G77" s="479"/>
      <c r="H77" s="78">
        <f>F77</f>
        <v>20.9</v>
      </c>
      <c r="I77" s="144"/>
      <c r="J77" s="23"/>
    </row>
    <row r="78" spans="1:17" ht="16" x14ac:dyDescent="0.2">
      <c r="A78" s="63"/>
      <c r="B78" s="75"/>
      <c r="C78" s="66"/>
      <c r="D78" s="66"/>
      <c r="E78" s="78"/>
      <c r="F78" s="109"/>
      <c r="G78" s="479"/>
      <c r="H78" s="78"/>
      <c r="I78" s="144"/>
      <c r="J78" s="23"/>
    </row>
    <row r="79" spans="1:17" ht="16" x14ac:dyDescent="0.2">
      <c r="A79" s="63"/>
      <c r="B79" s="75" t="s">
        <v>550</v>
      </c>
      <c r="C79" s="66" t="s">
        <v>79</v>
      </c>
      <c r="D79" s="66" t="s">
        <v>411</v>
      </c>
      <c r="E79" s="78">
        <v>50000</v>
      </c>
      <c r="F79" s="109">
        <v>3.64</v>
      </c>
      <c r="G79" s="479">
        <v>0.66</v>
      </c>
      <c r="H79" s="78">
        <v>4.55</v>
      </c>
      <c r="I79" s="144">
        <f>SUM(H79:H84)</f>
        <v>25.950000000000003</v>
      </c>
      <c r="J79" s="23"/>
    </row>
    <row r="80" spans="1:17" ht="16" x14ac:dyDescent="0.2">
      <c r="A80" s="63"/>
      <c r="B80" s="75" t="s">
        <v>550</v>
      </c>
      <c r="C80" s="66" t="s">
        <v>79</v>
      </c>
      <c r="D80" s="66" t="s">
        <v>417</v>
      </c>
      <c r="E80" s="78">
        <v>50000</v>
      </c>
      <c r="F80" s="109">
        <v>9.0500000000000007</v>
      </c>
      <c r="G80" s="479"/>
      <c r="H80" s="78">
        <f>F80</f>
        <v>9.0500000000000007</v>
      </c>
      <c r="I80" s="144"/>
      <c r="J80" s="23"/>
    </row>
    <row r="81" spans="1:10" ht="16" x14ac:dyDescent="0.2">
      <c r="A81" s="63"/>
      <c r="B81" s="75" t="s">
        <v>550</v>
      </c>
      <c r="C81" s="66" t="s">
        <v>79</v>
      </c>
      <c r="D81" s="66" t="s">
        <v>412</v>
      </c>
      <c r="E81" s="78">
        <v>10000</v>
      </c>
      <c r="F81" s="109">
        <v>3.42</v>
      </c>
      <c r="G81" s="479"/>
      <c r="H81" s="78">
        <f>F81</f>
        <v>3.42</v>
      </c>
      <c r="I81" s="144"/>
      <c r="J81" s="23"/>
    </row>
    <row r="82" spans="1:10" ht="16" x14ac:dyDescent="0.2">
      <c r="A82" s="63"/>
      <c r="B82" s="75" t="s">
        <v>550</v>
      </c>
      <c r="C82" s="66" t="s">
        <v>79</v>
      </c>
      <c r="D82" s="66" t="s">
        <v>413</v>
      </c>
      <c r="E82" s="78">
        <v>100000</v>
      </c>
      <c r="F82" s="109">
        <v>4.18</v>
      </c>
      <c r="G82" s="479"/>
      <c r="H82" s="78">
        <f>F82</f>
        <v>4.18</v>
      </c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418</v>
      </c>
      <c r="E83" s="78">
        <v>100000</v>
      </c>
      <c r="F83" s="109">
        <v>4.4000000000000004</v>
      </c>
      <c r="G83" s="479"/>
      <c r="H83" s="78">
        <f>F83</f>
        <v>4.4000000000000004</v>
      </c>
      <c r="I83" s="144"/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414</v>
      </c>
      <c r="E84" s="79">
        <v>10000</v>
      </c>
      <c r="F84" s="109">
        <v>0.35</v>
      </c>
      <c r="G84" s="479"/>
      <c r="H84" s="78">
        <f>F84</f>
        <v>0.35</v>
      </c>
      <c r="I84" s="144"/>
      <c r="J84" s="23"/>
    </row>
    <row r="85" spans="1:10" ht="17" customHeight="1" x14ac:dyDescent="0.2">
      <c r="A85" s="63"/>
      <c r="B85" s="75"/>
      <c r="C85" s="66"/>
      <c r="D85" s="66"/>
      <c r="E85" s="79"/>
      <c r="F85" s="109"/>
      <c r="G85" s="479"/>
      <c r="H85" s="78"/>
      <c r="I85" s="144"/>
      <c r="J85" s="23"/>
    </row>
    <row r="86" spans="1:10" ht="17" customHeight="1" x14ac:dyDescent="0.2">
      <c r="A86" s="63"/>
      <c r="B86" s="75" t="s">
        <v>902</v>
      </c>
      <c r="C86" s="66" t="s">
        <v>903</v>
      </c>
      <c r="D86" s="66" t="s">
        <v>411</v>
      </c>
      <c r="E86" s="79">
        <v>200000</v>
      </c>
      <c r="F86" s="109">
        <v>23.94</v>
      </c>
      <c r="G86" s="479">
        <v>1.26</v>
      </c>
      <c r="H86" s="78">
        <v>25.2</v>
      </c>
      <c r="I86" s="144">
        <f>SUM(H86:H89)</f>
        <v>37.33</v>
      </c>
      <c r="J86" s="23"/>
    </row>
    <row r="87" spans="1:10" ht="17" customHeight="1" x14ac:dyDescent="0.2">
      <c r="A87" s="63"/>
      <c r="B87" s="75" t="s">
        <v>902</v>
      </c>
      <c r="C87" s="66" t="s">
        <v>903</v>
      </c>
      <c r="D87" s="66" t="s">
        <v>412</v>
      </c>
      <c r="E87" s="79">
        <v>10000</v>
      </c>
      <c r="F87" s="109">
        <v>3.42</v>
      </c>
      <c r="G87" s="479"/>
      <c r="H87" s="78">
        <v>3.42</v>
      </c>
      <c r="I87" s="144"/>
      <c r="J87" s="23"/>
    </row>
    <row r="88" spans="1:10" ht="17" customHeight="1" x14ac:dyDescent="0.2">
      <c r="A88" s="63"/>
      <c r="B88" s="75" t="s">
        <v>902</v>
      </c>
      <c r="C88" s="66" t="s">
        <v>903</v>
      </c>
      <c r="D88" s="66" t="s">
        <v>413</v>
      </c>
      <c r="E88" s="79">
        <v>200000</v>
      </c>
      <c r="F88" s="109">
        <v>8.36</v>
      </c>
      <c r="G88" s="479"/>
      <c r="H88" s="78">
        <v>8.36</v>
      </c>
      <c r="I88" s="144"/>
      <c r="J88" s="23"/>
    </row>
    <row r="89" spans="1:10" ht="17" customHeight="1" x14ac:dyDescent="0.2">
      <c r="A89" s="63"/>
      <c r="B89" s="75" t="s">
        <v>902</v>
      </c>
      <c r="C89" s="66" t="s">
        <v>903</v>
      </c>
      <c r="D89" s="66" t="s">
        <v>414</v>
      </c>
      <c r="E89" s="79">
        <v>10000</v>
      </c>
      <c r="F89" s="109">
        <v>0.35</v>
      </c>
      <c r="G89" s="479"/>
      <c r="H89" s="78">
        <v>0.35</v>
      </c>
      <c r="I89" s="144"/>
      <c r="J89" s="23"/>
    </row>
    <row r="90" spans="1:10" ht="16" x14ac:dyDescent="0.2">
      <c r="A90" s="63"/>
      <c r="B90" s="75"/>
      <c r="C90" s="66"/>
      <c r="D90" s="66"/>
      <c r="E90" s="79"/>
      <c r="F90" s="78"/>
      <c r="G90" s="277"/>
      <c r="H90" s="78"/>
      <c r="I90" s="144"/>
      <c r="J90" s="23"/>
    </row>
    <row r="91" spans="1:10" ht="16" x14ac:dyDescent="0.2">
      <c r="A91" s="63"/>
      <c r="B91" s="75" t="s">
        <v>551</v>
      </c>
      <c r="C91" s="66" t="s">
        <v>80</v>
      </c>
      <c r="D91" s="66" t="s">
        <v>411</v>
      </c>
      <c r="E91" s="78">
        <v>300000</v>
      </c>
      <c r="F91" s="78">
        <v>26.39</v>
      </c>
      <c r="G91" s="277">
        <v>0.91</v>
      </c>
      <c r="H91" s="78">
        <v>27.3</v>
      </c>
      <c r="I91" s="144">
        <f>SUM(H91:H92)</f>
        <v>39.840000000000003</v>
      </c>
      <c r="J91" s="23"/>
    </row>
    <row r="92" spans="1:10" ht="16" x14ac:dyDescent="0.2">
      <c r="A92" s="63"/>
      <c r="B92" s="75" t="s">
        <v>551</v>
      </c>
      <c r="C92" s="66" t="s">
        <v>80</v>
      </c>
      <c r="D92" s="66" t="s">
        <v>413</v>
      </c>
      <c r="E92" s="78">
        <v>300000</v>
      </c>
      <c r="F92" s="78">
        <v>12.54</v>
      </c>
      <c r="G92" s="277"/>
      <c r="H92" s="78">
        <f>F92</f>
        <v>12.54</v>
      </c>
      <c r="I92" s="144"/>
      <c r="J92" s="23"/>
    </row>
    <row r="93" spans="1:10" ht="16" x14ac:dyDescent="0.2">
      <c r="A93" s="63"/>
      <c r="B93" s="257"/>
      <c r="C93" s="167"/>
      <c r="D93" s="66"/>
      <c r="E93" s="78"/>
      <c r="F93" s="78"/>
      <c r="G93" s="277"/>
      <c r="H93" s="78"/>
      <c r="I93" s="144"/>
      <c r="J93" s="23"/>
    </row>
    <row r="94" spans="1:10" ht="16" x14ac:dyDescent="0.2">
      <c r="A94" s="63"/>
      <c r="B94" s="257" t="s">
        <v>900</v>
      </c>
      <c r="C94" s="167" t="s">
        <v>901</v>
      </c>
      <c r="D94" s="66" t="s">
        <v>411</v>
      </c>
      <c r="E94" s="78">
        <v>200000</v>
      </c>
      <c r="F94" s="78">
        <v>10.07</v>
      </c>
      <c r="G94" s="277">
        <v>0.53</v>
      </c>
      <c r="H94" s="78">
        <f>SUM(G94,F94)</f>
        <v>10.6</v>
      </c>
      <c r="I94" s="144">
        <f>SUM(H95,H94)</f>
        <v>18.96</v>
      </c>
      <c r="J94" s="23"/>
    </row>
    <row r="95" spans="1:10" ht="16" x14ac:dyDescent="0.2">
      <c r="A95" s="63"/>
      <c r="B95" s="257" t="s">
        <v>900</v>
      </c>
      <c r="C95" s="167" t="s">
        <v>901</v>
      </c>
      <c r="D95" s="66" t="s">
        <v>413</v>
      </c>
      <c r="E95" s="78">
        <v>200000</v>
      </c>
      <c r="F95" s="78">
        <v>8.36</v>
      </c>
      <c r="G95" s="277"/>
      <c r="H95" s="78">
        <v>8.36</v>
      </c>
      <c r="I95" s="144"/>
      <c r="J95" s="23"/>
    </row>
    <row r="96" spans="1:10" ht="16" x14ac:dyDescent="0.2">
      <c r="A96" s="63"/>
      <c r="B96" s="257"/>
      <c r="C96" s="167"/>
      <c r="D96" s="66"/>
      <c r="E96" s="78"/>
      <c r="F96" s="78"/>
      <c r="G96" s="277"/>
      <c r="H96" s="78"/>
      <c r="I96" s="144"/>
      <c r="J96" s="23"/>
    </row>
    <row r="97" spans="1:10" ht="16" x14ac:dyDescent="0.2">
      <c r="A97" s="63"/>
      <c r="B97" s="257" t="s">
        <v>899</v>
      </c>
      <c r="C97" s="167" t="s">
        <v>844</v>
      </c>
      <c r="D97" s="66" t="s">
        <v>411</v>
      </c>
      <c r="E97" s="78">
        <v>10000</v>
      </c>
      <c r="F97" s="78"/>
      <c r="G97" s="78">
        <v>0.53</v>
      </c>
      <c r="H97" s="78">
        <v>0.53</v>
      </c>
      <c r="I97" s="144">
        <f>G97+F98</f>
        <v>0.95</v>
      </c>
      <c r="J97" s="23"/>
    </row>
    <row r="98" spans="1:10" ht="16" x14ac:dyDescent="0.2">
      <c r="A98" s="63"/>
      <c r="B98" s="257" t="s">
        <v>899</v>
      </c>
      <c r="C98" s="167" t="s">
        <v>844</v>
      </c>
      <c r="D98" s="66" t="s">
        <v>413</v>
      </c>
      <c r="E98" s="78">
        <v>10000</v>
      </c>
      <c r="F98" s="78">
        <v>0.42</v>
      </c>
      <c r="G98" s="277"/>
      <c r="H98" s="78">
        <v>0.42</v>
      </c>
      <c r="I98" s="144"/>
      <c r="J98" s="23"/>
    </row>
    <row r="99" spans="1:10" ht="16" x14ac:dyDescent="0.2">
      <c r="A99" s="63"/>
      <c r="B99" s="257"/>
      <c r="C99" s="167"/>
      <c r="D99" s="66"/>
      <c r="E99" s="79"/>
      <c r="F99" s="78"/>
      <c r="G99" s="277"/>
      <c r="H99" s="78"/>
      <c r="I99" s="144"/>
      <c r="J99" s="23"/>
    </row>
    <row r="100" spans="1:10" ht="16" x14ac:dyDescent="0.2">
      <c r="A100" s="63"/>
      <c r="B100" s="75" t="s">
        <v>552</v>
      </c>
      <c r="C100" s="66" t="s">
        <v>64</v>
      </c>
      <c r="D100" s="66" t="s">
        <v>411</v>
      </c>
      <c r="E100" s="79">
        <v>100000</v>
      </c>
      <c r="F100" s="254">
        <v>27.72</v>
      </c>
      <c r="G100" s="478">
        <v>3.08</v>
      </c>
      <c r="H100" s="78">
        <f>SUM(F100:G100)</f>
        <v>30.799999999999997</v>
      </c>
      <c r="I100" s="144">
        <f>SUM(H100:H104)</f>
        <v>43.15</v>
      </c>
      <c r="J100" s="23"/>
    </row>
    <row r="101" spans="1:10" ht="16" x14ac:dyDescent="0.2">
      <c r="A101" s="63"/>
      <c r="B101" s="75" t="s">
        <v>552</v>
      </c>
      <c r="C101" s="66" t="s">
        <v>64</v>
      </c>
      <c r="D101" s="66" t="s">
        <v>412</v>
      </c>
      <c r="E101" s="79">
        <v>10000</v>
      </c>
      <c r="F101" s="109">
        <v>3.42</v>
      </c>
      <c r="G101" s="479"/>
      <c r="H101" s="78">
        <f>F101</f>
        <v>3.42</v>
      </c>
      <c r="I101" s="144"/>
      <c r="J101" s="23"/>
    </row>
    <row r="102" spans="1:10" ht="16" x14ac:dyDescent="0.2">
      <c r="A102" s="63"/>
      <c r="B102" s="75" t="s">
        <v>552</v>
      </c>
      <c r="C102" s="66" t="s">
        <v>64</v>
      </c>
      <c r="D102" s="66" t="s">
        <v>413</v>
      </c>
      <c r="E102" s="79">
        <v>100000</v>
      </c>
      <c r="F102" s="109">
        <v>4.18</v>
      </c>
      <c r="G102" s="479"/>
      <c r="H102" s="78">
        <f>F102</f>
        <v>4.18</v>
      </c>
      <c r="I102" s="144"/>
      <c r="J102" s="23"/>
    </row>
    <row r="103" spans="1:10" ht="16" x14ac:dyDescent="0.2">
      <c r="A103" s="63"/>
      <c r="B103" s="75" t="s">
        <v>552</v>
      </c>
      <c r="C103" s="66" t="s">
        <v>64</v>
      </c>
      <c r="D103" s="66" t="s">
        <v>418</v>
      </c>
      <c r="E103" s="78">
        <v>100000</v>
      </c>
      <c r="F103" s="109">
        <v>4.4000000000000004</v>
      </c>
      <c r="G103" s="479"/>
      <c r="H103" s="78">
        <f>F103</f>
        <v>4.4000000000000004</v>
      </c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414</v>
      </c>
      <c r="E104" s="79">
        <v>10000</v>
      </c>
      <c r="F104" s="109">
        <v>0.35</v>
      </c>
      <c r="G104" s="479"/>
      <c r="H104" s="78">
        <f>F104</f>
        <v>0.35</v>
      </c>
      <c r="I104" s="144"/>
      <c r="J104" s="23"/>
    </row>
    <row r="105" spans="1:10" ht="16" x14ac:dyDescent="0.2">
      <c r="A105" s="63"/>
      <c r="B105" s="75"/>
      <c r="C105" s="66"/>
      <c r="D105" s="66"/>
      <c r="E105" s="79"/>
      <c r="F105" s="109"/>
      <c r="G105" s="479"/>
      <c r="H105" s="78"/>
      <c r="I105" s="144"/>
      <c r="J105" s="23"/>
    </row>
    <row r="106" spans="1:10" ht="16" x14ac:dyDescent="0.2">
      <c r="A106" s="63"/>
      <c r="B106" s="75" t="s">
        <v>553</v>
      </c>
      <c r="C106" s="66" t="s">
        <v>218</v>
      </c>
      <c r="D106" s="66" t="s">
        <v>411</v>
      </c>
      <c r="E106" s="79">
        <v>10000</v>
      </c>
      <c r="F106" s="109">
        <v>0</v>
      </c>
      <c r="G106" s="479">
        <f>H106-F106</f>
        <v>5.0199999999999996</v>
      </c>
      <c r="H106" s="78">
        <v>5.0199999999999996</v>
      </c>
      <c r="I106" s="144">
        <f>H106</f>
        <v>5.0199999999999996</v>
      </c>
      <c r="J106" s="23"/>
    </row>
    <row r="107" spans="1:10" ht="16" x14ac:dyDescent="0.2">
      <c r="A107" s="63"/>
      <c r="B107" s="75"/>
      <c r="C107" s="66"/>
      <c r="D107" s="66"/>
      <c r="E107" s="79"/>
      <c r="F107" s="109"/>
      <c r="G107" s="479"/>
      <c r="H107" s="78"/>
      <c r="I107" s="144"/>
      <c r="J107" s="23"/>
    </row>
    <row r="108" spans="1:10" ht="16" x14ac:dyDescent="0.2">
      <c r="A108" s="63"/>
      <c r="B108" s="75" t="s">
        <v>422</v>
      </c>
      <c r="C108" s="66" t="s">
        <v>420</v>
      </c>
      <c r="D108" s="66" t="s">
        <v>411</v>
      </c>
      <c r="E108" s="79">
        <v>10000</v>
      </c>
      <c r="F108" s="109">
        <v>0</v>
      </c>
      <c r="G108" s="478">
        <v>5.0199999999999996</v>
      </c>
      <c r="H108" s="78">
        <f>SUM(F108:G108)</f>
        <v>5.0199999999999996</v>
      </c>
      <c r="I108" s="144">
        <f>SUM(H108:H109)</f>
        <v>7.1099999999999994</v>
      </c>
      <c r="J108" s="23"/>
    </row>
    <row r="109" spans="1:10" ht="16" x14ac:dyDescent="0.2">
      <c r="A109" s="75"/>
      <c r="B109" s="75" t="s">
        <v>422</v>
      </c>
      <c r="C109" s="66" t="s">
        <v>420</v>
      </c>
      <c r="D109" s="66" t="s">
        <v>413</v>
      </c>
      <c r="E109" s="79">
        <v>50000</v>
      </c>
      <c r="F109" s="109">
        <v>2.09</v>
      </c>
      <c r="G109" s="479"/>
      <c r="H109" s="78">
        <f>F109</f>
        <v>2.09</v>
      </c>
      <c r="I109" s="144"/>
      <c r="J109" s="23"/>
    </row>
    <row r="110" spans="1:10" ht="16" x14ac:dyDescent="0.2">
      <c r="A110" s="75"/>
      <c r="B110" s="75"/>
      <c r="C110" s="66"/>
      <c r="D110" s="66"/>
      <c r="E110" s="79"/>
      <c r="F110" s="109"/>
      <c r="G110" s="479"/>
      <c r="H110" s="78"/>
      <c r="I110" s="144"/>
      <c r="J110" s="23"/>
    </row>
    <row r="111" spans="1:10" ht="16" x14ac:dyDescent="0.2">
      <c r="A111" s="75"/>
      <c r="B111" s="75" t="s">
        <v>712</v>
      </c>
      <c r="C111" s="66" t="s">
        <v>706</v>
      </c>
      <c r="D111" s="66" t="s">
        <v>411</v>
      </c>
      <c r="E111" s="79">
        <v>10000</v>
      </c>
      <c r="F111" s="109">
        <v>0</v>
      </c>
      <c r="G111" s="479">
        <f>H111-F111</f>
        <v>0.91</v>
      </c>
      <c r="H111" s="78">
        <v>0.91</v>
      </c>
      <c r="I111" s="144">
        <f>SUM(H112,H111,)</f>
        <v>1.33</v>
      </c>
      <c r="J111" s="23"/>
    </row>
    <row r="112" spans="1:10" ht="16" x14ac:dyDescent="0.2">
      <c r="A112" s="75"/>
      <c r="B112" s="75" t="s">
        <v>978</v>
      </c>
      <c r="C112" s="66" t="s">
        <v>706</v>
      </c>
      <c r="D112" s="66" t="s">
        <v>413</v>
      </c>
      <c r="E112" s="79">
        <v>10000</v>
      </c>
      <c r="F112" s="109">
        <v>0.42</v>
      </c>
      <c r="G112" s="479">
        <v>0</v>
      </c>
      <c r="H112" s="78">
        <v>0.42</v>
      </c>
      <c r="I112" s="144"/>
      <c r="J112" s="23"/>
    </row>
    <row r="113" spans="1:10" ht="16" x14ac:dyDescent="0.2">
      <c r="A113" s="75"/>
      <c r="B113" s="75"/>
      <c r="C113" s="66"/>
      <c r="D113" s="66"/>
      <c r="E113" s="79"/>
      <c r="F113" s="109"/>
      <c r="G113" s="479"/>
      <c r="H113" s="78"/>
      <c r="I113" s="144"/>
      <c r="J113" s="23"/>
    </row>
    <row r="114" spans="1:10" ht="16" x14ac:dyDescent="0.2">
      <c r="A114" s="63"/>
      <c r="B114" s="75" t="s">
        <v>423</v>
      </c>
      <c r="C114" s="66" t="s">
        <v>421</v>
      </c>
      <c r="D114" s="66" t="s">
        <v>411</v>
      </c>
      <c r="E114" s="79">
        <v>200000</v>
      </c>
      <c r="F114" s="109">
        <f>H114-G114</f>
        <v>10.07</v>
      </c>
      <c r="G114" s="479">
        <v>0.53</v>
      </c>
      <c r="H114" s="78">
        <v>10.6</v>
      </c>
      <c r="I114" s="144">
        <f>SUM(H114:H115)</f>
        <v>14.78</v>
      </c>
      <c r="J114" s="23"/>
    </row>
    <row r="115" spans="1:10" ht="16" x14ac:dyDescent="0.2">
      <c r="A115" s="63"/>
      <c r="B115" s="75" t="s">
        <v>423</v>
      </c>
      <c r="C115" s="66" t="s">
        <v>421</v>
      </c>
      <c r="D115" s="66" t="s">
        <v>413</v>
      </c>
      <c r="E115" s="79">
        <v>100000</v>
      </c>
      <c r="F115" s="109">
        <v>4.18</v>
      </c>
      <c r="G115" s="479"/>
      <c r="H115" s="78">
        <f>F115</f>
        <v>4.18</v>
      </c>
      <c r="I115" s="144"/>
      <c r="J115" s="23"/>
    </row>
    <row r="116" spans="1:10" ht="16" x14ac:dyDescent="0.2">
      <c r="A116" s="63"/>
      <c r="B116" s="75"/>
      <c r="C116" s="66"/>
      <c r="D116" s="66"/>
      <c r="E116" s="79"/>
      <c r="F116" s="109"/>
      <c r="G116" s="479"/>
      <c r="H116" s="78"/>
      <c r="I116" s="144"/>
      <c r="J116" s="23"/>
    </row>
    <row r="117" spans="1:10" ht="16" x14ac:dyDescent="0.2">
      <c r="A117" s="63"/>
      <c r="B117" s="75" t="s">
        <v>907</v>
      </c>
      <c r="C117" s="66" t="s">
        <v>908</v>
      </c>
      <c r="D117" s="66" t="s">
        <v>411</v>
      </c>
      <c r="E117" s="79">
        <v>10000</v>
      </c>
      <c r="F117" s="109"/>
      <c r="G117" s="479">
        <v>5.0199999999999996</v>
      </c>
      <c r="H117" s="78">
        <v>5.0199999999999996</v>
      </c>
      <c r="I117" s="144">
        <v>5.0199999999999996</v>
      </c>
      <c r="J117" s="23"/>
    </row>
    <row r="118" spans="1:10" ht="16" x14ac:dyDescent="0.2">
      <c r="A118" s="63"/>
      <c r="B118" s="75"/>
      <c r="C118" s="66"/>
      <c r="D118" s="66"/>
      <c r="E118" s="79"/>
      <c r="F118" s="109"/>
      <c r="G118" s="479"/>
      <c r="H118" s="78"/>
      <c r="I118" s="144"/>
      <c r="J118" s="23"/>
    </row>
    <row r="119" spans="1:10" ht="16" x14ac:dyDescent="0.2">
      <c r="A119" s="75"/>
      <c r="B119" s="75" t="s">
        <v>794</v>
      </c>
      <c r="C119" s="66" t="s">
        <v>791</v>
      </c>
      <c r="D119" s="66" t="s">
        <v>411</v>
      </c>
      <c r="E119" s="78">
        <v>10000</v>
      </c>
      <c r="F119" s="78">
        <v>0</v>
      </c>
      <c r="G119" s="277">
        <v>0.91</v>
      </c>
      <c r="H119" s="78">
        <f>F119+G119</f>
        <v>0.91</v>
      </c>
      <c r="I119" s="144">
        <f>H119</f>
        <v>0.91</v>
      </c>
      <c r="J119" s="23"/>
    </row>
    <row r="120" spans="1:10" ht="16" x14ac:dyDescent="0.2">
      <c r="A120" s="63"/>
      <c r="B120" s="75"/>
      <c r="C120" s="66"/>
      <c r="D120" s="66"/>
      <c r="E120" s="79"/>
      <c r="F120" s="78"/>
      <c r="G120" s="277"/>
      <c r="H120" s="78"/>
      <c r="I120" s="144"/>
      <c r="J120" s="23"/>
    </row>
    <row r="121" spans="1:10" ht="16" x14ac:dyDescent="0.2">
      <c r="A121" s="63"/>
      <c r="B121" s="75" t="s">
        <v>766</v>
      </c>
      <c r="C121" s="66" t="s">
        <v>765</v>
      </c>
      <c r="D121" s="66" t="s">
        <v>411</v>
      </c>
      <c r="E121" s="78">
        <v>10000</v>
      </c>
      <c r="F121" s="78">
        <v>0</v>
      </c>
      <c r="G121" s="277">
        <v>0.66</v>
      </c>
      <c r="H121" s="78">
        <f>SUM(F121:G121)</f>
        <v>0.66</v>
      </c>
      <c r="I121" s="144">
        <f>SUM(H121:H124)</f>
        <v>4.8499999999999996</v>
      </c>
      <c r="J121" s="23"/>
    </row>
    <row r="122" spans="1:10" ht="16" x14ac:dyDescent="0.2">
      <c r="A122" s="63"/>
      <c r="B122" s="75" t="s">
        <v>766</v>
      </c>
      <c r="C122" s="66" t="s">
        <v>765</v>
      </c>
      <c r="D122" s="66" t="s">
        <v>412</v>
      </c>
      <c r="E122" s="78">
        <v>10000</v>
      </c>
      <c r="F122" s="78">
        <v>3.42</v>
      </c>
      <c r="G122" s="277"/>
      <c r="H122" s="78">
        <f>F122</f>
        <v>3.42</v>
      </c>
      <c r="I122" s="144"/>
      <c r="J122" s="23"/>
    </row>
    <row r="123" spans="1:10" ht="16" x14ac:dyDescent="0.2">
      <c r="A123" s="63"/>
      <c r="B123" s="75" t="s">
        <v>766</v>
      </c>
      <c r="C123" s="66" t="s">
        <v>765</v>
      </c>
      <c r="D123" s="66" t="s">
        <v>413</v>
      </c>
      <c r="E123" s="78">
        <v>10000</v>
      </c>
      <c r="F123" s="78">
        <v>0.42</v>
      </c>
      <c r="G123" s="277"/>
      <c r="H123" s="78">
        <f>F123</f>
        <v>0.42</v>
      </c>
      <c r="I123" s="144"/>
      <c r="J123" s="23"/>
    </row>
    <row r="124" spans="1:10" ht="16" x14ac:dyDescent="0.2">
      <c r="A124" s="63"/>
      <c r="B124" s="75" t="s">
        <v>766</v>
      </c>
      <c r="C124" s="66" t="s">
        <v>765</v>
      </c>
      <c r="D124" s="66" t="s">
        <v>414</v>
      </c>
      <c r="E124" s="78">
        <v>10000</v>
      </c>
      <c r="F124" s="78">
        <v>0.35</v>
      </c>
      <c r="G124" s="277"/>
      <c r="H124" s="78">
        <f>F124</f>
        <v>0.35</v>
      </c>
      <c r="I124" s="144"/>
      <c r="J124" s="23"/>
    </row>
    <row r="125" spans="1:10" ht="16" x14ac:dyDescent="0.2">
      <c r="A125" s="63"/>
      <c r="B125" s="75"/>
      <c r="C125" s="66"/>
      <c r="D125" s="66"/>
      <c r="E125" s="79"/>
      <c r="F125" s="78"/>
      <c r="G125" s="277"/>
      <c r="H125" s="79"/>
      <c r="I125" s="144"/>
      <c r="J125" s="23"/>
    </row>
    <row r="126" spans="1:10" ht="16" x14ac:dyDescent="0.2">
      <c r="A126" s="63"/>
      <c r="B126" s="75" t="s">
        <v>943</v>
      </c>
      <c r="C126" s="66" t="s">
        <v>944</v>
      </c>
      <c r="D126" s="66" t="s">
        <v>411</v>
      </c>
      <c r="E126" s="79">
        <v>10000</v>
      </c>
      <c r="F126" s="78">
        <v>0</v>
      </c>
      <c r="G126" s="277">
        <v>0.46</v>
      </c>
      <c r="H126" s="79">
        <v>0.46</v>
      </c>
      <c r="I126" s="144">
        <f>SUM(H127,H126)</f>
        <v>0.88</v>
      </c>
      <c r="J126" s="23"/>
    </row>
    <row r="127" spans="1:10" ht="16" x14ac:dyDescent="0.2">
      <c r="A127" s="63"/>
      <c r="B127" s="75" t="s">
        <v>943</v>
      </c>
      <c r="C127" s="66" t="s">
        <v>944</v>
      </c>
      <c r="D127" s="66" t="s">
        <v>413</v>
      </c>
      <c r="E127" s="79">
        <v>10000</v>
      </c>
      <c r="F127" s="78">
        <v>0.42</v>
      </c>
      <c r="G127" s="277">
        <v>0</v>
      </c>
      <c r="H127" s="79">
        <v>0.42</v>
      </c>
      <c r="I127" s="144"/>
      <c r="J127" s="23"/>
    </row>
    <row r="128" spans="1:10" ht="16" x14ac:dyDescent="0.2">
      <c r="A128" s="63"/>
      <c r="B128" s="75"/>
      <c r="C128" s="66"/>
      <c r="D128" s="66"/>
      <c r="E128" s="79"/>
      <c r="F128" s="78"/>
      <c r="G128" s="277"/>
      <c r="H128" s="79"/>
      <c r="I128" s="144"/>
      <c r="J128" s="23"/>
    </row>
    <row r="129" spans="1:10" ht="16" x14ac:dyDescent="0.2">
      <c r="A129" s="63"/>
      <c r="B129" s="75" t="s">
        <v>555</v>
      </c>
      <c r="C129" s="66" t="s">
        <v>57</v>
      </c>
      <c r="D129" s="66" t="s">
        <v>411</v>
      </c>
      <c r="E129" s="78">
        <v>40000</v>
      </c>
      <c r="F129" s="109">
        <f>H129-G129</f>
        <v>15.059999999999999</v>
      </c>
      <c r="G129" s="479">
        <v>5.0199999999999996</v>
      </c>
      <c r="H129" s="78">
        <v>20.079999999999998</v>
      </c>
      <c r="I129" s="144">
        <f>SUM(H129:H134)</f>
        <v>44.470000000000006</v>
      </c>
      <c r="J129" s="23"/>
    </row>
    <row r="130" spans="1:10" ht="16" x14ac:dyDescent="0.2">
      <c r="A130" s="63"/>
      <c r="B130" s="75" t="s">
        <v>555</v>
      </c>
      <c r="C130" s="66" t="s">
        <v>57</v>
      </c>
      <c r="D130" s="66" t="s">
        <v>417</v>
      </c>
      <c r="E130" s="79">
        <v>10000</v>
      </c>
      <c r="F130" s="109">
        <v>19.760000000000002</v>
      </c>
      <c r="G130" s="479"/>
      <c r="H130" s="79">
        <f>F130</f>
        <v>19.760000000000002</v>
      </c>
      <c r="I130" s="144"/>
      <c r="J130" s="23"/>
    </row>
    <row r="131" spans="1:10" ht="16" x14ac:dyDescent="0.2">
      <c r="A131" s="63"/>
      <c r="B131" s="75" t="s">
        <v>555</v>
      </c>
      <c r="C131" s="66" t="s">
        <v>57</v>
      </c>
      <c r="D131" s="66" t="s">
        <v>412</v>
      </c>
      <c r="E131" s="79">
        <v>10000</v>
      </c>
      <c r="F131" s="109">
        <v>3.42</v>
      </c>
      <c r="G131" s="479"/>
      <c r="H131" s="79">
        <f>F131</f>
        <v>3.42</v>
      </c>
      <c r="I131" s="144"/>
      <c r="J131" s="23"/>
    </row>
    <row r="132" spans="1:10" ht="16" x14ac:dyDescent="0.2">
      <c r="A132" s="63"/>
      <c r="B132" s="75" t="s">
        <v>555</v>
      </c>
      <c r="C132" s="66" t="s">
        <v>57</v>
      </c>
      <c r="D132" s="66" t="s">
        <v>413</v>
      </c>
      <c r="E132" s="79">
        <v>10000</v>
      </c>
      <c r="F132" s="109">
        <v>0.42</v>
      </c>
      <c r="G132" s="479"/>
      <c r="H132" s="79">
        <f>F132</f>
        <v>0.42</v>
      </c>
      <c r="I132" s="144"/>
      <c r="J132" s="23"/>
    </row>
    <row r="133" spans="1:10" ht="16" x14ac:dyDescent="0.2">
      <c r="A133" s="63"/>
      <c r="B133" s="75" t="s">
        <v>555</v>
      </c>
      <c r="C133" s="66" t="s">
        <v>57</v>
      </c>
      <c r="D133" s="66" t="s">
        <v>418</v>
      </c>
      <c r="E133" s="79">
        <v>10000</v>
      </c>
      <c r="F133" s="109">
        <v>0.44</v>
      </c>
      <c r="G133" s="479"/>
      <c r="H133" s="79">
        <f>F133</f>
        <v>0.44</v>
      </c>
      <c r="I133" s="144"/>
      <c r="J133" s="23"/>
    </row>
    <row r="134" spans="1:10" ht="16" x14ac:dyDescent="0.2">
      <c r="A134" s="63"/>
      <c r="B134" s="75" t="s">
        <v>555</v>
      </c>
      <c r="C134" s="66" t="s">
        <v>57</v>
      </c>
      <c r="D134" s="66" t="s">
        <v>414</v>
      </c>
      <c r="E134" s="79">
        <v>10000</v>
      </c>
      <c r="F134" s="109">
        <v>0.35</v>
      </c>
      <c r="G134" s="479"/>
      <c r="H134" s="79">
        <f>F134</f>
        <v>0.35</v>
      </c>
      <c r="I134" s="144"/>
      <c r="J134" s="23"/>
    </row>
    <row r="135" spans="1:10" ht="16" x14ac:dyDescent="0.2">
      <c r="A135" s="63"/>
      <c r="B135" s="75"/>
      <c r="C135" s="66"/>
      <c r="D135" s="66"/>
      <c r="E135" s="79"/>
      <c r="F135" s="109"/>
      <c r="G135" s="479"/>
      <c r="H135" s="79"/>
      <c r="I135" s="144"/>
      <c r="J135" s="23"/>
    </row>
    <row r="136" spans="1:10" ht="16" x14ac:dyDescent="0.2">
      <c r="A136" s="63"/>
      <c r="B136" s="75" t="s">
        <v>946</v>
      </c>
      <c r="C136" s="66" t="s">
        <v>947</v>
      </c>
      <c r="D136" s="66" t="s">
        <v>411</v>
      </c>
      <c r="E136" s="79">
        <v>150000</v>
      </c>
      <c r="F136" s="79">
        <v>6.44</v>
      </c>
      <c r="G136" s="479">
        <v>0.46</v>
      </c>
      <c r="H136" s="79">
        <f>F136+G136</f>
        <v>6.9</v>
      </c>
      <c r="I136" s="144">
        <f>H136+H137</f>
        <v>13.17</v>
      </c>
      <c r="J136" s="23"/>
    </row>
    <row r="137" spans="1:10" ht="16" x14ac:dyDescent="0.2">
      <c r="A137" s="63"/>
      <c r="B137" s="75" t="s">
        <v>946</v>
      </c>
      <c r="C137" s="66" t="s">
        <v>947</v>
      </c>
      <c r="D137" s="66" t="s">
        <v>413</v>
      </c>
      <c r="E137" s="79">
        <v>150000</v>
      </c>
      <c r="F137" s="79">
        <v>6.27</v>
      </c>
      <c r="G137" s="479"/>
      <c r="H137" s="79">
        <v>6.27</v>
      </c>
      <c r="I137" s="144"/>
      <c r="J137" s="23"/>
    </row>
    <row r="138" spans="1:10" ht="16" x14ac:dyDescent="0.2">
      <c r="A138" s="63"/>
      <c r="B138" s="75"/>
      <c r="C138" s="66"/>
      <c r="D138" s="66"/>
      <c r="E138" s="79"/>
      <c r="F138" s="78"/>
      <c r="G138" s="277"/>
      <c r="H138" s="79"/>
      <c r="I138" s="144"/>
      <c r="J138" s="23"/>
    </row>
    <row r="139" spans="1:10" ht="16" x14ac:dyDescent="0.2">
      <c r="A139" s="63"/>
      <c r="B139" s="75" t="s">
        <v>558</v>
      </c>
      <c r="C139" s="66" t="s">
        <v>219</v>
      </c>
      <c r="D139" s="66" t="s">
        <v>411</v>
      </c>
      <c r="E139" s="78">
        <v>50000</v>
      </c>
      <c r="F139" s="109">
        <f>H139-G139</f>
        <v>2.6399999999999997</v>
      </c>
      <c r="G139" s="479">
        <v>0.66</v>
      </c>
      <c r="H139" s="78">
        <v>3.3</v>
      </c>
      <c r="I139" s="192">
        <f>SUM(H139:H140)</f>
        <v>7.8999999999999995</v>
      </c>
      <c r="J139" s="23"/>
    </row>
    <row r="140" spans="1:10" ht="16" x14ac:dyDescent="0.2">
      <c r="A140" s="63"/>
      <c r="B140" s="75" t="s">
        <v>558</v>
      </c>
      <c r="C140" s="66" t="s">
        <v>219</v>
      </c>
      <c r="D140" s="66" t="s">
        <v>413</v>
      </c>
      <c r="E140" s="79">
        <v>110000</v>
      </c>
      <c r="F140" s="109">
        <v>4.5999999999999996</v>
      </c>
      <c r="G140" s="479"/>
      <c r="H140" s="79">
        <f>F140</f>
        <v>4.5999999999999996</v>
      </c>
      <c r="I140" s="144"/>
      <c r="J140" s="23"/>
    </row>
    <row r="141" spans="1:10" ht="16" x14ac:dyDescent="0.2">
      <c r="A141" s="63"/>
      <c r="B141" s="75"/>
      <c r="C141" s="66"/>
      <c r="D141" s="66"/>
      <c r="E141" s="79"/>
      <c r="F141" s="78"/>
      <c r="G141" s="277"/>
      <c r="H141" s="79"/>
      <c r="I141" s="144"/>
      <c r="J141" s="23"/>
    </row>
    <row r="142" spans="1:10" ht="16" x14ac:dyDescent="0.2">
      <c r="A142" s="63"/>
      <c r="B142" s="75" t="s">
        <v>909</v>
      </c>
      <c r="C142" s="66" t="s">
        <v>910</v>
      </c>
      <c r="D142" s="66" t="s">
        <v>411</v>
      </c>
      <c r="E142" s="79">
        <v>10000</v>
      </c>
      <c r="F142" s="78">
        <v>0</v>
      </c>
      <c r="G142" s="277">
        <v>0.91</v>
      </c>
      <c r="H142" s="79">
        <v>0.91</v>
      </c>
      <c r="I142" s="144">
        <v>0.91</v>
      </c>
      <c r="J142" s="23"/>
    </row>
    <row r="143" spans="1:10" ht="16" x14ac:dyDescent="0.2">
      <c r="A143" s="63"/>
      <c r="B143" s="75"/>
      <c r="C143" s="66"/>
      <c r="D143" s="66"/>
      <c r="E143" s="78"/>
      <c r="F143" s="78"/>
      <c r="G143" s="277"/>
      <c r="H143" s="79"/>
      <c r="I143" s="144"/>
      <c r="J143" s="23"/>
    </row>
    <row r="144" spans="1:10" ht="16" x14ac:dyDescent="0.2">
      <c r="A144" s="63"/>
      <c r="B144" s="175" t="s">
        <v>651</v>
      </c>
      <c r="C144" s="66" t="s">
        <v>650</v>
      </c>
      <c r="D144" s="66" t="s">
        <v>411</v>
      </c>
      <c r="E144" s="78">
        <v>250000</v>
      </c>
      <c r="F144" s="78">
        <v>30.24</v>
      </c>
      <c r="G144" s="277">
        <v>1.26</v>
      </c>
      <c r="H144" s="78">
        <f>SUM(G144,F144)</f>
        <v>31.5</v>
      </c>
      <c r="I144" s="144">
        <f>SUM(H144:H147)</f>
        <v>45.300000000000004</v>
      </c>
      <c r="J144" s="23"/>
    </row>
    <row r="145" spans="1:10" ht="16" x14ac:dyDescent="0.2">
      <c r="A145" s="63"/>
      <c r="B145" s="175" t="s">
        <v>651</v>
      </c>
      <c r="C145" s="66" t="s">
        <v>650</v>
      </c>
      <c r="D145" s="66" t="s">
        <v>412</v>
      </c>
      <c r="E145" s="78">
        <v>10000</v>
      </c>
      <c r="F145" s="109">
        <v>3.42</v>
      </c>
      <c r="G145" s="479"/>
      <c r="H145" s="79">
        <f>F145</f>
        <v>3.42</v>
      </c>
      <c r="I145" s="144"/>
      <c r="J145" s="23"/>
    </row>
    <row r="146" spans="1:10" ht="16" x14ac:dyDescent="0.2">
      <c r="A146" s="63"/>
      <c r="B146" s="175" t="s">
        <v>651</v>
      </c>
      <c r="C146" s="66" t="s">
        <v>650</v>
      </c>
      <c r="D146" s="66" t="s">
        <v>413</v>
      </c>
      <c r="E146" s="78">
        <v>240000</v>
      </c>
      <c r="F146" s="109">
        <v>10.029999999999999</v>
      </c>
      <c r="G146" s="479"/>
      <c r="H146" s="79">
        <f>F146</f>
        <v>10.029999999999999</v>
      </c>
      <c r="I146" s="144"/>
      <c r="J146" s="23"/>
    </row>
    <row r="147" spans="1:10" ht="16" x14ac:dyDescent="0.2">
      <c r="A147" s="63"/>
      <c r="B147" s="175" t="s">
        <v>651</v>
      </c>
      <c r="C147" s="66" t="s">
        <v>650</v>
      </c>
      <c r="D147" s="66" t="s">
        <v>414</v>
      </c>
      <c r="E147" s="78">
        <v>10000</v>
      </c>
      <c r="F147" s="109">
        <v>0.35</v>
      </c>
      <c r="G147" s="479"/>
      <c r="H147" s="79">
        <f>F147</f>
        <v>0.35</v>
      </c>
      <c r="I147" s="144"/>
      <c r="J147" s="23"/>
    </row>
    <row r="148" spans="1:10" ht="16" x14ac:dyDescent="0.2">
      <c r="A148" s="63"/>
      <c r="B148" s="75"/>
      <c r="C148" s="66"/>
      <c r="D148" s="66"/>
      <c r="E148" s="78"/>
      <c r="F148" s="78"/>
      <c r="G148" s="277"/>
      <c r="H148" s="79"/>
      <c r="I148" s="144"/>
      <c r="J148" s="23"/>
    </row>
    <row r="149" spans="1:10" ht="16" x14ac:dyDescent="0.2">
      <c r="A149" s="63"/>
      <c r="B149" s="75" t="s">
        <v>836</v>
      </c>
      <c r="C149" s="66" t="s">
        <v>837</v>
      </c>
      <c r="D149" s="66" t="s">
        <v>411</v>
      </c>
      <c r="E149" s="78">
        <v>200000</v>
      </c>
      <c r="F149" s="109">
        <v>12.54</v>
      </c>
      <c r="G149" s="479">
        <v>0.66</v>
      </c>
      <c r="H149" s="79">
        <f>SUM(F149,G149)</f>
        <v>13.2</v>
      </c>
      <c r="I149" s="144">
        <f>SUM(H149,H150)</f>
        <v>21.56</v>
      </c>
      <c r="J149" s="23"/>
    </row>
    <row r="150" spans="1:10" ht="16" x14ac:dyDescent="0.2">
      <c r="A150" s="63"/>
      <c r="B150" s="75" t="s">
        <v>836</v>
      </c>
      <c r="C150" s="66" t="s">
        <v>837</v>
      </c>
      <c r="D150" s="66" t="s">
        <v>413</v>
      </c>
      <c r="E150" s="78">
        <v>200000</v>
      </c>
      <c r="F150" s="109">
        <v>8.36</v>
      </c>
      <c r="G150" s="479"/>
      <c r="H150" s="79">
        <v>8.36</v>
      </c>
      <c r="I150" s="144"/>
      <c r="J150" s="23"/>
    </row>
    <row r="151" spans="1:10" ht="16" x14ac:dyDescent="0.2">
      <c r="A151" s="63"/>
      <c r="B151" s="75"/>
      <c r="C151" s="66"/>
      <c r="D151" s="66"/>
      <c r="E151" s="79"/>
      <c r="F151" s="78"/>
      <c r="G151" s="277"/>
      <c r="H151" s="79"/>
      <c r="I151" s="144"/>
      <c r="J151" s="23"/>
    </row>
    <row r="152" spans="1:10" ht="16" x14ac:dyDescent="0.2">
      <c r="A152" s="63"/>
      <c r="B152" s="75" t="s">
        <v>561</v>
      </c>
      <c r="C152" s="66" t="s">
        <v>1039</v>
      </c>
      <c r="D152" s="66" t="s">
        <v>411</v>
      </c>
      <c r="E152" s="79">
        <v>10000</v>
      </c>
      <c r="F152" s="109">
        <v>0</v>
      </c>
      <c r="G152" s="479">
        <f>H152-F152</f>
        <v>0.91</v>
      </c>
      <c r="H152" s="79">
        <v>0.91</v>
      </c>
      <c r="I152" s="144">
        <f>SUM(H152:H153)</f>
        <v>1.33</v>
      </c>
      <c r="J152" s="23"/>
    </row>
    <row r="153" spans="1:10" ht="16" x14ac:dyDescent="0.2">
      <c r="A153" s="63"/>
      <c r="B153" s="75" t="s">
        <v>561</v>
      </c>
      <c r="C153" s="66" t="s">
        <v>1039</v>
      </c>
      <c r="D153" s="66" t="s">
        <v>413</v>
      </c>
      <c r="E153" s="78">
        <v>10000</v>
      </c>
      <c r="F153" s="78">
        <v>0.42</v>
      </c>
      <c r="G153" s="277"/>
      <c r="H153" s="78">
        <f>F153</f>
        <v>0.42</v>
      </c>
      <c r="I153" s="144"/>
      <c r="J153" s="23"/>
    </row>
    <row r="154" spans="1:10" ht="16" x14ac:dyDescent="0.2">
      <c r="A154" s="63"/>
      <c r="B154" s="75"/>
      <c r="C154" s="66"/>
      <c r="D154" s="66"/>
      <c r="E154" s="78"/>
      <c r="F154" s="78"/>
      <c r="G154" s="277"/>
      <c r="H154" s="78"/>
      <c r="I154" s="144"/>
      <c r="J154" s="23"/>
    </row>
    <row r="155" spans="1:10" ht="16" x14ac:dyDescent="0.2">
      <c r="A155" s="63"/>
      <c r="B155" s="75" t="s">
        <v>871</v>
      </c>
      <c r="C155" s="66" t="s">
        <v>870</v>
      </c>
      <c r="D155" s="66" t="s">
        <v>411</v>
      </c>
      <c r="E155" s="79">
        <v>10000</v>
      </c>
      <c r="F155" s="78"/>
      <c r="G155" s="277">
        <v>0.53</v>
      </c>
      <c r="H155" s="78">
        <v>0.53</v>
      </c>
      <c r="I155" s="144">
        <v>0.95</v>
      </c>
      <c r="J155" s="23"/>
    </row>
    <row r="156" spans="1:10" ht="16" x14ac:dyDescent="0.2">
      <c r="A156" s="63"/>
      <c r="B156" s="75" t="s">
        <v>871</v>
      </c>
      <c r="C156" s="66" t="s">
        <v>870</v>
      </c>
      <c r="D156" s="66" t="s">
        <v>413</v>
      </c>
      <c r="E156" s="78">
        <v>10000</v>
      </c>
      <c r="F156" s="78">
        <v>0.42</v>
      </c>
      <c r="G156" s="277"/>
      <c r="H156" s="78">
        <v>0.42</v>
      </c>
      <c r="I156" s="144"/>
      <c r="J156" s="23"/>
    </row>
    <row r="157" spans="1:10" ht="16" x14ac:dyDescent="0.2">
      <c r="A157" s="63"/>
      <c r="B157" s="75"/>
      <c r="C157" s="66"/>
      <c r="D157" s="66"/>
      <c r="E157" s="78"/>
      <c r="F157" s="78"/>
      <c r="G157" s="277"/>
      <c r="H157" s="78"/>
      <c r="I157" s="144"/>
      <c r="J157" s="23"/>
    </row>
    <row r="158" spans="1:10" ht="16" x14ac:dyDescent="0.2">
      <c r="A158" s="63"/>
      <c r="B158" s="75" t="s">
        <v>562</v>
      </c>
      <c r="C158" s="66" t="s">
        <v>233</v>
      </c>
      <c r="D158" s="66" t="s">
        <v>411</v>
      </c>
      <c r="E158" s="78">
        <v>10000</v>
      </c>
      <c r="F158" s="109">
        <v>0</v>
      </c>
      <c r="G158" s="479">
        <f>H158-F158</f>
        <v>5.0199999999999996</v>
      </c>
      <c r="H158" s="78">
        <v>5.0199999999999996</v>
      </c>
      <c r="I158" s="144">
        <f>SUM(H158:H161)</f>
        <v>12.969999999999999</v>
      </c>
      <c r="J158" s="211"/>
    </row>
    <row r="159" spans="1:10" ht="16" x14ac:dyDescent="0.2">
      <c r="A159" s="63"/>
      <c r="B159" s="75" t="s">
        <v>562</v>
      </c>
      <c r="C159" s="66" t="s">
        <v>233</v>
      </c>
      <c r="D159" s="66" t="s">
        <v>412</v>
      </c>
      <c r="E159" s="79">
        <v>10000</v>
      </c>
      <c r="F159" s="109">
        <v>3.42</v>
      </c>
      <c r="G159" s="479"/>
      <c r="H159" s="79">
        <f>F159</f>
        <v>3.42</v>
      </c>
      <c r="I159" s="144"/>
      <c r="J159" s="23"/>
    </row>
    <row r="160" spans="1:10" ht="16" x14ac:dyDescent="0.2">
      <c r="A160" s="63"/>
      <c r="B160" s="75" t="s">
        <v>562</v>
      </c>
      <c r="C160" s="66" t="s">
        <v>233</v>
      </c>
      <c r="D160" s="66" t="s">
        <v>413</v>
      </c>
      <c r="E160" s="79">
        <v>100000</v>
      </c>
      <c r="F160" s="109">
        <v>4.18</v>
      </c>
      <c r="G160" s="479"/>
      <c r="H160" s="79">
        <f>F160</f>
        <v>4.18</v>
      </c>
      <c r="I160" s="144"/>
      <c r="J160" s="23"/>
    </row>
    <row r="161" spans="1:10" ht="16" x14ac:dyDescent="0.2">
      <c r="A161" s="63"/>
      <c r="B161" s="75" t="s">
        <v>562</v>
      </c>
      <c r="C161" s="66" t="s">
        <v>233</v>
      </c>
      <c r="D161" s="66" t="s">
        <v>414</v>
      </c>
      <c r="E161" s="79">
        <v>10000</v>
      </c>
      <c r="F161" s="109">
        <v>0.35</v>
      </c>
      <c r="G161" s="479"/>
      <c r="H161" s="79">
        <f>F161</f>
        <v>0.35</v>
      </c>
      <c r="I161" s="144"/>
      <c r="J161" s="23"/>
    </row>
    <row r="162" spans="1:10" ht="16" x14ac:dyDescent="0.2">
      <c r="A162" s="63"/>
      <c r="B162" s="75"/>
      <c r="C162" s="66"/>
      <c r="D162" s="66"/>
      <c r="E162" s="79"/>
      <c r="F162" s="78"/>
      <c r="G162" s="277"/>
      <c r="H162" s="79"/>
      <c r="I162" s="144"/>
      <c r="J162" s="23"/>
    </row>
    <row r="163" spans="1:10" ht="16" x14ac:dyDescent="0.2">
      <c r="A163" s="63"/>
      <c r="B163" s="75" t="s">
        <v>563</v>
      </c>
      <c r="C163" s="66" t="s">
        <v>234</v>
      </c>
      <c r="D163" s="66" t="s">
        <v>411</v>
      </c>
      <c r="E163" s="78">
        <v>10000</v>
      </c>
      <c r="F163" s="78">
        <v>0</v>
      </c>
      <c r="G163" s="277">
        <f>H163-F163</f>
        <v>14.08</v>
      </c>
      <c r="H163" s="78">
        <v>14.08</v>
      </c>
      <c r="I163" s="144">
        <f>H163</f>
        <v>14.08</v>
      </c>
      <c r="J163" s="23"/>
    </row>
    <row r="164" spans="1:10" ht="16" x14ac:dyDescent="0.2">
      <c r="A164" s="63"/>
      <c r="B164" s="75"/>
      <c r="C164" s="66"/>
      <c r="D164" s="66"/>
      <c r="F164" s="314"/>
      <c r="G164" s="277"/>
      <c r="H164" s="78"/>
      <c r="I164" s="144"/>
      <c r="J164" s="23"/>
    </row>
    <row r="165" spans="1:10" ht="16" x14ac:dyDescent="0.2">
      <c r="A165" s="63"/>
      <c r="B165" s="75" t="s">
        <v>1045</v>
      </c>
      <c r="C165" s="66" t="s">
        <v>1046</v>
      </c>
      <c r="D165" s="66" t="s">
        <v>411</v>
      </c>
      <c r="E165" s="78">
        <v>40000</v>
      </c>
      <c r="F165" s="314"/>
      <c r="G165" s="277"/>
      <c r="H165" s="78"/>
      <c r="I165" s="144"/>
      <c r="J165" s="23" t="s">
        <v>1047</v>
      </c>
    </row>
    <row r="166" spans="1:10" ht="16" x14ac:dyDescent="0.2">
      <c r="A166" s="63"/>
      <c r="B166" s="75" t="s">
        <v>1045</v>
      </c>
      <c r="C166" s="66" t="s">
        <v>1046</v>
      </c>
      <c r="D166" s="66" t="s">
        <v>417</v>
      </c>
      <c r="E166" s="78">
        <v>5000</v>
      </c>
      <c r="F166" s="314"/>
      <c r="G166" s="277"/>
      <c r="H166" s="78"/>
      <c r="I166" s="144"/>
      <c r="J166" s="23"/>
    </row>
    <row r="167" spans="1:10" ht="16" x14ac:dyDescent="0.2">
      <c r="A167" s="63"/>
      <c r="B167" s="75" t="s">
        <v>1045</v>
      </c>
      <c r="C167" s="66" t="s">
        <v>1046</v>
      </c>
      <c r="D167" s="66" t="s">
        <v>413</v>
      </c>
      <c r="E167" s="78">
        <v>40000</v>
      </c>
      <c r="F167" s="314"/>
      <c r="G167" s="277"/>
      <c r="H167" s="78"/>
      <c r="I167" s="144"/>
      <c r="J167" s="23"/>
    </row>
    <row r="168" spans="1:10" ht="16" x14ac:dyDescent="0.2">
      <c r="A168" s="63"/>
      <c r="B168" s="75" t="s">
        <v>1045</v>
      </c>
      <c r="C168" s="66" t="s">
        <v>1046</v>
      </c>
      <c r="D168" s="66" t="s">
        <v>418</v>
      </c>
      <c r="E168" s="78">
        <v>5000</v>
      </c>
      <c r="F168" s="314"/>
      <c r="G168" s="277"/>
      <c r="H168" s="78"/>
      <c r="I168" s="144"/>
      <c r="J168" s="23"/>
    </row>
    <row r="169" spans="1:10" ht="16" x14ac:dyDescent="0.2">
      <c r="A169" s="63"/>
      <c r="B169" s="75"/>
      <c r="C169" s="66"/>
      <c r="D169" s="66"/>
      <c r="E169" s="78"/>
      <c r="F169" s="314"/>
      <c r="G169" s="277"/>
      <c r="H169" s="78"/>
      <c r="I169" s="144"/>
      <c r="J169" s="23"/>
    </row>
    <row r="170" spans="1:10" ht="16" x14ac:dyDescent="0.2">
      <c r="A170" s="63"/>
      <c r="B170" s="75" t="s">
        <v>985</v>
      </c>
      <c r="C170" s="66" t="s">
        <v>986</v>
      </c>
      <c r="D170" s="66" t="s">
        <v>411</v>
      </c>
      <c r="E170" s="78">
        <v>10000</v>
      </c>
      <c r="F170" s="314">
        <v>0</v>
      </c>
      <c r="G170" s="277">
        <v>0.53</v>
      </c>
      <c r="H170" s="78">
        <v>0.53</v>
      </c>
      <c r="I170" s="144">
        <f>SUM(H171,H170)</f>
        <v>0.95</v>
      </c>
      <c r="J170" s="23"/>
    </row>
    <row r="171" spans="1:10" ht="16" x14ac:dyDescent="0.2">
      <c r="A171" s="63"/>
      <c r="B171" s="75" t="s">
        <v>985</v>
      </c>
      <c r="C171" s="66" t="s">
        <v>986</v>
      </c>
      <c r="D171" s="66" t="s">
        <v>413</v>
      </c>
      <c r="E171" s="78">
        <v>10000</v>
      </c>
      <c r="F171" s="314">
        <v>0.42</v>
      </c>
      <c r="G171" s="277">
        <v>0</v>
      </c>
      <c r="H171" s="78">
        <v>0.42</v>
      </c>
      <c r="I171" s="144"/>
      <c r="J171" s="23"/>
    </row>
    <row r="172" spans="1:10" ht="16" x14ac:dyDescent="0.2">
      <c r="A172" s="63"/>
      <c r="B172" s="75"/>
      <c r="C172" s="66"/>
      <c r="D172" s="66"/>
      <c r="E172" s="79"/>
      <c r="F172" s="314"/>
      <c r="G172" s="277"/>
      <c r="H172" s="79"/>
      <c r="I172" s="144"/>
      <c r="J172" s="23"/>
    </row>
    <row r="173" spans="1:10" ht="16" x14ac:dyDescent="0.2">
      <c r="A173" s="63"/>
      <c r="B173" s="75" t="s">
        <v>564</v>
      </c>
      <c r="C173" s="168" t="s">
        <v>330</v>
      </c>
      <c r="D173" s="168" t="s">
        <v>411</v>
      </c>
      <c r="E173" s="169">
        <v>200000</v>
      </c>
      <c r="F173" s="254">
        <v>23.94</v>
      </c>
      <c r="G173" s="478">
        <v>1.26</v>
      </c>
      <c r="H173" s="343">
        <f>SUM(F173:G173)</f>
        <v>25.200000000000003</v>
      </c>
      <c r="I173" s="144">
        <f>SUM(H173:H178)</f>
        <v>32.660000000000004</v>
      </c>
      <c r="J173" s="23"/>
    </row>
    <row r="174" spans="1:10" ht="16" x14ac:dyDescent="0.2">
      <c r="A174" s="63"/>
      <c r="B174" s="75" t="s">
        <v>564</v>
      </c>
      <c r="C174" s="168" t="s">
        <v>330</v>
      </c>
      <c r="D174" s="168" t="s">
        <v>417</v>
      </c>
      <c r="E174" s="169">
        <v>10000</v>
      </c>
      <c r="F174" s="254">
        <v>2.83</v>
      </c>
      <c r="G174" s="479"/>
      <c r="H174" s="343">
        <f>F174</f>
        <v>2.83</v>
      </c>
      <c r="I174" s="144"/>
      <c r="J174" s="23"/>
    </row>
    <row r="175" spans="1:10" ht="16" x14ac:dyDescent="0.2">
      <c r="A175" s="63"/>
      <c r="B175" s="75" t="s">
        <v>564</v>
      </c>
      <c r="C175" s="168" t="s">
        <v>330</v>
      </c>
      <c r="D175" s="168" t="s">
        <v>412</v>
      </c>
      <c r="E175" s="169">
        <v>10000</v>
      </c>
      <c r="F175" s="109">
        <v>3.42</v>
      </c>
      <c r="G175" s="479"/>
      <c r="H175" s="78">
        <f>F175</f>
        <v>3.42</v>
      </c>
      <c r="I175" s="144"/>
      <c r="J175" s="23"/>
    </row>
    <row r="176" spans="1:10" ht="16" x14ac:dyDescent="0.2">
      <c r="A176" s="63"/>
      <c r="B176" s="75" t="s">
        <v>564</v>
      </c>
      <c r="C176" s="168" t="s">
        <v>330</v>
      </c>
      <c r="D176" s="168" t="s">
        <v>413</v>
      </c>
      <c r="E176" s="169">
        <v>10000</v>
      </c>
      <c r="F176" s="109">
        <v>0.42</v>
      </c>
      <c r="G176" s="479"/>
      <c r="H176" s="78">
        <f>F176</f>
        <v>0.42</v>
      </c>
      <c r="I176" s="144"/>
      <c r="J176" s="23"/>
    </row>
    <row r="177" spans="1:10" ht="16" x14ac:dyDescent="0.2">
      <c r="A177" s="63"/>
      <c r="B177" s="75" t="s">
        <v>564</v>
      </c>
      <c r="C177" s="168" t="s">
        <v>330</v>
      </c>
      <c r="D177" s="168" t="s">
        <v>418</v>
      </c>
      <c r="E177" s="169">
        <v>10000</v>
      </c>
      <c r="F177" s="253">
        <v>0.44</v>
      </c>
      <c r="G177" s="479"/>
      <c r="H177" s="78">
        <f>F177</f>
        <v>0.44</v>
      </c>
      <c r="I177" s="144"/>
      <c r="J177" s="23"/>
    </row>
    <row r="178" spans="1:10" ht="16" x14ac:dyDescent="0.2">
      <c r="A178" s="63"/>
      <c r="B178" s="75" t="s">
        <v>564</v>
      </c>
      <c r="C178" s="168" t="s">
        <v>330</v>
      </c>
      <c r="D178" s="168" t="s">
        <v>414</v>
      </c>
      <c r="E178" s="169">
        <v>10000</v>
      </c>
      <c r="F178" s="253">
        <v>0.35</v>
      </c>
      <c r="G178" s="479"/>
      <c r="H178" s="78">
        <f>F178</f>
        <v>0.35</v>
      </c>
      <c r="I178" s="144"/>
      <c r="J178" s="23"/>
    </row>
    <row r="179" spans="1:10" ht="16" x14ac:dyDescent="0.2">
      <c r="A179" s="63"/>
      <c r="B179" s="172"/>
      <c r="C179" s="168"/>
      <c r="D179" s="212"/>
      <c r="E179" s="169"/>
      <c r="F179" s="78"/>
      <c r="G179" s="277"/>
      <c r="H179" s="78"/>
      <c r="I179" s="144"/>
      <c r="J179" s="23"/>
    </row>
    <row r="180" spans="1:10" ht="16" x14ac:dyDescent="0.2">
      <c r="A180" s="63"/>
      <c r="B180" s="172" t="s">
        <v>565</v>
      </c>
      <c r="C180" s="168" t="s">
        <v>490</v>
      </c>
      <c r="D180" s="212" t="s">
        <v>411</v>
      </c>
      <c r="E180" s="169">
        <v>10000</v>
      </c>
      <c r="F180" s="109" t="s">
        <v>492</v>
      </c>
      <c r="G180" s="479">
        <v>3.08</v>
      </c>
      <c r="H180" s="78">
        <f>G180</f>
        <v>3.08</v>
      </c>
      <c r="I180" s="144">
        <f>H180</f>
        <v>3.08</v>
      </c>
      <c r="J180" s="23"/>
    </row>
    <row r="181" spans="1:10" ht="16" x14ac:dyDescent="0.2">
      <c r="A181" s="63"/>
      <c r="B181" s="172"/>
      <c r="C181" s="168"/>
      <c r="D181" s="212"/>
      <c r="E181" s="169"/>
      <c r="F181" s="109"/>
      <c r="G181" s="479"/>
      <c r="H181" s="78"/>
      <c r="I181" s="144"/>
      <c r="J181" s="23"/>
    </row>
    <row r="182" spans="1:10" ht="16" x14ac:dyDescent="0.2">
      <c r="A182" s="63"/>
      <c r="B182" s="172" t="s">
        <v>653</v>
      </c>
      <c r="C182" s="168" t="s">
        <v>988</v>
      </c>
      <c r="D182" s="212" t="s">
        <v>989</v>
      </c>
      <c r="E182" s="169">
        <v>10000</v>
      </c>
      <c r="F182" s="109">
        <v>0</v>
      </c>
      <c r="G182" s="479">
        <v>1.26</v>
      </c>
      <c r="H182" s="78">
        <v>1.26</v>
      </c>
      <c r="I182" s="144">
        <v>1.26</v>
      </c>
      <c r="J182" s="23"/>
    </row>
    <row r="183" spans="1:10" ht="16" x14ac:dyDescent="0.2">
      <c r="A183" s="63"/>
      <c r="B183" s="172"/>
      <c r="C183" s="168"/>
      <c r="D183" s="212"/>
      <c r="E183" s="169"/>
      <c r="F183" s="78"/>
      <c r="G183" s="277"/>
      <c r="H183" s="78"/>
      <c r="I183" s="144"/>
      <c r="J183" s="23"/>
    </row>
    <row r="184" spans="1:10" ht="16" x14ac:dyDescent="0.2">
      <c r="A184" s="63"/>
      <c r="B184" s="75" t="s">
        <v>566</v>
      </c>
      <c r="C184" s="66" t="s">
        <v>25</v>
      </c>
      <c r="D184" s="66" t="s">
        <v>411</v>
      </c>
      <c r="E184" s="79">
        <v>10000</v>
      </c>
      <c r="F184" s="109">
        <v>0</v>
      </c>
      <c r="G184" s="479">
        <f>H184-F184</f>
        <v>3.08</v>
      </c>
      <c r="H184" s="79">
        <v>3.08</v>
      </c>
      <c r="I184" s="144">
        <f>H184</f>
        <v>3.08</v>
      </c>
      <c r="J184" s="23"/>
    </row>
    <row r="185" spans="1:10" ht="16" x14ac:dyDescent="0.2">
      <c r="A185" s="63"/>
      <c r="B185" s="75"/>
      <c r="C185" s="66"/>
      <c r="D185" s="66"/>
      <c r="E185" s="79"/>
      <c r="F185" s="78"/>
      <c r="G185" s="277"/>
      <c r="H185" s="79"/>
      <c r="I185" s="144"/>
      <c r="J185" s="23"/>
    </row>
    <row r="186" spans="1:10" ht="16" x14ac:dyDescent="0.2">
      <c r="A186" s="63"/>
      <c r="B186" s="75" t="s">
        <v>567</v>
      </c>
      <c r="C186" s="66" t="s">
        <v>88</v>
      </c>
      <c r="D186" s="66" t="s">
        <v>411</v>
      </c>
      <c r="E186" s="78">
        <v>250000</v>
      </c>
      <c r="F186" s="109">
        <v>73.92</v>
      </c>
      <c r="G186" s="479">
        <v>3.08</v>
      </c>
      <c r="H186" s="78">
        <f>F186+G186</f>
        <v>77</v>
      </c>
      <c r="I186" s="144">
        <f>SUM(H186:H191)</f>
        <v>159.62999999999997</v>
      </c>
      <c r="J186" s="23"/>
    </row>
    <row r="187" spans="1:10" ht="16" x14ac:dyDescent="0.2">
      <c r="A187" s="63"/>
      <c r="B187" s="75" t="s">
        <v>567</v>
      </c>
      <c r="C187" s="66" t="s">
        <v>88</v>
      </c>
      <c r="D187" s="66" t="s">
        <v>417</v>
      </c>
      <c r="E187" s="78">
        <v>50000</v>
      </c>
      <c r="F187" s="109">
        <v>57.85</v>
      </c>
      <c r="G187" s="479"/>
      <c r="H187" s="78">
        <f>F187</f>
        <v>57.85</v>
      </c>
      <c r="I187" s="144"/>
      <c r="J187" s="211"/>
    </row>
    <row r="188" spans="1:10" ht="16" x14ac:dyDescent="0.2">
      <c r="A188" s="63"/>
      <c r="B188" s="75" t="s">
        <v>567</v>
      </c>
      <c r="C188" s="66" t="s">
        <v>88</v>
      </c>
      <c r="D188" s="66" t="s">
        <v>412</v>
      </c>
      <c r="E188" s="78">
        <v>10000</v>
      </c>
      <c r="F188" s="109">
        <v>3.42</v>
      </c>
      <c r="G188" s="479"/>
      <c r="H188" s="78">
        <f>F188</f>
        <v>3.42</v>
      </c>
      <c r="I188" s="144"/>
      <c r="J188" s="23"/>
    </row>
    <row r="189" spans="1:10" ht="16" x14ac:dyDescent="0.2">
      <c r="A189" s="63"/>
      <c r="B189" s="75" t="s">
        <v>567</v>
      </c>
      <c r="C189" s="66" t="s">
        <v>88</v>
      </c>
      <c r="D189" s="66" t="s">
        <v>413</v>
      </c>
      <c r="E189" s="78">
        <v>250000</v>
      </c>
      <c r="F189" s="109">
        <v>10.45</v>
      </c>
      <c r="G189" s="479"/>
      <c r="H189" s="78">
        <f>F189</f>
        <v>10.45</v>
      </c>
      <c r="I189" s="144"/>
      <c r="J189" s="23"/>
    </row>
    <row r="190" spans="1:10" ht="16" x14ac:dyDescent="0.2">
      <c r="A190" s="63"/>
      <c r="B190" s="75" t="s">
        <v>567</v>
      </c>
      <c r="C190" s="66" t="s">
        <v>88</v>
      </c>
      <c r="D190" s="66" t="s">
        <v>418</v>
      </c>
      <c r="E190" s="78">
        <v>240000</v>
      </c>
      <c r="F190" s="109">
        <v>10.56</v>
      </c>
      <c r="G190" s="479"/>
      <c r="H190" s="79">
        <f>F190</f>
        <v>10.56</v>
      </c>
      <c r="I190" s="144"/>
      <c r="J190" s="23"/>
    </row>
    <row r="191" spans="1:10" ht="16" x14ac:dyDescent="0.2">
      <c r="A191" s="63"/>
      <c r="B191" s="75" t="s">
        <v>567</v>
      </c>
      <c r="C191" s="66" t="s">
        <v>88</v>
      </c>
      <c r="D191" s="66" t="s">
        <v>414</v>
      </c>
      <c r="E191" s="79">
        <v>10000</v>
      </c>
      <c r="F191" s="109">
        <v>0.35</v>
      </c>
      <c r="G191" s="479"/>
      <c r="H191" s="79">
        <f>F191</f>
        <v>0.35</v>
      </c>
      <c r="I191" s="144"/>
      <c r="J191" s="23"/>
    </row>
    <row r="192" spans="1:10" ht="16" x14ac:dyDescent="0.2">
      <c r="A192" s="63"/>
      <c r="B192" s="75"/>
      <c r="C192" s="66"/>
      <c r="D192" s="66"/>
      <c r="E192" s="79"/>
      <c r="F192" s="78"/>
      <c r="G192" s="277"/>
      <c r="H192" s="79"/>
      <c r="I192" s="144"/>
      <c r="J192" s="23"/>
    </row>
    <row r="193" spans="1:10" ht="16" x14ac:dyDescent="0.2">
      <c r="A193" s="63"/>
      <c r="B193" s="75" t="s">
        <v>568</v>
      </c>
      <c r="C193" s="66" t="s">
        <v>173</v>
      </c>
      <c r="D193" s="66" t="s">
        <v>411</v>
      </c>
      <c r="E193" s="79">
        <v>10000</v>
      </c>
      <c r="F193" s="109">
        <v>0</v>
      </c>
      <c r="G193" s="479">
        <v>14.08</v>
      </c>
      <c r="H193" s="79">
        <v>14.08</v>
      </c>
      <c r="I193" s="144">
        <f>SUM(H193:H195)</f>
        <v>34.260000000000005</v>
      </c>
      <c r="J193" s="23"/>
    </row>
    <row r="194" spans="1:10" ht="16" x14ac:dyDescent="0.2">
      <c r="A194" s="63"/>
      <c r="B194" s="75" t="s">
        <v>568</v>
      </c>
      <c r="C194" s="66" t="s">
        <v>173</v>
      </c>
      <c r="D194" s="66" t="s">
        <v>417</v>
      </c>
      <c r="E194" s="79">
        <v>10000</v>
      </c>
      <c r="F194" s="109">
        <v>19.760000000000002</v>
      </c>
      <c r="G194" s="479"/>
      <c r="H194" s="79">
        <f>F194</f>
        <v>19.760000000000002</v>
      </c>
      <c r="I194" s="144"/>
      <c r="J194" s="23"/>
    </row>
    <row r="195" spans="1:10" ht="16" x14ac:dyDescent="0.2">
      <c r="A195" s="63"/>
      <c r="B195" s="75" t="s">
        <v>568</v>
      </c>
      <c r="C195" s="66" t="s">
        <v>173</v>
      </c>
      <c r="D195" s="66" t="s">
        <v>413</v>
      </c>
      <c r="E195" s="78">
        <v>10000</v>
      </c>
      <c r="F195" s="109">
        <v>0.42</v>
      </c>
      <c r="G195" s="479"/>
      <c r="H195" s="78">
        <f>F195</f>
        <v>0.42</v>
      </c>
      <c r="I195" s="144"/>
      <c r="J195" s="23"/>
    </row>
    <row r="196" spans="1:10" ht="16" x14ac:dyDescent="0.2">
      <c r="A196" s="63"/>
      <c r="B196" s="75"/>
      <c r="C196" s="66"/>
      <c r="D196" s="66"/>
      <c r="E196" s="78"/>
      <c r="F196" s="78"/>
      <c r="G196" s="277"/>
      <c r="H196" s="78"/>
      <c r="I196" s="144"/>
      <c r="J196" s="23"/>
    </row>
    <row r="197" spans="1:10" ht="16" x14ac:dyDescent="0.2">
      <c r="A197" s="63"/>
      <c r="B197" s="75" t="s">
        <v>569</v>
      </c>
      <c r="C197" s="66" t="s">
        <v>189</v>
      </c>
      <c r="D197" s="66" t="s">
        <v>411</v>
      </c>
      <c r="E197" s="78">
        <v>100000</v>
      </c>
      <c r="F197" s="109">
        <f>H197-G197</f>
        <v>72.180000000000007</v>
      </c>
      <c r="G197" s="479">
        <v>8.02</v>
      </c>
      <c r="H197" s="78">
        <v>80.2</v>
      </c>
      <c r="I197" s="144">
        <f>SUM(H197:H198)</f>
        <v>84.38</v>
      </c>
      <c r="J197" s="211"/>
    </row>
    <row r="198" spans="1:10" ht="16" x14ac:dyDescent="0.2">
      <c r="A198" s="63"/>
      <c r="B198" s="75" t="s">
        <v>569</v>
      </c>
      <c r="C198" s="66" t="s">
        <v>189</v>
      </c>
      <c r="D198" s="66" t="s">
        <v>413</v>
      </c>
      <c r="E198" s="79">
        <v>100000</v>
      </c>
      <c r="F198" s="109">
        <v>4.18</v>
      </c>
      <c r="G198" s="479"/>
      <c r="H198" s="79">
        <f>F198</f>
        <v>4.18</v>
      </c>
      <c r="I198" s="144"/>
      <c r="J198" s="23"/>
    </row>
    <row r="199" spans="1:10" ht="16" x14ac:dyDescent="0.2">
      <c r="A199" s="63"/>
      <c r="B199" s="75"/>
      <c r="C199" s="66"/>
      <c r="D199" s="66"/>
      <c r="E199" s="79"/>
      <c r="F199" s="78"/>
      <c r="G199" s="277"/>
      <c r="H199" s="79"/>
      <c r="I199" s="144"/>
      <c r="J199" s="23"/>
    </row>
    <row r="200" spans="1:10" ht="16" x14ac:dyDescent="0.2">
      <c r="A200" s="63"/>
      <c r="B200" s="75" t="s">
        <v>877</v>
      </c>
      <c r="C200" s="66" t="s">
        <v>911</v>
      </c>
      <c r="D200" s="66" t="s">
        <v>411</v>
      </c>
      <c r="E200" s="79">
        <v>10000</v>
      </c>
      <c r="F200" s="109"/>
      <c r="G200" s="479">
        <v>2.0099999999999998</v>
      </c>
      <c r="H200" s="79">
        <v>2.0099999999999998</v>
      </c>
      <c r="I200" s="144">
        <v>2.0099999999999998</v>
      </c>
      <c r="J200" s="23"/>
    </row>
    <row r="201" spans="1:10" ht="17" customHeight="1" x14ac:dyDescent="0.2">
      <c r="A201" s="63"/>
      <c r="B201" s="75"/>
      <c r="C201" s="66"/>
      <c r="D201" s="66"/>
      <c r="E201" s="79"/>
      <c r="F201" s="78"/>
      <c r="G201" s="277"/>
      <c r="H201" s="79"/>
      <c r="I201" s="144"/>
      <c r="J201" s="23"/>
    </row>
    <row r="202" spans="1:10" ht="16" x14ac:dyDescent="0.2">
      <c r="A202" s="63"/>
      <c r="B202" s="75" t="s">
        <v>570</v>
      </c>
      <c r="C202" s="66" t="s">
        <v>143</v>
      </c>
      <c r="D202" s="66" t="s">
        <v>411</v>
      </c>
      <c r="E202" s="78">
        <v>10000</v>
      </c>
      <c r="F202" s="109">
        <v>0</v>
      </c>
      <c r="G202" s="479">
        <v>0.66</v>
      </c>
      <c r="H202" s="78">
        <v>0.66</v>
      </c>
      <c r="I202" s="144">
        <f>SUM(H202:H203)</f>
        <v>4.84</v>
      </c>
      <c r="J202" s="211"/>
    </row>
    <row r="203" spans="1:10" ht="16" x14ac:dyDescent="0.2">
      <c r="A203" s="63"/>
      <c r="B203" s="75" t="s">
        <v>570</v>
      </c>
      <c r="C203" s="66" t="s">
        <v>143</v>
      </c>
      <c r="D203" s="66" t="s">
        <v>413</v>
      </c>
      <c r="E203" s="79">
        <v>100000</v>
      </c>
      <c r="F203" s="109">
        <v>4.18</v>
      </c>
      <c r="G203" s="479"/>
      <c r="H203" s="79">
        <f>F203</f>
        <v>4.18</v>
      </c>
      <c r="I203" s="144"/>
      <c r="J203" s="23"/>
    </row>
    <row r="204" spans="1:10" ht="16" x14ac:dyDescent="0.2">
      <c r="A204" s="63"/>
      <c r="B204" s="75"/>
      <c r="C204" s="66"/>
      <c r="D204" s="66"/>
      <c r="E204" s="79"/>
      <c r="F204" s="78"/>
      <c r="G204" s="277"/>
      <c r="H204" s="79"/>
      <c r="I204" s="144"/>
      <c r="J204" s="23"/>
    </row>
    <row r="205" spans="1:10" ht="16" x14ac:dyDescent="0.2">
      <c r="A205" s="63"/>
      <c r="B205" s="75" t="s">
        <v>571</v>
      </c>
      <c r="C205" s="66" t="s">
        <v>235</v>
      </c>
      <c r="D205" s="66" t="s">
        <v>411</v>
      </c>
      <c r="E205" s="79">
        <v>10000</v>
      </c>
      <c r="F205" s="109">
        <v>0</v>
      </c>
      <c r="G205" s="479">
        <v>3.08</v>
      </c>
      <c r="H205" s="79">
        <v>3.08</v>
      </c>
      <c r="I205" s="144">
        <f>SUM(H205:H206)</f>
        <v>7.49</v>
      </c>
      <c r="J205" s="23"/>
    </row>
    <row r="206" spans="1:10" ht="16" x14ac:dyDescent="0.2">
      <c r="A206" s="63"/>
      <c r="B206" s="75" t="s">
        <v>571</v>
      </c>
      <c r="C206" s="66" t="s">
        <v>235</v>
      </c>
      <c r="D206" s="66" t="s">
        <v>417</v>
      </c>
      <c r="E206" s="79">
        <v>10000</v>
      </c>
      <c r="F206" s="109">
        <v>4.41</v>
      </c>
      <c r="G206" s="479"/>
      <c r="H206" s="79">
        <f>F206</f>
        <v>4.41</v>
      </c>
      <c r="I206" s="144"/>
      <c r="J206" s="23"/>
    </row>
    <row r="207" spans="1:10" ht="16" x14ac:dyDescent="0.2">
      <c r="A207" s="63"/>
      <c r="B207" s="75"/>
      <c r="C207" s="66"/>
      <c r="D207" s="66"/>
      <c r="E207" s="79"/>
      <c r="F207" s="78"/>
      <c r="G207" s="277"/>
      <c r="H207" s="79"/>
      <c r="I207" s="144"/>
      <c r="J207" s="23"/>
    </row>
    <row r="208" spans="1:10" ht="16" x14ac:dyDescent="0.2">
      <c r="A208" s="63"/>
      <c r="B208" s="75" t="s">
        <v>655</v>
      </c>
      <c r="C208" s="66" t="s">
        <v>654</v>
      </c>
      <c r="D208" s="66" t="s">
        <v>411</v>
      </c>
      <c r="E208" s="79">
        <v>200000</v>
      </c>
      <c r="F208" s="109">
        <v>17.29</v>
      </c>
      <c r="G208" s="479">
        <v>0.91</v>
      </c>
      <c r="H208" s="79">
        <f>F208+G208</f>
        <v>18.2</v>
      </c>
      <c r="I208" s="144">
        <f>SUM(H208:H213)</f>
        <v>47.33</v>
      </c>
      <c r="J208" s="23"/>
    </row>
    <row r="209" spans="1:10" ht="16" x14ac:dyDescent="0.2">
      <c r="A209" s="63"/>
      <c r="B209" s="75" t="s">
        <v>655</v>
      </c>
      <c r="C209" s="66" t="s">
        <v>654</v>
      </c>
      <c r="D209" s="66" t="s">
        <v>417</v>
      </c>
      <c r="E209" s="79">
        <v>100000</v>
      </c>
      <c r="F209" s="109">
        <v>12.6</v>
      </c>
      <c r="G209" s="479"/>
      <c r="H209" s="79">
        <f>F209</f>
        <v>12.6</v>
      </c>
      <c r="I209" s="144"/>
      <c r="J209" s="23"/>
    </row>
    <row r="210" spans="1:10" ht="16" x14ac:dyDescent="0.2">
      <c r="A210" s="63"/>
      <c r="B210" s="75" t="s">
        <v>655</v>
      </c>
      <c r="C210" s="66" t="s">
        <v>654</v>
      </c>
      <c r="D210" s="66" t="s">
        <v>412</v>
      </c>
      <c r="E210" s="79">
        <v>10000</v>
      </c>
      <c r="F210" s="109">
        <v>3.42</v>
      </c>
      <c r="G210" s="479"/>
      <c r="H210" s="79">
        <f>F210</f>
        <v>3.42</v>
      </c>
      <c r="I210" s="144"/>
      <c r="J210" s="23"/>
    </row>
    <row r="211" spans="1:10" ht="16" x14ac:dyDescent="0.2">
      <c r="A211" s="63"/>
      <c r="B211" s="75" t="s">
        <v>655</v>
      </c>
      <c r="C211" s="66" t="s">
        <v>654</v>
      </c>
      <c r="D211" s="66" t="s">
        <v>413</v>
      </c>
      <c r="E211" s="78">
        <v>200000</v>
      </c>
      <c r="F211" s="109">
        <v>8.36</v>
      </c>
      <c r="G211" s="479"/>
      <c r="H211" s="78">
        <f>F211</f>
        <v>8.36</v>
      </c>
      <c r="I211" s="144"/>
      <c r="J211" s="23"/>
    </row>
    <row r="212" spans="1:10" ht="16" x14ac:dyDescent="0.2">
      <c r="A212" s="63"/>
      <c r="B212" s="75" t="s">
        <v>655</v>
      </c>
      <c r="C212" s="66" t="s">
        <v>654</v>
      </c>
      <c r="D212" s="66" t="s">
        <v>418</v>
      </c>
      <c r="E212" s="79">
        <v>100000</v>
      </c>
      <c r="F212" s="109">
        <v>4.4000000000000004</v>
      </c>
      <c r="G212" s="479"/>
      <c r="H212" s="79">
        <f>F212</f>
        <v>4.4000000000000004</v>
      </c>
      <c r="I212" s="144"/>
      <c r="J212" s="23"/>
    </row>
    <row r="213" spans="1:10" ht="16" x14ac:dyDescent="0.2">
      <c r="A213" s="63"/>
      <c r="B213" s="75" t="s">
        <v>655</v>
      </c>
      <c r="C213" s="66" t="s">
        <v>654</v>
      </c>
      <c r="D213" s="66" t="s">
        <v>414</v>
      </c>
      <c r="E213" s="79">
        <v>10000</v>
      </c>
      <c r="F213" s="109">
        <v>0.35</v>
      </c>
      <c r="G213" s="479"/>
      <c r="H213" s="79">
        <f>F213</f>
        <v>0.35</v>
      </c>
      <c r="I213" s="144"/>
      <c r="J213" s="23"/>
    </row>
    <row r="214" spans="1:10" ht="16" x14ac:dyDescent="0.2">
      <c r="A214" s="63"/>
      <c r="B214" s="75"/>
      <c r="C214" s="66"/>
      <c r="D214" s="66"/>
      <c r="E214" s="79"/>
      <c r="F214" s="78"/>
      <c r="G214" s="277"/>
      <c r="H214" s="79"/>
      <c r="I214" s="144"/>
      <c r="J214" s="23"/>
    </row>
    <row r="215" spans="1:10" ht="16" x14ac:dyDescent="0.2">
      <c r="A215" s="63"/>
      <c r="B215" s="75" t="s">
        <v>934</v>
      </c>
      <c r="C215" s="66" t="s">
        <v>935</v>
      </c>
      <c r="D215" s="66" t="s">
        <v>411</v>
      </c>
      <c r="E215" s="79">
        <v>10000</v>
      </c>
      <c r="F215" s="78">
        <v>0</v>
      </c>
      <c r="G215" s="277">
        <v>0.66</v>
      </c>
      <c r="H215" s="79"/>
      <c r="I215" s="144">
        <v>0.66</v>
      </c>
      <c r="J215" s="23"/>
    </row>
    <row r="216" spans="1:10" ht="16" x14ac:dyDescent="0.2">
      <c r="A216" s="63"/>
      <c r="B216" s="75"/>
      <c r="C216" s="66"/>
      <c r="D216" s="66"/>
      <c r="E216" s="79"/>
      <c r="F216" s="78"/>
      <c r="G216" s="277"/>
      <c r="H216" s="79"/>
      <c r="I216" s="144"/>
      <c r="J216" s="23"/>
    </row>
    <row r="217" spans="1:10" ht="16" x14ac:dyDescent="0.2">
      <c r="A217" s="63"/>
      <c r="B217" s="75" t="s">
        <v>572</v>
      </c>
      <c r="C217" s="66" t="s">
        <v>29</v>
      </c>
      <c r="D217" s="66" t="s">
        <v>411</v>
      </c>
      <c r="E217" s="78">
        <v>10000</v>
      </c>
      <c r="F217" s="109">
        <v>0</v>
      </c>
      <c r="G217" s="479">
        <f>H217-F217</f>
        <v>3.08</v>
      </c>
      <c r="H217" s="78">
        <v>3.08</v>
      </c>
      <c r="I217" s="144">
        <f>SUM(H217:H217)</f>
        <v>3.08</v>
      </c>
      <c r="J217" s="211"/>
    </row>
    <row r="218" spans="1:10" ht="16" x14ac:dyDescent="0.2">
      <c r="A218" s="63"/>
      <c r="B218" s="75"/>
      <c r="C218" s="66"/>
      <c r="D218" s="66"/>
      <c r="E218" s="79"/>
      <c r="F218" s="78"/>
      <c r="G218" s="277"/>
      <c r="H218" s="79"/>
      <c r="I218" s="144"/>
      <c r="J218" s="23"/>
    </row>
    <row r="219" spans="1:10" ht="16" x14ac:dyDescent="0.2">
      <c r="A219" s="63"/>
      <c r="B219" s="75" t="s">
        <v>573</v>
      </c>
      <c r="C219" s="66" t="s">
        <v>201</v>
      </c>
      <c r="D219" s="66" t="s">
        <v>411</v>
      </c>
      <c r="E219" s="79">
        <v>10000</v>
      </c>
      <c r="F219" s="109">
        <v>0</v>
      </c>
      <c r="G219" s="479">
        <v>2.0099999999999998</v>
      </c>
      <c r="H219" s="79">
        <v>2.0099999999999998</v>
      </c>
      <c r="I219" s="144">
        <f>SUM(H219:H224)</f>
        <v>25.93</v>
      </c>
      <c r="J219" s="23"/>
    </row>
    <row r="220" spans="1:10" ht="16" x14ac:dyDescent="0.2">
      <c r="A220" s="63"/>
      <c r="B220" s="75" t="s">
        <v>573</v>
      </c>
      <c r="C220" s="66" t="s">
        <v>201</v>
      </c>
      <c r="D220" s="173" t="s">
        <v>417</v>
      </c>
      <c r="E220" s="79">
        <v>10000</v>
      </c>
      <c r="F220" s="109">
        <v>11.57</v>
      </c>
      <c r="G220" s="479"/>
      <c r="H220" s="79">
        <f>F220</f>
        <v>11.57</v>
      </c>
      <c r="I220" s="144"/>
      <c r="J220" s="23"/>
    </row>
    <row r="221" spans="1:10" ht="16" x14ac:dyDescent="0.2">
      <c r="A221" s="63"/>
      <c r="B221" s="75" t="s">
        <v>573</v>
      </c>
      <c r="C221" s="66" t="s">
        <v>201</v>
      </c>
      <c r="D221" s="173" t="s">
        <v>412</v>
      </c>
      <c r="E221" s="79">
        <v>10000</v>
      </c>
      <c r="F221" s="109">
        <v>3.42</v>
      </c>
      <c r="G221" s="479"/>
      <c r="H221" s="79">
        <f>F221</f>
        <v>3.42</v>
      </c>
      <c r="I221" s="144"/>
      <c r="J221" s="23"/>
    </row>
    <row r="222" spans="1:10" ht="16" x14ac:dyDescent="0.2">
      <c r="A222" s="63"/>
      <c r="B222" s="75" t="s">
        <v>573</v>
      </c>
      <c r="C222" s="66" t="s">
        <v>201</v>
      </c>
      <c r="D222" s="173" t="s">
        <v>413</v>
      </c>
      <c r="E222" s="79">
        <v>100000</v>
      </c>
      <c r="F222" s="109">
        <v>4.18</v>
      </c>
      <c r="G222" s="479"/>
      <c r="H222" s="79">
        <f>F222</f>
        <v>4.18</v>
      </c>
      <c r="I222" s="144"/>
      <c r="J222" s="23"/>
    </row>
    <row r="223" spans="1:10" ht="16" x14ac:dyDescent="0.2">
      <c r="A223" s="63"/>
      <c r="B223" s="75" t="s">
        <v>573</v>
      </c>
      <c r="C223" s="66" t="s">
        <v>201</v>
      </c>
      <c r="D223" s="173" t="s">
        <v>418</v>
      </c>
      <c r="E223" s="78">
        <v>100000</v>
      </c>
      <c r="F223" s="109">
        <v>4.4000000000000004</v>
      </c>
      <c r="G223" s="479"/>
      <c r="H223" s="79">
        <f>F223</f>
        <v>4.4000000000000004</v>
      </c>
      <c r="I223" s="144"/>
      <c r="J223" s="23"/>
    </row>
    <row r="224" spans="1:10" ht="16" x14ac:dyDescent="0.2">
      <c r="A224" s="63"/>
      <c r="B224" s="75" t="s">
        <v>573</v>
      </c>
      <c r="C224" s="66" t="s">
        <v>201</v>
      </c>
      <c r="D224" s="173" t="s">
        <v>414</v>
      </c>
      <c r="E224" s="79">
        <v>10000</v>
      </c>
      <c r="F224" s="109">
        <v>0.35</v>
      </c>
      <c r="G224" s="479"/>
      <c r="H224" s="79">
        <f>F224</f>
        <v>0.35</v>
      </c>
      <c r="I224" s="144"/>
      <c r="J224" s="23"/>
    </row>
    <row r="225" spans="1:18" ht="16" x14ac:dyDescent="0.2">
      <c r="A225" s="63"/>
      <c r="B225" s="75"/>
      <c r="C225" s="66"/>
      <c r="D225" s="66"/>
      <c r="E225" s="79"/>
      <c r="F225" s="78"/>
      <c r="G225" s="277"/>
      <c r="H225" s="79"/>
      <c r="I225" s="144"/>
      <c r="J225" s="23"/>
    </row>
    <row r="226" spans="1:18" ht="16" x14ac:dyDescent="0.2">
      <c r="A226" s="63"/>
      <c r="B226" s="75" t="s">
        <v>574</v>
      </c>
      <c r="C226" s="85" t="s">
        <v>226</v>
      </c>
      <c r="D226" s="85" t="s">
        <v>411</v>
      </c>
      <c r="E226" s="86">
        <v>10000</v>
      </c>
      <c r="F226" s="251">
        <v>0</v>
      </c>
      <c r="G226" s="478">
        <v>0.91</v>
      </c>
      <c r="H226" s="86">
        <f>SUM(F226:G226)</f>
        <v>0.91</v>
      </c>
      <c r="I226" s="242">
        <f>SUM(H226:H226)</f>
        <v>0.91</v>
      </c>
      <c r="J226" s="23"/>
    </row>
    <row r="227" spans="1:18" ht="16" x14ac:dyDescent="0.2">
      <c r="A227" s="63"/>
      <c r="B227" s="75"/>
      <c r="C227" s="168"/>
      <c r="D227" s="168"/>
      <c r="E227" s="169"/>
      <c r="F227" s="86"/>
      <c r="G227" s="278"/>
      <c r="H227" s="86"/>
      <c r="I227" s="242"/>
      <c r="J227" s="23"/>
    </row>
    <row r="228" spans="1:18" ht="16" x14ac:dyDescent="0.2">
      <c r="A228" s="63"/>
      <c r="B228" s="75" t="s">
        <v>576</v>
      </c>
      <c r="C228" s="66" t="s">
        <v>71</v>
      </c>
      <c r="D228" s="66" t="s">
        <v>411</v>
      </c>
      <c r="E228" s="78">
        <v>50000</v>
      </c>
      <c r="F228" s="109">
        <f>H228-G228</f>
        <v>12.32</v>
      </c>
      <c r="G228" s="479">
        <v>3.08</v>
      </c>
      <c r="H228" s="78">
        <v>15.4</v>
      </c>
      <c r="I228" s="144">
        <f>SUM(H228:H233)</f>
        <v>40.45000000000001</v>
      </c>
      <c r="J228" s="23"/>
    </row>
    <row r="229" spans="1:18" ht="16" x14ac:dyDescent="0.2">
      <c r="A229" s="63"/>
      <c r="B229" s="81" t="s">
        <v>576</v>
      </c>
      <c r="C229" s="82" t="s">
        <v>71</v>
      </c>
      <c r="D229" s="66" t="s">
        <v>417</v>
      </c>
      <c r="E229" s="78">
        <v>30000</v>
      </c>
      <c r="F229" s="109">
        <v>20.309999999999999</v>
      </c>
      <c r="G229" s="479"/>
      <c r="H229" s="78">
        <f>F229</f>
        <v>20.309999999999999</v>
      </c>
      <c r="I229" s="144"/>
      <c r="J229" s="23"/>
      <c r="M229" s="13"/>
      <c r="N229" s="42"/>
      <c r="O229" s="45"/>
    </row>
    <row r="230" spans="1:18" ht="16" x14ac:dyDescent="0.2">
      <c r="A230" s="63"/>
      <c r="B230" s="75" t="s">
        <v>576</v>
      </c>
      <c r="C230" s="66" t="s">
        <v>71</v>
      </c>
      <c r="D230" s="66" t="s">
        <v>412</v>
      </c>
      <c r="E230" s="79">
        <v>8000</v>
      </c>
      <c r="F230" s="109">
        <v>2.74</v>
      </c>
      <c r="G230" s="479"/>
      <c r="H230" s="79">
        <f>F230</f>
        <v>2.74</v>
      </c>
      <c r="I230" s="144"/>
      <c r="J230" s="23"/>
    </row>
    <row r="231" spans="1:18" s="226" customFormat="1" ht="16" x14ac:dyDescent="0.2">
      <c r="A231" s="63"/>
      <c r="B231" s="75" t="s">
        <v>576</v>
      </c>
      <c r="C231" s="66" t="s">
        <v>71</v>
      </c>
      <c r="D231" s="66" t="s">
        <v>413</v>
      </c>
      <c r="E231" s="79">
        <v>20000</v>
      </c>
      <c r="F231" s="109">
        <v>0.84</v>
      </c>
      <c r="G231" s="479"/>
      <c r="H231" s="79">
        <f>F231</f>
        <v>0.84</v>
      </c>
      <c r="I231" s="144"/>
      <c r="J231" s="23"/>
      <c r="K231"/>
      <c r="L231"/>
      <c r="M231"/>
      <c r="N231"/>
      <c r="O231"/>
      <c r="P231"/>
      <c r="Q231"/>
      <c r="R231"/>
    </row>
    <row r="232" spans="1:18" ht="16" x14ac:dyDescent="0.2">
      <c r="A232" s="63"/>
      <c r="B232" s="75" t="s">
        <v>576</v>
      </c>
      <c r="C232" s="66" t="s">
        <v>71</v>
      </c>
      <c r="D232" s="66" t="s">
        <v>418</v>
      </c>
      <c r="E232" s="79">
        <v>20000</v>
      </c>
      <c r="F232" s="109">
        <v>0.88</v>
      </c>
      <c r="G232" s="479"/>
      <c r="H232" s="79">
        <f>F232</f>
        <v>0.88</v>
      </c>
      <c r="I232" s="144"/>
      <c r="J232" s="23"/>
    </row>
    <row r="233" spans="1:18" ht="16" x14ac:dyDescent="0.2">
      <c r="A233" s="63"/>
      <c r="B233" s="75" t="s">
        <v>576</v>
      </c>
      <c r="C233" s="66" t="s">
        <v>71</v>
      </c>
      <c r="D233" s="66" t="s">
        <v>414</v>
      </c>
      <c r="E233" s="78">
        <v>8000</v>
      </c>
      <c r="F233" s="109">
        <v>0.28000000000000003</v>
      </c>
      <c r="G233" s="277"/>
      <c r="H233" s="78">
        <f>F233</f>
        <v>0.28000000000000003</v>
      </c>
      <c r="I233" s="144"/>
      <c r="J233" s="23"/>
    </row>
    <row r="234" spans="1:18" ht="16" x14ac:dyDescent="0.2">
      <c r="A234" s="63"/>
      <c r="B234" s="75"/>
      <c r="C234" s="66"/>
      <c r="D234" s="66"/>
      <c r="E234" s="79"/>
      <c r="F234" s="78"/>
      <c r="G234" s="277"/>
      <c r="H234" s="79"/>
      <c r="I234" s="144"/>
      <c r="J234" s="23"/>
    </row>
    <row r="235" spans="1:18" ht="16" x14ac:dyDescent="0.2">
      <c r="A235" s="63"/>
      <c r="B235" s="75" t="s">
        <v>577</v>
      </c>
      <c r="C235" s="66" t="s">
        <v>131</v>
      </c>
      <c r="D235" s="66" t="s">
        <v>411</v>
      </c>
      <c r="E235" s="79">
        <v>10000</v>
      </c>
      <c r="F235" s="109">
        <v>0</v>
      </c>
      <c r="G235" s="479">
        <v>5.0199999999999996</v>
      </c>
      <c r="H235" s="79">
        <v>5.0199999999999996</v>
      </c>
      <c r="I235" s="144">
        <f>SUM(H235:H240)</f>
        <v>31.86</v>
      </c>
      <c r="J235" s="23"/>
    </row>
    <row r="236" spans="1:18" ht="16" x14ac:dyDescent="0.2">
      <c r="A236" s="63"/>
      <c r="B236" s="75" t="s">
        <v>577</v>
      </c>
      <c r="C236" s="66" t="s">
        <v>131</v>
      </c>
      <c r="D236" s="173" t="s">
        <v>417</v>
      </c>
      <c r="E236" s="79"/>
      <c r="F236" s="109"/>
      <c r="G236" s="479"/>
      <c r="H236" s="79">
        <v>6.77</v>
      </c>
      <c r="I236" s="144"/>
      <c r="J236" s="23" t="s">
        <v>1064</v>
      </c>
    </row>
    <row r="237" spans="1:18" ht="16" x14ac:dyDescent="0.2">
      <c r="A237" s="63"/>
      <c r="B237" s="75" t="s">
        <v>577</v>
      </c>
      <c r="C237" s="66" t="s">
        <v>995</v>
      </c>
      <c r="D237" s="173" t="s">
        <v>412</v>
      </c>
      <c r="E237" s="79">
        <v>10000</v>
      </c>
      <c r="F237" s="109">
        <v>3.42</v>
      </c>
      <c r="G237" s="479"/>
      <c r="H237" s="79">
        <v>3.42</v>
      </c>
      <c r="I237" s="144"/>
      <c r="J237" s="23"/>
    </row>
    <row r="238" spans="1:18" ht="16" x14ac:dyDescent="0.2">
      <c r="A238" s="63"/>
      <c r="B238" s="75" t="s">
        <v>577</v>
      </c>
      <c r="C238" s="66" t="s">
        <v>131</v>
      </c>
      <c r="D238" s="173" t="s">
        <v>413</v>
      </c>
      <c r="E238" s="79">
        <v>190000</v>
      </c>
      <c r="F238" s="109">
        <v>7.94</v>
      </c>
      <c r="G238" s="479"/>
      <c r="H238" s="79">
        <f>F238</f>
        <v>7.94</v>
      </c>
      <c r="I238" s="144"/>
      <c r="J238" s="23"/>
    </row>
    <row r="239" spans="1:18" ht="16" x14ac:dyDescent="0.2">
      <c r="A239" s="63"/>
      <c r="B239" s="75" t="s">
        <v>577</v>
      </c>
      <c r="C239" s="66" t="s">
        <v>131</v>
      </c>
      <c r="D239" s="173" t="s">
        <v>418</v>
      </c>
      <c r="E239" s="78">
        <v>190000</v>
      </c>
      <c r="F239" s="109">
        <v>8.36</v>
      </c>
      <c r="G239" s="479"/>
      <c r="H239" s="78">
        <f>F239</f>
        <v>8.36</v>
      </c>
      <c r="I239" s="144"/>
      <c r="J239" s="23"/>
    </row>
    <row r="240" spans="1:18" ht="16" x14ac:dyDescent="0.2">
      <c r="A240" s="63"/>
      <c r="B240" s="75" t="s">
        <v>577</v>
      </c>
      <c r="C240" s="66" t="s">
        <v>131</v>
      </c>
      <c r="D240" s="173" t="s">
        <v>414</v>
      </c>
      <c r="E240" s="78">
        <v>10000</v>
      </c>
      <c r="F240" s="109">
        <v>0.35</v>
      </c>
      <c r="G240" s="479"/>
      <c r="H240" s="78">
        <v>0.35</v>
      </c>
      <c r="I240" s="144"/>
      <c r="J240" s="23"/>
    </row>
    <row r="241" spans="1:10" ht="16" x14ac:dyDescent="0.2">
      <c r="A241" s="63"/>
      <c r="B241" s="75"/>
      <c r="C241" s="66"/>
      <c r="D241" s="66"/>
      <c r="E241" s="79"/>
      <c r="F241" s="78"/>
      <c r="G241" s="277"/>
      <c r="H241" s="79"/>
      <c r="I241" s="144"/>
      <c r="J241" s="23"/>
    </row>
    <row r="242" spans="1:10" ht="16" x14ac:dyDescent="0.2">
      <c r="A242" s="63"/>
      <c r="B242" s="75" t="s">
        <v>953</v>
      </c>
      <c r="C242" s="66" t="s">
        <v>954</v>
      </c>
      <c r="D242" s="66" t="s">
        <v>411</v>
      </c>
      <c r="E242" s="79">
        <v>10000</v>
      </c>
      <c r="F242" s="78">
        <v>0</v>
      </c>
      <c r="G242" s="277">
        <v>3.08</v>
      </c>
      <c r="H242" s="79">
        <v>3.08</v>
      </c>
      <c r="I242" s="144">
        <f>H242+H243</f>
        <v>3.5</v>
      </c>
      <c r="J242" s="23"/>
    </row>
    <row r="243" spans="1:10" ht="16" x14ac:dyDescent="0.2">
      <c r="A243" s="63"/>
      <c r="B243" s="75" t="s">
        <v>953</v>
      </c>
      <c r="C243" s="66" t="s">
        <v>954</v>
      </c>
      <c r="D243" s="66" t="s">
        <v>955</v>
      </c>
      <c r="E243" s="79">
        <v>10000</v>
      </c>
      <c r="F243" s="78">
        <v>0.42</v>
      </c>
      <c r="G243" s="277"/>
      <c r="H243" s="79">
        <v>0.42</v>
      </c>
      <c r="I243" s="144"/>
      <c r="J243" s="23"/>
    </row>
    <row r="244" spans="1:10" ht="16" x14ac:dyDescent="0.2">
      <c r="A244" s="63"/>
      <c r="B244" s="75"/>
      <c r="C244" s="66"/>
      <c r="D244" s="66"/>
      <c r="E244" s="79"/>
      <c r="F244" s="78"/>
      <c r="G244" s="277"/>
      <c r="H244" s="79"/>
      <c r="I244" s="144"/>
      <c r="J244" s="23"/>
    </row>
    <row r="245" spans="1:10" ht="16" x14ac:dyDescent="0.2">
      <c r="A245" s="63"/>
      <c r="B245" s="75" t="s">
        <v>579</v>
      </c>
      <c r="C245" s="66" t="s">
        <v>70</v>
      </c>
      <c r="D245" s="66" t="s">
        <v>411</v>
      </c>
      <c r="E245" s="79">
        <v>10000</v>
      </c>
      <c r="F245" s="109">
        <v>0</v>
      </c>
      <c r="G245" s="479">
        <f>H245-F245</f>
        <v>3.08</v>
      </c>
      <c r="H245" s="79">
        <v>3.08</v>
      </c>
      <c r="I245" s="144">
        <f>SUM(H245:H250)</f>
        <v>18.260000000000002</v>
      </c>
      <c r="J245" s="23" t="s">
        <v>1040</v>
      </c>
    </row>
    <row r="246" spans="1:10" ht="16" x14ac:dyDescent="0.2">
      <c r="A246" s="63"/>
      <c r="B246" s="75" t="s">
        <v>579</v>
      </c>
      <c r="C246" s="66" t="s">
        <v>70</v>
      </c>
      <c r="D246" s="173" t="s">
        <v>417</v>
      </c>
      <c r="E246" s="79">
        <v>10000</v>
      </c>
      <c r="F246" s="109">
        <v>2.83</v>
      </c>
      <c r="G246" s="479"/>
      <c r="H246" s="79">
        <f>F246</f>
        <v>2.83</v>
      </c>
      <c r="I246" s="144"/>
      <c r="J246" s="23"/>
    </row>
    <row r="247" spans="1:10" ht="16" x14ac:dyDescent="0.2">
      <c r="A247" s="63"/>
      <c r="B247" s="75" t="s">
        <v>579</v>
      </c>
      <c r="C247" s="66" t="s">
        <v>70</v>
      </c>
      <c r="D247" s="173" t="s">
        <v>412</v>
      </c>
      <c r="E247" s="79">
        <v>10000</v>
      </c>
      <c r="F247" s="109">
        <v>3.42</v>
      </c>
      <c r="G247" s="479"/>
      <c r="H247" s="79">
        <f>F247</f>
        <v>3.42</v>
      </c>
      <c r="I247" s="144"/>
      <c r="J247" s="23"/>
    </row>
    <row r="248" spans="1:10" ht="16" x14ac:dyDescent="0.2">
      <c r="A248" s="63"/>
      <c r="B248" s="75" t="s">
        <v>579</v>
      </c>
      <c r="C248" s="66" t="s">
        <v>70</v>
      </c>
      <c r="D248" s="173" t="s">
        <v>413</v>
      </c>
      <c r="E248" s="79">
        <v>100000</v>
      </c>
      <c r="F248" s="109">
        <v>4.18</v>
      </c>
      <c r="G248" s="479"/>
      <c r="H248" s="79">
        <f>F248</f>
        <v>4.18</v>
      </c>
      <c r="I248" s="144"/>
      <c r="J248" s="23"/>
    </row>
    <row r="249" spans="1:10" ht="16" x14ac:dyDescent="0.2">
      <c r="A249" s="63"/>
      <c r="B249" s="75" t="s">
        <v>579</v>
      </c>
      <c r="C249" s="66" t="s">
        <v>70</v>
      </c>
      <c r="D249" s="173" t="s">
        <v>418</v>
      </c>
      <c r="E249" s="78">
        <v>100000</v>
      </c>
      <c r="F249" s="109">
        <v>4.4000000000000004</v>
      </c>
      <c r="G249" s="479"/>
      <c r="H249" s="79">
        <f>F249</f>
        <v>4.4000000000000004</v>
      </c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173" t="s">
        <v>414</v>
      </c>
      <c r="E250" s="79">
        <v>10000</v>
      </c>
      <c r="F250" s="109">
        <v>0.35</v>
      </c>
      <c r="G250" s="479"/>
      <c r="H250" s="79">
        <f>F250</f>
        <v>0.35</v>
      </c>
      <c r="I250" s="144"/>
      <c r="J250" s="23"/>
    </row>
    <row r="251" spans="1:10" ht="16" x14ac:dyDescent="0.2">
      <c r="A251" s="63"/>
      <c r="B251" s="75"/>
      <c r="C251" s="66"/>
      <c r="D251" s="173"/>
      <c r="E251" s="79"/>
      <c r="F251" s="78"/>
      <c r="G251" s="277"/>
      <c r="H251" s="79"/>
      <c r="I251" s="144"/>
      <c r="J251" s="23"/>
    </row>
    <row r="252" spans="1:10" ht="16" x14ac:dyDescent="0.2">
      <c r="A252" s="63"/>
      <c r="B252" s="75" t="s">
        <v>957</v>
      </c>
      <c r="C252" s="66" t="s">
        <v>958</v>
      </c>
      <c r="D252" s="173" t="s">
        <v>411</v>
      </c>
      <c r="E252" s="79">
        <v>10000</v>
      </c>
      <c r="F252" s="78">
        <v>0</v>
      </c>
      <c r="G252" s="277">
        <v>0.46</v>
      </c>
      <c r="H252" s="79">
        <v>0.46</v>
      </c>
      <c r="I252" s="144">
        <f>SUM(H252:H253)</f>
        <v>0.88</v>
      </c>
      <c r="J252" s="23"/>
    </row>
    <row r="253" spans="1:10" ht="16" x14ac:dyDescent="0.2">
      <c r="A253" s="63"/>
      <c r="B253" s="75" t="s">
        <v>957</v>
      </c>
      <c r="C253" s="66" t="s">
        <v>958</v>
      </c>
      <c r="D253" s="173" t="s">
        <v>413</v>
      </c>
      <c r="E253" s="79">
        <v>10000</v>
      </c>
      <c r="F253" s="78">
        <v>0.42</v>
      </c>
      <c r="G253" s="277">
        <v>0</v>
      </c>
      <c r="H253" s="79">
        <v>0.42</v>
      </c>
      <c r="I253" s="144"/>
      <c r="J253" s="23"/>
    </row>
    <row r="254" spans="1:10" ht="16" x14ac:dyDescent="0.2">
      <c r="A254" s="63"/>
      <c r="B254" s="75"/>
      <c r="C254" s="66"/>
      <c r="D254" s="173"/>
      <c r="E254" s="79"/>
      <c r="F254" s="78"/>
      <c r="G254" s="277"/>
      <c r="H254" s="79"/>
      <c r="I254" s="144"/>
      <c r="J254" s="23"/>
    </row>
    <row r="255" spans="1:10" ht="16" x14ac:dyDescent="0.2">
      <c r="A255" s="63"/>
      <c r="B255" s="75" t="s">
        <v>818</v>
      </c>
      <c r="C255" s="66" t="s">
        <v>813</v>
      </c>
      <c r="D255" s="173" t="s">
        <v>411</v>
      </c>
      <c r="E255" s="79">
        <v>10000</v>
      </c>
      <c r="F255" s="109">
        <f>H255-G255</f>
        <v>0</v>
      </c>
      <c r="G255" s="479">
        <v>0.46</v>
      </c>
      <c r="H255" s="79">
        <v>0.46</v>
      </c>
      <c r="I255" s="144">
        <f>SUM(H255:H256)</f>
        <v>0.88</v>
      </c>
      <c r="J255" s="23"/>
    </row>
    <row r="256" spans="1:10" ht="16" x14ac:dyDescent="0.2">
      <c r="A256" s="63"/>
      <c r="B256" s="75" t="s">
        <v>818</v>
      </c>
      <c r="C256" s="66" t="s">
        <v>813</v>
      </c>
      <c r="D256" s="173" t="s">
        <v>413</v>
      </c>
      <c r="E256" s="79">
        <v>10000</v>
      </c>
      <c r="F256" s="109">
        <v>0.42</v>
      </c>
      <c r="G256" s="479">
        <v>0</v>
      </c>
      <c r="H256" s="79">
        <v>0.42</v>
      </c>
      <c r="I256" s="144"/>
      <c r="J256" s="23"/>
    </row>
    <row r="257" spans="1:10" ht="16" x14ac:dyDescent="0.2">
      <c r="A257" s="63"/>
      <c r="B257" s="75"/>
      <c r="C257" s="66"/>
      <c r="D257" s="173"/>
      <c r="E257" s="79"/>
      <c r="F257" s="78"/>
      <c r="G257" s="277"/>
      <c r="H257" s="79"/>
      <c r="I257" s="144"/>
      <c r="J257" s="23"/>
    </row>
    <row r="258" spans="1:10" ht="16" x14ac:dyDescent="0.2">
      <c r="A258" s="63"/>
      <c r="B258" s="75" t="s">
        <v>912</v>
      </c>
      <c r="C258" s="66" t="s">
        <v>913</v>
      </c>
      <c r="D258" s="173" t="s">
        <v>411</v>
      </c>
      <c r="E258" s="79">
        <v>10000</v>
      </c>
      <c r="F258" s="78">
        <v>0</v>
      </c>
      <c r="G258" s="277">
        <v>2.0099999999999998</v>
      </c>
      <c r="H258" s="79">
        <v>2.0099999999999998</v>
      </c>
      <c r="I258" s="144">
        <v>2.0099999999999998</v>
      </c>
      <c r="J258" s="23"/>
    </row>
    <row r="259" spans="1:10" ht="16" x14ac:dyDescent="0.2">
      <c r="A259" s="63"/>
      <c r="B259" s="75"/>
      <c r="C259" s="66"/>
      <c r="D259" s="173"/>
      <c r="E259" s="79"/>
      <c r="F259" s="78"/>
      <c r="G259" s="277"/>
      <c r="H259" s="79"/>
      <c r="I259" s="144"/>
      <c r="J259" s="23"/>
    </row>
    <row r="260" spans="1:10" ht="16" x14ac:dyDescent="0.2">
      <c r="A260" s="63"/>
      <c r="B260" s="75" t="s">
        <v>771</v>
      </c>
      <c r="C260" s="66" t="s">
        <v>770</v>
      </c>
      <c r="D260" s="168" t="s">
        <v>411</v>
      </c>
      <c r="E260" s="78">
        <v>10000</v>
      </c>
      <c r="F260" s="109">
        <v>0</v>
      </c>
      <c r="G260" s="479">
        <v>0.46</v>
      </c>
      <c r="H260" s="78">
        <f>F260+G260</f>
        <v>0.46</v>
      </c>
      <c r="I260" s="144">
        <f>SUM(H260:H261)</f>
        <v>4.6399999999999997</v>
      </c>
      <c r="J260" s="23"/>
    </row>
    <row r="261" spans="1:10" ht="16" x14ac:dyDescent="0.2">
      <c r="A261" s="63"/>
      <c r="B261" s="75" t="s">
        <v>771</v>
      </c>
      <c r="C261" s="66" t="s">
        <v>770</v>
      </c>
      <c r="D261" s="168" t="s">
        <v>413</v>
      </c>
      <c r="E261" s="78">
        <v>100000</v>
      </c>
      <c r="F261" s="109">
        <v>4.18</v>
      </c>
      <c r="G261" s="479"/>
      <c r="H261" s="78">
        <v>4.18</v>
      </c>
      <c r="I261" s="144"/>
      <c r="J261" s="23"/>
    </row>
    <row r="262" spans="1:10" ht="16" x14ac:dyDescent="0.2">
      <c r="A262" s="63"/>
      <c r="B262" s="75"/>
      <c r="C262" s="66"/>
      <c r="D262" s="173"/>
      <c r="E262" s="78"/>
      <c r="F262" s="78"/>
      <c r="G262" s="277"/>
      <c r="H262" s="78"/>
      <c r="I262" s="144"/>
      <c r="J262" s="23"/>
    </row>
    <row r="263" spans="1:10" ht="16" x14ac:dyDescent="0.2">
      <c r="A263" s="63"/>
      <c r="B263" s="75" t="s">
        <v>638</v>
      </c>
      <c r="C263" s="66" t="s">
        <v>636</v>
      </c>
      <c r="D263" s="173" t="s">
        <v>411</v>
      </c>
      <c r="E263" s="78">
        <v>100000</v>
      </c>
      <c r="F263" s="109">
        <v>18.09</v>
      </c>
      <c r="G263" s="479">
        <v>2.0099999999999998</v>
      </c>
      <c r="H263" s="78">
        <f>F263+G263</f>
        <v>20.100000000000001</v>
      </c>
      <c r="I263" s="144">
        <f>SUM(H263:H266)</f>
        <v>32.230000000000004</v>
      </c>
      <c r="J263" s="23"/>
    </row>
    <row r="264" spans="1:10" ht="16" x14ac:dyDescent="0.2">
      <c r="A264" s="63"/>
      <c r="B264" s="75" t="s">
        <v>638</v>
      </c>
      <c r="C264" s="66" t="s">
        <v>636</v>
      </c>
      <c r="D264" s="173" t="s">
        <v>412</v>
      </c>
      <c r="E264" s="78">
        <v>10000</v>
      </c>
      <c r="F264" s="109">
        <v>3.42</v>
      </c>
      <c r="G264" s="479"/>
      <c r="H264" s="78">
        <f>F264</f>
        <v>3.42</v>
      </c>
      <c r="I264" s="144"/>
      <c r="J264" s="23"/>
    </row>
    <row r="265" spans="1:10" ht="16" x14ac:dyDescent="0.2">
      <c r="A265" s="63"/>
      <c r="B265" s="75" t="s">
        <v>638</v>
      </c>
      <c r="C265" s="66" t="s">
        <v>636</v>
      </c>
      <c r="D265" s="173" t="s">
        <v>413</v>
      </c>
      <c r="E265" s="78">
        <v>200000</v>
      </c>
      <c r="F265" s="109">
        <v>8.36</v>
      </c>
      <c r="G265" s="479"/>
      <c r="H265" s="78">
        <f>F265</f>
        <v>8.36</v>
      </c>
      <c r="I265" s="144"/>
      <c r="J265" s="23"/>
    </row>
    <row r="266" spans="1:10" ht="16" x14ac:dyDescent="0.2">
      <c r="A266" s="63"/>
      <c r="B266" s="75" t="s">
        <v>638</v>
      </c>
      <c r="C266" s="66" t="s">
        <v>636</v>
      </c>
      <c r="D266" s="173" t="s">
        <v>414</v>
      </c>
      <c r="E266" s="78">
        <v>10000</v>
      </c>
      <c r="F266" s="109">
        <v>0.35</v>
      </c>
      <c r="G266" s="479"/>
      <c r="H266" s="78">
        <f>F266</f>
        <v>0.35</v>
      </c>
      <c r="I266" s="144"/>
      <c r="J266" s="23"/>
    </row>
    <row r="267" spans="1:10" ht="16" x14ac:dyDescent="0.2">
      <c r="A267" s="63"/>
      <c r="B267" s="75"/>
      <c r="C267" s="66"/>
      <c r="D267" s="66"/>
      <c r="E267" s="78"/>
      <c r="F267" s="78"/>
      <c r="G267" s="277"/>
      <c r="H267" s="78"/>
      <c r="I267" s="144"/>
      <c r="J267" s="23"/>
    </row>
    <row r="268" spans="1:10" ht="16" x14ac:dyDescent="0.2">
      <c r="A268" s="63"/>
      <c r="B268" s="75" t="s">
        <v>583</v>
      </c>
      <c r="C268" s="66" t="s">
        <v>914</v>
      </c>
      <c r="D268" s="173" t="s">
        <v>411</v>
      </c>
      <c r="E268" s="78">
        <v>150000</v>
      </c>
      <c r="F268" s="78">
        <v>17.64</v>
      </c>
      <c r="G268" s="277">
        <v>1.26</v>
      </c>
      <c r="H268" s="78">
        <v>18.899999999999999</v>
      </c>
      <c r="I268" s="144">
        <f>SUM(H268:H273)</f>
        <v>55.39</v>
      </c>
      <c r="J268" s="23"/>
    </row>
    <row r="269" spans="1:10" ht="16" x14ac:dyDescent="0.2">
      <c r="A269" s="63"/>
      <c r="B269" s="75" t="s">
        <v>583</v>
      </c>
      <c r="C269" s="66" t="s">
        <v>914</v>
      </c>
      <c r="D269" s="173" t="s">
        <v>417</v>
      </c>
      <c r="E269" s="78">
        <v>50000</v>
      </c>
      <c r="F269" s="78">
        <v>22.05</v>
      </c>
      <c r="G269" s="277"/>
      <c r="H269" s="78">
        <v>22.05</v>
      </c>
      <c r="I269" s="144"/>
      <c r="J269" s="23" t="s">
        <v>1098</v>
      </c>
    </row>
    <row r="270" spans="1:10" ht="16" x14ac:dyDescent="0.2">
      <c r="A270" s="63"/>
      <c r="B270" s="75" t="s">
        <v>583</v>
      </c>
      <c r="C270" s="66" t="s">
        <v>914</v>
      </c>
      <c r="D270" s="173" t="s">
        <v>412</v>
      </c>
      <c r="E270" s="78">
        <v>10000</v>
      </c>
      <c r="F270" s="78">
        <v>3.42</v>
      </c>
      <c r="G270" s="277"/>
      <c r="H270" s="78">
        <v>3.42</v>
      </c>
      <c r="I270" s="144"/>
      <c r="J270" s="23"/>
    </row>
    <row r="271" spans="1:10" ht="16" x14ac:dyDescent="0.2">
      <c r="A271" s="63"/>
      <c r="B271" s="75" t="s">
        <v>583</v>
      </c>
      <c r="C271" s="66" t="s">
        <v>914</v>
      </c>
      <c r="D271" s="173" t="s">
        <v>413</v>
      </c>
      <c r="E271" s="78">
        <v>150000</v>
      </c>
      <c r="F271" s="78">
        <v>6.27</v>
      </c>
      <c r="G271" s="277"/>
      <c r="H271" s="78">
        <v>6.27</v>
      </c>
      <c r="I271" s="144"/>
      <c r="J271" s="23"/>
    </row>
    <row r="272" spans="1:10" ht="17" customHeight="1" x14ac:dyDescent="0.2">
      <c r="A272" s="63"/>
      <c r="B272" s="75" t="s">
        <v>583</v>
      </c>
      <c r="C272" s="66" t="s">
        <v>914</v>
      </c>
      <c r="D272" s="173" t="s">
        <v>418</v>
      </c>
      <c r="E272" s="78">
        <v>100000</v>
      </c>
      <c r="F272" s="78">
        <v>4.4000000000000004</v>
      </c>
      <c r="G272" s="277"/>
      <c r="H272" s="78">
        <v>4.4000000000000004</v>
      </c>
      <c r="I272" s="144"/>
      <c r="J272" s="23"/>
    </row>
    <row r="273" spans="1:10" ht="16" x14ac:dyDescent="0.2">
      <c r="A273" s="63"/>
      <c r="B273" s="75" t="s">
        <v>583</v>
      </c>
      <c r="C273" s="66" t="s">
        <v>914</v>
      </c>
      <c r="D273" s="173" t="s">
        <v>414</v>
      </c>
      <c r="E273" s="78">
        <v>10000</v>
      </c>
      <c r="F273" s="78">
        <v>0.35</v>
      </c>
      <c r="G273" s="277"/>
      <c r="H273" s="78">
        <v>0.35</v>
      </c>
      <c r="I273" s="144"/>
      <c r="J273" s="23"/>
    </row>
    <row r="274" spans="1:10" ht="16" x14ac:dyDescent="0.2">
      <c r="A274" s="63"/>
      <c r="B274" s="75"/>
      <c r="C274" s="66"/>
      <c r="D274" s="173"/>
      <c r="E274" s="78"/>
      <c r="F274" s="78"/>
      <c r="G274" s="277"/>
      <c r="H274" s="78"/>
      <c r="I274" s="144"/>
      <c r="J274" s="23"/>
    </row>
    <row r="275" spans="1:10" ht="16" x14ac:dyDescent="0.2">
      <c r="A275" s="63"/>
      <c r="B275" s="75" t="s">
        <v>735</v>
      </c>
      <c r="C275" s="66" t="s">
        <v>736</v>
      </c>
      <c r="D275" s="173" t="s">
        <v>411</v>
      </c>
      <c r="E275" s="78">
        <v>10000</v>
      </c>
      <c r="F275" s="109" t="s">
        <v>492</v>
      </c>
      <c r="G275" s="479">
        <v>0.53</v>
      </c>
      <c r="H275" s="78">
        <f>SUM(F275:G275)</f>
        <v>0.53</v>
      </c>
      <c r="I275" s="144">
        <f>H275</f>
        <v>0.53</v>
      </c>
      <c r="J275" s="23"/>
    </row>
    <row r="276" spans="1:10" ht="16" x14ac:dyDescent="0.2">
      <c r="A276" s="63"/>
      <c r="B276" s="75"/>
      <c r="C276" s="66"/>
      <c r="D276" s="66"/>
      <c r="E276" s="78"/>
      <c r="F276" s="78"/>
      <c r="G276" s="277"/>
      <c r="H276" s="78"/>
      <c r="I276" s="144"/>
      <c r="J276" s="23"/>
    </row>
    <row r="277" spans="1:10" ht="16" x14ac:dyDescent="0.2">
      <c r="A277" s="63"/>
      <c r="B277" s="75" t="s">
        <v>585</v>
      </c>
      <c r="C277" s="66" t="s">
        <v>378</v>
      </c>
      <c r="D277" s="66" t="s">
        <v>411</v>
      </c>
      <c r="E277" s="78">
        <v>10000</v>
      </c>
      <c r="F277" s="109">
        <v>0</v>
      </c>
      <c r="G277" s="479">
        <v>14.08</v>
      </c>
      <c r="H277" s="78">
        <v>14.08</v>
      </c>
      <c r="I277" s="144">
        <f>H277</f>
        <v>14.08</v>
      </c>
      <c r="J277" s="23"/>
    </row>
    <row r="278" spans="1:10" ht="16" x14ac:dyDescent="0.2">
      <c r="A278" s="63"/>
      <c r="B278" s="75"/>
      <c r="C278" s="66"/>
      <c r="D278" s="66"/>
      <c r="E278" s="78"/>
      <c r="F278" s="109"/>
      <c r="G278" s="479"/>
      <c r="H278" s="78"/>
      <c r="I278" s="144"/>
      <c r="J278" s="23"/>
    </row>
    <row r="279" spans="1:10" ht="16" x14ac:dyDescent="0.2">
      <c r="A279" s="63"/>
      <c r="B279" s="75" t="s">
        <v>625</v>
      </c>
      <c r="C279" s="66" t="s">
        <v>202</v>
      </c>
      <c r="D279" s="66" t="s">
        <v>411</v>
      </c>
      <c r="E279" s="78">
        <v>10000</v>
      </c>
      <c r="F279" s="109">
        <v>0</v>
      </c>
      <c r="G279" s="479">
        <v>0.91</v>
      </c>
      <c r="H279" s="78">
        <v>0.91</v>
      </c>
      <c r="I279" s="144">
        <f>SUM(H279:H280)</f>
        <v>1.33</v>
      </c>
      <c r="J279" s="23"/>
    </row>
    <row r="280" spans="1:10" ht="16" x14ac:dyDescent="0.2">
      <c r="A280" s="63"/>
      <c r="B280" s="75" t="s">
        <v>625</v>
      </c>
      <c r="C280" s="66" t="s">
        <v>202</v>
      </c>
      <c r="D280" s="66" t="s">
        <v>413</v>
      </c>
      <c r="E280" s="78">
        <v>10000</v>
      </c>
      <c r="F280" s="109">
        <v>0.42</v>
      </c>
      <c r="G280" s="479">
        <v>0</v>
      </c>
      <c r="H280" s="78">
        <v>0.42</v>
      </c>
      <c r="I280" s="144"/>
      <c r="J280" s="23"/>
    </row>
    <row r="281" spans="1:10" ht="16" x14ac:dyDescent="0.2">
      <c r="A281" s="63"/>
      <c r="B281" s="75"/>
      <c r="C281" s="66"/>
      <c r="D281" s="66"/>
      <c r="E281" s="78"/>
      <c r="F281" s="78"/>
      <c r="G281" s="277"/>
      <c r="H281" s="78"/>
      <c r="I281" s="144"/>
      <c r="J281" s="23"/>
    </row>
    <row r="282" spans="1:10" ht="16" x14ac:dyDescent="0.2">
      <c r="A282" s="63"/>
      <c r="B282" s="75" t="s">
        <v>586</v>
      </c>
      <c r="C282" s="85" t="s">
        <v>228</v>
      </c>
      <c r="D282" s="85" t="s">
        <v>411</v>
      </c>
      <c r="E282" s="86">
        <v>10000</v>
      </c>
      <c r="F282" s="251">
        <v>0</v>
      </c>
      <c r="G282" s="479">
        <f>H282-F282</f>
        <v>0.53</v>
      </c>
      <c r="H282" s="86">
        <v>0.53</v>
      </c>
      <c r="I282" s="242">
        <f>SUM(H282:H283)</f>
        <v>0.95</v>
      </c>
      <c r="J282" s="23"/>
    </row>
    <row r="283" spans="1:10" ht="16" x14ac:dyDescent="0.2">
      <c r="A283" s="63"/>
      <c r="B283" s="75" t="s">
        <v>586</v>
      </c>
      <c r="C283" s="85" t="s">
        <v>228</v>
      </c>
      <c r="D283" s="85" t="s">
        <v>413</v>
      </c>
      <c r="E283" s="86">
        <v>10000</v>
      </c>
      <c r="F283" s="251">
        <v>0.42</v>
      </c>
      <c r="G283" s="479"/>
      <c r="H283" s="86">
        <v>0.42</v>
      </c>
      <c r="I283" s="242"/>
      <c r="J283" s="23"/>
    </row>
    <row r="284" spans="1:10" ht="16" x14ac:dyDescent="0.2">
      <c r="A284" s="63"/>
      <c r="B284" s="75"/>
      <c r="C284" s="85"/>
      <c r="D284" s="85"/>
      <c r="E284" s="86"/>
      <c r="F284" s="251"/>
      <c r="G284" s="479"/>
      <c r="H284" s="86"/>
      <c r="I284" s="242"/>
      <c r="J284" s="23"/>
    </row>
    <row r="285" spans="1:10" ht="16" x14ac:dyDescent="0.2">
      <c r="A285" s="63"/>
      <c r="B285" s="75" t="s">
        <v>919</v>
      </c>
      <c r="C285" s="85" t="s">
        <v>920</v>
      </c>
      <c r="D285" s="85" t="s">
        <v>411</v>
      </c>
      <c r="E285" s="86">
        <v>120000</v>
      </c>
      <c r="F285" s="251">
        <v>10.01</v>
      </c>
      <c r="G285" s="479">
        <v>0.91</v>
      </c>
      <c r="H285" s="86">
        <v>10.92</v>
      </c>
      <c r="I285" s="242">
        <f>SUM(H285:H287)</f>
        <v>15.78</v>
      </c>
      <c r="J285" s="23"/>
    </row>
    <row r="286" spans="1:10" ht="16" x14ac:dyDescent="0.2">
      <c r="A286" s="63"/>
      <c r="B286" s="75" t="s">
        <v>919</v>
      </c>
      <c r="C286" s="85" t="s">
        <v>920</v>
      </c>
      <c r="D286" s="85" t="s">
        <v>412</v>
      </c>
      <c r="E286" s="86">
        <v>2000</v>
      </c>
      <c r="F286" s="251">
        <v>0.68</v>
      </c>
      <c r="G286" s="479"/>
      <c r="H286" s="86">
        <v>0.68</v>
      </c>
      <c r="I286" s="242"/>
      <c r="J286" s="23"/>
    </row>
    <row r="287" spans="1:10" ht="16" x14ac:dyDescent="0.2">
      <c r="A287" s="63"/>
      <c r="B287" s="75" t="s">
        <v>919</v>
      </c>
      <c r="C287" s="85" t="s">
        <v>920</v>
      </c>
      <c r="D287" s="85" t="s">
        <v>413</v>
      </c>
      <c r="E287" s="86">
        <v>100000</v>
      </c>
      <c r="F287" s="251">
        <v>4.18</v>
      </c>
      <c r="G287" s="479"/>
      <c r="H287" s="86">
        <v>4.18</v>
      </c>
      <c r="I287" s="242"/>
      <c r="J287" s="23"/>
    </row>
    <row r="288" spans="1:10" ht="16" x14ac:dyDescent="0.2">
      <c r="A288" s="63"/>
      <c r="B288" s="75"/>
      <c r="C288" s="85"/>
      <c r="D288" s="85"/>
      <c r="E288" s="86"/>
      <c r="F288" s="86"/>
      <c r="G288" s="277"/>
      <c r="H288" s="86"/>
      <c r="I288" s="242"/>
      <c r="J288" s="23"/>
    </row>
    <row r="289" spans="1:10" ht="16" x14ac:dyDescent="0.2">
      <c r="A289" s="63"/>
      <c r="B289" s="75" t="s">
        <v>719</v>
      </c>
      <c r="C289" s="85" t="s">
        <v>738</v>
      </c>
      <c r="D289" s="85" t="s">
        <v>411</v>
      </c>
      <c r="E289" s="86">
        <v>250000</v>
      </c>
      <c r="F289" s="251">
        <f>H289-G289</f>
        <v>12.72</v>
      </c>
      <c r="G289" s="479">
        <v>0.53</v>
      </c>
      <c r="H289" s="86">
        <v>13.25</v>
      </c>
      <c r="I289" s="242">
        <f>SUM(H289:H290)</f>
        <v>26.630000000000003</v>
      </c>
      <c r="J289" s="23"/>
    </row>
    <row r="290" spans="1:10" ht="16" x14ac:dyDescent="0.2">
      <c r="A290" s="63"/>
      <c r="B290" s="75" t="s">
        <v>719</v>
      </c>
      <c r="C290" s="85" t="s">
        <v>738</v>
      </c>
      <c r="D290" s="85" t="s">
        <v>413</v>
      </c>
      <c r="E290" s="86">
        <v>320000</v>
      </c>
      <c r="F290" s="251">
        <v>13.38</v>
      </c>
      <c r="G290" s="479"/>
      <c r="H290" s="86">
        <f>F290</f>
        <v>13.38</v>
      </c>
      <c r="I290" s="242"/>
      <c r="J290" s="23"/>
    </row>
    <row r="291" spans="1:10" ht="16" x14ac:dyDescent="0.2">
      <c r="A291" s="63"/>
      <c r="B291" s="75"/>
      <c r="C291" s="85"/>
      <c r="D291" s="85"/>
      <c r="E291" s="86"/>
      <c r="F291" s="86"/>
      <c r="G291" s="277"/>
      <c r="H291" s="86"/>
      <c r="I291" s="242"/>
      <c r="J291" s="23"/>
    </row>
    <row r="292" spans="1:10" ht="16" x14ac:dyDescent="0.2">
      <c r="A292" s="63"/>
      <c r="B292" s="75" t="s">
        <v>588</v>
      </c>
      <c r="C292" s="66" t="s">
        <v>84</v>
      </c>
      <c r="D292" s="66" t="s">
        <v>411</v>
      </c>
      <c r="E292" s="78">
        <v>10000</v>
      </c>
      <c r="F292" s="109">
        <v>0</v>
      </c>
      <c r="G292" s="479">
        <f>H292-F292</f>
        <v>0.91</v>
      </c>
      <c r="H292" s="78">
        <v>0.91</v>
      </c>
      <c r="I292" s="144">
        <f>SUM(H292:H295)</f>
        <v>2.08</v>
      </c>
      <c r="J292" s="211"/>
    </row>
    <row r="293" spans="1:10" ht="16" x14ac:dyDescent="0.2">
      <c r="A293" s="63"/>
      <c r="B293" s="75" t="s">
        <v>588</v>
      </c>
      <c r="C293" s="66" t="s">
        <v>84</v>
      </c>
      <c r="D293" s="66" t="s">
        <v>412</v>
      </c>
      <c r="E293" s="78">
        <v>2000</v>
      </c>
      <c r="F293" s="109">
        <v>0.68</v>
      </c>
      <c r="G293" s="479"/>
      <c r="H293" s="78">
        <v>0.68</v>
      </c>
      <c r="I293" s="144"/>
      <c r="J293" s="211"/>
    </row>
    <row r="294" spans="1:10" ht="16" x14ac:dyDescent="0.2">
      <c r="A294" s="63"/>
      <c r="B294" s="75" t="s">
        <v>588</v>
      </c>
      <c r="C294" s="66" t="s">
        <v>84</v>
      </c>
      <c r="D294" s="66" t="s">
        <v>413</v>
      </c>
      <c r="E294" s="78">
        <v>10000</v>
      </c>
      <c r="F294" s="109">
        <v>0.42</v>
      </c>
      <c r="G294" s="479"/>
      <c r="H294" s="78">
        <f>F294</f>
        <v>0.42</v>
      </c>
      <c r="I294" s="144"/>
      <c r="J294" s="23"/>
    </row>
    <row r="295" spans="1:10" ht="16" x14ac:dyDescent="0.2">
      <c r="A295" s="63"/>
      <c r="B295" s="75" t="s">
        <v>588</v>
      </c>
      <c r="C295" s="66" t="s">
        <v>84</v>
      </c>
      <c r="D295" s="66" t="s">
        <v>414</v>
      </c>
      <c r="E295" s="78">
        <v>2000</v>
      </c>
      <c r="F295" s="109">
        <v>7.0000000000000007E-2</v>
      </c>
      <c r="G295" s="479">
        <v>0</v>
      </c>
      <c r="H295" s="78">
        <v>7.0000000000000007E-2</v>
      </c>
      <c r="I295" s="144"/>
      <c r="J295" s="23"/>
    </row>
    <row r="296" spans="1:10" ht="16" x14ac:dyDescent="0.2">
      <c r="A296" s="63"/>
      <c r="B296" s="75"/>
      <c r="C296" s="66"/>
      <c r="D296" s="66"/>
      <c r="E296" s="78"/>
      <c r="F296" s="78"/>
      <c r="G296" s="277"/>
      <c r="H296" s="78"/>
      <c r="I296" s="144"/>
      <c r="J296" s="23"/>
    </row>
    <row r="297" spans="1:10" ht="16" x14ac:dyDescent="0.2">
      <c r="A297" s="63"/>
      <c r="B297" s="75" t="s">
        <v>589</v>
      </c>
      <c r="C297" s="66" t="s">
        <v>60</v>
      </c>
      <c r="D297" s="66" t="s">
        <v>411</v>
      </c>
      <c r="E297" s="78">
        <v>10000</v>
      </c>
      <c r="F297" s="109">
        <v>0</v>
      </c>
      <c r="G297" s="479">
        <f>H297-F297</f>
        <v>8.02</v>
      </c>
      <c r="H297" s="78">
        <v>8.02</v>
      </c>
      <c r="I297" s="144">
        <f>H297</f>
        <v>8.02</v>
      </c>
      <c r="J297" s="211"/>
    </row>
    <row r="298" spans="1:10" ht="16" x14ac:dyDescent="0.2">
      <c r="A298" s="63"/>
      <c r="B298" s="75"/>
      <c r="C298" s="66"/>
      <c r="D298" s="66"/>
      <c r="E298" s="78"/>
      <c r="F298" s="78"/>
      <c r="G298" s="277"/>
      <c r="H298" s="78"/>
      <c r="I298" s="144"/>
      <c r="J298" s="211"/>
    </row>
    <row r="299" spans="1:10" ht="16" x14ac:dyDescent="0.2">
      <c r="A299" s="63"/>
      <c r="B299" s="75" t="s">
        <v>923</v>
      </c>
      <c r="C299" s="66" t="s">
        <v>924</v>
      </c>
      <c r="D299" s="66" t="s">
        <v>411</v>
      </c>
      <c r="E299" s="78">
        <v>10000</v>
      </c>
      <c r="F299" s="109">
        <v>0</v>
      </c>
      <c r="G299" s="479">
        <v>2.0099999999999998</v>
      </c>
      <c r="H299" s="78">
        <v>2.0099999999999998</v>
      </c>
      <c r="I299" s="144">
        <f>SUM(H299:H300)</f>
        <v>10.37</v>
      </c>
      <c r="J299" s="211"/>
    </row>
    <row r="300" spans="1:10" ht="16" x14ac:dyDescent="0.2">
      <c r="A300" s="63"/>
      <c r="B300" s="75" t="s">
        <v>923</v>
      </c>
      <c r="C300" s="66" t="s">
        <v>924</v>
      </c>
      <c r="D300" s="66" t="s">
        <v>413</v>
      </c>
      <c r="E300" s="78">
        <v>200000</v>
      </c>
      <c r="F300" s="109">
        <v>8.36</v>
      </c>
      <c r="G300" s="479"/>
      <c r="H300" s="78">
        <v>8.36</v>
      </c>
      <c r="I300" s="144"/>
      <c r="J300" s="211"/>
    </row>
    <row r="301" spans="1:10" ht="16" x14ac:dyDescent="0.2">
      <c r="A301" s="63"/>
      <c r="B301" s="75"/>
      <c r="C301" s="66"/>
      <c r="D301" s="66"/>
      <c r="E301" s="78"/>
      <c r="F301" s="78"/>
      <c r="G301" s="277"/>
      <c r="H301" s="78"/>
      <c r="I301" s="144"/>
      <c r="J301" s="23"/>
    </row>
    <row r="302" spans="1:10" ht="16" x14ac:dyDescent="0.2">
      <c r="A302" s="63"/>
      <c r="B302" s="75" t="s">
        <v>786</v>
      </c>
      <c r="C302" s="66" t="s">
        <v>787</v>
      </c>
      <c r="D302" s="66" t="s">
        <v>411</v>
      </c>
      <c r="E302" s="78">
        <v>10000</v>
      </c>
      <c r="F302" s="109">
        <v>0</v>
      </c>
      <c r="G302" s="479">
        <v>0.66</v>
      </c>
      <c r="H302" s="78">
        <f>SUM(F302:G302)</f>
        <v>0.66</v>
      </c>
      <c r="I302" s="144">
        <f>SUM(H302:H302)</f>
        <v>0.66</v>
      </c>
      <c r="J302" s="23"/>
    </row>
    <row r="303" spans="1:10" ht="16" x14ac:dyDescent="0.2">
      <c r="A303" s="63"/>
      <c r="B303" s="75"/>
      <c r="C303" s="66"/>
      <c r="D303" s="66"/>
      <c r="E303" s="78"/>
      <c r="F303" s="78"/>
      <c r="G303" s="277"/>
      <c r="H303" s="78"/>
      <c r="I303" s="144"/>
      <c r="J303" s="23"/>
    </row>
    <row r="304" spans="1:10" ht="16" x14ac:dyDescent="0.2">
      <c r="A304" s="63"/>
      <c r="B304" s="290">
        <v>2235</v>
      </c>
      <c r="C304" s="66" t="s">
        <v>527</v>
      </c>
      <c r="D304" s="66" t="s">
        <v>411</v>
      </c>
      <c r="E304" s="78">
        <v>10000</v>
      </c>
      <c r="F304" s="109">
        <v>0</v>
      </c>
      <c r="G304" s="479">
        <f>H304-F304</f>
        <v>2.0099999999999998</v>
      </c>
      <c r="H304" s="78">
        <v>2.0099999999999998</v>
      </c>
      <c r="I304" s="144">
        <f>SUM(H304:H309)</f>
        <v>4.8199999999999994</v>
      </c>
      <c r="J304" s="23"/>
    </row>
    <row r="305" spans="1:10" ht="16" x14ac:dyDescent="0.2">
      <c r="A305" s="63"/>
      <c r="B305" s="290" t="s">
        <v>535</v>
      </c>
      <c r="C305" s="66" t="s">
        <v>527</v>
      </c>
      <c r="D305" s="66" t="s">
        <v>417</v>
      </c>
      <c r="E305" s="78">
        <v>5000</v>
      </c>
      <c r="F305" s="109">
        <v>1.42</v>
      </c>
      <c r="G305" s="479"/>
      <c r="H305" s="78">
        <f>F305</f>
        <v>1.42</v>
      </c>
      <c r="I305" s="144"/>
      <c r="J305" s="23"/>
    </row>
    <row r="306" spans="1:10" ht="16" x14ac:dyDescent="0.2">
      <c r="A306" s="63"/>
      <c r="B306" s="290" t="s">
        <v>535</v>
      </c>
      <c r="C306" s="66" t="s">
        <v>527</v>
      </c>
      <c r="D306" s="66" t="s">
        <v>412</v>
      </c>
      <c r="E306" s="78">
        <v>2000</v>
      </c>
      <c r="F306" s="109">
        <v>0.68</v>
      </c>
      <c r="G306" s="479"/>
      <c r="H306" s="78">
        <f>F306</f>
        <v>0.68</v>
      </c>
      <c r="I306" s="144"/>
      <c r="J306" s="23"/>
    </row>
    <row r="307" spans="1:10" ht="16" x14ac:dyDescent="0.2">
      <c r="A307" s="63"/>
      <c r="B307" s="290" t="s">
        <v>535</v>
      </c>
      <c r="C307" s="66" t="s">
        <v>527</v>
      </c>
      <c r="D307" s="66" t="s">
        <v>413</v>
      </c>
      <c r="E307" s="78">
        <v>10000</v>
      </c>
      <c r="F307" s="109">
        <v>0.42</v>
      </c>
      <c r="G307" s="479"/>
      <c r="H307" s="78">
        <f>F307</f>
        <v>0.42</v>
      </c>
      <c r="I307" s="144"/>
      <c r="J307" s="23"/>
    </row>
    <row r="308" spans="1:10" ht="16" x14ac:dyDescent="0.2">
      <c r="A308" s="63"/>
      <c r="B308" s="290" t="s">
        <v>535</v>
      </c>
      <c r="C308" s="66" t="s">
        <v>527</v>
      </c>
      <c r="D308" s="66" t="s">
        <v>418</v>
      </c>
      <c r="E308" s="78">
        <v>5000</v>
      </c>
      <c r="F308" s="109">
        <v>0.22</v>
      </c>
      <c r="G308" s="479"/>
      <c r="H308" s="78">
        <f>F308</f>
        <v>0.22</v>
      </c>
      <c r="I308" s="144"/>
      <c r="J308" s="23"/>
    </row>
    <row r="309" spans="1:10" ht="16" x14ac:dyDescent="0.2">
      <c r="A309" s="63"/>
      <c r="B309" s="290" t="s">
        <v>535</v>
      </c>
      <c r="C309" s="66" t="s">
        <v>527</v>
      </c>
      <c r="D309" s="66" t="s">
        <v>414</v>
      </c>
      <c r="E309" s="78">
        <v>2000</v>
      </c>
      <c r="F309" s="109">
        <v>7.0000000000000007E-2</v>
      </c>
      <c r="G309" s="479"/>
      <c r="H309" s="78">
        <f>F309</f>
        <v>7.0000000000000007E-2</v>
      </c>
      <c r="I309" s="144"/>
      <c r="J309" s="23"/>
    </row>
    <row r="310" spans="1:10" ht="16" x14ac:dyDescent="0.2">
      <c r="A310" s="63"/>
      <c r="B310" s="23"/>
      <c r="C310" s="66"/>
      <c r="D310" s="66"/>
      <c r="E310" s="78"/>
      <c r="F310" s="78"/>
      <c r="G310" s="277"/>
      <c r="H310" s="78"/>
      <c r="I310" s="144"/>
      <c r="J310" s="23"/>
    </row>
    <row r="311" spans="1:10" ht="16" x14ac:dyDescent="0.2">
      <c r="A311" s="63"/>
      <c r="B311" s="275">
        <v>2245</v>
      </c>
      <c r="C311" s="66" t="s">
        <v>639</v>
      </c>
      <c r="D311" s="66" t="s">
        <v>411</v>
      </c>
      <c r="E311" s="78">
        <v>10000</v>
      </c>
      <c r="F311" s="109">
        <v>0</v>
      </c>
      <c r="G311" s="479">
        <v>3.08</v>
      </c>
      <c r="H311" s="78">
        <f>F311+G311</f>
        <v>3.08</v>
      </c>
      <c r="I311" s="144">
        <f>SUM(H311:H312)</f>
        <v>3.5</v>
      </c>
      <c r="J311" s="23"/>
    </row>
    <row r="312" spans="1:10" ht="16" x14ac:dyDescent="0.2">
      <c r="A312" s="63"/>
      <c r="B312" s="275">
        <v>2245</v>
      </c>
      <c r="C312" s="66" t="s">
        <v>639</v>
      </c>
      <c r="D312" s="66" t="s">
        <v>413</v>
      </c>
      <c r="E312" s="78">
        <v>10000</v>
      </c>
      <c r="F312" s="109">
        <v>0.42</v>
      </c>
      <c r="G312" s="479"/>
      <c r="H312" s="78">
        <f>F312</f>
        <v>0.42</v>
      </c>
      <c r="I312" s="144"/>
      <c r="J312" s="23"/>
    </row>
    <row r="313" spans="1:10" ht="16" x14ac:dyDescent="0.2">
      <c r="A313" s="63"/>
      <c r="B313" s="275"/>
      <c r="C313" s="66"/>
      <c r="D313" s="66"/>
      <c r="E313" s="78"/>
      <c r="F313" s="78"/>
      <c r="G313" s="277"/>
      <c r="H313" s="78"/>
      <c r="I313" s="144"/>
      <c r="J313" s="23"/>
    </row>
    <row r="314" spans="1:10" ht="16" x14ac:dyDescent="0.2">
      <c r="A314" s="63"/>
      <c r="B314" s="275">
        <v>2281</v>
      </c>
      <c r="C314" s="66" t="s">
        <v>773</v>
      </c>
      <c r="D314" s="66" t="s">
        <v>411</v>
      </c>
      <c r="E314" s="78">
        <v>40000</v>
      </c>
      <c r="F314" s="109">
        <v>24.06</v>
      </c>
      <c r="G314" s="479">
        <f>H314-F314</f>
        <v>8.02</v>
      </c>
      <c r="H314" s="78">
        <v>32.08</v>
      </c>
      <c r="I314" s="144">
        <f>SUM(H314:H317)</f>
        <v>47.49</v>
      </c>
      <c r="J314" s="23"/>
    </row>
    <row r="315" spans="1:10" ht="16" x14ac:dyDescent="0.2">
      <c r="A315" s="63"/>
      <c r="B315" s="275">
        <v>2281</v>
      </c>
      <c r="C315" s="66" t="s">
        <v>773</v>
      </c>
      <c r="D315" s="66" t="s">
        <v>417</v>
      </c>
      <c r="E315" s="78">
        <v>10000</v>
      </c>
      <c r="F315" s="109">
        <v>11.57</v>
      </c>
      <c r="G315" s="479"/>
      <c r="H315" s="78">
        <f>F315</f>
        <v>11.57</v>
      </c>
      <c r="I315" s="144"/>
      <c r="J315" s="23"/>
    </row>
    <row r="316" spans="1:10" ht="16" x14ac:dyDescent="0.2">
      <c r="A316" s="63"/>
      <c r="B316" s="275">
        <v>2281</v>
      </c>
      <c r="C316" s="66" t="s">
        <v>773</v>
      </c>
      <c r="D316" s="66" t="s">
        <v>412</v>
      </c>
      <c r="E316" s="78">
        <v>10000</v>
      </c>
      <c r="F316" s="109">
        <v>3.42</v>
      </c>
      <c r="G316" s="479"/>
      <c r="H316" s="78">
        <f>F316</f>
        <v>3.42</v>
      </c>
      <c r="I316" s="144"/>
      <c r="J316" s="23"/>
    </row>
    <row r="317" spans="1:10" ht="16" x14ac:dyDescent="0.2">
      <c r="A317" s="63"/>
      <c r="B317" s="275">
        <v>2281</v>
      </c>
      <c r="C317" s="66" t="s">
        <v>773</v>
      </c>
      <c r="D317" s="66" t="s">
        <v>413</v>
      </c>
      <c r="E317" s="78">
        <v>10000</v>
      </c>
      <c r="F317" s="109">
        <v>0.42</v>
      </c>
      <c r="G317" s="479"/>
      <c r="H317" s="78">
        <f>F317</f>
        <v>0.42</v>
      </c>
      <c r="I317" s="144"/>
      <c r="J317" s="23"/>
    </row>
    <row r="318" spans="1:10" ht="16" x14ac:dyDescent="0.2">
      <c r="A318" s="63"/>
      <c r="B318" s="75"/>
      <c r="C318" s="66"/>
      <c r="D318" s="66"/>
      <c r="E318" s="78"/>
      <c r="F318" s="78"/>
      <c r="G318" s="277"/>
      <c r="H318" s="78"/>
      <c r="I318" s="144"/>
      <c r="J318" s="23"/>
    </row>
    <row r="319" spans="1:10" ht="16" x14ac:dyDescent="0.2">
      <c r="A319" s="63"/>
      <c r="B319" s="75" t="s">
        <v>591</v>
      </c>
      <c r="C319" s="66" t="s">
        <v>367</v>
      </c>
      <c r="D319" s="66" t="s">
        <v>411</v>
      </c>
      <c r="E319" s="78">
        <v>10000</v>
      </c>
      <c r="F319" s="109">
        <v>0</v>
      </c>
      <c r="G319" s="479">
        <f>H319-F319</f>
        <v>5.0199999999999996</v>
      </c>
      <c r="H319" s="78">
        <v>5.0199999999999996</v>
      </c>
      <c r="I319" s="144">
        <f>SUM(H319:H322)</f>
        <v>10.879999999999999</v>
      </c>
      <c r="J319" s="23"/>
    </row>
    <row r="320" spans="1:10" ht="16" x14ac:dyDescent="0.2">
      <c r="A320" s="63"/>
      <c r="B320" s="75" t="s">
        <v>591</v>
      </c>
      <c r="C320" s="66" t="s">
        <v>367</v>
      </c>
      <c r="D320" s="66" t="s">
        <v>412</v>
      </c>
      <c r="E320" s="78">
        <v>10000</v>
      </c>
      <c r="F320" s="109">
        <v>3.42</v>
      </c>
      <c r="G320" s="479"/>
      <c r="H320" s="78">
        <f>F320</f>
        <v>3.42</v>
      </c>
      <c r="I320" s="144"/>
      <c r="J320" s="23"/>
    </row>
    <row r="321" spans="1:10" ht="16" x14ac:dyDescent="0.2">
      <c r="A321" s="63"/>
      <c r="B321" s="75" t="s">
        <v>591</v>
      </c>
      <c r="C321" s="66" t="s">
        <v>367</v>
      </c>
      <c r="D321" s="66" t="s">
        <v>413</v>
      </c>
      <c r="E321" s="78">
        <v>50000</v>
      </c>
      <c r="F321" s="109">
        <v>2.09</v>
      </c>
      <c r="G321" s="479"/>
      <c r="H321" s="78">
        <f>F321</f>
        <v>2.09</v>
      </c>
      <c r="I321" s="144"/>
      <c r="J321" s="23"/>
    </row>
    <row r="322" spans="1:10" ht="16" x14ac:dyDescent="0.2">
      <c r="A322" s="63"/>
      <c r="B322" s="75" t="s">
        <v>591</v>
      </c>
      <c r="C322" s="66" t="s">
        <v>367</v>
      </c>
      <c r="D322" s="66" t="s">
        <v>414</v>
      </c>
      <c r="E322" s="78">
        <v>10000</v>
      </c>
      <c r="F322" s="109">
        <v>0.35</v>
      </c>
      <c r="G322" s="479"/>
      <c r="H322" s="78">
        <f>F322</f>
        <v>0.35</v>
      </c>
      <c r="I322" s="144"/>
      <c r="J322" s="23"/>
    </row>
    <row r="323" spans="1:10" ht="16" x14ac:dyDescent="0.2">
      <c r="A323" s="63"/>
      <c r="B323" s="75"/>
      <c r="C323" s="70"/>
      <c r="D323" s="173"/>
      <c r="E323" s="130"/>
      <c r="F323" s="130"/>
      <c r="G323" s="493"/>
      <c r="H323" s="130"/>
      <c r="I323" s="192"/>
      <c r="J323" s="23"/>
    </row>
    <row r="324" spans="1:10" ht="16" x14ac:dyDescent="0.2">
      <c r="A324" s="63"/>
      <c r="B324" s="75" t="s">
        <v>593</v>
      </c>
      <c r="C324" s="70" t="s">
        <v>374</v>
      </c>
      <c r="D324" s="70" t="s">
        <v>411</v>
      </c>
      <c r="E324" s="130">
        <v>10000</v>
      </c>
      <c r="F324" s="111">
        <v>0</v>
      </c>
      <c r="G324" s="479">
        <f>H324-F324</f>
        <v>5.0199999999999996</v>
      </c>
      <c r="H324" s="130">
        <v>5.0199999999999996</v>
      </c>
      <c r="I324" s="192">
        <f>H324</f>
        <v>5.0199999999999996</v>
      </c>
      <c r="J324" s="23"/>
    </row>
    <row r="325" spans="1:10" ht="16" x14ac:dyDescent="0.2">
      <c r="A325" s="63"/>
      <c r="B325" s="75"/>
      <c r="C325" s="70"/>
      <c r="D325" s="70"/>
      <c r="E325" s="130"/>
      <c r="F325" s="111"/>
      <c r="G325" s="479"/>
      <c r="H325" s="130"/>
      <c r="I325" s="192"/>
      <c r="J325" s="23"/>
    </row>
    <row r="326" spans="1:10" ht="16" x14ac:dyDescent="0.2">
      <c r="A326" s="63"/>
      <c r="B326" s="75" t="s">
        <v>721</v>
      </c>
      <c r="C326" s="70" t="s">
        <v>722</v>
      </c>
      <c r="D326" s="70" t="s">
        <v>411</v>
      </c>
      <c r="E326" s="130">
        <v>10000</v>
      </c>
      <c r="F326" s="130">
        <v>0</v>
      </c>
      <c r="G326" s="277">
        <v>2.0099999999999998</v>
      </c>
      <c r="H326" s="130"/>
      <c r="I326" s="192">
        <v>2.0099999999999998</v>
      </c>
      <c r="J326" s="23"/>
    </row>
    <row r="327" spans="1:10" ht="16" x14ac:dyDescent="0.2">
      <c r="A327" s="63"/>
      <c r="B327" s="75"/>
      <c r="C327" s="70"/>
      <c r="D327" s="70"/>
      <c r="E327" s="130"/>
      <c r="F327" s="130"/>
      <c r="G327" s="277"/>
      <c r="H327" s="130"/>
      <c r="I327" s="192"/>
      <c r="J327" s="23"/>
    </row>
    <row r="328" spans="1:10" ht="16" x14ac:dyDescent="0.2">
      <c r="A328" s="63"/>
      <c r="B328" s="75" t="s">
        <v>759</v>
      </c>
      <c r="C328" s="70" t="s">
        <v>753</v>
      </c>
      <c r="D328" s="70" t="s">
        <v>411</v>
      </c>
      <c r="E328" s="130">
        <v>200000</v>
      </c>
      <c r="F328" s="111"/>
      <c r="G328" s="479">
        <v>0.53</v>
      </c>
      <c r="H328" s="130">
        <f>SUM(F328:G328)</f>
        <v>0.53</v>
      </c>
      <c r="I328" s="192">
        <f>SUM(H328:H329)</f>
        <v>0.95</v>
      </c>
      <c r="J328" s="23"/>
    </row>
    <row r="329" spans="1:10" ht="16" x14ac:dyDescent="0.2">
      <c r="A329" s="63"/>
      <c r="B329" s="75" t="s">
        <v>759</v>
      </c>
      <c r="C329" s="70" t="s">
        <v>753</v>
      </c>
      <c r="D329" s="70" t="s">
        <v>413</v>
      </c>
      <c r="E329" s="130">
        <v>200000</v>
      </c>
      <c r="F329" s="111">
        <v>0.42</v>
      </c>
      <c r="G329" s="479"/>
      <c r="H329" s="130">
        <v>0.42</v>
      </c>
      <c r="I329" s="192"/>
      <c r="J329" s="23"/>
    </row>
    <row r="330" spans="1:10" ht="16" x14ac:dyDescent="0.2">
      <c r="A330" s="63"/>
      <c r="B330" s="75"/>
      <c r="C330" s="70"/>
      <c r="D330" s="70"/>
      <c r="E330" s="130"/>
      <c r="F330" s="130"/>
      <c r="G330" s="277"/>
      <c r="H330" s="130"/>
      <c r="I330" s="192"/>
      <c r="J330" s="23"/>
    </row>
    <row r="331" spans="1:10" ht="16" x14ac:dyDescent="0.2">
      <c r="A331" s="63"/>
      <c r="B331" s="75" t="s">
        <v>642</v>
      </c>
      <c r="C331" s="70" t="s">
        <v>641</v>
      </c>
      <c r="D331" s="70" t="s">
        <v>411</v>
      </c>
      <c r="E331" s="130">
        <v>200000</v>
      </c>
      <c r="F331" s="111">
        <v>12.54</v>
      </c>
      <c r="G331" s="479">
        <v>0.66</v>
      </c>
      <c r="H331" s="130">
        <f>SUM(F331:G331)</f>
        <v>13.2</v>
      </c>
      <c r="I331" s="192">
        <f>SUM(H331:H332)</f>
        <v>21.56</v>
      </c>
      <c r="J331" s="23"/>
    </row>
    <row r="332" spans="1:10" ht="16" x14ac:dyDescent="0.2">
      <c r="A332" s="63"/>
      <c r="B332" s="75" t="s">
        <v>642</v>
      </c>
      <c r="C332" s="70" t="s">
        <v>641</v>
      </c>
      <c r="D332" s="70" t="s">
        <v>413</v>
      </c>
      <c r="E332" s="130">
        <v>200000</v>
      </c>
      <c r="F332" s="111">
        <v>8.36</v>
      </c>
      <c r="G332" s="479"/>
      <c r="H332" s="130">
        <f>F332</f>
        <v>8.36</v>
      </c>
      <c r="I332" s="192"/>
      <c r="J332" s="23"/>
    </row>
    <row r="333" spans="1:10" ht="16" x14ac:dyDescent="0.2">
      <c r="A333" s="63"/>
      <c r="B333" s="75"/>
      <c r="C333" s="70"/>
      <c r="D333" s="70"/>
      <c r="E333" s="130"/>
      <c r="F333" s="130"/>
      <c r="G333" s="493"/>
      <c r="H333" s="130"/>
      <c r="I333" s="192"/>
      <c r="J333" s="23"/>
    </row>
    <row r="334" spans="1:10" ht="16" x14ac:dyDescent="0.2">
      <c r="A334" s="63"/>
      <c r="B334" s="75" t="s">
        <v>594</v>
      </c>
      <c r="C334" s="66" t="s">
        <v>72</v>
      </c>
      <c r="D334" s="66" t="s">
        <v>411</v>
      </c>
      <c r="E334" s="78">
        <v>10000</v>
      </c>
      <c r="F334" s="109">
        <v>0</v>
      </c>
      <c r="G334" s="479">
        <f>H334-F334</f>
        <v>8.02</v>
      </c>
      <c r="H334" s="78">
        <v>8.02</v>
      </c>
      <c r="I334" s="144">
        <f>H334</f>
        <v>8.02</v>
      </c>
      <c r="J334" s="23"/>
    </row>
    <row r="335" spans="1:10" ht="16" x14ac:dyDescent="0.2">
      <c r="A335" s="63"/>
      <c r="B335" s="75"/>
      <c r="C335" s="66"/>
      <c r="D335" s="66"/>
      <c r="E335" s="78"/>
      <c r="F335" s="78"/>
      <c r="G335" s="277"/>
      <c r="H335" s="78"/>
      <c r="I335" s="144"/>
      <c r="J335" s="23"/>
    </row>
    <row r="336" spans="1:10" ht="16" x14ac:dyDescent="0.2">
      <c r="A336" s="63"/>
      <c r="B336" s="75" t="s">
        <v>595</v>
      </c>
      <c r="C336" s="66" t="s">
        <v>118</v>
      </c>
      <c r="D336" s="66" t="s">
        <v>411</v>
      </c>
      <c r="E336" s="79">
        <v>10000</v>
      </c>
      <c r="F336" s="109">
        <v>0</v>
      </c>
      <c r="G336" s="479">
        <f>H336-F336</f>
        <v>8.02</v>
      </c>
      <c r="H336" s="79">
        <v>8.02</v>
      </c>
      <c r="I336" s="144">
        <f>SUM(H336:H337)</f>
        <v>12.2</v>
      </c>
      <c r="J336" s="23"/>
    </row>
    <row r="337" spans="1:10" ht="16" x14ac:dyDescent="0.2">
      <c r="A337" s="63"/>
      <c r="B337" s="75" t="s">
        <v>595</v>
      </c>
      <c r="C337" s="66" t="s">
        <v>118</v>
      </c>
      <c r="D337" s="66" t="s">
        <v>413</v>
      </c>
      <c r="E337" s="79">
        <v>100000</v>
      </c>
      <c r="F337" s="109">
        <v>4.18</v>
      </c>
      <c r="G337" s="479"/>
      <c r="H337" s="79">
        <f>F337</f>
        <v>4.18</v>
      </c>
      <c r="I337" s="144"/>
      <c r="J337" s="23"/>
    </row>
    <row r="338" spans="1:10" ht="16" x14ac:dyDescent="0.2">
      <c r="A338" s="63"/>
      <c r="B338" s="75"/>
      <c r="C338" s="66"/>
      <c r="D338" s="66"/>
      <c r="E338" s="79"/>
      <c r="F338" s="78"/>
      <c r="G338" s="277"/>
      <c r="H338" s="79"/>
      <c r="I338" s="144"/>
      <c r="J338" s="23"/>
    </row>
    <row r="339" spans="1:10" ht="16" x14ac:dyDescent="0.2">
      <c r="A339" s="63"/>
      <c r="B339" s="75" t="s">
        <v>1075</v>
      </c>
      <c r="C339" s="66" t="s">
        <v>1076</v>
      </c>
      <c r="D339" s="66" t="s">
        <v>411</v>
      </c>
      <c r="E339" s="79">
        <v>10000</v>
      </c>
      <c r="F339" s="78">
        <v>0</v>
      </c>
      <c r="G339" s="277">
        <v>0.46</v>
      </c>
      <c r="H339" s="79">
        <v>0.46</v>
      </c>
      <c r="I339" s="144">
        <v>0.46</v>
      </c>
      <c r="J339" s="23"/>
    </row>
    <row r="340" spans="1:10" ht="16" x14ac:dyDescent="0.2">
      <c r="A340" s="63"/>
      <c r="B340" s="75"/>
      <c r="C340" s="66"/>
      <c r="D340" s="66"/>
      <c r="E340" s="79"/>
      <c r="F340" s="78"/>
      <c r="G340" s="277"/>
      <c r="H340" s="79"/>
      <c r="I340" s="144"/>
      <c r="J340" s="23"/>
    </row>
    <row r="341" spans="1:10" ht="16" x14ac:dyDescent="0.2">
      <c r="A341" s="63"/>
      <c r="B341" s="75" t="s">
        <v>596</v>
      </c>
      <c r="C341" s="66" t="s">
        <v>62</v>
      </c>
      <c r="D341" s="66" t="s">
        <v>411</v>
      </c>
      <c r="E341" s="78">
        <v>200000</v>
      </c>
      <c r="F341" s="109">
        <f>H341-G341</f>
        <v>58.52</v>
      </c>
      <c r="G341" s="479">
        <v>3.08</v>
      </c>
      <c r="H341" s="78">
        <v>61.6</v>
      </c>
      <c r="I341" s="144">
        <f>SUM(H341:H344)</f>
        <v>73.72999999999999</v>
      </c>
      <c r="J341" s="23"/>
    </row>
    <row r="342" spans="1:10" ht="16" x14ac:dyDescent="0.2">
      <c r="A342" s="63"/>
      <c r="B342" s="75" t="s">
        <v>596</v>
      </c>
      <c r="C342" s="66" t="s">
        <v>62</v>
      </c>
      <c r="D342" s="66" t="s">
        <v>412</v>
      </c>
      <c r="E342" s="79">
        <v>10000</v>
      </c>
      <c r="F342" s="109">
        <v>3.42</v>
      </c>
      <c r="G342" s="479"/>
      <c r="H342" s="79">
        <f>F342</f>
        <v>3.42</v>
      </c>
      <c r="I342" s="144"/>
      <c r="J342" s="23"/>
    </row>
    <row r="343" spans="1:10" ht="16" x14ac:dyDescent="0.2">
      <c r="A343" s="63"/>
      <c r="B343" s="75" t="s">
        <v>596</v>
      </c>
      <c r="C343" s="66" t="s">
        <v>62</v>
      </c>
      <c r="D343" s="66" t="s">
        <v>413</v>
      </c>
      <c r="E343" s="78">
        <v>200000</v>
      </c>
      <c r="F343" s="109">
        <v>8.36</v>
      </c>
      <c r="G343" s="479"/>
      <c r="H343" s="79">
        <f>F343</f>
        <v>8.36</v>
      </c>
      <c r="I343" s="144"/>
      <c r="J343" s="23"/>
    </row>
    <row r="344" spans="1:10" ht="16" x14ac:dyDescent="0.2">
      <c r="A344" s="63"/>
      <c r="B344" s="75" t="s">
        <v>596</v>
      </c>
      <c r="C344" s="66" t="s">
        <v>62</v>
      </c>
      <c r="D344" s="66" t="s">
        <v>414</v>
      </c>
      <c r="E344" s="79">
        <v>10000</v>
      </c>
      <c r="F344" s="109">
        <v>0.35</v>
      </c>
      <c r="G344" s="479"/>
      <c r="H344" s="79">
        <f>F344</f>
        <v>0.35</v>
      </c>
      <c r="I344" s="144"/>
      <c r="J344" s="23"/>
    </row>
    <row r="345" spans="1:10" ht="16" x14ac:dyDescent="0.2">
      <c r="A345" s="63"/>
      <c r="B345" s="75"/>
      <c r="C345" s="66"/>
      <c r="D345" s="66"/>
      <c r="E345" s="79"/>
      <c r="F345" s="78"/>
      <c r="G345" s="277"/>
      <c r="H345" s="79"/>
      <c r="I345" s="144"/>
      <c r="J345" s="23"/>
    </row>
    <row r="346" spans="1:10" ht="16" x14ac:dyDescent="0.2">
      <c r="A346" s="63"/>
      <c r="B346" s="75" t="s">
        <v>597</v>
      </c>
      <c r="C346" s="66" t="s">
        <v>38</v>
      </c>
      <c r="D346" s="66" t="s">
        <v>411</v>
      </c>
      <c r="E346" s="78">
        <v>20000</v>
      </c>
      <c r="F346" s="109">
        <f>H346-G346</f>
        <v>5.0199999999999996</v>
      </c>
      <c r="G346" s="479">
        <v>5.0199999999999996</v>
      </c>
      <c r="H346" s="78">
        <v>10.039999999999999</v>
      </c>
      <c r="I346" s="144">
        <f>SUM(H346:H349)</f>
        <v>14.649999999999999</v>
      </c>
      <c r="J346" s="211"/>
    </row>
    <row r="347" spans="1:10" ht="16" x14ac:dyDescent="0.2">
      <c r="A347" s="63"/>
      <c r="B347" s="75" t="s">
        <v>597</v>
      </c>
      <c r="C347" s="66" t="s">
        <v>38</v>
      </c>
      <c r="D347" s="66" t="s">
        <v>412</v>
      </c>
      <c r="E347" s="78">
        <v>10000</v>
      </c>
      <c r="F347" s="109">
        <v>3.42</v>
      </c>
      <c r="G347" s="479"/>
      <c r="H347" s="78">
        <f>F347</f>
        <v>3.42</v>
      </c>
      <c r="I347" s="144"/>
      <c r="J347" s="23"/>
    </row>
    <row r="348" spans="1:10" ht="16" x14ac:dyDescent="0.2">
      <c r="A348" s="63"/>
      <c r="B348" s="75" t="s">
        <v>597</v>
      </c>
      <c r="C348" s="66" t="s">
        <v>38</v>
      </c>
      <c r="D348" s="66" t="s">
        <v>413</v>
      </c>
      <c r="E348" s="78">
        <v>20000</v>
      </c>
      <c r="F348" s="109">
        <v>0.84</v>
      </c>
      <c r="G348" s="479"/>
      <c r="H348" s="78">
        <f>F348</f>
        <v>0.84</v>
      </c>
      <c r="I348" s="144"/>
      <c r="J348" s="23"/>
    </row>
    <row r="349" spans="1:10" ht="16" x14ac:dyDescent="0.2">
      <c r="A349" s="63"/>
      <c r="B349" s="75" t="s">
        <v>597</v>
      </c>
      <c r="C349" s="66" t="s">
        <v>38</v>
      </c>
      <c r="D349" s="66" t="s">
        <v>414</v>
      </c>
      <c r="E349" s="78">
        <v>10000</v>
      </c>
      <c r="F349" s="109">
        <v>0.35</v>
      </c>
      <c r="G349" s="479"/>
      <c r="H349" s="78">
        <f>F349</f>
        <v>0.35</v>
      </c>
      <c r="I349" s="144"/>
      <c r="J349" s="23"/>
    </row>
    <row r="350" spans="1:10" ht="16" x14ac:dyDescent="0.2">
      <c r="A350" s="63"/>
      <c r="B350" s="75"/>
      <c r="C350" s="66"/>
      <c r="D350" s="66"/>
      <c r="E350" s="78"/>
      <c r="F350" s="78"/>
      <c r="G350" s="277"/>
      <c r="H350" s="78"/>
      <c r="I350" s="144"/>
      <c r="J350" s="23"/>
    </row>
    <row r="351" spans="1:10" ht="16" x14ac:dyDescent="0.2">
      <c r="A351" s="63"/>
      <c r="B351" s="75" t="s">
        <v>598</v>
      </c>
      <c r="C351" s="66" t="s">
        <v>134</v>
      </c>
      <c r="D351" s="66" t="s">
        <v>411</v>
      </c>
      <c r="E351" s="78">
        <v>10000</v>
      </c>
      <c r="F351" s="78">
        <v>0</v>
      </c>
      <c r="G351" s="277">
        <v>0.91</v>
      </c>
      <c r="H351" s="78">
        <v>0.91</v>
      </c>
      <c r="I351" s="144">
        <f>SUM(H351:H353)</f>
        <v>4.07</v>
      </c>
      <c r="J351" s="23"/>
    </row>
    <row r="352" spans="1:10" ht="16" x14ac:dyDescent="0.2">
      <c r="A352" s="63"/>
      <c r="B352" s="75" t="s">
        <v>598</v>
      </c>
      <c r="C352" s="66" t="s">
        <v>134</v>
      </c>
      <c r="D352" s="66" t="s">
        <v>412</v>
      </c>
      <c r="E352" s="78">
        <v>8000</v>
      </c>
      <c r="F352" s="78">
        <v>2.74</v>
      </c>
      <c r="G352" s="277"/>
      <c r="H352" s="78">
        <v>2.74</v>
      </c>
      <c r="I352" s="144"/>
      <c r="J352" s="23"/>
    </row>
    <row r="353" spans="1:10" ht="16" x14ac:dyDescent="0.2">
      <c r="A353" s="63"/>
      <c r="B353" s="75" t="s">
        <v>598</v>
      </c>
      <c r="C353" s="66" t="s">
        <v>134</v>
      </c>
      <c r="D353" s="66" t="s">
        <v>413</v>
      </c>
      <c r="E353" s="78">
        <v>10000</v>
      </c>
      <c r="F353" s="78">
        <v>0.42</v>
      </c>
      <c r="G353" s="277">
        <v>0</v>
      </c>
      <c r="H353" s="78">
        <v>0.42</v>
      </c>
      <c r="I353" s="144"/>
      <c r="J353" s="23"/>
    </row>
    <row r="354" spans="1:10" ht="16" x14ac:dyDescent="0.2">
      <c r="A354" s="63"/>
      <c r="B354" s="75"/>
      <c r="C354" s="66"/>
      <c r="D354" s="66"/>
      <c r="E354" s="78"/>
      <c r="F354" s="78"/>
      <c r="G354" s="277"/>
      <c r="H354" s="78"/>
      <c r="I354" s="144"/>
      <c r="J354" s="23"/>
    </row>
    <row r="355" spans="1:10" ht="16" x14ac:dyDescent="0.2">
      <c r="A355" s="63"/>
      <c r="B355" s="75" t="s">
        <v>727</v>
      </c>
      <c r="C355" s="66" t="s">
        <v>744</v>
      </c>
      <c r="D355" s="66" t="s">
        <v>411</v>
      </c>
      <c r="E355" s="78">
        <v>50000</v>
      </c>
      <c r="F355" s="109"/>
      <c r="G355" s="479">
        <v>1.26</v>
      </c>
      <c r="H355" s="78">
        <v>1.26</v>
      </c>
      <c r="I355" s="144">
        <f>SUM(H355:H357)</f>
        <v>6.77</v>
      </c>
      <c r="J355" s="23" t="s">
        <v>1041</v>
      </c>
    </row>
    <row r="356" spans="1:10" ht="16" x14ac:dyDescent="0.2">
      <c r="A356" s="63"/>
      <c r="B356" s="75" t="s">
        <v>727</v>
      </c>
      <c r="C356" s="66" t="s">
        <v>744</v>
      </c>
      <c r="D356" s="66" t="s">
        <v>412</v>
      </c>
      <c r="E356" s="78">
        <v>10000</v>
      </c>
      <c r="F356" s="109">
        <v>3.42</v>
      </c>
      <c r="G356" s="479"/>
      <c r="H356" s="78">
        <v>3.42</v>
      </c>
      <c r="I356" s="144"/>
      <c r="J356" s="23"/>
    </row>
    <row r="357" spans="1:10" ht="16" x14ac:dyDescent="0.2">
      <c r="A357" s="63"/>
      <c r="B357" s="75" t="s">
        <v>727</v>
      </c>
      <c r="C357" s="66" t="s">
        <v>744</v>
      </c>
      <c r="D357" s="66" t="s">
        <v>413</v>
      </c>
      <c r="E357" s="78">
        <v>50000</v>
      </c>
      <c r="F357" s="109">
        <v>2.09</v>
      </c>
      <c r="G357" s="479"/>
      <c r="H357" s="78">
        <v>2.09</v>
      </c>
      <c r="I357" s="144"/>
      <c r="J357" s="23"/>
    </row>
    <row r="358" spans="1:10" ht="16" x14ac:dyDescent="0.2">
      <c r="A358" s="63"/>
      <c r="B358" s="75"/>
      <c r="C358" s="66"/>
      <c r="D358" s="66"/>
      <c r="E358" s="78"/>
      <c r="F358" s="78"/>
      <c r="G358" s="277"/>
      <c r="H358" s="78"/>
      <c r="I358" s="144"/>
      <c r="J358" s="23"/>
    </row>
    <row r="359" spans="1:10" ht="16" x14ac:dyDescent="0.2">
      <c r="A359" s="63"/>
      <c r="B359" s="75" t="s">
        <v>798</v>
      </c>
      <c r="C359" s="66" t="s">
        <v>1013</v>
      </c>
      <c r="D359" s="66" t="s">
        <v>411</v>
      </c>
      <c r="E359" s="78">
        <v>10000</v>
      </c>
      <c r="F359" s="109"/>
      <c r="G359" s="479">
        <v>0.53</v>
      </c>
      <c r="H359" s="78">
        <v>0.53</v>
      </c>
      <c r="I359" s="144">
        <v>0.53</v>
      </c>
      <c r="J359" s="23"/>
    </row>
    <row r="360" spans="1:10" ht="16" x14ac:dyDescent="0.2">
      <c r="A360" s="63"/>
      <c r="B360" s="75"/>
      <c r="C360" s="66"/>
      <c r="D360" s="66"/>
      <c r="E360" s="78"/>
      <c r="F360" s="78"/>
      <c r="G360" s="277"/>
      <c r="H360" s="78"/>
      <c r="I360" s="144"/>
      <c r="J360" s="23"/>
    </row>
    <row r="361" spans="1:10" ht="16" x14ac:dyDescent="0.2">
      <c r="A361" s="63"/>
      <c r="B361" s="75" t="s">
        <v>599</v>
      </c>
      <c r="C361" s="66" t="s">
        <v>186</v>
      </c>
      <c r="D361" s="66" t="s">
        <v>411</v>
      </c>
      <c r="E361" s="78">
        <v>250000</v>
      </c>
      <c r="F361" s="109">
        <f>H361-G361</f>
        <v>73.92</v>
      </c>
      <c r="G361" s="479">
        <v>3.08</v>
      </c>
      <c r="H361" s="78">
        <v>77</v>
      </c>
      <c r="I361" s="144">
        <f>SUM(H361:H364)</f>
        <v>128.92000000000002</v>
      </c>
      <c r="J361" s="23"/>
    </row>
    <row r="362" spans="1:10" ht="16" x14ac:dyDescent="0.2">
      <c r="A362" s="63"/>
      <c r="B362" s="75" t="s">
        <v>599</v>
      </c>
      <c r="C362" s="66" t="s">
        <v>186</v>
      </c>
      <c r="D362" s="66" t="s">
        <v>417</v>
      </c>
      <c r="E362" s="78">
        <v>45000</v>
      </c>
      <c r="F362" s="109">
        <v>30.47</v>
      </c>
      <c r="G362" s="479"/>
      <c r="H362" s="78">
        <v>30.47</v>
      </c>
      <c r="I362" s="144"/>
      <c r="J362" s="23"/>
    </row>
    <row r="363" spans="1:10" ht="16" x14ac:dyDescent="0.2">
      <c r="A363" s="63"/>
      <c r="B363" s="75" t="s">
        <v>599</v>
      </c>
      <c r="C363" s="66" t="s">
        <v>186</v>
      </c>
      <c r="D363" s="66" t="s">
        <v>413</v>
      </c>
      <c r="E363" s="78">
        <v>250000</v>
      </c>
      <c r="F363" s="109">
        <v>10.45</v>
      </c>
      <c r="G363" s="479"/>
      <c r="H363" s="78">
        <f>F363</f>
        <v>10.45</v>
      </c>
      <c r="I363" s="144"/>
      <c r="J363" s="23"/>
    </row>
    <row r="364" spans="1:10" ht="16" x14ac:dyDescent="0.2">
      <c r="A364" s="63"/>
      <c r="B364" s="75" t="s">
        <v>599</v>
      </c>
      <c r="C364" s="66" t="s">
        <v>186</v>
      </c>
      <c r="D364" s="66" t="s">
        <v>418</v>
      </c>
      <c r="E364" s="78">
        <v>250000</v>
      </c>
      <c r="F364" s="109">
        <v>11</v>
      </c>
      <c r="G364" s="479"/>
      <c r="H364" s="78">
        <f>F364</f>
        <v>11</v>
      </c>
      <c r="I364" s="144"/>
      <c r="J364" s="23"/>
    </row>
    <row r="365" spans="1:10" ht="16" x14ac:dyDescent="0.2">
      <c r="A365" s="63"/>
      <c r="B365" s="75"/>
      <c r="C365" s="66"/>
      <c r="D365" s="66"/>
      <c r="E365" s="78"/>
      <c r="F365" s="109"/>
      <c r="G365" s="479"/>
      <c r="H365" s="78"/>
      <c r="I365" s="144"/>
      <c r="J365" s="23"/>
    </row>
    <row r="366" spans="1:10" ht="16" x14ac:dyDescent="0.2">
      <c r="A366" s="63"/>
      <c r="B366" s="75" t="s">
        <v>602</v>
      </c>
      <c r="C366" s="66" t="s">
        <v>135</v>
      </c>
      <c r="D366" s="66" t="s">
        <v>411</v>
      </c>
      <c r="E366" s="78">
        <v>10000</v>
      </c>
      <c r="F366" s="109">
        <v>0</v>
      </c>
      <c r="G366" s="479">
        <f>H366-F366</f>
        <v>8.02</v>
      </c>
      <c r="H366" s="78">
        <v>8.02</v>
      </c>
      <c r="I366" s="144">
        <f>SUM(H366:H370)</f>
        <v>20.37</v>
      </c>
      <c r="J366" s="23"/>
    </row>
    <row r="367" spans="1:10" ht="16" x14ac:dyDescent="0.2">
      <c r="A367" s="101"/>
      <c r="B367" s="75" t="s">
        <v>602</v>
      </c>
      <c r="C367" s="66" t="s">
        <v>135</v>
      </c>
      <c r="D367" s="173" t="s">
        <v>412</v>
      </c>
      <c r="E367" s="78">
        <v>10000</v>
      </c>
      <c r="F367" s="109">
        <v>3.42</v>
      </c>
      <c r="G367" s="479"/>
      <c r="H367" s="78">
        <f>F367</f>
        <v>3.42</v>
      </c>
      <c r="I367" s="144"/>
      <c r="J367" s="23"/>
    </row>
    <row r="368" spans="1:10" ht="16" x14ac:dyDescent="0.2">
      <c r="A368" s="63"/>
      <c r="B368" s="75" t="s">
        <v>602</v>
      </c>
      <c r="C368" s="66" t="s">
        <v>135</v>
      </c>
      <c r="D368" s="173" t="s">
        <v>413</v>
      </c>
      <c r="E368" s="78">
        <v>100000</v>
      </c>
      <c r="F368" s="109">
        <v>4.18</v>
      </c>
      <c r="G368" s="479"/>
      <c r="H368" s="79">
        <f>F368</f>
        <v>4.18</v>
      </c>
      <c r="I368" s="144"/>
      <c r="J368" s="23"/>
    </row>
    <row r="369" spans="1:19" ht="16" x14ac:dyDescent="0.2">
      <c r="A369" s="63"/>
      <c r="B369" s="75" t="s">
        <v>602</v>
      </c>
      <c r="C369" s="66" t="s">
        <v>135</v>
      </c>
      <c r="D369" s="173" t="s">
        <v>418</v>
      </c>
      <c r="E369" s="78">
        <v>100000</v>
      </c>
      <c r="F369" s="109">
        <v>4.4000000000000004</v>
      </c>
      <c r="G369" s="479"/>
      <c r="H369" s="79">
        <f>F369</f>
        <v>4.4000000000000004</v>
      </c>
      <c r="I369" s="144"/>
      <c r="J369" s="23"/>
    </row>
    <row r="370" spans="1:19" ht="16" x14ac:dyDescent="0.2">
      <c r="A370" s="63"/>
      <c r="B370" s="75" t="s">
        <v>602</v>
      </c>
      <c r="C370" s="66" t="s">
        <v>135</v>
      </c>
      <c r="D370" s="173" t="s">
        <v>414</v>
      </c>
      <c r="E370" s="78">
        <v>10000</v>
      </c>
      <c r="F370" s="109">
        <v>0.35</v>
      </c>
      <c r="G370" s="479"/>
      <c r="H370" s="79">
        <f>F370</f>
        <v>0.35</v>
      </c>
      <c r="I370" s="144"/>
      <c r="J370" s="23"/>
    </row>
    <row r="371" spans="1:19" ht="16" x14ac:dyDescent="0.2">
      <c r="A371" s="63"/>
      <c r="B371" s="75"/>
      <c r="C371" s="66"/>
      <c r="D371" s="173"/>
      <c r="E371" s="78"/>
      <c r="F371" s="109"/>
      <c r="G371" s="479"/>
      <c r="H371" s="79"/>
      <c r="I371" s="144"/>
      <c r="J371" s="23"/>
    </row>
    <row r="372" spans="1:19" ht="16" x14ac:dyDescent="0.2">
      <c r="A372" s="63"/>
      <c r="B372" s="75" t="s">
        <v>1084</v>
      </c>
      <c r="C372" s="66" t="s">
        <v>1085</v>
      </c>
      <c r="D372" s="173" t="s">
        <v>411</v>
      </c>
      <c r="E372" s="78">
        <v>10000</v>
      </c>
      <c r="F372" s="109">
        <v>0</v>
      </c>
      <c r="G372" s="479">
        <v>0.66</v>
      </c>
      <c r="H372" s="79">
        <v>0.66</v>
      </c>
      <c r="I372" s="144">
        <f>SUM(H372:H375)</f>
        <v>1.83</v>
      </c>
      <c r="J372" s="23"/>
    </row>
    <row r="373" spans="1:19" ht="16" x14ac:dyDescent="0.2">
      <c r="A373" s="63"/>
      <c r="B373" s="75" t="s">
        <v>1084</v>
      </c>
      <c r="C373" s="66" t="s">
        <v>1085</v>
      </c>
      <c r="D373" s="173" t="s">
        <v>412</v>
      </c>
      <c r="E373" s="78">
        <v>2000</v>
      </c>
      <c r="F373" s="109">
        <v>0.68</v>
      </c>
      <c r="G373" s="479"/>
      <c r="H373" s="79">
        <v>0.68</v>
      </c>
      <c r="I373" s="144"/>
      <c r="J373" s="23"/>
    </row>
    <row r="374" spans="1:19" ht="16" x14ac:dyDescent="0.2">
      <c r="A374" s="63"/>
      <c r="B374" s="75" t="s">
        <v>1084</v>
      </c>
      <c r="C374" s="66" t="s">
        <v>1085</v>
      </c>
      <c r="D374" s="173" t="s">
        <v>413</v>
      </c>
      <c r="E374" s="78">
        <v>10000</v>
      </c>
      <c r="F374" s="109">
        <v>0.42</v>
      </c>
      <c r="G374" s="479"/>
      <c r="H374" s="79">
        <v>0.42</v>
      </c>
      <c r="I374" s="144"/>
      <c r="J374" s="23"/>
    </row>
    <row r="375" spans="1:19" ht="16" x14ac:dyDescent="0.2">
      <c r="A375" s="63"/>
      <c r="B375" s="75" t="s">
        <v>1084</v>
      </c>
      <c r="C375" s="66" t="s">
        <v>1085</v>
      </c>
      <c r="D375" s="173" t="s">
        <v>414</v>
      </c>
      <c r="E375" s="78">
        <v>2000</v>
      </c>
      <c r="F375" s="109">
        <v>7.0000000000000007E-2</v>
      </c>
      <c r="G375" s="479"/>
      <c r="H375" s="79">
        <v>7.0000000000000007E-2</v>
      </c>
      <c r="I375" s="144"/>
      <c r="J375" s="23"/>
    </row>
    <row r="376" spans="1:19" ht="16" x14ac:dyDescent="0.2">
      <c r="A376" s="63"/>
      <c r="B376" s="75"/>
      <c r="C376" s="66"/>
      <c r="D376" s="66"/>
      <c r="E376" s="78"/>
      <c r="F376" s="78"/>
      <c r="G376" s="277"/>
      <c r="H376" s="79"/>
      <c r="I376" s="144"/>
      <c r="J376" s="23"/>
    </row>
    <row r="377" spans="1:19" s="226" customFormat="1" ht="16" x14ac:dyDescent="0.2">
      <c r="A377" s="63"/>
      <c r="B377" s="75" t="s">
        <v>603</v>
      </c>
      <c r="C377" s="66" t="s">
        <v>42</v>
      </c>
      <c r="D377" s="66" t="s">
        <v>411</v>
      </c>
      <c r="E377" s="78">
        <v>250000</v>
      </c>
      <c r="F377" s="109">
        <v>48.24</v>
      </c>
      <c r="G377" s="479">
        <v>2.0099999999999998</v>
      </c>
      <c r="H377" s="79">
        <f>SUM(F377:G377)</f>
        <v>50.25</v>
      </c>
      <c r="I377" s="144">
        <f>SUM(H377:H382)</f>
        <v>109.32</v>
      </c>
      <c r="J377" s="23"/>
      <c r="K377"/>
      <c r="L377"/>
      <c r="M377"/>
      <c r="N377"/>
      <c r="O377"/>
      <c r="P377"/>
      <c r="Q377"/>
      <c r="R377"/>
      <c r="S377"/>
    </row>
    <row r="378" spans="1:19" ht="16" x14ac:dyDescent="0.2">
      <c r="A378" s="63"/>
      <c r="B378" s="75" t="s">
        <v>603</v>
      </c>
      <c r="C378" s="66" t="s">
        <v>42</v>
      </c>
      <c r="D378" s="173" t="s">
        <v>417</v>
      </c>
      <c r="E378" s="78">
        <v>50000</v>
      </c>
      <c r="F378" s="109">
        <v>33.85</v>
      </c>
      <c r="G378" s="479"/>
      <c r="H378" s="79">
        <f>F378</f>
        <v>33.85</v>
      </c>
      <c r="I378" s="144"/>
      <c r="J378" s="23"/>
    </row>
    <row r="379" spans="1:19" ht="16" x14ac:dyDescent="0.2">
      <c r="A379" s="63"/>
      <c r="B379" s="75" t="s">
        <v>603</v>
      </c>
      <c r="C379" s="66" t="s">
        <v>42</v>
      </c>
      <c r="D379" s="173" t="s">
        <v>412</v>
      </c>
      <c r="E379" s="78">
        <v>10000</v>
      </c>
      <c r="F379" s="109">
        <v>3.42</v>
      </c>
      <c r="G379" s="479"/>
      <c r="H379" s="79">
        <f>F379</f>
        <v>3.42</v>
      </c>
      <c r="I379" s="144"/>
      <c r="J379" s="23"/>
    </row>
    <row r="380" spans="1:19" ht="16" x14ac:dyDescent="0.2">
      <c r="A380" s="63"/>
      <c r="B380" s="75" t="s">
        <v>603</v>
      </c>
      <c r="C380" s="66" t="s">
        <v>42</v>
      </c>
      <c r="D380" s="173" t="s">
        <v>413</v>
      </c>
      <c r="E380" s="78">
        <v>250000</v>
      </c>
      <c r="F380" s="109">
        <v>10.45</v>
      </c>
      <c r="G380" s="479"/>
      <c r="H380" s="79">
        <f>F380</f>
        <v>10.45</v>
      </c>
      <c r="I380" s="144"/>
      <c r="J380" s="23"/>
    </row>
    <row r="381" spans="1:19" ht="16" x14ac:dyDescent="0.2">
      <c r="A381" s="63"/>
      <c r="B381" s="75" t="s">
        <v>603</v>
      </c>
      <c r="C381" s="66" t="s">
        <v>42</v>
      </c>
      <c r="D381" s="173" t="s">
        <v>418</v>
      </c>
      <c r="E381" s="78">
        <v>250000</v>
      </c>
      <c r="F381" s="109">
        <v>11</v>
      </c>
      <c r="G381" s="479"/>
      <c r="H381" s="79">
        <f>F381</f>
        <v>11</v>
      </c>
      <c r="I381" s="144"/>
      <c r="J381" s="23"/>
    </row>
    <row r="382" spans="1:19" ht="16" x14ac:dyDescent="0.2">
      <c r="A382" s="63"/>
      <c r="B382" s="75" t="s">
        <v>603</v>
      </c>
      <c r="C382" s="66" t="s">
        <v>42</v>
      </c>
      <c r="D382" s="173" t="s">
        <v>414</v>
      </c>
      <c r="E382" s="78">
        <v>10000</v>
      </c>
      <c r="F382" s="109">
        <v>0.35</v>
      </c>
      <c r="G382" s="479"/>
      <c r="H382" s="79">
        <f>F382</f>
        <v>0.35</v>
      </c>
      <c r="I382" s="144"/>
      <c r="J382" s="23"/>
    </row>
    <row r="383" spans="1:19" ht="16" x14ac:dyDescent="0.2">
      <c r="A383" s="63"/>
      <c r="B383" s="75"/>
      <c r="C383" s="66"/>
      <c r="D383" s="66"/>
      <c r="E383" s="79"/>
      <c r="F383" s="78"/>
      <c r="G383" s="277"/>
      <c r="H383" s="79"/>
      <c r="I383" s="144"/>
      <c r="J383" s="23"/>
    </row>
    <row r="384" spans="1:19" ht="16" x14ac:dyDescent="0.2">
      <c r="A384" s="63"/>
      <c r="B384" s="75" t="s">
        <v>604</v>
      </c>
      <c r="C384" s="66" t="s">
        <v>43</v>
      </c>
      <c r="D384" s="66" t="s">
        <v>411</v>
      </c>
      <c r="E384" s="78">
        <v>180000</v>
      </c>
      <c r="F384" s="109">
        <f>H384-G384</f>
        <v>239.35999999999999</v>
      </c>
      <c r="G384" s="479">
        <v>14.08</v>
      </c>
      <c r="H384" s="78">
        <v>253.44</v>
      </c>
      <c r="I384" s="144">
        <f>SUM(H384:H387)</f>
        <v>278.79000000000002</v>
      </c>
      <c r="J384" s="23"/>
    </row>
    <row r="385" spans="1:29" ht="16" x14ac:dyDescent="0.2">
      <c r="A385" s="63"/>
      <c r="B385" s="304" t="s">
        <v>604</v>
      </c>
      <c r="C385" s="66" t="s">
        <v>43</v>
      </c>
      <c r="D385" s="66" t="s">
        <v>417</v>
      </c>
      <c r="E385" s="78">
        <v>5000</v>
      </c>
      <c r="F385" s="109">
        <v>17.61</v>
      </c>
      <c r="G385" s="479"/>
      <c r="H385" s="78">
        <f>F385</f>
        <v>17.61</v>
      </c>
      <c r="I385" s="144"/>
      <c r="J385" s="23"/>
    </row>
    <row r="386" spans="1:29" ht="16" x14ac:dyDescent="0.2">
      <c r="A386" s="63"/>
      <c r="B386" s="75" t="s">
        <v>604</v>
      </c>
      <c r="C386" s="66" t="s">
        <v>43</v>
      </c>
      <c r="D386" s="66" t="s">
        <v>413</v>
      </c>
      <c r="E386" s="78">
        <v>180000</v>
      </c>
      <c r="F386" s="109">
        <v>7.52</v>
      </c>
      <c r="G386" s="479"/>
      <c r="H386" s="78">
        <f>F386</f>
        <v>7.52</v>
      </c>
      <c r="I386" s="144"/>
      <c r="J386" s="23"/>
    </row>
    <row r="387" spans="1:29" ht="16" x14ac:dyDescent="0.2">
      <c r="A387" s="63"/>
      <c r="B387" s="304" t="s">
        <v>604</v>
      </c>
      <c r="C387" s="66" t="s">
        <v>43</v>
      </c>
      <c r="D387" s="66" t="s">
        <v>418</v>
      </c>
      <c r="E387" s="78">
        <v>5000</v>
      </c>
      <c r="F387" s="109">
        <v>0.22</v>
      </c>
      <c r="G387" s="479"/>
      <c r="H387" s="78">
        <f>F387</f>
        <v>0.22</v>
      </c>
      <c r="I387" s="144"/>
      <c r="J387" s="23"/>
    </row>
    <row r="388" spans="1:29" ht="16" x14ac:dyDescent="0.2">
      <c r="A388" s="63"/>
      <c r="B388" s="75"/>
      <c r="C388" s="66"/>
      <c r="D388" s="66"/>
      <c r="E388" s="79"/>
      <c r="F388" s="78"/>
      <c r="G388" s="277"/>
      <c r="H388" s="78"/>
      <c r="I388" s="144"/>
      <c r="J388" s="23"/>
    </row>
    <row r="389" spans="1:29" ht="16" x14ac:dyDescent="0.2">
      <c r="A389" s="63"/>
      <c r="B389" s="75" t="s">
        <v>605</v>
      </c>
      <c r="C389" s="66" t="s">
        <v>340</v>
      </c>
      <c r="D389" s="66" t="s">
        <v>411</v>
      </c>
      <c r="E389" s="78">
        <v>20000</v>
      </c>
      <c r="F389" s="109">
        <v>2.0099999999999998</v>
      </c>
      <c r="G389" s="479">
        <v>2.0099999999999998</v>
      </c>
      <c r="H389" s="78">
        <v>4.0199999999999996</v>
      </c>
      <c r="I389" s="144">
        <f>SUM(H389:H390)</f>
        <v>4.4399999999999995</v>
      </c>
      <c r="J389" s="23"/>
    </row>
    <row r="390" spans="1:29" s="305" customFormat="1" ht="16" x14ac:dyDescent="0.2">
      <c r="A390" s="63"/>
      <c r="B390" s="75" t="s">
        <v>605</v>
      </c>
      <c r="C390" s="66" t="s">
        <v>340</v>
      </c>
      <c r="D390" s="66" t="s">
        <v>413</v>
      </c>
      <c r="E390" s="78">
        <v>10000</v>
      </c>
      <c r="F390" s="109">
        <v>0.42</v>
      </c>
      <c r="G390" s="479"/>
      <c r="H390" s="78">
        <f>F390</f>
        <v>0.42</v>
      </c>
      <c r="I390" s="144"/>
      <c r="J390" s="23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1:29" ht="16" x14ac:dyDescent="0.2">
      <c r="A391" s="63"/>
      <c r="B391" s="75"/>
      <c r="C391" s="66"/>
      <c r="D391" s="66"/>
      <c r="E391" s="78"/>
      <c r="F391" s="78"/>
      <c r="G391" s="277"/>
      <c r="H391" s="78"/>
      <c r="I391" s="144"/>
      <c r="J391" s="23"/>
    </row>
    <row r="392" spans="1:29" s="305" customFormat="1" ht="16" x14ac:dyDescent="0.2">
      <c r="A392" s="63"/>
      <c r="B392" s="75" t="s">
        <v>606</v>
      </c>
      <c r="C392" s="66" t="s">
        <v>44</v>
      </c>
      <c r="D392" s="66" t="s">
        <v>411</v>
      </c>
      <c r="E392" s="78">
        <v>10000</v>
      </c>
      <c r="F392" s="109">
        <v>0</v>
      </c>
      <c r="G392" s="479">
        <v>14.08</v>
      </c>
      <c r="H392" s="78">
        <v>14.08</v>
      </c>
      <c r="I392" s="144">
        <f>SUM(H392:H393)</f>
        <v>14.5</v>
      </c>
      <c r="J392" s="23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1:29" ht="16" x14ac:dyDescent="0.2">
      <c r="A393" s="63"/>
      <c r="B393" s="75" t="s">
        <v>606</v>
      </c>
      <c r="C393" s="66" t="s">
        <v>44</v>
      </c>
      <c r="D393" s="66" t="s">
        <v>413</v>
      </c>
      <c r="E393" s="79">
        <v>10000</v>
      </c>
      <c r="F393" s="109">
        <v>0.42</v>
      </c>
      <c r="G393" s="479"/>
      <c r="H393" s="79">
        <f>F393</f>
        <v>0.42</v>
      </c>
      <c r="I393" s="144"/>
      <c r="J393" s="23"/>
    </row>
    <row r="394" spans="1:29" ht="16" x14ac:dyDescent="0.2">
      <c r="A394" s="63"/>
      <c r="B394" s="75"/>
      <c r="C394" s="66"/>
      <c r="D394" s="66"/>
      <c r="E394" s="79"/>
      <c r="F394" s="78"/>
      <c r="G394" s="277"/>
      <c r="H394" s="79"/>
      <c r="I394" s="144"/>
      <c r="J394" s="23"/>
    </row>
    <row r="395" spans="1:29" ht="16" x14ac:dyDescent="0.2">
      <c r="A395" s="63"/>
      <c r="B395" s="75" t="s">
        <v>607</v>
      </c>
      <c r="C395" s="66" t="s">
        <v>96</v>
      </c>
      <c r="D395" s="66" t="s">
        <v>411</v>
      </c>
      <c r="E395" s="78">
        <v>30000</v>
      </c>
      <c r="F395" s="109">
        <f>H395-G395</f>
        <v>4.0200000000000005</v>
      </c>
      <c r="G395" s="479">
        <v>2.0099999999999998</v>
      </c>
      <c r="H395" s="78">
        <v>6.03</v>
      </c>
      <c r="I395" s="144">
        <f>SUM(H395:H396)</f>
        <v>6.45</v>
      </c>
      <c r="J395" s="23"/>
    </row>
    <row r="396" spans="1:29" ht="16" x14ac:dyDescent="0.2">
      <c r="A396" s="63"/>
      <c r="B396" s="75" t="s">
        <v>607</v>
      </c>
      <c r="C396" s="66" t="s">
        <v>96</v>
      </c>
      <c r="D396" s="66" t="s">
        <v>413</v>
      </c>
      <c r="E396" s="79">
        <v>10000</v>
      </c>
      <c r="F396" s="109">
        <v>0.42</v>
      </c>
      <c r="G396" s="479"/>
      <c r="H396" s="79">
        <f>F396</f>
        <v>0.42</v>
      </c>
      <c r="I396" s="144"/>
      <c r="J396" s="23"/>
    </row>
    <row r="397" spans="1:29" ht="16" x14ac:dyDescent="0.2">
      <c r="A397" s="63"/>
      <c r="B397" s="75"/>
      <c r="C397" s="66"/>
      <c r="D397" s="66"/>
      <c r="E397" s="79"/>
      <c r="F397" s="78"/>
      <c r="G397" s="277"/>
      <c r="H397" s="79"/>
      <c r="I397" s="144"/>
      <c r="J397" s="23"/>
    </row>
    <row r="398" spans="1:29" ht="16" x14ac:dyDescent="0.2">
      <c r="A398" s="63"/>
      <c r="B398" s="75" t="s">
        <v>608</v>
      </c>
      <c r="C398" s="66" t="s">
        <v>496</v>
      </c>
      <c r="D398" s="66" t="s">
        <v>411</v>
      </c>
      <c r="E398" s="79">
        <v>10000</v>
      </c>
      <c r="F398" s="109">
        <v>0</v>
      </c>
      <c r="G398" s="479">
        <v>0.91</v>
      </c>
      <c r="H398" s="79">
        <f>SUM(F398:G398)</f>
        <v>0.91</v>
      </c>
      <c r="I398" s="144">
        <f>H398</f>
        <v>0.91</v>
      </c>
      <c r="J398" s="23"/>
    </row>
    <row r="399" spans="1:29" ht="16" x14ac:dyDescent="0.2">
      <c r="A399" s="63"/>
      <c r="B399" s="75"/>
      <c r="C399" s="66"/>
      <c r="D399" s="66"/>
      <c r="E399" s="79"/>
      <c r="F399" s="78"/>
      <c r="G399" s="277"/>
      <c r="H399" s="79"/>
      <c r="I399" s="144"/>
      <c r="J399" s="23"/>
    </row>
    <row r="400" spans="1:29" ht="16" x14ac:dyDescent="0.2">
      <c r="A400" s="63"/>
      <c r="B400" s="75" t="s">
        <v>609</v>
      </c>
      <c r="C400" s="66" t="s">
        <v>137</v>
      </c>
      <c r="D400" s="66" t="s">
        <v>411</v>
      </c>
      <c r="E400" s="79">
        <v>100000</v>
      </c>
      <c r="F400" s="109">
        <f>H400-G400</f>
        <v>5.9399999999999995</v>
      </c>
      <c r="G400" s="479">
        <v>0.66</v>
      </c>
      <c r="H400" s="79">
        <v>6.6</v>
      </c>
      <c r="I400" s="144">
        <f>SUM(H400:H401)</f>
        <v>10.78</v>
      </c>
      <c r="J400" s="23"/>
    </row>
    <row r="401" spans="1:10" ht="16" x14ac:dyDescent="0.2">
      <c r="A401" s="63"/>
      <c r="B401" s="75" t="s">
        <v>609</v>
      </c>
      <c r="C401" s="66" t="s">
        <v>137</v>
      </c>
      <c r="D401" s="66" t="s">
        <v>413</v>
      </c>
      <c r="E401" s="79">
        <v>100000</v>
      </c>
      <c r="F401" s="109">
        <v>4.18</v>
      </c>
      <c r="G401" s="479"/>
      <c r="H401" s="79">
        <f>F401</f>
        <v>4.18</v>
      </c>
      <c r="I401" s="144"/>
      <c r="J401" s="23"/>
    </row>
    <row r="402" spans="1:10" ht="16" x14ac:dyDescent="0.2">
      <c r="A402" s="63"/>
      <c r="B402" s="75"/>
      <c r="C402" s="66"/>
      <c r="D402" s="66"/>
      <c r="E402" s="79"/>
      <c r="F402" s="78"/>
      <c r="G402" s="277"/>
      <c r="H402" s="79"/>
      <c r="I402" s="144"/>
      <c r="J402" s="23"/>
    </row>
    <row r="403" spans="1:10" ht="16" x14ac:dyDescent="0.2">
      <c r="A403" s="63"/>
      <c r="B403" s="75" t="s">
        <v>610</v>
      </c>
      <c r="C403" s="66" t="s">
        <v>45</v>
      </c>
      <c r="D403" s="66" t="s">
        <v>411</v>
      </c>
      <c r="E403" s="78">
        <v>10000</v>
      </c>
      <c r="F403" s="109">
        <v>0</v>
      </c>
      <c r="G403" s="479">
        <v>2.0099999999999998</v>
      </c>
      <c r="H403" s="78">
        <v>2.0099999999999998</v>
      </c>
      <c r="I403" s="144">
        <f>H403</f>
        <v>2.0099999999999998</v>
      </c>
      <c r="J403" s="211"/>
    </row>
    <row r="404" spans="1:10" ht="16" x14ac:dyDescent="0.2">
      <c r="A404" s="63"/>
      <c r="B404" s="75"/>
      <c r="C404" s="66"/>
      <c r="D404" s="66"/>
      <c r="E404" s="78"/>
      <c r="F404" s="109"/>
      <c r="G404" s="479"/>
      <c r="H404" s="78"/>
      <c r="I404" s="144"/>
      <c r="J404" s="211"/>
    </row>
    <row r="405" spans="1:10" ht="16" x14ac:dyDescent="0.2">
      <c r="A405" s="63"/>
      <c r="B405" s="75" t="s">
        <v>611</v>
      </c>
      <c r="C405" s="66" t="s">
        <v>230</v>
      </c>
      <c r="D405" s="66" t="s">
        <v>411</v>
      </c>
      <c r="E405" s="79">
        <v>100000</v>
      </c>
      <c r="F405" s="109">
        <v>45.18</v>
      </c>
      <c r="G405" s="479">
        <v>5.0199999999999996</v>
      </c>
      <c r="H405" s="79">
        <v>50.2</v>
      </c>
      <c r="I405" s="144">
        <f>SUM(H405:H408)</f>
        <v>97.65000000000002</v>
      </c>
      <c r="J405" s="23"/>
    </row>
    <row r="406" spans="1:10" ht="16" x14ac:dyDescent="0.2">
      <c r="A406" s="63"/>
      <c r="B406" s="75" t="s">
        <v>611</v>
      </c>
      <c r="C406" s="66" t="s">
        <v>230</v>
      </c>
      <c r="D406" s="66" t="s">
        <v>417</v>
      </c>
      <c r="E406" s="79">
        <v>50000</v>
      </c>
      <c r="F406" s="109">
        <v>33.85</v>
      </c>
      <c r="G406" s="479"/>
      <c r="H406" s="79">
        <f>F406</f>
        <v>33.85</v>
      </c>
      <c r="I406" s="144"/>
      <c r="J406" s="23"/>
    </row>
    <row r="407" spans="1:10" ht="16" x14ac:dyDescent="0.2">
      <c r="A407" s="63"/>
      <c r="B407" s="75" t="s">
        <v>611</v>
      </c>
      <c r="C407" s="66" t="s">
        <v>230</v>
      </c>
      <c r="D407" s="66" t="s">
        <v>413</v>
      </c>
      <c r="E407" s="79">
        <v>220000</v>
      </c>
      <c r="F407" s="109">
        <v>9.1999999999999993</v>
      </c>
      <c r="G407" s="479"/>
      <c r="H407" s="79">
        <f>F407</f>
        <v>9.1999999999999993</v>
      </c>
      <c r="I407" s="144"/>
      <c r="J407" s="23"/>
    </row>
    <row r="408" spans="1:10" ht="16" x14ac:dyDescent="0.2">
      <c r="A408" s="63"/>
      <c r="B408" s="75" t="s">
        <v>611</v>
      </c>
      <c r="C408" s="66" t="s">
        <v>230</v>
      </c>
      <c r="D408" s="173" t="s">
        <v>418</v>
      </c>
      <c r="E408" s="78">
        <v>100000</v>
      </c>
      <c r="F408" s="109">
        <v>4.4000000000000004</v>
      </c>
      <c r="G408" s="479"/>
      <c r="H408" s="78">
        <f>F408</f>
        <v>4.4000000000000004</v>
      </c>
      <c r="I408" s="144"/>
      <c r="J408" s="23"/>
    </row>
    <row r="409" spans="1:10" ht="16" x14ac:dyDescent="0.2">
      <c r="A409" s="63"/>
      <c r="B409" s="75"/>
      <c r="C409" s="66"/>
      <c r="D409" s="173"/>
      <c r="E409" s="78"/>
      <c r="F409" s="109"/>
      <c r="G409" s="479"/>
      <c r="H409" s="78"/>
      <c r="I409" s="144"/>
      <c r="J409" s="23"/>
    </row>
    <row r="410" spans="1:10" ht="16" x14ac:dyDescent="0.2">
      <c r="A410" s="63"/>
      <c r="B410" s="75" t="s">
        <v>1100</v>
      </c>
      <c r="C410" s="66" t="s">
        <v>1101</v>
      </c>
      <c r="D410" s="173" t="s">
        <v>411</v>
      </c>
      <c r="E410" s="78"/>
      <c r="F410" s="109"/>
      <c r="G410" s="479"/>
      <c r="H410" s="78"/>
      <c r="I410" s="144"/>
      <c r="J410" s="23" t="s">
        <v>1077</v>
      </c>
    </row>
    <row r="411" spans="1:10" ht="16" x14ac:dyDescent="0.2">
      <c r="A411" s="63"/>
      <c r="B411" s="75"/>
      <c r="C411" s="66"/>
      <c r="D411" s="66"/>
      <c r="E411" s="79"/>
      <c r="F411" s="78"/>
      <c r="G411" s="277"/>
      <c r="H411" s="79"/>
      <c r="I411" s="144"/>
      <c r="J411" s="23"/>
    </row>
    <row r="412" spans="1:10" ht="16" x14ac:dyDescent="0.2">
      <c r="A412" s="63"/>
      <c r="B412" s="75" t="s">
        <v>612</v>
      </c>
      <c r="C412" s="66" t="s">
        <v>334</v>
      </c>
      <c r="D412" s="66" t="s">
        <v>411</v>
      </c>
      <c r="E412" s="78">
        <v>50000</v>
      </c>
      <c r="F412" s="109">
        <f>H412-G412</f>
        <v>12.32</v>
      </c>
      <c r="G412" s="479">
        <v>3.08</v>
      </c>
      <c r="H412" s="78">
        <v>15.4</v>
      </c>
      <c r="I412" s="144">
        <f>SUM(H412:H417)</f>
        <v>70.92</v>
      </c>
      <c r="J412" s="23"/>
    </row>
    <row r="413" spans="1:10" ht="16" x14ac:dyDescent="0.2">
      <c r="A413" s="63"/>
      <c r="B413" s="75" t="s">
        <v>612</v>
      </c>
      <c r="C413" s="66" t="s">
        <v>334</v>
      </c>
      <c r="D413" s="173" t="s">
        <v>417</v>
      </c>
      <c r="E413" s="78">
        <v>50000</v>
      </c>
      <c r="F413" s="109">
        <v>22.05</v>
      </c>
      <c r="G413" s="479"/>
      <c r="H413" s="78">
        <f>F413</f>
        <v>22.05</v>
      </c>
      <c r="I413" s="144"/>
      <c r="J413" s="104"/>
    </row>
    <row r="414" spans="1:10" ht="16" x14ac:dyDescent="0.2">
      <c r="A414" s="63"/>
      <c r="B414" s="75" t="s">
        <v>612</v>
      </c>
      <c r="C414" s="66" t="s">
        <v>334</v>
      </c>
      <c r="D414" s="173" t="s">
        <v>412</v>
      </c>
      <c r="E414" s="78">
        <v>10000</v>
      </c>
      <c r="F414" s="109">
        <v>3.42</v>
      </c>
      <c r="G414" s="479"/>
      <c r="H414" s="78">
        <f>F414</f>
        <v>3.42</v>
      </c>
      <c r="I414" s="144"/>
      <c r="J414" s="91"/>
    </row>
    <row r="415" spans="1:10" ht="16" x14ac:dyDescent="0.2">
      <c r="A415" s="63"/>
      <c r="B415" s="75" t="s">
        <v>612</v>
      </c>
      <c r="C415" s="66" t="s">
        <v>334</v>
      </c>
      <c r="D415" s="173" t="s">
        <v>413</v>
      </c>
      <c r="E415" s="78">
        <v>500000</v>
      </c>
      <c r="F415" s="109">
        <v>20.9</v>
      </c>
      <c r="G415" s="479"/>
      <c r="H415" s="78">
        <f>F415</f>
        <v>20.9</v>
      </c>
      <c r="I415" s="144"/>
      <c r="J415" s="91"/>
    </row>
    <row r="416" spans="1:10" ht="16" x14ac:dyDescent="0.2">
      <c r="A416" s="63"/>
      <c r="B416" s="75" t="s">
        <v>612</v>
      </c>
      <c r="C416" s="66" t="s">
        <v>334</v>
      </c>
      <c r="D416" s="173" t="s">
        <v>418</v>
      </c>
      <c r="E416" s="78">
        <v>200000</v>
      </c>
      <c r="F416" s="109">
        <v>8.8000000000000007</v>
      </c>
      <c r="G416" s="479"/>
      <c r="H416" s="78">
        <f>F416</f>
        <v>8.8000000000000007</v>
      </c>
      <c r="I416" s="144"/>
      <c r="J416" s="91"/>
    </row>
    <row r="417" spans="1:10" ht="16" x14ac:dyDescent="0.2">
      <c r="A417" s="63"/>
      <c r="B417" s="75" t="s">
        <v>612</v>
      </c>
      <c r="C417" s="66" t="s">
        <v>334</v>
      </c>
      <c r="D417" s="173" t="s">
        <v>414</v>
      </c>
      <c r="E417" s="78">
        <v>10000</v>
      </c>
      <c r="F417" s="109">
        <v>0.35</v>
      </c>
      <c r="G417" s="479"/>
      <c r="H417" s="79">
        <f>F417</f>
        <v>0.35</v>
      </c>
      <c r="I417" s="144"/>
      <c r="J417" s="91"/>
    </row>
    <row r="418" spans="1:10" ht="16" x14ac:dyDescent="0.2">
      <c r="A418" s="63"/>
      <c r="B418" s="75"/>
      <c r="C418" s="66"/>
      <c r="D418" s="66"/>
      <c r="E418" s="78"/>
      <c r="F418" s="78"/>
      <c r="G418" s="277"/>
      <c r="H418" s="79"/>
      <c r="I418" s="144"/>
      <c r="J418" s="91"/>
    </row>
    <row r="419" spans="1:10" ht="16" x14ac:dyDescent="0.2">
      <c r="A419" s="63"/>
      <c r="B419" s="75" t="s">
        <v>613</v>
      </c>
      <c r="C419" s="66" t="s">
        <v>182</v>
      </c>
      <c r="D419" s="66" t="s">
        <v>411</v>
      </c>
      <c r="E419" s="78">
        <v>10000</v>
      </c>
      <c r="F419" s="109">
        <v>0</v>
      </c>
      <c r="G419" s="479">
        <v>1.26</v>
      </c>
      <c r="H419" s="78">
        <f>SUM(F419:G419)</f>
        <v>1.26</v>
      </c>
      <c r="I419" s="144">
        <f>SUM(H419:H420)</f>
        <v>2.17</v>
      </c>
      <c r="J419" s="104"/>
    </row>
    <row r="420" spans="1:10" ht="16" x14ac:dyDescent="0.2">
      <c r="A420" s="63"/>
      <c r="B420" s="75" t="s">
        <v>613</v>
      </c>
      <c r="C420" s="66" t="s">
        <v>182</v>
      </c>
      <c r="D420" s="66" t="s">
        <v>417</v>
      </c>
      <c r="E420" s="78">
        <v>5000</v>
      </c>
      <c r="F420" s="109">
        <v>0.91</v>
      </c>
      <c r="G420" s="478"/>
      <c r="H420" s="78">
        <f>F420</f>
        <v>0.91</v>
      </c>
      <c r="I420" s="144"/>
      <c r="J420" s="104"/>
    </row>
    <row r="421" spans="1:10" ht="16" x14ac:dyDescent="0.2">
      <c r="A421" s="63"/>
      <c r="B421" s="75"/>
      <c r="D421" s="66"/>
      <c r="E421" s="78"/>
      <c r="F421" s="78"/>
      <c r="G421" s="277"/>
      <c r="H421" s="78"/>
      <c r="I421" s="144"/>
      <c r="J421" s="104"/>
    </row>
    <row r="422" spans="1:10" ht="16" x14ac:dyDescent="0.2">
      <c r="A422" s="63"/>
      <c r="B422" s="75" t="s">
        <v>614</v>
      </c>
      <c r="C422" s="66" t="s">
        <v>366</v>
      </c>
      <c r="D422" s="66" t="s">
        <v>411</v>
      </c>
      <c r="E422" s="78">
        <v>10000</v>
      </c>
      <c r="F422" s="109">
        <v>0</v>
      </c>
      <c r="G422" s="479">
        <v>5.0199999999999996</v>
      </c>
      <c r="H422" s="78">
        <v>5.0199999999999996</v>
      </c>
      <c r="I422" s="144">
        <f>SUM(H422:H427)</f>
        <v>21.78</v>
      </c>
      <c r="J422" s="104"/>
    </row>
    <row r="423" spans="1:10" ht="16" x14ac:dyDescent="0.2">
      <c r="A423" s="63"/>
      <c r="B423" s="75" t="s">
        <v>614</v>
      </c>
      <c r="C423" s="66" t="s">
        <v>366</v>
      </c>
      <c r="D423" s="173" t="s">
        <v>417</v>
      </c>
      <c r="E423" s="78">
        <v>10000</v>
      </c>
      <c r="F423" s="109">
        <v>4.41</v>
      </c>
      <c r="G423" s="479"/>
      <c r="H423" s="78">
        <f>F423</f>
        <v>4.41</v>
      </c>
      <c r="I423" s="144"/>
      <c r="J423" s="211"/>
    </row>
    <row r="424" spans="1:10" ht="16" x14ac:dyDescent="0.2">
      <c r="A424" s="63"/>
      <c r="B424" s="75" t="s">
        <v>614</v>
      </c>
      <c r="C424" s="66" t="s">
        <v>366</v>
      </c>
      <c r="D424" s="173" t="s">
        <v>412</v>
      </c>
      <c r="E424" s="78">
        <v>10000</v>
      </c>
      <c r="F424" s="109">
        <v>3.42</v>
      </c>
      <c r="G424" s="479"/>
      <c r="H424" s="78">
        <f>F424</f>
        <v>3.42</v>
      </c>
      <c r="I424" s="144"/>
      <c r="J424" s="104"/>
    </row>
    <row r="425" spans="1:10" ht="16" x14ac:dyDescent="0.2">
      <c r="A425" s="63"/>
      <c r="B425" s="75" t="s">
        <v>614</v>
      </c>
      <c r="C425" s="66" t="s">
        <v>366</v>
      </c>
      <c r="D425" s="173" t="s">
        <v>413</v>
      </c>
      <c r="E425" s="78">
        <v>100000</v>
      </c>
      <c r="F425" s="109">
        <v>4.18</v>
      </c>
      <c r="G425" s="479"/>
      <c r="H425" s="78">
        <f>F425</f>
        <v>4.18</v>
      </c>
      <c r="I425" s="144"/>
      <c r="J425" s="104"/>
    </row>
    <row r="426" spans="1:10" ht="16" x14ac:dyDescent="0.2">
      <c r="A426" s="63"/>
      <c r="B426" s="75" t="s">
        <v>614</v>
      </c>
      <c r="C426" s="66" t="s">
        <v>366</v>
      </c>
      <c r="D426" s="173" t="s">
        <v>418</v>
      </c>
      <c r="E426" s="78">
        <v>100000</v>
      </c>
      <c r="F426" s="109">
        <v>4.4000000000000004</v>
      </c>
      <c r="G426" s="479"/>
      <c r="H426" s="78">
        <f>F426</f>
        <v>4.4000000000000004</v>
      </c>
      <c r="I426" s="144"/>
      <c r="J426" s="104"/>
    </row>
    <row r="427" spans="1:10" ht="16" x14ac:dyDescent="0.2">
      <c r="A427" s="63"/>
      <c r="B427" s="75" t="s">
        <v>614</v>
      </c>
      <c r="C427" s="66" t="s">
        <v>366</v>
      </c>
      <c r="D427" s="173" t="s">
        <v>414</v>
      </c>
      <c r="E427" s="78">
        <v>10000</v>
      </c>
      <c r="F427" s="109">
        <v>0.35</v>
      </c>
      <c r="G427" s="479"/>
      <c r="H427" s="78">
        <f>F427</f>
        <v>0.35</v>
      </c>
      <c r="I427" s="144"/>
      <c r="J427" s="104"/>
    </row>
    <row r="428" spans="1:10" ht="16" x14ac:dyDescent="0.2">
      <c r="A428" s="63"/>
      <c r="B428" s="75"/>
      <c r="C428" s="66"/>
      <c r="D428" s="66"/>
      <c r="E428" s="78"/>
      <c r="F428" s="78"/>
      <c r="G428" s="277"/>
      <c r="H428" s="78"/>
      <c r="I428" s="144"/>
      <c r="J428" s="104"/>
    </row>
    <row r="429" spans="1:10" ht="16" x14ac:dyDescent="0.2">
      <c r="A429" s="63"/>
      <c r="B429" s="75" t="s">
        <v>536</v>
      </c>
      <c r="C429" s="66" t="s">
        <v>524</v>
      </c>
      <c r="D429" s="66" t="s">
        <v>411</v>
      </c>
      <c r="E429" s="78">
        <v>10000</v>
      </c>
      <c r="F429" s="109">
        <v>0</v>
      </c>
      <c r="G429" s="479">
        <f>H429-F429</f>
        <v>0.66</v>
      </c>
      <c r="H429" s="78">
        <v>0.66</v>
      </c>
      <c r="I429" s="144">
        <f>SUM(H429:H431)</f>
        <v>2.87</v>
      </c>
      <c r="J429" s="23"/>
    </row>
    <row r="430" spans="1:10" ht="16" x14ac:dyDescent="0.2">
      <c r="A430" s="63"/>
      <c r="B430" s="75" t="s">
        <v>536</v>
      </c>
      <c r="C430" s="66" t="s">
        <v>524</v>
      </c>
      <c r="D430" s="66" t="s">
        <v>412</v>
      </c>
      <c r="E430" s="78">
        <v>4000</v>
      </c>
      <c r="F430" s="109">
        <v>1.37</v>
      </c>
      <c r="G430" s="479"/>
      <c r="H430" s="78">
        <f>F430</f>
        <v>1.37</v>
      </c>
      <c r="I430" s="144"/>
      <c r="J430" s="23"/>
    </row>
    <row r="431" spans="1:10" ht="16" x14ac:dyDescent="0.2">
      <c r="A431" s="63"/>
      <c r="B431" s="75" t="s">
        <v>536</v>
      </c>
      <c r="C431" s="66" t="s">
        <v>524</v>
      </c>
      <c r="D431" s="66" t="s">
        <v>413</v>
      </c>
      <c r="E431" s="78">
        <v>20000</v>
      </c>
      <c r="F431" s="109">
        <v>0.84</v>
      </c>
      <c r="G431" s="479"/>
      <c r="H431" s="78">
        <f>F431</f>
        <v>0.84</v>
      </c>
      <c r="I431" s="144"/>
      <c r="J431" s="23"/>
    </row>
    <row r="432" spans="1:10" ht="16" x14ac:dyDescent="0.2">
      <c r="A432" s="63"/>
      <c r="B432" s="75"/>
      <c r="C432" s="66"/>
      <c r="D432" s="66"/>
      <c r="E432" s="78"/>
      <c r="F432" s="78"/>
      <c r="G432" s="277"/>
      <c r="H432" s="78"/>
      <c r="I432" s="144"/>
      <c r="J432" s="23"/>
    </row>
    <row r="433" spans="1:10" ht="16" x14ac:dyDescent="0.2">
      <c r="A433" s="63"/>
      <c r="B433" s="75" t="s">
        <v>725</v>
      </c>
      <c r="C433" s="66" t="s">
        <v>745</v>
      </c>
      <c r="D433" s="66" t="s">
        <v>411</v>
      </c>
      <c r="E433" s="78">
        <v>20000</v>
      </c>
      <c r="F433" s="109">
        <f>H433-G433</f>
        <v>1.26</v>
      </c>
      <c r="G433" s="479">
        <v>1.26</v>
      </c>
      <c r="H433" s="78">
        <v>2.52</v>
      </c>
      <c r="I433" s="144">
        <f>SUM(H433:H436)</f>
        <v>15.51</v>
      </c>
      <c r="J433" s="23"/>
    </row>
    <row r="434" spans="1:10" ht="16" x14ac:dyDescent="0.2">
      <c r="A434" s="63"/>
      <c r="B434" s="75" t="s">
        <v>725</v>
      </c>
      <c r="C434" s="66" t="s">
        <v>745</v>
      </c>
      <c r="D434" s="66" t="s">
        <v>417</v>
      </c>
      <c r="E434" s="78">
        <v>10000</v>
      </c>
      <c r="F434" s="109">
        <v>4.41</v>
      </c>
      <c r="G434" s="479"/>
      <c r="H434" s="78">
        <v>4.41</v>
      </c>
      <c r="I434" s="144"/>
      <c r="J434" s="23"/>
    </row>
    <row r="435" spans="1:10" ht="16" x14ac:dyDescent="0.2">
      <c r="A435" s="63"/>
      <c r="B435" s="75" t="s">
        <v>725</v>
      </c>
      <c r="C435" s="66" t="s">
        <v>745</v>
      </c>
      <c r="D435" s="66" t="s">
        <v>413</v>
      </c>
      <c r="E435" s="78">
        <v>100000</v>
      </c>
      <c r="F435" s="109">
        <v>4.18</v>
      </c>
      <c r="G435" s="479"/>
      <c r="H435" s="78">
        <v>4.18</v>
      </c>
      <c r="I435" s="144"/>
      <c r="J435" s="23"/>
    </row>
    <row r="436" spans="1:10" ht="16" x14ac:dyDescent="0.2">
      <c r="A436" s="63"/>
      <c r="B436" s="75" t="s">
        <v>725</v>
      </c>
      <c r="C436" s="66" t="s">
        <v>745</v>
      </c>
      <c r="D436" s="66" t="s">
        <v>418</v>
      </c>
      <c r="E436" s="78">
        <v>200000</v>
      </c>
      <c r="F436" s="109">
        <v>4.4000000000000004</v>
      </c>
      <c r="G436" s="479"/>
      <c r="H436" s="78">
        <v>4.4000000000000004</v>
      </c>
      <c r="I436" s="144"/>
      <c r="J436" s="23"/>
    </row>
    <row r="437" spans="1:10" ht="16" x14ac:dyDescent="0.2">
      <c r="A437" s="63"/>
      <c r="B437" s="75"/>
      <c r="C437" s="66"/>
      <c r="D437" s="66"/>
      <c r="E437" s="78"/>
      <c r="F437" s="78"/>
      <c r="G437" s="277"/>
      <c r="H437" s="78"/>
      <c r="I437" s="144"/>
      <c r="J437" s="23"/>
    </row>
    <row r="438" spans="1:10" ht="16" x14ac:dyDescent="0.2">
      <c r="A438" s="63"/>
      <c r="B438" s="75" t="s">
        <v>616</v>
      </c>
      <c r="C438" s="66" t="s">
        <v>437</v>
      </c>
      <c r="D438" s="66" t="s">
        <v>411</v>
      </c>
      <c r="E438" s="78">
        <v>100000</v>
      </c>
      <c r="F438" s="109">
        <f>H438-G438</f>
        <v>5.9399999999999995</v>
      </c>
      <c r="G438" s="479">
        <v>0.66</v>
      </c>
      <c r="H438" s="78">
        <v>6.6</v>
      </c>
      <c r="I438" s="144">
        <f>SUM(H438:H439)</f>
        <v>10.78</v>
      </c>
      <c r="J438" s="23"/>
    </row>
    <row r="439" spans="1:10" ht="16" x14ac:dyDescent="0.2">
      <c r="A439" s="63"/>
      <c r="B439" s="75" t="s">
        <v>616</v>
      </c>
      <c r="C439" s="66" t="s">
        <v>437</v>
      </c>
      <c r="D439" s="66" t="s">
        <v>413</v>
      </c>
      <c r="E439" s="78">
        <v>100000</v>
      </c>
      <c r="F439" s="109">
        <v>4.18</v>
      </c>
      <c r="G439" s="479"/>
      <c r="H439" s="78">
        <f>F439</f>
        <v>4.18</v>
      </c>
      <c r="I439" s="369"/>
      <c r="J439" s="23"/>
    </row>
    <row r="440" spans="1:10" ht="16" x14ac:dyDescent="0.2">
      <c r="A440" s="63"/>
      <c r="B440" s="75"/>
      <c r="C440" s="66"/>
      <c r="D440" s="66"/>
      <c r="E440" s="79"/>
      <c r="F440" s="78"/>
      <c r="G440" s="277"/>
      <c r="H440" s="79"/>
      <c r="J440" s="23"/>
    </row>
    <row r="441" spans="1:10" ht="16" x14ac:dyDescent="0.2">
      <c r="A441" s="63"/>
      <c r="B441" s="75" t="s">
        <v>617</v>
      </c>
      <c r="C441" s="66" t="s">
        <v>231</v>
      </c>
      <c r="D441" s="66" t="s">
        <v>411</v>
      </c>
      <c r="E441" s="78">
        <v>250000</v>
      </c>
      <c r="F441" s="109">
        <f>H441-G441</f>
        <v>48.24</v>
      </c>
      <c r="G441" s="479">
        <v>2.0099999999999998</v>
      </c>
      <c r="H441" s="78">
        <v>50.25</v>
      </c>
      <c r="I441" s="144">
        <f>SUM(H441:H446)</f>
        <v>89.62</v>
      </c>
      <c r="J441" s="211"/>
    </row>
    <row r="442" spans="1:10" ht="16" x14ac:dyDescent="0.2">
      <c r="A442" s="63"/>
      <c r="B442" s="75" t="s">
        <v>617</v>
      </c>
      <c r="C442" s="66" t="s">
        <v>231</v>
      </c>
      <c r="D442" s="173" t="s">
        <v>417</v>
      </c>
      <c r="E442" s="78">
        <v>50000</v>
      </c>
      <c r="F442" s="109">
        <v>14.15</v>
      </c>
      <c r="G442" s="479"/>
      <c r="H442" s="78">
        <f>F442</f>
        <v>14.15</v>
      </c>
      <c r="I442" s="144"/>
      <c r="J442" s="23"/>
    </row>
    <row r="443" spans="1:10" ht="16" x14ac:dyDescent="0.2">
      <c r="A443" s="63"/>
      <c r="B443" s="75" t="s">
        <v>617</v>
      </c>
      <c r="C443" s="66" t="s">
        <v>231</v>
      </c>
      <c r="D443" s="173" t="s">
        <v>412</v>
      </c>
      <c r="E443" s="78">
        <v>10000</v>
      </c>
      <c r="F443" s="109">
        <v>3.42</v>
      </c>
      <c r="G443" s="479"/>
      <c r="H443" s="78">
        <f>F443</f>
        <v>3.42</v>
      </c>
      <c r="I443" s="144"/>
      <c r="J443" s="23"/>
    </row>
    <row r="444" spans="1:10" ht="16" x14ac:dyDescent="0.2">
      <c r="A444" s="63"/>
      <c r="B444" s="75" t="s">
        <v>617</v>
      </c>
      <c r="C444" s="66" t="s">
        <v>231</v>
      </c>
      <c r="D444" s="173" t="s">
        <v>413</v>
      </c>
      <c r="E444" s="79">
        <v>250000</v>
      </c>
      <c r="F444" s="109">
        <v>10.45</v>
      </c>
      <c r="G444" s="479"/>
      <c r="H444" s="79">
        <f>F444</f>
        <v>10.45</v>
      </c>
      <c r="I444" s="144"/>
      <c r="J444" s="23"/>
    </row>
    <row r="445" spans="1:10" ht="16" x14ac:dyDescent="0.2">
      <c r="A445" s="63"/>
      <c r="B445" s="75" t="s">
        <v>617</v>
      </c>
      <c r="C445" s="66" t="s">
        <v>231</v>
      </c>
      <c r="D445" s="173" t="s">
        <v>418</v>
      </c>
      <c r="E445" s="78">
        <v>250000</v>
      </c>
      <c r="F445" s="109">
        <v>11</v>
      </c>
      <c r="G445" s="479"/>
      <c r="H445" s="79">
        <f>F445</f>
        <v>11</v>
      </c>
      <c r="I445" s="144"/>
      <c r="J445" s="23"/>
    </row>
    <row r="446" spans="1:10" ht="16" x14ac:dyDescent="0.2">
      <c r="A446" s="63"/>
      <c r="B446" s="75" t="s">
        <v>617</v>
      </c>
      <c r="C446" s="66" t="s">
        <v>231</v>
      </c>
      <c r="D446" s="173" t="s">
        <v>414</v>
      </c>
      <c r="E446" s="78">
        <v>10000</v>
      </c>
      <c r="F446" s="109">
        <v>0.35</v>
      </c>
      <c r="G446" s="479"/>
      <c r="H446" s="79">
        <f>F446</f>
        <v>0.35</v>
      </c>
      <c r="I446" s="144"/>
      <c r="J446" s="23"/>
    </row>
    <row r="447" spans="1:10" ht="16" x14ac:dyDescent="0.2">
      <c r="A447" s="63"/>
      <c r="B447" s="75"/>
      <c r="C447" s="66"/>
      <c r="D447" s="173"/>
      <c r="E447" s="78"/>
      <c r="F447" s="109"/>
      <c r="G447" s="479"/>
      <c r="H447" s="79"/>
      <c r="I447" s="144"/>
      <c r="J447" s="23"/>
    </row>
    <row r="448" spans="1:10" ht="16" x14ac:dyDescent="0.2">
      <c r="A448" s="63"/>
      <c r="B448" s="75" t="s">
        <v>1020</v>
      </c>
      <c r="C448" s="66" t="s">
        <v>1021</v>
      </c>
      <c r="D448" s="173" t="s">
        <v>411</v>
      </c>
      <c r="E448" s="78">
        <v>250000</v>
      </c>
      <c r="F448" s="109">
        <v>21.84</v>
      </c>
      <c r="G448" s="479">
        <v>0.91</v>
      </c>
      <c r="H448" s="79">
        <f>SUM(F448:G448)</f>
        <v>22.75</v>
      </c>
      <c r="I448" s="144">
        <f>SUM(H448:H449)</f>
        <v>29.05</v>
      </c>
      <c r="J448" s="23"/>
    </row>
    <row r="449" spans="1:10" ht="16" x14ac:dyDescent="0.2">
      <c r="A449" s="63"/>
      <c r="B449" s="75" t="s">
        <v>1020</v>
      </c>
      <c r="C449" s="66" t="s">
        <v>1021</v>
      </c>
      <c r="D449" s="173" t="s">
        <v>417</v>
      </c>
      <c r="E449" s="78">
        <v>50000</v>
      </c>
      <c r="F449" s="109">
        <v>6.3</v>
      </c>
      <c r="G449" s="479"/>
      <c r="H449" s="79">
        <v>6.3</v>
      </c>
      <c r="I449" s="144"/>
      <c r="J449" s="23"/>
    </row>
    <row r="450" spans="1:10" ht="16" x14ac:dyDescent="0.2">
      <c r="A450" s="63"/>
      <c r="B450" s="75"/>
      <c r="C450" s="66"/>
      <c r="D450" s="173"/>
      <c r="E450" s="78"/>
      <c r="F450" s="78"/>
      <c r="G450" s="277"/>
      <c r="H450" s="79"/>
      <c r="I450" s="144"/>
      <c r="J450" s="23"/>
    </row>
    <row r="451" spans="1:10" ht="16" x14ac:dyDescent="0.2">
      <c r="A451" s="63"/>
      <c r="B451" s="75" t="s">
        <v>1086</v>
      </c>
      <c r="C451" s="66" t="s">
        <v>1087</v>
      </c>
      <c r="D451" s="173" t="s">
        <v>411</v>
      </c>
      <c r="E451" s="78">
        <v>250000</v>
      </c>
      <c r="F451" s="78">
        <v>15.84</v>
      </c>
      <c r="G451" s="277">
        <v>0.66</v>
      </c>
      <c r="H451" s="79">
        <v>16.5</v>
      </c>
      <c r="I451" s="144">
        <f>SUM(H451:H452)</f>
        <v>16.920000000000002</v>
      </c>
      <c r="J451" s="23"/>
    </row>
    <row r="452" spans="1:10" ht="16" x14ac:dyDescent="0.2">
      <c r="A452" s="63"/>
      <c r="B452" s="75" t="s">
        <v>1086</v>
      </c>
      <c r="C452" s="66" t="s">
        <v>1087</v>
      </c>
      <c r="D452" s="173" t="s">
        <v>413</v>
      </c>
      <c r="E452" s="78">
        <v>10000</v>
      </c>
      <c r="F452" s="78">
        <v>0.42</v>
      </c>
      <c r="G452" s="277"/>
      <c r="H452" s="79">
        <v>0.42</v>
      </c>
      <c r="I452" s="144"/>
      <c r="J452" s="23"/>
    </row>
    <row r="453" spans="1:10" ht="16" x14ac:dyDescent="0.2">
      <c r="A453" s="63"/>
      <c r="B453" s="75"/>
      <c r="C453" s="66"/>
      <c r="D453" s="173"/>
      <c r="E453" s="78"/>
      <c r="F453" s="78"/>
      <c r="G453" s="277"/>
      <c r="H453" s="79"/>
      <c r="I453" s="144"/>
      <c r="J453" s="23"/>
    </row>
    <row r="454" spans="1:10" ht="16" x14ac:dyDescent="0.2">
      <c r="A454" s="63"/>
      <c r="B454" s="75" t="s">
        <v>537</v>
      </c>
      <c r="C454" s="66" t="s">
        <v>531</v>
      </c>
      <c r="D454" s="173" t="s">
        <v>411</v>
      </c>
      <c r="E454" s="78">
        <v>10000</v>
      </c>
      <c r="F454" s="109">
        <v>0</v>
      </c>
      <c r="G454" s="479">
        <v>3.08</v>
      </c>
      <c r="H454" s="78">
        <f>SUM(F454:G454)</f>
        <v>3.08</v>
      </c>
      <c r="I454" s="144">
        <f>SUM(H454:H457)</f>
        <v>7.11</v>
      </c>
      <c r="J454" s="23"/>
    </row>
    <row r="455" spans="1:10" ht="16" x14ac:dyDescent="0.2">
      <c r="A455" s="63"/>
      <c r="B455" s="75" t="s">
        <v>537</v>
      </c>
      <c r="C455" s="66" t="s">
        <v>531</v>
      </c>
      <c r="D455" s="173" t="s">
        <v>417</v>
      </c>
      <c r="E455" s="78">
        <v>5000</v>
      </c>
      <c r="F455" s="109">
        <v>3.39</v>
      </c>
      <c r="G455" s="479"/>
      <c r="H455" s="78">
        <v>3.39</v>
      </c>
      <c r="I455" s="144"/>
      <c r="J455" s="23"/>
    </row>
    <row r="456" spans="1:10" ht="16" x14ac:dyDescent="0.2">
      <c r="A456" s="63"/>
      <c r="B456" s="75" t="s">
        <v>537</v>
      </c>
      <c r="C456" s="66" t="s">
        <v>531</v>
      </c>
      <c r="D456" s="173" t="s">
        <v>413</v>
      </c>
      <c r="E456" s="78">
        <v>10000</v>
      </c>
      <c r="F456" s="109">
        <v>0.42</v>
      </c>
      <c r="G456" s="479"/>
      <c r="H456" s="78">
        <f>F456</f>
        <v>0.42</v>
      </c>
      <c r="I456" s="144"/>
      <c r="J456" s="23"/>
    </row>
    <row r="457" spans="1:10" ht="16" x14ac:dyDescent="0.2">
      <c r="A457" s="63"/>
      <c r="B457" s="75" t="s">
        <v>537</v>
      </c>
      <c r="C457" s="66" t="s">
        <v>531</v>
      </c>
      <c r="D457" s="173" t="s">
        <v>418</v>
      </c>
      <c r="E457" s="78">
        <v>5000</v>
      </c>
      <c r="F457" s="109">
        <v>0.22</v>
      </c>
      <c r="G457" s="479"/>
      <c r="H457" s="78">
        <f>F457</f>
        <v>0.22</v>
      </c>
      <c r="I457" s="144"/>
      <c r="J457" s="23"/>
    </row>
    <row r="458" spans="1:10" ht="16" x14ac:dyDescent="0.2">
      <c r="A458" s="63"/>
      <c r="B458" s="75"/>
      <c r="C458" s="66"/>
      <c r="D458" s="173"/>
      <c r="E458" s="78"/>
      <c r="F458" s="78"/>
      <c r="G458" s="277"/>
      <c r="H458" s="78"/>
      <c r="I458" s="144"/>
      <c r="J458" s="23"/>
    </row>
    <row r="459" spans="1:10" ht="16" x14ac:dyDescent="0.2">
      <c r="A459" s="63"/>
      <c r="B459" s="75" t="s">
        <v>663</v>
      </c>
      <c r="C459" s="66" t="s">
        <v>662</v>
      </c>
      <c r="D459" s="173" t="s">
        <v>411</v>
      </c>
      <c r="E459" s="78">
        <v>200000</v>
      </c>
      <c r="F459" s="109">
        <v>58.52</v>
      </c>
      <c r="G459" s="479">
        <v>3.08</v>
      </c>
      <c r="H459" s="78">
        <f>F459+G459</f>
        <v>61.6</v>
      </c>
      <c r="I459" s="144">
        <f>SUM(H459:H464)</f>
        <v>104.58</v>
      </c>
      <c r="J459" s="23"/>
    </row>
    <row r="460" spans="1:10" ht="16" x14ac:dyDescent="0.2">
      <c r="A460" s="63"/>
      <c r="B460" s="75" t="s">
        <v>663</v>
      </c>
      <c r="C460" s="66" t="s">
        <v>662</v>
      </c>
      <c r="D460" s="173" t="s">
        <v>417</v>
      </c>
      <c r="E460" s="78">
        <v>50000</v>
      </c>
      <c r="F460" s="109">
        <v>22.05</v>
      </c>
      <c r="G460" s="479"/>
      <c r="H460" s="78">
        <f>F460</f>
        <v>22.05</v>
      </c>
      <c r="I460" s="144"/>
      <c r="J460" s="23"/>
    </row>
    <row r="461" spans="1:10" ht="16" x14ac:dyDescent="0.2">
      <c r="A461" s="63"/>
      <c r="B461" s="75" t="s">
        <v>663</v>
      </c>
      <c r="C461" s="66" t="s">
        <v>662</v>
      </c>
      <c r="D461" s="173" t="s">
        <v>412</v>
      </c>
      <c r="E461" s="78">
        <v>10000</v>
      </c>
      <c r="F461" s="109">
        <v>3.42</v>
      </c>
      <c r="G461" s="479"/>
      <c r="H461" s="78">
        <f>F461</f>
        <v>3.42</v>
      </c>
      <c r="I461" s="144"/>
      <c r="J461" s="23"/>
    </row>
    <row r="462" spans="1:10" ht="16" x14ac:dyDescent="0.2">
      <c r="A462" s="63"/>
      <c r="B462" s="75" t="s">
        <v>663</v>
      </c>
      <c r="C462" s="66" t="s">
        <v>662</v>
      </c>
      <c r="D462" s="173" t="s">
        <v>413</v>
      </c>
      <c r="E462" s="78">
        <v>200000</v>
      </c>
      <c r="F462" s="109">
        <v>8.36</v>
      </c>
      <c r="G462" s="479"/>
      <c r="H462" s="78">
        <f>F462</f>
        <v>8.36</v>
      </c>
      <c r="I462" s="144"/>
      <c r="J462" s="23"/>
    </row>
    <row r="463" spans="1:10" ht="16" x14ac:dyDescent="0.2">
      <c r="A463" s="63"/>
      <c r="B463" s="75" t="s">
        <v>663</v>
      </c>
      <c r="C463" s="66" t="s">
        <v>662</v>
      </c>
      <c r="D463" s="173" t="s">
        <v>418</v>
      </c>
      <c r="E463" s="78">
        <v>200000</v>
      </c>
      <c r="F463" s="109">
        <v>8.8000000000000007</v>
      </c>
      <c r="G463" s="479"/>
      <c r="H463" s="78">
        <f>F463</f>
        <v>8.8000000000000007</v>
      </c>
      <c r="I463" s="144"/>
      <c r="J463" s="23"/>
    </row>
    <row r="464" spans="1:10" ht="16" x14ac:dyDescent="0.2">
      <c r="A464" s="63"/>
      <c r="B464" s="75" t="s">
        <v>663</v>
      </c>
      <c r="C464" s="66" t="s">
        <v>662</v>
      </c>
      <c r="D464" s="173" t="s">
        <v>414</v>
      </c>
      <c r="E464" s="78">
        <v>10000</v>
      </c>
      <c r="F464" s="109">
        <v>0.35</v>
      </c>
      <c r="G464" s="479"/>
      <c r="H464" s="78">
        <f>F464</f>
        <v>0.35</v>
      </c>
      <c r="I464" s="144"/>
      <c r="J464" s="23"/>
    </row>
    <row r="465" spans="1:10" ht="16" x14ac:dyDescent="0.2">
      <c r="A465" s="63"/>
      <c r="B465" s="75"/>
      <c r="C465" s="66"/>
      <c r="D465" s="173"/>
      <c r="E465" s="78"/>
      <c r="F465" s="78"/>
      <c r="G465" s="277"/>
      <c r="H465" s="78"/>
      <c r="I465" s="144"/>
      <c r="J465" s="23"/>
    </row>
    <row r="466" spans="1:10" ht="16" x14ac:dyDescent="0.2">
      <c r="A466" s="63"/>
      <c r="B466" s="75" t="s">
        <v>714</v>
      </c>
      <c r="C466" s="66" t="s">
        <v>708</v>
      </c>
      <c r="D466" s="173" t="s">
        <v>411</v>
      </c>
      <c r="E466" s="78">
        <v>10000</v>
      </c>
      <c r="F466" s="109">
        <v>0</v>
      </c>
      <c r="G466" s="479">
        <v>0.91</v>
      </c>
      <c r="H466" s="78">
        <v>0.91</v>
      </c>
      <c r="I466" s="144">
        <f>H466</f>
        <v>0.91</v>
      </c>
      <c r="J466" s="23"/>
    </row>
    <row r="467" spans="1:10" ht="16" x14ac:dyDescent="0.2">
      <c r="A467" s="63"/>
      <c r="B467" s="75"/>
      <c r="C467" s="66"/>
      <c r="D467" s="66"/>
      <c r="E467" s="78"/>
      <c r="F467" s="78"/>
      <c r="G467" s="277"/>
      <c r="H467" s="79"/>
      <c r="I467" s="144"/>
      <c r="J467" s="23"/>
    </row>
    <row r="468" spans="1:10" ht="16" x14ac:dyDescent="0.2">
      <c r="A468" s="63"/>
      <c r="B468" s="75" t="s">
        <v>618</v>
      </c>
      <c r="C468" s="66" t="s">
        <v>206</v>
      </c>
      <c r="D468" s="66" t="s">
        <v>411</v>
      </c>
      <c r="E468" s="78">
        <v>180000</v>
      </c>
      <c r="F468" s="109">
        <f>H468-G468</f>
        <v>21.419999999999998</v>
      </c>
      <c r="G468" s="479">
        <v>1.26</v>
      </c>
      <c r="H468" s="78">
        <v>22.68</v>
      </c>
      <c r="I468" s="144">
        <f>SUM(H468:H473)</f>
        <v>92.83</v>
      </c>
      <c r="J468" s="23"/>
    </row>
    <row r="469" spans="1:10" ht="16" x14ac:dyDescent="0.2">
      <c r="A469" s="63"/>
      <c r="B469" s="75" t="s">
        <v>618</v>
      </c>
      <c r="C469" s="66" t="s">
        <v>206</v>
      </c>
      <c r="D469" s="173" t="s">
        <v>417</v>
      </c>
      <c r="E469" s="78">
        <v>180000</v>
      </c>
      <c r="F469" s="109">
        <v>50.94</v>
      </c>
      <c r="G469" s="479"/>
      <c r="H469" s="79">
        <f>F469</f>
        <v>50.94</v>
      </c>
      <c r="I469" s="144"/>
      <c r="J469" s="23"/>
    </row>
    <row r="470" spans="1:10" ht="16" x14ac:dyDescent="0.2">
      <c r="A470" s="63"/>
      <c r="B470" s="75" t="s">
        <v>618</v>
      </c>
      <c r="C470" s="66" t="s">
        <v>206</v>
      </c>
      <c r="D470" s="173" t="s">
        <v>412</v>
      </c>
      <c r="E470" s="78">
        <v>10000</v>
      </c>
      <c r="F470" s="109">
        <v>3.42</v>
      </c>
      <c r="G470" s="479"/>
      <c r="H470" s="79">
        <f>F470</f>
        <v>3.42</v>
      </c>
      <c r="I470" s="144"/>
      <c r="J470" s="23"/>
    </row>
    <row r="471" spans="1:10" ht="16" x14ac:dyDescent="0.2">
      <c r="A471" s="63"/>
      <c r="B471" s="75" t="s">
        <v>618</v>
      </c>
      <c r="C471" s="66" t="s">
        <v>206</v>
      </c>
      <c r="D471" s="173" t="s">
        <v>413</v>
      </c>
      <c r="E471" s="78">
        <v>180000</v>
      </c>
      <c r="F471" s="109">
        <v>7.52</v>
      </c>
      <c r="G471" s="479"/>
      <c r="H471" s="79">
        <f>F471</f>
        <v>7.52</v>
      </c>
      <c r="I471" s="144"/>
      <c r="J471" s="23"/>
    </row>
    <row r="472" spans="1:10" ht="16" x14ac:dyDescent="0.2">
      <c r="A472" s="63"/>
      <c r="B472" s="75" t="s">
        <v>618</v>
      </c>
      <c r="C472" s="66" t="s">
        <v>206</v>
      </c>
      <c r="D472" s="173" t="s">
        <v>418</v>
      </c>
      <c r="E472" s="78">
        <v>180000</v>
      </c>
      <c r="F472" s="109">
        <v>7.92</v>
      </c>
      <c r="G472" s="479"/>
      <c r="H472" s="79">
        <f>F472</f>
        <v>7.92</v>
      </c>
      <c r="I472" s="144"/>
      <c r="J472" s="23"/>
    </row>
    <row r="473" spans="1:10" ht="16" x14ac:dyDescent="0.2">
      <c r="A473" s="63"/>
      <c r="B473" s="75" t="s">
        <v>618</v>
      </c>
      <c r="C473" s="66" t="s">
        <v>206</v>
      </c>
      <c r="D473" s="173" t="s">
        <v>414</v>
      </c>
      <c r="E473" s="78">
        <v>10000</v>
      </c>
      <c r="F473" s="109">
        <v>0.35</v>
      </c>
      <c r="G473" s="479"/>
      <c r="H473" s="79">
        <f>F473</f>
        <v>0.35</v>
      </c>
      <c r="I473" s="144"/>
      <c r="J473" s="23"/>
    </row>
    <row r="474" spans="1:10" ht="16" x14ac:dyDescent="0.2">
      <c r="A474" s="63"/>
      <c r="B474" s="75"/>
      <c r="C474" s="66"/>
      <c r="D474" s="66"/>
      <c r="E474" s="78"/>
      <c r="F474" s="78"/>
      <c r="G474" s="277"/>
      <c r="H474" s="79"/>
      <c r="I474" s="144"/>
      <c r="J474" s="23"/>
    </row>
    <row r="475" spans="1:10" ht="16" x14ac:dyDescent="0.2">
      <c r="A475" s="63"/>
      <c r="B475" s="75" t="s">
        <v>619</v>
      </c>
      <c r="C475" s="66" t="s">
        <v>204</v>
      </c>
      <c r="D475" s="66" t="s">
        <v>411</v>
      </c>
      <c r="E475" s="78">
        <v>180000</v>
      </c>
      <c r="F475" s="109">
        <f>H475-G475</f>
        <v>34.17</v>
      </c>
      <c r="G475" s="479">
        <v>2.0099999999999998</v>
      </c>
      <c r="H475" s="78">
        <v>36.18</v>
      </c>
      <c r="I475" s="144">
        <f>SUM(H475:H480)</f>
        <v>166.09999999999997</v>
      </c>
      <c r="J475" s="23"/>
    </row>
    <row r="476" spans="1:10" ht="16" x14ac:dyDescent="0.2">
      <c r="A476" s="63"/>
      <c r="B476" s="75" t="s">
        <v>619</v>
      </c>
      <c r="C476" s="66" t="s">
        <v>204</v>
      </c>
      <c r="D476" s="173" t="s">
        <v>417</v>
      </c>
      <c r="E476" s="78">
        <v>180000</v>
      </c>
      <c r="F476" s="109">
        <v>121.86</v>
      </c>
      <c r="G476" s="479"/>
      <c r="H476" s="79">
        <f>F476</f>
        <v>121.86</v>
      </c>
      <c r="I476" s="144"/>
      <c r="J476" s="23"/>
    </row>
    <row r="477" spans="1:10" ht="16" x14ac:dyDescent="0.2">
      <c r="A477" s="63"/>
      <c r="B477" s="75" t="s">
        <v>619</v>
      </c>
      <c r="C477" s="66" t="s">
        <v>204</v>
      </c>
      <c r="D477" s="173" t="s">
        <v>412</v>
      </c>
      <c r="E477" s="78">
        <v>10000</v>
      </c>
      <c r="F477" s="109">
        <v>3.42</v>
      </c>
      <c r="G477" s="479"/>
      <c r="H477" s="79">
        <f>F477</f>
        <v>3.42</v>
      </c>
      <c r="I477" s="144"/>
      <c r="J477" s="23"/>
    </row>
    <row r="478" spans="1:10" ht="16" x14ac:dyDescent="0.2">
      <c r="A478" s="63"/>
      <c r="B478" s="75" t="s">
        <v>619</v>
      </c>
      <c r="C478" s="66" t="s">
        <v>204</v>
      </c>
      <c r="D478" s="173" t="s">
        <v>413</v>
      </c>
      <c r="E478" s="78">
        <v>50000</v>
      </c>
      <c r="F478" s="109">
        <v>2.09</v>
      </c>
      <c r="G478" s="479"/>
      <c r="H478" s="79">
        <f>F478</f>
        <v>2.09</v>
      </c>
      <c r="I478" s="144"/>
      <c r="J478" s="23"/>
    </row>
    <row r="479" spans="1:10" ht="16" x14ac:dyDescent="0.2">
      <c r="A479" s="63"/>
      <c r="B479" s="75" t="s">
        <v>619</v>
      </c>
      <c r="C479" s="66" t="s">
        <v>204</v>
      </c>
      <c r="D479" s="173" t="s">
        <v>418</v>
      </c>
      <c r="E479" s="78">
        <v>50000</v>
      </c>
      <c r="F479" s="109">
        <v>2.2000000000000002</v>
      </c>
      <c r="G479" s="479"/>
      <c r="H479" s="79">
        <f>F479</f>
        <v>2.2000000000000002</v>
      </c>
      <c r="I479" s="144"/>
      <c r="J479" s="23"/>
    </row>
    <row r="480" spans="1:10" ht="16" x14ac:dyDescent="0.2">
      <c r="A480" s="63"/>
      <c r="B480" s="75" t="s">
        <v>619</v>
      </c>
      <c r="C480" s="66" t="s">
        <v>204</v>
      </c>
      <c r="D480" s="173" t="s">
        <v>414</v>
      </c>
      <c r="E480" s="78">
        <v>10000</v>
      </c>
      <c r="F480" s="109">
        <v>0.35</v>
      </c>
      <c r="G480" s="479"/>
      <c r="H480" s="79">
        <f>F480</f>
        <v>0.35</v>
      </c>
      <c r="I480" s="144"/>
      <c r="J480" s="23"/>
    </row>
    <row r="481" spans="1:10" ht="16" x14ac:dyDescent="0.2">
      <c r="A481" s="63"/>
      <c r="B481" s="75"/>
      <c r="C481" s="66"/>
      <c r="D481" s="173"/>
      <c r="E481" s="78"/>
      <c r="F481" s="78"/>
      <c r="G481" s="277"/>
      <c r="H481" s="79"/>
      <c r="I481" s="144"/>
      <c r="J481" s="23"/>
    </row>
    <row r="482" spans="1:10" ht="16" x14ac:dyDescent="0.2">
      <c r="A482" s="63"/>
      <c r="B482" s="75" t="s">
        <v>620</v>
      </c>
      <c r="C482" s="66" t="s">
        <v>451</v>
      </c>
      <c r="D482" s="173" t="s">
        <v>411</v>
      </c>
      <c r="E482" s="78">
        <v>370000</v>
      </c>
      <c r="F482" s="109">
        <f>H482-G482</f>
        <v>23.76</v>
      </c>
      <c r="G482" s="479">
        <v>0.66</v>
      </c>
      <c r="H482" s="78">
        <v>24.42</v>
      </c>
      <c r="I482" s="144">
        <f>SUM(H482:H483)</f>
        <v>39.89</v>
      </c>
      <c r="J482" s="23"/>
    </row>
    <row r="483" spans="1:10" ht="16" x14ac:dyDescent="0.2">
      <c r="A483" s="63"/>
      <c r="B483" s="75" t="s">
        <v>620</v>
      </c>
      <c r="C483" s="66" t="s">
        <v>451</v>
      </c>
      <c r="D483" s="173" t="s">
        <v>413</v>
      </c>
      <c r="E483" s="78">
        <v>370000</v>
      </c>
      <c r="F483" s="109">
        <v>15.47</v>
      </c>
      <c r="G483" s="479"/>
      <c r="H483" s="78">
        <f>F483</f>
        <v>15.47</v>
      </c>
      <c r="I483" s="144"/>
      <c r="J483" s="23"/>
    </row>
    <row r="484" spans="1:10" ht="16" x14ac:dyDescent="0.2">
      <c r="A484" s="63"/>
      <c r="B484" s="75"/>
      <c r="C484" s="66"/>
      <c r="D484" s="173"/>
      <c r="E484" s="78"/>
      <c r="F484" s="78"/>
      <c r="G484" s="277"/>
      <c r="H484" s="78"/>
      <c r="I484" s="144"/>
      <c r="J484" s="23"/>
    </row>
    <row r="485" spans="1:10" ht="16" x14ac:dyDescent="0.2">
      <c r="A485" s="63"/>
      <c r="B485" s="75" t="s">
        <v>665</v>
      </c>
      <c r="C485" s="66" t="s">
        <v>664</v>
      </c>
      <c r="D485" s="124" t="s">
        <v>411</v>
      </c>
      <c r="E485" s="78">
        <v>10000</v>
      </c>
      <c r="F485" s="109">
        <f>H485-G485</f>
        <v>0</v>
      </c>
      <c r="G485" s="479">
        <v>0.91</v>
      </c>
      <c r="H485" s="78">
        <v>0.91</v>
      </c>
      <c r="I485" s="144">
        <f>SUM(H485:H485)</f>
        <v>0.91</v>
      </c>
      <c r="J485" s="23"/>
    </row>
    <row r="486" spans="1:10" ht="16" x14ac:dyDescent="0.2">
      <c r="A486" s="63"/>
      <c r="B486" s="75"/>
      <c r="C486" s="66"/>
      <c r="D486" s="66"/>
      <c r="E486" s="79"/>
      <c r="F486" s="78"/>
      <c r="G486" s="277"/>
      <c r="H486" s="79"/>
      <c r="I486" s="144"/>
      <c r="J486" s="23"/>
    </row>
    <row r="487" spans="1:10" ht="16" x14ac:dyDescent="0.2">
      <c r="A487" s="63"/>
      <c r="B487" s="75" t="s">
        <v>715</v>
      </c>
      <c r="C487" s="66" t="s">
        <v>709</v>
      </c>
      <c r="D487" s="66" t="s">
        <v>411</v>
      </c>
      <c r="E487" s="79">
        <v>10000</v>
      </c>
      <c r="F487" s="78">
        <v>0</v>
      </c>
      <c r="G487" s="277">
        <v>1.26</v>
      </c>
      <c r="H487" s="79">
        <v>1.26</v>
      </c>
      <c r="I487" s="144">
        <f>SUM(H487:H492)</f>
        <v>20.62</v>
      </c>
      <c r="J487" s="23"/>
    </row>
    <row r="488" spans="1:10" ht="16" x14ac:dyDescent="0.2">
      <c r="A488" s="63"/>
      <c r="B488" s="75" t="s">
        <v>715</v>
      </c>
      <c r="C488" s="66" t="s">
        <v>709</v>
      </c>
      <c r="D488" s="66" t="s">
        <v>417</v>
      </c>
      <c r="E488" s="79">
        <v>10000</v>
      </c>
      <c r="F488" s="78">
        <v>2.83</v>
      </c>
      <c r="G488" s="277"/>
      <c r="H488" s="79">
        <v>2.83</v>
      </c>
      <c r="I488" s="144"/>
      <c r="J488" s="23"/>
    </row>
    <row r="489" spans="1:10" ht="16" x14ac:dyDescent="0.2">
      <c r="A489" s="63"/>
      <c r="B489" s="75" t="s">
        <v>715</v>
      </c>
      <c r="C489" s="66" t="s">
        <v>709</v>
      </c>
      <c r="D489" s="66" t="s">
        <v>412</v>
      </c>
      <c r="E489" s="79">
        <v>10000</v>
      </c>
      <c r="F489" s="78">
        <v>3.42</v>
      </c>
      <c r="G489" s="277"/>
      <c r="H489" s="79">
        <v>3.42</v>
      </c>
      <c r="I489" s="144"/>
      <c r="J489" s="23"/>
    </row>
    <row r="490" spans="1:10" ht="16" x14ac:dyDescent="0.2">
      <c r="A490" s="63"/>
      <c r="B490" s="75" t="s">
        <v>715</v>
      </c>
      <c r="C490" s="66" t="s">
        <v>709</v>
      </c>
      <c r="D490" s="66" t="s">
        <v>413</v>
      </c>
      <c r="E490" s="79">
        <v>200000</v>
      </c>
      <c r="F490" s="78">
        <v>8.36</v>
      </c>
      <c r="G490" s="277">
        <v>0</v>
      </c>
      <c r="H490" s="79">
        <v>8.36</v>
      </c>
      <c r="I490" s="144"/>
      <c r="J490" s="23"/>
    </row>
    <row r="491" spans="1:10" ht="16" x14ac:dyDescent="0.2">
      <c r="A491" s="63"/>
      <c r="B491" s="75" t="s">
        <v>715</v>
      </c>
      <c r="C491" s="66" t="s">
        <v>709</v>
      </c>
      <c r="D491" s="66" t="s">
        <v>418</v>
      </c>
      <c r="E491" s="79">
        <v>100000</v>
      </c>
      <c r="F491" s="78">
        <v>4.4000000000000004</v>
      </c>
      <c r="G491" s="277"/>
      <c r="H491" s="79">
        <v>4.4000000000000004</v>
      </c>
      <c r="I491" s="144"/>
      <c r="J491" s="23"/>
    </row>
    <row r="492" spans="1:10" ht="16" x14ac:dyDescent="0.2">
      <c r="A492" s="63"/>
      <c r="B492" s="75" t="s">
        <v>715</v>
      </c>
      <c r="C492" s="66" t="s">
        <v>709</v>
      </c>
      <c r="D492" s="66" t="s">
        <v>414</v>
      </c>
      <c r="E492" s="79">
        <v>10000</v>
      </c>
      <c r="F492" s="78">
        <v>0.35</v>
      </c>
      <c r="G492" s="277"/>
      <c r="H492" s="79">
        <v>0.35</v>
      </c>
      <c r="I492" s="144"/>
      <c r="J492" s="23"/>
    </row>
    <row r="493" spans="1:10" ht="16" x14ac:dyDescent="0.2">
      <c r="A493" s="63"/>
      <c r="B493" s="75"/>
      <c r="C493" s="66"/>
      <c r="D493" s="66"/>
      <c r="E493" s="79"/>
      <c r="F493" s="78"/>
      <c r="G493" s="277"/>
      <c r="H493" s="79"/>
      <c r="I493" s="144"/>
      <c r="J493" s="23"/>
    </row>
    <row r="494" spans="1:10" ht="16" x14ac:dyDescent="0.2">
      <c r="A494" s="63"/>
      <c r="B494" s="75" t="s">
        <v>622</v>
      </c>
      <c r="C494" s="66" t="s">
        <v>166</v>
      </c>
      <c r="D494" s="66" t="s">
        <v>411</v>
      </c>
      <c r="E494" s="78">
        <v>100000</v>
      </c>
      <c r="F494" s="109">
        <f>H494-G494</f>
        <v>5.9399999999999995</v>
      </c>
      <c r="G494" s="479">
        <v>0.66</v>
      </c>
      <c r="H494" s="78">
        <v>6.6</v>
      </c>
      <c r="I494" s="144">
        <f>SUM(H494:H495)</f>
        <v>10.78</v>
      </c>
      <c r="J494" s="23"/>
    </row>
    <row r="495" spans="1:10" ht="16" x14ac:dyDescent="0.2">
      <c r="A495" s="63"/>
      <c r="B495" s="75" t="s">
        <v>622</v>
      </c>
      <c r="C495" s="66" t="s">
        <v>166</v>
      </c>
      <c r="D495" s="66" t="s">
        <v>413</v>
      </c>
      <c r="E495" s="78">
        <v>100000</v>
      </c>
      <c r="F495" s="109">
        <v>4.18</v>
      </c>
      <c r="G495" s="479"/>
      <c r="H495" s="78">
        <f>F495</f>
        <v>4.18</v>
      </c>
      <c r="I495" s="144"/>
      <c r="J495" s="23"/>
    </row>
    <row r="496" spans="1:10" ht="16" x14ac:dyDescent="0.2">
      <c r="A496" s="63"/>
      <c r="B496" s="75"/>
      <c r="C496" s="66"/>
      <c r="D496" s="66"/>
      <c r="E496" s="78"/>
      <c r="F496" s="78"/>
      <c r="G496" s="277"/>
      <c r="H496" s="78"/>
      <c r="I496" s="144"/>
      <c r="J496" s="23"/>
    </row>
    <row r="497" spans="1:10" ht="16" x14ac:dyDescent="0.2">
      <c r="A497" s="63"/>
      <c r="B497" s="75" t="s">
        <v>723</v>
      </c>
      <c r="C497" s="66" t="s">
        <v>746</v>
      </c>
      <c r="D497" s="66" t="s">
        <v>411</v>
      </c>
      <c r="E497" s="78">
        <v>10000</v>
      </c>
      <c r="F497" s="109">
        <v>0</v>
      </c>
      <c r="G497" s="479">
        <v>0.91</v>
      </c>
      <c r="H497" s="78">
        <f>SUM(F497:G497)</f>
        <v>0.91</v>
      </c>
      <c r="I497" s="144">
        <f>H497</f>
        <v>0.91</v>
      </c>
      <c r="J497" s="23"/>
    </row>
    <row r="498" spans="1:10" ht="16" x14ac:dyDescent="0.2">
      <c r="A498" s="63"/>
      <c r="B498" s="75"/>
      <c r="C498" s="66"/>
      <c r="D498" s="66"/>
      <c r="E498" s="79"/>
      <c r="F498" s="78"/>
      <c r="G498" s="277"/>
      <c r="H498" s="79"/>
      <c r="I498" s="144"/>
      <c r="J498" s="23"/>
    </row>
    <row r="499" spans="1:10" ht="16" x14ac:dyDescent="0.2">
      <c r="A499" s="63"/>
      <c r="B499" s="75" t="s">
        <v>623</v>
      </c>
      <c r="C499" s="66" t="s">
        <v>86</v>
      </c>
      <c r="D499" s="66" t="s">
        <v>411</v>
      </c>
      <c r="E499" s="78">
        <v>10000</v>
      </c>
      <c r="F499" s="109">
        <v>0</v>
      </c>
      <c r="G499" s="479">
        <v>3.08</v>
      </c>
      <c r="H499" s="78">
        <v>3.08</v>
      </c>
      <c r="I499" s="144">
        <f>SUM(H499:H500)</f>
        <v>3.5</v>
      </c>
      <c r="J499" s="211"/>
    </row>
    <row r="500" spans="1:10" ht="16" x14ac:dyDescent="0.2">
      <c r="A500" s="122"/>
      <c r="B500" s="75" t="s">
        <v>623</v>
      </c>
      <c r="C500" s="66" t="s">
        <v>86</v>
      </c>
      <c r="D500" s="124" t="s">
        <v>413</v>
      </c>
      <c r="E500" s="152">
        <v>10000</v>
      </c>
      <c r="F500" s="109">
        <v>0.42</v>
      </c>
      <c r="G500" s="479"/>
      <c r="H500" s="79">
        <f>F500</f>
        <v>0.42</v>
      </c>
      <c r="I500" s="144"/>
      <c r="J500" s="23"/>
    </row>
    <row r="501" spans="1:10" ht="16" x14ac:dyDescent="0.2">
      <c r="A501" s="122"/>
      <c r="B501" s="75"/>
      <c r="C501" s="66"/>
      <c r="D501" s="124"/>
      <c r="E501" s="152"/>
      <c r="F501" s="109"/>
      <c r="G501" s="479"/>
      <c r="H501" s="79"/>
      <c r="I501" s="144"/>
      <c r="J501" s="23"/>
    </row>
    <row r="502" spans="1:10" ht="16" x14ac:dyDescent="0.2">
      <c r="A502" s="122"/>
      <c r="B502" s="75" t="s">
        <v>1088</v>
      </c>
      <c r="C502" s="66" t="s">
        <v>1089</v>
      </c>
      <c r="D502" s="124" t="s">
        <v>411</v>
      </c>
      <c r="E502" s="152">
        <v>10000</v>
      </c>
      <c r="F502" s="109">
        <v>0</v>
      </c>
      <c r="G502" s="479">
        <v>3.08</v>
      </c>
      <c r="H502" s="79">
        <v>3.08</v>
      </c>
      <c r="I502" s="144">
        <f>SUM(H502:H507)</f>
        <v>10.48</v>
      </c>
      <c r="J502" s="23" t="s">
        <v>1094</v>
      </c>
    </row>
    <row r="503" spans="1:10" ht="16" x14ac:dyDescent="0.2">
      <c r="A503" s="122"/>
      <c r="B503" s="75" t="s">
        <v>1088</v>
      </c>
      <c r="C503" s="66" t="s">
        <v>1089</v>
      </c>
      <c r="D503" s="124" t="s">
        <v>417</v>
      </c>
      <c r="E503" s="152">
        <v>5000</v>
      </c>
      <c r="F503" s="109">
        <v>5.79</v>
      </c>
      <c r="G503" s="479"/>
      <c r="H503" s="78">
        <v>5.79</v>
      </c>
      <c r="I503" s="144"/>
      <c r="J503" s="23"/>
    </row>
    <row r="504" spans="1:10" ht="16" x14ac:dyDescent="0.2">
      <c r="A504" s="122"/>
      <c r="B504" s="75" t="s">
        <v>1088</v>
      </c>
      <c r="C504" s="66" t="s">
        <v>1089</v>
      </c>
      <c r="D504" s="124" t="s">
        <v>412</v>
      </c>
      <c r="E504" s="152">
        <v>2000</v>
      </c>
      <c r="F504" s="109">
        <v>0.68</v>
      </c>
      <c r="G504" s="479"/>
      <c r="H504" s="78">
        <v>0.68</v>
      </c>
      <c r="I504" s="144"/>
      <c r="J504" s="23"/>
    </row>
    <row r="505" spans="1:10" ht="16" x14ac:dyDescent="0.2">
      <c r="A505" s="122"/>
      <c r="B505" s="75" t="s">
        <v>1088</v>
      </c>
      <c r="C505" s="66" t="s">
        <v>1089</v>
      </c>
      <c r="D505" s="124" t="s">
        <v>413</v>
      </c>
      <c r="E505" s="152">
        <v>10000</v>
      </c>
      <c r="F505" s="109">
        <v>0.42</v>
      </c>
      <c r="G505" s="479"/>
      <c r="H505" s="78">
        <v>0.42</v>
      </c>
      <c r="I505" s="144"/>
      <c r="J505" s="23"/>
    </row>
    <row r="506" spans="1:10" ht="16" x14ac:dyDescent="0.2">
      <c r="A506" s="122"/>
      <c r="B506" s="75" t="s">
        <v>1088</v>
      </c>
      <c r="C506" s="66" t="s">
        <v>1089</v>
      </c>
      <c r="D506" s="124" t="s">
        <v>418</v>
      </c>
      <c r="E506" s="152">
        <v>10000</v>
      </c>
      <c r="F506" s="109">
        <v>0.44</v>
      </c>
      <c r="G506" s="479"/>
      <c r="H506" s="78">
        <v>0.44</v>
      </c>
      <c r="I506" s="144"/>
      <c r="J506" s="23"/>
    </row>
    <row r="507" spans="1:10" ht="16" x14ac:dyDescent="0.2">
      <c r="A507" s="122"/>
      <c r="B507" s="75" t="s">
        <v>1088</v>
      </c>
      <c r="C507" s="66" t="s">
        <v>1089</v>
      </c>
      <c r="D507" s="124" t="s">
        <v>414</v>
      </c>
      <c r="E507" s="152">
        <v>2000</v>
      </c>
      <c r="F507" s="109">
        <v>7.0000000000000007E-2</v>
      </c>
      <c r="G507" s="479"/>
      <c r="H507" s="78">
        <v>7.0000000000000007E-2</v>
      </c>
      <c r="I507" s="144"/>
      <c r="J507" s="23"/>
    </row>
    <row r="508" spans="1:10" ht="16" x14ac:dyDescent="0.2">
      <c r="A508" s="122"/>
      <c r="B508" s="75"/>
      <c r="C508" s="66"/>
      <c r="D508" s="124"/>
      <c r="E508" s="152"/>
      <c r="F508" s="109"/>
      <c r="G508" s="479"/>
      <c r="H508" s="79"/>
      <c r="I508" s="144"/>
      <c r="J508" s="23"/>
    </row>
    <row r="509" spans="1:10" ht="16" x14ac:dyDescent="0.2">
      <c r="A509" s="122"/>
      <c r="B509" s="75" t="s">
        <v>1090</v>
      </c>
      <c r="C509" s="66" t="s">
        <v>1091</v>
      </c>
      <c r="D509" s="124" t="s">
        <v>411</v>
      </c>
      <c r="E509" s="152">
        <v>250000</v>
      </c>
      <c r="F509" s="109">
        <v>12.72</v>
      </c>
      <c r="G509" s="479">
        <v>0.53</v>
      </c>
      <c r="H509" s="79">
        <v>13.25</v>
      </c>
      <c r="I509" s="144">
        <v>13.25</v>
      </c>
      <c r="J509" s="23"/>
    </row>
    <row r="510" spans="1:10" ht="16" x14ac:dyDescent="0.2">
      <c r="A510" s="122"/>
      <c r="B510" s="75"/>
      <c r="C510" s="66"/>
      <c r="D510" s="124"/>
      <c r="E510" s="152"/>
      <c r="F510" s="109"/>
      <c r="G510" s="479"/>
      <c r="H510" s="79"/>
      <c r="I510" s="144"/>
      <c r="J510" s="23"/>
    </row>
    <row r="511" spans="1:10" ht="16" x14ac:dyDescent="0.2">
      <c r="A511" s="122"/>
      <c r="B511" s="75" t="s">
        <v>929</v>
      </c>
      <c r="C511" s="66" t="s">
        <v>526</v>
      </c>
      <c r="D511" s="124" t="s">
        <v>411</v>
      </c>
      <c r="E511" s="152">
        <v>10000</v>
      </c>
      <c r="F511" s="109">
        <v>0</v>
      </c>
      <c r="G511" s="479">
        <v>0.66</v>
      </c>
      <c r="H511" s="79">
        <v>0.66</v>
      </c>
      <c r="I511" s="144">
        <f>SUM(H511:H513)</f>
        <v>9.51</v>
      </c>
      <c r="J511" s="23"/>
    </row>
    <row r="512" spans="1:10" ht="16" x14ac:dyDescent="0.2">
      <c r="A512" s="122"/>
      <c r="B512" s="75" t="s">
        <v>929</v>
      </c>
      <c r="C512" s="66" t="s">
        <v>526</v>
      </c>
      <c r="D512" s="124" t="s">
        <v>412</v>
      </c>
      <c r="E512" s="152">
        <v>10000</v>
      </c>
      <c r="F512" s="109">
        <v>3.42</v>
      </c>
      <c r="G512" s="479"/>
      <c r="H512" s="79">
        <v>3.42</v>
      </c>
      <c r="I512" s="144"/>
      <c r="J512" s="23"/>
    </row>
    <row r="513" spans="1:10" ht="16" x14ac:dyDescent="0.2">
      <c r="A513" s="122"/>
      <c r="B513" s="75" t="s">
        <v>929</v>
      </c>
      <c r="C513" s="66" t="s">
        <v>526</v>
      </c>
      <c r="D513" s="124" t="s">
        <v>413</v>
      </c>
      <c r="E513" s="152">
        <v>130000</v>
      </c>
      <c r="F513" s="109">
        <v>5.43</v>
      </c>
      <c r="G513" s="479"/>
      <c r="H513" s="79">
        <v>5.43</v>
      </c>
      <c r="I513" s="144"/>
      <c r="J513" s="23"/>
    </row>
    <row r="514" spans="1:10" ht="16" x14ac:dyDescent="0.2">
      <c r="A514" s="122"/>
      <c r="B514" s="123"/>
      <c r="C514" s="124"/>
      <c r="D514" s="124"/>
      <c r="E514" s="152"/>
      <c r="F514" s="78"/>
      <c r="G514" s="277"/>
      <c r="H514" s="79"/>
      <c r="I514" s="144"/>
      <c r="J514" s="23"/>
    </row>
    <row r="515" spans="1:10" ht="16" x14ac:dyDescent="0.2">
      <c r="A515" s="136"/>
      <c r="B515" s="137"/>
      <c r="C515" s="134" t="s">
        <v>400</v>
      </c>
      <c r="D515" s="134"/>
      <c r="E515" s="153"/>
      <c r="F515" s="79"/>
      <c r="G515" s="481"/>
      <c r="H515" s="79"/>
      <c r="I515" s="144">
        <f>SUM(I5:I514)</f>
        <v>3113.5300000000007</v>
      </c>
      <c r="J515" s="231"/>
    </row>
    <row r="516" spans="1:10" ht="16" x14ac:dyDescent="0.2">
      <c r="A516" s="23"/>
      <c r="B516" s="23"/>
      <c r="C516" s="23"/>
      <c r="D516" s="66"/>
      <c r="E516" s="79"/>
      <c r="F516" s="78"/>
      <c r="G516" s="277"/>
      <c r="H516" s="79"/>
      <c r="I516" s="144"/>
      <c r="J516" s="23"/>
    </row>
    <row r="517" spans="1:10" ht="16" x14ac:dyDescent="0.2">
      <c r="A517" s="131"/>
      <c r="B517" s="137"/>
      <c r="C517" s="134" t="s">
        <v>400</v>
      </c>
      <c r="D517" s="134"/>
      <c r="E517" s="153"/>
      <c r="F517" s="153"/>
      <c r="G517" s="153">
        <f>SUM(G5:G515)</f>
        <v>350.41</v>
      </c>
      <c r="H517" s="135"/>
      <c r="J517" s="133"/>
    </row>
    <row r="518" spans="1:10" ht="16" x14ac:dyDescent="0.2">
      <c r="A518" s="596"/>
      <c r="B518" s="597"/>
      <c r="C518" s="598"/>
      <c r="D518" s="143"/>
      <c r="E518" s="154"/>
      <c r="F518" s="162"/>
      <c r="G518" s="490"/>
      <c r="H518" s="93"/>
      <c r="I518" s="144">
        <f>SUM(I515:I515)</f>
        <v>3113.5300000000007</v>
      </c>
      <c r="J518" s="94"/>
    </row>
    <row r="519" spans="1:10" ht="16" x14ac:dyDescent="0.2">
      <c r="A519" s="599" t="s">
        <v>439</v>
      </c>
      <c r="B519" s="600"/>
      <c r="C519" s="601"/>
      <c r="D519" s="259"/>
      <c r="E519" s="265"/>
      <c r="F519" s="264"/>
      <c r="G519" s="482"/>
      <c r="H519" s="264"/>
      <c r="I519" s="264">
        <f>SUM(I520:I538)</f>
        <v>22.830000000000005</v>
      </c>
      <c r="J519" s="261"/>
    </row>
    <row r="520" spans="1:10" ht="16" x14ac:dyDescent="0.2">
      <c r="A520" s="63"/>
      <c r="B520" s="75" t="s">
        <v>1080</v>
      </c>
      <c r="C520" s="66" t="s">
        <v>1081</v>
      </c>
      <c r="D520" s="66" t="s">
        <v>412</v>
      </c>
      <c r="E520" s="79">
        <v>10000</v>
      </c>
      <c r="F520" s="109">
        <v>-3.42</v>
      </c>
      <c r="G520" s="174"/>
      <c r="H520" s="78">
        <f>SUM(F520:G520)</f>
        <v>-3.42</v>
      </c>
      <c r="I520" s="144">
        <v>-3.42</v>
      </c>
      <c r="J520" s="23" t="s">
        <v>1096</v>
      </c>
    </row>
    <row r="521" spans="1:10" s="344" customFormat="1" ht="16" x14ac:dyDescent="0.2">
      <c r="A521" s="63"/>
      <c r="B521" s="75" t="s">
        <v>548</v>
      </c>
      <c r="C521" s="66" t="s">
        <v>178</v>
      </c>
      <c r="D521" s="66" t="s">
        <v>412</v>
      </c>
      <c r="E521" s="79">
        <v>10000</v>
      </c>
      <c r="F521" s="109">
        <v>-3.42</v>
      </c>
      <c r="G521" s="479"/>
      <c r="H521" s="78">
        <f>F521</f>
        <v>-3.42</v>
      </c>
      <c r="I521" s="78">
        <v>-3.42</v>
      </c>
      <c r="J521" s="23" t="s">
        <v>1096</v>
      </c>
    </row>
    <row r="522" spans="1:10" ht="16" x14ac:dyDescent="0.2">
      <c r="A522" s="63"/>
      <c r="B522" s="75" t="s">
        <v>548</v>
      </c>
      <c r="C522" s="66" t="s">
        <v>178</v>
      </c>
      <c r="D522" s="66" t="s">
        <v>414</v>
      </c>
      <c r="E522" s="79">
        <v>10000</v>
      </c>
      <c r="F522" s="109">
        <v>-0.35</v>
      </c>
      <c r="G522" s="479"/>
      <c r="H522" s="78">
        <f>F522</f>
        <v>-0.35</v>
      </c>
      <c r="I522" s="78">
        <v>-0.35</v>
      </c>
      <c r="J522" s="23" t="s">
        <v>1096</v>
      </c>
    </row>
    <row r="523" spans="1:10" ht="16" x14ac:dyDescent="0.2">
      <c r="A523" s="63"/>
      <c r="B523" s="75" t="s">
        <v>583</v>
      </c>
      <c r="C523" s="66" t="s">
        <v>914</v>
      </c>
      <c r="D523" s="173" t="s">
        <v>417</v>
      </c>
      <c r="E523" s="78">
        <v>50000</v>
      </c>
      <c r="F523" s="78">
        <v>22.05</v>
      </c>
      <c r="G523" s="277"/>
      <c r="H523" s="78">
        <v>22.05</v>
      </c>
      <c r="I523" s="144">
        <v>44.1</v>
      </c>
      <c r="J523" s="23" t="s">
        <v>1099</v>
      </c>
    </row>
    <row r="524" spans="1:10" s="344" customFormat="1" ht="16" x14ac:dyDescent="0.2">
      <c r="A524" s="23"/>
      <c r="B524" s="75" t="s">
        <v>556</v>
      </c>
      <c r="C524" s="66" t="s">
        <v>1067</v>
      </c>
      <c r="D524" s="66" t="s">
        <v>411</v>
      </c>
      <c r="E524" s="79">
        <v>10000</v>
      </c>
      <c r="F524" s="109">
        <v>0</v>
      </c>
      <c r="G524" s="479">
        <v>-14.08</v>
      </c>
      <c r="H524" s="79">
        <v>-14.08</v>
      </c>
      <c r="I524" s="192">
        <f>H524</f>
        <v>-14.08</v>
      </c>
      <c r="J524" s="23" t="s">
        <v>1074</v>
      </c>
    </row>
    <row r="525" spans="1:10" ht="16" x14ac:dyDescent="0.2">
      <c r="A525" s="23"/>
      <c r="B525" s="75"/>
      <c r="C525" s="66"/>
      <c r="D525" s="173"/>
      <c r="E525" s="78"/>
      <c r="F525" s="78"/>
      <c r="G525" s="277"/>
      <c r="H525" s="79"/>
      <c r="I525" s="144"/>
      <c r="J525" s="23"/>
    </row>
    <row r="526" spans="1:10" ht="16" x14ac:dyDescent="0.2">
      <c r="A526" s="23"/>
      <c r="B526" s="75"/>
      <c r="C526" s="66"/>
      <c r="D526" s="173"/>
      <c r="E526" s="78"/>
      <c r="F526" s="78"/>
      <c r="G526" s="277"/>
      <c r="H526" s="79"/>
      <c r="I526" s="144"/>
      <c r="J526" s="23"/>
    </row>
    <row r="527" spans="1:10" ht="16" x14ac:dyDescent="0.2">
      <c r="A527" s="23"/>
      <c r="B527" s="75"/>
      <c r="C527" s="66"/>
      <c r="D527" s="124"/>
      <c r="E527" s="152"/>
      <c r="F527" s="109"/>
      <c r="G527" s="479"/>
      <c r="H527" s="79"/>
      <c r="I527" s="144"/>
      <c r="J527" s="23"/>
    </row>
    <row r="528" spans="1:10" ht="16" x14ac:dyDescent="0.2">
      <c r="A528" s="63"/>
      <c r="B528" s="75"/>
      <c r="C528" s="66"/>
      <c r="D528" s="124"/>
      <c r="E528" s="152"/>
      <c r="F528" s="109"/>
      <c r="G528" s="479"/>
      <c r="H528" s="78"/>
      <c r="I528" s="144"/>
      <c r="J528" s="23"/>
    </row>
    <row r="529" spans="1:10" ht="16" x14ac:dyDescent="0.2">
      <c r="A529" s="63"/>
      <c r="B529" s="75"/>
      <c r="C529" s="66"/>
      <c r="D529" s="124"/>
      <c r="E529" s="152"/>
      <c r="F529" s="109"/>
      <c r="G529" s="479"/>
      <c r="H529" s="78"/>
      <c r="I529" s="144"/>
      <c r="J529" s="23"/>
    </row>
    <row r="530" spans="1:10" ht="16" x14ac:dyDescent="0.2">
      <c r="A530" s="23"/>
      <c r="B530" s="75"/>
      <c r="C530" s="66"/>
      <c r="D530" s="124"/>
      <c r="E530" s="152"/>
      <c r="F530" s="109"/>
      <c r="G530" s="479"/>
      <c r="H530" s="78"/>
      <c r="I530" s="144"/>
      <c r="J530" s="23"/>
    </row>
    <row r="531" spans="1:10" ht="16" x14ac:dyDescent="0.2">
      <c r="A531" s="63"/>
      <c r="B531" s="75"/>
      <c r="C531" s="66"/>
      <c r="D531" s="124"/>
      <c r="E531" s="152"/>
      <c r="F531" s="109"/>
      <c r="G531" s="479"/>
      <c r="H531" s="78"/>
      <c r="I531" s="144"/>
      <c r="J531" s="23"/>
    </row>
    <row r="532" spans="1:10" ht="16" x14ac:dyDescent="0.2">
      <c r="A532" s="63"/>
      <c r="B532" s="75"/>
      <c r="C532" s="66"/>
      <c r="D532" s="124"/>
      <c r="E532" s="152"/>
      <c r="F532" s="109"/>
      <c r="G532" s="479"/>
      <c r="H532" s="78"/>
      <c r="I532" s="144"/>
      <c r="J532" s="23"/>
    </row>
    <row r="533" spans="1:10" ht="16" x14ac:dyDescent="0.2">
      <c r="A533" s="63"/>
      <c r="B533" s="75"/>
      <c r="C533" s="66"/>
      <c r="D533" s="124"/>
      <c r="E533" s="152"/>
      <c r="F533" s="109"/>
      <c r="G533" s="479"/>
      <c r="H533" s="79"/>
      <c r="I533" s="144"/>
      <c r="J533" s="23"/>
    </row>
    <row r="534" spans="1:10" ht="16" x14ac:dyDescent="0.2">
      <c r="A534" s="63"/>
      <c r="B534" s="75"/>
      <c r="C534" s="66"/>
      <c r="D534" s="124"/>
      <c r="E534" s="152"/>
      <c r="F534" s="109"/>
      <c r="G534" s="479"/>
      <c r="H534" s="78"/>
      <c r="I534" s="144"/>
      <c r="J534" s="23"/>
    </row>
    <row r="535" spans="1:10" ht="16" x14ac:dyDescent="0.2">
      <c r="A535" s="63"/>
      <c r="B535" s="75"/>
      <c r="C535" s="66"/>
      <c r="D535" s="124"/>
      <c r="E535" s="152"/>
      <c r="F535" s="109"/>
      <c r="G535" s="479"/>
      <c r="H535" s="78"/>
      <c r="I535" s="144"/>
      <c r="J535" s="23"/>
    </row>
    <row r="536" spans="1:10" ht="16" x14ac:dyDescent="0.2">
      <c r="A536" s="63"/>
      <c r="B536" s="75"/>
      <c r="C536" s="66"/>
      <c r="D536" s="124"/>
      <c r="E536" s="152"/>
      <c r="F536" s="109"/>
      <c r="G536" s="479"/>
      <c r="H536" s="78"/>
      <c r="I536" s="144"/>
      <c r="J536" s="23"/>
    </row>
    <row r="537" spans="1:10" ht="16" x14ac:dyDescent="0.2">
      <c r="A537" s="63"/>
      <c r="B537" s="75"/>
      <c r="C537" s="66"/>
      <c r="D537" s="124"/>
      <c r="E537" s="152"/>
      <c r="F537" s="109"/>
      <c r="G537" s="479"/>
      <c r="H537" s="78"/>
      <c r="I537" s="144"/>
      <c r="J537" s="23"/>
    </row>
    <row r="538" spans="1:10" x14ac:dyDescent="0.15">
      <c r="A538" s="23"/>
      <c r="B538" s="23"/>
      <c r="C538" s="23"/>
      <c r="D538" s="23"/>
      <c r="E538" s="104"/>
      <c r="F538" s="104"/>
      <c r="G538" s="63"/>
      <c r="H538" s="23"/>
      <c r="I538" s="23"/>
      <c r="J538" s="23"/>
    </row>
    <row r="539" spans="1:10" ht="16" x14ac:dyDescent="0.2">
      <c r="A539" s="605" t="s">
        <v>52</v>
      </c>
      <c r="B539" s="606"/>
      <c r="C539" s="607"/>
      <c r="D539" s="316"/>
      <c r="E539" s="317"/>
      <c r="F539" s="318">
        <f>SUM(F520:F538)</f>
        <v>14.860000000000001</v>
      </c>
      <c r="G539" s="483">
        <f>SUM(G520:G538)</f>
        <v>-14.08</v>
      </c>
      <c r="H539" s="319"/>
      <c r="I539" s="370">
        <f>I518+I519</f>
        <v>3136.3600000000006</v>
      </c>
      <c r="J539" s="320"/>
    </row>
    <row r="540" spans="1:10" ht="31" x14ac:dyDescent="0.55000000000000004">
      <c r="A540" s="182"/>
      <c r="B540" s="182"/>
      <c r="C540" s="183" t="s">
        <v>388</v>
      </c>
      <c r="D540" s="526" t="s">
        <v>865</v>
      </c>
      <c r="E540" s="527">
        <v>45517</v>
      </c>
      <c r="F540" s="491"/>
      <c r="G540" s="492"/>
      <c r="H540" s="186"/>
      <c r="I540" s="187"/>
      <c r="J540" s="188"/>
    </row>
    <row r="541" spans="1:10" s="344" customFormat="1" x14ac:dyDescent="0.15">
      <c r="A541"/>
      <c r="B541"/>
      <c r="C541"/>
      <c r="D541"/>
      <c r="E541" s="149"/>
      <c r="F541" s="145"/>
      <c r="G541" s="13"/>
      <c r="H541"/>
      <c r="I541"/>
      <c r="J541"/>
    </row>
    <row r="542" spans="1:10" x14ac:dyDescent="0.15">
      <c r="F542" s="351" t="s">
        <v>1043</v>
      </c>
      <c r="G542" s="568">
        <f>I539-G543</f>
        <v>2800.0300000000007</v>
      </c>
      <c r="H542" s="562">
        <f>SUM(G542:G543)</f>
        <v>3136.3600000000006</v>
      </c>
    </row>
    <row r="543" spans="1:10" x14ac:dyDescent="0.15">
      <c r="F543" s="351" t="s">
        <v>1044</v>
      </c>
      <c r="G543" s="568">
        <f>G539+G517</f>
        <v>336.33000000000004</v>
      </c>
      <c r="I543" s="561"/>
    </row>
    <row r="544" spans="1:10" s="344" customFormat="1" x14ac:dyDescent="0.15">
      <c r="A544"/>
      <c r="B544"/>
      <c r="C544"/>
      <c r="D544"/>
      <c r="E544" s="149"/>
      <c r="F544" s="247"/>
      <c r="G544" s="550"/>
      <c r="H544"/>
      <c r="I544" s="18"/>
      <c r="J544"/>
    </row>
    <row r="546" spans="1:10" s="182" customFormat="1" ht="23" x14ac:dyDescent="0.25">
      <c r="A546"/>
      <c r="B546"/>
      <c r="C546"/>
      <c r="D546"/>
      <c r="E546" s="149"/>
      <c r="F546" s="247"/>
      <c r="G546" s="476"/>
      <c r="H546"/>
      <c r="I546" s="18"/>
      <c r="J546"/>
    </row>
    <row r="549" spans="1:10" x14ac:dyDescent="0.15">
      <c r="F549" s="351" t="s">
        <v>1044</v>
      </c>
      <c r="G549" s="568" t="e">
        <f>G545+#REF!</f>
        <v>#REF!</v>
      </c>
      <c r="I549" s="561"/>
    </row>
    <row r="550" spans="1:10" x14ac:dyDescent="0.15">
      <c r="G550" s="550"/>
    </row>
    <row r="555" spans="1:10" x14ac:dyDescent="0.15">
      <c r="E555" s="563"/>
      <c r="F555" s="563"/>
      <c r="G555" s="13"/>
      <c r="I555"/>
    </row>
    <row r="556" spans="1:10" x14ac:dyDescent="0.15">
      <c r="E556" s="563"/>
      <c r="F556" s="563"/>
      <c r="G556" s="13"/>
      <c r="I556"/>
    </row>
    <row r="557" spans="1:10" ht="16" x14ac:dyDescent="0.2">
      <c r="B557" s="258"/>
      <c r="C557" s="102"/>
      <c r="D557" s="102"/>
      <c r="E557" s="564"/>
      <c r="F557" s="565"/>
      <c r="G557" s="566"/>
      <c r="H557" s="565"/>
      <c r="I557" s="565"/>
    </row>
    <row r="558" spans="1:10" ht="16" x14ac:dyDescent="0.2">
      <c r="B558" s="258"/>
      <c r="C558" s="102"/>
      <c r="D558" s="102"/>
      <c r="E558" s="564"/>
      <c r="F558" s="565"/>
      <c r="G558" s="567"/>
      <c r="H558" s="565"/>
      <c r="I558" s="565"/>
    </row>
    <row r="559" spans="1:10" x14ac:dyDescent="0.15">
      <c r="E559" s="563"/>
      <c r="F559" s="563"/>
      <c r="G559" s="13"/>
      <c r="I559"/>
    </row>
  </sheetData>
  <mergeCells count="4">
    <mergeCell ref="A2:C2"/>
    <mergeCell ref="A518:C518"/>
    <mergeCell ref="A519:C519"/>
    <mergeCell ref="A539:C539"/>
  </mergeCells>
  <conditionalFormatting sqref="A109:A113 A119">
    <cfRule type="duplicateValues" dxfId="1149" priority="34"/>
  </conditionalFormatting>
  <conditionalFormatting sqref="B13:B16">
    <cfRule type="duplicateValues" dxfId="1148" priority="26"/>
    <cfRule type="duplicateValues" dxfId="1147" priority="27"/>
  </conditionalFormatting>
  <conditionalFormatting sqref="B108:B124">
    <cfRule type="duplicateValues" dxfId="1146" priority="36"/>
  </conditionalFormatting>
  <conditionalFormatting sqref="B114:B118 B120:B124">
    <cfRule type="duplicateValues" dxfId="1145" priority="33"/>
  </conditionalFormatting>
  <conditionalFormatting sqref="B262:B274">
    <cfRule type="duplicateValues" dxfId="1144" priority="20"/>
    <cfRule type="duplicateValues" dxfId="1143" priority="21"/>
  </conditionalFormatting>
  <conditionalFormatting sqref="B520">
    <cfRule type="duplicateValues" dxfId="1142" priority="8"/>
  </conditionalFormatting>
  <conditionalFormatting sqref="B521">
    <cfRule type="duplicateValues" dxfId="1141" priority="6"/>
  </conditionalFormatting>
  <conditionalFormatting sqref="B522">
    <cfRule type="duplicateValues" dxfId="1140" priority="4"/>
  </conditionalFormatting>
  <conditionalFormatting sqref="B523">
    <cfRule type="duplicateValues" dxfId="1139" priority="1"/>
    <cfRule type="duplicateValues" dxfId="1138" priority="2"/>
  </conditionalFormatting>
  <conditionalFormatting sqref="B539:B548 B200:B261 B517:B519 B275:B514 B524:B537">
    <cfRule type="duplicateValues" dxfId="1137" priority="16"/>
  </conditionalFormatting>
  <conditionalFormatting sqref="B539:B548 B200:B515 B517:B519 B523:B537">
    <cfRule type="duplicateValues" dxfId="1136" priority="15"/>
  </conditionalFormatting>
  <conditionalFormatting sqref="B539:B548">
    <cfRule type="duplicateValues" dxfId="1135" priority="18"/>
  </conditionalFormatting>
  <conditionalFormatting sqref="B549:B556 B559:B1048576">
    <cfRule type="duplicateValues" dxfId="1134" priority="32"/>
  </conditionalFormatting>
  <conditionalFormatting sqref="B549:B1048576 B12 B1:B6 B125:B199 B17:B107">
    <cfRule type="duplicateValues" dxfId="1133" priority="30"/>
  </conditionalFormatting>
  <conditionalFormatting sqref="B549:B1048576">
    <cfRule type="duplicateValues" dxfId="1132" priority="29"/>
  </conditionalFormatting>
  <conditionalFormatting sqref="C13:C16">
    <cfRule type="duplicateValues" dxfId="1131" priority="28"/>
  </conditionalFormatting>
  <conditionalFormatting sqref="C173:C183">
    <cfRule type="duplicateValues" dxfId="1130" priority="37"/>
  </conditionalFormatting>
  <conditionalFormatting sqref="C227">
    <cfRule type="duplicateValues" dxfId="1129" priority="23"/>
  </conditionalFormatting>
  <conditionalFormatting sqref="C262:C274">
    <cfRule type="duplicateValues" dxfId="1128" priority="22"/>
  </conditionalFormatting>
  <conditionalFormatting sqref="C520">
    <cfRule type="duplicateValues" dxfId="1127" priority="9"/>
  </conditionalFormatting>
  <conditionalFormatting sqref="C521">
    <cfRule type="duplicateValues" dxfId="1126" priority="7"/>
  </conditionalFormatting>
  <conditionalFormatting sqref="C522">
    <cfRule type="duplicateValues" dxfId="1125" priority="5"/>
  </conditionalFormatting>
  <conditionalFormatting sqref="C523">
    <cfRule type="duplicateValues" dxfId="1124" priority="3"/>
  </conditionalFormatting>
  <conditionalFormatting sqref="C539:C548 C200:C261 C517:C519 C275:C420 C422:C514 C524:C537">
    <cfRule type="duplicateValues" dxfId="1123" priority="19"/>
  </conditionalFormatting>
  <conditionalFormatting sqref="C549:C1048576 A109:A113 A119 C12 C1:C6 C17:C199">
    <cfRule type="duplicateValues" dxfId="1122" priority="35"/>
  </conditionalFormatting>
  <conditionalFormatting sqref="C557:C558">
    <cfRule type="duplicateValues" dxfId="1121" priority="25"/>
  </conditionalFormatting>
  <conditionalFormatting sqref="J25:J157 J159:J175 J177:J186 J188:J196 J203:J216 J405:J422 J516:J517">
    <cfRule type="notContainsBlanks" dxfId="1120" priority="31">
      <formula>LEN(TRIM(J25))&gt;0</formula>
    </cfRule>
  </conditionalFormatting>
  <conditionalFormatting sqref="J198:J201 J218:J291 J294:J296 J301:J345 J347:J402 J424:J440 J442:J498 J500:J514">
    <cfRule type="notContainsBlanks" dxfId="1119" priority="17">
      <formula>LEN(TRIM(J198))&gt;0</formula>
    </cfRule>
  </conditionalFormatting>
  <conditionalFormatting sqref="J557:J558">
    <cfRule type="notContainsBlanks" dxfId="1118" priority="24">
      <formula>LEN(TRIM(J557))&gt;0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675-56D5-3846-B33B-F3DCBA7DBBF5}">
  <dimension ref="A1:AC562"/>
  <sheetViews>
    <sheetView topLeftCell="A420" zoomScaleNormal="100" workbookViewId="0">
      <selection activeCell="B461" sqref="B461:F466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17.83203125" style="476" customWidth="1"/>
    <col min="8" max="8" width="19.6640625" bestFit="1" customWidth="1"/>
    <col min="9" max="9" width="13.5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1095</v>
      </c>
      <c r="H2" s="77" t="s">
        <v>459</v>
      </c>
      <c r="I2" s="365">
        <v>45505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s="47" customFormat="1" ht="16" x14ac:dyDescent="0.2">
      <c r="A10" s="275"/>
      <c r="B10" s="97">
        <v>2332</v>
      </c>
      <c r="C10" s="85" t="s">
        <v>1079</v>
      </c>
      <c r="D10" s="85" t="s">
        <v>411</v>
      </c>
      <c r="E10" s="86">
        <v>10000</v>
      </c>
      <c r="F10" s="86">
        <v>0</v>
      </c>
      <c r="G10" s="278">
        <v>1.26</v>
      </c>
      <c r="H10" s="86">
        <v>1.26</v>
      </c>
      <c r="I10" s="192">
        <v>1.26</v>
      </c>
      <c r="J10" s="85"/>
    </row>
    <row r="11" spans="1:10" s="47" customFormat="1" ht="16" x14ac:dyDescent="0.2">
      <c r="A11" s="275"/>
      <c r="B11" s="97"/>
      <c r="C11" s="85"/>
      <c r="D11" s="85"/>
      <c r="E11" s="86"/>
      <c r="F11" s="86"/>
      <c r="G11" s="278"/>
      <c r="H11" s="86"/>
      <c r="I11" s="192"/>
      <c r="J11" s="85"/>
    </row>
    <row r="12" spans="1:10" ht="16" x14ac:dyDescent="0.2">
      <c r="A12" s="275"/>
      <c r="B12" s="275">
        <v>2247</v>
      </c>
      <c r="C12" s="279" t="s">
        <v>632</v>
      </c>
      <c r="D12" s="279" t="s">
        <v>411</v>
      </c>
      <c r="E12" s="280">
        <v>10000</v>
      </c>
      <c r="F12" s="281">
        <v>0</v>
      </c>
      <c r="G12" s="278">
        <v>0.53</v>
      </c>
      <c r="H12" s="282">
        <f>F12+G12</f>
        <v>0.53</v>
      </c>
      <c r="I12" s="487">
        <f>SUM(H12:H13)</f>
        <v>0.95</v>
      </c>
      <c r="J12" s="275"/>
    </row>
    <row r="13" spans="1:10" ht="16" x14ac:dyDescent="0.2">
      <c r="A13" s="275"/>
      <c r="B13" s="275">
        <v>2247</v>
      </c>
      <c r="C13" s="279" t="s">
        <v>632</v>
      </c>
      <c r="D13" s="279" t="s">
        <v>413</v>
      </c>
      <c r="E13" s="280">
        <v>10000</v>
      </c>
      <c r="F13" s="281">
        <v>0.42</v>
      </c>
      <c r="G13" s="278"/>
      <c r="H13" s="282">
        <f>F13</f>
        <v>0.42</v>
      </c>
      <c r="I13" s="487"/>
      <c r="J13" s="275"/>
    </row>
    <row r="14" spans="1:10" ht="16" x14ac:dyDescent="0.2">
      <c r="A14" s="275"/>
      <c r="B14" s="275"/>
      <c r="C14" s="279"/>
      <c r="D14" s="279"/>
      <c r="E14" s="280"/>
      <c r="F14" s="281"/>
      <c r="G14" s="278"/>
      <c r="H14" s="282"/>
      <c r="I14" s="367"/>
      <c r="J14" s="275"/>
    </row>
    <row r="15" spans="1:10" ht="16" x14ac:dyDescent="0.2">
      <c r="A15" s="275"/>
      <c r="B15" s="275">
        <v>2303</v>
      </c>
      <c r="C15" s="279" t="s">
        <v>842</v>
      </c>
      <c r="D15" s="279" t="s">
        <v>411</v>
      </c>
      <c r="E15" s="486">
        <v>10000</v>
      </c>
      <c r="F15" s="281"/>
      <c r="G15" s="281">
        <v>8.02</v>
      </c>
      <c r="H15" s="282">
        <v>8.02</v>
      </c>
      <c r="I15" s="367">
        <f>G15+F16</f>
        <v>8.44</v>
      </c>
      <c r="J15" s="275"/>
    </row>
    <row r="16" spans="1:10" ht="16" x14ac:dyDescent="0.2">
      <c r="A16" s="275"/>
      <c r="B16" s="275">
        <v>2303</v>
      </c>
      <c r="C16" s="279" t="s">
        <v>842</v>
      </c>
      <c r="D16" s="279" t="s">
        <v>413</v>
      </c>
      <c r="E16" s="280">
        <v>10000</v>
      </c>
      <c r="F16" s="281">
        <v>0.42</v>
      </c>
      <c r="G16" s="278"/>
      <c r="H16" s="282">
        <v>0.42</v>
      </c>
      <c r="I16" s="367"/>
      <c r="J16" s="275"/>
    </row>
    <row r="17" spans="1:10" ht="16" x14ac:dyDescent="0.2">
      <c r="A17" s="275"/>
      <c r="B17" s="275"/>
      <c r="C17" s="279"/>
      <c r="D17" s="279"/>
      <c r="E17" s="280"/>
      <c r="F17" s="281"/>
      <c r="G17" s="278"/>
      <c r="H17" s="282"/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411</v>
      </c>
      <c r="E18" s="280">
        <v>10000</v>
      </c>
      <c r="F18" s="281">
        <f>H18-G18</f>
        <v>0</v>
      </c>
      <c r="G18" s="278">
        <v>2.0099999999999998</v>
      </c>
      <c r="H18" s="282">
        <v>2.0099999999999998</v>
      </c>
      <c r="I18" s="367">
        <f>SUM(H18:H23)</f>
        <v>5.6099999999999994</v>
      </c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417</v>
      </c>
      <c r="E19" s="280">
        <v>10000</v>
      </c>
      <c r="F19" s="281">
        <v>2.21</v>
      </c>
      <c r="G19" s="278">
        <v>0</v>
      </c>
      <c r="H19" s="282">
        <v>2.21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412</v>
      </c>
      <c r="E20" s="280">
        <v>10000</v>
      </c>
      <c r="F20" s="281">
        <v>0.68</v>
      </c>
      <c r="G20" s="278"/>
      <c r="H20" s="282">
        <v>0.68</v>
      </c>
      <c r="I20" s="367"/>
      <c r="J20" s="275"/>
    </row>
    <row r="21" spans="1:10" ht="16" x14ac:dyDescent="0.2">
      <c r="A21" s="275"/>
      <c r="B21" s="551">
        <v>2261</v>
      </c>
      <c r="C21" s="552" t="s">
        <v>672</v>
      </c>
      <c r="D21" s="279" t="s">
        <v>413</v>
      </c>
      <c r="E21" s="280">
        <v>10000</v>
      </c>
      <c r="F21" s="281">
        <v>0.42</v>
      </c>
      <c r="G21" s="278"/>
      <c r="H21" s="282">
        <f>F21</f>
        <v>0.42</v>
      </c>
      <c r="I21" s="367"/>
      <c r="J21" s="275"/>
    </row>
    <row r="22" spans="1:10" ht="16" x14ac:dyDescent="0.2">
      <c r="A22" s="275"/>
      <c r="B22" s="551">
        <v>2261</v>
      </c>
      <c r="C22" s="552" t="s">
        <v>672</v>
      </c>
      <c r="D22" s="279" t="s">
        <v>418</v>
      </c>
      <c r="E22" s="280">
        <v>5000</v>
      </c>
      <c r="F22" s="281">
        <v>0.22</v>
      </c>
      <c r="G22" s="278"/>
      <c r="H22" s="282">
        <v>0.22</v>
      </c>
      <c r="I22" s="367"/>
      <c r="J22" s="559"/>
    </row>
    <row r="23" spans="1:10" ht="16" x14ac:dyDescent="0.2">
      <c r="A23" s="275"/>
      <c r="B23" s="551">
        <v>2261</v>
      </c>
      <c r="C23" s="553" t="s">
        <v>672</v>
      </c>
      <c r="D23" s="279" t="s">
        <v>414</v>
      </c>
      <c r="E23" s="280">
        <v>2000</v>
      </c>
      <c r="F23" s="281">
        <v>7.0000000000000007E-2</v>
      </c>
      <c r="G23" s="278"/>
      <c r="H23" s="282">
        <v>7.0000000000000007E-2</v>
      </c>
      <c r="I23" s="367"/>
      <c r="J23" s="559"/>
    </row>
    <row r="24" spans="1:10" ht="16" x14ac:dyDescent="0.2">
      <c r="A24" s="275"/>
      <c r="B24" s="275"/>
      <c r="C24" s="276"/>
      <c r="D24" s="276"/>
      <c r="E24" s="277"/>
      <c r="F24" s="278"/>
      <c r="G24" s="275"/>
      <c r="H24" s="275"/>
      <c r="I24" s="368"/>
      <c r="J24" s="275"/>
    </row>
    <row r="25" spans="1:10" ht="16" x14ac:dyDescent="0.2">
      <c r="A25" s="63"/>
      <c r="B25" s="75" t="s">
        <v>539</v>
      </c>
      <c r="C25" s="66" t="s">
        <v>198</v>
      </c>
      <c r="D25" s="66" t="s">
        <v>411</v>
      </c>
      <c r="E25" s="78">
        <v>100000</v>
      </c>
      <c r="F25" s="254">
        <v>18.09</v>
      </c>
      <c r="G25" s="478">
        <v>2.0099999999999998</v>
      </c>
      <c r="H25" s="78">
        <f>SUM(F25:G25)</f>
        <v>20.100000000000001</v>
      </c>
      <c r="I25" s="144">
        <f>SUM(H25:H28)</f>
        <v>28.050000000000004</v>
      </c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412</v>
      </c>
      <c r="E26" s="78">
        <v>10000</v>
      </c>
      <c r="F26" s="109">
        <v>3.42</v>
      </c>
      <c r="G26" s="479"/>
      <c r="H26" s="78">
        <f>F26</f>
        <v>3.42</v>
      </c>
      <c r="I26" s="144"/>
      <c r="J26" s="23"/>
    </row>
    <row r="27" spans="1:10" ht="16" x14ac:dyDescent="0.2">
      <c r="A27" s="63"/>
      <c r="B27" s="75" t="s">
        <v>539</v>
      </c>
      <c r="C27" s="66" t="s">
        <v>198</v>
      </c>
      <c r="D27" s="66" t="s">
        <v>413</v>
      </c>
      <c r="E27" s="78">
        <v>100000</v>
      </c>
      <c r="F27" s="109">
        <v>4.18</v>
      </c>
      <c r="G27" s="479"/>
      <c r="H27" s="78">
        <f>F27</f>
        <v>4.18</v>
      </c>
      <c r="I27" s="144"/>
      <c r="J27" s="23"/>
    </row>
    <row r="28" spans="1:10" ht="16" x14ac:dyDescent="0.2">
      <c r="A28" s="63"/>
      <c r="B28" s="75" t="s">
        <v>539</v>
      </c>
      <c r="C28" s="66" t="s">
        <v>198</v>
      </c>
      <c r="D28" s="66" t="s">
        <v>414</v>
      </c>
      <c r="E28" s="78">
        <v>10000</v>
      </c>
      <c r="F28" s="109">
        <v>0.35</v>
      </c>
      <c r="G28" s="479"/>
      <c r="H28" s="78">
        <f>F28</f>
        <v>0.35</v>
      </c>
      <c r="I28" s="144"/>
      <c r="J28" s="23"/>
    </row>
    <row r="29" spans="1:10" ht="16" x14ac:dyDescent="0.2">
      <c r="A29" s="63"/>
      <c r="B29" s="75"/>
      <c r="C29" s="66"/>
      <c r="D29" s="66"/>
      <c r="E29" s="79"/>
      <c r="F29" s="109"/>
      <c r="G29" s="174"/>
      <c r="H29" s="78"/>
      <c r="I29" s="144"/>
      <c r="J29" s="23"/>
    </row>
    <row r="30" spans="1:10" ht="16" x14ac:dyDescent="0.2">
      <c r="A30" s="63"/>
      <c r="B30" s="75" t="s">
        <v>1080</v>
      </c>
      <c r="C30" s="66" t="s">
        <v>1081</v>
      </c>
      <c r="D30" s="66" t="s">
        <v>411</v>
      </c>
      <c r="E30" s="79">
        <v>250000</v>
      </c>
      <c r="F30" s="109">
        <v>15.84</v>
      </c>
      <c r="G30" s="478">
        <v>0.66</v>
      </c>
      <c r="H30" s="78">
        <f>SUM(F30:G30)</f>
        <v>16.5</v>
      </c>
      <c r="I30" s="144">
        <f>SUM(H30:H33)</f>
        <v>36.57</v>
      </c>
      <c r="J30" s="23"/>
    </row>
    <row r="31" spans="1:10" ht="16" x14ac:dyDescent="0.2">
      <c r="A31" s="63"/>
      <c r="B31" s="75" t="s">
        <v>1080</v>
      </c>
      <c r="C31" s="66" t="s">
        <v>1081</v>
      </c>
      <c r="D31" s="66" t="s">
        <v>412</v>
      </c>
      <c r="E31" s="79">
        <v>10000</v>
      </c>
      <c r="F31" s="109">
        <v>3.42</v>
      </c>
      <c r="G31" s="174"/>
      <c r="H31" s="78">
        <f>SUM(F31:G31)</f>
        <v>3.42</v>
      </c>
      <c r="I31" s="144"/>
      <c r="J31" s="23"/>
    </row>
    <row r="32" spans="1:10" ht="16" x14ac:dyDescent="0.2">
      <c r="A32" s="63"/>
      <c r="B32" s="75" t="s">
        <v>1080</v>
      </c>
      <c r="C32" s="66" t="s">
        <v>1081</v>
      </c>
      <c r="D32" s="66" t="s">
        <v>413</v>
      </c>
      <c r="E32" s="79">
        <v>390000</v>
      </c>
      <c r="F32" s="109">
        <v>16.3</v>
      </c>
      <c r="G32" s="174"/>
      <c r="H32" s="78">
        <f>SUM(F32:G32)</f>
        <v>16.3</v>
      </c>
      <c r="I32" s="144"/>
      <c r="J32" s="23"/>
    </row>
    <row r="33" spans="1:10" ht="16" x14ac:dyDescent="0.2">
      <c r="A33" s="63"/>
      <c r="B33" s="75" t="s">
        <v>1080</v>
      </c>
      <c r="C33" s="66" t="s">
        <v>1081</v>
      </c>
      <c r="D33" s="66" t="s">
        <v>414</v>
      </c>
      <c r="E33" s="79">
        <v>10000</v>
      </c>
      <c r="F33" s="109">
        <v>0.35</v>
      </c>
      <c r="G33" s="174"/>
      <c r="H33" s="78">
        <f>SUM(F33:G33)</f>
        <v>0.35</v>
      </c>
      <c r="I33" s="144"/>
      <c r="J33" s="23"/>
    </row>
    <row r="34" spans="1:10" ht="16" x14ac:dyDescent="0.2">
      <c r="A34" s="63"/>
      <c r="B34" s="75"/>
      <c r="C34" s="66"/>
      <c r="D34" s="66"/>
      <c r="E34" s="79"/>
      <c r="F34" s="109"/>
      <c r="G34" s="174"/>
      <c r="H34" s="78"/>
      <c r="I34" s="144"/>
      <c r="J34" s="23"/>
    </row>
    <row r="35" spans="1:10" ht="16" x14ac:dyDescent="0.2">
      <c r="A35" s="63"/>
      <c r="B35" s="75" t="s">
        <v>718</v>
      </c>
      <c r="C35" s="23" t="s">
        <v>733</v>
      </c>
      <c r="D35" s="66" t="s">
        <v>411</v>
      </c>
      <c r="E35" s="79">
        <v>100000</v>
      </c>
      <c r="F35" s="109">
        <v>21.84</v>
      </c>
      <c r="G35" s="479">
        <v>0.91</v>
      </c>
      <c r="H35" s="78">
        <f>SUM(F35:G35)</f>
        <v>22.75</v>
      </c>
      <c r="I35" s="192">
        <f>SUM(H35:H36)</f>
        <v>33.200000000000003</v>
      </c>
      <c r="J35" s="23"/>
    </row>
    <row r="36" spans="1:10" ht="16" x14ac:dyDescent="0.2">
      <c r="A36" s="63"/>
      <c r="B36" s="75" t="s">
        <v>718</v>
      </c>
      <c r="C36" s="23" t="s">
        <v>733</v>
      </c>
      <c r="D36" s="66" t="s">
        <v>413</v>
      </c>
      <c r="E36" s="79">
        <v>200000</v>
      </c>
      <c r="F36" s="109">
        <v>10.45</v>
      </c>
      <c r="G36" s="479"/>
      <c r="H36" s="78">
        <v>10.45</v>
      </c>
      <c r="I36" s="144"/>
      <c r="J36" s="23"/>
    </row>
    <row r="37" spans="1:10" ht="16" x14ac:dyDescent="0.2">
      <c r="A37" s="63"/>
      <c r="B37" s="75"/>
      <c r="C37" s="66"/>
      <c r="D37" s="66"/>
      <c r="E37" s="79"/>
      <c r="F37" s="109"/>
      <c r="G37" s="479"/>
      <c r="H37" s="78"/>
      <c r="I37" s="144"/>
      <c r="J37" s="23"/>
    </row>
    <row r="38" spans="1:10" ht="16" x14ac:dyDescent="0.2">
      <c r="A38" s="63"/>
      <c r="B38" s="75" t="s">
        <v>542</v>
      </c>
      <c r="C38" s="66" t="s">
        <v>89</v>
      </c>
      <c r="D38" s="66" t="s">
        <v>411</v>
      </c>
      <c r="E38" s="79">
        <v>10000</v>
      </c>
      <c r="F38" s="109">
        <v>0</v>
      </c>
      <c r="G38" s="479">
        <f>H38-F38</f>
        <v>8.02</v>
      </c>
      <c r="H38" s="78">
        <v>8.02</v>
      </c>
      <c r="I38" s="144">
        <f>SUM(H38)</f>
        <v>8.02</v>
      </c>
      <c r="J38" s="23"/>
    </row>
    <row r="39" spans="1:10" ht="16" x14ac:dyDescent="0.2">
      <c r="A39" s="63"/>
      <c r="B39" s="75"/>
      <c r="C39" s="66"/>
      <c r="D39" s="66"/>
      <c r="E39" s="79"/>
      <c r="F39" s="78"/>
      <c r="G39" s="277"/>
      <c r="H39" s="78"/>
      <c r="I39" s="144"/>
      <c r="J39" s="23"/>
    </row>
    <row r="40" spans="1:10" ht="16" x14ac:dyDescent="0.2">
      <c r="A40" s="63"/>
      <c r="B40" s="97">
        <v>2309</v>
      </c>
      <c r="C40" s="66" t="s">
        <v>867</v>
      </c>
      <c r="D40" s="66" t="s">
        <v>411</v>
      </c>
      <c r="E40" s="79">
        <v>10000</v>
      </c>
      <c r="F40" s="109">
        <v>0</v>
      </c>
      <c r="G40" s="479">
        <v>5.0199999999999996</v>
      </c>
      <c r="H40" s="78"/>
      <c r="I40" s="144">
        <v>5.0199999999999996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277"/>
      <c r="H41" s="78"/>
      <c r="I41" s="144"/>
      <c r="J41" s="23"/>
    </row>
    <row r="42" spans="1:10" ht="16" x14ac:dyDescent="0.2">
      <c r="A42" s="63"/>
      <c r="B42" s="75" t="s">
        <v>543</v>
      </c>
      <c r="C42" s="66" t="s">
        <v>138</v>
      </c>
      <c r="D42" s="66" t="s">
        <v>411</v>
      </c>
      <c r="E42" s="78">
        <v>10000</v>
      </c>
      <c r="F42" s="78">
        <v>0</v>
      </c>
      <c r="G42" s="277">
        <f>H42-F42</f>
        <v>2.0099999999999998</v>
      </c>
      <c r="H42" s="78">
        <v>2.0099999999999998</v>
      </c>
      <c r="I42" s="144">
        <f>SUM(H42:H43)</f>
        <v>2.4299999999999997</v>
      </c>
      <c r="J42" s="23"/>
    </row>
    <row r="43" spans="1:10" ht="16" x14ac:dyDescent="0.2">
      <c r="A43" s="63"/>
      <c r="B43" s="75" t="s">
        <v>543</v>
      </c>
      <c r="C43" s="66" t="s">
        <v>138</v>
      </c>
      <c r="D43" s="66" t="s">
        <v>413</v>
      </c>
      <c r="E43" s="78">
        <v>10000</v>
      </c>
      <c r="F43" s="78">
        <v>0.42</v>
      </c>
      <c r="G43" s="277"/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144"/>
      <c r="J44" s="23"/>
    </row>
    <row r="45" spans="1:10" ht="16" x14ac:dyDescent="0.2">
      <c r="A45" s="63"/>
      <c r="B45" s="75" t="s">
        <v>777</v>
      </c>
      <c r="C45" s="66" t="s">
        <v>969</v>
      </c>
      <c r="D45" s="66" t="s">
        <v>411</v>
      </c>
      <c r="E45" s="78">
        <v>10000</v>
      </c>
      <c r="F45" s="78">
        <v>0</v>
      </c>
      <c r="G45" s="277">
        <v>0.53</v>
      </c>
      <c r="H45" s="78">
        <v>0.53</v>
      </c>
      <c r="I45" s="561">
        <f>SUM(H45,H46)</f>
        <v>0.95</v>
      </c>
      <c r="J45" s="23"/>
    </row>
    <row r="46" spans="1:10" ht="16" x14ac:dyDescent="0.2">
      <c r="A46" s="63"/>
      <c r="B46" s="75" t="s">
        <v>777</v>
      </c>
      <c r="C46" s="66" t="s">
        <v>969</v>
      </c>
      <c r="D46" s="66" t="s">
        <v>413</v>
      </c>
      <c r="E46" s="78">
        <v>10000</v>
      </c>
      <c r="F46" s="78">
        <v>0.42</v>
      </c>
      <c r="G46" s="277"/>
      <c r="H46" s="78">
        <v>0.42</v>
      </c>
      <c r="I46" s="144"/>
      <c r="J46" s="23"/>
    </row>
    <row r="47" spans="1:10" ht="16" x14ac:dyDescent="0.2">
      <c r="A47" s="63"/>
      <c r="B47" s="75"/>
      <c r="C47" s="66"/>
      <c r="D47" s="66"/>
      <c r="E47" s="78"/>
      <c r="F47" s="78"/>
      <c r="G47" s="277"/>
      <c r="H47" s="78"/>
      <c r="I47" s="144"/>
      <c r="J47" s="23"/>
    </row>
    <row r="48" spans="1:10" ht="16" x14ac:dyDescent="0.2">
      <c r="A48" s="63"/>
      <c r="B48" s="75" t="s">
        <v>711</v>
      </c>
      <c r="C48" s="66" t="s">
        <v>703</v>
      </c>
      <c r="D48" s="66" t="s">
        <v>411</v>
      </c>
      <c r="E48" s="78">
        <v>10000</v>
      </c>
      <c r="F48" s="78">
        <v>0</v>
      </c>
      <c r="G48" s="277">
        <f>H48-F48</f>
        <v>0.66</v>
      </c>
      <c r="H48" s="78">
        <v>0.66</v>
      </c>
      <c r="I48" s="144">
        <f>H48</f>
        <v>0.66</v>
      </c>
      <c r="J48" s="23"/>
    </row>
    <row r="49" spans="1:10" ht="16" x14ac:dyDescent="0.2">
      <c r="A49" s="63"/>
      <c r="B49" s="75"/>
      <c r="C49" s="66"/>
      <c r="D49" s="66"/>
      <c r="E49" s="79"/>
      <c r="F49" s="78"/>
      <c r="G49" s="277"/>
      <c r="H49" s="78"/>
      <c r="I49" s="144"/>
      <c r="J49" s="23"/>
    </row>
    <row r="50" spans="1:10" ht="16" x14ac:dyDescent="0.2">
      <c r="A50" s="63"/>
      <c r="B50" s="75" t="s">
        <v>544</v>
      </c>
      <c r="C50" s="66" t="s">
        <v>139</v>
      </c>
      <c r="D50" s="66" t="s">
        <v>411</v>
      </c>
      <c r="E50" s="78">
        <v>100000</v>
      </c>
      <c r="F50" s="109">
        <f>H50-G50</f>
        <v>18.090000000000003</v>
      </c>
      <c r="G50" s="479">
        <v>2.0099999999999998</v>
      </c>
      <c r="H50" s="78">
        <v>20.100000000000001</v>
      </c>
      <c r="I50" s="144">
        <f>SUM(H50:H55)</f>
        <v>66.3</v>
      </c>
      <c r="J50" s="23"/>
    </row>
    <row r="51" spans="1:10" ht="16" x14ac:dyDescent="0.2">
      <c r="A51" s="63"/>
      <c r="B51" s="75" t="s">
        <v>544</v>
      </c>
      <c r="C51" s="66" t="s">
        <v>139</v>
      </c>
      <c r="D51" s="66" t="s">
        <v>417</v>
      </c>
      <c r="E51" s="78">
        <v>50000</v>
      </c>
      <c r="F51" s="109">
        <v>33.85</v>
      </c>
      <c r="G51" s="479"/>
      <c r="H51" s="78">
        <f>F51</f>
        <v>33.85</v>
      </c>
      <c r="I51" s="144"/>
      <c r="J51" s="23"/>
    </row>
    <row r="52" spans="1:10" ht="16" x14ac:dyDescent="0.2">
      <c r="A52" s="63"/>
      <c r="B52" s="75" t="s">
        <v>544</v>
      </c>
      <c r="C52" s="66" t="s">
        <v>139</v>
      </c>
      <c r="D52" s="66" t="s">
        <v>412</v>
      </c>
      <c r="E52" s="79">
        <v>10000</v>
      </c>
      <c r="F52" s="109">
        <v>3.42</v>
      </c>
      <c r="G52" s="479"/>
      <c r="H52" s="78">
        <f>F52</f>
        <v>3.42</v>
      </c>
      <c r="I52" s="144"/>
      <c r="J52" s="23"/>
    </row>
    <row r="53" spans="1:10" ht="16" x14ac:dyDescent="0.2">
      <c r="A53" s="63"/>
      <c r="B53" s="75" t="s">
        <v>544</v>
      </c>
      <c r="C53" s="66" t="s">
        <v>139</v>
      </c>
      <c r="D53" s="66" t="s">
        <v>413</v>
      </c>
      <c r="E53" s="79">
        <v>100000</v>
      </c>
      <c r="F53" s="109">
        <v>4.18</v>
      </c>
      <c r="G53" s="479"/>
      <c r="H53" s="78">
        <f>F53</f>
        <v>4.18</v>
      </c>
      <c r="I53" s="144"/>
      <c r="J53" s="23"/>
    </row>
    <row r="54" spans="1:10" ht="16" x14ac:dyDescent="0.2">
      <c r="A54" s="63"/>
      <c r="B54" s="75" t="s">
        <v>544</v>
      </c>
      <c r="C54" s="66" t="s">
        <v>139</v>
      </c>
      <c r="D54" s="66" t="s">
        <v>418</v>
      </c>
      <c r="E54" s="78">
        <v>100000</v>
      </c>
      <c r="F54" s="109">
        <v>4.4000000000000004</v>
      </c>
      <c r="G54" s="479"/>
      <c r="H54" s="78">
        <f>F54</f>
        <v>4.4000000000000004</v>
      </c>
      <c r="I54" s="144"/>
      <c r="J54" s="23"/>
    </row>
    <row r="55" spans="1:10" ht="16" x14ac:dyDescent="0.2">
      <c r="A55" s="63"/>
      <c r="B55" s="75" t="s">
        <v>544</v>
      </c>
      <c r="C55" s="66" t="s">
        <v>139</v>
      </c>
      <c r="D55" s="66" t="s">
        <v>414</v>
      </c>
      <c r="E55" s="79">
        <v>10000</v>
      </c>
      <c r="F55" s="109">
        <v>0.35</v>
      </c>
      <c r="G55" s="479"/>
      <c r="H55" s="78">
        <f>F55</f>
        <v>0.35</v>
      </c>
      <c r="I55" s="144"/>
      <c r="J55" s="23"/>
    </row>
    <row r="56" spans="1:10" ht="16" x14ac:dyDescent="0.2">
      <c r="A56" s="63"/>
      <c r="B56" s="75"/>
      <c r="C56" s="66"/>
      <c r="D56" s="66"/>
      <c r="E56" s="79"/>
      <c r="F56" s="109"/>
      <c r="G56" s="479"/>
      <c r="H56" s="78"/>
      <c r="I56" s="144"/>
      <c r="J56" s="23"/>
    </row>
    <row r="57" spans="1:10" ht="16" x14ac:dyDescent="0.2">
      <c r="A57" s="63"/>
      <c r="B57" s="75" t="s">
        <v>545</v>
      </c>
      <c r="C57" s="66" t="s">
        <v>217</v>
      </c>
      <c r="D57" s="66" t="s">
        <v>411</v>
      </c>
      <c r="E57" s="78">
        <v>240000</v>
      </c>
      <c r="F57" s="109">
        <f>H57-G57</f>
        <v>20.93</v>
      </c>
      <c r="G57" s="479">
        <v>0.91</v>
      </c>
      <c r="H57" s="78">
        <v>21.84</v>
      </c>
      <c r="I57" s="144">
        <f>SUM(H57:H58)</f>
        <v>22.26</v>
      </c>
      <c r="J57" s="23"/>
    </row>
    <row r="58" spans="1:10" ht="16" x14ac:dyDescent="0.2">
      <c r="A58" s="63"/>
      <c r="B58" s="75" t="s">
        <v>545</v>
      </c>
      <c r="C58" s="66" t="s">
        <v>217</v>
      </c>
      <c r="D58" s="66" t="s">
        <v>413</v>
      </c>
      <c r="E58" s="78">
        <v>10000</v>
      </c>
      <c r="F58" s="109">
        <v>0.42</v>
      </c>
      <c r="G58" s="479"/>
      <c r="H58" s="78">
        <f>F58</f>
        <v>0.42</v>
      </c>
      <c r="I58" s="144"/>
      <c r="J58" s="23"/>
    </row>
    <row r="59" spans="1:10" ht="16" x14ac:dyDescent="0.2">
      <c r="A59" s="63"/>
      <c r="B59" s="75"/>
      <c r="C59" s="66"/>
      <c r="D59" s="66"/>
      <c r="E59" s="78"/>
      <c r="F59" s="109"/>
      <c r="G59" s="479"/>
      <c r="H59" s="78"/>
      <c r="I59" s="144"/>
      <c r="J59" s="23"/>
    </row>
    <row r="60" spans="1:10" ht="16" x14ac:dyDescent="0.2">
      <c r="A60" s="63"/>
      <c r="B60" s="75" t="s">
        <v>869</v>
      </c>
      <c r="C60" s="66" t="s">
        <v>843</v>
      </c>
      <c r="D60" s="66" t="s">
        <v>411</v>
      </c>
      <c r="E60" s="78">
        <v>10000</v>
      </c>
      <c r="F60" s="109">
        <v>0</v>
      </c>
      <c r="G60" s="479">
        <v>0.91</v>
      </c>
      <c r="H60" s="78"/>
      <c r="I60" s="144">
        <f>G60+F61</f>
        <v>1.33</v>
      </c>
      <c r="J60" s="23"/>
    </row>
    <row r="61" spans="1:10" ht="16" x14ac:dyDescent="0.2">
      <c r="A61" s="63"/>
      <c r="B61" s="97">
        <v>2302</v>
      </c>
      <c r="C61" s="66" t="s">
        <v>843</v>
      </c>
      <c r="D61" s="66" t="s">
        <v>413</v>
      </c>
      <c r="E61" s="78">
        <v>10000</v>
      </c>
      <c r="F61" s="109">
        <v>0.42</v>
      </c>
      <c r="G61" s="479"/>
      <c r="H61" s="78"/>
      <c r="I61" s="144"/>
      <c r="J61" s="23"/>
    </row>
    <row r="62" spans="1:10" ht="16" x14ac:dyDescent="0.2">
      <c r="A62" s="63"/>
      <c r="B62" s="75"/>
      <c r="C62" s="66"/>
      <c r="D62" s="66"/>
      <c r="E62" s="78"/>
      <c r="F62" s="109"/>
      <c r="G62" s="479"/>
      <c r="H62" s="78"/>
      <c r="I62" s="144"/>
      <c r="J62" s="23"/>
    </row>
    <row r="63" spans="1:10" ht="16" x14ac:dyDescent="0.2">
      <c r="A63" s="63"/>
      <c r="B63" s="75" t="s">
        <v>817</v>
      </c>
      <c r="C63" s="66" t="s">
        <v>811</v>
      </c>
      <c r="D63" s="66" t="s">
        <v>411</v>
      </c>
      <c r="E63" s="78">
        <v>200000</v>
      </c>
      <c r="F63" s="109">
        <v>17.29</v>
      </c>
      <c r="G63" s="479">
        <v>0.91</v>
      </c>
      <c r="H63" s="78">
        <f>SUM(G63,F63)</f>
        <v>18.2</v>
      </c>
      <c r="I63" s="144">
        <f>SUM(H63:H64)</f>
        <v>20.29</v>
      </c>
      <c r="J63" s="23" t="s">
        <v>1038</v>
      </c>
    </row>
    <row r="64" spans="1:10" ht="16" x14ac:dyDescent="0.2">
      <c r="A64" s="63"/>
      <c r="B64" s="75" t="s">
        <v>817</v>
      </c>
      <c r="C64" s="66" t="s">
        <v>811</v>
      </c>
      <c r="D64" s="66" t="s">
        <v>413</v>
      </c>
      <c r="E64" s="78">
        <v>50000</v>
      </c>
      <c r="F64" s="109">
        <v>2.09</v>
      </c>
      <c r="G64" s="479"/>
      <c r="H64" s="78">
        <v>2.09</v>
      </c>
      <c r="I64" s="144"/>
      <c r="J64" s="23"/>
    </row>
    <row r="65" spans="1:17" ht="16" x14ac:dyDescent="0.2">
      <c r="A65" s="63"/>
      <c r="B65" s="75"/>
      <c r="C65" s="66"/>
      <c r="D65" s="66"/>
      <c r="E65" s="78"/>
      <c r="F65" s="109"/>
      <c r="G65" s="479"/>
      <c r="H65" s="78"/>
      <c r="I65" s="144"/>
      <c r="J65" s="23"/>
    </row>
    <row r="66" spans="1:17" ht="16" x14ac:dyDescent="0.2">
      <c r="A66" s="63"/>
      <c r="B66" s="75" t="s">
        <v>931</v>
      </c>
      <c r="C66" s="66" t="s">
        <v>932</v>
      </c>
      <c r="D66" s="66" t="s">
        <v>411</v>
      </c>
      <c r="E66" s="78">
        <v>100000</v>
      </c>
      <c r="F66" s="109">
        <v>5.94</v>
      </c>
      <c r="G66" s="479">
        <v>0.66</v>
      </c>
      <c r="H66" s="78">
        <v>6.6</v>
      </c>
      <c r="I66" s="144">
        <f>SUM(H66:H69)</f>
        <v>32.86</v>
      </c>
      <c r="J66" s="23"/>
    </row>
    <row r="67" spans="1:17" ht="16" x14ac:dyDescent="0.2">
      <c r="A67" s="63"/>
      <c r="B67" s="75" t="s">
        <v>931</v>
      </c>
      <c r="C67" s="66" t="s">
        <v>932</v>
      </c>
      <c r="D67" s="66" t="s">
        <v>417</v>
      </c>
      <c r="E67" s="78">
        <v>100000</v>
      </c>
      <c r="F67" s="109">
        <v>9.1</v>
      </c>
      <c r="G67" s="479"/>
      <c r="H67" s="78">
        <v>9.1</v>
      </c>
      <c r="I67" s="144"/>
      <c r="J67" s="560"/>
      <c r="N67">
        <v>0</v>
      </c>
      <c r="O67">
        <v>0</v>
      </c>
      <c r="Q67">
        <v>0</v>
      </c>
    </row>
    <row r="68" spans="1:17" ht="16" x14ac:dyDescent="0.2">
      <c r="A68" s="63"/>
      <c r="B68" s="75" t="s">
        <v>931</v>
      </c>
      <c r="C68" s="66" t="s">
        <v>932</v>
      </c>
      <c r="D68" s="66" t="s">
        <v>413</v>
      </c>
      <c r="E68" s="157">
        <v>200000</v>
      </c>
      <c r="F68" s="109">
        <v>8.36</v>
      </c>
      <c r="G68" s="479"/>
      <c r="H68" s="78">
        <v>8.36</v>
      </c>
      <c r="I68" s="144"/>
      <c r="J68" s="23"/>
    </row>
    <row r="69" spans="1:17" ht="16" x14ac:dyDescent="0.2">
      <c r="A69" s="63"/>
      <c r="B69" s="75" t="s">
        <v>931</v>
      </c>
      <c r="C69" s="66" t="s">
        <v>932</v>
      </c>
      <c r="D69" s="66" t="s">
        <v>418</v>
      </c>
      <c r="E69" s="78">
        <v>200000</v>
      </c>
      <c r="F69" s="109">
        <v>8.8000000000000007</v>
      </c>
      <c r="G69" s="479"/>
      <c r="H69" s="78">
        <v>8.8000000000000007</v>
      </c>
      <c r="I69" s="144"/>
      <c r="J69" s="23"/>
    </row>
    <row r="70" spans="1:17" ht="16" x14ac:dyDescent="0.2">
      <c r="A70" s="63"/>
      <c r="B70" s="75"/>
      <c r="C70" s="66"/>
      <c r="D70" s="66"/>
      <c r="E70" s="78"/>
      <c r="F70" s="109"/>
      <c r="G70" s="479"/>
      <c r="H70" s="78"/>
      <c r="I70" s="144"/>
      <c r="J70" s="23"/>
    </row>
    <row r="71" spans="1:17" ht="16" x14ac:dyDescent="0.2">
      <c r="A71" s="63"/>
      <c r="B71" s="75" t="s">
        <v>548</v>
      </c>
      <c r="C71" s="66" t="s">
        <v>178</v>
      </c>
      <c r="D71" s="66" t="s">
        <v>411</v>
      </c>
      <c r="E71" s="79">
        <v>50000</v>
      </c>
      <c r="F71" s="109">
        <v>32.08</v>
      </c>
      <c r="G71" s="479">
        <v>8.02</v>
      </c>
      <c r="H71" s="78">
        <f>SUM(F71:G71)</f>
        <v>40.099999999999994</v>
      </c>
      <c r="I71" s="144">
        <f>SUM(H71:H76)</f>
        <v>99.169999999999987</v>
      </c>
      <c r="J71" s="23"/>
    </row>
    <row r="72" spans="1:17" ht="16" x14ac:dyDescent="0.2">
      <c r="A72" s="63"/>
      <c r="B72" s="75" t="s">
        <v>548</v>
      </c>
      <c r="C72" s="66" t="s">
        <v>178</v>
      </c>
      <c r="D72" s="66" t="s">
        <v>417</v>
      </c>
      <c r="E72" s="79">
        <v>50000</v>
      </c>
      <c r="F72" s="109">
        <v>33.85</v>
      </c>
      <c r="G72" s="479"/>
      <c r="H72" s="78">
        <f>F72</f>
        <v>33.85</v>
      </c>
      <c r="I72" s="144"/>
      <c r="J72" s="23"/>
    </row>
    <row r="73" spans="1:17" ht="16" x14ac:dyDescent="0.2">
      <c r="A73" s="63"/>
      <c r="B73" s="75" t="s">
        <v>548</v>
      </c>
      <c r="C73" s="66" t="s">
        <v>178</v>
      </c>
      <c r="D73" s="66" t="s">
        <v>412</v>
      </c>
      <c r="E73" s="79">
        <v>10000</v>
      </c>
      <c r="F73" s="109">
        <v>3.42</v>
      </c>
      <c r="G73" s="479"/>
      <c r="H73" s="78">
        <f>F73</f>
        <v>3.42</v>
      </c>
      <c r="I73" s="144"/>
      <c r="J73" s="23"/>
    </row>
    <row r="74" spans="1:17" ht="16" x14ac:dyDescent="0.2">
      <c r="A74" s="63"/>
      <c r="B74" s="75" t="s">
        <v>548</v>
      </c>
      <c r="C74" s="66" t="s">
        <v>178</v>
      </c>
      <c r="D74" s="66" t="s">
        <v>413</v>
      </c>
      <c r="E74" s="79">
        <v>250000</v>
      </c>
      <c r="F74" s="109">
        <v>10.45</v>
      </c>
      <c r="G74" s="479"/>
      <c r="H74" s="78">
        <f>F74</f>
        <v>10.45</v>
      </c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418</v>
      </c>
      <c r="E75" s="78">
        <v>250000</v>
      </c>
      <c r="F75" s="109">
        <v>11</v>
      </c>
      <c r="G75" s="479"/>
      <c r="H75" s="78">
        <f>F75</f>
        <v>11</v>
      </c>
      <c r="I75" s="144"/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414</v>
      </c>
      <c r="E76" s="79">
        <v>10000</v>
      </c>
      <c r="F76" s="109">
        <v>0.35</v>
      </c>
      <c r="G76" s="479"/>
      <c r="H76" s="78">
        <f>F76</f>
        <v>0.35</v>
      </c>
      <c r="I76" s="144"/>
      <c r="J76" s="23"/>
    </row>
    <row r="77" spans="1:17" ht="16" x14ac:dyDescent="0.2">
      <c r="A77" s="63"/>
      <c r="B77" s="75"/>
      <c r="C77" s="66"/>
      <c r="D77" s="66"/>
      <c r="E77" s="79"/>
      <c r="F77" s="109"/>
      <c r="G77" s="479"/>
      <c r="H77" s="78"/>
      <c r="I77" s="144"/>
      <c r="J77" s="23"/>
    </row>
    <row r="78" spans="1:17" ht="16" x14ac:dyDescent="0.2">
      <c r="A78" s="63"/>
      <c r="B78" s="75" t="s">
        <v>549</v>
      </c>
      <c r="C78" s="66" t="s">
        <v>325</v>
      </c>
      <c r="D78" s="66" t="s">
        <v>411</v>
      </c>
      <c r="E78" s="201">
        <v>250000</v>
      </c>
      <c r="F78" s="109">
        <v>30.24</v>
      </c>
      <c r="G78" s="479">
        <v>1.26</v>
      </c>
      <c r="H78" s="78">
        <f>SUM(G78,F78)</f>
        <v>31.5</v>
      </c>
      <c r="I78" s="144">
        <f>SUM(H78:H79)</f>
        <v>52.4</v>
      </c>
      <c r="J78" s="200"/>
    </row>
    <row r="79" spans="1:17" ht="16" x14ac:dyDescent="0.2">
      <c r="A79" s="63"/>
      <c r="B79" s="75" t="s">
        <v>549</v>
      </c>
      <c r="C79" s="66" t="s">
        <v>325</v>
      </c>
      <c r="D79" s="66" t="s">
        <v>413</v>
      </c>
      <c r="E79" s="78">
        <v>500000</v>
      </c>
      <c r="F79" s="109">
        <v>20.9</v>
      </c>
      <c r="G79" s="479"/>
      <c r="H79" s="78">
        <f>F79</f>
        <v>20.9</v>
      </c>
      <c r="I79" s="144"/>
      <c r="J79" s="23"/>
    </row>
    <row r="80" spans="1:17" ht="16" x14ac:dyDescent="0.2">
      <c r="A80" s="63"/>
      <c r="B80" s="75"/>
      <c r="C80" s="66"/>
      <c r="D80" s="66"/>
      <c r="E80" s="78"/>
      <c r="F80" s="109"/>
      <c r="G80" s="479"/>
      <c r="H80" s="78"/>
      <c r="I80" s="144"/>
      <c r="J80" s="23"/>
    </row>
    <row r="81" spans="1:10" ht="16" x14ac:dyDescent="0.2">
      <c r="A81" s="63"/>
      <c r="B81" s="75" t="s">
        <v>550</v>
      </c>
      <c r="C81" s="66" t="s">
        <v>79</v>
      </c>
      <c r="D81" s="66" t="s">
        <v>411</v>
      </c>
      <c r="E81" s="78">
        <v>50000</v>
      </c>
      <c r="F81" s="109">
        <v>3.64</v>
      </c>
      <c r="G81" s="479">
        <v>0.66</v>
      </c>
      <c r="H81" s="78">
        <v>4.55</v>
      </c>
      <c r="I81" s="144">
        <f>SUM(H81:H86)</f>
        <v>25.950000000000003</v>
      </c>
      <c r="J81" s="23"/>
    </row>
    <row r="82" spans="1:10" ht="16" x14ac:dyDescent="0.2">
      <c r="A82" s="63"/>
      <c r="B82" s="75" t="s">
        <v>550</v>
      </c>
      <c r="C82" s="66" t="s">
        <v>79</v>
      </c>
      <c r="D82" s="66" t="s">
        <v>417</v>
      </c>
      <c r="E82" s="78">
        <v>50000</v>
      </c>
      <c r="F82" s="109">
        <v>9.0500000000000007</v>
      </c>
      <c r="G82" s="479"/>
      <c r="H82" s="78">
        <f>F82</f>
        <v>9.0500000000000007</v>
      </c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412</v>
      </c>
      <c r="E83" s="78">
        <v>10000</v>
      </c>
      <c r="F83" s="109">
        <v>3.42</v>
      </c>
      <c r="G83" s="479"/>
      <c r="H83" s="78">
        <f>F83</f>
        <v>3.42</v>
      </c>
      <c r="I83" s="144"/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413</v>
      </c>
      <c r="E84" s="78">
        <v>100000</v>
      </c>
      <c r="F84" s="109">
        <v>4.18</v>
      </c>
      <c r="G84" s="479"/>
      <c r="H84" s="78">
        <f>F84</f>
        <v>4.18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418</v>
      </c>
      <c r="E85" s="78">
        <v>100000</v>
      </c>
      <c r="F85" s="109">
        <v>4.4000000000000004</v>
      </c>
      <c r="G85" s="479"/>
      <c r="H85" s="78">
        <f>F85</f>
        <v>4.4000000000000004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414</v>
      </c>
      <c r="E86" s="79">
        <v>10000</v>
      </c>
      <c r="F86" s="109">
        <v>0.35</v>
      </c>
      <c r="G86" s="479"/>
      <c r="H86" s="78">
        <f>F86</f>
        <v>0.35</v>
      </c>
      <c r="I86" s="144"/>
      <c r="J86" s="23"/>
    </row>
    <row r="87" spans="1:10" ht="17" customHeight="1" x14ac:dyDescent="0.2">
      <c r="A87" s="63"/>
      <c r="B87" s="75"/>
      <c r="C87" s="66"/>
      <c r="D87" s="66"/>
      <c r="E87" s="79"/>
      <c r="F87" s="109"/>
      <c r="G87" s="479"/>
      <c r="H87" s="78"/>
      <c r="I87" s="144"/>
      <c r="J87" s="23"/>
    </row>
    <row r="88" spans="1:10" ht="17" customHeight="1" x14ac:dyDescent="0.2">
      <c r="A88" s="63"/>
      <c r="B88" s="75" t="s">
        <v>902</v>
      </c>
      <c r="C88" s="66" t="s">
        <v>903</v>
      </c>
      <c r="D88" s="66" t="s">
        <v>411</v>
      </c>
      <c r="E88" s="79">
        <v>200000</v>
      </c>
      <c r="F88" s="109">
        <v>23.94</v>
      </c>
      <c r="G88" s="479">
        <v>1.26</v>
      </c>
      <c r="H88" s="78">
        <v>25.2</v>
      </c>
      <c r="I88" s="144">
        <f>SUM(H88:H91)</f>
        <v>37.33</v>
      </c>
      <c r="J88" s="23"/>
    </row>
    <row r="89" spans="1:10" ht="17" customHeight="1" x14ac:dyDescent="0.2">
      <c r="A89" s="63"/>
      <c r="B89" s="75" t="s">
        <v>902</v>
      </c>
      <c r="C89" s="66" t="s">
        <v>903</v>
      </c>
      <c r="D89" s="66" t="s">
        <v>412</v>
      </c>
      <c r="E89" s="79">
        <v>10000</v>
      </c>
      <c r="F89" s="109">
        <v>3.42</v>
      </c>
      <c r="G89" s="479"/>
      <c r="H89" s="78">
        <v>3.42</v>
      </c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413</v>
      </c>
      <c r="E90" s="79">
        <v>200000</v>
      </c>
      <c r="F90" s="109">
        <v>8.36</v>
      </c>
      <c r="G90" s="479"/>
      <c r="H90" s="78">
        <v>8.36</v>
      </c>
      <c r="I90" s="144"/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414</v>
      </c>
      <c r="E91" s="79">
        <v>10000</v>
      </c>
      <c r="F91" s="109">
        <v>0.35</v>
      </c>
      <c r="G91" s="479"/>
      <c r="H91" s="78">
        <v>0.35</v>
      </c>
      <c r="I91" s="144"/>
      <c r="J91" s="23"/>
    </row>
    <row r="92" spans="1:10" ht="16" x14ac:dyDescent="0.2">
      <c r="A92" s="63"/>
      <c r="B92" s="75"/>
      <c r="C92" s="66"/>
      <c r="D92" s="66"/>
      <c r="E92" s="79"/>
      <c r="F92" s="78"/>
      <c r="G92" s="277"/>
      <c r="H92" s="78"/>
      <c r="I92" s="144"/>
      <c r="J92" s="23"/>
    </row>
    <row r="93" spans="1:10" ht="16" x14ac:dyDescent="0.2">
      <c r="A93" s="63"/>
      <c r="B93" s="75" t="s">
        <v>551</v>
      </c>
      <c r="C93" s="66" t="s">
        <v>80</v>
      </c>
      <c r="D93" s="66" t="s">
        <v>411</v>
      </c>
      <c r="E93" s="78">
        <v>300000</v>
      </c>
      <c r="F93" s="78">
        <v>26.39</v>
      </c>
      <c r="G93" s="277">
        <v>0.91</v>
      </c>
      <c r="H93" s="78">
        <v>27.3</v>
      </c>
      <c r="I93" s="144">
        <f>SUM(H93:H94)</f>
        <v>39.840000000000003</v>
      </c>
      <c r="J93" s="23"/>
    </row>
    <row r="94" spans="1:10" ht="16" x14ac:dyDescent="0.2">
      <c r="A94" s="63"/>
      <c r="B94" s="75" t="s">
        <v>551</v>
      </c>
      <c r="C94" s="66" t="s">
        <v>80</v>
      </c>
      <c r="D94" s="66" t="s">
        <v>413</v>
      </c>
      <c r="E94" s="78">
        <v>300000</v>
      </c>
      <c r="F94" s="78">
        <v>12.54</v>
      </c>
      <c r="G94" s="277"/>
      <c r="H94" s="78">
        <f>F94</f>
        <v>12.54</v>
      </c>
      <c r="I94" s="144"/>
      <c r="J94" s="23"/>
    </row>
    <row r="95" spans="1:10" ht="16" x14ac:dyDescent="0.2">
      <c r="A95" s="63"/>
      <c r="B95" s="257"/>
      <c r="C95" s="167"/>
      <c r="D95" s="66"/>
      <c r="E95" s="78"/>
      <c r="F95" s="78"/>
      <c r="G95" s="277"/>
      <c r="H95" s="78"/>
      <c r="I95" s="144"/>
      <c r="J95" s="23"/>
    </row>
    <row r="96" spans="1:10" ht="16" x14ac:dyDescent="0.2">
      <c r="A96" s="63"/>
      <c r="B96" s="257" t="s">
        <v>900</v>
      </c>
      <c r="C96" s="167" t="s">
        <v>901</v>
      </c>
      <c r="D96" s="66" t="s">
        <v>411</v>
      </c>
      <c r="E96" s="78">
        <v>200000</v>
      </c>
      <c r="F96" s="78">
        <v>10.07</v>
      </c>
      <c r="G96" s="277">
        <v>0.53</v>
      </c>
      <c r="H96" s="78">
        <f>SUM(G96,F96)</f>
        <v>10.6</v>
      </c>
      <c r="I96" s="144">
        <f>SUM(H97,H96)</f>
        <v>18.96</v>
      </c>
      <c r="J96" s="23"/>
    </row>
    <row r="97" spans="1:10" ht="16" x14ac:dyDescent="0.2">
      <c r="A97" s="63"/>
      <c r="B97" s="257" t="s">
        <v>900</v>
      </c>
      <c r="C97" s="167" t="s">
        <v>901</v>
      </c>
      <c r="D97" s="66" t="s">
        <v>413</v>
      </c>
      <c r="E97" s="78">
        <v>200000</v>
      </c>
      <c r="F97" s="78">
        <v>8.36</v>
      </c>
      <c r="G97" s="277"/>
      <c r="H97" s="78">
        <v>8.36</v>
      </c>
      <c r="I97" s="144"/>
      <c r="J97" s="23"/>
    </row>
    <row r="98" spans="1:10" ht="16" x14ac:dyDescent="0.2">
      <c r="A98" s="63"/>
      <c r="B98" s="257"/>
      <c r="C98" s="167"/>
      <c r="D98" s="66"/>
      <c r="E98" s="78"/>
      <c r="F98" s="78"/>
      <c r="G98" s="277"/>
      <c r="H98" s="78"/>
      <c r="I98" s="144"/>
      <c r="J98" s="23"/>
    </row>
    <row r="99" spans="1:10" ht="16" x14ac:dyDescent="0.2">
      <c r="A99" s="63"/>
      <c r="B99" s="257" t="s">
        <v>899</v>
      </c>
      <c r="C99" s="167" t="s">
        <v>844</v>
      </c>
      <c r="D99" s="66" t="s">
        <v>411</v>
      </c>
      <c r="E99" s="78">
        <v>10000</v>
      </c>
      <c r="F99" s="78"/>
      <c r="G99" s="78">
        <v>0.53</v>
      </c>
      <c r="H99" s="78"/>
      <c r="I99" s="144">
        <f>G99+F100</f>
        <v>0.95</v>
      </c>
      <c r="J99" s="23"/>
    </row>
    <row r="100" spans="1:10" ht="16" x14ac:dyDescent="0.2">
      <c r="A100" s="63"/>
      <c r="B100" s="257" t="s">
        <v>899</v>
      </c>
      <c r="C100" s="167" t="s">
        <v>844</v>
      </c>
      <c r="D100" s="66" t="s">
        <v>413</v>
      </c>
      <c r="E100" s="78">
        <v>10000</v>
      </c>
      <c r="F100" s="78">
        <v>0.42</v>
      </c>
      <c r="G100" s="277"/>
      <c r="H100" s="78"/>
      <c r="I100" s="144"/>
      <c r="J100" s="23"/>
    </row>
    <row r="101" spans="1:10" ht="16" x14ac:dyDescent="0.2">
      <c r="A101" s="63"/>
      <c r="B101" s="257"/>
      <c r="C101" s="167"/>
      <c r="D101" s="66"/>
      <c r="E101" s="79"/>
      <c r="F101" s="78"/>
      <c r="G101" s="277"/>
      <c r="H101" s="78"/>
      <c r="I101" s="144"/>
      <c r="J101" s="23"/>
    </row>
    <row r="102" spans="1:10" ht="16" x14ac:dyDescent="0.2">
      <c r="A102" s="63"/>
      <c r="B102" s="75" t="s">
        <v>552</v>
      </c>
      <c r="C102" s="66" t="s">
        <v>64</v>
      </c>
      <c r="D102" s="66" t="s">
        <v>411</v>
      </c>
      <c r="E102" s="79">
        <v>100000</v>
      </c>
      <c r="F102" s="254">
        <v>27.72</v>
      </c>
      <c r="G102" s="478">
        <v>3.08</v>
      </c>
      <c r="H102" s="78">
        <f>SUM(F102:G102)</f>
        <v>30.799999999999997</v>
      </c>
      <c r="I102" s="144">
        <f>SUM(H102:H106)</f>
        <v>43.15</v>
      </c>
      <c r="J102" s="23"/>
    </row>
    <row r="103" spans="1:10" ht="16" x14ac:dyDescent="0.2">
      <c r="A103" s="63"/>
      <c r="B103" s="75" t="s">
        <v>552</v>
      </c>
      <c r="C103" s="66" t="s">
        <v>64</v>
      </c>
      <c r="D103" s="66" t="s">
        <v>412</v>
      </c>
      <c r="E103" s="79">
        <v>10000</v>
      </c>
      <c r="F103" s="109">
        <v>3.42</v>
      </c>
      <c r="G103" s="479"/>
      <c r="H103" s="78">
        <f>F103</f>
        <v>3.42</v>
      </c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413</v>
      </c>
      <c r="E104" s="79">
        <v>100000</v>
      </c>
      <c r="F104" s="109">
        <v>4.18</v>
      </c>
      <c r="G104" s="479"/>
      <c r="H104" s="78">
        <f>F104</f>
        <v>4.18</v>
      </c>
      <c r="I104" s="144"/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418</v>
      </c>
      <c r="E105" s="78">
        <v>100000</v>
      </c>
      <c r="F105" s="109">
        <v>4.4000000000000004</v>
      </c>
      <c r="G105" s="479"/>
      <c r="H105" s="78">
        <f>F105</f>
        <v>4.4000000000000004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414</v>
      </c>
      <c r="E106" s="79">
        <v>10000</v>
      </c>
      <c r="F106" s="109">
        <v>0.35</v>
      </c>
      <c r="G106" s="479"/>
      <c r="H106" s="78">
        <f>F106</f>
        <v>0.35</v>
      </c>
      <c r="I106" s="144"/>
      <c r="J106" s="23"/>
    </row>
    <row r="107" spans="1:10" ht="16" x14ac:dyDescent="0.2">
      <c r="A107" s="63"/>
      <c r="B107" s="75"/>
      <c r="C107" s="66"/>
      <c r="D107" s="66"/>
      <c r="E107" s="79"/>
      <c r="F107" s="109"/>
      <c r="G107" s="479"/>
      <c r="H107" s="78"/>
      <c r="I107" s="144"/>
      <c r="J107" s="23"/>
    </row>
    <row r="108" spans="1:10" ht="16" x14ac:dyDescent="0.2">
      <c r="A108" s="63"/>
      <c r="B108" s="75" t="s">
        <v>553</v>
      </c>
      <c r="C108" s="66" t="s">
        <v>218</v>
      </c>
      <c r="D108" s="66" t="s">
        <v>411</v>
      </c>
      <c r="E108" s="79">
        <v>10000</v>
      </c>
      <c r="F108" s="109">
        <v>0</v>
      </c>
      <c r="G108" s="479">
        <f>H108-F108</f>
        <v>5.0199999999999996</v>
      </c>
      <c r="H108" s="78">
        <v>5.0199999999999996</v>
      </c>
      <c r="I108" s="144">
        <f>H108</f>
        <v>5.0199999999999996</v>
      </c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479"/>
      <c r="H109" s="78"/>
      <c r="I109" s="144"/>
      <c r="J109" s="23"/>
    </row>
    <row r="110" spans="1:10" ht="16" x14ac:dyDescent="0.2">
      <c r="A110" s="63"/>
      <c r="B110" s="75" t="s">
        <v>422</v>
      </c>
      <c r="C110" s="66" t="s">
        <v>420</v>
      </c>
      <c r="D110" s="66" t="s">
        <v>411</v>
      </c>
      <c r="E110" s="79">
        <v>10000</v>
      </c>
      <c r="F110" s="109">
        <v>0</v>
      </c>
      <c r="G110" s="478">
        <v>5.0199999999999996</v>
      </c>
      <c r="H110" s="78">
        <f>SUM(F110:G110)</f>
        <v>5.0199999999999996</v>
      </c>
      <c r="I110" s="144">
        <f>SUM(H110:H111)</f>
        <v>7.1099999999999994</v>
      </c>
      <c r="J110" s="23"/>
    </row>
    <row r="111" spans="1:10" ht="16" x14ac:dyDescent="0.2">
      <c r="A111" s="75"/>
      <c r="B111" s="75" t="s">
        <v>422</v>
      </c>
      <c r="C111" s="66" t="s">
        <v>420</v>
      </c>
      <c r="D111" s="66" t="s">
        <v>413</v>
      </c>
      <c r="E111" s="79">
        <v>50000</v>
      </c>
      <c r="F111" s="109">
        <v>2.09</v>
      </c>
      <c r="G111" s="479"/>
      <c r="H111" s="78">
        <f>F111</f>
        <v>2.09</v>
      </c>
      <c r="I111" s="144"/>
      <c r="J111" s="23"/>
    </row>
    <row r="112" spans="1:10" ht="16" x14ac:dyDescent="0.2">
      <c r="A112" s="75"/>
      <c r="B112" s="75"/>
      <c r="C112" s="66"/>
      <c r="D112" s="66"/>
      <c r="E112" s="79"/>
      <c r="F112" s="109"/>
      <c r="G112" s="479"/>
      <c r="H112" s="78"/>
      <c r="I112" s="144"/>
      <c r="J112" s="23"/>
    </row>
    <row r="113" spans="1:10" ht="16" x14ac:dyDescent="0.2">
      <c r="A113" s="75"/>
      <c r="B113" s="75" t="s">
        <v>712</v>
      </c>
      <c r="C113" s="66" t="s">
        <v>706</v>
      </c>
      <c r="D113" s="66" t="s">
        <v>411</v>
      </c>
      <c r="E113" s="79">
        <v>10000</v>
      </c>
      <c r="F113" s="109">
        <v>0</v>
      </c>
      <c r="G113" s="479">
        <f>H113-F113</f>
        <v>0.91</v>
      </c>
      <c r="H113" s="78">
        <v>0.91</v>
      </c>
      <c r="I113" s="144">
        <f>SUM(H114,H113,)</f>
        <v>1.33</v>
      </c>
      <c r="J113" s="23"/>
    </row>
    <row r="114" spans="1:10" ht="16" x14ac:dyDescent="0.2">
      <c r="A114" s="75"/>
      <c r="B114" s="75" t="s">
        <v>978</v>
      </c>
      <c r="C114" s="66" t="s">
        <v>706</v>
      </c>
      <c r="D114" s="66" t="s">
        <v>413</v>
      </c>
      <c r="E114" s="79">
        <v>10000</v>
      </c>
      <c r="F114" s="109">
        <v>0.42</v>
      </c>
      <c r="G114" s="479">
        <v>0</v>
      </c>
      <c r="H114" s="78">
        <v>0.42</v>
      </c>
      <c r="I114" s="144"/>
      <c r="J114" s="23"/>
    </row>
    <row r="115" spans="1:10" ht="16" x14ac:dyDescent="0.2">
      <c r="A115" s="75"/>
      <c r="B115" s="75"/>
      <c r="C115" s="66"/>
      <c r="D115" s="66"/>
      <c r="E115" s="79"/>
      <c r="F115" s="109"/>
      <c r="G115" s="479"/>
      <c r="H115" s="78"/>
      <c r="I115" s="144"/>
      <c r="J115" s="23"/>
    </row>
    <row r="116" spans="1:10" ht="16" x14ac:dyDescent="0.2">
      <c r="A116" s="63"/>
      <c r="B116" s="75" t="s">
        <v>423</v>
      </c>
      <c r="C116" s="66" t="s">
        <v>421</v>
      </c>
      <c r="D116" s="66" t="s">
        <v>411</v>
      </c>
      <c r="E116" s="79">
        <v>200000</v>
      </c>
      <c r="F116" s="109">
        <f>H116-G116</f>
        <v>10.07</v>
      </c>
      <c r="G116" s="479">
        <v>0.53</v>
      </c>
      <c r="H116" s="78">
        <v>10.6</v>
      </c>
      <c r="I116" s="144">
        <f>SUM(H116:H117)</f>
        <v>14.78</v>
      </c>
      <c r="J116" s="23"/>
    </row>
    <row r="117" spans="1:10" ht="16" x14ac:dyDescent="0.2">
      <c r="A117" s="63"/>
      <c r="B117" s="75" t="s">
        <v>423</v>
      </c>
      <c r="C117" s="66" t="s">
        <v>421</v>
      </c>
      <c r="D117" s="66" t="s">
        <v>413</v>
      </c>
      <c r="E117" s="79">
        <v>100000</v>
      </c>
      <c r="F117" s="109">
        <v>4.18</v>
      </c>
      <c r="G117" s="479"/>
      <c r="H117" s="78">
        <f>F117</f>
        <v>4.18</v>
      </c>
      <c r="I117" s="144"/>
      <c r="J117" s="23"/>
    </row>
    <row r="118" spans="1:10" ht="16" x14ac:dyDescent="0.2">
      <c r="A118" s="63"/>
      <c r="B118" s="75"/>
      <c r="C118" s="66"/>
      <c r="D118" s="66"/>
      <c r="E118" s="79"/>
      <c r="F118" s="109"/>
      <c r="G118" s="479"/>
      <c r="H118" s="78"/>
      <c r="I118" s="144"/>
      <c r="J118" s="23"/>
    </row>
    <row r="119" spans="1:10" ht="16" x14ac:dyDescent="0.2">
      <c r="A119" s="63"/>
      <c r="B119" s="75" t="s">
        <v>907</v>
      </c>
      <c r="C119" s="66" t="s">
        <v>908</v>
      </c>
      <c r="D119" s="66" t="s">
        <v>411</v>
      </c>
      <c r="E119" s="79">
        <v>10000</v>
      </c>
      <c r="F119" s="109"/>
      <c r="G119" s="479">
        <v>5.0199999999999996</v>
      </c>
      <c r="H119" s="78">
        <v>5.0199999999999996</v>
      </c>
      <c r="I119" s="144">
        <v>5.0199999999999996</v>
      </c>
      <c r="J119" s="23"/>
    </row>
    <row r="120" spans="1:10" ht="16" x14ac:dyDescent="0.2">
      <c r="A120" s="63"/>
      <c r="B120" s="75"/>
      <c r="C120" s="66"/>
      <c r="D120" s="66"/>
      <c r="E120" s="79"/>
      <c r="F120" s="109"/>
      <c r="G120" s="479"/>
      <c r="H120" s="78"/>
      <c r="I120" s="144"/>
      <c r="J120" s="23"/>
    </row>
    <row r="121" spans="1:10" ht="16" x14ac:dyDescent="0.2">
      <c r="A121" s="75"/>
      <c r="B121" s="75" t="s">
        <v>794</v>
      </c>
      <c r="C121" s="66" t="s">
        <v>791</v>
      </c>
      <c r="D121" s="66" t="s">
        <v>411</v>
      </c>
      <c r="E121" s="78">
        <v>10000</v>
      </c>
      <c r="F121" s="78">
        <v>0</v>
      </c>
      <c r="G121" s="277">
        <v>0.91</v>
      </c>
      <c r="H121" s="78">
        <f>F121+G121</f>
        <v>0.91</v>
      </c>
      <c r="I121" s="144">
        <f>H121</f>
        <v>0.91</v>
      </c>
      <c r="J121" s="23"/>
    </row>
    <row r="122" spans="1:10" ht="16" x14ac:dyDescent="0.2">
      <c r="A122" s="63"/>
      <c r="B122" s="75"/>
      <c r="C122" s="66"/>
      <c r="D122" s="66"/>
      <c r="E122" s="79"/>
      <c r="F122" s="78"/>
      <c r="G122" s="277"/>
      <c r="H122" s="78"/>
      <c r="I122" s="144"/>
      <c r="J122" s="23"/>
    </row>
    <row r="123" spans="1:10" ht="16" x14ac:dyDescent="0.2">
      <c r="A123" s="63"/>
      <c r="B123" s="75" t="s">
        <v>766</v>
      </c>
      <c r="C123" s="66" t="s">
        <v>765</v>
      </c>
      <c r="D123" s="66" t="s">
        <v>411</v>
      </c>
      <c r="E123" s="78">
        <v>10000</v>
      </c>
      <c r="F123" s="78">
        <v>0</v>
      </c>
      <c r="G123" s="277">
        <v>0.66</v>
      </c>
      <c r="H123" s="78">
        <f>SUM(F123:G123)</f>
        <v>0.66</v>
      </c>
      <c r="I123" s="144">
        <f>SUM(H123:H126)</f>
        <v>4.8499999999999996</v>
      </c>
      <c r="J123" s="23"/>
    </row>
    <row r="124" spans="1:10" ht="16" x14ac:dyDescent="0.2">
      <c r="A124" s="63"/>
      <c r="B124" s="75" t="s">
        <v>766</v>
      </c>
      <c r="C124" s="66" t="s">
        <v>765</v>
      </c>
      <c r="D124" s="66" t="s">
        <v>412</v>
      </c>
      <c r="E124" s="78">
        <v>10000</v>
      </c>
      <c r="F124" s="78">
        <v>3.42</v>
      </c>
      <c r="G124" s="277"/>
      <c r="H124" s="78">
        <f>F124</f>
        <v>3.42</v>
      </c>
      <c r="I124" s="144"/>
      <c r="J124" s="23"/>
    </row>
    <row r="125" spans="1:10" ht="16" x14ac:dyDescent="0.2">
      <c r="A125" s="63"/>
      <c r="B125" s="75" t="s">
        <v>766</v>
      </c>
      <c r="C125" s="66" t="s">
        <v>765</v>
      </c>
      <c r="D125" s="66" t="s">
        <v>413</v>
      </c>
      <c r="E125" s="78">
        <v>10000</v>
      </c>
      <c r="F125" s="78">
        <v>0.42</v>
      </c>
      <c r="G125" s="277"/>
      <c r="H125" s="78">
        <f>F125</f>
        <v>0.42</v>
      </c>
      <c r="I125" s="144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414</v>
      </c>
      <c r="E126" s="78">
        <v>10000</v>
      </c>
      <c r="F126" s="78">
        <v>0.35</v>
      </c>
      <c r="G126" s="277"/>
      <c r="H126" s="78">
        <f>F126</f>
        <v>0.35</v>
      </c>
      <c r="I126" s="144"/>
      <c r="J126" s="23"/>
    </row>
    <row r="127" spans="1:10" ht="16" x14ac:dyDescent="0.2">
      <c r="A127" s="63"/>
      <c r="B127" s="75"/>
      <c r="C127" s="66"/>
      <c r="D127" s="66"/>
      <c r="E127" s="79"/>
      <c r="F127" s="78"/>
      <c r="G127" s="277"/>
      <c r="H127" s="79"/>
      <c r="I127" s="144"/>
      <c r="J127" s="23"/>
    </row>
    <row r="128" spans="1:10" ht="16" x14ac:dyDescent="0.2">
      <c r="A128" s="63"/>
      <c r="B128" s="75" t="s">
        <v>943</v>
      </c>
      <c r="C128" s="66" t="s">
        <v>944</v>
      </c>
      <c r="D128" s="66" t="s">
        <v>411</v>
      </c>
      <c r="E128" s="79">
        <v>10000</v>
      </c>
      <c r="F128" s="78">
        <v>0</v>
      </c>
      <c r="G128" s="277">
        <v>0.46</v>
      </c>
      <c r="H128" s="79">
        <v>0.46</v>
      </c>
      <c r="I128" s="144">
        <f>SUM(H129,H128)</f>
        <v>0.88</v>
      </c>
      <c r="J128" s="23"/>
    </row>
    <row r="129" spans="1:10" ht="16" x14ac:dyDescent="0.2">
      <c r="A129" s="63"/>
      <c r="B129" s="75" t="s">
        <v>943</v>
      </c>
      <c r="C129" s="66" t="s">
        <v>944</v>
      </c>
      <c r="D129" s="66" t="s">
        <v>413</v>
      </c>
      <c r="E129" s="79">
        <v>10000</v>
      </c>
      <c r="F129" s="78">
        <v>0.42</v>
      </c>
      <c r="G129" s="277">
        <v>0</v>
      </c>
      <c r="H129" s="79">
        <v>0.42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9"/>
      <c r="I130" s="144"/>
      <c r="J130" s="23"/>
    </row>
    <row r="131" spans="1:10" ht="16" x14ac:dyDescent="0.2">
      <c r="A131" s="63"/>
      <c r="B131" s="75" t="s">
        <v>555</v>
      </c>
      <c r="C131" s="66" t="s">
        <v>57</v>
      </c>
      <c r="D131" s="66" t="s">
        <v>411</v>
      </c>
      <c r="E131" s="78">
        <v>40000</v>
      </c>
      <c r="F131" s="109">
        <f>H131-G131</f>
        <v>15.059999999999999</v>
      </c>
      <c r="G131" s="479">
        <v>5.0199999999999996</v>
      </c>
      <c r="H131" s="78">
        <v>20.079999999999998</v>
      </c>
      <c r="I131" s="144">
        <f>SUM(H131:H136)</f>
        <v>44.470000000000006</v>
      </c>
      <c r="J131" s="23"/>
    </row>
    <row r="132" spans="1:10" ht="16" x14ac:dyDescent="0.2">
      <c r="A132" s="63"/>
      <c r="B132" s="75" t="s">
        <v>555</v>
      </c>
      <c r="C132" s="66" t="s">
        <v>57</v>
      </c>
      <c r="D132" s="66" t="s">
        <v>417</v>
      </c>
      <c r="E132" s="79">
        <v>10000</v>
      </c>
      <c r="F132" s="109">
        <v>19.760000000000002</v>
      </c>
      <c r="G132" s="479"/>
      <c r="H132" s="79">
        <f>F132</f>
        <v>19.760000000000002</v>
      </c>
      <c r="I132" s="144"/>
      <c r="J132" s="23"/>
    </row>
    <row r="133" spans="1:10" ht="16" x14ac:dyDescent="0.2">
      <c r="A133" s="63"/>
      <c r="B133" s="75" t="s">
        <v>555</v>
      </c>
      <c r="C133" s="66" t="s">
        <v>57</v>
      </c>
      <c r="D133" s="66" t="s">
        <v>412</v>
      </c>
      <c r="E133" s="79">
        <v>10000</v>
      </c>
      <c r="F133" s="109">
        <v>3.42</v>
      </c>
      <c r="G133" s="479"/>
      <c r="H133" s="79">
        <f>F133</f>
        <v>3.42</v>
      </c>
      <c r="I133" s="144"/>
      <c r="J133" s="23"/>
    </row>
    <row r="134" spans="1:10" ht="16" x14ac:dyDescent="0.2">
      <c r="A134" s="63"/>
      <c r="B134" s="75" t="s">
        <v>555</v>
      </c>
      <c r="C134" s="66" t="s">
        <v>57</v>
      </c>
      <c r="D134" s="66" t="s">
        <v>413</v>
      </c>
      <c r="E134" s="79">
        <v>10000</v>
      </c>
      <c r="F134" s="109">
        <v>0.42</v>
      </c>
      <c r="G134" s="479"/>
      <c r="H134" s="79">
        <f>F134</f>
        <v>0.42</v>
      </c>
      <c r="I134" s="144"/>
      <c r="J134" s="23"/>
    </row>
    <row r="135" spans="1:10" ht="16" x14ac:dyDescent="0.2">
      <c r="A135" s="63"/>
      <c r="B135" s="75" t="s">
        <v>555</v>
      </c>
      <c r="C135" s="66" t="s">
        <v>57</v>
      </c>
      <c r="D135" s="66" t="s">
        <v>418</v>
      </c>
      <c r="E135" s="79">
        <v>10000</v>
      </c>
      <c r="F135" s="109">
        <v>0.44</v>
      </c>
      <c r="G135" s="479"/>
      <c r="H135" s="79">
        <f>F135</f>
        <v>0.44</v>
      </c>
      <c r="I135" s="144"/>
      <c r="J135" s="23"/>
    </row>
    <row r="136" spans="1:10" ht="16" x14ac:dyDescent="0.2">
      <c r="A136" s="63"/>
      <c r="B136" s="75" t="s">
        <v>555</v>
      </c>
      <c r="C136" s="66" t="s">
        <v>57</v>
      </c>
      <c r="D136" s="66" t="s">
        <v>414</v>
      </c>
      <c r="E136" s="79">
        <v>10000</v>
      </c>
      <c r="F136" s="109">
        <v>0.35</v>
      </c>
      <c r="G136" s="479"/>
      <c r="H136" s="79">
        <f>F136</f>
        <v>0.35</v>
      </c>
      <c r="I136" s="144"/>
      <c r="J136" s="23"/>
    </row>
    <row r="137" spans="1:10" ht="16" x14ac:dyDescent="0.2">
      <c r="A137" s="63"/>
      <c r="B137" s="75"/>
      <c r="C137" s="66"/>
      <c r="D137" s="66"/>
      <c r="E137" s="79"/>
      <c r="F137" s="109"/>
      <c r="G137" s="479"/>
      <c r="H137" s="79"/>
      <c r="I137" s="144"/>
      <c r="J137" s="23"/>
    </row>
    <row r="138" spans="1:10" ht="16" x14ac:dyDescent="0.2">
      <c r="A138" s="63"/>
      <c r="B138" s="75" t="s">
        <v>946</v>
      </c>
      <c r="C138" s="66" t="s">
        <v>947</v>
      </c>
      <c r="D138" s="66" t="s">
        <v>411</v>
      </c>
      <c r="E138" s="79">
        <v>150000</v>
      </c>
      <c r="F138" s="79">
        <v>6.44</v>
      </c>
      <c r="G138" s="479">
        <v>0.46</v>
      </c>
      <c r="H138" s="79">
        <f>F138+G138</f>
        <v>6.9</v>
      </c>
      <c r="I138" s="144">
        <f>H138+H139</f>
        <v>13.17</v>
      </c>
      <c r="J138" s="23"/>
    </row>
    <row r="139" spans="1:10" ht="16" x14ac:dyDescent="0.2">
      <c r="A139" s="63"/>
      <c r="B139" s="75" t="s">
        <v>946</v>
      </c>
      <c r="C139" s="66" t="s">
        <v>947</v>
      </c>
      <c r="D139" s="66" t="s">
        <v>413</v>
      </c>
      <c r="E139" s="79">
        <v>150000</v>
      </c>
      <c r="F139" s="79">
        <v>6.27</v>
      </c>
      <c r="G139" s="479"/>
      <c r="H139" s="79">
        <v>6.27</v>
      </c>
      <c r="I139" s="144"/>
      <c r="J139" s="23"/>
    </row>
    <row r="140" spans="1:10" ht="16" x14ac:dyDescent="0.2">
      <c r="A140" s="63"/>
      <c r="B140" s="75"/>
      <c r="C140" s="66"/>
      <c r="D140" s="66"/>
      <c r="E140" s="79"/>
      <c r="F140" s="78"/>
      <c r="G140" s="277"/>
      <c r="H140" s="79"/>
      <c r="I140" s="144"/>
      <c r="J140" s="23"/>
    </row>
    <row r="141" spans="1:10" ht="16" x14ac:dyDescent="0.2">
      <c r="A141" s="63"/>
      <c r="B141" s="75" t="s">
        <v>558</v>
      </c>
      <c r="C141" s="66" t="s">
        <v>219</v>
      </c>
      <c r="D141" s="66" t="s">
        <v>411</v>
      </c>
      <c r="E141" s="78">
        <v>50000</v>
      </c>
      <c r="F141" s="109">
        <f>H141-G141</f>
        <v>2.6399999999999997</v>
      </c>
      <c r="G141" s="479">
        <v>0.66</v>
      </c>
      <c r="H141" s="78">
        <v>3.3</v>
      </c>
      <c r="I141" s="192">
        <f>SUM(H141:H142)</f>
        <v>7.8999999999999995</v>
      </c>
      <c r="J141" s="23"/>
    </row>
    <row r="142" spans="1:10" ht="16" x14ac:dyDescent="0.2">
      <c r="A142" s="63"/>
      <c r="B142" s="75" t="s">
        <v>558</v>
      </c>
      <c r="C142" s="66" t="s">
        <v>219</v>
      </c>
      <c r="D142" s="66" t="s">
        <v>413</v>
      </c>
      <c r="E142" s="79">
        <v>110000</v>
      </c>
      <c r="F142" s="109">
        <v>4.5999999999999996</v>
      </c>
      <c r="G142" s="479"/>
      <c r="H142" s="79">
        <f>F142</f>
        <v>4.5999999999999996</v>
      </c>
      <c r="I142" s="144"/>
      <c r="J142" s="23"/>
    </row>
    <row r="143" spans="1:10" ht="16" x14ac:dyDescent="0.2">
      <c r="A143" s="63"/>
      <c r="B143" s="75"/>
      <c r="C143" s="66"/>
      <c r="D143" s="66"/>
      <c r="E143" s="79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909</v>
      </c>
      <c r="C144" s="66" t="s">
        <v>910</v>
      </c>
      <c r="D144" s="66" t="s">
        <v>411</v>
      </c>
      <c r="E144" s="79">
        <v>10000</v>
      </c>
      <c r="F144" s="78">
        <v>0</v>
      </c>
      <c r="G144" s="277">
        <v>0.91</v>
      </c>
      <c r="H144" s="79">
        <v>0.91</v>
      </c>
      <c r="I144" s="144">
        <v>0.91</v>
      </c>
      <c r="J144" s="23"/>
    </row>
    <row r="145" spans="1:10" ht="16" x14ac:dyDescent="0.2">
      <c r="A145" s="63"/>
      <c r="B145" s="75"/>
      <c r="C145" s="66"/>
      <c r="D145" s="66"/>
      <c r="E145" s="78"/>
      <c r="F145" s="78"/>
      <c r="G145" s="277"/>
      <c r="H145" s="79"/>
      <c r="I145" s="144"/>
      <c r="J145" s="23"/>
    </row>
    <row r="146" spans="1:10" ht="16" x14ac:dyDescent="0.2">
      <c r="A146" s="63"/>
      <c r="B146" s="175" t="s">
        <v>651</v>
      </c>
      <c r="C146" s="66" t="s">
        <v>650</v>
      </c>
      <c r="D146" s="66" t="s">
        <v>411</v>
      </c>
      <c r="E146" s="78">
        <v>250000</v>
      </c>
      <c r="F146" s="78">
        <v>30.24</v>
      </c>
      <c r="G146" s="277">
        <v>1.26</v>
      </c>
      <c r="H146" s="78">
        <f>SUM(G146,F146)</f>
        <v>31.5</v>
      </c>
      <c r="I146" s="144">
        <f>SUM(H146:H149)</f>
        <v>45.300000000000004</v>
      </c>
      <c r="J146" s="23"/>
    </row>
    <row r="147" spans="1:10" ht="16" x14ac:dyDescent="0.2">
      <c r="A147" s="63"/>
      <c r="B147" s="175" t="s">
        <v>651</v>
      </c>
      <c r="C147" s="66" t="s">
        <v>650</v>
      </c>
      <c r="D147" s="66" t="s">
        <v>412</v>
      </c>
      <c r="E147" s="78">
        <v>10000</v>
      </c>
      <c r="F147" s="109">
        <v>3.42</v>
      </c>
      <c r="G147" s="479"/>
      <c r="H147" s="79">
        <f>F147</f>
        <v>3.42</v>
      </c>
      <c r="I147" s="144"/>
      <c r="J147" s="23"/>
    </row>
    <row r="148" spans="1:10" ht="16" x14ac:dyDescent="0.2">
      <c r="A148" s="63"/>
      <c r="B148" s="175" t="s">
        <v>651</v>
      </c>
      <c r="C148" s="66" t="s">
        <v>650</v>
      </c>
      <c r="D148" s="66" t="s">
        <v>413</v>
      </c>
      <c r="E148" s="78">
        <v>240000</v>
      </c>
      <c r="F148" s="109">
        <v>10.029999999999999</v>
      </c>
      <c r="G148" s="479"/>
      <c r="H148" s="79">
        <f>F148</f>
        <v>10.029999999999999</v>
      </c>
      <c r="I148" s="144"/>
      <c r="J148" s="23"/>
    </row>
    <row r="149" spans="1:10" ht="16" x14ac:dyDescent="0.2">
      <c r="A149" s="63"/>
      <c r="B149" s="175" t="s">
        <v>651</v>
      </c>
      <c r="C149" s="66" t="s">
        <v>650</v>
      </c>
      <c r="D149" s="66" t="s">
        <v>414</v>
      </c>
      <c r="E149" s="78">
        <v>10000</v>
      </c>
      <c r="F149" s="109">
        <v>0.35</v>
      </c>
      <c r="G149" s="479"/>
      <c r="H149" s="79">
        <f>F149</f>
        <v>0.35</v>
      </c>
      <c r="I149" s="144"/>
      <c r="J149" s="23"/>
    </row>
    <row r="150" spans="1:10" ht="16" x14ac:dyDescent="0.2">
      <c r="A150" s="63"/>
      <c r="B150" s="75"/>
      <c r="C150" s="66"/>
      <c r="D150" s="66"/>
      <c r="E150" s="78"/>
      <c r="F150" s="78"/>
      <c r="G150" s="277"/>
      <c r="H150" s="79"/>
      <c r="I150" s="144"/>
      <c r="J150" s="23"/>
    </row>
    <row r="151" spans="1:10" ht="16" x14ac:dyDescent="0.2">
      <c r="A151" s="63"/>
      <c r="B151" s="75" t="s">
        <v>836</v>
      </c>
      <c r="C151" s="66" t="s">
        <v>837</v>
      </c>
      <c r="D151" s="66" t="s">
        <v>411</v>
      </c>
      <c r="E151" s="78">
        <v>200000</v>
      </c>
      <c r="F151" s="109">
        <v>12.54</v>
      </c>
      <c r="G151" s="479">
        <v>0.66</v>
      </c>
      <c r="H151" s="79">
        <f>SUM(F151,G151)</f>
        <v>13.2</v>
      </c>
      <c r="I151" s="144">
        <f>SUM(H151,H152)</f>
        <v>21.56</v>
      </c>
      <c r="J151" s="23"/>
    </row>
    <row r="152" spans="1:10" ht="16" x14ac:dyDescent="0.2">
      <c r="A152" s="63"/>
      <c r="B152" s="75" t="s">
        <v>836</v>
      </c>
      <c r="C152" s="66" t="s">
        <v>837</v>
      </c>
      <c r="D152" s="66" t="s">
        <v>413</v>
      </c>
      <c r="E152" s="78">
        <v>200000</v>
      </c>
      <c r="F152" s="109">
        <v>8.36</v>
      </c>
      <c r="G152" s="479"/>
      <c r="H152" s="79">
        <v>8.36</v>
      </c>
      <c r="I152" s="144"/>
      <c r="J152" s="23"/>
    </row>
    <row r="153" spans="1:10" ht="16" x14ac:dyDescent="0.2">
      <c r="A153" s="63"/>
      <c r="B153" s="75"/>
      <c r="C153" s="66"/>
      <c r="D153" s="66"/>
      <c r="E153" s="79"/>
      <c r="F153" s="78"/>
      <c r="G153" s="277"/>
      <c r="H153" s="79"/>
      <c r="I153" s="144"/>
      <c r="J153" s="23"/>
    </row>
    <row r="154" spans="1:10" ht="16" x14ac:dyDescent="0.2">
      <c r="A154" s="63"/>
      <c r="B154" s="75" t="s">
        <v>561</v>
      </c>
      <c r="C154" s="66" t="s">
        <v>1039</v>
      </c>
      <c r="D154" s="66" t="s">
        <v>411</v>
      </c>
      <c r="E154" s="79">
        <v>10000</v>
      </c>
      <c r="F154" s="109">
        <v>0</v>
      </c>
      <c r="G154" s="479">
        <f>H154-F154</f>
        <v>0.91</v>
      </c>
      <c r="H154" s="79">
        <v>0.91</v>
      </c>
      <c r="I154" s="144">
        <f>SUM(H154:H155)</f>
        <v>1.33</v>
      </c>
      <c r="J154" s="23"/>
    </row>
    <row r="155" spans="1:10" ht="16" x14ac:dyDescent="0.2">
      <c r="A155" s="63"/>
      <c r="B155" s="75" t="s">
        <v>561</v>
      </c>
      <c r="C155" s="66" t="s">
        <v>1039</v>
      </c>
      <c r="D155" s="66" t="s">
        <v>413</v>
      </c>
      <c r="E155" s="78">
        <v>10000</v>
      </c>
      <c r="F155" s="78">
        <v>0.42</v>
      </c>
      <c r="G155" s="277"/>
      <c r="H155" s="78">
        <f>F155</f>
        <v>0.42</v>
      </c>
      <c r="I155" s="144"/>
      <c r="J155" s="23"/>
    </row>
    <row r="156" spans="1:10" ht="16" x14ac:dyDescent="0.2">
      <c r="A156" s="63"/>
      <c r="B156" s="75"/>
      <c r="C156" s="66"/>
      <c r="D156" s="66"/>
      <c r="E156" s="78"/>
      <c r="F156" s="78"/>
      <c r="G156" s="277"/>
      <c r="H156" s="78"/>
      <c r="I156" s="144"/>
      <c r="J156" s="23"/>
    </row>
    <row r="157" spans="1:10" ht="16" x14ac:dyDescent="0.2">
      <c r="A157" s="63"/>
      <c r="B157" s="75" t="s">
        <v>871</v>
      </c>
      <c r="C157" s="66" t="s">
        <v>870</v>
      </c>
      <c r="D157" s="66" t="s">
        <v>411</v>
      </c>
      <c r="E157" s="79">
        <v>10000</v>
      </c>
      <c r="F157" s="78"/>
      <c r="G157" s="277">
        <v>0.53</v>
      </c>
      <c r="H157" s="78">
        <v>0.53</v>
      </c>
      <c r="I157" s="144">
        <v>0.95</v>
      </c>
      <c r="J157" s="23"/>
    </row>
    <row r="158" spans="1:10" ht="16" x14ac:dyDescent="0.2">
      <c r="A158" s="63"/>
      <c r="B158" s="75" t="s">
        <v>871</v>
      </c>
      <c r="C158" s="66" t="s">
        <v>870</v>
      </c>
      <c r="D158" s="66" t="s">
        <v>413</v>
      </c>
      <c r="E158" s="78">
        <v>10000</v>
      </c>
      <c r="F158" s="78">
        <v>0.42</v>
      </c>
      <c r="G158" s="277"/>
      <c r="H158" s="78">
        <v>0.42</v>
      </c>
      <c r="I158" s="144"/>
      <c r="J158" s="23"/>
    </row>
    <row r="159" spans="1:10" ht="16" x14ac:dyDescent="0.2">
      <c r="A159" s="63"/>
      <c r="B159" s="75"/>
      <c r="C159" s="66"/>
      <c r="D159" s="66"/>
      <c r="E159" s="78"/>
      <c r="F159" s="78"/>
      <c r="G159" s="277"/>
      <c r="H159" s="78"/>
      <c r="I159" s="144"/>
      <c r="J159" s="23"/>
    </row>
    <row r="160" spans="1:10" ht="16" x14ac:dyDescent="0.2">
      <c r="A160" s="63"/>
      <c r="B160" s="75" t="s">
        <v>562</v>
      </c>
      <c r="C160" s="66" t="s">
        <v>233</v>
      </c>
      <c r="D160" s="66" t="s">
        <v>411</v>
      </c>
      <c r="E160" s="78">
        <v>10000</v>
      </c>
      <c r="F160" s="109">
        <v>0</v>
      </c>
      <c r="G160" s="479">
        <f>H160-F160</f>
        <v>5.0199999999999996</v>
      </c>
      <c r="H160" s="78">
        <v>5.0199999999999996</v>
      </c>
      <c r="I160" s="144">
        <f>SUM(H160:H163)</f>
        <v>12.969999999999999</v>
      </c>
      <c r="J160" s="211"/>
    </row>
    <row r="161" spans="1:10" ht="16" x14ac:dyDescent="0.2">
      <c r="A161" s="63"/>
      <c r="B161" s="75" t="s">
        <v>562</v>
      </c>
      <c r="C161" s="66" t="s">
        <v>233</v>
      </c>
      <c r="D161" s="66" t="s">
        <v>412</v>
      </c>
      <c r="E161" s="79">
        <v>10000</v>
      </c>
      <c r="F161" s="109">
        <v>3.42</v>
      </c>
      <c r="G161" s="479"/>
      <c r="H161" s="79">
        <f>F161</f>
        <v>3.42</v>
      </c>
      <c r="I161" s="144"/>
      <c r="J161" s="23"/>
    </row>
    <row r="162" spans="1:10" ht="16" x14ac:dyDescent="0.2">
      <c r="A162" s="63"/>
      <c r="B162" s="75" t="s">
        <v>562</v>
      </c>
      <c r="C162" s="66" t="s">
        <v>233</v>
      </c>
      <c r="D162" s="66" t="s">
        <v>413</v>
      </c>
      <c r="E162" s="79">
        <v>100000</v>
      </c>
      <c r="F162" s="109">
        <v>4.18</v>
      </c>
      <c r="G162" s="479"/>
      <c r="H162" s="79">
        <f>F162</f>
        <v>4.18</v>
      </c>
      <c r="I162" s="144"/>
      <c r="J162" s="23"/>
    </row>
    <row r="163" spans="1:10" ht="16" x14ac:dyDescent="0.2">
      <c r="A163" s="63"/>
      <c r="B163" s="75" t="s">
        <v>562</v>
      </c>
      <c r="C163" s="66" t="s">
        <v>233</v>
      </c>
      <c r="D163" s="66" t="s">
        <v>414</v>
      </c>
      <c r="E163" s="79">
        <v>10000</v>
      </c>
      <c r="F163" s="109">
        <v>0.35</v>
      </c>
      <c r="G163" s="479"/>
      <c r="H163" s="79">
        <f>F163</f>
        <v>0.35</v>
      </c>
      <c r="I163" s="144"/>
      <c r="J163" s="23"/>
    </row>
    <row r="164" spans="1:10" ht="16" x14ac:dyDescent="0.2">
      <c r="A164" s="63"/>
      <c r="B164" s="75"/>
      <c r="C164" s="66"/>
      <c r="D164" s="66"/>
      <c r="E164" s="79"/>
      <c r="F164" s="78"/>
      <c r="G164" s="277"/>
      <c r="H164" s="79"/>
      <c r="I164" s="144"/>
      <c r="J164" s="23"/>
    </row>
    <row r="165" spans="1:10" ht="16" x14ac:dyDescent="0.2">
      <c r="A165" s="63"/>
      <c r="B165" s="75" t="s">
        <v>563</v>
      </c>
      <c r="C165" s="66" t="s">
        <v>234</v>
      </c>
      <c r="D165" s="66" t="s">
        <v>411</v>
      </c>
      <c r="E165" s="78">
        <v>10000</v>
      </c>
      <c r="F165" s="78">
        <v>0</v>
      </c>
      <c r="G165" s="277">
        <f>H165-F165</f>
        <v>14.08</v>
      </c>
      <c r="H165" s="78">
        <v>14.08</v>
      </c>
      <c r="I165" s="144">
        <f>H165</f>
        <v>14.08</v>
      </c>
      <c r="J165" s="23"/>
    </row>
    <row r="166" spans="1:10" ht="16" x14ac:dyDescent="0.2">
      <c r="A166" s="63"/>
      <c r="B166" s="75"/>
      <c r="C166" s="66"/>
      <c r="D166" s="66"/>
      <c r="F166" s="314"/>
      <c r="G166" s="277"/>
      <c r="H166" s="78"/>
      <c r="I166" s="144"/>
      <c r="J166" s="23"/>
    </row>
    <row r="167" spans="1:10" ht="16" x14ac:dyDescent="0.2">
      <c r="A167" s="63"/>
      <c r="B167" s="75" t="s">
        <v>1045</v>
      </c>
      <c r="C167" s="66" t="s">
        <v>1046</v>
      </c>
      <c r="D167" s="66" t="s">
        <v>411</v>
      </c>
      <c r="E167" s="78">
        <v>40000</v>
      </c>
      <c r="F167" s="314"/>
      <c r="G167" s="277"/>
      <c r="H167" s="78"/>
      <c r="I167" s="144"/>
      <c r="J167" s="23" t="s">
        <v>1047</v>
      </c>
    </row>
    <row r="168" spans="1:10" ht="16" x14ac:dyDescent="0.2">
      <c r="A168" s="63"/>
      <c r="B168" s="75" t="s">
        <v>1045</v>
      </c>
      <c r="C168" s="66" t="s">
        <v>1046</v>
      </c>
      <c r="D168" s="66" t="s">
        <v>417</v>
      </c>
      <c r="E168" s="78">
        <v>5000</v>
      </c>
      <c r="F168" s="314"/>
      <c r="G168" s="277"/>
      <c r="H168" s="78"/>
      <c r="I168" s="144"/>
      <c r="J168" s="23"/>
    </row>
    <row r="169" spans="1:10" ht="16" x14ac:dyDescent="0.2">
      <c r="A169" s="63"/>
      <c r="B169" s="75" t="s">
        <v>1045</v>
      </c>
      <c r="C169" s="66" t="s">
        <v>1046</v>
      </c>
      <c r="D169" s="66" t="s">
        <v>413</v>
      </c>
      <c r="E169" s="78">
        <v>40000</v>
      </c>
      <c r="F169" s="314"/>
      <c r="G169" s="277"/>
      <c r="H169" s="78"/>
      <c r="I169" s="144"/>
      <c r="J169" s="23"/>
    </row>
    <row r="170" spans="1:10" ht="16" x14ac:dyDescent="0.2">
      <c r="A170" s="63"/>
      <c r="B170" s="75" t="s">
        <v>1045</v>
      </c>
      <c r="C170" s="66" t="s">
        <v>1046</v>
      </c>
      <c r="D170" s="66" t="s">
        <v>418</v>
      </c>
      <c r="E170" s="78">
        <v>5000</v>
      </c>
      <c r="F170" s="314"/>
      <c r="G170" s="277"/>
      <c r="H170" s="78"/>
      <c r="I170" s="144"/>
      <c r="J170" s="23"/>
    </row>
    <row r="171" spans="1:10" ht="16" x14ac:dyDescent="0.2">
      <c r="A171" s="63"/>
      <c r="B171" s="75"/>
      <c r="C171" s="66"/>
      <c r="D171" s="66"/>
      <c r="E171" s="78"/>
      <c r="F171" s="314"/>
      <c r="G171" s="277"/>
      <c r="H171" s="78"/>
      <c r="I171" s="144"/>
      <c r="J171" s="23"/>
    </row>
    <row r="172" spans="1:10" ht="16" x14ac:dyDescent="0.2">
      <c r="A172" s="63"/>
      <c r="B172" s="75" t="s">
        <v>985</v>
      </c>
      <c r="C172" s="66" t="s">
        <v>986</v>
      </c>
      <c r="D172" s="66" t="s">
        <v>411</v>
      </c>
      <c r="E172" s="78">
        <v>10000</v>
      </c>
      <c r="F172" s="314">
        <v>0</v>
      </c>
      <c r="G172" s="277">
        <v>0.53</v>
      </c>
      <c r="H172" s="78">
        <v>0.53</v>
      </c>
      <c r="I172" s="144">
        <f>SUM(H173,H172)</f>
        <v>0.95</v>
      </c>
      <c r="J172" s="23"/>
    </row>
    <row r="173" spans="1:10" ht="16" x14ac:dyDescent="0.2">
      <c r="A173" s="63"/>
      <c r="B173" s="75" t="s">
        <v>985</v>
      </c>
      <c r="C173" s="66" t="s">
        <v>986</v>
      </c>
      <c r="D173" s="66" t="s">
        <v>413</v>
      </c>
      <c r="E173" s="78">
        <v>10000</v>
      </c>
      <c r="F173" s="314">
        <v>0.42</v>
      </c>
      <c r="G173" s="277">
        <v>0</v>
      </c>
      <c r="H173" s="78">
        <v>0.42</v>
      </c>
      <c r="I173" s="144"/>
      <c r="J173" s="23"/>
    </row>
    <row r="174" spans="1:10" ht="16" x14ac:dyDescent="0.2">
      <c r="A174" s="63"/>
      <c r="B174" s="75"/>
      <c r="C174" s="66"/>
      <c r="D174" s="66"/>
      <c r="E174" s="79"/>
      <c r="F174" s="314"/>
      <c r="G174" s="277"/>
      <c r="H174" s="79"/>
      <c r="I174" s="144"/>
      <c r="J174" s="23"/>
    </row>
    <row r="175" spans="1:10" ht="16" x14ac:dyDescent="0.2">
      <c r="A175" s="63"/>
      <c r="B175" s="75" t="s">
        <v>564</v>
      </c>
      <c r="C175" s="168" t="s">
        <v>330</v>
      </c>
      <c r="D175" s="168" t="s">
        <v>411</v>
      </c>
      <c r="E175" s="169">
        <v>200000</v>
      </c>
      <c r="F175" s="254">
        <v>23.94</v>
      </c>
      <c r="G175" s="478">
        <v>1.26</v>
      </c>
      <c r="H175" s="343">
        <f>SUM(F175:G175)</f>
        <v>25.200000000000003</v>
      </c>
      <c r="I175" s="144">
        <f>SUM(H175:H180)</f>
        <v>32.660000000000004</v>
      </c>
      <c r="J175" s="23"/>
    </row>
    <row r="176" spans="1:10" ht="16" x14ac:dyDescent="0.2">
      <c r="A176" s="63"/>
      <c r="B176" s="75" t="s">
        <v>564</v>
      </c>
      <c r="C176" s="168" t="s">
        <v>330</v>
      </c>
      <c r="D176" s="168" t="s">
        <v>417</v>
      </c>
      <c r="E176" s="169">
        <v>10000</v>
      </c>
      <c r="F176" s="254">
        <v>2.83</v>
      </c>
      <c r="G176" s="479"/>
      <c r="H176" s="343">
        <f>F176</f>
        <v>2.83</v>
      </c>
      <c r="I176" s="144"/>
      <c r="J176" s="23"/>
    </row>
    <row r="177" spans="1:10" ht="16" x14ac:dyDescent="0.2">
      <c r="A177" s="63"/>
      <c r="B177" s="75" t="s">
        <v>564</v>
      </c>
      <c r="C177" s="168" t="s">
        <v>330</v>
      </c>
      <c r="D177" s="168" t="s">
        <v>412</v>
      </c>
      <c r="E177" s="169">
        <v>10000</v>
      </c>
      <c r="F177" s="109">
        <v>3.42</v>
      </c>
      <c r="G177" s="479"/>
      <c r="H177" s="78">
        <f>F177</f>
        <v>3.42</v>
      </c>
      <c r="I177" s="144"/>
      <c r="J177" s="23"/>
    </row>
    <row r="178" spans="1:10" ht="16" x14ac:dyDescent="0.2">
      <c r="A178" s="63"/>
      <c r="B178" s="75" t="s">
        <v>564</v>
      </c>
      <c r="C178" s="168" t="s">
        <v>330</v>
      </c>
      <c r="D178" s="168" t="s">
        <v>413</v>
      </c>
      <c r="E178" s="169">
        <v>10000</v>
      </c>
      <c r="F178" s="109">
        <v>0.42</v>
      </c>
      <c r="G178" s="479"/>
      <c r="H178" s="78">
        <f>F178</f>
        <v>0.42</v>
      </c>
      <c r="I178" s="144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418</v>
      </c>
      <c r="E179" s="169">
        <v>10000</v>
      </c>
      <c r="F179" s="253">
        <v>0.44</v>
      </c>
      <c r="G179" s="479"/>
      <c r="H179" s="78">
        <f>F179</f>
        <v>0.44</v>
      </c>
      <c r="I179" s="144"/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414</v>
      </c>
      <c r="E180" s="169">
        <v>10000</v>
      </c>
      <c r="F180" s="253">
        <v>0.35</v>
      </c>
      <c r="G180" s="479"/>
      <c r="H180" s="78">
        <f>F180</f>
        <v>0.35</v>
      </c>
      <c r="I180" s="144"/>
      <c r="J180" s="23"/>
    </row>
    <row r="181" spans="1:10" ht="16" x14ac:dyDescent="0.2">
      <c r="A181" s="63"/>
      <c r="B181" s="172"/>
      <c r="C181" s="168"/>
      <c r="D181" s="212"/>
      <c r="E181" s="169"/>
      <c r="F181" s="78"/>
      <c r="G181" s="277"/>
      <c r="H181" s="78"/>
      <c r="I181" s="144"/>
      <c r="J181" s="23"/>
    </row>
    <row r="182" spans="1:10" ht="16" x14ac:dyDescent="0.2">
      <c r="A182" s="63"/>
      <c r="B182" s="172" t="s">
        <v>565</v>
      </c>
      <c r="C182" s="168" t="s">
        <v>490</v>
      </c>
      <c r="D182" s="212" t="s">
        <v>411</v>
      </c>
      <c r="E182" s="169">
        <v>10000</v>
      </c>
      <c r="F182" s="109" t="s">
        <v>492</v>
      </c>
      <c r="G182" s="479">
        <v>3.08</v>
      </c>
      <c r="H182" s="78">
        <f>G182</f>
        <v>3.08</v>
      </c>
      <c r="I182" s="144">
        <f>H182</f>
        <v>3.08</v>
      </c>
      <c r="J182" s="23"/>
    </row>
    <row r="183" spans="1:10" ht="16" x14ac:dyDescent="0.2">
      <c r="A183" s="63"/>
      <c r="B183" s="172"/>
      <c r="C183" s="168"/>
      <c r="D183" s="212"/>
      <c r="E183" s="169"/>
      <c r="F183" s="109"/>
      <c r="G183" s="479"/>
      <c r="H183" s="78"/>
      <c r="I183" s="144"/>
      <c r="J183" s="23"/>
    </row>
    <row r="184" spans="1:10" ht="16" x14ac:dyDescent="0.2">
      <c r="A184" s="63"/>
      <c r="B184" s="172" t="s">
        <v>653</v>
      </c>
      <c r="C184" s="168" t="s">
        <v>988</v>
      </c>
      <c r="D184" s="212" t="s">
        <v>989</v>
      </c>
      <c r="E184" s="169">
        <v>10000</v>
      </c>
      <c r="F184" s="109">
        <v>0</v>
      </c>
      <c r="G184" s="479">
        <v>1.26</v>
      </c>
      <c r="H184" s="78">
        <v>1.26</v>
      </c>
      <c r="I184" s="144">
        <v>1.26</v>
      </c>
      <c r="J184" s="23"/>
    </row>
    <row r="185" spans="1:10" ht="16" x14ac:dyDescent="0.2">
      <c r="A185" s="63"/>
      <c r="B185" s="172"/>
      <c r="C185" s="168"/>
      <c r="D185" s="212"/>
      <c r="E185" s="169"/>
      <c r="F185" s="78"/>
      <c r="G185" s="277"/>
      <c r="H185" s="78"/>
      <c r="I185" s="144"/>
      <c r="J185" s="23"/>
    </row>
    <row r="186" spans="1:10" ht="16" x14ac:dyDescent="0.2">
      <c r="A186" s="63"/>
      <c r="B186" s="75" t="s">
        <v>566</v>
      </c>
      <c r="C186" s="66" t="s">
        <v>25</v>
      </c>
      <c r="D186" s="66" t="s">
        <v>411</v>
      </c>
      <c r="E186" s="79">
        <v>10000</v>
      </c>
      <c r="F186" s="109">
        <v>0</v>
      </c>
      <c r="G186" s="479">
        <f>H186-F186</f>
        <v>3.08</v>
      </c>
      <c r="H186" s="79">
        <v>3.08</v>
      </c>
      <c r="I186" s="144">
        <f>H186</f>
        <v>3.08</v>
      </c>
      <c r="J186" s="23"/>
    </row>
    <row r="187" spans="1:10" ht="16" x14ac:dyDescent="0.2">
      <c r="A187" s="63"/>
      <c r="B187" s="75"/>
      <c r="C187" s="66"/>
      <c r="D187" s="66"/>
      <c r="E187" s="79"/>
      <c r="F187" s="78"/>
      <c r="G187" s="277"/>
      <c r="H187" s="79"/>
      <c r="I187" s="144"/>
      <c r="J187" s="23"/>
    </row>
    <row r="188" spans="1:10" ht="16" x14ac:dyDescent="0.2">
      <c r="A188" s="63"/>
      <c r="B188" s="75" t="s">
        <v>567</v>
      </c>
      <c r="C188" s="66" t="s">
        <v>88</v>
      </c>
      <c r="D188" s="66" t="s">
        <v>411</v>
      </c>
      <c r="E188" s="78">
        <v>250000</v>
      </c>
      <c r="F188" s="109">
        <v>73.92</v>
      </c>
      <c r="G188" s="479">
        <v>3.08</v>
      </c>
      <c r="H188" s="78">
        <f>F188+G188</f>
        <v>77</v>
      </c>
      <c r="I188" s="144">
        <f>SUM(H188:H193)</f>
        <v>159.62999999999997</v>
      </c>
      <c r="J188" s="23"/>
    </row>
    <row r="189" spans="1:10" ht="16" x14ac:dyDescent="0.2">
      <c r="A189" s="63"/>
      <c r="B189" s="75" t="s">
        <v>567</v>
      </c>
      <c r="C189" s="66" t="s">
        <v>88</v>
      </c>
      <c r="D189" s="66" t="s">
        <v>417</v>
      </c>
      <c r="E189" s="78">
        <v>50000</v>
      </c>
      <c r="F189" s="109">
        <v>57.85</v>
      </c>
      <c r="G189" s="479"/>
      <c r="H189" s="78">
        <f>F189</f>
        <v>57.85</v>
      </c>
      <c r="I189" s="144"/>
      <c r="J189" s="211"/>
    </row>
    <row r="190" spans="1:10" ht="16" x14ac:dyDescent="0.2">
      <c r="A190" s="63"/>
      <c r="B190" s="75" t="s">
        <v>567</v>
      </c>
      <c r="C190" s="66" t="s">
        <v>88</v>
      </c>
      <c r="D190" s="66" t="s">
        <v>412</v>
      </c>
      <c r="E190" s="78">
        <v>10000</v>
      </c>
      <c r="F190" s="109">
        <v>3.42</v>
      </c>
      <c r="G190" s="479"/>
      <c r="H190" s="78">
        <f>F190</f>
        <v>3.42</v>
      </c>
      <c r="I190" s="144"/>
      <c r="J190" s="23"/>
    </row>
    <row r="191" spans="1:10" ht="16" x14ac:dyDescent="0.2">
      <c r="A191" s="63"/>
      <c r="B191" s="75" t="s">
        <v>567</v>
      </c>
      <c r="C191" s="66" t="s">
        <v>88</v>
      </c>
      <c r="D191" s="66" t="s">
        <v>413</v>
      </c>
      <c r="E191" s="78">
        <v>250000</v>
      </c>
      <c r="F191" s="109">
        <v>10.45</v>
      </c>
      <c r="G191" s="479"/>
      <c r="H191" s="78">
        <f>F191</f>
        <v>10.45</v>
      </c>
      <c r="I191" s="144"/>
      <c r="J191" s="23"/>
    </row>
    <row r="192" spans="1:10" ht="16" x14ac:dyDescent="0.2">
      <c r="A192" s="63"/>
      <c r="B192" s="75" t="s">
        <v>567</v>
      </c>
      <c r="C192" s="66" t="s">
        <v>88</v>
      </c>
      <c r="D192" s="66" t="s">
        <v>418</v>
      </c>
      <c r="E192" s="78">
        <v>240000</v>
      </c>
      <c r="F192" s="109">
        <v>10.56</v>
      </c>
      <c r="G192" s="479"/>
      <c r="H192" s="79">
        <f>F192</f>
        <v>10.56</v>
      </c>
      <c r="I192" s="144"/>
      <c r="J192" s="23"/>
    </row>
    <row r="193" spans="1:10" ht="16" x14ac:dyDescent="0.2">
      <c r="A193" s="63"/>
      <c r="B193" s="75" t="s">
        <v>567</v>
      </c>
      <c r="C193" s="66" t="s">
        <v>88</v>
      </c>
      <c r="D193" s="66" t="s">
        <v>414</v>
      </c>
      <c r="E193" s="79">
        <v>10000</v>
      </c>
      <c r="F193" s="109">
        <v>0.35</v>
      </c>
      <c r="G193" s="479"/>
      <c r="H193" s="79">
        <f>F193</f>
        <v>0.35</v>
      </c>
      <c r="I193" s="144"/>
      <c r="J193" s="23"/>
    </row>
    <row r="194" spans="1:10" ht="16" x14ac:dyDescent="0.2">
      <c r="A194" s="63"/>
      <c r="B194" s="75"/>
      <c r="C194" s="66"/>
      <c r="D194" s="66"/>
      <c r="E194" s="79"/>
      <c r="F194" s="78"/>
      <c r="G194" s="277"/>
      <c r="H194" s="79"/>
      <c r="I194" s="144"/>
      <c r="J194" s="23"/>
    </row>
    <row r="195" spans="1:10" ht="16" x14ac:dyDescent="0.2">
      <c r="A195" s="63"/>
      <c r="B195" s="75" t="s">
        <v>568</v>
      </c>
      <c r="C195" s="66" t="s">
        <v>173</v>
      </c>
      <c r="D195" s="66" t="s">
        <v>411</v>
      </c>
      <c r="E195" s="79">
        <v>10000</v>
      </c>
      <c r="F195" s="109">
        <v>0</v>
      </c>
      <c r="G195" s="479">
        <v>14.08</v>
      </c>
      <c r="H195" s="79">
        <v>14.08</v>
      </c>
      <c r="I195" s="144">
        <f>SUM(H195:H197)</f>
        <v>34.260000000000005</v>
      </c>
      <c r="J195" s="23"/>
    </row>
    <row r="196" spans="1:10" ht="16" x14ac:dyDescent="0.2">
      <c r="A196" s="63"/>
      <c r="B196" s="75" t="s">
        <v>568</v>
      </c>
      <c r="C196" s="66" t="s">
        <v>173</v>
      </c>
      <c r="D196" s="66" t="s">
        <v>417</v>
      </c>
      <c r="E196" s="79">
        <v>10000</v>
      </c>
      <c r="F196" s="109">
        <v>19.760000000000002</v>
      </c>
      <c r="G196" s="479"/>
      <c r="H196" s="79">
        <f>F196</f>
        <v>19.760000000000002</v>
      </c>
      <c r="I196" s="144"/>
      <c r="J196" s="23"/>
    </row>
    <row r="197" spans="1:10" ht="16" x14ac:dyDescent="0.2">
      <c r="A197" s="63"/>
      <c r="B197" s="75" t="s">
        <v>568</v>
      </c>
      <c r="C197" s="66" t="s">
        <v>173</v>
      </c>
      <c r="D197" s="66" t="s">
        <v>413</v>
      </c>
      <c r="E197" s="78">
        <v>10000</v>
      </c>
      <c r="F197" s="109">
        <v>0.42</v>
      </c>
      <c r="G197" s="479"/>
      <c r="H197" s="78">
        <f>F197</f>
        <v>0.42</v>
      </c>
      <c r="I197" s="144"/>
      <c r="J197" s="23"/>
    </row>
    <row r="198" spans="1:10" ht="16" x14ac:dyDescent="0.2">
      <c r="A198" s="63"/>
      <c r="B198" s="75"/>
      <c r="C198" s="66"/>
      <c r="D198" s="66"/>
      <c r="E198" s="78"/>
      <c r="F198" s="78"/>
      <c r="G198" s="277"/>
      <c r="H198" s="78"/>
      <c r="I198" s="144"/>
      <c r="J198" s="23"/>
    </row>
    <row r="199" spans="1:10" ht="16" x14ac:dyDescent="0.2">
      <c r="A199" s="63"/>
      <c r="B199" s="75" t="s">
        <v>569</v>
      </c>
      <c r="C199" s="66" t="s">
        <v>189</v>
      </c>
      <c r="D199" s="66" t="s">
        <v>411</v>
      </c>
      <c r="E199" s="78">
        <v>100000</v>
      </c>
      <c r="F199" s="109">
        <f>H199-G199</f>
        <v>72.180000000000007</v>
      </c>
      <c r="G199" s="479">
        <v>8.02</v>
      </c>
      <c r="H199" s="78">
        <v>80.2</v>
      </c>
      <c r="I199" s="144">
        <f>SUM(H199:H200)</f>
        <v>84.38</v>
      </c>
      <c r="J199" s="211"/>
    </row>
    <row r="200" spans="1:10" ht="16" x14ac:dyDescent="0.2">
      <c r="A200" s="63"/>
      <c r="B200" s="75" t="s">
        <v>569</v>
      </c>
      <c r="C200" s="66" t="s">
        <v>189</v>
      </c>
      <c r="D200" s="66" t="s">
        <v>413</v>
      </c>
      <c r="E200" s="79">
        <v>100000</v>
      </c>
      <c r="F200" s="109">
        <v>4.18</v>
      </c>
      <c r="G200" s="479"/>
      <c r="H200" s="79">
        <f>F200</f>
        <v>4.18</v>
      </c>
      <c r="I200" s="144"/>
      <c r="J200" s="23"/>
    </row>
    <row r="201" spans="1:10" ht="16" x14ac:dyDescent="0.2">
      <c r="A201" s="63"/>
      <c r="B201" s="75"/>
      <c r="C201" s="66"/>
      <c r="D201" s="66"/>
      <c r="E201" s="79"/>
      <c r="F201" s="78"/>
      <c r="G201" s="277"/>
      <c r="H201" s="79"/>
      <c r="I201" s="144"/>
      <c r="J201" s="23"/>
    </row>
    <row r="202" spans="1:10" ht="16" x14ac:dyDescent="0.2">
      <c r="A202" s="63"/>
      <c r="B202" s="75" t="s">
        <v>877</v>
      </c>
      <c r="C202" s="66" t="s">
        <v>911</v>
      </c>
      <c r="D202" s="66" t="s">
        <v>411</v>
      </c>
      <c r="E202" s="79">
        <v>10000</v>
      </c>
      <c r="F202" s="109"/>
      <c r="G202" s="479">
        <v>2.0099999999999998</v>
      </c>
      <c r="H202" s="79">
        <v>2.0099999999999998</v>
      </c>
      <c r="I202" s="144">
        <v>2.0099999999999998</v>
      </c>
      <c r="J202" s="23"/>
    </row>
    <row r="203" spans="1:10" ht="17" customHeight="1" x14ac:dyDescent="0.2">
      <c r="A203" s="63"/>
      <c r="B203" s="75"/>
      <c r="C203" s="66"/>
      <c r="D203" s="66"/>
      <c r="E203" s="79"/>
      <c r="F203" s="78"/>
      <c r="G203" s="277"/>
      <c r="H203" s="79"/>
      <c r="I203" s="144"/>
      <c r="J203" s="23"/>
    </row>
    <row r="204" spans="1:10" ht="16" x14ac:dyDescent="0.2">
      <c r="A204" s="63"/>
      <c r="B204" s="75" t="s">
        <v>570</v>
      </c>
      <c r="C204" s="66" t="s">
        <v>143</v>
      </c>
      <c r="D204" s="66" t="s">
        <v>411</v>
      </c>
      <c r="E204" s="78">
        <v>10000</v>
      </c>
      <c r="F204" s="109">
        <v>0</v>
      </c>
      <c r="G204" s="479">
        <v>0.66</v>
      </c>
      <c r="H204" s="78">
        <v>0.66</v>
      </c>
      <c r="I204" s="144">
        <f>SUM(H204:H205)</f>
        <v>4.84</v>
      </c>
      <c r="J204" s="211"/>
    </row>
    <row r="205" spans="1:10" ht="16" x14ac:dyDescent="0.2">
      <c r="A205" s="63"/>
      <c r="B205" s="75" t="s">
        <v>570</v>
      </c>
      <c r="C205" s="66" t="s">
        <v>143</v>
      </c>
      <c r="D205" s="66" t="s">
        <v>413</v>
      </c>
      <c r="E205" s="79">
        <v>100000</v>
      </c>
      <c r="F205" s="109">
        <v>4.18</v>
      </c>
      <c r="G205" s="479"/>
      <c r="H205" s="79">
        <f>F205</f>
        <v>4.18</v>
      </c>
      <c r="I205" s="144"/>
      <c r="J205" s="23"/>
    </row>
    <row r="206" spans="1:10" ht="16" x14ac:dyDescent="0.2">
      <c r="A206" s="63"/>
      <c r="B206" s="75"/>
      <c r="C206" s="66"/>
      <c r="D206" s="66"/>
      <c r="E206" s="79"/>
      <c r="F206" s="78"/>
      <c r="G206" s="277"/>
      <c r="H206" s="79"/>
      <c r="I206" s="144"/>
      <c r="J206" s="23"/>
    </row>
    <row r="207" spans="1:10" ht="16" x14ac:dyDescent="0.2">
      <c r="A207" s="63"/>
      <c r="B207" s="75" t="s">
        <v>571</v>
      </c>
      <c r="C207" s="66" t="s">
        <v>235</v>
      </c>
      <c r="D207" s="66" t="s">
        <v>411</v>
      </c>
      <c r="E207" s="79">
        <v>10000</v>
      </c>
      <c r="F207" s="109">
        <v>0</v>
      </c>
      <c r="G207" s="479">
        <v>3.08</v>
      </c>
      <c r="H207" s="79">
        <v>3.08</v>
      </c>
      <c r="I207" s="144">
        <f>SUM(H207:H208)</f>
        <v>7.49</v>
      </c>
      <c r="J207" s="23"/>
    </row>
    <row r="208" spans="1:10" ht="16" x14ac:dyDescent="0.2">
      <c r="A208" s="63"/>
      <c r="B208" s="75" t="s">
        <v>571</v>
      </c>
      <c r="C208" s="66" t="s">
        <v>235</v>
      </c>
      <c r="D208" s="66" t="s">
        <v>417</v>
      </c>
      <c r="E208" s="79">
        <v>10000</v>
      </c>
      <c r="F208" s="109">
        <v>4.41</v>
      </c>
      <c r="G208" s="479"/>
      <c r="H208" s="79">
        <f>F208</f>
        <v>4.41</v>
      </c>
      <c r="I208" s="144"/>
      <c r="J208" s="23"/>
    </row>
    <row r="209" spans="1:10" ht="16" x14ac:dyDescent="0.2">
      <c r="A209" s="63"/>
      <c r="B209" s="75"/>
      <c r="C209" s="66"/>
      <c r="D209" s="66"/>
      <c r="E209" s="79"/>
      <c r="F209" s="78"/>
      <c r="G209" s="277"/>
      <c r="H209" s="79"/>
      <c r="I209" s="144"/>
      <c r="J209" s="23"/>
    </row>
    <row r="210" spans="1:10" ht="16" x14ac:dyDescent="0.2">
      <c r="A210" s="63"/>
      <c r="B210" s="75" t="s">
        <v>655</v>
      </c>
      <c r="C210" s="66" t="s">
        <v>654</v>
      </c>
      <c r="D210" s="66" t="s">
        <v>411</v>
      </c>
      <c r="E210" s="79">
        <v>200000</v>
      </c>
      <c r="F210" s="109">
        <v>17.29</v>
      </c>
      <c r="G210" s="479">
        <v>0.91</v>
      </c>
      <c r="H210" s="79">
        <f>F210+G210</f>
        <v>18.2</v>
      </c>
      <c r="I210" s="144">
        <f>SUM(H210:H215)</f>
        <v>47.33</v>
      </c>
      <c r="J210" s="23"/>
    </row>
    <row r="211" spans="1:10" ht="16" x14ac:dyDescent="0.2">
      <c r="A211" s="63"/>
      <c r="B211" s="75" t="s">
        <v>655</v>
      </c>
      <c r="C211" s="66" t="s">
        <v>654</v>
      </c>
      <c r="D211" s="66" t="s">
        <v>417</v>
      </c>
      <c r="E211" s="79">
        <v>100000</v>
      </c>
      <c r="F211" s="109">
        <v>12.6</v>
      </c>
      <c r="G211" s="479"/>
      <c r="H211" s="79">
        <f>F211</f>
        <v>12.6</v>
      </c>
      <c r="I211" s="144"/>
      <c r="J211" s="23"/>
    </row>
    <row r="212" spans="1:10" ht="16" x14ac:dyDescent="0.2">
      <c r="A212" s="63"/>
      <c r="B212" s="75" t="s">
        <v>655</v>
      </c>
      <c r="C212" s="66" t="s">
        <v>654</v>
      </c>
      <c r="D212" s="66" t="s">
        <v>412</v>
      </c>
      <c r="E212" s="79">
        <v>10000</v>
      </c>
      <c r="F212" s="109">
        <v>3.42</v>
      </c>
      <c r="G212" s="479"/>
      <c r="H212" s="79">
        <f>F212</f>
        <v>3.42</v>
      </c>
      <c r="I212" s="144"/>
      <c r="J212" s="23"/>
    </row>
    <row r="213" spans="1:10" ht="16" x14ac:dyDescent="0.2">
      <c r="A213" s="63"/>
      <c r="B213" s="75" t="s">
        <v>655</v>
      </c>
      <c r="C213" s="66" t="s">
        <v>654</v>
      </c>
      <c r="D213" s="66" t="s">
        <v>413</v>
      </c>
      <c r="E213" s="78">
        <v>200000</v>
      </c>
      <c r="F213" s="109">
        <v>8.36</v>
      </c>
      <c r="G213" s="479"/>
      <c r="H213" s="78">
        <f>F213</f>
        <v>8.36</v>
      </c>
      <c r="I213" s="144"/>
      <c r="J213" s="23"/>
    </row>
    <row r="214" spans="1:10" ht="16" x14ac:dyDescent="0.2">
      <c r="A214" s="63"/>
      <c r="B214" s="75" t="s">
        <v>655</v>
      </c>
      <c r="C214" s="66" t="s">
        <v>654</v>
      </c>
      <c r="D214" s="66" t="s">
        <v>418</v>
      </c>
      <c r="E214" s="79">
        <v>100000</v>
      </c>
      <c r="F214" s="109">
        <v>4.4000000000000004</v>
      </c>
      <c r="G214" s="479"/>
      <c r="H214" s="79">
        <f>F214</f>
        <v>4.4000000000000004</v>
      </c>
      <c r="I214" s="144"/>
      <c r="J214" s="23"/>
    </row>
    <row r="215" spans="1:10" ht="16" x14ac:dyDescent="0.2">
      <c r="A215" s="63"/>
      <c r="B215" s="75" t="s">
        <v>655</v>
      </c>
      <c r="C215" s="66" t="s">
        <v>654</v>
      </c>
      <c r="D215" s="66" t="s">
        <v>414</v>
      </c>
      <c r="E215" s="79">
        <v>10000</v>
      </c>
      <c r="F215" s="109">
        <v>0.35</v>
      </c>
      <c r="G215" s="479"/>
      <c r="H215" s="79">
        <f>F215</f>
        <v>0.35</v>
      </c>
      <c r="I215" s="144"/>
      <c r="J215" s="23"/>
    </row>
    <row r="216" spans="1:10" ht="16" x14ac:dyDescent="0.2">
      <c r="A216" s="63"/>
      <c r="B216" s="75"/>
      <c r="C216" s="66"/>
      <c r="D216" s="66"/>
      <c r="E216" s="79"/>
      <c r="F216" s="78"/>
      <c r="G216" s="277"/>
      <c r="H216" s="79"/>
      <c r="I216" s="144"/>
      <c r="J216" s="23"/>
    </row>
    <row r="217" spans="1:10" ht="16" x14ac:dyDescent="0.2">
      <c r="A217" s="63"/>
      <c r="B217" s="75" t="s">
        <v>934</v>
      </c>
      <c r="C217" s="66" t="s">
        <v>935</v>
      </c>
      <c r="D217" s="66" t="s">
        <v>411</v>
      </c>
      <c r="E217" s="79">
        <v>10000</v>
      </c>
      <c r="F217" s="78">
        <v>0</v>
      </c>
      <c r="G217" s="277">
        <v>0.66</v>
      </c>
      <c r="H217" s="79"/>
      <c r="I217" s="144">
        <v>0.66</v>
      </c>
      <c r="J217" s="23"/>
    </row>
    <row r="218" spans="1:10" ht="16" x14ac:dyDescent="0.2">
      <c r="A218" s="63"/>
      <c r="B218" s="75"/>
      <c r="C218" s="66"/>
      <c r="D218" s="66"/>
      <c r="E218" s="79"/>
      <c r="F218" s="78"/>
      <c r="G218" s="277"/>
      <c r="H218" s="79"/>
      <c r="I218" s="144"/>
      <c r="J218" s="23"/>
    </row>
    <row r="219" spans="1:10" ht="16" x14ac:dyDescent="0.2">
      <c r="A219" s="63"/>
      <c r="B219" s="75" t="s">
        <v>572</v>
      </c>
      <c r="C219" s="66" t="s">
        <v>29</v>
      </c>
      <c r="D219" s="66" t="s">
        <v>411</v>
      </c>
      <c r="E219" s="78">
        <v>10000</v>
      </c>
      <c r="F219" s="109">
        <v>0</v>
      </c>
      <c r="G219" s="479">
        <f>H219-F219</f>
        <v>3.08</v>
      </c>
      <c r="H219" s="78">
        <v>3.08</v>
      </c>
      <c r="I219" s="144">
        <f>SUM(H219:H219)</f>
        <v>3.08</v>
      </c>
      <c r="J219" s="211"/>
    </row>
    <row r="220" spans="1:10" ht="16" x14ac:dyDescent="0.2">
      <c r="A220" s="63"/>
      <c r="B220" s="75"/>
      <c r="C220" s="66"/>
      <c r="D220" s="66"/>
      <c r="E220" s="79"/>
      <c r="F220" s="78"/>
      <c r="G220" s="277"/>
      <c r="H220" s="79"/>
      <c r="I220" s="144"/>
      <c r="J220" s="23"/>
    </row>
    <row r="221" spans="1:10" ht="16" x14ac:dyDescent="0.2">
      <c r="A221" s="63"/>
      <c r="B221" s="75" t="s">
        <v>573</v>
      </c>
      <c r="C221" s="66" t="s">
        <v>201</v>
      </c>
      <c r="D221" s="66" t="s">
        <v>411</v>
      </c>
      <c r="E221" s="79">
        <v>10000</v>
      </c>
      <c r="F221" s="109">
        <v>0</v>
      </c>
      <c r="G221" s="479">
        <v>2.0099999999999998</v>
      </c>
      <c r="H221" s="79">
        <v>2.0099999999999998</v>
      </c>
      <c r="I221" s="144">
        <f>SUM(H221:H226)</f>
        <v>25.93</v>
      </c>
      <c r="J221" s="23"/>
    </row>
    <row r="222" spans="1:10" ht="16" x14ac:dyDescent="0.2">
      <c r="A222" s="63"/>
      <c r="B222" s="75" t="s">
        <v>573</v>
      </c>
      <c r="C222" s="66" t="s">
        <v>201</v>
      </c>
      <c r="D222" s="173" t="s">
        <v>417</v>
      </c>
      <c r="E222" s="79">
        <v>10000</v>
      </c>
      <c r="F222" s="109">
        <v>11.57</v>
      </c>
      <c r="G222" s="479"/>
      <c r="H222" s="79">
        <f>F222</f>
        <v>11.57</v>
      </c>
      <c r="I222" s="144"/>
      <c r="J222" s="23"/>
    </row>
    <row r="223" spans="1:10" ht="16" x14ac:dyDescent="0.2">
      <c r="A223" s="63"/>
      <c r="B223" s="75" t="s">
        <v>573</v>
      </c>
      <c r="C223" s="66" t="s">
        <v>201</v>
      </c>
      <c r="D223" s="173" t="s">
        <v>412</v>
      </c>
      <c r="E223" s="79">
        <v>10000</v>
      </c>
      <c r="F223" s="109">
        <v>3.42</v>
      </c>
      <c r="G223" s="479"/>
      <c r="H223" s="79">
        <f>F223</f>
        <v>3.42</v>
      </c>
      <c r="I223" s="144"/>
      <c r="J223" s="23"/>
    </row>
    <row r="224" spans="1:10" ht="16" x14ac:dyDescent="0.2">
      <c r="A224" s="63"/>
      <c r="B224" s="75" t="s">
        <v>573</v>
      </c>
      <c r="C224" s="66" t="s">
        <v>201</v>
      </c>
      <c r="D224" s="173" t="s">
        <v>413</v>
      </c>
      <c r="E224" s="79">
        <v>100000</v>
      </c>
      <c r="F224" s="109">
        <v>4.18</v>
      </c>
      <c r="G224" s="479"/>
      <c r="H224" s="79">
        <f>F224</f>
        <v>4.18</v>
      </c>
      <c r="I224" s="144"/>
      <c r="J224" s="23"/>
    </row>
    <row r="225" spans="1:18" ht="16" x14ac:dyDescent="0.2">
      <c r="A225" s="63"/>
      <c r="B225" s="75" t="s">
        <v>573</v>
      </c>
      <c r="C225" s="66" t="s">
        <v>201</v>
      </c>
      <c r="D225" s="173" t="s">
        <v>418</v>
      </c>
      <c r="E225" s="78">
        <v>100000</v>
      </c>
      <c r="F225" s="109">
        <v>4.4000000000000004</v>
      </c>
      <c r="G225" s="479"/>
      <c r="H225" s="79">
        <f>F225</f>
        <v>4.4000000000000004</v>
      </c>
      <c r="I225" s="144"/>
      <c r="J225" s="23"/>
    </row>
    <row r="226" spans="1:18" ht="16" x14ac:dyDescent="0.2">
      <c r="A226" s="63"/>
      <c r="B226" s="75" t="s">
        <v>573</v>
      </c>
      <c r="C226" s="66" t="s">
        <v>201</v>
      </c>
      <c r="D226" s="173" t="s">
        <v>414</v>
      </c>
      <c r="E226" s="79">
        <v>10000</v>
      </c>
      <c r="F226" s="109">
        <v>0.35</v>
      </c>
      <c r="G226" s="479"/>
      <c r="H226" s="79">
        <f>F226</f>
        <v>0.35</v>
      </c>
      <c r="I226" s="144"/>
      <c r="J226" s="23"/>
    </row>
    <row r="227" spans="1:18" ht="16" x14ac:dyDescent="0.2">
      <c r="A227" s="63"/>
      <c r="B227" s="75"/>
      <c r="C227" s="66"/>
      <c r="D227" s="66"/>
      <c r="E227" s="79"/>
      <c r="F227" s="78"/>
      <c r="G227" s="277"/>
      <c r="H227" s="79"/>
      <c r="I227" s="144"/>
      <c r="J227" s="23"/>
    </row>
    <row r="228" spans="1:18" ht="16" x14ac:dyDescent="0.2">
      <c r="A228" s="63"/>
      <c r="B228" s="75" t="s">
        <v>574</v>
      </c>
      <c r="C228" s="85" t="s">
        <v>226</v>
      </c>
      <c r="D228" s="85" t="s">
        <v>411</v>
      </c>
      <c r="E228" s="86">
        <v>10000</v>
      </c>
      <c r="F228" s="251">
        <v>0</v>
      </c>
      <c r="G228" s="478">
        <v>0.91</v>
      </c>
      <c r="H228" s="86">
        <f>SUM(F228:G228)</f>
        <v>0.91</v>
      </c>
      <c r="I228" s="242">
        <f>SUM(H228:H228)</f>
        <v>0.91</v>
      </c>
      <c r="J228" s="23"/>
    </row>
    <row r="229" spans="1:18" ht="16" x14ac:dyDescent="0.2">
      <c r="A229" s="63"/>
      <c r="B229" s="75"/>
      <c r="C229" s="168"/>
      <c r="D229" s="168"/>
      <c r="E229" s="169"/>
      <c r="F229" s="86"/>
      <c r="G229" s="278"/>
      <c r="H229" s="86"/>
      <c r="I229" s="242"/>
      <c r="J229" s="23"/>
    </row>
    <row r="230" spans="1:18" ht="16" x14ac:dyDescent="0.2">
      <c r="A230" s="63"/>
      <c r="B230" s="75" t="s">
        <v>576</v>
      </c>
      <c r="C230" s="66" t="s">
        <v>71</v>
      </c>
      <c r="D230" s="66" t="s">
        <v>411</v>
      </c>
      <c r="E230" s="78">
        <v>50000</v>
      </c>
      <c r="F230" s="109">
        <f>H230-G230</f>
        <v>12.32</v>
      </c>
      <c r="G230" s="479">
        <v>3.08</v>
      </c>
      <c r="H230" s="78">
        <v>15.4</v>
      </c>
      <c r="I230" s="144">
        <f>SUM(H230:H235)</f>
        <v>40.45000000000001</v>
      </c>
      <c r="J230" s="23"/>
    </row>
    <row r="231" spans="1:18" ht="16" x14ac:dyDescent="0.2">
      <c r="A231" s="63"/>
      <c r="B231" s="81" t="s">
        <v>576</v>
      </c>
      <c r="C231" s="82" t="s">
        <v>71</v>
      </c>
      <c r="D231" s="66" t="s">
        <v>417</v>
      </c>
      <c r="E231" s="78">
        <v>30000</v>
      </c>
      <c r="F231" s="109">
        <v>20.309999999999999</v>
      </c>
      <c r="G231" s="479"/>
      <c r="H231" s="78">
        <f>F231</f>
        <v>20.309999999999999</v>
      </c>
      <c r="I231" s="144"/>
      <c r="J231" s="23"/>
      <c r="M231" s="13"/>
      <c r="N231" s="42"/>
      <c r="O231" s="45"/>
    </row>
    <row r="232" spans="1:18" ht="16" x14ac:dyDescent="0.2">
      <c r="A232" s="63"/>
      <c r="B232" s="75" t="s">
        <v>576</v>
      </c>
      <c r="C232" s="66" t="s">
        <v>71</v>
      </c>
      <c r="D232" s="66" t="s">
        <v>412</v>
      </c>
      <c r="E232" s="79">
        <v>8000</v>
      </c>
      <c r="F232" s="109">
        <v>2.74</v>
      </c>
      <c r="G232" s="479"/>
      <c r="H232" s="79">
        <f>F232</f>
        <v>2.74</v>
      </c>
      <c r="I232" s="144"/>
      <c r="J232" s="23"/>
    </row>
    <row r="233" spans="1:18" s="226" customFormat="1" ht="16" x14ac:dyDescent="0.2">
      <c r="A233" s="63"/>
      <c r="B233" s="75" t="s">
        <v>576</v>
      </c>
      <c r="C233" s="66" t="s">
        <v>71</v>
      </c>
      <c r="D233" s="66" t="s">
        <v>413</v>
      </c>
      <c r="E233" s="79">
        <v>20000</v>
      </c>
      <c r="F233" s="109">
        <v>0.84</v>
      </c>
      <c r="G233" s="479"/>
      <c r="H233" s="79">
        <f>F233</f>
        <v>0.84</v>
      </c>
      <c r="I233" s="144"/>
      <c r="J233" s="23"/>
      <c r="K233"/>
      <c r="L233"/>
      <c r="M233"/>
      <c r="N233"/>
      <c r="O233"/>
      <c r="P233"/>
      <c r="Q233"/>
      <c r="R233"/>
    </row>
    <row r="234" spans="1:18" ht="16" x14ac:dyDescent="0.2">
      <c r="A234" s="63"/>
      <c r="B234" s="75" t="s">
        <v>576</v>
      </c>
      <c r="C234" s="66" t="s">
        <v>71</v>
      </c>
      <c r="D234" s="66" t="s">
        <v>418</v>
      </c>
      <c r="E234" s="79">
        <v>20000</v>
      </c>
      <c r="F234" s="109">
        <v>0.88</v>
      </c>
      <c r="G234" s="479"/>
      <c r="H234" s="79">
        <f>F234</f>
        <v>0.88</v>
      </c>
      <c r="I234" s="144"/>
      <c r="J234" s="23"/>
    </row>
    <row r="235" spans="1:18" ht="16" x14ac:dyDescent="0.2">
      <c r="A235" s="63"/>
      <c r="B235" s="75" t="s">
        <v>576</v>
      </c>
      <c r="C235" s="66" t="s">
        <v>71</v>
      </c>
      <c r="D235" s="66" t="s">
        <v>414</v>
      </c>
      <c r="E235" s="78">
        <v>8000</v>
      </c>
      <c r="F235" s="109">
        <v>0.28000000000000003</v>
      </c>
      <c r="G235" s="277"/>
      <c r="H235" s="78">
        <f>F235</f>
        <v>0.28000000000000003</v>
      </c>
      <c r="I235" s="144"/>
      <c r="J235" s="23"/>
    </row>
    <row r="236" spans="1:18" ht="16" x14ac:dyDescent="0.2">
      <c r="A236" s="63"/>
      <c r="B236" s="75"/>
      <c r="C236" s="66"/>
      <c r="D236" s="66"/>
      <c r="E236" s="79"/>
      <c r="F236" s="78"/>
      <c r="G236" s="277"/>
      <c r="H236" s="79"/>
      <c r="I236" s="144"/>
      <c r="J236" s="23"/>
    </row>
    <row r="237" spans="1:18" ht="16" x14ac:dyDescent="0.2">
      <c r="A237" s="63"/>
      <c r="B237" s="75" t="s">
        <v>577</v>
      </c>
      <c r="C237" s="66" t="s">
        <v>131</v>
      </c>
      <c r="D237" s="66" t="s">
        <v>411</v>
      </c>
      <c r="E237" s="79">
        <v>10000</v>
      </c>
      <c r="F237" s="109">
        <v>0</v>
      </c>
      <c r="G237" s="479">
        <v>5.0199999999999996</v>
      </c>
      <c r="H237" s="79">
        <v>5.0199999999999996</v>
      </c>
      <c r="I237" s="144">
        <f>SUM(H237:H242)</f>
        <v>31.86</v>
      </c>
      <c r="J237" s="23"/>
    </row>
    <row r="238" spans="1:18" ht="16" x14ac:dyDescent="0.2">
      <c r="A238" s="63"/>
      <c r="B238" s="75" t="s">
        <v>577</v>
      </c>
      <c r="C238" s="66" t="s">
        <v>131</v>
      </c>
      <c r="D238" s="173"/>
      <c r="E238" s="79"/>
      <c r="F238" s="109"/>
      <c r="G238" s="479"/>
      <c r="H238" s="79">
        <v>6.77</v>
      </c>
      <c r="I238" s="144"/>
      <c r="J238" s="23" t="s">
        <v>1064</v>
      </c>
    </row>
    <row r="239" spans="1:18" ht="16" x14ac:dyDescent="0.2">
      <c r="A239" s="63"/>
      <c r="B239" s="75" t="s">
        <v>577</v>
      </c>
      <c r="C239" s="66" t="s">
        <v>995</v>
      </c>
      <c r="D239" s="173" t="s">
        <v>412</v>
      </c>
      <c r="E239" s="79">
        <v>10000</v>
      </c>
      <c r="F239" s="109">
        <v>3.42</v>
      </c>
      <c r="G239" s="479"/>
      <c r="H239" s="79">
        <v>3.42</v>
      </c>
      <c r="I239" s="144"/>
      <c r="J239" s="23"/>
    </row>
    <row r="240" spans="1:18" ht="16" x14ac:dyDescent="0.2">
      <c r="A240" s="63"/>
      <c r="B240" s="75" t="s">
        <v>577</v>
      </c>
      <c r="C240" s="66" t="s">
        <v>131</v>
      </c>
      <c r="D240" s="173" t="s">
        <v>413</v>
      </c>
      <c r="E240" s="79">
        <v>190000</v>
      </c>
      <c r="F240" s="109">
        <v>7.94</v>
      </c>
      <c r="G240" s="479"/>
      <c r="H240" s="79">
        <f>F240</f>
        <v>7.94</v>
      </c>
      <c r="I240" s="144"/>
      <c r="J240" s="23"/>
    </row>
    <row r="241" spans="1:10" ht="16" x14ac:dyDescent="0.2">
      <c r="A241" s="63"/>
      <c r="B241" s="75" t="s">
        <v>577</v>
      </c>
      <c r="C241" s="66" t="s">
        <v>131</v>
      </c>
      <c r="D241" s="173" t="s">
        <v>418</v>
      </c>
      <c r="E241" s="78">
        <v>190000</v>
      </c>
      <c r="F241" s="109">
        <v>8.36</v>
      </c>
      <c r="G241" s="479"/>
      <c r="H241" s="78">
        <f>F241</f>
        <v>8.36</v>
      </c>
      <c r="I241" s="144"/>
      <c r="J241" s="23"/>
    </row>
    <row r="242" spans="1:10" ht="16" x14ac:dyDescent="0.2">
      <c r="A242" s="63"/>
      <c r="B242" s="75" t="s">
        <v>577</v>
      </c>
      <c r="C242" s="66" t="s">
        <v>131</v>
      </c>
      <c r="D242" s="173" t="s">
        <v>414</v>
      </c>
      <c r="E242" s="78">
        <v>10000</v>
      </c>
      <c r="F242" s="109">
        <v>0.35</v>
      </c>
      <c r="G242" s="479"/>
      <c r="H242" s="78">
        <v>0.35</v>
      </c>
      <c r="I242" s="144"/>
      <c r="J242" s="23"/>
    </row>
    <row r="243" spans="1:10" ht="16" x14ac:dyDescent="0.2">
      <c r="A243" s="63"/>
      <c r="B243" s="75"/>
      <c r="C243" s="66"/>
      <c r="D243" s="66"/>
      <c r="E243" s="79"/>
      <c r="F243" s="78"/>
      <c r="G243" s="277"/>
      <c r="H243" s="79"/>
      <c r="I243" s="144"/>
      <c r="J243" s="23"/>
    </row>
    <row r="244" spans="1:10" ht="16" x14ac:dyDescent="0.2">
      <c r="A244" s="63"/>
      <c r="B244" s="75" t="s">
        <v>953</v>
      </c>
      <c r="C244" s="66" t="s">
        <v>954</v>
      </c>
      <c r="D244" s="66" t="s">
        <v>411</v>
      </c>
      <c r="E244" s="79">
        <v>10000</v>
      </c>
      <c r="F244" s="78">
        <v>0</v>
      </c>
      <c r="G244" s="277">
        <v>3.08</v>
      </c>
      <c r="H244" s="79">
        <v>3.08</v>
      </c>
      <c r="I244" s="144">
        <f>H244+H245</f>
        <v>3.5</v>
      </c>
      <c r="J244" s="23"/>
    </row>
    <row r="245" spans="1:10" ht="16" x14ac:dyDescent="0.2">
      <c r="A245" s="63"/>
      <c r="B245" s="75" t="s">
        <v>953</v>
      </c>
      <c r="C245" s="66" t="s">
        <v>954</v>
      </c>
      <c r="D245" s="66" t="s">
        <v>955</v>
      </c>
      <c r="E245" s="79">
        <v>10000</v>
      </c>
      <c r="F245" s="78">
        <v>0.42</v>
      </c>
      <c r="G245" s="277"/>
      <c r="H245" s="79">
        <v>0.42</v>
      </c>
      <c r="I245" s="144"/>
      <c r="J245" s="23"/>
    </row>
    <row r="246" spans="1:10" ht="16" x14ac:dyDescent="0.2">
      <c r="A246" s="63"/>
      <c r="B246" s="75"/>
      <c r="C246" s="66"/>
      <c r="D246" s="66"/>
      <c r="E246" s="79"/>
      <c r="F246" s="78"/>
      <c r="G246" s="277"/>
      <c r="H246" s="79"/>
      <c r="I246" s="144"/>
      <c r="J246" s="23"/>
    </row>
    <row r="247" spans="1:10" ht="16" x14ac:dyDescent="0.2">
      <c r="A247" s="63"/>
      <c r="B247" s="75" t="s">
        <v>579</v>
      </c>
      <c r="C247" s="66" t="s">
        <v>70</v>
      </c>
      <c r="D247" s="66" t="s">
        <v>411</v>
      </c>
      <c r="E247" s="79">
        <v>10000</v>
      </c>
      <c r="F247" s="109">
        <v>0</v>
      </c>
      <c r="G247" s="479">
        <f>H247-F247</f>
        <v>3.08</v>
      </c>
      <c r="H247" s="79">
        <v>3.08</v>
      </c>
      <c r="I247" s="144">
        <f>SUM(H247:H252)</f>
        <v>18.260000000000002</v>
      </c>
      <c r="J247" s="23" t="s">
        <v>1040</v>
      </c>
    </row>
    <row r="248" spans="1:10" ht="16" x14ac:dyDescent="0.2">
      <c r="A248" s="63"/>
      <c r="B248" s="75" t="s">
        <v>579</v>
      </c>
      <c r="C248" s="66" t="s">
        <v>70</v>
      </c>
      <c r="D248" s="173" t="s">
        <v>417</v>
      </c>
      <c r="E248" s="79">
        <v>10000</v>
      </c>
      <c r="F248" s="109">
        <v>2.83</v>
      </c>
      <c r="G248" s="479"/>
      <c r="H248" s="79">
        <f>F248</f>
        <v>2.83</v>
      </c>
      <c r="I248" s="144"/>
      <c r="J248" s="23"/>
    </row>
    <row r="249" spans="1:10" ht="16" x14ac:dyDescent="0.2">
      <c r="A249" s="63"/>
      <c r="B249" s="75" t="s">
        <v>579</v>
      </c>
      <c r="C249" s="66" t="s">
        <v>70</v>
      </c>
      <c r="D249" s="173" t="s">
        <v>412</v>
      </c>
      <c r="E249" s="79">
        <v>10000</v>
      </c>
      <c r="F249" s="109">
        <v>3.42</v>
      </c>
      <c r="G249" s="479"/>
      <c r="H249" s="79">
        <f>F249</f>
        <v>3.42</v>
      </c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173" t="s">
        <v>413</v>
      </c>
      <c r="E250" s="79">
        <v>100000</v>
      </c>
      <c r="F250" s="109">
        <v>4.18</v>
      </c>
      <c r="G250" s="479"/>
      <c r="H250" s="79">
        <f>F250</f>
        <v>4.18</v>
      </c>
      <c r="I250" s="144"/>
      <c r="J250" s="23"/>
    </row>
    <row r="251" spans="1:10" ht="16" x14ac:dyDescent="0.2">
      <c r="A251" s="63"/>
      <c r="B251" s="75" t="s">
        <v>579</v>
      </c>
      <c r="C251" s="66" t="s">
        <v>70</v>
      </c>
      <c r="D251" s="173" t="s">
        <v>418</v>
      </c>
      <c r="E251" s="78">
        <v>100000</v>
      </c>
      <c r="F251" s="109">
        <v>4.4000000000000004</v>
      </c>
      <c r="G251" s="479"/>
      <c r="H251" s="79">
        <f>F251</f>
        <v>4.4000000000000004</v>
      </c>
      <c r="I251" s="144"/>
      <c r="J251" s="23"/>
    </row>
    <row r="252" spans="1:10" ht="16" x14ac:dyDescent="0.2">
      <c r="A252" s="63"/>
      <c r="B252" s="75" t="s">
        <v>579</v>
      </c>
      <c r="C252" s="66" t="s">
        <v>70</v>
      </c>
      <c r="D252" s="173" t="s">
        <v>414</v>
      </c>
      <c r="E252" s="79">
        <v>10000</v>
      </c>
      <c r="F252" s="109">
        <v>0.35</v>
      </c>
      <c r="G252" s="479"/>
      <c r="H252" s="79">
        <f>F252</f>
        <v>0.35</v>
      </c>
      <c r="I252" s="144"/>
      <c r="J252" s="23"/>
    </row>
    <row r="253" spans="1:10" ht="16" x14ac:dyDescent="0.2">
      <c r="A253" s="63"/>
      <c r="B253" s="75"/>
      <c r="C253" s="66"/>
      <c r="D253" s="173"/>
      <c r="E253" s="79"/>
      <c r="F253" s="78"/>
      <c r="G253" s="277"/>
      <c r="H253" s="79"/>
      <c r="I253" s="144"/>
      <c r="J253" s="23"/>
    </row>
    <row r="254" spans="1:10" ht="16" x14ac:dyDescent="0.2">
      <c r="A254" s="63"/>
      <c r="B254" s="75" t="s">
        <v>957</v>
      </c>
      <c r="C254" s="66" t="s">
        <v>958</v>
      </c>
      <c r="D254" s="173" t="s">
        <v>411</v>
      </c>
      <c r="E254" s="79">
        <v>10000</v>
      </c>
      <c r="F254" s="78">
        <v>0</v>
      </c>
      <c r="G254" s="277">
        <v>0.46</v>
      </c>
      <c r="H254" s="79">
        <v>0.46</v>
      </c>
      <c r="I254" s="144">
        <f>SUM(H254:H255)</f>
        <v>0.88</v>
      </c>
      <c r="J254" s="23"/>
    </row>
    <row r="255" spans="1:10" ht="16" x14ac:dyDescent="0.2">
      <c r="A255" s="63"/>
      <c r="B255" s="75" t="s">
        <v>957</v>
      </c>
      <c r="C255" s="66" t="s">
        <v>958</v>
      </c>
      <c r="D255" s="173" t="s">
        <v>413</v>
      </c>
      <c r="E255" s="79">
        <v>10000</v>
      </c>
      <c r="F255" s="78">
        <v>0.42</v>
      </c>
      <c r="G255" s="277">
        <v>0</v>
      </c>
      <c r="H255" s="79">
        <v>0.42</v>
      </c>
      <c r="I255" s="144"/>
      <c r="J255" s="23"/>
    </row>
    <row r="256" spans="1:10" ht="16" x14ac:dyDescent="0.2">
      <c r="A256" s="63"/>
      <c r="B256" s="75"/>
      <c r="C256" s="66"/>
      <c r="D256" s="173"/>
      <c r="E256" s="79"/>
      <c r="F256" s="78"/>
      <c r="G256" s="277"/>
      <c r="H256" s="79"/>
      <c r="I256" s="144"/>
      <c r="J256" s="23"/>
    </row>
    <row r="257" spans="1:10" ht="16" x14ac:dyDescent="0.2">
      <c r="A257" s="63"/>
      <c r="B257" s="75" t="s">
        <v>818</v>
      </c>
      <c r="C257" s="66" t="s">
        <v>813</v>
      </c>
      <c r="D257" s="173" t="s">
        <v>411</v>
      </c>
      <c r="E257" s="79">
        <v>10000</v>
      </c>
      <c r="F257" s="109">
        <f>H257-G257</f>
        <v>0</v>
      </c>
      <c r="G257" s="479">
        <v>0.46</v>
      </c>
      <c r="H257" s="79">
        <v>0.46</v>
      </c>
      <c r="I257" s="144">
        <f>SUM(H257:H258)</f>
        <v>0.88</v>
      </c>
      <c r="J257" s="23"/>
    </row>
    <row r="258" spans="1:10" ht="16" x14ac:dyDescent="0.2">
      <c r="A258" s="63"/>
      <c r="B258" s="75" t="s">
        <v>818</v>
      </c>
      <c r="C258" s="66" t="s">
        <v>813</v>
      </c>
      <c r="D258" s="173" t="s">
        <v>413</v>
      </c>
      <c r="E258" s="79">
        <v>10000</v>
      </c>
      <c r="F258" s="109">
        <v>0.42</v>
      </c>
      <c r="G258" s="479">
        <v>0</v>
      </c>
      <c r="H258" s="79">
        <v>0.42</v>
      </c>
      <c r="I258" s="144"/>
      <c r="J258" s="23"/>
    </row>
    <row r="259" spans="1:10" ht="16" x14ac:dyDescent="0.2">
      <c r="A259" s="63"/>
      <c r="B259" s="75"/>
      <c r="C259" s="66"/>
      <c r="D259" s="173"/>
      <c r="E259" s="79"/>
      <c r="F259" s="78"/>
      <c r="G259" s="277"/>
      <c r="H259" s="79"/>
      <c r="I259" s="144"/>
      <c r="J259" s="23"/>
    </row>
    <row r="260" spans="1:10" ht="16" x14ac:dyDescent="0.2">
      <c r="A260" s="63"/>
      <c r="B260" s="75" t="s">
        <v>912</v>
      </c>
      <c r="C260" s="66" t="s">
        <v>913</v>
      </c>
      <c r="D260" s="173" t="s">
        <v>411</v>
      </c>
      <c r="E260" s="79">
        <v>10000</v>
      </c>
      <c r="F260" s="78">
        <v>0</v>
      </c>
      <c r="G260" s="277">
        <v>2.0099999999999998</v>
      </c>
      <c r="H260" s="79">
        <v>2.0099999999999998</v>
      </c>
      <c r="I260" s="144">
        <v>2.0099999999999998</v>
      </c>
      <c r="J260" s="23"/>
    </row>
    <row r="261" spans="1:10" ht="16" x14ac:dyDescent="0.2">
      <c r="A261" s="63"/>
      <c r="B261" s="75"/>
      <c r="C261" s="66"/>
      <c r="D261" s="173"/>
      <c r="E261" s="79"/>
      <c r="F261" s="78"/>
      <c r="G261" s="277"/>
      <c r="H261" s="79"/>
      <c r="I261" s="144"/>
      <c r="J261" s="23"/>
    </row>
    <row r="262" spans="1:10" ht="16" x14ac:dyDescent="0.2">
      <c r="A262" s="63"/>
      <c r="B262" s="75" t="s">
        <v>771</v>
      </c>
      <c r="C262" s="66" t="s">
        <v>770</v>
      </c>
      <c r="D262" s="168" t="s">
        <v>411</v>
      </c>
      <c r="E262" s="78">
        <v>10000</v>
      </c>
      <c r="F262" s="109">
        <v>0</v>
      </c>
      <c r="G262" s="479">
        <v>0.46</v>
      </c>
      <c r="H262" s="78">
        <f>F262+G262</f>
        <v>0.46</v>
      </c>
      <c r="I262" s="144">
        <f>SUM(H262:H263)</f>
        <v>4.6399999999999997</v>
      </c>
      <c r="J262" s="23"/>
    </row>
    <row r="263" spans="1:10" ht="16" x14ac:dyDescent="0.2">
      <c r="A263" s="63"/>
      <c r="B263" s="75" t="s">
        <v>771</v>
      </c>
      <c r="C263" s="66" t="s">
        <v>770</v>
      </c>
      <c r="D263" s="168" t="s">
        <v>413</v>
      </c>
      <c r="E263" s="78">
        <v>100000</v>
      </c>
      <c r="F263" s="109">
        <v>4.18</v>
      </c>
      <c r="G263" s="479"/>
      <c r="H263" s="78">
        <v>4.18</v>
      </c>
      <c r="I263" s="144"/>
      <c r="J263" s="23"/>
    </row>
    <row r="264" spans="1:10" ht="16" x14ac:dyDescent="0.2">
      <c r="A264" s="63"/>
      <c r="B264" s="75"/>
      <c r="C264" s="66"/>
      <c r="D264" s="173"/>
      <c r="E264" s="78"/>
      <c r="F264" s="78"/>
      <c r="G264" s="277"/>
      <c r="H264" s="78"/>
      <c r="I264" s="144"/>
      <c r="J264" s="23"/>
    </row>
    <row r="265" spans="1:10" ht="16" x14ac:dyDescent="0.2">
      <c r="A265" s="63"/>
      <c r="B265" s="75" t="s">
        <v>638</v>
      </c>
      <c r="C265" s="66" t="s">
        <v>636</v>
      </c>
      <c r="D265" s="173" t="s">
        <v>411</v>
      </c>
      <c r="E265" s="78">
        <v>100000</v>
      </c>
      <c r="F265" s="109">
        <v>18.09</v>
      </c>
      <c r="G265" s="479">
        <v>2.0099999999999998</v>
      </c>
      <c r="H265" s="78">
        <f>F265+G265</f>
        <v>20.100000000000001</v>
      </c>
      <c r="I265" s="144">
        <f>SUM(H265:H268)</f>
        <v>32.230000000000004</v>
      </c>
      <c r="J265" s="23"/>
    </row>
    <row r="266" spans="1:10" ht="16" x14ac:dyDescent="0.2">
      <c r="A266" s="63"/>
      <c r="B266" s="75" t="s">
        <v>638</v>
      </c>
      <c r="C266" s="66" t="s">
        <v>636</v>
      </c>
      <c r="D266" s="173" t="s">
        <v>412</v>
      </c>
      <c r="E266" s="78">
        <v>10000</v>
      </c>
      <c r="F266" s="109">
        <v>3.42</v>
      </c>
      <c r="G266" s="479"/>
      <c r="H266" s="78">
        <f>F266</f>
        <v>3.42</v>
      </c>
      <c r="I266" s="144"/>
      <c r="J266" s="23"/>
    </row>
    <row r="267" spans="1:10" ht="16" x14ac:dyDescent="0.2">
      <c r="A267" s="63"/>
      <c r="B267" s="75" t="s">
        <v>638</v>
      </c>
      <c r="C267" s="66" t="s">
        <v>636</v>
      </c>
      <c r="D267" s="173" t="s">
        <v>413</v>
      </c>
      <c r="E267" s="78">
        <v>200000</v>
      </c>
      <c r="F267" s="109">
        <v>8.36</v>
      </c>
      <c r="G267" s="479"/>
      <c r="H267" s="78">
        <f>F267</f>
        <v>8.36</v>
      </c>
      <c r="I267" s="144"/>
      <c r="J267" s="23"/>
    </row>
    <row r="268" spans="1:10" ht="16" x14ac:dyDescent="0.2">
      <c r="A268" s="63"/>
      <c r="B268" s="75" t="s">
        <v>638</v>
      </c>
      <c r="C268" s="66" t="s">
        <v>636</v>
      </c>
      <c r="D268" s="173" t="s">
        <v>414</v>
      </c>
      <c r="E268" s="78">
        <v>10000</v>
      </c>
      <c r="F268" s="109">
        <v>0.35</v>
      </c>
      <c r="G268" s="479"/>
      <c r="H268" s="78">
        <f>F268</f>
        <v>0.35</v>
      </c>
      <c r="I268" s="144"/>
      <c r="J268" s="23"/>
    </row>
    <row r="269" spans="1:10" ht="16" x14ac:dyDescent="0.2">
      <c r="A269" s="63"/>
      <c r="B269" s="75"/>
      <c r="C269" s="66"/>
      <c r="D269" s="66"/>
      <c r="E269" s="78"/>
      <c r="F269" s="78"/>
      <c r="G269" s="277"/>
      <c r="H269" s="78"/>
      <c r="I269" s="144"/>
      <c r="J269" s="23"/>
    </row>
    <row r="270" spans="1:10" ht="16" x14ac:dyDescent="0.2">
      <c r="A270" s="63"/>
      <c r="B270" s="75" t="s">
        <v>583</v>
      </c>
      <c r="C270" s="66" t="s">
        <v>914</v>
      </c>
      <c r="D270" s="173" t="s">
        <v>411</v>
      </c>
      <c r="E270" s="78">
        <v>150000</v>
      </c>
      <c r="F270" s="78">
        <v>17.64</v>
      </c>
      <c r="G270" s="277">
        <v>1.26</v>
      </c>
      <c r="H270" s="78">
        <v>18.899999999999999</v>
      </c>
      <c r="I270" s="144">
        <f>SUM(H270:H275)</f>
        <v>55.39</v>
      </c>
      <c r="J270" s="23"/>
    </row>
    <row r="271" spans="1:10" ht="16" x14ac:dyDescent="0.2">
      <c r="A271" s="63"/>
      <c r="B271" s="75" t="s">
        <v>583</v>
      </c>
      <c r="C271" s="66" t="s">
        <v>914</v>
      </c>
      <c r="D271" s="173" t="s">
        <v>417</v>
      </c>
      <c r="E271" s="78">
        <v>50000</v>
      </c>
      <c r="F271" s="78">
        <v>22.05</v>
      </c>
      <c r="G271" s="277"/>
      <c r="H271" s="78">
        <v>22.05</v>
      </c>
      <c r="I271" s="144"/>
      <c r="J271" s="23" t="s">
        <v>1093</v>
      </c>
    </row>
    <row r="272" spans="1:10" ht="16" x14ac:dyDescent="0.2">
      <c r="A272" s="63"/>
      <c r="B272" s="75" t="s">
        <v>583</v>
      </c>
      <c r="C272" s="66" t="s">
        <v>914</v>
      </c>
      <c r="D272" s="173" t="s">
        <v>412</v>
      </c>
      <c r="E272" s="78">
        <v>10000</v>
      </c>
      <c r="F272" s="78">
        <v>3.42</v>
      </c>
      <c r="G272" s="277"/>
      <c r="H272" s="78">
        <v>3.42</v>
      </c>
      <c r="I272" s="144"/>
      <c r="J272" s="23"/>
    </row>
    <row r="273" spans="1:10" ht="16" x14ac:dyDescent="0.2">
      <c r="A273" s="63"/>
      <c r="B273" s="75" t="s">
        <v>583</v>
      </c>
      <c r="C273" s="66" t="s">
        <v>914</v>
      </c>
      <c r="D273" s="173" t="s">
        <v>413</v>
      </c>
      <c r="E273" s="78">
        <v>150000</v>
      </c>
      <c r="F273" s="78">
        <v>6.27</v>
      </c>
      <c r="G273" s="277"/>
      <c r="H273" s="78">
        <v>6.27</v>
      </c>
      <c r="I273" s="144"/>
      <c r="J273" s="23"/>
    </row>
    <row r="274" spans="1:10" ht="17" customHeight="1" x14ac:dyDescent="0.2">
      <c r="A274" s="63"/>
      <c r="B274" s="75" t="s">
        <v>583</v>
      </c>
      <c r="C274" s="66" t="s">
        <v>914</v>
      </c>
      <c r="D274" s="173" t="s">
        <v>418</v>
      </c>
      <c r="E274" s="78">
        <v>100000</v>
      </c>
      <c r="F274" s="78">
        <v>4.4000000000000004</v>
      </c>
      <c r="G274" s="277"/>
      <c r="H274" s="78">
        <v>4.4000000000000004</v>
      </c>
      <c r="I274" s="144"/>
      <c r="J274" s="23"/>
    </row>
    <row r="275" spans="1:10" ht="16" x14ac:dyDescent="0.2">
      <c r="A275" s="63"/>
      <c r="B275" s="75" t="s">
        <v>583</v>
      </c>
      <c r="C275" s="66" t="s">
        <v>914</v>
      </c>
      <c r="D275" s="173" t="s">
        <v>414</v>
      </c>
      <c r="E275" s="78">
        <v>10000</v>
      </c>
      <c r="F275" s="78">
        <v>0.35</v>
      </c>
      <c r="G275" s="277"/>
      <c r="H275" s="78">
        <v>0.35</v>
      </c>
      <c r="I275" s="144"/>
      <c r="J275" s="23"/>
    </row>
    <row r="276" spans="1:10" ht="16" x14ac:dyDescent="0.2">
      <c r="A276" s="63"/>
      <c r="B276" s="75"/>
      <c r="C276" s="66"/>
      <c r="D276" s="173"/>
      <c r="E276" s="78"/>
      <c r="F276" s="78"/>
      <c r="G276" s="277"/>
      <c r="H276" s="78"/>
      <c r="I276" s="144"/>
      <c r="J276" s="23"/>
    </row>
    <row r="277" spans="1:10" ht="16" x14ac:dyDescent="0.2">
      <c r="A277" s="63"/>
      <c r="B277" s="75" t="s">
        <v>735</v>
      </c>
      <c r="C277" s="66" t="s">
        <v>736</v>
      </c>
      <c r="D277" s="173" t="s">
        <v>411</v>
      </c>
      <c r="E277" s="78">
        <v>10000</v>
      </c>
      <c r="F277" s="109" t="s">
        <v>492</v>
      </c>
      <c r="G277" s="479">
        <v>0.53</v>
      </c>
      <c r="H277" s="78">
        <f>SUM(F277:G277)</f>
        <v>0.53</v>
      </c>
      <c r="I277" s="144">
        <f>H277</f>
        <v>0.53</v>
      </c>
      <c r="J277" s="23"/>
    </row>
    <row r="278" spans="1:10" ht="16" x14ac:dyDescent="0.2">
      <c r="A278" s="63"/>
      <c r="B278" s="75"/>
      <c r="C278" s="66"/>
      <c r="D278" s="66"/>
      <c r="E278" s="78"/>
      <c r="F278" s="78"/>
      <c r="G278" s="277"/>
      <c r="H278" s="78"/>
      <c r="I278" s="144"/>
      <c r="J278" s="23"/>
    </row>
    <row r="279" spans="1:10" ht="16" x14ac:dyDescent="0.2">
      <c r="A279" s="63"/>
      <c r="B279" s="75" t="s">
        <v>585</v>
      </c>
      <c r="C279" s="66" t="s">
        <v>378</v>
      </c>
      <c r="D279" s="66" t="s">
        <v>411</v>
      </c>
      <c r="E279" s="78">
        <v>10000</v>
      </c>
      <c r="F279" s="109">
        <v>0</v>
      </c>
      <c r="G279" s="479">
        <v>14.08</v>
      </c>
      <c r="H279" s="78">
        <v>14.08</v>
      </c>
      <c r="I279" s="144">
        <f>H279</f>
        <v>14.08</v>
      </c>
      <c r="J279" s="23"/>
    </row>
    <row r="280" spans="1:10" ht="16" x14ac:dyDescent="0.2">
      <c r="A280" s="63"/>
      <c r="B280" s="75"/>
      <c r="C280" s="66"/>
      <c r="D280" s="66"/>
      <c r="E280" s="78"/>
      <c r="F280" s="109"/>
      <c r="G280" s="479"/>
      <c r="H280" s="78"/>
      <c r="I280" s="144"/>
      <c r="J280" s="23"/>
    </row>
    <row r="281" spans="1:10" ht="16" x14ac:dyDescent="0.2">
      <c r="A281" s="63"/>
      <c r="B281" s="75" t="s">
        <v>625</v>
      </c>
      <c r="C281" s="66" t="s">
        <v>202</v>
      </c>
      <c r="D281" s="66" t="s">
        <v>411</v>
      </c>
      <c r="E281" s="78">
        <v>10000</v>
      </c>
      <c r="F281" s="109">
        <v>0</v>
      </c>
      <c r="G281" s="479">
        <v>0.91</v>
      </c>
      <c r="H281" s="78">
        <v>0.91</v>
      </c>
      <c r="I281" s="144">
        <f>SUM(H281:H282)</f>
        <v>1.33</v>
      </c>
      <c r="J281" s="23"/>
    </row>
    <row r="282" spans="1:10" ht="16" x14ac:dyDescent="0.2">
      <c r="A282" s="63"/>
      <c r="B282" s="75" t="s">
        <v>625</v>
      </c>
      <c r="C282" s="66" t="s">
        <v>202</v>
      </c>
      <c r="D282" s="66" t="s">
        <v>413</v>
      </c>
      <c r="E282" s="78">
        <v>10000</v>
      </c>
      <c r="F282" s="109">
        <v>0.42</v>
      </c>
      <c r="G282" s="479">
        <v>0</v>
      </c>
      <c r="H282" s="78">
        <v>0.42</v>
      </c>
      <c r="I282" s="144"/>
      <c r="J282" s="23"/>
    </row>
    <row r="283" spans="1:10" ht="16" x14ac:dyDescent="0.2">
      <c r="A283" s="63"/>
      <c r="B283" s="75"/>
      <c r="C283" s="66"/>
      <c r="D283" s="66"/>
      <c r="E283" s="78"/>
      <c r="F283" s="78"/>
      <c r="G283" s="277"/>
      <c r="H283" s="78"/>
      <c r="I283" s="144"/>
      <c r="J283" s="23"/>
    </row>
    <row r="284" spans="1:10" ht="16" x14ac:dyDescent="0.2">
      <c r="A284" s="63"/>
      <c r="B284" s="75" t="s">
        <v>586</v>
      </c>
      <c r="C284" s="85" t="s">
        <v>228</v>
      </c>
      <c r="D284" s="85" t="s">
        <v>411</v>
      </c>
      <c r="E284" s="86">
        <v>10000</v>
      </c>
      <c r="F284" s="251">
        <v>0</v>
      </c>
      <c r="G284" s="479">
        <f>H284-F284</f>
        <v>0.53</v>
      </c>
      <c r="H284" s="86">
        <v>0.53</v>
      </c>
      <c r="I284" s="242">
        <f>SUM(H284:H285)</f>
        <v>0.95</v>
      </c>
      <c r="J284" s="23"/>
    </row>
    <row r="285" spans="1:10" ht="16" x14ac:dyDescent="0.2">
      <c r="A285" s="63"/>
      <c r="B285" s="75" t="s">
        <v>586</v>
      </c>
      <c r="C285" s="85" t="s">
        <v>228</v>
      </c>
      <c r="D285" s="85" t="s">
        <v>413</v>
      </c>
      <c r="E285" s="86">
        <v>10000</v>
      </c>
      <c r="F285" s="251">
        <v>0.42</v>
      </c>
      <c r="G285" s="479"/>
      <c r="H285" s="86">
        <v>0.42</v>
      </c>
      <c r="I285" s="242"/>
      <c r="J285" s="23"/>
    </row>
    <row r="286" spans="1:10" ht="16" x14ac:dyDescent="0.2">
      <c r="A286" s="63"/>
      <c r="B286" s="75"/>
      <c r="C286" s="85"/>
      <c r="D286" s="85"/>
      <c r="E286" s="86"/>
      <c r="F286" s="251"/>
      <c r="G286" s="479"/>
      <c r="H286" s="86"/>
      <c r="I286" s="242"/>
      <c r="J286" s="23"/>
    </row>
    <row r="287" spans="1:10" ht="16" x14ac:dyDescent="0.2">
      <c r="A287" s="63"/>
      <c r="B287" s="75" t="s">
        <v>919</v>
      </c>
      <c r="C287" s="85" t="s">
        <v>920</v>
      </c>
      <c r="D287" s="85" t="s">
        <v>411</v>
      </c>
      <c r="E287" s="86">
        <v>120000</v>
      </c>
      <c r="F287" s="251">
        <v>10.01</v>
      </c>
      <c r="G287" s="479">
        <v>0.91</v>
      </c>
      <c r="H287" s="86">
        <v>10.92</v>
      </c>
      <c r="I287" s="242">
        <f>SUM(H287:H289)</f>
        <v>15.78</v>
      </c>
      <c r="J287" s="23"/>
    </row>
    <row r="288" spans="1:10" ht="16" x14ac:dyDescent="0.2">
      <c r="A288" s="63"/>
      <c r="B288" s="75" t="s">
        <v>919</v>
      </c>
      <c r="C288" s="85" t="s">
        <v>920</v>
      </c>
      <c r="D288" s="85" t="s">
        <v>412</v>
      </c>
      <c r="E288" s="86">
        <v>2000</v>
      </c>
      <c r="F288" s="251">
        <v>0.68</v>
      </c>
      <c r="G288" s="479"/>
      <c r="H288" s="86">
        <v>0.68</v>
      </c>
      <c r="I288" s="242"/>
      <c r="J288" s="23"/>
    </row>
    <row r="289" spans="1:10" ht="16" x14ac:dyDescent="0.2">
      <c r="A289" s="63"/>
      <c r="B289" s="75" t="s">
        <v>919</v>
      </c>
      <c r="C289" s="85" t="s">
        <v>920</v>
      </c>
      <c r="D289" s="85" t="s">
        <v>413</v>
      </c>
      <c r="E289" s="86">
        <v>100000</v>
      </c>
      <c r="F289" s="251">
        <v>4.18</v>
      </c>
      <c r="G289" s="479"/>
      <c r="H289" s="86">
        <v>4.18</v>
      </c>
      <c r="I289" s="242"/>
      <c r="J289" s="23"/>
    </row>
    <row r="290" spans="1:10" ht="16" x14ac:dyDescent="0.2">
      <c r="A290" s="63"/>
      <c r="B290" s="75"/>
      <c r="C290" s="85"/>
      <c r="D290" s="85"/>
      <c r="E290" s="86"/>
      <c r="F290" s="86"/>
      <c r="G290" s="277"/>
      <c r="H290" s="86"/>
      <c r="I290" s="242"/>
      <c r="J290" s="23"/>
    </row>
    <row r="291" spans="1:10" ht="16" x14ac:dyDescent="0.2">
      <c r="A291" s="63"/>
      <c r="B291" s="75" t="s">
        <v>719</v>
      </c>
      <c r="C291" s="85" t="s">
        <v>738</v>
      </c>
      <c r="D291" s="85" t="s">
        <v>411</v>
      </c>
      <c r="E291" s="86">
        <v>250000</v>
      </c>
      <c r="F291" s="251">
        <f>H291-G291</f>
        <v>12.72</v>
      </c>
      <c r="G291" s="479">
        <v>0.53</v>
      </c>
      <c r="H291" s="86">
        <v>13.25</v>
      </c>
      <c r="I291" s="242">
        <f>SUM(H291:H292)</f>
        <v>26.630000000000003</v>
      </c>
      <c r="J291" s="23"/>
    </row>
    <row r="292" spans="1:10" ht="16" x14ac:dyDescent="0.2">
      <c r="A292" s="63"/>
      <c r="B292" s="75" t="s">
        <v>719</v>
      </c>
      <c r="C292" s="85" t="s">
        <v>738</v>
      </c>
      <c r="D292" s="85" t="s">
        <v>413</v>
      </c>
      <c r="E292" s="86">
        <v>320000</v>
      </c>
      <c r="F292" s="251">
        <v>13.38</v>
      </c>
      <c r="G292" s="479"/>
      <c r="H292" s="86">
        <f>F292</f>
        <v>13.38</v>
      </c>
      <c r="I292" s="242"/>
      <c r="J292" s="23"/>
    </row>
    <row r="293" spans="1:10" ht="16" x14ac:dyDescent="0.2">
      <c r="A293" s="63"/>
      <c r="B293" s="75"/>
      <c r="C293" s="85"/>
      <c r="D293" s="85"/>
      <c r="E293" s="86"/>
      <c r="F293" s="86"/>
      <c r="G293" s="277"/>
      <c r="H293" s="86"/>
      <c r="I293" s="242"/>
      <c r="J293" s="23"/>
    </row>
    <row r="294" spans="1:10" ht="16" x14ac:dyDescent="0.2">
      <c r="A294" s="63"/>
      <c r="B294" s="75" t="s">
        <v>588</v>
      </c>
      <c r="C294" s="66" t="s">
        <v>84</v>
      </c>
      <c r="D294" s="66" t="s">
        <v>411</v>
      </c>
      <c r="E294" s="78">
        <v>10000</v>
      </c>
      <c r="F294" s="109">
        <v>0</v>
      </c>
      <c r="G294" s="479">
        <f>H294-F294</f>
        <v>0.91</v>
      </c>
      <c r="H294" s="78">
        <v>0.91</v>
      </c>
      <c r="I294" s="144">
        <f>SUM(H294:H297)</f>
        <v>2.08</v>
      </c>
      <c r="J294" s="211"/>
    </row>
    <row r="295" spans="1:10" ht="16" x14ac:dyDescent="0.2">
      <c r="A295" s="63"/>
      <c r="B295" s="75" t="s">
        <v>588</v>
      </c>
      <c r="C295" s="66" t="s">
        <v>84</v>
      </c>
      <c r="D295" s="66" t="s">
        <v>412</v>
      </c>
      <c r="E295" s="78">
        <v>2000</v>
      </c>
      <c r="F295" s="109">
        <v>0.68</v>
      </c>
      <c r="G295" s="479"/>
      <c r="H295" s="78">
        <v>0.68</v>
      </c>
      <c r="I295" s="144"/>
      <c r="J295" s="211"/>
    </row>
    <row r="296" spans="1:10" ht="16" x14ac:dyDescent="0.2">
      <c r="A296" s="63"/>
      <c r="B296" s="75" t="s">
        <v>588</v>
      </c>
      <c r="C296" s="66" t="s">
        <v>84</v>
      </c>
      <c r="D296" s="66" t="s">
        <v>413</v>
      </c>
      <c r="E296" s="78">
        <v>10000</v>
      </c>
      <c r="F296" s="109">
        <v>0.42</v>
      </c>
      <c r="G296" s="479"/>
      <c r="H296" s="78">
        <f>F296</f>
        <v>0.42</v>
      </c>
      <c r="I296" s="144"/>
      <c r="J296" s="23"/>
    </row>
    <row r="297" spans="1:10" ht="16" x14ac:dyDescent="0.2">
      <c r="A297" s="63"/>
      <c r="B297" s="75" t="s">
        <v>588</v>
      </c>
      <c r="C297" s="66" t="s">
        <v>84</v>
      </c>
      <c r="D297" s="66" t="s">
        <v>414</v>
      </c>
      <c r="E297" s="78">
        <v>2000</v>
      </c>
      <c r="F297" s="109">
        <v>7.0000000000000007E-2</v>
      </c>
      <c r="G297" s="479">
        <v>0</v>
      </c>
      <c r="H297" s="78">
        <v>7.0000000000000007E-2</v>
      </c>
      <c r="I297" s="144"/>
      <c r="J297" s="23"/>
    </row>
    <row r="298" spans="1:10" ht="16" x14ac:dyDescent="0.2">
      <c r="A298" s="63"/>
      <c r="B298" s="75"/>
      <c r="C298" s="66"/>
      <c r="D298" s="66"/>
      <c r="E298" s="78"/>
      <c r="F298" s="78"/>
      <c r="G298" s="277"/>
      <c r="H298" s="78"/>
      <c r="I298" s="144"/>
      <c r="J298" s="23"/>
    </row>
    <row r="299" spans="1:10" ht="16" x14ac:dyDescent="0.2">
      <c r="A299" s="63"/>
      <c r="B299" s="75" t="s">
        <v>589</v>
      </c>
      <c r="C299" s="66" t="s">
        <v>60</v>
      </c>
      <c r="D299" s="66" t="s">
        <v>411</v>
      </c>
      <c r="E299" s="78">
        <v>10000</v>
      </c>
      <c r="F299" s="109">
        <v>0</v>
      </c>
      <c r="G299" s="479">
        <f>H299-F299</f>
        <v>8.02</v>
      </c>
      <c r="H299" s="78">
        <v>8.02</v>
      </c>
      <c r="I299" s="144">
        <f>H299</f>
        <v>8.02</v>
      </c>
      <c r="J299" s="211"/>
    </row>
    <row r="300" spans="1:10" ht="16" x14ac:dyDescent="0.2">
      <c r="A300" s="63"/>
      <c r="B300" s="75"/>
      <c r="C300" s="66"/>
      <c r="D300" s="66"/>
      <c r="E300" s="78"/>
      <c r="F300" s="78"/>
      <c r="G300" s="277"/>
      <c r="H300" s="78"/>
      <c r="I300" s="144"/>
      <c r="J300" s="211"/>
    </row>
    <row r="301" spans="1:10" ht="16" x14ac:dyDescent="0.2">
      <c r="A301" s="63"/>
      <c r="B301" s="75" t="s">
        <v>923</v>
      </c>
      <c r="C301" s="66" t="s">
        <v>924</v>
      </c>
      <c r="D301" s="66" t="s">
        <v>411</v>
      </c>
      <c r="E301" s="78">
        <v>10000</v>
      </c>
      <c r="F301" s="109">
        <v>0</v>
      </c>
      <c r="G301" s="479">
        <v>2.0099999999999998</v>
      </c>
      <c r="H301" s="78">
        <v>2.0099999999999998</v>
      </c>
      <c r="I301" s="144">
        <f>SUM(H301:H302)</f>
        <v>10.37</v>
      </c>
      <c r="J301" s="211"/>
    </row>
    <row r="302" spans="1:10" ht="16" x14ac:dyDescent="0.2">
      <c r="A302" s="63"/>
      <c r="B302" s="75" t="s">
        <v>923</v>
      </c>
      <c r="C302" s="66" t="s">
        <v>924</v>
      </c>
      <c r="D302" s="66" t="s">
        <v>413</v>
      </c>
      <c r="E302" s="78">
        <v>200000</v>
      </c>
      <c r="F302" s="109">
        <v>8.36</v>
      </c>
      <c r="G302" s="479"/>
      <c r="H302" s="78">
        <v>8.36</v>
      </c>
      <c r="I302" s="144"/>
      <c r="J302" s="211"/>
    </row>
    <row r="303" spans="1:10" ht="16" x14ac:dyDescent="0.2">
      <c r="A303" s="63"/>
      <c r="B303" s="75"/>
      <c r="C303" s="66"/>
      <c r="D303" s="66"/>
      <c r="E303" s="78"/>
      <c r="F303" s="78"/>
      <c r="G303" s="277"/>
      <c r="H303" s="78"/>
      <c r="I303" s="144"/>
      <c r="J303" s="23"/>
    </row>
    <row r="304" spans="1:10" ht="16" x14ac:dyDescent="0.2">
      <c r="A304" s="63"/>
      <c r="B304" s="75" t="s">
        <v>786</v>
      </c>
      <c r="C304" s="66" t="s">
        <v>787</v>
      </c>
      <c r="D304" s="66" t="s">
        <v>411</v>
      </c>
      <c r="E304" s="78">
        <v>10000</v>
      </c>
      <c r="F304" s="109">
        <v>0</v>
      </c>
      <c r="G304" s="479">
        <v>0.66</v>
      </c>
      <c r="H304" s="78">
        <f>SUM(F304:G304)</f>
        <v>0.66</v>
      </c>
      <c r="I304" s="144">
        <f>SUM(H304:H304)</f>
        <v>0.66</v>
      </c>
      <c r="J304" s="23"/>
    </row>
    <row r="305" spans="1:10" ht="16" x14ac:dyDescent="0.2">
      <c r="A305" s="63"/>
      <c r="B305" s="75"/>
      <c r="C305" s="66"/>
      <c r="D305" s="66"/>
      <c r="E305" s="78"/>
      <c r="F305" s="78"/>
      <c r="G305" s="277"/>
      <c r="H305" s="78"/>
      <c r="I305" s="144"/>
      <c r="J305" s="23"/>
    </row>
    <row r="306" spans="1:10" ht="16" x14ac:dyDescent="0.2">
      <c r="A306" s="63"/>
      <c r="B306" s="290">
        <v>2235</v>
      </c>
      <c r="C306" s="66" t="s">
        <v>527</v>
      </c>
      <c r="D306" s="66" t="s">
        <v>411</v>
      </c>
      <c r="E306" s="78">
        <v>10000</v>
      </c>
      <c r="F306" s="109">
        <v>0</v>
      </c>
      <c r="G306" s="479">
        <f>H306-F306</f>
        <v>2.0099999999999998</v>
      </c>
      <c r="H306" s="78">
        <v>2.0099999999999998</v>
      </c>
      <c r="I306" s="144">
        <f>SUM(H306:H311)</f>
        <v>4.8199999999999994</v>
      </c>
      <c r="J306" s="23"/>
    </row>
    <row r="307" spans="1:10" ht="16" x14ac:dyDescent="0.2">
      <c r="A307" s="63"/>
      <c r="B307" s="290" t="s">
        <v>535</v>
      </c>
      <c r="C307" s="66" t="s">
        <v>527</v>
      </c>
      <c r="D307" s="66" t="s">
        <v>417</v>
      </c>
      <c r="E307" s="78">
        <v>5000</v>
      </c>
      <c r="F307" s="109">
        <v>1.42</v>
      </c>
      <c r="G307" s="479"/>
      <c r="H307" s="78">
        <f>F307</f>
        <v>1.42</v>
      </c>
      <c r="I307" s="144"/>
      <c r="J307" s="23"/>
    </row>
    <row r="308" spans="1:10" ht="16" x14ac:dyDescent="0.2">
      <c r="A308" s="63"/>
      <c r="B308" s="290" t="s">
        <v>535</v>
      </c>
      <c r="C308" s="66" t="s">
        <v>527</v>
      </c>
      <c r="D308" s="66" t="s">
        <v>412</v>
      </c>
      <c r="E308" s="78">
        <v>2000</v>
      </c>
      <c r="F308" s="109">
        <v>0.68</v>
      </c>
      <c r="G308" s="479"/>
      <c r="H308" s="78">
        <f>F308</f>
        <v>0.68</v>
      </c>
      <c r="I308" s="144"/>
      <c r="J308" s="23"/>
    </row>
    <row r="309" spans="1:10" ht="16" x14ac:dyDescent="0.2">
      <c r="A309" s="63"/>
      <c r="B309" s="290" t="s">
        <v>535</v>
      </c>
      <c r="C309" s="66" t="s">
        <v>527</v>
      </c>
      <c r="D309" s="66" t="s">
        <v>413</v>
      </c>
      <c r="E309" s="78">
        <v>10000</v>
      </c>
      <c r="F309" s="109">
        <v>0.42</v>
      </c>
      <c r="G309" s="479"/>
      <c r="H309" s="78">
        <f>F309</f>
        <v>0.42</v>
      </c>
      <c r="I309" s="144"/>
      <c r="J309" s="23"/>
    </row>
    <row r="310" spans="1:10" ht="16" x14ac:dyDescent="0.2">
      <c r="A310" s="63"/>
      <c r="B310" s="290" t="s">
        <v>535</v>
      </c>
      <c r="C310" s="66" t="s">
        <v>527</v>
      </c>
      <c r="D310" s="66" t="s">
        <v>418</v>
      </c>
      <c r="E310" s="78">
        <v>5000</v>
      </c>
      <c r="F310" s="109">
        <v>0.22</v>
      </c>
      <c r="G310" s="479"/>
      <c r="H310" s="78">
        <f>F310</f>
        <v>0.22</v>
      </c>
      <c r="I310" s="144"/>
      <c r="J310" s="23"/>
    </row>
    <row r="311" spans="1:10" ht="16" x14ac:dyDescent="0.2">
      <c r="A311" s="63"/>
      <c r="B311" s="290" t="s">
        <v>535</v>
      </c>
      <c r="C311" s="66" t="s">
        <v>527</v>
      </c>
      <c r="D311" s="66" t="s">
        <v>414</v>
      </c>
      <c r="E311" s="78">
        <v>2000</v>
      </c>
      <c r="F311" s="109">
        <v>7.0000000000000007E-2</v>
      </c>
      <c r="G311" s="479"/>
      <c r="H311" s="78">
        <f>F311</f>
        <v>7.0000000000000007E-2</v>
      </c>
      <c r="I311" s="144"/>
      <c r="J311" s="23"/>
    </row>
    <row r="312" spans="1:10" ht="16" x14ac:dyDescent="0.2">
      <c r="A312" s="63"/>
      <c r="B312" s="23"/>
      <c r="C312" s="66"/>
      <c r="D312" s="66"/>
      <c r="E312" s="78"/>
      <c r="F312" s="78"/>
      <c r="G312" s="277"/>
      <c r="H312" s="78"/>
      <c r="I312" s="144"/>
      <c r="J312" s="23"/>
    </row>
    <row r="313" spans="1:10" ht="16" x14ac:dyDescent="0.2">
      <c r="A313" s="63"/>
      <c r="B313" s="275">
        <v>2245</v>
      </c>
      <c r="C313" s="66" t="s">
        <v>639</v>
      </c>
      <c r="D313" s="66" t="s">
        <v>411</v>
      </c>
      <c r="E313" s="78">
        <v>10000</v>
      </c>
      <c r="F313" s="109">
        <v>0</v>
      </c>
      <c r="G313" s="479">
        <v>3.08</v>
      </c>
      <c r="H313" s="78">
        <f>F313+G313</f>
        <v>3.08</v>
      </c>
      <c r="I313" s="144">
        <f>SUM(H313:H314)</f>
        <v>3.5</v>
      </c>
      <c r="J313" s="23"/>
    </row>
    <row r="314" spans="1:10" ht="16" x14ac:dyDescent="0.2">
      <c r="A314" s="63"/>
      <c r="B314" s="275">
        <v>2245</v>
      </c>
      <c r="C314" s="66" t="s">
        <v>639</v>
      </c>
      <c r="D314" s="66" t="s">
        <v>413</v>
      </c>
      <c r="E314" s="78">
        <v>10000</v>
      </c>
      <c r="F314" s="109">
        <v>0.42</v>
      </c>
      <c r="G314" s="479"/>
      <c r="H314" s="78">
        <f>F314</f>
        <v>0.42</v>
      </c>
      <c r="I314" s="144"/>
      <c r="J314" s="23"/>
    </row>
    <row r="315" spans="1:10" ht="16" x14ac:dyDescent="0.2">
      <c r="A315" s="63"/>
      <c r="B315" s="275"/>
      <c r="C315" s="66"/>
      <c r="D315" s="66"/>
      <c r="E315" s="78"/>
      <c r="F315" s="78"/>
      <c r="G315" s="277"/>
      <c r="H315" s="78"/>
      <c r="I315" s="144"/>
      <c r="J315" s="23"/>
    </row>
    <row r="316" spans="1:10" ht="16" x14ac:dyDescent="0.2">
      <c r="A316" s="63"/>
      <c r="B316" s="275">
        <v>2281</v>
      </c>
      <c r="C316" s="66" t="s">
        <v>773</v>
      </c>
      <c r="D316" s="66" t="s">
        <v>411</v>
      </c>
      <c r="E316" s="78">
        <v>40000</v>
      </c>
      <c r="F316" s="109">
        <v>24.06</v>
      </c>
      <c r="G316" s="479">
        <f>H316-F316</f>
        <v>8.02</v>
      </c>
      <c r="H316" s="78">
        <v>32.08</v>
      </c>
      <c r="I316" s="144">
        <f>SUM(H316:H319)</f>
        <v>47.49</v>
      </c>
      <c r="J316" s="23"/>
    </row>
    <row r="317" spans="1:10" ht="16" x14ac:dyDescent="0.2">
      <c r="A317" s="63"/>
      <c r="B317" s="275">
        <v>2281</v>
      </c>
      <c r="C317" s="66" t="s">
        <v>773</v>
      </c>
      <c r="D317" s="66" t="s">
        <v>417</v>
      </c>
      <c r="E317" s="78">
        <v>10000</v>
      </c>
      <c r="F317" s="109">
        <v>11.57</v>
      </c>
      <c r="G317" s="479"/>
      <c r="H317" s="78">
        <f>F317</f>
        <v>11.57</v>
      </c>
      <c r="I317" s="144"/>
      <c r="J317" s="23"/>
    </row>
    <row r="318" spans="1:10" ht="16" x14ac:dyDescent="0.2">
      <c r="A318" s="63"/>
      <c r="B318" s="275">
        <v>2281</v>
      </c>
      <c r="C318" s="66" t="s">
        <v>773</v>
      </c>
      <c r="D318" s="66" t="s">
        <v>412</v>
      </c>
      <c r="E318" s="78">
        <v>10000</v>
      </c>
      <c r="F318" s="109">
        <v>3.42</v>
      </c>
      <c r="G318" s="479"/>
      <c r="H318" s="78">
        <f>F318</f>
        <v>3.42</v>
      </c>
      <c r="I318" s="144"/>
      <c r="J318" s="23"/>
    </row>
    <row r="319" spans="1:10" ht="16" x14ac:dyDescent="0.2">
      <c r="A319" s="63"/>
      <c r="B319" s="275">
        <v>2281</v>
      </c>
      <c r="C319" s="66" t="s">
        <v>773</v>
      </c>
      <c r="D319" s="66" t="s">
        <v>413</v>
      </c>
      <c r="E319" s="78">
        <v>10000</v>
      </c>
      <c r="F319" s="109">
        <v>0.42</v>
      </c>
      <c r="G319" s="479"/>
      <c r="H319" s="78">
        <f>F319</f>
        <v>0.42</v>
      </c>
      <c r="I319" s="144"/>
      <c r="J319" s="23"/>
    </row>
    <row r="320" spans="1:10" ht="16" x14ac:dyDescent="0.2">
      <c r="A320" s="63"/>
      <c r="B320" s="75"/>
      <c r="C320" s="66"/>
      <c r="D320" s="66"/>
      <c r="E320" s="78"/>
      <c r="F320" s="78"/>
      <c r="G320" s="277"/>
      <c r="H320" s="78"/>
      <c r="I320" s="144"/>
      <c r="J320" s="23"/>
    </row>
    <row r="321" spans="1:10" ht="16" x14ac:dyDescent="0.2">
      <c r="A321" s="63"/>
      <c r="B321" s="75" t="s">
        <v>591</v>
      </c>
      <c r="C321" s="66" t="s">
        <v>367</v>
      </c>
      <c r="D321" s="66" t="s">
        <v>411</v>
      </c>
      <c r="E321" s="78">
        <v>10000</v>
      </c>
      <c r="F321" s="109">
        <v>0</v>
      </c>
      <c r="G321" s="479">
        <f>H321-F321</f>
        <v>5.0199999999999996</v>
      </c>
      <c r="H321" s="78">
        <v>5.0199999999999996</v>
      </c>
      <c r="I321" s="144">
        <f>SUM(H321:H324)</f>
        <v>10.879999999999999</v>
      </c>
      <c r="J321" s="23"/>
    </row>
    <row r="322" spans="1:10" ht="16" x14ac:dyDescent="0.2">
      <c r="A322" s="63"/>
      <c r="B322" s="75" t="s">
        <v>591</v>
      </c>
      <c r="C322" s="66" t="s">
        <v>367</v>
      </c>
      <c r="D322" s="66" t="s">
        <v>412</v>
      </c>
      <c r="E322" s="78">
        <v>10000</v>
      </c>
      <c r="F322" s="109">
        <v>3.42</v>
      </c>
      <c r="G322" s="479"/>
      <c r="H322" s="78">
        <f>F322</f>
        <v>3.42</v>
      </c>
      <c r="I322" s="144"/>
      <c r="J322" s="23"/>
    </row>
    <row r="323" spans="1:10" ht="16" x14ac:dyDescent="0.2">
      <c r="A323" s="63"/>
      <c r="B323" s="75" t="s">
        <v>591</v>
      </c>
      <c r="C323" s="66" t="s">
        <v>367</v>
      </c>
      <c r="D323" s="66" t="s">
        <v>413</v>
      </c>
      <c r="E323" s="78">
        <v>50000</v>
      </c>
      <c r="F323" s="109">
        <v>2.09</v>
      </c>
      <c r="G323" s="479"/>
      <c r="H323" s="78">
        <f>F323</f>
        <v>2.09</v>
      </c>
      <c r="I323" s="144"/>
      <c r="J323" s="23"/>
    </row>
    <row r="324" spans="1:10" ht="16" x14ac:dyDescent="0.2">
      <c r="A324" s="63"/>
      <c r="B324" s="75" t="s">
        <v>591</v>
      </c>
      <c r="C324" s="66" t="s">
        <v>367</v>
      </c>
      <c r="D324" s="66" t="s">
        <v>414</v>
      </c>
      <c r="E324" s="78">
        <v>10000</v>
      </c>
      <c r="F324" s="109">
        <v>0.35</v>
      </c>
      <c r="G324" s="479"/>
      <c r="H324" s="78">
        <f>F324</f>
        <v>0.35</v>
      </c>
      <c r="I324" s="144"/>
      <c r="J324" s="23"/>
    </row>
    <row r="325" spans="1:10" ht="16" x14ac:dyDescent="0.2">
      <c r="A325" s="63"/>
      <c r="B325" s="75"/>
      <c r="C325" s="70"/>
      <c r="D325" s="173"/>
      <c r="E325" s="130"/>
      <c r="F325" s="130"/>
      <c r="G325" s="493"/>
      <c r="H325" s="130"/>
      <c r="I325" s="192"/>
      <c r="J325" s="23"/>
    </row>
    <row r="326" spans="1:10" ht="16" x14ac:dyDescent="0.2">
      <c r="A326" s="63"/>
      <c r="B326" s="75" t="s">
        <v>593</v>
      </c>
      <c r="C326" s="70" t="s">
        <v>374</v>
      </c>
      <c r="D326" s="70" t="s">
        <v>411</v>
      </c>
      <c r="E326" s="130">
        <v>10000</v>
      </c>
      <c r="F326" s="111">
        <v>0</v>
      </c>
      <c r="G326" s="479">
        <f>H326-F326</f>
        <v>5.0199999999999996</v>
      </c>
      <c r="H326" s="130">
        <v>5.0199999999999996</v>
      </c>
      <c r="I326" s="192">
        <f>H326</f>
        <v>5.0199999999999996</v>
      </c>
      <c r="J326" s="23"/>
    </row>
    <row r="327" spans="1:10" ht="16" x14ac:dyDescent="0.2">
      <c r="A327" s="63"/>
      <c r="B327" s="75"/>
      <c r="C327" s="70"/>
      <c r="D327" s="70"/>
      <c r="E327" s="130"/>
      <c r="F327" s="111"/>
      <c r="G327" s="479"/>
      <c r="H327" s="130"/>
      <c r="I327" s="192"/>
      <c r="J327" s="23"/>
    </row>
    <row r="328" spans="1:10" ht="16" x14ac:dyDescent="0.2">
      <c r="A328" s="63"/>
      <c r="B328" s="75" t="s">
        <v>721</v>
      </c>
      <c r="C328" s="70" t="s">
        <v>722</v>
      </c>
      <c r="D328" s="70" t="s">
        <v>411</v>
      </c>
      <c r="E328" s="130">
        <v>10000</v>
      </c>
      <c r="F328" s="130">
        <v>0</v>
      </c>
      <c r="G328" s="277">
        <v>2.0099999999999998</v>
      </c>
      <c r="H328" s="130"/>
      <c r="I328" s="192">
        <v>2.0099999999999998</v>
      </c>
      <c r="J328" s="23"/>
    </row>
    <row r="329" spans="1:10" ht="16" x14ac:dyDescent="0.2">
      <c r="A329" s="63"/>
      <c r="B329" s="75"/>
      <c r="C329" s="70"/>
      <c r="D329" s="70"/>
      <c r="E329" s="130"/>
      <c r="F329" s="130"/>
      <c r="G329" s="277"/>
      <c r="H329" s="130"/>
      <c r="I329" s="192"/>
      <c r="J329" s="23"/>
    </row>
    <row r="330" spans="1:10" ht="16" x14ac:dyDescent="0.2">
      <c r="A330" s="63"/>
      <c r="B330" s="75" t="s">
        <v>759</v>
      </c>
      <c r="C330" s="70" t="s">
        <v>753</v>
      </c>
      <c r="D330" s="70" t="s">
        <v>411</v>
      </c>
      <c r="E330" s="130">
        <v>200000</v>
      </c>
      <c r="F330" s="111"/>
      <c r="G330" s="479">
        <v>0.53</v>
      </c>
      <c r="H330" s="130">
        <f>SUM(F330:G330)</f>
        <v>0.53</v>
      </c>
      <c r="I330" s="192">
        <f>SUM(H330:H331)</f>
        <v>0.95</v>
      </c>
      <c r="J330" s="23"/>
    </row>
    <row r="331" spans="1:10" ht="16" x14ac:dyDescent="0.2">
      <c r="A331" s="63"/>
      <c r="B331" s="75" t="s">
        <v>759</v>
      </c>
      <c r="C331" s="70" t="s">
        <v>753</v>
      </c>
      <c r="D331" s="70" t="s">
        <v>413</v>
      </c>
      <c r="E331" s="130">
        <v>200000</v>
      </c>
      <c r="F331" s="111">
        <v>0.42</v>
      </c>
      <c r="G331" s="479"/>
      <c r="H331" s="130">
        <v>0.42</v>
      </c>
      <c r="I331" s="192"/>
      <c r="J331" s="23"/>
    </row>
    <row r="332" spans="1:10" ht="16" x14ac:dyDescent="0.2">
      <c r="A332" s="63"/>
      <c r="B332" s="75"/>
      <c r="C332" s="70"/>
      <c r="D332" s="70"/>
      <c r="E332" s="130"/>
      <c r="F332" s="130"/>
      <c r="G332" s="277"/>
      <c r="H332" s="130"/>
      <c r="I332" s="192"/>
      <c r="J332" s="23"/>
    </row>
    <row r="333" spans="1:10" ht="16" x14ac:dyDescent="0.2">
      <c r="A333" s="63"/>
      <c r="B333" s="75" t="s">
        <v>642</v>
      </c>
      <c r="C333" s="70" t="s">
        <v>641</v>
      </c>
      <c r="D333" s="70" t="s">
        <v>411</v>
      </c>
      <c r="E333" s="130">
        <v>200000</v>
      </c>
      <c r="F333" s="111">
        <v>12.54</v>
      </c>
      <c r="G333" s="479">
        <v>0.66</v>
      </c>
      <c r="H333" s="130">
        <f>SUM(F333:G333)</f>
        <v>13.2</v>
      </c>
      <c r="I333" s="192">
        <f>SUM(H333:H334)</f>
        <v>21.56</v>
      </c>
      <c r="J333" s="23"/>
    </row>
    <row r="334" spans="1:10" ht="16" x14ac:dyDescent="0.2">
      <c r="A334" s="63"/>
      <c r="B334" s="75" t="s">
        <v>642</v>
      </c>
      <c r="C334" s="70" t="s">
        <v>641</v>
      </c>
      <c r="D334" s="70" t="s">
        <v>413</v>
      </c>
      <c r="E334" s="130">
        <v>200000</v>
      </c>
      <c r="F334" s="111">
        <v>8.36</v>
      </c>
      <c r="G334" s="479"/>
      <c r="H334" s="130">
        <f>F334</f>
        <v>8.36</v>
      </c>
      <c r="I334" s="192"/>
      <c r="J334" s="23"/>
    </row>
    <row r="335" spans="1:10" ht="16" x14ac:dyDescent="0.2">
      <c r="A335" s="63"/>
      <c r="B335" s="75"/>
      <c r="C335" s="70"/>
      <c r="D335" s="70"/>
      <c r="E335" s="130"/>
      <c r="F335" s="130"/>
      <c r="G335" s="493"/>
      <c r="H335" s="130"/>
      <c r="I335" s="192"/>
      <c r="J335" s="23"/>
    </row>
    <row r="336" spans="1:10" ht="16" x14ac:dyDescent="0.2">
      <c r="A336" s="63"/>
      <c r="B336" s="75" t="s">
        <v>594</v>
      </c>
      <c r="C336" s="66" t="s">
        <v>72</v>
      </c>
      <c r="D336" s="66" t="s">
        <v>411</v>
      </c>
      <c r="E336" s="78">
        <v>10000</v>
      </c>
      <c r="F336" s="109">
        <v>0</v>
      </c>
      <c r="G336" s="479">
        <f>H336-F336</f>
        <v>8.02</v>
      </c>
      <c r="H336" s="78">
        <v>8.02</v>
      </c>
      <c r="I336" s="144">
        <f>H336</f>
        <v>8.02</v>
      </c>
      <c r="J336" s="23"/>
    </row>
    <row r="337" spans="1:10" ht="16" x14ac:dyDescent="0.2">
      <c r="A337" s="63"/>
      <c r="B337" s="75"/>
      <c r="C337" s="66"/>
      <c r="D337" s="66"/>
      <c r="E337" s="78"/>
      <c r="F337" s="78"/>
      <c r="G337" s="277"/>
      <c r="H337" s="78"/>
      <c r="I337" s="144"/>
      <c r="J337" s="23"/>
    </row>
    <row r="338" spans="1:10" ht="16" x14ac:dyDescent="0.2">
      <c r="A338" s="63"/>
      <c r="B338" s="75" t="s">
        <v>595</v>
      </c>
      <c r="C338" s="66" t="s">
        <v>118</v>
      </c>
      <c r="D338" s="66" t="s">
        <v>411</v>
      </c>
      <c r="E338" s="79">
        <v>10000</v>
      </c>
      <c r="F338" s="109">
        <v>0</v>
      </c>
      <c r="G338" s="479">
        <f>H338-F338</f>
        <v>8.02</v>
      </c>
      <c r="H338" s="79">
        <v>8.02</v>
      </c>
      <c r="I338" s="144">
        <f>SUM(H338:H339)</f>
        <v>12.2</v>
      </c>
      <c r="J338" s="23"/>
    </row>
    <row r="339" spans="1:10" ht="16" x14ac:dyDescent="0.2">
      <c r="A339" s="63"/>
      <c r="B339" s="75" t="s">
        <v>595</v>
      </c>
      <c r="C339" s="66" t="s">
        <v>118</v>
      </c>
      <c r="D339" s="66" t="s">
        <v>413</v>
      </c>
      <c r="E339" s="79">
        <v>100000</v>
      </c>
      <c r="F339" s="109">
        <v>4.18</v>
      </c>
      <c r="G339" s="479"/>
      <c r="H339" s="79">
        <f>F339</f>
        <v>4.18</v>
      </c>
      <c r="I339" s="144"/>
      <c r="J339" s="23"/>
    </row>
    <row r="340" spans="1:10" ht="16" x14ac:dyDescent="0.2">
      <c r="A340" s="63"/>
      <c r="B340" s="75"/>
      <c r="C340" s="66"/>
      <c r="D340" s="66"/>
      <c r="E340" s="79"/>
      <c r="F340" s="78"/>
      <c r="G340" s="277"/>
      <c r="H340" s="79"/>
      <c r="I340" s="144"/>
      <c r="J340" s="23"/>
    </row>
    <row r="341" spans="1:10" ht="16" x14ac:dyDescent="0.2">
      <c r="A341" s="63"/>
      <c r="B341" s="75" t="s">
        <v>1075</v>
      </c>
      <c r="C341" s="66" t="s">
        <v>1076</v>
      </c>
      <c r="D341" s="66" t="s">
        <v>411</v>
      </c>
      <c r="E341" s="79">
        <v>10000</v>
      </c>
      <c r="F341" s="78">
        <v>0</v>
      </c>
      <c r="G341" s="277">
        <v>0.46</v>
      </c>
      <c r="H341" s="79">
        <v>0.46</v>
      </c>
      <c r="I341" s="144">
        <v>0.46</v>
      </c>
      <c r="J341" s="23"/>
    </row>
    <row r="342" spans="1:10" ht="16" x14ac:dyDescent="0.2">
      <c r="A342" s="63"/>
      <c r="B342" s="75"/>
      <c r="C342" s="66"/>
      <c r="D342" s="66"/>
      <c r="E342" s="79"/>
      <c r="F342" s="78"/>
      <c r="G342" s="277"/>
      <c r="H342" s="79"/>
      <c r="I342" s="144"/>
      <c r="J342" s="23"/>
    </row>
    <row r="343" spans="1:10" ht="16" x14ac:dyDescent="0.2">
      <c r="A343" s="63"/>
      <c r="B343" s="75" t="s">
        <v>596</v>
      </c>
      <c r="C343" s="66" t="s">
        <v>62</v>
      </c>
      <c r="D343" s="66" t="s">
        <v>411</v>
      </c>
      <c r="E343" s="78">
        <v>200000</v>
      </c>
      <c r="F343" s="109">
        <f>H343-G343</f>
        <v>58.52</v>
      </c>
      <c r="G343" s="479">
        <v>3.08</v>
      </c>
      <c r="H343" s="78">
        <v>61.6</v>
      </c>
      <c r="I343" s="144">
        <f>SUM(H343:H346)</f>
        <v>73.72999999999999</v>
      </c>
      <c r="J343" s="23"/>
    </row>
    <row r="344" spans="1:10" ht="16" x14ac:dyDescent="0.2">
      <c r="A344" s="63"/>
      <c r="B344" s="75" t="s">
        <v>596</v>
      </c>
      <c r="C344" s="66" t="s">
        <v>62</v>
      </c>
      <c r="D344" s="66" t="s">
        <v>412</v>
      </c>
      <c r="E344" s="79">
        <v>10000</v>
      </c>
      <c r="F344" s="109">
        <v>3.42</v>
      </c>
      <c r="G344" s="479"/>
      <c r="H344" s="79">
        <f>F344</f>
        <v>3.42</v>
      </c>
      <c r="I344" s="144"/>
      <c r="J344" s="23"/>
    </row>
    <row r="345" spans="1:10" ht="16" x14ac:dyDescent="0.2">
      <c r="A345" s="63"/>
      <c r="B345" s="75" t="s">
        <v>596</v>
      </c>
      <c r="C345" s="66" t="s">
        <v>62</v>
      </c>
      <c r="D345" s="66" t="s">
        <v>413</v>
      </c>
      <c r="E345" s="78">
        <v>200000</v>
      </c>
      <c r="F345" s="109">
        <v>8.36</v>
      </c>
      <c r="G345" s="479"/>
      <c r="H345" s="79">
        <f>F345</f>
        <v>8.36</v>
      </c>
      <c r="I345" s="144"/>
      <c r="J345" s="23"/>
    </row>
    <row r="346" spans="1:10" ht="16" x14ac:dyDescent="0.2">
      <c r="A346" s="63"/>
      <c r="B346" s="75" t="s">
        <v>596</v>
      </c>
      <c r="C346" s="66" t="s">
        <v>62</v>
      </c>
      <c r="D346" s="66" t="s">
        <v>414</v>
      </c>
      <c r="E346" s="79">
        <v>10000</v>
      </c>
      <c r="F346" s="109">
        <v>0.35</v>
      </c>
      <c r="G346" s="479"/>
      <c r="H346" s="79">
        <f>F346</f>
        <v>0.35</v>
      </c>
      <c r="I346" s="144"/>
      <c r="J346" s="23"/>
    </row>
    <row r="347" spans="1:10" ht="16" x14ac:dyDescent="0.2">
      <c r="A347" s="63"/>
      <c r="B347" s="75"/>
      <c r="C347" s="66"/>
      <c r="D347" s="66"/>
      <c r="E347" s="79"/>
      <c r="F347" s="78"/>
      <c r="G347" s="277"/>
      <c r="H347" s="79"/>
      <c r="I347" s="144"/>
      <c r="J347" s="23"/>
    </row>
    <row r="348" spans="1:10" ht="16" x14ac:dyDescent="0.2">
      <c r="A348" s="63"/>
      <c r="B348" s="75" t="s">
        <v>597</v>
      </c>
      <c r="C348" s="66" t="s">
        <v>38</v>
      </c>
      <c r="D348" s="66" t="s">
        <v>411</v>
      </c>
      <c r="E348" s="78">
        <v>20000</v>
      </c>
      <c r="F348" s="109">
        <f>H348-G348</f>
        <v>5.0199999999999996</v>
      </c>
      <c r="G348" s="479">
        <v>5.0199999999999996</v>
      </c>
      <c r="H348" s="78">
        <v>10.039999999999999</v>
      </c>
      <c r="I348" s="144">
        <f>SUM(H348:H351)</f>
        <v>14.649999999999999</v>
      </c>
      <c r="J348" s="211"/>
    </row>
    <row r="349" spans="1:10" ht="16" x14ac:dyDescent="0.2">
      <c r="A349" s="63"/>
      <c r="B349" s="75" t="s">
        <v>597</v>
      </c>
      <c r="C349" s="66" t="s">
        <v>38</v>
      </c>
      <c r="D349" s="66" t="s">
        <v>412</v>
      </c>
      <c r="E349" s="78">
        <v>10000</v>
      </c>
      <c r="F349" s="109">
        <v>3.42</v>
      </c>
      <c r="G349" s="479"/>
      <c r="H349" s="78">
        <f>F349</f>
        <v>3.42</v>
      </c>
      <c r="I349" s="144"/>
      <c r="J349" s="23"/>
    </row>
    <row r="350" spans="1:10" ht="16" x14ac:dyDescent="0.2">
      <c r="A350" s="63"/>
      <c r="B350" s="75" t="s">
        <v>597</v>
      </c>
      <c r="C350" s="66" t="s">
        <v>38</v>
      </c>
      <c r="D350" s="66" t="s">
        <v>413</v>
      </c>
      <c r="E350" s="78">
        <v>20000</v>
      </c>
      <c r="F350" s="109">
        <v>0.84</v>
      </c>
      <c r="G350" s="479"/>
      <c r="H350" s="78">
        <f>F350</f>
        <v>0.84</v>
      </c>
      <c r="I350" s="144"/>
      <c r="J350" s="23"/>
    </row>
    <row r="351" spans="1:10" ht="16" x14ac:dyDescent="0.2">
      <c r="A351" s="63"/>
      <c r="B351" s="75" t="s">
        <v>597</v>
      </c>
      <c r="C351" s="66" t="s">
        <v>38</v>
      </c>
      <c r="D351" s="66" t="s">
        <v>414</v>
      </c>
      <c r="E351" s="78">
        <v>10000</v>
      </c>
      <c r="F351" s="109">
        <v>0.35</v>
      </c>
      <c r="G351" s="479"/>
      <c r="H351" s="78">
        <f>F351</f>
        <v>0.35</v>
      </c>
      <c r="I351" s="144"/>
      <c r="J351" s="23"/>
    </row>
    <row r="352" spans="1:10" ht="16" x14ac:dyDescent="0.2">
      <c r="A352" s="63"/>
      <c r="B352" s="75"/>
      <c r="C352" s="66"/>
      <c r="D352" s="66"/>
      <c r="E352" s="78"/>
      <c r="F352" s="78"/>
      <c r="G352" s="277"/>
      <c r="H352" s="78"/>
      <c r="I352" s="144"/>
      <c r="J352" s="23"/>
    </row>
    <row r="353" spans="1:10" ht="16" x14ac:dyDescent="0.2">
      <c r="A353" s="63"/>
      <c r="B353" s="75" t="s">
        <v>598</v>
      </c>
      <c r="C353" s="66" t="s">
        <v>134</v>
      </c>
      <c r="D353" s="66" t="s">
        <v>411</v>
      </c>
      <c r="E353" s="78">
        <v>10000</v>
      </c>
      <c r="F353" s="78">
        <v>0</v>
      </c>
      <c r="G353" s="277">
        <v>0.91</v>
      </c>
      <c r="H353" s="78">
        <v>0.91</v>
      </c>
      <c r="I353" s="144">
        <f>SUM(H353:H355)</f>
        <v>4.07</v>
      </c>
      <c r="J353" s="23"/>
    </row>
    <row r="354" spans="1:10" ht="16" x14ac:dyDescent="0.2">
      <c r="A354" s="63"/>
      <c r="B354" s="75" t="s">
        <v>598</v>
      </c>
      <c r="C354" s="66" t="s">
        <v>134</v>
      </c>
      <c r="D354" s="66" t="s">
        <v>412</v>
      </c>
      <c r="E354" s="78">
        <v>8000</v>
      </c>
      <c r="F354" s="78">
        <v>2.74</v>
      </c>
      <c r="G354" s="277"/>
      <c r="H354" s="78">
        <v>2.74</v>
      </c>
      <c r="I354" s="144"/>
      <c r="J354" s="23"/>
    </row>
    <row r="355" spans="1:10" ht="16" x14ac:dyDescent="0.2">
      <c r="A355" s="63"/>
      <c r="B355" s="75" t="s">
        <v>598</v>
      </c>
      <c r="C355" s="66" t="s">
        <v>134</v>
      </c>
      <c r="D355" s="66" t="s">
        <v>413</v>
      </c>
      <c r="E355" s="78">
        <v>10000</v>
      </c>
      <c r="F355" s="78">
        <v>0.42</v>
      </c>
      <c r="G355" s="277">
        <v>0</v>
      </c>
      <c r="H355" s="78">
        <v>0.42</v>
      </c>
      <c r="I355" s="144"/>
      <c r="J355" s="23"/>
    </row>
    <row r="356" spans="1:10" ht="16" x14ac:dyDescent="0.2">
      <c r="A356" s="63"/>
      <c r="B356" s="75"/>
      <c r="C356" s="66"/>
      <c r="D356" s="66"/>
      <c r="E356" s="78"/>
      <c r="F356" s="78"/>
      <c r="G356" s="277"/>
      <c r="H356" s="78"/>
      <c r="I356" s="144"/>
      <c r="J356" s="23"/>
    </row>
    <row r="357" spans="1:10" ht="16" x14ac:dyDescent="0.2">
      <c r="A357" s="63"/>
      <c r="B357" s="75" t="s">
        <v>727</v>
      </c>
      <c r="C357" s="66" t="s">
        <v>744</v>
      </c>
      <c r="D357" s="66" t="s">
        <v>411</v>
      </c>
      <c r="E357" s="78">
        <v>50000</v>
      </c>
      <c r="F357" s="109"/>
      <c r="G357" s="479">
        <v>1.26</v>
      </c>
      <c r="H357" s="78">
        <v>1.26</v>
      </c>
      <c r="I357" s="144">
        <f>SUM(H357:H359)</f>
        <v>6.77</v>
      </c>
      <c r="J357" s="23" t="s">
        <v>1041</v>
      </c>
    </row>
    <row r="358" spans="1:10" ht="16" x14ac:dyDescent="0.2">
      <c r="A358" s="63"/>
      <c r="B358" s="75" t="s">
        <v>727</v>
      </c>
      <c r="C358" s="66" t="s">
        <v>744</v>
      </c>
      <c r="D358" s="66" t="s">
        <v>412</v>
      </c>
      <c r="E358" s="78">
        <v>10000</v>
      </c>
      <c r="F358" s="109">
        <v>3.42</v>
      </c>
      <c r="G358" s="479"/>
      <c r="H358" s="78">
        <v>3.42</v>
      </c>
      <c r="I358" s="144"/>
      <c r="J358" s="23"/>
    </row>
    <row r="359" spans="1:10" ht="16" x14ac:dyDescent="0.2">
      <c r="A359" s="63"/>
      <c r="B359" s="75" t="s">
        <v>727</v>
      </c>
      <c r="C359" s="66" t="s">
        <v>744</v>
      </c>
      <c r="D359" s="66" t="s">
        <v>413</v>
      </c>
      <c r="E359" s="78">
        <v>50000</v>
      </c>
      <c r="F359" s="109">
        <v>2.09</v>
      </c>
      <c r="G359" s="479"/>
      <c r="H359" s="78">
        <v>2.09</v>
      </c>
      <c r="I359" s="144"/>
      <c r="J359" s="23"/>
    </row>
    <row r="360" spans="1:10" ht="16" x14ac:dyDescent="0.2">
      <c r="A360" s="63"/>
      <c r="B360" s="75"/>
      <c r="C360" s="66"/>
      <c r="D360" s="66"/>
      <c r="E360" s="78"/>
      <c r="F360" s="78"/>
      <c r="G360" s="277"/>
      <c r="H360" s="78"/>
      <c r="I360" s="144"/>
      <c r="J360" s="23"/>
    </row>
    <row r="361" spans="1:10" ht="16" x14ac:dyDescent="0.2">
      <c r="A361" s="63"/>
      <c r="B361" s="75" t="s">
        <v>798</v>
      </c>
      <c r="C361" s="66" t="s">
        <v>1013</v>
      </c>
      <c r="D361" s="66" t="s">
        <v>411</v>
      </c>
      <c r="E361" s="78">
        <v>10000</v>
      </c>
      <c r="F361" s="109"/>
      <c r="G361" s="479">
        <v>0.53</v>
      </c>
      <c r="H361" s="78">
        <v>0.53</v>
      </c>
      <c r="I361" s="144">
        <v>0.53</v>
      </c>
      <c r="J361" s="23"/>
    </row>
    <row r="362" spans="1:10" ht="16" x14ac:dyDescent="0.2">
      <c r="A362" s="63"/>
      <c r="B362" s="75"/>
      <c r="C362" s="66"/>
      <c r="D362" s="66"/>
      <c r="E362" s="78"/>
      <c r="F362" s="78"/>
      <c r="G362" s="277"/>
      <c r="H362" s="78"/>
      <c r="I362" s="144"/>
      <c r="J362" s="23"/>
    </row>
    <row r="363" spans="1:10" ht="16" x14ac:dyDescent="0.2">
      <c r="A363" s="63"/>
      <c r="B363" s="75" t="s">
        <v>599</v>
      </c>
      <c r="C363" s="66" t="s">
        <v>186</v>
      </c>
      <c r="D363" s="66" t="s">
        <v>411</v>
      </c>
      <c r="E363" s="78">
        <v>250000</v>
      </c>
      <c r="F363" s="109">
        <f>H363-G363</f>
        <v>73.92</v>
      </c>
      <c r="G363" s="479">
        <v>3.08</v>
      </c>
      <c r="H363" s="78">
        <v>77</v>
      </c>
      <c r="I363" s="144">
        <f>SUM(H363:H366)</f>
        <v>128.92000000000002</v>
      </c>
      <c r="J363" s="23"/>
    </row>
    <row r="364" spans="1:10" ht="16" x14ac:dyDescent="0.2">
      <c r="A364" s="63"/>
      <c r="B364" s="75" t="s">
        <v>599</v>
      </c>
      <c r="C364" s="66" t="s">
        <v>186</v>
      </c>
      <c r="D364" s="66" t="s">
        <v>417</v>
      </c>
      <c r="E364" s="78">
        <v>45000</v>
      </c>
      <c r="F364" s="109">
        <v>30.47</v>
      </c>
      <c r="G364" s="479"/>
      <c r="H364" s="78">
        <v>30.47</v>
      </c>
      <c r="I364" s="144"/>
      <c r="J364" s="23"/>
    </row>
    <row r="365" spans="1:10" ht="16" x14ac:dyDescent="0.2">
      <c r="A365" s="63"/>
      <c r="B365" s="75" t="s">
        <v>599</v>
      </c>
      <c r="C365" s="66" t="s">
        <v>186</v>
      </c>
      <c r="D365" s="66" t="s">
        <v>413</v>
      </c>
      <c r="E365" s="78">
        <v>250000</v>
      </c>
      <c r="F365" s="109">
        <v>10.45</v>
      </c>
      <c r="G365" s="479"/>
      <c r="H365" s="78">
        <f>F365</f>
        <v>10.45</v>
      </c>
      <c r="I365" s="144"/>
      <c r="J365" s="23"/>
    </row>
    <row r="366" spans="1:10" ht="16" x14ac:dyDescent="0.2">
      <c r="A366" s="63"/>
      <c r="B366" s="75" t="s">
        <v>599</v>
      </c>
      <c r="C366" s="66" t="s">
        <v>186</v>
      </c>
      <c r="D366" s="66" t="s">
        <v>418</v>
      </c>
      <c r="E366" s="78">
        <v>250000</v>
      </c>
      <c r="F366" s="109">
        <v>11</v>
      </c>
      <c r="G366" s="479"/>
      <c r="H366" s="78">
        <f>F366</f>
        <v>11</v>
      </c>
      <c r="I366" s="144"/>
      <c r="J366" s="23"/>
    </row>
    <row r="367" spans="1:10" ht="16" x14ac:dyDescent="0.2">
      <c r="A367" s="63"/>
      <c r="B367" s="75"/>
      <c r="C367" s="66"/>
      <c r="D367" s="66"/>
      <c r="E367" s="78"/>
      <c r="F367" s="109"/>
      <c r="G367" s="479"/>
      <c r="H367" s="78"/>
      <c r="I367" s="144"/>
      <c r="J367" s="23"/>
    </row>
    <row r="368" spans="1:10" ht="16" x14ac:dyDescent="0.2">
      <c r="A368" s="63"/>
      <c r="B368" s="75" t="s">
        <v>602</v>
      </c>
      <c r="C368" s="66" t="s">
        <v>135</v>
      </c>
      <c r="D368" s="66" t="s">
        <v>411</v>
      </c>
      <c r="E368" s="78">
        <v>10000</v>
      </c>
      <c r="F368" s="109">
        <v>0</v>
      </c>
      <c r="G368" s="479">
        <f>H368-F368</f>
        <v>8.02</v>
      </c>
      <c r="H368" s="78">
        <v>8.02</v>
      </c>
      <c r="I368" s="144">
        <f>SUM(H368:H372)</f>
        <v>20.37</v>
      </c>
      <c r="J368" s="23"/>
    </row>
    <row r="369" spans="1:19" ht="16" x14ac:dyDescent="0.2">
      <c r="A369" s="101"/>
      <c r="B369" s="75" t="s">
        <v>602</v>
      </c>
      <c r="C369" s="66" t="s">
        <v>135</v>
      </c>
      <c r="D369" s="173" t="s">
        <v>412</v>
      </c>
      <c r="E369" s="78">
        <v>10000</v>
      </c>
      <c r="F369" s="109">
        <v>3.42</v>
      </c>
      <c r="G369" s="479"/>
      <c r="H369" s="78">
        <f>F369</f>
        <v>3.42</v>
      </c>
      <c r="I369" s="144"/>
      <c r="J369" s="23"/>
    </row>
    <row r="370" spans="1:19" ht="16" x14ac:dyDescent="0.2">
      <c r="A370" s="63"/>
      <c r="B370" s="75" t="s">
        <v>602</v>
      </c>
      <c r="C370" s="66" t="s">
        <v>135</v>
      </c>
      <c r="D370" s="173" t="s">
        <v>413</v>
      </c>
      <c r="E370" s="78">
        <v>100000</v>
      </c>
      <c r="F370" s="109">
        <v>4.18</v>
      </c>
      <c r="G370" s="479"/>
      <c r="H370" s="79">
        <f>F370</f>
        <v>4.18</v>
      </c>
      <c r="I370" s="144"/>
      <c r="J370" s="23"/>
    </row>
    <row r="371" spans="1:19" ht="16" x14ac:dyDescent="0.2">
      <c r="A371" s="63"/>
      <c r="B371" s="75" t="s">
        <v>602</v>
      </c>
      <c r="C371" s="66" t="s">
        <v>135</v>
      </c>
      <c r="D371" s="173" t="s">
        <v>418</v>
      </c>
      <c r="E371" s="78">
        <v>100000</v>
      </c>
      <c r="F371" s="109">
        <v>4.4000000000000004</v>
      </c>
      <c r="G371" s="479"/>
      <c r="H371" s="79">
        <f>F371</f>
        <v>4.4000000000000004</v>
      </c>
      <c r="I371" s="144"/>
      <c r="J371" s="23"/>
    </row>
    <row r="372" spans="1:19" ht="16" x14ac:dyDescent="0.2">
      <c r="A372" s="63"/>
      <c r="B372" s="75" t="s">
        <v>602</v>
      </c>
      <c r="C372" s="66" t="s">
        <v>135</v>
      </c>
      <c r="D372" s="173" t="s">
        <v>414</v>
      </c>
      <c r="E372" s="78">
        <v>10000</v>
      </c>
      <c r="F372" s="109">
        <v>0.35</v>
      </c>
      <c r="G372" s="479"/>
      <c r="H372" s="79">
        <f>F372</f>
        <v>0.35</v>
      </c>
      <c r="I372" s="144"/>
      <c r="J372" s="23"/>
    </row>
    <row r="373" spans="1:19" ht="16" x14ac:dyDescent="0.2">
      <c r="A373" s="63"/>
      <c r="B373" s="75"/>
      <c r="C373" s="66"/>
      <c r="D373" s="173"/>
      <c r="E373" s="78"/>
      <c r="F373" s="109"/>
      <c r="G373" s="479"/>
      <c r="H373" s="79"/>
      <c r="I373" s="144"/>
      <c r="J373" s="23"/>
    </row>
    <row r="374" spans="1:19" ht="16" x14ac:dyDescent="0.2">
      <c r="A374" s="63"/>
      <c r="B374" s="75" t="s">
        <v>1084</v>
      </c>
      <c r="C374" s="66" t="s">
        <v>1085</v>
      </c>
      <c r="D374" s="173" t="s">
        <v>411</v>
      </c>
      <c r="E374" s="78">
        <v>10000</v>
      </c>
      <c r="F374" s="109">
        <v>0</v>
      </c>
      <c r="G374" s="479">
        <v>0.66</v>
      </c>
      <c r="H374" s="79">
        <v>0.66</v>
      </c>
      <c r="I374" s="144">
        <f>SUM(H374:H377)</f>
        <v>1.83</v>
      </c>
      <c r="J374" s="23"/>
    </row>
    <row r="375" spans="1:19" ht="16" x14ac:dyDescent="0.2">
      <c r="A375" s="63"/>
      <c r="B375" s="75" t="s">
        <v>1084</v>
      </c>
      <c r="C375" s="66" t="s">
        <v>1085</v>
      </c>
      <c r="D375" s="173" t="s">
        <v>412</v>
      </c>
      <c r="E375" s="78">
        <v>2000</v>
      </c>
      <c r="F375" s="109">
        <v>0.68</v>
      </c>
      <c r="G375" s="479"/>
      <c r="H375" s="79">
        <v>0.68</v>
      </c>
      <c r="I375" s="144"/>
      <c r="J375" s="23"/>
    </row>
    <row r="376" spans="1:19" ht="16" x14ac:dyDescent="0.2">
      <c r="A376" s="63"/>
      <c r="B376" s="75" t="s">
        <v>1084</v>
      </c>
      <c r="C376" s="66" t="s">
        <v>1085</v>
      </c>
      <c r="D376" s="173" t="s">
        <v>413</v>
      </c>
      <c r="E376" s="78">
        <v>10000</v>
      </c>
      <c r="F376" s="109">
        <v>0.42</v>
      </c>
      <c r="G376" s="479"/>
      <c r="H376" s="79">
        <v>0.42</v>
      </c>
      <c r="I376" s="144"/>
      <c r="J376" s="23"/>
    </row>
    <row r="377" spans="1:19" ht="16" x14ac:dyDescent="0.2">
      <c r="A377" s="63"/>
      <c r="B377" s="75" t="s">
        <v>1084</v>
      </c>
      <c r="C377" s="66" t="s">
        <v>1085</v>
      </c>
      <c r="D377" s="173" t="s">
        <v>414</v>
      </c>
      <c r="E377" s="78">
        <v>2000</v>
      </c>
      <c r="F377" s="109">
        <v>7.0000000000000007E-2</v>
      </c>
      <c r="G377" s="479"/>
      <c r="H377" s="79">
        <v>7.0000000000000007E-2</v>
      </c>
      <c r="I377" s="144"/>
      <c r="J377" s="23"/>
    </row>
    <row r="378" spans="1:19" ht="16" x14ac:dyDescent="0.2">
      <c r="A378" s="63"/>
      <c r="B378" s="75"/>
      <c r="C378" s="66"/>
      <c r="D378" s="66"/>
      <c r="E378" s="78"/>
      <c r="F378" s="78"/>
      <c r="G378" s="277"/>
      <c r="H378" s="79"/>
      <c r="I378" s="144"/>
      <c r="J378" s="23"/>
    </row>
    <row r="379" spans="1:19" s="226" customFormat="1" ht="16" x14ac:dyDescent="0.2">
      <c r="A379" s="63"/>
      <c r="B379" s="75" t="s">
        <v>603</v>
      </c>
      <c r="C379" s="66" t="s">
        <v>42</v>
      </c>
      <c r="D379" s="66" t="s">
        <v>411</v>
      </c>
      <c r="E379" s="78">
        <v>250000</v>
      </c>
      <c r="F379" s="109">
        <v>48.24</v>
      </c>
      <c r="G379" s="479">
        <v>2.0099999999999998</v>
      </c>
      <c r="H379" s="79">
        <f>SUM(F379:G379)</f>
        <v>50.25</v>
      </c>
      <c r="I379" s="144">
        <f>SUM(H379:H384)</f>
        <v>109.32</v>
      </c>
      <c r="J379" s="23"/>
      <c r="K379"/>
      <c r="L379"/>
      <c r="M379"/>
      <c r="N379"/>
      <c r="O379"/>
      <c r="P379"/>
      <c r="Q379"/>
      <c r="R379"/>
      <c r="S379"/>
    </row>
    <row r="380" spans="1:19" ht="16" x14ac:dyDescent="0.2">
      <c r="A380" s="63"/>
      <c r="B380" s="75" t="s">
        <v>603</v>
      </c>
      <c r="C380" s="66" t="s">
        <v>42</v>
      </c>
      <c r="D380" s="173" t="s">
        <v>417</v>
      </c>
      <c r="E380" s="78">
        <v>50000</v>
      </c>
      <c r="F380" s="109">
        <v>33.85</v>
      </c>
      <c r="G380" s="479"/>
      <c r="H380" s="79">
        <f>F380</f>
        <v>33.85</v>
      </c>
      <c r="I380" s="144"/>
      <c r="J380" s="23"/>
    </row>
    <row r="381" spans="1:19" ht="16" x14ac:dyDescent="0.2">
      <c r="A381" s="63"/>
      <c r="B381" s="75" t="s">
        <v>603</v>
      </c>
      <c r="C381" s="66" t="s">
        <v>42</v>
      </c>
      <c r="D381" s="173" t="s">
        <v>412</v>
      </c>
      <c r="E381" s="78">
        <v>10000</v>
      </c>
      <c r="F381" s="109">
        <v>3.42</v>
      </c>
      <c r="G381" s="479"/>
      <c r="H381" s="79">
        <f>F381</f>
        <v>3.42</v>
      </c>
      <c r="I381" s="144"/>
      <c r="J381" s="23"/>
    </row>
    <row r="382" spans="1:19" ht="16" x14ac:dyDescent="0.2">
      <c r="A382" s="63"/>
      <c r="B382" s="75" t="s">
        <v>603</v>
      </c>
      <c r="C382" s="66" t="s">
        <v>42</v>
      </c>
      <c r="D382" s="173" t="s">
        <v>413</v>
      </c>
      <c r="E382" s="78">
        <v>250000</v>
      </c>
      <c r="F382" s="109">
        <v>10.45</v>
      </c>
      <c r="G382" s="479"/>
      <c r="H382" s="79">
        <f>F382</f>
        <v>10.45</v>
      </c>
      <c r="I382" s="144"/>
      <c r="J382" s="23"/>
    </row>
    <row r="383" spans="1:19" ht="16" x14ac:dyDescent="0.2">
      <c r="A383" s="63"/>
      <c r="B383" s="75" t="s">
        <v>603</v>
      </c>
      <c r="C383" s="66" t="s">
        <v>42</v>
      </c>
      <c r="D383" s="173" t="s">
        <v>418</v>
      </c>
      <c r="E383" s="78">
        <v>250000</v>
      </c>
      <c r="F383" s="109">
        <v>11</v>
      </c>
      <c r="G383" s="479"/>
      <c r="H383" s="79">
        <f>F383</f>
        <v>11</v>
      </c>
      <c r="I383" s="144"/>
      <c r="J383" s="23"/>
    </row>
    <row r="384" spans="1:19" ht="16" x14ac:dyDescent="0.2">
      <c r="A384" s="63"/>
      <c r="B384" s="75" t="s">
        <v>603</v>
      </c>
      <c r="C384" s="66" t="s">
        <v>42</v>
      </c>
      <c r="D384" s="173" t="s">
        <v>414</v>
      </c>
      <c r="E384" s="78">
        <v>10000</v>
      </c>
      <c r="F384" s="109">
        <v>0.35</v>
      </c>
      <c r="G384" s="479"/>
      <c r="H384" s="79">
        <f>F384</f>
        <v>0.35</v>
      </c>
      <c r="I384" s="144"/>
      <c r="J384" s="23"/>
    </row>
    <row r="385" spans="1:29" ht="16" x14ac:dyDescent="0.2">
      <c r="A385" s="63"/>
      <c r="B385" s="75"/>
      <c r="C385" s="66"/>
      <c r="D385" s="66"/>
      <c r="E385" s="79"/>
      <c r="F385" s="78"/>
      <c r="G385" s="277"/>
      <c r="H385" s="79"/>
      <c r="I385" s="144"/>
      <c r="J385" s="23"/>
    </row>
    <row r="386" spans="1:29" ht="16" x14ac:dyDescent="0.2">
      <c r="A386" s="63"/>
      <c r="B386" s="75" t="s">
        <v>604</v>
      </c>
      <c r="C386" s="66" t="s">
        <v>43</v>
      </c>
      <c r="D386" s="66" t="s">
        <v>411</v>
      </c>
      <c r="E386" s="78">
        <v>180000</v>
      </c>
      <c r="F386" s="109">
        <f>H386-G386</f>
        <v>239.35999999999999</v>
      </c>
      <c r="G386" s="479">
        <v>14.08</v>
      </c>
      <c r="H386" s="78">
        <v>253.44</v>
      </c>
      <c r="I386" s="144">
        <f>SUM(H386:H389)</f>
        <v>278.79000000000002</v>
      </c>
      <c r="J386" s="23"/>
    </row>
    <row r="387" spans="1:29" ht="16" x14ac:dyDescent="0.2">
      <c r="A387" s="63"/>
      <c r="B387" s="304" t="s">
        <v>604</v>
      </c>
      <c r="C387" s="66" t="s">
        <v>43</v>
      </c>
      <c r="D387" s="66" t="s">
        <v>417</v>
      </c>
      <c r="E387" s="78">
        <v>5000</v>
      </c>
      <c r="F387" s="109">
        <v>17.61</v>
      </c>
      <c r="G387" s="479"/>
      <c r="H387" s="78">
        <f>F387</f>
        <v>17.61</v>
      </c>
      <c r="I387" s="144"/>
      <c r="J387" s="23"/>
    </row>
    <row r="388" spans="1:29" ht="16" x14ac:dyDescent="0.2">
      <c r="A388" s="63"/>
      <c r="B388" s="75" t="s">
        <v>604</v>
      </c>
      <c r="C388" s="66" t="s">
        <v>43</v>
      </c>
      <c r="D388" s="66" t="s">
        <v>413</v>
      </c>
      <c r="E388" s="78">
        <v>180000</v>
      </c>
      <c r="F388" s="109">
        <v>7.52</v>
      </c>
      <c r="G388" s="479"/>
      <c r="H388" s="78">
        <f>F388</f>
        <v>7.52</v>
      </c>
      <c r="I388" s="144"/>
      <c r="J388" s="23"/>
    </row>
    <row r="389" spans="1:29" ht="16" x14ac:dyDescent="0.2">
      <c r="A389" s="63"/>
      <c r="B389" s="304" t="s">
        <v>604</v>
      </c>
      <c r="C389" s="66" t="s">
        <v>43</v>
      </c>
      <c r="D389" s="66" t="s">
        <v>418</v>
      </c>
      <c r="E389" s="78">
        <v>5000</v>
      </c>
      <c r="F389" s="109">
        <v>0.22</v>
      </c>
      <c r="G389" s="479"/>
      <c r="H389" s="78">
        <f>F389</f>
        <v>0.22</v>
      </c>
      <c r="I389" s="144"/>
      <c r="J389" s="23"/>
    </row>
    <row r="390" spans="1:29" ht="16" x14ac:dyDescent="0.2">
      <c r="A390" s="63"/>
      <c r="B390" s="75"/>
      <c r="C390" s="66"/>
      <c r="D390" s="66"/>
      <c r="E390" s="79"/>
      <c r="F390" s="78"/>
      <c r="G390" s="277"/>
      <c r="H390" s="78"/>
      <c r="I390" s="144"/>
      <c r="J390" s="23"/>
    </row>
    <row r="391" spans="1:29" ht="16" x14ac:dyDescent="0.2">
      <c r="A391" s="63"/>
      <c r="B391" s="75" t="s">
        <v>605</v>
      </c>
      <c r="C391" s="66" t="s">
        <v>340</v>
      </c>
      <c r="D391" s="66" t="s">
        <v>411</v>
      </c>
      <c r="E391" s="78">
        <v>20000</v>
      </c>
      <c r="F391" s="109">
        <v>2.0099999999999998</v>
      </c>
      <c r="G391" s="479">
        <v>2.0099999999999998</v>
      </c>
      <c r="H391" s="78">
        <v>4.0199999999999996</v>
      </c>
      <c r="I391" s="144">
        <f>SUM(H391:H392)</f>
        <v>4.4399999999999995</v>
      </c>
      <c r="J391" s="23"/>
    </row>
    <row r="392" spans="1:29" s="305" customFormat="1" ht="16" x14ac:dyDescent="0.2">
      <c r="A392" s="63"/>
      <c r="B392" s="75" t="s">
        <v>605</v>
      </c>
      <c r="C392" s="66" t="s">
        <v>340</v>
      </c>
      <c r="D392" s="66" t="s">
        <v>413</v>
      </c>
      <c r="E392" s="78">
        <v>10000</v>
      </c>
      <c r="F392" s="109">
        <v>0.42</v>
      </c>
      <c r="G392" s="479"/>
      <c r="H392" s="78">
        <f>F392</f>
        <v>0.42</v>
      </c>
      <c r="I392" s="144"/>
      <c r="J392" s="23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1:29" ht="16" x14ac:dyDescent="0.2">
      <c r="A393" s="63"/>
      <c r="B393" s="75"/>
      <c r="C393" s="66"/>
      <c r="D393" s="66"/>
      <c r="E393" s="78"/>
      <c r="F393" s="78"/>
      <c r="G393" s="277"/>
      <c r="H393" s="78"/>
      <c r="I393" s="144"/>
      <c r="J393" s="23"/>
    </row>
    <row r="394" spans="1:29" s="305" customFormat="1" ht="16" x14ac:dyDescent="0.2">
      <c r="A394" s="63"/>
      <c r="B394" s="75" t="s">
        <v>606</v>
      </c>
      <c r="C394" s="66" t="s">
        <v>44</v>
      </c>
      <c r="D394" s="66" t="s">
        <v>411</v>
      </c>
      <c r="E394" s="78">
        <v>10000</v>
      </c>
      <c r="F394" s="109">
        <v>0</v>
      </c>
      <c r="G394" s="479">
        <v>14.08</v>
      </c>
      <c r="H394" s="78">
        <v>14.08</v>
      </c>
      <c r="I394" s="144">
        <f>SUM(H394:H395)</f>
        <v>14.5</v>
      </c>
      <c r="J394" s="23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1:29" ht="16" x14ac:dyDescent="0.2">
      <c r="A395" s="63"/>
      <c r="B395" s="75" t="s">
        <v>606</v>
      </c>
      <c r="C395" s="66" t="s">
        <v>44</v>
      </c>
      <c r="D395" s="66" t="s">
        <v>413</v>
      </c>
      <c r="E395" s="79">
        <v>10000</v>
      </c>
      <c r="F395" s="109">
        <v>0.42</v>
      </c>
      <c r="G395" s="479"/>
      <c r="H395" s="79">
        <f>F395</f>
        <v>0.42</v>
      </c>
      <c r="I395" s="144"/>
      <c r="J395" s="23"/>
    </row>
    <row r="396" spans="1:29" ht="16" x14ac:dyDescent="0.2">
      <c r="A396" s="63"/>
      <c r="B396" s="75"/>
      <c r="C396" s="66"/>
      <c r="D396" s="66"/>
      <c r="E396" s="79"/>
      <c r="F396" s="78"/>
      <c r="G396" s="277"/>
      <c r="H396" s="79"/>
      <c r="I396" s="144"/>
      <c r="J396" s="23"/>
    </row>
    <row r="397" spans="1:29" ht="16" x14ac:dyDescent="0.2">
      <c r="A397" s="63"/>
      <c r="B397" s="75" t="s">
        <v>607</v>
      </c>
      <c r="C397" s="66" t="s">
        <v>96</v>
      </c>
      <c r="D397" s="66" t="s">
        <v>411</v>
      </c>
      <c r="E397" s="78">
        <v>30000</v>
      </c>
      <c r="F397" s="109">
        <f>H397-G397</f>
        <v>4.0200000000000005</v>
      </c>
      <c r="G397" s="479">
        <v>2.0099999999999998</v>
      </c>
      <c r="H397" s="78">
        <v>6.03</v>
      </c>
      <c r="I397" s="144">
        <f>SUM(H397:H398)</f>
        <v>6.45</v>
      </c>
      <c r="J397" s="23"/>
    </row>
    <row r="398" spans="1:29" ht="16" x14ac:dyDescent="0.2">
      <c r="A398" s="63"/>
      <c r="B398" s="75" t="s">
        <v>607</v>
      </c>
      <c r="C398" s="66" t="s">
        <v>96</v>
      </c>
      <c r="D398" s="66" t="s">
        <v>413</v>
      </c>
      <c r="E398" s="79">
        <v>10000</v>
      </c>
      <c r="F398" s="109">
        <v>0.42</v>
      </c>
      <c r="G398" s="479"/>
      <c r="H398" s="79">
        <f>F398</f>
        <v>0.42</v>
      </c>
      <c r="I398" s="144"/>
      <c r="J398" s="23"/>
    </row>
    <row r="399" spans="1:29" ht="16" x14ac:dyDescent="0.2">
      <c r="A399" s="63"/>
      <c r="B399" s="75"/>
      <c r="C399" s="66"/>
      <c r="D399" s="66"/>
      <c r="E399" s="79"/>
      <c r="F399" s="78"/>
      <c r="G399" s="277"/>
      <c r="H399" s="79"/>
      <c r="I399" s="144"/>
      <c r="J399" s="23"/>
    </row>
    <row r="400" spans="1:29" ht="16" x14ac:dyDescent="0.2">
      <c r="A400" s="63"/>
      <c r="B400" s="75" t="s">
        <v>608</v>
      </c>
      <c r="C400" s="66" t="s">
        <v>496</v>
      </c>
      <c r="D400" s="66" t="s">
        <v>411</v>
      </c>
      <c r="E400" s="79">
        <v>10000</v>
      </c>
      <c r="F400" s="109">
        <v>0</v>
      </c>
      <c r="G400" s="479">
        <v>0.91</v>
      </c>
      <c r="H400" s="79">
        <f>SUM(F400:G400)</f>
        <v>0.91</v>
      </c>
      <c r="I400" s="144">
        <f>H400</f>
        <v>0.91</v>
      </c>
      <c r="J400" s="23"/>
    </row>
    <row r="401" spans="1:10" ht="16" x14ac:dyDescent="0.2">
      <c r="A401" s="63"/>
      <c r="B401" s="75"/>
      <c r="C401" s="66"/>
      <c r="D401" s="66"/>
      <c r="E401" s="79"/>
      <c r="F401" s="78"/>
      <c r="G401" s="277"/>
      <c r="H401" s="79"/>
      <c r="I401" s="144"/>
      <c r="J401" s="23"/>
    </row>
    <row r="402" spans="1:10" ht="16" x14ac:dyDescent="0.2">
      <c r="A402" s="63"/>
      <c r="B402" s="75" t="s">
        <v>609</v>
      </c>
      <c r="C402" s="66" t="s">
        <v>137</v>
      </c>
      <c r="D402" s="66" t="s">
        <v>411</v>
      </c>
      <c r="E402" s="79">
        <v>100000</v>
      </c>
      <c r="F402" s="109">
        <f>H402-G402</f>
        <v>5.9399999999999995</v>
      </c>
      <c r="G402" s="479">
        <v>0.66</v>
      </c>
      <c r="H402" s="79">
        <v>6.6</v>
      </c>
      <c r="I402" s="144">
        <f>SUM(H402:H403)</f>
        <v>10.78</v>
      </c>
      <c r="J402" s="23"/>
    </row>
    <row r="403" spans="1:10" ht="16" x14ac:dyDescent="0.2">
      <c r="A403" s="63"/>
      <c r="B403" s="75" t="s">
        <v>609</v>
      </c>
      <c r="C403" s="66" t="s">
        <v>137</v>
      </c>
      <c r="D403" s="66" t="s">
        <v>413</v>
      </c>
      <c r="E403" s="79">
        <v>100000</v>
      </c>
      <c r="F403" s="109">
        <v>4.18</v>
      </c>
      <c r="G403" s="479"/>
      <c r="H403" s="79">
        <f>F403</f>
        <v>4.18</v>
      </c>
      <c r="I403" s="144"/>
      <c r="J403" s="23"/>
    </row>
    <row r="404" spans="1:10" ht="16" x14ac:dyDescent="0.2">
      <c r="A404" s="63"/>
      <c r="B404" s="75"/>
      <c r="C404" s="66"/>
      <c r="D404" s="66"/>
      <c r="E404" s="79"/>
      <c r="F404" s="78"/>
      <c r="G404" s="277"/>
      <c r="H404" s="79"/>
      <c r="I404" s="144"/>
      <c r="J404" s="23"/>
    </row>
    <row r="405" spans="1:10" ht="16" x14ac:dyDescent="0.2">
      <c r="A405" s="63"/>
      <c r="B405" s="75" t="s">
        <v>610</v>
      </c>
      <c r="C405" s="66" t="s">
        <v>45</v>
      </c>
      <c r="D405" s="66" t="s">
        <v>411</v>
      </c>
      <c r="E405" s="78">
        <v>10000</v>
      </c>
      <c r="F405" s="109">
        <v>0</v>
      </c>
      <c r="G405" s="479">
        <v>2.0099999999999998</v>
      </c>
      <c r="H405" s="78">
        <v>2.0099999999999998</v>
      </c>
      <c r="I405" s="144">
        <f>H405</f>
        <v>2.0099999999999998</v>
      </c>
      <c r="J405" s="211"/>
    </row>
    <row r="406" spans="1:10" ht="16" x14ac:dyDescent="0.2">
      <c r="A406" s="63"/>
      <c r="B406" s="75"/>
      <c r="C406" s="66"/>
      <c r="D406" s="66"/>
      <c r="E406" s="78"/>
      <c r="F406" s="109"/>
      <c r="G406" s="479"/>
      <c r="H406" s="78"/>
      <c r="I406" s="144"/>
      <c r="J406" s="211"/>
    </row>
    <row r="407" spans="1:10" ht="16" x14ac:dyDescent="0.2">
      <c r="A407" s="63"/>
      <c r="B407" s="75" t="s">
        <v>556</v>
      </c>
      <c r="C407" s="66" t="s">
        <v>1067</v>
      </c>
      <c r="D407" s="66" t="s">
        <v>411</v>
      </c>
      <c r="E407" s="79">
        <v>10000</v>
      </c>
      <c r="F407" s="109">
        <v>0</v>
      </c>
      <c r="G407" s="479">
        <f>H407-F407</f>
        <v>14.08</v>
      </c>
      <c r="H407" s="79">
        <v>14.08</v>
      </c>
      <c r="I407" s="192">
        <f>H407</f>
        <v>14.08</v>
      </c>
      <c r="J407" s="23"/>
    </row>
    <row r="408" spans="1:10" ht="16" x14ac:dyDescent="0.2">
      <c r="A408" s="63"/>
      <c r="B408" s="75"/>
      <c r="C408" s="66"/>
      <c r="D408" s="66"/>
      <c r="E408" s="79"/>
      <c r="F408" s="78"/>
      <c r="G408" s="277"/>
      <c r="H408" s="79"/>
      <c r="I408" s="144"/>
      <c r="J408" s="23"/>
    </row>
    <row r="409" spans="1:10" ht="16" x14ac:dyDescent="0.2">
      <c r="A409" s="63"/>
      <c r="B409" s="75" t="s">
        <v>611</v>
      </c>
      <c r="C409" s="66" t="s">
        <v>230</v>
      </c>
      <c r="D409" s="66" t="s">
        <v>411</v>
      </c>
      <c r="E409" s="79">
        <v>100000</v>
      </c>
      <c r="F409" s="109">
        <v>45.18</v>
      </c>
      <c r="G409" s="479">
        <v>5.0199999999999996</v>
      </c>
      <c r="H409" s="79">
        <v>50.2</v>
      </c>
      <c r="I409" s="144">
        <f>SUM(H409:H412)</f>
        <v>97.65000000000002</v>
      </c>
      <c r="J409" s="23"/>
    </row>
    <row r="410" spans="1:10" ht="16" x14ac:dyDescent="0.2">
      <c r="A410" s="63"/>
      <c r="B410" s="75" t="s">
        <v>611</v>
      </c>
      <c r="C410" s="66" t="s">
        <v>230</v>
      </c>
      <c r="D410" s="66" t="s">
        <v>417</v>
      </c>
      <c r="E410" s="79">
        <v>50000</v>
      </c>
      <c r="F410" s="109">
        <v>33.85</v>
      </c>
      <c r="G410" s="479"/>
      <c r="H410" s="79">
        <f>F410</f>
        <v>33.85</v>
      </c>
      <c r="I410" s="144"/>
      <c r="J410" s="23"/>
    </row>
    <row r="411" spans="1:10" ht="16" x14ac:dyDescent="0.2">
      <c r="A411" s="63"/>
      <c r="B411" s="75" t="s">
        <v>611</v>
      </c>
      <c r="C411" s="66" t="s">
        <v>230</v>
      </c>
      <c r="D411" s="66" t="s">
        <v>413</v>
      </c>
      <c r="E411" s="79">
        <v>220000</v>
      </c>
      <c r="F411" s="109">
        <v>9.1999999999999993</v>
      </c>
      <c r="G411" s="479"/>
      <c r="H411" s="79">
        <f>F411</f>
        <v>9.1999999999999993</v>
      </c>
      <c r="I411" s="144"/>
      <c r="J411" s="23"/>
    </row>
    <row r="412" spans="1:10" ht="16" x14ac:dyDescent="0.2">
      <c r="A412" s="63"/>
      <c r="B412" s="75" t="s">
        <v>611</v>
      </c>
      <c r="C412" s="66" t="s">
        <v>230</v>
      </c>
      <c r="D412" s="173" t="s">
        <v>418</v>
      </c>
      <c r="E412" s="78">
        <v>100000</v>
      </c>
      <c r="F412" s="109">
        <v>4.4000000000000004</v>
      </c>
      <c r="G412" s="479"/>
      <c r="H412" s="78">
        <f>F412</f>
        <v>4.4000000000000004</v>
      </c>
      <c r="I412" s="144"/>
      <c r="J412" s="23"/>
    </row>
    <row r="413" spans="1:10" ht="16" x14ac:dyDescent="0.2">
      <c r="A413" s="63"/>
      <c r="B413" s="75"/>
      <c r="C413" s="66"/>
      <c r="D413" s="66"/>
      <c r="E413" s="79"/>
      <c r="F413" s="78"/>
      <c r="G413" s="277"/>
      <c r="H413" s="79"/>
      <c r="I413" s="144"/>
      <c r="J413" s="23"/>
    </row>
    <row r="414" spans="1:10" ht="16" x14ac:dyDescent="0.2">
      <c r="A414" s="63"/>
      <c r="B414" s="75" t="s">
        <v>612</v>
      </c>
      <c r="C414" s="66" t="s">
        <v>334</v>
      </c>
      <c r="D414" s="66" t="s">
        <v>411</v>
      </c>
      <c r="E414" s="78">
        <v>50000</v>
      </c>
      <c r="F414" s="109">
        <f>H414-G414</f>
        <v>12.32</v>
      </c>
      <c r="G414" s="479">
        <v>3.08</v>
      </c>
      <c r="H414" s="78">
        <v>15.4</v>
      </c>
      <c r="I414" s="144">
        <f>SUM(H414:H419)</f>
        <v>70.92</v>
      </c>
      <c r="J414" s="23"/>
    </row>
    <row r="415" spans="1:10" ht="16" x14ac:dyDescent="0.2">
      <c r="A415" s="63"/>
      <c r="B415" s="75" t="s">
        <v>612</v>
      </c>
      <c r="C415" s="66" t="s">
        <v>334</v>
      </c>
      <c r="D415" s="173" t="s">
        <v>417</v>
      </c>
      <c r="E415" s="78">
        <v>50000</v>
      </c>
      <c r="F415" s="109">
        <v>22.05</v>
      </c>
      <c r="G415" s="479"/>
      <c r="H415" s="78">
        <f>F415</f>
        <v>22.05</v>
      </c>
      <c r="I415" s="144"/>
      <c r="J415" s="104"/>
    </row>
    <row r="416" spans="1:10" ht="16" x14ac:dyDescent="0.2">
      <c r="A416" s="63"/>
      <c r="B416" s="75" t="s">
        <v>612</v>
      </c>
      <c r="C416" s="66" t="s">
        <v>334</v>
      </c>
      <c r="D416" s="173" t="s">
        <v>412</v>
      </c>
      <c r="E416" s="78">
        <v>10000</v>
      </c>
      <c r="F416" s="109">
        <v>3.42</v>
      </c>
      <c r="G416" s="479"/>
      <c r="H416" s="78">
        <f>F416</f>
        <v>3.42</v>
      </c>
      <c r="I416" s="144"/>
      <c r="J416" s="91"/>
    </row>
    <row r="417" spans="1:10" ht="16" x14ac:dyDescent="0.2">
      <c r="A417" s="63"/>
      <c r="B417" s="75" t="s">
        <v>612</v>
      </c>
      <c r="C417" s="66" t="s">
        <v>334</v>
      </c>
      <c r="D417" s="173" t="s">
        <v>413</v>
      </c>
      <c r="E417" s="78">
        <v>500000</v>
      </c>
      <c r="F417" s="109">
        <v>20.9</v>
      </c>
      <c r="G417" s="479"/>
      <c r="H417" s="78">
        <f>F417</f>
        <v>20.9</v>
      </c>
      <c r="I417" s="144"/>
      <c r="J417" s="91"/>
    </row>
    <row r="418" spans="1:10" ht="16" x14ac:dyDescent="0.2">
      <c r="A418" s="63"/>
      <c r="B418" s="75" t="s">
        <v>612</v>
      </c>
      <c r="C418" s="66" t="s">
        <v>334</v>
      </c>
      <c r="D418" s="173" t="s">
        <v>418</v>
      </c>
      <c r="E418" s="78">
        <v>200000</v>
      </c>
      <c r="F418" s="109">
        <v>8.8000000000000007</v>
      </c>
      <c r="G418" s="479"/>
      <c r="H418" s="78">
        <f>F418</f>
        <v>8.8000000000000007</v>
      </c>
      <c r="I418" s="144"/>
      <c r="J418" s="91"/>
    </row>
    <row r="419" spans="1:10" ht="16" x14ac:dyDescent="0.2">
      <c r="A419" s="63"/>
      <c r="B419" s="75" t="s">
        <v>612</v>
      </c>
      <c r="C419" s="66" t="s">
        <v>334</v>
      </c>
      <c r="D419" s="173" t="s">
        <v>414</v>
      </c>
      <c r="E419" s="78">
        <v>10000</v>
      </c>
      <c r="F419" s="109">
        <v>0.35</v>
      </c>
      <c r="G419" s="479"/>
      <c r="H419" s="79">
        <f>F419</f>
        <v>0.35</v>
      </c>
      <c r="I419" s="144"/>
      <c r="J419" s="91"/>
    </row>
    <row r="420" spans="1:10" ht="16" x14ac:dyDescent="0.2">
      <c r="A420" s="63"/>
      <c r="B420" s="75"/>
      <c r="C420" s="66"/>
      <c r="D420" s="66"/>
      <c r="E420" s="78"/>
      <c r="F420" s="78"/>
      <c r="G420" s="277"/>
      <c r="H420" s="79"/>
      <c r="I420" s="144"/>
      <c r="J420" s="91"/>
    </row>
    <row r="421" spans="1:10" ht="16" x14ac:dyDescent="0.2">
      <c r="A421" s="63"/>
      <c r="B421" s="75" t="s">
        <v>613</v>
      </c>
      <c r="C421" s="66" t="s">
        <v>182</v>
      </c>
      <c r="D421" s="66" t="s">
        <v>411</v>
      </c>
      <c r="E421" s="78">
        <v>10000</v>
      </c>
      <c r="F421" s="109">
        <v>0</v>
      </c>
      <c r="G421" s="479">
        <v>1.26</v>
      </c>
      <c r="H421" s="78">
        <f>SUM(F421:G421)</f>
        <v>1.26</v>
      </c>
      <c r="I421" s="144">
        <f>SUM(H421:H422)</f>
        <v>2.17</v>
      </c>
      <c r="J421" s="104"/>
    </row>
    <row r="422" spans="1:10" ht="16" x14ac:dyDescent="0.2">
      <c r="A422" s="63"/>
      <c r="B422" s="75" t="s">
        <v>613</v>
      </c>
      <c r="C422" s="66" t="s">
        <v>182</v>
      </c>
      <c r="D422" s="66" t="s">
        <v>417</v>
      </c>
      <c r="E422" s="78">
        <v>5000</v>
      </c>
      <c r="F422" s="109">
        <v>0.91</v>
      </c>
      <c r="G422" s="478"/>
      <c r="H422" s="78">
        <f>F422</f>
        <v>0.91</v>
      </c>
      <c r="I422" s="144"/>
      <c r="J422" s="104"/>
    </row>
    <row r="423" spans="1:10" ht="16" x14ac:dyDescent="0.2">
      <c r="A423" s="63"/>
      <c r="B423" s="75"/>
      <c r="D423" s="66"/>
      <c r="E423" s="78"/>
      <c r="F423" s="78"/>
      <c r="G423" s="277"/>
      <c r="H423" s="78"/>
      <c r="I423" s="144"/>
      <c r="J423" s="104"/>
    </row>
    <row r="424" spans="1:10" ht="16" x14ac:dyDescent="0.2">
      <c r="A424" s="63"/>
      <c r="B424" s="75" t="s">
        <v>614</v>
      </c>
      <c r="C424" s="66" t="s">
        <v>366</v>
      </c>
      <c r="D424" s="66" t="s">
        <v>411</v>
      </c>
      <c r="E424" s="78">
        <v>10000</v>
      </c>
      <c r="F424" s="109">
        <v>0</v>
      </c>
      <c r="G424" s="479">
        <v>5.0199999999999996</v>
      </c>
      <c r="H424" s="78">
        <v>5.0199999999999996</v>
      </c>
      <c r="I424" s="144">
        <f>SUM(H424:H429)</f>
        <v>21.78</v>
      </c>
      <c r="J424" s="104"/>
    </row>
    <row r="425" spans="1:10" ht="16" x14ac:dyDescent="0.2">
      <c r="A425" s="63"/>
      <c r="B425" s="75" t="s">
        <v>614</v>
      </c>
      <c r="C425" s="66" t="s">
        <v>366</v>
      </c>
      <c r="D425" s="173" t="s">
        <v>417</v>
      </c>
      <c r="E425" s="78">
        <v>10000</v>
      </c>
      <c r="F425" s="109">
        <v>4.41</v>
      </c>
      <c r="G425" s="479"/>
      <c r="H425" s="78">
        <f>F425</f>
        <v>4.41</v>
      </c>
      <c r="I425" s="144"/>
      <c r="J425" s="211"/>
    </row>
    <row r="426" spans="1:10" ht="16" x14ac:dyDescent="0.2">
      <c r="A426" s="63"/>
      <c r="B426" s="75" t="s">
        <v>614</v>
      </c>
      <c r="C426" s="66" t="s">
        <v>366</v>
      </c>
      <c r="D426" s="173" t="s">
        <v>412</v>
      </c>
      <c r="E426" s="78">
        <v>10000</v>
      </c>
      <c r="F426" s="109">
        <v>3.42</v>
      </c>
      <c r="G426" s="479"/>
      <c r="H426" s="78">
        <f>F426</f>
        <v>3.42</v>
      </c>
      <c r="I426" s="144"/>
      <c r="J426" s="104"/>
    </row>
    <row r="427" spans="1:10" ht="16" x14ac:dyDescent="0.2">
      <c r="A427" s="63"/>
      <c r="B427" s="75" t="s">
        <v>614</v>
      </c>
      <c r="C427" s="66" t="s">
        <v>366</v>
      </c>
      <c r="D427" s="173" t="s">
        <v>413</v>
      </c>
      <c r="E427" s="78">
        <v>100000</v>
      </c>
      <c r="F427" s="109">
        <v>4.18</v>
      </c>
      <c r="G427" s="479"/>
      <c r="H427" s="78">
        <f>F427</f>
        <v>4.18</v>
      </c>
      <c r="I427" s="144"/>
      <c r="J427" s="104"/>
    </row>
    <row r="428" spans="1:10" ht="16" x14ac:dyDescent="0.2">
      <c r="A428" s="63"/>
      <c r="B428" s="75" t="s">
        <v>614</v>
      </c>
      <c r="C428" s="66" t="s">
        <v>366</v>
      </c>
      <c r="D428" s="173" t="s">
        <v>418</v>
      </c>
      <c r="E428" s="78">
        <v>100000</v>
      </c>
      <c r="F428" s="109">
        <v>4.4000000000000004</v>
      </c>
      <c r="G428" s="479"/>
      <c r="H428" s="78">
        <f>F428</f>
        <v>4.4000000000000004</v>
      </c>
      <c r="I428" s="144"/>
      <c r="J428" s="104"/>
    </row>
    <row r="429" spans="1:10" ht="16" x14ac:dyDescent="0.2">
      <c r="A429" s="63"/>
      <c r="B429" s="75" t="s">
        <v>614</v>
      </c>
      <c r="C429" s="66" t="s">
        <v>366</v>
      </c>
      <c r="D429" s="173" t="s">
        <v>414</v>
      </c>
      <c r="E429" s="78">
        <v>10000</v>
      </c>
      <c r="F429" s="109">
        <v>0.35</v>
      </c>
      <c r="G429" s="479"/>
      <c r="H429" s="78">
        <f>F429</f>
        <v>0.35</v>
      </c>
      <c r="I429" s="144"/>
      <c r="J429" s="104"/>
    </row>
    <row r="430" spans="1:10" ht="16" x14ac:dyDescent="0.2">
      <c r="A430" s="63"/>
      <c r="B430" s="75"/>
      <c r="C430" s="66"/>
      <c r="D430" s="66"/>
      <c r="E430" s="78"/>
      <c r="F430" s="78"/>
      <c r="G430" s="277"/>
      <c r="H430" s="78"/>
      <c r="I430" s="144"/>
      <c r="J430" s="104"/>
    </row>
    <row r="431" spans="1:10" ht="16" x14ac:dyDescent="0.2">
      <c r="A431" s="63"/>
      <c r="B431" s="75" t="s">
        <v>536</v>
      </c>
      <c r="C431" s="66" t="s">
        <v>524</v>
      </c>
      <c r="D431" s="66" t="s">
        <v>411</v>
      </c>
      <c r="E431" s="78">
        <v>10000</v>
      </c>
      <c r="F431" s="109">
        <v>0</v>
      </c>
      <c r="G431" s="479">
        <f>H431-F431</f>
        <v>0.66</v>
      </c>
      <c r="H431" s="78">
        <v>0.66</v>
      </c>
      <c r="I431" s="144">
        <f>SUM(H431:H433)</f>
        <v>2.87</v>
      </c>
      <c r="J431" s="23"/>
    </row>
    <row r="432" spans="1:10" ht="16" x14ac:dyDescent="0.2">
      <c r="A432" s="63"/>
      <c r="B432" s="75" t="s">
        <v>536</v>
      </c>
      <c r="C432" s="66" t="s">
        <v>524</v>
      </c>
      <c r="D432" s="66" t="s">
        <v>412</v>
      </c>
      <c r="E432" s="78">
        <v>4000</v>
      </c>
      <c r="F432" s="109">
        <v>1.37</v>
      </c>
      <c r="G432" s="479"/>
      <c r="H432" s="78">
        <f>F432</f>
        <v>1.37</v>
      </c>
      <c r="I432" s="144"/>
      <c r="J432" s="23"/>
    </row>
    <row r="433" spans="1:10" ht="16" x14ac:dyDescent="0.2">
      <c r="A433" s="63"/>
      <c r="B433" s="75" t="s">
        <v>536</v>
      </c>
      <c r="C433" s="66" t="s">
        <v>524</v>
      </c>
      <c r="D433" s="66" t="s">
        <v>413</v>
      </c>
      <c r="E433" s="78">
        <v>20000</v>
      </c>
      <c r="F433" s="109">
        <v>0.84</v>
      </c>
      <c r="G433" s="479"/>
      <c r="H433" s="78">
        <f>F433</f>
        <v>0.84</v>
      </c>
      <c r="I433" s="144"/>
      <c r="J433" s="23"/>
    </row>
    <row r="434" spans="1:10" ht="16" x14ac:dyDescent="0.2">
      <c r="A434" s="63"/>
      <c r="B434" s="75"/>
      <c r="C434" s="66"/>
      <c r="D434" s="66"/>
      <c r="E434" s="78"/>
      <c r="F434" s="78"/>
      <c r="G434" s="277"/>
      <c r="H434" s="78"/>
      <c r="I434" s="144"/>
      <c r="J434" s="23"/>
    </row>
    <row r="435" spans="1:10" ht="16" x14ac:dyDescent="0.2">
      <c r="A435" s="63"/>
      <c r="B435" s="75" t="s">
        <v>725</v>
      </c>
      <c r="C435" s="66" t="s">
        <v>745</v>
      </c>
      <c r="D435" s="66" t="s">
        <v>411</v>
      </c>
      <c r="E435" s="78">
        <v>20000</v>
      </c>
      <c r="F435" s="109">
        <f>H435-G435</f>
        <v>1.26</v>
      </c>
      <c r="G435" s="479">
        <v>1.26</v>
      </c>
      <c r="H435" s="78">
        <v>2.52</v>
      </c>
      <c r="I435" s="144">
        <f>SUM(H435:H438)</f>
        <v>15.51</v>
      </c>
      <c r="J435" s="23"/>
    </row>
    <row r="436" spans="1:10" ht="16" x14ac:dyDescent="0.2">
      <c r="A436" s="63"/>
      <c r="B436" s="75" t="s">
        <v>725</v>
      </c>
      <c r="C436" s="66" t="s">
        <v>745</v>
      </c>
      <c r="D436" s="66" t="s">
        <v>417</v>
      </c>
      <c r="E436" s="78">
        <v>10000</v>
      </c>
      <c r="F436" s="109">
        <v>4.41</v>
      </c>
      <c r="G436" s="479"/>
      <c r="H436" s="78">
        <v>4.41</v>
      </c>
      <c r="I436" s="144"/>
      <c r="J436" s="23"/>
    </row>
    <row r="437" spans="1:10" ht="16" x14ac:dyDescent="0.2">
      <c r="A437" s="63"/>
      <c r="B437" s="75" t="s">
        <v>725</v>
      </c>
      <c r="C437" s="66" t="s">
        <v>745</v>
      </c>
      <c r="D437" s="66" t="s">
        <v>413</v>
      </c>
      <c r="E437" s="78">
        <v>100000</v>
      </c>
      <c r="F437" s="109">
        <v>4.18</v>
      </c>
      <c r="G437" s="479"/>
      <c r="H437" s="78">
        <v>4.18</v>
      </c>
      <c r="I437" s="144"/>
      <c r="J437" s="23"/>
    </row>
    <row r="438" spans="1:10" ht="16" x14ac:dyDescent="0.2">
      <c r="A438" s="63"/>
      <c r="B438" s="75" t="s">
        <v>725</v>
      </c>
      <c r="C438" s="66" t="s">
        <v>745</v>
      </c>
      <c r="D438" s="66" t="s">
        <v>418</v>
      </c>
      <c r="E438" s="78">
        <v>200000</v>
      </c>
      <c r="F438" s="109">
        <v>4.4000000000000004</v>
      </c>
      <c r="G438" s="479"/>
      <c r="H438" s="78">
        <v>4.4000000000000004</v>
      </c>
      <c r="I438" s="144"/>
      <c r="J438" s="23"/>
    </row>
    <row r="439" spans="1:10" ht="16" x14ac:dyDescent="0.2">
      <c r="A439" s="63"/>
      <c r="B439" s="75"/>
      <c r="C439" s="66"/>
      <c r="D439" s="66"/>
      <c r="E439" s="78"/>
      <c r="F439" s="78"/>
      <c r="G439" s="277"/>
      <c r="H439" s="78"/>
      <c r="I439" s="144"/>
      <c r="J439" s="23"/>
    </row>
    <row r="440" spans="1:10" ht="16" x14ac:dyDescent="0.2">
      <c r="A440" s="63"/>
      <c r="B440" s="75" t="s">
        <v>616</v>
      </c>
      <c r="C440" s="66" t="s">
        <v>437</v>
      </c>
      <c r="D440" s="66" t="s">
        <v>411</v>
      </c>
      <c r="E440" s="78">
        <v>100000</v>
      </c>
      <c r="F440" s="109">
        <f>H440-G440</f>
        <v>5.9399999999999995</v>
      </c>
      <c r="G440" s="479">
        <v>0.66</v>
      </c>
      <c r="H440" s="78">
        <v>6.6</v>
      </c>
      <c r="I440" s="144">
        <f>SUM(H440:H441)</f>
        <v>10.78</v>
      </c>
      <c r="J440" s="23"/>
    </row>
    <row r="441" spans="1:10" ht="16" x14ac:dyDescent="0.2">
      <c r="A441" s="63"/>
      <c r="B441" s="75" t="s">
        <v>616</v>
      </c>
      <c r="C441" s="66" t="s">
        <v>437</v>
      </c>
      <c r="D441" s="66" t="s">
        <v>413</v>
      </c>
      <c r="E441" s="78">
        <v>100000</v>
      </c>
      <c r="F441" s="109">
        <v>4.18</v>
      </c>
      <c r="G441" s="479"/>
      <c r="H441" s="78">
        <f>F441</f>
        <v>4.18</v>
      </c>
      <c r="I441" s="369"/>
      <c r="J441" s="23"/>
    </row>
    <row r="442" spans="1:10" ht="16" x14ac:dyDescent="0.2">
      <c r="A442" s="63"/>
      <c r="B442" s="75"/>
      <c r="C442" s="66"/>
      <c r="D442" s="66"/>
      <c r="E442" s="79"/>
      <c r="F442" s="78"/>
      <c r="G442" s="277"/>
      <c r="H442" s="79"/>
      <c r="J442" s="23"/>
    </row>
    <row r="443" spans="1:10" ht="16" x14ac:dyDescent="0.2">
      <c r="A443" s="63"/>
      <c r="B443" s="75" t="s">
        <v>617</v>
      </c>
      <c r="C443" s="66" t="s">
        <v>231</v>
      </c>
      <c r="D443" s="66" t="s">
        <v>411</v>
      </c>
      <c r="E443" s="78">
        <v>250000</v>
      </c>
      <c r="F443" s="109">
        <f>H443-G443</f>
        <v>48.24</v>
      </c>
      <c r="G443" s="479">
        <v>2.0099999999999998</v>
      </c>
      <c r="H443" s="78">
        <v>50.25</v>
      </c>
      <c r="I443" s="144">
        <f>SUM(H443:H448)</f>
        <v>89.62</v>
      </c>
      <c r="J443" s="211"/>
    </row>
    <row r="444" spans="1:10" ht="16" x14ac:dyDescent="0.2">
      <c r="A444" s="63"/>
      <c r="B444" s="75" t="s">
        <v>617</v>
      </c>
      <c r="C444" s="66" t="s">
        <v>231</v>
      </c>
      <c r="D444" s="173" t="s">
        <v>417</v>
      </c>
      <c r="E444" s="78">
        <v>50000</v>
      </c>
      <c r="F444" s="109">
        <v>14.15</v>
      </c>
      <c r="G444" s="479"/>
      <c r="H444" s="78">
        <f>F444</f>
        <v>14.15</v>
      </c>
      <c r="I444" s="144"/>
      <c r="J444" s="23"/>
    </row>
    <row r="445" spans="1:10" ht="16" x14ac:dyDescent="0.2">
      <c r="A445" s="63"/>
      <c r="B445" s="75" t="s">
        <v>617</v>
      </c>
      <c r="C445" s="66" t="s">
        <v>231</v>
      </c>
      <c r="D445" s="173" t="s">
        <v>412</v>
      </c>
      <c r="E445" s="78">
        <v>10000</v>
      </c>
      <c r="F445" s="109">
        <v>3.42</v>
      </c>
      <c r="G445" s="479"/>
      <c r="H445" s="78">
        <f>F445</f>
        <v>3.42</v>
      </c>
      <c r="I445" s="144"/>
      <c r="J445" s="23"/>
    </row>
    <row r="446" spans="1:10" ht="16" x14ac:dyDescent="0.2">
      <c r="A446" s="63"/>
      <c r="B446" s="75" t="s">
        <v>617</v>
      </c>
      <c r="C446" s="66" t="s">
        <v>231</v>
      </c>
      <c r="D446" s="173" t="s">
        <v>413</v>
      </c>
      <c r="E446" s="79">
        <v>250000</v>
      </c>
      <c r="F446" s="109">
        <v>10.45</v>
      </c>
      <c r="G446" s="479"/>
      <c r="H446" s="79">
        <f>F446</f>
        <v>10.45</v>
      </c>
      <c r="I446" s="144"/>
      <c r="J446" s="23"/>
    </row>
    <row r="447" spans="1:10" ht="16" x14ac:dyDescent="0.2">
      <c r="A447" s="63"/>
      <c r="B447" s="75" t="s">
        <v>617</v>
      </c>
      <c r="C447" s="66" t="s">
        <v>231</v>
      </c>
      <c r="D447" s="173" t="s">
        <v>418</v>
      </c>
      <c r="E447" s="78">
        <v>250000</v>
      </c>
      <c r="F447" s="109">
        <v>11</v>
      </c>
      <c r="G447" s="479"/>
      <c r="H447" s="79">
        <f>F447</f>
        <v>11</v>
      </c>
      <c r="I447" s="144"/>
      <c r="J447" s="23"/>
    </row>
    <row r="448" spans="1:10" ht="16" x14ac:dyDescent="0.2">
      <c r="A448" s="63"/>
      <c r="B448" s="75" t="s">
        <v>617</v>
      </c>
      <c r="C448" s="66" t="s">
        <v>231</v>
      </c>
      <c r="D448" s="173" t="s">
        <v>414</v>
      </c>
      <c r="E448" s="78">
        <v>10000</v>
      </c>
      <c r="F448" s="109">
        <v>0.35</v>
      </c>
      <c r="G448" s="479"/>
      <c r="H448" s="79">
        <f>F448</f>
        <v>0.35</v>
      </c>
      <c r="I448" s="144"/>
      <c r="J448" s="23"/>
    </row>
    <row r="449" spans="1:10" ht="16" x14ac:dyDescent="0.2">
      <c r="A449" s="63"/>
      <c r="B449" s="75"/>
      <c r="C449" s="66"/>
      <c r="D449" s="173"/>
      <c r="E449" s="78"/>
      <c r="F449" s="109"/>
      <c r="G449" s="479"/>
      <c r="H449" s="79"/>
      <c r="I449" s="144"/>
      <c r="J449" s="23"/>
    </row>
    <row r="450" spans="1:10" ht="16" x14ac:dyDescent="0.2">
      <c r="A450" s="63"/>
      <c r="B450" s="75" t="s">
        <v>1020</v>
      </c>
      <c r="C450" s="66" t="s">
        <v>1021</v>
      </c>
      <c r="D450" s="173" t="s">
        <v>411</v>
      </c>
      <c r="E450" s="78">
        <v>250000</v>
      </c>
      <c r="F450" s="109">
        <v>21.84</v>
      </c>
      <c r="G450" s="479">
        <v>0.91</v>
      </c>
      <c r="H450" s="79">
        <f>SUM(F450:G450)</f>
        <v>22.75</v>
      </c>
      <c r="I450" s="144">
        <f>SUM(H450:H451)</f>
        <v>29.05</v>
      </c>
      <c r="J450" s="23"/>
    </row>
    <row r="451" spans="1:10" ht="16" x14ac:dyDescent="0.2">
      <c r="A451" s="63"/>
      <c r="B451" s="75" t="s">
        <v>1020</v>
      </c>
      <c r="C451" s="66" t="s">
        <v>1021</v>
      </c>
      <c r="D451" s="173" t="s">
        <v>417</v>
      </c>
      <c r="E451" s="78">
        <v>50000</v>
      </c>
      <c r="F451" s="109">
        <v>6.3</v>
      </c>
      <c r="G451" s="479"/>
      <c r="H451" s="79">
        <v>6.3</v>
      </c>
      <c r="I451" s="144"/>
      <c r="J451" s="23"/>
    </row>
    <row r="452" spans="1:10" ht="16" x14ac:dyDescent="0.2">
      <c r="A452" s="63"/>
      <c r="B452" s="75"/>
      <c r="C452" s="66"/>
      <c r="D452" s="173"/>
      <c r="E452" s="78"/>
      <c r="F452" s="78"/>
      <c r="G452" s="277"/>
      <c r="H452" s="79"/>
      <c r="I452" s="144"/>
      <c r="J452" s="23"/>
    </row>
    <row r="453" spans="1:10" ht="16" x14ac:dyDescent="0.2">
      <c r="A453" s="63"/>
      <c r="B453" s="75" t="s">
        <v>1086</v>
      </c>
      <c r="C453" s="66" t="s">
        <v>1087</v>
      </c>
      <c r="D453" s="173" t="s">
        <v>411</v>
      </c>
      <c r="E453" s="78">
        <v>250000</v>
      </c>
      <c r="F453" s="78">
        <v>15.84</v>
      </c>
      <c r="G453" s="277">
        <v>0.66</v>
      </c>
      <c r="H453" s="79">
        <v>16.5</v>
      </c>
      <c r="I453" s="144">
        <f>SUM(H453:H454)</f>
        <v>16.920000000000002</v>
      </c>
      <c r="J453" s="23"/>
    </row>
    <row r="454" spans="1:10" ht="16" x14ac:dyDescent="0.2">
      <c r="A454" s="63"/>
      <c r="B454" s="75" t="s">
        <v>1086</v>
      </c>
      <c r="C454" s="66" t="s">
        <v>1087</v>
      </c>
      <c r="D454" s="173" t="s">
        <v>413</v>
      </c>
      <c r="E454" s="78">
        <v>10000</v>
      </c>
      <c r="F454" s="78">
        <v>0.42</v>
      </c>
      <c r="G454" s="277"/>
      <c r="H454" s="79">
        <v>0.42</v>
      </c>
      <c r="I454" s="144"/>
      <c r="J454" s="23"/>
    </row>
    <row r="455" spans="1:10" ht="16" x14ac:dyDescent="0.2">
      <c r="A455" s="63"/>
      <c r="B455" s="75"/>
      <c r="C455" s="66"/>
      <c r="D455" s="173"/>
      <c r="E455" s="78"/>
      <c r="F455" s="78"/>
      <c r="G455" s="277"/>
      <c r="H455" s="79"/>
      <c r="I455" s="144"/>
      <c r="J455" s="23"/>
    </row>
    <row r="456" spans="1:10" ht="16" x14ac:dyDescent="0.2">
      <c r="A456" s="63"/>
      <c r="B456" s="75" t="s">
        <v>537</v>
      </c>
      <c r="C456" s="66" t="s">
        <v>531</v>
      </c>
      <c r="D456" s="173" t="s">
        <v>411</v>
      </c>
      <c r="E456" s="78">
        <v>10000</v>
      </c>
      <c r="F456" s="109">
        <v>0</v>
      </c>
      <c r="G456" s="479">
        <v>3.08</v>
      </c>
      <c r="H456" s="78">
        <f>SUM(F456:G456)</f>
        <v>3.08</v>
      </c>
      <c r="I456" s="144">
        <f>SUM(H456:H459)</f>
        <v>7.11</v>
      </c>
      <c r="J456" s="23"/>
    </row>
    <row r="457" spans="1:10" ht="16" x14ac:dyDescent="0.2">
      <c r="A457" s="63"/>
      <c r="B457" s="75" t="s">
        <v>537</v>
      </c>
      <c r="C457" s="66" t="s">
        <v>531</v>
      </c>
      <c r="D457" s="173" t="s">
        <v>417</v>
      </c>
      <c r="E457" s="78">
        <v>5000</v>
      </c>
      <c r="F457" s="109">
        <v>3.39</v>
      </c>
      <c r="G457" s="479"/>
      <c r="H457" s="78">
        <v>3.39</v>
      </c>
      <c r="I457" s="144"/>
      <c r="J457" s="23"/>
    </row>
    <row r="458" spans="1:10" ht="16" x14ac:dyDescent="0.2">
      <c r="A458" s="63"/>
      <c r="B458" s="75" t="s">
        <v>537</v>
      </c>
      <c r="C458" s="66" t="s">
        <v>531</v>
      </c>
      <c r="D458" s="173" t="s">
        <v>413</v>
      </c>
      <c r="E458" s="78">
        <v>10000</v>
      </c>
      <c r="F458" s="109">
        <v>0.42</v>
      </c>
      <c r="G458" s="479"/>
      <c r="H458" s="78">
        <f>F458</f>
        <v>0.42</v>
      </c>
      <c r="I458" s="144"/>
      <c r="J458" s="23"/>
    </row>
    <row r="459" spans="1:10" ht="16" x14ac:dyDescent="0.2">
      <c r="A459" s="63"/>
      <c r="B459" s="75" t="s">
        <v>537</v>
      </c>
      <c r="C459" s="66" t="s">
        <v>531</v>
      </c>
      <c r="D459" s="173" t="s">
        <v>418</v>
      </c>
      <c r="E459" s="78">
        <v>5000</v>
      </c>
      <c r="F459" s="109">
        <v>0.22</v>
      </c>
      <c r="G459" s="479"/>
      <c r="H459" s="78">
        <f>F459</f>
        <v>0.22</v>
      </c>
      <c r="I459" s="144"/>
      <c r="J459" s="23"/>
    </row>
    <row r="460" spans="1:10" ht="16" x14ac:dyDescent="0.2">
      <c r="A460" s="63"/>
      <c r="B460" s="75"/>
      <c r="C460" s="66"/>
      <c r="D460" s="173"/>
      <c r="E460" s="78"/>
      <c r="F460" s="78"/>
      <c r="G460" s="277"/>
      <c r="H460" s="78"/>
      <c r="I460" s="144"/>
      <c r="J460" s="23"/>
    </row>
    <row r="461" spans="1:10" ht="16" x14ac:dyDescent="0.2">
      <c r="A461" s="63"/>
      <c r="B461" s="75" t="s">
        <v>663</v>
      </c>
      <c r="C461" s="66" t="s">
        <v>662</v>
      </c>
      <c r="D461" s="173" t="s">
        <v>411</v>
      </c>
      <c r="E461" s="78">
        <v>200000</v>
      </c>
      <c r="F461" s="109">
        <v>58.52</v>
      </c>
      <c r="G461" s="479">
        <v>3.08</v>
      </c>
      <c r="H461" s="78">
        <f>F461+G461</f>
        <v>61.6</v>
      </c>
      <c r="I461" s="144">
        <f>SUM(H461:H466)</f>
        <v>104.58</v>
      </c>
      <c r="J461" s="23"/>
    </row>
    <row r="462" spans="1:10" ht="16" x14ac:dyDescent="0.2">
      <c r="A462" s="63"/>
      <c r="B462" s="75" t="s">
        <v>663</v>
      </c>
      <c r="C462" s="66" t="s">
        <v>662</v>
      </c>
      <c r="D462" s="173" t="s">
        <v>417</v>
      </c>
      <c r="E462" s="78">
        <v>50000</v>
      </c>
      <c r="F462" s="109">
        <v>22.05</v>
      </c>
      <c r="G462" s="479"/>
      <c r="H462" s="78">
        <f>F462</f>
        <v>22.05</v>
      </c>
      <c r="I462" s="144"/>
      <c r="J462" s="23"/>
    </row>
    <row r="463" spans="1:10" ht="16" x14ac:dyDescent="0.2">
      <c r="A463" s="63"/>
      <c r="B463" s="75" t="s">
        <v>663</v>
      </c>
      <c r="C463" s="66" t="s">
        <v>662</v>
      </c>
      <c r="D463" s="173" t="s">
        <v>412</v>
      </c>
      <c r="E463" s="78">
        <v>10000</v>
      </c>
      <c r="F463" s="109">
        <v>3.42</v>
      </c>
      <c r="G463" s="479"/>
      <c r="H463" s="78">
        <f>F463</f>
        <v>3.42</v>
      </c>
      <c r="I463" s="144"/>
      <c r="J463" s="23"/>
    </row>
    <row r="464" spans="1:10" ht="16" x14ac:dyDescent="0.2">
      <c r="A464" s="63"/>
      <c r="B464" s="75" t="s">
        <v>663</v>
      </c>
      <c r="C464" s="66" t="s">
        <v>662</v>
      </c>
      <c r="D464" s="173" t="s">
        <v>413</v>
      </c>
      <c r="E464" s="78">
        <v>200000</v>
      </c>
      <c r="F464" s="109">
        <v>8.36</v>
      </c>
      <c r="G464" s="479"/>
      <c r="H464" s="78">
        <f>F464</f>
        <v>8.36</v>
      </c>
      <c r="I464" s="144"/>
      <c r="J464" s="23"/>
    </row>
    <row r="465" spans="1:10" ht="16" x14ac:dyDescent="0.2">
      <c r="A465" s="63"/>
      <c r="B465" s="75" t="s">
        <v>663</v>
      </c>
      <c r="C465" s="66" t="s">
        <v>662</v>
      </c>
      <c r="D465" s="173" t="s">
        <v>418</v>
      </c>
      <c r="E465" s="78">
        <v>200000</v>
      </c>
      <c r="F465" s="109">
        <v>8.8000000000000007</v>
      </c>
      <c r="G465" s="479"/>
      <c r="H465" s="78">
        <f>F465</f>
        <v>8.8000000000000007</v>
      </c>
      <c r="I465" s="144"/>
      <c r="J465" s="23"/>
    </row>
    <row r="466" spans="1:10" ht="16" x14ac:dyDescent="0.2">
      <c r="A466" s="63"/>
      <c r="B466" s="75" t="s">
        <v>663</v>
      </c>
      <c r="C466" s="66" t="s">
        <v>662</v>
      </c>
      <c r="D466" s="173" t="s">
        <v>414</v>
      </c>
      <c r="E466" s="78">
        <v>10000</v>
      </c>
      <c r="F466" s="109">
        <v>0.35</v>
      </c>
      <c r="G466" s="479"/>
      <c r="H466" s="78">
        <f>F466</f>
        <v>0.35</v>
      </c>
      <c r="I466" s="144"/>
      <c r="J466" s="23"/>
    </row>
    <row r="467" spans="1:10" ht="16" x14ac:dyDescent="0.2">
      <c r="A467" s="63"/>
      <c r="B467" s="75"/>
      <c r="C467" s="66"/>
      <c r="D467" s="173"/>
      <c r="E467" s="78"/>
      <c r="F467" s="78"/>
      <c r="G467" s="277"/>
      <c r="H467" s="78"/>
      <c r="I467" s="144"/>
      <c r="J467" s="23"/>
    </row>
    <row r="468" spans="1:10" ht="16" x14ac:dyDescent="0.2">
      <c r="A468" s="63"/>
      <c r="B468" s="75" t="s">
        <v>714</v>
      </c>
      <c r="C468" s="66" t="s">
        <v>708</v>
      </c>
      <c r="D468" s="173" t="s">
        <v>411</v>
      </c>
      <c r="E468" s="78">
        <v>10000</v>
      </c>
      <c r="F468" s="109">
        <v>0</v>
      </c>
      <c r="G468" s="479">
        <v>0.91</v>
      </c>
      <c r="H468" s="78">
        <v>0.91</v>
      </c>
      <c r="I468" s="144">
        <f>H468</f>
        <v>0.91</v>
      </c>
      <c r="J468" s="23"/>
    </row>
    <row r="469" spans="1:10" ht="16" x14ac:dyDescent="0.2">
      <c r="A469" s="63"/>
      <c r="B469" s="75"/>
      <c r="C469" s="66"/>
      <c r="D469" s="66"/>
      <c r="E469" s="78"/>
      <c r="F469" s="78"/>
      <c r="G469" s="277"/>
      <c r="H469" s="79"/>
      <c r="I469" s="144"/>
      <c r="J469" s="23"/>
    </row>
    <row r="470" spans="1:10" ht="16" x14ac:dyDescent="0.2">
      <c r="A470" s="63"/>
      <c r="B470" s="75" t="s">
        <v>618</v>
      </c>
      <c r="C470" s="66" t="s">
        <v>206</v>
      </c>
      <c r="D470" s="66" t="s">
        <v>411</v>
      </c>
      <c r="E470" s="78">
        <v>180000</v>
      </c>
      <c r="F470" s="109">
        <f>H470-G470</f>
        <v>21.419999999999998</v>
      </c>
      <c r="G470" s="479">
        <v>1.26</v>
      </c>
      <c r="H470" s="78">
        <v>22.68</v>
      </c>
      <c r="I470" s="144">
        <f>SUM(H470:H475)</f>
        <v>92.83</v>
      </c>
      <c r="J470" s="23"/>
    </row>
    <row r="471" spans="1:10" ht="16" x14ac:dyDescent="0.2">
      <c r="A471" s="63"/>
      <c r="B471" s="75" t="s">
        <v>618</v>
      </c>
      <c r="C471" s="66" t="s">
        <v>206</v>
      </c>
      <c r="D471" s="173" t="s">
        <v>417</v>
      </c>
      <c r="E471" s="78">
        <v>180000</v>
      </c>
      <c r="F471" s="109">
        <v>50.94</v>
      </c>
      <c r="G471" s="479"/>
      <c r="H471" s="79">
        <f>F471</f>
        <v>50.94</v>
      </c>
      <c r="I471" s="144"/>
      <c r="J471" s="23"/>
    </row>
    <row r="472" spans="1:10" ht="16" x14ac:dyDescent="0.2">
      <c r="A472" s="63"/>
      <c r="B472" s="75" t="s">
        <v>618</v>
      </c>
      <c r="C472" s="66" t="s">
        <v>206</v>
      </c>
      <c r="D472" s="173" t="s">
        <v>412</v>
      </c>
      <c r="E472" s="78">
        <v>10000</v>
      </c>
      <c r="F472" s="109">
        <v>3.42</v>
      </c>
      <c r="G472" s="479"/>
      <c r="H472" s="79">
        <f>F472</f>
        <v>3.42</v>
      </c>
      <c r="I472" s="144"/>
      <c r="J472" s="23"/>
    </row>
    <row r="473" spans="1:10" ht="16" x14ac:dyDescent="0.2">
      <c r="A473" s="63"/>
      <c r="B473" s="75" t="s">
        <v>618</v>
      </c>
      <c r="C473" s="66" t="s">
        <v>206</v>
      </c>
      <c r="D473" s="173" t="s">
        <v>413</v>
      </c>
      <c r="E473" s="78">
        <v>180000</v>
      </c>
      <c r="F473" s="109">
        <v>7.52</v>
      </c>
      <c r="G473" s="479"/>
      <c r="H473" s="79">
        <f>F473</f>
        <v>7.52</v>
      </c>
      <c r="I473" s="144"/>
      <c r="J473" s="23"/>
    </row>
    <row r="474" spans="1:10" ht="16" x14ac:dyDescent="0.2">
      <c r="A474" s="63"/>
      <c r="B474" s="75" t="s">
        <v>618</v>
      </c>
      <c r="C474" s="66" t="s">
        <v>206</v>
      </c>
      <c r="D474" s="173" t="s">
        <v>418</v>
      </c>
      <c r="E474" s="78">
        <v>180000</v>
      </c>
      <c r="F474" s="109">
        <v>7.92</v>
      </c>
      <c r="G474" s="479"/>
      <c r="H474" s="79">
        <f>F474</f>
        <v>7.92</v>
      </c>
      <c r="I474" s="144"/>
      <c r="J474" s="23"/>
    </row>
    <row r="475" spans="1:10" ht="16" x14ac:dyDescent="0.2">
      <c r="A475" s="63"/>
      <c r="B475" s="75" t="s">
        <v>618</v>
      </c>
      <c r="C475" s="66" t="s">
        <v>206</v>
      </c>
      <c r="D475" s="173" t="s">
        <v>414</v>
      </c>
      <c r="E475" s="78">
        <v>10000</v>
      </c>
      <c r="F475" s="109">
        <v>0.35</v>
      </c>
      <c r="G475" s="479"/>
      <c r="H475" s="79">
        <f>F475</f>
        <v>0.35</v>
      </c>
      <c r="I475" s="144"/>
      <c r="J475" s="23"/>
    </row>
    <row r="476" spans="1:10" ht="16" x14ac:dyDescent="0.2">
      <c r="A476" s="63"/>
      <c r="B476" s="75"/>
      <c r="C476" s="66"/>
      <c r="D476" s="66"/>
      <c r="E476" s="78"/>
      <c r="F476" s="78"/>
      <c r="G476" s="277"/>
      <c r="H476" s="79"/>
      <c r="I476" s="144"/>
      <c r="J476" s="23"/>
    </row>
    <row r="477" spans="1:10" ht="16" x14ac:dyDescent="0.2">
      <c r="A477" s="63"/>
      <c r="B477" s="75" t="s">
        <v>619</v>
      </c>
      <c r="C477" s="66" t="s">
        <v>204</v>
      </c>
      <c r="D477" s="66" t="s">
        <v>411</v>
      </c>
      <c r="E477" s="78">
        <v>180000</v>
      </c>
      <c r="F477" s="109">
        <f>H477-G477</f>
        <v>34.17</v>
      </c>
      <c r="G477" s="479">
        <v>2.0099999999999998</v>
      </c>
      <c r="H477" s="78">
        <v>36.18</v>
      </c>
      <c r="I477" s="144">
        <f>SUM(H477:H482)</f>
        <v>166.09999999999997</v>
      </c>
      <c r="J477" s="23"/>
    </row>
    <row r="478" spans="1:10" ht="16" x14ac:dyDescent="0.2">
      <c r="A478" s="63"/>
      <c r="B478" s="75" t="s">
        <v>619</v>
      </c>
      <c r="C478" s="66" t="s">
        <v>204</v>
      </c>
      <c r="D478" s="173" t="s">
        <v>417</v>
      </c>
      <c r="E478" s="78">
        <v>180000</v>
      </c>
      <c r="F478" s="109">
        <v>121.86</v>
      </c>
      <c r="G478" s="479"/>
      <c r="H478" s="79">
        <f>F478</f>
        <v>121.86</v>
      </c>
      <c r="I478" s="144"/>
      <c r="J478" s="23"/>
    </row>
    <row r="479" spans="1:10" ht="16" x14ac:dyDescent="0.2">
      <c r="A479" s="63"/>
      <c r="B479" s="75" t="s">
        <v>619</v>
      </c>
      <c r="C479" s="66" t="s">
        <v>204</v>
      </c>
      <c r="D479" s="173" t="s">
        <v>412</v>
      </c>
      <c r="E479" s="78">
        <v>10000</v>
      </c>
      <c r="F479" s="109">
        <v>3.42</v>
      </c>
      <c r="G479" s="479"/>
      <c r="H479" s="79">
        <f>F479</f>
        <v>3.42</v>
      </c>
      <c r="I479" s="144"/>
      <c r="J479" s="23"/>
    </row>
    <row r="480" spans="1:10" ht="16" x14ac:dyDescent="0.2">
      <c r="A480" s="63"/>
      <c r="B480" s="75" t="s">
        <v>619</v>
      </c>
      <c r="C480" s="66" t="s">
        <v>204</v>
      </c>
      <c r="D480" s="173" t="s">
        <v>413</v>
      </c>
      <c r="E480" s="78">
        <v>50000</v>
      </c>
      <c r="F480" s="109">
        <v>2.09</v>
      </c>
      <c r="G480" s="479"/>
      <c r="H480" s="79">
        <f>F480</f>
        <v>2.09</v>
      </c>
      <c r="I480" s="144"/>
      <c r="J480" s="23"/>
    </row>
    <row r="481" spans="1:10" ht="16" x14ac:dyDescent="0.2">
      <c r="A481" s="63"/>
      <c r="B481" s="75" t="s">
        <v>619</v>
      </c>
      <c r="C481" s="66" t="s">
        <v>204</v>
      </c>
      <c r="D481" s="173" t="s">
        <v>418</v>
      </c>
      <c r="E481" s="78">
        <v>50000</v>
      </c>
      <c r="F481" s="109">
        <v>2.2000000000000002</v>
      </c>
      <c r="G481" s="479"/>
      <c r="H481" s="79">
        <f>F481</f>
        <v>2.2000000000000002</v>
      </c>
      <c r="I481" s="144"/>
      <c r="J481" s="23"/>
    </row>
    <row r="482" spans="1:10" ht="16" x14ac:dyDescent="0.2">
      <c r="A482" s="63"/>
      <c r="B482" s="75" t="s">
        <v>619</v>
      </c>
      <c r="C482" s="66" t="s">
        <v>204</v>
      </c>
      <c r="D482" s="173" t="s">
        <v>414</v>
      </c>
      <c r="E482" s="78">
        <v>10000</v>
      </c>
      <c r="F482" s="109">
        <v>0.35</v>
      </c>
      <c r="G482" s="479"/>
      <c r="H482" s="79">
        <f>F482</f>
        <v>0.35</v>
      </c>
      <c r="I482" s="144"/>
      <c r="J482" s="23"/>
    </row>
    <row r="483" spans="1:10" ht="16" x14ac:dyDescent="0.2">
      <c r="A483" s="63"/>
      <c r="B483" s="75"/>
      <c r="C483" s="66"/>
      <c r="D483" s="173"/>
      <c r="E483" s="78"/>
      <c r="F483" s="78"/>
      <c r="G483" s="277"/>
      <c r="H483" s="79"/>
      <c r="I483" s="144"/>
      <c r="J483" s="23"/>
    </row>
    <row r="484" spans="1:10" ht="16" x14ac:dyDescent="0.2">
      <c r="A484" s="63"/>
      <c r="B484" s="75" t="s">
        <v>620</v>
      </c>
      <c r="C484" s="66" t="s">
        <v>451</v>
      </c>
      <c r="D484" s="173" t="s">
        <v>411</v>
      </c>
      <c r="E484" s="78">
        <v>370000</v>
      </c>
      <c r="F484" s="109">
        <f>H484-G484</f>
        <v>23.76</v>
      </c>
      <c r="G484" s="479">
        <v>0.66</v>
      </c>
      <c r="H484" s="78">
        <v>24.42</v>
      </c>
      <c r="I484" s="144">
        <f>SUM(H484:H485)</f>
        <v>39.89</v>
      </c>
      <c r="J484" s="23"/>
    </row>
    <row r="485" spans="1:10" ht="16" x14ac:dyDescent="0.2">
      <c r="A485" s="63"/>
      <c r="B485" s="75" t="s">
        <v>620</v>
      </c>
      <c r="C485" s="66" t="s">
        <v>451</v>
      </c>
      <c r="D485" s="173" t="s">
        <v>413</v>
      </c>
      <c r="E485" s="78">
        <v>370000</v>
      </c>
      <c r="F485" s="109">
        <v>15.47</v>
      </c>
      <c r="G485" s="479"/>
      <c r="H485" s="78">
        <f>F485</f>
        <v>15.47</v>
      </c>
      <c r="I485" s="144"/>
      <c r="J485" s="23"/>
    </row>
    <row r="486" spans="1:10" ht="16" x14ac:dyDescent="0.2">
      <c r="A486" s="63"/>
      <c r="B486" s="75"/>
      <c r="C486" s="66"/>
      <c r="D486" s="173"/>
      <c r="E486" s="78"/>
      <c r="F486" s="78"/>
      <c r="G486" s="277"/>
      <c r="H486" s="78"/>
      <c r="I486" s="144"/>
      <c r="J486" s="23"/>
    </row>
    <row r="487" spans="1:10" ht="16" x14ac:dyDescent="0.2">
      <c r="A487" s="63"/>
      <c r="B487" s="75" t="s">
        <v>665</v>
      </c>
      <c r="C487" s="66" t="s">
        <v>664</v>
      </c>
      <c r="D487" s="124" t="s">
        <v>411</v>
      </c>
      <c r="E487" s="78">
        <v>10000</v>
      </c>
      <c r="F487" s="109">
        <f>H487-G487</f>
        <v>0</v>
      </c>
      <c r="G487" s="479">
        <v>0.91</v>
      </c>
      <c r="H487" s="78">
        <v>0.91</v>
      </c>
      <c r="I487" s="144">
        <f>SUM(H487:H487)</f>
        <v>0.91</v>
      </c>
      <c r="J487" s="23"/>
    </row>
    <row r="488" spans="1:10" ht="16" x14ac:dyDescent="0.2">
      <c r="A488" s="63"/>
      <c r="B488" s="75"/>
      <c r="C488" s="66"/>
      <c r="D488" s="66"/>
      <c r="E488" s="79"/>
      <c r="F488" s="78"/>
      <c r="G488" s="277"/>
      <c r="H488" s="79"/>
      <c r="I488" s="144"/>
      <c r="J488" s="23"/>
    </row>
    <row r="489" spans="1:10" ht="16" x14ac:dyDescent="0.2">
      <c r="A489" s="63"/>
      <c r="B489" s="75" t="s">
        <v>715</v>
      </c>
      <c r="C489" s="66" t="s">
        <v>709</v>
      </c>
      <c r="D489" s="66" t="s">
        <v>411</v>
      </c>
      <c r="E489" s="79">
        <v>10000</v>
      </c>
      <c r="F489" s="78">
        <v>0</v>
      </c>
      <c r="G489" s="277">
        <v>1.26</v>
      </c>
      <c r="H489" s="79">
        <v>1.26</v>
      </c>
      <c r="I489" s="144">
        <f>SUM(H489:H494)</f>
        <v>20.62</v>
      </c>
      <c r="J489" s="23"/>
    </row>
    <row r="490" spans="1:10" ht="16" x14ac:dyDescent="0.2">
      <c r="A490" s="63"/>
      <c r="B490" s="75" t="s">
        <v>715</v>
      </c>
      <c r="C490" s="66" t="s">
        <v>709</v>
      </c>
      <c r="D490" s="66" t="s">
        <v>417</v>
      </c>
      <c r="E490" s="79">
        <v>10000</v>
      </c>
      <c r="F490" s="78">
        <v>2.83</v>
      </c>
      <c r="G490" s="277"/>
      <c r="H490" s="79">
        <v>2.83</v>
      </c>
      <c r="I490" s="144"/>
      <c r="J490" s="23"/>
    </row>
    <row r="491" spans="1:10" ht="16" x14ac:dyDescent="0.2">
      <c r="A491" s="63"/>
      <c r="B491" s="75" t="s">
        <v>715</v>
      </c>
      <c r="C491" s="66" t="s">
        <v>709</v>
      </c>
      <c r="D491" s="66" t="s">
        <v>412</v>
      </c>
      <c r="E491" s="79">
        <v>10000</v>
      </c>
      <c r="F491" s="78">
        <v>3.42</v>
      </c>
      <c r="G491" s="277"/>
      <c r="H491" s="79">
        <v>3.42</v>
      </c>
      <c r="I491" s="144"/>
      <c r="J491" s="23"/>
    </row>
    <row r="492" spans="1:10" ht="16" x14ac:dyDescent="0.2">
      <c r="A492" s="63"/>
      <c r="B492" s="75" t="s">
        <v>715</v>
      </c>
      <c r="C492" s="66" t="s">
        <v>709</v>
      </c>
      <c r="D492" s="66" t="s">
        <v>413</v>
      </c>
      <c r="E492" s="79">
        <v>200000</v>
      </c>
      <c r="F492" s="78">
        <v>8.36</v>
      </c>
      <c r="G492" s="277">
        <v>0</v>
      </c>
      <c r="H492" s="79">
        <v>8.36</v>
      </c>
      <c r="I492" s="144"/>
      <c r="J492" s="23"/>
    </row>
    <row r="493" spans="1:10" ht="16" x14ac:dyDescent="0.2">
      <c r="A493" s="63"/>
      <c r="B493" s="75" t="s">
        <v>715</v>
      </c>
      <c r="C493" s="66" t="s">
        <v>709</v>
      </c>
      <c r="D493" s="66" t="s">
        <v>418</v>
      </c>
      <c r="E493" s="79">
        <v>100000</v>
      </c>
      <c r="F493" s="78">
        <v>4.4000000000000004</v>
      </c>
      <c r="G493" s="277"/>
      <c r="H493" s="79">
        <v>4.4000000000000004</v>
      </c>
      <c r="I493" s="144"/>
      <c r="J493" s="23"/>
    </row>
    <row r="494" spans="1:10" ht="16" x14ac:dyDescent="0.2">
      <c r="A494" s="63"/>
      <c r="B494" s="75" t="s">
        <v>715</v>
      </c>
      <c r="C494" s="66" t="s">
        <v>709</v>
      </c>
      <c r="D494" s="66" t="s">
        <v>414</v>
      </c>
      <c r="E494" s="79">
        <v>10000</v>
      </c>
      <c r="F494" s="78">
        <v>0.35</v>
      </c>
      <c r="G494" s="277"/>
      <c r="H494" s="79">
        <v>0.35</v>
      </c>
      <c r="I494" s="144"/>
      <c r="J494" s="23"/>
    </row>
    <row r="495" spans="1:10" ht="16" x14ac:dyDescent="0.2">
      <c r="A495" s="63"/>
      <c r="B495" s="75"/>
      <c r="C495" s="66"/>
      <c r="D495" s="66"/>
      <c r="E495" s="79"/>
      <c r="F495" s="78"/>
      <c r="G495" s="277"/>
      <c r="H495" s="79"/>
      <c r="I495" s="144"/>
      <c r="J495" s="23"/>
    </row>
    <row r="496" spans="1:10" ht="16" x14ac:dyDescent="0.2">
      <c r="A496" s="63"/>
      <c r="B496" s="75" t="s">
        <v>622</v>
      </c>
      <c r="C496" s="66" t="s">
        <v>166</v>
      </c>
      <c r="D496" s="66" t="s">
        <v>411</v>
      </c>
      <c r="E496" s="78">
        <v>100000</v>
      </c>
      <c r="F496" s="109">
        <f>H496-G496</f>
        <v>5.9399999999999995</v>
      </c>
      <c r="G496" s="479">
        <v>0.66</v>
      </c>
      <c r="H496" s="78">
        <v>6.6</v>
      </c>
      <c r="I496" s="144">
        <f>SUM(H496:H497)</f>
        <v>10.78</v>
      </c>
      <c r="J496" s="23"/>
    </row>
    <row r="497" spans="1:10" ht="16" x14ac:dyDescent="0.2">
      <c r="A497" s="63"/>
      <c r="B497" s="75" t="s">
        <v>622</v>
      </c>
      <c r="C497" s="66" t="s">
        <v>166</v>
      </c>
      <c r="D497" s="66" t="s">
        <v>413</v>
      </c>
      <c r="E497" s="78">
        <v>100000</v>
      </c>
      <c r="F497" s="109">
        <v>4.18</v>
      </c>
      <c r="G497" s="479"/>
      <c r="H497" s="78">
        <f>F497</f>
        <v>4.18</v>
      </c>
      <c r="I497" s="144"/>
      <c r="J497" s="23"/>
    </row>
    <row r="498" spans="1:10" ht="16" x14ac:dyDescent="0.2">
      <c r="A498" s="63"/>
      <c r="B498" s="75"/>
      <c r="C498" s="66"/>
      <c r="D498" s="66"/>
      <c r="E498" s="78"/>
      <c r="F498" s="78"/>
      <c r="G498" s="277"/>
      <c r="H498" s="78"/>
      <c r="I498" s="144"/>
      <c r="J498" s="23"/>
    </row>
    <row r="499" spans="1:10" ht="16" x14ac:dyDescent="0.2">
      <c r="A499" s="63"/>
      <c r="B499" s="75" t="s">
        <v>723</v>
      </c>
      <c r="C499" s="66" t="s">
        <v>746</v>
      </c>
      <c r="D499" s="66" t="s">
        <v>411</v>
      </c>
      <c r="E499" s="78">
        <v>10000</v>
      </c>
      <c r="F499" s="109">
        <v>0</v>
      </c>
      <c r="G499" s="479">
        <v>0.91</v>
      </c>
      <c r="H499" s="78">
        <f>SUM(F499:G499)</f>
        <v>0.91</v>
      </c>
      <c r="I499" s="144">
        <f>H499</f>
        <v>0.91</v>
      </c>
      <c r="J499" s="23"/>
    </row>
    <row r="500" spans="1:10" ht="16" x14ac:dyDescent="0.2">
      <c r="A500" s="63"/>
      <c r="B500" s="75"/>
      <c r="C500" s="66"/>
      <c r="D500" s="66"/>
      <c r="E500" s="79"/>
      <c r="F500" s="78"/>
      <c r="G500" s="277"/>
      <c r="H500" s="79"/>
      <c r="I500" s="144"/>
      <c r="J500" s="23"/>
    </row>
    <row r="501" spans="1:10" ht="16" x14ac:dyDescent="0.2">
      <c r="A501" s="63"/>
      <c r="B501" s="75" t="s">
        <v>623</v>
      </c>
      <c r="C501" s="66" t="s">
        <v>86</v>
      </c>
      <c r="D501" s="66" t="s">
        <v>411</v>
      </c>
      <c r="E501" s="78">
        <v>10000</v>
      </c>
      <c r="F501" s="109">
        <v>0</v>
      </c>
      <c r="G501" s="479">
        <v>3.08</v>
      </c>
      <c r="H501" s="78">
        <v>3.08</v>
      </c>
      <c r="I501" s="144">
        <f>SUM(H501:H502)</f>
        <v>3.5</v>
      </c>
      <c r="J501" s="211"/>
    </row>
    <row r="502" spans="1:10" ht="16" x14ac:dyDescent="0.2">
      <c r="A502" s="122"/>
      <c r="B502" s="75" t="s">
        <v>623</v>
      </c>
      <c r="C502" s="66" t="s">
        <v>86</v>
      </c>
      <c r="D502" s="124" t="s">
        <v>413</v>
      </c>
      <c r="E502" s="152">
        <v>10000</v>
      </c>
      <c r="F502" s="109">
        <v>0.42</v>
      </c>
      <c r="G502" s="479"/>
      <c r="H502" s="79">
        <f>F502</f>
        <v>0.42</v>
      </c>
      <c r="I502" s="144"/>
      <c r="J502" s="23"/>
    </row>
    <row r="503" spans="1:10" ht="16" x14ac:dyDescent="0.2">
      <c r="A503" s="122"/>
      <c r="B503" s="75"/>
      <c r="C503" s="66"/>
      <c r="D503" s="124"/>
      <c r="E503" s="152"/>
      <c r="F503" s="109"/>
      <c r="G503" s="479"/>
      <c r="H503" s="79"/>
      <c r="I503" s="144"/>
      <c r="J503" s="23"/>
    </row>
    <row r="504" spans="1:10" ht="16" x14ac:dyDescent="0.2">
      <c r="A504" s="122"/>
      <c r="B504" s="75" t="s">
        <v>1088</v>
      </c>
      <c r="C504" s="66" t="s">
        <v>1089</v>
      </c>
      <c r="D504" s="124" t="s">
        <v>411</v>
      </c>
      <c r="E504" s="152">
        <v>10000</v>
      </c>
      <c r="F504" s="109">
        <v>0</v>
      </c>
      <c r="G504" s="479">
        <v>3.08</v>
      </c>
      <c r="H504" s="79">
        <v>3.08</v>
      </c>
      <c r="I504" s="144">
        <f>SUM(H504:H509)</f>
        <v>10.48</v>
      </c>
      <c r="J504" s="23" t="s">
        <v>1094</v>
      </c>
    </row>
    <row r="505" spans="1:10" ht="16" x14ac:dyDescent="0.2">
      <c r="A505" s="122"/>
      <c r="B505" s="75" t="s">
        <v>1088</v>
      </c>
      <c r="C505" s="66" t="s">
        <v>1089</v>
      </c>
      <c r="D505" s="124" t="s">
        <v>417</v>
      </c>
      <c r="E505" s="152">
        <v>5000</v>
      </c>
      <c r="F505" s="109">
        <v>5.79</v>
      </c>
      <c r="G505" s="479"/>
      <c r="H505" s="78">
        <v>5.79</v>
      </c>
      <c r="I505" s="144"/>
      <c r="J505" s="23"/>
    </row>
    <row r="506" spans="1:10" ht="16" x14ac:dyDescent="0.2">
      <c r="A506" s="122"/>
      <c r="B506" s="75" t="s">
        <v>1088</v>
      </c>
      <c r="C506" s="66" t="s">
        <v>1089</v>
      </c>
      <c r="D506" s="124" t="s">
        <v>412</v>
      </c>
      <c r="E506" s="152">
        <v>2000</v>
      </c>
      <c r="F506" s="109">
        <v>0.68</v>
      </c>
      <c r="G506" s="479"/>
      <c r="H506" s="78">
        <v>0.68</v>
      </c>
      <c r="I506" s="144"/>
      <c r="J506" s="23"/>
    </row>
    <row r="507" spans="1:10" ht="16" x14ac:dyDescent="0.2">
      <c r="A507" s="122"/>
      <c r="B507" s="75" t="s">
        <v>1088</v>
      </c>
      <c r="C507" s="66" t="s">
        <v>1089</v>
      </c>
      <c r="D507" s="124" t="s">
        <v>413</v>
      </c>
      <c r="E507" s="152">
        <v>10000</v>
      </c>
      <c r="F507" s="109">
        <v>0.42</v>
      </c>
      <c r="G507" s="479"/>
      <c r="H507" s="78">
        <v>0.42</v>
      </c>
      <c r="I507" s="144"/>
      <c r="J507" s="23"/>
    </row>
    <row r="508" spans="1:10" ht="16" x14ac:dyDescent="0.2">
      <c r="A508" s="122"/>
      <c r="B508" s="75" t="s">
        <v>1088</v>
      </c>
      <c r="C508" s="66" t="s">
        <v>1089</v>
      </c>
      <c r="D508" s="124" t="s">
        <v>418</v>
      </c>
      <c r="E508" s="152">
        <v>10000</v>
      </c>
      <c r="F508" s="109">
        <v>0.44</v>
      </c>
      <c r="G508" s="479"/>
      <c r="H508" s="78">
        <v>0.44</v>
      </c>
      <c r="I508" s="144"/>
      <c r="J508" s="23"/>
    </row>
    <row r="509" spans="1:10" ht="16" x14ac:dyDescent="0.2">
      <c r="A509" s="122"/>
      <c r="B509" s="75" t="s">
        <v>1088</v>
      </c>
      <c r="C509" s="66" t="s">
        <v>1089</v>
      </c>
      <c r="D509" s="124" t="s">
        <v>414</v>
      </c>
      <c r="E509" s="152">
        <v>2000</v>
      </c>
      <c r="F509" s="109">
        <v>7.0000000000000007E-2</v>
      </c>
      <c r="G509" s="479"/>
      <c r="H509" s="78">
        <v>7.0000000000000007E-2</v>
      </c>
      <c r="I509" s="144"/>
      <c r="J509" s="23"/>
    </row>
    <row r="510" spans="1:10" ht="16" x14ac:dyDescent="0.2">
      <c r="A510" s="122"/>
      <c r="B510" s="75"/>
      <c r="C510" s="66"/>
      <c r="D510" s="124"/>
      <c r="E510" s="152"/>
      <c r="F510" s="109"/>
      <c r="G510" s="479"/>
      <c r="H510" s="79"/>
      <c r="I510" s="144"/>
      <c r="J510" s="23"/>
    </row>
    <row r="511" spans="1:10" ht="16" x14ac:dyDescent="0.2">
      <c r="A511" s="122"/>
      <c r="B511" s="75" t="s">
        <v>1090</v>
      </c>
      <c r="C511" s="66" t="s">
        <v>1091</v>
      </c>
      <c r="D511" s="124" t="s">
        <v>411</v>
      </c>
      <c r="E511" s="152">
        <v>250000</v>
      </c>
      <c r="F511" s="109">
        <v>12.72</v>
      </c>
      <c r="G511" s="479">
        <v>0.53</v>
      </c>
      <c r="H511" s="79">
        <v>13.25</v>
      </c>
      <c r="I511" s="144">
        <v>13.25</v>
      </c>
      <c r="J511" s="23"/>
    </row>
    <row r="512" spans="1:10" ht="16" x14ac:dyDescent="0.2">
      <c r="A512" s="122"/>
      <c r="B512" s="75"/>
      <c r="C512" s="66"/>
      <c r="D512" s="124"/>
      <c r="E512" s="152"/>
      <c r="F512" s="109"/>
      <c r="G512" s="479"/>
      <c r="H512" s="79"/>
      <c r="I512" s="144"/>
      <c r="J512" s="23"/>
    </row>
    <row r="513" spans="1:10" ht="16" x14ac:dyDescent="0.2">
      <c r="A513" s="122"/>
      <c r="B513" s="75" t="s">
        <v>929</v>
      </c>
      <c r="C513" s="66" t="s">
        <v>526</v>
      </c>
      <c r="D513" s="124" t="s">
        <v>411</v>
      </c>
      <c r="E513" s="152">
        <v>10000</v>
      </c>
      <c r="F513" s="109">
        <v>0</v>
      </c>
      <c r="G513" s="479">
        <v>0.66</v>
      </c>
      <c r="H513" s="79">
        <v>0.66</v>
      </c>
      <c r="I513" s="144">
        <f>SUM(H513:H515)</f>
        <v>9.51</v>
      </c>
      <c r="J513" s="23"/>
    </row>
    <row r="514" spans="1:10" ht="16" x14ac:dyDescent="0.2">
      <c r="A514" s="122"/>
      <c r="B514" s="75" t="s">
        <v>929</v>
      </c>
      <c r="C514" s="66" t="s">
        <v>526</v>
      </c>
      <c r="D514" s="124" t="s">
        <v>412</v>
      </c>
      <c r="E514" s="152">
        <v>10000</v>
      </c>
      <c r="F514" s="109">
        <v>3.42</v>
      </c>
      <c r="G514" s="479"/>
      <c r="H514" s="79">
        <v>3.42</v>
      </c>
      <c r="I514" s="144"/>
      <c r="J514" s="23"/>
    </row>
    <row r="515" spans="1:10" ht="16" x14ac:dyDescent="0.2">
      <c r="A515" s="122"/>
      <c r="B515" s="75" t="s">
        <v>929</v>
      </c>
      <c r="C515" s="66" t="s">
        <v>526</v>
      </c>
      <c r="D515" s="124" t="s">
        <v>413</v>
      </c>
      <c r="E515" s="152">
        <v>130000</v>
      </c>
      <c r="F515" s="109">
        <v>5.43</v>
      </c>
      <c r="G515" s="479"/>
      <c r="H515" s="79">
        <v>5.43</v>
      </c>
      <c r="I515" s="144"/>
      <c r="J515" s="23"/>
    </row>
    <row r="516" spans="1:10" ht="16" x14ac:dyDescent="0.2">
      <c r="A516" s="122"/>
      <c r="B516" s="123"/>
      <c r="C516" s="124"/>
      <c r="D516" s="124"/>
      <c r="E516" s="152"/>
      <c r="F516" s="78"/>
      <c r="G516" s="277"/>
      <c r="H516" s="79"/>
      <c r="I516" s="144"/>
      <c r="J516" s="23"/>
    </row>
    <row r="517" spans="1:10" ht="16" x14ac:dyDescent="0.2">
      <c r="A517" s="136"/>
      <c r="B517" s="137"/>
      <c r="C517" s="134" t="s">
        <v>400</v>
      </c>
      <c r="D517" s="134"/>
      <c r="E517" s="153"/>
      <c r="F517" s="79"/>
      <c r="G517" s="481"/>
      <c r="H517" s="79"/>
      <c r="I517" s="144">
        <f>SUM(I5:I516)</f>
        <v>3130.2500000000009</v>
      </c>
      <c r="J517" s="231"/>
    </row>
    <row r="518" spans="1:10" ht="16" x14ac:dyDescent="0.2">
      <c r="A518" s="23"/>
      <c r="B518" s="23"/>
      <c r="C518" s="23"/>
      <c r="D518" s="66"/>
      <c r="E518" s="79"/>
      <c r="F518" s="78"/>
      <c r="G518" s="277"/>
      <c r="H518" s="79"/>
      <c r="I518" s="144"/>
      <c r="J518" s="23"/>
    </row>
    <row r="519" spans="1:10" ht="16" x14ac:dyDescent="0.2">
      <c r="A519" s="131"/>
      <c r="B519" s="137"/>
      <c r="C519" s="134" t="s">
        <v>400</v>
      </c>
      <c r="D519" s="134"/>
      <c r="E519" s="153"/>
      <c r="F519" s="153"/>
      <c r="G519" s="153">
        <f>SUM(G5:G517)</f>
        <v>364.49</v>
      </c>
      <c r="H519" s="135"/>
      <c r="J519" s="133"/>
    </row>
    <row r="520" spans="1:10" ht="16" x14ac:dyDescent="0.2">
      <c r="A520" s="596"/>
      <c r="B520" s="597"/>
      <c r="C520" s="598"/>
      <c r="D520" s="143"/>
      <c r="E520" s="154"/>
      <c r="F520" s="162"/>
      <c r="G520" s="490"/>
      <c r="H520" s="93"/>
      <c r="I520" s="144">
        <f>SUM(I517:I517)</f>
        <v>3130.2500000000009</v>
      </c>
      <c r="J520" s="94"/>
    </row>
    <row r="521" spans="1:10" ht="16" x14ac:dyDescent="0.2">
      <c r="A521" s="599" t="s">
        <v>439</v>
      </c>
      <c r="B521" s="600"/>
      <c r="C521" s="601"/>
      <c r="D521" s="259"/>
      <c r="E521" s="265"/>
      <c r="F521" s="264"/>
      <c r="G521" s="482"/>
      <c r="H521" s="264"/>
      <c r="I521" s="264">
        <f>SUM(I522:I541)</f>
        <v>86.58</v>
      </c>
      <c r="J521" s="261"/>
    </row>
    <row r="522" spans="1:10" ht="16" x14ac:dyDescent="0.2">
      <c r="A522" s="63"/>
      <c r="B522" s="75" t="s">
        <v>583</v>
      </c>
      <c r="C522" s="66" t="s">
        <v>914</v>
      </c>
      <c r="D522" s="173" t="s">
        <v>417</v>
      </c>
      <c r="E522" s="78">
        <v>50000</v>
      </c>
      <c r="F522" s="78">
        <v>44.1</v>
      </c>
      <c r="G522" s="277"/>
      <c r="H522" s="78">
        <v>44.1</v>
      </c>
      <c r="I522" s="500">
        <v>44.1</v>
      </c>
      <c r="J522" s="23" t="s">
        <v>888</v>
      </c>
    </row>
    <row r="523" spans="1:10" s="344" customFormat="1" ht="16" x14ac:dyDescent="0.2">
      <c r="A523" s="63"/>
      <c r="B523" s="75" t="s">
        <v>1084</v>
      </c>
      <c r="C523" s="66" t="s">
        <v>1085</v>
      </c>
      <c r="D523" s="173" t="s">
        <v>411</v>
      </c>
      <c r="E523" s="78">
        <v>10000</v>
      </c>
      <c r="F523" s="109">
        <v>0</v>
      </c>
      <c r="G523" s="479">
        <v>0.66</v>
      </c>
      <c r="H523" s="79">
        <v>0.66</v>
      </c>
      <c r="I523" s="144">
        <f>SUM(H523:H526)</f>
        <v>1.83</v>
      </c>
      <c r="J523" s="23"/>
    </row>
    <row r="524" spans="1:10" ht="16" x14ac:dyDescent="0.2">
      <c r="A524" s="63"/>
      <c r="B524" s="75" t="s">
        <v>1084</v>
      </c>
      <c r="C524" s="66" t="s">
        <v>1085</v>
      </c>
      <c r="D524" s="173" t="s">
        <v>412</v>
      </c>
      <c r="E524" s="78">
        <v>2000</v>
      </c>
      <c r="F524" s="109">
        <v>0.68</v>
      </c>
      <c r="G524" s="479"/>
      <c r="H524" s="79">
        <v>0.68</v>
      </c>
      <c r="I524" s="144"/>
      <c r="J524" s="23"/>
    </row>
    <row r="525" spans="1:10" ht="16" x14ac:dyDescent="0.2">
      <c r="A525" s="63"/>
      <c r="B525" s="75" t="s">
        <v>1084</v>
      </c>
      <c r="C525" s="66" t="s">
        <v>1085</v>
      </c>
      <c r="D525" s="173" t="s">
        <v>413</v>
      </c>
      <c r="E525" s="78">
        <v>10000</v>
      </c>
      <c r="F525" s="109">
        <v>0.42</v>
      </c>
      <c r="G525" s="479"/>
      <c r="H525" s="79">
        <v>0.42</v>
      </c>
      <c r="I525" s="144"/>
      <c r="J525" s="23"/>
    </row>
    <row r="526" spans="1:10" s="344" customFormat="1" ht="16" x14ac:dyDescent="0.2">
      <c r="A526" s="23"/>
      <c r="B526" s="75" t="s">
        <v>1084</v>
      </c>
      <c r="C526" s="66" t="s">
        <v>1085</v>
      </c>
      <c r="D526" s="173" t="s">
        <v>414</v>
      </c>
      <c r="E526" s="78">
        <v>2000</v>
      </c>
      <c r="F526" s="109">
        <v>7.0000000000000007E-2</v>
      </c>
      <c r="G526" s="479"/>
      <c r="H526" s="79">
        <v>7.0000000000000007E-2</v>
      </c>
      <c r="I526" s="144"/>
      <c r="J526" s="23"/>
    </row>
    <row r="527" spans="1:10" ht="16" x14ac:dyDescent="0.2">
      <c r="A527" s="23"/>
      <c r="B527" s="75" t="s">
        <v>1086</v>
      </c>
      <c r="C527" s="66" t="s">
        <v>1087</v>
      </c>
      <c r="D527" s="173" t="s">
        <v>411</v>
      </c>
      <c r="E527" s="78">
        <v>250000</v>
      </c>
      <c r="F527" s="78">
        <v>15.84</v>
      </c>
      <c r="G527" s="277">
        <v>0.66</v>
      </c>
      <c r="H527" s="79">
        <v>16.5</v>
      </c>
      <c r="I527" s="144">
        <f>SUM(H527:H528)</f>
        <v>16.920000000000002</v>
      </c>
      <c r="J527" s="23"/>
    </row>
    <row r="528" spans="1:10" ht="16" x14ac:dyDescent="0.2">
      <c r="A528" s="23"/>
      <c r="B528" s="75" t="s">
        <v>1086</v>
      </c>
      <c r="C528" s="66" t="s">
        <v>1087</v>
      </c>
      <c r="D528" s="173" t="s">
        <v>413</v>
      </c>
      <c r="E528" s="78">
        <v>10000</v>
      </c>
      <c r="F528" s="78">
        <v>0.42</v>
      </c>
      <c r="G528" s="277"/>
      <c r="H528" s="79">
        <v>0.42</v>
      </c>
      <c r="I528" s="144"/>
      <c r="J528" s="23"/>
    </row>
    <row r="529" spans="1:10" ht="16" x14ac:dyDescent="0.2">
      <c r="A529" s="23"/>
      <c r="B529" s="75" t="s">
        <v>1088</v>
      </c>
      <c r="C529" s="66" t="s">
        <v>1089</v>
      </c>
      <c r="D529" s="124" t="s">
        <v>411</v>
      </c>
      <c r="E529" s="152">
        <v>10000</v>
      </c>
      <c r="F529" s="109">
        <v>0</v>
      </c>
      <c r="G529" s="479">
        <v>3.08</v>
      </c>
      <c r="H529" s="79">
        <v>3.08</v>
      </c>
      <c r="I529" s="144">
        <f>SUM(H529:H534)</f>
        <v>10.48</v>
      </c>
      <c r="J529" s="23"/>
    </row>
    <row r="530" spans="1:10" ht="16" x14ac:dyDescent="0.2">
      <c r="A530" s="63"/>
      <c r="B530" s="75" t="s">
        <v>1088</v>
      </c>
      <c r="C530" s="66" t="s">
        <v>1089</v>
      </c>
      <c r="D530" s="124" t="s">
        <v>417</v>
      </c>
      <c r="E530" s="152">
        <v>5000</v>
      </c>
      <c r="F530" s="109">
        <v>5.79</v>
      </c>
      <c r="G530" s="479"/>
      <c r="H530" s="78">
        <v>5.79</v>
      </c>
      <c r="I530" s="144"/>
      <c r="J530" s="23"/>
    </row>
    <row r="531" spans="1:10" ht="16" x14ac:dyDescent="0.2">
      <c r="A531" s="63"/>
      <c r="B531" s="75" t="s">
        <v>1088</v>
      </c>
      <c r="C531" s="66" t="s">
        <v>1089</v>
      </c>
      <c r="D531" s="124" t="s">
        <v>412</v>
      </c>
      <c r="E531" s="152">
        <v>2000</v>
      </c>
      <c r="F531" s="109">
        <v>0.68</v>
      </c>
      <c r="G531" s="479"/>
      <c r="H531" s="78">
        <v>0.68</v>
      </c>
      <c r="I531" s="144"/>
      <c r="J531" s="23"/>
    </row>
    <row r="532" spans="1:10" ht="16" x14ac:dyDescent="0.2">
      <c r="A532" s="23"/>
      <c r="B532" s="75" t="s">
        <v>1088</v>
      </c>
      <c r="C532" s="66" t="s">
        <v>1089</v>
      </c>
      <c r="D532" s="124" t="s">
        <v>413</v>
      </c>
      <c r="E532" s="152">
        <v>10000</v>
      </c>
      <c r="F532" s="109">
        <v>0.42</v>
      </c>
      <c r="G532" s="479"/>
      <c r="H532" s="78">
        <v>0.42</v>
      </c>
      <c r="I532" s="144"/>
      <c r="J532" s="23"/>
    </row>
    <row r="533" spans="1:10" ht="16" x14ac:dyDescent="0.2">
      <c r="A533" s="63"/>
      <c r="B533" s="75" t="s">
        <v>1088</v>
      </c>
      <c r="C533" s="66" t="s">
        <v>1089</v>
      </c>
      <c r="D533" s="124" t="s">
        <v>418</v>
      </c>
      <c r="E533" s="152">
        <v>10000</v>
      </c>
      <c r="F533" s="109">
        <v>0.44</v>
      </c>
      <c r="G533" s="479"/>
      <c r="H533" s="78">
        <v>0.44</v>
      </c>
      <c r="I533" s="144"/>
      <c r="J533" s="23"/>
    </row>
    <row r="534" spans="1:10" ht="16" x14ac:dyDescent="0.2">
      <c r="A534" s="63"/>
      <c r="B534" s="75" t="s">
        <v>1088</v>
      </c>
      <c r="C534" s="66" t="s">
        <v>1089</v>
      </c>
      <c r="D534" s="124" t="s">
        <v>414</v>
      </c>
      <c r="E534" s="152">
        <v>2000</v>
      </c>
      <c r="F534" s="109">
        <v>7.0000000000000007E-2</v>
      </c>
      <c r="G534" s="479"/>
      <c r="H534" s="78">
        <v>7.0000000000000007E-2</v>
      </c>
      <c r="I534" s="144"/>
      <c r="J534" s="23"/>
    </row>
    <row r="535" spans="1:10" ht="16" x14ac:dyDescent="0.2">
      <c r="A535" s="63"/>
      <c r="B535" s="75" t="s">
        <v>1090</v>
      </c>
      <c r="C535" s="66" t="s">
        <v>1091</v>
      </c>
      <c r="D535" s="124" t="s">
        <v>411</v>
      </c>
      <c r="E535" s="152">
        <v>250000</v>
      </c>
      <c r="F535" s="109">
        <v>12.72</v>
      </c>
      <c r="G535" s="479">
        <v>0.53</v>
      </c>
      <c r="H535" s="79">
        <v>13.25</v>
      </c>
      <c r="I535" s="144">
        <v>13.25</v>
      </c>
      <c r="J535" s="23"/>
    </row>
    <row r="536" spans="1:10" ht="16" x14ac:dyDescent="0.2">
      <c r="A536" s="63"/>
      <c r="B536" s="75"/>
      <c r="C536" s="66"/>
      <c r="D536" s="124"/>
      <c r="E536" s="152"/>
      <c r="F536" s="109"/>
      <c r="G536" s="479"/>
      <c r="H536" s="78"/>
      <c r="I536" s="144"/>
      <c r="J536" s="23"/>
    </row>
    <row r="537" spans="1:10" ht="16" x14ac:dyDescent="0.2">
      <c r="A537" s="63"/>
      <c r="B537" s="75"/>
      <c r="C537" s="66"/>
      <c r="D537" s="124"/>
      <c r="E537" s="152"/>
      <c r="F537" s="109"/>
      <c r="G537" s="479"/>
      <c r="H537" s="78"/>
      <c r="I537" s="144"/>
      <c r="J537" s="23"/>
    </row>
    <row r="538" spans="1:10" ht="16" x14ac:dyDescent="0.2">
      <c r="A538" s="63"/>
      <c r="B538" s="75"/>
      <c r="C538" s="66"/>
      <c r="D538" s="124"/>
      <c r="E538" s="152"/>
      <c r="F538" s="109"/>
      <c r="G538" s="479"/>
      <c r="H538" s="78"/>
      <c r="I538" s="144"/>
      <c r="J538" s="23"/>
    </row>
    <row r="539" spans="1:10" ht="16" x14ac:dyDescent="0.2">
      <c r="A539" s="63"/>
      <c r="B539" s="75"/>
      <c r="C539" s="66"/>
      <c r="D539" s="124"/>
      <c r="E539" s="152"/>
      <c r="F539" s="109"/>
      <c r="G539" s="479"/>
      <c r="H539" s="78"/>
      <c r="I539" s="144"/>
      <c r="J539" s="23"/>
    </row>
    <row r="540" spans="1:10" ht="16" x14ac:dyDescent="0.2">
      <c r="A540" s="63"/>
      <c r="B540" s="75"/>
      <c r="C540" s="66"/>
      <c r="D540" s="124"/>
      <c r="E540" s="152"/>
      <c r="F540" s="109"/>
      <c r="G540" s="479"/>
      <c r="H540" s="78"/>
      <c r="I540" s="144"/>
      <c r="J540" s="23"/>
    </row>
    <row r="541" spans="1:10" x14ac:dyDescent="0.15">
      <c r="A541" s="23"/>
      <c r="B541" s="23"/>
      <c r="C541" s="23"/>
      <c r="D541" s="23"/>
      <c r="E541" s="104"/>
      <c r="F541" s="104"/>
      <c r="G541" s="63"/>
      <c r="H541" s="23"/>
      <c r="I541" s="23"/>
      <c r="J541" s="23"/>
    </row>
    <row r="542" spans="1:10" ht="16" x14ac:dyDescent="0.2">
      <c r="A542" s="605" t="s">
        <v>52</v>
      </c>
      <c r="B542" s="606"/>
      <c r="C542" s="607"/>
      <c r="D542" s="316"/>
      <c r="E542" s="317"/>
      <c r="F542" s="318">
        <f>SUM(F522:F541)</f>
        <v>81.650000000000006</v>
      </c>
      <c r="G542" s="483">
        <f>SUM(G522:G541)</f>
        <v>4.9300000000000006</v>
      </c>
      <c r="H542" s="319"/>
      <c r="I542" s="370">
        <f>I520+I521</f>
        <v>3216.8300000000008</v>
      </c>
      <c r="J542" s="320"/>
    </row>
    <row r="543" spans="1:10" ht="31" x14ac:dyDescent="0.55000000000000004">
      <c r="A543" s="182"/>
      <c r="B543" s="182"/>
      <c r="C543" s="183" t="s">
        <v>388</v>
      </c>
      <c r="D543" s="526" t="s">
        <v>865</v>
      </c>
      <c r="E543" s="527">
        <v>45492</v>
      </c>
      <c r="F543" s="491"/>
      <c r="G543" s="492"/>
      <c r="H543" s="186"/>
      <c r="I543" s="187"/>
      <c r="J543" s="188"/>
    </row>
    <row r="544" spans="1:10" s="344" customFormat="1" x14ac:dyDescent="0.15">
      <c r="A544"/>
      <c r="B544"/>
      <c r="C544"/>
      <c r="D544"/>
      <c r="E544" s="149"/>
      <c r="F544" s="145"/>
      <c r="G544" s="13"/>
      <c r="H544"/>
      <c r="I544"/>
      <c r="J544"/>
    </row>
    <row r="545" spans="1:10" x14ac:dyDescent="0.15">
      <c r="F545" s="351" t="s">
        <v>1043</v>
      </c>
      <c r="G545" s="568">
        <f>I542-G546</f>
        <v>2847.4100000000008</v>
      </c>
      <c r="H545" s="562">
        <f>SUM(G545:G546)</f>
        <v>3216.8300000000008</v>
      </c>
    </row>
    <row r="546" spans="1:10" x14ac:dyDescent="0.15">
      <c r="F546" s="351" t="s">
        <v>1044</v>
      </c>
      <c r="G546" s="568">
        <f>G542+G519</f>
        <v>369.42</v>
      </c>
      <c r="I546" s="561"/>
    </row>
    <row r="547" spans="1:10" s="344" customFormat="1" x14ac:dyDescent="0.15">
      <c r="A547"/>
      <c r="B547"/>
      <c r="C547"/>
      <c r="D547"/>
      <c r="E547" s="149"/>
      <c r="F547" s="247"/>
      <c r="G547" s="550"/>
      <c r="H547"/>
      <c r="I547" s="18"/>
      <c r="J547"/>
    </row>
    <row r="549" spans="1:10" s="182" customFormat="1" ht="23" x14ac:dyDescent="0.25">
      <c r="A549"/>
      <c r="B549"/>
      <c r="C549"/>
      <c r="D549"/>
      <c r="E549" s="149"/>
      <c r="F549" s="247"/>
      <c r="G549" s="476"/>
      <c r="H549"/>
      <c r="I549" s="18"/>
      <c r="J549"/>
    </row>
    <row r="552" spans="1:10" x14ac:dyDescent="0.15">
      <c r="F552" s="351" t="s">
        <v>1044</v>
      </c>
      <c r="G552" s="568" t="e">
        <f>G548+#REF!</f>
        <v>#REF!</v>
      </c>
      <c r="I552" s="561"/>
    </row>
    <row r="553" spans="1:10" x14ac:dyDescent="0.15">
      <c r="G553" s="550"/>
    </row>
    <row r="558" spans="1:10" x14ac:dyDescent="0.15">
      <c r="E558" s="563"/>
      <c r="F558" s="563"/>
      <c r="G558" s="13"/>
      <c r="I558"/>
    </row>
    <row r="559" spans="1:10" x14ac:dyDescent="0.15">
      <c r="E559" s="563"/>
      <c r="F559" s="563"/>
      <c r="G559" s="13"/>
      <c r="I559"/>
    </row>
    <row r="560" spans="1:10" ht="16" x14ac:dyDescent="0.2">
      <c r="B560" s="258"/>
      <c r="C560" s="102"/>
      <c r="D560" s="102"/>
      <c r="E560" s="564"/>
      <c r="F560" s="565"/>
      <c r="G560" s="566"/>
      <c r="H560" s="565"/>
      <c r="I560" s="565"/>
    </row>
    <row r="561" spans="2:9" ht="16" x14ac:dyDescent="0.2">
      <c r="B561" s="258"/>
      <c r="C561" s="102"/>
      <c r="D561" s="102"/>
      <c r="E561" s="564"/>
      <c r="F561" s="565"/>
      <c r="G561" s="567"/>
      <c r="H561" s="565"/>
      <c r="I561" s="565"/>
    </row>
    <row r="562" spans="2:9" x14ac:dyDescent="0.15">
      <c r="E562" s="563"/>
      <c r="F562" s="563"/>
      <c r="G562" s="13"/>
      <c r="I562"/>
    </row>
  </sheetData>
  <mergeCells count="4">
    <mergeCell ref="A2:C2"/>
    <mergeCell ref="A520:C520"/>
    <mergeCell ref="A521:C521"/>
    <mergeCell ref="A542:C542"/>
  </mergeCells>
  <conditionalFormatting sqref="A111:A115 A121">
    <cfRule type="duplicateValues" dxfId="1117" priority="26"/>
  </conditionalFormatting>
  <conditionalFormatting sqref="B13:B16">
    <cfRule type="duplicateValues" dxfId="1116" priority="18"/>
    <cfRule type="duplicateValues" dxfId="1115" priority="19"/>
  </conditionalFormatting>
  <conditionalFormatting sqref="B110:B126">
    <cfRule type="duplicateValues" dxfId="1114" priority="28"/>
  </conditionalFormatting>
  <conditionalFormatting sqref="B116:B120 B122:B126">
    <cfRule type="duplicateValues" dxfId="1113" priority="25"/>
  </conditionalFormatting>
  <conditionalFormatting sqref="B264:B276">
    <cfRule type="duplicateValues" dxfId="1112" priority="12"/>
    <cfRule type="duplicateValues" dxfId="1111" priority="13"/>
  </conditionalFormatting>
  <conditionalFormatting sqref="B522">
    <cfRule type="duplicateValues" dxfId="1110" priority="1"/>
    <cfRule type="duplicateValues" dxfId="1109" priority="2"/>
  </conditionalFormatting>
  <conditionalFormatting sqref="B542:B551 B202:B263 B519:B521 B277:B516 B523:B540">
    <cfRule type="duplicateValues" dxfId="1108" priority="8"/>
  </conditionalFormatting>
  <conditionalFormatting sqref="B542:B551 B202:B517 B519:B540">
    <cfRule type="duplicateValues" dxfId="1107" priority="7"/>
  </conditionalFormatting>
  <conditionalFormatting sqref="B542:B551">
    <cfRule type="duplicateValues" dxfId="1106" priority="10"/>
  </conditionalFormatting>
  <conditionalFormatting sqref="B552:B559 B562:B1048576">
    <cfRule type="duplicateValues" dxfId="1105" priority="24"/>
  </conditionalFormatting>
  <conditionalFormatting sqref="B552:B1048576 B12 B1:B6 B127:B201 B17:B109">
    <cfRule type="duplicateValues" dxfId="1104" priority="22"/>
  </conditionalFormatting>
  <conditionalFormatting sqref="B552:B1048576">
    <cfRule type="duplicateValues" dxfId="1103" priority="21"/>
  </conditionalFormatting>
  <conditionalFormatting sqref="C13:C16">
    <cfRule type="duplicateValues" dxfId="1102" priority="20"/>
  </conditionalFormatting>
  <conditionalFormatting sqref="C175:C185">
    <cfRule type="duplicateValues" dxfId="1101" priority="29"/>
  </conditionalFormatting>
  <conditionalFormatting sqref="C229">
    <cfRule type="duplicateValues" dxfId="1100" priority="15"/>
  </conditionalFormatting>
  <conditionalFormatting sqref="C264:C276">
    <cfRule type="duplicateValues" dxfId="1099" priority="14"/>
  </conditionalFormatting>
  <conditionalFormatting sqref="C522">
    <cfRule type="duplicateValues" dxfId="1098" priority="3"/>
  </conditionalFormatting>
  <conditionalFormatting sqref="C542:C551 C202:C263 C519:C521 C277:C422 C424:C516 C523:C540">
    <cfRule type="duplicateValues" dxfId="1097" priority="11"/>
  </conditionalFormatting>
  <conditionalFormatting sqref="C552:C1048576 A111:A115 A121 C12 C1:C6 C17:C201">
    <cfRule type="duplicateValues" dxfId="1096" priority="27"/>
  </conditionalFormatting>
  <conditionalFormatting sqref="C560:C561">
    <cfRule type="duplicateValues" dxfId="1095" priority="17"/>
  </conditionalFormatting>
  <conditionalFormatting sqref="J25:J159 J161:J177 J179:J188 J190:J198 J205:J218 J518:J519">
    <cfRule type="notContainsBlanks" dxfId="1094" priority="23">
      <formula>LEN(TRIM(J25))&gt;0</formula>
    </cfRule>
  </conditionalFormatting>
  <conditionalFormatting sqref="J200:J203 J220:J293 J296:J298 J303:J347 J349:J404 J407:J424 J426:J442 J444:J500 J502:J516">
    <cfRule type="notContainsBlanks" dxfId="1093" priority="9">
      <formula>LEN(TRIM(J200))&gt;0</formula>
    </cfRule>
  </conditionalFormatting>
  <conditionalFormatting sqref="J560:J561">
    <cfRule type="notContainsBlanks" dxfId="1092" priority="16">
      <formula>LEN(TRIM(J560))&gt;0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BA46-9014-1C4C-87F5-E5E8F0D25E1C}">
  <dimension ref="A1:AC549"/>
  <sheetViews>
    <sheetView zoomScale="120" zoomScaleNormal="120" workbookViewId="0">
      <selection activeCell="B458" sqref="B458:F46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476" customWidth="1"/>
    <col min="8" max="8" width="19.6640625" bestFit="1" customWidth="1"/>
    <col min="9" max="9" width="19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1092</v>
      </c>
      <c r="H2" s="77" t="s">
        <v>459</v>
      </c>
      <c r="I2" s="365">
        <v>45474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s="47" customFormat="1" ht="16" x14ac:dyDescent="0.2">
      <c r="A10" s="275"/>
      <c r="B10" s="97">
        <v>2332</v>
      </c>
      <c r="C10" s="85" t="s">
        <v>1079</v>
      </c>
      <c r="D10" s="85" t="s">
        <v>411</v>
      </c>
      <c r="E10" s="86">
        <v>10000</v>
      </c>
      <c r="F10" s="86">
        <v>0</v>
      </c>
      <c r="G10" s="278">
        <v>1.26</v>
      </c>
      <c r="H10" s="86">
        <v>1.26</v>
      </c>
      <c r="I10" s="192">
        <v>1.26</v>
      </c>
      <c r="J10" s="85"/>
    </row>
    <row r="11" spans="1:10" s="47" customFormat="1" ht="16" x14ac:dyDescent="0.2">
      <c r="A11" s="275"/>
      <c r="B11" s="97"/>
      <c r="C11" s="85"/>
      <c r="D11" s="85"/>
      <c r="E11" s="86"/>
      <c r="F11" s="86"/>
      <c r="G11" s="278"/>
      <c r="H11" s="86"/>
      <c r="I11" s="192"/>
      <c r="J11" s="85"/>
    </row>
    <row r="12" spans="1:10" ht="16" x14ac:dyDescent="0.2">
      <c r="A12" s="275"/>
      <c r="B12" s="275">
        <v>2247</v>
      </c>
      <c r="C12" s="279" t="s">
        <v>632</v>
      </c>
      <c r="D12" s="279" t="s">
        <v>411</v>
      </c>
      <c r="E12" s="280">
        <v>10000</v>
      </c>
      <c r="F12" s="281">
        <v>0</v>
      </c>
      <c r="G12" s="278">
        <v>0.53</v>
      </c>
      <c r="H12" s="282">
        <f>F12+G12</f>
        <v>0.53</v>
      </c>
      <c r="I12" s="487">
        <f>SUM(H12:H13)</f>
        <v>0.95</v>
      </c>
      <c r="J12" s="275"/>
    </row>
    <row r="13" spans="1:10" ht="16" x14ac:dyDescent="0.2">
      <c r="A13" s="275"/>
      <c r="B13" s="275">
        <v>2247</v>
      </c>
      <c r="C13" s="279" t="s">
        <v>632</v>
      </c>
      <c r="D13" s="279" t="s">
        <v>413</v>
      </c>
      <c r="E13" s="280">
        <v>10000</v>
      </c>
      <c r="F13" s="281">
        <v>0.42</v>
      </c>
      <c r="G13" s="278"/>
      <c r="H13" s="282">
        <f>F13</f>
        <v>0.42</v>
      </c>
      <c r="I13" s="487"/>
      <c r="J13" s="275"/>
    </row>
    <row r="14" spans="1:10" ht="16" x14ac:dyDescent="0.2">
      <c r="A14" s="275"/>
      <c r="B14" s="275"/>
      <c r="C14" s="279"/>
      <c r="D14" s="279"/>
      <c r="E14" s="280"/>
      <c r="F14" s="281"/>
      <c r="G14" s="278"/>
      <c r="H14" s="282"/>
      <c r="I14" s="367"/>
      <c r="J14" s="275"/>
    </row>
    <row r="15" spans="1:10" ht="16" x14ac:dyDescent="0.2">
      <c r="A15" s="275"/>
      <c r="B15" s="275">
        <v>2303</v>
      </c>
      <c r="C15" s="279" t="s">
        <v>842</v>
      </c>
      <c r="D15" s="279" t="s">
        <v>411</v>
      </c>
      <c r="E15" s="486">
        <v>10000</v>
      </c>
      <c r="F15" s="281"/>
      <c r="G15" s="281">
        <v>8.02</v>
      </c>
      <c r="H15" s="282">
        <v>8.02</v>
      </c>
      <c r="I15" s="367">
        <f>G15+F16</f>
        <v>8.44</v>
      </c>
      <c r="J15" s="275"/>
    </row>
    <row r="16" spans="1:10" ht="16" x14ac:dyDescent="0.2">
      <c r="A16" s="275"/>
      <c r="B16" s="275">
        <v>2303</v>
      </c>
      <c r="C16" s="279" t="s">
        <v>842</v>
      </c>
      <c r="D16" s="279" t="s">
        <v>413</v>
      </c>
      <c r="E16" s="280">
        <v>10000</v>
      </c>
      <c r="F16" s="281">
        <v>0.42</v>
      </c>
      <c r="G16" s="278"/>
      <c r="H16" s="282">
        <v>0.42</v>
      </c>
      <c r="I16" s="367"/>
      <c r="J16" s="275"/>
    </row>
    <row r="17" spans="1:10" ht="16" x14ac:dyDescent="0.2">
      <c r="A17" s="275"/>
      <c r="B17" s="275"/>
      <c r="C17" s="279"/>
      <c r="D17" s="279"/>
      <c r="E17" s="280"/>
      <c r="F17" s="281"/>
      <c r="G17" s="278"/>
      <c r="H17" s="282"/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411</v>
      </c>
      <c r="E18" s="280">
        <v>10000</v>
      </c>
      <c r="F18" s="281">
        <f>H18-G18</f>
        <v>0</v>
      </c>
      <c r="G18" s="278">
        <v>2.0099999999999998</v>
      </c>
      <c r="H18" s="282">
        <v>2.0099999999999998</v>
      </c>
      <c r="I18" s="367">
        <f>SUM(H18:H23)</f>
        <v>5.6099999999999994</v>
      </c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417</v>
      </c>
      <c r="E19" s="280">
        <v>10000</v>
      </c>
      <c r="F19" s="281">
        <v>2.21</v>
      </c>
      <c r="G19" s="278">
        <v>0</v>
      </c>
      <c r="H19" s="282">
        <v>2.21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412</v>
      </c>
      <c r="E20" s="280">
        <v>10000</v>
      </c>
      <c r="F20" s="281">
        <v>0.68</v>
      </c>
      <c r="G20" s="278"/>
      <c r="H20" s="282">
        <v>0.68</v>
      </c>
      <c r="I20" s="367"/>
      <c r="J20" s="275"/>
    </row>
    <row r="21" spans="1:10" ht="16" x14ac:dyDescent="0.2">
      <c r="A21" s="275"/>
      <c r="B21" s="551">
        <v>2261</v>
      </c>
      <c r="C21" s="552" t="s">
        <v>672</v>
      </c>
      <c r="D21" s="279" t="s">
        <v>413</v>
      </c>
      <c r="E21" s="280">
        <v>10000</v>
      </c>
      <c r="F21" s="281">
        <v>0.42</v>
      </c>
      <c r="G21" s="278"/>
      <c r="H21" s="282">
        <f>F21</f>
        <v>0.42</v>
      </c>
      <c r="I21" s="367"/>
      <c r="J21" s="275"/>
    </row>
    <row r="22" spans="1:10" ht="16" x14ac:dyDescent="0.2">
      <c r="A22" s="275"/>
      <c r="B22" s="551">
        <v>2261</v>
      </c>
      <c r="C22" s="552" t="s">
        <v>672</v>
      </c>
      <c r="D22" s="279" t="s">
        <v>418</v>
      </c>
      <c r="E22" s="280">
        <v>5000</v>
      </c>
      <c r="F22" s="281">
        <v>0.22</v>
      </c>
      <c r="G22" s="278"/>
      <c r="H22" s="282">
        <v>0.22</v>
      </c>
      <c r="I22" s="367"/>
      <c r="J22" s="559"/>
    </row>
    <row r="23" spans="1:10" ht="16" x14ac:dyDescent="0.2">
      <c r="A23" s="275"/>
      <c r="B23" s="551">
        <v>2261</v>
      </c>
      <c r="C23" s="553" t="s">
        <v>672</v>
      </c>
      <c r="D23" s="279" t="s">
        <v>414</v>
      </c>
      <c r="E23" s="280">
        <v>2000</v>
      </c>
      <c r="F23" s="281">
        <v>7.0000000000000007E-2</v>
      </c>
      <c r="G23" s="278"/>
      <c r="H23" s="282">
        <v>7.0000000000000007E-2</v>
      </c>
      <c r="I23" s="367"/>
      <c r="J23" s="559"/>
    </row>
    <row r="24" spans="1:10" ht="16" x14ac:dyDescent="0.2">
      <c r="A24" s="275"/>
      <c r="B24" s="275"/>
      <c r="C24" s="276"/>
      <c r="D24" s="276"/>
      <c r="E24" s="277"/>
      <c r="F24" s="278"/>
      <c r="G24" s="275"/>
      <c r="H24" s="275"/>
      <c r="I24" s="368"/>
      <c r="J24" s="275"/>
    </row>
    <row r="25" spans="1:10" ht="16" x14ac:dyDescent="0.2">
      <c r="A25" s="63"/>
      <c r="B25" s="75" t="s">
        <v>539</v>
      </c>
      <c r="C25" s="66" t="s">
        <v>198</v>
      </c>
      <c r="D25" s="66" t="s">
        <v>411</v>
      </c>
      <c r="E25" s="78">
        <v>100000</v>
      </c>
      <c r="F25" s="254">
        <v>18.09</v>
      </c>
      <c r="G25" s="478">
        <v>2.0099999999999998</v>
      </c>
      <c r="H25" s="78">
        <f>SUM(F25:G25)</f>
        <v>20.100000000000001</v>
      </c>
      <c r="I25" s="144">
        <f>SUM(H25:H28)</f>
        <v>28.050000000000004</v>
      </c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412</v>
      </c>
      <c r="E26" s="78">
        <v>10000</v>
      </c>
      <c r="F26" s="109">
        <v>3.42</v>
      </c>
      <c r="G26" s="479"/>
      <c r="H26" s="78">
        <f>F26</f>
        <v>3.42</v>
      </c>
      <c r="I26" s="144"/>
      <c r="J26" s="23"/>
    </row>
    <row r="27" spans="1:10" ht="16" x14ac:dyDescent="0.2">
      <c r="A27" s="63"/>
      <c r="B27" s="75" t="s">
        <v>539</v>
      </c>
      <c r="C27" s="66" t="s">
        <v>198</v>
      </c>
      <c r="D27" s="66" t="s">
        <v>413</v>
      </c>
      <c r="E27" s="78">
        <v>100000</v>
      </c>
      <c r="F27" s="109">
        <v>4.18</v>
      </c>
      <c r="G27" s="479"/>
      <c r="H27" s="78">
        <f>F27</f>
        <v>4.18</v>
      </c>
      <c r="I27" s="144"/>
      <c r="J27" s="23"/>
    </row>
    <row r="28" spans="1:10" ht="16" x14ac:dyDescent="0.2">
      <c r="A28" s="63"/>
      <c r="B28" s="75" t="s">
        <v>539</v>
      </c>
      <c r="C28" s="66" t="s">
        <v>198</v>
      </c>
      <c r="D28" s="66" t="s">
        <v>414</v>
      </c>
      <c r="E28" s="78">
        <v>10000</v>
      </c>
      <c r="F28" s="109">
        <v>0.35</v>
      </c>
      <c r="G28" s="479"/>
      <c r="H28" s="78">
        <f>F28</f>
        <v>0.35</v>
      </c>
      <c r="I28" s="144"/>
      <c r="J28" s="23"/>
    </row>
    <row r="29" spans="1:10" ht="16" x14ac:dyDescent="0.2">
      <c r="A29" s="63"/>
      <c r="B29" s="75"/>
      <c r="C29" s="66"/>
      <c r="D29" s="66"/>
      <c r="E29" s="79"/>
      <c r="F29" s="109"/>
      <c r="G29" s="174"/>
      <c r="H29" s="78"/>
      <c r="I29" s="144"/>
      <c r="J29" s="23"/>
    </row>
    <row r="30" spans="1:10" ht="16" x14ac:dyDescent="0.2">
      <c r="A30" s="63"/>
      <c r="B30" s="75" t="s">
        <v>1080</v>
      </c>
      <c r="C30" s="66" t="s">
        <v>1081</v>
      </c>
      <c r="D30" s="66" t="s">
        <v>411</v>
      </c>
      <c r="E30" s="79">
        <v>250000</v>
      </c>
      <c r="F30" s="109">
        <v>15.84</v>
      </c>
      <c r="G30" s="478">
        <v>0.66</v>
      </c>
      <c r="H30" s="78">
        <f>SUM(F30:G30)</f>
        <v>16.5</v>
      </c>
      <c r="I30" s="144">
        <f>SUM(H30:H33)</f>
        <v>36.57</v>
      </c>
      <c r="J30" s="23"/>
    </row>
    <row r="31" spans="1:10" ht="16" x14ac:dyDescent="0.2">
      <c r="A31" s="63"/>
      <c r="B31" s="75" t="s">
        <v>1080</v>
      </c>
      <c r="C31" s="66" t="s">
        <v>1081</v>
      </c>
      <c r="D31" s="66" t="s">
        <v>412</v>
      </c>
      <c r="E31" s="79">
        <v>10000</v>
      </c>
      <c r="F31" s="109">
        <v>3.42</v>
      </c>
      <c r="G31" s="174"/>
      <c r="H31" s="78">
        <f>SUM(F31:G31)</f>
        <v>3.42</v>
      </c>
      <c r="I31" s="144"/>
      <c r="J31" s="23"/>
    </row>
    <row r="32" spans="1:10" ht="16" x14ac:dyDescent="0.2">
      <c r="A32" s="63"/>
      <c r="B32" s="75" t="s">
        <v>1080</v>
      </c>
      <c r="C32" s="66" t="s">
        <v>1081</v>
      </c>
      <c r="D32" s="66" t="s">
        <v>413</v>
      </c>
      <c r="E32" s="79">
        <v>390000</v>
      </c>
      <c r="F32" s="109">
        <v>16.3</v>
      </c>
      <c r="G32" s="174"/>
      <c r="H32" s="78">
        <f>SUM(F32:G32)</f>
        <v>16.3</v>
      </c>
      <c r="I32" s="144"/>
      <c r="J32" s="23"/>
    </row>
    <row r="33" spans="1:10" ht="16" x14ac:dyDescent="0.2">
      <c r="A33" s="63"/>
      <c r="B33" s="75" t="s">
        <v>1080</v>
      </c>
      <c r="C33" s="66" t="s">
        <v>1081</v>
      </c>
      <c r="D33" s="66" t="s">
        <v>414</v>
      </c>
      <c r="E33" s="79">
        <v>10000</v>
      </c>
      <c r="F33" s="109">
        <v>0.35</v>
      </c>
      <c r="G33" s="174"/>
      <c r="H33" s="78">
        <f>SUM(F33:G33)</f>
        <v>0.35</v>
      </c>
      <c r="I33" s="144"/>
      <c r="J33" s="23"/>
    </row>
    <row r="34" spans="1:10" ht="16" x14ac:dyDescent="0.2">
      <c r="A34" s="63"/>
      <c r="B34" s="75"/>
      <c r="C34" s="66"/>
      <c r="D34" s="66"/>
      <c r="E34" s="79"/>
      <c r="F34" s="109"/>
      <c r="G34" s="174"/>
      <c r="H34" s="78"/>
      <c r="I34" s="144"/>
      <c r="J34" s="23"/>
    </row>
    <row r="35" spans="1:10" ht="16" x14ac:dyDescent="0.2">
      <c r="A35" s="63"/>
      <c r="B35" s="75" t="s">
        <v>718</v>
      </c>
      <c r="C35" s="23" t="s">
        <v>733</v>
      </c>
      <c r="D35" s="66" t="s">
        <v>411</v>
      </c>
      <c r="E35" s="79">
        <v>100000</v>
      </c>
      <c r="F35" s="109">
        <v>21.84</v>
      </c>
      <c r="G35" s="479">
        <v>0.91</v>
      </c>
      <c r="H35" s="78">
        <f>SUM(F35:G35)</f>
        <v>22.75</v>
      </c>
      <c r="I35" s="192">
        <f>SUM(H35:H36)</f>
        <v>33.200000000000003</v>
      </c>
      <c r="J35" s="23"/>
    </row>
    <row r="36" spans="1:10" ht="16" x14ac:dyDescent="0.2">
      <c r="A36" s="63"/>
      <c r="B36" s="75" t="s">
        <v>718</v>
      </c>
      <c r="C36" s="23" t="s">
        <v>733</v>
      </c>
      <c r="D36" s="66" t="s">
        <v>413</v>
      </c>
      <c r="E36" s="79">
        <v>200000</v>
      </c>
      <c r="F36" s="109">
        <v>10.45</v>
      </c>
      <c r="G36" s="479"/>
      <c r="H36" s="78">
        <v>10.45</v>
      </c>
      <c r="I36" s="144"/>
      <c r="J36" s="23"/>
    </row>
    <row r="37" spans="1:10" ht="16" x14ac:dyDescent="0.2">
      <c r="A37" s="63"/>
      <c r="B37" s="75"/>
      <c r="C37" s="66"/>
      <c r="D37" s="66"/>
      <c r="E37" s="79"/>
      <c r="F37" s="109"/>
      <c r="G37" s="479"/>
      <c r="H37" s="78"/>
      <c r="I37" s="144"/>
      <c r="J37" s="23"/>
    </row>
    <row r="38" spans="1:10" ht="16" x14ac:dyDescent="0.2">
      <c r="A38" s="63"/>
      <c r="B38" s="75" t="s">
        <v>542</v>
      </c>
      <c r="C38" s="66" t="s">
        <v>89</v>
      </c>
      <c r="D38" s="66" t="s">
        <v>411</v>
      </c>
      <c r="E38" s="79">
        <v>10000</v>
      </c>
      <c r="F38" s="109">
        <v>0</v>
      </c>
      <c r="G38" s="479">
        <f>H38-F38</f>
        <v>8.02</v>
      </c>
      <c r="H38" s="78">
        <v>8.02</v>
      </c>
      <c r="I38" s="144">
        <f>SUM(H38)</f>
        <v>8.02</v>
      </c>
      <c r="J38" s="23"/>
    </row>
    <row r="39" spans="1:10" ht="16" x14ac:dyDescent="0.2">
      <c r="A39" s="63"/>
      <c r="B39" s="75"/>
      <c r="C39" s="66"/>
      <c r="D39" s="66"/>
      <c r="E39" s="79"/>
      <c r="F39" s="78"/>
      <c r="G39" s="277"/>
      <c r="H39" s="78"/>
      <c r="I39" s="144"/>
      <c r="J39" s="23"/>
    </row>
    <row r="40" spans="1:10" ht="16" x14ac:dyDescent="0.2">
      <c r="A40" s="63"/>
      <c r="B40" s="97">
        <v>2309</v>
      </c>
      <c r="C40" s="66" t="s">
        <v>867</v>
      </c>
      <c r="D40" s="66" t="s">
        <v>411</v>
      </c>
      <c r="E40" s="79">
        <v>10000</v>
      </c>
      <c r="F40" s="109">
        <v>0</v>
      </c>
      <c r="G40" s="479">
        <v>5.0199999999999996</v>
      </c>
      <c r="H40" s="78"/>
      <c r="I40" s="144">
        <v>5.0199999999999996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277"/>
      <c r="H41" s="78"/>
      <c r="I41" s="144"/>
      <c r="J41" s="23"/>
    </row>
    <row r="42" spans="1:10" ht="16" x14ac:dyDescent="0.2">
      <c r="A42" s="63"/>
      <c r="B42" s="75" t="s">
        <v>543</v>
      </c>
      <c r="C42" s="66" t="s">
        <v>138</v>
      </c>
      <c r="D42" s="66" t="s">
        <v>411</v>
      </c>
      <c r="E42" s="78">
        <v>10000</v>
      </c>
      <c r="F42" s="78">
        <v>0</v>
      </c>
      <c r="G42" s="277">
        <f>H42-F42</f>
        <v>2.0099999999999998</v>
      </c>
      <c r="H42" s="78">
        <v>2.0099999999999998</v>
      </c>
      <c r="I42" s="144">
        <f>SUM(H42:H43)</f>
        <v>2.4299999999999997</v>
      </c>
      <c r="J42" s="23"/>
    </row>
    <row r="43" spans="1:10" ht="16" x14ac:dyDescent="0.2">
      <c r="A43" s="63"/>
      <c r="B43" s="75" t="s">
        <v>543</v>
      </c>
      <c r="C43" s="66" t="s">
        <v>138</v>
      </c>
      <c r="D43" s="66" t="s">
        <v>413</v>
      </c>
      <c r="E43" s="78">
        <v>10000</v>
      </c>
      <c r="F43" s="78">
        <v>0.42</v>
      </c>
      <c r="G43" s="277"/>
      <c r="H43" s="78">
        <v>0.42</v>
      </c>
      <c r="I43" s="144"/>
      <c r="J43" s="23"/>
    </row>
    <row r="44" spans="1:10" ht="16" x14ac:dyDescent="0.2">
      <c r="A44" s="63"/>
      <c r="B44" s="75"/>
      <c r="C44" s="66"/>
      <c r="D44" s="66"/>
      <c r="E44" s="78"/>
      <c r="F44" s="78"/>
      <c r="G44" s="277"/>
      <c r="H44" s="78"/>
      <c r="I44" s="144"/>
      <c r="J44" s="23"/>
    </row>
    <row r="45" spans="1:10" ht="16" x14ac:dyDescent="0.2">
      <c r="A45" s="63"/>
      <c r="B45" s="75" t="s">
        <v>777</v>
      </c>
      <c r="C45" s="66" t="s">
        <v>969</v>
      </c>
      <c r="D45" s="66" t="s">
        <v>411</v>
      </c>
      <c r="E45" s="78">
        <v>10000</v>
      </c>
      <c r="F45" s="78">
        <v>0</v>
      </c>
      <c r="G45" s="277">
        <v>0.53</v>
      </c>
      <c r="H45" s="78">
        <v>0.53</v>
      </c>
      <c r="I45" s="561">
        <f>SUM(H45,H46)</f>
        <v>0.95</v>
      </c>
      <c r="J45" s="23"/>
    </row>
    <row r="46" spans="1:10" ht="16" x14ac:dyDescent="0.2">
      <c r="A46" s="63"/>
      <c r="B46" s="75" t="s">
        <v>777</v>
      </c>
      <c r="C46" s="66" t="s">
        <v>969</v>
      </c>
      <c r="D46" s="66" t="s">
        <v>413</v>
      </c>
      <c r="E46" s="78">
        <v>10000</v>
      </c>
      <c r="F46" s="78">
        <v>0.42</v>
      </c>
      <c r="G46" s="277"/>
      <c r="H46" s="78">
        <v>0.42</v>
      </c>
      <c r="I46" s="144"/>
      <c r="J46" s="23"/>
    </row>
    <row r="47" spans="1:10" ht="16" x14ac:dyDescent="0.2">
      <c r="A47" s="63"/>
      <c r="B47" s="75"/>
      <c r="C47" s="66"/>
      <c r="D47" s="66"/>
      <c r="E47" s="78"/>
      <c r="F47" s="78"/>
      <c r="G47" s="277"/>
      <c r="H47" s="78"/>
      <c r="I47" s="144"/>
      <c r="J47" s="23"/>
    </row>
    <row r="48" spans="1:10" ht="16" x14ac:dyDescent="0.2">
      <c r="A48" s="63"/>
      <c r="B48" s="75" t="s">
        <v>711</v>
      </c>
      <c r="C48" s="66" t="s">
        <v>703</v>
      </c>
      <c r="D48" s="66" t="s">
        <v>411</v>
      </c>
      <c r="E48" s="78">
        <v>10000</v>
      </c>
      <c r="F48" s="78">
        <v>0</v>
      </c>
      <c r="G48" s="277">
        <f>H48-F48</f>
        <v>0.66</v>
      </c>
      <c r="H48" s="78">
        <v>0.66</v>
      </c>
      <c r="I48" s="144">
        <f>H48</f>
        <v>0.66</v>
      </c>
      <c r="J48" s="23"/>
    </row>
    <row r="49" spans="1:10" ht="16" x14ac:dyDescent="0.2">
      <c r="A49" s="63"/>
      <c r="B49" s="75"/>
      <c r="C49" s="66"/>
      <c r="D49" s="66"/>
      <c r="E49" s="79"/>
      <c r="F49" s="78"/>
      <c r="G49" s="277"/>
      <c r="H49" s="78"/>
      <c r="I49" s="144"/>
      <c r="J49" s="23"/>
    </row>
    <row r="50" spans="1:10" ht="16" x14ac:dyDescent="0.2">
      <c r="A50" s="63"/>
      <c r="B50" s="75" t="s">
        <v>544</v>
      </c>
      <c r="C50" s="66" t="s">
        <v>139</v>
      </c>
      <c r="D50" s="66" t="s">
        <v>411</v>
      </c>
      <c r="E50" s="78">
        <v>100000</v>
      </c>
      <c r="F50" s="109">
        <f>H50-G50</f>
        <v>18.090000000000003</v>
      </c>
      <c r="G50" s="479">
        <v>2.0099999999999998</v>
      </c>
      <c r="H50" s="78">
        <v>20.100000000000001</v>
      </c>
      <c r="I50" s="144">
        <f>SUM(H50:H55)</f>
        <v>66.3</v>
      </c>
      <c r="J50" s="23"/>
    </row>
    <row r="51" spans="1:10" ht="16" x14ac:dyDescent="0.2">
      <c r="A51" s="63"/>
      <c r="B51" s="75" t="s">
        <v>544</v>
      </c>
      <c r="C51" s="66" t="s">
        <v>139</v>
      </c>
      <c r="D51" s="66" t="s">
        <v>417</v>
      </c>
      <c r="E51" s="78">
        <v>50000</v>
      </c>
      <c r="F51" s="109">
        <v>33.85</v>
      </c>
      <c r="G51" s="479"/>
      <c r="H51" s="78">
        <f>F51</f>
        <v>33.85</v>
      </c>
      <c r="I51" s="144"/>
      <c r="J51" s="23"/>
    </row>
    <row r="52" spans="1:10" ht="16" x14ac:dyDescent="0.2">
      <c r="A52" s="63"/>
      <c r="B52" s="75" t="s">
        <v>544</v>
      </c>
      <c r="C52" s="66" t="s">
        <v>139</v>
      </c>
      <c r="D52" s="66" t="s">
        <v>412</v>
      </c>
      <c r="E52" s="79">
        <v>10000</v>
      </c>
      <c r="F52" s="109">
        <v>3.42</v>
      </c>
      <c r="G52" s="479"/>
      <c r="H52" s="78">
        <f>F52</f>
        <v>3.42</v>
      </c>
      <c r="I52" s="144"/>
      <c r="J52" s="23"/>
    </row>
    <row r="53" spans="1:10" ht="16" x14ac:dyDescent="0.2">
      <c r="A53" s="63"/>
      <c r="B53" s="75" t="s">
        <v>544</v>
      </c>
      <c r="C53" s="66" t="s">
        <v>139</v>
      </c>
      <c r="D53" s="66" t="s">
        <v>413</v>
      </c>
      <c r="E53" s="79">
        <v>100000</v>
      </c>
      <c r="F53" s="109">
        <v>4.18</v>
      </c>
      <c r="G53" s="479"/>
      <c r="H53" s="78">
        <f>F53</f>
        <v>4.18</v>
      </c>
      <c r="I53" s="144"/>
      <c r="J53" s="23"/>
    </row>
    <row r="54" spans="1:10" ht="16" x14ac:dyDescent="0.2">
      <c r="A54" s="63"/>
      <c r="B54" s="75" t="s">
        <v>544</v>
      </c>
      <c r="C54" s="66" t="s">
        <v>139</v>
      </c>
      <c r="D54" s="66" t="s">
        <v>418</v>
      </c>
      <c r="E54" s="78">
        <v>100000</v>
      </c>
      <c r="F54" s="109">
        <v>4.4000000000000004</v>
      </c>
      <c r="G54" s="479"/>
      <c r="H54" s="78">
        <f>F54</f>
        <v>4.4000000000000004</v>
      </c>
      <c r="I54" s="144"/>
      <c r="J54" s="23"/>
    </row>
    <row r="55" spans="1:10" ht="16" x14ac:dyDescent="0.2">
      <c r="A55" s="63"/>
      <c r="B55" s="75" t="s">
        <v>544</v>
      </c>
      <c r="C55" s="66" t="s">
        <v>139</v>
      </c>
      <c r="D55" s="66" t="s">
        <v>414</v>
      </c>
      <c r="E55" s="79">
        <v>10000</v>
      </c>
      <c r="F55" s="109">
        <v>0.35</v>
      </c>
      <c r="G55" s="479"/>
      <c r="H55" s="78">
        <f>F55</f>
        <v>0.35</v>
      </c>
      <c r="I55" s="144"/>
      <c r="J55" s="23"/>
    </row>
    <row r="56" spans="1:10" ht="16" x14ac:dyDescent="0.2">
      <c r="A56" s="63"/>
      <c r="B56" s="75"/>
      <c r="C56" s="66"/>
      <c r="D56" s="66"/>
      <c r="E56" s="79"/>
      <c r="F56" s="109"/>
      <c r="G56" s="479"/>
      <c r="H56" s="78"/>
      <c r="I56" s="144"/>
      <c r="J56" s="23"/>
    </row>
    <row r="57" spans="1:10" ht="16" x14ac:dyDescent="0.2">
      <c r="A57" s="63"/>
      <c r="B57" s="75" t="s">
        <v>545</v>
      </c>
      <c r="C57" s="66" t="s">
        <v>217</v>
      </c>
      <c r="D57" s="66" t="s">
        <v>411</v>
      </c>
      <c r="E57" s="78">
        <v>240000</v>
      </c>
      <c r="F57" s="109">
        <f>H57-G57</f>
        <v>20.93</v>
      </c>
      <c r="G57" s="479">
        <v>0.91</v>
      </c>
      <c r="H57" s="78">
        <v>21.84</v>
      </c>
      <c r="I57" s="144">
        <f>SUM(H57:H58)</f>
        <v>22.26</v>
      </c>
      <c r="J57" s="23"/>
    </row>
    <row r="58" spans="1:10" ht="16" x14ac:dyDescent="0.2">
      <c r="A58" s="63"/>
      <c r="B58" s="75" t="s">
        <v>545</v>
      </c>
      <c r="C58" s="66" t="s">
        <v>217</v>
      </c>
      <c r="D58" s="66" t="s">
        <v>413</v>
      </c>
      <c r="E58" s="78">
        <v>10000</v>
      </c>
      <c r="F58" s="109">
        <v>0.42</v>
      </c>
      <c r="G58" s="479"/>
      <c r="H58" s="78">
        <f>F58</f>
        <v>0.42</v>
      </c>
      <c r="I58" s="144"/>
      <c r="J58" s="23"/>
    </row>
    <row r="59" spans="1:10" ht="16" x14ac:dyDescent="0.2">
      <c r="A59" s="63"/>
      <c r="B59" s="75"/>
      <c r="C59" s="66"/>
      <c r="D59" s="66"/>
      <c r="E59" s="78"/>
      <c r="F59" s="109"/>
      <c r="G59" s="479"/>
      <c r="H59" s="78"/>
      <c r="I59" s="144"/>
      <c r="J59" s="23"/>
    </row>
    <row r="60" spans="1:10" ht="16" x14ac:dyDescent="0.2">
      <c r="A60" s="63"/>
      <c r="B60" s="75" t="s">
        <v>869</v>
      </c>
      <c r="C60" s="66" t="s">
        <v>843</v>
      </c>
      <c r="D60" s="66" t="s">
        <v>411</v>
      </c>
      <c r="E60" s="78">
        <v>10000</v>
      </c>
      <c r="F60" s="109">
        <v>0</v>
      </c>
      <c r="G60" s="479">
        <v>0.91</v>
      </c>
      <c r="H60" s="78"/>
      <c r="I60" s="144">
        <f>G60+F61</f>
        <v>1.33</v>
      </c>
      <c r="J60" s="23"/>
    </row>
    <row r="61" spans="1:10" ht="16" x14ac:dyDescent="0.2">
      <c r="A61" s="63"/>
      <c r="B61" s="97">
        <v>2302</v>
      </c>
      <c r="C61" s="66" t="s">
        <v>843</v>
      </c>
      <c r="D61" s="66" t="s">
        <v>413</v>
      </c>
      <c r="E61" s="78">
        <v>10000</v>
      </c>
      <c r="F61" s="109">
        <v>0.42</v>
      </c>
      <c r="G61" s="479"/>
      <c r="H61" s="78"/>
      <c r="I61" s="144"/>
      <c r="J61" s="23"/>
    </row>
    <row r="62" spans="1:10" ht="16" x14ac:dyDescent="0.2">
      <c r="A62" s="63"/>
      <c r="B62" s="75"/>
      <c r="C62" s="66"/>
      <c r="D62" s="66"/>
      <c r="E62" s="78"/>
      <c r="F62" s="109"/>
      <c r="G62" s="479"/>
      <c r="H62" s="78"/>
      <c r="I62" s="144"/>
      <c r="J62" s="23"/>
    </row>
    <row r="63" spans="1:10" ht="16" x14ac:dyDescent="0.2">
      <c r="A63" s="63"/>
      <c r="B63" s="75" t="s">
        <v>817</v>
      </c>
      <c r="C63" s="66" t="s">
        <v>811</v>
      </c>
      <c r="D63" s="66" t="s">
        <v>411</v>
      </c>
      <c r="E63" s="78">
        <v>200000</v>
      </c>
      <c r="F63" s="109">
        <v>17.29</v>
      </c>
      <c r="G63" s="479">
        <v>0.91</v>
      </c>
      <c r="H63" s="78">
        <f>SUM(G63,F63)</f>
        <v>18.2</v>
      </c>
      <c r="I63" s="144">
        <f>SUM(H63:H64)</f>
        <v>20.29</v>
      </c>
      <c r="J63" s="23" t="s">
        <v>1038</v>
      </c>
    </row>
    <row r="64" spans="1:10" ht="16" x14ac:dyDescent="0.2">
      <c r="A64" s="63"/>
      <c r="B64" s="75" t="s">
        <v>817</v>
      </c>
      <c r="C64" s="66" t="s">
        <v>811</v>
      </c>
      <c r="D64" s="66" t="s">
        <v>413</v>
      </c>
      <c r="E64" s="78">
        <v>50000</v>
      </c>
      <c r="F64" s="109">
        <v>2.09</v>
      </c>
      <c r="G64" s="479"/>
      <c r="H64" s="78">
        <v>2.09</v>
      </c>
      <c r="I64" s="144"/>
      <c r="J64" s="23"/>
    </row>
    <row r="65" spans="1:17" ht="16" x14ac:dyDescent="0.2">
      <c r="A65" s="63"/>
      <c r="B65" s="75"/>
      <c r="C65" s="66"/>
      <c r="D65" s="66"/>
      <c r="E65" s="78"/>
      <c r="F65" s="109"/>
      <c r="G65" s="479"/>
      <c r="H65" s="78"/>
      <c r="I65" s="144"/>
      <c r="J65" s="23"/>
    </row>
    <row r="66" spans="1:17" ht="16" x14ac:dyDescent="0.2">
      <c r="A66" s="63"/>
      <c r="B66" s="75" t="s">
        <v>931</v>
      </c>
      <c r="C66" s="66" t="s">
        <v>932</v>
      </c>
      <c r="D66" s="66" t="s">
        <v>411</v>
      </c>
      <c r="E66" s="78">
        <v>100000</v>
      </c>
      <c r="F66" s="109">
        <v>5.94</v>
      </c>
      <c r="G66" s="479">
        <v>0.66</v>
      </c>
      <c r="H66" s="78">
        <v>6.6</v>
      </c>
      <c r="I66" s="144">
        <f>SUM(H66:H69)</f>
        <v>32.86</v>
      </c>
      <c r="J66" s="23"/>
    </row>
    <row r="67" spans="1:17" ht="16" x14ac:dyDescent="0.2">
      <c r="A67" s="63"/>
      <c r="B67" s="75" t="s">
        <v>931</v>
      </c>
      <c r="C67" s="66" t="s">
        <v>932</v>
      </c>
      <c r="D67" s="66" t="s">
        <v>417</v>
      </c>
      <c r="E67" s="78">
        <v>100000</v>
      </c>
      <c r="F67" s="109">
        <v>9.1</v>
      </c>
      <c r="G67" s="479"/>
      <c r="H67" s="78">
        <v>9.1</v>
      </c>
      <c r="I67" s="144"/>
      <c r="J67" s="560"/>
      <c r="N67">
        <v>0</v>
      </c>
      <c r="O67">
        <v>0</v>
      </c>
      <c r="Q67">
        <v>0</v>
      </c>
    </row>
    <row r="68" spans="1:17" ht="16" x14ac:dyDescent="0.2">
      <c r="A68" s="63"/>
      <c r="B68" s="75" t="s">
        <v>931</v>
      </c>
      <c r="C68" s="66" t="s">
        <v>932</v>
      </c>
      <c r="D68" s="66" t="s">
        <v>413</v>
      </c>
      <c r="E68" s="157">
        <v>200000</v>
      </c>
      <c r="F68" s="109">
        <v>8.36</v>
      </c>
      <c r="G68" s="479"/>
      <c r="H68" s="78">
        <v>8.36</v>
      </c>
      <c r="I68" s="144"/>
      <c r="J68" s="23"/>
    </row>
    <row r="69" spans="1:17" ht="16" x14ac:dyDescent="0.2">
      <c r="A69" s="63"/>
      <c r="B69" s="75" t="s">
        <v>931</v>
      </c>
      <c r="C69" s="66" t="s">
        <v>932</v>
      </c>
      <c r="D69" s="66" t="s">
        <v>418</v>
      </c>
      <c r="E69" s="78">
        <v>200000</v>
      </c>
      <c r="F69" s="109">
        <v>8.8000000000000007</v>
      </c>
      <c r="G69" s="479"/>
      <c r="H69" s="78">
        <v>8.8000000000000007</v>
      </c>
      <c r="I69" s="144"/>
      <c r="J69" s="23"/>
    </row>
    <row r="70" spans="1:17" ht="16" x14ac:dyDescent="0.2">
      <c r="A70" s="63"/>
      <c r="B70" s="75"/>
      <c r="C70" s="66"/>
      <c r="D70" s="66"/>
      <c r="E70" s="78"/>
      <c r="F70" s="109"/>
      <c r="G70" s="479"/>
      <c r="H70" s="78"/>
      <c r="I70" s="144"/>
      <c r="J70" s="23"/>
    </row>
    <row r="71" spans="1:17" ht="16" x14ac:dyDescent="0.2">
      <c r="A71" s="63"/>
      <c r="B71" s="75" t="s">
        <v>548</v>
      </c>
      <c r="C71" s="66" t="s">
        <v>178</v>
      </c>
      <c r="D71" s="66" t="s">
        <v>411</v>
      </c>
      <c r="E71" s="79">
        <v>50000</v>
      </c>
      <c r="F71" s="109">
        <v>32.08</v>
      </c>
      <c r="G71" s="479">
        <v>8.02</v>
      </c>
      <c r="H71" s="78">
        <f>SUM(F71:G71)</f>
        <v>40.099999999999994</v>
      </c>
      <c r="I71" s="144">
        <f>SUM(H71:H76)</f>
        <v>99.169999999999987</v>
      </c>
      <c r="J71" s="23"/>
    </row>
    <row r="72" spans="1:17" ht="16" x14ac:dyDescent="0.2">
      <c r="A72" s="63"/>
      <c r="B72" s="75" t="s">
        <v>548</v>
      </c>
      <c r="C72" s="66" t="s">
        <v>178</v>
      </c>
      <c r="D72" s="66" t="s">
        <v>417</v>
      </c>
      <c r="E72" s="79">
        <v>50000</v>
      </c>
      <c r="F72" s="109">
        <v>33.85</v>
      </c>
      <c r="G72" s="479"/>
      <c r="H72" s="78">
        <f>F72</f>
        <v>33.85</v>
      </c>
      <c r="I72" s="144"/>
      <c r="J72" s="23"/>
    </row>
    <row r="73" spans="1:17" ht="16" x14ac:dyDescent="0.2">
      <c r="A73" s="63"/>
      <c r="B73" s="75" t="s">
        <v>548</v>
      </c>
      <c r="C73" s="66" t="s">
        <v>178</v>
      </c>
      <c r="D73" s="66" t="s">
        <v>412</v>
      </c>
      <c r="E73" s="79">
        <v>10000</v>
      </c>
      <c r="F73" s="109">
        <v>3.42</v>
      </c>
      <c r="G73" s="479"/>
      <c r="H73" s="78">
        <f>F73</f>
        <v>3.42</v>
      </c>
      <c r="I73" s="144"/>
      <c r="J73" s="23"/>
    </row>
    <row r="74" spans="1:17" ht="16" x14ac:dyDescent="0.2">
      <c r="A74" s="63"/>
      <c r="B74" s="75" t="s">
        <v>548</v>
      </c>
      <c r="C74" s="66" t="s">
        <v>178</v>
      </c>
      <c r="D74" s="66" t="s">
        <v>413</v>
      </c>
      <c r="E74" s="79">
        <v>250000</v>
      </c>
      <c r="F74" s="109">
        <v>10.45</v>
      </c>
      <c r="G74" s="479"/>
      <c r="H74" s="78">
        <f>F74</f>
        <v>10.45</v>
      </c>
      <c r="I74" s="144"/>
      <c r="J74" s="23"/>
    </row>
    <row r="75" spans="1:17" ht="16" x14ac:dyDescent="0.2">
      <c r="A75" s="63"/>
      <c r="B75" s="75" t="s">
        <v>548</v>
      </c>
      <c r="C75" s="66" t="s">
        <v>178</v>
      </c>
      <c r="D75" s="66" t="s">
        <v>418</v>
      </c>
      <c r="E75" s="78">
        <v>250000</v>
      </c>
      <c r="F75" s="109">
        <v>11</v>
      </c>
      <c r="G75" s="479"/>
      <c r="H75" s="78">
        <f>F75</f>
        <v>11</v>
      </c>
      <c r="I75" s="144"/>
      <c r="J75" s="23"/>
    </row>
    <row r="76" spans="1:17" ht="16" x14ac:dyDescent="0.2">
      <c r="A76" s="63"/>
      <c r="B76" s="75" t="s">
        <v>548</v>
      </c>
      <c r="C76" s="66" t="s">
        <v>178</v>
      </c>
      <c r="D76" s="66" t="s">
        <v>414</v>
      </c>
      <c r="E76" s="79">
        <v>10000</v>
      </c>
      <c r="F76" s="109">
        <v>0.35</v>
      </c>
      <c r="G76" s="479"/>
      <c r="H76" s="78">
        <f>F76</f>
        <v>0.35</v>
      </c>
      <c r="I76" s="144"/>
      <c r="J76" s="23"/>
    </row>
    <row r="77" spans="1:17" ht="16" x14ac:dyDescent="0.2">
      <c r="A77" s="63"/>
      <c r="B77" s="75"/>
      <c r="C77" s="66"/>
      <c r="D77" s="66"/>
      <c r="E77" s="79"/>
      <c r="F77" s="109"/>
      <c r="G77" s="479"/>
      <c r="H77" s="78"/>
      <c r="I77" s="144"/>
      <c r="J77" s="23"/>
    </row>
    <row r="78" spans="1:17" ht="16" x14ac:dyDescent="0.2">
      <c r="A78" s="63"/>
      <c r="B78" s="75" t="s">
        <v>549</v>
      </c>
      <c r="C78" s="66" t="s">
        <v>325</v>
      </c>
      <c r="D78" s="66" t="s">
        <v>411</v>
      </c>
      <c r="E78" s="201">
        <v>250000</v>
      </c>
      <c r="F78" s="109">
        <v>30.24</v>
      </c>
      <c r="G78" s="479">
        <v>1.26</v>
      </c>
      <c r="H78" s="78">
        <f>SUM(G78,F78)</f>
        <v>31.5</v>
      </c>
      <c r="I78" s="144">
        <f>SUM(H78:H79)</f>
        <v>52.4</v>
      </c>
      <c r="J78" s="200"/>
    </row>
    <row r="79" spans="1:17" ht="16" x14ac:dyDescent="0.2">
      <c r="A79" s="63"/>
      <c r="B79" s="75" t="s">
        <v>549</v>
      </c>
      <c r="C79" s="66" t="s">
        <v>325</v>
      </c>
      <c r="D79" s="66" t="s">
        <v>413</v>
      </c>
      <c r="E79" s="78">
        <v>500000</v>
      </c>
      <c r="F79" s="109">
        <v>20.9</v>
      </c>
      <c r="G79" s="479"/>
      <c r="H79" s="78">
        <f>F79</f>
        <v>20.9</v>
      </c>
      <c r="I79" s="144"/>
      <c r="J79" s="23"/>
    </row>
    <row r="80" spans="1:17" ht="16" x14ac:dyDescent="0.2">
      <c r="A80" s="63"/>
      <c r="B80" s="75"/>
      <c r="C80" s="66"/>
      <c r="D80" s="66"/>
      <c r="E80" s="78"/>
      <c r="F80" s="109"/>
      <c r="G80" s="479"/>
      <c r="H80" s="78"/>
      <c r="I80" s="144"/>
      <c r="J80" s="23"/>
    </row>
    <row r="81" spans="1:10" ht="16" x14ac:dyDescent="0.2">
      <c r="A81" s="63"/>
      <c r="B81" s="75" t="s">
        <v>550</v>
      </c>
      <c r="C81" s="66" t="s">
        <v>79</v>
      </c>
      <c r="D81" s="66" t="s">
        <v>411</v>
      </c>
      <c r="E81" s="78">
        <v>50000</v>
      </c>
      <c r="F81" s="109">
        <v>3.64</v>
      </c>
      <c r="G81" s="479">
        <v>0.66</v>
      </c>
      <c r="H81" s="78">
        <v>4.55</v>
      </c>
      <c r="I81" s="144">
        <f>SUM(H81:H86)</f>
        <v>25.950000000000003</v>
      </c>
      <c r="J81" s="23"/>
    </row>
    <row r="82" spans="1:10" ht="16" x14ac:dyDescent="0.2">
      <c r="A82" s="63"/>
      <c r="B82" s="75" t="s">
        <v>550</v>
      </c>
      <c r="C82" s="66" t="s">
        <v>79</v>
      </c>
      <c r="D82" s="66" t="s">
        <v>417</v>
      </c>
      <c r="E82" s="78">
        <v>50000</v>
      </c>
      <c r="F82" s="109">
        <v>9.0500000000000007</v>
      </c>
      <c r="G82" s="479"/>
      <c r="H82" s="78">
        <f>F82</f>
        <v>9.0500000000000007</v>
      </c>
      <c r="I82" s="144"/>
      <c r="J82" s="23"/>
    </row>
    <row r="83" spans="1:10" ht="16" x14ac:dyDescent="0.2">
      <c r="A83" s="63"/>
      <c r="B83" s="75" t="s">
        <v>550</v>
      </c>
      <c r="C83" s="66" t="s">
        <v>79</v>
      </c>
      <c r="D83" s="66" t="s">
        <v>412</v>
      </c>
      <c r="E83" s="78">
        <v>10000</v>
      </c>
      <c r="F83" s="109">
        <v>3.42</v>
      </c>
      <c r="G83" s="479"/>
      <c r="H83" s="78">
        <f>F83</f>
        <v>3.42</v>
      </c>
      <c r="I83" s="144"/>
      <c r="J83" s="23"/>
    </row>
    <row r="84" spans="1:10" ht="16" x14ac:dyDescent="0.2">
      <c r="A84" s="63"/>
      <c r="B84" s="75" t="s">
        <v>550</v>
      </c>
      <c r="C84" s="66" t="s">
        <v>79</v>
      </c>
      <c r="D84" s="66" t="s">
        <v>413</v>
      </c>
      <c r="E84" s="78">
        <v>100000</v>
      </c>
      <c r="F84" s="109">
        <v>4.18</v>
      </c>
      <c r="G84" s="479"/>
      <c r="H84" s="78">
        <f>F84</f>
        <v>4.18</v>
      </c>
      <c r="I84" s="144"/>
      <c r="J84" s="23"/>
    </row>
    <row r="85" spans="1:10" ht="16" x14ac:dyDescent="0.2">
      <c r="A85" s="63"/>
      <c r="B85" s="75" t="s">
        <v>550</v>
      </c>
      <c r="C85" s="66" t="s">
        <v>79</v>
      </c>
      <c r="D85" s="66" t="s">
        <v>418</v>
      </c>
      <c r="E85" s="78">
        <v>100000</v>
      </c>
      <c r="F85" s="109">
        <v>4.4000000000000004</v>
      </c>
      <c r="G85" s="479"/>
      <c r="H85" s="78">
        <f>F85</f>
        <v>4.4000000000000004</v>
      </c>
      <c r="I85" s="144"/>
      <c r="J85" s="23"/>
    </row>
    <row r="86" spans="1:10" ht="16" x14ac:dyDescent="0.2">
      <c r="A86" s="63"/>
      <c r="B86" s="75" t="s">
        <v>550</v>
      </c>
      <c r="C86" s="66" t="s">
        <v>79</v>
      </c>
      <c r="D86" s="66" t="s">
        <v>414</v>
      </c>
      <c r="E86" s="79">
        <v>10000</v>
      </c>
      <c r="F86" s="109">
        <v>0.35</v>
      </c>
      <c r="G86" s="479"/>
      <c r="H86" s="78">
        <f>F86</f>
        <v>0.35</v>
      </c>
      <c r="I86" s="144"/>
      <c r="J86" s="23"/>
    </row>
    <row r="87" spans="1:10" ht="17" customHeight="1" x14ac:dyDescent="0.2">
      <c r="A87" s="63"/>
      <c r="B87" s="75"/>
      <c r="C87" s="66"/>
      <c r="D87" s="66"/>
      <c r="E87" s="79"/>
      <c r="F87" s="109"/>
      <c r="G87" s="479"/>
      <c r="H87" s="78"/>
      <c r="I87" s="144"/>
      <c r="J87" s="23"/>
    </row>
    <row r="88" spans="1:10" ht="17" customHeight="1" x14ac:dyDescent="0.2">
      <c r="A88" s="63"/>
      <c r="B88" s="75" t="s">
        <v>902</v>
      </c>
      <c r="C88" s="66" t="s">
        <v>903</v>
      </c>
      <c r="D88" s="66" t="s">
        <v>411</v>
      </c>
      <c r="E88" s="79">
        <v>200000</v>
      </c>
      <c r="F88" s="109">
        <v>23.94</v>
      </c>
      <c r="G88" s="479">
        <v>1.26</v>
      </c>
      <c r="H88" s="78">
        <v>25.2</v>
      </c>
      <c r="I88" s="144">
        <f>SUM(H88:H91)</f>
        <v>37.33</v>
      </c>
      <c r="J88" s="23"/>
    </row>
    <row r="89" spans="1:10" ht="17" customHeight="1" x14ac:dyDescent="0.2">
      <c r="A89" s="63"/>
      <c r="B89" s="75" t="s">
        <v>902</v>
      </c>
      <c r="C89" s="66" t="s">
        <v>903</v>
      </c>
      <c r="D89" s="66" t="s">
        <v>412</v>
      </c>
      <c r="E89" s="79">
        <v>10000</v>
      </c>
      <c r="F89" s="109">
        <v>3.42</v>
      </c>
      <c r="G89" s="479"/>
      <c r="H89" s="78">
        <v>3.42</v>
      </c>
      <c r="I89" s="144"/>
      <c r="J89" s="23"/>
    </row>
    <row r="90" spans="1:10" ht="17" customHeight="1" x14ac:dyDescent="0.2">
      <c r="A90" s="63"/>
      <c r="B90" s="75" t="s">
        <v>902</v>
      </c>
      <c r="C90" s="66" t="s">
        <v>903</v>
      </c>
      <c r="D90" s="66" t="s">
        <v>413</v>
      </c>
      <c r="E90" s="79">
        <v>200000</v>
      </c>
      <c r="F90" s="109">
        <v>8.36</v>
      </c>
      <c r="G90" s="479"/>
      <c r="H90" s="78">
        <v>8.36</v>
      </c>
      <c r="I90" s="144"/>
      <c r="J90" s="23"/>
    </row>
    <row r="91" spans="1:10" ht="17" customHeight="1" x14ac:dyDescent="0.2">
      <c r="A91" s="63"/>
      <c r="B91" s="75" t="s">
        <v>902</v>
      </c>
      <c r="C91" s="66" t="s">
        <v>903</v>
      </c>
      <c r="D91" s="66" t="s">
        <v>414</v>
      </c>
      <c r="E91" s="79">
        <v>10000</v>
      </c>
      <c r="F91" s="109">
        <v>0.35</v>
      </c>
      <c r="G91" s="479"/>
      <c r="H91" s="78">
        <v>0.35</v>
      </c>
      <c r="I91" s="144"/>
      <c r="J91" s="23"/>
    </row>
    <row r="92" spans="1:10" ht="16" x14ac:dyDescent="0.2">
      <c r="A92" s="63"/>
      <c r="B92" s="75"/>
      <c r="C92" s="66"/>
      <c r="D92" s="66"/>
      <c r="E92" s="79"/>
      <c r="F92" s="78"/>
      <c r="G92" s="277"/>
      <c r="H92" s="78"/>
      <c r="I92" s="144"/>
      <c r="J92" s="23"/>
    </row>
    <row r="93" spans="1:10" ht="16" x14ac:dyDescent="0.2">
      <c r="A93" s="63"/>
      <c r="B93" s="75" t="s">
        <v>551</v>
      </c>
      <c r="C93" s="66" t="s">
        <v>80</v>
      </c>
      <c r="D93" s="66" t="s">
        <v>411</v>
      </c>
      <c r="E93" s="78">
        <v>300000</v>
      </c>
      <c r="F93" s="78">
        <v>26.39</v>
      </c>
      <c r="G93" s="277">
        <v>0.91</v>
      </c>
      <c r="H93" s="78">
        <v>27.3</v>
      </c>
      <c r="I93" s="144">
        <f>SUM(H93:H94)</f>
        <v>39.840000000000003</v>
      </c>
      <c r="J93" s="23"/>
    </row>
    <row r="94" spans="1:10" ht="16" x14ac:dyDescent="0.2">
      <c r="A94" s="63"/>
      <c r="B94" s="75" t="s">
        <v>551</v>
      </c>
      <c r="C94" s="66" t="s">
        <v>80</v>
      </c>
      <c r="D94" s="66" t="s">
        <v>413</v>
      </c>
      <c r="E94" s="78">
        <v>300000</v>
      </c>
      <c r="F94" s="78">
        <v>12.54</v>
      </c>
      <c r="G94" s="277"/>
      <c r="H94" s="78">
        <f>F94</f>
        <v>12.54</v>
      </c>
      <c r="I94" s="144"/>
      <c r="J94" s="23"/>
    </row>
    <row r="95" spans="1:10" ht="16" x14ac:dyDescent="0.2">
      <c r="A95" s="63"/>
      <c r="B95" s="257"/>
      <c r="C95" s="167"/>
      <c r="D95" s="66"/>
      <c r="E95" s="78"/>
      <c r="F95" s="78"/>
      <c r="G95" s="277"/>
      <c r="H95" s="78"/>
      <c r="I95" s="144"/>
      <c r="J95" s="23"/>
    </row>
    <row r="96" spans="1:10" ht="16" x14ac:dyDescent="0.2">
      <c r="A96" s="63"/>
      <c r="B96" s="257" t="s">
        <v>900</v>
      </c>
      <c r="C96" s="167" t="s">
        <v>901</v>
      </c>
      <c r="D96" s="66" t="s">
        <v>411</v>
      </c>
      <c r="E96" s="78">
        <v>200000</v>
      </c>
      <c r="F96" s="78">
        <v>10.07</v>
      </c>
      <c r="G96" s="277">
        <v>0.53</v>
      </c>
      <c r="H96" s="78">
        <f>SUM(G96,F96)</f>
        <v>10.6</v>
      </c>
      <c r="I96" s="144">
        <f>SUM(H97,H96)</f>
        <v>18.96</v>
      </c>
      <c r="J96" s="23"/>
    </row>
    <row r="97" spans="1:10" ht="16" x14ac:dyDescent="0.2">
      <c r="A97" s="63"/>
      <c r="B97" s="257" t="s">
        <v>900</v>
      </c>
      <c r="C97" s="167" t="s">
        <v>901</v>
      </c>
      <c r="D97" s="66" t="s">
        <v>413</v>
      </c>
      <c r="E97" s="78">
        <v>200000</v>
      </c>
      <c r="F97" s="78">
        <v>8.36</v>
      </c>
      <c r="G97" s="277"/>
      <c r="H97" s="78">
        <v>8.36</v>
      </c>
      <c r="I97" s="144"/>
      <c r="J97" s="23"/>
    </row>
    <row r="98" spans="1:10" ht="16" x14ac:dyDescent="0.2">
      <c r="A98" s="63"/>
      <c r="B98" s="257"/>
      <c r="C98" s="167"/>
      <c r="D98" s="66"/>
      <c r="E98" s="78"/>
      <c r="F98" s="78"/>
      <c r="G98" s="277"/>
      <c r="H98" s="78"/>
      <c r="I98" s="144"/>
      <c r="J98" s="23"/>
    </row>
    <row r="99" spans="1:10" ht="16" x14ac:dyDescent="0.2">
      <c r="A99" s="63"/>
      <c r="B99" s="257" t="s">
        <v>899</v>
      </c>
      <c r="C99" s="167" t="s">
        <v>844</v>
      </c>
      <c r="D99" s="66" t="s">
        <v>411</v>
      </c>
      <c r="E99" s="78">
        <v>10000</v>
      </c>
      <c r="F99" s="78"/>
      <c r="G99" s="78">
        <v>0.53</v>
      </c>
      <c r="H99" s="78"/>
      <c r="I99" s="144">
        <f>G99+F100</f>
        <v>0.95</v>
      </c>
      <c r="J99" s="23"/>
    </row>
    <row r="100" spans="1:10" ht="16" x14ac:dyDescent="0.2">
      <c r="A100" s="63"/>
      <c r="B100" s="257" t="s">
        <v>899</v>
      </c>
      <c r="C100" s="167" t="s">
        <v>844</v>
      </c>
      <c r="D100" s="66" t="s">
        <v>413</v>
      </c>
      <c r="E100" s="78">
        <v>10000</v>
      </c>
      <c r="F100" s="78">
        <v>0.42</v>
      </c>
      <c r="G100" s="277"/>
      <c r="H100" s="78"/>
      <c r="I100" s="144"/>
      <c r="J100" s="23"/>
    </row>
    <row r="101" spans="1:10" ht="16" x14ac:dyDescent="0.2">
      <c r="A101" s="63"/>
      <c r="B101" s="257"/>
      <c r="C101" s="167"/>
      <c r="D101" s="66"/>
      <c r="E101" s="79"/>
      <c r="F101" s="78"/>
      <c r="G101" s="277"/>
      <c r="H101" s="78"/>
      <c r="I101" s="144"/>
      <c r="J101" s="23"/>
    </row>
    <row r="102" spans="1:10" ht="16" x14ac:dyDescent="0.2">
      <c r="A102" s="63"/>
      <c r="B102" s="75" t="s">
        <v>552</v>
      </c>
      <c r="C102" s="66" t="s">
        <v>64</v>
      </c>
      <c r="D102" s="66" t="s">
        <v>411</v>
      </c>
      <c r="E102" s="79">
        <v>100000</v>
      </c>
      <c r="F102" s="254">
        <v>27.72</v>
      </c>
      <c r="G102" s="478">
        <v>3.08</v>
      </c>
      <c r="H102" s="78">
        <f>SUM(F102:G102)</f>
        <v>30.799999999999997</v>
      </c>
      <c r="I102" s="144">
        <f>SUM(H102:H106)</f>
        <v>43.15</v>
      </c>
      <c r="J102" s="23"/>
    </row>
    <row r="103" spans="1:10" ht="16" x14ac:dyDescent="0.2">
      <c r="A103" s="63"/>
      <c r="B103" s="75" t="s">
        <v>552</v>
      </c>
      <c r="C103" s="66" t="s">
        <v>64</v>
      </c>
      <c r="D103" s="66" t="s">
        <v>412</v>
      </c>
      <c r="E103" s="79">
        <v>10000</v>
      </c>
      <c r="F103" s="109">
        <v>3.42</v>
      </c>
      <c r="G103" s="479"/>
      <c r="H103" s="78">
        <f>F103</f>
        <v>3.42</v>
      </c>
      <c r="I103" s="144"/>
      <c r="J103" s="23"/>
    </row>
    <row r="104" spans="1:10" ht="16" x14ac:dyDescent="0.2">
      <c r="A104" s="63"/>
      <c r="B104" s="75" t="s">
        <v>552</v>
      </c>
      <c r="C104" s="66" t="s">
        <v>64</v>
      </c>
      <c r="D104" s="66" t="s">
        <v>413</v>
      </c>
      <c r="E104" s="79">
        <v>100000</v>
      </c>
      <c r="F104" s="109">
        <v>4.18</v>
      </c>
      <c r="G104" s="479"/>
      <c r="H104" s="78">
        <f>F104</f>
        <v>4.18</v>
      </c>
      <c r="I104" s="144"/>
      <c r="J104" s="23"/>
    </row>
    <row r="105" spans="1:10" ht="16" x14ac:dyDescent="0.2">
      <c r="A105" s="63"/>
      <c r="B105" s="75" t="s">
        <v>552</v>
      </c>
      <c r="C105" s="66" t="s">
        <v>64</v>
      </c>
      <c r="D105" s="66" t="s">
        <v>418</v>
      </c>
      <c r="E105" s="78">
        <v>100000</v>
      </c>
      <c r="F105" s="109">
        <v>4.4000000000000004</v>
      </c>
      <c r="G105" s="479"/>
      <c r="H105" s="78">
        <f>F105</f>
        <v>4.4000000000000004</v>
      </c>
      <c r="I105" s="144"/>
      <c r="J105" s="23"/>
    </row>
    <row r="106" spans="1:10" ht="16" x14ac:dyDescent="0.2">
      <c r="A106" s="63"/>
      <c r="B106" s="75" t="s">
        <v>552</v>
      </c>
      <c r="C106" s="66" t="s">
        <v>64</v>
      </c>
      <c r="D106" s="66" t="s">
        <v>414</v>
      </c>
      <c r="E106" s="79">
        <v>10000</v>
      </c>
      <c r="F106" s="109">
        <v>0.35</v>
      </c>
      <c r="G106" s="479"/>
      <c r="H106" s="78">
        <f>F106</f>
        <v>0.35</v>
      </c>
      <c r="I106" s="144"/>
      <c r="J106" s="23"/>
    </row>
    <row r="107" spans="1:10" ht="16" x14ac:dyDescent="0.2">
      <c r="A107" s="63"/>
      <c r="B107" s="75"/>
      <c r="C107" s="66"/>
      <c r="D107" s="66"/>
      <c r="E107" s="79"/>
      <c r="F107" s="109"/>
      <c r="G107" s="479"/>
      <c r="H107" s="78"/>
      <c r="I107" s="144"/>
      <c r="J107" s="23"/>
    </row>
    <row r="108" spans="1:10" ht="16" x14ac:dyDescent="0.2">
      <c r="A108" s="63"/>
      <c r="B108" s="75" t="s">
        <v>553</v>
      </c>
      <c r="C108" s="66" t="s">
        <v>218</v>
      </c>
      <c r="D108" s="66" t="s">
        <v>411</v>
      </c>
      <c r="E108" s="79">
        <v>10000</v>
      </c>
      <c r="F108" s="109">
        <v>0</v>
      </c>
      <c r="G108" s="479">
        <f>H108-F108</f>
        <v>5.0199999999999996</v>
      </c>
      <c r="H108" s="78">
        <v>5.0199999999999996</v>
      </c>
      <c r="I108" s="144">
        <f>H108</f>
        <v>5.0199999999999996</v>
      </c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479"/>
      <c r="H109" s="78"/>
      <c r="I109" s="144"/>
      <c r="J109" s="23"/>
    </row>
    <row r="110" spans="1:10" ht="16" x14ac:dyDescent="0.2">
      <c r="A110" s="63"/>
      <c r="B110" s="75" t="s">
        <v>422</v>
      </c>
      <c r="C110" s="66" t="s">
        <v>420</v>
      </c>
      <c r="D110" s="66" t="s">
        <v>411</v>
      </c>
      <c r="E110" s="79">
        <v>10000</v>
      </c>
      <c r="F110" s="109">
        <v>0</v>
      </c>
      <c r="G110" s="478">
        <v>5.0199999999999996</v>
      </c>
      <c r="H110" s="78">
        <f>SUM(F110:G110)</f>
        <v>5.0199999999999996</v>
      </c>
      <c r="I110" s="144">
        <f>SUM(H110:H111)</f>
        <v>7.1099999999999994</v>
      </c>
      <c r="J110" s="23"/>
    </row>
    <row r="111" spans="1:10" ht="16" x14ac:dyDescent="0.2">
      <c r="A111" s="75"/>
      <c r="B111" s="75" t="s">
        <v>422</v>
      </c>
      <c r="C111" s="66" t="s">
        <v>420</v>
      </c>
      <c r="D111" s="66" t="s">
        <v>413</v>
      </c>
      <c r="E111" s="79">
        <v>50000</v>
      </c>
      <c r="F111" s="109">
        <v>2.09</v>
      </c>
      <c r="G111" s="479"/>
      <c r="H111" s="78">
        <f>F111</f>
        <v>2.09</v>
      </c>
      <c r="I111" s="144"/>
      <c r="J111" s="23"/>
    </row>
    <row r="112" spans="1:10" ht="16" x14ac:dyDescent="0.2">
      <c r="A112" s="75"/>
      <c r="B112" s="75"/>
      <c r="C112" s="66"/>
      <c r="D112" s="66"/>
      <c r="E112" s="79"/>
      <c r="F112" s="109"/>
      <c r="G112" s="479"/>
      <c r="H112" s="78"/>
      <c r="I112" s="144"/>
      <c r="J112" s="23"/>
    </row>
    <row r="113" spans="1:10" ht="16" x14ac:dyDescent="0.2">
      <c r="A113" s="75"/>
      <c r="B113" s="75" t="s">
        <v>712</v>
      </c>
      <c r="C113" s="66" t="s">
        <v>706</v>
      </c>
      <c r="D113" s="66" t="s">
        <v>411</v>
      </c>
      <c r="E113" s="79">
        <v>10000</v>
      </c>
      <c r="F113" s="109">
        <v>0</v>
      </c>
      <c r="G113" s="479">
        <f>H113-F113</f>
        <v>0.91</v>
      </c>
      <c r="H113" s="78">
        <v>0.91</v>
      </c>
      <c r="I113" s="144">
        <f>SUM(H114,H113,)</f>
        <v>1.33</v>
      </c>
      <c r="J113" s="23"/>
    </row>
    <row r="114" spans="1:10" ht="16" x14ac:dyDescent="0.2">
      <c r="A114" s="75"/>
      <c r="B114" s="75" t="s">
        <v>978</v>
      </c>
      <c r="C114" s="66" t="s">
        <v>706</v>
      </c>
      <c r="D114" s="66" t="s">
        <v>413</v>
      </c>
      <c r="E114" s="79">
        <v>10000</v>
      </c>
      <c r="F114" s="109">
        <v>0.42</v>
      </c>
      <c r="G114" s="479">
        <v>0</v>
      </c>
      <c r="H114" s="78">
        <v>0.42</v>
      </c>
      <c r="I114" s="144"/>
      <c r="J114" s="23"/>
    </row>
    <row r="115" spans="1:10" ht="16" x14ac:dyDescent="0.2">
      <c r="A115" s="75"/>
      <c r="B115" s="75"/>
      <c r="C115" s="66"/>
      <c r="D115" s="66"/>
      <c r="E115" s="79"/>
      <c r="F115" s="109"/>
      <c r="G115" s="479"/>
      <c r="H115" s="78"/>
      <c r="I115" s="144"/>
      <c r="J115" s="23"/>
    </row>
    <row r="116" spans="1:10" ht="16" x14ac:dyDescent="0.2">
      <c r="A116" s="63"/>
      <c r="B116" s="75" t="s">
        <v>423</v>
      </c>
      <c r="C116" s="66" t="s">
        <v>421</v>
      </c>
      <c r="D116" s="66" t="s">
        <v>411</v>
      </c>
      <c r="E116" s="79">
        <v>200000</v>
      </c>
      <c r="F116" s="109">
        <f>H116-G116</f>
        <v>10.07</v>
      </c>
      <c r="G116" s="479">
        <v>0.53</v>
      </c>
      <c r="H116" s="78">
        <v>10.6</v>
      </c>
      <c r="I116" s="144">
        <f>SUM(H116:H117)</f>
        <v>14.78</v>
      </c>
      <c r="J116" s="23"/>
    </row>
    <row r="117" spans="1:10" ht="16" x14ac:dyDescent="0.2">
      <c r="A117" s="63"/>
      <c r="B117" s="75" t="s">
        <v>423</v>
      </c>
      <c r="C117" s="66" t="s">
        <v>421</v>
      </c>
      <c r="D117" s="66" t="s">
        <v>413</v>
      </c>
      <c r="E117" s="79">
        <v>100000</v>
      </c>
      <c r="F117" s="109">
        <v>4.18</v>
      </c>
      <c r="G117" s="479"/>
      <c r="H117" s="78">
        <f>F117</f>
        <v>4.18</v>
      </c>
      <c r="I117" s="144"/>
      <c r="J117" s="23"/>
    </row>
    <row r="118" spans="1:10" ht="16" x14ac:dyDescent="0.2">
      <c r="A118" s="63"/>
      <c r="B118" s="75"/>
      <c r="C118" s="66"/>
      <c r="D118" s="66"/>
      <c r="E118" s="79"/>
      <c r="F118" s="109"/>
      <c r="G118" s="479"/>
      <c r="H118" s="78"/>
      <c r="I118" s="144"/>
      <c r="J118" s="23"/>
    </row>
    <row r="119" spans="1:10" ht="16" x14ac:dyDescent="0.2">
      <c r="A119" s="63"/>
      <c r="B119" s="75" t="s">
        <v>907</v>
      </c>
      <c r="C119" s="66" t="s">
        <v>908</v>
      </c>
      <c r="D119" s="66" t="s">
        <v>411</v>
      </c>
      <c r="E119" s="79">
        <v>10000</v>
      </c>
      <c r="F119" s="109"/>
      <c r="G119" s="479">
        <v>5.0199999999999996</v>
      </c>
      <c r="H119" s="78">
        <v>5.0199999999999996</v>
      </c>
      <c r="I119" s="144">
        <v>5.0199999999999996</v>
      </c>
      <c r="J119" s="23"/>
    </row>
    <row r="120" spans="1:10" ht="16" x14ac:dyDescent="0.2">
      <c r="A120" s="63"/>
      <c r="B120" s="75"/>
      <c r="C120" s="66"/>
      <c r="D120" s="66"/>
      <c r="E120" s="79"/>
      <c r="F120" s="109"/>
      <c r="G120" s="479"/>
      <c r="H120" s="78"/>
      <c r="I120" s="144"/>
      <c r="J120" s="23"/>
    </row>
    <row r="121" spans="1:10" ht="16" x14ac:dyDescent="0.2">
      <c r="A121" s="75"/>
      <c r="B121" s="75" t="s">
        <v>794</v>
      </c>
      <c r="C121" s="66" t="s">
        <v>791</v>
      </c>
      <c r="D121" s="66" t="s">
        <v>411</v>
      </c>
      <c r="E121" s="78">
        <v>10000</v>
      </c>
      <c r="F121" s="78">
        <v>0</v>
      </c>
      <c r="G121" s="277">
        <v>0.91</v>
      </c>
      <c r="H121" s="78">
        <f>F121+G121</f>
        <v>0.91</v>
      </c>
      <c r="I121" s="144">
        <f>H121</f>
        <v>0.91</v>
      </c>
      <c r="J121" s="23"/>
    </row>
    <row r="122" spans="1:10" ht="16" x14ac:dyDescent="0.2">
      <c r="A122" s="63"/>
      <c r="B122" s="75"/>
      <c r="C122" s="66"/>
      <c r="D122" s="66"/>
      <c r="E122" s="79"/>
      <c r="F122" s="78"/>
      <c r="G122" s="277"/>
      <c r="H122" s="78"/>
      <c r="I122" s="144"/>
      <c r="J122" s="23"/>
    </row>
    <row r="123" spans="1:10" ht="16" x14ac:dyDescent="0.2">
      <c r="A123" s="63"/>
      <c r="B123" s="75" t="s">
        <v>766</v>
      </c>
      <c r="C123" s="66" t="s">
        <v>765</v>
      </c>
      <c r="D123" s="66" t="s">
        <v>411</v>
      </c>
      <c r="E123" s="78">
        <v>10000</v>
      </c>
      <c r="F123" s="78">
        <v>0</v>
      </c>
      <c r="G123" s="277">
        <v>0.66</v>
      </c>
      <c r="H123" s="78">
        <f>SUM(F123:G123)</f>
        <v>0.66</v>
      </c>
      <c r="I123" s="144">
        <f>SUM(H123:H126)</f>
        <v>4.8499999999999996</v>
      </c>
      <c r="J123" s="23"/>
    </row>
    <row r="124" spans="1:10" ht="16" x14ac:dyDescent="0.2">
      <c r="A124" s="63"/>
      <c r="B124" s="75" t="s">
        <v>766</v>
      </c>
      <c r="C124" s="66" t="s">
        <v>765</v>
      </c>
      <c r="D124" s="66" t="s">
        <v>412</v>
      </c>
      <c r="E124" s="78">
        <v>10000</v>
      </c>
      <c r="F124" s="78">
        <v>3.42</v>
      </c>
      <c r="G124" s="277"/>
      <c r="H124" s="78">
        <f>F124</f>
        <v>3.42</v>
      </c>
      <c r="I124" s="144"/>
      <c r="J124" s="23"/>
    </row>
    <row r="125" spans="1:10" ht="16" x14ac:dyDescent="0.2">
      <c r="A125" s="63"/>
      <c r="B125" s="75" t="s">
        <v>766</v>
      </c>
      <c r="C125" s="66" t="s">
        <v>765</v>
      </c>
      <c r="D125" s="66" t="s">
        <v>413</v>
      </c>
      <c r="E125" s="78">
        <v>10000</v>
      </c>
      <c r="F125" s="78">
        <v>0.42</v>
      </c>
      <c r="G125" s="277"/>
      <c r="H125" s="78">
        <f>F125</f>
        <v>0.42</v>
      </c>
      <c r="I125" s="144"/>
      <c r="J125" s="23"/>
    </row>
    <row r="126" spans="1:10" ht="16" x14ac:dyDescent="0.2">
      <c r="A126" s="63"/>
      <c r="B126" s="75" t="s">
        <v>766</v>
      </c>
      <c r="C126" s="66" t="s">
        <v>765</v>
      </c>
      <c r="D126" s="66" t="s">
        <v>414</v>
      </c>
      <c r="E126" s="78">
        <v>10000</v>
      </c>
      <c r="F126" s="78">
        <v>0.35</v>
      </c>
      <c r="G126" s="277"/>
      <c r="H126" s="78">
        <f>F126</f>
        <v>0.35</v>
      </c>
      <c r="I126" s="144"/>
      <c r="J126" s="23"/>
    </row>
    <row r="127" spans="1:10" ht="16" x14ac:dyDescent="0.2">
      <c r="A127" s="63"/>
      <c r="B127" s="75"/>
      <c r="C127" s="66"/>
      <c r="D127" s="66"/>
      <c r="E127" s="79"/>
      <c r="F127" s="78"/>
      <c r="G127" s="277"/>
      <c r="H127" s="79"/>
      <c r="I127" s="144"/>
      <c r="J127" s="23"/>
    </row>
    <row r="128" spans="1:10" ht="16" x14ac:dyDescent="0.2">
      <c r="A128" s="63"/>
      <c r="B128" s="75" t="s">
        <v>943</v>
      </c>
      <c r="C128" s="66" t="s">
        <v>944</v>
      </c>
      <c r="D128" s="66" t="s">
        <v>411</v>
      </c>
      <c r="E128" s="79">
        <v>10000</v>
      </c>
      <c r="F128" s="78">
        <v>0</v>
      </c>
      <c r="G128" s="277">
        <v>0.46</v>
      </c>
      <c r="H128" s="79">
        <v>0.46</v>
      </c>
      <c r="I128" s="144">
        <f>SUM(H129,H128)</f>
        <v>0.88</v>
      </c>
      <c r="J128" s="23"/>
    </row>
    <row r="129" spans="1:10" ht="16" x14ac:dyDescent="0.2">
      <c r="A129" s="63"/>
      <c r="B129" s="75" t="s">
        <v>943</v>
      </c>
      <c r="C129" s="66" t="s">
        <v>944</v>
      </c>
      <c r="D129" s="66" t="s">
        <v>413</v>
      </c>
      <c r="E129" s="79">
        <v>10000</v>
      </c>
      <c r="F129" s="78">
        <v>0.42</v>
      </c>
      <c r="G129" s="277">
        <v>0</v>
      </c>
      <c r="H129" s="79">
        <v>0.42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78"/>
      <c r="G130" s="277"/>
      <c r="H130" s="79"/>
      <c r="I130" s="144"/>
      <c r="J130" s="23"/>
    </row>
    <row r="131" spans="1:10" ht="16" x14ac:dyDescent="0.2">
      <c r="A131" s="63"/>
      <c r="B131" s="75" t="s">
        <v>555</v>
      </c>
      <c r="C131" s="66" t="s">
        <v>57</v>
      </c>
      <c r="D131" s="66" t="s">
        <v>411</v>
      </c>
      <c r="E131" s="78">
        <v>40000</v>
      </c>
      <c r="F131" s="109">
        <f>H131-G131</f>
        <v>15.059999999999999</v>
      </c>
      <c r="G131" s="479">
        <v>5.0199999999999996</v>
      </c>
      <c r="H131" s="78">
        <v>20.079999999999998</v>
      </c>
      <c r="I131" s="144">
        <f>SUM(H131:H136)</f>
        <v>44.470000000000006</v>
      </c>
      <c r="J131" s="23"/>
    </row>
    <row r="132" spans="1:10" ht="16" x14ac:dyDescent="0.2">
      <c r="A132" s="63"/>
      <c r="B132" s="75" t="s">
        <v>555</v>
      </c>
      <c r="C132" s="66" t="s">
        <v>57</v>
      </c>
      <c r="D132" s="66" t="s">
        <v>417</v>
      </c>
      <c r="E132" s="79">
        <v>10000</v>
      </c>
      <c r="F132" s="109">
        <v>19.760000000000002</v>
      </c>
      <c r="G132" s="479"/>
      <c r="H132" s="79">
        <f>F132</f>
        <v>19.760000000000002</v>
      </c>
      <c r="I132" s="144"/>
      <c r="J132" s="23"/>
    </row>
    <row r="133" spans="1:10" ht="16" x14ac:dyDescent="0.2">
      <c r="A133" s="63"/>
      <c r="B133" s="75" t="s">
        <v>555</v>
      </c>
      <c r="C133" s="66" t="s">
        <v>57</v>
      </c>
      <c r="D133" s="66" t="s">
        <v>412</v>
      </c>
      <c r="E133" s="79">
        <v>10000</v>
      </c>
      <c r="F133" s="109">
        <v>3.42</v>
      </c>
      <c r="G133" s="479"/>
      <c r="H133" s="79">
        <f>F133</f>
        <v>3.42</v>
      </c>
      <c r="I133" s="144"/>
      <c r="J133" s="23"/>
    </row>
    <row r="134" spans="1:10" ht="16" x14ac:dyDescent="0.2">
      <c r="A134" s="63"/>
      <c r="B134" s="75" t="s">
        <v>555</v>
      </c>
      <c r="C134" s="66" t="s">
        <v>57</v>
      </c>
      <c r="D134" s="66" t="s">
        <v>413</v>
      </c>
      <c r="E134" s="79">
        <v>10000</v>
      </c>
      <c r="F134" s="109">
        <v>0.42</v>
      </c>
      <c r="G134" s="479"/>
      <c r="H134" s="79">
        <f>F134</f>
        <v>0.42</v>
      </c>
      <c r="I134" s="144"/>
      <c r="J134" s="23"/>
    </row>
    <row r="135" spans="1:10" ht="16" x14ac:dyDescent="0.2">
      <c r="A135" s="63"/>
      <c r="B135" s="75" t="s">
        <v>555</v>
      </c>
      <c r="C135" s="66" t="s">
        <v>57</v>
      </c>
      <c r="D135" s="66" t="s">
        <v>418</v>
      </c>
      <c r="E135" s="79">
        <v>10000</v>
      </c>
      <c r="F135" s="109">
        <v>0.44</v>
      </c>
      <c r="G135" s="479"/>
      <c r="H135" s="79">
        <f>F135</f>
        <v>0.44</v>
      </c>
      <c r="I135" s="144"/>
      <c r="J135" s="23"/>
    </row>
    <row r="136" spans="1:10" ht="16" x14ac:dyDescent="0.2">
      <c r="A136" s="63"/>
      <c r="B136" s="75" t="s">
        <v>555</v>
      </c>
      <c r="C136" s="66" t="s">
        <v>57</v>
      </c>
      <c r="D136" s="66" t="s">
        <v>414</v>
      </c>
      <c r="E136" s="79">
        <v>10000</v>
      </c>
      <c r="F136" s="109">
        <v>0.35</v>
      </c>
      <c r="G136" s="479"/>
      <c r="H136" s="79">
        <f>F136</f>
        <v>0.35</v>
      </c>
      <c r="I136" s="144"/>
      <c r="J136" s="23"/>
    </row>
    <row r="137" spans="1:10" ht="16" x14ac:dyDescent="0.2">
      <c r="A137" s="63"/>
      <c r="B137" s="75"/>
      <c r="C137" s="66"/>
      <c r="D137" s="66"/>
      <c r="E137" s="79"/>
      <c r="F137" s="109"/>
      <c r="G137" s="479"/>
      <c r="H137" s="79"/>
      <c r="I137" s="144"/>
      <c r="J137" s="23"/>
    </row>
    <row r="138" spans="1:10" ht="16" x14ac:dyDescent="0.2">
      <c r="A138" s="63"/>
      <c r="B138" s="75" t="s">
        <v>946</v>
      </c>
      <c r="C138" s="66" t="s">
        <v>947</v>
      </c>
      <c r="D138" s="66" t="s">
        <v>411</v>
      </c>
      <c r="E138" s="79">
        <v>150000</v>
      </c>
      <c r="F138" s="79">
        <v>6.44</v>
      </c>
      <c r="G138" s="479">
        <v>0.46</v>
      </c>
      <c r="H138" s="79">
        <f>F138+G138</f>
        <v>6.9</v>
      </c>
      <c r="I138" s="144">
        <f>H138+H139</f>
        <v>13.17</v>
      </c>
      <c r="J138" s="23"/>
    </row>
    <row r="139" spans="1:10" ht="16" x14ac:dyDescent="0.2">
      <c r="A139" s="63"/>
      <c r="B139" s="75" t="s">
        <v>946</v>
      </c>
      <c r="C139" s="66" t="s">
        <v>947</v>
      </c>
      <c r="D139" s="66" t="s">
        <v>413</v>
      </c>
      <c r="E139" s="79">
        <v>150000</v>
      </c>
      <c r="F139" s="79">
        <v>6.27</v>
      </c>
      <c r="G139" s="479"/>
      <c r="H139" s="79">
        <v>6.27</v>
      </c>
      <c r="I139" s="144"/>
      <c r="J139" s="23"/>
    </row>
    <row r="140" spans="1:10" ht="16" x14ac:dyDescent="0.2">
      <c r="A140" s="63"/>
      <c r="B140" s="75"/>
      <c r="C140" s="66"/>
      <c r="D140" s="66"/>
      <c r="E140" s="79"/>
      <c r="F140" s="78"/>
      <c r="G140" s="277"/>
      <c r="H140" s="79"/>
      <c r="I140" s="144"/>
      <c r="J140" s="23"/>
    </row>
    <row r="141" spans="1:10" ht="16" x14ac:dyDescent="0.2">
      <c r="A141" s="63"/>
      <c r="B141" s="75" t="s">
        <v>558</v>
      </c>
      <c r="C141" s="66" t="s">
        <v>219</v>
      </c>
      <c r="D141" s="66" t="s">
        <v>411</v>
      </c>
      <c r="E141" s="78">
        <v>50000</v>
      </c>
      <c r="F141" s="109">
        <f>H141-G141</f>
        <v>2.6399999999999997</v>
      </c>
      <c r="G141" s="479">
        <v>0.66</v>
      </c>
      <c r="H141" s="78">
        <v>3.3</v>
      </c>
      <c r="I141" s="192">
        <f>SUM(H141:H142)</f>
        <v>7.8999999999999995</v>
      </c>
      <c r="J141" s="23"/>
    </row>
    <row r="142" spans="1:10" ht="16" x14ac:dyDescent="0.2">
      <c r="A142" s="63"/>
      <c r="B142" s="75" t="s">
        <v>558</v>
      </c>
      <c r="C142" s="66" t="s">
        <v>219</v>
      </c>
      <c r="D142" s="66" t="s">
        <v>413</v>
      </c>
      <c r="E142" s="79">
        <v>110000</v>
      </c>
      <c r="F142" s="109">
        <v>4.5999999999999996</v>
      </c>
      <c r="G142" s="479"/>
      <c r="H142" s="79">
        <f>F142</f>
        <v>4.5999999999999996</v>
      </c>
      <c r="I142" s="144"/>
      <c r="J142" s="23"/>
    </row>
    <row r="143" spans="1:10" ht="16" x14ac:dyDescent="0.2">
      <c r="A143" s="63"/>
      <c r="B143" s="75"/>
      <c r="C143" s="66"/>
      <c r="D143" s="66"/>
      <c r="E143" s="79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909</v>
      </c>
      <c r="C144" s="66" t="s">
        <v>910</v>
      </c>
      <c r="D144" s="66" t="s">
        <v>411</v>
      </c>
      <c r="E144" s="79">
        <v>10000</v>
      </c>
      <c r="F144" s="78">
        <v>0</v>
      </c>
      <c r="G144" s="277">
        <v>0.91</v>
      </c>
      <c r="H144" s="79">
        <v>0.91</v>
      </c>
      <c r="I144" s="144">
        <v>0.91</v>
      </c>
      <c r="J144" s="23"/>
    </row>
    <row r="145" spans="1:10" ht="16" x14ac:dyDescent="0.2">
      <c r="A145" s="63"/>
      <c r="B145" s="75"/>
      <c r="C145" s="66"/>
      <c r="D145" s="66"/>
      <c r="E145" s="78"/>
      <c r="F145" s="78"/>
      <c r="G145" s="277"/>
      <c r="H145" s="79"/>
      <c r="I145" s="144"/>
      <c r="J145" s="23"/>
    </row>
    <row r="146" spans="1:10" ht="16" x14ac:dyDescent="0.2">
      <c r="A146" s="63"/>
      <c r="B146" s="175" t="s">
        <v>651</v>
      </c>
      <c r="C146" s="66" t="s">
        <v>650</v>
      </c>
      <c r="D146" s="66" t="s">
        <v>411</v>
      </c>
      <c r="E146" s="78">
        <v>250000</v>
      </c>
      <c r="F146" s="78">
        <v>30.24</v>
      </c>
      <c r="G146" s="277">
        <v>1.26</v>
      </c>
      <c r="H146" s="78">
        <f>SUM(G146,F146)</f>
        <v>31.5</v>
      </c>
      <c r="I146" s="144">
        <f>SUM(H146:H149)</f>
        <v>45.300000000000004</v>
      </c>
      <c r="J146" s="23"/>
    </row>
    <row r="147" spans="1:10" ht="16" x14ac:dyDescent="0.2">
      <c r="A147" s="63"/>
      <c r="B147" s="175" t="s">
        <v>651</v>
      </c>
      <c r="C147" s="66" t="s">
        <v>650</v>
      </c>
      <c r="D147" s="66" t="s">
        <v>412</v>
      </c>
      <c r="E147" s="78">
        <v>10000</v>
      </c>
      <c r="F147" s="109">
        <v>3.42</v>
      </c>
      <c r="G147" s="479"/>
      <c r="H147" s="79">
        <f>F147</f>
        <v>3.42</v>
      </c>
      <c r="I147" s="144"/>
      <c r="J147" s="23"/>
    </row>
    <row r="148" spans="1:10" ht="16" x14ac:dyDescent="0.2">
      <c r="A148" s="63"/>
      <c r="B148" s="175" t="s">
        <v>651</v>
      </c>
      <c r="C148" s="66" t="s">
        <v>650</v>
      </c>
      <c r="D148" s="66" t="s">
        <v>413</v>
      </c>
      <c r="E148" s="78">
        <v>240000</v>
      </c>
      <c r="F148" s="109">
        <v>10.029999999999999</v>
      </c>
      <c r="G148" s="479"/>
      <c r="H148" s="79">
        <f>F148</f>
        <v>10.029999999999999</v>
      </c>
      <c r="I148" s="144"/>
      <c r="J148" s="23"/>
    </row>
    <row r="149" spans="1:10" ht="16" x14ac:dyDescent="0.2">
      <c r="A149" s="63"/>
      <c r="B149" s="175" t="s">
        <v>651</v>
      </c>
      <c r="C149" s="66" t="s">
        <v>650</v>
      </c>
      <c r="D149" s="66" t="s">
        <v>414</v>
      </c>
      <c r="E149" s="78">
        <v>10000</v>
      </c>
      <c r="F149" s="109">
        <v>0.35</v>
      </c>
      <c r="G149" s="479"/>
      <c r="H149" s="79">
        <f>F149</f>
        <v>0.35</v>
      </c>
      <c r="I149" s="144"/>
      <c r="J149" s="23"/>
    </row>
    <row r="150" spans="1:10" ht="16" x14ac:dyDescent="0.2">
      <c r="A150" s="63"/>
      <c r="B150" s="75"/>
      <c r="C150" s="66"/>
      <c r="D150" s="66"/>
      <c r="E150" s="78"/>
      <c r="F150" s="78"/>
      <c r="G150" s="277"/>
      <c r="H150" s="79"/>
      <c r="I150" s="144"/>
      <c r="J150" s="23"/>
    </row>
    <row r="151" spans="1:10" ht="16" x14ac:dyDescent="0.2">
      <c r="A151" s="63"/>
      <c r="B151" s="75" t="s">
        <v>836</v>
      </c>
      <c r="C151" s="66" t="s">
        <v>837</v>
      </c>
      <c r="D151" s="66" t="s">
        <v>411</v>
      </c>
      <c r="E151" s="78">
        <v>200000</v>
      </c>
      <c r="F151" s="109">
        <v>12.54</v>
      </c>
      <c r="G151" s="479">
        <v>0.66</v>
      </c>
      <c r="H151" s="79">
        <f>SUM(F151,G151)</f>
        <v>13.2</v>
      </c>
      <c r="I151" s="144">
        <f>SUM(H151,H152)</f>
        <v>21.56</v>
      </c>
      <c r="J151" s="23"/>
    </row>
    <row r="152" spans="1:10" ht="16" x14ac:dyDescent="0.2">
      <c r="A152" s="63"/>
      <c r="B152" s="75" t="s">
        <v>836</v>
      </c>
      <c r="C152" s="66" t="s">
        <v>837</v>
      </c>
      <c r="D152" s="66" t="s">
        <v>413</v>
      </c>
      <c r="E152" s="78">
        <v>200000</v>
      </c>
      <c r="F152" s="109">
        <v>8.36</v>
      </c>
      <c r="G152" s="479"/>
      <c r="H152" s="79">
        <v>8.36</v>
      </c>
      <c r="I152" s="144"/>
      <c r="J152" s="23"/>
    </row>
    <row r="153" spans="1:10" ht="16" x14ac:dyDescent="0.2">
      <c r="A153" s="63"/>
      <c r="B153" s="75"/>
      <c r="C153" s="66"/>
      <c r="D153" s="66"/>
      <c r="E153" s="79"/>
      <c r="F153" s="78"/>
      <c r="G153" s="277"/>
      <c r="H153" s="79"/>
      <c r="I153" s="144"/>
      <c r="J153" s="23"/>
    </row>
    <row r="154" spans="1:10" ht="16" x14ac:dyDescent="0.2">
      <c r="A154" s="63"/>
      <c r="B154" s="75" t="s">
        <v>561</v>
      </c>
      <c r="C154" s="66" t="s">
        <v>1039</v>
      </c>
      <c r="D154" s="66" t="s">
        <v>411</v>
      </c>
      <c r="E154" s="79">
        <v>10000</v>
      </c>
      <c r="F154" s="109">
        <v>0</v>
      </c>
      <c r="G154" s="479">
        <f>H154-F154</f>
        <v>0.91</v>
      </c>
      <c r="H154" s="79">
        <v>0.91</v>
      </c>
      <c r="I154" s="144">
        <f>SUM(H154:H155)</f>
        <v>1.33</v>
      </c>
      <c r="J154" s="23"/>
    </row>
    <row r="155" spans="1:10" ht="16" x14ac:dyDescent="0.2">
      <c r="A155" s="63"/>
      <c r="B155" s="75" t="s">
        <v>561</v>
      </c>
      <c r="C155" s="66" t="s">
        <v>1039</v>
      </c>
      <c r="D155" s="66" t="s">
        <v>413</v>
      </c>
      <c r="E155" s="78">
        <v>10000</v>
      </c>
      <c r="F155" s="78">
        <v>0.42</v>
      </c>
      <c r="G155" s="277"/>
      <c r="H155" s="78">
        <f>F155</f>
        <v>0.42</v>
      </c>
      <c r="I155" s="144"/>
      <c r="J155" s="23"/>
    </row>
    <row r="156" spans="1:10" ht="16" x14ac:dyDescent="0.2">
      <c r="A156" s="63"/>
      <c r="B156" s="75"/>
      <c r="C156" s="66"/>
      <c r="D156" s="66"/>
      <c r="E156" s="78"/>
      <c r="F156" s="78"/>
      <c r="G156" s="277"/>
      <c r="H156" s="78"/>
      <c r="I156" s="144"/>
      <c r="J156" s="23"/>
    </row>
    <row r="157" spans="1:10" ht="16" x14ac:dyDescent="0.2">
      <c r="A157" s="63"/>
      <c r="B157" s="75" t="s">
        <v>871</v>
      </c>
      <c r="C157" s="66" t="s">
        <v>870</v>
      </c>
      <c r="D157" s="66" t="s">
        <v>411</v>
      </c>
      <c r="E157" s="79">
        <v>10000</v>
      </c>
      <c r="F157" s="78"/>
      <c r="G157" s="277">
        <v>0.53</v>
      </c>
      <c r="H157" s="78">
        <v>0.53</v>
      </c>
      <c r="I157" s="144">
        <v>0.95</v>
      </c>
      <c r="J157" s="23"/>
    </row>
    <row r="158" spans="1:10" ht="16" x14ac:dyDescent="0.2">
      <c r="A158" s="63"/>
      <c r="B158" s="75" t="s">
        <v>871</v>
      </c>
      <c r="C158" s="66" t="s">
        <v>870</v>
      </c>
      <c r="D158" s="66" t="s">
        <v>413</v>
      </c>
      <c r="E158" s="78">
        <v>10000</v>
      </c>
      <c r="F158" s="78">
        <v>0.42</v>
      </c>
      <c r="G158" s="277"/>
      <c r="H158" s="78">
        <v>0.42</v>
      </c>
      <c r="I158" s="144"/>
      <c r="J158" s="23"/>
    </row>
    <row r="159" spans="1:10" ht="16" x14ac:dyDescent="0.2">
      <c r="A159" s="63"/>
      <c r="B159" s="75"/>
      <c r="C159" s="66"/>
      <c r="D159" s="66"/>
      <c r="E159" s="78"/>
      <c r="F159" s="78"/>
      <c r="G159" s="277"/>
      <c r="H159" s="78"/>
      <c r="I159" s="144"/>
      <c r="J159" s="23"/>
    </row>
    <row r="160" spans="1:10" ht="16" x14ac:dyDescent="0.2">
      <c r="A160" s="63"/>
      <c r="B160" s="75" t="s">
        <v>562</v>
      </c>
      <c r="C160" s="66" t="s">
        <v>233</v>
      </c>
      <c r="D160" s="66" t="s">
        <v>411</v>
      </c>
      <c r="E160" s="78">
        <v>10000</v>
      </c>
      <c r="F160" s="109">
        <v>0</v>
      </c>
      <c r="G160" s="479">
        <f>H160-F160</f>
        <v>5.0199999999999996</v>
      </c>
      <c r="H160" s="78">
        <v>5.0199999999999996</v>
      </c>
      <c r="I160" s="144">
        <f>SUM(H160:H163)</f>
        <v>12.969999999999999</v>
      </c>
      <c r="J160" s="211"/>
    </row>
    <row r="161" spans="1:10" ht="16" x14ac:dyDescent="0.2">
      <c r="A161" s="63"/>
      <c r="B161" s="75" t="s">
        <v>562</v>
      </c>
      <c r="C161" s="66" t="s">
        <v>233</v>
      </c>
      <c r="D161" s="66" t="s">
        <v>412</v>
      </c>
      <c r="E161" s="79">
        <v>10000</v>
      </c>
      <c r="F161" s="109">
        <v>3.42</v>
      </c>
      <c r="G161" s="479"/>
      <c r="H161" s="79">
        <f>F161</f>
        <v>3.42</v>
      </c>
      <c r="I161" s="144"/>
      <c r="J161" s="23"/>
    </row>
    <row r="162" spans="1:10" ht="16" x14ac:dyDescent="0.2">
      <c r="A162" s="63"/>
      <c r="B162" s="75" t="s">
        <v>562</v>
      </c>
      <c r="C162" s="66" t="s">
        <v>233</v>
      </c>
      <c r="D162" s="66" t="s">
        <v>413</v>
      </c>
      <c r="E162" s="79">
        <v>100000</v>
      </c>
      <c r="F162" s="109">
        <v>4.18</v>
      </c>
      <c r="G162" s="479"/>
      <c r="H162" s="79">
        <f>F162</f>
        <v>4.18</v>
      </c>
      <c r="I162" s="144"/>
      <c r="J162" s="23"/>
    </row>
    <row r="163" spans="1:10" ht="16" x14ac:dyDescent="0.2">
      <c r="A163" s="63"/>
      <c r="B163" s="75" t="s">
        <v>562</v>
      </c>
      <c r="C163" s="66" t="s">
        <v>233</v>
      </c>
      <c r="D163" s="66" t="s">
        <v>414</v>
      </c>
      <c r="E163" s="79">
        <v>10000</v>
      </c>
      <c r="F163" s="109">
        <v>0.35</v>
      </c>
      <c r="G163" s="479"/>
      <c r="H163" s="79">
        <f>F163</f>
        <v>0.35</v>
      </c>
      <c r="I163" s="144"/>
      <c r="J163" s="23"/>
    </row>
    <row r="164" spans="1:10" ht="16" x14ac:dyDescent="0.2">
      <c r="A164" s="63"/>
      <c r="B164" s="75"/>
      <c r="C164" s="66"/>
      <c r="D164" s="66"/>
      <c r="E164" s="79"/>
      <c r="F164" s="78"/>
      <c r="G164" s="277"/>
      <c r="H164" s="79"/>
      <c r="I164" s="144"/>
      <c r="J164" s="23"/>
    </row>
    <row r="165" spans="1:10" ht="16" x14ac:dyDescent="0.2">
      <c r="A165" s="63"/>
      <c r="B165" s="75" t="s">
        <v>563</v>
      </c>
      <c r="C165" s="66" t="s">
        <v>234</v>
      </c>
      <c r="D165" s="66" t="s">
        <v>411</v>
      </c>
      <c r="E165" s="78">
        <v>10000</v>
      </c>
      <c r="F165" s="78">
        <v>0</v>
      </c>
      <c r="G165" s="277">
        <f>H165-F165</f>
        <v>14.08</v>
      </c>
      <c r="H165" s="78">
        <v>14.08</v>
      </c>
      <c r="I165" s="144">
        <f>H165</f>
        <v>14.08</v>
      </c>
      <c r="J165" s="23"/>
    </row>
    <row r="166" spans="1:10" ht="16" x14ac:dyDescent="0.2">
      <c r="A166" s="63"/>
      <c r="B166" s="75"/>
      <c r="C166" s="66"/>
      <c r="D166" s="66"/>
      <c r="F166" s="314"/>
      <c r="G166" s="277"/>
      <c r="H166" s="78"/>
      <c r="I166" s="144"/>
      <c r="J166" s="23"/>
    </row>
    <row r="167" spans="1:10" ht="16" x14ac:dyDescent="0.2">
      <c r="A167" s="63"/>
      <c r="B167" s="75" t="s">
        <v>1045</v>
      </c>
      <c r="C167" s="66" t="s">
        <v>1046</v>
      </c>
      <c r="D167" s="66" t="s">
        <v>411</v>
      </c>
      <c r="E167" s="78">
        <v>40000</v>
      </c>
      <c r="F167" s="314"/>
      <c r="G167" s="277"/>
      <c r="H167" s="78"/>
      <c r="I167" s="144"/>
      <c r="J167" s="23" t="s">
        <v>1047</v>
      </c>
    </row>
    <row r="168" spans="1:10" ht="16" x14ac:dyDescent="0.2">
      <c r="A168" s="63"/>
      <c r="B168" s="75" t="s">
        <v>1045</v>
      </c>
      <c r="C168" s="66" t="s">
        <v>1046</v>
      </c>
      <c r="D168" s="66" t="s">
        <v>417</v>
      </c>
      <c r="E168" s="78">
        <v>5000</v>
      </c>
      <c r="F168" s="314"/>
      <c r="G168" s="277"/>
      <c r="H168" s="78"/>
      <c r="I168" s="144"/>
      <c r="J168" s="23"/>
    </row>
    <row r="169" spans="1:10" ht="16" x14ac:dyDescent="0.2">
      <c r="A169" s="63"/>
      <c r="B169" s="75" t="s">
        <v>1045</v>
      </c>
      <c r="C169" s="66" t="s">
        <v>1046</v>
      </c>
      <c r="D169" s="66" t="s">
        <v>413</v>
      </c>
      <c r="E169" s="78">
        <v>40000</v>
      </c>
      <c r="F169" s="314"/>
      <c r="G169" s="277"/>
      <c r="H169" s="78"/>
      <c r="I169" s="144"/>
      <c r="J169" s="23"/>
    </row>
    <row r="170" spans="1:10" ht="16" x14ac:dyDescent="0.2">
      <c r="A170" s="63"/>
      <c r="B170" s="75" t="s">
        <v>1045</v>
      </c>
      <c r="C170" s="66" t="s">
        <v>1046</v>
      </c>
      <c r="D170" s="66" t="s">
        <v>418</v>
      </c>
      <c r="E170" s="78">
        <v>5000</v>
      </c>
      <c r="F170" s="314"/>
      <c r="G170" s="277"/>
      <c r="H170" s="78"/>
      <c r="I170" s="144"/>
      <c r="J170" s="23"/>
    </row>
    <row r="171" spans="1:10" ht="16" x14ac:dyDescent="0.2">
      <c r="A171" s="63"/>
      <c r="B171" s="75"/>
      <c r="C171" s="66"/>
      <c r="D171" s="66"/>
      <c r="E171" s="78"/>
      <c r="F171" s="314"/>
      <c r="G171" s="277"/>
      <c r="H171" s="78"/>
      <c r="I171" s="144"/>
      <c r="J171" s="23"/>
    </row>
    <row r="172" spans="1:10" ht="16" x14ac:dyDescent="0.2">
      <c r="A172" s="63"/>
      <c r="B172" s="75" t="s">
        <v>985</v>
      </c>
      <c r="C172" s="66" t="s">
        <v>986</v>
      </c>
      <c r="D172" s="66" t="s">
        <v>411</v>
      </c>
      <c r="E172" s="78">
        <v>10000</v>
      </c>
      <c r="F172" s="314">
        <v>0</v>
      </c>
      <c r="G172" s="277">
        <v>0.53</v>
      </c>
      <c r="H172" s="78">
        <v>0.53</v>
      </c>
      <c r="I172" s="144">
        <f>SUM(H173,H172)</f>
        <v>0.95</v>
      </c>
      <c r="J172" s="23"/>
    </row>
    <row r="173" spans="1:10" ht="16" x14ac:dyDescent="0.2">
      <c r="A173" s="63"/>
      <c r="B173" s="75" t="s">
        <v>985</v>
      </c>
      <c r="C173" s="66" t="s">
        <v>986</v>
      </c>
      <c r="D173" s="66" t="s">
        <v>413</v>
      </c>
      <c r="E173" s="78">
        <v>10000</v>
      </c>
      <c r="F173" s="314">
        <v>0.42</v>
      </c>
      <c r="G173" s="277">
        <v>0</v>
      </c>
      <c r="H173" s="78">
        <v>0.42</v>
      </c>
      <c r="I173" s="144"/>
      <c r="J173" s="23"/>
    </row>
    <row r="174" spans="1:10" ht="16" x14ac:dyDescent="0.2">
      <c r="A174" s="63"/>
      <c r="B174" s="75"/>
      <c r="C174" s="66"/>
      <c r="D174" s="66"/>
      <c r="E174" s="79"/>
      <c r="F174" s="314"/>
      <c r="G174" s="277"/>
      <c r="H174" s="79"/>
      <c r="I174" s="144"/>
      <c r="J174" s="23"/>
    </row>
    <row r="175" spans="1:10" ht="16" x14ac:dyDescent="0.2">
      <c r="A175" s="63"/>
      <c r="B175" s="75" t="s">
        <v>564</v>
      </c>
      <c r="C175" s="168" t="s">
        <v>330</v>
      </c>
      <c r="D175" s="168" t="s">
        <v>411</v>
      </c>
      <c r="E175" s="169">
        <v>200000</v>
      </c>
      <c r="F175" s="254">
        <v>23.94</v>
      </c>
      <c r="G175" s="478">
        <v>1.26</v>
      </c>
      <c r="H175" s="343">
        <f>SUM(F175:G175)</f>
        <v>25.200000000000003</v>
      </c>
      <c r="I175" s="144">
        <f>SUM(H175:H180)</f>
        <v>32.660000000000004</v>
      </c>
      <c r="J175" s="23"/>
    </row>
    <row r="176" spans="1:10" ht="16" x14ac:dyDescent="0.2">
      <c r="A176" s="63"/>
      <c r="B176" s="75" t="s">
        <v>564</v>
      </c>
      <c r="C176" s="168" t="s">
        <v>330</v>
      </c>
      <c r="D176" s="168" t="s">
        <v>417</v>
      </c>
      <c r="E176" s="169">
        <v>10000</v>
      </c>
      <c r="F176" s="254">
        <v>2.83</v>
      </c>
      <c r="G176" s="479"/>
      <c r="H176" s="343">
        <f>F176</f>
        <v>2.83</v>
      </c>
      <c r="I176" s="144"/>
      <c r="J176" s="23"/>
    </row>
    <row r="177" spans="1:10" ht="16" x14ac:dyDescent="0.2">
      <c r="A177" s="63"/>
      <c r="B177" s="75" t="s">
        <v>564</v>
      </c>
      <c r="C177" s="168" t="s">
        <v>330</v>
      </c>
      <c r="D177" s="168" t="s">
        <v>412</v>
      </c>
      <c r="E177" s="169">
        <v>10000</v>
      </c>
      <c r="F177" s="109">
        <v>3.42</v>
      </c>
      <c r="G177" s="479"/>
      <c r="H177" s="78">
        <f>F177</f>
        <v>3.42</v>
      </c>
      <c r="I177" s="144"/>
      <c r="J177" s="23"/>
    </row>
    <row r="178" spans="1:10" ht="16" x14ac:dyDescent="0.2">
      <c r="A178" s="63"/>
      <c r="B178" s="75" t="s">
        <v>564</v>
      </c>
      <c r="C178" s="168" t="s">
        <v>330</v>
      </c>
      <c r="D178" s="168" t="s">
        <v>413</v>
      </c>
      <c r="E178" s="169">
        <v>10000</v>
      </c>
      <c r="F178" s="109">
        <v>0.42</v>
      </c>
      <c r="G178" s="479"/>
      <c r="H178" s="78">
        <f>F178</f>
        <v>0.42</v>
      </c>
      <c r="I178" s="144"/>
      <c r="J178" s="23"/>
    </row>
    <row r="179" spans="1:10" ht="16" x14ac:dyDescent="0.2">
      <c r="A179" s="63"/>
      <c r="B179" s="75" t="s">
        <v>564</v>
      </c>
      <c r="C179" s="168" t="s">
        <v>330</v>
      </c>
      <c r="D179" s="168" t="s">
        <v>418</v>
      </c>
      <c r="E179" s="169">
        <v>10000</v>
      </c>
      <c r="F179" s="253">
        <v>0.44</v>
      </c>
      <c r="G179" s="479"/>
      <c r="H179" s="78">
        <f>F179</f>
        <v>0.44</v>
      </c>
      <c r="I179" s="144"/>
      <c r="J179" s="23"/>
    </row>
    <row r="180" spans="1:10" ht="16" x14ac:dyDescent="0.2">
      <c r="A180" s="63"/>
      <c r="B180" s="75" t="s">
        <v>564</v>
      </c>
      <c r="C180" s="168" t="s">
        <v>330</v>
      </c>
      <c r="D180" s="168" t="s">
        <v>414</v>
      </c>
      <c r="E180" s="169">
        <v>10000</v>
      </c>
      <c r="F180" s="253">
        <v>0.35</v>
      </c>
      <c r="G180" s="479"/>
      <c r="H180" s="78">
        <f>F180</f>
        <v>0.35</v>
      </c>
      <c r="I180" s="144"/>
      <c r="J180" s="23"/>
    </row>
    <row r="181" spans="1:10" ht="16" x14ac:dyDescent="0.2">
      <c r="A181" s="63"/>
      <c r="B181" s="172"/>
      <c r="C181" s="168"/>
      <c r="D181" s="212"/>
      <c r="E181" s="169"/>
      <c r="F181" s="78"/>
      <c r="G181" s="277"/>
      <c r="H181" s="78"/>
      <c r="I181" s="144"/>
      <c r="J181" s="23"/>
    </row>
    <row r="182" spans="1:10" ht="16" x14ac:dyDescent="0.2">
      <c r="A182" s="63"/>
      <c r="B182" s="172" t="s">
        <v>565</v>
      </c>
      <c r="C182" s="168" t="s">
        <v>490</v>
      </c>
      <c r="D182" s="212" t="s">
        <v>411</v>
      </c>
      <c r="E182" s="169">
        <v>10000</v>
      </c>
      <c r="F182" s="109" t="s">
        <v>492</v>
      </c>
      <c r="G182" s="479">
        <v>3.08</v>
      </c>
      <c r="H182" s="78">
        <f>G182</f>
        <v>3.08</v>
      </c>
      <c r="I182" s="144">
        <f>H182</f>
        <v>3.08</v>
      </c>
      <c r="J182" s="23"/>
    </row>
    <row r="183" spans="1:10" ht="16" x14ac:dyDescent="0.2">
      <c r="A183" s="63"/>
      <c r="B183" s="172"/>
      <c r="C183" s="168"/>
      <c r="D183" s="212"/>
      <c r="E183" s="169"/>
      <c r="F183" s="109"/>
      <c r="G183" s="479"/>
      <c r="H183" s="78"/>
      <c r="I183" s="144"/>
      <c r="J183" s="23"/>
    </row>
    <row r="184" spans="1:10" ht="16" x14ac:dyDescent="0.2">
      <c r="A184" s="63"/>
      <c r="B184" s="172" t="s">
        <v>653</v>
      </c>
      <c r="C184" s="168" t="s">
        <v>988</v>
      </c>
      <c r="D184" s="212" t="s">
        <v>989</v>
      </c>
      <c r="E184" s="169">
        <v>10000</v>
      </c>
      <c r="F184" s="109">
        <v>0</v>
      </c>
      <c r="G184" s="479">
        <v>1.26</v>
      </c>
      <c r="H184" s="78">
        <v>1.26</v>
      </c>
      <c r="I184" s="144">
        <v>1.26</v>
      </c>
      <c r="J184" s="23"/>
    </row>
    <row r="185" spans="1:10" ht="16" x14ac:dyDescent="0.2">
      <c r="A185" s="63"/>
      <c r="B185" s="172"/>
      <c r="C185" s="168"/>
      <c r="D185" s="212"/>
      <c r="E185" s="169"/>
      <c r="F185" s="78"/>
      <c r="G185" s="277"/>
      <c r="H185" s="78"/>
      <c r="I185" s="144"/>
      <c r="J185" s="23"/>
    </row>
    <row r="186" spans="1:10" ht="16" x14ac:dyDescent="0.2">
      <c r="A186" s="63"/>
      <c r="B186" s="75" t="s">
        <v>566</v>
      </c>
      <c r="C186" s="66" t="s">
        <v>25</v>
      </c>
      <c r="D186" s="66" t="s">
        <v>411</v>
      </c>
      <c r="E186" s="79">
        <v>10000</v>
      </c>
      <c r="F186" s="109">
        <v>0</v>
      </c>
      <c r="G186" s="479">
        <f>H186-F186</f>
        <v>3.08</v>
      </c>
      <c r="H186" s="79">
        <v>3.08</v>
      </c>
      <c r="I186" s="144">
        <f>H186</f>
        <v>3.08</v>
      </c>
      <c r="J186" s="23"/>
    </row>
    <row r="187" spans="1:10" ht="16" x14ac:dyDescent="0.2">
      <c r="A187" s="63"/>
      <c r="B187" s="75"/>
      <c r="C187" s="66"/>
      <c r="D187" s="66"/>
      <c r="E187" s="79"/>
      <c r="F187" s="78"/>
      <c r="G187" s="277"/>
      <c r="H187" s="79"/>
      <c r="I187" s="144"/>
      <c r="J187" s="23"/>
    </row>
    <row r="188" spans="1:10" ht="16" x14ac:dyDescent="0.2">
      <c r="A188" s="63"/>
      <c r="B188" s="75" t="s">
        <v>567</v>
      </c>
      <c r="C188" s="66" t="s">
        <v>88</v>
      </c>
      <c r="D188" s="66" t="s">
        <v>411</v>
      </c>
      <c r="E188" s="78">
        <v>250000</v>
      </c>
      <c r="F188" s="109">
        <v>73.92</v>
      </c>
      <c r="G188" s="479">
        <v>3.08</v>
      </c>
      <c r="H188" s="78">
        <f>F188+G188</f>
        <v>77</v>
      </c>
      <c r="I188" s="144">
        <f>SUM(H188:H193)</f>
        <v>159.62999999999997</v>
      </c>
      <c r="J188" s="23"/>
    </row>
    <row r="189" spans="1:10" ht="16" x14ac:dyDescent="0.2">
      <c r="A189" s="63"/>
      <c r="B189" s="75" t="s">
        <v>567</v>
      </c>
      <c r="C189" s="66" t="s">
        <v>88</v>
      </c>
      <c r="D189" s="66" t="s">
        <v>417</v>
      </c>
      <c r="E189" s="78">
        <v>50000</v>
      </c>
      <c r="F189" s="109">
        <v>57.85</v>
      </c>
      <c r="G189" s="479"/>
      <c r="H189" s="78">
        <f>F189</f>
        <v>57.85</v>
      </c>
      <c r="I189" s="144"/>
      <c r="J189" s="211"/>
    </row>
    <row r="190" spans="1:10" ht="16" x14ac:dyDescent="0.2">
      <c r="A190" s="63"/>
      <c r="B190" s="75" t="s">
        <v>567</v>
      </c>
      <c r="C190" s="66" t="s">
        <v>88</v>
      </c>
      <c r="D190" s="66" t="s">
        <v>412</v>
      </c>
      <c r="E190" s="78">
        <v>10000</v>
      </c>
      <c r="F190" s="109">
        <v>3.42</v>
      </c>
      <c r="G190" s="479"/>
      <c r="H190" s="78">
        <f>F190</f>
        <v>3.42</v>
      </c>
      <c r="I190" s="144"/>
      <c r="J190" s="23"/>
    </row>
    <row r="191" spans="1:10" ht="16" x14ac:dyDescent="0.2">
      <c r="A191" s="63"/>
      <c r="B191" s="75" t="s">
        <v>567</v>
      </c>
      <c r="C191" s="66" t="s">
        <v>88</v>
      </c>
      <c r="D191" s="66" t="s">
        <v>413</v>
      </c>
      <c r="E191" s="78">
        <v>250000</v>
      </c>
      <c r="F191" s="109">
        <v>10.45</v>
      </c>
      <c r="G191" s="479"/>
      <c r="H191" s="78">
        <f>F191</f>
        <v>10.45</v>
      </c>
      <c r="I191" s="144"/>
      <c r="J191" s="23"/>
    </row>
    <row r="192" spans="1:10" ht="16" x14ac:dyDescent="0.2">
      <c r="A192" s="63"/>
      <c r="B192" s="75" t="s">
        <v>567</v>
      </c>
      <c r="C192" s="66" t="s">
        <v>88</v>
      </c>
      <c r="D192" s="66" t="s">
        <v>418</v>
      </c>
      <c r="E192" s="78">
        <v>240000</v>
      </c>
      <c r="F192" s="109">
        <v>10.56</v>
      </c>
      <c r="G192" s="479"/>
      <c r="H192" s="79">
        <f>F192</f>
        <v>10.56</v>
      </c>
      <c r="I192" s="144"/>
      <c r="J192" s="23"/>
    </row>
    <row r="193" spans="1:10" ht="16" x14ac:dyDescent="0.2">
      <c r="A193" s="63"/>
      <c r="B193" s="75" t="s">
        <v>567</v>
      </c>
      <c r="C193" s="66" t="s">
        <v>88</v>
      </c>
      <c r="D193" s="66" t="s">
        <v>414</v>
      </c>
      <c r="E193" s="79">
        <v>10000</v>
      </c>
      <c r="F193" s="109">
        <v>0.35</v>
      </c>
      <c r="G193" s="479"/>
      <c r="H193" s="79">
        <f>F193</f>
        <v>0.35</v>
      </c>
      <c r="I193" s="144"/>
      <c r="J193" s="23"/>
    </row>
    <row r="194" spans="1:10" ht="16" x14ac:dyDescent="0.2">
      <c r="A194" s="63"/>
      <c r="B194" s="75"/>
      <c r="C194" s="66"/>
      <c r="D194" s="66"/>
      <c r="E194" s="79"/>
      <c r="F194" s="78"/>
      <c r="G194" s="277"/>
      <c r="H194" s="79"/>
      <c r="I194" s="144"/>
      <c r="J194" s="23"/>
    </row>
    <row r="195" spans="1:10" ht="16" x14ac:dyDescent="0.2">
      <c r="A195" s="63"/>
      <c r="B195" s="75" t="s">
        <v>568</v>
      </c>
      <c r="C195" s="66" t="s">
        <v>173</v>
      </c>
      <c r="D195" s="66" t="s">
        <v>411</v>
      </c>
      <c r="E195" s="79">
        <v>10000</v>
      </c>
      <c r="F195" s="109">
        <v>0</v>
      </c>
      <c r="G195" s="479">
        <v>14.08</v>
      </c>
      <c r="H195" s="79">
        <v>14.08</v>
      </c>
      <c r="I195" s="144">
        <f>SUM(H195:H197)</f>
        <v>34.260000000000005</v>
      </c>
      <c r="J195" s="23"/>
    </row>
    <row r="196" spans="1:10" ht="16" x14ac:dyDescent="0.2">
      <c r="A196" s="63"/>
      <c r="B196" s="75" t="s">
        <v>568</v>
      </c>
      <c r="C196" s="66" t="s">
        <v>173</v>
      </c>
      <c r="D196" s="66" t="s">
        <v>417</v>
      </c>
      <c r="E196" s="79">
        <v>10000</v>
      </c>
      <c r="F196" s="109">
        <v>19.760000000000002</v>
      </c>
      <c r="G196" s="479"/>
      <c r="H196" s="79">
        <f>F196</f>
        <v>19.760000000000002</v>
      </c>
      <c r="I196" s="144"/>
      <c r="J196" s="23"/>
    </row>
    <row r="197" spans="1:10" ht="16" x14ac:dyDescent="0.2">
      <c r="A197" s="63"/>
      <c r="B197" s="75" t="s">
        <v>568</v>
      </c>
      <c r="C197" s="66" t="s">
        <v>173</v>
      </c>
      <c r="D197" s="66" t="s">
        <v>413</v>
      </c>
      <c r="E197" s="78">
        <v>10000</v>
      </c>
      <c r="F197" s="109">
        <v>0.42</v>
      </c>
      <c r="G197" s="479"/>
      <c r="H197" s="78">
        <f>F197</f>
        <v>0.42</v>
      </c>
      <c r="I197" s="144"/>
      <c r="J197" s="23"/>
    </row>
    <row r="198" spans="1:10" ht="16" x14ac:dyDescent="0.2">
      <c r="A198" s="63"/>
      <c r="B198" s="75"/>
      <c r="C198" s="66"/>
      <c r="D198" s="66"/>
      <c r="E198" s="78"/>
      <c r="F198" s="78"/>
      <c r="G198" s="277"/>
      <c r="H198" s="78"/>
      <c r="I198" s="144"/>
      <c r="J198" s="23"/>
    </row>
    <row r="199" spans="1:10" ht="16" x14ac:dyDescent="0.2">
      <c r="A199" s="63"/>
      <c r="B199" s="75" t="s">
        <v>569</v>
      </c>
      <c r="C199" s="66" t="s">
        <v>189</v>
      </c>
      <c r="D199" s="66" t="s">
        <v>411</v>
      </c>
      <c r="E199" s="78">
        <v>100000</v>
      </c>
      <c r="F199" s="109">
        <f>H199-G199</f>
        <v>72.180000000000007</v>
      </c>
      <c r="G199" s="479">
        <v>8.02</v>
      </c>
      <c r="H199" s="78">
        <v>80.2</v>
      </c>
      <c r="I199" s="144">
        <f>SUM(H199:H200)</f>
        <v>84.38</v>
      </c>
      <c r="J199" s="211"/>
    </row>
    <row r="200" spans="1:10" ht="16" x14ac:dyDescent="0.2">
      <c r="A200" s="63"/>
      <c r="B200" s="75" t="s">
        <v>569</v>
      </c>
      <c r="C200" s="66" t="s">
        <v>189</v>
      </c>
      <c r="D200" s="66" t="s">
        <v>413</v>
      </c>
      <c r="E200" s="79">
        <v>100000</v>
      </c>
      <c r="F200" s="109">
        <v>4.18</v>
      </c>
      <c r="G200" s="479"/>
      <c r="H200" s="79">
        <f>F200</f>
        <v>4.18</v>
      </c>
      <c r="I200" s="144"/>
      <c r="J200" s="23"/>
    </row>
    <row r="201" spans="1:10" ht="16" x14ac:dyDescent="0.2">
      <c r="A201" s="63"/>
      <c r="B201" s="75"/>
      <c r="C201" s="66"/>
      <c r="D201" s="66"/>
      <c r="E201" s="79"/>
      <c r="F201" s="78"/>
      <c r="G201" s="277"/>
      <c r="H201" s="79"/>
      <c r="I201" s="144"/>
      <c r="J201" s="23"/>
    </row>
    <row r="202" spans="1:10" ht="16" x14ac:dyDescent="0.2">
      <c r="A202" s="63"/>
      <c r="B202" s="75" t="s">
        <v>877</v>
      </c>
      <c r="C202" s="66" t="s">
        <v>911</v>
      </c>
      <c r="D202" s="66" t="s">
        <v>411</v>
      </c>
      <c r="E202" s="79">
        <v>10000</v>
      </c>
      <c r="F202" s="109"/>
      <c r="G202" s="479">
        <v>2.0099999999999998</v>
      </c>
      <c r="H202" s="79">
        <v>2.0099999999999998</v>
      </c>
      <c r="I202" s="144">
        <v>2.0099999999999998</v>
      </c>
      <c r="J202" s="23"/>
    </row>
    <row r="203" spans="1:10" ht="17" customHeight="1" x14ac:dyDescent="0.2">
      <c r="A203" s="63"/>
      <c r="B203" s="75"/>
      <c r="C203" s="66"/>
      <c r="D203" s="66"/>
      <c r="E203" s="79"/>
      <c r="F203" s="78"/>
      <c r="G203" s="277"/>
      <c r="H203" s="79"/>
      <c r="I203" s="144"/>
      <c r="J203" s="23"/>
    </row>
    <row r="204" spans="1:10" ht="16" x14ac:dyDescent="0.2">
      <c r="A204" s="63"/>
      <c r="B204" s="75" t="s">
        <v>570</v>
      </c>
      <c r="C204" s="66" t="s">
        <v>143</v>
      </c>
      <c r="D204" s="66" t="s">
        <v>411</v>
      </c>
      <c r="E204" s="78">
        <v>10000</v>
      </c>
      <c r="F204" s="109">
        <v>0</v>
      </c>
      <c r="G204" s="479">
        <v>0.66</v>
      </c>
      <c r="H204" s="78">
        <v>0.66</v>
      </c>
      <c r="I204" s="144">
        <f>SUM(H204:H205)</f>
        <v>4.84</v>
      </c>
      <c r="J204" s="211"/>
    </row>
    <row r="205" spans="1:10" ht="16" x14ac:dyDescent="0.2">
      <c r="A205" s="63"/>
      <c r="B205" s="75" t="s">
        <v>570</v>
      </c>
      <c r="C205" s="66" t="s">
        <v>143</v>
      </c>
      <c r="D205" s="66" t="s">
        <v>413</v>
      </c>
      <c r="E205" s="79">
        <v>100000</v>
      </c>
      <c r="F205" s="109">
        <v>4.18</v>
      </c>
      <c r="G205" s="479"/>
      <c r="H205" s="79">
        <f>F205</f>
        <v>4.18</v>
      </c>
      <c r="I205" s="144"/>
      <c r="J205" s="23"/>
    </row>
    <row r="206" spans="1:10" ht="16" x14ac:dyDescent="0.2">
      <c r="A206" s="63"/>
      <c r="B206" s="75"/>
      <c r="C206" s="66"/>
      <c r="D206" s="66"/>
      <c r="E206" s="79"/>
      <c r="F206" s="78"/>
      <c r="G206" s="277"/>
      <c r="H206" s="79"/>
      <c r="I206" s="144"/>
      <c r="J206" s="23"/>
    </row>
    <row r="207" spans="1:10" ht="16" x14ac:dyDescent="0.2">
      <c r="A207" s="63"/>
      <c r="B207" s="75" t="s">
        <v>571</v>
      </c>
      <c r="C207" s="66" t="s">
        <v>235</v>
      </c>
      <c r="D207" s="66" t="s">
        <v>411</v>
      </c>
      <c r="E207" s="79">
        <v>10000</v>
      </c>
      <c r="F207" s="109">
        <v>0</v>
      </c>
      <c r="G207" s="479">
        <v>3.08</v>
      </c>
      <c r="H207" s="79">
        <v>3.08</v>
      </c>
      <c r="I207" s="144">
        <f>SUM(H207:H208)</f>
        <v>7.49</v>
      </c>
      <c r="J207" s="23"/>
    </row>
    <row r="208" spans="1:10" ht="16" x14ac:dyDescent="0.2">
      <c r="A208" s="63"/>
      <c r="B208" s="75" t="s">
        <v>571</v>
      </c>
      <c r="C208" s="66" t="s">
        <v>235</v>
      </c>
      <c r="D208" s="66" t="s">
        <v>417</v>
      </c>
      <c r="E208" s="79">
        <v>10000</v>
      </c>
      <c r="F208" s="109">
        <v>4.41</v>
      </c>
      <c r="G208" s="479"/>
      <c r="H208" s="79">
        <f>F208</f>
        <v>4.41</v>
      </c>
      <c r="I208" s="144"/>
      <c r="J208" s="23"/>
    </row>
    <row r="209" spans="1:10" ht="16" x14ac:dyDescent="0.2">
      <c r="A209" s="63"/>
      <c r="B209" s="75"/>
      <c r="C209" s="66"/>
      <c r="D209" s="66"/>
      <c r="E209" s="79"/>
      <c r="F209" s="78"/>
      <c r="G209" s="277"/>
      <c r="H209" s="79"/>
      <c r="I209" s="144"/>
      <c r="J209" s="23"/>
    </row>
    <row r="210" spans="1:10" ht="16" x14ac:dyDescent="0.2">
      <c r="A210" s="63"/>
      <c r="B210" s="75" t="s">
        <v>655</v>
      </c>
      <c r="C210" s="66" t="s">
        <v>654</v>
      </c>
      <c r="D210" s="66" t="s">
        <v>411</v>
      </c>
      <c r="E210" s="79">
        <v>200000</v>
      </c>
      <c r="F210" s="109">
        <v>17.29</v>
      </c>
      <c r="G210" s="479">
        <v>0.91</v>
      </c>
      <c r="H210" s="79">
        <f>F210+G210</f>
        <v>18.2</v>
      </c>
      <c r="I210" s="144">
        <f>SUM(H210:H215)</f>
        <v>47.33</v>
      </c>
      <c r="J210" s="23"/>
    </row>
    <row r="211" spans="1:10" ht="16" x14ac:dyDescent="0.2">
      <c r="A211" s="63"/>
      <c r="B211" s="75" t="s">
        <v>655</v>
      </c>
      <c r="C211" s="66" t="s">
        <v>654</v>
      </c>
      <c r="D211" s="66" t="s">
        <v>417</v>
      </c>
      <c r="E211" s="79">
        <v>100000</v>
      </c>
      <c r="F211" s="109">
        <v>12.6</v>
      </c>
      <c r="G211" s="479"/>
      <c r="H211" s="79">
        <f>F211</f>
        <v>12.6</v>
      </c>
      <c r="I211" s="144"/>
      <c r="J211" s="23"/>
    </row>
    <row r="212" spans="1:10" ht="16" x14ac:dyDescent="0.2">
      <c r="A212" s="63"/>
      <c r="B212" s="75" t="s">
        <v>655</v>
      </c>
      <c r="C212" s="66" t="s">
        <v>654</v>
      </c>
      <c r="D212" s="66" t="s">
        <v>412</v>
      </c>
      <c r="E212" s="79">
        <v>10000</v>
      </c>
      <c r="F212" s="109">
        <v>3.42</v>
      </c>
      <c r="G212" s="479"/>
      <c r="H212" s="79">
        <f>F212</f>
        <v>3.42</v>
      </c>
      <c r="I212" s="144"/>
      <c r="J212" s="23"/>
    </row>
    <row r="213" spans="1:10" ht="16" x14ac:dyDescent="0.2">
      <c r="A213" s="63"/>
      <c r="B213" s="75" t="s">
        <v>655</v>
      </c>
      <c r="C213" s="66" t="s">
        <v>654</v>
      </c>
      <c r="D213" s="66" t="s">
        <v>413</v>
      </c>
      <c r="E213" s="78">
        <v>200000</v>
      </c>
      <c r="F213" s="109">
        <v>8.36</v>
      </c>
      <c r="G213" s="479"/>
      <c r="H213" s="78">
        <f>F213</f>
        <v>8.36</v>
      </c>
      <c r="I213" s="144"/>
      <c r="J213" s="23"/>
    </row>
    <row r="214" spans="1:10" ht="16" x14ac:dyDescent="0.2">
      <c r="A214" s="63"/>
      <c r="B214" s="75" t="s">
        <v>655</v>
      </c>
      <c r="C214" s="66" t="s">
        <v>654</v>
      </c>
      <c r="D214" s="66" t="s">
        <v>418</v>
      </c>
      <c r="E214" s="79">
        <v>100000</v>
      </c>
      <c r="F214" s="109">
        <v>4.4000000000000004</v>
      </c>
      <c r="G214" s="479"/>
      <c r="H214" s="79">
        <f>F214</f>
        <v>4.4000000000000004</v>
      </c>
      <c r="I214" s="144"/>
      <c r="J214" s="23"/>
    </row>
    <row r="215" spans="1:10" ht="16" x14ac:dyDescent="0.2">
      <c r="A215" s="63"/>
      <c r="B215" s="75" t="s">
        <v>655</v>
      </c>
      <c r="C215" s="66" t="s">
        <v>654</v>
      </c>
      <c r="D215" s="66" t="s">
        <v>414</v>
      </c>
      <c r="E215" s="79">
        <v>10000</v>
      </c>
      <c r="F215" s="109">
        <v>0.35</v>
      </c>
      <c r="G215" s="479"/>
      <c r="H215" s="79">
        <f>F215</f>
        <v>0.35</v>
      </c>
      <c r="I215" s="144"/>
      <c r="J215" s="23"/>
    </row>
    <row r="216" spans="1:10" ht="16" x14ac:dyDescent="0.2">
      <c r="A216" s="63"/>
      <c r="B216" s="75"/>
      <c r="C216" s="66"/>
      <c r="D216" s="66"/>
      <c r="E216" s="79"/>
      <c r="F216" s="78"/>
      <c r="G216" s="277"/>
      <c r="H216" s="79"/>
      <c r="I216" s="144"/>
      <c r="J216" s="23"/>
    </row>
    <row r="217" spans="1:10" ht="16" x14ac:dyDescent="0.2">
      <c r="A217" s="63"/>
      <c r="B217" s="75" t="s">
        <v>934</v>
      </c>
      <c r="C217" s="66" t="s">
        <v>935</v>
      </c>
      <c r="D217" s="66" t="s">
        <v>411</v>
      </c>
      <c r="E217" s="79">
        <v>10000</v>
      </c>
      <c r="F217" s="78">
        <v>0</v>
      </c>
      <c r="G217" s="277">
        <v>0.66</v>
      </c>
      <c r="H217" s="79"/>
      <c r="I217" s="144">
        <v>0.66</v>
      </c>
      <c r="J217" s="23"/>
    </row>
    <row r="218" spans="1:10" ht="16" x14ac:dyDescent="0.2">
      <c r="A218" s="63"/>
      <c r="B218" s="75"/>
      <c r="C218" s="66"/>
      <c r="D218" s="66"/>
      <c r="E218" s="79"/>
      <c r="F218" s="78"/>
      <c r="G218" s="277"/>
      <c r="H218" s="79"/>
      <c r="I218" s="144"/>
      <c r="J218" s="23"/>
    </row>
    <row r="219" spans="1:10" ht="16" x14ac:dyDescent="0.2">
      <c r="A219" s="63"/>
      <c r="B219" s="75" t="s">
        <v>572</v>
      </c>
      <c r="C219" s="66" t="s">
        <v>29</v>
      </c>
      <c r="D219" s="66" t="s">
        <v>411</v>
      </c>
      <c r="E219" s="78">
        <v>10000</v>
      </c>
      <c r="F219" s="109">
        <v>0</v>
      </c>
      <c r="G219" s="479">
        <f>H219-F219</f>
        <v>3.08</v>
      </c>
      <c r="H219" s="78">
        <v>3.08</v>
      </c>
      <c r="I219" s="144">
        <f>SUM(H219:H219)</f>
        <v>3.08</v>
      </c>
      <c r="J219" s="211"/>
    </row>
    <row r="220" spans="1:10" ht="16" x14ac:dyDescent="0.2">
      <c r="A220" s="63"/>
      <c r="B220" s="75"/>
      <c r="C220" s="66"/>
      <c r="D220" s="66"/>
      <c r="E220" s="79"/>
      <c r="F220" s="78"/>
      <c r="G220" s="277"/>
      <c r="H220" s="79"/>
      <c r="I220" s="144"/>
      <c r="J220" s="23"/>
    </row>
    <row r="221" spans="1:10" ht="16" x14ac:dyDescent="0.2">
      <c r="A221" s="63"/>
      <c r="B221" s="75" t="s">
        <v>573</v>
      </c>
      <c r="C221" s="66" t="s">
        <v>201</v>
      </c>
      <c r="D221" s="66" t="s">
        <v>411</v>
      </c>
      <c r="E221" s="79">
        <v>10000</v>
      </c>
      <c r="F221" s="109">
        <v>0</v>
      </c>
      <c r="G221" s="479">
        <v>2.0099999999999998</v>
      </c>
      <c r="H221" s="79">
        <v>2.0099999999999998</v>
      </c>
      <c r="I221" s="144">
        <f>SUM(H221:H226)</f>
        <v>25.93</v>
      </c>
      <c r="J221" s="23"/>
    </row>
    <row r="222" spans="1:10" ht="16" x14ac:dyDescent="0.2">
      <c r="A222" s="63"/>
      <c r="B222" s="75" t="s">
        <v>573</v>
      </c>
      <c r="C222" s="66" t="s">
        <v>201</v>
      </c>
      <c r="D222" s="173" t="s">
        <v>417</v>
      </c>
      <c r="E222" s="79">
        <v>10000</v>
      </c>
      <c r="F222" s="109">
        <v>11.57</v>
      </c>
      <c r="G222" s="479"/>
      <c r="H222" s="79">
        <f>F222</f>
        <v>11.57</v>
      </c>
      <c r="I222" s="144"/>
      <c r="J222" s="23"/>
    </row>
    <row r="223" spans="1:10" ht="16" x14ac:dyDescent="0.2">
      <c r="A223" s="63"/>
      <c r="B223" s="75" t="s">
        <v>573</v>
      </c>
      <c r="C223" s="66" t="s">
        <v>201</v>
      </c>
      <c r="D223" s="173" t="s">
        <v>412</v>
      </c>
      <c r="E223" s="79">
        <v>10000</v>
      </c>
      <c r="F223" s="109">
        <v>3.42</v>
      </c>
      <c r="G223" s="479"/>
      <c r="H223" s="79">
        <f>F223</f>
        <v>3.42</v>
      </c>
      <c r="I223" s="144"/>
      <c r="J223" s="23"/>
    </row>
    <row r="224" spans="1:10" ht="16" x14ac:dyDescent="0.2">
      <c r="A224" s="63"/>
      <c r="B224" s="75" t="s">
        <v>573</v>
      </c>
      <c r="C224" s="66" t="s">
        <v>201</v>
      </c>
      <c r="D224" s="173" t="s">
        <v>413</v>
      </c>
      <c r="E224" s="79">
        <v>100000</v>
      </c>
      <c r="F224" s="109">
        <v>4.18</v>
      </c>
      <c r="G224" s="479"/>
      <c r="H224" s="79">
        <f>F224</f>
        <v>4.18</v>
      </c>
      <c r="I224" s="144"/>
      <c r="J224" s="23"/>
    </row>
    <row r="225" spans="1:18" ht="16" x14ac:dyDescent="0.2">
      <c r="A225" s="63"/>
      <c r="B225" s="75" t="s">
        <v>573</v>
      </c>
      <c r="C225" s="66" t="s">
        <v>201</v>
      </c>
      <c r="D225" s="173" t="s">
        <v>418</v>
      </c>
      <c r="E225" s="78">
        <v>100000</v>
      </c>
      <c r="F225" s="109">
        <v>4.4000000000000004</v>
      </c>
      <c r="G225" s="479"/>
      <c r="H225" s="79">
        <f>F225</f>
        <v>4.4000000000000004</v>
      </c>
      <c r="I225" s="144"/>
      <c r="J225" s="23"/>
    </row>
    <row r="226" spans="1:18" ht="16" x14ac:dyDescent="0.2">
      <c r="A226" s="63"/>
      <c r="B226" s="75" t="s">
        <v>573</v>
      </c>
      <c r="C226" s="66" t="s">
        <v>201</v>
      </c>
      <c r="D226" s="173" t="s">
        <v>414</v>
      </c>
      <c r="E226" s="79">
        <v>10000</v>
      </c>
      <c r="F226" s="109">
        <v>0.35</v>
      </c>
      <c r="G226" s="479"/>
      <c r="H226" s="79">
        <f>F226</f>
        <v>0.35</v>
      </c>
      <c r="I226" s="144"/>
      <c r="J226" s="23"/>
    </row>
    <row r="227" spans="1:18" ht="16" x14ac:dyDescent="0.2">
      <c r="A227" s="63"/>
      <c r="B227" s="75"/>
      <c r="C227" s="66"/>
      <c r="D227" s="66"/>
      <c r="E227" s="79"/>
      <c r="F227" s="78"/>
      <c r="G227" s="277"/>
      <c r="H227" s="79"/>
      <c r="I227" s="144"/>
      <c r="J227" s="23"/>
    </row>
    <row r="228" spans="1:18" ht="16" x14ac:dyDescent="0.2">
      <c r="A228" s="63"/>
      <c r="B228" s="75" t="s">
        <v>574</v>
      </c>
      <c r="C228" s="85" t="s">
        <v>226</v>
      </c>
      <c r="D228" s="85" t="s">
        <v>411</v>
      </c>
      <c r="E228" s="86">
        <v>10000</v>
      </c>
      <c r="F228" s="251">
        <v>0</v>
      </c>
      <c r="G228" s="478">
        <v>0.91</v>
      </c>
      <c r="H228" s="86">
        <f>SUM(F228:G228)</f>
        <v>0.91</v>
      </c>
      <c r="I228" s="242">
        <f>SUM(H228:H228)</f>
        <v>0.91</v>
      </c>
      <c r="J228" s="23"/>
    </row>
    <row r="229" spans="1:18" ht="16" x14ac:dyDescent="0.2">
      <c r="A229" s="63"/>
      <c r="B229" s="75"/>
      <c r="C229" s="168"/>
      <c r="D229" s="168"/>
      <c r="E229" s="169"/>
      <c r="F229" s="86"/>
      <c r="G229" s="278"/>
      <c r="H229" s="86"/>
      <c r="I229" s="242"/>
      <c r="J229" s="23"/>
    </row>
    <row r="230" spans="1:18" ht="16" x14ac:dyDescent="0.2">
      <c r="A230" s="63"/>
      <c r="B230" s="75" t="s">
        <v>576</v>
      </c>
      <c r="C230" s="66" t="s">
        <v>71</v>
      </c>
      <c r="D230" s="66" t="s">
        <v>411</v>
      </c>
      <c r="E230" s="78">
        <v>50000</v>
      </c>
      <c r="F230" s="109">
        <f>H230-G230</f>
        <v>12.32</v>
      </c>
      <c r="G230" s="479">
        <v>3.08</v>
      </c>
      <c r="H230" s="78">
        <v>15.4</v>
      </c>
      <c r="I230" s="144">
        <f>SUM(H230:H235)</f>
        <v>40.45000000000001</v>
      </c>
      <c r="J230" s="23"/>
    </row>
    <row r="231" spans="1:18" ht="16" x14ac:dyDescent="0.2">
      <c r="A231" s="63"/>
      <c r="B231" s="81" t="s">
        <v>576</v>
      </c>
      <c r="C231" s="82" t="s">
        <v>71</v>
      </c>
      <c r="D231" s="66" t="s">
        <v>417</v>
      </c>
      <c r="E231" s="78">
        <v>30000</v>
      </c>
      <c r="F231" s="109">
        <v>20.309999999999999</v>
      </c>
      <c r="G231" s="479"/>
      <c r="H231" s="78">
        <f>F231</f>
        <v>20.309999999999999</v>
      </c>
      <c r="I231" s="144"/>
      <c r="J231" s="23"/>
      <c r="M231" s="13"/>
      <c r="N231" s="42"/>
      <c r="O231" s="45"/>
    </row>
    <row r="232" spans="1:18" ht="16" x14ac:dyDescent="0.2">
      <c r="A232" s="63"/>
      <c r="B232" s="75" t="s">
        <v>576</v>
      </c>
      <c r="C232" s="66" t="s">
        <v>71</v>
      </c>
      <c r="D232" s="66" t="s">
        <v>412</v>
      </c>
      <c r="E232" s="79">
        <v>8000</v>
      </c>
      <c r="F232" s="109">
        <v>2.74</v>
      </c>
      <c r="G232" s="479"/>
      <c r="H232" s="79">
        <f>F232</f>
        <v>2.74</v>
      </c>
      <c r="I232" s="144"/>
      <c r="J232" s="23"/>
    </row>
    <row r="233" spans="1:18" s="226" customFormat="1" ht="16" x14ac:dyDescent="0.2">
      <c r="A233" s="63"/>
      <c r="B233" s="75" t="s">
        <v>576</v>
      </c>
      <c r="C233" s="66" t="s">
        <v>71</v>
      </c>
      <c r="D233" s="66" t="s">
        <v>413</v>
      </c>
      <c r="E233" s="79">
        <v>20000</v>
      </c>
      <c r="F233" s="109">
        <v>0.84</v>
      </c>
      <c r="G233" s="479"/>
      <c r="H233" s="79">
        <f>F233</f>
        <v>0.84</v>
      </c>
      <c r="I233" s="144"/>
      <c r="J233" s="23"/>
      <c r="K233"/>
      <c r="L233"/>
      <c r="M233"/>
      <c r="N233"/>
      <c r="O233"/>
      <c r="P233"/>
      <c r="Q233"/>
      <c r="R233"/>
    </row>
    <row r="234" spans="1:18" ht="16" x14ac:dyDescent="0.2">
      <c r="A234" s="63"/>
      <c r="B234" s="75" t="s">
        <v>576</v>
      </c>
      <c r="C234" s="66" t="s">
        <v>71</v>
      </c>
      <c r="D234" s="66" t="s">
        <v>418</v>
      </c>
      <c r="E234" s="79">
        <v>20000</v>
      </c>
      <c r="F234" s="109">
        <v>0.88</v>
      </c>
      <c r="G234" s="479"/>
      <c r="H234" s="79">
        <f>F234</f>
        <v>0.88</v>
      </c>
      <c r="I234" s="144"/>
      <c r="J234" s="23"/>
    </row>
    <row r="235" spans="1:18" ht="16" x14ac:dyDescent="0.2">
      <c r="A235" s="63"/>
      <c r="B235" s="75" t="s">
        <v>576</v>
      </c>
      <c r="C235" s="66" t="s">
        <v>71</v>
      </c>
      <c r="D235" s="66" t="s">
        <v>414</v>
      </c>
      <c r="E235" s="78">
        <v>8000</v>
      </c>
      <c r="F235" s="109">
        <v>0.28000000000000003</v>
      </c>
      <c r="G235" s="277"/>
      <c r="H235" s="78">
        <f>F235</f>
        <v>0.28000000000000003</v>
      </c>
      <c r="I235" s="144"/>
      <c r="J235" s="23"/>
    </row>
    <row r="236" spans="1:18" ht="16" x14ac:dyDescent="0.2">
      <c r="A236" s="63"/>
      <c r="B236" s="75"/>
      <c r="C236" s="66"/>
      <c r="D236" s="66"/>
      <c r="E236" s="79"/>
      <c r="F236" s="78"/>
      <c r="G236" s="277"/>
      <c r="H236" s="79"/>
      <c r="I236" s="144"/>
      <c r="J236" s="23"/>
    </row>
    <row r="237" spans="1:18" ht="16" x14ac:dyDescent="0.2">
      <c r="A237" s="63"/>
      <c r="B237" s="75" t="s">
        <v>577</v>
      </c>
      <c r="C237" s="66" t="s">
        <v>131</v>
      </c>
      <c r="D237" s="66" t="s">
        <v>411</v>
      </c>
      <c r="E237" s="79">
        <v>10000</v>
      </c>
      <c r="F237" s="109">
        <v>0</v>
      </c>
      <c r="G237" s="479">
        <v>5.0199999999999996</v>
      </c>
      <c r="H237" s="79">
        <v>5.0199999999999996</v>
      </c>
      <c r="I237" s="144">
        <f>SUM(H237:H242)</f>
        <v>31.86</v>
      </c>
      <c r="J237" s="23"/>
    </row>
    <row r="238" spans="1:18" ht="16" x14ac:dyDescent="0.2">
      <c r="A238" s="63"/>
      <c r="B238" s="75" t="s">
        <v>577</v>
      </c>
      <c r="C238" s="66" t="s">
        <v>131</v>
      </c>
      <c r="D238" s="173"/>
      <c r="E238" s="79"/>
      <c r="F238" s="109"/>
      <c r="G238" s="479"/>
      <c r="H238" s="79">
        <v>6.77</v>
      </c>
      <c r="I238" s="144"/>
      <c r="J238" s="23" t="s">
        <v>1064</v>
      </c>
    </row>
    <row r="239" spans="1:18" ht="16" x14ac:dyDescent="0.2">
      <c r="A239" s="63"/>
      <c r="B239" s="75" t="s">
        <v>577</v>
      </c>
      <c r="C239" s="66" t="s">
        <v>995</v>
      </c>
      <c r="D239" s="173" t="s">
        <v>412</v>
      </c>
      <c r="E239" s="79">
        <v>10000</v>
      </c>
      <c r="F239" s="109">
        <v>3.42</v>
      </c>
      <c r="G239" s="479"/>
      <c r="H239" s="79">
        <v>3.42</v>
      </c>
      <c r="I239" s="144"/>
      <c r="J239" s="23"/>
    </row>
    <row r="240" spans="1:18" ht="16" x14ac:dyDescent="0.2">
      <c r="A240" s="63"/>
      <c r="B240" s="75" t="s">
        <v>577</v>
      </c>
      <c r="C240" s="66" t="s">
        <v>131</v>
      </c>
      <c r="D240" s="173" t="s">
        <v>413</v>
      </c>
      <c r="E240" s="79">
        <v>190000</v>
      </c>
      <c r="F240" s="109">
        <v>7.94</v>
      </c>
      <c r="G240" s="479"/>
      <c r="H240" s="79">
        <f>F240</f>
        <v>7.94</v>
      </c>
      <c r="I240" s="144"/>
      <c r="J240" s="23"/>
    </row>
    <row r="241" spans="1:10" ht="16" x14ac:dyDescent="0.2">
      <c r="A241" s="63"/>
      <c r="B241" s="75" t="s">
        <v>577</v>
      </c>
      <c r="C241" s="66" t="s">
        <v>131</v>
      </c>
      <c r="D241" s="173" t="s">
        <v>418</v>
      </c>
      <c r="E241" s="78">
        <v>190000</v>
      </c>
      <c r="F241" s="109">
        <v>8.36</v>
      </c>
      <c r="G241" s="479"/>
      <c r="H241" s="78">
        <f>F241</f>
        <v>8.36</v>
      </c>
      <c r="I241" s="144"/>
      <c r="J241" s="23"/>
    </row>
    <row r="242" spans="1:10" ht="16" x14ac:dyDescent="0.2">
      <c r="A242" s="63"/>
      <c r="B242" s="75" t="s">
        <v>577</v>
      </c>
      <c r="C242" s="66" t="s">
        <v>131</v>
      </c>
      <c r="D242" s="173" t="s">
        <v>414</v>
      </c>
      <c r="E242" s="78">
        <v>10000</v>
      </c>
      <c r="F242" s="109">
        <v>0.35</v>
      </c>
      <c r="G242" s="479"/>
      <c r="H242" s="78">
        <v>0.35</v>
      </c>
      <c r="I242" s="144"/>
      <c r="J242" s="23"/>
    </row>
    <row r="243" spans="1:10" ht="16" x14ac:dyDescent="0.2">
      <c r="A243" s="63"/>
      <c r="B243" s="75"/>
      <c r="C243" s="66"/>
      <c r="D243" s="66"/>
      <c r="E243" s="79"/>
      <c r="F243" s="78"/>
      <c r="G243" s="277"/>
      <c r="H243" s="79"/>
      <c r="I243" s="144"/>
      <c r="J243" s="23"/>
    </row>
    <row r="244" spans="1:10" ht="16" x14ac:dyDescent="0.2">
      <c r="A244" s="63"/>
      <c r="B244" s="75" t="s">
        <v>953</v>
      </c>
      <c r="C244" s="66" t="s">
        <v>954</v>
      </c>
      <c r="D244" s="66" t="s">
        <v>411</v>
      </c>
      <c r="E244" s="79">
        <v>10000</v>
      </c>
      <c r="F244" s="78">
        <v>0</v>
      </c>
      <c r="G244" s="277">
        <v>3.08</v>
      </c>
      <c r="H244" s="79">
        <v>3.08</v>
      </c>
      <c r="I244" s="144">
        <f>H244+H245</f>
        <v>3.5</v>
      </c>
      <c r="J244" s="23"/>
    </row>
    <row r="245" spans="1:10" ht="16" x14ac:dyDescent="0.2">
      <c r="A245" s="63"/>
      <c r="B245" s="75" t="s">
        <v>953</v>
      </c>
      <c r="C245" s="66" t="s">
        <v>954</v>
      </c>
      <c r="D245" s="66" t="s">
        <v>955</v>
      </c>
      <c r="E245" s="79">
        <v>10000</v>
      </c>
      <c r="F245" s="78">
        <v>0.42</v>
      </c>
      <c r="G245" s="277"/>
      <c r="H245" s="79">
        <v>0.42</v>
      </c>
      <c r="I245" s="144"/>
      <c r="J245" s="23"/>
    </row>
    <row r="246" spans="1:10" ht="16" x14ac:dyDescent="0.2">
      <c r="A246" s="63"/>
      <c r="B246" s="75"/>
      <c r="C246" s="66"/>
      <c r="D246" s="66"/>
      <c r="E246" s="79"/>
      <c r="F246" s="78"/>
      <c r="G246" s="277"/>
      <c r="H246" s="79"/>
      <c r="I246" s="144"/>
      <c r="J246" s="23"/>
    </row>
    <row r="247" spans="1:10" ht="16" x14ac:dyDescent="0.2">
      <c r="A247" s="63"/>
      <c r="B247" s="75" t="s">
        <v>579</v>
      </c>
      <c r="C247" s="66" t="s">
        <v>70</v>
      </c>
      <c r="D247" s="66" t="s">
        <v>411</v>
      </c>
      <c r="E247" s="79">
        <v>10000</v>
      </c>
      <c r="F247" s="109">
        <v>0</v>
      </c>
      <c r="G247" s="479">
        <f>H247-F247</f>
        <v>3.08</v>
      </c>
      <c r="H247" s="79">
        <v>3.08</v>
      </c>
      <c r="I247" s="144">
        <f>SUM(H247:H252)</f>
        <v>18.260000000000002</v>
      </c>
      <c r="J247" s="23" t="s">
        <v>1040</v>
      </c>
    </row>
    <row r="248" spans="1:10" ht="16" x14ac:dyDescent="0.2">
      <c r="A248" s="63"/>
      <c r="B248" s="75" t="s">
        <v>579</v>
      </c>
      <c r="C248" s="66" t="s">
        <v>70</v>
      </c>
      <c r="D248" s="173" t="s">
        <v>417</v>
      </c>
      <c r="E248" s="79">
        <v>10000</v>
      </c>
      <c r="F248" s="109">
        <v>2.83</v>
      </c>
      <c r="G248" s="479"/>
      <c r="H248" s="79">
        <f>F248</f>
        <v>2.83</v>
      </c>
      <c r="I248" s="144"/>
      <c r="J248" s="23"/>
    </row>
    <row r="249" spans="1:10" ht="16" x14ac:dyDescent="0.2">
      <c r="A249" s="63"/>
      <c r="B249" s="75" t="s">
        <v>579</v>
      </c>
      <c r="C249" s="66" t="s">
        <v>70</v>
      </c>
      <c r="D249" s="173" t="s">
        <v>412</v>
      </c>
      <c r="E249" s="79">
        <v>10000</v>
      </c>
      <c r="F249" s="109">
        <v>3.42</v>
      </c>
      <c r="G249" s="479"/>
      <c r="H249" s="79">
        <f>F249</f>
        <v>3.42</v>
      </c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173" t="s">
        <v>413</v>
      </c>
      <c r="E250" s="79">
        <v>100000</v>
      </c>
      <c r="F250" s="109">
        <v>4.18</v>
      </c>
      <c r="G250" s="479"/>
      <c r="H250" s="79">
        <f>F250</f>
        <v>4.18</v>
      </c>
      <c r="I250" s="144"/>
      <c r="J250" s="23"/>
    </row>
    <row r="251" spans="1:10" ht="16" x14ac:dyDescent="0.2">
      <c r="A251" s="63"/>
      <c r="B251" s="75" t="s">
        <v>579</v>
      </c>
      <c r="C251" s="66" t="s">
        <v>70</v>
      </c>
      <c r="D251" s="173" t="s">
        <v>418</v>
      </c>
      <c r="E251" s="78">
        <v>100000</v>
      </c>
      <c r="F251" s="109">
        <v>4.4000000000000004</v>
      </c>
      <c r="G251" s="479"/>
      <c r="H251" s="79">
        <f>F251</f>
        <v>4.4000000000000004</v>
      </c>
      <c r="I251" s="144"/>
      <c r="J251" s="23"/>
    </row>
    <row r="252" spans="1:10" ht="16" x14ac:dyDescent="0.2">
      <c r="A252" s="63"/>
      <c r="B252" s="75" t="s">
        <v>579</v>
      </c>
      <c r="C252" s="66" t="s">
        <v>70</v>
      </c>
      <c r="D252" s="173" t="s">
        <v>414</v>
      </c>
      <c r="E252" s="79">
        <v>10000</v>
      </c>
      <c r="F252" s="109">
        <v>0.35</v>
      </c>
      <c r="G252" s="479"/>
      <c r="H252" s="79">
        <f>F252</f>
        <v>0.35</v>
      </c>
      <c r="I252" s="144"/>
      <c r="J252" s="23"/>
    </row>
    <row r="253" spans="1:10" ht="16" x14ac:dyDescent="0.2">
      <c r="A253" s="63"/>
      <c r="B253" s="75"/>
      <c r="C253" s="66"/>
      <c r="D253" s="173"/>
      <c r="E253" s="79"/>
      <c r="F253" s="78"/>
      <c r="G253" s="277"/>
      <c r="H253" s="79"/>
      <c r="I253" s="144"/>
      <c r="J253" s="23"/>
    </row>
    <row r="254" spans="1:10" ht="16" x14ac:dyDescent="0.2">
      <c r="A254" s="63"/>
      <c r="B254" s="75" t="s">
        <v>957</v>
      </c>
      <c r="C254" s="66" t="s">
        <v>958</v>
      </c>
      <c r="D254" s="173" t="s">
        <v>411</v>
      </c>
      <c r="E254" s="79">
        <v>10000</v>
      </c>
      <c r="F254" s="78">
        <v>0</v>
      </c>
      <c r="G254" s="277">
        <v>0.46</v>
      </c>
      <c r="H254" s="79">
        <v>0.46</v>
      </c>
      <c r="I254" s="144">
        <f>SUM(H254:H255)</f>
        <v>0.88</v>
      </c>
      <c r="J254" s="23"/>
    </row>
    <row r="255" spans="1:10" ht="16" x14ac:dyDescent="0.2">
      <c r="A255" s="63"/>
      <c r="B255" s="75" t="s">
        <v>957</v>
      </c>
      <c r="C255" s="66" t="s">
        <v>958</v>
      </c>
      <c r="D255" s="173" t="s">
        <v>413</v>
      </c>
      <c r="E255" s="79">
        <v>10000</v>
      </c>
      <c r="F255" s="78">
        <v>0.42</v>
      </c>
      <c r="G255" s="277">
        <v>0</v>
      </c>
      <c r="H255" s="79">
        <v>0.42</v>
      </c>
      <c r="I255" s="144"/>
      <c r="J255" s="23"/>
    </row>
    <row r="256" spans="1:10" ht="16" x14ac:dyDescent="0.2">
      <c r="A256" s="63"/>
      <c r="B256" s="75"/>
      <c r="C256" s="66"/>
      <c r="D256" s="173"/>
      <c r="E256" s="79"/>
      <c r="F256" s="78"/>
      <c r="G256" s="277"/>
      <c r="H256" s="79"/>
      <c r="I256" s="144"/>
      <c r="J256" s="23"/>
    </row>
    <row r="257" spans="1:10" ht="16" x14ac:dyDescent="0.2">
      <c r="A257" s="63"/>
      <c r="B257" s="75" t="s">
        <v>818</v>
      </c>
      <c r="C257" s="66" t="s">
        <v>813</v>
      </c>
      <c r="D257" s="173" t="s">
        <v>411</v>
      </c>
      <c r="E257" s="79">
        <v>10000</v>
      </c>
      <c r="F257" s="109">
        <f>H257-G257</f>
        <v>0</v>
      </c>
      <c r="G257" s="479">
        <v>0.46</v>
      </c>
      <c r="H257" s="79">
        <v>0.46</v>
      </c>
      <c r="I257" s="144">
        <f>SUM(H257:H258)</f>
        <v>0.88</v>
      </c>
      <c r="J257" s="23"/>
    </row>
    <row r="258" spans="1:10" ht="16" x14ac:dyDescent="0.2">
      <c r="A258" s="63"/>
      <c r="B258" s="75" t="s">
        <v>818</v>
      </c>
      <c r="C258" s="66" t="s">
        <v>813</v>
      </c>
      <c r="D258" s="173" t="s">
        <v>413</v>
      </c>
      <c r="E258" s="79">
        <v>10000</v>
      </c>
      <c r="F258" s="109">
        <v>0.42</v>
      </c>
      <c r="G258" s="479">
        <v>0</v>
      </c>
      <c r="H258" s="79">
        <v>0.42</v>
      </c>
      <c r="I258" s="144"/>
      <c r="J258" s="23"/>
    </row>
    <row r="259" spans="1:10" ht="16" x14ac:dyDescent="0.2">
      <c r="A259" s="63"/>
      <c r="B259" s="75"/>
      <c r="C259" s="66"/>
      <c r="D259" s="173"/>
      <c r="E259" s="79"/>
      <c r="F259" s="78"/>
      <c r="G259" s="277"/>
      <c r="H259" s="79"/>
      <c r="I259" s="144"/>
      <c r="J259" s="23"/>
    </row>
    <row r="260" spans="1:10" ht="16" x14ac:dyDescent="0.2">
      <c r="A260" s="63"/>
      <c r="B260" s="75" t="s">
        <v>912</v>
      </c>
      <c r="C260" s="66" t="s">
        <v>913</v>
      </c>
      <c r="D260" s="173" t="s">
        <v>411</v>
      </c>
      <c r="E260" s="79">
        <v>10000</v>
      </c>
      <c r="F260" s="78">
        <v>0</v>
      </c>
      <c r="G260" s="277">
        <v>2.0099999999999998</v>
      </c>
      <c r="H260" s="79">
        <v>2.0099999999999998</v>
      </c>
      <c r="I260" s="144">
        <v>2.0099999999999998</v>
      </c>
      <c r="J260" s="23"/>
    </row>
    <row r="261" spans="1:10" ht="16" x14ac:dyDescent="0.2">
      <c r="A261" s="63"/>
      <c r="B261" s="75"/>
      <c r="C261" s="66"/>
      <c r="D261" s="173"/>
      <c r="E261" s="79"/>
      <c r="F261" s="78"/>
      <c r="G261" s="277"/>
      <c r="H261" s="79"/>
      <c r="I261" s="144"/>
      <c r="J261" s="23"/>
    </row>
    <row r="262" spans="1:10" ht="16" x14ac:dyDescent="0.2">
      <c r="A262" s="63"/>
      <c r="B262" s="75" t="s">
        <v>771</v>
      </c>
      <c r="C262" s="66" t="s">
        <v>770</v>
      </c>
      <c r="D262" s="168" t="s">
        <v>411</v>
      </c>
      <c r="E262" s="78">
        <v>10000</v>
      </c>
      <c r="F262" s="109">
        <v>0</v>
      </c>
      <c r="G262" s="479">
        <v>0.46</v>
      </c>
      <c r="H262" s="78">
        <f>F262+G262</f>
        <v>0.46</v>
      </c>
      <c r="I262" s="144">
        <f>SUM(H262:H263)</f>
        <v>4.6399999999999997</v>
      </c>
      <c r="J262" s="23"/>
    </row>
    <row r="263" spans="1:10" ht="16" x14ac:dyDescent="0.2">
      <c r="A263" s="63"/>
      <c r="B263" s="75" t="s">
        <v>771</v>
      </c>
      <c r="C263" s="66" t="s">
        <v>770</v>
      </c>
      <c r="D263" s="168" t="s">
        <v>413</v>
      </c>
      <c r="E263" s="78">
        <v>100000</v>
      </c>
      <c r="F263" s="109">
        <v>4.18</v>
      </c>
      <c r="G263" s="479"/>
      <c r="H263" s="78">
        <v>4.18</v>
      </c>
      <c r="I263" s="144"/>
      <c r="J263" s="23"/>
    </row>
    <row r="264" spans="1:10" ht="16" x14ac:dyDescent="0.2">
      <c r="A264" s="63"/>
      <c r="B264" s="75"/>
      <c r="C264" s="66"/>
      <c r="D264" s="173"/>
      <c r="E264" s="78"/>
      <c r="F264" s="78"/>
      <c r="G264" s="277"/>
      <c r="H264" s="78"/>
      <c r="I264" s="144"/>
      <c r="J264" s="23"/>
    </row>
    <row r="265" spans="1:10" ht="16" x14ac:dyDescent="0.2">
      <c r="A265" s="63"/>
      <c r="B265" s="75" t="s">
        <v>638</v>
      </c>
      <c r="C265" s="66" t="s">
        <v>636</v>
      </c>
      <c r="D265" s="173" t="s">
        <v>411</v>
      </c>
      <c r="E265" s="78">
        <v>100000</v>
      </c>
      <c r="F265" s="109">
        <v>18.09</v>
      </c>
      <c r="G265" s="479">
        <v>2.0099999999999998</v>
      </c>
      <c r="H265" s="78">
        <f>F265+G265</f>
        <v>20.100000000000001</v>
      </c>
      <c r="I265" s="144">
        <f>SUM(H265:H268)</f>
        <v>32.230000000000004</v>
      </c>
      <c r="J265" s="23"/>
    </row>
    <row r="266" spans="1:10" ht="16" x14ac:dyDescent="0.2">
      <c r="A266" s="63"/>
      <c r="B266" s="75" t="s">
        <v>638</v>
      </c>
      <c r="C266" s="66" t="s">
        <v>636</v>
      </c>
      <c r="D266" s="173" t="s">
        <v>412</v>
      </c>
      <c r="E266" s="78">
        <v>10000</v>
      </c>
      <c r="F266" s="109">
        <v>3.42</v>
      </c>
      <c r="G266" s="479"/>
      <c r="H266" s="78">
        <f>F266</f>
        <v>3.42</v>
      </c>
      <c r="I266" s="144"/>
      <c r="J266" s="23"/>
    </row>
    <row r="267" spans="1:10" ht="16" x14ac:dyDescent="0.2">
      <c r="A267" s="63"/>
      <c r="B267" s="75" t="s">
        <v>638</v>
      </c>
      <c r="C267" s="66" t="s">
        <v>636</v>
      </c>
      <c r="D267" s="173" t="s">
        <v>413</v>
      </c>
      <c r="E267" s="78">
        <v>200000</v>
      </c>
      <c r="F267" s="109">
        <v>8.36</v>
      </c>
      <c r="G267" s="479"/>
      <c r="H267" s="78">
        <f>F267</f>
        <v>8.36</v>
      </c>
      <c r="I267" s="144"/>
      <c r="J267" s="23"/>
    </row>
    <row r="268" spans="1:10" ht="16" x14ac:dyDescent="0.2">
      <c r="A268" s="63"/>
      <c r="B268" s="75" t="s">
        <v>638</v>
      </c>
      <c r="C268" s="66" t="s">
        <v>636</v>
      </c>
      <c r="D268" s="173" t="s">
        <v>414</v>
      </c>
      <c r="E268" s="78">
        <v>10000</v>
      </c>
      <c r="F268" s="109">
        <v>0.35</v>
      </c>
      <c r="G268" s="479"/>
      <c r="H268" s="78">
        <f>F268</f>
        <v>0.35</v>
      </c>
      <c r="I268" s="144"/>
      <c r="J268" s="23"/>
    </row>
    <row r="269" spans="1:10" ht="16" x14ac:dyDescent="0.2">
      <c r="A269" s="63"/>
      <c r="B269" s="75"/>
      <c r="C269" s="66"/>
      <c r="D269" s="66"/>
      <c r="E269" s="78"/>
      <c r="F269" s="78"/>
      <c r="G269" s="277"/>
      <c r="H269" s="78"/>
      <c r="I269" s="144"/>
      <c r="J269" s="23"/>
    </row>
    <row r="270" spans="1:10" ht="16" x14ac:dyDescent="0.2">
      <c r="A270" s="63"/>
      <c r="B270" s="75" t="s">
        <v>583</v>
      </c>
      <c r="C270" s="66" t="s">
        <v>914</v>
      </c>
      <c r="D270" s="173" t="s">
        <v>411</v>
      </c>
      <c r="E270" s="78">
        <v>150000</v>
      </c>
      <c r="F270" s="78">
        <v>17.64</v>
      </c>
      <c r="G270" s="277">
        <v>1.26</v>
      </c>
      <c r="H270" s="78">
        <v>18.899999999999999</v>
      </c>
      <c r="I270" s="144">
        <f>SUM(H270:H275)</f>
        <v>55.39</v>
      </c>
      <c r="J270" s="23"/>
    </row>
    <row r="271" spans="1:10" ht="16" x14ac:dyDescent="0.2">
      <c r="A271" s="63"/>
      <c r="B271" s="75" t="s">
        <v>583</v>
      </c>
      <c r="C271" s="66" t="s">
        <v>914</v>
      </c>
      <c r="D271" s="173" t="s">
        <v>417</v>
      </c>
      <c r="E271" s="78">
        <v>50000</v>
      </c>
      <c r="F271" s="78">
        <v>22.05</v>
      </c>
      <c r="G271" s="277"/>
      <c r="H271" s="78">
        <v>22.05</v>
      </c>
      <c r="I271" s="144"/>
      <c r="J271" s="23" t="s">
        <v>1072</v>
      </c>
    </row>
    <row r="272" spans="1:10" ht="16" x14ac:dyDescent="0.2">
      <c r="A272" s="63"/>
      <c r="B272" s="75" t="s">
        <v>583</v>
      </c>
      <c r="C272" s="66" t="s">
        <v>914</v>
      </c>
      <c r="D272" s="173" t="s">
        <v>412</v>
      </c>
      <c r="E272" s="78">
        <v>10000</v>
      </c>
      <c r="F272" s="78">
        <v>3.42</v>
      </c>
      <c r="G272" s="277"/>
      <c r="H272" s="78">
        <v>3.42</v>
      </c>
      <c r="I272" s="144"/>
      <c r="J272" s="23"/>
    </row>
    <row r="273" spans="1:10" ht="16" x14ac:dyDescent="0.2">
      <c r="A273" s="63"/>
      <c r="B273" s="75" t="s">
        <v>583</v>
      </c>
      <c r="C273" s="66" t="s">
        <v>914</v>
      </c>
      <c r="D273" s="173" t="s">
        <v>413</v>
      </c>
      <c r="E273" s="78">
        <v>150000</v>
      </c>
      <c r="F273" s="78">
        <v>6.27</v>
      </c>
      <c r="G273" s="277"/>
      <c r="H273" s="78">
        <v>6.27</v>
      </c>
      <c r="I273" s="144"/>
      <c r="J273" s="23"/>
    </row>
    <row r="274" spans="1:10" ht="17" customHeight="1" x14ac:dyDescent="0.2">
      <c r="A274" s="63"/>
      <c r="B274" s="75" t="s">
        <v>583</v>
      </c>
      <c r="C274" s="66" t="s">
        <v>914</v>
      </c>
      <c r="D274" s="173" t="s">
        <v>418</v>
      </c>
      <c r="E274" s="78">
        <v>100000</v>
      </c>
      <c r="F274" s="78">
        <v>4.4000000000000004</v>
      </c>
      <c r="G274" s="277"/>
      <c r="H274" s="78">
        <v>4.4000000000000004</v>
      </c>
      <c r="I274" s="144"/>
      <c r="J274" s="23"/>
    </row>
    <row r="275" spans="1:10" ht="16" x14ac:dyDescent="0.2">
      <c r="A275" s="63"/>
      <c r="B275" s="75" t="s">
        <v>583</v>
      </c>
      <c r="C275" s="66" t="s">
        <v>914</v>
      </c>
      <c r="D275" s="173" t="s">
        <v>414</v>
      </c>
      <c r="E275" s="78">
        <v>10000</v>
      </c>
      <c r="F275" s="78">
        <v>0.35</v>
      </c>
      <c r="G275" s="277"/>
      <c r="H275" s="78">
        <v>0.35</v>
      </c>
      <c r="I275" s="144"/>
      <c r="J275" s="23"/>
    </row>
    <row r="276" spans="1:10" ht="16" x14ac:dyDescent="0.2">
      <c r="A276" s="63"/>
      <c r="B276" s="75"/>
      <c r="C276" s="66"/>
      <c r="D276" s="173"/>
      <c r="E276" s="78"/>
      <c r="F276" s="78"/>
      <c r="G276" s="277"/>
      <c r="H276" s="78"/>
      <c r="I276" s="144"/>
      <c r="J276" s="23"/>
    </row>
    <row r="277" spans="1:10" ht="16" x14ac:dyDescent="0.2">
      <c r="A277" s="63"/>
      <c r="B277" s="75" t="s">
        <v>735</v>
      </c>
      <c r="C277" s="66" t="s">
        <v>736</v>
      </c>
      <c r="D277" s="173" t="s">
        <v>411</v>
      </c>
      <c r="E277" s="78">
        <v>10000</v>
      </c>
      <c r="F277" s="109" t="s">
        <v>492</v>
      </c>
      <c r="G277" s="479">
        <v>0.53</v>
      </c>
      <c r="H277" s="78">
        <f>SUM(F277:G277)</f>
        <v>0.53</v>
      </c>
      <c r="I277" s="144">
        <f>H277</f>
        <v>0.53</v>
      </c>
      <c r="J277" s="23"/>
    </row>
    <row r="278" spans="1:10" ht="16" x14ac:dyDescent="0.2">
      <c r="A278" s="63"/>
      <c r="B278" s="75"/>
      <c r="C278" s="66"/>
      <c r="D278" s="66"/>
      <c r="E278" s="78"/>
      <c r="F278" s="78"/>
      <c r="G278" s="277"/>
      <c r="H278" s="78"/>
      <c r="I278" s="144"/>
      <c r="J278" s="23"/>
    </row>
    <row r="279" spans="1:10" ht="16" x14ac:dyDescent="0.2">
      <c r="A279" s="63"/>
      <c r="B279" s="75" t="s">
        <v>585</v>
      </c>
      <c r="C279" s="66" t="s">
        <v>378</v>
      </c>
      <c r="D279" s="66" t="s">
        <v>411</v>
      </c>
      <c r="E279" s="78">
        <v>10000</v>
      </c>
      <c r="F279" s="109">
        <v>0</v>
      </c>
      <c r="G279" s="479">
        <v>14.08</v>
      </c>
      <c r="H279" s="78">
        <v>14.08</v>
      </c>
      <c r="I279" s="144">
        <f>H279</f>
        <v>14.08</v>
      </c>
      <c r="J279" s="23"/>
    </row>
    <row r="280" spans="1:10" ht="16" x14ac:dyDescent="0.2">
      <c r="A280" s="63"/>
      <c r="B280" s="75"/>
      <c r="C280" s="66"/>
      <c r="D280" s="66"/>
      <c r="E280" s="78"/>
      <c r="F280" s="109"/>
      <c r="G280" s="479"/>
      <c r="H280" s="78"/>
      <c r="I280" s="144"/>
      <c r="J280" s="23"/>
    </row>
    <row r="281" spans="1:10" ht="16" x14ac:dyDescent="0.2">
      <c r="A281" s="63"/>
      <c r="B281" s="75" t="s">
        <v>625</v>
      </c>
      <c r="C281" s="66" t="s">
        <v>202</v>
      </c>
      <c r="D281" s="66" t="s">
        <v>411</v>
      </c>
      <c r="E281" s="78">
        <v>10000</v>
      </c>
      <c r="F281" s="109">
        <v>0</v>
      </c>
      <c r="G281" s="479">
        <v>0.91</v>
      </c>
      <c r="H281" s="78">
        <v>0.91</v>
      </c>
      <c r="I281" s="144">
        <f>SUM(H281:H282)</f>
        <v>1.33</v>
      </c>
      <c r="J281" s="23"/>
    </row>
    <row r="282" spans="1:10" ht="16" x14ac:dyDescent="0.2">
      <c r="A282" s="63"/>
      <c r="B282" s="75" t="s">
        <v>625</v>
      </c>
      <c r="C282" s="66" t="s">
        <v>202</v>
      </c>
      <c r="D282" s="66" t="s">
        <v>413</v>
      </c>
      <c r="E282" s="78">
        <v>10000</v>
      </c>
      <c r="F282" s="109">
        <v>0.42</v>
      </c>
      <c r="G282" s="479">
        <v>0</v>
      </c>
      <c r="H282" s="78">
        <v>0.42</v>
      </c>
      <c r="I282" s="144"/>
      <c r="J282" s="23"/>
    </row>
    <row r="283" spans="1:10" ht="16" x14ac:dyDescent="0.2">
      <c r="A283" s="63"/>
      <c r="B283" s="75"/>
      <c r="C283" s="66"/>
      <c r="D283" s="66"/>
      <c r="E283" s="78"/>
      <c r="F283" s="78"/>
      <c r="G283" s="277"/>
      <c r="H283" s="78"/>
      <c r="I283" s="144"/>
      <c r="J283" s="23"/>
    </row>
    <row r="284" spans="1:10" ht="16" x14ac:dyDescent="0.2">
      <c r="A284" s="63"/>
      <c r="B284" s="75" t="s">
        <v>586</v>
      </c>
      <c r="C284" s="85" t="s">
        <v>228</v>
      </c>
      <c r="D284" s="85" t="s">
        <v>411</v>
      </c>
      <c r="E284" s="86">
        <v>10000</v>
      </c>
      <c r="F284" s="251">
        <v>0</v>
      </c>
      <c r="G284" s="479">
        <f>H284-F284</f>
        <v>0.53</v>
      </c>
      <c r="H284" s="86">
        <v>0.53</v>
      </c>
      <c r="I284" s="242">
        <f>SUM(H284:H285)</f>
        <v>0.95</v>
      </c>
      <c r="J284" s="23"/>
    </row>
    <row r="285" spans="1:10" ht="16" x14ac:dyDescent="0.2">
      <c r="A285" s="63"/>
      <c r="B285" s="75" t="s">
        <v>586</v>
      </c>
      <c r="C285" s="85" t="s">
        <v>228</v>
      </c>
      <c r="D285" s="85" t="s">
        <v>413</v>
      </c>
      <c r="E285" s="86">
        <v>10000</v>
      </c>
      <c r="F285" s="251">
        <v>0.42</v>
      </c>
      <c r="G285" s="479"/>
      <c r="H285" s="86">
        <v>0.42</v>
      </c>
      <c r="I285" s="242"/>
      <c r="J285" s="23"/>
    </row>
    <row r="286" spans="1:10" ht="16" x14ac:dyDescent="0.2">
      <c r="A286" s="63"/>
      <c r="B286" s="75"/>
      <c r="C286" s="85"/>
      <c r="D286" s="85"/>
      <c r="E286" s="86"/>
      <c r="F286" s="251"/>
      <c r="G286" s="479"/>
      <c r="H286" s="86"/>
      <c r="I286" s="242"/>
      <c r="J286" s="23"/>
    </row>
    <row r="287" spans="1:10" ht="16" x14ac:dyDescent="0.2">
      <c r="A287" s="63"/>
      <c r="B287" s="75" t="s">
        <v>919</v>
      </c>
      <c r="C287" s="85" t="s">
        <v>920</v>
      </c>
      <c r="D287" s="85" t="s">
        <v>411</v>
      </c>
      <c r="E287" s="86">
        <v>120000</v>
      </c>
      <c r="F287" s="251">
        <v>10.01</v>
      </c>
      <c r="G287" s="479">
        <v>0.91</v>
      </c>
      <c r="H287" s="86">
        <v>10.92</v>
      </c>
      <c r="I287" s="242">
        <f>SUM(H287:H289)</f>
        <v>15.78</v>
      </c>
      <c r="J287" s="23"/>
    </row>
    <row r="288" spans="1:10" ht="16" x14ac:dyDescent="0.2">
      <c r="A288" s="63"/>
      <c r="B288" s="75" t="s">
        <v>919</v>
      </c>
      <c r="C288" s="85" t="s">
        <v>920</v>
      </c>
      <c r="D288" s="85" t="s">
        <v>412</v>
      </c>
      <c r="E288" s="86">
        <v>2000</v>
      </c>
      <c r="F288" s="251">
        <v>0.68</v>
      </c>
      <c r="G288" s="479"/>
      <c r="H288" s="86">
        <v>0.68</v>
      </c>
      <c r="I288" s="242"/>
      <c r="J288" s="23"/>
    </row>
    <row r="289" spans="1:10" ht="16" x14ac:dyDescent="0.2">
      <c r="A289" s="63"/>
      <c r="B289" s="75" t="s">
        <v>919</v>
      </c>
      <c r="C289" s="85" t="s">
        <v>920</v>
      </c>
      <c r="D289" s="85" t="s">
        <v>413</v>
      </c>
      <c r="E289" s="86">
        <v>100000</v>
      </c>
      <c r="F289" s="251">
        <v>4.18</v>
      </c>
      <c r="G289" s="479"/>
      <c r="H289" s="86">
        <v>4.18</v>
      </c>
      <c r="I289" s="242"/>
      <c r="J289" s="23"/>
    </row>
    <row r="290" spans="1:10" ht="16" x14ac:dyDescent="0.2">
      <c r="A290" s="63"/>
      <c r="B290" s="75"/>
      <c r="C290" s="85"/>
      <c r="D290" s="85"/>
      <c r="E290" s="86"/>
      <c r="F290" s="86"/>
      <c r="G290" s="277"/>
      <c r="H290" s="86"/>
      <c r="I290" s="242"/>
      <c r="J290" s="23"/>
    </row>
    <row r="291" spans="1:10" ht="16" x14ac:dyDescent="0.2">
      <c r="A291" s="63"/>
      <c r="B291" s="75" t="s">
        <v>719</v>
      </c>
      <c r="C291" s="85" t="s">
        <v>738</v>
      </c>
      <c r="D291" s="85" t="s">
        <v>411</v>
      </c>
      <c r="E291" s="86">
        <v>250000</v>
      </c>
      <c r="F291" s="251">
        <f>H291-G291</f>
        <v>12.72</v>
      </c>
      <c r="G291" s="479">
        <v>0.53</v>
      </c>
      <c r="H291" s="86">
        <v>13.25</v>
      </c>
      <c r="I291" s="242">
        <f>SUM(H291:H292)</f>
        <v>26.630000000000003</v>
      </c>
      <c r="J291" s="23"/>
    </row>
    <row r="292" spans="1:10" ht="16" x14ac:dyDescent="0.2">
      <c r="A292" s="63"/>
      <c r="B292" s="75" t="s">
        <v>719</v>
      </c>
      <c r="C292" s="85" t="s">
        <v>738</v>
      </c>
      <c r="D292" s="85" t="s">
        <v>413</v>
      </c>
      <c r="E292" s="86">
        <v>320000</v>
      </c>
      <c r="F292" s="251">
        <v>13.38</v>
      </c>
      <c r="G292" s="479"/>
      <c r="H292" s="86">
        <f>F292</f>
        <v>13.38</v>
      </c>
      <c r="I292" s="242"/>
      <c r="J292" s="23"/>
    </row>
    <row r="293" spans="1:10" ht="16" x14ac:dyDescent="0.2">
      <c r="A293" s="63"/>
      <c r="B293" s="75"/>
      <c r="C293" s="85"/>
      <c r="D293" s="85"/>
      <c r="E293" s="86"/>
      <c r="F293" s="86"/>
      <c r="G293" s="277"/>
      <c r="H293" s="86"/>
      <c r="I293" s="242"/>
      <c r="J293" s="23"/>
    </row>
    <row r="294" spans="1:10" ht="16" x14ac:dyDescent="0.2">
      <c r="A294" s="63"/>
      <c r="B294" s="75" t="s">
        <v>588</v>
      </c>
      <c r="C294" s="66" t="s">
        <v>84</v>
      </c>
      <c r="D294" s="66" t="s">
        <v>411</v>
      </c>
      <c r="E294" s="78">
        <v>10000</v>
      </c>
      <c r="F294" s="109">
        <v>0</v>
      </c>
      <c r="G294" s="479">
        <f>H294-F294</f>
        <v>0.91</v>
      </c>
      <c r="H294" s="78">
        <v>0.91</v>
      </c>
      <c r="I294" s="144">
        <f>SUM(H294:H297)</f>
        <v>2.08</v>
      </c>
      <c r="J294" s="211"/>
    </row>
    <row r="295" spans="1:10" ht="16" x14ac:dyDescent="0.2">
      <c r="A295" s="63"/>
      <c r="B295" s="75" t="s">
        <v>588</v>
      </c>
      <c r="C295" s="66" t="s">
        <v>84</v>
      </c>
      <c r="D295" s="66" t="s">
        <v>412</v>
      </c>
      <c r="E295" s="78">
        <v>2000</v>
      </c>
      <c r="F295" s="109">
        <v>0.68</v>
      </c>
      <c r="G295" s="479"/>
      <c r="H295" s="78">
        <v>0.68</v>
      </c>
      <c r="I295" s="144"/>
      <c r="J295" s="211"/>
    </row>
    <row r="296" spans="1:10" ht="16" x14ac:dyDescent="0.2">
      <c r="A296" s="63"/>
      <c r="B296" s="75" t="s">
        <v>588</v>
      </c>
      <c r="C296" s="66" t="s">
        <v>84</v>
      </c>
      <c r="D296" s="66" t="s">
        <v>413</v>
      </c>
      <c r="E296" s="78">
        <v>10000</v>
      </c>
      <c r="F296" s="109">
        <v>0.42</v>
      </c>
      <c r="G296" s="479"/>
      <c r="H296" s="78">
        <f>F296</f>
        <v>0.42</v>
      </c>
      <c r="I296" s="144"/>
      <c r="J296" s="23"/>
    </row>
    <row r="297" spans="1:10" ht="16" x14ac:dyDescent="0.2">
      <c r="A297" s="63"/>
      <c r="B297" s="75" t="s">
        <v>588</v>
      </c>
      <c r="C297" s="66" t="s">
        <v>84</v>
      </c>
      <c r="D297" s="66" t="s">
        <v>414</v>
      </c>
      <c r="E297" s="78">
        <v>2000</v>
      </c>
      <c r="F297" s="109">
        <v>7.0000000000000007E-2</v>
      </c>
      <c r="G297" s="479">
        <v>0</v>
      </c>
      <c r="H297" s="78">
        <v>7.0000000000000007E-2</v>
      </c>
      <c r="I297" s="144"/>
      <c r="J297" s="23"/>
    </row>
    <row r="298" spans="1:10" ht="16" x14ac:dyDescent="0.2">
      <c r="A298" s="63"/>
      <c r="B298" s="75"/>
      <c r="C298" s="66"/>
      <c r="D298" s="66"/>
      <c r="E298" s="78"/>
      <c r="F298" s="78"/>
      <c r="G298" s="277"/>
      <c r="H298" s="78"/>
      <c r="I298" s="144"/>
      <c r="J298" s="23"/>
    </row>
    <row r="299" spans="1:10" ht="16" x14ac:dyDescent="0.2">
      <c r="A299" s="63"/>
      <c r="B299" s="75" t="s">
        <v>589</v>
      </c>
      <c r="C299" s="66" t="s">
        <v>60</v>
      </c>
      <c r="D299" s="66" t="s">
        <v>411</v>
      </c>
      <c r="E299" s="78">
        <v>10000</v>
      </c>
      <c r="F299" s="109">
        <v>0</v>
      </c>
      <c r="G299" s="479">
        <f>H299-F299</f>
        <v>8.02</v>
      </c>
      <c r="H299" s="78">
        <v>8.02</v>
      </c>
      <c r="I299" s="144">
        <f>H299</f>
        <v>8.02</v>
      </c>
      <c r="J299" s="211"/>
    </row>
    <row r="300" spans="1:10" ht="16" x14ac:dyDescent="0.2">
      <c r="A300" s="63"/>
      <c r="B300" s="75"/>
      <c r="C300" s="66"/>
      <c r="D300" s="66"/>
      <c r="E300" s="78"/>
      <c r="F300" s="78"/>
      <c r="G300" s="277"/>
      <c r="H300" s="78"/>
      <c r="I300" s="144"/>
      <c r="J300" s="211"/>
    </row>
    <row r="301" spans="1:10" ht="16" x14ac:dyDescent="0.2">
      <c r="A301" s="63"/>
      <c r="B301" s="75" t="s">
        <v>923</v>
      </c>
      <c r="C301" s="66" t="s">
        <v>924</v>
      </c>
      <c r="D301" s="66" t="s">
        <v>411</v>
      </c>
      <c r="E301" s="78">
        <v>10000</v>
      </c>
      <c r="F301" s="109">
        <v>0</v>
      </c>
      <c r="G301" s="479">
        <v>2.0099999999999998</v>
      </c>
      <c r="H301" s="78">
        <v>2.0099999999999998</v>
      </c>
      <c r="I301" s="144">
        <f>SUM(H301:H302)</f>
        <v>10.37</v>
      </c>
      <c r="J301" s="211"/>
    </row>
    <row r="302" spans="1:10" ht="16" x14ac:dyDescent="0.2">
      <c r="A302" s="63"/>
      <c r="B302" s="75" t="s">
        <v>923</v>
      </c>
      <c r="C302" s="66" t="s">
        <v>924</v>
      </c>
      <c r="D302" s="66" t="s">
        <v>413</v>
      </c>
      <c r="E302" s="78">
        <v>200000</v>
      </c>
      <c r="F302" s="109">
        <v>8.36</v>
      </c>
      <c r="G302" s="479"/>
      <c r="H302" s="78">
        <v>8.36</v>
      </c>
      <c r="I302" s="144"/>
      <c r="J302" s="211"/>
    </row>
    <row r="303" spans="1:10" ht="16" x14ac:dyDescent="0.2">
      <c r="A303" s="63"/>
      <c r="B303" s="75"/>
      <c r="C303" s="66"/>
      <c r="D303" s="66"/>
      <c r="E303" s="78"/>
      <c r="F303" s="78"/>
      <c r="G303" s="277"/>
      <c r="H303" s="78"/>
      <c r="I303" s="144"/>
      <c r="J303" s="23"/>
    </row>
    <row r="304" spans="1:10" ht="16" x14ac:dyDescent="0.2">
      <c r="A304" s="63"/>
      <c r="B304" s="75" t="s">
        <v>786</v>
      </c>
      <c r="C304" s="66" t="s">
        <v>787</v>
      </c>
      <c r="D304" s="66" t="s">
        <v>411</v>
      </c>
      <c r="E304" s="78">
        <v>10000</v>
      </c>
      <c r="F304" s="109">
        <v>0</v>
      </c>
      <c r="G304" s="479">
        <v>0.66</v>
      </c>
      <c r="H304" s="78">
        <f>SUM(F304:G304)</f>
        <v>0.66</v>
      </c>
      <c r="I304" s="144">
        <f>SUM(H304:H304)</f>
        <v>0.66</v>
      </c>
      <c r="J304" s="23"/>
    </row>
    <row r="305" spans="1:10" ht="16" x14ac:dyDescent="0.2">
      <c r="A305" s="63"/>
      <c r="B305" s="75"/>
      <c r="C305" s="66"/>
      <c r="D305" s="66"/>
      <c r="E305" s="78"/>
      <c r="F305" s="78"/>
      <c r="G305" s="277"/>
      <c r="H305" s="78"/>
      <c r="I305" s="144"/>
      <c r="J305" s="23"/>
    </row>
    <row r="306" spans="1:10" ht="16" x14ac:dyDescent="0.2">
      <c r="A306" s="63"/>
      <c r="B306" s="290">
        <v>2235</v>
      </c>
      <c r="C306" s="66" t="s">
        <v>527</v>
      </c>
      <c r="D306" s="66" t="s">
        <v>411</v>
      </c>
      <c r="E306" s="78">
        <v>10000</v>
      </c>
      <c r="F306" s="109">
        <v>0</v>
      </c>
      <c r="G306" s="479">
        <f>H306-F306</f>
        <v>2.0099999999999998</v>
      </c>
      <c r="H306" s="78">
        <v>2.0099999999999998</v>
      </c>
      <c r="I306" s="144">
        <f>SUM(H306:H311)</f>
        <v>4.8199999999999994</v>
      </c>
      <c r="J306" s="23"/>
    </row>
    <row r="307" spans="1:10" ht="16" x14ac:dyDescent="0.2">
      <c r="A307" s="63"/>
      <c r="B307" s="290" t="s">
        <v>535</v>
      </c>
      <c r="C307" s="66" t="s">
        <v>527</v>
      </c>
      <c r="D307" s="66" t="s">
        <v>417</v>
      </c>
      <c r="E307" s="78">
        <v>5000</v>
      </c>
      <c r="F307" s="109">
        <v>1.42</v>
      </c>
      <c r="G307" s="479"/>
      <c r="H307" s="78">
        <f>F307</f>
        <v>1.42</v>
      </c>
      <c r="I307" s="144"/>
      <c r="J307" s="23"/>
    </row>
    <row r="308" spans="1:10" ht="16" x14ac:dyDescent="0.2">
      <c r="A308" s="63"/>
      <c r="B308" s="290" t="s">
        <v>535</v>
      </c>
      <c r="C308" s="66" t="s">
        <v>527</v>
      </c>
      <c r="D308" s="66" t="s">
        <v>412</v>
      </c>
      <c r="E308" s="78">
        <v>2000</v>
      </c>
      <c r="F308" s="109">
        <v>0.68</v>
      </c>
      <c r="G308" s="479"/>
      <c r="H308" s="78">
        <f>F308</f>
        <v>0.68</v>
      </c>
      <c r="I308" s="144"/>
      <c r="J308" s="23"/>
    </row>
    <row r="309" spans="1:10" ht="16" x14ac:dyDescent="0.2">
      <c r="A309" s="63"/>
      <c r="B309" s="290" t="s">
        <v>535</v>
      </c>
      <c r="C309" s="66" t="s">
        <v>527</v>
      </c>
      <c r="D309" s="66" t="s">
        <v>413</v>
      </c>
      <c r="E309" s="78">
        <v>10000</v>
      </c>
      <c r="F309" s="109">
        <v>0.42</v>
      </c>
      <c r="G309" s="479"/>
      <c r="H309" s="78">
        <f>F309</f>
        <v>0.42</v>
      </c>
      <c r="I309" s="144"/>
      <c r="J309" s="23"/>
    </row>
    <row r="310" spans="1:10" ht="16" x14ac:dyDescent="0.2">
      <c r="A310" s="63"/>
      <c r="B310" s="290" t="s">
        <v>535</v>
      </c>
      <c r="C310" s="66" t="s">
        <v>527</v>
      </c>
      <c r="D310" s="66" t="s">
        <v>418</v>
      </c>
      <c r="E310" s="78">
        <v>5000</v>
      </c>
      <c r="F310" s="109">
        <v>0.22</v>
      </c>
      <c r="G310" s="479"/>
      <c r="H310" s="78">
        <f>F310</f>
        <v>0.22</v>
      </c>
      <c r="I310" s="144"/>
      <c r="J310" s="23"/>
    </row>
    <row r="311" spans="1:10" ht="16" x14ac:dyDescent="0.2">
      <c r="A311" s="63"/>
      <c r="B311" s="290" t="s">
        <v>535</v>
      </c>
      <c r="C311" s="66" t="s">
        <v>527</v>
      </c>
      <c r="D311" s="66" t="s">
        <v>414</v>
      </c>
      <c r="E311" s="78">
        <v>2000</v>
      </c>
      <c r="F311" s="109">
        <v>7.0000000000000007E-2</v>
      </c>
      <c r="G311" s="479"/>
      <c r="H311" s="78">
        <f>F311</f>
        <v>7.0000000000000007E-2</v>
      </c>
      <c r="I311" s="144"/>
      <c r="J311" s="23"/>
    </row>
    <row r="312" spans="1:10" ht="16" x14ac:dyDescent="0.2">
      <c r="A312" s="63"/>
      <c r="B312" s="23"/>
      <c r="C312" s="66"/>
      <c r="D312" s="66"/>
      <c r="E312" s="78"/>
      <c r="F312" s="78"/>
      <c r="G312" s="277"/>
      <c r="H312" s="78"/>
      <c r="I312" s="144"/>
      <c r="J312" s="23"/>
    </row>
    <row r="313" spans="1:10" ht="16" x14ac:dyDescent="0.2">
      <c r="A313" s="63"/>
      <c r="B313" s="275">
        <v>2245</v>
      </c>
      <c r="C313" s="66" t="s">
        <v>639</v>
      </c>
      <c r="D313" s="66" t="s">
        <v>411</v>
      </c>
      <c r="E313" s="78">
        <v>10000</v>
      </c>
      <c r="F313" s="109">
        <v>0</v>
      </c>
      <c r="G313" s="479">
        <v>3.08</v>
      </c>
      <c r="H313" s="78">
        <f>F313+G313</f>
        <v>3.08</v>
      </c>
      <c r="I313" s="144">
        <f>SUM(H313:H314)</f>
        <v>3.5</v>
      </c>
      <c r="J313" s="23"/>
    </row>
    <row r="314" spans="1:10" ht="16" x14ac:dyDescent="0.2">
      <c r="A314" s="63"/>
      <c r="B314" s="275">
        <v>2245</v>
      </c>
      <c r="C314" s="66" t="s">
        <v>639</v>
      </c>
      <c r="D314" s="66" t="s">
        <v>413</v>
      </c>
      <c r="E314" s="78">
        <v>10000</v>
      </c>
      <c r="F314" s="109">
        <v>0.42</v>
      </c>
      <c r="G314" s="479"/>
      <c r="H314" s="78">
        <f>F314</f>
        <v>0.42</v>
      </c>
      <c r="I314" s="144"/>
      <c r="J314" s="23"/>
    </row>
    <row r="315" spans="1:10" ht="16" x14ac:dyDescent="0.2">
      <c r="A315" s="63"/>
      <c r="B315" s="275"/>
      <c r="C315" s="66"/>
      <c r="D315" s="66"/>
      <c r="E315" s="78"/>
      <c r="F315" s="78"/>
      <c r="G315" s="277"/>
      <c r="H315" s="78"/>
      <c r="I315" s="144"/>
      <c r="J315" s="23"/>
    </row>
    <row r="316" spans="1:10" ht="16" x14ac:dyDescent="0.2">
      <c r="A316" s="63"/>
      <c r="B316" s="275">
        <v>2281</v>
      </c>
      <c r="C316" s="66" t="s">
        <v>773</v>
      </c>
      <c r="D316" s="66" t="s">
        <v>411</v>
      </c>
      <c r="E316" s="78">
        <v>40000</v>
      </c>
      <c r="F316" s="109">
        <v>24.06</v>
      </c>
      <c r="G316" s="479">
        <f>H316-F316</f>
        <v>8.02</v>
      </c>
      <c r="H316" s="78">
        <v>32.08</v>
      </c>
      <c r="I316" s="144">
        <f>SUM(H316:H319)</f>
        <v>47.49</v>
      </c>
      <c r="J316" s="23"/>
    </row>
    <row r="317" spans="1:10" ht="16" x14ac:dyDescent="0.2">
      <c r="A317" s="63"/>
      <c r="B317" s="275">
        <v>2281</v>
      </c>
      <c r="C317" s="66" t="s">
        <v>773</v>
      </c>
      <c r="D317" s="66" t="s">
        <v>417</v>
      </c>
      <c r="E317" s="78">
        <v>10000</v>
      </c>
      <c r="F317" s="109">
        <v>11.57</v>
      </c>
      <c r="G317" s="479"/>
      <c r="H317" s="78">
        <f>F317</f>
        <v>11.57</v>
      </c>
      <c r="I317" s="144"/>
      <c r="J317" s="23"/>
    </row>
    <row r="318" spans="1:10" ht="16" x14ac:dyDescent="0.2">
      <c r="A318" s="63"/>
      <c r="B318" s="275">
        <v>2281</v>
      </c>
      <c r="C318" s="66" t="s">
        <v>773</v>
      </c>
      <c r="D318" s="66" t="s">
        <v>412</v>
      </c>
      <c r="E318" s="78">
        <v>10000</v>
      </c>
      <c r="F318" s="109">
        <v>3.42</v>
      </c>
      <c r="G318" s="479"/>
      <c r="H318" s="78">
        <f>F318</f>
        <v>3.42</v>
      </c>
      <c r="I318" s="144"/>
      <c r="J318" s="23"/>
    </row>
    <row r="319" spans="1:10" ht="16" x14ac:dyDescent="0.2">
      <c r="A319" s="63"/>
      <c r="B319" s="275">
        <v>2281</v>
      </c>
      <c r="C319" s="66" t="s">
        <v>773</v>
      </c>
      <c r="D319" s="66" t="s">
        <v>413</v>
      </c>
      <c r="E319" s="78">
        <v>10000</v>
      </c>
      <c r="F319" s="109">
        <v>0.42</v>
      </c>
      <c r="G319" s="479"/>
      <c r="H319" s="78">
        <f>F319</f>
        <v>0.42</v>
      </c>
      <c r="I319" s="144"/>
      <c r="J319" s="23"/>
    </row>
    <row r="320" spans="1:10" ht="16" x14ac:dyDescent="0.2">
      <c r="A320" s="63"/>
      <c r="B320" s="75"/>
      <c r="C320" s="66"/>
      <c r="D320" s="66"/>
      <c r="E320" s="78"/>
      <c r="F320" s="78"/>
      <c r="G320" s="277"/>
      <c r="H320" s="78"/>
      <c r="I320" s="144"/>
      <c r="J320" s="23"/>
    </row>
    <row r="321" spans="1:10" ht="16" x14ac:dyDescent="0.2">
      <c r="A321" s="63"/>
      <c r="B321" s="75" t="s">
        <v>591</v>
      </c>
      <c r="C321" s="66" t="s">
        <v>367</v>
      </c>
      <c r="D321" s="66" t="s">
        <v>411</v>
      </c>
      <c r="E321" s="78">
        <v>10000</v>
      </c>
      <c r="F321" s="109">
        <v>0</v>
      </c>
      <c r="G321" s="479">
        <f>H321-F321</f>
        <v>5.0199999999999996</v>
      </c>
      <c r="H321" s="78">
        <v>5.0199999999999996</v>
      </c>
      <c r="I321" s="144">
        <f>SUM(H321:H324)</f>
        <v>10.879999999999999</v>
      </c>
      <c r="J321" s="23"/>
    </row>
    <row r="322" spans="1:10" ht="16" x14ac:dyDescent="0.2">
      <c r="A322" s="63"/>
      <c r="B322" s="75" t="s">
        <v>591</v>
      </c>
      <c r="C322" s="66" t="s">
        <v>367</v>
      </c>
      <c r="D322" s="66" t="s">
        <v>412</v>
      </c>
      <c r="E322" s="78">
        <v>10000</v>
      </c>
      <c r="F322" s="109">
        <v>3.42</v>
      </c>
      <c r="G322" s="479"/>
      <c r="H322" s="78">
        <f>F322</f>
        <v>3.42</v>
      </c>
      <c r="I322" s="144"/>
      <c r="J322" s="23"/>
    </row>
    <row r="323" spans="1:10" ht="16" x14ac:dyDescent="0.2">
      <c r="A323" s="63"/>
      <c r="B323" s="75" t="s">
        <v>591</v>
      </c>
      <c r="C323" s="66" t="s">
        <v>367</v>
      </c>
      <c r="D323" s="66" t="s">
        <v>413</v>
      </c>
      <c r="E323" s="78">
        <v>50000</v>
      </c>
      <c r="F323" s="109">
        <v>2.09</v>
      </c>
      <c r="G323" s="479"/>
      <c r="H323" s="78">
        <f>F323</f>
        <v>2.09</v>
      </c>
      <c r="I323" s="144"/>
      <c r="J323" s="23"/>
    </row>
    <row r="324" spans="1:10" ht="16" x14ac:dyDescent="0.2">
      <c r="A324" s="63"/>
      <c r="B324" s="75" t="s">
        <v>591</v>
      </c>
      <c r="C324" s="66" t="s">
        <v>367</v>
      </c>
      <c r="D324" s="66" t="s">
        <v>414</v>
      </c>
      <c r="E324" s="78">
        <v>10000</v>
      </c>
      <c r="F324" s="109">
        <v>0.35</v>
      </c>
      <c r="G324" s="479"/>
      <c r="H324" s="78">
        <f>F324</f>
        <v>0.35</v>
      </c>
      <c r="I324" s="144"/>
      <c r="J324" s="23"/>
    </row>
    <row r="325" spans="1:10" ht="16" x14ac:dyDescent="0.2">
      <c r="A325" s="63"/>
      <c r="B325" s="75"/>
      <c r="C325" s="70"/>
      <c r="D325" s="173"/>
      <c r="E325" s="130"/>
      <c r="F325" s="130"/>
      <c r="G325" s="493"/>
      <c r="H325" s="130"/>
      <c r="I325" s="192"/>
      <c r="J325" s="23"/>
    </row>
    <row r="326" spans="1:10" ht="16" x14ac:dyDescent="0.2">
      <c r="A326" s="63"/>
      <c r="B326" s="75" t="s">
        <v>593</v>
      </c>
      <c r="C326" s="70" t="s">
        <v>374</v>
      </c>
      <c r="D326" s="70" t="s">
        <v>411</v>
      </c>
      <c r="E326" s="130">
        <v>10000</v>
      </c>
      <c r="F326" s="111">
        <v>0</v>
      </c>
      <c r="G326" s="479">
        <f>H326-F326</f>
        <v>5.0199999999999996</v>
      </c>
      <c r="H326" s="130">
        <v>5.0199999999999996</v>
      </c>
      <c r="I326" s="192">
        <f>H326</f>
        <v>5.0199999999999996</v>
      </c>
      <c r="J326" s="23"/>
    </row>
    <row r="327" spans="1:10" ht="16" x14ac:dyDescent="0.2">
      <c r="A327" s="63"/>
      <c r="B327" s="75"/>
      <c r="C327" s="70"/>
      <c r="D327" s="70"/>
      <c r="E327" s="130"/>
      <c r="F327" s="111"/>
      <c r="G327" s="479"/>
      <c r="H327" s="130"/>
      <c r="I327" s="192"/>
      <c r="J327" s="23"/>
    </row>
    <row r="328" spans="1:10" ht="16" x14ac:dyDescent="0.2">
      <c r="A328" s="63"/>
      <c r="B328" s="75" t="s">
        <v>721</v>
      </c>
      <c r="C328" s="70" t="s">
        <v>722</v>
      </c>
      <c r="D328" s="70" t="s">
        <v>411</v>
      </c>
      <c r="E328" s="130">
        <v>10000</v>
      </c>
      <c r="F328" s="130">
        <v>0</v>
      </c>
      <c r="G328" s="277">
        <v>2.0099999999999998</v>
      </c>
      <c r="H328" s="130"/>
      <c r="I328" s="192">
        <v>2.0099999999999998</v>
      </c>
      <c r="J328" s="23"/>
    </row>
    <row r="329" spans="1:10" ht="16" x14ac:dyDescent="0.2">
      <c r="A329" s="63"/>
      <c r="B329" s="75"/>
      <c r="C329" s="70"/>
      <c r="D329" s="70"/>
      <c r="E329" s="130"/>
      <c r="F329" s="130"/>
      <c r="G329" s="277"/>
      <c r="H329" s="130"/>
      <c r="I329" s="192"/>
      <c r="J329" s="23"/>
    </row>
    <row r="330" spans="1:10" ht="16" x14ac:dyDescent="0.2">
      <c r="A330" s="63"/>
      <c r="B330" s="75" t="s">
        <v>759</v>
      </c>
      <c r="C330" s="70" t="s">
        <v>753</v>
      </c>
      <c r="D330" s="70" t="s">
        <v>411</v>
      </c>
      <c r="E330" s="130">
        <v>200000</v>
      </c>
      <c r="F330" s="111"/>
      <c r="G330" s="479">
        <v>0.53</v>
      </c>
      <c r="H330" s="130">
        <f>SUM(F330:G330)</f>
        <v>0.53</v>
      </c>
      <c r="I330" s="192">
        <f>SUM(H330:H331)</f>
        <v>0.95</v>
      </c>
      <c r="J330" s="23"/>
    </row>
    <row r="331" spans="1:10" ht="16" x14ac:dyDescent="0.2">
      <c r="A331" s="63"/>
      <c r="B331" s="75" t="s">
        <v>759</v>
      </c>
      <c r="C331" s="70" t="s">
        <v>753</v>
      </c>
      <c r="D331" s="70" t="s">
        <v>413</v>
      </c>
      <c r="E331" s="130">
        <v>200000</v>
      </c>
      <c r="F331" s="111">
        <v>0.42</v>
      </c>
      <c r="G331" s="479"/>
      <c r="H331" s="130">
        <v>0.42</v>
      </c>
      <c r="I331" s="192"/>
      <c r="J331" s="23"/>
    </row>
    <row r="332" spans="1:10" ht="16" x14ac:dyDescent="0.2">
      <c r="A332" s="63"/>
      <c r="B332" s="75"/>
      <c r="C332" s="70"/>
      <c r="D332" s="70"/>
      <c r="E332" s="130"/>
      <c r="F332" s="130"/>
      <c r="G332" s="277"/>
      <c r="H332" s="130"/>
      <c r="I332" s="192"/>
      <c r="J332" s="23"/>
    </row>
    <row r="333" spans="1:10" ht="16" x14ac:dyDescent="0.2">
      <c r="A333" s="63"/>
      <c r="B333" s="75" t="s">
        <v>642</v>
      </c>
      <c r="C333" s="70" t="s">
        <v>641</v>
      </c>
      <c r="D333" s="70" t="s">
        <v>411</v>
      </c>
      <c r="E333" s="130">
        <v>200000</v>
      </c>
      <c r="F333" s="111">
        <v>12.54</v>
      </c>
      <c r="G333" s="479">
        <v>0.66</v>
      </c>
      <c r="H333" s="130">
        <f>SUM(F333:G333)</f>
        <v>13.2</v>
      </c>
      <c r="I333" s="192">
        <f>SUM(H333:H334)</f>
        <v>21.56</v>
      </c>
      <c r="J333" s="23"/>
    </row>
    <row r="334" spans="1:10" ht="16" x14ac:dyDescent="0.2">
      <c r="A334" s="63"/>
      <c r="B334" s="75" t="s">
        <v>642</v>
      </c>
      <c r="C334" s="70" t="s">
        <v>641</v>
      </c>
      <c r="D334" s="70" t="s">
        <v>413</v>
      </c>
      <c r="E334" s="130">
        <v>200000</v>
      </c>
      <c r="F334" s="111">
        <v>8.36</v>
      </c>
      <c r="G334" s="479"/>
      <c r="H334" s="130">
        <f>F334</f>
        <v>8.36</v>
      </c>
      <c r="I334" s="192"/>
      <c r="J334" s="23"/>
    </row>
    <row r="335" spans="1:10" ht="16" x14ac:dyDescent="0.2">
      <c r="A335" s="63"/>
      <c r="B335" s="75"/>
      <c r="C335" s="70"/>
      <c r="D335" s="70"/>
      <c r="E335" s="130"/>
      <c r="F335" s="130"/>
      <c r="G335" s="493"/>
      <c r="H335" s="130"/>
      <c r="I335" s="192"/>
      <c r="J335" s="23"/>
    </row>
    <row r="336" spans="1:10" ht="16" x14ac:dyDescent="0.2">
      <c r="A336" s="63"/>
      <c r="B336" s="75" t="s">
        <v>594</v>
      </c>
      <c r="C336" s="66" t="s">
        <v>72</v>
      </c>
      <c r="D336" s="66" t="s">
        <v>411</v>
      </c>
      <c r="E336" s="78">
        <v>10000</v>
      </c>
      <c r="F336" s="109">
        <v>0</v>
      </c>
      <c r="G336" s="479">
        <f>H336-F336</f>
        <v>8.02</v>
      </c>
      <c r="H336" s="78">
        <v>8.02</v>
      </c>
      <c r="I336" s="144">
        <f>H336</f>
        <v>8.02</v>
      </c>
      <c r="J336" s="23"/>
    </row>
    <row r="337" spans="1:10" ht="16" x14ac:dyDescent="0.2">
      <c r="A337" s="63"/>
      <c r="B337" s="75"/>
      <c r="C337" s="66"/>
      <c r="D337" s="66"/>
      <c r="E337" s="78"/>
      <c r="F337" s="78"/>
      <c r="G337" s="277"/>
      <c r="H337" s="78"/>
      <c r="I337" s="144"/>
      <c r="J337" s="23"/>
    </row>
    <row r="338" spans="1:10" ht="16" x14ac:dyDescent="0.2">
      <c r="A338" s="63"/>
      <c r="B338" s="75" t="s">
        <v>595</v>
      </c>
      <c r="C338" s="66" t="s">
        <v>118</v>
      </c>
      <c r="D338" s="66" t="s">
        <v>411</v>
      </c>
      <c r="E338" s="79">
        <v>10000</v>
      </c>
      <c r="F338" s="109">
        <v>0</v>
      </c>
      <c r="G338" s="479">
        <f>H338-F338</f>
        <v>8.02</v>
      </c>
      <c r="H338" s="79">
        <v>8.02</v>
      </c>
      <c r="I338" s="144">
        <f>SUM(H338:H339)</f>
        <v>12.2</v>
      </c>
      <c r="J338" s="23"/>
    </row>
    <row r="339" spans="1:10" ht="16" x14ac:dyDescent="0.2">
      <c r="A339" s="63"/>
      <c r="B339" s="75" t="s">
        <v>595</v>
      </c>
      <c r="C339" s="66" t="s">
        <v>118</v>
      </c>
      <c r="D339" s="66" t="s">
        <v>413</v>
      </c>
      <c r="E339" s="79">
        <v>100000</v>
      </c>
      <c r="F339" s="109">
        <v>4.18</v>
      </c>
      <c r="G339" s="479"/>
      <c r="H339" s="79">
        <f>F339</f>
        <v>4.18</v>
      </c>
      <c r="I339" s="144"/>
      <c r="J339" s="23"/>
    </row>
    <row r="340" spans="1:10" ht="16" x14ac:dyDescent="0.2">
      <c r="A340" s="63"/>
      <c r="B340" s="75"/>
      <c r="C340" s="66"/>
      <c r="D340" s="66"/>
      <c r="E340" s="79"/>
      <c r="F340" s="78"/>
      <c r="G340" s="277"/>
      <c r="H340" s="79"/>
      <c r="I340" s="144"/>
      <c r="J340" s="23"/>
    </row>
    <row r="341" spans="1:10" ht="16" x14ac:dyDescent="0.2">
      <c r="A341" s="63"/>
      <c r="B341" s="75" t="s">
        <v>1075</v>
      </c>
      <c r="C341" s="66" t="s">
        <v>1076</v>
      </c>
      <c r="D341" s="66" t="s">
        <v>411</v>
      </c>
      <c r="E341" s="79">
        <v>10000</v>
      </c>
      <c r="F341" s="78">
        <v>0</v>
      </c>
      <c r="G341" s="277">
        <v>0.46</v>
      </c>
      <c r="H341" s="79">
        <v>0.46</v>
      </c>
      <c r="I341" s="144">
        <v>0.46</v>
      </c>
      <c r="J341" s="23"/>
    </row>
    <row r="342" spans="1:10" ht="16" x14ac:dyDescent="0.2">
      <c r="A342" s="63"/>
      <c r="B342" s="75"/>
      <c r="C342" s="66"/>
      <c r="D342" s="66"/>
      <c r="E342" s="79"/>
      <c r="F342" s="78"/>
      <c r="G342" s="277"/>
      <c r="H342" s="79"/>
      <c r="I342" s="144"/>
      <c r="J342" s="23"/>
    </row>
    <row r="343" spans="1:10" ht="16" x14ac:dyDescent="0.2">
      <c r="A343" s="63"/>
      <c r="B343" s="75" t="s">
        <v>596</v>
      </c>
      <c r="C343" s="66" t="s">
        <v>62</v>
      </c>
      <c r="D343" s="66" t="s">
        <v>411</v>
      </c>
      <c r="E343" s="78">
        <v>200000</v>
      </c>
      <c r="F343" s="109">
        <f>H343-G343</f>
        <v>58.52</v>
      </c>
      <c r="G343" s="479">
        <v>3.08</v>
      </c>
      <c r="H343" s="78">
        <v>61.6</v>
      </c>
      <c r="I343" s="144">
        <f>SUM(H343:H346)</f>
        <v>73.72999999999999</v>
      </c>
      <c r="J343" s="23"/>
    </row>
    <row r="344" spans="1:10" ht="16" x14ac:dyDescent="0.2">
      <c r="A344" s="63"/>
      <c r="B344" s="75" t="s">
        <v>596</v>
      </c>
      <c r="C344" s="66" t="s">
        <v>62</v>
      </c>
      <c r="D344" s="66" t="s">
        <v>412</v>
      </c>
      <c r="E344" s="79">
        <v>10000</v>
      </c>
      <c r="F344" s="109">
        <v>3.42</v>
      </c>
      <c r="G344" s="479"/>
      <c r="H344" s="79">
        <f>F344</f>
        <v>3.42</v>
      </c>
      <c r="I344" s="144"/>
      <c r="J344" s="23"/>
    </row>
    <row r="345" spans="1:10" ht="16" x14ac:dyDescent="0.2">
      <c r="A345" s="63"/>
      <c r="B345" s="75" t="s">
        <v>596</v>
      </c>
      <c r="C345" s="66" t="s">
        <v>62</v>
      </c>
      <c r="D345" s="66" t="s">
        <v>413</v>
      </c>
      <c r="E345" s="78">
        <v>200000</v>
      </c>
      <c r="F345" s="109">
        <v>8.36</v>
      </c>
      <c r="G345" s="479"/>
      <c r="H345" s="79">
        <f>F345</f>
        <v>8.36</v>
      </c>
      <c r="I345" s="144"/>
      <c r="J345" s="23"/>
    </row>
    <row r="346" spans="1:10" ht="16" x14ac:dyDescent="0.2">
      <c r="A346" s="63"/>
      <c r="B346" s="75" t="s">
        <v>596</v>
      </c>
      <c r="C346" s="66" t="s">
        <v>62</v>
      </c>
      <c r="D346" s="66" t="s">
        <v>414</v>
      </c>
      <c r="E346" s="79">
        <v>10000</v>
      </c>
      <c r="F346" s="109">
        <v>0.35</v>
      </c>
      <c r="G346" s="479"/>
      <c r="H346" s="79">
        <f>F346</f>
        <v>0.35</v>
      </c>
      <c r="I346" s="144"/>
      <c r="J346" s="23"/>
    </row>
    <row r="347" spans="1:10" ht="16" x14ac:dyDescent="0.2">
      <c r="A347" s="63"/>
      <c r="B347" s="75"/>
      <c r="C347" s="66"/>
      <c r="D347" s="66"/>
      <c r="E347" s="79"/>
      <c r="F347" s="78"/>
      <c r="G347" s="277"/>
      <c r="H347" s="79"/>
      <c r="I347" s="144"/>
      <c r="J347" s="23"/>
    </row>
    <row r="348" spans="1:10" ht="16" x14ac:dyDescent="0.2">
      <c r="A348" s="63"/>
      <c r="B348" s="75" t="s">
        <v>597</v>
      </c>
      <c r="C348" s="66" t="s">
        <v>38</v>
      </c>
      <c r="D348" s="66" t="s">
        <v>411</v>
      </c>
      <c r="E348" s="78">
        <v>20000</v>
      </c>
      <c r="F348" s="109">
        <f>H348-G348</f>
        <v>5.0199999999999996</v>
      </c>
      <c r="G348" s="479">
        <v>5.0199999999999996</v>
      </c>
      <c r="H348" s="78">
        <v>10.039999999999999</v>
      </c>
      <c r="I348" s="144">
        <f>SUM(H348:H351)</f>
        <v>14.649999999999999</v>
      </c>
      <c r="J348" s="211"/>
    </row>
    <row r="349" spans="1:10" ht="16" x14ac:dyDescent="0.2">
      <c r="A349" s="63"/>
      <c r="B349" s="75" t="s">
        <v>597</v>
      </c>
      <c r="C349" s="66" t="s">
        <v>38</v>
      </c>
      <c r="D349" s="66" t="s">
        <v>412</v>
      </c>
      <c r="E349" s="78">
        <v>10000</v>
      </c>
      <c r="F349" s="109">
        <v>3.42</v>
      </c>
      <c r="G349" s="479"/>
      <c r="H349" s="78">
        <f>F349</f>
        <v>3.42</v>
      </c>
      <c r="I349" s="144"/>
      <c r="J349" s="23"/>
    </row>
    <row r="350" spans="1:10" ht="16" x14ac:dyDescent="0.2">
      <c r="A350" s="63"/>
      <c r="B350" s="75" t="s">
        <v>597</v>
      </c>
      <c r="C350" s="66" t="s">
        <v>38</v>
      </c>
      <c r="D350" s="66" t="s">
        <v>413</v>
      </c>
      <c r="E350" s="78">
        <v>20000</v>
      </c>
      <c r="F350" s="109">
        <v>0.84</v>
      </c>
      <c r="G350" s="479"/>
      <c r="H350" s="78">
        <f>F350</f>
        <v>0.84</v>
      </c>
      <c r="I350" s="144"/>
      <c r="J350" s="23"/>
    </row>
    <row r="351" spans="1:10" ht="16" x14ac:dyDescent="0.2">
      <c r="A351" s="63"/>
      <c r="B351" s="75" t="s">
        <v>597</v>
      </c>
      <c r="C351" s="66" t="s">
        <v>38</v>
      </c>
      <c r="D351" s="66" t="s">
        <v>414</v>
      </c>
      <c r="E351" s="78">
        <v>10000</v>
      </c>
      <c r="F351" s="109">
        <v>0.35</v>
      </c>
      <c r="G351" s="479"/>
      <c r="H351" s="78">
        <f>F351</f>
        <v>0.35</v>
      </c>
      <c r="I351" s="144"/>
      <c r="J351" s="23"/>
    </row>
    <row r="352" spans="1:10" ht="16" x14ac:dyDescent="0.2">
      <c r="A352" s="63"/>
      <c r="B352" s="75"/>
      <c r="C352" s="66"/>
      <c r="D352" s="66"/>
      <c r="E352" s="78"/>
      <c r="F352" s="78"/>
      <c r="G352" s="277"/>
      <c r="H352" s="78"/>
      <c r="I352" s="144"/>
      <c r="J352" s="23"/>
    </row>
    <row r="353" spans="1:10" ht="16" x14ac:dyDescent="0.2">
      <c r="A353" s="63"/>
      <c r="B353" s="75" t="s">
        <v>598</v>
      </c>
      <c r="C353" s="66" t="s">
        <v>134</v>
      </c>
      <c r="D353" s="66" t="s">
        <v>411</v>
      </c>
      <c r="E353" s="78">
        <v>10000</v>
      </c>
      <c r="F353" s="78">
        <v>0</v>
      </c>
      <c r="G353" s="277">
        <v>0.91</v>
      </c>
      <c r="H353" s="78">
        <v>0.91</v>
      </c>
      <c r="I353" s="144">
        <f>SUM(H353:H355)</f>
        <v>4.07</v>
      </c>
      <c r="J353" s="23"/>
    </row>
    <row r="354" spans="1:10" ht="16" x14ac:dyDescent="0.2">
      <c r="A354" s="63"/>
      <c r="B354" s="75" t="s">
        <v>598</v>
      </c>
      <c r="C354" s="66" t="s">
        <v>134</v>
      </c>
      <c r="D354" s="66" t="s">
        <v>412</v>
      </c>
      <c r="E354" s="78">
        <v>8000</v>
      </c>
      <c r="F354" s="78">
        <v>2.74</v>
      </c>
      <c r="G354" s="277"/>
      <c r="H354" s="78">
        <v>2.74</v>
      </c>
      <c r="I354" s="144"/>
      <c r="J354" s="23"/>
    </row>
    <row r="355" spans="1:10" ht="16" x14ac:dyDescent="0.2">
      <c r="A355" s="63"/>
      <c r="B355" s="75" t="s">
        <v>598</v>
      </c>
      <c r="C355" s="66" t="s">
        <v>134</v>
      </c>
      <c r="D355" s="66" t="s">
        <v>413</v>
      </c>
      <c r="E355" s="78">
        <v>10000</v>
      </c>
      <c r="F355" s="78">
        <v>0.42</v>
      </c>
      <c r="G355" s="277">
        <v>0</v>
      </c>
      <c r="H355" s="78">
        <v>0.42</v>
      </c>
      <c r="I355" s="144"/>
      <c r="J355" s="23"/>
    </row>
    <row r="356" spans="1:10" ht="16" x14ac:dyDescent="0.2">
      <c r="A356" s="63"/>
      <c r="B356" s="75"/>
      <c r="C356" s="66"/>
      <c r="D356" s="66"/>
      <c r="E356" s="78"/>
      <c r="F356" s="78"/>
      <c r="G356" s="277"/>
      <c r="H356" s="78"/>
      <c r="I356" s="144"/>
      <c r="J356" s="23"/>
    </row>
    <row r="357" spans="1:10" ht="16" x14ac:dyDescent="0.2">
      <c r="A357" s="63"/>
      <c r="B357" s="75" t="s">
        <v>727</v>
      </c>
      <c r="C357" s="66" t="s">
        <v>744</v>
      </c>
      <c r="D357" s="66" t="s">
        <v>411</v>
      </c>
      <c r="E357" s="78">
        <v>50000</v>
      </c>
      <c r="F357" s="109"/>
      <c r="G357" s="479">
        <v>1.26</v>
      </c>
      <c r="H357" s="78">
        <v>1.26</v>
      </c>
      <c r="I357" s="144">
        <f>SUM(H357:H359)</f>
        <v>6.77</v>
      </c>
      <c r="J357" s="23" t="s">
        <v>1041</v>
      </c>
    </row>
    <row r="358" spans="1:10" ht="16" x14ac:dyDescent="0.2">
      <c r="A358" s="63"/>
      <c r="B358" s="75" t="s">
        <v>727</v>
      </c>
      <c r="C358" s="66" t="s">
        <v>744</v>
      </c>
      <c r="D358" s="66" t="s">
        <v>412</v>
      </c>
      <c r="E358" s="78">
        <v>10000</v>
      </c>
      <c r="F358" s="109">
        <v>3.42</v>
      </c>
      <c r="G358" s="479"/>
      <c r="H358" s="78">
        <v>3.42</v>
      </c>
      <c r="I358" s="144"/>
      <c r="J358" s="23"/>
    </row>
    <row r="359" spans="1:10" ht="16" x14ac:dyDescent="0.2">
      <c r="A359" s="63"/>
      <c r="B359" s="75" t="s">
        <v>727</v>
      </c>
      <c r="C359" s="66" t="s">
        <v>744</v>
      </c>
      <c r="D359" s="66" t="s">
        <v>413</v>
      </c>
      <c r="E359" s="78">
        <v>50000</v>
      </c>
      <c r="F359" s="109">
        <v>2.09</v>
      </c>
      <c r="G359" s="479"/>
      <c r="H359" s="78">
        <v>2.09</v>
      </c>
      <c r="I359" s="144"/>
      <c r="J359" s="23"/>
    </row>
    <row r="360" spans="1:10" ht="16" x14ac:dyDescent="0.2">
      <c r="A360" s="63"/>
      <c r="B360" s="75"/>
      <c r="C360" s="66"/>
      <c r="D360" s="66"/>
      <c r="E360" s="78"/>
      <c r="F360" s="78"/>
      <c r="G360" s="277"/>
      <c r="H360" s="78"/>
      <c r="I360" s="144"/>
      <c r="J360" s="23"/>
    </row>
    <row r="361" spans="1:10" ht="16" x14ac:dyDescent="0.2">
      <c r="A361" s="63"/>
      <c r="B361" s="75" t="s">
        <v>798</v>
      </c>
      <c r="C361" s="66" t="s">
        <v>1013</v>
      </c>
      <c r="D361" s="66" t="s">
        <v>411</v>
      </c>
      <c r="E361" s="78">
        <v>10000</v>
      </c>
      <c r="F361" s="109"/>
      <c r="G361" s="479">
        <v>0.53</v>
      </c>
      <c r="H361" s="78">
        <v>0.53</v>
      </c>
      <c r="I361" s="144">
        <v>0.53</v>
      </c>
      <c r="J361" s="23"/>
    </row>
    <row r="362" spans="1:10" ht="16" x14ac:dyDescent="0.2">
      <c r="A362" s="63"/>
      <c r="B362" s="75"/>
      <c r="C362" s="66"/>
      <c r="D362" s="66"/>
      <c r="E362" s="78"/>
      <c r="F362" s="78"/>
      <c r="G362" s="277"/>
      <c r="H362" s="78"/>
      <c r="I362" s="144"/>
      <c r="J362" s="23"/>
    </row>
    <row r="363" spans="1:10" ht="16" x14ac:dyDescent="0.2">
      <c r="A363" s="63"/>
      <c r="B363" s="75" t="s">
        <v>599</v>
      </c>
      <c r="C363" s="66" t="s">
        <v>186</v>
      </c>
      <c r="D363" s="66" t="s">
        <v>411</v>
      </c>
      <c r="E363" s="78">
        <v>250000</v>
      </c>
      <c r="F363" s="109">
        <f>H363-G363</f>
        <v>73.92</v>
      </c>
      <c r="G363" s="479">
        <v>3.08</v>
      </c>
      <c r="H363" s="78">
        <v>77</v>
      </c>
      <c r="I363" s="144">
        <f>SUM(H363:H366)</f>
        <v>128.92000000000002</v>
      </c>
      <c r="J363" s="23"/>
    </row>
    <row r="364" spans="1:10" ht="16" x14ac:dyDescent="0.2">
      <c r="A364" s="63"/>
      <c r="B364" s="75" t="s">
        <v>599</v>
      </c>
      <c r="C364" s="66" t="s">
        <v>186</v>
      </c>
      <c r="D364" s="66" t="s">
        <v>417</v>
      </c>
      <c r="E364" s="78">
        <v>45000</v>
      </c>
      <c r="F364" s="109">
        <v>30.47</v>
      </c>
      <c r="G364" s="479"/>
      <c r="H364" s="78">
        <v>30.47</v>
      </c>
      <c r="I364" s="144"/>
      <c r="J364" s="23"/>
    </row>
    <row r="365" spans="1:10" ht="16" x14ac:dyDescent="0.2">
      <c r="A365" s="63"/>
      <c r="B365" s="75" t="s">
        <v>599</v>
      </c>
      <c r="C365" s="66" t="s">
        <v>186</v>
      </c>
      <c r="D365" s="66" t="s">
        <v>413</v>
      </c>
      <c r="E365" s="78">
        <v>250000</v>
      </c>
      <c r="F365" s="109">
        <v>10.45</v>
      </c>
      <c r="G365" s="479"/>
      <c r="H365" s="78">
        <f>F365</f>
        <v>10.45</v>
      </c>
      <c r="I365" s="144"/>
      <c r="J365" s="23"/>
    </row>
    <row r="366" spans="1:10" ht="16" x14ac:dyDescent="0.2">
      <c r="A366" s="63"/>
      <c r="B366" s="75" t="s">
        <v>599</v>
      </c>
      <c r="C366" s="66" t="s">
        <v>186</v>
      </c>
      <c r="D366" s="66" t="s">
        <v>418</v>
      </c>
      <c r="E366" s="78">
        <v>250000</v>
      </c>
      <c r="F366" s="109">
        <v>11</v>
      </c>
      <c r="G366" s="479"/>
      <c r="H366" s="78">
        <f>F366</f>
        <v>11</v>
      </c>
      <c r="I366" s="144"/>
      <c r="J366" s="23"/>
    </row>
    <row r="367" spans="1:10" ht="16" x14ac:dyDescent="0.2">
      <c r="A367" s="63"/>
      <c r="B367" s="75"/>
      <c r="C367" s="66"/>
      <c r="D367" s="66"/>
      <c r="E367" s="78"/>
      <c r="F367" s="109"/>
      <c r="G367" s="479"/>
      <c r="H367" s="78"/>
      <c r="I367" s="144"/>
      <c r="J367" s="23"/>
    </row>
    <row r="368" spans="1:10" ht="16" x14ac:dyDescent="0.2">
      <c r="A368" s="63"/>
      <c r="B368" s="75" t="s">
        <v>602</v>
      </c>
      <c r="C368" s="66" t="s">
        <v>135</v>
      </c>
      <c r="D368" s="66" t="s">
        <v>411</v>
      </c>
      <c r="E368" s="78">
        <v>10000</v>
      </c>
      <c r="F368" s="109">
        <v>0</v>
      </c>
      <c r="G368" s="479">
        <f>H368-F368</f>
        <v>8.02</v>
      </c>
      <c r="H368" s="78">
        <v>8.02</v>
      </c>
      <c r="I368" s="144">
        <f>SUM(H368:H372)</f>
        <v>20.37</v>
      </c>
      <c r="J368" s="23"/>
    </row>
    <row r="369" spans="1:19" ht="16" x14ac:dyDescent="0.2">
      <c r="A369" s="101"/>
      <c r="B369" s="75" t="s">
        <v>602</v>
      </c>
      <c r="C369" s="66" t="s">
        <v>135</v>
      </c>
      <c r="D369" s="173" t="s">
        <v>412</v>
      </c>
      <c r="E369" s="78">
        <v>10000</v>
      </c>
      <c r="F369" s="109">
        <v>3.42</v>
      </c>
      <c r="G369" s="479"/>
      <c r="H369" s="78">
        <f>F369</f>
        <v>3.42</v>
      </c>
      <c r="I369" s="144"/>
      <c r="J369" s="23"/>
    </row>
    <row r="370" spans="1:19" ht="16" x14ac:dyDescent="0.2">
      <c r="A370" s="63"/>
      <c r="B370" s="75" t="s">
        <v>602</v>
      </c>
      <c r="C370" s="66" t="s">
        <v>135</v>
      </c>
      <c r="D370" s="173" t="s">
        <v>413</v>
      </c>
      <c r="E370" s="78">
        <v>100000</v>
      </c>
      <c r="F370" s="109">
        <v>4.18</v>
      </c>
      <c r="G370" s="479"/>
      <c r="H370" s="79">
        <f>F370</f>
        <v>4.18</v>
      </c>
      <c r="I370" s="144"/>
      <c r="J370" s="23"/>
    </row>
    <row r="371" spans="1:19" ht="16" x14ac:dyDescent="0.2">
      <c r="A371" s="63"/>
      <c r="B371" s="75" t="s">
        <v>602</v>
      </c>
      <c r="C371" s="66" t="s">
        <v>135</v>
      </c>
      <c r="D371" s="173" t="s">
        <v>418</v>
      </c>
      <c r="E371" s="78">
        <v>100000</v>
      </c>
      <c r="F371" s="109">
        <v>4.4000000000000004</v>
      </c>
      <c r="G371" s="479"/>
      <c r="H371" s="79">
        <f>F371</f>
        <v>4.4000000000000004</v>
      </c>
      <c r="I371" s="144"/>
      <c r="J371" s="23"/>
    </row>
    <row r="372" spans="1:19" ht="16" x14ac:dyDescent="0.2">
      <c r="A372" s="63"/>
      <c r="B372" s="75" t="s">
        <v>602</v>
      </c>
      <c r="C372" s="66" t="s">
        <v>135</v>
      </c>
      <c r="D372" s="173" t="s">
        <v>414</v>
      </c>
      <c r="E372" s="78">
        <v>10000</v>
      </c>
      <c r="F372" s="109">
        <v>0.35</v>
      </c>
      <c r="G372" s="479"/>
      <c r="H372" s="79">
        <f>F372</f>
        <v>0.35</v>
      </c>
      <c r="I372" s="144"/>
      <c r="J372" s="23"/>
    </row>
    <row r="373" spans="1:19" ht="16" x14ac:dyDescent="0.2">
      <c r="A373" s="63"/>
      <c r="B373" s="75"/>
      <c r="C373" s="66"/>
      <c r="D373" s="173"/>
      <c r="E373" s="78"/>
      <c r="F373" s="109"/>
      <c r="G373" s="479"/>
      <c r="H373" s="79"/>
      <c r="I373" s="144"/>
      <c r="J373" s="23"/>
    </row>
    <row r="374" spans="1:19" ht="16" x14ac:dyDescent="0.2">
      <c r="A374" s="63"/>
      <c r="B374" s="75" t="s">
        <v>1084</v>
      </c>
      <c r="C374" s="66" t="s">
        <v>1085</v>
      </c>
      <c r="D374" s="173"/>
      <c r="E374" s="78"/>
      <c r="F374" s="109"/>
      <c r="G374" s="479"/>
      <c r="H374" s="79"/>
      <c r="I374" s="144"/>
      <c r="J374" s="23"/>
    </row>
    <row r="375" spans="1:19" ht="16" x14ac:dyDescent="0.2">
      <c r="A375" s="63"/>
      <c r="B375" s="75"/>
      <c r="C375" s="66"/>
      <c r="D375" s="66"/>
      <c r="E375" s="78"/>
      <c r="F375" s="78"/>
      <c r="G375" s="277"/>
      <c r="H375" s="79"/>
      <c r="I375" s="144"/>
      <c r="J375" s="23"/>
    </row>
    <row r="376" spans="1:19" s="226" customFormat="1" ht="16" x14ac:dyDescent="0.2">
      <c r="A376" s="63"/>
      <c r="B376" s="75" t="s">
        <v>603</v>
      </c>
      <c r="C376" s="66" t="s">
        <v>42</v>
      </c>
      <c r="D376" s="66" t="s">
        <v>411</v>
      </c>
      <c r="E376" s="78">
        <v>250000</v>
      </c>
      <c r="F376" s="109">
        <v>48.24</v>
      </c>
      <c r="G376" s="479">
        <v>2.0099999999999998</v>
      </c>
      <c r="H376" s="79">
        <f>SUM(F376:G376)</f>
        <v>50.25</v>
      </c>
      <c r="I376" s="144">
        <f>SUM(H376:H381)</f>
        <v>109.32</v>
      </c>
      <c r="J376" s="23"/>
      <c r="K376"/>
      <c r="L376"/>
      <c r="M376"/>
      <c r="N376"/>
      <c r="O376"/>
      <c r="P376"/>
      <c r="Q376"/>
      <c r="R376"/>
      <c r="S376"/>
    </row>
    <row r="377" spans="1:19" ht="16" x14ac:dyDescent="0.2">
      <c r="A377" s="63"/>
      <c r="B377" s="75" t="s">
        <v>603</v>
      </c>
      <c r="C377" s="66" t="s">
        <v>42</v>
      </c>
      <c r="D377" s="173" t="s">
        <v>417</v>
      </c>
      <c r="E377" s="78">
        <v>50000</v>
      </c>
      <c r="F377" s="109">
        <v>33.85</v>
      </c>
      <c r="G377" s="479"/>
      <c r="H377" s="79">
        <f>F377</f>
        <v>33.85</v>
      </c>
      <c r="I377" s="144"/>
      <c r="J377" s="23"/>
    </row>
    <row r="378" spans="1:19" ht="16" x14ac:dyDescent="0.2">
      <c r="A378" s="63"/>
      <c r="B378" s="75" t="s">
        <v>603</v>
      </c>
      <c r="C378" s="66" t="s">
        <v>42</v>
      </c>
      <c r="D378" s="173" t="s">
        <v>412</v>
      </c>
      <c r="E378" s="78">
        <v>10000</v>
      </c>
      <c r="F378" s="109">
        <v>3.42</v>
      </c>
      <c r="G378" s="479"/>
      <c r="H378" s="79">
        <f>F378</f>
        <v>3.42</v>
      </c>
      <c r="I378" s="144"/>
      <c r="J378" s="23"/>
    </row>
    <row r="379" spans="1:19" ht="16" x14ac:dyDescent="0.2">
      <c r="A379" s="63"/>
      <c r="B379" s="75" t="s">
        <v>603</v>
      </c>
      <c r="C379" s="66" t="s">
        <v>42</v>
      </c>
      <c r="D379" s="173" t="s">
        <v>413</v>
      </c>
      <c r="E379" s="78">
        <v>250000</v>
      </c>
      <c r="F379" s="109">
        <v>10.45</v>
      </c>
      <c r="G379" s="479"/>
      <c r="H379" s="79">
        <f>F379</f>
        <v>10.45</v>
      </c>
      <c r="I379" s="144"/>
      <c r="J379" s="23"/>
    </row>
    <row r="380" spans="1:19" ht="16" x14ac:dyDescent="0.2">
      <c r="A380" s="63"/>
      <c r="B380" s="75" t="s">
        <v>603</v>
      </c>
      <c r="C380" s="66" t="s">
        <v>42</v>
      </c>
      <c r="D380" s="173" t="s">
        <v>418</v>
      </c>
      <c r="E380" s="78">
        <v>250000</v>
      </c>
      <c r="F380" s="109">
        <v>11</v>
      </c>
      <c r="G380" s="479"/>
      <c r="H380" s="79">
        <f>F380</f>
        <v>11</v>
      </c>
      <c r="I380" s="144"/>
      <c r="J380" s="23"/>
    </row>
    <row r="381" spans="1:19" ht="16" x14ac:dyDescent="0.2">
      <c r="A381" s="63"/>
      <c r="B381" s="75" t="s">
        <v>603</v>
      </c>
      <c r="C381" s="66" t="s">
        <v>42</v>
      </c>
      <c r="D381" s="173" t="s">
        <v>414</v>
      </c>
      <c r="E381" s="78">
        <v>10000</v>
      </c>
      <c r="F381" s="109">
        <v>0.35</v>
      </c>
      <c r="G381" s="479"/>
      <c r="H381" s="79">
        <f>F381</f>
        <v>0.35</v>
      </c>
      <c r="I381" s="144"/>
      <c r="J381" s="23"/>
    </row>
    <row r="382" spans="1:19" ht="16" x14ac:dyDescent="0.2">
      <c r="A382" s="63"/>
      <c r="B382" s="75"/>
      <c r="C382" s="66"/>
      <c r="D382" s="66"/>
      <c r="E382" s="79"/>
      <c r="F382" s="78"/>
      <c r="G382" s="277"/>
      <c r="H382" s="79"/>
      <c r="I382" s="144"/>
      <c r="J382" s="23"/>
    </row>
    <row r="383" spans="1:19" ht="16" x14ac:dyDescent="0.2">
      <c r="A383" s="63"/>
      <c r="B383" s="75" t="s">
        <v>604</v>
      </c>
      <c r="C383" s="66" t="s">
        <v>43</v>
      </c>
      <c r="D383" s="66" t="s">
        <v>411</v>
      </c>
      <c r="E383" s="78">
        <v>180000</v>
      </c>
      <c r="F383" s="109">
        <f>H383-G383</f>
        <v>239.35999999999999</v>
      </c>
      <c r="G383" s="479">
        <v>14.08</v>
      </c>
      <c r="H383" s="78">
        <v>253.44</v>
      </c>
      <c r="I383" s="144">
        <f>SUM(H383:H386)</f>
        <v>278.79000000000002</v>
      </c>
      <c r="J383" s="23"/>
    </row>
    <row r="384" spans="1:19" ht="16" x14ac:dyDescent="0.2">
      <c r="A384" s="63"/>
      <c r="B384" s="304" t="s">
        <v>604</v>
      </c>
      <c r="C384" s="66" t="s">
        <v>43</v>
      </c>
      <c r="D384" s="66" t="s">
        <v>417</v>
      </c>
      <c r="E384" s="78">
        <v>5000</v>
      </c>
      <c r="F384" s="109">
        <v>17.61</v>
      </c>
      <c r="G384" s="479"/>
      <c r="H384" s="78">
        <f>F384</f>
        <v>17.61</v>
      </c>
      <c r="I384" s="144"/>
      <c r="J384" s="23"/>
    </row>
    <row r="385" spans="1:29" ht="16" x14ac:dyDescent="0.2">
      <c r="A385" s="63"/>
      <c r="B385" s="75" t="s">
        <v>604</v>
      </c>
      <c r="C385" s="66" t="s">
        <v>43</v>
      </c>
      <c r="D385" s="66" t="s">
        <v>413</v>
      </c>
      <c r="E385" s="78">
        <v>180000</v>
      </c>
      <c r="F385" s="109">
        <v>7.52</v>
      </c>
      <c r="G385" s="479"/>
      <c r="H385" s="78">
        <f>F385</f>
        <v>7.52</v>
      </c>
      <c r="I385" s="144"/>
      <c r="J385" s="23"/>
    </row>
    <row r="386" spans="1:29" ht="16" x14ac:dyDescent="0.2">
      <c r="A386" s="63"/>
      <c r="B386" s="304" t="s">
        <v>604</v>
      </c>
      <c r="C386" s="66" t="s">
        <v>43</v>
      </c>
      <c r="D386" s="66" t="s">
        <v>418</v>
      </c>
      <c r="E386" s="78">
        <v>5000</v>
      </c>
      <c r="F386" s="109">
        <v>0.22</v>
      </c>
      <c r="G386" s="479"/>
      <c r="H386" s="78">
        <f>F386</f>
        <v>0.22</v>
      </c>
      <c r="I386" s="144"/>
      <c r="J386" s="23"/>
    </row>
    <row r="387" spans="1:29" ht="16" x14ac:dyDescent="0.2">
      <c r="A387" s="63"/>
      <c r="B387" s="75"/>
      <c r="C387" s="66"/>
      <c r="D387" s="66"/>
      <c r="E387" s="79"/>
      <c r="F387" s="78"/>
      <c r="G387" s="277"/>
      <c r="H387" s="78"/>
      <c r="I387" s="144"/>
      <c r="J387" s="23"/>
    </row>
    <row r="388" spans="1:29" ht="16" x14ac:dyDescent="0.2">
      <c r="A388" s="63"/>
      <c r="B388" s="75" t="s">
        <v>605</v>
      </c>
      <c r="C388" s="66" t="s">
        <v>340</v>
      </c>
      <c r="D388" s="66" t="s">
        <v>411</v>
      </c>
      <c r="E388" s="78">
        <v>20000</v>
      </c>
      <c r="F388" s="109">
        <v>2.0099999999999998</v>
      </c>
      <c r="G388" s="479">
        <v>2.0099999999999998</v>
      </c>
      <c r="H388" s="78">
        <v>4.0199999999999996</v>
      </c>
      <c r="I388" s="144">
        <f>SUM(H388:H389)</f>
        <v>4.4399999999999995</v>
      </c>
      <c r="J388" s="23"/>
    </row>
    <row r="389" spans="1:29" s="305" customFormat="1" ht="16" x14ac:dyDescent="0.2">
      <c r="A389" s="63"/>
      <c r="B389" s="75" t="s">
        <v>605</v>
      </c>
      <c r="C389" s="66" t="s">
        <v>340</v>
      </c>
      <c r="D389" s="66" t="s">
        <v>413</v>
      </c>
      <c r="E389" s="78">
        <v>10000</v>
      </c>
      <c r="F389" s="109">
        <v>0.42</v>
      </c>
      <c r="G389" s="479"/>
      <c r="H389" s="78">
        <f>F389</f>
        <v>0.42</v>
      </c>
      <c r="I389" s="144"/>
      <c r="J389" s="23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1:29" ht="16" x14ac:dyDescent="0.2">
      <c r="A390" s="63"/>
      <c r="B390" s="75"/>
      <c r="C390" s="66"/>
      <c r="D390" s="66"/>
      <c r="E390" s="78"/>
      <c r="F390" s="78"/>
      <c r="G390" s="277"/>
      <c r="H390" s="78"/>
      <c r="I390" s="144"/>
      <c r="J390" s="23"/>
    </row>
    <row r="391" spans="1:29" s="305" customFormat="1" ht="16" x14ac:dyDescent="0.2">
      <c r="A391" s="63"/>
      <c r="B391" s="75" t="s">
        <v>606</v>
      </c>
      <c r="C391" s="66" t="s">
        <v>44</v>
      </c>
      <c r="D391" s="66" t="s">
        <v>411</v>
      </c>
      <c r="E391" s="78">
        <v>10000</v>
      </c>
      <c r="F391" s="109">
        <v>0</v>
      </c>
      <c r="G391" s="479">
        <v>14.08</v>
      </c>
      <c r="H391" s="78">
        <v>14.08</v>
      </c>
      <c r="I391" s="144">
        <f>SUM(H391:H392)</f>
        <v>14.5</v>
      </c>
      <c r="J391" s="23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1:29" ht="16" x14ac:dyDescent="0.2">
      <c r="A392" s="63"/>
      <c r="B392" s="75" t="s">
        <v>606</v>
      </c>
      <c r="C392" s="66" t="s">
        <v>44</v>
      </c>
      <c r="D392" s="66" t="s">
        <v>413</v>
      </c>
      <c r="E392" s="79">
        <v>10000</v>
      </c>
      <c r="F392" s="109">
        <v>0.42</v>
      </c>
      <c r="G392" s="479"/>
      <c r="H392" s="79">
        <f>F392</f>
        <v>0.42</v>
      </c>
      <c r="I392" s="144"/>
      <c r="J392" s="23"/>
    </row>
    <row r="393" spans="1:29" ht="16" x14ac:dyDescent="0.2">
      <c r="A393" s="63"/>
      <c r="B393" s="75"/>
      <c r="C393" s="66"/>
      <c r="D393" s="66"/>
      <c r="E393" s="79"/>
      <c r="F393" s="78"/>
      <c r="G393" s="277"/>
      <c r="H393" s="79"/>
      <c r="I393" s="144"/>
      <c r="J393" s="23"/>
    </row>
    <row r="394" spans="1:29" ht="16" x14ac:dyDescent="0.2">
      <c r="A394" s="63"/>
      <c r="B394" s="75" t="s">
        <v>607</v>
      </c>
      <c r="C394" s="66" t="s">
        <v>96</v>
      </c>
      <c r="D394" s="66" t="s">
        <v>411</v>
      </c>
      <c r="E394" s="78">
        <v>30000</v>
      </c>
      <c r="F394" s="109">
        <f>H394-G394</f>
        <v>4.0200000000000005</v>
      </c>
      <c r="G394" s="479">
        <v>2.0099999999999998</v>
      </c>
      <c r="H394" s="78">
        <v>6.03</v>
      </c>
      <c r="I394" s="144">
        <f>SUM(H394:H395)</f>
        <v>6.45</v>
      </c>
      <c r="J394" s="23"/>
    </row>
    <row r="395" spans="1:29" ht="16" x14ac:dyDescent="0.2">
      <c r="A395" s="63"/>
      <c r="B395" s="75" t="s">
        <v>607</v>
      </c>
      <c r="C395" s="66" t="s">
        <v>96</v>
      </c>
      <c r="D395" s="66" t="s">
        <v>413</v>
      </c>
      <c r="E395" s="79">
        <v>10000</v>
      </c>
      <c r="F395" s="109">
        <v>0.42</v>
      </c>
      <c r="G395" s="479"/>
      <c r="H395" s="79">
        <f>F395</f>
        <v>0.42</v>
      </c>
      <c r="I395" s="144"/>
      <c r="J395" s="23"/>
    </row>
    <row r="396" spans="1:29" ht="16" x14ac:dyDescent="0.2">
      <c r="A396" s="63"/>
      <c r="B396" s="75"/>
      <c r="C396" s="66"/>
      <c r="D396" s="66"/>
      <c r="E396" s="79"/>
      <c r="F396" s="78"/>
      <c r="G396" s="277"/>
      <c r="H396" s="79"/>
      <c r="I396" s="144"/>
      <c r="J396" s="23"/>
    </row>
    <row r="397" spans="1:29" ht="16" x14ac:dyDescent="0.2">
      <c r="A397" s="63"/>
      <c r="B397" s="75" t="s">
        <v>608</v>
      </c>
      <c r="C397" s="66" t="s">
        <v>496</v>
      </c>
      <c r="D397" s="66" t="s">
        <v>411</v>
      </c>
      <c r="E397" s="79">
        <v>10000</v>
      </c>
      <c r="F397" s="109">
        <v>0</v>
      </c>
      <c r="G397" s="479">
        <v>0.91</v>
      </c>
      <c r="H397" s="79">
        <f>SUM(F397:G397)</f>
        <v>0.91</v>
      </c>
      <c r="I397" s="144">
        <f>H397</f>
        <v>0.91</v>
      </c>
      <c r="J397" s="23"/>
    </row>
    <row r="398" spans="1:29" ht="16" x14ac:dyDescent="0.2">
      <c r="A398" s="63"/>
      <c r="B398" s="75"/>
      <c r="C398" s="66"/>
      <c r="D398" s="66"/>
      <c r="E398" s="79"/>
      <c r="F398" s="78"/>
      <c r="G398" s="277"/>
      <c r="H398" s="79"/>
      <c r="I398" s="144"/>
      <c r="J398" s="23"/>
    </row>
    <row r="399" spans="1:29" ht="16" x14ac:dyDescent="0.2">
      <c r="A399" s="63"/>
      <c r="B399" s="75" t="s">
        <v>609</v>
      </c>
      <c r="C399" s="66" t="s">
        <v>137</v>
      </c>
      <c r="D399" s="66" t="s">
        <v>411</v>
      </c>
      <c r="E399" s="79">
        <v>100000</v>
      </c>
      <c r="F399" s="109">
        <f>H399-G399</f>
        <v>5.9399999999999995</v>
      </c>
      <c r="G399" s="479">
        <v>0.66</v>
      </c>
      <c r="H399" s="79">
        <v>6.6</v>
      </c>
      <c r="I399" s="144">
        <f>SUM(H399:H400)</f>
        <v>10.78</v>
      </c>
      <c r="J399" s="23"/>
    </row>
    <row r="400" spans="1:29" ht="16" x14ac:dyDescent="0.2">
      <c r="A400" s="63"/>
      <c r="B400" s="75" t="s">
        <v>609</v>
      </c>
      <c r="C400" s="66" t="s">
        <v>137</v>
      </c>
      <c r="D400" s="66" t="s">
        <v>413</v>
      </c>
      <c r="E400" s="79">
        <v>100000</v>
      </c>
      <c r="F400" s="109">
        <v>4.18</v>
      </c>
      <c r="G400" s="479"/>
      <c r="H400" s="79">
        <f>F400</f>
        <v>4.18</v>
      </c>
      <c r="I400" s="144"/>
      <c r="J400" s="23"/>
    </row>
    <row r="401" spans="1:10" ht="16" x14ac:dyDescent="0.2">
      <c r="A401" s="63"/>
      <c r="B401" s="75"/>
      <c r="C401" s="66"/>
      <c r="D401" s="66"/>
      <c r="E401" s="79"/>
      <c r="F401" s="78"/>
      <c r="G401" s="277"/>
      <c r="H401" s="79"/>
      <c r="I401" s="144"/>
      <c r="J401" s="23"/>
    </row>
    <row r="402" spans="1:10" ht="16" x14ac:dyDescent="0.2">
      <c r="A402" s="63"/>
      <c r="B402" s="75" t="s">
        <v>610</v>
      </c>
      <c r="C402" s="66" t="s">
        <v>45</v>
      </c>
      <c r="D402" s="66" t="s">
        <v>411</v>
      </c>
      <c r="E402" s="78">
        <v>10000</v>
      </c>
      <c r="F402" s="109">
        <v>0</v>
      </c>
      <c r="G402" s="479">
        <v>2.0099999999999998</v>
      </c>
      <c r="H402" s="78">
        <v>2.0099999999999998</v>
      </c>
      <c r="I402" s="144">
        <f>H402</f>
        <v>2.0099999999999998</v>
      </c>
      <c r="J402" s="211"/>
    </row>
    <row r="403" spans="1:10" ht="16" x14ac:dyDescent="0.2">
      <c r="A403" s="63"/>
      <c r="B403" s="75"/>
      <c r="C403" s="66"/>
      <c r="D403" s="66"/>
      <c r="E403" s="78"/>
      <c r="F403" s="109"/>
      <c r="G403" s="479"/>
      <c r="H403" s="78"/>
      <c r="I403" s="144"/>
      <c r="J403" s="211"/>
    </row>
    <row r="404" spans="1:10" ht="16" x14ac:dyDescent="0.2">
      <c r="A404" s="63"/>
      <c r="B404" s="75" t="s">
        <v>556</v>
      </c>
      <c r="C404" s="66" t="s">
        <v>1067</v>
      </c>
      <c r="D404" s="66" t="s">
        <v>411</v>
      </c>
      <c r="E404" s="79">
        <v>10000</v>
      </c>
      <c r="F404" s="109">
        <v>0</v>
      </c>
      <c r="G404" s="479">
        <f>H404-F404</f>
        <v>14.08</v>
      </c>
      <c r="H404" s="79">
        <v>14.08</v>
      </c>
      <c r="I404" s="192">
        <f>H404</f>
        <v>14.08</v>
      </c>
      <c r="J404" s="23"/>
    </row>
    <row r="405" spans="1:10" ht="16" x14ac:dyDescent="0.2">
      <c r="A405" s="63"/>
      <c r="B405" s="75"/>
      <c r="C405" s="66"/>
      <c r="D405" s="66"/>
      <c r="E405" s="79"/>
      <c r="F405" s="78"/>
      <c r="G405" s="277"/>
      <c r="H405" s="79"/>
      <c r="I405" s="144"/>
      <c r="J405" s="23"/>
    </row>
    <row r="406" spans="1:10" ht="16" x14ac:dyDescent="0.2">
      <c r="A406" s="63"/>
      <c r="B406" s="75" t="s">
        <v>611</v>
      </c>
      <c r="C406" s="66" t="s">
        <v>230</v>
      </c>
      <c r="D406" s="66" t="s">
        <v>411</v>
      </c>
      <c r="E406" s="79">
        <v>100000</v>
      </c>
      <c r="F406" s="109">
        <v>45.18</v>
      </c>
      <c r="G406" s="479">
        <v>5.0199999999999996</v>
      </c>
      <c r="H406" s="79">
        <v>50.2</v>
      </c>
      <c r="I406" s="144">
        <f>SUM(H406:H409)</f>
        <v>97.65000000000002</v>
      </c>
      <c r="J406" s="23"/>
    </row>
    <row r="407" spans="1:10" ht="16" x14ac:dyDescent="0.2">
      <c r="A407" s="63"/>
      <c r="B407" s="75" t="s">
        <v>611</v>
      </c>
      <c r="C407" s="66" t="s">
        <v>230</v>
      </c>
      <c r="D407" s="66" t="s">
        <v>417</v>
      </c>
      <c r="E407" s="79">
        <v>50000</v>
      </c>
      <c r="F407" s="109">
        <v>33.85</v>
      </c>
      <c r="G407" s="479"/>
      <c r="H407" s="79">
        <f>F407</f>
        <v>33.85</v>
      </c>
      <c r="I407" s="144"/>
      <c r="J407" s="23"/>
    </row>
    <row r="408" spans="1:10" ht="16" x14ac:dyDescent="0.2">
      <c r="A408" s="63"/>
      <c r="B408" s="75" t="s">
        <v>611</v>
      </c>
      <c r="C408" s="66" t="s">
        <v>230</v>
      </c>
      <c r="D408" s="66" t="s">
        <v>413</v>
      </c>
      <c r="E408" s="79">
        <v>220000</v>
      </c>
      <c r="F408" s="109">
        <v>9.1999999999999993</v>
      </c>
      <c r="G408" s="479"/>
      <c r="H408" s="79">
        <f>F408</f>
        <v>9.1999999999999993</v>
      </c>
      <c r="I408" s="144"/>
      <c r="J408" s="23"/>
    </row>
    <row r="409" spans="1:10" ht="16" x14ac:dyDescent="0.2">
      <c r="A409" s="63"/>
      <c r="B409" s="75" t="s">
        <v>611</v>
      </c>
      <c r="C409" s="66" t="s">
        <v>230</v>
      </c>
      <c r="D409" s="173" t="s">
        <v>418</v>
      </c>
      <c r="E409" s="78">
        <v>100000</v>
      </c>
      <c r="F409" s="109">
        <v>4.4000000000000004</v>
      </c>
      <c r="G409" s="479"/>
      <c r="H409" s="78">
        <f>F409</f>
        <v>4.4000000000000004</v>
      </c>
      <c r="I409" s="144"/>
      <c r="J409" s="23"/>
    </row>
    <row r="410" spans="1:10" ht="16" x14ac:dyDescent="0.2">
      <c r="A410" s="63"/>
      <c r="B410" s="75"/>
      <c r="C410" s="66"/>
      <c r="D410" s="66"/>
      <c r="E410" s="79"/>
      <c r="F410" s="78"/>
      <c r="G410" s="277"/>
      <c r="H410" s="79"/>
      <c r="I410" s="144"/>
      <c r="J410" s="23"/>
    </row>
    <row r="411" spans="1:10" ht="16" x14ac:dyDescent="0.2">
      <c r="A411" s="63"/>
      <c r="B411" s="75" t="s">
        <v>612</v>
      </c>
      <c r="C411" s="66" t="s">
        <v>334</v>
      </c>
      <c r="D411" s="66" t="s">
        <v>411</v>
      </c>
      <c r="E411" s="78">
        <v>50000</v>
      </c>
      <c r="F411" s="109">
        <f>H411-G411</f>
        <v>12.32</v>
      </c>
      <c r="G411" s="479">
        <v>3.08</v>
      </c>
      <c r="H411" s="78">
        <v>15.4</v>
      </c>
      <c r="I411" s="144">
        <f>SUM(H411:H416)</f>
        <v>70.92</v>
      </c>
      <c r="J411" s="23"/>
    </row>
    <row r="412" spans="1:10" ht="16" x14ac:dyDescent="0.2">
      <c r="A412" s="63"/>
      <c r="B412" s="75" t="s">
        <v>612</v>
      </c>
      <c r="C412" s="66" t="s">
        <v>334</v>
      </c>
      <c r="D412" s="173" t="s">
        <v>417</v>
      </c>
      <c r="E412" s="78">
        <v>50000</v>
      </c>
      <c r="F412" s="109">
        <v>22.05</v>
      </c>
      <c r="G412" s="479"/>
      <c r="H412" s="78">
        <f>F412</f>
        <v>22.05</v>
      </c>
      <c r="I412" s="144"/>
      <c r="J412" s="104"/>
    </row>
    <row r="413" spans="1:10" ht="16" x14ac:dyDescent="0.2">
      <c r="A413" s="63"/>
      <c r="B413" s="75" t="s">
        <v>612</v>
      </c>
      <c r="C413" s="66" t="s">
        <v>334</v>
      </c>
      <c r="D413" s="173" t="s">
        <v>412</v>
      </c>
      <c r="E413" s="78">
        <v>10000</v>
      </c>
      <c r="F413" s="109">
        <v>3.42</v>
      </c>
      <c r="G413" s="479"/>
      <c r="H413" s="78">
        <f>F413</f>
        <v>3.42</v>
      </c>
      <c r="I413" s="144"/>
      <c r="J413" s="91"/>
    </row>
    <row r="414" spans="1:10" ht="16" x14ac:dyDescent="0.2">
      <c r="A414" s="63"/>
      <c r="B414" s="75" t="s">
        <v>612</v>
      </c>
      <c r="C414" s="66" t="s">
        <v>334</v>
      </c>
      <c r="D414" s="173" t="s">
        <v>413</v>
      </c>
      <c r="E414" s="78">
        <v>500000</v>
      </c>
      <c r="F414" s="109">
        <v>20.9</v>
      </c>
      <c r="G414" s="479"/>
      <c r="H414" s="78">
        <f>F414</f>
        <v>20.9</v>
      </c>
      <c r="I414" s="144"/>
      <c r="J414" s="91"/>
    </row>
    <row r="415" spans="1:10" ht="16" x14ac:dyDescent="0.2">
      <c r="A415" s="63"/>
      <c r="B415" s="75" t="s">
        <v>612</v>
      </c>
      <c r="C415" s="66" t="s">
        <v>334</v>
      </c>
      <c r="D415" s="173" t="s">
        <v>418</v>
      </c>
      <c r="E415" s="78">
        <v>200000</v>
      </c>
      <c r="F415" s="109">
        <v>8.8000000000000007</v>
      </c>
      <c r="G415" s="479"/>
      <c r="H415" s="78">
        <f>F415</f>
        <v>8.8000000000000007</v>
      </c>
      <c r="I415" s="144"/>
      <c r="J415" s="91"/>
    </row>
    <row r="416" spans="1:10" ht="16" x14ac:dyDescent="0.2">
      <c r="A416" s="63"/>
      <c r="B416" s="75" t="s">
        <v>612</v>
      </c>
      <c r="C416" s="66" t="s">
        <v>334</v>
      </c>
      <c r="D416" s="173" t="s">
        <v>414</v>
      </c>
      <c r="E416" s="78">
        <v>10000</v>
      </c>
      <c r="F416" s="109">
        <v>0.35</v>
      </c>
      <c r="G416" s="479"/>
      <c r="H416" s="79">
        <f>F416</f>
        <v>0.35</v>
      </c>
      <c r="I416" s="144"/>
      <c r="J416" s="91"/>
    </row>
    <row r="417" spans="1:10" ht="16" x14ac:dyDescent="0.2">
      <c r="A417" s="63"/>
      <c r="B417" s="75"/>
      <c r="C417" s="66"/>
      <c r="D417" s="66"/>
      <c r="E417" s="78"/>
      <c r="F417" s="78"/>
      <c r="G417" s="277"/>
      <c r="H417" s="79"/>
      <c r="I417" s="144"/>
      <c r="J417" s="91"/>
    </row>
    <row r="418" spans="1:10" ht="16" x14ac:dyDescent="0.2">
      <c r="A418" s="63"/>
      <c r="B418" s="75" t="s">
        <v>613</v>
      </c>
      <c r="C418" s="66" t="s">
        <v>182</v>
      </c>
      <c r="D418" s="66" t="s">
        <v>411</v>
      </c>
      <c r="E418" s="78">
        <v>10000</v>
      </c>
      <c r="F418" s="109">
        <v>0</v>
      </c>
      <c r="G418" s="479">
        <v>1.26</v>
      </c>
      <c r="H418" s="78">
        <f>SUM(F418:G418)</f>
        <v>1.26</v>
      </c>
      <c r="I418" s="144">
        <f>SUM(H418:H419)</f>
        <v>2.17</v>
      </c>
      <c r="J418" s="104"/>
    </row>
    <row r="419" spans="1:10" ht="16" x14ac:dyDescent="0.2">
      <c r="A419" s="63"/>
      <c r="B419" s="75" t="s">
        <v>613</v>
      </c>
      <c r="C419" s="66" t="s">
        <v>182</v>
      </c>
      <c r="D419" s="66" t="s">
        <v>417</v>
      </c>
      <c r="E419" s="78">
        <v>5000</v>
      </c>
      <c r="F419" s="109">
        <v>0.91</v>
      </c>
      <c r="G419" s="478"/>
      <c r="H419" s="78">
        <f>F419</f>
        <v>0.91</v>
      </c>
      <c r="I419" s="144"/>
      <c r="J419" s="104"/>
    </row>
    <row r="420" spans="1:10" ht="16" x14ac:dyDescent="0.2">
      <c r="A420" s="63"/>
      <c r="B420" s="75"/>
      <c r="D420" s="66"/>
      <c r="E420" s="78"/>
      <c r="F420" s="78"/>
      <c r="G420" s="277"/>
      <c r="H420" s="78"/>
      <c r="I420" s="144"/>
      <c r="J420" s="104"/>
    </row>
    <row r="421" spans="1:10" ht="16" x14ac:dyDescent="0.2">
      <c r="A421" s="63"/>
      <c r="B421" s="75" t="s">
        <v>614</v>
      </c>
      <c r="C421" s="66" t="s">
        <v>366</v>
      </c>
      <c r="D421" s="66" t="s">
        <v>411</v>
      </c>
      <c r="E421" s="78">
        <v>10000</v>
      </c>
      <c r="F421" s="109">
        <v>0</v>
      </c>
      <c r="G421" s="479">
        <v>5.0199999999999996</v>
      </c>
      <c r="H421" s="78">
        <v>5.0199999999999996</v>
      </c>
      <c r="I421" s="144">
        <f>SUM(H421:H426)</f>
        <v>21.78</v>
      </c>
      <c r="J421" s="104"/>
    </row>
    <row r="422" spans="1:10" ht="16" x14ac:dyDescent="0.2">
      <c r="A422" s="63"/>
      <c r="B422" s="75" t="s">
        <v>614</v>
      </c>
      <c r="C422" s="66" t="s">
        <v>366</v>
      </c>
      <c r="D422" s="173" t="s">
        <v>417</v>
      </c>
      <c r="E422" s="78">
        <v>10000</v>
      </c>
      <c r="F422" s="109">
        <v>4.41</v>
      </c>
      <c r="G422" s="479"/>
      <c r="H422" s="78">
        <f>F422</f>
        <v>4.41</v>
      </c>
      <c r="I422" s="144"/>
      <c r="J422" s="211"/>
    </row>
    <row r="423" spans="1:10" ht="16" x14ac:dyDescent="0.2">
      <c r="A423" s="63"/>
      <c r="B423" s="75" t="s">
        <v>614</v>
      </c>
      <c r="C423" s="66" t="s">
        <v>366</v>
      </c>
      <c r="D423" s="173" t="s">
        <v>412</v>
      </c>
      <c r="E423" s="78">
        <v>10000</v>
      </c>
      <c r="F423" s="109">
        <v>3.42</v>
      </c>
      <c r="G423" s="479"/>
      <c r="H423" s="78">
        <f>F423</f>
        <v>3.42</v>
      </c>
      <c r="I423" s="144"/>
      <c r="J423" s="104"/>
    </row>
    <row r="424" spans="1:10" ht="16" x14ac:dyDescent="0.2">
      <c r="A424" s="63"/>
      <c r="B424" s="75" t="s">
        <v>614</v>
      </c>
      <c r="C424" s="66" t="s">
        <v>366</v>
      </c>
      <c r="D424" s="173" t="s">
        <v>413</v>
      </c>
      <c r="E424" s="78">
        <v>100000</v>
      </c>
      <c r="F424" s="109">
        <v>4.18</v>
      </c>
      <c r="G424" s="479"/>
      <c r="H424" s="78">
        <f>F424</f>
        <v>4.18</v>
      </c>
      <c r="I424" s="144"/>
      <c r="J424" s="104"/>
    </row>
    <row r="425" spans="1:10" ht="16" x14ac:dyDescent="0.2">
      <c r="A425" s="63"/>
      <c r="B425" s="75" t="s">
        <v>614</v>
      </c>
      <c r="C425" s="66" t="s">
        <v>366</v>
      </c>
      <c r="D425" s="173" t="s">
        <v>418</v>
      </c>
      <c r="E425" s="78">
        <v>100000</v>
      </c>
      <c r="F425" s="109">
        <v>4.4000000000000004</v>
      </c>
      <c r="G425" s="479"/>
      <c r="H425" s="78">
        <f>F425</f>
        <v>4.4000000000000004</v>
      </c>
      <c r="I425" s="144"/>
      <c r="J425" s="104"/>
    </row>
    <row r="426" spans="1:10" ht="16" x14ac:dyDescent="0.2">
      <c r="A426" s="63"/>
      <c r="B426" s="75" t="s">
        <v>614</v>
      </c>
      <c r="C426" s="66" t="s">
        <v>366</v>
      </c>
      <c r="D426" s="173" t="s">
        <v>414</v>
      </c>
      <c r="E426" s="78">
        <v>10000</v>
      </c>
      <c r="F426" s="109">
        <v>0.35</v>
      </c>
      <c r="G426" s="479"/>
      <c r="H426" s="78">
        <f>F426</f>
        <v>0.35</v>
      </c>
      <c r="I426" s="144"/>
      <c r="J426" s="104"/>
    </row>
    <row r="427" spans="1:10" ht="16" x14ac:dyDescent="0.2">
      <c r="A427" s="63"/>
      <c r="B427" s="75"/>
      <c r="C427" s="66"/>
      <c r="D427" s="66"/>
      <c r="E427" s="78"/>
      <c r="F427" s="78"/>
      <c r="G427" s="277"/>
      <c r="H427" s="78"/>
      <c r="I427" s="144"/>
      <c r="J427" s="104"/>
    </row>
    <row r="428" spans="1:10" ht="16" x14ac:dyDescent="0.2">
      <c r="A428" s="63"/>
      <c r="B428" s="75" t="s">
        <v>536</v>
      </c>
      <c r="C428" s="66" t="s">
        <v>524</v>
      </c>
      <c r="D428" s="66" t="s">
        <v>411</v>
      </c>
      <c r="E428" s="78">
        <v>10000</v>
      </c>
      <c r="F428" s="109">
        <v>0</v>
      </c>
      <c r="G428" s="479">
        <f>H428-F428</f>
        <v>0.66</v>
      </c>
      <c r="H428" s="78">
        <v>0.66</v>
      </c>
      <c r="I428" s="144">
        <f>SUM(H428:H430)</f>
        <v>2.87</v>
      </c>
      <c r="J428" s="23"/>
    </row>
    <row r="429" spans="1:10" ht="16" x14ac:dyDescent="0.2">
      <c r="A429" s="63"/>
      <c r="B429" s="75" t="s">
        <v>536</v>
      </c>
      <c r="C429" s="66" t="s">
        <v>524</v>
      </c>
      <c r="D429" s="66" t="s">
        <v>412</v>
      </c>
      <c r="E429" s="78">
        <v>4000</v>
      </c>
      <c r="F429" s="109">
        <v>1.37</v>
      </c>
      <c r="G429" s="479"/>
      <c r="H429" s="78">
        <f>F429</f>
        <v>1.37</v>
      </c>
      <c r="I429" s="144"/>
      <c r="J429" s="23"/>
    </row>
    <row r="430" spans="1:10" ht="16" x14ac:dyDescent="0.2">
      <c r="A430" s="63"/>
      <c r="B430" s="75" t="s">
        <v>536</v>
      </c>
      <c r="C430" s="66" t="s">
        <v>524</v>
      </c>
      <c r="D430" s="66" t="s">
        <v>413</v>
      </c>
      <c r="E430" s="78">
        <v>20000</v>
      </c>
      <c r="F430" s="109">
        <v>0.84</v>
      </c>
      <c r="G430" s="479"/>
      <c r="H430" s="78">
        <f>F430</f>
        <v>0.84</v>
      </c>
      <c r="I430" s="144"/>
      <c r="J430" s="23"/>
    </row>
    <row r="431" spans="1:10" ht="16" x14ac:dyDescent="0.2">
      <c r="A431" s="63"/>
      <c r="B431" s="75"/>
      <c r="C431" s="66"/>
      <c r="D431" s="66"/>
      <c r="E431" s="78"/>
      <c r="F431" s="78"/>
      <c r="G431" s="277"/>
      <c r="H431" s="78"/>
      <c r="I431" s="144"/>
      <c r="J431" s="23"/>
    </row>
    <row r="432" spans="1:10" ht="16" x14ac:dyDescent="0.2">
      <c r="A432" s="63"/>
      <c r="B432" s="75" t="s">
        <v>725</v>
      </c>
      <c r="C432" s="66" t="s">
        <v>745</v>
      </c>
      <c r="D432" s="66" t="s">
        <v>411</v>
      </c>
      <c r="E432" s="78">
        <v>20000</v>
      </c>
      <c r="F432" s="109">
        <f>H432-G432</f>
        <v>1.26</v>
      </c>
      <c r="G432" s="479">
        <v>1.26</v>
      </c>
      <c r="H432" s="78">
        <v>2.52</v>
      </c>
      <c r="I432" s="144">
        <f>SUM(H432:H435)</f>
        <v>15.51</v>
      </c>
      <c r="J432" s="23"/>
    </row>
    <row r="433" spans="1:10" ht="16" x14ac:dyDescent="0.2">
      <c r="A433" s="63"/>
      <c r="B433" s="75" t="s">
        <v>725</v>
      </c>
      <c r="C433" s="66" t="s">
        <v>745</v>
      </c>
      <c r="D433" s="66" t="s">
        <v>417</v>
      </c>
      <c r="E433" s="78">
        <v>10000</v>
      </c>
      <c r="F433" s="109">
        <v>4.41</v>
      </c>
      <c r="G433" s="479"/>
      <c r="H433" s="78">
        <v>4.41</v>
      </c>
      <c r="I433" s="144"/>
      <c r="J433" s="23"/>
    </row>
    <row r="434" spans="1:10" ht="16" x14ac:dyDescent="0.2">
      <c r="A434" s="63"/>
      <c r="B434" s="75" t="s">
        <v>725</v>
      </c>
      <c r="C434" s="66" t="s">
        <v>745</v>
      </c>
      <c r="D434" s="66" t="s">
        <v>413</v>
      </c>
      <c r="E434" s="78">
        <v>100000</v>
      </c>
      <c r="F434" s="109">
        <v>4.18</v>
      </c>
      <c r="G434" s="479"/>
      <c r="H434" s="78">
        <v>4.18</v>
      </c>
      <c r="I434" s="144"/>
      <c r="J434" s="23"/>
    </row>
    <row r="435" spans="1:10" ht="16" x14ac:dyDescent="0.2">
      <c r="A435" s="63"/>
      <c r="B435" s="75" t="s">
        <v>725</v>
      </c>
      <c r="C435" s="66" t="s">
        <v>745</v>
      </c>
      <c r="D435" s="66" t="s">
        <v>418</v>
      </c>
      <c r="E435" s="78">
        <v>200000</v>
      </c>
      <c r="F435" s="109">
        <v>4.4000000000000004</v>
      </c>
      <c r="G435" s="479"/>
      <c r="H435" s="78">
        <v>4.4000000000000004</v>
      </c>
      <c r="I435" s="144"/>
      <c r="J435" s="23"/>
    </row>
    <row r="436" spans="1:10" ht="16" x14ac:dyDescent="0.2">
      <c r="A436" s="63"/>
      <c r="B436" s="75"/>
      <c r="C436" s="66"/>
      <c r="D436" s="66"/>
      <c r="E436" s="78"/>
      <c r="F436" s="78"/>
      <c r="G436" s="277"/>
      <c r="H436" s="78"/>
      <c r="I436" s="144"/>
      <c r="J436" s="23"/>
    </row>
    <row r="437" spans="1:10" ht="16" x14ac:dyDescent="0.2">
      <c r="A437" s="63"/>
      <c r="B437" s="75" t="s">
        <v>616</v>
      </c>
      <c r="C437" s="66" t="s">
        <v>437</v>
      </c>
      <c r="D437" s="66" t="s">
        <v>411</v>
      </c>
      <c r="E437" s="78">
        <v>100000</v>
      </c>
      <c r="F437" s="109">
        <f>H437-G437</f>
        <v>5.9399999999999995</v>
      </c>
      <c r="G437" s="479">
        <v>0.66</v>
      </c>
      <c r="H437" s="78">
        <v>6.6</v>
      </c>
      <c r="I437" s="144">
        <f>SUM(H437:H438)</f>
        <v>10.78</v>
      </c>
      <c r="J437" s="23"/>
    </row>
    <row r="438" spans="1:10" ht="16" x14ac:dyDescent="0.2">
      <c r="A438" s="63"/>
      <c r="B438" s="75" t="s">
        <v>616</v>
      </c>
      <c r="C438" s="66" t="s">
        <v>437</v>
      </c>
      <c r="D438" s="66" t="s">
        <v>413</v>
      </c>
      <c r="E438" s="78">
        <v>100000</v>
      </c>
      <c r="F438" s="109">
        <v>4.18</v>
      </c>
      <c r="G438" s="479"/>
      <c r="H438" s="78">
        <f>F438</f>
        <v>4.18</v>
      </c>
      <c r="I438" s="369"/>
      <c r="J438" s="23"/>
    </row>
    <row r="439" spans="1:10" ht="16" x14ac:dyDescent="0.2">
      <c r="A439" s="63"/>
      <c r="B439" s="75"/>
      <c r="C439" s="66"/>
      <c r="D439" s="66"/>
      <c r="E439" s="79"/>
      <c r="F439" s="78"/>
      <c r="G439" s="277"/>
      <c r="H439" s="79"/>
      <c r="J439" s="23"/>
    </row>
    <row r="440" spans="1:10" ht="16" x14ac:dyDescent="0.2">
      <c r="A440" s="63"/>
      <c r="B440" s="75" t="s">
        <v>617</v>
      </c>
      <c r="C440" s="66" t="s">
        <v>231</v>
      </c>
      <c r="D440" s="66" t="s">
        <v>411</v>
      </c>
      <c r="E440" s="78">
        <v>250000</v>
      </c>
      <c r="F440" s="109">
        <f>H440-G440</f>
        <v>48.24</v>
      </c>
      <c r="G440" s="479">
        <v>2.0099999999999998</v>
      </c>
      <c r="H440" s="78">
        <v>50.25</v>
      </c>
      <c r="I440" s="144">
        <f>SUM(H440:H445)</f>
        <v>89.62</v>
      </c>
      <c r="J440" s="211"/>
    </row>
    <row r="441" spans="1:10" ht="16" x14ac:dyDescent="0.2">
      <c r="A441" s="63"/>
      <c r="B441" s="75" t="s">
        <v>617</v>
      </c>
      <c r="C441" s="66" t="s">
        <v>231</v>
      </c>
      <c r="D441" s="173" t="s">
        <v>417</v>
      </c>
      <c r="E441" s="78">
        <v>50000</v>
      </c>
      <c r="F441" s="109">
        <v>14.15</v>
      </c>
      <c r="G441" s="479"/>
      <c r="H441" s="78">
        <f>F441</f>
        <v>14.15</v>
      </c>
      <c r="I441" s="144"/>
      <c r="J441" s="23"/>
    </row>
    <row r="442" spans="1:10" ht="16" x14ac:dyDescent="0.2">
      <c r="A442" s="63"/>
      <c r="B442" s="75" t="s">
        <v>617</v>
      </c>
      <c r="C442" s="66" t="s">
        <v>231</v>
      </c>
      <c r="D442" s="173" t="s">
        <v>412</v>
      </c>
      <c r="E442" s="78">
        <v>10000</v>
      </c>
      <c r="F442" s="109">
        <v>3.42</v>
      </c>
      <c r="G442" s="479"/>
      <c r="H442" s="78">
        <f>F442</f>
        <v>3.42</v>
      </c>
      <c r="I442" s="144"/>
      <c r="J442" s="23"/>
    </row>
    <row r="443" spans="1:10" ht="16" x14ac:dyDescent="0.2">
      <c r="A443" s="63"/>
      <c r="B443" s="75" t="s">
        <v>617</v>
      </c>
      <c r="C443" s="66" t="s">
        <v>231</v>
      </c>
      <c r="D443" s="173" t="s">
        <v>413</v>
      </c>
      <c r="E443" s="79">
        <v>250000</v>
      </c>
      <c r="F443" s="109">
        <v>10.45</v>
      </c>
      <c r="G443" s="479"/>
      <c r="H443" s="79">
        <f>F443</f>
        <v>10.45</v>
      </c>
      <c r="I443" s="144"/>
      <c r="J443" s="23"/>
    </row>
    <row r="444" spans="1:10" ht="16" x14ac:dyDescent="0.2">
      <c r="A444" s="63"/>
      <c r="B444" s="75" t="s">
        <v>617</v>
      </c>
      <c r="C444" s="66" t="s">
        <v>231</v>
      </c>
      <c r="D444" s="173" t="s">
        <v>418</v>
      </c>
      <c r="E444" s="78">
        <v>250000</v>
      </c>
      <c r="F444" s="109">
        <v>11</v>
      </c>
      <c r="G444" s="479"/>
      <c r="H444" s="79">
        <f>F444</f>
        <v>11</v>
      </c>
      <c r="I444" s="144"/>
      <c r="J444" s="23"/>
    </row>
    <row r="445" spans="1:10" ht="16" x14ac:dyDescent="0.2">
      <c r="A445" s="63"/>
      <c r="B445" s="75" t="s">
        <v>617</v>
      </c>
      <c r="C445" s="66" t="s">
        <v>231</v>
      </c>
      <c r="D445" s="173" t="s">
        <v>414</v>
      </c>
      <c r="E445" s="78">
        <v>10000</v>
      </c>
      <c r="F445" s="109">
        <v>0.35</v>
      </c>
      <c r="G445" s="479"/>
      <c r="H445" s="79">
        <f>F445</f>
        <v>0.35</v>
      </c>
      <c r="I445" s="144"/>
      <c r="J445" s="23"/>
    </row>
    <row r="446" spans="1:10" ht="16" x14ac:dyDescent="0.2">
      <c r="A446" s="63"/>
      <c r="B446" s="75"/>
      <c r="C446" s="66"/>
      <c r="D446" s="173"/>
      <c r="E446" s="78"/>
      <c r="F446" s="109"/>
      <c r="G446" s="479"/>
      <c r="H446" s="79"/>
      <c r="I446" s="144"/>
      <c r="J446" s="23"/>
    </row>
    <row r="447" spans="1:10" ht="16" x14ac:dyDescent="0.2">
      <c r="A447" s="63"/>
      <c r="B447" s="75" t="s">
        <v>1020</v>
      </c>
      <c r="C447" s="66" t="s">
        <v>1021</v>
      </c>
      <c r="D447" s="173" t="s">
        <v>411</v>
      </c>
      <c r="E447" s="78">
        <v>250000</v>
      </c>
      <c r="F447" s="109">
        <v>21.84</v>
      </c>
      <c r="G447" s="479">
        <v>0.91</v>
      </c>
      <c r="H447" s="79">
        <f>SUM(F447:G447)</f>
        <v>22.75</v>
      </c>
      <c r="I447" s="144">
        <f>SUM(H447:H448)</f>
        <v>29.05</v>
      </c>
      <c r="J447" s="23"/>
    </row>
    <row r="448" spans="1:10" ht="16" x14ac:dyDescent="0.2">
      <c r="A448" s="63"/>
      <c r="B448" s="75" t="s">
        <v>1020</v>
      </c>
      <c r="C448" s="66" t="s">
        <v>1021</v>
      </c>
      <c r="D448" s="173" t="s">
        <v>417</v>
      </c>
      <c r="E448" s="78">
        <v>50000</v>
      </c>
      <c r="F448" s="109">
        <v>6.3</v>
      </c>
      <c r="G448" s="479"/>
      <c r="H448" s="79">
        <v>6.3</v>
      </c>
      <c r="I448" s="144"/>
      <c r="J448" s="23"/>
    </row>
    <row r="449" spans="1:10" ht="16" x14ac:dyDescent="0.2">
      <c r="A449" s="63"/>
      <c r="B449" s="75"/>
      <c r="C449" s="66"/>
      <c r="D449" s="173"/>
      <c r="E449" s="78"/>
      <c r="F449" s="78"/>
      <c r="G449" s="277"/>
      <c r="H449" s="79"/>
      <c r="I449" s="144"/>
      <c r="J449" s="23"/>
    </row>
    <row r="450" spans="1:10" ht="16" x14ac:dyDescent="0.2">
      <c r="A450" s="63"/>
      <c r="B450" s="75" t="s">
        <v>1086</v>
      </c>
      <c r="C450" s="66" t="s">
        <v>1087</v>
      </c>
      <c r="D450" s="173"/>
      <c r="E450" s="78"/>
      <c r="F450" s="78"/>
      <c r="G450" s="277"/>
      <c r="H450" s="79"/>
      <c r="I450" s="144"/>
      <c r="J450" s="23"/>
    </row>
    <row r="451" spans="1:10" ht="16" x14ac:dyDescent="0.2">
      <c r="A451" s="63"/>
      <c r="B451" s="75" t="s">
        <v>1086</v>
      </c>
      <c r="C451" s="66" t="s">
        <v>1087</v>
      </c>
      <c r="D451" s="173"/>
      <c r="E451" s="78"/>
      <c r="F451" s="78"/>
      <c r="G451" s="277"/>
      <c r="H451" s="79"/>
      <c r="I451" s="144"/>
      <c r="J451" s="23"/>
    </row>
    <row r="452" spans="1:10" ht="16" x14ac:dyDescent="0.2">
      <c r="A452" s="63"/>
      <c r="B452" s="75"/>
      <c r="C452" s="66"/>
      <c r="D452" s="173"/>
      <c r="E452" s="78"/>
      <c r="F452" s="78"/>
      <c r="G452" s="277"/>
      <c r="H452" s="79"/>
      <c r="I452" s="144"/>
      <c r="J452" s="23"/>
    </row>
    <row r="453" spans="1:10" ht="16" x14ac:dyDescent="0.2">
      <c r="A453" s="63"/>
      <c r="B453" s="75" t="s">
        <v>537</v>
      </c>
      <c r="C453" s="66" t="s">
        <v>531</v>
      </c>
      <c r="D453" s="173" t="s">
        <v>411</v>
      </c>
      <c r="E453" s="78">
        <v>10000</v>
      </c>
      <c r="F453" s="109">
        <v>0</v>
      </c>
      <c r="G453" s="479">
        <v>3.08</v>
      </c>
      <c r="H453" s="78">
        <f>SUM(F453:G453)</f>
        <v>3.08</v>
      </c>
      <c r="I453" s="144">
        <f>SUM(H453:H456)</f>
        <v>7.11</v>
      </c>
      <c r="J453" s="23"/>
    </row>
    <row r="454" spans="1:10" ht="16" x14ac:dyDescent="0.2">
      <c r="A454" s="63"/>
      <c r="B454" s="75" t="s">
        <v>537</v>
      </c>
      <c r="C454" s="66" t="s">
        <v>531</v>
      </c>
      <c r="D454" s="173" t="s">
        <v>417</v>
      </c>
      <c r="E454" s="78">
        <v>5000</v>
      </c>
      <c r="F454" s="109">
        <v>3.39</v>
      </c>
      <c r="G454" s="479"/>
      <c r="H454" s="78">
        <v>3.39</v>
      </c>
      <c r="I454" s="144"/>
      <c r="J454" s="23"/>
    </row>
    <row r="455" spans="1:10" ht="16" x14ac:dyDescent="0.2">
      <c r="A455" s="63"/>
      <c r="B455" s="75" t="s">
        <v>537</v>
      </c>
      <c r="C455" s="66" t="s">
        <v>531</v>
      </c>
      <c r="D455" s="173" t="s">
        <v>413</v>
      </c>
      <c r="E455" s="78">
        <v>10000</v>
      </c>
      <c r="F455" s="109">
        <v>0.42</v>
      </c>
      <c r="G455" s="479"/>
      <c r="H455" s="78">
        <f>F455</f>
        <v>0.42</v>
      </c>
      <c r="I455" s="144"/>
      <c r="J455" s="23"/>
    </row>
    <row r="456" spans="1:10" ht="16" x14ac:dyDescent="0.2">
      <c r="A456" s="63"/>
      <c r="B456" s="75" t="s">
        <v>537</v>
      </c>
      <c r="C456" s="66" t="s">
        <v>531</v>
      </c>
      <c r="D456" s="173" t="s">
        <v>418</v>
      </c>
      <c r="E456" s="78">
        <v>5000</v>
      </c>
      <c r="F456" s="109">
        <v>0.22</v>
      </c>
      <c r="G456" s="479"/>
      <c r="H456" s="78">
        <f>F456</f>
        <v>0.22</v>
      </c>
      <c r="I456" s="144"/>
      <c r="J456" s="23"/>
    </row>
    <row r="457" spans="1:10" ht="16" x14ac:dyDescent="0.2">
      <c r="A457" s="63"/>
      <c r="B457" s="75"/>
      <c r="C457" s="66"/>
      <c r="D457" s="173"/>
      <c r="E457" s="78"/>
      <c r="F457" s="78"/>
      <c r="G457" s="277"/>
      <c r="H457" s="78"/>
      <c r="I457" s="144"/>
      <c r="J457" s="23"/>
    </row>
    <row r="458" spans="1:10" ht="16" x14ac:dyDescent="0.2">
      <c r="A458" s="63"/>
      <c r="B458" s="75" t="s">
        <v>663</v>
      </c>
      <c r="C458" s="66" t="s">
        <v>662</v>
      </c>
      <c r="D458" s="173" t="s">
        <v>411</v>
      </c>
      <c r="E458" s="78">
        <v>200000</v>
      </c>
      <c r="F458" s="109">
        <v>58.52</v>
      </c>
      <c r="G458" s="479">
        <v>3.08</v>
      </c>
      <c r="H458" s="78">
        <f>F458+G458</f>
        <v>61.6</v>
      </c>
      <c r="I458" s="144">
        <f>SUM(H458:H463)</f>
        <v>104.58</v>
      </c>
      <c r="J458" s="23"/>
    </row>
    <row r="459" spans="1:10" ht="16" x14ac:dyDescent="0.2">
      <c r="A459" s="63"/>
      <c r="B459" s="75" t="s">
        <v>663</v>
      </c>
      <c r="C459" s="66" t="s">
        <v>662</v>
      </c>
      <c r="D459" s="173" t="s">
        <v>417</v>
      </c>
      <c r="E459" s="78">
        <v>50000</v>
      </c>
      <c r="F459" s="109">
        <v>22.05</v>
      </c>
      <c r="G459" s="479"/>
      <c r="H459" s="78">
        <f>F459</f>
        <v>22.05</v>
      </c>
      <c r="I459" s="144"/>
      <c r="J459" s="23"/>
    </row>
    <row r="460" spans="1:10" ht="16" x14ac:dyDescent="0.2">
      <c r="A460" s="63"/>
      <c r="B460" s="75" t="s">
        <v>663</v>
      </c>
      <c r="C460" s="66" t="s">
        <v>662</v>
      </c>
      <c r="D460" s="173" t="s">
        <v>412</v>
      </c>
      <c r="E460" s="78">
        <v>10000</v>
      </c>
      <c r="F460" s="109">
        <v>3.42</v>
      </c>
      <c r="G460" s="479"/>
      <c r="H460" s="78">
        <f>F460</f>
        <v>3.42</v>
      </c>
      <c r="I460" s="144"/>
      <c r="J460" s="23"/>
    </row>
    <row r="461" spans="1:10" ht="16" x14ac:dyDescent="0.2">
      <c r="A461" s="63"/>
      <c r="B461" s="75" t="s">
        <v>663</v>
      </c>
      <c r="C461" s="66" t="s">
        <v>662</v>
      </c>
      <c r="D461" s="173" t="s">
        <v>413</v>
      </c>
      <c r="E461" s="78">
        <v>200000</v>
      </c>
      <c r="F461" s="109">
        <v>8.36</v>
      </c>
      <c r="G461" s="479"/>
      <c r="H461" s="78">
        <f>F461</f>
        <v>8.36</v>
      </c>
      <c r="I461" s="144"/>
      <c r="J461" s="23"/>
    </row>
    <row r="462" spans="1:10" ht="16" x14ac:dyDescent="0.2">
      <c r="A462" s="63"/>
      <c r="B462" s="75" t="s">
        <v>663</v>
      </c>
      <c r="C462" s="66" t="s">
        <v>662</v>
      </c>
      <c r="D462" s="173" t="s">
        <v>418</v>
      </c>
      <c r="E462" s="78">
        <v>200000</v>
      </c>
      <c r="F462" s="109">
        <v>8.8000000000000007</v>
      </c>
      <c r="G462" s="479"/>
      <c r="H462" s="78">
        <f>F462</f>
        <v>8.8000000000000007</v>
      </c>
      <c r="I462" s="144"/>
      <c r="J462" s="23"/>
    </row>
    <row r="463" spans="1:10" ht="16" x14ac:dyDescent="0.2">
      <c r="A463" s="63"/>
      <c r="B463" s="75" t="s">
        <v>663</v>
      </c>
      <c r="C463" s="66" t="s">
        <v>662</v>
      </c>
      <c r="D463" s="173" t="s">
        <v>414</v>
      </c>
      <c r="E463" s="78">
        <v>10000</v>
      </c>
      <c r="F463" s="109">
        <v>0.35</v>
      </c>
      <c r="G463" s="479"/>
      <c r="H463" s="78">
        <f>F463</f>
        <v>0.35</v>
      </c>
      <c r="I463" s="144"/>
      <c r="J463" s="23"/>
    </row>
    <row r="464" spans="1:10" ht="16" x14ac:dyDescent="0.2">
      <c r="A464" s="63"/>
      <c r="B464" s="75"/>
      <c r="C464" s="66"/>
      <c r="D464" s="173"/>
      <c r="E464" s="78"/>
      <c r="F464" s="78"/>
      <c r="G464" s="277"/>
      <c r="H464" s="78"/>
      <c r="I464" s="144"/>
      <c r="J464" s="23"/>
    </row>
    <row r="465" spans="1:10" ht="16" x14ac:dyDescent="0.2">
      <c r="A465" s="63"/>
      <c r="B465" s="75" t="s">
        <v>714</v>
      </c>
      <c r="C465" s="66" t="s">
        <v>708</v>
      </c>
      <c r="D465" s="173" t="s">
        <v>411</v>
      </c>
      <c r="E465" s="78">
        <v>10000</v>
      </c>
      <c r="F465" s="109">
        <v>0</v>
      </c>
      <c r="G465" s="479">
        <v>0.91</v>
      </c>
      <c r="H465" s="78">
        <v>0.91</v>
      </c>
      <c r="I465" s="144">
        <f>H465</f>
        <v>0.91</v>
      </c>
      <c r="J465" s="23"/>
    </row>
    <row r="466" spans="1:10" ht="16" x14ac:dyDescent="0.2">
      <c r="A466" s="63"/>
      <c r="B466" s="75"/>
      <c r="C466" s="66"/>
      <c r="D466" s="66"/>
      <c r="E466" s="78"/>
      <c r="F466" s="78"/>
      <c r="G466" s="277"/>
      <c r="H466" s="79"/>
      <c r="I466" s="144"/>
      <c r="J466" s="23"/>
    </row>
    <row r="467" spans="1:10" ht="16" x14ac:dyDescent="0.2">
      <c r="A467" s="63"/>
      <c r="B467" s="75" t="s">
        <v>618</v>
      </c>
      <c r="C467" s="66" t="s">
        <v>206</v>
      </c>
      <c r="D467" s="66" t="s">
        <v>411</v>
      </c>
      <c r="E467" s="78">
        <v>180000</v>
      </c>
      <c r="F467" s="109">
        <f>H467-G467</f>
        <v>21.419999999999998</v>
      </c>
      <c r="G467" s="479">
        <v>1.26</v>
      </c>
      <c r="H467" s="78">
        <v>22.68</v>
      </c>
      <c r="I467" s="144">
        <f>SUM(H467:H472)</f>
        <v>92.83</v>
      </c>
      <c r="J467" s="23"/>
    </row>
    <row r="468" spans="1:10" ht="16" x14ac:dyDescent="0.2">
      <c r="A468" s="63"/>
      <c r="B468" s="75" t="s">
        <v>618</v>
      </c>
      <c r="C468" s="66" t="s">
        <v>206</v>
      </c>
      <c r="D468" s="173" t="s">
        <v>417</v>
      </c>
      <c r="E468" s="78">
        <v>180000</v>
      </c>
      <c r="F468" s="109">
        <v>50.94</v>
      </c>
      <c r="G468" s="479"/>
      <c r="H468" s="79">
        <f>F468</f>
        <v>50.94</v>
      </c>
      <c r="I468" s="144"/>
      <c r="J468" s="23"/>
    </row>
    <row r="469" spans="1:10" ht="16" x14ac:dyDescent="0.2">
      <c r="A469" s="63"/>
      <c r="B469" s="75" t="s">
        <v>618</v>
      </c>
      <c r="C469" s="66" t="s">
        <v>206</v>
      </c>
      <c r="D469" s="173" t="s">
        <v>412</v>
      </c>
      <c r="E469" s="78">
        <v>10000</v>
      </c>
      <c r="F469" s="109">
        <v>3.42</v>
      </c>
      <c r="G469" s="479"/>
      <c r="H469" s="79">
        <f>F469</f>
        <v>3.42</v>
      </c>
      <c r="I469" s="144"/>
      <c r="J469" s="23"/>
    </row>
    <row r="470" spans="1:10" ht="16" x14ac:dyDescent="0.2">
      <c r="A470" s="63"/>
      <c r="B470" s="75" t="s">
        <v>618</v>
      </c>
      <c r="C470" s="66" t="s">
        <v>206</v>
      </c>
      <c r="D470" s="173" t="s">
        <v>413</v>
      </c>
      <c r="E470" s="78">
        <v>180000</v>
      </c>
      <c r="F470" s="109">
        <v>7.52</v>
      </c>
      <c r="G470" s="479"/>
      <c r="H470" s="79">
        <f>F470</f>
        <v>7.52</v>
      </c>
      <c r="I470" s="144"/>
      <c r="J470" s="23"/>
    </row>
    <row r="471" spans="1:10" ht="16" x14ac:dyDescent="0.2">
      <c r="A471" s="63"/>
      <c r="B471" s="75" t="s">
        <v>618</v>
      </c>
      <c r="C471" s="66" t="s">
        <v>206</v>
      </c>
      <c r="D471" s="173" t="s">
        <v>418</v>
      </c>
      <c r="E471" s="78">
        <v>180000</v>
      </c>
      <c r="F471" s="109">
        <v>7.92</v>
      </c>
      <c r="G471" s="479"/>
      <c r="H471" s="79">
        <f>F471</f>
        <v>7.92</v>
      </c>
      <c r="I471" s="144"/>
      <c r="J471" s="23"/>
    </row>
    <row r="472" spans="1:10" ht="16" x14ac:dyDescent="0.2">
      <c r="A472" s="63"/>
      <c r="B472" s="75" t="s">
        <v>618</v>
      </c>
      <c r="C472" s="66" t="s">
        <v>206</v>
      </c>
      <c r="D472" s="173" t="s">
        <v>414</v>
      </c>
      <c r="E472" s="78">
        <v>10000</v>
      </c>
      <c r="F472" s="109">
        <v>0.35</v>
      </c>
      <c r="G472" s="479"/>
      <c r="H472" s="79">
        <f>F472</f>
        <v>0.35</v>
      </c>
      <c r="I472" s="144"/>
      <c r="J472" s="23"/>
    </row>
    <row r="473" spans="1:10" ht="16" x14ac:dyDescent="0.2">
      <c r="A473" s="63"/>
      <c r="B473" s="75"/>
      <c r="C473" s="66"/>
      <c r="D473" s="66"/>
      <c r="E473" s="78"/>
      <c r="F473" s="78"/>
      <c r="G473" s="277"/>
      <c r="H473" s="79"/>
      <c r="I473" s="144"/>
      <c r="J473" s="23"/>
    </row>
    <row r="474" spans="1:10" ht="16" x14ac:dyDescent="0.2">
      <c r="A474" s="63"/>
      <c r="B474" s="75" t="s">
        <v>619</v>
      </c>
      <c r="C474" s="66" t="s">
        <v>204</v>
      </c>
      <c r="D474" s="66" t="s">
        <v>411</v>
      </c>
      <c r="E474" s="78">
        <v>180000</v>
      </c>
      <c r="F474" s="109">
        <f>H474-G474</f>
        <v>34.17</v>
      </c>
      <c r="G474" s="479">
        <v>2.0099999999999998</v>
      </c>
      <c r="H474" s="78">
        <v>36.18</v>
      </c>
      <c r="I474" s="144">
        <f>SUM(H474:H479)</f>
        <v>166.09999999999997</v>
      </c>
      <c r="J474" s="23"/>
    </row>
    <row r="475" spans="1:10" ht="16" x14ac:dyDescent="0.2">
      <c r="A475" s="63"/>
      <c r="B475" s="75" t="s">
        <v>619</v>
      </c>
      <c r="C475" s="66" t="s">
        <v>204</v>
      </c>
      <c r="D475" s="173" t="s">
        <v>417</v>
      </c>
      <c r="E475" s="78">
        <v>180000</v>
      </c>
      <c r="F475" s="109">
        <v>121.86</v>
      </c>
      <c r="G475" s="479"/>
      <c r="H475" s="79">
        <f>F475</f>
        <v>121.86</v>
      </c>
      <c r="I475" s="144"/>
      <c r="J475" s="23"/>
    </row>
    <row r="476" spans="1:10" ht="16" x14ac:dyDescent="0.2">
      <c r="A476" s="63"/>
      <c r="B476" s="75" t="s">
        <v>619</v>
      </c>
      <c r="C476" s="66" t="s">
        <v>204</v>
      </c>
      <c r="D476" s="173" t="s">
        <v>412</v>
      </c>
      <c r="E476" s="78">
        <v>10000</v>
      </c>
      <c r="F476" s="109">
        <v>3.42</v>
      </c>
      <c r="G476" s="479"/>
      <c r="H476" s="79">
        <f>F476</f>
        <v>3.42</v>
      </c>
      <c r="I476" s="144"/>
      <c r="J476" s="23"/>
    </row>
    <row r="477" spans="1:10" ht="16" x14ac:dyDescent="0.2">
      <c r="A477" s="63"/>
      <c r="B477" s="75" t="s">
        <v>619</v>
      </c>
      <c r="C477" s="66" t="s">
        <v>204</v>
      </c>
      <c r="D477" s="173" t="s">
        <v>413</v>
      </c>
      <c r="E477" s="78">
        <v>50000</v>
      </c>
      <c r="F477" s="109">
        <v>2.09</v>
      </c>
      <c r="G477" s="479"/>
      <c r="H477" s="79">
        <f>F477</f>
        <v>2.09</v>
      </c>
      <c r="I477" s="144"/>
      <c r="J477" s="23"/>
    </row>
    <row r="478" spans="1:10" ht="16" x14ac:dyDescent="0.2">
      <c r="A478" s="63"/>
      <c r="B478" s="75" t="s">
        <v>619</v>
      </c>
      <c r="C478" s="66" t="s">
        <v>204</v>
      </c>
      <c r="D478" s="173" t="s">
        <v>418</v>
      </c>
      <c r="E478" s="78">
        <v>50000</v>
      </c>
      <c r="F478" s="109">
        <v>2.2000000000000002</v>
      </c>
      <c r="G478" s="479"/>
      <c r="H478" s="79">
        <f>F478</f>
        <v>2.2000000000000002</v>
      </c>
      <c r="I478" s="144"/>
      <c r="J478" s="23"/>
    </row>
    <row r="479" spans="1:10" ht="16" x14ac:dyDescent="0.2">
      <c r="A479" s="63"/>
      <c r="B479" s="75" t="s">
        <v>619</v>
      </c>
      <c r="C479" s="66" t="s">
        <v>204</v>
      </c>
      <c r="D479" s="173" t="s">
        <v>414</v>
      </c>
      <c r="E479" s="78">
        <v>10000</v>
      </c>
      <c r="F479" s="109">
        <v>0.35</v>
      </c>
      <c r="G479" s="479"/>
      <c r="H479" s="79">
        <f>F479</f>
        <v>0.35</v>
      </c>
      <c r="I479" s="144"/>
      <c r="J479" s="23"/>
    </row>
    <row r="480" spans="1:10" ht="16" x14ac:dyDescent="0.2">
      <c r="A480" s="63"/>
      <c r="B480" s="75"/>
      <c r="C480" s="66"/>
      <c r="D480" s="173"/>
      <c r="E480" s="78"/>
      <c r="F480" s="78"/>
      <c r="G480" s="277"/>
      <c r="H480" s="79"/>
      <c r="I480" s="144"/>
      <c r="J480" s="23"/>
    </row>
    <row r="481" spans="1:10" ht="16" x14ac:dyDescent="0.2">
      <c r="A481" s="63"/>
      <c r="B481" s="75" t="s">
        <v>620</v>
      </c>
      <c r="C481" s="66" t="s">
        <v>451</v>
      </c>
      <c r="D481" s="173" t="s">
        <v>411</v>
      </c>
      <c r="E481" s="78">
        <v>370000</v>
      </c>
      <c r="F481" s="109">
        <f>H481-G481</f>
        <v>23.76</v>
      </c>
      <c r="G481" s="479">
        <v>0.66</v>
      </c>
      <c r="H481" s="78">
        <v>24.42</v>
      </c>
      <c r="I481" s="144">
        <f>SUM(H481:H482)</f>
        <v>39.89</v>
      </c>
      <c r="J481" s="23"/>
    </row>
    <row r="482" spans="1:10" ht="16" x14ac:dyDescent="0.2">
      <c r="A482" s="63"/>
      <c r="B482" s="75" t="s">
        <v>620</v>
      </c>
      <c r="C482" s="66" t="s">
        <v>451</v>
      </c>
      <c r="D482" s="173" t="s">
        <v>413</v>
      </c>
      <c r="E482" s="78">
        <v>370000</v>
      </c>
      <c r="F482" s="109">
        <v>15.47</v>
      </c>
      <c r="G482" s="479"/>
      <c r="H482" s="78">
        <f>F482</f>
        <v>15.47</v>
      </c>
      <c r="I482" s="144"/>
      <c r="J482" s="23"/>
    </row>
    <row r="483" spans="1:10" ht="16" x14ac:dyDescent="0.2">
      <c r="A483" s="63"/>
      <c r="B483" s="75"/>
      <c r="C483" s="66"/>
      <c r="D483" s="173"/>
      <c r="E483" s="78"/>
      <c r="F483" s="78"/>
      <c r="G483" s="277"/>
      <c r="H483" s="78"/>
      <c r="I483" s="144"/>
      <c r="J483" s="23"/>
    </row>
    <row r="484" spans="1:10" ht="16" x14ac:dyDescent="0.2">
      <c r="A484" s="63"/>
      <c r="B484" s="75" t="s">
        <v>665</v>
      </c>
      <c r="C484" s="66" t="s">
        <v>664</v>
      </c>
      <c r="D484" s="124" t="s">
        <v>411</v>
      </c>
      <c r="E484" s="78">
        <v>10000</v>
      </c>
      <c r="F484" s="109">
        <f>H484-G484</f>
        <v>0</v>
      </c>
      <c r="G484" s="479">
        <v>0.91</v>
      </c>
      <c r="H484" s="78">
        <v>0.91</v>
      </c>
      <c r="I484" s="144">
        <f>SUM(H484:H484)</f>
        <v>0.91</v>
      </c>
      <c r="J484" s="23"/>
    </row>
    <row r="485" spans="1:10" ht="16" x14ac:dyDescent="0.2">
      <c r="A485" s="63"/>
      <c r="B485" s="75"/>
      <c r="C485" s="66"/>
      <c r="D485" s="66"/>
      <c r="E485" s="79"/>
      <c r="F485" s="78"/>
      <c r="G485" s="277"/>
      <c r="H485" s="79"/>
      <c r="I485" s="144"/>
      <c r="J485" s="23"/>
    </row>
    <row r="486" spans="1:10" ht="16" x14ac:dyDescent="0.2">
      <c r="A486" s="63"/>
      <c r="B486" s="75" t="s">
        <v>715</v>
      </c>
      <c r="C486" s="66" t="s">
        <v>709</v>
      </c>
      <c r="D486" s="66" t="s">
        <v>411</v>
      </c>
      <c r="E486" s="79">
        <v>10000</v>
      </c>
      <c r="F486" s="78">
        <v>0</v>
      </c>
      <c r="G486" s="277">
        <v>1.26</v>
      </c>
      <c r="H486" s="79">
        <v>1.26</v>
      </c>
      <c r="I486" s="144">
        <f>SUM(H486:H491)</f>
        <v>20.62</v>
      </c>
      <c r="J486" s="23"/>
    </row>
    <row r="487" spans="1:10" ht="16" x14ac:dyDescent="0.2">
      <c r="A487" s="63"/>
      <c r="B487" s="75" t="s">
        <v>715</v>
      </c>
      <c r="C487" s="66" t="s">
        <v>709</v>
      </c>
      <c r="D487" s="66" t="s">
        <v>417</v>
      </c>
      <c r="E487" s="79">
        <v>10000</v>
      </c>
      <c r="F487" s="78">
        <v>2.83</v>
      </c>
      <c r="G487" s="277"/>
      <c r="H487" s="79">
        <v>2.83</v>
      </c>
      <c r="I487" s="144"/>
      <c r="J487" s="23"/>
    </row>
    <row r="488" spans="1:10" ht="16" x14ac:dyDescent="0.2">
      <c r="A488" s="63"/>
      <c r="B488" s="75" t="s">
        <v>715</v>
      </c>
      <c r="C488" s="66" t="s">
        <v>709</v>
      </c>
      <c r="D488" s="66" t="s">
        <v>412</v>
      </c>
      <c r="E488" s="79">
        <v>10000</v>
      </c>
      <c r="F488" s="78">
        <v>3.42</v>
      </c>
      <c r="G488" s="277"/>
      <c r="H488" s="79">
        <v>3.42</v>
      </c>
      <c r="I488" s="144"/>
      <c r="J488" s="23"/>
    </row>
    <row r="489" spans="1:10" ht="16" x14ac:dyDescent="0.2">
      <c r="A489" s="63"/>
      <c r="B489" s="75" t="s">
        <v>715</v>
      </c>
      <c r="C489" s="66" t="s">
        <v>709</v>
      </c>
      <c r="D489" s="66" t="s">
        <v>413</v>
      </c>
      <c r="E489" s="79">
        <v>200000</v>
      </c>
      <c r="F489" s="78">
        <v>8.36</v>
      </c>
      <c r="G489" s="277">
        <v>0</v>
      </c>
      <c r="H489" s="79">
        <v>8.36</v>
      </c>
      <c r="I489" s="144"/>
      <c r="J489" s="23"/>
    </row>
    <row r="490" spans="1:10" ht="16" x14ac:dyDescent="0.2">
      <c r="A490" s="63"/>
      <c r="B490" s="75" t="s">
        <v>715</v>
      </c>
      <c r="C490" s="66" t="s">
        <v>709</v>
      </c>
      <c r="D490" s="66" t="s">
        <v>418</v>
      </c>
      <c r="E490" s="79">
        <v>100000</v>
      </c>
      <c r="F490" s="78">
        <v>4.4000000000000004</v>
      </c>
      <c r="G490" s="277"/>
      <c r="H490" s="79">
        <v>4.4000000000000004</v>
      </c>
      <c r="I490" s="144"/>
      <c r="J490" s="23"/>
    </row>
    <row r="491" spans="1:10" ht="16" x14ac:dyDescent="0.2">
      <c r="A491" s="63"/>
      <c r="B491" s="75" t="s">
        <v>715</v>
      </c>
      <c r="C491" s="66" t="s">
        <v>709</v>
      </c>
      <c r="D491" s="66" t="s">
        <v>414</v>
      </c>
      <c r="E491" s="79">
        <v>10000</v>
      </c>
      <c r="F491" s="78">
        <v>0.35</v>
      </c>
      <c r="G491" s="277"/>
      <c r="H491" s="79">
        <v>0.35</v>
      </c>
      <c r="I491" s="144"/>
      <c r="J491" s="23"/>
    </row>
    <row r="492" spans="1:10" ht="16" x14ac:dyDescent="0.2">
      <c r="A492" s="63"/>
      <c r="B492" s="75"/>
      <c r="C492" s="66"/>
      <c r="D492" s="66"/>
      <c r="E492" s="79"/>
      <c r="F492" s="78"/>
      <c r="G492" s="277"/>
      <c r="H492" s="79"/>
      <c r="I492" s="144"/>
      <c r="J492" s="23"/>
    </row>
    <row r="493" spans="1:10" ht="16" x14ac:dyDescent="0.2">
      <c r="A493" s="63"/>
      <c r="B493" s="75" t="s">
        <v>622</v>
      </c>
      <c r="C493" s="66" t="s">
        <v>166</v>
      </c>
      <c r="D493" s="66" t="s">
        <v>411</v>
      </c>
      <c r="E493" s="78">
        <v>100000</v>
      </c>
      <c r="F493" s="109">
        <f>H493-G493</f>
        <v>5.9399999999999995</v>
      </c>
      <c r="G493" s="479">
        <v>0.66</v>
      </c>
      <c r="H493" s="78">
        <v>6.6</v>
      </c>
      <c r="I493" s="144">
        <f>SUM(H493:H494)</f>
        <v>10.78</v>
      </c>
      <c r="J493" s="23"/>
    </row>
    <row r="494" spans="1:10" ht="16" x14ac:dyDescent="0.2">
      <c r="A494" s="63"/>
      <c r="B494" s="75" t="s">
        <v>622</v>
      </c>
      <c r="C494" s="66" t="s">
        <v>166</v>
      </c>
      <c r="D494" s="66" t="s">
        <v>413</v>
      </c>
      <c r="E494" s="78">
        <v>100000</v>
      </c>
      <c r="F494" s="109">
        <v>4.18</v>
      </c>
      <c r="G494" s="479"/>
      <c r="H494" s="78">
        <f>F494</f>
        <v>4.18</v>
      </c>
      <c r="I494" s="144"/>
      <c r="J494" s="23"/>
    </row>
    <row r="495" spans="1:10" ht="16" x14ac:dyDescent="0.2">
      <c r="A495" s="63"/>
      <c r="B495" s="75"/>
      <c r="C495" s="66"/>
      <c r="D495" s="66"/>
      <c r="E495" s="78"/>
      <c r="F495" s="78"/>
      <c r="G495" s="277"/>
      <c r="H495" s="78"/>
      <c r="I495" s="144"/>
      <c r="J495" s="23"/>
    </row>
    <row r="496" spans="1:10" ht="16" x14ac:dyDescent="0.2">
      <c r="A496" s="63"/>
      <c r="B496" s="75" t="s">
        <v>723</v>
      </c>
      <c r="C496" s="66" t="s">
        <v>746</v>
      </c>
      <c r="D496" s="66" t="s">
        <v>411</v>
      </c>
      <c r="E496" s="78">
        <v>10000</v>
      </c>
      <c r="F496" s="109">
        <v>0</v>
      </c>
      <c r="G496" s="479">
        <v>0.91</v>
      </c>
      <c r="H496" s="78">
        <f>SUM(F496:G496)</f>
        <v>0.91</v>
      </c>
      <c r="I496" s="144">
        <f>H496</f>
        <v>0.91</v>
      </c>
      <c r="J496" s="23"/>
    </row>
    <row r="497" spans="1:10" ht="16" x14ac:dyDescent="0.2">
      <c r="A497" s="63"/>
      <c r="B497" s="75"/>
      <c r="C497" s="66"/>
      <c r="D497" s="66"/>
      <c r="E497" s="79"/>
      <c r="F497" s="78"/>
      <c r="G497" s="277"/>
      <c r="H497" s="79"/>
      <c r="I497" s="144"/>
      <c r="J497" s="23"/>
    </row>
    <row r="498" spans="1:10" ht="16" x14ac:dyDescent="0.2">
      <c r="A498" s="63"/>
      <c r="B498" s="75" t="s">
        <v>623</v>
      </c>
      <c r="C498" s="66" t="s">
        <v>86</v>
      </c>
      <c r="D498" s="66" t="s">
        <v>411</v>
      </c>
      <c r="E498" s="78">
        <v>10000</v>
      </c>
      <c r="F498" s="109">
        <v>0</v>
      </c>
      <c r="G498" s="479">
        <v>3.08</v>
      </c>
      <c r="H498" s="78">
        <v>3.08</v>
      </c>
      <c r="I498" s="144">
        <f>SUM(H498:H499)</f>
        <v>3.5</v>
      </c>
      <c r="J498" s="211"/>
    </row>
    <row r="499" spans="1:10" ht="16" x14ac:dyDescent="0.2">
      <c r="A499" s="122"/>
      <c r="B499" s="75" t="s">
        <v>623</v>
      </c>
      <c r="C499" s="66" t="s">
        <v>86</v>
      </c>
      <c r="D499" s="124" t="s">
        <v>413</v>
      </c>
      <c r="E499" s="152">
        <v>10000</v>
      </c>
      <c r="F499" s="109">
        <v>0.42</v>
      </c>
      <c r="G499" s="479"/>
      <c r="H499" s="79">
        <f>F499</f>
        <v>0.42</v>
      </c>
      <c r="I499" s="144"/>
      <c r="J499" s="23"/>
    </row>
    <row r="500" spans="1:10" ht="16" x14ac:dyDescent="0.2">
      <c r="A500" s="122"/>
      <c r="B500" s="75"/>
      <c r="C500" s="66"/>
      <c r="D500" s="124"/>
      <c r="E500" s="152"/>
      <c r="F500" s="109"/>
      <c r="G500" s="479"/>
      <c r="H500" s="79"/>
      <c r="I500" s="144"/>
      <c r="J500" s="23"/>
    </row>
    <row r="501" spans="1:10" ht="16" x14ac:dyDescent="0.2">
      <c r="A501" s="122"/>
      <c r="B501" s="75" t="s">
        <v>1088</v>
      </c>
      <c r="C501" s="66" t="s">
        <v>1089</v>
      </c>
      <c r="D501" s="124"/>
      <c r="E501" s="152"/>
      <c r="F501" s="109"/>
      <c r="G501" s="479"/>
      <c r="H501" s="79"/>
      <c r="I501" s="144"/>
      <c r="J501" s="23"/>
    </row>
    <row r="502" spans="1:10" ht="16" x14ac:dyDescent="0.2">
      <c r="A502" s="122"/>
      <c r="B502" s="75"/>
      <c r="C502" s="66"/>
      <c r="D502" s="124"/>
      <c r="E502" s="152"/>
      <c r="F502" s="109"/>
      <c r="G502" s="479"/>
      <c r="H502" s="79"/>
      <c r="I502" s="144"/>
      <c r="J502" s="23"/>
    </row>
    <row r="503" spans="1:10" ht="16" x14ac:dyDescent="0.2">
      <c r="A503" s="122"/>
      <c r="B503" s="75" t="s">
        <v>1090</v>
      </c>
      <c r="C503" s="66" t="s">
        <v>1091</v>
      </c>
      <c r="D503" s="124"/>
      <c r="E503" s="152"/>
      <c r="F503" s="109"/>
      <c r="G503" s="479"/>
      <c r="H503" s="79"/>
      <c r="I503" s="144"/>
      <c r="J503" s="23"/>
    </row>
    <row r="504" spans="1:10" ht="16" x14ac:dyDescent="0.2">
      <c r="A504" s="122"/>
      <c r="B504" s="75"/>
      <c r="C504" s="66"/>
      <c r="D504" s="124"/>
      <c r="E504" s="152"/>
      <c r="F504" s="109"/>
      <c r="G504" s="479"/>
      <c r="H504" s="79"/>
      <c r="I504" s="144"/>
      <c r="J504" s="23"/>
    </row>
    <row r="505" spans="1:10" ht="16" x14ac:dyDescent="0.2">
      <c r="A505" s="122"/>
      <c r="B505" s="75" t="s">
        <v>929</v>
      </c>
      <c r="C505" s="66" t="s">
        <v>526</v>
      </c>
      <c r="D505" s="124" t="s">
        <v>411</v>
      </c>
      <c r="E505" s="152">
        <v>10000</v>
      </c>
      <c r="F505" s="109">
        <v>0</v>
      </c>
      <c r="G505" s="479">
        <v>0.66</v>
      </c>
      <c r="H505" s="79">
        <v>0.66</v>
      </c>
      <c r="I505" s="144">
        <f>SUM(H505:H507)</f>
        <v>9.51</v>
      </c>
      <c r="J505" s="23"/>
    </row>
    <row r="506" spans="1:10" ht="16" x14ac:dyDescent="0.2">
      <c r="A506" s="122"/>
      <c r="B506" s="75" t="s">
        <v>929</v>
      </c>
      <c r="C506" s="66" t="s">
        <v>526</v>
      </c>
      <c r="D506" s="124" t="s">
        <v>412</v>
      </c>
      <c r="E506" s="152">
        <v>10000</v>
      </c>
      <c r="F506" s="109">
        <v>3.42</v>
      </c>
      <c r="G506" s="479"/>
      <c r="H506" s="79">
        <v>3.42</v>
      </c>
      <c r="I506" s="144"/>
      <c r="J506" s="23"/>
    </row>
    <row r="507" spans="1:10" ht="16" x14ac:dyDescent="0.2">
      <c r="A507" s="122"/>
      <c r="B507" s="75" t="s">
        <v>929</v>
      </c>
      <c r="C507" s="66" t="s">
        <v>526</v>
      </c>
      <c r="D507" s="124" t="s">
        <v>413</v>
      </c>
      <c r="E507" s="152">
        <v>130000</v>
      </c>
      <c r="F507" s="109">
        <v>5.43</v>
      </c>
      <c r="G507" s="479"/>
      <c r="H507" s="79">
        <v>5.43</v>
      </c>
      <c r="I507" s="144"/>
      <c r="J507" s="23"/>
    </row>
    <row r="508" spans="1:10" ht="16" x14ac:dyDescent="0.2">
      <c r="A508" s="122"/>
      <c r="B508" s="123"/>
      <c r="C508" s="124"/>
      <c r="D508" s="124"/>
      <c r="E508" s="152"/>
      <c r="F508" s="78"/>
      <c r="G508" s="277"/>
      <c r="H508" s="79"/>
      <c r="I508" s="144"/>
      <c r="J508" s="23"/>
    </row>
    <row r="509" spans="1:10" ht="16" x14ac:dyDescent="0.2">
      <c r="A509" s="136"/>
      <c r="B509" s="137"/>
      <c r="C509" s="134" t="s">
        <v>400</v>
      </c>
      <c r="D509" s="134"/>
      <c r="E509" s="153"/>
      <c r="F509" s="79"/>
      <c r="G509" s="481"/>
      <c r="H509" s="79"/>
      <c r="I509" s="144">
        <f>SUM(I5:I508)</f>
        <v>3087.7700000000009</v>
      </c>
      <c r="J509" s="231"/>
    </row>
    <row r="510" spans="1:10" ht="16" x14ac:dyDescent="0.2">
      <c r="A510" s="23"/>
      <c r="B510" s="23"/>
      <c r="C510" s="23"/>
      <c r="D510" s="66"/>
      <c r="E510" s="79"/>
      <c r="F510" s="78"/>
      <c r="G510" s="277"/>
      <c r="H510" s="79"/>
      <c r="I510" s="144"/>
      <c r="J510" s="23"/>
    </row>
    <row r="511" spans="1:10" ht="16" x14ac:dyDescent="0.2">
      <c r="A511" s="131"/>
      <c r="B511" s="137"/>
      <c r="C511" s="134" t="s">
        <v>400</v>
      </c>
      <c r="D511" s="134"/>
      <c r="E511" s="153"/>
      <c r="F511" s="153"/>
      <c r="G511" s="153">
        <f>SUM(G5:G509)</f>
        <v>359.56</v>
      </c>
      <c r="H511" s="135"/>
      <c r="J511" s="133"/>
    </row>
    <row r="512" spans="1:10" ht="16" x14ac:dyDescent="0.2">
      <c r="A512" s="596"/>
      <c r="B512" s="597"/>
      <c r="C512" s="598"/>
      <c r="D512" s="143"/>
      <c r="E512" s="154"/>
      <c r="F512" s="162"/>
      <c r="G512" s="490"/>
      <c r="H512" s="93"/>
      <c r="I512" s="144">
        <f>SUM(I509:I509)</f>
        <v>3087.7700000000009</v>
      </c>
      <c r="J512" s="94"/>
    </row>
    <row r="513" spans="1:10" ht="16" x14ac:dyDescent="0.2">
      <c r="A513" s="599" t="s">
        <v>439</v>
      </c>
      <c r="B513" s="600"/>
      <c r="C513" s="601"/>
      <c r="D513" s="259"/>
      <c r="E513" s="265"/>
      <c r="F513" s="264"/>
      <c r="G513" s="482"/>
      <c r="H513" s="264"/>
      <c r="I513" s="264">
        <f>SUM(I514:I528)</f>
        <v>-40</v>
      </c>
      <c r="J513" s="261"/>
    </row>
    <row r="514" spans="1:10" ht="16" x14ac:dyDescent="0.2">
      <c r="A514" s="63"/>
      <c r="B514" s="97">
        <v>2332</v>
      </c>
      <c r="C514" s="85" t="s">
        <v>1079</v>
      </c>
      <c r="D514" s="85" t="s">
        <v>411</v>
      </c>
      <c r="E514" s="86">
        <v>10000</v>
      </c>
      <c r="F514" s="86">
        <v>0</v>
      </c>
      <c r="G514" s="278">
        <v>1.26</v>
      </c>
      <c r="H514" s="86">
        <v>1.26</v>
      </c>
      <c r="I514" s="192">
        <v>1.26</v>
      </c>
      <c r="J514" s="275" t="s">
        <v>1082</v>
      </c>
    </row>
    <row r="515" spans="1:10" ht="16" x14ac:dyDescent="0.2">
      <c r="A515" s="63"/>
      <c r="B515" s="75" t="s">
        <v>1080</v>
      </c>
      <c r="C515" s="66" t="s">
        <v>1081</v>
      </c>
      <c r="D515" s="66" t="s">
        <v>411</v>
      </c>
      <c r="E515" s="79">
        <v>250000</v>
      </c>
      <c r="F515" s="109">
        <v>15.84</v>
      </c>
      <c r="G515" s="478">
        <v>0.66</v>
      </c>
      <c r="H515" s="78">
        <f>SUM(F515:G515)</f>
        <v>16.5</v>
      </c>
      <c r="I515" s="144">
        <f>SUM(H515:H518)</f>
        <v>36.57</v>
      </c>
      <c r="J515" s="275" t="s">
        <v>1082</v>
      </c>
    </row>
    <row r="516" spans="1:10" ht="16" x14ac:dyDescent="0.2">
      <c r="A516" s="63"/>
      <c r="B516" s="75" t="s">
        <v>1080</v>
      </c>
      <c r="C516" s="66" t="s">
        <v>1081</v>
      </c>
      <c r="D516" s="66" t="s">
        <v>412</v>
      </c>
      <c r="E516" s="79">
        <v>10000</v>
      </c>
      <c r="F516" s="109">
        <v>3.42</v>
      </c>
      <c r="G516" s="174"/>
      <c r="H516" s="78">
        <f>SUM(F516:G516)</f>
        <v>3.42</v>
      </c>
      <c r="I516" s="144"/>
      <c r="J516" s="23"/>
    </row>
    <row r="517" spans="1:10" ht="16" x14ac:dyDescent="0.2">
      <c r="A517" s="63"/>
      <c r="B517" s="75" t="s">
        <v>1080</v>
      </c>
      <c r="C517" s="66" t="s">
        <v>1081</v>
      </c>
      <c r="D517" s="66" t="s">
        <v>413</v>
      </c>
      <c r="E517" s="79">
        <v>390000</v>
      </c>
      <c r="F517" s="109">
        <v>16.3</v>
      </c>
      <c r="G517" s="174"/>
      <c r="H517" s="78">
        <f>SUM(F517:G517)</f>
        <v>16.3</v>
      </c>
      <c r="I517" s="144"/>
      <c r="J517" s="23"/>
    </row>
    <row r="518" spans="1:10" ht="16" x14ac:dyDescent="0.2">
      <c r="A518" s="63"/>
      <c r="B518" s="75" t="s">
        <v>1080</v>
      </c>
      <c r="C518" s="66" t="s">
        <v>1081</v>
      </c>
      <c r="D518" s="66" t="s">
        <v>414</v>
      </c>
      <c r="E518" s="79">
        <v>10000</v>
      </c>
      <c r="F518" s="109">
        <v>0.35</v>
      </c>
      <c r="G518" s="174"/>
      <c r="H518" s="78">
        <f>SUM(F518:G518)</f>
        <v>0.35</v>
      </c>
      <c r="I518" s="144"/>
      <c r="J518" s="23"/>
    </row>
    <row r="519" spans="1:10" ht="16" x14ac:dyDescent="0.2">
      <c r="A519" s="23"/>
      <c r="B519" s="75" t="s">
        <v>949</v>
      </c>
      <c r="C519" s="66" t="s">
        <v>950</v>
      </c>
      <c r="D519" s="66" t="s">
        <v>411</v>
      </c>
      <c r="E519" s="79">
        <v>30000</v>
      </c>
      <c r="F519" s="78">
        <v>-112.28</v>
      </c>
      <c r="G519" s="277">
        <v>-8.02</v>
      </c>
      <c r="H519" s="79">
        <f>F519+G519</f>
        <v>-120.3</v>
      </c>
      <c r="I519" s="144">
        <f>H519+H520</f>
        <v>-122.39</v>
      </c>
      <c r="J519" s="23" t="s">
        <v>1083</v>
      </c>
    </row>
    <row r="520" spans="1:10" ht="16" x14ac:dyDescent="0.2">
      <c r="A520" s="63"/>
      <c r="B520" s="75" t="s">
        <v>949</v>
      </c>
      <c r="C520" s="66" t="s">
        <v>950</v>
      </c>
      <c r="D520" s="66" t="s">
        <v>413</v>
      </c>
      <c r="E520" s="79">
        <v>200000</v>
      </c>
      <c r="F520" s="78">
        <v>-2.09</v>
      </c>
      <c r="G520" s="277">
        <v>0</v>
      </c>
      <c r="H520" s="79">
        <v>-2.09</v>
      </c>
      <c r="I520" s="144"/>
      <c r="J520" s="23"/>
    </row>
    <row r="521" spans="1:10" ht="16" x14ac:dyDescent="0.2">
      <c r="A521" s="63"/>
      <c r="B521" s="75" t="s">
        <v>583</v>
      </c>
      <c r="C521" s="66" t="s">
        <v>914</v>
      </c>
      <c r="D521" s="173" t="s">
        <v>417</v>
      </c>
      <c r="E521" s="78">
        <v>50000</v>
      </c>
      <c r="F521" s="78">
        <v>44.1</v>
      </c>
      <c r="G521" s="277"/>
      <c r="H521" s="78">
        <v>44.1</v>
      </c>
      <c r="I521" s="500">
        <v>44.1</v>
      </c>
      <c r="J521" s="23" t="s">
        <v>888</v>
      </c>
    </row>
    <row r="522" spans="1:10" s="344" customFormat="1" ht="16" x14ac:dyDescent="0.2">
      <c r="A522" s="63"/>
      <c r="B522" s="75" t="s">
        <v>1075</v>
      </c>
      <c r="C522" s="66" t="s">
        <v>1076</v>
      </c>
      <c r="D522" s="66" t="s">
        <v>411</v>
      </c>
      <c r="E522" s="79">
        <v>10000</v>
      </c>
      <c r="F522" s="78">
        <v>0</v>
      </c>
      <c r="G522" s="277">
        <v>0.46</v>
      </c>
      <c r="H522" s="79">
        <v>0.46</v>
      </c>
      <c r="I522" s="144">
        <v>0.46</v>
      </c>
      <c r="J522" s="23" t="s">
        <v>1082</v>
      </c>
    </row>
    <row r="523" spans="1:10" ht="16" x14ac:dyDescent="0.2">
      <c r="A523" s="63"/>
      <c r="B523" s="75"/>
      <c r="C523" s="66"/>
      <c r="D523" s="66"/>
      <c r="E523" s="78"/>
      <c r="F523" s="78"/>
      <c r="G523" s="277"/>
      <c r="H523" s="78"/>
      <c r="I523" s="500"/>
      <c r="J523" s="23"/>
    </row>
    <row r="524" spans="1:10" ht="16" x14ac:dyDescent="0.2">
      <c r="A524" s="63"/>
      <c r="B524" s="75"/>
      <c r="C524" s="85"/>
      <c r="D524" s="66"/>
      <c r="E524" s="104"/>
      <c r="F524" s="104"/>
      <c r="G524" s="63"/>
      <c r="H524" s="23"/>
      <c r="I524" s="335"/>
      <c r="J524" s="23"/>
    </row>
    <row r="525" spans="1:10" s="344" customFormat="1" x14ac:dyDescent="0.15">
      <c r="A525" s="23"/>
      <c r="B525" s="23"/>
      <c r="C525" s="23"/>
      <c r="D525" s="23"/>
      <c r="E525" s="104"/>
      <c r="F525" s="104"/>
      <c r="G525" s="63"/>
      <c r="H525" s="23"/>
      <c r="I525" s="23"/>
      <c r="J525" s="23"/>
    </row>
    <row r="526" spans="1:10" ht="16" x14ac:dyDescent="0.2">
      <c r="A526" s="63"/>
      <c r="B526" s="75"/>
      <c r="C526" s="66"/>
      <c r="D526" s="66"/>
      <c r="E526" s="78"/>
      <c r="F526" s="78"/>
      <c r="G526" s="277"/>
      <c r="H526" s="78"/>
      <c r="I526" s="500"/>
      <c r="J526" s="23"/>
    </row>
    <row r="527" spans="1:10" ht="16" x14ac:dyDescent="0.2">
      <c r="A527" s="63"/>
      <c r="B527" s="75"/>
      <c r="C527" s="85"/>
      <c r="D527" s="66"/>
      <c r="E527" s="104"/>
      <c r="F527" s="104"/>
      <c r="G527" s="63"/>
      <c r="H527" s="23"/>
      <c r="I527" s="335"/>
      <c r="J527" s="23"/>
    </row>
    <row r="528" spans="1:10" x14ac:dyDescent="0.15">
      <c r="A528" s="23"/>
      <c r="B528" s="23"/>
      <c r="C528" s="23"/>
      <c r="D528" s="23"/>
      <c r="E528" s="104"/>
      <c r="F528" s="104"/>
      <c r="G528" s="63"/>
      <c r="H528" s="23"/>
      <c r="I528" s="23"/>
      <c r="J528" s="23"/>
    </row>
    <row r="529" spans="1:10" ht="16" x14ac:dyDescent="0.2">
      <c r="A529" s="605" t="s">
        <v>52</v>
      </c>
      <c r="B529" s="606"/>
      <c r="C529" s="607"/>
      <c r="D529" s="316"/>
      <c r="E529" s="317"/>
      <c r="F529" s="318">
        <f>SUM(F514:F528)</f>
        <v>-34.360000000000007</v>
      </c>
      <c r="G529" s="483">
        <f>SUM(G514:G528)</f>
        <v>-5.64</v>
      </c>
      <c r="H529" s="319"/>
      <c r="I529" s="370">
        <f>I512+I513</f>
        <v>3047.7700000000009</v>
      </c>
      <c r="J529" s="320"/>
    </row>
    <row r="530" spans="1:10" ht="31" x14ac:dyDescent="0.55000000000000004">
      <c r="A530" s="182"/>
      <c r="B530" s="182"/>
      <c r="C530" s="183" t="s">
        <v>388</v>
      </c>
      <c r="D530" s="526" t="s">
        <v>865</v>
      </c>
      <c r="E530" s="527">
        <v>45464</v>
      </c>
      <c r="F530" s="491"/>
      <c r="G530" s="492"/>
      <c r="H530" s="186"/>
      <c r="I530" s="187"/>
      <c r="J530" s="188"/>
    </row>
    <row r="531" spans="1:10" s="344" customFormat="1" x14ac:dyDescent="0.15">
      <c r="A531"/>
      <c r="B531"/>
      <c r="C531"/>
      <c r="D531"/>
      <c r="E531" s="149"/>
      <c r="F531" s="145"/>
      <c r="G531" s="13"/>
      <c r="H531"/>
      <c r="I531"/>
      <c r="J531"/>
    </row>
    <row r="532" spans="1:10" x14ac:dyDescent="0.15">
      <c r="F532" s="351" t="s">
        <v>1043</v>
      </c>
      <c r="G532" s="568">
        <f>I529-G533</f>
        <v>2693.8500000000008</v>
      </c>
      <c r="H532" s="562">
        <f>SUM(G532:G533)</f>
        <v>3047.7700000000009</v>
      </c>
    </row>
    <row r="533" spans="1:10" x14ac:dyDescent="0.15">
      <c r="F533" s="351" t="s">
        <v>1044</v>
      </c>
      <c r="G533" s="568">
        <f>G529+G511</f>
        <v>353.92</v>
      </c>
      <c r="I533" s="561"/>
    </row>
    <row r="534" spans="1:10" s="344" customFormat="1" x14ac:dyDescent="0.15">
      <c r="A534"/>
      <c r="B534"/>
      <c r="C534"/>
      <c r="D534"/>
      <c r="E534" s="149"/>
      <c r="F534" s="247"/>
      <c r="G534" s="550"/>
      <c r="H534"/>
      <c r="I534" s="18"/>
      <c r="J534"/>
    </row>
    <row r="536" spans="1:10" s="182" customFormat="1" ht="23" x14ac:dyDescent="0.25">
      <c r="A536"/>
      <c r="B536"/>
      <c r="C536"/>
      <c r="D536"/>
      <c r="E536" s="149"/>
      <c r="F536" s="247"/>
      <c r="G536" s="476"/>
      <c r="H536"/>
      <c r="I536" s="18"/>
      <c r="J536"/>
    </row>
    <row r="539" spans="1:10" x14ac:dyDescent="0.15">
      <c r="F539" s="351" t="s">
        <v>1044</v>
      </c>
      <c r="G539" s="568">
        <f>G535+G516</f>
        <v>0</v>
      </c>
      <c r="I539" s="561"/>
    </row>
    <row r="540" spans="1:10" x14ac:dyDescent="0.15">
      <c r="G540" s="550"/>
    </row>
    <row r="545" spans="2:9" x14ac:dyDescent="0.15">
      <c r="E545" s="563"/>
      <c r="F545" s="563"/>
      <c r="G545" s="13"/>
      <c r="I545"/>
    </row>
    <row r="546" spans="2:9" x14ac:dyDescent="0.15">
      <c r="E546" s="563"/>
      <c r="F546" s="563"/>
      <c r="G546" s="13"/>
      <c r="I546"/>
    </row>
    <row r="547" spans="2:9" ht="16" x14ac:dyDescent="0.2">
      <c r="B547" s="258"/>
      <c r="C547" s="102"/>
      <c r="D547" s="102"/>
      <c r="E547" s="564"/>
      <c r="F547" s="565"/>
      <c r="G547" s="566"/>
      <c r="H547" s="565"/>
      <c r="I547" s="565"/>
    </row>
    <row r="548" spans="2:9" ht="16" x14ac:dyDescent="0.2">
      <c r="B548" s="258"/>
      <c r="C548" s="102"/>
      <c r="D548" s="102"/>
      <c r="E548" s="564"/>
      <c r="F548" s="565"/>
      <c r="G548" s="567"/>
      <c r="H548" s="565"/>
      <c r="I548" s="565"/>
    </row>
    <row r="549" spans="2:9" x14ac:dyDescent="0.15">
      <c r="E549" s="563"/>
      <c r="F549" s="563"/>
      <c r="G549" s="13"/>
      <c r="I549"/>
    </row>
  </sheetData>
  <mergeCells count="4">
    <mergeCell ref="A2:C2"/>
    <mergeCell ref="A512:C512"/>
    <mergeCell ref="A513:C513"/>
    <mergeCell ref="A529:C529"/>
  </mergeCells>
  <conditionalFormatting sqref="A111:A115 A121">
    <cfRule type="duplicateValues" dxfId="1091" priority="28"/>
  </conditionalFormatting>
  <conditionalFormatting sqref="B13:B16">
    <cfRule type="duplicateValues" dxfId="1090" priority="20"/>
    <cfRule type="duplicateValues" dxfId="1089" priority="21"/>
  </conditionalFormatting>
  <conditionalFormatting sqref="B110:B126">
    <cfRule type="duplicateValues" dxfId="1088" priority="30"/>
  </conditionalFormatting>
  <conditionalFormatting sqref="B116:B120 B122:B126">
    <cfRule type="duplicateValues" dxfId="1087" priority="27"/>
  </conditionalFormatting>
  <conditionalFormatting sqref="B264:B276">
    <cfRule type="duplicateValues" dxfId="1086" priority="14"/>
    <cfRule type="duplicateValues" dxfId="1085" priority="15"/>
  </conditionalFormatting>
  <conditionalFormatting sqref="B515:B518">
    <cfRule type="duplicateValues" dxfId="1084" priority="4"/>
    <cfRule type="duplicateValues" dxfId="1083" priority="5"/>
  </conditionalFormatting>
  <conditionalFormatting sqref="B521">
    <cfRule type="duplicateValues" dxfId="1082" priority="1"/>
    <cfRule type="duplicateValues" dxfId="1081" priority="2"/>
  </conditionalFormatting>
  <conditionalFormatting sqref="B529:B538 B526:B527 B202:B263 B277:B508 B511:B513 B519:B520 B522:B524">
    <cfRule type="duplicateValues" dxfId="1080" priority="10"/>
  </conditionalFormatting>
  <conditionalFormatting sqref="B529:B538 B526:B527 B202:B509 B511:B513 B519:B524">
    <cfRule type="duplicateValues" dxfId="1079" priority="9"/>
  </conditionalFormatting>
  <conditionalFormatting sqref="B529:B538">
    <cfRule type="duplicateValues" dxfId="1078" priority="12"/>
  </conditionalFormatting>
  <conditionalFormatting sqref="B539:B546 B549:B1048576">
    <cfRule type="duplicateValues" dxfId="1077" priority="26"/>
  </conditionalFormatting>
  <conditionalFormatting sqref="B539:B1048576 B12 B1:B6 B127:B201 B17:B109">
    <cfRule type="duplicateValues" dxfId="1076" priority="24"/>
  </conditionalFormatting>
  <conditionalFormatting sqref="B539:B1048576">
    <cfRule type="duplicateValues" dxfId="1075" priority="23"/>
  </conditionalFormatting>
  <conditionalFormatting sqref="C13:C16">
    <cfRule type="duplicateValues" dxfId="1074" priority="22"/>
  </conditionalFormatting>
  <conditionalFormatting sqref="C175:C185">
    <cfRule type="duplicateValues" dxfId="1073" priority="31"/>
  </conditionalFormatting>
  <conditionalFormatting sqref="C229">
    <cfRule type="duplicateValues" dxfId="1072" priority="17"/>
  </conditionalFormatting>
  <conditionalFormatting sqref="C264:C276">
    <cfRule type="duplicateValues" dxfId="1071" priority="16"/>
  </conditionalFormatting>
  <conditionalFormatting sqref="C515:C518">
    <cfRule type="duplicateValues" dxfId="1070" priority="6"/>
  </conditionalFormatting>
  <conditionalFormatting sqref="C521">
    <cfRule type="duplicateValues" dxfId="1069" priority="3"/>
  </conditionalFormatting>
  <conditionalFormatting sqref="C529:C538 C526:C527 C277:C419 C202:C263 C511:C513 C519:C520 C522:C524 C421:C508">
    <cfRule type="duplicateValues" dxfId="1068" priority="13"/>
  </conditionalFormatting>
  <conditionalFormatting sqref="C539:C1048576 A111:A115 A121 C12 C1:C6 C17:C201">
    <cfRule type="duplicateValues" dxfId="1067" priority="29"/>
  </conditionalFormatting>
  <conditionalFormatting sqref="C547:C548">
    <cfRule type="duplicateValues" dxfId="1066" priority="19"/>
  </conditionalFormatting>
  <conditionalFormatting sqref="J25:J159 J161:J177 J179:J188 J190:J198 J205:J218 J510:J511">
    <cfRule type="notContainsBlanks" dxfId="1065" priority="25">
      <formula>LEN(TRIM(J25))&gt;0</formula>
    </cfRule>
  </conditionalFormatting>
  <conditionalFormatting sqref="J200:J203 J220:J293 J296:J298 J303:J347 J349:J401 J404:J421 J423:J439 J441:J497 J499:J508">
    <cfRule type="notContainsBlanks" dxfId="1064" priority="11">
      <formula>LEN(TRIM(J200))&gt;0</formula>
    </cfRule>
  </conditionalFormatting>
  <conditionalFormatting sqref="J547:J548">
    <cfRule type="notContainsBlanks" dxfId="1063" priority="18">
      <formula>LEN(TRIM(J547))&gt;0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F10D-B887-C842-B259-B6841E1C2D2A}">
  <dimension ref="A1:AC539"/>
  <sheetViews>
    <sheetView topLeftCell="A502" zoomScaleNormal="120" workbookViewId="0">
      <selection activeCell="A195" sqref="A195:J534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476" customWidth="1"/>
    <col min="8" max="8" width="19.6640625" bestFit="1" customWidth="1"/>
    <col min="9" max="9" width="19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1078</v>
      </c>
      <c r="H2" s="77" t="s">
        <v>459</v>
      </c>
      <c r="I2" s="365">
        <v>45444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/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SUM(H16:H21)</f>
        <v>5.6099999999999994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>
        <v>10000</v>
      </c>
      <c r="F17" s="281">
        <v>2.21</v>
      </c>
      <c r="G17" s="278">
        <v>0</v>
      </c>
      <c r="H17" s="282">
        <v>2.21</v>
      </c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>
        <v>10000</v>
      </c>
      <c r="F18" s="281">
        <v>0.68</v>
      </c>
      <c r="G18" s="278"/>
      <c r="H18" s="282">
        <v>0.68</v>
      </c>
      <c r="I18" s="367"/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281">
        <v>0.42</v>
      </c>
      <c r="G19" s="278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281">
        <v>0.22</v>
      </c>
      <c r="G20" s="278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281">
        <v>7.0000000000000007E-2</v>
      </c>
      <c r="G21" s="278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368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109"/>
      <c r="H27" s="78"/>
      <c r="I27" s="144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100000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200000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109"/>
      <c r="G30" s="479"/>
      <c r="H30" s="78"/>
      <c r="I30" s="144"/>
      <c r="J30" s="23"/>
    </row>
    <row r="31" spans="1:10" ht="16" x14ac:dyDescent="0.2">
      <c r="A31" s="63"/>
      <c r="B31" s="75" t="s">
        <v>542</v>
      </c>
      <c r="C31" s="66" t="s">
        <v>89</v>
      </c>
      <c r="D31" s="66" t="s">
        <v>411</v>
      </c>
      <c r="E31" s="79">
        <v>10000</v>
      </c>
      <c r="F31" s="109">
        <v>0</v>
      </c>
      <c r="G31" s="479">
        <f>H31-F31</f>
        <v>8.02</v>
      </c>
      <c r="H31" s="78">
        <v>8.02</v>
      </c>
      <c r="I31" s="144">
        <f>SUM(H31)</f>
        <v>8.02</v>
      </c>
      <c r="J31" s="23"/>
    </row>
    <row r="32" spans="1:10" ht="16" x14ac:dyDescent="0.2">
      <c r="A32" s="63"/>
      <c r="B32" s="75"/>
      <c r="C32" s="66"/>
      <c r="D32" s="66"/>
      <c r="E32" s="79"/>
      <c r="F32" s="78"/>
      <c r="G32" s="277"/>
      <c r="H32" s="78"/>
      <c r="I32" s="144"/>
      <c r="J32" s="23"/>
    </row>
    <row r="33" spans="1:10" ht="16" x14ac:dyDescent="0.2">
      <c r="A33" s="63"/>
      <c r="B33" s="97">
        <v>2309</v>
      </c>
      <c r="C33" s="66" t="s">
        <v>867</v>
      </c>
      <c r="D33" s="66" t="s">
        <v>411</v>
      </c>
      <c r="E33" s="79">
        <v>10000</v>
      </c>
      <c r="F33" s="109">
        <v>0</v>
      </c>
      <c r="G33" s="479">
        <v>5.0199999999999996</v>
      </c>
      <c r="H33" s="78"/>
      <c r="I33" s="144">
        <v>5.0199999999999996</v>
      </c>
      <c r="J33" s="23"/>
    </row>
    <row r="34" spans="1:10" ht="16" x14ac:dyDescent="0.2">
      <c r="A34" s="63"/>
      <c r="B34" s="75"/>
      <c r="C34" s="66"/>
      <c r="D34" s="66"/>
      <c r="E34" s="79"/>
      <c r="F34" s="78"/>
      <c r="G34" s="277"/>
      <c r="H34" s="78"/>
      <c r="I34" s="144"/>
      <c r="J34" s="23"/>
    </row>
    <row r="35" spans="1:10" ht="16" x14ac:dyDescent="0.2">
      <c r="A35" s="63"/>
      <c r="B35" s="75" t="s">
        <v>543</v>
      </c>
      <c r="C35" s="66" t="s">
        <v>138</v>
      </c>
      <c r="D35" s="66" t="s">
        <v>411</v>
      </c>
      <c r="E35" s="78">
        <v>10000</v>
      </c>
      <c r="F35" s="78">
        <v>0</v>
      </c>
      <c r="G35" s="277">
        <f>H35-F35</f>
        <v>2.0099999999999998</v>
      </c>
      <c r="H35" s="78">
        <v>2.0099999999999998</v>
      </c>
      <c r="I35" s="144">
        <f>SUM(H35:H36)</f>
        <v>2.4299999999999997</v>
      </c>
      <c r="J35" s="23"/>
    </row>
    <row r="36" spans="1:10" ht="16" x14ac:dyDescent="0.2">
      <c r="A36" s="63"/>
      <c r="B36" s="75" t="s">
        <v>543</v>
      </c>
      <c r="C36" s="66" t="s">
        <v>138</v>
      </c>
      <c r="D36" s="66" t="s">
        <v>413</v>
      </c>
      <c r="E36" s="78">
        <v>10000</v>
      </c>
      <c r="F36" s="78">
        <v>0.42</v>
      </c>
      <c r="G36" s="277"/>
      <c r="H36" s="78">
        <v>0.42</v>
      </c>
      <c r="I36" s="144"/>
      <c r="J36" s="23"/>
    </row>
    <row r="37" spans="1:10" ht="16" x14ac:dyDescent="0.2">
      <c r="A37" s="63"/>
      <c r="B37" s="75"/>
      <c r="C37" s="66"/>
      <c r="D37" s="66"/>
      <c r="E37" s="78"/>
      <c r="F37" s="78"/>
      <c r="G37" s="277"/>
      <c r="H37" s="78"/>
      <c r="I37" s="144"/>
      <c r="J37" s="23"/>
    </row>
    <row r="38" spans="1:10" ht="16" x14ac:dyDescent="0.2">
      <c r="A38" s="63"/>
      <c r="B38" s="75" t="s">
        <v>777</v>
      </c>
      <c r="C38" s="66" t="s">
        <v>969</v>
      </c>
      <c r="D38" s="66" t="s">
        <v>411</v>
      </c>
      <c r="E38" s="78">
        <v>10000</v>
      </c>
      <c r="F38" s="78">
        <v>0</v>
      </c>
      <c r="G38" s="277">
        <v>0.53</v>
      </c>
      <c r="H38" s="78">
        <v>0.53</v>
      </c>
      <c r="I38" s="561">
        <f>SUM(H38,H39)</f>
        <v>0.95</v>
      </c>
      <c r="J38" s="23"/>
    </row>
    <row r="39" spans="1:10" ht="16" x14ac:dyDescent="0.2">
      <c r="A39" s="63"/>
      <c r="B39" s="75" t="s">
        <v>777</v>
      </c>
      <c r="C39" s="66" t="s">
        <v>969</v>
      </c>
      <c r="D39" s="66" t="s">
        <v>413</v>
      </c>
      <c r="E39" s="78">
        <v>10000</v>
      </c>
      <c r="F39" s="78">
        <v>0.42</v>
      </c>
      <c r="G39" s="277"/>
      <c r="H39" s="78">
        <v>0.42</v>
      </c>
      <c r="I39" s="144"/>
      <c r="J39" s="23"/>
    </row>
    <row r="40" spans="1:10" ht="16" x14ac:dyDescent="0.2">
      <c r="A40" s="63"/>
      <c r="B40" s="75"/>
      <c r="C40" s="66"/>
      <c r="D40" s="66"/>
      <c r="E40" s="78"/>
      <c r="F40" s="78"/>
      <c r="G40" s="277"/>
      <c r="H40" s="78"/>
      <c r="I40" s="144"/>
      <c r="J40" s="23"/>
    </row>
    <row r="41" spans="1:10" ht="16" x14ac:dyDescent="0.2">
      <c r="A41" s="63"/>
      <c r="B41" s="75" t="s">
        <v>711</v>
      </c>
      <c r="C41" s="66" t="s">
        <v>703</v>
      </c>
      <c r="D41" s="66" t="s">
        <v>411</v>
      </c>
      <c r="E41" s="78">
        <v>10000</v>
      </c>
      <c r="F41" s="78">
        <v>0</v>
      </c>
      <c r="G41" s="277">
        <f>H41-F41</f>
        <v>0.66</v>
      </c>
      <c r="H41" s="78">
        <v>0.66</v>
      </c>
      <c r="I41" s="144">
        <f>H41</f>
        <v>0.66</v>
      </c>
      <c r="J41" s="23"/>
    </row>
    <row r="42" spans="1:10" ht="16" x14ac:dyDescent="0.2">
      <c r="A42" s="63"/>
      <c r="B42" s="75"/>
      <c r="C42" s="66"/>
      <c r="D42" s="66"/>
      <c r="E42" s="79"/>
      <c r="F42" s="78"/>
      <c r="G42" s="277"/>
      <c r="H42" s="78"/>
      <c r="I42" s="144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411</v>
      </c>
      <c r="E43" s="78">
        <v>100000</v>
      </c>
      <c r="F43" s="109">
        <f>H43-G43</f>
        <v>18.090000000000003</v>
      </c>
      <c r="G43" s="479">
        <v>2.0099999999999998</v>
      </c>
      <c r="H43" s="78">
        <v>20.100000000000001</v>
      </c>
      <c r="I43" s="144">
        <f>SUM(H43:H48)</f>
        <v>66.3</v>
      </c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417</v>
      </c>
      <c r="E44" s="78">
        <v>50000</v>
      </c>
      <c r="F44" s="109">
        <v>33.85</v>
      </c>
      <c r="G44" s="479"/>
      <c r="H44" s="78">
        <f>F44</f>
        <v>33.85</v>
      </c>
      <c r="I44" s="144"/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412</v>
      </c>
      <c r="E45" s="79">
        <v>10000</v>
      </c>
      <c r="F45" s="109">
        <v>3.42</v>
      </c>
      <c r="G45" s="479"/>
      <c r="H45" s="78">
        <f>F45</f>
        <v>3.42</v>
      </c>
      <c r="I45" s="144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413</v>
      </c>
      <c r="E46" s="79">
        <v>100000</v>
      </c>
      <c r="F46" s="109">
        <v>4.18</v>
      </c>
      <c r="G46" s="479"/>
      <c r="H46" s="78">
        <f>F46</f>
        <v>4.18</v>
      </c>
      <c r="I46" s="144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418</v>
      </c>
      <c r="E47" s="78">
        <v>100000</v>
      </c>
      <c r="F47" s="109">
        <v>4.4000000000000004</v>
      </c>
      <c r="G47" s="479"/>
      <c r="H47" s="78">
        <f>F47</f>
        <v>4.4000000000000004</v>
      </c>
      <c r="I47" s="144"/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414</v>
      </c>
      <c r="E48" s="79">
        <v>10000</v>
      </c>
      <c r="F48" s="109">
        <v>0.35</v>
      </c>
      <c r="G48" s="479"/>
      <c r="H48" s="78">
        <f>F48</f>
        <v>0.35</v>
      </c>
      <c r="I48" s="144"/>
      <c r="J48" s="23"/>
    </row>
    <row r="49" spans="1:17" ht="16" x14ac:dyDescent="0.2">
      <c r="A49" s="63"/>
      <c r="B49" s="75"/>
      <c r="C49" s="66"/>
      <c r="D49" s="66"/>
      <c r="E49" s="79"/>
      <c r="F49" s="109"/>
      <c r="G49" s="479"/>
      <c r="H49" s="78"/>
      <c r="I49" s="144"/>
      <c r="J49" s="23"/>
    </row>
    <row r="50" spans="1:17" ht="16" x14ac:dyDescent="0.2">
      <c r="A50" s="63"/>
      <c r="B50" s="75" t="s">
        <v>545</v>
      </c>
      <c r="C50" s="66" t="s">
        <v>217</v>
      </c>
      <c r="D50" s="66" t="s">
        <v>411</v>
      </c>
      <c r="E50" s="78">
        <v>240000</v>
      </c>
      <c r="F50" s="109">
        <f>H50-G50</f>
        <v>20.93</v>
      </c>
      <c r="G50" s="479">
        <v>0.91</v>
      </c>
      <c r="H50" s="78">
        <v>21.84</v>
      </c>
      <c r="I50" s="144">
        <f>SUM(H50:H51)</f>
        <v>22.26</v>
      </c>
      <c r="J50" s="23"/>
    </row>
    <row r="51" spans="1:17" ht="16" x14ac:dyDescent="0.2">
      <c r="A51" s="63"/>
      <c r="B51" s="75" t="s">
        <v>545</v>
      </c>
      <c r="C51" s="66" t="s">
        <v>217</v>
      </c>
      <c r="D51" s="66" t="s">
        <v>413</v>
      </c>
      <c r="E51" s="78">
        <v>10000</v>
      </c>
      <c r="F51" s="109">
        <v>0.42</v>
      </c>
      <c r="G51" s="479"/>
      <c r="H51" s="78">
        <f>F51</f>
        <v>0.42</v>
      </c>
      <c r="I51" s="144"/>
      <c r="J51" s="23"/>
    </row>
    <row r="52" spans="1:17" ht="16" x14ac:dyDescent="0.2">
      <c r="A52" s="63"/>
      <c r="B52" s="75"/>
      <c r="C52" s="66"/>
      <c r="D52" s="66"/>
      <c r="E52" s="78"/>
      <c r="F52" s="109"/>
      <c r="G52" s="479"/>
      <c r="H52" s="78"/>
      <c r="I52" s="144"/>
      <c r="J52" s="23"/>
    </row>
    <row r="53" spans="1:17" ht="16" x14ac:dyDescent="0.2">
      <c r="A53" s="63"/>
      <c r="B53" s="75" t="s">
        <v>869</v>
      </c>
      <c r="C53" s="66" t="s">
        <v>843</v>
      </c>
      <c r="D53" s="66" t="s">
        <v>411</v>
      </c>
      <c r="E53" s="78">
        <v>10000</v>
      </c>
      <c r="F53" s="109">
        <v>0</v>
      </c>
      <c r="G53" s="479">
        <v>0.91</v>
      </c>
      <c r="H53" s="78"/>
      <c r="I53" s="144">
        <f>G53+F54</f>
        <v>1.33</v>
      </c>
      <c r="J53" s="23"/>
    </row>
    <row r="54" spans="1:17" ht="16" x14ac:dyDescent="0.2">
      <c r="A54" s="63"/>
      <c r="B54" s="97">
        <v>2302</v>
      </c>
      <c r="C54" s="66" t="s">
        <v>843</v>
      </c>
      <c r="D54" s="66" t="s">
        <v>413</v>
      </c>
      <c r="E54" s="78">
        <v>10000</v>
      </c>
      <c r="F54" s="109">
        <v>0.42</v>
      </c>
      <c r="G54" s="479"/>
      <c r="H54" s="78"/>
      <c r="I54" s="144"/>
      <c r="J54" s="23"/>
    </row>
    <row r="55" spans="1:17" ht="16" x14ac:dyDescent="0.2">
      <c r="A55" s="63"/>
      <c r="B55" s="75"/>
      <c r="C55" s="66"/>
      <c r="D55" s="66"/>
      <c r="E55" s="78"/>
      <c r="F55" s="109"/>
      <c r="G55" s="479"/>
      <c r="H55" s="78"/>
      <c r="I55" s="144"/>
      <c r="J55" s="23"/>
    </row>
    <row r="56" spans="1:17" ht="16" x14ac:dyDescent="0.2">
      <c r="A56" s="63"/>
      <c r="B56" s="75" t="s">
        <v>817</v>
      </c>
      <c r="C56" s="66" t="s">
        <v>811</v>
      </c>
      <c r="D56" s="66" t="s">
        <v>411</v>
      </c>
      <c r="E56" s="78">
        <v>200000</v>
      </c>
      <c r="F56" s="109">
        <v>17.29</v>
      </c>
      <c r="G56" s="479">
        <v>0.91</v>
      </c>
      <c r="H56" s="78">
        <f>SUM(G56,F56)</f>
        <v>18.2</v>
      </c>
      <c r="I56" s="144">
        <f>SUM(H56:H57)</f>
        <v>20.29</v>
      </c>
      <c r="J56" s="23" t="s">
        <v>1038</v>
      </c>
    </row>
    <row r="57" spans="1:17" ht="16" x14ac:dyDescent="0.2">
      <c r="A57" s="63"/>
      <c r="B57" s="75" t="s">
        <v>817</v>
      </c>
      <c r="C57" s="66" t="s">
        <v>811</v>
      </c>
      <c r="D57" s="66" t="s">
        <v>413</v>
      </c>
      <c r="E57" s="78">
        <v>50000</v>
      </c>
      <c r="F57" s="109">
        <v>2.09</v>
      </c>
      <c r="G57" s="479"/>
      <c r="H57" s="78">
        <v>2.09</v>
      </c>
      <c r="I57" s="144"/>
      <c r="J57" s="23"/>
    </row>
    <row r="58" spans="1:17" ht="16" x14ac:dyDescent="0.2">
      <c r="A58" s="63"/>
      <c r="B58" s="75"/>
      <c r="C58" s="66"/>
      <c r="D58" s="66"/>
      <c r="E58" s="78"/>
      <c r="F58" s="109"/>
      <c r="G58" s="479"/>
      <c r="H58" s="78"/>
      <c r="I58" s="144"/>
      <c r="J58" s="23"/>
    </row>
    <row r="59" spans="1:17" ht="16" x14ac:dyDescent="0.2">
      <c r="A59" s="63"/>
      <c r="B59" s="75" t="s">
        <v>931</v>
      </c>
      <c r="C59" s="66" t="s">
        <v>932</v>
      </c>
      <c r="D59" s="66" t="s">
        <v>411</v>
      </c>
      <c r="E59" s="78">
        <v>100000</v>
      </c>
      <c r="F59" s="109">
        <v>5.94</v>
      </c>
      <c r="G59" s="479">
        <v>0.66</v>
      </c>
      <c r="H59" s="78">
        <v>6.6</v>
      </c>
      <c r="I59" s="144">
        <f>SUM(H59:H62)</f>
        <v>32.86</v>
      </c>
      <c r="J59" s="23"/>
    </row>
    <row r="60" spans="1:17" ht="16" x14ac:dyDescent="0.2">
      <c r="A60" s="63"/>
      <c r="B60" s="75" t="s">
        <v>931</v>
      </c>
      <c r="C60" s="66" t="s">
        <v>932</v>
      </c>
      <c r="D60" s="66" t="s">
        <v>417</v>
      </c>
      <c r="E60" s="78">
        <v>100000</v>
      </c>
      <c r="F60" s="109">
        <v>9.1</v>
      </c>
      <c r="G60" s="479"/>
      <c r="H60" s="78">
        <v>9.1</v>
      </c>
      <c r="I60" s="144"/>
      <c r="J60" s="560"/>
      <c r="N60">
        <v>0</v>
      </c>
      <c r="O60">
        <v>0</v>
      </c>
      <c r="Q60">
        <v>0</v>
      </c>
    </row>
    <row r="61" spans="1:17" ht="16" x14ac:dyDescent="0.2">
      <c r="A61" s="63"/>
      <c r="B61" s="75" t="s">
        <v>931</v>
      </c>
      <c r="C61" s="66" t="s">
        <v>932</v>
      </c>
      <c r="D61" s="66" t="s">
        <v>413</v>
      </c>
      <c r="E61" s="157">
        <v>200000</v>
      </c>
      <c r="F61" s="109">
        <v>8.36</v>
      </c>
      <c r="G61" s="479"/>
      <c r="H61" s="78">
        <v>8.36</v>
      </c>
      <c r="I61" s="144"/>
      <c r="J61" s="23"/>
    </row>
    <row r="62" spans="1:17" ht="16" x14ac:dyDescent="0.2">
      <c r="A62" s="63"/>
      <c r="B62" s="75" t="s">
        <v>931</v>
      </c>
      <c r="C62" s="66" t="s">
        <v>932</v>
      </c>
      <c r="D62" s="66" t="s">
        <v>418</v>
      </c>
      <c r="E62" s="78">
        <v>200000</v>
      </c>
      <c r="F62" s="109">
        <v>8.8000000000000007</v>
      </c>
      <c r="G62" s="479"/>
      <c r="H62" s="78">
        <v>8.8000000000000007</v>
      </c>
      <c r="I62" s="144"/>
      <c r="J62" s="23"/>
    </row>
    <row r="63" spans="1:17" ht="16" x14ac:dyDescent="0.2">
      <c r="A63" s="63"/>
      <c r="B63" s="75"/>
      <c r="C63" s="66"/>
      <c r="D63" s="66"/>
      <c r="E63" s="78"/>
      <c r="F63" s="109"/>
      <c r="G63" s="479"/>
      <c r="H63" s="78"/>
      <c r="I63" s="144"/>
      <c r="J63" s="23"/>
    </row>
    <row r="64" spans="1:17" ht="16" x14ac:dyDescent="0.2">
      <c r="A64" s="63"/>
      <c r="B64" s="75" t="s">
        <v>548</v>
      </c>
      <c r="C64" s="66" t="s">
        <v>178</v>
      </c>
      <c r="D64" s="66" t="s">
        <v>411</v>
      </c>
      <c r="E64" s="79">
        <v>50000</v>
      </c>
      <c r="F64" s="109">
        <v>32.08</v>
      </c>
      <c r="G64" s="479">
        <v>8.02</v>
      </c>
      <c r="H64" s="78">
        <f>SUM(F64:G64)</f>
        <v>40.099999999999994</v>
      </c>
      <c r="I64" s="144">
        <f>SUM(H64:H69)</f>
        <v>99.169999999999987</v>
      </c>
      <c r="J64" s="23"/>
    </row>
    <row r="65" spans="1:10" ht="16" x14ac:dyDescent="0.2">
      <c r="A65" s="63"/>
      <c r="B65" s="75" t="s">
        <v>548</v>
      </c>
      <c r="C65" s="66" t="s">
        <v>178</v>
      </c>
      <c r="D65" s="66" t="s">
        <v>417</v>
      </c>
      <c r="E65" s="79">
        <v>50000</v>
      </c>
      <c r="F65" s="109">
        <v>33.85</v>
      </c>
      <c r="G65" s="479"/>
      <c r="H65" s="78">
        <f>F65</f>
        <v>33.85</v>
      </c>
      <c r="I65" s="144"/>
      <c r="J65" s="23"/>
    </row>
    <row r="66" spans="1:10" ht="16" x14ac:dyDescent="0.2">
      <c r="A66" s="63"/>
      <c r="B66" s="75" t="s">
        <v>548</v>
      </c>
      <c r="C66" s="66" t="s">
        <v>178</v>
      </c>
      <c r="D66" s="66" t="s">
        <v>412</v>
      </c>
      <c r="E66" s="79">
        <v>10000</v>
      </c>
      <c r="F66" s="109">
        <v>3.42</v>
      </c>
      <c r="G66" s="479"/>
      <c r="H66" s="78">
        <f>F66</f>
        <v>3.42</v>
      </c>
      <c r="I66" s="144"/>
      <c r="J66" s="23"/>
    </row>
    <row r="67" spans="1:10" ht="16" x14ac:dyDescent="0.2">
      <c r="A67" s="63"/>
      <c r="B67" s="75" t="s">
        <v>548</v>
      </c>
      <c r="C67" s="66" t="s">
        <v>178</v>
      </c>
      <c r="D67" s="66" t="s">
        <v>413</v>
      </c>
      <c r="E67" s="79">
        <v>250000</v>
      </c>
      <c r="F67" s="109">
        <v>10.45</v>
      </c>
      <c r="G67" s="479"/>
      <c r="H67" s="78">
        <f>F67</f>
        <v>10.45</v>
      </c>
      <c r="I67" s="144"/>
      <c r="J67" s="23"/>
    </row>
    <row r="68" spans="1:10" ht="16" x14ac:dyDescent="0.2">
      <c r="A68" s="63"/>
      <c r="B68" s="75" t="s">
        <v>548</v>
      </c>
      <c r="C68" s="66" t="s">
        <v>178</v>
      </c>
      <c r="D68" s="66" t="s">
        <v>418</v>
      </c>
      <c r="E68" s="78">
        <v>250000</v>
      </c>
      <c r="F68" s="109">
        <v>11</v>
      </c>
      <c r="G68" s="479"/>
      <c r="H68" s="78">
        <f>F68</f>
        <v>11</v>
      </c>
      <c r="I68" s="144"/>
      <c r="J68" s="23"/>
    </row>
    <row r="69" spans="1:10" ht="16" x14ac:dyDescent="0.2">
      <c r="A69" s="63"/>
      <c r="B69" s="75" t="s">
        <v>548</v>
      </c>
      <c r="C69" s="66" t="s">
        <v>178</v>
      </c>
      <c r="D69" s="66" t="s">
        <v>414</v>
      </c>
      <c r="E69" s="79">
        <v>10000</v>
      </c>
      <c r="F69" s="109">
        <v>0.35</v>
      </c>
      <c r="G69" s="479"/>
      <c r="H69" s="78">
        <f>F69</f>
        <v>0.35</v>
      </c>
      <c r="I69" s="144"/>
      <c r="J69" s="23"/>
    </row>
    <row r="70" spans="1:10" ht="16" x14ac:dyDescent="0.2">
      <c r="A70" s="63"/>
      <c r="B70" s="75"/>
      <c r="C70" s="66"/>
      <c r="D70" s="66"/>
      <c r="E70" s="79"/>
      <c r="F70" s="109"/>
      <c r="G70" s="479"/>
      <c r="H70" s="78"/>
      <c r="I70" s="144"/>
      <c r="J70" s="23"/>
    </row>
    <row r="71" spans="1:10" ht="16" x14ac:dyDescent="0.2">
      <c r="A71" s="63"/>
      <c r="B71" s="75" t="s">
        <v>549</v>
      </c>
      <c r="C71" s="66" t="s">
        <v>325</v>
      </c>
      <c r="D71" s="66" t="s">
        <v>411</v>
      </c>
      <c r="E71" s="201">
        <v>250000</v>
      </c>
      <c r="F71" s="109">
        <v>30.24</v>
      </c>
      <c r="G71" s="479">
        <v>1.26</v>
      </c>
      <c r="H71" s="78">
        <f>SUM(G71,F71)</f>
        <v>31.5</v>
      </c>
      <c r="I71" s="144">
        <f>SUM(H71:H72)</f>
        <v>52.4</v>
      </c>
      <c r="J71" s="200"/>
    </row>
    <row r="72" spans="1:10" ht="16" x14ac:dyDescent="0.2">
      <c r="A72" s="63"/>
      <c r="B72" s="75" t="s">
        <v>549</v>
      </c>
      <c r="C72" s="66" t="s">
        <v>325</v>
      </c>
      <c r="D72" s="66" t="s">
        <v>413</v>
      </c>
      <c r="E72" s="78">
        <v>500000</v>
      </c>
      <c r="F72" s="109">
        <v>20.9</v>
      </c>
      <c r="G72" s="479"/>
      <c r="H72" s="78">
        <f>F72</f>
        <v>20.9</v>
      </c>
      <c r="I72" s="144"/>
      <c r="J72" s="23"/>
    </row>
    <row r="73" spans="1:10" ht="16" x14ac:dyDescent="0.2">
      <c r="A73" s="63"/>
      <c r="B73" s="75"/>
      <c r="C73" s="66"/>
      <c r="D73" s="66"/>
      <c r="E73" s="78"/>
      <c r="F73" s="109"/>
      <c r="G73" s="479"/>
      <c r="H73" s="78"/>
      <c r="I73" s="144"/>
      <c r="J73" s="23"/>
    </row>
    <row r="74" spans="1:10" ht="16" x14ac:dyDescent="0.2">
      <c r="A74" s="63"/>
      <c r="B74" s="75" t="s">
        <v>550</v>
      </c>
      <c r="C74" s="66" t="s">
        <v>79</v>
      </c>
      <c r="D74" s="66" t="s">
        <v>411</v>
      </c>
      <c r="E74" s="78">
        <v>50000</v>
      </c>
      <c r="F74" s="109">
        <v>3.64</v>
      </c>
      <c r="G74" s="479">
        <v>0.66</v>
      </c>
      <c r="H74" s="78">
        <v>4.55</v>
      </c>
      <c r="I74" s="144">
        <f>SUM(H74:H79)</f>
        <v>25.950000000000003</v>
      </c>
      <c r="J74" s="23"/>
    </row>
    <row r="75" spans="1:10" ht="16" x14ac:dyDescent="0.2">
      <c r="A75" s="63"/>
      <c r="B75" s="75" t="s">
        <v>550</v>
      </c>
      <c r="C75" s="66" t="s">
        <v>79</v>
      </c>
      <c r="D75" s="66" t="s">
        <v>417</v>
      </c>
      <c r="E75" s="78">
        <v>50000</v>
      </c>
      <c r="F75" s="109">
        <v>9.0500000000000007</v>
      </c>
      <c r="G75" s="479"/>
      <c r="H75" s="78">
        <f>F75</f>
        <v>9.0500000000000007</v>
      </c>
      <c r="I75" s="144"/>
      <c r="J75" s="23"/>
    </row>
    <row r="76" spans="1:10" ht="16" x14ac:dyDescent="0.2">
      <c r="A76" s="63"/>
      <c r="B76" s="75" t="s">
        <v>550</v>
      </c>
      <c r="C76" s="66" t="s">
        <v>79</v>
      </c>
      <c r="D76" s="66" t="s">
        <v>412</v>
      </c>
      <c r="E76" s="78">
        <v>10000</v>
      </c>
      <c r="F76" s="109">
        <v>3.42</v>
      </c>
      <c r="G76" s="479"/>
      <c r="H76" s="78">
        <f>F76</f>
        <v>3.42</v>
      </c>
      <c r="I76" s="144"/>
      <c r="J76" s="23"/>
    </row>
    <row r="77" spans="1:10" ht="16" x14ac:dyDescent="0.2">
      <c r="A77" s="63"/>
      <c r="B77" s="75" t="s">
        <v>550</v>
      </c>
      <c r="C77" s="66" t="s">
        <v>79</v>
      </c>
      <c r="D77" s="66" t="s">
        <v>413</v>
      </c>
      <c r="E77" s="78">
        <v>100000</v>
      </c>
      <c r="F77" s="109">
        <v>4.18</v>
      </c>
      <c r="G77" s="479"/>
      <c r="H77" s="78">
        <f>F77</f>
        <v>4.18</v>
      </c>
      <c r="I77" s="144"/>
      <c r="J77" s="23"/>
    </row>
    <row r="78" spans="1:10" ht="16" x14ac:dyDescent="0.2">
      <c r="A78" s="63"/>
      <c r="B78" s="75" t="s">
        <v>550</v>
      </c>
      <c r="C78" s="66" t="s">
        <v>79</v>
      </c>
      <c r="D78" s="66" t="s">
        <v>418</v>
      </c>
      <c r="E78" s="78">
        <v>100000</v>
      </c>
      <c r="F78" s="109">
        <v>4.4000000000000004</v>
      </c>
      <c r="G78" s="479"/>
      <c r="H78" s="78">
        <f>F78</f>
        <v>4.4000000000000004</v>
      </c>
      <c r="I78" s="144"/>
      <c r="J78" s="23"/>
    </row>
    <row r="79" spans="1:10" ht="16" x14ac:dyDescent="0.2">
      <c r="A79" s="63"/>
      <c r="B79" s="75" t="s">
        <v>550</v>
      </c>
      <c r="C79" s="66" t="s">
        <v>79</v>
      </c>
      <c r="D79" s="66" t="s">
        <v>414</v>
      </c>
      <c r="E79" s="79">
        <v>10000</v>
      </c>
      <c r="F79" s="109">
        <v>0.35</v>
      </c>
      <c r="G79" s="479"/>
      <c r="H79" s="78">
        <f>F79</f>
        <v>0.35</v>
      </c>
      <c r="I79" s="144"/>
      <c r="J79" s="23"/>
    </row>
    <row r="80" spans="1:10" ht="17" customHeight="1" x14ac:dyDescent="0.2">
      <c r="A80" s="63"/>
      <c r="B80" s="75"/>
      <c r="C80" s="66"/>
      <c r="D80" s="66"/>
      <c r="E80" s="79"/>
      <c r="F80" s="109"/>
      <c r="G80" s="479"/>
      <c r="H80" s="78"/>
      <c r="I80" s="144"/>
      <c r="J80" s="23"/>
    </row>
    <row r="81" spans="1:10" ht="17" customHeight="1" x14ac:dyDescent="0.2">
      <c r="A81" s="63"/>
      <c r="B81" s="75" t="s">
        <v>902</v>
      </c>
      <c r="C81" s="66" t="s">
        <v>903</v>
      </c>
      <c r="D81" s="66" t="s">
        <v>411</v>
      </c>
      <c r="E81" s="79">
        <v>200000</v>
      </c>
      <c r="F81" s="109">
        <v>23.94</v>
      </c>
      <c r="G81" s="479">
        <v>1.26</v>
      </c>
      <c r="H81" s="78">
        <v>25.2</v>
      </c>
      <c r="I81" s="144">
        <f>SUM(H81:H84)</f>
        <v>37.33</v>
      </c>
      <c r="J81" s="23"/>
    </row>
    <row r="82" spans="1:10" ht="17" customHeight="1" x14ac:dyDescent="0.2">
      <c r="A82" s="63"/>
      <c r="B82" s="75" t="s">
        <v>902</v>
      </c>
      <c r="C82" s="66" t="s">
        <v>903</v>
      </c>
      <c r="D82" s="66" t="s">
        <v>412</v>
      </c>
      <c r="E82" s="79">
        <v>10000</v>
      </c>
      <c r="F82" s="109">
        <v>3.42</v>
      </c>
      <c r="G82" s="479"/>
      <c r="H82" s="78">
        <v>3.42</v>
      </c>
      <c r="I82" s="144"/>
      <c r="J82" s="23"/>
    </row>
    <row r="83" spans="1:10" ht="17" customHeight="1" x14ac:dyDescent="0.2">
      <c r="A83" s="63"/>
      <c r="B83" s="75" t="s">
        <v>902</v>
      </c>
      <c r="C83" s="66" t="s">
        <v>903</v>
      </c>
      <c r="D83" s="66" t="s">
        <v>413</v>
      </c>
      <c r="E83" s="79">
        <v>200000</v>
      </c>
      <c r="F83" s="109">
        <v>8.36</v>
      </c>
      <c r="G83" s="479"/>
      <c r="H83" s="78">
        <v>8.36</v>
      </c>
      <c r="I83" s="144"/>
      <c r="J83" s="23"/>
    </row>
    <row r="84" spans="1:10" ht="17" customHeight="1" x14ac:dyDescent="0.2">
      <c r="A84" s="63"/>
      <c r="B84" s="75" t="s">
        <v>902</v>
      </c>
      <c r="C84" s="66" t="s">
        <v>903</v>
      </c>
      <c r="D84" s="66" t="s">
        <v>414</v>
      </c>
      <c r="E84" s="79">
        <v>10000</v>
      </c>
      <c r="F84" s="109">
        <v>0.35</v>
      </c>
      <c r="G84" s="479"/>
      <c r="H84" s="78">
        <v>0.35</v>
      </c>
      <c r="I84" s="144"/>
      <c r="J84" s="23"/>
    </row>
    <row r="85" spans="1:10" ht="16" x14ac:dyDescent="0.2">
      <c r="A85" s="63"/>
      <c r="B85" s="75"/>
      <c r="C85" s="66"/>
      <c r="D85" s="66"/>
      <c r="E85" s="79"/>
      <c r="F85" s="78"/>
      <c r="G85" s="277"/>
      <c r="H85" s="78"/>
      <c r="I85" s="144"/>
      <c r="J85" s="23"/>
    </row>
    <row r="86" spans="1:10" ht="16" x14ac:dyDescent="0.2">
      <c r="A86" s="63"/>
      <c r="B86" s="75" t="s">
        <v>551</v>
      </c>
      <c r="C86" s="66" t="s">
        <v>80</v>
      </c>
      <c r="D86" s="66" t="s">
        <v>411</v>
      </c>
      <c r="E86" s="78">
        <v>300000</v>
      </c>
      <c r="F86" s="78">
        <v>26.39</v>
      </c>
      <c r="G86" s="277">
        <v>0.91</v>
      </c>
      <c r="H86" s="78">
        <v>27.3</v>
      </c>
      <c r="I86" s="144">
        <f>SUM(H86:H87)</f>
        <v>39.840000000000003</v>
      </c>
      <c r="J86" s="23"/>
    </row>
    <row r="87" spans="1:10" ht="16" x14ac:dyDescent="0.2">
      <c r="A87" s="63"/>
      <c r="B87" s="75" t="s">
        <v>551</v>
      </c>
      <c r="C87" s="66" t="s">
        <v>80</v>
      </c>
      <c r="D87" s="66" t="s">
        <v>413</v>
      </c>
      <c r="E87" s="78">
        <v>300000</v>
      </c>
      <c r="F87" s="78">
        <v>12.54</v>
      </c>
      <c r="G87" s="277"/>
      <c r="H87" s="78">
        <f>F87</f>
        <v>12.54</v>
      </c>
      <c r="I87" s="144"/>
      <c r="J87" s="23"/>
    </row>
    <row r="88" spans="1:10" ht="16" x14ac:dyDescent="0.2">
      <c r="A88" s="63"/>
      <c r="B88" s="257"/>
      <c r="C88" s="167"/>
      <c r="D88" s="66"/>
      <c r="E88" s="78"/>
      <c r="F88" s="78"/>
      <c r="G88" s="277"/>
      <c r="H88" s="78"/>
      <c r="I88" s="144"/>
      <c r="J88" s="23"/>
    </row>
    <row r="89" spans="1:10" ht="16" x14ac:dyDescent="0.2">
      <c r="A89" s="63"/>
      <c r="B89" s="257" t="s">
        <v>900</v>
      </c>
      <c r="C89" s="167" t="s">
        <v>901</v>
      </c>
      <c r="D89" s="66" t="s">
        <v>411</v>
      </c>
      <c r="E89" s="78">
        <v>200000</v>
      </c>
      <c r="F89" s="78">
        <v>10.07</v>
      </c>
      <c r="G89" s="277">
        <v>0.53</v>
      </c>
      <c r="H89" s="78">
        <f>SUM(G89,F89)</f>
        <v>10.6</v>
      </c>
      <c r="I89" s="144">
        <f>SUM(H90,H89)</f>
        <v>18.96</v>
      </c>
      <c r="J89" s="23"/>
    </row>
    <row r="90" spans="1:10" ht="16" x14ac:dyDescent="0.2">
      <c r="A90" s="63"/>
      <c r="B90" s="257" t="s">
        <v>900</v>
      </c>
      <c r="C90" s="167" t="s">
        <v>901</v>
      </c>
      <c r="D90" s="66" t="s">
        <v>413</v>
      </c>
      <c r="E90" s="78">
        <v>200000</v>
      </c>
      <c r="F90" s="78">
        <v>8.36</v>
      </c>
      <c r="G90" s="277"/>
      <c r="H90" s="78">
        <v>8.36</v>
      </c>
      <c r="I90" s="144"/>
      <c r="J90" s="23"/>
    </row>
    <row r="91" spans="1:10" ht="16" x14ac:dyDescent="0.2">
      <c r="A91" s="63"/>
      <c r="B91" s="257"/>
      <c r="C91" s="167"/>
      <c r="D91" s="66"/>
      <c r="E91" s="78"/>
      <c r="F91" s="78"/>
      <c r="G91" s="277"/>
      <c r="H91" s="78"/>
      <c r="I91" s="144"/>
      <c r="J91" s="23"/>
    </row>
    <row r="92" spans="1:10" ht="16" x14ac:dyDescent="0.2">
      <c r="A92" s="63"/>
      <c r="B92" s="257" t="s">
        <v>899</v>
      </c>
      <c r="C92" s="167" t="s">
        <v>844</v>
      </c>
      <c r="D92" s="66" t="s">
        <v>411</v>
      </c>
      <c r="E92" s="78">
        <v>10000</v>
      </c>
      <c r="F92" s="78"/>
      <c r="G92" s="78">
        <v>0.53</v>
      </c>
      <c r="H92" s="78"/>
      <c r="I92" s="144">
        <f>G92+F93</f>
        <v>0.95</v>
      </c>
      <c r="J92" s="23"/>
    </row>
    <row r="93" spans="1:10" ht="16" x14ac:dyDescent="0.2">
      <c r="A93" s="63"/>
      <c r="B93" s="257" t="s">
        <v>899</v>
      </c>
      <c r="C93" s="167" t="s">
        <v>844</v>
      </c>
      <c r="D93" s="66" t="s">
        <v>413</v>
      </c>
      <c r="E93" s="78">
        <v>10000</v>
      </c>
      <c r="F93" s="78">
        <v>0.42</v>
      </c>
      <c r="G93" s="277"/>
      <c r="H93" s="78"/>
      <c r="I93" s="144"/>
      <c r="J93" s="23"/>
    </row>
    <row r="94" spans="1:10" ht="16" x14ac:dyDescent="0.2">
      <c r="A94" s="63"/>
      <c r="B94" s="257"/>
      <c r="C94" s="167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552</v>
      </c>
      <c r="C95" s="66" t="s">
        <v>64</v>
      </c>
      <c r="D95" s="66" t="s">
        <v>411</v>
      </c>
      <c r="E95" s="79">
        <v>100000</v>
      </c>
      <c r="F95" s="254">
        <v>27.72</v>
      </c>
      <c r="G95" s="478">
        <v>3.08</v>
      </c>
      <c r="H95" s="78">
        <f>SUM(F95:G95)</f>
        <v>30.799999999999997</v>
      </c>
      <c r="I95" s="144">
        <f>SUM(H95:H99)</f>
        <v>43.15</v>
      </c>
      <c r="J95" s="23"/>
    </row>
    <row r="96" spans="1:10" ht="16" x14ac:dyDescent="0.2">
      <c r="A96" s="63"/>
      <c r="B96" s="75" t="s">
        <v>552</v>
      </c>
      <c r="C96" s="66" t="s">
        <v>64</v>
      </c>
      <c r="D96" s="66" t="s">
        <v>412</v>
      </c>
      <c r="E96" s="79">
        <v>10000</v>
      </c>
      <c r="F96" s="109">
        <v>3.42</v>
      </c>
      <c r="G96" s="479"/>
      <c r="H96" s="78">
        <f>F96</f>
        <v>3.42</v>
      </c>
      <c r="I96" s="144"/>
      <c r="J96" s="23"/>
    </row>
    <row r="97" spans="1:10" ht="16" x14ac:dyDescent="0.2">
      <c r="A97" s="63"/>
      <c r="B97" s="75" t="s">
        <v>552</v>
      </c>
      <c r="C97" s="66" t="s">
        <v>64</v>
      </c>
      <c r="D97" s="66" t="s">
        <v>413</v>
      </c>
      <c r="E97" s="79">
        <v>100000</v>
      </c>
      <c r="F97" s="109">
        <v>4.18</v>
      </c>
      <c r="G97" s="479"/>
      <c r="H97" s="78">
        <f>F97</f>
        <v>4.18</v>
      </c>
      <c r="I97" s="144"/>
      <c r="J97" s="23"/>
    </row>
    <row r="98" spans="1:10" ht="16" x14ac:dyDescent="0.2">
      <c r="A98" s="63"/>
      <c r="B98" s="75" t="s">
        <v>552</v>
      </c>
      <c r="C98" s="66" t="s">
        <v>64</v>
      </c>
      <c r="D98" s="66" t="s">
        <v>418</v>
      </c>
      <c r="E98" s="78">
        <v>100000</v>
      </c>
      <c r="F98" s="109">
        <v>4.4000000000000004</v>
      </c>
      <c r="G98" s="479"/>
      <c r="H98" s="78">
        <f>F98</f>
        <v>4.4000000000000004</v>
      </c>
      <c r="I98" s="144"/>
      <c r="J98" s="23"/>
    </row>
    <row r="99" spans="1:10" ht="16" x14ac:dyDescent="0.2">
      <c r="A99" s="63"/>
      <c r="B99" s="75" t="s">
        <v>552</v>
      </c>
      <c r="C99" s="66" t="s">
        <v>64</v>
      </c>
      <c r="D99" s="66" t="s">
        <v>414</v>
      </c>
      <c r="E99" s="79">
        <v>10000</v>
      </c>
      <c r="F99" s="109">
        <v>0.35</v>
      </c>
      <c r="G99" s="479"/>
      <c r="H99" s="78">
        <f>F99</f>
        <v>0.35</v>
      </c>
      <c r="I99" s="144"/>
      <c r="J99" s="23"/>
    </row>
    <row r="100" spans="1:10" ht="16" x14ac:dyDescent="0.2">
      <c r="A100" s="63"/>
      <c r="B100" s="75"/>
      <c r="C100" s="66"/>
      <c r="D100" s="66"/>
      <c r="E100" s="79"/>
      <c r="F100" s="109"/>
      <c r="G100" s="479"/>
      <c r="H100" s="78"/>
      <c r="I100" s="144"/>
      <c r="J100" s="23"/>
    </row>
    <row r="101" spans="1:10" ht="16" x14ac:dyDescent="0.2">
      <c r="A101" s="63"/>
      <c r="B101" s="75" t="s">
        <v>553</v>
      </c>
      <c r="C101" s="66" t="s">
        <v>218</v>
      </c>
      <c r="D101" s="66" t="s">
        <v>411</v>
      </c>
      <c r="E101" s="79">
        <v>10000</v>
      </c>
      <c r="F101" s="109">
        <v>0</v>
      </c>
      <c r="G101" s="479">
        <f>H101-F101</f>
        <v>5.0199999999999996</v>
      </c>
      <c r="H101" s="78">
        <v>5.0199999999999996</v>
      </c>
      <c r="I101" s="144">
        <f>H101</f>
        <v>5.0199999999999996</v>
      </c>
      <c r="J101" s="23"/>
    </row>
    <row r="102" spans="1:10" ht="16" x14ac:dyDescent="0.2">
      <c r="A102" s="63"/>
      <c r="B102" s="75"/>
      <c r="C102" s="66"/>
      <c r="D102" s="66"/>
      <c r="E102" s="79"/>
      <c r="F102" s="109"/>
      <c r="G102" s="479"/>
      <c r="H102" s="78"/>
      <c r="I102" s="144"/>
      <c r="J102" s="23"/>
    </row>
    <row r="103" spans="1:10" ht="16" x14ac:dyDescent="0.2">
      <c r="A103" s="63"/>
      <c r="B103" s="75" t="s">
        <v>422</v>
      </c>
      <c r="C103" s="66" t="s">
        <v>420</v>
      </c>
      <c r="D103" s="66" t="s">
        <v>411</v>
      </c>
      <c r="E103" s="79">
        <v>10000</v>
      </c>
      <c r="F103" s="109">
        <v>0</v>
      </c>
      <c r="G103" s="478">
        <v>5.0199999999999996</v>
      </c>
      <c r="H103" s="78">
        <f>SUM(F103:G103)</f>
        <v>5.0199999999999996</v>
      </c>
      <c r="I103" s="144">
        <f>SUM(H103:H104)</f>
        <v>7.1099999999999994</v>
      </c>
      <c r="J103" s="23"/>
    </row>
    <row r="104" spans="1:10" ht="16" x14ac:dyDescent="0.2">
      <c r="A104" s="75"/>
      <c r="B104" s="75" t="s">
        <v>422</v>
      </c>
      <c r="C104" s="66" t="s">
        <v>420</v>
      </c>
      <c r="D104" s="66" t="s">
        <v>413</v>
      </c>
      <c r="E104" s="79">
        <v>50000</v>
      </c>
      <c r="F104" s="109">
        <v>2.09</v>
      </c>
      <c r="G104" s="479"/>
      <c r="H104" s="78">
        <f>F104</f>
        <v>2.09</v>
      </c>
      <c r="I104" s="144"/>
      <c r="J104" s="23"/>
    </row>
    <row r="105" spans="1:10" ht="16" x14ac:dyDescent="0.2">
      <c r="A105" s="75"/>
      <c r="B105" s="75"/>
      <c r="C105" s="66"/>
      <c r="D105" s="66"/>
      <c r="E105" s="79"/>
      <c r="F105" s="109"/>
      <c r="G105" s="479"/>
      <c r="H105" s="78"/>
      <c r="I105" s="144"/>
      <c r="J105" s="23"/>
    </row>
    <row r="106" spans="1:10" ht="16" x14ac:dyDescent="0.2">
      <c r="A106" s="75"/>
      <c r="B106" s="75" t="s">
        <v>712</v>
      </c>
      <c r="C106" s="66" t="s">
        <v>706</v>
      </c>
      <c r="D106" s="66" t="s">
        <v>411</v>
      </c>
      <c r="E106" s="79">
        <v>10000</v>
      </c>
      <c r="F106" s="109">
        <v>0</v>
      </c>
      <c r="G106" s="479">
        <f>H106-F106</f>
        <v>0.91</v>
      </c>
      <c r="H106" s="78">
        <v>0.91</v>
      </c>
      <c r="I106" s="144">
        <f>SUM(H107,H106,)</f>
        <v>1.33</v>
      </c>
      <c r="J106" s="23"/>
    </row>
    <row r="107" spans="1:10" ht="16" x14ac:dyDescent="0.2">
      <c r="A107" s="75"/>
      <c r="B107" s="75" t="s">
        <v>978</v>
      </c>
      <c r="C107" s="66" t="s">
        <v>706</v>
      </c>
      <c r="D107" s="66" t="s">
        <v>413</v>
      </c>
      <c r="E107" s="79">
        <v>10000</v>
      </c>
      <c r="F107" s="109">
        <v>0.42</v>
      </c>
      <c r="G107" s="479">
        <v>0</v>
      </c>
      <c r="H107" s="78">
        <v>0.42</v>
      </c>
      <c r="I107" s="144"/>
      <c r="J107" s="23"/>
    </row>
    <row r="108" spans="1:10" ht="16" x14ac:dyDescent="0.2">
      <c r="A108" s="75"/>
      <c r="B108" s="75"/>
      <c r="C108" s="66"/>
      <c r="D108" s="66"/>
      <c r="E108" s="79"/>
      <c r="F108" s="109"/>
      <c r="G108" s="479"/>
      <c r="H108" s="78"/>
      <c r="I108" s="144"/>
      <c r="J108" s="23"/>
    </row>
    <row r="109" spans="1:10" ht="16" x14ac:dyDescent="0.2">
      <c r="A109" s="63"/>
      <c r="B109" s="75" t="s">
        <v>423</v>
      </c>
      <c r="C109" s="66" t="s">
        <v>421</v>
      </c>
      <c r="D109" s="66" t="s">
        <v>411</v>
      </c>
      <c r="E109" s="79">
        <v>200000</v>
      </c>
      <c r="F109" s="109">
        <f>H109-G109</f>
        <v>10.07</v>
      </c>
      <c r="G109" s="479">
        <v>0.53</v>
      </c>
      <c r="H109" s="78">
        <v>10.6</v>
      </c>
      <c r="I109" s="144">
        <f>SUM(H109:H110)</f>
        <v>14.78</v>
      </c>
      <c r="J109" s="23"/>
    </row>
    <row r="110" spans="1:10" ht="16" x14ac:dyDescent="0.2">
      <c r="A110" s="63"/>
      <c r="B110" s="75" t="s">
        <v>423</v>
      </c>
      <c r="C110" s="66" t="s">
        <v>421</v>
      </c>
      <c r="D110" s="66" t="s">
        <v>413</v>
      </c>
      <c r="E110" s="79">
        <v>100000</v>
      </c>
      <c r="F110" s="109">
        <v>4.18</v>
      </c>
      <c r="G110" s="479"/>
      <c r="H110" s="78">
        <f>F110</f>
        <v>4.18</v>
      </c>
      <c r="I110" s="144"/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63"/>
      <c r="B112" s="75" t="s">
        <v>907</v>
      </c>
      <c r="C112" s="66" t="s">
        <v>908</v>
      </c>
      <c r="D112" s="66" t="s">
        <v>411</v>
      </c>
      <c r="E112" s="79">
        <v>10000</v>
      </c>
      <c r="F112" s="109"/>
      <c r="G112" s="479">
        <v>5.0199999999999996</v>
      </c>
      <c r="H112" s="78">
        <v>5.0199999999999996</v>
      </c>
      <c r="I112" s="144">
        <v>5.0199999999999996</v>
      </c>
      <c r="J112" s="23"/>
    </row>
    <row r="113" spans="1:10" ht="16" x14ac:dyDescent="0.2">
      <c r="A113" s="63"/>
      <c r="B113" s="75"/>
      <c r="C113" s="66"/>
      <c r="D113" s="66"/>
      <c r="E113" s="79"/>
      <c r="F113" s="109"/>
      <c r="G113" s="479"/>
      <c r="H113" s="78"/>
      <c r="I113" s="144"/>
      <c r="J113" s="23"/>
    </row>
    <row r="114" spans="1:10" ht="16" x14ac:dyDescent="0.2">
      <c r="A114" s="75"/>
      <c r="B114" s="75" t="s">
        <v>794</v>
      </c>
      <c r="C114" s="66" t="s">
        <v>791</v>
      </c>
      <c r="D114" s="66" t="s">
        <v>411</v>
      </c>
      <c r="E114" s="78">
        <v>10000</v>
      </c>
      <c r="F114" s="78">
        <v>0</v>
      </c>
      <c r="G114" s="277">
        <v>0.91</v>
      </c>
      <c r="H114" s="78">
        <f>F114+G114</f>
        <v>0.91</v>
      </c>
      <c r="I114" s="144">
        <f>H114</f>
        <v>0.91</v>
      </c>
      <c r="J114" s="23"/>
    </row>
    <row r="115" spans="1:10" ht="16" x14ac:dyDescent="0.2">
      <c r="A115" s="63"/>
      <c r="B115" s="75"/>
      <c r="C115" s="66"/>
      <c r="D115" s="66"/>
      <c r="E115" s="79"/>
      <c r="F115" s="78"/>
      <c r="G115" s="277"/>
      <c r="H115" s="78"/>
      <c r="I115" s="144"/>
      <c r="J115" s="23"/>
    </row>
    <row r="116" spans="1:10" ht="16" x14ac:dyDescent="0.2">
      <c r="A116" s="63"/>
      <c r="B116" s="75" t="s">
        <v>766</v>
      </c>
      <c r="C116" s="66" t="s">
        <v>765</v>
      </c>
      <c r="D116" s="66" t="s">
        <v>411</v>
      </c>
      <c r="E116" s="78">
        <v>10000</v>
      </c>
      <c r="F116" s="78">
        <v>0</v>
      </c>
      <c r="G116" s="277">
        <v>0.66</v>
      </c>
      <c r="H116" s="78">
        <f>SUM(F116:G116)</f>
        <v>0.66</v>
      </c>
      <c r="I116" s="144">
        <f>SUM(H116:H119)</f>
        <v>4.8499999999999996</v>
      </c>
      <c r="J116" s="23"/>
    </row>
    <row r="117" spans="1:10" ht="16" x14ac:dyDescent="0.2">
      <c r="A117" s="63"/>
      <c r="B117" s="75" t="s">
        <v>766</v>
      </c>
      <c r="C117" s="66" t="s">
        <v>765</v>
      </c>
      <c r="D117" s="66" t="s">
        <v>412</v>
      </c>
      <c r="E117" s="78">
        <v>10000</v>
      </c>
      <c r="F117" s="78">
        <v>3.42</v>
      </c>
      <c r="G117" s="277"/>
      <c r="H117" s="78">
        <f>F117</f>
        <v>3.42</v>
      </c>
      <c r="I117" s="144"/>
      <c r="J117" s="23"/>
    </row>
    <row r="118" spans="1:10" ht="16" x14ac:dyDescent="0.2">
      <c r="A118" s="63"/>
      <c r="B118" s="75" t="s">
        <v>766</v>
      </c>
      <c r="C118" s="66" t="s">
        <v>765</v>
      </c>
      <c r="D118" s="66" t="s">
        <v>413</v>
      </c>
      <c r="E118" s="78">
        <v>10000</v>
      </c>
      <c r="F118" s="78">
        <v>0.42</v>
      </c>
      <c r="G118" s="277"/>
      <c r="H118" s="78">
        <f>F118</f>
        <v>0.42</v>
      </c>
      <c r="I118" s="144"/>
      <c r="J118" s="23"/>
    </row>
    <row r="119" spans="1:10" ht="16" x14ac:dyDescent="0.2">
      <c r="A119" s="63"/>
      <c r="B119" s="75" t="s">
        <v>766</v>
      </c>
      <c r="C119" s="66" t="s">
        <v>765</v>
      </c>
      <c r="D119" s="66" t="s">
        <v>414</v>
      </c>
      <c r="E119" s="78">
        <v>10000</v>
      </c>
      <c r="F119" s="78">
        <v>0.35</v>
      </c>
      <c r="G119" s="277"/>
      <c r="H119" s="78">
        <f>F119</f>
        <v>0.35</v>
      </c>
      <c r="I119" s="144"/>
      <c r="J119" s="23"/>
    </row>
    <row r="120" spans="1:10" ht="16" x14ac:dyDescent="0.2">
      <c r="A120" s="63"/>
      <c r="B120" s="75"/>
      <c r="C120" s="66"/>
      <c r="D120" s="66"/>
      <c r="E120" s="79"/>
      <c r="F120" s="78"/>
      <c r="G120" s="277"/>
      <c r="H120" s="79"/>
      <c r="I120" s="144"/>
      <c r="J120" s="23"/>
    </row>
    <row r="121" spans="1:10" ht="16" x14ac:dyDescent="0.2">
      <c r="A121" s="63"/>
      <c r="B121" s="75" t="s">
        <v>943</v>
      </c>
      <c r="C121" s="66" t="s">
        <v>944</v>
      </c>
      <c r="D121" s="66" t="s">
        <v>411</v>
      </c>
      <c r="E121" s="79">
        <v>10000</v>
      </c>
      <c r="F121" s="78">
        <v>0</v>
      </c>
      <c r="G121" s="277">
        <v>0.46</v>
      </c>
      <c r="H121" s="79">
        <v>0.46</v>
      </c>
      <c r="I121" s="144">
        <f>SUM(H122,H121)</f>
        <v>0.88</v>
      </c>
      <c r="J121" s="23"/>
    </row>
    <row r="122" spans="1:10" ht="16" x14ac:dyDescent="0.2">
      <c r="A122" s="63"/>
      <c r="B122" s="75" t="s">
        <v>943</v>
      </c>
      <c r="C122" s="66" t="s">
        <v>944</v>
      </c>
      <c r="D122" s="66" t="s">
        <v>413</v>
      </c>
      <c r="E122" s="79">
        <v>10000</v>
      </c>
      <c r="F122" s="78">
        <v>0.42</v>
      </c>
      <c r="G122" s="277">
        <v>0</v>
      </c>
      <c r="H122" s="79">
        <v>0.42</v>
      </c>
      <c r="I122" s="144"/>
      <c r="J122" s="23"/>
    </row>
    <row r="123" spans="1:10" ht="16" x14ac:dyDescent="0.2">
      <c r="A123" s="63"/>
      <c r="B123" s="75"/>
      <c r="C123" s="66"/>
      <c r="D123" s="66"/>
      <c r="E123" s="79"/>
      <c r="F123" s="78"/>
      <c r="G123" s="277"/>
      <c r="H123" s="79"/>
      <c r="I123" s="144"/>
      <c r="J123" s="23"/>
    </row>
    <row r="124" spans="1:10" ht="16" x14ac:dyDescent="0.2">
      <c r="A124" s="63"/>
      <c r="B124" s="75" t="s">
        <v>555</v>
      </c>
      <c r="C124" s="66" t="s">
        <v>57</v>
      </c>
      <c r="D124" s="66" t="s">
        <v>411</v>
      </c>
      <c r="E124" s="78">
        <v>40000</v>
      </c>
      <c r="F124" s="109">
        <f>H124-G124</f>
        <v>15.059999999999999</v>
      </c>
      <c r="G124" s="479">
        <v>5.0199999999999996</v>
      </c>
      <c r="H124" s="78">
        <v>20.079999999999998</v>
      </c>
      <c r="I124" s="144">
        <f>SUM(H124:H129)</f>
        <v>44.470000000000006</v>
      </c>
      <c r="J124" s="23"/>
    </row>
    <row r="125" spans="1:10" ht="16" x14ac:dyDescent="0.2">
      <c r="A125" s="63"/>
      <c r="B125" s="75" t="s">
        <v>555</v>
      </c>
      <c r="C125" s="66" t="s">
        <v>57</v>
      </c>
      <c r="D125" s="66" t="s">
        <v>417</v>
      </c>
      <c r="E125" s="79">
        <v>10000</v>
      </c>
      <c r="F125" s="109">
        <v>19.760000000000002</v>
      </c>
      <c r="G125" s="479"/>
      <c r="H125" s="79">
        <f>F125</f>
        <v>19.760000000000002</v>
      </c>
      <c r="I125" s="144"/>
      <c r="J125" s="23"/>
    </row>
    <row r="126" spans="1:10" ht="16" x14ac:dyDescent="0.2">
      <c r="A126" s="63"/>
      <c r="B126" s="75" t="s">
        <v>555</v>
      </c>
      <c r="C126" s="66" t="s">
        <v>57</v>
      </c>
      <c r="D126" s="66" t="s">
        <v>412</v>
      </c>
      <c r="E126" s="79">
        <v>10000</v>
      </c>
      <c r="F126" s="109">
        <v>3.42</v>
      </c>
      <c r="G126" s="479"/>
      <c r="H126" s="79">
        <f>F126</f>
        <v>3.42</v>
      </c>
      <c r="I126" s="144"/>
      <c r="J126" s="23"/>
    </row>
    <row r="127" spans="1:10" ht="16" x14ac:dyDescent="0.2">
      <c r="A127" s="63"/>
      <c r="B127" s="75" t="s">
        <v>555</v>
      </c>
      <c r="C127" s="66" t="s">
        <v>57</v>
      </c>
      <c r="D127" s="66" t="s">
        <v>413</v>
      </c>
      <c r="E127" s="79">
        <v>10000</v>
      </c>
      <c r="F127" s="109">
        <v>0.42</v>
      </c>
      <c r="G127" s="479"/>
      <c r="H127" s="79">
        <f>F127</f>
        <v>0.42</v>
      </c>
      <c r="I127" s="144"/>
      <c r="J127" s="23"/>
    </row>
    <row r="128" spans="1:10" ht="16" x14ac:dyDescent="0.2">
      <c r="A128" s="63"/>
      <c r="B128" s="75" t="s">
        <v>555</v>
      </c>
      <c r="C128" s="66" t="s">
        <v>57</v>
      </c>
      <c r="D128" s="66" t="s">
        <v>418</v>
      </c>
      <c r="E128" s="79">
        <v>10000</v>
      </c>
      <c r="F128" s="109">
        <v>0.44</v>
      </c>
      <c r="G128" s="479"/>
      <c r="H128" s="79">
        <f>F128</f>
        <v>0.44</v>
      </c>
      <c r="I128" s="144"/>
      <c r="J128" s="23"/>
    </row>
    <row r="129" spans="1:10" ht="16" x14ac:dyDescent="0.2">
      <c r="A129" s="63"/>
      <c r="B129" s="75" t="s">
        <v>555</v>
      </c>
      <c r="C129" s="66" t="s">
        <v>57</v>
      </c>
      <c r="D129" s="66" t="s">
        <v>414</v>
      </c>
      <c r="E129" s="79">
        <v>10000</v>
      </c>
      <c r="F129" s="109">
        <v>0.35</v>
      </c>
      <c r="G129" s="479"/>
      <c r="H129" s="79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109"/>
      <c r="G130" s="479"/>
      <c r="H130" s="79"/>
      <c r="I130" s="144"/>
      <c r="J130" s="23"/>
    </row>
    <row r="131" spans="1:10" ht="16" x14ac:dyDescent="0.2">
      <c r="A131" s="63"/>
      <c r="B131" s="75" t="s">
        <v>946</v>
      </c>
      <c r="C131" s="66" t="s">
        <v>947</v>
      </c>
      <c r="D131" s="66" t="s">
        <v>411</v>
      </c>
      <c r="E131" s="79">
        <v>150000</v>
      </c>
      <c r="F131" s="79">
        <v>6.44</v>
      </c>
      <c r="G131" s="479">
        <v>0.46</v>
      </c>
      <c r="H131" s="79">
        <f>F131+G131</f>
        <v>6.9</v>
      </c>
      <c r="I131" s="144">
        <f>H131+H132</f>
        <v>13.17</v>
      </c>
      <c r="J131" s="23"/>
    </row>
    <row r="132" spans="1:10" ht="16" x14ac:dyDescent="0.2">
      <c r="A132" s="63"/>
      <c r="B132" s="75" t="s">
        <v>946</v>
      </c>
      <c r="C132" s="66" t="s">
        <v>947</v>
      </c>
      <c r="D132" s="66" t="s">
        <v>413</v>
      </c>
      <c r="E132" s="79">
        <v>150000</v>
      </c>
      <c r="F132" s="79">
        <v>6.27</v>
      </c>
      <c r="G132" s="479"/>
      <c r="H132" s="79">
        <v>6.27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9"/>
      <c r="I133" s="144"/>
      <c r="J133" s="23"/>
    </row>
    <row r="134" spans="1:10" ht="16" x14ac:dyDescent="0.2">
      <c r="A134" s="63"/>
      <c r="B134" s="75" t="s">
        <v>558</v>
      </c>
      <c r="C134" s="66" t="s">
        <v>219</v>
      </c>
      <c r="D134" s="66" t="s">
        <v>411</v>
      </c>
      <c r="E134" s="78">
        <v>50000</v>
      </c>
      <c r="F134" s="109">
        <f>H134-G134</f>
        <v>2.6399999999999997</v>
      </c>
      <c r="G134" s="479">
        <v>0.66</v>
      </c>
      <c r="H134" s="78">
        <v>3.3</v>
      </c>
      <c r="I134" s="192">
        <f>SUM(H134:H135)</f>
        <v>7.8999999999999995</v>
      </c>
      <c r="J134" s="23"/>
    </row>
    <row r="135" spans="1:10" ht="16" x14ac:dyDescent="0.2">
      <c r="A135" s="63"/>
      <c r="B135" s="75" t="s">
        <v>558</v>
      </c>
      <c r="C135" s="66" t="s">
        <v>219</v>
      </c>
      <c r="D135" s="66" t="s">
        <v>413</v>
      </c>
      <c r="E135" s="79">
        <v>110000</v>
      </c>
      <c r="F135" s="109">
        <v>4.5999999999999996</v>
      </c>
      <c r="G135" s="479"/>
      <c r="H135" s="79">
        <f>F135</f>
        <v>4.5999999999999996</v>
      </c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144"/>
      <c r="J136" s="23"/>
    </row>
    <row r="137" spans="1:10" ht="16" x14ac:dyDescent="0.2">
      <c r="A137" s="63"/>
      <c r="B137" s="75" t="s">
        <v>909</v>
      </c>
      <c r="C137" s="66" t="s">
        <v>910</v>
      </c>
      <c r="D137" s="66" t="s">
        <v>411</v>
      </c>
      <c r="E137" s="79">
        <v>10000</v>
      </c>
      <c r="F137" s="78">
        <v>0</v>
      </c>
      <c r="G137" s="277">
        <v>0.91</v>
      </c>
      <c r="H137" s="79">
        <v>0.91</v>
      </c>
      <c r="I137" s="144">
        <v>0.91</v>
      </c>
      <c r="J137" s="23"/>
    </row>
    <row r="138" spans="1:10" ht="16" x14ac:dyDescent="0.2">
      <c r="A138" s="63"/>
      <c r="B138" s="75"/>
      <c r="C138" s="66"/>
      <c r="D138" s="66"/>
      <c r="E138" s="78"/>
      <c r="F138" s="78"/>
      <c r="G138" s="277"/>
      <c r="H138" s="79"/>
      <c r="I138" s="144"/>
      <c r="J138" s="23"/>
    </row>
    <row r="139" spans="1:10" ht="16" x14ac:dyDescent="0.2">
      <c r="A139" s="63"/>
      <c r="B139" s="175" t="s">
        <v>651</v>
      </c>
      <c r="C139" s="66" t="s">
        <v>650</v>
      </c>
      <c r="D139" s="66" t="s">
        <v>411</v>
      </c>
      <c r="E139" s="78">
        <v>250000</v>
      </c>
      <c r="F139" s="78">
        <v>30.24</v>
      </c>
      <c r="G139" s="277">
        <v>1.26</v>
      </c>
      <c r="H139" s="78">
        <f>SUM(G139,F139)</f>
        <v>31.5</v>
      </c>
      <c r="I139" s="144">
        <f>SUM(H139:H142)</f>
        <v>45.300000000000004</v>
      </c>
      <c r="J139" s="23"/>
    </row>
    <row r="140" spans="1:10" ht="16" x14ac:dyDescent="0.2">
      <c r="A140" s="63"/>
      <c r="B140" s="175" t="s">
        <v>651</v>
      </c>
      <c r="C140" s="66" t="s">
        <v>650</v>
      </c>
      <c r="D140" s="66" t="s">
        <v>412</v>
      </c>
      <c r="E140" s="78">
        <v>10000</v>
      </c>
      <c r="F140" s="109">
        <v>3.42</v>
      </c>
      <c r="G140" s="479"/>
      <c r="H140" s="79">
        <f>F140</f>
        <v>3.42</v>
      </c>
      <c r="I140" s="144"/>
      <c r="J140" s="23"/>
    </row>
    <row r="141" spans="1:10" ht="16" x14ac:dyDescent="0.2">
      <c r="A141" s="63"/>
      <c r="B141" s="175" t="s">
        <v>651</v>
      </c>
      <c r="C141" s="66" t="s">
        <v>650</v>
      </c>
      <c r="D141" s="66" t="s">
        <v>413</v>
      </c>
      <c r="E141" s="78">
        <v>240000</v>
      </c>
      <c r="F141" s="109">
        <v>10.029999999999999</v>
      </c>
      <c r="G141" s="479"/>
      <c r="H141" s="79">
        <f>F141</f>
        <v>10.029999999999999</v>
      </c>
      <c r="I141" s="144"/>
      <c r="J141" s="23"/>
    </row>
    <row r="142" spans="1:10" ht="16" x14ac:dyDescent="0.2">
      <c r="A142" s="63"/>
      <c r="B142" s="175" t="s">
        <v>651</v>
      </c>
      <c r="C142" s="66" t="s">
        <v>650</v>
      </c>
      <c r="D142" s="66" t="s">
        <v>414</v>
      </c>
      <c r="E142" s="78">
        <v>10000</v>
      </c>
      <c r="F142" s="109">
        <v>0.35</v>
      </c>
      <c r="G142" s="479"/>
      <c r="H142" s="79">
        <f>F142</f>
        <v>0.35</v>
      </c>
      <c r="I142" s="144"/>
      <c r="J142" s="23"/>
    </row>
    <row r="143" spans="1:10" ht="16" x14ac:dyDescent="0.2">
      <c r="A143" s="63"/>
      <c r="B143" s="75"/>
      <c r="C143" s="66"/>
      <c r="D143" s="66"/>
      <c r="E143" s="78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836</v>
      </c>
      <c r="C144" s="66" t="s">
        <v>837</v>
      </c>
      <c r="D144" s="66" t="s">
        <v>411</v>
      </c>
      <c r="E144" s="78">
        <v>200000</v>
      </c>
      <c r="F144" s="109">
        <v>12.54</v>
      </c>
      <c r="G144" s="479">
        <v>0.66</v>
      </c>
      <c r="H144" s="79">
        <f>SUM(F144,G144)</f>
        <v>13.2</v>
      </c>
      <c r="I144" s="144">
        <f>SUM(H144,H145)</f>
        <v>21.56</v>
      </c>
      <c r="J144" s="23"/>
    </row>
    <row r="145" spans="1:10" ht="16" x14ac:dyDescent="0.2">
      <c r="A145" s="63"/>
      <c r="B145" s="75" t="s">
        <v>836</v>
      </c>
      <c r="C145" s="66" t="s">
        <v>837</v>
      </c>
      <c r="D145" s="66" t="s">
        <v>413</v>
      </c>
      <c r="E145" s="78">
        <v>200000</v>
      </c>
      <c r="F145" s="109">
        <v>8.36</v>
      </c>
      <c r="G145" s="479"/>
      <c r="H145" s="79">
        <v>8.36</v>
      </c>
      <c r="I145" s="144"/>
      <c r="J145" s="23"/>
    </row>
    <row r="146" spans="1:10" ht="16" x14ac:dyDescent="0.2">
      <c r="A146" s="63"/>
      <c r="B146" s="75"/>
      <c r="C146" s="66"/>
      <c r="D146" s="66"/>
      <c r="E146" s="79"/>
      <c r="F146" s="78"/>
      <c r="G146" s="277"/>
      <c r="H146" s="79"/>
      <c r="I146" s="144"/>
      <c r="J146" s="23"/>
    </row>
    <row r="147" spans="1:10" ht="16" x14ac:dyDescent="0.2">
      <c r="A147" s="63"/>
      <c r="B147" s="75" t="s">
        <v>561</v>
      </c>
      <c r="C147" s="66" t="s">
        <v>1039</v>
      </c>
      <c r="D147" s="66" t="s">
        <v>411</v>
      </c>
      <c r="E147" s="79">
        <v>10000</v>
      </c>
      <c r="F147" s="109">
        <v>0</v>
      </c>
      <c r="G147" s="479">
        <f>H147-F147</f>
        <v>0.91</v>
      </c>
      <c r="H147" s="79">
        <v>0.91</v>
      </c>
      <c r="I147" s="144">
        <f>SUM(H147:H148)</f>
        <v>1.33</v>
      </c>
      <c r="J147" s="23"/>
    </row>
    <row r="148" spans="1:10" ht="16" x14ac:dyDescent="0.2">
      <c r="A148" s="63"/>
      <c r="B148" s="75" t="s">
        <v>561</v>
      </c>
      <c r="C148" s="66" t="s">
        <v>1039</v>
      </c>
      <c r="D148" s="66" t="s">
        <v>413</v>
      </c>
      <c r="E148" s="78">
        <v>10000</v>
      </c>
      <c r="F148" s="78">
        <v>0.42</v>
      </c>
      <c r="G148" s="277"/>
      <c r="H148" s="78">
        <f>F148</f>
        <v>0.42</v>
      </c>
      <c r="I148" s="144"/>
      <c r="J148" s="23"/>
    </row>
    <row r="149" spans="1:10" ht="16" x14ac:dyDescent="0.2">
      <c r="A149" s="63"/>
      <c r="B149" s="75"/>
      <c r="C149" s="66"/>
      <c r="D149" s="66"/>
      <c r="E149" s="78"/>
      <c r="F149" s="78"/>
      <c r="G149" s="277"/>
      <c r="H149" s="78"/>
      <c r="I149" s="144"/>
      <c r="J149" s="23"/>
    </row>
    <row r="150" spans="1:10" ht="16" x14ac:dyDescent="0.2">
      <c r="A150" s="63"/>
      <c r="B150" s="75" t="s">
        <v>871</v>
      </c>
      <c r="C150" s="66" t="s">
        <v>870</v>
      </c>
      <c r="D150" s="66" t="s">
        <v>411</v>
      </c>
      <c r="E150" s="79">
        <v>10000</v>
      </c>
      <c r="F150" s="78"/>
      <c r="G150" s="277">
        <v>0.53</v>
      </c>
      <c r="H150" s="78">
        <v>0.53</v>
      </c>
      <c r="I150" s="144">
        <v>0.95</v>
      </c>
      <c r="J150" s="23"/>
    </row>
    <row r="151" spans="1:10" ht="16" x14ac:dyDescent="0.2">
      <c r="A151" s="63"/>
      <c r="B151" s="75" t="s">
        <v>871</v>
      </c>
      <c r="C151" s="66" t="s">
        <v>870</v>
      </c>
      <c r="D151" s="66" t="s">
        <v>413</v>
      </c>
      <c r="E151" s="78">
        <v>10000</v>
      </c>
      <c r="F151" s="78">
        <v>0.42</v>
      </c>
      <c r="G151" s="277"/>
      <c r="H151" s="78">
        <v>0.42</v>
      </c>
      <c r="I151" s="144"/>
      <c r="J151" s="23"/>
    </row>
    <row r="152" spans="1:10" ht="16" x14ac:dyDescent="0.2">
      <c r="A152" s="63"/>
      <c r="B152" s="75"/>
      <c r="C152" s="66"/>
      <c r="D152" s="66"/>
      <c r="E152" s="78"/>
      <c r="F152" s="78"/>
      <c r="G152" s="277"/>
      <c r="H152" s="78"/>
      <c r="I152" s="144"/>
      <c r="J152" s="23"/>
    </row>
    <row r="153" spans="1:10" ht="16" x14ac:dyDescent="0.2">
      <c r="A153" s="63"/>
      <c r="B153" s="75" t="s">
        <v>562</v>
      </c>
      <c r="C153" s="66" t="s">
        <v>233</v>
      </c>
      <c r="D153" s="66" t="s">
        <v>411</v>
      </c>
      <c r="E153" s="78">
        <v>10000</v>
      </c>
      <c r="F153" s="109">
        <v>0</v>
      </c>
      <c r="G153" s="479">
        <f>H153-F153</f>
        <v>5.0199999999999996</v>
      </c>
      <c r="H153" s="78">
        <v>5.0199999999999996</v>
      </c>
      <c r="I153" s="144">
        <f>SUM(H153:H156)</f>
        <v>12.969999999999999</v>
      </c>
      <c r="J153" s="211"/>
    </row>
    <row r="154" spans="1:10" ht="16" x14ac:dyDescent="0.2">
      <c r="A154" s="63"/>
      <c r="B154" s="75" t="s">
        <v>562</v>
      </c>
      <c r="C154" s="66" t="s">
        <v>233</v>
      </c>
      <c r="D154" s="66" t="s">
        <v>412</v>
      </c>
      <c r="E154" s="79">
        <v>10000</v>
      </c>
      <c r="F154" s="109">
        <v>3.42</v>
      </c>
      <c r="G154" s="479"/>
      <c r="H154" s="79">
        <f>F154</f>
        <v>3.42</v>
      </c>
      <c r="I154" s="144"/>
      <c r="J154" s="23"/>
    </row>
    <row r="155" spans="1:10" ht="16" x14ac:dyDescent="0.2">
      <c r="A155" s="63"/>
      <c r="B155" s="75" t="s">
        <v>562</v>
      </c>
      <c r="C155" s="66" t="s">
        <v>233</v>
      </c>
      <c r="D155" s="66" t="s">
        <v>413</v>
      </c>
      <c r="E155" s="79">
        <v>100000</v>
      </c>
      <c r="F155" s="109">
        <v>4.18</v>
      </c>
      <c r="G155" s="479"/>
      <c r="H155" s="79">
        <f>F155</f>
        <v>4.18</v>
      </c>
      <c r="I155" s="144"/>
      <c r="J155" s="23"/>
    </row>
    <row r="156" spans="1:10" ht="16" x14ac:dyDescent="0.2">
      <c r="A156" s="63"/>
      <c r="B156" s="75" t="s">
        <v>562</v>
      </c>
      <c r="C156" s="66" t="s">
        <v>233</v>
      </c>
      <c r="D156" s="66" t="s">
        <v>414</v>
      </c>
      <c r="E156" s="79">
        <v>10000</v>
      </c>
      <c r="F156" s="109">
        <v>0.35</v>
      </c>
      <c r="G156" s="479"/>
      <c r="H156" s="79">
        <f>F156</f>
        <v>0.35</v>
      </c>
      <c r="I156" s="144"/>
      <c r="J156" s="23"/>
    </row>
    <row r="157" spans="1:10" ht="16" x14ac:dyDescent="0.2">
      <c r="A157" s="63"/>
      <c r="B157" s="75"/>
      <c r="C157" s="66"/>
      <c r="D157" s="66"/>
      <c r="E157" s="79"/>
      <c r="F157" s="78"/>
      <c r="G157" s="277"/>
      <c r="H157" s="79"/>
      <c r="I157" s="144"/>
      <c r="J157" s="23"/>
    </row>
    <row r="158" spans="1:10" ht="16" x14ac:dyDescent="0.2">
      <c r="A158" s="63"/>
      <c r="B158" s="75" t="s">
        <v>563</v>
      </c>
      <c r="C158" s="66" t="s">
        <v>234</v>
      </c>
      <c r="D158" s="66" t="s">
        <v>411</v>
      </c>
      <c r="E158" s="78">
        <v>10000</v>
      </c>
      <c r="F158" s="78">
        <v>0</v>
      </c>
      <c r="G158" s="277">
        <f>H158-F158</f>
        <v>14.08</v>
      </c>
      <c r="H158" s="78">
        <v>14.08</v>
      </c>
      <c r="I158" s="144">
        <f>H158</f>
        <v>14.08</v>
      </c>
      <c r="J158" s="23"/>
    </row>
    <row r="159" spans="1:10" ht="16" x14ac:dyDescent="0.2">
      <c r="A159" s="63"/>
      <c r="B159" s="75"/>
      <c r="C159" s="66"/>
      <c r="D159" s="66"/>
      <c r="F159" s="314"/>
      <c r="G159" s="277"/>
      <c r="H159" s="78"/>
      <c r="I159" s="144"/>
      <c r="J159" s="23"/>
    </row>
    <row r="160" spans="1:10" ht="16" x14ac:dyDescent="0.2">
      <c r="A160" s="63"/>
      <c r="B160" s="75" t="s">
        <v>1045</v>
      </c>
      <c r="C160" s="66" t="s">
        <v>1046</v>
      </c>
      <c r="D160" s="66" t="s">
        <v>411</v>
      </c>
      <c r="E160" s="78">
        <v>40000</v>
      </c>
      <c r="F160" s="314"/>
      <c r="G160" s="277"/>
      <c r="H160" s="78"/>
      <c r="I160" s="144"/>
      <c r="J160" s="23" t="s">
        <v>1047</v>
      </c>
    </row>
    <row r="161" spans="1:10" ht="16" x14ac:dyDescent="0.2">
      <c r="A161" s="63"/>
      <c r="B161" s="75" t="s">
        <v>1045</v>
      </c>
      <c r="C161" s="66" t="s">
        <v>1046</v>
      </c>
      <c r="D161" s="66" t="s">
        <v>417</v>
      </c>
      <c r="E161" s="78">
        <v>5000</v>
      </c>
      <c r="F161" s="314"/>
      <c r="G161" s="277"/>
      <c r="H161" s="78"/>
      <c r="I161" s="144"/>
      <c r="J161" s="23"/>
    </row>
    <row r="162" spans="1:10" ht="16" x14ac:dyDescent="0.2">
      <c r="A162" s="63"/>
      <c r="B162" s="75" t="s">
        <v>1045</v>
      </c>
      <c r="C162" s="66" t="s">
        <v>1046</v>
      </c>
      <c r="D162" s="66" t="s">
        <v>413</v>
      </c>
      <c r="E162" s="78">
        <v>40000</v>
      </c>
      <c r="F162" s="314"/>
      <c r="G162" s="277"/>
      <c r="H162" s="78"/>
      <c r="I162" s="144"/>
      <c r="J162" s="23"/>
    </row>
    <row r="163" spans="1:10" ht="16" x14ac:dyDescent="0.2">
      <c r="A163" s="63"/>
      <c r="B163" s="75" t="s">
        <v>1045</v>
      </c>
      <c r="C163" s="66" t="s">
        <v>1046</v>
      </c>
      <c r="D163" s="66" t="s">
        <v>418</v>
      </c>
      <c r="E163" s="78">
        <v>5000</v>
      </c>
      <c r="F163" s="314"/>
      <c r="G163" s="277"/>
      <c r="H163" s="78"/>
      <c r="I163" s="144"/>
      <c r="J163" s="23"/>
    </row>
    <row r="164" spans="1:10" ht="16" x14ac:dyDescent="0.2">
      <c r="A164" s="63"/>
      <c r="B164" s="75"/>
      <c r="C164" s="66"/>
      <c r="D164" s="66"/>
      <c r="E164" s="78"/>
      <c r="F164" s="314"/>
      <c r="G164" s="277"/>
      <c r="H164" s="78"/>
      <c r="I164" s="144"/>
      <c r="J164" s="23"/>
    </row>
    <row r="165" spans="1:10" ht="16" x14ac:dyDescent="0.2">
      <c r="A165" s="63"/>
      <c r="B165" s="75" t="s">
        <v>985</v>
      </c>
      <c r="C165" s="66" t="s">
        <v>986</v>
      </c>
      <c r="D165" s="66" t="s">
        <v>411</v>
      </c>
      <c r="E165" s="78">
        <v>10000</v>
      </c>
      <c r="F165" s="314">
        <v>0</v>
      </c>
      <c r="G165" s="277">
        <v>0.53</v>
      </c>
      <c r="H165" s="78">
        <v>0.53</v>
      </c>
      <c r="I165" s="144">
        <f>SUM(H166,H165)</f>
        <v>0.95</v>
      </c>
      <c r="J165" s="23"/>
    </row>
    <row r="166" spans="1:10" ht="16" x14ac:dyDescent="0.2">
      <c r="A166" s="63"/>
      <c r="B166" s="75" t="s">
        <v>985</v>
      </c>
      <c r="C166" s="66" t="s">
        <v>986</v>
      </c>
      <c r="D166" s="66" t="s">
        <v>413</v>
      </c>
      <c r="E166" s="78">
        <v>10000</v>
      </c>
      <c r="F166" s="314">
        <v>0.42</v>
      </c>
      <c r="G166" s="277">
        <v>0</v>
      </c>
      <c r="H166" s="78">
        <v>0.42</v>
      </c>
      <c r="I166" s="144"/>
      <c r="J166" s="23"/>
    </row>
    <row r="167" spans="1:10" ht="16" x14ac:dyDescent="0.2">
      <c r="A167" s="63"/>
      <c r="B167" s="75"/>
      <c r="C167" s="66"/>
      <c r="D167" s="66"/>
      <c r="E167" s="79"/>
      <c r="F167" s="314"/>
      <c r="G167" s="277"/>
      <c r="H167" s="79"/>
      <c r="I167" s="144"/>
      <c r="J167" s="23"/>
    </row>
    <row r="168" spans="1:10" ht="16" x14ac:dyDescent="0.2">
      <c r="A168" s="63"/>
      <c r="B168" s="75" t="s">
        <v>564</v>
      </c>
      <c r="C168" s="168" t="s">
        <v>330</v>
      </c>
      <c r="D168" s="168" t="s">
        <v>411</v>
      </c>
      <c r="E168" s="169">
        <v>200000</v>
      </c>
      <c r="F168" s="254">
        <v>23.94</v>
      </c>
      <c r="G168" s="478">
        <v>1.26</v>
      </c>
      <c r="H168" s="343">
        <f>SUM(F168:G168)</f>
        <v>25.200000000000003</v>
      </c>
      <c r="I168" s="144">
        <f>SUM(H168:H173)</f>
        <v>32.660000000000004</v>
      </c>
      <c r="J168" s="23"/>
    </row>
    <row r="169" spans="1:10" ht="16" x14ac:dyDescent="0.2">
      <c r="A169" s="63"/>
      <c r="B169" s="75" t="s">
        <v>564</v>
      </c>
      <c r="C169" s="168" t="s">
        <v>330</v>
      </c>
      <c r="D169" s="168" t="s">
        <v>417</v>
      </c>
      <c r="E169" s="169">
        <v>10000</v>
      </c>
      <c r="F169" s="254">
        <v>2.83</v>
      </c>
      <c r="G169" s="479"/>
      <c r="H169" s="343">
        <f>F169</f>
        <v>2.83</v>
      </c>
      <c r="I169" s="144"/>
      <c r="J169" s="23"/>
    </row>
    <row r="170" spans="1:10" ht="16" x14ac:dyDescent="0.2">
      <c r="A170" s="63"/>
      <c r="B170" s="75" t="s">
        <v>564</v>
      </c>
      <c r="C170" s="168" t="s">
        <v>330</v>
      </c>
      <c r="D170" s="168" t="s">
        <v>412</v>
      </c>
      <c r="E170" s="169">
        <v>10000</v>
      </c>
      <c r="F170" s="109">
        <v>3.42</v>
      </c>
      <c r="G170" s="479"/>
      <c r="H170" s="78">
        <f>F170</f>
        <v>3.42</v>
      </c>
      <c r="I170" s="144"/>
      <c r="J170" s="23"/>
    </row>
    <row r="171" spans="1:10" ht="16" x14ac:dyDescent="0.2">
      <c r="A171" s="63"/>
      <c r="B171" s="75" t="s">
        <v>564</v>
      </c>
      <c r="C171" s="168" t="s">
        <v>330</v>
      </c>
      <c r="D171" s="168" t="s">
        <v>413</v>
      </c>
      <c r="E171" s="169">
        <v>10000</v>
      </c>
      <c r="F171" s="109">
        <v>0.42</v>
      </c>
      <c r="G171" s="479"/>
      <c r="H171" s="78">
        <f>F171</f>
        <v>0.42</v>
      </c>
      <c r="I171" s="144"/>
      <c r="J171" s="23"/>
    </row>
    <row r="172" spans="1:10" ht="16" x14ac:dyDescent="0.2">
      <c r="A172" s="63"/>
      <c r="B172" s="75" t="s">
        <v>564</v>
      </c>
      <c r="C172" s="168" t="s">
        <v>330</v>
      </c>
      <c r="D172" s="168" t="s">
        <v>418</v>
      </c>
      <c r="E172" s="169">
        <v>10000</v>
      </c>
      <c r="F172" s="253">
        <v>0.44</v>
      </c>
      <c r="G172" s="479"/>
      <c r="H172" s="78">
        <f>F172</f>
        <v>0.44</v>
      </c>
      <c r="I172" s="144"/>
      <c r="J172" s="23"/>
    </row>
    <row r="173" spans="1:10" ht="16" x14ac:dyDescent="0.2">
      <c r="A173" s="63"/>
      <c r="B173" s="75" t="s">
        <v>564</v>
      </c>
      <c r="C173" s="168" t="s">
        <v>330</v>
      </c>
      <c r="D173" s="168" t="s">
        <v>414</v>
      </c>
      <c r="E173" s="169">
        <v>10000</v>
      </c>
      <c r="F173" s="253">
        <v>0.35</v>
      </c>
      <c r="G173" s="479"/>
      <c r="H173" s="78">
        <f>F173</f>
        <v>0.35</v>
      </c>
      <c r="I173" s="144"/>
      <c r="J173" s="23"/>
    </row>
    <row r="174" spans="1:10" ht="16" x14ac:dyDescent="0.2">
      <c r="A174" s="63"/>
      <c r="B174" s="172"/>
      <c r="C174" s="168"/>
      <c r="D174" s="212"/>
      <c r="E174" s="169"/>
      <c r="F174" s="78"/>
      <c r="G174" s="277"/>
      <c r="H174" s="78"/>
      <c r="I174" s="144"/>
      <c r="J174" s="23"/>
    </row>
    <row r="175" spans="1:10" ht="16" x14ac:dyDescent="0.2">
      <c r="A175" s="63"/>
      <c r="B175" s="172" t="s">
        <v>565</v>
      </c>
      <c r="C175" s="168" t="s">
        <v>490</v>
      </c>
      <c r="D175" s="212" t="s">
        <v>411</v>
      </c>
      <c r="E175" s="169">
        <v>10000</v>
      </c>
      <c r="F175" s="109" t="s">
        <v>492</v>
      </c>
      <c r="G175" s="479">
        <v>3.08</v>
      </c>
      <c r="H175" s="78">
        <f>G175</f>
        <v>3.08</v>
      </c>
      <c r="I175" s="144">
        <f>H175</f>
        <v>3.08</v>
      </c>
      <c r="J175" s="23"/>
    </row>
    <row r="176" spans="1:10" ht="16" x14ac:dyDescent="0.2">
      <c r="A176" s="63"/>
      <c r="B176" s="172"/>
      <c r="C176" s="168"/>
      <c r="D176" s="212"/>
      <c r="E176" s="169"/>
      <c r="F176" s="109"/>
      <c r="G176" s="479"/>
      <c r="H176" s="78"/>
      <c r="I176" s="144"/>
      <c r="J176" s="23"/>
    </row>
    <row r="177" spans="1:10" ht="16" x14ac:dyDescent="0.2">
      <c r="A177" s="63"/>
      <c r="B177" s="172" t="s">
        <v>653</v>
      </c>
      <c r="C177" s="168" t="s">
        <v>988</v>
      </c>
      <c r="D177" s="212" t="s">
        <v>989</v>
      </c>
      <c r="E177" s="169">
        <v>10000</v>
      </c>
      <c r="F177" s="109">
        <v>0</v>
      </c>
      <c r="G177" s="479">
        <v>1.26</v>
      </c>
      <c r="H177" s="78">
        <v>1.26</v>
      </c>
      <c r="I177" s="144">
        <v>1.26</v>
      </c>
      <c r="J177" s="23"/>
    </row>
    <row r="178" spans="1:10" ht="16" x14ac:dyDescent="0.2">
      <c r="A178" s="63"/>
      <c r="B178" s="172"/>
      <c r="C178" s="168"/>
      <c r="D178" s="212"/>
      <c r="E178" s="169"/>
      <c r="F178" s="78"/>
      <c r="G178" s="277"/>
      <c r="H178" s="78"/>
      <c r="I178" s="144"/>
      <c r="J178" s="23"/>
    </row>
    <row r="179" spans="1:10" ht="16" x14ac:dyDescent="0.2">
      <c r="A179" s="63"/>
      <c r="B179" s="75" t="s">
        <v>566</v>
      </c>
      <c r="C179" s="66" t="s">
        <v>25</v>
      </c>
      <c r="D179" s="66" t="s">
        <v>411</v>
      </c>
      <c r="E179" s="79">
        <v>10000</v>
      </c>
      <c r="F179" s="109">
        <v>0</v>
      </c>
      <c r="G179" s="479">
        <f>H179-F179</f>
        <v>3.08</v>
      </c>
      <c r="H179" s="79">
        <v>3.08</v>
      </c>
      <c r="I179" s="144">
        <f>H179</f>
        <v>3.08</v>
      </c>
      <c r="J179" s="23"/>
    </row>
    <row r="180" spans="1:10" ht="16" x14ac:dyDescent="0.2">
      <c r="A180" s="63"/>
      <c r="B180" s="75"/>
      <c r="C180" s="66"/>
      <c r="D180" s="66"/>
      <c r="E180" s="79"/>
      <c r="F180" s="78"/>
      <c r="G180" s="277"/>
      <c r="H180" s="79"/>
      <c r="I180" s="144"/>
      <c r="J180" s="23"/>
    </row>
    <row r="181" spans="1:10" ht="16" x14ac:dyDescent="0.2">
      <c r="A181" s="63"/>
      <c r="B181" s="75" t="s">
        <v>567</v>
      </c>
      <c r="C181" s="66" t="s">
        <v>88</v>
      </c>
      <c r="D181" s="66" t="s">
        <v>411</v>
      </c>
      <c r="E181" s="78">
        <v>250000</v>
      </c>
      <c r="F181" s="109">
        <v>73.92</v>
      </c>
      <c r="G181" s="479">
        <v>3.08</v>
      </c>
      <c r="H181" s="78">
        <f>F181+G181</f>
        <v>77</v>
      </c>
      <c r="I181" s="144">
        <f>SUM(H181:H186)</f>
        <v>159.62999999999997</v>
      </c>
      <c r="J181" s="23"/>
    </row>
    <row r="182" spans="1:10" ht="16" x14ac:dyDescent="0.2">
      <c r="A182" s="63"/>
      <c r="B182" s="75" t="s">
        <v>567</v>
      </c>
      <c r="C182" s="66" t="s">
        <v>88</v>
      </c>
      <c r="D182" s="66" t="s">
        <v>417</v>
      </c>
      <c r="E182" s="78">
        <v>50000</v>
      </c>
      <c r="F182" s="109">
        <v>57.85</v>
      </c>
      <c r="G182" s="479"/>
      <c r="H182" s="78">
        <f>F182</f>
        <v>57.85</v>
      </c>
      <c r="I182" s="144"/>
      <c r="J182" s="211"/>
    </row>
    <row r="183" spans="1:10" ht="16" x14ac:dyDescent="0.2">
      <c r="A183" s="63"/>
      <c r="B183" s="75" t="s">
        <v>567</v>
      </c>
      <c r="C183" s="66" t="s">
        <v>88</v>
      </c>
      <c r="D183" s="66" t="s">
        <v>412</v>
      </c>
      <c r="E183" s="78">
        <v>10000</v>
      </c>
      <c r="F183" s="109">
        <v>3.42</v>
      </c>
      <c r="G183" s="479"/>
      <c r="H183" s="78">
        <f>F183</f>
        <v>3.42</v>
      </c>
      <c r="I183" s="144"/>
      <c r="J183" s="23"/>
    </row>
    <row r="184" spans="1:10" ht="16" x14ac:dyDescent="0.2">
      <c r="A184" s="63"/>
      <c r="B184" s="75" t="s">
        <v>567</v>
      </c>
      <c r="C184" s="66" t="s">
        <v>88</v>
      </c>
      <c r="D184" s="66" t="s">
        <v>413</v>
      </c>
      <c r="E184" s="78">
        <v>250000</v>
      </c>
      <c r="F184" s="109">
        <v>10.45</v>
      </c>
      <c r="G184" s="479"/>
      <c r="H184" s="78">
        <f>F184</f>
        <v>10.45</v>
      </c>
      <c r="I184" s="144"/>
      <c r="J184" s="23"/>
    </row>
    <row r="185" spans="1:10" ht="16" x14ac:dyDescent="0.2">
      <c r="A185" s="63"/>
      <c r="B185" s="75" t="s">
        <v>567</v>
      </c>
      <c r="C185" s="66" t="s">
        <v>88</v>
      </c>
      <c r="D185" s="66" t="s">
        <v>418</v>
      </c>
      <c r="E185" s="78">
        <v>240000</v>
      </c>
      <c r="F185" s="109">
        <v>10.56</v>
      </c>
      <c r="G185" s="479"/>
      <c r="H185" s="79">
        <f>F185</f>
        <v>10.56</v>
      </c>
      <c r="I185" s="144"/>
      <c r="J185" s="23"/>
    </row>
    <row r="186" spans="1:10" ht="16" x14ac:dyDescent="0.2">
      <c r="A186" s="63"/>
      <c r="B186" s="75" t="s">
        <v>567</v>
      </c>
      <c r="C186" s="66" t="s">
        <v>88</v>
      </c>
      <c r="D186" s="66" t="s">
        <v>414</v>
      </c>
      <c r="E186" s="79">
        <v>10000</v>
      </c>
      <c r="F186" s="109">
        <v>0.35</v>
      </c>
      <c r="G186" s="479"/>
      <c r="H186" s="79">
        <f>F186</f>
        <v>0.35</v>
      </c>
      <c r="I186" s="144"/>
      <c r="J186" s="23"/>
    </row>
    <row r="187" spans="1:10" ht="16" x14ac:dyDescent="0.2">
      <c r="A187" s="63"/>
      <c r="B187" s="75"/>
      <c r="C187" s="66"/>
      <c r="D187" s="66"/>
      <c r="E187" s="79"/>
      <c r="F187" s="78"/>
      <c r="G187" s="277"/>
      <c r="H187" s="79"/>
      <c r="I187" s="144"/>
      <c r="J187" s="23"/>
    </row>
    <row r="188" spans="1:10" ht="16" x14ac:dyDescent="0.2">
      <c r="A188" s="63"/>
      <c r="B188" s="75" t="s">
        <v>568</v>
      </c>
      <c r="C188" s="66" t="s">
        <v>173</v>
      </c>
      <c r="D188" s="66" t="s">
        <v>411</v>
      </c>
      <c r="E188" s="79">
        <v>10000</v>
      </c>
      <c r="F188" s="109">
        <v>0</v>
      </c>
      <c r="G188" s="479">
        <v>14.08</v>
      </c>
      <c r="H188" s="79">
        <v>14.08</v>
      </c>
      <c r="I188" s="144">
        <f>SUM(H188:H190)</f>
        <v>34.260000000000005</v>
      </c>
      <c r="J188" s="23"/>
    </row>
    <row r="189" spans="1:10" ht="16" x14ac:dyDescent="0.2">
      <c r="A189" s="63"/>
      <c r="B189" s="75" t="s">
        <v>568</v>
      </c>
      <c r="C189" s="66" t="s">
        <v>173</v>
      </c>
      <c r="D189" s="66" t="s">
        <v>417</v>
      </c>
      <c r="E189" s="79">
        <v>10000</v>
      </c>
      <c r="F189" s="109">
        <v>19.760000000000002</v>
      </c>
      <c r="G189" s="479"/>
      <c r="H189" s="79">
        <f>F189</f>
        <v>19.760000000000002</v>
      </c>
      <c r="I189" s="144"/>
      <c r="J189" s="23"/>
    </row>
    <row r="190" spans="1:10" ht="16" x14ac:dyDescent="0.2">
      <c r="A190" s="63"/>
      <c r="B190" s="75" t="s">
        <v>568</v>
      </c>
      <c r="C190" s="66" t="s">
        <v>173</v>
      </c>
      <c r="D190" s="66" t="s">
        <v>413</v>
      </c>
      <c r="E190" s="78">
        <v>10000</v>
      </c>
      <c r="F190" s="109">
        <v>0.42</v>
      </c>
      <c r="G190" s="479"/>
      <c r="H190" s="78">
        <f>F190</f>
        <v>0.42</v>
      </c>
      <c r="I190" s="144"/>
      <c r="J190" s="23"/>
    </row>
    <row r="191" spans="1:10" ht="16" x14ac:dyDescent="0.2">
      <c r="A191" s="63"/>
      <c r="B191" s="75"/>
      <c r="C191" s="66"/>
      <c r="D191" s="66"/>
      <c r="E191" s="78"/>
      <c r="F191" s="78"/>
      <c r="G191" s="277"/>
      <c r="H191" s="78"/>
      <c r="I191" s="144"/>
      <c r="J191" s="23"/>
    </row>
    <row r="192" spans="1:10" ht="16" x14ac:dyDescent="0.2">
      <c r="A192" s="63"/>
      <c r="B192" s="75" t="s">
        <v>569</v>
      </c>
      <c r="C192" s="66" t="s">
        <v>189</v>
      </c>
      <c r="D192" s="66" t="s">
        <v>411</v>
      </c>
      <c r="E192" s="78">
        <v>100000</v>
      </c>
      <c r="F192" s="109">
        <f>H192-G192</f>
        <v>72.180000000000007</v>
      </c>
      <c r="G192" s="479">
        <v>8.02</v>
      </c>
      <c r="H192" s="78">
        <v>80.2</v>
      </c>
      <c r="I192" s="144">
        <f>SUM(H192:H193)</f>
        <v>84.38</v>
      </c>
      <c r="J192" s="211"/>
    </row>
    <row r="193" spans="1:10" ht="16" x14ac:dyDescent="0.2">
      <c r="A193" s="63"/>
      <c r="B193" s="75" t="s">
        <v>569</v>
      </c>
      <c r="C193" s="66" t="s">
        <v>189</v>
      </c>
      <c r="D193" s="66" t="s">
        <v>413</v>
      </c>
      <c r="E193" s="79">
        <v>100000</v>
      </c>
      <c r="F193" s="109">
        <v>4.18</v>
      </c>
      <c r="G193" s="479"/>
      <c r="H193" s="79">
        <f>F193</f>
        <v>4.18</v>
      </c>
      <c r="I193" s="144"/>
      <c r="J193" s="23"/>
    </row>
    <row r="194" spans="1:10" ht="16" x14ac:dyDescent="0.2">
      <c r="A194" s="63"/>
      <c r="B194" s="75"/>
      <c r="C194" s="66"/>
      <c r="D194" s="66"/>
      <c r="E194" s="79"/>
      <c r="F194" s="78"/>
      <c r="G194" s="277"/>
      <c r="H194" s="79"/>
      <c r="I194" s="144"/>
      <c r="J194" s="23"/>
    </row>
    <row r="195" spans="1:10" ht="16" x14ac:dyDescent="0.2">
      <c r="A195" s="63"/>
      <c r="B195" s="75" t="s">
        <v>877</v>
      </c>
      <c r="C195" s="66" t="s">
        <v>911</v>
      </c>
      <c r="D195" s="66" t="s">
        <v>411</v>
      </c>
      <c r="E195" s="79">
        <v>10000</v>
      </c>
      <c r="F195" s="109"/>
      <c r="G195" s="479">
        <v>2.0099999999999998</v>
      </c>
      <c r="H195" s="79">
        <v>2.0099999999999998</v>
      </c>
      <c r="I195" s="144">
        <v>2.0099999999999998</v>
      </c>
      <c r="J195" s="23"/>
    </row>
    <row r="196" spans="1:10" ht="16" x14ac:dyDescent="0.2">
      <c r="A196" s="63"/>
      <c r="B196" s="75"/>
      <c r="C196" s="66"/>
      <c r="D196" s="66"/>
      <c r="E196" s="79"/>
      <c r="F196" s="78"/>
      <c r="G196" s="277"/>
      <c r="H196" s="79"/>
      <c r="I196" s="144"/>
      <c r="J196" s="23"/>
    </row>
    <row r="197" spans="1:10" ht="16" x14ac:dyDescent="0.2">
      <c r="A197" s="63"/>
      <c r="B197" s="75" t="s">
        <v>570</v>
      </c>
      <c r="C197" s="66" t="s">
        <v>143</v>
      </c>
      <c r="D197" s="66" t="s">
        <v>411</v>
      </c>
      <c r="E197" s="78">
        <v>10000</v>
      </c>
      <c r="F197" s="109">
        <v>0</v>
      </c>
      <c r="G197" s="479">
        <v>0.66</v>
      </c>
      <c r="H197" s="78">
        <v>0.66</v>
      </c>
      <c r="I197" s="144">
        <f>SUM(H197:H198)</f>
        <v>4.84</v>
      </c>
      <c r="J197" s="211"/>
    </row>
    <row r="198" spans="1:10" ht="16" x14ac:dyDescent="0.2">
      <c r="A198" s="63"/>
      <c r="B198" s="75" t="s">
        <v>570</v>
      </c>
      <c r="C198" s="66" t="s">
        <v>143</v>
      </c>
      <c r="D198" s="66" t="s">
        <v>413</v>
      </c>
      <c r="E198" s="79">
        <v>100000</v>
      </c>
      <c r="F198" s="109">
        <v>4.18</v>
      </c>
      <c r="G198" s="479"/>
      <c r="H198" s="79">
        <f>F198</f>
        <v>4.18</v>
      </c>
      <c r="I198" s="144"/>
      <c r="J198" s="23"/>
    </row>
    <row r="199" spans="1:10" ht="16" x14ac:dyDescent="0.2">
      <c r="A199" s="63"/>
      <c r="B199" s="75"/>
      <c r="C199" s="66"/>
      <c r="D199" s="66"/>
      <c r="E199" s="79"/>
      <c r="F199" s="78"/>
      <c r="G199" s="277"/>
      <c r="H199" s="79"/>
      <c r="I199" s="144"/>
      <c r="J199" s="23"/>
    </row>
    <row r="200" spans="1:10" ht="16" x14ac:dyDescent="0.2">
      <c r="A200" s="63"/>
      <c r="B200" s="75" t="s">
        <v>949</v>
      </c>
      <c r="C200" s="66" t="s">
        <v>950</v>
      </c>
      <c r="D200" s="66" t="s">
        <v>411</v>
      </c>
      <c r="E200" s="79">
        <v>30000</v>
      </c>
      <c r="F200" s="78">
        <v>112.28</v>
      </c>
      <c r="G200" s="277">
        <v>8.02</v>
      </c>
      <c r="H200" s="79">
        <f>F200+G200</f>
        <v>120.3</v>
      </c>
      <c r="I200" s="144">
        <f>H200+H201</f>
        <v>122.39</v>
      </c>
      <c r="J200" s="23" t="s">
        <v>534</v>
      </c>
    </row>
    <row r="201" spans="1:10" ht="16" x14ac:dyDescent="0.2">
      <c r="A201" s="63"/>
      <c r="B201" s="75" t="s">
        <v>949</v>
      </c>
      <c r="C201" s="66" t="s">
        <v>950</v>
      </c>
      <c r="D201" s="66" t="s">
        <v>413</v>
      </c>
      <c r="E201" s="79">
        <v>200000</v>
      </c>
      <c r="F201" s="78">
        <v>2.09</v>
      </c>
      <c r="G201" s="277">
        <v>0</v>
      </c>
      <c r="H201" s="79">
        <v>2.09</v>
      </c>
      <c r="I201" s="144"/>
      <c r="J201" s="23"/>
    </row>
    <row r="202" spans="1:10" ht="16" x14ac:dyDescent="0.2">
      <c r="A202" s="63"/>
      <c r="B202" s="75"/>
      <c r="C202" s="66"/>
      <c r="D202" s="66"/>
      <c r="E202" s="79"/>
      <c r="F202" s="78"/>
      <c r="G202" s="277"/>
      <c r="H202" s="79"/>
      <c r="I202" s="144"/>
      <c r="J202" s="23"/>
    </row>
    <row r="203" spans="1:10" ht="16" x14ac:dyDescent="0.2">
      <c r="A203" s="63"/>
      <c r="B203" s="75" t="s">
        <v>571</v>
      </c>
      <c r="C203" s="66" t="s">
        <v>235</v>
      </c>
      <c r="D203" s="66" t="s">
        <v>411</v>
      </c>
      <c r="E203" s="79">
        <v>10000</v>
      </c>
      <c r="F203" s="109">
        <v>0</v>
      </c>
      <c r="G203" s="479">
        <v>3.08</v>
      </c>
      <c r="H203" s="79">
        <v>3.08</v>
      </c>
      <c r="I203" s="144">
        <f>SUM(H203:H204)</f>
        <v>7.49</v>
      </c>
      <c r="J203" s="23"/>
    </row>
    <row r="204" spans="1:10" ht="16" x14ac:dyDescent="0.2">
      <c r="A204" s="63"/>
      <c r="B204" s="75" t="s">
        <v>571</v>
      </c>
      <c r="C204" s="66" t="s">
        <v>235</v>
      </c>
      <c r="D204" s="66" t="s">
        <v>417</v>
      </c>
      <c r="E204" s="79">
        <v>10000</v>
      </c>
      <c r="F204" s="109">
        <v>4.41</v>
      </c>
      <c r="G204" s="479"/>
      <c r="H204" s="79">
        <f>F204</f>
        <v>4.41</v>
      </c>
      <c r="I204" s="144"/>
      <c r="J204" s="23"/>
    </row>
    <row r="205" spans="1:10" ht="16" x14ac:dyDescent="0.2">
      <c r="A205" s="63"/>
      <c r="B205" s="75"/>
      <c r="C205" s="66"/>
      <c r="D205" s="66"/>
      <c r="E205" s="79"/>
      <c r="F205" s="78"/>
      <c r="G205" s="277"/>
      <c r="H205" s="79"/>
      <c r="I205" s="144"/>
      <c r="J205" s="23"/>
    </row>
    <row r="206" spans="1:10" ht="16" x14ac:dyDescent="0.2">
      <c r="A206" s="63"/>
      <c r="B206" s="75" t="s">
        <v>655</v>
      </c>
      <c r="C206" s="66" t="s">
        <v>654</v>
      </c>
      <c r="D206" s="66" t="s">
        <v>411</v>
      </c>
      <c r="E206" s="79">
        <v>200000</v>
      </c>
      <c r="F206" s="109">
        <v>17.29</v>
      </c>
      <c r="G206" s="479">
        <v>0.91</v>
      </c>
      <c r="H206" s="79">
        <f>F206+G206</f>
        <v>18.2</v>
      </c>
      <c r="I206" s="144">
        <f>SUM(H206:H211)</f>
        <v>47.33</v>
      </c>
      <c r="J206" s="23"/>
    </row>
    <row r="207" spans="1:10" ht="16" x14ac:dyDescent="0.2">
      <c r="A207" s="63"/>
      <c r="B207" s="75" t="s">
        <v>655</v>
      </c>
      <c r="C207" s="66" t="s">
        <v>654</v>
      </c>
      <c r="D207" s="66" t="s">
        <v>417</v>
      </c>
      <c r="E207" s="79">
        <v>100000</v>
      </c>
      <c r="F207" s="109">
        <v>12.6</v>
      </c>
      <c r="G207" s="479"/>
      <c r="H207" s="79">
        <f>F207</f>
        <v>12.6</v>
      </c>
      <c r="I207" s="144"/>
      <c r="J207" s="23"/>
    </row>
    <row r="208" spans="1:10" ht="16" x14ac:dyDescent="0.2">
      <c r="A208" s="63"/>
      <c r="B208" s="75" t="s">
        <v>655</v>
      </c>
      <c r="C208" s="66" t="s">
        <v>654</v>
      </c>
      <c r="D208" s="66" t="s">
        <v>412</v>
      </c>
      <c r="E208" s="79">
        <v>10000</v>
      </c>
      <c r="F208" s="109">
        <v>3.42</v>
      </c>
      <c r="G208" s="479"/>
      <c r="H208" s="79">
        <f>F208</f>
        <v>3.42</v>
      </c>
      <c r="I208" s="144"/>
      <c r="J208" s="23"/>
    </row>
    <row r="209" spans="1:10" ht="16" x14ac:dyDescent="0.2">
      <c r="A209" s="63"/>
      <c r="B209" s="75" t="s">
        <v>655</v>
      </c>
      <c r="C209" s="66" t="s">
        <v>654</v>
      </c>
      <c r="D209" s="66" t="s">
        <v>413</v>
      </c>
      <c r="E209" s="78">
        <v>200000</v>
      </c>
      <c r="F209" s="109">
        <v>8.36</v>
      </c>
      <c r="G209" s="479"/>
      <c r="H209" s="78">
        <f>F209</f>
        <v>8.36</v>
      </c>
      <c r="I209" s="144"/>
      <c r="J209" s="23"/>
    </row>
    <row r="210" spans="1:10" ht="16" x14ac:dyDescent="0.2">
      <c r="A210" s="63"/>
      <c r="B210" s="75" t="s">
        <v>655</v>
      </c>
      <c r="C210" s="66" t="s">
        <v>654</v>
      </c>
      <c r="D210" s="66" t="s">
        <v>418</v>
      </c>
      <c r="E210" s="79">
        <v>100000</v>
      </c>
      <c r="F210" s="109">
        <v>4.4000000000000004</v>
      </c>
      <c r="G210" s="479"/>
      <c r="H210" s="79">
        <f>F210</f>
        <v>4.4000000000000004</v>
      </c>
      <c r="I210" s="144"/>
      <c r="J210" s="23"/>
    </row>
    <row r="211" spans="1:10" ht="16" x14ac:dyDescent="0.2">
      <c r="A211" s="63"/>
      <c r="B211" s="75" t="s">
        <v>655</v>
      </c>
      <c r="C211" s="66" t="s">
        <v>654</v>
      </c>
      <c r="D211" s="66" t="s">
        <v>414</v>
      </c>
      <c r="E211" s="79">
        <v>10000</v>
      </c>
      <c r="F211" s="109">
        <v>0.35</v>
      </c>
      <c r="G211" s="479"/>
      <c r="H211" s="79">
        <f>F211</f>
        <v>0.35</v>
      </c>
      <c r="I211" s="144"/>
      <c r="J211" s="23"/>
    </row>
    <row r="212" spans="1:10" ht="16" x14ac:dyDescent="0.2">
      <c r="A212" s="63"/>
      <c r="B212" s="75"/>
      <c r="C212" s="66"/>
      <c r="D212" s="66"/>
      <c r="E212" s="79"/>
      <c r="F212" s="78"/>
      <c r="G212" s="277"/>
      <c r="H212" s="79"/>
      <c r="I212" s="144"/>
      <c r="J212" s="23"/>
    </row>
    <row r="213" spans="1:10" ht="16" x14ac:dyDescent="0.2">
      <c r="A213" s="63"/>
      <c r="B213" s="75" t="s">
        <v>934</v>
      </c>
      <c r="C213" s="66" t="s">
        <v>935</v>
      </c>
      <c r="D213" s="66" t="s">
        <v>411</v>
      </c>
      <c r="E213" s="79">
        <v>10000</v>
      </c>
      <c r="F213" s="78">
        <v>0</v>
      </c>
      <c r="G213" s="277">
        <v>0.66</v>
      </c>
      <c r="H213" s="79"/>
      <c r="I213" s="144">
        <v>0.66</v>
      </c>
      <c r="J213" s="23"/>
    </row>
    <row r="214" spans="1:10" ht="16" x14ac:dyDescent="0.2">
      <c r="A214" s="63"/>
      <c r="B214" s="75"/>
      <c r="C214" s="66"/>
      <c r="D214" s="66"/>
      <c r="E214" s="79"/>
      <c r="F214" s="78"/>
      <c r="G214" s="277"/>
      <c r="H214" s="79"/>
      <c r="I214" s="144"/>
      <c r="J214" s="23"/>
    </row>
    <row r="215" spans="1:10" ht="16" x14ac:dyDescent="0.2">
      <c r="A215" s="63"/>
      <c r="B215" s="75" t="s">
        <v>572</v>
      </c>
      <c r="C215" s="66" t="s">
        <v>29</v>
      </c>
      <c r="D215" s="66" t="s">
        <v>411</v>
      </c>
      <c r="E215" s="78">
        <v>10000</v>
      </c>
      <c r="F215" s="109">
        <v>0</v>
      </c>
      <c r="G215" s="479">
        <f>H215-F215</f>
        <v>3.08</v>
      </c>
      <c r="H215" s="78">
        <v>3.08</v>
      </c>
      <c r="I215" s="144">
        <f>SUM(H215:H215)</f>
        <v>3.08</v>
      </c>
      <c r="J215" s="211"/>
    </row>
    <row r="216" spans="1:10" ht="16" x14ac:dyDescent="0.2">
      <c r="A216" s="63"/>
      <c r="B216" s="75"/>
      <c r="C216" s="66"/>
      <c r="D216" s="66"/>
      <c r="E216" s="79"/>
      <c r="F216" s="78"/>
      <c r="G216" s="277"/>
      <c r="H216" s="79"/>
      <c r="I216" s="144"/>
      <c r="J216" s="23"/>
    </row>
    <row r="217" spans="1:10" ht="16" x14ac:dyDescent="0.2">
      <c r="A217" s="63"/>
      <c r="B217" s="75" t="s">
        <v>573</v>
      </c>
      <c r="C217" s="66" t="s">
        <v>201</v>
      </c>
      <c r="D217" s="66" t="s">
        <v>411</v>
      </c>
      <c r="E217" s="79">
        <v>10000</v>
      </c>
      <c r="F217" s="109">
        <v>0</v>
      </c>
      <c r="G217" s="479">
        <v>2.0099999999999998</v>
      </c>
      <c r="H217" s="79">
        <v>2.0099999999999998</v>
      </c>
      <c r="I217" s="144">
        <f>SUM(H217:H222)</f>
        <v>25.93</v>
      </c>
      <c r="J217" s="23"/>
    </row>
    <row r="218" spans="1:10" ht="16" x14ac:dyDescent="0.2">
      <c r="A218" s="63"/>
      <c r="B218" s="75" t="s">
        <v>573</v>
      </c>
      <c r="C218" s="66" t="s">
        <v>201</v>
      </c>
      <c r="D218" s="173" t="s">
        <v>417</v>
      </c>
      <c r="E218" s="79">
        <v>10000</v>
      </c>
      <c r="F218" s="109">
        <v>11.57</v>
      </c>
      <c r="G218" s="479"/>
      <c r="H218" s="79">
        <f>F218</f>
        <v>11.57</v>
      </c>
      <c r="I218" s="144"/>
      <c r="J218" s="23"/>
    </row>
    <row r="219" spans="1:10" ht="16" x14ac:dyDescent="0.2">
      <c r="A219" s="63"/>
      <c r="B219" s="75" t="s">
        <v>573</v>
      </c>
      <c r="C219" s="66" t="s">
        <v>201</v>
      </c>
      <c r="D219" s="173" t="s">
        <v>412</v>
      </c>
      <c r="E219" s="79">
        <v>10000</v>
      </c>
      <c r="F219" s="109">
        <v>3.42</v>
      </c>
      <c r="G219" s="479"/>
      <c r="H219" s="79">
        <f>F219</f>
        <v>3.42</v>
      </c>
      <c r="I219" s="144"/>
      <c r="J219" s="23"/>
    </row>
    <row r="220" spans="1:10" ht="16" x14ac:dyDescent="0.2">
      <c r="A220" s="63"/>
      <c r="B220" s="75" t="s">
        <v>573</v>
      </c>
      <c r="C220" s="66" t="s">
        <v>201</v>
      </c>
      <c r="D220" s="173" t="s">
        <v>413</v>
      </c>
      <c r="E220" s="79">
        <v>100000</v>
      </c>
      <c r="F220" s="109">
        <v>4.18</v>
      </c>
      <c r="G220" s="479"/>
      <c r="H220" s="79">
        <f>F220</f>
        <v>4.18</v>
      </c>
      <c r="I220" s="144"/>
      <c r="J220" s="23"/>
    </row>
    <row r="221" spans="1:10" ht="16" x14ac:dyDescent="0.2">
      <c r="A221" s="63"/>
      <c r="B221" s="75" t="s">
        <v>573</v>
      </c>
      <c r="C221" s="66" t="s">
        <v>201</v>
      </c>
      <c r="D221" s="173" t="s">
        <v>418</v>
      </c>
      <c r="E221" s="78">
        <v>100000</v>
      </c>
      <c r="F221" s="109">
        <v>4.4000000000000004</v>
      </c>
      <c r="G221" s="479"/>
      <c r="H221" s="79">
        <f>F221</f>
        <v>4.4000000000000004</v>
      </c>
      <c r="I221" s="144"/>
      <c r="J221" s="23"/>
    </row>
    <row r="222" spans="1:10" ht="16" x14ac:dyDescent="0.2">
      <c r="A222" s="63"/>
      <c r="B222" s="75" t="s">
        <v>573</v>
      </c>
      <c r="C222" s="66" t="s">
        <v>201</v>
      </c>
      <c r="D222" s="173" t="s">
        <v>414</v>
      </c>
      <c r="E222" s="79">
        <v>10000</v>
      </c>
      <c r="F222" s="109">
        <v>0.35</v>
      </c>
      <c r="G222" s="479"/>
      <c r="H222" s="79">
        <f>F222</f>
        <v>0.35</v>
      </c>
      <c r="I222" s="144"/>
      <c r="J222" s="23"/>
    </row>
    <row r="223" spans="1:10" ht="16" x14ac:dyDescent="0.2">
      <c r="A223" s="63"/>
      <c r="B223" s="75"/>
      <c r="C223" s="66"/>
      <c r="D223" s="66"/>
      <c r="E223" s="79"/>
      <c r="F223" s="78"/>
      <c r="G223" s="277"/>
      <c r="H223" s="79"/>
      <c r="I223" s="144"/>
      <c r="J223" s="23"/>
    </row>
    <row r="224" spans="1:10" ht="16" x14ac:dyDescent="0.2">
      <c r="A224" s="63"/>
      <c r="B224" s="75" t="s">
        <v>574</v>
      </c>
      <c r="C224" s="85" t="s">
        <v>226</v>
      </c>
      <c r="D224" s="85" t="s">
        <v>411</v>
      </c>
      <c r="E224" s="86">
        <v>10000</v>
      </c>
      <c r="F224" s="251">
        <v>0</v>
      </c>
      <c r="G224" s="478">
        <v>0.91</v>
      </c>
      <c r="H224" s="86">
        <f>SUM(F224:G224)</f>
        <v>0.91</v>
      </c>
      <c r="I224" s="242">
        <f>SUM(H224:H224)</f>
        <v>0.91</v>
      </c>
      <c r="J224" s="23"/>
    </row>
    <row r="225" spans="1:18" ht="16" x14ac:dyDescent="0.2">
      <c r="A225" s="63"/>
      <c r="B225" s="75"/>
      <c r="C225" s="168"/>
      <c r="D225" s="168"/>
      <c r="E225" s="169"/>
      <c r="F225" s="86"/>
      <c r="G225" s="278"/>
      <c r="H225" s="86"/>
      <c r="I225" s="242"/>
      <c r="J225" s="23"/>
      <c r="M225" s="13"/>
      <c r="N225" s="42"/>
      <c r="O225" s="45"/>
    </row>
    <row r="226" spans="1:18" ht="16" x14ac:dyDescent="0.2">
      <c r="A226" s="63"/>
      <c r="B226" s="75" t="s">
        <v>576</v>
      </c>
      <c r="C226" s="66" t="s">
        <v>71</v>
      </c>
      <c r="D226" s="66" t="s">
        <v>411</v>
      </c>
      <c r="E226" s="78">
        <v>50000</v>
      </c>
      <c r="F226" s="109">
        <f>H226-G226</f>
        <v>12.32</v>
      </c>
      <c r="G226" s="479">
        <v>3.08</v>
      </c>
      <c r="H226" s="78">
        <v>15.4</v>
      </c>
      <c r="I226" s="144">
        <f>SUM(H226:H231)</f>
        <v>40.45000000000001</v>
      </c>
      <c r="J226" s="23"/>
    </row>
    <row r="227" spans="1:18" s="226" customFormat="1" ht="16" x14ac:dyDescent="0.2">
      <c r="A227" s="63"/>
      <c r="B227" s="81" t="s">
        <v>576</v>
      </c>
      <c r="C227" s="82" t="s">
        <v>71</v>
      </c>
      <c r="D227" s="66" t="s">
        <v>417</v>
      </c>
      <c r="E227" s="78">
        <v>30000</v>
      </c>
      <c r="F227" s="109">
        <v>20.309999999999999</v>
      </c>
      <c r="G227" s="479"/>
      <c r="H227" s="78">
        <f>F227</f>
        <v>20.309999999999999</v>
      </c>
      <c r="I227" s="144"/>
      <c r="J227" s="23"/>
      <c r="K227"/>
      <c r="L227"/>
      <c r="M227"/>
      <c r="N227"/>
      <c r="O227"/>
      <c r="P227"/>
      <c r="Q227"/>
      <c r="R227"/>
    </row>
    <row r="228" spans="1:18" ht="16" x14ac:dyDescent="0.2">
      <c r="A228" s="63"/>
      <c r="B228" s="75" t="s">
        <v>576</v>
      </c>
      <c r="C228" s="66" t="s">
        <v>71</v>
      </c>
      <c r="D228" s="66" t="s">
        <v>412</v>
      </c>
      <c r="E228" s="79">
        <v>8000</v>
      </c>
      <c r="F228" s="109">
        <v>2.74</v>
      </c>
      <c r="G228" s="479"/>
      <c r="H228" s="79">
        <f>F228</f>
        <v>2.74</v>
      </c>
      <c r="I228" s="144"/>
      <c r="J228" s="23"/>
    </row>
    <row r="229" spans="1:18" ht="16" x14ac:dyDescent="0.2">
      <c r="A229" s="63"/>
      <c r="B229" s="75" t="s">
        <v>576</v>
      </c>
      <c r="C229" s="66" t="s">
        <v>71</v>
      </c>
      <c r="D229" s="66" t="s">
        <v>413</v>
      </c>
      <c r="E229" s="79">
        <v>20000</v>
      </c>
      <c r="F229" s="109">
        <v>0.84</v>
      </c>
      <c r="G229" s="479"/>
      <c r="H229" s="79">
        <f>F229</f>
        <v>0.84</v>
      </c>
      <c r="I229" s="144"/>
      <c r="J229" s="23"/>
    </row>
    <row r="230" spans="1:18" ht="16" x14ac:dyDescent="0.2">
      <c r="A230" s="63"/>
      <c r="B230" s="75" t="s">
        <v>576</v>
      </c>
      <c r="C230" s="66" t="s">
        <v>71</v>
      </c>
      <c r="D230" s="66" t="s">
        <v>418</v>
      </c>
      <c r="E230" s="79">
        <v>20000</v>
      </c>
      <c r="F230" s="109">
        <v>0.88</v>
      </c>
      <c r="G230" s="479"/>
      <c r="H230" s="79">
        <f>F230</f>
        <v>0.88</v>
      </c>
      <c r="I230" s="144"/>
      <c r="J230" s="23"/>
    </row>
    <row r="231" spans="1:18" ht="16" x14ac:dyDescent="0.2">
      <c r="A231" s="63"/>
      <c r="B231" s="75" t="s">
        <v>576</v>
      </c>
      <c r="C231" s="66" t="s">
        <v>71</v>
      </c>
      <c r="D231" s="66" t="s">
        <v>414</v>
      </c>
      <c r="E231" s="78">
        <v>8000</v>
      </c>
      <c r="F231" s="109">
        <v>0.28000000000000003</v>
      </c>
      <c r="G231" s="277"/>
      <c r="H231" s="78">
        <f>F231</f>
        <v>0.28000000000000003</v>
      </c>
      <c r="I231" s="144"/>
      <c r="J231" s="23"/>
    </row>
    <row r="232" spans="1:18" ht="16" x14ac:dyDescent="0.2">
      <c r="A232" s="63"/>
      <c r="B232" s="75"/>
      <c r="C232" s="66"/>
      <c r="D232" s="66"/>
      <c r="E232" s="79"/>
      <c r="F232" s="78"/>
      <c r="G232" s="277"/>
      <c r="H232" s="79"/>
      <c r="I232" s="144"/>
      <c r="J232" s="23"/>
    </row>
    <row r="233" spans="1:18" ht="16" x14ac:dyDescent="0.2">
      <c r="A233" s="63"/>
      <c r="B233" s="75" t="s">
        <v>577</v>
      </c>
      <c r="C233" s="66" t="s">
        <v>131</v>
      </c>
      <c r="D233" s="66" t="s">
        <v>411</v>
      </c>
      <c r="E233" s="79">
        <v>10000</v>
      </c>
      <c r="F233" s="109">
        <v>0</v>
      </c>
      <c r="G233" s="479">
        <v>5.0199999999999996</v>
      </c>
      <c r="H233" s="79">
        <v>5.0199999999999996</v>
      </c>
      <c r="I233" s="144">
        <f>SUM(H233:H238)</f>
        <v>31.86</v>
      </c>
      <c r="J233" s="23"/>
    </row>
    <row r="234" spans="1:18" ht="16" x14ac:dyDescent="0.2">
      <c r="A234" s="63"/>
      <c r="B234" s="75" t="s">
        <v>577</v>
      </c>
      <c r="C234" s="66" t="s">
        <v>131</v>
      </c>
      <c r="D234" s="173"/>
      <c r="E234" s="79"/>
      <c r="F234" s="109"/>
      <c r="G234" s="479"/>
      <c r="H234" s="79">
        <v>6.77</v>
      </c>
      <c r="I234" s="144"/>
      <c r="J234" s="23" t="s">
        <v>1064</v>
      </c>
    </row>
    <row r="235" spans="1:18" ht="16" x14ac:dyDescent="0.2">
      <c r="A235" s="63"/>
      <c r="B235" s="75" t="s">
        <v>577</v>
      </c>
      <c r="C235" s="66" t="s">
        <v>995</v>
      </c>
      <c r="D235" s="173" t="s">
        <v>412</v>
      </c>
      <c r="E235" s="79">
        <v>10000</v>
      </c>
      <c r="F235" s="109">
        <v>3.42</v>
      </c>
      <c r="G235" s="479"/>
      <c r="H235" s="79">
        <v>3.42</v>
      </c>
      <c r="I235" s="144"/>
      <c r="J235" s="23"/>
    </row>
    <row r="236" spans="1:18" ht="16" x14ac:dyDescent="0.2">
      <c r="A236" s="63"/>
      <c r="B236" s="75" t="s">
        <v>577</v>
      </c>
      <c r="C236" s="66" t="s">
        <v>131</v>
      </c>
      <c r="D236" s="173" t="s">
        <v>413</v>
      </c>
      <c r="E236" s="79">
        <v>190000</v>
      </c>
      <c r="F236" s="109">
        <v>7.94</v>
      </c>
      <c r="G236" s="479"/>
      <c r="H236" s="79">
        <f>F236</f>
        <v>7.94</v>
      </c>
      <c r="I236" s="144"/>
      <c r="J236" s="23"/>
    </row>
    <row r="237" spans="1:18" ht="16" x14ac:dyDescent="0.2">
      <c r="A237" s="63"/>
      <c r="B237" s="75" t="s">
        <v>577</v>
      </c>
      <c r="C237" s="66" t="s">
        <v>131</v>
      </c>
      <c r="D237" s="173" t="s">
        <v>418</v>
      </c>
      <c r="E237" s="78">
        <v>190000</v>
      </c>
      <c r="F237" s="109">
        <v>8.36</v>
      </c>
      <c r="G237" s="479"/>
      <c r="H237" s="78">
        <f>F237</f>
        <v>8.36</v>
      </c>
      <c r="I237" s="144"/>
      <c r="J237" s="23"/>
    </row>
    <row r="238" spans="1:18" ht="16" x14ac:dyDescent="0.2">
      <c r="A238" s="63"/>
      <c r="B238" s="75" t="s">
        <v>577</v>
      </c>
      <c r="C238" s="66" t="s">
        <v>131</v>
      </c>
      <c r="D238" s="173" t="s">
        <v>414</v>
      </c>
      <c r="E238" s="78">
        <v>10000</v>
      </c>
      <c r="F238" s="109">
        <v>0.35</v>
      </c>
      <c r="G238" s="479"/>
      <c r="H238" s="78">
        <v>0.35</v>
      </c>
      <c r="I238" s="144"/>
      <c r="J238" s="23"/>
    </row>
    <row r="239" spans="1:18" ht="16" x14ac:dyDescent="0.2">
      <c r="A239" s="63"/>
      <c r="B239" s="75"/>
      <c r="C239" s="66"/>
      <c r="D239" s="66"/>
      <c r="E239" s="79"/>
      <c r="F239" s="78"/>
      <c r="G239" s="277"/>
      <c r="H239" s="79"/>
      <c r="I239" s="144"/>
      <c r="J239" s="23"/>
    </row>
    <row r="240" spans="1:18" ht="16" x14ac:dyDescent="0.2">
      <c r="A240" s="63"/>
      <c r="B240" s="75" t="s">
        <v>953</v>
      </c>
      <c r="C240" s="66" t="s">
        <v>954</v>
      </c>
      <c r="D240" s="66" t="s">
        <v>411</v>
      </c>
      <c r="E240" s="79">
        <v>10000</v>
      </c>
      <c r="F240" s="78">
        <v>0</v>
      </c>
      <c r="G240" s="277">
        <v>3.08</v>
      </c>
      <c r="H240" s="79">
        <v>3.08</v>
      </c>
      <c r="I240" s="144">
        <f>H240+H241</f>
        <v>3.5</v>
      </c>
      <c r="J240" s="23"/>
    </row>
    <row r="241" spans="1:10" ht="16" x14ac:dyDescent="0.2">
      <c r="A241" s="63"/>
      <c r="B241" s="75" t="s">
        <v>953</v>
      </c>
      <c r="C241" s="66" t="s">
        <v>954</v>
      </c>
      <c r="D241" s="66" t="s">
        <v>955</v>
      </c>
      <c r="E241" s="79">
        <v>10000</v>
      </c>
      <c r="F241" s="78">
        <v>0.42</v>
      </c>
      <c r="G241" s="277"/>
      <c r="H241" s="79">
        <v>0.42</v>
      </c>
      <c r="I241" s="144"/>
      <c r="J241" s="23"/>
    </row>
    <row r="242" spans="1:10" ht="16" x14ac:dyDescent="0.2">
      <c r="A242" s="63"/>
      <c r="B242" s="75"/>
      <c r="C242" s="66"/>
      <c r="D242" s="66"/>
      <c r="E242" s="79"/>
      <c r="F242" s="78"/>
      <c r="G242" s="277"/>
      <c r="H242" s="79"/>
      <c r="I242" s="144"/>
      <c r="J242" s="23"/>
    </row>
    <row r="243" spans="1:10" ht="16" x14ac:dyDescent="0.2">
      <c r="A243" s="63"/>
      <c r="B243" s="75" t="s">
        <v>579</v>
      </c>
      <c r="C243" s="66" t="s">
        <v>70</v>
      </c>
      <c r="D243" s="66" t="s">
        <v>411</v>
      </c>
      <c r="E243" s="79">
        <v>10000</v>
      </c>
      <c r="F243" s="109">
        <v>0</v>
      </c>
      <c r="G243" s="479">
        <f>H243-F243</f>
        <v>3.08</v>
      </c>
      <c r="H243" s="79">
        <v>3.08</v>
      </c>
      <c r="I243" s="144">
        <f>SUM(H243:H248)</f>
        <v>18.260000000000002</v>
      </c>
      <c r="J243" s="23" t="s">
        <v>1040</v>
      </c>
    </row>
    <row r="244" spans="1:10" ht="16" x14ac:dyDescent="0.2">
      <c r="A244" s="63"/>
      <c r="B244" s="75" t="s">
        <v>579</v>
      </c>
      <c r="C244" s="66" t="s">
        <v>70</v>
      </c>
      <c r="D244" s="173" t="s">
        <v>417</v>
      </c>
      <c r="E244" s="79">
        <v>10000</v>
      </c>
      <c r="F244" s="109">
        <v>2.83</v>
      </c>
      <c r="G244" s="479"/>
      <c r="H244" s="79">
        <f>F244</f>
        <v>2.83</v>
      </c>
      <c r="I244" s="144"/>
      <c r="J244" s="23"/>
    </row>
    <row r="245" spans="1:10" ht="16" x14ac:dyDescent="0.2">
      <c r="A245" s="63"/>
      <c r="B245" s="75" t="s">
        <v>579</v>
      </c>
      <c r="C245" s="66" t="s">
        <v>70</v>
      </c>
      <c r="D245" s="173" t="s">
        <v>412</v>
      </c>
      <c r="E245" s="79">
        <v>10000</v>
      </c>
      <c r="F245" s="109">
        <v>3.42</v>
      </c>
      <c r="G245" s="479"/>
      <c r="H245" s="79">
        <f>F245</f>
        <v>3.42</v>
      </c>
      <c r="I245" s="144"/>
      <c r="J245" s="23"/>
    </row>
    <row r="246" spans="1:10" ht="16" x14ac:dyDescent="0.2">
      <c r="A246" s="63"/>
      <c r="B246" s="75" t="s">
        <v>579</v>
      </c>
      <c r="C246" s="66" t="s">
        <v>70</v>
      </c>
      <c r="D246" s="173" t="s">
        <v>413</v>
      </c>
      <c r="E246" s="79">
        <v>100000</v>
      </c>
      <c r="F246" s="109">
        <v>4.18</v>
      </c>
      <c r="G246" s="479"/>
      <c r="H246" s="79">
        <f>F246</f>
        <v>4.18</v>
      </c>
      <c r="I246" s="144"/>
      <c r="J246" s="23"/>
    </row>
    <row r="247" spans="1:10" ht="16" x14ac:dyDescent="0.2">
      <c r="A247" s="63"/>
      <c r="B247" s="75" t="s">
        <v>579</v>
      </c>
      <c r="C247" s="66" t="s">
        <v>70</v>
      </c>
      <c r="D247" s="173" t="s">
        <v>418</v>
      </c>
      <c r="E247" s="78">
        <v>100000</v>
      </c>
      <c r="F247" s="109">
        <v>4.4000000000000004</v>
      </c>
      <c r="G247" s="479"/>
      <c r="H247" s="79">
        <f>F247</f>
        <v>4.4000000000000004</v>
      </c>
      <c r="I247" s="144"/>
      <c r="J247" s="23"/>
    </row>
    <row r="248" spans="1:10" ht="16" x14ac:dyDescent="0.2">
      <c r="A248" s="63"/>
      <c r="B248" s="75" t="s">
        <v>579</v>
      </c>
      <c r="C248" s="66" t="s">
        <v>70</v>
      </c>
      <c r="D248" s="173" t="s">
        <v>414</v>
      </c>
      <c r="E248" s="79">
        <v>10000</v>
      </c>
      <c r="F248" s="109">
        <v>0.35</v>
      </c>
      <c r="G248" s="479"/>
      <c r="H248" s="79">
        <f>F248</f>
        <v>0.35</v>
      </c>
      <c r="I248" s="144"/>
      <c r="J248" s="23"/>
    </row>
    <row r="249" spans="1:10" ht="16" x14ac:dyDescent="0.2">
      <c r="A249" s="63"/>
      <c r="B249" s="75"/>
      <c r="C249" s="66"/>
      <c r="D249" s="173"/>
      <c r="E249" s="79"/>
      <c r="F249" s="78"/>
      <c r="G249" s="277"/>
      <c r="H249" s="79"/>
      <c r="I249" s="144"/>
      <c r="J249" s="23"/>
    </row>
    <row r="250" spans="1:10" ht="16" x14ac:dyDescent="0.2">
      <c r="A250" s="63"/>
      <c r="B250" s="75" t="s">
        <v>957</v>
      </c>
      <c r="C250" s="66" t="s">
        <v>958</v>
      </c>
      <c r="D250" s="173" t="s">
        <v>411</v>
      </c>
      <c r="E250" s="79">
        <v>10000</v>
      </c>
      <c r="F250" s="78">
        <v>0</v>
      </c>
      <c r="G250" s="277">
        <v>0.46</v>
      </c>
      <c r="H250" s="79">
        <v>0.46</v>
      </c>
      <c r="I250" s="144">
        <f>SUM(H250:H251)</f>
        <v>0.88</v>
      </c>
      <c r="J250" s="23"/>
    </row>
    <row r="251" spans="1:10" ht="16" x14ac:dyDescent="0.2">
      <c r="A251" s="63"/>
      <c r="B251" s="75" t="s">
        <v>957</v>
      </c>
      <c r="C251" s="66" t="s">
        <v>958</v>
      </c>
      <c r="D251" s="173" t="s">
        <v>413</v>
      </c>
      <c r="E251" s="79">
        <v>10000</v>
      </c>
      <c r="F251" s="78">
        <v>0.42</v>
      </c>
      <c r="G251" s="277">
        <v>0</v>
      </c>
      <c r="H251" s="79">
        <v>0.42</v>
      </c>
      <c r="I251" s="144"/>
      <c r="J251" s="23"/>
    </row>
    <row r="252" spans="1:10" ht="16" x14ac:dyDescent="0.2">
      <c r="A252" s="63"/>
      <c r="B252" s="75"/>
      <c r="C252" s="66"/>
      <c r="D252" s="173"/>
      <c r="E252" s="79"/>
      <c r="F252" s="78"/>
      <c r="G252" s="277"/>
      <c r="H252" s="79"/>
      <c r="I252" s="144"/>
      <c r="J252" s="23"/>
    </row>
    <row r="253" spans="1:10" ht="16" x14ac:dyDescent="0.2">
      <c r="A253" s="63"/>
      <c r="B253" s="75" t="s">
        <v>818</v>
      </c>
      <c r="C253" s="66" t="s">
        <v>813</v>
      </c>
      <c r="D253" s="173" t="s">
        <v>411</v>
      </c>
      <c r="E253" s="79">
        <v>10000</v>
      </c>
      <c r="F253" s="109">
        <f>H253-G253</f>
        <v>0</v>
      </c>
      <c r="G253" s="479">
        <v>0.46</v>
      </c>
      <c r="H253" s="79">
        <v>0.46</v>
      </c>
      <c r="I253" s="144">
        <f>SUM(H253:H254)</f>
        <v>0.88</v>
      </c>
      <c r="J253" s="23"/>
    </row>
    <row r="254" spans="1:10" ht="16" x14ac:dyDescent="0.2">
      <c r="A254" s="63"/>
      <c r="B254" s="75" t="s">
        <v>818</v>
      </c>
      <c r="C254" s="66" t="s">
        <v>813</v>
      </c>
      <c r="D254" s="173" t="s">
        <v>413</v>
      </c>
      <c r="E254" s="79">
        <v>10000</v>
      </c>
      <c r="F254" s="109">
        <v>0.42</v>
      </c>
      <c r="G254" s="479">
        <v>0</v>
      </c>
      <c r="H254" s="79">
        <v>0.42</v>
      </c>
      <c r="I254" s="144"/>
      <c r="J254" s="23"/>
    </row>
    <row r="255" spans="1:10" ht="16" x14ac:dyDescent="0.2">
      <c r="A255" s="63"/>
      <c r="B255" s="75"/>
      <c r="C255" s="66"/>
      <c r="D255" s="173"/>
      <c r="E255" s="79"/>
      <c r="F255" s="78"/>
      <c r="G255" s="277"/>
      <c r="H255" s="79"/>
      <c r="I255" s="144"/>
      <c r="J255" s="23"/>
    </row>
    <row r="256" spans="1:10" ht="16" x14ac:dyDescent="0.2">
      <c r="A256" s="63"/>
      <c r="B256" s="75" t="s">
        <v>912</v>
      </c>
      <c r="C256" s="66" t="s">
        <v>913</v>
      </c>
      <c r="D256" s="173" t="s">
        <v>411</v>
      </c>
      <c r="E256" s="79">
        <v>10000</v>
      </c>
      <c r="F256" s="78">
        <v>0</v>
      </c>
      <c r="G256" s="277">
        <v>2.0099999999999998</v>
      </c>
      <c r="H256" s="79">
        <v>2.0099999999999998</v>
      </c>
      <c r="I256" s="144">
        <v>2.0099999999999998</v>
      </c>
      <c r="J256" s="23"/>
    </row>
    <row r="257" spans="1:10" ht="16" x14ac:dyDescent="0.2">
      <c r="A257" s="63"/>
      <c r="B257" s="75"/>
      <c r="C257" s="66"/>
      <c r="D257" s="173"/>
      <c r="E257" s="79"/>
      <c r="F257" s="78"/>
      <c r="G257" s="277"/>
      <c r="H257" s="79"/>
      <c r="I257" s="144"/>
      <c r="J257" s="23"/>
    </row>
    <row r="258" spans="1:10" ht="16" x14ac:dyDescent="0.2">
      <c r="A258" s="63"/>
      <c r="B258" s="75" t="s">
        <v>771</v>
      </c>
      <c r="C258" s="66" t="s">
        <v>770</v>
      </c>
      <c r="D258" s="168" t="s">
        <v>411</v>
      </c>
      <c r="E258" s="78">
        <v>10000</v>
      </c>
      <c r="F258" s="109">
        <v>0</v>
      </c>
      <c r="G258" s="479">
        <v>0.46</v>
      </c>
      <c r="H258" s="78">
        <f>F258+G258</f>
        <v>0.46</v>
      </c>
      <c r="I258" s="144">
        <f>SUM(H258:H259)</f>
        <v>4.6399999999999997</v>
      </c>
      <c r="J258" s="23"/>
    </row>
    <row r="259" spans="1:10" ht="16" x14ac:dyDescent="0.2">
      <c r="A259" s="63"/>
      <c r="B259" s="75" t="s">
        <v>771</v>
      </c>
      <c r="C259" s="66" t="s">
        <v>770</v>
      </c>
      <c r="D259" s="168" t="s">
        <v>413</v>
      </c>
      <c r="E259" s="78">
        <v>100000</v>
      </c>
      <c r="F259" s="109">
        <v>4.18</v>
      </c>
      <c r="G259" s="479"/>
      <c r="H259" s="78">
        <v>4.18</v>
      </c>
      <c r="I259" s="144"/>
      <c r="J259" s="23"/>
    </row>
    <row r="260" spans="1:10" ht="16" x14ac:dyDescent="0.2">
      <c r="A260" s="63"/>
      <c r="B260" s="75"/>
      <c r="C260" s="66"/>
      <c r="D260" s="173"/>
      <c r="E260" s="78"/>
      <c r="F260" s="78"/>
      <c r="G260" s="277"/>
      <c r="H260" s="78"/>
      <c r="I260" s="144"/>
      <c r="J260" s="23"/>
    </row>
    <row r="261" spans="1:10" ht="16" x14ac:dyDescent="0.2">
      <c r="A261" s="63"/>
      <c r="B261" s="75" t="s">
        <v>638</v>
      </c>
      <c r="C261" s="66" t="s">
        <v>636</v>
      </c>
      <c r="D261" s="173" t="s">
        <v>411</v>
      </c>
      <c r="E261" s="78">
        <v>100000</v>
      </c>
      <c r="F261" s="109">
        <v>18.09</v>
      </c>
      <c r="G261" s="479">
        <v>2.0099999999999998</v>
      </c>
      <c r="H261" s="78">
        <f>F261+G261</f>
        <v>20.100000000000001</v>
      </c>
      <c r="I261" s="144">
        <f>SUM(H261:H264)</f>
        <v>32.230000000000004</v>
      </c>
      <c r="J261" s="23"/>
    </row>
    <row r="262" spans="1:10" ht="16" x14ac:dyDescent="0.2">
      <c r="A262" s="63"/>
      <c r="B262" s="75" t="s">
        <v>638</v>
      </c>
      <c r="C262" s="66" t="s">
        <v>636</v>
      </c>
      <c r="D262" s="173" t="s">
        <v>412</v>
      </c>
      <c r="E262" s="78">
        <v>10000</v>
      </c>
      <c r="F262" s="109">
        <v>3.42</v>
      </c>
      <c r="G262" s="479"/>
      <c r="H262" s="78">
        <f>F262</f>
        <v>3.42</v>
      </c>
      <c r="I262" s="144"/>
      <c r="J262" s="23"/>
    </row>
    <row r="263" spans="1:10" ht="16" x14ac:dyDescent="0.2">
      <c r="A263" s="63"/>
      <c r="B263" s="75" t="s">
        <v>638</v>
      </c>
      <c r="C263" s="66" t="s">
        <v>636</v>
      </c>
      <c r="D263" s="173" t="s">
        <v>413</v>
      </c>
      <c r="E263" s="78">
        <v>200000</v>
      </c>
      <c r="F263" s="109">
        <v>8.36</v>
      </c>
      <c r="G263" s="479"/>
      <c r="H263" s="78">
        <f>F263</f>
        <v>8.36</v>
      </c>
      <c r="I263" s="144"/>
      <c r="J263" s="23"/>
    </row>
    <row r="264" spans="1:10" ht="16" x14ac:dyDescent="0.2">
      <c r="A264" s="63"/>
      <c r="B264" s="75" t="s">
        <v>638</v>
      </c>
      <c r="C264" s="66" t="s">
        <v>636</v>
      </c>
      <c r="D264" s="173" t="s">
        <v>414</v>
      </c>
      <c r="E264" s="78">
        <v>10000</v>
      </c>
      <c r="F264" s="109">
        <v>0.35</v>
      </c>
      <c r="G264" s="479"/>
      <c r="H264" s="78">
        <f>F264</f>
        <v>0.35</v>
      </c>
      <c r="I264" s="144"/>
      <c r="J264" s="23"/>
    </row>
    <row r="265" spans="1:10" ht="16" x14ac:dyDescent="0.2">
      <c r="A265" s="63"/>
      <c r="B265" s="75"/>
      <c r="C265" s="66"/>
      <c r="D265" s="66"/>
      <c r="E265" s="78"/>
      <c r="F265" s="78"/>
      <c r="G265" s="277"/>
      <c r="H265" s="78"/>
      <c r="I265" s="144"/>
      <c r="J265" s="23"/>
    </row>
    <row r="266" spans="1:10" ht="16" x14ac:dyDescent="0.2">
      <c r="A266" s="63"/>
      <c r="B266" s="75" t="s">
        <v>583</v>
      </c>
      <c r="C266" s="66" t="s">
        <v>914</v>
      </c>
      <c r="D266" s="173" t="s">
        <v>411</v>
      </c>
      <c r="E266" s="78">
        <v>150000</v>
      </c>
      <c r="F266" s="78">
        <v>17.64</v>
      </c>
      <c r="G266" s="277">
        <v>1.26</v>
      </c>
      <c r="H266" s="78">
        <v>18.899999999999999</v>
      </c>
      <c r="I266" s="144">
        <f>SUM(H266:H271)</f>
        <v>55.39</v>
      </c>
      <c r="J266" s="23"/>
    </row>
    <row r="267" spans="1:10" ht="16" x14ac:dyDescent="0.2">
      <c r="A267" s="63"/>
      <c r="B267" s="75" t="s">
        <v>583</v>
      </c>
      <c r="C267" s="66" t="s">
        <v>914</v>
      </c>
      <c r="D267" s="173" t="s">
        <v>417</v>
      </c>
      <c r="E267" s="78">
        <v>50000</v>
      </c>
      <c r="F267" s="78">
        <v>22.05</v>
      </c>
      <c r="G267" s="277"/>
      <c r="H267" s="78">
        <v>22.05</v>
      </c>
      <c r="I267" s="144"/>
      <c r="J267" s="23" t="s">
        <v>1072</v>
      </c>
    </row>
    <row r="268" spans="1:10" ht="17" customHeight="1" x14ac:dyDescent="0.2">
      <c r="A268" s="63"/>
      <c r="B268" s="75" t="s">
        <v>583</v>
      </c>
      <c r="C268" s="66" t="s">
        <v>914</v>
      </c>
      <c r="D268" s="173" t="s">
        <v>412</v>
      </c>
      <c r="E268" s="78">
        <v>10000</v>
      </c>
      <c r="F268" s="78">
        <v>3.42</v>
      </c>
      <c r="G268" s="277"/>
      <c r="H268" s="78">
        <v>3.42</v>
      </c>
      <c r="I268" s="144"/>
      <c r="J268" s="23"/>
    </row>
    <row r="269" spans="1:10" ht="16" x14ac:dyDescent="0.2">
      <c r="A269" s="63"/>
      <c r="B269" s="75" t="s">
        <v>583</v>
      </c>
      <c r="C269" s="66" t="s">
        <v>914</v>
      </c>
      <c r="D269" s="173" t="s">
        <v>413</v>
      </c>
      <c r="E269" s="78">
        <v>150000</v>
      </c>
      <c r="F269" s="78">
        <v>6.27</v>
      </c>
      <c r="G269" s="277"/>
      <c r="H269" s="78">
        <v>6.27</v>
      </c>
      <c r="I269" s="144"/>
      <c r="J269" s="23"/>
    </row>
    <row r="270" spans="1:10" ht="16" x14ac:dyDescent="0.2">
      <c r="A270" s="63"/>
      <c r="B270" s="75" t="s">
        <v>583</v>
      </c>
      <c r="C270" s="66" t="s">
        <v>914</v>
      </c>
      <c r="D270" s="173" t="s">
        <v>418</v>
      </c>
      <c r="E270" s="78">
        <v>100000</v>
      </c>
      <c r="F270" s="78">
        <v>4.4000000000000004</v>
      </c>
      <c r="G270" s="277"/>
      <c r="H270" s="78">
        <v>4.4000000000000004</v>
      </c>
      <c r="I270" s="144"/>
      <c r="J270" s="23"/>
    </row>
    <row r="271" spans="1:10" ht="16" x14ac:dyDescent="0.2">
      <c r="A271" s="63"/>
      <c r="B271" s="75" t="s">
        <v>583</v>
      </c>
      <c r="C271" s="66" t="s">
        <v>914</v>
      </c>
      <c r="D271" s="173" t="s">
        <v>414</v>
      </c>
      <c r="E271" s="78">
        <v>10000</v>
      </c>
      <c r="F271" s="78">
        <v>0.35</v>
      </c>
      <c r="G271" s="277"/>
      <c r="H271" s="78">
        <v>0.35</v>
      </c>
      <c r="I271" s="144"/>
      <c r="J271" s="23"/>
    </row>
    <row r="272" spans="1:10" ht="16" x14ac:dyDescent="0.2">
      <c r="A272" s="63"/>
      <c r="B272" s="75"/>
      <c r="C272" s="66"/>
      <c r="D272" s="173"/>
      <c r="E272" s="78"/>
      <c r="F272" s="78"/>
      <c r="G272" s="277"/>
      <c r="H272" s="78"/>
      <c r="I272" s="144"/>
      <c r="J272" s="23"/>
    </row>
    <row r="273" spans="1:10" ht="16" x14ac:dyDescent="0.2">
      <c r="A273" s="63"/>
      <c r="B273" s="75" t="s">
        <v>735</v>
      </c>
      <c r="C273" s="66" t="s">
        <v>736</v>
      </c>
      <c r="D273" s="173" t="s">
        <v>411</v>
      </c>
      <c r="E273" s="78">
        <v>10000</v>
      </c>
      <c r="F273" s="109" t="s">
        <v>492</v>
      </c>
      <c r="G273" s="479">
        <v>0.53</v>
      </c>
      <c r="H273" s="78">
        <f>SUM(F273:G273)</f>
        <v>0.53</v>
      </c>
      <c r="I273" s="144">
        <f>H273</f>
        <v>0.53</v>
      </c>
      <c r="J273" s="23"/>
    </row>
    <row r="274" spans="1:10" ht="16" x14ac:dyDescent="0.2">
      <c r="A274" s="63"/>
      <c r="B274" s="75"/>
      <c r="C274" s="66"/>
      <c r="D274" s="66"/>
      <c r="E274" s="78"/>
      <c r="F274" s="78"/>
      <c r="G274" s="277"/>
      <c r="H274" s="78"/>
      <c r="I274" s="144"/>
      <c r="J274" s="23"/>
    </row>
    <row r="275" spans="1:10" ht="16" x14ac:dyDescent="0.2">
      <c r="A275" s="63"/>
      <c r="B275" s="75" t="s">
        <v>585</v>
      </c>
      <c r="C275" s="66" t="s">
        <v>378</v>
      </c>
      <c r="D275" s="66" t="s">
        <v>411</v>
      </c>
      <c r="E275" s="78">
        <v>10000</v>
      </c>
      <c r="F275" s="109">
        <v>0</v>
      </c>
      <c r="G275" s="479">
        <v>14.08</v>
      </c>
      <c r="H275" s="78">
        <v>14.08</v>
      </c>
      <c r="I275" s="144">
        <f>H275</f>
        <v>14.08</v>
      </c>
      <c r="J275" s="23"/>
    </row>
    <row r="276" spans="1:10" ht="16" x14ac:dyDescent="0.2">
      <c r="A276" s="63"/>
      <c r="B276" s="75"/>
      <c r="C276" s="66"/>
      <c r="D276" s="66"/>
      <c r="E276" s="78"/>
      <c r="F276" s="109"/>
      <c r="G276" s="479"/>
      <c r="H276" s="78"/>
      <c r="I276" s="144"/>
      <c r="J276" s="23"/>
    </row>
    <row r="277" spans="1:10" ht="16" x14ac:dyDescent="0.2">
      <c r="A277" s="63"/>
      <c r="B277" s="75" t="s">
        <v>625</v>
      </c>
      <c r="C277" s="66" t="s">
        <v>202</v>
      </c>
      <c r="D277" s="66" t="s">
        <v>411</v>
      </c>
      <c r="E277" s="78">
        <v>10000</v>
      </c>
      <c r="F277" s="109">
        <v>0</v>
      </c>
      <c r="G277" s="479">
        <v>0.91</v>
      </c>
      <c r="H277" s="78">
        <v>0.91</v>
      </c>
      <c r="I277" s="144">
        <f>SUM(H277:H278)</f>
        <v>1.33</v>
      </c>
      <c r="J277" s="23"/>
    </row>
    <row r="278" spans="1:10" ht="16" x14ac:dyDescent="0.2">
      <c r="A278" s="63"/>
      <c r="B278" s="75" t="s">
        <v>625</v>
      </c>
      <c r="C278" s="66" t="s">
        <v>202</v>
      </c>
      <c r="D278" s="66" t="s">
        <v>413</v>
      </c>
      <c r="E278" s="78">
        <v>10000</v>
      </c>
      <c r="F278" s="109">
        <v>0.42</v>
      </c>
      <c r="G278" s="479">
        <v>0</v>
      </c>
      <c r="H278" s="78">
        <v>0.42</v>
      </c>
      <c r="I278" s="144"/>
      <c r="J278" s="23"/>
    </row>
    <row r="279" spans="1:10" ht="16" x14ac:dyDescent="0.2">
      <c r="A279" s="63"/>
      <c r="B279" s="75"/>
      <c r="C279" s="66"/>
      <c r="D279" s="66"/>
      <c r="E279" s="78"/>
      <c r="F279" s="78"/>
      <c r="G279" s="277"/>
      <c r="H279" s="78"/>
      <c r="I279" s="144"/>
      <c r="J279" s="23"/>
    </row>
    <row r="280" spans="1:10" ht="16" x14ac:dyDescent="0.2">
      <c r="A280" s="63"/>
      <c r="B280" s="75" t="s">
        <v>586</v>
      </c>
      <c r="C280" s="85" t="s">
        <v>228</v>
      </c>
      <c r="D280" s="85" t="s">
        <v>411</v>
      </c>
      <c r="E280" s="86">
        <v>10000</v>
      </c>
      <c r="F280" s="251">
        <v>0</v>
      </c>
      <c r="G280" s="479">
        <f>H280-F280</f>
        <v>0.53</v>
      </c>
      <c r="H280" s="86">
        <v>0.53</v>
      </c>
      <c r="I280" s="242">
        <f>SUM(H280:H281)</f>
        <v>0.95</v>
      </c>
      <c r="J280" s="23"/>
    </row>
    <row r="281" spans="1:10" ht="16" x14ac:dyDescent="0.2">
      <c r="A281" s="63"/>
      <c r="B281" s="75" t="s">
        <v>586</v>
      </c>
      <c r="C281" s="85" t="s">
        <v>228</v>
      </c>
      <c r="D281" s="85" t="s">
        <v>413</v>
      </c>
      <c r="E281" s="86">
        <v>10000</v>
      </c>
      <c r="F281" s="251">
        <v>0.42</v>
      </c>
      <c r="G281" s="479"/>
      <c r="H281" s="86">
        <v>0.42</v>
      </c>
      <c r="I281" s="242"/>
      <c r="J281" s="23"/>
    </row>
    <row r="282" spans="1:10" ht="16" x14ac:dyDescent="0.2">
      <c r="A282" s="63"/>
      <c r="B282" s="75"/>
      <c r="C282" s="85"/>
      <c r="D282" s="85"/>
      <c r="E282" s="86"/>
      <c r="F282" s="251"/>
      <c r="G282" s="479"/>
      <c r="H282" s="86"/>
      <c r="I282" s="242"/>
      <c r="J282" s="23"/>
    </row>
    <row r="283" spans="1:10" ht="16" x14ac:dyDescent="0.2">
      <c r="A283" s="63"/>
      <c r="B283" s="75" t="s">
        <v>919</v>
      </c>
      <c r="C283" s="85" t="s">
        <v>920</v>
      </c>
      <c r="D283" s="85" t="s">
        <v>411</v>
      </c>
      <c r="E283" s="86">
        <v>120000</v>
      </c>
      <c r="F283" s="251">
        <v>10.01</v>
      </c>
      <c r="G283" s="479">
        <v>0.91</v>
      </c>
      <c r="H283" s="86">
        <v>10.92</v>
      </c>
      <c r="I283" s="242">
        <f>SUM(H283:H285)</f>
        <v>15.78</v>
      </c>
      <c r="J283" s="23"/>
    </row>
    <row r="284" spans="1:10" ht="16" x14ac:dyDescent="0.2">
      <c r="A284" s="63"/>
      <c r="B284" s="75" t="s">
        <v>919</v>
      </c>
      <c r="C284" s="85" t="s">
        <v>920</v>
      </c>
      <c r="D284" s="85" t="s">
        <v>412</v>
      </c>
      <c r="E284" s="86">
        <v>2000</v>
      </c>
      <c r="F284" s="251">
        <v>0.68</v>
      </c>
      <c r="G284" s="479"/>
      <c r="H284" s="86">
        <v>0.68</v>
      </c>
      <c r="I284" s="242"/>
      <c r="J284" s="23"/>
    </row>
    <row r="285" spans="1:10" ht="16" x14ac:dyDescent="0.2">
      <c r="A285" s="63"/>
      <c r="B285" s="75" t="s">
        <v>919</v>
      </c>
      <c r="C285" s="85" t="s">
        <v>920</v>
      </c>
      <c r="D285" s="85" t="s">
        <v>413</v>
      </c>
      <c r="E285" s="86">
        <v>100000</v>
      </c>
      <c r="F285" s="251">
        <v>4.18</v>
      </c>
      <c r="G285" s="479"/>
      <c r="H285" s="86">
        <v>4.18</v>
      </c>
      <c r="I285" s="242"/>
      <c r="J285" s="23"/>
    </row>
    <row r="286" spans="1:10" ht="16" x14ac:dyDescent="0.2">
      <c r="A286" s="63"/>
      <c r="B286" s="75"/>
      <c r="C286" s="85"/>
      <c r="D286" s="85"/>
      <c r="E286" s="86"/>
      <c r="F286" s="86"/>
      <c r="G286" s="277"/>
      <c r="H286" s="86"/>
      <c r="I286" s="242"/>
      <c r="J286" s="23"/>
    </row>
    <row r="287" spans="1:10" ht="16" x14ac:dyDescent="0.2">
      <c r="A287" s="63"/>
      <c r="B287" s="75" t="s">
        <v>719</v>
      </c>
      <c r="C287" s="85" t="s">
        <v>738</v>
      </c>
      <c r="D287" s="85" t="s">
        <v>411</v>
      </c>
      <c r="E287" s="86">
        <v>250000</v>
      </c>
      <c r="F287" s="251">
        <f>H287-G287</f>
        <v>12.72</v>
      </c>
      <c r="G287" s="479">
        <v>0.53</v>
      </c>
      <c r="H287" s="86">
        <v>13.25</v>
      </c>
      <c r="I287" s="242">
        <f>SUM(H287:H288)</f>
        <v>26.630000000000003</v>
      </c>
      <c r="J287" s="23"/>
    </row>
    <row r="288" spans="1:10" ht="16" x14ac:dyDescent="0.2">
      <c r="A288" s="63"/>
      <c r="B288" s="75" t="s">
        <v>719</v>
      </c>
      <c r="C288" s="85" t="s">
        <v>738</v>
      </c>
      <c r="D288" s="85" t="s">
        <v>413</v>
      </c>
      <c r="E288" s="86">
        <v>320000</v>
      </c>
      <c r="F288" s="251">
        <v>13.38</v>
      </c>
      <c r="G288" s="479"/>
      <c r="H288" s="86">
        <f>F288</f>
        <v>13.38</v>
      </c>
      <c r="I288" s="242"/>
      <c r="J288" s="23"/>
    </row>
    <row r="289" spans="1:10" ht="16" x14ac:dyDescent="0.2">
      <c r="A289" s="63"/>
      <c r="B289" s="75"/>
      <c r="C289" s="85"/>
      <c r="D289" s="85"/>
      <c r="E289" s="86"/>
      <c r="F289" s="86"/>
      <c r="G289" s="277"/>
      <c r="H289" s="86"/>
      <c r="I289" s="242"/>
      <c r="J289" s="23"/>
    </row>
    <row r="290" spans="1:10" ht="16" x14ac:dyDescent="0.2">
      <c r="A290" s="63"/>
      <c r="B290" s="75" t="s">
        <v>588</v>
      </c>
      <c r="C290" s="66" t="s">
        <v>84</v>
      </c>
      <c r="D290" s="66" t="s">
        <v>411</v>
      </c>
      <c r="E290" s="78">
        <v>10000</v>
      </c>
      <c r="F290" s="109">
        <v>0</v>
      </c>
      <c r="G290" s="479">
        <f>H290-F290</f>
        <v>0.91</v>
      </c>
      <c r="H290" s="78">
        <v>0.91</v>
      </c>
      <c r="I290" s="144">
        <f>SUM(H290:H293)</f>
        <v>2.08</v>
      </c>
      <c r="J290" s="211"/>
    </row>
    <row r="291" spans="1:10" ht="16" x14ac:dyDescent="0.2">
      <c r="A291" s="63"/>
      <c r="B291" s="75" t="s">
        <v>588</v>
      </c>
      <c r="C291" s="66" t="s">
        <v>84</v>
      </c>
      <c r="D291" s="66" t="s">
        <v>412</v>
      </c>
      <c r="E291" s="78">
        <v>2000</v>
      </c>
      <c r="F291" s="109">
        <v>0.68</v>
      </c>
      <c r="G291" s="479"/>
      <c r="H291" s="78">
        <v>0.68</v>
      </c>
      <c r="I291" s="144"/>
      <c r="J291" s="211"/>
    </row>
    <row r="292" spans="1:10" ht="16" x14ac:dyDescent="0.2">
      <c r="A292" s="63"/>
      <c r="B292" s="75" t="s">
        <v>588</v>
      </c>
      <c r="C292" s="66" t="s">
        <v>84</v>
      </c>
      <c r="D292" s="66" t="s">
        <v>413</v>
      </c>
      <c r="E292" s="78">
        <v>10000</v>
      </c>
      <c r="F292" s="109">
        <v>0.42</v>
      </c>
      <c r="G292" s="479"/>
      <c r="H292" s="78">
        <f>F292</f>
        <v>0.42</v>
      </c>
      <c r="I292" s="144"/>
      <c r="J292" s="23"/>
    </row>
    <row r="293" spans="1:10" ht="16" x14ac:dyDescent="0.2">
      <c r="A293" s="63"/>
      <c r="B293" s="75" t="s">
        <v>588</v>
      </c>
      <c r="C293" s="66" t="s">
        <v>84</v>
      </c>
      <c r="D293" s="66" t="s">
        <v>414</v>
      </c>
      <c r="E293" s="78">
        <v>2000</v>
      </c>
      <c r="F293" s="109">
        <v>7.0000000000000007E-2</v>
      </c>
      <c r="G293" s="479">
        <v>0</v>
      </c>
      <c r="H293" s="78">
        <v>7.0000000000000007E-2</v>
      </c>
      <c r="I293" s="144"/>
      <c r="J293" s="23"/>
    </row>
    <row r="294" spans="1:10" ht="16" x14ac:dyDescent="0.2">
      <c r="A294" s="63"/>
      <c r="B294" s="75"/>
      <c r="C294" s="66"/>
      <c r="D294" s="66"/>
      <c r="E294" s="78"/>
      <c r="F294" s="78"/>
      <c r="G294" s="277"/>
      <c r="H294" s="78"/>
      <c r="I294" s="144"/>
      <c r="J294" s="23"/>
    </row>
    <row r="295" spans="1:10" ht="16" x14ac:dyDescent="0.2">
      <c r="A295" s="63"/>
      <c r="B295" s="75" t="s">
        <v>589</v>
      </c>
      <c r="C295" s="66" t="s">
        <v>60</v>
      </c>
      <c r="D295" s="66" t="s">
        <v>411</v>
      </c>
      <c r="E295" s="78">
        <v>10000</v>
      </c>
      <c r="F295" s="109">
        <v>0</v>
      </c>
      <c r="G295" s="479">
        <f>H295-F295</f>
        <v>8.02</v>
      </c>
      <c r="H295" s="78">
        <v>8.02</v>
      </c>
      <c r="I295" s="144">
        <f>H295</f>
        <v>8.02</v>
      </c>
      <c r="J295" s="211"/>
    </row>
    <row r="296" spans="1:10" ht="16" x14ac:dyDescent="0.2">
      <c r="A296" s="63"/>
      <c r="B296" s="75"/>
      <c r="C296" s="66"/>
      <c r="D296" s="66"/>
      <c r="E296" s="78"/>
      <c r="F296" s="78"/>
      <c r="G296" s="277"/>
      <c r="H296" s="78"/>
      <c r="I296" s="144"/>
      <c r="J296" s="211"/>
    </row>
    <row r="297" spans="1:10" ht="16" x14ac:dyDescent="0.2">
      <c r="A297" s="63"/>
      <c r="B297" s="75" t="s">
        <v>923</v>
      </c>
      <c r="C297" s="66" t="s">
        <v>924</v>
      </c>
      <c r="D297" s="66" t="s">
        <v>411</v>
      </c>
      <c r="E297" s="78">
        <v>10000</v>
      </c>
      <c r="F297" s="109">
        <v>0</v>
      </c>
      <c r="G297" s="479">
        <v>2.0099999999999998</v>
      </c>
      <c r="H297" s="78">
        <v>2.0099999999999998</v>
      </c>
      <c r="I297" s="144">
        <f>SUM(H297:H298)</f>
        <v>10.37</v>
      </c>
      <c r="J297" s="211"/>
    </row>
    <row r="298" spans="1:10" ht="16" x14ac:dyDescent="0.2">
      <c r="A298" s="63"/>
      <c r="B298" s="75" t="s">
        <v>923</v>
      </c>
      <c r="C298" s="66" t="s">
        <v>924</v>
      </c>
      <c r="D298" s="66" t="s">
        <v>413</v>
      </c>
      <c r="E298" s="78">
        <v>200000</v>
      </c>
      <c r="F298" s="109">
        <v>8.36</v>
      </c>
      <c r="G298" s="479"/>
      <c r="H298" s="78">
        <v>8.36</v>
      </c>
      <c r="I298" s="144"/>
      <c r="J298" s="211"/>
    </row>
    <row r="299" spans="1:10" ht="16" x14ac:dyDescent="0.2">
      <c r="A299" s="63"/>
      <c r="B299" s="75"/>
      <c r="C299" s="66"/>
      <c r="D299" s="66"/>
      <c r="E299" s="78"/>
      <c r="F299" s="78"/>
      <c r="G299" s="277"/>
      <c r="H299" s="78"/>
      <c r="I299" s="144"/>
      <c r="J299" s="23"/>
    </row>
    <row r="300" spans="1:10" ht="16" x14ac:dyDescent="0.2">
      <c r="A300" s="63"/>
      <c r="B300" s="75" t="s">
        <v>786</v>
      </c>
      <c r="C300" s="66" t="s">
        <v>787</v>
      </c>
      <c r="D300" s="66" t="s">
        <v>411</v>
      </c>
      <c r="E300" s="78">
        <v>10000</v>
      </c>
      <c r="F300" s="109">
        <v>0</v>
      </c>
      <c r="G300" s="479">
        <v>0.66</v>
      </c>
      <c r="H300" s="78">
        <f>SUM(F300:G300)</f>
        <v>0.66</v>
      </c>
      <c r="I300" s="144">
        <f>SUM(H300:H300)</f>
        <v>0.66</v>
      </c>
      <c r="J300" s="23"/>
    </row>
    <row r="301" spans="1:10" ht="16" x14ac:dyDescent="0.2">
      <c r="A301" s="63"/>
      <c r="B301" s="75"/>
      <c r="C301" s="66"/>
      <c r="D301" s="66"/>
      <c r="E301" s="78"/>
      <c r="F301" s="78"/>
      <c r="G301" s="277"/>
      <c r="H301" s="78"/>
      <c r="I301" s="144"/>
      <c r="J301" s="23"/>
    </row>
    <row r="302" spans="1:10" ht="16" x14ac:dyDescent="0.2">
      <c r="A302" s="63"/>
      <c r="B302" s="290">
        <v>2235</v>
      </c>
      <c r="C302" s="66" t="s">
        <v>527</v>
      </c>
      <c r="D302" s="66" t="s">
        <v>411</v>
      </c>
      <c r="E302" s="78">
        <v>10000</v>
      </c>
      <c r="F302" s="109">
        <v>0</v>
      </c>
      <c r="G302" s="479">
        <f>H302-F302</f>
        <v>2.0099999999999998</v>
      </c>
      <c r="H302" s="78">
        <v>2.0099999999999998</v>
      </c>
      <c r="I302" s="144">
        <f>SUM(H302:H307)</f>
        <v>4.8199999999999994</v>
      </c>
      <c r="J302" s="23"/>
    </row>
    <row r="303" spans="1:10" ht="16" x14ac:dyDescent="0.2">
      <c r="A303" s="63"/>
      <c r="B303" s="290" t="s">
        <v>535</v>
      </c>
      <c r="C303" s="66" t="s">
        <v>527</v>
      </c>
      <c r="D303" s="66" t="s">
        <v>417</v>
      </c>
      <c r="E303" s="78">
        <v>5000</v>
      </c>
      <c r="F303" s="109">
        <v>1.42</v>
      </c>
      <c r="G303" s="479"/>
      <c r="H303" s="78">
        <f>F303</f>
        <v>1.42</v>
      </c>
      <c r="I303" s="144"/>
      <c r="J303" s="23"/>
    </row>
    <row r="304" spans="1:10" ht="16" x14ac:dyDescent="0.2">
      <c r="A304" s="63"/>
      <c r="B304" s="290" t="s">
        <v>535</v>
      </c>
      <c r="C304" s="66" t="s">
        <v>527</v>
      </c>
      <c r="D304" s="66" t="s">
        <v>412</v>
      </c>
      <c r="E304" s="78">
        <v>2000</v>
      </c>
      <c r="F304" s="109">
        <v>0.68</v>
      </c>
      <c r="G304" s="479"/>
      <c r="H304" s="78">
        <f>F304</f>
        <v>0.68</v>
      </c>
      <c r="I304" s="144"/>
      <c r="J304" s="23"/>
    </row>
    <row r="305" spans="1:10" ht="16" x14ac:dyDescent="0.2">
      <c r="A305" s="63"/>
      <c r="B305" s="290" t="s">
        <v>535</v>
      </c>
      <c r="C305" s="66" t="s">
        <v>527</v>
      </c>
      <c r="D305" s="66" t="s">
        <v>413</v>
      </c>
      <c r="E305" s="78">
        <v>10000</v>
      </c>
      <c r="F305" s="109">
        <v>0.42</v>
      </c>
      <c r="G305" s="479"/>
      <c r="H305" s="78">
        <f>F305</f>
        <v>0.42</v>
      </c>
      <c r="I305" s="144"/>
      <c r="J305" s="23"/>
    </row>
    <row r="306" spans="1:10" ht="16" x14ac:dyDescent="0.2">
      <c r="A306" s="63"/>
      <c r="B306" s="290" t="s">
        <v>535</v>
      </c>
      <c r="C306" s="66" t="s">
        <v>527</v>
      </c>
      <c r="D306" s="66" t="s">
        <v>418</v>
      </c>
      <c r="E306" s="78">
        <v>5000</v>
      </c>
      <c r="F306" s="109">
        <v>0.22</v>
      </c>
      <c r="G306" s="479"/>
      <c r="H306" s="78">
        <f>F306</f>
        <v>0.22</v>
      </c>
      <c r="I306" s="144"/>
      <c r="J306" s="23"/>
    </row>
    <row r="307" spans="1:10" ht="16" x14ac:dyDescent="0.2">
      <c r="A307" s="63"/>
      <c r="B307" s="290" t="s">
        <v>535</v>
      </c>
      <c r="C307" s="66" t="s">
        <v>527</v>
      </c>
      <c r="D307" s="66" t="s">
        <v>414</v>
      </c>
      <c r="E307" s="78">
        <v>2000</v>
      </c>
      <c r="F307" s="109">
        <v>7.0000000000000007E-2</v>
      </c>
      <c r="G307" s="479"/>
      <c r="H307" s="78">
        <f>F307</f>
        <v>7.0000000000000007E-2</v>
      </c>
      <c r="I307" s="144"/>
      <c r="J307" s="23"/>
    </row>
    <row r="308" spans="1:10" ht="16" x14ac:dyDescent="0.2">
      <c r="A308" s="63"/>
      <c r="B308" s="23"/>
      <c r="C308" s="66"/>
      <c r="D308" s="66"/>
      <c r="E308" s="78"/>
      <c r="F308" s="78"/>
      <c r="G308" s="277"/>
      <c r="H308" s="78"/>
      <c r="I308" s="144"/>
      <c r="J308" s="23"/>
    </row>
    <row r="309" spans="1:10" ht="16" x14ac:dyDescent="0.2">
      <c r="A309" s="63"/>
      <c r="B309" s="275">
        <v>2245</v>
      </c>
      <c r="C309" s="66" t="s">
        <v>639</v>
      </c>
      <c r="D309" s="66" t="s">
        <v>411</v>
      </c>
      <c r="E309" s="78">
        <v>10000</v>
      </c>
      <c r="F309" s="109">
        <v>0</v>
      </c>
      <c r="G309" s="479">
        <v>3.08</v>
      </c>
      <c r="H309" s="78">
        <f>F309+G309</f>
        <v>3.08</v>
      </c>
      <c r="I309" s="144">
        <f>SUM(H309:H310)</f>
        <v>3.5</v>
      </c>
      <c r="J309" s="23"/>
    </row>
    <row r="310" spans="1:10" ht="16" x14ac:dyDescent="0.2">
      <c r="A310" s="63"/>
      <c r="B310" s="275">
        <v>2245</v>
      </c>
      <c r="C310" s="66" t="s">
        <v>639</v>
      </c>
      <c r="D310" s="66" t="s">
        <v>413</v>
      </c>
      <c r="E310" s="78">
        <v>10000</v>
      </c>
      <c r="F310" s="109">
        <v>0.42</v>
      </c>
      <c r="G310" s="479"/>
      <c r="H310" s="78">
        <f>F310</f>
        <v>0.42</v>
      </c>
      <c r="I310" s="144"/>
      <c r="J310" s="23"/>
    </row>
    <row r="311" spans="1:10" ht="16" x14ac:dyDescent="0.2">
      <c r="A311" s="63"/>
      <c r="B311" s="275"/>
      <c r="C311" s="66"/>
      <c r="D311" s="66"/>
      <c r="E311" s="78"/>
      <c r="F311" s="78"/>
      <c r="G311" s="277"/>
      <c r="H311" s="78"/>
      <c r="I311" s="144"/>
      <c r="J311" s="23"/>
    </row>
    <row r="312" spans="1:10" ht="16" x14ac:dyDescent="0.2">
      <c r="A312" s="63"/>
      <c r="B312" s="275">
        <v>2281</v>
      </c>
      <c r="C312" s="66" t="s">
        <v>773</v>
      </c>
      <c r="D312" s="66" t="s">
        <v>411</v>
      </c>
      <c r="E312" s="78">
        <v>40000</v>
      </c>
      <c r="F312" s="109">
        <v>24.06</v>
      </c>
      <c r="G312" s="479">
        <f>H312-F312</f>
        <v>8.02</v>
      </c>
      <c r="H312" s="78">
        <v>32.08</v>
      </c>
      <c r="I312" s="144">
        <f>SUM(H312:H315)</f>
        <v>47.49</v>
      </c>
      <c r="J312" s="23"/>
    </row>
    <row r="313" spans="1:10" ht="16" x14ac:dyDescent="0.2">
      <c r="A313" s="63"/>
      <c r="B313" s="275">
        <v>2281</v>
      </c>
      <c r="C313" s="66" t="s">
        <v>773</v>
      </c>
      <c r="D313" s="66" t="s">
        <v>417</v>
      </c>
      <c r="E313" s="78">
        <v>10000</v>
      </c>
      <c r="F313" s="109">
        <v>11.57</v>
      </c>
      <c r="G313" s="479"/>
      <c r="H313" s="78">
        <f>F313</f>
        <v>11.57</v>
      </c>
      <c r="I313" s="144"/>
      <c r="J313" s="23"/>
    </row>
    <row r="314" spans="1:10" ht="16" x14ac:dyDescent="0.2">
      <c r="A314" s="63"/>
      <c r="B314" s="275">
        <v>2281</v>
      </c>
      <c r="C314" s="66" t="s">
        <v>773</v>
      </c>
      <c r="D314" s="66" t="s">
        <v>412</v>
      </c>
      <c r="E314" s="78">
        <v>10000</v>
      </c>
      <c r="F314" s="109">
        <v>3.42</v>
      </c>
      <c r="G314" s="479"/>
      <c r="H314" s="78">
        <f>F314</f>
        <v>3.42</v>
      </c>
      <c r="I314" s="144"/>
      <c r="J314" s="23"/>
    </row>
    <row r="315" spans="1:10" ht="16" x14ac:dyDescent="0.2">
      <c r="A315" s="63"/>
      <c r="B315" s="275">
        <v>2281</v>
      </c>
      <c r="C315" s="66" t="s">
        <v>773</v>
      </c>
      <c r="D315" s="66" t="s">
        <v>413</v>
      </c>
      <c r="E315" s="78">
        <v>10000</v>
      </c>
      <c r="F315" s="109">
        <v>0.42</v>
      </c>
      <c r="G315" s="479"/>
      <c r="H315" s="78">
        <f>F315</f>
        <v>0.42</v>
      </c>
      <c r="I315" s="144"/>
      <c r="J315" s="23"/>
    </row>
    <row r="316" spans="1:10" ht="16" x14ac:dyDescent="0.2">
      <c r="A316" s="63"/>
      <c r="B316" s="75"/>
      <c r="C316" s="66"/>
      <c r="D316" s="66"/>
      <c r="E316" s="78"/>
      <c r="F316" s="78"/>
      <c r="G316" s="277"/>
      <c r="H316" s="78"/>
      <c r="I316" s="144"/>
      <c r="J316" s="23"/>
    </row>
    <row r="317" spans="1:10" ht="16" x14ac:dyDescent="0.2">
      <c r="A317" s="63"/>
      <c r="B317" s="75" t="s">
        <v>591</v>
      </c>
      <c r="C317" s="66" t="s">
        <v>367</v>
      </c>
      <c r="D317" s="66" t="s">
        <v>411</v>
      </c>
      <c r="E317" s="78">
        <v>10000</v>
      </c>
      <c r="F317" s="109">
        <v>0</v>
      </c>
      <c r="G317" s="479">
        <f>H317-F317</f>
        <v>5.0199999999999996</v>
      </c>
      <c r="H317" s="78">
        <v>5.0199999999999996</v>
      </c>
      <c r="I317" s="144">
        <f>SUM(H317:H320)</f>
        <v>10.879999999999999</v>
      </c>
      <c r="J317" s="23"/>
    </row>
    <row r="318" spans="1:10" ht="16" x14ac:dyDescent="0.2">
      <c r="A318" s="63"/>
      <c r="B318" s="75" t="s">
        <v>591</v>
      </c>
      <c r="C318" s="66" t="s">
        <v>367</v>
      </c>
      <c r="D318" s="66" t="s">
        <v>412</v>
      </c>
      <c r="E318" s="78">
        <v>10000</v>
      </c>
      <c r="F318" s="109">
        <v>3.42</v>
      </c>
      <c r="G318" s="479"/>
      <c r="H318" s="78">
        <f>F318</f>
        <v>3.42</v>
      </c>
      <c r="I318" s="144"/>
      <c r="J318" s="23"/>
    </row>
    <row r="319" spans="1:10" ht="16" x14ac:dyDescent="0.2">
      <c r="A319" s="63"/>
      <c r="B319" s="75" t="s">
        <v>591</v>
      </c>
      <c r="C319" s="66" t="s">
        <v>367</v>
      </c>
      <c r="D319" s="66" t="s">
        <v>413</v>
      </c>
      <c r="E319" s="78">
        <v>50000</v>
      </c>
      <c r="F319" s="109">
        <v>2.09</v>
      </c>
      <c r="G319" s="479"/>
      <c r="H319" s="78">
        <f>F319</f>
        <v>2.09</v>
      </c>
      <c r="I319" s="144"/>
      <c r="J319" s="23"/>
    </row>
    <row r="320" spans="1:10" ht="16" x14ac:dyDescent="0.2">
      <c r="A320" s="63"/>
      <c r="B320" s="75" t="s">
        <v>591</v>
      </c>
      <c r="C320" s="66" t="s">
        <v>367</v>
      </c>
      <c r="D320" s="66" t="s">
        <v>414</v>
      </c>
      <c r="E320" s="78">
        <v>10000</v>
      </c>
      <c r="F320" s="109">
        <v>0.35</v>
      </c>
      <c r="G320" s="479"/>
      <c r="H320" s="78">
        <f>F320</f>
        <v>0.35</v>
      </c>
      <c r="I320" s="144"/>
      <c r="J320" s="23"/>
    </row>
    <row r="321" spans="1:10" ht="16" x14ac:dyDescent="0.2">
      <c r="A321" s="63"/>
      <c r="B321" s="75"/>
      <c r="C321" s="70"/>
      <c r="D321" s="173"/>
      <c r="E321" s="130"/>
      <c r="F321" s="130"/>
      <c r="G321" s="493"/>
      <c r="H321" s="130"/>
      <c r="I321" s="192"/>
      <c r="J321" s="23"/>
    </row>
    <row r="322" spans="1:10" ht="16" x14ac:dyDescent="0.2">
      <c r="A322" s="63"/>
      <c r="B322" s="75" t="s">
        <v>593</v>
      </c>
      <c r="C322" s="70" t="s">
        <v>374</v>
      </c>
      <c r="D322" s="70" t="s">
        <v>411</v>
      </c>
      <c r="E322" s="130">
        <v>10000</v>
      </c>
      <c r="F322" s="111">
        <v>0</v>
      </c>
      <c r="G322" s="479">
        <f>H322-F322</f>
        <v>5.0199999999999996</v>
      </c>
      <c r="H322" s="130">
        <v>5.0199999999999996</v>
      </c>
      <c r="I322" s="192">
        <f>H322</f>
        <v>5.0199999999999996</v>
      </c>
      <c r="J322" s="23"/>
    </row>
    <row r="323" spans="1:10" ht="16" x14ac:dyDescent="0.2">
      <c r="A323" s="63"/>
      <c r="B323" s="75"/>
      <c r="C323" s="70"/>
      <c r="D323" s="70"/>
      <c r="E323" s="130"/>
      <c r="F323" s="111"/>
      <c r="G323" s="479"/>
      <c r="H323" s="130"/>
      <c r="I323" s="192"/>
      <c r="J323" s="23"/>
    </row>
    <row r="324" spans="1:10" ht="16" x14ac:dyDescent="0.2">
      <c r="A324" s="63"/>
      <c r="B324" s="75" t="s">
        <v>721</v>
      </c>
      <c r="C324" s="70" t="s">
        <v>722</v>
      </c>
      <c r="D324" s="70" t="s">
        <v>411</v>
      </c>
      <c r="E324" s="130">
        <v>10000</v>
      </c>
      <c r="F324" s="130">
        <v>0</v>
      </c>
      <c r="G324" s="277">
        <v>2.0099999999999998</v>
      </c>
      <c r="H324" s="130"/>
      <c r="I324" s="192">
        <v>2.0099999999999998</v>
      </c>
      <c r="J324" s="23"/>
    </row>
    <row r="325" spans="1:10" ht="16" x14ac:dyDescent="0.2">
      <c r="A325" s="63"/>
      <c r="B325" s="75"/>
      <c r="C325" s="70"/>
      <c r="D325" s="70"/>
      <c r="E325" s="130"/>
      <c r="F325" s="130"/>
      <c r="G325" s="277"/>
      <c r="H325" s="130"/>
      <c r="I325" s="192"/>
      <c r="J325" s="23"/>
    </row>
    <row r="326" spans="1:10" ht="16" x14ac:dyDescent="0.2">
      <c r="A326" s="63"/>
      <c r="B326" s="75" t="s">
        <v>759</v>
      </c>
      <c r="C326" s="70" t="s">
        <v>753</v>
      </c>
      <c r="D326" s="70" t="s">
        <v>411</v>
      </c>
      <c r="E326" s="130">
        <v>200000</v>
      </c>
      <c r="F326" s="111"/>
      <c r="G326" s="479">
        <v>0.53</v>
      </c>
      <c r="H326" s="130">
        <f>SUM(F326:G326)</f>
        <v>0.53</v>
      </c>
      <c r="I326" s="192">
        <f>SUM(H326:H327)</f>
        <v>0.95</v>
      </c>
      <c r="J326" s="23"/>
    </row>
    <row r="327" spans="1:10" ht="16" x14ac:dyDescent="0.2">
      <c r="A327" s="63"/>
      <c r="B327" s="75" t="s">
        <v>759</v>
      </c>
      <c r="C327" s="70" t="s">
        <v>753</v>
      </c>
      <c r="D327" s="70" t="s">
        <v>413</v>
      </c>
      <c r="E327" s="130">
        <v>200000</v>
      </c>
      <c r="F327" s="111">
        <v>0.42</v>
      </c>
      <c r="G327" s="479"/>
      <c r="H327" s="130">
        <v>0.42</v>
      </c>
      <c r="I327" s="192"/>
      <c r="J327" s="23"/>
    </row>
    <row r="328" spans="1:10" ht="16" x14ac:dyDescent="0.2">
      <c r="A328" s="63"/>
      <c r="B328" s="75"/>
      <c r="C328" s="70"/>
      <c r="D328" s="70"/>
      <c r="E328" s="130"/>
      <c r="F328" s="130"/>
      <c r="G328" s="277"/>
      <c r="H328" s="130"/>
      <c r="I328" s="192"/>
      <c r="J328" s="23"/>
    </row>
    <row r="329" spans="1:10" ht="16" x14ac:dyDescent="0.2">
      <c r="A329" s="63"/>
      <c r="B329" s="75" t="s">
        <v>642</v>
      </c>
      <c r="C329" s="70" t="s">
        <v>641</v>
      </c>
      <c r="D329" s="70" t="s">
        <v>411</v>
      </c>
      <c r="E329" s="130">
        <v>200000</v>
      </c>
      <c r="F329" s="111">
        <v>12.54</v>
      </c>
      <c r="G329" s="479">
        <v>0.66</v>
      </c>
      <c r="H329" s="130">
        <f>SUM(F329:G329)</f>
        <v>13.2</v>
      </c>
      <c r="I329" s="192">
        <f>SUM(H329:H330)</f>
        <v>21.56</v>
      </c>
      <c r="J329" s="23"/>
    </row>
    <row r="330" spans="1:10" ht="16" x14ac:dyDescent="0.2">
      <c r="A330" s="63"/>
      <c r="B330" s="75" t="s">
        <v>642</v>
      </c>
      <c r="C330" s="70" t="s">
        <v>641</v>
      </c>
      <c r="D330" s="70" t="s">
        <v>413</v>
      </c>
      <c r="E330" s="130">
        <v>200000</v>
      </c>
      <c r="F330" s="111">
        <v>8.36</v>
      </c>
      <c r="G330" s="479"/>
      <c r="H330" s="130">
        <f>F330</f>
        <v>8.36</v>
      </c>
      <c r="I330" s="192"/>
      <c r="J330" s="23"/>
    </row>
    <row r="331" spans="1:10" ht="16" x14ac:dyDescent="0.2">
      <c r="A331" s="63"/>
      <c r="B331" s="75"/>
      <c r="C331" s="70"/>
      <c r="D331" s="70"/>
      <c r="E331" s="130"/>
      <c r="F331" s="130"/>
      <c r="G331" s="493"/>
      <c r="H331" s="130"/>
      <c r="I331" s="192"/>
      <c r="J331" s="23"/>
    </row>
    <row r="332" spans="1:10" ht="16" x14ac:dyDescent="0.2">
      <c r="A332" s="63"/>
      <c r="B332" s="75" t="s">
        <v>594</v>
      </c>
      <c r="C332" s="66" t="s">
        <v>72</v>
      </c>
      <c r="D332" s="66" t="s">
        <v>411</v>
      </c>
      <c r="E332" s="78">
        <v>10000</v>
      </c>
      <c r="F332" s="109">
        <v>0</v>
      </c>
      <c r="G332" s="479">
        <f>H332-F332</f>
        <v>8.02</v>
      </c>
      <c r="H332" s="78">
        <v>8.02</v>
      </c>
      <c r="I332" s="144">
        <f>H332</f>
        <v>8.02</v>
      </c>
      <c r="J332" s="23"/>
    </row>
    <row r="333" spans="1:10" ht="16" x14ac:dyDescent="0.2">
      <c r="A333" s="63"/>
      <c r="B333" s="75"/>
      <c r="C333" s="66"/>
      <c r="D333" s="66"/>
      <c r="E333" s="78"/>
      <c r="F333" s="78"/>
      <c r="G333" s="277"/>
      <c r="H333" s="78"/>
      <c r="I333" s="144"/>
      <c r="J333" s="23"/>
    </row>
    <row r="334" spans="1:10" ht="16" x14ac:dyDescent="0.2">
      <c r="A334" s="63"/>
      <c r="B334" s="75" t="s">
        <v>595</v>
      </c>
      <c r="C334" s="66" t="s">
        <v>118</v>
      </c>
      <c r="D334" s="66" t="s">
        <v>411</v>
      </c>
      <c r="E334" s="79">
        <v>10000</v>
      </c>
      <c r="F334" s="109">
        <v>0</v>
      </c>
      <c r="G334" s="479">
        <f>H334-F334</f>
        <v>8.02</v>
      </c>
      <c r="H334" s="79">
        <v>8.02</v>
      </c>
      <c r="I334" s="144">
        <f>SUM(H334:H335)</f>
        <v>12.2</v>
      </c>
      <c r="J334" s="23"/>
    </row>
    <row r="335" spans="1:10" ht="16" x14ac:dyDescent="0.2">
      <c r="A335" s="63"/>
      <c r="B335" s="75" t="s">
        <v>595</v>
      </c>
      <c r="C335" s="66" t="s">
        <v>118</v>
      </c>
      <c r="D335" s="66" t="s">
        <v>413</v>
      </c>
      <c r="E335" s="79">
        <v>100000</v>
      </c>
      <c r="F335" s="109">
        <v>4.18</v>
      </c>
      <c r="G335" s="479"/>
      <c r="H335" s="79">
        <f>F335</f>
        <v>4.18</v>
      </c>
      <c r="I335" s="144"/>
      <c r="J335" s="23"/>
    </row>
    <row r="336" spans="1:10" ht="16" x14ac:dyDescent="0.2">
      <c r="A336" s="63"/>
      <c r="B336" s="75"/>
      <c r="C336" s="66"/>
      <c r="D336" s="66"/>
      <c r="E336" s="79"/>
      <c r="F336" s="78"/>
      <c r="G336" s="277"/>
      <c r="H336" s="79"/>
      <c r="I336" s="144"/>
      <c r="J336" s="23"/>
    </row>
    <row r="337" spans="1:10" ht="16" x14ac:dyDescent="0.2">
      <c r="A337" s="63"/>
      <c r="B337" s="75" t="s">
        <v>1075</v>
      </c>
      <c r="C337" s="66" t="s">
        <v>1076</v>
      </c>
      <c r="D337" s="66"/>
      <c r="E337" s="79"/>
      <c r="F337" s="78"/>
      <c r="G337" s="277"/>
      <c r="H337" s="79"/>
      <c r="I337" s="144"/>
      <c r="J337" s="23" t="s">
        <v>1077</v>
      </c>
    </row>
    <row r="338" spans="1:10" ht="16" x14ac:dyDescent="0.2">
      <c r="A338" s="63"/>
      <c r="B338" s="75"/>
      <c r="C338" s="66"/>
      <c r="D338" s="66"/>
      <c r="E338" s="79"/>
      <c r="F338" s="78"/>
      <c r="G338" s="277"/>
      <c r="H338" s="79"/>
      <c r="I338" s="144"/>
      <c r="J338" s="23"/>
    </row>
    <row r="339" spans="1:10" ht="16" x14ac:dyDescent="0.2">
      <c r="A339" s="63"/>
      <c r="B339" s="75" t="s">
        <v>596</v>
      </c>
      <c r="C339" s="66" t="s">
        <v>62</v>
      </c>
      <c r="D339" s="66" t="s">
        <v>411</v>
      </c>
      <c r="E339" s="78">
        <v>200000</v>
      </c>
      <c r="F339" s="109">
        <f>H339-G339</f>
        <v>58.52</v>
      </c>
      <c r="G339" s="479">
        <v>3.08</v>
      </c>
      <c r="H339" s="78">
        <v>61.6</v>
      </c>
      <c r="I339" s="144">
        <f>SUM(H339:H342)</f>
        <v>73.72999999999999</v>
      </c>
      <c r="J339" s="23"/>
    </row>
    <row r="340" spans="1:10" ht="16" x14ac:dyDescent="0.2">
      <c r="A340" s="63"/>
      <c r="B340" s="75" t="s">
        <v>596</v>
      </c>
      <c r="C340" s="66" t="s">
        <v>62</v>
      </c>
      <c r="D340" s="66" t="s">
        <v>412</v>
      </c>
      <c r="E340" s="79">
        <v>10000</v>
      </c>
      <c r="F340" s="109">
        <v>3.42</v>
      </c>
      <c r="G340" s="479"/>
      <c r="H340" s="79">
        <f>F340</f>
        <v>3.42</v>
      </c>
      <c r="I340" s="144"/>
      <c r="J340" s="23"/>
    </row>
    <row r="341" spans="1:10" ht="16" x14ac:dyDescent="0.2">
      <c r="A341" s="63"/>
      <c r="B341" s="75" t="s">
        <v>596</v>
      </c>
      <c r="C341" s="66" t="s">
        <v>62</v>
      </c>
      <c r="D341" s="66" t="s">
        <v>413</v>
      </c>
      <c r="E341" s="78">
        <v>200000</v>
      </c>
      <c r="F341" s="109">
        <v>8.36</v>
      </c>
      <c r="G341" s="479"/>
      <c r="H341" s="79">
        <f>F341</f>
        <v>8.36</v>
      </c>
      <c r="I341" s="144"/>
      <c r="J341" s="23"/>
    </row>
    <row r="342" spans="1:10" ht="16" x14ac:dyDescent="0.2">
      <c r="A342" s="63"/>
      <c r="B342" s="75" t="s">
        <v>596</v>
      </c>
      <c r="C342" s="66" t="s">
        <v>62</v>
      </c>
      <c r="D342" s="66" t="s">
        <v>414</v>
      </c>
      <c r="E342" s="79">
        <v>10000</v>
      </c>
      <c r="F342" s="109">
        <v>0.35</v>
      </c>
      <c r="G342" s="479"/>
      <c r="H342" s="79">
        <f>F342</f>
        <v>0.35</v>
      </c>
      <c r="I342" s="144"/>
      <c r="J342" s="23"/>
    </row>
    <row r="343" spans="1:10" ht="16" x14ac:dyDescent="0.2">
      <c r="A343" s="63"/>
      <c r="B343" s="75"/>
      <c r="C343" s="66"/>
      <c r="D343" s="66"/>
      <c r="E343" s="79"/>
      <c r="F343" s="78"/>
      <c r="G343" s="277"/>
      <c r="H343" s="79"/>
      <c r="I343" s="144"/>
      <c r="J343" s="23"/>
    </row>
    <row r="344" spans="1:10" ht="16" x14ac:dyDescent="0.2">
      <c r="A344" s="63"/>
      <c r="B344" s="75" t="s">
        <v>597</v>
      </c>
      <c r="C344" s="66" t="s">
        <v>38</v>
      </c>
      <c r="D344" s="66" t="s">
        <v>411</v>
      </c>
      <c r="E344" s="78">
        <v>20000</v>
      </c>
      <c r="F344" s="109">
        <f>H344-G344</f>
        <v>5.0199999999999996</v>
      </c>
      <c r="G344" s="479">
        <v>5.0199999999999996</v>
      </c>
      <c r="H344" s="78">
        <v>10.039999999999999</v>
      </c>
      <c r="I344" s="144">
        <f>SUM(H344:H347)</f>
        <v>14.649999999999999</v>
      </c>
      <c r="J344" s="211"/>
    </row>
    <row r="345" spans="1:10" ht="16" x14ac:dyDescent="0.2">
      <c r="A345" s="63"/>
      <c r="B345" s="75" t="s">
        <v>597</v>
      </c>
      <c r="C345" s="66" t="s">
        <v>38</v>
      </c>
      <c r="D345" s="66" t="s">
        <v>412</v>
      </c>
      <c r="E345" s="78">
        <v>10000</v>
      </c>
      <c r="F345" s="109">
        <v>3.42</v>
      </c>
      <c r="G345" s="479"/>
      <c r="H345" s="78">
        <f>F345</f>
        <v>3.42</v>
      </c>
      <c r="I345" s="144"/>
      <c r="J345" s="23"/>
    </row>
    <row r="346" spans="1:10" ht="16" x14ac:dyDescent="0.2">
      <c r="A346" s="63"/>
      <c r="B346" s="75" t="s">
        <v>597</v>
      </c>
      <c r="C346" s="66" t="s">
        <v>38</v>
      </c>
      <c r="D346" s="66" t="s">
        <v>413</v>
      </c>
      <c r="E346" s="78">
        <v>20000</v>
      </c>
      <c r="F346" s="109">
        <v>0.84</v>
      </c>
      <c r="G346" s="479"/>
      <c r="H346" s="78">
        <f>F346</f>
        <v>0.84</v>
      </c>
      <c r="I346" s="144"/>
      <c r="J346" s="23"/>
    </row>
    <row r="347" spans="1:10" ht="16" x14ac:dyDescent="0.2">
      <c r="A347" s="63"/>
      <c r="B347" s="75" t="s">
        <v>597</v>
      </c>
      <c r="C347" s="66" t="s">
        <v>38</v>
      </c>
      <c r="D347" s="66" t="s">
        <v>414</v>
      </c>
      <c r="E347" s="78">
        <v>10000</v>
      </c>
      <c r="F347" s="109">
        <v>0.35</v>
      </c>
      <c r="G347" s="479"/>
      <c r="H347" s="78">
        <f>F347</f>
        <v>0.35</v>
      </c>
      <c r="I347" s="144"/>
      <c r="J347" s="23"/>
    </row>
    <row r="348" spans="1:10" ht="16" x14ac:dyDescent="0.2">
      <c r="A348" s="63"/>
      <c r="B348" s="75"/>
      <c r="C348" s="66"/>
      <c r="D348" s="66"/>
      <c r="E348" s="78"/>
      <c r="F348" s="78"/>
      <c r="G348" s="277"/>
      <c r="H348" s="78"/>
      <c r="I348" s="144"/>
      <c r="J348" s="23"/>
    </row>
    <row r="349" spans="1:10" ht="16" x14ac:dyDescent="0.2">
      <c r="A349" s="63"/>
      <c r="B349" s="75" t="s">
        <v>598</v>
      </c>
      <c r="C349" s="66" t="s">
        <v>134</v>
      </c>
      <c r="D349" s="66" t="s">
        <v>411</v>
      </c>
      <c r="E349" s="78">
        <v>10000</v>
      </c>
      <c r="F349" s="78">
        <v>0</v>
      </c>
      <c r="G349" s="277">
        <v>0.91</v>
      </c>
      <c r="H349" s="78">
        <v>0.91</v>
      </c>
      <c r="I349" s="144">
        <f>SUM(H349:H351)</f>
        <v>4.07</v>
      </c>
      <c r="J349" s="23"/>
    </row>
    <row r="350" spans="1:10" ht="16" x14ac:dyDescent="0.2">
      <c r="A350" s="63"/>
      <c r="B350" s="75" t="s">
        <v>598</v>
      </c>
      <c r="C350" s="66" t="s">
        <v>134</v>
      </c>
      <c r="D350" s="66" t="s">
        <v>412</v>
      </c>
      <c r="E350" s="78">
        <v>8000</v>
      </c>
      <c r="F350" s="78">
        <v>2.74</v>
      </c>
      <c r="G350" s="277"/>
      <c r="H350" s="78">
        <v>2.74</v>
      </c>
      <c r="I350" s="144"/>
      <c r="J350" s="23"/>
    </row>
    <row r="351" spans="1:10" ht="16" x14ac:dyDescent="0.2">
      <c r="A351" s="63"/>
      <c r="B351" s="75" t="s">
        <v>598</v>
      </c>
      <c r="C351" s="66" t="s">
        <v>134</v>
      </c>
      <c r="D351" s="66" t="s">
        <v>413</v>
      </c>
      <c r="E351" s="78">
        <v>10000</v>
      </c>
      <c r="F351" s="78">
        <v>0.42</v>
      </c>
      <c r="G351" s="277">
        <v>0</v>
      </c>
      <c r="H351" s="78">
        <v>0.42</v>
      </c>
      <c r="I351" s="144"/>
      <c r="J351" s="23"/>
    </row>
    <row r="352" spans="1:10" ht="16" x14ac:dyDescent="0.2">
      <c r="A352" s="63"/>
      <c r="B352" s="75"/>
      <c r="C352" s="66"/>
      <c r="D352" s="66"/>
      <c r="E352" s="78"/>
      <c r="F352" s="78"/>
      <c r="G352" s="277"/>
      <c r="H352" s="78"/>
      <c r="I352" s="144"/>
      <c r="J352" s="23"/>
    </row>
    <row r="353" spans="1:19" ht="16" x14ac:dyDescent="0.2">
      <c r="A353" s="63"/>
      <c r="B353" s="75" t="s">
        <v>727</v>
      </c>
      <c r="C353" s="66" t="s">
        <v>744</v>
      </c>
      <c r="D353" s="66" t="s">
        <v>411</v>
      </c>
      <c r="E353" s="78">
        <v>50000</v>
      </c>
      <c r="F353" s="109"/>
      <c r="G353" s="479">
        <v>1.26</v>
      </c>
      <c r="H353" s="78">
        <v>1.26</v>
      </c>
      <c r="I353" s="144">
        <f>SUM(H353:H355)</f>
        <v>6.77</v>
      </c>
      <c r="J353" s="23" t="s">
        <v>1041</v>
      </c>
    </row>
    <row r="354" spans="1:19" ht="16" x14ac:dyDescent="0.2">
      <c r="A354" s="63"/>
      <c r="B354" s="75" t="s">
        <v>727</v>
      </c>
      <c r="C354" s="66" t="s">
        <v>744</v>
      </c>
      <c r="D354" s="66" t="s">
        <v>412</v>
      </c>
      <c r="E354" s="78">
        <v>10000</v>
      </c>
      <c r="F354" s="109">
        <v>3.42</v>
      </c>
      <c r="G354" s="479"/>
      <c r="H354" s="78">
        <v>3.42</v>
      </c>
      <c r="I354" s="144"/>
      <c r="J354" s="23"/>
    </row>
    <row r="355" spans="1:19" ht="16" x14ac:dyDescent="0.2">
      <c r="A355" s="63"/>
      <c r="B355" s="75" t="s">
        <v>727</v>
      </c>
      <c r="C355" s="66" t="s">
        <v>744</v>
      </c>
      <c r="D355" s="66" t="s">
        <v>413</v>
      </c>
      <c r="E355" s="78">
        <v>50000</v>
      </c>
      <c r="F355" s="109">
        <v>2.09</v>
      </c>
      <c r="G355" s="479"/>
      <c r="H355" s="78">
        <v>2.09</v>
      </c>
      <c r="I355" s="144"/>
      <c r="J355" s="23"/>
    </row>
    <row r="356" spans="1:19" ht="16" x14ac:dyDescent="0.2">
      <c r="A356" s="63"/>
      <c r="B356" s="75"/>
      <c r="C356" s="66"/>
      <c r="D356" s="66"/>
      <c r="E356" s="78"/>
      <c r="F356" s="78"/>
      <c r="G356" s="277"/>
      <c r="H356" s="78"/>
      <c r="I356" s="144"/>
      <c r="J356" s="23"/>
    </row>
    <row r="357" spans="1:19" ht="16" x14ac:dyDescent="0.2">
      <c r="A357" s="63"/>
      <c r="B357" s="75" t="s">
        <v>798</v>
      </c>
      <c r="C357" s="66" t="s">
        <v>1013</v>
      </c>
      <c r="D357" s="66" t="s">
        <v>411</v>
      </c>
      <c r="E357" s="78">
        <v>10000</v>
      </c>
      <c r="F357" s="109"/>
      <c r="G357" s="479">
        <v>0.53</v>
      </c>
      <c r="H357" s="78">
        <v>0.53</v>
      </c>
      <c r="I357" s="144">
        <v>0.53</v>
      </c>
      <c r="J357" s="23"/>
    </row>
    <row r="358" spans="1:19" ht="16" x14ac:dyDescent="0.2">
      <c r="A358" s="63"/>
      <c r="B358" s="75"/>
      <c r="C358" s="66"/>
      <c r="D358" s="66"/>
      <c r="E358" s="78"/>
      <c r="F358" s="78"/>
      <c r="G358" s="277"/>
      <c r="H358" s="78"/>
      <c r="I358" s="144"/>
      <c r="J358" s="23"/>
    </row>
    <row r="359" spans="1:19" ht="16" x14ac:dyDescent="0.2">
      <c r="A359" s="63"/>
      <c r="B359" s="75" t="s">
        <v>599</v>
      </c>
      <c r="C359" s="66" t="s">
        <v>186</v>
      </c>
      <c r="D359" s="66" t="s">
        <v>411</v>
      </c>
      <c r="E359" s="78">
        <v>250000</v>
      </c>
      <c r="F359" s="109">
        <f>H359-G359</f>
        <v>73.92</v>
      </c>
      <c r="G359" s="479">
        <v>3.08</v>
      </c>
      <c r="H359" s="78">
        <v>77</v>
      </c>
      <c r="I359" s="144">
        <f>SUM(H359:H362)</f>
        <v>128.92000000000002</v>
      </c>
      <c r="J359" s="23"/>
    </row>
    <row r="360" spans="1:19" ht="16" x14ac:dyDescent="0.2">
      <c r="A360" s="63"/>
      <c r="B360" s="75" t="s">
        <v>599</v>
      </c>
      <c r="C360" s="66" t="s">
        <v>186</v>
      </c>
      <c r="D360" s="66" t="s">
        <v>417</v>
      </c>
      <c r="E360" s="78">
        <v>45000</v>
      </c>
      <c r="F360" s="109">
        <v>30.47</v>
      </c>
      <c r="G360" s="479"/>
      <c r="H360" s="78">
        <v>30.47</v>
      </c>
      <c r="I360" s="144"/>
      <c r="J360" s="23"/>
    </row>
    <row r="361" spans="1:19" ht="16" x14ac:dyDescent="0.2">
      <c r="A361" s="63"/>
      <c r="B361" s="75" t="s">
        <v>599</v>
      </c>
      <c r="C361" s="66" t="s">
        <v>186</v>
      </c>
      <c r="D361" s="66" t="s">
        <v>413</v>
      </c>
      <c r="E361" s="78">
        <v>250000</v>
      </c>
      <c r="F361" s="109">
        <v>10.45</v>
      </c>
      <c r="G361" s="479"/>
      <c r="H361" s="78">
        <f>F361</f>
        <v>10.45</v>
      </c>
      <c r="I361" s="144"/>
      <c r="J361" s="23"/>
    </row>
    <row r="362" spans="1:19" ht="16" x14ac:dyDescent="0.2">
      <c r="A362" s="63"/>
      <c r="B362" s="75" t="s">
        <v>599</v>
      </c>
      <c r="C362" s="66" t="s">
        <v>186</v>
      </c>
      <c r="D362" s="66" t="s">
        <v>418</v>
      </c>
      <c r="E362" s="78">
        <v>250000</v>
      </c>
      <c r="F362" s="109">
        <v>11</v>
      </c>
      <c r="G362" s="479"/>
      <c r="H362" s="78">
        <f>F362</f>
        <v>11</v>
      </c>
      <c r="I362" s="144"/>
      <c r="J362" s="23"/>
    </row>
    <row r="363" spans="1:19" ht="16" x14ac:dyDescent="0.2">
      <c r="A363" s="63"/>
      <c r="B363" s="75"/>
      <c r="C363" s="66"/>
      <c r="D363" s="66"/>
      <c r="E363" s="78"/>
      <c r="F363" s="109"/>
      <c r="G363" s="479"/>
      <c r="H363" s="78"/>
      <c r="I363" s="144"/>
      <c r="J363" s="23"/>
    </row>
    <row r="364" spans="1:19" ht="16" x14ac:dyDescent="0.2">
      <c r="A364" s="63"/>
      <c r="B364" s="75" t="s">
        <v>602</v>
      </c>
      <c r="C364" s="66" t="s">
        <v>135</v>
      </c>
      <c r="D364" s="66" t="s">
        <v>411</v>
      </c>
      <c r="E364" s="78">
        <v>10000</v>
      </c>
      <c r="F364" s="109">
        <v>0</v>
      </c>
      <c r="G364" s="479">
        <f>H364-F364</f>
        <v>8.02</v>
      </c>
      <c r="H364" s="78">
        <v>8.02</v>
      </c>
      <c r="I364" s="144">
        <f>SUM(H364:H368)</f>
        <v>20.37</v>
      </c>
      <c r="J364" s="23"/>
    </row>
    <row r="365" spans="1:19" s="226" customFormat="1" ht="16" x14ac:dyDescent="0.2">
      <c r="A365" s="101"/>
      <c r="B365" s="75" t="s">
        <v>602</v>
      </c>
      <c r="C365" s="66" t="s">
        <v>135</v>
      </c>
      <c r="D365" s="173" t="s">
        <v>412</v>
      </c>
      <c r="E365" s="78">
        <v>10000</v>
      </c>
      <c r="F365" s="109">
        <v>3.42</v>
      </c>
      <c r="G365" s="479"/>
      <c r="H365" s="78">
        <f>F365</f>
        <v>3.42</v>
      </c>
      <c r="I365" s="144"/>
      <c r="J365" s="23"/>
      <c r="K365"/>
      <c r="L365"/>
      <c r="M365"/>
      <c r="N365"/>
      <c r="O365"/>
      <c r="P365"/>
      <c r="Q365"/>
      <c r="R365"/>
      <c r="S365"/>
    </row>
    <row r="366" spans="1:19" ht="16" x14ac:dyDescent="0.2">
      <c r="A366" s="63"/>
      <c r="B366" s="75" t="s">
        <v>602</v>
      </c>
      <c r="C366" s="66" t="s">
        <v>135</v>
      </c>
      <c r="D366" s="173" t="s">
        <v>413</v>
      </c>
      <c r="E366" s="78">
        <v>100000</v>
      </c>
      <c r="F366" s="109">
        <v>4.18</v>
      </c>
      <c r="G366" s="479"/>
      <c r="H366" s="79">
        <f>F366</f>
        <v>4.18</v>
      </c>
      <c r="I366" s="144"/>
      <c r="J366" s="23"/>
    </row>
    <row r="367" spans="1:19" ht="16" x14ac:dyDescent="0.2">
      <c r="A367" s="63"/>
      <c r="B367" s="75" t="s">
        <v>602</v>
      </c>
      <c r="C367" s="66" t="s">
        <v>135</v>
      </c>
      <c r="D367" s="173" t="s">
        <v>418</v>
      </c>
      <c r="E367" s="78">
        <v>100000</v>
      </c>
      <c r="F367" s="109">
        <v>4.4000000000000004</v>
      </c>
      <c r="G367" s="479"/>
      <c r="H367" s="79">
        <f>F367</f>
        <v>4.4000000000000004</v>
      </c>
      <c r="I367" s="144"/>
      <c r="J367" s="23"/>
    </row>
    <row r="368" spans="1:19" ht="16" x14ac:dyDescent="0.2">
      <c r="A368" s="63"/>
      <c r="B368" s="75" t="s">
        <v>602</v>
      </c>
      <c r="C368" s="66" t="s">
        <v>135</v>
      </c>
      <c r="D368" s="173" t="s">
        <v>414</v>
      </c>
      <c r="E368" s="78">
        <v>10000</v>
      </c>
      <c r="F368" s="109">
        <v>0.35</v>
      </c>
      <c r="G368" s="479"/>
      <c r="H368" s="79">
        <f>F368</f>
        <v>0.35</v>
      </c>
      <c r="I368" s="144"/>
      <c r="J368" s="23"/>
    </row>
    <row r="369" spans="1:29" ht="16" x14ac:dyDescent="0.2">
      <c r="A369" s="63"/>
      <c r="B369" s="75"/>
      <c r="C369" s="66"/>
      <c r="D369" s="66"/>
      <c r="E369" s="78"/>
      <c r="F369" s="78"/>
      <c r="G369" s="277"/>
      <c r="H369" s="79"/>
      <c r="I369" s="144"/>
      <c r="J369" s="23"/>
    </row>
    <row r="370" spans="1:29" ht="16" x14ac:dyDescent="0.2">
      <c r="A370" s="63"/>
      <c r="B370" s="75" t="s">
        <v>603</v>
      </c>
      <c r="C370" s="66" t="s">
        <v>42</v>
      </c>
      <c r="D370" s="66" t="s">
        <v>411</v>
      </c>
      <c r="E370" s="78">
        <v>250000</v>
      </c>
      <c r="F370" s="109">
        <v>48.24</v>
      </c>
      <c r="G370" s="479">
        <v>2.0099999999999998</v>
      </c>
      <c r="H370" s="79">
        <f>SUM(F370:G370)</f>
        <v>50.25</v>
      </c>
      <c r="I370" s="144">
        <f>SUM(H370:H375)</f>
        <v>109.32</v>
      </c>
      <c r="J370" s="23"/>
    </row>
    <row r="371" spans="1:29" ht="16" x14ac:dyDescent="0.2">
      <c r="A371" s="63"/>
      <c r="B371" s="75" t="s">
        <v>603</v>
      </c>
      <c r="C371" s="66" t="s">
        <v>42</v>
      </c>
      <c r="D371" s="173" t="s">
        <v>417</v>
      </c>
      <c r="E371" s="78">
        <v>50000</v>
      </c>
      <c r="F371" s="109">
        <v>33.85</v>
      </c>
      <c r="G371" s="479"/>
      <c r="H371" s="79">
        <f>F371</f>
        <v>33.85</v>
      </c>
      <c r="I371" s="144"/>
      <c r="J371" s="23"/>
    </row>
    <row r="372" spans="1:29" ht="16" x14ac:dyDescent="0.2">
      <c r="A372" s="63"/>
      <c r="B372" s="75" t="s">
        <v>603</v>
      </c>
      <c r="C372" s="66" t="s">
        <v>42</v>
      </c>
      <c r="D372" s="173" t="s">
        <v>412</v>
      </c>
      <c r="E372" s="78">
        <v>10000</v>
      </c>
      <c r="F372" s="109">
        <v>3.42</v>
      </c>
      <c r="G372" s="479"/>
      <c r="H372" s="79">
        <f>F372</f>
        <v>3.42</v>
      </c>
      <c r="I372" s="144"/>
      <c r="J372" s="23"/>
    </row>
    <row r="373" spans="1:29" ht="16" x14ac:dyDescent="0.2">
      <c r="A373" s="63"/>
      <c r="B373" s="75" t="s">
        <v>603</v>
      </c>
      <c r="C373" s="66" t="s">
        <v>42</v>
      </c>
      <c r="D373" s="173" t="s">
        <v>413</v>
      </c>
      <c r="E373" s="78">
        <v>250000</v>
      </c>
      <c r="F373" s="109">
        <v>10.45</v>
      </c>
      <c r="G373" s="479"/>
      <c r="H373" s="79">
        <f>F373</f>
        <v>10.45</v>
      </c>
      <c r="I373" s="144"/>
      <c r="J373" s="23"/>
    </row>
    <row r="374" spans="1:29" ht="16" x14ac:dyDescent="0.2">
      <c r="A374" s="63"/>
      <c r="B374" s="75" t="s">
        <v>603</v>
      </c>
      <c r="C374" s="66" t="s">
        <v>42</v>
      </c>
      <c r="D374" s="173" t="s">
        <v>418</v>
      </c>
      <c r="E374" s="78">
        <v>250000</v>
      </c>
      <c r="F374" s="109">
        <v>11</v>
      </c>
      <c r="G374" s="479"/>
      <c r="H374" s="79">
        <f>F374</f>
        <v>11</v>
      </c>
      <c r="I374" s="144"/>
      <c r="J374" s="23"/>
    </row>
    <row r="375" spans="1:29" ht="16" x14ac:dyDescent="0.2">
      <c r="A375" s="63"/>
      <c r="B375" s="75" t="s">
        <v>603</v>
      </c>
      <c r="C375" s="66" t="s">
        <v>42</v>
      </c>
      <c r="D375" s="173" t="s">
        <v>414</v>
      </c>
      <c r="E375" s="78">
        <v>10000</v>
      </c>
      <c r="F375" s="109">
        <v>0.35</v>
      </c>
      <c r="G375" s="479"/>
      <c r="H375" s="79">
        <f>F375</f>
        <v>0.35</v>
      </c>
      <c r="I375" s="144"/>
      <c r="J375" s="23"/>
    </row>
    <row r="376" spans="1:29" ht="16" x14ac:dyDescent="0.2">
      <c r="A376" s="63"/>
      <c r="B376" s="75"/>
      <c r="C376" s="66"/>
      <c r="D376" s="66"/>
      <c r="E376" s="79"/>
      <c r="F376" s="78"/>
      <c r="G376" s="277"/>
      <c r="H376" s="79"/>
      <c r="I376" s="144"/>
      <c r="J376" s="23"/>
    </row>
    <row r="377" spans="1:29" ht="16" x14ac:dyDescent="0.2">
      <c r="A377" s="63"/>
      <c r="B377" s="75" t="s">
        <v>604</v>
      </c>
      <c r="C377" s="66" t="s">
        <v>43</v>
      </c>
      <c r="D377" s="66" t="s">
        <v>411</v>
      </c>
      <c r="E377" s="78">
        <v>180000</v>
      </c>
      <c r="F377" s="109">
        <f>H377-G377</f>
        <v>239.35999999999999</v>
      </c>
      <c r="G377" s="479">
        <v>14.08</v>
      </c>
      <c r="H377" s="78">
        <v>253.44</v>
      </c>
      <c r="I377" s="144">
        <f>SUM(H377:H380)</f>
        <v>278.79000000000002</v>
      </c>
      <c r="J377" s="23"/>
    </row>
    <row r="378" spans="1:29" s="305" customFormat="1" ht="16" x14ac:dyDescent="0.2">
      <c r="A378" s="63"/>
      <c r="B378" s="304" t="s">
        <v>604</v>
      </c>
      <c r="C378" s="66" t="s">
        <v>43</v>
      </c>
      <c r="D378" s="66" t="s">
        <v>417</v>
      </c>
      <c r="E378" s="78">
        <v>5000</v>
      </c>
      <c r="F378" s="109">
        <v>17.61</v>
      </c>
      <c r="G378" s="479"/>
      <c r="H378" s="78">
        <f>F378</f>
        <v>17.61</v>
      </c>
      <c r="I378" s="144"/>
      <c r="J378" s="23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1:29" ht="16" x14ac:dyDescent="0.2">
      <c r="A379" s="63"/>
      <c r="B379" s="75" t="s">
        <v>604</v>
      </c>
      <c r="C379" s="66" t="s">
        <v>43</v>
      </c>
      <c r="D379" s="66" t="s">
        <v>413</v>
      </c>
      <c r="E379" s="78">
        <v>180000</v>
      </c>
      <c r="F379" s="109">
        <v>7.52</v>
      </c>
      <c r="G379" s="479"/>
      <c r="H379" s="78">
        <f>F379</f>
        <v>7.52</v>
      </c>
      <c r="I379" s="144"/>
      <c r="J379" s="23"/>
    </row>
    <row r="380" spans="1:29" s="305" customFormat="1" ht="16" x14ac:dyDescent="0.2">
      <c r="A380" s="63"/>
      <c r="B380" s="304" t="s">
        <v>604</v>
      </c>
      <c r="C380" s="66" t="s">
        <v>43</v>
      </c>
      <c r="D380" s="66" t="s">
        <v>418</v>
      </c>
      <c r="E380" s="78">
        <v>5000</v>
      </c>
      <c r="F380" s="109">
        <v>0.22</v>
      </c>
      <c r="G380" s="479"/>
      <c r="H380" s="78">
        <f>F380</f>
        <v>0.22</v>
      </c>
      <c r="I380" s="144"/>
      <c r="J380" s="23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1:29" ht="16" x14ac:dyDescent="0.2">
      <c r="A381" s="63"/>
      <c r="B381" s="75"/>
      <c r="C381" s="66"/>
      <c r="D381" s="66"/>
      <c r="E381" s="79"/>
      <c r="F381" s="78"/>
      <c r="G381" s="277"/>
      <c r="H381" s="78"/>
      <c r="I381" s="144"/>
      <c r="J381" s="23"/>
    </row>
    <row r="382" spans="1:29" ht="16" x14ac:dyDescent="0.2">
      <c r="A382" s="63"/>
      <c r="B382" s="75" t="s">
        <v>605</v>
      </c>
      <c r="C382" s="66" t="s">
        <v>340</v>
      </c>
      <c r="D382" s="66" t="s">
        <v>411</v>
      </c>
      <c r="E382" s="78">
        <v>20000</v>
      </c>
      <c r="F382" s="109">
        <v>2.0099999999999998</v>
      </c>
      <c r="G382" s="479">
        <v>2.0099999999999998</v>
      </c>
      <c r="H382" s="78">
        <v>4.0199999999999996</v>
      </c>
      <c r="I382" s="144">
        <f>SUM(H382:H383)</f>
        <v>4.4399999999999995</v>
      </c>
      <c r="J382" s="23"/>
    </row>
    <row r="383" spans="1:29" ht="16" x14ac:dyDescent="0.2">
      <c r="A383" s="63"/>
      <c r="B383" s="75" t="s">
        <v>605</v>
      </c>
      <c r="C383" s="66" t="s">
        <v>340</v>
      </c>
      <c r="D383" s="66" t="s">
        <v>413</v>
      </c>
      <c r="E383" s="78">
        <v>10000</v>
      </c>
      <c r="F383" s="109">
        <v>0.42</v>
      </c>
      <c r="G383" s="479"/>
      <c r="H383" s="78">
        <f>F383</f>
        <v>0.42</v>
      </c>
      <c r="I383" s="144"/>
      <c r="J383" s="23"/>
    </row>
    <row r="384" spans="1:29" ht="16" x14ac:dyDescent="0.2">
      <c r="A384" s="63"/>
      <c r="B384" s="75"/>
      <c r="C384" s="66"/>
      <c r="D384" s="66"/>
      <c r="E384" s="78"/>
      <c r="F384" s="78"/>
      <c r="G384" s="277"/>
      <c r="H384" s="78"/>
      <c r="I384" s="144"/>
      <c r="J384" s="23"/>
    </row>
    <row r="385" spans="1:10" ht="16" x14ac:dyDescent="0.2">
      <c r="A385" s="63"/>
      <c r="B385" s="75" t="s">
        <v>606</v>
      </c>
      <c r="C385" s="66" t="s">
        <v>44</v>
      </c>
      <c r="D385" s="66" t="s">
        <v>411</v>
      </c>
      <c r="E385" s="78">
        <v>10000</v>
      </c>
      <c r="F385" s="109">
        <v>0</v>
      </c>
      <c r="G385" s="479">
        <v>14.08</v>
      </c>
      <c r="H385" s="78">
        <v>14.08</v>
      </c>
      <c r="I385" s="144">
        <f>SUM(H385:H386)</f>
        <v>14.5</v>
      </c>
      <c r="J385" s="23"/>
    </row>
    <row r="386" spans="1:10" ht="16" x14ac:dyDescent="0.2">
      <c r="A386" s="63"/>
      <c r="B386" s="75" t="s">
        <v>606</v>
      </c>
      <c r="C386" s="66" t="s">
        <v>44</v>
      </c>
      <c r="D386" s="66" t="s">
        <v>413</v>
      </c>
      <c r="E386" s="79">
        <v>10000</v>
      </c>
      <c r="F386" s="109">
        <v>0.42</v>
      </c>
      <c r="G386" s="479"/>
      <c r="H386" s="79">
        <f>F386</f>
        <v>0.42</v>
      </c>
      <c r="I386" s="144"/>
      <c r="J386" s="23"/>
    </row>
    <row r="387" spans="1:10" ht="16" x14ac:dyDescent="0.2">
      <c r="A387" s="63"/>
      <c r="B387" s="75"/>
      <c r="C387" s="66"/>
      <c r="D387" s="66"/>
      <c r="E387" s="79"/>
      <c r="F387" s="78"/>
      <c r="G387" s="277"/>
      <c r="H387" s="79"/>
      <c r="I387" s="144"/>
      <c r="J387" s="23"/>
    </row>
    <row r="388" spans="1:10" ht="16" x14ac:dyDescent="0.2">
      <c r="A388" s="63"/>
      <c r="B388" s="75" t="s">
        <v>607</v>
      </c>
      <c r="C388" s="66" t="s">
        <v>96</v>
      </c>
      <c r="D388" s="66" t="s">
        <v>411</v>
      </c>
      <c r="E388" s="78">
        <v>30000</v>
      </c>
      <c r="F388" s="109">
        <f>H388-G388</f>
        <v>4.0200000000000005</v>
      </c>
      <c r="G388" s="479">
        <v>2.0099999999999998</v>
      </c>
      <c r="H388" s="78">
        <v>6.03</v>
      </c>
      <c r="I388" s="144">
        <f>SUM(H388:H389)</f>
        <v>6.45</v>
      </c>
      <c r="J388" s="23"/>
    </row>
    <row r="389" spans="1:10" ht="16" x14ac:dyDescent="0.2">
      <c r="A389" s="63"/>
      <c r="B389" s="75" t="s">
        <v>607</v>
      </c>
      <c r="C389" s="66" t="s">
        <v>96</v>
      </c>
      <c r="D389" s="66" t="s">
        <v>413</v>
      </c>
      <c r="E389" s="79">
        <v>10000</v>
      </c>
      <c r="F389" s="109">
        <v>0.42</v>
      </c>
      <c r="G389" s="479"/>
      <c r="H389" s="79">
        <f>F389</f>
        <v>0.42</v>
      </c>
      <c r="I389" s="144"/>
      <c r="J389" s="23"/>
    </row>
    <row r="390" spans="1:10" ht="16" x14ac:dyDescent="0.2">
      <c r="A390" s="63"/>
      <c r="B390" s="75"/>
      <c r="C390" s="66"/>
      <c r="D390" s="66"/>
      <c r="E390" s="79"/>
      <c r="F390" s="78"/>
      <c r="G390" s="277"/>
      <c r="H390" s="79"/>
      <c r="I390" s="144"/>
      <c r="J390" s="23"/>
    </row>
    <row r="391" spans="1:10" ht="16" x14ac:dyDescent="0.2">
      <c r="A391" s="63"/>
      <c r="B391" s="75" t="s">
        <v>608</v>
      </c>
      <c r="C391" s="66" t="s">
        <v>496</v>
      </c>
      <c r="D391" s="66" t="s">
        <v>411</v>
      </c>
      <c r="E391" s="79">
        <v>10000</v>
      </c>
      <c r="F391" s="109">
        <v>0</v>
      </c>
      <c r="G391" s="479">
        <v>0.91</v>
      </c>
      <c r="H391" s="79">
        <f>SUM(F391:G391)</f>
        <v>0.91</v>
      </c>
      <c r="I391" s="144">
        <f>H391</f>
        <v>0.91</v>
      </c>
      <c r="J391" s="23"/>
    </row>
    <row r="392" spans="1:10" ht="16" x14ac:dyDescent="0.2">
      <c r="A392" s="63"/>
      <c r="B392" s="75"/>
      <c r="C392" s="66"/>
      <c r="D392" s="66"/>
      <c r="E392" s="79"/>
      <c r="F392" s="78"/>
      <c r="G392" s="277"/>
      <c r="H392" s="79"/>
      <c r="I392" s="144"/>
      <c r="J392" s="23"/>
    </row>
    <row r="393" spans="1:10" ht="16" x14ac:dyDescent="0.2">
      <c r="A393" s="63"/>
      <c r="B393" s="75" t="s">
        <v>609</v>
      </c>
      <c r="C393" s="66" t="s">
        <v>137</v>
      </c>
      <c r="D393" s="66" t="s">
        <v>411</v>
      </c>
      <c r="E393" s="79">
        <v>100000</v>
      </c>
      <c r="F393" s="109">
        <f>H393-G393</f>
        <v>5.9399999999999995</v>
      </c>
      <c r="G393" s="479">
        <v>0.66</v>
      </c>
      <c r="H393" s="79">
        <v>6.6</v>
      </c>
      <c r="I393" s="144">
        <f>SUM(H393:H394)</f>
        <v>10.78</v>
      </c>
      <c r="J393" s="23"/>
    </row>
    <row r="394" spans="1:10" ht="16" x14ac:dyDescent="0.2">
      <c r="A394" s="63"/>
      <c r="B394" s="75" t="s">
        <v>609</v>
      </c>
      <c r="C394" s="66" t="s">
        <v>137</v>
      </c>
      <c r="D394" s="66" t="s">
        <v>413</v>
      </c>
      <c r="E394" s="79">
        <v>100000</v>
      </c>
      <c r="F394" s="109">
        <v>4.18</v>
      </c>
      <c r="G394" s="479"/>
      <c r="H394" s="79">
        <f>F394</f>
        <v>4.18</v>
      </c>
      <c r="I394" s="144"/>
      <c r="J394" s="23"/>
    </row>
    <row r="395" spans="1:10" ht="16" x14ac:dyDescent="0.2">
      <c r="A395" s="63"/>
      <c r="B395" s="75"/>
      <c r="C395" s="66"/>
      <c r="D395" s="66"/>
      <c r="E395" s="79"/>
      <c r="F395" s="78"/>
      <c r="G395" s="277"/>
      <c r="H395" s="79"/>
      <c r="I395" s="144"/>
      <c r="J395" s="23"/>
    </row>
    <row r="396" spans="1:10" ht="16" x14ac:dyDescent="0.2">
      <c r="A396" s="63"/>
      <c r="B396" s="75" t="s">
        <v>610</v>
      </c>
      <c r="C396" s="66" t="s">
        <v>45</v>
      </c>
      <c r="D396" s="66" t="s">
        <v>411</v>
      </c>
      <c r="E396" s="78">
        <v>10000</v>
      </c>
      <c r="F396" s="109">
        <v>0</v>
      </c>
      <c r="G396" s="479">
        <v>2.0099999999999998</v>
      </c>
      <c r="H396" s="78">
        <v>2.0099999999999998</v>
      </c>
      <c r="I396" s="144">
        <f>H396</f>
        <v>2.0099999999999998</v>
      </c>
      <c r="J396" s="211"/>
    </row>
    <row r="397" spans="1:10" ht="16" x14ac:dyDescent="0.2">
      <c r="A397" s="63"/>
      <c r="B397" s="75"/>
      <c r="C397" s="66"/>
      <c r="D397" s="66"/>
      <c r="E397" s="78"/>
      <c r="F397" s="109"/>
      <c r="G397" s="479"/>
      <c r="H397" s="78"/>
      <c r="I397" s="144"/>
      <c r="J397" s="211"/>
    </row>
    <row r="398" spans="1:10" ht="16" x14ac:dyDescent="0.2">
      <c r="A398" s="63"/>
      <c r="B398" s="75" t="s">
        <v>556</v>
      </c>
      <c r="C398" s="66" t="s">
        <v>1067</v>
      </c>
      <c r="D398" s="66" t="s">
        <v>411</v>
      </c>
      <c r="E398" s="79">
        <v>10000</v>
      </c>
      <c r="F398" s="109">
        <v>0</v>
      </c>
      <c r="G398" s="479">
        <f>H398-F398</f>
        <v>14.08</v>
      </c>
      <c r="H398" s="79">
        <v>14.08</v>
      </c>
      <c r="I398" s="192">
        <f>H398</f>
        <v>14.08</v>
      </c>
      <c r="J398" s="23"/>
    </row>
    <row r="399" spans="1:10" ht="16" x14ac:dyDescent="0.2">
      <c r="A399" s="63"/>
      <c r="B399" s="75"/>
      <c r="C399" s="66"/>
      <c r="D399" s="66"/>
      <c r="E399" s="79"/>
      <c r="F399" s="78"/>
      <c r="G399" s="277"/>
      <c r="H399" s="79"/>
      <c r="I399" s="144"/>
      <c r="J399" s="23"/>
    </row>
    <row r="400" spans="1:10" ht="16" x14ac:dyDescent="0.2">
      <c r="A400" s="63"/>
      <c r="B400" s="75" t="s">
        <v>611</v>
      </c>
      <c r="C400" s="66" t="s">
        <v>230</v>
      </c>
      <c r="D400" s="66" t="s">
        <v>411</v>
      </c>
      <c r="E400" s="79">
        <v>100000</v>
      </c>
      <c r="F400" s="109">
        <v>45.18</v>
      </c>
      <c r="G400" s="479">
        <v>5.0199999999999996</v>
      </c>
      <c r="H400" s="79">
        <v>50.2</v>
      </c>
      <c r="I400" s="144">
        <f>SUM(H400:H403)</f>
        <v>97.65000000000002</v>
      </c>
      <c r="J400" s="23"/>
    </row>
    <row r="401" spans="1:10" ht="16" x14ac:dyDescent="0.2">
      <c r="A401" s="63"/>
      <c r="B401" s="75" t="s">
        <v>611</v>
      </c>
      <c r="C401" s="66" t="s">
        <v>230</v>
      </c>
      <c r="D401" s="66" t="s">
        <v>417</v>
      </c>
      <c r="E401" s="79">
        <v>50000</v>
      </c>
      <c r="F401" s="109">
        <v>33.85</v>
      </c>
      <c r="G401" s="479"/>
      <c r="H401" s="79">
        <f>F401</f>
        <v>33.85</v>
      </c>
      <c r="I401" s="144"/>
      <c r="J401" s="23"/>
    </row>
    <row r="402" spans="1:10" ht="16" x14ac:dyDescent="0.2">
      <c r="A402" s="63"/>
      <c r="B402" s="75" t="s">
        <v>611</v>
      </c>
      <c r="C402" s="66" t="s">
        <v>230</v>
      </c>
      <c r="D402" s="66" t="s">
        <v>413</v>
      </c>
      <c r="E402" s="79">
        <v>220000</v>
      </c>
      <c r="F402" s="109">
        <v>9.1999999999999993</v>
      </c>
      <c r="G402" s="479"/>
      <c r="H402" s="79">
        <f>F402</f>
        <v>9.1999999999999993</v>
      </c>
      <c r="I402" s="144"/>
      <c r="J402" s="23"/>
    </row>
    <row r="403" spans="1:10" ht="16" x14ac:dyDescent="0.2">
      <c r="A403" s="63"/>
      <c r="B403" s="75" t="s">
        <v>611</v>
      </c>
      <c r="C403" s="66" t="s">
        <v>230</v>
      </c>
      <c r="D403" s="173" t="s">
        <v>418</v>
      </c>
      <c r="E403" s="78">
        <v>100000</v>
      </c>
      <c r="F403" s="109">
        <v>4.4000000000000004</v>
      </c>
      <c r="G403" s="479"/>
      <c r="H403" s="78">
        <f>F403</f>
        <v>4.4000000000000004</v>
      </c>
      <c r="I403" s="144"/>
      <c r="J403" s="23"/>
    </row>
    <row r="404" spans="1:10" ht="16" x14ac:dyDescent="0.2">
      <c r="A404" s="63"/>
      <c r="B404" s="75"/>
      <c r="C404" s="66"/>
      <c r="D404" s="66"/>
      <c r="E404" s="79"/>
      <c r="F404" s="78"/>
      <c r="G404" s="277"/>
      <c r="H404" s="79"/>
      <c r="I404" s="144"/>
      <c r="J404" s="23"/>
    </row>
    <row r="405" spans="1:10" ht="16" x14ac:dyDescent="0.2">
      <c r="A405" s="63"/>
      <c r="B405" s="75" t="s">
        <v>612</v>
      </c>
      <c r="C405" s="66" t="s">
        <v>334</v>
      </c>
      <c r="D405" s="66" t="s">
        <v>411</v>
      </c>
      <c r="E405" s="78">
        <v>50000</v>
      </c>
      <c r="F405" s="109">
        <f>H405-G405</f>
        <v>12.32</v>
      </c>
      <c r="G405" s="479">
        <v>3.08</v>
      </c>
      <c r="H405" s="78">
        <v>15.4</v>
      </c>
      <c r="I405" s="144">
        <f>SUM(H405:H410)</f>
        <v>70.92</v>
      </c>
      <c r="J405" s="23"/>
    </row>
    <row r="406" spans="1:10" ht="16" x14ac:dyDescent="0.2">
      <c r="A406" s="63"/>
      <c r="B406" s="75" t="s">
        <v>612</v>
      </c>
      <c r="C406" s="66" t="s">
        <v>334</v>
      </c>
      <c r="D406" s="173" t="s">
        <v>417</v>
      </c>
      <c r="E406" s="78">
        <v>50000</v>
      </c>
      <c r="F406" s="109">
        <v>22.05</v>
      </c>
      <c r="G406" s="479"/>
      <c r="H406" s="78">
        <f>F406</f>
        <v>22.05</v>
      </c>
      <c r="I406" s="144"/>
      <c r="J406" s="104"/>
    </row>
    <row r="407" spans="1:10" ht="16" x14ac:dyDescent="0.2">
      <c r="A407" s="63"/>
      <c r="B407" s="75" t="s">
        <v>612</v>
      </c>
      <c r="C407" s="66" t="s">
        <v>334</v>
      </c>
      <c r="D407" s="173" t="s">
        <v>412</v>
      </c>
      <c r="E407" s="78">
        <v>10000</v>
      </c>
      <c r="F407" s="109">
        <v>3.42</v>
      </c>
      <c r="G407" s="479"/>
      <c r="H407" s="78">
        <f>F407</f>
        <v>3.42</v>
      </c>
      <c r="I407" s="144"/>
      <c r="J407" s="91"/>
    </row>
    <row r="408" spans="1:10" ht="16" x14ac:dyDescent="0.2">
      <c r="A408" s="63"/>
      <c r="B408" s="75" t="s">
        <v>612</v>
      </c>
      <c r="C408" s="66" t="s">
        <v>334</v>
      </c>
      <c r="D408" s="173" t="s">
        <v>413</v>
      </c>
      <c r="E408" s="78">
        <v>500000</v>
      </c>
      <c r="F408" s="109">
        <v>20.9</v>
      </c>
      <c r="G408" s="479"/>
      <c r="H408" s="78">
        <f>F408</f>
        <v>20.9</v>
      </c>
      <c r="I408" s="144"/>
      <c r="J408" s="91"/>
    </row>
    <row r="409" spans="1:10" ht="16" x14ac:dyDescent="0.2">
      <c r="A409" s="63"/>
      <c r="B409" s="75" t="s">
        <v>612</v>
      </c>
      <c r="C409" s="66" t="s">
        <v>334</v>
      </c>
      <c r="D409" s="173" t="s">
        <v>418</v>
      </c>
      <c r="E409" s="78">
        <v>200000</v>
      </c>
      <c r="F409" s="109">
        <v>8.8000000000000007</v>
      </c>
      <c r="G409" s="479"/>
      <c r="H409" s="78">
        <f>F409</f>
        <v>8.8000000000000007</v>
      </c>
      <c r="I409" s="144"/>
      <c r="J409" s="91"/>
    </row>
    <row r="410" spans="1:10" ht="16" x14ac:dyDescent="0.2">
      <c r="A410" s="63"/>
      <c r="B410" s="75" t="s">
        <v>612</v>
      </c>
      <c r="C410" s="66" t="s">
        <v>334</v>
      </c>
      <c r="D410" s="173" t="s">
        <v>414</v>
      </c>
      <c r="E410" s="78">
        <v>10000</v>
      </c>
      <c r="F410" s="109">
        <v>0.35</v>
      </c>
      <c r="G410" s="479"/>
      <c r="H410" s="79">
        <f>F410</f>
        <v>0.35</v>
      </c>
      <c r="I410" s="144"/>
      <c r="J410" s="91"/>
    </row>
    <row r="411" spans="1:10" ht="16" x14ac:dyDescent="0.2">
      <c r="A411" s="63"/>
      <c r="B411" s="75"/>
      <c r="C411" s="66"/>
      <c r="D411" s="66"/>
      <c r="E411" s="78"/>
      <c r="F411" s="78"/>
      <c r="G411" s="277"/>
      <c r="H411" s="79"/>
      <c r="I411" s="144"/>
      <c r="J411" s="91"/>
    </row>
    <row r="412" spans="1:10" ht="16" x14ac:dyDescent="0.2">
      <c r="A412" s="63"/>
      <c r="B412" s="75" t="s">
        <v>613</v>
      </c>
      <c r="C412" s="66" t="s">
        <v>182</v>
      </c>
      <c r="D412" s="66" t="s">
        <v>411</v>
      </c>
      <c r="E412" s="78">
        <v>10000</v>
      </c>
      <c r="F412" s="109">
        <v>0</v>
      </c>
      <c r="G412" s="479">
        <v>1.26</v>
      </c>
      <c r="H412" s="78">
        <f>SUM(F412:G412)</f>
        <v>1.26</v>
      </c>
      <c r="I412" s="144">
        <f>SUM(H412:H413)</f>
        <v>2.17</v>
      </c>
      <c r="J412" s="104"/>
    </row>
    <row r="413" spans="1:10" ht="16" x14ac:dyDescent="0.2">
      <c r="A413" s="63"/>
      <c r="B413" s="75" t="s">
        <v>613</v>
      </c>
      <c r="C413" s="66" t="s">
        <v>182</v>
      </c>
      <c r="D413" s="66" t="s">
        <v>417</v>
      </c>
      <c r="E413" s="78">
        <v>5000</v>
      </c>
      <c r="F413" s="109">
        <v>0.91</v>
      </c>
      <c r="G413" s="478"/>
      <c r="H413" s="78">
        <f>F413</f>
        <v>0.91</v>
      </c>
      <c r="I413" s="144"/>
      <c r="J413" s="104"/>
    </row>
    <row r="414" spans="1:10" ht="16" x14ac:dyDescent="0.2">
      <c r="A414" s="63"/>
      <c r="B414" s="75"/>
      <c r="D414" s="66"/>
      <c r="E414" s="78"/>
      <c r="F414" s="78"/>
      <c r="G414" s="277"/>
      <c r="H414" s="78"/>
      <c r="I414" s="144"/>
      <c r="J414" s="104"/>
    </row>
    <row r="415" spans="1:10" ht="16" x14ac:dyDescent="0.2">
      <c r="A415" s="63"/>
      <c r="B415" s="75" t="s">
        <v>614</v>
      </c>
      <c r="C415" s="66" t="s">
        <v>366</v>
      </c>
      <c r="D415" s="66" t="s">
        <v>411</v>
      </c>
      <c r="E415" s="78">
        <v>10000</v>
      </c>
      <c r="F415" s="109">
        <v>0</v>
      </c>
      <c r="G415" s="479">
        <v>5.0199999999999996</v>
      </c>
      <c r="H415" s="78">
        <v>5.0199999999999996</v>
      </c>
      <c r="I415" s="144">
        <f>SUM(H415:H420)</f>
        <v>21.78</v>
      </c>
      <c r="J415" s="104"/>
    </row>
    <row r="416" spans="1:10" ht="16" x14ac:dyDescent="0.2">
      <c r="A416" s="63"/>
      <c r="B416" s="75" t="s">
        <v>614</v>
      </c>
      <c r="C416" s="66" t="s">
        <v>366</v>
      </c>
      <c r="D416" s="173" t="s">
        <v>417</v>
      </c>
      <c r="E416" s="78">
        <v>10000</v>
      </c>
      <c r="F416" s="109">
        <v>4.41</v>
      </c>
      <c r="G416" s="479"/>
      <c r="H416" s="78">
        <f>F416</f>
        <v>4.41</v>
      </c>
      <c r="I416" s="144"/>
      <c r="J416" s="211"/>
    </row>
    <row r="417" spans="1:10" ht="16" x14ac:dyDescent="0.2">
      <c r="A417" s="63"/>
      <c r="B417" s="75" t="s">
        <v>614</v>
      </c>
      <c r="C417" s="66" t="s">
        <v>366</v>
      </c>
      <c r="D417" s="173" t="s">
        <v>412</v>
      </c>
      <c r="E417" s="78">
        <v>10000</v>
      </c>
      <c r="F417" s="109">
        <v>3.42</v>
      </c>
      <c r="G417" s="479"/>
      <c r="H417" s="78">
        <f>F417</f>
        <v>3.42</v>
      </c>
      <c r="I417" s="144"/>
      <c r="J417" s="104"/>
    </row>
    <row r="418" spans="1:10" ht="16" x14ac:dyDescent="0.2">
      <c r="A418" s="63"/>
      <c r="B418" s="75" t="s">
        <v>614</v>
      </c>
      <c r="C418" s="66" t="s">
        <v>366</v>
      </c>
      <c r="D418" s="173" t="s">
        <v>413</v>
      </c>
      <c r="E418" s="78">
        <v>100000</v>
      </c>
      <c r="F418" s="109">
        <v>4.18</v>
      </c>
      <c r="G418" s="479"/>
      <c r="H418" s="78">
        <f>F418</f>
        <v>4.18</v>
      </c>
      <c r="I418" s="144"/>
      <c r="J418" s="104"/>
    </row>
    <row r="419" spans="1:10" ht="16" x14ac:dyDescent="0.2">
      <c r="A419" s="63"/>
      <c r="B419" s="75" t="s">
        <v>614</v>
      </c>
      <c r="C419" s="66" t="s">
        <v>366</v>
      </c>
      <c r="D419" s="173" t="s">
        <v>418</v>
      </c>
      <c r="E419" s="78">
        <v>100000</v>
      </c>
      <c r="F419" s="109">
        <v>4.4000000000000004</v>
      </c>
      <c r="G419" s="479"/>
      <c r="H419" s="78">
        <f>F419</f>
        <v>4.4000000000000004</v>
      </c>
      <c r="I419" s="144"/>
      <c r="J419" s="104"/>
    </row>
    <row r="420" spans="1:10" ht="16" x14ac:dyDescent="0.2">
      <c r="A420" s="63"/>
      <c r="B420" s="75" t="s">
        <v>614</v>
      </c>
      <c r="C420" s="66" t="s">
        <v>366</v>
      </c>
      <c r="D420" s="173" t="s">
        <v>414</v>
      </c>
      <c r="E420" s="78">
        <v>10000</v>
      </c>
      <c r="F420" s="109">
        <v>0.35</v>
      </c>
      <c r="G420" s="479"/>
      <c r="H420" s="78">
        <f>F420</f>
        <v>0.35</v>
      </c>
      <c r="I420" s="144"/>
      <c r="J420" s="104"/>
    </row>
    <row r="421" spans="1:10" ht="16" x14ac:dyDescent="0.2">
      <c r="A421" s="63"/>
      <c r="B421" s="75"/>
      <c r="C421" s="66"/>
      <c r="D421" s="66"/>
      <c r="E421" s="78"/>
      <c r="F421" s="78"/>
      <c r="G421" s="277"/>
      <c r="H421" s="78"/>
      <c r="I421" s="144"/>
      <c r="J421" s="104"/>
    </row>
    <row r="422" spans="1:10" ht="16" x14ac:dyDescent="0.2">
      <c r="A422" s="63"/>
      <c r="B422" s="75" t="s">
        <v>536</v>
      </c>
      <c r="C422" s="66" t="s">
        <v>524</v>
      </c>
      <c r="D422" s="66" t="s">
        <v>411</v>
      </c>
      <c r="E422" s="78">
        <v>10000</v>
      </c>
      <c r="F422" s="109">
        <v>0</v>
      </c>
      <c r="G422" s="479">
        <f>H422-F422</f>
        <v>0.66</v>
      </c>
      <c r="H422" s="78">
        <v>0.66</v>
      </c>
      <c r="I422" s="144">
        <f>SUM(H422:H424)</f>
        <v>2.87</v>
      </c>
      <c r="J422" s="23"/>
    </row>
    <row r="423" spans="1:10" ht="16" x14ac:dyDescent="0.2">
      <c r="A423" s="63"/>
      <c r="B423" s="75" t="s">
        <v>536</v>
      </c>
      <c r="C423" s="66" t="s">
        <v>524</v>
      </c>
      <c r="D423" s="66" t="s">
        <v>412</v>
      </c>
      <c r="E423" s="78">
        <v>4000</v>
      </c>
      <c r="F423" s="109">
        <v>1.37</v>
      </c>
      <c r="G423" s="479"/>
      <c r="H423" s="78">
        <f>F423</f>
        <v>1.37</v>
      </c>
      <c r="I423" s="144"/>
      <c r="J423" s="23"/>
    </row>
    <row r="424" spans="1:10" ht="16" x14ac:dyDescent="0.2">
      <c r="A424" s="63"/>
      <c r="B424" s="75" t="s">
        <v>536</v>
      </c>
      <c r="C424" s="66" t="s">
        <v>524</v>
      </c>
      <c r="D424" s="66" t="s">
        <v>413</v>
      </c>
      <c r="E424" s="78">
        <v>20000</v>
      </c>
      <c r="F424" s="109">
        <v>0.84</v>
      </c>
      <c r="G424" s="479"/>
      <c r="H424" s="78">
        <f>F424</f>
        <v>0.84</v>
      </c>
      <c r="I424" s="144"/>
      <c r="J424" s="23"/>
    </row>
    <row r="425" spans="1:10" ht="16" x14ac:dyDescent="0.2">
      <c r="A425" s="63"/>
      <c r="B425" s="75"/>
      <c r="C425" s="66"/>
      <c r="D425" s="66"/>
      <c r="E425" s="78"/>
      <c r="F425" s="78"/>
      <c r="G425" s="277"/>
      <c r="H425" s="78"/>
      <c r="I425" s="144"/>
      <c r="J425" s="23"/>
    </row>
    <row r="426" spans="1:10" ht="16" x14ac:dyDescent="0.2">
      <c r="A426" s="63"/>
      <c r="B426" s="75" t="s">
        <v>725</v>
      </c>
      <c r="C426" s="66" t="s">
        <v>745</v>
      </c>
      <c r="D426" s="66" t="s">
        <v>411</v>
      </c>
      <c r="E426" s="78">
        <v>20000</v>
      </c>
      <c r="F426" s="109">
        <f>H426-G426</f>
        <v>1.26</v>
      </c>
      <c r="G426" s="479">
        <v>1.26</v>
      </c>
      <c r="H426" s="78">
        <v>2.52</v>
      </c>
      <c r="I426" s="144">
        <f>SUM(H426:H429)</f>
        <v>15.51</v>
      </c>
      <c r="J426" s="23"/>
    </row>
    <row r="427" spans="1:10" ht="16" x14ac:dyDescent="0.2">
      <c r="A427" s="63"/>
      <c r="B427" s="75" t="s">
        <v>725</v>
      </c>
      <c r="C427" s="66" t="s">
        <v>745</v>
      </c>
      <c r="D427" s="66" t="s">
        <v>417</v>
      </c>
      <c r="E427" s="78">
        <v>10000</v>
      </c>
      <c r="F427" s="109">
        <v>4.41</v>
      </c>
      <c r="G427" s="479"/>
      <c r="H427" s="78">
        <v>4.41</v>
      </c>
      <c r="I427" s="144"/>
      <c r="J427" s="23"/>
    </row>
    <row r="428" spans="1:10" ht="16" x14ac:dyDescent="0.2">
      <c r="A428" s="63"/>
      <c r="B428" s="75" t="s">
        <v>725</v>
      </c>
      <c r="C428" s="66" t="s">
        <v>745</v>
      </c>
      <c r="D428" s="66" t="s">
        <v>413</v>
      </c>
      <c r="E428" s="78">
        <v>100000</v>
      </c>
      <c r="F428" s="109">
        <v>4.18</v>
      </c>
      <c r="G428" s="479"/>
      <c r="H428" s="78">
        <v>4.18</v>
      </c>
      <c r="I428" s="144"/>
      <c r="J428" s="23"/>
    </row>
    <row r="429" spans="1:10" ht="16" x14ac:dyDescent="0.2">
      <c r="A429" s="63"/>
      <c r="B429" s="75" t="s">
        <v>725</v>
      </c>
      <c r="C429" s="66" t="s">
        <v>745</v>
      </c>
      <c r="D429" s="66" t="s">
        <v>418</v>
      </c>
      <c r="E429" s="78">
        <v>200000</v>
      </c>
      <c r="F429" s="109">
        <v>4.4000000000000004</v>
      </c>
      <c r="G429" s="479"/>
      <c r="H429" s="78">
        <v>4.4000000000000004</v>
      </c>
      <c r="I429" s="144"/>
      <c r="J429" s="23"/>
    </row>
    <row r="430" spans="1:10" ht="16" x14ac:dyDescent="0.2">
      <c r="A430" s="63"/>
      <c r="B430" s="75"/>
      <c r="C430" s="66"/>
      <c r="D430" s="66"/>
      <c r="E430" s="78"/>
      <c r="F430" s="78"/>
      <c r="G430" s="277"/>
      <c r="H430" s="78"/>
      <c r="I430" s="144"/>
      <c r="J430" s="23"/>
    </row>
    <row r="431" spans="1:10" ht="16" x14ac:dyDescent="0.2">
      <c r="A431" s="63"/>
      <c r="B431" s="75" t="s">
        <v>616</v>
      </c>
      <c r="C431" s="66" t="s">
        <v>437</v>
      </c>
      <c r="D431" s="66" t="s">
        <v>411</v>
      </c>
      <c r="E431" s="78">
        <v>100000</v>
      </c>
      <c r="F431" s="109">
        <f>H431-G431</f>
        <v>5.9399999999999995</v>
      </c>
      <c r="G431" s="479">
        <v>0.66</v>
      </c>
      <c r="H431" s="78">
        <v>6.6</v>
      </c>
      <c r="I431" s="144">
        <f>SUM(H431:H432)</f>
        <v>10.78</v>
      </c>
      <c r="J431" s="23"/>
    </row>
    <row r="432" spans="1:10" ht="16" x14ac:dyDescent="0.2">
      <c r="A432" s="63"/>
      <c r="B432" s="75" t="s">
        <v>616</v>
      </c>
      <c r="C432" s="66" t="s">
        <v>437</v>
      </c>
      <c r="D432" s="66" t="s">
        <v>413</v>
      </c>
      <c r="E432" s="78">
        <v>100000</v>
      </c>
      <c r="F432" s="109">
        <v>4.18</v>
      </c>
      <c r="G432" s="479"/>
      <c r="H432" s="78">
        <f>F432</f>
        <v>4.18</v>
      </c>
      <c r="I432" s="369"/>
      <c r="J432" s="23"/>
    </row>
    <row r="433" spans="1:10" ht="16" x14ac:dyDescent="0.2">
      <c r="A433" s="63"/>
      <c r="B433" s="75"/>
      <c r="C433" s="66"/>
      <c r="D433" s="66"/>
      <c r="E433" s="79"/>
      <c r="F433" s="78"/>
      <c r="G433" s="277"/>
      <c r="H433" s="79"/>
      <c r="J433" s="23"/>
    </row>
    <row r="434" spans="1:10" ht="16" x14ac:dyDescent="0.2">
      <c r="A434" s="63"/>
      <c r="B434" s="75" t="s">
        <v>617</v>
      </c>
      <c r="C434" s="66" t="s">
        <v>231</v>
      </c>
      <c r="D434" s="66" t="s">
        <v>411</v>
      </c>
      <c r="E434" s="78">
        <v>250000</v>
      </c>
      <c r="F434" s="109">
        <f>H434-G434</f>
        <v>48.24</v>
      </c>
      <c r="G434" s="479">
        <v>2.0099999999999998</v>
      </c>
      <c r="H434" s="78">
        <v>50.25</v>
      </c>
      <c r="I434" s="144">
        <f>SUM(H434:H439)</f>
        <v>89.62</v>
      </c>
      <c r="J434" s="211"/>
    </row>
    <row r="435" spans="1:10" ht="16" x14ac:dyDescent="0.2">
      <c r="A435" s="63"/>
      <c r="B435" s="75" t="s">
        <v>617</v>
      </c>
      <c r="C435" s="66" t="s">
        <v>231</v>
      </c>
      <c r="D435" s="173" t="s">
        <v>417</v>
      </c>
      <c r="E435" s="78">
        <v>50000</v>
      </c>
      <c r="F435" s="109">
        <v>14.15</v>
      </c>
      <c r="G435" s="479"/>
      <c r="H435" s="78">
        <f>F435</f>
        <v>14.15</v>
      </c>
      <c r="I435" s="144"/>
      <c r="J435" s="23"/>
    </row>
    <row r="436" spans="1:10" ht="16" x14ac:dyDescent="0.2">
      <c r="A436" s="63"/>
      <c r="B436" s="75" t="s">
        <v>617</v>
      </c>
      <c r="C436" s="66" t="s">
        <v>231</v>
      </c>
      <c r="D436" s="173" t="s">
        <v>412</v>
      </c>
      <c r="E436" s="78">
        <v>10000</v>
      </c>
      <c r="F436" s="109">
        <v>3.42</v>
      </c>
      <c r="G436" s="479"/>
      <c r="H436" s="78">
        <f>F436</f>
        <v>3.42</v>
      </c>
      <c r="I436" s="144"/>
      <c r="J436" s="23"/>
    </row>
    <row r="437" spans="1:10" ht="16" x14ac:dyDescent="0.2">
      <c r="A437" s="63"/>
      <c r="B437" s="75" t="s">
        <v>617</v>
      </c>
      <c r="C437" s="66" t="s">
        <v>231</v>
      </c>
      <c r="D437" s="173" t="s">
        <v>413</v>
      </c>
      <c r="E437" s="79">
        <v>250000</v>
      </c>
      <c r="F437" s="109">
        <v>10.45</v>
      </c>
      <c r="G437" s="479"/>
      <c r="H437" s="79">
        <f>F437</f>
        <v>10.45</v>
      </c>
      <c r="I437" s="144"/>
      <c r="J437" s="23"/>
    </row>
    <row r="438" spans="1:10" ht="16" x14ac:dyDescent="0.2">
      <c r="A438" s="63"/>
      <c r="B438" s="75" t="s">
        <v>617</v>
      </c>
      <c r="C438" s="66" t="s">
        <v>231</v>
      </c>
      <c r="D438" s="173" t="s">
        <v>418</v>
      </c>
      <c r="E438" s="78">
        <v>250000</v>
      </c>
      <c r="F438" s="109">
        <v>11</v>
      </c>
      <c r="G438" s="479"/>
      <c r="H438" s="79">
        <f>F438</f>
        <v>11</v>
      </c>
      <c r="I438" s="144"/>
      <c r="J438" s="23"/>
    </row>
    <row r="439" spans="1:10" ht="16" x14ac:dyDescent="0.2">
      <c r="A439" s="63"/>
      <c r="B439" s="75" t="s">
        <v>617</v>
      </c>
      <c r="C439" s="66" t="s">
        <v>231</v>
      </c>
      <c r="D439" s="173" t="s">
        <v>414</v>
      </c>
      <c r="E439" s="78">
        <v>10000</v>
      </c>
      <c r="F439" s="109">
        <v>0.35</v>
      </c>
      <c r="G439" s="479"/>
      <c r="H439" s="79">
        <f>F439</f>
        <v>0.35</v>
      </c>
      <c r="I439" s="144"/>
      <c r="J439" s="23"/>
    </row>
    <row r="440" spans="1:10" ht="16" x14ac:dyDescent="0.2">
      <c r="A440" s="63"/>
      <c r="B440" s="75"/>
      <c r="C440" s="66"/>
      <c r="D440" s="173"/>
      <c r="E440" s="78"/>
      <c r="F440" s="109"/>
      <c r="G440" s="479"/>
      <c r="H440" s="79"/>
      <c r="I440" s="144"/>
      <c r="J440" s="23"/>
    </row>
    <row r="441" spans="1:10" ht="16" x14ac:dyDescent="0.2">
      <c r="A441" s="63"/>
      <c r="B441" s="75" t="s">
        <v>1020</v>
      </c>
      <c r="C441" s="66" t="s">
        <v>1021</v>
      </c>
      <c r="D441" s="173" t="s">
        <v>411</v>
      </c>
      <c r="E441" s="78">
        <v>250000</v>
      </c>
      <c r="F441" s="109">
        <v>21.84</v>
      </c>
      <c r="G441" s="479">
        <v>0.91</v>
      </c>
      <c r="H441" s="79">
        <f>SUM(F441:G441)</f>
        <v>22.75</v>
      </c>
      <c r="I441" s="144">
        <f>SUM(H441:H442)</f>
        <v>29.05</v>
      </c>
      <c r="J441" s="23"/>
    </row>
    <row r="442" spans="1:10" ht="16" x14ac:dyDescent="0.2">
      <c r="A442" s="63"/>
      <c r="B442" s="75" t="s">
        <v>1020</v>
      </c>
      <c r="C442" s="66" t="s">
        <v>1021</v>
      </c>
      <c r="D442" s="173" t="s">
        <v>417</v>
      </c>
      <c r="E442" s="78">
        <v>50000</v>
      </c>
      <c r="F442" s="109">
        <v>6.3</v>
      </c>
      <c r="G442" s="479"/>
      <c r="H442" s="79">
        <v>6.3</v>
      </c>
      <c r="I442" s="144"/>
      <c r="J442" s="23"/>
    </row>
    <row r="443" spans="1:10" ht="16" x14ac:dyDescent="0.2">
      <c r="A443" s="63"/>
      <c r="B443" s="75"/>
      <c r="C443" s="66"/>
      <c r="D443" s="173"/>
      <c r="E443" s="78"/>
      <c r="F443" s="78"/>
      <c r="G443" s="277"/>
      <c r="H443" s="79"/>
      <c r="I443" s="144"/>
      <c r="J443" s="23"/>
    </row>
    <row r="444" spans="1:10" ht="16" x14ac:dyDescent="0.2">
      <c r="A444" s="63"/>
      <c r="B444" s="75" t="s">
        <v>537</v>
      </c>
      <c r="C444" s="66" t="s">
        <v>531</v>
      </c>
      <c r="D444" s="173" t="s">
        <v>411</v>
      </c>
      <c r="E444" s="78">
        <v>10000</v>
      </c>
      <c r="F444" s="109">
        <v>0</v>
      </c>
      <c r="G444" s="479">
        <v>3.08</v>
      </c>
      <c r="H444" s="78">
        <f>SUM(F444:G444)</f>
        <v>3.08</v>
      </c>
      <c r="I444" s="144">
        <f>SUM(H444:H447)</f>
        <v>7.11</v>
      </c>
      <c r="J444" s="23"/>
    </row>
    <row r="445" spans="1:10" ht="16" x14ac:dyDescent="0.2">
      <c r="A445" s="63"/>
      <c r="B445" s="75" t="s">
        <v>537</v>
      </c>
      <c r="C445" s="66" t="s">
        <v>531</v>
      </c>
      <c r="D445" s="173" t="s">
        <v>417</v>
      </c>
      <c r="E445" s="78">
        <v>5000</v>
      </c>
      <c r="F445" s="109">
        <v>3.39</v>
      </c>
      <c r="G445" s="479"/>
      <c r="H445" s="78">
        <v>3.39</v>
      </c>
      <c r="I445" s="144"/>
      <c r="J445" s="23"/>
    </row>
    <row r="446" spans="1:10" ht="16" x14ac:dyDescent="0.2">
      <c r="A446" s="63"/>
      <c r="B446" s="75" t="s">
        <v>537</v>
      </c>
      <c r="C446" s="66" t="s">
        <v>531</v>
      </c>
      <c r="D446" s="173" t="s">
        <v>413</v>
      </c>
      <c r="E446" s="78">
        <v>10000</v>
      </c>
      <c r="F446" s="109">
        <v>0.42</v>
      </c>
      <c r="G446" s="479"/>
      <c r="H446" s="78">
        <f>F446</f>
        <v>0.42</v>
      </c>
      <c r="I446" s="144"/>
      <c r="J446" s="23"/>
    </row>
    <row r="447" spans="1:10" ht="16" x14ac:dyDescent="0.2">
      <c r="A447" s="63"/>
      <c r="B447" s="75" t="s">
        <v>537</v>
      </c>
      <c r="C447" s="66" t="s">
        <v>531</v>
      </c>
      <c r="D447" s="173" t="s">
        <v>418</v>
      </c>
      <c r="E447" s="78">
        <v>5000</v>
      </c>
      <c r="F447" s="109">
        <v>0.22</v>
      </c>
      <c r="G447" s="479"/>
      <c r="H447" s="78">
        <f>F447</f>
        <v>0.22</v>
      </c>
      <c r="I447" s="144"/>
      <c r="J447" s="23"/>
    </row>
    <row r="448" spans="1:10" ht="16" x14ac:dyDescent="0.2">
      <c r="A448" s="63"/>
      <c r="B448" s="75"/>
      <c r="C448" s="66"/>
      <c r="D448" s="173"/>
      <c r="E448" s="78"/>
      <c r="F448" s="78"/>
      <c r="G448" s="277"/>
      <c r="H448" s="78"/>
      <c r="I448" s="144"/>
      <c r="J448" s="23"/>
    </row>
    <row r="449" spans="1:10" ht="16" x14ac:dyDescent="0.2">
      <c r="A449" s="63"/>
      <c r="B449" s="75" t="s">
        <v>663</v>
      </c>
      <c r="C449" s="66" t="s">
        <v>662</v>
      </c>
      <c r="D449" s="173" t="s">
        <v>411</v>
      </c>
      <c r="E449" s="78">
        <v>200000</v>
      </c>
      <c r="F449" s="109">
        <v>58.52</v>
      </c>
      <c r="G449" s="479">
        <v>3.08</v>
      </c>
      <c r="H449" s="78">
        <f>F449+G449</f>
        <v>61.6</v>
      </c>
      <c r="I449" s="144">
        <f>SUM(H449:H454)</f>
        <v>104.58</v>
      </c>
      <c r="J449" s="23"/>
    </row>
    <row r="450" spans="1:10" ht="16" x14ac:dyDescent="0.2">
      <c r="A450" s="63"/>
      <c r="B450" s="75" t="s">
        <v>663</v>
      </c>
      <c r="C450" s="66" t="s">
        <v>662</v>
      </c>
      <c r="D450" s="173" t="s">
        <v>417</v>
      </c>
      <c r="E450" s="78">
        <v>50000</v>
      </c>
      <c r="F450" s="109">
        <v>22.05</v>
      </c>
      <c r="G450" s="479"/>
      <c r="H450" s="78">
        <f>F450</f>
        <v>22.05</v>
      </c>
      <c r="I450" s="144"/>
      <c r="J450" s="23"/>
    </row>
    <row r="451" spans="1:10" ht="16" x14ac:dyDescent="0.2">
      <c r="A451" s="63"/>
      <c r="B451" s="75" t="s">
        <v>663</v>
      </c>
      <c r="C451" s="66" t="s">
        <v>662</v>
      </c>
      <c r="D451" s="173" t="s">
        <v>412</v>
      </c>
      <c r="E451" s="78">
        <v>10000</v>
      </c>
      <c r="F451" s="109">
        <v>3.42</v>
      </c>
      <c r="G451" s="479"/>
      <c r="H451" s="78">
        <f>F451</f>
        <v>3.42</v>
      </c>
      <c r="I451" s="144"/>
      <c r="J451" s="23"/>
    </row>
    <row r="452" spans="1:10" ht="16" x14ac:dyDescent="0.2">
      <c r="A452" s="63"/>
      <c r="B452" s="75" t="s">
        <v>663</v>
      </c>
      <c r="C452" s="66" t="s">
        <v>662</v>
      </c>
      <c r="D452" s="173" t="s">
        <v>413</v>
      </c>
      <c r="E452" s="78">
        <v>200000</v>
      </c>
      <c r="F452" s="109">
        <v>8.36</v>
      </c>
      <c r="G452" s="479"/>
      <c r="H452" s="78">
        <f>F452</f>
        <v>8.36</v>
      </c>
      <c r="I452" s="144"/>
      <c r="J452" s="23"/>
    </row>
    <row r="453" spans="1:10" ht="16" x14ac:dyDescent="0.2">
      <c r="A453" s="63"/>
      <c r="B453" s="75" t="s">
        <v>663</v>
      </c>
      <c r="C453" s="66" t="s">
        <v>662</v>
      </c>
      <c r="D453" s="173" t="s">
        <v>418</v>
      </c>
      <c r="E453" s="78">
        <v>200000</v>
      </c>
      <c r="F453" s="109">
        <v>8.8000000000000007</v>
      </c>
      <c r="G453" s="479"/>
      <c r="H453" s="78">
        <f>F453</f>
        <v>8.8000000000000007</v>
      </c>
      <c r="I453" s="144"/>
      <c r="J453" s="23"/>
    </row>
    <row r="454" spans="1:10" ht="16" x14ac:dyDescent="0.2">
      <c r="A454" s="63"/>
      <c r="B454" s="75" t="s">
        <v>663</v>
      </c>
      <c r="C454" s="66" t="s">
        <v>662</v>
      </c>
      <c r="D454" s="173" t="s">
        <v>414</v>
      </c>
      <c r="E454" s="78">
        <v>10000</v>
      </c>
      <c r="F454" s="109">
        <v>0.35</v>
      </c>
      <c r="G454" s="479"/>
      <c r="H454" s="78">
        <f>F454</f>
        <v>0.35</v>
      </c>
      <c r="I454" s="144"/>
      <c r="J454" s="23"/>
    </row>
    <row r="455" spans="1:10" ht="16" x14ac:dyDescent="0.2">
      <c r="A455" s="63"/>
      <c r="B455" s="75"/>
      <c r="C455" s="66"/>
      <c r="D455" s="173"/>
      <c r="E455" s="78"/>
      <c r="F455" s="78"/>
      <c r="G455" s="277"/>
      <c r="H455" s="78"/>
      <c r="I455" s="144"/>
      <c r="J455" s="23"/>
    </row>
    <row r="456" spans="1:10" ht="16" x14ac:dyDescent="0.2">
      <c r="A456" s="63"/>
      <c r="B456" s="75" t="s">
        <v>714</v>
      </c>
      <c r="C456" s="66" t="s">
        <v>708</v>
      </c>
      <c r="D456" s="173" t="s">
        <v>411</v>
      </c>
      <c r="E456" s="78">
        <v>10000</v>
      </c>
      <c r="F456" s="109">
        <v>0</v>
      </c>
      <c r="G456" s="479">
        <v>0.91</v>
      </c>
      <c r="H456" s="78">
        <v>0.91</v>
      </c>
      <c r="I456" s="144">
        <f>H456</f>
        <v>0.91</v>
      </c>
      <c r="J456" s="23"/>
    </row>
    <row r="457" spans="1:10" ht="16" x14ac:dyDescent="0.2">
      <c r="A457" s="63"/>
      <c r="B457" s="75"/>
      <c r="C457" s="66"/>
      <c r="D457" s="66"/>
      <c r="E457" s="78"/>
      <c r="F457" s="78"/>
      <c r="G457" s="277"/>
      <c r="H457" s="79"/>
      <c r="I457" s="144"/>
      <c r="J457" s="23"/>
    </row>
    <row r="458" spans="1:10" ht="16" x14ac:dyDescent="0.2">
      <c r="A458" s="63"/>
      <c r="B458" s="75" t="s">
        <v>618</v>
      </c>
      <c r="C458" s="66" t="s">
        <v>206</v>
      </c>
      <c r="D458" s="66" t="s">
        <v>411</v>
      </c>
      <c r="E458" s="78">
        <v>180000</v>
      </c>
      <c r="F458" s="109">
        <f>H458-G458</f>
        <v>21.419999999999998</v>
      </c>
      <c r="G458" s="479">
        <v>1.26</v>
      </c>
      <c r="H458" s="78">
        <v>22.68</v>
      </c>
      <c r="I458" s="144">
        <f>SUM(H458:H463)</f>
        <v>92.83</v>
      </c>
      <c r="J458" s="23"/>
    </row>
    <row r="459" spans="1:10" ht="16" x14ac:dyDescent="0.2">
      <c r="A459" s="63"/>
      <c r="B459" s="75" t="s">
        <v>618</v>
      </c>
      <c r="C459" s="66" t="s">
        <v>206</v>
      </c>
      <c r="D459" s="173" t="s">
        <v>417</v>
      </c>
      <c r="E459" s="78">
        <v>180000</v>
      </c>
      <c r="F459" s="109">
        <v>50.94</v>
      </c>
      <c r="G459" s="479"/>
      <c r="H459" s="79">
        <f>F459</f>
        <v>50.94</v>
      </c>
      <c r="I459" s="144"/>
      <c r="J459" s="23"/>
    </row>
    <row r="460" spans="1:10" ht="16" x14ac:dyDescent="0.2">
      <c r="A460" s="63"/>
      <c r="B460" s="75" t="s">
        <v>618</v>
      </c>
      <c r="C460" s="66" t="s">
        <v>206</v>
      </c>
      <c r="D460" s="173" t="s">
        <v>412</v>
      </c>
      <c r="E460" s="78">
        <v>10000</v>
      </c>
      <c r="F460" s="109">
        <v>3.42</v>
      </c>
      <c r="G460" s="479"/>
      <c r="H460" s="79">
        <f>F460</f>
        <v>3.42</v>
      </c>
      <c r="I460" s="144"/>
      <c r="J460" s="23"/>
    </row>
    <row r="461" spans="1:10" ht="16" x14ac:dyDescent="0.2">
      <c r="A461" s="63"/>
      <c r="B461" s="75" t="s">
        <v>618</v>
      </c>
      <c r="C461" s="66" t="s">
        <v>206</v>
      </c>
      <c r="D461" s="173" t="s">
        <v>413</v>
      </c>
      <c r="E461" s="78">
        <v>180000</v>
      </c>
      <c r="F461" s="109">
        <v>7.52</v>
      </c>
      <c r="G461" s="479"/>
      <c r="H461" s="79">
        <f>F461</f>
        <v>7.52</v>
      </c>
      <c r="I461" s="144"/>
      <c r="J461" s="23"/>
    </row>
    <row r="462" spans="1:10" ht="16" x14ac:dyDescent="0.2">
      <c r="A462" s="63"/>
      <c r="B462" s="75" t="s">
        <v>618</v>
      </c>
      <c r="C462" s="66" t="s">
        <v>206</v>
      </c>
      <c r="D462" s="173" t="s">
        <v>418</v>
      </c>
      <c r="E462" s="78">
        <v>180000</v>
      </c>
      <c r="F462" s="109">
        <v>7.92</v>
      </c>
      <c r="G462" s="479"/>
      <c r="H462" s="79">
        <f>F462</f>
        <v>7.92</v>
      </c>
      <c r="I462" s="144"/>
      <c r="J462" s="23"/>
    </row>
    <row r="463" spans="1:10" ht="16" x14ac:dyDescent="0.2">
      <c r="A463" s="63"/>
      <c r="B463" s="75" t="s">
        <v>618</v>
      </c>
      <c r="C463" s="66" t="s">
        <v>206</v>
      </c>
      <c r="D463" s="173" t="s">
        <v>414</v>
      </c>
      <c r="E463" s="78">
        <v>10000</v>
      </c>
      <c r="F463" s="109">
        <v>0.35</v>
      </c>
      <c r="G463" s="479"/>
      <c r="H463" s="79">
        <f>F463</f>
        <v>0.35</v>
      </c>
      <c r="I463" s="144"/>
      <c r="J463" s="23"/>
    </row>
    <row r="464" spans="1:10" ht="16" x14ac:dyDescent="0.2">
      <c r="A464" s="63"/>
      <c r="B464" s="75"/>
      <c r="C464" s="66"/>
      <c r="D464" s="66"/>
      <c r="E464" s="78"/>
      <c r="F464" s="78"/>
      <c r="G464" s="277"/>
      <c r="H464" s="79"/>
      <c r="I464" s="144"/>
      <c r="J464" s="23"/>
    </row>
    <row r="465" spans="1:10" ht="16" x14ac:dyDescent="0.2">
      <c r="A465" s="63"/>
      <c r="B465" s="75" t="s">
        <v>619</v>
      </c>
      <c r="C465" s="66" t="s">
        <v>204</v>
      </c>
      <c r="D465" s="66" t="s">
        <v>411</v>
      </c>
      <c r="E465" s="78">
        <v>180000</v>
      </c>
      <c r="F465" s="109">
        <f>H465-G465</f>
        <v>34.17</v>
      </c>
      <c r="G465" s="479">
        <v>2.0099999999999998</v>
      </c>
      <c r="H465" s="78">
        <v>36.18</v>
      </c>
      <c r="I465" s="144">
        <f>SUM(H465:H470)</f>
        <v>166.09999999999997</v>
      </c>
      <c r="J465" s="23"/>
    </row>
    <row r="466" spans="1:10" ht="16" x14ac:dyDescent="0.2">
      <c r="A466" s="63"/>
      <c r="B466" s="75" t="s">
        <v>619</v>
      </c>
      <c r="C466" s="66" t="s">
        <v>204</v>
      </c>
      <c r="D466" s="173" t="s">
        <v>417</v>
      </c>
      <c r="E466" s="78">
        <v>180000</v>
      </c>
      <c r="F466" s="109">
        <v>121.86</v>
      </c>
      <c r="G466" s="479"/>
      <c r="H466" s="79">
        <f>F466</f>
        <v>121.86</v>
      </c>
      <c r="I466" s="144"/>
      <c r="J466" s="23"/>
    </row>
    <row r="467" spans="1:10" ht="16" x14ac:dyDescent="0.2">
      <c r="A467" s="63"/>
      <c r="B467" s="75" t="s">
        <v>619</v>
      </c>
      <c r="C467" s="66" t="s">
        <v>204</v>
      </c>
      <c r="D467" s="173" t="s">
        <v>412</v>
      </c>
      <c r="E467" s="78">
        <v>10000</v>
      </c>
      <c r="F467" s="109">
        <v>3.42</v>
      </c>
      <c r="G467" s="479"/>
      <c r="H467" s="79">
        <f>F467</f>
        <v>3.42</v>
      </c>
      <c r="I467" s="144"/>
      <c r="J467" s="23"/>
    </row>
    <row r="468" spans="1:10" ht="16" x14ac:dyDescent="0.2">
      <c r="A468" s="63"/>
      <c r="B468" s="75" t="s">
        <v>619</v>
      </c>
      <c r="C468" s="66" t="s">
        <v>204</v>
      </c>
      <c r="D468" s="173" t="s">
        <v>413</v>
      </c>
      <c r="E468" s="78">
        <v>50000</v>
      </c>
      <c r="F468" s="109">
        <v>2.09</v>
      </c>
      <c r="G468" s="479"/>
      <c r="H468" s="79">
        <f>F468</f>
        <v>2.09</v>
      </c>
      <c r="I468" s="144"/>
      <c r="J468" s="23"/>
    </row>
    <row r="469" spans="1:10" ht="16" x14ac:dyDescent="0.2">
      <c r="A469" s="63"/>
      <c r="B469" s="75" t="s">
        <v>619</v>
      </c>
      <c r="C469" s="66" t="s">
        <v>204</v>
      </c>
      <c r="D469" s="173" t="s">
        <v>418</v>
      </c>
      <c r="E469" s="78">
        <v>50000</v>
      </c>
      <c r="F469" s="109">
        <v>2.2000000000000002</v>
      </c>
      <c r="G469" s="479"/>
      <c r="H469" s="79">
        <f>F469</f>
        <v>2.2000000000000002</v>
      </c>
      <c r="I469" s="144"/>
      <c r="J469" s="23"/>
    </row>
    <row r="470" spans="1:10" ht="16" x14ac:dyDescent="0.2">
      <c r="A470" s="63"/>
      <c r="B470" s="75" t="s">
        <v>619</v>
      </c>
      <c r="C470" s="66" t="s">
        <v>204</v>
      </c>
      <c r="D470" s="173" t="s">
        <v>414</v>
      </c>
      <c r="E470" s="78">
        <v>10000</v>
      </c>
      <c r="F470" s="109">
        <v>0.35</v>
      </c>
      <c r="G470" s="479"/>
      <c r="H470" s="79">
        <f>F470</f>
        <v>0.35</v>
      </c>
      <c r="I470" s="144"/>
      <c r="J470" s="23"/>
    </row>
    <row r="471" spans="1:10" ht="16" x14ac:dyDescent="0.2">
      <c r="A471" s="63"/>
      <c r="B471" s="75"/>
      <c r="C471" s="66"/>
      <c r="D471" s="173"/>
      <c r="E471" s="78"/>
      <c r="F471" s="78"/>
      <c r="G471" s="277"/>
      <c r="H471" s="79"/>
      <c r="I471" s="144"/>
      <c r="J471" s="23"/>
    </row>
    <row r="472" spans="1:10" ht="16" x14ac:dyDescent="0.2">
      <c r="A472" s="63"/>
      <c r="B472" s="75" t="s">
        <v>620</v>
      </c>
      <c r="C472" s="66" t="s">
        <v>451</v>
      </c>
      <c r="D472" s="173" t="s">
        <v>411</v>
      </c>
      <c r="E472" s="78">
        <v>370000</v>
      </c>
      <c r="F472" s="109">
        <f>H472-G472</f>
        <v>23.76</v>
      </c>
      <c r="G472" s="479">
        <v>0.66</v>
      </c>
      <c r="H472" s="78">
        <v>24.42</v>
      </c>
      <c r="I472" s="144">
        <f>SUM(H472:H473)</f>
        <v>39.89</v>
      </c>
      <c r="J472" s="23"/>
    </row>
    <row r="473" spans="1:10" ht="16" x14ac:dyDescent="0.2">
      <c r="A473" s="63"/>
      <c r="B473" s="75" t="s">
        <v>620</v>
      </c>
      <c r="C473" s="66" t="s">
        <v>451</v>
      </c>
      <c r="D473" s="173" t="s">
        <v>413</v>
      </c>
      <c r="E473" s="78">
        <v>370000</v>
      </c>
      <c r="F473" s="109">
        <v>15.47</v>
      </c>
      <c r="G473" s="479"/>
      <c r="H473" s="78">
        <f>F473</f>
        <v>15.47</v>
      </c>
      <c r="I473" s="144"/>
      <c r="J473" s="23"/>
    </row>
    <row r="474" spans="1:10" ht="16" x14ac:dyDescent="0.2">
      <c r="A474" s="63"/>
      <c r="B474" s="75"/>
      <c r="C474" s="66"/>
      <c r="D474" s="173"/>
      <c r="E474" s="78"/>
      <c r="F474" s="78"/>
      <c r="G474" s="277"/>
      <c r="H474" s="78"/>
      <c r="I474" s="144"/>
      <c r="J474" s="23"/>
    </row>
    <row r="475" spans="1:10" ht="16" x14ac:dyDescent="0.2">
      <c r="A475" s="63"/>
      <c r="B475" s="75" t="s">
        <v>665</v>
      </c>
      <c r="C475" s="66" t="s">
        <v>664</v>
      </c>
      <c r="D475" s="124" t="s">
        <v>411</v>
      </c>
      <c r="E475" s="78">
        <v>10000</v>
      </c>
      <c r="F475" s="109">
        <f>H475-G475</f>
        <v>0</v>
      </c>
      <c r="G475" s="479">
        <v>0.91</v>
      </c>
      <c r="H475" s="78">
        <v>0.91</v>
      </c>
      <c r="I475" s="144">
        <f>SUM(H475:H475)</f>
        <v>0.91</v>
      </c>
      <c r="J475" s="23"/>
    </row>
    <row r="476" spans="1:10" ht="16" x14ac:dyDescent="0.2">
      <c r="A476" s="63"/>
      <c r="B476" s="75"/>
      <c r="C476" s="66"/>
      <c r="D476" s="66"/>
      <c r="E476" s="79"/>
      <c r="F476" s="78"/>
      <c r="G476" s="277"/>
      <c r="H476" s="79"/>
      <c r="I476" s="144"/>
      <c r="J476" s="23"/>
    </row>
    <row r="477" spans="1:10" ht="16" x14ac:dyDescent="0.2">
      <c r="A477" s="63"/>
      <c r="B477" s="75" t="s">
        <v>715</v>
      </c>
      <c r="C477" s="66" t="s">
        <v>709</v>
      </c>
      <c r="D477" s="66" t="s">
        <v>411</v>
      </c>
      <c r="E477" s="79">
        <v>10000</v>
      </c>
      <c r="F477" s="78">
        <v>0</v>
      </c>
      <c r="G477" s="277">
        <v>1.26</v>
      </c>
      <c r="H477" s="79">
        <v>1.26</v>
      </c>
      <c r="I477" s="144">
        <f>SUM(H477:H482)</f>
        <v>20.62</v>
      </c>
      <c r="J477" s="23"/>
    </row>
    <row r="478" spans="1:10" ht="16" x14ac:dyDescent="0.2">
      <c r="A478" s="63"/>
      <c r="B478" s="75" t="s">
        <v>715</v>
      </c>
      <c r="C478" s="66" t="s">
        <v>709</v>
      </c>
      <c r="D478" s="66" t="s">
        <v>417</v>
      </c>
      <c r="E478" s="79">
        <v>10000</v>
      </c>
      <c r="F478" s="78">
        <v>2.83</v>
      </c>
      <c r="G478" s="277"/>
      <c r="H478" s="79">
        <v>2.83</v>
      </c>
      <c r="I478" s="144"/>
      <c r="J478" s="23" t="s">
        <v>1042</v>
      </c>
    </row>
    <row r="479" spans="1:10" ht="16" x14ac:dyDescent="0.2">
      <c r="A479" s="63"/>
      <c r="B479" s="75" t="s">
        <v>715</v>
      </c>
      <c r="C479" s="66" t="s">
        <v>709</v>
      </c>
      <c r="D479" s="66" t="s">
        <v>412</v>
      </c>
      <c r="E479" s="79">
        <v>10000</v>
      </c>
      <c r="F479" s="78">
        <v>3.42</v>
      </c>
      <c r="G479" s="277"/>
      <c r="H479" s="79">
        <v>3.42</v>
      </c>
      <c r="I479" s="144"/>
      <c r="J479" s="23"/>
    </row>
    <row r="480" spans="1:10" ht="16" x14ac:dyDescent="0.2">
      <c r="A480" s="63"/>
      <c r="B480" s="75" t="s">
        <v>715</v>
      </c>
      <c r="C480" s="66" t="s">
        <v>709</v>
      </c>
      <c r="D480" s="66" t="s">
        <v>413</v>
      </c>
      <c r="E480" s="79">
        <v>200000</v>
      </c>
      <c r="F480" s="78">
        <v>8.36</v>
      </c>
      <c r="G480" s="277">
        <v>0</v>
      </c>
      <c r="H480" s="79">
        <v>8.36</v>
      </c>
      <c r="I480" s="144"/>
      <c r="J480" s="23"/>
    </row>
    <row r="481" spans="1:10" ht="16" x14ac:dyDescent="0.2">
      <c r="A481" s="63"/>
      <c r="B481" s="75" t="s">
        <v>715</v>
      </c>
      <c r="C481" s="66" t="s">
        <v>709</v>
      </c>
      <c r="D481" s="66" t="s">
        <v>418</v>
      </c>
      <c r="E481" s="79">
        <v>100000</v>
      </c>
      <c r="F481" s="78">
        <v>4.4000000000000004</v>
      </c>
      <c r="G481" s="277"/>
      <c r="H481" s="79">
        <v>4.4000000000000004</v>
      </c>
      <c r="I481" s="144"/>
      <c r="J481" s="23"/>
    </row>
    <row r="482" spans="1:10" ht="16" x14ac:dyDescent="0.2">
      <c r="A482" s="63"/>
      <c r="B482" s="75" t="s">
        <v>715</v>
      </c>
      <c r="C482" s="66" t="s">
        <v>709</v>
      </c>
      <c r="D482" s="66" t="s">
        <v>414</v>
      </c>
      <c r="E482" s="79">
        <v>10000</v>
      </c>
      <c r="F482" s="78">
        <v>0.35</v>
      </c>
      <c r="G482" s="277"/>
      <c r="H482" s="79">
        <v>0.35</v>
      </c>
      <c r="I482" s="144"/>
      <c r="J482" s="23"/>
    </row>
    <row r="483" spans="1:10" ht="16" x14ac:dyDescent="0.2">
      <c r="A483" s="63"/>
      <c r="B483" s="75"/>
      <c r="C483" s="66"/>
      <c r="D483" s="66"/>
      <c r="E483" s="79"/>
      <c r="F483" s="78"/>
      <c r="G483" s="277"/>
      <c r="H483" s="79"/>
      <c r="I483" s="144"/>
      <c r="J483" s="23"/>
    </row>
    <row r="484" spans="1:10" ht="16" x14ac:dyDescent="0.2">
      <c r="A484" s="63"/>
      <c r="B484" s="75" t="s">
        <v>622</v>
      </c>
      <c r="C484" s="66" t="s">
        <v>166</v>
      </c>
      <c r="D484" s="66" t="s">
        <v>411</v>
      </c>
      <c r="E484" s="78">
        <v>100000</v>
      </c>
      <c r="F484" s="109">
        <f>H484-G484</f>
        <v>5.9399999999999995</v>
      </c>
      <c r="G484" s="479">
        <v>0.66</v>
      </c>
      <c r="H484" s="78">
        <v>6.6</v>
      </c>
      <c r="I484" s="144">
        <f>SUM(H484:H485)</f>
        <v>10.78</v>
      </c>
      <c r="J484" s="23"/>
    </row>
    <row r="485" spans="1:10" ht="16" x14ac:dyDescent="0.2">
      <c r="A485" s="63"/>
      <c r="B485" s="75" t="s">
        <v>622</v>
      </c>
      <c r="C485" s="66" t="s">
        <v>166</v>
      </c>
      <c r="D485" s="66" t="s">
        <v>413</v>
      </c>
      <c r="E485" s="78">
        <v>100000</v>
      </c>
      <c r="F485" s="109">
        <v>4.18</v>
      </c>
      <c r="G485" s="479"/>
      <c r="H485" s="78">
        <f>F485</f>
        <v>4.18</v>
      </c>
      <c r="I485" s="144"/>
      <c r="J485" s="23"/>
    </row>
    <row r="486" spans="1:10" ht="16" x14ac:dyDescent="0.2">
      <c r="A486" s="63"/>
      <c r="B486" s="75"/>
      <c r="C486" s="66"/>
      <c r="D486" s="66"/>
      <c r="E486" s="78"/>
      <c r="F486" s="78"/>
      <c r="G486" s="277"/>
      <c r="H486" s="78"/>
      <c r="I486" s="144"/>
      <c r="J486" s="23"/>
    </row>
    <row r="487" spans="1:10" ht="16" x14ac:dyDescent="0.2">
      <c r="A487" s="63"/>
      <c r="B487" s="75" t="s">
        <v>723</v>
      </c>
      <c r="C487" s="66" t="s">
        <v>746</v>
      </c>
      <c r="D487" s="66" t="s">
        <v>411</v>
      </c>
      <c r="E487" s="78">
        <v>10000</v>
      </c>
      <c r="F487" s="109">
        <v>0</v>
      </c>
      <c r="G487" s="479">
        <v>0.91</v>
      </c>
      <c r="H487" s="78">
        <f>SUM(F487:G487)</f>
        <v>0.91</v>
      </c>
      <c r="I487" s="144">
        <f>H487</f>
        <v>0.91</v>
      </c>
      <c r="J487" s="23"/>
    </row>
    <row r="488" spans="1:10" ht="16" x14ac:dyDescent="0.2">
      <c r="A488" s="63"/>
      <c r="B488" s="75"/>
      <c r="C488" s="66"/>
      <c r="D488" s="66"/>
      <c r="E488" s="79"/>
      <c r="F488" s="78"/>
      <c r="G488" s="277"/>
      <c r="H488" s="79"/>
      <c r="I488" s="144"/>
      <c r="J488" s="23"/>
    </row>
    <row r="489" spans="1:10" ht="16" x14ac:dyDescent="0.2">
      <c r="A489" s="63"/>
      <c r="B489" s="75" t="s">
        <v>623</v>
      </c>
      <c r="C489" s="66" t="s">
        <v>86</v>
      </c>
      <c r="D489" s="66" t="s">
        <v>411</v>
      </c>
      <c r="E489" s="78">
        <v>10000</v>
      </c>
      <c r="F489" s="109">
        <v>0</v>
      </c>
      <c r="G489" s="479">
        <v>3.08</v>
      </c>
      <c r="H489" s="78">
        <v>3.08</v>
      </c>
      <c r="I489" s="144">
        <f>SUM(H489:H490)</f>
        <v>3.5</v>
      </c>
      <c r="J489" s="211"/>
    </row>
    <row r="490" spans="1:10" ht="16" x14ac:dyDescent="0.2">
      <c r="A490" s="122"/>
      <c r="B490" s="75" t="s">
        <v>623</v>
      </c>
      <c r="C490" s="66" t="s">
        <v>86</v>
      </c>
      <c r="D490" s="124" t="s">
        <v>413</v>
      </c>
      <c r="E490" s="152">
        <v>10000</v>
      </c>
      <c r="F490" s="109">
        <v>0.42</v>
      </c>
      <c r="G490" s="479"/>
      <c r="H490" s="79">
        <f>F490</f>
        <v>0.42</v>
      </c>
      <c r="I490" s="144"/>
      <c r="J490" s="23"/>
    </row>
    <row r="491" spans="1:10" ht="16" x14ac:dyDescent="0.2">
      <c r="A491" s="122"/>
      <c r="B491" s="75"/>
      <c r="C491" s="66"/>
      <c r="D491" s="124"/>
      <c r="E491" s="152"/>
      <c r="F491" s="109"/>
      <c r="G491" s="479"/>
      <c r="H491" s="79"/>
      <c r="I491" s="144"/>
      <c r="J491" s="23"/>
    </row>
    <row r="492" spans="1:10" ht="16" x14ac:dyDescent="0.2">
      <c r="A492" s="122"/>
      <c r="B492" s="75" t="s">
        <v>929</v>
      </c>
      <c r="C492" s="66" t="s">
        <v>526</v>
      </c>
      <c r="D492" s="124" t="s">
        <v>411</v>
      </c>
      <c r="E492" s="152">
        <v>10000</v>
      </c>
      <c r="F492" s="109">
        <v>0</v>
      </c>
      <c r="G492" s="479">
        <v>0.66</v>
      </c>
      <c r="H492" s="79">
        <v>0.66</v>
      </c>
      <c r="I492" s="144">
        <f>SUM(H492:H494)</f>
        <v>9.51</v>
      </c>
      <c r="J492" s="23"/>
    </row>
    <row r="493" spans="1:10" ht="16" x14ac:dyDescent="0.2">
      <c r="A493" s="122"/>
      <c r="B493" s="75" t="s">
        <v>929</v>
      </c>
      <c r="C493" s="66" t="s">
        <v>526</v>
      </c>
      <c r="D493" s="124" t="s">
        <v>412</v>
      </c>
      <c r="E493" s="152">
        <v>10000</v>
      </c>
      <c r="F493" s="109">
        <v>3.42</v>
      </c>
      <c r="G493" s="479"/>
      <c r="H493" s="79">
        <v>3.42</v>
      </c>
      <c r="I493" s="144"/>
      <c r="J493" s="23"/>
    </row>
    <row r="494" spans="1:10" ht="16" x14ac:dyDescent="0.2">
      <c r="A494" s="122"/>
      <c r="B494" s="75" t="s">
        <v>929</v>
      </c>
      <c r="C494" s="66" t="s">
        <v>526</v>
      </c>
      <c r="D494" s="124" t="s">
        <v>413</v>
      </c>
      <c r="E494" s="152">
        <v>130000</v>
      </c>
      <c r="F494" s="109">
        <v>5.43</v>
      </c>
      <c r="G494" s="479"/>
      <c r="H494" s="79">
        <v>5.43</v>
      </c>
      <c r="I494" s="144"/>
      <c r="J494" s="23"/>
    </row>
    <row r="495" spans="1:10" ht="16" x14ac:dyDescent="0.2">
      <c r="A495" s="122"/>
      <c r="B495" s="123"/>
      <c r="C495" s="124"/>
      <c r="D495" s="124"/>
      <c r="E495" s="152"/>
      <c r="F495" s="78"/>
      <c r="G495" s="277"/>
      <c r="H495" s="79"/>
      <c r="I495" s="144"/>
      <c r="J495" s="23"/>
    </row>
    <row r="496" spans="1:10" ht="16" x14ac:dyDescent="0.2">
      <c r="A496" s="136"/>
      <c r="B496" s="137"/>
      <c r="C496" s="134" t="s">
        <v>400</v>
      </c>
      <c r="D496" s="134"/>
      <c r="E496" s="153"/>
      <c r="F496" s="79"/>
      <c r="G496" s="481"/>
      <c r="H496" s="79"/>
      <c r="I496" s="144">
        <f>SUM(I5:I495)</f>
        <v>3171.8700000000008</v>
      </c>
      <c r="J496" s="231"/>
    </row>
    <row r="497" spans="1:10" ht="16" x14ac:dyDescent="0.2">
      <c r="A497" s="122"/>
      <c r="B497" s="123"/>
      <c r="C497" s="124"/>
      <c r="D497" s="124"/>
      <c r="E497" s="152"/>
      <c r="F497" s="78"/>
      <c r="G497" s="277"/>
      <c r="H497" s="79"/>
      <c r="J497" s="23"/>
    </row>
    <row r="498" spans="1:10" ht="16" x14ac:dyDescent="0.2">
      <c r="A498" s="125" t="s">
        <v>395</v>
      </c>
      <c r="B498" s="75"/>
      <c r="C498" s="66"/>
      <c r="D498" s="66"/>
      <c r="E498" s="78"/>
      <c r="F498" s="109"/>
      <c r="G498" s="479"/>
      <c r="H498" s="78"/>
      <c r="I498" s="144"/>
      <c r="J498" s="23"/>
    </row>
    <row r="499" spans="1:10" ht="16" x14ac:dyDescent="0.2">
      <c r="A499" s="23"/>
      <c r="B499" s="23"/>
      <c r="C499" s="23"/>
      <c r="D499" s="66"/>
      <c r="E499" s="79"/>
      <c r="F499" s="78"/>
      <c r="G499" s="277"/>
      <c r="H499" s="79"/>
      <c r="I499" s="144"/>
      <c r="J499" s="23"/>
    </row>
    <row r="500" spans="1:10" ht="16" x14ac:dyDescent="0.2">
      <c r="A500" s="63"/>
      <c r="B500" s="494"/>
      <c r="C500" s="495" t="s">
        <v>886</v>
      </c>
      <c r="D500" s="495" t="s">
        <v>413</v>
      </c>
      <c r="E500" s="496"/>
      <c r="F500" s="496"/>
      <c r="G500" s="497"/>
      <c r="H500" s="496"/>
      <c r="I500" s="496"/>
      <c r="J500" s="498" t="s">
        <v>1028</v>
      </c>
    </row>
    <row r="501" spans="1:10" ht="16" x14ac:dyDescent="0.2">
      <c r="A501" s="23"/>
      <c r="B501" s="23"/>
      <c r="C501" s="23"/>
      <c r="D501" s="66"/>
      <c r="E501" s="79"/>
      <c r="F501" s="78"/>
      <c r="G501" s="277"/>
      <c r="H501" s="79"/>
      <c r="I501" s="144"/>
      <c r="J501" s="23"/>
    </row>
    <row r="502" spans="1:10" ht="16" x14ac:dyDescent="0.2">
      <c r="A502" s="131"/>
      <c r="B502" s="137" t="s">
        <v>395</v>
      </c>
      <c r="C502" s="134" t="s">
        <v>400</v>
      </c>
      <c r="D502" s="134"/>
      <c r="E502" s="153"/>
      <c r="F502" s="153"/>
      <c r="G502" s="153">
        <f>SUM(G5:G496)</f>
        <v>365.2</v>
      </c>
      <c r="H502" s="135"/>
      <c r="J502" s="133"/>
    </row>
    <row r="503" spans="1:10" ht="16" x14ac:dyDescent="0.2">
      <c r="A503" s="596"/>
      <c r="B503" s="597"/>
      <c r="C503" s="598"/>
      <c r="D503" s="143"/>
      <c r="E503" s="154"/>
      <c r="F503" s="162"/>
      <c r="G503" s="490"/>
      <c r="H503" s="93"/>
      <c r="I503" s="144">
        <f>SUM(I496:I500)</f>
        <v>3171.8700000000008</v>
      </c>
      <c r="J503" s="94"/>
    </row>
    <row r="504" spans="1:10" ht="16" x14ac:dyDescent="0.2">
      <c r="A504" s="599" t="s">
        <v>439</v>
      </c>
      <c r="B504" s="600"/>
      <c r="C504" s="601"/>
      <c r="D504" s="259"/>
      <c r="E504" s="265"/>
      <c r="F504" s="264"/>
      <c r="G504" s="482"/>
      <c r="H504" s="264"/>
      <c r="I504" s="264">
        <f>SUM(I505:I524)</f>
        <v>-63.930000000000007</v>
      </c>
      <c r="J504" s="261"/>
    </row>
    <row r="505" spans="1:10" ht="17" customHeight="1" x14ac:dyDescent="0.2">
      <c r="A505" s="63"/>
      <c r="B505" s="75" t="s">
        <v>877</v>
      </c>
      <c r="C505" s="66" t="s">
        <v>911</v>
      </c>
      <c r="D505" s="66" t="s">
        <v>417</v>
      </c>
      <c r="E505" s="79">
        <v>5000</v>
      </c>
      <c r="F505" s="109">
        <v>-11.05</v>
      </c>
      <c r="G505" s="479"/>
      <c r="H505" s="109">
        <v>-11.05</v>
      </c>
      <c r="I505" s="109">
        <v>-11.05</v>
      </c>
      <c r="J505" s="23" t="s">
        <v>1071</v>
      </c>
    </row>
    <row r="506" spans="1:10" ht="16" x14ac:dyDescent="0.2">
      <c r="A506" s="63"/>
      <c r="B506" s="75" t="s">
        <v>877</v>
      </c>
      <c r="C506" s="66" t="s">
        <v>911</v>
      </c>
      <c r="D506" s="66" t="s">
        <v>879</v>
      </c>
      <c r="E506" s="79">
        <v>2000</v>
      </c>
      <c r="F506" s="109">
        <v>-3.4</v>
      </c>
      <c r="G506" s="479"/>
      <c r="H506" s="109">
        <v>-3.4</v>
      </c>
      <c r="I506" s="109">
        <v>-3.4</v>
      </c>
      <c r="J506" s="23" t="s">
        <v>1071</v>
      </c>
    </row>
    <row r="507" spans="1:10" ht="16" x14ac:dyDescent="0.2">
      <c r="A507" s="63"/>
      <c r="B507" s="75" t="s">
        <v>957</v>
      </c>
      <c r="C507" s="66" t="s">
        <v>958</v>
      </c>
      <c r="D507" s="173" t="s">
        <v>413</v>
      </c>
      <c r="E507" s="79">
        <v>10000</v>
      </c>
      <c r="F507" s="78">
        <v>2.1</v>
      </c>
      <c r="G507" s="277">
        <v>0</v>
      </c>
      <c r="H507" s="79">
        <v>2.1</v>
      </c>
      <c r="I507" s="144">
        <v>2.1</v>
      </c>
      <c r="J507" s="23" t="s">
        <v>1071</v>
      </c>
    </row>
    <row r="508" spans="1:10" ht="16" x14ac:dyDescent="0.2">
      <c r="A508" s="63"/>
      <c r="B508" s="488" t="s">
        <v>583</v>
      </c>
      <c r="C508" s="489" t="s">
        <v>914</v>
      </c>
      <c r="D508" s="337" t="s">
        <v>417</v>
      </c>
      <c r="E508" s="573">
        <v>50000</v>
      </c>
      <c r="F508" s="573">
        <v>44.1</v>
      </c>
      <c r="G508" s="574"/>
      <c r="H508" s="573">
        <v>44.1</v>
      </c>
      <c r="I508" s="573">
        <v>44.1</v>
      </c>
      <c r="J508" s="23" t="s">
        <v>1073</v>
      </c>
    </row>
    <row r="509" spans="1:10" ht="16" x14ac:dyDescent="0.2">
      <c r="A509" s="63"/>
      <c r="B509" s="75" t="s">
        <v>425</v>
      </c>
      <c r="C509" s="66" t="s">
        <v>426</v>
      </c>
      <c r="D509" s="66" t="s">
        <v>411</v>
      </c>
      <c r="E509" s="78">
        <v>10000</v>
      </c>
      <c r="F509" s="109">
        <v>0</v>
      </c>
      <c r="G509" s="479">
        <v>-0.91</v>
      </c>
      <c r="H509" s="78">
        <f>SUM(F509:G509)</f>
        <v>-0.91</v>
      </c>
      <c r="I509" s="144">
        <f>SUM(H509:H510)</f>
        <v>-1.33</v>
      </c>
      <c r="J509" s="23" t="s">
        <v>1074</v>
      </c>
    </row>
    <row r="510" spans="1:10" ht="16" x14ac:dyDescent="0.2">
      <c r="A510" s="63"/>
      <c r="B510" s="75" t="s">
        <v>425</v>
      </c>
      <c r="C510" s="66" t="s">
        <v>426</v>
      </c>
      <c r="D510" s="66" t="s">
        <v>413</v>
      </c>
      <c r="E510" s="78">
        <v>10000</v>
      </c>
      <c r="F510" s="109">
        <v>-0.42</v>
      </c>
      <c r="G510" s="479"/>
      <c r="H510" s="78">
        <f>F510</f>
        <v>-0.42</v>
      </c>
      <c r="I510" s="144"/>
      <c r="J510" s="23" t="s">
        <v>1074</v>
      </c>
    </row>
    <row r="511" spans="1:10" ht="16" x14ac:dyDescent="0.2">
      <c r="A511" s="63"/>
      <c r="B511" s="75" t="s">
        <v>786</v>
      </c>
      <c r="C511" s="66" t="s">
        <v>787</v>
      </c>
      <c r="D511" s="66" t="s">
        <v>413</v>
      </c>
      <c r="E511" s="78">
        <v>10000</v>
      </c>
      <c r="F511" s="109">
        <v>-2.1</v>
      </c>
      <c r="G511" s="479"/>
      <c r="H511" s="78">
        <f>F511</f>
        <v>-2.1</v>
      </c>
      <c r="I511" s="144">
        <f>SUM(H511:H512)</f>
        <v>-4.3000000000000007</v>
      </c>
      <c r="J511" s="23" t="s">
        <v>1071</v>
      </c>
    </row>
    <row r="512" spans="1:10" ht="16" x14ac:dyDescent="0.2">
      <c r="A512" s="63"/>
      <c r="B512" s="75" t="s">
        <v>786</v>
      </c>
      <c r="C512" s="66" t="s">
        <v>787</v>
      </c>
      <c r="D512" s="173" t="s">
        <v>418</v>
      </c>
      <c r="E512" s="78">
        <v>10000</v>
      </c>
      <c r="F512" s="109">
        <v>-2.2000000000000002</v>
      </c>
      <c r="G512" s="479"/>
      <c r="H512" s="78">
        <f>F512</f>
        <v>-2.2000000000000002</v>
      </c>
      <c r="I512" s="144"/>
      <c r="J512" s="23" t="s">
        <v>1071</v>
      </c>
    </row>
    <row r="513" spans="1:10" ht="16" x14ac:dyDescent="0.2">
      <c r="A513" s="63"/>
      <c r="B513" s="75" t="s">
        <v>759</v>
      </c>
      <c r="C513" s="70" t="s">
        <v>753</v>
      </c>
      <c r="D513" s="70" t="s">
        <v>411</v>
      </c>
      <c r="E513" s="130">
        <v>200000</v>
      </c>
      <c r="F513" s="111">
        <v>-50.35</v>
      </c>
      <c r="G513" s="277">
        <v>0</v>
      </c>
      <c r="H513" s="111">
        <v>-50.35</v>
      </c>
      <c r="I513" s="335">
        <f>SUM(H513:H514)</f>
        <v>-90.050000000000011</v>
      </c>
      <c r="J513" s="23" t="s">
        <v>1071</v>
      </c>
    </row>
    <row r="514" spans="1:10" ht="16" x14ac:dyDescent="0.2">
      <c r="A514" s="63"/>
      <c r="B514" s="75" t="s">
        <v>759</v>
      </c>
      <c r="C514" s="70" t="s">
        <v>753</v>
      </c>
      <c r="D514" s="70" t="s">
        <v>413</v>
      </c>
      <c r="E514" s="130">
        <v>200000</v>
      </c>
      <c r="F514" s="111">
        <v>-39.700000000000003</v>
      </c>
      <c r="G514" s="549">
        <v>0</v>
      </c>
      <c r="H514" s="111">
        <v>-39.700000000000003</v>
      </c>
      <c r="I514" s="335"/>
      <c r="J514" s="23" t="s">
        <v>1071</v>
      </c>
    </row>
    <row r="515" spans="1:10" s="344" customFormat="1" x14ac:dyDescent="0.15">
      <c r="A515" s="23"/>
      <c r="B515" s="23"/>
      <c r="C515" s="23"/>
      <c r="D515" s="23"/>
      <c r="E515" s="104"/>
      <c r="F515" s="104"/>
      <c r="G515" s="63"/>
      <c r="H515" s="23"/>
      <c r="I515" s="23"/>
      <c r="J515" s="23"/>
    </row>
    <row r="516" spans="1:10" ht="16" x14ac:dyDescent="0.2">
      <c r="A516" s="63"/>
      <c r="B516" s="75"/>
      <c r="C516" s="66"/>
      <c r="D516" s="66"/>
      <c r="E516" s="78"/>
      <c r="F516" s="78"/>
      <c r="G516" s="277"/>
      <c r="H516" s="78"/>
      <c r="I516" s="500"/>
      <c r="J516" s="23"/>
    </row>
    <row r="517" spans="1:10" ht="16" x14ac:dyDescent="0.2">
      <c r="A517" s="63"/>
      <c r="B517" s="75"/>
      <c r="C517" s="66"/>
      <c r="D517" s="66"/>
      <c r="E517" s="78"/>
      <c r="F517" s="78"/>
      <c r="G517" s="277"/>
      <c r="H517" s="78"/>
      <c r="I517" s="500"/>
      <c r="J517" s="23"/>
    </row>
    <row r="518" spans="1:10" ht="16" x14ac:dyDescent="0.2">
      <c r="A518" s="63"/>
      <c r="B518" s="75"/>
      <c r="C518" s="66"/>
      <c r="D518" s="66"/>
      <c r="E518" s="78"/>
      <c r="F518" s="78"/>
      <c r="G518" s="277"/>
      <c r="H518" s="78"/>
      <c r="I518" s="500"/>
      <c r="J518" s="23"/>
    </row>
    <row r="519" spans="1:10" ht="16" x14ac:dyDescent="0.2">
      <c r="A519" s="63"/>
      <c r="B519" s="75"/>
      <c r="C519" s="66"/>
      <c r="D519" s="66"/>
      <c r="E519" s="78"/>
      <c r="F519" s="78"/>
      <c r="G519" s="277"/>
      <c r="H519" s="78"/>
      <c r="I519" s="500"/>
      <c r="J519" s="23"/>
    </row>
    <row r="520" spans="1:10" ht="16" x14ac:dyDescent="0.2">
      <c r="A520" s="63"/>
      <c r="B520" s="75"/>
      <c r="C520" s="85"/>
      <c r="D520" s="66"/>
      <c r="E520" s="104"/>
      <c r="F520" s="104"/>
      <c r="G520" s="63"/>
      <c r="H520" s="23"/>
      <c r="I520" s="335"/>
      <c r="J520" s="23"/>
    </row>
    <row r="521" spans="1:10" s="344" customFormat="1" x14ac:dyDescent="0.15">
      <c r="A521" s="23"/>
      <c r="B521" s="23"/>
      <c r="C521" s="23"/>
      <c r="D521" s="23"/>
      <c r="E521" s="104"/>
      <c r="F521" s="104"/>
      <c r="G521" s="63"/>
      <c r="H521" s="23"/>
      <c r="I521" s="23"/>
      <c r="J521" s="23"/>
    </row>
    <row r="522" spans="1:10" ht="16" x14ac:dyDescent="0.2">
      <c r="A522" s="63"/>
      <c r="B522" s="75"/>
      <c r="C522" s="66"/>
      <c r="D522" s="66"/>
      <c r="E522" s="78"/>
      <c r="F522" s="78"/>
      <c r="G522" s="277"/>
      <c r="H522" s="78"/>
      <c r="I522" s="500"/>
      <c r="J522" s="23"/>
    </row>
    <row r="523" spans="1:10" ht="16" x14ac:dyDescent="0.2">
      <c r="A523" s="63"/>
      <c r="B523" s="75"/>
      <c r="C523" s="85"/>
      <c r="D523" s="66"/>
      <c r="E523" s="104"/>
      <c r="F523" s="104"/>
      <c r="G523" s="63"/>
      <c r="H523" s="23"/>
      <c r="I523" s="335"/>
      <c r="J523" s="23"/>
    </row>
    <row r="524" spans="1:10" s="344" customFormat="1" x14ac:dyDescent="0.15">
      <c r="A524" s="23"/>
      <c r="B524" s="23"/>
      <c r="C524" s="23"/>
      <c r="D524" s="23"/>
      <c r="E524" s="104"/>
      <c r="F524" s="104"/>
      <c r="G524" s="63"/>
      <c r="H524" s="23"/>
      <c r="I524" s="23"/>
      <c r="J524" s="23"/>
    </row>
    <row r="525" spans="1:10" ht="16" x14ac:dyDescent="0.2">
      <c r="A525" s="605" t="s">
        <v>52</v>
      </c>
      <c r="B525" s="606"/>
      <c r="C525" s="607"/>
      <c r="D525" s="316"/>
      <c r="E525" s="317"/>
      <c r="F525" s="318">
        <f>SUM(F505:F524)</f>
        <v>-63.02000000000001</v>
      </c>
      <c r="G525" s="483">
        <f>SUM(G505:G524)</f>
        <v>-0.91</v>
      </c>
      <c r="H525" s="319"/>
      <c r="I525" s="370">
        <f>I503+I504</f>
        <v>3107.940000000001</v>
      </c>
      <c r="J525" s="320"/>
    </row>
    <row r="526" spans="1:10" s="182" customFormat="1" ht="31" x14ac:dyDescent="0.55000000000000004">
      <c r="C526" s="183" t="s">
        <v>388</v>
      </c>
      <c r="D526" s="526" t="s">
        <v>865</v>
      </c>
      <c r="E526" s="527">
        <v>45428</v>
      </c>
      <c r="F526" s="491"/>
      <c r="G526" s="492"/>
      <c r="H526" s="186"/>
      <c r="I526" s="187"/>
      <c r="J526" s="188"/>
    </row>
    <row r="527" spans="1:10" x14ac:dyDescent="0.15">
      <c r="F527" s="145"/>
      <c r="G527" s="13"/>
      <c r="I527"/>
    </row>
    <row r="528" spans="1:10" x14ac:dyDescent="0.15">
      <c r="F528" s="351" t="s">
        <v>1043</v>
      </c>
      <c r="G528" s="568">
        <f>I525-G529</f>
        <v>2743.650000000001</v>
      </c>
      <c r="H528" s="562">
        <f>SUM(G528:G529)</f>
        <v>3107.940000000001</v>
      </c>
    </row>
    <row r="529" spans="2:9" x14ac:dyDescent="0.15">
      <c r="F529" s="351" t="s">
        <v>1044</v>
      </c>
      <c r="G529" s="568">
        <f>G525+G502</f>
        <v>364.28999999999996</v>
      </c>
      <c r="I529" s="561"/>
    </row>
    <row r="530" spans="2:9" x14ac:dyDescent="0.15">
      <c r="G530" s="550"/>
    </row>
    <row r="535" spans="2:9" x14ac:dyDescent="0.15">
      <c r="E535" s="563"/>
      <c r="F535" s="563"/>
      <c r="G535" s="13"/>
      <c r="I535"/>
    </row>
    <row r="536" spans="2:9" x14ac:dyDescent="0.15">
      <c r="E536" s="563"/>
      <c r="F536" s="563"/>
      <c r="G536" s="13"/>
      <c r="I536"/>
    </row>
    <row r="537" spans="2:9" ht="16" x14ac:dyDescent="0.2">
      <c r="B537" s="258"/>
      <c r="C537" s="102"/>
      <c r="D537" s="102"/>
      <c r="E537" s="564"/>
      <c r="F537" s="565"/>
      <c r="G537" s="566"/>
      <c r="H537" s="565"/>
      <c r="I537" s="565"/>
    </row>
    <row r="538" spans="2:9" ht="16" x14ac:dyDescent="0.2">
      <c r="B538" s="258"/>
      <c r="C538" s="102"/>
      <c r="D538" s="102"/>
      <c r="E538" s="564"/>
      <c r="F538" s="565"/>
      <c r="G538" s="567"/>
      <c r="H538" s="565"/>
      <c r="I538" s="565"/>
    </row>
    <row r="539" spans="2:9" x14ac:dyDescent="0.15">
      <c r="E539" s="563"/>
      <c r="F539" s="563"/>
      <c r="G539" s="13"/>
      <c r="I539"/>
    </row>
  </sheetData>
  <mergeCells count="4">
    <mergeCell ref="A2:C2"/>
    <mergeCell ref="A503:C503"/>
    <mergeCell ref="A504:C504"/>
    <mergeCell ref="A525:C525"/>
  </mergeCells>
  <conditionalFormatting sqref="A104:A108 A114">
    <cfRule type="duplicateValues" dxfId="1062" priority="21"/>
  </conditionalFormatting>
  <conditionalFormatting sqref="B11:B14">
    <cfRule type="duplicateValues" dxfId="1061" priority="13"/>
    <cfRule type="duplicateValues" dxfId="1060" priority="14"/>
  </conditionalFormatting>
  <conditionalFormatting sqref="B103:B119">
    <cfRule type="duplicateValues" dxfId="1059" priority="23"/>
  </conditionalFormatting>
  <conditionalFormatting sqref="B109:B113 B115:B119">
    <cfRule type="duplicateValues" dxfId="1058" priority="20"/>
  </conditionalFormatting>
  <conditionalFormatting sqref="B260:B272">
    <cfRule type="duplicateValues" dxfId="1057" priority="25"/>
    <cfRule type="duplicateValues" dxfId="1056" priority="26"/>
  </conditionalFormatting>
  <conditionalFormatting sqref="B525:B536 B539:B1048576">
    <cfRule type="duplicateValues" dxfId="1055" priority="19"/>
  </conditionalFormatting>
  <conditionalFormatting sqref="B525:B1048576 B497:B498 B10 B1:B6 B500 B15:B102 B522:B523 B516:B520 B120:B259 B273:B495 B502:B507 B509:B514">
    <cfRule type="duplicateValues" dxfId="1054" priority="17"/>
  </conditionalFormatting>
  <conditionalFormatting sqref="B525:B1048576 B500 B10 B1:B6 B15:B102 B522:B523 B516:B520 B120:B498 B502:B507 B509:B514">
    <cfRule type="duplicateValues" dxfId="1053" priority="16"/>
  </conditionalFormatting>
  <conditionalFormatting sqref="C11:C14">
    <cfRule type="duplicateValues" dxfId="1052" priority="15"/>
  </conditionalFormatting>
  <conditionalFormatting sqref="C168:C178">
    <cfRule type="duplicateValues" dxfId="1051" priority="24"/>
  </conditionalFormatting>
  <conditionalFormatting sqref="C225">
    <cfRule type="duplicateValues" dxfId="1050" priority="28"/>
  </conditionalFormatting>
  <conditionalFormatting sqref="C260:C272">
    <cfRule type="duplicateValues" dxfId="1049" priority="27"/>
  </conditionalFormatting>
  <conditionalFormatting sqref="C525:C1048576 C497:C498 A104:A108 A114 C10 C1:C6 C500 C415:C495 C522:C523 C516:C520 C273:C413 C15:C259 C502:C507 C509:C514">
    <cfRule type="duplicateValues" dxfId="1048" priority="22"/>
  </conditionalFormatting>
  <conditionalFormatting sqref="C537:C538">
    <cfRule type="duplicateValues" dxfId="1047" priority="12"/>
  </conditionalFormatting>
  <conditionalFormatting sqref="J23:J152 J154:J170 J172:J181 J183:J191 J193:J196 J198:J214 J216:J289 J292:J294 J299:J343 J345:J395 J398:J415 J417:J433 J435:J488 J490:J495 J497:J502">
    <cfRule type="notContainsBlanks" dxfId="1046" priority="18">
      <formula>LEN(TRIM(J23))&gt;0</formula>
    </cfRule>
  </conditionalFormatting>
  <conditionalFormatting sqref="J505:J507">
    <cfRule type="notContainsBlanks" dxfId="1045" priority="3">
      <formula>LEN(TRIM(J505))&gt;0</formula>
    </cfRule>
  </conditionalFormatting>
  <conditionalFormatting sqref="J509:J512">
    <cfRule type="notContainsBlanks" dxfId="1044" priority="1">
      <formula>LEN(TRIM(J509))&gt;0</formula>
    </cfRule>
  </conditionalFormatting>
  <conditionalFormatting sqref="J537:J538">
    <cfRule type="notContainsBlanks" dxfId="1043" priority="11">
      <formula>LEN(TRIM(J537))&gt;0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8CAE-CA99-594F-88D3-2ACD2C98301B}">
  <dimension ref="A1:AC546"/>
  <sheetViews>
    <sheetView topLeftCell="A497" workbookViewId="0">
      <selection activeCell="E15" sqref="E15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476" customWidth="1"/>
    <col min="8" max="8" width="19.6640625" bestFit="1" customWidth="1"/>
    <col min="9" max="9" width="19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1068</v>
      </c>
      <c r="H2" s="77" t="s">
        <v>459</v>
      </c>
      <c r="I2" s="365">
        <v>45413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/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SUM(H16:H21)</f>
        <v>5.6099999999999994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>
        <v>10000</v>
      </c>
      <c r="F17" s="281">
        <v>2.21</v>
      </c>
      <c r="G17" s="278">
        <v>0</v>
      </c>
      <c r="H17" s="282">
        <v>2.21</v>
      </c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>
        <v>10000</v>
      </c>
      <c r="F18" s="281">
        <v>0.68</v>
      </c>
      <c r="G18" s="278"/>
      <c r="H18" s="282">
        <v>0.68</v>
      </c>
      <c r="I18" s="367"/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281">
        <v>0.42</v>
      </c>
      <c r="G19" s="278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281">
        <v>0.22</v>
      </c>
      <c r="G20" s="278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281">
        <v>7.0000000000000007E-2</v>
      </c>
      <c r="G21" s="278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368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109"/>
      <c r="H27" s="78"/>
      <c r="I27" s="144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100000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200000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109"/>
      <c r="G30" s="479"/>
      <c r="H30" s="78"/>
      <c r="I30" s="144"/>
      <c r="J30" s="23"/>
    </row>
    <row r="31" spans="1:10" ht="16" x14ac:dyDescent="0.2">
      <c r="A31" s="63"/>
      <c r="B31" s="75" t="s">
        <v>542</v>
      </c>
      <c r="C31" s="66" t="s">
        <v>89</v>
      </c>
      <c r="D31" s="66" t="s">
        <v>411</v>
      </c>
      <c r="E31" s="79">
        <v>10000</v>
      </c>
      <c r="F31" s="109">
        <v>0</v>
      </c>
      <c r="G31" s="479">
        <f>H31-F31</f>
        <v>8.02</v>
      </c>
      <c r="H31" s="78">
        <v>8.02</v>
      </c>
      <c r="I31" s="144">
        <f>SUM(H31)</f>
        <v>8.02</v>
      </c>
      <c r="J31" s="23"/>
    </row>
    <row r="32" spans="1:10" ht="16" x14ac:dyDescent="0.2">
      <c r="A32" s="63"/>
      <c r="B32" s="75"/>
      <c r="C32" s="66"/>
      <c r="D32" s="66"/>
      <c r="E32" s="79"/>
      <c r="F32" s="78"/>
      <c r="G32" s="277"/>
      <c r="H32" s="78"/>
      <c r="I32" s="144"/>
      <c r="J32" s="23"/>
    </row>
    <row r="33" spans="1:10" ht="16" x14ac:dyDescent="0.2">
      <c r="A33" s="63"/>
      <c r="B33" s="97">
        <v>2309</v>
      </c>
      <c r="C33" s="66" t="s">
        <v>867</v>
      </c>
      <c r="D33" s="66" t="s">
        <v>411</v>
      </c>
      <c r="E33" s="79">
        <v>10000</v>
      </c>
      <c r="F33" s="109">
        <v>0</v>
      </c>
      <c r="G33" s="479">
        <v>5.0199999999999996</v>
      </c>
      <c r="H33" s="78"/>
      <c r="I33" s="144">
        <v>5.0199999999999996</v>
      </c>
      <c r="J33" s="23"/>
    </row>
    <row r="34" spans="1:10" ht="16" x14ac:dyDescent="0.2">
      <c r="A34" s="63"/>
      <c r="B34" s="75"/>
      <c r="C34" s="66"/>
      <c r="D34" s="66"/>
      <c r="E34" s="79"/>
      <c r="F34" s="78"/>
      <c r="G34" s="277"/>
      <c r="H34" s="78"/>
      <c r="I34" s="144"/>
      <c r="J34" s="23"/>
    </row>
    <row r="35" spans="1:10" ht="16" x14ac:dyDescent="0.2">
      <c r="A35" s="63"/>
      <c r="B35" s="75" t="s">
        <v>543</v>
      </c>
      <c r="C35" s="66" t="s">
        <v>138</v>
      </c>
      <c r="D35" s="66" t="s">
        <v>411</v>
      </c>
      <c r="E35" s="78">
        <v>10000</v>
      </c>
      <c r="F35" s="78">
        <v>0</v>
      </c>
      <c r="G35" s="277">
        <f>H35-F35</f>
        <v>2.0099999999999998</v>
      </c>
      <c r="H35" s="78">
        <v>2.0099999999999998</v>
      </c>
      <c r="I35" s="144">
        <f>SUM(H35:H36)</f>
        <v>2.4299999999999997</v>
      </c>
      <c r="J35" s="23"/>
    </row>
    <row r="36" spans="1:10" ht="16" x14ac:dyDescent="0.2">
      <c r="A36" s="63"/>
      <c r="B36" s="75" t="s">
        <v>543</v>
      </c>
      <c r="C36" s="66" t="s">
        <v>138</v>
      </c>
      <c r="D36" s="66" t="s">
        <v>413</v>
      </c>
      <c r="E36" s="78">
        <v>10000</v>
      </c>
      <c r="F36" s="78">
        <v>0.42</v>
      </c>
      <c r="G36" s="277"/>
      <c r="H36" s="78">
        <v>0.42</v>
      </c>
      <c r="I36" s="144"/>
      <c r="J36" s="23"/>
    </row>
    <row r="37" spans="1:10" ht="16" x14ac:dyDescent="0.2">
      <c r="A37" s="63"/>
      <c r="B37" s="75"/>
      <c r="C37" s="66"/>
      <c r="D37" s="66"/>
      <c r="E37" s="78"/>
      <c r="F37" s="78"/>
      <c r="G37" s="277"/>
      <c r="H37" s="78"/>
      <c r="I37" s="144"/>
      <c r="J37" s="23"/>
    </row>
    <row r="38" spans="1:10" ht="16" x14ac:dyDescent="0.2">
      <c r="A38" s="63"/>
      <c r="B38" s="75" t="s">
        <v>777</v>
      </c>
      <c r="C38" s="66" t="s">
        <v>969</v>
      </c>
      <c r="D38" s="66" t="s">
        <v>411</v>
      </c>
      <c r="E38" s="78">
        <v>10000</v>
      </c>
      <c r="F38" s="78">
        <v>0</v>
      </c>
      <c r="G38" s="277">
        <v>0.53</v>
      </c>
      <c r="H38" s="78">
        <v>0.53</v>
      </c>
      <c r="I38" s="561">
        <f>SUM(H38,H39)</f>
        <v>0.95</v>
      </c>
      <c r="J38" s="23"/>
    </row>
    <row r="39" spans="1:10" ht="16" x14ac:dyDescent="0.2">
      <c r="A39" s="63"/>
      <c r="B39" s="75" t="s">
        <v>777</v>
      </c>
      <c r="C39" s="66" t="s">
        <v>969</v>
      </c>
      <c r="D39" s="66" t="s">
        <v>413</v>
      </c>
      <c r="E39" s="78">
        <v>10000</v>
      </c>
      <c r="F39" s="78">
        <v>0.42</v>
      </c>
      <c r="G39" s="277"/>
      <c r="H39" s="78">
        <v>0.42</v>
      </c>
      <c r="I39" s="144"/>
      <c r="J39" s="23"/>
    </row>
    <row r="40" spans="1:10" ht="16" x14ac:dyDescent="0.2">
      <c r="A40" s="63"/>
      <c r="B40" s="75"/>
      <c r="C40" s="66"/>
      <c r="D40" s="66"/>
      <c r="E40" s="78"/>
      <c r="F40" s="78"/>
      <c r="G40" s="277"/>
      <c r="H40" s="78"/>
      <c r="I40" s="144"/>
      <c r="J40" s="23"/>
    </row>
    <row r="41" spans="1:10" ht="16" x14ac:dyDescent="0.2">
      <c r="A41" s="63"/>
      <c r="B41" s="75" t="s">
        <v>711</v>
      </c>
      <c r="C41" s="66" t="s">
        <v>703</v>
      </c>
      <c r="D41" s="66" t="s">
        <v>411</v>
      </c>
      <c r="E41" s="78">
        <v>10000</v>
      </c>
      <c r="F41" s="78">
        <v>0</v>
      </c>
      <c r="G41" s="277">
        <f>H41-F41</f>
        <v>0.66</v>
      </c>
      <c r="H41" s="78">
        <v>0.66</v>
      </c>
      <c r="I41" s="144">
        <f>H41</f>
        <v>0.66</v>
      </c>
      <c r="J41" s="23"/>
    </row>
    <row r="42" spans="1:10" ht="16" x14ac:dyDescent="0.2">
      <c r="A42" s="63"/>
      <c r="B42" s="75"/>
      <c r="C42" s="66"/>
      <c r="D42" s="66"/>
      <c r="E42" s="79"/>
      <c r="F42" s="78"/>
      <c r="G42" s="277"/>
      <c r="H42" s="78"/>
      <c r="I42" s="144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411</v>
      </c>
      <c r="E43" s="78">
        <v>100000</v>
      </c>
      <c r="F43" s="109">
        <f>H43-G43</f>
        <v>18.090000000000003</v>
      </c>
      <c r="G43" s="479">
        <v>2.0099999999999998</v>
      </c>
      <c r="H43" s="78">
        <v>20.100000000000001</v>
      </c>
      <c r="I43" s="144">
        <f>SUM(H43:H48)</f>
        <v>66.3</v>
      </c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417</v>
      </c>
      <c r="E44" s="78">
        <v>50000</v>
      </c>
      <c r="F44" s="109">
        <v>33.85</v>
      </c>
      <c r="G44" s="479"/>
      <c r="H44" s="78">
        <f>F44</f>
        <v>33.85</v>
      </c>
      <c r="I44" s="144"/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412</v>
      </c>
      <c r="E45" s="79">
        <v>10000</v>
      </c>
      <c r="F45" s="109">
        <v>3.42</v>
      </c>
      <c r="G45" s="479"/>
      <c r="H45" s="78">
        <f>F45</f>
        <v>3.42</v>
      </c>
      <c r="I45" s="144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413</v>
      </c>
      <c r="E46" s="79">
        <v>100000</v>
      </c>
      <c r="F46" s="109">
        <v>4.18</v>
      </c>
      <c r="G46" s="479"/>
      <c r="H46" s="78">
        <f>F46</f>
        <v>4.18</v>
      </c>
      <c r="I46" s="144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418</v>
      </c>
      <c r="E47" s="78">
        <v>100000</v>
      </c>
      <c r="F47" s="109">
        <v>4.4000000000000004</v>
      </c>
      <c r="G47" s="479"/>
      <c r="H47" s="78">
        <f>F47</f>
        <v>4.4000000000000004</v>
      </c>
      <c r="I47" s="144"/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414</v>
      </c>
      <c r="E48" s="79">
        <v>10000</v>
      </c>
      <c r="F48" s="109">
        <v>0.35</v>
      </c>
      <c r="G48" s="479"/>
      <c r="H48" s="78">
        <f>F48</f>
        <v>0.35</v>
      </c>
      <c r="I48" s="144"/>
      <c r="J48" s="23"/>
    </row>
    <row r="49" spans="1:17" ht="16" x14ac:dyDescent="0.2">
      <c r="A49" s="63"/>
      <c r="B49" s="75"/>
      <c r="C49" s="66"/>
      <c r="D49" s="66"/>
      <c r="E49" s="79"/>
      <c r="F49" s="109"/>
      <c r="G49" s="479"/>
      <c r="H49" s="78"/>
      <c r="I49" s="144"/>
      <c r="J49" s="23"/>
    </row>
    <row r="50" spans="1:17" ht="16" x14ac:dyDescent="0.2">
      <c r="A50" s="63"/>
      <c r="B50" s="75" t="s">
        <v>545</v>
      </c>
      <c r="C50" s="66" t="s">
        <v>217</v>
      </c>
      <c r="D50" s="66" t="s">
        <v>411</v>
      </c>
      <c r="E50" s="78">
        <v>240000</v>
      </c>
      <c r="F50" s="109">
        <f>H50-G50</f>
        <v>20.93</v>
      </c>
      <c r="G50" s="479">
        <v>0.91</v>
      </c>
      <c r="H50" s="78">
        <v>21.84</v>
      </c>
      <c r="I50" s="144">
        <f>SUM(H50:H51)</f>
        <v>22.26</v>
      </c>
      <c r="J50" s="23"/>
    </row>
    <row r="51" spans="1:17" ht="16" x14ac:dyDescent="0.2">
      <c r="A51" s="63"/>
      <c r="B51" s="75" t="s">
        <v>545</v>
      </c>
      <c r="C51" s="66" t="s">
        <v>217</v>
      </c>
      <c r="D51" s="66" t="s">
        <v>413</v>
      </c>
      <c r="E51" s="78">
        <v>10000</v>
      </c>
      <c r="F51" s="109">
        <v>0.42</v>
      </c>
      <c r="G51" s="479"/>
      <c r="H51" s="78">
        <f>F51</f>
        <v>0.42</v>
      </c>
      <c r="I51" s="144"/>
      <c r="J51" s="23"/>
    </row>
    <row r="52" spans="1:17" ht="16" x14ac:dyDescent="0.2">
      <c r="A52" s="63"/>
      <c r="B52" s="75"/>
      <c r="C52" s="66"/>
      <c r="D52" s="66"/>
      <c r="E52" s="78"/>
      <c r="F52" s="109"/>
      <c r="G52" s="479"/>
      <c r="H52" s="78"/>
      <c r="I52" s="144"/>
      <c r="J52" s="23"/>
    </row>
    <row r="53" spans="1:17" ht="16" x14ac:dyDescent="0.2">
      <c r="A53" s="63"/>
      <c r="B53" s="75" t="s">
        <v>869</v>
      </c>
      <c r="C53" s="66" t="s">
        <v>843</v>
      </c>
      <c r="D53" s="66" t="s">
        <v>411</v>
      </c>
      <c r="E53" s="78">
        <v>10000</v>
      </c>
      <c r="F53" s="109">
        <v>0</v>
      </c>
      <c r="G53" s="479">
        <v>0.91</v>
      </c>
      <c r="H53" s="78"/>
      <c r="I53" s="144">
        <f>G53+F54</f>
        <v>1.33</v>
      </c>
      <c r="J53" s="23"/>
    </row>
    <row r="54" spans="1:17" ht="16" x14ac:dyDescent="0.2">
      <c r="A54" s="63"/>
      <c r="B54" s="97">
        <v>2302</v>
      </c>
      <c r="C54" s="66" t="s">
        <v>843</v>
      </c>
      <c r="D54" s="66" t="s">
        <v>413</v>
      </c>
      <c r="E54" s="78">
        <v>10000</v>
      </c>
      <c r="F54" s="109">
        <v>0.42</v>
      </c>
      <c r="G54" s="479"/>
      <c r="H54" s="78"/>
      <c r="I54" s="144"/>
      <c r="J54" s="23"/>
    </row>
    <row r="55" spans="1:17" ht="16" x14ac:dyDescent="0.2">
      <c r="A55" s="63"/>
      <c r="B55" s="75"/>
      <c r="C55" s="66"/>
      <c r="D55" s="66"/>
      <c r="E55" s="78"/>
      <c r="F55" s="109"/>
      <c r="G55" s="479"/>
      <c r="H55" s="78"/>
      <c r="I55" s="144"/>
      <c r="J55" s="23"/>
    </row>
    <row r="56" spans="1:17" ht="16" x14ac:dyDescent="0.2">
      <c r="A56" s="63"/>
      <c r="B56" s="75" t="s">
        <v>817</v>
      </c>
      <c r="C56" s="66" t="s">
        <v>811</v>
      </c>
      <c r="D56" s="66" t="s">
        <v>411</v>
      </c>
      <c r="E56" s="78">
        <v>200000</v>
      </c>
      <c r="F56" s="109">
        <v>17.29</v>
      </c>
      <c r="G56" s="479">
        <v>0.91</v>
      </c>
      <c r="H56" s="78">
        <f>SUM(G56,F56)</f>
        <v>18.2</v>
      </c>
      <c r="I56" s="144">
        <f>SUM(H56:H57)</f>
        <v>20.29</v>
      </c>
      <c r="J56" s="23" t="s">
        <v>1038</v>
      </c>
    </row>
    <row r="57" spans="1:17" ht="16" x14ac:dyDescent="0.2">
      <c r="A57" s="63"/>
      <c r="B57" s="75" t="s">
        <v>817</v>
      </c>
      <c r="C57" s="66" t="s">
        <v>811</v>
      </c>
      <c r="D57" s="66" t="s">
        <v>413</v>
      </c>
      <c r="E57" s="78">
        <v>50000</v>
      </c>
      <c r="F57" s="109">
        <v>2.09</v>
      </c>
      <c r="G57" s="479"/>
      <c r="H57" s="78">
        <v>2.09</v>
      </c>
      <c r="I57" s="144"/>
      <c r="J57" s="23"/>
    </row>
    <row r="58" spans="1:17" ht="16" x14ac:dyDescent="0.2">
      <c r="A58" s="63"/>
      <c r="B58" s="75"/>
      <c r="C58" s="66"/>
      <c r="D58" s="66"/>
      <c r="E58" s="78"/>
      <c r="F58" s="109"/>
      <c r="G58" s="479"/>
      <c r="H58" s="78"/>
      <c r="I58" s="144"/>
      <c r="J58" s="23"/>
    </row>
    <row r="59" spans="1:17" ht="16" x14ac:dyDescent="0.2">
      <c r="A59" s="63"/>
      <c r="B59" s="75" t="s">
        <v>931</v>
      </c>
      <c r="C59" s="66" t="s">
        <v>932</v>
      </c>
      <c r="D59" s="66" t="s">
        <v>411</v>
      </c>
      <c r="E59" s="78">
        <v>100000</v>
      </c>
      <c r="F59" s="109">
        <v>5.94</v>
      </c>
      <c r="G59" s="479">
        <v>0.66</v>
      </c>
      <c r="H59" s="78">
        <v>6.6</v>
      </c>
      <c r="I59" s="144">
        <f>SUM(H59:H62)</f>
        <v>32.86</v>
      </c>
      <c r="J59" s="23"/>
    </row>
    <row r="60" spans="1:17" ht="16" x14ac:dyDescent="0.2">
      <c r="A60" s="63"/>
      <c r="B60" s="75" t="s">
        <v>931</v>
      </c>
      <c r="C60" s="66" t="s">
        <v>932</v>
      </c>
      <c r="D60" s="66" t="s">
        <v>417</v>
      </c>
      <c r="E60" s="78">
        <v>100000</v>
      </c>
      <c r="F60" s="109">
        <v>9.1</v>
      </c>
      <c r="G60" s="479"/>
      <c r="H60" s="78">
        <v>9.1</v>
      </c>
      <c r="I60" s="144"/>
      <c r="J60" s="560"/>
      <c r="N60">
        <v>0</v>
      </c>
      <c r="O60">
        <v>0</v>
      </c>
      <c r="Q60">
        <v>0</v>
      </c>
    </row>
    <row r="61" spans="1:17" ht="16" x14ac:dyDescent="0.2">
      <c r="A61" s="63"/>
      <c r="B61" s="75" t="s">
        <v>931</v>
      </c>
      <c r="C61" s="66" t="s">
        <v>932</v>
      </c>
      <c r="D61" s="66" t="s">
        <v>413</v>
      </c>
      <c r="E61" s="157">
        <v>200000</v>
      </c>
      <c r="F61" s="109">
        <v>8.36</v>
      </c>
      <c r="G61" s="479"/>
      <c r="H61" s="78">
        <v>8.36</v>
      </c>
      <c r="I61" s="144"/>
      <c r="J61" s="23"/>
    </row>
    <row r="62" spans="1:17" ht="16" x14ac:dyDescent="0.2">
      <c r="A62" s="63"/>
      <c r="B62" s="75" t="s">
        <v>931</v>
      </c>
      <c r="C62" s="66" t="s">
        <v>932</v>
      </c>
      <c r="D62" s="66" t="s">
        <v>418</v>
      </c>
      <c r="E62" s="78">
        <v>200000</v>
      </c>
      <c r="F62" s="109">
        <v>8.8000000000000007</v>
      </c>
      <c r="G62" s="479"/>
      <c r="H62" s="78">
        <v>8.8000000000000007</v>
      </c>
      <c r="I62" s="144"/>
      <c r="J62" s="23"/>
    </row>
    <row r="63" spans="1:17" ht="16" x14ac:dyDescent="0.2">
      <c r="A63" s="63"/>
      <c r="B63" s="75"/>
      <c r="C63" s="66"/>
      <c r="D63" s="66"/>
      <c r="E63" s="78"/>
      <c r="F63" s="109"/>
      <c r="G63" s="479"/>
      <c r="H63" s="78"/>
      <c r="I63" s="144"/>
      <c r="J63" s="23"/>
    </row>
    <row r="64" spans="1:17" ht="16" x14ac:dyDescent="0.2">
      <c r="A64" s="63"/>
      <c r="B64" s="75" t="s">
        <v>548</v>
      </c>
      <c r="C64" s="66" t="s">
        <v>178</v>
      </c>
      <c r="D64" s="66" t="s">
        <v>411</v>
      </c>
      <c r="E64" s="79">
        <v>50000</v>
      </c>
      <c r="F64" s="109">
        <v>32.08</v>
      </c>
      <c r="G64" s="479">
        <v>8.02</v>
      </c>
      <c r="H64" s="78">
        <f>SUM(F64:G64)</f>
        <v>40.099999999999994</v>
      </c>
      <c r="I64" s="144">
        <f>SUM(H64:H69)</f>
        <v>99.169999999999987</v>
      </c>
      <c r="J64" s="23"/>
    </row>
    <row r="65" spans="1:10" ht="16" x14ac:dyDescent="0.2">
      <c r="A65" s="63"/>
      <c r="B65" s="75" t="s">
        <v>548</v>
      </c>
      <c r="C65" s="66" t="s">
        <v>178</v>
      </c>
      <c r="D65" s="66" t="s">
        <v>417</v>
      </c>
      <c r="E65" s="79">
        <v>50000</v>
      </c>
      <c r="F65" s="109">
        <v>33.85</v>
      </c>
      <c r="G65" s="479"/>
      <c r="H65" s="78">
        <f>F65</f>
        <v>33.85</v>
      </c>
      <c r="I65" s="144"/>
      <c r="J65" s="23"/>
    </row>
    <row r="66" spans="1:10" ht="16" x14ac:dyDescent="0.2">
      <c r="A66" s="63"/>
      <c r="B66" s="75" t="s">
        <v>548</v>
      </c>
      <c r="C66" s="66" t="s">
        <v>178</v>
      </c>
      <c r="D66" s="66" t="s">
        <v>412</v>
      </c>
      <c r="E66" s="79">
        <v>10000</v>
      </c>
      <c r="F66" s="109">
        <v>3.42</v>
      </c>
      <c r="G66" s="479"/>
      <c r="H66" s="78">
        <f>F66</f>
        <v>3.42</v>
      </c>
      <c r="I66" s="144"/>
      <c r="J66" s="23"/>
    </row>
    <row r="67" spans="1:10" ht="16" x14ac:dyDescent="0.2">
      <c r="A67" s="63"/>
      <c r="B67" s="75" t="s">
        <v>548</v>
      </c>
      <c r="C67" s="66" t="s">
        <v>178</v>
      </c>
      <c r="D67" s="66" t="s">
        <v>413</v>
      </c>
      <c r="E67" s="79">
        <v>250000</v>
      </c>
      <c r="F67" s="109">
        <v>10.45</v>
      </c>
      <c r="G67" s="479"/>
      <c r="H67" s="78">
        <f>F67</f>
        <v>10.45</v>
      </c>
      <c r="I67" s="144"/>
      <c r="J67" s="23"/>
    </row>
    <row r="68" spans="1:10" ht="16" x14ac:dyDescent="0.2">
      <c r="A68" s="63"/>
      <c r="B68" s="75" t="s">
        <v>548</v>
      </c>
      <c r="C68" s="66" t="s">
        <v>178</v>
      </c>
      <c r="D68" s="66" t="s">
        <v>418</v>
      </c>
      <c r="E68" s="78">
        <v>250000</v>
      </c>
      <c r="F68" s="109">
        <v>11</v>
      </c>
      <c r="G68" s="479"/>
      <c r="H68" s="78">
        <f>F68</f>
        <v>11</v>
      </c>
      <c r="I68" s="144"/>
      <c r="J68" s="23"/>
    </row>
    <row r="69" spans="1:10" ht="16" x14ac:dyDescent="0.2">
      <c r="A69" s="63"/>
      <c r="B69" s="75" t="s">
        <v>548</v>
      </c>
      <c r="C69" s="66" t="s">
        <v>178</v>
      </c>
      <c r="D69" s="66" t="s">
        <v>414</v>
      </c>
      <c r="E69" s="79">
        <v>10000</v>
      </c>
      <c r="F69" s="109">
        <v>0.35</v>
      </c>
      <c r="G69" s="479"/>
      <c r="H69" s="78">
        <f>F69</f>
        <v>0.35</v>
      </c>
      <c r="I69" s="144"/>
      <c r="J69" s="23"/>
    </row>
    <row r="70" spans="1:10" ht="16" x14ac:dyDescent="0.2">
      <c r="A70" s="63"/>
      <c r="B70" s="75"/>
      <c r="C70" s="66"/>
      <c r="D70" s="66"/>
      <c r="E70" s="79"/>
      <c r="F70" s="109"/>
      <c r="G70" s="479"/>
      <c r="H70" s="78"/>
      <c r="I70" s="144"/>
      <c r="J70" s="23"/>
    </row>
    <row r="71" spans="1:10" ht="16" x14ac:dyDescent="0.2">
      <c r="A71" s="63"/>
      <c r="B71" s="75" t="s">
        <v>549</v>
      </c>
      <c r="C71" s="66" t="s">
        <v>325</v>
      </c>
      <c r="D71" s="66" t="s">
        <v>411</v>
      </c>
      <c r="E71" s="201">
        <v>250000</v>
      </c>
      <c r="F71" s="109">
        <v>30.24</v>
      </c>
      <c r="G71" s="479">
        <v>1.26</v>
      </c>
      <c r="H71" s="78">
        <f>SUM(G71,F71)</f>
        <v>31.5</v>
      </c>
      <c r="I71" s="144">
        <f>SUM(H71:H72)</f>
        <v>52.4</v>
      </c>
      <c r="J71" s="200"/>
    </row>
    <row r="72" spans="1:10" ht="16" x14ac:dyDescent="0.2">
      <c r="A72" s="63"/>
      <c r="B72" s="75" t="s">
        <v>549</v>
      </c>
      <c r="C72" s="66" t="s">
        <v>325</v>
      </c>
      <c r="D72" s="66" t="s">
        <v>413</v>
      </c>
      <c r="E72" s="78">
        <v>500000</v>
      </c>
      <c r="F72" s="109">
        <v>20.9</v>
      </c>
      <c r="G72" s="479"/>
      <c r="H72" s="78">
        <f>F72</f>
        <v>20.9</v>
      </c>
      <c r="I72" s="144"/>
      <c r="J72" s="23"/>
    </row>
    <row r="73" spans="1:10" ht="16" x14ac:dyDescent="0.2">
      <c r="A73" s="63"/>
      <c r="B73" s="75"/>
      <c r="C73" s="66"/>
      <c r="D73" s="66"/>
      <c r="E73" s="78"/>
      <c r="F73" s="109"/>
      <c r="G73" s="479"/>
      <c r="H73" s="78"/>
      <c r="I73" s="144"/>
      <c r="J73" s="23"/>
    </row>
    <row r="74" spans="1:10" ht="16" x14ac:dyDescent="0.2">
      <c r="A74" s="63"/>
      <c r="B74" s="75" t="s">
        <v>550</v>
      </c>
      <c r="C74" s="66" t="s">
        <v>79</v>
      </c>
      <c r="D74" s="66" t="s">
        <v>411</v>
      </c>
      <c r="E74" s="78">
        <v>50000</v>
      </c>
      <c r="F74" s="109">
        <v>3.64</v>
      </c>
      <c r="G74" s="479">
        <v>0.66</v>
      </c>
      <c r="H74" s="78">
        <v>4.55</v>
      </c>
      <c r="I74" s="144">
        <f>SUM(H74:H79)</f>
        <v>25.950000000000003</v>
      </c>
      <c r="J74" s="23"/>
    </row>
    <row r="75" spans="1:10" ht="16" x14ac:dyDescent="0.2">
      <c r="A75" s="63"/>
      <c r="B75" s="75" t="s">
        <v>550</v>
      </c>
      <c r="C75" s="66" t="s">
        <v>79</v>
      </c>
      <c r="D75" s="66" t="s">
        <v>417</v>
      </c>
      <c r="E75" s="78">
        <v>50000</v>
      </c>
      <c r="F75" s="109">
        <v>9.0500000000000007</v>
      </c>
      <c r="G75" s="479"/>
      <c r="H75" s="78">
        <f>F75</f>
        <v>9.0500000000000007</v>
      </c>
      <c r="I75" s="144"/>
      <c r="J75" s="23"/>
    </row>
    <row r="76" spans="1:10" ht="16" x14ac:dyDescent="0.2">
      <c r="A76" s="63"/>
      <c r="B76" s="75" t="s">
        <v>550</v>
      </c>
      <c r="C76" s="66" t="s">
        <v>79</v>
      </c>
      <c r="D76" s="66" t="s">
        <v>412</v>
      </c>
      <c r="E76" s="78">
        <v>10000</v>
      </c>
      <c r="F76" s="109">
        <v>3.42</v>
      </c>
      <c r="G76" s="479"/>
      <c r="H76" s="78">
        <f>F76</f>
        <v>3.42</v>
      </c>
      <c r="I76" s="144"/>
      <c r="J76" s="23"/>
    </row>
    <row r="77" spans="1:10" ht="16" x14ac:dyDescent="0.2">
      <c r="A77" s="63"/>
      <c r="B77" s="75" t="s">
        <v>550</v>
      </c>
      <c r="C77" s="66" t="s">
        <v>79</v>
      </c>
      <c r="D77" s="66" t="s">
        <v>413</v>
      </c>
      <c r="E77" s="78">
        <v>100000</v>
      </c>
      <c r="F77" s="109">
        <v>4.18</v>
      </c>
      <c r="G77" s="479"/>
      <c r="H77" s="78">
        <f>F77</f>
        <v>4.18</v>
      </c>
      <c r="I77" s="144"/>
      <c r="J77" s="23"/>
    </row>
    <row r="78" spans="1:10" ht="16" x14ac:dyDescent="0.2">
      <c r="A78" s="63"/>
      <c r="B78" s="75" t="s">
        <v>550</v>
      </c>
      <c r="C78" s="66" t="s">
        <v>79</v>
      </c>
      <c r="D78" s="66" t="s">
        <v>418</v>
      </c>
      <c r="E78" s="78">
        <v>100000</v>
      </c>
      <c r="F78" s="109">
        <v>4.4000000000000004</v>
      </c>
      <c r="G78" s="479"/>
      <c r="H78" s="78">
        <f>F78</f>
        <v>4.4000000000000004</v>
      </c>
      <c r="I78" s="144"/>
      <c r="J78" s="23"/>
    </row>
    <row r="79" spans="1:10" ht="16" x14ac:dyDescent="0.2">
      <c r="A79" s="63"/>
      <c r="B79" s="75" t="s">
        <v>550</v>
      </c>
      <c r="C79" s="66" t="s">
        <v>79</v>
      </c>
      <c r="D79" s="66" t="s">
        <v>414</v>
      </c>
      <c r="E79" s="79">
        <v>10000</v>
      </c>
      <c r="F79" s="109">
        <v>0.35</v>
      </c>
      <c r="G79" s="479"/>
      <c r="H79" s="78">
        <f>F79</f>
        <v>0.35</v>
      </c>
      <c r="I79" s="144"/>
      <c r="J79" s="23"/>
    </row>
    <row r="80" spans="1:10" ht="17" customHeight="1" x14ac:dyDescent="0.2">
      <c r="A80" s="63"/>
      <c r="B80" s="75"/>
      <c r="C80" s="66"/>
      <c r="D80" s="66"/>
      <c r="E80" s="79"/>
      <c r="F80" s="109"/>
      <c r="G80" s="479"/>
      <c r="H80" s="78"/>
      <c r="I80" s="144"/>
      <c r="J80" s="23"/>
    </row>
    <row r="81" spans="1:10" ht="17" customHeight="1" x14ac:dyDescent="0.2">
      <c r="A81" s="63"/>
      <c r="B81" s="75" t="s">
        <v>902</v>
      </c>
      <c r="C81" s="66" t="s">
        <v>903</v>
      </c>
      <c r="D81" s="66" t="s">
        <v>411</v>
      </c>
      <c r="E81" s="79">
        <v>200000</v>
      </c>
      <c r="F81" s="109">
        <v>23.94</v>
      </c>
      <c r="G81" s="479">
        <v>1.26</v>
      </c>
      <c r="H81" s="78">
        <v>25.2</v>
      </c>
      <c r="I81" s="144">
        <f>SUM(H81:H84)</f>
        <v>37.33</v>
      </c>
      <c r="J81" s="23"/>
    </row>
    <row r="82" spans="1:10" ht="17" customHeight="1" x14ac:dyDescent="0.2">
      <c r="A82" s="63"/>
      <c r="B82" s="75" t="s">
        <v>902</v>
      </c>
      <c r="C82" s="66" t="s">
        <v>903</v>
      </c>
      <c r="D82" s="66" t="s">
        <v>412</v>
      </c>
      <c r="E82" s="79">
        <v>10000</v>
      </c>
      <c r="F82" s="109">
        <v>3.42</v>
      </c>
      <c r="G82" s="479"/>
      <c r="H82" s="78">
        <v>3.42</v>
      </c>
      <c r="I82" s="144"/>
      <c r="J82" s="23"/>
    </row>
    <row r="83" spans="1:10" ht="17" customHeight="1" x14ac:dyDescent="0.2">
      <c r="A83" s="63"/>
      <c r="B83" s="75" t="s">
        <v>902</v>
      </c>
      <c r="C83" s="66" t="s">
        <v>903</v>
      </c>
      <c r="D83" s="66" t="s">
        <v>413</v>
      </c>
      <c r="E83" s="79">
        <v>200000</v>
      </c>
      <c r="F83" s="109">
        <v>8.36</v>
      </c>
      <c r="G83" s="479"/>
      <c r="H83" s="78">
        <v>8.36</v>
      </c>
      <c r="I83" s="144"/>
      <c r="J83" s="23"/>
    </row>
    <row r="84" spans="1:10" ht="17" customHeight="1" x14ac:dyDescent="0.2">
      <c r="A84" s="63"/>
      <c r="B84" s="75" t="s">
        <v>902</v>
      </c>
      <c r="C84" s="66" t="s">
        <v>903</v>
      </c>
      <c r="D84" s="66" t="s">
        <v>414</v>
      </c>
      <c r="E84" s="79">
        <v>10000</v>
      </c>
      <c r="F84" s="109">
        <v>0.35</v>
      </c>
      <c r="G84" s="479"/>
      <c r="H84" s="78">
        <v>0.35</v>
      </c>
      <c r="I84" s="144"/>
      <c r="J84" s="23"/>
    </row>
    <row r="85" spans="1:10" ht="16" x14ac:dyDescent="0.2">
      <c r="A85" s="63"/>
      <c r="B85" s="75"/>
      <c r="C85" s="66"/>
      <c r="D85" s="66"/>
      <c r="E85" s="79"/>
      <c r="F85" s="78"/>
      <c r="G85" s="277"/>
      <c r="H85" s="78"/>
      <c r="I85" s="144"/>
      <c r="J85" s="23"/>
    </row>
    <row r="86" spans="1:10" ht="16" x14ac:dyDescent="0.2">
      <c r="A86" s="63"/>
      <c r="B86" s="75" t="s">
        <v>551</v>
      </c>
      <c r="C86" s="66" t="s">
        <v>80</v>
      </c>
      <c r="D86" s="66" t="s">
        <v>411</v>
      </c>
      <c r="E86" s="78">
        <v>300000</v>
      </c>
      <c r="F86" s="78">
        <v>26.39</v>
      </c>
      <c r="G86" s="277">
        <v>0.91</v>
      </c>
      <c r="H86" s="78">
        <v>27.3</v>
      </c>
      <c r="I86" s="144">
        <f>SUM(H86:H87)</f>
        <v>39.840000000000003</v>
      </c>
      <c r="J86" s="23"/>
    </row>
    <row r="87" spans="1:10" ht="16" x14ac:dyDescent="0.2">
      <c r="A87" s="63"/>
      <c r="B87" s="75" t="s">
        <v>551</v>
      </c>
      <c r="C87" s="66" t="s">
        <v>80</v>
      </c>
      <c r="D87" s="66" t="s">
        <v>413</v>
      </c>
      <c r="E87" s="78">
        <v>300000</v>
      </c>
      <c r="F87" s="78">
        <v>12.54</v>
      </c>
      <c r="G87" s="277"/>
      <c r="H87" s="78">
        <f>F87</f>
        <v>12.54</v>
      </c>
      <c r="I87" s="144"/>
      <c r="J87" s="23"/>
    </row>
    <row r="88" spans="1:10" ht="16" x14ac:dyDescent="0.2">
      <c r="A88" s="63"/>
      <c r="B88" s="257"/>
      <c r="C88" s="167"/>
      <c r="D88" s="66"/>
      <c r="E88" s="78"/>
      <c r="F88" s="78"/>
      <c r="G88" s="277"/>
      <c r="H88" s="78"/>
      <c r="I88" s="144"/>
      <c r="J88" s="23"/>
    </row>
    <row r="89" spans="1:10" ht="16" x14ac:dyDescent="0.2">
      <c r="A89" s="63"/>
      <c r="B89" s="257" t="s">
        <v>900</v>
      </c>
      <c r="C89" s="167" t="s">
        <v>901</v>
      </c>
      <c r="D89" s="66" t="s">
        <v>411</v>
      </c>
      <c r="E89" s="78">
        <v>200000</v>
      </c>
      <c r="F89" s="78">
        <v>10.07</v>
      </c>
      <c r="G89" s="277">
        <v>0.53</v>
      </c>
      <c r="H89" s="78">
        <f>SUM(G89,F89)</f>
        <v>10.6</v>
      </c>
      <c r="I89" s="144">
        <f>SUM(H90,H89)</f>
        <v>18.96</v>
      </c>
      <c r="J89" s="23"/>
    </row>
    <row r="90" spans="1:10" ht="16" x14ac:dyDescent="0.2">
      <c r="A90" s="63"/>
      <c r="B90" s="257" t="s">
        <v>900</v>
      </c>
      <c r="C90" s="167" t="s">
        <v>901</v>
      </c>
      <c r="D90" s="66" t="s">
        <v>413</v>
      </c>
      <c r="E90" s="78">
        <v>200000</v>
      </c>
      <c r="F90" s="78">
        <v>8.36</v>
      </c>
      <c r="G90" s="277"/>
      <c r="H90" s="78">
        <v>8.36</v>
      </c>
      <c r="I90" s="144"/>
      <c r="J90" s="23"/>
    </row>
    <row r="91" spans="1:10" ht="16" x14ac:dyDescent="0.2">
      <c r="A91" s="63"/>
      <c r="B91" s="257"/>
      <c r="C91" s="167"/>
      <c r="D91" s="66"/>
      <c r="E91" s="78"/>
      <c r="F91" s="78"/>
      <c r="G91" s="277"/>
      <c r="H91" s="78"/>
      <c r="I91" s="144"/>
      <c r="J91" s="23"/>
    </row>
    <row r="92" spans="1:10" ht="16" x14ac:dyDescent="0.2">
      <c r="A92" s="63"/>
      <c r="B92" s="257" t="s">
        <v>899</v>
      </c>
      <c r="C92" s="167" t="s">
        <v>844</v>
      </c>
      <c r="D92" s="66" t="s">
        <v>411</v>
      </c>
      <c r="E92" s="78">
        <v>10000</v>
      </c>
      <c r="F92" s="78"/>
      <c r="G92" s="78">
        <v>0.53</v>
      </c>
      <c r="H92" s="78"/>
      <c r="I92" s="144">
        <f>G92+F93</f>
        <v>0.95</v>
      </c>
      <c r="J92" s="23"/>
    </row>
    <row r="93" spans="1:10" ht="16" x14ac:dyDescent="0.2">
      <c r="A93" s="63"/>
      <c r="B93" s="257" t="s">
        <v>899</v>
      </c>
      <c r="C93" s="167" t="s">
        <v>844</v>
      </c>
      <c r="D93" s="66" t="s">
        <v>413</v>
      </c>
      <c r="E93" s="78">
        <v>10000</v>
      </c>
      <c r="F93" s="78">
        <v>0.42</v>
      </c>
      <c r="G93" s="277"/>
      <c r="H93" s="78"/>
      <c r="I93" s="144"/>
      <c r="J93" s="23"/>
    </row>
    <row r="94" spans="1:10" ht="16" x14ac:dyDescent="0.2">
      <c r="A94" s="63"/>
      <c r="B94" s="257"/>
      <c r="C94" s="167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552</v>
      </c>
      <c r="C95" s="66" t="s">
        <v>64</v>
      </c>
      <c r="D95" s="66" t="s">
        <v>411</v>
      </c>
      <c r="E95" s="79">
        <v>100000</v>
      </c>
      <c r="F95" s="254">
        <v>27.72</v>
      </c>
      <c r="G95" s="478">
        <v>3.08</v>
      </c>
      <c r="H95" s="78">
        <f>SUM(F95:G95)</f>
        <v>30.799999999999997</v>
      </c>
      <c r="I95" s="144">
        <f>SUM(H95:H99)</f>
        <v>43.15</v>
      </c>
      <c r="J95" s="23"/>
    </row>
    <row r="96" spans="1:10" ht="16" x14ac:dyDescent="0.2">
      <c r="A96" s="63"/>
      <c r="B96" s="75" t="s">
        <v>552</v>
      </c>
      <c r="C96" s="66" t="s">
        <v>64</v>
      </c>
      <c r="D96" s="66" t="s">
        <v>412</v>
      </c>
      <c r="E96" s="79">
        <v>10000</v>
      </c>
      <c r="F96" s="109">
        <v>3.42</v>
      </c>
      <c r="G96" s="479"/>
      <c r="H96" s="78">
        <f>F96</f>
        <v>3.42</v>
      </c>
      <c r="I96" s="144"/>
      <c r="J96" s="23"/>
    </row>
    <row r="97" spans="1:10" ht="16" x14ac:dyDescent="0.2">
      <c r="A97" s="63"/>
      <c r="B97" s="75" t="s">
        <v>552</v>
      </c>
      <c r="C97" s="66" t="s">
        <v>64</v>
      </c>
      <c r="D97" s="66" t="s">
        <v>413</v>
      </c>
      <c r="E97" s="79">
        <v>100000</v>
      </c>
      <c r="F97" s="109">
        <v>4.18</v>
      </c>
      <c r="G97" s="479"/>
      <c r="H97" s="78">
        <f>F97</f>
        <v>4.18</v>
      </c>
      <c r="I97" s="144"/>
      <c r="J97" s="23"/>
    </row>
    <row r="98" spans="1:10" ht="16" x14ac:dyDescent="0.2">
      <c r="A98" s="63"/>
      <c r="B98" s="75" t="s">
        <v>552</v>
      </c>
      <c r="C98" s="66" t="s">
        <v>64</v>
      </c>
      <c r="D98" s="66" t="s">
        <v>418</v>
      </c>
      <c r="E98" s="78">
        <v>100000</v>
      </c>
      <c r="F98" s="109">
        <v>4.4000000000000004</v>
      </c>
      <c r="G98" s="479"/>
      <c r="H98" s="78">
        <f>F98</f>
        <v>4.4000000000000004</v>
      </c>
      <c r="I98" s="144"/>
      <c r="J98" s="23"/>
    </row>
    <row r="99" spans="1:10" ht="16" x14ac:dyDescent="0.2">
      <c r="A99" s="63"/>
      <c r="B99" s="75" t="s">
        <v>552</v>
      </c>
      <c r="C99" s="66" t="s">
        <v>64</v>
      </c>
      <c r="D99" s="66" t="s">
        <v>414</v>
      </c>
      <c r="E99" s="79">
        <v>10000</v>
      </c>
      <c r="F99" s="109">
        <v>0.35</v>
      </c>
      <c r="G99" s="479"/>
      <c r="H99" s="78">
        <f>F99</f>
        <v>0.35</v>
      </c>
      <c r="I99" s="144"/>
      <c r="J99" s="23"/>
    </row>
    <row r="100" spans="1:10" ht="16" x14ac:dyDescent="0.2">
      <c r="A100" s="63"/>
      <c r="B100" s="75"/>
      <c r="C100" s="66"/>
      <c r="D100" s="66"/>
      <c r="E100" s="79"/>
      <c r="F100" s="109"/>
      <c r="G100" s="479"/>
      <c r="H100" s="78"/>
      <c r="I100" s="144"/>
      <c r="J100" s="23"/>
    </row>
    <row r="101" spans="1:10" ht="16" x14ac:dyDescent="0.2">
      <c r="A101" s="63"/>
      <c r="B101" s="75" t="s">
        <v>553</v>
      </c>
      <c r="C101" s="66" t="s">
        <v>218</v>
      </c>
      <c r="D101" s="66" t="s">
        <v>411</v>
      </c>
      <c r="E101" s="79">
        <v>10000</v>
      </c>
      <c r="F101" s="109">
        <v>0</v>
      </c>
      <c r="G101" s="479">
        <f>H101-F101</f>
        <v>5.0199999999999996</v>
      </c>
      <c r="H101" s="78">
        <v>5.0199999999999996</v>
      </c>
      <c r="I101" s="144">
        <f>H101</f>
        <v>5.0199999999999996</v>
      </c>
      <c r="J101" s="23"/>
    </row>
    <row r="102" spans="1:10" ht="16" x14ac:dyDescent="0.2">
      <c r="A102" s="63"/>
      <c r="B102" s="75"/>
      <c r="C102" s="66"/>
      <c r="D102" s="66"/>
      <c r="E102" s="79"/>
      <c r="F102" s="109"/>
      <c r="G102" s="479"/>
      <c r="H102" s="78"/>
      <c r="I102" s="144"/>
      <c r="J102" s="23"/>
    </row>
    <row r="103" spans="1:10" ht="16" x14ac:dyDescent="0.2">
      <c r="A103" s="63"/>
      <c r="B103" s="75" t="s">
        <v>422</v>
      </c>
      <c r="C103" s="66" t="s">
        <v>420</v>
      </c>
      <c r="D103" s="66" t="s">
        <v>411</v>
      </c>
      <c r="E103" s="79">
        <v>10000</v>
      </c>
      <c r="F103" s="109">
        <v>0</v>
      </c>
      <c r="G103" s="478">
        <v>5.0199999999999996</v>
      </c>
      <c r="H103" s="78">
        <f>SUM(F103:G103)</f>
        <v>5.0199999999999996</v>
      </c>
      <c r="I103" s="144">
        <f>SUM(H103:H104)</f>
        <v>7.1099999999999994</v>
      </c>
      <c r="J103" s="23"/>
    </row>
    <row r="104" spans="1:10" ht="16" x14ac:dyDescent="0.2">
      <c r="A104" s="75"/>
      <c r="B104" s="75" t="s">
        <v>422</v>
      </c>
      <c r="C104" s="66" t="s">
        <v>420</v>
      </c>
      <c r="D104" s="66" t="s">
        <v>413</v>
      </c>
      <c r="E104" s="79">
        <v>50000</v>
      </c>
      <c r="F104" s="109">
        <v>2.09</v>
      </c>
      <c r="G104" s="479"/>
      <c r="H104" s="78">
        <f>F104</f>
        <v>2.09</v>
      </c>
      <c r="I104" s="144"/>
      <c r="J104" s="23"/>
    </row>
    <row r="105" spans="1:10" ht="16" x14ac:dyDescent="0.2">
      <c r="A105" s="75"/>
      <c r="B105" s="75"/>
      <c r="C105" s="66"/>
      <c r="D105" s="66"/>
      <c r="E105" s="79"/>
      <c r="F105" s="109"/>
      <c r="G105" s="479"/>
      <c r="H105" s="78"/>
      <c r="I105" s="144"/>
      <c r="J105" s="23"/>
    </row>
    <row r="106" spans="1:10" ht="16" x14ac:dyDescent="0.2">
      <c r="A106" s="75"/>
      <c r="B106" s="75" t="s">
        <v>712</v>
      </c>
      <c r="C106" s="66" t="s">
        <v>706</v>
      </c>
      <c r="D106" s="66" t="s">
        <v>411</v>
      </c>
      <c r="E106" s="79">
        <v>10000</v>
      </c>
      <c r="F106" s="109">
        <v>0</v>
      </c>
      <c r="G106" s="479">
        <f>H106-F106</f>
        <v>0.91</v>
      </c>
      <c r="H106" s="78">
        <v>0.91</v>
      </c>
      <c r="I106" s="144">
        <f>SUM(H107,H106,)</f>
        <v>1.33</v>
      </c>
      <c r="J106" s="23"/>
    </row>
    <row r="107" spans="1:10" ht="16" x14ac:dyDescent="0.2">
      <c r="A107" s="75"/>
      <c r="B107" s="75" t="s">
        <v>978</v>
      </c>
      <c r="C107" s="66" t="s">
        <v>706</v>
      </c>
      <c r="D107" s="66" t="s">
        <v>413</v>
      </c>
      <c r="E107" s="79">
        <v>10000</v>
      </c>
      <c r="F107" s="109">
        <v>0.42</v>
      </c>
      <c r="G107" s="479">
        <v>0</v>
      </c>
      <c r="H107" s="78">
        <v>0.42</v>
      </c>
      <c r="I107" s="144"/>
      <c r="J107" s="23"/>
    </row>
    <row r="108" spans="1:10" ht="16" x14ac:dyDescent="0.2">
      <c r="A108" s="75"/>
      <c r="B108" s="75"/>
      <c r="C108" s="66"/>
      <c r="D108" s="66"/>
      <c r="E108" s="79"/>
      <c r="F108" s="109"/>
      <c r="G108" s="479"/>
      <c r="H108" s="78"/>
      <c r="I108" s="144"/>
      <c r="J108" s="23"/>
    </row>
    <row r="109" spans="1:10" ht="16" x14ac:dyDescent="0.2">
      <c r="A109" s="63"/>
      <c r="B109" s="75" t="s">
        <v>423</v>
      </c>
      <c r="C109" s="66" t="s">
        <v>421</v>
      </c>
      <c r="D109" s="66" t="s">
        <v>411</v>
      </c>
      <c r="E109" s="79">
        <v>200000</v>
      </c>
      <c r="F109" s="109">
        <f>H109-G109</f>
        <v>10.07</v>
      </c>
      <c r="G109" s="479">
        <v>0.53</v>
      </c>
      <c r="H109" s="78">
        <v>10.6</v>
      </c>
      <c r="I109" s="144">
        <f>SUM(H109:H110)</f>
        <v>14.78</v>
      </c>
      <c r="J109" s="23"/>
    </row>
    <row r="110" spans="1:10" ht="16" x14ac:dyDescent="0.2">
      <c r="A110" s="63"/>
      <c r="B110" s="75" t="s">
        <v>423</v>
      </c>
      <c r="C110" s="66" t="s">
        <v>421</v>
      </c>
      <c r="D110" s="66" t="s">
        <v>413</v>
      </c>
      <c r="E110" s="79">
        <v>100000</v>
      </c>
      <c r="F110" s="109">
        <v>4.18</v>
      </c>
      <c r="G110" s="479"/>
      <c r="H110" s="78">
        <f>F110</f>
        <v>4.18</v>
      </c>
      <c r="I110" s="144"/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63"/>
      <c r="B112" s="75" t="s">
        <v>907</v>
      </c>
      <c r="C112" s="66" t="s">
        <v>908</v>
      </c>
      <c r="D112" s="66" t="s">
        <v>411</v>
      </c>
      <c r="E112" s="79">
        <v>10000</v>
      </c>
      <c r="F112" s="109"/>
      <c r="G112" s="479">
        <v>5.0199999999999996</v>
      </c>
      <c r="H112" s="78">
        <v>5.0199999999999996</v>
      </c>
      <c r="I112" s="144">
        <v>5.0199999999999996</v>
      </c>
      <c r="J112" s="23"/>
    </row>
    <row r="113" spans="1:10" ht="16" x14ac:dyDescent="0.2">
      <c r="A113" s="63"/>
      <c r="B113" s="75"/>
      <c r="C113" s="66"/>
      <c r="D113" s="66"/>
      <c r="E113" s="79"/>
      <c r="F113" s="109"/>
      <c r="G113" s="479"/>
      <c r="H113" s="78"/>
      <c r="I113" s="144"/>
      <c r="J113" s="23"/>
    </row>
    <row r="114" spans="1:10" ht="16" x14ac:dyDescent="0.2">
      <c r="A114" s="75"/>
      <c r="B114" s="75" t="s">
        <v>794</v>
      </c>
      <c r="C114" s="66" t="s">
        <v>791</v>
      </c>
      <c r="D114" s="66" t="s">
        <v>411</v>
      </c>
      <c r="E114" s="78">
        <v>10000</v>
      </c>
      <c r="F114" s="78">
        <v>0</v>
      </c>
      <c r="G114" s="277">
        <v>0.91</v>
      </c>
      <c r="H114" s="78">
        <f>F114+G114</f>
        <v>0.91</v>
      </c>
      <c r="I114" s="144">
        <f>H114</f>
        <v>0.91</v>
      </c>
      <c r="J114" s="23"/>
    </row>
    <row r="115" spans="1:10" ht="16" x14ac:dyDescent="0.2">
      <c r="A115" s="63"/>
      <c r="B115" s="75"/>
      <c r="C115" s="66"/>
      <c r="D115" s="66"/>
      <c r="E115" s="79"/>
      <c r="F115" s="78"/>
      <c r="G115" s="277"/>
      <c r="H115" s="78"/>
      <c r="I115" s="144"/>
      <c r="J115" s="23"/>
    </row>
    <row r="116" spans="1:10" ht="16" x14ac:dyDescent="0.2">
      <c r="A116" s="63"/>
      <c r="B116" s="75" t="s">
        <v>766</v>
      </c>
      <c r="C116" s="66" t="s">
        <v>765</v>
      </c>
      <c r="D116" s="66" t="s">
        <v>411</v>
      </c>
      <c r="E116" s="78">
        <v>10000</v>
      </c>
      <c r="F116" s="78">
        <v>0</v>
      </c>
      <c r="G116" s="277">
        <v>0.66</v>
      </c>
      <c r="H116" s="78">
        <f>SUM(F116:G116)</f>
        <v>0.66</v>
      </c>
      <c r="I116" s="144">
        <f>SUM(H116:H119)</f>
        <v>4.8499999999999996</v>
      </c>
      <c r="J116" s="23"/>
    </row>
    <row r="117" spans="1:10" ht="16" x14ac:dyDescent="0.2">
      <c r="A117" s="63"/>
      <c r="B117" s="75" t="s">
        <v>766</v>
      </c>
      <c r="C117" s="66" t="s">
        <v>765</v>
      </c>
      <c r="D117" s="66" t="s">
        <v>412</v>
      </c>
      <c r="E117" s="78">
        <v>10000</v>
      </c>
      <c r="F117" s="78">
        <v>3.42</v>
      </c>
      <c r="G117" s="277"/>
      <c r="H117" s="78">
        <f>F117</f>
        <v>3.42</v>
      </c>
      <c r="I117" s="144"/>
      <c r="J117" s="23"/>
    </row>
    <row r="118" spans="1:10" ht="16" x14ac:dyDescent="0.2">
      <c r="A118" s="63"/>
      <c r="B118" s="75" t="s">
        <v>766</v>
      </c>
      <c r="C118" s="66" t="s">
        <v>765</v>
      </c>
      <c r="D118" s="66" t="s">
        <v>413</v>
      </c>
      <c r="E118" s="78">
        <v>10000</v>
      </c>
      <c r="F118" s="78">
        <v>0.42</v>
      </c>
      <c r="G118" s="277"/>
      <c r="H118" s="78">
        <f>F118</f>
        <v>0.42</v>
      </c>
      <c r="I118" s="144"/>
      <c r="J118" s="23"/>
    </row>
    <row r="119" spans="1:10" ht="16" x14ac:dyDescent="0.2">
      <c r="A119" s="63"/>
      <c r="B119" s="75" t="s">
        <v>766</v>
      </c>
      <c r="C119" s="66" t="s">
        <v>765</v>
      </c>
      <c r="D119" s="66" t="s">
        <v>414</v>
      </c>
      <c r="E119" s="78">
        <v>10000</v>
      </c>
      <c r="F119" s="78">
        <v>0.35</v>
      </c>
      <c r="G119" s="277"/>
      <c r="H119" s="78">
        <f>F119</f>
        <v>0.35</v>
      </c>
      <c r="I119" s="144"/>
      <c r="J119" s="23"/>
    </row>
    <row r="120" spans="1:10" ht="16" x14ac:dyDescent="0.2">
      <c r="A120" s="63"/>
      <c r="B120" s="75"/>
      <c r="C120" s="66"/>
      <c r="D120" s="66"/>
      <c r="E120" s="79"/>
      <c r="F120" s="78"/>
      <c r="G120" s="277"/>
      <c r="H120" s="79"/>
      <c r="I120" s="144"/>
      <c r="J120" s="23"/>
    </row>
    <row r="121" spans="1:10" ht="16" x14ac:dyDescent="0.2">
      <c r="A121" s="63"/>
      <c r="B121" s="75" t="s">
        <v>943</v>
      </c>
      <c r="C121" s="66" t="s">
        <v>944</v>
      </c>
      <c r="D121" s="66" t="s">
        <v>411</v>
      </c>
      <c r="E121" s="79">
        <v>10000</v>
      </c>
      <c r="F121" s="78">
        <v>0</v>
      </c>
      <c r="G121" s="277">
        <v>0.46</v>
      </c>
      <c r="H121" s="79">
        <v>0.46</v>
      </c>
      <c r="I121" s="144">
        <f>SUM(H122,H121)</f>
        <v>0.88</v>
      </c>
      <c r="J121" s="23"/>
    </row>
    <row r="122" spans="1:10" ht="16" x14ac:dyDescent="0.2">
      <c r="A122" s="63"/>
      <c r="B122" s="75" t="s">
        <v>943</v>
      </c>
      <c r="C122" s="66" t="s">
        <v>944</v>
      </c>
      <c r="D122" s="66" t="s">
        <v>413</v>
      </c>
      <c r="E122" s="79">
        <v>10000</v>
      </c>
      <c r="F122" s="78">
        <v>0.42</v>
      </c>
      <c r="G122" s="277">
        <v>0</v>
      </c>
      <c r="H122" s="79">
        <v>0.42</v>
      </c>
      <c r="I122" s="144"/>
      <c r="J122" s="23"/>
    </row>
    <row r="123" spans="1:10" ht="16" x14ac:dyDescent="0.2">
      <c r="A123" s="63"/>
      <c r="B123" s="75"/>
      <c r="C123" s="66"/>
      <c r="D123" s="66"/>
      <c r="E123" s="79"/>
      <c r="F123" s="78"/>
      <c r="G123" s="277"/>
      <c r="H123" s="79"/>
      <c r="I123" s="144"/>
      <c r="J123" s="23"/>
    </row>
    <row r="124" spans="1:10" ht="16" x14ac:dyDescent="0.2">
      <c r="A124" s="63"/>
      <c r="B124" s="75" t="s">
        <v>555</v>
      </c>
      <c r="C124" s="66" t="s">
        <v>57</v>
      </c>
      <c r="D124" s="66" t="s">
        <v>411</v>
      </c>
      <c r="E124" s="78">
        <v>40000</v>
      </c>
      <c r="F124" s="109">
        <f>H124-G124</f>
        <v>15.059999999999999</v>
      </c>
      <c r="G124" s="479">
        <v>5.0199999999999996</v>
      </c>
      <c r="H124" s="78">
        <v>20.079999999999998</v>
      </c>
      <c r="I124" s="144">
        <f>SUM(H124:H129)</f>
        <v>44.470000000000006</v>
      </c>
      <c r="J124" s="23"/>
    </row>
    <row r="125" spans="1:10" ht="16" x14ac:dyDescent="0.2">
      <c r="A125" s="63"/>
      <c r="B125" s="75" t="s">
        <v>555</v>
      </c>
      <c r="C125" s="66" t="s">
        <v>57</v>
      </c>
      <c r="D125" s="66" t="s">
        <v>417</v>
      </c>
      <c r="E125" s="79">
        <v>10000</v>
      </c>
      <c r="F125" s="109">
        <v>19.760000000000002</v>
      </c>
      <c r="G125" s="479"/>
      <c r="H125" s="79">
        <f>F125</f>
        <v>19.760000000000002</v>
      </c>
      <c r="I125" s="144"/>
      <c r="J125" s="23"/>
    </row>
    <row r="126" spans="1:10" ht="16" x14ac:dyDescent="0.2">
      <c r="A126" s="63"/>
      <c r="B126" s="75" t="s">
        <v>555</v>
      </c>
      <c r="C126" s="66" t="s">
        <v>57</v>
      </c>
      <c r="D126" s="66" t="s">
        <v>412</v>
      </c>
      <c r="E126" s="79">
        <v>10000</v>
      </c>
      <c r="F126" s="109">
        <v>3.42</v>
      </c>
      <c r="G126" s="479"/>
      <c r="H126" s="79">
        <f>F126</f>
        <v>3.42</v>
      </c>
      <c r="I126" s="144"/>
      <c r="J126" s="23"/>
    </row>
    <row r="127" spans="1:10" ht="16" x14ac:dyDescent="0.2">
      <c r="A127" s="63"/>
      <c r="B127" s="75" t="s">
        <v>555</v>
      </c>
      <c r="C127" s="66" t="s">
        <v>57</v>
      </c>
      <c r="D127" s="66" t="s">
        <v>413</v>
      </c>
      <c r="E127" s="79">
        <v>10000</v>
      </c>
      <c r="F127" s="109">
        <v>0.42</v>
      </c>
      <c r="G127" s="479"/>
      <c r="H127" s="79">
        <f>F127</f>
        <v>0.42</v>
      </c>
      <c r="I127" s="144"/>
      <c r="J127" s="23"/>
    </row>
    <row r="128" spans="1:10" ht="16" x14ac:dyDescent="0.2">
      <c r="A128" s="63"/>
      <c r="B128" s="75" t="s">
        <v>555</v>
      </c>
      <c r="C128" s="66" t="s">
        <v>57</v>
      </c>
      <c r="D128" s="66" t="s">
        <v>418</v>
      </c>
      <c r="E128" s="79">
        <v>10000</v>
      </c>
      <c r="F128" s="109">
        <v>0.44</v>
      </c>
      <c r="G128" s="479"/>
      <c r="H128" s="79">
        <f>F128</f>
        <v>0.44</v>
      </c>
      <c r="I128" s="144"/>
      <c r="J128" s="23"/>
    </row>
    <row r="129" spans="1:10" ht="16" x14ac:dyDescent="0.2">
      <c r="A129" s="63"/>
      <c r="B129" s="75" t="s">
        <v>555</v>
      </c>
      <c r="C129" s="66" t="s">
        <v>57</v>
      </c>
      <c r="D129" s="66" t="s">
        <v>414</v>
      </c>
      <c r="E129" s="79">
        <v>10000</v>
      </c>
      <c r="F129" s="109">
        <v>0.35</v>
      </c>
      <c r="G129" s="479"/>
      <c r="H129" s="79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109"/>
      <c r="G130" s="479"/>
      <c r="H130" s="79"/>
      <c r="I130" s="144"/>
      <c r="J130" s="23"/>
    </row>
    <row r="131" spans="1:10" ht="16" x14ac:dyDescent="0.2">
      <c r="A131" s="63"/>
      <c r="B131" s="75" t="s">
        <v>946</v>
      </c>
      <c r="C131" s="66" t="s">
        <v>947</v>
      </c>
      <c r="D131" s="66" t="s">
        <v>411</v>
      </c>
      <c r="E131" s="79">
        <v>150000</v>
      </c>
      <c r="F131" s="79">
        <v>6.44</v>
      </c>
      <c r="G131" s="479">
        <v>0.46</v>
      </c>
      <c r="H131" s="79">
        <f>F131+G131</f>
        <v>6.9</v>
      </c>
      <c r="I131" s="144">
        <f>H131+H132</f>
        <v>13.17</v>
      </c>
      <c r="J131" s="23"/>
    </row>
    <row r="132" spans="1:10" ht="16" x14ac:dyDescent="0.2">
      <c r="A132" s="63"/>
      <c r="B132" s="75" t="s">
        <v>946</v>
      </c>
      <c r="C132" s="66" t="s">
        <v>947</v>
      </c>
      <c r="D132" s="66" t="s">
        <v>413</v>
      </c>
      <c r="E132" s="79">
        <v>150000</v>
      </c>
      <c r="F132" s="79">
        <v>6.27</v>
      </c>
      <c r="G132" s="479"/>
      <c r="H132" s="79">
        <v>6.27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9"/>
      <c r="I133" s="144"/>
      <c r="J133" s="23"/>
    </row>
    <row r="134" spans="1:10" ht="16" x14ac:dyDescent="0.2">
      <c r="A134" s="63"/>
      <c r="B134" s="75" t="s">
        <v>558</v>
      </c>
      <c r="C134" s="66" t="s">
        <v>219</v>
      </c>
      <c r="D134" s="66" t="s">
        <v>411</v>
      </c>
      <c r="E134" s="78">
        <v>50000</v>
      </c>
      <c r="F134" s="109">
        <f>H134-G134</f>
        <v>2.6399999999999997</v>
      </c>
      <c r="G134" s="479">
        <v>0.66</v>
      </c>
      <c r="H134" s="78">
        <v>3.3</v>
      </c>
      <c r="I134" s="192">
        <f>SUM(H134:H135)</f>
        <v>7.8999999999999995</v>
      </c>
      <c r="J134" s="23"/>
    </row>
    <row r="135" spans="1:10" ht="16" x14ac:dyDescent="0.2">
      <c r="A135" s="63"/>
      <c r="B135" s="75" t="s">
        <v>558</v>
      </c>
      <c r="C135" s="66" t="s">
        <v>219</v>
      </c>
      <c r="D135" s="66" t="s">
        <v>413</v>
      </c>
      <c r="E135" s="79">
        <v>110000</v>
      </c>
      <c r="F135" s="109">
        <v>4.5999999999999996</v>
      </c>
      <c r="G135" s="479"/>
      <c r="H135" s="79">
        <f>F135</f>
        <v>4.5999999999999996</v>
      </c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144"/>
      <c r="J136" s="23"/>
    </row>
    <row r="137" spans="1:10" ht="16" x14ac:dyDescent="0.2">
      <c r="A137" s="63"/>
      <c r="B137" s="75" t="s">
        <v>909</v>
      </c>
      <c r="C137" s="66" t="s">
        <v>910</v>
      </c>
      <c r="D137" s="66" t="s">
        <v>411</v>
      </c>
      <c r="E137" s="79">
        <v>10000</v>
      </c>
      <c r="F137" s="78">
        <v>0</v>
      </c>
      <c r="G137" s="277">
        <v>0.91</v>
      </c>
      <c r="H137" s="79">
        <v>0.91</v>
      </c>
      <c r="I137" s="144">
        <v>0.91</v>
      </c>
      <c r="J137" s="23"/>
    </row>
    <row r="138" spans="1:10" ht="16" x14ac:dyDescent="0.2">
      <c r="A138" s="63"/>
      <c r="B138" s="75"/>
      <c r="C138" s="66"/>
      <c r="D138" s="66"/>
      <c r="E138" s="78"/>
      <c r="F138" s="78"/>
      <c r="G138" s="277"/>
      <c r="H138" s="79"/>
      <c r="I138" s="144"/>
      <c r="J138" s="23"/>
    </row>
    <row r="139" spans="1:10" ht="16" x14ac:dyDescent="0.2">
      <c r="A139" s="63"/>
      <c r="B139" s="175" t="s">
        <v>651</v>
      </c>
      <c r="C139" s="66" t="s">
        <v>650</v>
      </c>
      <c r="D139" s="66" t="s">
        <v>411</v>
      </c>
      <c r="E139" s="78">
        <v>250000</v>
      </c>
      <c r="F139" s="78">
        <v>30.24</v>
      </c>
      <c r="G139" s="277">
        <v>1.26</v>
      </c>
      <c r="H139" s="78">
        <f>SUM(G139,F139)</f>
        <v>31.5</v>
      </c>
      <c r="I139" s="144">
        <f>SUM(H139:H142)</f>
        <v>45.300000000000004</v>
      </c>
      <c r="J139" s="23"/>
    </row>
    <row r="140" spans="1:10" ht="16" x14ac:dyDescent="0.2">
      <c r="A140" s="63"/>
      <c r="B140" s="175" t="s">
        <v>651</v>
      </c>
      <c r="C140" s="66" t="s">
        <v>650</v>
      </c>
      <c r="D140" s="66" t="s">
        <v>412</v>
      </c>
      <c r="E140" s="78">
        <v>10000</v>
      </c>
      <c r="F140" s="109">
        <v>3.42</v>
      </c>
      <c r="G140" s="479"/>
      <c r="H140" s="79">
        <f>F140</f>
        <v>3.42</v>
      </c>
      <c r="I140" s="144"/>
      <c r="J140" s="23"/>
    </row>
    <row r="141" spans="1:10" ht="16" x14ac:dyDescent="0.2">
      <c r="A141" s="63"/>
      <c r="B141" s="175" t="s">
        <v>651</v>
      </c>
      <c r="C141" s="66" t="s">
        <v>650</v>
      </c>
      <c r="D141" s="66" t="s">
        <v>413</v>
      </c>
      <c r="E141" s="78">
        <v>240000</v>
      </c>
      <c r="F141" s="109">
        <v>10.029999999999999</v>
      </c>
      <c r="G141" s="479"/>
      <c r="H141" s="79">
        <f>F141</f>
        <v>10.029999999999999</v>
      </c>
      <c r="I141" s="144"/>
      <c r="J141" s="23"/>
    </row>
    <row r="142" spans="1:10" ht="16" x14ac:dyDescent="0.2">
      <c r="A142" s="63"/>
      <c r="B142" s="175" t="s">
        <v>651</v>
      </c>
      <c r="C142" s="66" t="s">
        <v>650</v>
      </c>
      <c r="D142" s="66" t="s">
        <v>414</v>
      </c>
      <c r="E142" s="78">
        <v>10000</v>
      </c>
      <c r="F142" s="109">
        <v>0.35</v>
      </c>
      <c r="G142" s="479"/>
      <c r="H142" s="79">
        <f>F142</f>
        <v>0.35</v>
      </c>
      <c r="I142" s="144"/>
      <c r="J142" s="23"/>
    </row>
    <row r="143" spans="1:10" ht="16" x14ac:dyDescent="0.2">
      <c r="A143" s="63"/>
      <c r="B143" s="75"/>
      <c r="C143" s="66"/>
      <c r="D143" s="66"/>
      <c r="E143" s="78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836</v>
      </c>
      <c r="C144" s="66" t="s">
        <v>837</v>
      </c>
      <c r="D144" s="66" t="s">
        <v>411</v>
      </c>
      <c r="E144" s="78">
        <v>200000</v>
      </c>
      <c r="F144" s="109">
        <v>12.54</v>
      </c>
      <c r="G144" s="479">
        <v>0.66</v>
      </c>
      <c r="H144" s="79">
        <f>SUM(F144,G144)</f>
        <v>13.2</v>
      </c>
      <c r="I144" s="144">
        <f>SUM(H144,H145)</f>
        <v>21.56</v>
      </c>
      <c r="J144" s="23"/>
    </row>
    <row r="145" spans="1:10" ht="16" x14ac:dyDescent="0.2">
      <c r="A145" s="63"/>
      <c r="B145" s="75" t="s">
        <v>836</v>
      </c>
      <c r="C145" s="66" t="s">
        <v>837</v>
      </c>
      <c r="D145" s="66" t="s">
        <v>413</v>
      </c>
      <c r="E145" s="78">
        <v>200000</v>
      </c>
      <c r="F145" s="109">
        <v>8.36</v>
      </c>
      <c r="G145" s="479"/>
      <c r="H145" s="79">
        <v>8.36</v>
      </c>
      <c r="I145" s="144"/>
      <c r="J145" s="23"/>
    </row>
    <row r="146" spans="1:10" ht="16" x14ac:dyDescent="0.2">
      <c r="A146" s="63"/>
      <c r="B146" s="75"/>
      <c r="C146" s="66"/>
      <c r="D146" s="66"/>
      <c r="E146" s="79"/>
      <c r="F146" s="78"/>
      <c r="G146" s="277"/>
      <c r="H146" s="79"/>
      <c r="I146" s="144"/>
      <c r="J146" s="23"/>
    </row>
    <row r="147" spans="1:10" ht="16" x14ac:dyDescent="0.2">
      <c r="A147" s="63"/>
      <c r="B147" s="75" t="s">
        <v>561</v>
      </c>
      <c r="C147" s="66" t="s">
        <v>1039</v>
      </c>
      <c r="D147" s="66" t="s">
        <v>411</v>
      </c>
      <c r="E147" s="79">
        <v>10000</v>
      </c>
      <c r="F147" s="109">
        <v>0</v>
      </c>
      <c r="G147" s="479">
        <f>H147-F147</f>
        <v>0.91</v>
      </c>
      <c r="H147" s="79">
        <v>0.91</v>
      </c>
      <c r="I147" s="144">
        <f>SUM(H147:H148)</f>
        <v>1.33</v>
      </c>
      <c r="J147" s="23"/>
    </row>
    <row r="148" spans="1:10" ht="16" x14ac:dyDescent="0.2">
      <c r="A148" s="63"/>
      <c r="B148" s="75" t="s">
        <v>561</v>
      </c>
      <c r="C148" s="66" t="s">
        <v>1039</v>
      </c>
      <c r="D148" s="66" t="s">
        <v>413</v>
      </c>
      <c r="E148" s="78">
        <v>10000</v>
      </c>
      <c r="F148" s="78">
        <v>0.42</v>
      </c>
      <c r="G148" s="277"/>
      <c r="H148" s="78">
        <f>F148</f>
        <v>0.42</v>
      </c>
      <c r="I148" s="144"/>
      <c r="J148" s="23"/>
    </row>
    <row r="149" spans="1:10" ht="16" x14ac:dyDescent="0.2">
      <c r="A149" s="63"/>
      <c r="B149" s="75"/>
      <c r="C149" s="66"/>
      <c r="D149" s="66"/>
      <c r="E149" s="78"/>
      <c r="F149" s="78"/>
      <c r="G149" s="277"/>
      <c r="H149" s="78"/>
      <c r="I149" s="144"/>
      <c r="J149" s="23"/>
    </row>
    <row r="150" spans="1:10" ht="16" x14ac:dyDescent="0.2">
      <c r="A150" s="63"/>
      <c r="B150" s="75" t="s">
        <v>871</v>
      </c>
      <c r="C150" s="66" t="s">
        <v>870</v>
      </c>
      <c r="D150" s="66" t="s">
        <v>411</v>
      </c>
      <c r="E150" s="79">
        <v>10000</v>
      </c>
      <c r="F150" s="78"/>
      <c r="G150" s="277">
        <v>0.53</v>
      </c>
      <c r="H150" s="78">
        <v>0.53</v>
      </c>
      <c r="I150" s="144">
        <v>0.95</v>
      </c>
      <c r="J150" s="23"/>
    </row>
    <row r="151" spans="1:10" ht="16" x14ac:dyDescent="0.2">
      <c r="A151" s="63"/>
      <c r="B151" s="75" t="s">
        <v>871</v>
      </c>
      <c r="C151" s="66" t="s">
        <v>870</v>
      </c>
      <c r="D151" s="66" t="s">
        <v>413</v>
      </c>
      <c r="E151" s="78">
        <v>10000</v>
      </c>
      <c r="F151" s="78">
        <v>0.42</v>
      </c>
      <c r="G151" s="277"/>
      <c r="H151" s="78">
        <v>0.42</v>
      </c>
      <c r="I151" s="144"/>
      <c r="J151" s="23"/>
    </row>
    <row r="152" spans="1:10" ht="16" x14ac:dyDescent="0.2">
      <c r="A152" s="63"/>
      <c r="B152" s="75"/>
      <c r="C152" s="66"/>
      <c r="D152" s="66"/>
      <c r="E152" s="78"/>
      <c r="F152" s="78"/>
      <c r="G152" s="277"/>
      <c r="H152" s="78"/>
      <c r="I152" s="144"/>
      <c r="J152" s="23"/>
    </row>
    <row r="153" spans="1:10" ht="16" x14ac:dyDescent="0.2">
      <c r="A153" s="63"/>
      <c r="B153" s="75" t="s">
        <v>562</v>
      </c>
      <c r="C153" s="66" t="s">
        <v>233</v>
      </c>
      <c r="D153" s="66" t="s">
        <v>411</v>
      </c>
      <c r="E153" s="78">
        <v>10000</v>
      </c>
      <c r="F153" s="109">
        <v>0</v>
      </c>
      <c r="G153" s="479">
        <f>H153-F153</f>
        <v>5.0199999999999996</v>
      </c>
      <c r="H153" s="78">
        <v>5.0199999999999996</v>
      </c>
      <c r="I153" s="144">
        <f>SUM(H153:H156)</f>
        <v>12.969999999999999</v>
      </c>
      <c r="J153" s="211"/>
    </row>
    <row r="154" spans="1:10" ht="16" x14ac:dyDescent="0.2">
      <c r="A154" s="63"/>
      <c r="B154" s="75" t="s">
        <v>562</v>
      </c>
      <c r="C154" s="66" t="s">
        <v>233</v>
      </c>
      <c r="D154" s="66" t="s">
        <v>412</v>
      </c>
      <c r="E154" s="79">
        <v>10000</v>
      </c>
      <c r="F154" s="109">
        <v>3.42</v>
      </c>
      <c r="G154" s="479"/>
      <c r="H154" s="79">
        <f>F154</f>
        <v>3.42</v>
      </c>
      <c r="I154" s="144"/>
      <c r="J154" s="23"/>
    </row>
    <row r="155" spans="1:10" ht="16" x14ac:dyDescent="0.2">
      <c r="A155" s="63"/>
      <c r="B155" s="75" t="s">
        <v>562</v>
      </c>
      <c r="C155" s="66" t="s">
        <v>233</v>
      </c>
      <c r="D155" s="66" t="s">
        <v>413</v>
      </c>
      <c r="E155" s="79">
        <v>100000</v>
      </c>
      <c r="F155" s="109">
        <v>4.18</v>
      </c>
      <c r="G155" s="479"/>
      <c r="H155" s="79">
        <f>F155</f>
        <v>4.18</v>
      </c>
      <c r="I155" s="144"/>
      <c r="J155" s="23"/>
    </row>
    <row r="156" spans="1:10" ht="16" x14ac:dyDescent="0.2">
      <c r="A156" s="63"/>
      <c r="B156" s="75" t="s">
        <v>562</v>
      </c>
      <c r="C156" s="66" t="s">
        <v>233</v>
      </c>
      <c r="D156" s="66" t="s">
        <v>414</v>
      </c>
      <c r="E156" s="79">
        <v>10000</v>
      </c>
      <c r="F156" s="109">
        <v>0.35</v>
      </c>
      <c r="G156" s="479"/>
      <c r="H156" s="79">
        <f>F156</f>
        <v>0.35</v>
      </c>
      <c r="I156" s="144"/>
      <c r="J156" s="23"/>
    </row>
    <row r="157" spans="1:10" ht="16" x14ac:dyDescent="0.2">
      <c r="A157" s="63"/>
      <c r="B157" s="75"/>
      <c r="C157" s="66"/>
      <c r="D157" s="66"/>
      <c r="E157" s="79"/>
      <c r="F157" s="78"/>
      <c r="G157" s="277"/>
      <c r="H157" s="79"/>
      <c r="I157" s="144"/>
      <c r="J157" s="23"/>
    </row>
    <row r="158" spans="1:10" ht="16" x14ac:dyDescent="0.2">
      <c r="A158" s="63"/>
      <c r="B158" s="75" t="s">
        <v>563</v>
      </c>
      <c r="C158" s="66" t="s">
        <v>234</v>
      </c>
      <c r="D158" s="66" t="s">
        <v>411</v>
      </c>
      <c r="E158" s="78">
        <v>10000</v>
      </c>
      <c r="F158" s="78">
        <v>0</v>
      </c>
      <c r="G158" s="277">
        <f>H158-F158</f>
        <v>14.08</v>
      </c>
      <c r="H158" s="78">
        <v>14.08</v>
      </c>
      <c r="I158" s="144">
        <f>H158</f>
        <v>14.08</v>
      </c>
      <c r="J158" s="23"/>
    </row>
    <row r="159" spans="1:10" ht="16" x14ac:dyDescent="0.2">
      <c r="A159" s="63"/>
      <c r="B159" s="75"/>
      <c r="C159" s="66"/>
      <c r="D159" s="66"/>
      <c r="F159" s="314"/>
      <c r="G159" s="277"/>
      <c r="H159" s="78"/>
      <c r="I159" s="144"/>
      <c r="J159" s="23"/>
    </row>
    <row r="160" spans="1:10" ht="16" x14ac:dyDescent="0.2">
      <c r="A160" s="63"/>
      <c r="B160" s="75" t="s">
        <v>1045</v>
      </c>
      <c r="C160" s="66" t="s">
        <v>1046</v>
      </c>
      <c r="D160" s="66" t="s">
        <v>411</v>
      </c>
      <c r="E160" s="78">
        <v>40000</v>
      </c>
      <c r="F160" s="314"/>
      <c r="G160" s="277"/>
      <c r="H160" s="78"/>
      <c r="I160" s="144"/>
      <c r="J160" s="23" t="s">
        <v>1047</v>
      </c>
    </row>
    <row r="161" spans="1:10" ht="16" x14ac:dyDescent="0.2">
      <c r="A161" s="63"/>
      <c r="B161" s="75" t="s">
        <v>1045</v>
      </c>
      <c r="C161" s="66" t="s">
        <v>1046</v>
      </c>
      <c r="D161" s="66" t="s">
        <v>417</v>
      </c>
      <c r="E161" s="78">
        <v>5000</v>
      </c>
      <c r="F161" s="314"/>
      <c r="G161" s="277"/>
      <c r="H161" s="78"/>
      <c r="I161" s="144"/>
      <c r="J161" s="23"/>
    </row>
    <row r="162" spans="1:10" ht="16" x14ac:dyDescent="0.2">
      <c r="A162" s="63"/>
      <c r="B162" s="75" t="s">
        <v>1045</v>
      </c>
      <c r="C162" s="66" t="s">
        <v>1046</v>
      </c>
      <c r="D162" s="66" t="s">
        <v>413</v>
      </c>
      <c r="E162" s="78">
        <v>40000</v>
      </c>
      <c r="F162" s="314"/>
      <c r="G162" s="277"/>
      <c r="H162" s="78"/>
      <c r="I162" s="144"/>
      <c r="J162" s="23"/>
    </row>
    <row r="163" spans="1:10" ht="16" x14ac:dyDescent="0.2">
      <c r="A163" s="63"/>
      <c r="B163" s="75" t="s">
        <v>1045</v>
      </c>
      <c r="C163" s="66" t="s">
        <v>1046</v>
      </c>
      <c r="D163" s="66" t="s">
        <v>418</v>
      </c>
      <c r="E163" s="78">
        <v>5000</v>
      </c>
      <c r="F163" s="314"/>
      <c r="G163" s="277"/>
      <c r="H163" s="78"/>
      <c r="I163" s="144"/>
      <c r="J163" s="23"/>
    </row>
    <row r="164" spans="1:10" ht="16" x14ac:dyDescent="0.2">
      <c r="A164" s="63"/>
      <c r="B164" s="75"/>
      <c r="C164" s="66"/>
      <c r="D164" s="66"/>
      <c r="E164" s="78"/>
      <c r="F164" s="314"/>
      <c r="G164" s="277"/>
      <c r="H164" s="78"/>
      <c r="I164" s="144"/>
      <c r="J164" s="23"/>
    </row>
    <row r="165" spans="1:10" ht="16" x14ac:dyDescent="0.2">
      <c r="A165" s="63"/>
      <c r="B165" s="75" t="s">
        <v>985</v>
      </c>
      <c r="C165" s="66" t="s">
        <v>986</v>
      </c>
      <c r="D165" s="66" t="s">
        <v>411</v>
      </c>
      <c r="E165" s="78">
        <v>10000</v>
      </c>
      <c r="F165" s="314">
        <v>0</v>
      </c>
      <c r="G165" s="277">
        <v>0.53</v>
      </c>
      <c r="H165" s="78">
        <v>0.53</v>
      </c>
      <c r="I165" s="144">
        <f>SUM(H166,H165)</f>
        <v>0.95</v>
      </c>
      <c r="J165" s="23"/>
    </row>
    <row r="166" spans="1:10" ht="16" x14ac:dyDescent="0.2">
      <c r="A166" s="63"/>
      <c r="B166" s="75" t="s">
        <v>985</v>
      </c>
      <c r="C166" s="66" t="s">
        <v>986</v>
      </c>
      <c r="D166" s="66" t="s">
        <v>413</v>
      </c>
      <c r="E166" s="78">
        <v>10000</v>
      </c>
      <c r="F166" s="314">
        <v>0.42</v>
      </c>
      <c r="G166" s="277">
        <v>0</v>
      </c>
      <c r="H166" s="78">
        <v>0.42</v>
      </c>
      <c r="I166" s="144"/>
      <c r="J166" s="23"/>
    </row>
    <row r="167" spans="1:10" ht="16" x14ac:dyDescent="0.2">
      <c r="A167" s="63"/>
      <c r="B167" s="75"/>
      <c r="C167" s="66"/>
      <c r="D167" s="66"/>
      <c r="E167" s="79"/>
      <c r="F167" s="314"/>
      <c r="G167" s="277"/>
      <c r="H167" s="79"/>
      <c r="I167" s="144"/>
      <c r="J167" s="23"/>
    </row>
    <row r="168" spans="1:10" ht="16" x14ac:dyDescent="0.2">
      <c r="A168" s="63"/>
      <c r="B168" s="75" t="s">
        <v>564</v>
      </c>
      <c r="C168" s="168" t="s">
        <v>330</v>
      </c>
      <c r="D168" s="168" t="s">
        <v>411</v>
      </c>
      <c r="E168" s="169">
        <v>200000</v>
      </c>
      <c r="F168" s="254">
        <v>23.94</v>
      </c>
      <c r="G168" s="478">
        <v>1.26</v>
      </c>
      <c r="H168" s="343">
        <f>SUM(F168:G168)</f>
        <v>25.200000000000003</v>
      </c>
      <c r="I168" s="144">
        <f>SUM(H168:H173)</f>
        <v>32.660000000000004</v>
      </c>
      <c r="J168" s="23"/>
    </row>
    <row r="169" spans="1:10" ht="16" x14ac:dyDescent="0.2">
      <c r="A169" s="63"/>
      <c r="B169" s="75" t="s">
        <v>564</v>
      </c>
      <c r="C169" s="168" t="s">
        <v>330</v>
      </c>
      <c r="D169" s="168" t="s">
        <v>417</v>
      </c>
      <c r="E169" s="169">
        <v>10000</v>
      </c>
      <c r="F169" s="254">
        <v>2.83</v>
      </c>
      <c r="G169" s="479"/>
      <c r="H169" s="343">
        <f>F169</f>
        <v>2.83</v>
      </c>
      <c r="I169" s="144"/>
      <c r="J169" s="23"/>
    </row>
    <row r="170" spans="1:10" ht="16" x14ac:dyDescent="0.2">
      <c r="A170" s="63"/>
      <c r="B170" s="75" t="s">
        <v>564</v>
      </c>
      <c r="C170" s="168" t="s">
        <v>330</v>
      </c>
      <c r="D170" s="168" t="s">
        <v>412</v>
      </c>
      <c r="E170" s="169">
        <v>10000</v>
      </c>
      <c r="F170" s="109">
        <v>3.42</v>
      </c>
      <c r="G170" s="479"/>
      <c r="H170" s="78">
        <f>F170</f>
        <v>3.42</v>
      </c>
      <c r="I170" s="144"/>
      <c r="J170" s="23"/>
    </row>
    <row r="171" spans="1:10" ht="16" x14ac:dyDescent="0.2">
      <c r="A171" s="63"/>
      <c r="B171" s="75" t="s">
        <v>564</v>
      </c>
      <c r="C171" s="168" t="s">
        <v>330</v>
      </c>
      <c r="D171" s="168" t="s">
        <v>413</v>
      </c>
      <c r="E171" s="169">
        <v>10000</v>
      </c>
      <c r="F171" s="109">
        <v>0.42</v>
      </c>
      <c r="G171" s="479"/>
      <c r="H171" s="78">
        <f>F171</f>
        <v>0.42</v>
      </c>
      <c r="I171" s="144"/>
      <c r="J171" s="23"/>
    </row>
    <row r="172" spans="1:10" ht="16" x14ac:dyDescent="0.2">
      <c r="A172" s="63"/>
      <c r="B172" s="75" t="s">
        <v>564</v>
      </c>
      <c r="C172" s="168" t="s">
        <v>330</v>
      </c>
      <c r="D172" s="168" t="s">
        <v>418</v>
      </c>
      <c r="E172" s="169">
        <v>10000</v>
      </c>
      <c r="F172" s="253">
        <v>0.44</v>
      </c>
      <c r="G172" s="479"/>
      <c r="H172" s="78">
        <f>F172</f>
        <v>0.44</v>
      </c>
      <c r="I172" s="144"/>
      <c r="J172" s="23"/>
    </row>
    <row r="173" spans="1:10" ht="16" x14ac:dyDescent="0.2">
      <c r="A173" s="63"/>
      <c r="B173" s="75" t="s">
        <v>564</v>
      </c>
      <c r="C173" s="168" t="s">
        <v>330</v>
      </c>
      <c r="D173" s="168" t="s">
        <v>414</v>
      </c>
      <c r="E173" s="169">
        <v>10000</v>
      </c>
      <c r="F173" s="253">
        <v>0.35</v>
      </c>
      <c r="G173" s="479"/>
      <c r="H173" s="78">
        <f>F173</f>
        <v>0.35</v>
      </c>
      <c r="I173" s="144"/>
      <c r="J173" s="23"/>
    </row>
    <row r="174" spans="1:10" ht="16" x14ac:dyDescent="0.2">
      <c r="A174" s="63"/>
      <c r="B174" s="172"/>
      <c r="C174" s="168"/>
      <c r="D174" s="212"/>
      <c r="E174" s="169"/>
      <c r="F174" s="78"/>
      <c r="G174" s="277"/>
      <c r="H174" s="78"/>
      <c r="I174" s="144"/>
      <c r="J174" s="23"/>
    </row>
    <row r="175" spans="1:10" ht="16" x14ac:dyDescent="0.2">
      <c r="A175" s="63"/>
      <c r="B175" s="172" t="s">
        <v>565</v>
      </c>
      <c r="C175" s="168" t="s">
        <v>490</v>
      </c>
      <c r="D175" s="212" t="s">
        <v>411</v>
      </c>
      <c r="E175" s="169">
        <v>10000</v>
      </c>
      <c r="F175" s="109" t="s">
        <v>492</v>
      </c>
      <c r="G175" s="479">
        <v>3.08</v>
      </c>
      <c r="H175" s="78">
        <f>G175</f>
        <v>3.08</v>
      </c>
      <c r="I175" s="144">
        <f>H175</f>
        <v>3.08</v>
      </c>
      <c r="J175" s="23"/>
    </row>
    <row r="176" spans="1:10" ht="16" x14ac:dyDescent="0.2">
      <c r="A176" s="63"/>
      <c r="B176" s="172"/>
      <c r="C176" s="168"/>
      <c r="D176" s="212"/>
      <c r="E176" s="169"/>
      <c r="F176" s="109"/>
      <c r="G176" s="479"/>
      <c r="H176" s="78"/>
      <c r="I176" s="144"/>
      <c r="J176" s="23"/>
    </row>
    <row r="177" spans="1:10" ht="16" x14ac:dyDescent="0.2">
      <c r="A177" s="63"/>
      <c r="B177" s="172" t="s">
        <v>653</v>
      </c>
      <c r="C177" s="168" t="s">
        <v>988</v>
      </c>
      <c r="D177" s="212" t="s">
        <v>989</v>
      </c>
      <c r="E177" s="169">
        <v>10000</v>
      </c>
      <c r="F177" s="109">
        <v>0</v>
      </c>
      <c r="G177" s="479">
        <v>1.26</v>
      </c>
      <c r="H177" s="78">
        <v>1.26</v>
      </c>
      <c r="I177" s="144">
        <v>1.26</v>
      </c>
      <c r="J177" s="23"/>
    </row>
    <row r="178" spans="1:10" ht="16" x14ac:dyDescent="0.2">
      <c r="A178" s="63"/>
      <c r="B178" s="172"/>
      <c r="C178" s="168"/>
      <c r="D178" s="212"/>
      <c r="E178" s="169"/>
      <c r="F178" s="78"/>
      <c r="G178" s="277"/>
      <c r="H178" s="78"/>
      <c r="I178" s="144"/>
      <c r="J178" s="23"/>
    </row>
    <row r="179" spans="1:10" ht="16" x14ac:dyDescent="0.2">
      <c r="A179" s="63"/>
      <c r="B179" s="75" t="s">
        <v>566</v>
      </c>
      <c r="C179" s="66" t="s">
        <v>25</v>
      </c>
      <c r="D179" s="66" t="s">
        <v>411</v>
      </c>
      <c r="E179" s="79">
        <v>10000</v>
      </c>
      <c r="F179" s="109">
        <v>0</v>
      </c>
      <c r="G179" s="479">
        <f>H179-F179</f>
        <v>3.08</v>
      </c>
      <c r="H179" s="79">
        <v>3.08</v>
      </c>
      <c r="I179" s="144">
        <f>H179</f>
        <v>3.08</v>
      </c>
      <c r="J179" s="23"/>
    </row>
    <row r="180" spans="1:10" ht="16" x14ac:dyDescent="0.2">
      <c r="A180" s="63"/>
      <c r="B180" s="75"/>
      <c r="C180" s="66"/>
      <c r="D180" s="66"/>
      <c r="E180" s="79"/>
      <c r="F180" s="78"/>
      <c r="G180" s="277"/>
      <c r="H180" s="79"/>
      <c r="I180" s="144"/>
      <c r="J180" s="23"/>
    </row>
    <row r="181" spans="1:10" ht="16" x14ac:dyDescent="0.2">
      <c r="A181" s="63"/>
      <c r="B181" s="75" t="s">
        <v>567</v>
      </c>
      <c r="C181" s="66" t="s">
        <v>88</v>
      </c>
      <c r="D181" s="66" t="s">
        <v>411</v>
      </c>
      <c r="E181" s="78">
        <v>250000</v>
      </c>
      <c r="F181" s="109">
        <v>73.92</v>
      </c>
      <c r="G181" s="479">
        <v>3.08</v>
      </c>
      <c r="H181" s="78">
        <f>F181+G181</f>
        <v>77</v>
      </c>
      <c r="I181" s="144">
        <f>SUM(H181:H186)</f>
        <v>159.62999999999997</v>
      </c>
      <c r="J181" s="23"/>
    </row>
    <row r="182" spans="1:10" ht="16" x14ac:dyDescent="0.2">
      <c r="A182" s="63"/>
      <c r="B182" s="75" t="s">
        <v>567</v>
      </c>
      <c r="C182" s="66" t="s">
        <v>88</v>
      </c>
      <c r="D182" s="66" t="s">
        <v>417</v>
      </c>
      <c r="E182" s="78">
        <v>50000</v>
      </c>
      <c r="F182" s="109">
        <v>57.85</v>
      </c>
      <c r="G182" s="479"/>
      <c r="H182" s="78">
        <f>F182</f>
        <v>57.85</v>
      </c>
      <c r="I182" s="144"/>
      <c r="J182" s="211"/>
    </row>
    <row r="183" spans="1:10" ht="16" x14ac:dyDescent="0.2">
      <c r="A183" s="63"/>
      <c r="B183" s="75" t="s">
        <v>567</v>
      </c>
      <c r="C183" s="66" t="s">
        <v>88</v>
      </c>
      <c r="D183" s="66" t="s">
        <v>412</v>
      </c>
      <c r="E183" s="78">
        <v>10000</v>
      </c>
      <c r="F183" s="109">
        <v>3.42</v>
      </c>
      <c r="G183" s="479"/>
      <c r="H183" s="78">
        <f>F183</f>
        <v>3.42</v>
      </c>
      <c r="I183" s="144"/>
      <c r="J183" s="23"/>
    </row>
    <row r="184" spans="1:10" ht="16" x14ac:dyDescent="0.2">
      <c r="A184" s="63"/>
      <c r="B184" s="75" t="s">
        <v>567</v>
      </c>
      <c r="C184" s="66" t="s">
        <v>88</v>
      </c>
      <c r="D184" s="66" t="s">
        <v>413</v>
      </c>
      <c r="E184" s="78">
        <v>250000</v>
      </c>
      <c r="F184" s="109">
        <v>10.45</v>
      </c>
      <c r="G184" s="479"/>
      <c r="H184" s="78">
        <f>F184</f>
        <v>10.45</v>
      </c>
      <c r="I184" s="144"/>
      <c r="J184" s="23"/>
    </row>
    <row r="185" spans="1:10" ht="16" x14ac:dyDescent="0.2">
      <c r="A185" s="63"/>
      <c r="B185" s="75" t="s">
        <v>567</v>
      </c>
      <c r="C185" s="66" t="s">
        <v>88</v>
      </c>
      <c r="D185" s="66" t="s">
        <v>418</v>
      </c>
      <c r="E185" s="78">
        <v>240000</v>
      </c>
      <c r="F185" s="109">
        <v>10.56</v>
      </c>
      <c r="G185" s="479"/>
      <c r="H185" s="79">
        <f>F185</f>
        <v>10.56</v>
      </c>
      <c r="I185" s="144"/>
      <c r="J185" s="23"/>
    </row>
    <row r="186" spans="1:10" ht="16" x14ac:dyDescent="0.2">
      <c r="A186" s="63"/>
      <c r="B186" s="75" t="s">
        <v>567</v>
      </c>
      <c r="C186" s="66" t="s">
        <v>88</v>
      </c>
      <c r="D186" s="66" t="s">
        <v>414</v>
      </c>
      <c r="E186" s="79">
        <v>10000</v>
      </c>
      <c r="F186" s="109">
        <v>0.35</v>
      </c>
      <c r="G186" s="479"/>
      <c r="H186" s="79">
        <f>F186</f>
        <v>0.35</v>
      </c>
      <c r="I186" s="144"/>
      <c r="J186" s="23"/>
    </row>
    <row r="187" spans="1:10" ht="16" x14ac:dyDescent="0.2">
      <c r="A187" s="63"/>
      <c r="B187" s="75"/>
      <c r="C187" s="66"/>
      <c r="D187" s="66"/>
      <c r="E187" s="79"/>
      <c r="F187" s="78"/>
      <c r="G187" s="277"/>
      <c r="H187" s="79"/>
      <c r="I187" s="144"/>
      <c r="J187" s="23"/>
    </row>
    <row r="188" spans="1:10" ht="16" x14ac:dyDescent="0.2">
      <c r="A188" s="63"/>
      <c r="B188" s="75" t="s">
        <v>568</v>
      </c>
      <c r="C188" s="66" t="s">
        <v>173</v>
      </c>
      <c r="D188" s="66" t="s">
        <v>411</v>
      </c>
      <c r="E188" s="79">
        <v>10000</v>
      </c>
      <c r="F188" s="109">
        <v>0</v>
      </c>
      <c r="G188" s="479">
        <v>14.08</v>
      </c>
      <c r="H188" s="79">
        <v>14.08</v>
      </c>
      <c r="I188" s="144">
        <f>SUM(H188:H190)</f>
        <v>34.260000000000005</v>
      </c>
      <c r="J188" s="23"/>
    </row>
    <row r="189" spans="1:10" ht="16" x14ac:dyDescent="0.2">
      <c r="A189" s="63"/>
      <c r="B189" s="75" t="s">
        <v>568</v>
      </c>
      <c r="C189" s="66" t="s">
        <v>173</v>
      </c>
      <c r="D189" s="66" t="s">
        <v>417</v>
      </c>
      <c r="E189" s="79">
        <v>10000</v>
      </c>
      <c r="F189" s="109">
        <v>19.760000000000002</v>
      </c>
      <c r="G189" s="479"/>
      <c r="H189" s="79">
        <f>F189</f>
        <v>19.760000000000002</v>
      </c>
      <c r="I189" s="144"/>
      <c r="J189" s="23"/>
    </row>
    <row r="190" spans="1:10" ht="16" x14ac:dyDescent="0.2">
      <c r="A190" s="63"/>
      <c r="B190" s="75" t="s">
        <v>568</v>
      </c>
      <c r="C190" s="66" t="s">
        <v>173</v>
      </c>
      <c r="D190" s="66" t="s">
        <v>413</v>
      </c>
      <c r="E190" s="78">
        <v>10000</v>
      </c>
      <c r="F190" s="109">
        <v>0.42</v>
      </c>
      <c r="G190" s="479"/>
      <c r="H190" s="78">
        <f>F190</f>
        <v>0.42</v>
      </c>
      <c r="I190" s="144"/>
      <c r="J190" s="23"/>
    </row>
    <row r="191" spans="1:10" ht="16" x14ac:dyDescent="0.2">
      <c r="A191" s="63"/>
      <c r="B191" s="75"/>
      <c r="C191" s="66"/>
      <c r="D191" s="66"/>
      <c r="E191" s="78"/>
      <c r="F191" s="78"/>
      <c r="G191" s="277"/>
      <c r="H191" s="78"/>
      <c r="I191" s="144"/>
      <c r="J191" s="23"/>
    </row>
    <row r="192" spans="1:10" ht="16" x14ac:dyDescent="0.2">
      <c r="A192" s="63"/>
      <c r="B192" s="75" t="s">
        <v>569</v>
      </c>
      <c r="C192" s="66" t="s">
        <v>189</v>
      </c>
      <c r="D192" s="66" t="s">
        <v>411</v>
      </c>
      <c r="E192" s="78">
        <v>100000</v>
      </c>
      <c r="F192" s="109">
        <f>H192-G192</f>
        <v>72.180000000000007</v>
      </c>
      <c r="G192" s="479">
        <v>8.02</v>
      </c>
      <c r="H192" s="78">
        <v>80.2</v>
      </c>
      <c r="I192" s="144">
        <f>SUM(H192:H193)</f>
        <v>84.38</v>
      </c>
      <c r="J192" s="211"/>
    </row>
    <row r="193" spans="1:10" ht="16" x14ac:dyDescent="0.2">
      <c r="A193" s="63"/>
      <c r="B193" s="75" t="s">
        <v>569</v>
      </c>
      <c r="C193" s="66" t="s">
        <v>189</v>
      </c>
      <c r="D193" s="66" t="s">
        <v>413</v>
      </c>
      <c r="E193" s="79">
        <v>100000</v>
      </c>
      <c r="F193" s="109">
        <v>4.18</v>
      </c>
      <c r="G193" s="479"/>
      <c r="H193" s="79">
        <f>F193</f>
        <v>4.18</v>
      </c>
      <c r="I193" s="144"/>
      <c r="J193" s="23"/>
    </row>
    <row r="194" spans="1:10" ht="16" x14ac:dyDescent="0.2">
      <c r="A194" s="63"/>
      <c r="B194" s="75"/>
      <c r="C194" s="66"/>
      <c r="D194" s="66"/>
      <c r="E194" s="79"/>
      <c r="F194" s="78"/>
      <c r="G194" s="277"/>
      <c r="H194" s="79"/>
      <c r="I194" s="144"/>
      <c r="J194" s="23"/>
    </row>
    <row r="195" spans="1:10" ht="16" x14ac:dyDescent="0.2">
      <c r="A195" s="63"/>
      <c r="B195" s="75" t="s">
        <v>877</v>
      </c>
      <c r="C195" s="66" t="s">
        <v>911</v>
      </c>
      <c r="D195" s="66" t="s">
        <v>411</v>
      </c>
      <c r="E195" s="79">
        <v>10000</v>
      </c>
      <c r="F195" s="109"/>
      <c r="G195" s="479">
        <v>2.0099999999999998</v>
      </c>
      <c r="H195" s="79">
        <v>2.0099999999999998</v>
      </c>
      <c r="I195" s="144">
        <v>4.9000000000000004</v>
      </c>
      <c r="J195" s="23" t="s">
        <v>1069</v>
      </c>
    </row>
    <row r="196" spans="1:10" ht="17" customHeight="1" x14ac:dyDescent="0.2">
      <c r="A196" s="63"/>
      <c r="B196" s="75" t="s">
        <v>877</v>
      </c>
      <c r="C196" s="66" t="s">
        <v>911</v>
      </c>
      <c r="D196" s="66" t="s">
        <v>417</v>
      </c>
      <c r="E196" s="79">
        <v>5000</v>
      </c>
      <c r="F196" s="109">
        <v>2.21</v>
      </c>
      <c r="G196" s="479"/>
      <c r="H196" s="79">
        <v>2.21</v>
      </c>
      <c r="I196" s="144"/>
      <c r="J196" s="23"/>
    </row>
    <row r="197" spans="1:10" ht="16" x14ac:dyDescent="0.2">
      <c r="A197" s="63"/>
      <c r="B197" s="75" t="s">
        <v>877</v>
      </c>
      <c r="C197" s="66" t="s">
        <v>911</v>
      </c>
      <c r="D197" s="66" t="s">
        <v>879</v>
      </c>
      <c r="E197" s="79">
        <v>2000</v>
      </c>
      <c r="F197" s="109">
        <v>0.68</v>
      </c>
      <c r="G197" s="479"/>
      <c r="H197" s="79">
        <v>0.68</v>
      </c>
      <c r="I197" s="144"/>
      <c r="J197" s="23"/>
    </row>
    <row r="198" spans="1:10" ht="16" x14ac:dyDescent="0.2">
      <c r="A198" s="63"/>
      <c r="B198" s="75"/>
      <c r="C198" s="66"/>
      <c r="D198" s="66"/>
      <c r="E198" s="79"/>
      <c r="F198" s="78"/>
      <c r="G198" s="277"/>
      <c r="H198" s="79"/>
      <c r="I198" s="144"/>
      <c r="J198" s="23"/>
    </row>
    <row r="199" spans="1:10" ht="16" x14ac:dyDescent="0.2">
      <c r="A199" s="63"/>
      <c r="B199" s="75" t="s">
        <v>570</v>
      </c>
      <c r="C199" s="66" t="s">
        <v>143</v>
      </c>
      <c r="D199" s="66" t="s">
        <v>411</v>
      </c>
      <c r="E199" s="78">
        <v>10000</v>
      </c>
      <c r="F199" s="109">
        <v>0</v>
      </c>
      <c r="G199" s="479">
        <v>0.66</v>
      </c>
      <c r="H199" s="78">
        <v>0.66</v>
      </c>
      <c r="I199" s="144">
        <f>SUM(H199:H200)</f>
        <v>4.84</v>
      </c>
      <c r="J199" s="211"/>
    </row>
    <row r="200" spans="1:10" ht="16" x14ac:dyDescent="0.2">
      <c r="A200" s="63"/>
      <c r="B200" s="75" t="s">
        <v>570</v>
      </c>
      <c r="C200" s="66" t="s">
        <v>143</v>
      </c>
      <c r="D200" s="66" t="s">
        <v>413</v>
      </c>
      <c r="E200" s="79">
        <v>100000</v>
      </c>
      <c r="F200" s="109">
        <v>4.18</v>
      </c>
      <c r="G200" s="479"/>
      <c r="H200" s="79">
        <f>F200</f>
        <v>4.18</v>
      </c>
      <c r="I200" s="144"/>
      <c r="J200" s="23"/>
    </row>
    <row r="201" spans="1:10" ht="16" x14ac:dyDescent="0.2">
      <c r="A201" s="63"/>
      <c r="B201" s="75"/>
      <c r="C201" s="66"/>
      <c r="D201" s="66"/>
      <c r="E201" s="79"/>
      <c r="F201" s="78"/>
      <c r="G201" s="277"/>
      <c r="H201" s="79"/>
      <c r="I201" s="144"/>
      <c r="J201" s="23"/>
    </row>
    <row r="202" spans="1:10" ht="16" x14ac:dyDescent="0.2">
      <c r="A202" s="63"/>
      <c r="B202" s="75" t="s">
        <v>949</v>
      </c>
      <c r="C202" s="66" t="s">
        <v>950</v>
      </c>
      <c r="D202" s="66" t="s">
        <v>411</v>
      </c>
      <c r="E202" s="79">
        <v>30000</v>
      </c>
      <c r="F202" s="78">
        <v>112.28</v>
      </c>
      <c r="G202" s="277">
        <v>8.02</v>
      </c>
      <c r="H202" s="79">
        <f>F202+G202</f>
        <v>120.3</v>
      </c>
      <c r="I202" s="144">
        <f>H202+H203</f>
        <v>122.39</v>
      </c>
      <c r="J202" s="23"/>
    </row>
    <row r="203" spans="1:10" ht="16" x14ac:dyDescent="0.2">
      <c r="A203" s="63"/>
      <c r="B203" s="75" t="s">
        <v>949</v>
      </c>
      <c r="C203" s="66" t="s">
        <v>950</v>
      </c>
      <c r="D203" s="66" t="s">
        <v>413</v>
      </c>
      <c r="E203" s="79">
        <v>200000</v>
      </c>
      <c r="F203" s="78">
        <v>2.09</v>
      </c>
      <c r="G203" s="277">
        <v>0</v>
      </c>
      <c r="H203" s="79">
        <v>2.09</v>
      </c>
      <c r="I203" s="144"/>
      <c r="J203" s="23"/>
    </row>
    <row r="204" spans="1:10" ht="16" x14ac:dyDescent="0.2">
      <c r="A204" s="63"/>
      <c r="B204" s="75"/>
      <c r="C204" s="66"/>
      <c r="D204" s="66"/>
      <c r="E204" s="79"/>
      <c r="F204" s="78"/>
      <c r="G204" s="277"/>
      <c r="H204" s="79"/>
      <c r="I204" s="144"/>
      <c r="J204" s="23"/>
    </row>
    <row r="205" spans="1:10" ht="16" x14ac:dyDescent="0.2">
      <c r="A205" s="63"/>
      <c r="B205" s="75" t="s">
        <v>571</v>
      </c>
      <c r="C205" s="66" t="s">
        <v>235</v>
      </c>
      <c r="D205" s="66" t="s">
        <v>411</v>
      </c>
      <c r="E205" s="79">
        <v>10000</v>
      </c>
      <c r="F205" s="109">
        <v>0</v>
      </c>
      <c r="G205" s="479">
        <v>3.08</v>
      </c>
      <c r="H205" s="79">
        <v>3.08</v>
      </c>
      <c r="I205" s="144">
        <f>SUM(H205:H206)</f>
        <v>7.49</v>
      </c>
      <c r="J205" s="23"/>
    </row>
    <row r="206" spans="1:10" ht="16" x14ac:dyDescent="0.2">
      <c r="A206" s="63"/>
      <c r="B206" s="75" t="s">
        <v>571</v>
      </c>
      <c r="C206" s="66" t="s">
        <v>235</v>
      </c>
      <c r="D206" s="66" t="s">
        <v>417</v>
      </c>
      <c r="E206" s="79">
        <v>10000</v>
      </c>
      <c r="F206" s="109">
        <v>4.41</v>
      </c>
      <c r="G206" s="479"/>
      <c r="H206" s="79">
        <f>F206</f>
        <v>4.41</v>
      </c>
      <c r="I206" s="144"/>
      <c r="J206" s="23"/>
    </row>
    <row r="207" spans="1:10" ht="16" x14ac:dyDescent="0.2">
      <c r="A207" s="63"/>
      <c r="B207" s="75"/>
      <c r="C207" s="66"/>
      <c r="D207" s="66"/>
      <c r="E207" s="79"/>
      <c r="F207" s="78"/>
      <c r="G207" s="277"/>
      <c r="H207" s="79"/>
      <c r="I207" s="144"/>
      <c r="J207" s="23"/>
    </row>
    <row r="208" spans="1:10" ht="16" x14ac:dyDescent="0.2">
      <c r="A208" s="63"/>
      <c r="B208" s="75" t="s">
        <v>655</v>
      </c>
      <c r="C208" s="66" t="s">
        <v>654</v>
      </c>
      <c r="D208" s="66" t="s">
        <v>411</v>
      </c>
      <c r="E208" s="79">
        <v>200000</v>
      </c>
      <c r="F208" s="109">
        <v>17.29</v>
      </c>
      <c r="G208" s="479">
        <v>0.91</v>
      </c>
      <c r="H208" s="79">
        <f>F208+G208</f>
        <v>18.2</v>
      </c>
      <c r="I208" s="144">
        <f>SUM(H208:H213)</f>
        <v>47.33</v>
      </c>
      <c r="J208" s="23"/>
    </row>
    <row r="209" spans="1:10" ht="16" x14ac:dyDescent="0.2">
      <c r="A209" s="63"/>
      <c r="B209" s="75" t="s">
        <v>655</v>
      </c>
      <c r="C209" s="66" t="s">
        <v>654</v>
      </c>
      <c r="D209" s="66" t="s">
        <v>417</v>
      </c>
      <c r="E209" s="79">
        <v>100000</v>
      </c>
      <c r="F209" s="109">
        <v>12.6</v>
      </c>
      <c r="G209" s="479"/>
      <c r="H209" s="79">
        <f>F209</f>
        <v>12.6</v>
      </c>
      <c r="I209" s="144"/>
      <c r="J209" s="23"/>
    </row>
    <row r="210" spans="1:10" ht="16" x14ac:dyDescent="0.2">
      <c r="A210" s="63"/>
      <c r="B210" s="75" t="s">
        <v>655</v>
      </c>
      <c r="C210" s="66" t="s">
        <v>654</v>
      </c>
      <c r="D210" s="66" t="s">
        <v>412</v>
      </c>
      <c r="E210" s="79">
        <v>10000</v>
      </c>
      <c r="F210" s="109">
        <v>3.42</v>
      </c>
      <c r="G210" s="479"/>
      <c r="H210" s="79">
        <f>F210</f>
        <v>3.42</v>
      </c>
      <c r="I210" s="144"/>
      <c r="J210" s="23"/>
    </row>
    <row r="211" spans="1:10" ht="16" x14ac:dyDescent="0.2">
      <c r="A211" s="63"/>
      <c r="B211" s="75" t="s">
        <v>655</v>
      </c>
      <c r="C211" s="66" t="s">
        <v>654</v>
      </c>
      <c r="D211" s="66" t="s">
        <v>413</v>
      </c>
      <c r="E211" s="78">
        <v>200000</v>
      </c>
      <c r="F211" s="109">
        <v>8.36</v>
      </c>
      <c r="G211" s="479"/>
      <c r="H211" s="78">
        <f>F211</f>
        <v>8.36</v>
      </c>
      <c r="I211" s="144"/>
      <c r="J211" s="23"/>
    </row>
    <row r="212" spans="1:10" ht="16" x14ac:dyDescent="0.2">
      <c r="A212" s="63"/>
      <c r="B212" s="75" t="s">
        <v>655</v>
      </c>
      <c r="C212" s="66" t="s">
        <v>654</v>
      </c>
      <c r="D212" s="66" t="s">
        <v>418</v>
      </c>
      <c r="E212" s="79">
        <v>100000</v>
      </c>
      <c r="F212" s="109">
        <v>4.4000000000000004</v>
      </c>
      <c r="G212" s="479"/>
      <c r="H212" s="79">
        <f>F212</f>
        <v>4.4000000000000004</v>
      </c>
      <c r="I212" s="144"/>
      <c r="J212" s="23"/>
    </row>
    <row r="213" spans="1:10" ht="16" x14ac:dyDescent="0.2">
      <c r="A213" s="63"/>
      <c r="B213" s="75" t="s">
        <v>655</v>
      </c>
      <c r="C213" s="66" t="s">
        <v>654</v>
      </c>
      <c r="D213" s="66" t="s">
        <v>414</v>
      </c>
      <c r="E213" s="79">
        <v>10000</v>
      </c>
      <c r="F213" s="109">
        <v>0.35</v>
      </c>
      <c r="G213" s="479"/>
      <c r="H213" s="79">
        <f>F213</f>
        <v>0.35</v>
      </c>
      <c r="I213" s="144"/>
      <c r="J213" s="23"/>
    </row>
    <row r="214" spans="1:10" ht="16" x14ac:dyDescent="0.2">
      <c r="A214" s="63"/>
      <c r="B214" s="75"/>
      <c r="C214" s="66"/>
      <c r="D214" s="66"/>
      <c r="E214" s="79"/>
      <c r="F214" s="78"/>
      <c r="G214" s="277"/>
      <c r="H214" s="79"/>
      <c r="I214" s="144"/>
      <c r="J214" s="23"/>
    </row>
    <row r="215" spans="1:10" ht="16" x14ac:dyDescent="0.2">
      <c r="A215" s="63"/>
      <c r="B215" s="75" t="s">
        <v>934</v>
      </c>
      <c r="C215" s="66" t="s">
        <v>935</v>
      </c>
      <c r="D215" s="66" t="s">
        <v>411</v>
      </c>
      <c r="E215" s="79">
        <v>10000</v>
      </c>
      <c r="F215" s="78">
        <v>0</v>
      </c>
      <c r="G215" s="277">
        <v>0.66</v>
      </c>
      <c r="H215" s="79"/>
      <c r="I215" s="144">
        <v>0.66</v>
      </c>
      <c r="J215" s="23"/>
    </row>
    <row r="216" spans="1:10" ht="16" x14ac:dyDescent="0.2">
      <c r="A216" s="63"/>
      <c r="B216" s="75"/>
      <c r="C216" s="66"/>
      <c r="D216" s="66"/>
      <c r="E216" s="79"/>
      <c r="F216" s="78"/>
      <c r="G216" s="277"/>
      <c r="H216" s="79"/>
      <c r="I216" s="144"/>
      <c r="J216" s="23"/>
    </row>
    <row r="217" spans="1:10" ht="16" x14ac:dyDescent="0.2">
      <c r="A217" s="63"/>
      <c r="B217" s="75" t="s">
        <v>572</v>
      </c>
      <c r="C217" s="66" t="s">
        <v>29</v>
      </c>
      <c r="D217" s="66" t="s">
        <v>411</v>
      </c>
      <c r="E217" s="78">
        <v>10000</v>
      </c>
      <c r="F217" s="109">
        <v>0</v>
      </c>
      <c r="G217" s="479">
        <f>H217-F217</f>
        <v>3.08</v>
      </c>
      <c r="H217" s="78">
        <v>3.08</v>
      </c>
      <c r="I217" s="144">
        <f>SUM(H217:H217)</f>
        <v>3.08</v>
      </c>
      <c r="J217" s="211"/>
    </row>
    <row r="218" spans="1:10" ht="16" x14ac:dyDescent="0.2">
      <c r="A218" s="63"/>
      <c r="B218" s="75"/>
      <c r="C218" s="66"/>
      <c r="D218" s="66"/>
      <c r="E218" s="79"/>
      <c r="F218" s="78"/>
      <c r="G218" s="277"/>
      <c r="H218" s="79"/>
      <c r="I218" s="144"/>
      <c r="J218" s="23"/>
    </row>
    <row r="219" spans="1:10" ht="16" x14ac:dyDescent="0.2">
      <c r="A219" s="63"/>
      <c r="B219" s="75" t="s">
        <v>573</v>
      </c>
      <c r="C219" s="66" t="s">
        <v>201</v>
      </c>
      <c r="D219" s="66" t="s">
        <v>411</v>
      </c>
      <c r="E219" s="79">
        <v>10000</v>
      </c>
      <c r="F219" s="109">
        <v>0</v>
      </c>
      <c r="G219" s="479">
        <v>2.0099999999999998</v>
      </c>
      <c r="H219" s="79">
        <v>2.0099999999999998</v>
      </c>
      <c r="I219" s="144">
        <f>SUM(H219:H224)</f>
        <v>25.93</v>
      </c>
      <c r="J219" s="23"/>
    </row>
    <row r="220" spans="1:10" ht="16" x14ac:dyDescent="0.2">
      <c r="A220" s="63"/>
      <c r="B220" s="75" t="s">
        <v>573</v>
      </c>
      <c r="C220" s="66" t="s">
        <v>201</v>
      </c>
      <c r="D220" s="173" t="s">
        <v>417</v>
      </c>
      <c r="E220" s="79">
        <v>10000</v>
      </c>
      <c r="F220" s="109">
        <v>11.57</v>
      </c>
      <c r="G220" s="479"/>
      <c r="H220" s="79">
        <f>F220</f>
        <v>11.57</v>
      </c>
      <c r="I220" s="144"/>
      <c r="J220" s="23"/>
    </row>
    <row r="221" spans="1:10" ht="16" x14ac:dyDescent="0.2">
      <c r="A221" s="63"/>
      <c r="B221" s="75" t="s">
        <v>573</v>
      </c>
      <c r="C221" s="66" t="s">
        <v>201</v>
      </c>
      <c r="D221" s="173" t="s">
        <v>412</v>
      </c>
      <c r="E221" s="79">
        <v>10000</v>
      </c>
      <c r="F221" s="109">
        <v>3.42</v>
      </c>
      <c r="G221" s="479"/>
      <c r="H221" s="79">
        <f>F221</f>
        <v>3.42</v>
      </c>
      <c r="I221" s="144"/>
      <c r="J221" s="23"/>
    </row>
    <row r="222" spans="1:10" ht="16" x14ac:dyDescent="0.2">
      <c r="A222" s="63"/>
      <c r="B222" s="75" t="s">
        <v>573</v>
      </c>
      <c r="C222" s="66" t="s">
        <v>201</v>
      </c>
      <c r="D222" s="173" t="s">
        <v>413</v>
      </c>
      <c r="E222" s="79">
        <v>100000</v>
      </c>
      <c r="F222" s="109">
        <v>4.18</v>
      </c>
      <c r="G222" s="479"/>
      <c r="H222" s="79">
        <f>F222</f>
        <v>4.18</v>
      </c>
      <c r="I222" s="144"/>
      <c r="J222" s="23"/>
    </row>
    <row r="223" spans="1:10" ht="16" x14ac:dyDescent="0.2">
      <c r="A223" s="63"/>
      <c r="B223" s="75" t="s">
        <v>573</v>
      </c>
      <c r="C223" s="66" t="s">
        <v>201</v>
      </c>
      <c r="D223" s="173" t="s">
        <v>418</v>
      </c>
      <c r="E223" s="78">
        <v>100000</v>
      </c>
      <c r="F223" s="109">
        <v>4.4000000000000004</v>
      </c>
      <c r="G223" s="479"/>
      <c r="H223" s="79">
        <f>F223</f>
        <v>4.4000000000000004</v>
      </c>
      <c r="I223" s="144"/>
      <c r="J223" s="23"/>
    </row>
    <row r="224" spans="1:10" ht="16" x14ac:dyDescent="0.2">
      <c r="A224" s="63"/>
      <c r="B224" s="75" t="s">
        <v>573</v>
      </c>
      <c r="C224" s="66" t="s">
        <v>201</v>
      </c>
      <c r="D224" s="173" t="s">
        <v>414</v>
      </c>
      <c r="E224" s="79">
        <v>10000</v>
      </c>
      <c r="F224" s="109">
        <v>0.35</v>
      </c>
      <c r="G224" s="479"/>
      <c r="H224" s="79">
        <f>F224</f>
        <v>0.35</v>
      </c>
      <c r="I224" s="144"/>
      <c r="J224" s="23"/>
    </row>
    <row r="225" spans="1:18" ht="16" x14ac:dyDescent="0.2">
      <c r="A225" s="63"/>
      <c r="B225" s="75"/>
      <c r="C225" s="66"/>
      <c r="D225" s="66"/>
      <c r="E225" s="79"/>
      <c r="F225" s="78"/>
      <c r="G225" s="277"/>
      <c r="H225" s="79"/>
      <c r="I225" s="144"/>
      <c r="J225" s="23"/>
    </row>
    <row r="226" spans="1:18" ht="16" x14ac:dyDescent="0.2">
      <c r="A226" s="63"/>
      <c r="B226" s="75" t="s">
        <v>574</v>
      </c>
      <c r="C226" s="85" t="s">
        <v>226</v>
      </c>
      <c r="D226" s="85" t="s">
        <v>411</v>
      </c>
      <c r="E226" s="86">
        <v>10000</v>
      </c>
      <c r="F226" s="251">
        <v>0</v>
      </c>
      <c r="G226" s="478">
        <v>0.91</v>
      </c>
      <c r="H226" s="86">
        <f>SUM(F226:G226)</f>
        <v>0.91</v>
      </c>
      <c r="I226" s="242">
        <f>SUM(H226:H226)</f>
        <v>0.91</v>
      </c>
      <c r="J226" s="23"/>
    </row>
    <row r="227" spans="1:18" ht="16" x14ac:dyDescent="0.2">
      <c r="A227" s="63"/>
      <c r="B227" s="75"/>
      <c r="C227" s="168"/>
      <c r="D227" s="168"/>
      <c r="E227" s="169"/>
      <c r="F227" s="86"/>
      <c r="G227" s="278"/>
      <c r="H227" s="86"/>
      <c r="I227" s="242"/>
      <c r="J227" s="23"/>
      <c r="M227" s="13"/>
      <c r="N227" s="42"/>
      <c r="O227" s="45"/>
    </row>
    <row r="228" spans="1:18" ht="16" x14ac:dyDescent="0.2">
      <c r="A228" s="63"/>
      <c r="B228" s="75" t="s">
        <v>576</v>
      </c>
      <c r="C228" s="66" t="s">
        <v>71</v>
      </c>
      <c r="D228" s="66" t="s">
        <v>411</v>
      </c>
      <c r="E228" s="78">
        <v>50000</v>
      </c>
      <c r="F228" s="109">
        <f>H228-G228</f>
        <v>12.32</v>
      </c>
      <c r="G228" s="479">
        <v>3.08</v>
      </c>
      <c r="H228" s="78">
        <v>15.4</v>
      </c>
      <c r="I228" s="144">
        <f>SUM(H228:H233)</f>
        <v>40.45000000000001</v>
      </c>
      <c r="J228" s="23"/>
    </row>
    <row r="229" spans="1:18" s="226" customFormat="1" ht="16" x14ac:dyDescent="0.2">
      <c r="A229" s="63"/>
      <c r="B229" s="81" t="s">
        <v>576</v>
      </c>
      <c r="C229" s="82" t="s">
        <v>71</v>
      </c>
      <c r="D229" s="66" t="s">
        <v>417</v>
      </c>
      <c r="E229" s="78">
        <v>30000</v>
      </c>
      <c r="F229" s="109">
        <v>20.309999999999999</v>
      </c>
      <c r="G229" s="479"/>
      <c r="H229" s="78">
        <f>F229</f>
        <v>20.309999999999999</v>
      </c>
      <c r="I229" s="144"/>
      <c r="J229" s="23"/>
      <c r="K229"/>
      <c r="L229"/>
      <c r="M229"/>
      <c r="N229"/>
      <c r="O229"/>
      <c r="P229"/>
      <c r="Q229"/>
      <c r="R229"/>
    </row>
    <row r="230" spans="1:18" ht="16" x14ac:dyDescent="0.2">
      <c r="A230" s="63"/>
      <c r="B230" s="75" t="s">
        <v>576</v>
      </c>
      <c r="C230" s="66" t="s">
        <v>71</v>
      </c>
      <c r="D230" s="66" t="s">
        <v>412</v>
      </c>
      <c r="E230" s="79">
        <v>8000</v>
      </c>
      <c r="F230" s="109">
        <v>2.74</v>
      </c>
      <c r="G230" s="479"/>
      <c r="H230" s="79">
        <f>F230</f>
        <v>2.74</v>
      </c>
      <c r="I230" s="144"/>
      <c r="J230" s="23"/>
    </row>
    <row r="231" spans="1:18" ht="16" x14ac:dyDescent="0.2">
      <c r="A231" s="63"/>
      <c r="B231" s="75" t="s">
        <v>576</v>
      </c>
      <c r="C231" s="66" t="s">
        <v>71</v>
      </c>
      <c r="D231" s="66" t="s">
        <v>413</v>
      </c>
      <c r="E231" s="79">
        <v>20000</v>
      </c>
      <c r="F231" s="109">
        <v>0.84</v>
      </c>
      <c r="G231" s="479"/>
      <c r="H231" s="79">
        <f>F231</f>
        <v>0.84</v>
      </c>
      <c r="I231" s="144"/>
      <c r="J231" s="23"/>
    </row>
    <row r="232" spans="1:18" ht="16" x14ac:dyDescent="0.2">
      <c r="A232" s="63"/>
      <c r="B232" s="75" t="s">
        <v>576</v>
      </c>
      <c r="C232" s="66" t="s">
        <v>71</v>
      </c>
      <c r="D232" s="66" t="s">
        <v>418</v>
      </c>
      <c r="E232" s="79">
        <v>20000</v>
      </c>
      <c r="F232" s="109">
        <v>0.88</v>
      </c>
      <c r="G232" s="479"/>
      <c r="H232" s="79">
        <f>F232</f>
        <v>0.88</v>
      </c>
      <c r="I232" s="144"/>
      <c r="J232" s="23"/>
    </row>
    <row r="233" spans="1:18" ht="16" x14ac:dyDescent="0.2">
      <c r="A233" s="63"/>
      <c r="B233" s="75" t="s">
        <v>576</v>
      </c>
      <c r="C233" s="66" t="s">
        <v>71</v>
      </c>
      <c r="D233" s="66" t="s">
        <v>414</v>
      </c>
      <c r="E233" s="78">
        <v>8000</v>
      </c>
      <c r="F233" s="109">
        <v>0.28000000000000003</v>
      </c>
      <c r="G233" s="277"/>
      <c r="H233" s="78">
        <f>F233</f>
        <v>0.28000000000000003</v>
      </c>
      <c r="I233" s="144"/>
      <c r="J233" s="23"/>
    </row>
    <row r="234" spans="1:18" ht="16" x14ac:dyDescent="0.2">
      <c r="A234" s="63"/>
      <c r="B234" s="75"/>
      <c r="C234" s="66"/>
      <c r="D234" s="66"/>
      <c r="E234" s="79"/>
      <c r="F234" s="78"/>
      <c r="G234" s="277"/>
      <c r="H234" s="79"/>
      <c r="I234" s="144"/>
      <c r="J234" s="23"/>
    </row>
    <row r="235" spans="1:18" ht="16" x14ac:dyDescent="0.2">
      <c r="A235" s="63"/>
      <c r="B235" s="75" t="s">
        <v>577</v>
      </c>
      <c r="C235" s="66" t="s">
        <v>131</v>
      </c>
      <c r="D235" s="66" t="s">
        <v>411</v>
      </c>
      <c r="E235" s="79">
        <v>10000</v>
      </c>
      <c r="F235" s="109">
        <v>0</v>
      </c>
      <c r="G235" s="479">
        <v>5.0199999999999996</v>
      </c>
      <c r="H235" s="79">
        <v>5.0199999999999996</v>
      </c>
      <c r="I235" s="144">
        <f>SUM(H235:H240)</f>
        <v>31.86</v>
      </c>
      <c r="J235" s="23"/>
    </row>
    <row r="236" spans="1:18" ht="16" x14ac:dyDescent="0.2">
      <c r="A236" s="63"/>
      <c r="B236" s="75" t="s">
        <v>577</v>
      </c>
      <c r="C236" s="66" t="s">
        <v>131</v>
      </c>
      <c r="D236" s="173"/>
      <c r="E236" s="79"/>
      <c r="F236" s="109"/>
      <c r="G236" s="479"/>
      <c r="H236" s="79">
        <v>6.77</v>
      </c>
      <c r="I236" s="144"/>
      <c r="J236" s="23" t="s">
        <v>1064</v>
      </c>
    </row>
    <row r="237" spans="1:18" ht="16" x14ac:dyDescent="0.2">
      <c r="A237" s="63"/>
      <c r="B237" s="75" t="s">
        <v>577</v>
      </c>
      <c r="C237" s="66" t="s">
        <v>995</v>
      </c>
      <c r="D237" s="173" t="s">
        <v>412</v>
      </c>
      <c r="E237" s="79">
        <v>10000</v>
      </c>
      <c r="F237" s="109">
        <v>3.42</v>
      </c>
      <c r="G237" s="479"/>
      <c r="H237" s="79">
        <v>3.42</v>
      </c>
      <c r="I237" s="144"/>
      <c r="J237" s="23"/>
    </row>
    <row r="238" spans="1:18" ht="16" x14ac:dyDescent="0.2">
      <c r="A238" s="63"/>
      <c r="B238" s="75" t="s">
        <v>577</v>
      </c>
      <c r="C238" s="66" t="s">
        <v>131</v>
      </c>
      <c r="D238" s="173" t="s">
        <v>413</v>
      </c>
      <c r="E238" s="79">
        <v>190000</v>
      </c>
      <c r="F238" s="109">
        <v>7.94</v>
      </c>
      <c r="G238" s="479"/>
      <c r="H238" s="79">
        <f>F238</f>
        <v>7.94</v>
      </c>
      <c r="I238" s="144"/>
      <c r="J238" s="23"/>
    </row>
    <row r="239" spans="1:18" ht="16" x14ac:dyDescent="0.2">
      <c r="A239" s="63"/>
      <c r="B239" s="75" t="s">
        <v>577</v>
      </c>
      <c r="C239" s="66" t="s">
        <v>131</v>
      </c>
      <c r="D239" s="173" t="s">
        <v>418</v>
      </c>
      <c r="E239" s="78">
        <v>190000</v>
      </c>
      <c r="F239" s="109">
        <v>8.36</v>
      </c>
      <c r="G239" s="479"/>
      <c r="H239" s="78">
        <f>F239</f>
        <v>8.36</v>
      </c>
      <c r="I239" s="144"/>
      <c r="J239" s="23"/>
    </row>
    <row r="240" spans="1:18" ht="16" x14ac:dyDescent="0.2">
      <c r="A240" s="63"/>
      <c r="B240" s="75" t="s">
        <v>577</v>
      </c>
      <c r="C240" s="66" t="s">
        <v>131</v>
      </c>
      <c r="D240" s="173" t="s">
        <v>414</v>
      </c>
      <c r="E240" s="78">
        <v>10000</v>
      </c>
      <c r="F240" s="109">
        <v>0.35</v>
      </c>
      <c r="G240" s="479"/>
      <c r="H240" s="78">
        <v>0.35</v>
      </c>
      <c r="I240" s="144"/>
      <c r="J240" s="23"/>
    </row>
    <row r="241" spans="1:10" ht="16" x14ac:dyDescent="0.2">
      <c r="A241" s="63"/>
      <c r="B241" s="75"/>
      <c r="C241" s="66"/>
      <c r="D241" s="66"/>
      <c r="E241" s="79"/>
      <c r="F241" s="78"/>
      <c r="G241" s="277"/>
      <c r="H241" s="79"/>
      <c r="I241" s="144"/>
      <c r="J241" s="23"/>
    </row>
    <row r="242" spans="1:10" ht="16" x14ac:dyDescent="0.2">
      <c r="A242" s="63"/>
      <c r="B242" s="75" t="s">
        <v>953</v>
      </c>
      <c r="C242" s="66" t="s">
        <v>954</v>
      </c>
      <c r="D242" s="66" t="s">
        <v>411</v>
      </c>
      <c r="E242" s="79">
        <v>10000</v>
      </c>
      <c r="F242" s="78">
        <v>0</v>
      </c>
      <c r="G242" s="277">
        <v>3.08</v>
      </c>
      <c r="H242" s="79">
        <v>3.08</v>
      </c>
      <c r="I242" s="144">
        <f>H242+H243</f>
        <v>3.5</v>
      </c>
      <c r="J242" s="23"/>
    </row>
    <row r="243" spans="1:10" ht="16" x14ac:dyDescent="0.2">
      <c r="A243" s="63"/>
      <c r="B243" s="75" t="s">
        <v>953</v>
      </c>
      <c r="C243" s="66" t="s">
        <v>954</v>
      </c>
      <c r="D243" s="66" t="s">
        <v>955</v>
      </c>
      <c r="E243" s="79">
        <v>10000</v>
      </c>
      <c r="F243" s="78">
        <v>0.42</v>
      </c>
      <c r="G243" s="277"/>
      <c r="H243" s="79">
        <v>0.42</v>
      </c>
      <c r="I243" s="144"/>
      <c r="J243" s="23"/>
    </row>
    <row r="244" spans="1:10" ht="16" x14ac:dyDescent="0.2">
      <c r="A244" s="63"/>
      <c r="B244" s="75"/>
      <c r="C244" s="66"/>
      <c r="D244" s="66"/>
      <c r="E244" s="79"/>
      <c r="F244" s="78"/>
      <c r="G244" s="277"/>
      <c r="H244" s="79"/>
      <c r="I244" s="144"/>
      <c r="J244" s="23"/>
    </row>
    <row r="245" spans="1:10" ht="16" x14ac:dyDescent="0.2">
      <c r="A245" s="63"/>
      <c r="B245" s="75" t="s">
        <v>579</v>
      </c>
      <c r="C245" s="66" t="s">
        <v>70</v>
      </c>
      <c r="D245" s="66" t="s">
        <v>411</v>
      </c>
      <c r="E245" s="79">
        <v>10000</v>
      </c>
      <c r="F245" s="109">
        <v>0</v>
      </c>
      <c r="G245" s="479">
        <f>H245-F245</f>
        <v>3.08</v>
      </c>
      <c r="H245" s="79">
        <v>3.08</v>
      </c>
      <c r="I245" s="144">
        <f>SUM(H245:H250)</f>
        <v>18.260000000000002</v>
      </c>
      <c r="J245" s="23" t="s">
        <v>1040</v>
      </c>
    </row>
    <row r="246" spans="1:10" ht="16" x14ac:dyDescent="0.2">
      <c r="A246" s="63"/>
      <c r="B246" s="75" t="s">
        <v>579</v>
      </c>
      <c r="C246" s="66" t="s">
        <v>70</v>
      </c>
      <c r="D246" s="173" t="s">
        <v>417</v>
      </c>
      <c r="E246" s="79">
        <v>10000</v>
      </c>
      <c r="F246" s="109">
        <v>2.83</v>
      </c>
      <c r="G246" s="479"/>
      <c r="H246" s="79">
        <f>F246</f>
        <v>2.83</v>
      </c>
      <c r="I246" s="144"/>
      <c r="J246" s="23"/>
    </row>
    <row r="247" spans="1:10" ht="16" x14ac:dyDescent="0.2">
      <c r="A247" s="63"/>
      <c r="B247" s="75" t="s">
        <v>579</v>
      </c>
      <c r="C247" s="66" t="s">
        <v>70</v>
      </c>
      <c r="D247" s="173" t="s">
        <v>412</v>
      </c>
      <c r="E247" s="79">
        <v>10000</v>
      </c>
      <c r="F247" s="109">
        <v>3.42</v>
      </c>
      <c r="G247" s="479"/>
      <c r="H247" s="79">
        <f>F247</f>
        <v>3.42</v>
      </c>
      <c r="I247" s="144"/>
      <c r="J247" s="23"/>
    </row>
    <row r="248" spans="1:10" ht="16" x14ac:dyDescent="0.2">
      <c r="A248" s="63"/>
      <c r="B248" s="75" t="s">
        <v>579</v>
      </c>
      <c r="C248" s="66" t="s">
        <v>70</v>
      </c>
      <c r="D248" s="173" t="s">
        <v>413</v>
      </c>
      <c r="E248" s="79">
        <v>100000</v>
      </c>
      <c r="F248" s="109">
        <v>4.18</v>
      </c>
      <c r="G248" s="479"/>
      <c r="H248" s="79">
        <f>F248</f>
        <v>4.18</v>
      </c>
      <c r="I248" s="144"/>
      <c r="J248" s="23"/>
    </row>
    <row r="249" spans="1:10" ht="16" x14ac:dyDescent="0.2">
      <c r="A249" s="63"/>
      <c r="B249" s="75" t="s">
        <v>579</v>
      </c>
      <c r="C249" s="66" t="s">
        <v>70</v>
      </c>
      <c r="D249" s="173" t="s">
        <v>418</v>
      </c>
      <c r="E249" s="78">
        <v>100000</v>
      </c>
      <c r="F249" s="109">
        <v>4.4000000000000004</v>
      </c>
      <c r="G249" s="479"/>
      <c r="H249" s="79">
        <f>F249</f>
        <v>4.4000000000000004</v>
      </c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173" t="s">
        <v>414</v>
      </c>
      <c r="E250" s="79">
        <v>10000</v>
      </c>
      <c r="F250" s="109">
        <v>0.35</v>
      </c>
      <c r="G250" s="479"/>
      <c r="H250" s="79">
        <f>F250</f>
        <v>0.35</v>
      </c>
      <c r="I250" s="144"/>
      <c r="J250" s="23"/>
    </row>
    <row r="251" spans="1:10" ht="16" x14ac:dyDescent="0.2">
      <c r="A251" s="63"/>
      <c r="B251" s="75"/>
      <c r="C251" s="66"/>
      <c r="D251" s="173"/>
      <c r="E251" s="79"/>
      <c r="F251" s="78"/>
      <c r="G251" s="277"/>
      <c r="H251" s="79"/>
      <c r="I251" s="144"/>
      <c r="J251" s="23"/>
    </row>
    <row r="252" spans="1:10" ht="16" x14ac:dyDescent="0.2">
      <c r="A252" s="63"/>
      <c r="B252" s="75" t="s">
        <v>957</v>
      </c>
      <c r="C252" s="66" t="s">
        <v>958</v>
      </c>
      <c r="D252" s="173" t="s">
        <v>411</v>
      </c>
      <c r="E252" s="79">
        <v>10000</v>
      </c>
      <c r="F252" s="78">
        <v>0</v>
      </c>
      <c r="G252" s="277">
        <v>0.46</v>
      </c>
      <c r="H252" s="79">
        <v>0.46</v>
      </c>
      <c r="I252" s="144">
        <v>0.46</v>
      </c>
      <c r="J252" s="23"/>
    </row>
    <row r="253" spans="1:10" ht="16" x14ac:dyDescent="0.2">
      <c r="A253" s="63"/>
      <c r="B253" s="75" t="s">
        <v>957</v>
      </c>
      <c r="C253" s="66" t="s">
        <v>958</v>
      </c>
      <c r="D253" s="173" t="s">
        <v>413</v>
      </c>
      <c r="E253" s="79"/>
      <c r="F253" s="78"/>
      <c r="G253" s="277"/>
      <c r="H253" s="79"/>
      <c r="I253" s="144"/>
      <c r="J253" s="23" t="s">
        <v>1001</v>
      </c>
    </row>
    <row r="254" spans="1:10" ht="16" x14ac:dyDescent="0.2">
      <c r="A254" s="63"/>
      <c r="B254" s="75"/>
      <c r="C254" s="66"/>
      <c r="D254" s="173"/>
      <c r="E254" s="79"/>
      <c r="F254" s="78"/>
      <c r="G254" s="277"/>
      <c r="H254" s="79"/>
      <c r="I254" s="144"/>
      <c r="J254" s="23"/>
    </row>
    <row r="255" spans="1:10" ht="16" x14ac:dyDescent="0.2">
      <c r="A255" s="63"/>
      <c r="B255" s="75" t="s">
        <v>818</v>
      </c>
      <c r="C255" s="66" t="s">
        <v>813</v>
      </c>
      <c r="D255" s="173" t="s">
        <v>411</v>
      </c>
      <c r="E255" s="79">
        <v>10000</v>
      </c>
      <c r="F255" s="109">
        <f>H255-G255</f>
        <v>0</v>
      </c>
      <c r="G255" s="479">
        <v>0.46</v>
      </c>
      <c r="H255" s="79">
        <v>0.46</v>
      </c>
      <c r="I255" s="144">
        <f>SUM(H255:H256)</f>
        <v>0.88</v>
      </c>
      <c r="J255" s="23"/>
    </row>
    <row r="256" spans="1:10" ht="16" x14ac:dyDescent="0.2">
      <c r="A256" s="63"/>
      <c r="B256" s="75" t="s">
        <v>818</v>
      </c>
      <c r="C256" s="66" t="s">
        <v>813</v>
      </c>
      <c r="D256" s="173" t="s">
        <v>413</v>
      </c>
      <c r="E256" s="79">
        <v>10000</v>
      </c>
      <c r="F256" s="109">
        <v>0.42</v>
      </c>
      <c r="G256" s="479">
        <v>0</v>
      </c>
      <c r="H256" s="79">
        <v>0.42</v>
      </c>
      <c r="I256" s="144"/>
      <c r="J256" s="23"/>
    </row>
    <row r="257" spans="1:10" ht="16" x14ac:dyDescent="0.2">
      <c r="A257" s="63"/>
      <c r="B257" s="75"/>
      <c r="C257" s="66"/>
      <c r="D257" s="173"/>
      <c r="E257" s="79"/>
      <c r="F257" s="78"/>
      <c r="G257" s="277"/>
      <c r="H257" s="79"/>
      <c r="I257" s="144"/>
      <c r="J257" s="23"/>
    </row>
    <row r="258" spans="1:10" ht="16" x14ac:dyDescent="0.2">
      <c r="A258" s="63"/>
      <c r="B258" s="75" t="s">
        <v>912</v>
      </c>
      <c r="C258" s="66" t="s">
        <v>913</v>
      </c>
      <c r="D258" s="173" t="s">
        <v>411</v>
      </c>
      <c r="E258" s="79">
        <v>10000</v>
      </c>
      <c r="F258" s="78">
        <v>0</v>
      </c>
      <c r="G258" s="277">
        <v>2.0099999999999998</v>
      </c>
      <c r="H258" s="79">
        <v>2.0099999999999998</v>
      </c>
      <c r="I258" s="144">
        <v>2.0099999999999998</v>
      </c>
      <c r="J258" s="23"/>
    </row>
    <row r="259" spans="1:10" ht="16" x14ac:dyDescent="0.2">
      <c r="A259" s="63"/>
      <c r="B259" s="75"/>
      <c r="C259" s="66"/>
      <c r="D259" s="173"/>
      <c r="E259" s="79"/>
      <c r="F259" s="78"/>
      <c r="G259" s="277"/>
      <c r="H259" s="79"/>
      <c r="I259" s="144"/>
      <c r="J259" s="23"/>
    </row>
    <row r="260" spans="1:10" ht="16" x14ac:dyDescent="0.2">
      <c r="A260" s="63"/>
      <c r="B260" s="75" t="s">
        <v>771</v>
      </c>
      <c r="C260" s="66" t="s">
        <v>770</v>
      </c>
      <c r="D260" s="168" t="s">
        <v>411</v>
      </c>
      <c r="E260" s="78">
        <v>10000</v>
      </c>
      <c r="F260" s="109">
        <v>0</v>
      </c>
      <c r="G260" s="479">
        <v>0.46</v>
      </c>
      <c r="H260" s="78">
        <f>F260+G260</f>
        <v>0.46</v>
      </c>
      <c r="I260" s="144">
        <f>SUM(H260:H261)</f>
        <v>4.6399999999999997</v>
      </c>
      <c r="J260" s="23"/>
    </row>
    <row r="261" spans="1:10" ht="16" x14ac:dyDescent="0.2">
      <c r="A261" s="63"/>
      <c r="B261" s="75" t="s">
        <v>771</v>
      </c>
      <c r="C261" s="66" t="s">
        <v>770</v>
      </c>
      <c r="D261" s="168" t="s">
        <v>413</v>
      </c>
      <c r="E261" s="78">
        <v>100000</v>
      </c>
      <c r="F261" s="109">
        <v>4.18</v>
      </c>
      <c r="G261" s="479"/>
      <c r="H261" s="78">
        <v>4.18</v>
      </c>
      <c r="I261" s="144"/>
      <c r="J261" s="23"/>
    </row>
    <row r="262" spans="1:10" ht="16" x14ac:dyDescent="0.2">
      <c r="A262" s="63"/>
      <c r="B262" s="75"/>
      <c r="C262" s="66"/>
      <c r="D262" s="173"/>
      <c r="E262" s="78"/>
      <c r="F262" s="78"/>
      <c r="G262" s="277"/>
      <c r="H262" s="78"/>
      <c r="I262" s="144"/>
      <c r="J262" s="23"/>
    </row>
    <row r="263" spans="1:10" ht="16" x14ac:dyDescent="0.2">
      <c r="A263" s="63"/>
      <c r="B263" s="75" t="s">
        <v>638</v>
      </c>
      <c r="C263" s="66" t="s">
        <v>636</v>
      </c>
      <c r="D263" s="173" t="s">
        <v>411</v>
      </c>
      <c r="E263" s="78">
        <v>100000</v>
      </c>
      <c r="F263" s="109">
        <v>18.09</v>
      </c>
      <c r="G263" s="479">
        <v>2.0099999999999998</v>
      </c>
      <c r="H263" s="78">
        <f>F263+G263</f>
        <v>20.100000000000001</v>
      </c>
      <c r="I263" s="144">
        <f>SUM(H263:H266)</f>
        <v>32.230000000000004</v>
      </c>
      <c r="J263" s="23"/>
    </row>
    <row r="264" spans="1:10" ht="16" x14ac:dyDescent="0.2">
      <c r="A264" s="63"/>
      <c r="B264" s="75" t="s">
        <v>638</v>
      </c>
      <c r="C264" s="66" t="s">
        <v>636</v>
      </c>
      <c r="D264" s="173" t="s">
        <v>412</v>
      </c>
      <c r="E264" s="78">
        <v>10000</v>
      </c>
      <c r="F264" s="109">
        <v>3.42</v>
      </c>
      <c r="G264" s="479"/>
      <c r="H264" s="78">
        <f>F264</f>
        <v>3.42</v>
      </c>
      <c r="I264" s="144"/>
      <c r="J264" s="23"/>
    </row>
    <row r="265" spans="1:10" ht="16" x14ac:dyDescent="0.2">
      <c r="A265" s="63"/>
      <c r="B265" s="75" t="s">
        <v>638</v>
      </c>
      <c r="C265" s="66" t="s">
        <v>636</v>
      </c>
      <c r="D265" s="173" t="s">
        <v>413</v>
      </c>
      <c r="E265" s="78">
        <v>200000</v>
      </c>
      <c r="F265" s="109">
        <v>8.36</v>
      </c>
      <c r="G265" s="479"/>
      <c r="H265" s="78">
        <f>F265</f>
        <v>8.36</v>
      </c>
      <c r="I265" s="144"/>
      <c r="J265" s="23"/>
    </row>
    <row r="266" spans="1:10" ht="16" x14ac:dyDescent="0.2">
      <c r="A266" s="63"/>
      <c r="B266" s="75" t="s">
        <v>638</v>
      </c>
      <c r="C266" s="66" t="s">
        <v>636</v>
      </c>
      <c r="D266" s="173" t="s">
        <v>414</v>
      </c>
      <c r="E266" s="78">
        <v>10000</v>
      </c>
      <c r="F266" s="109">
        <v>0.35</v>
      </c>
      <c r="G266" s="479"/>
      <c r="H266" s="78">
        <f>F266</f>
        <v>0.35</v>
      </c>
      <c r="I266" s="144"/>
      <c r="J266" s="23"/>
    </row>
    <row r="267" spans="1:10" ht="16" x14ac:dyDescent="0.2">
      <c r="A267" s="63"/>
      <c r="B267" s="75"/>
      <c r="C267" s="66"/>
      <c r="D267" s="66"/>
      <c r="E267" s="78"/>
      <c r="F267" s="78"/>
      <c r="G267" s="277"/>
      <c r="H267" s="78"/>
      <c r="I267" s="144"/>
      <c r="J267" s="23"/>
    </row>
    <row r="268" spans="1:10" ht="16" x14ac:dyDescent="0.2">
      <c r="A268" s="63"/>
      <c r="B268" s="75" t="s">
        <v>583</v>
      </c>
      <c r="C268" s="66" t="s">
        <v>914</v>
      </c>
      <c r="D268" s="173" t="s">
        <v>411</v>
      </c>
      <c r="E268" s="78">
        <v>150000</v>
      </c>
      <c r="F268" s="78">
        <v>17.64</v>
      </c>
      <c r="G268" s="277">
        <v>1.26</v>
      </c>
      <c r="H268" s="78">
        <v>18.899999999999999</v>
      </c>
      <c r="I268" s="144">
        <f>SUM(H268:H273)</f>
        <v>55.39</v>
      </c>
      <c r="J268" s="23"/>
    </row>
    <row r="269" spans="1:10" ht="16" x14ac:dyDescent="0.2">
      <c r="A269" s="63"/>
      <c r="B269" s="75" t="s">
        <v>583</v>
      </c>
      <c r="C269" s="66" t="s">
        <v>914</v>
      </c>
      <c r="D269" s="173" t="s">
        <v>417</v>
      </c>
      <c r="E269" s="78">
        <v>50000</v>
      </c>
      <c r="F269" s="78">
        <v>22.05</v>
      </c>
      <c r="G269" s="277"/>
      <c r="H269" s="78">
        <v>22.05</v>
      </c>
      <c r="I269" s="144"/>
      <c r="J269" s="23"/>
    </row>
    <row r="270" spans="1:10" ht="17" customHeight="1" x14ac:dyDescent="0.2">
      <c r="A270" s="63"/>
      <c r="B270" s="75" t="s">
        <v>583</v>
      </c>
      <c r="C270" s="66" t="s">
        <v>914</v>
      </c>
      <c r="D270" s="173" t="s">
        <v>412</v>
      </c>
      <c r="E270" s="78">
        <v>10000</v>
      </c>
      <c r="F270" s="78">
        <v>3.42</v>
      </c>
      <c r="G270" s="277"/>
      <c r="H270" s="78">
        <v>3.42</v>
      </c>
      <c r="I270" s="144"/>
      <c r="J270" s="23"/>
    </row>
    <row r="271" spans="1:10" ht="16" x14ac:dyDescent="0.2">
      <c r="A271" s="63"/>
      <c r="B271" s="75" t="s">
        <v>583</v>
      </c>
      <c r="C271" s="66" t="s">
        <v>914</v>
      </c>
      <c r="D271" s="173" t="s">
        <v>413</v>
      </c>
      <c r="E271" s="78">
        <v>150000</v>
      </c>
      <c r="F271" s="78">
        <v>6.27</v>
      </c>
      <c r="G271" s="277"/>
      <c r="H271" s="78">
        <v>6.27</v>
      </c>
      <c r="I271" s="144"/>
      <c r="J271" s="23"/>
    </row>
    <row r="272" spans="1:10" ht="16" x14ac:dyDescent="0.2">
      <c r="A272" s="63"/>
      <c r="B272" s="75" t="s">
        <v>583</v>
      </c>
      <c r="C272" s="66" t="s">
        <v>914</v>
      </c>
      <c r="D272" s="173" t="s">
        <v>418</v>
      </c>
      <c r="E272" s="78">
        <v>100000</v>
      </c>
      <c r="F272" s="78">
        <v>4.4000000000000004</v>
      </c>
      <c r="G272" s="277"/>
      <c r="H272" s="78">
        <v>4.4000000000000004</v>
      </c>
      <c r="I272" s="144"/>
      <c r="J272" s="23"/>
    </row>
    <row r="273" spans="1:10" ht="16" x14ac:dyDescent="0.2">
      <c r="A273" s="63"/>
      <c r="B273" s="75" t="s">
        <v>583</v>
      </c>
      <c r="C273" s="66" t="s">
        <v>914</v>
      </c>
      <c r="D273" s="173" t="s">
        <v>414</v>
      </c>
      <c r="E273" s="78">
        <v>10000</v>
      </c>
      <c r="F273" s="78">
        <v>0.35</v>
      </c>
      <c r="G273" s="277"/>
      <c r="H273" s="78">
        <v>0.35</v>
      </c>
      <c r="I273" s="144"/>
      <c r="J273" s="23"/>
    </row>
    <row r="274" spans="1:10" ht="16" x14ac:dyDescent="0.2">
      <c r="A274" s="63"/>
      <c r="B274" s="75"/>
      <c r="C274" s="66"/>
      <c r="D274" s="173"/>
      <c r="E274" s="78"/>
      <c r="F274" s="78"/>
      <c r="G274" s="277"/>
      <c r="H274" s="78"/>
      <c r="I274" s="144"/>
      <c r="J274" s="23"/>
    </row>
    <row r="275" spans="1:10" ht="16" x14ac:dyDescent="0.2">
      <c r="A275" s="63"/>
      <c r="B275" s="75" t="s">
        <v>735</v>
      </c>
      <c r="C275" s="66" t="s">
        <v>736</v>
      </c>
      <c r="D275" s="173" t="s">
        <v>411</v>
      </c>
      <c r="E275" s="78">
        <v>10000</v>
      </c>
      <c r="F275" s="109" t="s">
        <v>492</v>
      </c>
      <c r="G275" s="479">
        <v>0.53</v>
      </c>
      <c r="H275" s="78">
        <f>SUM(F275:G275)</f>
        <v>0.53</v>
      </c>
      <c r="I275" s="144">
        <f>H275</f>
        <v>0.53</v>
      </c>
      <c r="J275" s="23"/>
    </row>
    <row r="276" spans="1:10" ht="16" x14ac:dyDescent="0.2">
      <c r="A276" s="63"/>
      <c r="B276" s="75"/>
      <c r="C276" s="66"/>
      <c r="D276" s="66"/>
      <c r="E276" s="78"/>
      <c r="F276" s="78"/>
      <c r="G276" s="277"/>
      <c r="H276" s="78"/>
      <c r="I276" s="144"/>
      <c r="J276" s="23"/>
    </row>
    <row r="277" spans="1:10" ht="16" x14ac:dyDescent="0.2">
      <c r="A277" s="63"/>
      <c r="B277" s="75" t="s">
        <v>585</v>
      </c>
      <c r="C277" s="66" t="s">
        <v>378</v>
      </c>
      <c r="D277" s="66" t="s">
        <v>411</v>
      </c>
      <c r="E277" s="78">
        <v>10000</v>
      </c>
      <c r="F277" s="109">
        <v>0</v>
      </c>
      <c r="G277" s="479">
        <v>14.08</v>
      </c>
      <c r="H277" s="78">
        <v>14.08</v>
      </c>
      <c r="I277" s="144">
        <f>H277</f>
        <v>14.08</v>
      </c>
      <c r="J277" s="23"/>
    </row>
    <row r="278" spans="1:10" ht="16" x14ac:dyDescent="0.2">
      <c r="A278" s="63"/>
      <c r="B278" s="75"/>
      <c r="C278" s="66"/>
      <c r="D278" s="66"/>
      <c r="E278" s="78"/>
      <c r="F278" s="109"/>
      <c r="G278" s="479"/>
      <c r="H278" s="78"/>
      <c r="I278" s="144"/>
      <c r="J278" s="23"/>
    </row>
    <row r="279" spans="1:10" ht="16" x14ac:dyDescent="0.2">
      <c r="A279" s="63"/>
      <c r="B279" s="75" t="s">
        <v>625</v>
      </c>
      <c r="C279" s="66" t="s">
        <v>202</v>
      </c>
      <c r="D279" s="66" t="s">
        <v>411</v>
      </c>
      <c r="E279" s="78">
        <v>10000</v>
      </c>
      <c r="F279" s="109">
        <v>0</v>
      </c>
      <c r="G279" s="479">
        <v>0.91</v>
      </c>
      <c r="H279" s="78">
        <v>0.91</v>
      </c>
      <c r="I279" s="144">
        <f>SUM(H279:H280)</f>
        <v>1.33</v>
      </c>
      <c r="J279" s="23"/>
    </row>
    <row r="280" spans="1:10" ht="16" x14ac:dyDescent="0.2">
      <c r="A280" s="63"/>
      <c r="B280" s="75" t="s">
        <v>625</v>
      </c>
      <c r="C280" s="66" t="s">
        <v>202</v>
      </c>
      <c r="D280" s="66" t="s">
        <v>413</v>
      </c>
      <c r="E280" s="78">
        <v>10000</v>
      </c>
      <c r="F280" s="109">
        <v>0.42</v>
      </c>
      <c r="G280" s="479">
        <v>0</v>
      </c>
      <c r="H280" s="78">
        <v>0.42</v>
      </c>
      <c r="I280" s="144"/>
      <c r="J280" s="23"/>
    </row>
    <row r="281" spans="1:10" ht="16" x14ac:dyDescent="0.2">
      <c r="A281" s="63"/>
      <c r="B281" s="75"/>
      <c r="C281" s="66"/>
      <c r="D281" s="66"/>
      <c r="E281" s="78"/>
      <c r="F281" s="78"/>
      <c r="G281" s="277"/>
      <c r="H281" s="78"/>
      <c r="I281" s="144"/>
      <c r="J281" s="23"/>
    </row>
    <row r="282" spans="1:10" ht="16" x14ac:dyDescent="0.2">
      <c r="A282" s="63"/>
      <c r="B282" s="75" t="s">
        <v>586</v>
      </c>
      <c r="C282" s="85" t="s">
        <v>228</v>
      </c>
      <c r="D282" s="85" t="s">
        <v>411</v>
      </c>
      <c r="E282" s="86">
        <v>10000</v>
      </c>
      <c r="F282" s="251">
        <v>0</v>
      </c>
      <c r="G282" s="479">
        <f>H282-F282</f>
        <v>0.53</v>
      </c>
      <c r="H282" s="86">
        <v>0.53</v>
      </c>
      <c r="I282" s="242">
        <f>SUM(H282:H283)</f>
        <v>0.95</v>
      </c>
      <c r="J282" s="23"/>
    </row>
    <row r="283" spans="1:10" ht="16" x14ac:dyDescent="0.2">
      <c r="A283" s="63"/>
      <c r="B283" s="75" t="s">
        <v>586</v>
      </c>
      <c r="C283" s="85" t="s">
        <v>228</v>
      </c>
      <c r="D283" s="85" t="s">
        <v>413</v>
      </c>
      <c r="E283" s="86">
        <v>10000</v>
      </c>
      <c r="F283" s="251">
        <v>0.42</v>
      </c>
      <c r="G283" s="479"/>
      <c r="H283" s="86">
        <v>0.42</v>
      </c>
      <c r="I283" s="242"/>
      <c r="J283" s="23"/>
    </row>
    <row r="284" spans="1:10" ht="16" x14ac:dyDescent="0.2">
      <c r="A284" s="63"/>
      <c r="B284" s="75"/>
      <c r="C284" s="85"/>
      <c r="D284" s="85"/>
      <c r="E284" s="86"/>
      <c r="F284" s="251"/>
      <c r="G284" s="479"/>
      <c r="H284" s="86"/>
      <c r="I284" s="242"/>
      <c r="J284" s="23"/>
    </row>
    <row r="285" spans="1:10" ht="16" x14ac:dyDescent="0.2">
      <c r="A285" s="63"/>
      <c r="B285" s="75" t="s">
        <v>919</v>
      </c>
      <c r="C285" s="85" t="s">
        <v>920</v>
      </c>
      <c r="D285" s="85" t="s">
        <v>411</v>
      </c>
      <c r="E285" s="86">
        <v>120000</v>
      </c>
      <c r="F285" s="251">
        <v>10.01</v>
      </c>
      <c r="G285" s="479">
        <v>0.91</v>
      </c>
      <c r="H285" s="86">
        <v>10.92</v>
      </c>
      <c r="I285" s="242">
        <f>SUM(H285:H287)</f>
        <v>15.78</v>
      </c>
      <c r="J285" s="23"/>
    </row>
    <row r="286" spans="1:10" ht="16" x14ac:dyDescent="0.2">
      <c r="A286" s="63"/>
      <c r="B286" s="75" t="s">
        <v>919</v>
      </c>
      <c r="C286" s="85" t="s">
        <v>920</v>
      </c>
      <c r="D286" s="85" t="s">
        <v>412</v>
      </c>
      <c r="E286" s="86">
        <v>2000</v>
      </c>
      <c r="F286" s="251">
        <v>0.68</v>
      </c>
      <c r="G286" s="479"/>
      <c r="H286" s="86">
        <v>0.68</v>
      </c>
      <c r="I286" s="242"/>
      <c r="J286" s="23"/>
    </row>
    <row r="287" spans="1:10" ht="16" x14ac:dyDescent="0.2">
      <c r="A287" s="63"/>
      <c r="B287" s="75" t="s">
        <v>919</v>
      </c>
      <c r="C287" s="85" t="s">
        <v>920</v>
      </c>
      <c r="D287" s="85" t="s">
        <v>413</v>
      </c>
      <c r="E287" s="86">
        <v>100000</v>
      </c>
      <c r="F287" s="251">
        <v>4.18</v>
      </c>
      <c r="G287" s="479"/>
      <c r="H287" s="86">
        <v>4.18</v>
      </c>
      <c r="I287" s="242"/>
      <c r="J287" s="23"/>
    </row>
    <row r="288" spans="1:10" ht="16" x14ac:dyDescent="0.2">
      <c r="A288" s="63"/>
      <c r="B288" s="75"/>
      <c r="C288" s="85"/>
      <c r="D288" s="85"/>
      <c r="E288" s="86"/>
      <c r="F288" s="86"/>
      <c r="G288" s="277"/>
      <c r="H288" s="86"/>
      <c r="I288" s="242"/>
      <c r="J288" s="23"/>
    </row>
    <row r="289" spans="1:10" ht="16" x14ac:dyDescent="0.2">
      <c r="A289" s="63"/>
      <c r="B289" s="75" t="s">
        <v>719</v>
      </c>
      <c r="C289" s="85" t="s">
        <v>738</v>
      </c>
      <c r="D289" s="85" t="s">
        <v>411</v>
      </c>
      <c r="E289" s="86">
        <v>250000</v>
      </c>
      <c r="F289" s="251">
        <f>H289-G289</f>
        <v>12.72</v>
      </c>
      <c r="G289" s="479">
        <v>0.53</v>
      </c>
      <c r="H289" s="86">
        <v>13.25</v>
      </c>
      <c r="I289" s="242">
        <f>SUM(H289:H290)</f>
        <v>26.630000000000003</v>
      </c>
      <c r="J289" s="23"/>
    </row>
    <row r="290" spans="1:10" ht="16" x14ac:dyDescent="0.2">
      <c r="A290" s="63"/>
      <c r="B290" s="75" t="s">
        <v>719</v>
      </c>
      <c r="C290" s="85" t="s">
        <v>738</v>
      </c>
      <c r="D290" s="85" t="s">
        <v>413</v>
      </c>
      <c r="E290" s="86">
        <v>320000</v>
      </c>
      <c r="F290" s="251">
        <v>13.38</v>
      </c>
      <c r="G290" s="479"/>
      <c r="H290" s="86">
        <f>F290</f>
        <v>13.38</v>
      </c>
      <c r="I290" s="242"/>
      <c r="J290" s="23"/>
    </row>
    <row r="291" spans="1:10" ht="16" x14ac:dyDescent="0.2">
      <c r="A291" s="63"/>
      <c r="B291" s="75"/>
      <c r="C291" s="85"/>
      <c r="D291" s="85"/>
      <c r="E291" s="86"/>
      <c r="F291" s="86"/>
      <c r="G291" s="277"/>
      <c r="H291" s="86"/>
      <c r="I291" s="242"/>
      <c r="J291" s="23"/>
    </row>
    <row r="292" spans="1:10" ht="16" x14ac:dyDescent="0.2">
      <c r="A292" s="63"/>
      <c r="B292" s="75" t="s">
        <v>588</v>
      </c>
      <c r="C292" s="66" t="s">
        <v>84</v>
      </c>
      <c r="D292" s="66" t="s">
        <v>411</v>
      </c>
      <c r="E292" s="78">
        <v>10000</v>
      </c>
      <c r="F292" s="109">
        <v>0</v>
      </c>
      <c r="G292" s="479">
        <f>H292-F292</f>
        <v>0.91</v>
      </c>
      <c r="H292" s="78">
        <v>0.91</v>
      </c>
      <c r="I292" s="144">
        <f>SUM(H292:H295)</f>
        <v>2.08</v>
      </c>
      <c r="J292" s="211"/>
    </row>
    <row r="293" spans="1:10" ht="16" x14ac:dyDescent="0.2">
      <c r="A293" s="63"/>
      <c r="B293" s="75" t="s">
        <v>588</v>
      </c>
      <c r="C293" s="66" t="s">
        <v>84</v>
      </c>
      <c r="D293" s="66" t="s">
        <v>412</v>
      </c>
      <c r="E293" s="78">
        <v>2000</v>
      </c>
      <c r="F293" s="109">
        <v>0.68</v>
      </c>
      <c r="G293" s="479"/>
      <c r="H293" s="78">
        <v>0.68</v>
      </c>
      <c r="I293" s="144"/>
      <c r="J293" s="211"/>
    </row>
    <row r="294" spans="1:10" ht="16" x14ac:dyDescent="0.2">
      <c r="A294" s="63"/>
      <c r="B294" s="75" t="s">
        <v>588</v>
      </c>
      <c r="C294" s="66" t="s">
        <v>84</v>
      </c>
      <c r="D294" s="66" t="s">
        <v>413</v>
      </c>
      <c r="E294" s="78">
        <v>10000</v>
      </c>
      <c r="F294" s="109">
        <v>0.42</v>
      </c>
      <c r="G294" s="479"/>
      <c r="H294" s="78">
        <f>F294</f>
        <v>0.42</v>
      </c>
      <c r="I294" s="144"/>
      <c r="J294" s="23"/>
    </row>
    <row r="295" spans="1:10" ht="16" x14ac:dyDescent="0.2">
      <c r="A295" s="63"/>
      <c r="B295" s="75" t="s">
        <v>588</v>
      </c>
      <c r="C295" s="66" t="s">
        <v>84</v>
      </c>
      <c r="D295" s="66" t="s">
        <v>414</v>
      </c>
      <c r="E295" s="78">
        <v>2000</v>
      </c>
      <c r="F295" s="109">
        <v>7.0000000000000007E-2</v>
      </c>
      <c r="G295" s="479">
        <v>0</v>
      </c>
      <c r="H295" s="78">
        <v>7.0000000000000007E-2</v>
      </c>
      <c r="I295" s="144"/>
      <c r="J295" s="23"/>
    </row>
    <row r="296" spans="1:10" ht="16" x14ac:dyDescent="0.2">
      <c r="A296" s="63"/>
      <c r="B296" s="75"/>
      <c r="C296" s="66"/>
      <c r="D296" s="66"/>
      <c r="E296" s="78"/>
      <c r="F296" s="78"/>
      <c r="G296" s="277"/>
      <c r="H296" s="78"/>
      <c r="I296" s="144"/>
      <c r="J296" s="23"/>
    </row>
    <row r="297" spans="1:10" ht="16" x14ac:dyDescent="0.2">
      <c r="A297" s="63"/>
      <c r="B297" s="75" t="s">
        <v>589</v>
      </c>
      <c r="C297" s="66" t="s">
        <v>60</v>
      </c>
      <c r="D297" s="66" t="s">
        <v>411</v>
      </c>
      <c r="E297" s="78">
        <v>10000</v>
      </c>
      <c r="F297" s="109">
        <v>0</v>
      </c>
      <c r="G297" s="479">
        <f>H297-F297</f>
        <v>8.02</v>
      </c>
      <c r="H297" s="78">
        <v>8.02</v>
      </c>
      <c r="I297" s="144">
        <f>H297</f>
        <v>8.02</v>
      </c>
      <c r="J297" s="211"/>
    </row>
    <row r="298" spans="1:10" ht="16" x14ac:dyDescent="0.2">
      <c r="A298" s="63"/>
      <c r="B298" s="75"/>
      <c r="C298" s="66"/>
      <c r="D298" s="66"/>
      <c r="E298" s="78"/>
      <c r="F298" s="78"/>
      <c r="G298" s="277"/>
      <c r="H298" s="78"/>
      <c r="I298" s="144"/>
      <c r="J298" s="211"/>
    </row>
    <row r="299" spans="1:10" ht="16" x14ac:dyDescent="0.2">
      <c r="A299" s="63"/>
      <c r="B299" s="75" t="s">
        <v>923</v>
      </c>
      <c r="C299" s="66" t="s">
        <v>924</v>
      </c>
      <c r="D299" s="66" t="s">
        <v>411</v>
      </c>
      <c r="E299" s="78">
        <v>10000</v>
      </c>
      <c r="F299" s="109">
        <v>0</v>
      </c>
      <c r="G299" s="479">
        <v>2.0099999999999998</v>
      </c>
      <c r="H299" s="78">
        <v>2.0099999999999998</v>
      </c>
      <c r="I299" s="144">
        <f>SUM(H299:H300)</f>
        <v>10.37</v>
      </c>
      <c r="J299" s="211"/>
    </row>
    <row r="300" spans="1:10" ht="16" x14ac:dyDescent="0.2">
      <c r="A300" s="63"/>
      <c r="B300" s="75" t="s">
        <v>923</v>
      </c>
      <c r="C300" s="66" t="s">
        <v>924</v>
      </c>
      <c r="D300" s="66" t="s">
        <v>413</v>
      </c>
      <c r="E300" s="78">
        <v>200000</v>
      </c>
      <c r="F300" s="109">
        <v>8.36</v>
      </c>
      <c r="G300" s="479"/>
      <c r="H300" s="78">
        <v>8.36</v>
      </c>
      <c r="I300" s="144"/>
      <c r="J300" s="211"/>
    </row>
    <row r="301" spans="1:10" ht="16" x14ac:dyDescent="0.2">
      <c r="A301" s="63"/>
      <c r="B301" s="75"/>
      <c r="C301" s="66"/>
      <c r="D301" s="66"/>
      <c r="E301" s="78"/>
      <c r="F301" s="78"/>
      <c r="G301" s="277"/>
      <c r="H301" s="78"/>
      <c r="I301" s="144"/>
      <c r="J301" s="23"/>
    </row>
    <row r="302" spans="1:10" ht="16" x14ac:dyDescent="0.2">
      <c r="A302" s="63"/>
      <c r="B302" s="75" t="s">
        <v>425</v>
      </c>
      <c r="C302" s="66" t="s">
        <v>426</v>
      </c>
      <c r="D302" s="66" t="s">
        <v>411</v>
      </c>
      <c r="E302" s="78">
        <v>10000</v>
      </c>
      <c r="F302" s="109">
        <v>0</v>
      </c>
      <c r="G302" s="479">
        <v>0.91</v>
      </c>
      <c r="H302" s="78">
        <f>SUM(F302:G302)</f>
        <v>0.91</v>
      </c>
      <c r="I302" s="144">
        <f>SUM(H302:H303)</f>
        <v>1.33</v>
      </c>
      <c r="J302" s="23"/>
    </row>
    <row r="303" spans="1:10" ht="16" x14ac:dyDescent="0.2">
      <c r="A303" s="63"/>
      <c r="B303" s="75" t="s">
        <v>425</v>
      </c>
      <c r="C303" s="66" t="s">
        <v>426</v>
      </c>
      <c r="D303" s="66" t="s">
        <v>413</v>
      </c>
      <c r="E303" s="78">
        <v>10000</v>
      </c>
      <c r="F303" s="109">
        <v>0.42</v>
      </c>
      <c r="G303" s="479"/>
      <c r="H303" s="78">
        <f>F303</f>
        <v>0.42</v>
      </c>
      <c r="I303" s="144"/>
      <c r="J303" s="23"/>
    </row>
    <row r="304" spans="1:10" ht="16" x14ac:dyDescent="0.2">
      <c r="A304" s="63"/>
      <c r="B304" s="75"/>
      <c r="C304" s="66"/>
      <c r="D304" s="66"/>
      <c r="E304" s="78"/>
      <c r="F304" s="109"/>
      <c r="G304" s="479"/>
      <c r="H304" s="78"/>
      <c r="I304" s="144"/>
    </row>
    <row r="305" spans="1:10" ht="16" x14ac:dyDescent="0.2">
      <c r="A305" s="63"/>
      <c r="B305" s="75" t="s">
        <v>786</v>
      </c>
      <c r="C305" s="66" t="s">
        <v>787</v>
      </c>
      <c r="D305" s="66" t="s">
        <v>411</v>
      </c>
      <c r="E305" s="78">
        <v>10000</v>
      </c>
      <c r="F305" s="109">
        <v>0</v>
      </c>
      <c r="G305" s="479">
        <v>0.66</v>
      </c>
      <c r="H305" s="78">
        <f>SUM(F305:G305)</f>
        <v>0.66</v>
      </c>
      <c r="I305" s="144">
        <f>SUM(H305:H307)</f>
        <v>1.52</v>
      </c>
      <c r="J305" s="23" t="s">
        <v>1008</v>
      </c>
    </row>
    <row r="306" spans="1:10" ht="16" x14ac:dyDescent="0.2">
      <c r="A306" s="63"/>
      <c r="B306" s="75" t="s">
        <v>786</v>
      </c>
      <c r="C306" s="66" t="s">
        <v>787</v>
      </c>
      <c r="D306" s="66" t="s">
        <v>413</v>
      </c>
      <c r="E306" s="78">
        <v>10000</v>
      </c>
      <c r="F306" s="109">
        <v>0.42</v>
      </c>
      <c r="G306" s="479"/>
      <c r="H306" s="78">
        <f>F306</f>
        <v>0.42</v>
      </c>
      <c r="I306" s="144"/>
      <c r="J306" s="23"/>
    </row>
    <row r="307" spans="1:10" ht="16" x14ac:dyDescent="0.2">
      <c r="A307" s="63"/>
      <c r="B307" s="75" t="s">
        <v>786</v>
      </c>
      <c r="C307" s="66" t="s">
        <v>787</v>
      </c>
      <c r="D307" s="173" t="s">
        <v>418</v>
      </c>
      <c r="E307" s="78">
        <v>10000</v>
      </c>
      <c r="F307" s="109">
        <v>0.44</v>
      </c>
      <c r="G307" s="479"/>
      <c r="H307" s="78">
        <f>F307</f>
        <v>0.44</v>
      </c>
      <c r="I307" s="144"/>
      <c r="J307" s="23"/>
    </row>
    <row r="308" spans="1:10" ht="16" x14ac:dyDescent="0.2">
      <c r="A308" s="63"/>
      <c r="B308" s="75"/>
      <c r="C308" s="66"/>
      <c r="D308" s="66"/>
      <c r="E308" s="78"/>
      <c r="F308" s="78"/>
      <c r="G308" s="277"/>
      <c r="H308" s="78"/>
      <c r="I308" s="144"/>
      <c r="J308" s="23"/>
    </row>
    <row r="309" spans="1:10" ht="16" x14ac:dyDescent="0.2">
      <c r="A309" s="63"/>
      <c r="B309" s="290">
        <v>2235</v>
      </c>
      <c r="C309" s="66" t="s">
        <v>527</v>
      </c>
      <c r="D309" s="66" t="s">
        <v>411</v>
      </c>
      <c r="E309" s="78">
        <v>10000</v>
      </c>
      <c r="F309" s="109">
        <v>0</v>
      </c>
      <c r="G309" s="479">
        <f>H309-F309</f>
        <v>2.0099999999999998</v>
      </c>
      <c r="H309" s="78">
        <v>2.0099999999999998</v>
      </c>
      <c r="I309" s="144">
        <f>SUM(H309:H314)</f>
        <v>4.8199999999999994</v>
      </c>
      <c r="J309" s="23"/>
    </row>
    <row r="310" spans="1:10" ht="16" x14ac:dyDescent="0.2">
      <c r="A310" s="63"/>
      <c r="B310" s="290" t="s">
        <v>535</v>
      </c>
      <c r="C310" s="66" t="s">
        <v>527</v>
      </c>
      <c r="D310" s="66" t="s">
        <v>417</v>
      </c>
      <c r="E310" s="78">
        <v>5000</v>
      </c>
      <c r="F310" s="109">
        <v>1.42</v>
      </c>
      <c r="G310" s="479"/>
      <c r="H310" s="78">
        <f>F310</f>
        <v>1.42</v>
      </c>
      <c r="I310" s="144"/>
      <c r="J310" s="23"/>
    </row>
    <row r="311" spans="1:10" ht="16" x14ac:dyDescent="0.2">
      <c r="A311" s="63"/>
      <c r="B311" s="290" t="s">
        <v>535</v>
      </c>
      <c r="C311" s="66" t="s">
        <v>527</v>
      </c>
      <c r="D311" s="66" t="s">
        <v>412</v>
      </c>
      <c r="E311" s="78">
        <v>2000</v>
      </c>
      <c r="F311" s="109">
        <v>0.68</v>
      </c>
      <c r="G311" s="479"/>
      <c r="H311" s="78">
        <f>F311</f>
        <v>0.68</v>
      </c>
      <c r="I311" s="144"/>
      <c r="J311" s="23"/>
    </row>
    <row r="312" spans="1:10" ht="16" x14ac:dyDescent="0.2">
      <c r="A312" s="63"/>
      <c r="B312" s="290" t="s">
        <v>535</v>
      </c>
      <c r="C312" s="66" t="s">
        <v>527</v>
      </c>
      <c r="D312" s="66" t="s">
        <v>413</v>
      </c>
      <c r="E312" s="78">
        <v>10000</v>
      </c>
      <c r="F312" s="109">
        <v>0.42</v>
      </c>
      <c r="G312" s="479"/>
      <c r="H312" s="78">
        <f>F312</f>
        <v>0.42</v>
      </c>
      <c r="I312" s="144"/>
      <c r="J312" s="23"/>
    </row>
    <row r="313" spans="1:10" ht="16" x14ac:dyDescent="0.2">
      <c r="A313" s="63"/>
      <c r="B313" s="290" t="s">
        <v>535</v>
      </c>
      <c r="C313" s="66" t="s">
        <v>527</v>
      </c>
      <c r="D313" s="66" t="s">
        <v>418</v>
      </c>
      <c r="E313" s="78">
        <v>5000</v>
      </c>
      <c r="F313" s="109">
        <v>0.22</v>
      </c>
      <c r="G313" s="479"/>
      <c r="H313" s="78">
        <f>F313</f>
        <v>0.22</v>
      </c>
      <c r="I313" s="144"/>
      <c r="J313" s="23"/>
    </row>
    <row r="314" spans="1:10" ht="16" x14ac:dyDescent="0.2">
      <c r="A314" s="63"/>
      <c r="B314" s="290" t="s">
        <v>535</v>
      </c>
      <c r="C314" s="66" t="s">
        <v>527</v>
      </c>
      <c r="D314" s="66" t="s">
        <v>414</v>
      </c>
      <c r="E314" s="78">
        <v>2000</v>
      </c>
      <c r="F314" s="109">
        <v>7.0000000000000007E-2</v>
      </c>
      <c r="G314" s="479"/>
      <c r="H314" s="78">
        <f>F314</f>
        <v>7.0000000000000007E-2</v>
      </c>
      <c r="I314" s="144"/>
      <c r="J314" s="23"/>
    </row>
    <row r="315" spans="1:10" ht="16" x14ac:dyDescent="0.2">
      <c r="A315" s="63"/>
      <c r="B315" s="23"/>
      <c r="C315" s="66"/>
      <c r="D315" s="66"/>
      <c r="E315" s="78"/>
      <c r="F315" s="78"/>
      <c r="G315" s="277"/>
      <c r="H315" s="78"/>
      <c r="I315" s="144"/>
      <c r="J315" s="23"/>
    </row>
    <row r="316" spans="1:10" ht="16" x14ac:dyDescent="0.2">
      <c r="A316" s="63"/>
      <c r="B316" s="275">
        <v>2245</v>
      </c>
      <c r="C316" s="66" t="s">
        <v>639</v>
      </c>
      <c r="D316" s="66" t="s">
        <v>411</v>
      </c>
      <c r="E316" s="78">
        <v>10000</v>
      </c>
      <c r="F316" s="109">
        <v>0</v>
      </c>
      <c r="G316" s="479">
        <v>3.08</v>
      </c>
      <c r="H316" s="78">
        <f>F316+G316</f>
        <v>3.08</v>
      </c>
      <c r="I316" s="144">
        <f>SUM(H316:H317)</f>
        <v>3.5</v>
      </c>
      <c r="J316" s="23"/>
    </row>
    <row r="317" spans="1:10" ht="16" x14ac:dyDescent="0.2">
      <c r="A317" s="63"/>
      <c r="B317" s="275">
        <v>2245</v>
      </c>
      <c r="C317" s="66" t="s">
        <v>639</v>
      </c>
      <c r="D317" s="66" t="s">
        <v>413</v>
      </c>
      <c r="E317" s="78">
        <v>10000</v>
      </c>
      <c r="F317" s="109">
        <v>0.42</v>
      </c>
      <c r="G317" s="479"/>
      <c r="H317" s="78">
        <f>F317</f>
        <v>0.42</v>
      </c>
      <c r="I317" s="144"/>
      <c r="J317" s="23"/>
    </row>
    <row r="318" spans="1:10" ht="16" x14ac:dyDescent="0.2">
      <c r="A318" s="63"/>
      <c r="B318" s="275"/>
      <c r="C318" s="66"/>
      <c r="D318" s="66"/>
      <c r="E318" s="78"/>
      <c r="F318" s="78"/>
      <c r="G318" s="277"/>
      <c r="H318" s="78"/>
      <c r="I318" s="144"/>
      <c r="J318" s="23"/>
    </row>
    <row r="319" spans="1:10" ht="16" x14ac:dyDescent="0.2">
      <c r="A319" s="63"/>
      <c r="B319" s="275">
        <v>2281</v>
      </c>
      <c r="C319" s="66" t="s">
        <v>773</v>
      </c>
      <c r="D319" s="66" t="s">
        <v>411</v>
      </c>
      <c r="E319" s="78">
        <v>40000</v>
      </c>
      <c r="F319" s="109">
        <v>24.06</v>
      </c>
      <c r="G319" s="479">
        <f>H319-F319</f>
        <v>8.02</v>
      </c>
      <c r="H319" s="78">
        <v>32.08</v>
      </c>
      <c r="I319" s="144">
        <f>SUM(H319:H322)</f>
        <v>47.49</v>
      </c>
      <c r="J319" s="23"/>
    </row>
    <row r="320" spans="1:10" ht="16" x14ac:dyDescent="0.2">
      <c r="A320" s="63"/>
      <c r="B320" s="275">
        <v>2281</v>
      </c>
      <c r="C320" s="66" t="s">
        <v>773</v>
      </c>
      <c r="D320" s="66" t="s">
        <v>417</v>
      </c>
      <c r="E320" s="78">
        <v>10000</v>
      </c>
      <c r="F320" s="109">
        <v>11.57</v>
      </c>
      <c r="G320" s="479"/>
      <c r="H320" s="78">
        <f>F320</f>
        <v>11.57</v>
      </c>
      <c r="I320" s="144"/>
      <c r="J320" s="23"/>
    </row>
    <row r="321" spans="1:10" ht="16" x14ac:dyDescent="0.2">
      <c r="A321" s="63"/>
      <c r="B321" s="275">
        <v>2281</v>
      </c>
      <c r="C321" s="66" t="s">
        <v>773</v>
      </c>
      <c r="D321" s="66" t="s">
        <v>412</v>
      </c>
      <c r="E321" s="78">
        <v>10000</v>
      </c>
      <c r="F321" s="109">
        <v>3.42</v>
      </c>
      <c r="G321" s="479"/>
      <c r="H321" s="78">
        <f>F321</f>
        <v>3.42</v>
      </c>
      <c r="I321" s="144"/>
      <c r="J321" s="23"/>
    </row>
    <row r="322" spans="1:10" ht="16" x14ac:dyDescent="0.2">
      <c r="A322" s="63"/>
      <c r="B322" s="275">
        <v>2281</v>
      </c>
      <c r="C322" s="66" t="s">
        <v>773</v>
      </c>
      <c r="D322" s="66" t="s">
        <v>413</v>
      </c>
      <c r="E322" s="78">
        <v>10000</v>
      </c>
      <c r="F322" s="109">
        <v>0.42</v>
      </c>
      <c r="G322" s="479"/>
      <c r="H322" s="78">
        <f>F322</f>
        <v>0.42</v>
      </c>
      <c r="I322" s="144"/>
      <c r="J322" s="23"/>
    </row>
    <row r="323" spans="1:10" ht="16" x14ac:dyDescent="0.2">
      <c r="A323" s="63"/>
      <c r="B323" s="75"/>
      <c r="C323" s="66"/>
      <c r="D323" s="66"/>
      <c r="E323" s="78"/>
      <c r="F323" s="78"/>
      <c r="G323" s="277"/>
      <c r="H323" s="78"/>
      <c r="I323" s="144"/>
      <c r="J323" s="23"/>
    </row>
    <row r="324" spans="1:10" ht="16" x14ac:dyDescent="0.2">
      <c r="A324" s="63"/>
      <c r="B324" s="75" t="s">
        <v>591</v>
      </c>
      <c r="C324" s="66" t="s">
        <v>367</v>
      </c>
      <c r="D324" s="66" t="s">
        <v>411</v>
      </c>
      <c r="E324" s="78">
        <v>10000</v>
      </c>
      <c r="F324" s="109">
        <v>0</v>
      </c>
      <c r="G324" s="479">
        <f>H324-F324</f>
        <v>5.0199999999999996</v>
      </c>
      <c r="H324" s="78">
        <v>5.0199999999999996</v>
      </c>
      <c r="I324" s="144">
        <f>SUM(H324:H327)</f>
        <v>10.879999999999999</v>
      </c>
      <c r="J324" s="23"/>
    </row>
    <row r="325" spans="1:10" ht="16" x14ac:dyDescent="0.2">
      <c r="A325" s="63"/>
      <c r="B325" s="75" t="s">
        <v>591</v>
      </c>
      <c r="C325" s="66" t="s">
        <v>367</v>
      </c>
      <c r="D325" s="66" t="s">
        <v>412</v>
      </c>
      <c r="E325" s="78">
        <v>10000</v>
      </c>
      <c r="F325" s="109">
        <v>3.42</v>
      </c>
      <c r="G325" s="479"/>
      <c r="H325" s="78">
        <f>F325</f>
        <v>3.42</v>
      </c>
      <c r="I325" s="144"/>
      <c r="J325" s="23"/>
    </row>
    <row r="326" spans="1:10" ht="16" x14ac:dyDescent="0.2">
      <c r="A326" s="63"/>
      <c r="B326" s="75" t="s">
        <v>591</v>
      </c>
      <c r="C326" s="66" t="s">
        <v>367</v>
      </c>
      <c r="D326" s="66" t="s">
        <v>413</v>
      </c>
      <c r="E326" s="78">
        <v>50000</v>
      </c>
      <c r="F326" s="109">
        <v>2.09</v>
      </c>
      <c r="G326" s="479"/>
      <c r="H326" s="78">
        <f>F326</f>
        <v>2.09</v>
      </c>
      <c r="I326" s="144"/>
      <c r="J326" s="23"/>
    </row>
    <row r="327" spans="1:10" ht="16" x14ac:dyDescent="0.2">
      <c r="A327" s="63"/>
      <c r="B327" s="75" t="s">
        <v>591</v>
      </c>
      <c r="C327" s="66" t="s">
        <v>367</v>
      </c>
      <c r="D327" s="66" t="s">
        <v>414</v>
      </c>
      <c r="E327" s="78">
        <v>10000</v>
      </c>
      <c r="F327" s="109">
        <v>0.35</v>
      </c>
      <c r="G327" s="479"/>
      <c r="H327" s="78">
        <f>F327</f>
        <v>0.35</v>
      </c>
      <c r="I327" s="144"/>
      <c r="J327" s="23"/>
    </row>
    <row r="328" spans="1:10" ht="16" x14ac:dyDescent="0.2">
      <c r="A328" s="63"/>
      <c r="B328" s="75"/>
      <c r="C328" s="70"/>
      <c r="D328" s="173"/>
      <c r="E328" s="130"/>
      <c r="F328" s="130"/>
      <c r="G328" s="493"/>
      <c r="H328" s="130"/>
      <c r="I328" s="192"/>
      <c r="J328" s="23"/>
    </row>
    <row r="329" spans="1:10" ht="16" x14ac:dyDescent="0.2">
      <c r="A329" s="63"/>
      <c r="B329" s="75" t="s">
        <v>593</v>
      </c>
      <c r="C329" s="70" t="s">
        <v>374</v>
      </c>
      <c r="D329" s="70" t="s">
        <v>411</v>
      </c>
      <c r="E329" s="130">
        <v>10000</v>
      </c>
      <c r="F329" s="111">
        <v>0</v>
      </c>
      <c r="G329" s="479">
        <f>H329-F329</f>
        <v>5.0199999999999996</v>
      </c>
      <c r="H329" s="130">
        <v>5.0199999999999996</v>
      </c>
      <c r="I329" s="192">
        <f>H329</f>
        <v>5.0199999999999996</v>
      </c>
      <c r="J329" s="23"/>
    </row>
    <row r="330" spans="1:10" ht="16" x14ac:dyDescent="0.2">
      <c r="A330" s="63"/>
      <c r="B330" s="75"/>
      <c r="C330" s="70"/>
      <c r="D330" s="70"/>
      <c r="E330" s="130"/>
      <c r="F330" s="111"/>
      <c r="G330" s="479"/>
      <c r="H330" s="130"/>
      <c r="I330" s="192"/>
      <c r="J330" s="23"/>
    </row>
    <row r="331" spans="1:10" ht="16" x14ac:dyDescent="0.2">
      <c r="A331" s="63"/>
      <c r="B331" s="75" t="s">
        <v>721</v>
      </c>
      <c r="C331" s="70" t="s">
        <v>722</v>
      </c>
      <c r="D331" s="70" t="s">
        <v>411</v>
      </c>
      <c r="E331" s="130">
        <v>10000</v>
      </c>
      <c r="F331" s="130">
        <v>0</v>
      </c>
      <c r="G331" s="277">
        <v>2.0099999999999998</v>
      </c>
      <c r="H331" s="130"/>
      <c r="I331" s="192">
        <v>2.0099999999999998</v>
      </c>
      <c r="J331" s="23"/>
    </row>
    <row r="332" spans="1:10" ht="16" x14ac:dyDescent="0.2">
      <c r="A332" s="63"/>
      <c r="B332" s="75"/>
      <c r="C332" s="70"/>
      <c r="D332" s="70"/>
      <c r="E332" s="130"/>
      <c r="F332" s="130"/>
      <c r="G332" s="277"/>
      <c r="H332" s="130"/>
      <c r="I332" s="192"/>
      <c r="J332" s="23"/>
    </row>
    <row r="333" spans="1:10" ht="16" x14ac:dyDescent="0.2">
      <c r="A333" s="63"/>
      <c r="B333" s="75" t="s">
        <v>759</v>
      </c>
      <c r="C333" s="70" t="s">
        <v>753</v>
      </c>
      <c r="D333" s="70" t="s">
        <v>411</v>
      </c>
      <c r="E333" s="130">
        <v>200000</v>
      </c>
      <c r="F333" s="111">
        <v>10.07</v>
      </c>
      <c r="G333" s="479">
        <v>0.53</v>
      </c>
      <c r="H333" s="130">
        <f>SUM(F333:G333)</f>
        <v>10.6</v>
      </c>
      <c r="I333" s="192">
        <f>SUM(H333:H334)</f>
        <v>18.96</v>
      </c>
      <c r="J333" s="23" t="s">
        <v>1049</v>
      </c>
    </row>
    <row r="334" spans="1:10" ht="16" x14ac:dyDescent="0.2">
      <c r="A334" s="63"/>
      <c r="B334" s="75" t="s">
        <v>759</v>
      </c>
      <c r="C334" s="70" t="s">
        <v>753</v>
      </c>
      <c r="D334" s="70" t="s">
        <v>413</v>
      </c>
      <c r="E334" s="130">
        <v>200000</v>
      </c>
      <c r="F334" s="111">
        <v>8.36</v>
      </c>
      <c r="G334" s="479"/>
      <c r="H334" s="130">
        <v>8.36</v>
      </c>
      <c r="I334" s="192"/>
      <c r="J334" s="23" t="s">
        <v>1050</v>
      </c>
    </row>
    <row r="335" spans="1:10" ht="16" x14ac:dyDescent="0.2">
      <c r="A335" s="63"/>
      <c r="B335" s="75"/>
      <c r="C335" s="70"/>
      <c r="D335" s="70"/>
      <c r="E335" s="130"/>
      <c r="F335" s="130"/>
      <c r="G335" s="277"/>
      <c r="H335" s="130"/>
      <c r="I335" s="192"/>
      <c r="J335" s="23"/>
    </row>
    <row r="336" spans="1:10" ht="16" x14ac:dyDescent="0.2">
      <c r="A336" s="63"/>
      <c r="B336" s="75" t="s">
        <v>642</v>
      </c>
      <c r="C336" s="70" t="s">
        <v>641</v>
      </c>
      <c r="D336" s="70" t="s">
        <v>411</v>
      </c>
      <c r="E336" s="130">
        <v>200000</v>
      </c>
      <c r="F336" s="111">
        <v>12.54</v>
      </c>
      <c r="G336" s="479">
        <v>0.66</v>
      </c>
      <c r="H336" s="130">
        <f>SUM(F336:G336)</f>
        <v>13.2</v>
      </c>
      <c r="I336" s="192">
        <f>SUM(H336:H337)</f>
        <v>21.56</v>
      </c>
      <c r="J336" s="23"/>
    </row>
    <row r="337" spans="1:10" ht="16" x14ac:dyDescent="0.2">
      <c r="A337" s="63"/>
      <c r="B337" s="75" t="s">
        <v>642</v>
      </c>
      <c r="C337" s="70" t="s">
        <v>641</v>
      </c>
      <c r="D337" s="70" t="s">
        <v>413</v>
      </c>
      <c r="E337" s="130">
        <v>200000</v>
      </c>
      <c r="F337" s="111">
        <v>8.36</v>
      </c>
      <c r="G337" s="479"/>
      <c r="H337" s="130">
        <f>F337</f>
        <v>8.36</v>
      </c>
      <c r="I337" s="192"/>
      <c r="J337" s="23"/>
    </row>
    <row r="338" spans="1:10" ht="16" x14ac:dyDescent="0.2">
      <c r="A338" s="63"/>
      <c r="B338" s="75"/>
      <c r="C338" s="70"/>
      <c r="D338" s="70"/>
      <c r="E338" s="130"/>
      <c r="F338" s="130"/>
      <c r="G338" s="493"/>
      <c r="H338" s="130"/>
      <c r="I338" s="192"/>
      <c r="J338" s="23"/>
    </row>
    <row r="339" spans="1:10" ht="16" x14ac:dyDescent="0.2">
      <c r="A339" s="63"/>
      <c r="B339" s="75" t="s">
        <v>594</v>
      </c>
      <c r="C339" s="66" t="s">
        <v>72</v>
      </c>
      <c r="D339" s="66" t="s">
        <v>411</v>
      </c>
      <c r="E339" s="78">
        <v>10000</v>
      </c>
      <c r="F339" s="109">
        <v>0</v>
      </c>
      <c r="G339" s="479">
        <f>H339-F339</f>
        <v>8.02</v>
      </c>
      <c r="H339" s="78">
        <v>8.02</v>
      </c>
      <c r="I339" s="144">
        <f>H339</f>
        <v>8.02</v>
      </c>
      <c r="J339" s="23"/>
    </row>
    <row r="340" spans="1:10" ht="16" x14ac:dyDescent="0.2">
      <c r="A340" s="63"/>
      <c r="B340" s="75"/>
      <c r="C340" s="66"/>
      <c r="D340" s="66"/>
      <c r="E340" s="78"/>
      <c r="F340" s="78"/>
      <c r="G340" s="277"/>
      <c r="H340" s="78"/>
      <c r="I340" s="144"/>
      <c r="J340" s="23"/>
    </row>
    <row r="341" spans="1:10" ht="16" x14ac:dyDescent="0.2">
      <c r="A341" s="63"/>
      <c r="B341" s="75" t="s">
        <v>595</v>
      </c>
      <c r="C341" s="66" t="s">
        <v>118</v>
      </c>
      <c r="D341" s="66" t="s">
        <v>411</v>
      </c>
      <c r="E341" s="79">
        <v>10000</v>
      </c>
      <c r="F341" s="109">
        <v>0</v>
      </c>
      <c r="G341" s="479">
        <f>H341-F341</f>
        <v>8.02</v>
      </c>
      <c r="H341" s="79">
        <v>8.02</v>
      </c>
      <c r="I341" s="144">
        <f>SUM(H341:H342)</f>
        <v>12.2</v>
      </c>
      <c r="J341" s="23"/>
    </row>
    <row r="342" spans="1:10" ht="16" x14ac:dyDescent="0.2">
      <c r="A342" s="63"/>
      <c r="B342" s="75" t="s">
        <v>595</v>
      </c>
      <c r="C342" s="66" t="s">
        <v>118</v>
      </c>
      <c r="D342" s="66" t="s">
        <v>413</v>
      </c>
      <c r="E342" s="79">
        <v>100000</v>
      </c>
      <c r="F342" s="109">
        <v>4.18</v>
      </c>
      <c r="G342" s="479"/>
      <c r="H342" s="79">
        <f>F342</f>
        <v>4.18</v>
      </c>
      <c r="I342" s="144"/>
      <c r="J342" s="23"/>
    </row>
    <row r="343" spans="1:10" ht="16" x14ac:dyDescent="0.2">
      <c r="A343" s="63"/>
      <c r="B343" s="75"/>
      <c r="C343" s="66"/>
      <c r="D343" s="66"/>
      <c r="E343" s="79"/>
      <c r="F343" s="78"/>
      <c r="G343" s="277"/>
      <c r="H343" s="79"/>
      <c r="I343" s="144"/>
      <c r="J343" s="23"/>
    </row>
    <row r="344" spans="1:10" ht="16" x14ac:dyDescent="0.2">
      <c r="A344" s="63"/>
      <c r="B344" s="75" t="s">
        <v>596</v>
      </c>
      <c r="C344" s="66" t="s">
        <v>62</v>
      </c>
      <c r="D344" s="66" t="s">
        <v>411</v>
      </c>
      <c r="E344" s="78">
        <v>200000</v>
      </c>
      <c r="F344" s="109">
        <f>H344-G344</f>
        <v>58.52</v>
      </c>
      <c r="G344" s="479">
        <v>3.08</v>
      </c>
      <c r="H344" s="78">
        <v>61.6</v>
      </c>
      <c r="I344" s="144">
        <f>SUM(H344:H347)</f>
        <v>73.72999999999999</v>
      </c>
      <c r="J344" s="23"/>
    </row>
    <row r="345" spans="1:10" ht="16" x14ac:dyDescent="0.2">
      <c r="A345" s="63"/>
      <c r="B345" s="75" t="s">
        <v>596</v>
      </c>
      <c r="C345" s="66" t="s">
        <v>62</v>
      </c>
      <c r="D345" s="66" t="s">
        <v>412</v>
      </c>
      <c r="E345" s="79">
        <v>10000</v>
      </c>
      <c r="F345" s="109">
        <v>3.42</v>
      </c>
      <c r="G345" s="479"/>
      <c r="H345" s="79">
        <f>F345</f>
        <v>3.42</v>
      </c>
      <c r="I345" s="144"/>
      <c r="J345" s="23"/>
    </row>
    <row r="346" spans="1:10" ht="16" x14ac:dyDescent="0.2">
      <c r="A346" s="63"/>
      <c r="B346" s="75" t="s">
        <v>596</v>
      </c>
      <c r="C346" s="66" t="s">
        <v>62</v>
      </c>
      <c r="D346" s="66" t="s">
        <v>413</v>
      </c>
      <c r="E346" s="78">
        <v>200000</v>
      </c>
      <c r="F346" s="109">
        <v>8.36</v>
      </c>
      <c r="G346" s="479"/>
      <c r="H346" s="79">
        <f>F346</f>
        <v>8.36</v>
      </c>
      <c r="I346" s="144"/>
      <c r="J346" s="23"/>
    </row>
    <row r="347" spans="1:10" ht="16" x14ac:dyDescent="0.2">
      <c r="A347" s="63"/>
      <c r="B347" s="75" t="s">
        <v>596</v>
      </c>
      <c r="C347" s="66" t="s">
        <v>62</v>
      </c>
      <c r="D347" s="66" t="s">
        <v>414</v>
      </c>
      <c r="E347" s="79">
        <v>10000</v>
      </c>
      <c r="F347" s="109">
        <v>0.35</v>
      </c>
      <c r="G347" s="479"/>
      <c r="H347" s="79">
        <f>F347</f>
        <v>0.35</v>
      </c>
      <c r="I347" s="144"/>
      <c r="J347" s="23"/>
    </row>
    <row r="348" spans="1:10" ht="16" x14ac:dyDescent="0.2">
      <c r="A348" s="63"/>
      <c r="B348" s="75"/>
      <c r="C348" s="66"/>
      <c r="D348" s="66"/>
      <c r="E348" s="79"/>
      <c r="F348" s="78"/>
      <c r="G348" s="277"/>
      <c r="H348" s="79"/>
      <c r="I348" s="144"/>
      <c r="J348" s="23"/>
    </row>
    <row r="349" spans="1:10" ht="16" x14ac:dyDescent="0.2">
      <c r="A349" s="63"/>
      <c r="B349" s="75" t="s">
        <v>597</v>
      </c>
      <c r="C349" s="66" t="s">
        <v>38</v>
      </c>
      <c r="D349" s="66" t="s">
        <v>411</v>
      </c>
      <c r="E349" s="78">
        <v>20000</v>
      </c>
      <c r="F349" s="109">
        <f>H349-G349</f>
        <v>5.0199999999999996</v>
      </c>
      <c r="G349" s="479">
        <v>5.0199999999999996</v>
      </c>
      <c r="H349" s="78">
        <v>10.039999999999999</v>
      </c>
      <c r="I349" s="144">
        <f>SUM(H349:H352)</f>
        <v>14.649999999999999</v>
      </c>
      <c r="J349" s="211"/>
    </row>
    <row r="350" spans="1:10" ht="16" x14ac:dyDescent="0.2">
      <c r="A350" s="63"/>
      <c r="B350" s="75" t="s">
        <v>597</v>
      </c>
      <c r="C350" s="66" t="s">
        <v>38</v>
      </c>
      <c r="D350" s="66" t="s">
        <v>412</v>
      </c>
      <c r="E350" s="78">
        <v>10000</v>
      </c>
      <c r="F350" s="109">
        <v>3.42</v>
      </c>
      <c r="G350" s="479"/>
      <c r="H350" s="78">
        <f>F350</f>
        <v>3.42</v>
      </c>
      <c r="I350" s="144"/>
      <c r="J350" s="23"/>
    </row>
    <row r="351" spans="1:10" ht="16" x14ac:dyDescent="0.2">
      <c r="A351" s="63"/>
      <c r="B351" s="75" t="s">
        <v>597</v>
      </c>
      <c r="C351" s="66" t="s">
        <v>38</v>
      </c>
      <c r="D351" s="66" t="s">
        <v>413</v>
      </c>
      <c r="E351" s="78">
        <v>20000</v>
      </c>
      <c r="F351" s="109">
        <v>0.84</v>
      </c>
      <c r="G351" s="479"/>
      <c r="H351" s="78">
        <f>F351</f>
        <v>0.84</v>
      </c>
      <c r="I351" s="144"/>
      <c r="J351" s="23"/>
    </row>
    <row r="352" spans="1:10" ht="16" x14ac:dyDescent="0.2">
      <c r="A352" s="63"/>
      <c r="B352" s="75" t="s">
        <v>597</v>
      </c>
      <c r="C352" s="66" t="s">
        <v>38</v>
      </c>
      <c r="D352" s="66" t="s">
        <v>414</v>
      </c>
      <c r="E352" s="78">
        <v>10000</v>
      </c>
      <c r="F352" s="109">
        <v>0.35</v>
      </c>
      <c r="G352" s="479"/>
      <c r="H352" s="78">
        <f>F352</f>
        <v>0.35</v>
      </c>
      <c r="I352" s="144"/>
      <c r="J352" s="23"/>
    </row>
    <row r="353" spans="1:10" ht="16" x14ac:dyDescent="0.2">
      <c r="A353" s="63"/>
      <c r="B353" s="75"/>
      <c r="C353" s="66"/>
      <c r="D353" s="66"/>
      <c r="E353" s="78"/>
      <c r="F353" s="78"/>
      <c r="G353" s="277"/>
      <c r="H353" s="78"/>
      <c r="I353" s="144"/>
      <c r="J353" s="23"/>
    </row>
    <row r="354" spans="1:10" ht="16" x14ac:dyDescent="0.2">
      <c r="A354" s="63"/>
      <c r="B354" s="75" t="s">
        <v>598</v>
      </c>
      <c r="C354" s="66" t="s">
        <v>134</v>
      </c>
      <c r="D354" s="66" t="s">
        <v>411</v>
      </c>
      <c r="E354" s="78">
        <v>10000</v>
      </c>
      <c r="F354" s="78">
        <v>0</v>
      </c>
      <c r="G354" s="277">
        <v>0.91</v>
      </c>
      <c r="H354" s="78">
        <v>0.91</v>
      </c>
      <c r="I354" s="144">
        <f>SUM(H354:H356)</f>
        <v>4.07</v>
      </c>
      <c r="J354" s="23"/>
    </row>
    <row r="355" spans="1:10" ht="16" x14ac:dyDescent="0.2">
      <c r="A355" s="63"/>
      <c r="B355" s="75" t="s">
        <v>598</v>
      </c>
      <c r="C355" s="66" t="s">
        <v>134</v>
      </c>
      <c r="D355" s="66" t="s">
        <v>412</v>
      </c>
      <c r="E355" s="78">
        <v>8000</v>
      </c>
      <c r="F355" s="78">
        <v>2.74</v>
      </c>
      <c r="G355" s="277"/>
      <c r="H355" s="78">
        <v>2.74</v>
      </c>
      <c r="I355" s="144"/>
      <c r="J355" s="23"/>
    </row>
    <row r="356" spans="1:10" ht="16" x14ac:dyDescent="0.2">
      <c r="A356" s="63"/>
      <c r="B356" s="75" t="s">
        <v>598</v>
      </c>
      <c r="C356" s="66" t="s">
        <v>134</v>
      </c>
      <c r="D356" s="66" t="s">
        <v>413</v>
      </c>
      <c r="E356" s="78">
        <v>10000</v>
      </c>
      <c r="F356" s="78">
        <v>0.42</v>
      </c>
      <c r="G356" s="277">
        <v>0</v>
      </c>
      <c r="H356" s="78">
        <v>0.42</v>
      </c>
      <c r="I356" s="144"/>
      <c r="J356" s="23"/>
    </row>
    <row r="357" spans="1:10" ht="16" x14ac:dyDescent="0.2">
      <c r="A357" s="63"/>
      <c r="B357" s="75"/>
      <c r="C357" s="66"/>
      <c r="D357" s="66"/>
      <c r="E357" s="78"/>
      <c r="F357" s="78"/>
      <c r="G357" s="277"/>
      <c r="H357" s="78"/>
      <c r="I357" s="144"/>
      <c r="J357" s="23"/>
    </row>
    <row r="358" spans="1:10" ht="16" x14ac:dyDescent="0.2">
      <c r="A358" s="63"/>
      <c r="B358" s="75" t="s">
        <v>727</v>
      </c>
      <c r="C358" s="66" t="s">
        <v>744</v>
      </c>
      <c r="D358" s="66" t="s">
        <v>411</v>
      </c>
      <c r="E358" s="78">
        <v>50000</v>
      </c>
      <c r="F358" s="109"/>
      <c r="G358" s="479">
        <v>1.26</v>
      </c>
      <c r="H358" s="78">
        <v>1.26</v>
      </c>
      <c r="I358" s="144">
        <f>SUM(H358:H360)</f>
        <v>6.77</v>
      </c>
      <c r="J358" s="23" t="s">
        <v>1041</v>
      </c>
    </row>
    <row r="359" spans="1:10" ht="16" x14ac:dyDescent="0.2">
      <c r="A359" s="63"/>
      <c r="B359" s="75" t="s">
        <v>727</v>
      </c>
      <c r="C359" s="66" t="s">
        <v>744</v>
      </c>
      <c r="D359" s="66" t="s">
        <v>412</v>
      </c>
      <c r="E359" s="78">
        <v>10000</v>
      </c>
      <c r="F359" s="109">
        <v>3.42</v>
      </c>
      <c r="G359" s="479"/>
      <c r="H359" s="78">
        <v>3.42</v>
      </c>
      <c r="I359" s="144"/>
      <c r="J359" s="23"/>
    </row>
    <row r="360" spans="1:10" ht="16" x14ac:dyDescent="0.2">
      <c r="A360" s="63"/>
      <c r="B360" s="75" t="s">
        <v>727</v>
      </c>
      <c r="C360" s="66" t="s">
        <v>744</v>
      </c>
      <c r="D360" s="66" t="s">
        <v>413</v>
      </c>
      <c r="E360" s="78">
        <v>50000</v>
      </c>
      <c r="F360" s="109">
        <v>2.09</v>
      </c>
      <c r="G360" s="479"/>
      <c r="H360" s="78">
        <v>2.09</v>
      </c>
      <c r="I360" s="144"/>
      <c r="J360" s="23"/>
    </row>
    <row r="361" spans="1:10" ht="16" x14ac:dyDescent="0.2">
      <c r="A361" s="63"/>
      <c r="B361" s="75"/>
      <c r="C361" s="66"/>
      <c r="D361" s="66"/>
      <c r="E361" s="78"/>
      <c r="F361" s="78"/>
      <c r="G361" s="277"/>
      <c r="H361" s="78"/>
      <c r="I361" s="144"/>
      <c r="J361" s="23"/>
    </row>
    <row r="362" spans="1:10" ht="16" x14ac:dyDescent="0.2">
      <c r="A362" s="63"/>
      <c r="B362" s="75" t="s">
        <v>798</v>
      </c>
      <c r="C362" s="66" t="s">
        <v>1013</v>
      </c>
      <c r="D362" s="66" t="s">
        <v>411</v>
      </c>
      <c r="E362" s="78">
        <v>10000</v>
      </c>
      <c r="F362" s="109"/>
      <c r="G362" s="479">
        <v>0.53</v>
      </c>
      <c r="H362" s="78">
        <v>0.53</v>
      </c>
      <c r="I362" s="144">
        <v>0.53</v>
      </c>
      <c r="J362" s="23"/>
    </row>
    <row r="363" spans="1:10" ht="16" x14ac:dyDescent="0.2">
      <c r="A363" s="63"/>
      <c r="B363" s="75"/>
      <c r="C363" s="66"/>
      <c r="D363" s="66"/>
      <c r="E363" s="78"/>
      <c r="F363" s="78"/>
      <c r="G363" s="277"/>
      <c r="H363" s="78"/>
      <c r="I363" s="144"/>
      <c r="J363" s="23"/>
    </row>
    <row r="364" spans="1:10" ht="16" x14ac:dyDescent="0.2">
      <c r="A364" s="63"/>
      <c r="B364" s="75" t="s">
        <v>599</v>
      </c>
      <c r="C364" s="66" t="s">
        <v>186</v>
      </c>
      <c r="D364" s="66" t="s">
        <v>411</v>
      </c>
      <c r="E364" s="78">
        <v>250000</v>
      </c>
      <c r="F364" s="109">
        <f>H364-G364</f>
        <v>73.92</v>
      </c>
      <c r="G364" s="479">
        <v>3.08</v>
      </c>
      <c r="H364" s="78">
        <v>77</v>
      </c>
      <c r="I364" s="144">
        <f>SUM(H364:H367)</f>
        <v>128.92000000000002</v>
      </c>
      <c r="J364" s="23"/>
    </row>
    <row r="365" spans="1:10" ht="16" x14ac:dyDescent="0.2">
      <c r="A365" s="63"/>
      <c r="B365" s="75" t="s">
        <v>599</v>
      </c>
      <c r="C365" s="66" t="s">
        <v>186</v>
      </c>
      <c r="D365" s="66" t="s">
        <v>417</v>
      </c>
      <c r="E365" s="78">
        <v>45000</v>
      </c>
      <c r="F365" s="109">
        <v>30.47</v>
      </c>
      <c r="G365" s="479"/>
      <c r="H365" s="78">
        <v>30.47</v>
      </c>
      <c r="I365" s="144"/>
      <c r="J365" s="23"/>
    </row>
    <row r="366" spans="1:10" ht="16" x14ac:dyDescent="0.2">
      <c r="A366" s="63"/>
      <c r="B366" s="75" t="s">
        <v>599</v>
      </c>
      <c r="C366" s="66" t="s">
        <v>186</v>
      </c>
      <c r="D366" s="66" t="s">
        <v>413</v>
      </c>
      <c r="E366" s="78">
        <v>250000</v>
      </c>
      <c r="F366" s="109">
        <v>10.45</v>
      </c>
      <c r="G366" s="479"/>
      <c r="H366" s="78">
        <f>F366</f>
        <v>10.45</v>
      </c>
      <c r="I366" s="144"/>
      <c r="J366" s="23"/>
    </row>
    <row r="367" spans="1:10" ht="16" x14ac:dyDescent="0.2">
      <c r="A367" s="63"/>
      <c r="B367" s="75" t="s">
        <v>599</v>
      </c>
      <c r="C367" s="66" t="s">
        <v>186</v>
      </c>
      <c r="D367" s="66" t="s">
        <v>418</v>
      </c>
      <c r="E367" s="78">
        <v>250000</v>
      </c>
      <c r="F367" s="109">
        <v>11</v>
      </c>
      <c r="G367" s="479"/>
      <c r="H367" s="78">
        <f>F367</f>
        <v>11</v>
      </c>
      <c r="I367" s="144"/>
      <c r="J367" s="23"/>
    </row>
    <row r="368" spans="1:10" ht="16" x14ac:dyDescent="0.2">
      <c r="A368" s="63"/>
      <c r="B368" s="75"/>
      <c r="C368" s="66"/>
      <c r="D368" s="66"/>
      <c r="E368" s="78"/>
      <c r="F368" s="109"/>
      <c r="G368" s="479"/>
      <c r="H368" s="78"/>
      <c r="I368" s="144"/>
      <c r="J368" s="23"/>
    </row>
    <row r="369" spans="1:29" ht="16" x14ac:dyDescent="0.2">
      <c r="A369" s="63"/>
      <c r="B369" s="75" t="s">
        <v>602</v>
      </c>
      <c r="C369" s="66" t="s">
        <v>135</v>
      </c>
      <c r="D369" s="66" t="s">
        <v>411</v>
      </c>
      <c r="E369" s="78">
        <v>10000</v>
      </c>
      <c r="F369" s="109">
        <v>0</v>
      </c>
      <c r="G369" s="479">
        <f>H369-F369</f>
        <v>8.02</v>
      </c>
      <c r="H369" s="78">
        <v>8.02</v>
      </c>
      <c r="I369" s="144">
        <f>SUM(H369:H373)</f>
        <v>20.37</v>
      </c>
      <c r="J369" s="23"/>
    </row>
    <row r="370" spans="1:29" s="226" customFormat="1" ht="16" x14ac:dyDescent="0.2">
      <c r="A370" s="101"/>
      <c r="B370" s="75" t="s">
        <v>602</v>
      </c>
      <c r="C370" s="66" t="s">
        <v>135</v>
      </c>
      <c r="D370" s="173" t="s">
        <v>412</v>
      </c>
      <c r="E370" s="78">
        <v>10000</v>
      </c>
      <c r="F370" s="109">
        <v>3.42</v>
      </c>
      <c r="G370" s="479"/>
      <c r="H370" s="78">
        <f>F370</f>
        <v>3.42</v>
      </c>
      <c r="I370" s="144"/>
      <c r="J370" s="23"/>
      <c r="K370"/>
      <c r="L370"/>
      <c r="M370"/>
      <c r="N370"/>
      <c r="O370"/>
      <c r="P370"/>
      <c r="Q370"/>
      <c r="R370"/>
      <c r="S370"/>
    </row>
    <row r="371" spans="1:29" ht="16" x14ac:dyDescent="0.2">
      <c r="A371" s="63"/>
      <c r="B371" s="75" t="s">
        <v>602</v>
      </c>
      <c r="C371" s="66" t="s">
        <v>135</v>
      </c>
      <c r="D371" s="173" t="s">
        <v>413</v>
      </c>
      <c r="E371" s="78">
        <v>100000</v>
      </c>
      <c r="F371" s="109">
        <v>4.18</v>
      </c>
      <c r="G371" s="479"/>
      <c r="H371" s="79">
        <f>F371</f>
        <v>4.18</v>
      </c>
      <c r="I371" s="144"/>
      <c r="J371" s="23"/>
    </row>
    <row r="372" spans="1:29" ht="16" x14ac:dyDescent="0.2">
      <c r="A372" s="63"/>
      <c r="B372" s="75" t="s">
        <v>602</v>
      </c>
      <c r="C372" s="66" t="s">
        <v>135</v>
      </c>
      <c r="D372" s="173" t="s">
        <v>418</v>
      </c>
      <c r="E372" s="78">
        <v>100000</v>
      </c>
      <c r="F372" s="109">
        <v>4.4000000000000004</v>
      </c>
      <c r="G372" s="479"/>
      <c r="H372" s="79">
        <f>F372</f>
        <v>4.4000000000000004</v>
      </c>
      <c r="I372" s="144"/>
      <c r="J372" s="23"/>
    </row>
    <row r="373" spans="1:29" ht="16" x14ac:dyDescent="0.2">
      <c r="A373" s="63"/>
      <c r="B373" s="75" t="s">
        <v>602</v>
      </c>
      <c r="C373" s="66" t="s">
        <v>135</v>
      </c>
      <c r="D373" s="173" t="s">
        <v>414</v>
      </c>
      <c r="E373" s="78">
        <v>10000</v>
      </c>
      <c r="F373" s="109">
        <v>0.35</v>
      </c>
      <c r="G373" s="479"/>
      <c r="H373" s="79">
        <f>F373</f>
        <v>0.35</v>
      </c>
      <c r="I373" s="144"/>
      <c r="J373" s="23"/>
    </row>
    <row r="374" spans="1:29" ht="16" x14ac:dyDescent="0.2">
      <c r="A374" s="63"/>
      <c r="B374" s="75"/>
      <c r="C374" s="66"/>
      <c r="D374" s="66"/>
      <c r="E374" s="78"/>
      <c r="F374" s="78"/>
      <c r="G374" s="277"/>
      <c r="H374" s="79"/>
      <c r="I374" s="144"/>
      <c r="J374" s="23"/>
    </row>
    <row r="375" spans="1:29" ht="16" x14ac:dyDescent="0.2">
      <c r="A375" s="63"/>
      <c r="B375" s="75" t="s">
        <v>603</v>
      </c>
      <c r="C375" s="66" t="s">
        <v>42</v>
      </c>
      <c r="D375" s="66" t="s">
        <v>411</v>
      </c>
      <c r="E375" s="78">
        <v>250000</v>
      </c>
      <c r="F375" s="109">
        <v>48.24</v>
      </c>
      <c r="G375" s="479">
        <v>2.0099999999999998</v>
      </c>
      <c r="H375" s="79">
        <f>SUM(F375:G375)</f>
        <v>50.25</v>
      </c>
      <c r="I375" s="144">
        <f>SUM(H375:H380)</f>
        <v>109.32</v>
      </c>
      <c r="J375" s="23"/>
    </row>
    <row r="376" spans="1:29" ht="16" x14ac:dyDescent="0.2">
      <c r="A376" s="63"/>
      <c r="B376" s="75" t="s">
        <v>603</v>
      </c>
      <c r="C376" s="66" t="s">
        <v>42</v>
      </c>
      <c r="D376" s="173" t="s">
        <v>417</v>
      </c>
      <c r="E376" s="78">
        <v>50000</v>
      </c>
      <c r="F376" s="109">
        <v>33.85</v>
      </c>
      <c r="G376" s="479"/>
      <c r="H376" s="79">
        <f>F376</f>
        <v>33.85</v>
      </c>
      <c r="I376" s="144"/>
      <c r="J376" s="23"/>
    </row>
    <row r="377" spans="1:29" ht="16" x14ac:dyDescent="0.2">
      <c r="A377" s="63"/>
      <c r="B377" s="75" t="s">
        <v>603</v>
      </c>
      <c r="C377" s="66" t="s">
        <v>42</v>
      </c>
      <c r="D377" s="173" t="s">
        <v>412</v>
      </c>
      <c r="E377" s="78">
        <v>10000</v>
      </c>
      <c r="F377" s="109">
        <v>3.42</v>
      </c>
      <c r="G377" s="479"/>
      <c r="H377" s="79">
        <f>F377</f>
        <v>3.42</v>
      </c>
      <c r="I377" s="144"/>
      <c r="J377" s="23"/>
    </row>
    <row r="378" spans="1:29" ht="16" x14ac:dyDescent="0.2">
      <c r="A378" s="63"/>
      <c r="B378" s="75" t="s">
        <v>603</v>
      </c>
      <c r="C378" s="66" t="s">
        <v>42</v>
      </c>
      <c r="D378" s="173" t="s">
        <v>413</v>
      </c>
      <c r="E378" s="78">
        <v>250000</v>
      </c>
      <c r="F378" s="109">
        <v>10.45</v>
      </c>
      <c r="G378" s="479"/>
      <c r="H378" s="79">
        <f>F378</f>
        <v>10.45</v>
      </c>
      <c r="I378" s="144"/>
      <c r="J378" s="23"/>
    </row>
    <row r="379" spans="1:29" ht="16" x14ac:dyDescent="0.2">
      <c r="A379" s="63"/>
      <c r="B379" s="75" t="s">
        <v>603</v>
      </c>
      <c r="C379" s="66" t="s">
        <v>42</v>
      </c>
      <c r="D379" s="173" t="s">
        <v>418</v>
      </c>
      <c r="E379" s="78">
        <v>250000</v>
      </c>
      <c r="F379" s="109">
        <v>11</v>
      </c>
      <c r="G379" s="479"/>
      <c r="H379" s="79">
        <f>F379</f>
        <v>11</v>
      </c>
      <c r="I379" s="144"/>
      <c r="J379" s="23"/>
    </row>
    <row r="380" spans="1:29" ht="16" x14ac:dyDescent="0.2">
      <c r="A380" s="63"/>
      <c r="B380" s="75" t="s">
        <v>603</v>
      </c>
      <c r="C380" s="66" t="s">
        <v>42</v>
      </c>
      <c r="D380" s="173" t="s">
        <v>414</v>
      </c>
      <c r="E380" s="78">
        <v>10000</v>
      </c>
      <c r="F380" s="109">
        <v>0.35</v>
      </c>
      <c r="G380" s="479"/>
      <c r="H380" s="79">
        <f>F380</f>
        <v>0.35</v>
      </c>
      <c r="I380" s="144"/>
      <c r="J380" s="23"/>
    </row>
    <row r="381" spans="1:29" ht="16" x14ac:dyDescent="0.2">
      <c r="A381" s="63"/>
      <c r="B381" s="75"/>
      <c r="C381" s="66"/>
      <c r="D381" s="66"/>
      <c r="E381" s="79"/>
      <c r="F381" s="78"/>
      <c r="G381" s="277"/>
      <c r="H381" s="79"/>
      <c r="I381" s="144"/>
      <c r="J381" s="23"/>
    </row>
    <row r="382" spans="1:29" ht="16" x14ac:dyDescent="0.2">
      <c r="A382" s="63"/>
      <c r="B382" s="75" t="s">
        <v>604</v>
      </c>
      <c r="C382" s="66" t="s">
        <v>43</v>
      </c>
      <c r="D382" s="66" t="s">
        <v>411</v>
      </c>
      <c r="E382" s="78">
        <v>180000</v>
      </c>
      <c r="F382" s="109">
        <f>H382-G382</f>
        <v>239.35999999999999</v>
      </c>
      <c r="G382" s="479">
        <v>14.08</v>
      </c>
      <c r="H382" s="78">
        <v>253.44</v>
      </c>
      <c r="I382" s="144">
        <f>SUM(H382:H385)</f>
        <v>278.79000000000002</v>
      </c>
      <c r="J382" s="23"/>
    </row>
    <row r="383" spans="1:29" s="305" customFormat="1" ht="16" x14ac:dyDescent="0.2">
      <c r="A383" s="63"/>
      <c r="B383" s="304" t="s">
        <v>604</v>
      </c>
      <c r="C383" s="66" t="s">
        <v>43</v>
      </c>
      <c r="D383" s="66" t="s">
        <v>417</v>
      </c>
      <c r="E383" s="78">
        <v>5000</v>
      </c>
      <c r="F383" s="109">
        <v>17.61</v>
      </c>
      <c r="G383" s="479"/>
      <c r="H383" s="78">
        <f>F383</f>
        <v>17.61</v>
      </c>
      <c r="I383" s="144"/>
      <c r="J383" s="2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1:29" ht="16" x14ac:dyDescent="0.2">
      <c r="A384" s="63"/>
      <c r="B384" s="75" t="s">
        <v>604</v>
      </c>
      <c r="C384" s="66" t="s">
        <v>43</v>
      </c>
      <c r="D384" s="66" t="s">
        <v>413</v>
      </c>
      <c r="E384" s="78">
        <v>180000</v>
      </c>
      <c r="F384" s="109">
        <v>7.52</v>
      </c>
      <c r="G384" s="479"/>
      <c r="H384" s="78">
        <f>F384</f>
        <v>7.52</v>
      </c>
      <c r="I384" s="144"/>
      <c r="J384" s="23"/>
    </row>
    <row r="385" spans="1:29" s="305" customFormat="1" ht="16" x14ac:dyDescent="0.2">
      <c r="A385" s="63"/>
      <c r="B385" s="304" t="s">
        <v>604</v>
      </c>
      <c r="C385" s="66" t="s">
        <v>43</v>
      </c>
      <c r="D385" s="66" t="s">
        <v>418</v>
      </c>
      <c r="E385" s="78">
        <v>5000</v>
      </c>
      <c r="F385" s="109">
        <v>0.22</v>
      </c>
      <c r="G385" s="479"/>
      <c r="H385" s="78">
        <f>F385</f>
        <v>0.22</v>
      </c>
      <c r="I385" s="144"/>
      <c r="J385" s="23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1:29" ht="16" x14ac:dyDescent="0.2">
      <c r="A386" s="63"/>
      <c r="B386" s="75"/>
      <c r="C386" s="66"/>
      <c r="D386" s="66"/>
      <c r="E386" s="79"/>
      <c r="F386" s="78"/>
      <c r="G386" s="277"/>
      <c r="H386" s="78"/>
      <c r="I386" s="144"/>
      <c r="J386" s="23"/>
    </row>
    <row r="387" spans="1:29" ht="16" x14ac:dyDescent="0.2">
      <c r="A387" s="63"/>
      <c r="B387" s="75" t="s">
        <v>605</v>
      </c>
      <c r="C387" s="66" t="s">
        <v>340</v>
      </c>
      <c r="D387" s="66" t="s">
        <v>411</v>
      </c>
      <c r="E387" s="78">
        <v>20000</v>
      </c>
      <c r="F387" s="109">
        <v>2.0099999999999998</v>
      </c>
      <c r="G387" s="479">
        <v>2.0099999999999998</v>
      </c>
      <c r="H387" s="78">
        <v>4.0199999999999996</v>
      </c>
      <c r="I387" s="144">
        <f>SUM(H387:H388)</f>
        <v>4.4399999999999995</v>
      </c>
      <c r="J387" s="23"/>
    </row>
    <row r="388" spans="1:29" ht="16" x14ac:dyDescent="0.2">
      <c r="A388" s="63"/>
      <c r="B388" s="75" t="s">
        <v>605</v>
      </c>
      <c r="C388" s="66" t="s">
        <v>340</v>
      </c>
      <c r="D388" s="66" t="s">
        <v>413</v>
      </c>
      <c r="E388" s="78">
        <v>10000</v>
      </c>
      <c r="F388" s="109">
        <v>0.42</v>
      </c>
      <c r="G388" s="479"/>
      <c r="H388" s="78">
        <f>F388</f>
        <v>0.42</v>
      </c>
      <c r="I388" s="144"/>
      <c r="J388" s="23"/>
    </row>
    <row r="389" spans="1:29" ht="16" x14ac:dyDescent="0.2">
      <c r="A389" s="63"/>
      <c r="B389" s="75"/>
      <c r="C389" s="66"/>
      <c r="D389" s="66"/>
      <c r="E389" s="78"/>
      <c r="F389" s="78"/>
      <c r="G389" s="277"/>
      <c r="H389" s="78"/>
      <c r="I389" s="144"/>
      <c r="J389" s="23"/>
    </row>
    <row r="390" spans="1:29" ht="16" x14ac:dyDescent="0.2">
      <c r="A390" s="63"/>
      <c r="B390" s="75" t="s">
        <v>606</v>
      </c>
      <c r="C390" s="66" t="s">
        <v>44</v>
      </c>
      <c r="D390" s="66" t="s">
        <v>411</v>
      </c>
      <c r="E390" s="78">
        <v>10000</v>
      </c>
      <c r="F390" s="109">
        <v>0</v>
      </c>
      <c r="G390" s="479">
        <v>14.08</v>
      </c>
      <c r="H390" s="78">
        <v>14.08</v>
      </c>
      <c r="I390" s="144">
        <f>SUM(H390:H391)</f>
        <v>14.5</v>
      </c>
      <c r="J390" s="23"/>
    </row>
    <row r="391" spans="1:29" ht="16" x14ac:dyDescent="0.2">
      <c r="A391" s="63"/>
      <c r="B391" s="75" t="s">
        <v>606</v>
      </c>
      <c r="C391" s="66" t="s">
        <v>44</v>
      </c>
      <c r="D391" s="66" t="s">
        <v>413</v>
      </c>
      <c r="E391" s="79">
        <v>10000</v>
      </c>
      <c r="F391" s="109">
        <v>0.42</v>
      </c>
      <c r="G391" s="479"/>
      <c r="H391" s="79">
        <f>F391</f>
        <v>0.42</v>
      </c>
      <c r="I391" s="144"/>
      <c r="J391" s="23"/>
    </row>
    <row r="392" spans="1:29" ht="16" x14ac:dyDescent="0.2">
      <c r="A392" s="63"/>
      <c r="B392" s="75"/>
      <c r="C392" s="66"/>
      <c r="D392" s="66"/>
      <c r="E392" s="79"/>
      <c r="F392" s="78"/>
      <c r="G392" s="277"/>
      <c r="H392" s="79"/>
      <c r="I392" s="144"/>
      <c r="J392" s="23"/>
    </row>
    <row r="393" spans="1:29" ht="16" x14ac:dyDescent="0.2">
      <c r="A393" s="63"/>
      <c r="B393" s="75" t="s">
        <v>607</v>
      </c>
      <c r="C393" s="66" t="s">
        <v>96</v>
      </c>
      <c r="D393" s="66" t="s">
        <v>411</v>
      </c>
      <c r="E393" s="78">
        <v>30000</v>
      </c>
      <c r="F393" s="109">
        <f>H393-G393</f>
        <v>4.0200000000000005</v>
      </c>
      <c r="G393" s="479">
        <v>2.0099999999999998</v>
      </c>
      <c r="H393" s="78">
        <v>6.03</v>
      </c>
      <c r="I393" s="144">
        <f>SUM(H393:H394)</f>
        <v>6.45</v>
      </c>
      <c r="J393" s="23"/>
    </row>
    <row r="394" spans="1:29" ht="16" x14ac:dyDescent="0.2">
      <c r="A394" s="63"/>
      <c r="B394" s="75" t="s">
        <v>607</v>
      </c>
      <c r="C394" s="66" t="s">
        <v>96</v>
      </c>
      <c r="D394" s="66" t="s">
        <v>413</v>
      </c>
      <c r="E394" s="79">
        <v>10000</v>
      </c>
      <c r="F394" s="109">
        <v>0.42</v>
      </c>
      <c r="G394" s="479"/>
      <c r="H394" s="79">
        <f>F394</f>
        <v>0.42</v>
      </c>
      <c r="I394" s="144"/>
      <c r="J394" s="23"/>
    </row>
    <row r="395" spans="1:29" ht="16" x14ac:dyDescent="0.2">
      <c r="A395" s="63"/>
      <c r="B395" s="75"/>
      <c r="C395" s="66"/>
      <c r="D395" s="66"/>
      <c r="E395" s="79"/>
      <c r="F395" s="78"/>
      <c r="G395" s="277"/>
      <c r="H395" s="79"/>
      <c r="I395" s="144"/>
      <c r="J395" s="23"/>
    </row>
    <row r="396" spans="1:29" ht="16" x14ac:dyDescent="0.2">
      <c r="A396" s="63"/>
      <c r="B396" s="75" t="s">
        <v>608</v>
      </c>
      <c r="C396" s="66" t="s">
        <v>496</v>
      </c>
      <c r="D396" s="66" t="s">
        <v>411</v>
      </c>
      <c r="E396" s="79">
        <v>10000</v>
      </c>
      <c r="F396" s="109">
        <v>0</v>
      </c>
      <c r="G396" s="479">
        <v>0.91</v>
      </c>
      <c r="H396" s="79">
        <f>SUM(F396:G396)</f>
        <v>0.91</v>
      </c>
      <c r="I396" s="144">
        <f>H396</f>
        <v>0.91</v>
      </c>
      <c r="J396" s="23"/>
    </row>
    <row r="397" spans="1:29" ht="16" x14ac:dyDescent="0.2">
      <c r="A397" s="63"/>
      <c r="B397" s="75"/>
      <c r="C397" s="66"/>
      <c r="D397" s="66"/>
      <c r="E397" s="79"/>
      <c r="F397" s="78"/>
      <c r="G397" s="277"/>
      <c r="H397" s="79"/>
      <c r="I397" s="144"/>
      <c r="J397" s="23"/>
    </row>
    <row r="398" spans="1:29" ht="16" x14ac:dyDescent="0.2">
      <c r="A398" s="63"/>
      <c r="B398" s="75" t="s">
        <v>609</v>
      </c>
      <c r="C398" s="66" t="s">
        <v>137</v>
      </c>
      <c r="D398" s="66" t="s">
        <v>411</v>
      </c>
      <c r="E398" s="79">
        <v>100000</v>
      </c>
      <c r="F398" s="109">
        <f>H398-G398</f>
        <v>5.9399999999999995</v>
      </c>
      <c r="G398" s="479">
        <v>0.66</v>
      </c>
      <c r="H398" s="79">
        <v>6.6</v>
      </c>
      <c r="I398" s="144">
        <f>SUM(H398:H399)</f>
        <v>10.78</v>
      </c>
      <c r="J398" s="23"/>
    </row>
    <row r="399" spans="1:29" ht="16" x14ac:dyDescent="0.2">
      <c r="A399" s="63"/>
      <c r="B399" s="75" t="s">
        <v>609</v>
      </c>
      <c r="C399" s="66" t="s">
        <v>137</v>
      </c>
      <c r="D399" s="66" t="s">
        <v>413</v>
      </c>
      <c r="E399" s="79">
        <v>100000</v>
      </c>
      <c r="F399" s="109">
        <v>4.18</v>
      </c>
      <c r="G399" s="479"/>
      <c r="H399" s="79">
        <f>F399</f>
        <v>4.18</v>
      </c>
      <c r="I399" s="144"/>
      <c r="J399" s="23"/>
    </row>
    <row r="400" spans="1:29" ht="16" x14ac:dyDescent="0.2">
      <c r="A400" s="63"/>
      <c r="B400" s="75"/>
      <c r="C400" s="66"/>
      <c r="D400" s="66"/>
      <c r="E400" s="79"/>
      <c r="F400" s="78"/>
      <c r="G400" s="277"/>
      <c r="H400" s="79"/>
      <c r="I400" s="144"/>
      <c r="J400" s="23"/>
    </row>
    <row r="401" spans="1:10" ht="16" x14ac:dyDescent="0.2">
      <c r="A401" s="63"/>
      <c r="B401" s="75" t="s">
        <v>610</v>
      </c>
      <c r="C401" s="66" t="s">
        <v>45</v>
      </c>
      <c r="D401" s="66" t="s">
        <v>411</v>
      </c>
      <c r="E401" s="78">
        <v>10000</v>
      </c>
      <c r="F401" s="109">
        <v>0</v>
      </c>
      <c r="G401" s="479">
        <v>2.0099999999999998</v>
      </c>
      <c r="H401" s="78">
        <v>2.0099999999999998</v>
      </c>
      <c r="I401" s="144">
        <f>H401</f>
        <v>2.0099999999999998</v>
      </c>
      <c r="J401" s="211"/>
    </row>
    <row r="402" spans="1:10" ht="16" x14ac:dyDescent="0.2">
      <c r="A402" s="63"/>
      <c r="B402" s="75"/>
      <c r="C402" s="66"/>
      <c r="D402" s="66"/>
      <c r="E402" s="78"/>
      <c r="F402" s="109"/>
      <c r="G402" s="479"/>
      <c r="H402" s="78"/>
      <c r="I402" s="144"/>
      <c r="J402" s="211"/>
    </row>
    <row r="403" spans="1:10" ht="16" x14ac:dyDescent="0.2">
      <c r="A403" s="63"/>
      <c r="B403" s="75" t="s">
        <v>556</v>
      </c>
      <c r="C403" s="66" t="s">
        <v>1067</v>
      </c>
      <c r="D403" s="66" t="s">
        <v>411</v>
      </c>
      <c r="E403" s="79">
        <v>10000</v>
      </c>
      <c r="F403" s="109">
        <v>0</v>
      </c>
      <c r="G403" s="479">
        <f>H403-F403</f>
        <v>14.08</v>
      </c>
      <c r="H403" s="79">
        <v>14.08</v>
      </c>
      <c r="I403" s="192">
        <f>H403</f>
        <v>14.08</v>
      </c>
      <c r="J403" s="23"/>
    </row>
    <row r="404" spans="1:10" ht="16" x14ac:dyDescent="0.2">
      <c r="A404" s="63"/>
      <c r="B404" s="75"/>
      <c r="C404" s="66"/>
      <c r="D404" s="66"/>
      <c r="E404" s="79"/>
      <c r="F404" s="78"/>
      <c r="G404" s="277"/>
      <c r="H404" s="79"/>
      <c r="I404" s="144"/>
      <c r="J404" s="23"/>
    </row>
    <row r="405" spans="1:10" ht="16" x14ac:dyDescent="0.2">
      <c r="A405" s="63"/>
      <c r="B405" s="75" t="s">
        <v>611</v>
      </c>
      <c r="C405" s="66" t="s">
        <v>230</v>
      </c>
      <c r="D405" s="66" t="s">
        <v>411</v>
      </c>
      <c r="E405" s="79">
        <v>100000</v>
      </c>
      <c r="F405" s="109">
        <v>45.18</v>
      </c>
      <c r="G405" s="479">
        <v>5.0199999999999996</v>
      </c>
      <c r="H405" s="79">
        <v>50.2</v>
      </c>
      <c r="I405" s="144">
        <f>SUM(H405:H408)</f>
        <v>97.65000000000002</v>
      </c>
      <c r="J405" s="23"/>
    </row>
    <row r="406" spans="1:10" ht="16" x14ac:dyDescent="0.2">
      <c r="A406" s="63"/>
      <c r="B406" s="75" t="s">
        <v>611</v>
      </c>
      <c r="C406" s="66" t="s">
        <v>230</v>
      </c>
      <c r="D406" s="66" t="s">
        <v>417</v>
      </c>
      <c r="E406" s="79">
        <v>50000</v>
      </c>
      <c r="F406" s="109">
        <v>33.85</v>
      </c>
      <c r="G406" s="479"/>
      <c r="H406" s="79">
        <f>F406</f>
        <v>33.85</v>
      </c>
      <c r="I406" s="144"/>
      <c r="J406" s="23"/>
    </row>
    <row r="407" spans="1:10" ht="16" x14ac:dyDescent="0.2">
      <c r="A407" s="63"/>
      <c r="B407" s="75" t="s">
        <v>611</v>
      </c>
      <c r="C407" s="66" t="s">
        <v>230</v>
      </c>
      <c r="D407" s="66" t="s">
        <v>413</v>
      </c>
      <c r="E407" s="79">
        <v>220000</v>
      </c>
      <c r="F407" s="109">
        <v>9.1999999999999993</v>
      </c>
      <c r="G407" s="479"/>
      <c r="H407" s="79">
        <f>F407</f>
        <v>9.1999999999999993</v>
      </c>
      <c r="I407" s="144"/>
      <c r="J407" s="23"/>
    </row>
    <row r="408" spans="1:10" ht="16" x14ac:dyDescent="0.2">
      <c r="A408" s="63"/>
      <c r="B408" s="75" t="s">
        <v>611</v>
      </c>
      <c r="C408" s="66" t="s">
        <v>230</v>
      </c>
      <c r="D408" s="173" t="s">
        <v>418</v>
      </c>
      <c r="E408" s="78">
        <v>100000</v>
      </c>
      <c r="F408" s="109">
        <v>4.4000000000000004</v>
      </c>
      <c r="G408" s="479"/>
      <c r="H408" s="78">
        <f>F408</f>
        <v>4.4000000000000004</v>
      </c>
      <c r="I408" s="144"/>
      <c r="J408" s="23"/>
    </row>
    <row r="409" spans="1:10" ht="16" x14ac:dyDescent="0.2">
      <c r="A409" s="63"/>
      <c r="B409" s="75"/>
      <c r="C409" s="66"/>
      <c r="D409" s="66"/>
      <c r="E409" s="79"/>
      <c r="F409" s="78"/>
      <c r="G409" s="277"/>
      <c r="H409" s="79"/>
      <c r="I409" s="144"/>
      <c r="J409" s="23"/>
    </row>
    <row r="410" spans="1:10" ht="16" x14ac:dyDescent="0.2">
      <c r="A410" s="63"/>
      <c r="B410" s="75" t="s">
        <v>612</v>
      </c>
      <c r="C410" s="66" t="s">
        <v>334</v>
      </c>
      <c r="D410" s="66" t="s">
        <v>411</v>
      </c>
      <c r="E410" s="78">
        <v>50000</v>
      </c>
      <c r="F410" s="109">
        <f>H410-G410</f>
        <v>12.32</v>
      </c>
      <c r="G410" s="479">
        <v>3.08</v>
      </c>
      <c r="H410" s="78">
        <v>15.4</v>
      </c>
      <c r="I410" s="144">
        <f>SUM(H410:H415)</f>
        <v>70.92</v>
      </c>
      <c r="J410" s="23"/>
    </row>
    <row r="411" spans="1:10" ht="16" x14ac:dyDescent="0.2">
      <c r="A411" s="63"/>
      <c r="B411" s="75" t="s">
        <v>612</v>
      </c>
      <c r="C411" s="66" t="s">
        <v>334</v>
      </c>
      <c r="D411" s="173" t="s">
        <v>417</v>
      </c>
      <c r="E411" s="78">
        <v>50000</v>
      </c>
      <c r="F411" s="109">
        <v>22.05</v>
      </c>
      <c r="G411" s="479"/>
      <c r="H411" s="78">
        <f>F411</f>
        <v>22.05</v>
      </c>
      <c r="I411" s="144"/>
      <c r="J411" s="104"/>
    </row>
    <row r="412" spans="1:10" ht="16" x14ac:dyDescent="0.2">
      <c r="A412" s="63"/>
      <c r="B412" s="75" t="s">
        <v>612</v>
      </c>
      <c r="C412" s="66" t="s">
        <v>334</v>
      </c>
      <c r="D412" s="173" t="s">
        <v>412</v>
      </c>
      <c r="E412" s="78">
        <v>10000</v>
      </c>
      <c r="F412" s="109">
        <v>3.42</v>
      </c>
      <c r="G412" s="479"/>
      <c r="H412" s="78">
        <f>F412</f>
        <v>3.42</v>
      </c>
      <c r="I412" s="144"/>
      <c r="J412" s="91"/>
    </row>
    <row r="413" spans="1:10" ht="16" x14ac:dyDescent="0.2">
      <c r="A413" s="63"/>
      <c r="B413" s="75" t="s">
        <v>612</v>
      </c>
      <c r="C413" s="66" t="s">
        <v>334</v>
      </c>
      <c r="D413" s="173" t="s">
        <v>413</v>
      </c>
      <c r="E413" s="78">
        <v>500000</v>
      </c>
      <c r="F413" s="109">
        <v>20.9</v>
      </c>
      <c r="G413" s="479"/>
      <c r="H413" s="78">
        <f>F413</f>
        <v>20.9</v>
      </c>
      <c r="I413" s="144"/>
      <c r="J413" s="91"/>
    </row>
    <row r="414" spans="1:10" ht="16" x14ac:dyDescent="0.2">
      <c r="A414" s="63"/>
      <c r="B414" s="75" t="s">
        <v>612</v>
      </c>
      <c r="C414" s="66" t="s">
        <v>334</v>
      </c>
      <c r="D414" s="173" t="s">
        <v>418</v>
      </c>
      <c r="E414" s="78">
        <v>200000</v>
      </c>
      <c r="F414" s="109">
        <v>8.8000000000000007</v>
      </c>
      <c r="G414" s="479"/>
      <c r="H414" s="78">
        <f>F414</f>
        <v>8.8000000000000007</v>
      </c>
      <c r="I414" s="144"/>
      <c r="J414" s="91"/>
    </row>
    <row r="415" spans="1:10" ht="16" x14ac:dyDescent="0.2">
      <c r="A415" s="63"/>
      <c r="B415" s="75" t="s">
        <v>612</v>
      </c>
      <c r="C415" s="66" t="s">
        <v>334</v>
      </c>
      <c r="D415" s="173" t="s">
        <v>414</v>
      </c>
      <c r="E415" s="78">
        <v>10000</v>
      </c>
      <c r="F415" s="109">
        <v>0.35</v>
      </c>
      <c r="G415" s="479"/>
      <c r="H415" s="79">
        <f>F415</f>
        <v>0.35</v>
      </c>
      <c r="I415" s="144"/>
      <c r="J415" s="91"/>
    </row>
    <row r="416" spans="1:10" ht="16" x14ac:dyDescent="0.2">
      <c r="A416" s="63"/>
      <c r="B416" s="75"/>
      <c r="C416" s="66"/>
      <c r="D416" s="66"/>
      <c r="E416" s="78"/>
      <c r="F416" s="78"/>
      <c r="G416" s="277"/>
      <c r="H416" s="79"/>
      <c r="I416" s="144"/>
      <c r="J416" s="91"/>
    </row>
    <row r="417" spans="1:10" ht="16" x14ac:dyDescent="0.2">
      <c r="A417" s="63"/>
      <c r="B417" s="75" t="s">
        <v>613</v>
      </c>
      <c r="C417" s="66" t="s">
        <v>182</v>
      </c>
      <c r="D417" s="66" t="s">
        <v>411</v>
      </c>
      <c r="E417" s="78">
        <v>10000</v>
      </c>
      <c r="F417" s="109">
        <v>0</v>
      </c>
      <c r="G417" s="479">
        <v>1.26</v>
      </c>
      <c r="H417" s="78">
        <f>SUM(F417:G417)</f>
        <v>1.26</v>
      </c>
      <c r="I417" s="144">
        <f>SUM(H417:H418)</f>
        <v>2.17</v>
      </c>
      <c r="J417" s="104"/>
    </row>
    <row r="418" spans="1:10" ht="16" x14ac:dyDescent="0.2">
      <c r="A418" s="63"/>
      <c r="B418" s="75" t="s">
        <v>613</v>
      </c>
      <c r="C418" s="66" t="s">
        <v>182</v>
      </c>
      <c r="D418" s="66" t="s">
        <v>417</v>
      </c>
      <c r="E418" s="78">
        <v>5000</v>
      </c>
      <c r="F418" s="109">
        <v>0.91</v>
      </c>
      <c r="G418" s="478"/>
      <c r="H418" s="78">
        <f>F418</f>
        <v>0.91</v>
      </c>
      <c r="I418" s="144"/>
      <c r="J418" s="104"/>
    </row>
    <row r="419" spans="1:10" ht="16" x14ac:dyDescent="0.2">
      <c r="A419" s="63"/>
      <c r="B419" s="75"/>
      <c r="D419" s="66"/>
      <c r="E419" s="78"/>
      <c r="F419" s="78"/>
      <c r="G419" s="277"/>
      <c r="H419" s="78"/>
      <c r="I419" s="144"/>
      <c r="J419" s="104"/>
    </row>
    <row r="420" spans="1:10" ht="16" x14ac:dyDescent="0.2">
      <c r="A420" s="63"/>
      <c r="B420" s="75" t="s">
        <v>614</v>
      </c>
      <c r="C420" s="66" t="s">
        <v>366</v>
      </c>
      <c r="D420" s="66" t="s">
        <v>411</v>
      </c>
      <c r="E420" s="78">
        <v>10000</v>
      </c>
      <c r="F420" s="109">
        <v>0</v>
      </c>
      <c r="G420" s="479">
        <v>5.0199999999999996</v>
      </c>
      <c r="H420" s="78">
        <v>5.0199999999999996</v>
      </c>
      <c r="I420" s="144">
        <f>SUM(H420:H425)</f>
        <v>21.78</v>
      </c>
      <c r="J420" s="104"/>
    </row>
    <row r="421" spans="1:10" ht="16" x14ac:dyDescent="0.2">
      <c r="A421" s="63"/>
      <c r="B421" s="75" t="s">
        <v>614</v>
      </c>
      <c r="C421" s="66" t="s">
        <v>366</v>
      </c>
      <c r="D421" s="173" t="s">
        <v>417</v>
      </c>
      <c r="E421" s="78">
        <v>10000</v>
      </c>
      <c r="F421" s="109">
        <v>4.41</v>
      </c>
      <c r="G421" s="479"/>
      <c r="H421" s="78">
        <f>F421</f>
        <v>4.41</v>
      </c>
      <c r="I421" s="144"/>
      <c r="J421" s="211"/>
    </row>
    <row r="422" spans="1:10" ht="16" x14ac:dyDescent="0.2">
      <c r="A422" s="63"/>
      <c r="B422" s="75" t="s">
        <v>614</v>
      </c>
      <c r="C422" s="66" t="s">
        <v>366</v>
      </c>
      <c r="D422" s="173" t="s">
        <v>412</v>
      </c>
      <c r="E422" s="78">
        <v>10000</v>
      </c>
      <c r="F422" s="109">
        <v>3.42</v>
      </c>
      <c r="G422" s="479"/>
      <c r="H422" s="78">
        <f>F422</f>
        <v>3.42</v>
      </c>
      <c r="I422" s="144"/>
      <c r="J422" s="104"/>
    </row>
    <row r="423" spans="1:10" ht="16" x14ac:dyDescent="0.2">
      <c r="A423" s="63"/>
      <c r="B423" s="75" t="s">
        <v>614</v>
      </c>
      <c r="C423" s="66" t="s">
        <v>366</v>
      </c>
      <c r="D423" s="173" t="s">
        <v>413</v>
      </c>
      <c r="E423" s="78">
        <v>100000</v>
      </c>
      <c r="F423" s="109">
        <v>4.18</v>
      </c>
      <c r="G423" s="479"/>
      <c r="H423" s="78">
        <f>F423</f>
        <v>4.18</v>
      </c>
      <c r="I423" s="144"/>
      <c r="J423" s="104"/>
    </row>
    <row r="424" spans="1:10" ht="16" x14ac:dyDescent="0.2">
      <c r="A424" s="63"/>
      <c r="B424" s="75" t="s">
        <v>614</v>
      </c>
      <c r="C424" s="66" t="s">
        <v>366</v>
      </c>
      <c r="D424" s="173" t="s">
        <v>418</v>
      </c>
      <c r="E424" s="78">
        <v>100000</v>
      </c>
      <c r="F424" s="109">
        <v>4.4000000000000004</v>
      </c>
      <c r="G424" s="479"/>
      <c r="H424" s="78">
        <f>F424</f>
        <v>4.4000000000000004</v>
      </c>
      <c r="I424" s="144"/>
      <c r="J424" s="104"/>
    </row>
    <row r="425" spans="1:10" ht="16" x14ac:dyDescent="0.2">
      <c r="A425" s="63"/>
      <c r="B425" s="75" t="s">
        <v>614</v>
      </c>
      <c r="C425" s="66" t="s">
        <v>366</v>
      </c>
      <c r="D425" s="173" t="s">
        <v>414</v>
      </c>
      <c r="E425" s="78">
        <v>10000</v>
      </c>
      <c r="F425" s="109">
        <v>0.35</v>
      </c>
      <c r="G425" s="479"/>
      <c r="H425" s="78">
        <f>F425</f>
        <v>0.35</v>
      </c>
      <c r="I425" s="144"/>
      <c r="J425" s="104"/>
    </row>
    <row r="426" spans="1:10" ht="16" x14ac:dyDescent="0.2">
      <c r="A426" s="63"/>
      <c r="B426" s="75"/>
      <c r="C426" s="66"/>
      <c r="D426" s="66"/>
      <c r="E426" s="78"/>
      <c r="F426" s="78"/>
      <c r="G426" s="277"/>
      <c r="H426" s="78"/>
      <c r="I426" s="144"/>
      <c r="J426" s="104"/>
    </row>
    <row r="427" spans="1:10" ht="16" x14ac:dyDescent="0.2">
      <c r="A427" s="63"/>
      <c r="B427" s="75" t="s">
        <v>536</v>
      </c>
      <c r="C427" s="66" t="s">
        <v>524</v>
      </c>
      <c r="D427" s="66" t="s">
        <v>411</v>
      </c>
      <c r="E427" s="78">
        <v>10000</v>
      </c>
      <c r="F427" s="109">
        <v>0</v>
      </c>
      <c r="G427" s="479">
        <f>H427-F427</f>
        <v>0.66</v>
      </c>
      <c r="H427" s="78">
        <v>0.66</v>
      </c>
      <c r="I427" s="144">
        <f>SUM(H427:H429)</f>
        <v>2.87</v>
      </c>
      <c r="J427" s="23"/>
    </row>
    <row r="428" spans="1:10" ht="16" x14ac:dyDescent="0.2">
      <c r="A428" s="63"/>
      <c r="B428" s="75" t="s">
        <v>536</v>
      </c>
      <c r="C428" s="66" t="s">
        <v>524</v>
      </c>
      <c r="D428" s="66" t="s">
        <v>412</v>
      </c>
      <c r="E428" s="78">
        <v>4000</v>
      </c>
      <c r="F428" s="109">
        <v>1.37</v>
      </c>
      <c r="G428" s="479"/>
      <c r="H428" s="78">
        <f>F428</f>
        <v>1.37</v>
      </c>
      <c r="I428" s="144"/>
      <c r="J428" s="23"/>
    </row>
    <row r="429" spans="1:10" ht="16" x14ac:dyDescent="0.2">
      <c r="A429" s="63"/>
      <c r="B429" s="75" t="s">
        <v>536</v>
      </c>
      <c r="C429" s="66" t="s">
        <v>524</v>
      </c>
      <c r="D429" s="66" t="s">
        <v>413</v>
      </c>
      <c r="E429" s="78">
        <v>20000</v>
      </c>
      <c r="F429" s="109">
        <v>0.84</v>
      </c>
      <c r="G429" s="479"/>
      <c r="H429" s="78">
        <f>F429</f>
        <v>0.84</v>
      </c>
      <c r="I429" s="144"/>
      <c r="J429" s="23"/>
    </row>
    <row r="430" spans="1:10" ht="16" x14ac:dyDescent="0.2">
      <c r="A430" s="63"/>
      <c r="B430" s="75"/>
      <c r="C430" s="66"/>
      <c r="D430" s="66"/>
      <c r="E430" s="78"/>
      <c r="F430" s="78"/>
      <c r="G430" s="277"/>
      <c r="H430" s="78"/>
      <c r="I430" s="144"/>
      <c r="J430" s="23"/>
    </row>
    <row r="431" spans="1:10" ht="16" x14ac:dyDescent="0.2">
      <c r="A431" s="63"/>
      <c r="B431" s="75" t="s">
        <v>725</v>
      </c>
      <c r="C431" s="66" t="s">
        <v>745</v>
      </c>
      <c r="D431" s="66" t="s">
        <v>411</v>
      </c>
      <c r="E431" s="78">
        <v>20000</v>
      </c>
      <c r="F431" s="109">
        <f>H431-G431</f>
        <v>1.26</v>
      </c>
      <c r="G431" s="479">
        <v>1.26</v>
      </c>
      <c r="H431" s="78">
        <v>2.52</v>
      </c>
      <c r="I431" s="144">
        <f>SUM(H431:H434)</f>
        <v>15.51</v>
      </c>
      <c r="J431" s="23"/>
    </row>
    <row r="432" spans="1:10" ht="16" x14ac:dyDescent="0.2">
      <c r="A432" s="63"/>
      <c r="B432" s="75" t="s">
        <v>725</v>
      </c>
      <c r="C432" s="66" t="s">
        <v>745</v>
      </c>
      <c r="D432" s="66" t="s">
        <v>417</v>
      </c>
      <c r="E432" s="78">
        <v>10000</v>
      </c>
      <c r="F432" s="109">
        <v>4.41</v>
      </c>
      <c r="G432" s="479"/>
      <c r="H432" s="78">
        <v>4.41</v>
      </c>
      <c r="I432" s="144"/>
      <c r="J432" s="23"/>
    </row>
    <row r="433" spans="1:10" ht="16" x14ac:dyDescent="0.2">
      <c r="A433" s="63"/>
      <c r="B433" s="75" t="s">
        <v>725</v>
      </c>
      <c r="C433" s="66" t="s">
        <v>745</v>
      </c>
      <c r="D433" s="66" t="s">
        <v>413</v>
      </c>
      <c r="E433" s="78">
        <v>100000</v>
      </c>
      <c r="F433" s="109">
        <v>4.18</v>
      </c>
      <c r="G433" s="479"/>
      <c r="H433" s="78">
        <v>4.18</v>
      </c>
      <c r="I433" s="144"/>
      <c r="J433" s="23"/>
    </row>
    <row r="434" spans="1:10" ht="16" x14ac:dyDescent="0.2">
      <c r="A434" s="63"/>
      <c r="B434" s="75" t="s">
        <v>725</v>
      </c>
      <c r="C434" s="66" t="s">
        <v>745</v>
      </c>
      <c r="D434" s="66" t="s">
        <v>418</v>
      </c>
      <c r="E434" s="78">
        <v>200000</v>
      </c>
      <c r="F434" s="109">
        <v>4.4000000000000004</v>
      </c>
      <c r="G434" s="479"/>
      <c r="H434" s="78">
        <v>4.4000000000000004</v>
      </c>
      <c r="I434" s="144"/>
      <c r="J434" s="23"/>
    </row>
    <row r="435" spans="1:10" ht="16" x14ac:dyDescent="0.2">
      <c r="A435" s="63"/>
      <c r="B435" s="75"/>
      <c r="C435" s="66"/>
      <c r="D435" s="66"/>
      <c r="E435" s="78"/>
      <c r="F435" s="78"/>
      <c r="G435" s="277"/>
      <c r="H435" s="78"/>
      <c r="I435" s="144"/>
      <c r="J435" s="23"/>
    </row>
    <row r="436" spans="1:10" ht="16" x14ac:dyDescent="0.2">
      <c r="A436" s="63"/>
      <c r="B436" s="75" t="s">
        <v>616</v>
      </c>
      <c r="C436" s="66" t="s">
        <v>437</v>
      </c>
      <c r="D436" s="66" t="s">
        <v>411</v>
      </c>
      <c r="E436" s="78">
        <v>100000</v>
      </c>
      <c r="F436" s="109">
        <f>H436-G436</f>
        <v>5.9399999999999995</v>
      </c>
      <c r="G436" s="479">
        <v>0.66</v>
      </c>
      <c r="H436" s="78">
        <v>6.6</v>
      </c>
      <c r="I436" s="144">
        <f>SUM(H436:H437)</f>
        <v>10.78</v>
      </c>
      <c r="J436" s="23"/>
    </row>
    <row r="437" spans="1:10" ht="16" x14ac:dyDescent="0.2">
      <c r="A437" s="63"/>
      <c r="B437" s="75" t="s">
        <v>616</v>
      </c>
      <c r="C437" s="66" t="s">
        <v>437</v>
      </c>
      <c r="D437" s="66" t="s">
        <v>413</v>
      </c>
      <c r="E437" s="78">
        <v>100000</v>
      </c>
      <c r="F437" s="109">
        <v>4.18</v>
      </c>
      <c r="G437" s="479"/>
      <c r="H437" s="78">
        <f>F437</f>
        <v>4.18</v>
      </c>
      <c r="I437" s="369"/>
      <c r="J437" s="23"/>
    </row>
    <row r="438" spans="1:10" ht="16" x14ac:dyDescent="0.2">
      <c r="A438" s="63"/>
      <c r="B438" s="75"/>
      <c r="C438" s="66"/>
      <c r="D438" s="66"/>
      <c r="E438" s="79"/>
      <c r="F438" s="78"/>
      <c r="G438" s="277"/>
      <c r="H438" s="79"/>
      <c r="J438" s="23"/>
    </row>
    <row r="439" spans="1:10" ht="16" x14ac:dyDescent="0.2">
      <c r="A439" s="63"/>
      <c r="B439" s="75" t="s">
        <v>617</v>
      </c>
      <c r="C439" s="66" t="s">
        <v>231</v>
      </c>
      <c r="D439" s="66" t="s">
        <v>411</v>
      </c>
      <c r="E439" s="78">
        <v>250000</v>
      </c>
      <c r="F439" s="109">
        <f>H439-G439</f>
        <v>48.24</v>
      </c>
      <c r="G439" s="479">
        <v>2.0099999999999998</v>
      </c>
      <c r="H439" s="78">
        <v>50.25</v>
      </c>
      <c r="I439" s="144">
        <f>SUM(H439:H444)</f>
        <v>89.62</v>
      </c>
      <c r="J439" s="211"/>
    </row>
    <row r="440" spans="1:10" ht="16" x14ac:dyDescent="0.2">
      <c r="A440" s="63"/>
      <c r="B440" s="75" t="s">
        <v>617</v>
      </c>
      <c r="C440" s="66" t="s">
        <v>231</v>
      </c>
      <c r="D440" s="173" t="s">
        <v>417</v>
      </c>
      <c r="E440" s="78">
        <v>50000</v>
      </c>
      <c r="F440" s="109">
        <v>14.15</v>
      </c>
      <c r="G440" s="479"/>
      <c r="H440" s="78">
        <f>F440</f>
        <v>14.15</v>
      </c>
      <c r="I440" s="144"/>
      <c r="J440" s="23"/>
    </row>
    <row r="441" spans="1:10" ht="16" x14ac:dyDescent="0.2">
      <c r="A441" s="63"/>
      <c r="B441" s="75" t="s">
        <v>617</v>
      </c>
      <c r="C441" s="66" t="s">
        <v>231</v>
      </c>
      <c r="D441" s="173" t="s">
        <v>412</v>
      </c>
      <c r="E441" s="78">
        <v>10000</v>
      </c>
      <c r="F441" s="109">
        <v>3.42</v>
      </c>
      <c r="G441" s="479"/>
      <c r="H441" s="78">
        <f>F441</f>
        <v>3.42</v>
      </c>
      <c r="I441" s="144"/>
      <c r="J441" s="23"/>
    </row>
    <row r="442" spans="1:10" ht="16" x14ac:dyDescent="0.2">
      <c r="A442" s="63"/>
      <c r="B442" s="75" t="s">
        <v>617</v>
      </c>
      <c r="C442" s="66" t="s">
        <v>231</v>
      </c>
      <c r="D442" s="173" t="s">
        <v>413</v>
      </c>
      <c r="E442" s="79">
        <v>250000</v>
      </c>
      <c r="F442" s="109">
        <v>10.45</v>
      </c>
      <c r="G442" s="479"/>
      <c r="H442" s="79">
        <f>F442</f>
        <v>10.45</v>
      </c>
      <c r="I442" s="144"/>
      <c r="J442" s="23"/>
    </row>
    <row r="443" spans="1:10" ht="16" x14ac:dyDescent="0.2">
      <c r="A443" s="63"/>
      <c r="B443" s="75" t="s">
        <v>617</v>
      </c>
      <c r="C443" s="66" t="s">
        <v>231</v>
      </c>
      <c r="D443" s="173" t="s">
        <v>418</v>
      </c>
      <c r="E443" s="78">
        <v>250000</v>
      </c>
      <c r="F443" s="109">
        <v>11</v>
      </c>
      <c r="G443" s="479"/>
      <c r="H443" s="79">
        <f>F443</f>
        <v>11</v>
      </c>
      <c r="I443" s="144"/>
      <c r="J443" s="23"/>
    </row>
    <row r="444" spans="1:10" ht="16" x14ac:dyDescent="0.2">
      <c r="A444" s="63"/>
      <c r="B444" s="75" t="s">
        <v>617</v>
      </c>
      <c r="C444" s="66" t="s">
        <v>231</v>
      </c>
      <c r="D444" s="173" t="s">
        <v>414</v>
      </c>
      <c r="E444" s="78">
        <v>10000</v>
      </c>
      <c r="F444" s="109">
        <v>0.35</v>
      </c>
      <c r="G444" s="479"/>
      <c r="H444" s="79">
        <f>F444</f>
        <v>0.35</v>
      </c>
      <c r="I444" s="144"/>
      <c r="J444" s="23"/>
    </row>
    <row r="445" spans="1:10" ht="16" x14ac:dyDescent="0.2">
      <c r="A445" s="63"/>
      <c r="B445" s="75"/>
      <c r="C445" s="66"/>
      <c r="D445" s="173"/>
      <c r="E445" s="78"/>
      <c r="F445" s="109"/>
      <c r="G445" s="479"/>
      <c r="H445" s="79"/>
      <c r="I445" s="144"/>
      <c r="J445" s="23"/>
    </row>
    <row r="446" spans="1:10" ht="16" x14ac:dyDescent="0.2">
      <c r="A446" s="63"/>
      <c r="B446" s="75" t="s">
        <v>1020</v>
      </c>
      <c r="C446" s="66" t="s">
        <v>1021</v>
      </c>
      <c r="D446" s="173" t="s">
        <v>411</v>
      </c>
      <c r="E446" s="78">
        <v>250000</v>
      </c>
      <c r="F446" s="109">
        <v>21.84</v>
      </c>
      <c r="G446" s="479">
        <v>0.91</v>
      </c>
      <c r="H446" s="79">
        <f>SUM(F446:G446)</f>
        <v>22.75</v>
      </c>
      <c r="I446" s="144">
        <f>SUM(H446:H447)</f>
        <v>29.05</v>
      </c>
      <c r="J446" s="23"/>
    </row>
    <row r="447" spans="1:10" ht="16" x14ac:dyDescent="0.2">
      <c r="A447" s="63"/>
      <c r="B447" s="75" t="s">
        <v>1020</v>
      </c>
      <c r="C447" s="66" t="s">
        <v>1021</v>
      </c>
      <c r="D447" s="173" t="s">
        <v>417</v>
      </c>
      <c r="E447" s="78">
        <v>50000</v>
      </c>
      <c r="F447" s="109">
        <v>6.3</v>
      </c>
      <c r="G447" s="479"/>
      <c r="H447" s="79">
        <v>6.3</v>
      </c>
      <c r="I447" s="144"/>
      <c r="J447" s="23"/>
    </row>
    <row r="448" spans="1:10" ht="16" x14ac:dyDescent="0.2">
      <c r="A448" s="63"/>
      <c r="B448" s="75"/>
      <c r="C448" s="66"/>
      <c r="D448" s="173"/>
      <c r="E448" s="78"/>
      <c r="F448" s="78"/>
      <c r="G448" s="277"/>
      <c r="H448" s="79"/>
      <c r="I448" s="144"/>
      <c r="J448" s="23"/>
    </row>
    <row r="449" spans="1:10" ht="16" x14ac:dyDescent="0.2">
      <c r="A449" s="63"/>
      <c r="B449" s="75" t="s">
        <v>537</v>
      </c>
      <c r="C449" s="66" t="s">
        <v>531</v>
      </c>
      <c r="D449" s="173" t="s">
        <v>411</v>
      </c>
      <c r="E449" s="78">
        <v>10000</v>
      </c>
      <c r="F449" s="109">
        <v>0</v>
      </c>
      <c r="G449" s="479">
        <v>3.08</v>
      </c>
      <c r="H449" s="78">
        <f>SUM(F449:G449)</f>
        <v>3.08</v>
      </c>
      <c r="I449" s="144">
        <f>SUM(H449:H452)</f>
        <v>7.11</v>
      </c>
      <c r="J449" s="23"/>
    </row>
    <row r="450" spans="1:10" ht="16" x14ac:dyDescent="0.2">
      <c r="A450" s="63"/>
      <c r="B450" s="75" t="s">
        <v>537</v>
      </c>
      <c r="C450" s="66" t="s">
        <v>531</v>
      </c>
      <c r="D450" s="173" t="s">
        <v>417</v>
      </c>
      <c r="E450" s="78">
        <v>5000</v>
      </c>
      <c r="F450" s="109">
        <v>3.39</v>
      </c>
      <c r="G450" s="479"/>
      <c r="H450" s="78">
        <v>3.39</v>
      </c>
      <c r="I450" s="144"/>
      <c r="J450" s="23"/>
    </row>
    <row r="451" spans="1:10" ht="16" x14ac:dyDescent="0.2">
      <c r="A451" s="63"/>
      <c r="B451" s="75" t="s">
        <v>537</v>
      </c>
      <c r="C451" s="66" t="s">
        <v>531</v>
      </c>
      <c r="D451" s="173" t="s">
        <v>413</v>
      </c>
      <c r="E451" s="78">
        <v>10000</v>
      </c>
      <c r="F451" s="109">
        <v>0.42</v>
      </c>
      <c r="G451" s="479"/>
      <c r="H451" s="78">
        <f>F451</f>
        <v>0.42</v>
      </c>
      <c r="I451" s="144"/>
      <c r="J451" s="23"/>
    </row>
    <row r="452" spans="1:10" ht="16" x14ac:dyDescent="0.2">
      <c r="A452" s="63"/>
      <c r="B452" s="75" t="s">
        <v>537</v>
      </c>
      <c r="C452" s="66" t="s">
        <v>531</v>
      </c>
      <c r="D452" s="173" t="s">
        <v>418</v>
      </c>
      <c r="E452" s="78">
        <v>5000</v>
      </c>
      <c r="F452" s="109">
        <v>0.22</v>
      </c>
      <c r="G452" s="479"/>
      <c r="H452" s="78">
        <f>F452</f>
        <v>0.22</v>
      </c>
      <c r="I452" s="144"/>
      <c r="J452" s="23"/>
    </row>
    <row r="453" spans="1:10" ht="16" x14ac:dyDescent="0.2">
      <c r="A453" s="63"/>
      <c r="B453" s="75"/>
      <c r="C453" s="66"/>
      <c r="D453" s="173"/>
      <c r="E453" s="78"/>
      <c r="F453" s="78"/>
      <c r="G453" s="277"/>
      <c r="H453" s="78"/>
      <c r="I453" s="144"/>
      <c r="J453" s="23"/>
    </row>
    <row r="454" spans="1:10" ht="16" x14ac:dyDescent="0.2">
      <c r="A454" s="63"/>
      <c r="B454" s="75" t="s">
        <v>663</v>
      </c>
      <c r="C454" s="66" t="s">
        <v>662</v>
      </c>
      <c r="D454" s="173" t="s">
        <v>411</v>
      </c>
      <c r="E454" s="78">
        <v>200000</v>
      </c>
      <c r="F454" s="109">
        <v>58.52</v>
      </c>
      <c r="G454" s="479">
        <v>3.08</v>
      </c>
      <c r="H454" s="78">
        <f>F454+G454</f>
        <v>61.6</v>
      </c>
      <c r="I454" s="144">
        <f>SUM(H454:H459)</f>
        <v>104.58</v>
      </c>
      <c r="J454" s="23"/>
    </row>
    <row r="455" spans="1:10" ht="16" x14ac:dyDescent="0.2">
      <c r="A455" s="63"/>
      <c r="B455" s="75" t="s">
        <v>663</v>
      </c>
      <c r="C455" s="66" t="s">
        <v>662</v>
      </c>
      <c r="D455" s="173" t="s">
        <v>417</v>
      </c>
      <c r="E455" s="78">
        <v>50000</v>
      </c>
      <c r="F455" s="109">
        <v>22.05</v>
      </c>
      <c r="G455" s="479"/>
      <c r="H455" s="78">
        <f>F455</f>
        <v>22.05</v>
      </c>
      <c r="I455" s="144"/>
      <c r="J455" s="23"/>
    </row>
    <row r="456" spans="1:10" ht="16" x14ac:dyDescent="0.2">
      <c r="A456" s="63"/>
      <c r="B456" s="75" t="s">
        <v>663</v>
      </c>
      <c r="C456" s="66" t="s">
        <v>662</v>
      </c>
      <c r="D456" s="173" t="s">
        <v>412</v>
      </c>
      <c r="E456" s="78">
        <v>10000</v>
      </c>
      <c r="F456" s="109">
        <v>3.42</v>
      </c>
      <c r="G456" s="479"/>
      <c r="H456" s="78">
        <f>F456</f>
        <v>3.42</v>
      </c>
      <c r="I456" s="144"/>
      <c r="J456" s="23"/>
    </row>
    <row r="457" spans="1:10" ht="16" x14ac:dyDescent="0.2">
      <c r="A457" s="63"/>
      <c r="B457" s="75" t="s">
        <v>663</v>
      </c>
      <c r="C457" s="66" t="s">
        <v>662</v>
      </c>
      <c r="D457" s="173" t="s">
        <v>413</v>
      </c>
      <c r="E457" s="78">
        <v>200000</v>
      </c>
      <c r="F457" s="109">
        <v>8.36</v>
      </c>
      <c r="G457" s="479"/>
      <c r="H457" s="78">
        <f>F457</f>
        <v>8.36</v>
      </c>
      <c r="I457" s="144"/>
      <c r="J457" s="23"/>
    </row>
    <row r="458" spans="1:10" ht="16" x14ac:dyDescent="0.2">
      <c r="A458" s="63"/>
      <c r="B458" s="75" t="s">
        <v>663</v>
      </c>
      <c r="C458" s="66" t="s">
        <v>662</v>
      </c>
      <c r="D458" s="173" t="s">
        <v>418</v>
      </c>
      <c r="E458" s="78">
        <v>200000</v>
      </c>
      <c r="F458" s="109">
        <v>8.8000000000000007</v>
      </c>
      <c r="G458" s="479"/>
      <c r="H458" s="78">
        <f>F458</f>
        <v>8.8000000000000007</v>
      </c>
      <c r="I458" s="144"/>
      <c r="J458" s="23"/>
    </row>
    <row r="459" spans="1:10" ht="16" x14ac:dyDescent="0.2">
      <c r="A459" s="63"/>
      <c r="B459" s="75" t="s">
        <v>663</v>
      </c>
      <c r="C459" s="66" t="s">
        <v>662</v>
      </c>
      <c r="D459" s="173" t="s">
        <v>414</v>
      </c>
      <c r="E459" s="78">
        <v>10000</v>
      </c>
      <c r="F459" s="109">
        <v>0.35</v>
      </c>
      <c r="G459" s="479"/>
      <c r="H459" s="78">
        <f>F459</f>
        <v>0.35</v>
      </c>
      <c r="I459" s="144"/>
      <c r="J459" s="23"/>
    </row>
    <row r="460" spans="1:10" ht="16" x14ac:dyDescent="0.2">
      <c r="A460" s="63"/>
      <c r="B460" s="75"/>
      <c r="C460" s="66"/>
      <c r="D460" s="173"/>
      <c r="E460" s="78"/>
      <c r="F460" s="78"/>
      <c r="G460" s="277"/>
      <c r="H460" s="78"/>
      <c r="I460" s="144"/>
      <c r="J460" s="23"/>
    </row>
    <row r="461" spans="1:10" ht="16" x14ac:dyDescent="0.2">
      <c r="A461" s="63"/>
      <c r="B461" s="75" t="s">
        <v>714</v>
      </c>
      <c r="C461" s="66" t="s">
        <v>708</v>
      </c>
      <c r="D461" s="173" t="s">
        <v>411</v>
      </c>
      <c r="E461" s="78">
        <v>10000</v>
      </c>
      <c r="F461" s="109">
        <v>0</v>
      </c>
      <c r="G461" s="479">
        <v>0.91</v>
      </c>
      <c r="H461" s="78">
        <v>0.91</v>
      </c>
      <c r="I461" s="144">
        <f>H461</f>
        <v>0.91</v>
      </c>
      <c r="J461" s="23"/>
    </row>
    <row r="462" spans="1:10" ht="16" x14ac:dyDescent="0.2">
      <c r="A462" s="63"/>
      <c r="B462" s="75"/>
      <c r="C462" s="66"/>
      <c r="D462" s="66"/>
      <c r="E462" s="78"/>
      <c r="F462" s="78"/>
      <c r="G462" s="277"/>
      <c r="H462" s="79"/>
      <c r="I462" s="144"/>
      <c r="J462" s="23"/>
    </row>
    <row r="463" spans="1:10" ht="16" x14ac:dyDescent="0.2">
      <c r="A463" s="63"/>
      <c r="B463" s="75" t="s">
        <v>618</v>
      </c>
      <c r="C463" s="66" t="s">
        <v>206</v>
      </c>
      <c r="D463" s="66" t="s">
        <v>411</v>
      </c>
      <c r="E463" s="78">
        <v>180000</v>
      </c>
      <c r="F463" s="109">
        <f>H463-G463</f>
        <v>21.419999999999998</v>
      </c>
      <c r="G463" s="479">
        <v>1.26</v>
      </c>
      <c r="H463" s="78">
        <v>22.68</v>
      </c>
      <c r="I463" s="144">
        <f>SUM(H463:H468)</f>
        <v>92.83</v>
      </c>
      <c r="J463" s="23"/>
    </row>
    <row r="464" spans="1:10" ht="16" x14ac:dyDescent="0.2">
      <c r="A464" s="63"/>
      <c r="B464" s="75" t="s">
        <v>618</v>
      </c>
      <c r="C464" s="66" t="s">
        <v>206</v>
      </c>
      <c r="D464" s="173" t="s">
        <v>417</v>
      </c>
      <c r="E464" s="78">
        <v>180000</v>
      </c>
      <c r="F464" s="109">
        <v>50.94</v>
      </c>
      <c r="G464" s="479"/>
      <c r="H464" s="79">
        <f>F464</f>
        <v>50.94</v>
      </c>
      <c r="I464" s="144"/>
      <c r="J464" s="23"/>
    </row>
    <row r="465" spans="1:10" ht="16" x14ac:dyDescent="0.2">
      <c r="A465" s="63"/>
      <c r="B465" s="75" t="s">
        <v>618</v>
      </c>
      <c r="C465" s="66" t="s">
        <v>206</v>
      </c>
      <c r="D465" s="173" t="s">
        <v>412</v>
      </c>
      <c r="E465" s="78">
        <v>10000</v>
      </c>
      <c r="F465" s="109">
        <v>3.42</v>
      </c>
      <c r="G465" s="479"/>
      <c r="H465" s="79">
        <f>F465</f>
        <v>3.42</v>
      </c>
      <c r="I465" s="144"/>
      <c r="J465" s="23"/>
    </row>
    <row r="466" spans="1:10" ht="16" x14ac:dyDescent="0.2">
      <c r="A466" s="63"/>
      <c r="B466" s="75" t="s">
        <v>618</v>
      </c>
      <c r="C466" s="66" t="s">
        <v>206</v>
      </c>
      <c r="D466" s="173" t="s">
        <v>413</v>
      </c>
      <c r="E466" s="78">
        <v>180000</v>
      </c>
      <c r="F466" s="109">
        <v>7.52</v>
      </c>
      <c r="G466" s="479"/>
      <c r="H466" s="79">
        <f>F466</f>
        <v>7.52</v>
      </c>
      <c r="I466" s="144"/>
      <c r="J466" s="23"/>
    </row>
    <row r="467" spans="1:10" ht="16" x14ac:dyDescent="0.2">
      <c r="A467" s="63"/>
      <c r="B467" s="75" t="s">
        <v>618</v>
      </c>
      <c r="C467" s="66" t="s">
        <v>206</v>
      </c>
      <c r="D467" s="173" t="s">
        <v>418</v>
      </c>
      <c r="E467" s="78">
        <v>180000</v>
      </c>
      <c r="F467" s="109">
        <v>7.92</v>
      </c>
      <c r="G467" s="479"/>
      <c r="H467" s="79">
        <f>F467</f>
        <v>7.92</v>
      </c>
      <c r="I467" s="144"/>
      <c r="J467" s="23"/>
    </row>
    <row r="468" spans="1:10" ht="16" x14ac:dyDescent="0.2">
      <c r="A468" s="63"/>
      <c r="B468" s="75" t="s">
        <v>618</v>
      </c>
      <c r="C468" s="66" t="s">
        <v>206</v>
      </c>
      <c r="D468" s="173" t="s">
        <v>414</v>
      </c>
      <c r="E468" s="78">
        <v>10000</v>
      </c>
      <c r="F468" s="109">
        <v>0.35</v>
      </c>
      <c r="G468" s="479"/>
      <c r="H468" s="79">
        <f>F468</f>
        <v>0.35</v>
      </c>
      <c r="I468" s="144"/>
      <c r="J468" s="23"/>
    </row>
    <row r="469" spans="1:10" ht="16" x14ac:dyDescent="0.2">
      <c r="A469" s="63"/>
      <c r="B469" s="75"/>
      <c r="C469" s="66"/>
      <c r="D469" s="66"/>
      <c r="E469" s="78"/>
      <c r="F469" s="78"/>
      <c r="G469" s="277"/>
      <c r="H469" s="79"/>
      <c r="I469" s="144"/>
      <c r="J469" s="23"/>
    </row>
    <row r="470" spans="1:10" ht="16" x14ac:dyDescent="0.2">
      <c r="A470" s="63"/>
      <c r="B470" s="75" t="s">
        <v>619</v>
      </c>
      <c r="C470" s="66" t="s">
        <v>204</v>
      </c>
      <c r="D470" s="66" t="s">
        <v>411</v>
      </c>
      <c r="E470" s="78">
        <v>180000</v>
      </c>
      <c r="F470" s="109">
        <f>H470-G470</f>
        <v>34.17</v>
      </c>
      <c r="G470" s="479">
        <v>2.0099999999999998</v>
      </c>
      <c r="H470" s="78">
        <v>36.18</v>
      </c>
      <c r="I470" s="144">
        <f>SUM(H470:H475)</f>
        <v>166.09999999999997</v>
      </c>
      <c r="J470" s="23"/>
    </row>
    <row r="471" spans="1:10" ht="16" x14ac:dyDescent="0.2">
      <c r="A471" s="63"/>
      <c r="B471" s="75" t="s">
        <v>619</v>
      </c>
      <c r="C471" s="66" t="s">
        <v>204</v>
      </c>
      <c r="D471" s="173" t="s">
        <v>417</v>
      </c>
      <c r="E471" s="78">
        <v>180000</v>
      </c>
      <c r="F471" s="109">
        <v>121.86</v>
      </c>
      <c r="G471" s="479"/>
      <c r="H471" s="79">
        <f>F471</f>
        <v>121.86</v>
      </c>
      <c r="I471" s="144"/>
      <c r="J471" s="23"/>
    </row>
    <row r="472" spans="1:10" ht="16" x14ac:dyDescent="0.2">
      <c r="A472" s="63"/>
      <c r="B472" s="75" t="s">
        <v>619</v>
      </c>
      <c r="C472" s="66" t="s">
        <v>204</v>
      </c>
      <c r="D472" s="173" t="s">
        <v>412</v>
      </c>
      <c r="E472" s="78">
        <v>10000</v>
      </c>
      <c r="F472" s="109">
        <v>3.42</v>
      </c>
      <c r="G472" s="479"/>
      <c r="H472" s="79">
        <f>F472</f>
        <v>3.42</v>
      </c>
      <c r="I472" s="144"/>
      <c r="J472" s="23"/>
    </row>
    <row r="473" spans="1:10" ht="16" x14ac:dyDescent="0.2">
      <c r="A473" s="63"/>
      <c r="B473" s="75" t="s">
        <v>619</v>
      </c>
      <c r="C473" s="66" t="s">
        <v>204</v>
      </c>
      <c r="D473" s="173" t="s">
        <v>413</v>
      </c>
      <c r="E473" s="78">
        <v>50000</v>
      </c>
      <c r="F473" s="109">
        <v>2.09</v>
      </c>
      <c r="G473" s="479"/>
      <c r="H473" s="79">
        <f>F473</f>
        <v>2.09</v>
      </c>
      <c r="I473" s="144"/>
      <c r="J473" s="23"/>
    </row>
    <row r="474" spans="1:10" ht="16" x14ac:dyDescent="0.2">
      <c r="A474" s="63"/>
      <c r="B474" s="75" t="s">
        <v>619</v>
      </c>
      <c r="C474" s="66" t="s">
        <v>204</v>
      </c>
      <c r="D474" s="173" t="s">
        <v>418</v>
      </c>
      <c r="E474" s="78">
        <v>50000</v>
      </c>
      <c r="F474" s="109">
        <v>2.2000000000000002</v>
      </c>
      <c r="G474" s="479"/>
      <c r="H474" s="79">
        <f>F474</f>
        <v>2.2000000000000002</v>
      </c>
      <c r="I474" s="144"/>
      <c r="J474" s="23"/>
    </row>
    <row r="475" spans="1:10" ht="16" x14ac:dyDescent="0.2">
      <c r="A475" s="63"/>
      <c r="B475" s="75" t="s">
        <v>619</v>
      </c>
      <c r="C475" s="66" t="s">
        <v>204</v>
      </c>
      <c r="D475" s="173" t="s">
        <v>414</v>
      </c>
      <c r="E475" s="78">
        <v>10000</v>
      </c>
      <c r="F475" s="109">
        <v>0.35</v>
      </c>
      <c r="G475" s="479"/>
      <c r="H475" s="79">
        <f>F475</f>
        <v>0.35</v>
      </c>
      <c r="I475" s="144"/>
      <c r="J475" s="23"/>
    </row>
    <row r="476" spans="1:10" ht="16" x14ac:dyDescent="0.2">
      <c r="A476" s="63"/>
      <c r="B476" s="75"/>
      <c r="C476" s="66"/>
      <c r="D476" s="173"/>
      <c r="E476" s="78"/>
      <c r="F476" s="78"/>
      <c r="G476" s="277"/>
      <c r="H476" s="79"/>
      <c r="I476" s="144"/>
      <c r="J476" s="23"/>
    </row>
    <row r="477" spans="1:10" ht="16" x14ac:dyDescent="0.2">
      <c r="A477" s="63"/>
      <c r="B477" s="75" t="s">
        <v>620</v>
      </c>
      <c r="C477" s="66" t="s">
        <v>451</v>
      </c>
      <c r="D477" s="173" t="s">
        <v>411</v>
      </c>
      <c r="E477" s="78">
        <v>370000</v>
      </c>
      <c r="F477" s="109">
        <f>H477-G477</f>
        <v>23.76</v>
      </c>
      <c r="G477" s="479">
        <v>0.66</v>
      </c>
      <c r="H477" s="78">
        <v>24.42</v>
      </c>
      <c r="I477" s="144">
        <f>SUM(H477:H478)</f>
        <v>39.89</v>
      </c>
      <c r="J477" s="23"/>
    </row>
    <row r="478" spans="1:10" ht="16" x14ac:dyDescent="0.2">
      <c r="A478" s="63"/>
      <c r="B478" s="75" t="s">
        <v>620</v>
      </c>
      <c r="C478" s="66" t="s">
        <v>451</v>
      </c>
      <c r="D478" s="173" t="s">
        <v>413</v>
      </c>
      <c r="E478" s="78">
        <v>370000</v>
      </c>
      <c r="F478" s="109">
        <v>15.47</v>
      </c>
      <c r="G478" s="479"/>
      <c r="H478" s="78">
        <f>F478</f>
        <v>15.47</v>
      </c>
      <c r="I478" s="144"/>
      <c r="J478" s="23"/>
    </row>
    <row r="479" spans="1:10" ht="16" x14ac:dyDescent="0.2">
      <c r="A479" s="63"/>
      <c r="B479" s="75"/>
      <c r="C479" s="66"/>
      <c r="D479" s="173"/>
      <c r="E479" s="78"/>
      <c r="F479" s="78"/>
      <c r="G479" s="277"/>
      <c r="H479" s="78"/>
      <c r="I479" s="144"/>
      <c r="J479" s="23"/>
    </row>
    <row r="480" spans="1:10" ht="16" x14ac:dyDescent="0.2">
      <c r="A480" s="63"/>
      <c r="B480" s="75" t="s">
        <v>665</v>
      </c>
      <c r="C480" s="66" t="s">
        <v>664</v>
      </c>
      <c r="D480" s="124" t="s">
        <v>411</v>
      </c>
      <c r="E480" s="78">
        <v>10000</v>
      </c>
      <c r="F480" s="109">
        <f>H480-G480</f>
        <v>0</v>
      </c>
      <c r="G480" s="479">
        <v>0.91</v>
      </c>
      <c r="H480" s="78">
        <v>0.91</v>
      </c>
      <c r="I480" s="144">
        <f>SUM(H480:H480)</f>
        <v>0.91</v>
      </c>
      <c r="J480" s="23"/>
    </row>
    <row r="481" spans="1:10" ht="16" x14ac:dyDescent="0.2">
      <c r="A481" s="63"/>
      <c r="B481" s="75"/>
      <c r="C481" s="66"/>
      <c r="D481" s="66"/>
      <c r="E481" s="79"/>
      <c r="F481" s="78"/>
      <c r="G481" s="277"/>
      <c r="H481" s="79"/>
      <c r="I481" s="144"/>
      <c r="J481" s="23"/>
    </row>
    <row r="482" spans="1:10" ht="16" x14ac:dyDescent="0.2">
      <c r="A482" s="63"/>
      <c r="B482" s="75" t="s">
        <v>715</v>
      </c>
      <c r="C482" s="66" t="s">
        <v>709</v>
      </c>
      <c r="D482" s="66" t="s">
        <v>411</v>
      </c>
      <c r="E482" s="79">
        <v>10000</v>
      </c>
      <c r="F482" s="78">
        <v>0</v>
      </c>
      <c r="G482" s="277">
        <v>1.26</v>
      </c>
      <c r="H482" s="79">
        <v>1.26</v>
      </c>
      <c r="I482" s="144">
        <f>SUM(H482:H487)</f>
        <v>20.62</v>
      </c>
      <c r="J482" s="23"/>
    </row>
    <row r="483" spans="1:10" ht="16" x14ac:dyDescent="0.2">
      <c r="A483" s="63"/>
      <c r="B483" s="75" t="s">
        <v>715</v>
      </c>
      <c r="C483" s="66" t="s">
        <v>709</v>
      </c>
      <c r="D483" s="66" t="s">
        <v>417</v>
      </c>
      <c r="E483" s="79">
        <v>10000</v>
      </c>
      <c r="F483" s="78">
        <v>2.83</v>
      </c>
      <c r="G483" s="277"/>
      <c r="H483" s="79">
        <v>2.83</v>
      </c>
      <c r="I483" s="144"/>
      <c r="J483" s="23" t="s">
        <v>1042</v>
      </c>
    </row>
    <row r="484" spans="1:10" ht="16" x14ac:dyDescent="0.2">
      <c r="A484" s="63"/>
      <c r="B484" s="75" t="s">
        <v>715</v>
      </c>
      <c r="C484" s="66" t="s">
        <v>709</v>
      </c>
      <c r="D484" s="66" t="s">
        <v>412</v>
      </c>
      <c r="E484" s="79">
        <v>10000</v>
      </c>
      <c r="F484" s="78">
        <v>3.42</v>
      </c>
      <c r="G484" s="277"/>
      <c r="H484" s="79">
        <v>3.42</v>
      </c>
      <c r="I484" s="144"/>
      <c r="J484" s="23"/>
    </row>
    <row r="485" spans="1:10" ht="16" x14ac:dyDescent="0.2">
      <c r="A485" s="63"/>
      <c r="B485" s="75" t="s">
        <v>715</v>
      </c>
      <c r="C485" s="66" t="s">
        <v>709</v>
      </c>
      <c r="D485" s="66" t="s">
        <v>413</v>
      </c>
      <c r="E485" s="79">
        <v>200000</v>
      </c>
      <c r="F485" s="78">
        <v>8.36</v>
      </c>
      <c r="G485" s="277">
        <v>0</v>
      </c>
      <c r="H485" s="79">
        <v>8.36</v>
      </c>
      <c r="I485" s="144"/>
      <c r="J485" s="23"/>
    </row>
    <row r="486" spans="1:10" ht="16" x14ac:dyDescent="0.2">
      <c r="A486" s="63"/>
      <c r="B486" s="75" t="s">
        <v>715</v>
      </c>
      <c r="C486" s="66" t="s">
        <v>709</v>
      </c>
      <c r="D486" s="66" t="s">
        <v>418</v>
      </c>
      <c r="E486" s="79">
        <v>100000</v>
      </c>
      <c r="F486" s="78">
        <v>4.4000000000000004</v>
      </c>
      <c r="G486" s="277"/>
      <c r="H486" s="79">
        <v>4.4000000000000004</v>
      </c>
      <c r="I486" s="144"/>
      <c r="J486" s="23"/>
    </row>
    <row r="487" spans="1:10" ht="16" x14ac:dyDescent="0.2">
      <c r="A487" s="63"/>
      <c r="B487" s="75" t="s">
        <v>715</v>
      </c>
      <c r="C487" s="66" t="s">
        <v>709</v>
      </c>
      <c r="D487" s="66" t="s">
        <v>414</v>
      </c>
      <c r="E487" s="79">
        <v>10000</v>
      </c>
      <c r="F487" s="78">
        <v>0.35</v>
      </c>
      <c r="G487" s="277"/>
      <c r="H487" s="79">
        <v>0.35</v>
      </c>
      <c r="I487" s="144"/>
      <c r="J487" s="23"/>
    </row>
    <row r="488" spans="1:10" ht="16" x14ac:dyDescent="0.2">
      <c r="A488" s="63"/>
      <c r="B488" s="75"/>
      <c r="C488" s="66"/>
      <c r="D488" s="66"/>
      <c r="E488" s="79"/>
      <c r="F488" s="78"/>
      <c r="G488" s="277"/>
      <c r="H488" s="79"/>
      <c r="I488" s="144"/>
      <c r="J488" s="23"/>
    </row>
    <row r="489" spans="1:10" ht="16" x14ac:dyDescent="0.2">
      <c r="A489" s="63"/>
      <c r="B489" s="75" t="s">
        <v>622</v>
      </c>
      <c r="C489" s="66" t="s">
        <v>166</v>
      </c>
      <c r="D489" s="66" t="s">
        <v>411</v>
      </c>
      <c r="E489" s="78">
        <v>100000</v>
      </c>
      <c r="F489" s="109">
        <f>H489-G489</f>
        <v>5.9399999999999995</v>
      </c>
      <c r="G489" s="479">
        <v>0.66</v>
      </c>
      <c r="H489" s="78">
        <v>6.6</v>
      </c>
      <c r="I489" s="144">
        <f>SUM(H489:H490)</f>
        <v>10.78</v>
      </c>
      <c r="J489" s="23"/>
    </row>
    <row r="490" spans="1:10" ht="16" x14ac:dyDescent="0.2">
      <c r="A490" s="63"/>
      <c r="B490" s="75" t="s">
        <v>622</v>
      </c>
      <c r="C490" s="66" t="s">
        <v>166</v>
      </c>
      <c r="D490" s="66" t="s">
        <v>413</v>
      </c>
      <c r="E490" s="78">
        <v>100000</v>
      </c>
      <c r="F490" s="109">
        <v>4.18</v>
      </c>
      <c r="G490" s="479"/>
      <c r="H490" s="78">
        <f>F490</f>
        <v>4.18</v>
      </c>
      <c r="I490" s="144"/>
      <c r="J490" s="23"/>
    </row>
    <row r="491" spans="1:10" ht="16" x14ac:dyDescent="0.2">
      <c r="A491" s="63"/>
      <c r="B491" s="75"/>
      <c r="C491" s="66"/>
      <c r="D491" s="66"/>
      <c r="E491" s="78"/>
      <c r="F491" s="78"/>
      <c r="G491" s="277"/>
      <c r="H491" s="78"/>
      <c r="I491" s="144"/>
      <c r="J491" s="23"/>
    </row>
    <row r="492" spans="1:10" ht="16" x14ac:dyDescent="0.2">
      <c r="A492" s="63"/>
      <c r="B492" s="75" t="s">
        <v>723</v>
      </c>
      <c r="C492" s="66" t="s">
        <v>746</v>
      </c>
      <c r="D492" s="66" t="s">
        <v>411</v>
      </c>
      <c r="E492" s="78">
        <v>10000</v>
      </c>
      <c r="F492" s="109">
        <v>0</v>
      </c>
      <c r="G492" s="479">
        <v>0.91</v>
      </c>
      <c r="H492" s="78">
        <f>SUM(F492:G492)</f>
        <v>0.91</v>
      </c>
      <c r="I492" s="144">
        <f>H492</f>
        <v>0.91</v>
      </c>
      <c r="J492" s="23"/>
    </row>
    <row r="493" spans="1:10" ht="16" x14ac:dyDescent="0.2">
      <c r="A493" s="63"/>
      <c r="B493" s="75"/>
      <c r="C493" s="66"/>
      <c r="D493" s="66"/>
      <c r="E493" s="79"/>
      <c r="F493" s="78"/>
      <c r="G493" s="277"/>
      <c r="H493" s="79"/>
      <c r="I493" s="144"/>
      <c r="J493" s="23"/>
    </row>
    <row r="494" spans="1:10" ht="16" x14ac:dyDescent="0.2">
      <c r="A494" s="63"/>
      <c r="B494" s="75" t="s">
        <v>623</v>
      </c>
      <c r="C494" s="66" t="s">
        <v>86</v>
      </c>
      <c r="D494" s="66" t="s">
        <v>411</v>
      </c>
      <c r="E494" s="78">
        <v>10000</v>
      </c>
      <c r="F494" s="109">
        <v>0</v>
      </c>
      <c r="G494" s="479">
        <v>3.08</v>
      </c>
      <c r="H494" s="78">
        <v>3.08</v>
      </c>
      <c r="I494" s="144">
        <f>SUM(H494:H495)</f>
        <v>3.5</v>
      </c>
      <c r="J494" s="211"/>
    </row>
    <row r="495" spans="1:10" ht="16" x14ac:dyDescent="0.2">
      <c r="A495" s="122"/>
      <c r="B495" s="75" t="s">
        <v>623</v>
      </c>
      <c r="C495" s="66" t="s">
        <v>86</v>
      </c>
      <c r="D495" s="124" t="s">
        <v>413</v>
      </c>
      <c r="E495" s="152">
        <v>10000</v>
      </c>
      <c r="F495" s="109">
        <v>0.42</v>
      </c>
      <c r="G495" s="479"/>
      <c r="H495" s="79">
        <f>F495</f>
        <v>0.42</v>
      </c>
      <c r="I495" s="144"/>
      <c r="J495" s="23"/>
    </row>
    <row r="496" spans="1:10" ht="16" x14ac:dyDescent="0.2">
      <c r="A496" s="122"/>
      <c r="B496" s="75"/>
      <c r="C496" s="66"/>
      <c r="D496" s="124"/>
      <c r="E496" s="152"/>
      <c r="F496" s="109"/>
      <c r="G496" s="479"/>
      <c r="H496" s="79"/>
      <c r="I496" s="144"/>
      <c r="J496" s="23"/>
    </row>
    <row r="497" spans="1:10" ht="16" x14ac:dyDescent="0.2">
      <c r="A497" s="122"/>
      <c r="B497" s="75" t="s">
        <v>929</v>
      </c>
      <c r="C497" s="66" t="s">
        <v>526</v>
      </c>
      <c r="D497" s="124" t="s">
        <v>411</v>
      </c>
      <c r="E497" s="152">
        <v>10000</v>
      </c>
      <c r="F497" s="109">
        <v>0</v>
      </c>
      <c r="G497" s="479">
        <v>0.66</v>
      </c>
      <c r="H497" s="79">
        <v>0.66</v>
      </c>
      <c r="I497" s="144">
        <f>SUM(H497:H499)</f>
        <v>9.51</v>
      </c>
      <c r="J497" s="23"/>
    </row>
    <row r="498" spans="1:10" ht="16" x14ac:dyDescent="0.2">
      <c r="A498" s="122"/>
      <c r="B498" s="75" t="s">
        <v>929</v>
      </c>
      <c r="C498" s="66" t="s">
        <v>526</v>
      </c>
      <c r="D498" s="124" t="s">
        <v>412</v>
      </c>
      <c r="E498" s="152">
        <v>10000</v>
      </c>
      <c r="F498" s="109">
        <v>3.42</v>
      </c>
      <c r="G498" s="479"/>
      <c r="H498" s="79">
        <v>3.42</v>
      </c>
      <c r="I498" s="144"/>
      <c r="J498" s="23"/>
    </row>
    <row r="499" spans="1:10" ht="16" x14ac:dyDescent="0.2">
      <c r="A499" s="122"/>
      <c r="B499" s="75" t="s">
        <v>929</v>
      </c>
      <c r="C499" s="66" t="s">
        <v>526</v>
      </c>
      <c r="D499" s="124" t="s">
        <v>413</v>
      </c>
      <c r="E499" s="152">
        <v>130000</v>
      </c>
      <c r="F499" s="109">
        <v>5.43</v>
      </c>
      <c r="G499" s="479"/>
      <c r="H499" s="79">
        <v>5.43</v>
      </c>
      <c r="I499" s="144"/>
      <c r="J499" s="23"/>
    </row>
    <row r="500" spans="1:10" ht="16" x14ac:dyDescent="0.2">
      <c r="A500" s="122"/>
      <c r="B500" s="123"/>
      <c r="C500" s="124"/>
      <c r="D500" s="124"/>
      <c r="E500" s="152"/>
      <c r="F500" s="78"/>
      <c r="G500" s="277"/>
      <c r="H500" s="79"/>
      <c r="I500" s="144"/>
      <c r="J500" s="23"/>
    </row>
    <row r="501" spans="1:10" ht="16" x14ac:dyDescent="0.2">
      <c r="A501" s="136"/>
      <c r="B501" s="137"/>
      <c r="C501" s="134" t="s">
        <v>400</v>
      </c>
      <c r="D501" s="134"/>
      <c r="E501" s="153"/>
      <c r="F501" s="79"/>
      <c r="G501" s="481"/>
      <c r="H501" s="79"/>
      <c r="I501" s="144">
        <f>SUM(I5:I500)</f>
        <v>3194.5400000000009</v>
      </c>
      <c r="J501" s="231"/>
    </row>
    <row r="502" spans="1:10" ht="16" x14ac:dyDescent="0.2">
      <c r="A502" s="122"/>
      <c r="B502" s="123"/>
      <c r="C502" s="124"/>
      <c r="D502" s="124"/>
      <c r="E502" s="152"/>
      <c r="F502" s="78"/>
      <c r="G502" s="277"/>
      <c r="H502" s="79"/>
      <c r="J502" s="23"/>
    </row>
    <row r="503" spans="1:10" ht="16" x14ac:dyDescent="0.2">
      <c r="A503" s="125" t="s">
        <v>395</v>
      </c>
      <c r="B503" s="75"/>
      <c r="C503" s="66"/>
      <c r="D503" s="66"/>
      <c r="E503" s="78"/>
      <c r="F503" s="109"/>
      <c r="G503" s="479"/>
      <c r="H503" s="78"/>
      <c r="I503" s="144"/>
      <c r="J503" s="23"/>
    </row>
    <row r="504" spans="1:10" ht="16" x14ac:dyDescent="0.2">
      <c r="A504" s="23"/>
      <c r="B504" s="23"/>
      <c r="C504" s="23"/>
      <c r="D504" s="66"/>
      <c r="E504" s="79"/>
      <c r="F504" s="78"/>
      <c r="G504" s="277"/>
      <c r="H504" s="79"/>
      <c r="I504" s="144"/>
      <c r="J504" s="23"/>
    </row>
    <row r="505" spans="1:10" ht="16" x14ac:dyDescent="0.2">
      <c r="A505" s="63"/>
      <c r="B505" s="494"/>
      <c r="C505" s="495" t="s">
        <v>886</v>
      </c>
      <c r="D505" s="495" t="s">
        <v>413</v>
      </c>
      <c r="E505" s="496"/>
      <c r="F505" s="496"/>
      <c r="G505" s="497"/>
      <c r="H505" s="496"/>
      <c r="I505" s="496"/>
      <c r="J505" s="498" t="s">
        <v>1028</v>
      </c>
    </row>
    <row r="506" spans="1:10" ht="16" x14ac:dyDescent="0.2">
      <c r="A506" s="23"/>
      <c r="B506" s="23"/>
      <c r="C506" s="23"/>
      <c r="D506" s="66"/>
      <c r="E506" s="79"/>
      <c r="F506" s="78"/>
      <c r="G506" s="277"/>
      <c r="H506" s="79"/>
      <c r="I506" s="144"/>
      <c r="J506" s="23"/>
    </row>
    <row r="507" spans="1:10" ht="16" x14ac:dyDescent="0.2">
      <c r="A507" s="131"/>
      <c r="B507" s="137" t="s">
        <v>395</v>
      </c>
      <c r="C507" s="134" t="s">
        <v>400</v>
      </c>
      <c r="D507" s="134"/>
      <c r="E507" s="153"/>
      <c r="F507" s="153"/>
      <c r="G507" s="153">
        <f>SUM(G5:G501)</f>
        <v>366.11</v>
      </c>
      <c r="H507" s="135"/>
      <c r="J507" s="133"/>
    </row>
    <row r="508" spans="1:10" ht="16" x14ac:dyDescent="0.2">
      <c r="A508" s="596"/>
      <c r="B508" s="597"/>
      <c r="C508" s="598"/>
      <c r="D508" s="143"/>
      <c r="E508" s="154"/>
      <c r="F508" s="162"/>
      <c r="G508" s="490"/>
      <c r="H508" s="93"/>
      <c r="I508" s="144">
        <f>SUM(I501:I505)</f>
        <v>3194.5400000000009</v>
      </c>
      <c r="J508" s="94"/>
    </row>
    <row r="509" spans="1:10" ht="16" x14ac:dyDescent="0.2">
      <c r="A509" s="599" t="s">
        <v>439</v>
      </c>
      <c r="B509" s="600"/>
      <c r="C509" s="601"/>
      <c r="D509" s="259"/>
      <c r="E509" s="265"/>
      <c r="F509" s="264"/>
      <c r="G509" s="482"/>
      <c r="H509" s="264"/>
      <c r="I509" s="264">
        <f>SUM(I510:I531)</f>
        <v>44.1</v>
      </c>
      <c r="J509" s="261"/>
    </row>
    <row r="510" spans="1:10" ht="16" x14ac:dyDescent="0.2">
      <c r="A510" s="275"/>
      <c r="B510" s="75" t="s">
        <v>583</v>
      </c>
      <c r="C510" s="66" t="s">
        <v>914</v>
      </c>
      <c r="D510" s="173" t="s">
        <v>417</v>
      </c>
      <c r="E510" s="78">
        <v>50000</v>
      </c>
      <c r="F510" s="78">
        <v>44.1</v>
      </c>
      <c r="G510" s="277"/>
      <c r="H510" s="78">
        <v>44.1</v>
      </c>
      <c r="I510" s="282">
        <v>44.1</v>
      </c>
      <c r="J510" s="275" t="s">
        <v>1070</v>
      </c>
    </row>
    <row r="511" spans="1:10" ht="16" x14ac:dyDescent="0.2">
      <c r="A511" s="275"/>
      <c r="B511" s="275"/>
      <c r="C511" s="279"/>
      <c r="D511" s="279"/>
      <c r="E511" s="280"/>
      <c r="F511" s="281"/>
      <c r="G511" s="278"/>
      <c r="H511" s="282"/>
      <c r="I511" s="282"/>
      <c r="J511" s="275"/>
    </row>
    <row r="512" spans="1:10" ht="16" x14ac:dyDescent="0.2">
      <c r="A512" s="63"/>
      <c r="B512" s="75"/>
      <c r="C512" s="66"/>
      <c r="D512" s="173"/>
      <c r="E512" s="78"/>
      <c r="F512" s="78"/>
      <c r="G512" s="277"/>
      <c r="H512" s="78"/>
      <c r="I512" s="571"/>
      <c r="J512" s="23"/>
    </row>
    <row r="513" spans="1:10" ht="16" x14ac:dyDescent="0.2">
      <c r="A513" s="63"/>
      <c r="B513" s="75"/>
      <c r="C513" s="66"/>
      <c r="D513" s="173"/>
      <c r="E513" s="78"/>
      <c r="F513" s="78"/>
      <c r="G513" s="277"/>
      <c r="H513" s="78"/>
      <c r="I513" s="335"/>
      <c r="J513" s="23"/>
    </row>
    <row r="514" spans="1:10" ht="16" x14ac:dyDescent="0.2">
      <c r="A514" s="63"/>
      <c r="B514" s="75"/>
      <c r="C514" s="66"/>
      <c r="D514" s="66"/>
      <c r="E514" s="78"/>
      <c r="F514" s="78"/>
      <c r="G514" s="277"/>
      <c r="H514" s="78"/>
      <c r="I514" s="78"/>
      <c r="J514" s="23"/>
    </row>
    <row r="515" spans="1:10" ht="16" x14ac:dyDescent="0.2">
      <c r="A515" s="63"/>
      <c r="B515" s="75"/>
      <c r="C515" s="66"/>
      <c r="D515" s="66"/>
      <c r="E515" s="78"/>
      <c r="F515" s="78"/>
      <c r="G515" s="277"/>
      <c r="H515" s="78"/>
      <c r="I515" s="78"/>
      <c r="J515" s="23"/>
    </row>
    <row r="516" spans="1:10" ht="16" x14ac:dyDescent="0.2">
      <c r="A516" s="63"/>
      <c r="B516" s="75"/>
      <c r="C516" s="66"/>
      <c r="D516" s="66"/>
      <c r="E516" s="78"/>
      <c r="F516" s="78"/>
      <c r="G516" s="277"/>
      <c r="H516" s="78"/>
      <c r="I516" s="335"/>
      <c r="J516" s="23"/>
    </row>
    <row r="517" spans="1:10" ht="16" x14ac:dyDescent="0.2">
      <c r="A517" s="63"/>
      <c r="B517" s="75"/>
      <c r="C517" s="66"/>
      <c r="D517" s="66"/>
      <c r="E517" s="78"/>
      <c r="F517" s="78"/>
      <c r="G517" s="277"/>
      <c r="H517" s="78"/>
      <c r="I517" s="335"/>
      <c r="J517" s="23"/>
    </row>
    <row r="518" spans="1:10" ht="16" x14ac:dyDescent="0.2">
      <c r="A518" s="63"/>
      <c r="B518" s="75"/>
      <c r="C518" s="85"/>
      <c r="D518" s="66"/>
      <c r="E518" s="104"/>
      <c r="F518" s="104"/>
      <c r="G518" s="63"/>
      <c r="H518" s="23"/>
      <c r="I518" s="335"/>
      <c r="J518" s="23"/>
    </row>
    <row r="519" spans="1:10" s="344" customFormat="1" x14ac:dyDescent="0.15">
      <c r="A519" s="23"/>
      <c r="B519" s="23"/>
      <c r="C519" s="23"/>
      <c r="D519" s="23"/>
      <c r="E519" s="104"/>
      <c r="F519" s="104"/>
      <c r="G519" s="63"/>
      <c r="H519" s="23"/>
      <c r="I519" s="23"/>
      <c r="J519" s="23"/>
    </row>
    <row r="520" spans="1:10" ht="16" x14ac:dyDescent="0.2">
      <c r="A520" s="63"/>
      <c r="B520" s="75"/>
      <c r="C520" s="66"/>
      <c r="D520" s="66"/>
      <c r="E520" s="78"/>
      <c r="F520" s="78"/>
      <c r="G520" s="277"/>
      <c r="H520" s="78"/>
      <c r="I520" s="335"/>
      <c r="J520" s="23"/>
    </row>
    <row r="521" spans="1:10" ht="16" x14ac:dyDescent="0.2">
      <c r="A521" s="63"/>
      <c r="B521" s="75"/>
      <c r="C521" s="85"/>
      <c r="D521" s="66"/>
      <c r="E521" s="104"/>
      <c r="F521" s="104"/>
      <c r="G521" s="63"/>
      <c r="H521" s="23"/>
      <c r="I521" s="335"/>
      <c r="J521" s="23"/>
    </row>
    <row r="522" spans="1:10" s="344" customFormat="1" x14ac:dyDescent="0.15">
      <c r="A522" s="23"/>
      <c r="B522" s="23"/>
      <c r="C522" s="23"/>
      <c r="D522" s="23"/>
      <c r="E522" s="104"/>
      <c r="F522" s="104"/>
      <c r="G522" s="63"/>
      <c r="H522" s="23"/>
      <c r="I522" s="23"/>
      <c r="J522" s="23"/>
    </row>
    <row r="523" spans="1:10" ht="16" x14ac:dyDescent="0.2">
      <c r="A523" s="63"/>
      <c r="B523" s="75"/>
      <c r="C523" s="66"/>
      <c r="D523" s="66"/>
      <c r="E523" s="78"/>
      <c r="F523" s="78"/>
      <c r="G523" s="277"/>
      <c r="H523" s="78"/>
      <c r="I523" s="500"/>
      <c r="J523" s="23"/>
    </row>
    <row r="524" spans="1:10" ht="16" x14ac:dyDescent="0.2">
      <c r="A524" s="63"/>
      <c r="B524" s="75"/>
      <c r="C524" s="66"/>
      <c r="D524" s="66"/>
      <c r="E524" s="78"/>
      <c r="F524" s="78"/>
      <c r="G524" s="277"/>
      <c r="H524" s="78"/>
      <c r="I524" s="500"/>
      <c r="J524" s="23"/>
    </row>
    <row r="525" spans="1:10" ht="16" x14ac:dyDescent="0.2">
      <c r="A525" s="63"/>
      <c r="B525" s="75"/>
      <c r="C525" s="66"/>
      <c r="D525" s="66"/>
      <c r="E525" s="78"/>
      <c r="F525" s="78"/>
      <c r="G525" s="277"/>
      <c r="H525" s="78"/>
      <c r="I525" s="500"/>
      <c r="J525" s="23"/>
    </row>
    <row r="526" spans="1:10" ht="16" x14ac:dyDescent="0.2">
      <c r="A526" s="63"/>
      <c r="B526" s="75"/>
      <c r="C526" s="66"/>
      <c r="D526" s="66"/>
      <c r="E526" s="78"/>
      <c r="F526" s="78"/>
      <c r="G526" s="277"/>
      <c r="H526" s="78"/>
      <c r="I526" s="500"/>
      <c r="J526" s="23"/>
    </row>
    <row r="527" spans="1:10" ht="16" x14ac:dyDescent="0.2">
      <c r="A527" s="63"/>
      <c r="B527" s="75"/>
      <c r="C527" s="85"/>
      <c r="D527" s="66"/>
      <c r="E527" s="104"/>
      <c r="F527" s="104"/>
      <c r="G527" s="63"/>
      <c r="H527" s="23"/>
      <c r="I527" s="335"/>
      <c r="J527" s="23"/>
    </row>
    <row r="528" spans="1:10" s="344" customFormat="1" x14ac:dyDescent="0.15">
      <c r="A528" s="23"/>
      <c r="B528" s="23"/>
      <c r="C528" s="23"/>
      <c r="D528" s="23"/>
      <c r="E528" s="104"/>
      <c r="F528" s="104"/>
      <c r="G528" s="63"/>
      <c r="H528" s="23"/>
      <c r="I528" s="23"/>
      <c r="J528" s="23"/>
    </row>
    <row r="529" spans="1:10" ht="16" x14ac:dyDescent="0.2">
      <c r="A529" s="63"/>
      <c r="B529" s="75"/>
      <c r="C529" s="66"/>
      <c r="D529" s="66"/>
      <c r="E529" s="78"/>
      <c r="F529" s="78"/>
      <c r="G529" s="277"/>
      <c r="H529" s="78"/>
      <c r="I529" s="500"/>
      <c r="J529" s="23"/>
    </row>
    <row r="530" spans="1:10" ht="16" x14ac:dyDescent="0.2">
      <c r="A530" s="63"/>
      <c r="B530" s="75"/>
      <c r="C530" s="85"/>
      <c r="D530" s="66"/>
      <c r="E530" s="104"/>
      <c r="F530" s="104"/>
      <c r="G530" s="63"/>
      <c r="H530" s="23"/>
      <c r="I530" s="335"/>
      <c r="J530" s="23"/>
    </row>
    <row r="531" spans="1:10" s="344" customFormat="1" x14ac:dyDescent="0.15">
      <c r="A531" s="23"/>
      <c r="B531" s="23"/>
      <c r="C531" s="23"/>
      <c r="D531" s="23"/>
      <c r="E531" s="104"/>
      <c r="F531" s="104"/>
      <c r="G531" s="63"/>
      <c r="H531" s="23"/>
      <c r="I531" s="23"/>
      <c r="J531" s="23"/>
    </row>
    <row r="532" spans="1:10" ht="16" x14ac:dyDescent="0.2">
      <c r="A532" s="605" t="s">
        <v>52</v>
      </c>
      <c r="B532" s="606"/>
      <c r="C532" s="607"/>
      <c r="D532" s="316"/>
      <c r="E532" s="317"/>
      <c r="F532" s="318">
        <f>SUM(F510:F531)</f>
        <v>44.1</v>
      </c>
      <c r="G532" s="483">
        <f>SUM(G510:G531)</f>
        <v>0</v>
      </c>
      <c r="H532" s="319"/>
      <c r="I532" s="370">
        <f>I508+I509</f>
        <v>3238.6400000000008</v>
      </c>
      <c r="J532" s="320"/>
    </row>
    <row r="533" spans="1:10" s="182" customFormat="1" ht="31" x14ac:dyDescent="0.55000000000000004">
      <c r="C533" s="183" t="s">
        <v>388</v>
      </c>
      <c r="D533" s="526" t="s">
        <v>865</v>
      </c>
      <c r="E533" s="527">
        <v>45397</v>
      </c>
      <c r="F533" s="491"/>
      <c r="G533" s="492"/>
      <c r="H533" s="186"/>
      <c r="I533" s="187"/>
      <c r="J533" s="188"/>
    </row>
    <row r="534" spans="1:10" x14ac:dyDescent="0.15">
      <c r="F534" s="145"/>
      <c r="G534" s="13"/>
      <c r="I534"/>
    </row>
    <row r="535" spans="1:10" x14ac:dyDescent="0.15">
      <c r="F535" s="351" t="s">
        <v>1043</v>
      </c>
      <c r="G535" s="568">
        <f>I532-G536</f>
        <v>2872.5300000000007</v>
      </c>
      <c r="H535" s="562">
        <f>SUM(G535:G536)</f>
        <v>3238.6400000000008</v>
      </c>
    </row>
    <row r="536" spans="1:10" x14ac:dyDescent="0.15">
      <c r="F536" s="351" t="s">
        <v>1044</v>
      </c>
      <c r="G536" s="568">
        <f>G532+G507</f>
        <v>366.11</v>
      </c>
      <c r="I536" s="561"/>
    </row>
    <row r="537" spans="1:10" x14ac:dyDescent="0.15">
      <c r="G537" s="550"/>
    </row>
    <row r="542" spans="1:10" x14ac:dyDescent="0.15">
      <c r="E542" s="563"/>
      <c r="F542" s="563"/>
      <c r="G542" s="13"/>
      <c r="I542"/>
    </row>
    <row r="543" spans="1:10" x14ac:dyDescent="0.15">
      <c r="E543" s="563"/>
      <c r="F543" s="563"/>
      <c r="G543" s="13"/>
      <c r="I543"/>
    </row>
    <row r="544" spans="1:10" ht="16" x14ac:dyDescent="0.2">
      <c r="B544" s="258"/>
      <c r="C544" s="102"/>
      <c r="D544" s="102"/>
      <c r="E544" s="564"/>
      <c r="F544" s="565"/>
      <c r="G544" s="566"/>
      <c r="H544" s="565"/>
      <c r="I544" s="565"/>
    </row>
    <row r="545" spans="2:9" ht="16" x14ac:dyDescent="0.2">
      <c r="B545" s="258"/>
      <c r="C545" s="102"/>
      <c r="D545" s="102"/>
      <c r="E545" s="564"/>
      <c r="F545" s="565"/>
      <c r="G545" s="567"/>
      <c r="H545" s="565"/>
      <c r="I545" s="565"/>
    </row>
    <row r="546" spans="2:9" x14ac:dyDescent="0.15">
      <c r="E546" s="563"/>
      <c r="F546" s="563"/>
      <c r="G546" s="13"/>
      <c r="I546"/>
    </row>
  </sheetData>
  <mergeCells count="4">
    <mergeCell ref="A2:C2"/>
    <mergeCell ref="A508:C508"/>
    <mergeCell ref="A509:C509"/>
    <mergeCell ref="A532:C532"/>
  </mergeCells>
  <conditionalFormatting sqref="A104:A108 A114">
    <cfRule type="duplicateValues" dxfId="1042" priority="17"/>
  </conditionalFormatting>
  <conditionalFormatting sqref="B11:B14">
    <cfRule type="duplicateValues" dxfId="1041" priority="9"/>
    <cfRule type="duplicateValues" dxfId="1040" priority="10"/>
  </conditionalFormatting>
  <conditionalFormatting sqref="B103:B119">
    <cfRule type="duplicateValues" dxfId="1039" priority="19"/>
  </conditionalFormatting>
  <conditionalFormatting sqref="B109:B113 B115:B119">
    <cfRule type="duplicateValues" dxfId="1038" priority="16"/>
  </conditionalFormatting>
  <conditionalFormatting sqref="B262:B274">
    <cfRule type="duplicateValues" dxfId="1037" priority="21"/>
    <cfRule type="duplicateValues" dxfId="1036" priority="22"/>
  </conditionalFormatting>
  <conditionalFormatting sqref="B510">
    <cfRule type="duplicateValues" dxfId="1035" priority="1"/>
    <cfRule type="duplicateValues" dxfId="1034" priority="2"/>
  </conditionalFormatting>
  <conditionalFormatting sqref="B512:B513">
    <cfRule type="duplicateValues" dxfId="1033" priority="4"/>
    <cfRule type="duplicateValues" dxfId="1032" priority="5"/>
  </conditionalFormatting>
  <conditionalFormatting sqref="B532:B543 B546:B1048576">
    <cfRule type="duplicateValues" dxfId="1031" priority="15"/>
  </conditionalFormatting>
  <conditionalFormatting sqref="B532:B1048576 B502:B503 B10 B1:B6 B505 B15:B102 B529:B530 B523:B527 B520:B521 B120:B261 B275:B500 B507:B509 B514:B518 B511">
    <cfRule type="duplicateValues" dxfId="1030" priority="13"/>
  </conditionalFormatting>
  <conditionalFormatting sqref="B532:B1048576 B505 B10 B1:B6 B15:B102 B529:B530 B523:B527 B520:B521 B120:B503 B507:B518">
    <cfRule type="duplicateValues" dxfId="1029" priority="12"/>
  </conditionalFormatting>
  <conditionalFormatting sqref="C11:C14">
    <cfRule type="duplicateValues" dxfId="1028" priority="11"/>
  </conditionalFormatting>
  <conditionalFormatting sqref="C168:C178">
    <cfRule type="duplicateValues" dxfId="1027" priority="20"/>
  </conditionalFormatting>
  <conditionalFormatting sqref="C227">
    <cfRule type="duplicateValues" dxfId="1026" priority="24"/>
  </conditionalFormatting>
  <conditionalFormatting sqref="C262:C274">
    <cfRule type="duplicateValues" dxfId="1025" priority="23"/>
  </conditionalFormatting>
  <conditionalFormatting sqref="C510">
    <cfRule type="duplicateValues" dxfId="1024" priority="3"/>
  </conditionalFormatting>
  <conditionalFormatting sqref="C512:C513">
    <cfRule type="duplicateValues" dxfId="1023" priority="6"/>
  </conditionalFormatting>
  <conditionalFormatting sqref="C532:C1048576 C502:C503 A104:A108 A114 C10 C1:C6 C505 C420:C500 C529:C530 C523:C527 C520:C521 C275:C418 C507:C509 C15:C261 C514:C518 C511">
    <cfRule type="duplicateValues" dxfId="1022" priority="18"/>
  </conditionalFormatting>
  <conditionalFormatting sqref="C544:C545">
    <cfRule type="duplicateValues" dxfId="1021" priority="8"/>
  </conditionalFormatting>
  <conditionalFormatting sqref="J23:J152 J154:J170 J172:J181 J183:J191 J193:J198 J200:J216 J218:J291 J294:J296 J301:J303 J305:J348 J350:J400 J403:J420 J422:J438 J440:J493 J495:J500 J502:J507">
    <cfRule type="notContainsBlanks" dxfId="1020" priority="14">
      <formula>LEN(TRIM(J23))&gt;0</formula>
    </cfRule>
  </conditionalFormatting>
  <conditionalFormatting sqref="J544:J545">
    <cfRule type="notContainsBlanks" dxfId="1019" priority="7">
      <formula>LEN(TRIM(J544))&gt;0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FC92-03D6-5046-A26C-713C183235D6}">
  <dimension ref="A1:AC546"/>
  <sheetViews>
    <sheetView topLeftCell="A485" zoomScale="113" zoomScaleNormal="110" workbookViewId="0">
      <selection activeCell="J242" sqref="J242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476" customWidth="1"/>
    <col min="8" max="8" width="19.6640625" bestFit="1" customWidth="1"/>
    <col min="9" max="9" width="19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1063</v>
      </c>
      <c r="H2" s="77" t="s">
        <v>459</v>
      </c>
      <c r="I2" s="365">
        <v>45383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/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SUM(H16:H21)</f>
        <v>5.6099999999999994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>
        <v>10000</v>
      </c>
      <c r="F17" s="281">
        <v>2.21</v>
      </c>
      <c r="G17" s="278">
        <v>0</v>
      </c>
      <c r="H17" s="282">
        <v>2.21</v>
      </c>
      <c r="I17" s="367"/>
      <c r="J17" s="275"/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>
        <v>10000</v>
      </c>
      <c r="F18" s="281">
        <v>0.68</v>
      </c>
      <c r="G18" s="278"/>
      <c r="H18" s="282">
        <v>0.68</v>
      </c>
      <c r="I18" s="367"/>
      <c r="J18" s="275"/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281">
        <v>0.42</v>
      </c>
      <c r="G19" s="278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281">
        <v>0.22</v>
      </c>
      <c r="G20" s="278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281">
        <v>7.0000000000000007E-2</v>
      </c>
      <c r="G21" s="278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368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109"/>
      <c r="H27" s="78"/>
      <c r="I27" s="144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100000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200000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109"/>
      <c r="G30" s="479"/>
      <c r="H30" s="78"/>
      <c r="I30" s="144"/>
      <c r="J30" s="23"/>
    </row>
    <row r="31" spans="1:10" ht="16" x14ac:dyDescent="0.2">
      <c r="A31" s="63"/>
      <c r="B31" s="75" t="s">
        <v>542</v>
      </c>
      <c r="C31" s="66" t="s">
        <v>89</v>
      </c>
      <c r="D31" s="66" t="s">
        <v>411</v>
      </c>
      <c r="E31" s="79">
        <v>10000</v>
      </c>
      <c r="F31" s="109">
        <v>0</v>
      </c>
      <c r="G31" s="479">
        <f>H31-F31</f>
        <v>8.02</v>
      </c>
      <c r="H31" s="78">
        <v>8.02</v>
      </c>
      <c r="I31" s="144">
        <f>SUM(H31)</f>
        <v>8.02</v>
      </c>
      <c r="J31" s="23"/>
    </row>
    <row r="32" spans="1:10" ht="16" x14ac:dyDescent="0.2">
      <c r="A32" s="63"/>
      <c r="B32" s="75"/>
      <c r="C32" s="66"/>
      <c r="D32" s="66"/>
      <c r="E32" s="79"/>
      <c r="F32" s="78"/>
      <c r="G32" s="277"/>
      <c r="H32" s="78"/>
      <c r="I32" s="144"/>
      <c r="J32" s="23"/>
    </row>
    <row r="33" spans="1:10" ht="16" x14ac:dyDescent="0.2">
      <c r="A33" s="63"/>
      <c r="B33" s="97">
        <v>2309</v>
      </c>
      <c r="C33" s="66" t="s">
        <v>867</v>
      </c>
      <c r="D33" s="66" t="s">
        <v>411</v>
      </c>
      <c r="E33" s="79">
        <v>10000</v>
      </c>
      <c r="F33" s="109">
        <v>0</v>
      </c>
      <c r="G33" s="479">
        <v>5.0199999999999996</v>
      </c>
      <c r="H33" s="78"/>
      <c r="I33" s="144">
        <v>5.0199999999999996</v>
      </c>
      <c r="J33" s="23"/>
    </row>
    <row r="34" spans="1:10" ht="16" x14ac:dyDescent="0.2">
      <c r="A34" s="63"/>
      <c r="B34" s="75"/>
      <c r="C34" s="66"/>
      <c r="D34" s="66"/>
      <c r="E34" s="79"/>
      <c r="F34" s="78"/>
      <c r="G34" s="277"/>
      <c r="H34" s="78"/>
      <c r="I34" s="144"/>
      <c r="J34" s="23"/>
    </row>
    <row r="35" spans="1:10" ht="16" x14ac:dyDescent="0.2">
      <c r="A35" s="63"/>
      <c r="B35" s="75" t="s">
        <v>543</v>
      </c>
      <c r="C35" s="66" t="s">
        <v>138</v>
      </c>
      <c r="D35" s="66" t="s">
        <v>411</v>
      </c>
      <c r="E35" s="78">
        <v>10000</v>
      </c>
      <c r="F35" s="78">
        <v>0</v>
      </c>
      <c r="G35" s="277">
        <f>H35-F35</f>
        <v>2.0099999999999998</v>
      </c>
      <c r="H35" s="78">
        <v>2.0099999999999998</v>
      </c>
      <c r="I35" s="144">
        <f>SUM(H35:H36)</f>
        <v>2.4299999999999997</v>
      </c>
      <c r="J35" s="23"/>
    </row>
    <row r="36" spans="1:10" ht="16" x14ac:dyDescent="0.2">
      <c r="A36" s="63"/>
      <c r="B36" s="75" t="s">
        <v>543</v>
      </c>
      <c r="C36" s="66" t="s">
        <v>138</v>
      </c>
      <c r="D36" s="66" t="s">
        <v>413</v>
      </c>
      <c r="E36" s="78">
        <v>10000</v>
      </c>
      <c r="F36" s="78">
        <v>0.42</v>
      </c>
      <c r="G36" s="277"/>
      <c r="H36" s="78">
        <v>0.42</v>
      </c>
      <c r="I36" s="144"/>
      <c r="J36" s="23"/>
    </row>
    <row r="37" spans="1:10" ht="16" x14ac:dyDescent="0.2">
      <c r="A37" s="63"/>
      <c r="B37" s="75"/>
      <c r="C37" s="66"/>
      <c r="D37" s="66"/>
      <c r="E37" s="78"/>
      <c r="F37" s="78"/>
      <c r="G37" s="277"/>
      <c r="H37" s="78"/>
      <c r="I37" s="144"/>
      <c r="J37" s="23"/>
    </row>
    <row r="38" spans="1:10" ht="16" x14ac:dyDescent="0.2">
      <c r="A38" s="63"/>
      <c r="B38" s="75" t="s">
        <v>777</v>
      </c>
      <c r="C38" s="66" t="s">
        <v>969</v>
      </c>
      <c r="D38" s="66" t="s">
        <v>411</v>
      </c>
      <c r="E38" s="78">
        <v>10000</v>
      </c>
      <c r="F38" s="78">
        <v>0</v>
      </c>
      <c r="G38" s="277">
        <v>0.53</v>
      </c>
      <c r="H38" s="78">
        <v>0.53</v>
      </c>
      <c r="I38" s="561">
        <f>SUM(H38,H39)</f>
        <v>0.95</v>
      </c>
      <c r="J38" s="23"/>
    </row>
    <row r="39" spans="1:10" ht="16" x14ac:dyDescent="0.2">
      <c r="A39" s="63"/>
      <c r="B39" s="75" t="s">
        <v>777</v>
      </c>
      <c r="C39" s="66" t="s">
        <v>969</v>
      </c>
      <c r="D39" s="66" t="s">
        <v>413</v>
      </c>
      <c r="E39" s="78">
        <v>10000</v>
      </c>
      <c r="F39" s="78">
        <v>0.42</v>
      </c>
      <c r="G39" s="277"/>
      <c r="H39" s="78">
        <v>0.42</v>
      </c>
      <c r="I39" s="144"/>
      <c r="J39" s="23"/>
    </row>
    <row r="40" spans="1:10" ht="16" x14ac:dyDescent="0.2">
      <c r="A40" s="63"/>
      <c r="B40" s="75"/>
      <c r="C40" s="66"/>
      <c r="D40" s="66"/>
      <c r="E40" s="78"/>
      <c r="F40" s="78"/>
      <c r="G40" s="277"/>
      <c r="H40" s="78"/>
      <c r="I40" s="144"/>
      <c r="J40" s="23"/>
    </row>
    <row r="41" spans="1:10" ht="16" x14ac:dyDescent="0.2">
      <c r="A41" s="63"/>
      <c r="B41" s="75" t="s">
        <v>711</v>
      </c>
      <c r="C41" s="66" t="s">
        <v>703</v>
      </c>
      <c r="D41" s="66" t="s">
        <v>411</v>
      </c>
      <c r="E41" s="78">
        <v>10000</v>
      </c>
      <c r="F41" s="78">
        <v>0</v>
      </c>
      <c r="G41" s="277">
        <f>H41-F41</f>
        <v>0.66</v>
      </c>
      <c r="H41" s="78">
        <v>0.66</v>
      </c>
      <c r="I41" s="144">
        <f>H41</f>
        <v>0.66</v>
      </c>
      <c r="J41" s="23"/>
    </row>
    <row r="42" spans="1:10" ht="16" x14ac:dyDescent="0.2">
      <c r="A42" s="63"/>
      <c r="B42" s="75"/>
      <c r="C42" s="66"/>
      <c r="D42" s="66"/>
      <c r="E42" s="79"/>
      <c r="F42" s="78"/>
      <c r="G42" s="277"/>
      <c r="H42" s="78"/>
      <c r="I42" s="144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411</v>
      </c>
      <c r="E43" s="78">
        <v>100000</v>
      </c>
      <c r="F43" s="109">
        <f>H43-G43</f>
        <v>18.090000000000003</v>
      </c>
      <c r="G43" s="479">
        <v>2.0099999999999998</v>
      </c>
      <c r="H43" s="78">
        <v>20.100000000000001</v>
      </c>
      <c r="I43" s="144">
        <f>SUM(H43:H48)</f>
        <v>66.3</v>
      </c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417</v>
      </c>
      <c r="E44" s="78">
        <v>50000</v>
      </c>
      <c r="F44" s="109">
        <v>33.85</v>
      </c>
      <c r="G44" s="479"/>
      <c r="H44" s="78">
        <f>F44</f>
        <v>33.85</v>
      </c>
      <c r="I44" s="144"/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412</v>
      </c>
      <c r="E45" s="79">
        <v>10000</v>
      </c>
      <c r="F45" s="109">
        <v>3.42</v>
      </c>
      <c r="G45" s="479"/>
      <c r="H45" s="78">
        <f>F45</f>
        <v>3.42</v>
      </c>
      <c r="I45" s="144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413</v>
      </c>
      <c r="E46" s="79">
        <v>100000</v>
      </c>
      <c r="F46" s="109">
        <v>4.18</v>
      </c>
      <c r="G46" s="479"/>
      <c r="H46" s="78">
        <f>F46</f>
        <v>4.18</v>
      </c>
      <c r="I46" s="144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418</v>
      </c>
      <c r="E47" s="78">
        <v>100000</v>
      </c>
      <c r="F47" s="109">
        <v>4.4000000000000004</v>
      </c>
      <c r="G47" s="479"/>
      <c r="H47" s="78">
        <f>F47</f>
        <v>4.4000000000000004</v>
      </c>
      <c r="I47" s="144"/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414</v>
      </c>
      <c r="E48" s="79">
        <v>10000</v>
      </c>
      <c r="F48" s="109">
        <v>0.35</v>
      </c>
      <c r="G48" s="479"/>
      <c r="H48" s="78">
        <f>F48</f>
        <v>0.35</v>
      </c>
      <c r="I48" s="144"/>
      <c r="J48" s="23"/>
    </row>
    <row r="49" spans="1:17" ht="16" x14ac:dyDescent="0.2">
      <c r="A49" s="63"/>
      <c r="B49" s="75"/>
      <c r="C49" s="66"/>
      <c r="D49" s="66"/>
      <c r="E49" s="79"/>
      <c r="F49" s="109"/>
      <c r="G49" s="479"/>
      <c r="H49" s="78"/>
      <c r="I49" s="144"/>
      <c r="J49" s="23"/>
    </row>
    <row r="50" spans="1:17" ht="16" x14ac:dyDescent="0.2">
      <c r="A50" s="63"/>
      <c r="B50" s="75" t="s">
        <v>545</v>
      </c>
      <c r="C50" s="66" t="s">
        <v>217</v>
      </c>
      <c r="D50" s="66" t="s">
        <v>411</v>
      </c>
      <c r="E50" s="78">
        <v>240000</v>
      </c>
      <c r="F50" s="109">
        <f>H50-G50</f>
        <v>20.93</v>
      </c>
      <c r="G50" s="479">
        <v>0.91</v>
      </c>
      <c r="H50" s="78">
        <v>21.84</v>
      </c>
      <c r="I50" s="144">
        <f>SUM(H50:H51)</f>
        <v>22.26</v>
      </c>
      <c r="J50" s="23"/>
    </row>
    <row r="51" spans="1:17" ht="16" x14ac:dyDescent="0.2">
      <c r="A51" s="63"/>
      <c r="B51" s="75" t="s">
        <v>545</v>
      </c>
      <c r="C51" s="66" t="s">
        <v>217</v>
      </c>
      <c r="D51" s="66" t="s">
        <v>413</v>
      </c>
      <c r="E51" s="78">
        <v>10000</v>
      </c>
      <c r="F51" s="109">
        <v>0.42</v>
      </c>
      <c r="G51" s="479"/>
      <c r="H51" s="78">
        <f>F51</f>
        <v>0.42</v>
      </c>
      <c r="I51" s="144"/>
      <c r="J51" s="23"/>
    </row>
    <row r="52" spans="1:17" ht="16" x14ac:dyDescent="0.2">
      <c r="A52" s="63"/>
      <c r="B52" s="75"/>
      <c r="C52" s="66"/>
      <c r="D52" s="66"/>
      <c r="E52" s="78"/>
      <c r="F52" s="109"/>
      <c r="G52" s="479"/>
      <c r="H52" s="78"/>
      <c r="I52" s="144"/>
      <c r="J52" s="23"/>
    </row>
    <row r="53" spans="1:17" ht="16" x14ac:dyDescent="0.2">
      <c r="A53" s="63"/>
      <c r="B53" s="75" t="s">
        <v>869</v>
      </c>
      <c r="C53" s="66" t="s">
        <v>843</v>
      </c>
      <c r="D53" s="66" t="s">
        <v>411</v>
      </c>
      <c r="E53" s="78">
        <v>10000</v>
      </c>
      <c r="F53" s="109">
        <v>0</v>
      </c>
      <c r="G53" s="479">
        <v>0.91</v>
      </c>
      <c r="H53" s="78"/>
      <c r="I53" s="144">
        <f>G53+F54</f>
        <v>1.33</v>
      </c>
      <c r="J53" s="23"/>
    </row>
    <row r="54" spans="1:17" ht="16" x14ac:dyDescent="0.2">
      <c r="A54" s="63"/>
      <c r="B54" s="97">
        <v>2302</v>
      </c>
      <c r="C54" s="66" t="s">
        <v>843</v>
      </c>
      <c r="D54" s="66" t="s">
        <v>413</v>
      </c>
      <c r="E54" s="78">
        <v>10000</v>
      </c>
      <c r="F54" s="109">
        <v>0.42</v>
      </c>
      <c r="G54" s="479"/>
      <c r="H54" s="78"/>
      <c r="I54" s="144"/>
      <c r="J54" s="23"/>
    </row>
    <row r="55" spans="1:17" ht="16" x14ac:dyDescent="0.2">
      <c r="A55" s="63"/>
      <c r="B55" s="75"/>
      <c r="C55" s="66"/>
      <c r="D55" s="66"/>
      <c r="E55" s="78"/>
      <c r="F55" s="109"/>
      <c r="G55" s="479"/>
      <c r="H55" s="78"/>
      <c r="I55" s="144"/>
      <c r="J55" s="23"/>
    </row>
    <row r="56" spans="1:17" ht="16" x14ac:dyDescent="0.2">
      <c r="A56" s="63"/>
      <c r="B56" s="75" t="s">
        <v>817</v>
      </c>
      <c r="C56" s="66" t="s">
        <v>811</v>
      </c>
      <c r="D56" s="66" t="s">
        <v>411</v>
      </c>
      <c r="E56" s="78">
        <v>200000</v>
      </c>
      <c r="F56" s="109">
        <v>17.29</v>
      </c>
      <c r="G56" s="479">
        <v>0.91</v>
      </c>
      <c r="H56" s="78">
        <f>SUM(G56,F56)</f>
        <v>18.2</v>
      </c>
      <c r="I56" s="144">
        <f>SUM(H56:H57)</f>
        <v>20.29</v>
      </c>
      <c r="J56" s="23" t="s">
        <v>1038</v>
      </c>
    </row>
    <row r="57" spans="1:17" ht="16" x14ac:dyDescent="0.2">
      <c r="A57" s="63"/>
      <c r="B57" s="75" t="s">
        <v>817</v>
      </c>
      <c r="C57" s="66" t="s">
        <v>811</v>
      </c>
      <c r="D57" s="66" t="s">
        <v>413</v>
      </c>
      <c r="E57" s="78">
        <v>50000</v>
      </c>
      <c r="F57" s="109">
        <v>2.09</v>
      </c>
      <c r="G57" s="479"/>
      <c r="H57" s="78">
        <v>2.09</v>
      </c>
      <c r="I57" s="144"/>
      <c r="J57" s="23"/>
    </row>
    <row r="58" spans="1:17" ht="16" x14ac:dyDescent="0.2">
      <c r="A58" s="63"/>
      <c r="B58" s="75"/>
      <c r="C58" s="66"/>
      <c r="D58" s="66"/>
      <c r="E58" s="78"/>
      <c r="F58" s="109"/>
      <c r="G58" s="479"/>
      <c r="H58" s="78"/>
      <c r="I58" s="144"/>
      <c r="J58" s="23"/>
    </row>
    <row r="59" spans="1:17" ht="16" x14ac:dyDescent="0.2">
      <c r="A59" s="63"/>
      <c r="B59" s="75" t="s">
        <v>931</v>
      </c>
      <c r="C59" s="66" t="s">
        <v>932</v>
      </c>
      <c r="D59" s="66" t="s">
        <v>411</v>
      </c>
      <c r="E59" s="78">
        <v>100000</v>
      </c>
      <c r="F59" s="109">
        <v>5.94</v>
      </c>
      <c r="G59" s="479">
        <v>0.66</v>
      </c>
      <c r="H59" s="78">
        <v>6.6</v>
      </c>
      <c r="I59" s="144">
        <f>SUM(H59:H62)</f>
        <v>32.86</v>
      </c>
      <c r="J59" s="23"/>
    </row>
    <row r="60" spans="1:17" ht="16" x14ac:dyDescent="0.2">
      <c r="A60" s="63"/>
      <c r="B60" s="75" t="s">
        <v>931</v>
      </c>
      <c r="C60" s="66" t="s">
        <v>932</v>
      </c>
      <c r="D60" s="66" t="s">
        <v>417</v>
      </c>
      <c r="E60" s="78">
        <v>100000</v>
      </c>
      <c r="F60" s="109">
        <v>9.1</v>
      </c>
      <c r="G60" s="479"/>
      <c r="H60" s="78">
        <v>9.1</v>
      </c>
      <c r="I60" s="144"/>
      <c r="J60" s="560"/>
      <c r="N60">
        <v>0</v>
      </c>
      <c r="O60">
        <v>0</v>
      </c>
      <c r="Q60">
        <v>0</v>
      </c>
    </row>
    <row r="61" spans="1:17" ht="16" x14ac:dyDescent="0.2">
      <c r="A61" s="63"/>
      <c r="B61" s="75" t="s">
        <v>931</v>
      </c>
      <c r="C61" s="66" t="s">
        <v>932</v>
      </c>
      <c r="D61" s="66" t="s">
        <v>413</v>
      </c>
      <c r="E61" s="157">
        <v>200000</v>
      </c>
      <c r="F61" s="109">
        <v>8.36</v>
      </c>
      <c r="G61" s="479"/>
      <c r="H61" s="78">
        <v>8.36</v>
      </c>
      <c r="I61" s="144"/>
      <c r="J61" s="23"/>
    </row>
    <row r="62" spans="1:17" ht="16" x14ac:dyDescent="0.2">
      <c r="A62" s="63"/>
      <c r="B62" s="75" t="s">
        <v>931</v>
      </c>
      <c r="C62" s="66" t="s">
        <v>932</v>
      </c>
      <c r="D62" s="66" t="s">
        <v>418</v>
      </c>
      <c r="E62" s="78">
        <v>200000</v>
      </c>
      <c r="F62" s="109">
        <v>8.8000000000000007</v>
      </c>
      <c r="G62" s="479"/>
      <c r="H62" s="78">
        <v>8.8000000000000007</v>
      </c>
      <c r="I62" s="144"/>
      <c r="J62" s="23"/>
    </row>
    <row r="63" spans="1:17" ht="16" x14ac:dyDescent="0.2">
      <c r="A63" s="63"/>
      <c r="B63" s="75"/>
      <c r="C63" s="66"/>
      <c r="D63" s="66"/>
      <c r="E63" s="78"/>
      <c r="F63" s="109"/>
      <c r="G63" s="479"/>
      <c r="H63" s="78"/>
      <c r="I63" s="144"/>
      <c r="J63" s="23"/>
    </row>
    <row r="64" spans="1:17" ht="16" x14ac:dyDescent="0.2">
      <c r="A64" s="63"/>
      <c r="B64" s="75" t="s">
        <v>548</v>
      </c>
      <c r="C64" s="66" t="s">
        <v>178</v>
      </c>
      <c r="D64" s="66" t="s">
        <v>411</v>
      </c>
      <c r="E64" s="79">
        <v>50000</v>
      </c>
      <c r="F64" s="109">
        <v>32.08</v>
      </c>
      <c r="G64" s="479">
        <v>8.02</v>
      </c>
      <c r="H64" s="78">
        <f>SUM(F64:G64)</f>
        <v>40.099999999999994</v>
      </c>
      <c r="I64" s="144">
        <f>SUM(H64:H69)</f>
        <v>99.169999999999987</v>
      </c>
      <c r="J64" s="23"/>
    </row>
    <row r="65" spans="1:10" ht="16" x14ac:dyDescent="0.2">
      <c r="A65" s="63"/>
      <c r="B65" s="75" t="s">
        <v>548</v>
      </c>
      <c r="C65" s="66" t="s">
        <v>178</v>
      </c>
      <c r="D65" s="66" t="s">
        <v>417</v>
      </c>
      <c r="E65" s="79">
        <v>50000</v>
      </c>
      <c r="F65" s="109">
        <v>33.85</v>
      </c>
      <c r="G65" s="479"/>
      <c r="H65" s="78">
        <f>F65</f>
        <v>33.85</v>
      </c>
      <c r="I65" s="144"/>
      <c r="J65" s="23"/>
    </row>
    <row r="66" spans="1:10" ht="16" x14ac:dyDescent="0.2">
      <c r="A66" s="63"/>
      <c r="B66" s="75" t="s">
        <v>548</v>
      </c>
      <c r="C66" s="66" t="s">
        <v>178</v>
      </c>
      <c r="D66" s="66" t="s">
        <v>412</v>
      </c>
      <c r="E66" s="79">
        <v>10000</v>
      </c>
      <c r="F66" s="109">
        <v>3.42</v>
      </c>
      <c r="G66" s="479"/>
      <c r="H66" s="78">
        <f>F66</f>
        <v>3.42</v>
      </c>
      <c r="I66" s="144"/>
      <c r="J66" s="23"/>
    </row>
    <row r="67" spans="1:10" ht="16" x14ac:dyDescent="0.2">
      <c r="A67" s="63"/>
      <c r="B67" s="75" t="s">
        <v>548</v>
      </c>
      <c r="C67" s="66" t="s">
        <v>178</v>
      </c>
      <c r="D67" s="66" t="s">
        <v>413</v>
      </c>
      <c r="E67" s="79">
        <v>250000</v>
      </c>
      <c r="F67" s="109">
        <v>10.45</v>
      </c>
      <c r="G67" s="479"/>
      <c r="H67" s="78">
        <f>F67</f>
        <v>10.45</v>
      </c>
      <c r="I67" s="144"/>
      <c r="J67" s="23"/>
    </row>
    <row r="68" spans="1:10" ht="16" x14ac:dyDescent="0.2">
      <c r="A68" s="63"/>
      <c r="B68" s="75" t="s">
        <v>548</v>
      </c>
      <c r="C68" s="66" t="s">
        <v>178</v>
      </c>
      <c r="D68" s="66" t="s">
        <v>418</v>
      </c>
      <c r="E68" s="78">
        <v>250000</v>
      </c>
      <c r="F68" s="109">
        <v>11</v>
      </c>
      <c r="G68" s="479"/>
      <c r="H68" s="78">
        <f>F68</f>
        <v>11</v>
      </c>
      <c r="I68" s="144"/>
      <c r="J68" s="23"/>
    </row>
    <row r="69" spans="1:10" ht="16" x14ac:dyDescent="0.2">
      <c r="A69" s="63"/>
      <c r="B69" s="75" t="s">
        <v>548</v>
      </c>
      <c r="C69" s="66" t="s">
        <v>178</v>
      </c>
      <c r="D69" s="66" t="s">
        <v>414</v>
      </c>
      <c r="E69" s="79">
        <v>10000</v>
      </c>
      <c r="F69" s="109">
        <v>0.35</v>
      </c>
      <c r="G69" s="479"/>
      <c r="H69" s="78">
        <f>F69</f>
        <v>0.35</v>
      </c>
      <c r="I69" s="144"/>
      <c r="J69" s="23"/>
    </row>
    <row r="70" spans="1:10" ht="16" x14ac:dyDescent="0.2">
      <c r="A70" s="63"/>
      <c r="B70" s="75"/>
      <c r="C70" s="66"/>
      <c r="D70" s="66"/>
      <c r="E70" s="79"/>
      <c r="F70" s="109"/>
      <c r="G70" s="479"/>
      <c r="H70" s="78"/>
      <c r="I70" s="144"/>
      <c r="J70" s="23"/>
    </row>
    <row r="71" spans="1:10" ht="16" x14ac:dyDescent="0.2">
      <c r="A71" s="63"/>
      <c r="B71" s="75" t="s">
        <v>549</v>
      </c>
      <c r="C71" s="66" t="s">
        <v>325</v>
      </c>
      <c r="D71" s="66" t="s">
        <v>411</v>
      </c>
      <c r="E71" s="201">
        <v>250000</v>
      </c>
      <c r="F71" s="109">
        <v>30.24</v>
      </c>
      <c r="G71" s="479">
        <v>1.26</v>
      </c>
      <c r="H71" s="78">
        <f>SUM(G71,F71)</f>
        <v>31.5</v>
      </c>
      <c r="I71" s="144">
        <f>SUM(H71:H72)</f>
        <v>52.4</v>
      </c>
      <c r="J71" s="200"/>
    </row>
    <row r="72" spans="1:10" ht="16" x14ac:dyDescent="0.2">
      <c r="A72" s="63"/>
      <c r="B72" s="75" t="s">
        <v>549</v>
      </c>
      <c r="C72" s="66" t="s">
        <v>325</v>
      </c>
      <c r="D72" s="66" t="s">
        <v>413</v>
      </c>
      <c r="E72" s="78">
        <v>500000</v>
      </c>
      <c r="F72" s="109">
        <v>20.9</v>
      </c>
      <c r="G72" s="479"/>
      <c r="H72" s="78">
        <f>F72</f>
        <v>20.9</v>
      </c>
      <c r="I72" s="144"/>
      <c r="J72" s="23"/>
    </row>
    <row r="73" spans="1:10" ht="16" x14ac:dyDescent="0.2">
      <c r="A73" s="63"/>
      <c r="B73" s="75"/>
      <c r="C73" s="66"/>
      <c r="D73" s="66"/>
      <c r="E73" s="78"/>
      <c r="F73" s="109"/>
      <c r="G73" s="479"/>
      <c r="H73" s="78"/>
      <c r="I73" s="144"/>
      <c r="J73" s="23"/>
    </row>
    <row r="74" spans="1:10" ht="16" x14ac:dyDescent="0.2">
      <c r="A74" s="63"/>
      <c r="B74" s="75" t="s">
        <v>550</v>
      </c>
      <c r="C74" s="66" t="s">
        <v>79</v>
      </c>
      <c r="D74" s="66" t="s">
        <v>411</v>
      </c>
      <c r="E74" s="78">
        <v>50000</v>
      </c>
      <c r="F74" s="109">
        <v>3.64</v>
      </c>
      <c r="G74" s="479">
        <v>0.66</v>
      </c>
      <c r="H74" s="78">
        <v>4.55</v>
      </c>
      <c r="I74" s="144">
        <f>SUM(H74:H79)</f>
        <v>25.950000000000003</v>
      </c>
      <c r="J74" s="23"/>
    </row>
    <row r="75" spans="1:10" ht="16" x14ac:dyDescent="0.2">
      <c r="A75" s="63"/>
      <c r="B75" s="75" t="s">
        <v>550</v>
      </c>
      <c r="C75" s="66" t="s">
        <v>79</v>
      </c>
      <c r="D75" s="66" t="s">
        <v>417</v>
      </c>
      <c r="E75" s="78">
        <v>50000</v>
      </c>
      <c r="F75" s="109">
        <v>9.0500000000000007</v>
      </c>
      <c r="G75" s="479"/>
      <c r="H75" s="78">
        <f>F75</f>
        <v>9.0500000000000007</v>
      </c>
      <c r="I75" s="144"/>
      <c r="J75" s="23"/>
    </row>
    <row r="76" spans="1:10" ht="16" x14ac:dyDescent="0.2">
      <c r="A76" s="63"/>
      <c r="B76" s="75" t="s">
        <v>550</v>
      </c>
      <c r="C76" s="66" t="s">
        <v>79</v>
      </c>
      <c r="D76" s="66" t="s">
        <v>412</v>
      </c>
      <c r="E76" s="78">
        <v>10000</v>
      </c>
      <c r="F76" s="109">
        <v>3.42</v>
      </c>
      <c r="G76" s="479"/>
      <c r="H76" s="78">
        <f>F76</f>
        <v>3.42</v>
      </c>
      <c r="I76" s="144"/>
      <c r="J76" s="23"/>
    </row>
    <row r="77" spans="1:10" ht="16" x14ac:dyDescent="0.2">
      <c r="A77" s="63"/>
      <c r="B77" s="75" t="s">
        <v>550</v>
      </c>
      <c r="C77" s="66" t="s">
        <v>79</v>
      </c>
      <c r="D77" s="66" t="s">
        <v>413</v>
      </c>
      <c r="E77" s="78">
        <v>100000</v>
      </c>
      <c r="F77" s="109">
        <v>4.18</v>
      </c>
      <c r="G77" s="479"/>
      <c r="H77" s="78">
        <f>F77</f>
        <v>4.18</v>
      </c>
      <c r="I77" s="144"/>
      <c r="J77" s="23"/>
    </row>
    <row r="78" spans="1:10" ht="16" x14ac:dyDescent="0.2">
      <c r="A78" s="63"/>
      <c r="B78" s="75" t="s">
        <v>550</v>
      </c>
      <c r="C78" s="66" t="s">
        <v>79</v>
      </c>
      <c r="D78" s="66" t="s">
        <v>418</v>
      </c>
      <c r="E78" s="78">
        <v>100000</v>
      </c>
      <c r="F78" s="109">
        <v>4.4000000000000004</v>
      </c>
      <c r="G78" s="479"/>
      <c r="H78" s="78">
        <f>F78</f>
        <v>4.4000000000000004</v>
      </c>
      <c r="I78" s="144"/>
      <c r="J78" s="23"/>
    </row>
    <row r="79" spans="1:10" ht="16" x14ac:dyDescent="0.2">
      <c r="A79" s="63"/>
      <c r="B79" s="75" t="s">
        <v>550</v>
      </c>
      <c r="C79" s="66" t="s">
        <v>79</v>
      </c>
      <c r="D79" s="66" t="s">
        <v>414</v>
      </c>
      <c r="E79" s="79">
        <v>10000</v>
      </c>
      <c r="F79" s="109">
        <v>0.35</v>
      </c>
      <c r="G79" s="479"/>
      <c r="H79" s="78">
        <f>F79</f>
        <v>0.35</v>
      </c>
      <c r="I79" s="144"/>
      <c r="J79" s="23"/>
    </row>
    <row r="80" spans="1:10" ht="17" customHeight="1" x14ac:dyDescent="0.2">
      <c r="A80" s="63"/>
      <c r="B80" s="75"/>
      <c r="C80" s="66"/>
      <c r="D80" s="66"/>
      <c r="E80" s="79"/>
      <c r="F80" s="109"/>
      <c r="G80" s="479"/>
      <c r="H80" s="78"/>
      <c r="I80" s="144"/>
      <c r="J80" s="23"/>
    </row>
    <row r="81" spans="1:10" ht="17" customHeight="1" x14ac:dyDescent="0.2">
      <c r="A81" s="63"/>
      <c r="B81" s="75" t="s">
        <v>902</v>
      </c>
      <c r="C81" s="66" t="s">
        <v>903</v>
      </c>
      <c r="D81" s="66" t="s">
        <v>411</v>
      </c>
      <c r="E81" s="79">
        <v>200000</v>
      </c>
      <c r="F81" s="109">
        <v>23.94</v>
      </c>
      <c r="G81" s="479">
        <v>1.26</v>
      </c>
      <c r="H81" s="78">
        <v>25.2</v>
      </c>
      <c r="I81" s="144">
        <f>SUM(H81:H84)</f>
        <v>37.33</v>
      </c>
      <c r="J81" s="23"/>
    </row>
    <row r="82" spans="1:10" ht="17" customHeight="1" x14ac:dyDescent="0.2">
      <c r="A82" s="63"/>
      <c r="B82" s="75" t="s">
        <v>902</v>
      </c>
      <c r="C82" s="66" t="s">
        <v>903</v>
      </c>
      <c r="D82" s="66" t="s">
        <v>412</v>
      </c>
      <c r="E82" s="79">
        <v>10000</v>
      </c>
      <c r="F82" s="109">
        <v>3.42</v>
      </c>
      <c r="G82" s="479"/>
      <c r="H82" s="78">
        <v>3.42</v>
      </c>
      <c r="I82" s="144"/>
      <c r="J82" s="23"/>
    </row>
    <row r="83" spans="1:10" ht="17" customHeight="1" x14ac:dyDescent="0.2">
      <c r="A83" s="63"/>
      <c r="B83" s="75" t="s">
        <v>902</v>
      </c>
      <c r="C83" s="66" t="s">
        <v>903</v>
      </c>
      <c r="D83" s="66" t="s">
        <v>413</v>
      </c>
      <c r="E83" s="79">
        <v>200000</v>
      </c>
      <c r="F83" s="109">
        <v>8.36</v>
      </c>
      <c r="G83" s="479"/>
      <c r="H83" s="78">
        <v>8.36</v>
      </c>
      <c r="I83" s="144"/>
      <c r="J83" s="23"/>
    </row>
    <row r="84" spans="1:10" ht="17" customHeight="1" x14ac:dyDescent="0.2">
      <c r="A84" s="63"/>
      <c r="B84" s="75" t="s">
        <v>902</v>
      </c>
      <c r="C84" s="66" t="s">
        <v>903</v>
      </c>
      <c r="D84" s="66" t="s">
        <v>414</v>
      </c>
      <c r="E84" s="79">
        <v>10000</v>
      </c>
      <c r="F84" s="109">
        <v>0.35</v>
      </c>
      <c r="G84" s="479"/>
      <c r="H84" s="78">
        <v>0.35</v>
      </c>
      <c r="I84" s="144"/>
      <c r="J84" s="23"/>
    </row>
    <row r="85" spans="1:10" ht="16" x14ac:dyDescent="0.2">
      <c r="A85" s="63"/>
      <c r="B85" s="75"/>
      <c r="C85" s="66"/>
      <c r="D85" s="66"/>
      <c r="E85" s="79"/>
      <c r="F85" s="78"/>
      <c r="G85" s="277"/>
      <c r="H85" s="78"/>
      <c r="I85" s="144"/>
      <c r="J85" s="23"/>
    </row>
    <row r="86" spans="1:10" ht="16" x14ac:dyDescent="0.2">
      <c r="A86" s="63"/>
      <c r="B86" s="75" t="s">
        <v>551</v>
      </c>
      <c r="C86" s="66" t="s">
        <v>80</v>
      </c>
      <c r="D86" s="66" t="s">
        <v>411</v>
      </c>
      <c r="E86" s="78">
        <v>300000</v>
      </c>
      <c r="F86" s="78">
        <v>26.39</v>
      </c>
      <c r="G86" s="277">
        <v>0.91</v>
      </c>
      <c r="H86" s="78">
        <v>27.3</v>
      </c>
      <c r="I86" s="144">
        <f>SUM(H86:H87)</f>
        <v>39.840000000000003</v>
      </c>
      <c r="J86" s="23"/>
    </row>
    <row r="87" spans="1:10" ht="16" x14ac:dyDescent="0.2">
      <c r="A87" s="63"/>
      <c r="B87" s="75" t="s">
        <v>551</v>
      </c>
      <c r="C87" s="66" t="s">
        <v>80</v>
      </c>
      <c r="D87" s="66" t="s">
        <v>413</v>
      </c>
      <c r="E87" s="78">
        <v>300000</v>
      </c>
      <c r="F87" s="78">
        <v>12.54</v>
      </c>
      <c r="G87" s="277"/>
      <c r="H87" s="78">
        <f>F87</f>
        <v>12.54</v>
      </c>
      <c r="I87" s="144"/>
      <c r="J87" s="23"/>
    </row>
    <row r="88" spans="1:10" ht="16" x14ac:dyDescent="0.2">
      <c r="A88" s="63"/>
      <c r="B88" s="257"/>
      <c r="C88" s="167"/>
      <c r="D88" s="66"/>
      <c r="E88" s="78"/>
      <c r="F88" s="78"/>
      <c r="G88" s="277"/>
      <c r="H88" s="78"/>
      <c r="I88" s="144"/>
      <c r="J88" s="23"/>
    </row>
    <row r="89" spans="1:10" ht="16" x14ac:dyDescent="0.2">
      <c r="A89" s="63"/>
      <c r="B89" s="257" t="s">
        <v>900</v>
      </c>
      <c r="C89" s="167" t="s">
        <v>901</v>
      </c>
      <c r="D89" s="66" t="s">
        <v>411</v>
      </c>
      <c r="E89" s="78">
        <v>200000</v>
      </c>
      <c r="F89" s="78">
        <v>10.07</v>
      </c>
      <c r="G89" s="277">
        <v>0.53</v>
      </c>
      <c r="H89" s="78">
        <f>SUM(G89,F89)</f>
        <v>10.6</v>
      </c>
      <c r="I89" s="144">
        <f>SUM(H90,H89)</f>
        <v>18.96</v>
      </c>
      <c r="J89" s="23"/>
    </row>
    <row r="90" spans="1:10" ht="16" x14ac:dyDescent="0.2">
      <c r="A90" s="63"/>
      <c r="B90" s="257" t="s">
        <v>900</v>
      </c>
      <c r="C90" s="167" t="s">
        <v>901</v>
      </c>
      <c r="D90" s="66" t="s">
        <v>413</v>
      </c>
      <c r="E90" s="78">
        <v>200000</v>
      </c>
      <c r="F90" s="78">
        <v>8.36</v>
      </c>
      <c r="G90" s="277"/>
      <c r="H90" s="78">
        <v>8.36</v>
      </c>
      <c r="I90" s="144"/>
      <c r="J90" s="23"/>
    </row>
    <row r="91" spans="1:10" ht="16" x14ac:dyDescent="0.2">
      <c r="A91" s="63"/>
      <c r="B91" s="257"/>
      <c r="C91" s="167"/>
      <c r="D91" s="66"/>
      <c r="E91" s="78"/>
      <c r="F91" s="78"/>
      <c r="G91" s="277"/>
      <c r="H91" s="78"/>
      <c r="I91" s="144"/>
      <c r="J91" s="23"/>
    </row>
    <row r="92" spans="1:10" ht="16" x14ac:dyDescent="0.2">
      <c r="A92" s="63"/>
      <c r="B92" s="257" t="s">
        <v>899</v>
      </c>
      <c r="C92" s="167" t="s">
        <v>844</v>
      </c>
      <c r="D92" s="66" t="s">
        <v>411</v>
      </c>
      <c r="E92" s="78">
        <v>10000</v>
      </c>
      <c r="F92" s="78"/>
      <c r="G92" s="78">
        <v>0.53</v>
      </c>
      <c r="H92" s="78"/>
      <c r="I92" s="144">
        <f>G92+F93</f>
        <v>0.95</v>
      </c>
      <c r="J92" s="23"/>
    </row>
    <row r="93" spans="1:10" ht="16" x14ac:dyDescent="0.2">
      <c r="A93" s="63"/>
      <c r="B93" s="257" t="s">
        <v>899</v>
      </c>
      <c r="C93" s="167" t="s">
        <v>844</v>
      </c>
      <c r="D93" s="66" t="s">
        <v>413</v>
      </c>
      <c r="E93" s="78">
        <v>10000</v>
      </c>
      <c r="F93" s="78">
        <v>0.42</v>
      </c>
      <c r="G93" s="277"/>
      <c r="H93" s="78"/>
      <c r="I93" s="144"/>
      <c r="J93" s="23"/>
    </row>
    <row r="94" spans="1:10" ht="16" x14ac:dyDescent="0.2">
      <c r="A94" s="63"/>
      <c r="B94" s="257"/>
      <c r="C94" s="167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552</v>
      </c>
      <c r="C95" s="66" t="s">
        <v>64</v>
      </c>
      <c r="D95" s="66" t="s">
        <v>411</v>
      </c>
      <c r="E95" s="79">
        <v>100000</v>
      </c>
      <c r="F95" s="254">
        <v>27.72</v>
      </c>
      <c r="G95" s="478">
        <v>3.08</v>
      </c>
      <c r="H95" s="78">
        <f>SUM(F95:G95)</f>
        <v>30.799999999999997</v>
      </c>
      <c r="I95" s="144">
        <f>SUM(H95:H99)</f>
        <v>43.15</v>
      </c>
      <c r="J95" s="23"/>
    </row>
    <row r="96" spans="1:10" ht="16" x14ac:dyDescent="0.2">
      <c r="A96" s="63"/>
      <c r="B96" s="75" t="s">
        <v>552</v>
      </c>
      <c r="C96" s="66" t="s">
        <v>64</v>
      </c>
      <c r="D96" s="66" t="s">
        <v>412</v>
      </c>
      <c r="E96" s="79">
        <v>10000</v>
      </c>
      <c r="F96" s="109">
        <v>3.42</v>
      </c>
      <c r="G96" s="479"/>
      <c r="H96" s="78">
        <f>F96</f>
        <v>3.42</v>
      </c>
      <c r="I96" s="144"/>
      <c r="J96" s="23"/>
    </row>
    <row r="97" spans="1:10" ht="16" x14ac:dyDescent="0.2">
      <c r="A97" s="63"/>
      <c r="B97" s="75" t="s">
        <v>552</v>
      </c>
      <c r="C97" s="66" t="s">
        <v>64</v>
      </c>
      <c r="D97" s="66" t="s">
        <v>413</v>
      </c>
      <c r="E97" s="79">
        <v>100000</v>
      </c>
      <c r="F97" s="109">
        <v>4.18</v>
      </c>
      <c r="G97" s="479"/>
      <c r="H97" s="78">
        <f>F97</f>
        <v>4.18</v>
      </c>
      <c r="I97" s="144"/>
      <c r="J97" s="23"/>
    </row>
    <row r="98" spans="1:10" ht="16" x14ac:dyDescent="0.2">
      <c r="A98" s="63"/>
      <c r="B98" s="75" t="s">
        <v>552</v>
      </c>
      <c r="C98" s="66" t="s">
        <v>64</v>
      </c>
      <c r="D98" s="66" t="s">
        <v>418</v>
      </c>
      <c r="E98" s="78">
        <v>100000</v>
      </c>
      <c r="F98" s="109">
        <v>4.4000000000000004</v>
      </c>
      <c r="G98" s="479"/>
      <c r="H98" s="78">
        <f>F98</f>
        <v>4.4000000000000004</v>
      </c>
      <c r="I98" s="144"/>
      <c r="J98" s="23"/>
    </row>
    <row r="99" spans="1:10" ht="16" x14ac:dyDescent="0.2">
      <c r="A99" s="63"/>
      <c r="B99" s="75" t="s">
        <v>552</v>
      </c>
      <c r="C99" s="66" t="s">
        <v>64</v>
      </c>
      <c r="D99" s="66" t="s">
        <v>414</v>
      </c>
      <c r="E99" s="79">
        <v>10000</v>
      </c>
      <c r="F99" s="109">
        <v>0.35</v>
      </c>
      <c r="G99" s="479"/>
      <c r="H99" s="78">
        <f>F99</f>
        <v>0.35</v>
      </c>
      <c r="I99" s="144"/>
      <c r="J99" s="23"/>
    </row>
    <row r="100" spans="1:10" ht="16" x14ac:dyDescent="0.2">
      <c r="A100" s="63"/>
      <c r="B100" s="75"/>
      <c r="C100" s="66"/>
      <c r="D100" s="66"/>
      <c r="E100" s="79"/>
      <c r="F100" s="109"/>
      <c r="G100" s="479"/>
      <c r="H100" s="78"/>
      <c r="I100" s="144"/>
      <c r="J100" s="23"/>
    </row>
    <row r="101" spans="1:10" ht="16" x14ac:dyDescent="0.2">
      <c r="A101" s="63"/>
      <c r="B101" s="75" t="s">
        <v>553</v>
      </c>
      <c r="C101" s="66" t="s">
        <v>218</v>
      </c>
      <c r="D101" s="66" t="s">
        <v>411</v>
      </c>
      <c r="E101" s="79">
        <v>10000</v>
      </c>
      <c r="F101" s="109">
        <v>0</v>
      </c>
      <c r="G101" s="479">
        <f>H101-F101</f>
        <v>5.0199999999999996</v>
      </c>
      <c r="H101" s="78">
        <v>5.0199999999999996</v>
      </c>
      <c r="I101" s="144">
        <f>H101</f>
        <v>5.0199999999999996</v>
      </c>
      <c r="J101" s="23"/>
    </row>
    <row r="102" spans="1:10" ht="16" x14ac:dyDescent="0.2">
      <c r="A102" s="63"/>
      <c r="B102" s="75"/>
      <c r="C102" s="66"/>
      <c r="D102" s="66"/>
      <c r="E102" s="79"/>
      <c r="F102" s="109"/>
      <c r="G102" s="479"/>
      <c r="H102" s="78"/>
      <c r="I102" s="144"/>
      <c r="J102" s="23"/>
    </row>
    <row r="103" spans="1:10" ht="16" x14ac:dyDescent="0.2">
      <c r="A103" s="63"/>
      <c r="B103" s="75" t="s">
        <v>422</v>
      </c>
      <c r="C103" s="66" t="s">
        <v>420</v>
      </c>
      <c r="D103" s="66" t="s">
        <v>411</v>
      </c>
      <c r="E103" s="79">
        <v>10000</v>
      </c>
      <c r="F103" s="109">
        <v>0</v>
      </c>
      <c r="G103" s="478">
        <v>5.0199999999999996</v>
      </c>
      <c r="H103" s="78">
        <f>SUM(F103:G103)</f>
        <v>5.0199999999999996</v>
      </c>
      <c r="I103" s="144">
        <f>SUM(H103:H104)</f>
        <v>7.1099999999999994</v>
      </c>
      <c r="J103" s="23"/>
    </row>
    <row r="104" spans="1:10" ht="16" x14ac:dyDescent="0.2">
      <c r="A104" s="75"/>
      <c r="B104" s="75" t="s">
        <v>422</v>
      </c>
      <c r="C104" s="66" t="s">
        <v>420</v>
      </c>
      <c r="D104" s="66" t="s">
        <v>413</v>
      </c>
      <c r="E104" s="79">
        <v>50000</v>
      </c>
      <c r="F104" s="109">
        <v>2.09</v>
      </c>
      <c r="G104" s="479"/>
      <c r="H104" s="78">
        <f>F104</f>
        <v>2.09</v>
      </c>
      <c r="I104" s="144"/>
      <c r="J104" s="23"/>
    </row>
    <row r="105" spans="1:10" ht="16" x14ac:dyDescent="0.2">
      <c r="A105" s="75"/>
      <c r="B105" s="75"/>
      <c r="C105" s="66"/>
      <c r="D105" s="66"/>
      <c r="E105" s="79"/>
      <c r="F105" s="109"/>
      <c r="G105" s="479"/>
      <c r="H105" s="78"/>
      <c r="I105" s="144"/>
      <c r="J105" s="23"/>
    </row>
    <row r="106" spans="1:10" ht="16" x14ac:dyDescent="0.2">
      <c r="A106" s="75"/>
      <c r="B106" s="75" t="s">
        <v>712</v>
      </c>
      <c r="C106" s="66" t="s">
        <v>706</v>
      </c>
      <c r="D106" s="66" t="s">
        <v>411</v>
      </c>
      <c r="E106" s="79">
        <v>10000</v>
      </c>
      <c r="F106" s="109">
        <v>0</v>
      </c>
      <c r="G106" s="479">
        <f>H106-F106</f>
        <v>0.91</v>
      </c>
      <c r="H106" s="78">
        <v>0.91</v>
      </c>
      <c r="I106" s="144">
        <f>SUM(H107,H106,)</f>
        <v>1.33</v>
      </c>
      <c r="J106" s="23"/>
    </row>
    <row r="107" spans="1:10" ht="16" x14ac:dyDescent="0.2">
      <c r="A107" s="75"/>
      <c r="B107" s="75" t="s">
        <v>978</v>
      </c>
      <c r="C107" s="66" t="s">
        <v>706</v>
      </c>
      <c r="D107" s="66" t="s">
        <v>413</v>
      </c>
      <c r="E107" s="79">
        <v>10000</v>
      </c>
      <c r="F107" s="109">
        <v>0.42</v>
      </c>
      <c r="G107" s="479">
        <v>0</v>
      </c>
      <c r="H107" s="78">
        <v>0.42</v>
      </c>
      <c r="I107" s="144"/>
      <c r="J107" s="23"/>
    </row>
    <row r="108" spans="1:10" ht="16" x14ac:dyDescent="0.2">
      <c r="A108" s="75"/>
      <c r="B108" s="75"/>
      <c r="C108" s="66"/>
      <c r="D108" s="66"/>
      <c r="E108" s="79"/>
      <c r="F108" s="109"/>
      <c r="G108" s="479"/>
      <c r="H108" s="78"/>
      <c r="I108" s="144"/>
      <c r="J108" s="23"/>
    </row>
    <row r="109" spans="1:10" ht="16" x14ac:dyDescent="0.2">
      <c r="A109" s="63"/>
      <c r="B109" s="75" t="s">
        <v>423</v>
      </c>
      <c r="C109" s="66" t="s">
        <v>421</v>
      </c>
      <c r="D109" s="66" t="s">
        <v>411</v>
      </c>
      <c r="E109" s="79">
        <v>200000</v>
      </c>
      <c r="F109" s="109">
        <f>H109-G109</f>
        <v>10.07</v>
      </c>
      <c r="G109" s="479">
        <v>0.53</v>
      </c>
      <c r="H109" s="78">
        <v>10.6</v>
      </c>
      <c r="I109" s="144">
        <f>SUM(H109:H110)</f>
        <v>14.78</v>
      </c>
      <c r="J109" s="23"/>
    </row>
    <row r="110" spans="1:10" ht="16" x14ac:dyDescent="0.2">
      <c r="A110" s="63"/>
      <c r="B110" s="75" t="s">
        <v>423</v>
      </c>
      <c r="C110" s="66" t="s">
        <v>421</v>
      </c>
      <c r="D110" s="66" t="s">
        <v>413</v>
      </c>
      <c r="E110" s="79">
        <v>100000</v>
      </c>
      <c r="F110" s="109">
        <v>4.18</v>
      </c>
      <c r="G110" s="479"/>
      <c r="H110" s="78">
        <f>F110</f>
        <v>4.18</v>
      </c>
      <c r="I110" s="144"/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63"/>
      <c r="B112" s="75" t="s">
        <v>907</v>
      </c>
      <c r="C112" s="66" t="s">
        <v>908</v>
      </c>
      <c r="D112" s="66" t="s">
        <v>411</v>
      </c>
      <c r="E112" s="79">
        <v>10000</v>
      </c>
      <c r="F112" s="109"/>
      <c r="G112" s="479">
        <v>5.0199999999999996</v>
      </c>
      <c r="H112" s="78">
        <v>5.0199999999999996</v>
      </c>
      <c r="I112" s="144">
        <v>5.0199999999999996</v>
      </c>
      <c r="J112" s="23"/>
    </row>
    <row r="113" spans="1:10" ht="16" x14ac:dyDescent="0.2">
      <c r="A113" s="63"/>
      <c r="B113" s="75"/>
      <c r="C113" s="66"/>
      <c r="D113" s="66"/>
      <c r="E113" s="79"/>
      <c r="F113" s="109"/>
      <c r="G113" s="479"/>
      <c r="H113" s="78"/>
      <c r="I113" s="144"/>
      <c r="J113" s="23"/>
    </row>
    <row r="114" spans="1:10" ht="16" x14ac:dyDescent="0.2">
      <c r="A114" s="75"/>
      <c r="B114" s="75" t="s">
        <v>794</v>
      </c>
      <c r="C114" s="66" t="s">
        <v>791</v>
      </c>
      <c r="D114" s="66" t="s">
        <v>411</v>
      </c>
      <c r="E114" s="78">
        <v>10000</v>
      </c>
      <c r="F114" s="78">
        <v>0</v>
      </c>
      <c r="G114" s="277">
        <v>0.91</v>
      </c>
      <c r="H114" s="78">
        <f>F114+G114</f>
        <v>0.91</v>
      </c>
      <c r="I114" s="144">
        <f>H114</f>
        <v>0.91</v>
      </c>
      <c r="J114" s="23"/>
    </row>
    <row r="115" spans="1:10" ht="16" x14ac:dyDescent="0.2">
      <c r="A115" s="63"/>
      <c r="B115" s="75"/>
      <c r="C115" s="66"/>
      <c r="D115" s="66"/>
      <c r="E115" s="79"/>
      <c r="F115" s="78"/>
      <c r="G115" s="277"/>
      <c r="H115" s="78"/>
      <c r="I115" s="144"/>
      <c r="J115" s="23"/>
    </row>
    <row r="116" spans="1:10" ht="16" x14ac:dyDescent="0.2">
      <c r="A116" s="63"/>
      <c r="B116" s="75" t="s">
        <v>766</v>
      </c>
      <c r="C116" s="66" t="s">
        <v>765</v>
      </c>
      <c r="D116" s="66" t="s">
        <v>411</v>
      </c>
      <c r="E116" s="78">
        <v>10000</v>
      </c>
      <c r="F116" s="78">
        <v>0</v>
      </c>
      <c r="G116" s="277">
        <v>0.66</v>
      </c>
      <c r="H116" s="78">
        <f>SUM(F116:G116)</f>
        <v>0.66</v>
      </c>
      <c r="I116" s="144">
        <f>SUM(H116:H119)</f>
        <v>4.8499999999999996</v>
      </c>
      <c r="J116" s="23"/>
    </row>
    <row r="117" spans="1:10" ht="16" x14ac:dyDescent="0.2">
      <c r="A117" s="63"/>
      <c r="B117" s="75" t="s">
        <v>766</v>
      </c>
      <c r="C117" s="66" t="s">
        <v>765</v>
      </c>
      <c r="D117" s="66" t="s">
        <v>412</v>
      </c>
      <c r="E117" s="78">
        <v>10000</v>
      </c>
      <c r="F117" s="78">
        <v>3.42</v>
      </c>
      <c r="G117" s="277"/>
      <c r="H117" s="78">
        <f>F117</f>
        <v>3.42</v>
      </c>
      <c r="I117" s="144"/>
      <c r="J117" s="23"/>
    </row>
    <row r="118" spans="1:10" ht="16" x14ac:dyDescent="0.2">
      <c r="A118" s="63"/>
      <c r="B118" s="75" t="s">
        <v>766</v>
      </c>
      <c r="C118" s="66" t="s">
        <v>765</v>
      </c>
      <c r="D118" s="66" t="s">
        <v>413</v>
      </c>
      <c r="E118" s="78">
        <v>10000</v>
      </c>
      <c r="F118" s="78">
        <v>0.42</v>
      </c>
      <c r="G118" s="277"/>
      <c r="H118" s="78">
        <f>F118</f>
        <v>0.42</v>
      </c>
      <c r="I118" s="144"/>
      <c r="J118" s="23"/>
    </row>
    <row r="119" spans="1:10" ht="16" x14ac:dyDescent="0.2">
      <c r="A119" s="63"/>
      <c r="B119" s="75" t="s">
        <v>766</v>
      </c>
      <c r="C119" s="66" t="s">
        <v>765</v>
      </c>
      <c r="D119" s="66" t="s">
        <v>414</v>
      </c>
      <c r="E119" s="78">
        <v>10000</v>
      </c>
      <c r="F119" s="78">
        <v>0.35</v>
      </c>
      <c r="G119" s="277"/>
      <c r="H119" s="78">
        <f>F119</f>
        <v>0.35</v>
      </c>
      <c r="I119" s="144"/>
      <c r="J119" s="23"/>
    </row>
    <row r="120" spans="1:10" ht="16" x14ac:dyDescent="0.2">
      <c r="A120" s="63"/>
      <c r="B120" s="75"/>
      <c r="C120" s="66"/>
      <c r="D120" s="66"/>
      <c r="E120" s="79"/>
      <c r="F120" s="78"/>
      <c r="G120" s="277"/>
      <c r="H120" s="79"/>
      <c r="I120" s="144"/>
      <c r="J120" s="23"/>
    </row>
    <row r="121" spans="1:10" ht="16" x14ac:dyDescent="0.2">
      <c r="A121" s="63"/>
      <c r="B121" s="75" t="s">
        <v>943</v>
      </c>
      <c r="C121" s="66" t="s">
        <v>944</v>
      </c>
      <c r="D121" s="66" t="s">
        <v>411</v>
      </c>
      <c r="E121" s="79">
        <v>10000</v>
      </c>
      <c r="F121" s="78">
        <v>0</v>
      </c>
      <c r="G121" s="277">
        <v>0.46</v>
      </c>
      <c r="H121" s="79">
        <v>0.46</v>
      </c>
      <c r="I121" s="144">
        <f>SUM(H122,H121)</f>
        <v>0.88</v>
      </c>
      <c r="J121" s="23"/>
    </row>
    <row r="122" spans="1:10" ht="16" x14ac:dyDescent="0.2">
      <c r="A122" s="63"/>
      <c r="B122" s="75" t="s">
        <v>943</v>
      </c>
      <c r="C122" s="66" t="s">
        <v>944</v>
      </c>
      <c r="D122" s="66" t="s">
        <v>413</v>
      </c>
      <c r="E122" s="79">
        <v>10000</v>
      </c>
      <c r="F122" s="78">
        <v>0.42</v>
      </c>
      <c r="G122" s="277">
        <v>0</v>
      </c>
      <c r="H122" s="79">
        <v>0.42</v>
      </c>
      <c r="I122" s="144"/>
      <c r="J122" s="23"/>
    </row>
    <row r="123" spans="1:10" ht="16" x14ac:dyDescent="0.2">
      <c r="A123" s="63"/>
      <c r="B123" s="75"/>
      <c r="C123" s="66"/>
      <c r="D123" s="66"/>
      <c r="E123" s="79"/>
      <c r="F123" s="78"/>
      <c r="G123" s="277"/>
      <c r="H123" s="79"/>
      <c r="I123" s="144"/>
      <c r="J123" s="23"/>
    </row>
    <row r="124" spans="1:10" ht="16" x14ac:dyDescent="0.2">
      <c r="A124" s="63"/>
      <c r="B124" s="75" t="s">
        <v>555</v>
      </c>
      <c r="C124" s="66" t="s">
        <v>57</v>
      </c>
      <c r="D124" s="66" t="s">
        <v>411</v>
      </c>
      <c r="E124" s="78">
        <v>40000</v>
      </c>
      <c r="F124" s="109">
        <f>H124-G124</f>
        <v>15.059999999999999</v>
      </c>
      <c r="G124" s="479">
        <v>5.0199999999999996</v>
      </c>
      <c r="H124" s="78">
        <v>20.079999999999998</v>
      </c>
      <c r="I124" s="144">
        <f>SUM(H124:H129)</f>
        <v>44.470000000000006</v>
      </c>
      <c r="J124" s="23"/>
    </row>
    <row r="125" spans="1:10" ht="16" x14ac:dyDescent="0.2">
      <c r="A125" s="63"/>
      <c r="B125" s="75" t="s">
        <v>555</v>
      </c>
      <c r="C125" s="66" t="s">
        <v>57</v>
      </c>
      <c r="D125" s="66" t="s">
        <v>417</v>
      </c>
      <c r="E125" s="79">
        <v>10000</v>
      </c>
      <c r="F125" s="109">
        <v>19.760000000000002</v>
      </c>
      <c r="G125" s="479"/>
      <c r="H125" s="79">
        <f>F125</f>
        <v>19.760000000000002</v>
      </c>
      <c r="I125" s="144"/>
      <c r="J125" s="23"/>
    </row>
    <row r="126" spans="1:10" ht="16" x14ac:dyDescent="0.2">
      <c r="A126" s="63"/>
      <c r="B126" s="75" t="s">
        <v>555</v>
      </c>
      <c r="C126" s="66" t="s">
        <v>57</v>
      </c>
      <c r="D126" s="66" t="s">
        <v>412</v>
      </c>
      <c r="E126" s="79">
        <v>10000</v>
      </c>
      <c r="F126" s="109">
        <v>3.42</v>
      </c>
      <c r="G126" s="479"/>
      <c r="H126" s="79">
        <f>F126</f>
        <v>3.42</v>
      </c>
      <c r="I126" s="144"/>
      <c r="J126" s="23"/>
    </row>
    <row r="127" spans="1:10" ht="16" x14ac:dyDescent="0.2">
      <c r="A127" s="63"/>
      <c r="B127" s="75" t="s">
        <v>555</v>
      </c>
      <c r="C127" s="66" t="s">
        <v>57</v>
      </c>
      <c r="D127" s="66" t="s">
        <v>413</v>
      </c>
      <c r="E127" s="79">
        <v>10000</v>
      </c>
      <c r="F127" s="109">
        <v>0.42</v>
      </c>
      <c r="G127" s="479"/>
      <c r="H127" s="79">
        <f>F127</f>
        <v>0.42</v>
      </c>
      <c r="I127" s="144"/>
      <c r="J127" s="23"/>
    </row>
    <row r="128" spans="1:10" ht="16" x14ac:dyDescent="0.2">
      <c r="A128" s="63"/>
      <c r="B128" s="75" t="s">
        <v>555</v>
      </c>
      <c r="C128" s="66" t="s">
        <v>57</v>
      </c>
      <c r="D128" s="66" t="s">
        <v>418</v>
      </c>
      <c r="E128" s="79">
        <v>10000</v>
      </c>
      <c r="F128" s="109">
        <v>0.44</v>
      </c>
      <c r="G128" s="479"/>
      <c r="H128" s="79">
        <f>F128</f>
        <v>0.44</v>
      </c>
      <c r="I128" s="144"/>
      <c r="J128" s="23"/>
    </row>
    <row r="129" spans="1:10" ht="16" x14ac:dyDescent="0.2">
      <c r="A129" s="63"/>
      <c r="B129" s="75" t="s">
        <v>555</v>
      </c>
      <c r="C129" s="66" t="s">
        <v>57</v>
      </c>
      <c r="D129" s="66" t="s">
        <v>414</v>
      </c>
      <c r="E129" s="79">
        <v>10000</v>
      </c>
      <c r="F129" s="109">
        <v>0.35</v>
      </c>
      <c r="G129" s="479"/>
      <c r="H129" s="79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109"/>
      <c r="G130" s="479"/>
      <c r="H130" s="79"/>
      <c r="I130" s="144"/>
      <c r="J130" s="23"/>
    </row>
    <row r="131" spans="1:10" ht="16" x14ac:dyDescent="0.2">
      <c r="A131" s="63"/>
      <c r="B131" s="75" t="s">
        <v>946</v>
      </c>
      <c r="C131" s="66" t="s">
        <v>947</v>
      </c>
      <c r="D131" s="66" t="s">
        <v>411</v>
      </c>
      <c r="E131" s="79">
        <v>150000</v>
      </c>
      <c r="F131" s="79">
        <v>6.44</v>
      </c>
      <c r="G131" s="479">
        <v>0.46</v>
      </c>
      <c r="H131" s="79">
        <f>F131+G131</f>
        <v>6.9</v>
      </c>
      <c r="I131" s="144">
        <f>H131+H132</f>
        <v>13.17</v>
      </c>
      <c r="J131" s="23"/>
    </row>
    <row r="132" spans="1:10" ht="16" x14ac:dyDescent="0.2">
      <c r="A132" s="63"/>
      <c r="B132" s="75" t="s">
        <v>946</v>
      </c>
      <c r="C132" s="66" t="s">
        <v>947</v>
      </c>
      <c r="D132" s="66" t="s">
        <v>413</v>
      </c>
      <c r="E132" s="79">
        <v>150000</v>
      </c>
      <c r="F132" s="79">
        <v>6.27</v>
      </c>
      <c r="G132" s="479"/>
      <c r="H132" s="79">
        <v>6.27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9"/>
      <c r="I133" s="144"/>
      <c r="J133" s="23"/>
    </row>
    <row r="134" spans="1:10" ht="16" x14ac:dyDescent="0.2">
      <c r="A134" s="63"/>
      <c r="B134" s="75" t="s">
        <v>558</v>
      </c>
      <c r="C134" s="66" t="s">
        <v>219</v>
      </c>
      <c r="D134" s="66" t="s">
        <v>411</v>
      </c>
      <c r="E134" s="78">
        <v>50000</v>
      </c>
      <c r="F134" s="109">
        <f>H134-G134</f>
        <v>2.6399999999999997</v>
      </c>
      <c r="G134" s="479">
        <v>0.66</v>
      </c>
      <c r="H134" s="78">
        <v>3.3</v>
      </c>
      <c r="I134" s="192">
        <f>SUM(H134:H135)</f>
        <v>7.8999999999999995</v>
      </c>
      <c r="J134" s="23"/>
    </row>
    <row r="135" spans="1:10" ht="16" x14ac:dyDescent="0.2">
      <c r="A135" s="63"/>
      <c r="B135" s="75" t="s">
        <v>558</v>
      </c>
      <c r="C135" s="66" t="s">
        <v>219</v>
      </c>
      <c r="D135" s="66" t="s">
        <v>413</v>
      </c>
      <c r="E135" s="79">
        <v>110000</v>
      </c>
      <c r="F135" s="109">
        <v>4.5999999999999996</v>
      </c>
      <c r="G135" s="479"/>
      <c r="H135" s="79">
        <f>F135</f>
        <v>4.5999999999999996</v>
      </c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144"/>
      <c r="J136" s="23"/>
    </row>
    <row r="137" spans="1:10" ht="16" x14ac:dyDescent="0.2">
      <c r="A137" s="63"/>
      <c r="B137" s="75" t="s">
        <v>909</v>
      </c>
      <c r="C137" s="66" t="s">
        <v>910</v>
      </c>
      <c r="D137" s="66" t="s">
        <v>411</v>
      </c>
      <c r="E137" s="79">
        <v>10000</v>
      </c>
      <c r="F137" s="78">
        <v>0</v>
      </c>
      <c r="G137" s="277">
        <v>0.91</v>
      </c>
      <c r="H137" s="79">
        <v>0.91</v>
      </c>
      <c r="I137" s="144">
        <v>0.91</v>
      </c>
      <c r="J137" s="23"/>
    </row>
    <row r="138" spans="1:10" ht="16" x14ac:dyDescent="0.2">
      <c r="A138" s="63"/>
      <c r="B138" s="75"/>
      <c r="C138" s="66"/>
      <c r="D138" s="66"/>
      <c r="E138" s="78"/>
      <c r="F138" s="78"/>
      <c r="G138" s="277"/>
      <c r="H138" s="79"/>
      <c r="I138" s="144"/>
      <c r="J138" s="23"/>
    </row>
    <row r="139" spans="1:10" ht="16" x14ac:dyDescent="0.2">
      <c r="A139" s="63"/>
      <c r="B139" s="175" t="s">
        <v>651</v>
      </c>
      <c r="C139" s="66" t="s">
        <v>650</v>
      </c>
      <c r="D139" s="66" t="s">
        <v>411</v>
      </c>
      <c r="E139" s="78">
        <v>250000</v>
      </c>
      <c r="F139" s="78">
        <v>30.24</v>
      </c>
      <c r="G139" s="277">
        <v>1.26</v>
      </c>
      <c r="H139" s="78">
        <f>SUM(G139,F139)</f>
        <v>31.5</v>
      </c>
      <c r="I139" s="144">
        <f>SUM(H139:H142)</f>
        <v>45.300000000000004</v>
      </c>
      <c r="J139" s="23"/>
    </row>
    <row r="140" spans="1:10" ht="16" x14ac:dyDescent="0.2">
      <c r="A140" s="63"/>
      <c r="B140" s="175" t="s">
        <v>651</v>
      </c>
      <c r="C140" s="66" t="s">
        <v>650</v>
      </c>
      <c r="D140" s="66" t="s">
        <v>412</v>
      </c>
      <c r="E140" s="78">
        <v>10000</v>
      </c>
      <c r="F140" s="109">
        <v>3.42</v>
      </c>
      <c r="G140" s="479"/>
      <c r="H140" s="79">
        <f>F140</f>
        <v>3.42</v>
      </c>
      <c r="I140" s="144"/>
      <c r="J140" s="23"/>
    </row>
    <row r="141" spans="1:10" ht="16" x14ac:dyDescent="0.2">
      <c r="A141" s="63"/>
      <c r="B141" s="175" t="s">
        <v>651</v>
      </c>
      <c r="C141" s="66" t="s">
        <v>650</v>
      </c>
      <c r="D141" s="66" t="s">
        <v>413</v>
      </c>
      <c r="E141" s="78">
        <v>240000</v>
      </c>
      <c r="F141" s="109">
        <v>10.029999999999999</v>
      </c>
      <c r="G141" s="479"/>
      <c r="H141" s="79">
        <f>F141</f>
        <v>10.029999999999999</v>
      </c>
      <c r="I141" s="144"/>
      <c r="J141" s="23"/>
    </row>
    <row r="142" spans="1:10" ht="16" x14ac:dyDescent="0.2">
      <c r="A142" s="63"/>
      <c r="B142" s="175" t="s">
        <v>651</v>
      </c>
      <c r="C142" s="66" t="s">
        <v>650</v>
      </c>
      <c r="D142" s="66" t="s">
        <v>414</v>
      </c>
      <c r="E142" s="78">
        <v>10000</v>
      </c>
      <c r="F142" s="109">
        <v>0.35</v>
      </c>
      <c r="G142" s="479"/>
      <c r="H142" s="79">
        <f>F142</f>
        <v>0.35</v>
      </c>
      <c r="I142" s="144"/>
      <c r="J142" s="23"/>
    </row>
    <row r="143" spans="1:10" ht="16" x14ac:dyDescent="0.2">
      <c r="A143" s="63"/>
      <c r="B143" s="75"/>
      <c r="C143" s="66"/>
      <c r="D143" s="66"/>
      <c r="E143" s="78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836</v>
      </c>
      <c r="C144" s="66" t="s">
        <v>837</v>
      </c>
      <c r="D144" s="66" t="s">
        <v>411</v>
      </c>
      <c r="E144" s="78">
        <v>200000</v>
      </c>
      <c r="F144" s="109">
        <v>12.54</v>
      </c>
      <c r="G144" s="479">
        <v>0.66</v>
      </c>
      <c r="H144" s="79">
        <f>SUM(F144,G144)</f>
        <v>13.2</v>
      </c>
      <c r="I144" s="144">
        <f>SUM(H144,H145)</f>
        <v>21.56</v>
      </c>
      <c r="J144" s="23"/>
    </row>
    <row r="145" spans="1:10" ht="16" x14ac:dyDescent="0.2">
      <c r="A145" s="63"/>
      <c r="B145" s="75" t="s">
        <v>836</v>
      </c>
      <c r="C145" s="66" t="s">
        <v>837</v>
      </c>
      <c r="D145" s="66" t="s">
        <v>413</v>
      </c>
      <c r="E145" s="78">
        <v>200000</v>
      </c>
      <c r="F145" s="109">
        <v>8.36</v>
      </c>
      <c r="G145" s="479"/>
      <c r="H145" s="79">
        <v>8.36</v>
      </c>
      <c r="I145" s="144"/>
      <c r="J145" s="23"/>
    </row>
    <row r="146" spans="1:10" ht="16" x14ac:dyDescent="0.2">
      <c r="A146" s="63"/>
      <c r="B146" s="75"/>
      <c r="C146" s="66"/>
      <c r="D146" s="66"/>
      <c r="E146" s="79"/>
      <c r="F146" s="78"/>
      <c r="G146" s="277"/>
      <c r="H146" s="79"/>
      <c r="I146" s="144"/>
      <c r="J146" s="23"/>
    </row>
    <row r="147" spans="1:10" ht="16" x14ac:dyDescent="0.2">
      <c r="A147" s="63"/>
      <c r="B147" s="75" t="s">
        <v>561</v>
      </c>
      <c r="C147" s="66" t="s">
        <v>1039</v>
      </c>
      <c r="D147" s="66" t="s">
        <v>411</v>
      </c>
      <c r="E147" s="79">
        <v>10000</v>
      </c>
      <c r="F147" s="109">
        <v>0</v>
      </c>
      <c r="G147" s="479">
        <f>H147-F147</f>
        <v>0.91</v>
      </c>
      <c r="H147" s="79">
        <v>0.91</v>
      </c>
      <c r="I147" s="144">
        <f>SUM(H147:H148)</f>
        <v>1.33</v>
      </c>
      <c r="J147" s="23"/>
    </row>
    <row r="148" spans="1:10" ht="16" x14ac:dyDescent="0.2">
      <c r="A148" s="63"/>
      <c r="B148" s="75" t="s">
        <v>561</v>
      </c>
      <c r="C148" s="66" t="s">
        <v>1039</v>
      </c>
      <c r="D148" s="66" t="s">
        <v>413</v>
      </c>
      <c r="E148" s="78">
        <v>10000</v>
      </c>
      <c r="F148" s="78">
        <v>0.42</v>
      </c>
      <c r="G148" s="277"/>
      <c r="H148" s="78">
        <f>F148</f>
        <v>0.42</v>
      </c>
      <c r="I148" s="144"/>
      <c r="J148" s="23"/>
    </row>
    <row r="149" spans="1:10" ht="16" x14ac:dyDescent="0.2">
      <c r="A149" s="63"/>
      <c r="B149" s="75"/>
      <c r="C149" s="66"/>
      <c r="D149" s="66"/>
      <c r="E149" s="78"/>
      <c r="F149" s="78"/>
      <c r="G149" s="277"/>
      <c r="H149" s="78"/>
      <c r="I149" s="144"/>
      <c r="J149" s="23"/>
    </row>
    <row r="150" spans="1:10" ht="16" x14ac:dyDescent="0.2">
      <c r="A150" s="63"/>
      <c r="B150" s="75" t="s">
        <v>871</v>
      </c>
      <c r="C150" s="66" t="s">
        <v>870</v>
      </c>
      <c r="D150" s="66" t="s">
        <v>411</v>
      </c>
      <c r="E150" s="79">
        <v>10000</v>
      </c>
      <c r="F150" s="78"/>
      <c r="G150" s="277">
        <v>0.53</v>
      </c>
      <c r="H150" s="78">
        <v>0.53</v>
      </c>
      <c r="I150" s="144">
        <v>0.95</v>
      </c>
      <c r="J150" s="23"/>
    </row>
    <row r="151" spans="1:10" ht="16" x14ac:dyDescent="0.2">
      <c r="A151" s="63"/>
      <c r="B151" s="75" t="s">
        <v>871</v>
      </c>
      <c r="C151" s="66" t="s">
        <v>870</v>
      </c>
      <c r="D151" s="66" t="s">
        <v>413</v>
      </c>
      <c r="E151" s="78">
        <v>10000</v>
      </c>
      <c r="F151" s="78">
        <v>0.42</v>
      </c>
      <c r="G151" s="277"/>
      <c r="H151" s="78">
        <v>0.42</v>
      </c>
      <c r="I151" s="144"/>
      <c r="J151" s="23"/>
    </row>
    <row r="152" spans="1:10" ht="16" x14ac:dyDescent="0.2">
      <c r="A152" s="63"/>
      <c r="B152" s="75"/>
      <c r="C152" s="66"/>
      <c r="D152" s="66"/>
      <c r="E152" s="78"/>
      <c r="F152" s="78"/>
      <c r="G152" s="277"/>
      <c r="H152" s="78"/>
      <c r="I152" s="144"/>
      <c r="J152" s="23"/>
    </row>
    <row r="153" spans="1:10" ht="16" x14ac:dyDescent="0.2">
      <c r="A153" s="63"/>
      <c r="B153" s="75" t="s">
        <v>562</v>
      </c>
      <c r="C153" s="66" t="s">
        <v>233</v>
      </c>
      <c r="D153" s="66" t="s">
        <v>411</v>
      </c>
      <c r="E153" s="78">
        <v>10000</v>
      </c>
      <c r="F153" s="109">
        <v>0</v>
      </c>
      <c r="G153" s="479">
        <f>H153-F153</f>
        <v>5.0199999999999996</v>
      </c>
      <c r="H153" s="78">
        <v>5.0199999999999996</v>
      </c>
      <c r="I153" s="144">
        <f>SUM(H153:H156)</f>
        <v>12.969999999999999</v>
      </c>
      <c r="J153" s="211"/>
    </row>
    <row r="154" spans="1:10" ht="16" x14ac:dyDescent="0.2">
      <c r="A154" s="63"/>
      <c r="B154" s="75" t="s">
        <v>562</v>
      </c>
      <c r="C154" s="66" t="s">
        <v>233</v>
      </c>
      <c r="D154" s="66" t="s">
        <v>412</v>
      </c>
      <c r="E154" s="79">
        <v>10000</v>
      </c>
      <c r="F154" s="109">
        <v>3.42</v>
      </c>
      <c r="G154" s="479"/>
      <c r="H154" s="79">
        <f>F154</f>
        <v>3.42</v>
      </c>
      <c r="I154" s="144"/>
      <c r="J154" s="23"/>
    </row>
    <row r="155" spans="1:10" ht="16" x14ac:dyDescent="0.2">
      <c r="A155" s="63"/>
      <c r="B155" s="75" t="s">
        <v>562</v>
      </c>
      <c r="C155" s="66" t="s">
        <v>233</v>
      </c>
      <c r="D155" s="66" t="s">
        <v>413</v>
      </c>
      <c r="E155" s="79">
        <v>100000</v>
      </c>
      <c r="F155" s="109">
        <v>4.18</v>
      </c>
      <c r="G155" s="479"/>
      <c r="H155" s="79">
        <f>F155</f>
        <v>4.18</v>
      </c>
      <c r="I155" s="144"/>
      <c r="J155" s="23"/>
    </row>
    <row r="156" spans="1:10" ht="16" x14ac:dyDescent="0.2">
      <c r="A156" s="63"/>
      <c r="B156" s="75" t="s">
        <v>562</v>
      </c>
      <c r="C156" s="66" t="s">
        <v>233</v>
      </c>
      <c r="D156" s="66" t="s">
        <v>414</v>
      </c>
      <c r="E156" s="79">
        <v>10000</v>
      </c>
      <c r="F156" s="109">
        <v>0.35</v>
      </c>
      <c r="G156" s="479"/>
      <c r="H156" s="79">
        <f>F156</f>
        <v>0.35</v>
      </c>
      <c r="I156" s="144"/>
      <c r="J156" s="23"/>
    </row>
    <row r="157" spans="1:10" ht="16" x14ac:dyDescent="0.2">
      <c r="A157" s="63"/>
      <c r="B157" s="75"/>
      <c r="C157" s="66"/>
      <c r="D157" s="66"/>
      <c r="E157" s="79"/>
      <c r="F157" s="78"/>
      <c r="G157" s="277"/>
      <c r="H157" s="79"/>
      <c r="I157" s="144"/>
      <c r="J157" s="23"/>
    </row>
    <row r="158" spans="1:10" ht="16" x14ac:dyDescent="0.2">
      <c r="A158" s="63"/>
      <c r="B158" s="75" t="s">
        <v>563</v>
      </c>
      <c r="C158" s="66" t="s">
        <v>234</v>
      </c>
      <c r="D158" s="66" t="s">
        <v>411</v>
      </c>
      <c r="E158" s="78">
        <v>10000</v>
      </c>
      <c r="F158" s="78">
        <v>0</v>
      </c>
      <c r="G158" s="277">
        <f>H158-F158</f>
        <v>14.08</v>
      </c>
      <c r="H158" s="78">
        <v>14.08</v>
      </c>
      <c r="I158" s="144">
        <f>H158</f>
        <v>14.08</v>
      </c>
      <c r="J158" s="23"/>
    </row>
    <row r="159" spans="1:10" ht="16" x14ac:dyDescent="0.2">
      <c r="A159" s="63"/>
      <c r="B159" s="75"/>
      <c r="C159" s="66"/>
      <c r="D159" s="66"/>
      <c r="F159" s="314"/>
      <c r="G159" s="277"/>
      <c r="H159" s="78"/>
      <c r="I159" s="144"/>
      <c r="J159" s="23"/>
    </row>
    <row r="160" spans="1:10" ht="16" x14ac:dyDescent="0.2">
      <c r="A160" s="63"/>
      <c r="B160" s="75" t="s">
        <v>1045</v>
      </c>
      <c r="C160" s="66" t="s">
        <v>1046</v>
      </c>
      <c r="D160" s="66" t="s">
        <v>411</v>
      </c>
      <c r="E160" s="78">
        <v>40000</v>
      </c>
      <c r="F160" s="314"/>
      <c r="G160" s="277"/>
      <c r="H160" s="78"/>
      <c r="I160" s="144"/>
      <c r="J160" s="23" t="s">
        <v>1047</v>
      </c>
    </row>
    <row r="161" spans="1:10" ht="16" x14ac:dyDescent="0.2">
      <c r="A161" s="63"/>
      <c r="B161" s="75" t="s">
        <v>1045</v>
      </c>
      <c r="C161" s="66" t="s">
        <v>1046</v>
      </c>
      <c r="D161" s="66" t="s">
        <v>417</v>
      </c>
      <c r="E161" s="78">
        <v>5000</v>
      </c>
      <c r="F161" s="314"/>
      <c r="G161" s="277"/>
      <c r="H161" s="78"/>
      <c r="I161" s="144"/>
      <c r="J161" s="23"/>
    </row>
    <row r="162" spans="1:10" ht="16" x14ac:dyDescent="0.2">
      <c r="A162" s="63"/>
      <c r="B162" s="75" t="s">
        <v>1045</v>
      </c>
      <c r="C162" s="66" t="s">
        <v>1046</v>
      </c>
      <c r="D162" s="66" t="s">
        <v>413</v>
      </c>
      <c r="E162" s="78">
        <v>40000</v>
      </c>
      <c r="F162" s="314"/>
      <c r="G162" s="277"/>
      <c r="H162" s="78"/>
      <c r="I162" s="144"/>
      <c r="J162" s="23"/>
    </row>
    <row r="163" spans="1:10" ht="16" x14ac:dyDescent="0.2">
      <c r="A163" s="63"/>
      <c r="B163" s="75" t="s">
        <v>1045</v>
      </c>
      <c r="C163" s="66" t="s">
        <v>1046</v>
      </c>
      <c r="D163" s="66" t="s">
        <v>418</v>
      </c>
      <c r="E163" s="78">
        <v>5000</v>
      </c>
      <c r="F163" s="314"/>
      <c r="G163" s="277"/>
      <c r="H163" s="78"/>
      <c r="I163" s="144"/>
      <c r="J163" s="23"/>
    </row>
    <row r="164" spans="1:10" ht="16" x14ac:dyDescent="0.2">
      <c r="A164" s="63"/>
      <c r="B164" s="75"/>
      <c r="C164" s="66"/>
      <c r="D164" s="66"/>
      <c r="E164" s="78"/>
      <c r="F164" s="314"/>
      <c r="G164" s="277"/>
      <c r="H164" s="78"/>
      <c r="I164" s="144"/>
      <c r="J164" s="23"/>
    </row>
    <row r="165" spans="1:10" ht="16" x14ac:dyDescent="0.2">
      <c r="A165" s="63"/>
      <c r="B165" s="75" t="s">
        <v>985</v>
      </c>
      <c r="C165" s="66" t="s">
        <v>986</v>
      </c>
      <c r="D165" s="66" t="s">
        <v>411</v>
      </c>
      <c r="E165" s="78">
        <v>10000</v>
      </c>
      <c r="F165" s="314">
        <v>0</v>
      </c>
      <c r="G165" s="277">
        <v>0.53</v>
      </c>
      <c r="H165" s="78">
        <v>0.53</v>
      </c>
      <c r="I165" s="144">
        <f>SUM(H166,H165)</f>
        <v>0.95</v>
      </c>
      <c r="J165" s="23"/>
    </row>
    <row r="166" spans="1:10" ht="16" x14ac:dyDescent="0.2">
      <c r="A166" s="63"/>
      <c r="B166" s="75" t="s">
        <v>985</v>
      </c>
      <c r="C166" s="66" t="s">
        <v>986</v>
      </c>
      <c r="D166" s="66" t="s">
        <v>413</v>
      </c>
      <c r="E166" s="78">
        <v>10000</v>
      </c>
      <c r="F166" s="314">
        <v>0.42</v>
      </c>
      <c r="G166" s="277">
        <v>0</v>
      </c>
      <c r="H166" s="78">
        <v>0.42</v>
      </c>
      <c r="I166" s="144"/>
      <c r="J166" s="23"/>
    </row>
    <row r="167" spans="1:10" ht="16" x14ac:dyDescent="0.2">
      <c r="A167" s="63"/>
      <c r="B167" s="75"/>
      <c r="C167" s="66"/>
      <c r="D167" s="66"/>
      <c r="E167" s="79"/>
      <c r="F167" s="314"/>
      <c r="G167" s="277"/>
      <c r="H167" s="79"/>
      <c r="I167" s="144"/>
      <c r="J167" s="23"/>
    </row>
    <row r="168" spans="1:10" ht="16" x14ac:dyDescent="0.2">
      <c r="A168" s="63"/>
      <c r="B168" s="75" t="s">
        <v>564</v>
      </c>
      <c r="C168" s="168" t="s">
        <v>330</v>
      </c>
      <c r="D168" s="168" t="s">
        <v>411</v>
      </c>
      <c r="E168" s="169">
        <v>200000</v>
      </c>
      <c r="F168" s="254">
        <v>23.94</v>
      </c>
      <c r="G168" s="478">
        <v>1.26</v>
      </c>
      <c r="H168" s="343">
        <f>SUM(F168:G168)</f>
        <v>25.200000000000003</v>
      </c>
      <c r="I168" s="144">
        <f>SUM(H168:H173)</f>
        <v>32.660000000000004</v>
      </c>
      <c r="J168" s="23"/>
    </row>
    <row r="169" spans="1:10" ht="16" x14ac:dyDescent="0.2">
      <c r="A169" s="63"/>
      <c r="B169" s="75" t="s">
        <v>564</v>
      </c>
      <c r="C169" s="168" t="s">
        <v>330</v>
      </c>
      <c r="D169" s="168" t="s">
        <v>417</v>
      </c>
      <c r="E169" s="169">
        <v>10000</v>
      </c>
      <c r="F169" s="254">
        <v>2.83</v>
      </c>
      <c r="G169" s="479"/>
      <c r="H169" s="343">
        <f>F169</f>
        <v>2.83</v>
      </c>
      <c r="I169" s="144"/>
      <c r="J169" s="23"/>
    </row>
    <row r="170" spans="1:10" ht="16" x14ac:dyDescent="0.2">
      <c r="A170" s="63"/>
      <c r="B170" s="75" t="s">
        <v>564</v>
      </c>
      <c r="C170" s="168" t="s">
        <v>330</v>
      </c>
      <c r="D170" s="168" t="s">
        <v>412</v>
      </c>
      <c r="E170" s="169">
        <v>10000</v>
      </c>
      <c r="F170" s="109">
        <v>3.42</v>
      </c>
      <c r="G170" s="479"/>
      <c r="H170" s="78">
        <f>F170</f>
        <v>3.42</v>
      </c>
      <c r="I170" s="144"/>
      <c r="J170" s="23"/>
    </row>
    <row r="171" spans="1:10" ht="16" x14ac:dyDescent="0.2">
      <c r="A171" s="63"/>
      <c r="B171" s="75" t="s">
        <v>564</v>
      </c>
      <c r="C171" s="168" t="s">
        <v>330</v>
      </c>
      <c r="D171" s="168" t="s">
        <v>413</v>
      </c>
      <c r="E171" s="169">
        <v>10000</v>
      </c>
      <c r="F171" s="109">
        <v>0.42</v>
      </c>
      <c r="G171" s="479"/>
      <c r="H171" s="78">
        <f>F171</f>
        <v>0.42</v>
      </c>
      <c r="I171" s="144"/>
      <c r="J171" s="23"/>
    </row>
    <row r="172" spans="1:10" ht="16" x14ac:dyDescent="0.2">
      <c r="A172" s="63"/>
      <c r="B172" s="75" t="s">
        <v>564</v>
      </c>
      <c r="C172" s="168" t="s">
        <v>330</v>
      </c>
      <c r="D172" s="168" t="s">
        <v>418</v>
      </c>
      <c r="E172" s="169">
        <v>10000</v>
      </c>
      <c r="F172" s="253">
        <v>0.44</v>
      </c>
      <c r="G172" s="479"/>
      <c r="H172" s="78">
        <f>F172</f>
        <v>0.44</v>
      </c>
      <c r="I172" s="144"/>
      <c r="J172" s="23"/>
    </row>
    <row r="173" spans="1:10" ht="16" x14ac:dyDescent="0.2">
      <c r="A173" s="63"/>
      <c r="B173" s="75" t="s">
        <v>564</v>
      </c>
      <c r="C173" s="168" t="s">
        <v>330</v>
      </c>
      <c r="D173" s="168" t="s">
        <v>414</v>
      </c>
      <c r="E173" s="169">
        <v>10000</v>
      </c>
      <c r="F173" s="253">
        <v>0.35</v>
      </c>
      <c r="G173" s="479"/>
      <c r="H173" s="78">
        <f>F173</f>
        <v>0.35</v>
      </c>
      <c r="I173" s="144"/>
      <c r="J173" s="23"/>
    </row>
    <row r="174" spans="1:10" ht="16" x14ac:dyDescent="0.2">
      <c r="A174" s="63"/>
      <c r="B174" s="172"/>
      <c r="C174" s="168"/>
      <c r="D174" s="212"/>
      <c r="E174" s="169"/>
      <c r="F174" s="78"/>
      <c r="G174" s="277"/>
      <c r="H174" s="78"/>
      <c r="I174" s="144"/>
      <c r="J174" s="23"/>
    </row>
    <row r="175" spans="1:10" ht="16" x14ac:dyDescent="0.2">
      <c r="A175" s="63"/>
      <c r="B175" s="172" t="s">
        <v>565</v>
      </c>
      <c r="C175" s="168" t="s">
        <v>490</v>
      </c>
      <c r="D175" s="212" t="s">
        <v>411</v>
      </c>
      <c r="E175" s="169">
        <v>10000</v>
      </c>
      <c r="F175" s="109" t="s">
        <v>492</v>
      </c>
      <c r="G175" s="479">
        <v>3.08</v>
      </c>
      <c r="H175" s="78">
        <f>G175</f>
        <v>3.08</v>
      </c>
      <c r="I175" s="144">
        <f>H175</f>
        <v>3.08</v>
      </c>
      <c r="J175" s="23"/>
    </row>
    <row r="176" spans="1:10" ht="16" x14ac:dyDescent="0.2">
      <c r="A176" s="63"/>
      <c r="B176" s="172"/>
      <c r="C176" s="168"/>
      <c r="D176" s="212"/>
      <c r="E176" s="169"/>
      <c r="F176" s="109"/>
      <c r="G176" s="479"/>
      <c r="H176" s="78"/>
      <c r="I176" s="144"/>
      <c r="J176" s="23"/>
    </row>
    <row r="177" spans="1:10" ht="16" x14ac:dyDescent="0.2">
      <c r="A177" s="63"/>
      <c r="B177" s="172" t="s">
        <v>653</v>
      </c>
      <c r="C177" s="168" t="s">
        <v>988</v>
      </c>
      <c r="D177" s="212" t="s">
        <v>989</v>
      </c>
      <c r="E177" s="169">
        <v>10000</v>
      </c>
      <c r="F177" s="109">
        <v>0</v>
      </c>
      <c r="G177" s="479">
        <v>1.26</v>
      </c>
      <c r="H177" s="78">
        <v>1.26</v>
      </c>
      <c r="I177" s="144">
        <v>1.26</v>
      </c>
      <c r="J177" s="23"/>
    </row>
    <row r="178" spans="1:10" ht="16" x14ac:dyDescent="0.2">
      <c r="A178" s="63"/>
      <c r="B178" s="172"/>
      <c r="C178" s="168"/>
      <c r="D178" s="212"/>
      <c r="E178" s="169"/>
      <c r="F178" s="78"/>
      <c r="G178" s="277"/>
      <c r="H178" s="78"/>
      <c r="I178" s="144"/>
      <c r="J178" s="23"/>
    </row>
    <row r="179" spans="1:10" ht="16" x14ac:dyDescent="0.2">
      <c r="A179" s="63"/>
      <c r="B179" s="75" t="s">
        <v>566</v>
      </c>
      <c r="C179" s="66" t="s">
        <v>25</v>
      </c>
      <c r="D179" s="66" t="s">
        <v>411</v>
      </c>
      <c r="E179" s="79">
        <v>10000</v>
      </c>
      <c r="F179" s="109">
        <v>0</v>
      </c>
      <c r="G179" s="479">
        <f>H179-F179</f>
        <v>3.08</v>
      </c>
      <c r="H179" s="79">
        <v>3.08</v>
      </c>
      <c r="I179" s="144">
        <f>H179</f>
        <v>3.08</v>
      </c>
      <c r="J179" s="23"/>
    </row>
    <row r="180" spans="1:10" ht="16" x14ac:dyDescent="0.2">
      <c r="A180" s="63"/>
      <c r="B180" s="75"/>
      <c r="C180" s="66"/>
      <c r="D180" s="66"/>
      <c r="E180" s="79"/>
      <c r="F180" s="78"/>
      <c r="G180" s="277"/>
      <c r="H180" s="79"/>
      <c r="I180" s="144"/>
      <c r="J180" s="23"/>
    </row>
    <row r="181" spans="1:10" ht="16" x14ac:dyDescent="0.2">
      <c r="A181" s="63"/>
      <c r="B181" s="75" t="s">
        <v>567</v>
      </c>
      <c r="C181" s="66" t="s">
        <v>88</v>
      </c>
      <c r="D181" s="66" t="s">
        <v>411</v>
      </c>
      <c r="E181" s="78">
        <v>250000</v>
      </c>
      <c r="F181" s="109">
        <v>73.92</v>
      </c>
      <c r="G181" s="479">
        <v>3.08</v>
      </c>
      <c r="H181" s="78">
        <f>F181+G181</f>
        <v>77</v>
      </c>
      <c r="I181" s="144">
        <f>SUM(H181:H186)</f>
        <v>159.62999999999997</v>
      </c>
      <c r="J181" s="23"/>
    </row>
    <row r="182" spans="1:10" ht="16" x14ac:dyDescent="0.2">
      <c r="A182" s="63"/>
      <c r="B182" s="75" t="s">
        <v>567</v>
      </c>
      <c r="C182" s="66" t="s">
        <v>88</v>
      </c>
      <c r="D182" s="66" t="s">
        <v>417</v>
      </c>
      <c r="E182" s="78">
        <v>50000</v>
      </c>
      <c r="F182" s="109">
        <v>57.85</v>
      </c>
      <c r="G182" s="479"/>
      <c r="H182" s="78">
        <f>F182</f>
        <v>57.85</v>
      </c>
      <c r="I182" s="144"/>
      <c r="J182" s="211"/>
    </row>
    <row r="183" spans="1:10" ht="16" x14ac:dyDescent="0.2">
      <c r="A183" s="63"/>
      <c r="B183" s="75" t="s">
        <v>567</v>
      </c>
      <c r="C183" s="66" t="s">
        <v>88</v>
      </c>
      <c r="D183" s="66" t="s">
        <v>412</v>
      </c>
      <c r="E183" s="78">
        <v>10000</v>
      </c>
      <c r="F183" s="109">
        <v>3.42</v>
      </c>
      <c r="G183" s="479"/>
      <c r="H183" s="78">
        <f>F183</f>
        <v>3.42</v>
      </c>
      <c r="I183" s="144"/>
      <c r="J183" s="23"/>
    </row>
    <row r="184" spans="1:10" ht="16" x14ac:dyDescent="0.2">
      <c r="A184" s="63"/>
      <c r="B184" s="75" t="s">
        <v>567</v>
      </c>
      <c r="C184" s="66" t="s">
        <v>88</v>
      </c>
      <c r="D184" s="66" t="s">
        <v>413</v>
      </c>
      <c r="E184" s="78">
        <v>250000</v>
      </c>
      <c r="F184" s="109">
        <v>10.45</v>
      </c>
      <c r="G184" s="479"/>
      <c r="H184" s="78">
        <f>F184</f>
        <v>10.45</v>
      </c>
      <c r="I184" s="144"/>
      <c r="J184" s="23"/>
    </row>
    <row r="185" spans="1:10" ht="16" x14ac:dyDescent="0.2">
      <c r="A185" s="63"/>
      <c r="B185" s="75" t="s">
        <v>567</v>
      </c>
      <c r="C185" s="66" t="s">
        <v>88</v>
      </c>
      <c r="D185" s="66" t="s">
        <v>418</v>
      </c>
      <c r="E185" s="78">
        <v>240000</v>
      </c>
      <c r="F185" s="109">
        <v>10.56</v>
      </c>
      <c r="G185" s="479"/>
      <c r="H185" s="79">
        <f>F185</f>
        <v>10.56</v>
      </c>
      <c r="I185" s="144"/>
      <c r="J185" s="23"/>
    </row>
    <row r="186" spans="1:10" ht="16" x14ac:dyDescent="0.2">
      <c r="A186" s="63"/>
      <c r="B186" s="75" t="s">
        <v>567</v>
      </c>
      <c r="C186" s="66" t="s">
        <v>88</v>
      </c>
      <c r="D186" s="66" t="s">
        <v>414</v>
      </c>
      <c r="E186" s="79">
        <v>10000</v>
      </c>
      <c r="F186" s="109">
        <v>0.35</v>
      </c>
      <c r="G186" s="479"/>
      <c r="H186" s="79">
        <f>F186</f>
        <v>0.35</v>
      </c>
      <c r="I186" s="144"/>
      <c r="J186" s="23"/>
    </row>
    <row r="187" spans="1:10" ht="16" x14ac:dyDescent="0.2">
      <c r="A187" s="63"/>
      <c r="B187" s="75"/>
      <c r="C187" s="66"/>
      <c r="D187" s="66"/>
      <c r="E187" s="79"/>
      <c r="F187" s="78"/>
      <c r="G187" s="277"/>
      <c r="H187" s="79"/>
      <c r="I187" s="144"/>
      <c r="J187" s="23"/>
    </row>
    <row r="188" spans="1:10" ht="16" x14ac:dyDescent="0.2">
      <c r="A188" s="63"/>
      <c r="B188" s="75" t="s">
        <v>568</v>
      </c>
      <c r="C188" s="66" t="s">
        <v>173</v>
      </c>
      <c r="D188" s="66" t="s">
        <v>411</v>
      </c>
      <c r="E188" s="79">
        <v>10000</v>
      </c>
      <c r="F188" s="109">
        <v>0</v>
      </c>
      <c r="G188" s="479">
        <v>14.08</v>
      </c>
      <c r="H188" s="79">
        <v>14.08</v>
      </c>
      <c r="I188" s="144">
        <f>SUM(H188:H190)</f>
        <v>34.260000000000005</v>
      </c>
      <c r="J188" s="23"/>
    </row>
    <row r="189" spans="1:10" ht="16" x14ac:dyDescent="0.2">
      <c r="A189" s="63"/>
      <c r="B189" s="75" t="s">
        <v>568</v>
      </c>
      <c r="C189" s="66" t="s">
        <v>173</v>
      </c>
      <c r="D189" s="66" t="s">
        <v>417</v>
      </c>
      <c r="E189" s="79">
        <v>10000</v>
      </c>
      <c r="F189" s="109">
        <v>19.760000000000002</v>
      </c>
      <c r="G189" s="479"/>
      <c r="H189" s="79">
        <f>F189</f>
        <v>19.760000000000002</v>
      </c>
      <c r="I189" s="144"/>
      <c r="J189" s="23"/>
    </row>
    <row r="190" spans="1:10" ht="16" x14ac:dyDescent="0.2">
      <c r="A190" s="63"/>
      <c r="B190" s="75" t="s">
        <v>568</v>
      </c>
      <c r="C190" s="66" t="s">
        <v>173</v>
      </c>
      <c r="D190" s="66" t="s">
        <v>413</v>
      </c>
      <c r="E190" s="78">
        <v>10000</v>
      </c>
      <c r="F190" s="109">
        <v>0.42</v>
      </c>
      <c r="G190" s="479"/>
      <c r="H190" s="78">
        <f>F190</f>
        <v>0.42</v>
      </c>
      <c r="I190" s="144"/>
      <c r="J190" s="23"/>
    </row>
    <row r="191" spans="1:10" ht="16" x14ac:dyDescent="0.2">
      <c r="A191" s="63"/>
      <c r="B191" s="75"/>
      <c r="C191" s="66"/>
      <c r="D191" s="66"/>
      <c r="E191" s="78"/>
      <c r="F191" s="78"/>
      <c r="G191" s="277"/>
      <c r="H191" s="78"/>
      <c r="I191" s="144"/>
      <c r="J191" s="23"/>
    </row>
    <row r="192" spans="1:10" ht="16" x14ac:dyDescent="0.2">
      <c r="A192" s="63"/>
      <c r="B192" s="75" t="s">
        <v>569</v>
      </c>
      <c r="C192" s="66" t="s">
        <v>189</v>
      </c>
      <c r="D192" s="66" t="s">
        <v>411</v>
      </c>
      <c r="E192" s="78">
        <v>100000</v>
      </c>
      <c r="F192" s="109">
        <f>H192-G192</f>
        <v>72.180000000000007</v>
      </c>
      <c r="G192" s="479">
        <v>8.02</v>
      </c>
      <c r="H192" s="78">
        <v>80.2</v>
      </c>
      <c r="I192" s="144">
        <f>SUM(H192:H193)</f>
        <v>84.38</v>
      </c>
      <c r="J192" s="211"/>
    </row>
    <row r="193" spans="1:10" ht="16" x14ac:dyDescent="0.2">
      <c r="A193" s="63"/>
      <c r="B193" s="75" t="s">
        <v>569</v>
      </c>
      <c r="C193" s="66" t="s">
        <v>189</v>
      </c>
      <c r="D193" s="66" t="s">
        <v>413</v>
      </c>
      <c r="E193" s="79">
        <v>100000</v>
      </c>
      <c r="F193" s="109">
        <v>4.18</v>
      </c>
      <c r="G193" s="479"/>
      <c r="H193" s="79">
        <f>F193</f>
        <v>4.18</v>
      </c>
      <c r="I193" s="144"/>
      <c r="J193" s="23"/>
    </row>
    <row r="194" spans="1:10" ht="16" x14ac:dyDescent="0.2">
      <c r="A194" s="63"/>
      <c r="B194" s="75"/>
      <c r="C194" s="66"/>
      <c r="D194" s="66"/>
      <c r="E194" s="79"/>
      <c r="F194" s="78"/>
      <c r="G194" s="277"/>
      <c r="H194" s="79"/>
      <c r="I194" s="144"/>
      <c r="J194" s="23"/>
    </row>
    <row r="195" spans="1:10" ht="16" x14ac:dyDescent="0.2">
      <c r="A195" s="63"/>
      <c r="B195" s="75" t="s">
        <v>877</v>
      </c>
      <c r="C195" s="66" t="s">
        <v>911</v>
      </c>
      <c r="D195" s="66" t="s">
        <v>411</v>
      </c>
      <c r="E195" s="79">
        <v>10000</v>
      </c>
      <c r="F195" s="109"/>
      <c r="G195" s="479">
        <v>2.0099999999999998</v>
      </c>
      <c r="H195" s="79">
        <v>2.0099999999999998</v>
      </c>
      <c r="I195" s="144">
        <v>4.9000000000000004</v>
      </c>
      <c r="J195" s="23" t="s">
        <v>992</v>
      </c>
    </row>
    <row r="196" spans="1:10" ht="17" customHeight="1" x14ac:dyDescent="0.2">
      <c r="A196" s="63"/>
      <c r="B196" s="75" t="s">
        <v>877</v>
      </c>
      <c r="C196" s="66" t="s">
        <v>911</v>
      </c>
      <c r="D196" s="66" t="s">
        <v>417</v>
      </c>
      <c r="E196" s="79">
        <v>5000</v>
      </c>
      <c r="F196" s="109">
        <v>2.21</v>
      </c>
      <c r="G196" s="479"/>
      <c r="H196" s="79">
        <v>2.21</v>
      </c>
      <c r="I196" s="144"/>
      <c r="J196" s="23"/>
    </row>
    <row r="197" spans="1:10" ht="16" x14ac:dyDescent="0.2">
      <c r="A197" s="63"/>
      <c r="B197" s="75" t="s">
        <v>877</v>
      </c>
      <c r="C197" s="66" t="s">
        <v>911</v>
      </c>
      <c r="D197" s="66" t="s">
        <v>879</v>
      </c>
      <c r="E197" s="79">
        <v>2000</v>
      </c>
      <c r="F197" s="109">
        <v>0.68</v>
      </c>
      <c r="G197" s="479"/>
      <c r="H197" s="79">
        <v>0.68</v>
      </c>
      <c r="I197" s="144"/>
      <c r="J197" s="23"/>
    </row>
    <row r="198" spans="1:10" ht="16" x14ac:dyDescent="0.2">
      <c r="A198" s="63"/>
      <c r="B198" s="75"/>
      <c r="C198" s="66"/>
      <c r="D198" s="66"/>
      <c r="E198" s="79"/>
      <c r="F198" s="78"/>
      <c r="G198" s="277"/>
      <c r="H198" s="79"/>
      <c r="I198" s="144"/>
      <c r="J198" s="23"/>
    </row>
    <row r="199" spans="1:10" ht="16" x14ac:dyDescent="0.2">
      <c r="A199" s="63"/>
      <c r="B199" s="75" t="s">
        <v>570</v>
      </c>
      <c r="C199" s="66" t="s">
        <v>143</v>
      </c>
      <c r="D199" s="66" t="s">
        <v>411</v>
      </c>
      <c r="E199" s="78">
        <v>10000</v>
      </c>
      <c r="F199" s="109">
        <v>0</v>
      </c>
      <c r="G199" s="479">
        <v>0.66</v>
      </c>
      <c r="H199" s="78">
        <v>0.66</v>
      </c>
      <c r="I199" s="144">
        <f>SUM(H199:H200)</f>
        <v>4.84</v>
      </c>
      <c r="J199" s="211"/>
    </row>
    <row r="200" spans="1:10" ht="16" x14ac:dyDescent="0.2">
      <c r="A200" s="63"/>
      <c r="B200" s="75" t="s">
        <v>570</v>
      </c>
      <c r="C200" s="66" t="s">
        <v>143</v>
      </c>
      <c r="D200" s="66" t="s">
        <v>413</v>
      </c>
      <c r="E200" s="79">
        <v>100000</v>
      </c>
      <c r="F200" s="109">
        <v>4.18</v>
      </c>
      <c r="G200" s="479"/>
      <c r="H200" s="79">
        <f>F200</f>
        <v>4.18</v>
      </c>
      <c r="I200" s="144"/>
      <c r="J200" s="23"/>
    </row>
    <row r="201" spans="1:10" ht="16" x14ac:dyDescent="0.2">
      <c r="A201" s="63"/>
      <c r="B201" s="75"/>
      <c r="C201" s="66"/>
      <c r="D201" s="66"/>
      <c r="E201" s="79"/>
      <c r="F201" s="78"/>
      <c r="G201" s="277"/>
      <c r="H201" s="79"/>
      <c r="I201" s="144"/>
      <c r="J201" s="23"/>
    </row>
    <row r="202" spans="1:10" ht="16" x14ac:dyDescent="0.2">
      <c r="A202" s="63"/>
      <c r="B202" s="75" t="s">
        <v>949</v>
      </c>
      <c r="C202" s="66" t="s">
        <v>950</v>
      </c>
      <c r="D202" s="66" t="s">
        <v>411</v>
      </c>
      <c r="E202" s="79">
        <v>30000</v>
      </c>
      <c r="F202" s="78">
        <v>112.28</v>
      </c>
      <c r="G202" s="277">
        <v>8.02</v>
      </c>
      <c r="H202" s="79">
        <f>F202+G202</f>
        <v>120.3</v>
      </c>
      <c r="I202" s="144">
        <f>H202+H203</f>
        <v>122.39</v>
      </c>
      <c r="J202" s="23"/>
    </row>
    <row r="203" spans="1:10" ht="16" x14ac:dyDescent="0.2">
      <c r="A203" s="63"/>
      <c r="B203" s="75" t="s">
        <v>949</v>
      </c>
      <c r="C203" s="66" t="s">
        <v>950</v>
      </c>
      <c r="D203" s="66" t="s">
        <v>413</v>
      </c>
      <c r="E203" s="79">
        <v>200000</v>
      </c>
      <c r="F203" s="78">
        <v>2.09</v>
      </c>
      <c r="G203" s="277">
        <v>0</v>
      </c>
      <c r="H203" s="79">
        <v>2.09</v>
      </c>
      <c r="I203" s="144"/>
      <c r="J203" s="23"/>
    </row>
    <row r="204" spans="1:10" ht="16" x14ac:dyDescent="0.2">
      <c r="A204" s="63"/>
      <c r="B204" s="75"/>
      <c r="C204" s="66"/>
      <c r="D204" s="66"/>
      <c r="E204" s="79"/>
      <c r="F204" s="78"/>
      <c r="G204" s="277"/>
      <c r="H204" s="79"/>
      <c r="I204" s="144"/>
      <c r="J204" s="23"/>
    </row>
    <row r="205" spans="1:10" ht="16" x14ac:dyDescent="0.2">
      <c r="A205" s="63"/>
      <c r="B205" s="75" t="s">
        <v>571</v>
      </c>
      <c r="C205" s="66" t="s">
        <v>235</v>
      </c>
      <c r="D205" s="66" t="s">
        <v>411</v>
      </c>
      <c r="E205" s="79">
        <v>10000</v>
      </c>
      <c r="F205" s="109">
        <v>0</v>
      </c>
      <c r="G205" s="479">
        <v>3.08</v>
      </c>
      <c r="H205" s="79">
        <v>3.08</v>
      </c>
      <c r="I205" s="144">
        <f>SUM(H205:H206)</f>
        <v>7.49</v>
      </c>
      <c r="J205" s="23"/>
    </row>
    <row r="206" spans="1:10" ht="16" x14ac:dyDescent="0.2">
      <c r="A206" s="63"/>
      <c r="B206" s="75" t="s">
        <v>571</v>
      </c>
      <c r="C206" s="66" t="s">
        <v>235</v>
      </c>
      <c r="D206" s="66" t="s">
        <v>417</v>
      </c>
      <c r="E206" s="79">
        <v>10000</v>
      </c>
      <c r="F206" s="109">
        <v>4.41</v>
      </c>
      <c r="G206" s="479"/>
      <c r="H206" s="79">
        <f>F206</f>
        <v>4.41</v>
      </c>
      <c r="I206" s="144"/>
      <c r="J206" s="23"/>
    </row>
    <row r="207" spans="1:10" ht="16" x14ac:dyDescent="0.2">
      <c r="A207" s="63"/>
      <c r="B207" s="75"/>
      <c r="C207" s="66"/>
      <c r="D207" s="66"/>
      <c r="E207" s="79"/>
      <c r="F207" s="78"/>
      <c r="G207" s="277"/>
      <c r="H207" s="79"/>
      <c r="I207" s="144"/>
      <c r="J207" s="23"/>
    </row>
    <row r="208" spans="1:10" ht="16" x14ac:dyDescent="0.2">
      <c r="A208" s="63"/>
      <c r="B208" s="75" t="s">
        <v>655</v>
      </c>
      <c r="C208" s="66" t="s">
        <v>654</v>
      </c>
      <c r="D208" s="66" t="s">
        <v>411</v>
      </c>
      <c r="E208" s="79">
        <v>200000</v>
      </c>
      <c r="F208" s="109">
        <v>17.29</v>
      </c>
      <c r="G208" s="479">
        <v>0.91</v>
      </c>
      <c r="H208" s="79">
        <f>F208+G208</f>
        <v>18.2</v>
      </c>
      <c r="I208" s="144">
        <f>SUM(H208:H213)</f>
        <v>47.33</v>
      </c>
      <c r="J208" s="23"/>
    </row>
    <row r="209" spans="1:10" ht="16" x14ac:dyDescent="0.2">
      <c r="A209" s="63"/>
      <c r="B209" s="75" t="s">
        <v>655</v>
      </c>
      <c r="C209" s="66" t="s">
        <v>654</v>
      </c>
      <c r="D209" s="66" t="s">
        <v>417</v>
      </c>
      <c r="E209" s="79">
        <v>100000</v>
      </c>
      <c r="F209" s="109">
        <v>12.6</v>
      </c>
      <c r="G209" s="479"/>
      <c r="H209" s="79">
        <f>F209</f>
        <v>12.6</v>
      </c>
      <c r="I209" s="144"/>
      <c r="J209" s="23"/>
    </row>
    <row r="210" spans="1:10" ht="16" x14ac:dyDescent="0.2">
      <c r="A210" s="63"/>
      <c r="B210" s="75" t="s">
        <v>655</v>
      </c>
      <c r="C210" s="66" t="s">
        <v>654</v>
      </c>
      <c r="D210" s="66" t="s">
        <v>412</v>
      </c>
      <c r="E210" s="79">
        <v>10000</v>
      </c>
      <c r="F210" s="109">
        <v>3.42</v>
      </c>
      <c r="G210" s="479"/>
      <c r="H210" s="79">
        <f>F210</f>
        <v>3.42</v>
      </c>
      <c r="I210" s="144"/>
      <c r="J210" s="23"/>
    </row>
    <row r="211" spans="1:10" ht="16" x14ac:dyDescent="0.2">
      <c r="A211" s="63"/>
      <c r="B211" s="75" t="s">
        <v>655</v>
      </c>
      <c r="C211" s="66" t="s">
        <v>654</v>
      </c>
      <c r="D211" s="66" t="s">
        <v>413</v>
      </c>
      <c r="E211" s="78">
        <v>200000</v>
      </c>
      <c r="F211" s="109">
        <v>8.36</v>
      </c>
      <c r="G211" s="479"/>
      <c r="H211" s="78">
        <f>F211</f>
        <v>8.36</v>
      </c>
      <c r="I211" s="144"/>
      <c r="J211" s="23"/>
    </row>
    <row r="212" spans="1:10" ht="16" x14ac:dyDescent="0.2">
      <c r="A212" s="63"/>
      <c r="B212" s="75" t="s">
        <v>655</v>
      </c>
      <c r="C212" s="66" t="s">
        <v>654</v>
      </c>
      <c r="D212" s="66" t="s">
        <v>418</v>
      </c>
      <c r="E212" s="79">
        <v>100000</v>
      </c>
      <c r="F212" s="109">
        <v>4.4000000000000004</v>
      </c>
      <c r="G212" s="479"/>
      <c r="H212" s="79">
        <f>F212</f>
        <v>4.4000000000000004</v>
      </c>
      <c r="I212" s="144"/>
      <c r="J212" s="23"/>
    </row>
    <row r="213" spans="1:10" ht="16" x14ac:dyDescent="0.2">
      <c r="A213" s="63"/>
      <c r="B213" s="75" t="s">
        <v>655</v>
      </c>
      <c r="C213" s="66" t="s">
        <v>654</v>
      </c>
      <c r="D213" s="66" t="s">
        <v>414</v>
      </c>
      <c r="E213" s="79">
        <v>10000</v>
      </c>
      <c r="F213" s="109">
        <v>0.35</v>
      </c>
      <c r="G213" s="479"/>
      <c r="H213" s="79">
        <f>F213</f>
        <v>0.35</v>
      </c>
      <c r="I213" s="144"/>
      <c r="J213" s="23"/>
    </row>
    <row r="214" spans="1:10" ht="16" x14ac:dyDescent="0.2">
      <c r="A214" s="63"/>
      <c r="B214" s="75"/>
      <c r="C214" s="66"/>
      <c r="D214" s="66"/>
      <c r="E214" s="79"/>
      <c r="F214" s="78"/>
      <c r="G214" s="277"/>
      <c r="H214" s="79"/>
      <c r="I214" s="144"/>
      <c r="J214" s="23"/>
    </row>
    <row r="215" spans="1:10" ht="16" x14ac:dyDescent="0.2">
      <c r="A215" s="63"/>
      <c r="B215" s="75" t="s">
        <v>934</v>
      </c>
      <c r="C215" s="66" t="s">
        <v>935</v>
      </c>
      <c r="D215" s="66" t="s">
        <v>411</v>
      </c>
      <c r="E215" s="79">
        <v>10000</v>
      </c>
      <c r="F215" s="78">
        <v>0</v>
      </c>
      <c r="G215" s="277">
        <v>0.66</v>
      </c>
      <c r="H215" s="79"/>
      <c r="I215" s="144">
        <v>0.66</v>
      </c>
      <c r="J215" s="23"/>
    </row>
    <row r="216" spans="1:10" ht="16" x14ac:dyDescent="0.2">
      <c r="A216" s="63"/>
      <c r="B216" s="75"/>
      <c r="C216" s="66"/>
      <c r="D216" s="66"/>
      <c r="E216" s="79"/>
      <c r="F216" s="78"/>
      <c r="G216" s="277"/>
      <c r="H216" s="79"/>
      <c r="I216" s="144"/>
      <c r="J216" s="23"/>
    </row>
    <row r="217" spans="1:10" ht="16" x14ac:dyDescent="0.2">
      <c r="A217" s="63"/>
      <c r="B217" s="75" t="s">
        <v>572</v>
      </c>
      <c r="C217" s="66" t="s">
        <v>29</v>
      </c>
      <c r="D217" s="66" t="s">
        <v>411</v>
      </c>
      <c r="E217" s="78">
        <v>10000</v>
      </c>
      <c r="F217" s="109">
        <v>0</v>
      </c>
      <c r="G217" s="479">
        <f>H217-F217</f>
        <v>3.08</v>
      </c>
      <c r="H217" s="78">
        <v>3.08</v>
      </c>
      <c r="I217" s="144">
        <f>SUM(H217:H217)</f>
        <v>3.08</v>
      </c>
      <c r="J217" s="211"/>
    </row>
    <row r="218" spans="1:10" ht="16" x14ac:dyDescent="0.2">
      <c r="A218" s="63"/>
      <c r="B218" s="75"/>
      <c r="C218" s="66"/>
      <c r="D218" s="66"/>
      <c r="E218" s="79"/>
      <c r="F218" s="78"/>
      <c r="G218" s="277"/>
      <c r="H218" s="79"/>
      <c r="I218" s="144"/>
      <c r="J218" s="23"/>
    </row>
    <row r="219" spans="1:10" ht="16" x14ac:dyDescent="0.2">
      <c r="A219" s="63"/>
      <c r="B219" s="75" t="s">
        <v>573</v>
      </c>
      <c r="C219" s="66" t="s">
        <v>201</v>
      </c>
      <c r="D219" s="66" t="s">
        <v>411</v>
      </c>
      <c r="E219" s="79">
        <v>10000</v>
      </c>
      <c r="F219" s="109">
        <v>0</v>
      </c>
      <c r="G219" s="479">
        <v>2.0099999999999998</v>
      </c>
      <c r="H219" s="79">
        <v>2.0099999999999998</v>
      </c>
      <c r="I219" s="144">
        <f>SUM(H219:H224)</f>
        <v>25.93</v>
      </c>
      <c r="J219" s="23"/>
    </row>
    <row r="220" spans="1:10" ht="16" x14ac:dyDescent="0.2">
      <c r="A220" s="63"/>
      <c r="B220" s="75" t="s">
        <v>573</v>
      </c>
      <c r="C220" s="66" t="s">
        <v>201</v>
      </c>
      <c r="D220" s="173" t="s">
        <v>417</v>
      </c>
      <c r="E220" s="79">
        <v>10000</v>
      </c>
      <c r="F220" s="109">
        <v>11.57</v>
      </c>
      <c r="G220" s="479"/>
      <c r="H220" s="79">
        <f>F220</f>
        <v>11.57</v>
      </c>
      <c r="I220" s="144"/>
      <c r="J220" s="23"/>
    </row>
    <row r="221" spans="1:10" ht="16" x14ac:dyDescent="0.2">
      <c r="A221" s="63"/>
      <c r="B221" s="75" t="s">
        <v>573</v>
      </c>
      <c r="C221" s="66" t="s">
        <v>201</v>
      </c>
      <c r="D221" s="173" t="s">
        <v>412</v>
      </c>
      <c r="E221" s="79">
        <v>10000</v>
      </c>
      <c r="F221" s="109">
        <v>3.42</v>
      </c>
      <c r="G221" s="479"/>
      <c r="H221" s="79">
        <f>F221</f>
        <v>3.42</v>
      </c>
      <c r="I221" s="144"/>
      <c r="J221" s="23"/>
    </row>
    <row r="222" spans="1:10" ht="16" x14ac:dyDescent="0.2">
      <c r="A222" s="63"/>
      <c r="B222" s="75" t="s">
        <v>573</v>
      </c>
      <c r="C222" s="66" t="s">
        <v>201</v>
      </c>
      <c r="D222" s="173" t="s">
        <v>413</v>
      </c>
      <c r="E222" s="79">
        <v>100000</v>
      </c>
      <c r="F222" s="109">
        <v>4.18</v>
      </c>
      <c r="G222" s="479"/>
      <c r="H222" s="79">
        <f>F222</f>
        <v>4.18</v>
      </c>
      <c r="I222" s="144"/>
      <c r="J222" s="23"/>
    </row>
    <row r="223" spans="1:10" ht="16" x14ac:dyDescent="0.2">
      <c r="A223" s="63"/>
      <c r="B223" s="75" t="s">
        <v>573</v>
      </c>
      <c r="C223" s="66" t="s">
        <v>201</v>
      </c>
      <c r="D223" s="173" t="s">
        <v>418</v>
      </c>
      <c r="E223" s="78">
        <v>100000</v>
      </c>
      <c r="F223" s="109">
        <v>4.4000000000000004</v>
      </c>
      <c r="G223" s="479"/>
      <c r="H223" s="79">
        <f>F223</f>
        <v>4.4000000000000004</v>
      </c>
      <c r="I223" s="144"/>
      <c r="J223" s="23"/>
    </row>
    <row r="224" spans="1:10" ht="16" x14ac:dyDescent="0.2">
      <c r="A224" s="63"/>
      <c r="B224" s="75" t="s">
        <v>573</v>
      </c>
      <c r="C224" s="66" t="s">
        <v>201</v>
      </c>
      <c r="D224" s="173" t="s">
        <v>414</v>
      </c>
      <c r="E224" s="79">
        <v>10000</v>
      </c>
      <c r="F224" s="109">
        <v>0.35</v>
      </c>
      <c r="G224" s="479"/>
      <c r="H224" s="79">
        <f>F224</f>
        <v>0.35</v>
      </c>
      <c r="I224" s="144"/>
      <c r="J224" s="23"/>
    </row>
    <row r="225" spans="1:18" ht="16" x14ac:dyDescent="0.2">
      <c r="A225" s="63"/>
      <c r="B225" s="75"/>
      <c r="C225" s="66"/>
      <c r="D225" s="66"/>
      <c r="E225" s="79"/>
      <c r="F225" s="78"/>
      <c r="G225" s="277"/>
      <c r="H225" s="79"/>
      <c r="I225" s="144"/>
      <c r="J225" s="23"/>
    </row>
    <row r="226" spans="1:18" ht="16" x14ac:dyDescent="0.2">
      <c r="A226" s="63"/>
      <c r="B226" s="75" t="s">
        <v>574</v>
      </c>
      <c r="C226" s="85" t="s">
        <v>226</v>
      </c>
      <c r="D226" s="85" t="s">
        <v>411</v>
      </c>
      <c r="E226" s="86">
        <v>10000</v>
      </c>
      <c r="F226" s="251">
        <v>0</v>
      </c>
      <c r="G226" s="478">
        <v>0.91</v>
      </c>
      <c r="H226" s="86">
        <f>SUM(F226:G226)</f>
        <v>0.91</v>
      </c>
      <c r="I226" s="242">
        <f>SUM(H226:H226)</f>
        <v>0.91</v>
      </c>
      <c r="J226" s="23"/>
    </row>
    <row r="227" spans="1:18" ht="16" x14ac:dyDescent="0.2">
      <c r="A227" s="63"/>
      <c r="B227" s="75"/>
      <c r="C227" s="168"/>
      <c r="D227" s="168"/>
      <c r="E227" s="169"/>
      <c r="F227" s="86"/>
      <c r="G227" s="278"/>
      <c r="H227" s="86"/>
      <c r="I227" s="242"/>
      <c r="J227" s="23"/>
      <c r="M227" s="13"/>
      <c r="N227" s="42"/>
      <c r="O227" s="45"/>
    </row>
    <row r="228" spans="1:18" ht="16" x14ac:dyDescent="0.2">
      <c r="A228" s="63"/>
      <c r="B228" s="75" t="s">
        <v>576</v>
      </c>
      <c r="C228" s="66" t="s">
        <v>71</v>
      </c>
      <c r="D228" s="66" t="s">
        <v>411</v>
      </c>
      <c r="E228" s="78">
        <v>50000</v>
      </c>
      <c r="F228" s="109">
        <f>H228-G228</f>
        <v>12.32</v>
      </c>
      <c r="G228" s="479">
        <v>3.08</v>
      </c>
      <c r="H228" s="78">
        <v>15.4</v>
      </c>
      <c r="I228" s="144">
        <f>SUM(H228:H233)</f>
        <v>40.45000000000001</v>
      </c>
      <c r="J228" s="23"/>
    </row>
    <row r="229" spans="1:18" s="226" customFormat="1" ht="16" x14ac:dyDescent="0.2">
      <c r="A229" s="63"/>
      <c r="B229" s="81" t="s">
        <v>576</v>
      </c>
      <c r="C229" s="82" t="s">
        <v>71</v>
      </c>
      <c r="D229" s="66" t="s">
        <v>417</v>
      </c>
      <c r="E229" s="78">
        <v>30000</v>
      </c>
      <c r="F229" s="109">
        <v>20.309999999999999</v>
      </c>
      <c r="G229" s="479"/>
      <c r="H229" s="78">
        <f>F229</f>
        <v>20.309999999999999</v>
      </c>
      <c r="I229" s="144"/>
      <c r="J229" s="23"/>
      <c r="K229"/>
      <c r="L229"/>
      <c r="M229"/>
      <c r="N229"/>
      <c r="O229"/>
      <c r="P229"/>
      <c r="Q229"/>
      <c r="R229"/>
    </row>
    <row r="230" spans="1:18" ht="16" x14ac:dyDescent="0.2">
      <c r="A230" s="63"/>
      <c r="B230" s="75" t="s">
        <v>576</v>
      </c>
      <c r="C230" s="66" t="s">
        <v>71</v>
      </c>
      <c r="D230" s="66" t="s">
        <v>412</v>
      </c>
      <c r="E230" s="79">
        <v>8000</v>
      </c>
      <c r="F230" s="109">
        <v>2.74</v>
      </c>
      <c r="G230" s="479"/>
      <c r="H230" s="79">
        <f>F230</f>
        <v>2.74</v>
      </c>
      <c r="I230" s="144"/>
      <c r="J230" s="23"/>
    </row>
    <row r="231" spans="1:18" ht="16" x14ac:dyDescent="0.2">
      <c r="A231" s="63"/>
      <c r="B231" s="75" t="s">
        <v>576</v>
      </c>
      <c r="C231" s="66" t="s">
        <v>71</v>
      </c>
      <c r="D231" s="66" t="s">
        <v>413</v>
      </c>
      <c r="E231" s="79">
        <v>20000</v>
      </c>
      <c r="F231" s="109">
        <v>0.84</v>
      </c>
      <c r="G231" s="479"/>
      <c r="H231" s="79">
        <f>F231</f>
        <v>0.84</v>
      </c>
      <c r="I231" s="144"/>
      <c r="J231" s="23"/>
    </row>
    <row r="232" spans="1:18" ht="16" x14ac:dyDescent="0.2">
      <c r="A232" s="63"/>
      <c r="B232" s="75" t="s">
        <v>576</v>
      </c>
      <c r="C232" s="66" t="s">
        <v>71</v>
      </c>
      <c r="D232" s="66" t="s">
        <v>418</v>
      </c>
      <c r="E232" s="79">
        <v>20000</v>
      </c>
      <c r="F232" s="109">
        <v>0.88</v>
      </c>
      <c r="G232" s="479"/>
      <c r="H232" s="79">
        <f>F232</f>
        <v>0.88</v>
      </c>
      <c r="I232" s="144"/>
      <c r="J232" s="23"/>
    </row>
    <row r="233" spans="1:18" ht="16" x14ac:dyDescent="0.2">
      <c r="A233" s="63"/>
      <c r="B233" s="75" t="s">
        <v>576</v>
      </c>
      <c r="C233" s="66" t="s">
        <v>71</v>
      </c>
      <c r="D233" s="66" t="s">
        <v>414</v>
      </c>
      <c r="E233" s="78">
        <v>8000</v>
      </c>
      <c r="F233" s="109">
        <v>0.28000000000000003</v>
      </c>
      <c r="G233" s="277"/>
      <c r="H233" s="78">
        <f>F233</f>
        <v>0.28000000000000003</v>
      </c>
      <c r="I233" s="144"/>
      <c r="J233" s="23"/>
    </row>
    <row r="234" spans="1:18" ht="16" x14ac:dyDescent="0.2">
      <c r="A234" s="63"/>
      <c r="B234" s="75"/>
      <c r="C234" s="66"/>
      <c r="D234" s="66"/>
      <c r="E234" s="79"/>
      <c r="F234" s="78"/>
      <c r="G234" s="277"/>
      <c r="H234" s="79"/>
      <c r="I234" s="144"/>
      <c r="J234" s="23"/>
    </row>
    <row r="235" spans="1:18" ht="16" x14ac:dyDescent="0.2">
      <c r="A235" s="63"/>
      <c r="B235" s="75" t="s">
        <v>577</v>
      </c>
      <c r="C235" s="66" t="s">
        <v>131</v>
      </c>
      <c r="D235" s="66" t="s">
        <v>411</v>
      </c>
      <c r="E235" s="79">
        <v>10000</v>
      </c>
      <c r="F235" s="109">
        <v>0</v>
      </c>
      <c r="G235" s="479">
        <v>5.0199999999999996</v>
      </c>
      <c r="H235" s="79">
        <v>5.0199999999999996</v>
      </c>
      <c r="I235" s="144">
        <f>SUM(H235:H240)</f>
        <v>31.86</v>
      </c>
      <c r="J235" s="23"/>
    </row>
    <row r="236" spans="1:18" ht="16" x14ac:dyDescent="0.2">
      <c r="A236" s="63"/>
      <c r="B236" s="75" t="s">
        <v>577</v>
      </c>
      <c r="C236" s="66" t="s">
        <v>131</v>
      </c>
      <c r="D236" s="173"/>
      <c r="E236" s="79"/>
      <c r="F236" s="109"/>
      <c r="G236" s="479"/>
      <c r="H236" s="79">
        <v>6.77</v>
      </c>
      <c r="I236" s="144"/>
      <c r="J236" s="23" t="s">
        <v>1064</v>
      </c>
    </row>
    <row r="237" spans="1:18" ht="16" x14ac:dyDescent="0.2">
      <c r="A237" s="63"/>
      <c r="B237" s="75" t="s">
        <v>577</v>
      </c>
      <c r="C237" s="66" t="s">
        <v>995</v>
      </c>
      <c r="D237" s="173" t="s">
        <v>412</v>
      </c>
      <c r="E237" s="79">
        <v>10000</v>
      </c>
      <c r="F237" s="109">
        <v>3.42</v>
      </c>
      <c r="G237" s="479"/>
      <c r="H237" s="79">
        <v>3.42</v>
      </c>
      <c r="I237" s="144"/>
      <c r="J237" s="23"/>
    </row>
    <row r="238" spans="1:18" ht="16" x14ac:dyDescent="0.2">
      <c r="A238" s="63"/>
      <c r="B238" s="75" t="s">
        <v>577</v>
      </c>
      <c r="C238" s="66" t="s">
        <v>131</v>
      </c>
      <c r="D238" s="173" t="s">
        <v>413</v>
      </c>
      <c r="E238" s="79">
        <v>190000</v>
      </c>
      <c r="F238" s="109">
        <v>7.94</v>
      </c>
      <c r="G238" s="479"/>
      <c r="H238" s="79">
        <f>F238</f>
        <v>7.94</v>
      </c>
      <c r="I238" s="144"/>
      <c r="J238" s="23"/>
    </row>
    <row r="239" spans="1:18" ht="16" x14ac:dyDescent="0.2">
      <c r="A239" s="63"/>
      <c r="B239" s="75" t="s">
        <v>577</v>
      </c>
      <c r="C239" s="66" t="s">
        <v>131</v>
      </c>
      <c r="D239" s="173" t="s">
        <v>418</v>
      </c>
      <c r="E239" s="78">
        <v>190000</v>
      </c>
      <c r="F239" s="109">
        <v>8.36</v>
      </c>
      <c r="G239" s="479"/>
      <c r="H239" s="78">
        <f>F239</f>
        <v>8.36</v>
      </c>
      <c r="I239" s="144"/>
      <c r="J239" s="23"/>
    </row>
    <row r="240" spans="1:18" ht="16" x14ac:dyDescent="0.2">
      <c r="A240" s="63"/>
      <c r="B240" s="75" t="s">
        <v>577</v>
      </c>
      <c r="C240" s="66" t="s">
        <v>131</v>
      </c>
      <c r="D240" s="173" t="s">
        <v>414</v>
      </c>
      <c r="E240" s="78">
        <v>10000</v>
      </c>
      <c r="F240" s="109">
        <v>0.35</v>
      </c>
      <c r="G240" s="479"/>
      <c r="H240" s="78">
        <v>0.35</v>
      </c>
      <c r="I240" s="144"/>
      <c r="J240" s="23"/>
    </row>
    <row r="241" spans="1:10" ht="16" x14ac:dyDescent="0.2">
      <c r="A241" s="63"/>
      <c r="B241" s="75"/>
      <c r="C241" s="66"/>
      <c r="D241" s="66"/>
      <c r="E241" s="79"/>
      <c r="F241" s="78"/>
      <c r="G241" s="277"/>
      <c r="H241" s="79"/>
      <c r="I241" s="144"/>
      <c r="J241" s="23"/>
    </row>
    <row r="242" spans="1:10" ht="16" x14ac:dyDescent="0.2">
      <c r="A242" s="63"/>
      <c r="B242" s="75" t="s">
        <v>953</v>
      </c>
      <c r="C242" s="66" t="s">
        <v>954</v>
      </c>
      <c r="D242" s="66" t="s">
        <v>411</v>
      </c>
      <c r="E242" s="79">
        <v>10000</v>
      </c>
      <c r="F242" s="78">
        <v>0</v>
      </c>
      <c r="G242" s="277">
        <v>3.08</v>
      </c>
      <c r="H242" s="79">
        <v>3.08</v>
      </c>
      <c r="I242" s="144">
        <f>H242+H243</f>
        <v>3.5</v>
      </c>
      <c r="J242" s="23" t="s">
        <v>998</v>
      </c>
    </row>
    <row r="243" spans="1:10" ht="16" x14ac:dyDescent="0.2">
      <c r="A243" s="63"/>
      <c r="B243" s="75" t="s">
        <v>953</v>
      </c>
      <c r="C243" s="66" t="s">
        <v>954</v>
      </c>
      <c r="D243" s="66" t="s">
        <v>955</v>
      </c>
      <c r="E243" s="79">
        <v>10000</v>
      </c>
      <c r="F243" s="78">
        <v>0.42</v>
      </c>
      <c r="G243" s="277"/>
      <c r="H243" s="79">
        <v>0.42</v>
      </c>
      <c r="I243" s="144"/>
      <c r="J243" s="23"/>
    </row>
    <row r="244" spans="1:10" ht="16" x14ac:dyDescent="0.2">
      <c r="A244" s="63"/>
      <c r="B244" s="75"/>
      <c r="C244" s="66"/>
      <c r="D244" s="66"/>
      <c r="E244" s="79"/>
      <c r="F244" s="78"/>
      <c r="G244" s="277"/>
      <c r="H244" s="79"/>
      <c r="I244" s="144"/>
      <c r="J244" s="23"/>
    </row>
    <row r="245" spans="1:10" ht="16" x14ac:dyDescent="0.2">
      <c r="A245" s="63"/>
      <c r="B245" s="75" t="s">
        <v>579</v>
      </c>
      <c r="C245" s="66" t="s">
        <v>70</v>
      </c>
      <c r="D245" s="66" t="s">
        <v>411</v>
      </c>
      <c r="E245" s="79">
        <v>10000</v>
      </c>
      <c r="F245" s="109">
        <v>0</v>
      </c>
      <c r="G245" s="479">
        <f>H245-F245</f>
        <v>3.08</v>
      </c>
      <c r="H245" s="79">
        <v>3.08</v>
      </c>
      <c r="I245" s="144">
        <f>SUM(H245:H250)</f>
        <v>18.260000000000002</v>
      </c>
      <c r="J245" s="23" t="s">
        <v>1040</v>
      </c>
    </row>
    <row r="246" spans="1:10" ht="16" x14ac:dyDescent="0.2">
      <c r="A246" s="63"/>
      <c r="B246" s="75" t="s">
        <v>579</v>
      </c>
      <c r="C246" s="66" t="s">
        <v>70</v>
      </c>
      <c r="D246" s="173" t="s">
        <v>417</v>
      </c>
      <c r="E246" s="79">
        <v>10000</v>
      </c>
      <c r="F246" s="109">
        <v>2.83</v>
      </c>
      <c r="G246" s="479"/>
      <c r="H246" s="79">
        <f>F246</f>
        <v>2.83</v>
      </c>
      <c r="I246" s="144"/>
      <c r="J246" s="23"/>
    </row>
    <row r="247" spans="1:10" ht="16" x14ac:dyDescent="0.2">
      <c r="A247" s="63"/>
      <c r="B247" s="75" t="s">
        <v>579</v>
      </c>
      <c r="C247" s="66" t="s">
        <v>70</v>
      </c>
      <c r="D247" s="173" t="s">
        <v>412</v>
      </c>
      <c r="E247" s="79">
        <v>10000</v>
      </c>
      <c r="F247" s="109">
        <v>3.42</v>
      </c>
      <c r="G247" s="479"/>
      <c r="H247" s="79">
        <f>F247</f>
        <v>3.42</v>
      </c>
      <c r="I247" s="144"/>
      <c r="J247" s="23"/>
    </row>
    <row r="248" spans="1:10" ht="16" x14ac:dyDescent="0.2">
      <c r="A248" s="63"/>
      <c r="B248" s="75" t="s">
        <v>579</v>
      </c>
      <c r="C248" s="66" t="s">
        <v>70</v>
      </c>
      <c r="D248" s="173" t="s">
        <v>413</v>
      </c>
      <c r="E248" s="79">
        <v>100000</v>
      </c>
      <c r="F248" s="109">
        <v>4.18</v>
      </c>
      <c r="G248" s="479"/>
      <c r="H248" s="79">
        <f>F248</f>
        <v>4.18</v>
      </c>
      <c r="I248" s="144"/>
      <c r="J248" s="23"/>
    </row>
    <row r="249" spans="1:10" ht="16" x14ac:dyDescent="0.2">
      <c r="A249" s="63"/>
      <c r="B249" s="75" t="s">
        <v>579</v>
      </c>
      <c r="C249" s="66" t="s">
        <v>70</v>
      </c>
      <c r="D249" s="173" t="s">
        <v>418</v>
      </c>
      <c r="E249" s="78">
        <v>100000</v>
      </c>
      <c r="F249" s="109">
        <v>4.4000000000000004</v>
      </c>
      <c r="G249" s="479"/>
      <c r="H249" s="79">
        <f>F249</f>
        <v>4.4000000000000004</v>
      </c>
      <c r="I249" s="144"/>
      <c r="J249" s="23"/>
    </row>
    <row r="250" spans="1:10" ht="16" x14ac:dyDescent="0.2">
      <c r="A250" s="63"/>
      <c r="B250" s="75" t="s">
        <v>579</v>
      </c>
      <c r="C250" s="66" t="s">
        <v>70</v>
      </c>
      <c r="D250" s="173" t="s">
        <v>414</v>
      </c>
      <c r="E250" s="79">
        <v>10000</v>
      </c>
      <c r="F250" s="109">
        <v>0.35</v>
      </c>
      <c r="G250" s="479"/>
      <c r="H250" s="79">
        <f>F250</f>
        <v>0.35</v>
      </c>
      <c r="I250" s="144"/>
      <c r="J250" s="23"/>
    </row>
    <row r="251" spans="1:10" ht="16" x14ac:dyDescent="0.2">
      <c r="A251" s="63"/>
      <c r="B251" s="75"/>
      <c r="C251" s="66"/>
      <c r="D251" s="173"/>
      <c r="E251" s="79"/>
      <c r="F251" s="78"/>
      <c r="G251" s="277"/>
      <c r="H251" s="79"/>
      <c r="I251" s="144"/>
      <c r="J251" s="23"/>
    </row>
    <row r="252" spans="1:10" ht="16" x14ac:dyDescent="0.2">
      <c r="A252" s="63"/>
      <c r="B252" s="75" t="s">
        <v>957</v>
      </c>
      <c r="C252" s="66" t="s">
        <v>958</v>
      </c>
      <c r="D252" s="173" t="s">
        <v>411</v>
      </c>
      <c r="E252" s="79">
        <v>10000</v>
      </c>
      <c r="F252" s="78">
        <v>0</v>
      </c>
      <c r="G252" s="277">
        <v>0.46</v>
      </c>
      <c r="H252" s="79">
        <v>0.46</v>
      </c>
      <c r="I252" s="144">
        <v>0.46</v>
      </c>
      <c r="J252" s="23"/>
    </row>
    <row r="253" spans="1:10" ht="16" x14ac:dyDescent="0.2">
      <c r="A253" s="63"/>
      <c r="B253" s="75" t="s">
        <v>957</v>
      </c>
      <c r="C253" s="66" t="s">
        <v>958</v>
      </c>
      <c r="D253" s="173" t="s">
        <v>413</v>
      </c>
      <c r="E253" s="79"/>
      <c r="F253" s="78"/>
      <c r="G253" s="277"/>
      <c r="H253" s="79"/>
      <c r="I253" s="144"/>
      <c r="J253" s="23" t="s">
        <v>1001</v>
      </c>
    </row>
    <row r="254" spans="1:10" ht="16" x14ac:dyDescent="0.2">
      <c r="A254" s="63"/>
      <c r="B254" s="75"/>
      <c r="C254" s="66"/>
      <c r="D254" s="173"/>
      <c r="E254" s="79"/>
      <c r="F254" s="78"/>
      <c r="G254" s="277"/>
      <c r="H254" s="79"/>
      <c r="I254" s="144"/>
      <c r="J254" s="23"/>
    </row>
    <row r="255" spans="1:10" ht="16" x14ac:dyDescent="0.2">
      <c r="A255" s="63"/>
      <c r="B255" s="75" t="s">
        <v>818</v>
      </c>
      <c r="C255" s="66" t="s">
        <v>813</v>
      </c>
      <c r="D255" s="173" t="s">
        <v>411</v>
      </c>
      <c r="E255" s="79">
        <v>10000</v>
      </c>
      <c r="F255" s="109">
        <f>H255-G255</f>
        <v>0</v>
      </c>
      <c r="G255" s="479">
        <v>0.46</v>
      </c>
      <c r="H255" s="79">
        <v>0.46</v>
      </c>
      <c r="I255" s="144">
        <f>SUM(H255:H256)</f>
        <v>0.88</v>
      </c>
      <c r="J255" s="23"/>
    </row>
    <row r="256" spans="1:10" ht="16" x14ac:dyDescent="0.2">
      <c r="A256" s="63"/>
      <c r="B256" s="75" t="s">
        <v>818</v>
      </c>
      <c r="C256" s="66" t="s">
        <v>813</v>
      </c>
      <c r="D256" s="173" t="s">
        <v>413</v>
      </c>
      <c r="E256" s="79">
        <v>10000</v>
      </c>
      <c r="F256" s="109">
        <v>0.42</v>
      </c>
      <c r="G256" s="479">
        <v>0</v>
      </c>
      <c r="H256" s="79">
        <v>0.42</v>
      </c>
      <c r="I256" s="144"/>
      <c r="J256" s="23"/>
    </row>
    <row r="257" spans="1:10" ht="16" x14ac:dyDescent="0.2">
      <c r="A257" s="63"/>
      <c r="B257" s="75"/>
      <c r="C257" s="66"/>
      <c r="D257" s="173"/>
      <c r="E257" s="79"/>
      <c r="F257" s="78"/>
      <c r="G257" s="277"/>
      <c r="H257" s="79"/>
      <c r="I257" s="144"/>
      <c r="J257" s="23"/>
    </row>
    <row r="258" spans="1:10" ht="16" x14ac:dyDescent="0.2">
      <c r="A258" s="63"/>
      <c r="B258" s="75" t="s">
        <v>912</v>
      </c>
      <c r="C258" s="66" t="s">
        <v>913</v>
      </c>
      <c r="D258" s="173" t="s">
        <v>411</v>
      </c>
      <c r="E258" s="79">
        <v>10000</v>
      </c>
      <c r="F258" s="78">
        <v>0</v>
      </c>
      <c r="G258" s="277">
        <v>2.0099999999999998</v>
      </c>
      <c r="H258" s="79">
        <v>2.0099999999999998</v>
      </c>
      <c r="I258" s="144">
        <v>2.0099999999999998</v>
      </c>
      <c r="J258" s="23"/>
    </row>
    <row r="259" spans="1:10" ht="16" x14ac:dyDescent="0.2">
      <c r="A259" s="63"/>
      <c r="B259" s="75"/>
      <c r="C259" s="66"/>
      <c r="D259" s="173"/>
      <c r="E259" s="79"/>
      <c r="F259" s="78"/>
      <c r="G259" s="277"/>
      <c r="H259" s="79"/>
      <c r="I259" s="144"/>
      <c r="J259" s="23"/>
    </row>
    <row r="260" spans="1:10" ht="16" x14ac:dyDescent="0.2">
      <c r="A260" s="63"/>
      <c r="B260" s="75" t="s">
        <v>771</v>
      </c>
      <c r="C260" s="66" t="s">
        <v>770</v>
      </c>
      <c r="D260" s="168" t="s">
        <v>411</v>
      </c>
      <c r="E260" s="78">
        <v>10000</v>
      </c>
      <c r="F260" s="109">
        <v>0</v>
      </c>
      <c r="G260" s="479">
        <v>0.46</v>
      </c>
      <c r="H260" s="78">
        <f>F260+G260</f>
        <v>0.46</v>
      </c>
      <c r="I260" s="144">
        <f>SUM(H260:H261)</f>
        <v>4.6399999999999997</v>
      </c>
      <c r="J260" s="23"/>
    </row>
    <row r="261" spans="1:10" ht="16" x14ac:dyDescent="0.2">
      <c r="A261" s="63"/>
      <c r="B261" s="75" t="s">
        <v>771</v>
      </c>
      <c r="C261" s="66" t="s">
        <v>770</v>
      </c>
      <c r="D261" s="168" t="s">
        <v>413</v>
      </c>
      <c r="E261" s="78">
        <v>100000</v>
      </c>
      <c r="F261" s="109">
        <v>4.18</v>
      </c>
      <c r="G261" s="479"/>
      <c r="H261" s="78">
        <v>4.18</v>
      </c>
      <c r="I261" s="144"/>
      <c r="J261" s="23"/>
    </row>
    <row r="262" spans="1:10" ht="16" x14ac:dyDescent="0.2">
      <c r="A262" s="63"/>
      <c r="B262" s="75"/>
      <c r="C262" s="66"/>
      <c r="D262" s="173"/>
      <c r="E262" s="78"/>
      <c r="F262" s="78"/>
      <c r="G262" s="277"/>
      <c r="H262" s="78"/>
      <c r="I262" s="144"/>
      <c r="J262" s="23"/>
    </row>
    <row r="263" spans="1:10" ht="16" x14ac:dyDescent="0.2">
      <c r="A263" s="63"/>
      <c r="B263" s="75" t="s">
        <v>638</v>
      </c>
      <c r="C263" s="66" t="s">
        <v>636</v>
      </c>
      <c r="D263" s="173" t="s">
        <v>411</v>
      </c>
      <c r="E263" s="78">
        <v>100000</v>
      </c>
      <c r="F263" s="109">
        <v>18.09</v>
      </c>
      <c r="G263" s="479">
        <v>2.0099999999999998</v>
      </c>
      <c r="H263" s="78">
        <f>F263+G263</f>
        <v>20.100000000000001</v>
      </c>
      <c r="I263" s="144">
        <f>SUM(H263:H266)</f>
        <v>32.230000000000004</v>
      </c>
      <c r="J263" s="23"/>
    </row>
    <row r="264" spans="1:10" ht="16" x14ac:dyDescent="0.2">
      <c r="A264" s="63"/>
      <c r="B264" s="75" t="s">
        <v>638</v>
      </c>
      <c r="C264" s="66" t="s">
        <v>636</v>
      </c>
      <c r="D264" s="173" t="s">
        <v>412</v>
      </c>
      <c r="E264" s="78">
        <v>10000</v>
      </c>
      <c r="F264" s="109">
        <v>3.42</v>
      </c>
      <c r="G264" s="479"/>
      <c r="H264" s="78">
        <f>F264</f>
        <v>3.42</v>
      </c>
      <c r="I264" s="144"/>
      <c r="J264" s="23"/>
    </row>
    <row r="265" spans="1:10" ht="16" x14ac:dyDescent="0.2">
      <c r="A265" s="63"/>
      <c r="B265" s="75" t="s">
        <v>638</v>
      </c>
      <c r="C265" s="66" t="s">
        <v>636</v>
      </c>
      <c r="D265" s="173" t="s">
        <v>413</v>
      </c>
      <c r="E265" s="78">
        <v>200000</v>
      </c>
      <c r="F265" s="109">
        <v>8.36</v>
      </c>
      <c r="G265" s="479"/>
      <c r="H265" s="78">
        <f>F265</f>
        <v>8.36</v>
      </c>
      <c r="I265" s="144"/>
      <c r="J265" s="23"/>
    </row>
    <row r="266" spans="1:10" ht="16" x14ac:dyDescent="0.2">
      <c r="A266" s="63"/>
      <c r="B266" s="75" t="s">
        <v>638</v>
      </c>
      <c r="C266" s="66" t="s">
        <v>636</v>
      </c>
      <c r="D266" s="173" t="s">
        <v>414</v>
      </c>
      <c r="E266" s="78">
        <v>10000</v>
      </c>
      <c r="F266" s="109">
        <v>0.35</v>
      </c>
      <c r="G266" s="479"/>
      <c r="H266" s="78">
        <f>F266</f>
        <v>0.35</v>
      </c>
      <c r="I266" s="144"/>
      <c r="J266" s="23"/>
    </row>
    <row r="267" spans="1:10" ht="16" x14ac:dyDescent="0.2">
      <c r="A267" s="63"/>
      <c r="B267" s="75"/>
      <c r="C267" s="66"/>
      <c r="D267" s="66"/>
      <c r="E267" s="78"/>
      <c r="F267" s="78"/>
      <c r="G267" s="277"/>
      <c r="H267" s="78"/>
      <c r="I267" s="144"/>
      <c r="J267" s="23"/>
    </row>
    <row r="268" spans="1:10" ht="16" x14ac:dyDescent="0.2">
      <c r="A268" s="63"/>
      <c r="B268" s="75" t="s">
        <v>583</v>
      </c>
      <c r="C268" s="66" t="s">
        <v>914</v>
      </c>
      <c r="D268" s="173" t="s">
        <v>411</v>
      </c>
      <c r="E268" s="78">
        <v>150000</v>
      </c>
      <c r="F268" s="78">
        <v>17.64</v>
      </c>
      <c r="G268" s="277">
        <v>1.26</v>
      </c>
      <c r="H268" s="78">
        <v>18.899999999999999</v>
      </c>
      <c r="I268" s="144">
        <f>SUM(H268:H273)</f>
        <v>55.39</v>
      </c>
      <c r="J268" s="23"/>
    </row>
    <row r="269" spans="1:10" ht="16" x14ac:dyDescent="0.2">
      <c r="A269" s="63"/>
      <c r="B269" s="75" t="s">
        <v>583</v>
      </c>
      <c r="C269" s="66" t="s">
        <v>914</v>
      </c>
      <c r="D269" s="173" t="s">
        <v>417</v>
      </c>
      <c r="E269" s="78">
        <v>50000</v>
      </c>
      <c r="F269" s="78">
        <v>22.05</v>
      </c>
      <c r="G269" s="277"/>
      <c r="H269" s="78">
        <v>22.05</v>
      </c>
      <c r="I269" s="144"/>
      <c r="J269" s="23"/>
    </row>
    <row r="270" spans="1:10" ht="17" customHeight="1" x14ac:dyDescent="0.2">
      <c r="A270" s="63"/>
      <c r="B270" s="75" t="s">
        <v>583</v>
      </c>
      <c r="C270" s="66" t="s">
        <v>914</v>
      </c>
      <c r="D270" s="173" t="s">
        <v>412</v>
      </c>
      <c r="E270" s="78">
        <v>10000</v>
      </c>
      <c r="F270" s="78">
        <v>3.42</v>
      </c>
      <c r="G270" s="277"/>
      <c r="H270" s="78">
        <v>3.42</v>
      </c>
      <c r="I270" s="144"/>
      <c r="J270" s="23"/>
    </row>
    <row r="271" spans="1:10" ht="16" x14ac:dyDescent="0.2">
      <c r="A271" s="63"/>
      <c r="B271" s="75" t="s">
        <v>583</v>
      </c>
      <c r="C271" s="66" t="s">
        <v>914</v>
      </c>
      <c r="D271" s="173" t="s">
        <v>413</v>
      </c>
      <c r="E271" s="78">
        <v>150000</v>
      </c>
      <c r="F271" s="78">
        <v>6.27</v>
      </c>
      <c r="G271" s="277"/>
      <c r="H271" s="78">
        <v>6.27</v>
      </c>
      <c r="I271" s="144"/>
      <c r="J271" s="23"/>
    </row>
    <row r="272" spans="1:10" ht="16" x14ac:dyDescent="0.2">
      <c r="A272" s="63"/>
      <c r="B272" s="75" t="s">
        <v>583</v>
      </c>
      <c r="C272" s="66" t="s">
        <v>914</v>
      </c>
      <c r="D272" s="173" t="s">
        <v>418</v>
      </c>
      <c r="E272" s="78">
        <v>100000</v>
      </c>
      <c r="F272" s="78">
        <v>4.4000000000000004</v>
      </c>
      <c r="G272" s="277"/>
      <c r="H272" s="78">
        <v>4.4000000000000004</v>
      </c>
      <c r="I272" s="144"/>
      <c r="J272" s="23"/>
    </row>
    <row r="273" spans="1:10" ht="16" x14ac:dyDescent="0.2">
      <c r="A273" s="63"/>
      <c r="B273" s="75" t="s">
        <v>583</v>
      </c>
      <c r="C273" s="66" t="s">
        <v>914</v>
      </c>
      <c r="D273" s="173" t="s">
        <v>414</v>
      </c>
      <c r="E273" s="78">
        <v>10000</v>
      </c>
      <c r="F273" s="78">
        <v>0.35</v>
      </c>
      <c r="G273" s="277"/>
      <c r="H273" s="78">
        <v>0.35</v>
      </c>
      <c r="I273" s="144"/>
      <c r="J273" s="23"/>
    </row>
    <row r="274" spans="1:10" ht="16" x14ac:dyDescent="0.2">
      <c r="A274" s="63"/>
      <c r="B274" s="75"/>
      <c r="C274" s="66"/>
      <c r="D274" s="173"/>
      <c r="E274" s="78"/>
      <c r="F274" s="78"/>
      <c r="G274" s="277"/>
      <c r="H274" s="78"/>
      <c r="I274" s="144"/>
      <c r="J274" s="23"/>
    </row>
    <row r="275" spans="1:10" ht="16" x14ac:dyDescent="0.2">
      <c r="A275" s="63"/>
      <c r="B275" s="75" t="s">
        <v>735</v>
      </c>
      <c r="C275" s="66" t="s">
        <v>736</v>
      </c>
      <c r="D275" s="173" t="s">
        <v>411</v>
      </c>
      <c r="E275" s="78">
        <v>10000</v>
      </c>
      <c r="F275" s="109" t="s">
        <v>492</v>
      </c>
      <c r="G275" s="479">
        <v>0.53</v>
      </c>
      <c r="H275" s="78">
        <f>SUM(F275:G275)</f>
        <v>0.53</v>
      </c>
      <c r="I275" s="144">
        <f>H275</f>
        <v>0.53</v>
      </c>
      <c r="J275" s="23"/>
    </row>
    <row r="276" spans="1:10" ht="16" x14ac:dyDescent="0.2">
      <c r="A276" s="63"/>
      <c r="B276" s="75"/>
      <c r="C276" s="66"/>
      <c r="D276" s="66"/>
      <c r="E276" s="78"/>
      <c r="F276" s="78"/>
      <c r="G276" s="277"/>
      <c r="H276" s="78"/>
      <c r="I276" s="144"/>
      <c r="J276" s="23"/>
    </row>
    <row r="277" spans="1:10" ht="16" x14ac:dyDescent="0.2">
      <c r="A277" s="63"/>
      <c r="B277" s="75" t="s">
        <v>585</v>
      </c>
      <c r="C277" s="66" t="s">
        <v>378</v>
      </c>
      <c r="D277" s="66" t="s">
        <v>411</v>
      </c>
      <c r="E277" s="78">
        <v>10000</v>
      </c>
      <c r="F277" s="109">
        <v>0</v>
      </c>
      <c r="G277" s="479">
        <v>14.08</v>
      </c>
      <c r="H277" s="78">
        <v>14.08</v>
      </c>
      <c r="I277" s="144">
        <f>H277</f>
        <v>14.08</v>
      </c>
      <c r="J277" s="23"/>
    </row>
    <row r="278" spans="1:10" ht="16" x14ac:dyDescent="0.2">
      <c r="A278" s="63"/>
      <c r="B278" s="75"/>
      <c r="C278" s="66"/>
      <c r="D278" s="66"/>
      <c r="E278" s="78"/>
      <c r="F278" s="109"/>
      <c r="G278" s="479"/>
      <c r="H278" s="78"/>
      <c r="I278" s="144"/>
      <c r="J278" s="23"/>
    </row>
    <row r="279" spans="1:10" ht="16" x14ac:dyDescent="0.2">
      <c r="A279" s="63"/>
      <c r="B279" s="75" t="s">
        <v>625</v>
      </c>
      <c r="C279" s="66" t="s">
        <v>202</v>
      </c>
      <c r="D279" s="66" t="s">
        <v>411</v>
      </c>
      <c r="E279" s="78">
        <v>10000</v>
      </c>
      <c r="F279" s="109">
        <v>0</v>
      </c>
      <c r="G279" s="479">
        <v>0.91</v>
      </c>
      <c r="H279" s="78">
        <v>0.91</v>
      </c>
      <c r="I279" s="144">
        <f>SUM(H279:H280)</f>
        <v>1.33</v>
      </c>
      <c r="J279" s="23"/>
    </row>
    <row r="280" spans="1:10" ht="16" x14ac:dyDescent="0.2">
      <c r="A280" s="63"/>
      <c r="B280" s="75" t="s">
        <v>625</v>
      </c>
      <c r="C280" s="66" t="s">
        <v>202</v>
      </c>
      <c r="D280" s="66" t="s">
        <v>413</v>
      </c>
      <c r="E280" s="78">
        <v>10000</v>
      </c>
      <c r="F280" s="109">
        <v>0.42</v>
      </c>
      <c r="G280" s="479">
        <v>0</v>
      </c>
      <c r="H280" s="78">
        <v>0.42</v>
      </c>
      <c r="I280" s="144"/>
      <c r="J280" s="23"/>
    </row>
    <row r="281" spans="1:10" ht="16" x14ac:dyDescent="0.2">
      <c r="A281" s="63"/>
      <c r="B281" s="75"/>
      <c r="C281" s="66"/>
      <c r="D281" s="66"/>
      <c r="E281" s="78"/>
      <c r="F281" s="78"/>
      <c r="G281" s="277"/>
      <c r="H281" s="78"/>
      <c r="I281" s="144"/>
      <c r="J281" s="23"/>
    </row>
    <row r="282" spans="1:10" ht="16" x14ac:dyDescent="0.2">
      <c r="A282" s="63"/>
      <c r="B282" s="75" t="s">
        <v>586</v>
      </c>
      <c r="C282" s="85" t="s">
        <v>228</v>
      </c>
      <c r="D282" s="85" t="s">
        <v>411</v>
      </c>
      <c r="E282" s="86">
        <v>10000</v>
      </c>
      <c r="F282" s="251">
        <v>0</v>
      </c>
      <c r="G282" s="479">
        <f>H282-F282</f>
        <v>0.53</v>
      </c>
      <c r="H282" s="86">
        <v>0.53</v>
      </c>
      <c r="I282" s="242">
        <f>SUM(H282:H283)</f>
        <v>0.95</v>
      </c>
      <c r="J282" s="23"/>
    </row>
    <row r="283" spans="1:10" ht="16" x14ac:dyDescent="0.2">
      <c r="A283" s="63"/>
      <c r="B283" s="75" t="s">
        <v>586</v>
      </c>
      <c r="C283" s="85" t="s">
        <v>228</v>
      </c>
      <c r="D283" s="85" t="s">
        <v>413</v>
      </c>
      <c r="E283" s="86">
        <v>10000</v>
      </c>
      <c r="F283" s="251">
        <v>0.42</v>
      </c>
      <c r="G283" s="479"/>
      <c r="H283" s="86">
        <v>0.42</v>
      </c>
      <c r="I283" s="242"/>
      <c r="J283" s="23"/>
    </row>
    <row r="284" spans="1:10" ht="16" x14ac:dyDescent="0.2">
      <c r="A284" s="63"/>
      <c r="B284" s="75"/>
      <c r="C284" s="85"/>
      <c r="D284" s="85"/>
      <c r="E284" s="86"/>
      <c r="F284" s="251"/>
      <c r="G284" s="479"/>
      <c r="H284" s="86"/>
      <c r="I284" s="242"/>
      <c r="J284" s="23"/>
    </row>
    <row r="285" spans="1:10" ht="16" x14ac:dyDescent="0.2">
      <c r="A285" s="63"/>
      <c r="B285" s="75" t="s">
        <v>919</v>
      </c>
      <c r="C285" s="85" t="s">
        <v>920</v>
      </c>
      <c r="D285" s="85" t="s">
        <v>411</v>
      </c>
      <c r="E285" s="86">
        <v>120000</v>
      </c>
      <c r="F285" s="251">
        <v>10.01</v>
      </c>
      <c r="G285" s="479">
        <v>0.91</v>
      </c>
      <c r="H285" s="86">
        <v>10.92</v>
      </c>
      <c r="I285" s="242">
        <f>SUM(H285:H287)</f>
        <v>15.78</v>
      </c>
      <c r="J285" s="23"/>
    </row>
    <row r="286" spans="1:10" ht="16" x14ac:dyDescent="0.2">
      <c r="A286" s="63"/>
      <c r="B286" s="75" t="s">
        <v>919</v>
      </c>
      <c r="C286" s="85" t="s">
        <v>920</v>
      </c>
      <c r="D286" s="85" t="s">
        <v>412</v>
      </c>
      <c r="E286" s="86">
        <v>2000</v>
      </c>
      <c r="F286" s="251">
        <v>0.68</v>
      </c>
      <c r="G286" s="479"/>
      <c r="H286" s="86">
        <v>0.68</v>
      </c>
      <c r="I286" s="242"/>
      <c r="J286" s="23"/>
    </row>
    <row r="287" spans="1:10" ht="16" x14ac:dyDescent="0.2">
      <c r="A287" s="63"/>
      <c r="B287" s="75" t="s">
        <v>919</v>
      </c>
      <c r="C287" s="85" t="s">
        <v>920</v>
      </c>
      <c r="D287" s="85" t="s">
        <v>413</v>
      </c>
      <c r="E287" s="86">
        <v>100000</v>
      </c>
      <c r="F287" s="251">
        <v>4.18</v>
      </c>
      <c r="G287" s="479"/>
      <c r="H287" s="86">
        <v>4.18</v>
      </c>
      <c r="I287" s="242"/>
      <c r="J287" s="23"/>
    </row>
    <row r="288" spans="1:10" ht="16" x14ac:dyDescent="0.2">
      <c r="A288" s="63"/>
      <c r="B288" s="75"/>
      <c r="C288" s="85"/>
      <c r="D288" s="85"/>
      <c r="E288" s="86"/>
      <c r="F288" s="86"/>
      <c r="G288" s="277"/>
      <c r="H288" s="86"/>
      <c r="I288" s="242"/>
      <c r="J288" s="23"/>
    </row>
    <row r="289" spans="1:10" ht="16" x14ac:dyDescent="0.2">
      <c r="A289" s="63"/>
      <c r="B289" s="75" t="s">
        <v>719</v>
      </c>
      <c r="C289" s="85" t="s">
        <v>738</v>
      </c>
      <c r="D289" s="85" t="s">
        <v>411</v>
      </c>
      <c r="E289" s="86">
        <v>250000</v>
      </c>
      <c r="F289" s="251">
        <f>H289-G289</f>
        <v>12.72</v>
      </c>
      <c r="G289" s="479">
        <v>0.53</v>
      </c>
      <c r="H289" s="86">
        <v>13.25</v>
      </c>
      <c r="I289" s="242">
        <f>SUM(H289:H290)</f>
        <v>26.630000000000003</v>
      </c>
      <c r="J289" s="23"/>
    </row>
    <row r="290" spans="1:10" ht="16" x14ac:dyDescent="0.2">
      <c r="A290" s="63"/>
      <c r="B290" s="75" t="s">
        <v>719</v>
      </c>
      <c r="C290" s="85" t="s">
        <v>738</v>
      </c>
      <c r="D290" s="85" t="s">
        <v>413</v>
      </c>
      <c r="E290" s="86">
        <v>320000</v>
      </c>
      <c r="F290" s="251">
        <v>13.38</v>
      </c>
      <c r="G290" s="479"/>
      <c r="H290" s="86">
        <f>F290</f>
        <v>13.38</v>
      </c>
      <c r="I290" s="242"/>
      <c r="J290" s="23"/>
    </row>
    <row r="291" spans="1:10" ht="16" x14ac:dyDescent="0.2">
      <c r="A291" s="63"/>
      <c r="B291" s="75"/>
      <c r="C291" s="85"/>
      <c r="D291" s="85"/>
      <c r="E291" s="86"/>
      <c r="F291" s="86"/>
      <c r="G291" s="277"/>
      <c r="H291" s="86"/>
      <c r="I291" s="242"/>
      <c r="J291" s="23"/>
    </row>
    <row r="292" spans="1:10" ht="16" x14ac:dyDescent="0.2">
      <c r="A292" s="63"/>
      <c r="B292" s="75" t="s">
        <v>588</v>
      </c>
      <c r="C292" s="66" t="s">
        <v>84</v>
      </c>
      <c r="D292" s="66" t="s">
        <v>411</v>
      </c>
      <c r="E292" s="78">
        <v>10000</v>
      </c>
      <c r="F292" s="109">
        <v>0</v>
      </c>
      <c r="G292" s="479">
        <f>H292-F292</f>
        <v>0.91</v>
      </c>
      <c r="H292" s="78">
        <v>0.91</v>
      </c>
      <c r="I292" s="144">
        <f>SUM(H292:H295)</f>
        <v>2.08</v>
      </c>
      <c r="J292" s="211"/>
    </row>
    <row r="293" spans="1:10" ht="16" x14ac:dyDescent="0.2">
      <c r="A293" s="63"/>
      <c r="B293" s="75" t="s">
        <v>588</v>
      </c>
      <c r="C293" s="66" t="s">
        <v>84</v>
      </c>
      <c r="D293" s="66" t="s">
        <v>412</v>
      </c>
      <c r="E293" s="78">
        <v>2000</v>
      </c>
      <c r="F293" s="109">
        <v>0.68</v>
      </c>
      <c r="G293" s="479"/>
      <c r="H293" s="78">
        <v>0.68</v>
      </c>
      <c r="I293" s="144"/>
      <c r="J293" s="211"/>
    </row>
    <row r="294" spans="1:10" ht="16" x14ac:dyDescent="0.2">
      <c r="A294" s="63"/>
      <c r="B294" s="75" t="s">
        <v>588</v>
      </c>
      <c r="C294" s="66" t="s">
        <v>84</v>
      </c>
      <c r="D294" s="66" t="s">
        <v>413</v>
      </c>
      <c r="E294" s="78">
        <v>10000</v>
      </c>
      <c r="F294" s="109">
        <v>0.42</v>
      </c>
      <c r="G294" s="479"/>
      <c r="H294" s="78">
        <f>F294</f>
        <v>0.42</v>
      </c>
      <c r="I294" s="144"/>
      <c r="J294" s="23"/>
    </row>
    <row r="295" spans="1:10" ht="16" x14ac:dyDescent="0.2">
      <c r="A295" s="63"/>
      <c r="B295" s="75" t="s">
        <v>588</v>
      </c>
      <c r="C295" s="66" t="s">
        <v>84</v>
      </c>
      <c r="D295" s="66" t="s">
        <v>414</v>
      </c>
      <c r="E295" s="78">
        <v>2000</v>
      </c>
      <c r="F295" s="109">
        <v>7.0000000000000007E-2</v>
      </c>
      <c r="G295" s="479">
        <v>0</v>
      </c>
      <c r="H295" s="78">
        <v>7.0000000000000007E-2</v>
      </c>
      <c r="I295" s="144"/>
      <c r="J295" s="23"/>
    </row>
    <row r="296" spans="1:10" ht="16" x14ac:dyDescent="0.2">
      <c r="A296" s="63"/>
      <c r="B296" s="75"/>
      <c r="C296" s="66"/>
      <c r="D296" s="66"/>
      <c r="E296" s="78"/>
      <c r="F296" s="78"/>
      <c r="G296" s="277"/>
      <c r="H296" s="78"/>
      <c r="I296" s="144"/>
      <c r="J296" s="23"/>
    </row>
    <row r="297" spans="1:10" ht="16" x14ac:dyDescent="0.2">
      <c r="A297" s="63"/>
      <c r="B297" s="75" t="s">
        <v>589</v>
      </c>
      <c r="C297" s="66" t="s">
        <v>60</v>
      </c>
      <c r="D297" s="66" t="s">
        <v>411</v>
      </c>
      <c r="E297" s="78">
        <v>10000</v>
      </c>
      <c r="F297" s="109">
        <v>0</v>
      </c>
      <c r="G297" s="479">
        <f>H297-F297</f>
        <v>8.02</v>
      </c>
      <c r="H297" s="78">
        <v>8.02</v>
      </c>
      <c r="I297" s="144">
        <f>H297</f>
        <v>8.02</v>
      </c>
      <c r="J297" s="211"/>
    </row>
    <row r="298" spans="1:10" ht="16" x14ac:dyDescent="0.2">
      <c r="A298" s="63"/>
      <c r="B298" s="75"/>
      <c r="C298" s="66"/>
      <c r="D298" s="66"/>
      <c r="E298" s="78"/>
      <c r="F298" s="78"/>
      <c r="G298" s="277"/>
      <c r="H298" s="78"/>
      <c r="I298" s="144"/>
      <c r="J298" s="211"/>
    </row>
    <row r="299" spans="1:10" ht="16" x14ac:dyDescent="0.2">
      <c r="A299" s="63"/>
      <c r="B299" s="75" t="s">
        <v>923</v>
      </c>
      <c r="C299" s="66" t="s">
        <v>924</v>
      </c>
      <c r="D299" s="66" t="s">
        <v>411</v>
      </c>
      <c r="E299" s="78">
        <v>10000</v>
      </c>
      <c r="F299" s="109">
        <v>0</v>
      </c>
      <c r="G299" s="479">
        <v>2.0099999999999998</v>
      </c>
      <c r="H299" s="78">
        <v>2.0099999999999998</v>
      </c>
      <c r="I299" s="144">
        <f>SUM(H299:H300)</f>
        <v>10.37</v>
      </c>
      <c r="J299" s="211"/>
    </row>
    <row r="300" spans="1:10" ht="16" x14ac:dyDescent="0.2">
      <c r="A300" s="63"/>
      <c r="B300" s="75" t="s">
        <v>923</v>
      </c>
      <c r="C300" s="66" t="s">
        <v>924</v>
      </c>
      <c r="D300" s="66" t="s">
        <v>413</v>
      </c>
      <c r="E300" s="78">
        <v>200000</v>
      </c>
      <c r="F300" s="109">
        <v>8.36</v>
      </c>
      <c r="G300" s="479"/>
      <c r="H300" s="78">
        <v>8.36</v>
      </c>
      <c r="I300" s="144"/>
      <c r="J300" s="211"/>
    </row>
    <row r="301" spans="1:10" ht="16" x14ac:dyDescent="0.2">
      <c r="A301" s="63"/>
      <c r="B301" s="75"/>
      <c r="C301" s="66"/>
      <c r="D301" s="66"/>
      <c r="E301" s="78"/>
      <c r="F301" s="78"/>
      <c r="G301" s="277"/>
      <c r="H301" s="78"/>
      <c r="I301" s="144"/>
      <c r="J301" s="23"/>
    </row>
    <row r="302" spans="1:10" ht="16" x14ac:dyDescent="0.2">
      <c r="A302" s="63"/>
      <c r="B302" s="75" t="s">
        <v>425</v>
      </c>
      <c r="C302" s="66" t="s">
        <v>426</v>
      </c>
      <c r="D302" s="66" t="s">
        <v>411</v>
      </c>
      <c r="E302" s="78">
        <v>10000</v>
      </c>
      <c r="F302" s="109">
        <v>0</v>
      </c>
      <c r="G302" s="479">
        <v>0.91</v>
      </c>
      <c r="H302" s="78">
        <f>SUM(F302:G302)</f>
        <v>0.91</v>
      </c>
      <c r="I302" s="144">
        <f>SUM(H302:H303)</f>
        <v>1.33</v>
      </c>
      <c r="J302" s="23"/>
    </row>
    <row r="303" spans="1:10" ht="16" x14ac:dyDescent="0.2">
      <c r="A303" s="63"/>
      <c r="B303" s="75" t="s">
        <v>425</v>
      </c>
      <c r="C303" s="66" t="s">
        <v>426</v>
      </c>
      <c r="D303" s="66" t="s">
        <v>413</v>
      </c>
      <c r="E303" s="78">
        <v>10000</v>
      </c>
      <c r="F303" s="109">
        <v>0.42</v>
      </c>
      <c r="G303" s="479"/>
      <c r="H303" s="78">
        <f>F303</f>
        <v>0.42</v>
      </c>
      <c r="I303" s="144"/>
      <c r="J303" s="23"/>
    </row>
    <row r="304" spans="1:10" ht="16" x14ac:dyDescent="0.2">
      <c r="A304" s="63"/>
      <c r="B304" s="75"/>
      <c r="C304" s="66"/>
      <c r="D304" s="66"/>
      <c r="E304" s="78"/>
      <c r="F304" s="109"/>
      <c r="G304" s="479"/>
      <c r="H304" s="78"/>
      <c r="I304" s="144"/>
    </row>
    <row r="305" spans="1:10" ht="16" x14ac:dyDescent="0.2">
      <c r="A305" s="63"/>
      <c r="B305" s="75" t="s">
        <v>786</v>
      </c>
      <c r="C305" s="66" t="s">
        <v>787</v>
      </c>
      <c r="D305" s="66" t="s">
        <v>411</v>
      </c>
      <c r="E305" s="78">
        <v>10000</v>
      </c>
      <c r="F305" s="109">
        <v>0</v>
      </c>
      <c r="G305" s="479">
        <v>0.66</v>
      </c>
      <c r="H305" s="78">
        <f>SUM(F305:G305)</f>
        <v>0.66</v>
      </c>
      <c r="I305" s="144">
        <f>SUM(H305:H307)</f>
        <v>1.52</v>
      </c>
      <c r="J305" s="23" t="s">
        <v>1008</v>
      </c>
    </row>
    <row r="306" spans="1:10" ht="16" x14ac:dyDescent="0.2">
      <c r="A306" s="63"/>
      <c r="B306" s="75" t="s">
        <v>786</v>
      </c>
      <c r="C306" s="66" t="s">
        <v>787</v>
      </c>
      <c r="D306" s="66" t="s">
        <v>413</v>
      </c>
      <c r="E306" s="78">
        <v>10000</v>
      </c>
      <c r="F306" s="109">
        <v>0.42</v>
      </c>
      <c r="G306" s="479"/>
      <c r="H306" s="78">
        <f>F306</f>
        <v>0.42</v>
      </c>
      <c r="I306" s="144"/>
      <c r="J306" s="23"/>
    </row>
    <row r="307" spans="1:10" ht="16" x14ac:dyDescent="0.2">
      <c r="A307" s="63"/>
      <c r="B307" s="75" t="s">
        <v>786</v>
      </c>
      <c r="C307" s="66" t="s">
        <v>787</v>
      </c>
      <c r="D307" s="173" t="s">
        <v>418</v>
      </c>
      <c r="E307" s="78">
        <v>10000</v>
      </c>
      <c r="F307" s="109">
        <v>0.44</v>
      </c>
      <c r="G307" s="479"/>
      <c r="H307" s="78">
        <f>F307</f>
        <v>0.44</v>
      </c>
      <c r="I307" s="144"/>
      <c r="J307" s="23"/>
    </row>
    <row r="308" spans="1:10" ht="16" x14ac:dyDescent="0.2">
      <c r="A308" s="63"/>
      <c r="B308" s="75"/>
      <c r="C308" s="66"/>
      <c r="D308" s="66"/>
      <c r="E308" s="78"/>
      <c r="F308" s="78"/>
      <c r="G308" s="277"/>
      <c r="H308" s="78"/>
      <c r="I308" s="144"/>
      <c r="J308" s="23"/>
    </row>
    <row r="309" spans="1:10" ht="16" x14ac:dyDescent="0.2">
      <c r="A309" s="63"/>
      <c r="B309" s="290">
        <v>2235</v>
      </c>
      <c r="C309" s="66" t="s">
        <v>527</v>
      </c>
      <c r="D309" s="66" t="s">
        <v>411</v>
      </c>
      <c r="E309" s="78">
        <v>10000</v>
      </c>
      <c r="F309" s="109">
        <v>0</v>
      </c>
      <c r="G309" s="479">
        <f>H309-F309</f>
        <v>2.0099999999999998</v>
      </c>
      <c r="H309" s="78">
        <v>2.0099999999999998</v>
      </c>
      <c r="I309" s="144">
        <f>SUM(H309:H314)</f>
        <v>4.8199999999999994</v>
      </c>
      <c r="J309" s="23"/>
    </row>
    <row r="310" spans="1:10" ht="16" x14ac:dyDescent="0.2">
      <c r="A310" s="63"/>
      <c r="B310" s="290" t="s">
        <v>535</v>
      </c>
      <c r="C310" s="66" t="s">
        <v>527</v>
      </c>
      <c r="D310" s="66" t="s">
        <v>417</v>
      </c>
      <c r="E310" s="78">
        <v>5000</v>
      </c>
      <c r="F310" s="109">
        <v>1.42</v>
      </c>
      <c r="G310" s="479"/>
      <c r="H310" s="78">
        <f>F310</f>
        <v>1.42</v>
      </c>
      <c r="I310" s="144"/>
      <c r="J310" s="23"/>
    </row>
    <row r="311" spans="1:10" ht="16" x14ac:dyDescent="0.2">
      <c r="A311" s="63"/>
      <c r="B311" s="290" t="s">
        <v>535</v>
      </c>
      <c r="C311" s="66" t="s">
        <v>527</v>
      </c>
      <c r="D311" s="66" t="s">
        <v>412</v>
      </c>
      <c r="E311" s="78">
        <v>2000</v>
      </c>
      <c r="F311" s="109">
        <v>0.68</v>
      </c>
      <c r="G311" s="479"/>
      <c r="H311" s="78">
        <f>F311</f>
        <v>0.68</v>
      </c>
      <c r="I311" s="144"/>
      <c r="J311" s="23"/>
    </row>
    <row r="312" spans="1:10" ht="16" x14ac:dyDescent="0.2">
      <c r="A312" s="63"/>
      <c r="B312" s="290" t="s">
        <v>535</v>
      </c>
      <c r="C312" s="66" t="s">
        <v>527</v>
      </c>
      <c r="D312" s="66" t="s">
        <v>413</v>
      </c>
      <c r="E312" s="78">
        <v>10000</v>
      </c>
      <c r="F312" s="109">
        <v>0.42</v>
      </c>
      <c r="G312" s="479"/>
      <c r="H312" s="78">
        <f>F312</f>
        <v>0.42</v>
      </c>
      <c r="I312" s="144"/>
      <c r="J312" s="23"/>
    </row>
    <row r="313" spans="1:10" ht="16" x14ac:dyDescent="0.2">
      <c r="A313" s="63"/>
      <c r="B313" s="290" t="s">
        <v>535</v>
      </c>
      <c r="C313" s="66" t="s">
        <v>527</v>
      </c>
      <c r="D313" s="66" t="s">
        <v>418</v>
      </c>
      <c r="E313" s="78">
        <v>5000</v>
      </c>
      <c r="F313" s="109">
        <v>0.22</v>
      </c>
      <c r="G313" s="479"/>
      <c r="H313" s="78">
        <f>F313</f>
        <v>0.22</v>
      </c>
      <c r="I313" s="144"/>
      <c r="J313" s="23"/>
    </row>
    <row r="314" spans="1:10" ht="16" x14ac:dyDescent="0.2">
      <c r="A314" s="63"/>
      <c r="B314" s="290" t="s">
        <v>535</v>
      </c>
      <c r="C314" s="66" t="s">
        <v>527</v>
      </c>
      <c r="D314" s="66" t="s">
        <v>414</v>
      </c>
      <c r="E314" s="78">
        <v>2000</v>
      </c>
      <c r="F314" s="109">
        <v>7.0000000000000007E-2</v>
      </c>
      <c r="G314" s="479"/>
      <c r="H314" s="78">
        <f>F314</f>
        <v>7.0000000000000007E-2</v>
      </c>
      <c r="I314" s="144"/>
      <c r="J314" s="23"/>
    </row>
    <row r="315" spans="1:10" ht="16" x14ac:dyDescent="0.2">
      <c r="A315" s="63"/>
      <c r="B315" s="23"/>
      <c r="C315" s="66"/>
      <c r="D315" s="66"/>
      <c r="E315" s="78"/>
      <c r="F315" s="78"/>
      <c r="G315" s="277"/>
      <c r="H315" s="78"/>
      <c r="I315" s="144"/>
      <c r="J315" s="23"/>
    </row>
    <row r="316" spans="1:10" ht="16" x14ac:dyDescent="0.2">
      <c r="A316" s="63"/>
      <c r="B316" s="275">
        <v>2245</v>
      </c>
      <c r="C316" s="66" t="s">
        <v>639</v>
      </c>
      <c r="D316" s="66" t="s">
        <v>411</v>
      </c>
      <c r="E316" s="78">
        <v>10000</v>
      </c>
      <c r="F316" s="109">
        <v>0</v>
      </c>
      <c r="G316" s="479">
        <v>3.08</v>
      </c>
      <c r="H316" s="78">
        <f>F316+G316</f>
        <v>3.08</v>
      </c>
      <c r="I316" s="144">
        <f>SUM(H316:H317)</f>
        <v>3.5</v>
      </c>
      <c r="J316" s="23"/>
    </row>
    <row r="317" spans="1:10" ht="16" x14ac:dyDescent="0.2">
      <c r="A317" s="63"/>
      <c r="B317" s="275">
        <v>2245</v>
      </c>
      <c r="C317" s="66" t="s">
        <v>639</v>
      </c>
      <c r="D317" s="66" t="s">
        <v>413</v>
      </c>
      <c r="E317" s="78">
        <v>10000</v>
      </c>
      <c r="F317" s="109">
        <v>0.42</v>
      </c>
      <c r="G317" s="479"/>
      <c r="H317" s="78">
        <f>F317</f>
        <v>0.42</v>
      </c>
      <c r="I317" s="144"/>
      <c r="J317" s="23"/>
    </row>
    <row r="318" spans="1:10" ht="16" x14ac:dyDescent="0.2">
      <c r="A318" s="63"/>
      <c r="B318" s="275"/>
      <c r="C318" s="66"/>
      <c r="D318" s="66"/>
      <c r="E318" s="78"/>
      <c r="F318" s="78"/>
      <c r="G318" s="277"/>
      <c r="H318" s="78"/>
      <c r="I318" s="144"/>
      <c r="J318" s="23"/>
    </row>
    <row r="319" spans="1:10" ht="16" x14ac:dyDescent="0.2">
      <c r="A319" s="63"/>
      <c r="B319" s="275">
        <v>2281</v>
      </c>
      <c r="C319" s="66" t="s">
        <v>773</v>
      </c>
      <c r="D319" s="66" t="s">
        <v>411</v>
      </c>
      <c r="E319" s="78">
        <v>40000</v>
      </c>
      <c r="F319" s="109">
        <v>24.06</v>
      </c>
      <c r="G319" s="479">
        <f>H319-F319</f>
        <v>8.02</v>
      </c>
      <c r="H319" s="78">
        <v>32.08</v>
      </c>
      <c r="I319" s="144">
        <f>SUM(H319:H322)</f>
        <v>47.49</v>
      </c>
      <c r="J319" s="23"/>
    </row>
    <row r="320" spans="1:10" ht="16" x14ac:dyDescent="0.2">
      <c r="A320" s="63"/>
      <c r="B320" s="275">
        <v>2281</v>
      </c>
      <c r="C320" s="66" t="s">
        <v>773</v>
      </c>
      <c r="D320" s="66" t="s">
        <v>417</v>
      </c>
      <c r="E320" s="78">
        <v>10000</v>
      </c>
      <c r="F320" s="109">
        <v>11.57</v>
      </c>
      <c r="G320" s="479"/>
      <c r="H320" s="78">
        <f>F320</f>
        <v>11.57</v>
      </c>
      <c r="I320" s="144"/>
      <c r="J320" s="23"/>
    </row>
    <row r="321" spans="1:10" ht="16" x14ac:dyDescent="0.2">
      <c r="A321" s="63"/>
      <c r="B321" s="275">
        <v>2281</v>
      </c>
      <c r="C321" s="66" t="s">
        <v>773</v>
      </c>
      <c r="D321" s="66" t="s">
        <v>412</v>
      </c>
      <c r="E321" s="78">
        <v>10000</v>
      </c>
      <c r="F321" s="109">
        <v>3.42</v>
      </c>
      <c r="G321" s="479"/>
      <c r="H321" s="78">
        <f>F321</f>
        <v>3.42</v>
      </c>
      <c r="I321" s="144"/>
      <c r="J321" s="23"/>
    </row>
    <row r="322" spans="1:10" ht="16" x14ac:dyDescent="0.2">
      <c r="A322" s="63"/>
      <c r="B322" s="275">
        <v>2281</v>
      </c>
      <c r="C322" s="66" t="s">
        <v>773</v>
      </c>
      <c r="D322" s="66" t="s">
        <v>413</v>
      </c>
      <c r="E322" s="78">
        <v>10000</v>
      </c>
      <c r="F322" s="109">
        <v>0.42</v>
      </c>
      <c r="G322" s="479"/>
      <c r="H322" s="78">
        <f>F322</f>
        <v>0.42</v>
      </c>
      <c r="I322" s="144"/>
      <c r="J322" s="23"/>
    </row>
    <row r="323" spans="1:10" ht="16" x14ac:dyDescent="0.2">
      <c r="A323" s="63"/>
      <c r="B323" s="75"/>
      <c r="C323" s="66"/>
      <c r="D323" s="66"/>
      <c r="E323" s="78"/>
      <c r="F323" s="78"/>
      <c r="G323" s="277"/>
      <c r="H323" s="78"/>
      <c r="I323" s="144"/>
      <c r="J323" s="23"/>
    </row>
    <row r="324" spans="1:10" ht="16" x14ac:dyDescent="0.2">
      <c r="A324" s="63"/>
      <c r="B324" s="75" t="s">
        <v>591</v>
      </c>
      <c r="C324" s="66" t="s">
        <v>367</v>
      </c>
      <c r="D324" s="66" t="s">
        <v>411</v>
      </c>
      <c r="E324" s="78">
        <v>10000</v>
      </c>
      <c r="F324" s="109">
        <v>0</v>
      </c>
      <c r="G324" s="479">
        <f>H324-F324</f>
        <v>5.0199999999999996</v>
      </c>
      <c r="H324" s="78">
        <v>5.0199999999999996</v>
      </c>
      <c r="I324" s="144">
        <f>SUM(H324:H327)</f>
        <v>10.879999999999999</v>
      </c>
      <c r="J324" s="23"/>
    </row>
    <row r="325" spans="1:10" ht="16" x14ac:dyDescent="0.2">
      <c r="A325" s="63"/>
      <c r="B325" s="75" t="s">
        <v>591</v>
      </c>
      <c r="C325" s="66" t="s">
        <v>367</v>
      </c>
      <c r="D325" s="66" t="s">
        <v>412</v>
      </c>
      <c r="E325" s="78">
        <v>10000</v>
      </c>
      <c r="F325" s="109">
        <v>3.42</v>
      </c>
      <c r="G325" s="479"/>
      <c r="H325" s="78">
        <f>F325</f>
        <v>3.42</v>
      </c>
      <c r="I325" s="144"/>
      <c r="J325" s="23"/>
    </row>
    <row r="326" spans="1:10" ht="16" x14ac:dyDescent="0.2">
      <c r="A326" s="63"/>
      <c r="B326" s="75" t="s">
        <v>591</v>
      </c>
      <c r="C326" s="66" t="s">
        <v>367</v>
      </c>
      <c r="D326" s="66" t="s">
        <v>413</v>
      </c>
      <c r="E326" s="78">
        <v>50000</v>
      </c>
      <c r="F326" s="109">
        <v>2.09</v>
      </c>
      <c r="G326" s="479"/>
      <c r="H326" s="78">
        <f>F326</f>
        <v>2.09</v>
      </c>
      <c r="I326" s="144"/>
      <c r="J326" s="23"/>
    </row>
    <row r="327" spans="1:10" ht="16" x14ac:dyDescent="0.2">
      <c r="A327" s="63"/>
      <c r="B327" s="75" t="s">
        <v>591</v>
      </c>
      <c r="C327" s="66" t="s">
        <v>367</v>
      </c>
      <c r="D327" s="66" t="s">
        <v>414</v>
      </c>
      <c r="E327" s="78">
        <v>10000</v>
      </c>
      <c r="F327" s="109">
        <v>0.35</v>
      </c>
      <c r="G327" s="479"/>
      <c r="H327" s="78">
        <f>F327</f>
        <v>0.35</v>
      </c>
      <c r="I327" s="144"/>
      <c r="J327" s="23"/>
    </row>
    <row r="328" spans="1:10" ht="16" x14ac:dyDescent="0.2">
      <c r="A328" s="63"/>
      <c r="B328" s="75"/>
      <c r="C328" s="70"/>
      <c r="D328" s="173"/>
      <c r="E328" s="130"/>
      <c r="F328" s="130"/>
      <c r="G328" s="493"/>
      <c r="H328" s="130"/>
      <c r="I328" s="192"/>
      <c r="J328" s="23"/>
    </row>
    <row r="329" spans="1:10" ht="16" x14ac:dyDescent="0.2">
      <c r="A329" s="63"/>
      <c r="B329" s="75" t="s">
        <v>593</v>
      </c>
      <c r="C329" s="70" t="s">
        <v>374</v>
      </c>
      <c r="D329" s="70" t="s">
        <v>411</v>
      </c>
      <c r="E329" s="130">
        <v>10000</v>
      </c>
      <c r="F329" s="111">
        <v>0</v>
      </c>
      <c r="G329" s="479">
        <f>H329-F329</f>
        <v>5.0199999999999996</v>
      </c>
      <c r="H329" s="130">
        <v>5.0199999999999996</v>
      </c>
      <c r="I329" s="192">
        <f>H329</f>
        <v>5.0199999999999996</v>
      </c>
      <c r="J329" s="23"/>
    </row>
    <row r="330" spans="1:10" ht="16" x14ac:dyDescent="0.2">
      <c r="A330" s="63"/>
      <c r="B330" s="75"/>
      <c r="C330" s="70"/>
      <c r="D330" s="70"/>
      <c r="E330" s="130"/>
      <c r="F330" s="111"/>
      <c r="G330" s="479"/>
      <c r="H330" s="130"/>
      <c r="I330" s="192"/>
      <c r="J330" s="23"/>
    </row>
    <row r="331" spans="1:10" ht="16" x14ac:dyDescent="0.2">
      <c r="A331" s="63"/>
      <c r="B331" s="75" t="s">
        <v>721</v>
      </c>
      <c r="C331" s="70" t="s">
        <v>722</v>
      </c>
      <c r="D331" s="70" t="s">
        <v>411</v>
      </c>
      <c r="E331" s="130">
        <v>10000</v>
      </c>
      <c r="F331" s="130">
        <v>0</v>
      </c>
      <c r="G331" s="277">
        <v>2.0099999999999998</v>
      </c>
      <c r="H331" s="130"/>
      <c r="I331" s="192">
        <v>2.0099999999999998</v>
      </c>
      <c r="J331" s="23"/>
    </row>
    <row r="332" spans="1:10" ht="16" x14ac:dyDescent="0.2">
      <c r="A332" s="63"/>
      <c r="B332" s="75"/>
      <c r="C332" s="70"/>
      <c r="D332" s="70"/>
      <c r="E332" s="130"/>
      <c r="F332" s="130"/>
      <c r="G332" s="277"/>
      <c r="H332" s="130"/>
      <c r="I332" s="192"/>
      <c r="J332" s="23"/>
    </row>
    <row r="333" spans="1:10" ht="16" x14ac:dyDescent="0.2">
      <c r="A333" s="63"/>
      <c r="B333" s="75" t="s">
        <v>759</v>
      </c>
      <c r="C333" s="70" t="s">
        <v>753</v>
      </c>
      <c r="D333" s="70" t="s">
        <v>411</v>
      </c>
      <c r="E333" s="130">
        <v>200000</v>
      </c>
      <c r="F333" s="111">
        <v>10.07</v>
      </c>
      <c r="G333" s="479">
        <v>0.53</v>
      </c>
      <c r="H333" s="130">
        <f>SUM(F333:G333)</f>
        <v>10.6</v>
      </c>
      <c r="I333" s="192">
        <f>SUM(H333:H334)</f>
        <v>18.96</v>
      </c>
      <c r="J333" s="23" t="s">
        <v>1049</v>
      </c>
    </row>
    <row r="334" spans="1:10" ht="16" x14ac:dyDescent="0.2">
      <c r="A334" s="63"/>
      <c r="B334" s="75" t="s">
        <v>759</v>
      </c>
      <c r="C334" s="70" t="s">
        <v>753</v>
      </c>
      <c r="D334" s="70" t="s">
        <v>413</v>
      </c>
      <c r="E334" s="130">
        <v>200000</v>
      </c>
      <c r="F334" s="111">
        <v>8.36</v>
      </c>
      <c r="G334" s="479"/>
      <c r="H334" s="130">
        <v>8.36</v>
      </c>
      <c r="I334" s="192"/>
      <c r="J334" s="23" t="s">
        <v>1050</v>
      </c>
    </row>
    <row r="335" spans="1:10" ht="16" x14ac:dyDescent="0.2">
      <c r="A335" s="63"/>
      <c r="B335" s="75"/>
      <c r="C335" s="70"/>
      <c r="D335" s="70"/>
      <c r="E335" s="130"/>
      <c r="F335" s="130"/>
      <c r="G335" s="277"/>
      <c r="H335" s="130"/>
      <c r="I335" s="192"/>
      <c r="J335" s="23"/>
    </row>
    <row r="336" spans="1:10" ht="16" x14ac:dyDescent="0.2">
      <c r="A336" s="63"/>
      <c r="B336" s="75" t="s">
        <v>642</v>
      </c>
      <c r="C336" s="70" t="s">
        <v>641</v>
      </c>
      <c r="D336" s="70" t="s">
        <v>411</v>
      </c>
      <c r="E336" s="130">
        <v>200000</v>
      </c>
      <c r="F336" s="111">
        <v>12.54</v>
      </c>
      <c r="G336" s="479">
        <v>0.66</v>
      </c>
      <c r="H336" s="130">
        <f>SUM(F336:G336)</f>
        <v>13.2</v>
      </c>
      <c r="I336" s="192">
        <f>SUM(H336:H337)</f>
        <v>21.56</v>
      </c>
      <c r="J336" s="23"/>
    </row>
    <row r="337" spans="1:10" ht="16" x14ac:dyDescent="0.2">
      <c r="A337" s="63"/>
      <c r="B337" s="75" t="s">
        <v>642</v>
      </c>
      <c r="C337" s="70" t="s">
        <v>641</v>
      </c>
      <c r="D337" s="70" t="s">
        <v>413</v>
      </c>
      <c r="E337" s="130">
        <v>200000</v>
      </c>
      <c r="F337" s="111">
        <v>8.36</v>
      </c>
      <c r="G337" s="479"/>
      <c r="H337" s="130">
        <f>F337</f>
        <v>8.36</v>
      </c>
      <c r="I337" s="192"/>
      <c r="J337" s="23"/>
    </row>
    <row r="338" spans="1:10" ht="16" x14ac:dyDescent="0.2">
      <c r="A338" s="63"/>
      <c r="B338" s="75"/>
      <c r="C338" s="70"/>
      <c r="D338" s="70"/>
      <c r="E338" s="130"/>
      <c r="F338" s="130"/>
      <c r="G338" s="493"/>
      <c r="H338" s="130"/>
      <c r="I338" s="192"/>
      <c r="J338" s="23"/>
    </row>
    <row r="339" spans="1:10" ht="16" x14ac:dyDescent="0.2">
      <c r="A339" s="63"/>
      <c r="B339" s="75" t="s">
        <v>594</v>
      </c>
      <c r="C339" s="66" t="s">
        <v>72</v>
      </c>
      <c r="D339" s="66" t="s">
        <v>411</v>
      </c>
      <c r="E339" s="78">
        <v>10000</v>
      </c>
      <c r="F339" s="109">
        <v>0</v>
      </c>
      <c r="G339" s="479">
        <f>H339-F339</f>
        <v>8.02</v>
      </c>
      <c r="H339" s="78">
        <v>8.02</v>
      </c>
      <c r="I339" s="144">
        <f>H339</f>
        <v>8.02</v>
      </c>
      <c r="J339" s="23"/>
    </row>
    <row r="340" spans="1:10" ht="16" x14ac:dyDescent="0.2">
      <c r="A340" s="63"/>
      <c r="B340" s="75"/>
      <c r="C340" s="66"/>
      <c r="D340" s="66"/>
      <c r="E340" s="78"/>
      <c r="F340" s="78"/>
      <c r="G340" s="277"/>
      <c r="H340" s="78"/>
      <c r="I340" s="144"/>
      <c r="J340" s="23"/>
    </row>
    <row r="341" spans="1:10" ht="16" x14ac:dyDescent="0.2">
      <c r="A341" s="63"/>
      <c r="B341" s="75" t="s">
        <v>595</v>
      </c>
      <c r="C341" s="66" t="s">
        <v>118</v>
      </c>
      <c r="D341" s="66" t="s">
        <v>411</v>
      </c>
      <c r="E341" s="79">
        <v>10000</v>
      </c>
      <c r="F341" s="109">
        <v>0</v>
      </c>
      <c r="G341" s="479">
        <f>H341-F341</f>
        <v>8.02</v>
      </c>
      <c r="H341" s="79">
        <v>8.02</v>
      </c>
      <c r="I341" s="144">
        <f>SUM(H341:H342)</f>
        <v>12.2</v>
      </c>
      <c r="J341" s="23"/>
    </row>
    <row r="342" spans="1:10" ht="16" x14ac:dyDescent="0.2">
      <c r="A342" s="63"/>
      <c r="B342" s="75" t="s">
        <v>595</v>
      </c>
      <c r="C342" s="66" t="s">
        <v>118</v>
      </c>
      <c r="D342" s="66" t="s">
        <v>413</v>
      </c>
      <c r="E342" s="79">
        <v>100000</v>
      </c>
      <c r="F342" s="109">
        <v>4.18</v>
      </c>
      <c r="G342" s="479"/>
      <c r="H342" s="79">
        <f>F342</f>
        <v>4.18</v>
      </c>
      <c r="I342" s="144"/>
      <c r="J342" s="23"/>
    </row>
    <row r="343" spans="1:10" ht="16" x14ac:dyDescent="0.2">
      <c r="A343" s="63"/>
      <c r="B343" s="75"/>
      <c r="C343" s="66"/>
      <c r="D343" s="66"/>
      <c r="E343" s="79"/>
      <c r="F343" s="78"/>
      <c r="G343" s="277"/>
      <c r="H343" s="79"/>
      <c r="I343" s="144"/>
      <c r="J343" s="23"/>
    </row>
    <row r="344" spans="1:10" ht="16" x14ac:dyDescent="0.2">
      <c r="A344" s="63"/>
      <c r="B344" s="75" t="s">
        <v>596</v>
      </c>
      <c r="C344" s="66" t="s">
        <v>62</v>
      </c>
      <c r="D344" s="66" t="s">
        <v>411</v>
      </c>
      <c r="E344" s="78">
        <v>200000</v>
      </c>
      <c r="F344" s="109">
        <f>H344-G344</f>
        <v>58.52</v>
      </c>
      <c r="G344" s="479">
        <v>3.08</v>
      </c>
      <c r="H344" s="78">
        <v>61.6</v>
      </c>
      <c r="I344" s="144">
        <f>SUM(H344:H347)</f>
        <v>73.72999999999999</v>
      </c>
      <c r="J344" s="23"/>
    </row>
    <row r="345" spans="1:10" ht="16" x14ac:dyDescent="0.2">
      <c r="A345" s="63"/>
      <c r="B345" s="75" t="s">
        <v>596</v>
      </c>
      <c r="C345" s="66" t="s">
        <v>62</v>
      </c>
      <c r="D345" s="66" t="s">
        <v>412</v>
      </c>
      <c r="E345" s="79">
        <v>10000</v>
      </c>
      <c r="F345" s="109">
        <v>3.42</v>
      </c>
      <c r="G345" s="479"/>
      <c r="H345" s="79">
        <f>F345</f>
        <v>3.42</v>
      </c>
      <c r="I345" s="144"/>
      <c r="J345" s="23"/>
    </row>
    <row r="346" spans="1:10" ht="16" x14ac:dyDescent="0.2">
      <c r="A346" s="63"/>
      <c r="B346" s="75" t="s">
        <v>596</v>
      </c>
      <c r="C346" s="66" t="s">
        <v>62</v>
      </c>
      <c r="D346" s="66" t="s">
        <v>413</v>
      </c>
      <c r="E346" s="78">
        <v>200000</v>
      </c>
      <c r="F346" s="109">
        <v>8.36</v>
      </c>
      <c r="G346" s="479"/>
      <c r="H346" s="79">
        <f>F346</f>
        <v>8.36</v>
      </c>
      <c r="I346" s="144"/>
      <c r="J346" s="23"/>
    </row>
    <row r="347" spans="1:10" ht="16" x14ac:dyDescent="0.2">
      <c r="A347" s="63"/>
      <c r="B347" s="75" t="s">
        <v>596</v>
      </c>
      <c r="C347" s="66" t="s">
        <v>62</v>
      </c>
      <c r="D347" s="66" t="s">
        <v>414</v>
      </c>
      <c r="E347" s="79">
        <v>10000</v>
      </c>
      <c r="F347" s="109">
        <v>0.35</v>
      </c>
      <c r="G347" s="479"/>
      <c r="H347" s="79">
        <f>F347</f>
        <v>0.35</v>
      </c>
      <c r="I347" s="144"/>
      <c r="J347" s="23"/>
    </row>
    <row r="348" spans="1:10" ht="16" x14ac:dyDescent="0.2">
      <c r="A348" s="63"/>
      <c r="B348" s="75"/>
      <c r="C348" s="66"/>
      <c r="D348" s="66"/>
      <c r="E348" s="79"/>
      <c r="F348" s="78"/>
      <c r="G348" s="277"/>
      <c r="H348" s="79"/>
      <c r="I348" s="144"/>
      <c r="J348" s="23"/>
    </row>
    <row r="349" spans="1:10" ht="16" x14ac:dyDescent="0.2">
      <c r="A349" s="63"/>
      <c r="B349" s="75" t="s">
        <v>597</v>
      </c>
      <c r="C349" s="66" t="s">
        <v>38</v>
      </c>
      <c r="D349" s="66" t="s">
        <v>411</v>
      </c>
      <c r="E349" s="78">
        <v>20000</v>
      </c>
      <c r="F349" s="109">
        <f>H349-G349</f>
        <v>5.0199999999999996</v>
      </c>
      <c r="G349" s="479">
        <v>5.0199999999999996</v>
      </c>
      <c r="H349" s="78">
        <v>10.039999999999999</v>
      </c>
      <c r="I349" s="144">
        <f>SUM(H349:H352)</f>
        <v>14.649999999999999</v>
      </c>
      <c r="J349" s="211"/>
    </row>
    <row r="350" spans="1:10" ht="16" x14ac:dyDescent="0.2">
      <c r="A350" s="63"/>
      <c r="B350" s="75" t="s">
        <v>597</v>
      </c>
      <c r="C350" s="66" t="s">
        <v>38</v>
      </c>
      <c r="D350" s="66" t="s">
        <v>412</v>
      </c>
      <c r="E350" s="78">
        <v>10000</v>
      </c>
      <c r="F350" s="109">
        <v>3.42</v>
      </c>
      <c r="G350" s="479"/>
      <c r="H350" s="78">
        <f>F350</f>
        <v>3.42</v>
      </c>
      <c r="I350" s="144"/>
      <c r="J350" s="23"/>
    </row>
    <row r="351" spans="1:10" ht="16" x14ac:dyDescent="0.2">
      <c r="A351" s="63"/>
      <c r="B351" s="75" t="s">
        <v>597</v>
      </c>
      <c r="C351" s="66" t="s">
        <v>38</v>
      </c>
      <c r="D351" s="66" t="s">
        <v>413</v>
      </c>
      <c r="E351" s="78">
        <v>20000</v>
      </c>
      <c r="F351" s="109">
        <v>0.84</v>
      </c>
      <c r="G351" s="479"/>
      <c r="H351" s="78">
        <f>F351</f>
        <v>0.84</v>
      </c>
      <c r="I351" s="144"/>
      <c r="J351" s="23"/>
    </row>
    <row r="352" spans="1:10" ht="16" x14ac:dyDescent="0.2">
      <c r="A352" s="63"/>
      <c r="B352" s="75" t="s">
        <v>597</v>
      </c>
      <c r="C352" s="66" t="s">
        <v>38</v>
      </c>
      <c r="D352" s="66" t="s">
        <v>414</v>
      </c>
      <c r="E352" s="78">
        <v>10000</v>
      </c>
      <c r="F352" s="109">
        <v>0.35</v>
      </c>
      <c r="G352" s="479"/>
      <c r="H352" s="78">
        <f>F352</f>
        <v>0.35</v>
      </c>
      <c r="I352" s="144"/>
      <c r="J352" s="23"/>
    </row>
    <row r="353" spans="1:10" ht="16" x14ac:dyDescent="0.2">
      <c r="A353" s="63"/>
      <c r="B353" s="75"/>
      <c r="C353" s="66"/>
      <c r="D353" s="66"/>
      <c r="E353" s="78"/>
      <c r="F353" s="78"/>
      <c r="G353" s="277"/>
      <c r="H353" s="78"/>
      <c r="I353" s="144"/>
      <c r="J353" s="23"/>
    </row>
    <row r="354" spans="1:10" ht="16" x14ac:dyDescent="0.2">
      <c r="A354" s="63"/>
      <c r="B354" s="75" t="s">
        <v>598</v>
      </c>
      <c r="C354" s="66" t="s">
        <v>134</v>
      </c>
      <c r="D354" s="66" t="s">
        <v>411</v>
      </c>
      <c r="E354" s="78">
        <v>10000</v>
      </c>
      <c r="F354" s="78">
        <v>0</v>
      </c>
      <c r="G354" s="277">
        <v>0.91</v>
      </c>
      <c r="H354" s="78">
        <v>0.91</v>
      </c>
      <c r="I354" s="144">
        <f>SUM(H354:H356)</f>
        <v>4.07</v>
      </c>
      <c r="J354" s="23"/>
    </row>
    <row r="355" spans="1:10" ht="16" x14ac:dyDescent="0.2">
      <c r="A355" s="63"/>
      <c r="B355" s="75" t="s">
        <v>598</v>
      </c>
      <c r="C355" s="66" t="s">
        <v>134</v>
      </c>
      <c r="D355" s="66" t="s">
        <v>412</v>
      </c>
      <c r="E355" s="78">
        <v>8000</v>
      </c>
      <c r="F355" s="78">
        <v>2.74</v>
      </c>
      <c r="G355" s="277"/>
      <c r="H355" s="78">
        <v>2.74</v>
      </c>
      <c r="I355" s="144"/>
      <c r="J355" s="23"/>
    </row>
    <row r="356" spans="1:10" ht="16" x14ac:dyDescent="0.2">
      <c r="A356" s="63"/>
      <c r="B356" s="75" t="s">
        <v>598</v>
      </c>
      <c r="C356" s="66" t="s">
        <v>134</v>
      </c>
      <c r="D356" s="66" t="s">
        <v>413</v>
      </c>
      <c r="E356" s="78">
        <v>10000</v>
      </c>
      <c r="F356" s="78">
        <v>0.42</v>
      </c>
      <c r="G356" s="277">
        <v>0</v>
      </c>
      <c r="H356" s="78">
        <v>0.42</v>
      </c>
      <c r="I356" s="144"/>
      <c r="J356" s="23"/>
    </row>
    <row r="357" spans="1:10" ht="16" x14ac:dyDescent="0.2">
      <c r="A357" s="63"/>
      <c r="B357" s="75"/>
      <c r="C357" s="66"/>
      <c r="D357" s="66"/>
      <c r="E357" s="78"/>
      <c r="F357" s="78"/>
      <c r="G357" s="277"/>
      <c r="H357" s="78"/>
      <c r="I357" s="144"/>
      <c r="J357" s="23"/>
    </row>
    <row r="358" spans="1:10" ht="16" x14ac:dyDescent="0.2">
      <c r="A358" s="63"/>
      <c r="B358" s="75" t="s">
        <v>727</v>
      </c>
      <c r="C358" s="66" t="s">
        <v>744</v>
      </c>
      <c r="D358" s="66" t="s">
        <v>411</v>
      </c>
      <c r="E358" s="78">
        <v>50000</v>
      </c>
      <c r="F358" s="109"/>
      <c r="G358" s="479">
        <v>1.26</v>
      </c>
      <c r="H358" s="78">
        <v>1.26</v>
      </c>
      <c r="I358" s="144">
        <f>SUM(H358:H360)</f>
        <v>6.77</v>
      </c>
      <c r="J358" s="23" t="s">
        <v>1041</v>
      </c>
    </row>
    <row r="359" spans="1:10" ht="16" x14ac:dyDescent="0.2">
      <c r="A359" s="63"/>
      <c r="B359" s="75" t="s">
        <v>727</v>
      </c>
      <c r="C359" s="66" t="s">
        <v>744</v>
      </c>
      <c r="D359" s="66" t="s">
        <v>412</v>
      </c>
      <c r="E359" s="78">
        <v>10000</v>
      </c>
      <c r="F359" s="109">
        <v>3.42</v>
      </c>
      <c r="G359" s="479"/>
      <c r="H359" s="78">
        <v>3.42</v>
      </c>
      <c r="I359" s="144"/>
      <c r="J359" s="23"/>
    </row>
    <row r="360" spans="1:10" ht="16" x14ac:dyDescent="0.2">
      <c r="A360" s="63"/>
      <c r="B360" s="75" t="s">
        <v>727</v>
      </c>
      <c r="C360" s="66" t="s">
        <v>744</v>
      </c>
      <c r="D360" s="66" t="s">
        <v>413</v>
      </c>
      <c r="E360" s="78">
        <v>50000</v>
      </c>
      <c r="F360" s="109">
        <v>2.09</v>
      </c>
      <c r="G360" s="479"/>
      <c r="H360" s="78">
        <v>2.09</v>
      </c>
      <c r="I360" s="144"/>
      <c r="J360" s="23"/>
    </row>
    <row r="361" spans="1:10" ht="16" x14ac:dyDescent="0.2">
      <c r="A361" s="63"/>
      <c r="B361" s="75"/>
      <c r="C361" s="66"/>
      <c r="D361" s="66"/>
      <c r="E361" s="78"/>
      <c r="F361" s="78"/>
      <c r="G361" s="277"/>
      <c r="H361" s="78"/>
      <c r="I361" s="144"/>
      <c r="J361" s="23"/>
    </row>
    <row r="362" spans="1:10" ht="16" x14ac:dyDescent="0.2">
      <c r="A362" s="63"/>
      <c r="B362" s="75" t="s">
        <v>798</v>
      </c>
      <c r="C362" s="66" t="s">
        <v>1013</v>
      </c>
      <c r="D362" s="66" t="s">
        <v>411</v>
      </c>
      <c r="E362" s="78">
        <v>10000</v>
      </c>
      <c r="F362" s="109"/>
      <c r="G362" s="479">
        <v>0.53</v>
      </c>
      <c r="H362" s="78">
        <v>0.53</v>
      </c>
      <c r="I362" s="144">
        <v>0.53</v>
      </c>
      <c r="J362" s="23" t="s">
        <v>845</v>
      </c>
    </row>
    <row r="363" spans="1:10" ht="16" x14ac:dyDescent="0.2">
      <c r="A363" s="63"/>
      <c r="B363" s="75"/>
      <c r="C363" s="66"/>
      <c r="D363" s="66"/>
      <c r="E363" s="78"/>
      <c r="F363" s="78"/>
      <c r="G363" s="277"/>
      <c r="H363" s="78"/>
      <c r="I363" s="144"/>
      <c r="J363" s="23"/>
    </row>
    <row r="364" spans="1:10" ht="16" x14ac:dyDescent="0.2">
      <c r="A364" s="63"/>
      <c r="B364" s="75" t="s">
        <v>599</v>
      </c>
      <c r="C364" s="66" t="s">
        <v>186</v>
      </c>
      <c r="D364" s="66" t="s">
        <v>411</v>
      </c>
      <c r="E364" s="78">
        <v>250000</v>
      </c>
      <c r="F364" s="109">
        <f>H364-G364</f>
        <v>73.92</v>
      </c>
      <c r="G364" s="479">
        <v>3.08</v>
      </c>
      <c r="H364" s="78">
        <v>77</v>
      </c>
      <c r="I364" s="144">
        <f>SUM(H364:H367)</f>
        <v>128.92000000000002</v>
      </c>
      <c r="J364" s="23"/>
    </row>
    <row r="365" spans="1:10" ht="16" x14ac:dyDescent="0.2">
      <c r="A365" s="63"/>
      <c r="B365" s="75" t="s">
        <v>599</v>
      </c>
      <c r="C365" s="66" t="s">
        <v>186</v>
      </c>
      <c r="D365" s="66" t="s">
        <v>417</v>
      </c>
      <c r="E365" s="78">
        <v>45000</v>
      </c>
      <c r="F365" s="109">
        <v>30.47</v>
      </c>
      <c r="G365" s="479"/>
      <c r="H365" s="78">
        <v>30.47</v>
      </c>
      <c r="I365" s="144"/>
      <c r="J365" s="23"/>
    </row>
    <row r="366" spans="1:10" ht="16" x14ac:dyDescent="0.2">
      <c r="A366" s="63"/>
      <c r="B366" s="75" t="s">
        <v>599</v>
      </c>
      <c r="C366" s="66" t="s">
        <v>186</v>
      </c>
      <c r="D366" s="66" t="s">
        <v>413</v>
      </c>
      <c r="E366" s="78">
        <v>250000</v>
      </c>
      <c r="F366" s="109">
        <v>10.45</v>
      </c>
      <c r="G366" s="479"/>
      <c r="H366" s="78">
        <f>F366</f>
        <v>10.45</v>
      </c>
      <c r="I366" s="144"/>
      <c r="J366" s="23"/>
    </row>
    <row r="367" spans="1:10" ht="16" x14ac:dyDescent="0.2">
      <c r="A367" s="63"/>
      <c r="B367" s="75" t="s">
        <v>599</v>
      </c>
      <c r="C367" s="66" t="s">
        <v>186</v>
      </c>
      <c r="D367" s="66" t="s">
        <v>418</v>
      </c>
      <c r="E367" s="78">
        <v>250000</v>
      </c>
      <c r="F367" s="109">
        <v>11</v>
      </c>
      <c r="G367" s="479"/>
      <c r="H367" s="78">
        <f>F367</f>
        <v>11</v>
      </c>
      <c r="I367" s="144"/>
      <c r="J367" s="23"/>
    </row>
    <row r="368" spans="1:10" ht="16" x14ac:dyDescent="0.2">
      <c r="A368" s="63"/>
      <c r="B368" s="75"/>
      <c r="C368" s="66"/>
      <c r="D368" s="66"/>
      <c r="E368" s="78"/>
      <c r="F368" s="109"/>
      <c r="G368" s="479"/>
      <c r="H368" s="78"/>
      <c r="I368" s="144"/>
      <c r="J368" s="23"/>
    </row>
    <row r="369" spans="1:29" ht="16" x14ac:dyDescent="0.2">
      <c r="A369" s="63"/>
      <c r="B369" s="75" t="s">
        <v>602</v>
      </c>
      <c r="C369" s="66" t="s">
        <v>135</v>
      </c>
      <c r="D369" s="66" t="s">
        <v>411</v>
      </c>
      <c r="E369" s="78">
        <v>10000</v>
      </c>
      <c r="F369" s="109">
        <v>0</v>
      </c>
      <c r="G369" s="479">
        <f>H369-F369</f>
        <v>8.02</v>
      </c>
      <c r="H369" s="78">
        <v>8.02</v>
      </c>
      <c r="I369" s="144">
        <f>SUM(H369:H373)</f>
        <v>20.37</v>
      </c>
      <c r="J369" s="23"/>
    </row>
    <row r="370" spans="1:29" s="226" customFormat="1" ht="16" x14ac:dyDescent="0.2">
      <c r="A370" s="101"/>
      <c r="B370" s="75" t="s">
        <v>602</v>
      </c>
      <c r="C370" s="66" t="s">
        <v>135</v>
      </c>
      <c r="D370" s="173" t="s">
        <v>412</v>
      </c>
      <c r="E370" s="78">
        <v>10000</v>
      </c>
      <c r="F370" s="109">
        <v>3.42</v>
      </c>
      <c r="G370" s="479"/>
      <c r="H370" s="78">
        <f>F370</f>
        <v>3.42</v>
      </c>
      <c r="I370" s="144"/>
      <c r="J370" s="23"/>
      <c r="K370"/>
      <c r="L370"/>
      <c r="M370"/>
      <c r="N370"/>
      <c r="O370"/>
      <c r="P370"/>
      <c r="Q370"/>
      <c r="R370"/>
      <c r="S370"/>
    </row>
    <row r="371" spans="1:29" ht="16" x14ac:dyDescent="0.2">
      <c r="A371" s="63"/>
      <c r="B371" s="75" t="s">
        <v>602</v>
      </c>
      <c r="C371" s="66" t="s">
        <v>135</v>
      </c>
      <c r="D371" s="173" t="s">
        <v>413</v>
      </c>
      <c r="E371" s="78">
        <v>100000</v>
      </c>
      <c r="F371" s="109">
        <v>4.18</v>
      </c>
      <c r="G371" s="479"/>
      <c r="H371" s="79">
        <f>F371</f>
        <v>4.18</v>
      </c>
      <c r="I371" s="144"/>
      <c r="J371" s="23"/>
    </row>
    <row r="372" spans="1:29" ht="16" x14ac:dyDescent="0.2">
      <c r="A372" s="63"/>
      <c r="B372" s="75" t="s">
        <v>602</v>
      </c>
      <c r="C372" s="66" t="s">
        <v>135</v>
      </c>
      <c r="D372" s="173" t="s">
        <v>418</v>
      </c>
      <c r="E372" s="78">
        <v>100000</v>
      </c>
      <c r="F372" s="109">
        <v>4.4000000000000004</v>
      </c>
      <c r="G372" s="479"/>
      <c r="H372" s="79">
        <f>F372</f>
        <v>4.4000000000000004</v>
      </c>
      <c r="I372" s="144"/>
      <c r="J372" s="23"/>
    </row>
    <row r="373" spans="1:29" ht="16" x14ac:dyDescent="0.2">
      <c r="A373" s="63"/>
      <c r="B373" s="75" t="s">
        <v>602</v>
      </c>
      <c r="C373" s="66" t="s">
        <v>135</v>
      </c>
      <c r="D373" s="173" t="s">
        <v>414</v>
      </c>
      <c r="E373" s="78">
        <v>10000</v>
      </c>
      <c r="F373" s="109">
        <v>0.35</v>
      </c>
      <c r="G373" s="479"/>
      <c r="H373" s="79">
        <f>F373</f>
        <v>0.35</v>
      </c>
      <c r="I373" s="144"/>
      <c r="J373" s="23"/>
    </row>
    <row r="374" spans="1:29" ht="16" x14ac:dyDescent="0.2">
      <c r="A374" s="63"/>
      <c r="B374" s="75"/>
      <c r="C374" s="66"/>
      <c r="D374" s="66"/>
      <c r="E374" s="78"/>
      <c r="F374" s="78"/>
      <c r="G374" s="277"/>
      <c r="H374" s="79"/>
      <c r="I374" s="144"/>
      <c r="J374" s="23"/>
    </row>
    <row r="375" spans="1:29" ht="16" x14ac:dyDescent="0.2">
      <c r="A375" s="63"/>
      <c r="B375" s="75" t="s">
        <v>603</v>
      </c>
      <c r="C375" s="66" t="s">
        <v>42</v>
      </c>
      <c r="D375" s="66" t="s">
        <v>411</v>
      </c>
      <c r="E375" s="78">
        <v>250000</v>
      </c>
      <c r="F375" s="109">
        <v>48.24</v>
      </c>
      <c r="G375" s="479">
        <v>2.0099999999999998</v>
      </c>
      <c r="H375" s="79">
        <f>SUM(F375:G375)</f>
        <v>50.25</v>
      </c>
      <c r="I375" s="144">
        <f>SUM(H375:H380)</f>
        <v>109.32</v>
      </c>
      <c r="J375" s="23"/>
    </row>
    <row r="376" spans="1:29" ht="16" x14ac:dyDescent="0.2">
      <c r="A376" s="63"/>
      <c r="B376" s="75" t="s">
        <v>603</v>
      </c>
      <c r="C376" s="66" t="s">
        <v>42</v>
      </c>
      <c r="D376" s="173" t="s">
        <v>417</v>
      </c>
      <c r="E376" s="78">
        <v>50000</v>
      </c>
      <c r="F376" s="109">
        <v>33.85</v>
      </c>
      <c r="G376" s="479"/>
      <c r="H376" s="79">
        <f>F376</f>
        <v>33.85</v>
      </c>
      <c r="I376" s="144"/>
      <c r="J376" s="23"/>
    </row>
    <row r="377" spans="1:29" ht="16" x14ac:dyDescent="0.2">
      <c r="A377" s="63"/>
      <c r="B377" s="75" t="s">
        <v>603</v>
      </c>
      <c r="C377" s="66" t="s">
        <v>42</v>
      </c>
      <c r="D377" s="173" t="s">
        <v>412</v>
      </c>
      <c r="E377" s="78">
        <v>10000</v>
      </c>
      <c r="F377" s="109">
        <v>3.42</v>
      </c>
      <c r="G377" s="479"/>
      <c r="H377" s="79">
        <f>F377</f>
        <v>3.42</v>
      </c>
      <c r="I377" s="144"/>
      <c r="J377" s="23"/>
    </row>
    <row r="378" spans="1:29" ht="16" x14ac:dyDescent="0.2">
      <c r="A378" s="63"/>
      <c r="B378" s="75" t="s">
        <v>603</v>
      </c>
      <c r="C378" s="66" t="s">
        <v>42</v>
      </c>
      <c r="D378" s="173" t="s">
        <v>413</v>
      </c>
      <c r="E378" s="78">
        <v>250000</v>
      </c>
      <c r="F378" s="109">
        <v>10.45</v>
      </c>
      <c r="G378" s="479"/>
      <c r="H378" s="79">
        <f>F378</f>
        <v>10.45</v>
      </c>
      <c r="I378" s="144"/>
      <c r="J378" s="23"/>
    </row>
    <row r="379" spans="1:29" ht="16" x14ac:dyDescent="0.2">
      <c r="A379" s="63"/>
      <c r="B379" s="75" t="s">
        <v>603</v>
      </c>
      <c r="C379" s="66" t="s">
        <v>42</v>
      </c>
      <c r="D379" s="173" t="s">
        <v>418</v>
      </c>
      <c r="E379" s="78">
        <v>250000</v>
      </c>
      <c r="F379" s="109">
        <v>11</v>
      </c>
      <c r="G379" s="479"/>
      <c r="H379" s="79">
        <f>F379</f>
        <v>11</v>
      </c>
      <c r="I379" s="144"/>
      <c r="J379" s="23"/>
    </row>
    <row r="380" spans="1:29" ht="16" x14ac:dyDescent="0.2">
      <c r="A380" s="63"/>
      <c r="B380" s="75" t="s">
        <v>603</v>
      </c>
      <c r="C380" s="66" t="s">
        <v>42</v>
      </c>
      <c r="D380" s="173" t="s">
        <v>414</v>
      </c>
      <c r="E380" s="78">
        <v>10000</v>
      </c>
      <c r="F380" s="109">
        <v>0.35</v>
      </c>
      <c r="G380" s="479"/>
      <c r="H380" s="79">
        <f>F380</f>
        <v>0.35</v>
      </c>
      <c r="I380" s="144"/>
      <c r="J380" s="23"/>
    </row>
    <row r="381" spans="1:29" ht="16" x14ac:dyDescent="0.2">
      <c r="A381" s="63"/>
      <c r="B381" s="75"/>
      <c r="C381" s="66"/>
      <c r="D381" s="66"/>
      <c r="E381" s="79"/>
      <c r="F381" s="78"/>
      <c r="G381" s="277"/>
      <c r="H381" s="79"/>
      <c r="I381" s="144"/>
      <c r="J381" s="23"/>
    </row>
    <row r="382" spans="1:29" ht="16" x14ac:dyDescent="0.2">
      <c r="A382" s="63"/>
      <c r="B382" s="75" t="s">
        <v>604</v>
      </c>
      <c r="C382" s="66" t="s">
        <v>43</v>
      </c>
      <c r="D382" s="66" t="s">
        <v>411</v>
      </c>
      <c r="E382" s="78">
        <v>180000</v>
      </c>
      <c r="F382" s="109">
        <f>H382-G382</f>
        <v>239.35999999999999</v>
      </c>
      <c r="G382" s="479">
        <v>14.08</v>
      </c>
      <c r="H382" s="78">
        <v>253.44</v>
      </c>
      <c r="I382" s="144">
        <f>SUM(H382:H385)</f>
        <v>278.79000000000002</v>
      </c>
      <c r="J382" s="23"/>
    </row>
    <row r="383" spans="1:29" s="305" customFormat="1" ht="16" x14ac:dyDescent="0.2">
      <c r="A383" s="63"/>
      <c r="B383" s="304" t="s">
        <v>604</v>
      </c>
      <c r="C383" s="66" t="s">
        <v>43</v>
      </c>
      <c r="D383" s="66" t="s">
        <v>417</v>
      </c>
      <c r="E383" s="78">
        <v>5000</v>
      </c>
      <c r="F383" s="109">
        <v>17.61</v>
      </c>
      <c r="G383" s="479"/>
      <c r="H383" s="78">
        <f>F383</f>
        <v>17.61</v>
      </c>
      <c r="I383" s="144"/>
      <c r="J383" s="2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1:29" ht="16" x14ac:dyDescent="0.2">
      <c r="A384" s="63"/>
      <c r="B384" s="75" t="s">
        <v>604</v>
      </c>
      <c r="C384" s="66" t="s">
        <v>43</v>
      </c>
      <c r="D384" s="66" t="s">
        <v>413</v>
      </c>
      <c r="E384" s="78">
        <v>180000</v>
      </c>
      <c r="F384" s="109">
        <v>7.52</v>
      </c>
      <c r="G384" s="479"/>
      <c r="H384" s="78">
        <f>F384</f>
        <v>7.52</v>
      </c>
      <c r="I384" s="144"/>
      <c r="J384" s="23"/>
    </row>
    <row r="385" spans="1:29" s="305" customFormat="1" ht="16" x14ac:dyDescent="0.2">
      <c r="A385" s="63"/>
      <c r="B385" s="304" t="s">
        <v>604</v>
      </c>
      <c r="C385" s="66" t="s">
        <v>43</v>
      </c>
      <c r="D385" s="66" t="s">
        <v>418</v>
      </c>
      <c r="E385" s="78">
        <v>5000</v>
      </c>
      <c r="F385" s="109">
        <v>0.22</v>
      </c>
      <c r="G385" s="479"/>
      <c r="H385" s="78">
        <f>F385</f>
        <v>0.22</v>
      </c>
      <c r="I385" s="144"/>
      <c r="J385" s="23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1:29" ht="16" x14ac:dyDescent="0.2">
      <c r="A386" s="63"/>
      <c r="B386" s="75"/>
      <c r="C386" s="66"/>
      <c r="D386" s="66"/>
      <c r="E386" s="79"/>
      <c r="F386" s="78"/>
      <c r="G386" s="277"/>
      <c r="H386" s="78"/>
      <c r="I386" s="144"/>
      <c r="J386" s="23"/>
    </row>
    <row r="387" spans="1:29" ht="16" x14ac:dyDescent="0.2">
      <c r="A387" s="63"/>
      <c r="B387" s="75" t="s">
        <v>605</v>
      </c>
      <c r="C387" s="66" t="s">
        <v>340</v>
      </c>
      <c r="D387" s="66" t="s">
        <v>411</v>
      </c>
      <c r="E387" s="78">
        <v>20000</v>
      </c>
      <c r="F387" s="109">
        <v>2.0099999999999998</v>
      </c>
      <c r="G387" s="479">
        <v>2.0099999999999998</v>
      </c>
      <c r="H387" s="78">
        <v>4.0199999999999996</v>
      </c>
      <c r="I387" s="144">
        <f>SUM(H387:H388)</f>
        <v>4.4399999999999995</v>
      </c>
      <c r="J387" s="23"/>
    </row>
    <row r="388" spans="1:29" ht="16" x14ac:dyDescent="0.2">
      <c r="A388" s="63"/>
      <c r="B388" s="75" t="s">
        <v>605</v>
      </c>
      <c r="C388" s="66" t="s">
        <v>340</v>
      </c>
      <c r="D388" s="66" t="s">
        <v>413</v>
      </c>
      <c r="E388" s="78">
        <v>10000</v>
      </c>
      <c r="F388" s="109">
        <v>0.42</v>
      </c>
      <c r="G388" s="479"/>
      <c r="H388" s="78">
        <f>F388</f>
        <v>0.42</v>
      </c>
      <c r="I388" s="144"/>
      <c r="J388" s="23"/>
    </row>
    <row r="389" spans="1:29" ht="16" x14ac:dyDescent="0.2">
      <c r="A389" s="63"/>
      <c r="B389" s="75"/>
      <c r="C389" s="66"/>
      <c r="D389" s="66"/>
      <c r="E389" s="78"/>
      <c r="F389" s="78"/>
      <c r="G389" s="277"/>
      <c r="H389" s="78"/>
      <c r="I389" s="144"/>
      <c r="J389" s="23"/>
    </row>
    <row r="390" spans="1:29" ht="16" x14ac:dyDescent="0.2">
      <c r="A390" s="63"/>
      <c r="B390" s="75" t="s">
        <v>606</v>
      </c>
      <c r="C390" s="66" t="s">
        <v>44</v>
      </c>
      <c r="D390" s="66" t="s">
        <v>411</v>
      </c>
      <c r="E390" s="78">
        <v>10000</v>
      </c>
      <c r="F390" s="109">
        <v>0</v>
      </c>
      <c r="G390" s="479">
        <v>14.08</v>
      </c>
      <c r="H390" s="78">
        <v>14.08</v>
      </c>
      <c r="I390" s="144">
        <f>SUM(H390:H391)</f>
        <v>14.5</v>
      </c>
      <c r="J390" s="23"/>
    </row>
    <row r="391" spans="1:29" ht="16" x14ac:dyDescent="0.2">
      <c r="A391" s="63"/>
      <c r="B391" s="75" t="s">
        <v>606</v>
      </c>
      <c r="C391" s="66" t="s">
        <v>44</v>
      </c>
      <c r="D391" s="66" t="s">
        <v>413</v>
      </c>
      <c r="E391" s="79">
        <v>10000</v>
      </c>
      <c r="F391" s="109">
        <v>0.42</v>
      </c>
      <c r="G391" s="479"/>
      <c r="H391" s="79">
        <f>F391</f>
        <v>0.42</v>
      </c>
      <c r="I391" s="144"/>
      <c r="J391" s="23"/>
    </row>
    <row r="392" spans="1:29" ht="16" x14ac:dyDescent="0.2">
      <c r="A392" s="63"/>
      <c r="B392" s="75"/>
      <c r="C392" s="66"/>
      <c r="D392" s="66"/>
      <c r="E392" s="79"/>
      <c r="F392" s="78"/>
      <c r="G392" s="277"/>
      <c r="H392" s="79"/>
      <c r="I392" s="144"/>
      <c r="J392" s="23"/>
    </row>
    <row r="393" spans="1:29" ht="16" x14ac:dyDescent="0.2">
      <c r="A393" s="63"/>
      <c r="B393" s="75" t="s">
        <v>607</v>
      </c>
      <c r="C393" s="66" t="s">
        <v>96</v>
      </c>
      <c r="D393" s="66" t="s">
        <v>411</v>
      </c>
      <c r="E393" s="78">
        <v>30000</v>
      </c>
      <c r="F393" s="109">
        <f>H393-G393</f>
        <v>4.0200000000000005</v>
      </c>
      <c r="G393" s="479">
        <v>2.0099999999999998</v>
      </c>
      <c r="H393" s="78">
        <v>6.03</v>
      </c>
      <c r="I393" s="144">
        <f>SUM(H393:H394)</f>
        <v>6.45</v>
      </c>
      <c r="J393" s="23"/>
    </row>
    <row r="394" spans="1:29" ht="16" x14ac:dyDescent="0.2">
      <c r="A394" s="63"/>
      <c r="B394" s="75" t="s">
        <v>607</v>
      </c>
      <c r="C394" s="66" t="s">
        <v>96</v>
      </c>
      <c r="D394" s="66" t="s">
        <v>413</v>
      </c>
      <c r="E394" s="79">
        <v>10000</v>
      </c>
      <c r="F394" s="109">
        <v>0.42</v>
      </c>
      <c r="G394" s="479"/>
      <c r="H394" s="79">
        <f>F394</f>
        <v>0.42</v>
      </c>
      <c r="I394" s="144"/>
      <c r="J394" s="23"/>
    </row>
    <row r="395" spans="1:29" ht="16" x14ac:dyDescent="0.2">
      <c r="A395" s="63"/>
      <c r="B395" s="75"/>
      <c r="C395" s="66"/>
      <c r="D395" s="66"/>
      <c r="E395" s="79"/>
      <c r="F395" s="78"/>
      <c r="G395" s="277"/>
      <c r="H395" s="79"/>
      <c r="I395" s="144"/>
      <c r="J395" s="23"/>
    </row>
    <row r="396" spans="1:29" ht="16" x14ac:dyDescent="0.2">
      <c r="A396" s="63"/>
      <c r="B396" s="75" t="s">
        <v>608</v>
      </c>
      <c r="C396" s="66" t="s">
        <v>496</v>
      </c>
      <c r="D396" s="66" t="s">
        <v>411</v>
      </c>
      <c r="E396" s="79">
        <v>10000</v>
      </c>
      <c r="F396" s="109">
        <v>0</v>
      </c>
      <c r="G396" s="479">
        <v>0.91</v>
      </c>
      <c r="H396" s="79">
        <f>SUM(F396:G396)</f>
        <v>0.91</v>
      </c>
      <c r="I396" s="144">
        <f>H396</f>
        <v>0.91</v>
      </c>
      <c r="J396" s="23"/>
    </row>
    <row r="397" spans="1:29" ht="16" x14ac:dyDescent="0.2">
      <c r="A397" s="63"/>
      <c r="B397" s="75"/>
      <c r="C397" s="66"/>
      <c r="D397" s="66"/>
      <c r="E397" s="79"/>
      <c r="F397" s="78"/>
      <c r="G397" s="277"/>
      <c r="H397" s="79"/>
      <c r="I397" s="144"/>
      <c r="J397" s="23"/>
    </row>
    <row r="398" spans="1:29" ht="16" x14ac:dyDescent="0.2">
      <c r="A398" s="63"/>
      <c r="B398" s="75" t="s">
        <v>609</v>
      </c>
      <c r="C398" s="66" t="s">
        <v>137</v>
      </c>
      <c r="D398" s="66" t="s">
        <v>411</v>
      </c>
      <c r="E398" s="79">
        <v>100000</v>
      </c>
      <c r="F398" s="109">
        <f>H398-G398</f>
        <v>5.9399999999999995</v>
      </c>
      <c r="G398" s="479">
        <v>0.66</v>
      </c>
      <c r="H398" s="79">
        <v>6.6</v>
      </c>
      <c r="I398" s="144">
        <f>SUM(H398:H399)</f>
        <v>10.78</v>
      </c>
      <c r="J398" s="23"/>
    </row>
    <row r="399" spans="1:29" ht="16" x14ac:dyDescent="0.2">
      <c r="A399" s="63"/>
      <c r="B399" s="75" t="s">
        <v>609</v>
      </c>
      <c r="C399" s="66" t="s">
        <v>137</v>
      </c>
      <c r="D399" s="66" t="s">
        <v>413</v>
      </c>
      <c r="E399" s="79">
        <v>100000</v>
      </c>
      <c r="F399" s="109">
        <v>4.18</v>
      </c>
      <c r="G399" s="479"/>
      <c r="H399" s="79">
        <f>F399</f>
        <v>4.18</v>
      </c>
      <c r="I399" s="144"/>
      <c r="J399" s="23"/>
    </row>
    <row r="400" spans="1:29" ht="16" x14ac:dyDescent="0.2">
      <c r="A400" s="63"/>
      <c r="B400" s="75"/>
      <c r="C400" s="66"/>
      <c r="D400" s="66"/>
      <c r="E400" s="79"/>
      <c r="F400" s="78"/>
      <c r="G400" s="277"/>
      <c r="H400" s="79"/>
      <c r="I400" s="144"/>
      <c r="J400" s="23"/>
    </row>
    <row r="401" spans="1:10" ht="16" x14ac:dyDescent="0.2">
      <c r="A401" s="63"/>
      <c r="B401" s="75" t="s">
        <v>610</v>
      </c>
      <c r="C401" s="66" t="s">
        <v>45</v>
      </c>
      <c r="D401" s="66" t="s">
        <v>411</v>
      </c>
      <c r="E401" s="78">
        <v>10000</v>
      </c>
      <c r="F401" s="109">
        <v>0</v>
      </c>
      <c r="G401" s="479">
        <v>2.0099999999999998</v>
      </c>
      <c r="H401" s="78">
        <v>2.0099999999999998</v>
      </c>
      <c r="I401" s="144">
        <f>H401</f>
        <v>2.0099999999999998</v>
      </c>
      <c r="J401" s="211"/>
    </row>
    <row r="402" spans="1:10" ht="16" x14ac:dyDescent="0.2">
      <c r="A402" s="63"/>
      <c r="B402" s="75"/>
      <c r="C402" s="66"/>
      <c r="D402" s="66"/>
      <c r="E402" s="78"/>
      <c r="F402" s="109"/>
      <c r="G402" s="479"/>
      <c r="H402" s="78"/>
      <c r="I402" s="144"/>
      <c r="J402" s="211"/>
    </row>
    <row r="403" spans="1:10" ht="16" x14ac:dyDescent="0.2">
      <c r="A403" s="63"/>
      <c r="B403" s="75" t="s">
        <v>556</v>
      </c>
      <c r="C403" s="66" t="s">
        <v>1067</v>
      </c>
      <c r="D403" s="66" t="s">
        <v>411</v>
      </c>
      <c r="E403" s="79">
        <v>10000</v>
      </c>
      <c r="F403" s="109">
        <v>0</v>
      </c>
      <c r="G403" s="479">
        <f>H403-F403</f>
        <v>14.08</v>
      </c>
      <c r="H403" s="79">
        <v>14.08</v>
      </c>
      <c r="I403" s="192">
        <f>H403</f>
        <v>14.08</v>
      </c>
      <c r="J403" s="23"/>
    </row>
    <row r="404" spans="1:10" ht="16" x14ac:dyDescent="0.2">
      <c r="A404" s="63"/>
      <c r="B404" s="75"/>
      <c r="C404" s="66"/>
      <c r="D404" s="66"/>
      <c r="E404" s="79"/>
      <c r="F404" s="78"/>
      <c r="G404" s="277"/>
      <c r="H404" s="79"/>
      <c r="I404" s="144"/>
      <c r="J404" s="23"/>
    </row>
    <row r="405" spans="1:10" ht="16" x14ac:dyDescent="0.2">
      <c r="A405" s="63"/>
      <c r="B405" s="75" t="s">
        <v>611</v>
      </c>
      <c r="C405" s="66" t="s">
        <v>230</v>
      </c>
      <c r="D405" s="66" t="s">
        <v>411</v>
      </c>
      <c r="E405" s="79">
        <v>100000</v>
      </c>
      <c r="F405" s="109">
        <v>45.18</v>
      </c>
      <c r="G405" s="479">
        <v>5.0199999999999996</v>
      </c>
      <c r="H405" s="79">
        <v>50.2</v>
      </c>
      <c r="I405" s="144">
        <f>SUM(H405:H408)</f>
        <v>97.65000000000002</v>
      </c>
      <c r="J405" s="23"/>
    </row>
    <row r="406" spans="1:10" ht="16" x14ac:dyDescent="0.2">
      <c r="A406" s="63"/>
      <c r="B406" s="75" t="s">
        <v>611</v>
      </c>
      <c r="C406" s="66" t="s">
        <v>230</v>
      </c>
      <c r="D406" s="66" t="s">
        <v>417</v>
      </c>
      <c r="E406" s="79">
        <v>50000</v>
      </c>
      <c r="F406" s="109">
        <v>33.85</v>
      </c>
      <c r="G406" s="479"/>
      <c r="H406" s="79">
        <f>F406</f>
        <v>33.85</v>
      </c>
      <c r="I406" s="144"/>
      <c r="J406" s="23"/>
    </row>
    <row r="407" spans="1:10" ht="16" x14ac:dyDescent="0.2">
      <c r="A407" s="63"/>
      <c r="B407" s="75" t="s">
        <v>611</v>
      </c>
      <c r="C407" s="66" t="s">
        <v>230</v>
      </c>
      <c r="D407" s="66" t="s">
        <v>413</v>
      </c>
      <c r="E407" s="79">
        <v>220000</v>
      </c>
      <c r="F407" s="109">
        <v>9.1999999999999993</v>
      </c>
      <c r="G407" s="479"/>
      <c r="H407" s="79">
        <f>F407</f>
        <v>9.1999999999999993</v>
      </c>
      <c r="I407" s="144"/>
      <c r="J407" s="23"/>
    </row>
    <row r="408" spans="1:10" ht="16" x14ac:dyDescent="0.2">
      <c r="A408" s="63"/>
      <c r="B408" s="75" t="s">
        <v>611</v>
      </c>
      <c r="C408" s="66" t="s">
        <v>230</v>
      </c>
      <c r="D408" s="173" t="s">
        <v>418</v>
      </c>
      <c r="E408" s="78">
        <v>100000</v>
      </c>
      <c r="F408" s="109">
        <v>4.4000000000000004</v>
      </c>
      <c r="G408" s="479"/>
      <c r="H408" s="78">
        <f>F408</f>
        <v>4.4000000000000004</v>
      </c>
      <c r="I408" s="144"/>
      <c r="J408" s="23"/>
    </row>
    <row r="409" spans="1:10" ht="16" x14ac:dyDescent="0.2">
      <c r="A409" s="63"/>
      <c r="B409" s="75"/>
      <c r="C409" s="66"/>
      <c r="D409" s="66"/>
      <c r="E409" s="79"/>
      <c r="F409" s="78"/>
      <c r="G409" s="277"/>
      <c r="H409" s="79"/>
      <c r="I409" s="144"/>
      <c r="J409" s="23"/>
    </row>
    <row r="410" spans="1:10" ht="16" x14ac:dyDescent="0.2">
      <c r="A410" s="63"/>
      <c r="B410" s="75" t="s">
        <v>612</v>
      </c>
      <c r="C410" s="66" t="s">
        <v>334</v>
      </c>
      <c r="D410" s="66" t="s">
        <v>411</v>
      </c>
      <c r="E410" s="78">
        <v>50000</v>
      </c>
      <c r="F410" s="109">
        <f>H410-G410</f>
        <v>12.32</v>
      </c>
      <c r="G410" s="479">
        <v>3.08</v>
      </c>
      <c r="H410" s="78">
        <v>15.4</v>
      </c>
      <c r="I410" s="144">
        <f>SUM(H410:H415)</f>
        <v>70.92</v>
      </c>
      <c r="J410" s="23"/>
    </row>
    <row r="411" spans="1:10" ht="16" x14ac:dyDescent="0.2">
      <c r="A411" s="63"/>
      <c r="B411" s="75" t="s">
        <v>612</v>
      </c>
      <c r="C411" s="66" t="s">
        <v>334</v>
      </c>
      <c r="D411" s="173" t="s">
        <v>417</v>
      </c>
      <c r="E411" s="78">
        <v>50000</v>
      </c>
      <c r="F411" s="109">
        <v>22.05</v>
      </c>
      <c r="G411" s="479"/>
      <c r="H411" s="78">
        <f>F411</f>
        <v>22.05</v>
      </c>
      <c r="I411" s="144"/>
      <c r="J411" s="104"/>
    </row>
    <row r="412" spans="1:10" ht="16" x14ac:dyDescent="0.2">
      <c r="A412" s="63"/>
      <c r="B412" s="75" t="s">
        <v>612</v>
      </c>
      <c r="C412" s="66" t="s">
        <v>334</v>
      </c>
      <c r="D412" s="173" t="s">
        <v>412</v>
      </c>
      <c r="E412" s="78">
        <v>10000</v>
      </c>
      <c r="F412" s="109">
        <v>3.42</v>
      </c>
      <c r="G412" s="479"/>
      <c r="H412" s="78">
        <f>F412</f>
        <v>3.42</v>
      </c>
      <c r="I412" s="144"/>
      <c r="J412" s="91"/>
    </row>
    <row r="413" spans="1:10" ht="16" x14ac:dyDescent="0.2">
      <c r="A413" s="63"/>
      <c r="B413" s="75" t="s">
        <v>612</v>
      </c>
      <c r="C413" s="66" t="s">
        <v>334</v>
      </c>
      <c r="D413" s="173" t="s">
        <v>413</v>
      </c>
      <c r="E413" s="78">
        <v>500000</v>
      </c>
      <c r="F413" s="109">
        <v>20.9</v>
      </c>
      <c r="G413" s="479"/>
      <c r="H413" s="78">
        <f>F413</f>
        <v>20.9</v>
      </c>
      <c r="I413" s="144"/>
      <c r="J413" s="91"/>
    </row>
    <row r="414" spans="1:10" ht="16" x14ac:dyDescent="0.2">
      <c r="A414" s="63"/>
      <c r="B414" s="75" t="s">
        <v>612</v>
      </c>
      <c r="C414" s="66" t="s">
        <v>334</v>
      </c>
      <c r="D414" s="173" t="s">
        <v>418</v>
      </c>
      <c r="E414" s="78">
        <v>200000</v>
      </c>
      <c r="F414" s="109">
        <v>8.8000000000000007</v>
      </c>
      <c r="G414" s="479"/>
      <c r="H414" s="78">
        <f>F414</f>
        <v>8.8000000000000007</v>
      </c>
      <c r="I414" s="144"/>
      <c r="J414" s="91"/>
    </row>
    <row r="415" spans="1:10" ht="16" x14ac:dyDescent="0.2">
      <c r="A415" s="63"/>
      <c r="B415" s="75" t="s">
        <v>612</v>
      </c>
      <c r="C415" s="66" t="s">
        <v>334</v>
      </c>
      <c r="D415" s="173" t="s">
        <v>414</v>
      </c>
      <c r="E415" s="78">
        <v>10000</v>
      </c>
      <c r="F415" s="109">
        <v>0.35</v>
      </c>
      <c r="G415" s="479"/>
      <c r="H415" s="79">
        <f>F415</f>
        <v>0.35</v>
      </c>
      <c r="I415" s="144"/>
      <c r="J415" s="91"/>
    </row>
    <row r="416" spans="1:10" ht="16" x14ac:dyDescent="0.2">
      <c r="A416" s="63"/>
      <c r="B416" s="75"/>
      <c r="C416" s="66"/>
      <c r="D416" s="66"/>
      <c r="E416" s="78"/>
      <c r="F416" s="78"/>
      <c r="G416" s="277"/>
      <c r="H416" s="79"/>
      <c r="I416" s="144"/>
      <c r="J416" s="91"/>
    </row>
    <row r="417" spans="1:10" ht="16" x14ac:dyDescent="0.2">
      <c r="A417" s="63"/>
      <c r="B417" s="75" t="s">
        <v>613</v>
      </c>
      <c r="C417" s="66" t="s">
        <v>182</v>
      </c>
      <c r="D417" s="66" t="s">
        <v>411</v>
      </c>
      <c r="E417" s="78">
        <v>10000</v>
      </c>
      <c r="F417" s="109">
        <v>0</v>
      </c>
      <c r="G417" s="479">
        <v>1.26</v>
      </c>
      <c r="H417" s="78">
        <f>SUM(F417:G417)</f>
        <v>1.26</v>
      </c>
      <c r="I417" s="144">
        <f>SUM(H417:H418)</f>
        <v>2.17</v>
      </c>
      <c r="J417" s="104"/>
    </row>
    <row r="418" spans="1:10" ht="16" x14ac:dyDescent="0.2">
      <c r="A418" s="63"/>
      <c r="B418" s="75" t="s">
        <v>613</v>
      </c>
      <c r="C418" s="66" t="s">
        <v>182</v>
      </c>
      <c r="D418" s="66" t="s">
        <v>417</v>
      </c>
      <c r="E418" s="78">
        <v>5000</v>
      </c>
      <c r="F418" s="109">
        <v>0.91</v>
      </c>
      <c r="G418" s="478"/>
      <c r="H418" s="78">
        <f>F418</f>
        <v>0.91</v>
      </c>
      <c r="I418" s="144"/>
      <c r="J418" s="104"/>
    </row>
    <row r="419" spans="1:10" ht="16" x14ac:dyDescent="0.2">
      <c r="A419" s="63"/>
      <c r="B419" s="75"/>
      <c r="D419" s="66"/>
      <c r="E419" s="78"/>
      <c r="F419" s="78"/>
      <c r="G419" s="277"/>
      <c r="H419" s="78"/>
      <c r="I419" s="144"/>
      <c r="J419" s="104"/>
    </row>
    <row r="420" spans="1:10" ht="16" x14ac:dyDescent="0.2">
      <c r="A420" s="63"/>
      <c r="B420" s="75" t="s">
        <v>614</v>
      </c>
      <c r="C420" s="66" t="s">
        <v>366</v>
      </c>
      <c r="D420" s="66" t="s">
        <v>411</v>
      </c>
      <c r="E420" s="78">
        <v>10000</v>
      </c>
      <c r="F420" s="109">
        <v>0</v>
      </c>
      <c r="G420" s="479">
        <v>5.0199999999999996</v>
      </c>
      <c r="H420" s="78">
        <v>5.0199999999999996</v>
      </c>
      <c r="I420" s="144">
        <f>SUM(H420:H425)</f>
        <v>21.78</v>
      </c>
      <c r="J420" s="104"/>
    </row>
    <row r="421" spans="1:10" ht="16" x14ac:dyDescent="0.2">
      <c r="A421" s="63"/>
      <c r="B421" s="75" t="s">
        <v>614</v>
      </c>
      <c r="C421" s="66" t="s">
        <v>366</v>
      </c>
      <c r="D421" s="173" t="s">
        <v>417</v>
      </c>
      <c r="E421" s="78">
        <v>10000</v>
      </c>
      <c r="F421" s="109">
        <v>4.41</v>
      </c>
      <c r="G421" s="479"/>
      <c r="H421" s="78">
        <f>F421</f>
        <v>4.41</v>
      </c>
      <c r="I421" s="144"/>
      <c r="J421" s="211"/>
    </row>
    <row r="422" spans="1:10" ht="16" x14ac:dyDescent="0.2">
      <c r="A422" s="63"/>
      <c r="B422" s="75" t="s">
        <v>614</v>
      </c>
      <c r="C422" s="66" t="s">
        <v>366</v>
      </c>
      <c r="D422" s="173" t="s">
        <v>412</v>
      </c>
      <c r="E422" s="78">
        <v>10000</v>
      </c>
      <c r="F422" s="109">
        <v>3.42</v>
      </c>
      <c r="G422" s="479"/>
      <c r="H422" s="78">
        <f>F422</f>
        <v>3.42</v>
      </c>
      <c r="I422" s="144"/>
      <c r="J422" s="104"/>
    </row>
    <row r="423" spans="1:10" ht="16" x14ac:dyDescent="0.2">
      <c r="A423" s="63"/>
      <c r="B423" s="75" t="s">
        <v>614</v>
      </c>
      <c r="C423" s="66" t="s">
        <v>366</v>
      </c>
      <c r="D423" s="173" t="s">
        <v>413</v>
      </c>
      <c r="E423" s="78">
        <v>100000</v>
      </c>
      <c r="F423" s="109">
        <v>4.18</v>
      </c>
      <c r="G423" s="479"/>
      <c r="H423" s="78">
        <f>F423</f>
        <v>4.18</v>
      </c>
      <c r="I423" s="144"/>
      <c r="J423" s="104"/>
    </row>
    <row r="424" spans="1:10" ht="16" x14ac:dyDescent="0.2">
      <c r="A424" s="63"/>
      <c r="B424" s="75" t="s">
        <v>614</v>
      </c>
      <c r="C424" s="66" t="s">
        <v>366</v>
      </c>
      <c r="D424" s="173" t="s">
        <v>418</v>
      </c>
      <c r="E424" s="78">
        <v>100000</v>
      </c>
      <c r="F424" s="109">
        <v>4.4000000000000004</v>
      </c>
      <c r="G424" s="479"/>
      <c r="H424" s="78">
        <f>F424</f>
        <v>4.4000000000000004</v>
      </c>
      <c r="I424" s="144"/>
      <c r="J424" s="104"/>
    </row>
    <row r="425" spans="1:10" ht="16" x14ac:dyDescent="0.2">
      <c r="A425" s="63"/>
      <c r="B425" s="75" t="s">
        <v>614</v>
      </c>
      <c r="C425" s="66" t="s">
        <v>366</v>
      </c>
      <c r="D425" s="173" t="s">
        <v>414</v>
      </c>
      <c r="E425" s="78">
        <v>10000</v>
      </c>
      <c r="F425" s="109">
        <v>0.35</v>
      </c>
      <c r="G425" s="479"/>
      <c r="H425" s="78">
        <f>F425</f>
        <v>0.35</v>
      </c>
      <c r="I425" s="144"/>
      <c r="J425" s="104"/>
    </row>
    <row r="426" spans="1:10" ht="16" x14ac:dyDescent="0.2">
      <c r="A426" s="63"/>
      <c r="B426" s="75"/>
      <c r="C426" s="66"/>
      <c r="D426" s="66"/>
      <c r="E426" s="78"/>
      <c r="F426" s="78"/>
      <c r="G426" s="277"/>
      <c r="H426" s="78"/>
      <c r="I426" s="144"/>
      <c r="J426" s="104"/>
    </row>
    <row r="427" spans="1:10" ht="16" x14ac:dyDescent="0.2">
      <c r="A427" s="63"/>
      <c r="B427" s="75" t="s">
        <v>536</v>
      </c>
      <c r="C427" s="66" t="s">
        <v>524</v>
      </c>
      <c r="D427" s="66" t="s">
        <v>411</v>
      </c>
      <c r="E427" s="78">
        <v>10000</v>
      </c>
      <c r="F427" s="109">
        <v>0</v>
      </c>
      <c r="G427" s="479">
        <f>H427-F427</f>
        <v>0.66</v>
      </c>
      <c r="H427" s="78">
        <v>0.66</v>
      </c>
      <c r="I427" s="144">
        <f>SUM(H427:H429)</f>
        <v>2.87</v>
      </c>
      <c r="J427" s="23"/>
    </row>
    <row r="428" spans="1:10" ht="16" x14ac:dyDescent="0.2">
      <c r="A428" s="63"/>
      <c r="B428" s="75" t="s">
        <v>536</v>
      </c>
      <c r="C428" s="66" t="s">
        <v>524</v>
      </c>
      <c r="D428" s="66" t="s">
        <v>412</v>
      </c>
      <c r="E428" s="78">
        <v>4000</v>
      </c>
      <c r="F428" s="109">
        <v>1.37</v>
      </c>
      <c r="G428" s="479"/>
      <c r="H428" s="78">
        <f>F428</f>
        <v>1.37</v>
      </c>
      <c r="I428" s="144"/>
      <c r="J428" s="23"/>
    </row>
    <row r="429" spans="1:10" ht="16" x14ac:dyDescent="0.2">
      <c r="A429" s="63"/>
      <c r="B429" s="75" t="s">
        <v>536</v>
      </c>
      <c r="C429" s="66" t="s">
        <v>524</v>
      </c>
      <c r="D429" s="66" t="s">
        <v>413</v>
      </c>
      <c r="E429" s="78">
        <v>20000</v>
      </c>
      <c r="F429" s="109">
        <v>0.84</v>
      </c>
      <c r="G429" s="479"/>
      <c r="H429" s="78">
        <f>F429</f>
        <v>0.84</v>
      </c>
      <c r="I429" s="144"/>
      <c r="J429" s="23"/>
    </row>
    <row r="430" spans="1:10" ht="16" x14ac:dyDescent="0.2">
      <c r="A430" s="63"/>
      <c r="B430" s="75"/>
      <c r="C430" s="66"/>
      <c r="D430" s="66"/>
      <c r="E430" s="78"/>
      <c r="F430" s="78"/>
      <c r="G430" s="277"/>
      <c r="H430" s="78"/>
      <c r="I430" s="144"/>
      <c r="J430" s="23"/>
    </row>
    <row r="431" spans="1:10" ht="16" x14ac:dyDescent="0.2">
      <c r="A431" s="63"/>
      <c r="B431" s="75" t="s">
        <v>725</v>
      </c>
      <c r="C431" s="66" t="s">
        <v>745</v>
      </c>
      <c r="D431" s="66" t="s">
        <v>411</v>
      </c>
      <c r="E431" s="78">
        <v>20000</v>
      </c>
      <c r="F431" s="109">
        <f>H431-G431</f>
        <v>1.26</v>
      </c>
      <c r="G431" s="479">
        <v>1.26</v>
      </c>
      <c r="H431" s="78">
        <v>2.52</v>
      </c>
      <c r="I431" s="144">
        <f>SUM(H431:H434)</f>
        <v>15.51</v>
      </c>
      <c r="J431" s="23"/>
    </row>
    <row r="432" spans="1:10" ht="16" x14ac:dyDescent="0.2">
      <c r="A432" s="63"/>
      <c r="B432" s="75" t="s">
        <v>725</v>
      </c>
      <c r="C432" s="66" t="s">
        <v>745</v>
      </c>
      <c r="D432" s="66" t="s">
        <v>417</v>
      </c>
      <c r="E432" s="78">
        <v>10000</v>
      </c>
      <c r="F432" s="109">
        <v>4.41</v>
      </c>
      <c r="G432" s="479"/>
      <c r="H432" s="78">
        <v>4.41</v>
      </c>
      <c r="I432" s="144"/>
      <c r="J432" s="23"/>
    </row>
    <row r="433" spans="1:10" ht="16" x14ac:dyDescent="0.2">
      <c r="A433" s="63"/>
      <c r="B433" s="75" t="s">
        <v>725</v>
      </c>
      <c r="C433" s="66" t="s">
        <v>745</v>
      </c>
      <c r="D433" s="66" t="s">
        <v>413</v>
      </c>
      <c r="E433" s="78">
        <v>100000</v>
      </c>
      <c r="F433" s="109">
        <v>4.18</v>
      </c>
      <c r="G433" s="479"/>
      <c r="H433" s="78">
        <v>4.18</v>
      </c>
      <c r="I433" s="144"/>
      <c r="J433" s="23"/>
    </row>
    <row r="434" spans="1:10" ht="16" x14ac:dyDescent="0.2">
      <c r="A434" s="63"/>
      <c r="B434" s="75" t="s">
        <v>725</v>
      </c>
      <c r="C434" s="66" t="s">
        <v>745</v>
      </c>
      <c r="D434" s="66" t="s">
        <v>418</v>
      </c>
      <c r="E434" s="78">
        <v>200000</v>
      </c>
      <c r="F434" s="109">
        <v>4.4000000000000004</v>
      </c>
      <c r="G434" s="479"/>
      <c r="H434" s="78">
        <v>4.4000000000000004</v>
      </c>
      <c r="I434" s="144"/>
      <c r="J434" s="23"/>
    </row>
    <row r="435" spans="1:10" ht="16" x14ac:dyDescent="0.2">
      <c r="A435" s="63"/>
      <c r="B435" s="75"/>
      <c r="C435" s="66"/>
      <c r="D435" s="66"/>
      <c r="E435" s="78"/>
      <c r="F435" s="78"/>
      <c r="G435" s="277"/>
      <c r="H435" s="78"/>
      <c r="I435" s="144"/>
      <c r="J435" s="23"/>
    </row>
    <row r="436" spans="1:10" ht="16" x14ac:dyDescent="0.2">
      <c r="A436" s="63"/>
      <c r="B436" s="75" t="s">
        <v>616</v>
      </c>
      <c r="C436" s="66" t="s">
        <v>437</v>
      </c>
      <c r="D436" s="66" t="s">
        <v>411</v>
      </c>
      <c r="E436" s="78">
        <v>100000</v>
      </c>
      <c r="F436" s="109">
        <f>H436-G436</f>
        <v>5.9399999999999995</v>
      </c>
      <c r="G436" s="479">
        <v>0.66</v>
      </c>
      <c r="H436" s="78">
        <v>6.6</v>
      </c>
      <c r="I436" s="144">
        <f>SUM(H436:H437)</f>
        <v>10.78</v>
      </c>
      <c r="J436" s="23"/>
    </row>
    <row r="437" spans="1:10" ht="16" x14ac:dyDescent="0.2">
      <c r="A437" s="63"/>
      <c r="B437" s="75" t="s">
        <v>616</v>
      </c>
      <c r="C437" s="66" t="s">
        <v>437</v>
      </c>
      <c r="D437" s="66" t="s">
        <v>413</v>
      </c>
      <c r="E437" s="78">
        <v>100000</v>
      </c>
      <c r="F437" s="109">
        <v>4.18</v>
      </c>
      <c r="G437" s="479"/>
      <c r="H437" s="78">
        <f>F437</f>
        <v>4.18</v>
      </c>
      <c r="I437" s="369"/>
      <c r="J437" s="23"/>
    </row>
    <row r="438" spans="1:10" ht="16" x14ac:dyDescent="0.2">
      <c r="A438" s="63"/>
      <c r="B438" s="75"/>
      <c r="C438" s="66"/>
      <c r="D438" s="66"/>
      <c r="E438" s="79"/>
      <c r="F438" s="78"/>
      <c r="G438" s="277"/>
      <c r="H438" s="79"/>
      <c r="J438" s="23"/>
    </row>
    <row r="439" spans="1:10" ht="16" x14ac:dyDescent="0.2">
      <c r="A439" s="63"/>
      <c r="B439" s="75" t="s">
        <v>617</v>
      </c>
      <c r="C439" s="66" t="s">
        <v>231</v>
      </c>
      <c r="D439" s="66" t="s">
        <v>411</v>
      </c>
      <c r="E439" s="78">
        <v>250000</v>
      </c>
      <c r="F439" s="109">
        <f>H439-G439</f>
        <v>48.24</v>
      </c>
      <c r="G439" s="479">
        <v>2.0099999999999998</v>
      </c>
      <c r="H439" s="78">
        <v>50.25</v>
      </c>
      <c r="I439" s="144">
        <f>SUM(H439:H444)</f>
        <v>89.62</v>
      </c>
      <c r="J439" s="211"/>
    </row>
    <row r="440" spans="1:10" ht="16" x14ac:dyDescent="0.2">
      <c r="A440" s="63"/>
      <c r="B440" s="75" t="s">
        <v>617</v>
      </c>
      <c r="C440" s="66" t="s">
        <v>231</v>
      </c>
      <c r="D440" s="173" t="s">
        <v>417</v>
      </c>
      <c r="E440" s="78">
        <v>50000</v>
      </c>
      <c r="F440" s="109">
        <v>14.15</v>
      </c>
      <c r="G440" s="479"/>
      <c r="H440" s="78">
        <f>F440</f>
        <v>14.15</v>
      </c>
      <c r="I440" s="144"/>
      <c r="J440" s="23"/>
    </row>
    <row r="441" spans="1:10" ht="16" x14ac:dyDescent="0.2">
      <c r="A441" s="63"/>
      <c r="B441" s="75" t="s">
        <v>617</v>
      </c>
      <c r="C441" s="66" t="s">
        <v>231</v>
      </c>
      <c r="D441" s="173" t="s">
        <v>412</v>
      </c>
      <c r="E441" s="78">
        <v>10000</v>
      </c>
      <c r="F441" s="109">
        <v>3.42</v>
      </c>
      <c r="G441" s="479"/>
      <c r="H441" s="78">
        <f>F441</f>
        <v>3.42</v>
      </c>
      <c r="I441" s="144"/>
      <c r="J441" s="23"/>
    </row>
    <row r="442" spans="1:10" ht="16" x14ac:dyDescent="0.2">
      <c r="A442" s="63"/>
      <c r="B442" s="75" t="s">
        <v>617</v>
      </c>
      <c r="C442" s="66" t="s">
        <v>231</v>
      </c>
      <c r="D442" s="173" t="s">
        <v>413</v>
      </c>
      <c r="E442" s="79">
        <v>250000</v>
      </c>
      <c r="F442" s="109">
        <v>10.45</v>
      </c>
      <c r="G442" s="479"/>
      <c r="H442" s="79">
        <f>F442</f>
        <v>10.45</v>
      </c>
      <c r="I442" s="144"/>
      <c r="J442" s="23"/>
    </row>
    <row r="443" spans="1:10" ht="16" x14ac:dyDescent="0.2">
      <c r="A443" s="63"/>
      <c r="B443" s="75" t="s">
        <v>617</v>
      </c>
      <c r="C443" s="66" t="s">
        <v>231</v>
      </c>
      <c r="D443" s="173" t="s">
        <v>418</v>
      </c>
      <c r="E443" s="78">
        <v>250000</v>
      </c>
      <c r="F443" s="109">
        <v>11</v>
      </c>
      <c r="G443" s="479"/>
      <c r="H443" s="79">
        <f>F443</f>
        <v>11</v>
      </c>
      <c r="I443" s="144"/>
      <c r="J443" s="23"/>
    </row>
    <row r="444" spans="1:10" ht="16" x14ac:dyDescent="0.2">
      <c r="A444" s="63"/>
      <c r="B444" s="75" t="s">
        <v>617</v>
      </c>
      <c r="C444" s="66" t="s">
        <v>231</v>
      </c>
      <c r="D444" s="173" t="s">
        <v>414</v>
      </c>
      <c r="E444" s="78">
        <v>10000</v>
      </c>
      <c r="F444" s="109">
        <v>0.35</v>
      </c>
      <c r="G444" s="479"/>
      <c r="H444" s="79">
        <f>F444</f>
        <v>0.35</v>
      </c>
      <c r="I444" s="144"/>
      <c r="J444" s="23"/>
    </row>
    <row r="445" spans="1:10" ht="16" x14ac:dyDescent="0.2">
      <c r="A445" s="63"/>
      <c r="B445" s="75"/>
      <c r="C445" s="66"/>
      <c r="D445" s="173"/>
      <c r="E445" s="78"/>
      <c r="F445" s="109"/>
      <c r="G445" s="479"/>
      <c r="H445" s="79"/>
      <c r="I445" s="144"/>
      <c r="J445" s="23"/>
    </row>
    <row r="446" spans="1:10" ht="16" x14ac:dyDescent="0.2">
      <c r="A446" s="63"/>
      <c r="B446" s="75" t="s">
        <v>1020</v>
      </c>
      <c r="C446" s="66" t="s">
        <v>1021</v>
      </c>
      <c r="D446" s="173" t="s">
        <v>411</v>
      </c>
      <c r="E446" s="78">
        <v>250000</v>
      </c>
      <c r="F446" s="109">
        <v>21.84</v>
      </c>
      <c r="G446" s="479">
        <v>0.91</v>
      </c>
      <c r="H446" s="79">
        <f>SUM(F446:G446)</f>
        <v>22.75</v>
      </c>
      <c r="I446" s="144">
        <f>SUM(H446:H447)</f>
        <v>29.05</v>
      </c>
      <c r="J446" s="23"/>
    </row>
    <row r="447" spans="1:10" ht="16" x14ac:dyDescent="0.2">
      <c r="A447" s="63"/>
      <c r="B447" s="75" t="s">
        <v>1020</v>
      </c>
      <c r="C447" s="66" t="s">
        <v>1021</v>
      </c>
      <c r="D447" s="173" t="s">
        <v>417</v>
      </c>
      <c r="E447" s="78">
        <v>50000</v>
      </c>
      <c r="F447" s="109">
        <v>6.3</v>
      </c>
      <c r="G447" s="479"/>
      <c r="H447" s="79">
        <v>6.3</v>
      </c>
      <c r="I447" s="144"/>
      <c r="J447" s="23"/>
    </row>
    <row r="448" spans="1:10" ht="16" x14ac:dyDescent="0.2">
      <c r="A448" s="63"/>
      <c r="B448" s="75"/>
      <c r="C448" s="66"/>
      <c r="D448" s="173"/>
      <c r="E448" s="78"/>
      <c r="F448" s="78"/>
      <c r="G448" s="277"/>
      <c r="H448" s="79"/>
      <c r="I448" s="144"/>
      <c r="J448" s="23"/>
    </row>
    <row r="449" spans="1:10" ht="16" x14ac:dyDescent="0.2">
      <c r="A449" s="63"/>
      <c r="B449" s="75" t="s">
        <v>537</v>
      </c>
      <c r="C449" s="66" t="s">
        <v>531</v>
      </c>
      <c r="D449" s="173" t="s">
        <v>411</v>
      </c>
      <c r="E449" s="78">
        <v>10000</v>
      </c>
      <c r="F449" s="109">
        <v>0</v>
      </c>
      <c r="G449" s="479">
        <v>3.08</v>
      </c>
      <c r="H449" s="78">
        <f>SUM(F449:G449)</f>
        <v>3.08</v>
      </c>
      <c r="I449" s="144">
        <f>SUM(H449:H452)</f>
        <v>7.11</v>
      </c>
      <c r="J449" s="23"/>
    </row>
    <row r="450" spans="1:10" ht="16" x14ac:dyDescent="0.2">
      <c r="A450" s="63"/>
      <c r="B450" s="75" t="s">
        <v>537</v>
      </c>
      <c r="C450" s="66" t="s">
        <v>531</v>
      </c>
      <c r="D450" s="173" t="s">
        <v>417</v>
      </c>
      <c r="E450" s="78">
        <v>5000</v>
      </c>
      <c r="F450" s="109">
        <v>3.39</v>
      </c>
      <c r="G450" s="479"/>
      <c r="H450" s="78">
        <v>3.39</v>
      </c>
      <c r="I450" s="144"/>
      <c r="J450" s="23"/>
    </row>
    <row r="451" spans="1:10" ht="16" x14ac:dyDescent="0.2">
      <c r="A451" s="63"/>
      <c r="B451" s="75" t="s">
        <v>537</v>
      </c>
      <c r="C451" s="66" t="s">
        <v>531</v>
      </c>
      <c r="D451" s="173" t="s">
        <v>413</v>
      </c>
      <c r="E451" s="78">
        <v>10000</v>
      </c>
      <c r="F451" s="109">
        <v>0.42</v>
      </c>
      <c r="G451" s="479"/>
      <c r="H451" s="78">
        <f>F451</f>
        <v>0.42</v>
      </c>
      <c r="I451" s="144"/>
      <c r="J451" s="23"/>
    </row>
    <row r="452" spans="1:10" ht="16" x14ac:dyDescent="0.2">
      <c r="A452" s="63"/>
      <c r="B452" s="75" t="s">
        <v>537</v>
      </c>
      <c r="C452" s="66" t="s">
        <v>531</v>
      </c>
      <c r="D452" s="173" t="s">
        <v>418</v>
      </c>
      <c r="E452" s="78">
        <v>5000</v>
      </c>
      <c r="F452" s="109">
        <v>0.22</v>
      </c>
      <c r="G452" s="479"/>
      <c r="H452" s="78">
        <f>F452</f>
        <v>0.22</v>
      </c>
      <c r="I452" s="144"/>
      <c r="J452" s="23"/>
    </row>
    <row r="453" spans="1:10" ht="16" x14ac:dyDescent="0.2">
      <c r="A453" s="63"/>
      <c r="B453" s="75"/>
      <c r="C453" s="66"/>
      <c r="D453" s="173"/>
      <c r="E453" s="78"/>
      <c r="F453" s="78"/>
      <c r="G453" s="277"/>
      <c r="H453" s="78"/>
      <c r="I453" s="144"/>
      <c r="J453" s="23"/>
    </row>
    <row r="454" spans="1:10" ht="16" x14ac:dyDescent="0.2">
      <c r="A454" s="63"/>
      <c r="B454" s="75" t="s">
        <v>663</v>
      </c>
      <c r="C454" s="66" t="s">
        <v>662</v>
      </c>
      <c r="D454" s="173" t="s">
        <v>411</v>
      </c>
      <c r="E454" s="78">
        <v>200000</v>
      </c>
      <c r="F454" s="109">
        <v>58.52</v>
      </c>
      <c r="G454" s="479">
        <v>3.08</v>
      </c>
      <c r="H454" s="78">
        <f>F454+G454</f>
        <v>61.6</v>
      </c>
      <c r="I454" s="144">
        <f>SUM(H454:H459)</f>
        <v>104.58</v>
      </c>
      <c r="J454" s="23"/>
    </row>
    <row r="455" spans="1:10" ht="16" x14ac:dyDescent="0.2">
      <c r="A455" s="63"/>
      <c r="B455" s="75" t="s">
        <v>663</v>
      </c>
      <c r="C455" s="66" t="s">
        <v>662</v>
      </c>
      <c r="D455" s="173" t="s">
        <v>417</v>
      </c>
      <c r="E455" s="78">
        <v>50000</v>
      </c>
      <c r="F455" s="109">
        <v>22.05</v>
      </c>
      <c r="G455" s="479"/>
      <c r="H455" s="78">
        <f>F455</f>
        <v>22.05</v>
      </c>
      <c r="I455" s="144"/>
      <c r="J455" s="23"/>
    </row>
    <row r="456" spans="1:10" ht="16" x14ac:dyDescent="0.2">
      <c r="A456" s="63"/>
      <c r="B456" s="75" t="s">
        <v>663</v>
      </c>
      <c r="C456" s="66" t="s">
        <v>662</v>
      </c>
      <c r="D456" s="173" t="s">
        <v>412</v>
      </c>
      <c r="E456" s="78">
        <v>10000</v>
      </c>
      <c r="F456" s="109">
        <v>3.42</v>
      </c>
      <c r="G456" s="479"/>
      <c r="H456" s="78">
        <f>F456</f>
        <v>3.42</v>
      </c>
      <c r="I456" s="144"/>
      <c r="J456" s="23"/>
    </row>
    <row r="457" spans="1:10" ht="16" x14ac:dyDescent="0.2">
      <c r="A457" s="63"/>
      <c r="B457" s="75" t="s">
        <v>663</v>
      </c>
      <c r="C457" s="66" t="s">
        <v>662</v>
      </c>
      <c r="D457" s="173" t="s">
        <v>413</v>
      </c>
      <c r="E457" s="78">
        <v>200000</v>
      </c>
      <c r="F457" s="109">
        <v>8.36</v>
      </c>
      <c r="G457" s="479"/>
      <c r="H457" s="78">
        <f>F457</f>
        <v>8.36</v>
      </c>
      <c r="I457" s="144"/>
      <c r="J457" s="23"/>
    </row>
    <row r="458" spans="1:10" ht="16" x14ac:dyDescent="0.2">
      <c r="A458" s="63"/>
      <c r="B458" s="75" t="s">
        <v>663</v>
      </c>
      <c r="C458" s="66" t="s">
        <v>662</v>
      </c>
      <c r="D458" s="173" t="s">
        <v>418</v>
      </c>
      <c r="E458" s="78">
        <v>200000</v>
      </c>
      <c r="F458" s="109">
        <v>8.8000000000000007</v>
      </c>
      <c r="G458" s="479"/>
      <c r="H458" s="78">
        <f>F458</f>
        <v>8.8000000000000007</v>
      </c>
      <c r="I458" s="144"/>
      <c r="J458" s="23"/>
    </row>
    <row r="459" spans="1:10" ht="16" x14ac:dyDescent="0.2">
      <c r="A459" s="63"/>
      <c r="B459" s="75" t="s">
        <v>663</v>
      </c>
      <c r="C459" s="66" t="s">
        <v>662</v>
      </c>
      <c r="D459" s="173" t="s">
        <v>414</v>
      </c>
      <c r="E459" s="78">
        <v>10000</v>
      </c>
      <c r="F459" s="109">
        <v>0.35</v>
      </c>
      <c r="G459" s="479"/>
      <c r="H459" s="78">
        <f>F459</f>
        <v>0.35</v>
      </c>
      <c r="I459" s="144"/>
      <c r="J459" s="23"/>
    </row>
    <row r="460" spans="1:10" ht="16" x14ac:dyDescent="0.2">
      <c r="A460" s="63"/>
      <c r="B460" s="75"/>
      <c r="C460" s="66"/>
      <c r="D460" s="173"/>
      <c r="E460" s="78"/>
      <c r="F460" s="78"/>
      <c r="G460" s="277"/>
      <c r="H460" s="78"/>
      <c r="I460" s="144"/>
      <c r="J460" s="23"/>
    </row>
    <row r="461" spans="1:10" ht="16" x14ac:dyDescent="0.2">
      <c r="A461" s="63"/>
      <c r="B461" s="75" t="s">
        <v>714</v>
      </c>
      <c r="C461" s="66" t="s">
        <v>708</v>
      </c>
      <c r="D461" s="173" t="s">
        <v>411</v>
      </c>
      <c r="E461" s="78">
        <v>10000</v>
      </c>
      <c r="F461" s="109">
        <v>0</v>
      </c>
      <c r="G461" s="479">
        <v>0.91</v>
      </c>
      <c r="H461" s="78">
        <v>0.91</v>
      </c>
      <c r="I461" s="144">
        <f>H461</f>
        <v>0.91</v>
      </c>
      <c r="J461" s="23"/>
    </row>
    <row r="462" spans="1:10" ht="16" x14ac:dyDescent="0.2">
      <c r="A462" s="63"/>
      <c r="B462" s="75"/>
      <c r="C462" s="66"/>
      <c r="D462" s="66"/>
      <c r="E462" s="78"/>
      <c r="F462" s="78"/>
      <c r="G462" s="277"/>
      <c r="H462" s="79"/>
      <c r="I462" s="144"/>
      <c r="J462" s="23"/>
    </row>
    <row r="463" spans="1:10" ht="16" x14ac:dyDescent="0.2">
      <c r="A463" s="63"/>
      <c r="B463" s="75" t="s">
        <v>618</v>
      </c>
      <c r="C463" s="66" t="s">
        <v>206</v>
      </c>
      <c r="D463" s="66" t="s">
        <v>411</v>
      </c>
      <c r="E463" s="78">
        <v>180000</v>
      </c>
      <c r="F463" s="109">
        <f>H463-G463</f>
        <v>21.419999999999998</v>
      </c>
      <c r="G463" s="479">
        <v>1.26</v>
      </c>
      <c r="H463" s="78">
        <v>22.68</v>
      </c>
      <c r="I463" s="144">
        <f>SUM(H463:H468)</f>
        <v>92.83</v>
      </c>
      <c r="J463" s="23"/>
    </row>
    <row r="464" spans="1:10" ht="16" x14ac:dyDescent="0.2">
      <c r="A464" s="63"/>
      <c r="B464" s="75" t="s">
        <v>618</v>
      </c>
      <c r="C464" s="66" t="s">
        <v>206</v>
      </c>
      <c r="D464" s="173" t="s">
        <v>417</v>
      </c>
      <c r="E464" s="78">
        <v>180000</v>
      </c>
      <c r="F464" s="109">
        <v>50.94</v>
      </c>
      <c r="G464" s="479"/>
      <c r="H464" s="79">
        <f>F464</f>
        <v>50.94</v>
      </c>
      <c r="I464" s="144"/>
      <c r="J464" s="23"/>
    </row>
    <row r="465" spans="1:10" ht="16" x14ac:dyDescent="0.2">
      <c r="A465" s="63"/>
      <c r="B465" s="75" t="s">
        <v>618</v>
      </c>
      <c r="C465" s="66" t="s">
        <v>206</v>
      </c>
      <c r="D465" s="173" t="s">
        <v>412</v>
      </c>
      <c r="E465" s="78">
        <v>10000</v>
      </c>
      <c r="F465" s="109">
        <v>3.42</v>
      </c>
      <c r="G465" s="479"/>
      <c r="H465" s="79">
        <f>F465</f>
        <v>3.42</v>
      </c>
      <c r="I465" s="144"/>
      <c r="J465" s="23"/>
    </row>
    <row r="466" spans="1:10" ht="16" x14ac:dyDescent="0.2">
      <c r="A466" s="63"/>
      <c r="B466" s="75" t="s">
        <v>618</v>
      </c>
      <c r="C466" s="66" t="s">
        <v>206</v>
      </c>
      <c r="D466" s="173" t="s">
        <v>413</v>
      </c>
      <c r="E466" s="78">
        <v>180000</v>
      </c>
      <c r="F466" s="109">
        <v>7.52</v>
      </c>
      <c r="G466" s="479"/>
      <c r="H466" s="79">
        <f>F466</f>
        <v>7.52</v>
      </c>
      <c r="I466" s="144"/>
      <c r="J466" s="23"/>
    </row>
    <row r="467" spans="1:10" ht="16" x14ac:dyDescent="0.2">
      <c r="A467" s="63"/>
      <c r="B467" s="75" t="s">
        <v>618</v>
      </c>
      <c r="C467" s="66" t="s">
        <v>206</v>
      </c>
      <c r="D467" s="173" t="s">
        <v>418</v>
      </c>
      <c r="E467" s="78">
        <v>180000</v>
      </c>
      <c r="F467" s="109">
        <v>7.92</v>
      </c>
      <c r="G467" s="479"/>
      <c r="H467" s="79">
        <f>F467</f>
        <v>7.92</v>
      </c>
      <c r="I467" s="144"/>
      <c r="J467" s="23"/>
    </row>
    <row r="468" spans="1:10" ht="16" x14ac:dyDescent="0.2">
      <c r="A468" s="63"/>
      <c r="B468" s="75" t="s">
        <v>618</v>
      </c>
      <c r="C468" s="66" t="s">
        <v>206</v>
      </c>
      <c r="D468" s="173" t="s">
        <v>414</v>
      </c>
      <c r="E468" s="78">
        <v>10000</v>
      </c>
      <c r="F468" s="109">
        <v>0.35</v>
      </c>
      <c r="G468" s="479"/>
      <c r="H468" s="79">
        <f>F468</f>
        <v>0.35</v>
      </c>
      <c r="I468" s="144"/>
      <c r="J468" s="23"/>
    </row>
    <row r="469" spans="1:10" ht="16" x14ac:dyDescent="0.2">
      <c r="A469" s="63"/>
      <c r="B469" s="75"/>
      <c r="C469" s="66"/>
      <c r="D469" s="66"/>
      <c r="E469" s="78"/>
      <c r="F469" s="78"/>
      <c r="G469" s="277"/>
      <c r="H469" s="79"/>
      <c r="I469" s="144"/>
      <c r="J469" s="23"/>
    </row>
    <row r="470" spans="1:10" ht="16" x14ac:dyDescent="0.2">
      <c r="A470" s="63"/>
      <c r="B470" s="75" t="s">
        <v>619</v>
      </c>
      <c r="C470" s="66" t="s">
        <v>204</v>
      </c>
      <c r="D470" s="66" t="s">
        <v>411</v>
      </c>
      <c r="E470" s="78">
        <v>180000</v>
      </c>
      <c r="F470" s="109">
        <f>H470-G470</f>
        <v>34.17</v>
      </c>
      <c r="G470" s="479">
        <v>2.0099999999999998</v>
      </c>
      <c r="H470" s="78">
        <v>36.18</v>
      </c>
      <c r="I470" s="144">
        <f>SUM(H470:H475)</f>
        <v>166.09999999999997</v>
      </c>
      <c r="J470" s="23"/>
    </row>
    <row r="471" spans="1:10" ht="16" x14ac:dyDescent="0.2">
      <c r="A471" s="63"/>
      <c r="B471" s="75" t="s">
        <v>619</v>
      </c>
      <c r="C471" s="66" t="s">
        <v>204</v>
      </c>
      <c r="D471" s="173" t="s">
        <v>417</v>
      </c>
      <c r="E471" s="78">
        <v>180000</v>
      </c>
      <c r="F471" s="109">
        <v>121.86</v>
      </c>
      <c r="G471" s="479"/>
      <c r="H471" s="79">
        <f>F471</f>
        <v>121.86</v>
      </c>
      <c r="I471" s="144"/>
      <c r="J471" s="23"/>
    </row>
    <row r="472" spans="1:10" ht="16" x14ac:dyDescent="0.2">
      <c r="A472" s="63"/>
      <c r="B472" s="75" t="s">
        <v>619</v>
      </c>
      <c r="C472" s="66" t="s">
        <v>204</v>
      </c>
      <c r="D472" s="173" t="s">
        <v>412</v>
      </c>
      <c r="E472" s="78">
        <v>10000</v>
      </c>
      <c r="F472" s="109">
        <v>3.42</v>
      </c>
      <c r="G472" s="479"/>
      <c r="H472" s="79">
        <f>F472</f>
        <v>3.42</v>
      </c>
      <c r="I472" s="144"/>
      <c r="J472" s="23"/>
    </row>
    <row r="473" spans="1:10" ht="16" x14ac:dyDescent="0.2">
      <c r="A473" s="63"/>
      <c r="B473" s="75" t="s">
        <v>619</v>
      </c>
      <c r="C473" s="66" t="s">
        <v>204</v>
      </c>
      <c r="D473" s="173" t="s">
        <v>413</v>
      </c>
      <c r="E473" s="78">
        <v>50000</v>
      </c>
      <c r="F473" s="109">
        <v>2.09</v>
      </c>
      <c r="G473" s="479"/>
      <c r="H473" s="79">
        <f>F473</f>
        <v>2.09</v>
      </c>
      <c r="I473" s="144"/>
      <c r="J473" s="23"/>
    </row>
    <row r="474" spans="1:10" ht="16" x14ac:dyDescent="0.2">
      <c r="A474" s="63"/>
      <c r="B474" s="75" t="s">
        <v>619</v>
      </c>
      <c r="C474" s="66" t="s">
        <v>204</v>
      </c>
      <c r="D474" s="173" t="s">
        <v>418</v>
      </c>
      <c r="E474" s="78">
        <v>50000</v>
      </c>
      <c r="F474" s="109">
        <v>2.2000000000000002</v>
      </c>
      <c r="G474" s="479"/>
      <c r="H474" s="79">
        <f>F474</f>
        <v>2.2000000000000002</v>
      </c>
      <c r="I474" s="144"/>
      <c r="J474" s="23"/>
    </row>
    <row r="475" spans="1:10" ht="16" x14ac:dyDescent="0.2">
      <c r="A475" s="63"/>
      <c r="B475" s="75" t="s">
        <v>619</v>
      </c>
      <c r="C475" s="66" t="s">
        <v>204</v>
      </c>
      <c r="D475" s="173" t="s">
        <v>414</v>
      </c>
      <c r="E475" s="78">
        <v>10000</v>
      </c>
      <c r="F475" s="109">
        <v>0.35</v>
      </c>
      <c r="G475" s="479"/>
      <c r="H475" s="79">
        <f>F475</f>
        <v>0.35</v>
      </c>
      <c r="I475" s="144"/>
      <c r="J475" s="23"/>
    </row>
    <row r="476" spans="1:10" ht="16" x14ac:dyDescent="0.2">
      <c r="A476" s="63"/>
      <c r="B476" s="75"/>
      <c r="C476" s="66"/>
      <c r="D476" s="173"/>
      <c r="E476" s="78"/>
      <c r="F476" s="78"/>
      <c r="G476" s="277"/>
      <c r="H476" s="79"/>
      <c r="I476" s="144"/>
      <c r="J476" s="23"/>
    </row>
    <row r="477" spans="1:10" ht="16" x14ac:dyDescent="0.2">
      <c r="A477" s="63"/>
      <c r="B477" s="75" t="s">
        <v>620</v>
      </c>
      <c r="C477" s="66" t="s">
        <v>451</v>
      </c>
      <c r="D477" s="173" t="s">
        <v>411</v>
      </c>
      <c r="E477" s="78">
        <v>370000</v>
      </c>
      <c r="F477" s="109">
        <f>H477-G477</f>
        <v>23.76</v>
      </c>
      <c r="G477" s="479">
        <v>0.66</v>
      </c>
      <c r="H477" s="78">
        <v>24.42</v>
      </c>
      <c r="I477" s="144">
        <f>SUM(H477:H478)</f>
        <v>39.89</v>
      </c>
      <c r="J477" s="23"/>
    </row>
    <row r="478" spans="1:10" ht="16" x14ac:dyDescent="0.2">
      <c r="A478" s="63"/>
      <c r="B478" s="75" t="s">
        <v>620</v>
      </c>
      <c r="C478" s="66" t="s">
        <v>451</v>
      </c>
      <c r="D478" s="173" t="s">
        <v>413</v>
      </c>
      <c r="E478" s="78">
        <v>370000</v>
      </c>
      <c r="F478" s="109">
        <v>15.47</v>
      </c>
      <c r="G478" s="479"/>
      <c r="H478" s="78">
        <f>F478</f>
        <v>15.47</v>
      </c>
      <c r="I478" s="144"/>
      <c r="J478" s="23"/>
    </row>
    <row r="479" spans="1:10" ht="16" x14ac:dyDescent="0.2">
      <c r="A479" s="63"/>
      <c r="B479" s="75"/>
      <c r="C479" s="66"/>
      <c r="D479" s="173"/>
      <c r="E479" s="78"/>
      <c r="F479" s="78"/>
      <c r="G479" s="277"/>
      <c r="H479" s="78"/>
      <c r="I479" s="144"/>
      <c r="J479" s="23"/>
    </row>
    <row r="480" spans="1:10" ht="16" x14ac:dyDescent="0.2">
      <c r="A480" s="63"/>
      <c r="B480" s="75" t="s">
        <v>665</v>
      </c>
      <c r="C480" s="66" t="s">
        <v>664</v>
      </c>
      <c r="D480" s="124" t="s">
        <v>411</v>
      </c>
      <c r="E480" s="78">
        <v>10000</v>
      </c>
      <c r="F480" s="109">
        <f>H480-G480</f>
        <v>0</v>
      </c>
      <c r="G480" s="479">
        <v>0.91</v>
      </c>
      <c r="H480" s="78">
        <v>0.91</v>
      </c>
      <c r="I480" s="144">
        <f>SUM(H480:H480)</f>
        <v>0.91</v>
      </c>
      <c r="J480" s="23"/>
    </row>
    <row r="481" spans="1:10" ht="16" x14ac:dyDescent="0.2">
      <c r="A481" s="63"/>
      <c r="B481" s="75"/>
      <c r="C481" s="66"/>
      <c r="D481" s="66"/>
      <c r="E481" s="79"/>
      <c r="F481" s="78"/>
      <c r="G481" s="277"/>
      <c r="H481" s="79"/>
      <c r="I481" s="144"/>
      <c r="J481" s="23"/>
    </row>
    <row r="482" spans="1:10" ht="16" x14ac:dyDescent="0.2">
      <c r="A482" s="63"/>
      <c r="B482" s="75" t="s">
        <v>715</v>
      </c>
      <c r="C482" s="66" t="s">
        <v>709</v>
      </c>
      <c r="D482" s="66" t="s">
        <v>411</v>
      </c>
      <c r="E482" s="79">
        <v>10000</v>
      </c>
      <c r="F482" s="78">
        <v>0</v>
      </c>
      <c r="G482" s="277">
        <v>1.26</v>
      </c>
      <c r="H482" s="79">
        <v>1.26</v>
      </c>
      <c r="I482" s="144">
        <f>SUM(H482:H487)</f>
        <v>20.62</v>
      </c>
      <c r="J482" s="23"/>
    </row>
    <row r="483" spans="1:10" ht="16" x14ac:dyDescent="0.2">
      <c r="A483" s="63"/>
      <c r="B483" s="75" t="s">
        <v>715</v>
      </c>
      <c r="C483" s="66" t="s">
        <v>709</v>
      </c>
      <c r="D483" s="66" t="s">
        <v>417</v>
      </c>
      <c r="E483" s="79">
        <v>10000</v>
      </c>
      <c r="F483" s="78">
        <v>2.83</v>
      </c>
      <c r="G483" s="277"/>
      <c r="H483" s="79">
        <v>2.83</v>
      </c>
      <c r="I483" s="144"/>
      <c r="J483" s="23" t="s">
        <v>1042</v>
      </c>
    </row>
    <row r="484" spans="1:10" ht="16" x14ac:dyDescent="0.2">
      <c r="A484" s="63"/>
      <c r="B484" s="75" t="s">
        <v>715</v>
      </c>
      <c r="C484" s="66" t="s">
        <v>709</v>
      </c>
      <c r="D484" s="66" t="s">
        <v>412</v>
      </c>
      <c r="E484" s="79">
        <v>10000</v>
      </c>
      <c r="F484" s="78">
        <v>3.42</v>
      </c>
      <c r="G484" s="277"/>
      <c r="H484" s="79">
        <v>3.42</v>
      </c>
      <c r="I484" s="144"/>
      <c r="J484" s="23"/>
    </row>
    <row r="485" spans="1:10" ht="16" x14ac:dyDescent="0.2">
      <c r="A485" s="63"/>
      <c r="B485" s="75" t="s">
        <v>715</v>
      </c>
      <c r="C485" s="66" t="s">
        <v>709</v>
      </c>
      <c r="D485" s="66" t="s">
        <v>413</v>
      </c>
      <c r="E485" s="79">
        <v>200000</v>
      </c>
      <c r="F485" s="78">
        <v>8.36</v>
      </c>
      <c r="G485" s="277">
        <v>0</v>
      </c>
      <c r="H485" s="79">
        <v>8.36</v>
      </c>
      <c r="I485" s="144"/>
      <c r="J485" s="23"/>
    </row>
    <row r="486" spans="1:10" ht="16" x14ac:dyDescent="0.2">
      <c r="A486" s="63"/>
      <c r="B486" s="75" t="s">
        <v>715</v>
      </c>
      <c r="C486" s="66" t="s">
        <v>709</v>
      </c>
      <c r="D486" s="66" t="s">
        <v>418</v>
      </c>
      <c r="E486" s="79">
        <v>100000</v>
      </c>
      <c r="F486" s="78">
        <v>4.4000000000000004</v>
      </c>
      <c r="G486" s="277"/>
      <c r="H486" s="79">
        <v>4.4000000000000004</v>
      </c>
      <c r="I486" s="144"/>
      <c r="J486" s="23"/>
    </row>
    <row r="487" spans="1:10" ht="16" x14ac:dyDescent="0.2">
      <c r="A487" s="63"/>
      <c r="B487" s="75" t="s">
        <v>715</v>
      </c>
      <c r="C487" s="66" t="s">
        <v>709</v>
      </c>
      <c r="D487" s="66" t="s">
        <v>414</v>
      </c>
      <c r="E487" s="79">
        <v>10000</v>
      </c>
      <c r="F487" s="78">
        <v>0.35</v>
      </c>
      <c r="G487" s="277"/>
      <c r="H487" s="79">
        <v>0.35</v>
      </c>
      <c r="I487" s="144"/>
      <c r="J487" s="23"/>
    </row>
    <row r="488" spans="1:10" ht="16" x14ac:dyDescent="0.2">
      <c r="A488" s="63"/>
      <c r="B488" s="75"/>
      <c r="C488" s="66"/>
      <c r="D488" s="66"/>
      <c r="E488" s="79"/>
      <c r="F488" s="78"/>
      <c r="G488" s="277"/>
      <c r="H488" s="79"/>
      <c r="I488" s="144"/>
      <c r="J488" s="23"/>
    </row>
    <row r="489" spans="1:10" ht="16" x14ac:dyDescent="0.2">
      <c r="A489" s="63"/>
      <c r="B489" s="75" t="s">
        <v>622</v>
      </c>
      <c r="C489" s="66" t="s">
        <v>166</v>
      </c>
      <c r="D489" s="66" t="s">
        <v>411</v>
      </c>
      <c r="E489" s="78">
        <v>100000</v>
      </c>
      <c r="F489" s="109">
        <f>H489-G489</f>
        <v>5.9399999999999995</v>
      </c>
      <c r="G489" s="479">
        <v>0.66</v>
      </c>
      <c r="H489" s="78">
        <v>6.6</v>
      </c>
      <c r="I489" s="144">
        <f>SUM(H489:H490)</f>
        <v>10.78</v>
      </c>
      <c r="J489" s="23"/>
    </row>
    <row r="490" spans="1:10" ht="16" x14ac:dyDescent="0.2">
      <c r="A490" s="63"/>
      <c r="B490" s="75" t="s">
        <v>622</v>
      </c>
      <c r="C490" s="66" t="s">
        <v>166</v>
      </c>
      <c r="D490" s="66" t="s">
        <v>413</v>
      </c>
      <c r="E490" s="78">
        <v>100000</v>
      </c>
      <c r="F490" s="109">
        <v>4.18</v>
      </c>
      <c r="G490" s="479"/>
      <c r="H490" s="78">
        <f>F490</f>
        <v>4.18</v>
      </c>
      <c r="I490" s="144"/>
      <c r="J490" s="23"/>
    </row>
    <row r="491" spans="1:10" ht="16" x14ac:dyDescent="0.2">
      <c r="A491" s="63"/>
      <c r="B491" s="75"/>
      <c r="C491" s="66"/>
      <c r="D491" s="66"/>
      <c r="E491" s="78"/>
      <c r="F491" s="78"/>
      <c r="G491" s="277"/>
      <c r="H491" s="78"/>
      <c r="I491" s="144"/>
      <c r="J491" s="23"/>
    </row>
    <row r="492" spans="1:10" ht="16" x14ac:dyDescent="0.2">
      <c r="A492" s="63"/>
      <c r="B492" s="75" t="s">
        <v>723</v>
      </c>
      <c r="C492" s="66" t="s">
        <v>746</v>
      </c>
      <c r="D492" s="66" t="s">
        <v>411</v>
      </c>
      <c r="E492" s="78">
        <v>10000</v>
      </c>
      <c r="F492" s="109">
        <v>0</v>
      </c>
      <c r="G492" s="479">
        <v>0.91</v>
      </c>
      <c r="H492" s="78">
        <f>SUM(F492:G492)</f>
        <v>0.91</v>
      </c>
      <c r="I492" s="144">
        <f>H492</f>
        <v>0.91</v>
      </c>
      <c r="J492" s="23"/>
    </row>
    <row r="493" spans="1:10" ht="16" x14ac:dyDescent="0.2">
      <c r="A493" s="63"/>
      <c r="B493" s="75"/>
      <c r="C493" s="66"/>
      <c r="D493" s="66"/>
      <c r="E493" s="79"/>
      <c r="F493" s="78"/>
      <c r="G493" s="277"/>
      <c r="H493" s="79"/>
      <c r="I493" s="144"/>
      <c r="J493" s="23"/>
    </row>
    <row r="494" spans="1:10" ht="16" x14ac:dyDescent="0.2">
      <c r="A494" s="63"/>
      <c r="B494" s="75" t="s">
        <v>623</v>
      </c>
      <c r="C494" s="66" t="s">
        <v>86</v>
      </c>
      <c r="D494" s="66" t="s">
        <v>411</v>
      </c>
      <c r="E494" s="78">
        <v>10000</v>
      </c>
      <c r="F494" s="109">
        <v>0</v>
      </c>
      <c r="G494" s="479">
        <v>3.08</v>
      </c>
      <c r="H494" s="78">
        <v>3.08</v>
      </c>
      <c r="I494" s="144">
        <f>SUM(H494:H495)</f>
        <v>3.5</v>
      </c>
      <c r="J494" s="211"/>
    </row>
    <row r="495" spans="1:10" ht="16" x14ac:dyDescent="0.2">
      <c r="A495" s="122"/>
      <c r="B495" s="75" t="s">
        <v>623</v>
      </c>
      <c r="C495" s="66" t="s">
        <v>86</v>
      </c>
      <c r="D495" s="124" t="s">
        <v>413</v>
      </c>
      <c r="E495" s="152">
        <v>10000</v>
      </c>
      <c r="F495" s="109">
        <v>0.42</v>
      </c>
      <c r="G495" s="479"/>
      <c r="H495" s="79">
        <f>F495</f>
        <v>0.42</v>
      </c>
      <c r="I495" s="144"/>
      <c r="J495" s="23"/>
    </row>
    <row r="496" spans="1:10" ht="16" x14ac:dyDescent="0.2">
      <c r="A496" s="122"/>
      <c r="B496" s="75"/>
      <c r="C496" s="66"/>
      <c r="D496" s="124"/>
      <c r="E496" s="152"/>
      <c r="F496" s="109"/>
      <c r="G496" s="479"/>
      <c r="H496" s="79"/>
      <c r="I496" s="144"/>
      <c r="J496" s="23"/>
    </row>
    <row r="497" spans="1:10" ht="16" x14ac:dyDescent="0.2">
      <c r="A497" s="122"/>
      <c r="B497" s="75" t="s">
        <v>929</v>
      </c>
      <c r="C497" s="66" t="s">
        <v>526</v>
      </c>
      <c r="D497" s="124" t="s">
        <v>411</v>
      </c>
      <c r="E497" s="152">
        <v>10000</v>
      </c>
      <c r="F497" s="109">
        <v>0</v>
      </c>
      <c r="G497" s="479">
        <v>0.66</v>
      </c>
      <c r="H497" s="79">
        <v>0.66</v>
      </c>
      <c r="I497" s="144">
        <f>SUM(H497:H499)</f>
        <v>9.51</v>
      </c>
      <c r="J497" s="23"/>
    </row>
    <row r="498" spans="1:10" ht="16" x14ac:dyDescent="0.2">
      <c r="A498" s="122"/>
      <c r="B498" s="75" t="s">
        <v>929</v>
      </c>
      <c r="C498" s="66" t="s">
        <v>526</v>
      </c>
      <c r="D498" s="124" t="s">
        <v>412</v>
      </c>
      <c r="E498" s="152">
        <v>10000</v>
      </c>
      <c r="F498" s="109">
        <v>3.42</v>
      </c>
      <c r="G498" s="479"/>
      <c r="H498" s="79">
        <v>3.42</v>
      </c>
      <c r="I498" s="144"/>
      <c r="J498" s="23"/>
    </row>
    <row r="499" spans="1:10" ht="16" x14ac:dyDescent="0.2">
      <c r="A499" s="122"/>
      <c r="B499" s="75" t="s">
        <v>929</v>
      </c>
      <c r="C499" s="66" t="s">
        <v>526</v>
      </c>
      <c r="D499" s="124" t="s">
        <v>413</v>
      </c>
      <c r="E499" s="152">
        <v>130000</v>
      </c>
      <c r="F499" s="109">
        <v>5.43</v>
      </c>
      <c r="G499" s="479"/>
      <c r="H499" s="79">
        <v>5.43</v>
      </c>
      <c r="I499" s="144"/>
      <c r="J499" s="23"/>
    </row>
    <row r="500" spans="1:10" ht="16" x14ac:dyDescent="0.2">
      <c r="A500" s="122"/>
      <c r="B500" s="123"/>
      <c r="C500" s="124"/>
      <c r="D500" s="124"/>
      <c r="E500" s="152"/>
      <c r="F500" s="78"/>
      <c r="G500" s="277"/>
      <c r="H500" s="79"/>
      <c r="I500" s="144"/>
      <c r="J500" s="23"/>
    </row>
    <row r="501" spans="1:10" ht="16" x14ac:dyDescent="0.2">
      <c r="A501" s="136"/>
      <c r="B501" s="137"/>
      <c r="C501" s="134" t="s">
        <v>400</v>
      </c>
      <c r="D501" s="134"/>
      <c r="E501" s="153"/>
      <c r="F501" s="79"/>
      <c r="G501" s="481"/>
      <c r="H501" s="79"/>
      <c r="I501" s="144">
        <f>SUM(I5:I500)</f>
        <v>3194.5400000000009</v>
      </c>
      <c r="J501" s="231"/>
    </row>
    <row r="502" spans="1:10" ht="16" x14ac:dyDescent="0.2">
      <c r="A502" s="122"/>
      <c r="B502" s="123"/>
      <c r="C502" s="124"/>
      <c r="D502" s="124"/>
      <c r="E502" s="152"/>
      <c r="F502" s="78"/>
      <c r="G502" s="277"/>
      <c r="H502" s="79"/>
      <c r="J502" s="23"/>
    </row>
    <row r="503" spans="1:10" ht="16" x14ac:dyDescent="0.2">
      <c r="A503" s="125" t="s">
        <v>395</v>
      </c>
      <c r="B503" s="75"/>
      <c r="C503" s="66"/>
      <c r="D503" s="66"/>
      <c r="E503" s="78"/>
      <c r="F503" s="109"/>
      <c r="G503" s="479"/>
      <c r="H503" s="78"/>
      <c r="I503" s="144"/>
      <c r="J503" s="23"/>
    </row>
    <row r="504" spans="1:10" ht="16" x14ac:dyDescent="0.2">
      <c r="A504" s="23"/>
      <c r="B504" s="23"/>
      <c r="C504" s="23"/>
      <c r="D504" s="66"/>
      <c r="E504" s="79"/>
      <c r="F504" s="78"/>
      <c r="G504" s="277"/>
      <c r="H504" s="79"/>
      <c r="I504" s="144"/>
      <c r="J504" s="23"/>
    </row>
    <row r="505" spans="1:10" ht="16" x14ac:dyDescent="0.2">
      <c r="A505" s="63"/>
      <c r="B505" s="494"/>
      <c r="C505" s="495" t="s">
        <v>886</v>
      </c>
      <c r="D505" s="495" t="s">
        <v>413</v>
      </c>
      <c r="E505" s="496"/>
      <c r="F505" s="496"/>
      <c r="G505" s="497"/>
      <c r="H505" s="496"/>
      <c r="I505" s="496"/>
      <c r="J505" s="498" t="s">
        <v>1028</v>
      </c>
    </row>
    <row r="506" spans="1:10" ht="16" x14ac:dyDescent="0.2">
      <c r="A506" s="23"/>
      <c r="B506" s="23"/>
      <c r="C506" s="23"/>
      <c r="D506" s="66"/>
      <c r="E506" s="79"/>
      <c r="F506" s="78"/>
      <c r="G506" s="277"/>
      <c r="H506" s="79"/>
      <c r="I506" s="144"/>
      <c r="J506" s="23"/>
    </row>
    <row r="507" spans="1:10" ht="16" x14ac:dyDescent="0.2">
      <c r="A507" s="131"/>
      <c r="B507" s="137" t="s">
        <v>395</v>
      </c>
      <c r="C507" s="134" t="s">
        <v>400</v>
      </c>
      <c r="D507" s="134"/>
      <c r="E507" s="153"/>
      <c r="F507" s="153"/>
      <c r="G507" s="153">
        <f>SUM(G5:G501)</f>
        <v>366.11</v>
      </c>
      <c r="H507" s="135"/>
      <c r="J507" s="133"/>
    </row>
    <row r="508" spans="1:10" ht="16" x14ac:dyDescent="0.2">
      <c r="A508" s="596"/>
      <c r="B508" s="597"/>
      <c r="C508" s="598"/>
      <c r="D508" s="143"/>
      <c r="E508" s="154"/>
      <c r="F508" s="162"/>
      <c r="G508" s="490"/>
      <c r="H508" s="93"/>
      <c r="I508" s="144">
        <f>SUM(I501:I505)</f>
        <v>3194.5400000000009</v>
      </c>
      <c r="J508" s="94"/>
    </row>
    <row r="509" spans="1:10" ht="16" x14ac:dyDescent="0.2">
      <c r="A509" s="599" t="s">
        <v>439</v>
      </c>
      <c r="B509" s="600"/>
      <c r="C509" s="601"/>
      <c r="D509" s="259"/>
      <c r="E509" s="265"/>
      <c r="F509" s="264"/>
      <c r="G509" s="482"/>
      <c r="H509" s="264"/>
      <c r="I509" s="264">
        <f>SUM(I510:I531)</f>
        <v>124.69000000000001</v>
      </c>
      <c r="J509" s="261"/>
    </row>
    <row r="510" spans="1:10" ht="16" x14ac:dyDescent="0.2">
      <c r="A510" s="275"/>
      <c r="B510" s="551">
        <v>2261</v>
      </c>
      <c r="C510" s="552" t="s">
        <v>672</v>
      </c>
      <c r="D510" s="279" t="s">
        <v>417</v>
      </c>
      <c r="E510" s="280">
        <v>10000</v>
      </c>
      <c r="F510" s="281">
        <v>2.21</v>
      </c>
      <c r="G510" s="278">
        <v>0</v>
      </c>
      <c r="H510" s="282">
        <v>2.21</v>
      </c>
      <c r="I510" s="367">
        <v>2.21</v>
      </c>
      <c r="J510" s="275" t="s">
        <v>1048</v>
      </c>
    </row>
    <row r="511" spans="1:10" ht="16" x14ac:dyDescent="0.2">
      <c r="A511" s="275"/>
      <c r="B511" s="551">
        <v>2261</v>
      </c>
      <c r="C511" s="552" t="s">
        <v>672</v>
      </c>
      <c r="D511" s="279" t="s">
        <v>412</v>
      </c>
      <c r="E511" s="280">
        <v>10000</v>
      </c>
      <c r="F511" s="281">
        <v>0.68</v>
      </c>
      <c r="G511" s="278"/>
      <c r="H511" s="282">
        <v>0.68</v>
      </c>
      <c r="I511" s="367">
        <v>0.68</v>
      </c>
      <c r="J511" s="275" t="s">
        <v>1048</v>
      </c>
    </row>
    <row r="512" spans="1:10" ht="16" x14ac:dyDescent="0.2">
      <c r="A512" s="63"/>
      <c r="B512" s="75" t="s">
        <v>583</v>
      </c>
      <c r="C512" s="66" t="s">
        <v>914</v>
      </c>
      <c r="D512" s="173" t="s">
        <v>418</v>
      </c>
      <c r="E512" s="78">
        <v>100000</v>
      </c>
      <c r="F512" s="78">
        <v>13.2</v>
      </c>
      <c r="G512" s="277"/>
      <c r="H512" s="78">
        <v>13.2</v>
      </c>
      <c r="I512" s="243">
        <v>13.2</v>
      </c>
      <c r="J512" s="23" t="s">
        <v>1066</v>
      </c>
    </row>
    <row r="513" spans="1:10" ht="16" x14ac:dyDescent="0.2">
      <c r="A513" s="63"/>
      <c r="B513" s="75" t="s">
        <v>583</v>
      </c>
      <c r="C513" s="66" t="s">
        <v>914</v>
      </c>
      <c r="D513" s="173" t="s">
        <v>417</v>
      </c>
      <c r="E513" s="78">
        <v>50000</v>
      </c>
      <c r="F513" s="78">
        <v>132.30000000000001</v>
      </c>
      <c r="G513" s="277"/>
      <c r="H513" s="78">
        <v>132.30000000000001</v>
      </c>
      <c r="I513" s="500">
        <v>132.30000000000001</v>
      </c>
      <c r="J513" s="23" t="s">
        <v>1066</v>
      </c>
    </row>
    <row r="514" spans="1:10" ht="16" x14ac:dyDescent="0.2">
      <c r="A514" s="63"/>
      <c r="B514" s="75" t="s">
        <v>819</v>
      </c>
      <c r="C514" s="66" t="s">
        <v>815</v>
      </c>
      <c r="D514" s="66" t="s">
        <v>411</v>
      </c>
      <c r="E514" s="78">
        <v>250000</v>
      </c>
      <c r="F514" s="109">
        <v>-12.72</v>
      </c>
      <c r="G514" s="479">
        <v>-0.53</v>
      </c>
      <c r="H514" s="78">
        <f>SUM(F514:G514)</f>
        <v>-13.25</v>
      </c>
      <c r="I514" s="144">
        <v>-13.25</v>
      </c>
      <c r="J514" s="23" t="s">
        <v>1065</v>
      </c>
    </row>
    <row r="515" spans="1:10" ht="16" x14ac:dyDescent="0.2">
      <c r="A515" s="63"/>
      <c r="B515" s="75" t="s">
        <v>819</v>
      </c>
      <c r="C515" s="66" t="s">
        <v>815</v>
      </c>
      <c r="D515" s="66" t="s">
        <v>413</v>
      </c>
      <c r="E515" s="78">
        <v>250000</v>
      </c>
      <c r="F515" s="109">
        <v>-10.45</v>
      </c>
      <c r="G515" s="479"/>
      <c r="H515" s="78">
        <v>-10.45</v>
      </c>
      <c r="I515" s="144">
        <v>-10.45</v>
      </c>
      <c r="J515" s="23" t="s">
        <v>1065</v>
      </c>
    </row>
    <row r="516" spans="1:10" ht="16" x14ac:dyDescent="0.2">
      <c r="A516" s="63"/>
      <c r="B516" s="75"/>
      <c r="C516" s="66"/>
      <c r="D516" s="66"/>
      <c r="E516" s="78"/>
      <c r="F516" s="78"/>
      <c r="G516" s="277"/>
      <c r="H516" s="78"/>
      <c r="I516" s="500"/>
      <c r="J516" s="23"/>
    </row>
    <row r="517" spans="1:10" ht="16" x14ac:dyDescent="0.2">
      <c r="A517" s="63"/>
      <c r="B517" s="75"/>
      <c r="C517" s="66"/>
      <c r="D517" s="66"/>
      <c r="E517" s="78"/>
      <c r="F517" s="78"/>
      <c r="G517" s="277"/>
      <c r="H517" s="78"/>
      <c r="I517" s="500"/>
      <c r="J517" s="23"/>
    </row>
    <row r="518" spans="1:10" ht="16" x14ac:dyDescent="0.2">
      <c r="A518" s="63"/>
      <c r="B518" s="75"/>
      <c r="C518" s="85"/>
      <c r="D518" s="66"/>
      <c r="E518" s="104"/>
      <c r="F518" s="104"/>
      <c r="G518" s="63"/>
      <c r="H518" s="23"/>
      <c r="I518" s="335"/>
      <c r="J518" s="23"/>
    </row>
    <row r="519" spans="1:10" s="344" customFormat="1" x14ac:dyDescent="0.15">
      <c r="A519" s="23"/>
      <c r="B519" s="23"/>
      <c r="C519" s="23"/>
      <c r="D519" s="23"/>
      <c r="E519" s="104"/>
      <c r="F519" s="104"/>
      <c r="G519" s="63"/>
      <c r="H519" s="23"/>
      <c r="I519" s="23"/>
      <c r="J519" s="23"/>
    </row>
    <row r="520" spans="1:10" ht="16" x14ac:dyDescent="0.2">
      <c r="A520" s="63"/>
      <c r="B520" s="75"/>
      <c r="C520" s="66"/>
      <c r="D520" s="66"/>
      <c r="E520" s="78"/>
      <c r="F520" s="78"/>
      <c r="G520" s="277"/>
      <c r="H520" s="78"/>
      <c r="I520" s="500"/>
      <c r="J520" s="23"/>
    </row>
    <row r="521" spans="1:10" ht="16" x14ac:dyDescent="0.2">
      <c r="A521" s="63"/>
      <c r="B521" s="75"/>
      <c r="C521" s="85"/>
      <c r="D521" s="66"/>
      <c r="E521" s="104"/>
      <c r="F521" s="104"/>
      <c r="G521" s="63"/>
      <c r="H521" s="23"/>
      <c r="I521" s="335"/>
      <c r="J521" s="23"/>
    </row>
    <row r="522" spans="1:10" s="344" customFormat="1" x14ac:dyDescent="0.15">
      <c r="A522" s="23"/>
      <c r="B522" s="23"/>
      <c r="C522" s="23"/>
      <c r="D522" s="23"/>
      <c r="E522" s="104"/>
      <c r="F522" s="104"/>
      <c r="G522" s="63"/>
      <c r="H522" s="23"/>
      <c r="I522" s="23"/>
      <c r="J522" s="23"/>
    </row>
    <row r="523" spans="1:10" ht="16" x14ac:dyDescent="0.2">
      <c r="A523" s="63"/>
      <c r="B523" s="75"/>
      <c r="C523" s="66"/>
      <c r="D523" s="66"/>
      <c r="E523" s="78"/>
      <c r="F523" s="78"/>
      <c r="G523" s="277"/>
      <c r="H523" s="78"/>
      <c r="I523" s="500"/>
      <c r="J523" s="23"/>
    </row>
    <row r="524" spans="1:10" ht="16" x14ac:dyDescent="0.2">
      <c r="A524" s="63"/>
      <c r="B524" s="75"/>
      <c r="C524" s="66"/>
      <c r="D524" s="66"/>
      <c r="E524" s="78"/>
      <c r="F524" s="78"/>
      <c r="G524" s="277"/>
      <c r="H524" s="78"/>
      <c r="I524" s="500"/>
      <c r="J524" s="23"/>
    </row>
    <row r="525" spans="1:10" ht="16" x14ac:dyDescent="0.2">
      <c r="A525" s="63"/>
      <c r="B525" s="75"/>
      <c r="C525" s="66"/>
      <c r="D525" s="66"/>
      <c r="E525" s="78"/>
      <c r="F525" s="78"/>
      <c r="G525" s="277"/>
      <c r="H525" s="78"/>
      <c r="I525" s="500"/>
      <c r="J525" s="23"/>
    </row>
    <row r="526" spans="1:10" ht="16" x14ac:dyDescent="0.2">
      <c r="A526" s="63"/>
      <c r="B526" s="75"/>
      <c r="C526" s="66"/>
      <c r="D526" s="66"/>
      <c r="E526" s="78"/>
      <c r="F526" s="78"/>
      <c r="G526" s="277"/>
      <c r="H526" s="78"/>
      <c r="I526" s="500"/>
      <c r="J526" s="23"/>
    </row>
    <row r="527" spans="1:10" ht="16" x14ac:dyDescent="0.2">
      <c r="A527" s="63"/>
      <c r="B527" s="75"/>
      <c r="C527" s="85"/>
      <c r="D527" s="66"/>
      <c r="E527" s="104"/>
      <c r="F527" s="104"/>
      <c r="G527" s="63"/>
      <c r="H527" s="23"/>
      <c r="I527" s="335"/>
      <c r="J527" s="23"/>
    </row>
    <row r="528" spans="1:10" s="344" customFormat="1" x14ac:dyDescent="0.15">
      <c r="A528" s="23"/>
      <c r="B528" s="23"/>
      <c r="C528" s="23"/>
      <c r="D528" s="23"/>
      <c r="E528" s="104"/>
      <c r="F528" s="104"/>
      <c r="G528" s="63"/>
      <c r="H528" s="23"/>
      <c r="I528" s="23"/>
      <c r="J528" s="23"/>
    </row>
    <row r="529" spans="1:10" ht="16" x14ac:dyDescent="0.2">
      <c r="A529" s="63"/>
      <c r="B529" s="75"/>
      <c r="C529" s="66"/>
      <c r="D529" s="66"/>
      <c r="E529" s="78"/>
      <c r="F529" s="78"/>
      <c r="G529" s="277"/>
      <c r="H529" s="78"/>
      <c r="I529" s="500"/>
      <c r="J529" s="23"/>
    </row>
    <row r="530" spans="1:10" ht="16" x14ac:dyDescent="0.2">
      <c r="A530" s="63"/>
      <c r="B530" s="75"/>
      <c r="C530" s="85"/>
      <c r="D530" s="66"/>
      <c r="E530" s="104"/>
      <c r="F530" s="104"/>
      <c r="G530" s="63"/>
      <c r="H530" s="23"/>
      <c r="I530" s="335"/>
      <c r="J530" s="23"/>
    </row>
    <row r="531" spans="1:10" s="344" customFormat="1" x14ac:dyDescent="0.15">
      <c r="A531" s="23"/>
      <c r="B531" s="23"/>
      <c r="C531" s="23"/>
      <c r="D531" s="23"/>
      <c r="E531" s="104"/>
      <c r="F531" s="104"/>
      <c r="G531" s="63"/>
      <c r="H531" s="23"/>
      <c r="I531" s="23"/>
      <c r="J531" s="23"/>
    </row>
    <row r="532" spans="1:10" ht="16" x14ac:dyDescent="0.2">
      <c r="A532" s="605" t="s">
        <v>52</v>
      </c>
      <c r="B532" s="606"/>
      <c r="C532" s="607"/>
      <c r="D532" s="316"/>
      <c r="E532" s="317"/>
      <c r="F532" s="318">
        <f>SUM(F510:F531)</f>
        <v>125.22000000000001</v>
      </c>
      <c r="G532" s="483">
        <f>SUM(G510:G531)</f>
        <v>-0.53</v>
      </c>
      <c r="H532" s="319"/>
      <c r="I532" s="370">
        <f>I508+I509</f>
        <v>3319.2300000000009</v>
      </c>
      <c r="J532" s="320"/>
    </row>
    <row r="533" spans="1:10" s="182" customFormat="1" ht="31" x14ac:dyDescent="0.55000000000000004">
      <c r="C533" s="183" t="s">
        <v>388</v>
      </c>
      <c r="D533" s="526" t="s">
        <v>865</v>
      </c>
      <c r="E533" s="527">
        <v>45363</v>
      </c>
      <c r="F533" s="491"/>
      <c r="G533" s="492"/>
      <c r="H533" s="186"/>
      <c r="I533" s="187"/>
      <c r="J533" s="188"/>
    </row>
    <row r="534" spans="1:10" x14ac:dyDescent="0.15">
      <c r="F534" s="145"/>
      <c r="G534" s="13"/>
      <c r="I534"/>
    </row>
    <row r="535" spans="1:10" x14ac:dyDescent="0.15">
      <c r="F535" s="351" t="s">
        <v>1043</v>
      </c>
      <c r="G535" s="568">
        <f>I532-G536</f>
        <v>2953.650000000001</v>
      </c>
      <c r="H535" s="562">
        <f>SUM(G535:G536)</f>
        <v>3319.2300000000009</v>
      </c>
    </row>
    <row r="536" spans="1:10" x14ac:dyDescent="0.15">
      <c r="F536" s="351" t="s">
        <v>1044</v>
      </c>
      <c r="G536" s="568">
        <f>G532+G507</f>
        <v>365.58000000000004</v>
      </c>
      <c r="I536" s="561"/>
    </row>
    <row r="537" spans="1:10" x14ac:dyDescent="0.15">
      <c r="G537" s="550"/>
    </row>
    <row r="542" spans="1:10" x14ac:dyDescent="0.15">
      <c r="E542" s="563"/>
      <c r="F542" s="563"/>
      <c r="G542" s="13"/>
      <c r="I542"/>
    </row>
    <row r="543" spans="1:10" x14ac:dyDescent="0.15">
      <c r="E543" s="563"/>
      <c r="F543" s="563"/>
      <c r="G543" s="13"/>
      <c r="I543"/>
    </row>
    <row r="544" spans="1:10" ht="16" x14ac:dyDescent="0.2">
      <c r="B544" s="258"/>
      <c r="C544" s="102"/>
      <c r="D544" s="102"/>
      <c r="E544" s="564"/>
      <c r="F544" s="565"/>
      <c r="G544" s="566"/>
      <c r="H544" s="565"/>
      <c r="I544" s="565"/>
    </row>
    <row r="545" spans="2:9" ht="16" x14ac:dyDescent="0.2">
      <c r="B545" s="258"/>
      <c r="C545" s="102"/>
      <c r="D545" s="102"/>
      <c r="E545" s="564"/>
      <c r="F545" s="565"/>
      <c r="G545" s="567"/>
      <c r="H545" s="565"/>
      <c r="I545" s="565"/>
    </row>
    <row r="546" spans="2:9" x14ac:dyDescent="0.15">
      <c r="E546" s="563"/>
      <c r="F546" s="563"/>
      <c r="G546" s="13"/>
      <c r="I546"/>
    </row>
  </sheetData>
  <mergeCells count="4">
    <mergeCell ref="A2:C2"/>
    <mergeCell ref="A508:C508"/>
    <mergeCell ref="A509:C509"/>
    <mergeCell ref="A532:C532"/>
  </mergeCells>
  <conditionalFormatting sqref="A104:A108 A114">
    <cfRule type="duplicateValues" dxfId="1018" priority="16"/>
  </conditionalFormatting>
  <conditionalFormatting sqref="B11:B14">
    <cfRule type="duplicateValues" dxfId="1017" priority="8"/>
    <cfRule type="duplicateValues" dxfId="1016" priority="9"/>
  </conditionalFormatting>
  <conditionalFormatting sqref="B103:B119">
    <cfRule type="duplicateValues" dxfId="1015" priority="18"/>
  </conditionalFormatting>
  <conditionalFormatting sqref="B109:B113 B115:B119">
    <cfRule type="duplicateValues" dxfId="1014" priority="15"/>
  </conditionalFormatting>
  <conditionalFormatting sqref="B262:B274">
    <cfRule type="duplicateValues" dxfId="1013" priority="20"/>
    <cfRule type="duplicateValues" dxfId="1012" priority="21"/>
  </conditionalFormatting>
  <conditionalFormatting sqref="B512:B513">
    <cfRule type="duplicateValues" dxfId="1011" priority="1"/>
    <cfRule type="duplicateValues" dxfId="1010" priority="2"/>
  </conditionalFormatting>
  <conditionalFormatting sqref="B532:B543 B546:B1048576">
    <cfRule type="duplicateValues" dxfId="1009" priority="14"/>
  </conditionalFormatting>
  <conditionalFormatting sqref="B532:B1048576 B502:B503 B10 B1:B6 B505 B15:B102 B529:B530 B523:B527 B520:B521 B120:B261 B275:B500 B507:B511 B514:B518">
    <cfRule type="duplicateValues" dxfId="1008" priority="12"/>
  </conditionalFormatting>
  <conditionalFormatting sqref="B532:B1048576 B505 B10 B1:B6 B15:B102 B529:B530 B523:B527 B520:B521 B120:B503 B507:B518">
    <cfRule type="duplicateValues" dxfId="1007" priority="11"/>
  </conditionalFormatting>
  <conditionalFormatting sqref="C11:C14">
    <cfRule type="duplicateValues" dxfId="1006" priority="10"/>
  </conditionalFormatting>
  <conditionalFormatting sqref="C168:C178">
    <cfRule type="duplicateValues" dxfId="1005" priority="19"/>
  </conditionalFormatting>
  <conditionalFormatting sqref="C227">
    <cfRule type="duplicateValues" dxfId="1004" priority="23"/>
  </conditionalFormatting>
  <conditionalFormatting sqref="C262:C274">
    <cfRule type="duplicateValues" dxfId="1003" priority="22"/>
  </conditionalFormatting>
  <conditionalFormatting sqref="C512:C513">
    <cfRule type="duplicateValues" dxfId="1002" priority="3"/>
  </conditionalFormatting>
  <conditionalFormatting sqref="C532:C1048576 C502:C503 A104:A108 A114 C10 C1:C6 C505 C420:C500 C529:C530 C523:C527 C520:C521 C275:C418 C507:C511 C15:C261 C514:C518">
    <cfRule type="duplicateValues" dxfId="1001" priority="17"/>
  </conditionalFormatting>
  <conditionalFormatting sqref="C544:C545">
    <cfRule type="duplicateValues" dxfId="1000" priority="7"/>
  </conditionalFormatting>
  <conditionalFormatting sqref="J23:J152 J154:J170 J172:J181 J183:J191 J193:J198 J200:J216 J218:J291 J294:J296 J301:J303 J305:J348 J350:J400 J403:J420 J422:J438 J440:J493 J495:J500 J502:J507">
    <cfRule type="notContainsBlanks" dxfId="999" priority="13">
      <formula>LEN(TRIM(J23))&gt;0</formula>
    </cfRule>
  </conditionalFormatting>
  <conditionalFormatting sqref="J544:J545">
    <cfRule type="notContainsBlanks" dxfId="998" priority="6">
      <formula>LEN(TRIM(J544))&gt;0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2900-F1A4-A24B-8692-F4CD2CF92BD0}">
  <dimension ref="A1:AC554"/>
  <sheetViews>
    <sheetView topLeftCell="A501" zoomScaleNormal="110" workbookViewId="0">
      <selection activeCell="D241" sqref="D241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476" customWidth="1"/>
    <col min="8" max="8" width="19.6640625" bestFit="1" customWidth="1"/>
    <col min="9" max="9" width="19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940</v>
      </c>
      <c r="H2" s="77" t="s">
        <v>459</v>
      </c>
      <c r="I2" s="365">
        <v>45261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/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SUM(H16:H21)</f>
        <v>2.7199999999999998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/>
      <c r="F17" s="281"/>
      <c r="G17" s="278"/>
      <c r="H17" s="282"/>
      <c r="I17" s="367"/>
      <c r="J17" s="551" t="s">
        <v>964</v>
      </c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/>
      <c r="F18" s="281"/>
      <c r="G18" s="278"/>
      <c r="H18" s="282"/>
      <c r="I18" s="367"/>
      <c r="J18" s="551" t="s">
        <v>963</v>
      </c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281">
        <v>0.42</v>
      </c>
      <c r="G19" s="278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281">
        <v>0.22</v>
      </c>
      <c r="G20" s="278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281">
        <v>7.0000000000000007E-2</v>
      </c>
      <c r="G21" s="278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368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109"/>
      <c r="H27" s="78"/>
      <c r="I27" s="144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100000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200000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109"/>
      <c r="G30" s="479"/>
      <c r="H30" s="78"/>
      <c r="I30" s="144"/>
      <c r="J30" s="23"/>
    </row>
    <row r="31" spans="1:10" ht="16" x14ac:dyDescent="0.2">
      <c r="A31" s="63"/>
      <c r="B31" s="75" t="s">
        <v>542</v>
      </c>
      <c r="C31" s="66" t="s">
        <v>89</v>
      </c>
      <c r="D31" s="66" t="s">
        <v>411</v>
      </c>
      <c r="E31" s="79">
        <v>10000</v>
      </c>
      <c r="F31" s="109">
        <v>0</v>
      </c>
      <c r="G31" s="479">
        <f>H31-F31</f>
        <v>8.02</v>
      </c>
      <c r="H31" s="78">
        <v>8.02</v>
      </c>
      <c r="I31" s="144">
        <f>SUM(H31)</f>
        <v>8.02</v>
      </c>
      <c r="J31" s="23"/>
    </row>
    <row r="32" spans="1:10" ht="16" x14ac:dyDescent="0.2">
      <c r="A32" s="63"/>
      <c r="B32" s="75"/>
      <c r="C32" s="66"/>
      <c r="D32" s="66"/>
      <c r="E32" s="79"/>
      <c r="F32" s="78"/>
      <c r="G32" s="277"/>
      <c r="H32" s="78"/>
      <c r="I32" s="144"/>
      <c r="J32" s="23"/>
    </row>
    <row r="33" spans="1:10" ht="16" x14ac:dyDescent="0.2">
      <c r="A33" s="63"/>
      <c r="B33" s="97">
        <v>2309</v>
      </c>
      <c r="C33" s="66" t="s">
        <v>867</v>
      </c>
      <c r="D33" s="66" t="s">
        <v>411</v>
      </c>
      <c r="E33" s="79">
        <v>10000</v>
      </c>
      <c r="F33" s="109">
        <v>0</v>
      </c>
      <c r="G33" s="479">
        <v>5.0199999999999996</v>
      </c>
      <c r="H33" s="78"/>
      <c r="I33" s="144">
        <v>5.0199999999999996</v>
      </c>
      <c r="J33" s="23"/>
    </row>
    <row r="34" spans="1:10" ht="16" x14ac:dyDescent="0.2">
      <c r="A34" s="63"/>
      <c r="B34" s="75"/>
      <c r="C34" s="66"/>
      <c r="D34" s="66"/>
      <c r="E34" s="79"/>
      <c r="F34" s="78"/>
      <c r="G34" s="277"/>
      <c r="H34" s="78"/>
      <c r="I34" s="144"/>
      <c r="J34" s="23"/>
    </row>
    <row r="35" spans="1:10" ht="16" x14ac:dyDescent="0.2">
      <c r="A35" s="63"/>
      <c r="B35" s="75" t="s">
        <v>543</v>
      </c>
      <c r="C35" s="66" t="s">
        <v>138</v>
      </c>
      <c r="D35" s="66" t="s">
        <v>411</v>
      </c>
      <c r="E35" s="78">
        <v>10000</v>
      </c>
      <c r="F35" s="78">
        <v>0</v>
      </c>
      <c r="G35" s="277">
        <f>H35-F35</f>
        <v>2.0099999999999998</v>
      </c>
      <c r="H35" s="78">
        <v>2.0099999999999998</v>
      </c>
      <c r="I35" s="144">
        <f>SUM(H35:H36)</f>
        <v>2.4299999999999997</v>
      </c>
      <c r="J35" s="23"/>
    </row>
    <row r="36" spans="1:10" ht="16" x14ac:dyDescent="0.2">
      <c r="A36" s="63"/>
      <c r="B36" s="75" t="s">
        <v>543</v>
      </c>
      <c r="C36" s="66" t="s">
        <v>138</v>
      </c>
      <c r="D36" s="66" t="s">
        <v>413</v>
      </c>
      <c r="E36" s="78">
        <v>10000</v>
      </c>
      <c r="F36" s="78">
        <v>0.42</v>
      </c>
      <c r="G36" s="277"/>
      <c r="H36" s="78">
        <v>0.42</v>
      </c>
      <c r="I36" s="144"/>
      <c r="J36" s="23"/>
    </row>
    <row r="37" spans="1:10" ht="16" x14ac:dyDescent="0.2">
      <c r="A37" s="63"/>
      <c r="B37" s="75"/>
      <c r="C37" s="66"/>
      <c r="D37" s="66"/>
      <c r="E37" s="78"/>
      <c r="F37" s="78"/>
      <c r="G37" s="277"/>
      <c r="H37" s="78"/>
      <c r="I37" s="144"/>
      <c r="J37" s="23"/>
    </row>
    <row r="38" spans="1:10" ht="16" x14ac:dyDescent="0.2">
      <c r="A38" s="63"/>
      <c r="B38" s="75" t="s">
        <v>777</v>
      </c>
      <c r="C38" s="66" t="s">
        <v>969</v>
      </c>
      <c r="D38" s="66" t="s">
        <v>411</v>
      </c>
      <c r="E38" s="78">
        <v>10000</v>
      </c>
      <c r="F38" s="78">
        <v>0</v>
      </c>
      <c r="G38" s="277">
        <v>0.53</v>
      </c>
      <c r="H38" s="78">
        <v>0.53</v>
      </c>
      <c r="I38" s="561">
        <f>SUM(H38,H39)</f>
        <v>0.95</v>
      </c>
      <c r="J38" s="23"/>
    </row>
    <row r="39" spans="1:10" ht="16" x14ac:dyDescent="0.2">
      <c r="A39" s="63"/>
      <c r="B39" s="75" t="s">
        <v>777</v>
      </c>
      <c r="C39" s="66" t="s">
        <v>969</v>
      </c>
      <c r="D39" s="66" t="s">
        <v>413</v>
      </c>
      <c r="E39" s="78">
        <v>10000</v>
      </c>
      <c r="F39" s="78">
        <v>0.42</v>
      </c>
      <c r="G39" s="277"/>
      <c r="H39" s="78">
        <v>0.42</v>
      </c>
      <c r="I39" s="144"/>
      <c r="J39" s="23"/>
    </row>
    <row r="40" spans="1:10" ht="16" x14ac:dyDescent="0.2">
      <c r="A40" s="63"/>
      <c r="B40" s="75"/>
      <c r="C40" s="66"/>
      <c r="D40" s="66"/>
      <c r="E40" s="78"/>
      <c r="F40" s="78"/>
      <c r="G40" s="277"/>
      <c r="H40" s="78"/>
      <c r="I40" s="144"/>
      <c r="J40" s="23"/>
    </row>
    <row r="41" spans="1:10" ht="16" x14ac:dyDescent="0.2">
      <c r="A41" s="63"/>
      <c r="B41" s="75" t="s">
        <v>711</v>
      </c>
      <c r="C41" s="66" t="s">
        <v>703</v>
      </c>
      <c r="D41" s="66" t="s">
        <v>411</v>
      </c>
      <c r="E41" s="78">
        <v>10000</v>
      </c>
      <c r="F41" s="78">
        <v>0</v>
      </c>
      <c r="G41" s="277">
        <f>H41-F41</f>
        <v>0.66</v>
      </c>
      <c r="H41" s="78">
        <v>0.66</v>
      </c>
      <c r="I41" s="144">
        <f>H41</f>
        <v>0.66</v>
      </c>
      <c r="J41" s="23"/>
    </row>
    <row r="42" spans="1:10" ht="16" x14ac:dyDescent="0.2">
      <c r="A42" s="63"/>
      <c r="B42" s="75"/>
      <c r="C42" s="66"/>
      <c r="D42" s="66"/>
      <c r="E42" s="79"/>
      <c r="F42" s="78"/>
      <c r="G42" s="277"/>
      <c r="H42" s="78"/>
      <c r="I42" s="144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411</v>
      </c>
      <c r="E43" s="78">
        <v>100000</v>
      </c>
      <c r="F43" s="109">
        <f>H43-G43</f>
        <v>18.090000000000003</v>
      </c>
      <c r="G43" s="479">
        <v>2.0099999999999998</v>
      </c>
      <c r="H43" s="78">
        <v>20.100000000000001</v>
      </c>
      <c r="I43" s="144">
        <f>SUM(H43:H48)</f>
        <v>66.3</v>
      </c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417</v>
      </c>
      <c r="E44" s="78">
        <v>50000</v>
      </c>
      <c r="F44" s="109">
        <v>33.85</v>
      </c>
      <c r="G44" s="479"/>
      <c r="H44" s="78">
        <f>F44</f>
        <v>33.85</v>
      </c>
      <c r="I44" s="144"/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412</v>
      </c>
      <c r="E45" s="79">
        <v>10000</v>
      </c>
      <c r="F45" s="109">
        <v>3.42</v>
      </c>
      <c r="G45" s="479"/>
      <c r="H45" s="78">
        <f>F45</f>
        <v>3.42</v>
      </c>
      <c r="I45" s="144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413</v>
      </c>
      <c r="E46" s="79">
        <v>100000</v>
      </c>
      <c r="F46" s="109">
        <v>4.18</v>
      </c>
      <c r="G46" s="479"/>
      <c r="H46" s="78">
        <f>F46</f>
        <v>4.18</v>
      </c>
      <c r="I46" s="144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418</v>
      </c>
      <c r="E47" s="78">
        <v>100000</v>
      </c>
      <c r="F47" s="109">
        <v>4.4000000000000004</v>
      </c>
      <c r="G47" s="479"/>
      <c r="H47" s="78">
        <f>F47</f>
        <v>4.4000000000000004</v>
      </c>
      <c r="I47" s="144"/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414</v>
      </c>
      <c r="E48" s="79">
        <v>10000</v>
      </c>
      <c r="F48" s="109">
        <v>0.35</v>
      </c>
      <c r="G48" s="479"/>
      <c r="H48" s="78">
        <f>F48</f>
        <v>0.35</v>
      </c>
      <c r="I48" s="144"/>
      <c r="J48" s="23"/>
    </row>
    <row r="49" spans="1:17" ht="16" x14ac:dyDescent="0.2">
      <c r="A49" s="63"/>
      <c r="B49" s="75"/>
      <c r="C49" s="66"/>
      <c r="D49" s="66"/>
      <c r="E49" s="79"/>
      <c r="F49" s="109"/>
      <c r="G49" s="479"/>
      <c r="H49" s="78"/>
      <c r="I49" s="144"/>
      <c r="J49" s="23"/>
    </row>
    <row r="50" spans="1:17" ht="16" x14ac:dyDescent="0.2">
      <c r="A50" s="63"/>
      <c r="B50" s="75" t="s">
        <v>545</v>
      </c>
      <c r="C50" s="66" t="s">
        <v>217</v>
      </c>
      <c r="D50" s="66" t="s">
        <v>411</v>
      </c>
      <c r="E50" s="78">
        <v>240000</v>
      </c>
      <c r="F50" s="109">
        <f>H50-G50</f>
        <v>20.93</v>
      </c>
      <c r="G50" s="479">
        <v>0.91</v>
      </c>
      <c r="H50" s="78">
        <v>21.84</v>
      </c>
      <c r="I50" s="144">
        <f>SUM(H50:H51)</f>
        <v>22.26</v>
      </c>
      <c r="J50" s="23"/>
    </row>
    <row r="51" spans="1:17" ht="16" x14ac:dyDescent="0.2">
      <c r="A51" s="63"/>
      <c r="B51" s="75" t="s">
        <v>545</v>
      </c>
      <c r="C51" s="66" t="s">
        <v>217</v>
      </c>
      <c r="D51" s="66" t="s">
        <v>413</v>
      </c>
      <c r="E51" s="78">
        <v>10000</v>
      </c>
      <c r="F51" s="109">
        <v>0.42</v>
      </c>
      <c r="G51" s="479"/>
      <c r="H51" s="78">
        <f>F51</f>
        <v>0.42</v>
      </c>
      <c r="I51" s="144"/>
      <c r="J51" s="23"/>
    </row>
    <row r="52" spans="1:17" ht="16" x14ac:dyDescent="0.2">
      <c r="A52" s="63"/>
      <c r="B52" s="75"/>
      <c r="C52" s="66"/>
      <c r="D52" s="66"/>
      <c r="E52" s="78"/>
      <c r="F52" s="109"/>
      <c r="G52" s="479"/>
      <c r="H52" s="78"/>
      <c r="I52" s="144"/>
      <c r="J52" s="23"/>
    </row>
    <row r="53" spans="1:17" ht="16" x14ac:dyDescent="0.2">
      <c r="A53" s="63"/>
      <c r="B53" s="75" t="s">
        <v>869</v>
      </c>
      <c r="C53" s="66" t="s">
        <v>843</v>
      </c>
      <c r="D53" s="66" t="s">
        <v>411</v>
      </c>
      <c r="E53" s="78">
        <v>10000</v>
      </c>
      <c r="F53" s="109">
        <v>0</v>
      </c>
      <c r="G53" s="479">
        <v>0.91</v>
      </c>
      <c r="H53" s="78"/>
      <c r="I53" s="144">
        <f>G53+F54</f>
        <v>1.33</v>
      </c>
      <c r="J53" s="23"/>
    </row>
    <row r="54" spans="1:17" ht="16" x14ac:dyDescent="0.2">
      <c r="A54" s="63"/>
      <c r="B54" s="97">
        <v>2302</v>
      </c>
      <c r="C54" s="66" t="s">
        <v>843</v>
      </c>
      <c r="D54" s="66" t="s">
        <v>413</v>
      </c>
      <c r="E54" s="78">
        <v>10000</v>
      </c>
      <c r="F54" s="109">
        <v>0.42</v>
      </c>
      <c r="G54" s="479"/>
      <c r="H54" s="78"/>
      <c r="I54" s="144"/>
      <c r="J54" s="23"/>
    </row>
    <row r="55" spans="1:17" ht="16" x14ac:dyDescent="0.2">
      <c r="A55" s="63"/>
      <c r="B55" s="75"/>
      <c r="C55" s="66"/>
      <c r="D55" s="66"/>
      <c r="E55" s="78"/>
      <c r="F55" s="109"/>
      <c r="G55" s="479"/>
      <c r="H55" s="78"/>
      <c r="I55" s="144"/>
      <c r="J55" s="23"/>
    </row>
    <row r="56" spans="1:17" ht="16" x14ac:dyDescent="0.2">
      <c r="A56" s="63"/>
      <c r="B56" s="75" t="s">
        <v>817</v>
      </c>
      <c r="C56" s="66" t="s">
        <v>811</v>
      </c>
      <c r="D56" s="66" t="s">
        <v>411</v>
      </c>
      <c r="E56" s="78">
        <v>200000</v>
      </c>
      <c r="F56" s="109">
        <v>17.29</v>
      </c>
      <c r="G56" s="479">
        <v>0.91</v>
      </c>
      <c r="H56" s="78">
        <f>SUM(G56,F56)</f>
        <v>18.2</v>
      </c>
      <c r="I56" s="144">
        <f>SUM(H56:H57)</f>
        <v>20.29</v>
      </c>
      <c r="J56" s="23" t="s">
        <v>1038</v>
      </c>
    </row>
    <row r="57" spans="1:17" ht="16" x14ac:dyDescent="0.2">
      <c r="A57" s="63"/>
      <c r="B57" s="75" t="s">
        <v>817</v>
      </c>
      <c r="C57" s="66" t="s">
        <v>811</v>
      </c>
      <c r="D57" s="66" t="s">
        <v>413</v>
      </c>
      <c r="E57" s="78">
        <v>50000</v>
      </c>
      <c r="F57" s="109">
        <v>2.09</v>
      </c>
      <c r="G57" s="479"/>
      <c r="H57" s="78">
        <v>2.09</v>
      </c>
      <c r="I57" s="144"/>
      <c r="J57" s="23"/>
    </row>
    <row r="58" spans="1:17" ht="16" x14ac:dyDescent="0.2">
      <c r="A58" s="63"/>
      <c r="B58" s="75"/>
      <c r="C58" s="66"/>
      <c r="D58" s="66"/>
      <c r="E58" s="78"/>
      <c r="F58" s="109"/>
      <c r="G58" s="479"/>
      <c r="H58" s="78"/>
      <c r="I58" s="144"/>
      <c r="J58" s="23"/>
    </row>
    <row r="59" spans="1:17" ht="16" x14ac:dyDescent="0.2">
      <c r="A59" s="63"/>
      <c r="B59" s="75" t="s">
        <v>931</v>
      </c>
      <c r="C59" s="66" t="s">
        <v>932</v>
      </c>
      <c r="D59" s="66" t="s">
        <v>411</v>
      </c>
      <c r="E59" s="78">
        <v>100000</v>
      </c>
      <c r="F59" s="109">
        <v>5.94</v>
      </c>
      <c r="G59" s="479">
        <v>0.66</v>
      </c>
      <c r="H59" s="78">
        <v>6.6</v>
      </c>
      <c r="I59" s="144">
        <f>SUM(H59:H62)</f>
        <v>32.86</v>
      </c>
      <c r="J59" s="23"/>
    </row>
    <row r="60" spans="1:17" ht="16" x14ac:dyDescent="0.2">
      <c r="A60" s="63"/>
      <c r="B60" s="75" t="s">
        <v>931</v>
      </c>
      <c r="C60" s="66" t="s">
        <v>932</v>
      </c>
      <c r="D60" s="66" t="s">
        <v>417</v>
      </c>
      <c r="E60" s="78">
        <v>100000</v>
      </c>
      <c r="F60" s="109">
        <v>9.1</v>
      </c>
      <c r="G60" s="479"/>
      <c r="H60" s="78">
        <v>9.1</v>
      </c>
      <c r="I60" s="144"/>
      <c r="J60" s="560"/>
      <c r="N60">
        <v>0</v>
      </c>
      <c r="O60">
        <v>0</v>
      </c>
      <c r="Q60">
        <v>0</v>
      </c>
    </row>
    <row r="61" spans="1:17" ht="16" x14ac:dyDescent="0.2">
      <c r="A61" s="63"/>
      <c r="B61" s="75" t="s">
        <v>931</v>
      </c>
      <c r="C61" s="66" t="s">
        <v>932</v>
      </c>
      <c r="D61" s="66" t="s">
        <v>413</v>
      </c>
      <c r="E61" s="157">
        <v>200000</v>
      </c>
      <c r="F61" s="109">
        <v>8.36</v>
      </c>
      <c r="G61" s="479"/>
      <c r="H61" s="78">
        <v>8.36</v>
      </c>
      <c r="I61" s="144"/>
      <c r="J61" s="23"/>
    </row>
    <row r="62" spans="1:17" ht="16" x14ac:dyDescent="0.2">
      <c r="A62" s="63"/>
      <c r="B62" s="75" t="s">
        <v>931</v>
      </c>
      <c r="C62" s="66" t="s">
        <v>932</v>
      </c>
      <c r="D62" s="66" t="s">
        <v>418</v>
      </c>
      <c r="E62" s="78">
        <v>200000</v>
      </c>
      <c r="F62" s="109">
        <v>8.8000000000000007</v>
      </c>
      <c r="G62" s="479"/>
      <c r="H62" s="78">
        <v>8.8000000000000007</v>
      </c>
      <c r="I62" s="144"/>
      <c r="J62" s="23"/>
    </row>
    <row r="63" spans="1:17" ht="16" x14ac:dyDescent="0.2">
      <c r="A63" s="63"/>
      <c r="B63" s="75"/>
      <c r="C63" s="66"/>
      <c r="D63" s="66"/>
      <c r="E63" s="78"/>
      <c r="F63" s="109"/>
      <c r="G63" s="479"/>
      <c r="H63" s="78"/>
      <c r="I63" s="144"/>
      <c r="J63" s="23"/>
    </row>
    <row r="64" spans="1:17" ht="16" x14ac:dyDescent="0.2">
      <c r="A64" s="63"/>
      <c r="B64" s="75" t="s">
        <v>548</v>
      </c>
      <c r="C64" s="66" t="s">
        <v>178</v>
      </c>
      <c r="D64" s="66" t="s">
        <v>411</v>
      </c>
      <c r="E64" s="79">
        <v>50000</v>
      </c>
      <c r="F64" s="109">
        <v>32.08</v>
      </c>
      <c r="G64" s="479">
        <v>8.02</v>
      </c>
      <c r="H64" s="78">
        <f>SUM(F64:G64)</f>
        <v>40.099999999999994</v>
      </c>
      <c r="I64" s="144">
        <f>SUM(H64:H69)</f>
        <v>99.169999999999987</v>
      </c>
      <c r="J64" s="23"/>
    </row>
    <row r="65" spans="1:10" ht="16" x14ac:dyDescent="0.2">
      <c r="A65" s="63"/>
      <c r="B65" s="75" t="s">
        <v>548</v>
      </c>
      <c r="C65" s="66" t="s">
        <v>178</v>
      </c>
      <c r="D65" s="66" t="s">
        <v>417</v>
      </c>
      <c r="E65" s="79">
        <v>50000</v>
      </c>
      <c r="F65" s="109">
        <v>33.85</v>
      </c>
      <c r="G65" s="479"/>
      <c r="H65" s="78">
        <f>F65</f>
        <v>33.85</v>
      </c>
      <c r="I65" s="144"/>
      <c r="J65" s="23"/>
    </row>
    <row r="66" spans="1:10" ht="16" x14ac:dyDescent="0.2">
      <c r="A66" s="63"/>
      <c r="B66" s="75" t="s">
        <v>548</v>
      </c>
      <c r="C66" s="66" t="s">
        <v>178</v>
      </c>
      <c r="D66" s="66" t="s">
        <v>412</v>
      </c>
      <c r="E66" s="79">
        <v>10000</v>
      </c>
      <c r="F66" s="109">
        <v>3.42</v>
      </c>
      <c r="G66" s="479"/>
      <c r="H66" s="78">
        <f>F66</f>
        <v>3.42</v>
      </c>
      <c r="I66" s="144"/>
      <c r="J66" s="23"/>
    </row>
    <row r="67" spans="1:10" ht="16" x14ac:dyDescent="0.2">
      <c r="A67" s="63"/>
      <c r="B67" s="75" t="s">
        <v>548</v>
      </c>
      <c r="C67" s="66" t="s">
        <v>178</v>
      </c>
      <c r="D67" s="66" t="s">
        <v>413</v>
      </c>
      <c r="E67" s="79">
        <v>250000</v>
      </c>
      <c r="F67" s="109">
        <v>10.45</v>
      </c>
      <c r="G67" s="479"/>
      <c r="H67" s="78">
        <f>F67</f>
        <v>10.45</v>
      </c>
      <c r="I67" s="144"/>
      <c r="J67" s="23"/>
    </row>
    <row r="68" spans="1:10" ht="16" x14ac:dyDescent="0.2">
      <c r="A68" s="63"/>
      <c r="B68" s="75" t="s">
        <v>548</v>
      </c>
      <c r="C68" s="66" t="s">
        <v>178</v>
      </c>
      <c r="D68" s="66" t="s">
        <v>418</v>
      </c>
      <c r="E68" s="78">
        <v>250000</v>
      </c>
      <c r="F68" s="109">
        <v>11</v>
      </c>
      <c r="G68" s="479"/>
      <c r="H68" s="78">
        <f>F68</f>
        <v>11</v>
      </c>
      <c r="I68" s="144"/>
      <c r="J68" s="23"/>
    </row>
    <row r="69" spans="1:10" ht="16" x14ac:dyDescent="0.2">
      <c r="A69" s="63"/>
      <c r="B69" s="75" t="s">
        <v>548</v>
      </c>
      <c r="C69" s="66" t="s">
        <v>178</v>
      </c>
      <c r="D69" s="66" t="s">
        <v>414</v>
      </c>
      <c r="E69" s="79">
        <v>10000</v>
      </c>
      <c r="F69" s="109">
        <v>0.35</v>
      </c>
      <c r="G69" s="479"/>
      <c r="H69" s="78">
        <f>F69</f>
        <v>0.35</v>
      </c>
      <c r="I69" s="144"/>
      <c r="J69" s="23"/>
    </row>
    <row r="70" spans="1:10" ht="16" x14ac:dyDescent="0.2">
      <c r="A70" s="63"/>
      <c r="B70" s="75"/>
      <c r="C70" s="66"/>
      <c r="D70" s="66"/>
      <c r="E70" s="79"/>
      <c r="F70" s="109"/>
      <c r="G70" s="479"/>
      <c r="H70" s="78"/>
      <c r="I70" s="144"/>
      <c r="J70" s="23"/>
    </row>
    <row r="71" spans="1:10" ht="16" x14ac:dyDescent="0.2">
      <c r="A71" s="63"/>
      <c r="B71" s="75" t="s">
        <v>549</v>
      </c>
      <c r="C71" s="66" t="s">
        <v>325</v>
      </c>
      <c r="D71" s="66" t="s">
        <v>411</v>
      </c>
      <c r="E71" s="201">
        <v>250000</v>
      </c>
      <c r="F71" s="109">
        <v>30.24</v>
      </c>
      <c r="G71" s="479">
        <v>1.26</v>
      </c>
      <c r="H71" s="78">
        <f>SUM(G71,F71)</f>
        <v>31.5</v>
      </c>
      <c r="I71" s="144">
        <f>SUM(H71:H72)</f>
        <v>52.4</v>
      </c>
      <c r="J71" s="200"/>
    </row>
    <row r="72" spans="1:10" ht="16" x14ac:dyDescent="0.2">
      <c r="A72" s="63"/>
      <c r="B72" s="75" t="s">
        <v>549</v>
      </c>
      <c r="C72" s="66" t="s">
        <v>325</v>
      </c>
      <c r="D72" s="66" t="s">
        <v>413</v>
      </c>
      <c r="E72" s="78">
        <v>500000</v>
      </c>
      <c r="F72" s="109">
        <v>20.9</v>
      </c>
      <c r="G72" s="479"/>
      <c r="H72" s="78">
        <f>F72</f>
        <v>20.9</v>
      </c>
      <c r="I72" s="144"/>
      <c r="J72" s="23"/>
    </row>
    <row r="73" spans="1:10" ht="16" x14ac:dyDescent="0.2">
      <c r="A73" s="63"/>
      <c r="B73" s="75"/>
      <c r="C73" s="66"/>
      <c r="D73" s="66"/>
      <c r="E73" s="78"/>
      <c r="F73" s="109"/>
      <c r="G73" s="479"/>
      <c r="H73" s="78"/>
      <c r="I73" s="144"/>
      <c r="J73" s="23"/>
    </row>
    <row r="74" spans="1:10" ht="16" x14ac:dyDescent="0.2">
      <c r="A74" s="63"/>
      <c r="B74" s="75" t="s">
        <v>550</v>
      </c>
      <c r="C74" s="66" t="s">
        <v>79</v>
      </c>
      <c r="D74" s="66" t="s">
        <v>411</v>
      </c>
      <c r="E74" s="78">
        <v>50000</v>
      </c>
      <c r="F74" s="109">
        <v>3.64</v>
      </c>
      <c r="G74" s="479">
        <v>0.66</v>
      </c>
      <c r="H74" s="78">
        <v>4.55</v>
      </c>
      <c r="I74" s="144">
        <f>SUM(H74:H79)</f>
        <v>25.950000000000003</v>
      </c>
      <c r="J74" s="23"/>
    </row>
    <row r="75" spans="1:10" ht="16" x14ac:dyDescent="0.2">
      <c r="A75" s="63"/>
      <c r="B75" s="75" t="s">
        <v>550</v>
      </c>
      <c r="C75" s="66" t="s">
        <v>79</v>
      </c>
      <c r="D75" s="66" t="s">
        <v>417</v>
      </c>
      <c r="E75" s="78">
        <v>50000</v>
      </c>
      <c r="F75" s="109">
        <v>9.0500000000000007</v>
      </c>
      <c r="G75" s="479"/>
      <c r="H75" s="78">
        <f>F75</f>
        <v>9.0500000000000007</v>
      </c>
      <c r="I75" s="144"/>
      <c r="J75" s="23"/>
    </row>
    <row r="76" spans="1:10" ht="16" x14ac:dyDescent="0.2">
      <c r="A76" s="63"/>
      <c r="B76" s="75" t="s">
        <v>550</v>
      </c>
      <c r="C76" s="66" t="s">
        <v>79</v>
      </c>
      <c r="D76" s="66" t="s">
        <v>412</v>
      </c>
      <c r="E76" s="78">
        <v>10000</v>
      </c>
      <c r="F76" s="109">
        <v>3.42</v>
      </c>
      <c r="G76" s="479"/>
      <c r="H76" s="78">
        <f>F76</f>
        <v>3.42</v>
      </c>
      <c r="I76" s="144"/>
      <c r="J76" s="23"/>
    </row>
    <row r="77" spans="1:10" ht="16" x14ac:dyDescent="0.2">
      <c r="A77" s="63"/>
      <c r="B77" s="75" t="s">
        <v>550</v>
      </c>
      <c r="C77" s="66" t="s">
        <v>79</v>
      </c>
      <c r="D77" s="66" t="s">
        <v>413</v>
      </c>
      <c r="E77" s="78">
        <v>100000</v>
      </c>
      <c r="F77" s="109">
        <v>4.18</v>
      </c>
      <c r="G77" s="479"/>
      <c r="H77" s="78">
        <f>F77</f>
        <v>4.18</v>
      </c>
      <c r="I77" s="144"/>
      <c r="J77" s="23"/>
    </row>
    <row r="78" spans="1:10" ht="16" x14ac:dyDescent="0.2">
      <c r="A78" s="63"/>
      <c r="B78" s="75" t="s">
        <v>550</v>
      </c>
      <c r="C78" s="66" t="s">
        <v>79</v>
      </c>
      <c r="D78" s="66" t="s">
        <v>418</v>
      </c>
      <c r="E78" s="78">
        <v>100000</v>
      </c>
      <c r="F78" s="109">
        <v>4.4000000000000004</v>
      </c>
      <c r="G78" s="479"/>
      <c r="H78" s="78">
        <f>F78</f>
        <v>4.4000000000000004</v>
      </c>
      <c r="I78" s="144"/>
      <c r="J78" s="23"/>
    </row>
    <row r="79" spans="1:10" ht="16" x14ac:dyDescent="0.2">
      <c r="A79" s="63"/>
      <c r="B79" s="75" t="s">
        <v>550</v>
      </c>
      <c r="C79" s="66" t="s">
        <v>79</v>
      </c>
      <c r="D79" s="66" t="s">
        <v>414</v>
      </c>
      <c r="E79" s="79">
        <v>10000</v>
      </c>
      <c r="F79" s="109">
        <v>0.35</v>
      </c>
      <c r="G79" s="479"/>
      <c r="H79" s="78">
        <f>F79</f>
        <v>0.35</v>
      </c>
      <c r="I79" s="144"/>
      <c r="J79" s="23"/>
    </row>
    <row r="80" spans="1:10" ht="17" customHeight="1" x14ac:dyDescent="0.2">
      <c r="A80" s="63"/>
      <c r="B80" s="75"/>
      <c r="C80" s="66"/>
      <c r="D80" s="66"/>
      <c r="E80" s="79"/>
      <c r="F80" s="109"/>
      <c r="G80" s="479"/>
      <c r="H80" s="78"/>
      <c r="I80" s="144"/>
      <c r="J80" s="23"/>
    </row>
    <row r="81" spans="1:10" ht="17" customHeight="1" x14ac:dyDescent="0.2">
      <c r="A81" s="63"/>
      <c r="B81" s="75" t="s">
        <v>902</v>
      </c>
      <c r="C81" s="66" t="s">
        <v>903</v>
      </c>
      <c r="D81" s="66" t="s">
        <v>411</v>
      </c>
      <c r="E81" s="79">
        <v>200000</v>
      </c>
      <c r="F81" s="109">
        <v>23.94</v>
      </c>
      <c r="G81" s="479">
        <v>1.26</v>
      </c>
      <c r="H81" s="78">
        <v>25.2</v>
      </c>
      <c r="I81" s="144">
        <f>SUM(H81:H84)</f>
        <v>37.33</v>
      </c>
      <c r="J81" s="23"/>
    </row>
    <row r="82" spans="1:10" ht="17" customHeight="1" x14ac:dyDescent="0.2">
      <c r="A82" s="63"/>
      <c r="B82" s="75" t="s">
        <v>902</v>
      </c>
      <c r="C82" s="66" t="s">
        <v>903</v>
      </c>
      <c r="D82" s="66" t="s">
        <v>412</v>
      </c>
      <c r="E82" s="79">
        <v>10000</v>
      </c>
      <c r="F82" s="109">
        <v>3.42</v>
      </c>
      <c r="G82" s="479"/>
      <c r="H82" s="78">
        <v>3.42</v>
      </c>
      <c r="I82" s="144"/>
      <c r="J82" s="23"/>
    </row>
    <row r="83" spans="1:10" ht="17" customHeight="1" x14ac:dyDescent="0.2">
      <c r="A83" s="63"/>
      <c r="B83" s="75" t="s">
        <v>902</v>
      </c>
      <c r="C83" s="66" t="s">
        <v>903</v>
      </c>
      <c r="D83" s="66" t="s">
        <v>413</v>
      </c>
      <c r="E83" s="79">
        <v>200000</v>
      </c>
      <c r="F83" s="109">
        <v>8.36</v>
      </c>
      <c r="G83" s="479"/>
      <c r="H83" s="78">
        <v>8.36</v>
      </c>
      <c r="I83" s="144"/>
      <c r="J83" s="23"/>
    </row>
    <row r="84" spans="1:10" ht="17" customHeight="1" x14ac:dyDescent="0.2">
      <c r="A84" s="63"/>
      <c r="B84" s="75" t="s">
        <v>902</v>
      </c>
      <c r="C84" s="66" t="s">
        <v>903</v>
      </c>
      <c r="D84" s="66" t="s">
        <v>414</v>
      </c>
      <c r="E84" s="79">
        <v>10000</v>
      </c>
      <c r="F84" s="109">
        <v>0.35</v>
      </c>
      <c r="G84" s="479"/>
      <c r="H84" s="78">
        <v>0.35</v>
      </c>
      <c r="I84" s="144"/>
      <c r="J84" s="23"/>
    </row>
    <row r="85" spans="1:10" ht="16" x14ac:dyDescent="0.2">
      <c r="A85" s="63"/>
      <c r="B85" s="75"/>
      <c r="C85" s="66"/>
      <c r="D85" s="66"/>
      <c r="E85" s="79"/>
      <c r="F85" s="78"/>
      <c r="G85" s="277"/>
      <c r="H85" s="78"/>
      <c r="I85" s="144"/>
      <c r="J85" s="23"/>
    </row>
    <row r="86" spans="1:10" ht="16" x14ac:dyDescent="0.2">
      <c r="A86" s="63"/>
      <c r="B86" s="75" t="s">
        <v>551</v>
      </c>
      <c r="C86" s="66" t="s">
        <v>80</v>
      </c>
      <c r="D86" s="66" t="s">
        <v>411</v>
      </c>
      <c r="E86" s="78">
        <v>300000</v>
      </c>
      <c r="F86" s="78">
        <v>26.39</v>
      </c>
      <c r="G86" s="277">
        <v>0.91</v>
      </c>
      <c r="H86" s="78">
        <v>27.3</v>
      </c>
      <c r="I86" s="144">
        <f>SUM(H86:H87)</f>
        <v>39.840000000000003</v>
      </c>
      <c r="J86" s="23"/>
    </row>
    <row r="87" spans="1:10" ht="16" x14ac:dyDescent="0.2">
      <c r="A87" s="63"/>
      <c r="B87" s="75" t="s">
        <v>551</v>
      </c>
      <c r="C87" s="66" t="s">
        <v>80</v>
      </c>
      <c r="D87" s="66" t="s">
        <v>413</v>
      </c>
      <c r="E87" s="78">
        <v>300000</v>
      </c>
      <c r="F87" s="78">
        <v>12.54</v>
      </c>
      <c r="G87" s="277"/>
      <c r="H87" s="78">
        <f>F87</f>
        <v>12.54</v>
      </c>
      <c r="I87" s="144"/>
      <c r="J87" s="23"/>
    </row>
    <row r="88" spans="1:10" ht="16" x14ac:dyDescent="0.2">
      <c r="A88" s="63"/>
      <c r="B88" s="257"/>
      <c r="C88" s="167"/>
      <c r="D88" s="66"/>
      <c r="E88" s="78"/>
      <c r="F88" s="78"/>
      <c r="G88" s="277"/>
      <c r="H88" s="78"/>
      <c r="I88" s="144"/>
      <c r="J88" s="23"/>
    </row>
    <row r="89" spans="1:10" ht="16" x14ac:dyDescent="0.2">
      <c r="A89" s="63"/>
      <c r="B89" s="257" t="s">
        <v>900</v>
      </c>
      <c r="C89" s="167" t="s">
        <v>901</v>
      </c>
      <c r="D89" s="66" t="s">
        <v>411</v>
      </c>
      <c r="E89" s="78">
        <v>200000</v>
      </c>
      <c r="F89" s="78">
        <v>10.07</v>
      </c>
      <c r="G89" s="277">
        <v>0.53</v>
      </c>
      <c r="H89" s="78">
        <f>SUM(G89,F89)</f>
        <v>10.6</v>
      </c>
      <c r="I89" s="144">
        <f>SUM(H90,H89)</f>
        <v>18.96</v>
      </c>
      <c r="J89" s="23"/>
    </row>
    <row r="90" spans="1:10" ht="16" x14ac:dyDescent="0.2">
      <c r="A90" s="63"/>
      <c r="B90" s="257" t="s">
        <v>900</v>
      </c>
      <c r="C90" s="167" t="s">
        <v>901</v>
      </c>
      <c r="D90" s="66" t="s">
        <v>413</v>
      </c>
      <c r="E90" s="78">
        <v>200000</v>
      </c>
      <c r="F90" s="78">
        <v>8.36</v>
      </c>
      <c r="G90" s="277"/>
      <c r="H90" s="78">
        <v>8.36</v>
      </c>
      <c r="I90" s="144"/>
      <c r="J90" s="23"/>
    </row>
    <row r="91" spans="1:10" ht="16" x14ac:dyDescent="0.2">
      <c r="A91" s="63"/>
      <c r="B91" s="257"/>
      <c r="C91" s="167"/>
      <c r="D91" s="66"/>
      <c r="E91" s="78"/>
      <c r="F91" s="78"/>
      <c r="G91" s="277"/>
      <c r="H91" s="78"/>
      <c r="I91" s="144"/>
      <c r="J91" s="23"/>
    </row>
    <row r="92" spans="1:10" ht="16" x14ac:dyDescent="0.2">
      <c r="A92" s="63"/>
      <c r="B92" s="257" t="s">
        <v>899</v>
      </c>
      <c r="C92" s="167" t="s">
        <v>844</v>
      </c>
      <c r="D92" s="66" t="s">
        <v>411</v>
      </c>
      <c r="E92" s="78">
        <v>10000</v>
      </c>
      <c r="F92" s="78"/>
      <c r="G92" s="78">
        <v>0.53</v>
      </c>
      <c r="H92" s="78"/>
      <c r="I92" s="144">
        <f>G92+F93</f>
        <v>0.95</v>
      </c>
      <c r="J92" s="23"/>
    </row>
    <row r="93" spans="1:10" ht="16" x14ac:dyDescent="0.2">
      <c r="A93" s="63"/>
      <c r="B93" s="257" t="s">
        <v>899</v>
      </c>
      <c r="C93" s="167" t="s">
        <v>844</v>
      </c>
      <c r="D93" s="66" t="s">
        <v>413</v>
      </c>
      <c r="E93" s="78">
        <v>10000</v>
      </c>
      <c r="F93" s="78">
        <v>0.42</v>
      </c>
      <c r="G93" s="277"/>
      <c r="H93" s="78"/>
      <c r="I93" s="144"/>
      <c r="J93" s="23"/>
    </row>
    <row r="94" spans="1:10" ht="16" x14ac:dyDescent="0.2">
      <c r="A94" s="63"/>
      <c r="B94" s="257"/>
      <c r="C94" s="167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552</v>
      </c>
      <c r="C95" s="66" t="s">
        <v>64</v>
      </c>
      <c r="D95" s="66" t="s">
        <v>411</v>
      </c>
      <c r="E95" s="79">
        <v>100000</v>
      </c>
      <c r="F95" s="254">
        <v>27.72</v>
      </c>
      <c r="G95" s="478">
        <v>3.08</v>
      </c>
      <c r="H95" s="78">
        <f>SUM(F95:G95)</f>
        <v>30.799999999999997</v>
      </c>
      <c r="I95" s="144">
        <f>SUM(H95:H99)</f>
        <v>43.15</v>
      </c>
      <c r="J95" s="23"/>
    </row>
    <row r="96" spans="1:10" ht="16" x14ac:dyDescent="0.2">
      <c r="A96" s="63"/>
      <c r="B96" s="75" t="s">
        <v>552</v>
      </c>
      <c r="C96" s="66" t="s">
        <v>64</v>
      </c>
      <c r="D96" s="66" t="s">
        <v>412</v>
      </c>
      <c r="E96" s="79">
        <v>10000</v>
      </c>
      <c r="F96" s="109">
        <v>3.42</v>
      </c>
      <c r="G96" s="479"/>
      <c r="H96" s="78">
        <f>F96</f>
        <v>3.42</v>
      </c>
      <c r="I96" s="144"/>
      <c r="J96" s="23"/>
    </row>
    <row r="97" spans="1:10" ht="16" x14ac:dyDescent="0.2">
      <c r="A97" s="63"/>
      <c r="B97" s="75" t="s">
        <v>552</v>
      </c>
      <c r="C97" s="66" t="s">
        <v>64</v>
      </c>
      <c r="D97" s="66" t="s">
        <v>413</v>
      </c>
      <c r="E97" s="79">
        <v>100000</v>
      </c>
      <c r="F97" s="109">
        <v>4.18</v>
      </c>
      <c r="G97" s="479"/>
      <c r="H97" s="78">
        <f>F97</f>
        <v>4.18</v>
      </c>
      <c r="I97" s="144"/>
      <c r="J97" s="23"/>
    </row>
    <row r="98" spans="1:10" ht="16" x14ac:dyDescent="0.2">
      <c r="A98" s="63"/>
      <c r="B98" s="75" t="s">
        <v>552</v>
      </c>
      <c r="C98" s="66" t="s">
        <v>64</v>
      </c>
      <c r="D98" s="66" t="s">
        <v>418</v>
      </c>
      <c r="E98" s="78">
        <v>100000</v>
      </c>
      <c r="F98" s="109">
        <v>4.4000000000000004</v>
      </c>
      <c r="G98" s="479"/>
      <c r="H98" s="78">
        <f>F98</f>
        <v>4.4000000000000004</v>
      </c>
      <c r="I98" s="144"/>
      <c r="J98" s="23"/>
    </row>
    <row r="99" spans="1:10" ht="16" x14ac:dyDescent="0.2">
      <c r="A99" s="63"/>
      <c r="B99" s="75" t="s">
        <v>552</v>
      </c>
      <c r="C99" s="66" t="s">
        <v>64</v>
      </c>
      <c r="D99" s="66" t="s">
        <v>414</v>
      </c>
      <c r="E99" s="79">
        <v>10000</v>
      </c>
      <c r="F99" s="109">
        <v>0.35</v>
      </c>
      <c r="G99" s="479"/>
      <c r="H99" s="78">
        <f>F99</f>
        <v>0.35</v>
      </c>
      <c r="I99" s="144"/>
      <c r="J99" s="23"/>
    </row>
    <row r="100" spans="1:10" ht="16" x14ac:dyDescent="0.2">
      <c r="A100" s="63"/>
      <c r="B100" s="75"/>
      <c r="C100" s="66"/>
      <c r="D100" s="66"/>
      <c r="E100" s="79"/>
      <c r="F100" s="109"/>
      <c r="G100" s="479"/>
      <c r="H100" s="78"/>
      <c r="I100" s="144"/>
      <c r="J100" s="23"/>
    </row>
    <row r="101" spans="1:10" ht="16" x14ac:dyDescent="0.2">
      <c r="A101" s="63"/>
      <c r="B101" s="75" t="s">
        <v>553</v>
      </c>
      <c r="C101" s="66" t="s">
        <v>218</v>
      </c>
      <c r="D101" s="66" t="s">
        <v>411</v>
      </c>
      <c r="E101" s="79">
        <v>10000</v>
      </c>
      <c r="F101" s="109">
        <v>0</v>
      </c>
      <c r="G101" s="479">
        <f>H101-F101</f>
        <v>5.0199999999999996</v>
      </c>
      <c r="H101" s="78">
        <v>5.0199999999999996</v>
      </c>
      <c r="I101" s="144">
        <f>H101</f>
        <v>5.0199999999999996</v>
      </c>
      <c r="J101" s="23"/>
    </row>
    <row r="102" spans="1:10" ht="16" x14ac:dyDescent="0.2">
      <c r="A102" s="63"/>
      <c r="B102" s="75"/>
      <c r="C102" s="66"/>
      <c r="D102" s="66"/>
      <c r="E102" s="79"/>
      <c r="F102" s="109"/>
      <c r="G102" s="479"/>
      <c r="H102" s="78"/>
      <c r="I102" s="144"/>
      <c r="J102" s="23"/>
    </row>
    <row r="103" spans="1:10" ht="16" x14ac:dyDescent="0.2">
      <c r="A103" s="63"/>
      <c r="B103" s="75" t="s">
        <v>422</v>
      </c>
      <c r="C103" s="66" t="s">
        <v>420</v>
      </c>
      <c r="D103" s="66" t="s">
        <v>411</v>
      </c>
      <c r="E103" s="79">
        <v>10000</v>
      </c>
      <c r="F103" s="109">
        <v>0</v>
      </c>
      <c r="G103" s="478">
        <v>5.0199999999999996</v>
      </c>
      <c r="H103" s="78">
        <f>SUM(F103:G103)</f>
        <v>5.0199999999999996</v>
      </c>
      <c r="I103" s="144">
        <f>SUM(H103:H104)</f>
        <v>7.1099999999999994</v>
      </c>
      <c r="J103" s="23"/>
    </row>
    <row r="104" spans="1:10" ht="16" x14ac:dyDescent="0.2">
      <c r="A104" s="75"/>
      <c r="B104" s="75" t="s">
        <v>422</v>
      </c>
      <c r="C104" s="66" t="s">
        <v>420</v>
      </c>
      <c r="D104" s="66" t="s">
        <v>413</v>
      </c>
      <c r="E104" s="79">
        <v>50000</v>
      </c>
      <c r="F104" s="109">
        <v>2.09</v>
      </c>
      <c r="G104" s="479"/>
      <c r="H104" s="78">
        <f>F104</f>
        <v>2.09</v>
      </c>
      <c r="I104" s="144"/>
      <c r="J104" s="23"/>
    </row>
    <row r="105" spans="1:10" ht="16" x14ac:dyDescent="0.2">
      <c r="A105" s="75"/>
      <c r="B105" s="75"/>
      <c r="C105" s="66"/>
      <c r="D105" s="66"/>
      <c r="E105" s="79"/>
      <c r="F105" s="109"/>
      <c r="G105" s="479"/>
      <c r="H105" s="78"/>
      <c r="I105" s="144"/>
      <c r="J105" s="23"/>
    </row>
    <row r="106" spans="1:10" ht="16" x14ac:dyDescent="0.2">
      <c r="A106" s="75"/>
      <c r="B106" s="75" t="s">
        <v>712</v>
      </c>
      <c r="C106" s="66" t="s">
        <v>706</v>
      </c>
      <c r="D106" s="66" t="s">
        <v>411</v>
      </c>
      <c r="E106" s="79">
        <v>10000</v>
      </c>
      <c r="F106" s="109">
        <v>0</v>
      </c>
      <c r="G106" s="479">
        <f>H106-F106</f>
        <v>0.91</v>
      </c>
      <c r="H106" s="78">
        <v>0.91</v>
      </c>
      <c r="I106" s="144">
        <f>SUM(H107,H106,)</f>
        <v>1.33</v>
      </c>
      <c r="J106" s="23"/>
    </row>
    <row r="107" spans="1:10" ht="16" x14ac:dyDescent="0.2">
      <c r="A107" s="75"/>
      <c r="B107" s="75" t="s">
        <v>978</v>
      </c>
      <c r="C107" s="66" t="s">
        <v>706</v>
      </c>
      <c r="D107" s="66" t="s">
        <v>413</v>
      </c>
      <c r="E107" s="79">
        <v>10000</v>
      </c>
      <c r="F107" s="109">
        <v>0.42</v>
      </c>
      <c r="G107" s="479">
        <v>0</v>
      </c>
      <c r="H107" s="78">
        <v>0.42</v>
      </c>
      <c r="I107" s="144"/>
      <c r="J107" s="23"/>
    </row>
    <row r="108" spans="1:10" ht="16" x14ac:dyDescent="0.2">
      <c r="A108" s="75"/>
      <c r="B108" s="75"/>
      <c r="C108" s="66"/>
      <c r="D108" s="66"/>
      <c r="E108" s="79"/>
      <c r="F108" s="109"/>
      <c r="G108" s="479"/>
      <c r="H108" s="78"/>
      <c r="I108" s="144"/>
      <c r="J108" s="23"/>
    </row>
    <row r="109" spans="1:10" ht="16" x14ac:dyDescent="0.2">
      <c r="A109" s="63"/>
      <c r="B109" s="75" t="s">
        <v>423</v>
      </c>
      <c r="C109" s="66" t="s">
        <v>421</v>
      </c>
      <c r="D109" s="66" t="s">
        <v>411</v>
      </c>
      <c r="E109" s="79">
        <v>200000</v>
      </c>
      <c r="F109" s="109">
        <f>H109-G109</f>
        <v>10.07</v>
      </c>
      <c r="G109" s="479">
        <v>0.53</v>
      </c>
      <c r="H109" s="78">
        <v>10.6</v>
      </c>
      <c r="I109" s="144">
        <f>SUM(H109:H110)</f>
        <v>14.78</v>
      </c>
      <c r="J109" s="23"/>
    </row>
    <row r="110" spans="1:10" ht="16" x14ac:dyDescent="0.2">
      <c r="A110" s="63"/>
      <c r="B110" s="75" t="s">
        <v>423</v>
      </c>
      <c r="C110" s="66" t="s">
        <v>421</v>
      </c>
      <c r="D110" s="66" t="s">
        <v>413</v>
      </c>
      <c r="E110" s="79">
        <v>100000</v>
      </c>
      <c r="F110" s="109">
        <v>4.18</v>
      </c>
      <c r="G110" s="479"/>
      <c r="H110" s="78">
        <f>F110</f>
        <v>4.18</v>
      </c>
      <c r="I110" s="144"/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63"/>
      <c r="B112" s="75" t="s">
        <v>907</v>
      </c>
      <c r="C112" s="66" t="s">
        <v>908</v>
      </c>
      <c r="D112" s="66" t="s">
        <v>411</v>
      </c>
      <c r="E112" s="79">
        <v>10000</v>
      </c>
      <c r="F112" s="109"/>
      <c r="G112" s="479">
        <v>5.0199999999999996</v>
      </c>
      <c r="H112" s="78">
        <v>5.0199999999999996</v>
      </c>
      <c r="I112" s="144">
        <v>5.0199999999999996</v>
      </c>
      <c r="J112" s="23"/>
    </row>
    <row r="113" spans="1:10" ht="16" x14ac:dyDescent="0.2">
      <c r="A113" s="63"/>
      <c r="B113" s="75"/>
      <c r="C113" s="66"/>
      <c r="D113" s="66"/>
      <c r="E113" s="79"/>
      <c r="F113" s="109"/>
      <c r="G113" s="479"/>
      <c r="H113" s="78"/>
      <c r="I113" s="144"/>
      <c r="J113" s="23"/>
    </row>
    <row r="114" spans="1:10" ht="16" x14ac:dyDescent="0.2">
      <c r="A114" s="75"/>
      <c r="B114" s="75" t="s">
        <v>794</v>
      </c>
      <c r="C114" s="66" t="s">
        <v>791</v>
      </c>
      <c r="D114" s="66" t="s">
        <v>411</v>
      </c>
      <c r="E114" s="78">
        <v>10000</v>
      </c>
      <c r="F114" s="78">
        <v>0</v>
      </c>
      <c r="G114" s="277">
        <v>0.91</v>
      </c>
      <c r="H114" s="78">
        <f>F114+G114</f>
        <v>0.91</v>
      </c>
      <c r="I114" s="144">
        <f>H114</f>
        <v>0.91</v>
      </c>
      <c r="J114" s="23"/>
    </row>
    <row r="115" spans="1:10" ht="16" x14ac:dyDescent="0.2">
      <c r="A115" s="63"/>
      <c r="B115" s="75"/>
      <c r="C115" s="66"/>
      <c r="D115" s="66"/>
      <c r="E115" s="79"/>
      <c r="F115" s="78"/>
      <c r="G115" s="277"/>
      <c r="H115" s="78"/>
      <c r="I115" s="144"/>
      <c r="J115" s="23"/>
    </row>
    <row r="116" spans="1:10" ht="16" x14ac:dyDescent="0.2">
      <c r="A116" s="63"/>
      <c r="B116" s="75" t="s">
        <v>766</v>
      </c>
      <c r="C116" s="66" t="s">
        <v>765</v>
      </c>
      <c r="D116" s="66" t="s">
        <v>411</v>
      </c>
      <c r="E116" s="78">
        <v>10000</v>
      </c>
      <c r="F116" s="78">
        <v>0</v>
      </c>
      <c r="G116" s="277">
        <v>0.66</v>
      </c>
      <c r="H116" s="78">
        <f>SUM(F116:G116)</f>
        <v>0.66</v>
      </c>
      <c r="I116" s="144">
        <f>SUM(H116:H119)</f>
        <v>4.8499999999999996</v>
      </c>
      <c r="J116" s="23"/>
    </row>
    <row r="117" spans="1:10" ht="16" x14ac:dyDescent="0.2">
      <c r="A117" s="63"/>
      <c r="B117" s="75" t="s">
        <v>766</v>
      </c>
      <c r="C117" s="66" t="s">
        <v>765</v>
      </c>
      <c r="D117" s="66" t="s">
        <v>412</v>
      </c>
      <c r="E117" s="78">
        <v>10000</v>
      </c>
      <c r="F117" s="78">
        <v>3.42</v>
      </c>
      <c r="G117" s="277"/>
      <c r="H117" s="78">
        <f>F117</f>
        <v>3.42</v>
      </c>
      <c r="I117" s="144"/>
      <c r="J117" s="23"/>
    </row>
    <row r="118" spans="1:10" ht="16" x14ac:dyDescent="0.2">
      <c r="A118" s="63"/>
      <c r="B118" s="75" t="s">
        <v>766</v>
      </c>
      <c r="C118" s="66" t="s">
        <v>765</v>
      </c>
      <c r="D118" s="66" t="s">
        <v>413</v>
      </c>
      <c r="E118" s="78">
        <v>10000</v>
      </c>
      <c r="F118" s="78">
        <v>0.42</v>
      </c>
      <c r="G118" s="277"/>
      <c r="H118" s="78">
        <f>F118</f>
        <v>0.42</v>
      </c>
      <c r="I118" s="144"/>
      <c r="J118" s="23"/>
    </row>
    <row r="119" spans="1:10" ht="16" x14ac:dyDescent="0.2">
      <c r="A119" s="63"/>
      <c r="B119" s="75" t="s">
        <v>766</v>
      </c>
      <c r="C119" s="66" t="s">
        <v>765</v>
      </c>
      <c r="D119" s="66" t="s">
        <v>414</v>
      </c>
      <c r="E119" s="78">
        <v>10000</v>
      </c>
      <c r="F119" s="78">
        <v>0.35</v>
      </c>
      <c r="G119" s="277"/>
      <c r="H119" s="78">
        <f>F119</f>
        <v>0.35</v>
      </c>
      <c r="I119" s="144"/>
      <c r="J119" s="23"/>
    </row>
    <row r="120" spans="1:10" ht="16" x14ac:dyDescent="0.2">
      <c r="A120" s="63"/>
      <c r="B120" s="75"/>
      <c r="C120" s="66"/>
      <c r="D120" s="66"/>
      <c r="E120" s="79"/>
      <c r="F120" s="78"/>
      <c r="G120" s="277"/>
      <c r="H120" s="79"/>
      <c r="I120" s="144"/>
      <c r="J120" s="23"/>
    </row>
    <row r="121" spans="1:10" ht="16" x14ac:dyDescent="0.2">
      <c r="A121" s="63"/>
      <c r="B121" s="75" t="s">
        <v>943</v>
      </c>
      <c r="C121" s="66" t="s">
        <v>944</v>
      </c>
      <c r="D121" s="66" t="s">
        <v>411</v>
      </c>
      <c r="E121" s="79">
        <v>10000</v>
      </c>
      <c r="F121" s="78">
        <v>0</v>
      </c>
      <c r="G121" s="277">
        <v>0.46</v>
      </c>
      <c r="H121" s="79">
        <v>0.46</v>
      </c>
      <c r="I121" s="144">
        <f>SUM(H122,H121)</f>
        <v>0.88</v>
      </c>
      <c r="J121" s="23"/>
    </row>
    <row r="122" spans="1:10" ht="16" x14ac:dyDescent="0.2">
      <c r="A122" s="63"/>
      <c r="B122" s="75" t="s">
        <v>943</v>
      </c>
      <c r="C122" s="66" t="s">
        <v>944</v>
      </c>
      <c r="D122" s="66" t="s">
        <v>413</v>
      </c>
      <c r="E122" s="79">
        <v>10000</v>
      </c>
      <c r="F122" s="78">
        <v>0.42</v>
      </c>
      <c r="G122" s="277">
        <v>0</v>
      </c>
      <c r="H122" s="79">
        <v>0.42</v>
      </c>
      <c r="I122" s="144"/>
      <c r="J122" s="23"/>
    </row>
    <row r="123" spans="1:10" ht="16" x14ac:dyDescent="0.2">
      <c r="A123" s="63"/>
      <c r="B123" s="75"/>
      <c r="C123" s="66"/>
      <c r="D123" s="66"/>
      <c r="E123" s="79"/>
      <c r="F123" s="78"/>
      <c r="G123" s="277"/>
      <c r="H123" s="79"/>
      <c r="I123" s="144"/>
      <c r="J123" s="23"/>
    </row>
    <row r="124" spans="1:10" ht="16" x14ac:dyDescent="0.2">
      <c r="A124" s="63"/>
      <c r="B124" s="75" t="s">
        <v>555</v>
      </c>
      <c r="C124" s="66" t="s">
        <v>57</v>
      </c>
      <c r="D124" s="66" t="s">
        <v>411</v>
      </c>
      <c r="E124" s="78">
        <v>40000</v>
      </c>
      <c r="F124" s="109">
        <f>H124-G124</f>
        <v>15.059999999999999</v>
      </c>
      <c r="G124" s="479">
        <v>5.0199999999999996</v>
      </c>
      <c r="H124" s="78">
        <v>20.079999999999998</v>
      </c>
      <c r="I124" s="144">
        <f>SUM(H124:H129)</f>
        <v>44.470000000000006</v>
      </c>
      <c r="J124" s="23"/>
    </row>
    <row r="125" spans="1:10" ht="16" x14ac:dyDescent="0.2">
      <c r="A125" s="63"/>
      <c r="B125" s="75" t="s">
        <v>555</v>
      </c>
      <c r="C125" s="66" t="s">
        <v>57</v>
      </c>
      <c r="D125" s="66" t="s">
        <v>417</v>
      </c>
      <c r="E125" s="79">
        <v>10000</v>
      </c>
      <c r="F125" s="109">
        <v>19.760000000000002</v>
      </c>
      <c r="G125" s="479"/>
      <c r="H125" s="79">
        <f>F125</f>
        <v>19.760000000000002</v>
      </c>
      <c r="I125" s="144"/>
      <c r="J125" s="23"/>
    </row>
    <row r="126" spans="1:10" ht="16" x14ac:dyDescent="0.2">
      <c r="A126" s="63"/>
      <c r="B126" s="75" t="s">
        <v>555</v>
      </c>
      <c r="C126" s="66" t="s">
        <v>57</v>
      </c>
      <c r="D126" s="66" t="s">
        <v>412</v>
      </c>
      <c r="E126" s="79">
        <v>10000</v>
      </c>
      <c r="F126" s="109">
        <v>3.42</v>
      </c>
      <c r="G126" s="479"/>
      <c r="H126" s="79">
        <f>F126</f>
        <v>3.42</v>
      </c>
      <c r="I126" s="144"/>
      <c r="J126" s="23"/>
    </row>
    <row r="127" spans="1:10" ht="16" x14ac:dyDescent="0.2">
      <c r="A127" s="63"/>
      <c r="B127" s="75" t="s">
        <v>555</v>
      </c>
      <c r="C127" s="66" t="s">
        <v>57</v>
      </c>
      <c r="D127" s="66" t="s">
        <v>413</v>
      </c>
      <c r="E127" s="79">
        <v>10000</v>
      </c>
      <c r="F127" s="109">
        <v>0.42</v>
      </c>
      <c r="G127" s="479"/>
      <c r="H127" s="79">
        <f>F127</f>
        <v>0.42</v>
      </c>
      <c r="I127" s="144"/>
      <c r="J127" s="23"/>
    </row>
    <row r="128" spans="1:10" ht="16" x14ac:dyDescent="0.2">
      <c r="A128" s="63"/>
      <c r="B128" s="75" t="s">
        <v>555</v>
      </c>
      <c r="C128" s="66" t="s">
        <v>57</v>
      </c>
      <c r="D128" s="66" t="s">
        <v>418</v>
      </c>
      <c r="E128" s="79">
        <v>10000</v>
      </c>
      <c r="F128" s="109">
        <v>0.44</v>
      </c>
      <c r="G128" s="479"/>
      <c r="H128" s="79">
        <f>F128</f>
        <v>0.44</v>
      </c>
      <c r="I128" s="144"/>
      <c r="J128" s="23"/>
    </row>
    <row r="129" spans="1:10" ht="16" x14ac:dyDescent="0.2">
      <c r="A129" s="63"/>
      <c r="B129" s="75" t="s">
        <v>555</v>
      </c>
      <c r="C129" s="66" t="s">
        <v>57</v>
      </c>
      <c r="D129" s="66" t="s">
        <v>414</v>
      </c>
      <c r="E129" s="79">
        <v>10000</v>
      </c>
      <c r="F129" s="109">
        <v>0.35</v>
      </c>
      <c r="G129" s="479"/>
      <c r="H129" s="79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109"/>
      <c r="G130" s="479"/>
      <c r="H130" s="79"/>
      <c r="I130" s="144"/>
      <c r="J130" s="23"/>
    </row>
    <row r="131" spans="1:10" ht="16" x14ac:dyDescent="0.2">
      <c r="A131" s="63"/>
      <c r="B131" s="75" t="s">
        <v>946</v>
      </c>
      <c r="C131" s="66" t="s">
        <v>947</v>
      </c>
      <c r="D131" s="66" t="s">
        <v>411</v>
      </c>
      <c r="E131" s="79">
        <v>150000</v>
      </c>
      <c r="F131" s="79">
        <v>6.44</v>
      </c>
      <c r="G131" s="479">
        <v>0.46</v>
      </c>
      <c r="H131" s="79">
        <f>F131+G131</f>
        <v>6.9</v>
      </c>
      <c r="I131" s="144">
        <f>H131+H132</f>
        <v>13.17</v>
      </c>
      <c r="J131" s="23"/>
    </row>
    <row r="132" spans="1:10" ht="16" x14ac:dyDescent="0.2">
      <c r="A132" s="63"/>
      <c r="B132" s="75" t="s">
        <v>946</v>
      </c>
      <c r="C132" s="66" t="s">
        <v>947</v>
      </c>
      <c r="D132" s="66" t="s">
        <v>413</v>
      </c>
      <c r="E132" s="79">
        <v>150000</v>
      </c>
      <c r="F132" s="79">
        <v>6.27</v>
      </c>
      <c r="G132" s="479"/>
      <c r="H132" s="79">
        <v>6.27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9"/>
      <c r="I133" s="144"/>
      <c r="J133" s="23"/>
    </row>
    <row r="134" spans="1:10" ht="16" x14ac:dyDescent="0.2">
      <c r="A134" s="63"/>
      <c r="B134" s="75" t="s">
        <v>558</v>
      </c>
      <c r="C134" s="66" t="s">
        <v>219</v>
      </c>
      <c r="D134" s="66" t="s">
        <v>411</v>
      </c>
      <c r="E134" s="78">
        <v>50000</v>
      </c>
      <c r="F134" s="109">
        <f>H134-G134</f>
        <v>2.6399999999999997</v>
      </c>
      <c r="G134" s="479">
        <v>0.66</v>
      </c>
      <c r="H134" s="78">
        <v>3.3</v>
      </c>
      <c r="I134" s="192">
        <f>SUM(H134:H135)</f>
        <v>7.8999999999999995</v>
      </c>
      <c r="J134" s="23"/>
    </row>
    <row r="135" spans="1:10" ht="16" x14ac:dyDescent="0.2">
      <c r="A135" s="63"/>
      <c r="B135" s="75" t="s">
        <v>558</v>
      </c>
      <c r="C135" s="66" t="s">
        <v>219</v>
      </c>
      <c r="D135" s="66" t="s">
        <v>413</v>
      </c>
      <c r="E135" s="79">
        <v>110000</v>
      </c>
      <c r="F135" s="109">
        <v>4.5999999999999996</v>
      </c>
      <c r="G135" s="479"/>
      <c r="H135" s="79">
        <f>F135</f>
        <v>4.5999999999999996</v>
      </c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144"/>
      <c r="J136" s="23"/>
    </row>
    <row r="137" spans="1:10" ht="16" x14ac:dyDescent="0.2">
      <c r="A137" s="63"/>
      <c r="B137" s="75" t="s">
        <v>909</v>
      </c>
      <c r="C137" s="66" t="s">
        <v>910</v>
      </c>
      <c r="D137" s="66" t="s">
        <v>411</v>
      </c>
      <c r="E137" s="79">
        <v>10000</v>
      </c>
      <c r="F137" s="78">
        <v>0</v>
      </c>
      <c r="G137" s="277">
        <v>0.91</v>
      </c>
      <c r="H137" s="79">
        <v>0.91</v>
      </c>
      <c r="I137" s="144">
        <v>0.91</v>
      </c>
      <c r="J137" s="23"/>
    </row>
    <row r="138" spans="1:10" ht="16" x14ac:dyDescent="0.2">
      <c r="A138" s="63"/>
      <c r="B138" s="75"/>
      <c r="C138" s="66"/>
      <c r="D138" s="66"/>
      <c r="E138" s="78"/>
      <c r="F138" s="78"/>
      <c r="G138" s="277"/>
      <c r="H138" s="79"/>
      <c r="I138" s="144"/>
      <c r="J138" s="23"/>
    </row>
    <row r="139" spans="1:10" ht="16" x14ac:dyDescent="0.2">
      <c r="A139" s="63"/>
      <c r="B139" s="175" t="s">
        <v>651</v>
      </c>
      <c r="C139" s="66" t="s">
        <v>650</v>
      </c>
      <c r="D139" s="66" t="s">
        <v>411</v>
      </c>
      <c r="E139" s="78">
        <v>250000</v>
      </c>
      <c r="F139" s="78">
        <v>30.24</v>
      </c>
      <c r="G139" s="277">
        <v>1.26</v>
      </c>
      <c r="H139" s="78">
        <f>SUM(G139,F139)</f>
        <v>31.5</v>
      </c>
      <c r="I139" s="144">
        <f>SUM(H139:H142)</f>
        <v>45.300000000000004</v>
      </c>
      <c r="J139" s="23"/>
    </row>
    <row r="140" spans="1:10" ht="16" x14ac:dyDescent="0.2">
      <c r="A140" s="63"/>
      <c r="B140" s="175" t="s">
        <v>651</v>
      </c>
      <c r="C140" s="66" t="s">
        <v>650</v>
      </c>
      <c r="D140" s="66" t="s">
        <v>412</v>
      </c>
      <c r="E140" s="78">
        <v>10000</v>
      </c>
      <c r="F140" s="109">
        <v>3.42</v>
      </c>
      <c r="G140" s="479"/>
      <c r="H140" s="79">
        <f>F140</f>
        <v>3.42</v>
      </c>
      <c r="I140" s="144"/>
      <c r="J140" s="23"/>
    </row>
    <row r="141" spans="1:10" ht="16" x14ac:dyDescent="0.2">
      <c r="A141" s="63"/>
      <c r="B141" s="175" t="s">
        <v>651</v>
      </c>
      <c r="C141" s="66" t="s">
        <v>650</v>
      </c>
      <c r="D141" s="66" t="s">
        <v>413</v>
      </c>
      <c r="E141" s="78">
        <v>240000</v>
      </c>
      <c r="F141" s="109">
        <v>10.029999999999999</v>
      </c>
      <c r="G141" s="479"/>
      <c r="H141" s="79">
        <f>F141</f>
        <v>10.029999999999999</v>
      </c>
      <c r="I141" s="144"/>
      <c r="J141" s="23"/>
    </row>
    <row r="142" spans="1:10" ht="16" x14ac:dyDescent="0.2">
      <c r="A142" s="63"/>
      <c r="B142" s="175" t="s">
        <v>651</v>
      </c>
      <c r="C142" s="66" t="s">
        <v>650</v>
      </c>
      <c r="D142" s="66" t="s">
        <v>414</v>
      </c>
      <c r="E142" s="78">
        <v>10000</v>
      </c>
      <c r="F142" s="109">
        <v>0.35</v>
      </c>
      <c r="G142" s="479"/>
      <c r="H142" s="79">
        <f>F142</f>
        <v>0.35</v>
      </c>
      <c r="I142" s="144"/>
      <c r="J142" s="23"/>
    </row>
    <row r="143" spans="1:10" ht="16" x14ac:dyDescent="0.2">
      <c r="A143" s="63"/>
      <c r="B143" s="75"/>
      <c r="C143" s="66"/>
      <c r="D143" s="66"/>
      <c r="E143" s="78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836</v>
      </c>
      <c r="C144" s="66" t="s">
        <v>837</v>
      </c>
      <c r="D144" s="66" t="s">
        <v>411</v>
      </c>
      <c r="E144" s="78">
        <v>200000</v>
      </c>
      <c r="F144" s="109">
        <v>12.54</v>
      </c>
      <c r="G144" s="479">
        <v>0.66</v>
      </c>
      <c r="H144" s="79">
        <f>SUM(F144,G144)</f>
        <v>13.2</v>
      </c>
      <c r="I144" s="144">
        <f>SUM(H144,H145)</f>
        <v>21.56</v>
      </c>
      <c r="J144" s="23"/>
    </row>
    <row r="145" spans="1:10" ht="16" x14ac:dyDescent="0.2">
      <c r="A145" s="63"/>
      <c r="B145" s="75" t="s">
        <v>836</v>
      </c>
      <c r="C145" s="66" t="s">
        <v>837</v>
      </c>
      <c r="D145" s="66" t="s">
        <v>413</v>
      </c>
      <c r="E145" s="78">
        <v>200000</v>
      </c>
      <c r="F145" s="109">
        <v>8.36</v>
      </c>
      <c r="G145" s="479"/>
      <c r="H145" s="79">
        <v>8.36</v>
      </c>
      <c r="I145" s="144"/>
      <c r="J145" s="23"/>
    </row>
    <row r="146" spans="1:10" ht="16" x14ac:dyDescent="0.2">
      <c r="A146" s="63"/>
      <c r="B146" s="75"/>
      <c r="C146" s="66"/>
      <c r="D146" s="66"/>
      <c r="E146" s="79"/>
      <c r="F146" s="78"/>
      <c r="G146" s="277"/>
      <c r="H146" s="79"/>
      <c r="I146" s="144"/>
      <c r="J146" s="23"/>
    </row>
    <row r="147" spans="1:10" ht="16" x14ac:dyDescent="0.2">
      <c r="A147" s="63"/>
      <c r="B147" s="75" t="s">
        <v>561</v>
      </c>
      <c r="C147" s="66" t="s">
        <v>1039</v>
      </c>
      <c r="D147" s="66" t="s">
        <v>411</v>
      </c>
      <c r="E147" s="79">
        <v>10000</v>
      </c>
      <c r="F147" s="109">
        <v>0</v>
      </c>
      <c r="G147" s="479">
        <f>H147-F147</f>
        <v>0.91</v>
      </c>
      <c r="H147" s="79">
        <v>0.91</v>
      </c>
      <c r="I147" s="144">
        <f>SUM(H147:H148)</f>
        <v>1.33</v>
      </c>
      <c r="J147" s="23"/>
    </row>
    <row r="148" spans="1:10" ht="16" x14ac:dyDescent="0.2">
      <c r="A148" s="63"/>
      <c r="B148" s="75" t="s">
        <v>561</v>
      </c>
      <c r="C148" s="66" t="s">
        <v>1039</v>
      </c>
      <c r="D148" s="66" t="s">
        <v>413</v>
      </c>
      <c r="E148" s="78">
        <v>10000</v>
      </c>
      <c r="F148" s="78">
        <v>0.42</v>
      </c>
      <c r="G148" s="277"/>
      <c r="H148" s="78">
        <f>F148</f>
        <v>0.42</v>
      </c>
      <c r="I148" s="144"/>
      <c r="J148" s="23"/>
    </row>
    <row r="149" spans="1:10" ht="16" x14ac:dyDescent="0.2">
      <c r="A149" s="63"/>
      <c r="B149" s="75"/>
      <c r="C149" s="66"/>
      <c r="D149" s="66"/>
      <c r="E149" s="78"/>
      <c r="F149" s="78"/>
      <c r="G149" s="277"/>
      <c r="H149" s="78"/>
      <c r="I149" s="144"/>
      <c r="J149" s="23"/>
    </row>
    <row r="150" spans="1:10" ht="16" x14ac:dyDescent="0.2">
      <c r="A150" s="63"/>
      <c r="B150" s="75" t="s">
        <v>871</v>
      </c>
      <c r="C150" s="66" t="s">
        <v>870</v>
      </c>
      <c r="D150" s="66" t="s">
        <v>411</v>
      </c>
      <c r="E150" s="79">
        <v>10000</v>
      </c>
      <c r="F150" s="78"/>
      <c r="G150" s="277">
        <v>0.53</v>
      </c>
      <c r="H150" s="78">
        <v>0.53</v>
      </c>
      <c r="I150" s="144">
        <v>0.95</v>
      </c>
      <c r="J150" s="23"/>
    </row>
    <row r="151" spans="1:10" ht="16" x14ac:dyDescent="0.2">
      <c r="A151" s="63"/>
      <c r="B151" s="75" t="s">
        <v>871</v>
      </c>
      <c r="C151" s="66" t="s">
        <v>870</v>
      </c>
      <c r="D151" s="66" t="s">
        <v>413</v>
      </c>
      <c r="E151" s="78">
        <v>10000</v>
      </c>
      <c r="F151" s="78">
        <v>0.42</v>
      </c>
      <c r="G151" s="277"/>
      <c r="H151" s="78">
        <v>0.42</v>
      </c>
      <c r="I151" s="144"/>
      <c r="J151" s="23"/>
    </row>
    <row r="152" spans="1:10" ht="16" x14ac:dyDescent="0.2">
      <c r="A152" s="63"/>
      <c r="B152" s="75"/>
      <c r="C152" s="66"/>
      <c r="D152" s="66"/>
      <c r="E152" s="78"/>
      <c r="F152" s="78"/>
      <c r="G152" s="277"/>
      <c r="H152" s="78"/>
      <c r="I152" s="144"/>
      <c r="J152" s="23"/>
    </row>
    <row r="153" spans="1:10" ht="16" x14ac:dyDescent="0.2">
      <c r="A153" s="63"/>
      <c r="B153" s="75" t="s">
        <v>562</v>
      </c>
      <c r="C153" s="66" t="s">
        <v>233</v>
      </c>
      <c r="D153" s="66" t="s">
        <v>411</v>
      </c>
      <c r="E153" s="78">
        <v>10000</v>
      </c>
      <c r="F153" s="109">
        <v>0</v>
      </c>
      <c r="G153" s="479">
        <f>H153-F153</f>
        <v>5.0199999999999996</v>
      </c>
      <c r="H153" s="78">
        <v>5.0199999999999996</v>
      </c>
      <c r="I153" s="144">
        <f>SUM(H153:H156)</f>
        <v>12.969999999999999</v>
      </c>
      <c r="J153" s="211"/>
    </row>
    <row r="154" spans="1:10" ht="16" x14ac:dyDescent="0.2">
      <c r="A154" s="63"/>
      <c r="B154" s="75" t="s">
        <v>562</v>
      </c>
      <c r="C154" s="66" t="s">
        <v>233</v>
      </c>
      <c r="D154" s="66" t="s">
        <v>412</v>
      </c>
      <c r="E154" s="79">
        <v>10000</v>
      </c>
      <c r="F154" s="109">
        <v>3.42</v>
      </c>
      <c r="G154" s="479"/>
      <c r="H154" s="79">
        <f>F154</f>
        <v>3.42</v>
      </c>
      <c r="I154" s="144"/>
      <c r="J154" s="23"/>
    </row>
    <row r="155" spans="1:10" ht="16" x14ac:dyDescent="0.2">
      <c r="A155" s="63"/>
      <c r="B155" s="75" t="s">
        <v>562</v>
      </c>
      <c r="C155" s="66" t="s">
        <v>233</v>
      </c>
      <c r="D155" s="66" t="s">
        <v>413</v>
      </c>
      <c r="E155" s="79">
        <v>100000</v>
      </c>
      <c r="F155" s="109">
        <v>4.18</v>
      </c>
      <c r="G155" s="479"/>
      <c r="H155" s="79">
        <f>F155</f>
        <v>4.18</v>
      </c>
      <c r="I155" s="144"/>
      <c r="J155" s="23"/>
    </row>
    <row r="156" spans="1:10" ht="16" x14ac:dyDescent="0.2">
      <c r="A156" s="63"/>
      <c r="B156" s="75" t="s">
        <v>562</v>
      </c>
      <c r="C156" s="66" t="s">
        <v>233</v>
      </c>
      <c r="D156" s="66" t="s">
        <v>414</v>
      </c>
      <c r="E156" s="79">
        <v>10000</v>
      </c>
      <c r="F156" s="109">
        <v>0.35</v>
      </c>
      <c r="G156" s="479"/>
      <c r="H156" s="79">
        <f>F156</f>
        <v>0.35</v>
      </c>
      <c r="I156" s="144"/>
      <c r="J156" s="23"/>
    </row>
    <row r="157" spans="1:10" ht="16" x14ac:dyDescent="0.2">
      <c r="A157" s="63"/>
      <c r="B157" s="75"/>
      <c r="C157" s="66"/>
      <c r="D157" s="66"/>
      <c r="E157" s="79"/>
      <c r="F157" s="78"/>
      <c r="G157" s="277"/>
      <c r="H157" s="79"/>
      <c r="I157" s="144"/>
      <c r="J157" s="23"/>
    </row>
    <row r="158" spans="1:10" ht="16" x14ac:dyDescent="0.2">
      <c r="A158" s="63"/>
      <c r="B158" s="75" t="s">
        <v>563</v>
      </c>
      <c r="C158" s="66" t="s">
        <v>234</v>
      </c>
      <c r="D158" s="66" t="s">
        <v>411</v>
      </c>
      <c r="E158" s="78">
        <v>10000</v>
      </c>
      <c r="F158" s="78">
        <v>0</v>
      </c>
      <c r="G158" s="277">
        <f>H158-F158</f>
        <v>14.08</v>
      </c>
      <c r="H158" s="78">
        <v>14.08</v>
      </c>
      <c r="I158" s="144">
        <f>H158</f>
        <v>14.08</v>
      </c>
      <c r="J158" s="23"/>
    </row>
    <row r="159" spans="1:10" ht="16" x14ac:dyDescent="0.2">
      <c r="A159" s="63"/>
      <c r="B159" s="75"/>
      <c r="C159" s="66"/>
      <c r="D159" s="66"/>
      <c r="F159" s="314"/>
      <c r="G159" s="277"/>
      <c r="H159" s="78"/>
      <c r="I159" s="144"/>
      <c r="J159" s="23"/>
    </row>
    <row r="160" spans="1:10" ht="16" x14ac:dyDescent="0.2">
      <c r="A160" s="63"/>
      <c r="B160" s="75" t="s">
        <v>1045</v>
      </c>
      <c r="C160" s="66" t="s">
        <v>1046</v>
      </c>
      <c r="D160" s="66" t="s">
        <v>411</v>
      </c>
      <c r="E160" s="78">
        <v>40000</v>
      </c>
      <c r="F160" s="314"/>
      <c r="G160" s="277"/>
      <c r="H160" s="78"/>
      <c r="I160" s="144"/>
      <c r="J160" s="23" t="s">
        <v>1047</v>
      </c>
    </row>
    <row r="161" spans="1:10" ht="16" x14ac:dyDescent="0.2">
      <c r="A161" s="63"/>
      <c r="B161" s="75" t="s">
        <v>1045</v>
      </c>
      <c r="C161" s="66" t="s">
        <v>1046</v>
      </c>
      <c r="D161" s="66" t="s">
        <v>417</v>
      </c>
      <c r="E161" s="78">
        <v>5000</v>
      </c>
      <c r="F161" s="314"/>
      <c r="G161" s="277"/>
      <c r="H161" s="78"/>
      <c r="I161" s="144"/>
      <c r="J161" s="23"/>
    </row>
    <row r="162" spans="1:10" ht="16" x14ac:dyDescent="0.2">
      <c r="A162" s="63"/>
      <c r="B162" s="75" t="s">
        <v>1045</v>
      </c>
      <c r="C162" s="66" t="s">
        <v>1046</v>
      </c>
      <c r="D162" s="66" t="s">
        <v>413</v>
      </c>
      <c r="E162" s="78">
        <v>40000</v>
      </c>
      <c r="F162" s="314"/>
      <c r="G162" s="277"/>
      <c r="H162" s="78"/>
      <c r="I162" s="144"/>
      <c r="J162" s="23"/>
    </row>
    <row r="163" spans="1:10" ht="16" x14ac:dyDescent="0.2">
      <c r="A163" s="63"/>
      <c r="B163" s="75" t="s">
        <v>1045</v>
      </c>
      <c r="C163" s="66" t="s">
        <v>1046</v>
      </c>
      <c r="D163" s="66" t="s">
        <v>418</v>
      </c>
      <c r="E163" s="78">
        <v>5000</v>
      </c>
      <c r="F163" s="314"/>
      <c r="G163" s="277"/>
      <c r="H163" s="78"/>
      <c r="I163" s="144"/>
      <c r="J163" s="23"/>
    </row>
    <row r="164" spans="1:10" ht="16" x14ac:dyDescent="0.2">
      <c r="A164" s="63"/>
      <c r="B164" s="75"/>
      <c r="C164" s="66"/>
      <c r="D164" s="66"/>
      <c r="E164" s="78"/>
      <c r="F164" s="314"/>
      <c r="G164" s="277"/>
      <c r="H164" s="78"/>
      <c r="I164" s="144"/>
      <c r="J164" s="23"/>
    </row>
    <row r="165" spans="1:10" ht="16" x14ac:dyDescent="0.2">
      <c r="A165" s="63"/>
      <c r="B165" s="75" t="s">
        <v>985</v>
      </c>
      <c r="C165" s="66" t="s">
        <v>986</v>
      </c>
      <c r="D165" s="66" t="s">
        <v>411</v>
      </c>
      <c r="E165" s="78">
        <v>10000</v>
      </c>
      <c r="F165" s="314">
        <v>0</v>
      </c>
      <c r="G165" s="277">
        <v>0.53</v>
      </c>
      <c r="H165" s="78">
        <v>0.53</v>
      </c>
      <c r="I165" s="144">
        <f>SUM(H166,H165)</f>
        <v>0.95</v>
      </c>
      <c r="J165" s="23"/>
    </row>
    <row r="166" spans="1:10" ht="16" x14ac:dyDescent="0.2">
      <c r="A166" s="63"/>
      <c r="B166" s="75" t="s">
        <v>985</v>
      </c>
      <c r="C166" s="66" t="s">
        <v>986</v>
      </c>
      <c r="D166" s="66" t="s">
        <v>413</v>
      </c>
      <c r="E166" s="78">
        <v>10000</v>
      </c>
      <c r="F166" s="314">
        <v>0.42</v>
      </c>
      <c r="G166" s="277">
        <v>0</v>
      </c>
      <c r="H166" s="78">
        <v>0.42</v>
      </c>
      <c r="I166" s="144"/>
      <c r="J166" s="23"/>
    </row>
    <row r="167" spans="1:10" ht="16" x14ac:dyDescent="0.2">
      <c r="A167" s="63"/>
      <c r="B167" s="75"/>
      <c r="C167" s="66"/>
      <c r="D167" s="66"/>
      <c r="E167" s="79"/>
      <c r="F167" s="314"/>
      <c r="G167" s="277"/>
      <c r="H167" s="79"/>
      <c r="I167" s="144"/>
      <c r="J167" s="23"/>
    </row>
    <row r="168" spans="1:10" ht="16" x14ac:dyDescent="0.2">
      <c r="A168" s="63"/>
      <c r="B168" s="75" t="s">
        <v>564</v>
      </c>
      <c r="C168" s="168" t="s">
        <v>330</v>
      </c>
      <c r="D168" s="168" t="s">
        <v>411</v>
      </c>
      <c r="E168" s="169">
        <v>200000</v>
      </c>
      <c r="F168" s="254">
        <v>23.94</v>
      </c>
      <c r="G168" s="478">
        <v>1.26</v>
      </c>
      <c r="H168" s="343">
        <f>SUM(F168:G168)</f>
        <v>25.200000000000003</v>
      </c>
      <c r="I168" s="144">
        <f>SUM(H168:H173)</f>
        <v>32.660000000000004</v>
      </c>
      <c r="J168" s="23"/>
    </row>
    <row r="169" spans="1:10" ht="16" x14ac:dyDescent="0.2">
      <c r="A169" s="63"/>
      <c r="B169" s="75" t="s">
        <v>564</v>
      </c>
      <c r="C169" s="168" t="s">
        <v>330</v>
      </c>
      <c r="D169" s="168" t="s">
        <v>417</v>
      </c>
      <c r="E169" s="169">
        <v>10000</v>
      </c>
      <c r="F169" s="254">
        <v>2.83</v>
      </c>
      <c r="G169" s="479"/>
      <c r="H169" s="343">
        <f>F169</f>
        <v>2.83</v>
      </c>
      <c r="I169" s="144"/>
      <c r="J169" s="23"/>
    </row>
    <row r="170" spans="1:10" ht="16" x14ac:dyDescent="0.2">
      <c r="A170" s="63"/>
      <c r="B170" s="75" t="s">
        <v>564</v>
      </c>
      <c r="C170" s="168" t="s">
        <v>330</v>
      </c>
      <c r="D170" s="168" t="s">
        <v>412</v>
      </c>
      <c r="E170" s="169">
        <v>10000</v>
      </c>
      <c r="F170" s="109">
        <v>3.42</v>
      </c>
      <c r="G170" s="479"/>
      <c r="H170" s="78">
        <f>F170</f>
        <v>3.42</v>
      </c>
      <c r="I170" s="144"/>
      <c r="J170" s="23"/>
    </row>
    <row r="171" spans="1:10" ht="16" x14ac:dyDescent="0.2">
      <c r="A171" s="63"/>
      <c r="B171" s="75" t="s">
        <v>564</v>
      </c>
      <c r="C171" s="168" t="s">
        <v>330</v>
      </c>
      <c r="D171" s="168" t="s">
        <v>413</v>
      </c>
      <c r="E171" s="169">
        <v>10000</v>
      </c>
      <c r="F171" s="109">
        <v>0.42</v>
      </c>
      <c r="G171" s="479"/>
      <c r="H171" s="78">
        <f>F171</f>
        <v>0.42</v>
      </c>
      <c r="I171" s="144"/>
      <c r="J171" s="23"/>
    </row>
    <row r="172" spans="1:10" ht="16" x14ac:dyDescent="0.2">
      <c r="A172" s="63"/>
      <c r="B172" s="75" t="s">
        <v>564</v>
      </c>
      <c r="C172" s="168" t="s">
        <v>330</v>
      </c>
      <c r="D172" s="168" t="s">
        <v>418</v>
      </c>
      <c r="E172" s="169">
        <v>10000</v>
      </c>
      <c r="F172" s="253">
        <v>0.44</v>
      </c>
      <c r="G172" s="479"/>
      <c r="H172" s="78">
        <f>F172</f>
        <v>0.44</v>
      </c>
      <c r="I172" s="144"/>
      <c r="J172" s="23"/>
    </row>
    <row r="173" spans="1:10" ht="16" x14ac:dyDescent="0.2">
      <c r="A173" s="63"/>
      <c r="B173" s="75" t="s">
        <v>564</v>
      </c>
      <c r="C173" s="168" t="s">
        <v>330</v>
      </c>
      <c r="D173" s="168" t="s">
        <v>414</v>
      </c>
      <c r="E173" s="169">
        <v>10000</v>
      </c>
      <c r="F173" s="253">
        <v>0.35</v>
      </c>
      <c r="G173" s="479"/>
      <c r="H173" s="78">
        <f>F173</f>
        <v>0.35</v>
      </c>
      <c r="I173" s="144"/>
      <c r="J173" s="23"/>
    </row>
    <row r="174" spans="1:10" ht="16" x14ac:dyDescent="0.2">
      <c r="A174" s="63"/>
      <c r="B174" s="172"/>
      <c r="C174" s="168"/>
      <c r="D174" s="212"/>
      <c r="E174" s="169"/>
      <c r="F174" s="78"/>
      <c r="G174" s="277"/>
      <c r="H174" s="78"/>
      <c r="I174" s="144"/>
      <c r="J174" s="23"/>
    </row>
    <row r="175" spans="1:10" ht="16" x14ac:dyDescent="0.2">
      <c r="A175" s="63"/>
      <c r="B175" s="172" t="s">
        <v>565</v>
      </c>
      <c r="C175" s="168" t="s">
        <v>490</v>
      </c>
      <c r="D175" s="212" t="s">
        <v>411</v>
      </c>
      <c r="E175" s="169">
        <v>10000</v>
      </c>
      <c r="F175" s="109" t="s">
        <v>492</v>
      </c>
      <c r="G175" s="479">
        <v>3.08</v>
      </c>
      <c r="H175" s="78">
        <f>G175</f>
        <v>3.08</v>
      </c>
      <c r="I175" s="144">
        <f>H175</f>
        <v>3.08</v>
      </c>
      <c r="J175" s="23"/>
    </row>
    <row r="176" spans="1:10" ht="16" x14ac:dyDescent="0.2">
      <c r="A176" s="63"/>
      <c r="B176" s="172"/>
      <c r="C176" s="168"/>
      <c r="D176" s="212"/>
      <c r="E176" s="169"/>
      <c r="F176" s="109"/>
      <c r="G176" s="479"/>
      <c r="H176" s="78"/>
      <c r="I176" s="144"/>
      <c r="J176" s="23"/>
    </row>
    <row r="177" spans="1:10" ht="16" x14ac:dyDescent="0.2">
      <c r="A177" s="63"/>
      <c r="B177" s="172" t="s">
        <v>653</v>
      </c>
      <c r="C177" s="168" t="s">
        <v>988</v>
      </c>
      <c r="D177" s="212" t="s">
        <v>989</v>
      </c>
      <c r="E177" s="169">
        <v>10000</v>
      </c>
      <c r="F177" s="109">
        <v>0</v>
      </c>
      <c r="G177" s="479">
        <v>1.26</v>
      </c>
      <c r="H177" s="78">
        <v>1.26</v>
      </c>
      <c r="I177" s="144">
        <v>1.26</v>
      </c>
      <c r="J177" s="23"/>
    </row>
    <row r="178" spans="1:10" ht="16" x14ac:dyDescent="0.2">
      <c r="A178" s="63"/>
      <c r="B178" s="172"/>
      <c r="C178" s="168"/>
      <c r="D178" s="212"/>
      <c r="E178" s="169"/>
      <c r="F178" s="78"/>
      <c r="G178" s="277"/>
      <c r="H178" s="78"/>
      <c r="I178" s="144"/>
      <c r="J178" s="23"/>
    </row>
    <row r="179" spans="1:10" ht="16" x14ac:dyDescent="0.2">
      <c r="A179" s="63"/>
      <c r="B179" s="75" t="s">
        <v>566</v>
      </c>
      <c r="C179" s="66" t="s">
        <v>25</v>
      </c>
      <c r="D179" s="66" t="s">
        <v>411</v>
      </c>
      <c r="E179" s="79">
        <v>10000</v>
      </c>
      <c r="F179" s="109">
        <v>0</v>
      </c>
      <c r="G179" s="479">
        <f>H179-F179</f>
        <v>3.08</v>
      </c>
      <c r="H179" s="79">
        <v>3.08</v>
      </c>
      <c r="I179" s="144">
        <f>H179</f>
        <v>3.08</v>
      </c>
      <c r="J179" s="23"/>
    </row>
    <row r="180" spans="1:10" ht="16" x14ac:dyDescent="0.2">
      <c r="A180" s="63"/>
      <c r="B180" s="75"/>
      <c r="C180" s="66"/>
      <c r="D180" s="66"/>
      <c r="E180" s="79"/>
      <c r="F180" s="78"/>
      <c r="G180" s="277"/>
      <c r="H180" s="79"/>
      <c r="I180" s="144"/>
      <c r="J180" s="23"/>
    </row>
    <row r="181" spans="1:10" ht="16" x14ac:dyDescent="0.2">
      <c r="A181" s="63"/>
      <c r="B181" s="75" t="s">
        <v>567</v>
      </c>
      <c r="C181" s="66" t="s">
        <v>88</v>
      </c>
      <c r="D181" s="66" t="s">
        <v>411</v>
      </c>
      <c r="E181" s="78">
        <v>250000</v>
      </c>
      <c r="F181" s="109">
        <v>73.92</v>
      </c>
      <c r="G181" s="479">
        <v>3.08</v>
      </c>
      <c r="H181" s="78">
        <f>F181+G181</f>
        <v>77</v>
      </c>
      <c r="I181" s="144">
        <f>SUM(H181:H186)</f>
        <v>159.62999999999997</v>
      </c>
      <c r="J181" s="23"/>
    </row>
    <row r="182" spans="1:10" ht="16" x14ac:dyDescent="0.2">
      <c r="A182" s="63"/>
      <c r="B182" s="75" t="s">
        <v>567</v>
      </c>
      <c r="C182" s="66" t="s">
        <v>88</v>
      </c>
      <c r="D182" s="66" t="s">
        <v>417</v>
      </c>
      <c r="E182" s="78">
        <v>50000</v>
      </c>
      <c r="F182" s="109">
        <v>57.85</v>
      </c>
      <c r="G182" s="479"/>
      <c r="H182" s="78">
        <f>F182</f>
        <v>57.85</v>
      </c>
      <c r="I182" s="144"/>
      <c r="J182" s="211"/>
    </row>
    <row r="183" spans="1:10" ht="16" x14ac:dyDescent="0.2">
      <c r="A183" s="63"/>
      <c r="B183" s="75" t="s">
        <v>567</v>
      </c>
      <c r="C183" s="66" t="s">
        <v>88</v>
      </c>
      <c r="D183" s="66" t="s">
        <v>412</v>
      </c>
      <c r="E183" s="78">
        <v>10000</v>
      </c>
      <c r="F183" s="109">
        <v>3.42</v>
      </c>
      <c r="G183" s="479"/>
      <c r="H183" s="78">
        <f>F183</f>
        <v>3.42</v>
      </c>
      <c r="I183" s="144"/>
      <c r="J183" s="23"/>
    </row>
    <row r="184" spans="1:10" ht="16" x14ac:dyDescent="0.2">
      <c r="A184" s="63"/>
      <c r="B184" s="75" t="s">
        <v>567</v>
      </c>
      <c r="C184" s="66" t="s">
        <v>88</v>
      </c>
      <c r="D184" s="66" t="s">
        <v>413</v>
      </c>
      <c r="E184" s="78">
        <v>250000</v>
      </c>
      <c r="F184" s="109">
        <v>10.45</v>
      </c>
      <c r="G184" s="479"/>
      <c r="H184" s="78">
        <f>F184</f>
        <v>10.45</v>
      </c>
      <c r="I184" s="144"/>
      <c r="J184" s="23"/>
    </row>
    <row r="185" spans="1:10" ht="16" x14ac:dyDescent="0.2">
      <c r="A185" s="63"/>
      <c r="B185" s="75" t="s">
        <v>567</v>
      </c>
      <c r="C185" s="66" t="s">
        <v>88</v>
      </c>
      <c r="D185" s="66" t="s">
        <v>418</v>
      </c>
      <c r="E185" s="78">
        <v>240000</v>
      </c>
      <c r="F185" s="109">
        <v>10.56</v>
      </c>
      <c r="G185" s="479"/>
      <c r="H185" s="79">
        <f>F185</f>
        <v>10.56</v>
      </c>
      <c r="I185" s="144"/>
      <c r="J185" s="23"/>
    </row>
    <row r="186" spans="1:10" ht="16" x14ac:dyDescent="0.2">
      <c r="A186" s="63"/>
      <c r="B186" s="75" t="s">
        <v>567</v>
      </c>
      <c r="C186" s="66" t="s">
        <v>88</v>
      </c>
      <c r="D186" s="66" t="s">
        <v>414</v>
      </c>
      <c r="E186" s="79">
        <v>10000</v>
      </c>
      <c r="F186" s="109">
        <v>0.35</v>
      </c>
      <c r="G186" s="479"/>
      <c r="H186" s="79">
        <f>F186</f>
        <v>0.35</v>
      </c>
      <c r="I186" s="144"/>
      <c r="J186" s="23"/>
    </row>
    <row r="187" spans="1:10" ht="16" x14ac:dyDescent="0.2">
      <c r="A187" s="63"/>
      <c r="B187" s="75"/>
      <c r="C187" s="66"/>
      <c r="D187" s="66"/>
      <c r="E187" s="79"/>
      <c r="F187" s="78"/>
      <c r="G187" s="277"/>
      <c r="H187" s="79"/>
      <c r="I187" s="144"/>
      <c r="J187" s="23"/>
    </row>
    <row r="188" spans="1:10" ht="16" x14ac:dyDescent="0.2">
      <c r="A188" s="63"/>
      <c r="B188" s="75" t="s">
        <v>568</v>
      </c>
      <c r="C188" s="66" t="s">
        <v>173</v>
      </c>
      <c r="D188" s="66" t="s">
        <v>411</v>
      </c>
      <c r="E188" s="79">
        <v>10000</v>
      </c>
      <c r="F188" s="109">
        <v>0</v>
      </c>
      <c r="G188" s="479">
        <v>14.08</v>
      </c>
      <c r="H188" s="79">
        <v>14.08</v>
      </c>
      <c r="I188" s="144">
        <f>SUM(H188:H190)</f>
        <v>34.260000000000005</v>
      </c>
      <c r="J188" s="23"/>
    </row>
    <row r="189" spans="1:10" ht="16" x14ac:dyDescent="0.2">
      <c r="A189" s="63"/>
      <c r="B189" s="75" t="s">
        <v>568</v>
      </c>
      <c r="C189" s="66" t="s">
        <v>173</v>
      </c>
      <c r="D189" s="66" t="s">
        <v>417</v>
      </c>
      <c r="E189" s="79">
        <v>10000</v>
      </c>
      <c r="F189" s="109">
        <v>19.760000000000002</v>
      </c>
      <c r="G189" s="479"/>
      <c r="H189" s="79">
        <f>F189</f>
        <v>19.760000000000002</v>
      </c>
      <c r="I189" s="144"/>
      <c r="J189" s="23"/>
    </row>
    <row r="190" spans="1:10" ht="16" x14ac:dyDescent="0.2">
      <c r="A190" s="63"/>
      <c r="B190" s="75" t="s">
        <v>568</v>
      </c>
      <c r="C190" s="66" t="s">
        <v>173</v>
      </c>
      <c r="D190" s="66" t="s">
        <v>413</v>
      </c>
      <c r="E190" s="78">
        <v>10000</v>
      </c>
      <c r="F190" s="109">
        <v>0.42</v>
      </c>
      <c r="G190" s="479"/>
      <c r="H190" s="78">
        <f>F190</f>
        <v>0.42</v>
      </c>
      <c r="I190" s="144"/>
      <c r="J190" s="23"/>
    </row>
    <row r="191" spans="1:10" ht="16" x14ac:dyDescent="0.2">
      <c r="A191" s="63"/>
      <c r="B191" s="75"/>
      <c r="C191" s="66"/>
      <c r="D191" s="66"/>
      <c r="E191" s="78"/>
      <c r="F191" s="78"/>
      <c r="G191" s="277"/>
      <c r="H191" s="78"/>
      <c r="I191" s="144"/>
      <c r="J191" s="23"/>
    </row>
    <row r="192" spans="1:10" ht="16" x14ac:dyDescent="0.2">
      <c r="A192" s="63"/>
      <c r="B192" s="75" t="s">
        <v>569</v>
      </c>
      <c r="C192" s="66" t="s">
        <v>189</v>
      </c>
      <c r="D192" s="66" t="s">
        <v>411</v>
      </c>
      <c r="E192" s="78">
        <v>100000</v>
      </c>
      <c r="F192" s="109">
        <f>H192-G192</f>
        <v>72.180000000000007</v>
      </c>
      <c r="G192" s="479">
        <v>8.02</v>
      </c>
      <c r="H192" s="78">
        <v>80.2</v>
      </c>
      <c r="I192" s="144">
        <f>SUM(H192:H193)</f>
        <v>84.38</v>
      </c>
      <c r="J192" s="211"/>
    </row>
    <row r="193" spans="1:10" ht="16" x14ac:dyDescent="0.2">
      <c r="A193" s="63"/>
      <c r="B193" s="75" t="s">
        <v>569</v>
      </c>
      <c r="C193" s="66" t="s">
        <v>189</v>
      </c>
      <c r="D193" s="66" t="s">
        <v>413</v>
      </c>
      <c r="E193" s="79">
        <v>100000</v>
      </c>
      <c r="F193" s="109">
        <v>4.18</v>
      </c>
      <c r="G193" s="479"/>
      <c r="H193" s="79">
        <f>F193</f>
        <v>4.18</v>
      </c>
      <c r="I193" s="144"/>
      <c r="J193" s="23"/>
    </row>
    <row r="194" spans="1:10" ht="16" x14ac:dyDescent="0.2">
      <c r="A194" s="63"/>
      <c r="B194" s="75"/>
      <c r="C194" s="66"/>
      <c r="D194" s="66"/>
      <c r="E194" s="79"/>
      <c r="F194" s="78"/>
      <c r="G194" s="277"/>
      <c r="H194" s="79"/>
      <c r="I194" s="144"/>
      <c r="J194" s="23"/>
    </row>
    <row r="195" spans="1:10" ht="16" x14ac:dyDescent="0.2">
      <c r="A195" s="63"/>
      <c r="B195" s="75" t="s">
        <v>877</v>
      </c>
      <c r="C195" s="66" t="s">
        <v>911</v>
      </c>
      <c r="D195" s="66" t="s">
        <v>411</v>
      </c>
      <c r="E195" s="79">
        <v>10000</v>
      </c>
      <c r="F195" s="109"/>
      <c r="G195" s="479">
        <v>2.0099999999999998</v>
      </c>
      <c r="H195" s="79">
        <v>2.0099999999999998</v>
      </c>
      <c r="I195" s="144">
        <v>4.9000000000000004</v>
      </c>
      <c r="J195" s="23" t="s">
        <v>992</v>
      </c>
    </row>
    <row r="196" spans="1:10" ht="17" customHeight="1" x14ac:dyDescent="0.2">
      <c r="A196" s="63"/>
      <c r="B196" s="75" t="s">
        <v>877</v>
      </c>
      <c r="C196" s="66" t="s">
        <v>911</v>
      </c>
      <c r="D196" s="66" t="s">
        <v>417</v>
      </c>
      <c r="E196" s="79">
        <v>5000</v>
      </c>
      <c r="F196" s="109">
        <v>2.21</v>
      </c>
      <c r="G196" s="479"/>
      <c r="H196" s="79">
        <v>2.21</v>
      </c>
      <c r="I196" s="144"/>
      <c r="J196" s="23"/>
    </row>
    <row r="197" spans="1:10" ht="16" x14ac:dyDescent="0.2">
      <c r="A197" s="63"/>
      <c r="B197" s="75" t="s">
        <v>877</v>
      </c>
      <c r="C197" s="66" t="s">
        <v>911</v>
      </c>
      <c r="D197" s="66" t="s">
        <v>879</v>
      </c>
      <c r="E197" s="79">
        <v>2000</v>
      </c>
      <c r="F197" s="109">
        <v>0.68</v>
      </c>
      <c r="G197" s="479"/>
      <c r="H197" s="79">
        <v>0.68</v>
      </c>
      <c r="I197" s="144"/>
      <c r="J197" s="23"/>
    </row>
    <row r="198" spans="1:10" ht="16" x14ac:dyDescent="0.2">
      <c r="A198" s="63"/>
      <c r="B198" s="75"/>
      <c r="C198" s="66"/>
      <c r="D198" s="66"/>
      <c r="E198" s="79"/>
      <c r="F198" s="78"/>
      <c r="G198" s="277"/>
      <c r="H198" s="79"/>
      <c r="I198" s="144"/>
      <c r="J198" s="23"/>
    </row>
    <row r="199" spans="1:10" ht="16" x14ac:dyDescent="0.2">
      <c r="A199" s="63"/>
      <c r="B199" s="75" t="s">
        <v>570</v>
      </c>
      <c r="C199" s="66" t="s">
        <v>143</v>
      </c>
      <c r="D199" s="66" t="s">
        <v>411</v>
      </c>
      <c r="E199" s="78">
        <v>10000</v>
      </c>
      <c r="F199" s="109">
        <v>0</v>
      </c>
      <c r="G199" s="479">
        <v>0.66</v>
      </c>
      <c r="H199" s="78">
        <v>0.66</v>
      </c>
      <c r="I199" s="144">
        <f>SUM(H199:H200)</f>
        <v>4.84</v>
      </c>
      <c r="J199" s="211"/>
    </row>
    <row r="200" spans="1:10" ht="16" x14ac:dyDescent="0.2">
      <c r="A200" s="63"/>
      <c r="B200" s="75" t="s">
        <v>570</v>
      </c>
      <c r="C200" s="66" t="s">
        <v>143</v>
      </c>
      <c r="D200" s="66" t="s">
        <v>413</v>
      </c>
      <c r="E200" s="79">
        <v>100000</v>
      </c>
      <c r="F200" s="109">
        <v>4.18</v>
      </c>
      <c r="G200" s="479"/>
      <c r="H200" s="79">
        <f>F200</f>
        <v>4.18</v>
      </c>
      <c r="I200" s="144"/>
      <c r="J200" s="23"/>
    </row>
    <row r="201" spans="1:10" ht="16" x14ac:dyDescent="0.2">
      <c r="A201" s="63"/>
      <c r="B201" s="75"/>
      <c r="C201" s="66"/>
      <c r="D201" s="66"/>
      <c r="E201" s="79"/>
      <c r="F201" s="78"/>
      <c r="G201" s="277"/>
      <c r="H201" s="79"/>
      <c r="I201" s="144"/>
      <c r="J201" s="23"/>
    </row>
    <row r="202" spans="1:10" ht="16" x14ac:dyDescent="0.2">
      <c r="A202" s="63"/>
      <c r="B202" s="75" t="s">
        <v>949</v>
      </c>
      <c r="C202" s="66" t="s">
        <v>950</v>
      </c>
      <c r="D202" s="66" t="s">
        <v>411</v>
      </c>
      <c r="E202" s="79">
        <v>30000</v>
      </c>
      <c r="F202" s="78">
        <v>112.28</v>
      </c>
      <c r="G202" s="277">
        <v>8.02</v>
      </c>
      <c r="H202" s="79">
        <f>F202+G202</f>
        <v>120.3</v>
      </c>
      <c r="I202" s="144">
        <f>H202+H203</f>
        <v>122.39</v>
      </c>
      <c r="J202" s="23"/>
    </row>
    <row r="203" spans="1:10" ht="16" x14ac:dyDescent="0.2">
      <c r="A203" s="63"/>
      <c r="B203" s="75" t="s">
        <v>949</v>
      </c>
      <c r="C203" s="66" t="s">
        <v>950</v>
      </c>
      <c r="D203" s="66" t="s">
        <v>413</v>
      </c>
      <c r="E203" s="79">
        <v>200000</v>
      </c>
      <c r="F203" s="78">
        <v>2.09</v>
      </c>
      <c r="G203" s="277">
        <v>0</v>
      </c>
      <c r="H203" s="79">
        <v>2.09</v>
      </c>
      <c r="I203" s="144"/>
      <c r="J203" s="23"/>
    </row>
    <row r="204" spans="1:10" ht="16" x14ac:dyDescent="0.2">
      <c r="A204" s="63"/>
      <c r="B204" s="75"/>
      <c r="C204" s="66"/>
      <c r="D204" s="66"/>
      <c r="E204" s="79"/>
      <c r="F204" s="78"/>
      <c r="G204" s="277"/>
      <c r="H204" s="79"/>
      <c r="I204" s="144"/>
      <c r="J204" s="23"/>
    </row>
    <row r="205" spans="1:10" ht="16" x14ac:dyDescent="0.2">
      <c r="A205" s="63"/>
      <c r="B205" s="75" t="s">
        <v>571</v>
      </c>
      <c r="C205" s="66" t="s">
        <v>235</v>
      </c>
      <c r="D205" s="66" t="s">
        <v>411</v>
      </c>
      <c r="E205" s="79">
        <v>10000</v>
      </c>
      <c r="F205" s="109">
        <v>0</v>
      </c>
      <c r="G205" s="479">
        <v>3.08</v>
      </c>
      <c r="H205" s="79">
        <v>3.08</v>
      </c>
      <c r="I205" s="144">
        <f>SUM(H205:H206)</f>
        <v>7.49</v>
      </c>
      <c r="J205" s="23"/>
    </row>
    <row r="206" spans="1:10" ht="16" x14ac:dyDescent="0.2">
      <c r="A206" s="63"/>
      <c r="B206" s="75" t="s">
        <v>571</v>
      </c>
      <c r="C206" s="66" t="s">
        <v>235</v>
      </c>
      <c r="D206" s="66" t="s">
        <v>417</v>
      </c>
      <c r="E206" s="79">
        <v>10000</v>
      </c>
      <c r="F206" s="109">
        <v>4.41</v>
      </c>
      <c r="G206" s="479"/>
      <c r="H206" s="79">
        <f>F206</f>
        <v>4.41</v>
      </c>
      <c r="I206" s="144"/>
      <c r="J206" s="23"/>
    </row>
    <row r="207" spans="1:10" ht="16" x14ac:dyDescent="0.2">
      <c r="A207" s="63"/>
      <c r="B207" s="75"/>
      <c r="C207" s="66"/>
      <c r="D207" s="66"/>
      <c r="E207" s="79"/>
      <c r="F207" s="78"/>
      <c r="G207" s="277"/>
      <c r="H207" s="79"/>
      <c r="I207" s="144"/>
      <c r="J207" s="23"/>
    </row>
    <row r="208" spans="1:10" ht="16" x14ac:dyDescent="0.2">
      <c r="A208" s="63"/>
      <c r="B208" s="75" t="s">
        <v>655</v>
      </c>
      <c r="C208" s="66" t="s">
        <v>654</v>
      </c>
      <c r="D208" s="66" t="s">
        <v>411</v>
      </c>
      <c r="E208" s="79">
        <v>200000</v>
      </c>
      <c r="F208" s="109">
        <v>17.29</v>
      </c>
      <c r="G208" s="479">
        <v>0.91</v>
      </c>
      <c r="H208" s="79">
        <f>F208+G208</f>
        <v>18.2</v>
      </c>
      <c r="I208" s="144">
        <f>SUM(H208:H213)</f>
        <v>47.33</v>
      </c>
      <c r="J208" s="23"/>
    </row>
    <row r="209" spans="1:10" ht="16" x14ac:dyDescent="0.2">
      <c r="A209" s="63"/>
      <c r="B209" s="75" t="s">
        <v>655</v>
      </c>
      <c r="C209" s="66" t="s">
        <v>654</v>
      </c>
      <c r="D209" s="66" t="s">
        <v>417</v>
      </c>
      <c r="E209" s="79">
        <v>100000</v>
      </c>
      <c r="F209" s="109">
        <v>12.6</v>
      </c>
      <c r="G209" s="479"/>
      <c r="H209" s="79">
        <f>F209</f>
        <v>12.6</v>
      </c>
      <c r="I209" s="144"/>
      <c r="J209" s="23"/>
    </row>
    <row r="210" spans="1:10" ht="16" x14ac:dyDescent="0.2">
      <c r="A210" s="63"/>
      <c r="B210" s="75" t="s">
        <v>655</v>
      </c>
      <c r="C210" s="66" t="s">
        <v>654</v>
      </c>
      <c r="D210" s="66" t="s">
        <v>412</v>
      </c>
      <c r="E210" s="79">
        <v>10000</v>
      </c>
      <c r="F210" s="109">
        <v>3.42</v>
      </c>
      <c r="G210" s="479"/>
      <c r="H210" s="79">
        <f>F210</f>
        <v>3.42</v>
      </c>
      <c r="I210" s="144"/>
      <c r="J210" s="23"/>
    </row>
    <row r="211" spans="1:10" ht="16" x14ac:dyDescent="0.2">
      <c r="A211" s="63"/>
      <c r="B211" s="75" t="s">
        <v>655</v>
      </c>
      <c r="C211" s="66" t="s">
        <v>654</v>
      </c>
      <c r="D211" s="66" t="s">
        <v>413</v>
      </c>
      <c r="E211" s="78">
        <v>200000</v>
      </c>
      <c r="F211" s="109">
        <v>8.36</v>
      </c>
      <c r="G211" s="479"/>
      <c r="H211" s="78">
        <f>F211</f>
        <v>8.36</v>
      </c>
      <c r="I211" s="144"/>
      <c r="J211" s="23"/>
    </row>
    <row r="212" spans="1:10" ht="16" x14ac:dyDescent="0.2">
      <c r="A212" s="63"/>
      <c r="B212" s="75" t="s">
        <v>655</v>
      </c>
      <c r="C212" s="66" t="s">
        <v>654</v>
      </c>
      <c r="D212" s="66" t="s">
        <v>418</v>
      </c>
      <c r="E212" s="79">
        <v>100000</v>
      </c>
      <c r="F212" s="109">
        <v>4.4000000000000004</v>
      </c>
      <c r="G212" s="479"/>
      <c r="H212" s="79">
        <f>F212</f>
        <v>4.4000000000000004</v>
      </c>
      <c r="I212" s="144"/>
      <c r="J212" s="23"/>
    </row>
    <row r="213" spans="1:10" ht="16" x14ac:dyDescent="0.2">
      <c r="A213" s="63"/>
      <c r="B213" s="75" t="s">
        <v>655</v>
      </c>
      <c r="C213" s="66" t="s">
        <v>654</v>
      </c>
      <c r="D213" s="66" t="s">
        <v>414</v>
      </c>
      <c r="E213" s="79">
        <v>10000</v>
      </c>
      <c r="F213" s="109">
        <v>0.35</v>
      </c>
      <c r="G213" s="479"/>
      <c r="H213" s="79">
        <f>F213</f>
        <v>0.35</v>
      </c>
      <c r="I213" s="144"/>
      <c r="J213" s="23"/>
    </row>
    <row r="214" spans="1:10" ht="16" x14ac:dyDescent="0.2">
      <c r="A214" s="63"/>
      <c r="B214" s="75"/>
      <c r="C214" s="66"/>
      <c r="D214" s="66"/>
      <c r="E214" s="79"/>
      <c r="F214" s="78"/>
      <c r="G214" s="277"/>
      <c r="H214" s="79"/>
      <c r="I214" s="144"/>
      <c r="J214" s="23"/>
    </row>
    <row r="215" spans="1:10" ht="16" x14ac:dyDescent="0.2">
      <c r="A215" s="63"/>
      <c r="B215" s="75" t="s">
        <v>934</v>
      </c>
      <c r="C215" s="66" t="s">
        <v>935</v>
      </c>
      <c r="D215" s="66" t="s">
        <v>411</v>
      </c>
      <c r="E215" s="79">
        <v>10000</v>
      </c>
      <c r="F215" s="78">
        <v>0</v>
      </c>
      <c r="G215" s="277">
        <v>0.66</v>
      </c>
      <c r="H215" s="79"/>
      <c r="I215" s="144">
        <v>0.66</v>
      </c>
      <c r="J215" s="23"/>
    </row>
    <row r="216" spans="1:10" ht="16" x14ac:dyDescent="0.2">
      <c r="A216" s="63"/>
      <c r="B216" s="75"/>
      <c r="C216" s="66"/>
      <c r="D216" s="66"/>
      <c r="E216" s="79"/>
      <c r="F216" s="78"/>
      <c r="G216" s="277"/>
      <c r="H216" s="79"/>
      <c r="I216" s="144"/>
      <c r="J216" s="23"/>
    </row>
    <row r="217" spans="1:10" ht="16" x14ac:dyDescent="0.2">
      <c r="A217" s="63"/>
      <c r="B217" s="75" t="s">
        <v>572</v>
      </c>
      <c r="C217" s="66" t="s">
        <v>29</v>
      </c>
      <c r="D217" s="66" t="s">
        <v>411</v>
      </c>
      <c r="E217" s="78">
        <v>10000</v>
      </c>
      <c r="F217" s="109">
        <v>0</v>
      </c>
      <c r="G217" s="479">
        <f>H217-F217</f>
        <v>3.08</v>
      </c>
      <c r="H217" s="78">
        <v>3.08</v>
      </c>
      <c r="I217" s="144">
        <f>SUM(H217:H217)</f>
        <v>3.08</v>
      </c>
      <c r="J217" s="211"/>
    </row>
    <row r="218" spans="1:10" ht="16" x14ac:dyDescent="0.2">
      <c r="A218" s="63"/>
      <c r="B218" s="75"/>
      <c r="C218" s="66"/>
      <c r="D218" s="66"/>
      <c r="E218" s="79"/>
      <c r="F218" s="78"/>
      <c r="G218" s="277"/>
      <c r="H218" s="79"/>
      <c r="I218" s="144"/>
      <c r="J218" s="23"/>
    </row>
    <row r="219" spans="1:10" ht="16" x14ac:dyDescent="0.2">
      <c r="A219" s="63"/>
      <c r="B219" s="75" t="s">
        <v>573</v>
      </c>
      <c r="C219" s="66" t="s">
        <v>201</v>
      </c>
      <c r="D219" s="66" t="s">
        <v>411</v>
      </c>
      <c r="E219" s="79">
        <v>10000</v>
      </c>
      <c r="F219" s="109">
        <v>0</v>
      </c>
      <c r="G219" s="479">
        <v>2.0099999999999998</v>
      </c>
      <c r="H219" s="79">
        <v>2.0099999999999998</v>
      </c>
      <c r="I219" s="144">
        <f>SUM(H219:H224)</f>
        <v>25.93</v>
      </c>
      <c r="J219" s="23"/>
    </row>
    <row r="220" spans="1:10" ht="16" x14ac:dyDescent="0.2">
      <c r="A220" s="63"/>
      <c r="B220" s="75" t="s">
        <v>573</v>
      </c>
      <c r="C220" s="66" t="s">
        <v>201</v>
      </c>
      <c r="D220" s="173" t="s">
        <v>417</v>
      </c>
      <c r="E220" s="79">
        <v>10000</v>
      </c>
      <c r="F220" s="109">
        <v>11.57</v>
      </c>
      <c r="G220" s="479"/>
      <c r="H220" s="79">
        <f>F220</f>
        <v>11.57</v>
      </c>
      <c r="I220" s="144"/>
      <c r="J220" s="23"/>
    </row>
    <row r="221" spans="1:10" ht="16" x14ac:dyDescent="0.2">
      <c r="A221" s="63"/>
      <c r="B221" s="75" t="s">
        <v>573</v>
      </c>
      <c r="C221" s="66" t="s">
        <v>201</v>
      </c>
      <c r="D221" s="173" t="s">
        <v>412</v>
      </c>
      <c r="E221" s="79">
        <v>10000</v>
      </c>
      <c r="F221" s="109">
        <v>3.42</v>
      </c>
      <c r="G221" s="479"/>
      <c r="H221" s="79">
        <f>F221</f>
        <v>3.42</v>
      </c>
      <c r="I221" s="144"/>
      <c r="J221" s="23"/>
    </row>
    <row r="222" spans="1:10" ht="16" x14ac:dyDescent="0.2">
      <c r="A222" s="63"/>
      <c r="B222" s="75" t="s">
        <v>573</v>
      </c>
      <c r="C222" s="66" t="s">
        <v>201</v>
      </c>
      <c r="D222" s="173" t="s">
        <v>413</v>
      </c>
      <c r="E222" s="79">
        <v>100000</v>
      </c>
      <c r="F222" s="109">
        <v>4.18</v>
      </c>
      <c r="G222" s="479"/>
      <c r="H222" s="79">
        <f>F222</f>
        <v>4.18</v>
      </c>
      <c r="I222" s="144"/>
      <c r="J222" s="23"/>
    </row>
    <row r="223" spans="1:10" ht="16" x14ac:dyDescent="0.2">
      <c r="A223" s="63"/>
      <c r="B223" s="75" t="s">
        <v>573</v>
      </c>
      <c r="C223" s="66" t="s">
        <v>201</v>
      </c>
      <c r="D223" s="173" t="s">
        <v>418</v>
      </c>
      <c r="E223" s="78">
        <v>100000</v>
      </c>
      <c r="F223" s="109">
        <v>4.4000000000000004</v>
      </c>
      <c r="G223" s="479"/>
      <c r="H223" s="79">
        <f>F223</f>
        <v>4.4000000000000004</v>
      </c>
      <c r="I223" s="144"/>
      <c r="J223" s="23"/>
    </row>
    <row r="224" spans="1:10" ht="16" x14ac:dyDescent="0.2">
      <c r="A224" s="63"/>
      <c r="B224" s="75" t="s">
        <v>573</v>
      </c>
      <c r="C224" s="66" t="s">
        <v>201</v>
      </c>
      <c r="D224" s="173" t="s">
        <v>414</v>
      </c>
      <c r="E224" s="79">
        <v>10000</v>
      </c>
      <c r="F224" s="109">
        <v>0.35</v>
      </c>
      <c r="G224" s="479"/>
      <c r="H224" s="79">
        <f>F224</f>
        <v>0.35</v>
      </c>
      <c r="I224" s="144"/>
      <c r="J224" s="23"/>
    </row>
    <row r="225" spans="1:18" ht="16" x14ac:dyDescent="0.2">
      <c r="A225" s="63"/>
      <c r="B225" s="75"/>
      <c r="C225" s="66"/>
      <c r="D225" s="66"/>
      <c r="E225" s="79"/>
      <c r="F225" s="78"/>
      <c r="G225" s="277"/>
      <c r="H225" s="79"/>
      <c r="I225" s="144"/>
      <c r="J225" s="23"/>
    </row>
    <row r="226" spans="1:18" ht="16" x14ac:dyDescent="0.2">
      <c r="A226" s="63"/>
      <c r="B226" s="75" t="s">
        <v>574</v>
      </c>
      <c r="C226" s="85" t="s">
        <v>226</v>
      </c>
      <c r="D226" s="85" t="s">
        <v>411</v>
      </c>
      <c r="E226" s="86">
        <v>10000</v>
      </c>
      <c r="F226" s="251">
        <v>0</v>
      </c>
      <c r="G226" s="478">
        <v>0.91</v>
      </c>
      <c r="H226" s="86">
        <f>SUM(F226:G226)</f>
        <v>0.91</v>
      </c>
      <c r="I226" s="242">
        <f>SUM(H226:H226)</f>
        <v>0.91</v>
      </c>
      <c r="J226" s="23"/>
    </row>
    <row r="227" spans="1:18" ht="16" x14ac:dyDescent="0.2">
      <c r="A227" s="63"/>
      <c r="B227" s="75"/>
      <c r="C227" s="168"/>
      <c r="D227" s="168"/>
      <c r="E227" s="169"/>
      <c r="F227" s="86"/>
      <c r="G227" s="278"/>
      <c r="H227" s="86"/>
      <c r="I227" s="242"/>
      <c r="J227" s="23"/>
      <c r="M227" s="13"/>
      <c r="N227" s="42"/>
      <c r="O227" s="45"/>
    </row>
    <row r="228" spans="1:18" ht="16" x14ac:dyDescent="0.2">
      <c r="A228" s="63"/>
      <c r="B228" s="75" t="s">
        <v>576</v>
      </c>
      <c r="C228" s="66" t="s">
        <v>71</v>
      </c>
      <c r="D228" s="66" t="s">
        <v>411</v>
      </c>
      <c r="E228" s="78">
        <v>50000</v>
      </c>
      <c r="F228" s="109">
        <f>H228-G228</f>
        <v>12.32</v>
      </c>
      <c r="G228" s="479">
        <v>3.08</v>
      </c>
      <c r="H228" s="78">
        <v>15.4</v>
      </c>
      <c r="I228" s="144">
        <f>SUM(H228:H233)</f>
        <v>40.45000000000001</v>
      </c>
      <c r="J228" s="23"/>
    </row>
    <row r="229" spans="1:18" s="226" customFormat="1" ht="16" x14ac:dyDescent="0.2">
      <c r="A229" s="63"/>
      <c r="B229" s="81" t="s">
        <v>576</v>
      </c>
      <c r="C229" s="82" t="s">
        <v>71</v>
      </c>
      <c r="D229" s="66" t="s">
        <v>417</v>
      </c>
      <c r="E229" s="78">
        <v>30000</v>
      </c>
      <c r="F229" s="109">
        <v>20.309999999999999</v>
      </c>
      <c r="G229" s="479"/>
      <c r="H229" s="78">
        <f>F229</f>
        <v>20.309999999999999</v>
      </c>
      <c r="I229" s="144"/>
      <c r="J229" s="23"/>
      <c r="K229"/>
      <c r="L229"/>
      <c r="M229"/>
      <c r="N229"/>
      <c r="O229"/>
      <c r="P229"/>
      <c r="Q229"/>
      <c r="R229"/>
    </row>
    <row r="230" spans="1:18" ht="16" x14ac:dyDescent="0.2">
      <c r="A230" s="63"/>
      <c r="B230" s="75" t="s">
        <v>576</v>
      </c>
      <c r="C230" s="66" t="s">
        <v>71</v>
      </c>
      <c r="D230" s="66" t="s">
        <v>412</v>
      </c>
      <c r="E230" s="79">
        <v>8000</v>
      </c>
      <c r="F230" s="109">
        <v>2.74</v>
      </c>
      <c r="G230" s="479"/>
      <c r="H230" s="79">
        <f>F230</f>
        <v>2.74</v>
      </c>
      <c r="I230" s="144"/>
      <c r="J230" s="23"/>
    </row>
    <row r="231" spans="1:18" ht="16" x14ac:dyDescent="0.2">
      <c r="A231" s="63"/>
      <c r="B231" s="75" t="s">
        <v>576</v>
      </c>
      <c r="C231" s="66" t="s">
        <v>71</v>
      </c>
      <c r="D231" s="66" t="s">
        <v>413</v>
      </c>
      <c r="E231" s="79">
        <v>20000</v>
      </c>
      <c r="F231" s="109">
        <v>0.84</v>
      </c>
      <c r="G231" s="479"/>
      <c r="H231" s="79">
        <f>F231</f>
        <v>0.84</v>
      </c>
      <c r="I231" s="144"/>
      <c r="J231" s="23"/>
    </row>
    <row r="232" spans="1:18" ht="16" x14ac:dyDescent="0.2">
      <c r="A232" s="63"/>
      <c r="B232" s="75" t="s">
        <v>576</v>
      </c>
      <c r="C232" s="66" t="s">
        <v>71</v>
      </c>
      <c r="D232" s="66" t="s">
        <v>418</v>
      </c>
      <c r="E232" s="79">
        <v>20000</v>
      </c>
      <c r="F232" s="109">
        <v>0.88</v>
      </c>
      <c r="G232" s="479"/>
      <c r="H232" s="79">
        <f>F232</f>
        <v>0.88</v>
      </c>
      <c r="I232" s="144"/>
      <c r="J232" s="23"/>
    </row>
    <row r="233" spans="1:18" ht="16" x14ac:dyDescent="0.2">
      <c r="A233" s="63"/>
      <c r="B233" s="75" t="s">
        <v>576</v>
      </c>
      <c r="C233" s="66" t="s">
        <v>71</v>
      </c>
      <c r="D233" s="66" t="s">
        <v>414</v>
      </c>
      <c r="E233" s="78">
        <v>8000</v>
      </c>
      <c r="F233" s="109">
        <v>0.28000000000000003</v>
      </c>
      <c r="G233" s="277"/>
      <c r="H233" s="78">
        <f>F233</f>
        <v>0.28000000000000003</v>
      </c>
      <c r="I233" s="144"/>
      <c r="J233" s="23"/>
    </row>
    <row r="234" spans="1:18" ht="16" x14ac:dyDescent="0.2">
      <c r="A234" s="63"/>
      <c r="B234" s="75"/>
      <c r="C234" s="66"/>
      <c r="D234" s="66"/>
      <c r="E234" s="79"/>
      <c r="F234" s="78"/>
      <c r="G234" s="277"/>
      <c r="H234" s="79"/>
      <c r="I234" s="144"/>
      <c r="J234" s="23"/>
    </row>
    <row r="235" spans="1:18" ht="16" x14ac:dyDescent="0.2">
      <c r="A235" s="63"/>
      <c r="B235" s="75" t="s">
        <v>577</v>
      </c>
      <c r="C235" s="66" t="s">
        <v>131</v>
      </c>
      <c r="D235" s="66" t="s">
        <v>411</v>
      </c>
      <c r="E235" s="79">
        <v>10000</v>
      </c>
      <c r="F235" s="109">
        <v>0</v>
      </c>
      <c r="G235" s="479">
        <v>5.0199999999999996</v>
      </c>
      <c r="H235" s="79">
        <v>5.0199999999999996</v>
      </c>
      <c r="I235" s="144">
        <f>SUM(H235:H239)</f>
        <v>21.67</v>
      </c>
      <c r="J235" s="23"/>
    </row>
    <row r="236" spans="1:18" ht="16" x14ac:dyDescent="0.2">
      <c r="A236" s="63"/>
      <c r="B236" s="75" t="s">
        <v>577</v>
      </c>
      <c r="C236" s="66" t="s">
        <v>995</v>
      </c>
      <c r="D236" s="173" t="s">
        <v>412</v>
      </c>
      <c r="E236" s="79"/>
      <c r="F236" s="109"/>
      <c r="G236" s="479"/>
      <c r="H236" s="79"/>
      <c r="I236" s="144"/>
      <c r="J236" s="23" t="s">
        <v>996</v>
      </c>
    </row>
    <row r="237" spans="1:18" ht="16" x14ac:dyDescent="0.2">
      <c r="A237" s="63"/>
      <c r="B237" s="75" t="s">
        <v>577</v>
      </c>
      <c r="C237" s="66" t="s">
        <v>131</v>
      </c>
      <c r="D237" s="173" t="s">
        <v>413</v>
      </c>
      <c r="E237" s="79">
        <v>190000</v>
      </c>
      <c r="F237" s="109">
        <v>7.94</v>
      </c>
      <c r="G237" s="479"/>
      <c r="H237" s="79">
        <f>F237</f>
        <v>7.94</v>
      </c>
      <c r="I237" s="144"/>
      <c r="J237" s="23"/>
    </row>
    <row r="238" spans="1:18" ht="16" x14ac:dyDescent="0.2">
      <c r="A238" s="63"/>
      <c r="B238" s="75" t="s">
        <v>577</v>
      </c>
      <c r="C238" s="66" t="s">
        <v>131</v>
      </c>
      <c r="D238" s="173" t="s">
        <v>418</v>
      </c>
      <c r="E238" s="78">
        <v>190000</v>
      </c>
      <c r="F238" s="109">
        <v>8.36</v>
      </c>
      <c r="G238" s="479"/>
      <c r="H238" s="78">
        <f>F238</f>
        <v>8.36</v>
      </c>
      <c r="I238" s="144"/>
      <c r="J238" s="23"/>
    </row>
    <row r="239" spans="1:18" ht="16" x14ac:dyDescent="0.2">
      <c r="A239" s="63"/>
      <c r="B239" s="75" t="s">
        <v>577</v>
      </c>
      <c r="C239" s="66" t="s">
        <v>131</v>
      </c>
      <c r="D239" s="173" t="s">
        <v>414</v>
      </c>
      <c r="E239" s="78">
        <v>10000</v>
      </c>
      <c r="F239" s="109">
        <v>0.35</v>
      </c>
      <c r="G239" s="479"/>
      <c r="H239" s="78">
        <v>0.35</v>
      </c>
      <c r="I239" s="144"/>
      <c r="J239" s="23"/>
    </row>
    <row r="240" spans="1:18" ht="16" x14ac:dyDescent="0.2">
      <c r="A240" s="63"/>
      <c r="B240" s="75"/>
      <c r="C240" s="66"/>
      <c r="D240" s="66"/>
      <c r="E240" s="79"/>
      <c r="F240" s="78"/>
      <c r="G240" s="277"/>
      <c r="H240" s="79"/>
      <c r="I240" s="144"/>
      <c r="J240" s="23"/>
    </row>
    <row r="241" spans="1:10" ht="16" x14ac:dyDescent="0.2">
      <c r="A241" s="63"/>
      <c r="B241" s="75" t="s">
        <v>953</v>
      </c>
      <c r="C241" s="66" t="s">
        <v>954</v>
      </c>
      <c r="D241" s="66" t="s">
        <v>411</v>
      </c>
      <c r="E241" s="79">
        <v>10000</v>
      </c>
      <c r="F241" s="78">
        <v>0</v>
      </c>
      <c r="G241" s="277">
        <v>3.08</v>
      </c>
      <c r="H241" s="79">
        <v>3.08</v>
      </c>
      <c r="I241" s="144">
        <f>H241+H242</f>
        <v>3.5</v>
      </c>
      <c r="J241" s="23" t="s">
        <v>998</v>
      </c>
    </row>
    <row r="242" spans="1:10" ht="16" x14ac:dyDescent="0.2">
      <c r="A242" s="63"/>
      <c r="B242" s="75" t="s">
        <v>953</v>
      </c>
      <c r="C242" s="66" t="s">
        <v>954</v>
      </c>
      <c r="D242" s="66" t="s">
        <v>955</v>
      </c>
      <c r="E242" s="79">
        <v>10000</v>
      </c>
      <c r="F242" s="78">
        <v>0.42</v>
      </c>
      <c r="G242" s="277"/>
      <c r="H242" s="79">
        <v>0.42</v>
      </c>
      <c r="I242" s="144"/>
      <c r="J242" s="23"/>
    </row>
    <row r="243" spans="1:10" ht="16" x14ac:dyDescent="0.2">
      <c r="A243" s="63"/>
      <c r="B243" s="75"/>
      <c r="C243" s="66"/>
      <c r="D243" s="66"/>
      <c r="E243" s="79"/>
      <c r="F243" s="78"/>
      <c r="G243" s="277"/>
      <c r="H243" s="79"/>
      <c r="I243" s="144"/>
      <c r="J243" s="23"/>
    </row>
    <row r="244" spans="1:10" ht="16" x14ac:dyDescent="0.2">
      <c r="A244" s="63"/>
      <c r="B244" s="75" t="s">
        <v>579</v>
      </c>
      <c r="C244" s="66" t="s">
        <v>70</v>
      </c>
      <c r="D244" s="66" t="s">
        <v>411</v>
      </c>
      <c r="E244" s="79">
        <v>10000</v>
      </c>
      <c r="F244" s="109">
        <v>0</v>
      </c>
      <c r="G244" s="479">
        <f>H244-F244</f>
        <v>3.08</v>
      </c>
      <c r="H244" s="79">
        <v>3.08</v>
      </c>
      <c r="I244" s="144">
        <f>SUM(H244:H249)</f>
        <v>18.260000000000002</v>
      </c>
      <c r="J244" s="23" t="s">
        <v>1040</v>
      </c>
    </row>
    <row r="245" spans="1:10" ht="16" x14ac:dyDescent="0.2">
      <c r="A245" s="63"/>
      <c r="B245" s="75" t="s">
        <v>579</v>
      </c>
      <c r="C245" s="66" t="s">
        <v>70</v>
      </c>
      <c r="D245" s="173" t="s">
        <v>417</v>
      </c>
      <c r="E245" s="79">
        <v>10000</v>
      </c>
      <c r="F245" s="109">
        <v>2.83</v>
      </c>
      <c r="G245" s="479"/>
      <c r="H245" s="79">
        <f>F245</f>
        <v>2.83</v>
      </c>
      <c r="I245" s="144"/>
      <c r="J245" s="23"/>
    </row>
    <row r="246" spans="1:10" ht="16" x14ac:dyDescent="0.2">
      <c r="A246" s="63"/>
      <c r="B246" s="75" t="s">
        <v>579</v>
      </c>
      <c r="C246" s="66" t="s">
        <v>70</v>
      </c>
      <c r="D246" s="173" t="s">
        <v>412</v>
      </c>
      <c r="E246" s="79">
        <v>10000</v>
      </c>
      <c r="F246" s="109">
        <v>3.42</v>
      </c>
      <c r="G246" s="479"/>
      <c r="H246" s="79">
        <f>F246</f>
        <v>3.42</v>
      </c>
      <c r="I246" s="144"/>
      <c r="J246" s="23"/>
    </row>
    <row r="247" spans="1:10" ht="16" x14ac:dyDescent="0.2">
      <c r="A247" s="63"/>
      <c r="B247" s="75" t="s">
        <v>579</v>
      </c>
      <c r="C247" s="66" t="s">
        <v>70</v>
      </c>
      <c r="D247" s="173" t="s">
        <v>413</v>
      </c>
      <c r="E247" s="79">
        <v>100000</v>
      </c>
      <c r="F247" s="109">
        <v>4.18</v>
      </c>
      <c r="G247" s="479"/>
      <c r="H247" s="79">
        <f>F247</f>
        <v>4.18</v>
      </c>
      <c r="I247" s="144"/>
      <c r="J247" s="23"/>
    </row>
    <row r="248" spans="1:10" ht="16" x14ac:dyDescent="0.2">
      <c r="A248" s="63"/>
      <c r="B248" s="75" t="s">
        <v>579</v>
      </c>
      <c r="C248" s="66" t="s">
        <v>70</v>
      </c>
      <c r="D248" s="173" t="s">
        <v>418</v>
      </c>
      <c r="E248" s="78">
        <v>100000</v>
      </c>
      <c r="F248" s="109">
        <v>4.4000000000000004</v>
      </c>
      <c r="G248" s="479"/>
      <c r="H248" s="79">
        <f>F248</f>
        <v>4.4000000000000004</v>
      </c>
      <c r="I248" s="144"/>
      <c r="J248" s="23"/>
    </row>
    <row r="249" spans="1:10" ht="16" x14ac:dyDescent="0.2">
      <c r="A249" s="63"/>
      <c r="B249" s="75" t="s">
        <v>579</v>
      </c>
      <c r="C249" s="66" t="s">
        <v>70</v>
      </c>
      <c r="D249" s="173" t="s">
        <v>414</v>
      </c>
      <c r="E249" s="79">
        <v>10000</v>
      </c>
      <c r="F249" s="109">
        <v>0.35</v>
      </c>
      <c r="G249" s="479"/>
      <c r="H249" s="79">
        <f>F249</f>
        <v>0.35</v>
      </c>
      <c r="I249" s="144"/>
      <c r="J249" s="23"/>
    </row>
    <row r="250" spans="1:10" ht="16" x14ac:dyDescent="0.2">
      <c r="A250" s="63"/>
      <c r="B250" s="75"/>
      <c r="C250" s="66"/>
      <c r="D250" s="173"/>
      <c r="E250" s="79"/>
      <c r="F250" s="78"/>
      <c r="G250" s="277"/>
      <c r="H250" s="79"/>
      <c r="I250" s="144"/>
      <c r="J250" s="23"/>
    </row>
    <row r="251" spans="1:10" ht="16" x14ac:dyDescent="0.2">
      <c r="A251" s="63"/>
      <c r="B251" s="75" t="s">
        <v>957</v>
      </c>
      <c r="C251" s="66" t="s">
        <v>958</v>
      </c>
      <c r="D251" s="173" t="s">
        <v>411</v>
      </c>
      <c r="E251" s="79">
        <v>10000</v>
      </c>
      <c r="F251" s="78">
        <v>0</v>
      </c>
      <c r="G251" s="277">
        <v>0.46</v>
      </c>
      <c r="H251" s="79">
        <v>0.46</v>
      </c>
      <c r="I251" s="144">
        <v>0.46</v>
      </c>
      <c r="J251" s="23" t="s">
        <v>1000</v>
      </c>
    </row>
    <row r="252" spans="1:10" ht="16" x14ac:dyDescent="0.2">
      <c r="A252" s="63"/>
      <c r="B252" s="75" t="s">
        <v>957</v>
      </c>
      <c r="C252" s="66" t="s">
        <v>958</v>
      </c>
      <c r="D252" s="173" t="s">
        <v>413</v>
      </c>
      <c r="E252" s="79"/>
      <c r="F252" s="78"/>
      <c r="G252" s="277"/>
      <c r="H252" s="79"/>
      <c r="I252" s="144"/>
      <c r="J252" s="23" t="s">
        <v>1001</v>
      </c>
    </row>
    <row r="253" spans="1:10" ht="16" x14ac:dyDescent="0.2">
      <c r="A253" s="63"/>
      <c r="B253" s="75"/>
      <c r="C253" s="66"/>
      <c r="D253" s="173"/>
      <c r="E253" s="79"/>
      <c r="F253" s="78"/>
      <c r="G253" s="277"/>
      <c r="H253" s="79"/>
      <c r="I253" s="144"/>
      <c r="J253" s="23"/>
    </row>
    <row r="254" spans="1:10" ht="16" x14ac:dyDescent="0.2">
      <c r="A254" s="63"/>
      <c r="B254" s="75" t="s">
        <v>818</v>
      </c>
      <c r="C254" s="66" t="s">
        <v>813</v>
      </c>
      <c r="D254" s="173" t="s">
        <v>411</v>
      </c>
      <c r="E254" s="79">
        <v>10000</v>
      </c>
      <c r="F254" s="109">
        <f>H254-G254</f>
        <v>0</v>
      </c>
      <c r="G254" s="479">
        <v>0.46</v>
      </c>
      <c r="H254" s="79">
        <v>0.46</v>
      </c>
      <c r="I254" s="144">
        <f>SUM(H254:H255)</f>
        <v>0.88</v>
      </c>
      <c r="J254" s="23"/>
    </row>
    <row r="255" spans="1:10" ht="16" x14ac:dyDescent="0.2">
      <c r="A255" s="63"/>
      <c r="B255" s="75" t="s">
        <v>818</v>
      </c>
      <c r="C255" s="66" t="s">
        <v>813</v>
      </c>
      <c r="D255" s="173" t="s">
        <v>413</v>
      </c>
      <c r="E255" s="79">
        <v>10000</v>
      </c>
      <c r="F255" s="109">
        <v>0.42</v>
      </c>
      <c r="G255" s="479">
        <v>0</v>
      </c>
      <c r="H255" s="79">
        <v>0.42</v>
      </c>
      <c r="I255" s="144"/>
      <c r="J255" s="23"/>
    </row>
    <row r="256" spans="1:10" ht="16" x14ac:dyDescent="0.2">
      <c r="A256" s="63"/>
      <c r="B256" s="75"/>
      <c r="C256" s="66"/>
      <c r="D256" s="173"/>
      <c r="E256" s="79"/>
      <c r="F256" s="78"/>
      <c r="G256" s="277"/>
      <c r="H256" s="79"/>
      <c r="I256" s="144"/>
      <c r="J256" s="23"/>
    </row>
    <row r="257" spans="1:10" ht="16" x14ac:dyDescent="0.2">
      <c r="A257" s="63"/>
      <c r="B257" s="75" t="s">
        <v>912</v>
      </c>
      <c r="C257" s="66" t="s">
        <v>913</v>
      </c>
      <c r="D257" s="173" t="s">
        <v>411</v>
      </c>
      <c r="E257" s="79">
        <v>10000</v>
      </c>
      <c r="F257" s="78">
        <v>0</v>
      </c>
      <c r="G257" s="277">
        <v>2.0099999999999998</v>
      </c>
      <c r="H257" s="79">
        <v>2.0099999999999998</v>
      </c>
      <c r="I257" s="144">
        <v>2.0099999999999998</v>
      </c>
      <c r="J257" s="23"/>
    </row>
    <row r="258" spans="1:10" ht="16" x14ac:dyDescent="0.2">
      <c r="A258" s="63"/>
      <c r="B258" s="75"/>
      <c r="C258" s="66"/>
      <c r="D258" s="173"/>
      <c r="E258" s="79"/>
      <c r="F258" s="78"/>
      <c r="G258" s="277"/>
      <c r="H258" s="79"/>
      <c r="I258" s="144"/>
      <c r="J258" s="23"/>
    </row>
    <row r="259" spans="1:10" ht="16" x14ac:dyDescent="0.2">
      <c r="A259" s="63"/>
      <c r="B259" s="75" t="s">
        <v>771</v>
      </c>
      <c r="C259" s="66" t="s">
        <v>770</v>
      </c>
      <c r="D259" s="168" t="s">
        <v>411</v>
      </c>
      <c r="E259" s="78">
        <v>10000</v>
      </c>
      <c r="F259" s="109">
        <v>0</v>
      </c>
      <c r="G259" s="479">
        <v>0.46</v>
      </c>
      <c r="H259" s="78">
        <f>F259+G259</f>
        <v>0.46</v>
      </c>
      <c r="I259" s="144">
        <f>SUM(H259:H260)</f>
        <v>4.6399999999999997</v>
      </c>
      <c r="J259" s="23"/>
    </row>
    <row r="260" spans="1:10" ht="16" x14ac:dyDescent="0.2">
      <c r="A260" s="63"/>
      <c r="B260" s="75" t="s">
        <v>771</v>
      </c>
      <c r="C260" s="66" t="s">
        <v>770</v>
      </c>
      <c r="D260" s="168" t="s">
        <v>413</v>
      </c>
      <c r="E260" s="78">
        <v>100000</v>
      </c>
      <c r="F260" s="109">
        <v>4.18</v>
      </c>
      <c r="G260" s="479"/>
      <c r="H260" s="78">
        <v>4.18</v>
      </c>
      <c r="I260" s="144"/>
      <c r="J260" s="23"/>
    </row>
    <row r="261" spans="1:10" ht="16" x14ac:dyDescent="0.2">
      <c r="A261" s="63"/>
      <c r="B261" s="75"/>
      <c r="C261" s="66"/>
      <c r="D261" s="173"/>
      <c r="E261" s="78"/>
      <c r="F261" s="78"/>
      <c r="G261" s="277"/>
      <c r="H261" s="78"/>
      <c r="I261" s="144"/>
      <c r="J261" s="23"/>
    </row>
    <row r="262" spans="1:10" ht="16" x14ac:dyDescent="0.2">
      <c r="A262" s="63"/>
      <c r="B262" s="75" t="s">
        <v>638</v>
      </c>
      <c r="C262" s="66" t="s">
        <v>636</v>
      </c>
      <c r="D262" s="173" t="s">
        <v>411</v>
      </c>
      <c r="E262" s="78">
        <v>100000</v>
      </c>
      <c r="F262" s="109">
        <v>18.09</v>
      </c>
      <c r="G262" s="479">
        <v>2.0099999999999998</v>
      </c>
      <c r="H262" s="78">
        <f>F262+G262</f>
        <v>20.100000000000001</v>
      </c>
      <c r="I262" s="144">
        <f>SUM(H262:H265)</f>
        <v>32.230000000000004</v>
      </c>
      <c r="J262" s="23"/>
    </row>
    <row r="263" spans="1:10" ht="16" x14ac:dyDescent="0.2">
      <c r="A263" s="63"/>
      <c r="B263" s="75" t="s">
        <v>638</v>
      </c>
      <c r="C263" s="66" t="s">
        <v>636</v>
      </c>
      <c r="D263" s="173" t="s">
        <v>412</v>
      </c>
      <c r="E263" s="78">
        <v>10000</v>
      </c>
      <c r="F263" s="109">
        <v>3.42</v>
      </c>
      <c r="G263" s="479"/>
      <c r="H263" s="78">
        <f>F263</f>
        <v>3.42</v>
      </c>
      <c r="I263" s="144"/>
      <c r="J263" s="23"/>
    </row>
    <row r="264" spans="1:10" ht="16" x14ac:dyDescent="0.2">
      <c r="A264" s="63"/>
      <c r="B264" s="75" t="s">
        <v>638</v>
      </c>
      <c r="C264" s="66" t="s">
        <v>636</v>
      </c>
      <c r="D264" s="173" t="s">
        <v>413</v>
      </c>
      <c r="E264" s="78">
        <v>200000</v>
      </c>
      <c r="F264" s="109">
        <v>8.36</v>
      </c>
      <c r="G264" s="479"/>
      <c r="H264" s="78">
        <f>F264</f>
        <v>8.36</v>
      </c>
      <c r="I264" s="144"/>
      <c r="J264" s="23"/>
    </row>
    <row r="265" spans="1:10" ht="16" x14ac:dyDescent="0.2">
      <c r="A265" s="63"/>
      <c r="B265" s="75" t="s">
        <v>638</v>
      </c>
      <c r="C265" s="66" t="s">
        <v>636</v>
      </c>
      <c r="D265" s="173" t="s">
        <v>414</v>
      </c>
      <c r="E265" s="78">
        <v>10000</v>
      </c>
      <c r="F265" s="109">
        <v>0.35</v>
      </c>
      <c r="G265" s="479"/>
      <c r="H265" s="78">
        <f>F265</f>
        <v>0.35</v>
      </c>
      <c r="I265" s="144"/>
      <c r="J265" s="23"/>
    </row>
    <row r="266" spans="1:10" ht="16" x14ac:dyDescent="0.2">
      <c r="A266" s="63"/>
      <c r="B266" s="75"/>
      <c r="C266" s="66"/>
      <c r="D266" s="66"/>
      <c r="E266" s="78"/>
      <c r="F266" s="78"/>
      <c r="G266" s="277"/>
      <c r="H266" s="78"/>
      <c r="I266" s="144"/>
      <c r="J266" s="23"/>
    </row>
    <row r="267" spans="1:10" ht="16" x14ac:dyDescent="0.2">
      <c r="A267" s="63"/>
      <c r="B267" s="75" t="s">
        <v>583</v>
      </c>
      <c r="C267" s="66" t="s">
        <v>914</v>
      </c>
      <c r="D267" s="173" t="s">
        <v>411</v>
      </c>
      <c r="E267" s="78">
        <v>150000</v>
      </c>
      <c r="F267" s="78">
        <v>17.64</v>
      </c>
      <c r="G267" s="277">
        <v>1.26</v>
      </c>
      <c r="H267" s="78">
        <v>18.899999999999999</v>
      </c>
      <c r="I267" s="144">
        <f>SUM(H267:H272)</f>
        <v>50.99</v>
      </c>
      <c r="J267" s="23"/>
    </row>
    <row r="268" spans="1:10" ht="16" x14ac:dyDescent="0.2">
      <c r="A268" s="63"/>
      <c r="B268" s="75" t="s">
        <v>583</v>
      </c>
      <c r="C268" s="66" t="s">
        <v>914</v>
      </c>
      <c r="D268" s="173" t="s">
        <v>417</v>
      </c>
      <c r="E268" s="78">
        <v>50000</v>
      </c>
      <c r="F268" s="78">
        <v>22.05</v>
      </c>
      <c r="G268" s="277"/>
      <c r="H268" s="78">
        <v>22.05</v>
      </c>
      <c r="I268" s="144"/>
      <c r="J268" s="23"/>
    </row>
    <row r="269" spans="1:10" ht="17" customHeight="1" x14ac:dyDescent="0.2">
      <c r="A269" s="63"/>
      <c r="B269" s="75" t="s">
        <v>583</v>
      </c>
      <c r="C269" s="66" t="s">
        <v>914</v>
      </c>
      <c r="D269" s="173" t="s">
        <v>412</v>
      </c>
      <c r="E269" s="78">
        <v>10000</v>
      </c>
      <c r="F269" s="78">
        <v>3.42</v>
      </c>
      <c r="G269" s="277"/>
      <c r="H269" s="78">
        <v>3.42</v>
      </c>
      <c r="I269" s="144"/>
      <c r="J269" s="23"/>
    </row>
    <row r="270" spans="1:10" ht="16" x14ac:dyDescent="0.2">
      <c r="A270" s="63"/>
      <c r="B270" s="75" t="s">
        <v>583</v>
      </c>
      <c r="C270" s="66" t="s">
        <v>914</v>
      </c>
      <c r="D270" s="173" t="s">
        <v>413</v>
      </c>
      <c r="E270" s="78">
        <v>150000</v>
      </c>
      <c r="F270" s="78">
        <v>6.27</v>
      </c>
      <c r="G270" s="277"/>
      <c r="H270" s="78">
        <v>6.27</v>
      </c>
      <c r="I270" s="144"/>
      <c r="J270" s="23"/>
    </row>
    <row r="271" spans="1:10" ht="16" x14ac:dyDescent="0.2">
      <c r="A271" s="63"/>
      <c r="B271" s="75" t="s">
        <v>583</v>
      </c>
      <c r="C271" s="66" t="s">
        <v>914</v>
      </c>
      <c r="D271" s="173" t="s">
        <v>418</v>
      </c>
      <c r="E271" s="78"/>
      <c r="F271" s="78"/>
      <c r="G271" s="277"/>
      <c r="H271" s="78"/>
      <c r="I271" s="144"/>
      <c r="J271" s="23" t="s">
        <v>1003</v>
      </c>
    </row>
    <row r="272" spans="1:10" ht="16" x14ac:dyDescent="0.2">
      <c r="A272" s="63"/>
      <c r="B272" s="75" t="s">
        <v>583</v>
      </c>
      <c r="C272" s="66" t="s">
        <v>914</v>
      </c>
      <c r="D272" s="173" t="s">
        <v>414</v>
      </c>
      <c r="E272" s="78">
        <v>10000</v>
      </c>
      <c r="F272" s="78">
        <v>0.35</v>
      </c>
      <c r="G272" s="277"/>
      <c r="H272" s="78">
        <v>0.35</v>
      </c>
      <c r="I272" s="144"/>
      <c r="J272" s="23"/>
    </row>
    <row r="273" spans="1:10" ht="16" x14ac:dyDescent="0.2">
      <c r="A273" s="63"/>
      <c r="B273" s="75"/>
      <c r="C273" s="66"/>
      <c r="D273" s="173"/>
      <c r="E273" s="78"/>
      <c r="F273" s="78"/>
      <c r="G273" s="277"/>
      <c r="H273" s="78"/>
      <c r="I273" s="144"/>
      <c r="J273" s="23"/>
    </row>
    <row r="274" spans="1:10" ht="16" x14ac:dyDescent="0.2">
      <c r="A274" s="63"/>
      <c r="B274" s="75" t="s">
        <v>735</v>
      </c>
      <c r="C274" s="66" t="s">
        <v>736</v>
      </c>
      <c r="D274" s="173" t="s">
        <v>411</v>
      </c>
      <c r="E274" s="78">
        <v>10000</v>
      </c>
      <c r="F274" s="109" t="s">
        <v>492</v>
      </c>
      <c r="G274" s="479">
        <v>0.53</v>
      </c>
      <c r="H274" s="78">
        <f>SUM(F274:G274)</f>
        <v>0.53</v>
      </c>
      <c r="I274" s="144">
        <f>H274</f>
        <v>0.53</v>
      </c>
      <c r="J274" s="23"/>
    </row>
    <row r="275" spans="1:10" ht="16" x14ac:dyDescent="0.2">
      <c r="A275" s="63"/>
      <c r="B275" s="75"/>
      <c r="C275" s="66"/>
      <c r="D275" s="66"/>
      <c r="E275" s="78"/>
      <c r="F275" s="78"/>
      <c r="G275" s="277"/>
      <c r="H275" s="78"/>
      <c r="I275" s="144"/>
      <c r="J275" s="23"/>
    </row>
    <row r="276" spans="1:10" ht="16" x14ac:dyDescent="0.2">
      <c r="A276" s="63"/>
      <c r="B276" s="75" t="s">
        <v>585</v>
      </c>
      <c r="C276" s="66" t="s">
        <v>378</v>
      </c>
      <c r="D276" s="66" t="s">
        <v>411</v>
      </c>
      <c r="E276" s="78">
        <v>10000</v>
      </c>
      <c r="F276" s="109">
        <v>0</v>
      </c>
      <c r="G276" s="479">
        <v>14.08</v>
      </c>
      <c r="H276" s="78">
        <v>14.08</v>
      </c>
      <c r="I276" s="144">
        <f>H276</f>
        <v>14.08</v>
      </c>
      <c r="J276" s="23"/>
    </row>
    <row r="277" spans="1:10" ht="16" x14ac:dyDescent="0.2">
      <c r="A277" s="63"/>
      <c r="B277" s="75"/>
      <c r="C277" s="66"/>
      <c r="D277" s="66"/>
      <c r="E277" s="78"/>
      <c r="F277" s="109"/>
      <c r="G277" s="479"/>
      <c r="H277" s="78"/>
      <c r="I277" s="144"/>
      <c r="J277" s="23"/>
    </row>
    <row r="278" spans="1:10" ht="16" x14ac:dyDescent="0.2">
      <c r="A278" s="63"/>
      <c r="B278" s="75" t="s">
        <v>625</v>
      </c>
      <c r="C278" s="66" t="s">
        <v>202</v>
      </c>
      <c r="D278" s="66" t="s">
        <v>411</v>
      </c>
      <c r="E278" s="78">
        <v>10000</v>
      </c>
      <c r="F278" s="109">
        <v>0</v>
      </c>
      <c r="G278" s="479">
        <v>0.91</v>
      </c>
      <c r="H278" s="78">
        <v>0.91</v>
      </c>
      <c r="I278" s="144">
        <f>SUM(H278:H279)</f>
        <v>1.33</v>
      </c>
      <c r="J278" s="23"/>
    </row>
    <row r="279" spans="1:10" ht="16" x14ac:dyDescent="0.2">
      <c r="A279" s="63"/>
      <c r="B279" s="75" t="s">
        <v>625</v>
      </c>
      <c r="C279" s="66" t="s">
        <v>202</v>
      </c>
      <c r="D279" s="66" t="s">
        <v>413</v>
      </c>
      <c r="E279" s="78">
        <v>10000</v>
      </c>
      <c r="F279" s="109">
        <v>0.42</v>
      </c>
      <c r="G279" s="479">
        <v>0</v>
      </c>
      <c r="H279" s="78">
        <v>0.42</v>
      </c>
      <c r="I279" s="144"/>
      <c r="J279" s="23"/>
    </row>
    <row r="280" spans="1:10" ht="16" x14ac:dyDescent="0.2">
      <c r="A280" s="63"/>
      <c r="B280" s="75"/>
      <c r="C280" s="66"/>
      <c r="D280" s="66"/>
      <c r="E280" s="78"/>
      <c r="F280" s="78"/>
      <c r="G280" s="277"/>
      <c r="H280" s="78"/>
      <c r="I280" s="144"/>
      <c r="J280" s="23"/>
    </row>
    <row r="281" spans="1:10" ht="16" x14ac:dyDescent="0.2">
      <c r="A281" s="63"/>
      <c r="B281" s="75" t="s">
        <v>586</v>
      </c>
      <c r="C281" s="85" t="s">
        <v>228</v>
      </c>
      <c r="D281" s="85" t="s">
        <v>411</v>
      </c>
      <c r="E281" s="86">
        <v>10000</v>
      </c>
      <c r="F281" s="251">
        <v>0</v>
      </c>
      <c r="G281" s="479">
        <f>H281-F281</f>
        <v>0.53</v>
      </c>
      <c r="H281" s="86">
        <v>0.53</v>
      </c>
      <c r="I281" s="242">
        <f>SUM(H281:H282)</f>
        <v>0.95</v>
      </c>
      <c r="J281" s="23"/>
    </row>
    <row r="282" spans="1:10" ht="16" x14ac:dyDescent="0.2">
      <c r="A282" s="63"/>
      <c r="B282" s="75" t="s">
        <v>586</v>
      </c>
      <c r="C282" s="85" t="s">
        <v>228</v>
      </c>
      <c r="D282" s="85" t="s">
        <v>413</v>
      </c>
      <c r="E282" s="86">
        <v>10000</v>
      </c>
      <c r="F282" s="251">
        <v>0.42</v>
      </c>
      <c r="G282" s="479"/>
      <c r="H282" s="86">
        <v>0.42</v>
      </c>
      <c r="I282" s="242"/>
      <c r="J282" s="23"/>
    </row>
    <row r="283" spans="1:10" ht="16" x14ac:dyDescent="0.2">
      <c r="A283" s="63"/>
      <c r="B283" s="75"/>
      <c r="C283" s="85"/>
      <c r="D283" s="85"/>
      <c r="E283" s="86"/>
      <c r="F283" s="251"/>
      <c r="G283" s="479"/>
      <c r="H283" s="86"/>
      <c r="I283" s="242"/>
      <c r="J283" s="23"/>
    </row>
    <row r="284" spans="1:10" ht="16" x14ac:dyDescent="0.2">
      <c r="A284" s="63"/>
      <c r="B284" s="75" t="s">
        <v>919</v>
      </c>
      <c r="C284" s="85" t="s">
        <v>920</v>
      </c>
      <c r="D284" s="85" t="s">
        <v>411</v>
      </c>
      <c r="E284" s="86">
        <v>120000</v>
      </c>
      <c r="F284" s="251">
        <v>10.01</v>
      </c>
      <c r="G284" s="479">
        <v>0.91</v>
      </c>
      <c r="H284" s="86">
        <v>10.92</v>
      </c>
      <c r="I284" s="242">
        <f>SUM(H284:H286)</f>
        <v>15.78</v>
      </c>
      <c r="J284" s="23"/>
    </row>
    <row r="285" spans="1:10" ht="16" x14ac:dyDescent="0.2">
      <c r="A285" s="63"/>
      <c r="B285" s="75" t="s">
        <v>919</v>
      </c>
      <c r="C285" s="85" t="s">
        <v>920</v>
      </c>
      <c r="D285" s="85" t="s">
        <v>412</v>
      </c>
      <c r="E285" s="86">
        <v>2000</v>
      </c>
      <c r="F285" s="251">
        <v>0.68</v>
      </c>
      <c r="G285" s="479"/>
      <c r="H285" s="86">
        <v>0.68</v>
      </c>
      <c r="I285" s="242"/>
      <c r="J285" s="23" t="s">
        <v>1004</v>
      </c>
    </row>
    <row r="286" spans="1:10" ht="16" x14ac:dyDescent="0.2">
      <c r="A286" s="63"/>
      <c r="B286" s="75" t="s">
        <v>919</v>
      </c>
      <c r="C286" s="85" t="s">
        <v>920</v>
      </c>
      <c r="D286" s="85" t="s">
        <v>413</v>
      </c>
      <c r="E286" s="86">
        <v>100000</v>
      </c>
      <c r="F286" s="251">
        <v>4.18</v>
      </c>
      <c r="G286" s="479"/>
      <c r="H286" s="86">
        <v>4.18</v>
      </c>
      <c r="I286" s="242"/>
      <c r="J286" s="23"/>
    </row>
    <row r="287" spans="1:10" ht="16" x14ac:dyDescent="0.2">
      <c r="A287" s="63"/>
      <c r="B287" s="75"/>
      <c r="C287" s="85"/>
      <c r="D287" s="85"/>
      <c r="E287" s="86"/>
      <c r="F287" s="86"/>
      <c r="G287" s="277"/>
      <c r="H287" s="86"/>
      <c r="I287" s="242"/>
      <c r="J287" s="23"/>
    </row>
    <row r="288" spans="1:10" ht="16" x14ac:dyDescent="0.2">
      <c r="A288" s="63"/>
      <c r="B288" s="75" t="s">
        <v>719</v>
      </c>
      <c r="C288" s="85" t="s">
        <v>738</v>
      </c>
      <c r="D288" s="85" t="s">
        <v>411</v>
      </c>
      <c r="E288" s="86">
        <v>250000</v>
      </c>
      <c r="F288" s="251">
        <f>H288-G288</f>
        <v>12.72</v>
      </c>
      <c r="G288" s="479">
        <v>0.53</v>
      </c>
      <c r="H288" s="86">
        <v>13.25</v>
      </c>
      <c r="I288" s="242">
        <f>SUM(H288:H289)</f>
        <v>26.630000000000003</v>
      </c>
      <c r="J288" s="23"/>
    </row>
    <row r="289" spans="1:10" ht="16" x14ac:dyDescent="0.2">
      <c r="A289" s="63"/>
      <c r="B289" s="75" t="s">
        <v>719</v>
      </c>
      <c r="C289" s="85" t="s">
        <v>738</v>
      </c>
      <c r="D289" s="85" t="s">
        <v>413</v>
      </c>
      <c r="E289" s="86">
        <v>320000</v>
      </c>
      <c r="F289" s="251">
        <v>13.38</v>
      </c>
      <c r="G289" s="479"/>
      <c r="H289" s="86">
        <f>F289</f>
        <v>13.38</v>
      </c>
      <c r="I289" s="242"/>
      <c r="J289" s="23"/>
    </row>
    <row r="290" spans="1:10" ht="16" x14ac:dyDescent="0.2">
      <c r="A290" s="63"/>
      <c r="B290" s="75"/>
      <c r="C290" s="85"/>
      <c r="D290" s="85"/>
      <c r="E290" s="86"/>
      <c r="F290" s="86"/>
      <c r="G290" s="277"/>
      <c r="H290" s="86"/>
      <c r="I290" s="242"/>
      <c r="J290" s="23"/>
    </row>
    <row r="291" spans="1:10" ht="16" x14ac:dyDescent="0.2">
      <c r="A291" s="63"/>
      <c r="B291" s="75" t="s">
        <v>588</v>
      </c>
      <c r="C291" s="66" t="s">
        <v>84</v>
      </c>
      <c r="D291" s="66" t="s">
        <v>411</v>
      </c>
      <c r="E291" s="78">
        <v>10000</v>
      </c>
      <c r="F291" s="109">
        <v>0</v>
      </c>
      <c r="G291" s="479">
        <f>H291-F291</f>
        <v>0.91</v>
      </c>
      <c r="H291" s="78">
        <v>0.91</v>
      </c>
      <c r="I291" s="144">
        <f>SUM(H291:H294)</f>
        <v>2.08</v>
      </c>
      <c r="J291" s="211"/>
    </row>
    <row r="292" spans="1:10" ht="16" x14ac:dyDescent="0.2">
      <c r="A292" s="63"/>
      <c r="B292" s="75" t="s">
        <v>588</v>
      </c>
      <c r="C292" s="66" t="s">
        <v>84</v>
      </c>
      <c r="D292" s="66" t="s">
        <v>412</v>
      </c>
      <c r="E292" s="78">
        <v>2000</v>
      </c>
      <c r="F292" s="109">
        <v>0.68</v>
      </c>
      <c r="G292" s="479"/>
      <c r="H292" s="78">
        <v>0.68</v>
      </c>
      <c r="I292" s="144"/>
      <c r="J292" s="211"/>
    </row>
    <row r="293" spans="1:10" ht="16" x14ac:dyDescent="0.2">
      <c r="A293" s="63"/>
      <c r="B293" s="75" t="s">
        <v>588</v>
      </c>
      <c r="C293" s="66" t="s">
        <v>84</v>
      </c>
      <c r="D293" s="66" t="s">
        <v>413</v>
      </c>
      <c r="E293" s="78">
        <v>10000</v>
      </c>
      <c r="F293" s="109">
        <v>0.42</v>
      </c>
      <c r="G293" s="479"/>
      <c r="H293" s="78">
        <f>F293</f>
        <v>0.42</v>
      </c>
      <c r="I293" s="144"/>
      <c r="J293" s="23"/>
    </row>
    <row r="294" spans="1:10" ht="16" x14ac:dyDescent="0.2">
      <c r="A294" s="63"/>
      <c r="B294" s="75" t="s">
        <v>588</v>
      </c>
      <c r="C294" s="66" t="s">
        <v>84</v>
      </c>
      <c r="D294" s="66" t="s">
        <v>414</v>
      </c>
      <c r="E294" s="78">
        <v>2000</v>
      </c>
      <c r="F294" s="109">
        <v>7.0000000000000007E-2</v>
      </c>
      <c r="G294" s="479">
        <v>0</v>
      </c>
      <c r="H294" s="78">
        <v>7.0000000000000007E-2</v>
      </c>
      <c r="I294" s="144"/>
      <c r="J294" s="23"/>
    </row>
    <row r="295" spans="1:10" ht="16" x14ac:dyDescent="0.2">
      <c r="A295" s="63"/>
      <c r="B295" s="75"/>
      <c r="C295" s="66"/>
      <c r="D295" s="66"/>
      <c r="E295" s="78"/>
      <c r="F295" s="78"/>
      <c r="G295" s="277"/>
      <c r="H295" s="78"/>
      <c r="I295" s="144"/>
      <c r="J295" s="23"/>
    </row>
    <row r="296" spans="1:10" ht="16" x14ac:dyDescent="0.2">
      <c r="A296" s="63"/>
      <c r="B296" s="75" t="s">
        <v>589</v>
      </c>
      <c r="C296" s="66" t="s">
        <v>60</v>
      </c>
      <c r="D296" s="66" t="s">
        <v>411</v>
      </c>
      <c r="E296" s="78">
        <v>10000</v>
      </c>
      <c r="F296" s="109">
        <v>0</v>
      </c>
      <c r="G296" s="479">
        <f>H296-F296</f>
        <v>8.02</v>
      </c>
      <c r="H296" s="78">
        <v>8.02</v>
      </c>
      <c r="I296" s="144">
        <f>H296</f>
        <v>8.02</v>
      </c>
      <c r="J296" s="211"/>
    </row>
    <row r="297" spans="1:10" ht="16" x14ac:dyDescent="0.2">
      <c r="A297" s="63"/>
      <c r="B297" s="75"/>
      <c r="C297" s="66"/>
      <c r="D297" s="66"/>
      <c r="E297" s="78"/>
      <c r="F297" s="78"/>
      <c r="G297" s="277"/>
      <c r="H297" s="78"/>
      <c r="I297" s="144"/>
      <c r="J297" s="211"/>
    </row>
    <row r="298" spans="1:10" ht="16" x14ac:dyDescent="0.2">
      <c r="A298" s="63"/>
      <c r="B298" s="75" t="s">
        <v>923</v>
      </c>
      <c r="C298" s="66" t="s">
        <v>924</v>
      </c>
      <c r="D298" s="66" t="s">
        <v>411</v>
      </c>
      <c r="E298" s="78">
        <v>10000</v>
      </c>
      <c r="F298" s="109">
        <v>0</v>
      </c>
      <c r="G298" s="479">
        <v>2.0099999999999998</v>
      </c>
      <c r="H298" s="78">
        <v>2.0099999999999998</v>
      </c>
      <c r="I298" s="144">
        <f>SUM(H298:H299)</f>
        <v>10.37</v>
      </c>
      <c r="J298" s="211"/>
    </row>
    <row r="299" spans="1:10" ht="16" x14ac:dyDescent="0.2">
      <c r="A299" s="63"/>
      <c r="B299" s="75" t="s">
        <v>923</v>
      </c>
      <c r="C299" s="66" t="s">
        <v>924</v>
      </c>
      <c r="D299" s="66" t="s">
        <v>413</v>
      </c>
      <c r="E299" s="78">
        <v>200000</v>
      </c>
      <c r="F299" s="109">
        <v>8.36</v>
      </c>
      <c r="G299" s="479"/>
      <c r="H299" s="78">
        <v>8.36</v>
      </c>
      <c r="I299" s="144"/>
      <c r="J299" s="211"/>
    </row>
    <row r="300" spans="1:10" ht="16" x14ac:dyDescent="0.2">
      <c r="A300" s="63"/>
      <c r="B300" s="75"/>
      <c r="C300" s="66"/>
      <c r="D300" s="66"/>
      <c r="E300" s="78"/>
      <c r="F300" s="78"/>
      <c r="G300" s="277"/>
      <c r="H300" s="78"/>
      <c r="I300" s="144"/>
      <c r="J300" s="211"/>
    </row>
    <row r="301" spans="1:10" ht="16" x14ac:dyDescent="0.2">
      <c r="A301" s="63"/>
      <c r="B301" s="75" t="s">
        <v>819</v>
      </c>
      <c r="C301" s="66" t="s">
        <v>815</v>
      </c>
      <c r="D301" s="66" t="s">
        <v>411</v>
      </c>
      <c r="E301" s="78">
        <v>250000</v>
      </c>
      <c r="F301" s="109">
        <v>12.72</v>
      </c>
      <c r="G301" s="479">
        <v>0.53</v>
      </c>
      <c r="H301" s="78">
        <f>SUM(F301:G301)</f>
        <v>13.25</v>
      </c>
      <c r="I301" s="144">
        <f>SUM(H301:H302)</f>
        <v>23.7</v>
      </c>
      <c r="J301" s="30"/>
    </row>
    <row r="302" spans="1:10" ht="16" x14ac:dyDescent="0.2">
      <c r="A302" s="63"/>
      <c r="B302" s="75" t="s">
        <v>819</v>
      </c>
      <c r="C302" s="66" t="s">
        <v>815</v>
      </c>
      <c r="D302" s="66" t="s">
        <v>413</v>
      </c>
      <c r="E302" s="78">
        <v>250000</v>
      </c>
      <c r="F302" s="109">
        <v>10.45</v>
      </c>
      <c r="G302" s="479"/>
      <c r="H302" s="78">
        <v>10.45</v>
      </c>
      <c r="I302" s="144"/>
      <c r="J302" s="30"/>
    </row>
    <row r="303" spans="1:10" ht="16" x14ac:dyDescent="0.2">
      <c r="A303" s="63"/>
      <c r="B303" s="75"/>
      <c r="C303" s="66"/>
      <c r="D303" s="66"/>
      <c r="E303" s="78"/>
      <c r="F303" s="78"/>
      <c r="G303" s="277"/>
      <c r="H303" s="78"/>
      <c r="I303" s="144"/>
      <c r="J303" s="23"/>
    </row>
    <row r="304" spans="1:10" ht="16" x14ac:dyDescent="0.2">
      <c r="A304" s="63"/>
      <c r="B304" s="75" t="s">
        <v>425</v>
      </c>
      <c r="C304" s="66" t="s">
        <v>426</v>
      </c>
      <c r="D304" s="66" t="s">
        <v>411</v>
      </c>
      <c r="E304" s="78">
        <v>10000</v>
      </c>
      <c r="F304" s="109">
        <v>0</v>
      </c>
      <c r="G304" s="479">
        <v>0.91</v>
      </c>
      <c r="H304" s="78">
        <f>SUM(F304:G304)</f>
        <v>0.91</v>
      </c>
      <c r="I304" s="144">
        <f>SUM(H304:H305)</f>
        <v>1.33</v>
      </c>
      <c r="J304" s="23"/>
    </row>
    <row r="305" spans="1:10" ht="16" x14ac:dyDescent="0.2">
      <c r="A305" s="63"/>
      <c r="B305" s="75" t="s">
        <v>425</v>
      </c>
      <c r="C305" s="66" t="s">
        <v>426</v>
      </c>
      <c r="D305" s="66" t="s">
        <v>413</v>
      </c>
      <c r="E305" s="78">
        <v>10000</v>
      </c>
      <c r="F305" s="109">
        <v>0.42</v>
      </c>
      <c r="G305" s="479"/>
      <c r="H305" s="78">
        <f>F305</f>
        <v>0.42</v>
      </c>
      <c r="I305" s="144"/>
      <c r="J305" s="23"/>
    </row>
    <row r="306" spans="1:10" ht="16" x14ac:dyDescent="0.2">
      <c r="A306" s="63"/>
      <c r="B306" s="75"/>
      <c r="C306" s="66"/>
      <c r="D306" s="66"/>
      <c r="E306" s="78"/>
      <c r="F306" s="109"/>
      <c r="G306" s="479"/>
      <c r="H306" s="78"/>
      <c r="I306" s="144"/>
    </row>
    <row r="307" spans="1:10" ht="16" x14ac:dyDescent="0.2">
      <c r="A307" s="63"/>
      <c r="B307" s="75" t="s">
        <v>786</v>
      </c>
      <c r="C307" s="66" t="s">
        <v>787</v>
      </c>
      <c r="D307" s="66" t="s">
        <v>411</v>
      </c>
      <c r="E307" s="78">
        <v>10000</v>
      </c>
      <c r="F307" s="109">
        <v>0</v>
      </c>
      <c r="G307" s="479">
        <v>0.66</v>
      </c>
      <c r="H307" s="78">
        <f>SUM(F307:G307)</f>
        <v>0.66</v>
      </c>
      <c r="I307" s="144">
        <f>SUM(H307:H309)</f>
        <v>1.52</v>
      </c>
      <c r="J307" s="23" t="s">
        <v>1008</v>
      </c>
    </row>
    <row r="308" spans="1:10" ht="16" x14ac:dyDescent="0.2">
      <c r="A308" s="63"/>
      <c r="B308" s="75" t="s">
        <v>786</v>
      </c>
      <c r="C308" s="66" t="s">
        <v>787</v>
      </c>
      <c r="D308" s="66" t="s">
        <v>413</v>
      </c>
      <c r="E308" s="78">
        <v>10000</v>
      </c>
      <c r="F308" s="109">
        <v>0.42</v>
      </c>
      <c r="G308" s="479"/>
      <c r="H308" s="78">
        <f>F308</f>
        <v>0.42</v>
      </c>
      <c r="I308" s="144"/>
      <c r="J308" s="23"/>
    </row>
    <row r="309" spans="1:10" ht="16" x14ac:dyDescent="0.2">
      <c r="A309" s="63"/>
      <c r="B309" s="75" t="s">
        <v>786</v>
      </c>
      <c r="C309" s="66" t="s">
        <v>787</v>
      </c>
      <c r="D309" s="173" t="s">
        <v>418</v>
      </c>
      <c r="E309" s="78">
        <v>10000</v>
      </c>
      <c r="F309" s="109">
        <v>0.44</v>
      </c>
      <c r="G309" s="479"/>
      <c r="H309" s="78">
        <f>F309</f>
        <v>0.44</v>
      </c>
      <c r="I309" s="144"/>
      <c r="J309" s="23"/>
    </row>
    <row r="310" spans="1:10" ht="16" x14ac:dyDescent="0.2">
      <c r="A310" s="63"/>
      <c r="B310" s="75"/>
      <c r="C310" s="66"/>
      <c r="D310" s="66"/>
      <c r="E310" s="78"/>
      <c r="F310" s="78"/>
      <c r="G310" s="277"/>
      <c r="H310" s="78"/>
      <c r="I310" s="144"/>
      <c r="J310" s="23"/>
    </row>
    <row r="311" spans="1:10" ht="16" x14ac:dyDescent="0.2">
      <c r="A311" s="63"/>
      <c r="B311" s="290">
        <v>2235</v>
      </c>
      <c r="C311" s="66" t="s">
        <v>527</v>
      </c>
      <c r="D311" s="66" t="s">
        <v>411</v>
      </c>
      <c r="E311" s="78">
        <v>10000</v>
      </c>
      <c r="F311" s="109">
        <v>0</v>
      </c>
      <c r="G311" s="479">
        <f>H311-F311</f>
        <v>2.0099999999999998</v>
      </c>
      <c r="H311" s="78">
        <v>2.0099999999999998</v>
      </c>
      <c r="I311" s="144">
        <f>SUM(H311:H316)</f>
        <v>4.8199999999999994</v>
      </c>
      <c r="J311" s="23"/>
    </row>
    <row r="312" spans="1:10" ht="16" x14ac:dyDescent="0.2">
      <c r="A312" s="63"/>
      <c r="B312" s="290" t="s">
        <v>535</v>
      </c>
      <c r="C312" s="66" t="s">
        <v>527</v>
      </c>
      <c r="D312" s="66" t="s">
        <v>417</v>
      </c>
      <c r="E312" s="78">
        <v>5000</v>
      </c>
      <c r="F312" s="109">
        <v>1.42</v>
      </c>
      <c r="G312" s="479"/>
      <c r="H312" s="78">
        <f>F312</f>
        <v>1.42</v>
      </c>
      <c r="I312" s="144"/>
      <c r="J312" s="23"/>
    </row>
    <row r="313" spans="1:10" ht="16" x14ac:dyDescent="0.2">
      <c r="A313" s="63"/>
      <c r="B313" s="290" t="s">
        <v>535</v>
      </c>
      <c r="C313" s="66" t="s">
        <v>527</v>
      </c>
      <c r="D313" s="66" t="s">
        <v>412</v>
      </c>
      <c r="E313" s="78">
        <v>2000</v>
      </c>
      <c r="F313" s="109">
        <v>0.68</v>
      </c>
      <c r="G313" s="479"/>
      <c r="H313" s="78">
        <f>F313</f>
        <v>0.68</v>
      </c>
      <c r="I313" s="144"/>
      <c r="J313" s="23"/>
    </row>
    <row r="314" spans="1:10" ht="16" x14ac:dyDescent="0.2">
      <c r="A314" s="63"/>
      <c r="B314" s="290" t="s">
        <v>535</v>
      </c>
      <c r="C314" s="66" t="s">
        <v>527</v>
      </c>
      <c r="D314" s="66" t="s">
        <v>413</v>
      </c>
      <c r="E314" s="78">
        <v>10000</v>
      </c>
      <c r="F314" s="109">
        <v>0.42</v>
      </c>
      <c r="G314" s="479"/>
      <c r="H314" s="78">
        <f>F314</f>
        <v>0.42</v>
      </c>
      <c r="I314" s="144"/>
      <c r="J314" s="23"/>
    </row>
    <row r="315" spans="1:10" ht="16" x14ac:dyDescent="0.2">
      <c r="A315" s="63"/>
      <c r="B315" s="290" t="s">
        <v>535</v>
      </c>
      <c r="C315" s="66" t="s">
        <v>527</v>
      </c>
      <c r="D315" s="66" t="s">
        <v>418</v>
      </c>
      <c r="E315" s="78">
        <v>5000</v>
      </c>
      <c r="F315" s="109">
        <v>0.22</v>
      </c>
      <c r="G315" s="479"/>
      <c r="H315" s="78">
        <f>F315</f>
        <v>0.22</v>
      </c>
      <c r="I315" s="144"/>
      <c r="J315" s="23"/>
    </row>
    <row r="316" spans="1:10" ht="16" x14ac:dyDescent="0.2">
      <c r="A316" s="63"/>
      <c r="B316" s="290" t="s">
        <v>535</v>
      </c>
      <c r="C316" s="66" t="s">
        <v>527</v>
      </c>
      <c r="D316" s="66" t="s">
        <v>414</v>
      </c>
      <c r="E316" s="78">
        <v>2000</v>
      </c>
      <c r="F316" s="109">
        <v>7.0000000000000007E-2</v>
      </c>
      <c r="G316" s="479"/>
      <c r="H316" s="78">
        <f>F316</f>
        <v>7.0000000000000007E-2</v>
      </c>
      <c r="I316" s="144"/>
      <c r="J316" s="23"/>
    </row>
    <row r="317" spans="1:10" ht="16" x14ac:dyDescent="0.2">
      <c r="A317" s="63"/>
      <c r="B317" s="23"/>
      <c r="C317" s="66"/>
      <c r="D317" s="66"/>
      <c r="E317" s="78"/>
      <c r="F317" s="78"/>
      <c r="G317" s="277"/>
      <c r="H317" s="78"/>
      <c r="I317" s="144"/>
      <c r="J317" s="23"/>
    </row>
    <row r="318" spans="1:10" ht="16" x14ac:dyDescent="0.2">
      <c r="A318" s="63"/>
      <c r="B318" s="275">
        <v>2245</v>
      </c>
      <c r="C318" s="66" t="s">
        <v>639</v>
      </c>
      <c r="D318" s="66" t="s">
        <v>411</v>
      </c>
      <c r="E318" s="78">
        <v>10000</v>
      </c>
      <c r="F318" s="109">
        <v>0</v>
      </c>
      <c r="G318" s="479">
        <v>3.08</v>
      </c>
      <c r="H318" s="78">
        <f>F318+G318</f>
        <v>3.08</v>
      </c>
      <c r="I318" s="144">
        <f>SUM(H318:H319)</f>
        <v>3.5</v>
      </c>
      <c r="J318" s="23"/>
    </row>
    <row r="319" spans="1:10" ht="16" x14ac:dyDescent="0.2">
      <c r="A319" s="63"/>
      <c r="B319" s="275">
        <v>2245</v>
      </c>
      <c r="C319" s="66" t="s">
        <v>639</v>
      </c>
      <c r="D319" s="66" t="s">
        <v>413</v>
      </c>
      <c r="E319" s="78">
        <v>10000</v>
      </c>
      <c r="F319" s="109">
        <v>0.42</v>
      </c>
      <c r="G319" s="479"/>
      <c r="H319" s="78">
        <f>F319</f>
        <v>0.42</v>
      </c>
      <c r="I319" s="144"/>
      <c r="J319" s="23"/>
    </row>
    <row r="320" spans="1:10" ht="16" x14ac:dyDescent="0.2">
      <c r="A320" s="63"/>
      <c r="B320" s="275"/>
      <c r="C320" s="66"/>
      <c r="D320" s="66"/>
      <c r="E320" s="78"/>
      <c r="F320" s="78"/>
      <c r="G320" s="277"/>
      <c r="H320" s="78"/>
      <c r="I320" s="144"/>
      <c r="J320" s="23"/>
    </row>
    <row r="321" spans="1:10" ht="16" x14ac:dyDescent="0.2">
      <c r="A321" s="63"/>
      <c r="B321" s="275">
        <v>2281</v>
      </c>
      <c r="C321" s="66" t="s">
        <v>773</v>
      </c>
      <c r="D321" s="66" t="s">
        <v>411</v>
      </c>
      <c r="E321" s="78">
        <v>40000</v>
      </c>
      <c r="F321" s="109">
        <v>24.06</v>
      </c>
      <c r="G321" s="479">
        <f>H321-F321</f>
        <v>8.02</v>
      </c>
      <c r="H321" s="78">
        <v>32.08</v>
      </c>
      <c r="I321" s="144">
        <f>SUM(H321:H324)</f>
        <v>47.49</v>
      </c>
      <c r="J321" s="23"/>
    </row>
    <row r="322" spans="1:10" ht="16" x14ac:dyDescent="0.2">
      <c r="A322" s="63"/>
      <c r="B322" s="275">
        <v>2281</v>
      </c>
      <c r="C322" s="66" t="s">
        <v>773</v>
      </c>
      <c r="D322" s="66" t="s">
        <v>417</v>
      </c>
      <c r="E322" s="78">
        <v>10000</v>
      </c>
      <c r="F322" s="109">
        <v>11.57</v>
      </c>
      <c r="G322" s="479"/>
      <c r="H322" s="78">
        <f>F322</f>
        <v>11.57</v>
      </c>
      <c r="I322" s="144"/>
      <c r="J322" s="23"/>
    </row>
    <row r="323" spans="1:10" ht="16" x14ac:dyDescent="0.2">
      <c r="A323" s="63"/>
      <c r="B323" s="275">
        <v>2281</v>
      </c>
      <c r="C323" s="66" t="s">
        <v>773</v>
      </c>
      <c r="D323" s="66" t="s">
        <v>412</v>
      </c>
      <c r="E323" s="78">
        <v>10000</v>
      </c>
      <c r="F323" s="109">
        <v>3.42</v>
      </c>
      <c r="G323" s="479"/>
      <c r="H323" s="78">
        <f>F323</f>
        <v>3.42</v>
      </c>
      <c r="I323" s="144"/>
      <c r="J323" s="23"/>
    </row>
    <row r="324" spans="1:10" ht="16" x14ac:dyDescent="0.2">
      <c r="A324" s="63"/>
      <c r="B324" s="275">
        <v>2281</v>
      </c>
      <c r="C324" s="66" t="s">
        <v>773</v>
      </c>
      <c r="D324" s="66" t="s">
        <v>413</v>
      </c>
      <c r="E324" s="78">
        <v>10000</v>
      </c>
      <c r="F324" s="109">
        <v>0.42</v>
      </c>
      <c r="G324" s="479"/>
      <c r="H324" s="78">
        <f>F324</f>
        <v>0.42</v>
      </c>
      <c r="I324" s="144"/>
      <c r="J324" s="23"/>
    </row>
    <row r="325" spans="1:10" ht="16" x14ac:dyDescent="0.2">
      <c r="A325" s="63"/>
      <c r="B325" s="75"/>
      <c r="C325" s="66"/>
      <c r="D325" s="66"/>
      <c r="E325" s="78"/>
      <c r="F325" s="78"/>
      <c r="G325" s="277"/>
      <c r="H325" s="78"/>
      <c r="I325" s="144"/>
      <c r="J325" s="23"/>
    </row>
    <row r="326" spans="1:10" ht="16" x14ac:dyDescent="0.2">
      <c r="A326" s="63"/>
      <c r="B326" s="75" t="s">
        <v>591</v>
      </c>
      <c r="C326" s="66" t="s">
        <v>367</v>
      </c>
      <c r="D326" s="66" t="s">
        <v>411</v>
      </c>
      <c r="E326" s="78">
        <v>10000</v>
      </c>
      <c r="F326" s="109">
        <v>0</v>
      </c>
      <c r="G326" s="479">
        <f>H326-F326</f>
        <v>5.0199999999999996</v>
      </c>
      <c r="H326" s="78">
        <v>5.0199999999999996</v>
      </c>
      <c r="I326" s="144">
        <f>SUM(H326:H329)</f>
        <v>10.879999999999999</v>
      </c>
      <c r="J326" s="23"/>
    </row>
    <row r="327" spans="1:10" ht="16" x14ac:dyDescent="0.2">
      <c r="A327" s="63"/>
      <c r="B327" s="75" t="s">
        <v>591</v>
      </c>
      <c r="C327" s="66" t="s">
        <v>367</v>
      </c>
      <c r="D327" s="66" t="s">
        <v>412</v>
      </c>
      <c r="E327" s="78">
        <v>10000</v>
      </c>
      <c r="F327" s="109">
        <v>3.42</v>
      </c>
      <c r="G327" s="479"/>
      <c r="H327" s="78">
        <f>F327</f>
        <v>3.42</v>
      </c>
      <c r="I327" s="144"/>
      <c r="J327" s="23"/>
    </row>
    <row r="328" spans="1:10" ht="16" x14ac:dyDescent="0.2">
      <c r="A328" s="63"/>
      <c r="B328" s="75" t="s">
        <v>591</v>
      </c>
      <c r="C328" s="66" t="s">
        <v>367</v>
      </c>
      <c r="D328" s="66" t="s">
        <v>413</v>
      </c>
      <c r="E328" s="78">
        <v>50000</v>
      </c>
      <c r="F328" s="109">
        <v>2.09</v>
      </c>
      <c r="G328" s="479"/>
      <c r="H328" s="78">
        <f>F328</f>
        <v>2.09</v>
      </c>
      <c r="I328" s="144"/>
      <c r="J328" s="23"/>
    </row>
    <row r="329" spans="1:10" ht="16" x14ac:dyDescent="0.2">
      <c r="A329" s="63"/>
      <c r="B329" s="75" t="s">
        <v>591</v>
      </c>
      <c r="C329" s="66" t="s">
        <v>367</v>
      </c>
      <c r="D329" s="66" t="s">
        <v>414</v>
      </c>
      <c r="E329" s="78">
        <v>10000</v>
      </c>
      <c r="F329" s="109">
        <v>0.35</v>
      </c>
      <c r="G329" s="479"/>
      <c r="H329" s="78">
        <f>F329</f>
        <v>0.35</v>
      </c>
      <c r="I329" s="144"/>
      <c r="J329" s="23"/>
    </row>
    <row r="330" spans="1:10" ht="16" x14ac:dyDescent="0.2">
      <c r="A330" s="63"/>
      <c r="B330" s="75"/>
      <c r="C330" s="70"/>
      <c r="D330" s="173"/>
      <c r="E330" s="130"/>
      <c r="F330" s="130"/>
      <c r="G330" s="493"/>
      <c r="H330" s="130"/>
      <c r="I330" s="192"/>
      <c r="J330" s="23"/>
    </row>
    <row r="331" spans="1:10" ht="16" x14ac:dyDescent="0.2">
      <c r="A331" s="63"/>
      <c r="B331" s="75" t="s">
        <v>593</v>
      </c>
      <c r="C331" s="70" t="s">
        <v>374</v>
      </c>
      <c r="D331" s="70" t="s">
        <v>411</v>
      </c>
      <c r="E331" s="130">
        <v>10000</v>
      </c>
      <c r="F331" s="111">
        <v>0</v>
      </c>
      <c r="G331" s="479">
        <f>H331-F331</f>
        <v>5.0199999999999996</v>
      </c>
      <c r="H331" s="130">
        <v>5.0199999999999996</v>
      </c>
      <c r="I331" s="192">
        <f>H331</f>
        <v>5.0199999999999996</v>
      </c>
      <c r="J331" s="23"/>
    </row>
    <row r="332" spans="1:10" ht="16" x14ac:dyDescent="0.2">
      <c r="A332" s="63"/>
      <c r="B332" s="75"/>
      <c r="C332" s="70"/>
      <c r="D332" s="70"/>
      <c r="E332" s="130"/>
      <c r="F332" s="111"/>
      <c r="G332" s="479"/>
      <c r="H332" s="130"/>
      <c r="I332" s="192"/>
      <c r="J332" s="23"/>
    </row>
    <row r="333" spans="1:10" ht="16" x14ac:dyDescent="0.2">
      <c r="A333" s="63"/>
      <c r="B333" s="75" t="s">
        <v>721</v>
      </c>
      <c r="C333" s="70" t="s">
        <v>722</v>
      </c>
      <c r="D333" s="70" t="s">
        <v>411</v>
      </c>
      <c r="E333" s="130">
        <v>10000</v>
      </c>
      <c r="F333" s="130">
        <v>0</v>
      </c>
      <c r="G333" s="277">
        <v>2.0099999999999998</v>
      </c>
      <c r="H333" s="130"/>
      <c r="I333" s="192">
        <v>2.0099999999999998</v>
      </c>
      <c r="J333" s="23"/>
    </row>
    <row r="334" spans="1:10" ht="16" x14ac:dyDescent="0.2">
      <c r="A334" s="63"/>
      <c r="B334" s="75"/>
      <c r="C334" s="70"/>
      <c r="D334" s="70"/>
      <c r="E334" s="130"/>
      <c r="F334" s="130"/>
      <c r="G334" s="277"/>
      <c r="H334" s="130"/>
      <c r="I334" s="192"/>
      <c r="J334" s="23"/>
    </row>
    <row r="335" spans="1:10" ht="16" x14ac:dyDescent="0.2">
      <c r="A335" s="63"/>
      <c r="B335" s="75" t="s">
        <v>759</v>
      </c>
      <c r="C335" s="70" t="s">
        <v>753</v>
      </c>
      <c r="D335" s="70" t="s">
        <v>411</v>
      </c>
      <c r="E335" s="130">
        <v>200000</v>
      </c>
      <c r="F335" s="111">
        <v>10.07</v>
      </c>
      <c r="G335" s="479">
        <v>0.53</v>
      </c>
      <c r="H335" s="130">
        <f>SUM(F335:G335)</f>
        <v>10.6</v>
      </c>
      <c r="I335" s="192">
        <f>SUM(H335:H336)</f>
        <v>18.96</v>
      </c>
      <c r="J335" s="23" t="s">
        <v>1049</v>
      </c>
    </row>
    <row r="336" spans="1:10" ht="16" x14ac:dyDescent="0.2">
      <c r="A336" s="63"/>
      <c r="B336" s="75" t="s">
        <v>759</v>
      </c>
      <c r="C336" s="70" t="s">
        <v>753</v>
      </c>
      <c r="D336" s="70" t="s">
        <v>413</v>
      </c>
      <c r="E336" s="130">
        <v>200000</v>
      </c>
      <c r="F336" s="111">
        <v>8.36</v>
      </c>
      <c r="G336" s="479"/>
      <c r="H336" s="130">
        <v>8.36</v>
      </c>
      <c r="I336" s="192"/>
      <c r="J336" s="23" t="s">
        <v>1050</v>
      </c>
    </row>
    <row r="337" spans="1:10" ht="16" x14ac:dyDescent="0.2">
      <c r="A337" s="63"/>
      <c r="B337" s="75"/>
      <c r="C337" s="70"/>
      <c r="D337" s="70"/>
      <c r="E337" s="130"/>
      <c r="F337" s="130"/>
      <c r="G337" s="277"/>
      <c r="H337" s="130"/>
      <c r="I337" s="192"/>
      <c r="J337" s="23"/>
    </row>
    <row r="338" spans="1:10" ht="16" x14ac:dyDescent="0.2">
      <c r="A338" s="63"/>
      <c r="B338" s="75" t="s">
        <v>642</v>
      </c>
      <c r="C338" s="70" t="s">
        <v>641</v>
      </c>
      <c r="D338" s="70" t="s">
        <v>411</v>
      </c>
      <c r="E338" s="130">
        <v>200000</v>
      </c>
      <c r="F338" s="111">
        <v>12.54</v>
      </c>
      <c r="G338" s="479">
        <v>0.66</v>
      </c>
      <c r="H338" s="130">
        <f>SUM(F338:G338)</f>
        <v>13.2</v>
      </c>
      <c r="I338" s="192">
        <f>SUM(H338:H339)</f>
        <v>21.56</v>
      </c>
      <c r="J338" s="23"/>
    </row>
    <row r="339" spans="1:10" ht="16" x14ac:dyDescent="0.2">
      <c r="A339" s="63"/>
      <c r="B339" s="75" t="s">
        <v>642</v>
      </c>
      <c r="C339" s="70" t="s">
        <v>641</v>
      </c>
      <c r="D339" s="70" t="s">
        <v>413</v>
      </c>
      <c r="E339" s="130">
        <v>200000</v>
      </c>
      <c r="F339" s="111">
        <v>8.36</v>
      </c>
      <c r="G339" s="479"/>
      <c r="H339" s="130">
        <f>F339</f>
        <v>8.36</v>
      </c>
      <c r="I339" s="192"/>
      <c r="J339" s="23"/>
    </row>
    <row r="340" spans="1:10" ht="16" x14ac:dyDescent="0.2">
      <c r="A340" s="63"/>
      <c r="B340" s="75"/>
      <c r="C340" s="70"/>
      <c r="D340" s="70"/>
      <c r="E340" s="130"/>
      <c r="F340" s="130"/>
      <c r="G340" s="493"/>
      <c r="H340" s="130"/>
      <c r="I340" s="192"/>
      <c r="J340" s="23"/>
    </row>
    <row r="341" spans="1:10" ht="16" x14ac:dyDescent="0.2">
      <c r="A341" s="63"/>
      <c r="B341" s="75" t="s">
        <v>594</v>
      </c>
      <c r="C341" s="66" t="s">
        <v>72</v>
      </c>
      <c r="D341" s="66" t="s">
        <v>411</v>
      </c>
      <c r="E341" s="78">
        <v>10000</v>
      </c>
      <c r="F341" s="109">
        <v>0</v>
      </c>
      <c r="G341" s="479">
        <f>H341-F341</f>
        <v>8.02</v>
      </c>
      <c r="H341" s="78">
        <v>8.02</v>
      </c>
      <c r="I341" s="144">
        <f>H341</f>
        <v>8.02</v>
      </c>
      <c r="J341" s="23"/>
    </row>
    <row r="342" spans="1:10" ht="16" x14ac:dyDescent="0.2">
      <c r="A342" s="63"/>
      <c r="B342" s="75"/>
      <c r="C342" s="66"/>
      <c r="D342" s="66"/>
      <c r="E342" s="78"/>
      <c r="F342" s="78"/>
      <c r="G342" s="277"/>
      <c r="H342" s="78"/>
      <c r="I342" s="144"/>
      <c r="J342" s="23"/>
    </row>
    <row r="343" spans="1:10" ht="16" x14ac:dyDescent="0.2">
      <c r="A343" s="63"/>
      <c r="B343" s="75" t="s">
        <v>595</v>
      </c>
      <c r="C343" s="66" t="s">
        <v>118</v>
      </c>
      <c r="D343" s="66" t="s">
        <v>411</v>
      </c>
      <c r="E343" s="79">
        <v>10000</v>
      </c>
      <c r="F343" s="109">
        <v>0</v>
      </c>
      <c r="G343" s="479">
        <f>H343-F343</f>
        <v>8.02</v>
      </c>
      <c r="H343" s="79">
        <v>8.02</v>
      </c>
      <c r="I343" s="144">
        <f>SUM(H343:H344)</f>
        <v>12.2</v>
      </c>
      <c r="J343" s="23"/>
    </row>
    <row r="344" spans="1:10" ht="16" x14ac:dyDescent="0.2">
      <c r="A344" s="63"/>
      <c r="B344" s="75" t="s">
        <v>595</v>
      </c>
      <c r="C344" s="66" t="s">
        <v>118</v>
      </c>
      <c r="D344" s="66" t="s">
        <v>413</v>
      </c>
      <c r="E344" s="79">
        <v>100000</v>
      </c>
      <c r="F344" s="109">
        <v>4.18</v>
      </c>
      <c r="G344" s="479"/>
      <c r="H344" s="79">
        <f>F344</f>
        <v>4.18</v>
      </c>
      <c r="I344" s="144"/>
      <c r="J344" s="23"/>
    </row>
    <row r="345" spans="1:10" ht="16" x14ac:dyDescent="0.2">
      <c r="A345" s="63"/>
      <c r="B345" s="75"/>
      <c r="C345" s="66"/>
      <c r="D345" s="66"/>
      <c r="E345" s="79"/>
      <c r="F345" s="78"/>
      <c r="G345" s="277"/>
      <c r="H345" s="79"/>
      <c r="I345" s="144"/>
      <c r="J345" s="23"/>
    </row>
    <row r="346" spans="1:10" ht="16" x14ac:dyDescent="0.2">
      <c r="A346" s="63"/>
      <c r="B346" s="75" t="s">
        <v>596</v>
      </c>
      <c r="C346" s="66" t="s">
        <v>62</v>
      </c>
      <c r="D346" s="66" t="s">
        <v>411</v>
      </c>
      <c r="E346" s="78">
        <v>200000</v>
      </c>
      <c r="F346" s="109">
        <f>H346-G346</f>
        <v>58.52</v>
      </c>
      <c r="G346" s="479">
        <v>3.08</v>
      </c>
      <c r="H346" s="78">
        <v>61.6</v>
      </c>
      <c r="I346" s="144">
        <f>SUM(H346:H349)</f>
        <v>73.72999999999999</v>
      </c>
      <c r="J346" s="23"/>
    </row>
    <row r="347" spans="1:10" ht="16" x14ac:dyDescent="0.2">
      <c r="A347" s="63"/>
      <c r="B347" s="75" t="s">
        <v>596</v>
      </c>
      <c r="C347" s="66" t="s">
        <v>62</v>
      </c>
      <c r="D347" s="66" t="s">
        <v>412</v>
      </c>
      <c r="E347" s="79">
        <v>10000</v>
      </c>
      <c r="F347" s="109">
        <v>3.42</v>
      </c>
      <c r="G347" s="479"/>
      <c r="H347" s="79">
        <f>F347</f>
        <v>3.42</v>
      </c>
      <c r="I347" s="144"/>
      <c r="J347" s="23"/>
    </row>
    <row r="348" spans="1:10" ht="16" x14ac:dyDescent="0.2">
      <c r="A348" s="63"/>
      <c r="B348" s="75" t="s">
        <v>596</v>
      </c>
      <c r="C348" s="66" t="s">
        <v>62</v>
      </c>
      <c r="D348" s="66" t="s">
        <v>413</v>
      </c>
      <c r="E348" s="78">
        <v>200000</v>
      </c>
      <c r="F348" s="109">
        <v>8.36</v>
      </c>
      <c r="G348" s="479"/>
      <c r="H348" s="79">
        <f>F348</f>
        <v>8.36</v>
      </c>
      <c r="I348" s="144"/>
      <c r="J348" s="23"/>
    </row>
    <row r="349" spans="1:10" ht="16" x14ac:dyDescent="0.2">
      <c r="A349" s="63"/>
      <c r="B349" s="75" t="s">
        <v>596</v>
      </c>
      <c r="C349" s="66" t="s">
        <v>62</v>
      </c>
      <c r="D349" s="66" t="s">
        <v>414</v>
      </c>
      <c r="E349" s="79">
        <v>10000</v>
      </c>
      <c r="F349" s="109">
        <v>0.35</v>
      </c>
      <c r="G349" s="479"/>
      <c r="H349" s="79">
        <f>F349</f>
        <v>0.35</v>
      </c>
      <c r="I349" s="144"/>
      <c r="J349" s="23"/>
    </row>
    <row r="350" spans="1:10" ht="16" x14ac:dyDescent="0.2">
      <c r="A350" s="63"/>
      <c r="B350" s="75"/>
      <c r="C350" s="66"/>
      <c r="D350" s="66"/>
      <c r="E350" s="79"/>
      <c r="F350" s="78"/>
      <c r="G350" s="277"/>
      <c r="H350" s="79"/>
      <c r="I350" s="144"/>
      <c r="J350" s="23"/>
    </row>
    <row r="351" spans="1:10" ht="16" x14ac:dyDescent="0.2">
      <c r="A351" s="63"/>
      <c r="B351" s="75" t="s">
        <v>597</v>
      </c>
      <c r="C351" s="66" t="s">
        <v>38</v>
      </c>
      <c r="D351" s="66" t="s">
        <v>411</v>
      </c>
      <c r="E351" s="78">
        <v>20000</v>
      </c>
      <c r="F351" s="109">
        <f>H351-G351</f>
        <v>5.0199999999999996</v>
      </c>
      <c r="G351" s="479">
        <v>5.0199999999999996</v>
      </c>
      <c r="H351" s="78">
        <v>10.039999999999999</v>
      </c>
      <c r="I351" s="144">
        <f>SUM(H351:H354)</f>
        <v>14.649999999999999</v>
      </c>
      <c r="J351" s="211"/>
    </row>
    <row r="352" spans="1:10" ht="16" x14ac:dyDescent="0.2">
      <c r="A352" s="63"/>
      <c r="B352" s="75" t="s">
        <v>597</v>
      </c>
      <c r="C352" s="66" t="s">
        <v>38</v>
      </c>
      <c r="D352" s="66" t="s">
        <v>412</v>
      </c>
      <c r="E352" s="78">
        <v>10000</v>
      </c>
      <c r="F352" s="109">
        <v>3.42</v>
      </c>
      <c r="G352" s="479"/>
      <c r="H352" s="78">
        <f>F352</f>
        <v>3.42</v>
      </c>
      <c r="I352" s="144"/>
      <c r="J352" s="23"/>
    </row>
    <row r="353" spans="1:10" ht="16" x14ac:dyDescent="0.2">
      <c r="A353" s="63"/>
      <c r="B353" s="75" t="s">
        <v>597</v>
      </c>
      <c r="C353" s="66" t="s">
        <v>38</v>
      </c>
      <c r="D353" s="66" t="s">
        <v>413</v>
      </c>
      <c r="E353" s="78">
        <v>20000</v>
      </c>
      <c r="F353" s="109">
        <v>0.84</v>
      </c>
      <c r="G353" s="479"/>
      <c r="H353" s="78">
        <f>F353</f>
        <v>0.84</v>
      </c>
      <c r="I353" s="144"/>
      <c r="J353" s="23"/>
    </row>
    <row r="354" spans="1:10" ht="16" x14ac:dyDescent="0.2">
      <c r="A354" s="63"/>
      <c r="B354" s="75" t="s">
        <v>597</v>
      </c>
      <c r="C354" s="66" t="s">
        <v>38</v>
      </c>
      <c r="D354" s="66" t="s">
        <v>414</v>
      </c>
      <c r="E354" s="78">
        <v>10000</v>
      </c>
      <c r="F354" s="109">
        <v>0.35</v>
      </c>
      <c r="G354" s="479"/>
      <c r="H354" s="78">
        <f>F354</f>
        <v>0.35</v>
      </c>
      <c r="I354" s="144"/>
      <c r="J354" s="23"/>
    </row>
    <row r="355" spans="1:10" ht="16" x14ac:dyDescent="0.2">
      <c r="A355" s="63"/>
      <c r="B355" s="75"/>
      <c r="C355" s="66"/>
      <c r="D355" s="66"/>
      <c r="E355" s="78"/>
      <c r="F355" s="78"/>
      <c r="G355" s="277"/>
      <c r="H355" s="78"/>
      <c r="I355" s="144"/>
      <c r="J355" s="23"/>
    </row>
    <row r="356" spans="1:10" ht="16" x14ac:dyDescent="0.2">
      <c r="A356" s="63"/>
      <c r="B356" s="75" t="s">
        <v>598</v>
      </c>
      <c r="C356" s="66" t="s">
        <v>134</v>
      </c>
      <c r="D356" s="66" t="s">
        <v>411</v>
      </c>
      <c r="E356" s="78">
        <v>10000</v>
      </c>
      <c r="F356" s="78">
        <v>0</v>
      </c>
      <c r="G356" s="277">
        <v>0.91</v>
      </c>
      <c r="H356" s="78">
        <v>0.91</v>
      </c>
      <c r="I356" s="144">
        <f>SUM(H356:H358)</f>
        <v>4.07</v>
      </c>
      <c r="J356" s="23"/>
    </row>
    <row r="357" spans="1:10" ht="16" x14ac:dyDescent="0.2">
      <c r="A357" s="63"/>
      <c r="B357" s="75" t="s">
        <v>598</v>
      </c>
      <c r="C357" s="66" t="s">
        <v>134</v>
      </c>
      <c r="D357" s="66" t="s">
        <v>412</v>
      </c>
      <c r="E357" s="78">
        <v>8000</v>
      </c>
      <c r="F357" s="78">
        <v>2.74</v>
      </c>
      <c r="G357" s="277"/>
      <c r="H357" s="78">
        <v>2.74</v>
      </c>
      <c r="I357" s="144"/>
      <c r="J357" s="23"/>
    </row>
    <row r="358" spans="1:10" ht="16" x14ac:dyDescent="0.2">
      <c r="A358" s="63"/>
      <c r="B358" s="75" t="s">
        <v>598</v>
      </c>
      <c r="C358" s="66" t="s">
        <v>134</v>
      </c>
      <c r="D358" s="66" t="s">
        <v>413</v>
      </c>
      <c r="E358" s="78">
        <v>10000</v>
      </c>
      <c r="F358" s="78">
        <v>0.42</v>
      </c>
      <c r="G358" s="277">
        <v>0</v>
      </c>
      <c r="H358" s="78">
        <v>0.42</v>
      </c>
      <c r="I358" s="144"/>
      <c r="J358" s="23"/>
    </row>
    <row r="359" spans="1:10" ht="16" x14ac:dyDescent="0.2">
      <c r="A359" s="63"/>
      <c r="B359" s="75"/>
      <c r="C359" s="66"/>
      <c r="D359" s="66"/>
      <c r="E359" s="78"/>
      <c r="F359" s="78"/>
      <c r="G359" s="277"/>
      <c r="H359" s="78"/>
      <c r="I359" s="144"/>
      <c r="J359" s="23"/>
    </row>
    <row r="360" spans="1:10" ht="16" x14ac:dyDescent="0.2">
      <c r="A360" s="63"/>
      <c r="B360" s="75" t="s">
        <v>727</v>
      </c>
      <c r="C360" s="66" t="s">
        <v>744</v>
      </c>
      <c r="D360" s="66" t="s">
        <v>411</v>
      </c>
      <c r="E360" s="78">
        <v>50000</v>
      </c>
      <c r="F360" s="109"/>
      <c r="G360" s="479">
        <v>1.26</v>
      </c>
      <c r="H360" s="78">
        <v>1.26</v>
      </c>
      <c r="I360" s="144">
        <f>SUM(H360:H362)</f>
        <v>6.77</v>
      </c>
      <c r="J360" s="23" t="s">
        <v>1041</v>
      </c>
    </row>
    <row r="361" spans="1:10" ht="16" x14ac:dyDescent="0.2">
      <c r="A361" s="63"/>
      <c r="B361" s="75" t="s">
        <v>727</v>
      </c>
      <c r="C361" s="66" t="s">
        <v>744</v>
      </c>
      <c r="D361" s="66" t="s">
        <v>412</v>
      </c>
      <c r="E361" s="78">
        <v>10000</v>
      </c>
      <c r="F361" s="109">
        <v>3.42</v>
      </c>
      <c r="G361" s="479"/>
      <c r="H361" s="78">
        <v>3.42</v>
      </c>
      <c r="I361" s="144"/>
      <c r="J361" s="23"/>
    </row>
    <row r="362" spans="1:10" ht="16" x14ac:dyDescent="0.2">
      <c r="A362" s="63"/>
      <c r="B362" s="75" t="s">
        <v>727</v>
      </c>
      <c r="C362" s="66" t="s">
        <v>744</v>
      </c>
      <c r="D362" s="66" t="s">
        <v>413</v>
      </c>
      <c r="E362" s="78">
        <v>50000</v>
      </c>
      <c r="F362" s="109">
        <v>2.09</v>
      </c>
      <c r="G362" s="479"/>
      <c r="H362" s="78">
        <v>2.09</v>
      </c>
      <c r="I362" s="144"/>
      <c r="J362" s="23"/>
    </row>
    <row r="363" spans="1:10" ht="16" x14ac:dyDescent="0.2">
      <c r="A363" s="63"/>
      <c r="B363" s="75"/>
      <c r="C363" s="66"/>
      <c r="D363" s="66"/>
      <c r="E363" s="78"/>
      <c r="F363" s="78"/>
      <c r="G363" s="277"/>
      <c r="H363" s="78"/>
      <c r="I363" s="144"/>
      <c r="J363" s="23"/>
    </row>
    <row r="364" spans="1:10" ht="16" x14ac:dyDescent="0.2">
      <c r="A364" s="63"/>
      <c r="B364" s="75" t="s">
        <v>798</v>
      </c>
      <c r="C364" s="66" t="s">
        <v>1013</v>
      </c>
      <c r="D364" s="66" t="s">
        <v>411</v>
      </c>
      <c r="E364" s="78">
        <v>10000</v>
      </c>
      <c r="F364" s="109"/>
      <c r="G364" s="479">
        <v>0.53</v>
      </c>
      <c r="H364" s="78">
        <v>0.53</v>
      </c>
      <c r="I364" s="144">
        <v>0.53</v>
      </c>
      <c r="J364" s="23" t="s">
        <v>845</v>
      </c>
    </row>
    <row r="365" spans="1:10" ht="16" x14ac:dyDescent="0.2">
      <c r="A365" s="63"/>
      <c r="B365" s="75"/>
      <c r="C365" s="66"/>
      <c r="D365" s="66"/>
      <c r="E365" s="78"/>
      <c r="F365" s="78"/>
      <c r="G365" s="277"/>
      <c r="H365" s="78"/>
      <c r="I365" s="144"/>
      <c r="J365" s="23"/>
    </row>
    <row r="366" spans="1:10" ht="16" x14ac:dyDescent="0.2">
      <c r="A366" s="63"/>
      <c r="B366" s="75" t="s">
        <v>599</v>
      </c>
      <c r="C366" s="66" t="s">
        <v>186</v>
      </c>
      <c r="D366" s="66" t="s">
        <v>411</v>
      </c>
      <c r="E366" s="78">
        <v>250000</v>
      </c>
      <c r="F366" s="109">
        <f>H366-G366</f>
        <v>73.92</v>
      </c>
      <c r="G366" s="479">
        <v>3.08</v>
      </c>
      <c r="H366" s="78">
        <v>77</v>
      </c>
      <c r="I366" s="144">
        <f>SUM(H366:H369)</f>
        <v>128.92000000000002</v>
      </c>
      <c r="J366" s="23"/>
    </row>
    <row r="367" spans="1:10" ht="16" x14ac:dyDescent="0.2">
      <c r="A367" s="63"/>
      <c r="B367" s="75" t="s">
        <v>599</v>
      </c>
      <c r="C367" s="66" t="s">
        <v>186</v>
      </c>
      <c r="D367" s="66" t="s">
        <v>417</v>
      </c>
      <c r="E367" s="78">
        <v>45000</v>
      </c>
      <c r="F367" s="109">
        <v>30.47</v>
      </c>
      <c r="G367" s="479"/>
      <c r="H367" s="78">
        <v>30.47</v>
      </c>
      <c r="I367" s="144"/>
      <c r="J367" s="23"/>
    </row>
    <row r="368" spans="1:10" ht="16" x14ac:dyDescent="0.2">
      <c r="A368" s="63"/>
      <c r="B368" s="75" t="s">
        <v>599</v>
      </c>
      <c r="C368" s="66" t="s">
        <v>186</v>
      </c>
      <c r="D368" s="66" t="s">
        <v>413</v>
      </c>
      <c r="E368" s="78">
        <v>250000</v>
      </c>
      <c r="F368" s="109">
        <v>10.45</v>
      </c>
      <c r="G368" s="479"/>
      <c r="H368" s="78">
        <f>F368</f>
        <v>10.45</v>
      </c>
      <c r="I368" s="144"/>
      <c r="J368" s="23"/>
    </row>
    <row r="369" spans="1:19" ht="16" x14ac:dyDescent="0.2">
      <c r="A369" s="63"/>
      <c r="B369" s="75" t="s">
        <v>599</v>
      </c>
      <c r="C369" s="66" t="s">
        <v>186</v>
      </c>
      <c r="D369" s="66" t="s">
        <v>418</v>
      </c>
      <c r="E369" s="78">
        <v>250000</v>
      </c>
      <c r="F369" s="109">
        <v>11</v>
      </c>
      <c r="G369" s="479"/>
      <c r="H369" s="78">
        <f>F369</f>
        <v>11</v>
      </c>
      <c r="I369" s="144"/>
      <c r="J369" s="23"/>
    </row>
    <row r="370" spans="1:19" ht="16" x14ac:dyDescent="0.2">
      <c r="A370" s="63"/>
      <c r="B370" s="75"/>
      <c r="C370" s="66"/>
      <c r="D370" s="66"/>
      <c r="E370" s="78"/>
      <c r="F370" s="109"/>
      <c r="G370" s="479"/>
      <c r="H370" s="78"/>
      <c r="I370" s="144"/>
      <c r="J370" s="23"/>
    </row>
    <row r="371" spans="1:19" ht="16" x14ac:dyDescent="0.2">
      <c r="A371" s="63"/>
      <c r="B371" s="75" t="s">
        <v>602</v>
      </c>
      <c r="C371" s="66" t="s">
        <v>135</v>
      </c>
      <c r="D371" s="66" t="s">
        <v>411</v>
      </c>
      <c r="E371" s="78">
        <v>10000</v>
      </c>
      <c r="F371" s="109">
        <v>0</v>
      </c>
      <c r="G371" s="479">
        <f>H371-F371</f>
        <v>8.02</v>
      </c>
      <c r="H371" s="78">
        <v>8.02</v>
      </c>
      <c r="I371" s="144">
        <f>SUM(H371:H375)</f>
        <v>20.37</v>
      </c>
      <c r="J371" s="23"/>
    </row>
    <row r="372" spans="1:19" s="226" customFormat="1" ht="16" x14ac:dyDescent="0.2">
      <c r="A372" s="101"/>
      <c r="B372" s="75" t="s">
        <v>602</v>
      </c>
      <c r="C372" s="66" t="s">
        <v>135</v>
      </c>
      <c r="D372" s="173" t="s">
        <v>412</v>
      </c>
      <c r="E372" s="78">
        <v>10000</v>
      </c>
      <c r="F372" s="109">
        <v>3.42</v>
      </c>
      <c r="G372" s="479"/>
      <c r="H372" s="78">
        <f>F372</f>
        <v>3.42</v>
      </c>
      <c r="I372" s="144"/>
      <c r="J372" s="23"/>
      <c r="K372"/>
      <c r="L372"/>
      <c r="M372"/>
      <c r="N372"/>
      <c r="O372"/>
      <c r="P372"/>
      <c r="Q372"/>
      <c r="R372"/>
      <c r="S372"/>
    </row>
    <row r="373" spans="1:19" ht="16" x14ac:dyDescent="0.2">
      <c r="A373" s="63"/>
      <c r="B373" s="75" t="s">
        <v>602</v>
      </c>
      <c r="C373" s="66" t="s">
        <v>135</v>
      </c>
      <c r="D373" s="173" t="s">
        <v>413</v>
      </c>
      <c r="E373" s="78">
        <v>100000</v>
      </c>
      <c r="F373" s="109">
        <v>4.18</v>
      </c>
      <c r="G373" s="479"/>
      <c r="H373" s="79">
        <f>F373</f>
        <v>4.18</v>
      </c>
      <c r="I373" s="144"/>
      <c r="J373" s="23"/>
    </row>
    <row r="374" spans="1:19" ht="16" x14ac:dyDescent="0.2">
      <c r="A374" s="63"/>
      <c r="B374" s="75" t="s">
        <v>602</v>
      </c>
      <c r="C374" s="66" t="s">
        <v>135</v>
      </c>
      <c r="D374" s="173" t="s">
        <v>418</v>
      </c>
      <c r="E374" s="78">
        <v>100000</v>
      </c>
      <c r="F374" s="109">
        <v>4.4000000000000004</v>
      </c>
      <c r="G374" s="479"/>
      <c r="H374" s="79">
        <f>F374</f>
        <v>4.4000000000000004</v>
      </c>
      <c r="I374" s="144"/>
      <c r="J374" s="23"/>
    </row>
    <row r="375" spans="1:19" ht="16" x14ac:dyDescent="0.2">
      <c r="A375" s="63"/>
      <c r="B375" s="75" t="s">
        <v>602</v>
      </c>
      <c r="C375" s="66" t="s">
        <v>135</v>
      </c>
      <c r="D375" s="173" t="s">
        <v>414</v>
      </c>
      <c r="E375" s="78">
        <v>10000</v>
      </c>
      <c r="F375" s="109">
        <v>0.35</v>
      </c>
      <c r="G375" s="479"/>
      <c r="H375" s="79">
        <f>F375</f>
        <v>0.35</v>
      </c>
      <c r="I375" s="144"/>
      <c r="J375" s="23"/>
    </row>
    <row r="376" spans="1:19" ht="16" x14ac:dyDescent="0.2">
      <c r="A376" s="63"/>
      <c r="B376" s="75"/>
      <c r="C376" s="66"/>
      <c r="D376" s="66"/>
      <c r="E376" s="78"/>
      <c r="F376" s="78"/>
      <c r="G376" s="277"/>
      <c r="H376" s="79"/>
      <c r="I376" s="144"/>
      <c r="J376" s="23"/>
    </row>
    <row r="377" spans="1:19" ht="16" x14ac:dyDescent="0.2">
      <c r="A377" s="63"/>
      <c r="B377" s="75" t="s">
        <v>603</v>
      </c>
      <c r="C377" s="66" t="s">
        <v>42</v>
      </c>
      <c r="D377" s="66" t="s">
        <v>411</v>
      </c>
      <c r="E377" s="78">
        <v>250000</v>
      </c>
      <c r="F377" s="109">
        <v>48.24</v>
      </c>
      <c r="G377" s="479">
        <v>2.0099999999999998</v>
      </c>
      <c r="H377" s="79">
        <f>SUM(F377:G377)</f>
        <v>50.25</v>
      </c>
      <c r="I377" s="144">
        <f>SUM(H377:H382)</f>
        <v>109.32</v>
      </c>
      <c r="J377" s="23"/>
    </row>
    <row r="378" spans="1:19" ht="16" x14ac:dyDescent="0.2">
      <c r="A378" s="63"/>
      <c r="B378" s="75" t="s">
        <v>603</v>
      </c>
      <c r="C378" s="66" t="s">
        <v>42</v>
      </c>
      <c r="D378" s="173" t="s">
        <v>417</v>
      </c>
      <c r="E378" s="78">
        <v>50000</v>
      </c>
      <c r="F378" s="109">
        <v>33.85</v>
      </c>
      <c r="G378" s="479"/>
      <c r="H378" s="79">
        <f>F378</f>
        <v>33.85</v>
      </c>
      <c r="I378" s="144"/>
      <c r="J378" s="23"/>
    </row>
    <row r="379" spans="1:19" ht="16" x14ac:dyDescent="0.2">
      <c r="A379" s="63"/>
      <c r="B379" s="75" t="s">
        <v>603</v>
      </c>
      <c r="C379" s="66" t="s">
        <v>42</v>
      </c>
      <c r="D379" s="173" t="s">
        <v>412</v>
      </c>
      <c r="E379" s="78">
        <v>10000</v>
      </c>
      <c r="F379" s="109">
        <v>3.42</v>
      </c>
      <c r="G379" s="479"/>
      <c r="H379" s="79">
        <f>F379</f>
        <v>3.42</v>
      </c>
      <c r="I379" s="144"/>
      <c r="J379" s="23"/>
    </row>
    <row r="380" spans="1:19" ht="16" x14ac:dyDescent="0.2">
      <c r="A380" s="63"/>
      <c r="B380" s="75" t="s">
        <v>603</v>
      </c>
      <c r="C380" s="66" t="s">
        <v>42</v>
      </c>
      <c r="D380" s="173" t="s">
        <v>413</v>
      </c>
      <c r="E380" s="78">
        <v>250000</v>
      </c>
      <c r="F380" s="109">
        <v>10.45</v>
      </c>
      <c r="G380" s="479"/>
      <c r="H380" s="79">
        <f>F380</f>
        <v>10.45</v>
      </c>
      <c r="I380" s="144"/>
      <c r="J380" s="23"/>
    </row>
    <row r="381" spans="1:19" ht="16" x14ac:dyDescent="0.2">
      <c r="A381" s="63"/>
      <c r="B381" s="75" t="s">
        <v>603</v>
      </c>
      <c r="C381" s="66" t="s">
        <v>42</v>
      </c>
      <c r="D381" s="173" t="s">
        <v>418</v>
      </c>
      <c r="E381" s="78">
        <v>250000</v>
      </c>
      <c r="F381" s="109">
        <v>11</v>
      </c>
      <c r="G381" s="479"/>
      <c r="H381" s="79">
        <f>F381</f>
        <v>11</v>
      </c>
      <c r="I381" s="144"/>
      <c r="J381" s="23"/>
    </row>
    <row r="382" spans="1:19" ht="16" x14ac:dyDescent="0.2">
      <c r="A382" s="63"/>
      <c r="B382" s="75" t="s">
        <v>603</v>
      </c>
      <c r="C382" s="66" t="s">
        <v>42</v>
      </c>
      <c r="D382" s="173" t="s">
        <v>414</v>
      </c>
      <c r="E382" s="78">
        <v>10000</v>
      </c>
      <c r="F382" s="109">
        <v>0.35</v>
      </c>
      <c r="G382" s="479"/>
      <c r="H382" s="79">
        <f>F382</f>
        <v>0.35</v>
      </c>
      <c r="I382" s="144"/>
      <c r="J382" s="23"/>
    </row>
    <row r="383" spans="1:19" ht="16" x14ac:dyDescent="0.2">
      <c r="A383" s="63"/>
      <c r="B383" s="75"/>
      <c r="C383" s="66"/>
      <c r="D383" s="66"/>
      <c r="E383" s="79"/>
      <c r="F383" s="78"/>
      <c r="G383" s="277"/>
      <c r="H383" s="79"/>
      <c r="I383" s="144"/>
      <c r="J383" s="23"/>
    </row>
    <row r="384" spans="1:19" ht="16" x14ac:dyDescent="0.2">
      <c r="A384" s="63"/>
      <c r="B384" s="75" t="s">
        <v>604</v>
      </c>
      <c r="C384" s="66" t="s">
        <v>43</v>
      </c>
      <c r="D384" s="66" t="s">
        <v>411</v>
      </c>
      <c r="E384" s="78">
        <v>180000</v>
      </c>
      <c r="F384" s="109">
        <f>H384-G384</f>
        <v>239.35999999999999</v>
      </c>
      <c r="G384" s="479">
        <v>14.08</v>
      </c>
      <c r="H384" s="78">
        <v>253.44</v>
      </c>
      <c r="I384" s="144">
        <f>SUM(H384:H387)</f>
        <v>278.79000000000002</v>
      </c>
      <c r="J384" s="23"/>
    </row>
    <row r="385" spans="1:29" s="305" customFormat="1" ht="16" x14ac:dyDescent="0.2">
      <c r="A385" s="63"/>
      <c r="B385" s="304" t="s">
        <v>604</v>
      </c>
      <c r="C385" s="66" t="s">
        <v>43</v>
      </c>
      <c r="D385" s="66" t="s">
        <v>417</v>
      </c>
      <c r="E385" s="78">
        <v>5000</v>
      </c>
      <c r="F385" s="109">
        <v>17.61</v>
      </c>
      <c r="G385" s="479"/>
      <c r="H385" s="78">
        <f>F385</f>
        <v>17.61</v>
      </c>
      <c r="I385" s="144"/>
      <c r="J385" s="23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1:29" ht="16" x14ac:dyDescent="0.2">
      <c r="A386" s="63"/>
      <c r="B386" s="75" t="s">
        <v>604</v>
      </c>
      <c r="C386" s="66" t="s">
        <v>43</v>
      </c>
      <c r="D386" s="66" t="s">
        <v>413</v>
      </c>
      <c r="E386" s="78">
        <v>180000</v>
      </c>
      <c r="F386" s="109">
        <v>7.52</v>
      </c>
      <c r="G386" s="479"/>
      <c r="H386" s="78">
        <f>F386</f>
        <v>7.52</v>
      </c>
      <c r="I386" s="144"/>
      <c r="J386" s="23"/>
    </row>
    <row r="387" spans="1:29" s="305" customFormat="1" ht="16" x14ac:dyDescent="0.2">
      <c r="A387" s="63"/>
      <c r="B387" s="304" t="s">
        <v>604</v>
      </c>
      <c r="C387" s="66" t="s">
        <v>43</v>
      </c>
      <c r="D387" s="66" t="s">
        <v>418</v>
      </c>
      <c r="E387" s="78">
        <v>5000</v>
      </c>
      <c r="F387" s="109">
        <v>0.22</v>
      </c>
      <c r="G387" s="479"/>
      <c r="H387" s="78">
        <f>F387</f>
        <v>0.22</v>
      </c>
      <c r="I387" s="144"/>
      <c r="J387" s="23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1:29" ht="16" x14ac:dyDescent="0.2">
      <c r="A388" s="63"/>
      <c r="B388" s="75"/>
      <c r="C388" s="66"/>
      <c r="D388" s="66"/>
      <c r="E388" s="79"/>
      <c r="F388" s="78"/>
      <c r="G388" s="277"/>
      <c r="H388" s="78"/>
      <c r="I388" s="144"/>
      <c r="J388" s="23"/>
    </row>
    <row r="389" spans="1:29" ht="16" x14ac:dyDescent="0.2">
      <c r="A389" s="63"/>
      <c r="B389" s="75" t="s">
        <v>605</v>
      </c>
      <c r="C389" s="66" t="s">
        <v>340</v>
      </c>
      <c r="D389" s="66" t="s">
        <v>411</v>
      </c>
      <c r="E389" s="78">
        <v>20000</v>
      </c>
      <c r="F389" s="109">
        <v>2.0099999999999998</v>
      </c>
      <c r="G389" s="479">
        <v>2.0099999999999998</v>
      </c>
      <c r="H389" s="78">
        <v>4.0199999999999996</v>
      </c>
      <c r="I389" s="144">
        <f>SUM(H389:H390)</f>
        <v>4.4399999999999995</v>
      </c>
      <c r="J389" s="23"/>
    </row>
    <row r="390" spans="1:29" ht="16" x14ac:dyDescent="0.2">
      <c r="A390" s="63"/>
      <c r="B390" s="75" t="s">
        <v>605</v>
      </c>
      <c r="C390" s="66" t="s">
        <v>340</v>
      </c>
      <c r="D390" s="66" t="s">
        <v>413</v>
      </c>
      <c r="E390" s="78">
        <v>10000</v>
      </c>
      <c r="F390" s="109">
        <v>0.42</v>
      </c>
      <c r="G390" s="479"/>
      <c r="H390" s="78">
        <f>F390</f>
        <v>0.42</v>
      </c>
      <c r="I390" s="144"/>
      <c r="J390" s="23"/>
    </row>
    <row r="391" spans="1:29" ht="16" x14ac:dyDescent="0.2">
      <c r="A391" s="63"/>
      <c r="B391" s="75"/>
      <c r="C391" s="66"/>
      <c r="D391" s="66"/>
      <c r="E391" s="78"/>
      <c r="F391" s="78"/>
      <c r="G391" s="277"/>
      <c r="H391" s="78"/>
      <c r="I391" s="144"/>
      <c r="J391" s="23"/>
    </row>
    <row r="392" spans="1:29" ht="16" x14ac:dyDescent="0.2">
      <c r="A392" s="63"/>
      <c r="B392" s="75" t="s">
        <v>606</v>
      </c>
      <c r="C392" s="66" t="s">
        <v>44</v>
      </c>
      <c r="D392" s="66" t="s">
        <v>411</v>
      </c>
      <c r="E392" s="78">
        <v>10000</v>
      </c>
      <c r="F392" s="109">
        <v>0</v>
      </c>
      <c r="G392" s="479">
        <v>14.08</v>
      </c>
      <c r="H392" s="78">
        <v>14.08</v>
      </c>
      <c r="I392" s="144">
        <f>SUM(H392:H393)</f>
        <v>14.5</v>
      </c>
      <c r="J392" s="23"/>
    </row>
    <row r="393" spans="1:29" ht="16" x14ac:dyDescent="0.2">
      <c r="A393" s="63"/>
      <c r="B393" s="75" t="s">
        <v>606</v>
      </c>
      <c r="C393" s="66" t="s">
        <v>44</v>
      </c>
      <c r="D393" s="66" t="s">
        <v>413</v>
      </c>
      <c r="E393" s="79">
        <v>10000</v>
      </c>
      <c r="F393" s="109">
        <v>0.42</v>
      </c>
      <c r="G393" s="479"/>
      <c r="H393" s="79">
        <f>F393</f>
        <v>0.42</v>
      </c>
      <c r="I393" s="144"/>
      <c r="J393" s="23"/>
    </row>
    <row r="394" spans="1:29" ht="16" x14ac:dyDescent="0.2">
      <c r="A394" s="63"/>
      <c r="B394" s="75"/>
      <c r="C394" s="66"/>
      <c r="D394" s="66"/>
      <c r="E394" s="79"/>
      <c r="F394" s="78"/>
      <c r="G394" s="277"/>
      <c r="H394" s="79"/>
      <c r="I394" s="144"/>
      <c r="J394" s="23"/>
    </row>
    <row r="395" spans="1:29" ht="16" x14ac:dyDescent="0.2">
      <c r="A395" s="63"/>
      <c r="B395" s="75" t="s">
        <v>607</v>
      </c>
      <c r="C395" s="66" t="s">
        <v>96</v>
      </c>
      <c r="D395" s="66" t="s">
        <v>411</v>
      </c>
      <c r="E395" s="78">
        <v>30000</v>
      </c>
      <c r="F395" s="109">
        <f>H395-G395</f>
        <v>4.0200000000000005</v>
      </c>
      <c r="G395" s="479">
        <v>2.0099999999999998</v>
      </c>
      <c r="H395" s="78">
        <v>6.03</v>
      </c>
      <c r="I395" s="144">
        <f>SUM(H395:H396)</f>
        <v>6.45</v>
      </c>
      <c r="J395" s="23"/>
    </row>
    <row r="396" spans="1:29" ht="16" x14ac:dyDescent="0.2">
      <c r="A396" s="63"/>
      <c r="B396" s="75" t="s">
        <v>607</v>
      </c>
      <c r="C396" s="66" t="s">
        <v>96</v>
      </c>
      <c r="D396" s="66" t="s">
        <v>413</v>
      </c>
      <c r="E396" s="79">
        <v>10000</v>
      </c>
      <c r="F396" s="109">
        <v>0.42</v>
      </c>
      <c r="G396" s="479"/>
      <c r="H396" s="79">
        <f>F396</f>
        <v>0.42</v>
      </c>
      <c r="I396" s="144"/>
      <c r="J396" s="23"/>
    </row>
    <row r="397" spans="1:29" ht="16" x14ac:dyDescent="0.2">
      <c r="A397" s="63"/>
      <c r="B397" s="75"/>
      <c r="C397" s="66"/>
      <c r="D397" s="66"/>
      <c r="E397" s="79"/>
      <c r="F397" s="78"/>
      <c r="G397" s="277"/>
      <c r="H397" s="79"/>
      <c r="I397" s="144"/>
      <c r="J397" s="23"/>
    </row>
    <row r="398" spans="1:29" ht="16" x14ac:dyDescent="0.2">
      <c r="A398" s="63"/>
      <c r="B398" s="75" t="s">
        <v>608</v>
      </c>
      <c r="C398" s="66" t="s">
        <v>496</v>
      </c>
      <c r="D398" s="66" t="s">
        <v>411</v>
      </c>
      <c r="E398" s="79">
        <v>10000</v>
      </c>
      <c r="F398" s="109">
        <v>0</v>
      </c>
      <c r="G398" s="479">
        <v>0.91</v>
      </c>
      <c r="H398" s="79">
        <f>SUM(F398:G398)</f>
        <v>0.91</v>
      </c>
      <c r="I398" s="144">
        <f>H398</f>
        <v>0.91</v>
      </c>
      <c r="J398" s="23"/>
    </row>
    <row r="399" spans="1:29" ht="16" x14ac:dyDescent="0.2">
      <c r="A399" s="63"/>
      <c r="B399" s="75"/>
      <c r="C399" s="66"/>
      <c r="D399" s="66"/>
      <c r="E399" s="79"/>
      <c r="F399" s="78"/>
      <c r="G399" s="277"/>
      <c r="H399" s="79"/>
      <c r="I399" s="144"/>
      <c r="J399" s="23"/>
    </row>
    <row r="400" spans="1:29" ht="16" x14ac:dyDescent="0.2">
      <c r="A400" s="63"/>
      <c r="B400" s="75" t="s">
        <v>609</v>
      </c>
      <c r="C400" s="66" t="s">
        <v>137</v>
      </c>
      <c r="D400" s="66" t="s">
        <v>411</v>
      </c>
      <c r="E400" s="79">
        <v>100000</v>
      </c>
      <c r="F400" s="109">
        <f>H400-G400</f>
        <v>5.9399999999999995</v>
      </c>
      <c r="G400" s="479">
        <v>0.66</v>
      </c>
      <c r="H400" s="79">
        <v>6.6</v>
      </c>
      <c r="I400" s="144">
        <f>SUM(H400:H401)</f>
        <v>10.78</v>
      </c>
      <c r="J400" s="23"/>
    </row>
    <row r="401" spans="1:10" ht="16" x14ac:dyDescent="0.2">
      <c r="A401" s="63"/>
      <c r="B401" s="75" t="s">
        <v>609</v>
      </c>
      <c r="C401" s="66" t="s">
        <v>137</v>
      </c>
      <c r="D401" s="66" t="s">
        <v>413</v>
      </c>
      <c r="E401" s="79">
        <v>100000</v>
      </c>
      <c r="F401" s="109">
        <v>4.18</v>
      </c>
      <c r="G401" s="479"/>
      <c r="H401" s="79">
        <f>F401</f>
        <v>4.18</v>
      </c>
      <c r="I401" s="144"/>
      <c r="J401" s="23"/>
    </row>
    <row r="402" spans="1:10" ht="16" x14ac:dyDescent="0.2">
      <c r="A402" s="63"/>
      <c r="B402" s="75"/>
      <c r="C402" s="66"/>
      <c r="D402" s="66"/>
      <c r="E402" s="79"/>
      <c r="F402" s="78"/>
      <c r="G402" s="277"/>
      <c r="H402" s="79"/>
      <c r="I402" s="144"/>
      <c r="J402" s="23"/>
    </row>
    <row r="403" spans="1:10" ht="16" x14ac:dyDescent="0.2">
      <c r="A403" s="63"/>
      <c r="B403" s="75" t="s">
        <v>610</v>
      </c>
      <c r="C403" s="66" t="s">
        <v>45</v>
      </c>
      <c r="D403" s="66" t="s">
        <v>411</v>
      </c>
      <c r="E403" s="78">
        <v>10000</v>
      </c>
      <c r="F403" s="109">
        <v>0</v>
      </c>
      <c r="G403" s="479">
        <v>2.0099999999999998</v>
      </c>
      <c r="H403" s="78">
        <v>2.0099999999999998</v>
      </c>
      <c r="I403" s="144">
        <f>H403</f>
        <v>2.0099999999999998</v>
      </c>
      <c r="J403" s="211"/>
    </row>
    <row r="404" spans="1:10" ht="16" x14ac:dyDescent="0.2">
      <c r="A404" s="63"/>
      <c r="B404" s="75"/>
      <c r="C404" s="66"/>
      <c r="D404" s="66"/>
      <c r="E404" s="78"/>
      <c r="F404" s="109"/>
      <c r="G404" s="479"/>
      <c r="H404" s="78"/>
      <c r="I404" s="144"/>
      <c r="J404" s="211"/>
    </row>
    <row r="405" spans="1:10" ht="16" x14ac:dyDescent="0.2">
      <c r="A405" s="63"/>
      <c r="B405" s="75" t="s">
        <v>556</v>
      </c>
      <c r="C405" s="66" t="s">
        <v>58</v>
      </c>
      <c r="D405" s="66" t="s">
        <v>411</v>
      </c>
      <c r="E405" s="79">
        <v>10000</v>
      </c>
      <c r="F405" s="109">
        <v>0</v>
      </c>
      <c r="G405" s="479">
        <f>H405-F405</f>
        <v>14.08</v>
      </c>
      <c r="H405" s="79">
        <v>14.08</v>
      </c>
      <c r="I405" s="192">
        <f>H405</f>
        <v>14.08</v>
      </c>
      <c r="J405" s="23"/>
    </row>
    <row r="406" spans="1:10" ht="16" x14ac:dyDescent="0.2">
      <c r="A406" s="63"/>
      <c r="B406" s="75"/>
      <c r="C406" s="66"/>
      <c r="D406" s="66"/>
      <c r="E406" s="79"/>
      <c r="F406" s="78"/>
      <c r="G406" s="277"/>
      <c r="H406" s="79"/>
      <c r="I406" s="144"/>
      <c r="J406" s="23"/>
    </row>
    <row r="407" spans="1:10" ht="16" x14ac:dyDescent="0.2">
      <c r="A407" s="63"/>
      <c r="B407" s="75" t="s">
        <v>611</v>
      </c>
      <c r="C407" s="66" t="s">
        <v>230</v>
      </c>
      <c r="D407" s="66" t="s">
        <v>411</v>
      </c>
      <c r="E407" s="79">
        <v>100000</v>
      </c>
      <c r="F407" s="109">
        <v>45.18</v>
      </c>
      <c r="G407" s="479">
        <v>5.0199999999999996</v>
      </c>
      <c r="H407" s="79">
        <v>50.2</v>
      </c>
      <c r="I407" s="144">
        <f>SUM(H407:H410)</f>
        <v>97.65000000000002</v>
      </c>
      <c r="J407" s="23"/>
    </row>
    <row r="408" spans="1:10" ht="16" x14ac:dyDescent="0.2">
      <c r="A408" s="63"/>
      <c r="B408" s="75" t="s">
        <v>611</v>
      </c>
      <c r="C408" s="66" t="s">
        <v>230</v>
      </c>
      <c r="D408" s="66" t="s">
        <v>417</v>
      </c>
      <c r="E408" s="79">
        <v>50000</v>
      </c>
      <c r="F408" s="109">
        <v>33.85</v>
      </c>
      <c r="G408" s="479"/>
      <c r="H408" s="79">
        <f>F408</f>
        <v>33.85</v>
      </c>
      <c r="I408" s="144"/>
      <c r="J408" s="23"/>
    </row>
    <row r="409" spans="1:10" ht="16" x14ac:dyDescent="0.2">
      <c r="A409" s="63"/>
      <c r="B409" s="75" t="s">
        <v>611</v>
      </c>
      <c r="C409" s="66" t="s">
        <v>230</v>
      </c>
      <c r="D409" s="66" t="s">
        <v>413</v>
      </c>
      <c r="E409" s="79">
        <v>220000</v>
      </c>
      <c r="F409" s="109">
        <v>9.1999999999999993</v>
      </c>
      <c r="G409" s="479"/>
      <c r="H409" s="79">
        <f>F409</f>
        <v>9.1999999999999993</v>
      </c>
      <c r="I409" s="144"/>
      <c r="J409" s="23"/>
    </row>
    <row r="410" spans="1:10" ht="16" x14ac:dyDescent="0.2">
      <c r="A410" s="63"/>
      <c r="B410" s="75" t="s">
        <v>611</v>
      </c>
      <c r="C410" s="66" t="s">
        <v>230</v>
      </c>
      <c r="D410" s="173" t="s">
        <v>418</v>
      </c>
      <c r="E410" s="78">
        <v>100000</v>
      </c>
      <c r="F410" s="109">
        <v>4.4000000000000004</v>
      </c>
      <c r="G410" s="479"/>
      <c r="H410" s="78">
        <f>F410</f>
        <v>4.4000000000000004</v>
      </c>
      <c r="I410" s="144"/>
      <c r="J410" s="23"/>
    </row>
    <row r="411" spans="1:10" ht="16" x14ac:dyDescent="0.2">
      <c r="A411" s="63"/>
      <c r="B411" s="75"/>
      <c r="C411" s="66"/>
      <c r="D411" s="66"/>
      <c r="E411" s="79"/>
      <c r="F411" s="78"/>
      <c r="G411" s="277"/>
      <c r="H411" s="79"/>
      <c r="I411" s="144"/>
      <c r="J411" s="23"/>
    </row>
    <row r="412" spans="1:10" ht="16" x14ac:dyDescent="0.2">
      <c r="A412" s="63"/>
      <c r="B412" s="75" t="s">
        <v>612</v>
      </c>
      <c r="C412" s="66" t="s">
        <v>334</v>
      </c>
      <c r="D412" s="66" t="s">
        <v>411</v>
      </c>
      <c r="E412" s="78">
        <v>50000</v>
      </c>
      <c r="F412" s="109">
        <f>H412-G412</f>
        <v>12.32</v>
      </c>
      <c r="G412" s="479">
        <v>3.08</v>
      </c>
      <c r="H412" s="78">
        <v>15.4</v>
      </c>
      <c r="I412" s="144">
        <f>SUM(H412:H417)</f>
        <v>70.92</v>
      </c>
      <c r="J412" s="23"/>
    </row>
    <row r="413" spans="1:10" ht="16" x14ac:dyDescent="0.2">
      <c r="A413" s="63"/>
      <c r="B413" s="75" t="s">
        <v>612</v>
      </c>
      <c r="C413" s="66" t="s">
        <v>334</v>
      </c>
      <c r="D413" s="173" t="s">
        <v>417</v>
      </c>
      <c r="E413" s="78">
        <v>50000</v>
      </c>
      <c r="F413" s="109">
        <v>22.05</v>
      </c>
      <c r="G413" s="479"/>
      <c r="H413" s="78">
        <f>F413</f>
        <v>22.05</v>
      </c>
      <c r="I413" s="144"/>
      <c r="J413" s="104"/>
    </row>
    <row r="414" spans="1:10" ht="16" x14ac:dyDescent="0.2">
      <c r="A414" s="63"/>
      <c r="B414" s="75" t="s">
        <v>612</v>
      </c>
      <c r="C414" s="66" t="s">
        <v>334</v>
      </c>
      <c r="D414" s="173" t="s">
        <v>412</v>
      </c>
      <c r="E414" s="78">
        <v>10000</v>
      </c>
      <c r="F414" s="109">
        <v>3.42</v>
      </c>
      <c r="G414" s="479"/>
      <c r="H414" s="78">
        <f>F414</f>
        <v>3.42</v>
      </c>
      <c r="I414" s="144"/>
      <c r="J414" s="91"/>
    </row>
    <row r="415" spans="1:10" ht="16" x14ac:dyDescent="0.2">
      <c r="A415" s="63"/>
      <c r="B415" s="75" t="s">
        <v>612</v>
      </c>
      <c r="C415" s="66" t="s">
        <v>334</v>
      </c>
      <c r="D415" s="173" t="s">
        <v>413</v>
      </c>
      <c r="E415" s="78">
        <v>500000</v>
      </c>
      <c r="F415" s="109">
        <v>20.9</v>
      </c>
      <c r="G415" s="479"/>
      <c r="H415" s="78">
        <f>F415</f>
        <v>20.9</v>
      </c>
      <c r="I415" s="144"/>
      <c r="J415" s="91"/>
    </row>
    <row r="416" spans="1:10" ht="16" x14ac:dyDescent="0.2">
      <c r="A416" s="63"/>
      <c r="B416" s="75" t="s">
        <v>612</v>
      </c>
      <c r="C416" s="66" t="s">
        <v>334</v>
      </c>
      <c r="D416" s="173" t="s">
        <v>418</v>
      </c>
      <c r="E416" s="78">
        <v>200000</v>
      </c>
      <c r="F416" s="109">
        <v>8.8000000000000007</v>
      </c>
      <c r="G416" s="479"/>
      <c r="H416" s="78">
        <f>F416</f>
        <v>8.8000000000000007</v>
      </c>
      <c r="I416" s="144"/>
      <c r="J416" s="91"/>
    </row>
    <row r="417" spans="1:10" ht="16" x14ac:dyDescent="0.2">
      <c r="A417" s="63"/>
      <c r="B417" s="75" t="s">
        <v>612</v>
      </c>
      <c r="C417" s="66" t="s">
        <v>334</v>
      </c>
      <c r="D417" s="173" t="s">
        <v>414</v>
      </c>
      <c r="E417" s="78">
        <v>10000</v>
      </c>
      <c r="F417" s="109">
        <v>0.35</v>
      </c>
      <c r="G417" s="479"/>
      <c r="H417" s="79">
        <f>F417</f>
        <v>0.35</v>
      </c>
      <c r="I417" s="144"/>
      <c r="J417" s="91"/>
    </row>
    <row r="418" spans="1:10" ht="16" x14ac:dyDescent="0.2">
      <c r="A418" s="63"/>
      <c r="B418" s="75"/>
      <c r="C418" s="66"/>
      <c r="D418" s="66"/>
      <c r="E418" s="78"/>
      <c r="F418" s="78"/>
      <c r="G418" s="277"/>
      <c r="H418" s="79"/>
      <c r="I418" s="144"/>
      <c r="J418" s="91"/>
    </row>
    <row r="419" spans="1:10" ht="16" x14ac:dyDescent="0.2">
      <c r="A419" s="63"/>
      <c r="B419" s="75" t="s">
        <v>613</v>
      </c>
      <c r="C419" s="66" t="s">
        <v>182</v>
      </c>
      <c r="D419" s="66" t="s">
        <v>411</v>
      </c>
      <c r="E419" s="78">
        <v>10000</v>
      </c>
      <c r="F419" s="109">
        <v>0</v>
      </c>
      <c r="G419" s="479">
        <v>1.26</v>
      </c>
      <c r="H419" s="78">
        <f>SUM(F419:G419)</f>
        <v>1.26</v>
      </c>
      <c r="I419" s="144">
        <f>SUM(H419:H420)</f>
        <v>2.17</v>
      </c>
      <c r="J419" s="104"/>
    </row>
    <row r="420" spans="1:10" ht="16" x14ac:dyDescent="0.2">
      <c r="A420" s="63"/>
      <c r="B420" s="75" t="s">
        <v>613</v>
      </c>
      <c r="C420" s="66" t="s">
        <v>182</v>
      </c>
      <c r="D420" s="66" t="s">
        <v>417</v>
      </c>
      <c r="E420" s="78">
        <v>5000</v>
      </c>
      <c r="F420" s="109">
        <v>0.91</v>
      </c>
      <c r="G420" s="478"/>
      <c r="H420" s="78">
        <f>F420</f>
        <v>0.91</v>
      </c>
      <c r="I420" s="144"/>
      <c r="J420" s="104"/>
    </row>
    <row r="421" spans="1:10" ht="16" x14ac:dyDescent="0.2">
      <c r="A421" s="63"/>
      <c r="B421" s="75"/>
      <c r="D421" s="66"/>
      <c r="E421" s="78"/>
      <c r="F421" s="78"/>
      <c r="G421" s="277"/>
      <c r="H421" s="78"/>
      <c r="I421" s="144"/>
      <c r="J421" s="104"/>
    </row>
    <row r="422" spans="1:10" ht="16" x14ac:dyDescent="0.2">
      <c r="A422" s="63"/>
      <c r="B422" s="75" t="s">
        <v>614</v>
      </c>
      <c r="C422" s="66" t="s">
        <v>366</v>
      </c>
      <c r="D422" s="66" t="s">
        <v>411</v>
      </c>
      <c r="E422" s="78">
        <v>10000</v>
      </c>
      <c r="F422" s="109">
        <v>0</v>
      </c>
      <c r="G422" s="479">
        <v>5.0199999999999996</v>
      </c>
      <c r="H422" s="78">
        <v>5.0199999999999996</v>
      </c>
      <c r="I422" s="144">
        <f>SUM(H422:H427)</f>
        <v>21.78</v>
      </c>
      <c r="J422" s="104"/>
    </row>
    <row r="423" spans="1:10" ht="16" x14ac:dyDescent="0.2">
      <c r="A423" s="63"/>
      <c r="B423" s="75" t="s">
        <v>614</v>
      </c>
      <c r="C423" s="66" t="s">
        <v>366</v>
      </c>
      <c r="D423" s="173" t="s">
        <v>417</v>
      </c>
      <c r="E423" s="78">
        <v>10000</v>
      </c>
      <c r="F423" s="109">
        <v>4.41</v>
      </c>
      <c r="G423" s="479"/>
      <c r="H423" s="78">
        <f>F423</f>
        <v>4.41</v>
      </c>
      <c r="I423" s="144"/>
      <c r="J423" s="211"/>
    </row>
    <row r="424" spans="1:10" ht="16" x14ac:dyDescent="0.2">
      <c r="A424" s="63"/>
      <c r="B424" s="75" t="s">
        <v>614</v>
      </c>
      <c r="C424" s="66" t="s">
        <v>366</v>
      </c>
      <c r="D424" s="173" t="s">
        <v>412</v>
      </c>
      <c r="E424" s="78">
        <v>10000</v>
      </c>
      <c r="F424" s="109">
        <v>3.42</v>
      </c>
      <c r="G424" s="479"/>
      <c r="H424" s="78">
        <f>F424</f>
        <v>3.42</v>
      </c>
      <c r="I424" s="144"/>
      <c r="J424" s="104"/>
    </row>
    <row r="425" spans="1:10" ht="16" x14ac:dyDescent="0.2">
      <c r="A425" s="63"/>
      <c r="B425" s="75" t="s">
        <v>614</v>
      </c>
      <c r="C425" s="66" t="s">
        <v>366</v>
      </c>
      <c r="D425" s="173" t="s">
        <v>413</v>
      </c>
      <c r="E425" s="78">
        <v>100000</v>
      </c>
      <c r="F425" s="109">
        <v>4.18</v>
      </c>
      <c r="G425" s="479"/>
      <c r="H425" s="78">
        <f>F425</f>
        <v>4.18</v>
      </c>
      <c r="I425" s="144"/>
      <c r="J425" s="104"/>
    </row>
    <row r="426" spans="1:10" ht="16" x14ac:dyDescent="0.2">
      <c r="A426" s="63"/>
      <c r="B426" s="75" t="s">
        <v>614</v>
      </c>
      <c r="C426" s="66" t="s">
        <v>366</v>
      </c>
      <c r="D426" s="173" t="s">
        <v>418</v>
      </c>
      <c r="E426" s="78">
        <v>100000</v>
      </c>
      <c r="F426" s="109">
        <v>4.4000000000000004</v>
      </c>
      <c r="G426" s="479"/>
      <c r="H426" s="78">
        <f>F426</f>
        <v>4.4000000000000004</v>
      </c>
      <c r="I426" s="144"/>
      <c r="J426" s="104"/>
    </row>
    <row r="427" spans="1:10" ht="16" x14ac:dyDescent="0.2">
      <c r="A427" s="63"/>
      <c r="B427" s="75" t="s">
        <v>614</v>
      </c>
      <c r="C427" s="66" t="s">
        <v>366</v>
      </c>
      <c r="D427" s="173" t="s">
        <v>414</v>
      </c>
      <c r="E427" s="78">
        <v>10000</v>
      </c>
      <c r="F427" s="109">
        <v>0.35</v>
      </c>
      <c r="G427" s="479"/>
      <c r="H427" s="78">
        <f>F427</f>
        <v>0.35</v>
      </c>
      <c r="I427" s="144"/>
      <c r="J427" s="104"/>
    </row>
    <row r="428" spans="1:10" ht="16" x14ac:dyDescent="0.2">
      <c r="A428" s="63"/>
      <c r="B428" s="75"/>
      <c r="C428" s="66"/>
      <c r="D428" s="66"/>
      <c r="E428" s="78"/>
      <c r="F428" s="78"/>
      <c r="G428" s="277"/>
      <c r="H428" s="78"/>
      <c r="I428" s="144"/>
      <c r="J428" s="104"/>
    </row>
    <row r="429" spans="1:10" ht="16" x14ac:dyDescent="0.2">
      <c r="A429" s="63"/>
      <c r="B429" s="75" t="s">
        <v>536</v>
      </c>
      <c r="C429" s="66" t="s">
        <v>524</v>
      </c>
      <c r="D429" s="66" t="s">
        <v>411</v>
      </c>
      <c r="E429" s="78">
        <v>10000</v>
      </c>
      <c r="F429" s="109">
        <v>0</v>
      </c>
      <c r="G429" s="479">
        <f>H429-F429</f>
        <v>0.66</v>
      </c>
      <c r="H429" s="78">
        <v>0.66</v>
      </c>
      <c r="I429" s="144">
        <f>SUM(H429:H431)</f>
        <v>2.87</v>
      </c>
      <c r="J429" s="23"/>
    </row>
    <row r="430" spans="1:10" ht="16" x14ac:dyDescent="0.2">
      <c r="A430" s="63"/>
      <c r="B430" s="75" t="s">
        <v>536</v>
      </c>
      <c r="C430" s="66" t="s">
        <v>524</v>
      </c>
      <c r="D430" s="66" t="s">
        <v>412</v>
      </c>
      <c r="E430" s="78">
        <v>4000</v>
      </c>
      <c r="F430" s="109">
        <v>1.37</v>
      </c>
      <c r="G430" s="479"/>
      <c r="H430" s="78">
        <f>F430</f>
        <v>1.37</v>
      </c>
      <c r="I430" s="144"/>
      <c r="J430" s="23"/>
    </row>
    <row r="431" spans="1:10" ht="16" x14ac:dyDescent="0.2">
      <c r="A431" s="63"/>
      <c r="B431" s="75" t="s">
        <v>536</v>
      </c>
      <c r="C431" s="66" t="s">
        <v>524</v>
      </c>
      <c r="D431" s="66" t="s">
        <v>413</v>
      </c>
      <c r="E431" s="78">
        <v>20000</v>
      </c>
      <c r="F431" s="109">
        <v>0.84</v>
      </c>
      <c r="G431" s="479"/>
      <c r="H431" s="78">
        <f>F431</f>
        <v>0.84</v>
      </c>
      <c r="I431" s="144"/>
      <c r="J431" s="23"/>
    </row>
    <row r="432" spans="1:10" ht="16" x14ac:dyDescent="0.2">
      <c r="A432" s="63"/>
      <c r="B432" s="75"/>
      <c r="C432" s="66"/>
      <c r="D432" s="66"/>
      <c r="E432" s="78"/>
      <c r="F432" s="78"/>
      <c r="G432" s="277"/>
      <c r="H432" s="78"/>
      <c r="I432" s="144"/>
      <c r="J432" s="23"/>
    </row>
    <row r="433" spans="1:10" ht="16" x14ac:dyDescent="0.2">
      <c r="A433" s="63"/>
      <c r="B433" s="75" t="s">
        <v>725</v>
      </c>
      <c r="C433" s="66" t="s">
        <v>745</v>
      </c>
      <c r="D433" s="66" t="s">
        <v>411</v>
      </c>
      <c r="E433" s="78">
        <v>20000</v>
      </c>
      <c r="F433" s="109">
        <f>H433-G433</f>
        <v>1.26</v>
      </c>
      <c r="G433" s="479">
        <v>1.26</v>
      </c>
      <c r="H433" s="78">
        <v>2.52</v>
      </c>
      <c r="I433" s="144">
        <f>SUM(H433:H436)</f>
        <v>15.51</v>
      </c>
      <c r="J433" s="23"/>
    </row>
    <row r="434" spans="1:10" ht="16" x14ac:dyDescent="0.2">
      <c r="A434" s="63"/>
      <c r="B434" s="75" t="s">
        <v>725</v>
      </c>
      <c r="C434" s="66" t="s">
        <v>745</v>
      </c>
      <c r="D434" s="66" t="s">
        <v>417</v>
      </c>
      <c r="E434" s="78">
        <v>10000</v>
      </c>
      <c r="F434" s="109">
        <v>4.41</v>
      </c>
      <c r="G434" s="479"/>
      <c r="H434" s="78">
        <v>4.41</v>
      </c>
      <c r="I434" s="144"/>
      <c r="J434" s="23"/>
    </row>
    <row r="435" spans="1:10" ht="16" x14ac:dyDescent="0.2">
      <c r="A435" s="63"/>
      <c r="B435" s="75" t="s">
        <v>725</v>
      </c>
      <c r="C435" s="66" t="s">
        <v>745</v>
      </c>
      <c r="D435" s="66" t="s">
        <v>413</v>
      </c>
      <c r="E435" s="78">
        <v>100000</v>
      </c>
      <c r="F435" s="109">
        <v>4.18</v>
      </c>
      <c r="G435" s="479"/>
      <c r="H435" s="78">
        <v>4.18</v>
      </c>
      <c r="I435" s="144"/>
      <c r="J435" s="23"/>
    </row>
    <row r="436" spans="1:10" ht="16" x14ac:dyDescent="0.2">
      <c r="A436" s="63"/>
      <c r="B436" s="75" t="s">
        <v>725</v>
      </c>
      <c r="C436" s="66" t="s">
        <v>745</v>
      </c>
      <c r="D436" s="66" t="s">
        <v>418</v>
      </c>
      <c r="E436" s="78">
        <v>200000</v>
      </c>
      <c r="F436" s="109">
        <v>4.4000000000000004</v>
      </c>
      <c r="G436" s="479"/>
      <c r="H436" s="78">
        <v>4.4000000000000004</v>
      </c>
      <c r="I436" s="144"/>
      <c r="J436" s="23"/>
    </row>
    <row r="437" spans="1:10" ht="16" x14ac:dyDescent="0.2">
      <c r="A437" s="63"/>
      <c r="B437" s="75"/>
      <c r="C437" s="66"/>
      <c r="D437" s="66"/>
      <c r="E437" s="78"/>
      <c r="F437" s="78"/>
      <c r="G437" s="277"/>
      <c r="H437" s="78"/>
      <c r="I437" s="144"/>
      <c r="J437" s="23"/>
    </row>
    <row r="438" spans="1:10" ht="16" x14ac:dyDescent="0.2">
      <c r="A438" s="63"/>
      <c r="B438" s="75" t="s">
        <v>616</v>
      </c>
      <c r="C438" s="66" t="s">
        <v>437</v>
      </c>
      <c r="D438" s="66" t="s">
        <v>411</v>
      </c>
      <c r="E438" s="78">
        <v>100000</v>
      </c>
      <c r="F438" s="109">
        <f>H438-G438</f>
        <v>5.9399999999999995</v>
      </c>
      <c r="G438" s="479">
        <v>0.66</v>
      </c>
      <c r="H438" s="78">
        <v>6.6</v>
      </c>
      <c r="I438" s="144">
        <f>SUM(H438:H439)</f>
        <v>10.78</v>
      </c>
      <c r="J438" s="23"/>
    </row>
    <row r="439" spans="1:10" ht="16" x14ac:dyDescent="0.2">
      <c r="A439" s="63"/>
      <c r="B439" s="75" t="s">
        <v>616</v>
      </c>
      <c r="C439" s="66" t="s">
        <v>437</v>
      </c>
      <c r="D439" s="66" t="s">
        <v>413</v>
      </c>
      <c r="E439" s="78">
        <v>100000</v>
      </c>
      <c r="F439" s="109">
        <v>4.18</v>
      </c>
      <c r="G439" s="479"/>
      <c r="H439" s="78">
        <f>F439</f>
        <v>4.18</v>
      </c>
      <c r="I439" s="369"/>
      <c r="J439" s="23"/>
    </row>
    <row r="440" spans="1:10" ht="16" x14ac:dyDescent="0.2">
      <c r="A440" s="63"/>
      <c r="B440" s="75"/>
      <c r="C440" s="66"/>
      <c r="D440" s="66"/>
      <c r="E440" s="79"/>
      <c r="F440" s="78"/>
      <c r="G440" s="277"/>
      <c r="H440" s="79"/>
      <c r="J440" s="23"/>
    </row>
    <row r="441" spans="1:10" ht="16" x14ac:dyDescent="0.2">
      <c r="A441" s="63"/>
      <c r="B441" s="75" t="s">
        <v>617</v>
      </c>
      <c r="C441" s="66" t="s">
        <v>231</v>
      </c>
      <c r="D441" s="66" t="s">
        <v>411</v>
      </c>
      <c r="E441" s="78">
        <v>250000</v>
      </c>
      <c r="F441" s="109">
        <f>H441-G441</f>
        <v>48.24</v>
      </c>
      <c r="G441" s="479">
        <v>2.0099999999999998</v>
      </c>
      <c r="H441" s="78">
        <v>50.25</v>
      </c>
      <c r="I441" s="144">
        <f>SUM(H441:H446)</f>
        <v>89.62</v>
      </c>
      <c r="J441" s="211"/>
    </row>
    <row r="442" spans="1:10" ht="16" x14ac:dyDescent="0.2">
      <c r="A442" s="63"/>
      <c r="B442" s="75" t="s">
        <v>617</v>
      </c>
      <c r="C442" s="66" t="s">
        <v>231</v>
      </c>
      <c r="D442" s="173" t="s">
        <v>417</v>
      </c>
      <c r="E442" s="78">
        <v>50000</v>
      </c>
      <c r="F442" s="109">
        <v>14.15</v>
      </c>
      <c r="G442" s="479"/>
      <c r="H442" s="78">
        <f>F442</f>
        <v>14.15</v>
      </c>
      <c r="I442" s="144"/>
      <c r="J442" s="23"/>
    </row>
    <row r="443" spans="1:10" ht="16" x14ac:dyDescent="0.2">
      <c r="A443" s="63"/>
      <c r="B443" s="75" t="s">
        <v>617</v>
      </c>
      <c r="C443" s="66" t="s">
        <v>231</v>
      </c>
      <c r="D443" s="173" t="s">
        <v>412</v>
      </c>
      <c r="E443" s="78">
        <v>10000</v>
      </c>
      <c r="F443" s="109">
        <v>3.42</v>
      </c>
      <c r="G443" s="479"/>
      <c r="H443" s="78">
        <f>F443</f>
        <v>3.42</v>
      </c>
      <c r="I443" s="144"/>
      <c r="J443" s="23"/>
    </row>
    <row r="444" spans="1:10" ht="16" x14ac:dyDescent="0.2">
      <c r="A444" s="63"/>
      <c r="B444" s="75" t="s">
        <v>617</v>
      </c>
      <c r="C444" s="66" t="s">
        <v>231</v>
      </c>
      <c r="D444" s="173" t="s">
        <v>413</v>
      </c>
      <c r="E444" s="79">
        <v>250000</v>
      </c>
      <c r="F444" s="109">
        <v>10.45</v>
      </c>
      <c r="G444" s="479"/>
      <c r="H444" s="79">
        <f>F444</f>
        <v>10.45</v>
      </c>
      <c r="I444" s="144"/>
      <c r="J444" s="23"/>
    </row>
    <row r="445" spans="1:10" ht="16" x14ac:dyDescent="0.2">
      <c r="A445" s="63"/>
      <c r="B445" s="75" t="s">
        <v>617</v>
      </c>
      <c r="C445" s="66" t="s">
        <v>231</v>
      </c>
      <c r="D445" s="173" t="s">
        <v>418</v>
      </c>
      <c r="E445" s="78">
        <v>250000</v>
      </c>
      <c r="F445" s="109">
        <v>11</v>
      </c>
      <c r="G445" s="479"/>
      <c r="H445" s="79">
        <f>F445</f>
        <v>11</v>
      </c>
      <c r="I445" s="144"/>
      <c r="J445" s="23"/>
    </row>
    <row r="446" spans="1:10" ht="16" x14ac:dyDescent="0.2">
      <c r="A446" s="63"/>
      <c r="B446" s="75" t="s">
        <v>617</v>
      </c>
      <c r="C446" s="66" t="s">
        <v>231</v>
      </c>
      <c r="D446" s="173" t="s">
        <v>414</v>
      </c>
      <c r="E446" s="78">
        <v>10000</v>
      </c>
      <c r="F446" s="109">
        <v>0.35</v>
      </c>
      <c r="G446" s="479"/>
      <c r="H446" s="79">
        <f>F446</f>
        <v>0.35</v>
      </c>
      <c r="I446" s="144"/>
      <c r="J446" s="23"/>
    </row>
    <row r="447" spans="1:10" ht="16" x14ac:dyDescent="0.2">
      <c r="A447" s="63"/>
      <c r="B447" s="75"/>
      <c r="C447" s="66"/>
      <c r="D447" s="173"/>
      <c r="E447" s="78"/>
      <c r="F447" s="109"/>
      <c r="G447" s="479"/>
      <c r="H447" s="79"/>
      <c r="I447" s="144"/>
      <c r="J447" s="23"/>
    </row>
    <row r="448" spans="1:10" ht="16" x14ac:dyDescent="0.2">
      <c r="A448" s="63"/>
      <c r="B448" s="75" t="s">
        <v>1020</v>
      </c>
      <c r="C448" s="66" t="s">
        <v>1021</v>
      </c>
      <c r="D448" s="173" t="s">
        <v>411</v>
      </c>
      <c r="E448" s="78">
        <v>250000</v>
      </c>
      <c r="F448" s="109">
        <v>21.84</v>
      </c>
      <c r="G448" s="479">
        <v>0.91</v>
      </c>
      <c r="H448" s="79">
        <f>SUM(F448:G448)</f>
        <v>22.75</v>
      </c>
      <c r="I448" s="144">
        <f>SUM(H448:H449)</f>
        <v>29.05</v>
      </c>
      <c r="J448" s="23"/>
    </row>
    <row r="449" spans="1:10" ht="16" x14ac:dyDescent="0.2">
      <c r="A449" s="63"/>
      <c r="B449" s="75" t="s">
        <v>1020</v>
      </c>
      <c r="C449" s="66" t="s">
        <v>1021</v>
      </c>
      <c r="D449" s="173" t="s">
        <v>417</v>
      </c>
      <c r="E449" s="78">
        <v>50000</v>
      </c>
      <c r="F449" s="109">
        <v>6.3</v>
      </c>
      <c r="G449" s="479"/>
      <c r="H449" s="79">
        <v>6.3</v>
      </c>
      <c r="I449" s="144"/>
      <c r="J449" s="23"/>
    </row>
    <row r="450" spans="1:10" ht="16" x14ac:dyDescent="0.2">
      <c r="A450" s="63"/>
      <c r="B450" s="75"/>
      <c r="C450" s="66"/>
      <c r="D450" s="173"/>
      <c r="E450" s="78"/>
      <c r="F450" s="78"/>
      <c r="G450" s="277"/>
      <c r="H450" s="79"/>
      <c r="I450" s="144"/>
      <c r="J450" s="23"/>
    </row>
    <row r="451" spans="1:10" ht="16" x14ac:dyDescent="0.2">
      <c r="A451" s="63"/>
      <c r="B451" s="75" t="s">
        <v>537</v>
      </c>
      <c r="C451" s="66" t="s">
        <v>531</v>
      </c>
      <c r="D451" s="173" t="s">
        <v>411</v>
      </c>
      <c r="E451" s="78">
        <v>10000</v>
      </c>
      <c r="F451" s="109">
        <v>0</v>
      </c>
      <c r="G451" s="479">
        <v>3.08</v>
      </c>
      <c r="H451" s="78">
        <f>SUM(F451:G451)</f>
        <v>3.08</v>
      </c>
      <c r="I451" s="144">
        <f>SUM(H451:H454)</f>
        <v>7.11</v>
      </c>
      <c r="J451" s="23"/>
    </row>
    <row r="452" spans="1:10" ht="16" x14ac:dyDescent="0.2">
      <c r="A452" s="63"/>
      <c r="B452" s="75" t="s">
        <v>537</v>
      </c>
      <c r="C452" s="66" t="s">
        <v>531</v>
      </c>
      <c r="D452" s="173" t="s">
        <v>417</v>
      </c>
      <c r="E452" s="78">
        <v>5000</v>
      </c>
      <c r="F452" s="109">
        <v>3.39</v>
      </c>
      <c r="G452" s="479"/>
      <c r="H452" s="78">
        <v>3.39</v>
      </c>
      <c r="I452" s="144"/>
      <c r="J452" s="23"/>
    </row>
    <row r="453" spans="1:10" ht="16" x14ac:dyDescent="0.2">
      <c r="A453" s="63"/>
      <c r="B453" s="75" t="s">
        <v>537</v>
      </c>
      <c r="C453" s="66" t="s">
        <v>531</v>
      </c>
      <c r="D453" s="173" t="s">
        <v>413</v>
      </c>
      <c r="E453" s="78">
        <v>10000</v>
      </c>
      <c r="F453" s="109">
        <v>0.42</v>
      </c>
      <c r="G453" s="479"/>
      <c r="H453" s="78">
        <f>F453</f>
        <v>0.42</v>
      </c>
      <c r="I453" s="144"/>
      <c r="J453" s="23"/>
    </row>
    <row r="454" spans="1:10" ht="16" x14ac:dyDescent="0.2">
      <c r="A454" s="63"/>
      <c r="B454" s="75" t="s">
        <v>537</v>
      </c>
      <c r="C454" s="66" t="s">
        <v>531</v>
      </c>
      <c r="D454" s="173" t="s">
        <v>418</v>
      </c>
      <c r="E454" s="78">
        <v>5000</v>
      </c>
      <c r="F454" s="109">
        <v>0.22</v>
      </c>
      <c r="G454" s="479"/>
      <c r="H454" s="78">
        <f>F454</f>
        <v>0.22</v>
      </c>
      <c r="I454" s="144"/>
      <c r="J454" s="23"/>
    </row>
    <row r="455" spans="1:10" ht="16" x14ac:dyDescent="0.2">
      <c r="A455" s="63"/>
      <c r="B455" s="75"/>
      <c r="C455" s="66"/>
      <c r="D455" s="173"/>
      <c r="E455" s="78"/>
      <c r="F455" s="78"/>
      <c r="G455" s="277"/>
      <c r="H455" s="78"/>
      <c r="I455" s="144"/>
      <c r="J455" s="23"/>
    </row>
    <row r="456" spans="1:10" ht="16" x14ac:dyDescent="0.2">
      <c r="A456" s="63"/>
      <c r="B456" s="75" t="s">
        <v>663</v>
      </c>
      <c r="C456" s="66" t="s">
        <v>662</v>
      </c>
      <c r="D456" s="173" t="s">
        <v>411</v>
      </c>
      <c r="E456" s="78">
        <v>200000</v>
      </c>
      <c r="F456" s="109">
        <v>58.52</v>
      </c>
      <c r="G456" s="479">
        <v>3.08</v>
      </c>
      <c r="H456" s="78">
        <f>F456+G456</f>
        <v>61.6</v>
      </c>
      <c r="I456" s="144">
        <f>SUM(H456:H461)</f>
        <v>104.58</v>
      </c>
      <c r="J456" s="23"/>
    </row>
    <row r="457" spans="1:10" ht="16" x14ac:dyDescent="0.2">
      <c r="A457" s="63"/>
      <c r="B457" s="75" t="s">
        <v>663</v>
      </c>
      <c r="C457" s="66" t="s">
        <v>662</v>
      </c>
      <c r="D457" s="173" t="s">
        <v>417</v>
      </c>
      <c r="E457" s="78">
        <v>50000</v>
      </c>
      <c r="F457" s="109">
        <v>22.05</v>
      </c>
      <c r="G457" s="479"/>
      <c r="H457" s="78">
        <f>F457</f>
        <v>22.05</v>
      </c>
      <c r="I457" s="144"/>
      <c r="J457" s="23"/>
    </row>
    <row r="458" spans="1:10" ht="16" x14ac:dyDescent="0.2">
      <c r="A458" s="63"/>
      <c r="B458" s="75" t="s">
        <v>663</v>
      </c>
      <c r="C458" s="66" t="s">
        <v>662</v>
      </c>
      <c r="D458" s="173" t="s">
        <v>412</v>
      </c>
      <c r="E458" s="78">
        <v>10000</v>
      </c>
      <c r="F458" s="109">
        <v>3.42</v>
      </c>
      <c r="G458" s="479"/>
      <c r="H458" s="78">
        <f>F458</f>
        <v>3.42</v>
      </c>
      <c r="I458" s="144"/>
      <c r="J458" s="23"/>
    </row>
    <row r="459" spans="1:10" ht="16" x14ac:dyDescent="0.2">
      <c r="A459" s="63"/>
      <c r="B459" s="75" t="s">
        <v>663</v>
      </c>
      <c r="C459" s="66" t="s">
        <v>662</v>
      </c>
      <c r="D459" s="173" t="s">
        <v>413</v>
      </c>
      <c r="E459" s="78">
        <v>200000</v>
      </c>
      <c r="F459" s="109">
        <v>8.36</v>
      </c>
      <c r="G459" s="479"/>
      <c r="H459" s="78">
        <f>F459</f>
        <v>8.36</v>
      </c>
      <c r="I459" s="144"/>
      <c r="J459" s="23"/>
    </row>
    <row r="460" spans="1:10" ht="16" x14ac:dyDescent="0.2">
      <c r="A460" s="63"/>
      <c r="B460" s="75" t="s">
        <v>663</v>
      </c>
      <c r="C460" s="66" t="s">
        <v>662</v>
      </c>
      <c r="D460" s="173" t="s">
        <v>418</v>
      </c>
      <c r="E460" s="78">
        <v>200000</v>
      </c>
      <c r="F460" s="109">
        <v>8.8000000000000007</v>
      </c>
      <c r="G460" s="479"/>
      <c r="H460" s="78">
        <f>F460</f>
        <v>8.8000000000000007</v>
      </c>
      <c r="I460" s="144"/>
      <c r="J460" s="23"/>
    </row>
    <row r="461" spans="1:10" ht="16" x14ac:dyDescent="0.2">
      <c r="A461" s="63"/>
      <c r="B461" s="75" t="s">
        <v>663</v>
      </c>
      <c r="C461" s="66" t="s">
        <v>662</v>
      </c>
      <c r="D461" s="173" t="s">
        <v>414</v>
      </c>
      <c r="E461" s="78">
        <v>10000</v>
      </c>
      <c r="F461" s="109">
        <v>0.35</v>
      </c>
      <c r="G461" s="479"/>
      <c r="H461" s="78">
        <f>F461</f>
        <v>0.35</v>
      </c>
      <c r="I461" s="144"/>
      <c r="J461" s="23"/>
    </row>
    <row r="462" spans="1:10" ht="16" x14ac:dyDescent="0.2">
      <c r="A462" s="63"/>
      <c r="B462" s="75"/>
      <c r="C462" s="66"/>
      <c r="D462" s="173"/>
      <c r="E462" s="78"/>
      <c r="F462" s="78"/>
      <c r="G462" s="277"/>
      <c r="H462" s="78"/>
      <c r="I462" s="144"/>
      <c r="J462" s="23"/>
    </row>
    <row r="463" spans="1:10" ht="16" x14ac:dyDescent="0.2">
      <c r="A463" s="63"/>
      <c r="B463" s="75" t="s">
        <v>714</v>
      </c>
      <c r="C463" s="66" t="s">
        <v>708</v>
      </c>
      <c r="D463" s="173" t="s">
        <v>411</v>
      </c>
      <c r="E463" s="78">
        <v>10000</v>
      </c>
      <c r="F463" s="109">
        <v>0</v>
      </c>
      <c r="G463" s="479">
        <v>0.91</v>
      </c>
      <c r="H463" s="78">
        <v>0.91</v>
      </c>
      <c r="I463" s="144">
        <f>H463</f>
        <v>0.91</v>
      </c>
      <c r="J463" s="23"/>
    </row>
    <row r="464" spans="1:10" ht="16" x14ac:dyDescent="0.2">
      <c r="A464" s="63"/>
      <c r="B464" s="75"/>
      <c r="C464" s="66"/>
      <c r="D464" s="66"/>
      <c r="E464" s="78"/>
      <c r="F464" s="78"/>
      <c r="G464" s="277"/>
      <c r="H464" s="79"/>
      <c r="I464" s="144"/>
      <c r="J464" s="23"/>
    </row>
    <row r="465" spans="1:10" ht="16" x14ac:dyDescent="0.2">
      <c r="A465" s="63"/>
      <c r="B465" s="75" t="s">
        <v>618</v>
      </c>
      <c r="C465" s="66" t="s">
        <v>206</v>
      </c>
      <c r="D465" s="66" t="s">
        <v>411</v>
      </c>
      <c r="E465" s="78">
        <v>180000</v>
      </c>
      <c r="F465" s="109">
        <f>H465-G465</f>
        <v>21.419999999999998</v>
      </c>
      <c r="G465" s="479">
        <v>1.26</v>
      </c>
      <c r="H465" s="78">
        <v>22.68</v>
      </c>
      <c r="I465" s="144">
        <f>SUM(H465:H470)</f>
        <v>92.83</v>
      </c>
      <c r="J465" s="23"/>
    </row>
    <row r="466" spans="1:10" ht="16" x14ac:dyDescent="0.2">
      <c r="A466" s="63"/>
      <c r="B466" s="75" t="s">
        <v>618</v>
      </c>
      <c r="C466" s="66" t="s">
        <v>206</v>
      </c>
      <c r="D466" s="173" t="s">
        <v>417</v>
      </c>
      <c r="E466" s="78">
        <v>180000</v>
      </c>
      <c r="F466" s="109">
        <v>50.94</v>
      </c>
      <c r="G466" s="479"/>
      <c r="H466" s="79">
        <f>F466</f>
        <v>50.94</v>
      </c>
      <c r="I466" s="144"/>
      <c r="J466" s="23"/>
    </row>
    <row r="467" spans="1:10" ht="16" x14ac:dyDescent="0.2">
      <c r="A467" s="63"/>
      <c r="B467" s="75" t="s">
        <v>618</v>
      </c>
      <c r="C467" s="66" t="s">
        <v>206</v>
      </c>
      <c r="D467" s="173" t="s">
        <v>412</v>
      </c>
      <c r="E467" s="78">
        <v>10000</v>
      </c>
      <c r="F467" s="109">
        <v>3.42</v>
      </c>
      <c r="G467" s="479"/>
      <c r="H467" s="79">
        <f>F467</f>
        <v>3.42</v>
      </c>
      <c r="I467" s="144"/>
      <c r="J467" s="23"/>
    </row>
    <row r="468" spans="1:10" ht="16" x14ac:dyDescent="0.2">
      <c r="A468" s="63"/>
      <c r="B468" s="75" t="s">
        <v>618</v>
      </c>
      <c r="C468" s="66" t="s">
        <v>206</v>
      </c>
      <c r="D468" s="173" t="s">
        <v>413</v>
      </c>
      <c r="E468" s="78">
        <v>180000</v>
      </c>
      <c r="F468" s="109">
        <v>7.52</v>
      </c>
      <c r="G468" s="479"/>
      <c r="H468" s="79">
        <f>F468</f>
        <v>7.52</v>
      </c>
      <c r="I468" s="144"/>
      <c r="J468" s="23"/>
    </row>
    <row r="469" spans="1:10" ht="16" x14ac:dyDescent="0.2">
      <c r="A469" s="63"/>
      <c r="B469" s="75" t="s">
        <v>618</v>
      </c>
      <c r="C469" s="66" t="s">
        <v>206</v>
      </c>
      <c r="D469" s="173" t="s">
        <v>418</v>
      </c>
      <c r="E469" s="78">
        <v>180000</v>
      </c>
      <c r="F469" s="109">
        <v>7.92</v>
      </c>
      <c r="G469" s="479"/>
      <c r="H469" s="79">
        <f>F469</f>
        <v>7.92</v>
      </c>
      <c r="I469" s="144"/>
      <c r="J469" s="23"/>
    </row>
    <row r="470" spans="1:10" ht="16" x14ac:dyDescent="0.2">
      <c r="A470" s="63"/>
      <c r="B470" s="75" t="s">
        <v>618</v>
      </c>
      <c r="C470" s="66" t="s">
        <v>206</v>
      </c>
      <c r="D470" s="173" t="s">
        <v>414</v>
      </c>
      <c r="E470" s="78">
        <v>10000</v>
      </c>
      <c r="F470" s="109">
        <v>0.35</v>
      </c>
      <c r="G470" s="479"/>
      <c r="H470" s="79">
        <f>F470</f>
        <v>0.35</v>
      </c>
      <c r="I470" s="144"/>
      <c r="J470" s="23"/>
    </row>
    <row r="471" spans="1:10" ht="16" x14ac:dyDescent="0.2">
      <c r="A471" s="63"/>
      <c r="B471" s="75"/>
      <c r="C471" s="66"/>
      <c r="D471" s="66"/>
      <c r="E471" s="78"/>
      <c r="F471" s="78"/>
      <c r="G471" s="277"/>
      <c r="H471" s="79"/>
      <c r="I471" s="144"/>
      <c r="J471" s="23"/>
    </row>
    <row r="472" spans="1:10" ht="16" x14ac:dyDescent="0.2">
      <c r="A472" s="63"/>
      <c r="B472" s="75" t="s">
        <v>619</v>
      </c>
      <c r="C472" s="66" t="s">
        <v>204</v>
      </c>
      <c r="D472" s="66" t="s">
        <v>411</v>
      </c>
      <c r="E472" s="78">
        <v>180000</v>
      </c>
      <c r="F472" s="109">
        <f>H472-G472</f>
        <v>34.17</v>
      </c>
      <c r="G472" s="479">
        <v>2.0099999999999998</v>
      </c>
      <c r="H472" s="78">
        <v>36.18</v>
      </c>
      <c r="I472" s="144">
        <f>SUM(H472:H477)</f>
        <v>166.09999999999997</v>
      </c>
      <c r="J472" s="23"/>
    </row>
    <row r="473" spans="1:10" ht="16" x14ac:dyDescent="0.2">
      <c r="A473" s="63"/>
      <c r="B473" s="75" t="s">
        <v>619</v>
      </c>
      <c r="C473" s="66" t="s">
        <v>204</v>
      </c>
      <c r="D473" s="173" t="s">
        <v>417</v>
      </c>
      <c r="E473" s="78">
        <v>180000</v>
      </c>
      <c r="F473" s="109">
        <v>121.86</v>
      </c>
      <c r="G473" s="479"/>
      <c r="H473" s="79">
        <f>F473</f>
        <v>121.86</v>
      </c>
      <c r="I473" s="144"/>
      <c r="J473" s="23"/>
    </row>
    <row r="474" spans="1:10" ht="16" x14ac:dyDescent="0.2">
      <c r="A474" s="63"/>
      <c r="B474" s="75" t="s">
        <v>619</v>
      </c>
      <c r="C474" s="66" t="s">
        <v>204</v>
      </c>
      <c r="D474" s="173" t="s">
        <v>412</v>
      </c>
      <c r="E474" s="78">
        <v>10000</v>
      </c>
      <c r="F474" s="109">
        <v>3.42</v>
      </c>
      <c r="G474" s="479"/>
      <c r="H474" s="79">
        <f>F474</f>
        <v>3.42</v>
      </c>
      <c r="I474" s="144"/>
      <c r="J474" s="23"/>
    </row>
    <row r="475" spans="1:10" ht="16" x14ac:dyDescent="0.2">
      <c r="A475" s="63"/>
      <c r="B475" s="75" t="s">
        <v>619</v>
      </c>
      <c r="C475" s="66" t="s">
        <v>204</v>
      </c>
      <c r="D475" s="173" t="s">
        <v>413</v>
      </c>
      <c r="E475" s="78">
        <v>50000</v>
      </c>
      <c r="F475" s="109">
        <v>2.09</v>
      </c>
      <c r="G475" s="479"/>
      <c r="H475" s="79">
        <f>F475</f>
        <v>2.09</v>
      </c>
      <c r="I475" s="144"/>
      <c r="J475" s="23"/>
    </row>
    <row r="476" spans="1:10" ht="16" x14ac:dyDescent="0.2">
      <c r="A476" s="63"/>
      <c r="B476" s="75" t="s">
        <v>619</v>
      </c>
      <c r="C476" s="66" t="s">
        <v>204</v>
      </c>
      <c r="D476" s="173" t="s">
        <v>418</v>
      </c>
      <c r="E476" s="78">
        <v>50000</v>
      </c>
      <c r="F476" s="109">
        <v>2.2000000000000002</v>
      </c>
      <c r="G476" s="479"/>
      <c r="H476" s="79">
        <f>F476</f>
        <v>2.2000000000000002</v>
      </c>
      <c r="I476" s="144"/>
      <c r="J476" s="23"/>
    </row>
    <row r="477" spans="1:10" ht="16" x14ac:dyDescent="0.2">
      <c r="A477" s="63"/>
      <c r="B477" s="75" t="s">
        <v>619</v>
      </c>
      <c r="C477" s="66" t="s">
        <v>204</v>
      </c>
      <c r="D477" s="173" t="s">
        <v>414</v>
      </c>
      <c r="E477" s="78">
        <v>10000</v>
      </c>
      <c r="F477" s="109">
        <v>0.35</v>
      </c>
      <c r="G477" s="479"/>
      <c r="H477" s="79">
        <f>F477</f>
        <v>0.35</v>
      </c>
      <c r="I477" s="144"/>
      <c r="J477" s="23"/>
    </row>
    <row r="478" spans="1:10" ht="16" x14ac:dyDescent="0.2">
      <c r="A478" s="63"/>
      <c r="B478" s="75"/>
      <c r="C478" s="66"/>
      <c r="D478" s="173"/>
      <c r="E478" s="78"/>
      <c r="F478" s="78"/>
      <c r="G478" s="277"/>
      <c r="H478" s="79"/>
      <c r="I478" s="144"/>
      <c r="J478" s="23"/>
    </row>
    <row r="479" spans="1:10" ht="16" x14ac:dyDescent="0.2">
      <c r="A479" s="63"/>
      <c r="B479" s="75" t="s">
        <v>620</v>
      </c>
      <c r="C479" s="66" t="s">
        <v>451</v>
      </c>
      <c r="D479" s="173" t="s">
        <v>411</v>
      </c>
      <c r="E479" s="78">
        <v>370000</v>
      </c>
      <c r="F479" s="109">
        <f>H479-G479</f>
        <v>23.76</v>
      </c>
      <c r="G479" s="479">
        <v>0.66</v>
      </c>
      <c r="H479" s="78">
        <v>24.42</v>
      </c>
      <c r="I479" s="144">
        <f>SUM(H479:H480)</f>
        <v>39.89</v>
      </c>
      <c r="J479" s="23"/>
    </row>
    <row r="480" spans="1:10" ht="16" x14ac:dyDescent="0.2">
      <c r="A480" s="63"/>
      <c r="B480" s="75" t="s">
        <v>620</v>
      </c>
      <c r="C480" s="66" t="s">
        <v>451</v>
      </c>
      <c r="D480" s="173" t="s">
        <v>413</v>
      </c>
      <c r="E480" s="78">
        <v>370000</v>
      </c>
      <c r="F480" s="109">
        <v>15.47</v>
      </c>
      <c r="G480" s="479"/>
      <c r="H480" s="78">
        <f>F480</f>
        <v>15.47</v>
      </c>
      <c r="I480" s="144"/>
      <c r="J480" s="23"/>
    </row>
    <row r="481" spans="1:10" ht="16" x14ac:dyDescent="0.2">
      <c r="A481" s="63"/>
      <c r="B481" s="75"/>
      <c r="C481" s="66"/>
      <c r="D481" s="173"/>
      <c r="E481" s="78"/>
      <c r="F481" s="78"/>
      <c r="G481" s="277"/>
      <c r="H481" s="78"/>
      <c r="I481" s="144"/>
      <c r="J481" s="23"/>
    </row>
    <row r="482" spans="1:10" ht="16" x14ac:dyDescent="0.2">
      <c r="A482" s="63"/>
      <c r="B482" s="75" t="s">
        <v>665</v>
      </c>
      <c r="C482" s="66" t="s">
        <v>664</v>
      </c>
      <c r="D482" s="124" t="s">
        <v>411</v>
      </c>
      <c r="E482" s="78">
        <v>10000</v>
      </c>
      <c r="F482" s="109">
        <f>H482-G482</f>
        <v>0</v>
      </c>
      <c r="G482" s="479">
        <v>0.91</v>
      </c>
      <c r="H482" s="78">
        <v>0.91</v>
      </c>
      <c r="I482" s="144">
        <f>SUM(H482:H482)</f>
        <v>0.91</v>
      </c>
      <c r="J482" s="23"/>
    </row>
    <row r="483" spans="1:10" ht="16" x14ac:dyDescent="0.2">
      <c r="A483" s="63"/>
      <c r="B483" s="75"/>
      <c r="C483" s="66"/>
      <c r="D483" s="66"/>
      <c r="E483" s="79"/>
      <c r="F483" s="78"/>
      <c r="G483" s="277"/>
      <c r="H483" s="79"/>
      <c r="I483" s="144"/>
      <c r="J483" s="23"/>
    </row>
    <row r="484" spans="1:10" ht="16" x14ac:dyDescent="0.2">
      <c r="A484" s="63"/>
      <c r="B484" s="75" t="s">
        <v>715</v>
      </c>
      <c r="C484" s="66" t="s">
        <v>709</v>
      </c>
      <c r="D484" s="66" t="s">
        <v>411</v>
      </c>
      <c r="E484" s="79">
        <v>10000</v>
      </c>
      <c r="F484" s="78">
        <v>0</v>
      </c>
      <c r="G484" s="277">
        <v>1.26</v>
      </c>
      <c r="H484" s="79">
        <v>1.26</v>
      </c>
      <c r="I484" s="144">
        <f>SUM(H484:H489)</f>
        <v>20.62</v>
      </c>
      <c r="J484" s="23"/>
    </row>
    <row r="485" spans="1:10" ht="16" x14ac:dyDescent="0.2">
      <c r="A485" s="63"/>
      <c r="B485" s="75" t="s">
        <v>715</v>
      </c>
      <c r="C485" s="66" t="s">
        <v>709</v>
      </c>
      <c r="D485" s="66" t="s">
        <v>417</v>
      </c>
      <c r="E485" s="79">
        <v>10000</v>
      </c>
      <c r="F485" s="78">
        <v>2.83</v>
      </c>
      <c r="G485" s="277"/>
      <c r="H485" s="79">
        <v>2.83</v>
      </c>
      <c r="I485" s="144"/>
      <c r="J485" s="23" t="s">
        <v>1042</v>
      </c>
    </row>
    <row r="486" spans="1:10" ht="16" x14ac:dyDescent="0.2">
      <c r="A486" s="63"/>
      <c r="B486" s="75" t="s">
        <v>715</v>
      </c>
      <c r="C486" s="66" t="s">
        <v>709</v>
      </c>
      <c r="D486" s="66" t="s">
        <v>412</v>
      </c>
      <c r="E486" s="79">
        <v>10000</v>
      </c>
      <c r="F486" s="78">
        <v>3.42</v>
      </c>
      <c r="G486" s="277"/>
      <c r="H486" s="79">
        <v>3.42</v>
      </c>
      <c r="I486" s="144"/>
      <c r="J486" s="23"/>
    </row>
    <row r="487" spans="1:10" ht="16" x14ac:dyDescent="0.2">
      <c r="A487" s="63"/>
      <c r="B487" s="75" t="s">
        <v>715</v>
      </c>
      <c r="C487" s="66" t="s">
        <v>709</v>
      </c>
      <c r="D487" s="66" t="s">
        <v>413</v>
      </c>
      <c r="E487" s="79">
        <v>200000</v>
      </c>
      <c r="F487" s="78">
        <v>8.36</v>
      </c>
      <c r="G487" s="277">
        <v>0</v>
      </c>
      <c r="H487" s="79">
        <v>8.36</v>
      </c>
      <c r="I487" s="144"/>
      <c r="J487" s="23"/>
    </row>
    <row r="488" spans="1:10" ht="16" x14ac:dyDescent="0.2">
      <c r="A488" s="63"/>
      <c r="B488" s="75" t="s">
        <v>715</v>
      </c>
      <c r="C488" s="66" t="s">
        <v>709</v>
      </c>
      <c r="D488" s="66" t="s">
        <v>418</v>
      </c>
      <c r="E488" s="79">
        <v>100000</v>
      </c>
      <c r="F488" s="78">
        <v>4.4000000000000004</v>
      </c>
      <c r="G488" s="277"/>
      <c r="H488" s="79">
        <v>4.4000000000000004</v>
      </c>
      <c r="I488" s="144"/>
      <c r="J488" s="23"/>
    </row>
    <row r="489" spans="1:10" ht="16" x14ac:dyDescent="0.2">
      <c r="A489" s="63"/>
      <c r="B489" s="75" t="s">
        <v>715</v>
      </c>
      <c r="C489" s="66" t="s">
        <v>709</v>
      </c>
      <c r="D489" s="66" t="s">
        <v>414</v>
      </c>
      <c r="E489" s="79">
        <v>10000</v>
      </c>
      <c r="F489" s="78">
        <v>0.35</v>
      </c>
      <c r="G489" s="277"/>
      <c r="H489" s="79">
        <v>0.35</v>
      </c>
      <c r="I489" s="144"/>
      <c r="J489" s="23"/>
    </row>
    <row r="490" spans="1:10" ht="16" x14ac:dyDescent="0.2">
      <c r="A490" s="63"/>
      <c r="B490" s="75"/>
      <c r="C490" s="66"/>
      <c r="D490" s="66"/>
      <c r="E490" s="79"/>
      <c r="F490" s="78"/>
      <c r="G490" s="277"/>
      <c r="H490" s="79"/>
      <c r="I490" s="144"/>
      <c r="J490" s="23"/>
    </row>
    <row r="491" spans="1:10" ht="16" x14ac:dyDescent="0.2">
      <c r="A491" s="63"/>
      <c r="B491" s="75" t="s">
        <v>622</v>
      </c>
      <c r="C491" s="66" t="s">
        <v>166</v>
      </c>
      <c r="D491" s="66" t="s">
        <v>411</v>
      </c>
      <c r="E491" s="78">
        <v>100000</v>
      </c>
      <c r="F491" s="109">
        <f>H491-G491</f>
        <v>5.9399999999999995</v>
      </c>
      <c r="G491" s="479">
        <v>0.66</v>
      </c>
      <c r="H491" s="78">
        <v>6.6</v>
      </c>
      <c r="I491" s="144">
        <f>SUM(H491:H492)</f>
        <v>10.78</v>
      </c>
      <c r="J491" s="23"/>
    </row>
    <row r="492" spans="1:10" ht="16" x14ac:dyDescent="0.2">
      <c r="A492" s="63"/>
      <c r="B492" s="75" t="s">
        <v>622</v>
      </c>
      <c r="C492" s="66" t="s">
        <v>166</v>
      </c>
      <c r="D492" s="66" t="s">
        <v>413</v>
      </c>
      <c r="E492" s="78">
        <v>100000</v>
      </c>
      <c r="F492" s="109">
        <v>4.18</v>
      </c>
      <c r="G492" s="479"/>
      <c r="H492" s="78">
        <f>F492</f>
        <v>4.18</v>
      </c>
      <c r="I492" s="144"/>
      <c r="J492" s="23"/>
    </row>
    <row r="493" spans="1:10" ht="16" x14ac:dyDescent="0.2">
      <c r="A493" s="63"/>
      <c r="B493" s="75"/>
      <c r="C493" s="66"/>
      <c r="D493" s="66"/>
      <c r="E493" s="78"/>
      <c r="F493" s="78"/>
      <c r="G493" s="277"/>
      <c r="H493" s="78"/>
      <c r="I493" s="144"/>
      <c r="J493" s="23"/>
    </row>
    <row r="494" spans="1:10" ht="16" x14ac:dyDescent="0.2">
      <c r="A494" s="63"/>
      <c r="B494" s="75" t="s">
        <v>723</v>
      </c>
      <c r="C494" s="66" t="s">
        <v>746</v>
      </c>
      <c r="D494" s="66" t="s">
        <v>411</v>
      </c>
      <c r="E494" s="78">
        <v>10000</v>
      </c>
      <c r="F494" s="109">
        <v>0</v>
      </c>
      <c r="G494" s="479">
        <v>0.91</v>
      </c>
      <c r="H494" s="78">
        <f>SUM(F494:G494)</f>
        <v>0.91</v>
      </c>
      <c r="I494" s="144">
        <f>H494</f>
        <v>0.91</v>
      </c>
      <c r="J494" s="23"/>
    </row>
    <row r="495" spans="1:10" ht="16" x14ac:dyDescent="0.2">
      <c r="A495" s="63"/>
      <c r="B495" s="75"/>
      <c r="C495" s="66"/>
      <c r="D495" s="66"/>
      <c r="E495" s="79"/>
      <c r="F495" s="78"/>
      <c r="G495" s="277"/>
      <c r="H495" s="79"/>
      <c r="I495" s="144"/>
      <c r="J495" s="23"/>
    </row>
    <row r="496" spans="1:10" ht="16" x14ac:dyDescent="0.2">
      <c r="A496" s="63"/>
      <c r="B496" s="75" t="s">
        <v>623</v>
      </c>
      <c r="C496" s="66" t="s">
        <v>86</v>
      </c>
      <c r="D496" s="66" t="s">
        <v>411</v>
      </c>
      <c r="E496" s="78">
        <v>10000</v>
      </c>
      <c r="F496" s="109">
        <v>0</v>
      </c>
      <c r="G496" s="479">
        <v>3.08</v>
      </c>
      <c r="H496" s="78">
        <v>3.08</v>
      </c>
      <c r="I496" s="144">
        <f>SUM(H496:H497)</f>
        <v>3.5</v>
      </c>
      <c r="J496" s="211"/>
    </row>
    <row r="497" spans="1:10" ht="16" x14ac:dyDescent="0.2">
      <c r="A497" s="122"/>
      <c r="B497" s="75" t="s">
        <v>623</v>
      </c>
      <c r="C497" s="66" t="s">
        <v>86</v>
      </c>
      <c r="D497" s="124" t="s">
        <v>413</v>
      </c>
      <c r="E497" s="152">
        <v>10000</v>
      </c>
      <c r="F497" s="109">
        <v>0.42</v>
      </c>
      <c r="G497" s="479"/>
      <c r="H497" s="79">
        <f>F497</f>
        <v>0.42</v>
      </c>
      <c r="I497" s="144"/>
      <c r="J497" s="23"/>
    </row>
    <row r="498" spans="1:10" ht="16" x14ac:dyDescent="0.2">
      <c r="A498" s="122"/>
      <c r="B498" s="75"/>
      <c r="C498" s="66"/>
      <c r="D498" s="124"/>
      <c r="E498" s="152"/>
      <c r="F498" s="109"/>
      <c r="G498" s="479"/>
      <c r="H498" s="79"/>
      <c r="I498" s="144"/>
      <c r="J498" s="23"/>
    </row>
    <row r="499" spans="1:10" ht="16" x14ac:dyDescent="0.2">
      <c r="A499" s="122"/>
      <c r="B499" s="75" t="s">
        <v>929</v>
      </c>
      <c r="C499" s="66" t="s">
        <v>526</v>
      </c>
      <c r="D499" s="124" t="s">
        <v>411</v>
      </c>
      <c r="E499" s="152">
        <v>10000</v>
      </c>
      <c r="F499" s="109">
        <v>0</v>
      </c>
      <c r="G499" s="479">
        <v>0.66</v>
      </c>
      <c r="H499" s="79">
        <v>0.66</v>
      </c>
      <c r="I499" s="144">
        <f>SUM(H499:H501)</f>
        <v>9.51</v>
      </c>
      <c r="J499" s="23"/>
    </row>
    <row r="500" spans="1:10" ht="16" x14ac:dyDescent="0.2">
      <c r="A500" s="122"/>
      <c r="B500" s="75" t="s">
        <v>929</v>
      </c>
      <c r="C500" s="66" t="s">
        <v>526</v>
      </c>
      <c r="D500" s="124" t="s">
        <v>412</v>
      </c>
      <c r="E500" s="152">
        <v>10000</v>
      </c>
      <c r="F500" s="109">
        <v>3.42</v>
      </c>
      <c r="G500" s="479"/>
      <c r="H500" s="79">
        <v>3.42</v>
      </c>
      <c r="I500" s="144"/>
      <c r="J500" s="23"/>
    </row>
    <row r="501" spans="1:10" ht="16" x14ac:dyDescent="0.2">
      <c r="A501" s="122"/>
      <c r="B501" s="75" t="s">
        <v>929</v>
      </c>
      <c r="C501" s="66" t="s">
        <v>526</v>
      </c>
      <c r="D501" s="124" t="s">
        <v>413</v>
      </c>
      <c r="E501" s="152">
        <v>130000</v>
      </c>
      <c r="F501" s="109">
        <v>5.43</v>
      </c>
      <c r="G501" s="479"/>
      <c r="H501" s="79">
        <v>5.43</v>
      </c>
      <c r="I501" s="144"/>
      <c r="J501" s="23"/>
    </row>
    <row r="502" spans="1:10" ht="16" x14ac:dyDescent="0.2">
      <c r="A502" s="122"/>
      <c r="B502" s="123"/>
      <c r="C502" s="124"/>
      <c r="D502" s="124"/>
      <c r="E502" s="152"/>
      <c r="F502" s="78"/>
      <c r="G502" s="277"/>
      <c r="H502" s="79"/>
      <c r="I502" s="144"/>
      <c r="J502" s="23"/>
    </row>
    <row r="503" spans="1:10" ht="16" x14ac:dyDescent="0.2">
      <c r="A503" s="136"/>
      <c r="B503" s="137"/>
      <c r="C503" s="134" t="s">
        <v>400</v>
      </c>
      <c r="D503" s="134"/>
      <c r="E503" s="153"/>
      <c r="F503" s="79"/>
      <c r="G503" s="481"/>
      <c r="H503" s="79"/>
      <c r="I503" s="144">
        <f>SUM(I5:I502)</f>
        <v>3200.7600000000007</v>
      </c>
      <c r="J503" s="231"/>
    </row>
    <row r="504" spans="1:10" ht="16" x14ac:dyDescent="0.2">
      <c r="A504" s="122"/>
      <c r="B504" s="123"/>
      <c r="C504" s="124"/>
      <c r="D504" s="124"/>
      <c r="E504" s="152"/>
      <c r="F504" s="78"/>
      <c r="G504" s="277"/>
      <c r="H504" s="79"/>
      <c r="J504" s="23"/>
    </row>
    <row r="505" spans="1:10" ht="16" x14ac:dyDescent="0.2">
      <c r="A505" s="125" t="s">
        <v>395</v>
      </c>
      <c r="B505" s="75"/>
      <c r="C505" s="66"/>
      <c r="D505" s="66"/>
      <c r="E505" s="78"/>
      <c r="F505" s="109"/>
      <c r="G505" s="479"/>
      <c r="H505" s="78"/>
      <c r="I505" s="144"/>
      <c r="J505" s="23"/>
    </row>
    <row r="506" spans="1:10" ht="16" x14ac:dyDescent="0.2">
      <c r="A506" s="23"/>
      <c r="B506" s="23"/>
      <c r="C506" s="23"/>
      <c r="D506" s="66"/>
      <c r="E506" s="79"/>
      <c r="F506" s="78"/>
      <c r="G506" s="277"/>
      <c r="H506" s="79"/>
      <c r="I506" s="144"/>
      <c r="J506" s="23"/>
    </row>
    <row r="507" spans="1:10" ht="16" x14ac:dyDescent="0.2">
      <c r="A507" s="63"/>
      <c r="B507" s="494"/>
      <c r="C507" s="495" t="s">
        <v>886</v>
      </c>
      <c r="D507" s="495" t="s">
        <v>413</v>
      </c>
      <c r="E507" s="496"/>
      <c r="F507" s="496"/>
      <c r="G507" s="497"/>
      <c r="H507" s="496"/>
      <c r="I507" s="496"/>
      <c r="J507" s="498" t="s">
        <v>1028</v>
      </c>
    </row>
    <row r="508" spans="1:10" ht="16" x14ac:dyDescent="0.2">
      <c r="A508" s="23"/>
      <c r="B508" s="23"/>
      <c r="C508" s="23"/>
      <c r="D508" s="66"/>
      <c r="E508" s="79"/>
      <c r="F508" s="78"/>
      <c r="G508" s="277"/>
      <c r="H508" s="79"/>
      <c r="I508" s="144"/>
      <c r="J508" s="23"/>
    </row>
    <row r="509" spans="1:10" ht="16" x14ac:dyDescent="0.2">
      <c r="A509" s="131"/>
      <c r="B509" s="137" t="s">
        <v>395</v>
      </c>
      <c r="C509" s="134" t="s">
        <v>400</v>
      </c>
      <c r="D509" s="134"/>
      <c r="E509" s="153"/>
      <c r="F509" s="153"/>
      <c r="G509" s="153">
        <f>SUM(G5:G503)</f>
        <v>366.64</v>
      </c>
      <c r="H509" s="135"/>
      <c r="J509" s="133"/>
    </row>
    <row r="510" spans="1:10" ht="16" x14ac:dyDescent="0.2">
      <c r="A510" s="596"/>
      <c r="B510" s="597"/>
      <c r="C510" s="598"/>
      <c r="D510" s="143"/>
      <c r="E510" s="154"/>
      <c r="F510" s="162"/>
      <c r="G510" s="490"/>
      <c r="H510" s="93"/>
      <c r="I510" s="144">
        <f>SUM(I503:I507)</f>
        <v>3200.7600000000007</v>
      </c>
      <c r="J510" s="94"/>
    </row>
    <row r="511" spans="1:10" ht="16" x14ac:dyDescent="0.2">
      <c r="A511" s="599" t="s">
        <v>439</v>
      </c>
      <c r="B511" s="600"/>
      <c r="C511" s="601"/>
      <c r="D511" s="259"/>
      <c r="E511" s="265"/>
      <c r="F511" s="264"/>
      <c r="G511" s="482"/>
      <c r="H511" s="264"/>
      <c r="I511" s="264">
        <f>SUM(I512:I517)</f>
        <v>39.020000000000003</v>
      </c>
      <c r="J511" s="261"/>
    </row>
    <row r="512" spans="1:10" ht="16" x14ac:dyDescent="0.2">
      <c r="A512" s="63"/>
      <c r="B512" s="75" t="s">
        <v>777</v>
      </c>
      <c r="C512" s="66" t="s">
        <v>969</v>
      </c>
      <c r="D512" s="66" t="s">
        <v>411</v>
      </c>
      <c r="E512" s="78">
        <v>10000</v>
      </c>
      <c r="F512" s="78">
        <v>0</v>
      </c>
      <c r="G512" s="277">
        <v>0.53</v>
      </c>
      <c r="H512" s="78">
        <v>0.53</v>
      </c>
      <c r="I512" s="500">
        <f>SUM(H512,H538)</f>
        <v>0.53</v>
      </c>
      <c r="J512" s="23" t="s">
        <v>1048</v>
      </c>
    </row>
    <row r="513" spans="1:10" ht="16" x14ac:dyDescent="0.2">
      <c r="A513" s="63"/>
      <c r="B513" s="172" t="s">
        <v>653</v>
      </c>
      <c r="C513" s="168" t="s">
        <v>988</v>
      </c>
      <c r="D513" s="212" t="s">
        <v>989</v>
      </c>
      <c r="E513" s="169">
        <v>10000</v>
      </c>
      <c r="F513" s="109">
        <v>0</v>
      </c>
      <c r="G513" s="479">
        <v>1.26</v>
      </c>
      <c r="H513" s="78">
        <v>1.26</v>
      </c>
      <c r="I513" s="144">
        <v>1.26</v>
      </c>
      <c r="J513" s="23" t="s">
        <v>1048</v>
      </c>
    </row>
    <row r="514" spans="1:10" ht="16" x14ac:dyDescent="0.2">
      <c r="A514" s="63"/>
      <c r="B514" s="75" t="s">
        <v>919</v>
      </c>
      <c r="C514" s="85" t="s">
        <v>920</v>
      </c>
      <c r="D514" s="85" t="s">
        <v>412</v>
      </c>
      <c r="E514" s="86">
        <v>2000</v>
      </c>
      <c r="F514" s="251">
        <v>0.68</v>
      </c>
      <c r="G514" s="479"/>
      <c r="H514" s="86">
        <v>0.68</v>
      </c>
      <c r="I514" s="242">
        <v>0.68</v>
      </c>
      <c r="J514" s="23" t="s">
        <v>1048</v>
      </c>
    </row>
    <row r="515" spans="1:10" ht="16" x14ac:dyDescent="0.2">
      <c r="A515" s="63"/>
      <c r="B515" s="75" t="s">
        <v>759</v>
      </c>
      <c r="C515" s="70" t="s">
        <v>753</v>
      </c>
      <c r="D515" s="70" t="s">
        <v>411</v>
      </c>
      <c r="E515" s="130">
        <v>200000</v>
      </c>
      <c r="F515" s="111">
        <v>20.14</v>
      </c>
      <c r="G515" s="479"/>
      <c r="H515" s="130">
        <f>SUM(F515:G515)</f>
        <v>20.14</v>
      </c>
      <c r="I515" s="500">
        <v>20.14</v>
      </c>
      <c r="J515" s="23" t="s">
        <v>1052</v>
      </c>
    </row>
    <row r="516" spans="1:10" ht="16" x14ac:dyDescent="0.2">
      <c r="A516" s="63"/>
      <c r="B516" s="75" t="s">
        <v>759</v>
      </c>
      <c r="C516" s="70" t="s">
        <v>753</v>
      </c>
      <c r="D516" s="70" t="s">
        <v>413</v>
      </c>
      <c r="E516" s="130">
        <v>200000</v>
      </c>
      <c r="F516" s="111">
        <v>15.88</v>
      </c>
      <c r="G516" s="479"/>
      <c r="H516" s="130">
        <v>15.88</v>
      </c>
      <c r="I516" s="500">
        <v>15.88</v>
      </c>
      <c r="J516" s="23" t="s">
        <v>1052</v>
      </c>
    </row>
    <row r="517" spans="1:10" ht="16" x14ac:dyDescent="0.2">
      <c r="A517" s="63"/>
      <c r="B517" s="75" t="s">
        <v>798</v>
      </c>
      <c r="C517" s="66" t="s">
        <v>1013</v>
      </c>
      <c r="D517" s="66" t="s">
        <v>411</v>
      </c>
      <c r="E517" s="78">
        <v>10000</v>
      </c>
      <c r="F517" s="109"/>
      <c r="G517" s="479">
        <v>0.53</v>
      </c>
      <c r="H517" s="78">
        <v>0.53</v>
      </c>
      <c r="I517" s="144">
        <v>0.53</v>
      </c>
      <c r="J517" s="23" t="s">
        <v>1051</v>
      </c>
    </row>
    <row r="518" spans="1:10" ht="16" x14ac:dyDescent="0.2">
      <c r="A518" s="63"/>
      <c r="B518" s="75"/>
      <c r="C518" s="66"/>
      <c r="D518" s="66"/>
      <c r="E518" s="78"/>
      <c r="F518" s="78"/>
      <c r="G518" s="277"/>
      <c r="H518" s="78"/>
      <c r="I518" s="500"/>
      <c r="J518" s="23"/>
    </row>
    <row r="519" spans="1:10" ht="16" x14ac:dyDescent="0.2">
      <c r="A519" s="63"/>
      <c r="B519" s="75"/>
      <c r="C519" s="66"/>
      <c r="D519" s="66"/>
      <c r="E519" s="78"/>
      <c r="F519" s="78"/>
      <c r="G519" s="277"/>
      <c r="H519" s="78"/>
      <c r="I519" s="500"/>
      <c r="J519" s="23"/>
    </row>
    <row r="520" spans="1:10" ht="16" x14ac:dyDescent="0.2">
      <c r="A520" s="63"/>
      <c r="B520" s="75"/>
      <c r="C520" s="66"/>
      <c r="D520" s="66"/>
      <c r="E520" s="78"/>
      <c r="F520" s="78"/>
      <c r="G520" s="277"/>
      <c r="H520" s="78"/>
      <c r="I520" s="500"/>
      <c r="J520" s="23"/>
    </row>
    <row r="521" spans="1:10" ht="16" x14ac:dyDescent="0.2">
      <c r="A521" s="63"/>
      <c r="B521" s="75"/>
      <c r="C521" s="66"/>
      <c r="D521" s="66"/>
      <c r="E521" s="78"/>
      <c r="F521" s="78"/>
      <c r="G521" s="277"/>
      <c r="H521" s="78"/>
      <c r="I521" s="500"/>
      <c r="J521" s="23"/>
    </row>
    <row r="522" spans="1:10" ht="16" x14ac:dyDescent="0.2">
      <c r="A522" s="63"/>
      <c r="B522" s="75"/>
      <c r="C522" s="66"/>
      <c r="D522" s="66"/>
      <c r="E522" s="78"/>
      <c r="F522" s="78"/>
      <c r="G522" s="277"/>
      <c r="H522" s="78"/>
      <c r="I522" s="500"/>
      <c r="J522" s="23"/>
    </row>
    <row r="523" spans="1:10" ht="16" x14ac:dyDescent="0.2">
      <c r="A523" s="63"/>
      <c r="B523" s="75"/>
      <c r="C523" s="66"/>
      <c r="D523" s="66"/>
      <c r="E523" s="78"/>
      <c r="F523" s="78"/>
      <c r="G523" s="277"/>
      <c r="H523" s="78"/>
      <c r="I523" s="500"/>
      <c r="J523" s="23"/>
    </row>
    <row r="524" spans="1:10" ht="16" x14ac:dyDescent="0.2">
      <c r="A524" s="63"/>
      <c r="B524" s="75"/>
      <c r="C524" s="66"/>
      <c r="D524" s="66"/>
      <c r="E524" s="78"/>
      <c r="F524" s="78"/>
      <c r="G524" s="277"/>
      <c r="H524" s="78"/>
      <c r="I524" s="500"/>
      <c r="J524" s="23"/>
    </row>
    <row r="525" spans="1:10" ht="16" x14ac:dyDescent="0.2">
      <c r="A525" s="63"/>
      <c r="B525" s="75"/>
      <c r="C525" s="66"/>
      <c r="D525" s="66"/>
      <c r="E525" s="78"/>
      <c r="F525" s="78"/>
      <c r="G525" s="277"/>
      <c r="H525" s="78"/>
      <c r="I525" s="500"/>
      <c r="J525" s="23"/>
    </row>
    <row r="526" spans="1:10" ht="16" x14ac:dyDescent="0.2">
      <c r="A526" s="63"/>
      <c r="B526" s="75"/>
      <c r="C526" s="85"/>
      <c r="D526" s="66"/>
      <c r="E526" s="104"/>
      <c r="F526" s="104"/>
      <c r="G526" s="63"/>
      <c r="H526" s="23"/>
      <c r="I526" s="335"/>
      <c r="J526" s="23"/>
    </row>
    <row r="527" spans="1:10" s="344" customFormat="1" x14ac:dyDescent="0.15">
      <c r="A527" s="23"/>
      <c r="B527" s="23"/>
      <c r="C527" s="23"/>
      <c r="D527" s="23"/>
      <c r="E527" s="104"/>
      <c r="F527" s="104"/>
      <c r="G527" s="63"/>
      <c r="H527" s="23"/>
      <c r="I527" s="23"/>
      <c r="J527" s="23"/>
    </row>
    <row r="528" spans="1:10" ht="16" x14ac:dyDescent="0.2">
      <c r="A528" s="63"/>
      <c r="B528" s="75"/>
      <c r="C528" s="66"/>
      <c r="D528" s="66"/>
      <c r="E528" s="78"/>
      <c r="F528" s="78"/>
      <c r="G528" s="277"/>
      <c r="H528" s="78"/>
      <c r="I528" s="500"/>
      <c r="J528" s="23"/>
    </row>
    <row r="529" spans="1:10" ht="16" x14ac:dyDescent="0.2">
      <c r="A529" s="63"/>
      <c r="B529" s="75"/>
      <c r="C529" s="85"/>
      <c r="D529" s="66"/>
      <c r="E529" s="104"/>
      <c r="F529" s="104"/>
      <c r="G529" s="63"/>
      <c r="H529" s="23"/>
      <c r="I529" s="335"/>
      <c r="J529" s="23"/>
    </row>
    <row r="530" spans="1:10" s="344" customFormat="1" x14ac:dyDescent="0.15">
      <c r="A530" s="23"/>
      <c r="B530" s="23"/>
      <c r="C530" s="23"/>
      <c r="D530" s="23"/>
      <c r="E530" s="104"/>
      <c r="F530" s="104"/>
      <c r="G530" s="63"/>
      <c r="H530" s="23"/>
      <c r="I530" s="23"/>
      <c r="J530" s="23"/>
    </row>
    <row r="531" spans="1:10" ht="16" x14ac:dyDescent="0.2">
      <c r="A531" s="63"/>
      <c r="B531" s="75"/>
      <c r="C531" s="66"/>
      <c r="D531" s="66"/>
      <c r="E531" s="78"/>
      <c r="F531" s="78"/>
      <c r="G531" s="277"/>
      <c r="H531" s="78"/>
      <c r="I531" s="500"/>
      <c r="J531" s="23"/>
    </row>
    <row r="532" spans="1:10" ht="16" x14ac:dyDescent="0.2">
      <c r="A532" s="63"/>
      <c r="B532" s="75"/>
      <c r="C532" s="66"/>
      <c r="D532" s="66"/>
      <c r="E532" s="78"/>
      <c r="F532" s="78"/>
      <c r="G532" s="277"/>
      <c r="H532" s="78"/>
      <c r="I532" s="500"/>
      <c r="J532" s="23"/>
    </row>
    <row r="533" spans="1:10" ht="16" x14ac:dyDescent="0.2">
      <c r="A533" s="63"/>
      <c r="B533" s="75"/>
      <c r="C533" s="66"/>
      <c r="D533" s="66"/>
      <c r="E533" s="78"/>
      <c r="F533" s="78"/>
      <c r="G533" s="277"/>
      <c r="H533" s="78"/>
      <c r="I533" s="500"/>
      <c r="J533" s="23"/>
    </row>
    <row r="534" spans="1:10" ht="16" x14ac:dyDescent="0.2">
      <c r="A534" s="63"/>
      <c r="B534" s="75"/>
      <c r="C534" s="66"/>
      <c r="D534" s="66"/>
      <c r="E534" s="78"/>
      <c r="F534" s="78"/>
      <c r="G534" s="277"/>
      <c r="H534" s="78"/>
      <c r="I534" s="500"/>
      <c r="J534" s="23"/>
    </row>
    <row r="535" spans="1:10" ht="16" x14ac:dyDescent="0.2">
      <c r="A535" s="63"/>
      <c r="B535" s="75"/>
      <c r="C535" s="85"/>
      <c r="D535" s="66"/>
      <c r="E535" s="104"/>
      <c r="F535" s="104"/>
      <c r="G535" s="63"/>
      <c r="H535" s="23"/>
      <c r="I535" s="335"/>
      <c r="J535" s="23"/>
    </row>
    <row r="536" spans="1:10" s="344" customFormat="1" x14ac:dyDescent="0.15">
      <c r="A536" s="23"/>
      <c r="B536" s="23"/>
      <c r="C536" s="23"/>
      <c r="D536" s="23"/>
      <c r="E536" s="104"/>
      <c r="F536" s="104"/>
      <c r="G536" s="63"/>
      <c r="H536" s="23"/>
      <c r="I536" s="23"/>
      <c r="J536" s="23"/>
    </row>
    <row r="537" spans="1:10" ht="16" x14ac:dyDescent="0.2">
      <c r="A537" s="63"/>
      <c r="B537" s="75"/>
      <c r="C537" s="66"/>
      <c r="D537" s="66"/>
      <c r="E537" s="78"/>
      <c r="F537" s="78"/>
      <c r="G537" s="277"/>
      <c r="H537" s="78"/>
      <c r="I537" s="500"/>
      <c r="J537" s="23"/>
    </row>
    <row r="538" spans="1:10" ht="16" x14ac:dyDescent="0.2">
      <c r="A538" s="63"/>
      <c r="B538" s="75"/>
      <c r="C538" s="85"/>
      <c r="D538" s="66"/>
      <c r="E538" s="104"/>
      <c r="F538" s="104"/>
      <c r="G538" s="63"/>
      <c r="H538" s="23"/>
      <c r="I538" s="335"/>
      <c r="J538" s="23"/>
    </row>
    <row r="539" spans="1:10" s="344" customFormat="1" x14ac:dyDescent="0.15">
      <c r="A539" s="23"/>
      <c r="B539" s="23"/>
      <c r="C539" s="23"/>
      <c r="D539" s="23"/>
      <c r="E539" s="104"/>
      <c r="F539" s="104"/>
      <c r="G539" s="63"/>
      <c r="H539" s="23"/>
      <c r="I539" s="23"/>
      <c r="J539" s="23"/>
    </row>
    <row r="540" spans="1:10" ht="16" x14ac:dyDescent="0.2">
      <c r="A540" s="605" t="s">
        <v>52</v>
      </c>
      <c r="B540" s="606"/>
      <c r="C540" s="607"/>
      <c r="D540" s="316"/>
      <c r="E540" s="317"/>
      <c r="F540" s="318">
        <f>SUM(F512:F539)</f>
        <v>36.700000000000003</v>
      </c>
      <c r="G540" s="483">
        <f>SUM(G512:G539)</f>
        <v>2.3200000000000003</v>
      </c>
      <c r="H540" s="319"/>
      <c r="I540" s="370">
        <f>I510+I511</f>
        <v>3239.7800000000007</v>
      </c>
      <c r="J540" s="320"/>
    </row>
    <row r="541" spans="1:10" s="182" customFormat="1" ht="31" x14ac:dyDescent="0.55000000000000004">
      <c r="C541" s="183" t="s">
        <v>388</v>
      </c>
      <c r="D541" s="526" t="s">
        <v>865</v>
      </c>
      <c r="E541" s="527">
        <v>44949</v>
      </c>
      <c r="F541" s="491"/>
      <c r="G541" s="492"/>
      <c r="H541" s="186"/>
      <c r="I541" s="187"/>
      <c r="J541" s="188"/>
    </row>
    <row r="542" spans="1:10" x14ac:dyDescent="0.15">
      <c r="F542" s="145"/>
      <c r="G542" s="13"/>
      <c r="I542"/>
    </row>
    <row r="543" spans="1:10" x14ac:dyDescent="0.15">
      <c r="F543" s="351" t="s">
        <v>1043</v>
      </c>
      <c r="G543" s="568">
        <f>I544-G544</f>
        <v>2900.6500000000005</v>
      </c>
      <c r="H543" s="562">
        <f>G543+29.83</f>
        <v>2930.4800000000005</v>
      </c>
    </row>
    <row r="544" spans="1:10" x14ac:dyDescent="0.15">
      <c r="F544" s="351" t="s">
        <v>1044</v>
      </c>
      <c r="G544" s="568">
        <f>G540+G509</f>
        <v>368.96</v>
      </c>
      <c r="I544" s="561">
        <f>I540+29.83</f>
        <v>3269.6100000000006</v>
      </c>
    </row>
    <row r="545" spans="2:9" x14ac:dyDescent="0.15">
      <c r="G545" s="550"/>
    </row>
    <row r="550" spans="2:9" x14ac:dyDescent="0.15">
      <c r="E550" s="563"/>
      <c r="F550" s="563"/>
      <c r="G550" s="13"/>
      <c r="I550"/>
    </row>
    <row r="551" spans="2:9" x14ac:dyDescent="0.15">
      <c r="E551" s="563"/>
      <c r="F551" s="563"/>
      <c r="G551" s="13"/>
      <c r="I551"/>
    </row>
    <row r="552" spans="2:9" ht="16" x14ac:dyDescent="0.2">
      <c r="B552" s="258"/>
      <c r="C552" s="102"/>
      <c r="D552" s="102"/>
      <c r="E552" s="564"/>
      <c r="F552" s="565"/>
      <c r="G552" s="566"/>
      <c r="H552" s="565"/>
      <c r="I552" s="565"/>
    </row>
    <row r="553" spans="2:9" ht="16" x14ac:dyDescent="0.2">
      <c r="B553" s="258"/>
      <c r="C553" s="102"/>
      <c r="D553" s="102"/>
      <c r="E553" s="564"/>
      <c r="F553" s="565"/>
      <c r="G553" s="567"/>
      <c r="H553" s="565"/>
      <c r="I553" s="565"/>
    </row>
    <row r="554" spans="2:9" x14ac:dyDescent="0.15">
      <c r="E554" s="563"/>
      <c r="F554" s="563"/>
      <c r="G554" s="13"/>
      <c r="I554"/>
    </row>
  </sheetData>
  <mergeCells count="4">
    <mergeCell ref="A2:C2"/>
    <mergeCell ref="A510:C510"/>
    <mergeCell ref="A511:C511"/>
    <mergeCell ref="A540:C540"/>
  </mergeCells>
  <conditionalFormatting sqref="A104:A108 A114">
    <cfRule type="duplicateValues" dxfId="997" priority="21"/>
  </conditionalFormatting>
  <conditionalFormatting sqref="B11:B14">
    <cfRule type="duplicateValues" dxfId="996" priority="13"/>
    <cfRule type="duplicateValues" dxfId="995" priority="14"/>
  </conditionalFormatting>
  <conditionalFormatting sqref="B103:B119">
    <cfRule type="duplicateValues" dxfId="994" priority="23"/>
  </conditionalFormatting>
  <conditionalFormatting sqref="B109:B113 B115:B119">
    <cfRule type="duplicateValues" dxfId="993" priority="20"/>
  </conditionalFormatting>
  <conditionalFormatting sqref="B261:B273">
    <cfRule type="duplicateValues" dxfId="992" priority="25"/>
    <cfRule type="duplicateValues" dxfId="991" priority="26"/>
  </conditionalFormatting>
  <conditionalFormatting sqref="B540:B551 B554:B1048576">
    <cfRule type="duplicateValues" dxfId="990" priority="19"/>
  </conditionalFormatting>
  <conditionalFormatting sqref="B540:B1048576 B504:B505 B10 B1:B6 B507 B15:B102 B537:B538 B531:B535 B528:B529 B120:B260 B274:B502 B509:B526">
    <cfRule type="duplicateValues" dxfId="989" priority="17"/>
  </conditionalFormatting>
  <conditionalFormatting sqref="B540:B1048576 B507 B10 B1:B6 B15:B102 B537:B538 B531:B535 B528:B529 B120:B505 B509:B526">
    <cfRule type="duplicateValues" dxfId="988" priority="16"/>
  </conditionalFormatting>
  <conditionalFormatting sqref="C11:C14">
    <cfRule type="duplicateValues" dxfId="987" priority="15"/>
  </conditionalFormatting>
  <conditionalFormatting sqref="C168:C178">
    <cfRule type="duplicateValues" dxfId="986" priority="24"/>
  </conditionalFormatting>
  <conditionalFormatting sqref="C227">
    <cfRule type="duplicateValues" dxfId="985" priority="28"/>
  </conditionalFormatting>
  <conditionalFormatting sqref="C261:C273">
    <cfRule type="duplicateValues" dxfId="984" priority="27"/>
  </conditionalFormatting>
  <conditionalFormatting sqref="C513">
    <cfRule type="duplicateValues" dxfId="983" priority="2"/>
  </conditionalFormatting>
  <conditionalFormatting sqref="C540:C1048576 C504:C505 A104:A108 A114 C10 C1:C6 C507 C422:C502 C537:C538 C531:C535 C528:C529 C15:C260 C274:C420 C509:C526">
    <cfRule type="duplicateValues" dxfId="982" priority="22"/>
  </conditionalFormatting>
  <conditionalFormatting sqref="C552:C553">
    <cfRule type="duplicateValues" dxfId="981" priority="9"/>
  </conditionalFormatting>
  <conditionalFormatting sqref="J23:J152 J154:J170 J172:J181 J183:J191 J193:J198 J200:J216 J218:J290 J293:J295 J303:J305 J307:J350 J352:J402 J405:J422 J424:J440 J442:J495 J497:J502 J504:J509">
    <cfRule type="notContainsBlanks" dxfId="980" priority="18">
      <formula>LEN(TRIM(J23))&gt;0</formula>
    </cfRule>
  </conditionalFormatting>
  <conditionalFormatting sqref="J517">
    <cfRule type="notContainsBlanks" dxfId="979" priority="1">
      <formula>LEN(TRIM(J517))&gt;0</formula>
    </cfRule>
  </conditionalFormatting>
  <conditionalFormatting sqref="J552:J553">
    <cfRule type="notContainsBlanks" dxfId="978" priority="8">
      <formula>LEN(TRIM(J552))&gt;0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6534-7355-1848-9557-7307DF31FDDD}">
  <dimension ref="A1:AC563"/>
  <sheetViews>
    <sheetView topLeftCell="A237" workbookViewId="0">
      <selection activeCell="D268" sqref="D268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476" customWidth="1"/>
    <col min="8" max="8" width="19.6640625" bestFit="1" customWidth="1"/>
    <col min="9" max="9" width="19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940</v>
      </c>
      <c r="H2" s="77" t="s">
        <v>459</v>
      </c>
      <c r="I2" s="365">
        <v>45261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/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SUM(H16:H21)</f>
        <v>2.7199999999999998</v>
      </c>
      <c r="J16" s="275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/>
      <c r="F17" s="281"/>
      <c r="G17" s="278"/>
      <c r="H17" s="282"/>
      <c r="I17" s="367"/>
      <c r="J17" s="551" t="s">
        <v>964</v>
      </c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/>
      <c r="F18" s="281"/>
      <c r="G18" s="278"/>
      <c r="H18" s="282"/>
      <c r="I18" s="367"/>
      <c r="J18" s="551" t="s">
        <v>963</v>
      </c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281">
        <v>0.42</v>
      </c>
      <c r="G19" s="278"/>
      <c r="H19" s="282">
        <f>F19</f>
        <v>0.42</v>
      </c>
      <c r="I19" s="367"/>
      <c r="J19" s="275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>
        <v>5000</v>
      </c>
      <c r="F20" s="281">
        <v>0.22</v>
      </c>
      <c r="G20" s="278"/>
      <c r="H20" s="282">
        <v>0.22</v>
      </c>
      <c r="I20" s="367"/>
      <c r="J20" s="559"/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>
        <v>2000</v>
      </c>
      <c r="F21" s="281">
        <v>7.0000000000000007E-2</v>
      </c>
      <c r="G21" s="278"/>
      <c r="H21" s="282">
        <v>7.0000000000000007E-2</v>
      </c>
      <c r="I21" s="367"/>
      <c r="J21" s="559"/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368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109"/>
      <c r="H27" s="78"/>
      <c r="I27" s="144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100000</v>
      </c>
      <c r="F28" s="109">
        <v>21.84</v>
      </c>
      <c r="G28" s="479">
        <v>0.91</v>
      </c>
      <c r="H28" s="78">
        <f>SUM(F28:G28)</f>
        <v>22.75</v>
      </c>
      <c r="I28" s="192">
        <f>SUM(H28:H29)</f>
        <v>33.200000000000003</v>
      </c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200000</v>
      </c>
      <c r="F29" s="109">
        <v>10.45</v>
      </c>
      <c r="G29" s="479"/>
      <c r="H29" s="78">
        <v>10.45</v>
      </c>
      <c r="I29" s="144"/>
      <c r="J29" s="23"/>
    </row>
    <row r="30" spans="1:10" ht="16" x14ac:dyDescent="0.2">
      <c r="A30" s="63"/>
      <c r="B30" s="75"/>
      <c r="C30" s="66"/>
      <c r="D30" s="66"/>
      <c r="E30" s="79"/>
      <c r="F30" s="109"/>
      <c r="G30" s="479"/>
      <c r="H30" s="78"/>
      <c r="I30" s="144"/>
      <c r="J30" s="23"/>
    </row>
    <row r="31" spans="1:10" ht="16" x14ac:dyDescent="0.2">
      <c r="A31" s="63"/>
      <c r="B31" s="75" t="s">
        <v>542</v>
      </c>
      <c r="C31" s="66" t="s">
        <v>89</v>
      </c>
      <c r="D31" s="66" t="s">
        <v>411</v>
      </c>
      <c r="E31" s="79">
        <v>10000</v>
      </c>
      <c r="F31" s="109">
        <v>0</v>
      </c>
      <c r="G31" s="479">
        <f>H31-F31</f>
        <v>8.02</v>
      </c>
      <c r="H31" s="78">
        <v>8.02</v>
      </c>
      <c r="I31" s="144">
        <f>SUM(H31)</f>
        <v>8.02</v>
      </c>
      <c r="J31" s="23"/>
    </row>
    <row r="32" spans="1:10" ht="16" x14ac:dyDescent="0.2">
      <c r="A32" s="63"/>
      <c r="B32" s="75"/>
      <c r="C32" s="66"/>
      <c r="D32" s="66"/>
      <c r="E32" s="79"/>
      <c r="F32" s="78"/>
      <c r="G32" s="277"/>
      <c r="H32" s="78"/>
      <c r="I32" s="144"/>
      <c r="J32" s="23"/>
    </row>
    <row r="33" spans="1:10" ht="16" x14ac:dyDescent="0.2">
      <c r="A33" s="63"/>
      <c r="B33" s="97">
        <v>2309</v>
      </c>
      <c r="C33" s="66" t="s">
        <v>867</v>
      </c>
      <c r="D33" s="66" t="s">
        <v>411</v>
      </c>
      <c r="E33" s="79">
        <v>10000</v>
      </c>
      <c r="F33" s="109">
        <v>0</v>
      </c>
      <c r="G33" s="479">
        <v>5.0199999999999996</v>
      </c>
      <c r="H33" s="78"/>
      <c r="I33" s="144">
        <v>5.0199999999999996</v>
      </c>
      <c r="J33" s="23"/>
    </row>
    <row r="34" spans="1:10" ht="16" x14ac:dyDescent="0.2">
      <c r="A34" s="63"/>
      <c r="B34" s="75"/>
      <c r="C34" s="66"/>
      <c r="D34" s="66"/>
      <c r="E34" s="79"/>
      <c r="F34" s="78"/>
      <c r="G34" s="277"/>
      <c r="H34" s="78"/>
      <c r="I34" s="144"/>
      <c r="J34" s="23"/>
    </row>
    <row r="35" spans="1:10" ht="16" x14ac:dyDescent="0.2">
      <c r="A35" s="63"/>
      <c r="B35" s="75" t="s">
        <v>543</v>
      </c>
      <c r="C35" s="66" t="s">
        <v>138</v>
      </c>
      <c r="D35" s="66" t="s">
        <v>411</v>
      </c>
      <c r="E35" s="78">
        <v>10000</v>
      </c>
      <c r="F35" s="78">
        <v>0</v>
      </c>
      <c r="G35" s="277">
        <f>H35-F35</f>
        <v>2.0099999999999998</v>
      </c>
      <c r="H35" s="78">
        <v>2.0099999999999998</v>
      </c>
      <c r="I35" s="144">
        <f>SUM(H35:H36)</f>
        <v>2.4299999999999997</v>
      </c>
      <c r="J35" s="23"/>
    </row>
    <row r="36" spans="1:10" ht="16" x14ac:dyDescent="0.2">
      <c r="A36" s="63"/>
      <c r="B36" s="75" t="s">
        <v>543</v>
      </c>
      <c r="C36" s="66" t="s">
        <v>138</v>
      </c>
      <c r="D36" s="66" t="s">
        <v>413</v>
      </c>
      <c r="E36" s="78">
        <v>10000</v>
      </c>
      <c r="F36" s="78">
        <v>0.42</v>
      </c>
      <c r="G36" s="277"/>
      <c r="H36" s="78">
        <v>0.42</v>
      </c>
      <c r="I36" s="144"/>
      <c r="J36" s="23"/>
    </row>
    <row r="37" spans="1:10" ht="16" x14ac:dyDescent="0.2">
      <c r="A37" s="63"/>
      <c r="B37" s="75"/>
      <c r="C37" s="66"/>
      <c r="D37" s="66"/>
      <c r="E37" s="78"/>
      <c r="F37" s="78"/>
      <c r="G37" s="277"/>
      <c r="H37" s="78"/>
      <c r="I37" s="144"/>
      <c r="J37" s="23"/>
    </row>
    <row r="38" spans="1:10" ht="16" x14ac:dyDescent="0.2">
      <c r="A38" s="63"/>
      <c r="B38" s="75" t="s">
        <v>777</v>
      </c>
      <c r="C38" s="66" t="s">
        <v>969</v>
      </c>
      <c r="D38" s="66" t="s">
        <v>411</v>
      </c>
      <c r="E38" s="78"/>
      <c r="F38" s="78"/>
      <c r="G38" s="277"/>
      <c r="H38" s="78"/>
      <c r="I38" s="144"/>
      <c r="J38" s="23" t="s">
        <v>1053</v>
      </c>
    </row>
    <row r="39" spans="1:10" ht="16" x14ac:dyDescent="0.2">
      <c r="A39" s="63"/>
      <c r="B39" s="75" t="s">
        <v>777</v>
      </c>
      <c r="C39" s="66" t="s">
        <v>969</v>
      </c>
      <c r="D39" s="66" t="s">
        <v>413</v>
      </c>
      <c r="E39" s="78">
        <v>10000</v>
      </c>
      <c r="F39" s="78">
        <v>0.42</v>
      </c>
      <c r="G39" s="277"/>
      <c r="H39" s="78">
        <v>0.42</v>
      </c>
      <c r="I39" s="144">
        <v>0.42</v>
      </c>
      <c r="J39" s="23"/>
    </row>
    <row r="40" spans="1:10" ht="16" x14ac:dyDescent="0.2">
      <c r="A40" s="63"/>
      <c r="B40" s="75"/>
      <c r="C40" s="66"/>
      <c r="D40" s="66"/>
      <c r="E40" s="78"/>
      <c r="F40" s="78"/>
      <c r="G40" s="277"/>
      <c r="H40" s="78"/>
      <c r="I40" s="144"/>
      <c r="J40" s="23"/>
    </row>
    <row r="41" spans="1:10" ht="16" x14ac:dyDescent="0.2">
      <c r="A41" s="63"/>
      <c r="B41" s="75" t="s">
        <v>711</v>
      </c>
      <c r="C41" s="66" t="s">
        <v>703</v>
      </c>
      <c r="D41" s="66" t="s">
        <v>411</v>
      </c>
      <c r="E41" s="78">
        <v>10000</v>
      </c>
      <c r="F41" s="78">
        <v>0</v>
      </c>
      <c r="G41" s="277">
        <f>H41-F41</f>
        <v>0.66</v>
      </c>
      <c r="H41" s="78">
        <v>0.66</v>
      </c>
      <c r="I41" s="144">
        <f>H41</f>
        <v>0.66</v>
      </c>
      <c r="J41" s="23"/>
    </row>
    <row r="42" spans="1:10" ht="16" x14ac:dyDescent="0.2">
      <c r="A42" s="63"/>
      <c r="B42" s="75"/>
      <c r="C42" s="66"/>
      <c r="D42" s="66"/>
      <c r="E42" s="79"/>
      <c r="F42" s="78"/>
      <c r="G42" s="277"/>
      <c r="H42" s="78"/>
      <c r="I42" s="144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411</v>
      </c>
      <c r="E43" s="78">
        <v>100000</v>
      </c>
      <c r="F43" s="109">
        <f>H43-G43</f>
        <v>18.090000000000003</v>
      </c>
      <c r="G43" s="479">
        <v>2.0099999999999998</v>
      </c>
      <c r="H43" s="78">
        <v>20.100000000000001</v>
      </c>
      <c r="I43" s="144">
        <f>SUM(H43:H48)</f>
        <v>66.3</v>
      </c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417</v>
      </c>
      <c r="E44" s="78">
        <v>50000</v>
      </c>
      <c r="F44" s="109">
        <v>33.85</v>
      </c>
      <c r="G44" s="479"/>
      <c r="H44" s="78">
        <f>F44</f>
        <v>33.85</v>
      </c>
      <c r="I44" s="144"/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412</v>
      </c>
      <c r="E45" s="79">
        <v>10000</v>
      </c>
      <c r="F45" s="109">
        <v>3.42</v>
      </c>
      <c r="G45" s="479"/>
      <c r="H45" s="78">
        <f>F45</f>
        <v>3.42</v>
      </c>
      <c r="I45" s="144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413</v>
      </c>
      <c r="E46" s="79">
        <v>100000</v>
      </c>
      <c r="F46" s="109">
        <v>4.18</v>
      </c>
      <c r="G46" s="479"/>
      <c r="H46" s="78">
        <f>F46</f>
        <v>4.18</v>
      </c>
      <c r="I46" s="144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418</v>
      </c>
      <c r="E47" s="78">
        <v>100000</v>
      </c>
      <c r="F47" s="109">
        <v>4.4000000000000004</v>
      </c>
      <c r="G47" s="479"/>
      <c r="H47" s="78">
        <f>F47</f>
        <v>4.4000000000000004</v>
      </c>
      <c r="I47" s="144"/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414</v>
      </c>
      <c r="E48" s="79">
        <v>10000</v>
      </c>
      <c r="F48" s="109">
        <v>0.35</v>
      </c>
      <c r="G48" s="479"/>
      <c r="H48" s="78">
        <f>F48</f>
        <v>0.35</v>
      </c>
      <c r="I48" s="144"/>
      <c r="J48" s="23"/>
    </row>
    <row r="49" spans="1:17" ht="16" x14ac:dyDescent="0.2">
      <c r="A49" s="63"/>
      <c r="B49" s="75"/>
      <c r="C49" s="66"/>
      <c r="D49" s="66"/>
      <c r="E49" s="79"/>
      <c r="F49" s="109"/>
      <c r="G49" s="479"/>
      <c r="H49" s="78"/>
      <c r="I49" s="144"/>
      <c r="J49" s="23"/>
    </row>
    <row r="50" spans="1:17" ht="16" x14ac:dyDescent="0.2">
      <c r="A50" s="63"/>
      <c r="B50" s="75" t="s">
        <v>545</v>
      </c>
      <c r="C50" s="66" t="s">
        <v>217</v>
      </c>
      <c r="D50" s="66" t="s">
        <v>411</v>
      </c>
      <c r="E50" s="78">
        <v>240000</v>
      </c>
      <c r="F50" s="109">
        <f>H50-G50</f>
        <v>20.93</v>
      </c>
      <c r="G50" s="479">
        <v>0.91</v>
      </c>
      <c r="H50" s="78">
        <v>21.84</v>
      </c>
      <c r="I50" s="144">
        <f>SUM(H50:H51)</f>
        <v>22.26</v>
      </c>
      <c r="J50" s="23"/>
    </row>
    <row r="51" spans="1:17" ht="16" x14ac:dyDescent="0.2">
      <c r="A51" s="63"/>
      <c r="B51" s="75" t="s">
        <v>545</v>
      </c>
      <c r="C51" s="66" t="s">
        <v>217</v>
      </c>
      <c r="D51" s="66" t="s">
        <v>413</v>
      </c>
      <c r="E51" s="78">
        <v>10000</v>
      </c>
      <c r="F51" s="109">
        <v>0.42</v>
      </c>
      <c r="G51" s="479"/>
      <c r="H51" s="78">
        <f>F51</f>
        <v>0.42</v>
      </c>
      <c r="I51" s="144"/>
      <c r="J51" s="23"/>
    </row>
    <row r="52" spans="1:17" ht="16" x14ac:dyDescent="0.2">
      <c r="A52" s="63"/>
      <c r="B52" s="75"/>
      <c r="C52" s="66"/>
      <c r="D52" s="66"/>
      <c r="E52" s="78"/>
      <c r="F52" s="109"/>
      <c r="G52" s="479"/>
      <c r="H52" s="78"/>
      <c r="I52" s="144"/>
      <c r="J52" s="23"/>
    </row>
    <row r="53" spans="1:17" ht="16" x14ac:dyDescent="0.2">
      <c r="A53" s="63"/>
      <c r="B53" s="75" t="s">
        <v>869</v>
      </c>
      <c r="C53" s="66" t="s">
        <v>843</v>
      </c>
      <c r="D53" s="66" t="s">
        <v>411</v>
      </c>
      <c r="E53" s="78">
        <v>10000</v>
      </c>
      <c r="F53" s="109">
        <v>0</v>
      </c>
      <c r="G53" s="479">
        <v>0.91</v>
      </c>
      <c r="H53" s="78"/>
      <c r="I53" s="144">
        <f>G53+F54</f>
        <v>1.33</v>
      </c>
      <c r="J53" s="23"/>
    </row>
    <row r="54" spans="1:17" ht="16" x14ac:dyDescent="0.2">
      <c r="A54" s="63"/>
      <c r="B54" s="97">
        <v>2302</v>
      </c>
      <c r="C54" s="66" t="s">
        <v>843</v>
      </c>
      <c r="D54" s="66" t="s">
        <v>413</v>
      </c>
      <c r="E54" s="78">
        <v>10000</v>
      </c>
      <c r="F54" s="109">
        <v>0.42</v>
      </c>
      <c r="G54" s="479"/>
      <c r="H54" s="78"/>
      <c r="I54" s="144"/>
      <c r="J54" s="23"/>
    </row>
    <row r="55" spans="1:17" ht="16" x14ac:dyDescent="0.2">
      <c r="A55" s="63"/>
      <c r="B55" s="75"/>
      <c r="C55" s="66"/>
      <c r="D55" s="66"/>
      <c r="E55" s="78"/>
      <c r="F55" s="109"/>
      <c r="G55" s="479"/>
      <c r="H55" s="78"/>
      <c r="I55" s="144"/>
      <c r="J55" s="23"/>
    </row>
    <row r="56" spans="1:17" ht="16" x14ac:dyDescent="0.2">
      <c r="A56" s="63"/>
      <c r="B56" s="75" t="s">
        <v>817</v>
      </c>
      <c r="C56" s="66" t="s">
        <v>811</v>
      </c>
      <c r="D56" s="66" t="s">
        <v>411</v>
      </c>
      <c r="E56" s="78">
        <v>200000</v>
      </c>
      <c r="F56" s="109">
        <v>17.29</v>
      </c>
      <c r="G56" s="479">
        <v>0.91</v>
      </c>
      <c r="H56" s="78">
        <f>SUM(G56,F56)</f>
        <v>18.2</v>
      </c>
      <c r="I56" s="144">
        <f>SUM(H56:H57)</f>
        <v>20.29</v>
      </c>
      <c r="J56" s="23" t="s">
        <v>1038</v>
      </c>
    </row>
    <row r="57" spans="1:17" ht="16" x14ac:dyDescent="0.2">
      <c r="A57" s="63"/>
      <c r="B57" s="75" t="s">
        <v>817</v>
      </c>
      <c r="C57" s="66" t="s">
        <v>811</v>
      </c>
      <c r="D57" s="66" t="s">
        <v>413</v>
      </c>
      <c r="E57" s="78">
        <v>50000</v>
      </c>
      <c r="F57" s="109">
        <v>2.09</v>
      </c>
      <c r="G57" s="479"/>
      <c r="H57" s="78">
        <v>2.09</v>
      </c>
      <c r="I57" s="144"/>
      <c r="J57" s="23"/>
    </row>
    <row r="58" spans="1:17" ht="16" x14ac:dyDescent="0.2">
      <c r="A58" s="63"/>
      <c r="B58" s="75"/>
      <c r="C58" s="66"/>
      <c r="D58" s="66"/>
      <c r="E58" s="78"/>
      <c r="F58" s="109"/>
      <c r="G58" s="479"/>
      <c r="H58" s="78"/>
      <c r="I58" s="144"/>
      <c r="J58" s="23"/>
    </row>
    <row r="59" spans="1:17" ht="16" x14ac:dyDescent="0.2">
      <c r="A59" s="63"/>
      <c r="B59" s="75" t="s">
        <v>931</v>
      </c>
      <c r="C59" s="66" t="s">
        <v>932</v>
      </c>
      <c r="D59" s="66" t="s">
        <v>411</v>
      </c>
      <c r="E59" s="78">
        <v>100000</v>
      </c>
      <c r="F59" s="109">
        <v>5.94</v>
      </c>
      <c r="G59" s="479">
        <v>0.66</v>
      </c>
      <c r="H59" s="78">
        <v>6.6</v>
      </c>
      <c r="I59" s="144">
        <f>SUM(H59:H62)</f>
        <v>32.86</v>
      </c>
      <c r="J59" s="23"/>
    </row>
    <row r="60" spans="1:17" ht="16" x14ac:dyDescent="0.2">
      <c r="A60" s="63"/>
      <c r="B60" s="75" t="s">
        <v>931</v>
      </c>
      <c r="C60" s="66" t="s">
        <v>932</v>
      </c>
      <c r="D60" s="66" t="s">
        <v>417</v>
      </c>
      <c r="E60" s="78">
        <v>100000</v>
      </c>
      <c r="F60" s="109">
        <v>9.1</v>
      </c>
      <c r="G60" s="479"/>
      <c r="H60" s="78">
        <v>9.1</v>
      </c>
      <c r="I60" s="144"/>
      <c r="J60" s="560" t="s">
        <v>1054</v>
      </c>
      <c r="N60">
        <v>0</v>
      </c>
      <c r="O60">
        <v>0</v>
      </c>
      <c r="Q60">
        <v>0</v>
      </c>
    </row>
    <row r="61" spans="1:17" ht="16" x14ac:dyDescent="0.2">
      <c r="A61" s="63"/>
      <c r="B61" s="75" t="s">
        <v>931</v>
      </c>
      <c r="C61" s="66" t="s">
        <v>932</v>
      </c>
      <c r="D61" s="66" t="s">
        <v>413</v>
      </c>
      <c r="E61" s="157">
        <v>200000</v>
      </c>
      <c r="F61" s="109">
        <v>8.36</v>
      </c>
      <c r="G61" s="479"/>
      <c r="H61" s="78">
        <v>8.36</v>
      </c>
      <c r="I61" s="144"/>
      <c r="J61" s="23"/>
    </row>
    <row r="62" spans="1:17" ht="16" x14ac:dyDescent="0.2">
      <c r="A62" s="63"/>
      <c r="B62" s="75" t="s">
        <v>931</v>
      </c>
      <c r="C62" s="66" t="s">
        <v>932</v>
      </c>
      <c r="D62" s="66" t="s">
        <v>418</v>
      </c>
      <c r="E62" s="78">
        <v>200000</v>
      </c>
      <c r="F62" s="109">
        <v>8.8000000000000007</v>
      </c>
      <c r="G62" s="479"/>
      <c r="H62" s="78">
        <v>8.8000000000000007</v>
      </c>
      <c r="I62" s="144"/>
      <c r="J62" s="23"/>
    </row>
    <row r="63" spans="1:17" ht="16" x14ac:dyDescent="0.2">
      <c r="A63" s="63"/>
      <c r="B63" s="75"/>
      <c r="C63" s="66"/>
      <c r="D63" s="66"/>
      <c r="E63" s="78"/>
      <c r="F63" s="109"/>
      <c r="G63" s="479"/>
      <c r="H63" s="78"/>
      <c r="I63" s="144"/>
      <c r="J63" s="23"/>
    </row>
    <row r="64" spans="1:17" ht="16" x14ac:dyDescent="0.2">
      <c r="A64" s="63"/>
      <c r="B64" s="75" t="s">
        <v>548</v>
      </c>
      <c r="C64" s="66" t="s">
        <v>178</v>
      </c>
      <c r="D64" s="66" t="s">
        <v>411</v>
      </c>
      <c r="E64" s="79">
        <v>50000</v>
      </c>
      <c r="F64" s="109">
        <v>32.08</v>
      </c>
      <c r="G64" s="479">
        <v>8.02</v>
      </c>
      <c r="H64" s="78">
        <f>SUM(F64:G64)</f>
        <v>40.099999999999994</v>
      </c>
      <c r="I64" s="144">
        <f>SUM(H64:H69)</f>
        <v>99.169999999999987</v>
      </c>
      <c r="J64" s="23"/>
    </row>
    <row r="65" spans="1:10" ht="16" x14ac:dyDescent="0.2">
      <c r="A65" s="63"/>
      <c r="B65" s="75" t="s">
        <v>548</v>
      </c>
      <c r="C65" s="66" t="s">
        <v>178</v>
      </c>
      <c r="D65" s="66" t="s">
        <v>417</v>
      </c>
      <c r="E65" s="79">
        <v>50000</v>
      </c>
      <c r="F65" s="109">
        <v>33.85</v>
      </c>
      <c r="G65" s="479"/>
      <c r="H65" s="78">
        <f>F65</f>
        <v>33.85</v>
      </c>
      <c r="I65" s="144"/>
      <c r="J65" s="23"/>
    </row>
    <row r="66" spans="1:10" ht="16" x14ac:dyDescent="0.2">
      <c r="A66" s="63"/>
      <c r="B66" s="75" t="s">
        <v>548</v>
      </c>
      <c r="C66" s="66" t="s">
        <v>178</v>
      </c>
      <c r="D66" s="66" t="s">
        <v>412</v>
      </c>
      <c r="E66" s="79">
        <v>10000</v>
      </c>
      <c r="F66" s="109">
        <v>3.42</v>
      </c>
      <c r="G66" s="479"/>
      <c r="H66" s="78">
        <f>F66</f>
        <v>3.42</v>
      </c>
      <c r="I66" s="144"/>
      <c r="J66" s="23"/>
    </row>
    <row r="67" spans="1:10" ht="16" x14ac:dyDescent="0.2">
      <c r="A67" s="63"/>
      <c r="B67" s="75" t="s">
        <v>548</v>
      </c>
      <c r="C67" s="66" t="s">
        <v>178</v>
      </c>
      <c r="D67" s="66" t="s">
        <v>413</v>
      </c>
      <c r="E67" s="79">
        <v>250000</v>
      </c>
      <c r="F67" s="109">
        <v>10.45</v>
      </c>
      <c r="G67" s="479"/>
      <c r="H67" s="78">
        <f>F67</f>
        <v>10.45</v>
      </c>
      <c r="I67" s="144"/>
      <c r="J67" s="23"/>
    </row>
    <row r="68" spans="1:10" ht="16" x14ac:dyDescent="0.2">
      <c r="A68" s="63"/>
      <c r="B68" s="75" t="s">
        <v>548</v>
      </c>
      <c r="C68" s="66" t="s">
        <v>178</v>
      </c>
      <c r="D68" s="66" t="s">
        <v>418</v>
      </c>
      <c r="E68" s="78">
        <v>250000</v>
      </c>
      <c r="F68" s="109">
        <v>11</v>
      </c>
      <c r="G68" s="479"/>
      <c r="H68" s="78">
        <f>F68</f>
        <v>11</v>
      </c>
      <c r="I68" s="144"/>
      <c r="J68" s="23"/>
    </row>
    <row r="69" spans="1:10" ht="16" x14ac:dyDescent="0.2">
      <c r="A69" s="63"/>
      <c r="B69" s="75" t="s">
        <v>548</v>
      </c>
      <c r="C69" s="66" t="s">
        <v>178</v>
      </c>
      <c r="D69" s="66" t="s">
        <v>414</v>
      </c>
      <c r="E69" s="79">
        <v>10000</v>
      </c>
      <c r="F69" s="109">
        <v>0.35</v>
      </c>
      <c r="G69" s="479"/>
      <c r="H69" s="78">
        <f>F69</f>
        <v>0.35</v>
      </c>
      <c r="I69" s="144"/>
      <c r="J69" s="23"/>
    </row>
    <row r="70" spans="1:10" ht="16" x14ac:dyDescent="0.2">
      <c r="A70" s="63"/>
      <c r="B70" s="75"/>
      <c r="C70" s="66"/>
      <c r="D70" s="66"/>
      <c r="E70" s="79"/>
      <c r="F70" s="109"/>
      <c r="G70" s="479"/>
      <c r="H70" s="78"/>
      <c r="I70" s="144"/>
      <c r="J70" s="23"/>
    </row>
    <row r="71" spans="1:10" ht="16" x14ac:dyDescent="0.2">
      <c r="A71" s="63"/>
      <c r="B71" s="75" t="s">
        <v>549</v>
      </c>
      <c r="C71" s="66" t="s">
        <v>325</v>
      </c>
      <c r="D71" s="66" t="s">
        <v>411</v>
      </c>
      <c r="E71" s="201">
        <v>250000</v>
      </c>
      <c r="F71" s="109">
        <v>30.24</v>
      </c>
      <c r="G71" s="479">
        <v>1.26</v>
      </c>
      <c r="H71" s="78">
        <f>SUM(G71,F71)</f>
        <v>31.5</v>
      </c>
      <c r="I71" s="144">
        <f>SUM(H71:H72)</f>
        <v>52.4</v>
      </c>
      <c r="J71" s="200"/>
    </row>
    <row r="72" spans="1:10" ht="16" x14ac:dyDescent="0.2">
      <c r="A72" s="63"/>
      <c r="B72" s="75" t="s">
        <v>549</v>
      </c>
      <c r="C72" s="66" t="s">
        <v>325</v>
      </c>
      <c r="D72" s="66" t="s">
        <v>413</v>
      </c>
      <c r="E72" s="78">
        <v>500000</v>
      </c>
      <c r="F72" s="109">
        <v>20.9</v>
      </c>
      <c r="G72" s="479"/>
      <c r="H72" s="78">
        <f>F72</f>
        <v>20.9</v>
      </c>
      <c r="I72" s="144"/>
      <c r="J72" s="23"/>
    </row>
    <row r="73" spans="1:10" ht="16" x14ac:dyDescent="0.2">
      <c r="A73" s="63"/>
      <c r="B73" s="75"/>
      <c r="C73" s="66"/>
      <c r="D73" s="66"/>
      <c r="E73" s="78"/>
      <c r="F73" s="109"/>
      <c r="G73" s="479"/>
      <c r="H73" s="78"/>
      <c r="I73" s="144"/>
      <c r="J73" s="23"/>
    </row>
    <row r="74" spans="1:10" ht="16" x14ac:dyDescent="0.2">
      <c r="A74" s="63"/>
      <c r="B74" s="75" t="s">
        <v>550</v>
      </c>
      <c r="C74" s="66" t="s">
        <v>79</v>
      </c>
      <c r="D74" s="66" t="s">
        <v>411</v>
      </c>
      <c r="E74" s="78">
        <v>50000</v>
      </c>
      <c r="F74" s="109">
        <v>3.64</v>
      </c>
      <c r="G74" s="479">
        <v>0.66</v>
      </c>
      <c r="H74" s="78">
        <v>4.55</v>
      </c>
      <c r="I74" s="144">
        <f>SUM(H74:H79)</f>
        <v>25.950000000000003</v>
      </c>
      <c r="J74" s="23"/>
    </row>
    <row r="75" spans="1:10" ht="16" x14ac:dyDescent="0.2">
      <c r="A75" s="63"/>
      <c r="B75" s="75" t="s">
        <v>550</v>
      </c>
      <c r="C75" s="66" t="s">
        <v>79</v>
      </c>
      <c r="D75" s="66" t="s">
        <v>417</v>
      </c>
      <c r="E75" s="78">
        <v>50000</v>
      </c>
      <c r="F75" s="109">
        <v>9.0500000000000007</v>
      </c>
      <c r="G75" s="479"/>
      <c r="H75" s="78">
        <f>F75</f>
        <v>9.0500000000000007</v>
      </c>
      <c r="I75" s="144"/>
      <c r="J75" s="23"/>
    </row>
    <row r="76" spans="1:10" ht="16" x14ac:dyDescent="0.2">
      <c r="A76" s="63"/>
      <c r="B76" s="75" t="s">
        <v>550</v>
      </c>
      <c r="C76" s="66" t="s">
        <v>79</v>
      </c>
      <c r="D76" s="66" t="s">
        <v>412</v>
      </c>
      <c r="E76" s="78">
        <v>10000</v>
      </c>
      <c r="F76" s="109">
        <v>3.42</v>
      </c>
      <c r="G76" s="479"/>
      <c r="H76" s="78">
        <f>F76</f>
        <v>3.42</v>
      </c>
      <c r="I76" s="144"/>
      <c r="J76" s="23"/>
    </row>
    <row r="77" spans="1:10" ht="16" x14ac:dyDescent="0.2">
      <c r="A77" s="63"/>
      <c r="B77" s="75" t="s">
        <v>550</v>
      </c>
      <c r="C77" s="66" t="s">
        <v>79</v>
      </c>
      <c r="D77" s="66" t="s">
        <v>413</v>
      </c>
      <c r="E77" s="78">
        <v>100000</v>
      </c>
      <c r="F77" s="109">
        <v>4.18</v>
      </c>
      <c r="G77" s="479"/>
      <c r="H77" s="78">
        <f>F77</f>
        <v>4.18</v>
      </c>
      <c r="I77" s="144"/>
      <c r="J77" s="23"/>
    </row>
    <row r="78" spans="1:10" ht="16" x14ac:dyDescent="0.2">
      <c r="A78" s="63"/>
      <c r="B78" s="75" t="s">
        <v>550</v>
      </c>
      <c r="C78" s="66" t="s">
        <v>79</v>
      </c>
      <c r="D78" s="66" t="s">
        <v>418</v>
      </c>
      <c r="E78" s="78">
        <v>100000</v>
      </c>
      <c r="F78" s="109">
        <v>4.4000000000000004</v>
      </c>
      <c r="G78" s="479"/>
      <c r="H78" s="78">
        <f>F78</f>
        <v>4.4000000000000004</v>
      </c>
      <c r="I78" s="144"/>
      <c r="J78" s="23"/>
    </row>
    <row r="79" spans="1:10" ht="16" x14ac:dyDescent="0.2">
      <c r="A79" s="63"/>
      <c r="B79" s="75" t="s">
        <v>550</v>
      </c>
      <c r="C79" s="66" t="s">
        <v>79</v>
      </c>
      <c r="D79" s="66" t="s">
        <v>414</v>
      </c>
      <c r="E79" s="79">
        <v>10000</v>
      </c>
      <c r="F79" s="109">
        <v>0.35</v>
      </c>
      <c r="G79" s="479"/>
      <c r="H79" s="78">
        <f>F79</f>
        <v>0.35</v>
      </c>
      <c r="I79" s="144"/>
      <c r="J79" s="23"/>
    </row>
    <row r="80" spans="1:10" ht="17" customHeight="1" x14ac:dyDescent="0.2">
      <c r="A80" s="63"/>
      <c r="B80" s="75"/>
      <c r="C80" s="66"/>
      <c r="D80" s="66"/>
      <c r="E80" s="79"/>
      <c r="F80" s="109"/>
      <c r="G80" s="479"/>
      <c r="H80" s="78"/>
      <c r="I80" s="144"/>
      <c r="J80" s="23"/>
    </row>
    <row r="81" spans="1:10" ht="17" customHeight="1" x14ac:dyDescent="0.2">
      <c r="A81" s="63"/>
      <c r="B81" s="75" t="s">
        <v>902</v>
      </c>
      <c r="C81" s="66" t="s">
        <v>903</v>
      </c>
      <c r="D81" s="66" t="s">
        <v>411</v>
      </c>
      <c r="E81" s="79">
        <v>200000</v>
      </c>
      <c r="F81" s="109">
        <v>23.94</v>
      </c>
      <c r="G81" s="479">
        <v>1.26</v>
      </c>
      <c r="H81" s="78">
        <v>25.2</v>
      </c>
      <c r="I81" s="144">
        <f>SUM(H81:H84)</f>
        <v>37.33</v>
      </c>
      <c r="J81" s="23"/>
    </row>
    <row r="82" spans="1:10" ht="17" customHeight="1" x14ac:dyDescent="0.2">
      <c r="A82" s="63"/>
      <c r="B82" s="75" t="s">
        <v>902</v>
      </c>
      <c r="C82" s="66" t="s">
        <v>903</v>
      </c>
      <c r="D82" s="66" t="s">
        <v>412</v>
      </c>
      <c r="E82" s="79">
        <v>10000</v>
      </c>
      <c r="F82" s="109">
        <v>3.42</v>
      </c>
      <c r="G82" s="479"/>
      <c r="H82" s="78">
        <v>3.42</v>
      </c>
      <c r="I82" s="144"/>
      <c r="J82" s="23"/>
    </row>
    <row r="83" spans="1:10" ht="17" customHeight="1" x14ac:dyDescent="0.2">
      <c r="A83" s="63"/>
      <c r="B83" s="75" t="s">
        <v>902</v>
      </c>
      <c r="C83" s="66" t="s">
        <v>903</v>
      </c>
      <c r="D83" s="66" t="s">
        <v>413</v>
      </c>
      <c r="E83" s="79">
        <v>200000</v>
      </c>
      <c r="F83" s="109">
        <v>8.36</v>
      </c>
      <c r="G83" s="479"/>
      <c r="H83" s="78">
        <v>8.36</v>
      </c>
      <c r="I83" s="144"/>
      <c r="J83" s="23"/>
    </row>
    <row r="84" spans="1:10" ht="17" customHeight="1" x14ac:dyDescent="0.2">
      <c r="A84" s="63"/>
      <c r="B84" s="75" t="s">
        <v>902</v>
      </c>
      <c r="C84" s="66" t="s">
        <v>903</v>
      </c>
      <c r="D84" s="66" t="s">
        <v>414</v>
      </c>
      <c r="E84" s="79">
        <v>10000</v>
      </c>
      <c r="F84" s="109">
        <v>0.35</v>
      </c>
      <c r="G84" s="479"/>
      <c r="H84" s="78">
        <v>0.35</v>
      </c>
      <c r="I84" s="144"/>
      <c r="J84" s="23"/>
    </row>
    <row r="85" spans="1:10" ht="16" x14ac:dyDescent="0.2">
      <c r="A85" s="63"/>
      <c r="B85" s="75"/>
      <c r="C85" s="66"/>
      <c r="D85" s="66"/>
      <c r="E85" s="79"/>
      <c r="F85" s="78"/>
      <c r="G85" s="277"/>
      <c r="H85" s="78"/>
      <c r="I85" s="144"/>
      <c r="J85" s="23"/>
    </row>
    <row r="86" spans="1:10" ht="16" x14ac:dyDescent="0.2">
      <c r="A86" s="63"/>
      <c r="B86" s="75" t="s">
        <v>551</v>
      </c>
      <c r="C86" s="66" t="s">
        <v>80</v>
      </c>
      <c r="D86" s="66" t="s">
        <v>411</v>
      </c>
      <c r="E86" s="78">
        <v>300000</v>
      </c>
      <c r="F86" s="78">
        <v>26.39</v>
      </c>
      <c r="G86" s="277">
        <v>0.91</v>
      </c>
      <c r="H86" s="78">
        <v>27.3</v>
      </c>
      <c r="I86" s="144">
        <f>SUM(H86:H87)</f>
        <v>39.840000000000003</v>
      </c>
      <c r="J86" s="23" t="s">
        <v>1030</v>
      </c>
    </row>
    <row r="87" spans="1:10" ht="16" x14ac:dyDescent="0.2">
      <c r="A87" s="63"/>
      <c r="B87" s="75" t="s">
        <v>551</v>
      </c>
      <c r="C87" s="66" t="s">
        <v>80</v>
      </c>
      <c r="D87" s="66" t="s">
        <v>413</v>
      </c>
      <c r="E87" s="78">
        <v>300000</v>
      </c>
      <c r="F87" s="78">
        <v>12.54</v>
      </c>
      <c r="G87" s="277"/>
      <c r="H87" s="78">
        <f>F87</f>
        <v>12.54</v>
      </c>
      <c r="I87" s="144"/>
      <c r="J87" s="23"/>
    </row>
    <row r="88" spans="1:10" ht="16" x14ac:dyDescent="0.2">
      <c r="A88" s="63"/>
      <c r="B88" s="257"/>
      <c r="C88" s="167"/>
      <c r="D88" s="66"/>
      <c r="E88" s="78"/>
      <c r="F88" s="78"/>
      <c r="G88" s="277"/>
      <c r="H88" s="78"/>
      <c r="I88" s="144"/>
      <c r="J88" s="23"/>
    </row>
    <row r="89" spans="1:10" ht="16" x14ac:dyDescent="0.2">
      <c r="A89" s="63"/>
      <c r="B89" s="257" t="s">
        <v>900</v>
      </c>
      <c r="C89" s="167" t="s">
        <v>901</v>
      </c>
      <c r="D89" s="66" t="s">
        <v>411</v>
      </c>
      <c r="E89" s="78">
        <v>200000</v>
      </c>
      <c r="F89" s="78">
        <v>10.07</v>
      </c>
      <c r="G89" s="277">
        <v>0.53</v>
      </c>
      <c r="H89" s="78">
        <f>SUM(G89,F89)</f>
        <v>10.6</v>
      </c>
      <c r="I89" s="144">
        <f>SUM(H90,H89)</f>
        <v>18.96</v>
      </c>
      <c r="J89" s="23"/>
    </row>
    <row r="90" spans="1:10" ht="16" x14ac:dyDescent="0.2">
      <c r="A90" s="63"/>
      <c r="B90" s="257" t="s">
        <v>900</v>
      </c>
      <c r="C90" s="167" t="s">
        <v>901</v>
      </c>
      <c r="D90" s="66" t="s">
        <v>413</v>
      </c>
      <c r="E90" s="78">
        <v>200000</v>
      </c>
      <c r="F90" s="78">
        <v>8.36</v>
      </c>
      <c r="G90" s="277"/>
      <c r="H90" s="78">
        <v>8.36</v>
      </c>
      <c r="I90" s="144"/>
      <c r="J90" s="23"/>
    </row>
    <row r="91" spans="1:10" ht="16" x14ac:dyDescent="0.2">
      <c r="A91" s="63"/>
      <c r="B91" s="257"/>
      <c r="C91" s="167"/>
      <c r="D91" s="66"/>
      <c r="E91" s="78"/>
      <c r="F91" s="78"/>
      <c r="G91" s="277"/>
      <c r="H91" s="78"/>
      <c r="I91" s="144"/>
      <c r="J91" s="23"/>
    </row>
    <row r="92" spans="1:10" ht="16" x14ac:dyDescent="0.2">
      <c r="A92" s="63"/>
      <c r="B92" s="257" t="s">
        <v>899</v>
      </c>
      <c r="C92" s="167" t="s">
        <v>844</v>
      </c>
      <c r="D92" s="66" t="s">
        <v>411</v>
      </c>
      <c r="E92" s="78">
        <v>10000</v>
      </c>
      <c r="F92" s="78"/>
      <c r="G92" s="78">
        <v>0.53</v>
      </c>
      <c r="H92" s="78"/>
      <c r="I92" s="144">
        <f>G92+F93</f>
        <v>0.95</v>
      </c>
      <c r="J92" s="23"/>
    </row>
    <row r="93" spans="1:10" ht="16" x14ac:dyDescent="0.2">
      <c r="A93" s="63"/>
      <c r="B93" s="257" t="s">
        <v>899</v>
      </c>
      <c r="C93" s="167" t="s">
        <v>844</v>
      </c>
      <c r="D93" s="66" t="s">
        <v>413</v>
      </c>
      <c r="E93" s="78">
        <v>10000</v>
      </c>
      <c r="F93" s="78">
        <v>0.42</v>
      </c>
      <c r="G93" s="277"/>
      <c r="H93" s="78"/>
      <c r="I93" s="144"/>
      <c r="J93" s="23"/>
    </row>
    <row r="94" spans="1:10" ht="16" x14ac:dyDescent="0.2">
      <c r="A94" s="63"/>
      <c r="B94" s="257"/>
      <c r="C94" s="167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552</v>
      </c>
      <c r="C95" s="66" t="s">
        <v>64</v>
      </c>
      <c r="D95" s="66" t="s">
        <v>411</v>
      </c>
      <c r="E95" s="79">
        <v>100000</v>
      </c>
      <c r="F95" s="254">
        <v>27.72</v>
      </c>
      <c r="G95" s="478">
        <v>3.08</v>
      </c>
      <c r="H95" s="78">
        <f>SUM(F95:G95)</f>
        <v>30.799999999999997</v>
      </c>
      <c r="I95" s="144">
        <f>SUM(H95:H99)</f>
        <v>43.15</v>
      </c>
      <c r="J95" s="23"/>
    </row>
    <row r="96" spans="1:10" ht="16" x14ac:dyDescent="0.2">
      <c r="A96" s="63"/>
      <c r="B96" s="75" t="s">
        <v>552</v>
      </c>
      <c r="C96" s="66" t="s">
        <v>64</v>
      </c>
      <c r="D96" s="66" t="s">
        <v>412</v>
      </c>
      <c r="E96" s="79">
        <v>10000</v>
      </c>
      <c r="F96" s="109">
        <v>3.42</v>
      </c>
      <c r="G96" s="479"/>
      <c r="H96" s="78">
        <f>F96</f>
        <v>3.42</v>
      </c>
      <c r="I96" s="144"/>
      <c r="J96" s="23"/>
    </row>
    <row r="97" spans="1:10" ht="16" x14ac:dyDescent="0.2">
      <c r="A97" s="63"/>
      <c r="B97" s="75" t="s">
        <v>552</v>
      </c>
      <c r="C97" s="66" t="s">
        <v>64</v>
      </c>
      <c r="D97" s="66" t="s">
        <v>413</v>
      </c>
      <c r="E97" s="79">
        <v>100000</v>
      </c>
      <c r="F97" s="109">
        <v>4.18</v>
      </c>
      <c r="G97" s="479"/>
      <c r="H97" s="78">
        <f>F97</f>
        <v>4.18</v>
      </c>
      <c r="I97" s="144"/>
      <c r="J97" s="23"/>
    </row>
    <row r="98" spans="1:10" ht="16" x14ac:dyDescent="0.2">
      <c r="A98" s="63"/>
      <c r="B98" s="75" t="s">
        <v>552</v>
      </c>
      <c r="C98" s="66" t="s">
        <v>64</v>
      </c>
      <c r="D98" s="66" t="s">
        <v>418</v>
      </c>
      <c r="E98" s="78">
        <v>100000</v>
      </c>
      <c r="F98" s="109">
        <v>4.4000000000000004</v>
      </c>
      <c r="G98" s="479"/>
      <c r="H98" s="78">
        <f>F98</f>
        <v>4.4000000000000004</v>
      </c>
      <c r="I98" s="144"/>
      <c r="J98" s="23"/>
    </row>
    <row r="99" spans="1:10" ht="16" x14ac:dyDescent="0.2">
      <c r="A99" s="63"/>
      <c r="B99" s="75" t="s">
        <v>552</v>
      </c>
      <c r="C99" s="66" t="s">
        <v>64</v>
      </c>
      <c r="D99" s="66" t="s">
        <v>414</v>
      </c>
      <c r="E99" s="79">
        <v>10000</v>
      </c>
      <c r="F99" s="109">
        <v>0.35</v>
      </c>
      <c r="G99" s="479"/>
      <c r="H99" s="78">
        <f>F99</f>
        <v>0.35</v>
      </c>
      <c r="I99" s="144"/>
      <c r="J99" s="23"/>
    </row>
    <row r="100" spans="1:10" ht="16" x14ac:dyDescent="0.2">
      <c r="A100" s="63"/>
      <c r="B100" s="75"/>
      <c r="C100" s="66"/>
      <c r="D100" s="66"/>
      <c r="E100" s="79"/>
      <c r="F100" s="109"/>
      <c r="G100" s="479"/>
      <c r="H100" s="78"/>
      <c r="I100" s="144"/>
      <c r="J100" s="23"/>
    </row>
    <row r="101" spans="1:10" ht="16" x14ac:dyDescent="0.2">
      <c r="A101" s="63"/>
      <c r="B101" s="75" t="s">
        <v>553</v>
      </c>
      <c r="C101" s="66" t="s">
        <v>218</v>
      </c>
      <c r="D101" s="66" t="s">
        <v>411</v>
      </c>
      <c r="E101" s="79">
        <v>10000</v>
      </c>
      <c r="F101" s="109">
        <v>0</v>
      </c>
      <c r="G101" s="479">
        <f>H101-F101</f>
        <v>5.0199999999999996</v>
      </c>
      <c r="H101" s="78">
        <v>5.0199999999999996</v>
      </c>
      <c r="I101" s="144">
        <f>H101</f>
        <v>5.0199999999999996</v>
      </c>
      <c r="J101" s="23"/>
    </row>
    <row r="102" spans="1:10" ht="16" x14ac:dyDescent="0.2">
      <c r="A102" s="63"/>
      <c r="B102" s="75"/>
      <c r="C102" s="66"/>
      <c r="D102" s="66"/>
      <c r="E102" s="79"/>
      <c r="F102" s="109"/>
      <c r="G102" s="479"/>
      <c r="H102" s="78"/>
      <c r="I102" s="144"/>
      <c r="J102" s="23"/>
    </row>
    <row r="103" spans="1:10" ht="16" x14ac:dyDescent="0.2">
      <c r="A103" s="63"/>
      <c r="B103" s="75" t="s">
        <v>422</v>
      </c>
      <c r="C103" s="66" t="s">
        <v>420</v>
      </c>
      <c r="D103" s="66" t="s">
        <v>411</v>
      </c>
      <c r="E103" s="79">
        <v>10000</v>
      </c>
      <c r="F103" s="109">
        <v>0</v>
      </c>
      <c r="G103" s="478">
        <v>5.0199999999999996</v>
      </c>
      <c r="H103" s="78">
        <f>SUM(F103:G103)</f>
        <v>5.0199999999999996</v>
      </c>
      <c r="I103" s="144">
        <f>SUM(H103:H104)</f>
        <v>7.1099999999999994</v>
      </c>
      <c r="J103" s="23"/>
    </row>
    <row r="104" spans="1:10" ht="16" x14ac:dyDescent="0.2">
      <c r="A104" s="75"/>
      <c r="B104" s="75" t="s">
        <v>422</v>
      </c>
      <c r="C104" s="66" t="s">
        <v>420</v>
      </c>
      <c r="D104" s="66" t="s">
        <v>413</v>
      </c>
      <c r="E104" s="79">
        <v>50000</v>
      </c>
      <c r="F104" s="109">
        <v>2.09</v>
      </c>
      <c r="G104" s="479"/>
      <c r="H104" s="78">
        <f>F104</f>
        <v>2.09</v>
      </c>
      <c r="I104" s="144"/>
      <c r="J104" s="23"/>
    </row>
    <row r="105" spans="1:10" ht="16" x14ac:dyDescent="0.2">
      <c r="A105" s="75"/>
      <c r="B105" s="75"/>
      <c r="C105" s="66"/>
      <c r="D105" s="66"/>
      <c r="E105" s="79"/>
      <c r="F105" s="109"/>
      <c r="G105" s="479"/>
      <c r="H105" s="78"/>
      <c r="I105" s="144"/>
      <c r="J105" s="23"/>
    </row>
    <row r="106" spans="1:10" ht="16" x14ac:dyDescent="0.2">
      <c r="A106" s="75"/>
      <c r="B106" s="75" t="s">
        <v>712</v>
      </c>
      <c r="C106" s="66" t="s">
        <v>706</v>
      </c>
      <c r="D106" s="66" t="s">
        <v>411</v>
      </c>
      <c r="E106" s="79">
        <v>10000</v>
      </c>
      <c r="F106" s="109">
        <v>0</v>
      </c>
      <c r="G106" s="479">
        <f>H106-F106</f>
        <v>0.91</v>
      </c>
      <c r="H106" s="78">
        <v>0.91</v>
      </c>
      <c r="I106" s="144">
        <f>SUM(H107,H106,)</f>
        <v>1.33</v>
      </c>
      <c r="J106" s="23"/>
    </row>
    <row r="107" spans="1:10" ht="16" x14ac:dyDescent="0.2">
      <c r="A107" s="75"/>
      <c r="B107" s="75" t="s">
        <v>978</v>
      </c>
      <c r="C107" s="66" t="s">
        <v>706</v>
      </c>
      <c r="D107" s="66" t="s">
        <v>413</v>
      </c>
      <c r="E107" s="79">
        <v>10000</v>
      </c>
      <c r="F107" s="109">
        <v>0.42</v>
      </c>
      <c r="G107" s="479">
        <v>0</v>
      </c>
      <c r="H107" s="78">
        <v>0.42</v>
      </c>
      <c r="I107" s="144"/>
      <c r="J107" s="23"/>
    </row>
    <row r="108" spans="1:10" ht="16" x14ac:dyDescent="0.2">
      <c r="A108" s="75"/>
      <c r="B108" s="75"/>
      <c r="C108" s="66"/>
      <c r="D108" s="66"/>
      <c r="E108" s="79"/>
      <c r="F108" s="109"/>
      <c r="G108" s="479"/>
      <c r="H108" s="78"/>
      <c r="I108" s="144"/>
      <c r="J108" s="23"/>
    </row>
    <row r="109" spans="1:10" ht="16" x14ac:dyDescent="0.2">
      <c r="A109" s="63"/>
      <c r="B109" s="75" t="s">
        <v>423</v>
      </c>
      <c r="C109" s="66" t="s">
        <v>421</v>
      </c>
      <c r="D109" s="66" t="s">
        <v>411</v>
      </c>
      <c r="E109" s="79">
        <v>200000</v>
      </c>
      <c r="F109" s="109">
        <f>H109-G109</f>
        <v>10.07</v>
      </c>
      <c r="G109" s="479">
        <v>0.53</v>
      </c>
      <c r="H109" s="78">
        <v>10.6</v>
      </c>
      <c r="I109" s="144">
        <f>SUM(H109:H110)</f>
        <v>14.78</v>
      </c>
      <c r="J109" s="23"/>
    </row>
    <row r="110" spans="1:10" ht="16" x14ac:dyDescent="0.2">
      <c r="A110" s="63"/>
      <c r="B110" s="75" t="s">
        <v>423</v>
      </c>
      <c r="C110" s="66" t="s">
        <v>421</v>
      </c>
      <c r="D110" s="66" t="s">
        <v>413</v>
      </c>
      <c r="E110" s="79">
        <v>100000</v>
      </c>
      <c r="F110" s="109">
        <v>4.18</v>
      </c>
      <c r="G110" s="479"/>
      <c r="H110" s="78">
        <f>F110</f>
        <v>4.18</v>
      </c>
      <c r="I110" s="144"/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63"/>
      <c r="B112" s="75" t="s">
        <v>907</v>
      </c>
      <c r="C112" s="66" t="s">
        <v>908</v>
      </c>
      <c r="D112" s="66" t="s">
        <v>411</v>
      </c>
      <c r="E112" s="79">
        <v>10000</v>
      </c>
      <c r="F112" s="109"/>
      <c r="G112" s="479">
        <v>5.0199999999999996</v>
      </c>
      <c r="H112" s="78">
        <v>5.0199999999999996</v>
      </c>
      <c r="I112" s="144">
        <v>5.0199999999999996</v>
      </c>
      <c r="J112" s="23"/>
    </row>
    <row r="113" spans="1:10" ht="16" x14ac:dyDescent="0.2">
      <c r="A113" s="63"/>
      <c r="B113" s="75"/>
      <c r="C113" s="66"/>
      <c r="D113" s="66"/>
      <c r="E113" s="79"/>
      <c r="F113" s="109"/>
      <c r="G113" s="479"/>
      <c r="H113" s="78"/>
      <c r="I113" s="144"/>
      <c r="J113" s="23"/>
    </row>
    <row r="114" spans="1:10" ht="16" x14ac:dyDescent="0.2">
      <c r="A114" s="75"/>
      <c r="B114" s="75" t="s">
        <v>794</v>
      </c>
      <c r="C114" s="66" t="s">
        <v>791</v>
      </c>
      <c r="D114" s="66" t="s">
        <v>411</v>
      </c>
      <c r="E114" s="78">
        <v>10000</v>
      </c>
      <c r="F114" s="78">
        <v>0</v>
      </c>
      <c r="G114" s="277">
        <v>0.91</v>
      </c>
      <c r="H114" s="78">
        <f>F114+G114</f>
        <v>0.91</v>
      </c>
      <c r="I114" s="144">
        <f>H114</f>
        <v>0.91</v>
      </c>
      <c r="J114" s="23"/>
    </row>
    <row r="115" spans="1:10" ht="16" x14ac:dyDescent="0.2">
      <c r="A115" s="63"/>
      <c r="B115" s="75"/>
      <c r="C115" s="66"/>
      <c r="D115" s="66"/>
      <c r="E115" s="79"/>
      <c r="F115" s="78"/>
      <c r="G115" s="277"/>
      <c r="H115" s="78"/>
      <c r="I115" s="144"/>
      <c r="J115" s="23"/>
    </row>
    <row r="116" spans="1:10" ht="16" x14ac:dyDescent="0.2">
      <c r="A116" s="63"/>
      <c r="B116" s="75" t="s">
        <v>766</v>
      </c>
      <c r="C116" s="66" t="s">
        <v>765</v>
      </c>
      <c r="D116" s="66" t="s">
        <v>411</v>
      </c>
      <c r="E116" s="78">
        <v>10000</v>
      </c>
      <c r="F116" s="78">
        <v>0</v>
      </c>
      <c r="G116" s="277">
        <v>0.66</v>
      </c>
      <c r="H116" s="78">
        <f>SUM(F116:G116)</f>
        <v>0.66</v>
      </c>
      <c r="I116" s="144">
        <f>SUM(H116:H119)</f>
        <v>4.8499999999999996</v>
      </c>
      <c r="J116" s="23"/>
    </row>
    <row r="117" spans="1:10" ht="16" x14ac:dyDescent="0.2">
      <c r="A117" s="63"/>
      <c r="B117" s="75" t="s">
        <v>766</v>
      </c>
      <c r="C117" s="66" t="s">
        <v>765</v>
      </c>
      <c r="D117" s="66" t="s">
        <v>412</v>
      </c>
      <c r="E117" s="78">
        <v>10000</v>
      </c>
      <c r="F117" s="78">
        <v>3.42</v>
      </c>
      <c r="G117" s="277"/>
      <c r="H117" s="78">
        <f>F117</f>
        <v>3.42</v>
      </c>
      <c r="I117" s="144"/>
      <c r="J117" s="23"/>
    </row>
    <row r="118" spans="1:10" ht="16" x14ac:dyDescent="0.2">
      <c r="A118" s="63"/>
      <c r="B118" s="75" t="s">
        <v>766</v>
      </c>
      <c r="C118" s="66" t="s">
        <v>765</v>
      </c>
      <c r="D118" s="66" t="s">
        <v>413</v>
      </c>
      <c r="E118" s="78">
        <v>10000</v>
      </c>
      <c r="F118" s="78">
        <v>0.42</v>
      </c>
      <c r="G118" s="277"/>
      <c r="H118" s="78">
        <f>F118</f>
        <v>0.42</v>
      </c>
      <c r="I118" s="144"/>
      <c r="J118" s="23"/>
    </row>
    <row r="119" spans="1:10" ht="16" x14ac:dyDescent="0.2">
      <c r="A119" s="63"/>
      <c r="B119" s="75" t="s">
        <v>766</v>
      </c>
      <c r="C119" s="66" t="s">
        <v>765</v>
      </c>
      <c r="D119" s="66" t="s">
        <v>414</v>
      </c>
      <c r="E119" s="78">
        <v>10000</v>
      </c>
      <c r="F119" s="78">
        <v>0.35</v>
      </c>
      <c r="G119" s="277"/>
      <c r="H119" s="78">
        <f>F119</f>
        <v>0.35</v>
      </c>
      <c r="I119" s="144"/>
      <c r="J119" s="23"/>
    </row>
    <row r="120" spans="1:10" ht="16" x14ac:dyDescent="0.2">
      <c r="A120" s="63"/>
      <c r="B120" s="75"/>
      <c r="C120" s="66"/>
      <c r="D120" s="66"/>
      <c r="E120" s="79"/>
      <c r="F120" s="78"/>
      <c r="G120" s="277"/>
      <c r="H120" s="79"/>
      <c r="I120" s="144"/>
      <c r="J120" s="23"/>
    </row>
    <row r="121" spans="1:10" ht="16" x14ac:dyDescent="0.2">
      <c r="A121" s="63"/>
      <c r="B121" s="75" t="s">
        <v>943</v>
      </c>
      <c r="C121" s="66" t="s">
        <v>944</v>
      </c>
      <c r="D121" s="66" t="s">
        <v>411</v>
      </c>
      <c r="E121" s="79">
        <v>10000</v>
      </c>
      <c r="F121" s="78">
        <v>0</v>
      </c>
      <c r="G121" s="277">
        <v>0.46</v>
      </c>
      <c r="H121" s="79">
        <v>0.46</v>
      </c>
      <c r="I121" s="144">
        <f>SUM(H122,H121)</f>
        <v>0.88</v>
      </c>
      <c r="J121" s="23"/>
    </row>
    <row r="122" spans="1:10" ht="16" x14ac:dyDescent="0.2">
      <c r="A122" s="63"/>
      <c r="B122" s="75" t="s">
        <v>943</v>
      </c>
      <c r="C122" s="66" t="s">
        <v>944</v>
      </c>
      <c r="D122" s="66" t="s">
        <v>413</v>
      </c>
      <c r="E122" s="79">
        <v>10000</v>
      </c>
      <c r="F122" s="78">
        <v>0.42</v>
      </c>
      <c r="G122" s="277">
        <v>0</v>
      </c>
      <c r="H122" s="79">
        <v>0.42</v>
      </c>
      <c r="I122" s="144"/>
      <c r="J122" s="23"/>
    </row>
    <row r="123" spans="1:10" ht="16" x14ac:dyDescent="0.2">
      <c r="A123" s="63"/>
      <c r="B123" s="75"/>
      <c r="C123" s="66"/>
      <c r="D123" s="66"/>
      <c r="E123" s="79"/>
      <c r="F123" s="78"/>
      <c r="G123" s="277"/>
      <c r="H123" s="79"/>
      <c r="I123" s="144"/>
      <c r="J123" s="23"/>
    </row>
    <row r="124" spans="1:10" ht="16" x14ac:dyDescent="0.2">
      <c r="A124" s="63"/>
      <c r="B124" s="75" t="s">
        <v>555</v>
      </c>
      <c r="C124" s="66" t="s">
        <v>57</v>
      </c>
      <c r="D124" s="66" t="s">
        <v>411</v>
      </c>
      <c r="E124" s="78">
        <v>40000</v>
      </c>
      <c r="F124" s="109">
        <f>H124-G124</f>
        <v>15.059999999999999</v>
      </c>
      <c r="G124" s="479">
        <v>5.0199999999999996</v>
      </c>
      <c r="H124" s="78">
        <v>20.079999999999998</v>
      </c>
      <c r="I124" s="144">
        <f>SUM(H124:H129)</f>
        <v>44.470000000000006</v>
      </c>
      <c r="J124" s="23"/>
    </row>
    <row r="125" spans="1:10" ht="16" x14ac:dyDescent="0.2">
      <c r="A125" s="63"/>
      <c r="B125" s="75" t="s">
        <v>555</v>
      </c>
      <c r="C125" s="66" t="s">
        <v>57</v>
      </c>
      <c r="D125" s="66" t="s">
        <v>417</v>
      </c>
      <c r="E125" s="79">
        <v>10000</v>
      </c>
      <c r="F125" s="109">
        <v>19.760000000000002</v>
      </c>
      <c r="G125" s="479"/>
      <c r="H125" s="79">
        <f>F125</f>
        <v>19.760000000000002</v>
      </c>
      <c r="I125" s="144"/>
      <c r="J125" s="23"/>
    </row>
    <row r="126" spans="1:10" ht="16" x14ac:dyDescent="0.2">
      <c r="A126" s="63"/>
      <c r="B126" s="75" t="s">
        <v>555</v>
      </c>
      <c r="C126" s="66" t="s">
        <v>57</v>
      </c>
      <c r="D126" s="66" t="s">
        <v>412</v>
      </c>
      <c r="E126" s="79">
        <v>10000</v>
      </c>
      <c r="F126" s="109">
        <v>3.42</v>
      </c>
      <c r="G126" s="479"/>
      <c r="H126" s="79">
        <f>F126</f>
        <v>3.42</v>
      </c>
      <c r="I126" s="144"/>
      <c r="J126" s="23"/>
    </row>
    <row r="127" spans="1:10" ht="16" x14ac:dyDescent="0.2">
      <c r="A127" s="63"/>
      <c r="B127" s="75" t="s">
        <v>555</v>
      </c>
      <c r="C127" s="66" t="s">
        <v>57</v>
      </c>
      <c r="D127" s="66" t="s">
        <v>413</v>
      </c>
      <c r="E127" s="79">
        <v>10000</v>
      </c>
      <c r="F127" s="109">
        <v>0.42</v>
      </c>
      <c r="G127" s="479"/>
      <c r="H127" s="79">
        <f>F127</f>
        <v>0.42</v>
      </c>
      <c r="I127" s="144"/>
      <c r="J127" s="23"/>
    </row>
    <row r="128" spans="1:10" ht="16" x14ac:dyDescent="0.2">
      <c r="A128" s="63"/>
      <c r="B128" s="75" t="s">
        <v>555</v>
      </c>
      <c r="C128" s="66" t="s">
        <v>57</v>
      </c>
      <c r="D128" s="66" t="s">
        <v>418</v>
      </c>
      <c r="E128" s="79">
        <v>10000</v>
      </c>
      <c r="F128" s="109">
        <v>0.44</v>
      </c>
      <c r="G128" s="479"/>
      <c r="H128" s="79">
        <f>F128</f>
        <v>0.44</v>
      </c>
      <c r="I128" s="144"/>
      <c r="J128" s="23"/>
    </row>
    <row r="129" spans="1:10" ht="16" x14ac:dyDescent="0.2">
      <c r="A129" s="63"/>
      <c r="B129" s="75" t="s">
        <v>555</v>
      </c>
      <c r="C129" s="66" t="s">
        <v>57</v>
      </c>
      <c r="D129" s="66" t="s">
        <v>414</v>
      </c>
      <c r="E129" s="79">
        <v>10000</v>
      </c>
      <c r="F129" s="109">
        <v>0.35</v>
      </c>
      <c r="G129" s="479"/>
      <c r="H129" s="79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109"/>
      <c r="G130" s="479"/>
      <c r="H130" s="79"/>
      <c r="I130" s="144"/>
      <c r="J130" s="23"/>
    </row>
    <row r="131" spans="1:10" ht="16" x14ac:dyDescent="0.2">
      <c r="A131" s="63"/>
      <c r="B131" s="75" t="s">
        <v>946</v>
      </c>
      <c r="C131" s="66" t="s">
        <v>947</v>
      </c>
      <c r="D131" s="66" t="s">
        <v>411</v>
      </c>
      <c r="E131" s="79">
        <v>150000</v>
      </c>
      <c r="F131" s="79">
        <v>6.44</v>
      </c>
      <c r="G131" s="479">
        <v>0.46</v>
      </c>
      <c r="H131" s="79">
        <f>F131+G131</f>
        <v>6.9</v>
      </c>
      <c r="I131" s="144">
        <f>H131+H132</f>
        <v>13.17</v>
      </c>
      <c r="J131" s="23" t="s">
        <v>980</v>
      </c>
    </row>
    <row r="132" spans="1:10" ht="16" x14ac:dyDescent="0.2">
      <c r="A132" s="63"/>
      <c r="B132" s="75" t="s">
        <v>946</v>
      </c>
      <c r="C132" s="66" t="s">
        <v>947</v>
      </c>
      <c r="D132" s="66" t="s">
        <v>413</v>
      </c>
      <c r="E132" s="79">
        <v>150000</v>
      </c>
      <c r="F132" s="79">
        <v>6.27</v>
      </c>
      <c r="G132" s="479"/>
      <c r="H132" s="79">
        <v>6.27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9"/>
      <c r="I133" s="144"/>
      <c r="J133" s="23"/>
    </row>
    <row r="134" spans="1:10" ht="16" x14ac:dyDescent="0.2">
      <c r="A134" s="63"/>
      <c r="B134" s="75" t="s">
        <v>558</v>
      </c>
      <c r="C134" s="66" t="s">
        <v>219</v>
      </c>
      <c r="D134" s="66" t="s">
        <v>411</v>
      </c>
      <c r="E134" s="78">
        <v>50000</v>
      </c>
      <c r="F134" s="109">
        <f>H134-G134</f>
        <v>2.6399999999999997</v>
      </c>
      <c r="G134" s="479">
        <v>0.66</v>
      </c>
      <c r="H134" s="78">
        <v>3.3</v>
      </c>
      <c r="I134" s="192">
        <f>SUM(H134:H135)</f>
        <v>7.8999999999999995</v>
      </c>
      <c r="J134" s="23"/>
    </row>
    <row r="135" spans="1:10" ht="16" x14ac:dyDescent="0.2">
      <c r="A135" s="63"/>
      <c r="B135" s="75" t="s">
        <v>558</v>
      </c>
      <c r="C135" s="66" t="s">
        <v>219</v>
      </c>
      <c r="D135" s="66" t="s">
        <v>413</v>
      </c>
      <c r="E135" s="79">
        <v>110000</v>
      </c>
      <c r="F135" s="109">
        <v>4.5999999999999996</v>
      </c>
      <c r="G135" s="479"/>
      <c r="H135" s="79">
        <f>F135</f>
        <v>4.5999999999999996</v>
      </c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144"/>
      <c r="J136" s="23"/>
    </row>
    <row r="137" spans="1:10" ht="16" x14ac:dyDescent="0.2">
      <c r="A137" s="63"/>
      <c r="B137" s="75" t="s">
        <v>909</v>
      </c>
      <c r="C137" s="66" t="s">
        <v>910</v>
      </c>
      <c r="D137" s="66" t="s">
        <v>411</v>
      </c>
      <c r="E137" s="79">
        <v>10000</v>
      </c>
      <c r="F137" s="78">
        <v>0</v>
      </c>
      <c r="G137" s="277">
        <v>0.91</v>
      </c>
      <c r="H137" s="79">
        <v>0.91</v>
      </c>
      <c r="I137" s="144">
        <v>0.91</v>
      </c>
      <c r="J137" s="23"/>
    </row>
    <row r="138" spans="1:10" ht="16" x14ac:dyDescent="0.2">
      <c r="A138" s="63"/>
      <c r="B138" s="75"/>
      <c r="C138" s="66"/>
      <c r="D138" s="66"/>
      <c r="E138" s="78"/>
      <c r="F138" s="78"/>
      <c r="G138" s="277"/>
      <c r="H138" s="79"/>
      <c r="I138" s="144"/>
      <c r="J138" s="23"/>
    </row>
    <row r="139" spans="1:10" ht="16" x14ac:dyDescent="0.2">
      <c r="A139" s="63"/>
      <c r="B139" s="175" t="s">
        <v>651</v>
      </c>
      <c r="C139" s="66" t="s">
        <v>650</v>
      </c>
      <c r="D139" s="66" t="s">
        <v>411</v>
      </c>
      <c r="E139" s="78">
        <v>250000</v>
      </c>
      <c r="F139" s="78">
        <v>30.24</v>
      </c>
      <c r="G139" s="277">
        <v>1.26</v>
      </c>
      <c r="H139" s="78">
        <f>SUM(G139,F139)</f>
        <v>31.5</v>
      </c>
      <c r="I139" s="144">
        <f>SUM(H139:H142)</f>
        <v>45.300000000000004</v>
      </c>
      <c r="J139" s="23"/>
    </row>
    <row r="140" spans="1:10" ht="16" x14ac:dyDescent="0.2">
      <c r="A140" s="63"/>
      <c r="B140" s="175" t="s">
        <v>651</v>
      </c>
      <c r="C140" s="66" t="s">
        <v>650</v>
      </c>
      <c r="D140" s="66" t="s">
        <v>412</v>
      </c>
      <c r="E140" s="78">
        <v>10000</v>
      </c>
      <c r="F140" s="109">
        <v>3.42</v>
      </c>
      <c r="G140" s="479"/>
      <c r="H140" s="79">
        <f>F140</f>
        <v>3.42</v>
      </c>
      <c r="I140" s="144"/>
      <c r="J140" s="23"/>
    </row>
    <row r="141" spans="1:10" ht="16" x14ac:dyDescent="0.2">
      <c r="A141" s="63"/>
      <c r="B141" s="175" t="s">
        <v>651</v>
      </c>
      <c r="C141" s="66" t="s">
        <v>650</v>
      </c>
      <c r="D141" s="66" t="s">
        <v>413</v>
      </c>
      <c r="E141" s="78">
        <v>240000</v>
      </c>
      <c r="F141" s="109">
        <v>10.029999999999999</v>
      </c>
      <c r="G141" s="479"/>
      <c r="H141" s="79">
        <f>F141</f>
        <v>10.029999999999999</v>
      </c>
      <c r="I141" s="144"/>
      <c r="J141" s="23"/>
    </row>
    <row r="142" spans="1:10" ht="16" x14ac:dyDescent="0.2">
      <c r="A142" s="63"/>
      <c r="B142" s="175" t="s">
        <v>651</v>
      </c>
      <c r="C142" s="66" t="s">
        <v>650</v>
      </c>
      <c r="D142" s="66" t="s">
        <v>414</v>
      </c>
      <c r="E142" s="78">
        <v>10000</v>
      </c>
      <c r="F142" s="109">
        <v>0.35</v>
      </c>
      <c r="G142" s="479"/>
      <c r="H142" s="79">
        <f>F142</f>
        <v>0.35</v>
      </c>
      <c r="I142" s="144"/>
      <c r="J142" s="23"/>
    </row>
    <row r="143" spans="1:10" ht="16" x14ac:dyDescent="0.2">
      <c r="A143" s="63"/>
      <c r="B143" s="75"/>
      <c r="C143" s="66"/>
      <c r="D143" s="66"/>
      <c r="E143" s="78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836</v>
      </c>
      <c r="C144" s="66" t="s">
        <v>837</v>
      </c>
      <c r="D144" s="66" t="s">
        <v>411</v>
      </c>
      <c r="E144" s="78">
        <v>200000</v>
      </c>
      <c r="F144" s="109">
        <v>12.54</v>
      </c>
      <c r="G144" s="479">
        <v>0.66</v>
      </c>
      <c r="H144" s="79">
        <f>SUM(F144,G144)</f>
        <v>13.2</v>
      </c>
      <c r="I144" s="144">
        <f>SUM(H144,H145)</f>
        <v>21.56</v>
      </c>
      <c r="J144" s="23"/>
    </row>
    <row r="145" spans="1:10" ht="16" x14ac:dyDescent="0.2">
      <c r="A145" s="63"/>
      <c r="B145" s="75" t="s">
        <v>836</v>
      </c>
      <c r="C145" s="66" t="s">
        <v>837</v>
      </c>
      <c r="D145" s="66" t="s">
        <v>413</v>
      </c>
      <c r="E145" s="78">
        <v>200000</v>
      </c>
      <c r="F145" s="109">
        <v>8.36</v>
      </c>
      <c r="G145" s="479"/>
      <c r="H145" s="79">
        <v>8.36</v>
      </c>
      <c r="I145" s="144"/>
      <c r="J145" s="23"/>
    </row>
    <row r="146" spans="1:10" ht="16" x14ac:dyDescent="0.2">
      <c r="A146" s="63"/>
      <c r="B146" s="75"/>
      <c r="C146" s="66"/>
      <c r="D146" s="66"/>
      <c r="E146" s="79"/>
      <c r="F146" s="78"/>
      <c r="G146" s="277"/>
      <c r="H146" s="79"/>
      <c r="I146" s="144"/>
      <c r="J146" s="23"/>
    </row>
    <row r="147" spans="1:10" ht="16" x14ac:dyDescent="0.2">
      <c r="A147" s="63"/>
      <c r="B147" s="75" t="s">
        <v>561</v>
      </c>
      <c r="C147" s="66" t="s">
        <v>1039</v>
      </c>
      <c r="D147" s="66" t="s">
        <v>411</v>
      </c>
      <c r="E147" s="79">
        <v>10000</v>
      </c>
      <c r="F147" s="109">
        <v>0</v>
      </c>
      <c r="G147" s="479">
        <f>H147-F147</f>
        <v>0.91</v>
      </c>
      <c r="H147" s="79">
        <v>0.91</v>
      </c>
      <c r="I147" s="144">
        <f>SUM(H147:H148)</f>
        <v>1.33</v>
      </c>
      <c r="J147" s="23"/>
    </row>
    <row r="148" spans="1:10" ht="16" x14ac:dyDescent="0.2">
      <c r="A148" s="63"/>
      <c r="B148" s="75" t="s">
        <v>561</v>
      </c>
      <c r="C148" s="66" t="s">
        <v>1039</v>
      </c>
      <c r="D148" s="66" t="s">
        <v>413</v>
      </c>
      <c r="E148" s="78">
        <v>10000</v>
      </c>
      <c r="F148" s="78">
        <v>0.42</v>
      </c>
      <c r="G148" s="277"/>
      <c r="H148" s="78">
        <f>F148</f>
        <v>0.42</v>
      </c>
      <c r="I148" s="144"/>
      <c r="J148" s="23"/>
    </row>
    <row r="149" spans="1:10" ht="16" x14ac:dyDescent="0.2">
      <c r="A149" s="63"/>
      <c r="B149" s="75"/>
      <c r="C149" s="66"/>
      <c r="D149" s="66"/>
      <c r="E149" s="78"/>
      <c r="F149" s="78"/>
      <c r="G149" s="277"/>
      <c r="H149" s="78"/>
      <c r="I149" s="144"/>
      <c r="J149" s="23"/>
    </row>
    <row r="150" spans="1:10" ht="16" x14ac:dyDescent="0.2">
      <c r="A150" s="63"/>
      <c r="B150" s="75" t="s">
        <v>871</v>
      </c>
      <c r="C150" s="66" t="s">
        <v>870</v>
      </c>
      <c r="D150" s="66" t="s">
        <v>411</v>
      </c>
      <c r="E150" s="79">
        <v>10000</v>
      </c>
      <c r="F150" s="78"/>
      <c r="G150" s="277">
        <v>0.53</v>
      </c>
      <c r="H150" s="78">
        <v>0.53</v>
      </c>
      <c r="I150" s="144">
        <v>0.95</v>
      </c>
      <c r="J150" s="23"/>
    </row>
    <row r="151" spans="1:10" ht="16" x14ac:dyDescent="0.2">
      <c r="A151" s="63"/>
      <c r="B151" s="75" t="s">
        <v>871</v>
      </c>
      <c r="C151" s="66" t="s">
        <v>870</v>
      </c>
      <c r="D151" s="66" t="s">
        <v>413</v>
      </c>
      <c r="E151" s="78">
        <v>10000</v>
      </c>
      <c r="F151" s="78">
        <v>0.42</v>
      </c>
      <c r="G151" s="277"/>
      <c r="H151" s="78">
        <v>0.42</v>
      </c>
      <c r="I151" s="144"/>
      <c r="J151" s="23"/>
    </row>
    <row r="152" spans="1:10" ht="16" x14ac:dyDescent="0.2">
      <c r="A152" s="63"/>
      <c r="B152" s="75"/>
      <c r="C152" s="66"/>
      <c r="D152" s="66"/>
      <c r="E152" s="78"/>
      <c r="F152" s="78"/>
      <c r="G152" s="277"/>
      <c r="H152" s="78"/>
      <c r="I152" s="144"/>
      <c r="J152" s="23"/>
    </row>
    <row r="153" spans="1:10" ht="16" x14ac:dyDescent="0.2">
      <c r="A153" s="63"/>
      <c r="B153" s="75" t="s">
        <v>562</v>
      </c>
      <c r="C153" s="66" t="s">
        <v>233</v>
      </c>
      <c r="D153" s="66" t="s">
        <v>411</v>
      </c>
      <c r="E153" s="78">
        <v>10000</v>
      </c>
      <c r="F153" s="109">
        <v>0</v>
      </c>
      <c r="G153" s="479">
        <f>H153-F153</f>
        <v>5.0199999999999996</v>
      </c>
      <c r="H153" s="78">
        <v>5.0199999999999996</v>
      </c>
      <c r="I153" s="144">
        <f>SUM(H153:H156)</f>
        <v>12.969999999999999</v>
      </c>
      <c r="J153" s="211"/>
    </row>
    <row r="154" spans="1:10" ht="16" x14ac:dyDescent="0.2">
      <c r="A154" s="63"/>
      <c r="B154" s="75" t="s">
        <v>562</v>
      </c>
      <c r="C154" s="66" t="s">
        <v>233</v>
      </c>
      <c r="D154" s="66" t="s">
        <v>412</v>
      </c>
      <c r="E154" s="79">
        <v>10000</v>
      </c>
      <c r="F154" s="109">
        <v>3.42</v>
      </c>
      <c r="G154" s="479"/>
      <c r="H154" s="79">
        <f>F154</f>
        <v>3.42</v>
      </c>
      <c r="I154" s="144"/>
      <c r="J154" s="23"/>
    </row>
    <row r="155" spans="1:10" ht="16" x14ac:dyDescent="0.2">
      <c r="A155" s="63"/>
      <c r="B155" s="75" t="s">
        <v>562</v>
      </c>
      <c r="C155" s="66" t="s">
        <v>233</v>
      </c>
      <c r="D155" s="66" t="s">
        <v>413</v>
      </c>
      <c r="E155" s="79">
        <v>100000</v>
      </c>
      <c r="F155" s="109">
        <v>4.18</v>
      </c>
      <c r="G155" s="479"/>
      <c r="H155" s="79">
        <f>F155</f>
        <v>4.18</v>
      </c>
      <c r="I155" s="144"/>
      <c r="J155" s="23"/>
    </row>
    <row r="156" spans="1:10" ht="16" x14ac:dyDescent="0.2">
      <c r="A156" s="63"/>
      <c r="B156" s="75" t="s">
        <v>562</v>
      </c>
      <c r="C156" s="66" t="s">
        <v>233</v>
      </c>
      <c r="D156" s="66" t="s">
        <v>414</v>
      </c>
      <c r="E156" s="79">
        <v>10000</v>
      </c>
      <c r="F156" s="109">
        <v>0.35</v>
      </c>
      <c r="G156" s="479"/>
      <c r="H156" s="79">
        <f>F156</f>
        <v>0.35</v>
      </c>
      <c r="I156" s="144"/>
      <c r="J156" s="23"/>
    </row>
    <row r="157" spans="1:10" ht="16" x14ac:dyDescent="0.2">
      <c r="A157" s="63"/>
      <c r="B157" s="75"/>
      <c r="C157" s="66"/>
      <c r="D157" s="66"/>
      <c r="E157" s="79"/>
      <c r="F157" s="78"/>
      <c r="G157" s="277"/>
      <c r="H157" s="79"/>
      <c r="I157" s="144"/>
      <c r="J157" s="23"/>
    </row>
    <row r="158" spans="1:10" ht="16" x14ac:dyDescent="0.2">
      <c r="A158" s="63"/>
      <c r="B158" s="75" t="s">
        <v>563</v>
      </c>
      <c r="C158" s="66" t="s">
        <v>234</v>
      </c>
      <c r="D158" s="66" t="s">
        <v>411</v>
      </c>
      <c r="E158" s="78">
        <v>10000</v>
      </c>
      <c r="F158" s="78">
        <v>0</v>
      </c>
      <c r="G158" s="277">
        <f>H158-F158</f>
        <v>14.08</v>
      </c>
      <c r="H158" s="78">
        <v>14.08</v>
      </c>
      <c r="I158" s="144">
        <f>H158</f>
        <v>14.08</v>
      </c>
      <c r="J158" s="23"/>
    </row>
    <row r="159" spans="1:10" ht="16" x14ac:dyDescent="0.2">
      <c r="A159" s="63"/>
      <c r="B159" s="75"/>
      <c r="C159" s="66"/>
      <c r="D159" s="66"/>
      <c r="E159" s="78"/>
      <c r="F159" s="314"/>
      <c r="G159" s="277"/>
      <c r="H159" s="78"/>
      <c r="I159" s="144"/>
      <c r="J159" s="23"/>
    </row>
    <row r="160" spans="1:10" ht="16" x14ac:dyDescent="0.2">
      <c r="A160" s="63"/>
      <c r="B160" s="75" t="s">
        <v>985</v>
      </c>
      <c r="C160" s="66" t="s">
        <v>986</v>
      </c>
      <c r="D160" s="66" t="s">
        <v>411</v>
      </c>
      <c r="E160" s="78">
        <v>10000</v>
      </c>
      <c r="F160" s="314">
        <v>0</v>
      </c>
      <c r="G160" s="277">
        <v>0.53</v>
      </c>
      <c r="H160" s="78">
        <v>0.53</v>
      </c>
      <c r="I160" s="144">
        <f>SUM(H161,H160)</f>
        <v>0.95</v>
      </c>
      <c r="J160" s="23"/>
    </row>
    <row r="161" spans="1:10" ht="16" x14ac:dyDescent="0.2">
      <c r="A161" s="63"/>
      <c r="B161" s="75" t="s">
        <v>985</v>
      </c>
      <c r="C161" s="66" t="s">
        <v>986</v>
      </c>
      <c r="D161" s="66" t="s">
        <v>413</v>
      </c>
      <c r="E161" s="78">
        <v>10000</v>
      </c>
      <c r="F161" s="314">
        <v>0.42</v>
      </c>
      <c r="G161" s="277">
        <v>0</v>
      </c>
      <c r="H161" s="78">
        <v>0.42</v>
      </c>
      <c r="I161" s="144"/>
      <c r="J161" s="23"/>
    </row>
    <row r="162" spans="1:10" ht="16" x14ac:dyDescent="0.2">
      <c r="A162" s="63"/>
      <c r="B162" s="75"/>
      <c r="C162" s="66"/>
      <c r="D162" s="66"/>
      <c r="E162" s="79"/>
      <c r="F162" s="314"/>
      <c r="G162" s="277"/>
      <c r="H162" s="79"/>
      <c r="I162" s="144"/>
      <c r="J162" s="23"/>
    </row>
    <row r="163" spans="1:10" ht="16" x14ac:dyDescent="0.2">
      <c r="A163" s="63"/>
      <c r="B163" s="75" t="s">
        <v>564</v>
      </c>
      <c r="C163" s="168" t="s">
        <v>330</v>
      </c>
      <c r="D163" s="168" t="s">
        <v>411</v>
      </c>
      <c r="E163" s="169">
        <v>200000</v>
      </c>
      <c r="F163" s="254">
        <v>23.94</v>
      </c>
      <c r="G163" s="478">
        <v>1.26</v>
      </c>
      <c r="H163" s="343">
        <f>SUM(F163:G163)</f>
        <v>25.200000000000003</v>
      </c>
      <c r="I163" s="144">
        <f>SUM(H163:H168)</f>
        <v>32.660000000000004</v>
      </c>
      <c r="J163" s="23"/>
    </row>
    <row r="164" spans="1:10" ht="16" x14ac:dyDescent="0.2">
      <c r="A164" s="63"/>
      <c r="B164" s="75" t="s">
        <v>564</v>
      </c>
      <c r="C164" s="168" t="s">
        <v>330</v>
      </c>
      <c r="D164" s="168" t="s">
        <v>417</v>
      </c>
      <c r="E164" s="169">
        <v>10000</v>
      </c>
      <c r="F164" s="254">
        <v>2.83</v>
      </c>
      <c r="G164" s="479"/>
      <c r="H164" s="343">
        <f>F164</f>
        <v>2.83</v>
      </c>
      <c r="I164" s="144"/>
      <c r="J164" s="23"/>
    </row>
    <row r="165" spans="1:10" ht="16" x14ac:dyDescent="0.2">
      <c r="A165" s="63"/>
      <c r="B165" s="75" t="s">
        <v>564</v>
      </c>
      <c r="C165" s="168" t="s">
        <v>330</v>
      </c>
      <c r="D165" s="168" t="s">
        <v>412</v>
      </c>
      <c r="E165" s="169">
        <v>10000</v>
      </c>
      <c r="F165" s="109">
        <v>3.42</v>
      </c>
      <c r="G165" s="479"/>
      <c r="H165" s="78">
        <f>F165</f>
        <v>3.42</v>
      </c>
      <c r="I165" s="144"/>
      <c r="J165" s="23"/>
    </row>
    <row r="166" spans="1:10" ht="16" x14ac:dyDescent="0.2">
      <c r="A166" s="63"/>
      <c r="B166" s="75" t="s">
        <v>564</v>
      </c>
      <c r="C166" s="168" t="s">
        <v>330</v>
      </c>
      <c r="D166" s="168" t="s">
        <v>413</v>
      </c>
      <c r="E166" s="169">
        <v>10000</v>
      </c>
      <c r="F166" s="109">
        <v>0.42</v>
      </c>
      <c r="G166" s="479"/>
      <c r="H166" s="78">
        <f>F166</f>
        <v>0.42</v>
      </c>
      <c r="I166" s="144"/>
      <c r="J166" s="23"/>
    </row>
    <row r="167" spans="1:10" ht="16" x14ac:dyDescent="0.2">
      <c r="A167" s="63"/>
      <c r="B167" s="75" t="s">
        <v>564</v>
      </c>
      <c r="C167" s="168" t="s">
        <v>330</v>
      </c>
      <c r="D167" s="168" t="s">
        <v>418</v>
      </c>
      <c r="E167" s="169">
        <v>10000</v>
      </c>
      <c r="F167" s="253">
        <v>0.44</v>
      </c>
      <c r="G167" s="479"/>
      <c r="H167" s="78">
        <f>F167</f>
        <v>0.44</v>
      </c>
      <c r="I167" s="144"/>
      <c r="J167" s="23"/>
    </row>
    <row r="168" spans="1:10" ht="16" x14ac:dyDescent="0.2">
      <c r="A168" s="63"/>
      <c r="B168" s="75" t="s">
        <v>564</v>
      </c>
      <c r="C168" s="168" t="s">
        <v>330</v>
      </c>
      <c r="D168" s="168" t="s">
        <v>414</v>
      </c>
      <c r="E168" s="169">
        <v>10000</v>
      </c>
      <c r="F168" s="253">
        <v>0.35</v>
      </c>
      <c r="G168" s="479"/>
      <c r="H168" s="78">
        <f>F168</f>
        <v>0.35</v>
      </c>
      <c r="I168" s="144"/>
      <c r="J168" s="23"/>
    </row>
    <row r="169" spans="1:10" ht="16" x14ac:dyDescent="0.2">
      <c r="A169" s="63"/>
      <c r="B169" s="172"/>
      <c r="C169" s="168"/>
      <c r="D169" s="212"/>
      <c r="E169" s="169"/>
      <c r="F169" s="78"/>
      <c r="G169" s="277"/>
      <c r="H169" s="78"/>
      <c r="I169" s="144"/>
      <c r="J169" s="23"/>
    </row>
    <row r="170" spans="1:10" ht="16" x14ac:dyDescent="0.2">
      <c r="A170" s="63"/>
      <c r="B170" s="172" t="s">
        <v>565</v>
      </c>
      <c r="C170" s="168" t="s">
        <v>490</v>
      </c>
      <c r="D170" s="212" t="s">
        <v>411</v>
      </c>
      <c r="E170" s="169">
        <v>10000</v>
      </c>
      <c r="F170" s="109" t="s">
        <v>492</v>
      </c>
      <c r="G170" s="479">
        <v>3.08</v>
      </c>
      <c r="H170" s="78">
        <f>G170</f>
        <v>3.08</v>
      </c>
      <c r="I170" s="144">
        <f>H170</f>
        <v>3.08</v>
      </c>
      <c r="J170" s="23"/>
    </row>
    <row r="171" spans="1:10" ht="16" x14ac:dyDescent="0.2">
      <c r="A171" s="63"/>
      <c r="B171" s="172"/>
      <c r="C171" s="168"/>
      <c r="D171" s="212"/>
      <c r="E171" s="169"/>
      <c r="F171" s="109"/>
      <c r="G171" s="479"/>
      <c r="H171" s="78"/>
      <c r="I171" s="144"/>
      <c r="J171" s="23"/>
    </row>
    <row r="172" spans="1:10" ht="16" x14ac:dyDescent="0.2">
      <c r="A172" s="63"/>
      <c r="B172" s="172" t="s">
        <v>653</v>
      </c>
      <c r="C172" s="168" t="s">
        <v>988</v>
      </c>
      <c r="D172" s="212" t="s">
        <v>989</v>
      </c>
      <c r="E172" s="169"/>
      <c r="F172" s="109"/>
      <c r="G172" s="479"/>
      <c r="H172" s="78"/>
      <c r="I172" s="144"/>
      <c r="J172" s="23" t="s">
        <v>960</v>
      </c>
    </row>
    <row r="173" spans="1:10" ht="16" x14ac:dyDescent="0.2">
      <c r="A173" s="63"/>
      <c r="B173" s="172"/>
      <c r="C173" s="168"/>
      <c r="D173" s="212"/>
      <c r="E173" s="169"/>
      <c r="F173" s="78"/>
      <c r="G173" s="277"/>
      <c r="H173" s="78"/>
      <c r="I173" s="144"/>
      <c r="J173" s="23"/>
    </row>
    <row r="174" spans="1:10" ht="16" x14ac:dyDescent="0.2">
      <c r="A174" s="63"/>
      <c r="B174" s="75" t="s">
        <v>566</v>
      </c>
      <c r="C174" s="66" t="s">
        <v>25</v>
      </c>
      <c r="D174" s="66" t="s">
        <v>411</v>
      </c>
      <c r="E174" s="79">
        <v>10000</v>
      </c>
      <c r="F174" s="109">
        <v>0</v>
      </c>
      <c r="G174" s="479">
        <f>H174-F174</f>
        <v>3.08</v>
      </c>
      <c r="H174" s="79">
        <v>3.08</v>
      </c>
      <c r="I174" s="144">
        <f>H174</f>
        <v>3.08</v>
      </c>
      <c r="J174" s="23"/>
    </row>
    <row r="175" spans="1:10" ht="16" x14ac:dyDescent="0.2">
      <c r="A175" s="63"/>
      <c r="B175" s="75"/>
      <c r="C175" s="66"/>
      <c r="D175" s="66"/>
      <c r="E175" s="79"/>
      <c r="F175" s="78"/>
      <c r="G175" s="277"/>
      <c r="H175" s="79"/>
      <c r="I175" s="144"/>
      <c r="J175" s="23"/>
    </row>
    <row r="176" spans="1:10" ht="16" x14ac:dyDescent="0.2">
      <c r="A176" s="63"/>
      <c r="B176" s="75" t="s">
        <v>567</v>
      </c>
      <c r="C176" s="66" t="s">
        <v>88</v>
      </c>
      <c r="D176" s="66" t="s">
        <v>411</v>
      </c>
      <c r="E176" s="78">
        <v>250000</v>
      </c>
      <c r="F176" s="109">
        <v>73.92</v>
      </c>
      <c r="G176" s="479">
        <v>3.08</v>
      </c>
      <c r="H176" s="78">
        <f>F176+G176</f>
        <v>77</v>
      </c>
      <c r="I176" s="144">
        <f>SUM(H176:H181)</f>
        <v>159.62999999999997</v>
      </c>
      <c r="J176" s="23"/>
    </row>
    <row r="177" spans="1:10" ht="16" x14ac:dyDescent="0.2">
      <c r="A177" s="63"/>
      <c r="B177" s="75" t="s">
        <v>567</v>
      </c>
      <c r="C177" s="66" t="s">
        <v>88</v>
      </c>
      <c r="D177" s="66" t="s">
        <v>417</v>
      </c>
      <c r="E177" s="78">
        <v>50000</v>
      </c>
      <c r="F177" s="109">
        <v>57.85</v>
      </c>
      <c r="G177" s="479"/>
      <c r="H177" s="78">
        <f>F177</f>
        <v>57.85</v>
      </c>
      <c r="I177" s="144"/>
      <c r="J177" s="211"/>
    </row>
    <row r="178" spans="1:10" ht="16" x14ac:dyDescent="0.2">
      <c r="A178" s="63"/>
      <c r="B178" s="75" t="s">
        <v>567</v>
      </c>
      <c r="C178" s="66" t="s">
        <v>88</v>
      </c>
      <c r="D178" s="66" t="s">
        <v>412</v>
      </c>
      <c r="E178" s="78">
        <v>10000</v>
      </c>
      <c r="F178" s="109">
        <v>3.42</v>
      </c>
      <c r="G178" s="479"/>
      <c r="H178" s="78">
        <f>F178</f>
        <v>3.42</v>
      </c>
      <c r="I178" s="144"/>
      <c r="J178" s="23"/>
    </row>
    <row r="179" spans="1:10" ht="16" x14ac:dyDescent="0.2">
      <c r="A179" s="63"/>
      <c r="B179" s="75" t="s">
        <v>567</v>
      </c>
      <c r="C179" s="66" t="s">
        <v>88</v>
      </c>
      <c r="D179" s="66" t="s">
        <v>413</v>
      </c>
      <c r="E179" s="78">
        <v>250000</v>
      </c>
      <c r="F179" s="109">
        <v>10.45</v>
      </c>
      <c r="G179" s="479"/>
      <c r="H179" s="78">
        <f>F179</f>
        <v>10.45</v>
      </c>
      <c r="I179" s="144"/>
      <c r="J179" s="23"/>
    </row>
    <row r="180" spans="1:10" ht="16" x14ac:dyDescent="0.2">
      <c r="A180" s="63"/>
      <c r="B180" s="75" t="s">
        <v>567</v>
      </c>
      <c r="C180" s="66" t="s">
        <v>88</v>
      </c>
      <c r="D180" s="66" t="s">
        <v>418</v>
      </c>
      <c r="E180" s="78">
        <v>240000</v>
      </c>
      <c r="F180" s="109">
        <v>10.56</v>
      </c>
      <c r="G180" s="479"/>
      <c r="H180" s="79">
        <f>F180</f>
        <v>10.56</v>
      </c>
      <c r="I180" s="144"/>
      <c r="J180" s="23"/>
    </row>
    <row r="181" spans="1:10" ht="16" x14ac:dyDescent="0.2">
      <c r="A181" s="63"/>
      <c r="B181" s="75" t="s">
        <v>567</v>
      </c>
      <c r="C181" s="66" t="s">
        <v>88</v>
      </c>
      <c r="D181" s="66" t="s">
        <v>414</v>
      </c>
      <c r="E181" s="79">
        <v>10000</v>
      </c>
      <c r="F181" s="109">
        <v>0.35</v>
      </c>
      <c r="G181" s="479"/>
      <c r="H181" s="79">
        <f>F181</f>
        <v>0.35</v>
      </c>
      <c r="I181" s="144"/>
      <c r="J181" s="23"/>
    </row>
    <row r="182" spans="1:10" ht="16" x14ac:dyDescent="0.2">
      <c r="A182" s="63"/>
      <c r="B182" s="75"/>
      <c r="C182" s="66"/>
      <c r="D182" s="66"/>
      <c r="E182" s="79"/>
      <c r="F182" s="78"/>
      <c r="G182" s="277"/>
      <c r="H182" s="79"/>
      <c r="I182" s="144"/>
      <c r="J182" s="23"/>
    </row>
    <row r="183" spans="1:10" ht="16" x14ac:dyDescent="0.2">
      <c r="A183" s="63"/>
      <c r="B183" s="75" t="s">
        <v>568</v>
      </c>
      <c r="C183" s="66" t="s">
        <v>173</v>
      </c>
      <c r="D183" s="66" t="s">
        <v>411</v>
      </c>
      <c r="E183" s="79">
        <v>10000</v>
      </c>
      <c r="F183" s="109">
        <v>0</v>
      </c>
      <c r="G183" s="479">
        <v>14.08</v>
      </c>
      <c r="H183" s="79">
        <v>14.08</v>
      </c>
      <c r="I183" s="144">
        <f>SUM(H183:H185)</f>
        <v>34.260000000000005</v>
      </c>
      <c r="J183" s="23"/>
    </row>
    <row r="184" spans="1:10" ht="16" x14ac:dyDescent="0.2">
      <c r="A184" s="63"/>
      <c r="B184" s="75" t="s">
        <v>568</v>
      </c>
      <c r="C184" s="66" t="s">
        <v>173</v>
      </c>
      <c r="D184" s="66" t="s">
        <v>417</v>
      </c>
      <c r="E184" s="79">
        <v>10000</v>
      </c>
      <c r="F184" s="109">
        <v>19.760000000000002</v>
      </c>
      <c r="G184" s="479"/>
      <c r="H184" s="79">
        <f>F184</f>
        <v>19.760000000000002</v>
      </c>
      <c r="I184" s="144"/>
      <c r="J184" s="23"/>
    </row>
    <row r="185" spans="1:10" ht="16" x14ac:dyDescent="0.2">
      <c r="A185" s="63"/>
      <c r="B185" s="75" t="s">
        <v>568</v>
      </c>
      <c r="C185" s="66" t="s">
        <v>173</v>
      </c>
      <c r="D185" s="66" t="s">
        <v>413</v>
      </c>
      <c r="E185" s="78">
        <v>10000</v>
      </c>
      <c r="F185" s="109">
        <v>0.42</v>
      </c>
      <c r="G185" s="479"/>
      <c r="H185" s="78">
        <f>F185</f>
        <v>0.42</v>
      </c>
      <c r="I185" s="144"/>
      <c r="J185" s="23"/>
    </row>
    <row r="186" spans="1:10" ht="16" x14ac:dyDescent="0.2">
      <c r="A186" s="63"/>
      <c r="B186" s="75"/>
      <c r="C186" s="66"/>
      <c r="D186" s="66"/>
      <c r="E186" s="78"/>
      <c r="F186" s="78"/>
      <c r="G186" s="277"/>
      <c r="H186" s="78"/>
      <c r="I186" s="144"/>
      <c r="J186" s="23"/>
    </row>
    <row r="187" spans="1:10" ht="16" x14ac:dyDescent="0.2">
      <c r="A187" s="63"/>
      <c r="B187" s="75" t="s">
        <v>569</v>
      </c>
      <c r="C187" s="66" t="s">
        <v>189</v>
      </c>
      <c r="D187" s="66" t="s">
        <v>411</v>
      </c>
      <c r="E187" s="78">
        <v>100000</v>
      </c>
      <c r="F187" s="109">
        <f>H187-G187</f>
        <v>72.180000000000007</v>
      </c>
      <c r="G187" s="479">
        <v>8.02</v>
      </c>
      <c r="H187" s="78">
        <v>80.2</v>
      </c>
      <c r="I187" s="144">
        <f>SUM(H187:H188)</f>
        <v>84.38</v>
      </c>
      <c r="J187" s="211"/>
    </row>
    <row r="188" spans="1:10" ht="16" x14ac:dyDescent="0.2">
      <c r="A188" s="63"/>
      <c r="B188" s="75" t="s">
        <v>569</v>
      </c>
      <c r="C188" s="66" t="s">
        <v>189</v>
      </c>
      <c r="D188" s="66" t="s">
        <v>413</v>
      </c>
      <c r="E188" s="79">
        <v>100000</v>
      </c>
      <c r="F188" s="109">
        <v>4.18</v>
      </c>
      <c r="G188" s="479"/>
      <c r="H188" s="79">
        <f>F188</f>
        <v>4.18</v>
      </c>
      <c r="I188" s="144"/>
      <c r="J188" s="23"/>
    </row>
    <row r="189" spans="1:10" ht="16" x14ac:dyDescent="0.2">
      <c r="A189" s="63"/>
      <c r="B189" s="75"/>
      <c r="C189" s="66"/>
      <c r="D189" s="66"/>
      <c r="E189" s="79"/>
      <c r="F189" s="78"/>
      <c r="G189" s="277"/>
      <c r="H189" s="79"/>
      <c r="I189" s="144"/>
      <c r="J189" s="23"/>
    </row>
    <row r="190" spans="1:10" ht="16" x14ac:dyDescent="0.2">
      <c r="A190" s="63"/>
      <c r="B190" s="75" t="s">
        <v>877</v>
      </c>
      <c r="C190" s="66" t="s">
        <v>911</v>
      </c>
      <c r="D190" s="66" t="s">
        <v>411</v>
      </c>
      <c r="E190" s="79">
        <v>10000</v>
      </c>
      <c r="F190" s="109"/>
      <c r="G190" s="479">
        <v>2.0099999999999998</v>
      </c>
      <c r="H190" s="79">
        <v>2.0099999999999998</v>
      </c>
      <c r="I190" s="144">
        <v>4.9000000000000004</v>
      </c>
      <c r="J190" s="23" t="s">
        <v>992</v>
      </c>
    </row>
    <row r="191" spans="1:10" ht="17" customHeight="1" x14ac:dyDescent="0.2">
      <c r="A191" s="63"/>
      <c r="B191" s="75" t="s">
        <v>877</v>
      </c>
      <c r="C191" s="66" t="s">
        <v>911</v>
      </c>
      <c r="D191" s="66" t="s">
        <v>417</v>
      </c>
      <c r="E191" s="79">
        <v>5000</v>
      </c>
      <c r="F191" s="109">
        <v>2.21</v>
      </c>
      <c r="G191" s="479"/>
      <c r="H191" s="79">
        <v>2.21</v>
      </c>
      <c r="I191" s="144"/>
      <c r="J191" s="23"/>
    </row>
    <row r="192" spans="1:10" ht="16" x14ac:dyDescent="0.2">
      <c r="A192" s="63"/>
      <c r="B192" s="75" t="s">
        <v>877</v>
      </c>
      <c r="C192" s="66" t="s">
        <v>911</v>
      </c>
      <c r="D192" s="66" t="s">
        <v>879</v>
      </c>
      <c r="E192" s="79">
        <v>2000</v>
      </c>
      <c r="F192" s="109">
        <v>0.68</v>
      </c>
      <c r="G192" s="479"/>
      <c r="H192" s="79">
        <v>0.68</v>
      </c>
      <c r="I192" s="144"/>
      <c r="J192" s="23"/>
    </row>
    <row r="193" spans="1:10" ht="16" x14ac:dyDescent="0.2">
      <c r="A193" s="63"/>
      <c r="B193" s="75"/>
      <c r="C193" s="66"/>
      <c r="D193" s="66"/>
      <c r="E193" s="79"/>
      <c r="F193" s="78"/>
      <c r="G193" s="277"/>
      <c r="H193" s="79"/>
      <c r="I193" s="144"/>
      <c r="J193" s="23"/>
    </row>
    <row r="194" spans="1:10" ht="16" x14ac:dyDescent="0.2">
      <c r="A194" s="63"/>
      <c r="B194" s="75" t="s">
        <v>570</v>
      </c>
      <c r="C194" s="66" t="s">
        <v>143</v>
      </c>
      <c r="D194" s="66" t="s">
        <v>411</v>
      </c>
      <c r="E194" s="78">
        <v>10000</v>
      </c>
      <c r="F194" s="109">
        <v>0</v>
      </c>
      <c r="G194" s="479">
        <v>0.66</v>
      </c>
      <c r="H194" s="78">
        <v>0.66</v>
      </c>
      <c r="I194" s="144">
        <f>SUM(H194:H195)</f>
        <v>4.84</v>
      </c>
      <c r="J194" s="211"/>
    </row>
    <row r="195" spans="1:10" ht="16" x14ac:dyDescent="0.2">
      <c r="A195" s="63"/>
      <c r="B195" s="75" t="s">
        <v>570</v>
      </c>
      <c r="C195" s="66" t="s">
        <v>143</v>
      </c>
      <c r="D195" s="66" t="s">
        <v>413</v>
      </c>
      <c r="E195" s="79">
        <v>100000</v>
      </c>
      <c r="F195" s="109">
        <v>4.18</v>
      </c>
      <c r="G195" s="479"/>
      <c r="H195" s="79">
        <f>F195</f>
        <v>4.18</v>
      </c>
      <c r="I195" s="144"/>
      <c r="J195" s="23"/>
    </row>
    <row r="196" spans="1:10" ht="16" x14ac:dyDescent="0.2">
      <c r="A196" s="63"/>
      <c r="B196" s="75"/>
      <c r="C196" s="66"/>
      <c r="D196" s="66"/>
      <c r="E196" s="79"/>
      <c r="F196" s="78"/>
      <c r="G196" s="277"/>
      <c r="H196" s="79"/>
      <c r="I196" s="144"/>
      <c r="J196" s="23"/>
    </row>
    <row r="197" spans="1:10" ht="16" x14ac:dyDescent="0.2">
      <c r="A197" s="63"/>
      <c r="B197" s="75" t="s">
        <v>949</v>
      </c>
      <c r="C197" s="66" t="s">
        <v>950</v>
      </c>
      <c r="D197" s="66" t="s">
        <v>411</v>
      </c>
      <c r="E197" s="79">
        <v>30000</v>
      </c>
      <c r="F197" s="78">
        <v>112.28</v>
      </c>
      <c r="G197" s="277">
        <v>8.02</v>
      </c>
      <c r="H197" s="79">
        <f>F197+G197</f>
        <v>120.3</v>
      </c>
      <c r="I197" s="144">
        <f>H197+H198</f>
        <v>122.39</v>
      </c>
      <c r="J197" s="23"/>
    </row>
    <row r="198" spans="1:10" ht="16" x14ac:dyDescent="0.2">
      <c r="A198" s="63"/>
      <c r="B198" s="75" t="s">
        <v>949</v>
      </c>
      <c r="C198" s="66" t="s">
        <v>950</v>
      </c>
      <c r="D198" s="66" t="s">
        <v>413</v>
      </c>
      <c r="E198" s="79">
        <v>200000</v>
      </c>
      <c r="F198" s="78">
        <v>2.09</v>
      </c>
      <c r="G198" s="277">
        <v>0</v>
      </c>
      <c r="H198" s="79">
        <v>2.09</v>
      </c>
      <c r="I198" s="144"/>
      <c r="J198" s="23"/>
    </row>
    <row r="199" spans="1:10" ht="16" x14ac:dyDescent="0.2">
      <c r="A199" s="63"/>
      <c r="B199" s="75"/>
      <c r="C199" s="66"/>
      <c r="D199" s="66"/>
      <c r="E199" s="79"/>
      <c r="F199" s="78"/>
      <c r="G199" s="277"/>
      <c r="H199" s="79"/>
      <c r="I199" s="144"/>
      <c r="J199" s="23"/>
    </row>
    <row r="200" spans="1:10" ht="16" x14ac:dyDescent="0.2">
      <c r="A200" s="63"/>
      <c r="B200" s="75" t="s">
        <v>571</v>
      </c>
      <c r="C200" s="66" t="s">
        <v>235</v>
      </c>
      <c r="D200" s="66" t="s">
        <v>411</v>
      </c>
      <c r="E200" s="79">
        <v>10000</v>
      </c>
      <c r="F200" s="109">
        <v>0</v>
      </c>
      <c r="G200" s="479">
        <v>3.08</v>
      </c>
      <c r="H200" s="79">
        <v>3.08</v>
      </c>
      <c r="I200" s="144">
        <f>SUM(H200:H201)</f>
        <v>7.49</v>
      </c>
      <c r="J200" s="23"/>
    </row>
    <row r="201" spans="1:10" ht="16" x14ac:dyDescent="0.2">
      <c r="A201" s="63"/>
      <c r="B201" s="75" t="s">
        <v>571</v>
      </c>
      <c r="C201" s="66" t="s">
        <v>235</v>
      </c>
      <c r="D201" s="66" t="s">
        <v>417</v>
      </c>
      <c r="E201" s="79">
        <v>10000</v>
      </c>
      <c r="F201" s="109">
        <v>4.41</v>
      </c>
      <c r="G201" s="479"/>
      <c r="H201" s="79">
        <f>F201</f>
        <v>4.41</v>
      </c>
      <c r="I201" s="144"/>
      <c r="J201" s="23"/>
    </row>
    <row r="202" spans="1:10" ht="16" x14ac:dyDescent="0.2">
      <c r="A202" s="63"/>
      <c r="B202" s="75"/>
      <c r="C202" s="66"/>
      <c r="D202" s="66"/>
      <c r="E202" s="79"/>
      <c r="F202" s="78"/>
      <c r="G202" s="277"/>
      <c r="H202" s="79"/>
      <c r="I202" s="144"/>
      <c r="J202" s="23"/>
    </row>
    <row r="203" spans="1:10" ht="16" x14ac:dyDescent="0.2">
      <c r="A203" s="63"/>
      <c r="B203" s="75" t="s">
        <v>655</v>
      </c>
      <c r="C203" s="66" t="s">
        <v>654</v>
      </c>
      <c r="D203" s="66" t="s">
        <v>411</v>
      </c>
      <c r="E203" s="79">
        <v>200000</v>
      </c>
      <c r="F203" s="109">
        <v>17.29</v>
      </c>
      <c r="G203" s="479">
        <v>0.91</v>
      </c>
      <c r="H203" s="79">
        <f>F203+G203</f>
        <v>18.2</v>
      </c>
      <c r="I203" s="144">
        <f>SUM(H203:H208)</f>
        <v>47.33</v>
      </c>
      <c r="J203" s="23"/>
    </row>
    <row r="204" spans="1:10" ht="16" x14ac:dyDescent="0.2">
      <c r="A204" s="63"/>
      <c r="B204" s="75" t="s">
        <v>655</v>
      </c>
      <c r="C204" s="66" t="s">
        <v>654</v>
      </c>
      <c r="D204" s="66" t="s">
        <v>417</v>
      </c>
      <c r="E204" s="79">
        <v>100000</v>
      </c>
      <c r="F204" s="109">
        <v>12.6</v>
      </c>
      <c r="G204" s="479"/>
      <c r="H204" s="79">
        <f>F204</f>
        <v>12.6</v>
      </c>
      <c r="I204" s="144"/>
      <c r="J204" s="23" t="s">
        <v>1034</v>
      </c>
    </row>
    <row r="205" spans="1:10" ht="16" x14ac:dyDescent="0.2">
      <c r="A205" s="63"/>
      <c r="B205" s="75" t="s">
        <v>655</v>
      </c>
      <c r="C205" s="66" t="s">
        <v>654</v>
      </c>
      <c r="D205" s="66" t="s">
        <v>412</v>
      </c>
      <c r="E205" s="79">
        <v>10000</v>
      </c>
      <c r="F205" s="109">
        <v>3.42</v>
      </c>
      <c r="G205" s="479"/>
      <c r="H205" s="79">
        <f>F205</f>
        <v>3.42</v>
      </c>
      <c r="I205" s="144"/>
      <c r="J205" s="23"/>
    </row>
    <row r="206" spans="1:10" ht="16" x14ac:dyDescent="0.2">
      <c r="A206" s="63"/>
      <c r="B206" s="75" t="s">
        <v>655</v>
      </c>
      <c r="C206" s="66" t="s">
        <v>654</v>
      </c>
      <c r="D206" s="66" t="s">
        <v>413</v>
      </c>
      <c r="E206" s="78">
        <v>200000</v>
      </c>
      <c r="F206" s="109">
        <v>8.36</v>
      </c>
      <c r="G206" s="479"/>
      <c r="H206" s="78">
        <f>F206</f>
        <v>8.36</v>
      </c>
      <c r="I206" s="144"/>
      <c r="J206" s="23"/>
    </row>
    <row r="207" spans="1:10" ht="16" x14ac:dyDescent="0.2">
      <c r="A207" s="63"/>
      <c r="B207" s="75" t="s">
        <v>655</v>
      </c>
      <c r="C207" s="66" t="s">
        <v>654</v>
      </c>
      <c r="D207" s="66" t="s">
        <v>418</v>
      </c>
      <c r="E207" s="79">
        <v>100000</v>
      </c>
      <c r="F207" s="109">
        <v>4.4000000000000004</v>
      </c>
      <c r="G207" s="479"/>
      <c r="H207" s="79">
        <f>F207</f>
        <v>4.4000000000000004</v>
      </c>
      <c r="I207" s="144"/>
      <c r="J207" s="23"/>
    </row>
    <row r="208" spans="1:10" ht="16" x14ac:dyDescent="0.2">
      <c r="A208" s="63"/>
      <c r="B208" s="75" t="s">
        <v>655</v>
      </c>
      <c r="C208" s="66" t="s">
        <v>654</v>
      </c>
      <c r="D208" s="66" t="s">
        <v>414</v>
      </c>
      <c r="E208" s="79">
        <v>10000</v>
      </c>
      <c r="F208" s="109">
        <v>0.35</v>
      </c>
      <c r="G208" s="479"/>
      <c r="H208" s="79">
        <f>F208</f>
        <v>0.35</v>
      </c>
      <c r="I208" s="144"/>
      <c r="J208" s="23"/>
    </row>
    <row r="209" spans="1:18" ht="16" x14ac:dyDescent="0.2">
      <c r="A209" s="63"/>
      <c r="B209" s="75"/>
      <c r="C209" s="66"/>
      <c r="D209" s="66"/>
      <c r="E209" s="79"/>
      <c r="F209" s="78"/>
      <c r="G209" s="277"/>
      <c r="H209" s="79"/>
      <c r="I209" s="144"/>
      <c r="J209" s="23"/>
    </row>
    <row r="210" spans="1:18" ht="16" x14ac:dyDescent="0.2">
      <c r="A210" s="63"/>
      <c r="B210" s="75" t="s">
        <v>934</v>
      </c>
      <c r="C210" s="66" t="s">
        <v>935</v>
      </c>
      <c r="D210" s="66" t="s">
        <v>411</v>
      </c>
      <c r="E210" s="79">
        <v>10000</v>
      </c>
      <c r="F210" s="78">
        <v>0</v>
      </c>
      <c r="G210" s="277">
        <v>0.66</v>
      </c>
      <c r="H210" s="79"/>
      <c r="I210" s="144">
        <v>0.66</v>
      </c>
      <c r="J210" s="23"/>
    </row>
    <row r="211" spans="1:18" ht="16" x14ac:dyDescent="0.2">
      <c r="A211" s="63"/>
      <c r="B211" s="75"/>
      <c r="C211" s="66"/>
      <c r="D211" s="66"/>
      <c r="E211" s="79"/>
      <c r="F211" s="78"/>
      <c r="G211" s="277"/>
      <c r="H211" s="79"/>
      <c r="I211" s="144"/>
      <c r="J211" s="23"/>
    </row>
    <row r="212" spans="1:18" ht="16" x14ac:dyDescent="0.2">
      <c r="A212" s="63"/>
      <c r="B212" s="75" t="s">
        <v>572</v>
      </c>
      <c r="C212" s="66" t="s">
        <v>29</v>
      </c>
      <c r="D212" s="66" t="s">
        <v>411</v>
      </c>
      <c r="E212" s="78">
        <v>10000</v>
      </c>
      <c r="F212" s="109">
        <v>0</v>
      </c>
      <c r="G212" s="479">
        <f>H212-F212</f>
        <v>3.08</v>
      </c>
      <c r="H212" s="78">
        <v>3.08</v>
      </c>
      <c r="I212" s="144">
        <f>SUM(H212:H212)</f>
        <v>3.08</v>
      </c>
      <c r="J212" s="211"/>
    </row>
    <row r="213" spans="1:18" ht="16" x14ac:dyDescent="0.2">
      <c r="A213" s="63"/>
      <c r="B213" s="75"/>
      <c r="C213" s="66"/>
      <c r="D213" s="66"/>
      <c r="E213" s="79"/>
      <c r="F213" s="78"/>
      <c r="G213" s="277"/>
      <c r="H213" s="79"/>
      <c r="I213" s="144"/>
      <c r="J213" s="23"/>
    </row>
    <row r="214" spans="1:18" ht="16" x14ac:dyDescent="0.2">
      <c r="A214" s="63"/>
      <c r="B214" s="75" t="s">
        <v>573</v>
      </c>
      <c r="C214" s="66" t="s">
        <v>201</v>
      </c>
      <c r="D214" s="66" t="s">
        <v>411</v>
      </c>
      <c r="E214" s="79">
        <v>10000</v>
      </c>
      <c r="F214" s="109">
        <v>0</v>
      </c>
      <c r="G214" s="479">
        <v>2.0099999999999998</v>
      </c>
      <c r="H214" s="79">
        <v>2.0099999999999998</v>
      </c>
      <c r="I214" s="144">
        <f>SUM(H214:H219)</f>
        <v>25.93</v>
      </c>
      <c r="J214" s="23"/>
    </row>
    <row r="215" spans="1:18" ht="16" x14ac:dyDescent="0.2">
      <c r="A215" s="63"/>
      <c r="B215" s="75" t="s">
        <v>573</v>
      </c>
      <c r="C215" s="66" t="s">
        <v>201</v>
      </c>
      <c r="D215" s="173" t="s">
        <v>417</v>
      </c>
      <c r="E215" s="79">
        <v>10000</v>
      </c>
      <c r="F215" s="109">
        <v>11.57</v>
      </c>
      <c r="G215" s="479"/>
      <c r="H215" s="79">
        <f>F215</f>
        <v>11.57</v>
      </c>
      <c r="I215" s="144"/>
      <c r="J215" s="23"/>
    </row>
    <row r="216" spans="1:18" ht="16" x14ac:dyDescent="0.2">
      <c r="A216" s="63"/>
      <c r="B216" s="75" t="s">
        <v>573</v>
      </c>
      <c r="C216" s="66" t="s">
        <v>201</v>
      </c>
      <c r="D216" s="173" t="s">
        <v>412</v>
      </c>
      <c r="E216" s="79">
        <v>10000</v>
      </c>
      <c r="F216" s="109">
        <v>3.42</v>
      </c>
      <c r="G216" s="479"/>
      <c r="H216" s="79">
        <f>F216</f>
        <v>3.42</v>
      </c>
      <c r="I216" s="144"/>
      <c r="J216" s="23"/>
    </row>
    <row r="217" spans="1:18" ht="16" x14ac:dyDescent="0.2">
      <c r="A217" s="63"/>
      <c r="B217" s="75" t="s">
        <v>573</v>
      </c>
      <c r="C217" s="66" t="s">
        <v>201</v>
      </c>
      <c r="D217" s="173" t="s">
        <v>413</v>
      </c>
      <c r="E217" s="79">
        <v>100000</v>
      </c>
      <c r="F217" s="109">
        <v>4.18</v>
      </c>
      <c r="G217" s="479"/>
      <c r="H217" s="79">
        <f>F217</f>
        <v>4.18</v>
      </c>
      <c r="I217" s="144"/>
      <c r="J217" s="23"/>
    </row>
    <row r="218" spans="1:18" ht="16" x14ac:dyDescent="0.2">
      <c r="A218" s="63"/>
      <c r="B218" s="75" t="s">
        <v>573</v>
      </c>
      <c r="C218" s="66" t="s">
        <v>201</v>
      </c>
      <c r="D218" s="173" t="s">
        <v>418</v>
      </c>
      <c r="E218" s="78">
        <v>100000</v>
      </c>
      <c r="F218" s="109">
        <v>4.4000000000000004</v>
      </c>
      <c r="G218" s="479"/>
      <c r="H218" s="79">
        <f>F218</f>
        <v>4.4000000000000004</v>
      </c>
      <c r="I218" s="144"/>
      <c r="J218" s="23"/>
    </row>
    <row r="219" spans="1:18" ht="16" x14ac:dyDescent="0.2">
      <c r="A219" s="63"/>
      <c r="B219" s="75" t="s">
        <v>573</v>
      </c>
      <c r="C219" s="66" t="s">
        <v>201</v>
      </c>
      <c r="D219" s="173" t="s">
        <v>414</v>
      </c>
      <c r="E219" s="79">
        <v>10000</v>
      </c>
      <c r="F219" s="109">
        <v>0.35</v>
      </c>
      <c r="G219" s="479"/>
      <c r="H219" s="79">
        <f>F219</f>
        <v>0.35</v>
      </c>
      <c r="I219" s="144"/>
      <c r="J219" s="23"/>
    </row>
    <row r="220" spans="1:18" ht="16" x14ac:dyDescent="0.2">
      <c r="A220" s="63"/>
      <c r="B220" s="75"/>
      <c r="C220" s="66"/>
      <c r="D220" s="66"/>
      <c r="E220" s="79"/>
      <c r="F220" s="78"/>
      <c r="G220" s="277"/>
      <c r="H220" s="79"/>
      <c r="I220" s="144"/>
      <c r="J220" s="23"/>
    </row>
    <row r="221" spans="1:18" ht="16" x14ac:dyDescent="0.2">
      <c r="A221" s="63"/>
      <c r="B221" s="75" t="s">
        <v>574</v>
      </c>
      <c r="C221" s="85" t="s">
        <v>226</v>
      </c>
      <c r="D221" s="85" t="s">
        <v>411</v>
      </c>
      <c r="E221" s="86">
        <v>10000</v>
      </c>
      <c r="F221" s="251">
        <v>0</v>
      </c>
      <c r="G221" s="478">
        <v>0.91</v>
      </c>
      <c r="H221" s="86">
        <f>SUM(F221:G221)</f>
        <v>0.91</v>
      </c>
      <c r="I221" s="242">
        <f>SUM(H221:H221)</f>
        <v>0.91</v>
      </c>
      <c r="J221" s="23"/>
    </row>
    <row r="222" spans="1:18" ht="16" x14ac:dyDescent="0.2">
      <c r="A222" s="63"/>
      <c r="B222" s="75"/>
      <c r="C222" s="168"/>
      <c r="D222" s="168"/>
      <c r="E222" s="169"/>
      <c r="F222" s="86"/>
      <c r="G222" s="278"/>
      <c r="H222" s="86"/>
      <c r="I222" s="242"/>
      <c r="J222" s="23"/>
      <c r="M222" s="13"/>
      <c r="N222" s="42"/>
      <c r="O222" s="45"/>
    </row>
    <row r="223" spans="1:18" ht="16" x14ac:dyDescent="0.2">
      <c r="A223" s="63"/>
      <c r="B223" s="75" t="s">
        <v>576</v>
      </c>
      <c r="C223" s="66" t="s">
        <v>71</v>
      </c>
      <c r="D223" s="66" t="s">
        <v>411</v>
      </c>
      <c r="E223" s="78">
        <v>50000</v>
      </c>
      <c r="F223" s="109">
        <f>H223-G223</f>
        <v>12.32</v>
      </c>
      <c r="G223" s="479">
        <v>3.08</v>
      </c>
      <c r="H223" s="78">
        <v>15.4</v>
      </c>
      <c r="I223" s="144">
        <f>SUM(H223:H228)</f>
        <v>40.45000000000001</v>
      </c>
      <c r="J223" s="23"/>
    </row>
    <row r="224" spans="1:18" s="226" customFormat="1" ht="16" x14ac:dyDescent="0.2">
      <c r="A224" s="63"/>
      <c r="B224" s="81" t="s">
        <v>576</v>
      </c>
      <c r="C224" s="82" t="s">
        <v>71</v>
      </c>
      <c r="D224" s="66" t="s">
        <v>417</v>
      </c>
      <c r="E224" s="78">
        <v>30000</v>
      </c>
      <c r="F224" s="109">
        <v>20.309999999999999</v>
      </c>
      <c r="G224" s="479"/>
      <c r="H224" s="78">
        <f>F224</f>
        <v>20.309999999999999</v>
      </c>
      <c r="I224" s="144"/>
      <c r="J224" s="23"/>
      <c r="K224"/>
      <c r="L224"/>
      <c r="M224"/>
      <c r="N224"/>
      <c r="O224"/>
      <c r="P224"/>
      <c r="Q224"/>
      <c r="R224"/>
    </row>
    <row r="225" spans="1:10" ht="16" x14ac:dyDescent="0.2">
      <c r="A225" s="63"/>
      <c r="B225" s="75" t="s">
        <v>576</v>
      </c>
      <c r="C225" s="66" t="s">
        <v>71</v>
      </c>
      <c r="D225" s="66" t="s">
        <v>412</v>
      </c>
      <c r="E225" s="79">
        <v>8000</v>
      </c>
      <c r="F225" s="109">
        <v>2.74</v>
      </c>
      <c r="G225" s="479"/>
      <c r="H225" s="79">
        <f>F225</f>
        <v>2.74</v>
      </c>
      <c r="I225" s="144"/>
      <c r="J225" s="23"/>
    </row>
    <row r="226" spans="1:10" ht="16" x14ac:dyDescent="0.2">
      <c r="A226" s="63"/>
      <c r="B226" s="75" t="s">
        <v>576</v>
      </c>
      <c r="C226" s="66" t="s">
        <v>71</v>
      </c>
      <c r="D226" s="66" t="s">
        <v>413</v>
      </c>
      <c r="E226" s="79">
        <v>20000</v>
      </c>
      <c r="F226" s="109">
        <v>0.84</v>
      </c>
      <c r="G226" s="479"/>
      <c r="H226" s="79">
        <f>F226</f>
        <v>0.84</v>
      </c>
      <c r="I226" s="144"/>
      <c r="J226" s="23"/>
    </row>
    <row r="227" spans="1:10" ht="16" x14ac:dyDescent="0.2">
      <c r="A227" s="63"/>
      <c r="B227" s="75" t="s">
        <v>576</v>
      </c>
      <c r="C227" s="66" t="s">
        <v>71</v>
      </c>
      <c r="D227" s="66" t="s">
        <v>418</v>
      </c>
      <c r="E227" s="79">
        <v>20000</v>
      </c>
      <c r="F227" s="109">
        <v>0.88</v>
      </c>
      <c r="G227" s="479"/>
      <c r="H227" s="79">
        <f>F227</f>
        <v>0.88</v>
      </c>
      <c r="I227" s="144"/>
      <c r="J227" s="23"/>
    </row>
    <row r="228" spans="1:10" ht="16" x14ac:dyDescent="0.2">
      <c r="A228" s="63"/>
      <c r="B228" s="75" t="s">
        <v>576</v>
      </c>
      <c r="C228" s="66" t="s">
        <v>71</v>
      </c>
      <c r="D228" s="66" t="s">
        <v>414</v>
      </c>
      <c r="E228" s="78">
        <v>8000</v>
      </c>
      <c r="F228" s="109">
        <v>0.28000000000000003</v>
      </c>
      <c r="G228" s="277"/>
      <c r="H228" s="78">
        <f>F228</f>
        <v>0.28000000000000003</v>
      </c>
      <c r="I228" s="144"/>
      <c r="J228" s="23"/>
    </row>
    <row r="229" spans="1:10" ht="16" x14ac:dyDescent="0.2">
      <c r="A229" s="63"/>
      <c r="B229" s="75"/>
      <c r="C229" s="66"/>
      <c r="D229" s="66"/>
      <c r="E229" s="79"/>
      <c r="F229" s="78"/>
      <c r="G229" s="277"/>
      <c r="H229" s="79"/>
      <c r="I229" s="144"/>
      <c r="J229" s="23"/>
    </row>
    <row r="230" spans="1:10" ht="16" x14ac:dyDescent="0.2">
      <c r="A230" s="63"/>
      <c r="B230" s="75" t="s">
        <v>577</v>
      </c>
      <c r="C230" s="66" t="s">
        <v>131</v>
      </c>
      <c r="D230" s="66" t="s">
        <v>411</v>
      </c>
      <c r="E230" s="79">
        <v>10000</v>
      </c>
      <c r="F230" s="109">
        <v>0</v>
      </c>
      <c r="G230" s="479">
        <v>5.0199999999999996</v>
      </c>
      <c r="H230" s="79">
        <v>5.0199999999999996</v>
      </c>
      <c r="I230" s="144">
        <f>SUM(H230:H234)</f>
        <v>21.67</v>
      </c>
      <c r="J230" s="23"/>
    </row>
    <row r="231" spans="1:10" ht="16" x14ac:dyDescent="0.2">
      <c r="A231" s="63"/>
      <c r="B231" s="75" t="s">
        <v>577</v>
      </c>
      <c r="C231" s="66" t="s">
        <v>995</v>
      </c>
      <c r="D231" s="173" t="s">
        <v>412</v>
      </c>
      <c r="E231" s="79"/>
      <c r="F231" s="109"/>
      <c r="G231" s="479"/>
      <c r="H231" s="79"/>
      <c r="I231" s="144"/>
      <c r="J231" s="23" t="s">
        <v>996</v>
      </c>
    </row>
    <row r="232" spans="1:10" ht="16" x14ac:dyDescent="0.2">
      <c r="A232" s="63"/>
      <c r="B232" s="75" t="s">
        <v>577</v>
      </c>
      <c r="C232" s="66" t="s">
        <v>131</v>
      </c>
      <c r="D232" s="173" t="s">
        <v>413</v>
      </c>
      <c r="E232" s="79">
        <v>190000</v>
      </c>
      <c r="F232" s="109">
        <v>7.94</v>
      </c>
      <c r="G232" s="479"/>
      <c r="H232" s="79">
        <f>F232</f>
        <v>7.94</v>
      </c>
      <c r="I232" s="144"/>
      <c r="J232" s="23"/>
    </row>
    <row r="233" spans="1:10" ht="16" x14ac:dyDescent="0.2">
      <c r="A233" s="63"/>
      <c r="B233" s="75" t="s">
        <v>577</v>
      </c>
      <c r="C233" s="66" t="s">
        <v>131</v>
      </c>
      <c r="D233" s="173" t="s">
        <v>418</v>
      </c>
      <c r="E233" s="78">
        <v>190000</v>
      </c>
      <c r="F233" s="109">
        <v>8.36</v>
      </c>
      <c r="G233" s="479"/>
      <c r="H233" s="78">
        <f>F233</f>
        <v>8.36</v>
      </c>
      <c r="I233" s="144"/>
      <c r="J233" s="23"/>
    </row>
    <row r="234" spans="1:10" ht="16" x14ac:dyDescent="0.2">
      <c r="A234" s="63"/>
      <c r="B234" s="75" t="s">
        <v>577</v>
      </c>
      <c r="C234" s="66" t="s">
        <v>131</v>
      </c>
      <c r="D234" s="173" t="s">
        <v>414</v>
      </c>
      <c r="E234" s="78">
        <v>10000</v>
      </c>
      <c r="F234" s="109">
        <v>0.35</v>
      </c>
      <c r="G234" s="479"/>
      <c r="H234" s="78">
        <v>0.35</v>
      </c>
      <c r="I234" s="144"/>
      <c r="J234" s="23"/>
    </row>
    <row r="235" spans="1:10" ht="16" x14ac:dyDescent="0.2">
      <c r="A235" s="63"/>
      <c r="B235" s="75"/>
      <c r="C235" s="66"/>
      <c r="D235" s="66"/>
      <c r="E235" s="79"/>
      <c r="F235" s="78"/>
      <c r="G235" s="277"/>
      <c r="H235" s="79"/>
      <c r="I235" s="144"/>
      <c r="J235" s="23"/>
    </row>
    <row r="236" spans="1:10" ht="16" x14ac:dyDescent="0.2">
      <c r="A236" s="63"/>
      <c r="B236" s="75" t="s">
        <v>953</v>
      </c>
      <c r="C236" s="66" t="s">
        <v>954</v>
      </c>
      <c r="D236" s="66" t="s">
        <v>411</v>
      </c>
      <c r="E236" s="79">
        <v>10000</v>
      </c>
      <c r="F236" s="78">
        <v>0</v>
      </c>
      <c r="G236" s="277">
        <v>3.08</v>
      </c>
      <c r="H236" s="79">
        <v>3.08</v>
      </c>
      <c r="I236" s="144">
        <f>H236+H237</f>
        <v>3.5</v>
      </c>
      <c r="J236" s="23" t="s">
        <v>998</v>
      </c>
    </row>
    <row r="237" spans="1:10" ht="16" x14ac:dyDescent="0.2">
      <c r="A237" s="63"/>
      <c r="B237" s="75" t="s">
        <v>953</v>
      </c>
      <c r="C237" s="66" t="s">
        <v>954</v>
      </c>
      <c r="D237" s="66" t="s">
        <v>955</v>
      </c>
      <c r="E237" s="79">
        <v>10000</v>
      </c>
      <c r="F237" s="78">
        <v>0.42</v>
      </c>
      <c r="G237" s="277"/>
      <c r="H237" s="79">
        <v>0.42</v>
      </c>
      <c r="I237" s="144"/>
      <c r="J237" s="23"/>
    </row>
    <row r="238" spans="1:10" ht="16" x14ac:dyDescent="0.2">
      <c r="A238" s="63"/>
      <c r="B238" s="75"/>
      <c r="C238" s="66"/>
      <c r="D238" s="66"/>
      <c r="E238" s="79"/>
      <c r="F238" s="78"/>
      <c r="G238" s="277"/>
      <c r="H238" s="79"/>
      <c r="I238" s="144"/>
      <c r="J238" s="23"/>
    </row>
    <row r="239" spans="1:10" ht="16" x14ac:dyDescent="0.2">
      <c r="A239" s="63"/>
      <c r="B239" s="75" t="s">
        <v>579</v>
      </c>
      <c r="C239" s="66" t="s">
        <v>70</v>
      </c>
      <c r="D239" s="66" t="s">
        <v>411</v>
      </c>
      <c r="E239" s="79">
        <v>10000</v>
      </c>
      <c r="F239" s="109">
        <v>0</v>
      </c>
      <c r="G239" s="479">
        <f>H239-F239</f>
        <v>3.08</v>
      </c>
      <c r="H239" s="79">
        <v>3.08</v>
      </c>
      <c r="I239" s="144">
        <f>SUM(H239:H244)</f>
        <v>18.260000000000002</v>
      </c>
      <c r="J239" s="23" t="s">
        <v>1040</v>
      </c>
    </row>
    <row r="240" spans="1:10" ht="16" x14ac:dyDescent="0.2">
      <c r="A240" s="63"/>
      <c r="B240" s="75" t="s">
        <v>579</v>
      </c>
      <c r="C240" s="66" t="s">
        <v>70</v>
      </c>
      <c r="D240" s="173" t="s">
        <v>417</v>
      </c>
      <c r="E240" s="79">
        <v>10000</v>
      </c>
      <c r="F240" s="109">
        <v>2.83</v>
      </c>
      <c r="G240" s="479"/>
      <c r="H240" s="79">
        <f>F240</f>
        <v>2.83</v>
      </c>
      <c r="I240" s="144"/>
      <c r="J240" s="23"/>
    </row>
    <row r="241" spans="1:10" ht="16" x14ac:dyDescent="0.2">
      <c r="A241" s="63"/>
      <c r="B241" s="75" t="s">
        <v>579</v>
      </c>
      <c r="C241" s="66" t="s">
        <v>70</v>
      </c>
      <c r="D241" s="173" t="s">
        <v>412</v>
      </c>
      <c r="E241" s="79">
        <v>10000</v>
      </c>
      <c r="F241" s="109">
        <v>3.42</v>
      </c>
      <c r="G241" s="479"/>
      <c r="H241" s="79">
        <f>F241</f>
        <v>3.42</v>
      </c>
      <c r="I241" s="144"/>
      <c r="J241" s="23"/>
    </row>
    <row r="242" spans="1:10" ht="16" x14ac:dyDescent="0.2">
      <c r="A242" s="63"/>
      <c r="B242" s="75" t="s">
        <v>579</v>
      </c>
      <c r="C242" s="66" t="s">
        <v>70</v>
      </c>
      <c r="D242" s="173" t="s">
        <v>413</v>
      </c>
      <c r="E242" s="79">
        <v>100000</v>
      </c>
      <c r="F242" s="109">
        <v>4.18</v>
      </c>
      <c r="G242" s="479"/>
      <c r="H242" s="79">
        <f>F242</f>
        <v>4.18</v>
      </c>
      <c r="I242" s="144"/>
      <c r="J242" s="23"/>
    </row>
    <row r="243" spans="1:10" ht="16" x14ac:dyDescent="0.2">
      <c r="A243" s="63"/>
      <c r="B243" s="75" t="s">
        <v>579</v>
      </c>
      <c r="C243" s="66" t="s">
        <v>70</v>
      </c>
      <c r="D243" s="173" t="s">
        <v>418</v>
      </c>
      <c r="E243" s="78">
        <v>100000</v>
      </c>
      <c r="F243" s="109">
        <v>4.4000000000000004</v>
      </c>
      <c r="G243" s="479"/>
      <c r="H243" s="79">
        <f>F243</f>
        <v>4.4000000000000004</v>
      </c>
      <c r="I243" s="144"/>
      <c r="J243" s="23"/>
    </row>
    <row r="244" spans="1:10" ht="16" x14ac:dyDescent="0.2">
      <c r="A244" s="63"/>
      <c r="B244" s="75" t="s">
        <v>579</v>
      </c>
      <c r="C244" s="66" t="s">
        <v>70</v>
      </c>
      <c r="D244" s="173" t="s">
        <v>414</v>
      </c>
      <c r="E244" s="79">
        <v>10000</v>
      </c>
      <c r="F244" s="109">
        <v>0.35</v>
      </c>
      <c r="G244" s="479"/>
      <c r="H244" s="79">
        <f>F244</f>
        <v>0.35</v>
      </c>
      <c r="I244" s="144"/>
      <c r="J244" s="23"/>
    </row>
    <row r="245" spans="1:10" ht="16" x14ac:dyDescent="0.2">
      <c r="A245" s="63"/>
      <c r="B245" s="75"/>
      <c r="C245" s="66"/>
      <c r="D245" s="173"/>
      <c r="E245" s="79"/>
      <c r="F245" s="78"/>
      <c r="G245" s="277"/>
      <c r="H245" s="79"/>
      <c r="I245" s="144"/>
      <c r="J245" s="23"/>
    </row>
    <row r="246" spans="1:10" ht="16" x14ac:dyDescent="0.2">
      <c r="A246" s="63"/>
      <c r="B246" s="75" t="s">
        <v>957</v>
      </c>
      <c r="C246" s="66" t="s">
        <v>958</v>
      </c>
      <c r="D246" s="173" t="s">
        <v>411</v>
      </c>
      <c r="E246" s="79">
        <v>10000</v>
      </c>
      <c r="F246" s="78">
        <v>0</v>
      </c>
      <c r="G246" s="277">
        <v>0.46</v>
      </c>
      <c r="H246" s="79">
        <v>0.46</v>
      </c>
      <c r="I246" s="144">
        <v>0.46</v>
      </c>
      <c r="J246" s="23" t="s">
        <v>1000</v>
      </c>
    </row>
    <row r="247" spans="1:10" ht="16" x14ac:dyDescent="0.2">
      <c r="A247" s="63"/>
      <c r="B247" s="75" t="s">
        <v>957</v>
      </c>
      <c r="C247" s="66" t="s">
        <v>958</v>
      </c>
      <c r="D247" s="173" t="s">
        <v>413</v>
      </c>
      <c r="E247" s="79"/>
      <c r="F247" s="78"/>
      <c r="G247" s="277"/>
      <c r="H247" s="79"/>
      <c r="I247" s="144"/>
      <c r="J247" s="23" t="s">
        <v>1001</v>
      </c>
    </row>
    <row r="248" spans="1:10" ht="16" x14ac:dyDescent="0.2">
      <c r="A248" s="63"/>
      <c r="B248" s="75"/>
      <c r="C248" s="66"/>
      <c r="D248" s="173"/>
      <c r="E248" s="79"/>
      <c r="F248" s="78"/>
      <c r="G248" s="277"/>
      <c r="H248" s="79"/>
      <c r="I248" s="144"/>
      <c r="J248" s="23"/>
    </row>
    <row r="249" spans="1:10" ht="16" x14ac:dyDescent="0.2">
      <c r="A249" s="63"/>
      <c r="B249" s="75" t="s">
        <v>818</v>
      </c>
      <c r="C249" s="66" t="s">
        <v>813</v>
      </c>
      <c r="D249" s="173" t="s">
        <v>411</v>
      </c>
      <c r="E249" s="79">
        <v>10000</v>
      </c>
      <c r="F249" s="109">
        <f>H249-G249</f>
        <v>0</v>
      </c>
      <c r="G249" s="479">
        <v>0.46</v>
      </c>
      <c r="H249" s="79">
        <v>0.46</v>
      </c>
      <c r="I249" s="144">
        <f>SUM(H249:H250)</f>
        <v>0.88</v>
      </c>
      <c r="J249" s="23"/>
    </row>
    <row r="250" spans="1:10" ht="16" x14ac:dyDescent="0.2">
      <c r="A250" s="63"/>
      <c r="B250" s="75" t="s">
        <v>818</v>
      </c>
      <c r="C250" s="66" t="s">
        <v>813</v>
      </c>
      <c r="D250" s="173" t="s">
        <v>413</v>
      </c>
      <c r="E250" s="79">
        <v>10000</v>
      </c>
      <c r="F250" s="109">
        <v>0.42</v>
      </c>
      <c r="G250" s="479">
        <v>0</v>
      </c>
      <c r="H250" s="79">
        <v>0.42</v>
      </c>
      <c r="I250" s="144"/>
      <c r="J250" s="23"/>
    </row>
    <row r="251" spans="1:10" ht="16" x14ac:dyDescent="0.2">
      <c r="A251" s="63"/>
      <c r="B251" s="75"/>
      <c r="C251" s="66"/>
      <c r="D251" s="173"/>
      <c r="E251" s="79"/>
      <c r="F251" s="78"/>
      <c r="G251" s="277"/>
      <c r="H251" s="79"/>
      <c r="I251" s="144"/>
      <c r="J251" s="23"/>
    </row>
    <row r="252" spans="1:10" ht="16" x14ac:dyDescent="0.2">
      <c r="A252" s="63"/>
      <c r="B252" s="75" t="s">
        <v>912</v>
      </c>
      <c r="C252" s="66" t="s">
        <v>913</v>
      </c>
      <c r="D252" s="173" t="s">
        <v>411</v>
      </c>
      <c r="E252" s="79">
        <v>10000</v>
      </c>
      <c r="F252" s="78">
        <v>0</v>
      </c>
      <c r="G252" s="277">
        <v>2.0099999999999998</v>
      </c>
      <c r="H252" s="79">
        <v>2.0099999999999998</v>
      </c>
      <c r="I252" s="144">
        <v>2.0099999999999998</v>
      </c>
      <c r="J252" s="23"/>
    </row>
    <row r="253" spans="1:10" ht="16" x14ac:dyDescent="0.2">
      <c r="A253" s="63"/>
      <c r="B253" s="75"/>
      <c r="C253" s="66"/>
      <c r="D253" s="173"/>
      <c r="E253" s="79"/>
      <c r="F253" s="78"/>
      <c r="G253" s="277"/>
      <c r="H253" s="79"/>
      <c r="I253" s="144"/>
      <c r="J253" s="23"/>
    </row>
    <row r="254" spans="1:10" ht="16" x14ac:dyDescent="0.2">
      <c r="A254" s="63"/>
      <c r="B254" s="75" t="s">
        <v>771</v>
      </c>
      <c r="C254" s="66" t="s">
        <v>770</v>
      </c>
      <c r="D254" s="168" t="s">
        <v>411</v>
      </c>
      <c r="E254" s="78">
        <v>10000</v>
      </c>
      <c r="F254" s="109">
        <v>0</v>
      </c>
      <c r="G254" s="479">
        <v>0.46</v>
      </c>
      <c r="H254" s="78">
        <f>F254+G254</f>
        <v>0.46</v>
      </c>
      <c r="I254" s="144">
        <f>SUM(H254:H255)</f>
        <v>4.6399999999999997</v>
      </c>
      <c r="J254" s="23"/>
    </row>
    <row r="255" spans="1:10" ht="16" x14ac:dyDescent="0.2">
      <c r="A255" s="63"/>
      <c r="B255" s="75" t="s">
        <v>771</v>
      </c>
      <c r="C255" s="66" t="s">
        <v>770</v>
      </c>
      <c r="D255" s="168" t="s">
        <v>413</v>
      </c>
      <c r="E255" s="78">
        <v>100000</v>
      </c>
      <c r="F255" s="109">
        <v>4.18</v>
      </c>
      <c r="G255" s="479"/>
      <c r="H255" s="78">
        <v>4.18</v>
      </c>
      <c r="I255" s="144"/>
      <c r="J255" s="23"/>
    </row>
    <row r="256" spans="1:10" ht="16" x14ac:dyDescent="0.2">
      <c r="A256" s="63"/>
      <c r="B256" s="75"/>
      <c r="C256" s="66"/>
      <c r="D256" s="173"/>
      <c r="E256" s="78"/>
      <c r="F256" s="78"/>
      <c r="G256" s="277"/>
      <c r="H256" s="78"/>
      <c r="I256" s="144"/>
      <c r="J256" s="23"/>
    </row>
    <row r="257" spans="1:10" ht="16" x14ac:dyDescent="0.2">
      <c r="A257" s="63"/>
      <c r="B257" s="75" t="s">
        <v>638</v>
      </c>
      <c r="C257" s="66" t="s">
        <v>636</v>
      </c>
      <c r="D257" s="173" t="s">
        <v>411</v>
      </c>
      <c r="E257" s="78">
        <v>100000</v>
      </c>
      <c r="F257" s="109">
        <v>18.09</v>
      </c>
      <c r="G257" s="479">
        <v>2.0099999999999998</v>
      </c>
      <c r="H257" s="78">
        <f>F257+G257</f>
        <v>20.100000000000001</v>
      </c>
      <c r="I257" s="144">
        <f>SUM(H257:H260)</f>
        <v>32.230000000000004</v>
      </c>
      <c r="J257" s="23"/>
    </row>
    <row r="258" spans="1:10" ht="16" x14ac:dyDescent="0.2">
      <c r="A258" s="63"/>
      <c r="B258" s="75" t="s">
        <v>638</v>
      </c>
      <c r="C258" s="66" t="s">
        <v>636</v>
      </c>
      <c r="D258" s="173" t="s">
        <v>412</v>
      </c>
      <c r="E258" s="78">
        <v>10000</v>
      </c>
      <c r="F258" s="109">
        <v>3.42</v>
      </c>
      <c r="G258" s="479"/>
      <c r="H258" s="78">
        <f>F258</f>
        <v>3.42</v>
      </c>
      <c r="I258" s="144"/>
      <c r="J258" s="23"/>
    </row>
    <row r="259" spans="1:10" ht="16" x14ac:dyDescent="0.2">
      <c r="A259" s="63"/>
      <c r="B259" s="75" t="s">
        <v>638</v>
      </c>
      <c r="C259" s="66" t="s">
        <v>636</v>
      </c>
      <c r="D259" s="173" t="s">
        <v>413</v>
      </c>
      <c r="E259" s="78">
        <v>200000</v>
      </c>
      <c r="F259" s="109">
        <v>8.36</v>
      </c>
      <c r="G259" s="479"/>
      <c r="H259" s="78">
        <f>F259</f>
        <v>8.36</v>
      </c>
      <c r="I259" s="144"/>
      <c r="J259" s="23"/>
    </row>
    <row r="260" spans="1:10" ht="16" x14ac:dyDescent="0.2">
      <c r="A260" s="63"/>
      <c r="B260" s="75" t="s">
        <v>638</v>
      </c>
      <c r="C260" s="66" t="s">
        <v>636</v>
      </c>
      <c r="D260" s="173" t="s">
        <v>414</v>
      </c>
      <c r="E260" s="78">
        <v>10000</v>
      </c>
      <c r="F260" s="109">
        <v>0.35</v>
      </c>
      <c r="G260" s="479"/>
      <c r="H260" s="78">
        <f>F260</f>
        <v>0.35</v>
      </c>
      <c r="I260" s="144"/>
      <c r="J260" s="23"/>
    </row>
    <row r="261" spans="1:10" ht="16" x14ac:dyDescent="0.2">
      <c r="A261" s="63"/>
      <c r="B261" s="75"/>
      <c r="C261" s="66"/>
      <c r="D261" s="66"/>
      <c r="E261" s="78"/>
      <c r="F261" s="78"/>
      <c r="G261" s="277"/>
      <c r="H261" s="78"/>
      <c r="I261" s="144"/>
      <c r="J261" s="23"/>
    </row>
    <row r="262" spans="1:10" ht="16" x14ac:dyDescent="0.2">
      <c r="A262" s="63"/>
      <c r="B262" s="75" t="s">
        <v>583</v>
      </c>
      <c r="C262" s="66" t="s">
        <v>914</v>
      </c>
      <c r="D262" s="173" t="s">
        <v>411</v>
      </c>
      <c r="E262" s="78">
        <v>150000</v>
      </c>
      <c r="F262" s="78">
        <v>17.64</v>
      </c>
      <c r="G262" s="277">
        <v>1.26</v>
      </c>
      <c r="H262" s="78">
        <v>18.899999999999999</v>
      </c>
      <c r="I262" s="144">
        <f>SUM(H262:H267)</f>
        <v>50.99</v>
      </c>
      <c r="J262" s="23"/>
    </row>
    <row r="263" spans="1:10" ht="16" x14ac:dyDescent="0.2">
      <c r="A263" s="63"/>
      <c r="B263" s="75" t="s">
        <v>583</v>
      </c>
      <c r="C263" s="66" t="s">
        <v>914</v>
      </c>
      <c r="D263" s="173" t="s">
        <v>417</v>
      </c>
      <c r="E263" s="78">
        <v>50000</v>
      </c>
      <c r="F263" s="78">
        <v>22.05</v>
      </c>
      <c r="G263" s="277"/>
      <c r="H263" s="78">
        <v>22.05</v>
      </c>
      <c r="I263" s="144"/>
      <c r="J263" s="23"/>
    </row>
    <row r="264" spans="1:10" ht="17" customHeight="1" x14ac:dyDescent="0.2">
      <c r="A264" s="63"/>
      <c r="B264" s="75" t="s">
        <v>583</v>
      </c>
      <c r="C264" s="66" t="s">
        <v>914</v>
      </c>
      <c r="D264" s="173" t="s">
        <v>412</v>
      </c>
      <c r="E264" s="78">
        <v>10000</v>
      </c>
      <c r="F264" s="78">
        <v>3.42</v>
      </c>
      <c r="G264" s="277"/>
      <c r="H264" s="78">
        <v>3.42</v>
      </c>
      <c r="I264" s="144"/>
      <c r="J264" s="23"/>
    </row>
    <row r="265" spans="1:10" ht="16" x14ac:dyDescent="0.2">
      <c r="A265" s="63"/>
      <c r="B265" s="75" t="s">
        <v>583</v>
      </c>
      <c r="C265" s="66" t="s">
        <v>914</v>
      </c>
      <c r="D265" s="173" t="s">
        <v>413</v>
      </c>
      <c r="E265" s="78">
        <v>150000</v>
      </c>
      <c r="F265" s="78">
        <v>6.27</v>
      </c>
      <c r="G265" s="277"/>
      <c r="H265" s="78">
        <v>6.27</v>
      </c>
      <c r="I265" s="144"/>
      <c r="J265" s="23"/>
    </row>
    <row r="266" spans="1:10" ht="16" x14ac:dyDescent="0.2">
      <c r="A266" s="63"/>
      <c r="B266" s="75" t="s">
        <v>583</v>
      </c>
      <c r="C266" s="66" t="s">
        <v>914</v>
      </c>
      <c r="D266" s="173" t="s">
        <v>418</v>
      </c>
      <c r="E266" s="78"/>
      <c r="F266" s="78"/>
      <c r="G266" s="277"/>
      <c r="H266" s="78"/>
      <c r="I266" s="144"/>
      <c r="J266" s="23" t="s">
        <v>1003</v>
      </c>
    </row>
    <row r="267" spans="1:10" ht="16" x14ac:dyDescent="0.2">
      <c r="A267" s="63"/>
      <c r="B267" s="75" t="s">
        <v>583</v>
      </c>
      <c r="C267" s="66" t="s">
        <v>914</v>
      </c>
      <c r="D267" s="173" t="s">
        <v>414</v>
      </c>
      <c r="E267" s="78">
        <v>10000</v>
      </c>
      <c r="F267" s="78">
        <v>0.35</v>
      </c>
      <c r="G267" s="277"/>
      <c r="H267" s="78">
        <v>0.35</v>
      </c>
      <c r="I267" s="144"/>
      <c r="J267" s="23"/>
    </row>
    <row r="268" spans="1:10" ht="16" x14ac:dyDescent="0.2">
      <c r="A268" s="63"/>
      <c r="B268" s="75"/>
      <c r="C268" s="66"/>
      <c r="D268" s="173"/>
      <c r="E268" s="78"/>
      <c r="F268" s="78"/>
      <c r="G268" s="277"/>
      <c r="H268" s="78"/>
      <c r="I268" s="144"/>
      <c r="J268" s="23"/>
    </row>
    <row r="269" spans="1:10" ht="16" x14ac:dyDescent="0.2">
      <c r="A269" s="63"/>
      <c r="B269" s="75" t="s">
        <v>735</v>
      </c>
      <c r="C269" s="66" t="s">
        <v>736</v>
      </c>
      <c r="D269" s="173" t="s">
        <v>411</v>
      </c>
      <c r="E269" s="78">
        <v>10000</v>
      </c>
      <c r="F269" s="109" t="s">
        <v>492</v>
      </c>
      <c r="G269" s="479">
        <v>0.53</v>
      </c>
      <c r="H269" s="78">
        <f>SUM(F269:G269)</f>
        <v>0.53</v>
      </c>
      <c r="I269" s="144">
        <f>H269</f>
        <v>0.53</v>
      </c>
      <c r="J269" s="23"/>
    </row>
    <row r="270" spans="1:10" ht="16" x14ac:dyDescent="0.2">
      <c r="A270" s="63"/>
      <c r="B270" s="75"/>
      <c r="C270" s="66"/>
      <c r="D270" s="66"/>
      <c r="E270" s="78"/>
      <c r="F270" s="78"/>
      <c r="G270" s="277"/>
      <c r="H270" s="78"/>
      <c r="I270" s="144"/>
      <c r="J270" s="23"/>
    </row>
    <row r="271" spans="1:10" ht="16" x14ac:dyDescent="0.2">
      <c r="A271" s="63"/>
      <c r="B271" s="75" t="s">
        <v>585</v>
      </c>
      <c r="C271" s="66" t="s">
        <v>378</v>
      </c>
      <c r="D271" s="66" t="s">
        <v>411</v>
      </c>
      <c r="E271" s="78">
        <v>10000</v>
      </c>
      <c r="F271" s="109">
        <v>0</v>
      </c>
      <c r="G271" s="479">
        <v>14.08</v>
      </c>
      <c r="H271" s="78">
        <v>14.08</v>
      </c>
      <c r="I271" s="144">
        <f>H271</f>
        <v>14.08</v>
      </c>
      <c r="J271" s="23"/>
    </row>
    <row r="272" spans="1:10" ht="16" x14ac:dyDescent="0.2">
      <c r="A272" s="63"/>
      <c r="B272" s="75"/>
      <c r="C272" s="66"/>
      <c r="D272" s="66"/>
      <c r="E272" s="78"/>
      <c r="F272" s="109"/>
      <c r="G272" s="479"/>
      <c r="H272" s="78"/>
      <c r="I272" s="144"/>
      <c r="J272" s="23"/>
    </row>
    <row r="273" spans="1:10" ht="16" x14ac:dyDescent="0.2">
      <c r="A273" s="63"/>
      <c r="B273" s="75" t="s">
        <v>625</v>
      </c>
      <c r="C273" s="66" t="s">
        <v>202</v>
      </c>
      <c r="D273" s="66" t="s">
        <v>411</v>
      </c>
      <c r="E273" s="78">
        <v>10000</v>
      </c>
      <c r="F273" s="109">
        <v>0</v>
      </c>
      <c r="G273" s="479">
        <v>0.91</v>
      </c>
      <c r="H273" s="78">
        <v>0.91</v>
      </c>
      <c r="I273" s="144">
        <f>SUM(H273:H274)</f>
        <v>1.33</v>
      </c>
      <c r="J273" s="23"/>
    </row>
    <row r="274" spans="1:10" ht="16" x14ac:dyDescent="0.2">
      <c r="A274" s="63"/>
      <c r="B274" s="75" t="s">
        <v>625</v>
      </c>
      <c r="C274" s="66" t="s">
        <v>202</v>
      </c>
      <c r="D274" s="66" t="s">
        <v>413</v>
      </c>
      <c r="E274" s="78">
        <v>10000</v>
      </c>
      <c r="F274" s="109">
        <v>0.42</v>
      </c>
      <c r="G274" s="479">
        <v>0</v>
      </c>
      <c r="H274" s="78">
        <v>0.42</v>
      </c>
      <c r="I274" s="144"/>
      <c r="J274" s="23"/>
    </row>
    <row r="275" spans="1:10" ht="16" x14ac:dyDescent="0.2">
      <c r="A275" s="63"/>
      <c r="B275" s="75"/>
      <c r="C275" s="66"/>
      <c r="D275" s="66"/>
      <c r="E275" s="78"/>
      <c r="F275" s="78"/>
      <c r="G275" s="277"/>
      <c r="H275" s="78"/>
      <c r="I275" s="144"/>
      <c r="J275" s="23"/>
    </row>
    <row r="276" spans="1:10" ht="16" x14ac:dyDescent="0.2">
      <c r="A276" s="63"/>
      <c r="B276" s="75" t="s">
        <v>586</v>
      </c>
      <c r="C276" s="85" t="s">
        <v>228</v>
      </c>
      <c r="D276" s="85" t="s">
        <v>411</v>
      </c>
      <c r="E276" s="86">
        <v>10000</v>
      </c>
      <c r="F276" s="251">
        <v>0</v>
      </c>
      <c r="G276" s="479">
        <f>H276-F276</f>
        <v>0.53</v>
      </c>
      <c r="H276" s="86">
        <v>0.53</v>
      </c>
      <c r="I276" s="242">
        <f>SUM(H276:H277)</f>
        <v>0.95</v>
      </c>
      <c r="J276" s="23"/>
    </row>
    <row r="277" spans="1:10" ht="16" x14ac:dyDescent="0.2">
      <c r="A277" s="63"/>
      <c r="B277" s="75" t="s">
        <v>586</v>
      </c>
      <c r="C277" s="85" t="s">
        <v>228</v>
      </c>
      <c r="D277" s="85" t="s">
        <v>413</v>
      </c>
      <c r="E277" s="86">
        <v>10000</v>
      </c>
      <c r="F277" s="251">
        <v>0.42</v>
      </c>
      <c r="G277" s="479"/>
      <c r="H277" s="86">
        <v>0.42</v>
      </c>
      <c r="I277" s="242"/>
      <c r="J277" s="23"/>
    </row>
    <row r="278" spans="1:10" ht="16" x14ac:dyDescent="0.2">
      <c r="A278" s="63"/>
      <c r="B278" s="75"/>
      <c r="C278" s="85"/>
      <c r="D278" s="85"/>
      <c r="E278" s="86"/>
      <c r="F278" s="251"/>
      <c r="G278" s="479"/>
      <c r="H278" s="86"/>
      <c r="I278" s="242"/>
      <c r="J278" s="23"/>
    </row>
    <row r="279" spans="1:10" ht="16" x14ac:dyDescent="0.2">
      <c r="A279" s="63"/>
      <c r="B279" s="75" t="s">
        <v>919</v>
      </c>
      <c r="C279" s="85" t="s">
        <v>920</v>
      </c>
      <c r="D279" s="85" t="s">
        <v>411</v>
      </c>
      <c r="E279" s="86">
        <v>120000</v>
      </c>
      <c r="F279" s="251">
        <v>10.01</v>
      </c>
      <c r="G279" s="479">
        <v>0.91</v>
      </c>
      <c r="H279" s="86">
        <v>10.92</v>
      </c>
      <c r="I279" s="242">
        <v>15.1</v>
      </c>
      <c r="J279" s="23"/>
    </row>
    <row r="280" spans="1:10" ht="16" x14ac:dyDescent="0.2">
      <c r="A280" s="63"/>
      <c r="B280" s="75" t="s">
        <v>919</v>
      </c>
      <c r="C280" s="85" t="s">
        <v>920</v>
      </c>
      <c r="D280" s="85" t="s">
        <v>412</v>
      </c>
      <c r="E280" s="86"/>
      <c r="F280" s="251"/>
      <c r="G280" s="479"/>
      <c r="H280" s="86"/>
      <c r="I280" s="242"/>
      <c r="J280" s="23" t="s">
        <v>1004</v>
      </c>
    </row>
    <row r="281" spans="1:10" ht="16" x14ac:dyDescent="0.2">
      <c r="A281" s="63"/>
      <c r="B281" s="75" t="s">
        <v>919</v>
      </c>
      <c r="C281" s="85" t="s">
        <v>920</v>
      </c>
      <c r="D281" s="85" t="s">
        <v>413</v>
      </c>
      <c r="E281" s="86">
        <v>100000</v>
      </c>
      <c r="F281" s="251">
        <v>4.18</v>
      </c>
      <c r="G281" s="479"/>
      <c r="H281" s="86">
        <v>4.18</v>
      </c>
      <c r="I281" s="242"/>
      <c r="J281" s="23"/>
    </row>
    <row r="282" spans="1:10" ht="16" x14ac:dyDescent="0.2">
      <c r="A282" s="63"/>
      <c r="B282" s="75"/>
      <c r="C282" s="85"/>
      <c r="D282" s="85"/>
      <c r="E282" s="86"/>
      <c r="F282" s="86"/>
      <c r="G282" s="277"/>
      <c r="H282" s="86"/>
      <c r="I282" s="242"/>
      <c r="J282" s="23"/>
    </row>
    <row r="283" spans="1:10" ht="16" x14ac:dyDescent="0.2">
      <c r="A283" s="63"/>
      <c r="B283" s="75" t="s">
        <v>719</v>
      </c>
      <c r="C283" s="85" t="s">
        <v>738</v>
      </c>
      <c r="D283" s="85" t="s">
        <v>411</v>
      </c>
      <c r="E283" s="86">
        <v>250000</v>
      </c>
      <c r="F283" s="251">
        <f>H283-G283</f>
        <v>12.72</v>
      </c>
      <c r="G283" s="479">
        <v>0.53</v>
      </c>
      <c r="H283" s="86">
        <v>13.25</v>
      </c>
      <c r="I283" s="242">
        <f>SUM(H283:H284)</f>
        <v>26.630000000000003</v>
      </c>
      <c r="J283" s="23"/>
    </row>
    <row r="284" spans="1:10" ht="16" x14ac:dyDescent="0.2">
      <c r="A284" s="63"/>
      <c r="B284" s="75" t="s">
        <v>719</v>
      </c>
      <c r="C284" s="85" t="s">
        <v>738</v>
      </c>
      <c r="D284" s="85" t="s">
        <v>413</v>
      </c>
      <c r="E284" s="86">
        <v>320000</v>
      </c>
      <c r="F284" s="251">
        <v>13.38</v>
      </c>
      <c r="G284" s="479"/>
      <c r="H284" s="86">
        <f>F284</f>
        <v>13.38</v>
      </c>
      <c r="I284" s="242"/>
      <c r="J284" s="23"/>
    </row>
    <row r="285" spans="1:10" ht="16" x14ac:dyDescent="0.2">
      <c r="A285" s="63"/>
      <c r="B285" s="75"/>
      <c r="C285" s="85"/>
      <c r="D285" s="85"/>
      <c r="E285" s="86"/>
      <c r="F285" s="86"/>
      <c r="G285" s="277"/>
      <c r="H285" s="86"/>
      <c r="I285" s="242"/>
      <c r="J285" s="23"/>
    </row>
    <row r="286" spans="1:10" ht="16" x14ac:dyDescent="0.2">
      <c r="A286" s="63"/>
      <c r="B286" s="75" t="s">
        <v>588</v>
      </c>
      <c r="C286" s="66" t="s">
        <v>84</v>
      </c>
      <c r="D286" s="66" t="s">
        <v>411</v>
      </c>
      <c r="E286" s="78">
        <v>10000</v>
      </c>
      <c r="F286" s="109">
        <v>0</v>
      </c>
      <c r="G286" s="479">
        <f>H286-F286</f>
        <v>0.91</v>
      </c>
      <c r="H286" s="78">
        <v>0.91</v>
      </c>
      <c r="I286" s="144">
        <f>SUM(H286:H289)</f>
        <v>2.08</v>
      </c>
      <c r="J286" s="211"/>
    </row>
    <row r="287" spans="1:10" ht="16" x14ac:dyDescent="0.2">
      <c r="A287" s="63"/>
      <c r="B287" s="75" t="s">
        <v>588</v>
      </c>
      <c r="C287" s="66" t="s">
        <v>84</v>
      </c>
      <c r="D287" s="66" t="s">
        <v>412</v>
      </c>
      <c r="E287" s="78">
        <v>2000</v>
      </c>
      <c r="F287" s="109">
        <v>0.68</v>
      </c>
      <c r="G287" s="479"/>
      <c r="H287" s="78">
        <v>0.68</v>
      </c>
      <c r="I287" s="144"/>
      <c r="J287" s="211"/>
    </row>
    <row r="288" spans="1:10" ht="16" x14ac:dyDescent="0.2">
      <c r="A288" s="63"/>
      <c r="B288" s="75" t="s">
        <v>588</v>
      </c>
      <c r="C288" s="66" t="s">
        <v>84</v>
      </c>
      <c r="D288" s="66" t="s">
        <v>413</v>
      </c>
      <c r="E288" s="78">
        <v>10000</v>
      </c>
      <c r="F288" s="109">
        <v>0.42</v>
      </c>
      <c r="G288" s="479"/>
      <c r="H288" s="78">
        <f>F288</f>
        <v>0.42</v>
      </c>
      <c r="I288" s="144"/>
      <c r="J288" s="23"/>
    </row>
    <row r="289" spans="1:10" ht="16" x14ac:dyDescent="0.2">
      <c r="A289" s="63"/>
      <c r="B289" s="75" t="s">
        <v>588</v>
      </c>
      <c r="C289" s="66" t="s">
        <v>84</v>
      </c>
      <c r="D289" s="66" t="s">
        <v>414</v>
      </c>
      <c r="E289" s="78">
        <v>2000</v>
      </c>
      <c r="F289" s="109">
        <v>7.0000000000000007E-2</v>
      </c>
      <c r="G289" s="479">
        <v>0</v>
      </c>
      <c r="H289" s="78">
        <v>7.0000000000000007E-2</v>
      </c>
      <c r="I289" s="144"/>
      <c r="J289" s="23"/>
    </row>
    <row r="290" spans="1:10" ht="16" x14ac:dyDescent="0.2">
      <c r="A290" s="63"/>
      <c r="B290" s="75"/>
      <c r="C290" s="66"/>
      <c r="D290" s="66"/>
      <c r="E290" s="78"/>
      <c r="F290" s="78"/>
      <c r="G290" s="277"/>
      <c r="H290" s="78"/>
      <c r="I290" s="144"/>
      <c r="J290" s="23"/>
    </row>
    <row r="291" spans="1:10" ht="16" x14ac:dyDescent="0.2">
      <c r="A291" s="63"/>
      <c r="B291" s="75" t="s">
        <v>589</v>
      </c>
      <c r="C291" s="66" t="s">
        <v>60</v>
      </c>
      <c r="D291" s="66" t="s">
        <v>411</v>
      </c>
      <c r="E291" s="78">
        <v>10000</v>
      </c>
      <c r="F291" s="109">
        <v>0</v>
      </c>
      <c r="G291" s="479">
        <f>H291-F291</f>
        <v>8.02</v>
      </c>
      <c r="H291" s="78">
        <v>8.02</v>
      </c>
      <c r="I291" s="144">
        <f>H291</f>
        <v>8.02</v>
      </c>
      <c r="J291" s="211"/>
    </row>
    <row r="292" spans="1:10" ht="16" x14ac:dyDescent="0.2">
      <c r="A292" s="63"/>
      <c r="B292" s="75"/>
      <c r="C292" s="66"/>
      <c r="D292" s="66"/>
      <c r="E292" s="78"/>
      <c r="F292" s="78"/>
      <c r="G292" s="277"/>
      <c r="H292" s="78"/>
      <c r="I292" s="144"/>
      <c r="J292" s="211"/>
    </row>
    <row r="293" spans="1:10" ht="16" x14ac:dyDescent="0.2">
      <c r="A293" s="63"/>
      <c r="B293" s="75" t="s">
        <v>923</v>
      </c>
      <c r="C293" s="66" t="s">
        <v>924</v>
      </c>
      <c r="D293" s="66" t="s">
        <v>411</v>
      </c>
      <c r="E293" s="78">
        <v>10000</v>
      </c>
      <c r="F293" s="109">
        <v>0</v>
      </c>
      <c r="G293" s="479">
        <v>2.0099999999999998</v>
      </c>
      <c r="H293" s="78">
        <v>2.0099999999999998</v>
      </c>
      <c r="I293" s="144">
        <f>SUM(H293:H294)</f>
        <v>10.37</v>
      </c>
      <c r="J293" s="211"/>
    </row>
    <row r="294" spans="1:10" ht="16" x14ac:dyDescent="0.2">
      <c r="A294" s="63"/>
      <c r="B294" s="75" t="s">
        <v>923</v>
      </c>
      <c r="C294" s="66" t="s">
        <v>924</v>
      </c>
      <c r="D294" s="66" t="s">
        <v>413</v>
      </c>
      <c r="E294" s="78">
        <v>200000</v>
      </c>
      <c r="F294" s="109">
        <v>8.36</v>
      </c>
      <c r="G294" s="479"/>
      <c r="H294" s="78">
        <v>8.36</v>
      </c>
      <c r="I294" s="144"/>
      <c r="J294" s="211"/>
    </row>
    <row r="295" spans="1:10" ht="16" x14ac:dyDescent="0.2">
      <c r="A295" s="63"/>
      <c r="B295" s="75"/>
      <c r="C295" s="66"/>
      <c r="D295" s="66"/>
      <c r="E295" s="78"/>
      <c r="F295" s="78"/>
      <c r="G295" s="277"/>
      <c r="H295" s="78"/>
      <c r="I295" s="144"/>
      <c r="J295" s="211"/>
    </row>
    <row r="296" spans="1:10" ht="16" x14ac:dyDescent="0.2">
      <c r="A296" s="63"/>
      <c r="B296" s="75" t="s">
        <v>819</v>
      </c>
      <c r="C296" s="66" t="s">
        <v>815</v>
      </c>
      <c r="D296" s="66" t="s">
        <v>411</v>
      </c>
      <c r="E296" s="78">
        <v>250000</v>
      </c>
      <c r="F296" s="109">
        <v>12.72</v>
      </c>
      <c r="G296" s="479">
        <v>0.53</v>
      </c>
      <c r="H296" s="78">
        <f>SUM(F296:G296)</f>
        <v>13.25</v>
      </c>
      <c r="I296" s="144">
        <f>SUM(H296:H297)</f>
        <v>23.7</v>
      </c>
      <c r="J296" s="30"/>
    </row>
    <row r="297" spans="1:10" ht="16" x14ac:dyDescent="0.2">
      <c r="A297" s="63"/>
      <c r="B297" s="75" t="s">
        <v>819</v>
      </c>
      <c r="C297" s="66" t="s">
        <v>815</v>
      </c>
      <c r="D297" s="66" t="s">
        <v>413</v>
      </c>
      <c r="E297" s="78">
        <v>250000</v>
      </c>
      <c r="F297" s="109">
        <v>10.45</v>
      </c>
      <c r="G297" s="479"/>
      <c r="H297" s="78">
        <v>10.45</v>
      </c>
      <c r="I297" s="144"/>
      <c r="J297" s="30"/>
    </row>
    <row r="298" spans="1:10" ht="16" x14ac:dyDescent="0.2">
      <c r="A298" s="63"/>
      <c r="B298" s="75"/>
      <c r="C298" s="66"/>
      <c r="D298" s="66"/>
      <c r="E298" s="78"/>
      <c r="F298" s="78"/>
      <c r="G298" s="277"/>
      <c r="H298" s="78"/>
      <c r="I298" s="144"/>
      <c r="J298" s="23"/>
    </row>
    <row r="299" spans="1:10" ht="16" x14ac:dyDescent="0.2">
      <c r="A299" s="63"/>
      <c r="B299" s="75" t="s">
        <v>425</v>
      </c>
      <c r="C299" s="66" t="s">
        <v>426</v>
      </c>
      <c r="D299" s="66" t="s">
        <v>411</v>
      </c>
      <c r="E299" s="78">
        <v>10000</v>
      </c>
      <c r="F299" s="109">
        <v>0</v>
      </c>
      <c r="G299" s="479">
        <v>0.91</v>
      </c>
      <c r="H299" s="78">
        <f>SUM(F299:G299)</f>
        <v>0.91</v>
      </c>
      <c r="I299" s="144">
        <f>SUM(H299:H300)</f>
        <v>1.33</v>
      </c>
      <c r="J299" s="23"/>
    </row>
    <row r="300" spans="1:10" ht="16" x14ac:dyDescent="0.2">
      <c r="A300" s="63"/>
      <c r="B300" s="75" t="s">
        <v>425</v>
      </c>
      <c r="C300" s="66" t="s">
        <v>426</v>
      </c>
      <c r="D300" s="66" t="s">
        <v>413</v>
      </c>
      <c r="E300" s="78">
        <v>10000</v>
      </c>
      <c r="F300" s="109">
        <v>0.42</v>
      </c>
      <c r="G300" s="479"/>
      <c r="H300" s="78">
        <f>F300</f>
        <v>0.42</v>
      </c>
      <c r="I300" s="144"/>
      <c r="J300" s="23"/>
    </row>
    <row r="301" spans="1:10" ht="16" x14ac:dyDescent="0.2">
      <c r="A301" s="63"/>
      <c r="B301" s="75"/>
      <c r="C301" s="66"/>
      <c r="D301" s="66"/>
      <c r="E301" s="78"/>
      <c r="F301" s="109"/>
      <c r="G301" s="479"/>
      <c r="H301" s="78"/>
      <c r="I301" s="144"/>
    </row>
    <row r="302" spans="1:10" ht="16" x14ac:dyDescent="0.2">
      <c r="A302" s="63"/>
      <c r="B302" s="75" t="s">
        <v>786</v>
      </c>
      <c r="C302" s="66" t="s">
        <v>787</v>
      </c>
      <c r="D302" s="66" t="s">
        <v>411</v>
      </c>
      <c r="E302" s="78">
        <v>10000</v>
      </c>
      <c r="F302" s="109">
        <v>0</v>
      </c>
      <c r="G302" s="479">
        <v>0.66</v>
      </c>
      <c r="H302" s="78">
        <f>SUM(F302:G302)</f>
        <v>0.66</v>
      </c>
      <c r="I302" s="144">
        <f>SUM(H302:H304)</f>
        <v>1.52</v>
      </c>
      <c r="J302" s="23" t="s">
        <v>1008</v>
      </c>
    </row>
    <row r="303" spans="1:10" ht="16" x14ac:dyDescent="0.2">
      <c r="A303" s="63"/>
      <c r="B303" s="75" t="s">
        <v>786</v>
      </c>
      <c r="C303" s="66" t="s">
        <v>787</v>
      </c>
      <c r="D303" s="66" t="s">
        <v>413</v>
      </c>
      <c r="E303" s="78">
        <v>10000</v>
      </c>
      <c r="F303" s="109">
        <v>0.42</v>
      </c>
      <c r="G303" s="479"/>
      <c r="H303" s="78">
        <f>F303</f>
        <v>0.42</v>
      </c>
      <c r="I303" s="144"/>
      <c r="J303" s="23"/>
    </row>
    <row r="304" spans="1:10" ht="16" x14ac:dyDescent="0.2">
      <c r="A304" s="63"/>
      <c r="B304" s="75" t="s">
        <v>786</v>
      </c>
      <c r="C304" s="66" t="s">
        <v>787</v>
      </c>
      <c r="D304" s="173" t="s">
        <v>418</v>
      </c>
      <c r="E304" s="78">
        <v>10000</v>
      </c>
      <c r="F304" s="109">
        <v>0.44</v>
      </c>
      <c r="G304" s="479"/>
      <c r="H304" s="78">
        <f>F304</f>
        <v>0.44</v>
      </c>
      <c r="I304" s="144"/>
      <c r="J304" s="23"/>
    </row>
    <row r="305" spans="1:10" ht="16" x14ac:dyDescent="0.2">
      <c r="A305" s="63"/>
      <c r="B305" s="75"/>
      <c r="C305" s="66"/>
      <c r="D305" s="66"/>
      <c r="E305" s="78"/>
      <c r="F305" s="78"/>
      <c r="G305" s="277"/>
      <c r="H305" s="78"/>
      <c r="I305" s="144"/>
      <c r="J305" s="23"/>
    </row>
    <row r="306" spans="1:10" ht="16" x14ac:dyDescent="0.2">
      <c r="A306" s="63"/>
      <c r="B306" s="290">
        <v>2235</v>
      </c>
      <c r="C306" s="66" t="s">
        <v>527</v>
      </c>
      <c r="D306" s="66" t="s">
        <v>411</v>
      </c>
      <c r="E306" s="78">
        <v>10000</v>
      </c>
      <c r="F306" s="109">
        <v>0</v>
      </c>
      <c r="G306" s="479">
        <f>H306-F306</f>
        <v>2.0099999999999998</v>
      </c>
      <c r="H306" s="78">
        <v>2.0099999999999998</v>
      </c>
      <c r="I306" s="144">
        <f>SUM(H306:H311)</f>
        <v>4.8199999999999994</v>
      </c>
      <c r="J306" s="23"/>
    </row>
    <row r="307" spans="1:10" ht="16" x14ac:dyDescent="0.2">
      <c r="A307" s="63"/>
      <c r="B307" s="290" t="s">
        <v>535</v>
      </c>
      <c r="C307" s="66" t="s">
        <v>527</v>
      </c>
      <c r="D307" s="66" t="s">
        <v>417</v>
      </c>
      <c r="E307" s="78">
        <v>5000</v>
      </c>
      <c r="F307" s="109">
        <v>1.42</v>
      </c>
      <c r="G307" s="479"/>
      <c r="H307" s="78">
        <f>F307</f>
        <v>1.42</v>
      </c>
      <c r="I307" s="144"/>
      <c r="J307" s="23"/>
    </row>
    <row r="308" spans="1:10" ht="16" x14ac:dyDescent="0.2">
      <c r="A308" s="63"/>
      <c r="B308" s="290" t="s">
        <v>535</v>
      </c>
      <c r="C308" s="66" t="s">
        <v>527</v>
      </c>
      <c r="D308" s="66" t="s">
        <v>412</v>
      </c>
      <c r="E308" s="78">
        <v>2000</v>
      </c>
      <c r="F308" s="109">
        <v>0.68</v>
      </c>
      <c r="G308" s="479"/>
      <c r="H308" s="78">
        <f>F308</f>
        <v>0.68</v>
      </c>
      <c r="I308" s="144"/>
      <c r="J308" s="23"/>
    </row>
    <row r="309" spans="1:10" ht="16" x14ac:dyDescent="0.2">
      <c r="A309" s="63"/>
      <c r="B309" s="290" t="s">
        <v>535</v>
      </c>
      <c r="C309" s="66" t="s">
        <v>527</v>
      </c>
      <c r="D309" s="66" t="s">
        <v>413</v>
      </c>
      <c r="E309" s="78">
        <v>10000</v>
      </c>
      <c r="F309" s="109">
        <v>0.42</v>
      </c>
      <c r="G309" s="479"/>
      <c r="H309" s="78">
        <f>F309</f>
        <v>0.42</v>
      </c>
      <c r="I309" s="144"/>
      <c r="J309" s="23"/>
    </row>
    <row r="310" spans="1:10" ht="16" x14ac:dyDescent="0.2">
      <c r="A310" s="63"/>
      <c r="B310" s="290" t="s">
        <v>535</v>
      </c>
      <c r="C310" s="66" t="s">
        <v>527</v>
      </c>
      <c r="D310" s="66" t="s">
        <v>418</v>
      </c>
      <c r="E310" s="78">
        <v>5000</v>
      </c>
      <c r="F310" s="109">
        <v>0.22</v>
      </c>
      <c r="G310" s="479"/>
      <c r="H310" s="78">
        <f>F310</f>
        <v>0.22</v>
      </c>
      <c r="I310" s="144"/>
      <c r="J310" s="23"/>
    </row>
    <row r="311" spans="1:10" ht="16" x14ac:dyDescent="0.2">
      <c r="A311" s="63"/>
      <c r="B311" s="290" t="s">
        <v>535</v>
      </c>
      <c r="C311" s="66" t="s">
        <v>527</v>
      </c>
      <c r="D311" s="66" t="s">
        <v>414</v>
      </c>
      <c r="E311" s="78">
        <v>2000</v>
      </c>
      <c r="F311" s="109">
        <v>7.0000000000000007E-2</v>
      </c>
      <c r="G311" s="479"/>
      <c r="H311" s="78">
        <f>F311</f>
        <v>7.0000000000000007E-2</v>
      </c>
      <c r="I311" s="144"/>
      <c r="J311" s="23"/>
    </row>
    <row r="312" spans="1:10" ht="16" x14ac:dyDescent="0.2">
      <c r="A312" s="63"/>
      <c r="B312" s="23"/>
      <c r="C312" s="66"/>
      <c r="D312" s="66"/>
      <c r="E312" s="78"/>
      <c r="F312" s="78"/>
      <c r="G312" s="277"/>
      <c r="H312" s="78"/>
      <c r="I312" s="144"/>
      <c r="J312" s="23"/>
    </row>
    <row r="313" spans="1:10" ht="16" x14ac:dyDescent="0.2">
      <c r="A313" s="63"/>
      <c r="B313" s="275">
        <v>2245</v>
      </c>
      <c r="C313" s="66" t="s">
        <v>639</v>
      </c>
      <c r="D313" s="66" t="s">
        <v>411</v>
      </c>
      <c r="E313" s="78">
        <v>10000</v>
      </c>
      <c r="F313" s="109">
        <v>0</v>
      </c>
      <c r="G313" s="479">
        <v>3.08</v>
      </c>
      <c r="H313" s="78">
        <f>F313+G313</f>
        <v>3.08</v>
      </c>
      <c r="I313" s="144">
        <f>SUM(H313:H314)</f>
        <v>3.5</v>
      </c>
      <c r="J313" s="23"/>
    </row>
    <row r="314" spans="1:10" ht="16" x14ac:dyDescent="0.2">
      <c r="A314" s="63"/>
      <c r="B314" s="275">
        <v>2245</v>
      </c>
      <c r="C314" s="66" t="s">
        <v>639</v>
      </c>
      <c r="D314" s="66" t="s">
        <v>413</v>
      </c>
      <c r="E314" s="78">
        <v>10000</v>
      </c>
      <c r="F314" s="109">
        <v>0.42</v>
      </c>
      <c r="G314" s="479"/>
      <c r="H314" s="78">
        <f>F314</f>
        <v>0.42</v>
      </c>
      <c r="I314" s="144"/>
      <c r="J314" s="23"/>
    </row>
    <row r="315" spans="1:10" ht="16" x14ac:dyDescent="0.2">
      <c r="A315" s="63"/>
      <c r="B315" s="275"/>
      <c r="C315" s="66"/>
      <c r="D315" s="66"/>
      <c r="E315" s="78"/>
      <c r="F315" s="78"/>
      <c r="G315" s="277"/>
      <c r="H315" s="78"/>
      <c r="I315" s="144"/>
      <c r="J315" s="23"/>
    </row>
    <row r="316" spans="1:10" ht="16" x14ac:dyDescent="0.2">
      <c r="A316" s="63"/>
      <c r="B316" s="275">
        <v>2281</v>
      </c>
      <c r="C316" s="66" t="s">
        <v>773</v>
      </c>
      <c r="D316" s="66" t="s">
        <v>411</v>
      </c>
      <c r="E316" s="78">
        <v>40000</v>
      </c>
      <c r="F316" s="109">
        <v>24.06</v>
      </c>
      <c r="G316" s="479">
        <f>H316-F316</f>
        <v>8.02</v>
      </c>
      <c r="H316" s="78">
        <v>32.08</v>
      </c>
      <c r="I316" s="144">
        <f>SUM(H316:H319)</f>
        <v>47.49</v>
      </c>
      <c r="J316" s="23"/>
    </row>
    <row r="317" spans="1:10" ht="16" x14ac:dyDescent="0.2">
      <c r="A317" s="63"/>
      <c r="B317" s="275">
        <v>2281</v>
      </c>
      <c r="C317" s="66" t="s">
        <v>773</v>
      </c>
      <c r="D317" s="66" t="s">
        <v>417</v>
      </c>
      <c r="E317" s="78">
        <v>10000</v>
      </c>
      <c r="F317" s="109">
        <v>11.57</v>
      </c>
      <c r="G317" s="479"/>
      <c r="H317" s="78">
        <f>F317</f>
        <v>11.57</v>
      </c>
      <c r="I317" s="144"/>
      <c r="J317" s="23"/>
    </row>
    <row r="318" spans="1:10" ht="16" x14ac:dyDescent="0.2">
      <c r="A318" s="63"/>
      <c r="B318" s="275">
        <v>2281</v>
      </c>
      <c r="C318" s="66" t="s">
        <v>773</v>
      </c>
      <c r="D318" s="66" t="s">
        <v>412</v>
      </c>
      <c r="E318" s="78">
        <v>10000</v>
      </c>
      <c r="F318" s="109">
        <v>3.42</v>
      </c>
      <c r="G318" s="479"/>
      <c r="H318" s="78">
        <f>F318</f>
        <v>3.42</v>
      </c>
      <c r="I318" s="144"/>
      <c r="J318" s="23"/>
    </row>
    <row r="319" spans="1:10" ht="16" x14ac:dyDescent="0.2">
      <c r="A319" s="63"/>
      <c r="B319" s="275">
        <v>2281</v>
      </c>
      <c r="C319" s="66" t="s">
        <v>773</v>
      </c>
      <c r="D319" s="66" t="s">
        <v>413</v>
      </c>
      <c r="E319" s="78">
        <v>10000</v>
      </c>
      <c r="F319" s="109">
        <v>0.42</v>
      </c>
      <c r="G319" s="479"/>
      <c r="H319" s="78">
        <f>F319</f>
        <v>0.42</v>
      </c>
      <c r="I319" s="144"/>
      <c r="J319" s="23"/>
    </row>
    <row r="320" spans="1:10" ht="16" x14ac:dyDescent="0.2">
      <c r="A320" s="63"/>
      <c r="B320" s="75"/>
      <c r="C320" s="66"/>
      <c r="D320" s="66"/>
      <c r="E320" s="78"/>
      <c r="F320" s="78"/>
      <c r="G320" s="277"/>
      <c r="H320" s="78"/>
      <c r="I320" s="144"/>
      <c r="J320" s="23"/>
    </row>
    <row r="321" spans="1:10" ht="16" x14ac:dyDescent="0.2">
      <c r="A321" s="63"/>
      <c r="B321" s="75" t="s">
        <v>591</v>
      </c>
      <c r="C321" s="66" t="s">
        <v>367</v>
      </c>
      <c r="D321" s="66" t="s">
        <v>411</v>
      </c>
      <c r="E321" s="78">
        <v>10000</v>
      </c>
      <c r="F321" s="109">
        <v>0</v>
      </c>
      <c r="G321" s="479">
        <f>H321-F321</f>
        <v>5.0199999999999996</v>
      </c>
      <c r="H321" s="78">
        <v>5.0199999999999996</v>
      </c>
      <c r="I321" s="144">
        <f>SUM(H321:H324)</f>
        <v>10.879999999999999</v>
      </c>
      <c r="J321" s="23"/>
    </row>
    <row r="322" spans="1:10" ht="16" x14ac:dyDescent="0.2">
      <c r="A322" s="63"/>
      <c r="B322" s="75" t="s">
        <v>591</v>
      </c>
      <c r="C322" s="66" t="s">
        <v>367</v>
      </c>
      <c r="D322" s="66" t="s">
        <v>412</v>
      </c>
      <c r="E322" s="78">
        <v>10000</v>
      </c>
      <c r="F322" s="109">
        <v>3.42</v>
      </c>
      <c r="G322" s="479"/>
      <c r="H322" s="78">
        <f>F322</f>
        <v>3.42</v>
      </c>
      <c r="I322" s="144"/>
      <c r="J322" s="23"/>
    </row>
    <row r="323" spans="1:10" ht="16" x14ac:dyDescent="0.2">
      <c r="A323" s="63"/>
      <c r="B323" s="75" t="s">
        <v>591</v>
      </c>
      <c r="C323" s="66" t="s">
        <v>367</v>
      </c>
      <c r="D323" s="66" t="s">
        <v>413</v>
      </c>
      <c r="E323" s="78">
        <v>50000</v>
      </c>
      <c r="F323" s="109">
        <v>2.09</v>
      </c>
      <c r="G323" s="479"/>
      <c r="H323" s="78">
        <f>F323</f>
        <v>2.09</v>
      </c>
      <c r="I323" s="144"/>
      <c r="J323" s="23"/>
    </row>
    <row r="324" spans="1:10" ht="16" x14ac:dyDescent="0.2">
      <c r="A324" s="63"/>
      <c r="B324" s="75" t="s">
        <v>591</v>
      </c>
      <c r="C324" s="66" t="s">
        <v>367</v>
      </c>
      <c r="D324" s="66" t="s">
        <v>414</v>
      </c>
      <c r="E324" s="78">
        <v>10000</v>
      </c>
      <c r="F324" s="109">
        <v>0.35</v>
      </c>
      <c r="G324" s="479"/>
      <c r="H324" s="78">
        <f>F324</f>
        <v>0.35</v>
      </c>
      <c r="I324" s="144"/>
      <c r="J324" s="23"/>
    </row>
    <row r="325" spans="1:10" ht="16" x14ac:dyDescent="0.2">
      <c r="A325" s="63"/>
      <c r="B325" s="75"/>
      <c r="C325" s="70"/>
      <c r="D325" s="173"/>
      <c r="E325" s="130"/>
      <c r="F325" s="130"/>
      <c r="G325" s="493"/>
      <c r="H325" s="130"/>
      <c r="I325" s="192"/>
      <c r="J325" s="23"/>
    </row>
    <row r="326" spans="1:10" ht="16" x14ac:dyDescent="0.2">
      <c r="A326" s="63"/>
      <c r="B326" s="75" t="s">
        <v>593</v>
      </c>
      <c r="C326" s="70" t="s">
        <v>374</v>
      </c>
      <c r="D326" s="70" t="s">
        <v>411</v>
      </c>
      <c r="E326" s="130">
        <v>10000</v>
      </c>
      <c r="F326" s="111">
        <v>0</v>
      </c>
      <c r="G326" s="479">
        <f>H326-F326</f>
        <v>5.0199999999999996</v>
      </c>
      <c r="H326" s="130">
        <v>5.0199999999999996</v>
      </c>
      <c r="I326" s="192">
        <f>H326</f>
        <v>5.0199999999999996</v>
      </c>
      <c r="J326" s="23"/>
    </row>
    <row r="327" spans="1:10" ht="16" x14ac:dyDescent="0.2">
      <c r="A327" s="63"/>
      <c r="B327" s="75"/>
      <c r="C327" s="70"/>
      <c r="D327" s="70"/>
      <c r="E327" s="130"/>
      <c r="F327" s="111"/>
      <c r="G327" s="479"/>
      <c r="H327" s="130"/>
      <c r="I327" s="192"/>
      <c r="J327" s="23"/>
    </row>
    <row r="328" spans="1:10" ht="16" x14ac:dyDescent="0.2">
      <c r="A328" s="63"/>
      <c r="B328" s="75" t="s">
        <v>721</v>
      </c>
      <c r="C328" s="70" t="s">
        <v>722</v>
      </c>
      <c r="D328" s="70" t="s">
        <v>411</v>
      </c>
      <c r="E328" s="130">
        <v>10000</v>
      </c>
      <c r="F328" s="130">
        <v>0</v>
      </c>
      <c r="G328" s="277">
        <v>2.0099999999999998</v>
      </c>
      <c r="H328" s="130"/>
      <c r="I328" s="192">
        <v>2.0099999999999998</v>
      </c>
      <c r="J328" s="23"/>
    </row>
    <row r="329" spans="1:10" ht="16" x14ac:dyDescent="0.2">
      <c r="A329" s="63"/>
      <c r="B329" s="75"/>
      <c r="C329" s="70"/>
      <c r="D329" s="70"/>
      <c r="E329" s="130"/>
      <c r="F329" s="130"/>
      <c r="G329" s="277"/>
      <c r="H329" s="130"/>
      <c r="I329" s="192"/>
      <c r="J329" s="23"/>
    </row>
    <row r="330" spans="1:10" ht="16" x14ac:dyDescent="0.2">
      <c r="A330" s="63"/>
      <c r="B330" s="75" t="s">
        <v>759</v>
      </c>
      <c r="C330" s="70" t="s">
        <v>753</v>
      </c>
      <c r="D330" s="70" t="s">
        <v>411</v>
      </c>
      <c r="E330" s="130">
        <v>10000</v>
      </c>
      <c r="F330" s="111">
        <v>0</v>
      </c>
      <c r="G330" s="479">
        <v>0.53</v>
      </c>
      <c r="H330" s="130">
        <f>SUM(F330:G330)</f>
        <v>0.53</v>
      </c>
      <c r="I330" s="192">
        <f>SUM(H330:H331)</f>
        <v>0.95</v>
      </c>
      <c r="J330" s="23"/>
    </row>
    <row r="331" spans="1:10" ht="16" x14ac:dyDescent="0.2">
      <c r="A331" s="63"/>
      <c r="B331" s="75" t="s">
        <v>759</v>
      </c>
      <c r="C331" s="70" t="s">
        <v>753</v>
      </c>
      <c r="D331" s="70" t="s">
        <v>413</v>
      </c>
      <c r="E331" s="130">
        <v>10000</v>
      </c>
      <c r="F331" s="111">
        <v>0.42</v>
      </c>
      <c r="G331" s="479"/>
      <c r="H331" s="130">
        <v>0.42</v>
      </c>
      <c r="I331" s="192"/>
      <c r="J331" s="23"/>
    </row>
    <row r="332" spans="1:10" ht="16" x14ac:dyDescent="0.2">
      <c r="A332" s="63"/>
      <c r="B332" s="75"/>
      <c r="C332" s="70"/>
      <c r="D332" s="70"/>
      <c r="E332" s="130"/>
      <c r="F332" s="130"/>
      <c r="G332" s="277"/>
      <c r="H332" s="130"/>
      <c r="I332" s="192"/>
      <c r="J332" s="23"/>
    </row>
    <row r="333" spans="1:10" ht="16" x14ac:dyDescent="0.2">
      <c r="A333" s="63"/>
      <c r="B333" s="75" t="s">
        <v>642</v>
      </c>
      <c r="C333" s="70" t="s">
        <v>641</v>
      </c>
      <c r="D333" s="70" t="s">
        <v>411</v>
      </c>
      <c r="E333" s="130">
        <v>200000</v>
      </c>
      <c r="F333" s="111">
        <v>12.54</v>
      </c>
      <c r="G333" s="479">
        <v>0.66</v>
      </c>
      <c r="H333" s="130">
        <f>SUM(F333:G333)</f>
        <v>13.2</v>
      </c>
      <c r="I333" s="192">
        <f>SUM(H333:H334)</f>
        <v>21.56</v>
      </c>
      <c r="J333" s="23"/>
    </row>
    <row r="334" spans="1:10" ht="16" x14ac:dyDescent="0.2">
      <c r="A334" s="63"/>
      <c r="B334" s="75" t="s">
        <v>642</v>
      </c>
      <c r="C334" s="70" t="s">
        <v>641</v>
      </c>
      <c r="D334" s="70" t="s">
        <v>413</v>
      </c>
      <c r="E334" s="130">
        <v>200000</v>
      </c>
      <c r="F334" s="111">
        <v>8.36</v>
      </c>
      <c r="G334" s="479"/>
      <c r="H334" s="130">
        <f>F334</f>
        <v>8.36</v>
      </c>
      <c r="I334" s="192"/>
      <c r="J334" s="23"/>
    </row>
    <row r="335" spans="1:10" ht="16" x14ac:dyDescent="0.2">
      <c r="A335" s="63"/>
      <c r="B335" s="75"/>
      <c r="C335" s="70"/>
      <c r="D335" s="70"/>
      <c r="E335" s="130"/>
      <c r="F335" s="130"/>
      <c r="G335" s="493"/>
      <c r="H335" s="130"/>
      <c r="I335" s="192"/>
      <c r="J335" s="23"/>
    </row>
    <row r="336" spans="1:10" ht="16" x14ac:dyDescent="0.2">
      <c r="A336" s="63"/>
      <c r="B336" s="75" t="s">
        <v>594</v>
      </c>
      <c r="C336" s="66" t="s">
        <v>72</v>
      </c>
      <c r="D336" s="66" t="s">
        <v>411</v>
      </c>
      <c r="E336" s="78">
        <v>10000</v>
      </c>
      <c r="F336" s="109">
        <v>0</v>
      </c>
      <c r="G336" s="479">
        <f>H336-F336</f>
        <v>8.02</v>
      </c>
      <c r="H336" s="78">
        <v>8.02</v>
      </c>
      <c r="I336" s="144">
        <f>H336</f>
        <v>8.02</v>
      </c>
      <c r="J336" s="23"/>
    </row>
    <row r="337" spans="1:10" ht="16" x14ac:dyDescent="0.2">
      <c r="A337" s="63"/>
      <c r="B337" s="75"/>
      <c r="C337" s="66"/>
      <c r="D337" s="66"/>
      <c r="E337" s="78"/>
      <c r="F337" s="78"/>
      <c r="G337" s="277"/>
      <c r="H337" s="78"/>
      <c r="I337" s="144"/>
      <c r="J337" s="23"/>
    </row>
    <row r="338" spans="1:10" ht="16" x14ac:dyDescent="0.2">
      <c r="A338" s="63"/>
      <c r="B338" s="75" t="s">
        <v>595</v>
      </c>
      <c r="C338" s="66" t="s">
        <v>118</v>
      </c>
      <c r="D338" s="66" t="s">
        <v>411</v>
      </c>
      <c r="E338" s="79">
        <v>10000</v>
      </c>
      <c r="F338" s="109">
        <v>0</v>
      </c>
      <c r="G338" s="479">
        <f>H338-F338</f>
        <v>8.02</v>
      </c>
      <c r="H338" s="79">
        <v>8.02</v>
      </c>
      <c r="I338" s="144">
        <f>SUM(H338:H339)</f>
        <v>12.2</v>
      </c>
      <c r="J338" s="23"/>
    </row>
    <row r="339" spans="1:10" ht="16" x14ac:dyDescent="0.2">
      <c r="A339" s="63"/>
      <c r="B339" s="75" t="s">
        <v>595</v>
      </c>
      <c r="C339" s="66" t="s">
        <v>118</v>
      </c>
      <c r="D339" s="66" t="s">
        <v>413</v>
      </c>
      <c r="E339" s="79">
        <v>100000</v>
      </c>
      <c r="F339" s="109">
        <v>4.18</v>
      </c>
      <c r="G339" s="479"/>
      <c r="H339" s="79">
        <f>F339</f>
        <v>4.18</v>
      </c>
      <c r="I339" s="144"/>
      <c r="J339" s="23"/>
    </row>
    <row r="340" spans="1:10" ht="16" x14ac:dyDescent="0.2">
      <c r="A340" s="63"/>
      <c r="B340" s="75"/>
      <c r="C340" s="66"/>
      <c r="D340" s="66"/>
      <c r="E340" s="79"/>
      <c r="F340" s="78"/>
      <c r="G340" s="277"/>
      <c r="H340" s="79"/>
      <c r="I340" s="144"/>
      <c r="J340" s="23"/>
    </row>
    <row r="341" spans="1:10" ht="16" x14ac:dyDescent="0.2">
      <c r="A341" s="63"/>
      <c r="B341" s="75" t="s">
        <v>596</v>
      </c>
      <c r="C341" s="66" t="s">
        <v>62</v>
      </c>
      <c r="D341" s="66" t="s">
        <v>411</v>
      </c>
      <c r="E341" s="78">
        <v>200000</v>
      </c>
      <c r="F341" s="109">
        <f>H341-G341</f>
        <v>58.52</v>
      </c>
      <c r="G341" s="479">
        <v>3.08</v>
      </c>
      <c r="H341" s="78">
        <v>61.6</v>
      </c>
      <c r="I341" s="144">
        <f>SUM(H341:H344)</f>
        <v>73.72999999999999</v>
      </c>
      <c r="J341" s="23"/>
    </row>
    <row r="342" spans="1:10" ht="16" x14ac:dyDescent="0.2">
      <c r="A342" s="63"/>
      <c r="B342" s="75" t="s">
        <v>596</v>
      </c>
      <c r="C342" s="66" t="s">
        <v>62</v>
      </c>
      <c r="D342" s="66" t="s">
        <v>412</v>
      </c>
      <c r="E342" s="79">
        <v>10000</v>
      </c>
      <c r="F342" s="109">
        <v>3.42</v>
      </c>
      <c r="G342" s="479"/>
      <c r="H342" s="79">
        <f>F342</f>
        <v>3.42</v>
      </c>
      <c r="I342" s="144"/>
      <c r="J342" s="23"/>
    </row>
    <row r="343" spans="1:10" ht="16" x14ac:dyDescent="0.2">
      <c r="A343" s="63"/>
      <c r="B343" s="75" t="s">
        <v>596</v>
      </c>
      <c r="C343" s="66" t="s">
        <v>62</v>
      </c>
      <c r="D343" s="66" t="s">
        <v>413</v>
      </c>
      <c r="E343" s="78">
        <v>200000</v>
      </c>
      <c r="F343" s="109">
        <v>8.36</v>
      </c>
      <c r="G343" s="479"/>
      <c r="H343" s="79">
        <f>F343</f>
        <v>8.36</v>
      </c>
      <c r="I343" s="144"/>
      <c r="J343" s="23"/>
    </row>
    <row r="344" spans="1:10" ht="16" x14ac:dyDescent="0.2">
      <c r="A344" s="63"/>
      <c r="B344" s="75" t="s">
        <v>596</v>
      </c>
      <c r="C344" s="66" t="s">
        <v>62</v>
      </c>
      <c r="D344" s="66" t="s">
        <v>414</v>
      </c>
      <c r="E344" s="79">
        <v>10000</v>
      </c>
      <c r="F344" s="109">
        <v>0.35</v>
      </c>
      <c r="G344" s="479"/>
      <c r="H344" s="79">
        <f>F344</f>
        <v>0.35</v>
      </c>
      <c r="I344" s="144"/>
      <c r="J344" s="23"/>
    </row>
    <row r="345" spans="1:10" ht="16" x14ac:dyDescent="0.2">
      <c r="A345" s="63"/>
      <c r="B345" s="75"/>
      <c r="C345" s="66"/>
      <c r="D345" s="66"/>
      <c r="E345" s="79"/>
      <c r="F345" s="78"/>
      <c r="G345" s="277"/>
      <c r="H345" s="79"/>
      <c r="I345" s="144"/>
      <c r="J345" s="23"/>
    </row>
    <row r="346" spans="1:10" ht="16" x14ac:dyDescent="0.2">
      <c r="A346" s="63"/>
      <c r="B346" s="75" t="s">
        <v>597</v>
      </c>
      <c r="C346" s="66" t="s">
        <v>38</v>
      </c>
      <c r="D346" s="66" t="s">
        <v>411</v>
      </c>
      <c r="E346" s="78">
        <v>20000</v>
      </c>
      <c r="F346" s="109">
        <f>H346-G346</f>
        <v>5.0199999999999996</v>
      </c>
      <c r="G346" s="479">
        <v>5.0199999999999996</v>
      </c>
      <c r="H346" s="78">
        <v>10.039999999999999</v>
      </c>
      <c r="I346" s="144">
        <f>SUM(H346:H349)</f>
        <v>14.649999999999999</v>
      </c>
      <c r="J346" s="211"/>
    </row>
    <row r="347" spans="1:10" ht="16" x14ac:dyDescent="0.2">
      <c r="A347" s="63"/>
      <c r="B347" s="75" t="s">
        <v>597</v>
      </c>
      <c r="C347" s="66" t="s">
        <v>38</v>
      </c>
      <c r="D347" s="66" t="s">
        <v>412</v>
      </c>
      <c r="E347" s="78">
        <v>10000</v>
      </c>
      <c r="F347" s="109">
        <v>3.42</v>
      </c>
      <c r="G347" s="479"/>
      <c r="H347" s="78">
        <f>F347</f>
        <v>3.42</v>
      </c>
      <c r="I347" s="144"/>
      <c r="J347" s="23"/>
    </row>
    <row r="348" spans="1:10" ht="16" x14ac:dyDescent="0.2">
      <c r="A348" s="63"/>
      <c r="B348" s="75" t="s">
        <v>597</v>
      </c>
      <c r="C348" s="66" t="s">
        <v>38</v>
      </c>
      <c r="D348" s="66" t="s">
        <v>413</v>
      </c>
      <c r="E348" s="78">
        <v>20000</v>
      </c>
      <c r="F348" s="109">
        <v>0.84</v>
      </c>
      <c r="G348" s="479"/>
      <c r="H348" s="78">
        <f>F348</f>
        <v>0.84</v>
      </c>
      <c r="I348" s="144"/>
      <c r="J348" s="23"/>
    </row>
    <row r="349" spans="1:10" ht="16" x14ac:dyDescent="0.2">
      <c r="A349" s="63"/>
      <c r="B349" s="75" t="s">
        <v>597</v>
      </c>
      <c r="C349" s="66" t="s">
        <v>38</v>
      </c>
      <c r="D349" s="66" t="s">
        <v>414</v>
      </c>
      <c r="E349" s="78">
        <v>10000</v>
      </c>
      <c r="F349" s="109">
        <v>0.35</v>
      </c>
      <c r="G349" s="479"/>
      <c r="H349" s="78">
        <f>F349</f>
        <v>0.35</v>
      </c>
      <c r="I349" s="144"/>
      <c r="J349" s="23"/>
    </row>
    <row r="350" spans="1:10" ht="16" x14ac:dyDescent="0.2">
      <c r="A350" s="63"/>
      <c r="B350" s="75"/>
      <c r="C350" s="66"/>
      <c r="D350" s="66"/>
      <c r="E350" s="78"/>
      <c r="F350" s="78"/>
      <c r="G350" s="277"/>
      <c r="H350" s="78"/>
      <c r="I350" s="144"/>
      <c r="J350" s="23"/>
    </row>
    <row r="351" spans="1:10" ht="16" x14ac:dyDescent="0.2">
      <c r="A351" s="63"/>
      <c r="B351" s="75" t="s">
        <v>598</v>
      </c>
      <c r="C351" s="66" t="s">
        <v>134</v>
      </c>
      <c r="D351" s="66" t="s">
        <v>411</v>
      </c>
      <c r="E351" s="78">
        <v>10000</v>
      </c>
      <c r="F351" s="78">
        <v>0</v>
      </c>
      <c r="G351" s="277">
        <v>0.91</v>
      </c>
      <c r="H351" s="78">
        <v>0.91</v>
      </c>
      <c r="I351" s="144">
        <f>SUM(H351:H353)</f>
        <v>4.07</v>
      </c>
      <c r="J351" s="23"/>
    </row>
    <row r="352" spans="1:10" ht="16" x14ac:dyDescent="0.2">
      <c r="A352" s="63"/>
      <c r="B352" s="75" t="s">
        <v>598</v>
      </c>
      <c r="C352" s="66" t="s">
        <v>134</v>
      </c>
      <c r="D352" s="66" t="s">
        <v>412</v>
      </c>
      <c r="E352" s="78">
        <v>8000</v>
      </c>
      <c r="F352" s="78">
        <v>2.74</v>
      </c>
      <c r="G352" s="277"/>
      <c r="H352" s="78">
        <v>2.74</v>
      </c>
      <c r="I352" s="144"/>
      <c r="J352" s="23"/>
    </row>
    <row r="353" spans="1:19" ht="16" x14ac:dyDescent="0.2">
      <c r="A353" s="63"/>
      <c r="B353" s="75" t="s">
        <v>598</v>
      </c>
      <c r="C353" s="66" t="s">
        <v>134</v>
      </c>
      <c r="D353" s="66" t="s">
        <v>413</v>
      </c>
      <c r="E353" s="78">
        <v>10000</v>
      </c>
      <c r="F353" s="78">
        <v>0.42</v>
      </c>
      <c r="G353" s="277">
        <v>0</v>
      </c>
      <c r="H353" s="78">
        <v>0.42</v>
      </c>
      <c r="I353" s="144"/>
      <c r="J353" s="23"/>
    </row>
    <row r="354" spans="1:19" ht="16" x14ac:dyDescent="0.2">
      <c r="A354" s="63"/>
      <c r="B354" s="75"/>
      <c r="C354" s="66"/>
      <c r="D354" s="66"/>
      <c r="E354" s="78"/>
      <c r="F354" s="78"/>
      <c r="G354" s="277"/>
      <c r="H354" s="78"/>
      <c r="I354" s="144"/>
      <c r="J354" s="23"/>
    </row>
    <row r="355" spans="1:19" ht="16" x14ac:dyDescent="0.2">
      <c r="A355" s="63"/>
      <c r="B355" s="75" t="s">
        <v>727</v>
      </c>
      <c r="C355" s="66" t="s">
        <v>744</v>
      </c>
      <c r="D355" s="66" t="s">
        <v>411</v>
      </c>
      <c r="E355" s="78">
        <v>50000</v>
      </c>
      <c r="F355" s="109"/>
      <c r="G355" s="479">
        <v>1.26</v>
      </c>
      <c r="H355" s="78">
        <v>1.26</v>
      </c>
      <c r="I355" s="144">
        <f>SUM(H355:H357)</f>
        <v>6.77</v>
      </c>
      <c r="J355" s="23" t="s">
        <v>1041</v>
      </c>
    </row>
    <row r="356" spans="1:19" ht="16" x14ac:dyDescent="0.2">
      <c r="A356" s="63"/>
      <c r="B356" s="75" t="s">
        <v>727</v>
      </c>
      <c r="C356" s="66" t="s">
        <v>744</v>
      </c>
      <c r="D356" s="66" t="s">
        <v>412</v>
      </c>
      <c r="E356" s="78">
        <v>10000</v>
      </c>
      <c r="F356" s="109">
        <v>3.42</v>
      </c>
      <c r="G356" s="479"/>
      <c r="H356" s="78">
        <v>3.42</v>
      </c>
      <c r="I356" s="144"/>
      <c r="J356" s="23"/>
    </row>
    <row r="357" spans="1:19" ht="16" x14ac:dyDescent="0.2">
      <c r="A357" s="63"/>
      <c r="B357" s="75" t="s">
        <v>727</v>
      </c>
      <c r="C357" s="66" t="s">
        <v>744</v>
      </c>
      <c r="D357" s="66" t="s">
        <v>413</v>
      </c>
      <c r="E357" s="78">
        <v>50000</v>
      </c>
      <c r="F357" s="109">
        <v>2.09</v>
      </c>
      <c r="G357" s="479"/>
      <c r="H357" s="78">
        <v>2.09</v>
      </c>
      <c r="I357" s="144"/>
      <c r="J357" s="23"/>
    </row>
    <row r="358" spans="1:19" ht="16" x14ac:dyDescent="0.2">
      <c r="A358" s="63"/>
      <c r="B358" s="75"/>
      <c r="C358" s="66"/>
      <c r="D358" s="66"/>
      <c r="E358" s="78"/>
      <c r="F358" s="78"/>
      <c r="G358" s="277"/>
      <c r="H358" s="78"/>
      <c r="I358" s="144"/>
      <c r="J358" s="23"/>
    </row>
    <row r="359" spans="1:19" ht="16" x14ac:dyDescent="0.2">
      <c r="A359" s="63"/>
      <c r="B359" s="75" t="s">
        <v>599</v>
      </c>
      <c r="C359" s="66" t="s">
        <v>186</v>
      </c>
      <c r="D359" s="66" t="s">
        <v>411</v>
      </c>
      <c r="E359" s="78">
        <v>250000</v>
      </c>
      <c r="F359" s="109">
        <f>H359-G359</f>
        <v>73.92</v>
      </c>
      <c r="G359" s="479">
        <v>3.08</v>
      </c>
      <c r="H359" s="78">
        <v>77</v>
      </c>
      <c r="I359" s="144">
        <f>SUM(H359:H362)</f>
        <v>128.92000000000002</v>
      </c>
      <c r="J359" s="23"/>
    </row>
    <row r="360" spans="1:19" ht="16" x14ac:dyDescent="0.2">
      <c r="A360" s="63"/>
      <c r="B360" s="75" t="s">
        <v>599</v>
      </c>
      <c r="C360" s="66" t="s">
        <v>186</v>
      </c>
      <c r="D360" s="66" t="s">
        <v>417</v>
      </c>
      <c r="E360" s="78">
        <v>45000</v>
      </c>
      <c r="F360" s="109">
        <v>30.47</v>
      </c>
      <c r="G360" s="479"/>
      <c r="H360" s="78">
        <v>30.47</v>
      </c>
      <c r="I360" s="144"/>
      <c r="J360" s="23"/>
    </row>
    <row r="361" spans="1:19" ht="16" x14ac:dyDescent="0.2">
      <c r="A361" s="63"/>
      <c r="B361" s="75" t="s">
        <v>599</v>
      </c>
      <c r="C361" s="66" t="s">
        <v>186</v>
      </c>
      <c r="D361" s="66" t="s">
        <v>413</v>
      </c>
      <c r="E361" s="78">
        <v>250000</v>
      </c>
      <c r="F361" s="109">
        <v>10.45</v>
      </c>
      <c r="G361" s="479"/>
      <c r="H361" s="78">
        <f>F361</f>
        <v>10.45</v>
      </c>
      <c r="I361" s="144"/>
      <c r="J361" s="23"/>
    </row>
    <row r="362" spans="1:19" ht="16" x14ac:dyDescent="0.2">
      <c r="A362" s="63"/>
      <c r="B362" s="75" t="s">
        <v>599</v>
      </c>
      <c r="C362" s="66" t="s">
        <v>186</v>
      </c>
      <c r="D362" s="66" t="s">
        <v>418</v>
      </c>
      <c r="E362" s="78">
        <v>250000</v>
      </c>
      <c r="F362" s="109">
        <v>11</v>
      </c>
      <c r="G362" s="479"/>
      <c r="H362" s="78">
        <f>F362</f>
        <v>11</v>
      </c>
      <c r="I362" s="144"/>
      <c r="J362" s="23"/>
    </row>
    <row r="363" spans="1:19" ht="16" x14ac:dyDescent="0.2">
      <c r="A363" s="63"/>
      <c r="B363" s="75"/>
      <c r="C363" s="66"/>
      <c r="D363" s="66"/>
      <c r="E363" s="78"/>
      <c r="F363" s="109"/>
      <c r="G363" s="479"/>
      <c r="H363" s="78"/>
      <c r="I363" s="144"/>
      <c r="J363" s="23"/>
    </row>
    <row r="364" spans="1:19" ht="16" x14ac:dyDescent="0.2">
      <c r="A364" s="63"/>
      <c r="B364" s="75" t="s">
        <v>798</v>
      </c>
      <c r="C364" s="66" t="s">
        <v>1013</v>
      </c>
      <c r="D364" s="66" t="s">
        <v>411</v>
      </c>
      <c r="E364" s="78"/>
      <c r="F364" s="109"/>
      <c r="G364" s="479"/>
      <c r="H364" s="78"/>
      <c r="I364" s="144"/>
      <c r="J364" s="23" t="s">
        <v>987</v>
      </c>
    </row>
    <row r="365" spans="1:19" ht="16" x14ac:dyDescent="0.2">
      <c r="A365" s="63"/>
      <c r="B365" s="75"/>
      <c r="C365" s="66"/>
      <c r="D365" s="66"/>
      <c r="E365" s="78"/>
      <c r="F365" s="78"/>
      <c r="G365" s="277"/>
      <c r="H365" s="78"/>
      <c r="I365" s="144"/>
      <c r="J365" s="23"/>
    </row>
    <row r="366" spans="1:19" ht="16" x14ac:dyDescent="0.2">
      <c r="A366" s="63"/>
      <c r="B366" s="75" t="s">
        <v>602</v>
      </c>
      <c r="C366" s="66" t="s">
        <v>135</v>
      </c>
      <c r="D366" s="66" t="s">
        <v>411</v>
      </c>
      <c r="E366" s="78">
        <v>10000</v>
      </c>
      <c r="F366" s="109">
        <v>0</v>
      </c>
      <c r="G366" s="479">
        <f>H366-F366</f>
        <v>8.02</v>
      </c>
      <c r="H366" s="78">
        <v>8.02</v>
      </c>
      <c r="I366" s="144">
        <f>SUM(H366:H370)</f>
        <v>20.37</v>
      </c>
      <c r="J366" s="23"/>
    </row>
    <row r="367" spans="1:19" s="226" customFormat="1" ht="16" x14ac:dyDescent="0.2">
      <c r="A367" s="101"/>
      <c r="B367" s="75" t="s">
        <v>602</v>
      </c>
      <c r="C367" s="66" t="s">
        <v>135</v>
      </c>
      <c r="D367" s="173" t="s">
        <v>412</v>
      </c>
      <c r="E367" s="78">
        <v>10000</v>
      </c>
      <c r="F367" s="109">
        <v>3.42</v>
      </c>
      <c r="G367" s="479"/>
      <c r="H367" s="78">
        <f>F367</f>
        <v>3.42</v>
      </c>
      <c r="I367" s="144"/>
      <c r="J367" s="23"/>
      <c r="K367"/>
      <c r="L367"/>
      <c r="M367"/>
      <c r="N367"/>
      <c r="O367"/>
      <c r="P367"/>
      <c r="Q367"/>
      <c r="R367"/>
      <c r="S367"/>
    </row>
    <row r="368" spans="1:19" ht="16" x14ac:dyDescent="0.2">
      <c r="A368" s="63"/>
      <c r="B368" s="75" t="s">
        <v>602</v>
      </c>
      <c r="C368" s="66" t="s">
        <v>135</v>
      </c>
      <c r="D368" s="173" t="s">
        <v>413</v>
      </c>
      <c r="E368" s="78">
        <v>100000</v>
      </c>
      <c r="F368" s="109">
        <v>4.18</v>
      </c>
      <c r="G368" s="479"/>
      <c r="H368" s="79">
        <f>F368</f>
        <v>4.18</v>
      </c>
      <c r="I368" s="144"/>
      <c r="J368" s="23"/>
    </row>
    <row r="369" spans="1:29" ht="16" x14ac:dyDescent="0.2">
      <c r="A369" s="63"/>
      <c r="B369" s="75" t="s">
        <v>602</v>
      </c>
      <c r="C369" s="66" t="s">
        <v>135</v>
      </c>
      <c r="D369" s="173" t="s">
        <v>418</v>
      </c>
      <c r="E369" s="78">
        <v>100000</v>
      </c>
      <c r="F369" s="109">
        <v>4.4000000000000004</v>
      </c>
      <c r="G369" s="479"/>
      <c r="H369" s="79">
        <f>F369</f>
        <v>4.4000000000000004</v>
      </c>
      <c r="I369" s="144"/>
      <c r="J369" s="23"/>
    </row>
    <row r="370" spans="1:29" ht="16" x14ac:dyDescent="0.2">
      <c r="A370" s="63"/>
      <c r="B370" s="75" t="s">
        <v>602</v>
      </c>
      <c r="C370" s="66" t="s">
        <v>135</v>
      </c>
      <c r="D370" s="173" t="s">
        <v>414</v>
      </c>
      <c r="E370" s="78">
        <v>10000</v>
      </c>
      <c r="F370" s="109">
        <v>0.35</v>
      </c>
      <c r="G370" s="479"/>
      <c r="H370" s="79">
        <f>F370</f>
        <v>0.35</v>
      </c>
      <c r="I370" s="144"/>
      <c r="J370" s="23"/>
    </row>
    <row r="371" spans="1:29" ht="16" x14ac:dyDescent="0.2">
      <c r="A371" s="63"/>
      <c r="B371" s="75"/>
      <c r="C371" s="66"/>
      <c r="D371" s="66"/>
      <c r="E371" s="78"/>
      <c r="F371" s="78"/>
      <c r="G371" s="277"/>
      <c r="H371" s="79"/>
      <c r="I371" s="144"/>
      <c r="J371" s="23"/>
    </row>
    <row r="372" spans="1:29" ht="16" x14ac:dyDescent="0.2">
      <c r="A372" s="63"/>
      <c r="B372" s="75" t="s">
        <v>603</v>
      </c>
      <c r="C372" s="66" t="s">
        <v>42</v>
      </c>
      <c r="D372" s="66" t="s">
        <v>411</v>
      </c>
      <c r="E372" s="78">
        <v>250000</v>
      </c>
      <c r="F372" s="109">
        <v>48.24</v>
      </c>
      <c r="G372" s="479">
        <v>2.0099999999999998</v>
      </c>
      <c r="H372" s="79">
        <f>SUM(F372:G372)</f>
        <v>50.25</v>
      </c>
      <c r="I372" s="144">
        <f>SUM(H372:H377)</f>
        <v>109.32</v>
      </c>
      <c r="J372" s="23"/>
    </row>
    <row r="373" spans="1:29" ht="16" x14ac:dyDescent="0.2">
      <c r="A373" s="63"/>
      <c r="B373" s="75" t="s">
        <v>603</v>
      </c>
      <c r="C373" s="66" t="s">
        <v>42</v>
      </c>
      <c r="D373" s="173" t="s">
        <v>417</v>
      </c>
      <c r="E373" s="78">
        <v>50000</v>
      </c>
      <c r="F373" s="109">
        <v>33.85</v>
      </c>
      <c r="G373" s="479"/>
      <c r="H373" s="79">
        <f>F373</f>
        <v>33.85</v>
      </c>
      <c r="I373" s="144"/>
      <c r="J373" s="23"/>
    </row>
    <row r="374" spans="1:29" ht="16" x14ac:dyDescent="0.2">
      <c r="A374" s="63"/>
      <c r="B374" s="75" t="s">
        <v>603</v>
      </c>
      <c r="C374" s="66" t="s">
        <v>42</v>
      </c>
      <c r="D374" s="173" t="s">
        <v>412</v>
      </c>
      <c r="E374" s="78">
        <v>10000</v>
      </c>
      <c r="F374" s="109">
        <v>3.42</v>
      </c>
      <c r="G374" s="479"/>
      <c r="H374" s="79">
        <f>F374</f>
        <v>3.42</v>
      </c>
      <c r="I374" s="144"/>
      <c r="J374" s="23"/>
    </row>
    <row r="375" spans="1:29" ht="16" x14ac:dyDescent="0.2">
      <c r="A375" s="63"/>
      <c r="B375" s="75" t="s">
        <v>603</v>
      </c>
      <c r="C375" s="66" t="s">
        <v>42</v>
      </c>
      <c r="D375" s="173" t="s">
        <v>413</v>
      </c>
      <c r="E375" s="78">
        <v>250000</v>
      </c>
      <c r="F375" s="109">
        <v>10.45</v>
      </c>
      <c r="G375" s="479"/>
      <c r="H375" s="79">
        <f>F375</f>
        <v>10.45</v>
      </c>
      <c r="I375" s="144"/>
      <c r="J375" s="23"/>
    </row>
    <row r="376" spans="1:29" ht="16" x14ac:dyDescent="0.2">
      <c r="A376" s="63"/>
      <c r="B376" s="75" t="s">
        <v>603</v>
      </c>
      <c r="C376" s="66" t="s">
        <v>42</v>
      </c>
      <c r="D376" s="173" t="s">
        <v>418</v>
      </c>
      <c r="E376" s="78">
        <v>250000</v>
      </c>
      <c r="F376" s="109">
        <v>11</v>
      </c>
      <c r="G376" s="479"/>
      <c r="H376" s="79">
        <f>F376</f>
        <v>11</v>
      </c>
      <c r="I376" s="144"/>
      <c r="J376" s="23"/>
    </row>
    <row r="377" spans="1:29" ht="16" x14ac:dyDescent="0.2">
      <c r="A377" s="63"/>
      <c r="B377" s="75" t="s">
        <v>603</v>
      </c>
      <c r="C377" s="66" t="s">
        <v>42</v>
      </c>
      <c r="D377" s="173" t="s">
        <v>414</v>
      </c>
      <c r="E377" s="78">
        <v>10000</v>
      </c>
      <c r="F377" s="109">
        <v>0.35</v>
      </c>
      <c r="G377" s="479"/>
      <c r="H377" s="79">
        <f>F377</f>
        <v>0.35</v>
      </c>
      <c r="I377" s="144"/>
      <c r="J377" s="23"/>
    </row>
    <row r="378" spans="1:29" ht="16" x14ac:dyDescent="0.2">
      <c r="A378" s="63"/>
      <c r="B378" s="75"/>
      <c r="C378" s="66"/>
      <c r="D378" s="66"/>
      <c r="E378" s="79"/>
      <c r="F378" s="78"/>
      <c r="G378" s="277"/>
      <c r="H378" s="79"/>
      <c r="I378" s="144"/>
      <c r="J378" s="23"/>
    </row>
    <row r="379" spans="1:29" ht="16" x14ac:dyDescent="0.2">
      <c r="A379" s="63"/>
      <c r="B379" s="75" t="s">
        <v>604</v>
      </c>
      <c r="C379" s="66" t="s">
        <v>43</v>
      </c>
      <c r="D379" s="66" t="s">
        <v>411</v>
      </c>
      <c r="E379" s="78">
        <v>180000</v>
      </c>
      <c r="F379" s="109">
        <f>H379-G379</f>
        <v>239.35999999999999</v>
      </c>
      <c r="G379" s="479">
        <v>14.08</v>
      </c>
      <c r="H379" s="78">
        <v>253.44</v>
      </c>
      <c r="I379" s="144">
        <f>SUM(H379:H382)</f>
        <v>278.79000000000002</v>
      </c>
      <c r="J379" s="23"/>
    </row>
    <row r="380" spans="1:29" s="305" customFormat="1" ht="16" x14ac:dyDescent="0.2">
      <c r="A380" s="63"/>
      <c r="B380" s="304" t="s">
        <v>604</v>
      </c>
      <c r="C380" s="66" t="s">
        <v>43</v>
      </c>
      <c r="D380" s="66" t="s">
        <v>417</v>
      </c>
      <c r="E380" s="78">
        <v>5000</v>
      </c>
      <c r="F380" s="109">
        <v>17.61</v>
      </c>
      <c r="G380" s="479"/>
      <c r="H380" s="78">
        <f>F380</f>
        <v>17.61</v>
      </c>
      <c r="I380" s="144"/>
      <c r="J380" s="23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1:29" ht="16" x14ac:dyDescent="0.2">
      <c r="A381" s="63"/>
      <c r="B381" s="75" t="s">
        <v>604</v>
      </c>
      <c r="C381" s="66" t="s">
        <v>43</v>
      </c>
      <c r="D381" s="66" t="s">
        <v>413</v>
      </c>
      <c r="E381" s="78">
        <v>180000</v>
      </c>
      <c r="F381" s="109">
        <v>7.52</v>
      </c>
      <c r="G381" s="479"/>
      <c r="H381" s="78">
        <f>F381</f>
        <v>7.52</v>
      </c>
      <c r="I381" s="144"/>
      <c r="J381" s="23"/>
    </row>
    <row r="382" spans="1:29" s="305" customFormat="1" ht="16" x14ac:dyDescent="0.2">
      <c r="A382" s="63"/>
      <c r="B382" s="304" t="s">
        <v>604</v>
      </c>
      <c r="C382" s="66" t="s">
        <v>43</v>
      </c>
      <c r="D382" s="66" t="s">
        <v>418</v>
      </c>
      <c r="E382" s="78">
        <v>5000</v>
      </c>
      <c r="F382" s="109">
        <v>0.22</v>
      </c>
      <c r="G382" s="479"/>
      <c r="H382" s="78">
        <f>F382</f>
        <v>0.22</v>
      </c>
      <c r="I382" s="144"/>
      <c r="J382" s="23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1:29" ht="16" x14ac:dyDescent="0.2">
      <c r="A383" s="63"/>
      <c r="B383" s="75"/>
      <c r="C383" s="66"/>
      <c r="D383" s="66"/>
      <c r="E383" s="79"/>
      <c r="F383" s="78"/>
      <c r="G383" s="277"/>
      <c r="H383" s="78"/>
      <c r="I383" s="144"/>
      <c r="J383" s="23"/>
    </row>
    <row r="384" spans="1:29" ht="16" x14ac:dyDescent="0.2">
      <c r="A384" s="63"/>
      <c r="B384" s="75" t="s">
        <v>605</v>
      </c>
      <c r="C384" s="66" t="s">
        <v>340</v>
      </c>
      <c r="D384" s="66" t="s">
        <v>411</v>
      </c>
      <c r="E384" s="78">
        <v>20000</v>
      </c>
      <c r="F384" s="109">
        <v>2.0099999999999998</v>
      </c>
      <c r="G384" s="479">
        <v>2.0099999999999998</v>
      </c>
      <c r="H384" s="78">
        <v>4.0199999999999996</v>
      </c>
      <c r="I384" s="144">
        <f>SUM(H384:H385)</f>
        <v>4.4399999999999995</v>
      </c>
      <c r="J384" s="23"/>
    </row>
    <row r="385" spans="1:10" ht="16" x14ac:dyDescent="0.2">
      <c r="A385" s="63"/>
      <c r="B385" s="75" t="s">
        <v>605</v>
      </c>
      <c r="C385" s="66" t="s">
        <v>340</v>
      </c>
      <c r="D385" s="66" t="s">
        <v>413</v>
      </c>
      <c r="E385" s="78">
        <v>10000</v>
      </c>
      <c r="F385" s="109">
        <v>0.42</v>
      </c>
      <c r="G385" s="479"/>
      <c r="H385" s="78">
        <f>F385</f>
        <v>0.42</v>
      </c>
      <c r="I385" s="144"/>
      <c r="J385" s="23"/>
    </row>
    <row r="386" spans="1:10" ht="16" x14ac:dyDescent="0.2">
      <c r="A386" s="63"/>
      <c r="B386" s="75"/>
      <c r="C386" s="66"/>
      <c r="D386" s="66"/>
      <c r="E386" s="78"/>
      <c r="F386" s="78"/>
      <c r="G386" s="277"/>
      <c r="H386" s="78"/>
      <c r="I386" s="144"/>
      <c r="J386" s="23"/>
    </row>
    <row r="387" spans="1:10" ht="16" x14ac:dyDescent="0.2">
      <c r="A387" s="63"/>
      <c r="B387" s="75" t="s">
        <v>606</v>
      </c>
      <c r="C387" s="66" t="s">
        <v>44</v>
      </c>
      <c r="D387" s="66" t="s">
        <v>411</v>
      </c>
      <c r="E387" s="78">
        <v>10000</v>
      </c>
      <c r="F387" s="109">
        <v>0</v>
      </c>
      <c r="G387" s="479">
        <v>14.08</v>
      </c>
      <c r="H387" s="78">
        <v>14.08</v>
      </c>
      <c r="I387" s="144">
        <f>SUM(H387:H388)</f>
        <v>14.5</v>
      </c>
      <c r="J387" s="23"/>
    </row>
    <row r="388" spans="1:10" ht="16" x14ac:dyDescent="0.2">
      <c r="A388" s="63"/>
      <c r="B388" s="75" t="s">
        <v>606</v>
      </c>
      <c r="C388" s="66" t="s">
        <v>44</v>
      </c>
      <c r="D388" s="66" t="s">
        <v>413</v>
      </c>
      <c r="E388" s="79">
        <v>10000</v>
      </c>
      <c r="F388" s="109">
        <v>0.42</v>
      </c>
      <c r="G388" s="479"/>
      <c r="H388" s="79">
        <f>F388</f>
        <v>0.42</v>
      </c>
      <c r="I388" s="144"/>
      <c r="J388" s="23"/>
    </row>
    <row r="389" spans="1:10" ht="16" x14ac:dyDescent="0.2">
      <c r="A389" s="63"/>
      <c r="B389" s="75"/>
      <c r="C389" s="66"/>
      <c r="D389" s="66"/>
      <c r="E389" s="79"/>
      <c r="F389" s="78"/>
      <c r="G389" s="277"/>
      <c r="H389" s="79"/>
      <c r="I389" s="144"/>
      <c r="J389" s="23"/>
    </row>
    <row r="390" spans="1:10" ht="16" x14ac:dyDescent="0.2">
      <c r="A390" s="63"/>
      <c r="B390" s="75" t="s">
        <v>607</v>
      </c>
      <c r="C390" s="66" t="s">
        <v>96</v>
      </c>
      <c r="D390" s="66" t="s">
        <v>411</v>
      </c>
      <c r="E390" s="78">
        <v>30000</v>
      </c>
      <c r="F390" s="109">
        <f>H390-G390</f>
        <v>4.0200000000000005</v>
      </c>
      <c r="G390" s="479">
        <v>2.0099999999999998</v>
      </c>
      <c r="H390" s="78">
        <v>6.03</v>
      </c>
      <c r="I390" s="144">
        <f>SUM(H390:H391)</f>
        <v>6.45</v>
      </c>
      <c r="J390" s="23"/>
    </row>
    <row r="391" spans="1:10" ht="16" x14ac:dyDescent="0.2">
      <c r="A391" s="63"/>
      <c r="B391" s="75" t="s">
        <v>607</v>
      </c>
      <c r="C391" s="66" t="s">
        <v>96</v>
      </c>
      <c r="D391" s="66" t="s">
        <v>413</v>
      </c>
      <c r="E391" s="79">
        <v>10000</v>
      </c>
      <c r="F391" s="109">
        <v>0.42</v>
      </c>
      <c r="G391" s="479"/>
      <c r="H391" s="79">
        <f>F391</f>
        <v>0.42</v>
      </c>
      <c r="I391" s="144"/>
      <c r="J391" s="23"/>
    </row>
    <row r="392" spans="1:10" ht="16" x14ac:dyDescent="0.2">
      <c r="A392" s="63"/>
      <c r="B392" s="75"/>
      <c r="C392" s="66"/>
      <c r="D392" s="66"/>
      <c r="E392" s="79"/>
      <c r="F392" s="78"/>
      <c r="G392" s="277"/>
      <c r="H392" s="79"/>
      <c r="I392" s="144"/>
      <c r="J392" s="23"/>
    </row>
    <row r="393" spans="1:10" ht="16" x14ac:dyDescent="0.2">
      <c r="A393" s="63"/>
      <c r="B393" s="75" t="s">
        <v>608</v>
      </c>
      <c r="C393" s="66" t="s">
        <v>496</v>
      </c>
      <c r="D393" s="66" t="s">
        <v>411</v>
      </c>
      <c r="E393" s="79">
        <v>10000</v>
      </c>
      <c r="F393" s="109">
        <v>0</v>
      </c>
      <c r="G393" s="479">
        <v>0.91</v>
      </c>
      <c r="H393" s="79">
        <f>SUM(F393:G393)</f>
        <v>0.91</v>
      </c>
      <c r="I393" s="144">
        <f>H393</f>
        <v>0.91</v>
      </c>
      <c r="J393" s="23"/>
    </row>
    <row r="394" spans="1:10" ht="16" x14ac:dyDescent="0.2">
      <c r="A394" s="63"/>
      <c r="B394" s="75"/>
      <c r="C394" s="66"/>
      <c r="D394" s="66"/>
      <c r="E394" s="79"/>
      <c r="F394" s="78"/>
      <c r="G394" s="277"/>
      <c r="H394" s="79"/>
      <c r="I394" s="144"/>
      <c r="J394" s="23"/>
    </row>
    <row r="395" spans="1:10" ht="16" x14ac:dyDescent="0.2">
      <c r="A395" s="63"/>
      <c r="B395" s="75" t="s">
        <v>609</v>
      </c>
      <c r="C395" s="66" t="s">
        <v>137</v>
      </c>
      <c r="D395" s="66" t="s">
        <v>411</v>
      </c>
      <c r="E395" s="79">
        <v>100000</v>
      </c>
      <c r="F395" s="109">
        <f>H395-G395</f>
        <v>5.9399999999999995</v>
      </c>
      <c r="G395" s="479">
        <v>0.66</v>
      </c>
      <c r="H395" s="79">
        <v>6.6</v>
      </c>
      <c r="I395" s="144">
        <f>SUM(H395:H396)</f>
        <v>10.78</v>
      </c>
      <c r="J395" s="23"/>
    </row>
    <row r="396" spans="1:10" ht="16" x14ac:dyDescent="0.2">
      <c r="A396" s="63"/>
      <c r="B396" s="75" t="s">
        <v>609</v>
      </c>
      <c r="C396" s="66" t="s">
        <v>137</v>
      </c>
      <c r="D396" s="66" t="s">
        <v>413</v>
      </c>
      <c r="E396" s="79">
        <v>100000</v>
      </c>
      <c r="F396" s="109">
        <v>4.18</v>
      </c>
      <c r="G396" s="479"/>
      <c r="H396" s="79">
        <f>F396</f>
        <v>4.18</v>
      </c>
      <c r="I396" s="144"/>
      <c r="J396" s="23"/>
    </row>
    <row r="397" spans="1:10" ht="16" x14ac:dyDescent="0.2">
      <c r="A397" s="63"/>
      <c r="B397" s="75"/>
      <c r="C397" s="66"/>
      <c r="D397" s="66"/>
      <c r="E397" s="79"/>
      <c r="F397" s="78"/>
      <c r="G397" s="277"/>
      <c r="H397" s="79"/>
      <c r="I397" s="144"/>
      <c r="J397" s="23"/>
    </row>
    <row r="398" spans="1:10" ht="16" x14ac:dyDescent="0.2">
      <c r="A398" s="63"/>
      <c r="B398" s="75" t="s">
        <v>610</v>
      </c>
      <c r="C398" s="66" t="s">
        <v>45</v>
      </c>
      <c r="D398" s="66" t="s">
        <v>411</v>
      </c>
      <c r="E398" s="78">
        <v>10000</v>
      </c>
      <c r="F398" s="109">
        <v>0</v>
      </c>
      <c r="G398" s="479">
        <v>2.0099999999999998</v>
      </c>
      <c r="H398" s="78">
        <v>2.0099999999999998</v>
      </c>
      <c r="I398" s="144">
        <f>H398</f>
        <v>2.0099999999999998</v>
      </c>
      <c r="J398" s="211"/>
    </row>
    <row r="399" spans="1:10" ht="16" x14ac:dyDescent="0.2">
      <c r="A399" s="63"/>
      <c r="B399" s="75"/>
      <c r="C399" s="66"/>
      <c r="D399" s="66"/>
      <c r="E399" s="78"/>
      <c r="F399" s="109"/>
      <c r="G399" s="479"/>
      <c r="H399" s="78"/>
      <c r="I399" s="144"/>
      <c r="J399" s="211"/>
    </row>
    <row r="400" spans="1:10" ht="16" x14ac:dyDescent="0.2">
      <c r="A400" s="63"/>
      <c r="B400" s="75" t="s">
        <v>556</v>
      </c>
      <c r="C400" s="66" t="s">
        <v>58</v>
      </c>
      <c r="D400" s="66" t="s">
        <v>411</v>
      </c>
      <c r="E400" s="79">
        <v>10000</v>
      </c>
      <c r="F400" s="109">
        <v>0</v>
      </c>
      <c r="G400" s="479">
        <f>H400-F400</f>
        <v>14.08</v>
      </c>
      <c r="H400" s="79">
        <v>14.08</v>
      </c>
      <c r="I400" s="192">
        <f>H400</f>
        <v>14.08</v>
      </c>
      <c r="J400" s="23"/>
    </row>
    <row r="401" spans="1:10" ht="16" x14ac:dyDescent="0.2">
      <c r="A401" s="63"/>
      <c r="B401" s="75"/>
      <c r="C401" s="66"/>
      <c r="D401" s="66"/>
      <c r="E401" s="79"/>
      <c r="F401" s="78"/>
      <c r="G401" s="277"/>
      <c r="H401" s="79"/>
      <c r="I401" s="144"/>
      <c r="J401" s="23"/>
    </row>
    <row r="402" spans="1:10" ht="16" x14ac:dyDescent="0.2">
      <c r="A402" s="63"/>
      <c r="B402" s="75" t="s">
        <v>611</v>
      </c>
      <c r="C402" s="66" t="s">
        <v>230</v>
      </c>
      <c r="D402" s="66" t="s">
        <v>411</v>
      </c>
      <c r="E402" s="79">
        <v>100000</v>
      </c>
      <c r="F402" s="109">
        <v>45.18</v>
      </c>
      <c r="G402" s="479">
        <v>5.0199999999999996</v>
      </c>
      <c r="H402" s="79">
        <v>50.2</v>
      </c>
      <c r="I402" s="144">
        <f>SUM(H402:H405)</f>
        <v>97.65000000000002</v>
      </c>
      <c r="J402" s="23"/>
    </row>
    <row r="403" spans="1:10" ht="16" x14ac:dyDescent="0.2">
      <c r="A403" s="63"/>
      <c r="B403" s="75" t="s">
        <v>611</v>
      </c>
      <c r="C403" s="66" t="s">
        <v>230</v>
      </c>
      <c r="D403" s="66" t="s">
        <v>417</v>
      </c>
      <c r="E403" s="79">
        <v>50000</v>
      </c>
      <c r="F403" s="109">
        <v>33.85</v>
      </c>
      <c r="G403" s="479"/>
      <c r="H403" s="79">
        <f>F403</f>
        <v>33.85</v>
      </c>
      <c r="I403" s="144"/>
      <c r="J403" s="23"/>
    </row>
    <row r="404" spans="1:10" ht="16" x14ac:dyDescent="0.2">
      <c r="A404" s="63"/>
      <c r="B404" s="75" t="s">
        <v>611</v>
      </c>
      <c r="C404" s="66" t="s">
        <v>230</v>
      </c>
      <c r="D404" s="66" t="s">
        <v>413</v>
      </c>
      <c r="E404" s="79">
        <v>220000</v>
      </c>
      <c r="F404" s="109">
        <v>9.1999999999999993</v>
      </c>
      <c r="G404" s="479"/>
      <c r="H404" s="79">
        <f>F404</f>
        <v>9.1999999999999993</v>
      </c>
      <c r="I404" s="144"/>
      <c r="J404" s="23"/>
    </row>
    <row r="405" spans="1:10" ht="16" x14ac:dyDescent="0.2">
      <c r="A405" s="63"/>
      <c r="B405" s="75" t="s">
        <v>611</v>
      </c>
      <c r="C405" s="66" t="s">
        <v>230</v>
      </c>
      <c r="D405" s="173" t="s">
        <v>418</v>
      </c>
      <c r="E405" s="78">
        <v>100000</v>
      </c>
      <c r="F405" s="109">
        <v>4.4000000000000004</v>
      </c>
      <c r="G405" s="479"/>
      <c r="H405" s="78">
        <f>F405</f>
        <v>4.4000000000000004</v>
      </c>
      <c r="I405" s="144"/>
      <c r="J405" s="23"/>
    </row>
    <row r="406" spans="1:10" ht="16" x14ac:dyDescent="0.2">
      <c r="A406" s="63"/>
      <c r="B406" s="75"/>
      <c r="C406" s="66"/>
      <c r="D406" s="66"/>
      <c r="E406" s="79"/>
      <c r="F406" s="78"/>
      <c r="G406" s="277"/>
      <c r="H406" s="79"/>
      <c r="I406" s="144"/>
      <c r="J406" s="23"/>
    </row>
    <row r="407" spans="1:10" ht="16" x14ac:dyDescent="0.2">
      <c r="A407" s="63"/>
      <c r="B407" s="75" t="s">
        <v>612</v>
      </c>
      <c r="C407" s="66" t="s">
        <v>334</v>
      </c>
      <c r="D407" s="66" t="s">
        <v>411</v>
      </c>
      <c r="E407" s="78">
        <v>50000</v>
      </c>
      <c r="F407" s="109">
        <f>H407-G407</f>
        <v>12.32</v>
      </c>
      <c r="G407" s="479">
        <v>3.08</v>
      </c>
      <c r="H407" s="78">
        <v>15.4</v>
      </c>
      <c r="I407" s="144">
        <f>SUM(H407:H412)</f>
        <v>70.92</v>
      </c>
      <c r="J407" s="23"/>
    </row>
    <row r="408" spans="1:10" ht="16" x14ac:dyDescent="0.2">
      <c r="A408" s="63"/>
      <c r="B408" s="75" t="s">
        <v>612</v>
      </c>
      <c r="C408" s="66" t="s">
        <v>334</v>
      </c>
      <c r="D408" s="173" t="s">
        <v>417</v>
      </c>
      <c r="E408" s="78">
        <v>50000</v>
      </c>
      <c r="F408" s="109">
        <v>22.05</v>
      </c>
      <c r="G408" s="479"/>
      <c r="H408" s="78">
        <f>F408</f>
        <v>22.05</v>
      </c>
      <c r="I408" s="144"/>
      <c r="J408" s="104"/>
    </row>
    <row r="409" spans="1:10" ht="16" x14ac:dyDescent="0.2">
      <c r="A409" s="63"/>
      <c r="B409" s="75" t="s">
        <v>612</v>
      </c>
      <c r="C409" s="66" t="s">
        <v>334</v>
      </c>
      <c r="D409" s="173" t="s">
        <v>412</v>
      </c>
      <c r="E409" s="78">
        <v>10000</v>
      </c>
      <c r="F409" s="109">
        <v>3.42</v>
      </c>
      <c r="G409" s="479"/>
      <c r="H409" s="78">
        <f>F409</f>
        <v>3.42</v>
      </c>
      <c r="I409" s="144"/>
      <c r="J409" s="91"/>
    </row>
    <row r="410" spans="1:10" ht="16" x14ac:dyDescent="0.2">
      <c r="A410" s="63"/>
      <c r="B410" s="75" t="s">
        <v>612</v>
      </c>
      <c r="C410" s="66" t="s">
        <v>334</v>
      </c>
      <c r="D410" s="173" t="s">
        <v>413</v>
      </c>
      <c r="E410" s="78">
        <v>500000</v>
      </c>
      <c r="F410" s="109">
        <v>20.9</v>
      </c>
      <c r="G410" s="479"/>
      <c r="H410" s="78">
        <f>F410</f>
        <v>20.9</v>
      </c>
      <c r="I410" s="144"/>
      <c r="J410" s="91"/>
    </row>
    <row r="411" spans="1:10" ht="16" x14ac:dyDescent="0.2">
      <c r="A411" s="63"/>
      <c r="B411" s="75" t="s">
        <v>612</v>
      </c>
      <c r="C411" s="66" t="s">
        <v>334</v>
      </c>
      <c r="D411" s="173" t="s">
        <v>418</v>
      </c>
      <c r="E411" s="78">
        <v>200000</v>
      </c>
      <c r="F411" s="109">
        <v>8.8000000000000007</v>
      </c>
      <c r="G411" s="479"/>
      <c r="H411" s="78">
        <f>F411</f>
        <v>8.8000000000000007</v>
      </c>
      <c r="I411" s="144"/>
      <c r="J411" s="91"/>
    </row>
    <row r="412" spans="1:10" ht="16" x14ac:dyDescent="0.2">
      <c r="A412" s="63"/>
      <c r="B412" s="75" t="s">
        <v>612</v>
      </c>
      <c r="C412" s="66" t="s">
        <v>334</v>
      </c>
      <c r="D412" s="173" t="s">
        <v>414</v>
      </c>
      <c r="E412" s="78">
        <v>10000</v>
      </c>
      <c r="F412" s="109">
        <v>0.35</v>
      </c>
      <c r="G412" s="479"/>
      <c r="H412" s="79">
        <f>F412</f>
        <v>0.35</v>
      </c>
      <c r="I412" s="144"/>
      <c r="J412" s="91"/>
    </row>
    <row r="413" spans="1:10" ht="16" x14ac:dyDescent="0.2">
      <c r="A413" s="63"/>
      <c r="B413" s="75"/>
      <c r="C413" s="66"/>
      <c r="D413" s="66"/>
      <c r="E413" s="78"/>
      <c r="F413" s="78"/>
      <c r="G413" s="277"/>
      <c r="H413" s="79"/>
      <c r="I413" s="144"/>
      <c r="J413" s="91"/>
    </row>
    <row r="414" spans="1:10" ht="16" x14ac:dyDescent="0.2">
      <c r="A414" s="63"/>
      <c r="B414" s="75" t="s">
        <v>613</v>
      </c>
      <c r="C414" s="66" t="s">
        <v>182</v>
      </c>
      <c r="D414" s="66" t="s">
        <v>411</v>
      </c>
      <c r="E414" s="78">
        <v>10000</v>
      </c>
      <c r="F414" s="109">
        <v>0</v>
      </c>
      <c r="G414" s="479">
        <v>1.26</v>
      </c>
      <c r="H414" s="78">
        <f>SUM(F414:G414)</f>
        <v>1.26</v>
      </c>
      <c r="I414" s="144">
        <f>SUM(H414:H415)</f>
        <v>2.17</v>
      </c>
      <c r="J414" s="104"/>
    </row>
    <row r="415" spans="1:10" ht="16" x14ac:dyDescent="0.2">
      <c r="A415" s="63"/>
      <c r="B415" s="75" t="s">
        <v>613</v>
      </c>
      <c r="C415" s="66" t="s">
        <v>182</v>
      </c>
      <c r="D415" s="66" t="s">
        <v>417</v>
      </c>
      <c r="E415" s="78">
        <v>5000</v>
      </c>
      <c r="F415" s="109">
        <v>0.91</v>
      </c>
      <c r="G415" s="478"/>
      <c r="H415" s="78">
        <f>F415</f>
        <v>0.91</v>
      </c>
      <c r="I415" s="144"/>
      <c r="J415" s="104"/>
    </row>
    <row r="416" spans="1:10" ht="16" x14ac:dyDescent="0.2">
      <c r="A416" s="63"/>
      <c r="B416" s="75"/>
      <c r="D416" s="66"/>
      <c r="E416" s="78"/>
      <c r="F416" s="78"/>
      <c r="G416" s="277"/>
      <c r="H416" s="78"/>
      <c r="I416" s="144"/>
      <c r="J416" s="104"/>
    </row>
    <row r="417" spans="1:10" ht="16" x14ac:dyDescent="0.2">
      <c r="A417" s="63"/>
      <c r="B417" s="75" t="s">
        <v>614</v>
      </c>
      <c r="C417" s="66" t="s">
        <v>366</v>
      </c>
      <c r="D417" s="66" t="s">
        <v>411</v>
      </c>
      <c r="E417" s="78">
        <v>10000</v>
      </c>
      <c r="F417" s="109">
        <v>0</v>
      </c>
      <c r="G417" s="479">
        <v>5.0199999999999996</v>
      </c>
      <c r="H417" s="78">
        <v>5.0199999999999996</v>
      </c>
      <c r="I417" s="144">
        <f>SUM(H417:H422)</f>
        <v>21.78</v>
      </c>
      <c r="J417" s="104"/>
    </row>
    <row r="418" spans="1:10" ht="16" x14ac:dyDescent="0.2">
      <c r="A418" s="63"/>
      <c r="B418" s="75" t="s">
        <v>614</v>
      </c>
      <c r="C418" s="66" t="s">
        <v>366</v>
      </c>
      <c r="D418" s="173" t="s">
        <v>417</v>
      </c>
      <c r="E418" s="78">
        <v>10000</v>
      </c>
      <c r="F418" s="109">
        <v>4.41</v>
      </c>
      <c r="G418" s="479"/>
      <c r="H418" s="78">
        <f>F418</f>
        <v>4.41</v>
      </c>
      <c r="I418" s="144"/>
      <c r="J418" s="211"/>
    </row>
    <row r="419" spans="1:10" ht="16" x14ac:dyDescent="0.2">
      <c r="A419" s="63"/>
      <c r="B419" s="75" t="s">
        <v>614</v>
      </c>
      <c r="C419" s="66" t="s">
        <v>366</v>
      </c>
      <c r="D419" s="173" t="s">
        <v>412</v>
      </c>
      <c r="E419" s="78">
        <v>10000</v>
      </c>
      <c r="F419" s="109">
        <v>3.42</v>
      </c>
      <c r="G419" s="479"/>
      <c r="H419" s="78">
        <f>F419</f>
        <v>3.42</v>
      </c>
      <c r="I419" s="144"/>
      <c r="J419" s="104"/>
    </row>
    <row r="420" spans="1:10" ht="16" x14ac:dyDescent="0.2">
      <c r="A420" s="63"/>
      <c r="B420" s="75" t="s">
        <v>614</v>
      </c>
      <c r="C420" s="66" t="s">
        <v>366</v>
      </c>
      <c r="D420" s="173" t="s">
        <v>413</v>
      </c>
      <c r="E420" s="78">
        <v>100000</v>
      </c>
      <c r="F420" s="109">
        <v>4.18</v>
      </c>
      <c r="G420" s="479"/>
      <c r="H420" s="78">
        <f>F420</f>
        <v>4.18</v>
      </c>
      <c r="I420" s="144"/>
      <c r="J420" s="104"/>
    </row>
    <row r="421" spans="1:10" ht="16" x14ac:dyDescent="0.2">
      <c r="A421" s="63"/>
      <c r="B421" s="75" t="s">
        <v>614</v>
      </c>
      <c r="C421" s="66" t="s">
        <v>366</v>
      </c>
      <c r="D421" s="173" t="s">
        <v>418</v>
      </c>
      <c r="E421" s="78">
        <v>100000</v>
      </c>
      <c r="F421" s="109">
        <v>4.4000000000000004</v>
      </c>
      <c r="G421" s="479"/>
      <c r="H421" s="78">
        <f>F421</f>
        <v>4.4000000000000004</v>
      </c>
      <c r="I421" s="144"/>
      <c r="J421" s="104"/>
    </row>
    <row r="422" spans="1:10" ht="16" x14ac:dyDescent="0.2">
      <c r="A422" s="63"/>
      <c r="B422" s="75" t="s">
        <v>614</v>
      </c>
      <c r="C422" s="66" t="s">
        <v>366</v>
      </c>
      <c r="D422" s="173" t="s">
        <v>414</v>
      </c>
      <c r="E422" s="78">
        <v>10000</v>
      </c>
      <c r="F422" s="109">
        <v>0.35</v>
      </c>
      <c r="G422" s="479"/>
      <c r="H422" s="78">
        <f>F422</f>
        <v>0.35</v>
      </c>
      <c r="I422" s="144"/>
      <c r="J422" s="104"/>
    </row>
    <row r="423" spans="1:10" ht="16" x14ac:dyDescent="0.2">
      <c r="A423" s="63"/>
      <c r="B423" s="75"/>
      <c r="C423" s="66"/>
      <c r="D423" s="66"/>
      <c r="E423" s="78"/>
      <c r="F423" s="78"/>
      <c r="G423" s="277"/>
      <c r="H423" s="78"/>
      <c r="I423" s="144"/>
      <c r="J423" s="104"/>
    </row>
    <row r="424" spans="1:10" ht="16" x14ac:dyDescent="0.2">
      <c r="A424" s="63"/>
      <c r="B424" s="75" t="s">
        <v>536</v>
      </c>
      <c r="C424" s="66" t="s">
        <v>524</v>
      </c>
      <c r="D424" s="66" t="s">
        <v>411</v>
      </c>
      <c r="E424" s="78">
        <v>10000</v>
      </c>
      <c r="F424" s="109">
        <v>0</v>
      </c>
      <c r="G424" s="479">
        <f>H424-F424</f>
        <v>0.66</v>
      </c>
      <c r="H424" s="78">
        <v>0.66</v>
      </c>
      <c r="I424" s="144">
        <f>SUM(H424:H426)</f>
        <v>2.87</v>
      </c>
      <c r="J424" s="23"/>
    </row>
    <row r="425" spans="1:10" ht="16" x14ac:dyDescent="0.2">
      <c r="A425" s="63"/>
      <c r="B425" s="75" t="s">
        <v>536</v>
      </c>
      <c r="C425" s="66" t="s">
        <v>524</v>
      </c>
      <c r="D425" s="66" t="s">
        <v>412</v>
      </c>
      <c r="E425" s="78">
        <v>4000</v>
      </c>
      <c r="F425" s="109">
        <v>1.37</v>
      </c>
      <c r="G425" s="479"/>
      <c r="H425" s="78">
        <f>F425</f>
        <v>1.37</v>
      </c>
      <c r="I425" s="144"/>
      <c r="J425" s="23"/>
    </row>
    <row r="426" spans="1:10" ht="16" x14ac:dyDescent="0.2">
      <c r="A426" s="63"/>
      <c r="B426" s="75" t="s">
        <v>536</v>
      </c>
      <c r="C426" s="66" t="s">
        <v>524</v>
      </c>
      <c r="D426" s="66" t="s">
        <v>413</v>
      </c>
      <c r="E426" s="78">
        <v>20000</v>
      </c>
      <c r="F426" s="109">
        <v>0.84</v>
      </c>
      <c r="G426" s="479"/>
      <c r="H426" s="78">
        <f>F426</f>
        <v>0.84</v>
      </c>
      <c r="I426" s="144"/>
      <c r="J426" s="23"/>
    </row>
    <row r="427" spans="1:10" ht="16" x14ac:dyDescent="0.2">
      <c r="A427" s="63"/>
      <c r="B427" s="75"/>
      <c r="C427" s="66"/>
      <c r="D427" s="66"/>
      <c r="E427" s="78"/>
      <c r="F427" s="78"/>
      <c r="G427" s="277"/>
      <c r="H427" s="78"/>
      <c r="I427" s="144"/>
      <c r="J427" s="23"/>
    </row>
    <row r="428" spans="1:10" ht="16" x14ac:dyDescent="0.2">
      <c r="A428" s="63"/>
      <c r="B428" s="75" t="s">
        <v>725</v>
      </c>
      <c r="C428" s="66" t="s">
        <v>745</v>
      </c>
      <c r="D428" s="66" t="s">
        <v>411</v>
      </c>
      <c r="E428" s="78">
        <v>20000</v>
      </c>
      <c r="F428" s="109">
        <f>H428-G428</f>
        <v>1.26</v>
      </c>
      <c r="G428" s="479">
        <v>1.26</v>
      </c>
      <c r="H428" s="78">
        <v>2.52</v>
      </c>
      <c r="I428" s="144">
        <f>SUM(H428:H431)</f>
        <v>15.51</v>
      </c>
      <c r="J428" s="23"/>
    </row>
    <row r="429" spans="1:10" ht="16" x14ac:dyDescent="0.2">
      <c r="A429" s="63"/>
      <c r="B429" s="75" t="s">
        <v>725</v>
      </c>
      <c r="C429" s="66" t="s">
        <v>745</v>
      </c>
      <c r="D429" s="66" t="s">
        <v>417</v>
      </c>
      <c r="E429" s="78">
        <v>10000</v>
      </c>
      <c r="F429" s="109">
        <v>4.41</v>
      </c>
      <c r="G429" s="479"/>
      <c r="H429" s="78">
        <v>4.41</v>
      </c>
      <c r="I429" s="144"/>
      <c r="J429" s="23"/>
    </row>
    <row r="430" spans="1:10" ht="16" x14ac:dyDescent="0.2">
      <c r="A430" s="63"/>
      <c r="B430" s="75" t="s">
        <v>725</v>
      </c>
      <c r="C430" s="66" t="s">
        <v>745</v>
      </c>
      <c r="D430" s="66" t="s">
        <v>413</v>
      </c>
      <c r="E430" s="78">
        <v>100000</v>
      </c>
      <c r="F430" s="109">
        <v>4.18</v>
      </c>
      <c r="G430" s="479"/>
      <c r="H430" s="78">
        <v>4.18</v>
      </c>
      <c r="I430" s="144"/>
      <c r="J430" s="23"/>
    </row>
    <row r="431" spans="1:10" ht="16" x14ac:dyDescent="0.2">
      <c r="A431" s="63"/>
      <c r="B431" s="75" t="s">
        <v>725</v>
      </c>
      <c r="C431" s="66" t="s">
        <v>745</v>
      </c>
      <c r="D431" s="66" t="s">
        <v>418</v>
      </c>
      <c r="E431" s="78">
        <v>200000</v>
      </c>
      <c r="F431" s="109">
        <v>4.4000000000000004</v>
      </c>
      <c r="G431" s="479"/>
      <c r="H431" s="78">
        <v>4.4000000000000004</v>
      </c>
      <c r="I431" s="144"/>
      <c r="J431" s="23"/>
    </row>
    <row r="432" spans="1:10" ht="16" x14ac:dyDescent="0.2">
      <c r="A432" s="63"/>
      <c r="B432" s="75"/>
      <c r="C432" s="66"/>
      <c r="D432" s="66"/>
      <c r="E432" s="78"/>
      <c r="F432" s="78"/>
      <c r="G432" s="277"/>
      <c r="H432" s="78"/>
      <c r="I432" s="144"/>
      <c r="J432" s="23"/>
    </row>
    <row r="433" spans="1:10" ht="16" x14ac:dyDescent="0.2">
      <c r="A433" s="63"/>
      <c r="B433" s="75" t="s">
        <v>616</v>
      </c>
      <c r="C433" s="66" t="s">
        <v>437</v>
      </c>
      <c r="D433" s="66" t="s">
        <v>411</v>
      </c>
      <c r="E433" s="78">
        <v>100000</v>
      </c>
      <c r="F433" s="109">
        <f>H433-G433</f>
        <v>5.9399999999999995</v>
      </c>
      <c r="G433" s="479">
        <v>0.66</v>
      </c>
      <c r="H433" s="78">
        <v>6.6</v>
      </c>
      <c r="I433" s="144">
        <f>SUM(H433:H434)</f>
        <v>10.78</v>
      </c>
      <c r="J433" s="23"/>
    </row>
    <row r="434" spans="1:10" ht="16" x14ac:dyDescent="0.2">
      <c r="A434" s="63"/>
      <c r="B434" s="75" t="s">
        <v>616</v>
      </c>
      <c r="C434" s="66" t="s">
        <v>437</v>
      </c>
      <c r="D434" s="66" t="s">
        <v>413</v>
      </c>
      <c r="E434" s="78">
        <v>100000</v>
      </c>
      <c r="F434" s="109">
        <v>4.18</v>
      </c>
      <c r="G434" s="479"/>
      <c r="H434" s="78">
        <f>F434</f>
        <v>4.18</v>
      </c>
      <c r="I434" s="369"/>
      <c r="J434" s="23"/>
    </row>
    <row r="435" spans="1:10" ht="16" x14ac:dyDescent="0.2">
      <c r="A435" s="63"/>
      <c r="B435" s="75"/>
      <c r="C435" s="66"/>
      <c r="D435" s="66"/>
      <c r="E435" s="79"/>
      <c r="F435" s="78"/>
      <c r="G435" s="277"/>
      <c r="H435" s="79"/>
      <c r="J435" s="23"/>
    </row>
    <row r="436" spans="1:10" ht="16" x14ac:dyDescent="0.2">
      <c r="A436" s="63"/>
      <c r="B436" s="75" t="s">
        <v>617</v>
      </c>
      <c r="C436" s="66" t="s">
        <v>231</v>
      </c>
      <c r="D436" s="66" t="s">
        <v>411</v>
      </c>
      <c r="E436" s="78">
        <v>250000</v>
      </c>
      <c r="F436" s="109">
        <f>H436-G436</f>
        <v>48.24</v>
      </c>
      <c r="G436" s="479">
        <v>2.0099999999999998</v>
      </c>
      <c r="H436" s="78">
        <v>50.25</v>
      </c>
      <c r="I436" s="144">
        <f>SUM(H436:H441)</f>
        <v>89.62</v>
      </c>
      <c r="J436" s="211"/>
    </row>
    <row r="437" spans="1:10" ht="16" x14ac:dyDescent="0.2">
      <c r="A437" s="63"/>
      <c r="B437" s="75" t="s">
        <v>617</v>
      </c>
      <c r="C437" s="66" t="s">
        <v>231</v>
      </c>
      <c r="D437" s="173" t="s">
        <v>417</v>
      </c>
      <c r="E437" s="78">
        <v>50000</v>
      </c>
      <c r="F437" s="109">
        <v>14.15</v>
      </c>
      <c r="G437" s="479"/>
      <c r="H437" s="78">
        <f>F437</f>
        <v>14.15</v>
      </c>
      <c r="I437" s="144"/>
      <c r="J437" s="23"/>
    </row>
    <row r="438" spans="1:10" ht="16" x14ac:dyDescent="0.2">
      <c r="A438" s="63"/>
      <c r="B438" s="75" t="s">
        <v>617</v>
      </c>
      <c r="C438" s="66" t="s">
        <v>231</v>
      </c>
      <c r="D438" s="173" t="s">
        <v>412</v>
      </c>
      <c r="E438" s="78">
        <v>10000</v>
      </c>
      <c r="F438" s="109">
        <v>3.42</v>
      </c>
      <c r="G438" s="479"/>
      <c r="H438" s="78">
        <f>F438</f>
        <v>3.42</v>
      </c>
      <c r="I438" s="144"/>
      <c r="J438" s="23"/>
    </row>
    <row r="439" spans="1:10" ht="16" x14ac:dyDescent="0.2">
      <c r="A439" s="63"/>
      <c r="B439" s="75" t="s">
        <v>617</v>
      </c>
      <c r="C439" s="66" t="s">
        <v>231</v>
      </c>
      <c r="D439" s="173" t="s">
        <v>413</v>
      </c>
      <c r="E439" s="79">
        <v>250000</v>
      </c>
      <c r="F439" s="109">
        <v>10.45</v>
      </c>
      <c r="G439" s="479"/>
      <c r="H439" s="79">
        <f>F439</f>
        <v>10.45</v>
      </c>
      <c r="I439" s="144"/>
      <c r="J439" s="23"/>
    </row>
    <row r="440" spans="1:10" ht="16" x14ac:dyDescent="0.2">
      <c r="A440" s="63"/>
      <c r="B440" s="75" t="s">
        <v>617</v>
      </c>
      <c r="C440" s="66" t="s">
        <v>231</v>
      </c>
      <c r="D440" s="173" t="s">
        <v>418</v>
      </c>
      <c r="E440" s="78">
        <v>250000</v>
      </c>
      <c r="F440" s="109">
        <v>11</v>
      </c>
      <c r="G440" s="479"/>
      <c r="H440" s="79">
        <f>F440</f>
        <v>11</v>
      </c>
      <c r="I440" s="144"/>
      <c r="J440" s="23"/>
    </row>
    <row r="441" spans="1:10" ht="16" x14ac:dyDescent="0.2">
      <c r="A441" s="63"/>
      <c r="B441" s="75" t="s">
        <v>617</v>
      </c>
      <c r="C441" s="66" t="s">
        <v>231</v>
      </c>
      <c r="D441" s="173" t="s">
        <v>414</v>
      </c>
      <c r="E441" s="78">
        <v>10000</v>
      </c>
      <c r="F441" s="109">
        <v>0.35</v>
      </c>
      <c r="G441" s="479"/>
      <c r="H441" s="79">
        <f>F441</f>
        <v>0.35</v>
      </c>
      <c r="I441" s="144"/>
      <c r="J441" s="23"/>
    </row>
    <row r="442" spans="1:10" ht="16" x14ac:dyDescent="0.2">
      <c r="A442" s="63"/>
      <c r="B442" s="75"/>
      <c r="C442" s="66"/>
      <c r="D442" s="173"/>
      <c r="E442" s="78"/>
      <c r="F442" s="109"/>
      <c r="G442" s="479"/>
      <c r="H442" s="79"/>
      <c r="I442" s="144"/>
      <c r="J442" s="23"/>
    </row>
    <row r="443" spans="1:10" ht="16" x14ac:dyDescent="0.2">
      <c r="A443" s="63"/>
      <c r="B443" s="75" t="s">
        <v>1020</v>
      </c>
      <c r="C443" s="66" t="s">
        <v>1021</v>
      </c>
      <c r="D443" s="173" t="s">
        <v>411</v>
      </c>
      <c r="E443" s="78">
        <v>250000</v>
      </c>
      <c r="F443" s="109">
        <v>21.84</v>
      </c>
      <c r="G443" s="479">
        <v>0.91</v>
      </c>
      <c r="H443" s="79">
        <f>SUM(F443:G443)</f>
        <v>22.75</v>
      </c>
      <c r="I443" s="144">
        <f>SUM(H443:H444)</f>
        <v>29.05</v>
      </c>
      <c r="J443" s="23"/>
    </row>
    <row r="444" spans="1:10" ht="16" x14ac:dyDescent="0.2">
      <c r="A444" s="63"/>
      <c r="B444" s="75" t="s">
        <v>1020</v>
      </c>
      <c r="C444" s="66" t="s">
        <v>1021</v>
      </c>
      <c r="D444" s="173" t="s">
        <v>417</v>
      </c>
      <c r="E444" s="78">
        <v>50000</v>
      </c>
      <c r="F444" s="109">
        <v>6.3</v>
      </c>
      <c r="G444" s="479"/>
      <c r="H444" s="79">
        <v>6.3</v>
      </c>
      <c r="I444" s="144"/>
      <c r="J444" s="23"/>
    </row>
    <row r="445" spans="1:10" ht="16" x14ac:dyDescent="0.2">
      <c r="A445" s="63"/>
      <c r="B445" s="75"/>
      <c r="C445" s="66"/>
      <c r="D445" s="173"/>
      <c r="E445" s="78"/>
      <c r="F445" s="78"/>
      <c r="G445" s="277"/>
      <c r="H445" s="79"/>
      <c r="I445" s="144"/>
      <c r="J445" s="23"/>
    </row>
    <row r="446" spans="1:10" ht="16" x14ac:dyDescent="0.2">
      <c r="A446" s="63"/>
      <c r="B446" s="75" t="s">
        <v>537</v>
      </c>
      <c r="C446" s="66" t="s">
        <v>531</v>
      </c>
      <c r="D446" s="173" t="s">
        <v>411</v>
      </c>
      <c r="E446" s="78">
        <v>10000</v>
      </c>
      <c r="F446" s="109">
        <v>0</v>
      </c>
      <c r="G446" s="479">
        <v>3.08</v>
      </c>
      <c r="H446" s="78">
        <f>SUM(F446:G446)</f>
        <v>3.08</v>
      </c>
      <c r="I446" s="144">
        <f>SUM(H446:H449)</f>
        <v>7.11</v>
      </c>
      <c r="J446" s="23"/>
    </row>
    <row r="447" spans="1:10" ht="16" x14ac:dyDescent="0.2">
      <c r="A447" s="63"/>
      <c r="B447" s="75" t="s">
        <v>537</v>
      </c>
      <c r="C447" s="66" t="s">
        <v>531</v>
      </c>
      <c r="D447" s="173" t="s">
        <v>417</v>
      </c>
      <c r="E447" s="78">
        <v>5000</v>
      </c>
      <c r="F447" s="109">
        <v>3.39</v>
      </c>
      <c r="G447" s="479"/>
      <c r="H447" s="78">
        <v>3.39</v>
      </c>
      <c r="I447" s="144"/>
      <c r="J447" s="23"/>
    </row>
    <row r="448" spans="1:10" ht="16" x14ac:dyDescent="0.2">
      <c r="A448" s="63"/>
      <c r="B448" s="75" t="s">
        <v>537</v>
      </c>
      <c r="C448" s="66" t="s">
        <v>531</v>
      </c>
      <c r="D448" s="173" t="s">
        <v>413</v>
      </c>
      <c r="E448" s="78">
        <v>10000</v>
      </c>
      <c r="F448" s="109">
        <v>0.42</v>
      </c>
      <c r="G448" s="479"/>
      <c r="H448" s="78">
        <f>F448</f>
        <v>0.42</v>
      </c>
      <c r="I448" s="144"/>
      <c r="J448" s="23"/>
    </row>
    <row r="449" spans="1:10" ht="16" x14ac:dyDescent="0.2">
      <c r="A449" s="63"/>
      <c r="B449" s="75" t="s">
        <v>537</v>
      </c>
      <c r="C449" s="66" t="s">
        <v>531</v>
      </c>
      <c r="D449" s="173" t="s">
        <v>418</v>
      </c>
      <c r="E449" s="78">
        <v>5000</v>
      </c>
      <c r="F449" s="109">
        <v>0.22</v>
      </c>
      <c r="G449" s="479"/>
      <c r="H449" s="78">
        <f>F449</f>
        <v>0.22</v>
      </c>
      <c r="I449" s="144"/>
      <c r="J449" s="23"/>
    </row>
    <row r="450" spans="1:10" ht="16" x14ac:dyDescent="0.2">
      <c r="A450" s="63"/>
      <c r="B450" s="75"/>
      <c r="C450" s="66"/>
      <c r="D450" s="173"/>
      <c r="E450" s="78"/>
      <c r="F450" s="78"/>
      <c r="G450" s="277"/>
      <c r="H450" s="78"/>
      <c r="I450" s="144"/>
      <c r="J450" s="23"/>
    </row>
    <row r="451" spans="1:10" ht="16" x14ac:dyDescent="0.2">
      <c r="A451" s="63"/>
      <c r="B451" s="75" t="s">
        <v>663</v>
      </c>
      <c r="C451" s="66" t="s">
        <v>662</v>
      </c>
      <c r="D451" s="173" t="s">
        <v>411</v>
      </c>
      <c r="E451" s="78">
        <v>200000</v>
      </c>
      <c r="F451" s="109">
        <v>58.52</v>
      </c>
      <c r="G451" s="479">
        <v>3.08</v>
      </c>
      <c r="H451" s="78">
        <f>F451+G451</f>
        <v>61.6</v>
      </c>
      <c r="I451" s="144">
        <f>SUM(H451:H456)</f>
        <v>104.58</v>
      </c>
      <c r="J451" s="23"/>
    </row>
    <row r="452" spans="1:10" ht="16" x14ac:dyDescent="0.2">
      <c r="A452" s="63"/>
      <c r="B452" s="75" t="s">
        <v>663</v>
      </c>
      <c r="C452" s="66" t="s">
        <v>662</v>
      </c>
      <c r="D452" s="173" t="s">
        <v>417</v>
      </c>
      <c r="E452" s="78">
        <v>50000</v>
      </c>
      <c r="F452" s="109">
        <v>22.05</v>
      </c>
      <c r="G452" s="479"/>
      <c r="H452" s="78">
        <f>F452</f>
        <v>22.05</v>
      </c>
      <c r="I452" s="144"/>
      <c r="J452" s="23"/>
    </row>
    <row r="453" spans="1:10" ht="16" x14ac:dyDescent="0.2">
      <c r="A453" s="63"/>
      <c r="B453" s="75" t="s">
        <v>663</v>
      </c>
      <c r="C453" s="66" t="s">
        <v>662</v>
      </c>
      <c r="D453" s="173" t="s">
        <v>412</v>
      </c>
      <c r="E453" s="78">
        <v>10000</v>
      </c>
      <c r="F453" s="109">
        <v>3.42</v>
      </c>
      <c r="G453" s="479"/>
      <c r="H453" s="78">
        <f>F453</f>
        <v>3.42</v>
      </c>
      <c r="I453" s="144"/>
      <c r="J453" s="23"/>
    </row>
    <row r="454" spans="1:10" ht="16" x14ac:dyDescent="0.2">
      <c r="A454" s="63"/>
      <c r="B454" s="75" t="s">
        <v>663</v>
      </c>
      <c r="C454" s="66" t="s">
        <v>662</v>
      </c>
      <c r="D454" s="173" t="s">
        <v>413</v>
      </c>
      <c r="E454" s="78">
        <v>200000</v>
      </c>
      <c r="F454" s="109">
        <v>8.36</v>
      </c>
      <c r="G454" s="479"/>
      <c r="H454" s="78">
        <f>F454</f>
        <v>8.36</v>
      </c>
      <c r="I454" s="144"/>
      <c r="J454" s="23"/>
    </row>
    <row r="455" spans="1:10" ht="16" x14ac:dyDescent="0.2">
      <c r="A455" s="63"/>
      <c r="B455" s="75" t="s">
        <v>663</v>
      </c>
      <c r="C455" s="66" t="s">
        <v>662</v>
      </c>
      <c r="D455" s="173" t="s">
        <v>418</v>
      </c>
      <c r="E455" s="78">
        <v>200000</v>
      </c>
      <c r="F455" s="109">
        <v>8.8000000000000007</v>
      </c>
      <c r="G455" s="479"/>
      <c r="H455" s="78">
        <f>F455</f>
        <v>8.8000000000000007</v>
      </c>
      <c r="I455" s="144"/>
      <c r="J455" s="23"/>
    </row>
    <row r="456" spans="1:10" ht="16" x14ac:dyDescent="0.2">
      <c r="A456" s="63"/>
      <c r="B456" s="75" t="s">
        <v>663</v>
      </c>
      <c r="C456" s="66" t="s">
        <v>662</v>
      </c>
      <c r="D456" s="173" t="s">
        <v>414</v>
      </c>
      <c r="E456" s="78">
        <v>10000</v>
      </c>
      <c r="F456" s="109">
        <v>0.35</v>
      </c>
      <c r="G456" s="479"/>
      <c r="H456" s="78">
        <f>F456</f>
        <v>0.35</v>
      </c>
      <c r="I456" s="144"/>
      <c r="J456" s="23"/>
    </row>
    <row r="457" spans="1:10" ht="16" x14ac:dyDescent="0.2">
      <c r="A457" s="63"/>
      <c r="B457" s="75"/>
      <c r="C457" s="66"/>
      <c r="D457" s="173"/>
      <c r="E457" s="78"/>
      <c r="F457" s="78"/>
      <c r="G457" s="277"/>
      <c r="H457" s="78"/>
      <c r="I457" s="144"/>
      <c r="J457" s="23"/>
    </row>
    <row r="458" spans="1:10" ht="16" x14ac:dyDescent="0.2">
      <c r="A458" s="63"/>
      <c r="B458" s="75" t="s">
        <v>714</v>
      </c>
      <c r="C458" s="66" t="s">
        <v>708</v>
      </c>
      <c r="D458" s="173" t="s">
        <v>411</v>
      </c>
      <c r="E458" s="78">
        <v>10000</v>
      </c>
      <c r="F458" s="109">
        <v>0</v>
      </c>
      <c r="G458" s="479">
        <v>0.91</v>
      </c>
      <c r="H458" s="78">
        <v>0.91</v>
      </c>
      <c r="I458" s="144">
        <f>H458</f>
        <v>0.91</v>
      </c>
      <c r="J458" s="23"/>
    </row>
    <row r="459" spans="1:10" ht="16" x14ac:dyDescent="0.2">
      <c r="A459" s="63"/>
      <c r="B459" s="75"/>
      <c r="C459" s="66"/>
      <c r="D459" s="66"/>
      <c r="E459" s="78"/>
      <c r="F459" s="78"/>
      <c r="G459" s="277"/>
      <c r="H459" s="79"/>
      <c r="I459" s="144"/>
      <c r="J459" s="23"/>
    </row>
    <row r="460" spans="1:10" ht="16" x14ac:dyDescent="0.2">
      <c r="A460" s="63"/>
      <c r="B460" s="75" t="s">
        <v>618</v>
      </c>
      <c r="C460" s="66" t="s">
        <v>206</v>
      </c>
      <c r="D460" s="66" t="s">
        <v>411</v>
      </c>
      <c r="E460" s="78">
        <v>180000</v>
      </c>
      <c r="F460" s="109">
        <f>H460-G460</f>
        <v>21.419999999999998</v>
      </c>
      <c r="G460" s="479">
        <v>1.26</v>
      </c>
      <c r="H460" s="78">
        <v>22.68</v>
      </c>
      <c r="I460" s="144">
        <f>SUM(H460:H465)</f>
        <v>92.83</v>
      </c>
      <c r="J460" s="23"/>
    </row>
    <row r="461" spans="1:10" ht="16" x14ac:dyDescent="0.2">
      <c r="A461" s="63"/>
      <c r="B461" s="75" t="s">
        <v>618</v>
      </c>
      <c r="C461" s="66" t="s">
        <v>206</v>
      </c>
      <c r="D461" s="173" t="s">
        <v>417</v>
      </c>
      <c r="E461" s="78">
        <v>180000</v>
      </c>
      <c r="F461" s="109">
        <v>50.94</v>
      </c>
      <c r="G461" s="479"/>
      <c r="H461" s="79">
        <f>F461</f>
        <v>50.94</v>
      </c>
      <c r="I461" s="144"/>
      <c r="J461" s="23" t="s">
        <v>1031</v>
      </c>
    </row>
    <row r="462" spans="1:10" ht="16" x14ac:dyDescent="0.2">
      <c r="A462" s="63"/>
      <c r="B462" s="75" t="s">
        <v>618</v>
      </c>
      <c r="C462" s="66" t="s">
        <v>206</v>
      </c>
      <c r="D462" s="173" t="s">
        <v>412</v>
      </c>
      <c r="E462" s="78">
        <v>10000</v>
      </c>
      <c r="F462" s="109">
        <v>3.42</v>
      </c>
      <c r="G462" s="479"/>
      <c r="H462" s="79">
        <f>F462</f>
        <v>3.42</v>
      </c>
      <c r="I462" s="144"/>
      <c r="J462" s="23"/>
    </row>
    <row r="463" spans="1:10" ht="16" x14ac:dyDescent="0.2">
      <c r="A463" s="63"/>
      <c r="B463" s="75" t="s">
        <v>618</v>
      </c>
      <c r="C463" s="66" t="s">
        <v>206</v>
      </c>
      <c r="D463" s="173" t="s">
        <v>413</v>
      </c>
      <c r="E463" s="78">
        <v>180000</v>
      </c>
      <c r="F463" s="109">
        <v>7.52</v>
      </c>
      <c r="G463" s="479"/>
      <c r="H463" s="79">
        <f>F463</f>
        <v>7.52</v>
      </c>
      <c r="I463" s="144"/>
      <c r="J463" s="23"/>
    </row>
    <row r="464" spans="1:10" ht="16" x14ac:dyDescent="0.2">
      <c r="A464" s="63"/>
      <c r="B464" s="75" t="s">
        <v>618</v>
      </c>
      <c r="C464" s="66" t="s">
        <v>206</v>
      </c>
      <c r="D464" s="173" t="s">
        <v>418</v>
      </c>
      <c r="E464" s="78">
        <v>180000</v>
      </c>
      <c r="F464" s="109">
        <v>7.92</v>
      </c>
      <c r="G464" s="479"/>
      <c r="H464" s="79">
        <f>F464</f>
        <v>7.92</v>
      </c>
      <c r="I464" s="144"/>
      <c r="J464" s="23"/>
    </row>
    <row r="465" spans="1:10" ht="16" x14ac:dyDescent="0.2">
      <c r="A465" s="63"/>
      <c r="B465" s="75" t="s">
        <v>618</v>
      </c>
      <c r="C465" s="66" t="s">
        <v>206</v>
      </c>
      <c r="D465" s="173" t="s">
        <v>414</v>
      </c>
      <c r="E465" s="78">
        <v>10000</v>
      </c>
      <c r="F465" s="109">
        <v>0.35</v>
      </c>
      <c r="G465" s="479"/>
      <c r="H465" s="79">
        <f>F465</f>
        <v>0.35</v>
      </c>
      <c r="I465" s="144"/>
      <c r="J465" s="23"/>
    </row>
    <row r="466" spans="1:10" ht="16" x14ac:dyDescent="0.2">
      <c r="A466" s="63"/>
      <c r="B466" s="75"/>
      <c r="C466" s="66"/>
      <c r="D466" s="66"/>
      <c r="E466" s="78"/>
      <c r="F466" s="78"/>
      <c r="G466" s="277"/>
      <c r="H466" s="79"/>
      <c r="I466" s="144"/>
      <c r="J466" s="23"/>
    </row>
    <row r="467" spans="1:10" ht="16" x14ac:dyDescent="0.2">
      <c r="A467" s="63"/>
      <c r="B467" s="75" t="s">
        <v>619</v>
      </c>
      <c r="C467" s="66" t="s">
        <v>204</v>
      </c>
      <c r="D467" s="66" t="s">
        <v>411</v>
      </c>
      <c r="E467" s="78">
        <v>180000</v>
      </c>
      <c r="F467" s="109">
        <f>H467-G467</f>
        <v>34.17</v>
      </c>
      <c r="G467" s="479">
        <v>2.0099999999999998</v>
      </c>
      <c r="H467" s="78">
        <v>36.18</v>
      </c>
      <c r="I467" s="144">
        <f>SUM(H467:H472)</f>
        <v>166.09999999999997</v>
      </c>
      <c r="J467" s="23"/>
    </row>
    <row r="468" spans="1:10" ht="16" x14ac:dyDescent="0.2">
      <c r="A468" s="63"/>
      <c r="B468" s="75" t="s">
        <v>619</v>
      </c>
      <c r="C468" s="66" t="s">
        <v>204</v>
      </c>
      <c r="D468" s="173" t="s">
        <v>417</v>
      </c>
      <c r="E468" s="78">
        <v>180000</v>
      </c>
      <c r="F468" s="109">
        <v>121.86</v>
      </c>
      <c r="G468" s="479"/>
      <c r="H468" s="79">
        <f>F468</f>
        <v>121.86</v>
      </c>
      <c r="I468" s="144"/>
      <c r="J468" s="23" t="s">
        <v>1029</v>
      </c>
    </row>
    <row r="469" spans="1:10" ht="16" x14ac:dyDescent="0.2">
      <c r="A469" s="63"/>
      <c r="B469" s="75" t="s">
        <v>619</v>
      </c>
      <c r="C469" s="66" t="s">
        <v>204</v>
      </c>
      <c r="D469" s="173" t="s">
        <v>412</v>
      </c>
      <c r="E469" s="78">
        <v>10000</v>
      </c>
      <c r="F469" s="109">
        <v>3.42</v>
      </c>
      <c r="G469" s="479"/>
      <c r="H469" s="79">
        <f>F469</f>
        <v>3.42</v>
      </c>
      <c r="I469" s="144"/>
      <c r="J469" s="23"/>
    </row>
    <row r="470" spans="1:10" ht="16" x14ac:dyDescent="0.2">
      <c r="A470" s="63"/>
      <c r="B470" s="75" t="s">
        <v>619</v>
      </c>
      <c r="C470" s="66" t="s">
        <v>204</v>
      </c>
      <c r="D470" s="173" t="s">
        <v>413</v>
      </c>
      <c r="E470" s="78">
        <v>50000</v>
      </c>
      <c r="F470" s="109">
        <v>2.09</v>
      </c>
      <c r="G470" s="479"/>
      <c r="H470" s="79">
        <f>F470</f>
        <v>2.09</v>
      </c>
      <c r="I470" s="144"/>
      <c r="J470" s="23"/>
    </row>
    <row r="471" spans="1:10" ht="16" x14ac:dyDescent="0.2">
      <c r="A471" s="63"/>
      <c r="B471" s="75" t="s">
        <v>619</v>
      </c>
      <c r="C471" s="66" t="s">
        <v>204</v>
      </c>
      <c r="D471" s="173" t="s">
        <v>418</v>
      </c>
      <c r="E471" s="78">
        <v>50000</v>
      </c>
      <c r="F471" s="109">
        <v>2.2000000000000002</v>
      </c>
      <c r="G471" s="479"/>
      <c r="H471" s="79">
        <f>F471</f>
        <v>2.2000000000000002</v>
      </c>
      <c r="I471" s="144"/>
      <c r="J471" s="23"/>
    </row>
    <row r="472" spans="1:10" ht="16" x14ac:dyDescent="0.2">
      <c r="A472" s="63"/>
      <c r="B472" s="75" t="s">
        <v>619</v>
      </c>
      <c r="C472" s="66" t="s">
        <v>204</v>
      </c>
      <c r="D472" s="173" t="s">
        <v>414</v>
      </c>
      <c r="E472" s="78">
        <v>10000</v>
      </c>
      <c r="F472" s="109">
        <v>0.35</v>
      </c>
      <c r="G472" s="479"/>
      <c r="H472" s="79">
        <f>F472</f>
        <v>0.35</v>
      </c>
      <c r="I472" s="144"/>
      <c r="J472" s="23"/>
    </row>
    <row r="473" spans="1:10" ht="16" x14ac:dyDescent="0.2">
      <c r="A473" s="63"/>
      <c r="B473" s="75"/>
      <c r="C473" s="66"/>
      <c r="D473" s="173"/>
      <c r="E473" s="78"/>
      <c r="F473" s="78"/>
      <c r="G473" s="277"/>
      <c r="H473" s="79"/>
      <c r="I473" s="144"/>
      <c r="J473" s="23"/>
    </row>
    <row r="474" spans="1:10" ht="16" x14ac:dyDescent="0.2">
      <c r="A474" s="63"/>
      <c r="B474" s="75" t="s">
        <v>620</v>
      </c>
      <c r="C474" s="66" t="s">
        <v>451</v>
      </c>
      <c r="D474" s="173" t="s">
        <v>411</v>
      </c>
      <c r="E474" s="78">
        <v>370000</v>
      </c>
      <c r="F474" s="109">
        <f>H474-G474</f>
        <v>23.76</v>
      </c>
      <c r="G474" s="479">
        <v>0.66</v>
      </c>
      <c r="H474" s="78">
        <v>24.42</v>
      </c>
      <c r="I474" s="144">
        <f>SUM(H474:H475)</f>
        <v>39.89</v>
      </c>
      <c r="J474" s="23" t="s">
        <v>1032</v>
      </c>
    </row>
    <row r="475" spans="1:10" ht="16" x14ac:dyDescent="0.2">
      <c r="A475" s="63"/>
      <c r="B475" s="75" t="s">
        <v>620</v>
      </c>
      <c r="C475" s="66" t="s">
        <v>451</v>
      </c>
      <c r="D475" s="173" t="s">
        <v>413</v>
      </c>
      <c r="E475" s="78">
        <v>370000</v>
      </c>
      <c r="F475" s="109">
        <v>15.47</v>
      </c>
      <c r="G475" s="479"/>
      <c r="H475" s="78">
        <f>F475</f>
        <v>15.47</v>
      </c>
      <c r="I475" s="144"/>
      <c r="J475" s="23"/>
    </row>
    <row r="476" spans="1:10" ht="16" x14ac:dyDescent="0.2">
      <c r="A476" s="63"/>
      <c r="B476" s="75"/>
      <c r="C476" s="66"/>
      <c r="D476" s="173"/>
      <c r="E476" s="78"/>
      <c r="F476" s="78"/>
      <c r="G476" s="277"/>
      <c r="H476" s="78"/>
      <c r="I476" s="144"/>
      <c r="J476" s="23"/>
    </row>
    <row r="477" spans="1:10" ht="16" x14ac:dyDescent="0.2">
      <c r="A477" s="63"/>
      <c r="B477" s="75" t="s">
        <v>665</v>
      </c>
      <c r="C477" s="66" t="s">
        <v>664</v>
      </c>
      <c r="D477" s="124" t="s">
        <v>411</v>
      </c>
      <c r="E477" s="78">
        <v>10000</v>
      </c>
      <c r="F477" s="109">
        <f>H477-G477</f>
        <v>0</v>
      </c>
      <c r="G477" s="479">
        <v>0.91</v>
      </c>
      <c r="H477" s="78">
        <v>0.91</v>
      </c>
      <c r="I477" s="144">
        <f>SUM(H477:H477)</f>
        <v>0.91</v>
      </c>
      <c r="J477" s="23"/>
    </row>
    <row r="478" spans="1:10" ht="16" x14ac:dyDescent="0.2">
      <c r="A478" s="63"/>
      <c r="B478" s="75"/>
      <c r="C478" s="66"/>
      <c r="D478" s="66"/>
      <c r="E478" s="79"/>
      <c r="F478" s="78"/>
      <c r="G478" s="277"/>
      <c r="H478" s="79"/>
      <c r="I478" s="144"/>
      <c r="J478" s="23"/>
    </row>
    <row r="479" spans="1:10" ht="16" x14ac:dyDescent="0.2">
      <c r="A479" s="63"/>
      <c r="B479" s="75" t="s">
        <v>715</v>
      </c>
      <c r="C479" s="66" t="s">
        <v>709</v>
      </c>
      <c r="D479" s="66" t="s">
        <v>411</v>
      </c>
      <c r="E479" s="79">
        <v>10000</v>
      </c>
      <c r="F479" s="78">
        <v>0</v>
      </c>
      <c r="G479" s="277">
        <v>1.26</v>
      </c>
      <c r="H479" s="79">
        <v>1.26</v>
      </c>
      <c r="I479" s="144">
        <f>SUM(H479:H484)</f>
        <v>20.62</v>
      </c>
      <c r="J479" s="23"/>
    </row>
    <row r="480" spans="1:10" ht="16" x14ac:dyDescent="0.2">
      <c r="A480" s="63"/>
      <c r="B480" s="75" t="s">
        <v>715</v>
      </c>
      <c r="C480" s="66" t="s">
        <v>709</v>
      </c>
      <c r="D480" s="66" t="s">
        <v>417</v>
      </c>
      <c r="E480" s="79">
        <v>10000</v>
      </c>
      <c r="F480" s="78">
        <v>2.83</v>
      </c>
      <c r="G480" s="277"/>
      <c r="H480" s="79">
        <v>2.83</v>
      </c>
      <c r="I480" s="144"/>
      <c r="J480" s="23" t="s">
        <v>1042</v>
      </c>
    </row>
    <row r="481" spans="1:10" ht="16" x14ac:dyDescent="0.2">
      <c r="A481" s="63"/>
      <c r="B481" s="75" t="s">
        <v>715</v>
      </c>
      <c r="C481" s="66" t="s">
        <v>709</v>
      </c>
      <c r="D481" s="66" t="s">
        <v>412</v>
      </c>
      <c r="E481" s="79">
        <v>10000</v>
      </c>
      <c r="F481" s="78">
        <v>3.42</v>
      </c>
      <c r="G481" s="277"/>
      <c r="H481" s="79">
        <v>3.42</v>
      </c>
      <c r="I481" s="144"/>
      <c r="J481" s="23"/>
    </row>
    <row r="482" spans="1:10" ht="16" x14ac:dyDescent="0.2">
      <c r="A482" s="63"/>
      <c r="B482" s="75" t="s">
        <v>715</v>
      </c>
      <c r="C482" s="66" t="s">
        <v>709</v>
      </c>
      <c r="D482" s="66" t="s">
        <v>413</v>
      </c>
      <c r="E482" s="79">
        <v>200000</v>
      </c>
      <c r="F482" s="78">
        <v>8.36</v>
      </c>
      <c r="G482" s="277">
        <v>0</v>
      </c>
      <c r="H482" s="79">
        <v>8.36</v>
      </c>
      <c r="I482" s="144"/>
      <c r="J482" s="23"/>
    </row>
    <row r="483" spans="1:10" ht="16" x14ac:dyDescent="0.2">
      <c r="A483" s="63"/>
      <c r="B483" s="75" t="s">
        <v>715</v>
      </c>
      <c r="C483" s="66" t="s">
        <v>709</v>
      </c>
      <c r="D483" s="66" t="s">
        <v>418</v>
      </c>
      <c r="E483" s="79">
        <v>100000</v>
      </c>
      <c r="F483" s="78">
        <v>4.4000000000000004</v>
      </c>
      <c r="G483" s="277"/>
      <c r="H483" s="79">
        <v>4.4000000000000004</v>
      </c>
      <c r="I483" s="144"/>
      <c r="J483" s="23"/>
    </row>
    <row r="484" spans="1:10" ht="16" x14ac:dyDescent="0.2">
      <c r="A484" s="63"/>
      <c r="B484" s="75" t="s">
        <v>715</v>
      </c>
      <c r="C484" s="66" t="s">
        <v>709</v>
      </c>
      <c r="D484" s="66" t="s">
        <v>414</v>
      </c>
      <c r="E484" s="79">
        <v>10000</v>
      </c>
      <c r="F484" s="78">
        <v>0.35</v>
      </c>
      <c r="G484" s="277"/>
      <c r="H484" s="79">
        <v>0.35</v>
      </c>
      <c r="I484" s="144"/>
      <c r="J484" s="23"/>
    </row>
    <row r="485" spans="1:10" ht="16" x14ac:dyDescent="0.2">
      <c r="A485" s="63"/>
      <c r="B485" s="75"/>
      <c r="C485" s="66"/>
      <c r="D485" s="66"/>
      <c r="E485" s="79"/>
      <c r="F485" s="78"/>
      <c r="G485" s="277"/>
      <c r="H485" s="79"/>
      <c r="I485" s="144"/>
      <c r="J485" s="23"/>
    </row>
    <row r="486" spans="1:10" ht="16" x14ac:dyDescent="0.2">
      <c r="A486" s="63"/>
      <c r="B486" s="75" t="s">
        <v>622</v>
      </c>
      <c r="C486" s="66" t="s">
        <v>166</v>
      </c>
      <c r="D486" s="66" t="s">
        <v>411</v>
      </c>
      <c r="E486" s="78">
        <v>100000</v>
      </c>
      <c r="F486" s="109">
        <f>H486-G486</f>
        <v>5.9399999999999995</v>
      </c>
      <c r="G486" s="479">
        <v>0.66</v>
      </c>
      <c r="H486" s="78">
        <v>6.6</v>
      </c>
      <c r="I486" s="144">
        <f>SUM(H486:H487)</f>
        <v>10.78</v>
      </c>
      <c r="J486" s="23"/>
    </row>
    <row r="487" spans="1:10" ht="16" x14ac:dyDescent="0.2">
      <c r="A487" s="63"/>
      <c r="B487" s="75" t="s">
        <v>622</v>
      </c>
      <c r="C487" s="66" t="s">
        <v>166</v>
      </c>
      <c r="D487" s="66" t="s">
        <v>413</v>
      </c>
      <c r="E487" s="78">
        <v>100000</v>
      </c>
      <c r="F487" s="109">
        <v>4.18</v>
      </c>
      <c r="G487" s="479"/>
      <c r="H487" s="78">
        <f>F487</f>
        <v>4.18</v>
      </c>
      <c r="I487" s="144"/>
      <c r="J487" s="23"/>
    </row>
    <row r="488" spans="1:10" ht="16" x14ac:dyDescent="0.2">
      <c r="A488" s="63"/>
      <c r="B488" s="75"/>
      <c r="C488" s="66"/>
      <c r="D488" s="66"/>
      <c r="E488" s="78"/>
      <c r="F488" s="78"/>
      <c r="G488" s="277"/>
      <c r="H488" s="78"/>
      <c r="I488" s="144"/>
      <c r="J488" s="23"/>
    </row>
    <row r="489" spans="1:10" ht="16" x14ac:dyDescent="0.2">
      <c r="A489" s="63"/>
      <c r="B489" s="75" t="s">
        <v>723</v>
      </c>
      <c r="C489" s="66" t="s">
        <v>746</v>
      </c>
      <c r="D489" s="66" t="s">
        <v>411</v>
      </c>
      <c r="E489" s="78">
        <v>10000</v>
      </c>
      <c r="F489" s="109">
        <v>0</v>
      </c>
      <c r="G489" s="479">
        <v>0.91</v>
      </c>
      <c r="H489" s="78">
        <f>SUM(F489:G489)</f>
        <v>0.91</v>
      </c>
      <c r="I489" s="144">
        <f>H489</f>
        <v>0.91</v>
      </c>
      <c r="J489" s="23"/>
    </row>
    <row r="490" spans="1:10" ht="16" x14ac:dyDescent="0.2">
      <c r="A490" s="63"/>
      <c r="B490" s="75"/>
      <c r="C490" s="66"/>
      <c r="D490" s="66"/>
      <c r="E490" s="79"/>
      <c r="F490" s="78"/>
      <c r="G490" s="277"/>
      <c r="H490" s="79"/>
      <c r="I490" s="144"/>
      <c r="J490" s="23"/>
    </row>
    <row r="491" spans="1:10" ht="16" x14ac:dyDescent="0.2">
      <c r="A491" s="63"/>
      <c r="B491" s="75" t="s">
        <v>623</v>
      </c>
      <c r="C491" s="66" t="s">
        <v>86</v>
      </c>
      <c r="D491" s="66" t="s">
        <v>411</v>
      </c>
      <c r="E491" s="78">
        <v>10000</v>
      </c>
      <c r="F491" s="109">
        <v>0</v>
      </c>
      <c r="G491" s="479">
        <v>3.08</v>
      </c>
      <c r="H491" s="78">
        <v>3.08</v>
      </c>
      <c r="I491" s="144">
        <f>SUM(H491:H492)</f>
        <v>3.5</v>
      </c>
      <c r="J491" s="211"/>
    </row>
    <row r="492" spans="1:10" ht="16" x14ac:dyDescent="0.2">
      <c r="A492" s="122"/>
      <c r="B492" s="75" t="s">
        <v>623</v>
      </c>
      <c r="C492" s="66" t="s">
        <v>86</v>
      </c>
      <c r="D492" s="124" t="s">
        <v>413</v>
      </c>
      <c r="E492" s="152">
        <v>10000</v>
      </c>
      <c r="F492" s="109">
        <v>0.42</v>
      </c>
      <c r="G492" s="479"/>
      <c r="H492" s="79">
        <f>F492</f>
        <v>0.42</v>
      </c>
      <c r="I492" s="144"/>
      <c r="J492" s="23"/>
    </row>
    <row r="493" spans="1:10" ht="16" x14ac:dyDescent="0.2">
      <c r="A493" s="122"/>
      <c r="B493" s="75"/>
      <c r="C493" s="66"/>
      <c r="D493" s="124"/>
      <c r="E493" s="152"/>
      <c r="F493" s="109"/>
      <c r="G493" s="479"/>
      <c r="H493" s="79"/>
      <c r="I493" s="144"/>
      <c r="J493" s="23"/>
    </row>
    <row r="494" spans="1:10" ht="16" x14ac:dyDescent="0.2">
      <c r="A494" s="122"/>
      <c r="B494" s="75" t="s">
        <v>929</v>
      </c>
      <c r="C494" s="66" t="s">
        <v>526</v>
      </c>
      <c r="D494" s="124" t="s">
        <v>411</v>
      </c>
      <c r="E494" s="152">
        <v>10000</v>
      </c>
      <c r="F494" s="109">
        <v>0</v>
      </c>
      <c r="G494" s="479">
        <v>0.66</v>
      </c>
      <c r="H494" s="79">
        <v>0.66</v>
      </c>
      <c r="I494" s="144">
        <f>SUM(H494:H496)</f>
        <v>9.51</v>
      </c>
      <c r="J494" s="23"/>
    </row>
    <row r="495" spans="1:10" ht="16" x14ac:dyDescent="0.2">
      <c r="A495" s="122"/>
      <c r="B495" s="75" t="s">
        <v>929</v>
      </c>
      <c r="C495" s="66" t="s">
        <v>526</v>
      </c>
      <c r="D495" s="124" t="s">
        <v>412</v>
      </c>
      <c r="E495" s="152">
        <v>10000</v>
      </c>
      <c r="F495" s="109">
        <v>3.42</v>
      </c>
      <c r="G495" s="479"/>
      <c r="H495" s="79">
        <v>3.42</v>
      </c>
      <c r="I495" s="144"/>
      <c r="J495" s="23"/>
    </row>
    <row r="496" spans="1:10" ht="16" x14ac:dyDescent="0.2">
      <c r="A496" s="122"/>
      <c r="B496" s="75" t="s">
        <v>929</v>
      </c>
      <c r="C496" s="66" t="s">
        <v>526</v>
      </c>
      <c r="D496" s="124" t="s">
        <v>413</v>
      </c>
      <c r="E496" s="152">
        <v>130000</v>
      </c>
      <c r="F496" s="109">
        <v>5.43</v>
      </c>
      <c r="G496" s="479"/>
      <c r="H496" s="79">
        <v>5.43</v>
      </c>
      <c r="I496" s="144"/>
      <c r="J496" s="23"/>
    </row>
    <row r="497" spans="1:10" ht="16" x14ac:dyDescent="0.2">
      <c r="A497" s="122"/>
      <c r="B497" s="123"/>
      <c r="C497" s="124"/>
      <c r="D497" s="124"/>
      <c r="E497" s="152"/>
      <c r="F497" s="78"/>
      <c r="G497" s="277"/>
      <c r="H497" s="79"/>
      <c r="I497" s="144"/>
      <c r="J497" s="23"/>
    </row>
    <row r="498" spans="1:10" ht="16" x14ac:dyDescent="0.2">
      <c r="A498" s="136"/>
      <c r="B498" s="137"/>
      <c r="C498" s="134" t="s">
        <v>400</v>
      </c>
      <c r="D498" s="134"/>
      <c r="E498" s="153"/>
      <c r="F498" s="79"/>
      <c r="G498" s="481"/>
      <c r="H498" s="79"/>
      <c r="I498" s="144">
        <f>SUM(I5:I497)</f>
        <v>3179.7500000000009</v>
      </c>
      <c r="J498" s="231"/>
    </row>
    <row r="499" spans="1:10" ht="16" x14ac:dyDescent="0.2">
      <c r="A499" s="122"/>
      <c r="B499" s="123"/>
      <c r="C499" s="124"/>
      <c r="D499" s="124"/>
      <c r="E499" s="152"/>
      <c r="F499" s="78"/>
      <c r="G499" s="277"/>
      <c r="H499" s="79"/>
      <c r="J499" s="23"/>
    </row>
    <row r="500" spans="1:10" ht="16" x14ac:dyDescent="0.2">
      <c r="A500" s="125" t="s">
        <v>395</v>
      </c>
      <c r="B500" s="75"/>
      <c r="C500" s="66"/>
      <c r="D500" s="66"/>
      <c r="E500" s="78"/>
      <c r="F500" s="109"/>
      <c r="G500" s="479"/>
      <c r="H500" s="78"/>
      <c r="I500" s="144"/>
      <c r="J500" s="23"/>
    </row>
    <row r="501" spans="1:10" ht="16" x14ac:dyDescent="0.2">
      <c r="A501" s="23"/>
      <c r="B501" s="23"/>
      <c r="C501" s="23"/>
      <c r="D501" s="66"/>
      <c r="E501" s="79"/>
      <c r="F501" s="78"/>
      <c r="G501" s="277"/>
      <c r="H501" s="79"/>
      <c r="I501" s="144"/>
      <c r="J501" s="23"/>
    </row>
    <row r="502" spans="1:10" ht="16" x14ac:dyDescent="0.2">
      <c r="A502" s="63"/>
      <c r="B502" s="494"/>
      <c r="C502" s="495" t="s">
        <v>886</v>
      </c>
      <c r="D502" s="495" t="s">
        <v>413</v>
      </c>
      <c r="E502" s="496"/>
      <c r="F502" s="496"/>
      <c r="G502" s="497"/>
      <c r="H502" s="496"/>
      <c r="I502" s="496"/>
      <c r="J502" s="498" t="s">
        <v>1028</v>
      </c>
    </row>
    <row r="503" spans="1:10" ht="16" x14ac:dyDescent="0.2">
      <c r="A503" s="23"/>
      <c r="B503" s="23"/>
      <c r="C503" s="23"/>
      <c r="D503" s="66"/>
      <c r="E503" s="79"/>
      <c r="F503" s="78"/>
      <c r="G503" s="277"/>
      <c r="H503" s="79"/>
      <c r="I503" s="144"/>
      <c r="J503" s="23"/>
    </row>
    <row r="504" spans="1:10" ht="16" x14ac:dyDescent="0.2">
      <c r="A504" s="131"/>
      <c r="B504" s="137" t="s">
        <v>395</v>
      </c>
      <c r="C504" s="134" t="s">
        <v>400</v>
      </c>
      <c r="D504" s="134"/>
      <c r="E504" s="153"/>
      <c r="F504" s="153"/>
      <c r="G504" s="153">
        <f>SUM(G5:G498)</f>
        <v>364.32000000000005</v>
      </c>
      <c r="H504" s="135"/>
      <c r="J504" s="133"/>
    </row>
    <row r="505" spans="1:10" ht="16" x14ac:dyDescent="0.2">
      <c r="A505" s="596"/>
      <c r="B505" s="597"/>
      <c r="C505" s="598"/>
      <c r="D505" s="143"/>
      <c r="E505" s="154"/>
      <c r="F505" s="162"/>
      <c r="G505" s="490"/>
      <c r="H505" s="93"/>
      <c r="I505" s="144">
        <f>SUM(I498:I502)</f>
        <v>3179.7500000000009</v>
      </c>
      <c r="J505" s="94"/>
    </row>
    <row r="506" spans="1:10" ht="16" x14ac:dyDescent="0.2">
      <c r="A506" s="599" t="s">
        <v>439</v>
      </c>
      <c r="B506" s="600"/>
      <c r="C506" s="601"/>
      <c r="D506" s="259"/>
      <c r="E506" s="265"/>
      <c r="F506" s="264"/>
      <c r="G506" s="482"/>
      <c r="H506" s="264"/>
      <c r="I506" s="264">
        <f>SUM(I507:I545)</f>
        <v>364.99</v>
      </c>
      <c r="J506" s="261"/>
    </row>
    <row r="507" spans="1:10" ht="16" x14ac:dyDescent="0.2">
      <c r="A507" s="63"/>
      <c r="B507" s="551">
        <v>2261</v>
      </c>
      <c r="C507" s="552" t="s">
        <v>672</v>
      </c>
      <c r="D507" s="279" t="s">
        <v>418</v>
      </c>
      <c r="E507" s="280">
        <v>5000</v>
      </c>
      <c r="F507" s="281">
        <v>0.22</v>
      </c>
      <c r="G507" s="278"/>
      <c r="H507" s="282">
        <v>0.22</v>
      </c>
      <c r="I507" s="282">
        <v>0.22</v>
      </c>
      <c r="J507" s="275" t="s">
        <v>1055</v>
      </c>
    </row>
    <row r="508" spans="1:10" ht="16" x14ac:dyDescent="0.2">
      <c r="A508" s="23"/>
      <c r="B508" s="551">
        <v>2261</v>
      </c>
      <c r="C508" s="553" t="s">
        <v>672</v>
      </c>
      <c r="D508" s="279" t="s">
        <v>414</v>
      </c>
      <c r="E508" s="280">
        <v>2000</v>
      </c>
      <c r="F508" s="281">
        <v>7.0000000000000007E-2</v>
      </c>
      <c r="G508" s="278"/>
      <c r="H508" s="282">
        <v>7.0000000000000007E-2</v>
      </c>
      <c r="I508" s="282">
        <v>7.0000000000000007E-2</v>
      </c>
      <c r="J508" s="275" t="s">
        <v>1055</v>
      </c>
    </row>
    <row r="509" spans="1:10" ht="16" x14ac:dyDescent="0.2">
      <c r="A509" s="63"/>
      <c r="B509" s="75" t="s">
        <v>718</v>
      </c>
      <c r="C509" s="23" t="s">
        <v>733</v>
      </c>
      <c r="D509" s="66" t="s">
        <v>411</v>
      </c>
      <c r="E509" s="79">
        <v>100000</v>
      </c>
      <c r="F509" s="78">
        <v>13.65</v>
      </c>
      <c r="G509" s="277"/>
      <c r="H509" s="78">
        <v>13.65</v>
      </c>
      <c r="I509" s="130">
        <v>13.65</v>
      </c>
      <c r="J509" s="23" t="s">
        <v>1055</v>
      </c>
    </row>
    <row r="510" spans="1:10" ht="16" x14ac:dyDescent="0.2">
      <c r="A510" s="63"/>
      <c r="B510" s="75" t="s">
        <v>718</v>
      </c>
      <c r="C510" s="23" t="s">
        <v>733</v>
      </c>
      <c r="D510" s="66" t="s">
        <v>413</v>
      </c>
      <c r="E510" s="79">
        <v>200000</v>
      </c>
      <c r="F510" s="78">
        <v>2.09</v>
      </c>
      <c r="G510" s="277"/>
      <c r="H510" s="78">
        <v>2.09</v>
      </c>
      <c r="I510" s="78">
        <v>2.09</v>
      </c>
      <c r="J510" s="23" t="s">
        <v>1055</v>
      </c>
    </row>
    <row r="511" spans="1:10" ht="16" x14ac:dyDescent="0.2">
      <c r="A511" s="63"/>
      <c r="B511" s="75" t="s">
        <v>777</v>
      </c>
      <c r="C511" s="66" t="s">
        <v>969</v>
      </c>
      <c r="D511" s="66" t="s">
        <v>413</v>
      </c>
      <c r="E511" s="78">
        <v>10000</v>
      </c>
      <c r="F511" s="78">
        <v>0.42</v>
      </c>
      <c r="G511" s="277"/>
      <c r="H511" s="78">
        <v>0.42</v>
      </c>
      <c r="I511" s="78">
        <v>0.42</v>
      </c>
      <c r="J511" s="23" t="s">
        <v>1055</v>
      </c>
    </row>
    <row r="512" spans="1:10" ht="16" x14ac:dyDescent="0.2">
      <c r="A512" s="63"/>
      <c r="B512" s="75" t="s">
        <v>817</v>
      </c>
      <c r="C512" s="66" t="s">
        <v>811</v>
      </c>
      <c r="D512" s="66" t="s">
        <v>411</v>
      </c>
      <c r="E512" s="78">
        <v>200000</v>
      </c>
      <c r="F512" s="78">
        <v>17.29</v>
      </c>
      <c r="G512" s="277"/>
      <c r="H512" s="78">
        <f>SUM(G512,F512)</f>
        <v>17.29</v>
      </c>
      <c r="I512" s="78">
        <v>17.29</v>
      </c>
      <c r="J512" s="23" t="s">
        <v>1055</v>
      </c>
    </row>
    <row r="513" spans="1:11" ht="16" x14ac:dyDescent="0.2">
      <c r="A513" s="63"/>
      <c r="B513" s="75" t="s">
        <v>817</v>
      </c>
      <c r="C513" s="66" t="s">
        <v>811</v>
      </c>
      <c r="D513" s="66" t="s">
        <v>413</v>
      </c>
      <c r="E513" s="78">
        <v>50000</v>
      </c>
      <c r="F513" s="78">
        <v>2.09</v>
      </c>
      <c r="G513" s="277"/>
      <c r="H513" s="78">
        <v>2.09</v>
      </c>
      <c r="I513" s="78">
        <v>2.09</v>
      </c>
      <c r="J513" s="23" t="s">
        <v>1055</v>
      </c>
    </row>
    <row r="514" spans="1:11" ht="16" x14ac:dyDescent="0.2">
      <c r="A514" s="63"/>
      <c r="B514" s="75" t="s">
        <v>549</v>
      </c>
      <c r="C514" s="66" t="s">
        <v>325</v>
      </c>
      <c r="D514" s="66" t="s">
        <v>411</v>
      </c>
      <c r="E514" s="201">
        <v>250000</v>
      </c>
      <c r="F514" s="78">
        <v>-30.24</v>
      </c>
      <c r="G514" s="277">
        <v>-1.26</v>
      </c>
      <c r="H514" s="78">
        <f>SUM(G514,F514)</f>
        <v>-31.5</v>
      </c>
      <c r="I514" s="78">
        <v>-31.5</v>
      </c>
      <c r="J514" s="23" t="s">
        <v>1055</v>
      </c>
    </row>
    <row r="515" spans="1:11" ht="16" x14ac:dyDescent="0.2">
      <c r="A515" s="63"/>
      <c r="B515" s="257" t="s">
        <v>900</v>
      </c>
      <c r="C515" s="167" t="s">
        <v>901</v>
      </c>
      <c r="D515" s="66" t="s">
        <v>411</v>
      </c>
      <c r="E515" s="78">
        <v>200000</v>
      </c>
      <c r="F515" s="78">
        <v>10.07</v>
      </c>
      <c r="G515" s="277"/>
      <c r="H515" s="78">
        <f>SUM(G515,F515)</f>
        <v>10.07</v>
      </c>
      <c r="I515" s="78">
        <v>10.07</v>
      </c>
      <c r="J515" s="23" t="s">
        <v>1055</v>
      </c>
    </row>
    <row r="516" spans="1:11" ht="16" x14ac:dyDescent="0.2">
      <c r="A516" s="63"/>
      <c r="B516" s="257" t="s">
        <v>900</v>
      </c>
      <c r="C516" s="167" t="s">
        <v>901</v>
      </c>
      <c r="D516" s="66" t="s">
        <v>413</v>
      </c>
      <c r="E516" s="78">
        <v>200000</v>
      </c>
      <c r="F516" s="78">
        <v>8.36</v>
      </c>
      <c r="G516" s="277"/>
      <c r="H516" s="78">
        <v>8.36</v>
      </c>
      <c r="I516" s="78">
        <v>8.36</v>
      </c>
      <c r="J516" s="23" t="s">
        <v>1055</v>
      </c>
    </row>
    <row r="517" spans="1:11" ht="16" x14ac:dyDescent="0.2">
      <c r="A517" s="63"/>
      <c r="B517" s="75" t="s">
        <v>978</v>
      </c>
      <c r="C517" s="66" t="s">
        <v>706</v>
      </c>
      <c r="D517" s="66" t="s">
        <v>413</v>
      </c>
      <c r="E517" s="78">
        <v>10000</v>
      </c>
      <c r="F517" s="78">
        <v>0.42</v>
      </c>
      <c r="G517" s="277"/>
      <c r="H517" s="78">
        <v>0.42</v>
      </c>
      <c r="I517" s="78">
        <v>0.42</v>
      </c>
      <c r="J517" s="23" t="s">
        <v>1055</v>
      </c>
    </row>
    <row r="518" spans="1:11" ht="16" x14ac:dyDescent="0.2">
      <c r="A518" s="63"/>
      <c r="B518" s="75" t="s">
        <v>943</v>
      </c>
      <c r="C518" s="66" t="s">
        <v>944</v>
      </c>
      <c r="D518" s="66" t="s">
        <v>411</v>
      </c>
      <c r="E518" s="79">
        <v>10000</v>
      </c>
      <c r="F518" s="78">
        <v>0</v>
      </c>
      <c r="G518" s="277">
        <v>2.2999999999999998</v>
      </c>
      <c r="H518" s="79">
        <v>2.2999999999999998</v>
      </c>
      <c r="I518" s="78">
        <v>2.2999999999999998</v>
      </c>
      <c r="J518" s="23" t="s">
        <v>1056</v>
      </c>
    </row>
    <row r="519" spans="1:11" ht="16" x14ac:dyDescent="0.2">
      <c r="A519" s="63"/>
      <c r="B519" s="75" t="s">
        <v>943</v>
      </c>
      <c r="C519" s="66" t="s">
        <v>944</v>
      </c>
      <c r="D519" s="66" t="s">
        <v>413</v>
      </c>
      <c r="E519" s="79">
        <v>10000</v>
      </c>
      <c r="F519" s="78">
        <v>0.84</v>
      </c>
      <c r="G519" s="277">
        <v>0</v>
      </c>
      <c r="H519" s="79">
        <v>0.84</v>
      </c>
      <c r="I519" s="78">
        <v>0.84</v>
      </c>
      <c r="J519" s="23" t="s">
        <v>1057</v>
      </c>
    </row>
    <row r="520" spans="1:11" ht="16" x14ac:dyDescent="0.2">
      <c r="A520" s="63"/>
      <c r="B520" s="75" t="s">
        <v>836</v>
      </c>
      <c r="C520" s="66" t="s">
        <v>837</v>
      </c>
      <c r="D520" s="66" t="s">
        <v>411</v>
      </c>
      <c r="E520" s="78">
        <v>200000</v>
      </c>
      <c r="F520" s="78">
        <v>12.54</v>
      </c>
      <c r="G520" s="277"/>
      <c r="H520" s="78">
        <f>SUM(F520,G520)</f>
        <v>12.54</v>
      </c>
      <c r="I520" s="78">
        <v>12.54</v>
      </c>
      <c r="J520" s="23" t="s">
        <v>1055</v>
      </c>
    </row>
    <row r="521" spans="1:11" ht="16" x14ac:dyDescent="0.2">
      <c r="A521" s="63"/>
      <c r="B521" s="75" t="s">
        <v>836</v>
      </c>
      <c r="C521" s="66" t="s">
        <v>837</v>
      </c>
      <c r="D521" s="66" t="s">
        <v>413</v>
      </c>
      <c r="E521" s="78">
        <v>200000</v>
      </c>
      <c r="F521" s="78">
        <v>7.94</v>
      </c>
      <c r="G521" s="277"/>
      <c r="H521" s="78">
        <v>7.94</v>
      </c>
      <c r="I521" s="78">
        <v>7.94</v>
      </c>
      <c r="J521" s="23" t="s">
        <v>1055</v>
      </c>
    </row>
    <row r="522" spans="1:11" ht="16" x14ac:dyDescent="0.2">
      <c r="A522" s="63"/>
      <c r="B522" s="75" t="s">
        <v>985</v>
      </c>
      <c r="C522" s="66" t="s">
        <v>986</v>
      </c>
      <c r="D522" s="66" t="s">
        <v>411</v>
      </c>
      <c r="E522" s="78">
        <v>10000</v>
      </c>
      <c r="F522" s="314">
        <v>0</v>
      </c>
      <c r="G522" s="277">
        <v>0.53</v>
      </c>
      <c r="H522" s="78">
        <v>0.53</v>
      </c>
      <c r="I522" s="78">
        <v>0.53</v>
      </c>
      <c r="J522" s="23" t="s">
        <v>1058</v>
      </c>
    </row>
    <row r="523" spans="1:11" ht="16" x14ac:dyDescent="0.2">
      <c r="A523" s="63"/>
      <c r="B523" s="75" t="s">
        <v>985</v>
      </c>
      <c r="C523" s="66" t="s">
        <v>986</v>
      </c>
      <c r="D523" s="66" t="s">
        <v>413</v>
      </c>
      <c r="E523" s="78">
        <v>10000</v>
      </c>
      <c r="F523" s="314">
        <v>0.42</v>
      </c>
      <c r="G523" s="277">
        <v>0</v>
      </c>
      <c r="H523" s="78">
        <v>0.42</v>
      </c>
      <c r="I523" s="78">
        <v>0.42</v>
      </c>
      <c r="J523" s="23" t="s">
        <v>1058</v>
      </c>
    </row>
    <row r="524" spans="1:11" ht="16" x14ac:dyDescent="0.2">
      <c r="A524" s="63"/>
      <c r="B524" s="75" t="s">
        <v>949</v>
      </c>
      <c r="C524" s="66" t="s">
        <v>950</v>
      </c>
      <c r="D524" s="66" t="s">
        <v>411</v>
      </c>
      <c r="E524" s="79">
        <v>30000</v>
      </c>
      <c r="F524" s="78">
        <v>96.24</v>
      </c>
      <c r="G524" s="277"/>
      <c r="H524" s="79">
        <f>F524+G524</f>
        <v>96.24</v>
      </c>
      <c r="I524" s="78">
        <v>96.24</v>
      </c>
      <c r="J524" s="23" t="s">
        <v>1055</v>
      </c>
    </row>
    <row r="525" spans="1:11" ht="16" x14ac:dyDescent="0.2">
      <c r="A525" s="63"/>
      <c r="B525" s="75" t="s">
        <v>949</v>
      </c>
      <c r="C525" s="66" t="s">
        <v>950</v>
      </c>
      <c r="D525" s="66" t="s">
        <v>413</v>
      </c>
      <c r="E525" s="79">
        <v>200000</v>
      </c>
      <c r="F525" s="78">
        <v>-6.27</v>
      </c>
      <c r="G525" s="277">
        <v>0</v>
      </c>
      <c r="H525" s="79">
        <v>-6.27</v>
      </c>
      <c r="I525" s="78">
        <v>-6.27</v>
      </c>
      <c r="J525" s="23" t="s">
        <v>1055</v>
      </c>
    </row>
    <row r="526" spans="1:11" ht="16" x14ac:dyDescent="0.2">
      <c r="A526" s="63"/>
      <c r="B526" s="75" t="s">
        <v>577</v>
      </c>
      <c r="C526" s="66" t="s">
        <v>131</v>
      </c>
      <c r="D526" s="173" t="s">
        <v>414</v>
      </c>
      <c r="E526" s="78">
        <v>10000</v>
      </c>
      <c r="F526" s="78">
        <v>0.35</v>
      </c>
      <c r="G526" s="277"/>
      <c r="H526" s="78">
        <v>0.35</v>
      </c>
      <c r="I526" s="78">
        <v>0.35</v>
      </c>
      <c r="J526" s="23" t="s">
        <v>1055</v>
      </c>
    </row>
    <row r="527" spans="1:11" ht="16" x14ac:dyDescent="0.2">
      <c r="A527" s="63"/>
      <c r="B527" s="75" t="s">
        <v>818</v>
      </c>
      <c r="C527" s="66" t="s">
        <v>813</v>
      </c>
      <c r="D527" s="173" t="s">
        <v>413</v>
      </c>
      <c r="E527" s="79">
        <v>10000</v>
      </c>
      <c r="F527" s="78">
        <v>0.42</v>
      </c>
      <c r="G527" s="277">
        <v>0</v>
      </c>
      <c r="H527" s="78">
        <v>0.42</v>
      </c>
      <c r="I527" s="78">
        <v>0.42</v>
      </c>
      <c r="J527" s="23" t="s">
        <v>1055</v>
      </c>
    </row>
    <row r="528" spans="1:11" ht="16" x14ac:dyDescent="0.2">
      <c r="A528" s="63"/>
      <c r="B528" s="75" t="s">
        <v>583</v>
      </c>
      <c r="C528" s="66" t="s">
        <v>914</v>
      </c>
      <c r="D528" s="173" t="s">
        <v>417</v>
      </c>
      <c r="E528" s="569"/>
      <c r="F528" s="569">
        <v>176.4</v>
      </c>
      <c r="G528" s="275"/>
      <c r="H528" s="569">
        <v>176.4</v>
      </c>
      <c r="I528" s="569">
        <v>176.4</v>
      </c>
      <c r="J528" s="23" t="s">
        <v>1059</v>
      </c>
      <c r="K528" t="s">
        <v>1060</v>
      </c>
    </row>
    <row r="529" spans="1:10" ht="16" x14ac:dyDescent="0.2">
      <c r="A529" s="63"/>
      <c r="B529" s="75" t="s">
        <v>583</v>
      </c>
      <c r="C529" s="66" t="s">
        <v>914</v>
      </c>
      <c r="D529" s="173" t="s">
        <v>418</v>
      </c>
      <c r="E529" s="86"/>
      <c r="F529" s="570">
        <v>-33</v>
      </c>
      <c r="G529" s="275"/>
      <c r="H529" s="571">
        <v>-33</v>
      </c>
      <c r="I529" s="571">
        <v>-33</v>
      </c>
      <c r="J529" s="23" t="s">
        <v>1059</v>
      </c>
    </row>
    <row r="530" spans="1:10" ht="16" x14ac:dyDescent="0.2">
      <c r="A530" s="63"/>
      <c r="B530" s="75" t="s">
        <v>625</v>
      </c>
      <c r="C530" s="66" t="s">
        <v>202</v>
      </c>
      <c r="D530" s="66" t="s">
        <v>413</v>
      </c>
      <c r="E530" s="78">
        <v>10000</v>
      </c>
      <c r="F530" s="78">
        <v>0.42</v>
      </c>
      <c r="G530" s="277">
        <v>0</v>
      </c>
      <c r="H530" s="78">
        <v>0.42</v>
      </c>
      <c r="I530" s="78">
        <v>0.42</v>
      </c>
      <c r="J530" s="23" t="s">
        <v>1061</v>
      </c>
    </row>
    <row r="531" spans="1:10" ht="16" x14ac:dyDescent="0.2">
      <c r="A531" s="63"/>
      <c r="B531" s="75" t="s">
        <v>588</v>
      </c>
      <c r="C531" s="66" t="s">
        <v>84</v>
      </c>
      <c r="D531" s="66" t="s">
        <v>414</v>
      </c>
      <c r="E531" s="78">
        <v>2000</v>
      </c>
      <c r="F531" s="78">
        <v>7.0000000000000007E-2</v>
      </c>
      <c r="G531" s="277">
        <v>0</v>
      </c>
      <c r="H531" s="78">
        <v>7.0000000000000007E-2</v>
      </c>
      <c r="I531" s="571">
        <v>7.0000000000000007E-2</v>
      </c>
      <c r="J531" s="23" t="s">
        <v>1061</v>
      </c>
    </row>
    <row r="532" spans="1:10" ht="16" x14ac:dyDescent="0.2">
      <c r="A532" s="63"/>
      <c r="B532" s="75" t="s">
        <v>819</v>
      </c>
      <c r="C532" s="66" t="s">
        <v>815</v>
      </c>
      <c r="D532" s="66" t="s">
        <v>411</v>
      </c>
      <c r="E532" s="78">
        <v>250000</v>
      </c>
      <c r="F532" s="78">
        <v>12.72</v>
      </c>
      <c r="G532" s="277"/>
      <c r="H532" s="78">
        <f>SUM(F532:G532)</f>
        <v>12.72</v>
      </c>
      <c r="I532" s="571">
        <v>12.72</v>
      </c>
      <c r="J532" s="23" t="s">
        <v>1061</v>
      </c>
    </row>
    <row r="533" spans="1:10" ht="16" x14ac:dyDescent="0.2">
      <c r="A533" s="63"/>
      <c r="B533" s="75" t="s">
        <v>819</v>
      </c>
      <c r="C533" s="66" t="s">
        <v>815</v>
      </c>
      <c r="D533" s="66" t="s">
        <v>413</v>
      </c>
      <c r="E533" s="78">
        <v>250000</v>
      </c>
      <c r="F533" s="78">
        <v>10.029999999999999</v>
      </c>
      <c r="G533" s="277"/>
      <c r="H533" s="78">
        <v>10.029999999999999</v>
      </c>
      <c r="I533" s="571">
        <v>10.029999999999999</v>
      </c>
      <c r="J533" s="23" t="s">
        <v>1061</v>
      </c>
    </row>
    <row r="534" spans="1:10" ht="16" x14ac:dyDescent="0.2">
      <c r="A534" s="63"/>
      <c r="B534" s="75" t="s">
        <v>642</v>
      </c>
      <c r="C534" s="70" t="s">
        <v>641</v>
      </c>
      <c r="D534" s="70" t="s">
        <v>411</v>
      </c>
      <c r="E534" s="130">
        <v>200000</v>
      </c>
      <c r="F534" s="130">
        <v>10.56</v>
      </c>
      <c r="G534" s="277"/>
      <c r="H534" s="130">
        <f>SUM(F534:G534)</f>
        <v>10.56</v>
      </c>
      <c r="I534" s="130">
        <v>10.56</v>
      </c>
      <c r="J534" s="23" t="s">
        <v>1061</v>
      </c>
    </row>
    <row r="535" spans="1:10" ht="16" x14ac:dyDescent="0.2">
      <c r="A535" s="63"/>
      <c r="B535" s="75" t="s">
        <v>642</v>
      </c>
      <c r="C535" s="70" t="s">
        <v>641</v>
      </c>
      <c r="D535" s="70" t="s">
        <v>413</v>
      </c>
      <c r="E535" s="130">
        <v>200000</v>
      </c>
      <c r="F535" s="130">
        <v>5.0199999999999996</v>
      </c>
      <c r="G535" s="277"/>
      <c r="H535" s="130">
        <f>F535</f>
        <v>5.0199999999999996</v>
      </c>
      <c r="I535" s="130">
        <v>5.0199999999999996</v>
      </c>
      <c r="J535" s="23" t="s">
        <v>1061</v>
      </c>
    </row>
    <row r="536" spans="1:10" ht="16" x14ac:dyDescent="0.2">
      <c r="A536" s="63"/>
      <c r="B536" s="75" t="s">
        <v>598</v>
      </c>
      <c r="C536" s="66" t="s">
        <v>134</v>
      </c>
      <c r="D536" s="66" t="s">
        <v>413</v>
      </c>
      <c r="E536" s="78">
        <v>10000</v>
      </c>
      <c r="F536" s="78">
        <v>0.42</v>
      </c>
      <c r="G536" s="277">
        <v>0</v>
      </c>
      <c r="H536" s="78">
        <v>0.42</v>
      </c>
      <c r="I536" s="130">
        <v>0.42</v>
      </c>
      <c r="J536" s="23" t="s">
        <v>1062</v>
      </c>
    </row>
    <row r="537" spans="1:10" ht="16" x14ac:dyDescent="0.2">
      <c r="A537" s="63"/>
      <c r="B537" s="75" t="s">
        <v>727</v>
      </c>
      <c r="C537" s="66" t="s">
        <v>744</v>
      </c>
      <c r="D537" s="66" t="s">
        <v>411</v>
      </c>
      <c r="E537" s="78">
        <v>50000</v>
      </c>
      <c r="F537" s="78">
        <v>-5.04</v>
      </c>
      <c r="G537" s="277">
        <v>0</v>
      </c>
      <c r="H537" s="130">
        <f>SUM(F537:G537)</f>
        <v>-5.04</v>
      </c>
      <c r="I537" s="130">
        <v>-5.04</v>
      </c>
      <c r="J537" s="23" t="s">
        <v>1061</v>
      </c>
    </row>
    <row r="538" spans="1:10" ht="16" x14ac:dyDescent="0.2">
      <c r="A538" s="63"/>
      <c r="B538" s="75" t="s">
        <v>1020</v>
      </c>
      <c r="C538" s="66" t="s">
        <v>1021</v>
      </c>
      <c r="D538" s="173" t="s">
        <v>411</v>
      </c>
      <c r="E538" s="78">
        <v>250000</v>
      </c>
      <c r="F538" s="78">
        <v>21.84</v>
      </c>
      <c r="G538" s="277">
        <v>0.91</v>
      </c>
      <c r="H538" s="78">
        <f>SUM(F538:G538)</f>
        <v>22.75</v>
      </c>
      <c r="I538" s="130">
        <v>22.75</v>
      </c>
      <c r="J538" s="23" t="s">
        <v>1058</v>
      </c>
    </row>
    <row r="539" spans="1:10" ht="16" x14ac:dyDescent="0.2">
      <c r="A539" s="63"/>
      <c r="B539" s="75" t="s">
        <v>1020</v>
      </c>
      <c r="C539" s="66" t="s">
        <v>1021</v>
      </c>
      <c r="D539" s="173" t="s">
        <v>417</v>
      </c>
      <c r="E539" s="78">
        <v>50000</v>
      </c>
      <c r="F539" s="78">
        <v>6.3</v>
      </c>
      <c r="G539" s="277"/>
      <c r="H539" s="78">
        <v>6.3</v>
      </c>
      <c r="I539" s="571">
        <v>6.3</v>
      </c>
      <c r="J539" s="23" t="s">
        <v>1058</v>
      </c>
    </row>
    <row r="540" spans="1:10" ht="16" x14ac:dyDescent="0.2">
      <c r="A540" s="63"/>
      <c r="B540" s="75" t="s">
        <v>715</v>
      </c>
      <c r="C540" s="66" t="s">
        <v>709</v>
      </c>
      <c r="D540" s="66" t="s">
        <v>417</v>
      </c>
      <c r="E540" s="79">
        <v>10000</v>
      </c>
      <c r="F540" s="78">
        <v>2.83</v>
      </c>
      <c r="G540" s="277"/>
      <c r="H540" s="79">
        <v>2.83</v>
      </c>
      <c r="I540" s="571">
        <v>2.83</v>
      </c>
      <c r="J540" s="23" t="s">
        <v>1061</v>
      </c>
    </row>
    <row r="541" spans="1:10" ht="16" x14ac:dyDescent="0.2">
      <c r="A541" s="63"/>
      <c r="B541" s="75" t="s">
        <v>715</v>
      </c>
      <c r="C541" s="66" t="s">
        <v>709</v>
      </c>
      <c r="D541" s="66" t="s">
        <v>412</v>
      </c>
      <c r="E541" s="79">
        <v>10000</v>
      </c>
      <c r="F541" s="78">
        <v>3.42</v>
      </c>
      <c r="G541" s="277"/>
      <c r="H541" s="79">
        <v>3.42</v>
      </c>
      <c r="I541" s="571">
        <v>3.42</v>
      </c>
      <c r="J541" s="23" t="s">
        <v>1061</v>
      </c>
    </row>
    <row r="542" spans="1:10" ht="16" x14ac:dyDescent="0.2">
      <c r="A542" s="63"/>
      <c r="B542" s="75" t="s">
        <v>715</v>
      </c>
      <c r="C542" s="66" t="s">
        <v>709</v>
      </c>
      <c r="D542" s="66" t="s">
        <v>418</v>
      </c>
      <c r="E542" s="79">
        <v>100000</v>
      </c>
      <c r="F542" s="78">
        <v>4.4000000000000004</v>
      </c>
      <c r="G542" s="277"/>
      <c r="H542" s="79">
        <v>4.4000000000000004</v>
      </c>
      <c r="I542" s="571">
        <v>4.4000000000000004</v>
      </c>
      <c r="J542" s="23" t="s">
        <v>1061</v>
      </c>
    </row>
    <row r="543" spans="1:10" ht="16" x14ac:dyDescent="0.2">
      <c r="A543" s="63"/>
      <c r="B543" s="75" t="s">
        <v>715</v>
      </c>
      <c r="C543" s="66" t="s">
        <v>709</v>
      </c>
      <c r="D543" s="66" t="s">
        <v>414</v>
      </c>
      <c r="E543" s="79">
        <v>10000</v>
      </c>
      <c r="F543" s="78">
        <v>0.35</v>
      </c>
      <c r="G543" s="277"/>
      <c r="H543" s="79">
        <v>0.35</v>
      </c>
      <c r="I543" s="571">
        <v>0.35</v>
      </c>
      <c r="J543" s="23" t="s">
        <v>1061</v>
      </c>
    </row>
    <row r="544" spans="1:10" ht="16" x14ac:dyDescent="0.2">
      <c r="A544" s="63"/>
      <c r="B544" s="75" t="s">
        <v>929</v>
      </c>
      <c r="C544" s="66" t="s">
        <v>526</v>
      </c>
      <c r="D544" s="124" t="s">
        <v>412</v>
      </c>
      <c r="E544" s="572">
        <v>10000</v>
      </c>
      <c r="F544" s="78">
        <v>3.42</v>
      </c>
      <c r="G544" s="277"/>
      <c r="H544" s="78">
        <v>3.42</v>
      </c>
      <c r="I544" s="335">
        <v>3.42</v>
      </c>
      <c r="J544" s="23" t="s">
        <v>1061</v>
      </c>
    </row>
    <row r="545" spans="1:10" ht="16" x14ac:dyDescent="0.2">
      <c r="A545" s="63"/>
      <c r="B545" s="75" t="s">
        <v>929</v>
      </c>
      <c r="C545" s="66" t="s">
        <v>526</v>
      </c>
      <c r="D545" s="124" t="s">
        <v>413</v>
      </c>
      <c r="E545" s="572">
        <v>130000</v>
      </c>
      <c r="F545" s="78">
        <v>5.43</v>
      </c>
      <c r="G545" s="277"/>
      <c r="H545" s="78">
        <v>5.43</v>
      </c>
      <c r="I545" s="335">
        <v>5.43</v>
      </c>
      <c r="J545" s="23" t="s">
        <v>1061</v>
      </c>
    </row>
    <row r="546" spans="1:10" ht="16" x14ac:dyDescent="0.2">
      <c r="A546" s="63"/>
      <c r="B546" s="75"/>
      <c r="C546" s="66"/>
      <c r="D546" s="66"/>
      <c r="E546" s="104"/>
      <c r="F546" s="104"/>
      <c r="G546" s="63"/>
      <c r="H546" s="335"/>
      <c r="I546" s="335"/>
      <c r="J546" s="23"/>
    </row>
    <row r="547" spans="1:10" ht="16" x14ac:dyDescent="0.2">
      <c r="A547" s="63"/>
      <c r="B547" s="75"/>
      <c r="C547" s="66"/>
      <c r="D547" s="66"/>
      <c r="E547" s="104"/>
      <c r="F547" s="104"/>
      <c r="G547" s="63"/>
      <c r="H547" s="335"/>
      <c r="I547" s="335"/>
      <c r="J547" s="23"/>
    </row>
    <row r="548" spans="1:10" ht="16" x14ac:dyDescent="0.2">
      <c r="A548" s="63"/>
      <c r="B548" s="75"/>
      <c r="C548" s="85"/>
      <c r="D548" s="66"/>
      <c r="E548" s="104"/>
      <c r="F548" s="104"/>
      <c r="G548" s="63"/>
      <c r="H548" s="23"/>
      <c r="I548" s="335"/>
      <c r="J548" s="23"/>
    </row>
    <row r="549" spans="1:10" s="344" customFormat="1" x14ac:dyDescent="0.15">
      <c r="A549" s="23"/>
      <c r="B549" s="23"/>
      <c r="C549" s="23"/>
      <c r="D549" s="23"/>
      <c r="E549" s="104"/>
      <c r="F549" s="104"/>
      <c r="G549" s="63"/>
      <c r="H549" s="23"/>
      <c r="I549" s="23"/>
      <c r="J549" s="23"/>
    </row>
    <row r="550" spans="1:10" ht="16" x14ac:dyDescent="0.2">
      <c r="A550" s="605" t="s">
        <v>52</v>
      </c>
      <c r="B550" s="606"/>
      <c r="C550" s="607"/>
      <c r="D550" s="316"/>
      <c r="E550" s="317"/>
      <c r="F550" s="318">
        <f>SUM(F507:F545)</f>
        <v>362.50999999999993</v>
      </c>
      <c r="G550" s="483">
        <f>SUM(G507:G545)</f>
        <v>2.48</v>
      </c>
      <c r="H550" s="319"/>
      <c r="I550" s="370">
        <f>I505+I506</f>
        <v>3544.7400000000007</v>
      </c>
      <c r="J550" s="320"/>
    </row>
    <row r="551" spans="1:10" s="182" customFormat="1" ht="31" x14ac:dyDescent="0.55000000000000004">
      <c r="C551" s="183" t="s">
        <v>388</v>
      </c>
      <c r="D551" s="526" t="s">
        <v>865</v>
      </c>
      <c r="E551" s="527">
        <v>44949</v>
      </c>
      <c r="F551" s="491"/>
      <c r="G551" s="492"/>
      <c r="H551" s="186"/>
      <c r="I551" s="187"/>
      <c r="J551" s="188"/>
    </row>
    <row r="552" spans="1:10" x14ac:dyDescent="0.15">
      <c r="F552" s="145"/>
      <c r="G552" s="13"/>
      <c r="I552"/>
    </row>
    <row r="553" spans="1:10" x14ac:dyDescent="0.15">
      <c r="F553" s="247" t="s">
        <v>1043</v>
      </c>
      <c r="G553" s="550">
        <f>I550-G504-G550</f>
        <v>3177.9400000000005</v>
      </c>
    </row>
    <row r="554" spans="1:10" x14ac:dyDescent="0.15">
      <c r="F554" s="247" t="s">
        <v>1044</v>
      </c>
    </row>
    <row r="555" spans="1:10" x14ac:dyDescent="0.15">
      <c r="G555" s="550">
        <f>I550-G553</f>
        <v>366.80000000000018</v>
      </c>
    </row>
    <row r="561" spans="2:10" x14ac:dyDescent="0.15">
      <c r="B561" t="s">
        <v>993</v>
      </c>
    </row>
    <row r="562" spans="2:10" ht="16" x14ac:dyDescent="0.2">
      <c r="B562" s="494" t="s">
        <v>575</v>
      </c>
      <c r="C562" s="555" t="s">
        <v>332</v>
      </c>
      <c r="D562" s="555" t="s">
        <v>411</v>
      </c>
      <c r="E562" s="556">
        <v>360000</v>
      </c>
      <c r="F562" s="557">
        <f>H562-G562</f>
        <v>23.1</v>
      </c>
      <c r="G562" s="497">
        <v>0.66</v>
      </c>
      <c r="H562" s="557">
        <v>23.76</v>
      </c>
      <c r="I562" s="557">
        <f>SUM(H562:H563)</f>
        <v>38.81</v>
      </c>
      <c r="J562" s="498" t="s">
        <v>952</v>
      </c>
    </row>
    <row r="563" spans="2:10" ht="16" x14ac:dyDescent="0.2">
      <c r="B563" s="494" t="s">
        <v>575</v>
      </c>
      <c r="C563" s="555" t="s">
        <v>332</v>
      </c>
      <c r="D563" s="555" t="s">
        <v>413</v>
      </c>
      <c r="E563" s="556">
        <v>360000</v>
      </c>
      <c r="F563" s="557">
        <v>15.05</v>
      </c>
      <c r="G563" s="558"/>
      <c r="H563" s="557">
        <f>F563</f>
        <v>15.05</v>
      </c>
      <c r="I563" s="557"/>
      <c r="J563" s="498"/>
    </row>
  </sheetData>
  <mergeCells count="4">
    <mergeCell ref="A2:C2"/>
    <mergeCell ref="A505:C505"/>
    <mergeCell ref="A506:C506"/>
    <mergeCell ref="A550:C550"/>
  </mergeCells>
  <conditionalFormatting sqref="A104:A108 A114">
    <cfRule type="duplicateValues" dxfId="977" priority="13"/>
  </conditionalFormatting>
  <conditionalFormatting sqref="B11:B14">
    <cfRule type="duplicateValues" dxfId="976" priority="5"/>
    <cfRule type="duplicateValues" dxfId="975" priority="6"/>
  </conditionalFormatting>
  <conditionalFormatting sqref="B103:B119">
    <cfRule type="duplicateValues" dxfId="974" priority="15"/>
  </conditionalFormatting>
  <conditionalFormatting sqref="B109:B113 B115:B119">
    <cfRule type="duplicateValues" dxfId="973" priority="12"/>
  </conditionalFormatting>
  <conditionalFormatting sqref="B256:B268">
    <cfRule type="duplicateValues" dxfId="972" priority="17"/>
    <cfRule type="duplicateValues" dxfId="971" priority="18"/>
  </conditionalFormatting>
  <conditionalFormatting sqref="B517">
    <cfRule type="duplicateValues" dxfId="970" priority="2"/>
  </conditionalFormatting>
  <conditionalFormatting sqref="B528:B529">
    <cfRule type="duplicateValues" dxfId="969" priority="21"/>
    <cfRule type="duplicateValues" dxfId="968" priority="22"/>
  </conditionalFormatting>
  <conditionalFormatting sqref="B550:B561 B564:B1048576">
    <cfRule type="duplicateValues" dxfId="967" priority="11"/>
  </conditionalFormatting>
  <conditionalFormatting sqref="B550:B1048576 B499:B500 B10 B1:B6 B502 B15:B102 B120:B255 B504:B516 B269:B497 B518:B527 B530:B548">
    <cfRule type="duplicateValues" dxfId="966" priority="9"/>
  </conditionalFormatting>
  <conditionalFormatting sqref="B550:B1048576 B502 B10 B1:B6 B15:B102 B504:B516 B120:B500 B518:B548">
    <cfRule type="duplicateValues" dxfId="965" priority="8"/>
  </conditionalFormatting>
  <conditionalFormatting sqref="C11:C14">
    <cfRule type="duplicateValues" dxfId="964" priority="7"/>
  </conditionalFormatting>
  <conditionalFormatting sqref="C163:C173">
    <cfRule type="duplicateValues" dxfId="963" priority="16"/>
  </conditionalFormatting>
  <conditionalFormatting sqref="C222">
    <cfRule type="duplicateValues" dxfId="962" priority="20"/>
  </conditionalFormatting>
  <conditionalFormatting sqref="C256:C268">
    <cfRule type="duplicateValues" dxfId="961" priority="19"/>
  </conditionalFormatting>
  <conditionalFormatting sqref="C528:C529">
    <cfRule type="duplicateValues" dxfId="960" priority="23"/>
  </conditionalFormatting>
  <conditionalFormatting sqref="C550:C1048576 C499:C500 A104:A108 A114 C10 C1:C6 C502 C15:C255 C269:C415 C417:C497 C504:C527 C530:C548">
    <cfRule type="duplicateValues" dxfId="959" priority="14"/>
  </conditionalFormatting>
  <conditionalFormatting sqref="C562:C563">
    <cfRule type="duplicateValues" dxfId="958" priority="4"/>
  </conditionalFormatting>
  <conditionalFormatting sqref="J23:J152 J154:J165 J167:J176 J178:J186 J188:J193 J195:J211 J213:J285 J288:J290 J298:J300 J302:J345 J347:J397 J400:J417 J419:J435 J437:J490 J492:J497 J499:J504">
    <cfRule type="notContainsBlanks" dxfId="957" priority="10">
      <formula>LEN(TRIM(J23))&gt;0</formula>
    </cfRule>
  </conditionalFormatting>
  <conditionalFormatting sqref="J524:J526">
    <cfRule type="notContainsBlanks" dxfId="956" priority="1">
      <formula>LEN(TRIM(J524))&gt;0</formula>
    </cfRule>
  </conditionalFormatting>
  <conditionalFormatting sqref="J562:J563">
    <cfRule type="notContainsBlanks" dxfId="955" priority="3">
      <formula>LEN(TRIM(J562))&gt;0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4CA7-DCF4-1640-802C-7F87FBF17BD5}">
  <dimension ref="A1:AC533"/>
  <sheetViews>
    <sheetView workbookViewId="0">
      <pane ySplit="4" topLeftCell="A238" activePane="bottomLeft" state="frozen"/>
      <selection pane="bottomLeft" activeCell="L134" sqref="L134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476" customWidth="1"/>
    <col min="8" max="8" width="19.6640625" bestFit="1" customWidth="1"/>
    <col min="9" max="9" width="19" style="18" customWidth="1"/>
    <col min="10" max="10" width="25.3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940</v>
      </c>
      <c r="H2" s="77" t="s">
        <v>459</v>
      </c>
      <c r="I2" s="365">
        <v>45261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/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551">
        <v>2261</v>
      </c>
      <c r="C16" s="552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SUM(H16:H21)</f>
        <v>2.4299999999999997</v>
      </c>
      <c r="J16" s="551"/>
    </row>
    <row r="17" spans="1:10" ht="16" x14ac:dyDescent="0.2">
      <c r="A17" s="275"/>
      <c r="B17" s="551">
        <v>2261</v>
      </c>
      <c r="C17" s="552" t="s">
        <v>672</v>
      </c>
      <c r="D17" s="279" t="s">
        <v>417</v>
      </c>
      <c r="E17" s="280"/>
      <c r="F17" s="281"/>
      <c r="G17" s="278"/>
      <c r="H17" s="282"/>
      <c r="I17" s="367"/>
      <c r="J17" s="551" t="s">
        <v>964</v>
      </c>
    </row>
    <row r="18" spans="1:10" ht="16" x14ac:dyDescent="0.2">
      <c r="A18" s="275"/>
      <c r="B18" s="551">
        <v>2261</v>
      </c>
      <c r="C18" s="552" t="s">
        <v>672</v>
      </c>
      <c r="D18" s="279" t="s">
        <v>412</v>
      </c>
      <c r="E18" s="280"/>
      <c r="F18" s="281"/>
      <c r="G18" s="278"/>
      <c r="H18" s="282"/>
      <c r="I18" s="367"/>
      <c r="J18" s="551" t="s">
        <v>963</v>
      </c>
    </row>
    <row r="19" spans="1:10" ht="16" x14ac:dyDescent="0.2">
      <c r="A19" s="275"/>
      <c r="B19" s="551">
        <v>2261</v>
      </c>
      <c r="C19" s="552" t="s">
        <v>672</v>
      </c>
      <c r="D19" s="279" t="s">
        <v>413</v>
      </c>
      <c r="E19" s="280">
        <v>10000</v>
      </c>
      <c r="F19" s="281">
        <v>0.42</v>
      </c>
      <c r="G19" s="278"/>
      <c r="H19" s="282">
        <f>F19</f>
        <v>0.42</v>
      </c>
      <c r="I19" s="367"/>
      <c r="J19" s="551"/>
    </row>
    <row r="20" spans="1:10" ht="16" x14ac:dyDescent="0.2">
      <c r="A20" s="275"/>
      <c r="B20" s="551">
        <v>2261</v>
      </c>
      <c r="C20" s="552" t="s">
        <v>672</v>
      </c>
      <c r="D20" s="279" t="s">
        <v>418</v>
      </c>
      <c r="E20" s="280"/>
      <c r="F20" s="281"/>
      <c r="G20" s="278"/>
      <c r="H20" s="282"/>
      <c r="I20" s="367"/>
      <c r="J20" s="551" t="s">
        <v>961</v>
      </c>
    </row>
    <row r="21" spans="1:10" ht="16" x14ac:dyDescent="0.2">
      <c r="A21" s="275"/>
      <c r="B21" s="551">
        <v>2261</v>
      </c>
      <c r="C21" s="553" t="s">
        <v>672</v>
      </c>
      <c r="D21" s="279" t="s">
        <v>414</v>
      </c>
      <c r="E21" s="280"/>
      <c r="F21" s="281"/>
      <c r="G21" s="278"/>
      <c r="H21" s="282"/>
      <c r="I21" s="367"/>
      <c r="J21" s="551" t="s">
        <v>962</v>
      </c>
    </row>
    <row r="22" spans="1:10" ht="16" x14ac:dyDescent="0.2">
      <c r="A22" s="275"/>
      <c r="B22" s="275"/>
      <c r="C22" s="276"/>
      <c r="D22" s="276"/>
      <c r="E22" s="277"/>
      <c r="F22" s="278"/>
      <c r="G22" s="275"/>
      <c r="H22" s="275"/>
      <c r="I22" s="368"/>
      <c r="J22" s="275"/>
    </row>
    <row r="23" spans="1:10" ht="16" x14ac:dyDescent="0.2">
      <c r="A23" s="63"/>
      <c r="B23" s="75" t="s">
        <v>539</v>
      </c>
      <c r="C23" s="66" t="s">
        <v>198</v>
      </c>
      <c r="D23" s="66" t="s">
        <v>411</v>
      </c>
      <c r="E23" s="78">
        <v>100000</v>
      </c>
      <c r="F23" s="254">
        <v>18.09</v>
      </c>
      <c r="G23" s="478">
        <v>2.0099999999999998</v>
      </c>
      <c r="H23" s="78">
        <f>SUM(F23:G23)</f>
        <v>20.100000000000001</v>
      </c>
      <c r="I23" s="144">
        <f>SUM(H23:H26)</f>
        <v>28.050000000000004</v>
      </c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412</v>
      </c>
      <c r="E24" s="78">
        <v>10000</v>
      </c>
      <c r="F24" s="109">
        <v>3.42</v>
      </c>
      <c r="G24" s="479"/>
      <c r="H24" s="78">
        <f>F24</f>
        <v>3.42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413</v>
      </c>
      <c r="E25" s="78">
        <v>100000</v>
      </c>
      <c r="F25" s="109">
        <v>4.18</v>
      </c>
      <c r="G25" s="479"/>
      <c r="H25" s="78">
        <f>F25</f>
        <v>4.18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414</v>
      </c>
      <c r="E26" s="78">
        <v>10000</v>
      </c>
      <c r="F26" s="109">
        <v>0.35</v>
      </c>
      <c r="G26" s="479"/>
      <c r="H26" s="78">
        <f>F26</f>
        <v>0.35</v>
      </c>
      <c r="I26" s="144"/>
      <c r="J26" s="23"/>
    </row>
    <row r="27" spans="1:10" ht="16" x14ac:dyDescent="0.2">
      <c r="A27" s="63"/>
      <c r="B27" s="75"/>
      <c r="C27" s="66"/>
      <c r="D27" s="66"/>
      <c r="E27" s="79"/>
      <c r="F27" s="109"/>
      <c r="H27" s="78"/>
      <c r="I27" s="144"/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411</v>
      </c>
      <c r="E28" s="79">
        <v>100000</v>
      </c>
      <c r="F28" s="109">
        <f>H28-G28</f>
        <v>8.19</v>
      </c>
      <c r="G28" s="479">
        <v>0.91</v>
      </c>
      <c r="H28" s="78">
        <v>9.1</v>
      </c>
      <c r="I28" s="192">
        <f>SUM(H28:H29)</f>
        <v>17.46</v>
      </c>
      <c r="J28" s="554" t="s">
        <v>965</v>
      </c>
    </row>
    <row r="29" spans="1:10" ht="16" x14ac:dyDescent="0.2">
      <c r="A29" s="63"/>
      <c r="B29" s="75" t="s">
        <v>718</v>
      </c>
      <c r="C29" s="23" t="s">
        <v>733</v>
      </c>
      <c r="D29" s="66" t="s">
        <v>413</v>
      </c>
      <c r="E29" s="79">
        <v>200000</v>
      </c>
      <c r="F29" s="109">
        <v>8.36</v>
      </c>
      <c r="G29" s="479"/>
      <c r="H29" s="78">
        <v>8.36</v>
      </c>
      <c r="I29" s="144"/>
      <c r="J29" s="554" t="s">
        <v>966</v>
      </c>
    </row>
    <row r="30" spans="1:10" ht="16" x14ac:dyDescent="0.2">
      <c r="A30" s="63"/>
      <c r="B30" s="75"/>
      <c r="C30" s="66"/>
      <c r="D30" s="66"/>
      <c r="E30" s="79"/>
      <c r="F30" s="109"/>
      <c r="G30" s="479"/>
      <c r="H30" s="78"/>
      <c r="I30" s="144"/>
      <c r="J30" s="23"/>
    </row>
    <row r="31" spans="1:10" ht="16" x14ac:dyDescent="0.2">
      <c r="A31" s="63"/>
      <c r="B31" s="75" t="s">
        <v>542</v>
      </c>
      <c r="C31" s="66" t="s">
        <v>89</v>
      </c>
      <c r="D31" s="66" t="s">
        <v>411</v>
      </c>
      <c r="E31" s="79">
        <v>10000</v>
      </c>
      <c r="F31" s="109">
        <v>0</v>
      </c>
      <c r="G31" s="479">
        <f>H31-F31</f>
        <v>8.02</v>
      </c>
      <c r="H31" s="78">
        <v>8.02</v>
      </c>
      <c r="I31" s="144">
        <f>SUM(H31)</f>
        <v>8.02</v>
      </c>
      <c r="J31" s="23" t="s">
        <v>967</v>
      </c>
    </row>
    <row r="32" spans="1:10" ht="16" x14ac:dyDescent="0.2">
      <c r="A32" s="63"/>
      <c r="B32" s="75"/>
      <c r="C32" s="66"/>
      <c r="D32" s="66"/>
      <c r="E32" s="79"/>
      <c r="F32" s="78"/>
      <c r="G32" s="277"/>
      <c r="H32" s="78"/>
      <c r="I32" s="144"/>
      <c r="J32" s="23"/>
    </row>
    <row r="33" spans="1:10" ht="16" x14ac:dyDescent="0.2">
      <c r="A33" s="63"/>
      <c r="B33" s="97">
        <v>2309</v>
      </c>
      <c r="C33" s="66" t="s">
        <v>867</v>
      </c>
      <c r="D33" s="66" t="s">
        <v>411</v>
      </c>
      <c r="E33" s="79">
        <v>10000</v>
      </c>
      <c r="F33" s="109">
        <v>0</v>
      </c>
      <c r="G33" s="479">
        <v>5.0199999999999996</v>
      </c>
      <c r="H33" s="78"/>
      <c r="I33" s="144">
        <v>5.0199999999999996</v>
      </c>
      <c r="J33" s="23" t="s">
        <v>968</v>
      </c>
    </row>
    <row r="34" spans="1:10" ht="16" x14ac:dyDescent="0.2">
      <c r="A34" s="63"/>
      <c r="B34" s="75"/>
      <c r="C34" s="66"/>
      <c r="D34" s="66"/>
      <c r="E34" s="79"/>
      <c r="F34" s="78"/>
      <c r="G34" s="277"/>
      <c r="H34" s="78"/>
      <c r="I34" s="144"/>
      <c r="J34" s="23"/>
    </row>
    <row r="35" spans="1:10" ht="16" x14ac:dyDescent="0.2">
      <c r="A35" s="63"/>
      <c r="B35" s="75" t="s">
        <v>543</v>
      </c>
      <c r="C35" s="66" t="s">
        <v>138</v>
      </c>
      <c r="D35" s="66" t="s">
        <v>411</v>
      </c>
      <c r="E35" s="78">
        <v>10000</v>
      </c>
      <c r="F35" s="78">
        <v>0</v>
      </c>
      <c r="G35" s="277">
        <f>H35-F35</f>
        <v>2.0099999999999998</v>
      </c>
      <c r="H35" s="78">
        <v>2.0099999999999998</v>
      </c>
      <c r="I35" s="144">
        <f>SUM(H35:H36)</f>
        <v>2.4299999999999997</v>
      </c>
      <c r="J35" s="23"/>
    </row>
    <row r="36" spans="1:10" ht="16" x14ac:dyDescent="0.2">
      <c r="A36" s="63"/>
      <c r="B36" s="75" t="s">
        <v>543</v>
      </c>
      <c r="C36" s="66" t="s">
        <v>138</v>
      </c>
      <c r="D36" s="66" t="s">
        <v>413</v>
      </c>
      <c r="E36" s="78">
        <v>10000</v>
      </c>
      <c r="F36" s="78">
        <v>0.42</v>
      </c>
      <c r="G36" s="277"/>
      <c r="H36" s="78">
        <v>0.42</v>
      </c>
      <c r="I36" s="144"/>
      <c r="J36" s="23"/>
    </row>
    <row r="37" spans="1:10" ht="16" x14ac:dyDescent="0.2">
      <c r="A37" s="63"/>
      <c r="B37" s="75"/>
      <c r="C37" s="66"/>
      <c r="D37" s="66"/>
      <c r="E37" s="78"/>
      <c r="F37" s="78"/>
      <c r="G37" s="277"/>
      <c r="H37" s="78"/>
      <c r="I37" s="144"/>
      <c r="J37" s="23"/>
    </row>
    <row r="38" spans="1:10" ht="16" x14ac:dyDescent="0.2">
      <c r="A38" s="63"/>
      <c r="B38" s="75" t="s">
        <v>777</v>
      </c>
      <c r="C38" s="66" t="s">
        <v>969</v>
      </c>
      <c r="D38" s="66" t="s">
        <v>411</v>
      </c>
      <c r="E38" s="78"/>
      <c r="F38" s="78"/>
      <c r="G38" s="277"/>
      <c r="H38" s="78"/>
      <c r="I38" s="144"/>
      <c r="J38" s="23" t="s">
        <v>970</v>
      </c>
    </row>
    <row r="39" spans="1:10" ht="16" x14ac:dyDescent="0.2">
      <c r="A39" s="63"/>
      <c r="B39" s="75" t="s">
        <v>777</v>
      </c>
      <c r="C39" s="66" t="s">
        <v>969</v>
      </c>
      <c r="D39" s="66" t="s">
        <v>413</v>
      </c>
      <c r="E39" s="78"/>
      <c r="F39" s="78"/>
      <c r="G39" s="277"/>
      <c r="H39" s="78"/>
      <c r="I39" s="144"/>
      <c r="J39" s="23"/>
    </row>
    <row r="40" spans="1:10" ht="16" x14ac:dyDescent="0.2">
      <c r="A40" s="63"/>
      <c r="B40" s="75"/>
      <c r="C40" s="66"/>
      <c r="D40" s="66"/>
      <c r="E40" s="78"/>
      <c r="F40" s="78"/>
      <c r="G40" s="277"/>
      <c r="H40" s="78"/>
      <c r="I40" s="144"/>
      <c r="J40" s="23"/>
    </row>
    <row r="41" spans="1:10" ht="16" x14ac:dyDescent="0.2">
      <c r="A41" s="63"/>
      <c r="B41" s="75" t="s">
        <v>711</v>
      </c>
      <c r="C41" s="66" t="s">
        <v>703</v>
      </c>
      <c r="D41" s="66" t="s">
        <v>411</v>
      </c>
      <c r="E41" s="78">
        <v>10000</v>
      </c>
      <c r="F41" s="78">
        <v>0</v>
      </c>
      <c r="G41" s="277">
        <f>H41-F41</f>
        <v>0.66</v>
      </c>
      <c r="H41" s="78">
        <v>0.66</v>
      </c>
      <c r="I41" s="144">
        <f>H41</f>
        <v>0.66</v>
      </c>
      <c r="J41" s="23"/>
    </row>
    <row r="42" spans="1:10" ht="16" x14ac:dyDescent="0.2">
      <c r="A42" s="63"/>
      <c r="B42" s="75"/>
      <c r="C42" s="66"/>
      <c r="D42" s="66"/>
      <c r="E42" s="79"/>
      <c r="F42" s="78"/>
      <c r="G42" s="277"/>
      <c r="H42" s="78"/>
      <c r="I42" s="144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411</v>
      </c>
      <c r="E43" s="78">
        <v>100000</v>
      </c>
      <c r="F43" s="109">
        <f>H43-G43</f>
        <v>18.090000000000003</v>
      </c>
      <c r="G43" s="479">
        <v>2.0099999999999998</v>
      </c>
      <c r="H43" s="78">
        <v>20.100000000000001</v>
      </c>
      <c r="I43" s="144">
        <f>SUM(H43:H48)</f>
        <v>66.3</v>
      </c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417</v>
      </c>
      <c r="E44" s="78">
        <v>50000</v>
      </c>
      <c r="F44" s="109">
        <v>33.85</v>
      </c>
      <c r="G44" s="479"/>
      <c r="H44" s="78">
        <f>F44</f>
        <v>33.85</v>
      </c>
      <c r="I44" s="144"/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412</v>
      </c>
      <c r="E45" s="79">
        <v>10000</v>
      </c>
      <c r="F45" s="109">
        <v>3.42</v>
      </c>
      <c r="G45" s="479"/>
      <c r="H45" s="78">
        <f>F45</f>
        <v>3.42</v>
      </c>
      <c r="I45" s="144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413</v>
      </c>
      <c r="E46" s="79">
        <v>100000</v>
      </c>
      <c r="F46" s="109">
        <v>4.18</v>
      </c>
      <c r="G46" s="479"/>
      <c r="H46" s="78">
        <f>F46</f>
        <v>4.18</v>
      </c>
      <c r="I46" s="144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418</v>
      </c>
      <c r="E47" s="78">
        <v>100000</v>
      </c>
      <c r="F47" s="109">
        <v>4.4000000000000004</v>
      </c>
      <c r="G47" s="479"/>
      <c r="H47" s="78">
        <f>F47</f>
        <v>4.4000000000000004</v>
      </c>
      <c r="I47" s="144"/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414</v>
      </c>
      <c r="E48" s="79">
        <v>10000</v>
      </c>
      <c r="F48" s="109">
        <v>0.35</v>
      </c>
      <c r="G48" s="479"/>
      <c r="H48" s="78">
        <f>F48</f>
        <v>0.35</v>
      </c>
      <c r="I48" s="144"/>
      <c r="J48" s="23"/>
    </row>
    <row r="49" spans="1:10" ht="16" x14ac:dyDescent="0.2">
      <c r="A49" s="63"/>
      <c r="B49" s="75"/>
      <c r="C49" s="66"/>
      <c r="D49" s="66"/>
      <c r="E49" s="79"/>
      <c r="F49" s="109"/>
      <c r="G49" s="479"/>
      <c r="H49" s="78"/>
      <c r="I49" s="144"/>
      <c r="J49" s="23"/>
    </row>
    <row r="50" spans="1:10" ht="16" x14ac:dyDescent="0.2">
      <c r="A50" s="63"/>
      <c r="B50" s="75" t="s">
        <v>545</v>
      </c>
      <c r="C50" s="66" t="s">
        <v>217</v>
      </c>
      <c r="D50" s="66" t="s">
        <v>411</v>
      </c>
      <c r="E50" s="78">
        <v>240000</v>
      </c>
      <c r="F50" s="109">
        <f>H50-G50</f>
        <v>20.93</v>
      </c>
      <c r="G50" s="479">
        <v>0.91</v>
      </c>
      <c r="H50" s="78">
        <v>21.84</v>
      </c>
      <c r="I50" s="144">
        <f>SUM(H50:H51)</f>
        <v>22.26</v>
      </c>
      <c r="J50" s="23"/>
    </row>
    <row r="51" spans="1:10" ht="16" x14ac:dyDescent="0.2">
      <c r="A51" s="63"/>
      <c r="B51" s="75" t="s">
        <v>545</v>
      </c>
      <c r="C51" s="66" t="s">
        <v>217</v>
      </c>
      <c r="D51" s="66" t="s">
        <v>413</v>
      </c>
      <c r="E51" s="78">
        <v>10000</v>
      </c>
      <c r="F51" s="109">
        <v>0.42</v>
      </c>
      <c r="G51" s="479"/>
      <c r="H51" s="78">
        <f>F51</f>
        <v>0.42</v>
      </c>
      <c r="I51" s="144"/>
      <c r="J51" s="23"/>
    </row>
    <row r="52" spans="1:10" ht="16" x14ac:dyDescent="0.2">
      <c r="A52" s="63"/>
      <c r="B52" s="75"/>
      <c r="C52" s="66"/>
      <c r="D52" s="66"/>
      <c r="E52" s="78"/>
      <c r="F52" s="109"/>
      <c r="G52" s="479"/>
      <c r="H52" s="78"/>
      <c r="I52" s="144"/>
      <c r="J52" s="23"/>
    </row>
    <row r="53" spans="1:10" ht="16" x14ac:dyDescent="0.2">
      <c r="A53" s="63"/>
      <c r="B53" s="75" t="s">
        <v>869</v>
      </c>
      <c r="C53" s="66" t="s">
        <v>843</v>
      </c>
      <c r="D53" s="66" t="s">
        <v>411</v>
      </c>
      <c r="E53" s="78">
        <v>10000</v>
      </c>
      <c r="F53" s="109">
        <v>0</v>
      </c>
      <c r="G53" s="479">
        <v>0.91</v>
      </c>
      <c r="H53" s="78"/>
      <c r="I53" s="144">
        <f>G53+F54</f>
        <v>1.33</v>
      </c>
      <c r="J53" s="23"/>
    </row>
    <row r="54" spans="1:10" ht="16" x14ac:dyDescent="0.2">
      <c r="A54" s="63"/>
      <c r="B54" s="97">
        <v>2302</v>
      </c>
      <c r="C54" s="66" t="s">
        <v>843</v>
      </c>
      <c r="D54" s="66" t="s">
        <v>413</v>
      </c>
      <c r="E54" s="78">
        <v>10000</v>
      </c>
      <c r="F54" s="109">
        <v>0.42</v>
      </c>
      <c r="G54" s="479"/>
      <c r="H54" s="78"/>
      <c r="I54" s="144"/>
      <c r="J54" s="23"/>
    </row>
    <row r="55" spans="1:10" ht="16" x14ac:dyDescent="0.2">
      <c r="A55" s="63"/>
      <c r="B55" s="75"/>
      <c r="C55" s="66"/>
      <c r="D55" s="66"/>
      <c r="E55" s="78"/>
      <c r="F55" s="109"/>
      <c r="G55" s="479"/>
      <c r="H55" s="78"/>
      <c r="I55" s="144"/>
      <c r="J55" s="23"/>
    </row>
    <row r="56" spans="1:10" ht="16" x14ac:dyDescent="0.2">
      <c r="A56" s="63"/>
      <c r="B56" s="75" t="s">
        <v>817</v>
      </c>
      <c r="C56" s="66" t="s">
        <v>811</v>
      </c>
      <c r="D56" s="66" t="s">
        <v>411</v>
      </c>
      <c r="E56" s="78">
        <v>10000</v>
      </c>
      <c r="F56" s="109">
        <v>0</v>
      </c>
      <c r="G56" s="479">
        <v>0.91</v>
      </c>
      <c r="H56" s="78"/>
      <c r="I56" s="144">
        <f>G56</f>
        <v>0.91</v>
      </c>
      <c r="J56" s="23" t="s">
        <v>971</v>
      </c>
    </row>
    <row r="57" spans="1:10" ht="16" x14ac:dyDescent="0.2">
      <c r="A57" s="63"/>
      <c r="B57" s="75" t="s">
        <v>817</v>
      </c>
      <c r="C57" s="66" t="s">
        <v>811</v>
      </c>
      <c r="D57" s="66" t="s">
        <v>413</v>
      </c>
      <c r="E57" s="78"/>
      <c r="F57" s="109"/>
      <c r="G57" s="479"/>
      <c r="H57" s="78"/>
      <c r="I57" s="144"/>
      <c r="J57" s="23" t="s">
        <v>972</v>
      </c>
    </row>
    <row r="58" spans="1:10" ht="16" x14ac:dyDescent="0.2">
      <c r="A58" s="63"/>
      <c r="B58" s="75"/>
      <c r="C58" s="66"/>
      <c r="D58" s="66"/>
      <c r="E58" s="78"/>
      <c r="F58" s="109"/>
      <c r="G58" s="479"/>
      <c r="H58" s="78"/>
      <c r="I58" s="144"/>
      <c r="J58" s="23"/>
    </row>
    <row r="59" spans="1:10" ht="16" x14ac:dyDescent="0.2">
      <c r="A59" s="63"/>
      <c r="B59" s="75" t="s">
        <v>931</v>
      </c>
      <c r="C59" s="66" t="s">
        <v>932</v>
      </c>
      <c r="D59" s="66" t="s">
        <v>411</v>
      </c>
      <c r="E59" s="78">
        <v>100000</v>
      </c>
      <c r="F59" s="109">
        <v>5.94</v>
      </c>
      <c r="G59" s="479">
        <v>0.66</v>
      </c>
      <c r="H59" s="78">
        <v>6.6</v>
      </c>
      <c r="I59" s="144">
        <f>SUM(H59:H62)</f>
        <v>32.86</v>
      </c>
      <c r="J59" s="23"/>
    </row>
    <row r="60" spans="1:10" ht="16" x14ac:dyDescent="0.2">
      <c r="A60" s="63"/>
      <c r="B60" s="75" t="s">
        <v>931</v>
      </c>
      <c r="C60" s="66" t="s">
        <v>932</v>
      </c>
      <c r="D60" s="66" t="s">
        <v>417</v>
      </c>
      <c r="E60" s="78">
        <v>50000</v>
      </c>
      <c r="F60" s="109">
        <v>9.1</v>
      </c>
      <c r="G60" s="479"/>
      <c r="H60" s="78">
        <v>9.1</v>
      </c>
      <c r="I60" s="144"/>
      <c r="J60" s="23" t="s">
        <v>1035</v>
      </c>
    </row>
    <row r="61" spans="1:10" ht="16" x14ac:dyDescent="0.2">
      <c r="A61" s="63"/>
      <c r="B61" s="75" t="s">
        <v>931</v>
      </c>
      <c r="C61" s="66" t="s">
        <v>932</v>
      </c>
      <c r="D61" s="66" t="s">
        <v>413</v>
      </c>
      <c r="E61" s="157">
        <v>200000</v>
      </c>
      <c r="F61" s="109">
        <v>8.36</v>
      </c>
      <c r="G61" s="479"/>
      <c r="H61" s="78">
        <v>8.36</v>
      </c>
      <c r="I61" s="144"/>
      <c r="J61" s="23"/>
    </row>
    <row r="62" spans="1:10" ht="16" x14ac:dyDescent="0.2">
      <c r="A62" s="63"/>
      <c r="B62" s="75" t="s">
        <v>931</v>
      </c>
      <c r="C62" s="66" t="s">
        <v>932</v>
      </c>
      <c r="D62" s="66" t="s">
        <v>418</v>
      </c>
      <c r="E62" s="78">
        <v>200000</v>
      </c>
      <c r="F62" s="109">
        <v>8.8000000000000007</v>
      </c>
      <c r="G62" s="479"/>
      <c r="H62" s="78">
        <v>8.8000000000000007</v>
      </c>
      <c r="I62" s="144"/>
      <c r="J62" s="23"/>
    </row>
    <row r="63" spans="1:10" ht="16" x14ac:dyDescent="0.2">
      <c r="A63" s="63"/>
      <c r="B63" s="75"/>
      <c r="C63" s="66"/>
      <c r="D63" s="66"/>
      <c r="E63" s="78"/>
      <c r="F63" s="109"/>
      <c r="G63" s="479"/>
      <c r="H63" s="78"/>
      <c r="I63" s="144"/>
      <c r="J63" s="23"/>
    </row>
    <row r="64" spans="1:10" ht="16" x14ac:dyDescent="0.2">
      <c r="A64" s="63"/>
      <c r="B64" s="75" t="s">
        <v>548</v>
      </c>
      <c r="C64" s="66" t="s">
        <v>178</v>
      </c>
      <c r="D64" s="66" t="s">
        <v>411</v>
      </c>
      <c r="E64" s="79">
        <v>50000</v>
      </c>
      <c r="F64" s="109">
        <v>32.08</v>
      </c>
      <c r="G64" s="479">
        <v>8.02</v>
      </c>
      <c r="H64" s="78">
        <f>SUM(F64:G64)</f>
        <v>40.099999999999994</v>
      </c>
      <c r="I64" s="144">
        <f>SUM(H64:H69)</f>
        <v>99.169999999999987</v>
      </c>
      <c r="J64" s="23"/>
    </row>
    <row r="65" spans="1:10" ht="16" x14ac:dyDescent="0.2">
      <c r="A65" s="63"/>
      <c r="B65" s="75" t="s">
        <v>548</v>
      </c>
      <c r="C65" s="66" t="s">
        <v>178</v>
      </c>
      <c r="D65" s="66" t="s">
        <v>417</v>
      </c>
      <c r="E65" s="79">
        <v>50000</v>
      </c>
      <c r="F65" s="109">
        <v>33.85</v>
      </c>
      <c r="G65" s="479"/>
      <c r="H65" s="78">
        <f>F65</f>
        <v>33.85</v>
      </c>
      <c r="I65" s="144"/>
      <c r="J65" s="23"/>
    </row>
    <row r="66" spans="1:10" ht="16" x14ac:dyDescent="0.2">
      <c r="A66" s="63"/>
      <c r="B66" s="75" t="s">
        <v>548</v>
      </c>
      <c r="C66" s="66" t="s">
        <v>178</v>
      </c>
      <c r="D66" s="66" t="s">
        <v>412</v>
      </c>
      <c r="E66" s="79">
        <v>10000</v>
      </c>
      <c r="F66" s="109">
        <v>3.42</v>
      </c>
      <c r="G66" s="479"/>
      <c r="H66" s="78">
        <f>F66</f>
        <v>3.42</v>
      </c>
      <c r="I66" s="144"/>
      <c r="J66" s="23"/>
    </row>
    <row r="67" spans="1:10" ht="16" x14ac:dyDescent="0.2">
      <c r="A67" s="63"/>
      <c r="B67" s="75" t="s">
        <v>548</v>
      </c>
      <c r="C67" s="66" t="s">
        <v>178</v>
      </c>
      <c r="D67" s="66" t="s">
        <v>413</v>
      </c>
      <c r="E67" s="79">
        <v>250000</v>
      </c>
      <c r="F67" s="109">
        <v>10.45</v>
      </c>
      <c r="G67" s="479"/>
      <c r="H67" s="78">
        <f>F67</f>
        <v>10.45</v>
      </c>
      <c r="I67" s="144"/>
      <c r="J67" s="23"/>
    </row>
    <row r="68" spans="1:10" ht="16" x14ac:dyDescent="0.2">
      <c r="A68" s="63"/>
      <c r="B68" s="75" t="s">
        <v>548</v>
      </c>
      <c r="C68" s="66" t="s">
        <v>178</v>
      </c>
      <c r="D68" s="66" t="s">
        <v>418</v>
      </c>
      <c r="E68" s="78">
        <v>250000</v>
      </c>
      <c r="F68" s="109">
        <v>11</v>
      </c>
      <c r="G68" s="479"/>
      <c r="H68" s="78">
        <f>F68</f>
        <v>11</v>
      </c>
      <c r="I68" s="144"/>
      <c r="J68" s="23"/>
    </row>
    <row r="69" spans="1:10" ht="16" x14ac:dyDescent="0.2">
      <c r="A69" s="63"/>
      <c r="B69" s="75" t="s">
        <v>548</v>
      </c>
      <c r="C69" s="66" t="s">
        <v>178</v>
      </c>
      <c r="D69" s="66" t="s">
        <v>414</v>
      </c>
      <c r="E69" s="79">
        <v>10000</v>
      </c>
      <c r="F69" s="109">
        <v>0.35</v>
      </c>
      <c r="G69" s="479"/>
      <c r="H69" s="78">
        <f>F69</f>
        <v>0.35</v>
      </c>
      <c r="I69" s="144"/>
      <c r="J69" s="23"/>
    </row>
    <row r="70" spans="1:10" ht="16" x14ac:dyDescent="0.2">
      <c r="A70" s="63"/>
      <c r="B70" s="75"/>
      <c r="C70" s="66"/>
      <c r="D70" s="66"/>
      <c r="E70" s="79"/>
      <c r="F70" s="109"/>
      <c r="G70" s="479"/>
      <c r="H70" s="78"/>
      <c r="I70" s="144"/>
      <c r="J70" s="23"/>
    </row>
    <row r="71" spans="1:10" ht="16" x14ac:dyDescent="0.2">
      <c r="A71" s="63"/>
      <c r="B71" s="75" t="s">
        <v>549</v>
      </c>
      <c r="C71" s="66" t="s">
        <v>325</v>
      </c>
      <c r="D71" s="66" t="s">
        <v>411</v>
      </c>
      <c r="E71" s="201">
        <v>500000</v>
      </c>
      <c r="F71" s="109">
        <v>62.09</v>
      </c>
      <c r="G71" s="479">
        <v>0.91</v>
      </c>
      <c r="H71" s="78">
        <v>63</v>
      </c>
      <c r="I71" s="144">
        <v>83.9</v>
      </c>
      <c r="J71" s="200" t="s">
        <v>973</v>
      </c>
    </row>
    <row r="72" spans="1:10" ht="16" x14ac:dyDescent="0.2">
      <c r="A72" s="63"/>
      <c r="B72" s="75" t="s">
        <v>549</v>
      </c>
      <c r="C72" s="66" t="s">
        <v>325</v>
      </c>
      <c r="D72" s="66" t="s">
        <v>413</v>
      </c>
      <c r="E72" s="78">
        <v>500000</v>
      </c>
      <c r="F72" s="109">
        <v>20.9</v>
      </c>
      <c r="G72" s="479"/>
      <c r="H72" s="78">
        <f>F72</f>
        <v>20.9</v>
      </c>
      <c r="I72" s="144"/>
      <c r="J72" s="23"/>
    </row>
    <row r="73" spans="1:10" ht="16" x14ac:dyDescent="0.2">
      <c r="A73" s="63"/>
      <c r="B73" s="75"/>
      <c r="C73" s="66"/>
      <c r="D73" s="66"/>
      <c r="E73" s="78"/>
      <c r="F73" s="109"/>
      <c r="G73" s="479"/>
      <c r="H73" s="78"/>
      <c r="I73" s="144"/>
      <c r="J73" s="23"/>
    </row>
    <row r="74" spans="1:10" ht="16" x14ac:dyDescent="0.2">
      <c r="A74" s="63"/>
      <c r="B74" s="75" t="s">
        <v>550</v>
      </c>
      <c r="C74" s="66" t="s">
        <v>79</v>
      </c>
      <c r="D74" s="66" t="s">
        <v>411</v>
      </c>
      <c r="E74" s="78">
        <v>50000</v>
      </c>
      <c r="F74" s="109">
        <v>3.64</v>
      </c>
      <c r="G74" s="479">
        <v>0.66</v>
      </c>
      <c r="H74" s="78">
        <v>4.55</v>
      </c>
      <c r="I74" s="144">
        <f>SUM(H74:H79)</f>
        <v>25.950000000000003</v>
      </c>
      <c r="J74" s="23" t="s">
        <v>974</v>
      </c>
    </row>
    <row r="75" spans="1:10" ht="16" x14ac:dyDescent="0.2">
      <c r="A75" s="63"/>
      <c r="B75" s="75" t="s">
        <v>550</v>
      </c>
      <c r="C75" s="66" t="s">
        <v>79</v>
      </c>
      <c r="D75" s="66" t="s">
        <v>417</v>
      </c>
      <c r="E75" s="78">
        <v>50000</v>
      </c>
      <c r="F75" s="109">
        <v>9.0500000000000007</v>
      </c>
      <c r="G75" s="479"/>
      <c r="H75" s="78">
        <f>F75</f>
        <v>9.0500000000000007</v>
      </c>
      <c r="I75" s="144"/>
      <c r="J75" s="23"/>
    </row>
    <row r="76" spans="1:10" ht="16" x14ac:dyDescent="0.2">
      <c r="A76" s="63"/>
      <c r="B76" s="75" t="s">
        <v>550</v>
      </c>
      <c r="C76" s="66" t="s">
        <v>79</v>
      </c>
      <c r="D76" s="66" t="s">
        <v>412</v>
      </c>
      <c r="E76" s="78">
        <v>10000</v>
      </c>
      <c r="F76" s="109">
        <v>3.42</v>
      </c>
      <c r="G76" s="479"/>
      <c r="H76" s="78">
        <f>F76</f>
        <v>3.42</v>
      </c>
      <c r="I76" s="144"/>
      <c r="J76" s="23"/>
    </row>
    <row r="77" spans="1:10" ht="16" x14ac:dyDescent="0.2">
      <c r="A77" s="63"/>
      <c r="B77" s="75" t="s">
        <v>550</v>
      </c>
      <c r="C77" s="66" t="s">
        <v>79</v>
      </c>
      <c r="D77" s="66" t="s">
        <v>413</v>
      </c>
      <c r="E77" s="78">
        <v>100000</v>
      </c>
      <c r="F77" s="109">
        <v>4.18</v>
      </c>
      <c r="G77" s="479"/>
      <c r="H77" s="78">
        <f>F77</f>
        <v>4.18</v>
      </c>
      <c r="I77" s="144"/>
      <c r="J77" s="23"/>
    </row>
    <row r="78" spans="1:10" ht="16" x14ac:dyDescent="0.2">
      <c r="A78" s="63"/>
      <c r="B78" s="75" t="s">
        <v>550</v>
      </c>
      <c r="C78" s="66" t="s">
        <v>79</v>
      </c>
      <c r="D78" s="66" t="s">
        <v>418</v>
      </c>
      <c r="E78" s="78">
        <v>100000</v>
      </c>
      <c r="F78" s="109">
        <v>4.4000000000000004</v>
      </c>
      <c r="G78" s="479"/>
      <c r="H78" s="78">
        <f>F78</f>
        <v>4.4000000000000004</v>
      </c>
      <c r="I78" s="144"/>
      <c r="J78" s="23"/>
    </row>
    <row r="79" spans="1:10" ht="16" x14ac:dyDescent="0.2">
      <c r="A79" s="63"/>
      <c r="B79" s="75" t="s">
        <v>550</v>
      </c>
      <c r="C79" s="66" t="s">
        <v>79</v>
      </c>
      <c r="D79" s="66" t="s">
        <v>414</v>
      </c>
      <c r="E79" s="79">
        <v>10000</v>
      </c>
      <c r="F79" s="109">
        <v>0.35</v>
      </c>
      <c r="G79" s="479"/>
      <c r="H79" s="78">
        <f>F79</f>
        <v>0.35</v>
      </c>
      <c r="I79" s="144"/>
      <c r="J79" s="23"/>
    </row>
    <row r="80" spans="1:10" ht="17" customHeight="1" x14ac:dyDescent="0.2">
      <c r="A80" s="63"/>
      <c r="B80" s="75"/>
      <c r="C80" s="66"/>
      <c r="D80" s="66"/>
      <c r="E80" s="79"/>
      <c r="F80" s="109"/>
      <c r="G80" s="479"/>
      <c r="H80" s="78"/>
      <c r="I80" s="144"/>
      <c r="J80" s="23"/>
    </row>
    <row r="81" spans="1:10" ht="17" customHeight="1" x14ac:dyDescent="0.2">
      <c r="A81" s="63"/>
      <c r="B81" s="75" t="s">
        <v>902</v>
      </c>
      <c r="C81" s="66" t="s">
        <v>903</v>
      </c>
      <c r="D81" s="66" t="s">
        <v>411</v>
      </c>
      <c r="E81" s="79">
        <v>200000</v>
      </c>
      <c r="F81" s="109">
        <v>23.94</v>
      </c>
      <c r="G81" s="479">
        <v>1.26</v>
      </c>
      <c r="H81" s="78">
        <v>25.2</v>
      </c>
      <c r="I81" s="144">
        <f>SUM(H81:H84)</f>
        <v>37.33</v>
      </c>
      <c r="J81" s="23"/>
    </row>
    <row r="82" spans="1:10" ht="17" customHeight="1" x14ac:dyDescent="0.2">
      <c r="A82" s="63"/>
      <c r="B82" s="75" t="s">
        <v>902</v>
      </c>
      <c r="C82" s="66" t="s">
        <v>903</v>
      </c>
      <c r="D82" s="66" t="s">
        <v>412</v>
      </c>
      <c r="E82" s="79">
        <v>10000</v>
      </c>
      <c r="F82" s="109">
        <v>3.42</v>
      </c>
      <c r="G82" s="479"/>
      <c r="H82" s="78">
        <v>3.42</v>
      </c>
      <c r="I82" s="144"/>
      <c r="J82" s="23"/>
    </row>
    <row r="83" spans="1:10" ht="17" customHeight="1" x14ac:dyDescent="0.2">
      <c r="A83" s="63"/>
      <c r="B83" s="75" t="s">
        <v>902</v>
      </c>
      <c r="C83" s="66" t="s">
        <v>903</v>
      </c>
      <c r="D83" s="66" t="s">
        <v>413</v>
      </c>
      <c r="E83" s="79">
        <v>200000</v>
      </c>
      <c r="F83" s="109">
        <v>8.36</v>
      </c>
      <c r="G83" s="479"/>
      <c r="H83" s="78">
        <v>8.36</v>
      </c>
      <c r="I83" s="144"/>
      <c r="J83" s="23"/>
    </row>
    <row r="84" spans="1:10" ht="17" customHeight="1" x14ac:dyDescent="0.2">
      <c r="A84" s="63"/>
      <c r="B84" s="75" t="s">
        <v>902</v>
      </c>
      <c r="C84" s="66" t="s">
        <v>903</v>
      </c>
      <c r="D84" s="66" t="s">
        <v>414</v>
      </c>
      <c r="E84" s="79">
        <v>10000</v>
      </c>
      <c r="F84" s="109">
        <v>0.35</v>
      </c>
      <c r="G84" s="479"/>
      <c r="H84" s="78">
        <v>0.35</v>
      </c>
      <c r="I84" s="144"/>
      <c r="J84" s="23"/>
    </row>
    <row r="85" spans="1:10" ht="16" x14ac:dyDescent="0.2">
      <c r="A85" s="63"/>
      <c r="B85" s="75"/>
      <c r="C85" s="66"/>
      <c r="D85" s="66"/>
      <c r="E85" s="79"/>
      <c r="F85" s="78"/>
      <c r="G85" s="277"/>
      <c r="H85" s="78"/>
      <c r="I85" s="144"/>
      <c r="J85" s="23"/>
    </row>
    <row r="86" spans="1:10" ht="16" x14ac:dyDescent="0.2">
      <c r="A86" s="63"/>
      <c r="B86" s="75" t="s">
        <v>551</v>
      </c>
      <c r="C86" s="66" t="s">
        <v>80</v>
      </c>
      <c r="D86" s="66" t="s">
        <v>411</v>
      </c>
      <c r="E86" s="78">
        <v>300000</v>
      </c>
      <c r="F86" s="78">
        <v>26.39</v>
      </c>
      <c r="G86" s="277">
        <v>0.91</v>
      </c>
      <c r="H86" s="78">
        <v>27.3</v>
      </c>
      <c r="I86" s="144">
        <f>SUM(H86:H87)</f>
        <v>39.840000000000003</v>
      </c>
      <c r="J86" s="23" t="s">
        <v>1030</v>
      </c>
    </row>
    <row r="87" spans="1:10" ht="16" x14ac:dyDescent="0.2">
      <c r="A87" s="63"/>
      <c r="B87" s="75" t="s">
        <v>551</v>
      </c>
      <c r="C87" s="66" t="s">
        <v>80</v>
      </c>
      <c r="D87" s="66" t="s">
        <v>413</v>
      </c>
      <c r="E87" s="78">
        <v>300000</v>
      </c>
      <c r="F87" s="78">
        <v>12.54</v>
      </c>
      <c r="G87" s="277"/>
      <c r="H87" s="78">
        <f>F87</f>
        <v>12.54</v>
      </c>
      <c r="I87" s="144"/>
      <c r="J87" s="23"/>
    </row>
    <row r="88" spans="1:10" ht="16" x14ac:dyDescent="0.2">
      <c r="A88" s="63"/>
      <c r="B88" s="257"/>
      <c r="C88" s="167"/>
      <c r="D88" s="66"/>
      <c r="E88" s="78"/>
      <c r="F88" s="78"/>
      <c r="G88" s="277"/>
      <c r="H88" s="78"/>
      <c r="I88" s="144"/>
      <c r="J88" s="23"/>
    </row>
    <row r="89" spans="1:10" ht="16" x14ac:dyDescent="0.2">
      <c r="A89" s="63"/>
      <c r="B89" s="257" t="s">
        <v>900</v>
      </c>
      <c r="C89" s="167" t="s">
        <v>901</v>
      </c>
      <c r="D89" s="66" t="s">
        <v>411</v>
      </c>
      <c r="E89" s="78">
        <v>10000</v>
      </c>
      <c r="F89" s="78"/>
      <c r="G89" s="277">
        <v>0.53</v>
      </c>
      <c r="H89" s="78"/>
      <c r="I89" s="144">
        <v>0.53</v>
      </c>
      <c r="J89" s="23" t="s">
        <v>975</v>
      </c>
    </row>
    <row r="90" spans="1:10" ht="16" x14ac:dyDescent="0.2">
      <c r="A90" s="63"/>
      <c r="B90" s="257" t="s">
        <v>900</v>
      </c>
      <c r="C90" s="167" t="s">
        <v>901</v>
      </c>
      <c r="D90" s="66" t="s">
        <v>413</v>
      </c>
      <c r="E90" s="78"/>
      <c r="F90" s="78"/>
      <c r="G90" s="277"/>
      <c r="H90" s="78"/>
      <c r="I90" s="144"/>
      <c r="J90" s="23" t="s">
        <v>976</v>
      </c>
    </row>
    <row r="91" spans="1:10" ht="16" x14ac:dyDescent="0.2">
      <c r="A91" s="63"/>
      <c r="B91" s="257"/>
      <c r="C91" s="167"/>
      <c r="D91" s="66"/>
      <c r="E91" s="78"/>
      <c r="F91" s="78"/>
      <c r="G91" s="277"/>
      <c r="H91" s="78"/>
      <c r="I91" s="144"/>
      <c r="J91" s="23"/>
    </row>
    <row r="92" spans="1:10" ht="16" x14ac:dyDescent="0.2">
      <c r="A92" s="63"/>
      <c r="B92" s="257" t="s">
        <v>899</v>
      </c>
      <c r="C92" s="167" t="s">
        <v>844</v>
      </c>
      <c r="D92" s="66" t="s">
        <v>411</v>
      </c>
      <c r="E92" s="78">
        <v>10000</v>
      </c>
      <c r="F92" s="78"/>
      <c r="G92" s="78">
        <v>0.53</v>
      </c>
      <c r="H92" s="78"/>
      <c r="I92" s="144">
        <f>G92+F93</f>
        <v>0.95</v>
      </c>
      <c r="J92" s="23"/>
    </row>
    <row r="93" spans="1:10" ht="16" x14ac:dyDescent="0.2">
      <c r="A93" s="63"/>
      <c r="B93" s="257" t="s">
        <v>899</v>
      </c>
      <c r="C93" s="167" t="s">
        <v>844</v>
      </c>
      <c r="D93" s="66" t="s">
        <v>413</v>
      </c>
      <c r="E93" s="78">
        <v>10000</v>
      </c>
      <c r="F93" s="78">
        <v>0.42</v>
      </c>
      <c r="G93" s="277"/>
      <c r="H93" s="78"/>
      <c r="I93" s="144"/>
      <c r="J93" s="23"/>
    </row>
    <row r="94" spans="1:10" ht="16" x14ac:dyDescent="0.2">
      <c r="A94" s="63"/>
      <c r="B94" s="257"/>
      <c r="C94" s="167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552</v>
      </c>
      <c r="C95" s="66" t="s">
        <v>64</v>
      </c>
      <c r="D95" s="66" t="s">
        <v>411</v>
      </c>
      <c r="E95" s="79">
        <v>100000</v>
      </c>
      <c r="F95" s="254">
        <v>27.72</v>
      </c>
      <c r="G95" s="478">
        <v>3.08</v>
      </c>
      <c r="H95" s="78">
        <f>SUM(F95:G95)</f>
        <v>30.799999999999997</v>
      </c>
      <c r="I95" s="144">
        <f>SUM(H95:H99)</f>
        <v>43.15</v>
      </c>
      <c r="J95" s="23"/>
    </row>
    <row r="96" spans="1:10" ht="16" x14ac:dyDescent="0.2">
      <c r="A96" s="63"/>
      <c r="B96" s="75" t="s">
        <v>552</v>
      </c>
      <c r="C96" s="66" t="s">
        <v>64</v>
      </c>
      <c r="D96" s="66" t="s">
        <v>412</v>
      </c>
      <c r="E96" s="79">
        <v>10000</v>
      </c>
      <c r="F96" s="109">
        <v>3.42</v>
      </c>
      <c r="G96" s="479"/>
      <c r="H96" s="78">
        <f>F96</f>
        <v>3.42</v>
      </c>
      <c r="I96" s="144"/>
      <c r="J96" s="23"/>
    </row>
    <row r="97" spans="1:10" ht="16" x14ac:dyDescent="0.2">
      <c r="A97" s="63"/>
      <c r="B97" s="75" t="s">
        <v>552</v>
      </c>
      <c r="C97" s="66" t="s">
        <v>64</v>
      </c>
      <c r="D97" s="66" t="s">
        <v>413</v>
      </c>
      <c r="E97" s="79">
        <v>100000</v>
      </c>
      <c r="F97" s="109">
        <v>4.18</v>
      </c>
      <c r="G97" s="479"/>
      <c r="H97" s="78">
        <f>F97</f>
        <v>4.18</v>
      </c>
      <c r="I97" s="144"/>
      <c r="J97" s="23"/>
    </row>
    <row r="98" spans="1:10" ht="16" x14ac:dyDescent="0.2">
      <c r="A98" s="63"/>
      <c r="B98" s="75" t="s">
        <v>552</v>
      </c>
      <c r="C98" s="66" t="s">
        <v>64</v>
      </c>
      <c r="D98" s="66" t="s">
        <v>418</v>
      </c>
      <c r="E98" s="78">
        <v>100000</v>
      </c>
      <c r="F98" s="109">
        <v>4.4000000000000004</v>
      </c>
      <c r="G98" s="479"/>
      <c r="H98" s="78">
        <f>F98</f>
        <v>4.4000000000000004</v>
      </c>
      <c r="I98" s="144"/>
      <c r="J98" s="23"/>
    </row>
    <row r="99" spans="1:10" ht="16" x14ac:dyDescent="0.2">
      <c r="A99" s="63"/>
      <c r="B99" s="75" t="s">
        <v>552</v>
      </c>
      <c r="C99" s="66" t="s">
        <v>64</v>
      </c>
      <c r="D99" s="66" t="s">
        <v>414</v>
      </c>
      <c r="E99" s="79">
        <v>10000</v>
      </c>
      <c r="F99" s="109">
        <v>0.35</v>
      </c>
      <c r="G99" s="479"/>
      <c r="H99" s="78">
        <f>F99</f>
        <v>0.35</v>
      </c>
      <c r="I99" s="144"/>
      <c r="J99" s="23"/>
    </row>
    <row r="100" spans="1:10" ht="16" x14ac:dyDescent="0.2">
      <c r="A100" s="63"/>
      <c r="B100" s="75"/>
      <c r="C100" s="66"/>
      <c r="D100" s="66"/>
      <c r="E100" s="79"/>
      <c r="F100" s="109"/>
      <c r="G100" s="479"/>
      <c r="H100" s="78"/>
      <c r="I100" s="144"/>
      <c r="J100" s="23"/>
    </row>
    <row r="101" spans="1:10" ht="16" x14ac:dyDescent="0.2">
      <c r="A101" s="63"/>
      <c r="B101" s="75" t="s">
        <v>553</v>
      </c>
      <c r="C101" s="66" t="s">
        <v>218</v>
      </c>
      <c r="D101" s="66" t="s">
        <v>411</v>
      </c>
      <c r="E101" s="79">
        <v>10000</v>
      </c>
      <c r="F101" s="109">
        <v>0</v>
      </c>
      <c r="G101" s="479">
        <f>H101-F101</f>
        <v>5.0199999999999996</v>
      </c>
      <c r="H101" s="78">
        <v>5.0199999999999996</v>
      </c>
      <c r="I101" s="144">
        <f>H101</f>
        <v>5.0199999999999996</v>
      </c>
      <c r="J101" s="23" t="s">
        <v>977</v>
      </c>
    </row>
    <row r="102" spans="1:10" ht="16" x14ac:dyDescent="0.2">
      <c r="A102" s="63"/>
      <c r="B102" s="75"/>
      <c r="C102" s="66"/>
      <c r="D102" s="66"/>
      <c r="E102" s="79"/>
      <c r="F102" s="109"/>
      <c r="G102" s="479"/>
      <c r="H102" s="78"/>
      <c r="I102" s="144"/>
      <c r="J102" s="23"/>
    </row>
    <row r="103" spans="1:10" ht="16" x14ac:dyDescent="0.2">
      <c r="A103" s="63"/>
      <c r="B103" s="75" t="s">
        <v>422</v>
      </c>
      <c r="C103" s="66" t="s">
        <v>420</v>
      </c>
      <c r="D103" s="66" t="s">
        <v>411</v>
      </c>
      <c r="E103" s="79">
        <v>10000</v>
      </c>
      <c r="F103" s="109">
        <v>0</v>
      </c>
      <c r="G103" s="478">
        <v>5.0199999999999996</v>
      </c>
      <c r="H103" s="78">
        <f>SUM(F103:G103)</f>
        <v>5.0199999999999996</v>
      </c>
      <c r="I103" s="144">
        <f>SUM(H103:H104)</f>
        <v>7.1099999999999994</v>
      </c>
      <c r="J103" s="23"/>
    </row>
    <row r="104" spans="1:10" ht="16" x14ac:dyDescent="0.2">
      <c r="A104" s="75"/>
      <c r="B104" s="75" t="s">
        <v>422</v>
      </c>
      <c r="C104" s="66" t="s">
        <v>420</v>
      </c>
      <c r="D104" s="66" t="s">
        <v>413</v>
      </c>
      <c r="E104" s="79">
        <v>50000</v>
      </c>
      <c r="F104" s="109">
        <v>2.09</v>
      </c>
      <c r="G104" s="479"/>
      <c r="H104" s="78">
        <f>F104</f>
        <v>2.09</v>
      </c>
      <c r="I104" s="144"/>
      <c r="J104" s="23"/>
    </row>
    <row r="105" spans="1:10" ht="16" x14ac:dyDescent="0.2">
      <c r="A105" s="75"/>
      <c r="B105" s="75"/>
      <c r="C105" s="66"/>
      <c r="D105" s="66"/>
      <c r="E105" s="79"/>
      <c r="F105" s="109"/>
      <c r="G105" s="479"/>
      <c r="H105" s="78"/>
      <c r="I105" s="144"/>
      <c r="J105" s="23"/>
    </row>
    <row r="106" spans="1:10" ht="16" x14ac:dyDescent="0.2">
      <c r="A106" s="75"/>
      <c r="B106" s="75" t="s">
        <v>712</v>
      </c>
      <c r="C106" s="66" t="s">
        <v>706</v>
      </c>
      <c r="D106" s="66" t="s">
        <v>411</v>
      </c>
      <c r="E106" s="79">
        <v>10000</v>
      </c>
      <c r="F106" s="109">
        <v>0</v>
      </c>
      <c r="G106" s="479">
        <f>H106-F106</f>
        <v>0.91</v>
      </c>
      <c r="H106" s="78">
        <v>0.91</v>
      </c>
      <c r="I106" s="144">
        <f>H106</f>
        <v>0.91</v>
      </c>
      <c r="J106" s="23"/>
    </row>
    <row r="107" spans="1:10" ht="16" x14ac:dyDescent="0.2">
      <c r="A107" s="75"/>
      <c r="B107" s="75" t="s">
        <v>978</v>
      </c>
      <c r="C107" s="66" t="s">
        <v>706</v>
      </c>
      <c r="D107" s="66" t="s">
        <v>413</v>
      </c>
      <c r="E107" s="79"/>
      <c r="F107" s="109"/>
      <c r="G107" s="479"/>
      <c r="H107" s="78"/>
      <c r="I107" s="144"/>
      <c r="J107" s="23" t="s">
        <v>979</v>
      </c>
    </row>
    <row r="108" spans="1:10" ht="16" x14ac:dyDescent="0.2">
      <c r="A108" s="75"/>
      <c r="B108" s="75"/>
      <c r="C108" s="66"/>
      <c r="D108" s="66"/>
      <c r="E108" s="79"/>
      <c r="F108" s="109"/>
      <c r="G108" s="479"/>
      <c r="H108" s="78"/>
      <c r="I108" s="144"/>
      <c r="J108" s="23"/>
    </row>
    <row r="109" spans="1:10" ht="16" x14ac:dyDescent="0.2">
      <c r="A109" s="63"/>
      <c r="B109" s="75" t="s">
        <v>423</v>
      </c>
      <c r="C109" s="66" t="s">
        <v>421</v>
      </c>
      <c r="D109" s="66" t="s">
        <v>411</v>
      </c>
      <c r="E109" s="79">
        <v>200000</v>
      </c>
      <c r="F109" s="109">
        <f>H109-G109</f>
        <v>10.07</v>
      </c>
      <c r="G109" s="479">
        <v>0.53</v>
      </c>
      <c r="H109" s="78">
        <v>10.6</v>
      </c>
      <c r="I109" s="144">
        <f>SUM(H109:H110)</f>
        <v>14.78</v>
      </c>
      <c r="J109" s="23"/>
    </row>
    <row r="110" spans="1:10" ht="16" x14ac:dyDescent="0.2">
      <c r="A110" s="63"/>
      <c r="B110" s="75" t="s">
        <v>423</v>
      </c>
      <c r="C110" s="66" t="s">
        <v>421</v>
      </c>
      <c r="D110" s="66" t="s">
        <v>413</v>
      </c>
      <c r="E110" s="79">
        <v>100000</v>
      </c>
      <c r="F110" s="109">
        <v>4.18</v>
      </c>
      <c r="G110" s="479"/>
      <c r="H110" s="78">
        <f>F110</f>
        <v>4.18</v>
      </c>
      <c r="I110" s="144"/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479"/>
      <c r="H111" s="78"/>
      <c r="I111" s="144"/>
      <c r="J111" s="23"/>
    </row>
    <row r="112" spans="1:10" ht="16" x14ac:dyDescent="0.2">
      <c r="A112" s="63"/>
      <c r="B112" s="75" t="s">
        <v>907</v>
      </c>
      <c r="C112" s="66" t="s">
        <v>908</v>
      </c>
      <c r="D112" s="66" t="s">
        <v>411</v>
      </c>
      <c r="E112" s="79">
        <v>10000</v>
      </c>
      <c r="F112" s="109"/>
      <c r="G112" s="479">
        <v>5.0199999999999996</v>
      </c>
      <c r="H112" s="78">
        <v>5.0199999999999996</v>
      </c>
      <c r="I112" s="144">
        <v>5.0199999999999996</v>
      </c>
      <c r="J112" s="23"/>
    </row>
    <row r="113" spans="1:10" ht="16" x14ac:dyDescent="0.2">
      <c r="A113" s="63"/>
      <c r="B113" s="75"/>
      <c r="C113" s="66"/>
      <c r="D113" s="66"/>
      <c r="E113" s="79"/>
      <c r="F113" s="109"/>
      <c r="G113" s="479"/>
      <c r="H113" s="78"/>
      <c r="I113" s="144"/>
      <c r="J113" s="23"/>
    </row>
    <row r="114" spans="1:10" ht="16" x14ac:dyDescent="0.2">
      <c r="A114" s="75"/>
      <c r="B114" s="75" t="s">
        <v>794</v>
      </c>
      <c r="C114" s="66" t="s">
        <v>791</v>
      </c>
      <c r="D114" s="66" t="s">
        <v>411</v>
      </c>
      <c r="E114" s="78">
        <v>10000</v>
      </c>
      <c r="F114" s="78">
        <v>0</v>
      </c>
      <c r="G114" s="277">
        <v>0.91</v>
      </c>
      <c r="H114" s="78">
        <f>F114+G114</f>
        <v>0.91</v>
      </c>
      <c r="I114" s="144">
        <f>H114</f>
        <v>0.91</v>
      </c>
      <c r="J114" s="23"/>
    </row>
    <row r="115" spans="1:10" ht="16" x14ac:dyDescent="0.2">
      <c r="A115" s="63"/>
      <c r="B115" s="75"/>
      <c r="C115" s="66"/>
      <c r="D115" s="66"/>
      <c r="E115" s="79"/>
      <c r="F115" s="78"/>
      <c r="G115" s="277"/>
      <c r="H115" s="78"/>
      <c r="I115" s="144"/>
      <c r="J115" s="23"/>
    </row>
    <row r="116" spans="1:10" ht="16" x14ac:dyDescent="0.2">
      <c r="A116" s="63"/>
      <c r="B116" s="75" t="s">
        <v>766</v>
      </c>
      <c r="C116" s="66" t="s">
        <v>765</v>
      </c>
      <c r="D116" s="66" t="s">
        <v>411</v>
      </c>
      <c r="E116" s="78">
        <v>10000</v>
      </c>
      <c r="F116" s="78">
        <v>0</v>
      </c>
      <c r="G116" s="277">
        <v>0.66</v>
      </c>
      <c r="H116" s="78">
        <f>SUM(F116:G116)</f>
        <v>0.66</v>
      </c>
      <c r="I116" s="144">
        <f>SUM(H116:H119)</f>
        <v>4.8499999999999996</v>
      </c>
      <c r="J116" s="23"/>
    </row>
    <row r="117" spans="1:10" ht="16" x14ac:dyDescent="0.2">
      <c r="A117" s="63"/>
      <c r="B117" s="75" t="s">
        <v>766</v>
      </c>
      <c r="C117" s="66" t="s">
        <v>765</v>
      </c>
      <c r="D117" s="66" t="s">
        <v>412</v>
      </c>
      <c r="E117" s="78">
        <v>10000</v>
      </c>
      <c r="F117" s="78">
        <v>3.42</v>
      </c>
      <c r="G117" s="277"/>
      <c r="H117" s="78">
        <f>F117</f>
        <v>3.42</v>
      </c>
      <c r="I117" s="144"/>
      <c r="J117" s="23"/>
    </row>
    <row r="118" spans="1:10" ht="16" x14ac:dyDescent="0.2">
      <c r="A118" s="63"/>
      <c r="B118" s="75" t="s">
        <v>766</v>
      </c>
      <c r="C118" s="66" t="s">
        <v>765</v>
      </c>
      <c r="D118" s="66" t="s">
        <v>413</v>
      </c>
      <c r="E118" s="78">
        <v>10000</v>
      </c>
      <c r="F118" s="78">
        <v>0.42</v>
      </c>
      <c r="G118" s="277"/>
      <c r="H118" s="78">
        <f>F118</f>
        <v>0.42</v>
      </c>
      <c r="I118" s="144"/>
      <c r="J118" s="23"/>
    </row>
    <row r="119" spans="1:10" ht="16" x14ac:dyDescent="0.2">
      <c r="A119" s="63"/>
      <c r="B119" s="75" t="s">
        <v>766</v>
      </c>
      <c r="C119" s="66" t="s">
        <v>765</v>
      </c>
      <c r="D119" s="66" t="s">
        <v>414</v>
      </c>
      <c r="E119" s="78">
        <v>10000</v>
      </c>
      <c r="F119" s="78">
        <v>0.35</v>
      </c>
      <c r="G119" s="277"/>
      <c r="H119" s="78">
        <f>F119</f>
        <v>0.35</v>
      </c>
      <c r="I119" s="144"/>
      <c r="J119" s="23"/>
    </row>
    <row r="120" spans="1:10" ht="16" x14ac:dyDescent="0.2">
      <c r="A120" s="63"/>
      <c r="B120" s="75"/>
      <c r="C120" s="66"/>
      <c r="D120" s="66"/>
      <c r="E120" s="79"/>
      <c r="F120" s="78"/>
      <c r="G120" s="277"/>
      <c r="H120" s="79"/>
      <c r="I120" s="144"/>
      <c r="J120" s="23"/>
    </row>
    <row r="121" spans="1:10" ht="16" x14ac:dyDescent="0.2">
      <c r="A121" s="63"/>
      <c r="B121" s="75" t="s">
        <v>943</v>
      </c>
      <c r="C121" s="66" t="s">
        <v>944</v>
      </c>
      <c r="D121" s="66" t="s">
        <v>411</v>
      </c>
      <c r="E121" s="79"/>
      <c r="F121" s="78"/>
      <c r="G121" s="277"/>
      <c r="H121" s="79"/>
      <c r="I121" s="144"/>
      <c r="J121" s="23" t="s">
        <v>945</v>
      </c>
    </row>
    <row r="122" spans="1:10" ht="16" x14ac:dyDescent="0.2">
      <c r="A122" s="63"/>
      <c r="B122" s="75" t="s">
        <v>943</v>
      </c>
      <c r="C122" s="66" t="s">
        <v>944</v>
      </c>
      <c r="D122" s="66" t="s">
        <v>413</v>
      </c>
      <c r="E122" s="79"/>
      <c r="F122" s="78"/>
      <c r="G122" s="277"/>
      <c r="H122" s="79"/>
      <c r="I122" s="144"/>
      <c r="J122" s="23"/>
    </row>
    <row r="123" spans="1:10" ht="16" x14ac:dyDescent="0.2">
      <c r="A123" s="63"/>
      <c r="B123" s="75"/>
      <c r="C123" s="66"/>
      <c r="D123" s="66"/>
      <c r="E123" s="79"/>
      <c r="F123" s="78"/>
      <c r="G123" s="277"/>
      <c r="H123" s="79"/>
      <c r="I123" s="144"/>
      <c r="J123" s="23"/>
    </row>
    <row r="124" spans="1:10" ht="16" x14ac:dyDescent="0.2">
      <c r="A124" s="63"/>
      <c r="B124" s="75" t="s">
        <v>555</v>
      </c>
      <c r="C124" s="66" t="s">
        <v>57</v>
      </c>
      <c r="D124" s="66" t="s">
        <v>411</v>
      </c>
      <c r="E124" s="78">
        <v>40000</v>
      </c>
      <c r="F124" s="109">
        <f>H124-G124</f>
        <v>15.059999999999999</v>
      </c>
      <c r="G124" s="479">
        <v>5.0199999999999996</v>
      </c>
      <c r="H124" s="78">
        <v>20.079999999999998</v>
      </c>
      <c r="I124" s="144">
        <f>SUM(H124:H129)</f>
        <v>44.470000000000006</v>
      </c>
      <c r="J124" s="23"/>
    </row>
    <row r="125" spans="1:10" ht="16" x14ac:dyDescent="0.2">
      <c r="A125" s="63"/>
      <c r="B125" s="75" t="s">
        <v>555</v>
      </c>
      <c r="C125" s="66" t="s">
        <v>57</v>
      </c>
      <c r="D125" s="66" t="s">
        <v>417</v>
      </c>
      <c r="E125" s="79">
        <v>10000</v>
      </c>
      <c r="F125" s="109">
        <v>19.760000000000002</v>
      </c>
      <c r="G125" s="479"/>
      <c r="H125" s="79">
        <f>F125</f>
        <v>19.760000000000002</v>
      </c>
      <c r="I125" s="144"/>
      <c r="J125" s="23"/>
    </row>
    <row r="126" spans="1:10" ht="16" x14ac:dyDescent="0.2">
      <c r="A126" s="63"/>
      <c r="B126" s="75" t="s">
        <v>555</v>
      </c>
      <c r="C126" s="66" t="s">
        <v>57</v>
      </c>
      <c r="D126" s="66" t="s">
        <v>412</v>
      </c>
      <c r="E126" s="79">
        <v>10000</v>
      </c>
      <c r="F126" s="109">
        <v>3.42</v>
      </c>
      <c r="G126" s="479"/>
      <c r="H126" s="79">
        <f>F126</f>
        <v>3.42</v>
      </c>
      <c r="I126" s="144"/>
      <c r="J126" s="23"/>
    </row>
    <row r="127" spans="1:10" ht="16" x14ac:dyDescent="0.2">
      <c r="A127" s="63"/>
      <c r="B127" s="75" t="s">
        <v>555</v>
      </c>
      <c r="C127" s="66" t="s">
        <v>57</v>
      </c>
      <c r="D127" s="66" t="s">
        <v>413</v>
      </c>
      <c r="E127" s="79">
        <v>10000</v>
      </c>
      <c r="F127" s="109">
        <v>0.42</v>
      </c>
      <c r="G127" s="479"/>
      <c r="H127" s="79">
        <f>F127</f>
        <v>0.42</v>
      </c>
      <c r="I127" s="144"/>
      <c r="J127" s="23"/>
    </row>
    <row r="128" spans="1:10" ht="16" x14ac:dyDescent="0.2">
      <c r="A128" s="63"/>
      <c r="B128" s="75" t="s">
        <v>555</v>
      </c>
      <c r="C128" s="66" t="s">
        <v>57</v>
      </c>
      <c r="D128" s="66" t="s">
        <v>418</v>
      </c>
      <c r="E128" s="79">
        <v>10000</v>
      </c>
      <c r="F128" s="109">
        <v>0.44</v>
      </c>
      <c r="G128" s="479"/>
      <c r="H128" s="79">
        <f>F128</f>
        <v>0.44</v>
      </c>
      <c r="I128" s="144"/>
      <c r="J128" s="23"/>
    </row>
    <row r="129" spans="1:10" ht="16" x14ac:dyDescent="0.2">
      <c r="A129" s="63"/>
      <c r="B129" s="75" t="s">
        <v>555</v>
      </c>
      <c r="C129" s="66" t="s">
        <v>57</v>
      </c>
      <c r="D129" s="66" t="s">
        <v>414</v>
      </c>
      <c r="E129" s="79">
        <v>10000</v>
      </c>
      <c r="F129" s="109">
        <v>0.35</v>
      </c>
      <c r="G129" s="479"/>
      <c r="H129" s="79">
        <f>F129</f>
        <v>0.35</v>
      </c>
      <c r="I129" s="144"/>
      <c r="J129" s="23"/>
    </row>
    <row r="130" spans="1:10" ht="16" x14ac:dyDescent="0.2">
      <c r="A130" s="63"/>
      <c r="B130" s="75"/>
      <c r="C130" s="66"/>
      <c r="D130" s="66"/>
      <c r="E130" s="79"/>
      <c r="F130" s="109"/>
      <c r="G130" s="479"/>
      <c r="H130" s="79"/>
      <c r="I130" s="144"/>
      <c r="J130" s="23"/>
    </row>
    <row r="131" spans="1:10" ht="16" x14ac:dyDescent="0.2">
      <c r="A131" s="63"/>
      <c r="B131" s="75" t="s">
        <v>946</v>
      </c>
      <c r="C131" s="66" t="s">
        <v>947</v>
      </c>
      <c r="D131" s="66" t="s">
        <v>411</v>
      </c>
      <c r="E131" s="79">
        <v>150000</v>
      </c>
      <c r="F131" s="79">
        <v>6.44</v>
      </c>
      <c r="G131" s="479">
        <v>0.46</v>
      </c>
      <c r="H131" s="79">
        <f>F131+G131</f>
        <v>6.9</v>
      </c>
      <c r="I131" s="144">
        <f>H131+H132</f>
        <v>13.17</v>
      </c>
      <c r="J131" s="23" t="s">
        <v>980</v>
      </c>
    </row>
    <row r="132" spans="1:10" ht="16" x14ac:dyDescent="0.2">
      <c r="A132" s="63"/>
      <c r="B132" s="75" t="s">
        <v>946</v>
      </c>
      <c r="C132" s="66" t="s">
        <v>947</v>
      </c>
      <c r="D132" s="66" t="s">
        <v>413</v>
      </c>
      <c r="E132" s="79">
        <v>150000</v>
      </c>
      <c r="F132" s="79">
        <v>6.27</v>
      </c>
      <c r="G132" s="479"/>
      <c r="H132" s="79">
        <v>6.27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9"/>
      <c r="I133" s="144"/>
      <c r="J133" s="23"/>
    </row>
    <row r="134" spans="1:10" ht="16" x14ac:dyDescent="0.2">
      <c r="A134" s="63"/>
      <c r="B134" s="75" t="s">
        <v>558</v>
      </c>
      <c r="C134" s="66" t="s">
        <v>219</v>
      </c>
      <c r="D134" s="66" t="s">
        <v>411</v>
      </c>
      <c r="E134" s="78">
        <v>50000</v>
      </c>
      <c r="F134" s="109">
        <f>H134-G134</f>
        <v>2.6399999999999997</v>
      </c>
      <c r="G134" s="479">
        <v>0.66</v>
      </c>
      <c r="H134" s="78">
        <v>3.3</v>
      </c>
      <c r="I134" s="192">
        <f>SUM(H134:H135)</f>
        <v>7.8999999999999995</v>
      </c>
      <c r="J134" s="23"/>
    </row>
    <row r="135" spans="1:10" ht="16" x14ac:dyDescent="0.2">
      <c r="A135" s="63"/>
      <c r="B135" s="75" t="s">
        <v>558</v>
      </c>
      <c r="C135" s="66" t="s">
        <v>219</v>
      </c>
      <c r="D135" s="66" t="s">
        <v>413</v>
      </c>
      <c r="E135" s="79">
        <v>110000</v>
      </c>
      <c r="F135" s="109">
        <v>4.5999999999999996</v>
      </c>
      <c r="G135" s="479"/>
      <c r="H135" s="79">
        <f>F135</f>
        <v>4.5999999999999996</v>
      </c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144"/>
      <c r="J136" s="23"/>
    </row>
    <row r="137" spans="1:10" ht="16" x14ac:dyDescent="0.2">
      <c r="A137" s="63"/>
      <c r="B137" s="75" t="s">
        <v>909</v>
      </c>
      <c r="C137" s="66" t="s">
        <v>910</v>
      </c>
      <c r="D137" s="66" t="s">
        <v>411</v>
      </c>
      <c r="E137" s="79">
        <v>10000</v>
      </c>
      <c r="F137" s="78">
        <v>0</v>
      </c>
      <c r="G137" s="277">
        <v>0.91</v>
      </c>
      <c r="H137" s="79">
        <v>0.91</v>
      </c>
      <c r="I137" s="144">
        <v>0.91</v>
      </c>
      <c r="J137" s="23" t="s">
        <v>977</v>
      </c>
    </row>
    <row r="138" spans="1:10" ht="16" x14ac:dyDescent="0.2">
      <c r="A138" s="63"/>
      <c r="B138" s="75"/>
      <c r="C138" s="66"/>
      <c r="D138" s="66"/>
      <c r="E138" s="78"/>
      <c r="F138" s="78"/>
      <c r="G138" s="277"/>
      <c r="H138" s="79"/>
      <c r="I138" s="144"/>
      <c r="J138" s="23"/>
    </row>
    <row r="139" spans="1:10" ht="16" x14ac:dyDescent="0.2">
      <c r="A139" s="63"/>
      <c r="B139" s="175" t="s">
        <v>651</v>
      </c>
      <c r="C139" s="66" t="s">
        <v>650</v>
      </c>
      <c r="D139" s="66" t="s">
        <v>411</v>
      </c>
      <c r="E139" s="78">
        <v>250000</v>
      </c>
      <c r="F139" s="78">
        <f>H139-G139</f>
        <v>30.2</v>
      </c>
      <c r="G139" s="277">
        <v>1.3</v>
      </c>
      <c r="H139" s="78">
        <v>31.5</v>
      </c>
      <c r="I139" s="144">
        <f>SUM(H139:H142)</f>
        <v>45.300000000000004</v>
      </c>
      <c r="J139" s="23" t="s">
        <v>981</v>
      </c>
    </row>
    <row r="140" spans="1:10" ht="16" x14ac:dyDescent="0.2">
      <c r="A140" s="63"/>
      <c r="B140" s="175" t="s">
        <v>651</v>
      </c>
      <c r="C140" s="66" t="s">
        <v>650</v>
      </c>
      <c r="D140" s="66" t="s">
        <v>412</v>
      </c>
      <c r="E140" s="78">
        <v>10000</v>
      </c>
      <c r="F140" s="109">
        <v>3.42</v>
      </c>
      <c r="G140" s="479"/>
      <c r="H140" s="79">
        <f>F140</f>
        <v>3.42</v>
      </c>
      <c r="I140" s="144"/>
      <c r="J140" s="23"/>
    </row>
    <row r="141" spans="1:10" ht="16" x14ac:dyDescent="0.2">
      <c r="A141" s="63"/>
      <c r="B141" s="175" t="s">
        <v>651</v>
      </c>
      <c r="C141" s="66" t="s">
        <v>650</v>
      </c>
      <c r="D141" s="66" t="s">
        <v>413</v>
      </c>
      <c r="E141" s="78">
        <v>240000</v>
      </c>
      <c r="F141" s="109">
        <v>10.029999999999999</v>
      </c>
      <c r="G141" s="479"/>
      <c r="H141" s="79">
        <f>F141</f>
        <v>10.029999999999999</v>
      </c>
      <c r="I141" s="144"/>
      <c r="J141" s="23"/>
    </row>
    <row r="142" spans="1:10" ht="16" x14ac:dyDescent="0.2">
      <c r="A142" s="63"/>
      <c r="B142" s="175" t="s">
        <v>651</v>
      </c>
      <c r="C142" s="66" t="s">
        <v>650</v>
      </c>
      <c r="D142" s="66" t="s">
        <v>414</v>
      </c>
      <c r="E142" s="78">
        <v>10000</v>
      </c>
      <c r="F142" s="109">
        <v>0.35</v>
      </c>
      <c r="G142" s="479"/>
      <c r="H142" s="79">
        <f>F142</f>
        <v>0.35</v>
      </c>
      <c r="I142" s="144"/>
      <c r="J142" s="23"/>
    </row>
    <row r="143" spans="1:10" ht="16" x14ac:dyDescent="0.2">
      <c r="A143" s="63"/>
      <c r="B143" s="75"/>
      <c r="C143" s="66"/>
      <c r="D143" s="66"/>
      <c r="E143" s="78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836</v>
      </c>
      <c r="C144" s="66" t="s">
        <v>837</v>
      </c>
      <c r="D144" s="66" t="s">
        <v>411</v>
      </c>
      <c r="E144" s="78">
        <v>10000</v>
      </c>
      <c r="F144" s="109"/>
      <c r="G144" s="479">
        <v>0.66</v>
      </c>
      <c r="H144" s="79"/>
      <c r="I144" s="144">
        <v>1.08</v>
      </c>
      <c r="J144" s="23" t="s">
        <v>982</v>
      </c>
    </row>
    <row r="145" spans="1:10" ht="16" x14ac:dyDescent="0.2">
      <c r="A145" s="63"/>
      <c r="B145" s="75" t="s">
        <v>836</v>
      </c>
      <c r="C145" s="66" t="s">
        <v>837</v>
      </c>
      <c r="D145" s="66" t="s">
        <v>413</v>
      </c>
      <c r="E145" s="78">
        <v>10000</v>
      </c>
      <c r="F145" s="109">
        <v>0.42</v>
      </c>
      <c r="G145" s="479"/>
      <c r="H145" s="79"/>
      <c r="I145" s="144"/>
      <c r="J145" s="23" t="s">
        <v>983</v>
      </c>
    </row>
    <row r="146" spans="1:10" ht="16" x14ac:dyDescent="0.2">
      <c r="A146" s="63"/>
      <c r="B146" s="75"/>
      <c r="C146" s="66"/>
      <c r="D146" s="66"/>
      <c r="E146" s="79"/>
      <c r="F146" s="78"/>
      <c r="G146" s="277"/>
      <c r="H146" s="79"/>
      <c r="I146" s="144"/>
      <c r="J146" s="23"/>
    </row>
    <row r="147" spans="1:10" ht="16" x14ac:dyDescent="0.2">
      <c r="A147" s="63"/>
      <c r="B147" s="75" t="s">
        <v>561</v>
      </c>
      <c r="C147" s="66" t="s">
        <v>424</v>
      </c>
      <c r="D147" s="66" t="s">
        <v>411</v>
      </c>
      <c r="E147" s="79">
        <v>10000</v>
      </c>
      <c r="F147" s="109">
        <v>0</v>
      </c>
      <c r="G147" s="479">
        <f>H147-F147</f>
        <v>0.91</v>
      </c>
      <c r="H147" s="79">
        <v>0.91</v>
      </c>
      <c r="I147" s="144">
        <f>SUM(H147:H148)</f>
        <v>1.33</v>
      </c>
      <c r="J147" s="23" t="s">
        <v>984</v>
      </c>
    </row>
    <row r="148" spans="1:10" ht="16" x14ac:dyDescent="0.2">
      <c r="A148" s="63"/>
      <c r="B148" s="75" t="s">
        <v>561</v>
      </c>
      <c r="C148" s="66" t="s">
        <v>424</v>
      </c>
      <c r="D148" s="66" t="s">
        <v>413</v>
      </c>
      <c r="E148" s="78">
        <v>10000</v>
      </c>
      <c r="F148" s="78">
        <v>0.42</v>
      </c>
      <c r="G148" s="277"/>
      <c r="H148" s="78">
        <f>F148</f>
        <v>0.42</v>
      </c>
      <c r="I148" s="144"/>
      <c r="J148" s="23"/>
    </row>
    <row r="149" spans="1:10" ht="16" x14ac:dyDescent="0.2">
      <c r="A149" s="63"/>
      <c r="B149" s="75"/>
      <c r="C149" s="66"/>
      <c r="D149" s="66"/>
      <c r="E149" s="78"/>
      <c r="F149" s="78"/>
      <c r="G149" s="277"/>
      <c r="H149" s="78"/>
      <c r="I149" s="144"/>
      <c r="J149" s="23"/>
    </row>
    <row r="150" spans="1:10" ht="16" x14ac:dyDescent="0.2">
      <c r="A150" s="63"/>
      <c r="B150" s="75" t="s">
        <v>871</v>
      </c>
      <c r="C150" s="66" t="s">
        <v>870</v>
      </c>
      <c r="D150" s="66" t="s">
        <v>411</v>
      </c>
      <c r="E150" s="79">
        <v>10000</v>
      </c>
      <c r="F150" s="78"/>
      <c r="G150" s="277">
        <v>0.53</v>
      </c>
      <c r="H150" s="78">
        <v>0.53</v>
      </c>
      <c r="I150" s="144">
        <v>0.95</v>
      </c>
      <c r="J150" s="23"/>
    </row>
    <row r="151" spans="1:10" ht="16" x14ac:dyDescent="0.2">
      <c r="A151" s="63"/>
      <c r="B151" s="75" t="s">
        <v>871</v>
      </c>
      <c r="C151" s="66" t="s">
        <v>870</v>
      </c>
      <c r="D151" s="66" t="s">
        <v>413</v>
      </c>
      <c r="E151" s="78">
        <v>10000</v>
      </c>
      <c r="F151" s="78">
        <v>0.42</v>
      </c>
      <c r="G151" s="277"/>
      <c r="H151" s="78">
        <v>0.42</v>
      </c>
      <c r="I151" s="144"/>
      <c r="J151" s="23"/>
    </row>
    <row r="152" spans="1:10" ht="16" x14ac:dyDescent="0.2">
      <c r="A152" s="63"/>
      <c r="B152" s="75"/>
      <c r="C152" s="66"/>
      <c r="D152" s="66"/>
      <c r="E152" s="78"/>
      <c r="F152" s="78"/>
      <c r="G152" s="277"/>
      <c r="H152" s="78"/>
      <c r="I152" s="144"/>
      <c r="J152" s="23"/>
    </row>
    <row r="153" spans="1:10" ht="16" x14ac:dyDescent="0.2">
      <c r="A153" s="63"/>
      <c r="B153" s="75" t="s">
        <v>562</v>
      </c>
      <c r="C153" s="66" t="s">
        <v>233</v>
      </c>
      <c r="D153" s="66" t="s">
        <v>411</v>
      </c>
      <c r="E153" s="78">
        <v>10000</v>
      </c>
      <c r="F153" s="109">
        <v>0</v>
      </c>
      <c r="G153" s="479">
        <f>H153-F153</f>
        <v>5.0199999999999996</v>
      </c>
      <c r="H153" s="78">
        <v>5.0199999999999996</v>
      </c>
      <c r="I153" s="144">
        <f>SUM(H153:H156)</f>
        <v>12.969999999999999</v>
      </c>
      <c r="J153" s="211"/>
    </row>
    <row r="154" spans="1:10" ht="16" x14ac:dyDescent="0.2">
      <c r="A154" s="63"/>
      <c r="B154" s="75" t="s">
        <v>562</v>
      </c>
      <c r="C154" s="66" t="s">
        <v>233</v>
      </c>
      <c r="D154" s="66" t="s">
        <v>412</v>
      </c>
      <c r="E154" s="79">
        <v>10000</v>
      </c>
      <c r="F154" s="109">
        <v>3.42</v>
      </c>
      <c r="G154" s="479"/>
      <c r="H154" s="79">
        <f>F154</f>
        <v>3.42</v>
      </c>
      <c r="I154" s="144"/>
      <c r="J154" s="23"/>
    </row>
    <row r="155" spans="1:10" ht="16" x14ac:dyDescent="0.2">
      <c r="A155" s="63"/>
      <c r="B155" s="75" t="s">
        <v>562</v>
      </c>
      <c r="C155" s="66" t="s">
        <v>233</v>
      </c>
      <c r="D155" s="66" t="s">
        <v>413</v>
      </c>
      <c r="E155" s="79">
        <v>100000</v>
      </c>
      <c r="F155" s="109">
        <v>4.18</v>
      </c>
      <c r="G155" s="479"/>
      <c r="H155" s="79">
        <f>F155</f>
        <v>4.18</v>
      </c>
      <c r="I155" s="144"/>
      <c r="J155" s="23"/>
    </row>
    <row r="156" spans="1:10" ht="16" x14ac:dyDescent="0.2">
      <c r="A156" s="63"/>
      <c r="B156" s="75" t="s">
        <v>562</v>
      </c>
      <c r="C156" s="66" t="s">
        <v>233</v>
      </c>
      <c r="D156" s="66" t="s">
        <v>414</v>
      </c>
      <c r="E156" s="79">
        <v>10000</v>
      </c>
      <c r="F156" s="109">
        <v>0.35</v>
      </c>
      <c r="G156" s="479"/>
      <c r="H156" s="79">
        <f>F156</f>
        <v>0.35</v>
      </c>
      <c r="I156" s="144"/>
      <c r="J156" s="23"/>
    </row>
    <row r="157" spans="1:10" ht="16" x14ac:dyDescent="0.2">
      <c r="A157" s="63"/>
      <c r="B157" s="75"/>
      <c r="C157" s="66"/>
      <c r="D157" s="66"/>
      <c r="E157" s="79"/>
      <c r="F157" s="78"/>
      <c r="G157" s="277"/>
      <c r="H157" s="79"/>
      <c r="I157" s="144"/>
      <c r="J157" s="23"/>
    </row>
    <row r="158" spans="1:10" ht="16" x14ac:dyDescent="0.2">
      <c r="A158" s="63"/>
      <c r="B158" s="75" t="s">
        <v>563</v>
      </c>
      <c r="C158" s="66" t="s">
        <v>234</v>
      </c>
      <c r="D158" s="66" t="s">
        <v>411</v>
      </c>
      <c r="E158" s="78">
        <v>10000</v>
      </c>
      <c r="F158" s="78">
        <v>0</v>
      </c>
      <c r="G158" s="277">
        <f>H158-F158</f>
        <v>14.08</v>
      </c>
      <c r="H158" s="78">
        <v>14.08</v>
      </c>
      <c r="I158" s="144">
        <f>H158</f>
        <v>14.08</v>
      </c>
      <c r="J158" s="23"/>
    </row>
    <row r="159" spans="1:10" ht="16" x14ac:dyDescent="0.2">
      <c r="A159" s="63"/>
      <c r="B159" s="75"/>
      <c r="C159" s="66"/>
      <c r="D159" s="66"/>
      <c r="E159" s="78"/>
      <c r="F159" s="314"/>
      <c r="G159" s="277"/>
      <c r="H159" s="78"/>
      <c r="I159" s="144"/>
      <c r="J159" s="23"/>
    </row>
    <row r="160" spans="1:10" ht="16" x14ac:dyDescent="0.2">
      <c r="A160" s="63"/>
      <c r="B160" s="75" t="s">
        <v>985</v>
      </c>
      <c r="C160" s="66" t="s">
        <v>986</v>
      </c>
      <c r="D160" s="66" t="s">
        <v>411</v>
      </c>
      <c r="E160" s="78"/>
      <c r="F160" s="314"/>
      <c r="G160" s="277"/>
      <c r="H160" s="78"/>
      <c r="I160" s="144"/>
      <c r="J160" s="23" t="s">
        <v>987</v>
      </c>
    </row>
    <row r="161" spans="1:10" ht="16" x14ac:dyDescent="0.2">
      <c r="A161" s="63"/>
      <c r="B161" s="75" t="s">
        <v>985</v>
      </c>
      <c r="C161" s="66" t="s">
        <v>986</v>
      </c>
      <c r="D161" s="66" t="s">
        <v>413</v>
      </c>
      <c r="E161" s="78"/>
      <c r="F161" s="314"/>
      <c r="G161" s="277"/>
      <c r="H161" s="78"/>
      <c r="I161" s="144"/>
      <c r="J161" s="23"/>
    </row>
    <row r="162" spans="1:10" ht="16" x14ac:dyDescent="0.2">
      <c r="A162" s="63"/>
      <c r="B162" s="75"/>
      <c r="C162" s="66"/>
      <c r="D162" s="66"/>
      <c r="E162" s="79"/>
      <c r="F162" s="314"/>
      <c r="G162" s="277"/>
      <c r="H162" s="79"/>
      <c r="I162" s="144"/>
      <c r="J162" s="23"/>
    </row>
    <row r="163" spans="1:10" ht="16" x14ac:dyDescent="0.2">
      <c r="A163" s="63"/>
      <c r="B163" s="75" t="s">
        <v>564</v>
      </c>
      <c r="C163" s="168" t="s">
        <v>330</v>
      </c>
      <c r="D163" s="168" t="s">
        <v>411</v>
      </c>
      <c r="E163" s="169">
        <v>200000</v>
      </c>
      <c r="F163" s="254">
        <v>23.94</v>
      </c>
      <c r="G163" s="478">
        <v>1.26</v>
      </c>
      <c r="H163" s="343">
        <f>SUM(F163:G163)</f>
        <v>25.200000000000003</v>
      </c>
      <c r="I163" s="144">
        <f>SUM(H163:H168)</f>
        <v>32.660000000000004</v>
      </c>
      <c r="J163" s="23"/>
    </row>
    <row r="164" spans="1:10" ht="16" x14ac:dyDescent="0.2">
      <c r="A164" s="63"/>
      <c r="B164" s="75" t="s">
        <v>564</v>
      </c>
      <c r="C164" s="168" t="s">
        <v>330</v>
      </c>
      <c r="D164" s="168" t="s">
        <v>417</v>
      </c>
      <c r="E164" s="169">
        <v>10000</v>
      </c>
      <c r="F164" s="254">
        <v>2.83</v>
      </c>
      <c r="G164" s="479"/>
      <c r="H164" s="343">
        <f>F164</f>
        <v>2.83</v>
      </c>
      <c r="I164" s="144"/>
      <c r="J164" s="23"/>
    </row>
    <row r="165" spans="1:10" ht="16" x14ac:dyDescent="0.2">
      <c r="A165" s="63"/>
      <c r="B165" s="75" t="s">
        <v>564</v>
      </c>
      <c r="C165" s="168" t="s">
        <v>330</v>
      </c>
      <c r="D165" s="168" t="s">
        <v>412</v>
      </c>
      <c r="E165" s="169">
        <v>10000</v>
      </c>
      <c r="F165" s="109">
        <v>3.42</v>
      </c>
      <c r="G165" s="479"/>
      <c r="H165" s="78">
        <f>F165</f>
        <v>3.42</v>
      </c>
      <c r="I165" s="144"/>
      <c r="J165" s="23"/>
    </row>
    <row r="166" spans="1:10" ht="16" x14ac:dyDescent="0.2">
      <c r="A166" s="63"/>
      <c r="B166" s="75" t="s">
        <v>564</v>
      </c>
      <c r="C166" s="168" t="s">
        <v>330</v>
      </c>
      <c r="D166" s="168" t="s">
        <v>413</v>
      </c>
      <c r="E166" s="169">
        <v>10000</v>
      </c>
      <c r="F166" s="109">
        <v>0.42</v>
      </c>
      <c r="G166" s="479"/>
      <c r="H166" s="78">
        <f>F166</f>
        <v>0.42</v>
      </c>
      <c r="I166" s="144"/>
      <c r="J166" s="23"/>
    </row>
    <row r="167" spans="1:10" ht="16" x14ac:dyDescent="0.2">
      <c r="A167" s="63"/>
      <c r="B167" s="75" t="s">
        <v>564</v>
      </c>
      <c r="C167" s="168" t="s">
        <v>330</v>
      </c>
      <c r="D167" s="168" t="s">
        <v>418</v>
      </c>
      <c r="E167" s="169">
        <v>10000</v>
      </c>
      <c r="F167" s="253">
        <v>0.44</v>
      </c>
      <c r="G167" s="479"/>
      <c r="H167" s="78">
        <f>F167</f>
        <v>0.44</v>
      </c>
      <c r="I167" s="144"/>
      <c r="J167" s="23"/>
    </row>
    <row r="168" spans="1:10" ht="16" x14ac:dyDescent="0.2">
      <c r="A168" s="63"/>
      <c r="B168" s="75" t="s">
        <v>564</v>
      </c>
      <c r="C168" s="168" t="s">
        <v>330</v>
      </c>
      <c r="D168" s="168" t="s">
        <v>414</v>
      </c>
      <c r="E168" s="169">
        <v>10000</v>
      </c>
      <c r="F168" s="253">
        <v>0.35</v>
      </c>
      <c r="G168" s="479"/>
      <c r="H168" s="78">
        <f>F168</f>
        <v>0.35</v>
      </c>
      <c r="I168" s="144"/>
      <c r="J168" s="23"/>
    </row>
    <row r="169" spans="1:10" ht="16" x14ac:dyDescent="0.2">
      <c r="A169" s="63"/>
      <c r="B169" s="172"/>
      <c r="C169" s="168"/>
      <c r="D169" s="212"/>
      <c r="E169" s="169"/>
      <c r="F169" s="78"/>
      <c r="G169" s="277"/>
      <c r="H169" s="78"/>
      <c r="I169" s="144"/>
      <c r="J169" s="23"/>
    </row>
    <row r="170" spans="1:10" ht="16" x14ac:dyDescent="0.2">
      <c r="A170" s="63"/>
      <c r="B170" s="172" t="s">
        <v>565</v>
      </c>
      <c r="C170" s="168" t="s">
        <v>490</v>
      </c>
      <c r="D170" s="212" t="s">
        <v>411</v>
      </c>
      <c r="E170" s="169">
        <v>10000</v>
      </c>
      <c r="F170" s="109" t="s">
        <v>492</v>
      </c>
      <c r="G170" s="479">
        <v>3.08</v>
      </c>
      <c r="H170" s="78">
        <f>G170</f>
        <v>3.08</v>
      </c>
      <c r="I170" s="144">
        <f>H170</f>
        <v>3.08</v>
      </c>
      <c r="J170" s="23"/>
    </row>
    <row r="171" spans="1:10" ht="16" x14ac:dyDescent="0.2">
      <c r="A171" s="63"/>
      <c r="B171" s="172"/>
      <c r="C171" s="168"/>
      <c r="D171" s="212"/>
      <c r="E171" s="169"/>
      <c r="F171" s="109"/>
      <c r="G171" s="479"/>
      <c r="H171" s="78"/>
      <c r="I171" s="144"/>
      <c r="J171" s="23"/>
    </row>
    <row r="172" spans="1:10" ht="16" x14ac:dyDescent="0.2">
      <c r="A172" s="63"/>
      <c r="B172" s="172" t="s">
        <v>653</v>
      </c>
      <c r="C172" s="168" t="s">
        <v>988</v>
      </c>
      <c r="D172" s="212" t="s">
        <v>989</v>
      </c>
      <c r="E172" s="169"/>
      <c r="F172" s="109"/>
      <c r="G172" s="479"/>
      <c r="H172" s="78"/>
      <c r="I172" s="144"/>
      <c r="J172" s="23" t="s">
        <v>960</v>
      </c>
    </row>
    <row r="173" spans="1:10" ht="16" x14ac:dyDescent="0.2">
      <c r="A173" s="63"/>
      <c r="B173" s="172"/>
      <c r="C173" s="168"/>
      <c r="D173" s="212"/>
      <c r="E173" s="169"/>
      <c r="F173" s="78"/>
      <c r="G173" s="277"/>
      <c r="H173" s="78"/>
      <c r="I173" s="144"/>
      <c r="J173" s="23"/>
    </row>
    <row r="174" spans="1:10" ht="16" x14ac:dyDescent="0.2">
      <c r="A174" s="63"/>
      <c r="B174" s="75" t="s">
        <v>566</v>
      </c>
      <c r="C174" s="66" t="s">
        <v>25</v>
      </c>
      <c r="D174" s="66" t="s">
        <v>411</v>
      </c>
      <c r="E174" s="79">
        <v>10000</v>
      </c>
      <c r="F174" s="109">
        <v>0</v>
      </c>
      <c r="G174" s="479">
        <f>H174-F174</f>
        <v>3.08</v>
      </c>
      <c r="H174" s="79">
        <v>3.08</v>
      </c>
      <c r="I174" s="144">
        <f>H174</f>
        <v>3.08</v>
      </c>
      <c r="J174" s="23"/>
    </row>
    <row r="175" spans="1:10" ht="16" x14ac:dyDescent="0.2">
      <c r="A175" s="63"/>
      <c r="B175" s="75"/>
      <c r="C175" s="66"/>
      <c r="D175" s="66"/>
      <c r="E175" s="79"/>
      <c r="F175" s="78"/>
      <c r="G175" s="277"/>
      <c r="H175" s="79"/>
      <c r="I175" s="144"/>
      <c r="J175" s="23"/>
    </row>
    <row r="176" spans="1:10" ht="16" x14ac:dyDescent="0.2">
      <c r="A176" s="63"/>
      <c r="B176" s="75" t="s">
        <v>567</v>
      </c>
      <c r="C176" s="66" t="s">
        <v>88</v>
      </c>
      <c r="D176" s="66" t="s">
        <v>411</v>
      </c>
      <c r="E176" s="78">
        <v>250000</v>
      </c>
      <c r="F176" s="109">
        <v>73.92</v>
      </c>
      <c r="G176" s="479">
        <v>3.08</v>
      </c>
      <c r="H176" s="78">
        <f>F176+G176</f>
        <v>77</v>
      </c>
      <c r="I176" s="144">
        <f>SUM(H176:H181)</f>
        <v>159.62999999999997</v>
      </c>
      <c r="J176" s="23" t="s">
        <v>990</v>
      </c>
    </row>
    <row r="177" spans="1:10" ht="16" x14ac:dyDescent="0.2">
      <c r="A177" s="63"/>
      <c r="B177" s="75" t="s">
        <v>567</v>
      </c>
      <c r="C177" s="66" t="s">
        <v>88</v>
      </c>
      <c r="D177" s="66" t="s">
        <v>417</v>
      </c>
      <c r="E177" s="78">
        <v>50000</v>
      </c>
      <c r="F177" s="109">
        <v>57.85</v>
      </c>
      <c r="G177" s="479"/>
      <c r="H177" s="78">
        <f>F177</f>
        <v>57.85</v>
      </c>
      <c r="I177" s="144"/>
      <c r="J177" s="211"/>
    </row>
    <row r="178" spans="1:10" ht="16" x14ac:dyDescent="0.2">
      <c r="A178" s="63"/>
      <c r="B178" s="75" t="s">
        <v>567</v>
      </c>
      <c r="C178" s="66" t="s">
        <v>88</v>
      </c>
      <c r="D178" s="66" t="s">
        <v>412</v>
      </c>
      <c r="E178" s="78">
        <v>10000</v>
      </c>
      <c r="F178" s="109">
        <v>3.42</v>
      </c>
      <c r="G178" s="479"/>
      <c r="H178" s="78">
        <f>F178</f>
        <v>3.42</v>
      </c>
      <c r="I178" s="144"/>
      <c r="J178" s="23"/>
    </row>
    <row r="179" spans="1:10" ht="16" x14ac:dyDescent="0.2">
      <c r="A179" s="63"/>
      <c r="B179" s="75" t="s">
        <v>567</v>
      </c>
      <c r="C179" s="66" t="s">
        <v>88</v>
      </c>
      <c r="D179" s="66" t="s">
        <v>413</v>
      </c>
      <c r="E179" s="78">
        <v>250000</v>
      </c>
      <c r="F179" s="109">
        <v>10.45</v>
      </c>
      <c r="G179" s="479"/>
      <c r="H179" s="78">
        <f>F179</f>
        <v>10.45</v>
      </c>
      <c r="I179" s="144"/>
      <c r="J179" s="23"/>
    </row>
    <row r="180" spans="1:10" ht="16" x14ac:dyDescent="0.2">
      <c r="A180" s="63"/>
      <c r="B180" s="75" t="s">
        <v>567</v>
      </c>
      <c r="C180" s="66" t="s">
        <v>88</v>
      </c>
      <c r="D180" s="66" t="s">
        <v>418</v>
      </c>
      <c r="E180" s="78">
        <v>240000</v>
      </c>
      <c r="F180" s="109">
        <v>10.56</v>
      </c>
      <c r="G180" s="479"/>
      <c r="H180" s="79">
        <f>F180</f>
        <v>10.56</v>
      </c>
      <c r="I180" s="144"/>
      <c r="J180" s="23"/>
    </row>
    <row r="181" spans="1:10" ht="16" x14ac:dyDescent="0.2">
      <c r="A181" s="63"/>
      <c r="B181" s="75" t="s">
        <v>567</v>
      </c>
      <c r="C181" s="66" t="s">
        <v>88</v>
      </c>
      <c r="D181" s="66" t="s">
        <v>414</v>
      </c>
      <c r="E181" s="79">
        <v>10000</v>
      </c>
      <c r="F181" s="109">
        <v>0.35</v>
      </c>
      <c r="G181" s="479"/>
      <c r="H181" s="79">
        <f>F181</f>
        <v>0.35</v>
      </c>
      <c r="I181" s="144"/>
      <c r="J181" s="23"/>
    </row>
    <row r="182" spans="1:10" ht="16" x14ac:dyDescent="0.2">
      <c r="A182" s="63"/>
      <c r="B182" s="75"/>
      <c r="C182" s="66"/>
      <c r="D182" s="66"/>
      <c r="E182" s="79"/>
      <c r="F182" s="78"/>
      <c r="G182" s="277"/>
      <c r="H182" s="79"/>
      <c r="I182" s="144"/>
      <c r="J182" s="23"/>
    </row>
    <row r="183" spans="1:10" ht="16" x14ac:dyDescent="0.2">
      <c r="A183" s="63"/>
      <c r="B183" s="75" t="s">
        <v>568</v>
      </c>
      <c r="C183" s="66" t="s">
        <v>173</v>
      </c>
      <c r="D183" s="66" t="s">
        <v>411</v>
      </c>
      <c r="E183" s="79">
        <v>10000</v>
      </c>
      <c r="F183" s="109">
        <v>0</v>
      </c>
      <c r="G183" s="479">
        <v>14.08</v>
      </c>
      <c r="H183" s="79">
        <v>14.08</v>
      </c>
      <c r="I183" s="144">
        <f>SUM(H183:H185)</f>
        <v>34.260000000000005</v>
      </c>
      <c r="J183" s="23" t="s">
        <v>991</v>
      </c>
    </row>
    <row r="184" spans="1:10" ht="16" x14ac:dyDescent="0.2">
      <c r="A184" s="63"/>
      <c r="B184" s="75" t="s">
        <v>568</v>
      </c>
      <c r="C184" s="66" t="s">
        <v>173</v>
      </c>
      <c r="D184" s="66" t="s">
        <v>417</v>
      </c>
      <c r="E184" s="79">
        <v>10000</v>
      </c>
      <c r="F184" s="109">
        <v>19.760000000000002</v>
      </c>
      <c r="G184" s="479"/>
      <c r="H184" s="79">
        <f>F184</f>
        <v>19.760000000000002</v>
      </c>
      <c r="I184" s="144"/>
      <c r="J184" s="23"/>
    </row>
    <row r="185" spans="1:10" ht="16" x14ac:dyDescent="0.2">
      <c r="A185" s="63"/>
      <c r="B185" s="75" t="s">
        <v>568</v>
      </c>
      <c r="C185" s="66" t="s">
        <v>173</v>
      </c>
      <c r="D185" s="66" t="s">
        <v>413</v>
      </c>
      <c r="E185" s="78">
        <v>10000</v>
      </c>
      <c r="F185" s="109">
        <v>0.42</v>
      </c>
      <c r="G185" s="479"/>
      <c r="H185" s="78">
        <f>F185</f>
        <v>0.42</v>
      </c>
      <c r="I185" s="144"/>
      <c r="J185" s="23"/>
    </row>
    <row r="186" spans="1:10" ht="16" x14ac:dyDescent="0.2">
      <c r="A186" s="63"/>
      <c r="B186" s="75"/>
      <c r="C186" s="66"/>
      <c r="D186" s="66"/>
      <c r="E186" s="78"/>
      <c r="F186" s="78"/>
      <c r="G186" s="277"/>
      <c r="H186" s="78"/>
      <c r="I186" s="144"/>
      <c r="J186" s="23"/>
    </row>
    <row r="187" spans="1:10" ht="16" x14ac:dyDescent="0.2">
      <c r="A187" s="63"/>
      <c r="B187" s="75" t="s">
        <v>569</v>
      </c>
      <c r="C187" s="66" t="s">
        <v>189</v>
      </c>
      <c r="D187" s="66" t="s">
        <v>411</v>
      </c>
      <c r="E187" s="78">
        <v>100000</v>
      </c>
      <c r="F187" s="109">
        <f>H187-G187</f>
        <v>72.180000000000007</v>
      </c>
      <c r="G187" s="479">
        <v>8.02</v>
      </c>
      <c r="H187" s="78">
        <v>80.2</v>
      </c>
      <c r="I187" s="144">
        <f>SUM(H187:H188)</f>
        <v>84.38</v>
      </c>
      <c r="J187" s="211"/>
    </row>
    <row r="188" spans="1:10" ht="16" x14ac:dyDescent="0.2">
      <c r="A188" s="63"/>
      <c r="B188" s="75" t="s">
        <v>569</v>
      </c>
      <c r="C188" s="66" t="s">
        <v>189</v>
      </c>
      <c r="D188" s="66" t="s">
        <v>413</v>
      </c>
      <c r="E188" s="79">
        <v>100000</v>
      </c>
      <c r="F188" s="109">
        <v>4.18</v>
      </c>
      <c r="G188" s="479"/>
      <c r="H188" s="79">
        <f>F188</f>
        <v>4.18</v>
      </c>
      <c r="I188" s="144"/>
      <c r="J188" s="23"/>
    </row>
    <row r="189" spans="1:10" ht="16" x14ac:dyDescent="0.2">
      <c r="A189" s="63"/>
      <c r="B189" s="75"/>
      <c r="C189" s="66"/>
      <c r="D189" s="66"/>
      <c r="E189" s="79"/>
      <c r="F189" s="78"/>
      <c r="G189" s="277"/>
      <c r="H189" s="79"/>
      <c r="I189" s="144"/>
      <c r="J189" s="23"/>
    </row>
    <row r="190" spans="1:10" ht="16" x14ac:dyDescent="0.2">
      <c r="A190" s="63"/>
      <c r="B190" s="75" t="s">
        <v>877</v>
      </c>
      <c r="C190" s="66" t="s">
        <v>911</v>
      </c>
      <c r="D190" s="66" t="s">
        <v>411</v>
      </c>
      <c r="E190" s="79">
        <v>10000</v>
      </c>
      <c r="F190" s="109"/>
      <c r="G190" s="479">
        <v>2.0099999999999998</v>
      </c>
      <c r="H190" s="79">
        <v>2.0099999999999998</v>
      </c>
      <c r="I190" s="144">
        <v>4.9000000000000004</v>
      </c>
      <c r="J190" s="23" t="s">
        <v>992</v>
      </c>
    </row>
    <row r="191" spans="1:10" ht="17" customHeight="1" x14ac:dyDescent="0.2">
      <c r="A191" s="63"/>
      <c r="B191" s="75" t="s">
        <v>877</v>
      </c>
      <c r="C191" s="66" t="s">
        <v>911</v>
      </c>
      <c r="D191" s="66" t="s">
        <v>417</v>
      </c>
      <c r="E191" s="79">
        <v>5000</v>
      </c>
      <c r="F191" s="109">
        <v>2.21</v>
      </c>
      <c r="G191" s="479"/>
      <c r="H191" s="79">
        <v>2.21</v>
      </c>
      <c r="I191" s="144"/>
      <c r="J191" s="23"/>
    </row>
    <row r="192" spans="1:10" ht="16" x14ac:dyDescent="0.2">
      <c r="A192" s="63"/>
      <c r="B192" s="75" t="s">
        <v>877</v>
      </c>
      <c r="C192" s="66" t="s">
        <v>911</v>
      </c>
      <c r="D192" s="66" t="s">
        <v>879</v>
      </c>
      <c r="E192" s="79">
        <v>2000</v>
      </c>
      <c r="F192" s="109">
        <v>0.68</v>
      </c>
      <c r="G192" s="479"/>
      <c r="H192" s="79">
        <v>0.68</v>
      </c>
      <c r="I192" s="144"/>
      <c r="J192" s="23"/>
    </row>
    <row r="193" spans="1:10" ht="16" x14ac:dyDescent="0.2">
      <c r="A193" s="63"/>
      <c r="B193" s="75"/>
      <c r="C193" s="66"/>
      <c r="D193" s="66"/>
      <c r="E193" s="79"/>
      <c r="F193" s="78"/>
      <c r="G193" s="277"/>
      <c r="H193" s="79"/>
      <c r="I193" s="144"/>
      <c r="J193" s="23"/>
    </row>
    <row r="194" spans="1:10" ht="16" x14ac:dyDescent="0.2">
      <c r="A194" s="63"/>
      <c r="B194" s="75" t="s">
        <v>570</v>
      </c>
      <c r="C194" s="66" t="s">
        <v>143</v>
      </c>
      <c r="D194" s="66" t="s">
        <v>411</v>
      </c>
      <c r="E194" s="78">
        <v>10000</v>
      </c>
      <c r="F194" s="109">
        <v>0</v>
      </c>
      <c r="G194" s="479">
        <v>0.66</v>
      </c>
      <c r="H194" s="78">
        <v>0.66</v>
      </c>
      <c r="I194" s="144">
        <f>SUM(H194:H195)</f>
        <v>4.84</v>
      </c>
      <c r="J194" s="211"/>
    </row>
    <row r="195" spans="1:10" ht="16" x14ac:dyDescent="0.2">
      <c r="A195" s="63"/>
      <c r="B195" s="75" t="s">
        <v>570</v>
      </c>
      <c r="C195" s="66" t="s">
        <v>143</v>
      </c>
      <c r="D195" s="66" t="s">
        <v>413</v>
      </c>
      <c r="E195" s="79">
        <v>100000</v>
      </c>
      <c r="F195" s="109">
        <v>4.18</v>
      </c>
      <c r="G195" s="479"/>
      <c r="H195" s="79">
        <f>F195</f>
        <v>4.18</v>
      </c>
      <c r="I195" s="144"/>
      <c r="J195" s="23"/>
    </row>
    <row r="196" spans="1:10" ht="16" x14ac:dyDescent="0.2">
      <c r="A196" s="63"/>
      <c r="B196" s="75"/>
      <c r="C196" s="66"/>
      <c r="D196" s="66"/>
      <c r="E196" s="79"/>
      <c r="F196" s="78"/>
      <c r="G196" s="277"/>
      <c r="H196" s="79"/>
      <c r="I196" s="144"/>
      <c r="J196" s="23"/>
    </row>
    <row r="197" spans="1:10" ht="16" x14ac:dyDescent="0.2">
      <c r="A197" s="63"/>
      <c r="B197" s="75" t="s">
        <v>949</v>
      </c>
      <c r="C197" s="66" t="s">
        <v>950</v>
      </c>
      <c r="D197" s="66" t="s">
        <v>411</v>
      </c>
      <c r="E197" s="79">
        <v>30000</v>
      </c>
      <c r="F197" s="78">
        <v>8.02</v>
      </c>
      <c r="G197" s="277">
        <v>16.04</v>
      </c>
      <c r="H197" s="79">
        <f>F197+G197</f>
        <v>24.06</v>
      </c>
      <c r="I197" s="144">
        <f>H197+H198</f>
        <v>32.42</v>
      </c>
      <c r="J197" s="23" t="s">
        <v>1036</v>
      </c>
    </row>
    <row r="198" spans="1:10" ht="16" x14ac:dyDescent="0.2">
      <c r="A198" s="63"/>
      <c r="B198" s="75" t="s">
        <v>949</v>
      </c>
      <c r="C198" s="66" t="s">
        <v>950</v>
      </c>
      <c r="D198" s="66" t="s">
        <v>413</v>
      </c>
      <c r="E198" s="79">
        <v>200000</v>
      </c>
      <c r="F198" s="78">
        <v>8.36</v>
      </c>
      <c r="G198" s="277">
        <v>0</v>
      </c>
      <c r="H198" s="79">
        <v>8.36</v>
      </c>
      <c r="I198" s="144"/>
      <c r="J198" s="23" t="s">
        <v>1037</v>
      </c>
    </row>
    <row r="199" spans="1:10" ht="16" x14ac:dyDescent="0.2">
      <c r="A199" s="63"/>
      <c r="B199" s="75"/>
      <c r="C199" s="66"/>
      <c r="D199" s="66"/>
      <c r="E199" s="79"/>
      <c r="F199" s="78"/>
      <c r="G199" s="277"/>
      <c r="H199" s="79"/>
      <c r="I199" s="144"/>
      <c r="J199" s="23"/>
    </row>
    <row r="200" spans="1:10" ht="16" x14ac:dyDescent="0.2">
      <c r="A200" s="63"/>
      <c r="B200" s="75" t="s">
        <v>571</v>
      </c>
      <c r="C200" s="66" t="s">
        <v>235</v>
      </c>
      <c r="D200" s="66" t="s">
        <v>411</v>
      </c>
      <c r="E200" s="79">
        <v>10000</v>
      </c>
      <c r="F200" s="109">
        <v>0</v>
      </c>
      <c r="G200" s="479">
        <v>3.08</v>
      </c>
      <c r="H200" s="79">
        <v>3.08</v>
      </c>
      <c r="I200" s="144">
        <f>SUM(H200:H201)</f>
        <v>7.49</v>
      </c>
      <c r="J200" s="23"/>
    </row>
    <row r="201" spans="1:10" ht="16" x14ac:dyDescent="0.2">
      <c r="A201" s="63"/>
      <c r="B201" s="75" t="s">
        <v>571</v>
      </c>
      <c r="C201" s="66" t="s">
        <v>235</v>
      </c>
      <c r="D201" s="66" t="s">
        <v>417</v>
      </c>
      <c r="E201" s="79">
        <v>10000</v>
      </c>
      <c r="F201" s="109">
        <v>4.41</v>
      </c>
      <c r="G201" s="479"/>
      <c r="H201" s="79">
        <f>F201</f>
        <v>4.41</v>
      </c>
      <c r="I201" s="144"/>
      <c r="J201" s="23"/>
    </row>
    <row r="202" spans="1:10" ht="16" x14ac:dyDescent="0.2">
      <c r="A202" s="63"/>
      <c r="B202" s="75"/>
      <c r="C202" s="66"/>
      <c r="D202" s="66"/>
      <c r="E202" s="79"/>
      <c r="F202" s="78"/>
      <c r="G202" s="277"/>
      <c r="H202" s="79"/>
      <c r="I202" s="144"/>
      <c r="J202" s="23"/>
    </row>
    <row r="203" spans="1:10" ht="16" x14ac:dyDescent="0.2">
      <c r="A203" s="63"/>
      <c r="B203" s="75" t="s">
        <v>655</v>
      </c>
      <c r="C203" s="66" t="s">
        <v>654</v>
      </c>
      <c r="D203" s="66" t="s">
        <v>411</v>
      </c>
      <c r="E203" s="79">
        <v>200000</v>
      </c>
      <c r="F203" s="109">
        <v>17.29</v>
      </c>
      <c r="G203" s="479">
        <v>0.91</v>
      </c>
      <c r="H203" s="79">
        <f>F203+G203</f>
        <v>18.2</v>
      </c>
      <c r="I203" s="144">
        <f>SUM(H203:H208)</f>
        <v>47.33</v>
      </c>
      <c r="J203" s="23"/>
    </row>
    <row r="204" spans="1:10" ht="16" x14ac:dyDescent="0.2">
      <c r="A204" s="63"/>
      <c r="B204" s="75" t="s">
        <v>655</v>
      </c>
      <c r="C204" s="66" t="s">
        <v>654</v>
      </c>
      <c r="D204" s="66" t="s">
        <v>417</v>
      </c>
      <c r="E204" s="79">
        <v>100000</v>
      </c>
      <c r="F204" s="109">
        <v>12.6</v>
      </c>
      <c r="G204" s="479"/>
      <c r="H204" s="79">
        <f>F204</f>
        <v>12.6</v>
      </c>
      <c r="I204" s="144"/>
      <c r="J204" s="23" t="s">
        <v>1034</v>
      </c>
    </row>
    <row r="205" spans="1:10" ht="16" x14ac:dyDescent="0.2">
      <c r="A205" s="63"/>
      <c r="B205" s="75" t="s">
        <v>655</v>
      </c>
      <c r="C205" s="66" t="s">
        <v>654</v>
      </c>
      <c r="D205" s="66" t="s">
        <v>412</v>
      </c>
      <c r="E205" s="79">
        <v>10000</v>
      </c>
      <c r="F205" s="109">
        <v>3.42</v>
      </c>
      <c r="G205" s="479"/>
      <c r="H205" s="79">
        <f>F205</f>
        <v>3.42</v>
      </c>
      <c r="I205" s="144"/>
      <c r="J205" s="23"/>
    </row>
    <row r="206" spans="1:10" ht="16" x14ac:dyDescent="0.2">
      <c r="A206" s="63"/>
      <c r="B206" s="75" t="s">
        <v>655</v>
      </c>
      <c r="C206" s="66" t="s">
        <v>654</v>
      </c>
      <c r="D206" s="66" t="s">
        <v>413</v>
      </c>
      <c r="E206" s="78">
        <v>200000</v>
      </c>
      <c r="F206" s="109">
        <v>8.36</v>
      </c>
      <c r="G206" s="479"/>
      <c r="H206" s="78">
        <f>F206</f>
        <v>8.36</v>
      </c>
      <c r="I206" s="144"/>
      <c r="J206" s="23"/>
    </row>
    <row r="207" spans="1:10" ht="16" x14ac:dyDescent="0.2">
      <c r="A207" s="63"/>
      <c r="B207" s="75" t="s">
        <v>655</v>
      </c>
      <c r="C207" s="66" t="s">
        <v>654</v>
      </c>
      <c r="D207" s="66" t="s">
        <v>418</v>
      </c>
      <c r="E207" s="79">
        <v>100000</v>
      </c>
      <c r="F207" s="109">
        <v>4.4000000000000004</v>
      </c>
      <c r="G207" s="479"/>
      <c r="H207" s="79">
        <f>F207</f>
        <v>4.4000000000000004</v>
      </c>
      <c r="I207" s="144"/>
      <c r="J207" s="23"/>
    </row>
    <row r="208" spans="1:10" ht="16" x14ac:dyDescent="0.2">
      <c r="A208" s="63"/>
      <c r="B208" s="75" t="s">
        <v>655</v>
      </c>
      <c r="C208" s="66" t="s">
        <v>654</v>
      </c>
      <c r="D208" s="66" t="s">
        <v>414</v>
      </c>
      <c r="E208" s="79">
        <v>10000</v>
      </c>
      <c r="F208" s="109">
        <v>0.35</v>
      </c>
      <c r="G208" s="479"/>
      <c r="H208" s="79">
        <f>F208</f>
        <v>0.35</v>
      </c>
      <c r="I208" s="144"/>
      <c r="J208" s="23"/>
    </row>
    <row r="209" spans="1:18" ht="16" x14ac:dyDescent="0.2">
      <c r="A209" s="63"/>
      <c r="B209" s="75"/>
      <c r="C209" s="66"/>
      <c r="D209" s="66"/>
      <c r="E209" s="79"/>
      <c r="F209" s="78"/>
      <c r="G209" s="277"/>
      <c r="H209" s="79"/>
      <c r="I209" s="144"/>
      <c r="J209" s="23"/>
    </row>
    <row r="210" spans="1:18" ht="16" x14ac:dyDescent="0.2">
      <c r="A210" s="63"/>
      <c r="B210" s="75" t="s">
        <v>934</v>
      </c>
      <c r="C210" s="66" t="s">
        <v>935</v>
      </c>
      <c r="D210" s="66" t="s">
        <v>411</v>
      </c>
      <c r="E210" s="79">
        <v>10000</v>
      </c>
      <c r="F210" s="78">
        <v>0</v>
      </c>
      <c r="G210" s="277">
        <v>0.66</v>
      </c>
      <c r="H210" s="79"/>
      <c r="I210" s="144">
        <v>0.66</v>
      </c>
      <c r="J210" s="23"/>
    </row>
    <row r="211" spans="1:18" ht="16" x14ac:dyDescent="0.2">
      <c r="A211" s="63"/>
      <c r="B211" s="75"/>
      <c r="C211" s="66"/>
      <c r="D211" s="66"/>
      <c r="E211" s="79"/>
      <c r="F211" s="78"/>
      <c r="G211" s="277"/>
      <c r="H211" s="79"/>
      <c r="I211" s="144"/>
      <c r="J211" s="23"/>
    </row>
    <row r="212" spans="1:18" ht="16" x14ac:dyDescent="0.2">
      <c r="A212" s="63"/>
      <c r="B212" s="75" t="s">
        <v>572</v>
      </c>
      <c r="C212" s="66" t="s">
        <v>29</v>
      </c>
      <c r="D212" s="66" t="s">
        <v>411</v>
      </c>
      <c r="E212" s="78">
        <v>10000</v>
      </c>
      <c r="F212" s="109">
        <v>0</v>
      </c>
      <c r="G212" s="479">
        <f>H212-F212</f>
        <v>3.08</v>
      </c>
      <c r="H212" s="78">
        <v>3.08</v>
      </c>
      <c r="I212" s="144">
        <f>SUM(H212:H212)</f>
        <v>3.08</v>
      </c>
      <c r="J212" s="211"/>
    </row>
    <row r="213" spans="1:18" ht="16" x14ac:dyDescent="0.2">
      <c r="A213" s="63"/>
      <c r="B213" s="75"/>
      <c r="C213" s="66"/>
      <c r="D213" s="66"/>
      <c r="E213" s="79"/>
      <c r="F213" s="78"/>
      <c r="G213" s="277"/>
      <c r="H213" s="79"/>
      <c r="I213" s="144"/>
      <c r="J213" s="23"/>
    </row>
    <row r="214" spans="1:18" ht="16" x14ac:dyDescent="0.2">
      <c r="A214" s="63"/>
      <c r="B214" s="75" t="s">
        <v>573</v>
      </c>
      <c r="C214" s="66" t="s">
        <v>201</v>
      </c>
      <c r="D214" s="66" t="s">
        <v>411</v>
      </c>
      <c r="E214" s="79">
        <v>10000</v>
      </c>
      <c r="F214" s="109">
        <v>0</v>
      </c>
      <c r="G214" s="479">
        <v>2.0099999999999998</v>
      </c>
      <c r="H214" s="79">
        <v>2.0099999999999998</v>
      </c>
      <c r="I214" s="144">
        <f>SUM(H214:H219)</f>
        <v>25.93</v>
      </c>
      <c r="J214" s="23"/>
    </row>
    <row r="215" spans="1:18" ht="16" x14ac:dyDescent="0.2">
      <c r="A215" s="63"/>
      <c r="B215" s="75" t="s">
        <v>573</v>
      </c>
      <c r="C215" s="66" t="s">
        <v>201</v>
      </c>
      <c r="D215" s="173" t="s">
        <v>417</v>
      </c>
      <c r="E215" s="79">
        <v>10000</v>
      </c>
      <c r="F215" s="109">
        <v>11.57</v>
      </c>
      <c r="G215" s="479"/>
      <c r="H215" s="79">
        <f>F215</f>
        <v>11.57</v>
      </c>
      <c r="I215" s="144"/>
      <c r="J215" s="23"/>
    </row>
    <row r="216" spans="1:18" ht="16" x14ac:dyDescent="0.2">
      <c r="A216" s="63"/>
      <c r="B216" s="75" t="s">
        <v>573</v>
      </c>
      <c r="C216" s="66" t="s">
        <v>201</v>
      </c>
      <c r="D216" s="173" t="s">
        <v>412</v>
      </c>
      <c r="E216" s="79">
        <v>10000</v>
      </c>
      <c r="F216" s="109">
        <v>3.42</v>
      </c>
      <c r="G216" s="479"/>
      <c r="H216" s="79">
        <f>F216</f>
        <v>3.42</v>
      </c>
      <c r="I216" s="144"/>
      <c r="J216" s="23"/>
    </row>
    <row r="217" spans="1:18" ht="16" x14ac:dyDescent="0.2">
      <c r="A217" s="63"/>
      <c r="B217" s="75" t="s">
        <v>573</v>
      </c>
      <c r="C217" s="66" t="s">
        <v>201</v>
      </c>
      <c r="D217" s="173" t="s">
        <v>413</v>
      </c>
      <c r="E217" s="79">
        <v>100000</v>
      </c>
      <c r="F217" s="109">
        <v>4.18</v>
      </c>
      <c r="G217" s="479"/>
      <c r="H217" s="79">
        <f>F217</f>
        <v>4.18</v>
      </c>
      <c r="I217" s="144"/>
      <c r="J217" s="23"/>
    </row>
    <row r="218" spans="1:18" ht="16" x14ac:dyDescent="0.2">
      <c r="A218" s="63"/>
      <c r="B218" s="75" t="s">
        <v>573</v>
      </c>
      <c r="C218" s="66" t="s">
        <v>201</v>
      </c>
      <c r="D218" s="173" t="s">
        <v>418</v>
      </c>
      <c r="E218" s="78">
        <v>100000</v>
      </c>
      <c r="F218" s="109">
        <v>4.4000000000000004</v>
      </c>
      <c r="G218" s="479"/>
      <c r="H218" s="79">
        <f>F218</f>
        <v>4.4000000000000004</v>
      </c>
      <c r="I218" s="144"/>
      <c r="J218" s="23"/>
    </row>
    <row r="219" spans="1:18" ht="16" x14ac:dyDescent="0.2">
      <c r="A219" s="63"/>
      <c r="B219" s="75" t="s">
        <v>573</v>
      </c>
      <c r="C219" s="66" t="s">
        <v>201</v>
      </c>
      <c r="D219" s="173" t="s">
        <v>414</v>
      </c>
      <c r="E219" s="79">
        <v>10000</v>
      </c>
      <c r="F219" s="109">
        <v>0.35</v>
      </c>
      <c r="G219" s="479"/>
      <c r="H219" s="79">
        <f>F219</f>
        <v>0.35</v>
      </c>
      <c r="I219" s="144"/>
      <c r="J219" s="23"/>
    </row>
    <row r="220" spans="1:18" ht="16" x14ac:dyDescent="0.2">
      <c r="A220" s="63"/>
      <c r="B220" s="75"/>
      <c r="C220" s="66"/>
      <c r="D220" s="66"/>
      <c r="E220" s="79"/>
      <c r="F220" s="78"/>
      <c r="G220" s="277"/>
      <c r="H220" s="79"/>
      <c r="I220" s="144"/>
      <c r="J220" s="23"/>
    </row>
    <row r="221" spans="1:18" ht="16" x14ac:dyDescent="0.2">
      <c r="A221" s="63"/>
      <c r="B221" s="75" t="s">
        <v>574</v>
      </c>
      <c r="C221" s="85" t="s">
        <v>226</v>
      </c>
      <c r="D221" s="85" t="s">
        <v>411</v>
      </c>
      <c r="E221" s="86">
        <v>10000</v>
      </c>
      <c r="F221" s="251">
        <v>0</v>
      </c>
      <c r="G221" s="478">
        <v>0.91</v>
      </c>
      <c r="H221" s="86">
        <f>SUM(F221:G221)</f>
        <v>0.91</v>
      </c>
      <c r="I221" s="242">
        <f>SUM(H221:H221)</f>
        <v>0.91</v>
      </c>
      <c r="J221" s="23"/>
    </row>
    <row r="222" spans="1:18" ht="16" x14ac:dyDescent="0.2">
      <c r="A222" s="63"/>
      <c r="B222" s="75"/>
      <c r="C222" s="168"/>
      <c r="D222" s="168"/>
      <c r="E222" s="169"/>
      <c r="F222" s="86"/>
      <c r="G222" s="278"/>
      <c r="H222" s="86"/>
      <c r="I222" s="242"/>
      <c r="J222" s="23"/>
      <c r="M222" s="13"/>
      <c r="N222" s="42"/>
      <c r="O222" s="45"/>
    </row>
    <row r="223" spans="1:18" ht="16" x14ac:dyDescent="0.2">
      <c r="A223" s="63"/>
      <c r="B223" s="75" t="s">
        <v>576</v>
      </c>
      <c r="C223" s="66" t="s">
        <v>71</v>
      </c>
      <c r="D223" s="66" t="s">
        <v>411</v>
      </c>
      <c r="E223" s="78">
        <v>50000</v>
      </c>
      <c r="F223" s="109">
        <f>H223-G223</f>
        <v>12.32</v>
      </c>
      <c r="G223" s="479">
        <v>3.08</v>
      </c>
      <c r="H223" s="78">
        <v>15.4</v>
      </c>
      <c r="I223" s="144">
        <f>SUM(H223:H228)</f>
        <v>40.45000000000001</v>
      </c>
      <c r="J223" s="23"/>
    </row>
    <row r="224" spans="1:18" s="226" customFormat="1" ht="16" x14ac:dyDescent="0.2">
      <c r="A224" s="63"/>
      <c r="B224" s="81" t="s">
        <v>576</v>
      </c>
      <c r="C224" s="82" t="s">
        <v>71</v>
      </c>
      <c r="D224" s="66" t="s">
        <v>417</v>
      </c>
      <c r="E224" s="78">
        <v>30000</v>
      </c>
      <c r="F224" s="109">
        <v>20.309999999999999</v>
      </c>
      <c r="G224" s="479"/>
      <c r="H224" s="78">
        <f>F224</f>
        <v>20.309999999999999</v>
      </c>
      <c r="I224" s="144"/>
      <c r="J224" s="23" t="s">
        <v>994</v>
      </c>
      <c r="K224"/>
      <c r="L224"/>
      <c r="M224"/>
      <c r="N224"/>
      <c r="O224"/>
      <c r="P224"/>
      <c r="Q224"/>
      <c r="R224"/>
    </row>
    <row r="225" spans="1:10" ht="16" x14ac:dyDescent="0.2">
      <c r="A225" s="63"/>
      <c r="B225" s="75" t="s">
        <v>576</v>
      </c>
      <c r="C225" s="66" t="s">
        <v>71</v>
      </c>
      <c r="D225" s="66" t="s">
        <v>412</v>
      </c>
      <c r="E225" s="79">
        <v>8000</v>
      </c>
      <c r="F225" s="109">
        <v>2.74</v>
      </c>
      <c r="G225" s="479"/>
      <c r="H225" s="79">
        <f>F225</f>
        <v>2.74</v>
      </c>
      <c r="I225" s="144"/>
      <c r="J225" s="23"/>
    </row>
    <row r="226" spans="1:10" ht="16" x14ac:dyDescent="0.2">
      <c r="A226" s="63"/>
      <c r="B226" s="75" t="s">
        <v>576</v>
      </c>
      <c r="C226" s="66" t="s">
        <v>71</v>
      </c>
      <c r="D226" s="66" t="s">
        <v>413</v>
      </c>
      <c r="E226" s="79">
        <v>20000</v>
      </c>
      <c r="F226" s="109">
        <v>0.84</v>
      </c>
      <c r="G226" s="479"/>
      <c r="H226" s="79">
        <f>F226</f>
        <v>0.84</v>
      </c>
      <c r="I226" s="144"/>
      <c r="J226" s="23"/>
    </row>
    <row r="227" spans="1:10" ht="16" x14ac:dyDescent="0.2">
      <c r="A227" s="63"/>
      <c r="B227" s="75" t="s">
        <v>576</v>
      </c>
      <c r="C227" s="66" t="s">
        <v>71</v>
      </c>
      <c r="D227" s="66" t="s">
        <v>418</v>
      </c>
      <c r="E227" s="79">
        <v>20000</v>
      </c>
      <c r="F227" s="109">
        <v>0.88</v>
      </c>
      <c r="G227" s="479"/>
      <c r="H227" s="79">
        <f>F227</f>
        <v>0.88</v>
      </c>
      <c r="I227" s="144"/>
      <c r="J227" s="23"/>
    </row>
    <row r="228" spans="1:10" ht="16" x14ac:dyDescent="0.2">
      <c r="A228" s="63"/>
      <c r="B228" s="75" t="s">
        <v>576</v>
      </c>
      <c r="C228" s="66" t="s">
        <v>71</v>
      </c>
      <c r="D228" s="66" t="s">
        <v>414</v>
      </c>
      <c r="E228" s="78">
        <v>8000</v>
      </c>
      <c r="F228" s="109">
        <v>0.28000000000000003</v>
      </c>
      <c r="G228" s="277"/>
      <c r="H228" s="78">
        <f>F228</f>
        <v>0.28000000000000003</v>
      </c>
      <c r="I228" s="144"/>
      <c r="J228" s="23"/>
    </row>
    <row r="229" spans="1:10" ht="16" x14ac:dyDescent="0.2">
      <c r="A229" s="63"/>
      <c r="B229" s="75"/>
      <c r="C229" s="66"/>
      <c r="D229" s="66"/>
      <c r="E229" s="79"/>
      <c r="F229" s="78"/>
      <c r="G229" s="277"/>
      <c r="H229" s="79"/>
      <c r="I229" s="144"/>
      <c r="J229" s="23"/>
    </row>
    <row r="230" spans="1:10" ht="16" x14ac:dyDescent="0.2">
      <c r="A230" s="63"/>
      <c r="B230" s="75" t="s">
        <v>577</v>
      </c>
      <c r="C230" s="66" t="s">
        <v>131</v>
      </c>
      <c r="D230" s="66" t="s">
        <v>411</v>
      </c>
      <c r="E230" s="79">
        <v>10000</v>
      </c>
      <c r="F230" s="109">
        <v>0</v>
      </c>
      <c r="G230" s="479">
        <v>5.0199999999999996</v>
      </c>
      <c r="H230" s="79">
        <v>5.0199999999999996</v>
      </c>
      <c r="I230" s="144">
        <f>SUM(H230:H233)</f>
        <v>21.32</v>
      </c>
      <c r="J230" s="23"/>
    </row>
    <row r="231" spans="1:10" ht="16" x14ac:dyDescent="0.2">
      <c r="A231" s="63"/>
      <c r="B231" s="75" t="s">
        <v>577</v>
      </c>
      <c r="C231" s="66" t="s">
        <v>995</v>
      </c>
      <c r="D231" s="173" t="s">
        <v>412</v>
      </c>
      <c r="E231" s="79"/>
      <c r="F231" s="109"/>
      <c r="G231" s="479"/>
      <c r="H231" s="79"/>
      <c r="I231" s="144"/>
      <c r="J231" s="23" t="s">
        <v>996</v>
      </c>
    </row>
    <row r="232" spans="1:10" ht="16" x14ac:dyDescent="0.2">
      <c r="A232" s="63"/>
      <c r="B232" s="75" t="s">
        <v>577</v>
      </c>
      <c r="C232" s="66" t="s">
        <v>131</v>
      </c>
      <c r="D232" s="173" t="s">
        <v>413</v>
      </c>
      <c r="E232" s="79">
        <v>190000</v>
      </c>
      <c r="F232" s="109">
        <v>7.94</v>
      </c>
      <c r="G232" s="479"/>
      <c r="H232" s="79">
        <f>F232</f>
        <v>7.94</v>
      </c>
      <c r="I232" s="144"/>
      <c r="J232" s="23"/>
    </row>
    <row r="233" spans="1:10" ht="16" x14ac:dyDescent="0.2">
      <c r="A233" s="63"/>
      <c r="B233" s="75" t="s">
        <v>577</v>
      </c>
      <c r="C233" s="66" t="s">
        <v>131</v>
      </c>
      <c r="D233" s="173" t="s">
        <v>418</v>
      </c>
      <c r="E233" s="78">
        <v>190000</v>
      </c>
      <c r="F233" s="109">
        <v>8.36</v>
      </c>
      <c r="G233" s="479"/>
      <c r="H233" s="78">
        <f>F233</f>
        <v>8.36</v>
      </c>
      <c r="I233" s="144"/>
      <c r="J233" s="23"/>
    </row>
    <row r="234" spans="1:10" ht="16" x14ac:dyDescent="0.2">
      <c r="A234" s="63"/>
      <c r="B234" s="75" t="s">
        <v>577</v>
      </c>
      <c r="C234" s="66" t="s">
        <v>131</v>
      </c>
      <c r="D234" s="173" t="s">
        <v>414</v>
      </c>
      <c r="E234" s="78"/>
      <c r="F234" s="109"/>
      <c r="G234" s="479"/>
      <c r="H234" s="78"/>
      <c r="I234" s="144"/>
      <c r="J234" s="23" t="s">
        <v>997</v>
      </c>
    </row>
    <row r="235" spans="1:10" ht="16" x14ac:dyDescent="0.2">
      <c r="A235" s="63"/>
      <c r="B235" s="75"/>
      <c r="C235" s="66"/>
      <c r="D235" s="66"/>
      <c r="E235" s="79"/>
      <c r="F235" s="78"/>
      <c r="G235" s="277"/>
      <c r="H235" s="79"/>
      <c r="I235" s="144"/>
      <c r="J235" s="23"/>
    </row>
    <row r="236" spans="1:10" ht="16" x14ac:dyDescent="0.2">
      <c r="A236" s="63"/>
      <c r="B236" s="75" t="s">
        <v>953</v>
      </c>
      <c r="C236" s="66" t="s">
        <v>954</v>
      </c>
      <c r="D236" s="66" t="s">
        <v>411</v>
      </c>
      <c r="E236" s="79">
        <v>10000</v>
      </c>
      <c r="F236" s="78">
        <v>0</v>
      </c>
      <c r="G236" s="277">
        <v>3.08</v>
      </c>
      <c r="H236" s="79">
        <v>3.08</v>
      </c>
      <c r="I236" s="144">
        <f>H236+H237</f>
        <v>3.5</v>
      </c>
      <c r="J236" s="23" t="s">
        <v>998</v>
      </c>
    </row>
    <row r="237" spans="1:10" ht="16" x14ac:dyDescent="0.2">
      <c r="A237" s="63"/>
      <c r="B237" s="75" t="s">
        <v>953</v>
      </c>
      <c r="C237" s="66" t="s">
        <v>954</v>
      </c>
      <c r="D237" s="66" t="s">
        <v>955</v>
      </c>
      <c r="E237" s="79">
        <v>10000</v>
      </c>
      <c r="F237" s="78">
        <v>0.42</v>
      </c>
      <c r="G237" s="277"/>
      <c r="H237" s="79">
        <v>0.42</v>
      </c>
      <c r="I237" s="144"/>
      <c r="J237" s="23"/>
    </row>
    <row r="238" spans="1:10" ht="16" x14ac:dyDescent="0.2">
      <c r="A238" s="63"/>
      <c r="B238" s="75"/>
      <c r="C238" s="66"/>
      <c r="D238" s="66"/>
      <c r="E238" s="79"/>
      <c r="F238" s="78"/>
      <c r="G238" s="277"/>
      <c r="H238" s="79"/>
      <c r="I238" s="144"/>
      <c r="J238" s="23"/>
    </row>
    <row r="239" spans="1:10" ht="16" x14ac:dyDescent="0.2">
      <c r="A239" s="63"/>
      <c r="B239" s="75" t="s">
        <v>579</v>
      </c>
      <c r="C239" s="66" t="s">
        <v>70</v>
      </c>
      <c r="D239" s="66" t="s">
        <v>411</v>
      </c>
      <c r="E239" s="79">
        <v>10000</v>
      </c>
      <c r="F239" s="109">
        <v>0</v>
      </c>
      <c r="G239" s="479">
        <f>H239-F239</f>
        <v>3.08</v>
      </c>
      <c r="H239" s="79">
        <v>3.08</v>
      </c>
      <c r="I239" s="144">
        <f>SUM(H239:H244)</f>
        <v>18.260000000000002</v>
      </c>
      <c r="J239" s="23" t="s">
        <v>999</v>
      </c>
    </row>
    <row r="240" spans="1:10" ht="16" x14ac:dyDescent="0.2">
      <c r="A240" s="63"/>
      <c r="B240" s="75" t="s">
        <v>579</v>
      </c>
      <c r="C240" s="66" t="s">
        <v>70</v>
      </c>
      <c r="D240" s="173" t="s">
        <v>417</v>
      </c>
      <c r="E240" s="79">
        <v>10000</v>
      </c>
      <c r="F240" s="109">
        <v>2.83</v>
      </c>
      <c r="G240" s="479"/>
      <c r="H240" s="79">
        <f>F240</f>
        <v>2.83</v>
      </c>
      <c r="I240" s="144"/>
      <c r="J240" s="23"/>
    </row>
    <row r="241" spans="1:10" ht="16" x14ac:dyDescent="0.2">
      <c r="A241" s="63"/>
      <c r="B241" s="75" t="s">
        <v>579</v>
      </c>
      <c r="C241" s="66" t="s">
        <v>70</v>
      </c>
      <c r="D241" s="173" t="s">
        <v>412</v>
      </c>
      <c r="E241" s="79">
        <v>10000</v>
      </c>
      <c r="F241" s="109">
        <v>3.42</v>
      </c>
      <c r="G241" s="479"/>
      <c r="H241" s="79">
        <f>F241</f>
        <v>3.42</v>
      </c>
      <c r="I241" s="144"/>
      <c r="J241" s="23"/>
    </row>
    <row r="242" spans="1:10" ht="16" x14ac:dyDescent="0.2">
      <c r="A242" s="63"/>
      <c r="B242" s="75" t="s">
        <v>579</v>
      </c>
      <c r="C242" s="66" t="s">
        <v>70</v>
      </c>
      <c r="D242" s="173" t="s">
        <v>413</v>
      </c>
      <c r="E242" s="79">
        <v>100000</v>
      </c>
      <c r="F242" s="109">
        <v>4.18</v>
      </c>
      <c r="G242" s="479"/>
      <c r="H242" s="79">
        <f>F242</f>
        <v>4.18</v>
      </c>
      <c r="I242" s="144"/>
      <c r="J242" s="23"/>
    </row>
    <row r="243" spans="1:10" ht="16" x14ac:dyDescent="0.2">
      <c r="A243" s="63"/>
      <c r="B243" s="75" t="s">
        <v>579</v>
      </c>
      <c r="C243" s="66" t="s">
        <v>70</v>
      </c>
      <c r="D243" s="173" t="s">
        <v>418</v>
      </c>
      <c r="E243" s="78">
        <v>100000</v>
      </c>
      <c r="F243" s="109">
        <v>4.4000000000000004</v>
      </c>
      <c r="G243" s="479"/>
      <c r="H243" s="79">
        <f>F243</f>
        <v>4.4000000000000004</v>
      </c>
      <c r="I243" s="144"/>
      <c r="J243" s="23"/>
    </row>
    <row r="244" spans="1:10" ht="16" x14ac:dyDescent="0.2">
      <c r="A244" s="63"/>
      <c r="B244" s="75" t="s">
        <v>579</v>
      </c>
      <c r="C244" s="66" t="s">
        <v>70</v>
      </c>
      <c r="D244" s="173" t="s">
        <v>414</v>
      </c>
      <c r="E244" s="79">
        <v>10000</v>
      </c>
      <c r="F244" s="109">
        <v>0.35</v>
      </c>
      <c r="G244" s="479"/>
      <c r="H244" s="79">
        <f>F244</f>
        <v>0.35</v>
      </c>
      <c r="I244" s="144"/>
      <c r="J244" s="23"/>
    </row>
    <row r="245" spans="1:10" ht="16" x14ac:dyDescent="0.2">
      <c r="A245" s="63"/>
      <c r="B245" s="75"/>
      <c r="C245" s="66"/>
      <c r="D245" s="173"/>
      <c r="E245" s="79"/>
      <c r="F245" s="78"/>
      <c r="G245" s="277"/>
      <c r="H245" s="79"/>
      <c r="I245" s="144"/>
      <c r="J245" s="23"/>
    </row>
    <row r="246" spans="1:10" ht="16" x14ac:dyDescent="0.2">
      <c r="A246" s="63"/>
      <c r="B246" s="75" t="s">
        <v>957</v>
      </c>
      <c r="C246" s="66" t="s">
        <v>958</v>
      </c>
      <c r="D246" s="173" t="s">
        <v>411</v>
      </c>
      <c r="E246" s="79">
        <v>10000</v>
      </c>
      <c r="F246" s="78">
        <v>0</v>
      </c>
      <c r="G246" s="277">
        <v>0.46</v>
      </c>
      <c r="H246" s="79">
        <v>0.46</v>
      </c>
      <c r="I246" s="144">
        <v>0.46</v>
      </c>
      <c r="J246" s="23" t="s">
        <v>1000</v>
      </c>
    </row>
    <row r="247" spans="1:10" ht="16" x14ac:dyDescent="0.2">
      <c r="A247" s="63"/>
      <c r="B247" s="75" t="s">
        <v>957</v>
      </c>
      <c r="C247" s="66" t="s">
        <v>958</v>
      </c>
      <c r="D247" s="173" t="s">
        <v>413</v>
      </c>
      <c r="E247" s="79"/>
      <c r="F247" s="78"/>
      <c r="G247" s="277"/>
      <c r="H247" s="79"/>
      <c r="I247" s="144"/>
      <c r="J247" s="23" t="s">
        <v>1001</v>
      </c>
    </row>
    <row r="248" spans="1:10" ht="16" x14ac:dyDescent="0.2">
      <c r="A248" s="63"/>
      <c r="B248" s="75"/>
      <c r="C248" s="66"/>
      <c r="D248" s="173"/>
      <c r="E248" s="79"/>
      <c r="F248" s="78"/>
      <c r="G248" s="277"/>
      <c r="H248" s="79"/>
      <c r="I248" s="144"/>
      <c r="J248" s="23"/>
    </row>
    <row r="249" spans="1:10" ht="16" x14ac:dyDescent="0.2">
      <c r="A249" s="63"/>
      <c r="B249" s="75" t="s">
        <v>818</v>
      </c>
      <c r="C249" s="66" t="s">
        <v>813</v>
      </c>
      <c r="D249" s="173" t="s">
        <v>411</v>
      </c>
      <c r="E249" s="79">
        <v>10000</v>
      </c>
      <c r="F249" s="109">
        <f>H249-G249</f>
        <v>0</v>
      </c>
      <c r="G249" s="479">
        <v>0.46</v>
      </c>
      <c r="H249" s="79">
        <v>0.46</v>
      </c>
      <c r="I249" s="144">
        <f>H249</f>
        <v>0.46</v>
      </c>
      <c r="J249" s="23"/>
    </row>
    <row r="250" spans="1:10" ht="16" x14ac:dyDescent="0.2">
      <c r="A250" s="63"/>
      <c r="B250" s="75" t="s">
        <v>818</v>
      </c>
      <c r="C250" s="66" t="s">
        <v>813</v>
      </c>
      <c r="D250" s="173" t="s">
        <v>413</v>
      </c>
      <c r="E250" s="79"/>
      <c r="F250" s="109"/>
      <c r="G250" s="479"/>
      <c r="H250" s="79"/>
      <c r="I250" s="144"/>
      <c r="J250" s="23" t="s">
        <v>1001</v>
      </c>
    </row>
    <row r="251" spans="1:10" ht="16" x14ac:dyDescent="0.2">
      <c r="A251" s="63"/>
      <c r="B251" s="75"/>
      <c r="C251" s="66"/>
      <c r="D251" s="173"/>
      <c r="E251" s="79"/>
      <c r="F251" s="78"/>
      <c r="G251" s="277"/>
      <c r="H251" s="79"/>
      <c r="I251" s="144"/>
      <c r="J251" s="23"/>
    </row>
    <row r="252" spans="1:10" ht="16" x14ac:dyDescent="0.2">
      <c r="A252" s="63"/>
      <c r="B252" s="75" t="s">
        <v>912</v>
      </c>
      <c r="C252" s="66" t="s">
        <v>913</v>
      </c>
      <c r="D252" s="173" t="s">
        <v>411</v>
      </c>
      <c r="E252" s="79">
        <v>10000</v>
      </c>
      <c r="F252" s="78">
        <v>0</v>
      </c>
      <c r="G252" s="277">
        <v>2.0099999999999998</v>
      </c>
      <c r="H252" s="79">
        <v>2.0099999999999998</v>
      </c>
      <c r="I252" s="144">
        <v>2.0099999999999998</v>
      </c>
      <c r="J252" s="23"/>
    </row>
    <row r="253" spans="1:10" ht="16" x14ac:dyDescent="0.2">
      <c r="A253" s="63"/>
      <c r="B253" s="75"/>
      <c r="C253" s="66"/>
      <c r="D253" s="173"/>
      <c r="E253" s="79"/>
      <c r="F253" s="78"/>
      <c r="G253" s="277"/>
      <c r="H253" s="79"/>
      <c r="I253" s="144"/>
      <c r="J253" s="23"/>
    </row>
    <row r="254" spans="1:10" ht="16" x14ac:dyDescent="0.2">
      <c r="A254" s="63"/>
      <c r="B254" s="75" t="s">
        <v>771</v>
      </c>
      <c r="C254" s="66" t="s">
        <v>770</v>
      </c>
      <c r="D254" s="168" t="s">
        <v>411</v>
      </c>
      <c r="E254" s="78">
        <v>10000</v>
      </c>
      <c r="F254" s="109">
        <v>0</v>
      </c>
      <c r="G254" s="479">
        <v>0.46</v>
      </c>
      <c r="H254" s="78">
        <f>F254+G254</f>
        <v>0.46</v>
      </c>
      <c r="I254" s="144">
        <f>SUM(H254:H255)</f>
        <v>4.6399999999999997</v>
      </c>
      <c r="J254" s="23"/>
    </row>
    <row r="255" spans="1:10" ht="16" x14ac:dyDescent="0.2">
      <c r="A255" s="63"/>
      <c r="B255" s="75" t="s">
        <v>771</v>
      </c>
      <c r="C255" s="66" t="s">
        <v>770</v>
      </c>
      <c r="D255" s="168" t="s">
        <v>413</v>
      </c>
      <c r="E255" s="78">
        <v>100000</v>
      </c>
      <c r="F255" s="109">
        <v>4.18</v>
      </c>
      <c r="G255" s="479"/>
      <c r="H255" s="78">
        <v>4.18</v>
      </c>
      <c r="I255" s="144"/>
      <c r="J255" s="23"/>
    </row>
    <row r="256" spans="1:10" ht="16" x14ac:dyDescent="0.2">
      <c r="A256" s="63"/>
      <c r="B256" s="75"/>
      <c r="C256" s="66"/>
      <c r="D256" s="173"/>
      <c r="E256" s="78"/>
      <c r="F256" s="78"/>
      <c r="G256" s="277"/>
      <c r="H256" s="78"/>
      <c r="I256" s="144"/>
      <c r="J256" s="23"/>
    </row>
    <row r="257" spans="1:10" ht="16" x14ac:dyDescent="0.2">
      <c r="A257" s="63"/>
      <c r="B257" s="75" t="s">
        <v>638</v>
      </c>
      <c r="C257" s="66" t="s">
        <v>636</v>
      </c>
      <c r="D257" s="173" t="s">
        <v>411</v>
      </c>
      <c r="E257" s="78">
        <v>100000</v>
      </c>
      <c r="F257" s="109">
        <v>18.09</v>
      </c>
      <c r="G257" s="479">
        <v>2.0099999999999998</v>
      </c>
      <c r="H257" s="78">
        <f>F257+G257</f>
        <v>20.100000000000001</v>
      </c>
      <c r="I257" s="144">
        <f>SUM(H257:H260)</f>
        <v>32.230000000000004</v>
      </c>
      <c r="J257" s="23" t="s">
        <v>1002</v>
      </c>
    </row>
    <row r="258" spans="1:10" ht="16" x14ac:dyDescent="0.2">
      <c r="A258" s="63"/>
      <c r="B258" s="75" t="s">
        <v>638</v>
      </c>
      <c r="C258" s="66" t="s">
        <v>636</v>
      </c>
      <c r="D258" s="173" t="s">
        <v>412</v>
      </c>
      <c r="E258" s="78">
        <v>10000</v>
      </c>
      <c r="F258" s="109">
        <v>3.42</v>
      </c>
      <c r="G258" s="479"/>
      <c r="H258" s="78">
        <f>F258</f>
        <v>3.42</v>
      </c>
      <c r="I258" s="144"/>
      <c r="J258" s="23"/>
    </row>
    <row r="259" spans="1:10" ht="16" x14ac:dyDescent="0.2">
      <c r="A259" s="63"/>
      <c r="B259" s="75" t="s">
        <v>638</v>
      </c>
      <c r="C259" s="66" t="s">
        <v>636</v>
      </c>
      <c r="D259" s="173" t="s">
        <v>413</v>
      </c>
      <c r="E259" s="78">
        <v>200000</v>
      </c>
      <c r="F259" s="109">
        <v>8.36</v>
      </c>
      <c r="G259" s="479"/>
      <c r="H259" s="78">
        <f>F259</f>
        <v>8.36</v>
      </c>
      <c r="I259" s="144"/>
      <c r="J259" s="23"/>
    </row>
    <row r="260" spans="1:10" ht="16" x14ac:dyDescent="0.2">
      <c r="A260" s="63"/>
      <c r="B260" s="75" t="s">
        <v>638</v>
      </c>
      <c r="C260" s="66" t="s">
        <v>636</v>
      </c>
      <c r="D260" s="173" t="s">
        <v>414</v>
      </c>
      <c r="E260" s="78">
        <v>10000</v>
      </c>
      <c r="F260" s="109">
        <v>0.35</v>
      </c>
      <c r="G260" s="479"/>
      <c r="H260" s="78">
        <f>F260</f>
        <v>0.35</v>
      </c>
      <c r="I260" s="144"/>
      <c r="J260" s="23"/>
    </row>
    <row r="261" spans="1:10" ht="16" x14ac:dyDescent="0.2">
      <c r="A261" s="63"/>
      <c r="B261" s="75"/>
      <c r="C261" s="66"/>
      <c r="D261" s="66"/>
      <c r="E261" s="78"/>
      <c r="F261" s="78"/>
      <c r="G261" s="277"/>
      <c r="H261" s="78"/>
      <c r="I261" s="144"/>
      <c r="J261" s="23"/>
    </row>
    <row r="262" spans="1:10" ht="16" x14ac:dyDescent="0.2">
      <c r="A262" s="63"/>
      <c r="B262" s="75" t="s">
        <v>583</v>
      </c>
      <c r="C262" s="66" t="s">
        <v>914</v>
      </c>
      <c r="D262" s="173" t="s">
        <v>411</v>
      </c>
      <c r="E262" s="78">
        <v>150000</v>
      </c>
      <c r="F262" s="78">
        <v>17.64</v>
      </c>
      <c r="G262" s="277">
        <v>1.26</v>
      </c>
      <c r="H262" s="78">
        <v>18.899999999999999</v>
      </c>
      <c r="I262" s="144">
        <f>SUM(H262:H267)</f>
        <v>57.59</v>
      </c>
      <c r="J262" s="23"/>
    </row>
    <row r="263" spans="1:10" ht="16" x14ac:dyDescent="0.2">
      <c r="A263" s="63"/>
      <c r="B263" s="75" t="s">
        <v>583</v>
      </c>
      <c r="C263" s="66" t="s">
        <v>914</v>
      </c>
      <c r="D263" s="173" t="s">
        <v>417</v>
      </c>
      <c r="E263" s="78">
        <v>50000</v>
      </c>
      <c r="F263" s="78">
        <v>22.05</v>
      </c>
      <c r="G263" s="277"/>
      <c r="H263" s="78">
        <v>22.05</v>
      </c>
      <c r="I263" s="144"/>
      <c r="J263" s="23"/>
    </row>
    <row r="264" spans="1:10" ht="17" customHeight="1" x14ac:dyDescent="0.2">
      <c r="A264" s="63"/>
      <c r="B264" s="75" t="s">
        <v>583</v>
      </c>
      <c r="C264" s="66" t="s">
        <v>914</v>
      </c>
      <c r="D264" s="173" t="s">
        <v>412</v>
      </c>
      <c r="E264" s="78">
        <v>10000</v>
      </c>
      <c r="F264" s="78">
        <v>3.42</v>
      </c>
      <c r="G264" s="277"/>
      <c r="H264" s="78">
        <v>3.42</v>
      </c>
      <c r="I264" s="144"/>
      <c r="J264" s="23"/>
    </row>
    <row r="265" spans="1:10" ht="16" x14ac:dyDescent="0.2">
      <c r="A265" s="63"/>
      <c r="B265" s="75" t="s">
        <v>583</v>
      </c>
      <c r="C265" s="66" t="s">
        <v>914</v>
      </c>
      <c r="D265" s="173" t="s">
        <v>413</v>
      </c>
      <c r="E265" s="78">
        <v>150000</v>
      </c>
      <c r="F265" s="78">
        <v>6.27</v>
      </c>
      <c r="G265" s="277"/>
      <c r="H265" s="78">
        <v>6.27</v>
      </c>
      <c r="I265" s="144"/>
      <c r="J265" s="23"/>
    </row>
    <row r="266" spans="1:10" ht="16" x14ac:dyDescent="0.2">
      <c r="A266" s="63"/>
      <c r="B266" s="75" t="s">
        <v>583</v>
      </c>
      <c r="C266" s="66" t="s">
        <v>914</v>
      </c>
      <c r="D266" s="173" t="s">
        <v>418</v>
      </c>
      <c r="E266" s="78">
        <v>150000</v>
      </c>
      <c r="F266" s="78">
        <v>6.6</v>
      </c>
      <c r="G266" s="277"/>
      <c r="H266" s="78">
        <v>6.6</v>
      </c>
      <c r="I266" s="144"/>
      <c r="J266" s="23" t="s">
        <v>1003</v>
      </c>
    </row>
    <row r="267" spans="1:10" ht="16" x14ac:dyDescent="0.2">
      <c r="A267" s="63"/>
      <c r="B267" s="75" t="s">
        <v>583</v>
      </c>
      <c r="C267" s="66" t="s">
        <v>914</v>
      </c>
      <c r="D267" s="173" t="s">
        <v>414</v>
      </c>
      <c r="E267" s="78">
        <v>10000</v>
      </c>
      <c r="F267" s="78">
        <v>0.35</v>
      </c>
      <c r="G267" s="277"/>
      <c r="H267" s="78">
        <v>0.35</v>
      </c>
      <c r="I267" s="144"/>
      <c r="J267" s="23"/>
    </row>
    <row r="268" spans="1:10" ht="16" x14ac:dyDescent="0.2">
      <c r="A268" s="63"/>
      <c r="B268" s="75"/>
      <c r="C268" s="66"/>
      <c r="D268" s="173"/>
      <c r="E268" s="78"/>
      <c r="F268" s="78"/>
      <c r="G268" s="277"/>
      <c r="H268" s="78"/>
      <c r="I268" s="144"/>
      <c r="J268" s="23"/>
    </row>
    <row r="269" spans="1:10" ht="16" x14ac:dyDescent="0.2">
      <c r="A269" s="63"/>
      <c r="B269" s="75" t="s">
        <v>735</v>
      </c>
      <c r="C269" s="66" t="s">
        <v>736</v>
      </c>
      <c r="D269" s="173" t="s">
        <v>411</v>
      </c>
      <c r="E269" s="78">
        <v>10000</v>
      </c>
      <c r="F269" s="109" t="s">
        <v>492</v>
      </c>
      <c r="G269" s="479">
        <v>0.53</v>
      </c>
      <c r="H269" s="78">
        <f>SUM(F269:G269)</f>
        <v>0.53</v>
      </c>
      <c r="I269" s="144">
        <f>H269</f>
        <v>0.53</v>
      </c>
      <c r="J269" s="23"/>
    </row>
    <row r="270" spans="1:10" ht="16" x14ac:dyDescent="0.2">
      <c r="A270" s="63"/>
      <c r="B270" s="75"/>
      <c r="C270" s="66"/>
      <c r="D270" s="66"/>
      <c r="E270" s="78"/>
      <c r="F270" s="78"/>
      <c r="G270" s="277"/>
      <c r="H270" s="78"/>
      <c r="I270" s="144"/>
      <c r="J270" s="23"/>
    </row>
    <row r="271" spans="1:10" ht="16" x14ac:dyDescent="0.2">
      <c r="A271" s="63"/>
      <c r="B271" s="75" t="s">
        <v>585</v>
      </c>
      <c r="C271" s="66" t="s">
        <v>378</v>
      </c>
      <c r="D271" s="66" t="s">
        <v>411</v>
      </c>
      <c r="E271" s="78">
        <v>10000</v>
      </c>
      <c r="F271" s="109">
        <v>0</v>
      </c>
      <c r="G271" s="479">
        <v>14.08</v>
      </c>
      <c r="H271" s="78">
        <v>14.08</v>
      </c>
      <c r="I271" s="144">
        <f>H271</f>
        <v>14.08</v>
      </c>
      <c r="J271" s="23" t="s">
        <v>1002</v>
      </c>
    </row>
    <row r="272" spans="1:10" ht="16" x14ac:dyDescent="0.2">
      <c r="A272" s="63"/>
      <c r="B272" s="75"/>
      <c r="C272" s="66"/>
      <c r="D272" s="66"/>
      <c r="E272" s="78"/>
      <c r="F272" s="109"/>
      <c r="G272" s="479"/>
      <c r="H272" s="78"/>
      <c r="I272" s="144"/>
      <c r="J272" s="23"/>
    </row>
    <row r="273" spans="1:10" ht="16" x14ac:dyDescent="0.2">
      <c r="A273" s="63"/>
      <c r="B273" s="75" t="s">
        <v>625</v>
      </c>
      <c r="C273" s="66" t="s">
        <v>202</v>
      </c>
      <c r="D273" s="66" t="s">
        <v>411</v>
      </c>
      <c r="E273" s="78">
        <v>10000</v>
      </c>
      <c r="F273" s="109">
        <v>0</v>
      </c>
      <c r="G273" s="479">
        <v>0.91</v>
      </c>
      <c r="H273" s="78">
        <v>0.91</v>
      </c>
      <c r="I273" s="144">
        <v>0.91</v>
      </c>
      <c r="J273" s="23" t="s">
        <v>977</v>
      </c>
    </row>
    <row r="274" spans="1:10" ht="16" x14ac:dyDescent="0.2">
      <c r="A274" s="63"/>
      <c r="B274" s="75" t="s">
        <v>625</v>
      </c>
      <c r="C274" s="66" t="s">
        <v>202</v>
      </c>
      <c r="D274" s="66" t="s">
        <v>413</v>
      </c>
      <c r="E274" s="78"/>
      <c r="F274" s="109"/>
      <c r="G274" s="479"/>
      <c r="H274" s="78"/>
      <c r="I274" s="144"/>
      <c r="J274" s="23" t="s">
        <v>987</v>
      </c>
    </row>
    <row r="275" spans="1:10" ht="16" x14ac:dyDescent="0.2">
      <c r="A275" s="63"/>
      <c r="B275" s="75"/>
      <c r="C275" s="66"/>
      <c r="D275" s="66"/>
      <c r="E275" s="78"/>
      <c r="F275" s="78"/>
      <c r="G275" s="277"/>
      <c r="H275" s="78"/>
      <c r="I275" s="144"/>
      <c r="J275" s="23"/>
    </row>
    <row r="276" spans="1:10" ht="16" x14ac:dyDescent="0.2">
      <c r="A276" s="63"/>
      <c r="B276" s="75" t="s">
        <v>586</v>
      </c>
      <c r="C276" s="85" t="s">
        <v>228</v>
      </c>
      <c r="D276" s="85" t="s">
        <v>411</v>
      </c>
      <c r="E276" s="86">
        <v>10000</v>
      </c>
      <c r="F276" s="251">
        <v>0</v>
      </c>
      <c r="G276" s="479">
        <f>H276-F276</f>
        <v>0.53</v>
      </c>
      <c r="H276" s="86">
        <v>0.53</v>
      </c>
      <c r="I276" s="242">
        <f>SUM(H276:H277)</f>
        <v>0.95</v>
      </c>
      <c r="J276" s="23"/>
    </row>
    <row r="277" spans="1:10" ht="16" x14ac:dyDescent="0.2">
      <c r="A277" s="63"/>
      <c r="B277" s="75" t="s">
        <v>586</v>
      </c>
      <c r="C277" s="85" t="s">
        <v>228</v>
      </c>
      <c r="D277" s="85" t="s">
        <v>413</v>
      </c>
      <c r="E277" s="86">
        <v>10000</v>
      </c>
      <c r="F277" s="251">
        <v>0.42</v>
      </c>
      <c r="G277" s="479"/>
      <c r="H277" s="86">
        <v>0.42</v>
      </c>
      <c r="I277" s="242"/>
      <c r="J277" s="23"/>
    </row>
    <row r="278" spans="1:10" ht="16" x14ac:dyDescent="0.2">
      <c r="A278" s="63"/>
      <c r="B278" s="75"/>
      <c r="C278" s="85"/>
      <c r="D278" s="85"/>
      <c r="E278" s="86"/>
      <c r="F278" s="251"/>
      <c r="G278" s="479"/>
      <c r="H278" s="86"/>
      <c r="I278" s="242"/>
      <c r="J278" s="23"/>
    </row>
    <row r="279" spans="1:10" ht="16" x14ac:dyDescent="0.2">
      <c r="A279" s="63"/>
      <c r="B279" s="75" t="s">
        <v>919</v>
      </c>
      <c r="C279" s="85" t="s">
        <v>920</v>
      </c>
      <c r="D279" s="85" t="s">
        <v>411</v>
      </c>
      <c r="E279" s="86">
        <v>120000</v>
      </c>
      <c r="F279" s="251">
        <v>10.01</v>
      </c>
      <c r="G279" s="479">
        <v>0.91</v>
      </c>
      <c r="H279" s="86">
        <v>10.92</v>
      </c>
      <c r="I279" s="242">
        <v>15.1</v>
      </c>
      <c r="J279" s="23"/>
    </row>
    <row r="280" spans="1:10" ht="16" x14ac:dyDescent="0.2">
      <c r="A280" s="63"/>
      <c r="B280" s="75" t="s">
        <v>919</v>
      </c>
      <c r="C280" s="85" t="s">
        <v>920</v>
      </c>
      <c r="D280" s="85" t="s">
        <v>412</v>
      </c>
      <c r="E280" s="86"/>
      <c r="F280" s="251"/>
      <c r="G280" s="479"/>
      <c r="H280" s="86"/>
      <c r="I280" s="242"/>
      <c r="J280" s="23" t="s">
        <v>1004</v>
      </c>
    </row>
    <row r="281" spans="1:10" ht="16" x14ac:dyDescent="0.2">
      <c r="A281" s="63"/>
      <c r="B281" s="75" t="s">
        <v>919</v>
      </c>
      <c r="C281" s="85" t="s">
        <v>920</v>
      </c>
      <c r="D281" s="85" t="s">
        <v>413</v>
      </c>
      <c r="E281" s="86">
        <v>100000</v>
      </c>
      <c r="F281" s="251">
        <v>4.18</v>
      </c>
      <c r="G281" s="479"/>
      <c r="H281" s="86">
        <v>4.18</v>
      </c>
      <c r="I281" s="242"/>
      <c r="J281" s="23"/>
    </row>
    <row r="282" spans="1:10" ht="16" x14ac:dyDescent="0.2">
      <c r="A282" s="63"/>
      <c r="B282" s="75"/>
      <c r="C282" s="85"/>
      <c r="D282" s="85"/>
      <c r="E282" s="86"/>
      <c r="F282" s="86"/>
      <c r="G282" s="277"/>
      <c r="H282" s="86"/>
      <c r="I282" s="242"/>
      <c r="J282" s="23"/>
    </row>
    <row r="283" spans="1:10" ht="16" x14ac:dyDescent="0.2">
      <c r="A283" s="63"/>
      <c r="B283" s="75" t="s">
        <v>719</v>
      </c>
      <c r="C283" s="85" t="s">
        <v>738</v>
      </c>
      <c r="D283" s="85" t="s">
        <v>411</v>
      </c>
      <c r="E283" s="86">
        <v>250000</v>
      </c>
      <c r="F283" s="251">
        <f>H283-G283</f>
        <v>12.72</v>
      </c>
      <c r="G283" s="479">
        <v>0.53</v>
      </c>
      <c r="H283" s="86">
        <v>13.25</v>
      </c>
      <c r="I283" s="242">
        <f>SUM(H283:H284)</f>
        <v>26.630000000000003</v>
      </c>
      <c r="J283" s="23"/>
    </row>
    <row r="284" spans="1:10" ht="16" x14ac:dyDescent="0.2">
      <c r="A284" s="63"/>
      <c r="B284" s="75" t="s">
        <v>719</v>
      </c>
      <c r="C284" s="85" t="s">
        <v>738</v>
      </c>
      <c r="D284" s="85" t="s">
        <v>413</v>
      </c>
      <c r="E284" s="86">
        <v>320000</v>
      </c>
      <c r="F284" s="251">
        <v>13.38</v>
      </c>
      <c r="G284" s="479"/>
      <c r="H284" s="86">
        <f>F284</f>
        <v>13.38</v>
      </c>
      <c r="I284" s="242"/>
      <c r="J284" s="23"/>
    </row>
    <row r="285" spans="1:10" ht="16" x14ac:dyDescent="0.2">
      <c r="A285" s="63"/>
      <c r="B285" s="75"/>
      <c r="C285" s="85"/>
      <c r="D285" s="85"/>
      <c r="E285" s="86"/>
      <c r="F285" s="86"/>
      <c r="G285" s="277"/>
      <c r="H285" s="86"/>
      <c r="I285" s="242"/>
      <c r="J285" s="23"/>
    </row>
    <row r="286" spans="1:10" ht="16" x14ac:dyDescent="0.2">
      <c r="A286" s="63"/>
      <c r="B286" s="75" t="s">
        <v>588</v>
      </c>
      <c r="C286" s="66" t="s">
        <v>84</v>
      </c>
      <c r="D286" s="66" t="s">
        <v>411</v>
      </c>
      <c r="E286" s="78">
        <v>10000</v>
      </c>
      <c r="F286" s="109">
        <v>0</v>
      </c>
      <c r="G286" s="479">
        <f>H286-F286</f>
        <v>0.91</v>
      </c>
      <c r="H286" s="78">
        <v>0.91</v>
      </c>
      <c r="I286" s="144">
        <f>SUM(H286:H288)</f>
        <v>2.0100000000000002</v>
      </c>
      <c r="J286" s="211"/>
    </row>
    <row r="287" spans="1:10" ht="16" x14ac:dyDescent="0.2">
      <c r="A287" s="63"/>
      <c r="B287" s="75" t="s">
        <v>588</v>
      </c>
      <c r="C287" s="66" t="s">
        <v>84</v>
      </c>
      <c r="D287" s="66" t="s">
        <v>412</v>
      </c>
      <c r="E287" s="78">
        <v>2000</v>
      </c>
      <c r="F287" s="109">
        <v>0.68</v>
      </c>
      <c r="G287" s="479"/>
      <c r="H287" s="78">
        <v>0.68</v>
      </c>
      <c r="I287" s="144"/>
      <c r="J287" s="211"/>
    </row>
    <row r="288" spans="1:10" ht="16" x14ac:dyDescent="0.2">
      <c r="A288" s="63"/>
      <c r="B288" s="75" t="s">
        <v>588</v>
      </c>
      <c r="C288" s="66" t="s">
        <v>84</v>
      </c>
      <c r="D288" s="66" t="s">
        <v>413</v>
      </c>
      <c r="E288" s="78">
        <v>10000</v>
      </c>
      <c r="F288" s="109">
        <v>0.42</v>
      </c>
      <c r="G288" s="479"/>
      <c r="H288" s="78">
        <f>F288</f>
        <v>0.42</v>
      </c>
      <c r="I288" s="144"/>
      <c r="J288" s="23"/>
    </row>
    <row r="289" spans="1:10" ht="16" x14ac:dyDescent="0.2">
      <c r="A289" s="63"/>
      <c r="B289" s="75" t="s">
        <v>588</v>
      </c>
      <c r="C289" s="66" t="s">
        <v>84</v>
      </c>
      <c r="D289" s="66" t="s">
        <v>414</v>
      </c>
      <c r="E289" s="78"/>
      <c r="F289" s="109"/>
      <c r="G289" s="479"/>
      <c r="H289" s="78"/>
      <c r="I289" s="144"/>
      <c r="J289" s="23" t="s">
        <v>1005</v>
      </c>
    </row>
    <row r="290" spans="1:10" ht="16" x14ac:dyDescent="0.2">
      <c r="A290" s="63"/>
      <c r="B290" s="75"/>
      <c r="C290" s="66"/>
      <c r="D290" s="66"/>
      <c r="E290" s="78"/>
      <c r="F290" s="78"/>
      <c r="G290" s="277"/>
      <c r="H290" s="78"/>
      <c r="I290" s="144"/>
      <c r="J290" s="23"/>
    </row>
    <row r="291" spans="1:10" ht="16" x14ac:dyDescent="0.2">
      <c r="A291" s="63"/>
      <c r="B291" s="75" t="s">
        <v>589</v>
      </c>
      <c r="C291" s="66" t="s">
        <v>60</v>
      </c>
      <c r="D291" s="66" t="s">
        <v>411</v>
      </c>
      <c r="E291" s="78">
        <v>10000</v>
      </c>
      <c r="F291" s="109">
        <v>0</v>
      </c>
      <c r="G291" s="479">
        <f>H291-F291</f>
        <v>8.02</v>
      </c>
      <c r="H291" s="78">
        <v>8.02</v>
      </c>
      <c r="I291" s="144">
        <f>H291</f>
        <v>8.02</v>
      </c>
      <c r="J291" s="211"/>
    </row>
    <row r="292" spans="1:10" ht="16" x14ac:dyDescent="0.2">
      <c r="A292" s="63"/>
      <c r="B292" s="75"/>
      <c r="C292" s="66"/>
      <c r="D292" s="66"/>
      <c r="E292" s="78"/>
      <c r="F292" s="78"/>
      <c r="G292" s="277"/>
      <c r="H292" s="78"/>
      <c r="I292" s="144"/>
      <c r="J292" s="211"/>
    </row>
    <row r="293" spans="1:10" ht="16" x14ac:dyDescent="0.2">
      <c r="A293" s="63"/>
      <c r="B293" s="75" t="s">
        <v>923</v>
      </c>
      <c r="C293" s="66" t="s">
        <v>924</v>
      </c>
      <c r="D293" s="66" t="s">
        <v>411</v>
      </c>
      <c r="E293" s="78">
        <v>10000</v>
      </c>
      <c r="F293" s="109">
        <v>0</v>
      </c>
      <c r="G293" s="479">
        <v>2.0099999999999998</v>
      </c>
      <c r="H293" s="78">
        <v>2.0099999999999998</v>
      </c>
      <c r="I293" s="144">
        <f>SUM(H293:H294)</f>
        <v>10.37</v>
      </c>
      <c r="J293" s="211"/>
    </row>
    <row r="294" spans="1:10" ht="16" x14ac:dyDescent="0.2">
      <c r="A294" s="63"/>
      <c r="B294" s="75" t="s">
        <v>923</v>
      </c>
      <c r="C294" s="66" t="s">
        <v>924</v>
      </c>
      <c r="D294" s="66" t="s">
        <v>413</v>
      </c>
      <c r="E294" s="78">
        <v>200000</v>
      </c>
      <c r="F294" s="109">
        <v>8.36</v>
      </c>
      <c r="G294" s="479"/>
      <c r="H294" s="78">
        <v>8.36</v>
      </c>
      <c r="I294" s="144"/>
      <c r="J294" s="211"/>
    </row>
    <row r="295" spans="1:10" ht="16" x14ac:dyDescent="0.2">
      <c r="A295" s="63"/>
      <c r="B295" s="75"/>
      <c r="C295" s="66"/>
      <c r="D295" s="66"/>
      <c r="E295" s="78"/>
      <c r="F295" s="78"/>
      <c r="G295" s="277"/>
      <c r="H295" s="78"/>
      <c r="I295" s="144"/>
      <c r="J295" s="211"/>
    </row>
    <row r="296" spans="1:10" ht="16" x14ac:dyDescent="0.2">
      <c r="A296" s="63"/>
      <c r="B296" s="75" t="s">
        <v>819</v>
      </c>
      <c r="C296" s="66" t="s">
        <v>815</v>
      </c>
      <c r="D296" s="66" t="s">
        <v>411</v>
      </c>
      <c r="E296" s="78">
        <v>10000</v>
      </c>
      <c r="F296" s="109">
        <f>H296-G296</f>
        <v>0</v>
      </c>
      <c r="G296" s="479">
        <v>0.53</v>
      </c>
      <c r="H296" s="78">
        <v>0.53</v>
      </c>
      <c r="I296" s="144">
        <f>SUM(H296:H297)</f>
        <v>0.95</v>
      </c>
      <c r="J296" s="30" t="s">
        <v>1006</v>
      </c>
    </row>
    <row r="297" spans="1:10" ht="16" x14ac:dyDescent="0.2">
      <c r="A297" s="63"/>
      <c r="B297" s="75" t="s">
        <v>819</v>
      </c>
      <c r="C297" s="66" t="s">
        <v>815</v>
      </c>
      <c r="D297" s="66" t="s">
        <v>413</v>
      </c>
      <c r="E297" s="78">
        <v>10000</v>
      </c>
      <c r="F297" s="109">
        <v>0.42</v>
      </c>
      <c r="G297" s="479"/>
      <c r="H297" s="78">
        <v>0.42</v>
      </c>
      <c r="I297" s="144"/>
      <c r="J297" s="30" t="s">
        <v>1007</v>
      </c>
    </row>
    <row r="298" spans="1:10" ht="16" x14ac:dyDescent="0.2">
      <c r="A298" s="63"/>
      <c r="B298" s="75"/>
      <c r="C298" s="66"/>
      <c r="D298" s="66"/>
      <c r="E298" s="78"/>
      <c r="F298" s="78"/>
      <c r="G298" s="277"/>
      <c r="H298" s="78"/>
      <c r="I298" s="144"/>
      <c r="J298" s="23"/>
    </row>
    <row r="299" spans="1:10" ht="16" x14ac:dyDescent="0.2">
      <c r="A299" s="63"/>
      <c r="B299" s="75" t="s">
        <v>425</v>
      </c>
      <c r="C299" s="66" t="s">
        <v>426</v>
      </c>
      <c r="D299" s="66" t="s">
        <v>411</v>
      </c>
      <c r="E299" s="78">
        <v>10000</v>
      </c>
      <c r="F299" s="109">
        <v>0</v>
      </c>
      <c r="G299" s="479">
        <v>0.91</v>
      </c>
      <c r="H299" s="78">
        <f>SUM(F299:G299)</f>
        <v>0.91</v>
      </c>
      <c r="I299" s="144">
        <f>SUM(H299:H300)</f>
        <v>1.33</v>
      </c>
      <c r="J299" s="23"/>
    </row>
    <row r="300" spans="1:10" ht="16" x14ac:dyDescent="0.2">
      <c r="A300" s="63"/>
      <c r="B300" s="75" t="s">
        <v>425</v>
      </c>
      <c r="C300" s="66" t="s">
        <v>426</v>
      </c>
      <c r="D300" s="66" t="s">
        <v>413</v>
      </c>
      <c r="E300" s="78">
        <v>10000</v>
      </c>
      <c r="F300" s="109">
        <v>0.42</v>
      </c>
      <c r="G300" s="479"/>
      <c r="H300" s="78">
        <f>F300</f>
        <v>0.42</v>
      </c>
      <c r="I300" s="144"/>
      <c r="J300" s="23"/>
    </row>
    <row r="301" spans="1:10" ht="16" x14ac:dyDescent="0.2">
      <c r="A301" s="63"/>
      <c r="B301" s="75"/>
      <c r="C301" s="66"/>
      <c r="D301" s="66"/>
      <c r="E301" s="78"/>
      <c r="F301" s="109"/>
      <c r="G301" s="479"/>
      <c r="H301" s="78"/>
      <c r="I301" s="144"/>
    </row>
    <row r="302" spans="1:10" ht="16" x14ac:dyDescent="0.2">
      <c r="A302" s="63"/>
      <c r="B302" s="75" t="s">
        <v>786</v>
      </c>
      <c r="C302" s="66" t="s">
        <v>787</v>
      </c>
      <c r="D302" s="66" t="s">
        <v>411</v>
      </c>
      <c r="E302" s="78">
        <v>10000</v>
      </c>
      <c r="F302" s="109">
        <v>0</v>
      </c>
      <c r="G302" s="479">
        <v>0.66</v>
      </c>
      <c r="H302" s="78">
        <f>SUM(F302:G302)</f>
        <v>0.66</v>
      </c>
      <c r="I302" s="144">
        <f>SUM(H302:H304)</f>
        <v>1.52</v>
      </c>
      <c r="J302" s="23" t="s">
        <v>1008</v>
      </c>
    </row>
    <row r="303" spans="1:10" ht="16" x14ac:dyDescent="0.2">
      <c r="A303" s="63"/>
      <c r="B303" s="75" t="s">
        <v>786</v>
      </c>
      <c r="C303" s="66" t="s">
        <v>787</v>
      </c>
      <c r="D303" s="66" t="s">
        <v>413</v>
      </c>
      <c r="E303" s="78">
        <v>10000</v>
      </c>
      <c r="F303" s="109">
        <v>0.42</v>
      </c>
      <c r="G303" s="479"/>
      <c r="H303" s="78">
        <f>F303</f>
        <v>0.42</v>
      </c>
      <c r="I303" s="144"/>
      <c r="J303" s="23"/>
    </row>
    <row r="304" spans="1:10" ht="16" x14ac:dyDescent="0.2">
      <c r="A304" s="63"/>
      <c r="B304" s="75" t="s">
        <v>786</v>
      </c>
      <c r="C304" s="66" t="s">
        <v>787</v>
      </c>
      <c r="D304" s="173" t="s">
        <v>418</v>
      </c>
      <c r="E304" s="78">
        <v>10000</v>
      </c>
      <c r="F304" s="109">
        <v>0.44</v>
      </c>
      <c r="G304" s="479"/>
      <c r="H304" s="78">
        <f>F304</f>
        <v>0.44</v>
      </c>
      <c r="I304" s="144"/>
      <c r="J304" s="23"/>
    </row>
    <row r="305" spans="1:10" ht="16" x14ac:dyDescent="0.2">
      <c r="A305" s="63"/>
      <c r="B305" s="75"/>
      <c r="C305" s="66"/>
      <c r="D305" s="66"/>
      <c r="E305" s="78"/>
      <c r="F305" s="78"/>
      <c r="G305" s="277"/>
      <c r="H305" s="78"/>
      <c r="I305" s="144"/>
      <c r="J305" s="23"/>
    </row>
    <row r="306" spans="1:10" ht="16" x14ac:dyDescent="0.2">
      <c r="A306" s="63"/>
      <c r="B306" s="290">
        <v>2235</v>
      </c>
      <c r="C306" s="66" t="s">
        <v>527</v>
      </c>
      <c r="D306" s="66" t="s">
        <v>411</v>
      </c>
      <c r="E306" s="78">
        <v>10000</v>
      </c>
      <c r="F306" s="109">
        <v>0</v>
      </c>
      <c r="G306" s="479">
        <f>H306-F306</f>
        <v>2.0099999999999998</v>
      </c>
      <c r="H306" s="78">
        <v>2.0099999999999998</v>
      </c>
      <c r="I306" s="144">
        <f>SUM(H306:H311)</f>
        <v>4.8199999999999994</v>
      </c>
      <c r="J306" s="23"/>
    </row>
    <row r="307" spans="1:10" ht="16" x14ac:dyDescent="0.2">
      <c r="A307" s="63"/>
      <c r="B307" s="290" t="s">
        <v>535</v>
      </c>
      <c r="C307" s="66" t="s">
        <v>527</v>
      </c>
      <c r="D307" s="66" t="s">
        <v>417</v>
      </c>
      <c r="E307" s="78">
        <v>5000</v>
      </c>
      <c r="F307" s="109">
        <v>1.42</v>
      </c>
      <c r="G307" s="479"/>
      <c r="H307" s="78">
        <f>F307</f>
        <v>1.42</v>
      </c>
      <c r="I307" s="144"/>
      <c r="J307" s="23"/>
    </row>
    <row r="308" spans="1:10" ht="16" x14ac:dyDescent="0.2">
      <c r="A308" s="63"/>
      <c r="B308" s="290" t="s">
        <v>535</v>
      </c>
      <c r="C308" s="66" t="s">
        <v>527</v>
      </c>
      <c r="D308" s="66" t="s">
        <v>412</v>
      </c>
      <c r="E308" s="78">
        <v>2000</v>
      </c>
      <c r="F308" s="109">
        <v>0.68</v>
      </c>
      <c r="G308" s="479"/>
      <c r="H308" s="78">
        <f>F308</f>
        <v>0.68</v>
      </c>
      <c r="I308" s="144"/>
      <c r="J308" s="23"/>
    </row>
    <row r="309" spans="1:10" ht="16" x14ac:dyDescent="0.2">
      <c r="A309" s="63"/>
      <c r="B309" s="290" t="s">
        <v>535</v>
      </c>
      <c r="C309" s="66" t="s">
        <v>527</v>
      </c>
      <c r="D309" s="66" t="s">
        <v>413</v>
      </c>
      <c r="E309" s="78">
        <v>10000</v>
      </c>
      <c r="F309" s="109">
        <v>0.42</v>
      </c>
      <c r="G309" s="479"/>
      <c r="H309" s="78">
        <f>F309</f>
        <v>0.42</v>
      </c>
      <c r="I309" s="144"/>
      <c r="J309" s="23"/>
    </row>
    <row r="310" spans="1:10" ht="16" x14ac:dyDescent="0.2">
      <c r="A310" s="63"/>
      <c r="B310" s="290" t="s">
        <v>535</v>
      </c>
      <c r="C310" s="66" t="s">
        <v>527</v>
      </c>
      <c r="D310" s="66" t="s">
        <v>418</v>
      </c>
      <c r="E310" s="78">
        <v>5000</v>
      </c>
      <c r="F310" s="109">
        <v>0.22</v>
      </c>
      <c r="G310" s="479"/>
      <c r="H310" s="78">
        <f>F310</f>
        <v>0.22</v>
      </c>
      <c r="I310" s="144"/>
      <c r="J310" s="23"/>
    </row>
    <row r="311" spans="1:10" ht="16" x14ac:dyDescent="0.2">
      <c r="A311" s="63"/>
      <c r="B311" s="290" t="s">
        <v>535</v>
      </c>
      <c r="C311" s="66" t="s">
        <v>527</v>
      </c>
      <c r="D311" s="66" t="s">
        <v>414</v>
      </c>
      <c r="E311" s="78">
        <v>2000</v>
      </c>
      <c r="F311" s="109">
        <v>7.0000000000000007E-2</v>
      </c>
      <c r="G311" s="479"/>
      <c r="H311" s="78">
        <f>F311</f>
        <v>7.0000000000000007E-2</v>
      </c>
      <c r="I311" s="144"/>
      <c r="J311" s="23"/>
    </row>
    <row r="312" spans="1:10" ht="16" x14ac:dyDescent="0.2">
      <c r="A312" s="63"/>
      <c r="B312" s="23"/>
      <c r="C312" s="66"/>
      <c r="D312" s="66"/>
      <c r="E312" s="78"/>
      <c r="F312" s="78"/>
      <c r="G312" s="277"/>
      <c r="H312" s="78"/>
      <c r="I312" s="144"/>
      <c r="J312" s="23"/>
    </row>
    <row r="313" spans="1:10" ht="16" x14ac:dyDescent="0.2">
      <c r="A313" s="63"/>
      <c r="B313" s="275">
        <v>2245</v>
      </c>
      <c r="C313" s="66" t="s">
        <v>639</v>
      </c>
      <c r="D313" s="66" t="s">
        <v>411</v>
      </c>
      <c r="E313" s="78">
        <v>10000</v>
      </c>
      <c r="F313" s="109">
        <v>0</v>
      </c>
      <c r="G313" s="479">
        <v>3.08</v>
      </c>
      <c r="H313" s="78">
        <f>F313+G313</f>
        <v>3.08</v>
      </c>
      <c r="I313" s="144">
        <f>SUM(H313:H314)</f>
        <v>3.5</v>
      </c>
      <c r="J313" s="23"/>
    </row>
    <row r="314" spans="1:10" ht="16" x14ac:dyDescent="0.2">
      <c r="A314" s="63"/>
      <c r="B314" s="275">
        <v>2245</v>
      </c>
      <c r="C314" s="66" t="s">
        <v>639</v>
      </c>
      <c r="D314" s="66" t="s">
        <v>413</v>
      </c>
      <c r="E314" s="78">
        <v>10000</v>
      </c>
      <c r="F314" s="109">
        <v>0.42</v>
      </c>
      <c r="G314" s="479"/>
      <c r="H314" s="78">
        <f>F314</f>
        <v>0.42</v>
      </c>
      <c r="I314" s="144"/>
      <c r="J314" s="23"/>
    </row>
    <row r="315" spans="1:10" ht="16" x14ac:dyDescent="0.2">
      <c r="A315" s="63"/>
      <c r="B315" s="275"/>
      <c r="C315" s="66"/>
      <c r="D315" s="66"/>
      <c r="E315" s="78"/>
      <c r="F315" s="78"/>
      <c r="G315" s="277"/>
      <c r="H315" s="78"/>
      <c r="I315" s="144"/>
      <c r="J315" s="23"/>
    </row>
    <row r="316" spans="1:10" ht="16" x14ac:dyDescent="0.2">
      <c r="A316" s="63"/>
      <c r="B316" s="275">
        <v>2281</v>
      </c>
      <c r="C316" s="66" t="s">
        <v>773</v>
      </c>
      <c r="D316" s="66" t="s">
        <v>411</v>
      </c>
      <c r="E316" s="78">
        <v>40000</v>
      </c>
      <c r="F316" s="109">
        <v>24.06</v>
      </c>
      <c r="G316" s="479">
        <f>H316-F316</f>
        <v>8.02</v>
      </c>
      <c r="H316" s="78">
        <v>32.08</v>
      </c>
      <c r="I316" s="144">
        <f>SUM(H316:H319)</f>
        <v>47.49</v>
      </c>
      <c r="J316" s="23"/>
    </row>
    <row r="317" spans="1:10" ht="16" x14ac:dyDescent="0.2">
      <c r="A317" s="63"/>
      <c r="B317" s="275">
        <v>2281</v>
      </c>
      <c r="C317" s="66" t="s">
        <v>773</v>
      </c>
      <c r="D317" s="66" t="s">
        <v>417</v>
      </c>
      <c r="E317" s="78">
        <v>10000</v>
      </c>
      <c r="F317" s="109">
        <v>11.57</v>
      </c>
      <c r="G317" s="479"/>
      <c r="H317" s="78">
        <f>F317</f>
        <v>11.57</v>
      </c>
      <c r="I317" s="144"/>
      <c r="J317" s="23"/>
    </row>
    <row r="318" spans="1:10" ht="16" x14ac:dyDescent="0.2">
      <c r="A318" s="63"/>
      <c r="B318" s="275">
        <v>2281</v>
      </c>
      <c r="C318" s="66" t="s">
        <v>773</v>
      </c>
      <c r="D318" s="66" t="s">
        <v>412</v>
      </c>
      <c r="E318" s="78">
        <v>10000</v>
      </c>
      <c r="F318" s="109">
        <v>3.42</v>
      </c>
      <c r="G318" s="479"/>
      <c r="H318" s="78">
        <f>F318</f>
        <v>3.42</v>
      </c>
      <c r="I318" s="144"/>
      <c r="J318" s="23"/>
    </row>
    <row r="319" spans="1:10" ht="16" x14ac:dyDescent="0.2">
      <c r="A319" s="63"/>
      <c r="B319" s="275">
        <v>2281</v>
      </c>
      <c r="C319" s="66" t="s">
        <v>773</v>
      </c>
      <c r="D319" s="66" t="s">
        <v>413</v>
      </c>
      <c r="E319" s="78">
        <v>10000</v>
      </c>
      <c r="F319" s="109">
        <v>0.42</v>
      </c>
      <c r="G319" s="479"/>
      <c r="H319" s="78">
        <f>F319</f>
        <v>0.42</v>
      </c>
      <c r="I319" s="144"/>
      <c r="J319" s="23"/>
    </row>
    <row r="320" spans="1:10" ht="16" x14ac:dyDescent="0.2">
      <c r="A320" s="63"/>
      <c r="B320" s="75"/>
      <c r="C320" s="66"/>
      <c r="D320" s="66"/>
      <c r="E320" s="78"/>
      <c r="F320" s="78"/>
      <c r="G320" s="277"/>
      <c r="H320" s="78"/>
      <c r="I320" s="144"/>
      <c r="J320" s="23"/>
    </row>
    <row r="321" spans="1:10" ht="16" x14ac:dyDescent="0.2">
      <c r="A321" s="63"/>
      <c r="B321" s="75" t="s">
        <v>591</v>
      </c>
      <c r="C321" s="66" t="s">
        <v>367</v>
      </c>
      <c r="D321" s="66" t="s">
        <v>411</v>
      </c>
      <c r="E321" s="78">
        <v>10000</v>
      </c>
      <c r="F321" s="109">
        <v>0</v>
      </c>
      <c r="G321" s="479">
        <f>H321-F321</f>
        <v>5.0199999999999996</v>
      </c>
      <c r="H321" s="78">
        <v>5.0199999999999996</v>
      </c>
      <c r="I321" s="144">
        <f>SUM(H321:H324)</f>
        <v>10.879999999999999</v>
      </c>
      <c r="J321" s="23"/>
    </row>
    <row r="322" spans="1:10" ht="16" x14ac:dyDescent="0.2">
      <c r="A322" s="63"/>
      <c r="B322" s="75" t="s">
        <v>591</v>
      </c>
      <c r="C322" s="66" t="s">
        <v>367</v>
      </c>
      <c r="D322" s="66" t="s">
        <v>412</v>
      </c>
      <c r="E322" s="78">
        <v>10000</v>
      </c>
      <c r="F322" s="109">
        <v>3.42</v>
      </c>
      <c r="G322" s="479"/>
      <c r="H322" s="78">
        <f>F322</f>
        <v>3.42</v>
      </c>
      <c r="I322" s="144"/>
      <c r="J322" s="23"/>
    </row>
    <row r="323" spans="1:10" ht="16" x14ac:dyDescent="0.2">
      <c r="A323" s="63"/>
      <c r="B323" s="75" t="s">
        <v>591</v>
      </c>
      <c r="C323" s="66" t="s">
        <v>367</v>
      </c>
      <c r="D323" s="66" t="s">
        <v>413</v>
      </c>
      <c r="E323" s="78">
        <v>50000</v>
      </c>
      <c r="F323" s="109">
        <v>2.09</v>
      </c>
      <c r="G323" s="479"/>
      <c r="H323" s="78">
        <f>F323</f>
        <v>2.09</v>
      </c>
      <c r="I323" s="144"/>
      <c r="J323" s="23"/>
    </row>
    <row r="324" spans="1:10" ht="16" x14ac:dyDescent="0.2">
      <c r="A324" s="63"/>
      <c r="B324" s="75" t="s">
        <v>591</v>
      </c>
      <c r="C324" s="66" t="s">
        <v>367</v>
      </c>
      <c r="D324" s="66" t="s">
        <v>414</v>
      </c>
      <c r="E324" s="78">
        <v>10000</v>
      </c>
      <c r="F324" s="109">
        <v>0.35</v>
      </c>
      <c r="G324" s="479"/>
      <c r="H324" s="78">
        <f>F324</f>
        <v>0.35</v>
      </c>
      <c r="I324" s="144"/>
      <c r="J324" s="23"/>
    </row>
    <row r="325" spans="1:10" ht="16" x14ac:dyDescent="0.2">
      <c r="A325" s="63"/>
      <c r="B325" s="75"/>
      <c r="C325" s="70"/>
      <c r="D325" s="173"/>
      <c r="E325" s="130"/>
      <c r="F325" s="130"/>
      <c r="G325" s="493"/>
      <c r="H325" s="130"/>
      <c r="I325" s="192"/>
      <c r="J325" s="23"/>
    </row>
    <row r="326" spans="1:10" ht="16" x14ac:dyDescent="0.2">
      <c r="A326" s="63"/>
      <c r="B326" s="75" t="s">
        <v>593</v>
      </c>
      <c r="C326" s="70" t="s">
        <v>374</v>
      </c>
      <c r="D326" s="70" t="s">
        <v>411</v>
      </c>
      <c r="E326" s="130">
        <v>10000</v>
      </c>
      <c r="F326" s="111">
        <v>0</v>
      </c>
      <c r="G326" s="479">
        <f>H326-F326</f>
        <v>5.0199999999999996</v>
      </c>
      <c r="H326" s="130">
        <v>5.0199999999999996</v>
      </c>
      <c r="I326" s="192">
        <f>H326</f>
        <v>5.0199999999999996</v>
      </c>
      <c r="J326" s="23"/>
    </row>
    <row r="327" spans="1:10" ht="16" x14ac:dyDescent="0.2">
      <c r="A327" s="63"/>
      <c r="B327" s="75"/>
      <c r="C327" s="70"/>
      <c r="D327" s="70"/>
      <c r="E327" s="130"/>
      <c r="F327" s="111"/>
      <c r="G327" s="479"/>
      <c r="H327" s="130"/>
      <c r="I327" s="192"/>
      <c r="J327" s="23"/>
    </row>
    <row r="328" spans="1:10" ht="16" x14ac:dyDescent="0.2">
      <c r="A328" s="63"/>
      <c r="B328" s="75" t="s">
        <v>721</v>
      </c>
      <c r="C328" s="70" t="s">
        <v>722</v>
      </c>
      <c r="D328" s="70" t="s">
        <v>411</v>
      </c>
      <c r="E328" s="130">
        <v>10000</v>
      </c>
      <c r="F328" s="130">
        <v>0</v>
      </c>
      <c r="G328" s="277">
        <v>2.0099999999999998</v>
      </c>
      <c r="H328" s="130"/>
      <c r="I328" s="192">
        <v>2.0099999999999998</v>
      </c>
      <c r="J328" s="23"/>
    </row>
    <row r="329" spans="1:10" ht="16" x14ac:dyDescent="0.2">
      <c r="A329" s="63"/>
      <c r="B329" s="75"/>
      <c r="C329" s="70"/>
      <c r="D329" s="70"/>
      <c r="E329" s="130"/>
      <c r="F329" s="130"/>
      <c r="G329" s="277"/>
      <c r="H329" s="130"/>
      <c r="I329" s="192"/>
      <c r="J329" s="23"/>
    </row>
    <row r="330" spans="1:10" ht="16" x14ac:dyDescent="0.2">
      <c r="A330" s="63"/>
      <c r="B330" s="75" t="s">
        <v>759</v>
      </c>
      <c r="C330" s="70" t="s">
        <v>753</v>
      </c>
      <c r="D330" s="70" t="s">
        <v>411</v>
      </c>
      <c r="E330" s="130">
        <v>10000</v>
      </c>
      <c r="F330" s="111">
        <v>0</v>
      </c>
      <c r="G330" s="479">
        <v>0.53</v>
      </c>
      <c r="H330" s="130">
        <f>SUM(F330:G330)</f>
        <v>0.53</v>
      </c>
      <c r="I330" s="192">
        <f>SUM(H330:H331)</f>
        <v>0.95</v>
      </c>
      <c r="J330" s="23"/>
    </row>
    <row r="331" spans="1:10" ht="16" x14ac:dyDescent="0.2">
      <c r="A331" s="63"/>
      <c r="B331" s="75" t="s">
        <v>759</v>
      </c>
      <c r="C331" s="70" t="s">
        <v>753</v>
      </c>
      <c r="D331" s="70" t="s">
        <v>413</v>
      </c>
      <c r="E331" s="130">
        <v>10000</v>
      </c>
      <c r="F331" s="111">
        <v>0.42</v>
      </c>
      <c r="G331" s="479"/>
      <c r="H331" s="130">
        <v>0.42</v>
      </c>
      <c r="I331" s="192"/>
      <c r="J331" s="23"/>
    </row>
    <row r="332" spans="1:10" ht="16" x14ac:dyDescent="0.2">
      <c r="A332" s="63"/>
      <c r="B332" s="75"/>
      <c r="C332" s="70"/>
      <c r="D332" s="70"/>
      <c r="E332" s="130"/>
      <c r="F332" s="130"/>
      <c r="G332" s="277"/>
      <c r="H332" s="130"/>
      <c r="I332" s="192"/>
      <c r="J332" s="23"/>
    </row>
    <row r="333" spans="1:10" ht="16" x14ac:dyDescent="0.2">
      <c r="A333" s="63"/>
      <c r="B333" s="75" t="s">
        <v>642</v>
      </c>
      <c r="C333" s="70" t="s">
        <v>641</v>
      </c>
      <c r="D333" s="70" t="s">
        <v>411</v>
      </c>
      <c r="E333" s="130">
        <v>40000</v>
      </c>
      <c r="F333" s="111">
        <f>H333-G333</f>
        <v>1.98</v>
      </c>
      <c r="G333" s="479">
        <v>0.66</v>
      </c>
      <c r="H333" s="130">
        <v>2.64</v>
      </c>
      <c r="I333" s="192">
        <f>SUM(H333:H334)</f>
        <v>5.98</v>
      </c>
      <c r="J333" s="23" t="s">
        <v>1009</v>
      </c>
    </row>
    <row r="334" spans="1:10" ht="16" x14ac:dyDescent="0.2">
      <c r="A334" s="63"/>
      <c r="B334" s="75" t="s">
        <v>642</v>
      </c>
      <c r="C334" s="70" t="s">
        <v>641</v>
      </c>
      <c r="D334" s="70" t="s">
        <v>413</v>
      </c>
      <c r="E334" s="130">
        <v>80000</v>
      </c>
      <c r="F334" s="111">
        <v>3.34</v>
      </c>
      <c r="G334" s="479"/>
      <c r="H334" s="130">
        <f>F334</f>
        <v>3.34</v>
      </c>
      <c r="I334" s="192"/>
      <c r="J334" s="23" t="s">
        <v>1010</v>
      </c>
    </row>
    <row r="335" spans="1:10" ht="16" x14ac:dyDescent="0.2">
      <c r="A335" s="63"/>
      <c r="B335" s="75"/>
      <c r="C335" s="70"/>
      <c r="D335" s="70"/>
      <c r="E335" s="130"/>
      <c r="F335" s="130"/>
      <c r="G335" s="493"/>
      <c r="H335" s="130"/>
      <c r="I335" s="192"/>
      <c r="J335" s="23"/>
    </row>
    <row r="336" spans="1:10" ht="16" x14ac:dyDescent="0.2">
      <c r="A336" s="63"/>
      <c r="B336" s="75" t="s">
        <v>594</v>
      </c>
      <c r="C336" s="66" t="s">
        <v>72</v>
      </c>
      <c r="D336" s="66" t="s">
        <v>411</v>
      </c>
      <c r="E336" s="78">
        <v>10000</v>
      </c>
      <c r="F336" s="109">
        <v>0</v>
      </c>
      <c r="G336" s="479">
        <f>H336-F336</f>
        <v>8.02</v>
      </c>
      <c r="H336" s="78">
        <v>8.02</v>
      </c>
      <c r="I336" s="144">
        <f>H336</f>
        <v>8.02</v>
      </c>
      <c r="J336" s="23"/>
    </row>
    <row r="337" spans="1:10" ht="16" x14ac:dyDescent="0.2">
      <c r="A337" s="63"/>
      <c r="B337" s="75"/>
      <c r="C337" s="66"/>
      <c r="D337" s="66"/>
      <c r="E337" s="78"/>
      <c r="F337" s="78"/>
      <c r="G337" s="277"/>
      <c r="H337" s="78"/>
      <c r="I337" s="144"/>
      <c r="J337" s="23"/>
    </row>
    <row r="338" spans="1:10" ht="16" x14ac:dyDescent="0.2">
      <c r="A338" s="63"/>
      <c r="B338" s="75" t="s">
        <v>595</v>
      </c>
      <c r="C338" s="66" t="s">
        <v>118</v>
      </c>
      <c r="D338" s="66" t="s">
        <v>411</v>
      </c>
      <c r="E338" s="79">
        <v>10000</v>
      </c>
      <c r="F338" s="109">
        <v>0</v>
      </c>
      <c r="G338" s="479">
        <f>H338-F338</f>
        <v>8.02</v>
      </c>
      <c r="H338" s="79">
        <v>8.02</v>
      </c>
      <c r="I338" s="144">
        <f>SUM(H338:H339)</f>
        <v>12.2</v>
      </c>
      <c r="J338" s="23"/>
    </row>
    <row r="339" spans="1:10" ht="16" x14ac:dyDescent="0.2">
      <c r="A339" s="63"/>
      <c r="B339" s="75" t="s">
        <v>595</v>
      </c>
      <c r="C339" s="66" t="s">
        <v>118</v>
      </c>
      <c r="D339" s="66" t="s">
        <v>413</v>
      </c>
      <c r="E339" s="79">
        <v>100000</v>
      </c>
      <c r="F339" s="109">
        <v>4.18</v>
      </c>
      <c r="G339" s="479"/>
      <c r="H339" s="79">
        <f>F339</f>
        <v>4.18</v>
      </c>
      <c r="I339" s="144"/>
      <c r="J339" s="23"/>
    </row>
    <row r="340" spans="1:10" ht="16" x14ac:dyDescent="0.2">
      <c r="A340" s="63"/>
      <c r="B340" s="75"/>
      <c r="C340" s="66"/>
      <c r="D340" s="66"/>
      <c r="E340" s="79"/>
      <c r="F340" s="78"/>
      <c r="G340" s="277"/>
      <c r="H340" s="79"/>
      <c r="I340" s="144"/>
      <c r="J340" s="23"/>
    </row>
    <row r="341" spans="1:10" ht="16" x14ac:dyDescent="0.2">
      <c r="A341" s="63"/>
      <c r="B341" s="75" t="s">
        <v>596</v>
      </c>
      <c r="C341" s="66" t="s">
        <v>62</v>
      </c>
      <c r="D341" s="66" t="s">
        <v>411</v>
      </c>
      <c r="E341" s="78">
        <v>200000</v>
      </c>
      <c r="F341" s="109">
        <f>H341-G341</f>
        <v>58.52</v>
      </c>
      <c r="G341" s="479">
        <v>3.08</v>
      </c>
      <c r="H341" s="78">
        <v>61.6</v>
      </c>
      <c r="I341" s="144">
        <f>SUM(H341:H344)</f>
        <v>73.72999999999999</v>
      </c>
      <c r="J341" s="23"/>
    </row>
    <row r="342" spans="1:10" ht="16" x14ac:dyDescent="0.2">
      <c r="A342" s="63"/>
      <c r="B342" s="75" t="s">
        <v>596</v>
      </c>
      <c r="C342" s="66" t="s">
        <v>62</v>
      </c>
      <c r="D342" s="66" t="s">
        <v>412</v>
      </c>
      <c r="E342" s="79">
        <v>10000</v>
      </c>
      <c r="F342" s="109">
        <v>3.42</v>
      </c>
      <c r="G342" s="479"/>
      <c r="H342" s="79">
        <f>F342</f>
        <v>3.42</v>
      </c>
      <c r="I342" s="144"/>
      <c r="J342" s="23"/>
    </row>
    <row r="343" spans="1:10" ht="16" x14ac:dyDescent="0.2">
      <c r="A343" s="63"/>
      <c r="B343" s="75" t="s">
        <v>596</v>
      </c>
      <c r="C343" s="66" t="s">
        <v>62</v>
      </c>
      <c r="D343" s="66" t="s">
        <v>413</v>
      </c>
      <c r="E343" s="78">
        <v>200000</v>
      </c>
      <c r="F343" s="109">
        <v>8.36</v>
      </c>
      <c r="G343" s="479"/>
      <c r="H343" s="79">
        <f>F343</f>
        <v>8.36</v>
      </c>
      <c r="I343" s="144"/>
      <c r="J343" s="23"/>
    </row>
    <row r="344" spans="1:10" ht="16" x14ac:dyDescent="0.2">
      <c r="A344" s="63"/>
      <c r="B344" s="75" t="s">
        <v>596</v>
      </c>
      <c r="C344" s="66" t="s">
        <v>62</v>
      </c>
      <c r="D344" s="66" t="s">
        <v>414</v>
      </c>
      <c r="E344" s="79">
        <v>10000</v>
      </c>
      <c r="F344" s="109">
        <v>0.35</v>
      </c>
      <c r="G344" s="479"/>
      <c r="H344" s="79">
        <f>F344</f>
        <v>0.35</v>
      </c>
      <c r="I344" s="144"/>
      <c r="J344" s="23"/>
    </row>
    <row r="345" spans="1:10" ht="16" x14ac:dyDescent="0.2">
      <c r="A345" s="63"/>
      <c r="B345" s="75"/>
      <c r="C345" s="66"/>
      <c r="D345" s="66"/>
      <c r="E345" s="79"/>
      <c r="F345" s="78"/>
      <c r="G345" s="277"/>
      <c r="H345" s="79"/>
      <c r="I345" s="144"/>
      <c r="J345" s="23"/>
    </row>
    <row r="346" spans="1:10" ht="16" x14ac:dyDescent="0.2">
      <c r="A346" s="63"/>
      <c r="B346" s="75" t="s">
        <v>597</v>
      </c>
      <c r="C346" s="66" t="s">
        <v>38</v>
      </c>
      <c r="D346" s="66" t="s">
        <v>411</v>
      </c>
      <c r="E346" s="78">
        <v>20000</v>
      </c>
      <c r="F346" s="109">
        <f>H346-G346</f>
        <v>5.0199999999999996</v>
      </c>
      <c r="G346" s="479">
        <v>5.0199999999999996</v>
      </c>
      <c r="H346" s="78">
        <v>10.039999999999999</v>
      </c>
      <c r="I346" s="144">
        <f>SUM(H346:H349)</f>
        <v>14.649999999999999</v>
      </c>
      <c r="J346" s="211"/>
    </row>
    <row r="347" spans="1:10" ht="16" x14ac:dyDescent="0.2">
      <c r="A347" s="63"/>
      <c r="B347" s="75" t="s">
        <v>597</v>
      </c>
      <c r="C347" s="66" t="s">
        <v>38</v>
      </c>
      <c r="D347" s="66" t="s">
        <v>412</v>
      </c>
      <c r="E347" s="78">
        <v>10000</v>
      </c>
      <c r="F347" s="109">
        <v>3.42</v>
      </c>
      <c r="G347" s="479"/>
      <c r="H347" s="78">
        <f>F347</f>
        <v>3.42</v>
      </c>
      <c r="I347" s="144"/>
      <c r="J347" s="23"/>
    </row>
    <row r="348" spans="1:10" ht="16" x14ac:dyDescent="0.2">
      <c r="A348" s="63"/>
      <c r="B348" s="75" t="s">
        <v>597</v>
      </c>
      <c r="C348" s="66" t="s">
        <v>38</v>
      </c>
      <c r="D348" s="66" t="s">
        <v>413</v>
      </c>
      <c r="E348" s="78">
        <v>20000</v>
      </c>
      <c r="F348" s="109">
        <v>0.84</v>
      </c>
      <c r="G348" s="479"/>
      <c r="H348" s="78">
        <f>F348</f>
        <v>0.84</v>
      </c>
      <c r="I348" s="144"/>
      <c r="J348" s="23"/>
    </row>
    <row r="349" spans="1:10" ht="16" x14ac:dyDescent="0.2">
      <c r="A349" s="63"/>
      <c r="B349" s="75" t="s">
        <v>597</v>
      </c>
      <c r="C349" s="66" t="s">
        <v>38</v>
      </c>
      <c r="D349" s="66" t="s">
        <v>414</v>
      </c>
      <c r="E349" s="78">
        <v>10000</v>
      </c>
      <c r="F349" s="109">
        <v>0.35</v>
      </c>
      <c r="G349" s="479"/>
      <c r="H349" s="78">
        <f>F349</f>
        <v>0.35</v>
      </c>
      <c r="I349" s="144"/>
      <c r="J349" s="23"/>
    </row>
    <row r="350" spans="1:10" ht="16" x14ac:dyDescent="0.2">
      <c r="A350" s="63"/>
      <c r="B350" s="75"/>
      <c r="C350" s="66"/>
      <c r="D350" s="66"/>
      <c r="E350" s="78"/>
      <c r="F350" s="78"/>
      <c r="G350" s="277"/>
      <c r="H350" s="78"/>
      <c r="I350" s="144"/>
      <c r="J350" s="23"/>
    </row>
    <row r="351" spans="1:10" ht="16" x14ac:dyDescent="0.2">
      <c r="A351" s="63"/>
      <c r="B351" s="75" t="s">
        <v>598</v>
      </c>
      <c r="C351" s="66" t="s">
        <v>134</v>
      </c>
      <c r="D351" s="66" t="s">
        <v>411</v>
      </c>
      <c r="E351" s="78">
        <v>10000</v>
      </c>
      <c r="F351" s="78">
        <v>0</v>
      </c>
      <c r="G351" s="277">
        <v>0.91</v>
      </c>
      <c r="H351" s="78">
        <v>0.91</v>
      </c>
      <c r="I351" s="144">
        <f>SUM(H351:H352)</f>
        <v>3.6500000000000004</v>
      </c>
      <c r="J351" s="23"/>
    </row>
    <row r="352" spans="1:10" ht="16" x14ac:dyDescent="0.2">
      <c r="A352" s="63"/>
      <c r="B352" s="75" t="s">
        <v>598</v>
      </c>
      <c r="C352" s="66" t="s">
        <v>134</v>
      </c>
      <c r="D352" s="66" t="s">
        <v>412</v>
      </c>
      <c r="E352" s="78">
        <v>8000</v>
      </c>
      <c r="F352" s="78">
        <v>2.74</v>
      </c>
      <c r="G352" s="277"/>
      <c r="H352" s="78">
        <v>2.74</v>
      </c>
      <c r="I352" s="144"/>
      <c r="J352" s="23"/>
    </row>
    <row r="353" spans="1:19" ht="16" x14ac:dyDescent="0.2">
      <c r="A353" s="63"/>
      <c r="B353" s="75" t="s">
        <v>598</v>
      </c>
      <c r="C353" s="66" t="s">
        <v>134</v>
      </c>
      <c r="D353" s="66" t="s">
        <v>413</v>
      </c>
      <c r="E353" s="78"/>
      <c r="F353" s="78"/>
      <c r="G353" s="277"/>
      <c r="H353" s="78"/>
      <c r="I353" s="144"/>
      <c r="J353" s="23" t="s">
        <v>1011</v>
      </c>
    </row>
    <row r="354" spans="1:19" ht="16" x14ac:dyDescent="0.2">
      <c r="A354" s="63"/>
      <c r="B354" s="75"/>
      <c r="C354" s="66"/>
      <c r="D354" s="66"/>
      <c r="E354" s="78"/>
      <c r="F354" s="78"/>
      <c r="G354" s="277"/>
      <c r="H354" s="78"/>
      <c r="I354" s="144"/>
      <c r="J354" s="23"/>
    </row>
    <row r="355" spans="1:19" ht="16" x14ac:dyDescent="0.2">
      <c r="A355" s="63"/>
      <c r="B355" s="75" t="s">
        <v>727</v>
      </c>
      <c r="C355" s="66" t="s">
        <v>744</v>
      </c>
      <c r="D355" s="66" t="s">
        <v>411</v>
      </c>
      <c r="E355" s="78">
        <v>50000</v>
      </c>
      <c r="F355" s="109">
        <v>5.04</v>
      </c>
      <c r="G355" s="479">
        <v>1.26</v>
      </c>
      <c r="H355" s="78">
        <v>6.3</v>
      </c>
      <c r="I355" s="144">
        <f>SUM(H355:H357)</f>
        <v>11.809999999999999</v>
      </c>
      <c r="J355" s="23" t="s">
        <v>1033</v>
      </c>
    </row>
    <row r="356" spans="1:19" ht="16" x14ac:dyDescent="0.2">
      <c r="A356" s="63"/>
      <c r="B356" s="75" t="s">
        <v>727</v>
      </c>
      <c r="C356" s="66" t="s">
        <v>744</v>
      </c>
      <c r="D356" s="66" t="s">
        <v>412</v>
      </c>
      <c r="E356" s="78">
        <v>10000</v>
      </c>
      <c r="F356" s="109">
        <v>3.42</v>
      </c>
      <c r="G356" s="479"/>
      <c r="H356" s="78">
        <v>3.42</v>
      </c>
      <c r="I356" s="144"/>
      <c r="J356" s="23"/>
    </row>
    <row r="357" spans="1:19" ht="16" x14ac:dyDescent="0.2">
      <c r="A357" s="63"/>
      <c r="B357" s="75" t="s">
        <v>727</v>
      </c>
      <c r="C357" s="66" t="s">
        <v>744</v>
      </c>
      <c r="D357" s="66" t="s">
        <v>413</v>
      </c>
      <c r="E357" s="78">
        <v>50000</v>
      </c>
      <c r="F357" s="109">
        <v>2.09</v>
      </c>
      <c r="G357" s="479"/>
      <c r="H357" s="78">
        <v>2.09</v>
      </c>
      <c r="I357" s="144"/>
      <c r="J357" s="23"/>
    </row>
    <row r="358" spans="1:19" ht="16" x14ac:dyDescent="0.2">
      <c r="A358" s="63"/>
      <c r="B358" s="75"/>
      <c r="C358" s="66"/>
      <c r="D358" s="66"/>
      <c r="E358" s="78"/>
      <c r="F358" s="78"/>
      <c r="G358" s="277"/>
      <c r="H358" s="78"/>
      <c r="I358" s="144"/>
      <c r="J358" s="23"/>
    </row>
    <row r="359" spans="1:19" ht="16" x14ac:dyDescent="0.2">
      <c r="A359" s="63"/>
      <c r="B359" s="75" t="s">
        <v>599</v>
      </c>
      <c r="C359" s="66" t="s">
        <v>186</v>
      </c>
      <c r="D359" s="66" t="s">
        <v>411</v>
      </c>
      <c r="E359" s="78">
        <v>250000</v>
      </c>
      <c r="F359" s="109">
        <f>H359-G359</f>
        <v>73.92</v>
      </c>
      <c r="G359" s="479">
        <v>3.08</v>
      </c>
      <c r="H359" s="78">
        <v>77</v>
      </c>
      <c r="I359" s="144">
        <f>SUM(H359:H362)</f>
        <v>128.92000000000002</v>
      </c>
      <c r="J359" s="23"/>
    </row>
    <row r="360" spans="1:19" ht="16" x14ac:dyDescent="0.2">
      <c r="A360" s="63"/>
      <c r="B360" s="75" t="s">
        <v>599</v>
      </c>
      <c r="C360" s="66" t="s">
        <v>186</v>
      </c>
      <c r="D360" s="66" t="s">
        <v>417</v>
      </c>
      <c r="E360" s="78">
        <v>45000</v>
      </c>
      <c r="F360" s="109">
        <v>30.47</v>
      </c>
      <c r="G360" s="479"/>
      <c r="H360" s="78">
        <v>30.47</v>
      </c>
      <c r="I360" s="144"/>
      <c r="J360" s="23"/>
    </row>
    <row r="361" spans="1:19" ht="16" x14ac:dyDescent="0.2">
      <c r="A361" s="63"/>
      <c r="B361" s="75" t="s">
        <v>599</v>
      </c>
      <c r="C361" s="66" t="s">
        <v>186</v>
      </c>
      <c r="D361" s="66" t="s">
        <v>413</v>
      </c>
      <c r="E361" s="78">
        <v>250000</v>
      </c>
      <c r="F361" s="109">
        <v>10.45</v>
      </c>
      <c r="G361" s="479"/>
      <c r="H361" s="78">
        <f>F361</f>
        <v>10.45</v>
      </c>
      <c r="I361" s="144"/>
      <c r="J361" s="23"/>
    </row>
    <row r="362" spans="1:19" ht="16" x14ac:dyDescent="0.2">
      <c r="A362" s="63"/>
      <c r="B362" s="75" t="s">
        <v>599</v>
      </c>
      <c r="C362" s="66" t="s">
        <v>186</v>
      </c>
      <c r="D362" s="66" t="s">
        <v>418</v>
      </c>
      <c r="E362" s="78">
        <v>250000</v>
      </c>
      <c r="F362" s="109">
        <v>11</v>
      </c>
      <c r="G362" s="479"/>
      <c r="H362" s="78">
        <f>F362</f>
        <v>11</v>
      </c>
      <c r="I362" s="144"/>
      <c r="J362" s="23"/>
    </row>
    <row r="363" spans="1:19" ht="16" x14ac:dyDescent="0.2">
      <c r="A363" s="63"/>
      <c r="B363" s="75"/>
      <c r="C363" s="66"/>
      <c r="D363" s="66"/>
      <c r="E363" s="78"/>
      <c r="F363" s="109"/>
      <c r="G363" s="479"/>
      <c r="H363" s="78"/>
      <c r="I363" s="144"/>
      <c r="J363" s="23"/>
    </row>
    <row r="364" spans="1:19" ht="16" x14ac:dyDescent="0.2">
      <c r="A364" s="63"/>
      <c r="B364" s="75" t="s">
        <v>798</v>
      </c>
      <c r="C364" s="66" t="s">
        <v>1013</v>
      </c>
      <c r="D364" s="66" t="s">
        <v>411</v>
      </c>
      <c r="E364" s="78"/>
      <c r="F364" s="109"/>
      <c r="G364" s="479"/>
      <c r="H364" s="78"/>
      <c r="I364" s="144"/>
      <c r="J364" s="23" t="s">
        <v>987</v>
      </c>
    </row>
    <row r="365" spans="1:19" ht="16" x14ac:dyDescent="0.2">
      <c r="A365" s="63"/>
      <c r="B365" s="75"/>
      <c r="C365" s="66"/>
      <c r="D365" s="66"/>
      <c r="E365" s="78"/>
      <c r="F365" s="78"/>
      <c r="G365" s="277"/>
      <c r="H365" s="78"/>
      <c r="I365" s="144"/>
      <c r="J365" s="23"/>
    </row>
    <row r="366" spans="1:19" ht="16" x14ac:dyDescent="0.2">
      <c r="A366" s="63"/>
      <c r="B366" s="75" t="s">
        <v>602</v>
      </c>
      <c r="C366" s="66" t="s">
        <v>135</v>
      </c>
      <c r="D366" s="66" t="s">
        <v>411</v>
      </c>
      <c r="E366" s="78">
        <v>10000</v>
      </c>
      <c r="F366" s="109">
        <v>0</v>
      </c>
      <c r="G366" s="479">
        <f>H366-F366</f>
        <v>8.02</v>
      </c>
      <c r="H366" s="78">
        <v>8.02</v>
      </c>
      <c r="I366" s="144">
        <f>SUM(H366:H370)</f>
        <v>20.37</v>
      </c>
      <c r="J366" s="23"/>
    </row>
    <row r="367" spans="1:19" s="226" customFormat="1" ht="16" x14ac:dyDescent="0.2">
      <c r="A367" s="101"/>
      <c r="B367" s="75" t="s">
        <v>602</v>
      </c>
      <c r="C367" s="66" t="s">
        <v>135</v>
      </c>
      <c r="D367" s="173" t="s">
        <v>412</v>
      </c>
      <c r="E367" s="78">
        <v>10000</v>
      </c>
      <c r="F367" s="109">
        <v>3.42</v>
      </c>
      <c r="G367" s="479"/>
      <c r="H367" s="78">
        <f>F367</f>
        <v>3.42</v>
      </c>
      <c r="I367" s="144"/>
      <c r="J367" s="23"/>
      <c r="K367"/>
      <c r="L367"/>
      <c r="M367"/>
      <c r="N367"/>
      <c r="O367"/>
      <c r="P367"/>
      <c r="Q367"/>
      <c r="R367"/>
      <c r="S367"/>
    </row>
    <row r="368" spans="1:19" ht="16" x14ac:dyDescent="0.2">
      <c r="A368" s="63"/>
      <c r="B368" s="75" t="s">
        <v>602</v>
      </c>
      <c r="C368" s="66" t="s">
        <v>135</v>
      </c>
      <c r="D368" s="173" t="s">
        <v>413</v>
      </c>
      <c r="E368" s="78">
        <v>100000</v>
      </c>
      <c r="F368" s="109">
        <v>4.18</v>
      </c>
      <c r="G368" s="479"/>
      <c r="H368" s="79">
        <f>F368</f>
        <v>4.18</v>
      </c>
      <c r="I368" s="144"/>
      <c r="J368" s="23"/>
    </row>
    <row r="369" spans="1:29" ht="16" x14ac:dyDescent="0.2">
      <c r="A369" s="63"/>
      <c r="B369" s="75" t="s">
        <v>602</v>
      </c>
      <c r="C369" s="66" t="s">
        <v>135</v>
      </c>
      <c r="D369" s="173" t="s">
        <v>418</v>
      </c>
      <c r="E369" s="78">
        <v>100000</v>
      </c>
      <c r="F369" s="109">
        <v>4.4000000000000004</v>
      </c>
      <c r="G369" s="479"/>
      <c r="H369" s="79">
        <f>F369</f>
        <v>4.4000000000000004</v>
      </c>
      <c r="I369" s="144"/>
      <c r="J369" s="23"/>
    </row>
    <row r="370" spans="1:29" ht="16" x14ac:dyDescent="0.2">
      <c r="A370" s="63"/>
      <c r="B370" s="75" t="s">
        <v>602</v>
      </c>
      <c r="C370" s="66" t="s">
        <v>135</v>
      </c>
      <c r="D370" s="173" t="s">
        <v>414</v>
      </c>
      <c r="E370" s="78">
        <v>10000</v>
      </c>
      <c r="F370" s="109">
        <v>0.35</v>
      </c>
      <c r="G370" s="479"/>
      <c r="H370" s="79">
        <f>F370</f>
        <v>0.35</v>
      </c>
      <c r="I370" s="144"/>
      <c r="J370" s="23"/>
    </row>
    <row r="371" spans="1:29" ht="16" x14ac:dyDescent="0.2">
      <c r="A371" s="63"/>
      <c r="B371" s="75"/>
      <c r="C371" s="66"/>
      <c r="D371" s="66"/>
      <c r="E371" s="78"/>
      <c r="F371" s="78"/>
      <c r="G371" s="277"/>
      <c r="H371" s="79"/>
      <c r="I371" s="144"/>
      <c r="J371" s="23"/>
    </row>
    <row r="372" spans="1:29" ht="16" x14ac:dyDescent="0.2">
      <c r="A372" s="63"/>
      <c r="B372" s="75" t="s">
        <v>603</v>
      </c>
      <c r="C372" s="66" t="s">
        <v>42</v>
      </c>
      <c r="D372" s="66" t="s">
        <v>411</v>
      </c>
      <c r="E372" s="78">
        <v>250000</v>
      </c>
      <c r="F372" s="109">
        <v>48.24</v>
      </c>
      <c r="G372" s="479">
        <v>2.0099999999999998</v>
      </c>
      <c r="H372" s="79">
        <f>SUM(F372:G372)</f>
        <v>50.25</v>
      </c>
      <c r="I372" s="144">
        <f>SUM(H372:H377)</f>
        <v>109.32</v>
      </c>
      <c r="J372" s="23"/>
    </row>
    <row r="373" spans="1:29" ht="16" x14ac:dyDescent="0.2">
      <c r="A373" s="63"/>
      <c r="B373" s="75" t="s">
        <v>603</v>
      </c>
      <c r="C373" s="66" t="s">
        <v>42</v>
      </c>
      <c r="D373" s="173" t="s">
        <v>417</v>
      </c>
      <c r="E373" s="78">
        <v>50000</v>
      </c>
      <c r="F373" s="109">
        <v>33.85</v>
      </c>
      <c r="G373" s="479"/>
      <c r="H373" s="79">
        <f>F373</f>
        <v>33.85</v>
      </c>
      <c r="I373" s="144"/>
      <c r="J373" s="23" t="s">
        <v>1014</v>
      </c>
    </row>
    <row r="374" spans="1:29" ht="16" x14ac:dyDescent="0.2">
      <c r="A374" s="63"/>
      <c r="B374" s="75" t="s">
        <v>603</v>
      </c>
      <c r="C374" s="66" t="s">
        <v>42</v>
      </c>
      <c r="D374" s="173" t="s">
        <v>412</v>
      </c>
      <c r="E374" s="78">
        <v>10000</v>
      </c>
      <c r="F374" s="109">
        <v>3.42</v>
      </c>
      <c r="G374" s="479"/>
      <c r="H374" s="79">
        <f>F374</f>
        <v>3.42</v>
      </c>
      <c r="I374" s="144"/>
      <c r="J374" s="23"/>
    </row>
    <row r="375" spans="1:29" ht="16" x14ac:dyDescent="0.2">
      <c r="A375" s="63"/>
      <c r="B375" s="75" t="s">
        <v>603</v>
      </c>
      <c r="C375" s="66" t="s">
        <v>42</v>
      </c>
      <c r="D375" s="173" t="s">
        <v>413</v>
      </c>
      <c r="E375" s="78">
        <v>250000</v>
      </c>
      <c r="F375" s="109">
        <v>10.45</v>
      </c>
      <c r="G375" s="479"/>
      <c r="H375" s="79">
        <f>F375</f>
        <v>10.45</v>
      </c>
      <c r="I375" s="144"/>
      <c r="J375" s="23"/>
    </row>
    <row r="376" spans="1:29" ht="16" x14ac:dyDescent="0.2">
      <c r="A376" s="63"/>
      <c r="B376" s="75" t="s">
        <v>603</v>
      </c>
      <c r="C376" s="66" t="s">
        <v>42</v>
      </c>
      <c r="D376" s="173" t="s">
        <v>418</v>
      </c>
      <c r="E376" s="78">
        <v>250000</v>
      </c>
      <c r="F376" s="109">
        <v>11</v>
      </c>
      <c r="G376" s="479"/>
      <c r="H376" s="79">
        <f>F376</f>
        <v>11</v>
      </c>
      <c r="I376" s="144"/>
      <c r="J376" s="23"/>
    </row>
    <row r="377" spans="1:29" ht="16" x14ac:dyDescent="0.2">
      <c r="A377" s="63"/>
      <c r="B377" s="75" t="s">
        <v>603</v>
      </c>
      <c r="C377" s="66" t="s">
        <v>42</v>
      </c>
      <c r="D377" s="173" t="s">
        <v>414</v>
      </c>
      <c r="E377" s="78">
        <v>10000</v>
      </c>
      <c r="F377" s="109">
        <v>0.35</v>
      </c>
      <c r="G377" s="479"/>
      <c r="H377" s="79">
        <f>F377</f>
        <v>0.35</v>
      </c>
      <c r="I377" s="144"/>
      <c r="J377" s="23"/>
    </row>
    <row r="378" spans="1:29" ht="16" x14ac:dyDescent="0.2">
      <c r="A378" s="63"/>
      <c r="B378" s="75"/>
      <c r="C378" s="66"/>
      <c r="D378" s="66"/>
      <c r="E378" s="79"/>
      <c r="F378" s="78"/>
      <c r="G378" s="277"/>
      <c r="H378" s="79"/>
      <c r="I378" s="144"/>
      <c r="J378" s="23"/>
    </row>
    <row r="379" spans="1:29" ht="16" x14ac:dyDescent="0.2">
      <c r="A379" s="63"/>
      <c r="B379" s="75" t="s">
        <v>604</v>
      </c>
      <c r="C379" s="66" t="s">
        <v>43</v>
      </c>
      <c r="D379" s="66" t="s">
        <v>411</v>
      </c>
      <c r="E379" s="78">
        <v>180000</v>
      </c>
      <c r="F379" s="109">
        <f>H379-G379</f>
        <v>239.35999999999999</v>
      </c>
      <c r="G379" s="479">
        <v>14.08</v>
      </c>
      <c r="H379" s="78">
        <v>253.44</v>
      </c>
      <c r="I379" s="144">
        <f>SUM(H379:H382)</f>
        <v>278.79000000000002</v>
      </c>
      <c r="J379" s="23"/>
    </row>
    <row r="380" spans="1:29" s="305" customFormat="1" ht="16" x14ac:dyDescent="0.2">
      <c r="A380" s="63"/>
      <c r="B380" s="304" t="s">
        <v>604</v>
      </c>
      <c r="C380" s="66" t="s">
        <v>43</v>
      </c>
      <c r="D380" s="66" t="s">
        <v>417</v>
      </c>
      <c r="E380" s="78">
        <v>5000</v>
      </c>
      <c r="F380" s="109">
        <v>17.61</v>
      </c>
      <c r="G380" s="479"/>
      <c r="H380" s="78">
        <f>F380</f>
        <v>17.61</v>
      </c>
      <c r="I380" s="144"/>
      <c r="J380" s="23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1:29" ht="16" x14ac:dyDescent="0.2">
      <c r="A381" s="63"/>
      <c r="B381" s="75" t="s">
        <v>604</v>
      </c>
      <c r="C381" s="66" t="s">
        <v>43</v>
      </c>
      <c r="D381" s="66" t="s">
        <v>413</v>
      </c>
      <c r="E381" s="78">
        <v>180000</v>
      </c>
      <c r="F381" s="109">
        <v>7.52</v>
      </c>
      <c r="G381" s="479"/>
      <c r="H381" s="78">
        <f>F381</f>
        <v>7.52</v>
      </c>
      <c r="I381" s="144"/>
      <c r="J381" s="23"/>
    </row>
    <row r="382" spans="1:29" s="305" customFormat="1" ht="16" x14ac:dyDescent="0.2">
      <c r="A382" s="63"/>
      <c r="B382" s="304" t="s">
        <v>604</v>
      </c>
      <c r="C382" s="66" t="s">
        <v>43</v>
      </c>
      <c r="D382" s="66" t="s">
        <v>418</v>
      </c>
      <c r="E382" s="78">
        <v>5000</v>
      </c>
      <c r="F382" s="109">
        <v>0.22</v>
      </c>
      <c r="G382" s="479"/>
      <c r="H382" s="78">
        <f>F382</f>
        <v>0.22</v>
      </c>
      <c r="I382" s="144"/>
      <c r="J382" s="23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1:29" ht="16" x14ac:dyDescent="0.2">
      <c r="A383" s="63"/>
      <c r="B383" s="75"/>
      <c r="C383" s="66"/>
      <c r="D383" s="66"/>
      <c r="E383" s="79"/>
      <c r="F383" s="78"/>
      <c r="G383" s="277"/>
      <c r="H383" s="78"/>
      <c r="I383" s="144"/>
      <c r="J383" s="23"/>
    </row>
    <row r="384" spans="1:29" ht="16" x14ac:dyDescent="0.2">
      <c r="A384" s="63"/>
      <c r="B384" s="75" t="s">
        <v>605</v>
      </c>
      <c r="C384" s="66" t="s">
        <v>340</v>
      </c>
      <c r="D384" s="66" t="s">
        <v>411</v>
      </c>
      <c r="E384" s="78">
        <v>20000</v>
      </c>
      <c r="F384" s="109">
        <v>2.0099999999999998</v>
      </c>
      <c r="G384" s="479">
        <v>2.0099999999999998</v>
      </c>
      <c r="H384" s="78">
        <v>4.0199999999999996</v>
      </c>
      <c r="I384" s="144">
        <f>SUM(H384:H385)</f>
        <v>4.4399999999999995</v>
      </c>
      <c r="J384" s="23" t="s">
        <v>1015</v>
      </c>
    </row>
    <row r="385" spans="1:10" ht="16" x14ac:dyDescent="0.2">
      <c r="A385" s="63"/>
      <c r="B385" s="75" t="s">
        <v>605</v>
      </c>
      <c r="C385" s="66" t="s">
        <v>340</v>
      </c>
      <c r="D385" s="66" t="s">
        <v>413</v>
      </c>
      <c r="E385" s="78">
        <v>10000</v>
      </c>
      <c r="F385" s="109">
        <v>0.42</v>
      </c>
      <c r="G385" s="479"/>
      <c r="H385" s="78">
        <f>F385</f>
        <v>0.42</v>
      </c>
      <c r="I385" s="144"/>
      <c r="J385" s="23"/>
    </row>
    <row r="386" spans="1:10" ht="16" x14ac:dyDescent="0.2">
      <c r="A386" s="63"/>
      <c r="B386" s="75"/>
      <c r="C386" s="66"/>
      <c r="D386" s="66"/>
      <c r="E386" s="78"/>
      <c r="F386" s="78"/>
      <c r="G386" s="277"/>
      <c r="H386" s="78"/>
      <c r="I386" s="144"/>
      <c r="J386" s="23"/>
    </row>
    <row r="387" spans="1:10" ht="16" x14ac:dyDescent="0.2">
      <c r="A387" s="63"/>
      <c r="B387" s="75" t="s">
        <v>606</v>
      </c>
      <c r="C387" s="66" t="s">
        <v>44</v>
      </c>
      <c r="D387" s="66" t="s">
        <v>411</v>
      </c>
      <c r="E387" s="78">
        <v>10000</v>
      </c>
      <c r="F387" s="109">
        <v>0</v>
      </c>
      <c r="G387" s="479">
        <v>14.08</v>
      </c>
      <c r="H387" s="78">
        <v>14.08</v>
      </c>
      <c r="I387" s="144">
        <f>SUM(H387:H388)</f>
        <v>14.5</v>
      </c>
      <c r="J387" s="23"/>
    </row>
    <row r="388" spans="1:10" ht="16" x14ac:dyDescent="0.2">
      <c r="A388" s="63"/>
      <c r="B388" s="75" t="s">
        <v>606</v>
      </c>
      <c r="C388" s="66" t="s">
        <v>44</v>
      </c>
      <c r="D388" s="66" t="s">
        <v>413</v>
      </c>
      <c r="E388" s="79">
        <v>10000</v>
      </c>
      <c r="F388" s="109">
        <v>0.42</v>
      </c>
      <c r="G388" s="479"/>
      <c r="H388" s="79">
        <f>F388</f>
        <v>0.42</v>
      </c>
      <c r="I388" s="144"/>
      <c r="J388" s="23"/>
    </row>
    <row r="389" spans="1:10" ht="16" x14ac:dyDescent="0.2">
      <c r="A389" s="63"/>
      <c r="B389" s="75"/>
      <c r="C389" s="66"/>
      <c r="D389" s="66"/>
      <c r="E389" s="79"/>
      <c r="F389" s="78"/>
      <c r="G389" s="277"/>
      <c r="H389" s="79"/>
      <c r="I389" s="144"/>
      <c r="J389" s="23"/>
    </row>
    <row r="390" spans="1:10" ht="16" x14ac:dyDescent="0.2">
      <c r="A390" s="63"/>
      <c r="B390" s="75" t="s">
        <v>607</v>
      </c>
      <c r="C390" s="66" t="s">
        <v>96</v>
      </c>
      <c r="D390" s="66" t="s">
        <v>411</v>
      </c>
      <c r="E390" s="78">
        <v>30000</v>
      </c>
      <c r="F390" s="109">
        <f>H390-G390</f>
        <v>4.0200000000000005</v>
      </c>
      <c r="G390" s="479">
        <v>2.0099999999999998</v>
      </c>
      <c r="H390" s="78">
        <v>6.03</v>
      </c>
      <c r="I390" s="144">
        <f>SUM(H390:H391)</f>
        <v>6.45</v>
      </c>
      <c r="J390" s="23"/>
    </row>
    <row r="391" spans="1:10" ht="16" x14ac:dyDescent="0.2">
      <c r="A391" s="63"/>
      <c r="B391" s="75" t="s">
        <v>607</v>
      </c>
      <c r="C391" s="66" t="s">
        <v>96</v>
      </c>
      <c r="D391" s="66" t="s">
        <v>413</v>
      </c>
      <c r="E391" s="79">
        <v>10000</v>
      </c>
      <c r="F391" s="109">
        <v>0.42</v>
      </c>
      <c r="G391" s="479"/>
      <c r="H391" s="79">
        <f>F391</f>
        <v>0.42</v>
      </c>
      <c r="I391" s="144"/>
      <c r="J391" s="23"/>
    </row>
    <row r="392" spans="1:10" ht="16" x14ac:dyDescent="0.2">
      <c r="A392" s="63"/>
      <c r="B392" s="75"/>
      <c r="C392" s="66"/>
      <c r="D392" s="66"/>
      <c r="E392" s="79"/>
      <c r="F392" s="78"/>
      <c r="G392" s="277"/>
      <c r="H392" s="79"/>
      <c r="I392" s="144"/>
      <c r="J392" s="23"/>
    </row>
    <row r="393" spans="1:10" ht="16" x14ac:dyDescent="0.2">
      <c r="A393" s="63"/>
      <c r="B393" s="75" t="s">
        <v>608</v>
      </c>
      <c r="C393" s="66" t="s">
        <v>496</v>
      </c>
      <c r="D393" s="66" t="s">
        <v>411</v>
      </c>
      <c r="E393" s="79">
        <v>10000</v>
      </c>
      <c r="F393" s="109">
        <v>0</v>
      </c>
      <c r="G393" s="479">
        <v>0.91</v>
      </c>
      <c r="H393" s="79">
        <f>SUM(F393:G393)</f>
        <v>0.91</v>
      </c>
      <c r="I393" s="144">
        <f>H393</f>
        <v>0.91</v>
      </c>
      <c r="J393" s="23"/>
    </row>
    <row r="394" spans="1:10" ht="16" x14ac:dyDescent="0.2">
      <c r="A394" s="63"/>
      <c r="B394" s="75"/>
      <c r="C394" s="66"/>
      <c r="D394" s="66"/>
      <c r="E394" s="79"/>
      <c r="F394" s="78"/>
      <c r="G394" s="277"/>
      <c r="H394" s="79"/>
      <c r="I394" s="144"/>
      <c r="J394" s="23"/>
    </row>
    <row r="395" spans="1:10" ht="16" x14ac:dyDescent="0.2">
      <c r="A395" s="63"/>
      <c r="B395" s="75" t="s">
        <v>609</v>
      </c>
      <c r="C395" s="66" t="s">
        <v>137</v>
      </c>
      <c r="D395" s="66" t="s">
        <v>411</v>
      </c>
      <c r="E395" s="79">
        <v>100000</v>
      </c>
      <c r="F395" s="109">
        <f>H395-G395</f>
        <v>5.9399999999999995</v>
      </c>
      <c r="G395" s="479">
        <v>0.66</v>
      </c>
      <c r="H395" s="79">
        <v>6.6</v>
      </c>
      <c r="I395" s="144">
        <f>SUM(H395:H396)</f>
        <v>10.78</v>
      </c>
      <c r="J395" s="23"/>
    </row>
    <row r="396" spans="1:10" ht="16" x14ac:dyDescent="0.2">
      <c r="A396" s="63"/>
      <c r="B396" s="75" t="s">
        <v>609</v>
      </c>
      <c r="C396" s="66" t="s">
        <v>137</v>
      </c>
      <c r="D396" s="66" t="s">
        <v>413</v>
      </c>
      <c r="E396" s="79">
        <v>100000</v>
      </c>
      <c r="F396" s="109">
        <v>4.18</v>
      </c>
      <c r="G396" s="479"/>
      <c r="H396" s="79">
        <f>F396</f>
        <v>4.18</v>
      </c>
      <c r="I396" s="144"/>
      <c r="J396" s="23"/>
    </row>
    <row r="397" spans="1:10" ht="16" x14ac:dyDescent="0.2">
      <c r="A397" s="63"/>
      <c r="B397" s="75"/>
      <c r="C397" s="66"/>
      <c r="D397" s="66"/>
      <c r="E397" s="79"/>
      <c r="F397" s="78"/>
      <c r="G397" s="277"/>
      <c r="H397" s="79"/>
      <c r="I397" s="144"/>
      <c r="J397" s="23"/>
    </row>
    <row r="398" spans="1:10" ht="16" x14ac:dyDescent="0.2">
      <c r="A398" s="63"/>
      <c r="B398" s="75" t="s">
        <v>610</v>
      </c>
      <c r="C398" s="66" t="s">
        <v>45</v>
      </c>
      <c r="D398" s="66" t="s">
        <v>411</v>
      </c>
      <c r="E398" s="78">
        <v>10000</v>
      </c>
      <c r="F398" s="109">
        <v>0</v>
      </c>
      <c r="G398" s="479">
        <v>2.0099999999999998</v>
      </c>
      <c r="H398" s="78">
        <v>2.0099999999999998</v>
      </c>
      <c r="I398" s="144">
        <f>H398</f>
        <v>2.0099999999999998</v>
      </c>
      <c r="J398" s="211"/>
    </row>
    <row r="399" spans="1:10" ht="16" x14ac:dyDescent="0.2">
      <c r="A399" s="63"/>
      <c r="B399" s="75"/>
      <c r="C399" s="66"/>
      <c r="D399" s="66"/>
      <c r="E399" s="78"/>
      <c r="F399" s="109"/>
      <c r="G399" s="479"/>
      <c r="H399" s="78"/>
      <c r="I399" s="144"/>
      <c r="J399" s="211"/>
    </row>
    <row r="400" spans="1:10" ht="16" x14ac:dyDescent="0.2">
      <c r="A400" s="63"/>
      <c r="B400" s="75" t="s">
        <v>556</v>
      </c>
      <c r="C400" s="66" t="s">
        <v>58</v>
      </c>
      <c r="D400" s="66" t="s">
        <v>411</v>
      </c>
      <c r="E400" s="79">
        <v>10000</v>
      </c>
      <c r="F400" s="109">
        <v>0</v>
      </c>
      <c r="G400" s="479">
        <f>H400-F400</f>
        <v>14.08</v>
      </c>
      <c r="H400" s="79">
        <v>14.08</v>
      </c>
      <c r="I400" s="192">
        <f>H400</f>
        <v>14.08</v>
      </c>
      <c r="J400" s="23" t="s">
        <v>1002</v>
      </c>
    </row>
    <row r="401" spans="1:10" ht="16" x14ac:dyDescent="0.2">
      <c r="A401" s="63"/>
      <c r="B401" s="75"/>
      <c r="C401" s="66"/>
      <c r="D401" s="66"/>
      <c r="E401" s="79"/>
      <c r="F401" s="78"/>
      <c r="G401" s="277"/>
      <c r="H401" s="79"/>
      <c r="I401" s="144"/>
      <c r="J401" s="23"/>
    </row>
    <row r="402" spans="1:10" ht="16" x14ac:dyDescent="0.2">
      <c r="A402" s="63"/>
      <c r="B402" s="75" t="s">
        <v>611</v>
      </c>
      <c r="C402" s="66" t="s">
        <v>230</v>
      </c>
      <c r="D402" s="66" t="s">
        <v>411</v>
      </c>
      <c r="E402" s="79">
        <v>100000</v>
      </c>
      <c r="F402" s="109">
        <v>45.18</v>
      </c>
      <c r="G402" s="479">
        <v>5.0199999999999996</v>
      </c>
      <c r="H402" s="79">
        <v>50.2</v>
      </c>
      <c r="I402" s="144">
        <f>SUM(H402:H405)</f>
        <v>97.65000000000002</v>
      </c>
      <c r="J402" s="23" t="s">
        <v>1016</v>
      </c>
    </row>
    <row r="403" spans="1:10" ht="16" x14ac:dyDescent="0.2">
      <c r="A403" s="63"/>
      <c r="B403" s="75" t="s">
        <v>611</v>
      </c>
      <c r="C403" s="66" t="s">
        <v>230</v>
      </c>
      <c r="D403" s="66" t="s">
        <v>417</v>
      </c>
      <c r="E403" s="79">
        <v>50000</v>
      </c>
      <c r="F403" s="109">
        <v>33.85</v>
      </c>
      <c r="G403" s="479"/>
      <c r="H403" s="79">
        <f>F403</f>
        <v>33.85</v>
      </c>
      <c r="I403" s="144"/>
      <c r="J403" s="23"/>
    </row>
    <row r="404" spans="1:10" ht="16" x14ac:dyDescent="0.2">
      <c r="A404" s="63"/>
      <c r="B404" s="75" t="s">
        <v>611</v>
      </c>
      <c r="C404" s="66" t="s">
        <v>230</v>
      </c>
      <c r="D404" s="66" t="s">
        <v>413</v>
      </c>
      <c r="E404" s="79">
        <v>220000</v>
      </c>
      <c r="F404" s="109">
        <v>9.1999999999999993</v>
      </c>
      <c r="G404" s="479"/>
      <c r="H404" s="79">
        <f>F404</f>
        <v>9.1999999999999993</v>
      </c>
      <c r="I404" s="144"/>
      <c r="J404" s="23"/>
    </row>
    <row r="405" spans="1:10" ht="16" x14ac:dyDescent="0.2">
      <c r="A405" s="63"/>
      <c r="B405" s="75" t="s">
        <v>611</v>
      </c>
      <c r="C405" s="66" t="s">
        <v>230</v>
      </c>
      <c r="D405" s="173" t="s">
        <v>418</v>
      </c>
      <c r="E405" s="78">
        <v>100000</v>
      </c>
      <c r="F405" s="109">
        <v>4.4000000000000004</v>
      </c>
      <c r="G405" s="479"/>
      <c r="H405" s="78">
        <f>F405</f>
        <v>4.4000000000000004</v>
      </c>
      <c r="I405" s="144"/>
      <c r="J405" s="23"/>
    </row>
    <row r="406" spans="1:10" ht="16" x14ac:dyDescent="0.2">
      <c r="A406" s="63"/>
      <c r="B406" s="75"/>
      <c r="C406" s="66"/>
      <c r="D406" s="66"/>
      <c r="E406" s="79"/>
      <c r="F406" s="78"/>
      <c r="G406" s="277"/>
      <c r="H406" s="79"/>
      <c r="I406" s="144"/>
      <c r="J406" s="23"/>
    </row>
    <row r="407" spans="1:10" ht="16" x14ac:dyDescent="0.2">
      <c r="A407" s="63"/>
      <c r="B407" s="75" t="s">
        <v>612</v>
      </c>
      <c r="C407" s="66" t="s">
        <v>334</v>
      </c>
      <c r="D407" s="66" t="s">
        <v>411</v>
      </c>
      <c r="E407" s="78">
        <v>50000</v>
      </c>
      <c r="F407" s="109">
        <f>H407-G407</f>
        <v>12.32</v>
      </c>
      <c r="G407" s="479">
        <v>3.08</v>
      </c>
      <c r="H407" s="78">
        <v>15.4</v>
      </c>
      <c r="I407" s="144">
        <f>SUM(H407:H412)</f>
        <v>70.92</v>
      </c>
      <c r="J407" s="23"/>
    </row>
    <row r="408" spans="1:10" ht="16" x14ac:dyDescent="0.2">
      <c r="A408" s="63"/>
      <c r="B408" s="75" t="s">
        <v>612</v>
      </c>
      <c r="C408" s="66" t="s">
        <v>334</v>
      </c>
      <c r="D408" s="173" t="s">
        <v>417</v>
      </c>
      <c r="E408" s="78">
        <v>50000</v>
      </c>
      <c r="F408" s="109">
        <v>22.05</v>
      </c>
      <c r="G408" s="479"/>
      <c r="H408" s="78">
        <f>F408</f>
        <v>22.05</v>
      </c>
      <c r="I408" s="144"/>
      <c r="J408" s="104" t="s">
        <v>1017</v>
      </c>
    </row>
    <row r="409" spans="1:10" ht="16" x14ac:dyDescent="0.2">
      <c r="A409" s="63"/>
      <c r="B409" s="75" t="s">
        <v>612</v>
      </c>
      <c r="C409" s="66" t="s">
        <v>334</v>
      </c>
      <c r="D409" s="173" t="s">
        <v>412</v>
      </c>
      <c r="E409" s="78">
        <v>10000</v>
      </c>
      <c r="F409" s="109">
        <v>3.42</v>
      </c>
      <c r="G409" s="479"/>
      <c r="H409" s="78">
        <f>F409</f>
        <v>3.42</v>
      </c>
      <c r="I409" s="144"/>
      <c r="J409" s="91"/>
    </row>
    <row r="410" spans="1:10" ht="16" x14ac:dyDescent="0.2">
      <c r="A410" s="63"/>
      <c r="B410" s="75" t="s">
        <v>612</v>
      </c>
      <c r="C410" s="66" t="s">
        <v>334</v>
      </c>
      <c r="D410" s="173" t="s">
        <v>413</v>
      </c>
      <c r="E410" s="78">
        <v>500000</v>
      </c>
      <c r="F410" s="109">
        <v>20.9</v>
      </c>
      <c r="G410" s="479"/>
      <c r="H410" s="78">
        <f>F410</f>
        <v>20.9</v>
      </c>
      <c r="I410" s="144"/>
      <c r="J410" s="91"/>
    </row>
    <row r="411" spans="1:10" ht="16" x14ac:dyDescent="0.2">
      <c r="A411" s="63"/>
      <c r="B411" s="75" t="s">
        <v>612</v>
      </c>
      <c r="C411" s="66" t="s">
        <v>334</v>
      </c>
      <c r="D411" s="173" t="s">
        <v>418</v>
      </c>
      <c r="E411" s="78">
        <v>200000</v>
      </c>
      <c r="F411" s="109">
        <v>8.8000000000000007</v>
      </c>
      <c r="G411" s="479"/>
      <c r="H411" s="78">
        <f>F411</f>
        <v>8.8000000000000007</v>
      </c>
      <c r="I411" s="144"/>
      <c r="J411" s="91"/>
    </row>
    <row r="412" spans="1:10" ht="16" x14ac:dyDescent="0.2">
      <c r="A412" s="63"/>
      <c r="B412" s="75" t="s">
        <v>612</v>
      </c>
      <c r="C412" s="66" t="s">
        <v>334</v>
      </c>
      <c r="D412" s="173" t="s">
        <v>414</v>
      </c>
      <c r="E412" s="78">
        <v>10000</v>
      </c>
      <c r="F412" s="109">
        <v>0.35</v>
      </c>
      <c r="G412" s="479"/>
      <c r="H412" s="79">
        <f>F412</f>
        <v>0.35</v>
      </c>
      <c r="I412" s="144"/>
      <c r="J412" s="91"/>
    </row>
    <row r="413" spans="1:10" ht="16" x14ac:dyDescent="0.2">
      <c r="A413" s="63"/>
      <c r="B413" s="75"/>
      <c r="C413" s="66"/>
      <c r="D413" s="66"/>
      <c r="E413" s="78"/>
      <c r="F413" s="78"/>
      <c r="G413" s="277"/>
      <c r="H413" s="79"/>
      <c r="I413" s="144"/>
      <c r="J413" s="91"/>
    </row>
    <row r="414" spans="1:10" ht="16" x14ac:dyDescent="0.2">
      <c r="A414" s="63"/>
      <c r="B414" s="75" t="s">
        <v>613</v>
      </c>
      <c r="C414" s="66" t="s">
        <v>182</v>
      </c>
      <c r="D414" s="66" t="s">
        <v>411</v>
      </c>
      <c r="E414" s="78">
        <v>10000</v>
      </c>
      <c r="F414" s="109">
        <v>0</v>
      </c>
      <c r="G414" s="479">
        <v>1.26</v>
      </c>
      <c r="H414" s="78">
        <f>SUM(F414:G414)</f>
        <v>1.26</v>
      </c>
      <c r="I414" s="144">
        <f>SUM(H414:H415)</f>
        <v>2.17</v>
      </c>
      <c r="J414" s="104" t="s">
        <v>1012</v>
      </c>
    </row>
    <row r="415" spans="1:10" ht="16" x14ac:dyDescent="0.2">
      <c r="A415" s="63"/>
      <c r="B415" s="75" t="s">
        <v>613</v>
      </c>
      <c r="C415" s="66" t="s">
        <v>182</v>
      </c>
      <c r="D415" s="66" t="s">
        <v>417</v>
      </c>
      <c r="E415" s="78">
        <v>5000</v>
      </c>
      <c r="F415" s="109">
        <v>0.91</v>
      </c>
      <c r="G415" s="478"/>
      <c r="H415" s="78">
        <f>F415</f>
        <v>0.91</v>
      </c>
      <c r="I415" s="144"/>
      <c r="J415" s="104"/>
    </row>
    <row r="416" spans="1:10" ht="16" x14ac:dyDescent="0.2">
      <c r="A416" s="63"/>
      <c r="B416" s="75"/>
      <c r="D416" s="66"/>
      <c r="E416" s="78"/>
      <c r="F416" s="78"/>
      <c r="G416" s="277"/>
      <c r="H416" s="78"/>
      <c r="I416" s="144"/>
      <c r="J416" s="104"/>
    </row>
    <row r="417" spans="1:10" ht="16" x14ac:dyDescent="0.2">
      <c r="A417" s="63"/>
      <c r="B417" s="75" t="s">
        <v>614</v>
      </c>
      <c r="C417" s="66" t="s">
        <v>366</v>
      </c>
      <c r="D417" s="66" t="s">
        <v>411</v>
      </c>
      <c r="E417" s="78">
        <v>10000</v>
      </c>
      <c r="F417" s="109">
        <v>0</v>
      </c>
      <c r="G417" s="479">
        <v>5.0199999999999996</v>
      </c>
      <c r="H417" s="78">
        <v>5.0199999999999996</v>
      </c>
      <c r="I417" s="144">
        <f>SUM(H417:H422)</f>
        <v>21.78</v>
      </c>
      <c r="J417" s="104" t="s">
        <v>1018</v>
      </c>
    </row>
    <row r="418" spans="1:10" ht="16" x14ac:dyDescent="0.2">
      <c r="A418" s="63"/>
      <c r="B418" s="75" t="s">
        <v>614</v>
      </c>
      <c r="C418" s="66" t="s">
        <v>366</v>
      </c>
      <c r="D418" s="173" t="s">
        <v>417</v>
      </c>
      <c r="E418" s="78">
        <v>10000</v>
      </c>
      <c r="F418" s="109">
        <v>4.41</v>
      </c>
      <c r="G418" s="479"/>
      <c r="H418" s="78">
        <f>F418</f>
        <v>4.41</v>
      </c>
      <c r="I418" s="144"/>
      <c r="J418" s="211"/>
    </row>
    <row r="419" spans="1:10" ht="16" x14ac:dyDescent="0.2">
      <c r="A419" s="63"/>
      <c r="B419" s="75" t="s">
        <v>614</v>
      </c>
      <c r="C419" s="66" t="s">
        <v>366</v>
      </c>
      <c r="D419" s="173" t="s">
        <v>412</v>
      </c>
      <c r="E419" s="78">
        <v>10000</v>
      </c>
      <c r="F419" s="109">
        <v>3.42</v>
      </c>
      <c r="G419" s="479"/>
      <c r="H419" s="78">
        <f>F419</f>
        <v>3.42</v>
      </c>
      <c r="I419" s="144"/>
      <c r="J419" s="104"/>
    </row>
    <row r="420" spans="1:10" ht="16" x14ac:dyDescent="0.2">
      <c r="A420" s="63"/>
      <c r="B420" s="75" t="s">
        <v>614</v>
      </c>
      <c r="C420" s="66" t="s">
        <v>366</v>
      </c>
      <c r="D420" s="173" t="s">
        <v>413</v>
      </c>
      <c r="E420" s="78">
        <v>100000</v>
      </c>
      <c r="F420" s="109">
        <v>4.18</v>
      </c>
      <c r="G420" s="479"/>
      <c r="H420" s="78">
        <f>F420</f>
        <v>4.18</v>
      </c>
      <c r="I420" s="144"/>
      <c r="J420" s="104"/>
    </row>
    <row r="421" spans="1:10" ht="16" x14ac:dyDescent="0.2">
      <c r="A421" s="63"/>
      <c r="B421" s="75" t="s">
        <v>614</v>
      </c>
      <c r="C421" s="66" t="s">
        <v>366</v>
      </c>
      <c r="D421" s="173" t="s">
        <v>418</v>
      </c>
      <c r="E421" s="78">
        <v>100000</v>
      </c>
      <c r="F421" s="109">
        <v>4.4000000000000004</v>
      </c>
      <c r="G421" s="479"/>
      <c r="H421" s="78">
        <f>F421</f>
        <v>4.4000000000000004</v>
      </c>
      <c r="I421" s="144"/>
      <c r="J421" s="104"/>
    </row>
    <row r="422" spans="1:10" ht="16" x14ac:dyDescent="0.2">
      <c r="A422" s="63"/>
      <c r="B422" s="75" t="s">
        <v>614</v>
      </c>
      <c r="C422" s="66" t="s">
        <v>366</v>
      </c>
      <c r="D422" s="173" t="s">
        <v>414</v>
      </c>
      <c r="E422" s="78">
        <v>10000</v>
      </c>
      <c r="F422" s="109">
        <v>0.35</v>
      </c>
      <c r="G422" s="479"/>
      <c r="H422" s="78">
        <f>F422</f>
        <v>0.35</v>
      </c>
      <c r="I422" s="144"/>
      <c r="J422" s="104"/>
    </row>
    <row r="423" spans="1:10" ht="16" x14ac:dyDescent="0.2">
      <c r="A423" s="63"/>
      <c r="B423" s="75"/>
      <c r="C423" s="66"/>
      <c r="D423" s="66"/>
      <c r="E423" s="78"/>
      <c r="F423" s="78"/>
      <c r="G423" s="277"/>
      <c r="H423" s="78"/>
      <c r="I423" s="144"/>
      <c r="J423" s="104"/>
    </row>
    <row r="424" spans="1:10" ht="16" x14ac:dyDescent="0.2">
      <c r="A424" s="63"/>
      <c r="B424" s="75" t="s">
        <v>536</v>
      </c>
      <c r="C424" s="66" t="s">
        <v>524</v>
      </c>
      <c r="D424" s="66" t="s">
        <v>411</v>
      </c>
      <c r="E424" s="78">
        <v>10000</v>
      </c>
      <c r="F424" s="109">
        <v>0</v>
      </c>
      <c r="G424" s="479">
        <f>H424-F424</f>
        <v>0.66</v>
      </c>
      <c r="H424" s="78">
        <v>0.66</v>
      </c>
      <c r="I424" s="144">
        <f>SUM(H424:H426)</f>
        <v>2.87</v>
      </c>
      <c r="J424" s="23"/>
    </row>
    <row r="425" spans="1:10" ht="16" x14ac:dyDescent="0.2">
      <c r="A425" s="63"/>
      <c r="B425" s="75" t="s">
        <v>536</v>
      </c>
      <c r="C425" s="66" t="s">
        <v>524</v>
      </c>
      <c r="D425" s="66" t="s">
        <v>412</v>
      </c>
      <c r="E425" s="78">
        <v>4000</v>
      </c>
      <c r="F425" s="109">
        <v>1.37</v>
      </c>
      <c r="G425" s="479"/>
      <c r="H425" s="78">
        <f>F425</f>
        <v>1.37</v>
      </c>
      <c r="I425" s="144"/>
      <c r="J425" s="23"/>
    </row>
    <row r="426" spans="1:10" ht="16" x14ac:dyDescent="0.2">
      <c r="A426" s="63"/>
      <c r="B426" s="75" t="s">
        <v>536</v>
      </c>
      <c r="C426" s="66" t="s">
        <v>524</v>
      </c>
      <c r="D426" s="66" t="s">
        <v>413</v>
      </c>
      <c r="E426" s="78">
        <v>20000</v>
      </c>
      <c r="F426" s="109">
        <v>0.84</v>
      </c>
      <c r="G426" s="479"/>
      <c r="H426" s="78">
        <f>F426</f>
        <v>0.84</v>
      </c>
      <c r="I426" s="144"/>
      <c r="J426" s="23"/>
    </row>
    <row r="427" spans="1:10" ht="16" x14ac:dyDescent="0.2">
      <c r="A427" s="63"/>
      <c r="B427" s="75"/>
      <c r="C427" s="66"/>
      <c r="D427" s="66"/>
      <c r="E427" s="78"/>
      <c r="F427" s="78"/>
      <c r="G427" s="277"/>
      <c r="H427" s="78"/>
      <c r="I427" s="144"/>
      <c r="J427" s="23"/>
    </row>
    <row r="428" spans="1:10" ht="16" x14ac:dyDescent="0.2">
      <c r="A428" s="63"/>
      <c r="B428" s="75" t="s">
        <v>725</v>
      </c>
      <c r="C428" s="66" t="s">
        <v>745</v>
      </c>
      <c r="D428" s="66" t="s">
        <v>411</v>
      </c>
      <c r="E428" s="78">
        <v>20000</v>
      </c>
      <c r="F428" s="109">
        <f>H428-G428</f>
        <v>1.26</v>
      </c>
      <c r="G428" s="479">
        <v>1.26</v>
      </c>
      <c r="H428" s="78">
        <v>2.52</v>
      </c>
      <c r="I428" s="144">
        <f>SUM(H428:H431)</f>
        <v>15.51</v>
      </c>
      <c r="J428" s="23"/>
    </row>
    <row r="429" spans="1:10" ht="16" x14ac:dyDescent="0.2">
      <c r="A429" s="63"/>
      <c r="B429" s="75" t="s">
        <v>725</v>
      </c>
      <c r="C429" s="66" t="s">
        <v>745</v>
      </c>
      <c r="D429" s="66" t="s">
        <v>417</v>
      </c>
      <c r="E429" s="78">
        <v>10000</v>
      </c>
      <c r="F429" s="109">
        <v>4.41</v>
      </c>
      <c r="G429" s="479"/>
      <c r="H429" s="78">
        <v>4.41</v>
      </c>
      <c r="I429" s="144"/>
      <c r="J429" s="23" t="s">
        <v>1019</v>
      </c>
    </row>
    <row r="430" spans="1:10" ht="16" x14ac:dyDescent="0.2">
      <c r="A430" s="63"/>
      <c r="B430" s="75" t="s">
        <v>725</v>
      </c>
      <c r="C430" s="66" t="s">
        <v>745</v>
      </c>
      <c r="D430" s="66" t="s">
        <v>413</v>
      </c>
      <c r="E430" s="78">
        <v>100000</v>
      </c>
      <c r="F430" s="109">
        <v>4.18</v>
      </c>
      <c r="G430" s="479"/>
      <c r="H430" s="78">
        <v>4.18</v>
      </c>
      <c r="I430" s="144"/>
      <c r="J430" s="23"/>
    </row>
    <row r="431" spans="1:10" ht="16" x14ac:dyDescent="0.2">
      <c r="A431" s="63"/>
      <c r="B431" s="75" t="s">
        <v>725</v>
      </c>
      <c r="C431" s="66" t="s">
        <v>745</v>
      </c>
      <c r="D431" s="66" t="s">
        <v>418</v>
      </c>
      <c r="E431" s="78">
        <v>200000</v>
      </c>
      <c r="F431" s="109">
        <v>4.4000000000000004</v>
      </c>
      <c r="G431" s="479"/>
      <c r="H431" s="78">
        <v>4.4000000000000004</v>
      </c>
      <c r="I431" s="144"/>
      <c r="J431" s="23"/>
    </row>
    <row r="432" spans="1:10" ht="16" x14ac:dyDescent="0.2">
      <c r="A432" s="63"/>
      <c r="B432" s="75"/>
      <c r="C432" s="66"/>
      <c r="D432" s="66"/>
      <c r="E432" s="78"/>
      <c r="F432" s="78"/>
      <c r="G432" s="277"/>
      <c r="H432" s="78"/>
      <c r="I432" s="144"/>
      <c r="J432" s="23"/>
    </row>
    <row r="433" spans="1:10" ht="16" x14ac:dyDescent="0.2">
      <c r="A433" s="63"/>
      <c r="B433" s="75" t="s">
        <v>616</v>
      </c>
      <c r="C433" s="66" t="s">
        <v>437</v>
      </c>
      <c r="D433" s="66" t="s">
        <v>411</v>
      </c>
      <c r="E433" s="78">
        <v>100000</v>
      </c>
      <c r="F433" s="109">
        <f>H433-G433</f>
        <v>5.9399999999999995</v>
      </c>
      <c r="G433" s="479">
        <v>0.66</v>
      </c>
      <c r="H433" s="78">
        <v>6.6</v>
      </c>
      <c r="I433" s="144">
        <f>SUM(H433:H434)</f>
        <v>10.78</v>
      </c>
      <c r="J433" s="23"/>
    </row>
    <row r="434" spans="1:10" ht="16" x14ac:dyDescent="0.2">
      <c r="A434" s="63"/>
      <c r="B434" s="75" t="s">
        <v>616</v>
      </c>
      <c r="C434" s="66" t="s">
        <v>437</v>
      </c>
      <c r="D434" s="66" t="s">
        <v>413</v>
      </c>
      <c r="E434" s="78">
        <v>100000</v>
      </c>
      <c r="F434" s="109">
        <v>4.18</v>
      </c>
      <c r="G434" s="479"/>
      <c r="H434" s="78">
        <f>F434</f>
        <v>4.18</v>
      </c>
      <c r="I434" s="369"/>
      <c r="J434" s="23"/>
    </row>
    <row r="435" spans="1:10" ht="16" x14ac:dyDescent="0.2">
      <c r="A435" s="63"/>
      <c r="B435" s="75"/>
      <c r="C435" s="66"/>
      <c r="D435" s="66"/>
      <c r="E435" s="79"/>
      <c r="F435" s="78"/>
      <c r="G435" s="277"/>
      <c r="H435" s="79"/>
      <c r="J435" s="23"/>
    </row>
    <row r="436" spans="1:10" ht="16" x14ac:dyDescent="0.2">
      <c r="A436" s="63"/>
      <c r="B436" s="75" t="s">
        <v>617</v>
      </c>
      <c r="C436" s="66" t="s">
        <v>231</v>
      </c>
      <c r="D436" s="66" t="s">
        <v>411</v>
      </c>
      <c r="E436" s="78">
        <v>250000</v>
      </c>
      <c r="F436" s="109">
        <f>H436-G436</f>
        <v>48.24</v>
      </c>
      <c r="G436" s="479">
        <v>2.0099999999999998</v>
      </c>
      <c r="H436" s="78">
        <v>50.25</v>
      </c>
      <c r="I436" s="144">
        <f>SUM(H436:H441)</f>
        <v>89.62</v>
      </c>
      <c r="J436" s="211"/>
    </row>
    <row r="437" spans="1:10" ht="16" x14ac:dyDescent="0.2">
      <c r="A437" s="63"/>
      <c r="B437" s="75" t="s">
        <v>617</v>
      </c>
      <c r="C437" s="66" t="s">
        <v>231</v>
      </c>
      <c r="D437" s="173" t="s">
        <v>417</v>
      </c>
      <c r="E437" s="78">
        <v>50000</v>
      </c>
      <c r="F437" s="109">
        <v>14.15</v>
      </c>
      <c r="G437" s="479"/>
      <c r="H437" s="78">
        <f>F437</f>
        <v>14.15</v>
      </c>
      <c r="I437" s="144"/>
      <c r="J437" s="23"/>
    </row>
    <row r="438" spans="1:10" ht="16" x14ac:dyDescent="0.2">
      <c r="A438" s="63"/>
      <c r="B438" s="75" t="s">
        <v>617</v>
      </c>
      <c r="C438" s="66" t="s">
        <v>231</v>
      </c>
      <c r="D438" s="173" t="s">
        <v>412</v>
      </c>
      <c r="E438" s="78">
        <v>10000</v>
      </c>
      <c r="F438" s="109">
        <v>3.42</v>
      </c>
      <c r="G438" s="479"/>
      <c r="H438" s="78">
        <f>F438</f>
        <v>3.42</v>
      </c>
      <c r="I438" s="144"/>
      <c r="J438" s="23"/>
    </row>
    <row r="439" spans="1:10" ht="16" x14ac:dyDescent="0.2">
      <c r="A439" s="63"/>
      <c r="B439" s="75" t="s">
        <v>617</v>
      </c>
      <c r="C439" s="66" t="s">
        <v>231</v>
      </c>
      <c r="D439" s="173" t="s">
        <v>413</v>
      </c>
      <c r="E439" s="79">
        <v>250000</v>
      </c>
      <c r="F439" s="109">
        <v>10.45</v>
      </c>
      <c r="G439" s="479"/>
      <c r="H439" s="79">
        <f>F439</f>
        <v>10.45</v>
      </c>
      <c r="I439" s="144"/>
      <c r="J439" s="23"/>
    </row>
    <row r="440" spans="1:10" ht="16" x14ac:dyDescent="0.2">
      <c r="A440" s="63"/>
      <c r="B440" s="75" t="s">
        <v>617</v>
      </c>
      <c r="C440" s="66" t="s">
        <v>231</v>
      </c>
      <c r="D440" s="173" t="s">
        <v>418</v>
      </c>
      <c r="E440" s="78">
        <v>250000</v>
      </c>
      <c r="F440" s="109">
        <v>11</v>
      </c>
      <c r="G440" s="479"/>
      <c r="H440" s="79">
        <f>F440</f>
        <v>11</v>
      </c>
      <c r="I440" s="144"/>
      <c r="J440" s="23"/>
    </row>
    <row r="441" spans="1:10" ht="16" x14ac:dyDescent="0.2">
      <c r="A441" s="63"/>
      <c r="B441" s="75" t="s">
        <v>617</v>
      </c>
      <c r="C441" s="66" t="s">
        <v>231</v>
      </c>
      <c r="D441" s="173" t="s">
        <v>414</v>
      </c>
      <c r="E441" s="78">
        <v>10000</v>
      </c>
      <c r="F441" s="109">
        <v>0.35</v>
      </c>
      <c r="G441" s="479"/>
      <c r="H441" s="79">
        <f>F441</f>
        <v>0.35</v>
      </c>
      <c r="I441" s="144"/>
      <c r="J441" s="23"/>
    </row>
    <row r="442" spans="1:10" ht="16" x14ac:dyDescent="0.2">
      <c r="A442" s="63"/>
      <c r="B442" s="75"/>
      <c r="C442" s="66"/>
      <c r="D442" s="173"/>
      <c r="E442" s="78"/>
      <c r="F442" s="109"/>
      <c r="G442" s="479"/>
      <c r="H442" s="79"/>
      <c r="I442" s="144"/>
      <c r="J442" s="23"/>
    </row>
    <row r="443" spans="1:10" ht="16" x14ac:dyDescent="0.2">
      <c r="A443" s="63"/>
      <c r="B443" s="75" t="s">
        <v>1020</v>
      </c>
      <c r="C443" s="66" t="s">
        <v>1021</v>
      </c>
      <c r="D443" s="173" t="s">
        <v>411</v>
      </c>
      <c r="E443" s="78"/>
      <c r="F443" s="109"/>
      <c r="G443" s="479"/>
      <c r="H443" s="79"/>
      <c r="I443" s="144"/>
      <c r="J443" s="23" t="s">
        <v>987</v>
      </c>
    </row>
    <row r="444" spans="1:10" ht="16" x14ac:dyDescent="0.2">
      <c r="A444" s="63"/>
      <c r="B444" s="75"/>
      <c r="C444" s="66"/>
      <c r="D444" s="173"/>
      <c r="E444" s="78"/>
      <c r="F444" s="78"/>
      <c r="G444" s="277"/>
      <c r="H444" s="79"/>
      <c r="I444" s="144"/>
      <c r="J444" s="23"/>
    </row>
    <row r="445" spans="1:10" ht="16" x14ac:dyDescent="0.2">
      <c r="A445" s="63"/>
      <c r="B445" s="75" t="s">
        <v>537</v>
      </c>
      <c r="C445" s="66" t="s">
        <v>531</v>
      </c>
      <c r="D445" s="173" t="s">
        <v>411</v>
      </c>
      <c r="E445" s="78">
        <v>10000</v>
      </c>
      <c r="F445" s="109">
        <v>0</v>
      </c>
      <c r="G445" s="479">
        <v>3.08</v>
      </c>
      <c r="H445" s="78">
        <f>SUM(F445:G445)</f>
        <v>3.08</v>
      </c>
      <c r="I445" s="144">
        <f>SUM(H445:H448)</f>
        <v>7.11</v>
      </c>
      <c r="J445" s="23" t="s">
        <v>1022</v>
      </c>
    </row>
    <row r="446" spans="1:10" ht="16" x14ac:dyDescent="0.2">
      <c r="A446" s="63"/>
      <c r="B446" s="75" t="s">
        <v>537</v>
      </c>
      <c r="C446" s="66" t="s">
        <v>531</v>
      </c>
      <c r="D446" s="173" t="s">
        <v>417</v>
      </c>
      <c r="E446" s="78">
        <v>5000</v>
      </c>
      <c r="F446" s="109">
        <v>3.39</v>
      </c>
      <c r="G446" s="479"/>
      <c r="H446" s="78">
        <v>3.39</v>
      </c>
      <c r="I446" s="144"/>
      <c r="J446" s="23"/>
    </row>
    <row r="447" spans="1:10" ht="16" x14ac:dyDescent="0.2">
      <c r="A447" s="63"/>
      <c r="B447" s="75" t="s">
        <v>537</v>
      </c>
      <c r="C447" s="66" t="s">
        <v>531</v>
      </c>
      <c r="D447" s="173" t="s">
        <v>413</v>
      </c>
      <c r="E447" s="78">
        <v>10000</v>
      </c>
      <c r="F447" s="109">
        <v>0.42</v>
      </c>
      <c r="G447" s="479"/>
      <c r="H447" s="78">
        <f>F447</f>
        <v>0.42</v>
      </c>
      <c r="I447" s="144"/>
      <c r="J447" s="23"/>
    </row>
    <row r="448" spans="1:10" ht="16" x14ac:dyDescent="0.2">
      <c r="A448" s="63"/>
      <c r="B448" s="75" t="s">
        <v>537</v>
      </c>
      <c r="C448" s="66" t="s">
        <v>531</v>
      </c>
      <c r="D448" s="173" t="s">
        <v>418</v>
      </c>
      <c r="E448" s="78">
        <v>5000</v>
      </c>
      <c r="F448" s="109">
        <v>0.22</v>
      </c>
      <c r="G448" s="479"/>
      <c r="H448" s="78">
        <f>F448</f>
        <v>0.22</v>
      </c>
      <c r="I448" s="144"/>
      <c r="J448" s="23"/>
    </row>
    <row r="449" spans="1:10" ht="16" x14ac:dyDescent="0.2">
      <c r="A449" s="63"/>
      <c r="B449" s="75"/>
      <c r="C449" s="66"/>
      <c r="D449" s="173"/>
      <c r="E449" s="78"/>
      <c r="F449" s="78"/>
      <c r="G449" s="277"/>
      <c r="H449" s="78"/>
      <c r="I449" s="144"/>
      <c r="J449" s="23"/>
    </row>
    <row r="450" spans="1:10" ht="16" x14ac:dyDescent="0.2">
      <c r="A450" s="63"/>
      <c r="B450" s="75" t="s">
        <v>663</v>
      </c>
      <c r="C450" s="66" t="s">
        <v>662</v>
      </c>
      <c r="D450" s="173" t="s">
        <v>411</v>
      </c>
      <c r="E450" s="78">
        <v>200000</v>
      </c>
      <c r="F450" s="109">
        <v>58.52</v>
      </c>
      <c r="G450" s="479">
        <v>3.08</v>
      </c>
      <c r="H450" s="78">
        <f>F450+G450</f>
        <v>61.6</v>
      </c>
      <c r="I450" s="144">
        <f>SUM(H450:H455)</f>
        <v>104.58</v>
      </c>
      <c r="J450" s="23" t="s">
        <v>1023</v>
      </c>
    </row>
    <row r="451" spans="1:10" ht="16" x14ac:dyDescent="0.2">
      <c r="A451" s="63"/>
      <c r="B451" s="75" t="s">
        <v>663</v>
      </c>
      <c r="C451" s="66" t="s">
        <v>662</v>
      </c>
      <c r="D451" s="173" t="s">
        <v>417</v>
      </c>
      <c r="E451" s="78">
        <v>50000</v>
      </c>
      <c r="F451" s="109">
        <v>22.05</v>
      </c>
      <c r="G451" s="479"/>
      <c r="H451" s="78">
        <f>F451</f>
        <v>22.05</v>
      </c>
      <c r="I451" s="144"/>
      <c r="J451" s="23"/>
    </row>
    <row r="452" spans="1:10" ht="16" x14ac:dyDescent="0.2">
      <c r="A452" s="63"/>
      <c r="B452" s="75" t="s">
        <v>663</v>
      </c>
      <c r="C452" s="66" t="s">
        <v>662</v>
      </c>
      <c r="D452" s="173" t="s">
        <v>412</v>
      </c>
      <c r="E452" s="78">
        <v>10000</v>
      </c>
      <c r="F452" s="109">
        <v>3.42</v>
      </c>
      <c r="G452" s="479"/>
      <c r="H452" s="78">
        <f>F452</f>
        <v>3.42</v>
      </c>
      <c r="I452" s="144"/>
      <c r="J452" s="23"/>
    </row>
    <row r="453" spans="1:10" ht="16" x14ac:dyDescent="0.2">
      <c r="A453" s="63"/>
      <c r="B453" s="75" t="s">
        <v>663</v>
      </c>
      <c r="C453" s="66" t="s">
        <v>662</v>
      </c>
      <c r="D453" s="173" t="s">
        <v>413</v>
      </c>
      <c r="E453" s="78">
        <v>200000</v>
      </c>
      <c r="F453" s="109">
        <v>8.36</v>
      </c>
      <c r="G453" s="479"/>
      <c r="H453" s="78">
        <f>F453</f>
        <v>8.36</v>
      </c>
      <c r="I453" s="144"/>
      <c r="J453" s="23"/>
    </row>
    <row r="454" spans="1:10" ht="16" x14ac:dyDescent="0.2">
      <c r="A454" s="63"/>
      <c r="B454" s="75" t="s">
        <v>663</v>
      </c>
      <c r="C454" s="66" t="s">
        <v>662</v>
      </c>
      <c r="D454" s="173" t="s">
        <v>418</v>
      </c>
      <c r="E454" s="78">
        <v>200000</v>
      </c>
      <c r="F454" s="109">
        <v>8.8000000000000007</v>
      </c>
      <c r="G454" s="479"/>
      <c r="H454" s="78">
        <f>F454</f>
        <v>8.8000000000000007</v>
      </c>
      <c r="I454" s="144"/>
      <c r="J454" s="23"/>
    </row>
    <row r="455" spans="1:10" ht="16" x14ac:dyDescent="0.2">
      <c r="A455" s="63"/>
      <c r="B455" s="75" t="s">
        <v>663</v>
      </c>
      <c r="C455" s="66" t="s">
        <v>662</v>
      </c>
      <c r="D455" s="173" t="s">
        <v>414</v>
      </c>
      <c r="E455" s="78">
        <v>10000</v>
      </c>
      <c r="F455" s="109">
        <v>0.35</v>
      </c>
      <c r="G455" s="479"/>
      <c r="H455" s="78">
        <f>F455</f>
        <v>0.35</v>
      </c>
      <c r="I455" s="144"/>
      <c r="J455" s="23"/>
    </row>
    <row r="456" spans="1:10" ht="16" x14ac:dyDescent="0.2">
      <c r="A456" s="63"/>
      <c r="B456" s="75"/>
      <c r="C456" s="66"/>
      <c r="D456" s="173"/>
      <c r="E456" s="78"/>
      <c r="F456" s="78"/>
      <c r="G456" s="277"/>
      <c r="H456" s="78"/>
      <c r="I456" s="144"/>
      <c r="J456" s="23"/>
    </row>
    <row r="457" spans="1:10" ht="16" x14ac:dyDescent="0.2">
      <c r="A457" s="63"/>
      <c r="B457" s="75" t="s">
        <v>714</v>
      </c>
      <c r="C457" s="66" t="s">
        <v>708</v>
      </c>
      <c r="D457" s="173" t="s">
        <v>411</v>
      </c>
      <c r="E457" s="78">
        <v>10000</v>
      </c>
      <c r="F457" s="109">
        <v>0</v>
      </c>
      <c r="G457" s="479">
        <v>0.91</v>
      </c>
      <c r="H457" s="78">
        <v>0.91</v>
      </c>
      <c r="I457" s="144">
        <f>H457</f>
        <v>0.91</v>
      </c>
      <c r="J457" s="23" t="s">
        <v>1012</v>
      </c>
    </row>
    <row r="458" spans="1:10" ht="16" x14ac:dyDescent="0.2">
      <c r="A458" s="63"/>
      <c r="B458" s="75"/>
      <c r="C458" s="66"/>
      <c r="D458" s="66"/>
      <c r="E458" s="78"/>
      <c r="F458" s="78"/>
      <c r="G458" s="277"/>
      <c r="H458" s="79"/>
      <c r="I458" s="144"/>
      <c r="J458" s="23"/>
    </row>
    <row r="459" spans="1:10" ht="16" x14ac:dyDescent="0.2">
      <c r="A459" s="63"/>
      <c r="B459" s="75" t="s">
        <v>618</v>
      </c>
      <c r="C459" s="66" t="s">
        <v>206</v>
      </c>
      <c r="D459" s="66" t="s">
        <v>411</v>
      </c>
      <c r="E459" s="78">
        <v>180000</v>
      </c>
      <c r="F459" s="109">
        <f>H459-G459</f>
        <v>21.419999999999998</v>
      </c>
      <c r="G459" s="479">
        <v>1.26</v>
      </c>
      <c r="H459" s="78">
        <v>22.68</v>
      </c>
      <c r="I459" s="144">
        <f>SUM(H459:H464)</f>
        <v>92.83</v>
      </c>
      <c r="J459" s="23"/>
    </row>
    <row r="460" spans="1:10" ht="16" x14ac:dyDescent="0.2">
      <c r="A460" s="63"/>
      <c r="B460" s="75" t="s">
        <v>618</v>
      </c>
      <c r="C460" s="66" t="s">
        <v>206</v>
      </c>
      <c r="D460" s="173" t="s">
        <v>417</v>
      </c>
      <c r="E460" s="78">
        <v>50000</v>
      </c>
      <c r="F460" s="109">
        <v>50.94</v>
      </c>
      <c r="G460" s="479"/>
      <c r="H460" s="79">
        <f>F460</f>
        <v>50.94</v>
      </c>
      <c r="I460" s="144"/>
      <c r="J460" s="23" t="s">
        <v>1031</v>
      </c>
    </row>
    <row r="461" spans="1:10" ht="16" x14ac:dyDescent="0.2">
      <c r="A461" s="63"/>
      <c r="B461" s="75" t="s">
        <v>618</v>
      </c>
      <c r="C461" s="66" t="s">
        <v>206</v>
      </c>
      <c r="D461" s="173" t="s">
        <v>412</v>
      </c>
      <c r="E461" s="78">
        <v>10000</v>
      </c>
      <c r="F461" s="109">
        <v>3.42</v>
      </c>
      <c r="G461" s="479"/>
      <c r="H461" s="79">
        <f>F461</f>
        <v>3.42</v>
      </c>
      <c r="I461" s="144"/>
      <c r="J461" s="23"/>
    </row>
    <row r="462" spans="1:10" ht="16" x14ac:dyDescent="0.2">
      <c r="A462" s="63"/>
      <c r="B462" s="75" t="s">
        <v>618</v>
      </c>
      <c r="C462" s="66" t="s">
        <v>206</v>
      </c>
      <c r="D462" s="173" t="s">
        <v>413</v>
      </c>
      <c r="E462" s="78">
        <v>180000</v>
      </c>
      <c r="F462" s="109">
        <v>7.52</v>
      </c>
      <c r="G462" s="479"/>
      <c r="H462" s="79">
        <f>F462</f>
        <v>7.52</v>
      </c>
      <c r="I462" s="144"/>
      <c r="J462" s="23"/>
    </row>
    <row r="463" spans="1:10" ht="16" x14ac:dyDescent="0.2">
      <c r="A463" s="63"/>
      <c r="B463" s="75" t="s">
        <v>618</v>
      </c>
      <c r="C463" s="66" t="s">
        <v>206</v>
      </c>
      <c r="D463" s="173" t="s">
        <v>418</v>
      </c>
      <c r="E463" s="78">
        <v>180000</v>
      </c>
      <c r="F463" s="109">
        <v>7.92</v>
      </c>
      <c r="G463" s="479"/>
      <c r="H463" s="79">
        <f>F463</f>
        <v>7.92</v>
      </c>
      <c r="I463" s="144"/>
      <c r="J463" s="23"/>
    </row>
    <row r="464" spans="1:10" ht="16" x14ac:dyDescent="0.2">
      <c r="A464" s="63"/>
      <c r="B464" s="75" t="s">
        <v>618</v>
      </c>
      <c r="C464" s="66" t="s">
        <v>206</v>
      </c>
      <c r="D464" s="173" t="s">
        <v>414</v>
      </c>
      <c r="E464" s="78">
        <v>10000</v>
      </c>
      <c r="F464" s="109">
        <v>0.35</v>
      </c>
      <c r="G464" s="479"/>
      <c r="H464" s="79">
        <f>F464</f>
        <v>0.35</v>
      </c>
      <c r="I464" s="144"/>
      <c r="J464" s="23"/>
    </row>
    <row r="465" spans="1:10" ht="16" x14ac:dyDescent="0.2">
      <c r="A465" s="63"/>
      <c r="B465" s="75"/>
      <c r="C465" s="66"/>
      <c r="D465" s="66"/>
      <c r="E465" s="78"/>
      <c r="F465" s="78"/>
      <c r="G465" s="277"/>
      <c r="H465" s="79"/>
      <c r="I465" s="144"/>
      <c r="J465" s="23"/>
    </row>
    <row r="466" spans="1:10" ht="16" x14ac:dyDescent="0.2">
      <c r="A466" s="63"/>
      <c r="B466" s="75" t="s">
        <v>619</v>
      </c>
      <c r="C466" s="66" t="s">
        <v>204</v>
      </c>
      <c r="D466" s="66" t="s">
        <v>411</v>
      </c>
      <c r="E466" s="78">
        <v>180000</v>
      </c>
      <c r="F466" s="109">
        <f>H466-G466</f>
        <v>34.17</v>
      </c>
      <c r="G466" s="479">
        <v>2.0099999999999998</v>
      </c>
      <c r="H466" s="78">
        <v>36.18</v>
      </c>
      <c r="I466" s="144">
        <f>SUM(H466:H471)</f>
        <v>166.09999999999997</v>
      </c>
      <c r="J466" s="23"/>
    </row>
    <row r="467" spans="1:10" ht="16" x14ac:dyDescent="0.2">
      <c r="A467" s="63"/>
      <c r="B467" s="75" t="s">
        <v>619</v>
      </c>
      <c r="C467" s="66" t="s">
        <v>204</v>
      </c>
      <c r="D467" s="173" t="s">
        <v>417</v>
      </c>
      <c r="E467" s="78">
        <v>180000</v>
      </c>
      <c r="F467" s="109">
        <v>121.86</v>
      </c>
      <c r="G467" s="479"/>
      <c r="H467" s="79">
        <f>F467</f>
        <v>121.86</v>
      </c>
      <c r="I467" s="144"/>
      <c r="J467" s="23" t="s">
        <v>1029</v>
      </c>
    </row>
    <row r="468" spans="1:10" ht="16" x14ac:dyDescent="0.2">
      <c r="A468" s="63"/>
      <c r="B468" s="75" t="s">
        <v>619</v>
      </c>
      <c r="C468" s="66" t="s">
        <v>204</v>
      </c>
      <c r="D468" s="173" t="s">
        <v>412</v>
      </c>
      <c r="E468" s="78">
        <v>10000</v>
      </c>
      <c r="F468" s="109">
        <v>3.42</v>
      </c>
      <c r="G468" s="479"/>
      <c r="H468" s="79">
        <f>F468</f>
        <v>3.42</v>
      </c>
      <c r="I468" s="144"/>
      <c r="J468" s="23"/>
    </row>
    <row r="469" spans="1:10" ht="16" x14ac:dyDescent="0.2">
      <c r="A469" s="63"/>
      <c r="B469" s="75" t="s">
        <v>619</v>
      </c>
      <c r="C469" s="66" t="s">
        <v>204</v>
      </c>
      <c r="D469" s="173" t="s">
        <v>413</v>
      </c>
      <c r="E469" s="78">
        <v>50000</v>
      </c>
      <c r="F469" s="109">
        <v>2.09</v>
      </c>
      <c r="G469" s="479"/>
      <c r="H469" s="79">
        <f>F469</f>
        <v>2.09</v>
      </c>
      <c r="I469" s="144"/>
      <c r="J469" s="23"/>
    </row>
    <row r="470" spans="1:10" ht="16" x14ac:dyDescent="0.2">
      <c r="A470" s="63"/>
      <c r="B470" s="75" t="s">
        <v>619</v>
      </c>
      <c r="C470" s="66" t="s">
        <v>204</v>
      </c>
      <c r="D470" s="173" t="s">
        <v>418</v>
      </c>
      <c r="E470" s="78">
        <v>50000</v>
      </c>
      <c r="F470" s="109">
        <v>2.2000000000000002</v>
      </c>
      <c r="G470" s="479"/>
      <c r="H470" s="79">
        <f>F470</f>
        <v>2.2000000000000002</v>
      </c>
      <c r="I470" s="144"/>
      <c r="J470" s="23"/>
    </row>
    <row r="471" spans="1:10" ht="16" x14ac:dyDescent="0.2">
      <c r="A471" s="63"/>
      <c r="B471" s="75" t="s">
        <v>619</v>
      </c>
      <c r="C471" s="66" t="s">
        <v>204</v>
      </c>
      <c r="D471" s="173" t="s">
        <v>414</v>
      </c>
      <c r="E471" s="78">
        <v>10000</v>
      </c>
      <c r="F471" s="109">
        <v>0.35</v>
      </c>
      <c r="G471" s="479"/>
      <c r="H471" s="79">
        <f>F471</f>
        <v>0.35</v>
      </c>
      <c r="I471" s="144"/>
      <c r="J471" s="23"/>
    </row>
    <row r="472" spans="1:10" ht="16" x14ac:dyDescent="0.2">
      <c r="A472" s="63"/>
      <c r="B472" s="75"/>
      <c r="C472" s="66"/>
      <c r="D472" s="173"/>
      <c r="E472" s="78"/>
      <c r="F472" s="78"/>
      <c r="G472" s="277"/>
      <c r="H472" s="79"/>
      <c r="I472" s="144"/>
      <c r="J472" s="23"/>
    </row>
    <row r="473" spans="1:10" ht="16" x14ac:dyDescent="0.2">
      <c r="A473" s="63"/>
      <c r="B473" s="75" t="s">
        <v>620</v>
      </c>
      <c r="C473" s="66" t="s">
        <v>451</v>
      </c>
      <c r="D473" s="173" t="s">
        <v>411</v>
      </c>
      <c r="E473" s="78">
        <v>370000</v>
      </c>
      <c r="F473" s="109">
        <f>H473-G473</f>
        <v>23.76</v>
      </c>
      <c r="G473" s="479">
        <v>0.66</v>
      </c>
      <c r="H473" s="78">
        <v>24.42</v>
      </c>
      <c r="I473" s="144">
        <f>SUM(H473:H474)</f>
        <v>39.89</v>
      </c>
      <c r="J473" s="23" t="s">
        <v>1032</v>
      </c>
    </row>
    <row r="474" spans="1:10" ht="16" x14ac:dyDescent="0.2">
      <c r="A474" s="63"/>
      <c r="B474" s="75" t="s">
        <v>620</v>
      </c>
      <c r="C474" s="66" t="s">
        <v>451</v>
      </c>
      <c r="D474" s="173" t="s">
        <v>413</v>
      </c>
      <c r="E474" s="78">
        <v>370000</v>
      </c>
      <c r="F474" s="109">
        <v>15.47</v>
      </c>
      <c r="G474" s="479"/>
      <c r="H474" s="78">
        <f>F474</f>
        <v>15.47</v>
      </c>
      <c r="I474" s="144"/>
      <c r="J474" s="23"/>
    </row>
    <row r="475" spans="1:10" ht="16" x14ac:dyDescent="0.2">
      <c r="A475" s="63"/>
      <c r="B475" s="75"/>
      <c r="C475" s="66"/>
      <c r="D475" s="173"/>
      <c r="E475" s="78"/>
      <c r="F475" s="78"/>
      <c r="G475" s="277"/>
      <c r="H475" s="78"/>
      <c r="I475" s="144"/>
      <c r="J475" s="23"/>
    </row>
    <row r="476" spans="1:10" ht="16" x14ac:dyDescent="0.2">
      <c r="A476" s="63"/>
      <c r="B476" s="75" t="s">
        <v>665</v>
      </c>
      <c r="C476" s="66" t="s">
        <v>664</v>
      </c>
      <c r="D476" s="124" t="s">
        <v>411</v>
      </c>
      <c r="E476" s="78">
        <v>10000</v>
      </c>
      <c r="F476" s="109">
        <f>H476-G476</f>
        <v>0</v>
      </c>
      <c r="G476" s="479">
        <v>0.91</v>
      </c>
      <c r="H476" s="78">
        <v>0.91</v>
      </c>
      <c r="I476" s="144">
        <f>SUM(H476:H476)</f>
        <v>0.91</v>
      </c>
      <c r="J476" s="23"/>
    </row>
    <row r="477" spans="1:10" ht="16" x14ac:dyDescent="0.2">
      <c r="A477" s="63"/>
      <c r="B477" s="75"/>
      <c r="C477" s="66"/>
      <c r="D477" s="66"/>
      <c r="E477" s="79"/>
      <c r="F477" s="78"/>
      <c r="G477" s="277"/>
      <c r="H477" s="79"/>
      <c r="I477" s="144"/>
      <c r="J477" s="23"/>
    </row>
    <row r="478" spans="1:10" ht="16" x14ac:dyDescent="0.2">
      <c r="A478" s="63"/>
      <c r="B478" s="75" t="s">
        <v>715</v>
      </c>
      <c r="C478" s="66" t="s">
        <v>709</v>
      </c>
      <c r="D478" s="66" t="s">
        <v>411</v>
      </c>
      <c r="E478" s="79">
        <v>10000</v>
      </c>
      <c r="F478" s="78">
        <v>0</v>
      </c>
      <c r="G478" s="277">
        <v>1.26</v>
      </c>
      <c r="H478" s="79">
        <v>1.26</v>
      </c>
      <c r="I478" s="144">
        <f>SUM(H478:H481)</f>
        <v>9.6199999999999992</v>
      </c>
      <c r="J478" s="23"/>
    </row>
    <row r="479" spans="1:10" ht="16" x14ac:dyDescent="0.2">
      <c r="A479" s="63"/>
      <c r="B479" s="75" t="s">
        <v>715</v>
      </c>
      <c r="C479" s="66" t="s">
        <v>709</v>
      </c>
      <c r="D479" s="66" t="s">
        <v>417</v>
      </c>
      <c r="E479" s="79"/>
      <c r="F479" s="78"/>
      <c r="G479" s="277"/>
      <c r="H479" s="79"/>
      <c r="I479" s="144"/>
      <c r="J479" s="23" t="s">
        <v>1024</v>
      </c>
    </row>
    <row r="480" spans="1:10" ht="16" x14ac:dyDescent="0.2">
      <c r="A480" s="63"/>
      <c r="B480" s="75" t="s">
        <v>715</v>
      </c>
      <c r="C480" s="66" t="s">
        <v>709</v>
      </c>
      <c r="D480" s="66" t="s">
        <v>412</v>
      </c>
      <c r="E480" s="79"/>
      <c r="F480" s="78"/>
      <c r="G480" s="277"/>
      <c r="H480" s="79"/>
      <c r="I480" s="144"/>
      <c r="J480" s="23" t="s">
        <v>996</v>
      </c>
    </row>
    <row r="481" spans="1:10" ht="16" x14ac:dyDescent="0.2">
      <c r="A481" s="63"/>
      <c r="B481" s="75" t="s">
        <v>715</v>
      </c>
      <c r="C481" s="66" t="s">
        <v>709</v>
      </c>
      <c r="D481" s="66" t="s">
        <v>413</v>
      </c>
      <c r="E481" s="79">
        <v>200000</v>
      </c>
      <c r="F481" s="78">
        <v>8.36</v>
      </c>
      <c r="G481" s="277">
        <v>0</v>
      </c>
      <c r="H481" s="79">
        <v>8.36</v>
      </c>
      <c r="I481" s="144"/>
      <c r="J481" s="23"/>
    </row>
    <row r="482" spans="1:10" ht="16" x14ac:dyDescent="0.2">
      <c r="A482" s="63"/>
      <c r="B482" s="75" t="s">
        <v>715</v>
      </c>
      <c r="C482" s="66" t="s">
        <v>709</v>
      </c>
      <c r="D482" s="66" t="s">
        <v>418</v>
      </c>
      <c r="E482" s="79"/>
      <c r="F482" s="78"/>
      <c r="G482" s="277"/>
      <c r="H482" s="79"/>
      <c r="I482" s="144"/>
      <c r="J482" s="23" t="s">
        <v>1025</v>
      </c>
    </row>
    <row r="483" spans="1:10" ht="16" x14ac:dyDescent="0.2">
      <c r="A483" s="63"/>
      <c r="B483" s="75" t="s">
        <v>715</v>
      </c>
      <c r="C483" s="66" t="s">
        <v>709</v>
      </c>
      <c r="D483" s="66" t="s">
        <v>414</v>
      </c>
      <c r="E483" s="79"/>
      <c r="F483" s="78"/>
      <c r="G483" s="277"/>
      <c r="H483" s="79"/>
      <c r="I483" s="144"/>
      <c r="J483" s="23" t="s">
        <v>997</v>
      </c>
    </row>
    <row r="484" spans="1:10" ht="16" x14ac:dyDescent="0.2">
      <c r="A484" s="63"/>
      <c r="B484" s="75"/>
      <c r="C484" s="66"/>
      <c r="D484" s="66"/>
      <c r="E484" s="79"/>
      <c r="F484" s="78"/>
      <c r="G484" s="277"/>
      <c r="H484" s="79"/>
      <c r="I484" s="144"/>
      <c r="J484" s="23"/>
    </row>
    <row r="485" spans="1:10" ht="16" x14ac:dyDescent="0.2">
      <c r="A485" s="63"/>
      <c r="B485" s="75" t="s">
        <v>622</v>
      </c>
      <c r="C485" s="66" t="s">
        <v>166</v>
      </c>
      <c r="D485" s="66" t="s">
        <v>411</v>
      </c>
      <c r="E485" s="78">
        <v>100000</v>
      </c>
      <c r="F485" s="109">
        <f>H485-G485</f>
        <v>5.9399999999999995</v>
      </c>
      <c r="G485" s="479">
        <v>0.66</v>
      </c>
      <c r="H485" s="78">
        <v>6.6</v>
      </c>
      <c r="I485" s="144">
        <f>SUM(H485:H486)</f>
        <v>10.78</v>
      </c>
      <c r="J485" s="23"/>
    </row>
    <row r="486" spans="1:10" ht="16" x14ac:dyDescent="0.2">
      <c r="A486" s="63"/>
      <c r="B486" s="75" t="s">
        <v>622</v>
      </c>
      <c r="C486" s="66" t="s">
        <v>166</v>
      </c>
      <c r="D486" s="66" t="s">
        <v>413</v>
      </c>
      <c r="E486" s="78">
        <v>100000</v>
      </c>
      <c r="F486" s="109">
        <v>4.18</v>
      </c>
      <c r="G486" s="479"/>
      <c r="H486" s="78">
        <f>F486</f>
        <v>4.18</v>
      </c>
      <c r="I486" s="144"/>
      <c r="J486" s="23"/>
    </row>
    <row r="487" spans="1:10" ht="16" x14ac:dyDescent="0.2">
      <c r="A487" s="63"/>
      <c r="B487" s="75"/>
      <c r="C487" s="66"/>
      <c r="D487" s="66"/>
      <c r="E487" s="78"/>
      <c r="F487" s="78"/>
      <c r="G487" s="277"/>
      <c r="H487" s="78"/>
      <c r="I487" s="144"/>
      <c r="J487" s="23"/>
    </row>
    <row r="488" spans="1:10" ht="16" x14ac:dyDescent="0.2">
      <c r="A488" s="63"/>
      <c r="B488" s="75" t="s">
        <v>723</v>
      </c>
      <c r="C488" s="66" t="s">
        <v>746</v>
      </c>
      <c r="D488" s="66" t="s">
        <v>411</v>
      </c>
      <c r="E488" s="78">
        <v>10000</v>
      </c>
      <c r="F488" s="109">
        <v>0</v>
      </c>
      <c r="G488" s="479">
        <v>0.91</v>
      </c>
      <c r="H488" s="78">
        <f>SUM(F488:G488)</f>
        <v>0.91</v>
      </c>
      <c r="I488" s="144">
        <f>H488</f>
        <v>0.91</v>
      </c>
      <c r="J488" s="23" t="s">
        <v>1026</v>
      </c>
    </row>
    <row r="489" spans="1:10" ht="16" x14ac:dyDescent="0.2">
      <c r="A489" s="63"/>
      <c r="B489" s="75"/>
      <c r="C489" s="66"/>
      <c r="D489" s="66"/>
      <c r="E489" s="79"/>
      <c r="F489" s="78"/>
      <c r="G489" s="277"/>
      <c r="H489" s="79"/>
      <c r="I489" s="144"/>
      <c r="J489" s="23"/>
    </row>
    <row r="490" spans="1:10" ht="16" x14ac:dyDescent="0.2">
      <c r="A490" s="63"/>
      <c r="B490" s="75" t="s">
        <v>623</v>
      </c>
      <c r="C490" s="66" t="s">
        <v>86</v>
      </c>
      <c r="D490" s="66" t="s">
        <v>411</v>
      </c>
      <c r="E490" s="78">
        <v>10000</v>
      </c>
      <c r="F490" s="109">
        <v>0</v>
      </c>
      <c r="G490" s="479">
        <v>3.08</v>
      </c>
      <c r="H490" s="78">
        <v>3.08</v>
      </c>
      <c r="I490" s="144">
        <f>SUM(H490:H491)</f>
        <v>3.5</v>
      </c>
      <c r="J490" s="211"/>
    </row>
    <row r="491" spans="1:10" ht="16" x14ac:dyDescent="0.2">
      <c r="A491" s="122"/>
      <c r="B491" s="75" t="s">
        <v>623</v>
      </c>
      <c r="C491" s="66" t="s">
        <v>86</v>
      </c>
      <c r="D491" s="124" t="s">
        <v>413</v>
      </c>
      <c r="E491" s="152">
        <v>10000</v>
      </c>
      <c r="F491" s="109">
        <v>0.42</v>
      </c>
      <c r="G491" s="479"/>
      <c r="H491" s="79">
        <f>F491</f>
        <v>0.42</v>
      </c>
      <c r="I491" s="144"/>
      <c r="J491" s="23"/>
    </row>
    <row r="492" spans="1:10" ht="16" x14ac:dyDescent="0.2">
      <c r="A492" s="122"/>
      <c r="B492" s="75"/>
      <c r="C492" s="66"/>
      <c r="D492" s="124"/>
      <c r="E492" s="152"/>
      <c r="F492" s="109"/>
      <c r="G492" s="479"/>
      <c r="H492" s="79"/>
      <c r="I492" s="144"/>
      <c r="J492" s="23"/>
    </row>
    <row r="493" spans="1:10" ht="16" x14ac:dyDescent="0.2">
      <c r="A493" s="122"/>
      <c r="B493" s="75" t="s">
        <v>929</v>
      </c>
      <c r="C493" s="66" t="s">
        <v>526</v>
      </c>
      <c r="D493" s="124" t="s">
        <v>411</v>
      </c>
      <c r="E493" s="152">
        <v>10000</v>
      </c>
      <c r="F493" s="109">
        <v>0</v>
      </c>
      <c r="G493" s="479">
        <v>0.66</v>
      </c>
      <c r="H493" s="79">
        <v>0.66</v>
      </c>
      <c r="I493" s="144">
        <v>0.66</v>
      </c>
      <c r="J493" s="23"/>
    </row>
    <row r="494" spans="1:10" ht="16" x14ac:dyDescent="0.2">
      <c r="A494" s="122"/>
      <c r="B494" s="75" t="s">
        <v>929</v>
      </c>
      <c r="C494" s="66" t="s">
        <v>526</v>
      </c>
      <c r="D494" s="124" t="s">
        <v>412</v>
      </c>
      <c r="E494" s="152"/>
      <c r="F494" s="109"/>
      <c r="G494" s="479"/>
      <c r="H494" s="79"/>
      <c r="I494" s="144"/>
      <c r="J494" s="23" t="s">
        <v>996</v>
      </c>
    </row>
    <row r="495" spans="1:10" ht="16" x14ac:dyDescent="0.2">
      <c r="A495" s="122"/>
      <c r="B495" s="75" t="s">
        <v>929</v>
      </c>
      <c r="C495" s="66" t="s">
        <v>526</v>
      </c>
      <c r="D495" s="124" t="s">
        <v>413</v>
      </c>
      <c r="E495" s="152"/>
      <c r="F495" s="109"/>
      <c r="G495" s="479"/>
      <c r="H495" s="79"/>
      <c r="I495" s="144"/>
      <c r="J495" s="23" t="s">
        <v>1027</v>
      </c>
    </row>
    <row r="496" spans="1:10" ht="16" x14ac:dyDescent="0.2">
      <c r="A496" s="122"/>
      <c r="B496" s="123"/>
      <c r="C496" s="124"/>
      <c r="D496" s="124"/>
      <c r="E496" s="152"/>
      <c r="F496" s="78"/>
      <c r="G496" s="277"/>
      <c r="H496" s="79"/>
      <c r="I496" s="144"/>
      <c r="J496" s="23"/>
    </row>
    <row r="497" spans="1:10" ht="16" x14ac:dyDescent="0.2">
      <c r="A497" s="136"/>
      <c r="B497" s="137"/>
      <c r="C497" s="134" t="s">
        <v>400</v>
      </c>
      <c r="D497" s="134"/>
      <c r="E497" s="153"/>
      <c r="F497" s="79"/>
      <c r="G497" s="481"/>
      <c r="H497" s="79"/>
      <c r="I497" s="144">
        <f>SUM(I5:I496)</f>
        <v>2967.0200000000004</v>
      </c>
      <c r="J497" s="231"/>
    </row>
    <row r="498" spans="1:10" ht="16" x14ac:dyDescent="0.2">
      <c r="A498" s="122"/>
      <c r="B498" s="123"/>
      <c r="C498" s="124"/>
      <c r="D498" s="124"/>
      <c r="E498" s="152"/>
      <c r="F498" s="78"/>
      <c r="G498" s="277"/>
      <c r="H498" s="79"/>
      <c r="J498" s="23"/>
    </row>
    <row r="499" spans="1:10" ht="16" x14ac:dyDescent="0.2">
      <c r="A499" s="125" t="s">
        <v>395</v>
      </c>
      <c r="B499" s="75"/>
      <c r="C499" s="66"/>
      <c r="D499" s="66"/>
      <c r="E499" s="78"/>
      <c r="F499" s="109"/>
      <c r="G499" s="479"/>
      <c r="H499" s="78"/>
      <c r="I499" s="144"/>
      <c r="J499" s="23"/>
    </row>
    <row r="500" spans="1:10" ht="16" x14ac:dyDescent="0.2">
      <c r="A500" s="23"/>
      <c r="B500" s="23"/>
      <c r="C500" s="23"/>
      <c r="D500" s="66"/>
      <c r="E500" s="79"/>
      <c r="F500" s="78"/>
      <c r="G500" s="277"/>
      <c r="H500" s="79"/>
      <c r="I500" s="144"/>
      <c r="J500" s="23"/>
    </row>
    <row r="501" spans="1:10" ht="16" x14ac:dyDescent="0.2">
      <c r="A501" s="63"/>
      <c r="B501" s="494"/>
      <c r="C501" s="495" t="s">
        <v>886</v>
      </c>
      <c r="D501" s="495" t="s">
        <v>413</v>
      </c>
      <c r="E501" s="496"/>
      <c r="F501" s="496"/>
      <c r="G501" s="497"/>
      <c r="H501" s="496"/>
      <c r="I501" s="496"/>
      <c r="J501" s="498" t="s">
        <v>1028</v>
      </c>
    </row>
    <row r="502" spans="1:10" ht="16" x14ac:dyDescent="0.2">
      <c r="A502" s="23"/>
      <c r="B502" s="23"/>
      <c r="C502" s="23"/>
      <c r="D502" s="66"/>
      <c r="E502" s="79"/>
      <c r="F502" s="78"/>
      <c r="G502" s="277"/>
      <c r="H502" s="79"/>
      <c r="I502" s="144"/>
      <c r="J502" s="23"/>
    </row>
    <row r="503" spans="1:10" ht="16" x14ac:dyDescent="0.2">
      <c r="A503" s="131"/>
      <c r="B503" s="137" t="s">
        <v>395</v>
      </c>
      <c r="C503" s="134" t="s">
        <v>400</v>
      </c>
      <c r="D503" s="134"/>
      <c r="E503" s="153"/>
      <c r="F503" s="153"/>
      <c r="G503" s="153">
        <f>SUM(G5:G497)</f>
        <v>370.12999999999994</v>
      </c>
      <c r="H503" s="135"/>
      <c r="J503" s="133"/>
    </row>
    <row r="504" spans="1:10" ht="16" x14ac:dyDescent="0.2">
      <c r="A504" s="596"/>
      <c r="B504" s="597"/>
      <c r="C504" s="598"/>
      <c r="D504" s="143"/>
      <c r="E504" s="154"/>
      <c r="F504" s="162"/>
      <c r="G504" s="490"/>
      <c r="H504" s="93"/>
      <c r="I504" s="144">
        <f>SUM(I497:I501)</f>
        <v>2967.0200000000004</v>
      </c>
      <c r="J504" s="94"/>
    </row>
    <row r="505" spans="1:10" ht="16" x14ac:dyDescent="0.2">
      <c r="A505" s="599" t="s">
        <v>439</v>
      </c>
      <c r="B505" s="600"/>
      <c r="C505" s="601"/>
      <c r="D505" s="259"/>
      <c r="E505" s="265"/>
      <c r="F505" s="264"/>
      <c r="G505" s="482"/>
      <c r="H505" s="264"/>
      <c r="I505" s="264">
        <f>SUM(I506:I517)</f>
        <v>0</v>
      </c>
      <c r="J505" s="261"/>
    </row>
    <row r="506" spans="1:10" ht="16" x14ac:dyDescent="0.2">
      <c r="A506" s="63"/>
      <c r="B506" s="75"/>
      <c r="C506" s="66"/>
      <c r="D506" s="66"/>
      <c r="E506" s="104"/>
      <c r="F506" s="104"/>
      <c r="G506" s="63"/>
      <c r="H506" s="23"/>
      <c r="I506" s="335"/>
      <c r="J506" s="23"/>
    </row>
    <row r="507" spans="1:10" ht="16" x14ac:dyDescent="0.2">
      <c r="A507" s="23"/>
      <c r="B507" s="75"/>
      <c r="C507" s="66"/>
      <c r="D507" s="23"/>
      <c r="E507" s="104"/>
      <c r="F507" s="104"/>
      <c r="G507" s="63"/>
      <c r="H507" s="23"/>
      <c r="I507" s="104"/>
      <c r="J507" s="23"/>
    </row>
    <row r="508" spans="1:10" ht="16" x14ac:dyDescent="0.2">
      <c r="A508" s="63"/>
      <c r="B508" s="75"/>
      <c r="C508" s="66"/>
      <c r="D508" s="66"/>
      <c r="E508" s="104"/>
      <c r="F508" s="104"/>
      <c r="G508" s="63"/>
      <c r="H508" s="23"/>
      <c r="I508" s="335"/>
      <c r="J508" s="23"/>
    </row>
    <row r="509" spans="1:10" ht="16" x14ac:dyDescent="0.2">
      <c r="A509" s="63"/>
      <c r="B509" s="75"/>
      <c r="C509" s="66"/>
      <c r="D509" s="66"/>
      <c r="E509" s="104"/>
      <c r="F509" s="104"/>
      <c r="G509" s="63"/>
      <c r="H509" s="23"/>
      <c r="I509" s="335"/>
      <c r="J509" s="23"/>
    </row>
    <row r="510" spans="1:10" ht="16" x14ac:dyDescent="0.2">
      <c r="A510" s="63"/>
      <c r="B510" s="75"/>
      <c r="C510" s="66"/>
      <c r="D510" s="23"/>
      <c r="E510" s="104"/>
      <c r="F510" s="104"/>
      <c r="G510" s="63"/>
      <c r="H510" s="23"/>
      <c r="I510" s="335"/>
      <c r="J510" s="23"/>
    </row>
    <row r="511" spans="1:10" ht="16" x14ac:dyDescent="0.2">
      <c r="A511" s="63"/>
      <c r="B511" s="75"/>
      <c r="C511" s="85"/>
      <c r="D511" s="66"/>
      <c r="E511" s="104"/>
      <c r="F511" s="104"/>
      <c r="G511" s="63"/>
      <c r="H511" s="23"/>
      <c r="I511" s="335"/>
      <c r="J511" s="23"/>
    </row>
    <row r="512" spans="1:10" ht="16" x14ac:dyDescent="0.2">
      <c r="A512" s="63"/>
      <c r="B512" s="75"/>
      <c r="C512" s="85"/>
      <c r="D512" s="66"/>
      <c r="E512" s="104"/>
      <c r="F512" s="104"/>
      <c r="G512" s="63"/>
      <c r="H512" s="23"/>
      <c r="I512" s="335"/>
      <c r="J512" s="23"/>
    </row>
    <row r="513" spans="1:10" ht="16" x14ac:dyDescent="0.2">
      <c r="A513" s="63"/>
      <c r="B513" s="75"/>
      <c r="C513" s="66"/>
      <c r="D513" s="66"/>
      <c r="E513" s="104"/>
      <c r="F513" s="104"/>
      <c r="G513" s="63"/>
      <c r="H513" s="23"/>
      <c r="I513" s="335"/>
      <c r="J513" s="23"/>
    </row>
    <row r="514" spans="1:10" ht="16" x14ac:dyDescent="0.2">
      <c r="A514" s="63"/>
      <c r="B514" s="75"/>
      <c r="C514" s="70"/>
      <c r="D514" s="66"/>
      <c r="E514" s="104"/>
      <c r="F514" s="104"/>
      <c r="G514" s="63"/>
      <c r="H514" s="23"/>
      <c r="I514" s="335"/>
      <c r="J514" s="23"/>
    </row>
    <row r="515" spans="1:10" ht="16" x14ac:dyDescent="0.2">
      <c r="A515" s="63"/>
      <c r="B515" s="75"/>
      <c r="C515" s="70"/>
      <c r="D515" s="66"/>
      <c r="E515" s="104"/>
      <c r="F515" s="104"/>
      <c r="G515" s="63"/>
      <c r="H515" s="23"/>
      <c r="I515" s="335"/>
      <c r="J515" s="23"/>
    </row>
    <row r="516" spans="1:10" ht="16" x14ac:dyDescent="0.2">
      <c r="A516" s="63"/>
      <c r="B516" s="75"/>
      <c r="C516" s="66"/>
      <c r="D516" s="66"/>
      <c r="E516" s="104"/>
      <c r="F516" s="104"/>
      <c r="G516" s="63"/>
      <c r="H516" s="23"/>
      <c r="I516" s="335"/>
      <c r="J516" s="23"/>
    </row>
    <row r="517" spans="1:10" ht="16" x14ac:dyDescent="0.2">
      <c r="A517" s="63"/>
      <c r="B517" s="75"/>
      <c r="C517" s="66"/>
      <c r="D517" s="66"/>
      <c r="E517" s="104"/>
      <c r="F517" s="104"/>
      <c r="G517" s="63"/>
      <c r="H517" s="23"/>
      <c r="I517" s="335"/>
      <c r="J517" s="23"/>
    </row>
    <row r="518" spans="1:10" ht="16" x14ac:dyDescent="0.2">
      <c r="A518" s="63"/>
      <c r="B518" s="75"/>
      <c r="C518" s="85"/>
      <c r="D518" s="66"/>
      <c r="E518" s="104"/>
      <c r="F518" s="104"/>
      <c r="G518" s="63"/>
      <c r="H518" s="23"/>
      <c r="I518" s="335"/>
      <c r="J518" s="23"/>
    </row>
    <row r="519" spans="1:10" s="344" customFormat="1" x14ac:dyDescent="0.15">
      <c r="A519" s="23"/>
      <c r="B519" s="23"/>
      <c r="C519" s="23"/>
      <c r="D519" s="23"/>
      <c r="E519" s="104"/>
      <c r="F519" s="104"/>
      <c r="G519" s="63"/>
      <c r="H519" s="23"/>
      <c r="I519" s="23"/>
      <c r="J519" s="23"/>
    </row>
    <row r="520" spans="1:10" ht="16" x14ac:dyDescent="0.2">
      <c r="A520" s="605" t="s">
        <v>52</v>
      </c>
      <c r="B520" s="606"/>
      <c r="C520" s="607"/>
      <c r="D520" s="316"/>
      <c r="E520" s="317"/>
      <c r="F520" s="318"/>
      <c r="G520" s="483"/>
      <c r="H520" s="319"/>
      <c r="I520" s="370">
        <f>I504+I505</f>
        <v>2967.0200000000004</v>
      </c>
      <c r="J520" s="320"/>
    </row>
    <row r="521" spans="1:10" s="182" customFormat="1" ht="31" x14ac:dyDescent="0.55000000000000004">
      <c r="C521" s="183" t="s">
        <v>388</v>
      </c>
      <c r="D521" s="526" t="s">
        <v>865</v>
      </c>
      <c r="E521" s="527">
        <v>45194</v>
      </c>
      <c r="F521" s="491"/>
      <c r="G521" s="492"/>
      <c r="H521" s="186"/>
      <c r="I521" s="187"/>
      <c r="J521" s="188"/>
    </row>
    <row r="522" spans="1:10" x14ac:dyDescent="0.15">
      <c r="F522" s="145"/>
      <c r="G522" s="13"/>
      <c r="I522"/>
    </row>
    <row r="523" spans="1:10" x14ac:dyDescent="0.15">
      <c r="G523" s="550">
        <f>I520-G503</f>
        <v>2596.8900000000003</v>
      </c>
    </row>
    <row r="531" spans="2:10" x14ac:dyDescent="0.15">
      <c r="B531" t="s">
        <v>993</v>
      </c>
    </row>
    <row r="532" spans="2:10" ht="16" x14ac:dyDescent="0.2">
      <c r="B532" s="494" t="s">
        <v>575</v>
      </c>
      <c r="C532" s="555" t="s">
        <v>332</v>
      </c>
      <c r="D532" s="555" t="s">
        <v>411</v>
      </c>
      <c r="E532" s="556">
        <v>360000</v>
      </c>
      <c r="F532" s="557">
        <f>H532-G532</f>
        <v>23.1</v>
      </c>
      <c r="G532" s="497">
        <v>0.66</v>
      </c>
      <c r="H532" s="557">
        <v>23.76</v>
      </c>
      <c r="I532" s="557">
        <f>SUM(H532:H533)</f>
        <v>38.81</v>
      </c>
      <c r="J532" s="498" t="s">
        <v>952</v>
      </c>
    </row>
    <row r="533" spans="2:10" ht="16" x14ac:dyDescent="0.2">
      <c r="B533" s="494" t="s">
        <v>575</v>
      </c>
      <c r="C533" s="555" t="s">
        <v>332</v>
      </c>
      <c r="D533" s="555" t="s">
        <v>413</v>
      </c>
      <c r="E533" s="556">
        <v>360000</v>
      </c>
      <c r="F533" s="557">
        <v>15.05</v>
      </c>
      <c r="G533" s="558"/>
      <c r="H533" s="557">
        <f>F533</f>
        <v>15.05</v>
      </c>
      <c r="I533" s="557"/>
      <c r="J533" s="498"/>
    </row>
  </sheetData>
  <mergeCells count="4">
    <mergeCell ref="A2:C2"/>
    <mergeCell ref="A504:C504"/>
    <mergeCell ref="A505:C505"/>
    <mergeCell ref="A520:C520"/>
  </mergeCells>
  <conditionalFormatting sqref="A104:A108 A114">
    <cfRule type="duplicateValues" dxfId="954" priority="15"/>
  </conditionalFormatting>
  <conditionalFormatting sqref="B11:B14">
    <cfRule type="duplicateValues" dxfId="953" priority="6"/>
    <cfRule type="duplicateValues" dxfId="952" priority="7"/>
  </conditionalFormatting>
  <conditionalFormatting sqref="B103:B119">
    <cfRule type="duplicateValues" dxfId="951" priority="17"/>
  </conditionalFormatting>
  <conditionalFormatting sqref="B109:B113 B115:B119">
    <cfRule type="duplicateValues" dxfId="950" priority="14"/>
  </conditionalFormatting>
  <conditionalFormatting sqref="B256:B268">
    <cfRule type="duplicateValues" dxfId="949" priority="19"/>
    <cfRule type="duplicateValues" dxfId="948" priority="20"/>
  </conditionalFormatting>
  <conditionalFormatting sqref="B510">
    <cfRule type="duplicateValues" dxfId="947" priority="3"/>
    <cfRule type="duplicateValues" dxfId="946" priority="4"/>
  </conditionalFormatting>
  <conditionalFormatting sqref="B511:B518 B498:B499 B10 B1:B6 B501 B503:B509 B15:B102 B120:B255 B520:B1048576 B269:B496">
    <cfRule type="duplicateValues" dxfId="945" priority="10"/>
  </conditionalFormatting>
  <conditionalFormatting sqref="B520:B531 B534:B1048576">
    <cfRule type="duplicateValues" dxfId="944" priority="13"/>
  </conditionalFormatting>
  <conditionalFormatting sqref="B520:B1048576 B501 B10 B1:B6 B503:B518 B15:B102 B120:B499">
    <cfRule type="duplicateValues" dxfId="943" priority="9"/>
  </conditionalFormatting>
  <conditionalFormatting sqref="C11:C14">
    <cfRule type="duplicateValues" dxfId="942" priority="8"/>
  </conditionalFormatting>
  <conditionalFormatting sqref="C163:C173">
    <cfRule type="duplicateValues" dxfId="941" priority="18"/>
  </conditionalFormatting>
  <conditionalFormatting sqref="C222">
    <cfRule type="duplicateValues" dxfId="940" priority="421"/>
  </conditionalFormatting>
  <conditionalFormatting sqref="C256:C268">
    <cfRule type="duplicateValues" dxfId="939" priority="21"/>
  </conditionalFormatting>
  <conditionalFormatting sqref="C510">
    <cfRule type="duplicateValues" dxfId="938" priority="5"/>
  </conditionalFormatting>
  <conditionalFormatting sqref="C511:C518 C498:C499 A104:A108 A114 C10 C1:C6 C501 C503:C509 C15:C255 C520:C1048576 C269:C415 C417:C496">
    <cfRule type="duplicateValues" dxfId="937" priority="16"/>
  </conditionalFormatting>
  <conditionalFormatting sqref="C532:C533">
    <cfRule type="duplicateValues" dxfId="936" priority="2"/>
  </conditionalFormatting>
  <conditionalFormatting sqref="J23:J152 J154:J165 J167:J176 J178:J186 J188:J193 J195:J211 J213:J285 J288:J290 J298:J300 J302:J345 J347:J397 J400:J417 J419:J435 J437:J489 J491:J496 J498:J503 J506">
    <cfRule type="notContainsBlanks" dxfId="935" priority="11">
      <formula>LEN(TRIM(J23))&gt;0</formula>
    </cfRule>
  </conditionalFormatting>
  <conditionalFormatting sqref="J532:J533">
    <cfRule type="notContainsBlanks" dxfId="934" priority="1">
      <formula>LEN(TRIM(J532))&gt;0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B68B-97F2-2542-84C0-8E6091F0B0BA}">
  <dimension ref="A1:AC496"/>
  <sheetViews>
    <sheetView topLeftCell="A229" workbookViewId="0">
      <selection activeCell="G478" sqref="G478:G480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476" customWidth="1"/>
    <col min="8" max="8" width="19.6640625" bestFit="1" customWidth="1"/>
    <col min="9" max="9" width="19" style="18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940</v>
      </c>
      <c r="H2" s="77" t="s">
        <v>459</v>
      </c>
      <c r="I2" s="365">
        <v>45261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278">
        <v>5.0199999999999996</v>
      </c>
      <c r="H7" s="86">
        <f>F7+G7</f>
        <v>5.0199999999999996</v>
      </c>
      <c r="I7" s="192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278"/>
      <c r="H8" s="86">
        <f>F8</f>
        <v>0.42</v>
      </c>
      <c r="I8" s="19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278"/>
      <c r="H9" s="86"/>
      <c r="I9" s="192"/>
      <c r="J9" s="85"/>
    </row>
    <row r="10" spans="1:10" ht="16" x14ac:dyDescent="0.2">
      <c r="A10" s="275"/>
      <c r="B10" s="275">
        <v>2247</v>
      </c>
      <c r="C10" s="279" t="s">
        <v>632</v>
      </c>
      <c r="D10" s="279" t="s">
        <v>411</v>
      </c>
      <c r="E10" s="280">
        <v>10000</v>
      </c>
      <c r="F10" s="281">
        <v>0</v>
      </c>
      <c r="G10" s="278">
        <v>0.53</v>
      </c>
      <c r="H10" s="282">
        <f>F10+G10</f>
        <v>0.53</v>
      </c>
      <c r="I10" s="487">
        <f>SUM(H10:H11)</f>
        <v>0.95</v>
      </c>
      <c r="J10" s="275"/>
    </row>
    <row r="11" spans="1:10" ht="16" x14ac:dyDescent="0.2">
      <c r="A11" s="275"/>
      <c r="B11" s="275">
        <v>2247</v>
      </c>
      <c r="C11" s="279" t="s">
        <v>632</v>
      </c>
      <c r="D11" s="279" t="s">
        <v>413</v>
      </c>
      <c r="E11" s="280">
        <v>10000</v>
      </c>
      <c r="F11" s="281">
        <v>0.42</v>
      </c>
      <c r="G11" s="278"/>
      <c r="H11" s="282">
        <f>F11</f>
        <v>0.42</v>
      </c>
      <c r="I11" s="487"/>
      <c r="J11" s="275"/>
    </row>
    <row r="12" spans="1:10" ht="16" x14ac:dyDescent="0.2">
      <c r="A12" s="275"/>
      <c r="B12" s="275"/>
      <c r="C12" s="279"/>
      <c r="D12" s="279"/>
      <c r="E12" s="280"/>
      <c r="F12" s="281"/>
      <c r="G12" s="278"/>
      <c r="H12" s="282"/>
      <c r="I12" s="367"/>
      <c r="J12" s="275"/>
    </row>
    <row r="13" spans="1:10" ht="16" x14ac:dyDescent="0.2">
      <c r="A13" s="275"/>
      <c r="B13" s="275">
        <v>2303</v>
      </c>
      <c r="C13" s="279" t="s">
        <v>842</v>
      </c>
      <c r="D13" s="279" t="s">
        <v>411</v>
      </c>
      <c r="E13" s="486">
        <v>10000</v>
      </c>
      <c r="F13" s="281"/>
      <c r="G13" s="281">
        <v>8.02</v>
      </c>
      <c r="H13" s="282">
        <v>8.02</v>
      </c>
      <c r="I13" s="367">
        <f>G13+F14</f>
        <v>8.44</v>
      </c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413</v>
      </c>
      <c r="E14" s="280">
        <v>10000</v>
      </c>
      <c r="F14" s="281">
        <v>0.42</v>
      </c>
      <c r="G14" s="278"/>
      <c r="H14" s="282">
        <v>0.42</v>
      </c>
      <c r="I14" s="36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275">
        <v>2261</v>
      </c>
      <c r="C16" s="279" t="s">
        <v>672</v>
      </c>
      <c r="D16" s="279" t="s">
        <v>411</v>
      </c>
      <c r="E16" s="280">
        <v>10000</v>
      </c>
      <c r="F16" s="281">
        <f>H16-G16</f>
        <v>0</v>
      </c>
      <c r="G16" s="278">
        <v>2.0099999999999998</v>
      </c>
      <c r="H16" s="282">
        <v>2.0099999999999998</v>
      </c>
      <c r="I16" s="367">
        <f>SUM(H16:H17)</f>
        <v>2.4299999999999997</v>
      </c>
      <c r="J16" s="275"/>
    </row>
    <row r="17" spans="1:10" ht="16" x14ac:dyDescent="0.2">
      <c r="A17" s="275"/>
      <c r="B17" s="275">
        <v>2261</v>
      </c>
      <c r="C17" s="279" t="s">
        <v>672</v>
      </c>
      <c r="D17" s="279" t="s">
        <v>413</v>
      </c>
      <c r="E17" s="280">
        <v>10000</v>
      </c>
      <c r="F17" s="281">
        <v>0.42</v>
      </c>
      <c r="G17" s="278"/>
      <c r="H17" s="282">
        <f>F17</f>
        <v>0.42</v>
      </c>
      <c r="I17" s="367"/>
      <c r="J17" s="275"/>
    </row>
    <row r="18" spans="1:10" ht="16" x14ac:dyDescent="0.2">
      <c r="A18" s="275"/>
      <c r="B18" s="275"/>
      <c r="C18" s="276"/>
      <c r="D18" s="276"/>
      <c r="E18" s="277"/>
      <c r="F18" s="278"/>
      <c r="G18" s="275"/>
      <c r="H18" s="275"/>
      <c r="I18" s="368"/>
      <c r="J18" s="275"/>
    </row>
    <row r="19" spans="1:10" ht="16" x14ac:dyDescent="0.2">
      <c r="A19" s="63"/>
      <c r="B19" s="75" t="s">
        <v>539</v>
      </c>
      <c r="C19" s="66" t="s">
        <v>198</v>
      </c>
      <c r="D19" s="66" t="s">
        <v>411</v>
      </c>
      <c r="E19" s="78">
        <v>100000</v>
      </c>
      <c r="F19" s="254">
        <v>18.09</v>
      </c>
      <c r="G19" s="478">
        <v>2.0099999999999998</v>
      </c>
      <c r="H19" s="78">
        <f>SUM(F19:G19)</f>
        <v>20.100000000000001</v>
      </c>
      <c r="I19" s="144">
        <f>SUM(H19:H22)</f>
        <v>28.050000000000004</v>
      </c>
      <c r="J19" s="23"/>
    </row>
    <row r="20" spans="1:10" ht="16" x14ac:dyDescent="0.2">
      <c r="A20" s="63"/>
      <c r="B20" s="75" t="s">
        <v>539</v>
      </c>
      <c r="C20" s="66" t="s">
        <v>198</v>
      </c>
      <c r="D20" s="66" t="s">
        <v>412</v>
      </c>
      <c r="E20" s="78">
        <v>10000</v>
      </c>
      <c r="F20" s="109">
        <v>3.42</v>
      </c>
      <c r="G20" s="479"/>
      <c r="H20" s="78">
        <f>F20</f>
        <v>3.42</v>
      </c>
      <c r="I20" s="144"/>
      <c r="J20" s="23"/>
    </row>
    <row r="21" spans="1:10" ht="16" x14ac:dyDescent="0.2">
      <c r="A21" s="63"/>
      <c r="B21" s="75" t="s">
        <v>539</v>
      </c>
      <c r="C21" s="66" t="s">
        <v>198</v>
      </c>
      <c r="D21" s="66" t="s">
        <v>413</v>
      </c>
      <c r="E21" s="78">
        <v>100000</v>
      </c>
      <c r="F21" s="109">
        <v>4.18</v>
      </c>
      <c r="G21" s="479"/>
      <c r="H21" s="78">
        <f>F21</f>
        <v>4.18</v>
      </c>
      <c r="I21" s="144"/>
      <c r="J21" s="23"/>
    </row>
    <row r="22" spans="1:10" ht="16" x14ac:dyDescent="0.2">
      <c r="A22" s="63"/>
      <c r="B22" s="75" t="s">
        <v>539</v>
      </c>
      <c r="C22" s="66" t="s">
        <v>198</v>
      </c>
      <c r="D22" s="66" t="s">
        <v>414</v>
      </c>
      <c r="E22" s="78">
        <v>10000</v>
      </c>
      <c r="F22" s="109">
        <v>0.35</v>
      </c>
      <c r="G22" s="479"/>
      <c r="H22" s="78">
        <f>F22</f>
        <v>0.35</v>
      </c>
      <c r="I22" s="144"/>
      <c r="J22" s="23"/>
    </row>
    <row r="23" spans="1:10" ht="16" x14ac:dyDescent="0.2">
      <c r="A23" s="63"/>
      <c r="B23" s="75"/>
      <c r="C23" s="66"/>
      <c r="D23" s="66"/>
      <c r="E23" s="79"/>
      <c r="F23" s="109"/>
      <c r="H23" s="78"/>
      <c r="I23" s="144"/>
      <c r="J23" s="23"/>
    </row>
    <row r="24" spans="1:10" ht="16" x14ac:dyDescent="0.2">
      <c r="A24" s="63"/>
      <c r="B24" s="75" t="s">
        <v>718</v>
      </c>
      <c r="C24" s="23" t="s">
        <v>733</v>
      </c>
      <c r="D24" s="66" t="s">
        <v>411</v>
      </c>
      <c r="E24" s="79">
        <v>100000</v>
      </c>
      <c r="F24" s="109">
        <f>H24-G24</f>
        <v>8.19</v>
      </c>
      <c r="G24" s="479">
        <v>0.91</v>
      </c>
      <c r="H24" s="78">
        <v>9.1</v>
      </c>
      <c r="I24" s="366">
        <f>SUM(H24:H25)</f>
        <v>17.46</v>
      </c>
      <c r="J24" s="23"/>
    </row>
    <row r="25" spans="1:10" ht="16" x14ac:dyDescent="0.2">
      <c r="A25" s="63"/>
      <c r="B25" s="75" t="s">
        <v>718</v>
      </c>
      <c r="C25" s="23" t="s">
        <v>733</v>
      </c>
      <c r="D25" s="66" t="s">
        <v>413</v>
      </c>
      <c r="E25" s="79">
        <v>200000</v>
      </c>
      <c r="F25" s="109">
        <v>8.36</v>
      </c>
      <c r="G25" s="479"/>
      <c r="H25" s="78">
        <v>8.36</v>
      </c>
      <c r="I25" s="144"/>
      <c r="J25" s="23"/>
    </row>
    <row r="26" spans="1:10" ht="16" x14ac:dyDescent="0.2">
      <c r="A26" s="63"/>
      <c r="B26" s="75"/>
      <c r="C26" s="66"/>
      <c r="D26" s="66"/>
      <c r="E26" s="79"/>
      <c r="F26" s="109"/>
      <c r="G26" s="479"/>
      <c r="H26" s="78"/>
      <c r="I26" s="144"/>
      <c r="J26" s="23"/>
    </row>
    <row r="27" spans="1:10" ht="16" x14ac:dyDescent="0.2">
      <c r="A27" s="63"/>
      <c r="B27" s="75" t="s">
        <v>542</v>
      </c>
      <c r="C27" s="66" t="s">
        <v>89</v>
      </c>
      <c r="D27" s="66" t="s">
        <v>411</v>
      </c>
      <c r="E27" s="79">
        <v>10000</v>
      </c>
      <c r="F27" s="109">
        <v>0</v>
      </c>
      <c r="G27" s="479">
        <f>H27-F27</f>
        <v>5.0199999999999996</v>
      </c>
      <c r="H27" s="78">
        <v>5.0199999999999996</v>
      </c>
      <c r="I27" s="144">
        <f>SUM(H27)</f>
        <v>5.0199999999999996</v>
      </c>
      <c r="J27" s="23"/>
    </row>
    <row r="28" spans="1:10" ht="16" x14ac:dyDescent="0.2">
      <c r="A28" s="63"/>
      <c r="B28" s="75"/>
      <c r="C28" s="66"/>
      <c r="D28" s="66"/>
      <c r="E28" s="79"/>
      <c r="F28" s="109"/>
      <c r="G28" s="479"/>
      <c r="H28" s="78"/>
      <c r="I28" s="144"/>
      <c r="J28" s="23"/>
    </row>
    <row r="29" spans="1:10" ht="16" x14ac:dyDescent="0.2">
      <c r="A29" s="63"/>
      <c r="B29" s="97">
        <v>2309</v>
      </c>
      <c r="C29" s="66" t="s">
        <v>867</v>
      </c>
      <c r="D29" s="66" t="s">
        <v>411</v>
      </c>
      <c r="E29" s="79">
        <v>10000</v>
      </c>
      <c r="F29" s="109">
        <v>0</v>
      </c>
      <c r="G29" s="479">
        <v>3.08</v>
      </c>
      <c r="H29" s="78"/>
      <c r="I29" s="144">
        <v>3.08</v>
      </c>
      <c r="J29" s="23"/>
    </row>
    <row r="30" spans="1:10" ht="16" x14ac:dyDescent="0.2">
      <c r="A30" s="63"/>
      <c r="B30" s="75"/>
      <c r="C30" s="66"/>
      <c r="D30" s="66"/>
      <c r="E30" s="79"/>
      <c r="F30" s="78"/>
      <c r="G30" s="277"/>
      <c r="H30" s="78"/>
      <c r="I30" s="144"/>
      <c r="J30" s="23"/>
    </row>
    <row r="31" spans="1:10" ht="16" x14ac:dyDescent="0.2">
      <c r="A31" s="63"/>
      <c r="B31" s="75" t="s">
        <v>543</v>
      </c>
      <c r="C31" s="66" t="s">
        <v>138</v>
      </c>
      <c r="D31" s="66" t="s">
        <v>411</v>
      </c>
      <c r="E31" s="78">
        <v>10000</v>
      </c>
      <c r="F31" s="78">
        <v>0</v>
      </c>
      <c r="G31" s="277">
        <f>H31-F31</f>
        <v>2.0099999999999998</v>
      </c>
      <c r="H31" s="78">
        <v>2.0099999999999998</v>
      </c>
      <c r="I31" s="144">
        <f>SUM(H31:H32)</f>
        <v>2.4299999999999997</v>
      </c>
      <c r="J31" s="23"/>
    </row>
    <row r="32" spans="1:10" ht="16" x14ac:dyDescent="0.2">
      <c r="A32" s="63"/>
      <c r="B32" s="75" t="s">
        <v>543</v>
      </c>
      <c r="C32" s="66" t="s">
        <v>138</v>
      </c>
      <c r="D32" s="66" t="s">
        <v>413</v>
      </c>
      <c r="E32" s="78">
        <v>10000</v>
      </c>
      <c r="F32" s="78">
        <v>0.42</v>
      </c>
      <c r="G32" s="277"/>
      <c r="H32" s="78">
        <v>0.42</v>
      </c>
      <c r="I32" s="144"/>
      <c r="J32" s="23"/>
    </row>
    <row r="33" spans="1:10" ht="16" x14ac:dyDescent="0.2">
      <c r="A33" s="63"/>
      <c r="B33" s="75"/>
      <c r="C33" s="66"/>
      <c r="D33" s="66"/>
      <c r="E33" s="78"/>
      <c r="F33" s="78"/>
      <c r="G33" s="277"/>
      <c r="H33" s="78"/>
      <c r="I33" s="144"/>
      <c r="J33" s="23"/>
    </row>
    <row r="34" spans="1:10" ht="16" x14ac:dyDescent="0.2">
      <c r="A34" s="63"/>
      <c r="B34" s="75" t="s">
        <v>711</v>
      </c>
      <c r="C34" s="66" t="s">
        <v>703</v>
      </c>
      <c r="D34" s="66" t="s">
        <v>411</v>
      </c>
      <c r="E34" s="78">
        <v>10000</v>
      </c>
      <c r="F34" s="78">
        <v>0</v>
      </c>
      <c r="G34" s="277">
        <f>H34-F34</f>
        <v>0.66</v>
      </c>
      <c r="H34" s="78">
        <v>0.66</v>
      </c>
      <c r="I34" s="144">
        <f>H34</f>
        <v>0.66</v>
      </c>
      <c r="J34" s="23"/>
    </row>
    <row r="35" spans="1:10" ht="16" x14ac:dyDescent="0.2">
      <c r="A35" s="63"/>
      <c r="B35" s="75"/>
      <c r="C35" s="66"/>
      <c r="D35" s="66"/>
      <c r="E35" s="79"/>
      <c r="F35" s="78"/>
      <c r="G35" s="277"/>
      <c r="H35" s="78"/>
      <c r="I35" s="144"/>
      <c r="J35" s="23"/>
    </row>
    <row r="36" spans="1:10" ht="16" x14ac:dyDescent="0.2">
      <c r="A36" s="63"/>
      <c r="B36" s="75" t="s">
        <v>544</v>
      </c>
      <c r="C36" s="66" t="s">
        <v>139</v>
      </c>
      <c r="D36" s="66" t="s">
        <v>411</v>
      </c>
      <c r="E36" s="78">
        <v>100000</v>
      </c>
      <c r="F36" s="109">
        <f>H36-G36</f>
        <v>18.090000000000003</v>
      </c>
      <c r="G36" s="479">
        <v>2.0099999999999998</v>
      </c>
      <c r="H36" s="78">
        <v>20.100000000000001</v>
      </c>
      <c r="I36" s="144">
        <f>SUM(H36:H41)</f>
        <v>66.3</v>
      </c>
      <c r="J36" s="23"/>
    </row>
    <row r="37" spans="1:10" ht="16" x14ac:dyDescent="0.2">
      <c r="A37" s="63"/>
      <c r="B37" s="75" t="s">
        <v>544</v>
      </c>
      <c r="C37" s="66" t="s">
        <v>139</v>
      </c>
      <c r="D37" s="66" t="s">
        <v>417</v>
      </c>
      <c r="E37" s="78">
        <v>50000</v>
      </c>
      <c r="F37" s="109">
        <v>33.85</v>
      </c>
      <c r="G37" s="479"/>
      <c r="H37" s="78">
        <f>F37</f>
        <v>33.85</v>
      </c>
      <c r="I37" s="144"/>
      <c r="J37" s="23"/>
    </row>
    <row r="38" spans="1:10" ht="16" x14ac:dyDescent="0.2">
      <c r="A38" s="63"/>
      <c r="B38" s="75" t="s">
        <v>544</v>
      </c>
      <c r="C38" s="66" t="s">
        <v>139</v>
      </c>
      <c r="D38" s="66" t="s">
        <v>412</v>
      </c>
      <c r="E38" s="79">
        <v>10000</v>
      </c>
      <c r="F38" s="109">
        <v>3.42</v>
      </c>
      <c r="G38" s="479"/>
      <c r="H38" s="78">
        <f>F38</f>
        <v>3.42</v>
      </c>
      <c r="I38" s="144"/>
      <c r="J38" s="23"/>
    </row>
    <row r="39" spans="1:10" ht="16" x14ac:dyDescent="0.2">
      <c r="A39" s="63"/>
      <c r="B39" s="75" t="s">
        <v>544</v>
      </c>
      <c r="C39" s="66" t="s">
        <v>139</v>
      </c>
      <c r="D39" s="66" t="s">
        <v>413</v>
      </c>
      <c r="E39" s="79">
        <v>100000</v>
      </c>
      <c r="F39" s="109">
        <v>4.18</v>
      </c>
      <c r="G39" s="479"/>
      <c r="H39" s="78">
        <f>F39</f>
        <v>4.18</v>
      </c>
      <c r="I39" s="144"/>
      <c r="J39" s="23"/>
    </row>
    <row r="40" spans="1:10" ht="16" x14ac:dyDescent="0.2">
      <c r="A40" s="63"/>
      <c r="B40" s="75" t="s">
        <v>544</v>
      </c>
      <c r="C40" s="66" t="s">
        <v>139</v>
      </c>
      <c r="D40" s="66" t="s">
        <v>418</v>
      </c>
      <c r="E40" s="78">
        <v>100000</v>
      </c>
      <c r="F40" s="109">
        <v>4.4000000000000004</v>
      </c>
      <c r="G40" s="479"/>
      <c r="H40" s="78">
        <f>F40</f>
        <v>4.4000000000000004</v>
      </c>
      <c r="I40" s="144"/>
      <c r="J40" s="23"/>
    </row>
    <row r="41" spans="1:10" ht="16" x14ac:dyDescent="0.2">
      <c r="A41" s="63"/>
      <c r="B41" s="75" t="s">
        <v>544</v>
      </c>
      <c r="C41" s="66" t="s">
        <v>139</v>
      </c>
      <c r="D41" s="66" t="s">
        <v>414</v>
      </c>
      <c r="E41" s="79">
        <v>10000</v>
      </c>
      <c r="F41" s="109">
        <v>0.35</v>
      </c>
      <c r="G41" s="479"/>
      <c r="H41" s="78">
        <f>F41</f>
        <v>0.35</v>
      </c>
      <c r="I41" s="144"/>
      <c r="J41" s="23"/>
    </row>
    <row r="42" spans="1:10" ht="16" x14ac:dyDescent="0.2">
      <c r="A42" s="63"/>
      <c r="B42" s="75"/>
      <c r="C42" s="66"/>
      <c r="D42" s="66"/>
      <c r="E42" s="79"/>
      <c r="F42" s="109"/>
      <c r="G42" s="479"/>
      <c r="H42" s="78"/>
      <c r="I42" s="144"/>
      <c r="J42" s="23"/>
    </row>
    <row r="43" spans="1:10" ht="16" x14ac:dyDescent="0.2">
      <c r="A43" s="63"/>
      <c r="B43" s="75" t="s">
        <v>545</v>
      </c>
      <c r="C43" s="66" t="s">
        <v>217</v>
      </c>
      <c r="D43" s="66" t="s">
        <v>411</v>
      </c>
      <c r="E43" s="78">
        <v>240000</v>
      </c>
      <c r="F43" s="109">
        <f>H43-G43</f>
        <v>20.93</v>
      </c>
      <c r="G43" s="479">
        <v>0.91</v>
      </c>
      <c r="H43" s="78">
        <v>21.84</v>
      </c>
      <c r="I43" s="144">
        <f>SUM(H43:H44)</f>
        <v>22.26</v>
      </c>
      <c r="J43" s="23"/>
    </row>
    <row r="44" spans="1:10" ht="16" x14ac:dyDescent="0.2">
      <c r="A44" s="63"/>
      <c r="B44" s="75" t="s">
        <v>545</v>
      </c>
      <c r="C44" s="66" t="s">
        <v>217</v>
      </c>
      <c r="D44" s="66" t="s">
        <v>413</v>
      </c>
      <c r="E44" s="78">
        <v>10000</v>
      </c>
      <c r="F44" s="109">
        <v>0.42</v>
      </c>
      <c r="G44" s="479"/>
      <c r="H44" s="78">
        <f>F44</f>
        <v>0.42</v>
      </c>
      <c r="I44" s="144"/>
      <c r="J44" s="23"/>
    </row>
    <row r="45" spans="1:10" ht="16" x14ac:dyDescent="0.2">
      <c r="A45" s="63"/>
      <c r="B45" s="75"/>
      <c r="C45" s="66"/>
      <c r="D45" s="66"/>
      <c r="E45" s="78"/>
      <c r="F45" s="109"/>
      <c r="G45" s="479"/>
      <c r="H45" s="78"/>
      <c r="I45" s="144"/>
      <c r="J45" s="23"/>
    </row>
    <row r="46" spans="1:10" ht="16" x14ac:dyDescent="0.2">
      <c r="A46" s="63"/>
      <c r="B46" s="75" t="s">
        <v>869</v>
      </c>
      <c r="C46" s="66" t="s">
        <v>843</v>
      </c>
      <c r="D46" s="66" t="s">
        <v>411</v>
      </c>
      <c r="E46" s="78">
        <v>10000</v>
      </c>
      <c r="F46" s="109">
        <v>0</v>
      </c>
      <c r="G46" s="479">
        <v>0.91</v>
      </c>
      <c r="H46" s="78"/>
      <c r="I46" s="144">
        <f>G46+F47</f>
        <v>1.33</v>
      </c>
      <c r="J46" s="23"/>
    </row>
    <row r="47" spans="1:10" ht="16" x14ac:dyDescent="0.2">
      <c r="A47" s="63"/>
      <c r="B47" s="97">
        <v>2302</v>
      </c>
      <c r="C47" s="66" t="s">
        <v>843</v>
      </c>
      <c r="D47" s="66" t="s">
        <v>413</v>
      </c>
      <c r="E47" s="78">
        <v>10000</v>
      </c>
      <c r="F47" s="109">
        <v>0.42</v>
      </c>
      <c r="G47" s="479"/>
      <c r="H47" s="78"/>
      <c r="I47" s="144"/>
      <c r="J47" s="23"/>
    </row>
    <row r="48" spans="1:10" ht="16" x14ac:dyDescent="0.2">
      <c r="A48" s="63"/>
      <c r="B48" s="75"/>
      <c r="C48" s="66"/>
      <c r="D48" s="66"/>
      <c r="E48" s="78"/>
      <c r="F48" s="109"/>
      <c r="G48" s="479"/>
      <c r="H48" s="78"/>
      <c r="I48" s="144"/>
      <c r="J48" s="23"/>
    </row>
    <row r="49" spans="1:10" ht="16" x14ac:dyDescent="0.2">
      <c r="A49" s="63"/>
      <c r="B49" s="75" t="s">
        <v>817</v>
      </c>
      <c r="C49" s="66" t="s">
        <v>811</v>
      </c>
      <c r="D49" s="66" t="s">
        <v>411</v>
      </c>
      <c r="E49" s="78">
        <v>10000</v>
      </c>
      <c r="F49" s="109">
        <v>0</v>
      </c>
      <c r="G49" s="479">
        <v>0.91</v>
      </c>
      <c r="H49" s="78"/>
      <c r="I49" s="144">
        <f>G49</f>
        <v>0.91</v>
      </c>
      <c r="J49" s="23"/>
    </row>
    <row r="50" spans="1:10" ht="16" x14ac:dyDescent="0.2">
      <c r="A50" s="63"/>
      <c r="B50" s="75"/>
      <c r="C50" s="66"/>
      <c r="D50" s="66"/>
      <c r="E50" s="78"/>
      <c r="F50" s="109"/>
      <c r="G50" s="479"/>
      <c r="H50" s="78"/>
      <c r="I50" s="144"/>
      <c r="J50" s="23"/>
    </row>
    <row r="51" spans="1:10" ht="16" x14ac:dyDescent="0.2">
      <c r="A51" s="63"/>
      <c r="B51" s="75" t="s">
        <v>931</v>
      </c>
      <c r="C51" s="66" t="s">
        <v>932</v>
      </c>
      <c r="D51" s="66" t="s">
        <v>411</v>
      </c>
      <c r="E51" s="78">
        <v>100000</v>
      </c>
      <c r="F51" s="109">
        <v>5.94</v>
      </c>
      <c r="G51" s="479">
        <v>0.66</v>
      </c>
      <c r="H51" s="78">
        <v>6.6</v>
      </c>
      <c r="I51" s="144">
        <f>SUM(H51:H54)</f>
        <v>32.86</v>
      </c>
      <c r="J51" s="23"/>
    </row>
    <row r="52" spans="1:10" ht="16" x14ac:dyDescent="0.2">
      <c r="A52" s="63"/>
      <c r="B52" s="75" t="s">
        <v>931</v>
      </c>
      <c r="C52" s="66" t="s">
        <v>932</v>
      </c>
      <c r="D52" s="66" t="s">
        <v>417</v>
      </c>
      <c r="E52" s="78">
        <v>50000</v>
      </c>
      <c r="F52" s="109">
        <v>9.1</v>
      </c>
      <c r="G52" s="479"/>
      <c r="H52" s="78">
        <v>9.1</v>
      </c>
      <c r="I52" s="144"/>
      <c r="J52" s="23"/>
    </row>
    <row r="53" spans="1:10" ht="16" x14ac:dyDescent="0.2">
      <c r="A53" s="63"/>
      <c r="B53" s="75" t="s">
        <v>931</v>
      </c>
      <c r="C53" s="66" t="s">
        <v>932</v>
      </c>
      <c r="D53" s="66" t="s">
        <v>413</v>
      </c>
      <c r="E53" s="157">
        <v>200000</v>
      </c>
      <c r="F53" s="109">
        <v>8.36</v>
      </c>
      <c r="G53" s="479"/>
      <c r="H53" s="78">
        <v>8.36</v>
      </c>
      <c r="I53" s="144"/>
      <c r="J53" s="23"/>
    </row>
    <row r="54" spans="1:10" ht="16" x14ac:dyDescent="0.2">
      <c r="A54" s="63"/>
      <c r="B54" s="75" t="s">
        <v>931</v>
      </c>
      <c r="C54" s="66" t="s">
        <v>932</v>
      </c>
      <c r="D54" s="66" t="s">
        <v>418</v>
      </c>
      <c r="E54" s="78">
        <v>200000</v>
      </c>
      <c r="F54" s="109">
        <v>8.8000000000000007</v>
      </c>
      <c r="G54" s="479"/>
      <c r="H54" s="78">
        <v>8.8000000000000007</v>
      </c>
      <c r="I54" s="144"/>
      <c r="J54" s="23"/>
    </row>
    <row r="55" spans="1:10" ht="16" x14ac:dyDescent="0.2">
      <c r="A55" s="63"/>
      <c r="B55" s="75"/>
      <c r="C55" s="66"/>
      <c r="D55" s="66"/>
      <c r="E55" s="78"/>
      <c r="F55" s="109"/>
      <c r="G55" s="479"/>
      <c r="H55" s="78"/>
      <c r="I55" s="144"/>
      <c r="J55" s="23"/>
    </row>
    <row r="56" spans="1:10" ht="16" x14ac:dyDescent="0.2">
      <c r="A56" s="63"/>
      <c r="B56" s="75" t="s">
        <v>548</v>
      </c>
      <c r="C56" s="66" t="s">
        <v>178</v>
      </c>
      <c r="D56" s="66" t="s">
        <v>411</v>
      </c>
      <c r="E56" s="79">
        <v>50000</v>
      </c>
      <c r="F56" s="109">
        <v>32.08</v>
      </c>
      <c r="G56" s="479">
        <v>8.02</v>
      </c>
      <c r="H56" s="78">
        <f>SUM(F56:G56)</f>
        <v>40.099999999999994</v>
      </c>
      <c r="I56" s="144">
        <f>SUM(H56:H61)</f>
        <v>99.169999999999987</v>
      </c>
      <c r="J56" s="23"/>
    </row>
    <row r="57" spans="1:10" ht="16" x14ac:dyDescent="0.2">
      <c r="A57" s="63"/>
      <c r="B57" s="75" t="s">
        <v>548</v>
      </c>
      <c r="C57" s="66" t="s">
        <v>178</v>
      </c>
      <c r="D57" s="66" t="s">
        <v>417</v>
      </c>
      <c r="E57" s="79">
        <v>50000</v>
      </c>
      <c r="F57" s="109">
        <v>33.85</v>
      </c>
      <c r="G57" s="479"/>
      <c r="H57" s="78">
        <f>F57</f>
        <v>33.85</v>
      </c>
      <c r="I57" s="144"/>
      <c r="J57" s="23"/>
    </row>
    <row r="58" spans="1:10" ht="16" x14ac:dyDescent="0.2">
      <c r="A58" s="63"/>
      <c r="B58" s="75" t="s">
        <v>548</v>
      </c>
      <c r="C58" s="66" t="s">
        <v>178</v>
      </c>
      <c r="D58" s="66" t="s">
        <v>412</v>
      </c>
      <c r="E58" s="79">
        <v>10000</v>
      </c>
      <c r="F58" s="109">
        <v>3.42</v>
      </c>
      <c r="G58" s="479"/>
      <c r="H58" s="78">
        <f>F58</f>
        <v>3.42</v>
      </c>
      <c r="I58" s="144"/>
      <c r="J58" s="23"/>
    </row>
    <row r="59" spans="1:10" ht="16" x14ac:dyDescent="0.2">
      <c r="A59" s="63"/>
      <c r="B59" s="75" t="s">
        <v>548</v>
      </c>
      <c r="C59" s="66" t="s">
        <v>178</v>
      </c>
      <c r="D59" s="66" t="s">
        <v>413</v>
      </c>
      <c r="E59" s="79">
        <v>250000</v>
      </c>
      <c r="F59" s="109">
        <v>10.45</v>
      </c>
      <c r="G59" s="479"/>
      <c r="H59" s="78">
        <f>F59</f>
        <v>10.45</v>
      </c>
      <c r="I59" s="144"/>
      <c r="J59" s="23"/>
    </row>
    <row r="60" spans="1:10" ht="16" x14ac:dyDescent="0.2">
      <c r="A60" s="63"/>
      <c r="B60" s="75" t="s">
        <v>548</v>
      </c>
      <c r="C60" s="66" t="s">
        <v>178</v>
      </c>
      <c r="D60" s="66" t="s">
        <v>418</v>
      </c>
      <c r="E60" s="78">
        <v>250000</v>
      </c>
      <c r="F60" s="109">
        <v>11</v>
      </c>
      <c r="G60" s="479"/>
      <c r="H60" s="78">
        <f>F60</f>
        <v>11</v>
      </c>
      <c r="I60" s="144"/>
      <c r="J60" s="23"/>
    </row>
    <row r="61" spans="1:10" ht="16" x14ac:dyDescent="0.2">
      <c r="A61" s="63"/>
      <c r="B61" s="75" t="s">
        <v>548</v>
      </c>
      <c r="C61" s="66" t="s">
        <v>178</v>
      </c>
      <c r="D61" s="66" t="s">
        <v>414</v>
      </c>
      <c r="E61" s="79">
        <v>10000</v>
      </c>
      <c r="F61" s="109">
        <v>0.35</v>
      </c>
      <c r="G61" s="479"/>
      <c r="H61" s="78">
        <f>F61</f>
        <v>0.35</v>
      </c>
      <c r="I61" s="144"/>
      <c r="J61" s="23"/>
    </row>
    <row r="62" spans="1:10" ht="16" x14ac:dyDescent="0.2">
      <c r="A62" s="63"/>
      <c r="B62" s="75"/>
      <c r="C62" s="66"/>
      <c r="D62" s="66"/>
      <c r="E62" s="79"/>
      <c r="F62" s="109"/>
      <c r="G62" s="479"/>
      <c r="H62" s="78"/>
      <c r="I62" s="144"/>
      <c r="J62" s="23"/>
    </row>
    <row r="63" spans="1:10" ht="16" x14ac:dyDescent="0.2">
      <c r="A63" s="63"/>
      <c r="B63" s="75" t="s">
        <v>549</v>
      </c>
      <c r="C63" s="66" t="s">
        <v>325</v>
      </c>
      <c r="D63" s="66" t="s">
        <v>411</v>
      </c>
      <c r="E63" s="201">
        <v>500000</v>
      </c>
      <c r="F63" s="109">
        <f>H63-G63</f>
        <v>44.59</v>
      </c>
      <c r="G63" s="479">
        <v>0.91</v>
      </c>
      <c r="H63" s="78">
        <v>45.5</v>
      </c>
      <c r="I63" s="144">
        <f>SUM(H63:H64)</f>
        <v>66.400000000000006</v>
      </c>
      <c r="J63" s="200"/>
    </row>
    <row r="64" spans="1:10" ht="16" x14ac:dyDescent="0.2">
      <c r="A64" s="63"/>
      <c r="B64" s="75" t="s">
        <v>549</v>
      </c>
      <c r="C64" s="66" t="s">
        <v>325</v>
      </c>
      <c r="D64" s="66" t="s">
        <v>413</v>
      </c>
      <c r="E64" s="78">
        <v>500000</v>
      </c>
      <c r="F64" s="109">
        <v>20.9</v>
      </c>
      <c r="G64" s="479"/>
      <c r="H64" s="78">
        <f>F64</f>
        <v>20.9</v>
      </c>
      <c r="I64" s="144"/>
      <c r="J64" s="23"/>
    </row>
    <row r="65" spans="1:10" ht="16" x14ac:dyDescent="0.2">
      <c r="A65" s="63"/>
      <c r="B65" s="75"/>
      <c r="C65" s="66"/>
      <c r="D65" s="66"/>
      <c r="E65" s="78"/>
      <c r="F65" s="109"/>
      <c r="G65" s="479"/>
      <c r="H65" s="78"/>
      <c r="I65" s="144"/>
      <c r="J65" s="23"/>
    </row>
    <row r="66" spans="1:10" ht="16" x14ac:dyDescent="0.2">
      <c r="A66" s="63"/>
      <c r="B66" s="75" t="s">
        <v>550</v>
      </c>
      <c r="C66" s="66" t="s">
        <v>79</v>
      </c>
      <c r="D66" s="66" t="s">
        <v>411</v>
      </c>
      <c r="E66" s="78">
        <v>50000</v>
      </c>
      <c r="F66" s="109">
        <f>H66-G66</f>
        <v>2.6399999999999997</v>
      </c>
      <c r="G66" s="479">
        <v>0.66</v>
      </c>
      <c r="H66" s="78">
        <v>3.3</v>
      </c>
      <c r="I66" s="144">
        <f>SUM(H66:H71)</f>
        <v>24.700000000000003</v>
      </c>
      <c r="J66" s="23"/>
    </row>
    <row r="67" spans="1:10" ht="16" x14ac:dyDescent="0.2">
      <c r="A67" s="63"/>
      <c r="B67" s="75" t="s">
        <v>550</v>
      </c>
      <c r="C67" s="66" t="s">
        <v>79</v>
      </c>
      <c r="D67" s="66" t="s">
        <v>417</v>
      </c>
      <c r="E67" s="78">
        <v>50000</v>
      </c>
      <c r="F67" s="109">
        <v>9.0500000000000007</v>
      </c>
      <c r="G67" s="479"/>
      <c r="H67" s="78">
        <f>F67</f>
        <v>9.0500000000000007</v>
      </c>
      <c r="I67" s="144"/>
      <c r="J67" s="23"/>
    </row>
    <row r="68" spans="1:10" ht="16" x14ac:dyDescent="0.2">
      <c r="A68" s="63"/>
      <c r="B68" s="75" t="s">
        <v>550</v>
      </c>
      <c r="C68" s="66" t="s">
        <v>79</v>
      </c>
      <c r="D68" s="66" t="s">
        <v>412</v>
      </c>
      <c r="E68" s="78">
        <v>10000</v>
      </c>
      <c r="F68" s="109">
        <v>3.42</v>
      </c>
      <c r="G68" s="479"/>
      <c r="H68" s="78">
        <f>F68</f>
        <v>3.42</v>
      </c>
      <c r="I68" s="144"/>
      <c r="J68" s="23"/>
    </row>
    <row r="69" spans="1:10" ht="16" x14ac:dyDescent="0.2">
      <c r="A69" s="63"/>
      <c r="B69" s="75" t="s">
        <v>550</v>
      </c>
      <c r="C69" s="66" t="s">
        <v>79</v>
      </c>
      <c r="D69" s="66" t="s">
        <v>413</v>
      </c>
      <c r="E69" s="78">
        <v>100000</v>
      </c>
      <c r="F69" s="109">
        <v>4.18</v>
      </c>
      <c r="G69" s="479"/>
      <c r="H69" s="78">
        <f>F69</f>
        <v>4.18</v>
      </c>
      <c r="I69" s="144"/>
      <c r="J69" s="23"/>
    </row>
    <row r="70" spans="1:10" ht="16" x14ac:dyDescent="0.2">
      <c r="A70" s="63"/>
      <c r="B70" s="75" t="s">
        <v>550</v>
      </c>
      <c r="C70" s="66" t="s">
        <v>79</v>
      </c>
      <c r="D70" s="66" t="s">
        <v>418</v>
      </c>
      <c r="E70" s="78">
        <v>100000</v>
      </c>
      <c r="F70" s="109">
        <v>4.4000000000000004</v>
      </c>
      <c r="G70" s="479"/>
      <c r="H70" s="78">
        <f>F70</f>
        <v>4.4000000000000004</v>
      </c>
      <c r="I70" s="144"/>
      <c r="J70" s="23"/>
    </row>
    <row r="71" spans="1:10" ht="16" x14ac:dyDescent="0.2">
      <c r="A71" s="63"/>
      <c r="B71" s="75" t="s">
        <v>550</v>
      </c>
      <c r="C71" s="66" t="s">
        <v>79</v>
      </c>
      <c r="D71" s="66" t="s">
        <v>414</v>
      </c>
      <c r="E71" s="79">
        <v>10000</v>
      </c>
      <c r="F71" s="109">
        <v>0.35</v>
      </c>
      <c r="G71" s="479"/>
      <c r="H71" s="78">
        <f>F71</f>
        <v>0.35</v>
      </c>
      <c r="I71" s="144"/>
      <c r="J71" s="23"/>
    </row>
    <row r="72" spans="1:10" ht="17" customHeight="1" x14ac:dyDescent="0.2">
      <c r="A72" s="63"/>
      <c r="B72" s="75"/>
      <c r="C72" s="66"/>
      <c r="D72" s="66"/>
      <c r="E72" s="79"/>
      <c r="F72" s="109"/>
      <c r="G72" s="479"/>
      <c r="H72" s="78"/>
      <c r="I72" s="144"/>
      <c r="J72" s="23"/>
    </row>
    <row r="73" spans="1:10" ht="17" customHeight="1" x14ac:dyDescent="0.2">
      <c r="A73" s="63"/>
      <c r="B73" s="75" t="s">
        <v>902</v>
      </c>
      <c r="C73" s="66" t="s">
        <v>903</v>
      </c>
      <c r="D73" s="66" t="s">
        <v>411</v>
      </c>
      <c r="E73" s="79">
        <v>200000</v>
      </c>
      <c r="F73" s="109">
        <v>23.94</v>
      </c>
      <c r="G73" s="479">
        <v>1.26</v>
      </c>
      <c r="H73" s="78">
        <v>25.2</v>
      </c>
      <c r="I73" s="144">
        <f>SUM(H73:H76)</f>
        <v>37.33</v>
      </c>
      <c r="J73" s="23"/>
    </row>
    <row r="74" spans="1:10" ht="17" customHeight="1" x14ac:dyDescent="0.2">
      <c r="A74" s="63"/>
      <c r="B74" s="75" t="s">
        <v>902</v>
      </c>
      <c r="C74" s="66" t="s">
        <v>903</v>
      </c>
      <c r="D74" s="66" t="s">
        <v>412</v>
      </c>
      <c r="E74" s="79">
        <v>10000</v>
      </c>
      <c r="F74" s="109">
        <v>3.42</v>
      </c>
      <c r="G74" s="479"/>
      <c r="H74" s="78">
        <v>3.42</v>
      </c>
      <c r="I74" s="144"/>
      <c r="J74" s="23"/>
    </row>
    <row r="75" spans="1:10" ht="17" customHeight="1" x14ac:dyDescent="0.2">
      <c r="A75" s="63"/>
      <c r="B75" s="75" t="s">
        <v>902</v>
      </c>
      <c r="C75" s="66" t="s">
        <v>903</v>
      </c>
      <c r="D75" s="66" t="s">
        <v>413</v>
      </c>
      <c r="E75" s="79">
        <v>200000</v>
      </c>
      <c r="F75" s="109">
        <v>8.36</v>
      </c>
      <c r="G75" s="479"/>
      <c r="H75" s="78">
        <v>8.36</v>
      </c>
      <c r="I75" s="144"/>
      <c r="J75" s="23"/>
    </row>
    <row r="76" spans="1:10" ht="17" customHeight="1" x14ac:dyDescent="0.2">
      <c r="A76" s="63"/>
      <c r="B76" s="75" t="s">
        <v>902</v>
      </c>
      <c r="C76" s="66" t="s">
        <v>903</v>
      </c>
      <c r="D76" s="66" t="s">
        <v>414</v>
      </c>
      <c r="E76" s="79">
        <v>10000</v>
      </c>
      <c r="F76" s="109">
        <v>0.35</v>
      </c>
      <c r="G76" s="479"/>
      <c r="H76" s="78">
        <v>0.35</v>
      </c>
      <c r="I76" s="144"/>
      <c r="J76" s="23"/>
    </row>
    <row r="77" spans="1:10" ht="16" x14ac:dyDescent="0.2">
      <c r="A77" s="63"/>
      <c r="B77" s="75"/>
      <c r="C77" s="66"/>
      <c r="D77" s="66"/>
      <c r="E77" s="79"/>
      <c r="F77" s="78"/>
      <c r="G77" s="277"/>
      <c r="H77" s="78"/>
      <c r="I77" s="144"/>
      <c r="J77" s="23"/>
    </row>
    <row r="78" spans="1:10" ht="16" x14ac:dyDescent="0.2">
      <c r="A78" s="63"/>
      <c r="B78" s="75" t="s">
        <v>551</v>
      </c>
      <c r="C78" s="66" t="s">
        <v>80</v>
      </c>
      <c r="D78" s="66" t="s">
        <v>411</v>
      </c>
      <c r="E78" s="78">
        <v>300000</v>
      </c>
      <c r="F78" s="78">
        <f>H78-G78</f>
        <v>19.14</v>
      </c>
      <c r="G78" s="277">
        <v>0.66</v>
      </c>
      <c r="H78" s="78">
        <v>19.8</v>
      </c>
      <c r="I78" s="144">
        <f>SUM(H78:H79)</f>
        <v>32.340000000000003</v>
      </c>
      <c r="J78" s="23"/>
    </row>
    <row r="79" spans="1:10" ht="16" x14ac:dyDescent="0.2">
      <c r="A79" s="63"/>
      <c r="B79" s="75" t="s">
        <v>551</v>
      </c>
      <c r="C79" s="66" t="s">
        <v>80</v>
      </c>
      <c r="D79" s="66" t="s">
        <v>413</v>
      </c>
      <c r="E79" s="78">
        <v>300000</v>
      </c>
      <c r="F79" s="78">
        <v>12.54</v>
      </c>
      <c r="G79" s="277"/>
      <c r="H79" s="78">
        <f>F79</f>
        <v>12.54</v>
      </c>
      <c r="I79" s="144"/>
      <c r="J79" s="23"/>
    </row>
    <row r="80" spans="1:10" ht="16" x14ac:dyDescent="0.2">
      <c r="A80" s="63"/>
      <c r="B80" s="257"/>
      <c r="C80" s="167"/>
      <c r="D80" s="66"/>
      <c r="E80" s="78"/>
      <c r="F80" s="78"/>
      <c r="G80" s="277"/>
      <c r="H80" s="78"/>
      <c r="I80" s="144"/>
      <c r="J80" s="23"/>
    </row>
    <row r="81" spans="1:10" ht="16" x14ac:dyDescent="0.2">
      <c r="A81" s="63"/>
      <c r="B81" s="257" t="s">
        <v>900</v>
      </c>
      <c r="C81" s="167" t="s">
        <v>901</v>
      </c>
      <c r="D81" s="66" t="s">
        <v>411</v>
      </c>
      <c r="E81" s="78">
        <v>10000</v>
      </c>
      <c r="F81" s="78"/>
      <c r="G81" s="277">
        <v>0.53</v>
      </c>
      <c r="H81" s="78"/>
      <c r="I81" s="144">
        <v>0.53</v>
      </c>
      <c r="J81" s="23"/>
    </row>
    <row r="82" spans="1:10" ht="16" x14ac:dyDescent="0.2">
      <c r="A82" s="63"/>
      <c r="B82" s="257"/>
      <c r="C82" s="167"/>
      <c r="D82" s="66"/>
      <c r="E82" s="78"/>
      <c r="F82" s="78"/>
      <c r="G82" s="277"/>
      <c r="H82" s="78"/>
      <c r="I82" s="144"/>
      <c r="J82" s="23"/>
    </row>
    <row r="83" spans="1:10" ht="16" x14ac:dyDescent="0.2">
      <c r="A83" s="63"/>
      <c r="B83" s="257" t="s">
        <v>899</v>
      </c>
      <c r="C83" s="167" t="s">
        <v>844</v>
      </c>
      <c r="D83" s="66" t="s">
        <v>411</v>
      </c>
      <c r="E83" s="78">
        <v>10000</v>
      </c>
      <c r="F83" s="78"/>
      <c r="G83" s="78">
        <v>0.53</v>
      </c>
      <c r="H83" s="78"/>
      <c r="I83" s="144">
        <f>G83+F84</f>
        <v>0.95</v>
      </c>
      <c r="J83" s="23"/>
    </row>
    <row r="84" spans="1:10" ht="16" x14ac:dyDescent="0.2">
      <c r="A84" s="63"/>
      <c r="B84" s="257" t="s">
        <v>899</v>
      </c>
      <c r="C84" s="167" t="s">
        <v>844</v>
      </c>
      <c r="D84" s="66" t="s">
        <v>413</v>
      </c>
      <c r="E84" s="78">
        <v>10000</v>
      </c>
      <c r="F84" s="78">
        <v>0.42</v>
      </c>
      <c r="G84" s="277"/>
      <c r="H84" s="78"/>
      <c r="I84" s="144"/>
      <c r="J84" s="23"/>
    </row>
    <row r="85" spans="1:10" ht="16" x14ac:dyDescent="0.2">
      <c r="A85" s="63"/>
      <c r="B85" s="257"/>
      <c r="C85" s="167"/>
      <c r="D85" s="66"/>
      <c r="E85" s="79"/>
      <c r="F85" s="78"/>
      <c r="G85" s="277"/>
      <c r="H85" s="78"/>
      <c r="I85" s="144"/>
      <c r="J85" s="23"/>
    </row>
    <row r="86" spans="1:10" ht="16" x14ac:dyDescent="0.2">
      <c r="A86" s="63"/>
      <c r="B86" s="75" t="s">
        <v>552</v>
      </c>
      <c r="C86" s="66" t="s">
        <v>64</v>
      </c>
      <c r="D86" s="66" t="s">
        <v>411</v>
      </c>
      <c r="E86" s="79">
        <v>100000</v>
      </c>
      <c r="F86" s="254">
        <v>27.72</v>
      </c>
      <c r="G86" s="478">
        <v>3.08</v>
      </c>
      <c r="H86" s="78">
        <f>SUM(F86:G86)</f>
        <v>30.799999999999997</v>
      </c>
      <c r="I86" s="144">
        <f>SUM(H86:H90)</f>
        <v>43.15</v>
      </c>
      <c r="J86" s="23"/>
    </row>
    <row r="87" spans="1:10" ht="16" x14ac:dyDescent="0.2">
      <c r="A87" s="63"/>
      <c r="B87" s="75" t="s">
        <v>552</v>
      </c>
      <c r="C87" s="66" t="s">
        <v>64</v>
      </c>
      <c r="D87" s="66" t="s">
        <v>412</v>
      </c>
      <c r="E87" s="79">
        <v>10000</v>
      </c>
      <c r="F87" s="109">
        <v>3.42</v>
      </c>
      <c r="G87" s="479"/>
      <c r="H87" s="78">
        <f>F87</f>
        <v>3.42</v>
      </c>
      <c r="I87" s="144"/>
      <c r="J87" s="23"/>
    </row>
    <row r="88" spans="1:10" ht="16" x14ac:dyDescent="0.2">
      <c r="A88" s="63"/>
      <c r="B88" s="75" t="s">
        <v>552</v>
      </c>
      <c r="C88" s="66" t="s">
        <v>64</v>
      </c>
      <c r="D88" s="66" t="s">
        <v>413</v>
      </c>
      <c r="E88" s="79">
        <v>100000</v>
      </c>
      <c r="F88" s="109">
        <v>4.18</v>
      </c>
      <c r="G88" s="479"/>
      <c r="H88" s="78">
        <f>F88</f>
        <v>4.18</v>
      </c>
      <c r="I88" s="144"/>
      <c r="J88" s="23"/>
    </row>
    <row r="89" spans="1:10" ht="16" x14ac:dyDescent="0.2">
      <c r="A89" s="63"/>
      <c r="B89" s="75" t="s">
        <v>552</v>
      </c>
      <c r="C89" s="66" t="s">
        <v>64</v>
      </c>
      <c r="D89" s="66" t="s">
        <v>418</v>
      </c>
      <c r="E89" s="78">
        <v>100000</v>
      </c>
      <c r="F89" s="109">
        <v>4.4000000000000004</v>
      </c>
      <c r="G89" s="479"/>
      <c r="H89" s="78">
        <f>F89</f>
        <v>4.4000000000000004</v>
      </c>
      <c r="I89" s="144"/>
      <c r="J89" s="23"/>
    </row>
    <row r="90" spans="1:10" ht="16" x14ac:dyDescent="0.2">
      <c r="A90" s="63"/>
      <c r="B90" s="75" t="s">
        <v>552</v>
      </c>
      <c r="C90" s="66" t="s">
        <v>64</v>
      </c>
      <c r="D90" s="66" t="s">
        <v>414</v>
      </c>
      <c r="E90" s="79">
        <v>10000</v>
      </c>
      <c r="F90" s="109">
        <v>0.35</v>
      </c>
      <c r="G90" s="479"/>
      <c r="H90" s="78">
        <f>F90</f>
        <v>0.35</v>
      </c>
      <c r="I90" s="144"/>
      <c r="J90" s="23"/>
    </row>
    <row r="91" spans="1:10" ht="16" x14ac:dyDescent="0.2">
      <c r="A91" s="63"/>
      <c r="B91" s="75"/>
      <c r="C91" s="66"/>
      <c r="D91" s="66"/>
      <c r="E91" s="79"/>
      <c r="F91" s="109"/>
      <c r="G91" s="479"/>
      <c r="H91" s="78"/>
      <c r="I91" s="144"/>
      <c r="J91" s="23"/>
    </row>
    <row r="92" spans="1:10" ht="16" x14ac:dyDescent="0.2">
      <c r="A92" s="63"/>
      <c r="B92" s="75" t="s">
        <v>553</v>
      </c>
      <c r="C92" s="66" t="s">
        <v>218</v>
      </c>
      <c r="D92" s="66" t="s">
        <v>411</v>
      </c>
      <c r="E92" s="79">
        <v>10000</v>
      </c>
      <c r="F92" s="109">
        <v>0</v>
      </c>
      <c r="G92" s="479">
        <f>H92-F92</f>
        <v>3.08</v>
      </c>
      <c r="H92" s="78">
        <v>3.08</v>
      </c>
      <c r="I92" s="144">
        <f>H92</f>
        <v>3.08</v>
      </c>
      <c r="J92" s="23"/>
    </row>
    <row r="93" spans="1:10" ht="16" x14ac:dyDescent="0.2">
      <c r="A93" s="63"/>
      <c r="B93" s="75"/>
      <c r="C93" s="66"/>
      <c r="D93" s="66"/>
      <c r="E93" s="79"/>
      <c r="F93" s="109"/>
      <c r="G93" s="479"/>
      <c r="H93" s="78"/>
      <c r="I93" s="144"/>
      <c r="J93" s="23"/>
    </row>
    <row r="94" spans="1:10" ht="16" x14ac:dyDescent="0.2">
      <c r="A94" s="63"/>
      <c r="B94" s="75" t="s">
        <v>422</v>
      </c>
      <c r="C94" s="66" t="s">
        <v>420</v>
      </c>
      <c r="D94" s="66" t="s">
        <v>411</v>
      </c>
      <c r="E94" s="79">
        <v>10000</v>
      </c>
      <c r="F94" s="109">
        <v>0</v>
      </c>
      <c r="G94" s="478">
        <v>5.0199999999999996</v>
      </c>
      <c r="H94" s="78">
        <f>SUM(F94:G94)</f>
        <v>5.0199999999999996</v>
      </c>
      <c r="I94" s="144">
        <f>SUM(H94:H95)</f>
        <v>7.1099999999999994</v>
      </c>
      <c r="J94" s="23"/>
    </row>
    <row r="95" spans="1:10" ht="16" x14ac:dyDescent="0.2">
      <c r="A95" s="75"/>
      <c r="B95" s="75" t="s">
        <v>422</v>
      </c>
      <c r="C95" s="66" t="s">
        <v>420</v>
      </c>
      <c r="D95" s="66" t="s">
        <v>413</v>
      </c>
      <c r="E95" s="79">
        <v>50000</v>
      </c>
      <c r="F95" s="109">
        <v>2.09</v>
      </c>
      <c r="G95" s="479"/>
      <c r="H95" s="78">
        <f>F95</f>
        <v>2.09</v>
      </c>
      <c r="I95" s="144"/>
      <c r="J95" s="23"/>
    </row>
    <row r="96" spans="1:10" ht="16" x14ac:dyDescent="0.2">
      <c r="A96" s="75"/>
      <c r="B96" s="75"/>
      <c r="C96" s="66"/>
      <c r="D96" s="66"/>
      <c r="E96" s="79"/>
      <c r="F96" s="109"/>
      <c r="G96" s="479"/>
      <c r="H96" s="78"/>
      <c r="I96" s="144"/>
      <c r="J96" s="23"/>
    </row>
    <row r="97" spans="1:10" ht="16" x14ac:dyDescent="0.2">
      <c r="A97" s="75"/>
      <c r="B97" s="75" t="s">
        <v>712</v>
      </c>
      <c r="C97" s="66" t="s">
        <v>706</v>
      </c>
      <c r="D97" s="66" t="s">
        <v>411</v>
      </c>
      <c r="E97" s="79">
        <v>10000</v>
      </c>
      <c r="F97" s="109">
        <v>0</v>
      </c>
      <c r="G97" s="479">
        <f>H97-F97</f>
        <v>0.91</v>
      </c>
      <c r="H97" s="78">
        <v>0.91</v>
      </c>
      <c r="I97" s="144">
        <f>H97</f>
        <v>0.91</v>
      </c>
      <c r="J97" s="23"/>
    </row>
    <row r="98" spans="1:10" ht="16" x14ac:dyDescent="0.2">
      <c r="A98" s="75"/>
      <c r="B98" s="75"/>
      <c r="C98" s="66"/>
      <c r="D98" s="66"/>
      <c r="E98" s="79"/>
      <c r="F98" s="109"/>
      <c r="G98" s="479"/>
      <c r="H98" s="78"/>
      <c r="I98" s="144"/>
      <c r="J98" s="23"/>
    </row>
    <row r="99" spans="1:10" ht="16" x14ac:dyDescent="0.2">
      <c r="A99" s="63"/>
      <c r="B99" s="75" t="s">
        <v>423</v>
      </c>
      <c r="C99" s="66" t="s">
        <v>421</v>
      </c>
      <c r="D99" s="66" t="s">
        <v>411</v>
      </c>
      <c r="E99" s="79">
        <v>200000</v>
      </c>
      <c r="F99" s="109">
        <f>H99-G99</f>
        <v>10.07</v>
      </c>
      <c r="G99" s="479">
        <v>0.53</v>
      </c>
      <c r="H99" s="78">
        <v>10.6</v>
      </c>
      <c r="I99" s="144">
        <f>SUM(H99:H100)</f>
        <v>14.78</v>
      </c>
      <c r="J99" s="23"/>
    </row>
    <row r="100" spans="1:10" ht="16" x14ac:dyDescent="0.2">
      <c r="A100" s="63"/>
      <c r="B100" s="75" t="s">
        <v>423</v>
      </c>
      <c r="C100" s="66" t="s">
        <v>421</v>
      </c>
      <c r="D100" s="66" t="s">
        <v>413</v>
      </c>
      <c r="E100" s="79">
        <v>100000</v>
      </c>
      <c r="F100" s="109">
        <v>4.18</v>
      </c>
      <c r="G100" s="479"/>
      <c r="H100" s="78">
        <f>F100</f>
        <v>4.18</v>
      </c>
      <c r="I100" s="144"/>
      <c r="J100" s="23"/>
    </row>
    <row r="101" spans="1:10" ht="16" x14ac:dyDescent="0.2">
      <c r="A101" s="63"/>
      <c r="B101" s="75"/>
      <c r="C101" s="66"/>
      <c r="D101" s="66"/>
      <c r="E101" s="79"/>
      <c r="F101" s="109"/>
      <c r="G101" s="479"/>
      <c r="H101" s="78"/>
      <c r="I101" s="144"/>
      <c r="J101" s="23"/>
    </row>
    <row r="102" spans="1:10" ht="16" x14ac:dyDescent="0.2">
      <c r="A102" s="63"/>
      <c r="B102" s="75" t="s">
        <v>907</v>
      </c>
      <c r="C102" s="66" t="s">
        <v>908</v>
      </c>
      <c r="D102" s="66" t="s">
        <v>411</v>
      </c>
      <c r="E102" s="79">
        <v>10000</v>
      </c>
      <c r="F102" s="109"/>
      <c r="G102" s="479">
        <v>5.0199999999999996</v>
      </c>
      <c r="H102" s="78">
        <v>5.0199999999999996</v>
      </c>
      <c r="I102" s="144">
        <v>5.0199999999999996</v>
      </c>
      <c r="J102" s="23"/>
    </row>
    <row r="103" spans="1:10" ht="16" x14ac:dyDescent="0.2">
      <c r="A103" s="63"/>
      <c r="B103" s="75"/>
      <c r="C103" s="66"/>
      <c r="D103" s="66"/>
      <c r="E103" s="79"/>
      <c r="F103" s="109"/>
      <c r="G103" s="479"/>
      <c r="H103" s="78"/>
      <c r="I103" s="144"/>
      <c r="J103" s="23"/>
    </row>
    <row r="104" spans="1:10" ht="16" x14ac:dyDescent="0.2">
      <c r="A104" s="75"/>
      <c r="B104" s="75" t="s">
        <v>794</v>
      </c>
      <c r="C104" s="66" t="s">
        <v>791</v>
      </c>
      <c r="D104" s="66" t="s">
        <v>411</v>
      </c>
      <c r="E104" s="78">
        <v>10000</v>
      </c>
      <c r="F104" s="78">
        <v>0</v>
      </c>
      <c r="G104" s="277">
        <v>0.91</v>
      </c>
      <c r="H104" s="78">
        <f>F104+G104</f>
        <v>0.91</v>
      </c>
      <c r="I104" s="144">
        <f>H104</f>
        <v>0.91</v>
      </c>
      <c r="J104" s="23"/>
    </row>
    <row r="105" spans="1:10" ht="16" x14ac:dyDescent="0.2">
      <c r="A105" s="63"/>
      <c r="B105" s="75"/>
      <c r="C105" s="66"/>
      <c r="D105" s="66"/>
      <c r="E105" s="79"/>
      <c r="F105" s="78"/>
      <c r="G105" s="277"/>
      <c r="H105" s="78"/>
      <c r="I105" s="144"/>
      <c r="J105" s="23"/>
    </row>
    <row r="106" spans="1:10" ht="16" x14ac:dyDescent="0.2">
      <c r="A106" s="63"/>
      <c r="B106" s="75" t="s">
        <v>766</v>
      </c>
      <c r="C106" s="66" t="s">
        <v>765</v>
      </c>
      <c r="D106" s="66" t="s">
        <v>411</v>
      </c>
      <c r="E106" s="78">
        <v>10000</v>
      </c>
      <c r="F106" s="78">
        <v>0</v>
      </c>
      <c r="G106" s="277">
        <v>0.66</v>
      </c>
      <c r="H106" s="78">
        <f>SUM(F106:G106)</f>
        <v>0.66</v>
      </c>
      <c r="I106" s="144">
        <f>SUM(H106:H109)</f>
        <v>4.8499999999999996</v>
      </c>
      <c r="J106" s="23"/>
    </row>
    <row r="107" spans="1:10" ht="16" x14ac:dyDescent="0.2">
      <c r="A107" s="63"/>
      <c r="B107" s="75" t="s">
        <v>766</v>
      </c>
      <c r="C107" s="66" t="s">
        <v>765</v>
      </c>
      <c r="D107" s="66" t="s">
        <v>412</v>
      </c>
      <c r="E107" s="78">
        <v>10000</v>
      </c>
      <c r="F107" s="78">
        <v>3.42</v>
      </c>
      <c r="G107" s="277"/>
      <c r="H107" s="78">
        <f>F107</f>
        <v>3.42</v>
      </c>
      <c r="I107" s="144"/>
      <c r="J107" s="23"/>
    </row>
    <row r="108" spans="1:10" ht="16" x14ac:dyDescent="0.2">
      <c r="A108" s="63"/>
      <c r="B108" s="75" t="s">
        <v>766</v>
      </c>
      <c r="C108" s="66" t="s">
        <v>765</v>
      </c>
      <c r="D108" s="66" t="s">
        <v>413</v>
      </c>
      <c r="E108" s="78">
        <v>10000</v>
      </c>
      <c r="F108" s="78">
        <v>0.42</v>
      </c>
      <c r="G108" s="277"/>
      <c r="H108" s="78">
        <f>F108</f>
        <v>0.42</v>
      </c>
      <c r="I108" s="144"/>
      <c r="J108" s="23"/>
    </row>
    <row r="109" spans="1:10" ht="16" x14ac:dyDescent="0.2">
      <c r="A109" s="63"/>
      <c r="B109" s="75" t="s">
        <v>766</v>
      </c>
      <c r="C109" s="66" t="s">
        <v>765</v>
      </c>
      <c r="D109" s="66" t="s">
        <v>414</v>
      </c>
      <c r="E109" s="78">
        <v>10000</v>
      </c>
      <c r="F109" s="78">
        <v>0.35</v>
      </c>
      <c r="G109" s="277"/>
      <c r="H109" s="78">
        <f>F109</f>
        <v>0.35</v>
      </c>
      <c r="I109" s="144"/>
      <c r="J109" s="23"/>
    </row>
    <row r="110" spans="1:10" ht="16" x14ac:dyDescent="0.2">
      <c r="A110" s="63"/>
      <c r="B110" s="75"/>
      <c r="C110" s="66"/>
      <c r="D110" s="66"/>
      <c r="E110" s="79"/>
      <c r="F110" s="78"/>
      <c r="G110" s="277"/>
      <c r="H110" s="79"/>
      <c r="I110" s="144"/>
      <c r="J110" s="23"/>
    </row>
    <row r="111" spans="1:10" ht="16" x14ac:dyDescent="0.2">
      <c r="A111" s="63"/>
      <c r="B111" s="75" t="s">
        <v>943</v>
      </c>
      <c r="C111" s="66" t="s">
        <v>944</v>
      </c>
      <c r="D111" s="66" t="s">
        <v>411</v>
      </c>
      <c r="E111" s="79"/>
      <c r="F111" s="78"/>
      <c r="G111" s="277"/>
      <c r="H111" s="79"/>
      <c r="I111" s="144"/>
      <c r="J111" s="23" t="s">
        <v>945</v>
      </c>
    </row>
    <row r="112" spans="1:10" ht="16" x14ac:dyDescent="0.2">
      <c r="A112" s="63"/>
      <c r="B112" s="75" t="s">
        <v>943</v>
      </c>
      <c r="C112" s="66" t="s">
        <v>944</v>
      </c>
      <c r="D112" s="66" t="s">
        <v>413</v>
      </c>
      <c r="E112" s="79"/>
      <c r="F112" s="78"/>
      <c r="G112" s="277"/>
      <c r="H112" s="79"/>
      <c r="I112" s="144"/>
      <c r="J112" s="23"/>
    </row>
    <row r="113" spans="1:10" ht="16" x14ac:dyDescent="0.2">
      <c r="A113" s="63"/>
      <c r="B113" s="75"/>
      <c r="C113" s="66"/>
      <c r="D113" s="66"/>
      <c r="E113" s="79"/>
      <c r="F113" s="78"/>
      <c r="G113" s="277"/>
      <c r="H113" s="79"/>
      <c r="I113" s="144"/>
      <c r="J113" s="23"/>
    </row>
    <row r="114" spans="1:10" ht="16" x14ac:dyDescent="0.2">
      <c r="A114" s="63"/>
      <c r="B114" s="75" t="s">
        <v>555</v>
      </c>
      <c r="C114" s="66" t="s">
        <v>57</v>
      </c>
      <c r="D114" s="66" t="s">
        <v>411</v>
      </c>
      <c r="E114" s="78">
        <v>40000</v>
      </c>
      <c r="F114" s="109">
        <f>H114-G114</f>
        <v>15.059999999999999</v>
      </c>
      <c r="G114" s="479">
        <v>5.0199999999999996</v>
      </c>
      <c r="H114" s="78">
        <v>20.079999999999998</v>
      </c>
      <c r="I114" s="144">
        <f>SUM(H114:H119)</f>
        <v>44.470000000000006</v>
      </c>
      <c r="J114" s="23"/>
    </row>
    <row r="115" spans="1:10" ht="16" x14ac:dyDescent="0.2">
      <c r="A115" s="63"/>
      <c r="B115" s="75" t="s">
        <v>555</v>
      </c>
      <c r="C115" s="66" t="s">
        <v>57</v>
      </c>
      <c r="D115" s="66" t="s">
        <v>417</v>
      </c>
      <c r="E115" s="79">
        <v>10000</v>
      </c>
      <c r="F115" s="109">
        <v>19.760000000000002</v>
      </c>
      <c r="G115" s="479"/>
      <c r="H115" s="79">
        <f>F115</f>
        <v>19.760000000000002</v>
      </c>
      <c r="I115" s="144"/>
      <c r="J115" s="23"/>
    </row>
    <row r="116" spans="1:10" ht="16" x14ac:dyDescent="0.2">
      <c r="A116" s="63"/>
      <c r="B116" s="75" t="s">
        <v>555</v>
      </c>
      <c r="C116" s="66" t="s">
        <v>57</v>
      </c>
      <c r="D116" s="66" t="s">
        <v>412</v>
      </c>
      <c r="E116" s="79">
        <v>10000</v>
      </c>
      <c r="F116" s="109">
        <v>3.42</v>
      </c>
      <c r="G116" s="479"/>
      <c r="H116" s="79">
        <f>F116</f>
        <v>3.42</v>
      </c>
      <c r="I116" s="144"/>
      <c r="J116" s="23"/>
    </row>
    <row r="117" spans="1:10" ht="16" x14ac:dyDescent="0.2">
      <c r="A117" s="63"/>
      <c r="B117" s="75" t="s">
        <v>555</v>
      </c>
      <c r="C117" s="66" t="s">
        <v>57</v>
      </c>
      <c r="D117" s="66" t="s">
        <v>413</v>
      </c>
      <c r="E117" s="79">
        <v>10000</v>
      </c>
      <c r="F117" s="109">
        <v>0.42</v>
      </c>
      <c r="G117" s="479"/>
      <c r="H117" s="79">
        <f>F117</f>
        <v>0.42</v>
      </c>
      <c r="I117" s="144"/>
      <c r="J117" s="23"/>
    </row>
    <row r="118" spans="1:10" ht="16" x14ac:dyDescent="0.2">
      <c r="A118" s="63"/>
      <c r="B118" s="75" t="s">
        <v>555</v>
      </c>
      <c r="C118" s="66" t="s">
        <v>57</v>
      </c>
      <c r="D118" s="66" t="s">
        <v>418</v>
      </c>
      <c r="E118" s="79">
        <v>10000</v>
      </c>
      <c r="F118" s="109">
        <v>0.44</v>
      </c>
      <c r="G118" s="479"/>
      <c r="H118" s="79">
        <f>F118</f>
        <v>0.44</v>
      </c>
      <c r="I118" s="144"/>
      <c r="J118" s="23"/>
    </row>
    <row r="119" spans="1:10" ht="16" x14ac:dyDescent="0.2">
      <c r="A119" s="63"/>
      <c r="B119" s="75" t="s">
        <v>555</v>
      </c>
      <c r="C119" s="66" t="s">
        <v>57</v>
      </c>
      <c r="D119" s="66" t="s">
        <v>414</v>
      </c>
      <c r="E119" s="79">
        <v>10000</v>
      </c>
      <c r="F119" s="109">
        <v>0.35</v>
      </c>
      <c r="G119" s="479"/>
      <c r="H119" s="79">
        <f>F119</f>
        <v>0.35</v>
      </c>
      <c r="I119" s="144"/>
      <c r="J119" s="23"/>
    </row>
    <row r="120" spans="1:10" ht="16" x14ac:dyDescent="0.2">
      <c r="A120" s="63"/>
      <c r="B120" s="75"/>
      <c r="C120" s="66"/>
      <c r="D120" s="66"/>
      <c r="E120" s="79"/>
      <c r="F120" s="109"/>
      <c r="G120" s="479"/>
      <c r="H120" s="79"/>
      <c r="I120" s="144"/>
      <c r="J120" s="23"/>
    </row>
    <row r="121" spans="1:10" ht="16" x14ac:dyDescent="0.2">
      <c r="A121" s="63"/>
      <c r="B121" s="75" t="s">
        <v>946</v>
      </c>
      <c r="C121" s="66" t="s">
        <v>947</v>
      </c>
      <c r="D121" s="66" t="s">
        <v>411</v>
      </c>
      <c r="E121" s="79"/>
      <c r="F121" s="109"/>
      <c r="G121" s="479"/>
      <c r="H121" s="79"/>
      <c r="I121" s="144"/>
      <c r="J121" s="23" t="s">
        <v>948</v>
      </c>
    </row>
    <row r="122" spans="1:10" ht="16" x14ac:dyDescent="0.2">
      <c r="A122" s="63"/>
      <c r="B122" s="75" t="s">
        <v>946</v>
      </c>
      <c r="C122" s="66" t="s">
        <v>947</v>
      </c>
      <c r="D122" s="66" t="s">
        <v>413</v>
      </c>
      <c r="E122" s="79"/>
      <c r="F122" s="109"/>
      <c r="G122" s="479"/>
      <c r="H122" s="79"/>
      <c r="I122" s="144"/>
      <c r="J122" s="23"/>
    </row>
    <row r="123" spans="1:10" ht="16" x14ac:dyDescent="0.2">
      <c r="A123" s="63"/>
      <c r="B123" s="75"/>
      <c r="C123" s="66"/>
      <c r="D123" s="66"/>
      <c r="E123" s="79"/>
      <c r="F123" s="78"/>
      <c r="G123" s="277"/>
      <c r="H123" s="79"/>
      <c r="I123" s="144"/>
      <c r="J123" s="23"/>
    </row>
    <row r="124" spans="1:10" ht="16" x14ac:dyDescent="0.2">
      <c r="A124" s="63"/>
      <c r="B124" s="75" t="s">
        <v>558</v>
      </c>
      <c r="C124" s="66" t="s">
        <v>219</v>
      </c>
      <c r="D124" s="66" t="s">
        <v>411</v>
      </c>
      <c r="E124" s="78">
        <v>50000</v>
      </c>
      <c r="F124" s="109">
        <f>H124-G124</f>
        <v>2.6399999999999997</v>
      </c>
      <c r="G124" s="479">
        <v>0.66</v>
      </c>
      <c r="H124" s="78">
        <v>3.3</v>
      </c>
      <c r="I124" s="192">
        <f>SUM(H124:H125)</f>
        <v>7.8999999999999995</v>
      </c>
      <c r="J124" s="23"/>
    </row>
    <row r="125" spans="1:10" ht="16" x14ac:dyDescent="0.2">
      <c r="A125" s="63"/>
      <c r="B125" s="75" t="s">
        <v>558</v>
      </c>
      <c r="C125" s="66" t="s">
        <v>219</v>
      </c>
      <c r="D125" s="66" t="s">
        <v>413</v>
      </c>
      <c r="E125" s="79">
        <v>110000</v>
      </c>
      <c r="F125" s="109">
        <v>4.5999999999999996</v>
      </c>
      <c r="G125" s="479"/>
      <c r="H125" s="79">
        <f>F125</f>
        <v>4.5999999999999996</v>
      </c>
      <c r="I125" s="144"/>
      <c r="J125" s="23"/>
    </row>
    <row r="126" spans="1:10" ht="16" x14ac:dyDescent="0.2">
      <c r="A126" s="63"/>
      <c r="B126" s="75"/>
      <c r="C126" s="66"/>
      <c r="D126" s="66"/>
      <c r="E126" s="79"/>
      <c r="F126" s="78"/>
      <c r="G126" s="277"/>
      <c r="H126" s="79"/>
      <c r="I126" s="144"/>
      <c r="J126" s="23"/>
    </row>
    <row r="127" spans="1:10" ht="16" x14ac:dyDescent="0.2">
      <c r="A127" s="63"/>
      <c r="B127" s="75" t="s">
        <v>909</v>
      </c>
      <c r="C127" s="66" t="s">
        <v>910</v>
      </c>
      <c r="D127" s="66" t="s">
        <v>411</v>
      </c>
      <c r="E127" s="79">
        <v>10000</v>
      </c>
      <c r="F127" s="78">
        <v>0</v>
      </c>
      <c r="G127" s="277">
        <v>0.66</v>
      </c>
      <c r="H127" s="79">
        <v>0.66</v>
      </c>
      <c r="I127" s="144">
        <v>0.66</v>
      </c>
      <c r="J127" s="23"/>
    </row>
    <row r="128" spans="1:10" ht="16" x14ac:dyDescent="0.2">
      <c r="A128" s="63"/>
      <c r="B128" s="75"/>
      <c r="C128" s="66"/>
      <c r="D128" s="66"/>
      <c r="E128" s="78"/>
      <c r="F128" s="78"/>
      <c r="G128" s="277"/>
      <c r="H128" s="79"/>
      <c r="I128" s="144"/>
      <c r="J128" s="23"/>
    </row>
    <row r="129" spans="1:10" ht="16" x14ac:dyDescent="0.2">
      <c r="A129" s="63"/>
      <c r="B129" s="175" t="s">
        <v>651</v>
      </c>
      <c r="C129" s="66" t="s">
        <v>650</v>
      </c>
      <c r="D129" s="66" t="s">
        <v>411</v>
      </c>
      <c r="E129" s="78">
        <v>250000</v>
      </c>
      <c r="F129" s="78">
        <f>H129-G129</f>
        <v>21.84</v>
      </c>
      <c r="G129" s="277">
        <v>0.91</v>
      </c>
      <c r="H129" s="78">
        <v>22.75</v>
      </c>
      <c r="I129" s="144">
        <f>SUM(H129:H132)</f>
        <v>36.550000000000004</v>
      </c>
      <c r="J129" s="23"/>
    </row>
    <row r="130" spans="1:10" ht="16" x14ac:dyDescent="0.2">
      <c r="A130" s="63"/>
      <c r="B130" s="175" t="s">
        <v>651</v>
      </c>
      <c r="C130" s="66" t="s">
        <v>650</v>
      </c>
      <c r="D130" s="66" t="s">
        <v>412</v>
      </c>
      <c r="E130" s="78">
        <v>10000</v>
      </c>
      <c r="F130" s="109">
        <v>3.42</v>
      </c>
      <c r="G130" s="479"/>
      <c r="H130" s="79">
        <f>F130</f>
        <v>3.42</v>
      </c>
      <c r="I130" s="144"/>
      <c r="J130" s="23"/>
    </row>
    <row r="131" spans="1:10" ht="16" x14ac:dyDescent="0.2">
      <c r="A131" s="63"/>
      <c r="B131" s="175" t="s">
        <v>651</v>
      </c>
      <c r="C131" s="66" t="s">
        <v>650</v>
      </c>
      <c r="D131" s="66" t="s">
        <v>413</v>
      </c>
      <c r="E131" s="78">
        <v>240000</v>
      </c>
      <c r="F131" s="109">
        <v>10.029999999999999</v>
      </c>
      <c r="G131" s="479"/>
      <c r="H131" s="79">
        <f>F131</f>
        <v>10.029999999999999</v>
      </c>
      <c r="I131" s="144"/>
      <c r="J131" s="23"/>
    </row>
    <row r="132" spans="1:10" ht="16" x14ac:dyDescent="0.2">
      <c r="A132" s="63"/>
      <c r="B132" s="175" t="s">
        <v>651</v>
      </c>
      <c r="C132" s="66" t="s">
        <v>650</v>
      </c>
      <c r="D132" s="66" t="s">
        <v>414</v>
      </c>
      <c r="E132" s="78">
        <v>10000</v>
      </c>
      <c r="F132" s="109">
        <v>0.35</v>
      </c>
      <c r="G132" s="479"/>
      <c r="H132" s="79">
        <f>F132</f>
        <v>0.35</v>
      </c>
      <c r="I132" s="144"/>
      <c r="J132" s="23"/>
    </row>
    <row r="133" spans="1:10" ht="16" x14ac:dyDescent="0.2">
      <c r="A133" s="63"/>
      <c r="B133" s="75"/>
      <c r="C133" s="66"/>
      <c r="D133" s="66"/>
      <c r="E133" s="78"/>
      <c r="F133" s="78"/>
      <c r="G133" s="277"/>
      <c r="H133" s="79"/>
      <c r="I133" s="144"/>
      <c r="J133" s="23"/>
    </row>
    <row r="134" spans="1:10" ht="16" x14ac:dyDescent="0.2">
      <c r="A134" s="63"/>
      <c r="B134" s="75" t="s">
        <v>836</v>
      </c>
      <c r="C134" s="66" t="s">
        <v>837</v>
      </c>
      <c r="D134" s="66" t="s">
        <v>411</v>
      </c>
      <c r="E134" s="78">
        <v>10000</v>
      </c>
      <c r="F134" s="109"/>
      <c r="G134" s="479">
        <v>0.66</v>
      </c>
      <c r="H134" s="79"/>
      <c r="I134" s="144">
        <v>1.08</v>
      </c>
      <c r="J134" s="23"/>
    </row>
    <row r="135" spans="1:10" ht="16" x14ac:dyDescent="0.2">
      <c r="A135" s="63"/>
      <c r="B135" s="75" t="s">
        <v>836</v>
      </c>
      <c r="C135" s="66" t="s">
        <v>837</v>
      </c>
      <c r="D135" s="66" t="s">
        <v>413</v>
      </c>
      <c r="E135" s="78">
        <v>10000</v>
      </c>
      <c r="F135" s="109">
        <v>0.42</v>
      </c>
      <c r="G135" s="479"/>
      <c r="H135" s="79"/>
      <c r="I135" s="144"/>
      <c r="J135" s="23"/>
    </row>
    <row r="136" spans="1:10" ht="16" x14ac:dyDescent="0.2">
      <c r="A136" s="63"/>
      <c r="B136" s="75"/>
      <c r="C136" s="66"/>
      <c r="D136" s="66"/>
      <c r="E136" s="79"/>
      <c r="F136" s="78"/>
      <c r="G136" s="277"/>
      <c r="H136" s="79"/>
      <c r="I136" s="144"/>
      <c r="J136" s="23"/>
    </row>
    <row r="137" spans="1:10" ht="16" x14ac:dyDescent="0.2">
      <c r="A137" s="63"/>
      <c r="B137" s="75" t="s">
        <v>561</v>
      </c>
      <c r="C137" s="66" t="s">
        <v>424</v>
      </c>
      <c r="D137" s="66" t="s">
        <v>411</v>
      </c>
      <c r="E137" s="79">
        <v>10000</v>
      </c>
      <c r="F137" s="109">
        <v>0</v>
      </c>
      <c r="G137" s="479">
        <f>H137-F137</f>
        <v>0.66</v>
      </c>
      <c r="H137" s="79">
        <v>0.66</v>
      </c>
      <c r="I137" s="144">
        <f>SUM(H137:H138)</f>
        <v>1.08</v>
      </c>
      <c r="J137" s="23"/>
    </row>
    <row r="138" spans="1:10" ht="16" x14ac:dyDescent="0.2">
      <c r="A138" s="63"/>
      <c r="B138" s="75" t="s">
        <v>561</v>
      </c>
      <c r="C138" s="66" t="s">
        <v>424</v>
      </c>
      <c r="D138" s="66" t="s">
        <v>413</v>
      </c>
      <c r="E138" s="78">
        <v>10000</v>
      </c>
      <c r="F138" s="78">
        <v>0.42</v>
      </c>
      <c r="G138" s="277"/>
      <c r="H138" s="78">
        <f>F138</f>
        <v>0.42</v>
      </c>
      <c r="I138" s="144"/>
      <c r="J138" s="23"/>
    </row>
    <row r="139" spans="1:10" ht="16" x14ac:dyDescent="0.2">
      <c r="A139" s="63"/>
      <c r="B139" s="75"/>
      <c r="C139" s="66"/>
      <c r="D139" s="66"/>
      <c r="E139" s="78"/>
      <c r="F139" s="78"/>
      <c r="G139" s="277"/>
      <c r="H139" s="78"/>
      <c r="I139" s="144"/>
      <c r="J139" s="23"/>
    </row>
    <row r="140" spans="1:10" ht="16" x14ac:dyDescent="0.2">
      <c r="A140" s="63"/>
      <c r="B140" s="75" t="s">
        <v>871</v>
      </c>
      <c r="C140" s="66" t="s">
        <v>870</v>
      </c>
      <c r="D140" s="66" t="s">
        <v>411</v>
      </c>
      <c r="E140" s="79">
        <v>10000</v>
      </c>
      <c r="F140" s="78"/>
      <c r="G140" s="277">
        <v>0.53</v>
      </c>
      <c r="H140" s="78">
        <v>0.53</v>
      </c>
      <c r="I140" s="144">
        <v>0.95</v>
      </c>
      <c r="J140" s="23"/>
    </row>
    <row r="141" spans="1:10" ht="16" x14ac:dyDescent="0.2">
      <c r="A141" s="63"/>
      <c r="B141" s="75" t="s">
        <v>871</v>
      </c>
      <c r="C141" s="66" t="s">
        <v>870</v>
      </c>
      <c r="D141" s="66" t="s">
        <v>413</v>
      </c>
      <c r="E141" s="78">
        <v>10000</v>
      </c>
      <c r="F141" s="78">
        <v>0.42</v>
      </c>
      <c r="G141" s="277"/>
      <c r="H141" s="78">
        <v>0.42</v>
      </c>
      <c r="I141" s="144"/>
      <c r="J141" s="23"/>
    </row>
    <row r="142" spans="1:10" ht="16" x14ac:dyDescent="0.2">
      <c r="A142" s="63"/>
      <c r="B142" s="75"/>
      <c r="C142" s="66"/>
      <c r="D142" s="66"/>
      <c r="E142" s="78"/>
      <c r="F142" s="78"/>
      <c r="G142" s="277"/>
      <c r="H142" s="78"/>
      <c r="I142" s="144"/>
      <c r="J142" s="23"/>
    </row>
    <row r="143" spans="1:10" ht="16" x14ac:dyDescent="0.2">
      <c r="A143" s="63"/>
      <c r="B143" s="75" t="s">
        <v>562</v>
      </c>
      <c r="C143" s="66" t="s">
        <v>233</v>
      </c>
      <c r="D143" s="66" t="s">
        <v>411</v>
      </c>
      <c r="E143" s="78">
        <v>10000</v>
      </c>
      <c r="F143" s="109">
        <v>0</v>
      </c>
      <c r="G143" s="479">
        <f>H143-F143</f>
        <v>5.0199999999999996</v>
      </c>
      <c r="H143" s="78">
        <v>5.0199999999999996</v>
      </c>
      <c r="I143" s="144">
        <f>SUM(H143:H146)</f>
        <v>12.969999999999999</v>
      </c>
      <c r="J143" s="211"/>
    </row>
    <row r="144" spans="1:10" ht="16" x14ac:dyDescent="0.2">
      <c r="A144" s="63"/>
      <c r="B144" s="75" t="s">
        <v>562</v>
      </c>
      <c r="C144" s="66" t="s">
        <v>233</v>
      </c>
      <c r="D144" s="66" t="s">
        <v>412</v>
      </c>
      <c r="E144" s="79">
        <v>10000</v>
      </c>
      <c r="F144" s="109">
        <v>3.42</v>
      </c>
      <c r="G144" s="479"/>
      <c r="H144" s="79">
        <f>F144</f>
        <v>3.42</v>
      </c>
      <c r="I144" s="144"/>
      <c r="J144" s="23"/>
    </row>
    <row r="145" spans="1:10" ht="16" x14ac:dyDescent="0.2">
      <c r="A145" s="63"/>
      <c r="B145" s="75" t="s">
        <v>562</v>
      </c>
      <c r="C145" s="66" t="s">
        <v>233</v>
      </c>
      <c r="D145" s="66" t="s">
        <v>413</v>
      </c>
      <c r="E145" s="79">
        <v>100000</v>
      </c>
      <c r="F145" s="109">
        <v>4.18</v>
      </c>
      <c r="G145" s="479"/>
      <c r="H145" s="79">
        <f>F145</f>
        <v>4.18</v>
      </c>
      <c r="I145" s="144"/>
      <c r="J145" s="23"/>
    </row>
    <row r="146" spans="1:10" ht="16" x14ac:dyDescent="0.2">
      <c r="A146" s="63"/>
      <c r="B146" s="75" t="s">
        <v>562</v>
      </c>
      <c r="C146" s="66" t="s">
        <v>233</v>
      </c>
      <c r="D146" s="66" t="s">
        <v>414</v>
      </c>
      <c r="E146" s="79">
        <v>10000</v>
      </c>
      <c r="F146" s="109">
        <v>0.35</v>
      </c>
      <c r="G146" s="479"/>
      <c r="H146" s="79">
        <f>F146</f>
        <v>0.35</v>
      </c>
      <c r="I146" s="144"/>
      <c r="J146" s="23"/>
    </row>
    <row r="147" spans="1:10" ht="16" x14ac:dyDescent="0.2">
      <c r="A147" s="63"/>
      <c r="B147" s="75"/>
      <c r="C147" s="66"/>
      <c r="D147" s="66"/>
      <c r="E147" s="79"/>
      <c r="F147" s="78"/>
      <c r="G147" s="277"/>
      <c r="H147" s="79"/>
      <c r="I147" s="144"/>
      <c r="J147" s="23"/>
    </row>
    <row r="148" spans="1:10" ht="16" x14ac:dyDescent="0.2">
      <c r="A148" s="63"/>
      <c r="B148" s="75" t="s">
        <v>563</v>
      </c>
      <c r="C148" s="66" t="s">
        <v>234</v>
      </c>
      <c r="D148" s="66" t="s">
        <v>411</v>
      </c>
      <c r="E148" s="78">
        <v>10000</v>
      </c>
      <c r="F148" s="78">
        <v>0</v>
      </c>
      <c r="G148" s="277">
        <f>H148-F148</f>
        <v>14.08</v>
      </c>
      <c r="H148" s="78">
        <v>14.08</v>
      </c>
      <c r="I148" s="144">
        <f>H148</f>
        <v>14.08</v>
      </c>
      <c r="J148" s="23"/>
    </row>
    <row r="149" spans="1:10" ht="16" x14ac:dyDescent="0.2">
      <c r="A149" s="63"/>
      <c r="B149" s="258"/>
      <c r="C149" s="44"/>
      <c r="D149" s="44"/>
      <c r="E149" s="165"/>
      <c r="F149" s="314"/>
      <c r="G149" s="277"/>
      <c r="H149" s="79"/>
      <c r="I149" s="144"/>
      <c r="J149" s="23"/>
    </row>
    <row r="150" spans="1:10" ht="16" x14ac:dyDescent="0.2">
      <c r="A150" s="63"/>
      <c r="B150" s="75" t="s">
        <v>564</v>
      </c>
      <c r="C150" s="168" t="s">
        <v>330</v>
      </c>
      <c r="D150" s="168" t="s">
        <v>411</v>
      </c>
      <c r="E150" s="169">
        <v>200000</v>
      </c>
      <c r="F150" s="254">
        <v>23.94</v>
      </c>
      <c r="G150" s="478">
        <v>1.26</v>
      </c>
      <c r="H150" s="343">
        <f>SUM(F150:G150)</f>
        <v>25.200000000000003</v>
      </c>
      <c r="I150" s="144">
        <f>SUM(H150:H155)</f>
        <v>32.660000000000004</v>
      </c>
      <c r="J150" s="23"/>
    </row>
    <row r="151" spans="1:10" ht="16" x14ac:dyDescent="0.2">
      <c r="A151" s="63"/>
      <c r="B151" s="75" t="s">
        <v>564</v>
      </c>
      <c r="C151" s="168" t="s">
        <v>330</v>
      </c>
      <c r="D151" s="168" t="s">
        <v>417</v>
      </c>
      <c r="E151" s="169">
        <v>10000</v>
      </c>
      <c r="F151" s="254">
        <v>2.83</v>
      </c>
      <c r="G151" s="479"/>
      <c r="H151" s="343">
        <f>F151</f>
        <v>2.83</v>
      </c>
      <c r="I151" s="144"/>
      <c r="J151" s="23"/>
    </row>
    <row r="152" spans="1:10" ht="16" x14ac:dyDescent="0.2">
      <c r="A152" s="63"/>
      <c r="B152" s="75" t="s">
        <v>564</v>
      </c>
      <c r="C152" s="168" t="s">
        <v>330</v>
      </c>
      <c r="D152" s="168" t="s">
        <v>412</v>
      </c>
      <c r="E152" s="169">
        <v>10000</v>
      </c>
      <c r="F152" s="109">
        <v>3.42</v>
      </c>
      <c r="G152" s="479"/>
      <c r="H152" s="78">
        <f>F152</f>
        <v>3.42</v>
      </c>
      <c r="I152" s="144"/>
      <c r="J152" s="23"/>
    </row>
    <row r="153" spans="1:10" ht="16" x14ac:dyDescent="0.2">
      <c r="A153" s="63"/>
      <c r="B153" s="75" t="s">
        <v>564</v>
      </c>
      <c r="C153" s="168" t="s">
        <v>330</v>
      </c>
      <c r="D153" s="168" t="s">
        <v>413</v>
      </c>
      <c r="E153" s="169">
        <v>10000</v>
      </c>
      <c r="F153" s="109">
        <v>0.42</v>
      </c>
      <c r="G153" s="479"/>
      <c r="H153" s="78">
        <f>F153</f>
        <v>0.42</v>
      </c>
      <c r="I153" s="144"/>
      <c r="J153" s="23"/>
    </row>
    <row r="154" spans="1:10" ht="16" x14ac:dyDescent="0.2">
      <c r="A154" s="63"/>
      <c r="B154" s="75" t="s">
        <v>564</v>
      </c>
      <c r="C154" s="168" t="s">
        <v>330</v>
      </c>
      <c r="D154" s="168" t="s">
        <v>418</v>
      </c>
      <c r="E154" s="169">
        <v>10000</v>
      </c>
      <c r="F154" s="253">
        <v>0.44</v>
      </c>
      <c r="G154" s="479"/>
      <c r="H154" s="78">
        <f>F154</f>
        <v>0.44</v>
      </c>
      <c r="I154" s="144"/>
      <c r="J154" s="23"/>
    </row>
    <row r="155" spans="1:10" ht="16" x14ac:dyDescent="0.2">
      <c r="A155" s="63"/>
      <c r="B155" s="75" t="s">
        <v>564</v>
      </c>
      <c r="C155" s="168" t="s">
        <v>330</v>
      </c>
      <c r="D155" s="168" t="s">
        <v>414</v>
      </c>
      <c r="E155" s="169">
        <v>10000</v>
      </c>
      <c r="F155" s="253">
        <v>0.35</v>
      </c>
      <c r="G155" s="479"/>
      <c r="H155" s="78">
        <f>F155</f>
        <v>0.35</v>
      </c>
      <c r="I155" s="144"/>
      <c r="J155" s="23"/>
    </row>
    <row r="156" spans="1:10" ht="16" x14ac:dyDescent="0.2">
      <c r="A156" s="63"/>
      <c r="B156" s="172"/>
      <c r="C156" s="168"/>
      <c r="D156" s="212"/>
      <c r="E156" s="169"/>
      <c r="F156" s="78"/>
      <c r="G156" s="277"/>
      <c r="H156" s="78"/>
      <c r="I156" s="144"/>
      <c r="J156" s="23"/>
    </row>
    <row r="157" spans="1:10" ht="16" x14ac:dyDescent="0.2">
      <c r="A157" s="63"/>
      <c r="B157" s="172" t="s">
        <v>565</v>
      </c>
      <c r="C157" s="168" t="s">
        <v>490</v>
      </c>
      <c r="D157" s="212" t="s">
        <v>411</v>
      </c>
      <c r="E157" s="169">
        <v>10000</v>
      </c>
      <c r="F157" s="109" t="s">
        <v>492</v>
      </c>
      <c r="G157" s="479">
        <v>3.08</v>
      </c>
      <c r="H157" s="78">
        <f>G157</f>
        <v>3.08</v>
      </c>
      <c r="I157" s="144">
        <f>H157</f>
        <v>3.08</v>
      </c>
      <c r="J157" s="23"/>
    </row>
    <row r="158" spans="1:10" ht="16" x14ac:dyDescent="0.2">
      <c r="A158" s="63"/>
      <c r="B158" s="172"/>
      <c r="C158" s="168"/>
      <c r="D158" s="212"/>
      <c r="E158" s="169"/>
      <c r="F158" s="78"/>
      <c r="G158" s="277"/>
      <c r="H158" s="78"/>
      <c r="I158" s="144"/>
      <c r="J158" s="23"/>
    </row>
    <row r="159" spans="1:10" ht="16" x14ac:dyDescent="0.2">
      <c r="A159" s="63"/>
      <c r="B159" s="75" t="s">
        <v>566</v>
      </c>
      <c r="C159" s="66" t="s">
        <v>25</v>
      </c>
      <c r="D159" s="66" t="s">
        <v>411</v>
      </c>
      <c r="E159" s="79">
        <v>10000</v>
      </c>
      <c r="F159" s="109">
        <v>0</v>
      </c>
      <c r="G159" s="479">
        <f>H159-F159</f>
        <v>3.08</v>
      </c>
      <c r="H159" s="79">
        <v>3.08</v>
      </c>
      <c r="I159" s="144">
        <f>H159</f>
        <v>3.08</v>
      </c>
      <c r="J159" s="23"/>
    </row>
    <row r="160" spans="1:10" ht="16" x14ac:dyDescent="0.2">
      <c r="A160" s="63"/>
      <c r="B160" s="75"/>
      <c r="C160" s="66"/>
      <c r="D160" s="66"/>
      <c r="E160" s="79"/>
      <c r="F160" s="78"/>
      <c r="G160" s="277"/>
      <c r="H160" s="79"/>
      <c r="I160" s="144"/>
      <c r="J160" s="23"/>
    </row>
    <row r="161" spans="1:10" ht="16" x14ac:dyDescent="0.2">
      <c r="A161" s="63"/>
      <c r="B161" s="75" t="s">
        <v>567</v>
      </c>
      <c r="C161" s="66" t="s">
        <v>88</v>
      </c>
      <c r="D161" s="66" t="s">
        <v>411</v>
      </c>
      <c r="E161" s="78">
        <v>250000</v>
      </c>
      <c r="F161" s="109">
        <f>H161-G161</f>
        <v>48.24</v>
      </c>
      <c r="G161" s="479">
        <v>2.0099999999999998</v>
      </c>
      <c r="H161" s="78">
        <v>50.25</v>
      </c>
      <c r="I161" s="144">
        <f>SUM(H161:H166)</f>
        <v>132.88</v>
      </c>
      <c r="J161" s="23"/>
    </row>
    <row r="162" spans="1:10" ht="16" x14ac:dyDescent="0.2">
      <c r="A162" s="63"/>
      <c r="B162" s="75" t="s">
        <v>567</v>
      </c>
      <c r="C162" s="66" t="s">
        <v>88</v>
      </c>
      <c r="D162" s="66" t="s">
        <v>417</v>
      </c>
      <c r="E162" s="78">
        <v>50000</v>
      </c>
      <c r="F162" s="109">
        <v>57.85</v>
      </c>
      <c r="G162" s="479"/>
      <c r="H162" s="78">
        <f>F162</f>
        <v>57.85</v>
      </c>
      <c r="I162" s="144"/>
      <c r="J162" s="211"/>
    </row>
    <row r="163" spans="1:10" ht="16" x14ac:dyDescent="0.2">
      <c r="A163" s="63"/>
      <c r="B163" s="75" t="s">
        <v>567</v>
      </c>
      <c r="C163" s="66" t="s">
        <v>88</v>
      </c>
      <c r="D163" s="66" t="s">
        <v>412</v>
      </c>
      <c r="E163" s="78">
        <v>10000</v>
      </c>
      <c r="F163" s="109">
        <v>3.42</v>
      </c>
      <c r="G163" s="479"/>
      <c r="H163" s="78">
        <f>F163</f>
        <v>3.42</v>
      </c>
      <c r="I163" s="144"/>
      <c r="J163" s="23"/>
    </row>
    <row r="164" spans="1:10" ht="16" x14ac:dyDescent="0.2">
      <c r="A164" s="63"/>
      <c r="B164" s="75" t="s">
        <v>567</v>
      </c>
      <c r="C164" s="66" t="s">
        <v>88</v>
      </c>
      <c r="D164" s="66" t="s">
        <v>413</v>
      </c>
      <c r="E164" s="78">
        <v>250000</v>
      </c>
      <c r="F164" s="109">
        <v>10.45</v>
      </c>
      <c r="G164" s="479"/>
      <c r="H164" s="78">
        <f>F164</f>
        <v>10.45</v>
      </c>
      <c r="I164" s="144"/>
      <c r="J164" s="23"/>
    </row>
    <row r="165" spans="1:10" ht="16" x14ac:dyDescent="0.2">
      <c r="A165" s="63"/>
      <c r="B165" s="75" t="s">
        <v>567</v>
      </c>
      <c r="C165" s="66" t="s">
        <v>88</v>
      </c>
      <c r="D165" s="66" t="s">
        <v>418</v>
      </c>
      <c r="E165" s="78">
        <v>240000</v>
      </c>
      <c r="F165" s="109">
        <v>10.56</v>
      </c>
      <c r="G165" s="479"/>
      <c r="H165" s="79">
        <f>F165</f>
        <v>10.56</v>
      </c>
      <c r="I165" s="144"/>
      <c r="J165" s="23"/>
    </row>
    <row r="166" spans="1:10" ht="16" x14ac:dyDescent="0.2">
      <c r="A166" s="63"/>
      <c r="B166" s="75" t="s">
        <v>567</v>
      </c>
      <c r="C166" s="66" t="s">
        <v>88</v>
      </c>
      <c r="D166" s="66" t="s">
        <v>414</v>
      </c>
      <c r="E166" s="79">
        <v>10000</v>
      </c>
      <c r="F166" s="109">
        <v>0.35</v>
      </c>
      <c r="G166" s="479"/>
      <c r="H166" s="79">
        <f>F166</f>
        <v>0.35</v>
      </c>
      <c r="I166" s="144"/>
      <c r="J166" s="23"/>
    </row>
    <row r="167" spans="1:10" ht="16" x14ac:dyDescent="0.2">
      <c r="A167" s="63"/>
      <c r="B167" s="75"/>
      <c r="C167" s="66"/>
      <c r="D167" s="66"/>
      <c r="E167" s="79"/>
      <c r="F167" s="78"/>
      <c r="G167" s="277"/>
      <c r="H167" s="79"/>
      <c r="I167" s="144"/>
      <c r="J167" s="23"/>
    </row>
    <row r="168" spans="1:10" ht="16" x14ac:dyDescent="0.2">
      <c r="A168" s="63"/>
      <c r="B168" s="75" t="s">
        <v>568</v>
      </c>
      <c r="C168" s="66" t="s">
        <v>173</v>
      </c>
      <c r="D168" s="66" t="s">
        <v>411</v>
      </c>
      <c r="E168" s="79">
        <v>10000</v>
      </c>
      <c r="F168" s="109">
        <v>0</v>
      </c>
      <c r="G168" s="479">
        <v>8.02</v>
      </c>
      <c r="H168" s="79">
        <v>8.02</v>
      </c>
      <c r="I168" s="144">
        <f>SUM(H168:H170)</f>
        <v>20.010000000000002</v>
      </c>
      <c r="J168" s="23"/>
    </row>
    <row r="169" spans="1:10" ht="16" x14ac:dyDescent="0.2">
      <c r="A169" s="63"/>
      <c r="B169" s="75" t="s">
        <v>568</v>
      </c>
      <c r="C169" s="66" t="s">
        <v>173</v>
      </c>
      <c r="D169" s="66" t="s">
        <v>417</v>
      </c>
      <c r="E169" s="79">
        <v>10000</v>
      </c>
      <c r="F169" s="109">
        <v>11.57</v>
      </c>
      <c r="G169" s="479"/>
      <c r="H169" s="79">
        <f>F169</f>
        <v>11.57</v>
      </c>
      <c r="I169" s="144"/>
      <c r="J169" s="23"/>
    </row>
    <row r="170" spans="1:10" ht="16" x14ac:dyDescent="0.2">
      <c r="A170" s="63"/>
      <c r="B170" s="75" t="s">
        <v>568</v>
      </c>
      <c r="C170" s="66" t="s">
        <v>173</v>
      </c>
      <c r="D170" s="66" t="s">
        <v>413</v>
      </c>
      <c r="E170" s="78">
        <v>10000</v>
      </c>
      <c r="F170" s="109">
        <v>0.42</v>
      </c>
      <c r="G170" s="479"/>
      <c r="H170" s="78">
        <f>F170</f>
        <v>0.42</v>
      </c>
      <c r="I170" s="144"/>
      <c r="J170" s="23"/>
    </row>
    <row r="171" spans="1:10" ht="16" x14ac:dyDescent="0.2">
      <c r="A171" s="63"/>
      <c r="B171" s="75"/>
      <c r="C171" s="66"/>
      <c r="D171" s="66"/>
      <c r="E171" s="78"/>
      <c r="F171" s="78"/>
      <c r="G171" s="277"/>
      <c r="H171" s="78"/>
      <c r="I171" s="144"/>
      <c r="J171" s="23"/>
    </row>
    <row r="172" spans="1:10" ht="16" x14ac:dyDescent="0.2">
      <c r="A172" s="63"/>
      <c r="B172" s="75" t="s">
        <v>569</v>
      </c>
      <c r="C172" s="66" t="s">
        <v>189</v>
      </c>
      <c r="D172" s="66" t="s">
        <v>411</v>
      </c>
      <c r="E172" s="78">
        <v>100000</v>
      </c>
      <c r="F172" s="109">
        <f>H172-G172</f>
        <v>72.180000000000007</v>
      </c>
      <c r="G172" s="479">
        <v>8.02</v>
      </c>
      <c r="H172" s="78">
        <v>80.2</v>
      </c>
      <c r="I172" s="144">
        <f>SUM(H172:H173)</f>
        <v>84.38</v>
      </c>
      <c r="J172" s="211"/>
    </row>
    <row r="173" spans="1:10" ht="16" x14ac:dyDescent="0.2">
      <c r="A173" s="63"/>
      <c r="B173" s="75" t="s">
        <v>569</v>
      </c>
      <c r="C173" s="66" t="s">
        <v>189</v>
      </c>
      <c r="D173" s="66" t="s">
        <v>413</v>
      </c>
      <c r="E173" s="79">
        <v>100000</v>
      </c>
      <c r="F173" s="109">
        <v>4.18</v>
      </c>
      <c r="G173" s="479"/>
      <c r="H173" s="79">
        <f>F173</f>
        <v>4.18</v>
      </c>
      <c r="I173" s="144"/>
      <c r="J173" s="23"/>
    </row>
    <row r="174" spans="1:10" ht="16" x14ac:dyDescent="0.2">
      <c r="A174" s="63"/>
      <c r="B174" s="75"/>
      <c r="C174" s="66"/>
      <c r="D174" s="66"/>
      <c r="E174" s="79"/>
      <c r="F174" s="78"/>
      <c r="G174" s="277"/>
      <c r="H174" s="79"/>
      <c r="I174" s="144"/>
      <c r="J174" s="23"/>
    </row>
    <row r="175" spans="1:10" ht="16" x14ac:dyDescent="0.2">
      <c r="A175" s="63"/>
      <c r="B175" s="75" t="s">
        <v>877</v>
      </c>
      <c r="C175" s="66" t="s">
        <v>911</v>
      </c>
      <c r="D175" s="66" t="s">
        <v>878</v>
      </c>
      <c r="E175" s="79">
        <v>10000</v>
      </c>
      <c r="F175" s="109"/>
      <c r="G175" s="479">
        <v>2.0099999999999998</v>
      </c>
      <c r="H175" s="79">
        <v>2.0099999999999998</v>
      </c>
      <c r="I175" s="144">
        <v>4.9000000000000004</v>
      </c>
      <c r="J175" s="23"/>
    </row>
    <row r="176" spans="1:10" ht="17" customHeight="1" x14ac:dyDescent="0.2">
      <c r="A176" s="63"/>
      <c r="B176" s="75" t="s">
        <v>877</v>
      </c>
      <c r="C176" s="66" t="s">
        <v>911</v>
      </c>
      <c r="D176" s="66" t="s">
        <v>417</v>
      </c>
      <c r="E176" s="79">
        <v>5000</v>
      </c>
      <c r="F176" s="109">
        <v>2.21</v>
      </c>
      <c r="G176" s="479"/>
      <c r="H176" s="79">
        <v>2.21</v>
      </c>
      <c r="I176" s="144"/>
      <c r="J176" s="23"/>
    </row>
    <row r="177" spans="1:10" ht="16" x14ac:dyDescent="0.2">
      <c r="A177" s="63"/>
      <c r="B177" s="75" t="s">
        <v>877</v>
      </c>
      <c r="C177" s="66" t="s">
        <v>911</v>
      </c>
      <c r="D177" s="66" t="s">
        <v>879</v>
      </c>
      <c r="E177" s="79">
        <v>2000</v>
      </c>
      <c r="F177" s="109">
        <v>0.68</v>
      </c>
      <c r="G177" s="479"/>
      <c r="H177" s="79">
        <v>0.68</v>
      </c>
      <c r="I177" s="144"/>
      <c r="J177" s="23"/>
    </row>
    <row r="178" spans="1:10" ht="16" x14ac:dyDescent="0.2">
      <c r="A178" s="63"/>
      <c r="B178" s="75"/>
      <c r="C178" s="66"/>
      <c r="D178" s="66"/>
      <c r="E178" s="79"/>
      <c r="F178" s="78"/>
      <c r="G178" s="277"/>
      <c r="H178" s="79"/>
      <c r="I178" s="144"/>
      <c r="J178" s="23"/>
    </row>
    <row r="179" spans="1:10" ht="16" x14ac:dyDescent="0.2">
      <c r="A179" s="63"/>
      <c r="B179" s="75" t="s">
        <v>570</v>
      </c>
      <c r="C179" s="66" t="s">
        <v>143</v>
      </c>
      <c r="D179" s="66" t="s">
        <v>411</v>
      </c>
      <c r="E179" s="78">
        <v>10000</v>
      </c>
      <c r="F179" s="109">
        <v>0</v>
      </c>
      <c r="G179" s="479">
        <v>0.66</v>
      </c>
      <c r="H179" s="78">
        <v>0.66</v>
      </c>
      <c r="I179" s="144">
        <f>SUM(H179:H180)</f>
        <v>4.84</v>
      </c>
      <c r="J179" s="211"/>
    </row>
    <row r="180" spans="1:10" ht="16" x14ac:dyDescent="0.2">
      <c r="A180" s="63"/>
      <c r="B180" s="75" t="s">
        <v>570</v>
      </c>
      <c r="C180" s="66" t="s">
        <v>143</v>
      </c>
      <c r="D180" s="66" t="s">
        <v>413</v>
      </c>
      <c r="E180" s="79">
        <v>100000</v>
      </c>
      <c r="F180" s="109">
        <v>4.18</v>
      </c>
      <c r="G180" s="479"/>
      <c r="H180" s="79">
        <f>F180</f>
        <v>4.18</v>
      </c>
      <c r="I180" s="144"/>
      <c r="J180" s="23"/>
    </row>
    <row r="181" spans="1:10" ht="16" x14ac:dyDescent="0.2">
      <c r="A181" s="63"/>
      <c r="B181" s="75"/>
      <c r="C181" s="66"/>
      <c r="D181" s="66"/>
      <c r="E181" s="79"/>
      <c r="F181" s="78"/>
      <c r="G181" s="277"/>
      <c r="H181" s="79"/>
      <c r="I181" s="144"/>
      <c r="J181" s="23"/>
    </row>
    <row r="182" spans="1:10" ht="16" x14ac:dyDescent="0.2">
      <c r="A182" s="63"/>
      <c r="B182" s="75" t="s">
        <v>949</v>
      </c>
      <c r="C182" s="66" t="s">
        <v>950</v>
      </c>
      <c r="D182" s="66" t="s">
        <v>411</v>
      </c>
      <c r="E182" s="79"/>
      <c r="F182" s="78"/>
      <c r="G182" s="277"/>
      <c r="H182" s="79"/>
      <c r="I182" s="144"/>
      <c r="J182" s="23" t="s">
        <v>951</v>
      </c>
    </row>
    <row r="183" spans="1:10" ht="16" x14ac:dyDescent="0.2">
      <c r="A183" s="63"/>
      <c r="B183" s="75" t="s">
        <v>949</v>
      </c>
      <c r="C183" s="66" t="s">
        <v>950</v>
      </c>
      <c r="D183" s="66" t="s">
        <v>413</v>
      </c>
      <c r="E183" s="79"/>
      <c r="F183" s="78"/>
      <c r="G183" s="277"/>
      <c r="H183" s="79"/>
      <c r="I183" s="144"/>
      <c r="J183" s="23"/>
    </row>
    <row r="184" spans="1:10" ht="16" x14ac:dyDescent="0.2">
      <c r="A184" s="63"/>
      <c r="B184" s="75"/>
      <c r="C184" s="66"/>
      <c r="D184" s="66"/>
      <c r="E184" s="79"/>
      <c r="F184" s="78"/>
      <c r="G184" s="277"/>
      <c r="H184" s="79"/>
      <c r="I184" s="144"/>
      <c r="J184" s="23"/>
    </row>
    <row r="185" spans="1:10" ht="16" x14ac:dyDescent="0.2">
      <c r="A185" s="63"/>
      <c r="B185" s="75" t="s">
        <v>571</v>
      </c>
      <c r="C185" s="66" t="s">
        <v>235</v>
      </c>
      <c r="D185" s="66" t="s">
        <v>411</v>
      </c>
      <c r="E185" s="79">
        <v>10000</v>
      </c>
      <c r="F185" s="109">
        <v>0</v>
      </c>
      <c r="G185" s="479">
        <f>H185-F185</f>
        <v>2.0099999999999998</v>
      </c>
      <c r="H185" s="79">
        <v>2.0099999999999998</v>
      </c>
      <c r="I185" s="144">
        <f>SUM(H185:H186)</f>
        <v>6.42</v>
      </c>
      <c r="J185" s="23"/>
    </row>
    <row r="186" spans="1:10" ht="16" x14ac:dyDescent="0.2">
      <c r="A186" s="63"/>
      <c r="B186" s="75" t="s">
        <v>571</v>
      </c>
      <c r="C186" s="66" t="s">
        <v>235</v>
      </c>
      <c r="D186" s="66" t="s">
        <v>417</v>
      </c>
      <c r="E186" s="79">
        <v>10000</v>
      </c>
      <c r="F186" s="109">
        <v>4.41</v>
      </c>
      <c r="G186" s="479"/>
      <c r="H186" s="79">
        <f>F186</f>
        <v>4.41</v>
      </c>
      <c r="I186" s="144"/>
      <c r="J186" s="23"/>
    </row>
    <row r="187" spans="1:10" ht="16" x14ac:dyDescent="0.2">
      <c r="A187" s="63"/>
      <c r="B187" s="75"/>
      <c r="C187" s="66"/>
      <c r="D187" s="66"/>
      <c r="E187" s="79"/>
      <c r="F187" s="78"/>
      <c r="G187" s="277"/>
      <c r="H187" s="79"/>
      <c r="I187" s="144"/>
      <c r="J187" s="23"/>
    </row>
    <row r="188" spans="1:10" ht="16" x14ac:dyDescent="0.2">
      <c r="A188" s="63"/>
      <c r="B188" s="75" t="s">
        <v>655</v>
      </c>
      <c r="C188" s="66" t="s">
        <v>654</v>
      </c>
      <c r="D188" s="66" t="s">
        <v>411</v>
      </c>
      <c r="E188" s="79">
        <v>10000</v>
      </c>
      <c r="F188" s="109">
        <v>12.54</v>
      </c>
      <c r="G188" s="479">
        <v>0.66</v>
      </c>
      <c r="H188" s="79">
        <v>13.2</v>
      </c>
      <c r="I188" s="144">
        <f>SUM(H188:H193)</f>
        <v>42.33</v>
      </c>
      <c r="J188" s="23"/>
    </row>
    <row r="189" spans="1:10" ht="16" x14ac:dyDescent="0.2">
      <c r="A189" s="63"/>
      <c r="B189" s="75" t="s">
        <v>655</v>
      </c>
      <c r="C189" s="66" t="s">
        <v>654</v>
      </c>
      <c r="D189" s="66" t="s">
        <v>417</v>
      </c>
      <c r="E189" s="79">
        <v>100000</v>
      </c>
      <c r="F189" s="109">
        <v>12.6</v>
      </c>
      <c r="G189" s="479"/>
      <c r="H189" s="79">
        <f>F189</f>
        <v>12.6</v>
      </c>
      <c r="I189" s="144"/>
      <c r="J189" s="23"/>
    </row>
    <row r="190" spans="1:10" ht="16" x14ac:dyDescent="0.2">
      <c r="A190" s="63"/>
      <c r="B190" s="75" t="s">
        <v>655</v>
      </c>
      <c r="C190" s="66" t="s">
        <v>654</v>
      </c>
      <c r="D190" s="66" t="s">
        <v>412</v>
      </c>
      <c r="E190" s="79">
        <v>10000</v>
      </c>
      <c r="F190" s="109">
        <v>3.42</v>
      </c>
      <c r="G190" s="479"/>
      <c r="H190" s="79">
        <f>F190</f>
        <v>3.42</v>
      </c>
      <c r="I190" s="144"/>
      <c r="J190" s="23"/>
    </row>
    <row r="191" spans="1:10" ht="16" x14ac:dyDescent="0.2">
      <c r="A191" s="63"/>
      <c r="B191" s="75" t="s">
        <v>655</v>
      </c>
      <c r="C191" s="66" t="s">
        <v>654</v>
      </c>
      <c r="D191" s="66" t="s">
        <v>413</v>
      </c>
      <c r="E191" s="78">
        <v>200000</v>
      </c>
      <c r="F191" s="109">
        <v>8.36</v>
      </c>
      <c r="G191" s="479"/>
      <c r="H191" s="78">
        <f>F191</f>
        <v>8.36</v>
      </c>
      <c r="I191" s="144"/>
      <c r="J191" s="23"/>
    </row>
    <row r="192" spans="1:10" ht="16" x14ac:dyDescent="0.2">
      <c r="A192" s="63"/>
      <c r="B192" s="75" t="s">
        <v>655</v>
      </c>
      <c r="C192" s="66" t="s">
        <v>654</v>
      </c>
      <c r="D192" s="66" t="s">
        <v>418</v>
      </c>
      <c r="E192" s="79">
        <v>100000</v>
      </c>
      <c r="F192" s="109">
        <v>4.4000000000000004</v>
      </c>
      <c r="G192" s="479"/>
      <c r="H192" s="79">
        <f>F192</f>
        <v>4.4000000000000004</v>
      </c>
      <c r="I192" s="144"/>
      <c r="J192" s="23"/>
    </row>
    <row r="193" spans="1:15" ht="16" x14ac:dyDescent="0.2">
      <c r="A193" s="63"/>
      <c r="B193" s="75" t="s">
        <v>655</v>
      </c>
      <c r="C193" s="66" t="s">
        <v>654</v>
      </c>
      <c r="D193" s="66" t="s">
        <v>414</v>
      </c>
      <c r="E193" s="79">
        <v>10000</v>
      </c>
      <c r="F193" s="109">
        <v>0.35</v>
      </c>
      <c r="G193" s="479"/>
      <c r="H193" s="79">
        <f>F193</f>
        <v>0.35</v>
      </c>
      <c r="I193" s="144"/>
      <c r="J193" s="23"/>
    </row>
    <row r="194" spans="1:15" ht="16" x14ac:dyDescent="0.2">
      <c r="A194" s="63"/>
      <c r="B194" s="75"/>
      <c r="C194" s="66"/>
      <c r="D194" s="66"/>
      <c r="E194" s="79"/>
      <c r="F194" s="78"/>
      <c r="G194" s="277"/>
      <c r="H194" s="79"/>
      <c r="I194" s="144"/>
      <c r="J194" s="23"/>
    </row>
    <row r="195" spans="1:15" ht="16" x14ac:dyDescent="0.2">
      <c r="A195" s="63"/>
      <c r="B195" s="75" t="s">
        <v>934</v>
      </c>
      <c r="C195" s="66" t="s">
        <v>935</v>
      </c>
      <c r="D195" s="66" t="s">
        <v>411</v>
      </c>
      <c r="E195" s="79">
        <v>10000</v>
      </c>
      <c r="F195" s="78">
        <v>0</v>
      </c>
      <c r="G195" s="277">
        <v>0.66</v>
      </c>
      <c r="H195" s="79"/>
      <c r="I195" s="144">
        <v>0.66</v>
      </c>
      <c r="J195" s="23"/>
    </row>
    <row r="196" spans="1:15" ht="16" x14ac:dyDescent="0.2">
      <c r="A196" s="63"/>
      <c r="B196" s="75"/>
      <c r="C196" s="66"/>
      <c r="D196" s="66"/>
      <c r="E196" s="79"/>
      <c r="F196" s="78"/>
      <c r="G196" s="277"/>
      <c r="H196" s="79"/>
      <c r="I196" s="144"/>
      <c r="J196" s="23"/>
    </row>
    <row r="197" spans="1:15" ht="16" x14ac:dyDescent="0.2">
      <c r="A197" s="63"/>
      <c r="B197" s="75" t="s">
        <v>572</v>
      </c>
      <c r="C197" s="66" t="s">
        <v>29</v>
      </c>
      <c r="D197" s="66" t="s">
        <v>411</v>
      </c>
      <c r="E197" s="78">
        <v>10000</v>
      </c>
      <c r="F197" s="109">
        <v>0</v>
      </c>
      <c r="G197" s="479">
        <f>H197-F197</f>
        <v>3.08</v>
      </c>
      <c r="H197" s="78">
        <v>3.08</v>
      </c>
      <c r="I197" s="144">
        <f>SUM(H197:H197)</f>
        <v>3.08</v>
      </c>
      <c r="J197" s="211"/>
    </row>
    <row r="198" spans="1:15" ht="16" x14ac:dyDescent="0.2">
      <c r="A198" s="63"/>
      <c r="B198" s="75"/>
      <c r="C198" s="66"/>
      <c r="D198" s="66"/>
      <c r="E198" s="79"/>
      <c r="F198" s="78"/>
      <c r="G198" s="277"/>
      <c r="H198" s="79"/>
      <c r="I198" s="144"/>
      <c r="J198" s="23"/>
    </row>
    <row r="199" spans="1:15" ht="16" x14ac:dyDescent="0.2">
      <c r="A199" s="63"/>
      <c r="B199" s="75" t="s">
        <v>573</v>
      </c>
      <c r="C199" s="66" t="s">
        <v>201</v>
      </c>
      <c r="D199" s="66" t="s">
        <v>411</v>
      </c>
      <c r="E199" s="79">
        <v>10000</v>
      </c>
      <c r="F199" s="109">
        <v>0</v>
      </c>
      <c r="G199" s="479">
        <f>H199-F199</f>
        <v>1.26</v>
      </c>
      <c r="H199" s="79">
        <v>1.26</v>
      </c>
      <c r="I199" s="144">
        <f>SUM(H199:H204)</f>
        <v>25.18</v>
      </c>
      <c r="J199" s="23"/>
    </row>
    <row r="200" spans="1:15" ht="16" x14ac:dyDescent="0.2">
      <c r="A200" s="63"/>
      <c r="B200" s="75" t="s">
        <v>573</v>
      </c>
      <c r="C200" s="66" t="s">
        <v>201</v>
      </c>
      <c r="D200" s="173" t="s">
        <v>417</v>
      </c>
      <c r="E200" s="79">
        <v>10000</v>
      </c>
      <c r="F200" s="109">
        <v>11.57</v>
      </c>
      <c r="G200" s="479"/>
      <c r="H200" s="79">
        <f>F200</f>
        <v>11.57</v>
      </c>
      <c r="I200" s="144"/>
      <c r="J200" s="23"/>
    </row>
    <row r="201" spans="1:15" ht="16" x14ac:dyDescent="0.2">
      <c r="A201" s="63"/>
      <c r="B201" s="75" t="s">
        <v>573</v>
      </c>
      <c r="C201" s="66" t="s">
        <v>201</v>
      </c>
      <c r="D201" s="173" t="s">
        <v>412</v>
      </c>
      <c r="E201" s="79">
        <v>10000</v>
      </c>
      <c r="F201" s="109">
        <v>3.42</v>
      </c>
      <c r="G201" s="479"/>
      <c r="H201" s="79">
        <f>F201</f>
        <v>3.42</v>
      </c>
      <c r="I201" s="144"/>
      <c r="J201" s="23"/>
    </row>
    <row r="202" spans="1:15" ht="16" x14ac:dyDescent="0.2">
      <c r="A202" s="63"/>
      <c r="B202" s="75" t="s">
        <v>573</v>
      </c>
      <c r="C202" s="66" t="s">
        <v>201</v>
      </c>
      <c r="D202" s="173" t="s">
        <v>413</v>
      </c>
      <c r="E202" s="79">
        <v>100000</v>
      </c>
      <c r="F202" s="109">
        <v>4.18</v>
      </c>
      <c r="G202" s="479"/>
      <c r="H202" s="79">
        <f>F202</f>
        <v>4.18</v>
      </c>
      <c r="I202" s="144"/>
      <c r="J202" s="23"/>
    </row>
    <row r="203" spans="1:15" ht="16" x14ac:dyDescent="0.2">
      <c r="A203" s="63"/>
      <c r="B203" s="75" t="s">
        <v>573</v>
      </c>
      <c r="C203" s="66" t="s">
        <v>201</v>
      </c>
      <c r="D203" s="173" t="s">
        <v>418</v>
      </c>
      <c r="E203" s="78">
        <v>100000</v>
      </c>
      <c r="F203" s="109">
        <v>4.4000000000000004</v>
      </c>
      <c r="G203" s="479"/>
      <c r="H203" s="79">
        <f>F203</f>
        <v>4.4000000000000004</v>
      </c>
      <c r="I203" s="144"/>
      <c r="J203" s="23"/>
    </row>
    <row r="204" spans="1:15" ht="16" x14ac:dyDescent="0.2">
      <c r="A204" s="63"/>
      <c r="B204" s="75" t="s">
        <v>573</v>
      </c>
      <c r="C204" s="66" t="s">
        <v>201</v>
      </c>
      <c r="D204" s="173" t="s">
        <v>414</v>
      </c>
      <c r="E204" s="79">
        <v>10000</v>
      </c>
      <c r="F204" s="109">
        <v>0.35</v>
      </c>
      <c r="G204" s="479"/>
      <c r="H204" s="79">
        <f>F204</f>
        <v>0.35</v>
      </c>
      <c r="I204" s="144"/>
      <c r="J204" s="23"/>
    </row>
    <row r="205" spans="1:15" ht="16" x14ac:dyDescent="0.2">
      <c r="A205" s="63"/>
      <c r="B205" s="75"/>
      <c r="C205" s="66"/>
      <c r="D205" s="66"/>
      <c r="E205" s="79"/>
      <c r="F205" s="78"/>
      <c r="G205" s="277"/>
      <c r="H205" s="79"/>
      <c r="I205" s="144"/>
      <c r="J205" s="23"/>
    </row>
    <row r="206" spans="1:15" ht="16" x14ac:dyDescent="0.2">
      <c r="A206" s="63"/>
      <c r="B206" s="75" t="s">
        <v>574</v>
      </c>
      <c r="C206" s="85" t="s">
        <v>226</v>
      </c>
      <c r="D206" s="85" t="s">
        <v>411</v>
      </c>
      <c r="E206" s="86">
        <v>10000</v>
      </c>
      <c r="F206" s="251">
        <v>0</v>
      </c>
      <c r="G206" s="478">
        <v>0.91</v>
      </c>
      <c r="H206" s="86">
        <f>SUM(F206:G206)</f>
        <v>0.91</v>
      </c>
      <c r="I206" s="242">
        <f>SUM(H206:H206)</f>
        <v>0.91</v>
      </c>
      <c r="J206" s="23"/>
    </row>
    <row r="207" spans="1:15" ht="16" x14ac:dyDescent="0.2">
      <c r="A207" s="63"/>
      <c r="B207" s="75"/>
      <c r="C207" s="85"/>
      <c r="D207" s="85"/>
      <c r="E207" s="86"/>
      <c r="F207" s="86"/>
      <c r="G207" s="278"/>
      <c r="H207" s="86"/>
      <c r="I207" s="242"/>
      <c r="J207" s="23"/>
    </row>
    <row r="208" spans="1:15" ht="16" x14ac:dyDescent="0.2">
      <c r="A208" s="63"/>
      <c r="B208" s="75" t="s">
        <v>575</v>
      </c>
      <c r="C208" s="168" t="s">
        <v>332</v>
      </c>
      <c r="D208" s="168" t="s">
        <v>411</v>
      </c>
      <c r="E208" s="169">
        <v>360000</v>
      </c>
      <c r="F208" s="251">
        <f>H208-G208</f>
        <v>23.1</v>
      </c>
      <c r="G208" s="479">
        <v>0.66</v>
      </c>
      <c r="H208" s="86">
        <v>23.76</v>
      </c>
      <c r="I208" s="242">
        <f>SUM(H208:H209)</f>
        <v>38.81</v>
      </c>
      <c r="J208" s="23" t="s">
        <v>952</v>
      </c>
      <c r="M208" s="13"/>
      <c r="N208" s="42"/>
      <c r="O208" s="45"/>
    </row>
    <row r="209" spans="1:18" ht="16" x14ac:dyDescent="0.2">
      <c r="A209" s="63"/>
      <c r="B209" s="75" t="s">
        <v>575</v>
      </c>
      <c r="C209" s="168" t="s">
        <v>332</v>
      </c>
      <c r="D209" s="168" t="s">
        <v>413</v>
      </c>
      <c r="E209" s="169">
        <v>360000</v>
      </c>
      <c r="F209" s="251">
        <v>15.05</v>
      </c>
      <c r="G209" s="480"/>
      <c r="H209" s="86">
        <f>F209</f>
        <v>15.05</v>
      </c>
      <c r="I209" s="242"/>
      <c r="J209" s="23"/>
      <c r="M209" s="13"/>
      <c r="N209" s="42"/>
      <c r="O209" s="45"/>
    </row>
    <row r="210" spans="1:18" ht="16" x14ac:dyDescent="0.2">
      <c r="A210" s="63"/>
      <c r="B210" s="75"/>
      <c r="C210" s="168"/>
      <c r="D210" s="168"/>
      <c r="E210" s="169"/>
      <c r="F210" s="86"/>
      <c r="G210" s="278"/>
      <c r="H210" s="86"/>
      <c r="I210" s="242"/>
      <c r="J210" s="23"/>
      <c r="M210" s="13"/>
      <c r="N210" s="42"/>
      <c r="O210" s="45"/>
    </row>
    <row r="211" spans="1:18" ht="16" x14ac:dyDescent="0.2">
      <c r="A211" s="63"/>
      <c r="B211" s="75" t="s">
        <v>576</v>
      </c>
      <c r="C211" s="66" t="s">
        <v>71</v>
      </c>
      <c r="D211" s="66" t="s">
        <v>411</v>
      </c>
      <c r="E211" s="78">
        <v>50000</v>
      </c>
      <c r="F211" s="109">
        <f>H211-G211</f>
        <v>12.32</v>
      </c>
      <c r="G211" s="479">
        <v>3.08</v>
      </c>
      <c r="H211" s="78">
        <v>15.4</v>
      </c>
      <c r="I211" s="144">
        <f>SUM(H211:H216)</f>
        <v>33.370000000000012</v>
      </c>
      <c r="J211" s="23"/>
    </row>
    <row r="212" spans="1:18" s="226" customFormat="1" ht="16" x14ac:dyDescent="0.2">
      <c r="A212" s="63"/>
      <c r="B212" s="81" t="s">
        <v>576</v>
      </c>
      <c r="C212" s="82" t="s">
        <v>71</v>
      </c>
      <c r="D212" s="66" t="s">
        <v>417</v>
      </c>
      <c r="E212" s="78">
        <v>30000</v>
      </c>
      <c r="F212" s="109">
        <v>13.23</v>
      </c>
      <c r="G212" s="479"/>
      <c r="H212" s="78">
        <f>F212</f>
        <v>13.23</v>
      </c>
      <c r="I212" s="144"/>
      <c r="J212" s="23" t="s">
        <v>820</v>
      </c>
      <c r="K212"/>
      <c r="L212"/>
      <c r="M212"/>
      <c r="N212"/>
      <c r="O212"/>
      <c r="P212"/>
      <c r="Q212"/>
      <c r="R212"/>
    </row>
    <row r="213" spans="1:18" ht="16" x14ac:dyDescent="0.2">
      <c r="A213" s="63"/>
      <c r="B213" s="75" t="s">
        <v>576</v>
      </c>
      <c r="C213" s="66" t="s">
        <v>71</v>
      </c>
      <c r="D213" s="66" t="s">
        <v>412</v>
      </c>
      <c r="E213" s="79">
        <v>8000</v>
      </c>
      <c r="F213" s="109">
        <v>2.74</v>
      </c>
      <c r="G213" s="479"/>
      <c r="H213" s="79">
        <f>F213</f>
        <v>2.74</v>
      </c>
      <c r="I213" s="144"/>
      <c r="J213" s="23"/>
    </row>
    <row r="214" spans="1:18" ht="16" x14ac:dyDescent="0.2">
      <c r="A214" s="63"/>
      <c r="B214" s="75" t="s">
        <v>576</v>
      </c>
      <c r="C214" s="66" t="s">
        <v>71</v>
      </c>
      <c r="D214" s="66" t="s">
        <v>413</v>
      </c>
      <c r="E214" s="79">
        <v>20000</v>
      </c>
      <c r="F214" s="109">
        <v>0.84</v>
      </c>
      <c r="G214" s="479"/>
      <c r="H214" s="79">
        <f>F214</f>
        <v>0.84</v>
      </c>
      <c r="I214" s="144"/>
      <c r="J214" s="23"/>
    </row>
    <row r="215" spans="1:18" ht="16" x14ac:dyDescent="0.2">
      <c r="A215" s="63"/>
      <c r="B215" s="75" t="s">
        <v>576</v>
      </c>
      <c r="C215" s="66" t="s">
        <v>71</v>
      </c>
      <c r="D215" s="66" t="s">
        <v>418</v>
      </c>
      <c r="E215" s="79">
        <v>20000</v>
      </c>
      <c r="F215" s="109">
        <v>0.88</v>
      </c>
      <c r="G215" s="479"/>
      <c r="H215" s="79">
        <f>F215</f>
        <v>0.88</v>
      </c>
      <c r="I215" s="144"/>
      <c r="J215" s="23"/>
    </row>
    <row r="216" spans="1:18" ht="16" x14ac:dyDescent="0.2">
      <c r="A216" s="63"/>
      <c r="B216" s="75" t="s">
        <v>576</v>
      </c>
      <c r="C216" s="66" t="s">
        <v>71</v>
      </c>
      <c r="D216" s="66" t="s">
        <v>414</v>
      </c>
      <c r="E216" s="78">
        <v>8000</v>
      </c>
      <c r="F216" s="109">
        <v>0.28000000000000003</v>
      </c>
      <c r="G216" s="277"/>
      <c r="H216" s="78">
        <f>F216</f>
        <v>0.28000000000000003</v>
      </c>
      <c r="I216" s="144"/>
      <c r="J216" s="23"/>
    </row>
    <row r="217" spans="1:18" ht="16" x14ac:dyDescent="0.2">
      <c r="A217" s="63"/>
      <c r="B217" s="75"/>
      <c r="C217" s="66"/>
      <c r="D217" s="66"/>
      <c r="E217" s="79"/>
      <c r="F217" s="78"/>
      <c r="G217" s="277"/>
      <c r="H217" s="79"/>
      <c r="I217" s="144"/>
      <c r="J217" s="23"/>
    </row>
    <row r="218" spans="1:18" ht="16" x14ac:dyDescent="0.2">
      <c r="A218" s="63"/>
      <c r="B218" s="75" t="s">
        <v>577</v>
      </c>
      <c r="C218" s="66" t="s">
        <v>131</v>
      </c>
      <c r="D218" s="66" t="s">
        <v>411</v>
      </c>
      <c r="E218" s="79">
        <v>10000</v>
      </c>
      <c r="F218" s="109">
        <v>0</v>
      </c>
      <c r="G218" s="479">
        <v>5.0199999999999996</v>
      </c>
      <c r="H218" s="79">
        <v>5.0199999999999996</v>
      </c>
      <c r="I218" s="144">
        <f>SUM(H218:H220)</f>
        <v>21.32</v>
      </c>
      <c r="J218" s="23"/>
    </row>
    <row r="219" spans="1:18" ht="16" x14ac:dyDescent="0.2">
      <c r="A219" s="63"/>
      <c r="B219" s="75" t="s">
        <v>577</v>
      </c>
      <c r="C219" s="66" t="s">
        <v>131</v>
      </c>
      <c r="D219" s="173" t="s">
        <v>413</v>
      </c>
      <c r="E219" s="79">
        <v>190000</v>
      </c>
      <c r="F219" s="109">
        <v>7.94</v>
      </c>
      <c r="G219" s="479"/>
      <c r="H219" s="79">
        <f>F219</f>
        <v>7.94</v>
      </c>
      <c r="I219" s="144"/>
      <c r="J219" s="23"/>
    </row>
    <row r="220" spans="1:18" ht="16" x14ac:dyDescent="0.2">
      <c r="A220" s="63"/>
      <c r="B220" s="75" t="s">
        <v>577</v>
      </c>
      <c r="C220" s="66" t="s">
        <v>131</v>
      </c>
      <c r="D220" s="173" t="s">
        <v>418</v>
      </c>
      <c r="E220" s="78">
        <v>190000</v>
      </c>
      <c r="F220" s="109">
        <v>8.36</v>
      </c>
      <c r="G220" s="479"/>
      <c r="H220" s="78">
        <f>F220</f>
        <v>8.36</v>
      </c>
      <c r="I220" s="144"/>
      <c r="J220" s="23"/>
    </row>
    <row r="221" spans="1:18" ht="16" x14ac:dyDescent="0.2">
      <c r="A221" s="63"/>
      <c r="B221" s="75"/>
      <c r="C221" s="66"/>
      <c r="D221" s="66"/>
      <c r="E221" s="79"/>
      <c r="F221" s="78"/>
      <c r="G221" s="277"/>
      <c r="H221" s="79"/>
      <c r="I221" s="144"/>
      <c r="J221" s="23"/>
    </row>
    <row r="222" spans="1:18" ht="16" x14ac:dyDescent="0.2">
      <c r="A222" s="63"/>
      <c r="B222" s="75" t="s">
        <v>953</v>
      </c>
      <c r="C222" s="66" t="s">
        <v>954</v>
      </c>
      <c r="D222" s="66" t="s">
        <v>411</v>
      </c>
      <c r="E222" s="79"/>
      <c r="F222" s="78"/>
      <c r="G222" s="277"/>
      <c r="H222" s="79"/>
      <c r="I222" s="144"/>
      <c r="J222" s="23" t="s">
        <v>956</v>
      </c>
    </row>
    <row r="223" spans="1:18" ht="16" x14ac:dyDescent="0.2">
      <c r="A223" s="63"/>
      <c r="B223" s="75" t="s">
        <v>953</v>
      </c>
      <c r="C223" s="66" t="s">
        <v>954</v>
      </c>
      <c r="D223" s="66" t="s">
        <v>955</v>
      </c>
      <c r="E223" s="79"/>
      <c r="F223" s="78"/>
      <c r="G223" s="277"/>
      <c r="H223" s="79"/>
      <c r="I223" s="144"/>
      <c r="J223" s="23"/>
    </row>
    <row r="224" spans="1:18" ht="16" x14ac:dyDescent="0.2">
      <c r="A224" s="63"/>
      <c r="B224" s="75"/>
      <c r="C224" s="66"/>
      <c r="D224" s="66"/>
      <c r="E224" s="79"/>
      <c r="F224" s="78"/>
      <c r="G224" s="277"/>
      <c r="H224" s="79"/>
      <c r="I224" s="144"/>
      <c r="J224" s="23"/>
    </row>
    <row r="225" spans="1:10" ht="16" x14ac:dyDescent="0.2">
      <c r="A225" s="63"/>
      <c r="B225" s="75" t="s">
        <v>579</v>
      </c>
      <c r="C225" s="66" t="s">
        <v>70</v>
      </c>
      <c r="D225" s="66" t="s">
        <v>411</v>
      </c>
      <c r="E225" s="79">
        <v>10000</v>
      </c>
      <c r="F225" s="109">
        <v>0</v>
      </c>
      <c r="G225" s="479">
        <f>H225-F225</f>
        <v>2.0099999999999998</v>
      </c>
      <c r="H225" s="79">
        <v>2.0099999999999998</v>
      </c>
      <c r="I225" s="144">
        <f>SUM(H225:H230)</f>
        <v>17.190000000000001</v>
      </c>
      <c r="J225" s="23"/>
    </row>
    <row r="226" spans="1:10" ht="16" x14ac:dyDescent="0.2">
      <c r="A226" s="63"/>
      <c r="B226" s="75" t="s">
        <v>579</v>
      </c>
      <c r="C226" s="66" t="s">
        <v>70</v>
      </c>
      <c r="D226" s="173" t="s">
        <v>417</v>
      </c>
      <c r="E226" s="79">
        <v>10000</v>
      </c>
      <c r="F226" s="109">
        <v>2.83</v>
      </c>
      <c r="G226" s="479"/>
      <c r="H226" s="79">
        <f>F226</f>
        <v>2.83</v>
      </c>
      <c r="I226" s="144"/>
      <c r="J226" s="23"/>
    </row>
    <row r="227" spans="1:10" ht="16" x14ac:dyDescent="0.2">
      <c r="A227" s="63"/>
      <c r="B227" s="75" t="s">
        <v>579</v>
      </c>
      <c r="C227" s="66" t="s">
        <v>70</v>
      </c>
      <c r="D227" s="173" t="s">
        <v>412</v>
      </c>
      <c r="E227" s="79">
        <v>10000</v>
      </c>
      <c r="F227" s="109">
        <v>3.42</v>
      </c>
      <c r="G227" s="479"/>
      <c r="H227" s="79">
        <f>F227</f>
        <v>3.42</v>
      </c>
      <c r="I227" s="144"/>
      <c r="J227" s="23"/>
    </row>
    <row r="228" spans="1:10" ht="16" x14ac:dyDescent="0.2">
      <c r="A228" s="63"/>
      <c r="B228" s="75" t="s">
        <v>579</v>
      </c>
      <c r="C228" s="66" t="s">
        <v>70</v>
      </c>
      <c r="D228" s="173" t="s">
        <v>413</v>
      </c>
      <c r="E228" s="79">
        <v>100000</v>
      </c>
      <c r="F228" s="109">
        <v>4.18</v>
      </c>
      <c r="G228" s="479"/>
      <c r="H228" s="79">
        <f>F228</f>
        <v>4.18</v>
      </c>
      <c r="I228" s="144"/>
      <c r="J228" s="23"/>
    </row>
    <row r="229" spans="1:10" ht="16" x14ac:dyDescent="0.2">
      <c r="A229" s="63"/>
      <c r="B229" s="75" t="s">
        <v>579</v>
      </c>
      <c r="C229" s="66" t="s">
        <v>70</v>
      </c>
      <c r="D229" s="173" t="s">
        <v>418</v>
      </c>
      <c r="E229" s="78">
        <v>100000</v>
      </c>
      <c r="F229" s="109">
        <v>4.4000000000000004</v>
      </c>
      <c r="G229" s="479"/>
      <c r="H229" s="79">
        <f>F229</f>
        <v>4.4000000000000004</v>
      </c>
      <c r="I229" s="144"/>
      <c r="J229" s="23"/>
    </row>
    <row r="230" spans="1:10" ht="16" x14ac:dyDescent="0.2">
      <c r="A230" s="63"/>
      <c r="B230" s="75" t="s">
        <v>579</v>
      </c>
      <c r="C230" s="66" t="s">
        <v>70</v>
      </c>
      <c r="D230" s="173" t="s">
        <v>414</v>
      </c>
      <c r="E230" s="79">
        <v>10000</v>
      </c>
      <c r="F230" s="109">
        <v>0.35</v>
      </c>
      <c r="G230" s="479"/>
      <c r="H230" s="79">
        <f>F230</f>
        <v>0.35</v>
      </c>
      <c r="I230" s="144"/>
      <c r="J230" s="23"/>
    </row>
    <row r="231" spans="1:10" ht="16" x14ac:dyDescent="0.2">
      <c r="A231" s="63"/>
      <c r="B231" s="75"/>
      <c r="C231" s="66"/>
      <c r="D231" s="173"/>
      <c r="E231" s="79"/>
      <c r="F231" s="78"/>
      <c r="G231" s="277"/>
      <c r="H231" s="79"/>
      <c r="I231" s="144"/>
      <c r="J231" s="23"/>
    </row>
    <row r="232" spans="1:10" ht="16" x14ac:dyDescent="0.2">
      <c r="A232" s="63"/>
      <c r="B232" s="75" t="s">
        <v>957</v>
      </c>
      <c r="C232" s="66" t="s">
        <v>958</v>
      </c>
      <c r="D232" s="173" t="s">
        <v>411</v>
      </c>
      <c r="E232" s="79"/>
      <c r="F232" s="78"/>
      <c r="G232" s="277"/>
      <c r="H232" s="79"/>
      <c r="I232" s="144"/>
      <c r="J232" s="23" t="s">
        <v>959</v>
      </c>
    </row>
    <row r="233" spans="1:10" ht="16" x14ac:dyDescent="0.2">
      <c r="A233" s="63"/>
      <c r="B233" s="75"/>
      <c r="C233" s="66"/>
      <c r="D233" s="173"/>
      <c r="E233" s="79"/>
      <c r="F233" s="78"/>
      <c r="G233" s="277"/>
      <c r="H233" s="79"/>
      <c r="I233" s="144"/>
      <c r="J233" s="23"/>
    </row>
    <row r="234" spans="1:10" ht="16" x14ac:dyDescent="0.2">
      <c r="A234" s="63"/>
      <c r="B234" s="75" t="s">
        <v>818</v>
      </c>
      <c r="C234" s="66" t="s">
        <v>813</v>
      </c>
      <c r="D234" s="173" t="s">
        <v>411</v>
      </c>
      <c r="E234" s="79">
        <v>10000</v>
      </c>
      <c r="F234" s="109">
        <f>H234-G234</f>
        <v>0</v>
      </c>
      <c r="G234" s="479">
        <v>0.46</v>
      </c>
      <c r="H234" s="79">
        <v>0.46</v>
      </c>
      <c r="I234" s="144">
        <f>H234</f>
        <v>0.46</v>
      </c>
      <c r="J234" s="23"/>
    </row>
    <row r="235" spans="1:10" ht="16" x14ac:dyDescent="0.2">
      <c r="A235" s="63"/>
      <c r="B235" s="75"/>
      <c r="C235" s="66"/>
      <c r="D235" s="173"/>
      <c r="E235" s="79"/>
      <c r="F235" s="78"/>
      <c r="G235" s="277"/>
      <c r="H235" s="79"/>
      <c r="I235" s="144"/>
      <c r="J235" s="23"/>
    </row>
    <row r="236" spans="1:10" ht="16" x14ac:dyDescent="0.2">
      <c r="A236" s="63"/>
      <c r="B236" s="75" t="s">
        <v>912</v>
      </c>
      <c r="C236" s="66" t="s">
        <v>913</v>
      </c>
      <c r="D236" s="173" t="s">
        <v>411</v>
      </c>
      <c r="E236" s="79">
        <v>10000</v>
      </c>
      <c r="F236" s="78">
        <v>0</v>
      </c>
      <c r="G236" s="277">
        <v>2.0099999999999998</v>
      </c>
      <c r="H236" s="79">
        <v>2.0099999999999998</v>
      </c>
      <c r="I236" s="144">
        <v>2.0099999999999998</v>
      </c>
      <c r="J236" s="23"/>
    </row>
    <row r="237" spans="1:10" ht="16" x14ac:dyDescent="0.2">
      <c r="A237" s="63"/>
      <c r="B237" s="75"/>
      <c r="C237" s="66"/>
      <c r="D237" s="173"/>
      <c r="E237" s="79"/>
      <c r="F237" s="78"/>
      <c r="G237" s="277"/>
      <c r="H237" s="79"/>
      <c r="I237" s="144"/>
      <c r="J237" s="23"/>
    </row>
    <row r="238" spans="1:10" ht="16" x14ac:dyDescent="0.2">
      <c r="A238" s="63"/>
      <c r="B238" s="75" t="s">
        <v>771</v>
      </c>
      <c r="C238" s="66" t="s">
        <v>770</v>
      </c>
      <c r="D238" s="168" t="s">
        <v>411</v>
      </c>
      <c r="E238" s="78">
        <v>10000</v>
      </c>
      <c r="F238" s="109">
        <v>0</v>
      </c>
      <c r="G238" s="479">
        <v>0.46</v>
      </c>
      <c r="H238" s="78">
        <f>F238+G238</f>
        <v>0.46</v>
      </c>
      <c r="I238" s="144">
        <f>SUM(H238:H239)</f>
        <v>4.6399999999999997</v>
      </c>
      <c r="J238" s="23"/>
    </row>
    <row r="239" spans="1:10" ht="16" x14ac:dyDescent="0.2">
      <c r="A239" s="63"/>
      <c r="B239" s="75" t="s">
        <v>771</v>
      </c>
      <c r="C239" s="66" t="s">
        <v>770</v>
      </c>
      <c r="D239" s="168" t="s">
        <v>413</v>
      </c>
      <c r="E239" s="78">
        <v>100000</v>
      </c>
      <c r="F239" s="109">
        <v>4.18</v>
      </c>
      <c r="G239" s="479"/>
      <c r="H239" s="78">
        <v>4.18</v>
      </c>
      <c r="I239" s="144"/>
      <c r="J239" s="23"/>
    </row>
    <row r="240" spans="1:10" ht="16" x14ac:dyDescent="0.2">
      <c r="A240" s="63"/>
      <c r="B240" s="75"/>
      <c r="C240" s="66"/>
      <c r="D240" s="173"/>
      <c r="E240" s="78"/>
      <c r="F240" s="78"/>
      <c r="G240" s="277"/>
      <c r="H240" s="78"/>
      <c r="I240" s="144"/>
      <c r="J240" s="23"/>
    </row>
    <row r="241" spans="1:10" ht="16" x14ac:dyDescent="0.2">
      <c r="A241" s="63"/>
      <c r="B241" s="75" t="s">
        <v>638</v>
      </c>
      <c r="C241" s="66" t="s">
        <v>636</v>
      </c>
      <c r="D241" s="173" t="s">
        <v>411</v>
      </c>
      <c r="E241" s="78">
        <v>100000</v>
      </c>
      <c r="F241" s="109">
        <f>H241-G241</f>
        <v>11.34</v>
      </c>
      <c r="G241" s="479">
        <v>1.26</v>
      </c>
      <c r="H241" s="78">
        <v>12.6</v>
      </c>
      <c r="I241" s="144">
        <f>SUM(H241:H244)</f>
        <v>24.73</v>
      </c>
      <c r="J241" s="23"/>
    </row>
    <row r="242" spans="1:10" ht="16" x14ac:dyDescent="0.2">
      <c r="A242" s="63"/>
      <c r="B242" s="75" t="s">
        <v>638</v>
      </c>
      <c r="C242" s="66" t="s">
        <v>636</v>
      </c>
      <c r="D242" s="173" t="s">
        <v>412</v>
      </c>
      <c r="E242" s="78">
        <v>10000</v>
      </c>
      <c r="F242" s="109">
        <v>3.42</v>
      </c>
      <c r="G242" s="479"/>
      <c r="H242" s="78">
        <f>F242</f>
        <v>3.42</v>
      </c>
      <c r="I242" s="144"/>
      <c r="J242" s="23"/>
    </row>
    <row r="243" spans="1:10" ht="16" x14ac:dyDescent="0.2">
      <c r="A243" s="63"/>
      <c r="B243" s="75" t="s">
        <v>638</v>
      </c>
      <c r="C243" s="66" t="s">
        <v>636</v>
      </c>
      <c r="D243" s="173" t="s">
        <v>413</v>
      </c>
      <c r="E243" s="78">
        <v>200000</v>
      </c>
      <c r="F243" s="109">
        <v>8.36</v>
      </c>
      <c r="G243" s="479"/>
      <c r="H243" s="78">
        <f>F243</f>
        <v>8.36</v>
      </c>
      <c r="I243" s="144"/>
      <c r="J243" s="23"/>
    </row>
    <row r="244" spans="1:10" ht="16" x14ac:dyDescent="0.2">
      <c r="A244" s="63"/>
      <c r="B244" s="75" t="s">
        <v>638</v>
      </c>
      <c r="C244" s="66" t="s">
        <v>636</v>
      </c>
      <c r="D244" s="173" t="s">
        <v>414</v>
      </c>
      <c r="E244" s="78">
        <v>10000</v>
      </c>
      <c r="F244" s="109">
        <v>0.35</v>
      </c>
      <c r="G244" s="479"/>
      <c r="H244" s="78">
        <f>F244</f>
        <v>0.35</v>
      </c>
      <c r="I244" s="144"/>
      <c r="J244" s="23"/>
    </row>
    <row r="245" spans="1:10" ht="16" x14ac:dyDescent="0.2">
      <c r="A245" s="63"/>
      <c r="B245" s="75"/>
      <c r="C245" s="66"/>
      <c r="D245" s="66"/>
      <c r="E245" s="78"/>
      <c r="F245" s="78"/>
      <c r="G245" s="277"/>
      <c r="H245" s="78"/>
      <c r="I245" s="144"/>
      <c r="J245" s="23"/>
    </row>
    <row r="246" spans="1:10" ht="16" x14ac:dyDescent="0.2">
      <c r="A246" s="63"/>
      <c r="B246" s="75" t="s">
        <v>583</v>
      </c>
      <c r="C246" s="66" t="s">
        <v>914</v>
      </c>
      <c r="D246" s="173" t="s">
        <v>411</v>
      </c>
      <c r="E246" s="78">
        <v>150000</v>
      </c>
      <c r="F246" s="78">
        <v>17.64</v>
      </c>
      <c r="G246" s="277">
        <v>1.26</v>
      </c>
      <c r="H246" s="78">
        <v>18.899999999999999</v>
      </c>
      <c r="I246" s="144">
        <f>SUM(H246:H251)</f>
        <v>57.59</v>
      </c>
      <c r="J246" s="23" t="s">
        <v>917</v>
      </c>
    </row>
    <row r="247" spans="1:10" ht="16" x14ac:dyDescent="0.2">
      <c r="A247" s="63"/>
      <c r="B247" s="75" t="s">
        <v>583</v>
      </c>
      <c r="C247" s="66" t="s">
        <v>914</v>
      </c>
      <c r="D247" s="173" t="s">
        <v>417</v>
      </c>
      <c r="E247" s="78">
        <v>50000</v>
      </c>
      <c r="F247" s="78">
        <v>22.05</v>
      </c>
      <c r="G247" s="277"/>
      <c r="H247" s="78">
        <v>22.05</v>
      </c>
      <c r="I247" s="144"/>
      <c r="J247" s="23"/>
    </row>
    <row r="248" spans="1:10" ht="17" customHeight="1" x14ac:dyDescent="0.2">
      <c r="A248" s="63"/>
      <c r="B248" s="75" t="s">
        <v>583</v>
      </c>
      <c r="C248" s="66" t="s">
        <v>914</v>
      </c>
      <c r="D248" s="173" t="s">
        <v>412</v>
      </c>
      <c r="E248" s="78">
        <v>10000</v>
      </c>
      <c r="F248" s="78">
        <v>3.42</v>
      </c>
      <c r="G248" s="277"/>
      <c r="H248" s="78">
        <v>3.42</v>
      </c>
      <c r="I248" s="144"/>
      <c r="J248" s="23"/>
    </row>
    <row r="249" spans="1:10" ht="16" x14ac:dyDescent="0.2">
      <c r="A249" s="63"/>
      <c r="B249" s="75" t="s">
        <v>583</v>
      </c>
      <c r="C249" s="66" t="s">
        <v>914</v>
      </c>
      <c r="D249" s="173" t="s">
        <v>915</v>
      </c>
      <c r="E249" s="78">
        <v>150000</v>
      </c>
      <c r="F249" s="78">
        <v>6.27</v>
      </c>
      <c r="G249" s="277"/>
      <c r="H249" s="78">
        <v>6.27</v>
      </c>
      <c r="I249" s="144"/>
      <c r="J249" s="23"/>
    </row>
    <row r="250" spans="1:10" ht="16" x14ac:dyDescent="0.2">
      <c r="A250" s="63"/>
      <c r="B250" s="75" t="s">
        <v>583</v>
      </c>
      <c r="C250" s="66" t="s">
        <v>914</v>
      </c>
      <c r="D250" s="173" t="s">
        <v>916</v>
      </c>
      <c r="E250" s="78">
        <v>150000</v>
      </c>
      <c r="F250" s="78">
        <v>6.6</v>
      </c>
      <c r="G250" s="277"/>
      <c r="H250" s="78">
        <v>6.6</v>
      </c>
      <c r="I250" s="144"/>
      <c r="J250" s="23"/>
    </row>
    <row r="251" spans="1:10" ht="16" x14ac:dyDescent="0.2">
      <c r="A251" s="63"/>
      <c r="B251" s="75" t="s">
        <v>583</v>
      </c>
      <c r="C251" s="66" t="s">
        <v>914</v>
      </c>
      <c r="D251" s="173" t="s">
        <v>414</v>
      </c>
      <c r="E251" s="78">
        <v>10000</v>
      </c>
      <c r="F251" s="78">
        <v>0.35</v>
      </c>
      <c r="G251" s="277"/>
      <c r="H251" s="78">
        <v>0.35</v>
      </c>
      <c r="I251" s="144"/>
      <c r="J251" s="23"/>
    </row>
    <row r="252" spans="1:10" ht="16" x14ac:dyDescent="0.2">
      <c r="A252" s="63"/>
      <c r="B252" s="75"/>
      <c r="C252" s="66"/>
      <c r="D252" s="173"/>
      <c r="E252" s="78"/>
      <c r="F252" s="78"/>
      <c r="G252" s="277"/>
      <c r="H252" s="78"/>
      <c r="I252" s="144"/>
      <c r="J252" s="23"/>
    </row>
    <row r="253" spans="1:10" ht="16" x14ac:dyDescent="0.2">
      <c r="A253" s="63"/>
      <c r="B253" s="75" t="s">
        <v>735</v>
      </c>
      <c r="C253" s="66" t="s">
        <v>736</v>
      </c>
      <c r="D253" s="173" t="s">
        <v>411</v>
      </c>
      <c r="E253" s="78">
        <v>10000</v>
      </c>
      <c r="F253" s="109" t="s">
        <v>492</v>
      </c>
      <c r="G253" s="479">
        <v>0.53</v>
      </c>
      <c r="H253" s="78">
        <f>SUM(F253:G253)</f>
        <v>0.53</v>
      </c>
      <c r="I253" s="144">
        <f>H253</f>
        <v>0.53</v>
      </c>
      <c r="J253" s="23"/>
    </row>
    <row r="254" spans="1:10" ht="16" x14ac:dyDescent="0.2">
      <c r="A254" s="63"/>
      <c r="B254" s="75"/>
      <c r="C254" s="66"/>
      <c r="D254" s="66"/>
      <c r="E254" s="78"/>
      <c r="F254" s="78"/>
      <c r="G254" s="277"/>
      <c r="H254" s="78"/>
      <c r="I254" s="144"/>
      <c r="J254" s="23"/>
    </row>
    <row r="255" spans="1:10" ht="16" x14ac:dyDescent="0.2">
      <c r="A255" s="63"/>
      <c r="B255" s="75" t="s">
        <v>585</v>
      </c>
      <c r="C255" s="66" t="s">
        <v>378</v>
      </c>
      <c r="D255" s="66" t="s">
        <v>411</v>
      </c>
      <c r="E255" s="78">
        <v>10000</v>
      </c>
      <c r="F255" s="109">
        <v>0</v>
      </c>
      <c r="G255" s="479">
        <f>H255-F255</f>
        <v>8.02</v>
      </c>
      <c r="H255" s="78">
        <v>8.02</v>
      </c>
      <c r="I255" s="144">
        <f>H255</f>
        <v>8.02</v>
      </c>
      <c r="J255" s="23"/>
    </row>
    <row r="256" spans="1:10" ht="16" x14ac:dyDescent="0.2">
      <c r="A256" s="63"/>
      <c r="B256" s="75"/>
      <c r="C256" s="66"/>
      <c r="D256" s="66"/>
      <c r="E256" s="78"/>
      <c r="F256" s="109"/>
      <c r="G256" s="479"/>
      <c r="H256" s="78"/>
      <c r="I256" s="144"/>
      <c r="J256" s="23"/>
    </row>
    <row r="257" spans="1:10" ht="16" x14ac:dyDescent="0.2">
      <c r="A257" s="63"/>
      <c r="B257" s="75" t="s">
        <v>625</v>
      </c>
      <c r="C257" s="66" t="s">
        <v>202</v>
      </c>
      <c r="D257" s="66" t="s">
        <v>411</v>
      </c>
      <c r="E257" s="78">
        <v>10000</v>
      </c>
      <c r="F257" s="109">
        <v>0</v>
      </c>
      <c r="G257" s="479">
        <v>0.66</v>
      </c>
      <c r="H257" s="78">
        <v>0.66</v>
      </c>
      <c r="I257" s="144">
        <v>0.66</v>
      </c>
      <c r="J257" s="23"/>
    </row>
    <row r="258" spans="1:10" ht="16" x14ac:dyDescent="0.2">
      <c r="A258" s="63"/>
      <c r="B258" s="75"/>
      <c r="C258" s="66"/>
      <c r="D258" s="66"/>
      <c r="E258" s="78"/>
      <c r="F258" s="78"/>
      <c r="G258" s="277"/>
      <c r="H258" s="78"/>
      <c r="I258" s="144"/>
      <c r="J258" s="23"/>
    </row>
    <row r="259" spans="1:10" ht="16" x14ac:dyDescent="0.2">
      <c r="A259" s="63"/>
      <c r="B259" s="75" t="s">
        <v>586</v>
      </c>
      <c r="C259" s="85" t="s">
        <v>228</v>
      </c>
      <c r="D259" s="85" t="s">
        <v>411</v>
      </c>
      <c r="E259" s="86">
        <v>10000</v>
      </c>
      <c r="F259" s="251">
        <v>0</v>
      </c>
      <c r="G259" s="479">
        <f>H259-F259</f>
        <v>0.53</v>
      </c>
      <c r="H259" s="86">
        <v>0.53</v>
      </c>
      <c r="I259" s="242">
        <f>SUM(H259:H260)</f>
        <v>0.95</v>
      </c>
      <c r="J259" s="23"/>
    </row>
    <row r="260" spans="1:10" ht="16" x14ac:dyDescent="0.2">
      <c r="A260" s="63"/>
      <c r="B260" s="75" t="s">
        <v>586</v>
      </c>
      <c r="C260" s="85" t="s">
        <v>228</v>
      </c>
      <c r="D260" s="85" t="s">
        <v>413</v>
      </c>
      <c r="E260" s="86">
        <v>10000</v>
      </c>
      <c r="F260" s="251">
        <v>0.42</v>
      </c>
      <c r="G260" s="479"/>
      <c r="H260" s="86">
        <v>0.42</v>
      </c>
      <c r="I260" s="242"/>
      <c r="J260" s="23"/>
    </row>
    <row r="261" spans="1:10" ht="16" x14ac:dyDescent="0.2">
      <c r="A261" s="63"/>
      <c r="B261" s="75"/>
      <c r="C261" s="85"/>
      <c r="D261" s="85"/>
      <c r="E261" s="86"/>
      <c r="F261" s="251"/>
      <c r="G261" s="479"/>
      <c r="H261" s="86"/>
      <c r="I261" s="242"/>
      <c r="J261" s="23"/>
    </row>
    <row r="262" spans="1:10" ht="16" x14ac:dyDescent="0.2">
      <c r="A262" s="63"/>
      <c r="B262" s="75" t="s">
        <v>919</v>
      </c>
      <c r="C262" s="85" t="s">
        <v>920</v>
      </c>
      <c r="D262" s="85" t="s">
        <v>411</v>
      </c>
      <c r="E262" s="86">
        <v>120000</v>
      </c>
      <c r="F262" s="251">
        <v>10.01</v>
      </c>
      <c r="G262" s="479">
        <v>0.91</v>
      </c>
      <c r="H262" s="86">
        <v>10.92</v>
      </c>
      <c r="I262" s="242">
        <v>15.1</v>
      </c>
      <c r="J262" s="23"/>
    </row>
    <row r="263" spans="1:10" ht="16" x14ac:dyDescent="0.2">
      <c r="A263" s="63"/>
      <c r="B263" s="75" t="s">
        <v>919</v>
      </c>
      <c r="C263" s="85" t="s">
        <v>920</v>
      </c>
      <c r="D263" s="85" t="s">
        <v>413</v>
      </c>
      <c r="E263" s="86">
        <v>100000</v>
      </c>
      <c r="F263" s="251">
        <v>4.18</v>
      </c>
      <c r="G263" s="479"/>
      <c r="H263" s="86">
        <v>4.18</v>
      </c>
      <c r="I263" s="242"/>
      <c r="J263" s="23"/>
    </row>
    <row r="264" spans="1:10" ht="16" x14ac:dyDescent="0.2">
      <c r="A264" s="63"/>
      <c r="B264" s="75"/>
      <c r="C264" s="85"/>
      <c r="D264" s="85"/>
      <c r="E264" s="86"/>
      <c r="F264" s="86"/>
      <c r="G264" s="277"/>
      <c r="H264" s="86"/>
      <c r="I264" s="242"/>
      <c r="J264" s="23"/>
    </row>
    <row r="265" spans="1:10" ht="16" x14ac:dyDescent="0.2">
      <c r="A265" s="63"/>
      <c r="B265" s="75" t="s">
        <v>719</v>
      </c>
      <c r="C265" s="85" t="s">
        <v>738</v>
      </c>
      <c r="D265" s="85" t="s">
        <v>411</v>
      </c>
      <c r="E265" s="86">
        <v>250000</v>
      </c>
      <c r="F265" s="251">
        <f>H265-G265</f>
        <v>12.72</v>
      </c>
      <c r="G265" s="479">
        <v>0.53</v>
      </c>
      <c r="H265" s="86">
        <v>13.25</v>
      </c>
      <c r="I265" s="242">
        <f>SUM(H265:H266)</f>
        <v>26.630000000000003</v>
      </c>
      <c r="J265" s="23"/>
    </row>
    <row r="266" spans="1:10" ht="16" x14ac:dyDescent="0.2">
      <c r="A266" s="63"/>
      <c r="B266" s="75" t="s">
        <v>719</v>
      </c>
      <c r="C266" s="85" t="s">
        <v>738</v>
      </c>
      <c r="D266" s="85" t="s">
        <v>413</v>
      </c>
      <c r="E266" s="86">
        <v>320000</v>
      </c>
      <c r="F266" s="251">
        <v>13.38</v>
      </c>
      <c r="G266" s="479"/>
      <c r="H266" s="86">
        <f>F266</f>
        <v>13.38</v>
      </c>
      <c r="I266" s="242"/>
      <c r="J266" s="23"/>
    </row>
    <row r="267" spans="1:10" ht="16" x14ac:dyDescent="0.2">
      <c r="A267" s="63"/>
      <c r="B267" s="75"/>
      <c r="C267" s="85"/>
      <c r="D267" s="85"/>
      <c r="E267" s="86"/>
      <c r="F267" s="86"/>
      <c r="G267" s="277"/>
      <c r="H267" s="86"/>
      <c r="I267" s="242"/>
      <c r="J267" s="23"/>
    </row>
    <row r="268" spans="1:10" ht="16" x14ac:dyDescent="0.2">
      <c r="A268" s="63"/>
      <c r="B268" s="75" t="s">
        <v>588</v>
      </c>
      <c r="C268" s="66" t="s">
        <v>84</v>
      </c>
      <c r="D268" s="66" t="s">
        <v>411</v>
      </c>
      <c r="E268" s="78">
        <v>10000</v>
      </c>
      <c r="F268" s="109">
        <v>0</v>
      </c>
      <c r="G268" s="479">
        <f>H268-F268</f>
        <v>0.91</v>
      </c>
      <c r="H268" s="78">
        <v>0.91</v>
      </c>
      <c r="I268" s="144">
        <f>SUM(H268:H270)</f>
        <v>2.0100000000000002</v>
      </c>
      <c r="J268" s="211"/>
    </row>
    <row r="269" spans="1:10" ht="16" x14ac:dyDescent="0.2">
      <c r="A269" s="63"/>
      <c r="B269" s="75" t="s">
        <v>588</v>
      </c>
      <c r="C269" s="66" t="s">
        <v>84</v>
      </c>
      <c r="D269" s="66" t="s">
        <v>412</v>
      </c>
      <c r="E269" s="78">
        <v>2000</v>
      </c>
      <c r="F269" s="109">
        <v>0.68</v>
      </c>
      <c r="G269" s="479"/>
      <c r="H269" s="78">
        <v>0.68</v>
      </c>
      <c r="I269" s="144"/>
      <c r="J269" s="211"/>
    </row>
    <row r="270" spans="1:10" ht="16" x14ac:dyDescent="0.2">
      <c r="A270" s="63"/>
      <c r="B270" s="75" t="s">
        <v>588</v>
      </c>
      <c r="C270" s="66" t="s">
        <v>84</v>
      </c>
      <c r="D270" s="66" t="s">
        <v>413</v>
      </c>
      <c r="E270" s="78">
        <v>10000</v>
      </c>
      <c r="F270" s="109">
        <v>0.42</v>
      </c>
      <c r="G270" s="479"/>
      <c r="H270" s="78">
        <f>F270</f>
        <v>0.42</v>
      </c>
      <c r="I270" s="144"/>
      <c r="J270" s="23"/>
    </row>
    <row r="271" spans="1:10" ht="16" x14ac:dyDescent="0.2">
      <c r="A271" s="63"/>
      <c r="B271" s="75"/>
      <c r="C271" s="66"/>
      <c r="D271" s="66"/>
      <c r="E271" s="78"/>
      <c r="F271" s="78"/>
      <c r="G271" s="277"/>
      <c r="H271" s="78"/>
      <c r="I271" s="144"/>
      <c r="J271" s="23"/>
    </row>
    <row r="272" spans="1:10" ht="16" x14ac:dyDescent="0.2">
      <c r="A272" s="63"/>
      <c r="B272" s="75" t="s">
        <v>589</v>
      </c>
      <c r="C272" s="66" t="s">
        <v>60</v>
      </c>
      <c r="D272" s="66" t="s">
        <v>411</v>
      </c>
      <c r="E272" s="78">
        <v>10000</v>
      </c>
      <c r="F272" s="109">
        <v>0</v>
      </c>
      <c r="G272" s="479">
        <f>H272-F272</f>
        <v>8.02</v>
      </c>
      <c r="H272" s="78">
        <v>8.02</v>
      </c>
      <c r="I272" s="144">
        <f>H272</f>
        <v>8.02</v>
      </c>
      <c r="J272" s="211"/>
    </row>
    <row r="273" spans="1:10" ht="16" x14ac:dyDescent="0.2">
      <c r="A273" s="63"/>
      <c r="B273" s="75"/>
      <c r="C273" s="66"/>
      <c r="D273" s="66"/>
      <c r="E273" s="78"/>
      <c r="F273" s="78"/>
      <c r="G273" s="277"/>
      <c r="H273" s="78"/>
      <c r="I273" s="144"/>
      <c r="J273" s="211"/>
    </row>
    <row r="274" spans="1:10" ht="16" x14ac:dyDescent="0.2">
      <c r="A274" s="63"/>
      <c r="B274" s="75" t="s">
        <v>923</v>
      </c>
      <c r="C274" s="66" t="s">
        <v>924</v>
      </c>
      <c r="D274" s="66" t="s">
        <v>411</v>
      </c>
      <c r="E274" s="78">
        <v>10000</v>
      </c>
      <c r="F274" s="109">
        <v>0</v>
      </c>
      <c r="G274" s="479">
        <v>2.0099999999999998</v>
      </c>
      <c r="H274" s="78">
        <v>2.0099999999999998</v>
      </c>
      <c r="I274" s="144">
        <f>SUM(H274:H275)</f>
        <v>10.37</v>
      </c>
      <c r="J274" s="211"/>
    </row>
    <row r="275" spans="1:10" ht="16" x14ac:dyDescent="0.2">
      <c r="A275" s="63"/>
      <c r="B275" s="75" t="s">
        <v>923</v>
      </c>
      <c r="C275" s="66" t="s">
        <v>924</v>
      </c>
      <c r="D275" s="66" t="s">
        <v>413</v>
      </c>
      <c r="E275" s="78">
        <v>200000</v>
      </c>
      <c r="F275" s="109">
        <v>8.36</v>
      </c>
      <c r="G275" s="479"/>
      <c r="H275" s="78">
        <v>8.36</v>
      </c>
      <c r="I275" s="144"/>
      <c r="J275" s="211"/>
    </row>
    <row r="276" spans="1:10" ht="16" x14ac:dyDescent="0.2">
      <c r="A276" s="63"/>
      <c r="B276" s="75"/>
      <c r="C276" s="66"/>
      <c r="D276" s="66"/>
      <c r="E276" s="78"/>
      <c r="F276" s="78"/>
      <c r="G276" s="277"/>
      <c r="H276" s="78"/>
      <c r="I276" s="144"/>
      <c r="J276" s="211"/>
    </row>
    <row r="277" spans="1:10" ht="16" x14ac:dyDescent="0.2">
      <c r="A277" s="63"/>
      <c r="B277" s="75" t="s">
        <v>819</v>
      </c>
      <c r="C277" s="66" t="s">
        <v>815</v>
      </c>
      <c r="D277" s="66" t="s">
        <v>411</v>
      </c>
      <c r="E277" s="78">
        <v>10000</v>
      </c>
      <c r="F277" s="109">
        <f>H277-G277</f>
        <v>0</v>
      </c>
      <c r="G277" s="479">
        <v>0.53</v>
      </c>
      <c r="H277" s="78">
        <v>0.53</v>
      </c>
      <c r="I277" s="144">
        <f>SUM(H277:H278)</f>
        <v>0.95</v>
      </c>
      <c r="J277" s="211"/>
    </row>
    <row r="278" spans="1:10" ht="16" x14ac:dyDescent="0.2">
      <c r="A278" s="63"/>
      <c r="B278" s="75" t="s">
        <v>819</v>
      </c>
      <c r="C278" s="66" t="s">
        <v>815</v>
      </c>
      <c r="D278" s="66" t="s">
        <v>413</v>
      </c>
      <c r="E278" s="78">
        <v>10000</v>
      </c>
      <c r="F278" s="109">
        <v>0.42</v>
      </c>
      <c r="G278" s="479"/>
      <c r="H278" s="78">
        <v>0.42</v>
      </c>
      <c r="I278" s="144"/>
      <c r="J278" s="211"/>
    </row>
    <row r="279" spans="1:10" ht="16" x14ac:dyDescent="0.2">
      <c r="A279" s="63"/>
      <c r="B279" s="75"/>
      <c r="C279" s="66"/>
      <c r="D279" s="66"/>
      <c r="E279" s="78"/>
      <c r="F279" s="78"/>
      <c r="G279" s="277"/>
      <c r="H279" s="78"/>
      <c r="I279" s="144"/>
      <c r="J279" s="23"/>
    </row>
    <row r="280" spans="1:10" ht="16" x14ac:dyDescent="0.2">
      <c r="A280" s="63"/>
      <c r="B280" s="75" t="s">
        <v>425</v>
      </c>
      <c r="C280" s="66" t="s">
        <v>426</v>
      </c>
      <c r="D280" s="66" t="s">
        <v>411</v>
      </c>
      <c r="E280" s="78">
        <v>10000</v>
      </c>
      <c r="F280" s="109">
        <v>0</v>
      </c>
      <c r="G280" s="479">
        <v>0.91</v>
      </c>
      <c r="H280" s="78">
        <f>SUM(F280:G280)</f>
        <v>0.91</v>
      </c>
      <c r="I280" s="144">
        <f>SUM(H280:H281)</f>
        <v>1.33</v>
      </c>
      <c r="J280" s="23"/>
    </row>
    <row r="281" spans="1:10" ht="16" x14ac:dyDescent="0.2">
      <c r="A281" s="63"/>
      <c r="B281" s="75" t="s">
        <v>425</v>
      </c>
      <c r="C281" s="66" t="s">
        <v>426</v>
      </c>
      <c r="D281" s="66" t="s">
        <v>413</v>
      </c>
      <c r="E281" s="78">
        <v>10000</v>
      </c>
      <c r="F281" s="109">
        <v>0.42</v>
      </c>
      <c r="G281" s="479"/>
      <c r="H281" s="78">
        <f>F281</f>
        <v>0.42</v>
      </c>
      <c r="I281" s="144"/>
      <c r="J281" s="23"/>
    </row>
    <row r="282" spans="1:10" ht="16" x14ac:dyDescent="0.2">
      <c r="A282" s="63"/>
      <c r="B282" s="75"/>
      <c r="C282" s="66"/>
      <c r="D282" s="66"/>
      <c r="E282" s="78"/>
      <c r="F282" s="109"/>
      <c r="G282" s="479"/>
      <c r="H282" s="78"/>
      <c r="I282" s="144"/>
    </row>
    <row r="283" spans="1:10" ht="16" x14ac:dyDescent="0.2">
      <c r="A283" s="63"/>
      <c r="B283" s="75" t="s">
        <v>786</v>
      </c>
      <c r="C283" s="66" t="s">
        <v>787</v>
      </c>
      <c r="D283" s="66" t="s">
        <v>411</v>
      </c>
      <c r="E283" s="78">
        <v>10000</v>
      </c>
      <c r="F283" s="109">
        <v>0</v>
      </c>
      <c r="G283" s="479">
        <v>0.66</v>
      </c>
      <c r="H283" s="78">
        <f>SUM(F283:G283)</f>
        <v>0.66</v>
      </c>
      <c r="I283" s="144">
        <f>SUM(H283:H285)</f>
        <v>1.52</v>
      </c>
      <c r="J283" s="23"/>
    </row>
    <row r="284" spans="1:10" ht="16" x14ac:dyDescent="0.2">
      <c r="A284" s="63"/>
      <c r="B284" s="75" t="s">
        <v>786</v>
      </c>
      <c r="C284" s="66" t="s">
        <v>787</v>
      </c>
      <c r="D284" s="66" t="s">
        <v>413</v>
      </c>
      <c r="E284" s="78">
        <v>10000</v>
      </c>
      <c r="F284" s="109">
        <v>0.42</v>
      </c>
      <c r="G284" s="479"/>
      <c r="H284" s="78">
        <f>F284</f>
        <v>0.42</v>
      </c>
      <c r="I284" s="144"/>
      <c r="J284" s="23"/>
    </row>
    <row r="285" spans="1:10" ht="16" x14ac:dyDescent="0.2">
      <c r="A285" s="63"/>
      <c r="B285" s="75" t="s">
        <v>786</v>
      </c>
      <c r="C285" s="66" t="s">
        <v>787</v>
      </c>
      <c r="D285" s="66" t="s">
        <v>418</v>
      </c>
      <c r="E285" s="78">
        <v>10000</v>
      </c>
      <c r="F285" s="109">
        <v>0.44</v>
      </c>
      <c r="G285" s="479"/>
      <c r="H285" s="78">
        <f>F285</f>
        <v>0.44</v>
      </c>
      <c r="I285" s="144"/>
      <c r="J285" s="23"/>
    </row>
    <row r="286" spans="1:10" ht="16" x14ac:dyDescent="0.2">
      <c r="A286" s="63"/>
      <c r="B286" s="75"/>
      <c r="C286" s="66"/>
      <c r="D286" s="66"/>
      <c r="E286" s="78"/>
      <c r="F286" s="78"/>
      <c r="G286" s="277"/>
      <c r="H286" s="78"/>
      <c r="I286" s="144"/>
      <c r="J286" s="23"/>
    </row>
    <row r="287" spans="1:10" ht="16" x14ac:dyDescent="0.2">
      <c r="A287" s="63"/>
      <c r="B287" s="290">
        <v>2235</v>
      </c>
      <c r="C287" s="66" t="s">
        <v>527</v>
      </c>
      <c r="D287" s="66" t="s">
        <v>411</v>
      </c>
      <c r="E287" s="78">
        <v>10000</v>
      </c>
      <c r="F287" s="109">
        <v>0</v>
      </c>
      <c r="G287" s="479">
        <f>H287-F287</f>
        <v>2.0099999999999998</v>
      </c>
      <c r="H287" s="78">
        <v>2.0099999999999998</v>
      </c>
      <c r="I287" s="144">
        <f>SUM(H287:H292)</f>
        <v>4.8199999999999994</v>
      </c>
      <c r="J287" s="23"/>
    </row>
    <row r="288" spans="1:10" ht="16" x14ac:dyDescent="0.2">
      <c r="A288" s="63"/>
      <c r="B288" s="290" t="s">
        <v>535</v>
      </c>
      <c r="C288" s="66" t="s">
        <v>527</v>
      </c>
      <c r="D288" s="66" t="s">
        <v>417</v>
      </c>
      <c r="E288" s="78">
        <v>5000</v>
      </c>
      <c r="F288" s="109">
        <v>1.42</v>
      </c>
      <c r="G288" s="479"/>
      <c r="H288" s="78">
        <f>F288</f>
        <v>1.42</v>
      </c>
      <c r="I288" s="144"/>
      <c r="J288" s="23"/>
    </row>
    <row r="289" spans="1:10" ht="16" x14ac:dyDescent="0.2">
      <c r="A289" s="63"/>
      <c r="B289" s="290" t="s">
        <v>535</v>
      </c>
      <c r="C289" s="66" t="s">
        <v>527</v>
      </c>
      <c r="D289" s="66" t="s">
        <v>412</v>
      </c>
      <c r="E289" s="78">
        <v>2000</v>
      </c>
      <c r="F289" s="109">
        <v>0.68</v>
      </c>
      <c r="G289" s="479"/>
      <c r="H289" s="78">
        <f>F289</f>
        <v>0.68</v>
      </c>
      <c r="I289" s="144"/>
      <c r="J289" s="23"/>
    </row>
    <row r="290" spans="1:10" ht="16" x14ac:dyDescent="0.2">
      <c r="A290" s="63"/>
      <c r="B290" s="290" t="s">
        <v>535</v>
      </c>
      <c r="C290" s="66" t="s">
        <v>527</v>
      </c>
      <c r="D290" s="66" t="s">
        <v>413</v>
      </c>
      <c r="E290" s="78">
        <v>10000</v>
      </c>
      <c r="F290" s="109">
        <v>0.42</v>
      </c>
      <c r="G290" s="479"/>
      <c r="H290" s="78">
        <f>F290</f>
        <v>0.42</v>
      </c>
      <c r="I290" s="144"/>
      <c r="J290" s="23"/>
    </row>
    <row r="291" spans="1:10" ht="16" x14ac:dyDescent="0.2">
      <c r="A291" s="63"/>
      <c r="B291" s="290" t="s">
        <v>535</v>
      </c>
      <c r="C291" s="66" t="s">
        <v>527</v>
      </c>
      <c r="D291" s="66" t="s">
        <v>418</v>
      </c>
      <c r="E291" s="78">
        <v>5000</v>
      </c>
      <c r="F291" s="109">
        <v>0.22</v>
      </c>
      <c r="G291" s="479"/>
      <c r="H291" s="78">
        <f>F291</f>
        <v>0.22</v>
      </c>
      <c r="I291" s="144"/>
      <c r="J291" s="23"/>
    </row>
    <row r="292" spans="1:10" ht="16" x14ac:dyDescent="0.2">
      <c r="A292" s="63"/>
      <c r="B292" s="290" t="s">
        <v>535</v>
      </c>
      <c r="C292" s="66" t="s">
        <v>527</v>
      </c>
      <c r="D292" s="66" t="s">
        <v>414</v>
      </c>
      <c r="E292" s="78">
        <v>2000</v>
      </c>
      <c r="F292" s="109">
        <v>7.0000000000000007E-2</v>
      </c>
      <c r="G292" s="479"/>
      <c r="H292" s="78">
        <f>F292</f>
        <v>7.0000000000000007E-2</v>
      </c>
      <c r="I292" s="144"/>
      <c r="J292" s="23"/>
    </row>
    <row r="293" spans="1:10" ht="16" x14ac:dyDescent="0.2">
      <c r="A293" s="63"/>
      <c r="B293" s="23"/>
      <c r="C293" s="66"/>
      <c r="D293" s="66"/>
      <c r="E293" s="78"/>
      <c r="F293" s="78"/>
      <c r="G293" s="277"/>
      <c r="H293" s="78"/>
      <c r="I293" s="144"/>
      <c r="J293" s="23"/>
    </row>
    <row r="294" spans="1:10" ht="16" x14ac:dyDescent="0.2">
      <c r="A294" s="63"/>
      <c r="B294" s="275">
        <v>2245</v>
      </c>
      <c r="C294" s="66" t="s">
        <v>639</v>
      </c>
      <c r="D294" s="66" t="s">
        <v>411</v>
      </c>
      <c r="E294" s="78">
        <v>10000</v>
      </c>
      <c r="F294" s="109">
        <v>0</v>
      </c>
      <c r="G294" s="479">
        <v>3.08</v>
      </c>
      <c r="H294" s="78">
        <f>F294+G294</f>
        <v>3.08</v>
      </c>
      <c r="I294" s="144">
        <f>SUM(H294:H295)</f>
        <v>3.5</v>
      </c>
      <c r="J294" s="23"/>
    </row>
    <row r="295" spans="1:10" ht="16" x14ac:dyDescent="0.2">
      <c r="A295" s="63"/>
      <c r="B295" s="275">
        <v>2245</v>
      </c>
      <c r="C295" s="66" t="s">
        <v>639</v>
      </c>
      <c r="D295" s="66" t="s">
        <v>413</v>
      </c>
      <c r="E295" s="78">
        <v>10000</v>
      </c>
      <c r="F295" s="109">
        <v>0.42</v>
      </c>
      <c r="G295" s="479"/>
      <c r="H295" s="78">
        <f>F295</f>
        <v>0.42</v>
      </c>
      <c r="I295" s="144"/>
      <c r="J295" s="23"/>
    </row>
    <row r="296" spans="1:10" ht="16" x14ac:dyDescent="0.2">
      <c r="A296" s="63"/>
      <c r="B296" s="275"/>
      <c r="C296" s="66"/>
      <c r="D296" s="66"/>
      <c r="E296" s="78"/>
      <c r="F296" s="78"/>
      <c r="G296" s="277"/>
      <c r="H296" s="78"/>
      <c r="I296" s="144"/>
      <c r="J296" s="23"/>
    </row>
    <row r="297" spans="1:10" ht="16" x14ac:dyDescent="0.2">
      <c r="A297" s="63"/>
      <c r="B297" s="275">
        <v>2281</v>
      </c>
      <c r="C297" s="66" t="s">
        <v>773</v>
      </c>
      <c r="D297" s="66" t="s">
        <v>411</v>
      </c>
      <c r="E297" s="78">
        <v>40000</v>
      </c>
      <c r="F297" s="109">
        <v>24.06</v>
      </c>
      <c r="G297" s="479">
        <f>H297-F297</f>
        <v>8.02</v>
      </c>
      <c r="H297" s="78">
        <v>32.08</v>
      </c>
      <c r="I297" s="144">
        <f>SUM(H297:H300)</f>
        <v>47.49</v>
      </c>
      <c r="J297" s="23"/>
    </row>
    <row r="298" spans="1:10" ht="16" x14ac:dyDescent="0.2">
      <c r="A298" s="63"/>
      <c r="B298" s="275">
        <v>2281</v>
      </c>
      <c r="C298" s="66" t="s">
        <v>773</v>
      </c>
      <c r="D298" s="66" t="s">
        <v>417</v>
      </c>
      <c r="E298" s="78">
        <v>10000</v>
      </c>
      <c r="F298" s="109">
        <v>11.57</v>
      </c>
      <c r="G298" s="479"/>
      <c r="H298" s="78">
        <f>F298</f>
        <v>11.57</v>
      </c>
      <c r="I298" s="144"/>
      <c r="J298" s="23"/>
    </row>
    <row r="299" spans="1:10" ht="16" x14ac:dyDescent="0.2">
      <c r="A299" s="63"/>
      <c r="B299" s="275">
        <v>2281</v>
      </c>
      <c r="C299" s="66" t="s">
        <v>773</v>
      </c>
      <c r="D299" s="66" t="s">
        <v>412</v>
      </c>
      <c r="E299" s="78">
        <v>10000</v>
      </c>
      <c r="F299" s="109">
        <v>3.42</v>
      </c>
      <c r="G299" s="479"/>
      <c r="H299" s="78">
        <f>F299</f>
        <v>3.42</v>
      </c>
      <c r="I299" s="144"/>
      <c r="J299" s="23"/>
    </row>
    <row r="300" spans="1:10" ht="16" x14ac:dyDescent="0.2">
      <c r="A300" s="63"/>
      <c r="B300" s="275">
        <v>2281</v>
      </c>
      <c r="C300" s="66" t="s">
        <v>773</v>
      </c>
      <c r="D300" s="66" t="s">
        <v>413</v>
      </c>
      <c r="E300" s="78">
        <v>10000</v>
      </c>
      <c r="F300" s="109">
        <v>0.42</v>
      </c>
      <c r="G300" s="479"/>
      <c r="H300" s="78">
        <f>F300</f>
        <v>0.42</v>
      </c>
      <c r="I300" s="144"/>
      <c r="J300" s="23"/>
    </row>
    <row r="301" spans="1:10" ht="16" x14ac:dyDescent="0.2">
      <c r="A301" s="63"/>
      <c r="B301" s="75"/>
      <c r="C301" s="66"/>
      <c r="D301" s="66"/>
      <c r="E301" s="78"/>
      <c r="F301" s="78"/>
      <c r="G301" s="277"/>
      <c r="H301" s="78"/>
      <c r="I301" s="144"/>
      <c r="J301" s="23"/>
    </row>
    <row r="302" spans="1:10" ht="16" x14ac:dyDescent="0.2">
      <c r="A302" s="63"/>
      <c r="B302" s="75" t="s">
        <v>591</v>
      </c>
      <c r="C302" s="66" t="s">
        <v>367</v>
      </c>
      <c r="D302" s="66" t="s">
        <v>411</v>
      </c>
      <c r="E302" s="78">
        <v>10000</v>
      </c>
      <c r="F302" s="109">
        <v>0</v>
      </c>
      <c r="G302" s="479">
        <f>H302-F302</f>
        <v>5.0199999999999996</v>
      </c>
      <c r="H302" s="78">
        <v>5.0199999999999996</v>
      </c>
      <c r="I302" s="144">
        <f>SUM(H302:H305)</f>
        <v>10.879999999999999</v>
      </c>
      <c r="J302" s="23"/>
    </row>
    <row r="303" spans="1:10" ht="16" x14ac:dyDescent="0.2">
      <c r="A303" s="63"/>
      <c r="B303" s="75" t="s">
        <v>591</v>
      </c>
      <c r="C303" s="66" t="s">
        <v>367</v>
      </c>
      <c r="D303" s="66" t="s">
        <v>412</v>
      </c>
      <c r="E303" s="78">
        <v>10000</v>
      </c>
      <c r="F303" s="109">
        <v>3.42</v>
      </c>
      <c r="G303" s="479"/>
      <c r="H303" s="78">
        <f>F303</f>
        <v>3.42</v>
      </c>
      <c r="I303" s="144"/>
      <c r="J303" s="23"/>
    </row>
    <row r="304" spans="1:10" ht="16" x14ac:dyDescent="0.2">
      <c r="A304" s="63"/>
      <c r="B304" s="75" t="s">
        <v>591</v>
      </c>
      <c r="C304" s="66" t="s">
        <v>367</v>
      </c>
      <c r="D304" s="66" t="s">
        <v>413</v>
      </c>
      <c r="E304" s="78">
        <v>50000</v>
      </c>
      <c r="F304" s="109">
        <v>2.09</v>
      </c>
      <c r="G304" s="479"/>
      <c r="H304" s="78">
        <f>F304</f>
        <v>2.09</v>
      </c>
      <c r="I304" s="144"/>
      <c r="J304" s="23"/>
    </row>
    <row r="305" spans="1:10" ht="16" x14ac:dyDescent="0.2">
      <c r="A305" s="63"/>
      <c r="B305" s="75" t="s">
        <v>591</v>
      </c>
      <c r="C305" s="66" t="s">
        <v>367</v>
      </c>
      <c r="D305" s="66" t="s">
        <v>414</v>
      </c>
      <c r="E305" s="78">
        <v>10000</v>
      </c>
      <c r="F305" s="109">
        <v>0.35</v>
      </c>
      <c r="G305" s="479"/>
      <c r="H305" s="78">
        <f>F305</f>
        <v>0.35</v>
      </c>
      <c r="I305" s="144"/>
      <c r="J305" s="23"/>
    </row>
    <row r="306" spans="1:10" ht="16" x14ac:dyDescent="0.2">
      <c r="A306" s="63"/>
      <c r="B306" s="75"/>
      <c r="C306" s="70"/>
      <c r="D306" s="173"/>
      <c r="E306" s="130"/>
      <c r="F306" s="130"/>
      <c r="G306" s="493"/>
      <c r="H306" s="130"/>
      <c r="I306" s="192"/>
      <c r="J306" s="23"/>
    </row>
    <row r="307" spans="1:10" ht="16" x14ac:dyDescent="0.2">
      <c r="A307" s="63"/>
      <c r="B307" s="75" t="s">
        <v>593</v>
      </c>
      <c r="C307" s="70" t="s">
        <v>374</v>
      </c>
      <c r="D307" s="70" t="s">
        <v>411</v>
      </c>
      <c r="E307" s="130">
        <v>10000</v>
      </c>
      <c r="F307" s="111">
        <v>0</v>
      </c>
      <c r="G307" s="479">
        <f>H307-F307</f>
        <v>5.0199999999999996</v>
      </c>
      <c r="H307" s="130">
        <v>5.0199999999999996</v>
      </c>
      <c r="I307" s="192">
        <f>H307</f>
        <v>5.0199999999999996</v>
      </c>
      <c r="J307" s="23"/>
    </row>
    <row r="308" spans="1:10" ht="16" x14ac:dyDescent="0.2">
      <c r="A308" s="63"/>
      <c r="B308" s="75"/>
      <c r="C308" s="70"/>
      <c r="D308" s="70"/>
      <c r="E308" s="130"/>
      <c r="F308" s="111"/>
      <c r="G308" s="479"/>
      <c r="H308" s="130"/>
      <c r="I308" s="192"/>
      <c r="J308" s="23"/>
    </row>
    <row r="309" spans="1:10" ht="16" x14ac:dyDescent="0.2">
      <c r="A309" s="63"/>
      <c r="B309" s="75" t="s">
        <v>721</v>
      </c>
      <c r="C309" s="70" t="s">
        <v>722</v>
      </c>
      <c r="D309" s="70" t="s">
        <v>411</v>
      </c>
      <c r="E309" s="130">
        <v>10000</v>
      </c>
      <c r="F309" s="130">
        <v>0</v>
      </c>
      <c r="G309" s="277">
        <v>2.0099999999999998</v>
      </c>
      <c r="H309" s="130"/>
      <c r="I309" s="192">
        <v>2.0099999999999998</v>
      </c>
      <c r="J309" s="23"/>
    </row>
    <row r="310" spans="1:10" ht="16" x14ac:dyDescent="0.2">
      <c r="A310" s="63"/>
      <c r="B310" s="75"/>
      <c r="C310" s="70"/>
      <c r="D310" s="70"/>
      <c r="E310" s="130"/>
      <c r="F310" s="130"/>
      <c r="G310" s="277"/>
      <c r="H310" s="130"/>
      <c r="I310" s="192"/>
      <c r="J310" s="23"/>
    </row>
    <row r="311" spans="1:10" ht="16" x14ac:dyDescent="0.2">
      <c r="A311" s="63"/>
      <c r="B311" s="75" t="s">
        <v>759</v>
      </c>
      <c r="C311" s="70" t="s">
        <v>753</v>
      </c>
      <c r="D311" s="70" t="s">
        <v>411</v>
      </c>
      <c r="E311" s="130">
        <v>10000</v>
      </c>
      <c r="F311" s="111">
        <v>0</v>
      </c>
      <c r="G311" s="479">
        <v>0.53</v>
      </c>
      <c r="H311" s="130">
        <f>SUM(F311:G311)</f>
        <v>0.53</v>
      </c>
      <c r="I311" s="192">
        <f>SUM(H311:H312)</f>
        <v>0.95</v>
      </c>
      <c r="J311" s="23"/>
    </row>
    <row r="312" spans="1:10" ht="16" x14ac:dyDescent="0.2">
      <c r="A312" s="63"/>
      <c r="B312" s="75" t="s">
        <v>759</v>
      </c>
      <c r="C312" s="70" t="s">
        <v>753</v>
      </c>
      <c r="D312" s="70" t="s">
        <v>413</v>
      </c>
      <c r="E312" s="130">
        <v>10000</v>
      </c>
      <c r="F312" s="111">
        <v>0.42</v>
      </c>
      <c r="G312" s="479"/>
      <c r="H312" s="130">
        <v>0.42</v>
      </c>
      <c r="I312" s="192"/>
      <c r="J312" s="23"/>
    </row>
    <row r="313" spans="1:10" ht="16" x14ac:dyDescent="0.2">
      <c r="A313" s="63"/>
      <c r="B313" s="75"/>
      <c r="C313" s="70"/>
      <c r="D313" s="70"/>
      <c r="E313" s="130"/>
      <c r="F313" s="130"/>
      <c r="G313" s="277"/>
      <c r="H313" s="130"/>
      <c r="I313" s="192"/>
      <c r="J313" s="23"/>
    </row>
    <row r="314" spans="1:10" ht="16" x14ac:dyDescent="0.2">
      <c r="A314" s="63"/>
      <c r="B314" s="75" t="s">
        <v>642</v>
      </c>
      <c r="C314" s="70" t="s">
        <v>641</v>
      </c>
      <c r="D314" s="70" t="s">
        <v>411</v>
      </c>
      <c r="E314" s="130">
        <v>40000</v>
      </c>
      <c r="F314" s="111">
        <f>H314-G314</f>
        <v>1.98</v>
      </c>
      <c r="G314" s="479">
        <v>0.66</v>
      </c>
      <c r="H314" s="130">
        <v>2.64</v>
      </c>
      <c r="I314" s="192">
        <f>SUM(H314:H315)</f>
        <v>5.98</v>
      </c>
      <c r="J314" s="23"/>
    </row>
    <row r="315" spans="1:10" ht="16" x14ac:dyDescent="0.2">
      <c r="A315" s="63"/>
      <c r="B315" s="75" t="s">
        <v>642</v>
      </c>
      <c r="C315" s="70" t="s">
        <v>641</v>
      </c>
      <c r="D315" s="70" t="s">
        <v>413</v>
      </c>
      <c r="E315" s="130">
        <v>80000</v>
      </c>
      <c r="F315" s="111">
        <v>3.34</v>
      </c>
      <c r="G315" s="479"/>
      <c r="H315" s="130">
        <f>F315</f>
        <v>3.34</v>
      </c>
      <c r="I315" s="192"/>
      <c r="J315" s="23"/>
    </row>
    <row r="316" spans="1:10" ht="16" x14ac:dyDescent="0.2">
      <c r="A316" s="63"/>
      <c r="B316" s="75"/>
      <c r="C316" s="70"/>
      <c r="D316" s="70"/>
      <c r="E316" s="130"/>
      <c r="F316" s="130"/>
      <c r="G316" s="493"/>
      <c r="H316" s="130"/>
      <c r="I316" s="192"/>
      <c r="J316" s="23"/>
    </row>
    <row r="317" spans="1:10" ht="16" x14ac:dyDescent="0.2">
      <c r="A317" s="63"/>
      <c r="B317" s="75" t="s">
        <v>594</v>
      </c>
      <c r="C317" s="66" t="s">
        <v>72</v>
      </c>
      <c r="D317" s="66" t="s">
        <v>411</v>
      </c>
      <c r="E317" s="78">
        <v>10000</v>
      </c>
      <c r="F317" s="109">
        <v>0</v>
      </c>
      <c r="G317" s="479">
        <f>H317-F317</f>
        <v>8.02</v>
      </c>
      <c r="H317" s="78">
        <v>8.02</v>
      </c>
      <c r="I317" s="144">
        <f>H317</f>
        <v>8.02</v>
      </c>
      <c r="J317" s="23"/>
    </row>
    <row r="318" spans="1:10" ht="16" x14ac:dyDescent="0.2">
      <c r="A318" s="63"/>
      <c r="B318" s="75"/>
      <c r="C318" s="66"/>
      <c r="D318" s="66"/>
      <c r="E318" s="78"/>
      <c r="F318" s="78"/>
      <c r="G318" s="277"/>
      <c r="H318" s="78"/>
      <c r="I318" s="144"/>
      <c r="J318" s="23"/>
    </row>
    <row r="319" spans="1:10" ht="16" x14ac:dyDescent="0.2">
      <c r="A319" s="63"/>
      <c r="B319" s="75" t="s">
        <v>595</v>
      </c>
      <c r="C319" s="66" t="s">
        <v>118</v>
      </c>
      <c r="D319" s="66" t="s">
        <v>411</v>
      </c>
      <c r="E319" s="79">
        <v>10000</v>
      </c>
      <c r="F319" s="109">
        <v>0</v>
      </c>
      <c r="G319" s="479">
        <f>H319-F319</f>
        <v>8.02</v>
      </c>
      <c r="H319" s="79">
        <v>8.02</v>
      </c>
      <c r="I319" s="144">
        <f>SUM(H319:H320)</f>
        <v>12.2</v>
      </c>
      <c r="J319" s="23"/>
    </row>
    <row r="320" spans="1:10" ht="16" x14ac:dyDescent="0.2">
      <c r="A320" s="63"/>
      <c r="B320" s="75" t="s">
        <v>595</v>
      </c>
      <c r="C320" s="66" t="s">
        <v>118</v>
      </c>
      <c r="D320" s="66" t="s">
        <v>413</v>
      </c>
      <c r="E320" s="79">
        <v>100000</v>
      </c>
      <c r="F320" s="109">
        <v>4.18</v>
      </c>
      <c r="G320" s="479"/>
      <c r="H320" s="79">
        <f>F320</f>
        <v>4.18</v>
      </c>
      <c r="I320" s="144"/>
      <c r="J320" s="23"/>
    </row>
    <row r="321" spans="1:10" ht="16" x14ac:dyDescent="0.2">
      <c r="A321" s="63"/>
      <c r="B321" s="75"/>
      <c r="C321" s="66"/>
      <c r="D321" s="66"/>
      <c r="E321" s="79"/>
      <c r="F321" s="78"/>
      <c r="G321" s="277"/>
      <c r="H321" s="79"/>
      <c r="I321" s="144"/>
      <c r="J321" s="23"/>
    </row>
    <row r="322" spans="1:10" ht="16" x14ac:dyDescent="0.2">
      <c r="A322" s="63"/>
      <c r="B322" s="75" t="s">
        <v>596</v>
      </c>
      <c r="C322" s="66" t="s">
        <v>62</v>
      </c>
      <c r="D322" s="66" t="s">
        <v>411</v>
      </c>
      <c r="E322" s="78">
        <v>200000</v>
      </c>
      <c r="F322" s="109">
        <f>H322-G322</f>
        <v>58.52</v>
      </c>
      <c r="G322" s="479">
        <v>3.08</v>
      </c>
      <c r="H322" s="78">
        <v>61.6</v>
      </c>
      <c r="I322" s="144">
        <f>SUM(H322:H325)</f>
        <v>73.72999999999999</v>
      </c>
      <c r="J322" s="23"/>
    </row>
    <row r="323" spans="1:10" ht="16" x14ac:dyDescent="0.2">
      <c r="A323" s="63"/>
      <c r="B323" s="75" t="s">
        <v>596</v>
      </c>
      <c r="C323" s="66" t="s">
        <v>62</v>
      </c>
      <c r="D323" s="66" t="s">
        <v>412</v>
      </c>
      <c r="E323" s="79">
        <v>10000</v>
      </c>
      <c r="F323" s="109">
        <v>3.42</v>
      </c>
      <c r="G323" s="479"/>
      <c r="H323" s="79">
        <f>F323</f>
        <v>3.42</v>
      </c>
      <c r="I323" s="144"/>
      <c r="J323" s="23"/>
    </row>
    <row r="324" spans="1:10" ht="16" x14ac:dyDescent="0.2">
      <c r="A324" s="63"/>
      <c r="B324" s="75" t="s">
        <v>596</v>
      </c>
      <c r="C324" s="66" t="s">
        <v>62</v>
      </c>
      <c r="D324" s="66" t="s">
        <v>413</v>
      </c>
      <c r="E324" s="78">
        <v>200000</v>
      </c>
      <c r="F324" s="109">
        <v>8.36</v>
      </c>
      <c r="G324" s="479"/>
      <c r="H324" s="79">
        <f>F324</f>
        <v>8.36</v>
      </c>
      <c r="I324" s="144"/>
      <c r="J324" s="23"/>
    </row>
    <row r="325" spans="1:10" ht="16" x14ac:dyDescent="0.2">
      <c r="A325" s="63"/>
      <c r="B325" s="75" t="s">
        <v>596</v>
      </c>
      <c r="C325" s="66" t="s">
        <v>62</v>
      </c>
      <c r="D325" s="66" t="s">
        <v>414</v>
      </c>
      <c r="E325" s="79">
        <v>10000</v>
      </c>
      <c r="F325" s="109">
        <v>0.35</v>
      </c>
      <c r="G325" s="479"/>
      <c r="H325" s="79">
        <f>F325</f>
        <v>0.35</v>
      </c>
      <c r="I325" s="144"/>
      <c r="J325" s="23"/>
    </row>
    <row r="326" spans="1:10" ht="16" x14ac:dyDescent="0.2">
      <c r="A326" s="63"/>
      <c r="B326" s="75"/>
      <c r="C326" s="66"/>
      <c r="D326" s="66"/>
      <c r="E326" s="79"/>
      <c r="F326" s="78"/>
      <c r="G326" s="277"/>
      <c r="H326" s="79"/>
      <c r="I326" s="144"/>
      <c r="J326" s="23"/>
    </row>
    <row r="327" spans="1:10" ht="16" x14ac:dyDescent="0.2">
      <c r="A327" s="63"/>
      <c r="B327" s="75" t="s">
        <v>597</v>
      </c>
      <c r="C327" s="66" t="s">
        <v>38</v>
      </c>
      <c r="D327" s="66" t="s">
        <v>411</v>
      </c>
      <c r="E327" s="78">
        <v>20000</v>
      </c>
      <c r="F327" s="109">
        <f>H327-G327</f>
        <v>5.0199999999999996</v>
      </c>
      <c r="G327" s="479">
        <v>5.0199999999999996</v>
      </c>
      <c r="H327" s="78">
        <v>10.039999999999999</v>
      </c>
      <c r="I327" s="144">
        <f>SUM(H327:H330)</f>
        <v>14.649999999999999</v>
      </c>
      <c r="J327" s="211"/>
    </row>
    <row r="328" spans="1:10" ht="16" x14ac:dyDescent="0.2">
      <c r="A328" s="63"/>
      <c r="B328" s="75" t="s">
        <v>597</v>
      </c>
      <c r="C328" s="66" t="s">
        <v>38</v>
      </c>
      <c r="D328" s="66" t="s">
        <v>412</v>
      </c>
      <c r="E328" s="78">
        <v>10000</v>
      </c>
      <c r="F328" s="109">
        <v>3.42</v>
      </c>
      <c r="G328" s="479"/>
      <c r="H328" s="78">
        <f>F328</f>
        <v>3.42</v>
      </c>
      <c r="I328" s="144"/>
      <c r="J328" s="23"/>
    </row>
    <row r="329" spans="1:10" ht="16" x14ac:dyDescent="0.2">
      <c r="A329" s="63"/>
      <c r="B329" s="75" t="s">
        <v>597</v>
      </c>
      <c r="C329" s="66" t="s">
        <v>38</v>
      </c>
      <c r="D329" s="66" t="s">
        <v>413</v>
      </c>
      <c r="E329" s="78">
        <v>20000</v>
      </c>
      <c r="F329" s="109">
        <v>0.84</v>
      </c>
      <c r="G329" s="479"/>
      <c r="H329" s="78">
        <f>F329</f>
        <v>0.84</v>
      </c>
      <c r="I329" s="144"/>
      <c r="J329" s="23"/>
    </row>
    <row r="330" spans="1:10" ht="16" x14ac:dyDescent="0.2">
      <c r="A330" s="63"/>
      <c r="B330" s="75" t="s">
        <v>597</v>
      </c>
      <c r="C330" s="66" t="s">
        <v>38</v>
      </c>
      <c r="D330" s="66" t="s">
        <v>414</v>
      </c>
      <c r="E330" s="78">
        <v>10000</v>
      </c>
      <c r="F330" s="109">
        <v>0.35</v>
      </c>
      <c r="G330" s="479"/>
      <c r="H330" s="78">
        <f>F330</f>
        <v>0.35</v>
      </c>
      <c r="I330" s="144"/>
      <c r="J330" s="23"/>
    </row>
    <row r="331" spans="1:10" ht="16" x14ac:dyDescent="0.2">
      <c r="A331" s="63"/>
      <c r="B331" s="75"/>
      <c r="C331" s="66"/>
      <c r="D331" s="66"/>
      <c r="E331" s="78"/>
      <c r="F331" s="78"/>
      <c r="G331" s="277"/>
      <c r="H331" s="78"/>
      <c r="I331" s="144"/>
      <c r="J331" s="23"/>
    </row>
    <row r="332" spans="1:10" ht="16" x14ac:dyDescent="0.2">
      <c r="A332" s="63"/>
      <c r="B332" s="75" t="s">
        <v>598</v>
      </c>
      <c r="C332" s="66" t="s">
        <v>134</v>
      </c>
      <c r="D332" s="66" t="s">
        <v>411</v>
      </c>
      <c r="E332" s="78">
        <v>10000</v>
      </c>
      <c r="F332" s="78">
        <v>0</v>
      </c>
      <c r="G332" s="277">
        <v>0.66</v>
      </c>
      <c r="H332" s="78">
        <v>0.66</v>
      </c>
      <c r="I332" s="144">
        <f>SUM(H332:H333)</f>
        <v>3.4000000000000004</v>
      </c>
      <c r="J332" s="23"/>
    </row>
    <row r="333" spans="1:10" ht="16" x14ac:dyDescent="0.2">
      <c r="A333" s="63"/>
      <c r="B333" s="75" t="s">
        <v>598</v>
      </c>
      <c r="C333" s="66" t="s">
        <v>134</v>
      </c>
      <c r="D333" s="66" t="s">
        <v>412</v>
      </c>
      <c r="E333" s="78">
        <v>8000</v>
      </c>
      <c r="F333" s="78">
        <v>2.74</v>
      </c>
      <c r="G333" s="277"/>
      <c r="H333" s="78">
        <v>2.74</v>
      </c>
      <c r="I333" s="144"/>
      <c r="J333" s="23"/>
    </row>
    <row r="334" spans="1:10" ht="16" x14ac:dyDescent="0.2">
      <c r="A334" s="63"/>
      <c r="B334" s="75"/>
      <c r="C334" s="66"/>
      <c r="D334" s="66"/>
      <c r="E334" s="78"/>
      <c r="F334" s="78"/>
      <c r="G334" s="277"/>
      <c r="H334" s="78"/>
      <c r="I334" s="144"/>
      <c r="J334" s="23"/>
    </row>
    <row r="335" spans="1:10" ht="16" x14ac:dyDescent="0.2">
      <c r="A335" s="63"/>
      <c r="B335" s="75" t="s">
        <v>727</v>
      </c>
      <c r="C335" s="66" t="s">
        <v>744</v>
      </c>
      <c r="D335" s="66" t="s">
        <v>411</v>
      </c>
      <c r="E335" s="78">
        <v>50000</v>
      </c>
      <c r="F335" s="109">
        <f>H335-G335</f>
        <v>3.6399999999999997</v>
      </c>
      <c r="G335" s="479">
        <v>0.91</v>
      </c>
      <c r="H335" s="78">
        <v>4.55</v>
      </c>
      <c r="I335" s="144">
        <f>SUM(H335:H337)</f>
        <v>10.059999999999999</v>
      </c>
      <c r="J335" s="23"/>
    </row>
    <row r="336" spans="1:10" ht="16" x14ac:dyDescent="0.2">
      <c r="A336" s="63"/>
      <c r="B336" s="75" t="s">
        <v>727</v>
      </c>
      <c r="C336" s="66" t="s">
        <v>744</v>
      </c>
      <c r="D336" s="66" t="s">
        <v>412</v>
      </c>
      <c r="E336" s="78">
        <v>10000</v>
      </c>
      <c r="F336" s="109">
        <v>3.42</v>
      </c>
      <c r="G336" s="479"/>
      <c r="H336" s="78">
        <v>3.42</v>
      </c>
      <c r="I336" s="144"/>
      <c r="J336" s="23"/>
    </row>
    <row r="337" spans="1:19" ht="16" x14ac:dyDescent="0.2">
      <c r="A337" s="63"/>
      <c r="B337" s="75" t="s">
        <v>727</v>
      </c>
      <c r="C337" s="66" t="s">
        <v>744</v>
      </c>
      <c r="D337" s="66" t="s">
        <v>413</v>
      </c>
      <c r="E337" s="78">
        <v>50000</v>
      </c>
      <c r="F337" s="109">
        <v>2.09</v>
      </c>
      <c r="G337" s="479"/>
      <c r="H337" s="78">
        <v>2.09</v>
      </c>
      <c r="I337" s="144"/>
      <c r="J337" s="23"/>
    </row>
    <row r="338" spans="1:19" ht="16" x14ac:dyDescent="0.2">
      <c r="A338" s="63"/>
      <c r="B338" s="75"/>
      <c r="C338" s="66"/>
      <c r="D338" s="66"/>
      <c r="E338" s="78"/>
      <c r="F338" s="78"/>
      <c r="G338" s="277"/>
      <c r="H338" s="78"/>
      <c r="I338" s="144"/>
      <c r="J338" s="23"/>
    </row>
    <row r="339" spans="1:19" ht="16" x14ac:dyDescent="0.2">
      <c r="A339" s="63"/>
      <c r="B339" s="75" t="s">
        <v>599</v>
      </c>
      <c r="C339" s="66" t="s">
        <v>186</v>
      </c>
      <c r="D339" s="66" t="s">
        <v>411</v>
      </c>
      <c r="E339" s="78">
        <v>250000</v>
      </c>
      <c r="F339" s="109">
        <f>H339-G339</f>
        <v>73.92</v>
      </c>
      <c r="G339" s="479">
        <v>3.08</v>
      </c>
      <c r="H339" s="78">
        <v>77</v>
      </c>
      <c r="I339" s="144">
        <f>SUM(H339:H342)</f>
        <v>128.92000000000002</v>
      </c>
      <c r="J339" s="23"/>
    </row>
    <row r="340" spans="1:19" ht="16" x14ac:dyDescent="0.2">
      <c r="A340" s="63"/>
      <c r="B340" s="75" t="s">
        <v>599</v>
      </c>
      <c r="C340" s="66" t="s">
        <v>186</v>
      </c>
      <c r="D340" s="66" t="s">
        <v>417</v>
      </c>
      <c r="E340" s="78">
        <v>45000</v>
      </c>
      <c r="F340" s="109">
        <v>30.47</v>
      </c>
      <c r="G340" s="479"/>
      <c r="H340" s="78">
        <v>30.47</v>
      </c>
      <c r="I340" s="144"/>
      <c r="J340" s="23"/>
    </row>
    <row r="341" spans="1:19" ht="16" x14ac:dyDescent="0.2">
      <c r="A341" s="63"/>
      <c r="B341" s="75" t="s">
        <v>599</v>
      </c>
      <c r="C341" s="66" t="s">
        <v>186</v>
      </c>
      <c r="D341" s="66" t="s">
        <v>413</v>
      </c>
      <c r="E341" s="78">
        <v>250000</v>
      </c>
      <c r="F341" s="109">
        <v>10.45</v>
      </c>
      <c r="G341" s="479"/>
      <c r="H341" s="78">
        <f>F341</f>
        <v>10.45</v>
      </c>
      <c r="I341" s="144"/>
      <c r="J341" s="23"/>
    </row>
    <row r="342" spans="1:19" ht="16" x14ac:dyDescent="0.2">
      <c r="A342" s="63"/>
      <c r="B342" s="75" t="s">
        <v>599</v>
      </c>
      <c r="C342" s="66" t="s">
        <v>186</v>
      </c>
      <c r="D342" s="66" t="s">
        <v>418</v>
      </c>
      <c r="E342" s="78">
        <v>250000</v>
      </c>
      <c r="F342" s="109">
        <v>11</v>
      </c>
      <c r="G342" s="479"/>
      <c r="H342" s="78">
        <f>F342</f>
        <v>11</v>
      </c>
      <c r="I342" s="144"/>
      <c r="J342" s="23"/>
    </row>
    <row r="343" spans="1:19" ht="16" x14ac:dyDescent="0.2">
      <c r="A343" s="63"/>
      <c r="B343" s="75"/>
      <c r="C343" s="66"/>
      <c r="D343" s="66"/>
      <c r="E343" s="78"/>
      <c r="F343" s="78"/>
      <c r="G343" s="277"/>
      <c r="H343" s="78"/>
      <c r="I343" s="144"/>
      <c r="J343" s="23"/>
    </row>
    <row r="344" spans="1:19" ht="16" x14ac:dyDescent="0.2">
      <c r="A344" s="63"/>
      <c r="B344" s="75" t="s">
        <v>602</v>
      </c>
      <c r="C344" s="66" t="s">
        <v>135</v>
      </c>
      <c r="D344" s="66" t="s">
        <v>411</v>
      </c>
      <c r="E344" s="78">
        <v>10000</v>
      </c>
      <c r="F344" s="109">
        <v>0</v>
      </c>
      <c r="G344" s="479">
        <f>H344-F344</f>
        <v>8.02</v>
      </c>
      <c r="H344" s="78">
        <v>8.02</v>
      </c>
      <c r="I344" s="144">
        <f>SUM(H344:H348)</f>
        <v>20.37</v>
      </c>
      <c r="J344" s="23"/>
    </row>
    <row r="345" spans="1:19" s="226" customFormat="1" ht="16" x14ac:dyDescent="0.2">
      <c r="A345" s="101"/>
      <c r="B345" s="75" t="s">
        <v>602</v>
      </c>
      <c r="C345" s="66" t="s">
        <v>135</v>
      </c>
      <c r="D345" s="173" t="s">
        <v>412</v>
      </c>
      <c r="E345" s="78">
        <v>10000</v>
      </c>
      <c r="F345" s="109">
        <v>3.42</v>
      </c>
      <c r="G345" s="479"/>
      <c r="H345" s="78">
        <f>F345</f>
        <v>3.42</v>
      </c>
      <c r="I345" s="144"/>
      <c r="J345" s="23"/>
      <c r="K345"/>
      <c r="L345"/>
      <c r="M345"/>
      <c r="N345"/>
      <c r="O345"/>
      <c r="P345"/>
      <c r="Q345"/>
      <c r="R345"/>
      <c r="S345"/>
    </row>
    <row r="346" spans="1:19" ht="16" x14ac:dyDescent="0.2">
      <c r="A346" s="63"/>
      <c r="B346" s="75" t="s">
        <v>602</v>
      </c>
      <c r="C346" s="66" t="s">
        <v>135</v>
      </c>
      <c r="D346" s="173" t="s">
        <v>413</v>
      </c>
      <c r="E346" s="78">
        <v>100000</v>
      </c>
      <c r="F346" s="109">
        <v>4.18</v>
      </c>
      <c r="G346" s="479"/>
      <c r="H346" s="79">
        <f>F346</f>
        <v>4.18</v>
      </c>
      <c r="I346" s="144"/>
      <c r="J346" s="23"/>
    </row>
    <row r="347" spans="1:19" ht="16" x14ac:dyDescent="0.2">
      <c r="A347" s="63"/>
      <c r="B347" s="75" t="s">
        <v>602</v>
      </c>
      <c r="C347" s="66" t="s">
        <v>135</v>
      </c>
      <c r="D347" s="173" t="s">
        <v>418</v>
      </c>
      <c r="E347" s="78">
        <v>100000</v>
      </c>
      <c r="F347" s="109">
        <v>4.4000000000000004</v>
      </c>
      <c r="G347" s="479"/>
      <c r="H347" s="79">
        <f>F347</f>
        <v>4.4000000000000004</v>
      </c>
      <c r="I347" s="144"/>
      <c r="J347" s="23"/>
    </row>
    <row r="348" spans="1:19" ht="16" x14ac:dyDescent="0.2">
      <c r="A348" s="63"/>
      <c r="B348" s="75" t="s">
        <v>602</v>
      </c>
      <c r="C348" s="66" t="s">
        <v>135</v>
      </c>
      <c r="D348" s="173" t="s">
        <v>414</v>
      </c>
      <c r="E348" s="78">
        <v>10000</v>
      </c>
      <c r="F348" s="109">
        <v>0.35</v>
      </c>
      <c r="G348" s="479"/>
      <c r="H348" s="79">
        <f>F348</f>
        <v>0.35</v>
      </c>
      <c r="I348" s="144"/>
      <c r="J348" s="23"/>
    </row>
    <row r="349" spans="1:19" ht="16" x14ac:dyDescent="0.2">
      <c r="A349" s="63"/>
      <c r="B349" s="75"/>
      <c r="C349" s="66"/>
      <c r="D349" s="66"/>
      <c r="E349" s="78"/>
      <c r="F349" s="78"/>
      <c r="G349" s="277"/>
      <c r="H349" s="79"/>
      <c r="I349" s="144"/>
      <c r="J349" s="23"/>
    </row>
    <row r="350" spans="1:19" ht="16" x14ac:dyDescent="0.2">
      <c r="A350" s="63"/>
      <c r="B350" s="75" t="s">
        <v>603</v>
      </c>
      <c r="C350" s="66" t="s">
        <v>42</v>
      </c>
      <c r="D350" s="66" t="s">
        <v>411</v>
      </c>
      <c r="E350" s="78">
        <v>250000</v>
      </c>
      <c r="F350" s="109">
        <v>48.24</v>
      </c>
      <c r="G350" s="479">
        <v>2.0099999999999998</v>
      </c>
      <c r="H350" s="79">
        <f>SUM(F350:G350)</f>
        <v>50.25</v>
      </c>
      <c r="I350" s="144">
        <f>SUM(H350:H355)</f>
        <v>97.52</v>
      </c>
      <c r="J350" s="23"/>
    </row>
    <row r="351" spans="1:19" ht="16" x14ac:dyDescent="0.2">
      <c r="A351" s="63"/>
      <c r="B351" s="75" t="s">
        <v>603</v>
      </c>
      <c r="C351" s="66" t="s">
        <v>42</v>
      </c>
      <c r="D351" s="173" t="s">
        <v>417</v>
      </c>
      <c r="E351" s="78">
        <v>50000</v>
      </c>
      <c r="F351" s="109">
        <v>22.05</v>
      </c>
      <c r="G351" s="479"/>
      <c r="H351" s="79">
        <f>F351</f>
        <v>22.05</v>
      </c>
      <c r="I351" s="144"/>
      <c r="J351" s="23"/>
    </row>
    <row r="352" spans="1:19" ht="16" x14ac:dyDescent="0.2">
      <c r="A352" s="63"/>
      <c r="B352" s="75" t="s">
        <v>603</v>
      </c>
      <c r="C352" s="66" t="s">
        <v>42</v>
      </c>
      <c r="D352" s="173" t="s">
        <v>412</v>
      </c>
      <c r="E352" s="78">
        <v>10000</v>
      </c>
      <c r="F352" s="109">
        <v>3.42</v>
      </c>
      <c r="G352" s="479"/>
      <c r="H352" s="79">
        <f>F352</f>
        <v>3.42</v>
      </c>
      <c r="I352" s="144"/>
      <c r="J352" s="23"/>
    </row>
    <row r="353" spans="1:29" ht="16" x14ac:dyDescent="0.2">
      <c r="A353" s="63"/>
      <c r="B353" s="75" t="s">
        <v>603</v>
      </c>
      <c r="C353" s="66" t="s">
        <v>42</v>
      </c>
      <c r="D353" s="173" t="s">
        <v>413</v>
      </c>
      <c r="E353" s="78">
        <v>250000</v>
      </c>
      <c r="F353" s="109">
        <v>10.45</v>
      </c>
      <c r="G353" s="479"/>
      <c r="H353" s="79">
        <f>F353</f>
        <v>10.45</v>
      </c>
      <c r="I353" s="144"/>
      <c r="J353" s="23"/>
    </row>
    <row r="354" spans="1:29" ht="16" x14ac:dyDescent="0.2">
      <c r="A354" s="63"/>
      <c r="B354" s="75" t="s">
        <v>603</v>
      </c>
      <c r="C354" s="66" t="s">
        <v>42</v>
      </c>
      <c r="D354" s="173" t="s">
        <v>418</v>
      </c>
      <c r="E354" s="78">
        <v>250000</v>
      </c>
      <c r="F354" s="109">
        <v>11</v>
      </c>
      <c r="G354" s="479"/>
      <c r="H354" s="79">
        <f>F354</f>
        <v>11</v>
      </c>
      <c r="I354" s="144"/>
      <c r="J354" s="23"/>
    </row>
    <row r="355" spans="1:29" ht="16" x14ac:dyDescent="0.2">
      <c r="A355" s="63"/>
      <c r="B355" s="75" t="s">
        <v>603</v>
      </c>
      <c r="C355" s="66" t="s">
        <v>42</v>
      </c>
      <c r="D355" s="173" t="s">
        <v>414</v>
      </c>
      <c r="E355" s="78">
        <v>10000</v>
      </c>
      <c r="F355" s="109">
        <v>0.35</v>
      </c>
      <c r="G355" s="479"/>
      <c r="H355" s="79">
        <f>F355</f>
        <v>0.35</v>
      </c>
      <c r="I355" s="144"/>
      <c r="J355" s="23"/>
    </row>
    <row r="356" spans="1:29" ht="16" x14ac:dyDescent="0.2">
      <c r="A356" s="63"/>
      <c r="B356" s="75"/>
      <c r="C356" s="66"/>
      <c r="D356" s="66"/>
      <c r="E356" s="79"/>
      <c r="F356" s="78"/>
      <c r="G356" s="277"/>
      <c r="H356" s="79"/>
      <c r="I356" s="144"/>
      <c r="J356" s="23"/>
    </row>
    <row r="357" spans="1:29" ht="16" x14ac:dyDescent="0.2">
      <c r="A357" s="63"/>
      <c r="B357" s="75" t="s">
        <v>604</v>
      </c>
      <c r="C357" s="66" t="s">
        <v>43</v>
      </c>
      <c r="D357" s="66" t="s">
        <v>411</v>
      </c>
      <c r="E357" s="78">
        <v>180000</v>
      </c>
      <c r="F357" s="109">
        <f>H357-G357</f>
        <v>239.35999999999999</v>
      </c>
      <c r="G357" s="479">
        <v>14.08</v>
      </c>
      <c r="H357" s="78">
        <v>253.44</v>
      </c>
      <c r="I357" s="144">
        <f>SUM(H357:H360)</f>
        <v>278.79000000000002</v>
      </c>
      <c r="J357" s="23"/>
    </row>
    <row r="358" spans="1:29" s="305" customFormat="1" ht="16" x14ac:dyDescent="0.2">
      <c r="A358" s="63"/>
      <c r="B358" s="304" t="s">
        <v>604</v>
      </c>
      <c r="C358" s="66" t="s">
        <v>43</v>
      </c>
      <c r="D358" s="66" t="s">
        <v>417</v>
      </c>
      <c r="E358" s="78">
        <v>5000</v>
      </c>
      <c r="F358" s="109">
        <v>17.61</v>
      </c>
      <c r="G358" s="479"/>
      <c r="H358" s="78">
        <f>F358</f>
        <v>17.61</v>
      </c>
      <c r="I358" s="144"/>
      <c r="J358" s="23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1:29" ht="16" x14ac:dyDescent="0.2">
      <c r="A359" s="63"/>
      <c r="B359" s="75" t="s">
        <v>604</v>
      </c>
      <c r="C359" s="66" t="s">
        <v>43</v>
      </c>
      <c r="D359" s="66" t="s">
        <v>413</v>
      </c>
      <c r="E359" s="78">
        <v>180000</v>
      </c>
      <c r="F359" s="109">
        <v>7.52</v>
      </c>
      <c r="G359" s="479"/>
      <c r="H359" s="78">
        <f>F359</f>
        <v>7.52</v>
      </c>
      <c r="I359" s="144"/>
      <c r="J359" s="23"/>
    </row>
    <row r="360" spans="1:29" s="305" customFormat="1" ht="16" x14ac:dyDescent="0.2">
      <c r="A360" s="63"/>
      <c r="B360" s="304" t="s">
        <v>604</v>
      </c>
      <c r="C360" s="66" t="s">
        <v>43</v>
      </c>
      <c r="D360" s="66" t="s">
        <v>418</v>
      </c>
      <c r="E360" s="78">
        <v>5000</v>
      </c>
      <c r="F360" s="109">
        <v>0.22</v>
      </c>
      <c r="G360" s="479"/>
      <c r="H360" s="78">
        <f>F360</f>
        <v>0.22</v>
      </c>
      <c r="I360" s="144"/>
      <c r="J360" s="23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1:29" ht="16" x14ac:dyDescent="0.2">
      <c r="A361" s="63"/>
      <c r="B361" s="75"/>
      <c r="C361" s="66"/>
      <c r="D361" s="66"/>
      <c r="E361" s="79"/>
      <c r="F361" s="78"/>
      <c r="G361" s="277"/>
      <c r="H361" s="78"/>
      <c r="I361" s="144"/>
      <c r="J361" s="23"/>
    </row>
    <row r="362" spans="1:29" ht="16" x14ac:dyDescent="0.2">
      <c r="A362" s="63"/>
      <c r="B362" s="75" t="s">
        <v>605</v>
      </c>
      <c r="C362" s="66" t="s">
        <v>340</v>
      </c>
      <c r="D362" s="66" t="s">
        <v>411</v>
      </c>
      <c r="E362" s="78">
        <v>20000</v>
      </c>
      <c r="F362" s="109">
        <v>1.26</v>
      </c>
      <c r="G362" s="479">
        <f>H362-F362</f>
        <v>1.26</v>
      </c>
      <c r="H362" s="78">
        <v>2.52</v>
      </c>
      <c r="I362" s="144">
        <f>SUM(H362:H363)</f>
        <v>2.94</v>
      </c>
      <c r="J362" s="23"/>
    </row>
    <row r="363" spans="1:29" ht="16" x14ac:dyDescent="0.2">
      <c r="A363" s="63"/>
      <c r="B363" s="75" t="s">
        <v>605</v>
      </c>
      <c r="C363" s="66" t="s">
        <v>340</v>
      </c>
      <c r="D363" s="66" t="s">
        <v>413</v>
      </c>
      <c r="E363" s="78">
        <v>10000</v>
      </c>
      <c r="F363" s="109">
        <v>0.42</v>
      </c>
      <c r="G363" s="479"/>
      <c r="H363" s="78">
        <f>F363</f>
        <v>0.42</v>
      </c>
      <c r="I363" s="144"/>
      <c r="J363" s="23"/>
    </row>
    <row r="364" spans="1:29" ht="16" x14ac:dyDescent="0.2">
      <c r="A364" s="63"/>
      <c r="B364" s="75"/>
      <c r="C364" s="66"/>
      <c r="D364" s="66"/>
      <c r="E364" s="78"/>
      <c r="F364" s="78"/>
      <c r="G364" s="277"/>
      <c r="H364" s="78"/>
      <c r="I364" s="144"/>
      <c r="J364" s="23"/>
    </row>
    <row r="365" spans="1:29" ht="16" x14ac:dyDescent="0.2">
      <c r="A365" s="63"/>
      <c r="B365" s="75" t="s">
        <v>606</v>
      </c>
      <c r="C365" s="66" t="s">
        <v>44</v>
      </c>
      <c r="D365" s="66" t="s">
        <v>411</v>
      </c>
      <c r="E365" s="78">
        <v>10000</v>
      </c>
      <c r="F365" s="109">
        <v>0</v>
      </c>
      <c r="G365" s="479">
        <v>14.08</v>
      </c>
      <c r="H365" s="78">
        <v>14.08</v>
      </c>
      <c r="I365" s="144">
        <f>SUM(H365:H366)</f>
        <v>14.5</v>
      </c>
      <c r="J365" s="23"/>
    </row>
    <row r="366" spans="1:29" ht="16" x14ac:dyDescent="0.2">
      <c r="A366" s="63"/>
      <c r="B366" s="75" t="s">
        <v>606</v>
      </c>
      <c r="C366" s="66" t="s">
        <v>44</v>
      </c>
      <c r="D366" s="66" t="s">
        <v>413</v>
      </c>
      <c r="E366" s="79">
        <v>10000</v>
      </c>
      <c r="F366" s="109">
        <v>0.42</v>
      </c>
      <c r="G366" s="479"/>
      <c r="H366" s="79">
        <f>F366</f>
        <v>0.42</v>
      </c>
      <c r="I366" s="144"/>
      <c r="J366" s="23"/>
    </row>
    <row r="367" spans="1:29" ht="16" x14ac:dyDescent="0.2">
      <c r="A367" s="63"/>
      <c r="B367" s="75"/>
      <c r="C367" s="66"/>
      <c r="D367" s="66"/>
      <c r="E367" s="79"/>
      <c r="F367" s="78"/>
      <c r="G367" s="277"/>
      <c r="H367" s="79"/>
      <c r="I367" s="144"/>
      <c r="J367" s="23"/>
    </row>
    <row r="368" spans="1:29" ht="16" x14ac:dyDescent="0.2">
      <c r="A368" s="63"/>
      <c r="B368" s="75" t="s">
        <v>607</v>
      </c>
      <c r="C368" s="66" t="s">
        <v>96</v>
      </c>
      <c r="D368" s="66" t="s">
        <v>411</v>
      </c>
      <c r="E368" s="78">
        <v>30000</v>
      </c>
      <c r="F368" s="109">
        <f>H368-G368</f>
        <v>4.0200000000000005</v>
      </c>
      <c r="G368" s="479">
        <v>2.0099999999999998</v>
      </c>
      <c r="H368" s="78">
        <v>6.03</v>
      </c>
      <c r="I368" s="144">
        <f>SUM(H368:H369)</f>
        <v>6.45</v>
      </c>
      <c r="J368" s="23"/>
    </row>
    <row r="369" spans="1:10" ht="16" x14ac:dyDescent="0.2">
      <c r="A369" s="63"/>
      <c r="B369" s="75" t="s">
        <v>607</v>
      </c>
      <c r="C369" s="66" t="s">
        <v>96</v>
      </c>
      <c r="D369" s="66" t="s">
        <v>413</v>
      </c>
      <c r="E369" s="79">
        <v>10000</v>
      </c>
      <c r="F369" s="109">
        <v>0.42</v>
      </c>
      <c r="G369" s="479"/>
      <c r="H369" s="79">
        <f>F369</f>
        <v>0.42</v>
      </c>
      <c r="I369" s="144"/>
      <c r="J369" s="23"/>
    </row>
    <row r="370" spans="1:10" ht="16" x14ac:dyDescent="0.2">
      <c r="A370" s="63"/>
      <c r="B370" s="75"/>
      <c r="C370" s="66"/>
      <c r="D370" s="66"/>
      <c r="E370" s="79"/>
      <c r="F370" s="78"/>
      <c r="G370" s="277"/>
      <c r="H370" s="79"/>
      <c r="I370" s="144"/>
      <c r="J370" s="23"/>
    </row>
    <row r="371" spans="1:10" ht="16" x14ac:dyDescent="0.2">
      <c r="A371" s="63"/>
      <c r="B371" s="75" t="s">
        <v>608</v>
      </c>
      <c r="C371" s="66" t="s">
        <v>496</v>
      </c>
      <c r="D371" s="66" t="s">
        <v>411</v>
      </c>
      <c r="E371" s="79">
        <v>10000</v>
      </c>
      <c r="F371" s="109">
        <v>0</v>
      </c>
      <c r="G371" s="479">
        <v>0.91</v>
      </c>
      <c r="H371" s="79">
        <f>SUM(F371:G371)</f>
        <v>0.91</v>
      </c>
      <c r="I371" s="144">
        <f>H371</f>
        <v>0.91</v>
      </c>
      <c r="J371" s="23"/>
    </row>
    <row r="372" spans="1:10" ht="16" x14ac:dyDescent="0.2">
      <c r="A372" s="63"/>
      <c r="B372" s="75"/>
      <c r="C372" s="66"/>
      <c r="D372" s="66"/>
      <c r="E372" s="79"/>
      <c r="F372" s="78"/>
      <c r="G372" s="277"/>
      <c r="H372" s="79"/>
      <c r="I372" s="144"/>
      <c r="J372" s="23"/>
    </row>
    <row r="373" spans="1:10" ht="16" x14ac:dyDescent="0.2">
      <c r="A373" s="63"/>
      <c r="B373" s="75" t="s">
        <v>609</v>
      </c>
      <c r="C373" s="66" t="s">
        <v>137</v>
      </c>
      <c r="D373" s="66" t="s">
        <v>411</v>
      </c>
      <c r="E373" s="79">
        <v>100000</v>
      </c>
      <c r="F373" s="109">
        <f>H373-G373</f>
        <v>5.9399999999999995</v>
      </c>
      <c r="G373" s="479">
        <v>0.66</v>
      </c>
      <c r="H373" s="79">
        <v>6.6</v>
      </c>
      <c r="I373" s="144">
        <f>SUM(H373:H374)</f>
        <v>10.78</v>
      </c>
      <c r="J373" s="23"/>
    </row>
    <row r="374" spans="1:10" ht="16" x14ac:dyDescent="0.2">
      <c r="A374" s="63"/>
      <c r="B374" s="75" t="s">
        <v>609</v>
      </c>
      <c r="C374" s="66" t="s">
        <v>137</v>
      </c>
      <c r="D374" s="66" t="s">
        <v>413</v>
      </c>
      <c r="E374" s="79">
        <v>100000</v>
      </c>
      <c r="F374" s="109">
        <v>4.18</v>
      </c>
      <c r="G374" s="479"/>
      <c r="H374" s="79">
        <f>F374</f>
        <v>4.18</v>
      </c>
      <c r="I374" s="144"/>
      <c r="J374" s="23"/>
    </row>
    <row r="375" spans="1:10" ht="16" x14ac:dyDescent="0.2">
      <c r="A375" s="63"/>
      <c r="B375" s="75"/>
      <c r="C375" s="66"/>
      <c r="D375" s="66"/>
      <c r="E375" s="79"/>
      <c r="F375" s="78"/>
      <c r="G375" s="277"/>
      <c r="H375" s="79"/>
      <c r="I375" s="144"/>
      <c r="J375" s="23"/>
    </row>
    <row r="376" spans="1:10" ht="16" x14ac:dyDescent="0.2">
      <c r="A376" s="63"/>
      <c r="B376" s="75" t="s">
        <v>610</v>
      </c>
      <c r="C376" s="66" t="s">
        <v>45</v>
      </c>
      <c r="D376" s="66" t="s">
        <v>411</v>
      </c>
      <c r="E376" s="78">
        <v>10000</v>
      </c>
      <c r="F376" s="109">
        <v>0</v>
      </c>
      <c r="G376" s="479">
        <v>2.0099999999999998</v>
      </c>
      <c r="H376" s="78">
        <v>2.0099999999999998</v>
      </c>
      <c r="I376" s="144">
        <f>H376</f>
        <v>2.0099999999999998</v>
      </c>
      <c r="J376" s="211"/>
    </row>
    <row r="377" spans="1:10" ht="16" x14ac:dyDescent="0.2">
      <c r="A377" s="63"/>
      <c r="B377" s="75"/>
      <c r="C377" s="66"/>
      <c r="D377" s="66"/>
      <c r="E377" s="78"/>
      <c r="F377" s="109"/>
      <c r="G377" s="479"/>
      <c r="H377" s="78"/>
      <c r="I377" s="144"/>
      <c r="J377" s="211"/>
    </row>
    <row r="378" spans="1:10" ht="16" x14ac:dyDescent="0.2">
      <c r="A378" s="63"/>
      <c r="B378" s="75" t="s">
        <v>556</v>
      </c>
      <c r="C378" s="66" t="s">
        <v>58</v>
      </c>
      <c r="D378" s="66" t="s">
        <v>411</v>
      </c>
      <c r="E378" s="79">
        <v>10000</v>
      </c>
      <c r="F378" s="109">
        <v>0</v>
      </c>
      <c r="G378" s="479">
        <f>H378-F378</f>
        <v>8.02</v>
      </c>
      <c r="H378" s="79">
        <v>8.02</v>
      </c>
      <c r="I378" s="192">
        <f>H378</f>
        <v>8.02</v>
      </c>
      <c r="J378" s="23"/>
    </row>
    <row r="379" spans="1:10" ht="16" x14ac:dyDescent="0.2">
      <c r="A379" s="63"/>
      <c r="B379" s="75"/>
      <c r="C379" s="66"/>
      <c r="D379" s="66"/>
      <c r="E379" s="79"/>
      <c r="F379" s="78"/>
      <c r="G379" s="277"/>
      <c r="H379" s="79"/>
      <c r="I379" s="144"/>
      <c r="J379" s="23"/>
    </row>
    <row r="380" spans="1:10" ht="16" x14ac:dyDescent="0.2">
      <c r="A380" s="63"/>
      <c r="B380" s="75" t="s">
        <v>611</v>
      </c>
      <c r="C380" s="66" t="s">
        <v>230</v>
      </c>
      <c r="D380" s="66" t="s">
        <v>411</v>
      </c>
      <c r="E380" s="79">
        <v>100000</v>
      </c>
      <c r="F380" s="109">
        <v>27.72</v>
      </c>
      <c r="G380" s="479">
        <f>H380-F380</f>
        <v>3.0800000000000018</v>
      </c>
      <c r="H380" s="79">
        <v>30.8</v>
      </c>
      <c r="I380" s="144">
        <f>SUM(H380:H383)</f>
        <v>78.250000000000014</v>
      </c>
      <c r="J380" s="23"/>
    </row>
    <row r="381" spans="1:10" ht="16" x14ac:dyDescent="0.2">
      <c r="A381" s="63"/>
      <c r="B381" s="75" t="s">
        <v>611</v>
      </c>
      <c r="C381" s="66" t="s">
        <v>230</v>
      </c>
      <c r="D381" s="66" t="s">
        <v>417</v>
      </c>
      <c r="E381" s="79">
        <v>50000</v>
      </c>
      <c r="F381" s="109">
        <v>33.85</v>
      </c>
      <c r="G381" s="479"/>
      <c r="H381" s="79">
        <f>F381</f>
        <v>33.85</v>
      </c>
      <c r="I381" s="144"/>
      <c r="J381" s="23"/>
    </row>
    <row r="382" spans="1:10" ht="16" x14ac:dyDescent="0.2">
      <c r="A382" s="63"/>
      <c r="B382" s="75" t="s">
        <v>611</v>
      </c>
      <c r="C382" s="66" t="s">
        <v>230</v>
      </c>
      <c r="D382" s="66" t="s">
        <v>413</v>
      </c>
      <c r="E382" s="79">
        <v>220000</v>
      </c>
      <c r="F382" s="109">
        <v>9.1999999999999993</v>
      </c>
      <c r="G382" s="479"/>
      <c r="H382" s="79">
        <f>F382</f>
        <v>9.1999999999999993</v>
      </c>
      <c r="I382" s="144"/>
      <c r="J382" s="23"/>
    </row>
    <row r="383" spans="1:10" ht="16" x14ac:dyDescent="0.2">
      <c r="A383" s="63"/>
      <c r="B383" s="75" t="s">
        <v>611</v>
      </c>
      <c r="C383" s="66" t="s">
        <v>230</v>
      </c>
      <c r="D383" s="173" t="s">
        <v>418</v>
      </c>
      <c r="E383" s="78">
        <v>100000</v>
      </c>
      <c r="F383" s="109">
        <v>4.4000000000000004</v>
      </c>
      <c r="G383" s="479"/>
      <c r="H383" s="78">
        <f>F383</f>
        <v>4.4000000000000004</v>
      </c>
      <c r="I383" s="144"/>
      <c r="J383" s="23"/>
    </row>
    <row r="384" spans="1:10" ht="16" x14ac:dyDescent="0.2">
      <c r="A384" s="63"/>
      <c r="B384" s="75"/>
      <c r="C384" s="66"/>
      <c r="D384" s="66"/>
      <c r="E384" s="79"/>
      <c r="F384" s="78"/>
      <c r="G384" s="277"/>
      <c r="H384" s="79"/>
      <c r="I384" s="144"/>
      <c r="J384" s="23"/>
    </row>
    <row r="385" spans="1:10" ht="16" x14ac:dyDescent="0.2">
      <c r="A385" s="63"/>
      <c r="B385" s="75" t="s">
        <v>612</v>
      </c>
      <c r="C385" s="66" t="s">
        <v>334</v>
      </c>
      <c r="D385" s="66" t="s">
        <v>411</v>
      </c>
      <c r="E385" s="78">
        <v>50000</v>
      </c>
      <c r="F385" s="109">
        <f>H385-G385</f>
        <v>12.32</v>
      </c>
      <c r="G385" s="479">
        <v>3.08</v>
      </c>
      <c r="H385" s="78">
        <v>15.4</v>
      </c>
      <c r="I385" s="144">
        <f>SUM(H385:H390)</f>
        <v>63.02</v>
      </c>
      <c r="J385" s="23"/>
    </row>
    <row r="386" spans="1:10" ht="16" x14ac:dyDescent="0.2">
      <c r="A386" s="63"/>
      <c r="B386" s="75" t="s">
        <v>612</v>
      </c>
      <c r="C386" s="66" t="s">
        <v>334</v>
      </c>
      <c r="D386" s="173" t="s">
        <v>417</v>
      </c>
      <c r="E386" s="78">
        <v>50000</v>
      </c>
      <c r="F386" s="109">
        <v>14.15</v>
      </c>
      <c r="G386" s="479"/>
      <c r="H386" s="78">
        <f>F386</f>
        <v>14.15</v>
      </c>
      <c r="I386" s="144"/>
      <c r="J386" s="104"/>
    </row>
    <row r="387" spans="1:10" ht="16" x14ac:dyDescent="0.2">
      <c r="A387" s="63"/>
      <c r="B387" s="75" t="s">
        <v>612</v>
      </c>
      <c r="C387" s="66" t="s">
        <v>334</v>
      </c>
      <c r="D387" s="173" t="s">
        <v>412</v>
      </c>
      <c r="E387" s="78">
        <v>10000</v>
      </c>
      <c r="F387" s="109">
        <v>3.42</v>
      </c>
      <c r="G387" s="479"/>
      <c r="H387" s="78">
        <f>F387</f>
        <v>3.42</v>
      </c>
      <c r="I387" s="144"/>
      <c r="J387" s="91"/>
    </row>
    <row r="388" spans="1:10" ht="16" x14ac:dyDescent="0.2">
      <c r="A388" s="63"/>
      <c r="B388" s="75" t="s">
        <v>612</v>
      </c>
      <c r="C388" s="66" t="s">
        <v>334</v>
      </c>
      <c r="D388" s="173" t="s">
        <v>413</v>
      </c>
      <c r="E388" s="78">
        <v>500000</v>
      </c>
      <c r="F388" s="109">
        <v>20.9</v>
      </c>
      <c r="G388" s="479"/>
      <c r="H388" s="78">
        <f>F388</f>
        <v>20.9</v>
      </c>
      <c r="I388" s="144"/>
      <c r="J388" s="91"/>
    </row>
    <row r="389" spans="1:10" ht="16" x14ac:dyDescent="0.2">
      <c r="A389" s="63"/>
      <c r="B389" s="75" t="s">
        <v>612</v>
      </c>
      <c r="C389" s="66" t="s">
        <v>334</v>
      </c>
      <c r="D389" s="173" t="s">
        <v>418</v>
      </c>
      <c r="E389" s="78">
        <v>200000</v>
      </c>
      <c r="F389" s="109">
        <v>8.8000000000000007</v>
      </c>
      <c r="G389" s="479"/>
      <c r="H389" s="78">
        <f>F389</f>
        <v>8.8000000000000007</v>
      </c>
      <c r="I389" s="144"/>
      <c r="J389" s="91"/>
    </row>
    <row r="390" spans="1:10" ht="16" x14ac:dyDescent="0.2">
      <c r="A390" s="63"/>
      <c r="B390" s="75" t="s">
        <v>612</v>
      </c>
      <c r="C390" s="66" t="s">
        <v>334</v>
      </c>
      <c r="D390" s="173" t="s">
        <v>414</v>
      </c>
      <c r="E390" s="78">
        <v>10000</v>
      </c>
      <c r="F390" s="109">
        <v>0.35</v>
      </c>
      <c r="G390" s="479"/>
      <c r="H390" s="79">
        <f>F390</f>
        <v>0.35</v>
      </c>
      <c r="I390" s="144"/>
      <c r="J390" s="91"/>
    </row>
    <row r="391" spans="1:10" ht="16" x14ac:dyDescent="0.2">
      <c r="A391" s="63"/>
      <c r="B391" s="75"/>
      <c r="C391" s="66"/>
      <c r="D391" s="66"/>
      <c r="E391" s="78"/>
      <c r="F391" s="78"/>
      <c r="G391" s="277"/>
      <c r="H391" s="79"/>
      <c r="I391" s="144"/>
      <c r="J391" s="91"/>
    </row>
    <row r="392" spans="1:10" ht="16" x14ac:dyDescent="0.2">
      <c r="A392" s="63"/>
      <c r="B392" s="75" t="s">
        <v>613</v>
      </c>
      <c r="C392" s="66" t="s">
        <v>182</v>
      </c>
      <c r="D392" s="66" t="s">
        <v>411</v>
      </c>
      <c r="E392" s="78">
        <v>10000</v>
      </c>
      <c r="F392" s="109">
        <v>0</v>
      </c>
      <c r="G392" s="479">
        <v>0.91</v>
      </c>
      <c r="H392" s="78">
        <f>SUM(F392:G392)</f>
        <v>0.91</v>
      </c>
      <c r="I392" s="144">
        <f>SUM(H392:H393)</f>
        <v>1.82</v>
      </c>
      <c r="J392" s="104"/>
    </row>
    <row r="393" spans="1:10" ht="16" x14ac:dyDescent="0.2">
      <c r="A393" s="63"/>
      <c r="B393" s="75" t="s">
        <v>613</v>
      </c>
      <c r="C393" s="66" t="s">
        <v>182</v>
      </c>
      <c r="D393" s="66" t="s">
        <v>417</v>
      </c>
      <c r="E393" s="78">
        <v>5000</v>
      </c>
      <c r="F393" s="109">
        <v>0.91</v>
      </c>
      <c r="G393" s="478"/>
      <c r="H393" s="78">
        <f>F393</f>
        <v>0.91</v>
      </c>
      <c r="I393" s="144"/>
      <c r="J393" s="104"/>
    </row>
    <row r="394" spans="1:10" ht="16" x14ac:dyDescent="0.2">
      <c r="A394" s="63"/>
      <c r="B394" s="75"/>
      <c r="D394" s="66"/>
      <c r="E394" s="78"/>
      <c r="F394" s="78"/>
      <c r="G394" s="277"/>
      <c r="H394" s="78"/>
      <c r="I394" s="144"/>
      <c r="J394" s="104"/>
    </row>
    <row r="395" spans="1:10" ht="16" x14ac:dyDescent="0.2">
      <c r="A395" s="63"/>
      <c r="B395" s="75" t="s">
        <v>614</v>
      </c>
      <c r="C395" s="66" t="s">
        <v>366</v>
      </c>
      <c r="D395" s="66" t="s">
        <v>411</v>
      </c>
      <c r="E395" s="78">
        <v>10000</v>
      </c>
      <c r="F395" s="109">
        <v>0</v>
      </c>
      <c r="G395" s="479">
        <f>H395-F395</f>
        <v>3.08</v>
      </c>
      <c r="H395" s="78">
        <v>3.08</v>
      </c>
      <c r="I395" s="144">
        <f>SUM(H395:H400)</f>
        <v>19.840000000000003</v>
      </c>
      <c r="J395" s="104"/>
    </row>
    <row r="396" spans="1:10" ht="16" x14ac:dyDescent="0.2">
      <c r="A396" s="63"/>
      <c r="B396" s="75" t="s">
        <v>614</v>
      </c>
      <c r="C396" s="66" t="s">
        <v>366</v>
      </c>
      <c r="D396" s="173" t="s">
        <v>417</v>
      </c>
      <c r="E396" s="78">
        <v>10000</v>
      </c>
      <c r="F396" s="109">
        <v>4.41</v>
      </c>
      <c r="G396" s="479"/>
      <c r="H396" s="78">
        <f>F396</f>
        <v>4.41</v>
      </c>
      <c r="I396" s="144"/>
      <c r="J396" s="211"/>
    </row>
    <row r="397" spans="1:10" ht="16" x14ac:dyDescent="0.2">
      <c r="A397" s="63"/>
      <c r="B397" s="75" t="s">
        <v>614</v>
      </c>
      <c r="C397" s="66" t="s">
        <v>366</v>
      </c>
      <c r="D397" s="173" t="s">
        <v>412</v>
      </c>
      <c r="E397" s="78">
        <v>10000</v>
      </c>
      <c r="F397" s="109">
        <v>3.42</v>
      </c>
      <c r="G397" s="479"/>
      <c r="H397" s="78">
        <f>F397</f>
        <v>3.42</v>
      </c>
      <c r="I397" s="144"/>
      <c r="J397" s="104"/>
    </row>
    <row r="398" spans="1:10" ht="16" x14ac:dyDescent="0.2">
      <c r="A398" s="63"/>
      <c r="B398" s="75" t="s">
        <v>614</v>
      </c>
      <c r="C398" s="66" t="s">
        <v>366</v>
      </c>
      <c r="D398" s="173" t="s">
        <v>413</v>
      </c>
      <c r="E398" s="78">
        <v>100000</v>
      </c>
      <c r="F398" s="109">
        <v>4.18</v>
      </c>
      <c r="G398" s="479"/>
      <c r="H398" s="78">
        <f>F398</f>
        <v>4.18</v>
      </c>
      <c r="I398" s="144"/>
      <c r="J398" s="104"/>
    </row>
    <row r="399" spans="1:10" ht="16" x14ac:dyDescent="0.2">
      <c r="A399" s="63"/>
      <c r="B399" s="75" t="s">
        <v>614</v>
      </c>
      <c r="C399" s="66" t="s">
        <v>366</v>
      </c>
      <c r="D399" s="173" t="s">
        <v>418</v>
      </c>
      <c r="E399" s="78">
        <v>100000</v>
      </c>
      <c r="F399" s="109">
        <v>4.4000000000000004</v>
      </c>
      <c r="G399" s="479"/>
      <c r="H399" s="78">
        <f>F399</f>
        <v>4.4000000000000004</v>
      </c>
      <c r="I399" s="144"/>
      <c r="J399" s="104"/>
    </row>
    <row r="400" spans="1:10" ht="16" x14ac:dyDescent="0.2">
      <c r="A400" s="63"/>
      <c r="B400" s="75" t="s">
        <v>614</v>
      </c>
      <c r="C400" s="66" t="s">
        <v>366</v>
      </c>
      <c r="D400" s="173" t="s">
        <v>414</v>
      </c>
      <c r="E400" s="78">
        <v>10000</v>
      </c>
      <c r="F400" s="109">
        <v>0.35</v>
      </c>
      <c r="G400" s="479"/>
      <c r="H400" s="78">
        <f>F400</f>
        <v>0.35</v>
      </c>
      <c r="I400" s="144"/>
      <c r="J400" s="104"/>
    </row>
    <row r="401" spans="1:10" ht="16" x14ac:dyDescent="0.2">
      <c r="A401" s="63"/>
      <c r="B401" s="75"/>
      <c r="C401" s="66"/>
      <c r="D401" s="66"/>
      <c r="E401" s="78"/>
      <c r="F401" s="78"/>
      <c r="G401" s="277"/>
      <c r="H401" s="78"/>
      <c r="I401" s="144"/>
      <c r="J401" s="104"/>
    </row>
    <row r="402" spans="1:10" ht="16" x14ac:dyDescent="0.2">
      <c r="A402" s="63"/>
      <c r="B402" s="75" t="s">
        <v>536</v>
      </c>
      <c r="C402" s="66" t="s">
        <v>524</v>
      </c>
      <c r="D402" s="66" t="s">
        <v>411</v>
      </c>
      <c r="E402" s="78">
        <v>10000</v>
      </c>
      <c r="F402" s="109">
        <v>0</v>
      </c>
      <c r="G402" s="479">
        <f>H402-F402</f>
        <v>0.66</v>
      </c>
      <c r="H402" s="78">
        <v>0.66</v>
      </c>
      <c r="I402" s="144">
        <f>SUM(H402:H404)</f>
        <v>2.87</v>
      </c>
      <c r="J402" s="23"/>
    </row>
    <row r="403" spans="1:10" ht="16" x14ac:dyDescent="0.2">
      <c r="A403" s="63"/>
      <c r="B403" s="75" t="s">
        <v>536</v>
      </c>
      <c r="C403" s="66" t="s">
        <v>524</v>
      </c>
      <c r="D403" s="66" t="s">
        <v>412</v>
      </c>
      <c r="E403" s="78">
        <v>4000</v>
      </c>
      <c r="F403" s="109">
        <v>1.37</v>
      </c>
      <c r="G403" s="479"/>
      <c r="H403" s="78">
        <f>F403</f>
        <v>1.37</v>
      </c>
      <c r="I403" s="144"/>
      <c r="J403" s="23"/>
    </row>
    <row r="404" spans="1:10" ht="16" x14ac:dyDescent="0.2">
      <c r="A404" s="63"/>
      <c r="B404" s="75" t="s">
        <v>536</v>
      </c>
      <c r="C404" s="66" t="s">
        <v>524</v>
      </c>
      <c r="D404" s="66" t="s">
        <v>413</v>
      </c>
      <c r="E404" s="78">
        <v>20000</v>
      </c>
      <c r="F404" s="109">
        <v>0.84</v>
      </c>
      <c r="G404" s="479"/>
      <c r="H404" s="78">
        <f>F404</f>
        <v>0.84</v>
      </c>
      <c r="I404" s="144"/>
      <c r="J404" s="23"/>
    </row>
    <row r="405" spans="1:10" ht="16" x14ac:dyDescent="0.2">
      <c r="A405" s="63"/>
      <c r="B405" s="75"/>
      <c r="C405" s="66"/>
      <c r="D405" s="66"/>
      <c r="E405" s="78"/>
      <c r="F405" s="78"/>
      <c r="G405" s="277"/>
      <c r="H405" s="78"/>
      <c r="I405" s="144"/>
      <c r="J405" s="23"/>
    </row>
    <row r="406" spans="1:10" ht="16" x14ac:dyDescent="0.2">
      <c r="A406" s="63"/>
      <c r="B406" s="75" t="s">
        <v>725</v>
      </c>
      <c r="C406" s="66" t="s">
        <v>745</v>
      </c>
      <c r="D406" s="66" t="s">
        <v>411</v>
      </c>
      <c r="E406" s="78">
        <v>20000</v>
      </c>
      <c r="F406" s="109">
        <f>H406-G406</f>
        <v>1.26</v>
      </c>
      <c r="G406" s="479">
        <v>1.26</v>
      </c>
      <c r="H406" s="78">
        <v>2.52</v>
      </c>
      <c r="I406" s="144">
        <f>SUM(H406:H409)</f>
        <v>13.93</v>
      </c>
      <c r="J406" s="23"/>
    </row>
    <row r="407" spans="1:10" ht="16" x14ac:dyDescent="0.2">
      <c r="A407" s="63"/>
      <c r="B407" s="75" t="s">
        <v>725</v>
      </c>
      <c r="C407" s="66" t="s">
        <v>745</v>
      </c>
      <c r="D407" s="66" t="s">
        <v>417</v>
      </c>
      <c r="E407" s="78">
        <v>10000</v>
      </c>
      <c r="F407" s="109">
        <v>2.83</v>
      </c>
      <c r="G407" s="479"/>
      <c r="H407" s="78">
        <v>2.83</v>
      </c>
      <c r="I407" s="144"/>
      <c r="J407" s="23"/>
    </row>
    <row r="408" spans="1:10" ht="16" x14ac:dyDescent="0.2">
      <c r="A408" s="63"/>
      <c r="B408" s="75" t="s">
        <v>725</v>
      </c>
      <c r="C408" s="66" t="s">
        <v>745</v>
      </c>
      <c r="D408" s="66" t="s">
        <v>413</v>
      </c>
      <c r="E408" s="78">
        <v>100000</v>
      </c>
      <c r="F408" s="109">
        <v>4.18</v>
      </c>
      <c r="G408" s="479"/>
      <c r="H408" s="78">
        <v>4.18</v>
      </c>
      <c r="I408" s="144"/>
      <c r="J408" s="23"/>
    </row>
    <row r="409" spans="1:10" ht="16" x14ac:dyDescent="0.2">
      <c r="A409" s="63"/>
      <c r="B409" s="75" t="s">
        <v>725</v>
      </c>
      <c r="C409" s="66" t="s">
        <v>745</v>
      </c>
      <c r="D409" s="66" t="s">
        <v>418</v>
      </c>
      <c r="E409" s="78">
        <v>200000</v>
      </c>
      <c r="F409" s="109">
        <v>4.4000000000000004</v>
      </c>
      <c r="G409" s="479"/>
      <c r="H409" s="78">
        <v>4.4000000000000004</v>
      </c>
      <c r="I409" s="144"/>
      <c r="J409" s="23"/>
    </row>
    <row r="410" spans="1:10" ht="16" x14ac:dyDescent="0.2">
      <c r="A410" s="63"/>
      <c r="B410" s="75"/>
      <c r="C410" s="66"/>
      <c r="D410" s="66"/>
      <c r="E410" s="78"/>
      <c r="F410" s="78"/>
      <c r="G410" s="277"/>
      <c r="H410" s="78"/>
      <c r="I410" s="144"/>
      <c r="J410" s="23"/>
    </row>
    <row r="411" spans="1:10" ht="16" x14ac:dyDescent="0.2">
      <c r="A411" s="63"/>
      <c r="B411" s="75" t="s">
        <v>616</v>
      </c>
      <c r="C411" s="66" t="s">
        <v>437</v>
      </c>
      <c r="D411" s="66" t="s">
        <v>411</v>
      </c>
      <c r="E411" s="78">
        <v>100000</v>
      </c>
      <c r="F411" s="109">
        <f>H411-G411</f>
        <v>5.9399999999999995</v>
      </c>
      <c r="G411" s="479">
        <v>0.66</v>
      </c>
      <c r="H411" s="78">
        <v>6.6</v>
      </c>
      <c r="I411" s="144">
        <f>SUM(H411:H412)</f>
        <v>10.78</v>
      </c>
      <c r="J411" s="23"/>
    </row>
    <row r="412" spans="1:10" ht="16" x14ac:dyDescent="0.2">
      <c r="A412" s="63"/>
      <c r="B412" s="75" t="s">
        <v>616</v>
      </c>
      <c r="C412" s="66" t="s">
        <v>437</v>
      </c>
      <c r="D412" s="66" t="s">
        <v>413</v>
      </c>
      <c r="E412" s="78">
        <v>100000</v>
      </c>
      <c r="F412" s="109">
        <v>4.18</v>
      </c>
      <c r="G412" s="479"/>
      <c r="H412" s="78">
        <f>F412</f>
        <v>4.18</v>
      </c>
      <c r="I412" s="369"/>
      <c r="J412" s="23"/>
    </row>
    <row r="413" spans="1:10" ht="16" x14ac:dyDescent="0.2">
      <c r="A413" s="63"/>
      <c r="B413" s="75"/>
      <c r="C413" s="66"/>
      <c r="D413" s="66"/>
      <c r="E413" s="79"/>
      <c r="F413" s="78"/>
      <c r="G413" s="277"/>
      <c r="H413" s="79"/>
      <c r="J413" s="23"/>
    </row>
    <row r="414" spans="1:10" ht="16" x14ac:dyDescent="0.2">
      <c r="A414" s="63"/>
      <c r="B414" s="75" t="s">
        <v>617</v>
      </c>
      <c r="C414" s="66" t="s">
        <v>231</v>
      </c>
      <c r="D414" s="66" t="s">
        <v>411</v>
      </c>
      <c r="E414" s="78">
        <v>250000</v>
      </c>
      <c r="F414" s="109">
        <f>H414-G414</f>
        <v>48.24</v>
      </c>
      <c r="G414" s="479">
        <v>2.0099999999999998</v>
      </c>
      <c r="H414" s="78">
        <v>50.25</v>
      </c>
      <c r="I414" s="144">
        <f>SUM(H414:H419)</f>
        <v>89.62</v>
      </c>
      <c r="J414" s="211"/>
    </row>
    <row r="415" spans="1:10" ht="16" x14ac:dyDescent="0.2">
      <c r="A415" s="63"/>
      <c r="B415" s="75" t="s">
        <v>617</v>
      </c>
      <c r="C415" s="66" t="s">
        <v>231</v>
      </c>
      <c r="D415" s="173" t="s">
        <v>417</v>
      </c>
      <c r="E415" s="78">
        <v>50000</v>
      </c>
      <c r="F415" s="109">
        <v>14.15</v>
      </c>
      <c r="G415" s="479"/>
      <c r="H415" s="78">
        <f>F415</f>
        <v>14.15</v>
      </c>
      <c r="I415" s="144"/>
      <c r="J415" s="23"/>
    </row>
    <row r="416" spans="1:10" ht="16" x14ac:dyDescent="0.2">
      <c r="A416" s="63"/>
      <c r="B416" s="75" t="s">
        <v>617</v>
      </c>
      <c r="C416" s="66" t="s">
        <v>231</v>
      </c>
      <c r="D416" s="173" t="s">
        <v>412</v>
      </c>
      <c r="E416" s="78">
        <v>10000</v>
      </c>
      <c r="F416" s="109">
        <v>3.42</v>
      </c>
      <c r="G416" s="479"/>
      <c r="H416" s="78">
        <f>F416</f>
        <v>3.42</v>
      </c>
      <c r="I416" s="144"/>
      <c r="J416" s="23"/>
    </row>
    <row r="417" spans="1:10" ht="16" x14ac:dyDescent="0.2">
      <c r="A417" s="63"/>
      <c r="B417" s="75" t="s">
        <v>617</v>
      </c>
      <c r="C417" s="66" t="s">
        <v>231</v>
      </c>
      <c r="D417" s="173" t="s">
        <v>413</v>
      </c>
      <c r="E417" s="79">
        <v>250000</v>
      </c>
      <c r="F417" s="109">
        <v>10.45</v>
      </c>
      <c r="G417" s="479"/>
      <c r="H417" s="79">
        <f>F417</f>
        <v>10.45</v>
      </c>
      <c r="I417" s="144"/>
      <c r="J417" s="23"/>
    </row>
    <row r="418" spans="1:10" ht="16" x14ac:dyDescent="0.2">
      <c r="A418" s="63"/>
      <c r="B418" s="75" t="s">
        <v>617</v>
      </c>
      <c r="C418" s="66" t="s">
        <v>231</v>
      </c>
      <c r="D418" s="173" t="s">
        <v>418</v>
      </c>
      <c r="E418" s="78">
        <v>250000</v>
      </c>
      <c r="F418" s="109">
        <v>11</v>
      </c>
      <c r="G418" s="479"/>
      <c r="H418" s="79">
        <f>F418</f>
        <v>11</v>
      </c>
      <c r="I418" s="144"/>
      <c r="J418" s="23"/>
    </row>
    <row r="419" spans="1:10" ht="16" x14ac:dyDescent="0.2">
      <c r="A419" s="63"/>
      <c r="B419" s="75" t="s">
        <v>617</v>
      </c>
      <c r="C419" s="66" t="s">
        <v>231</v>
      </c>
      <c r="D419" s="173" t="s">
        <v>414</v>
      </c>
      <c r="E419" s="78">
        <v>10000</v>
      </c>
      <c r="F419" s="109">
        <v>0.35</v>
      </c>
      <c r="G419" s="479"/>
      <c r="H419" s="79">
        <f>F419</f>
        <v>0.35</v>
      </c>
      <c r="I419" s="144"/>
      <c r="J419" s="23"/>
    </row>
    <row r="420" spans="1:10" ht="16" x14ac:dyDescent="0.2">
      <c r="A420" s="63"/>
      <c r="B420" s="75"/>
      <c r="C420" s="66"/>
      <c r="D420" s="173"/>
      <c r="E420" s="78"/>
      <c r="F420" s="78"/>
      <c r="G420" s="277"/>
      <c r="H420" s="79"/>
      <c r="I420" s="144"/>
      <c r="J420" s="23"/>
    </row>
    <row r="421" spans="1:10" ht="16" x14ac:dyDescent="0.2">
      <c r="A421" s="63"/>
      <c r="B421" s="75" t="s">
        <v>537</v>
      </c>
      <c r="C421" s="66" t="s">
        <v>531</v>
      </c>
      <c r="D421" s="173" t="s">
        <v>411</v>
      </c>
      <c r="E421" s="78">
        <v>10000</v>
      </c>
      <c r="F421" s="109">
        <v>0</v>
      </c>
      <c r="G421" s="479">
        <v>3.08</v>
      </c>
      <c r="H421" s="78">
        <f>SUM(F421:G421)</f>
        <v>3.08</v>
      </c>
      <c r="I421" s="144">
        <f>SUM(H421:H426)</f>
        <v>7.86</v>
      </c>
      <c r="J421" s="23"/>
    </row>
    <row r="422" spans="1:10" ht="16" x14ac:dyDescent="0.2">
      <c r="A422" s="63"/>
      <c r="B422" s="75" t="s">
        <v>537</v>
      </c>
      <c r="C422" s="66" t="s">
        <v>531</v>
      </c>
      <c r="D422" s="173" t="s">
        <v>417</v>
      </c>
      <c r="E422" s="78">
        <v>5000</v>
      </c>
      <c r="F422" s="109">
        <v>3.39</v>
      </c>
      <c r="G422" s="479"/>
      <c r="H422" s="78">
        <v>3.39</v>
      </c>
      <c r="I422" s="144"/>
      <c r="J422" s="23"/>
    </row>
    <row r="423" spans="1:10" ht="16" x14ac:dyDescent="0.2">
      <c r="A423" s="63"/>
      <c r="B423" s="75" t="s">
        <v>537</v>
      </c>
      <c r="C423" s="66" t="s">
        <v>531</v>
      </c>
      <c r="D423" s="173" t="s">
        <v>412</v>
      </c>
      <c r="E423" s="78">
        <v>2000</v>
      </c>
      <c r="F423" s="109">
        <v>0.68</v>
      </c>
      <c r="G423" s="479"/>
      <c r="H423" s="78">
        <f>F423</f>
        <v>0.68</v>
      </c>
      <c r="I423" s="144"/>
      <c r="J423" s="23"/>
    </row>
    <row r="424" spans="1:10" ht="16" x14ac:dyDescent="0.2">
      <c r="A424" s="63"/>
      <c r="B424" s="75" t="s">
        <v>537</v>
      </c>
      <c r="C424" s="66" t="s">
        <v>531</v>
      </c>
      <c r="D424" s="173" t="s">
        <v>413</v>
      </c>
      <c r="E424" s="78">
        <v>10000</v>
      </c>
      <c r="F424" s="109">
        <v>0.42</v>
      </c>
      <c r="G424" s="479"/>
      <c r="H424" s="78">
        <f>F424</f>
        <v>0.42</v>
      </c>
      <c r="I424" s="144"/>
      <c r="J424" s="23"/>
    </row>
    <row r="425" spans="1:10" ht="16" x14ac:dyDescent="0.2">
      <c r="A425" s="63"/>
      <c r="B425" s="75" t="s">
        <v>537</v>
      </c>
      <c r="C425" s="66" t="s">
        <v>531</v>
      </c>
      <c r="D425" s="173" t="s">
        <v>418</v>
      </c>
      <c r="E425" s="78">
        <v>5000</v>
      </c>
      <c r="F425" s="109">
        <v>0.22</v>
      </c>
      <c r="G425" s="479"/>
      <c r="H425" s="78">
        <f>F425</f>
        <v>0.22</v>
      </c>
      <c r="I425" s="144"/>
      <c r="J425" s="23"/>
    </row>
    <row r="426" spans="1:10" ht="16" x14ac:dyDescent="0.2">
      <c r="A426" s="63"/>
      <c r="B426" s="75" t="s">
        <v>537</v>
      </c>
      <c r="C426" s="66" t="s">
        <v>531</v>
      </c>
      <c r="D426" s="173" t="s">
        <v>414</v>
      </c>
      <c r="E426" s="78">
        <v>2000</v>
      </c>
      <c r="F426" s="109">
        <v>7.0000000000000007E-2</v>
      </c>
      <c r="G426" s="479"/>
      <c r="H426" s="78">
        <f>F426</f>
        <v>7.0000000000000007E-2</v>
      </c>
      <c r="I426" s="144"/>
      <c r="J426" s="23"/>
    </row>
    <row r="427" spans="1:10" ht="16" x14ac:dyDescent="0.2">
      <c r="A427" s="63"/>
      <c r="B427" s="75"/>
      <c r="C427" s="66"/>
      <c r="D427" s="173"/>
      <c r="E427" s="78"/>
      <c r="F427" s="78"/>
      <c r="G427" s="277"/>
      <c r="H427" s="78"/>
      <c r="I427" s="144"/>
      <c r="J427" s="23"/>
    </row>
    <row r="428" spans="1:10" ht="16" x14ac:dyDescent="0.2">
      <c r="A428" s="63"/>
      <c r="B428" s="75" t="s">
        <v>663</v>
      </c>
      <c r="C428" s="66" t="s">
        <v>662</v>
      </c>
      <c r="D428" s="173" t="s">
        <v>411</v>
      </c>
      <c r="E428" s="78">
        <v>200000</v>
      </c>
      <c r="F428" s="109">
        <f>H428-G428</f>
        <v>38.190000000000005</v>
      </c>
      <c r="G428" s="479">
        <v>2.0099999999999998</v>
      </c>
      <c r="H428" s="78">
        <v>40.200000000000003</v>
      </c>
      <c r="I428" s="144">
        <f>SUM(H428:H433)</f>
        <v>83.179999999999993</v>
      </c>
      <c r="J428" s="23"/>
    </row>
    <row r="429" spans="1:10" ht="16" x14ac:dyDescent="0.2">
      <c r="A429" s="63"/>
      <c r="B429" s="75" t="s">
        <v>663</v>
      </c>
      <c r="C429" s="66" t="s">
        <v>662</v>
      </c>
      <c r="D429" s="173" t="s">
        <v>417</v>
      </c>
      <c r="E429" s="78">
        <v>50000</v>
      </c>
      <c r="F429" s="109">
        <v>22.05</v>
      </c>
      <c r="G429" s="479"/>
      <c r="H429" s="78">
        <f>F429</f>
        <v>22.05</v>
      </c>
      <c r="I429" s="144"/>
      <c r="J429" s="23"/>
    </row>
    <row r="430" spans="1:10" ht="16" x14ac:dyDescent="0.2">
      <c r="A430" s="63"/>
      <c r="B430" s="75" t="s">
        <v>663</v>
      </c>
      <c r="C430" s="66" t="s">
        <v>662</v>
      </c>
      <c r="D430" s="173" t="s">
        <v>412</v>
      </c>
      <c r="E430" s="78">
        <v>10000</v>
      </c>
      <c r="F430" s="109">
        <v>3.42</v>
      </c>
      <c r="G430" s="479"/>
      <c r="H430" s="78">
        <f>F430</f>
        <v>3.42</v>
      </c>
      <c r="I430" s="144"/>
      <c r="J430" s="23"/>
    </row>
    <row r="431" spans="1:10" ht="16" x14ac:dyDescent="0.2">
      <c r="A431" s="63"/>
      <c r="B431" s="75" t="s">
        <v>663</v>
      </c>
      <c r="C431" s="66" t="s">
        <v>662</v>
      </c>
      <c r="D431" s="173" t="s">
        <v>413</v>
      </c>
      <c r="E431" s="78">
        <v>200000</v>
      </c>
      <c r="F431" s="109">
        <v>8.36</v>
      </c>
      <c r="G431" s="479"/>
      <c r="H431" s="78">
        <f>F431</f>
        <v>8.36</v>
      </c>
      <c r="I431" s="144"/>
      <c r="J431" s="23"/>
    </row>
    <row r="432" spans="1:10" ht="16" x14ac:dyDescent="0.2">
      <c r="A432" s="63"/>
      <c r="B432" s="75" t="s">
        <v>663</v>
      </c>
      <c r="C432" s="66" t="s">
        <v>662</v>
      </c>
      <c r="D432" s="173" t="s">
        <v>418</v>
      </c>
      <c r="E432" s="78">
        <v>200000</v>
      </c>
      <c r="F432" s="109">
        <v>8.8000000000000007</v>
      </c>
      <c r="G432" s="479"/>
      <c r="H432" s="78">
        <f>F432</f>
        <v>8.8000000000000007</v>
      </c>
      <c r="I432" s="144"/>
      <c r="J432" s="23"/>
    </row>
    <row r="433" spans="1:10" ht="16" x14ac:dyDescent="0.2">
      <c r="A433" s="63"/>
      <c r="B433" s="75" t="s">
        <v>663</v>
      </c>
      <c r="C433" s="66" t="s">
        <v>662</v>
      </c>
      <c r="D433" s="173" t="s">
        <v>414</v>
      </c>
      <c r="E433" s="78">
        <v>10000</v>
      </c>
      <c r="F433" s="109">
        <v>0.35</v>
      </c>
      <c r="G433" s="479"/>
      <c r="H433" s="78">
        <f>F433</f>
        <v>0.35</v>
      </c>
      <c r="I433" s="144"/>
      <c r="J433" s="23"/>
    </row>
    <row r="434" spans="1:10" ht="16" x14ac:dyDescent="0.2">
      <c r="A434" s="63"/>
      <c r="B434" s="75"/>
      <c r="C434" s="66"/>
      <c r="D434" s="173"/>
      <c r="E434" s="78"/>
      <c r="F434" s="78"/>
      <c r="G434" s="277"/>
      <c r="H434" s="78"/>
      <c r="I434" s="144"/>
      <c r="J434" s="23"/>
    </row>
    <row r="435" spans="1:10" ht="16" x14ac:dyDescent="0.2">
      <c r="A435" s="63"/>
      <c r="B435" s="75" t="s">
        <v>714</v>
      </c>
      <c r="C435" s="66" t="s">
        <v>708</v>
      </c>
      <c r="D435" s="173" t="s">
        <v>411</v>
      </c>
      <c r="E435" s="78">
        <v>10000</v>
      </c>
      <c r="F435" s="109">
        <v>0</v>
      </c>
      <c r="G435" s="479">
        <f>H435-F435</f>
        <v>0.66</v>
      </c>
      <c r="H435" s="78">
        <v>0.66</v>
      </c>
      <c r="I435" s="144">
        <f>H435</f>
        <v>0.66</v>
      </c>
      <c r="J435" s="23"/>
    </row>
    <row r="436" spans="1:10" ht="16" x14ac:dyDescent="0.2">
      <c r="A436" s="63"/>
      <c r="B436" s="75"/>
      <c r="C436" s="66"/>
      <c r="D436" s="66"/>
      <c r="E436" s="78"/>
      <c r="F436" s="78"/>
      <c r="G436" s="277"/>
      <c r="H436" s="79"/>
      <c r="I436" s="144"/>
      <c r="J436" s="23"/>
    </row>
    <row r="437" spans="1:10" ht="16" x14ac:dyDescent="0.2">
      <c r="A437" s="63"/>
      <c r="B437" s="75" t="s">
        <v>618</v>
      </c>
      <c r="C437" s="66" t="s">
        <v>206</v>
      </c>
      <c r="D437" s="66" t="s">
        <v>411</v>
      </c>
      <c r="E437" s="78">
        <v>180000</v>
      </c>
      <c r="F437" s="109">
        <f>H437-G437</f>
        <v>21.419999999999998</v>
      </c>
      <c r="G437" s="479">
        <v>1.26</v>
      </c>
      <c r="H437" s="78">
        <v>22.68</v>
      </c>
      <c r="I437" s="144">
        <f>SUM(H437:H442)</f>
        <v>92.83</v>
      </c>
      <c r="J437" s="23"/>
    </row>
    <row r="438" spans="1:10" ht="16" x14ac:dyDescent="0.2">
      <c r="A438" s="63"/>
      <c r="B438" s="75" t="s">
        <v>618</v>
      </c>
      <c r="C438" s="66" t="s">
        <v>206</v>
      </c>
      <c r="D438" s="173" t="s">
        <v>417</v>
      </c>
      <c r="E438" s="78">
        <v>50000</v>
      </c>
      <c r="F438" s="109">
        <v>50.94</v>
      </c>
      <c r="G438" s="479"/>
      <c r="H438" s="79">
        <f>F438</f>
        <v>50.94</v>
      </c>
      <c r="I438" s="144"/>
      <c r="J438" s="23"/>
    </row>
    <row r="439" spans="1:10" ht="16" x14ac:dyDescent="0.2">
      <c r="A439" s="63"/>
      <c r="B439" s="75" t="s">
        <v>618</v>
      </c>
      <c r="C439" s="66" t="s">
        <v>206</v>
      </c>
      <c r="D439" s="173" t="s">
        <v>412</v>
      </c>
      <c r="E439" s="78">
        <v>10000</v>
      </c>
      <c r="F439" s="109">
        <v>3.42</v>
      </c>
      <c r="G439" s="479"/>
      <c r="H439" s="79">
        <f>F439</f>
        <v>3.42</v>
      </c>
      <c r="I439" s="144"/>
      <c r="J439" s="23"/>
    </row>
    <row r="440" spans="1:10" ht="16" x14ac:dyDescent="0.2">
      <c r="A440" s="63"/>
      <c r="B440" s="75" t="s">
        <v>618</v>
      </c>
      <c r="C440" s="66" t="s">
        <v>206</v>
      </c>
      <c r="D440" s="173" t="s">
        <v>413</v>
      </c>
      <c r="E440" s="78">
        <v>180000</v>
      </c>
      <c r="F440" s="109">
        <v>7.52</v>
      </c>
      <c r="G440" s="479"/>
      <c r="H440" s="79">
        <f>F440</f>
        <v>7.52</v>
      </c>
      <c r="I440" s="144"/>
      <c r="J440" s="23"/>
    </row>
    <row r="441" spans="1:10" ht="16" x14ac:dyDescent="0.2">
      <c r="A441" s="63"/>
      <c r="B441" s="75" t="s">
        <v>618</v>
      </c>
      <c r="C441" s="66" t="s">
        <v>206</v>
      </c>
      <c r="D441" s="173" t="s">
        <v>418</v>
      </c>
      <c r="E441" s="78">
        <v>180000</v>
      </c>
      <c r="F441" s="109">
        <v>7.92</v>
      </c>
      <c r="G441" s="479"/>
      <c r="H441" s="79">
        <f>F441</f>
        <v>7.92</v>
      </c>
      <c r="I441" s="144"/>
      <c r="J441" s="23"/>
    </row>
    <row r="442" spans="1:10" ht="16" x14ac:dyDescent="0.2">
      <c r="A442" s="63"/>
      <c r="B442" s="75" t="s">
        <v>618</v>
      </c>
      <c r="C442" s="66" t="s">
        <v>206</v>
      </c>
      <c r="D442" s="173" t="s">
        <v>414</v>
      </c>
      <c r="E442" s="78">
        <v>10000</v>
      </c>
      <c r="F442" s="109">
        <v>0.35</v>
      </c>
      <c r="G442" s="479"/>
      <c r="H442" s="79">
        <f>F442</f>
        <v>0.35</v>
      </c>
      <c r="I442" s="144"/>
      <c r="J442" s="23"/>
    </row>
    <row r="443" spans="1:10" ht="16" x14ac:dyDescent="0.2">
      <c r="A443" s="63"/>
      <c r="B443" s="75"/>
      <c r="C443" s="66"/>
      <c r="D443" s="66"/>
      <c r="E443" s="78"/>
      <c r="F443" s="78"/>
      <c r="G443" s="277"/>
      <c r="H443" s="79"/>
      <c r="I443" s="144"/>
      <c r="J443" s="23"/>
    </row>
    <row r="444" spans="1:10" ht="16" x14ac:dyDescent="0.2">
      <c r="A444" s="63"/>
      <c r="B444" s="75" t="s">
        <v>619</v>
      </c>
      <c r="C444" s="66" t="s">
        <v>204</v>
      </c>
      <c r="D444" s="66" t="s">
        <v>411</v>
      </c>
      <c r="E444" s="78">
        <v>180000</v>
      </c>
      <c r="F444" s="109">
        <f>H444-G444</f>
        <v>34.17</v>
      </c>
      <c r="G444" s="479">
        <v>2.0099999999999998</v>
      </c>
      <c r="H444" s="78">
        <v>36.18</v>
      </c>
      <c r="I444" s="144">
        <f>SUM(H444:H449)</f>
        <v>166.09999999999997</v>
      </c>
      <c r="J444" s="23"/>
    </row>
    <row r="445" spans="1:10" ht="16" x14ac:dyDescent="0.2">
      <c r="A445" s="63"/>
      <c r="B445" s="75" t="s">
        <v>619</v>
      </c>
      <c r="C445" s="66" t="s">
        <v>204</v>
      </c>
      <c r="D445" s="173" t="s">
        <v>417</v>
      </c>
      <c r="E445" s="78">
        <v>180000</v>
      </c>
      <c r="F445" s="109">
        <v>121.86</v>
      </c>
      <c r="G445" s="479"/>
      <c r="H445" s="79">
        <f>F445</f>
        <v>121.86</v>
      </c>
      <c r="I445" s="144"/>
      <c r="J445" s="23"/>
    </row>
    <row r="446" spans="1:10" ht="16" x14ac:dyDescent="0.2">
      <c r="A446" s="63"/>
      <c r="B446" s="75" t="s">
        <v>619</v>
      </c>
      <c r="C446" s="66" t="s">
        <v>204</v>
      </c>
      <c r="D446" s="173" t="s">
        <v>412</v>
      </c>
      <c r="E446" s="78">
        <v>10000</v>
      </c>
      <c r="F446" s="109">
        <v>3.42</v>
      </c>
      <c r="G446" s="479"/>
      <c r="H446" s="79">
        <f>F446</f>
        <v>3.42</v>
      </c>
      <c r="I446" s="144"/>
      <c r="J446" s="23"/>
    </row>
    <row r="447" spans="1:10" ht="16" x14ac:dyDescent="0.2">
      <c r="A447" s="63"/>
      <c r="B447" s="75" t="s">
        <v>619</v>
      </c>
      <c r="C447" s="66" t="s">
        <v>204</v>
      </c>
      <c r="D447" s="173" t="s">
        <v>413</v>
      </c>
      <c r="E447" s="78">
        <v>50000</v>
      </c>
      <c r="F447" s="109">
        <v>2.09</v>
      </c>
      <c r="G447" s="479"/>
      <c r="H447" s="79">
        <f>F447</f>
        <v>2.09</v>
      </c>
      <c r="I447" s="144"/>
      <c r="J447" s="23"/>
    </row>
    <row r="448" spans="1:10" ht="16" x14ac:dyDescent="0.2">
      <c r="A448" s="63"/>
      <c r="B448" s="75" t="s">
        <v>619</v>
      </c>
      <c r="C448" s="66" t="s">
        <v>204</v>
      </c>
      <c r="D448" s="173" t="s">
        <v>418</v>
      </c>
      <c r="E448" s="78">
        <v>50000</v>
      </c>
      <c r="F448" s="109">
        <v>2.2000000000000002</v>
      </c>
      <c r="G448" s="479"/>
      <c r="H448" s="79">
        <f>F448</f>
        <v>2.2000000000000002</v>
      </c>
      <c r="I448" s="144"/>
      <c r="J448" s="23"/>
    </row>
    <row r="449" spans="1:10" ht="16" x14ac:dyDescent="0.2">
      <c r="A449" s="63"/>
      <c r="B449" s="75" t="s">
        <v>619</v>
      </c>
      <c r="C449" s="66" t="s">
        <v>204</v>
      </c>
      <c r="D449" s="173" t="s">
        <v>414</v>
      </c>
      <c r="E449" s="78">
        <v>10000</v>
      </c>
      <c r="F449" s="109">
        <v>0.35</v>
      </c>
      <c r="G449" s="479"/>
      <c r="H449" s="79">
        <f>F449</f>
        <v>0.35</v>
      </c>
      <c r="I449" s="144"/>
      <c r="J449" s="23"/>
    </row>
    <row r="450" spans="1:10" ht="16" x14ac:dyDescent="0.2">
      <c r="A450" s="63"/>
      <c r="B450" s="75"/>
      <c r="C450" s="66"/>
      <c r="D450" s="173"/>
      <c r="E450" s="78"/>
      <c r="F450" s="78"/>
      <c r="G450" s="277"/>
      <c r="H450" s="79"/>
      <c r="I450" s="144"/>
      <c r="J450" s="23"/>
    </row>
    <row r="451" spans="1:10" ht="16" x14ac:dyDescent="0.2">
      <c r="A451" s="63"/>
      <c r="B451" s="75" t="s">
        <v>620</v>
      </c>
      <c r="C451" s="66" t="s">
        <v>451</v>
      </c>
      <c r="D451" s="173" t="s">
        <v>411</v>
      </c>
      <c r="E451" s="78">
        <v>370000</v>
      </c>
      <c r="F451" s="109">
        <f>H451-G451</f>
        <v>23.76</v>
      </c>
      <c r="G451" s="479">
        <v>0.66</v>
      </c>
      <c r="H451" s="78">
        <v>24.42</v>
      </c>
      <c r="I451" s="144">
        <f>SUM(H451:H452)</f>
        <v>39.89</v>
      </c>
      <c r="J451" s="23"/>
    </row>
    <row r="452" spans="1:10" ht="16" x14ac:dyDescent="0.2">
      <c r="A452" s="63"/>
      <c r="B452" s="75" t="s">
        <v>620</v>
      </c>
      <c r="C452" s="66" t="s">
        <v>451</v>
      </c>
      <c r="D452" s="173" t="s">
        <v>413</v>
      </c>
      <c r="E452" s="78">
        <v>370000</v>
      </c>
      <c r="F452" s="109">
        <v>15.47</v>
      </c>
      <c r="G452" s="479"/>
      <c r="H452" s="78">
        <f>F452</f>
        <v>15.47</v>
      </c>
      <c r="I452" s="144"/>
      <c r="J452" s="23"/>
    </row>
    <row r="453" spans="1:10" ht="16" x14ac:dyDescent="0.2">
      <c r="A453" s="63"/>
      <c r="B453" s="75"/>
      <c r="C453" s="66"/>
      <c r="D453" s="173"/>
      <c r="E453" s="78"/>
      <c r="F453" s="78"/>
      <c r="G453" s="277"/>
      <c r="H453" s="78"/>
      <c r="I453" s="144"/>
      <c r="J453" s="23"/>
    </row>
    <row r="454" spans="1:10" ht="16" x14ac:dyDescent="0.2">
      <c r="A454" s="63"/>
      <c r="B454" s="75" t="s">
        <v>665</v>
      </c>
      <c r="C454" s="66" t="s">
        <v>664</v>
      </c>
      <c r="D454" s="124" t="s">
        <v>411</v>
      </c>
      <c r="E454" s="78">
        <v>10000</v>
      </c>
      <c r="F454" s="109">
        <f>H454-G454</f>
        <v>0</v>
      </c>
      <c r="G454" s="479">
        <v>0.91</v>
      </c>
      <c r="H454" s="78">
        <v>0.91</v>
      </c>
      <c r="I454" s="144">
        <f>SUM(H454:H454)</f>
        <v>0.91</v>
      </c>
      <c r="J454" s="23"/>
    </row>
    <row r="455" spans="1:10" ht="16" x14ac:dyDescent="0.2">
      <c r="A455" s="63"/>
      <c r="B455" s="75"/>
      <c r="C455" s="66"/>
      <c r="D455" s="66"/>
      <c r="E455" s="79"/>
      <c r="F455" s="78"/>
      <c r="G455" s="277"/>
      <c r="H455" s="79"/>
      <c r="I455" s="144"/>
      <c r="J455" s="23"/>
    </row>
    <row r="456" spans="1:10" ht="16" x14ac:dyDescent="0.2">
      <c r="A456" s="63"/>
      <c r="B456" s="75" t="s">
        <v>715</v>
      </c>
      <c r="C456" s="66" t="s">
        <v>709</v>
      </c>
      <c r="D456" s="66" t="s">
        <v>411</v>
      </c>
      <c r="E456" s="79">
        <v>10000</v>
      </c>
      <c r="F456" s="78">
        <v>0</v>
      </c>
      <c r="G456" s="277">
        <v>1.26</v>
      </c>
      <c r="H456" s="79">
        <v>1.26</v>
      </c>
      <c r="I456" s="144">
        <f>SUM(H456:H457)</f>
        <v>9.6199999999999992</v>
      </c>
      <c r="J456" s="23"/>
    </row>
    <row r="457" spans="1:10" ht="16" x14ac:dyDescent="0.2">
      <c r="A457" s="63"/>
      <c r="B457" s="75" t="s">
        <v>715</v>
      </c>
      <c r="C457" s="66" t="s">
        <v>709</v>
      </c>
      <c r="D457" s="66" t="s">
        <v>413</v>
      </c>
      <c r="E457" s="79">
        <v>200000</v>
      </c>
      <c r="F457" s="78">
        <v>8.36</v>
      </c>
      <c r="G457" s="277">
        <v>0</v>
      </c>
      <c r="H457" s="79">
        <v>8.36</v>
      </c>
      <c r="I457" s="144"/>
      <c r="J457" s="23"/>
    </row>
    <row r="458" spans="1:10" ht="16" x14ac:dyDescent="0.2">
      <c r="A458" s="63"/>
      <c r="B458" s="75"/>
      <c r="C458" s="66"/>
      <c r="D458" s="66"/>
      <c r="E458" s="79"/>
      <c r="F458" s="78"/>
      <c r="G458" s="277"/>
      <c r="H458" s="79"/>
      <c r="I458" s="144"/>
      <c r="J458" s="23"/>
    </row>
    <row r="459" spans="1:10" ht="16" x14ac:dyDescent="0.2">
      <c r="A459" s="63"/>
      <c r="B459" s="75" t="s">
        <v>622</v>
      </c>
      <c r="C459" s="66" t="s">
        <v>166</v>
      </c>
      <c r="D459" s="66" t="s">
        <v>411</v>
      </c>
      <c r="E459" s="78">
        <v>100000</v>
      </c>
      <c r="F459" s="109">
        <f>H459-G459</f>
        <v>5.9399999999999995</v>
      </c>
      <c r="G459" s="479">
        <v>0.66</v>
      </c>
      <c r="H459" s="78">
        <v>6.6</v>
      </c>
      <c r="I459" s="144">
        <f>SUM(H459:H460)</f>
        <v>10.78</v>
      </c>
      <c r="J459" s="23"/>
    </row>
    <row r="460" spans="1:10" ht="16" x14ac:dyDescent="0.2">
      <c r="A460" s="63"/>
      <c r="B460" s="75" t="s">
        <v>622</v>
      </c>
      <c r="C460" s="66" t="s">
        <v>166</v>
      </c>
      <c r="D460" s="66" t="s">
        <v>413</v>
      </c>
      <c r="E460" s="78">
        <v>100000</v>
      </c>
      <c r="F460" s="109">
        <v>4.18</v>
      </c>
      <c r="G460" s="479"/>
      <c r="H460" s="78">
        <f>F460</f>
        <v>4.18</v>
      </c>
      <c r="I460" s="144"/>
      <c r="J460" s="23"/>
    </row>
    <row r="461" spans="1:10" ht="16" x14ac:dyDescent="0.2">
      <c r="A461" s="63"/>
      <c r="B461" s="75"/>
      <c r="C461" s="66"/>
      <c r="D461" s="66"/>
      <c r="E461" s="78"/>
      <c r="F461" s="78"/>
      <c r="G461" s="277"/>
      <c r="H461" s="78"/>
      <c r="I461" s="144"/>
      <c r="J461" s="23"/>
    </row>
    <row r="462" spans="1:10" ht="16" x14ac:dyDescent="0.2">
      <c r="A462" s="63"/>
      <c r="B462" s="75" t="s">
        <v>723</v>
      </c>
      <c r="C462" s="66" t="s">
        <v>746</v>
      </c>
      <c r="D462" s="66" t="s">
        <v>411</v>
      </c>
      <c r="E462" s="78">
        <v>10000</v>
      </c>
      <c r="F462" s="109">
        <v>0</v>
      </c>
      <c r="G462" s="479">
        <v>0.66</v>
      </c>
      <c r="H462" s="78">
        <f>SUM(F462:G462)</f>
        <v>0.66</v>
      </c>
      <c r="I462" s="144">
        <f>H462</f>
        <v>0.66</v>
      </c>
      <c r="J462" s="23"/>
    </row>
    <row r="463" spans="1:10" ht="16" x14ac:dyDescent="0.2">
      <c r="A463" s="63"/>
      <c r="B463" s="75"/>
      <c r="C463" s="66"/>
      <c r="D463" s="66"/>
      <c r="E463" s="79"/>
      <c r="F463" s="78"/>
      <c r="G463" s="277"/>
      <c r="H463" s="79"/>
      <c r="I463" s="144"/>
      <c r="J463" s="23"/>
    </row>
    <row r="464" spans="1:10" ht="16" x14ac:dyDescent="0.2">
      <c r="A464" s="63"/>
      <c r="B464" s="75" t="s">
        <v>623</v>
      </c>
      <c r="C464" s="66" t="s">
        <v>86</v>
      </c>
      <c r="D464" s="66" t="s">
        <v>411</v>
      </c>
      <c r="E464" s="78">
        <v>10000</v>
      </c>
      <c r="F464" s="109">
        <v>0</v>
      </c>
      <c r="G464" s="479">
        <v>3.08</v>
      </c>
      <c r="H464" s="78">
        <v>3.08</v>
      </c>
      <c r="I464" s="144">
        <f>SUM(H464:H465)</f>
        <v>3.5</v>
      </c>
      <c r="J464" s="211"/>
    </row>
    <row r="465" spans="1:10" ht="16" x14ac:dyDescent="0.2">
      <c r="A465" s="122"/>
      <c r="B465" s="75" t="s">
        <v>623</v>
      </c>
      <c r="C465" s="66" t="s">
        <v>86</v>
      </c>
      <c r="D465" s="124" t="s">
        <v>413</v>
      </c>
      <c r="E465" s="152">
        <v>10000</v>
      </c>
      <c r="F465" s="109">
        <v>0.42</v>
      </c>
      <c r="G465" s="479"/>
      <c r="H465" s="79">
        <f>F465</f>
        <v>0.42</v>
      </c>
      <c r="I465" s="144"/>
      <c r="J465" s="23"/>
    </row>
    <row r="466" spans="1:10" ht="16" x14ac:dyDescent="0.2">
      <c r="A466" s="122"/>
      <c r="B466" s="75"/>
      <c r="C466" s="66"/>
      <c r="D466" s="124"/>
      <c r="E466" s="152"/>
      <c r="F466" s="109"/>
      <c r="G466" s="479"/>
      <c r="H466" s="79"/>
      <c r="I466" s="144"/>
      <c r="J466" s="23"/>
    </row>
    <row r="467" spans="1:10" ht="16" x14ac:dyDescent="0.2">
      <c r="A467" s="122"/>
      <c r="B467" s="75" t="s">
        <v>929</v>
      </c>
      <c r="C467" s="66" t="s">
        <v>526</v>
      </c>
      <c r="D467" s="124" t="s">
        <v>411</v>
      </c>
      <c r="E467" s="152">
        <v>10000</v>
      </c>
      <c r="F467" s="109">
        <v>0</v>
      </c>
      <c r="G467" s="479">
        <v>0.66</v>
      </c>
      <c r="H467" s="79">
        <v>0.66</v>
      </c>
      <c r="I467" s="144">
        <v>0.66</v>
      </c>
      <c r="J467" s="23"/>
    </row>
    <row r="468" spans="1:10" ht="16" x14ac:dyDescent="0.2">
      <c r="A468" s="122"/>
      <c r="B468" s="123"/>
      <c r="C468" s="124"/>
      <c r="D468" s="124"/>
      <c r="E468" s="152"/>
      <c r="F468" s="78"/>
      <c r="G468" s="277"/>
      <c r="H468" s="79"/>
      <c r="I468" s="144"/>
      <c r="J468" s="23"/>
    </row>
    <row r="469" spans="1:10" ht="16" x14ac:dyDescent="0.2">
      <c r="A469" s="136"/>
      <c r="B469" s="137"/>
      <c r="C469" s="134" t="s">
        <v>400</v>
      </c>
      <c r="D469" s="134"/>
      <c r="E469" s="153"/>
      <c r="F469" s="79"/>
      <c r="G469" s="481"/>
      <c r="H469" s="79"/>
      <c r="I469" s="144">
        <f>SUM(I5:I468)</f>
        <v>2770.4399999999996</v>
      </c>
      <c r="J469" s="231"/>
    </row>
    <row r="470" spans="1:10" ht="16" x14ac:dyDescent="0.2">
      <c r="A470" s="122"/>
      <c r="B470" s="123"/>
      <c r="C470" s="124"/>
      <c r="D470" s="124"/>
      <c r="E470" s="152"/>
      <c r="F470" s="78"/>
      <c r="G470" s="277"/>
      <c r="H470" s="79"/>
      <c r="J470" s="23"/>
    </row>
    <row r="471" spans="1:10" ht="16" x14ac:dyDescent="0.2">
      <c r="A471" s="125" t="s">
        <v>395</v>
      </c>
      <c r="B471" s="75"/>
      <c r="C471" s="66"/>
      <c r="D471" s="66"/>
      <c r="E471" s="78"/>
      <c r="F471" s="109"/>
      <c r="G471" s="479"/>
      <c r="H471" s="78"/>
      <c r="I471" s="144"/>
      <c r="J471" s="23"/>
    </row>
    <row r="472" spans="1:10" ht="16" x14ac:dyDescent="0.2">
      <c r="A472" s="23"/>
      <c r="B472" s="23"/>
      <c r="C472" s="23"/>
      <c r="D472" s="66"/>
      <c r="E472" s="79"/>
      <c r="F472" s="78"/>
      <c r="G472" s="277"/>
      <c r="H472" s="79"/>
      <c r="I472" s="144"/>
      <c r="J472" s="23"/>
    </row>
    <row r="473" spans="1:10" ht="16" x14ac:dyDescent="0.2">
      <c r="A473" s="63"/>
      <c r="B473" s="494"/>
      <c r="C473" s="495" t="s">
        <v>886</v>
      </c>
      <c r="D473" s="495" t="s">
        <v>413</v>
      </c>
      <c r="E473" s="496">
        <v>0.42</v>
      </c>
      <c r="F473" s="496">
        <v>0.42</v>
      </c>
      <c r="G473" s="497"/>
      <c r="H473" s="496">
        <v>0.42</v>
      </c>
      <c r="I473" s="496">
        <v>0.42</v>
      </c>
      <c r="J473" s="498"/>
    </row>
    <row r="474" spans="1:10" ht="16" x14ac:dyDescent="0.2">
      <c r="A474" s="23"/>
      <c r="B474" s="23"/>
      <c r="C474" s="23"/>
      <c r="D474" s="66"/>
      <c r="E474" s="79"/>
      <c r="F474" s="78"/>
      <c r="G474" s="277"/>
      <c r="H474" s="79"/>
      <c r="I474" s="144"/>
      <c r="J474" s="23"/>
    </row>
    <row r="475" spans="1:10" ht="16" x14ac:dyDescent="0.2">
      <c r="A475" s="131"/>
      <c r="B475" s="137" t="s">
        <v>395</v>
      </c>
      <c r="C475" s="134" t="s">
        <v>400</v>
      </c>
      <c r="D475" s="134"/>
      <c r="E475" s="153"/>
      <c r="F475" s="153"/>
      <c r="G475" s="153">
        <f>SUM(G5:G469)</f>
        <v>312.19000000000011</v>
      </c>
      <c r="H475" s="135"/>
      <c r="J475" s="133"/>
    </row>
    <row r="476" spans="1:10" ht="16" x14ac:dyDescent="0.2">
      <c r="A476" s="596"/>
      <c r="B476" s="597"/>
      <c r="C476" s="598"/>
      <c r="D476" s="143"/>
      <c r="E476" s="154"/>
      <c r="F476" s="162"/>
      <c r="G476" s="490"/>
      <c r="H476" s="93"/>
      <c r="I476" s="144">
        <f>SUM(I469:I473)</f>
        <v>2770.8599999999997</v>
      </c>
      <c r="J476" s="94"/>
    </row>
    <row r="477" spans="1:10" ht="16" x14ac:dyDescent="0.2">
      <c r="A477" s="599" t="s">
        <v>439</v>
      </c>
      <c r="B477" s="600"/>
      <c r="C477" s="601"/>
      <c r="D477" s="259"/>
      <c r="E477" s="265"/>
      <c r="F477" s="264"/>
      <c r="G477" s="482"/>
      <c r="H477" s="264"/>
      <c r="I477" s="264">
        <f>SUM(I478:I490)</f>
        <v>-16.349999999999998</v>
      </c>
      <c r="J477" s="261"/>
    </row>
    <row r="478" spans="1:10" ht="16" x14ac:dyDescent="0.2">
      <c r="A478" s="63"/>
      <c r="B478" s="275">
        <v>2306</v>
      </c>
      <c r="C478" s="279" t="s">
        <v>863</v>
      </c>
      <c r="D478" s="66"/>
      <c r="E478" s="78"/>
      <c r="F478" s="78"/>
      <c r="G478" s="485">
        <f>-8.02*2</f>
        <v>-16.04</v>
      </c>
      <c r="H478" s="78"/>
      <c r="I478" s="78">
        <v>-16.88</v>
      </c>
      <c r="J478" s="23" t="s">
        <v>941</v>
      </c>
    </row>
    <row r="479" spans="1:10" ht="16" x14ac:dyDescent="0.2">
      <c r="A479" s="63"/>
      <c r="B479" s="75" t="s">
        <v>931</v>
      </c>
      <c r="C479" s="66" t="s">
        <v>932</v>
      </c>
      <c r="D479" s="66"/>
      <c r="E479" s="104"/>
      <c r="F479" s="104"/>
      <c r="G479" s="63">
        <v>0.66</v>
      </c>
      <c r="H479" s="23"/>
      <c r="I479" s="335">
        <v>4.55</v>
      </c>
      <c r="J479" s="23" t="s">
        <v>942</v>
      </c>
    </row>
    <row r="480" spans="1:10" ht="16" x14ac:dyDescent="0.2">
      <c r="A480" s="23"/>
      <c r="B480" s="75" t="s">
        <v>873</v>
      </c>
      <c r="C480" s="66" t="s">
        <v>874</v>
      </c>
      <c r="D480" s="23"/>
      <c r="E480" s="104"/>
      <c r="F480" s="104"/>
      <c r="G480" s="63">
        <f>-2.01*2</f>
        <v>-4.0199999999999996</v>
      </c>
      <c r="H480" s="23"/>
      <c r="I480" s="104">
        <v>-4.0199999999999996</v>
      </c>
      <c r="J480" s="23" t="s">
        <v>941</v>
      </c>
    </row>
    <row r="481" spans="1:10" ht="16" x14ac:dyDescent="0.2">
      <c r="A481" s="63"/>
      <c r="B481" s="75"/>
      <c r="C481" s="66"/>
      <c r="D481" s="66"/>
      <c r="E481" s="104"/>
      <c r="F481" s="104"/>
      <c r="G481" s="63"/>
      <c r="H481" s="23"/>
      <c r="I481" s="335"/>
      <c r="J481" s="23"/>
    </row>
    <row r="482" spans="1:10" ht="16" x14ac:dyDescent="0.2">
      <c r="A482" s="63"/>
      <c r="B482" s="75"/>
      <c r="C482" s="66"/>
      <c r="D482" s="66"/>
      <c r="E482" s="104"/>
      <c r="F482" s="104"/>
      <c r="G482" s="63"/>
      <c r="H482" s="23"/>
      <c r="I482" s="335"/>
      <c r="J482" s="23"/>
    </row>
    <row r="483" spans="1:10" ht="16" x14ac:dyDescent="0.2">
      <c r="A483" s="63"/>
      <c r="B483" s="75"/>
      <c r="C483" s="66"/>
      <c r="D483" s="23"/>
      <c r="E483" s="104"/>
      <c r="F483" s="104"/>
      <c r="G483" s="63"/>
      <c r="H483" s="23"/>
      <c r="I483" s="335"/>
      <c r="J483" s="23"/>
    </row>
    <row r="484" spans="1:10" ht="16" x14ac:dyDescent="0.2">
      <c r="A484" s="63"/>
      <c r="B484" s="75"/>
      <c r="C484" s="85"/>
      <c r="D484" s="66"/>
      <c r="E484" s="104"/>
      <c r="F484" s="104"/>
      <c r="G484" s="63"/>
      <c r="H484" s="23"/>
      <c r="I484" s="335"/>
      <c r="J484" s="23"/>
    </row>
    <row r="485" spans="1:10" ht="16" x14ac:dyDescent="0.2">
      <c r="A485" s="63"/>
      <c r="B485" s="75"/>
      <c r="C485" s="85"/>
      <c r="D485" s="66"/>
      <c r="E485" s="104"/>
      <c r="F485" s="104"/>
      <c r="G485" s="63"/>
      <c r="H485" s="23"/>
      <c r="I485" s="335"/>
      <c r="J485" s="23"/>
    </row>
    <row r="486" spans="1:10" ht="16" x14ac:dyDescent="0.2">
      <c r="A486" s="63"/>
      <c r="B486" s="75"/>
      <c r="C486" s="66"/>
      <c r="D486" s="66"/>
      <c r="E486" s="104"/>
      <c r="F486" s="104"/>
      <c r="G486" s="63"/>
      <c r="H486" s="23"/>
      <c r="I486" s="335"/>
      <c r="J486" s="23"/>
    </row>
    <row r="487" spans="1:10" ht="16" x14ac:dyDescent="0.2">
      <c r="A487" s="63"/>
      <c r="B487" s="75"/>
      <c r="C487" s="70"/>
      <c r="D487" s="66"/>
      <c r="E487" s="104"/>
      <c r="F487" s="104"/>
      <c r="G487" s="63"/>
      <c r="H487" s="23"/>
      <c r="I487" s="335"/>
      <c r="J487" s="23"/>
    </row>
    <row r="488" spans="1:10" ht="16" x14ac:dyDescent="0.2">
      <c r="A488" s="63"/>
      <c r="B488" s="75"/>
      <c r="C488" s="70"/>
      <c r="D488" s="66"/>
      <c r="E488" s="104"/>
      <c r="F488" s="104"/>
      <c r="G488" s="63"/>
      <c r="H488" s="23"/>
      <c r="I488" s="335"/>
      <c r="J488" s="23"/>
    </row>
    <row r="489" spans="1:10" ht="16" x14ac:dyDescent="0.2">
      <c r="A489" s="63"/>
      <c r="B489" s="75"/>
      <c r="C489" s="66"/>
      <c r="D489" s="66"/>
      <c r="E489" s="104"/>
      <c r="F489" s="104"/>
      <c r="G489" s="63"/>
      <c r="H489" s="23"/>
      <c r="I489" s="335"/>
      <c r="J489" s="23"/>
    </row>
    <row r="490" spans="1:10" ht="16" x14ac:dyDescent="0.2">
      <c r="A490" s="63"/>
      <c r="B490" s="75"/>
      <c r="C490" s="66"/>
      <c r="D490" s="66"/>
      <c r="E490" s="104"/>
      <c r="F490" s="104"/>
      <c r="G490" s="63"/>
      <c r="H490" s="23"/>
      <c r="I490" s="335"/>
      <c r="J490" s="23"/>
    </row>
    <row r="491" spans="1:10" ht="16" x14ac:dyDescent="0.2">
      <c r="A491" s="63"/>
      <c r="B491" s="75"/>
      <c r="C491" s="85"/>
      <c r="D491" s="66"/>
      <c r="E491" s="104"/>
      <c r="F491" s="104"/>
      <c r="G491" s="63"/>
      <c r="H491" s="23"/>
      <c r="I491" s="335"/>
      <c r="J491" s="23"/>
    </row>
    <row r="492" spans="1:10" s="344" customFormat="1" x14ac:dyDescent="0.15">
      <c r="A492" s="23"/>
      <c r="B492" s="23"/>
      <c r="C492" s="23"/>
      <c r="D492" s="23"/>
      <c r="E492" s="104"/>
      <c r="F492" s="104"/>
      <c r="G492" s="63"/>
      <c r="H492" s="23"/>
      <c r="I492" s="23"/>
      <c r="J492" s="23"/>
    </row>
    <row r="493" spans="1:10" ht="16" x14ac:dyDescent="0.2">
      <c r="A493" s="605" t="s">
        <v>52</v>
      </c>
      <c r="B493" s="606"/>
      <c r="C493" s="607"/>
      <c r="D493" s="316"/>
      <c r="E493" s="317"/>
      <c r="F493" s="318"/>
      <c r="G493" s="483">
        <f>G475+G478+G479+G480</f>
        <v>292.79000000000013</v>
      </c>
      <c r="H493" s="319"/>
      <c r="I493" s="370">
        <f>I476+I477</f>
        <v>2754.5099999999998</v>
      </c>
      <c r="J493" s="320"/>
    </row>
    <row r="494" spans="1:10" s="182" customFormat="1" ht="31" x14ac:dyDescent="0.55000000000000004">
      <c r="C494" s="183" t="s">
        <v>388</v>
      </c>
      <c r="D494" s="526" t="s">
        <v>865</v>
      </c>
      <c r="E494" s="527">
        <v>45194</v>
      </c>
      <c r="F494" s="491"/>
      <c r="G494" s="492"/>
      <c r="H494" s="186"/>
      <c r="I494" s="187"/>
      <c r="J494" s="188"/>
    </row>
    <row r="495" spans="1:10" x14ac:dyDescent="0.15">
      <c r="F495" s="145"/>
      <c r="G495" s="13"/>
      <c r="I495"/>
    </row>
    <row r="496" spans="1:10" x14ac:dyDescent="0.15">
      <c r="G496" s="550">
        <f>I493-G475-G478-G479-G480</f>
        <v>2461.7199999999998</v>
      </c>
    </row>
  </sheetData>
  <autoFilter ref="B4:J467" xr:uid="{D5A6B68B-97F2-2542-84C0-8E6091F0B0BA}"/>
  <mergeCells count="4">
    <mergeCell ref="A2:C2"/>
    <mergeCell ref="A476:C476"/>
    <mergeCell ref="A477:C477"/>
    <mergeCell ref="A493:C493"/>
  </mergeCells>
  <conditionalFormatting sqref="A95:A98 A104">
    <cfRule type="duplicateValues" dxfId="933" priority="13"/>
  </conditionalFormatting>
  <conditionalFormatting sqref="B11:B14">
    <cfRule type="duplicateValues" dxfId="932" priority="4"/>
    <cfRule type="duplicateValues" dxfId="931" priority="5"/>
  </conditionalFormatting>
  <conditionalFormatting sqref="B94:B109">
    <cfRule type="duplicateValues" dxfId="930" priority="15"/>
  </conditionalFormatting>
  <conditionalFormatting sqref="B99:B103 B105:B109">
    <cfRule type="duplicateValues" dxfId="929" priority="12"/>
  </conditionalFormatting>
  <conditionalFormatting sqref="B240:B252">
    <cfRule type="duplicateValues" dxfId="928" priority="17"/>
    <cfRule type="duplicateValues" dxfId="927" priority="18"/>
  </conditionalFormatting>
  <conditionalFormatting sqref="B483">
    <cfRule type="duplicateValues" dxfId="926" priority="1"/>
    <cfRule type="duplicateValues" dxfId="925" priority="2"/>
  </conditionalFormatting>
  <conditionalFormatting sqref="B493:B1048576 B10 B1:B6 B473 B15:B93 B110:B471 B475:B491">
    <cfRule type="duplicateValues" dxfId="924" priority="7"/>
  </conditionalFormatting>
  <conditionalFormatting sqref="B493:B1048576 B470:B471 B10 B1:B6 B110:B239 B473 B484:B491 B15:B93 B253:B468 B475:B482">
    <cfRule type="duplicateValues" dxfId="923" priority="8"/>
  </conditionalFormatting>
  <conditionalFormatting sqref="B493:B1048576">
    <cfRule type="duplicateValues" dxfId="922" priority="11"/>
  </conditionalFormatting>
  <conditionalFormatting sqref="C11:C14">
    <cfRule type="duplicateValues" dxfId="921" priority="6"/>
  </conditionalFormatting>
  <conditionalFormatting sqref="C150:C158">
    <cfRule type="duplicateValues" dxfId="920" priority="16"/>
  </conditionalFormatting>
  <conditionalFormatting sqref="C208:C210">
    <cfRule type="duplicateValues" dxfId="919" priority="10"/>
  </conditionalFormatting>
  <conditionalFormatting sqref="C240:C252">
    <cfRule type="duplicateValues" dxfId="918" priority="19"/>
  </conditionalFormatting>
  <conditionalFormatting sqref="C483">
    <cfRule type="duplicateValues" dxfId="917" priority="3"/>
  </conditionalFormatting>
  <conditionalFormatting sqref="C493:C1048576 C470:C471 A95:A98 A104 C10 C1:C6 C473 C484:C491 C253:C393 C395:C468 C475:C482 C15:C239">
    <cfRule type="duplicateValues" dxfId="916" priority="14"/>
  </conditionalFormatting>
  <conditionalFormatting sqref="J19:J142 J144:J152 J154:J161 J163:J171 J173:J178 J180:J196 J198:J267 J270:J271 J279:J281 J283:J326 J328:J375 J378:J395 J397:J413 J415:J463 J465:J468 J470:J475 J478:J479">
    <cfRule type="notContainsBlanks" dxfId="915" priority="9">
      <formula>LEN(TRIM(J19))&gt;0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7F99-4C14-7847-A336-ADA0A33667E0}">
  <sheetPr filterMode="1"/>
  <dimension ref="A1:AC491"/>
  <sheetViews>
    <sheetView topLeftCell="B1" workbookViewId="0">
      <pane ySplit="4" topLeftCell="A140" activePane="bottomLeft" state="frozen"/>
      <selection pane="bottomLeft" activeCell="B8" sqref="B8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476" customWidth="1"/>
    <col min="8" max="8" width="19.6640625" bestFit="1" customWidth="1"/>
    <col min="9" max="9" width="19" style="18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930</v>
      </c>
      <c r="H2" s="77" t="s">
        <v>459</v>
      </c>
      <c r="I2" s="365">
        <v>45231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hidden="1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hidden="1" x14ac:dyDescent="0.2">
      <c r="A6" s="275"/>
      <c r="B6" s="275"/>
      <c r="C6" s="279"/>
      <c r="D6" s="279"/>
      <c r="E6" s="86"/>
      <c r="F6" s="278"/>
      <c r="G6" s="275"/>
      <c r="H6" s="275"/>
      <c r="I6" s="275"/>
      <c r="J6" s="275"/>
    </row>
    <row r="7" spans="1:10" ht="16" hidden="1" x14ac:dyDescent="0.2">
      <c r="A7" s="275"/>
      <c r="B7" s="275">
        <v>2306</v>
      </c>
      <c r="C7" s="279" t="s">
        <v>863</v>
      </c>
      <c r="D7" s="279" t="s">
        <v>411</v>
      </c>
      <c r="E7" s="86">
        <v>10000</v>
      </c>
      <c r="F7" s="278">
        <v>0</v>
      </c>
      <c r="G7" s="485">
        <v>8.02</v>
      </c>
      <c r="H7" s="485">
        <v>8.02</v>
      </c>
      <c r="I7" s="485">
        <v>8.44</v>
      </c>
      <c r="J7" s="275" t="s">
        <v>845</v>
      </c>
    </row>
    <row r="8" spans="1:10" ht="16" hidden="1" x14ac:dyDescent="0.2">
      <c r="A8" s="275"/>
      <c r="B8" s="275">
        <v>2306</v>
      </c>
      <c r="C8" s="279" t="s">
        <v>863</v>
      </c>
      <c r="D8" s="279" t="s">
        <v>413</v>
      </c>
      <c r="E8" s="86">
        <v>10000</v>
      </c>
      <c r="F8" s="278">
        <v>0.42</v>
      </c>
      <c r="G8" s="275"/>
      <c r="H8" s="485">
        <v>0.42</v>
      </c>
      <c r="I8" s="275"/>
      <c r="J8" s="275"/>
    </row>
    <row r="9" spans="1:10" ht="16" hidden="1" x14ac:dyDescent="0.2">
      <c r="A9" s="65"/>
      <c r="B9" s="65"/>
      <c r="C9" s="64"/>
      <c r="D9" s="64"/>
      <c r="E9" s="371"/>
      <c r="F9" s="372"/>
      <c r="G9" s="65"/>
      <c r="H9" s="65"/>
      <c r="I9" s="65"/>
      <c r="J9" s="65"/>
    </row>
    <row r="10" spans="1:10" s="47" customFormat="1" ht="16" hidden="1" x14ac:dyDescent="0.2">
      <c r="A10" s="275">
        <v>1</v>
      </c>
      <c r="B10" s="97">
        <v>1729</v>
      </c>
      <c r="C10" s="85" t="s">
        <v>789</v>
      </c>
      <c r="D10" s="85" t="s">
        <v>411</v>
      </c>
      <c r="E10" s="86">
        <v>10000</v>
      </c>
      <c r="F10" s="86">
        <v>0</v>
      </c>
      <c r="G10" s="278">
        <v>5.0199999999999996</v>
      </c>
      <c r="H10" s="86">
        <f>F10+G10</f>
        <v>5.0199999999999996</v>
      </c>
      <c r="I10" s="192">
        <f>SUM(H10:H11)</f>
        <v>5.4399999999999995</v>
      </c>
      <c r="J10" s="85"/>
    </row>
    <row r="11" spans="1:10" s="47" customFormat="1" ht="16" hidden="1" x14ac:dyDescent="0.2">
      <c r="A11" s="275"/>
      <c r="B11" s="97">
        <v>1729</v>
      </c>
      <c r="C11" s="85" t="s">
        <v>789</v>
      </c>
      <c r="D11" s="85" t="s">
        <v>413</v>
      </c>
      <c r="E11" s="86">
        <v>10000</v>
      </c>
      <c r="F11" s="86">
        <v>0.42</v>
      </c>
      <c r="G11" s="278"/>
      <c r="H11" s="86">
        <f>F11</f>
        <v>0.42</v>
      </c>
      <c r="I11" s="192"/>
      <c r="J11" s="85"/>
    </row>
    <row r="12" spans="1:10" s="47" customFormat="1" ht="16" hidden="1" x14ac:dyDescent="0.2">
      <c r="A12" s="275"/>
      <c r="B12" s="97"/>
      <c r="C12" s="85"/>
      <c r="D12" s="85"/>
      <c r="E12" s="86"/>
      <c r="F12" s="86"/>
      <c r="G12" s="278"/>
      <c r="H12" s="86"/>
      <c r="I12" s="192"/>
      <c r="J12" s="85"/>
    </row>
    <row r="13" spans="1:10" ht="16" hidden="1" x14ac:dyDescent="0.2">
      <c r="A13" s="275"/>
      <c r="B13" s="275">
        <v>2247</v>
      </c>
      <c r="C13" s="279" t="s">
        <v>632</v>
      </c>
      <c r="D13" s="279" t="s">
        <v>411</v>
      </c>
      <c r="E13" s="280">
        <v>10000</v>
      </c>
      <c r="F13" s="281">
        <v>0</v>
      </c>
      <c r="G13" s="278">
        <v>0.53</v>
      </c>
      <c r="H13" s="282">
        <f>F13+G13</f>
        <v>0.53</v>
      </c>
      <c r="I13" s="487">
        <f>SUM(H13:H14)</f>
        <v>0.95</v>
      </c>
      <c r="J13" s="275"/>
    </row>
    <row r="14" spans="1:10" ht="16" hidden="1" x14ac:dyDescent="0.2">
      <c r="A14" s="275"/>
      <c r="B14" s="275">
        <v>2247</v>
      </c>
      <c r="C14" s="279" t="s">
        <v>632</v>
      </c>
      <c r="D14" s="279" t="s">
        <v>413</v>
      </c>
      <c r="E14" s="280">
        <v>10000</v>
      </c>
      <c r="F14" s="281">
        <v>0.42</v>
      </c>
      <c r="G14" s="278"/>
      <c r="H14" s="282">
        <f>F14</f>
        <v>0.42</v>
      </c>
      <c r="I14" s="487"/>
      <c r="J14" s="275"/>
    </row>
    <row r="15" spans="1:10" ht="16" hidden="1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hidden="1" x14ac:dyDescent="0.2">
      <c r="A16" s="275"/>
      <c r="B16" s="275">
        <v>2303</v>
      </c>
      <c r="C16" s="279" t="s">
        <v>842</v>
      </c>
      <c r="D16" s="279" t="s">
        <v>411</v>
      </c>
      <c r="E16" s="486">
        <v>10000</v>
      </c>
      <c r="F16" s="281"/>
      <c r="G16" s="281">
        <v>8.02</v>
      </c>
      <c r="H16" s="282">
        <v>8.02</v>
      </c>
      <c r="I16" s="367">
        <f>G16+F17</f>
        <v>8.44</v>
      </c>
      <c r="J16" s="275"/>
    </row>
    <row r="17" spans="1:10" ht="16" hidden="1" x14ac:dyDescent="0.2">
      <c r="A17" s="275"/>
      <c r="B17" s="275">
        <v>2303</v>
      </c>
      <c r="C17" s="279" t="s">
        <v>842</v>
      </c>
      <c r="D17" s="279" t="s">
        <v>413</v>
      </c>
      <c r="E17" s="280">
        <v>10000</v>
      </c>
      <c r="F17" s="281">
        <v>0.42</v>
      </c>
      <c r="G17" s="278"/>
      <c r="H17" s="282">
        <v>0.42</v>
      </c>
      <c r="I17" s="367"/>
      <c r="J17" s="275"/>
    </row>
    <row r="18" spans="1:10" ht="16" hidden="1" x14ac:dyDescent="0.2">
      <c r="A18" s="275"/>
      <c r="B18" s="275"/>
      <c r="C18" s="279"/>
      <c r="D18" s="279"/>
      <c r="E18" s="280"/>
      <c r="F18" s="281"/>
      <c r="G18" s="278"/>
      <c r="H18" s="282"/>
      <c r="I18" s="367"/>
      <c r="J18" s="275"/>
    </row>
    <row r="19" spans="1:10" ht="16" hidden="1" x14ac:dyDescent="0.2">
      <c r="A19" s="275"/>
      <c r="B19" s="275">
        <v>2261</v>
      </c>
      <c r="C19" s="279" t="s">
        <v>672</v>
      </c>
      <c r="D19" s="279" t="s">
        <v>411</v>
      </c>
      <c r="E19" s="280">
        <v>10000</v>
      </c>
      <c r="F19" s="281">
        <f>H19-G19</f>
        <v>0</v>
      </c>
      <c r="G19" s="278">
        <v>2.0099999999999998</v>
      </c>
      <c r="H19" s="282">
        <v>2.0099999999999998</v>
      </c>
      <c r="I19" s="367">
        <f>SUM(H19:H20)</f>
        <v>2.4299999999999997</v>
      </c>
      <c r="J19" s="275"/>
    </row>
    <row r="20" spans="1:10" ht="16" hidden="1" x14ac:dyDescent="0.2">
      <c r="A20" s="275"/>
      <c r="B20" s="275">
        <v>2261</v>
      </c>
      <c r="C20" s="279" t="s">
        <v>672</v>
      </c>
      <c r="D20" s="279" t="s">
        <v>413</v>
      </c>
      <c r="E20" s="280">
        <v>10000</v>
      </c>
      <c r="F20" s="281">
        <v>0.42</v>
      </c>
      <c r="G20" s="278"/>
      <c r="H20" s="282">
        <f>F20</f>
        <v>0.42</v>
      </c>
      <c r="I20" s="367"/>
      <c r="J20" s="275"/>
    </row>
    <row r="21" spans="1:10" ht="16" hidden="1" x14ac:dyDescent="0.2">
      <c r="A21" s="275"/>
      <c r="B21" s="275"/>
      <c r="C21" s="276"/>
      <c r="D21" s="276"/>
      <c r="E21" s="277"/>
      <c r="F21" s="278"/>
      <c r="G21" s="275"/>
      <c r="H21" s="275"/>
      <c r="I21" s="368"/>
      <c r="J21" s="275"/>
    </row>
    <row r="22" spans="1:10" ht="16" hidden="1" x14ac:dyDescent="0.2">
      <c r="A22" s="63"/>
      <c r="B22" s="75" t="s">
        <v>539</v>
      </c>
      <c r="C22" s="66" t="s">
        <v>198</v>
      </c>
      <c r="D22" s="66" t="s">
        <v>411</v>
      </c>
      <c r="E22" s="78">
        <v>100000</v>
      </c>
      <c r="F22" s="254">
        <v>18.09</v>
      </c>
      <c r="G22" s="478">
        <v>2.0099999999999998</v>
      </c>
      <c r="H22" s="78">
        <f>SUM(F22:G22)</f>
        <v>20.100000000000001</v>
      </c>
      <c r="I22" s="144">
        <f>SUM(H22:H25)</f>
        <v>28.050000000000004</v>
      </c>
      <c r="J22" s="23"/>
    </row>
    <row r="23" spans="1:10" ht="16" hidden="1" x14ac:dyDescent="0.2">
      <c r="A23" s="63"/>
      <c r="B23" s="75" t="s">
        <v>539</v>
      </c>
      <c r="C23" s="66" t="s">
        <v>198</v>
      </c>
      <c r="D23" s="66" t="s">
        <v>412</v>
      </c>
      <c r="E23" s="78">
        <v>10000</v>
      </c>
      <c r="F23" s="109">
        <v>3.42</v>
      </c>
      <c r="G23" s="479"/>
      <c r="H23" s="78">
        <f>F23</f>
        <v>3.42</v>
      </c>
      <c r="I23" s="144"/>
      <c r="J23" s="23"/>
    </row>
    <row r="24" spans="1:10" ht="16" hidden="1" x14ac:dyDescent="0.2">
      <c r="A24" s="63"/>
      <c r="B24" s="75" t="s">
        <v>539</v>
      </c>
      <c r="C24" s="66" t="s">
        <v>198</v>
      </c>
      <c r="D24" s="66" t="s">
        <v>413</v>
      </c>
      <c r="E24" s="78">
        <v>100000</v>
      </c>
      <c r="F24" s="109">
        <v>4.18</v>
      </c>
      <c r="G24" s="479"/>
      <c r="H24" s="78">
        <f>F24</f>
        <v>4.18</v>
      </c>
      <c r="I24" s="144"/>
      <c r="J24" s="23"/>
    </row>
    <row r="25" spans="1:10" ht="16" hidden="1" x14ac:dyDescent="0.2">
      <c r="A25" s="63"/>
      <c r="B25" s="75" t="s">
        <v>539</v>
      </c>
      <c r="C25" s="66" t="s">
        <v>198</v>
      </c>
      <c r="D25" s="66" t="s">
        <v>414</v>
      </c>
      <c r="E25" s="78">
        <v>10000</v>
      </c>
      <c r="F25" s="109">
        <v>0.35</v>
      </c>
      <c r="G25" s="479"/>
      <c r="H25" s="78">
        <f>F25</f>
        <v>0.35</v>
      </c>
      <c r="I25" s="144"/>
      <c r="J25" s="23"/>
    </row>
    <row r="26" spans="1:10" ht="16" hidden="1" x14ac:dyDescent="0.2">
      <c r="A26" s="63"/>
      <c r="B26" s="75"/>
      <c r="C26" s="66"/>
      <c r="D26" s="66"/>
      <c r="E26" s="79"/>
      <c r="F26" s="109"/>
      <c r="H26" s="78"/>
      <c r="I26" s="144"/>
      <c r="J26" s="23"/>
    </row>
    <row r="27" spans="1:10" ht="16" hidden="1" x14ac:dyDescent="0.2">
      <c r="A27" s="63"/>
      <c r="B27" s="75" t="s">
        <v>718</v>
      </c>
      <c r="C27" s="23" t="s">
        <v>733</v>
      </c>
      <c r="D27" s="66" t="s">
        <v>411</v>
      </c>
      <c r="E27" s="79">
        <v>100000</v>
      </c>
      <c r="F27" s="109">
        <f>H27-G27</f>
        <v>8.19</v>
      </c>
      <c r="G27" s="479">
        <v>0.91</v>
      </c>
      <c r="H27" s="78">
        <v>9.1</v>
      </c>
      <c r="I27" s="366">
        <f>SUM(H27:H28)</f>
        <v>17.46</v>
      </c>
      <c r="J27" s="23"/>
    </row>
    <row r="28" spans="1:10" ht="16" hidden="1" x14ac:dyDescent="0.2">
      <c r="A28" s="63"/>
      <c r="B28" s="75" t="s">
        <v>718</v>
      </c>
      <c r="C28" s="23" t="s">
        <v>733</v>
      </c>
      <c r="D28" s="66" t="s">
        <v>413</v>
      </c>
      <c r="E28" s="79">
        <v>200000</v>
      </c>
      <c r="F28" s="109">
        <v>8.36</v>
      </c>
      <c r="G28" s="479"/>
      <c r="H28" s="78">
        <v>8.36</v>
      </c>
      <c r="I28" s="144"/>
      <c r="J28" s="23"/>
    </row>
    <row r="29" spans="1:10" ht="16" hidden="1" x14ac:dyDescent="0.2">
      <c r="A29" s="63"/>
      <c r="B29" s="75"/>
      <c r="C29" s="66"/>
      <c r="D29" s="66"/>
      <c r="E29" s="79"/>
      <c r="F29" s="109"/>
      <c r="G29" s="479"/>
      <c r="H29" s="78"/>
      <c r="I29" s="144"/>
      <c r="J29" s="23"/>
    </row>
    <row r="30" spans="1:10" ht="16" hidden="1" x14ac:dyDescent="0.2">
      <c r="A30" s="63"/>
      <c r="B30" s="75" t="s">
        <v>542</v>
      </c>
      <c r="C30" s="66" t="s">
        <v>89</v>
      </c>
      <c r="D30" s="66" t="s">
        <v>411</v>
      </c>
      <c r="E30" s="79">
        <v>10000</v>
      </c>
      <c r="F30" s="109">
        <v>0</v>
      </c>
      <c r="G30" s="479">
        <f>H30-F30</f>
        <v>5.0199999999999996</v>
      </c>
      <c r="H30" s="78">
        <v>5.0199999999999996</v>
      </c>
      <c r="I30" s="144">
        <f>SUM(H30)</f>
        <v>5.0199999999999996</v>
      </c>
      <c r="J30" s="23"/>
    </row>
    <row r="31" spans="1:10" ht="16" hidden="1" x14ac:dyDescent="0.2">
      <c r="A31" s="63"/>
      <c r="B31" s="75"/>
      <c r="C31" s="66"/>
      <c r="D31" s="66"/>
      <c r="E31" s="79"/>
      <c r="F31" s="109"/>
      <c r="G31" s="479"/>
      <c r="H31" s="78"/>
      <c r="I31" s="144"/>
      <c r="J31" s="23"/>
    </row>
    <row r="32" spans="1:10" ht="16" hidden="1" x14ac:dyDescent="0.2">
      <c r="A32" s="63"/>
      <c r="B32" s="97">
        <v>2309</v>
      </c>
      <c r="C32" s="66" t="s">
        <v>867</v>
      </c>
      <c r="D32" s="66" t="s">
        <v>411</v>
      </c>
      <c r="E32" s="79">
        <v>10000</v>
      </c>
      <c r="F32" s="109">
        <v>0</v>
      </c>
      <c r="G32" s="479">
        <v>3.08</v>
      </c>
      <c r="H32" s="78"/>
      <c r="I32" s="144">
        <v>3.08</v>
      </c>
      <c r="J32" s="23"/>
    </row>
    <row r="33" spans="1:10" ht="16" hidden="1" x14ac:dyDescent="0.2">
      <c r="A33" s="63"/>
      <c r="B33" s="75"/>
      <c r="C33" s="66"/>
      <c r="D33" s="66"/>
      <c r="E33" s="79"/>
      <c r="F33" s="78"/>
      <c r="G33" s="277"/>
      <c r="H33" s="78"/>
      <c r="I33" s="144"/>
      <c r="J33" s="23"/>
    </row>
    <row r="34" spans="1:10" ht="16" hidden="1" x14ac:dyDescent="0.2">
      <c r="A34" s="63"/>
      <c r="B34" s="75" t="s">
        <v>543</v>
      </c>
      <c r="C34" s="66" t="s">
        <v>138</v>
      </c>
      <c r="D34" s="66" t="s">
        <v>411</v>
      </c>
      <c r="E34" s="78">
        <v>10000</v>
      </c>
      <c r="F34" s="78">
        <v>0</v>
      </c>
      <c r="G34" s="277">
        <f>H34-F34</f>
        <v>2.0099999999999998</v>
      </c>
      <c r="H34" s="78">
        <v>2.0099999999999998</v>
      </c>
      <c r="I34" s="144">
        <f>SUM(H34:H35)</f>
        <v>2.4299999999999997</v>
      </c>
      <c r="J34" s="23"/>
    </row>
    <row r="35" spans="1:10" ht="16" hidden="1" x14ac:dyDescent="0.2">
      <c r="A35" s="63"/>
      <c r="B35" s="75" t="s">
        <v>543</v>
      </c>
      <c r="C35" s="66" t="s">
        <v>138</v>
      </c>
      <c r="D35" s="66" t="s">
        <v>413</v>
      </c>
      <c r="E35" s="78">
        <v>10000</v>
      </c>
      <c r="F35" s="78">
        <v>0.42</v>
      </c>
      <c r="G35" s="277"/>
      <c r="H35" s="78">
        <v>0.42</v>
      </c>
      <c r="I35" s="144"/>
      <c r="J35" s="23"/>
    </row>
    <row r="36" spans="1:10" ht="16" hidden="1" x14ac:dyDescent="0.2">
      <c r="A36" s="63"/>
      <c r="B36" s="75"/>
      <c r="C36" s="66"/>
      <c r="D36" s="66"/>
      <c r="E36" s="78"/>
      <c r="F36" s="78"/>
      <c r="G36" s="277"/>
      <c r="H36" s="78"/>
      <c r="I36" s="144"/>
      <c r="J36" s="23"/>
    </row>
    <row r="37" spans="1:10" ht="16" hidden="1" x14ac:dyDescent="0.2">
      <c r="A37" s="63"/>
      <c r="B37" s="75" t="s">
        <v>711</v>
      </c>
      <c r="C37" s="66" t="s">
        <v>703</v>
      </c>
      <c r="D37" s="66" t="s">
        <v>411</v>
      </c>
      <c r="E37" s="78">
        <v>10000</v>
      </c>
      <c r="F37" s="78">
        <v>0</v>
      </c>
      <c r="G37" s="277">
        <f>H37-F37</f>
        <v>0.66</v>
      </c>
      <c r="H37" s="78">
        <v>0.66</v>
      </c>
      <c r="I37" s="144">
        <f>H37</f>
        <v>0.66</v>
      </c>
      <c r="J37" s="23"/>
    </row>
    <row r="38" spans="1:10" ht="16" hidden="1" x14ac:dyDescent="0.2">
      <c r="A38" s="63"/>
      <c r="B38" s="75"/>
      <c r="C38" s="66"/>
      <c r="D38" s="66"/>
      <c r="E38" s="79"/>
      <c r="F38" s="78"/>
      <c r="G38" s="277"/>
      <c r="H38" s="78"/>
      <c r="I38" s="144"/>
      <c r="J38" s="23"/>
    </row>
    <row r="39" spans="1:10" ht="16" hidden="1" x14ac:dyDescent="0.2">
      <c r="A39" s="63"/>
      <c r="B39" s="75" t="s">
        <v>544</v>
      </c>
      <c r="C39" s="66" t="s">
        <v>139</v>
      </c>
      <c r="D39" s="66" t="s">
        <v>411</v>
      </c>
      <c r="E39" s="78">
        <v>100000</v>
      </c>
      <c r="F39" s="109">
        <f>H39-G39</f>
        <v>18.090000000000003</v>
      </c>
      <c r="G39" s="479">
        <v>2.0099999999999998</v>
      </c>
      <c r="H39" s="78">
        <v>20.100000000000001</v>
      </c>
      <c r="I39" s="144">
        <f>SUM(H39:H44)</f>
        <v>66.3</v>
      </c>
      <c r="J39" s="23"/>
    </row>
    <row r="40" spans="1:10" ht="16" hidden="1" x14ac:dyDescent="0.2">
      <c r="A40" s="63"/>
      <c r="B40" s="75" t="s">
        <v>544</v>
      </c>
      <c r="C40" s="66" t="s">
        <v>139</v>
      </c>
      <c r="D40" s="66" t="s">
        <v>417</v>
      </c>
      <c r="E40" s="78">
        <v>50000</v>
      </c>
      <c r="F40" s="109">
        <v>33.85</v>
      </c>
      <c r="G40" s="479"/>
      <c r="H40" s="78">
        <f>F40</f>
        <v>33.85</v>
      </c>
      <c r="I40" s="144"/>
      <c r="J40" s="23"/>
    </row>
    <row r="41" spans="1:10" ht="16" hidden="1" x14ac:dyDescent="0.2">
      <c r="A41" s="63"/>
      <c r="B41" s="75" t="s">
        <v>544</v>
      </c>
      <c r="C41" s="66" t="s">
        <v>139</v>
      </c>
      <c r="D41" s="66" t="s">
        <v>412</v>
      </c>
      <c r="E41" s="79">
        <v>10000</v>
      </c>
      <c r="F41" s="109">
        <v>3.42</v>
      </c>
      <c r="G41" s="479"/>
      <c r="H41" s="78">
        <f>F41</f>
        <v>3.42</v>
      </c>
      <c r="I41" s="144"/>
      <c r="J41" s="23"/>
    </row>
    <row r="42" spans="1:10" ht="16" hidden="1" x14ac:dyDescent="0.2">
      <c r="A42" s="63"/>
      <c r="B42" s="75" t="s">
        <v>544</v>
      </c>
      <c r="C42" s="66" t="s">
        <v>139</v>
      </c>
      <c r="D42" s="66" t="s">
        <v>413</v>
      </c>
      <c r="E42" s="79">
        <v>100000</v>
      </c>
      <c r="F42" s="109">
        <v>4.18</v>
      </c>
      <c r="G42" s="479"/>
      <c r="H42" s="78">
        <f>F42</f>
        <v>4.18</v>
      </c>
      <c r="I42" s="144"/>
      <c r="J42" s="23"/>
    </row>
    <row r="43" spans="1:10" ht="16" hidden="1" x14ac:dyDescent="0.2">
      <c r="A43" s="63"/>
      <c r="B43" s="75" t="s">
        <v>544</v>
      </c>
      <c r="C43" s="66" t="s">
        <v>139</v>
      </c>
      <c r="D43" s="66" t="s">
        <v>418</v>
      </c>
      <c r="E43" s="78">
        <v>100000</v>
      </c>
      <c r="F43" s="109">
        <v>4.4000000000000004</v>
      </c>
      <c r="G43" s="479"/>
      <c r="H43" s="78">
        <f>F43</f>
        <v>4.4000000000000004</v>
      </c>
      <c r="I43" s="144"/>
      <c r="J43" s="23"/>
    </row>
    <row r="44" spans="1:10" ht="16" hidden="1" x14ac:dyDescent="0.2">
      <c r="A44" s="63"/>
      <c r="B44" s="75" t="s">
        <v>544</v>
      </c>
      <c r="C44" s="66" t="s">
        <v>139</v>
      </c>
      <c r="D44" s="66" t="s">
        <v>414</v>
      </c>
      <c r="E44" s="79">
        <v>10000</v>
      </c>
      <c r="F44" s="109">
        <v>0.35</v>
      </c>
      <c r="G44" s="479"/>
      <c r="H44" s="78">
        <f>F44</f>
        <v>0.35</v>
      </c>
      <c r="I44" s="144"/>
      <c r="J44" s="23"/>
    </row>
    <row r="45" spans="1:10" ht="16" hidden="1" x14ac:dyDescent="0.2">
      <c r="A45" s="63"/>
      <c r="B45" s="75"/>
      <c r="C45" s="66"/>
      <c r="D45" s="66"/>
      <c r="E45" s="79"/>
      <c r="F45" s="109"/>
      <c r="G45" s="479"/>
      <c r="H45" s="78"/>
      <c r="I45" s="144"/>
      <c r="J45" s="23"/>
    </row>
    <row r="46" spans="1:10" ht="16" hidden="1" x14ac:dyDescent="0.2">
      <c r="A46" s="63"/>
      <c r="B46" s="75" t="s">
        <v>545</v>
      </c>
      <c r="C46" s="66" t="s">
        <v>217</v>
      </c>
      <c r="D46" s="66" t="s">
        <v>411</v>
      </c>
      <c r="E46" s="78">
        <v>240000</v>
      </c>
      <c r="F46" s="109">
        <f>H46-G46</f>
        <v>20.93</v>
      </c>
      <c r="G46" s="479">
        <v>0.91</v>
      </c>
      <c r="H46" s="78">
        <v>21.84</v>
      </c>
      <c r="I46" s="144">
        <f>SUM(H46:H47)</f>
        <v>22.26</v>
      </c>
      <c r="J46" s="23"/>
    </row>
    <row r="47" spans="1:10" ht="16" hidden="1" x14ac:dyDescent="0.2">
      <c r="A47" s="63"/>
      <c r="B47" s="75" t="s">
        <v>545</v>
      </c>
      <c r="C47" s="66" t="s">
        <v>217</v>
      </c>
      <c r="D47" s="66" t="s">
        <v>413</v>
      </c>
      <c r="E47" s="78">
        <v>10000</v>
      </c>
      <c r="F47" s="109">
        <v>0.42</v>
      </c>
      <c r="G47" s="479"/>
      <c r="H47" s="78">
        <f>F47</f>
        <v>0.42</v>
      </c>
      <c r="I47" s="144"/>
      <c r="J47" s="23"/>
    </row>
    <row r="48" spans="1:10" ht="16" hidden="1" x14ac:dyDescent="0.2">
      <c r="A48" s="63"/>
      <c r="B48" s="75"/>
      <c r="C48" s="66"/>
      <c r="D48" s="66"/>
      <c r="E48" s="78"/>
      <c r="F48" s="109"/>
      <c r="G48" s="479"/>
      <c r="H48" s="78"/>
      <c r="I48" s="144"/>
      <c r="J48" s="23"/>
    </row>
    <row r="49" spans="1:10" ht="16" hidden="1" x14ac:dyDescent="0.2">
      <c r="A49" s="63"/>
      <c r="B49" s="75" t="s">
        <v>869</v>
      </c>
      <c r="C49" s="66" t="s">
        <v>843</v>
      </c>
      <c r="D49" s="66" t="s">
        <v>411</v>
      </c>
      <c r="E49" s="78">
        <v>10000</v>
      </c>
      <c r="F49" s="109">
        <v>0</v>
      </c>
      <c r="G49" s="479">
        <v>0.91</v>
      </c>
      <c r="H49" s="78"/>
      <c r="I49" s="144">
        <f>G49+F50</f>
        <v>1.33</v>
      </c>
      <c r="J49" s="23"/>
    </row>
    <row r="50" spans="1:10" ht="16" hidden="1" x14ac:dyDescent="0.2">
      <c r="A50" s="63"/>
      <c r="B50" s="97">
        <v>2302</v>
      </c>
      <c r="C50" s="66" t="s">
        <v>843</v>
      </c>
      <c r="D50" s="66" t="s">
        <v>413</v>
      </c>
      <c r="E50" s="78">
        <v>10000</v>
      </c>
      <c r="F50" s="109">
        <v>0.42</v>
      </c>
      <c r="G50" s="479"/>
      <c r="H50" s="78"/>
      <c r="I50" s="144"/>
      <c r="J50" s="23"/>
    </row>
    <row r="51" spans="1:10" ht="16" hidden="1" x14ac:dyDescent="0.2">
      <c r="A51" s="63"/>
      <c r="B51" s="75"/>
      <c r="C51" s="66"/>
      <c r="D51" s="66"/>
      <c r="E51" s="78"/>
      <c r="F51" s="109"/>
      <c r="G51" s="479"/>
      <c r="H51" s="78"/>
      <c r="I51" s="144"/>
      <c r="J51" s="23"/>
    </row>
    <row r="52" spans="1:10" ht="16" hidden="1" x14ac:dyDescent="0.2">
      <c r="A52" s="63"/>
      <c r="B52" s="75" t="s">
        <v>817</v>
      </c>
      <c r="C52" s="66" t="s">
        <v>811</v>
      </c>
      <c r="D52" s="66" t="s">
        <v>411</v>
      </c>
      <c r="E52" s="78">
        <v>10000</v>
      </c>
      <c r="F52" s="109">
        <v>0</v>
      </c>
      <c r="G52" s="479">
        <v>0.91</v>
      </c>
      <c r="H52" s="78"/>
      <c r="I52" s="144">
        <f>G52</f>
        <v>0.91</v>
      </c>
      <c r="J52" s="23"/>
    </row>
    <row r="53" spans="1:10" ht="16" hidden="1" x14ac:dyDescent="0.2">
      <c r="A53" s="63"/>
      <c r="B53" s="75"/>
      <c r="C53" s="66"/>
      <c r="D53" s="66"/>
      <c r="E53" s="78"/>
      <c r="F53" s="109"/>
      <c r="G53" s="479"/>
      <c r="H53" s="78"/>
      <c r="I53" s="144"/>
      <c r="J53" s="23"/>
    </row>
    <row r="54" spans="1:10" ht="16" hidden="1" x14ac:dyDescent="0.2">
      <c r="A54" s="63"/>
      <c r="B54" s="75" t="s">
        <v>931</v>
      </c>
      <c r="C54" s="66" t="s">
        <v>932</v>
      </c>
      <c r="D54" s="66" t="s">
        <v>411</v>
      </c>
      <c r="E54" s="78">
        <v>100000</v>
      </c>
      <c r="F54" s="109">
        <v>5.94</v>
      </c>
      <c r="G54" s="479">
        <v>0.66</v>
      </c>
      <c r="H54" s="78">
        <v>6.6</v>
      </c>
      <c r="I54" s="144">
        <f>SUM(H54:H57)</f>
        <v>28.31</v>
      </c>
      <c r="J54" s="23" t="s">
        <v>872</v>
      </c>
    </row>
    <row r="55" spans="1:10" ht="16" hidden="1" x14ac:dyDescent="0.2">
      <c r="A55" s="63"/>
      <c r="B55" s="75" t="s">
        <v>931</v>
      </c>
      <c r="C55" s="66" t="s">
        <v>932</v>
      </c>
      <c r="D55" s="66" t="s">
        <v>417</v>
      </c>
      <c r="E55" s="78">
        <v>50000</v>
      </c>
      <c r="F55" s="109">
        <v>4.55</v>
      </c>
      <c r="G55" s="479"/>
      <c r="H55" s="78">
        <v>4.55</v>
      </c>
      <c r="I55" s="144"/>
      <c r="J55" s="23"/>
    </row>
    <row r="56" spans="1:10" ht="16" hidden="1" x14ac:dyDescent="0.2">
      <c r="A56" s="63"/>
      <c r="B56" s="75" t="s">
        <v>931</v>
      </c>
      <c r="C56" s="66" t="s">
        <v>932</v>
      </c>
      <c r="D56" s="66" t="s">
        <v>413</v>
      </c>
      <c r="E56" s="157">
        <v>200000</v>
      </c>
      <c r="F56" s="109">
        <v>8.36</v>
      </c>
      <c r="G56" s="479"/>
      <c r="H56" s="78">
        <v>8.36</v>
      </c>
      <c r="I56" s="144"/>
      <c r="J56" s="23"/>
    </row>
    <row r="57" spans="1:10" ht="16" hidden="1" x14ac:dyDescent="0.2">
      <c r="A57" s="63"/>
      <c r="B57" s="75" t="s">
        <v>931</v>
      </c>
      <c r="C57" s="66" t="s">
        <v>932</v>
      </c>
      <c r="D57" s="66" t="s">
        <v>418</v>
      </c>
      <c r="E57" s="78">
        <v>200000</v>
      </c>
      <c r="F57" s="109">
        <v>8.8000000000000007</v>
      </c>
      <c r="G57" s="479"/>
      <c r="H57" s="78">
        <v>8.8000000000000007</v>
      </c>
      <c r="I57" s="144"/>
      <c r="J57" s="23"/>
    </row>
    <row r="58" spans="1:10" ht="16" hidden="1" x14ac:dyDescent="0.2">
      <c r="A58" s="63"/>
      <c r="B58" s="75"/>
      <c r="C58" s="66"/>
      <c r="D58" s="66"/>
      <c r="E58" s="78"/>
      <c r="F58" s="109"/>
      <c r="G58" s="479"/>
      <c r="H58" s="78"/>
      <c r="I58" s="144"/>
      <c r="J58" s="23"/>
    </row>
    <row r="59" spans="1:10" ht="16" hidden="1" x14ac:dyDescent="0.2">
      <c r="A59" s="63"/>
      <c r="B59" s="75" t="s">
        <v>548</v>
      </c>
      <c r="C59" s="66" t="s">
        <v>178</v>
      </c>
      <c r="D59" s="66" t="s">
        <v>411</v>
      </c>
      <c r="E59" s="79">
        <v>50000</v>
      </c>
      <c r="F59" s="109">
        <v>32.08</v>
      </c>
      <c r="G59" s="479">
        <v>8.02</v>
      </c>
      <c r="H59" s="78">
        <f>SUM(F59:G59)</f>
        <v>40.099999999999994</v>
      </c>
      <c r="I59" s="144">
        <f>SUM(H59:H64)</f>
        <v>99.169999999999987</v>
      </c>
      <c r="J59" s="23"/>
    </row>
    <row r="60" spans="1:10" ht="16" hidden="1" x14ac:dyDescent="0.2">
      <c r="A60" s="63"/>
      <c r="B60" s="75" t="s">
        <v>548</v>
      </c>
      <c r="C60" s="66" t="s">
        <v>178</v>
      </c>
      <c r="D60" s="66" t="s">
        <v>417</v>
      </c>
      <c r="E60" s="79">
        <v>50000</v>
      </c>
      <c r="F60" s="109">
        <v>33.85</v>
      </c>
      <c r="G60" s="479"/>
      <c r="H60" s="78">
        <f>F60</f>
        <v>33.85</v>
      </c>
      <c r="I60" s="144"/>
      <c r="J60" s="23"/>
    </row>
    <row r="61" spans="1:10" ht="16" hidden="1" x14ac:dyDescent="0.2">
      <c r="A61" s="63"/>
      <c r="B61" s="75" t="s">
        <v>548</v>
      </c>
      <c r="C61" s="66" t="s">
        <v>178</v>
      </c>
      <c r="D61" s="66" t="s">
        <v>412</v>
      </c>
      <c r="E61" s="79">
        <v>10000</v>
      </c>
      <c r="F61" s="109">
        <v>3.42</v>
      </c>
      <c r="G61" s="479"/>
      <c r="H61" s="78">
        <f>F61</f>
        <v>3.42</v>
      </c>
      <c r="I61" s="144"/>
      <c r="J61" s="23"/>
    </row>
    <row r="62" spans="1:10" ht="16" hidden="1" x14ac:dyDescent="0.2">
      <c r="A62" s="63"/>
      <c r="B62" s="75" t="s">
        <v>548</v>
      </c>
      <c r="C62" s="66" t="s">
        <v>178</v>
      </c>
      <c r="D62" s="66" t="s">
        <v>413</v>
      </c>
      <c r="E62" s="79">
        <v>250000</v>
      </c>
      <c r="F62" s="109">
        <v>10.45</v>
      </c>
      <c r="G62" s="479"/>
      <c r="H62" s="78">
        <f>F62</f>
        <v>10.45</v>
      </c>
      <c r="I62" s="144"/>
      <c r="J62" s="23"/>
    </row>
    <row r="63" spans="1:10" ht="16" hidden="1" x14ac:dyDescent="0.2">
      <c r="A63" s="63"/>
      <c r="B63" s="75" t="s">
        <v>548</v>
      </c>
      <c r="C63" s="66" t="s">
        <v>178</v>
      </c>
      <c r="D63" s="66" t="s">
        <v>418</v>
      </c>
      <c r="E63" s="78">
        <v>250000</v>
      </c>
      <c r="F63" s="109">
        <v>11</v>
      </c>
      <c r="G63" s="479"/>
      <c r="H63" s="78">
        <f>F63</f>
        <v>11</v>
      </c>
      <c r="I63" s="144"/>
      <c r="J63" s="23"/>
    </row>
    <row r="64" spans="1:10" ht="16" hidden="1" x14ac:dyDescent="0.2">
      <c r="A64" s="63"/>
      <c r="B64" s="75" t="s">
        <v>548</v>
      </c>
      <c r="C64" s="66" t="s">
        <v>178</v>
      </c>
      <c r="D64" s="66" t="s">
        <v>414</v>
      </c>
      <c r="E64" s="79">
        <v>10000</v>
      </c>
      <c r="F64" s="109">
        <v>0.35</v>
      </c>
      <c r="G64" s="479"/>
      <c r="H64" s="78">
        <f>F64</f>
        <v>0.35</v>
      </c>
      <c r="I64" s="144"/>
      <c r="J64" s="23"/>
    </row>
    <row r="65" spans="1:10" ht="16" hidden="1" x14ac:dyDescent="0.2">
      <c r="A65" s="63"/>
      <c r="B65" s="75"/>
      <c r="C65" s="66"/>
      <c r="D65" s="66"/>
      <c r="E65" s="79"/>
      <c r="F65" s="109"/>
      <c r="G65" s="479"/>
      <c r="H65" s="78"/>
      <c r="I65" s="144"/>
      <c r="J65" s="23"/>
    </row>
    <row r="66" spans="1:10" ht="16" hidden="1" x14ac:dyDescent="0.2">
      <c r="A66" s="63"/>
      <c r="B66" s="75" t="s">
        <v>549</v>
      </c>
      <c r="C66" s="66" t="s">
        <v>325</v>
      </c>
      <c r="D66" s="66" t="s">
        <v>411</v>
      </c>
      <c r="E66" s="201">
        <v>500000</v>
      </c>
      <c r="F66" s="109">
        <f>H66-G66</f>
        <v>44.59</v>
      </c>
      <c r="G66" s="479">
        <v>0.91</v>
      </c>
      <c r="H66" s="78">
        <v>45.5</v>
      </c>
      <c r="I66" s="144">
        <f>SUM(H66:H67)</f>
        <v>66.400000000000006</v>
      </c>
      <c r="J66" s="200"/>
    </row>
    <row r="67" spans="1:10" ht="16" hidden="1" x14ac:dyDescent="0.2">
      <c r="A67" s="63"/>
      <c r="B67" s="75" t="s">
        <v>549</v>
      </c>
      <c r="C67" s="66" t="s">
        <v>325</v>
      </c>
      <c r="D67" s="66" t="s">
        <v>413</v>
      </c>
      <c r="E67" s="78">
        <v>500000</v>
      </c>
      <c r="F67" s="109">
        <v>20.9</v>
      </c>
      <c r="G67" s="479"/>
      <c r="H67" s="78">
        <f>F67</f>
        <v>20.9</v>
      </c>
      <c r="I67" s="144"/>
      <c r="J67" s="23"/>
    </row>
    <row r="68" spans="1:10" ht="16" hidden="1" x14ac:dyDescent="0.2">
      <c r="A68" s="63"/>
      <c r="B68" s="75"/>
      <c r="C68" s="66"/>
      <c r="D68" s="66"/>
      <c r="E68" s="78"/>
      <c r="F68" s="109"/>
      <c r="G68" s="479"/>
      <c r="H68" s="78"/>
      <c r="I68" s="144"/>
      <c r="J68" s="23"/>
    </row>
    <row r="69" spans="1:10" ht="16" hidden="1" x14ac:dyDescent="0.2">
      <c r="A69" s="63"/>
      <c r="B69" s="75" t="s">
        <v>550</v>
      </c>
      <c r="C69" s="66" t="s">
        <v>79</v>
      </c>
      <c r="D69" s="66" t="s">
        <v>411</v>
      </c>
      <c r="E69" s="78">
        <v>50000</v>
      </c>
      <c r="F69" s="109">
        <f>H69-G69</f>
        <v>2.6399999999999997</v>
      </c>
      <c r="G69" s="479">
        <v>0.66</v>
      </c>
      <c r="H69" s="78">
        <v>3.3</v>
      </c>
      <c r="I69" s="144">
        <f>SUM(H69:H74)</f>
        <v>24.700000000000003</v>
      </c>
      <c r="J69" s="23"/>
    </row>
    <row r="70" spans="1:10" ht="16" hidden="1" x14ac:dyDescent="0.2">
      <c r="A70" s="63"/>
      <c r="B70" s="75" t="s">
        <v>550</v>
      </c>
      <c r="C70" s="66" t="s">
        <v>79</v>
      </c>
      <c r="D70" s="66" t="s">
        <v>417</v>
      </c>
      <c r="E70" s="78">
        <v>50000</v>
      </c>
      <c r="F70" s="109">
        <v>9.0500000000000007</v>
      </c>
      <c r="G70" s="479"/>
      <c r="H70" s="78">
        <f>F70</f>
        <v>9.0500000000000007</v>
      </c>
      <c r="I70" s="144"/>
      <c r="J70" s="23"/>
    </row>
    <row r="71" spans="1:10" ht="16" hidden="1" x14ac:dyDescent="0.2">
      <c r="A71" s="63"/>
      <c r="B71" s="75" t="s">
        <v>550</v>
      </c>
      <c r="C71" s="66" t="s">
        <v>79</v>
      </c>
      <c r="D71" s="66" t="s">
        <v>412</v>
      </c>
      <c r="E71" s="78">
        <v>10000</v>
      </c>
      <c r="F71" s="109">
        <v>3.42</v>
      </c>
      <c r="G71" s="479"/>
      <c r="H71" s="78">
        <f>F71</f>
        <v>3.42</v>
      </c>
      <c r="I71" s="144"/>
      <c r="J71" s="23"/>
    </row>
    <row r="72" spans="1:10" ht="16" hidden="1" x14ac:dyDescent="0.2">
      <c r="A72" s="63"/>
      <c r="B72" s="75" t="s">
        <v>550</v>
      </c>
      <c r="C72" s="66" t="s">
        <v>79</v>
      </c>
      <c r="D72" s="66" t="s">
        <v>413</v>
      </c>
      <c r="E72" s="78">
        <v>100000</v>
      </c>
      <c r="F72" s="109">
        <v>4.18</v>
      </c>
      <c r="G72" s="479"/>
      <c r="H72" s="78">
        <f>F72</f>
        <v>4.18</v>
      </c>
      <c r="I72" s="144"/>
      <c r="J72" s="23"/>
    </row>
    <row r="73" spans="1:10" ht="16" hidden="1" x14ac:dyDescent="0.2">
      <c r="A73" s="63"/>
      <c r="B73" s="75" t="s">
        <v>550</v>
      </c>
      <c r="C73" s="66" t="s">
        <v>79</v>
      </c>
      <c r="D73" s="66" t="s">
        <v>418</v>
      </c>
      <c r="E73" s="78">
        <v>100000</v>
      </c>
      <c r="F73" s="109">
        <v>4.4000000000000004</v>
      </c>
      <c r="G73" s="479"/>
      <c r="H73" s="78">
        <f>F73</f>
        <v>4.4000000000000004</v>
      </c>
      <c r="I73" s="144"/>
      <c r="J73" s="23"/>
    </row>
    <row r="74" spans="1:10" ht="16" hidden="1" x14ac:dyDescent="0.2">
      <c r="A74" s="63"/>
      <c r="B74" s="75" t="s">
        <v>550</v>
      </c>
      <c r="C74" s="66" t="s">
        <v>79</v>
      </c>
      <c r="D74" s="66" t="s">
        <v>414</v>
      </c>
      <c r="E74" s="79">
        <v>10000</v>
      </c>
      <c r="F74" s="109">
        <v>0.35</v>
      </c>
      <c r="G74" s="479"/>
      <c r="H74" s="78">
        <f>F74</f>
        <v>0.35</v>
      </c>
      <c r="I74" s="144"/>
      <c r="J74" s="23"/>
    </row>
    <row r="75" spans="1:10" ht="17" hidden="1" customHeight="1" x14ac:dyDescent="0.2">
      <c r="A75" s="63"/>
      <c r="B75" s="75"/>
      <c r="C75" s="66"/>
      <c r="D75" s="66"/>
      <c r="E75" s="79"/>
      <c r="F75" s="109"/>
      <c r="G75" s="479"/>
      <c r="H75" s="78"/>
      <c r="I75" s="144"/>
      <c r="J75" s="23"/>
    </row>
    <row r="76" spans="1:10" ht="17" hidden="1" customHeight="1" x14ac:dyDescent="0.2">
      <c r="A76" s="63"/>
      <c r="B76" s="75" t="s">
        <v>902</v>
      </c>
      <c r="C76" s="66" t="s">
        <v>903</v>
      </c>
      <c r="D76" s="66" t="s">
        <v>411</v>
      </c>
      <c r="E76" s="79">
        <v>200000</v>
      </c>
      <c r="F76" s="109">
        <v>23.94</v>
      </c>
      <c r="G76" s="479">
        <v>1.26</v>
      </c>
      <c r="H76" s="78">
        <v>25.2</v>
      </c>
      <c r="I76" s="144">
        <f>SUM(H76:H79)</f>
        <v>37.33</v>
      </c>
      <c r="J76" s="23"/>
    </row>
    <row r="77" spans="1:10" ht="17" hidden="1" customHeight="1" x14ac:dyDescent="0.2">
      <c r="A77" s="63"/>
      <c r="B77" s="75" t="s">
        <v>902</v>
      </c>
      <c r="C77" s="66" t="s">
        <v>903</v>
      </c>
      <c r="D77" s="66" t="s">
        <v>412</v>
      </c>
      <c r="E77" s="79">
        <v>10000</v>
      </c>
      <c r="F77" s="109">
        <v>3.42</v>
      </c>
      <c r="G77" s="479"/>
      <c r="H77" s="78">
        <v>3.42</v>
      </c>
      <c r="I77" s="144"/>
      <c r="J77" s="23"/>
    </row>
    <row r="78" spans="1:10" ht="17" hidden="1" customHeight="1" x14ac:dyDescent="0.2">
      <c r="A78" s="63"/>
      <c r="B78" s="75" t="s">
        <v>902</v>
      </c>
      <c r="C78" s="66" t="s">
        <v>903</v>
      </c>
      <c r="D78" s="66" t="s">
        <v>413</v>
      </c>
      <c r="E78" s="79">
        <v>200000</v>
      </c>
      <c r="F78" s="109">
        <v>8.36</v>
      </c>
      <c r="G78" s="479"/>
      <c r="H78" s="78">
        <v>8.36</v>
      </c>
      <c r="I78" s="144"/>
      <c r="J78" s="23"/>
    </row>
    <row r="79" spans="1:10" ht="17" hidden="1" customHeight="1" x14ac:dyDescent="0.2">
      <c r="A79" s="63"/>
      <c r="B79" s="75" t="s">
        <v>902</v>
      </c>
      <c r="C79" s="66" t="s">
        <v>903</v>
      </c>
      <c r="D79" s="66" t="s">
        <v>414</v>
      </c>
      <c r="E79" s="79">
        <v>10000</v>
      </c>
      <c r="F79" s="109">
        <v>0.35</v>
      </c>
      <c r="G79" s="479"/>
      <c r="H79" s="78">
        <v>0.35</v>
      </c>
      <c r="I79" s="144"/>
      <c r="J79" s="23"/>
    </row>
    <row r="80" spans="1:10" ht="16" hidden="1" x14ac:dyDescent="0.2">
      <c r="A80" s="63"/>
      <c r="B80" s="75"/>
      <c r="C80" s="66"/>
      <c r="D80" s="66"/>
      <c r="E80" s="79"/>
      <c r="F80" s="78"/>
      <c r="G80" s="277"/>
      <c r="H80" s="78"/>
      <c r="I80" s="144"/>
      <c r="J80" s="23"/>
    </row>
    <row r="81" spans="1:10" ht="16" hidden="1" x14ac:dyDescent="0.2">
      <c r="A81" s="63"/>
      <c r="B81" s="75" t="s">
        <v>551</v>
      </c>
      <c r="C81" s="66" t="s">
        <v>80</v>
      </c>
      <c r="D81" s="66" t="s">
        <v>411</v>
      </c>
      <c r="E81" s="78">
        <v>300000</v>
      </c>
      <c r="F81" s="78">
        <f>H81-G81</f>
        <v>19.14</v>
      </c>
      <c r="G81" s="277">
        <v>0.66</v>
      </c>
      <c r="H81" s="78">
        <v>19.8</v>
      </c>
      <c r="I81" s="144">
        <f>SUM(H81:H82)</f>
        <v>32.340000000000003</v>
      </c>
      <c r="J81" s="23"/>
    </row>
    <row r="82" spans="1:10" ht="16" hidden="1" x14ac:dyDescent="0.2">
      <c r="A82" s="63"/>
      <c r="B82" s="75" t="s">
        <v>551</v>
      </c>
      <c r="C82" s="66" t="s">
        <v>80</v>
      </c>
      <c r="D82" s="66" t="s">
        <v>413</v>
      </c>
      <c r="E82" s="78">
        <v>300000</v>
      </c>
      <c r="F82" s="78">
        <v>12.54</v>
      </c>
      <c r="G82" s="277"/>
      <c r="H82" s="78">
        <f>F82</f>
        <v>12.54</v>
      </c>
      <c r="I82" s="144"/>
      <c r="J82" s="23"/>
    </row>
    <row r="83" spans="1:10" ht="16" hidden="1" x14ac:dyDescent="0.2">
      <c r="A83" s="63"/>
      <c r="B83" s="257"/>
      <c r="C83" s="167"/>
      <c r="D83" s="66"/>
      <c r="E83" s="78"/>
      <c r="F83" s="78"/>
      <c r="G83" s="277"/>
      <c r="H83" s="78"/>
      <c r="I83" s="144"/>
      <c r="J83" s="23"/>
    </row>
    <row r="84" spans="1:10" ht="16" hidden="1" x14ac:dyDescent="0.2">
      <c r="A84" s="63"/>
      <c r="B84" s="257" t="s">
        <v>900</v>
      </c>
      <c r="C84" s="167" t="s">
        <v>901</v>
      </c>
      <c r="D84" s="66" t="s">
        <v>411</v>
      </c>
      <c r="E84" s="78">
        <v>10000</v>
      </c>
      <c r="F84" s="78"/>
      <c r="G84" s="277">
        <v>0.53</v>
      </c>
      <c r="H84" s="78"/>
      <c r="I84" s="144">
        <v>0.53</v>
      </c>
      <c r="J84" s="23"/>
    </row>
    <row r="85" spans="1:10" ht="16" hidden="1" x14ac:dyDescent="0.2">
      <c r="A85" s="63"/>
      <c r="B85" s="257"/>
      <c r="C85" s="167"/>
      <c r="D85" s="66"/>
      <c r="E85" s="78"/>
      <c r="F85" s="78"/>
      <c r="G85" s="277"/>
      <c r="H85" s="78"/>
      <c r="I85" s="144"/>
      <c r="J85" s="23"/>
    </row>
    <row r="86" spans="1:10" ht="16" hidden="1" x14ac:dyDescent="0.2">
      <c r="A86" s="63"/>
      <c r="B86" s="257" t="s">
        <v>899</v>
      </c>
      <c r="C86" s="167" t="s">
        <v>844</v>
      </c>
      <c r="D86" s="66" t="s">
        <v>411</v>
      </c>
      <c r="E86" s="78">
        <v>10000</v>
      </c>
      <c r="F86" s="78"/>
      <c r="G86" s="78">
        <v>0.53</v>
      </c>
      <c r="H86" s="78"/>
      <c r="I86" s="144">
        <f>G86+F87</f>
        <v>0.95</v>
      </c>
      <c r="J86" s="23"/>
    </row>
    <row r="87" spans="1:10" ht="16" hidden="1" x14ac:dyDescent="0.2">
      <c r="A87" s="63"/>
      <c r="B87" s="257" t="s">
        <v>899</v>
      </c>
      <c r="C87" s="167" t="s">
        <v>844</v>
      </c>
      <c r="D87" s="66" t="s">
        <v>413</v>
      </c>
      <c r="E87" s="78">
        <v>10000</v>
      </c>
      <c r="F87" s="78">
        <v>0.42</v>
      </c>
      <c r="G87" s="277"/>
      <c r="H87" s="78"/>
      <c r="I87" s="144"/>
      <c r="J87" s="23"/>
    </row>
    <row r="88" spans="1:10" ht="16" hidden="1" x14ac:dyDescent="0.2">
      <c r="A88" s="63"/>
      <c r="B88" s="257"/>
      <c r="C88" s="167"/>
      <c r="D88" s="66"/>
      <c r="E88" s="79"/>
      <c r="F88" s="78"/>
      <c r="G88" s="277"/>
      <c r="H88" s="78"/>
      <c r="I88" s="144"/>
      <c r="J88" s="23"/>
    </row>
    <row r="89" spans="1:10" ht="16" hidden="1" x14ac:dyDescent="0.2">
      <c r="A89" s="63"/>
      <c r="B89" s="75" t="s">
        <v>552</v>
      </c>
      <c r="C89" s="66" t="s">
        <v>64</v>
      </c>
      <c r="D89" s="66" t="s">
        <v>411</v>
      </c>
      <c r="E89" s="79">
        <v>100000</v>
      </c>
      <c r="F89" s="254">
        <v>27.72</v>
      </c>
      <c r="G89" s="478">
        <v>3.08</v>
      </c>
      <c r="H89" s="78">
        <f>SUM(F89:G89)</f>
        <v>30.799999999999997</v>
      </c>
      <c r="I89" s="144">
        <f>SUM(H89:H93)</f>
        <v>43.15</v>
      </c>
      <c r="J89" s="23"/>
    </row>
    <row r="90" spans="1:10" ht="16" hidden="1" x14ac:dyDescent="0.2">
      <c r="A90" s="63"/>
      <c r="B90" s="75" t="s">
        <v>552</v>
      </c>
      <c r="C90" s="66" t="s">
        <v>64</v>
      </c>
      <c r="D90" s="66" t="s">
        <v>412</v>
      </c>
      <c r="E90" s="79">
        <v>10000</v>
      </c>
      <c r="F90" s="109">
        <v>3.42</v>
      </c>
      <c r="G90" s="479"/>
      <c r="H90" s="78">
        <f>F90</f>
        <v>3.42</v>
      </c>
      <c r="I90" s="144"/>
      <c r="J90" s="23"/>
    </row>
    <row r="91" spans="1:10" ht="16" hidden="1" x14ac:dyDescent="0.2">
      <c r="A91" s="63"/>
      <c r="B91" s="75" t="s">
        <v>552</v>
      </c>
      <c r="C91" s="66" t="s">
        <v>64</v>
      </c>
      <c r="D91" s="66" t="s">
        <v>413</v>
      </c>
      <c r="E91" s="79">
        <v>100000</v>
      </c>
      <c r="F91" s="109">
        <v>4.18</v>
      </c>
      <c r="G91" s="479"/>
      <c r="H91" s="78">
        <f>F91</f>
        <v>4.18</v>
      </c>
      <c r="I91" s="144"/>
      <c r="J91" s="23"/>
    </row>
    <row r="92" spans="1:10" ht="16" hidden="1" x14ac:dyDescent="0.2">
      <c r="A92" s="63"/>
      <c r="B92" s="75" t="s">
        <v>552</v>
      </c>
      <c r="C92" s="66" t="s">
        <v>64</v>
      </c>
      <c r="D92" s="66" t="s">
        <v>418</v>
      </c>
      <c r="E92" s="78">
        <v>100000</v>
      </c>
      <c r="F92" s="109">
        <v>4.4000000000000004</v>
      </c>
      <c r="G92" s="479"/>
      <c r="H92" s="78">
        <f>F92</f>
        <v>4.4000000000000004</v>
      </c>
      <c r="I92" s="144"/>
      <c r="J92" s="23"/>
    </row>
    <row r="93" spans="1:10" ht="16" hidden="1" x14ac:dyDescent="0.2">
      <c r="A93" s="63"/>
      <c r="B93" s="75" t="s">
        <v>552</v>
      </c>
      <c r="C93" s="66" t="s">
        <v>64</v>
      </c>
      <c r="D93" s="66" t="s">
        <v>414</v>
      </c>
      <c r="E93" s="79">
        <v>10000</v>
      </c>
      <c r="F93" s="109">
        <v>0.35</v>
      </c>
      <c r="G93" s="479"/>
      <c r="H93" s="78">
        <f>F93</f>
        <v>0.35</v>
      </c>
      <c r="I93" s="144"/>
      <c r="J93" s="23"/>
    </row>
    <row r="94" spans="1:10" ht="16" hidden="1" x14ac:dyDescent="0.2">
      <c r="A94" s="63"/>
      <c r="B94" s="75"/>
      <c r="C94" s="66"/>
      <c r="D94" s="66"/>
      <c r="E94" s="79"/>
      <c r="F94" s="109"/>
      <c r="G94" s="479"/>
      <c r="H94" s="78"/>
      <c r="I94" s="144"/>
      <c r="J94" s="23"/>
    </row>
    <row r="95" spans="1:10" ht="16" hidden="1" x14ac:dyDescent="0.2">
      <c r="A95" s="63"/>
      <c r="B95" s="75" t="s">
        <v>553</v>
      </c>
      <c r="C95" s="66" t="s">
        <v>218</v>
      </c>
      <c r="D95" s="66" t="s">
        <v>411</v>
      </c>
      <c r="E95" s="79">
        <v>10000</v>
      </c>
      <c r="F95" s="109">
        <v>0</v>
      </c>
      <c r="G95" s="479">
        <f>H95-F95</f>
        <v>3.08</v>
      </c>
      <c r="H95" s="78">
        <v>3.08</v>
      </c>
      <c r="I95" s="144">
        <f>H95</f>
        <v>3.08</v>
      </c>
      <c r="J95" s="23"/>
    </row>
    <row r="96" spans="1:10" ht="16" hidden="1" x14ac:dyDescent="0.2">
      <c r="A96" s="63"/>
      <c r="B96" s="75"/>
      <c r="C96" s="66"/>
      <c r="D96" s="66"/>
      <c r="E96" s="79"/>
      <c r="F96" s="109"/>
      <c r="G96" s="479"/>
      <c r="H96" s="78"/>
      <c r="I96" s="144"/>
      <c r="J96" s="23"/>
    </row>
    <row r="97" spans="1:10" ht="16" hidden="1" x14ac:dyDescent="0.2">
      <c r="A97" s="63"/>
      <c r="B97" s="75" t="s">
        <v>422</v>
      </c>
      <c r="C97" s="66" t="s">
        <v>420</v>
      </c>
      <c r="D97" s="66" t="s">
        <v>411</v>
      </c>
      <c r="E97" s="79">
        <v>10000</v>
      </c>
      <c r="F97" s="109">
        <v>0</v>
      </c>
      <c r="G97" s="478">
        <v>5.0199999999999996</v>
      </c>
      <c r="H97" s="78">
        <f>SUM(F97:G97)</f>
        <v>5.0199999999999996</v>
      </c>
      <c r="I97" s="144">
        <f>SUM(H97:H98)</f>
        <v>7.1099999999999994</v>
      </c>
      <c r="J97" s="23"/>
    </row>
    <row r="98" spans="1:10" ht="16" hidden="1" x14ac:dyDescent="0.2">
      <c r="A98" s="75"/>
      <c r="B98" s="75" t="s">
        <v>422</v>
      </c>
      <c r="C98" s="66" t="s">
        <v>420</v>
      </c>
      <c r="D98" s="66" t="s">
        <v>413</v>
      </c>
      <c r="E98" s="79">
        <v>50000</v>
      </c>
      <c r="F98" s="109">
        <v>2.09</v>
      </c>
      <c r="G98" s="479"/>
      <c r="H98" s="78">
        <f>F98</f>
        <v>2.09</v>
      </c>
      <c r="I98" s="144"/>
      <c r="J98" s="23"/>
    </row>
    <row r="99" spans="1:10" ht="16" hidden="1" x14ac:dyDescent="0.2">
      <c r="A99" s="75"/>
      <c r="B99" s="75"/>
      <c r="C99" s="66"/>
      <c r="D99" s="66"/>
      <c r="E99" s="79"/>
      <c r="F99" s="109"/>
      <c r="G99" s="479"/>
      <c r="H99" s="78"/>
      <c r="I99" s="144"/>
      <c r="J99" s="23"/>
    </row>
    <row r="100" spans="1:10" ht="16" hidden="1" x14ac:dyDescent="0.2">
      <c r="A100" s="75"/>
      <c r="B100" s="75" t="s">
        <v>712</v>
      </c>
      <c r="C100" s="66" t="s">
        <v>706</v>
      </c>
      <c r="D100" s="66" t="s">
        <v>411</v>
      </c>
      <c r="E100" s="79">
        <v>10000</v>
      </c>
      <c r="F100" s="109">
        <v>0</v>
      </c>
      <c r="G100" s="479">
        <f>H100-F100</f>
        <v>0.91</v>
      </c>
      <c r="H100" s="78">
        <v>0.91</v>
      </c>
      <c r="I100" s="144">
        <f>H100</f>
        <v>0.91</v>
      </c>
      <c r="J100" s="23"/>
    </row>
    <row r="101" spans="1:10" ht="16" hidden="1" x14ac:dyDescent="0.2">
      <c r="A101" s="75"/>
      <c r="B101" s="75"/>
      <c r="C101" s="66"/>
      <c r="D101" s="66"/>
      <c r="E101" s="79"/>
      <c r="F101" s="109"/>
      <c r="G101" s="479"/>
      <c r="H101" s="78"/>
      <c r="I101" s="144"/>
      <c r="J101" s="23"/>
    </row>
    <row r="102" spans="1:10" ht="16" hidden="1" x14ac:dyDescent="0.2">
      <c r="A102" s="63"/>
      <c r="B102" s="75" t="s">
        <v>423</v>
      </c>
      <c r="C102" s="66" t="s">
        <v>421</v>
      </c>
      <c r="D102" s="66" t="s">
        <v>411</v>
      </c>
      <c r="E102" s="79">
        <v>200000</v>
      </c>
      <c r="F102" s="109">
        <f>H102-G102</f>
        <v>10.07</v>
      </c>
      <c r="G102" s="479">
        <v>0.53</v>
      </c>
      <c r="H102" s="78">
        <v>10.6</v>
      </c>
      <c r="I102" s="144">
        <f>SUM(H102:H103)</f>
        <v>14.78</v>
      </c>
      <c r="J102" s="23"/>
    </row>
    <row r="103" spans="1:10" ht="16" hidden="1" x14ac:dyDescent="0.2">
      <c r="A103" s="63"/>
      <c r="B103" s="75" t="s">
        <v>423</v>
      </c>
      <c r="C103" s="66" t="s">
        <v>421</v>
      </c>
      <c r="D103" s="66" t="s">
        <v>413</v>
      </c>
      <c r="E103" s="79">
        <v>100000</v>
      </c>
      <c r="F103" s="109">
        <v>4.18</v>
      </c>
      <c r="G103" s="479"/>
      <c r="H103" s="78">
        <f>F103</f>
        <v>4.18</v>
      </c>
      <c r="I103" s="144"/>
      <c r="J103" s="23"/>
    </row>
    <row r="104" spans="1:10" ht="16" hidden="1" x14ac:dyDescent="0.2">
      <c r="A104" s="63"/>
      <c r="B104" s="75"/>
      <c r="C104" s="66"/>
      <c r="D104" s="66"/>
      <c r="E104" s="79"/>
      <c r="F104" s="109"/>
      <c r="G104" s="479"/>
      <c r="H104" s="78"/>
      <c r="I104" s="144"/>
      <c r="J104" s="23"/>
    </row>
    <row r="105" spans="1:10" ht="16" hidden="1" x14ac:dyDescent="0.2">
      <c r="A105" s="63"/>
      <c r="B105" s="75" t="s">
        <v>907</v>
      </c>
      <c r="C105" s="66" t="s">
        <v>908</v>
      </c>
      <c r="D105" s="66" t="s">
        <v>411</v>
      </c>
      <c r="E105" s="79">
        <v>10000</v>
      </c>
      <c r="F105" s="109"/>
      <c r="G105" s="479">
        <v>5.0199999999999996</v>
      </c>
      <c r="H105" s="78">
        <v>5.0199999999999996</v>
      </c>
      <c r="I105" s="144">
        <v>5.0199999999999996</v>
      </c>
      <c r="J105" s="23"/>
    </row>
    <row r="106" spans="1:10" ht="16" hidden="1" x14ac:dyDescent="0.2">
      <c r="A106" s="63"/>
      <c r="B106" s="75"/>
      <c r="C106" s="66"/>
      <c r="D106" s="66"/>
      <c r="E106" s="79"/>
      <c r="F106" s="109"/>
      <c r="G106" s="479"/>
      <c r="H106" s="78"/>
      <c r="I106" s="144"/>
      <c r="J106" s="23"/>
    </row>
    <row r="107" spans="1:10" ht="16" hidden="1" x14ac:dyDescent="0.2">
      <c r="A107" s="75"/>
      <c r="B107" s="75" t="s">
        <v>794</v>
      </c>
      <c r="C107" s="66" t="s">
        <v>791</v>
      </c>
      <c r="D107" s="66" t="s">
        <v>411</v>
      </c>
      <c r="E107" s="78">
        <v>10000</v>
      </c>
      <c r="F107" s="78">
        <v>0</v>
      </c>
      <c r="G107" s="277">
        <v>0.91</v>
      </c>
      <c r="H107" s="78">
        <f>F107+G107</f>
        <v>0.91</v>
      </c>
      <c r="I107" s="144">
        <f>H107</f>
        <v>0.91</v>
      </c>
      <c r="J107" s="23"/>
    </row>
    <row r="108" spans="1:10" ht="16" hidden="1" x14ac:dyDescent="0.2">
      <c r="A108" s="63"/>
      <c r="B108" s="75"/>
      <c r="C108" s="66"/>
      <c r="D108" s="66"/>
      <c r="E108" s="79"/>
      <c r="F108" s="78"/>
      <c r="G108" s="277"/>
      <c r="H108" s="78"/>
      <c r="I108" s="144"/>
      <c r="J108" s="23"/>
    </row>
    <row r="109" spans="1:10" ht="16" hidden="1" x14ac:dyDescent="0.2">
      <c r="A109" s="63"/>
      <c r="B109" s="75" t="s">
        <v>766</v>
      </c>
      <c r="C109" s="66" t="s">
        <v>765</v>
      </c>
      <c r="D109" s="66" t="s">
        <v>411</v>
      </c>
      <c r="E109" s="78">
        <v>10000</v>
      </c>
      <c r="F109" s="78">
        <v>0</v>
      </c>
      <c r="G109" s="277">
        <v>0.66</v>
      </c>
      <c r="H109" s="78">
        <f>SUM(F109:G109)</f>
        <v>0.66</v>
      </c>
      <c r="I109" s="144">
        <f>SUM(H109:H112)</f>
        <v>4.8499999999999996</v>
      </c>
      <c r="J109" s="23"/>
    </row>
    <row r="110" spans="1:10" ht="16" hidden="1" x14ac:dyDescent="0.2">
      <c r="A110" s="63"/>
      <c r="B110" s="75" t="s">
        <v>766</v>
      </c>
      <c r="C110" s="66" t="s">
        <v>765</v>
      </c>
      <c r="D110" s="66" t="s">
        <v>412</v>
      </c>
      <c r="E110" s="78">
        <v>10000</v>
      </c>
      <c r="F110" s="78">
        <v>3.42</v>
      </c>
      <c r="G110" s="277"/>
      <c r="H110" s="78">
        <f>F110</f>
        <v>3.42</v>
      </c>
      <c r="I110" s="144"/>
      <c r="J110" s="23"/>
    </row>
    <row r="111" spans="1:10" ht="16" hidden="1" x14ac:dyDescent="0.2">
      <c r="A111" s="63"/>
      <c r="B111" s="75" t="s">
        <v>766</v>
      </c>
      <c r="C111" s="66" t="s">
        <v>765</v>
      </c>
      <c r="D111" s="66" t="s">
        <v>413</v>
      </c>
      <c r="E111" s="78">
        <v>10000</v>
      </c>
      <c r="F111" s="78">
        <v>0.42</v>
      </c>
      <c r="G111" s="277"/>
      <c r="H111" s="78">
        <f>F111</f>
        <v>0.42</v>
      </c>
      <c r="I111" s="144"/>
      <c r="J111" s="23"/>
    </row>
    <row r="112" spans="1:10" ht="16" hidden="1" x14ac:dyDescent="0.2">
      <c r="A112" s="63"/>
      <c r="B112" s="75" t="s">
        <v>766</v>
      </c>
      <c r="C112" s="66" t="s">
        <v>765</v>
      </c>
      <c r="D112" s="66" t="s">
        <v>414</v>
      </c>
      <c r="E112" s="78">
        <v>10000</v>
      </c>
      <c r="F112" s="78">
        <v>0.35</v>
      </c>
      <c r="G112" s="277"/>
      <c r="H112" s="78">
        <f>F112</f>
        <v>0.35</v>
      </c>
      <c r="I112" s="144"/>
      <c r="J112" s="23"/>
    </row>
    <row r="113" spans="1:10" ht="16" hidden="1" x14ac:dyDescent="0.2">
      <c r="A113" s="63"/>
      <c r="B113" s="75"/>
      <c r="C113" s="66"/>
      <c r="D113" s="66"/>
      <c r="E113" s="79"/>
      <c r="F113" s="78"/>
      <c r="G113" s="277"/>
      <c r="H113" s="79"/>
      <c r="I113" s="144"/>
      <c r="J113" s="23"/>
    </row>
    <row r="114" spans="1:10" ht="16" hidden="1" x14ac:dyDescent="0.2">
      <c r="A114" s="63"/>
      <c r="B114" s="75" t="s">
        <v>555</v>
      </c>
      <c r="C114" s="66" t="s">
        <v>57</v>
      </c>
      <c r="D114" s="66" t="s">
        <v>411</v>
      </c>
      <c r="E114" s="78">
        <v>40000</v>
      </c>
      <c r="F114" s="109">
        <f>H114-G114</f>
        <v>15.059999999999999</v>
      </c>
      <c r="G114" s="479">
        <v>5.0199999999999996</v>
      </c>
      <c r="H114" s="78">
        <v>20.079999999999998</v>
      </c>
      <c r="I114" s="144">
        <f>SUM(H114:H119)</f>
        <v>44.470000000000006</v>
      </c>
      <c r="J114" s="23"/>
    </row>
    <row r="115" spans="1:10" ht="16" hidden="1" x14ac:dyDescent="0.2">
      <c r="A115" s="63"/>
      <c r="B115" s="75" t="s">
        <v>555</v>
      </c>
      <c r="C115" s="66" t="s">
        <v>57</v>
      </c>
      <c r="D115" s="66" t="s">
        <v>417</v>
      </c>
      <c r="E115" s="79">
        <v>10000</v>
      </c>
      <c r="F115" s="109">
        <v>19.760000000000002</v>
      </c>
      <c r="G115" s="479"/>
      <c r="H115" s="79">
        <f>F115</f>
        <v>19.760000000000002</v>
      </c>
      <c r="I115" s="144"/>
      <c r="J115" s="23"/>
    </row>
    <row r="116" spans="1:10" ht="16" hidden="1" x14ac:dyDescent="0.2">
      <c r="A116" s="63"/>
      <c r="B116" s="75" t="s">
        <v>555</v>
      </c>
      <c r="C116" s="66" t="s">
        <v>57</v>
      </c>
      <c r="D116" s="66" t="s">
        <v>412</v>
      </c>
      <c r="E116" s="79">
        <v>10000</v>
      </c>
      <c r="F116" s="109">
        <v>3.42</v>
      </c>
      <c r="G116" s="479"/>
      <c r="H116" s="79">
        <f>F116</f>
        <v>3.42</v>
      </c>
      <c r="I116" s="144"/>
      <c r="J116" s="23"/>
    </row>
    <row r="117" spans="1:10" ht="16" hidden="1" x14ac:dyDescent="0.2">
      <c r="A117" s="63"/>
      <c r="B117" s="75" t="s">
        <v>555</v>
      </c>
      <c r="C117" s="66" t="s">
        <v>57</v>
      </c>
      <c r="D117" s="66" t="s">
        <v>413</v>
      </c>
      <c r="E117" s="79">
        <v>10000</v>
      </c>
      <c r="F117" s="109">
        <v>0.42</v>
      </c>
      <c r="G117" s="479"/>
      <c r="H117" s="79">
        <f>F117</f>
        <v>0.42</v>
      </c>
      <c r="I117" s="144"/>
      <c r="J117" s="23"/>
    </row>
    <row r="118" spans="1:10" ht="16" hidden="1" x14ac:dyDescent="0.2">
      <c r="A118" s="63"/>
      <c r="B118" s="75" t="s">
        <v>555</v>
      </c>
      <c r="C118" s="66" t="s">
        <v>57</v>
      </c>
      <c r="D118" s="66" t="s">
        <v>418</v>
      </c>
      <c r="E118" s="79">
        <v>10000</v>
      </c>
      <c r="F118" s="109">
        <v>0.44</v>
      </c>
      <c r="G118" s="479"/>
      <c r="H118" s="79">
        <f>F118</f>
        <v>0.44</v>
      </c>
      <c r="I118" s="144"/>
      <c r="J118" s="23"/>
    </row>
    <row r="119" spans="1:10" ht="16" hidden="1" x14ac:dyDescent="0.2">
      <c r="A119" s="63"/>
      <c r="B119" s="75" t="s">
        <v>555</v>
      </c>
      <c r="C119" s="66" t="s">
        <v>57</v>
      </c>
      <c r="D119" s="66" t="s">
        <v>414</v>
      </c>
      <c r="E119" s="79">
        <v>10000</v>
      </c>
      <c r="F119" s="109">
        <v>0.35</v>
      </c>
      <c r="G119" s="479"/>
      <c r="H119" s="79">
        <f>F119</f>
        <v>0.35</v>
      </c>
      <c r="I119" s="144"/>
      <c r="J119" s="23"/>
    </row>
    <row r="120" spans="1:10" ht="16" hidden="1" x14ac:dyDescent="0.2">
      <c r="A120" s="63"/>
      <c r="B120" s="75"/>
      <c r="C120" s="66"/>
      <c r="D120" s="66"/>
      <c r="E120" s="79"/>
      <c r="F120" s="78"/>
      <c r="G120" s="277"/>
      <c r="H120" s="79"/>
      <c r="I120" s="144"/>
      <c r="J120" s="23"/>
    </row>
    <row r="121" spans="1:10" ht="16" hidden="1" x14ac:dyDescent="0.2">
      <c r="A121" s="63"/>
      <c r="B121" s="75" t="s">
        <v>558</v>
      </c>
      <c r="C121" s="66" t="s">
        <v>219</v>
      </c>
      <c r="D121" s="66" t="s">
        <v>411</v>
      </c>
      <c r="E121" s="78">
        <v>50000</v>
      </c>
      <c r="F121" s="109">
        <f>H121-G121</f>
        <v>2.6399999999999997</v>
      </c>
      <c r="G121" s="479">
        <v>0.66</v>
      </c>
      <c r="H121" s="78">
        <v>3.3</v>
      </c>
      <c r="I121" s="192">
        <f>SUM(H121:H122)</f>
        <v>7.8999999999999995</v>
      </c>
      <c r="J121" s="23"/>
    </row>
    <row r="122" spans="1:10" ht="16" hidden="1" x14ac:dyDescent="0.2">
      <c r="A122" s="63"/>
      <c r="B122" s="75" t="s">
        <v>558</v>
      </c>
      <c r="C122" s="66" t="s">
        <v>219</v>
      </c>
      <c r="D122" s="66" t="s">
        <v>413</v>
      </c>
      <c r="E122" s="79">
        <v>110000</v>
      </c>
      <c r="F122" s="109">
        <v>4.5999999999999996</v>
      </c>
      <c r="G122" s="479"/>
      <c r="H122" s="79">
        <f>F122</f>
        <v>4.5999999999999996</v>
      </c>
      <c r="I122" s="144"/>
      <c r="J122" s="23"/>
    </row>
    <row r="123" spans="1:10" ht="16" hidden="1" x14ac:dyDescent="0.2">
      <c r="A123" s="63"/>
      <c r="B123" s="75"/>
      <c r="C123" s="66"/>
      <c r="D123" s="66"/>
      <c r="E123" s="79"/>
      <c r="F123" s="78"/>
      <c r="G123" s="277"/>
      <c r="H123" s="79"/>
      <c r="I123" s="144"/>
      <c r="J123" s="23"/>
    </row>
    <row r="124" spans="1:10" ht="16" hidden="1" x14ac:dyDescent="0.2">
      <c r="A124" s="63"/>
      <c r="B124" s="75" t="s">
        <v>909</v>
      </c>
      <c r="C124" s="66" t="s">
        <v>910</v>
      </c>
      <c r="D124" s="66" t="s">
        <v>411</v>
      </c>
      <c r="E124" s="79">
        <v>10000</v>
      </c>
      <c r="F124" s="78">
        <v>0</v>
      </c>
      <c r="G124" s="277">
        <v>0.66</v>
      </c>
      <c r="H124" s="79">
        <v>0.66</v>
      </c>
      <c r="I124" s="144">
        <v>0.66</v>
      </c>
      <c r="J124" s="23"/>
    </row>
    <row r="125" spans="1:10" ht="16" hidden="1" x14ac:dyDescent="0.2">
      <c r="A125" s="63"/>
      <c r="B125" s="75"/>
      <c r="C125" s="66"/>
      <c r="D125" s="66"/>
      <c r="E125" s="78"/>
      <c r="F125" s="78"/>
      <c r="G125" s="277"/>
      <c r="H125" s="79"/>
      <c r="I125" s="144"/>
      <c r="J125" s="23"/>
    </row>
    <row r="126" spans="1:10" ht="16" hidden="1" x14ac:dyDescent="0.2">
      <c r="A126" s="63"/>
      <c r="B126" s="175" t="s">
        <v>651</v>
      </c>
      <c r="C126" s="66" t="s">
        <v>650</v>
      </c>
      <c r="D126" s="66" t="s">
        <v>411</v>
      </c>
      <c r="E126" s="78">
        <v>250000</v>
      </c>
      <c r="F126" s="78">
        <f>H126-G126</f>
        <v>21.84</v>
      </c>
      <c r="G126" s="277">
        <v>0.91</v>
      </c>
      <c r="H126" s="78">
        <v>22.75</v>
      </c>
      <c r="I126" s="144">
        <f>SUM(H126:H129)</f>
        <v>36.550000000000004</v>
      </c>
      <c r="J126" s="23"/>
    </row>
    <row r="127" spans="1:10" ht="16" hidden="1" x14ac:dyDescent="0.2">
      <c r="A127" s="63"/>
      <c r="B127" s="175" t="s">
        <v>651</v>
      </c>
      <c r="C127" s="66" t="s">
        <v>650</v>
      </c>
      <c r="D127" s="66" t="s">
        <v>412</v>
      </c>
      <c r="E127" s="78">
        <v>10000</v>
      </c>
      <c r="F127" s="109">
        <v>3.42</v>
      </c>
      <c r="G127" s="479"/>
      <c r="H127" s="79">
        <f>F127</f>
        <v>3.42</v>
      </c>
      <c r="I127" s="144"/>
      <c r="J127" s="23"/>
    </row>
    <row r="128" spans="1:10" ht="16" hidden="1" x14ac:dyDescent="0.2">
      <c r="A128" s="63"/>
      <c r="B128" s="175" t="s">
        <v>651</v>
      </c>
      <c r="C128" s="66" t="s">
        <v>650</v>
      </c>
      <c r="D128" s="66" t="s">
        <v>413</v>
      </c>
      <c r="E128" s="78">
        <v>240000</v>
      </c>
      <c r="F128" s="109">
        <v>10.029999999999999</v>
      </c>
      <c r="G128" s="479"/>
      <c r="H128" s="79">
        <f>F128</f>
        <v>10.029999999999999</v>
      </c>
      <c r="I128" s="144"/>
      <c r="J128" s="23"/>
    </row>
    <row r="129" spans="1:10" ht="16" hidden="1" x14ac:dyDescent="0.2">
      <c r="A129" s="63"/>
      <c r="B129" s="175" t="s">
        <v>651</v>
      </c>
      <c r="C129" s="66" t="s">
        <v>650</v>
      </c>
      <c r="D129" s="66" t="s">
        <v>414</v>
      </c>
      <c r="E129" s="78">
        <v>10000</v>
      </c>
      <c r="F129" s="109">
        <v>0.35</v>
      </c>
      <c r="G129" s="479"/>
      <c r="H129" s="79">
        <f>F129</f>
        <v>0.35</v>
      </c>
      <c r="I129" s="144"/>
      <c r="J129" s="23"/>
    </row>
    <row r="130" spans="1:10" ht="16" hidden="1" x14ac:dyDescent="0.2">
      <c r="A130" s="63"/>
      <c r="B130" s="75"/>
      <c r="C130" s="66"/>
      <c r="D130" s="66"/>
      <c r="E130" s="78"/>
      <c r="F130" s="78"/>
      <c r="G130" s="277"/>
      <c r="H130" s="79"/>
      <c r="I130" s="144"/>
      <c r="J130" s="23"/>
    </row>
    <row r="131" spans="1:10" ht="16" hidden="1" x14ac:dyDescent="0.2">
      <c r="A131" s="63"/>
      <c r="B131" s="75" t="s">
        <v>836</v>
      </c>
      <c r="C131" s="66" t="s">
        <v>837</v>
      </c>
      <c r="D131" s="66" t="s">
        <v>411</v>
      </c>
      <c r="E131" s="78">
        <v>10000</v>
      </c>
      <c r="F131" s="109"/>
      <c r="G131" s="479">
        <v>0.66</v>
      </c>
      <c r="H131" s="79"/>
      <c r="I131" s="144">
        <v>1.08</v>
      </c>
      <c r="J131" s="23"/>
    </row>
    <row r="132" spans="1:10" ht="16" hidden="1" x14ac:dyDescent="0.2">
      <c r="A132" s="63"/>
      <c r="B132" s="75" t="s">
        <v>836</v>
      </c>
      <c r="C132" s="66" t="s">
        <v>837</v>
      </c>
      <c r="D132" s="66" t="s">
        <v>413</v>
      </c>
      <c r="E132" s="78">
        <v>10000</v>
      </c>
      <c r="F132" s="109">
        <v>0.42</v>
      </c>
      <c r="G132" s="479"/>
      <c r="H132" s="79"/>
      <c r="I132" s="144"/>
      <c r="J132" s="23"/>
    </row>
    <row r="133" spans="1:10" ht="16" hidden="1" x14ac:dyDescent="0.2">
      <c r="A133" s="63"/>
      <c r="B133" s="75"/>
      <c r="C133" s="66"/>
      <c r="D133" s="66"/>
      <c r="E133" s="79"/>
      <c r="F133" s="78"/>
      <c r="G133" s="277"/>
      <c r="H133" s="79"/>
      <c r="I133" s="144"/>
      <c r="J133" s="23"/>
    </row>
    <row r="134" spans="1:10" ht="16" hidden="1" x14ac:dyDescent="0.2">
      <c r="A134" s="63"/>
      <c r="B134" s="75" t="s">
        <v>561</v>
      </c>
      <c r="C134" s="66" t="s">
        <v>424</v>
      </c>
      <c r="D134" s="66" t="s">
        <v>411</v>
      </c>
      <c r="E134" s="79">
        <v>10000</v>
      </c>
      <c r="F134" s="109">
        <v>0</v>
      </c>
      <c r="G134" s="479">
        <f>H134-F134</f>
        <v>0.66</v>
      </c>
      <c r="H134" s="79">
        <v>0.66</v>
      </c>
      <c r="I134" s="144">
        <f>SUM(H134:H135)</f>
        <v>1.08</v>
      </c>
      <c r="J134" s="23"/>
    </row>
    <row r="135" spans="1:10" ht="16" hidden="1" x14ac:dyDescent="0.2">
      <c r="A135" s="63"/>
      <c r="B135" s="75" t="s">
        <v>561</v>
      </c>
      <c r="C135" s="66" t="s">
        <v>424</v>
      </c>
      <c r="D135" s="66" t="s">
        <v>413</v>
      </c>
      <c r="E135" s="78">
        <v>10000</v>
      </c>
      <c r="F135" s="78">
        <v>0.42</v>
      </c>
      <c r="G135" s="277"/>
      <c r="H135" s="78">
        <f>F135</f>
        <v>0.42</v>
      </c>
      <c r="I135" s="144"/>
      <c r="J135" s="23"/>
    </row>
    <row r="136" spans="1:10" ht="16" hidden="1" x14ac:dyDescent="0.2">
      <c r="A136" s="63"/>
      <c r="B136" s="75"/>
      <c r="C136" s="66"/>
      <c r="D136" s="66"/>
      <c r="E136" s="78"/>
      <c r="F136" s="78"/>
      <c r="G136" s="277"/>
      <c r="H136" s="78"/>
      <c r="I136" s="144"/>
      <c r="J136" s="23"/>
    </row>
    <row r="137" spans="1:10" ht="16" hidden="1" x14ac:dyDescent="0.2">
      <c r="A137" s="63"/>
      <c r="B137" s="75" t="s">
        <v>871</v>
      </c>
      <c r="C137" s="66" t="s">
        <v>870</v>
      </c>
      <c r="D137" s="66" t="s">
        <v>411</v>
      </c>
      <c r="E137" s="79">
        <v>10000</v>
      </c>
      <c r="F137" s="78"/>
      <c r="G137" s="277">
        <v>0.53</v>
      </c>
      <c r="H137" s="78">
        <v>0.53</v>
      </c>
      <c r="I137" s="144">
        <v>0.95</v>
      </c>
      <c r="J137" s="23"/>
    </row>
    <row r="138" spans="1:10" ht="16" hidden="1" x14ac:dyDescent="0.2">
      <c r="A138" s="63"/>
      <c r="B138" s="75" t="s">
        <v>871</v>
      </c>
      <c r="C138" s="66" t="s">
        <v>870</v>
      </c>
      <c r="D138" s="66" t="s">
        <v>413</v>
      </c>
      <c r="E138" s="78">
        <v>10000</v>
      </c>
      <c r="F138" s="78">
        <v>0.42</v>
      </c>
      <c r="G138" s="277"/>
      <c r="H138" s="78">
        <v>0.42</v>
      </c>
      <c r="I138" s="144"/>
      <c r="J138" s="23"/>
    </row>
    <row r="139" spans="1:10" ht="16" hidden="1" x14ac:dyDescent="0.2">
      <c r="A139" s="63"/>
      <c r="B139" s="75"/>
      <c r="C139" s="66"/>
      <c r="D139" s="66"/>
      <c r="E139" s="78"/>
      <c r="F139" s="78"/>
      <c r="G139" s="277"/>
      <c r="H139" s="78"/>
      <c r="I139" s="144"/>
      <c r="J139" s="23"/>
    </row>
    <row r="140" spans="1:10" ht="16" x14ac:dyDescent="0.2">
      <c r="A140" s="63"/>
      <c r="B140" s="75" t="s">
        <v>873</v>
      </c>
      <c r="C140" s="66" t="s">
        <v>874</v>
      </c>
      <c r="D140" s="66" t="s">
        <v>411</v>
      </c>
      <c r="E140" s="78">
        <v>10000</v>
      </c>
      <c r="F140" s="78"/>
      <c r="G140" s="277">
        <v>2.0099999999999998</v>
      </c>
      <c r="H140" s="78">
        <v>2.0099999999999998</v>
      </c>
      <c r="I140" s="144">
        <v>2.0099999999999998</v>
      </c>
      <c r="J140" s="23"/>
    </row>
    <row r="141" spans="1:10" ht="16" hidden="1" x14ac:dyDescent="0.2">
      <c r="A141" s="63"/>
      <c r="B141" s="75"/>
      <c r="C141" s="66"/>
      <c r="D141" s="66"/>
      <c r="E141" s="79"/>
      <c r="F141" s="78"/>
      <c r="G141" s="277"/>
      <c r="H141" s="79"/>
      <c r="I141" s="144"/>
      <c r="J141" s="23"/>
    </row>
    <row r="142" spans="1:10" ht="16" hidden="1" x14ac:dyDescent="0.2">
      <c r="A142" s="63"/>
      <c r="B142" s="75" t="s">
        <v>562</v>
      </c>
      <c r="C142" s="66" t="s">
        <v>233</v>
      </c>
      <c r="D142" s="66" t="s">
        <v>411</v>
      </c>
      <c r="E142" s="78">
        <v>10000</v>
      </c>
      <c r="F142" s="109">
        <v>0</v>
      </c>
      <c r="G142" s="479">
        <f>H142-F142</f>
        <v>5.0199999999999996</v>
      </c>
      <c r="H142" s="78">
        <v>5.0199999999999996</v>
      </c>
      <c r="I142" s="144">
        <f>SUM(H142:H145)</f>
        <v>12.969999999999999</v>
      </c>
      <c r="J142" s="211"/>
    </row>
    <row r="143" spans="1:10" ht="16" hidden="1" x14ac:dyDescent="0.2">
      <c r="A143" s="63"/>
      <c r="B143" s="75" t="s">
        <v>562</v>
      </c>
      <c r="C143" s="66" t="s">
        <v>233</v>
      </c>
      <c r="D143" s="66" t="s">
        <v>412</v>
      </c>
      <c r="E143" s="79">
        <v>10000</v>
      </c>
      <c r="F143" s="109">
        <v>3.42</v>
      </c>
      <c r="G143" s="479"/>
      <c r="H143" s="79">
        <f>F143</f>
        <v>3.42</v>
      </c>
      <c r="I143" s="144"/>
      <c r="J143" s="23"/>
    </row>
    <row r="144" spans="1:10" ht="16" hidden="1" x14ac:dyDescent="0.2">
      <c r="A144" s="63"/>
      <c r="B144" s="75" t="s">
        <v>562</v>
      </c>
      <c r="C144" s="66" t="s">
        <v>233</v>
      </c>
      <c r="D144" s="66" t="s">
        <v>413</v>
      </c>
      <c r="E144" s="79">
        <v>100000</v>
      </c>
      <c r="F144" s="109">
        <v>4.18</v>
      </c>
      <c r="G144" s="479"/>
      <c r="H144" s="79">
        <f>F144</f>
        <v>4.18</v>
      </c>
      <c r="I144" s="144"/>
      <c r="J144" s="23"/>
    </row>
    <row r="145" spans="1:10" ht="16" hidden="1" x14ac:dyDescent="0.2">
      <c r="A145" s="63"/>
      <c r="B145" s="75" t="s">
        <v>562</v>
      </c>
      <c r="C145" s="66" t="s">
        <v>233</v>
      </c>
      <c r="D145" s="66" t="s">
        <v>414</v>
      </c>
      <c r="E145" s="79">
        <v>10000</v>
      </c>
      <c r="F145" s="109">
        <v>0.35</v>
      </c>
      <c r="G145" s="479"/>
      <c r="H145" s="79">
        <f>F145</f>
        <v>0.35</v>
      </c>
      <c r="I145" s="144"/>
      <c r="J145" s="23"/>
    </row>
    <row r="146" spans="1:10" ht="16" hidden="1" x14ac:dyDescent="0.2">
      <c r="A146" s="63"/>
      <c r="B146" s="75"/>
      <c r="C146" s="66"/>
      <c r="D146" s="66"/>
      <c r="E146" s="79"/>
      <c r="F146" s="78"/>
      <c r="G146" s="277"/>
      <c r="H146" s="79"/>
      <c r="I146" s="144"/>
      <c r="J146" s="23"/>
    </row>
    <row r="147" spans="1:10" ht="16" hidden="1" x14ac:dyDescent="0.2">
      <c r="A147" s="63"/>
      <c r="B147" s="75" t="s">
        <v>563</v>
      </c>
      <c r="C147" s="66" t="s">
        <v>234</v>
      </c>
      <c r="D147" s="66" t="s">
        <v>411</v>
      </c>
      <c r="E147" s="78">
        <v>10000</v>
      </c>
      <c r="F147" s="78">
        <v>0</v>
      </c>
      <c r="G147" s="277">
        <f>H147-F147</f>
        <v>14.08</v>
      </c>
      <c r="H147" s="78">
        <v>14.08</v>
      </c>
      <c r="I147" s="144">
        <f>H147</f>
        <v>14.08</v>
      </c>
      <c r="J147" s="23"/>
    </row>
    <row r="148" spans="1:10" ht="16" hidden="1" x14ac:dyDescent="0.2">
      <c r="A148" s="63"/>
      <c r="B148" s="258"/>
      <c r="C148" s="44"/>
      <c r="D148" s="44"/>
      <c r="E148" s="165"/>
      <c r="F148" s="314"/>
      <c r="G148" s="277"/>
      <c r="H148" s="79"/>
      <c r="I148" s="144"/>
      <c r="J148" s="23"/>
    </row>
    <row r="149" spans="1:10" ht="16" hidden="1" x14ac:dyDescent="0.2">
      <c r="A149" s="63"/>
      <c r="B149" s="75" t="s">
        <v>564</v>
      </c>
      <c r="C149" s="168" t="s">
        <v>330</v>
      </c>
      <c r="D149" s="168" t="s">
        <v>411</v>
      </c>
      <c r="E149" s="169">
        <v>200000</v>
      </c>
      <c r="F149" s="254">
        <v>23.94</v>
      </c>
      <c r="G149" s="478">
        <v>1.26</v>
      </c>
      <c r="H149" s="343">
        <f>SUM(F149:G149)</f>
        <v>25.200000000000003</v>
      </c>
      <c r="I149" s="144">
        <f>SUM(H149:H154)</f>
        <v>32.660000000000004</v>
      </c>
      <c r="J149" s="23"/>
    </row>
    <row r="150" spans="1:10" ht="16" hidden="1" x14ac:dyDescent="0.2">
      <c r="A150" s="63"/>
      <c r="B150" s="75" t="s">
        <v>564</v>
      </c>
      <c r="C150" s="168" t="s">
        <v>330</v>
      </c>
      <c r="D150" s="168" t="s">
        <v>417</v>
      </c>
      <c r="E150" s="169">
        <v>10000</v>
      </c>
      <c r="F150" s="254">
        <v>2.83</v>
      </c>
      <c r="G150" s="479"/>
      <c r="H150" s="343">
        <f>F150</f>
        <v>2.83</v>
      </c>
      <c r="I150" s="144"/>
      <c r="J150" s="23"/>
    </row>
    <row r="151" spans="1:10" ht="16" hidden="1" x14ac:dyDescent="0.2">
      <c r="A151" s="63"/>
      <c r="B151" s="75" t="s">
        <v>564</v>
      </c>
      <c r="C151" s="168" t="s">
        <v>330</v>
      </c>
      <c r="D151" s="168" t="s">
        <v>412</v>
      </c>
      <c r="E151" s="169">
        <v>10000</v>
      </c>
      <c r="F151" s="109">
        <v>3.42</v>
      </c>
      <c r="G151" s="479"/>
      <c r="H151" s="78">
        <f>F151</f>
        <v>3.42</v>
      </c>
      <c r="I151" s="144"/>
      <c r="J151" s="23"/>
    </row>
    <row r="152" spans="1:10" ht="16" hidden="1" x14ac:dyDescent="0.2">
      <c r="A152" s="63"/>
      <c r="B152" s="75" t="s">
        <v>564</v>
      </c>
      <c r="C152" s="168" t="s">
        <v>330</v>
      </c>
      <c r="D152" s="168" t="s">
        <v>413</v>
      </c>
      <c r="E152" s="169">
        <v>10000</v>
      </c>
      <c r="F152" s="109">
        <v>0.42</v>
      </c>
      <c r="G152" s="479"/>
      <c r="H152" s="78">
        <f>F152</f>
        <v>0.42</v>
      </c>
      <c r="I152" s="144"/>
      <c r="J152" s="23"/>
    </row>
    <row r="153" spans="1:10" ht="16" hidden="1" x14ac:dyDescent="0.2">
      <c r="A153" s="63"/>
      <c r="B153" s="75" t="s">
        <v>564</v>
      </c>
      <c r="C153" s="168" t="s">
        <v>330</v>
      </c>
      <c r="D153" s="168" t="s">
        <v>418</v>
      </c>
      <c r="E153" s="169">
        <v>10000</v>
      </c>
      <c r="F153" s="253">
        <v>0.44</v>
      </c>
      <c r="G153" s="479"/>
      <c r="H153" s="78">
        <f>F153</f>
        <v>0.44</v>
      </c>
      <c r="I153" s="144"/>
      <c r="J153" s="23"/>
    </row>
    <row r="154" spans="1:10" ht="16" hidden="1" x14ac:dyDescent="0.2">
      <c r="A154" s="63"/>
      <c r="B154" s="75" t="s">
        <v>564</v>
      </c>
      <c r="C154" s="168" t="s">
        <v>330</v>
      </c>
      <c r="D154" s="168" t="s">
        <v>414</v>
      </c>
      <c r="E154" s="169">
        <v>10000</v>
      </c>
      <c r="F154" s="253">
        <v>0.35</v>
      </c>
      <c r="G154" s="479"/>
      <c r="H154" s="78">
        <f>F154</f>
        <v>0.35</v>
      </c>
      <c r="I154" s="144"/>
      <c r="J154" s="23"/>
    </row>
    <row r="155" spans="1:10" ht="16" hidden="1" x14ac:dyDescent="0.2">
      <c r="A155" s="63"/>
      <c r="B155" s="172"/>
      <c r="C155" s="168"/>
      <c r="D155" s="212"/>
      <c r="E155" s="169"/>
      <c r="F155" s="78"/>
      <c r="G155" s="277"/>
      <c r="H155" s="78"/>
      <c r="I155" s="144"/>
      <c r="J155" s="23"/>
    </row>
    <row r="156" spans="1:10" ht="16" hidden="1" x14ac:dyDescent="0.2">
      <c r="A156" s="63"/>
      <c r="B156" s="172" t="s">
        <v>565</v>
      </c>
      <c r="C156" s="168" t="s">
        <v>490</v>
      </c>
      <c r="D156" s="212" t="s">
        <v>411</v>
      </c>
      <c r="E156" s="169">
        <v>10000</v>
      </c>
      <c r="F156" s="109" t="s">
        <v>492</v>
      </c>
      <c r="G156" s="479">
        <v>3.08</v>
      </c>
      <c r="H156" s="78">
        <f>G156</f>
        <v>3.08</v>
      </c>
      <c r="I156" s="144">
        <f>H156</f>
        <v>3.08</v>
      </c>
      <c r="J156" s="23"/>
    </row>
    <row r="157" spans="1:10" ht="16" hidden="1" x14ac:dyDescent="0.2">
      <c r="A157" s="63"/>
      <c r="B157" s="172"/>
      <c r="C157" s="168"/>
      <c r="D157" s="212"/>
      <c r="E157" s="169"/>
      <c r="F157" s="78"/>
      <c r="G157" s="277"/>
      <c r="H157" s="78"/>
      <c r="I157" s="144"/>
      <c r="J157" s="23"/>
    </row>
    <row r="158" spans="1:10" ht="16" hidden="1" x14ac:dyDescent="0.2">
      <c r="A158" s="63"/>
      <c r="B158" s="75" t="s">
        <v>566</v>
      </c>
      <c r="C158" s="66" t="s">
        <v>25</v>
      </c>
      <c r="D158" s="66" t="s">
        <v>411</v>
      </c>
      <c r="E158" s="79">
        <v>10000</v>
      </c>
      <c r="F158" s="109">
        <v>0</v>
      </c>
      <c r="G158" s="479">
        <f>H158-F158</f>
        <v>3.08</v>
      </c>
      <c r="H158" s="79">
        <v>3.08</v>
      </c>
      <c r="I158" s="144">
        <f>H158</f>
        <v>3.08</v>
      </c>
      <c r="J158" s="23"/>
    </row>
    <row r="159" spans="1:10" ht="16" hidden="1" x14ac:dyDescent="0.2">
      <c r="A159" s="63"/>
      <c r="B159" s="75"/>
      <c r="C159" s="66"/>
      <c r="D159" s="66"/>
      <c r="E159" s="79"/>
      <c r="F159" s="78"/>
      <c r="G159" s="277"/>
      <c r="H159" s="79"/>
      <c r="I159" s="144"/>
      <c r="J159" s="23"/>
    </row>
    <row r="160" spans="1:10" ht="16" hidden="1" x14ac:dyDescent="0.2">
      <c r="A160" s="63"/>
      <c r="B160" s="75" t="s">
        <v>567</v>
      </c>
      <c r="C160" s="66" t="s">
        <v>88</v>
      </c>
      <c r="D160" s="66" t="s">
        <v>411</v>
      </c>
      <c r="E160" s="78">
        <v>250000</v>
      </c>
      <c r="F160" s="109">
        <f>H160-G160</f>
        <v>48.24</v>
      </c>
      <c r="G160" s="479">
        <v>2.0099999999999998</v>
      </c>
      <c r="H160" s="78">
        <v>50.25</v>
      </c>
      <c r="I160" s="144">
        <f>SUM(H160:H165)</f>
        <v>132.88</v>
      </c>
      <c r="J160" s="23"/>
    </row>
    <row r="161" spans="1:10" ht="16" hidden="1" x14ac:dyDescent="0.2">
      <c r="A161" s="63"/>
      <c r="B161" s="75" t="s">
        <v>567</v>
      </c>
      <c r="C161" s="66" t="s">
        <v>88</v>
      </c>
      <c r="D161" s="66" t="s">
        <v>417</v>
      </c>
      <c r="E161" s="78">
        <v>50000</v>
      </c>
      <c r="F161" s="109">
        <v>57.85</v>
      </c>
      <c r="G161" s="479"/>
      <c r="H161" s="78">
        <f>F161</f>
        <v>57.85</v>
      </c>
      <c r="I161" s="144"/>
      <c r="J161" s="211"/>
    </row>
    <row r="162" spans="1:10" ht="16" hidden="1" x14ac:dyDescent="0.2">
      <c r="A162" s="63"/>
      <c r="B162" s="75" t="s">
        <v>567</v>
      </c>
      <c r="C162" s="66" t="s">
        <v>88</v>
      </c>
      <c r="D162" s="66" t="s">
        <v>412</v>
      </c>
      <c r="E162" s="78">
        <v>10000</v>
      </c>
      <c r="F162" s="109">
        <v>3.42</v>
      </c>
      <c r="G162" s="479"/>
      <c r="H162" s="78">
        <f>F162</f>
        <v>3.42</v>
      </c>
      <c r="I162" s="144"/>
      <c r="J162" s="23"/>
    </row>
    <row r="163" spans="1:10" ht="16" hidden="1" x14ac:dyDescent="0.2">
      <c r="A163" s="63"/>
      <c r="B163" s="75" t="s">
        <v>567</v>
      </c>
      <c r="C163" s="66" t="s">
        <v>88</v>
      </c>
      <c r="D163" s="66" t="s">
        <v>413</v>
      </c>
      <c r="E163" s="78">
        <v>250000</v>
      </c>
      <c r="F163" s="109">
        <v>10.45</v>
      </c>
      <c r="G163" s="479"/>
      <c r="H163" s="78">
        <f>F163</f>
        <v>10.45</v>
      </c>
      <c r="I163" s="144"/>
      <c r="J163" s="23"/>
    </row>
    <row r="164" spans="1:10" ht="16" hidden="1" x14ac:dyDescent="0.2">
      <c r="A164" s="63"/>
      <c r="B164" s="75" t="s">
        <v>567</v>
      </c>
      <c r="C164" s="66" t="s">
        <v>88</v>
      </c>
      <c r="D164" s="66" t="s">
        <v>418</v>
      </c>
      <c r="E164" s="78">
        <v>240000</v>
      </c>
      <c r="F164" s="109">
        <v>10.56</v>
      </c>
      <c r="G164" s="479"/>
      <c r="H164" s="79">
        <f>F164</f>
        <v>10.56</v>
      </c>
      <c r="I164" s="144"/>
      <c r="J164" s="23"/>
    </row>
    <row r="165" spans="1:10" ht="16" hidden="1" x14ac:dyDescent="0.2">
      <c r="A165" s="63"/>
      <c r="B165" s="75" t="s">
        <v>567</v>
      </c>
      <c r="C165" s="66" t="s">
        <v>88</v>
      </c>
      <c r="D165" s="66" t="s">
        <v>414</v>
      </c>
      <c r="E165" s="79">
        <v>10000</v>
      </c>
      <c r="F165" s="109">
        <v>0.35</v>
      </c>
      <c r="G165" s="479"/>
      <c r="H165" s="79">
        <f>F165</f>
        <v>0.35</v>
      </c>
      <c r="I165" s="144"/>
      <c r="J165" s="23"/>
    </row>
    <row r="166" spans="1:10" ht="16" hidden="1" x14ac:dyDescent="0.2">
      <c r="A166" s="63"/>
      <c r="B166" s="75"/>
      <c r="C166" s="66"/>
      <c r="D166" s="66"/>
      <c r="E166" s="79"/>
      <c r="F166" s="78"/>
      <c r="G166" s="277"/>
      <c r="H166" s="79"/>
      <c r="I166" s="144"/>
      <c r="J166" s="23"/>
    </row>
    <row r="167" spans="1:10" ht="16" hidden="1" x14ac:dyDescent="0.2">
      <c r="A167" s="63"/>
      <c r="B167" s="75" t="s">
        <v>568</v>
      </c>
      <c r="C167" s="66" t="s">
        <v>173</v>
      </c>
      <c r="D167" s="66" t="s">
        <v>411</v>
      </c>
      <c r="E167" s="79">
        <v>10000</v>
      </c>
      <c r="F167" s="109">
        <v>0</v>
      </c>
      <c r="G167" s="479">
        <v>8.02</v>
      </c>
      <c r="H167" s="79">
        <v>8.02</v>
      </c>
      <c r="I167" s="144">
        <f>SUM(H167:H169)</f>
        <v>20.010000000000002</v>
      </c>
      <c r="J167" s="23"/>
    </row>
    <row r="168" spans="1:10" ht="16" hidden="1" x14ac:dyDescent="0.2">
      <c r="A168" s="63"/>
      <c r="B168" s="75" t="s">
        <v>568</v>
      </c>
      <c r="C168" s="66" t="s">
        <v>173</v>
      </c>
      <c r="D168" s="66" t="s">
        <v>417</v>
      </c>
      <c r="E168" s="79">
        <v>10000</v>
      </c>
      <c r="F168" s="109">
        <v>11.57</v>
      </c>
      <c r="G168" s="479"/>
      <c r="H168" s="79">
        <f>F168</f>
        <v>11.57</v>
      </c>
      <c r="I168" s="144"/>
      <c r="J168" s="23"/>
    </row>
    <row r="169" spans="1:10" ht="16" hidden="1" x14ac:dyDescent="0.2">
      <c r="A169" s="63"/>
      <c r="B169" s="75" t="s">
        <v>568</v>
      </c>
      <c r="C169" s="66" t="s">
        <v>173</v>
      </c>
      <c r="D169" s="66" t="s">
        <v>413</v>
      </c>
      <c r="E169" s="78">
        <v>10000</v>
      </c>
      <c r="F169" s="109">
        <v>0.42</v>
      </c>
      <c r="G169" s="479"/>
      <c r="H169" s="78">
        <f>F169</f>
        <v>0.42</v>
      </c>
      <c r="I169" s="144"/>
      <c r="J169" s="23"/>
    </row>
    <row r="170" spans="1:10" ht="16" hidden="1" x14ac:dyDescent="0.2">
      <c r="A170" s="63"/>
      <c r="B170" s="75"/>
      <c r="C170" s="66"/>
      <c r="D170" s="66"/>
      <c r="E170" s="78"/>
      <c r="F170" s="78"/>
      <c r="G170" s="277"/>
      <c r="H170" s="78"/>
      <c r="I170" s="144"/>
      <c r="J170" s="23"/>
    </row>
    <row r="171" spans="1:10" ht="16" hidden="1" x14ac:dyDescent="0.2">
      <c r="A171" s="63"/>
      <c r="B171" s="75" t="s">
        <v>569</v>
      </c>
      <c r="C171" s="66" t="s">
        <v>189</v>
      </c>
      <c r="D171" s="66" t="s">
        <v>411</v>
      </c>
      <c r="E171" s="78">
        <v>100000</v>
      </c>
      <c r="F171" s="109">
        <f>H171-G171</f>
        <v>72.180000000000007</v>
      </c>
      <c r="G171" s="479">
        <v>8.02</v>
      </c>
      <c r="H171" s="78">
        <v>80.2</v>
      </c>
      <c r="I171" s="144">
        <f>SUM(H171:H172)</f>
        <v>84.38</v>
      </c>
      <c r="J171" s="211"/>
    </row>
    <row r="172" spans="1:10" ht="16" hidden="1" x14ac:dyDescent="0.2">
      <c r="A172" s="63"/>
      <c r="B172" s="75" t="s">
        <v>569</v>
      </c>
      <c r="C172" s="66" t="s">
        <v>189</v>
      </c>
      <c r="D172" s="66" t="s">
        <v>413</v>
      </c>
      <c r="E172" s="79">
        <v>100000</v>
      </c>
      <c r="F172" s="109">
        <v>4.18</v>
      </c>
      <c r="G172" s="479"/>
      <c r="H172" s="79">
        <f>F172</f>
        <v>4.18</v>
      </c>
      <c r="I172" s="144"/>
      <c r="J172" s="23"/>
    </row>
    <row r="173" spans="1:10" ht="16" hidden="1" x14ac:dyDescent="0.2">
      <c r="A173" s="63"/>
      <c r="B173" s="75"/>
      <c r="C173" s="66"/>
      <c r="D173" s="66"/>
      <c r="E173" s="79"/>
      <c r="F173" s="78"/>
      <c r="G173" s="277"/>
      <c r="H173" s="79"/>
      <c r="I173" s="144"/>
      <c r="J173" s="23"/>
    </row>
    <row r="174" spans="1:10" ht="16" hidden="1" x14ac:dyDescent="0.2">
      <c r="A174" s="63"/>
      <c r="B174" s="75" t="s">
        <v>877</v>
      </c>
      <c r="C174" s="66" t="s">
        <v>911</v>
      </c>
      <c r="D174" s="66" t="s">
        <v>878</v>
      </c>
      <c r="E174" s="79">
        <v>10000</v>
      </c>
      <c r="F174" s="109"/>
      <c r="G174" s="479">
        <v>2.0099999999999998</v>
      </c>
      <c r="H174" s="79">
        <v>2.0099999999999998</v>
      </c>
      <c r="I174" s="144">
        <v>4.9000000000000004</v>
      </c>
      <c r="J174" s="23"/>
    </row>
    <row r="175" spans="1:10" ht="17" hidden="1" customHeight="1" x14ac:dyDescent="0.2">
      <c r="A175" s="63"/>
      <c r="B175" s="75" t="s">
        <v>877</v>
      </c>
      <c r="C175" s="66" t="s">
        <v>911</v>
      </c>
      <c r="D175" s="66" t="s">
        <v>417</v>
      </c>
      <c r="E175" s="79">
        <v>5000</v>
      </c>
      <c r="F175" s="109">
        <v>2.21</v>
      </c>
      <c r="G175" s="479"/>
      <c r="H175" s="79">
        <v>2.21</v>
      </c>
      <c r="I175" s="144"/>
      <c r="J175" s="23"/>
    </row>
    <row r="176" spans="1:10" ht="16" hidden="1" x14ac:dyDescent="0.2">
      <c r="A176" s="63"/>
      <c r="B176" s="75" t="s">
        <v>877</v>
      </c>
      <c r="C176" s="66" t="s">
        <v>911</v>
      </c>
      <c r="D176" s="66" t="s">
        <v>879</v>
      </c>
      <c r="E176" s="79">
        <v>2000</v>
      </c>
      <c r="F176" s="109">
        <v>0.68</v>
      </c>
      <c r="G176" s="479"/>
      <c r="H176" s="79">
        <v>0.68</v>
      </c>
      <c r="I176" s="144"/>
      <c r="J176" s="23"/>
    </row>
    <row r="177" spans="1:10" ht="16" hidden="1" x14ac:dyDescent="0.2">
      <c r="A177" s="63"/>
      <c r="B177" s="75"/>
      <c r="C177" s="66"/>
      <c r="D177" s="66"/>
      <c r="E177" s="79"/>
      <c r="F177" s="78"/>
      <c r="G177" s="277"/>
      <c r="H177" s="79"/>
      <c r="I177" s="144"/>
      <c r="J177" s="23"/>
    </row>
    <row r="178" spans="1:10" ht="16" hidden="1" x14ac:dyDescent="0.2">
      <c r="A178" s="63"/>
      <c r="B178" s="75" t="s">
        <v>570</v>
      </c>
      <c r="C178" s="66" t="s">
        <v>143</v>
      </c>
      <c r="D178" s="66" t="s">
        <v>411</v>
      </c>
      <c r="E178" s="78">
        <v>10000</v>
      </c>
      <c r="F178" s="109">
        <v>0</v>
      </c>
      <c r="G178" s="479">
        <v>0.66</v>
      </c>
      <c r="H178" s="78">
        <v>0.66</v>
      </c>
      <c r="I178" s="144">
        <f>SUM(H178:H179)</f>
        <v>4.84</v>
      </c>
      <c r="J178" s="211"/>
    </row>
    <row r="179" spans="1:10" ht="16" hidden="1" x14ac:dyDescent="0.2">
      <c r="A179" s="63"/>
      <c r="B179" s="75" t="s">
        <v>570</v>
      </c>
      <c r="C179" s="66" t="s">
        <v>143</v>
      </c>
      <c r="D179" s="66" t="s">
        <v>413</v>
      </c>
      <c r="E179" s="79">
        <v>100000</v>
      </c>
      <c r="F179" s="109">
        <v>4.18</v>
      </c>
      <c r="G179" s="479"/>
      <c r="H179" s="79">
        <f>F179</f>
        <v>4.18</v>
      </c>
      <c r="I179" s="144"/>
      <c r="J179" s="23"/>
    </row>
    <row r="180" spans="1:10" ht="16" hidden="1" x14ac:dyDescent="0.2">
      <c r="A180" s="63"/>
      <c r="B180" s="75"/>
      <c r="C180" s="66"/>
      <c r="D180" s="66"/>
      <c r="E180" s="79"/>
      <c r="F180" s="78"/>
      <c r="G180" s="277"/>
      <c r="H180" s="79"/>
      <c r="I180" s="144"/>
      <c r="J180" s="23"/>
    </row>
    <row r="181" spans="1:10" ht="16" hidden="1" x14ac:dyDescent="0.2">
      <c r="A181" s="63"/>
      <c r="B181" s="75" t="s">
        <v>571</v>
      </c>
      <c r="C181" s="66" t="s">
        <v>235</v>
      </c>
      <c r="D181" s="66" t="s">
        <v>411</v>
      </c>
      <c r="E181" s="79">
        <v>10000</v>
      </c>
      <c r="F181" s="109">
        <v>0</v>
      </c>
      <c r="G181" s="479">
        <f>H181-F181</f>
        <v>2.0099999999999998</v>
      </c>
      <c r="H181" s="79">
        <v>2.0099999999999998</v>
      </c>
      <c r="I181" s="144">
        <f>SUM(H181:H182)</f>
        <v>6.42</v>
      </c>
      <c r="J181" s="23"/>
    </row>
    <row r="182" spans="1:10" ht="16" hidden="1" x14ac:dyDescent="0.2">
      <c r="A182" s="63"/>
      <c r="B182" s="75" t="s">
        <v>571</v>
      </c>
      <c r="C182" s="66" t="s">
        <v>235</v>
      </c>
      <c r="D182" s="66" t="s">
        <v>417</v>
      </c>
      <c r="E182" s="79">
        <v>10000</v>
      </c>
      <c r="F182" s="109">
        <v>4.41</v>
      </c>
      <c r="G182" s="479"/>
      <c r="H182" s="79">
        <f>F182</f>
        <v>4.41</v>
      </c>
      <c r="I182" s="144"/>
      <c r="J182" s="23"/>
    </row>
    <row r="183" spans="1:10" ht="16" hidden="1" x14ac:dyDescent="0.2">
      <c r="A183" s="63"/>
      <c r="B183" s="75"/>
      <c r="C183" s="66"/>
      <c r="D183" s="66"/>
      <c r="E183" s="79"/>
      <c r="F183" s="78"/>
      <c r="G183" s="277"/>
      <c r="H183" s="79"/>
      <c r="I183" s="144"/>
      <c r="J183" s="23"/>
    </row>
    <row r="184" spans="1:10" ht="16" hidden="1" x14ac:dyDescent="0.2">
      <c r="A184" s="63"/>
      <c r="B184" s="75" t="s">
        <v>655</v>
      </c>
      <c r="C184" s="66" t="s">
        <v>654</v>
      </c>
      <c r="D184" s="66" t="s">
        <v>411</v>
      </c>
      <c r="E184" s="79">
        <v>10000</v>
      </c>
      <c r="F184" s="109">
        <v>12.54</v>
      </c>
      <c r="G184" s="479">
        <v>0.66</v>
      </c>
      <c r="H184" s="79">
        <v>13.2</v>
      </c>
      <c r="I184" s="144">
        <f>SUM(H184:H189)</f>
        <v>42.33</v>
      </c>
      <c r="J184" s="23"/>
    </row>
    <row r="185" spans="1:10" ht="16" hidden="1" x14ac:dyDescent="0.2">
      <c r="A185" s="63"/>
      <c r="B185" s="75" t="s">
        <v>655</v>
      </c>
      <c r="C185" s="66" t="s">
        <v>654</v>
      </c>
      <c r="D185" s="66" t="s">
        <v>417</v>
      </c>
      <c r="E185" s="79">
        <v>100000</v>
      </c>
      <c r="F185" s="109">
        <v>12.6</v>
      </c>
      <c r="G185" s="479"/>
      <c r="H185" s="79">
        <f>F185</f>
        <v>12.6</v>
      </c>
      <c r="I185" s="144"/>
      <c r="J185" s="23"/>
    </row>
    <row r="186" spans="1:10" ht="16" hidden="1" x14ac:dyDescent="0.2">
      <c r="A186" s="63"/>
      <c r="B186" s="75" t="s">
        <v>655</v>
      </c>
      <c r="C186" s="66" t="s">
        <v>654</v>
      </c>
      <c r="D186" s="66" t="s">
        <v>412</v>
      </c>
      <c r="E186" s="79">
        <v>10000</v>
      </c>
      <c r="F186" s="109">
        <v>3.42</v>
      </c>
      <c r="G186" s="479"/>
      <c r="H186" s="79">
        <f>F186</f>
        <v>3.42</v>
      </c>
      <c r="I186" s="144"/>
      <c r="J186" s="23"/>
    </row>
    <row r="187" spans="1:10" ht="16" hidden="1" x14ac:dyDescent="0.2">
      <c r="A187" s="63"/>
      <c r="B187" s="75" t="s">
        <v>655</v>
      </c>
      <c r="C187" s="66" t="s">
        <v>654</v>
      </c>
      <c r="D187" s="66" t="s">
        <v>413</v>
      </c>
      <c r="E187" s="78">
        <v>200000</v>
      </c>
      <c r="F187" s="109">
        <v>8.36</v>
      </c>
      <c r="G187" s="479"/>
      <c r="H187" s="78">
        <f>F187</f>
        <v>8.36</v>
      </c>
      <c r="I187" s="144"/>
      <c r="J187" s="23"/>
    </row>
    <row r="188" spans="1:10" ht="16" hidden="1" x14ac:dyDescent="0.2">
      <c r="A188" s="63"/>
      <c r="B188" s="75" t="s">
        <v>655</v>
      </c>
      <c r="C188" s="66" t="s">
        <v>654</v>
      </c>
      <c r="D188" s="66" t="s">
        <v>418</v>
      </c>
      <c r="E188" s="79">
        <v>100000</v>
      </c>
      <c r="F188" s="109">
        <v>4.4000000000000004</v>
      </c>
      <c r="G188" s="479"/>
      <c r="H188" s="79">
        <f>F188</f>
        <v>4.4000000000000004</v>
      </c>
      <c r="I188" s="144"/>
      <c r="J188" s="23"/>
    </row>
    <row r="189" spans="1:10" ht="16" hidden="1" x14ac:dyDescent="0.2">
      <c r="A189" s="63"/>
      <c r="B189" s="75" t="s">
        <v>655</v>
      </c>
      <c r="C189" s="66" t="s">
        <v>654</v>
      </c>
      <c r="D189" s="66" t="s">
        <v>414</v>
      </c>
      <c r="E189" s="79">
        <v>10000</v>
      </c>
      <c r="F189" s="109">
        <v>0.35</v>
      </c>
      <c r="G189" s="479"/>
      <c r="H189" s="79">
        <f>F189</f>
        <v>0.35</v>
      </c>
      <c r="I189" s="144"/>
      <c r="J189" s="23"/>
    </row>
    <row r="190" spans="1:10" ht="16" hidden="1" x14ac:dyDescent="0.2">
      <c r="A190" s="63"/>
      <c r="B190" s="75"/>
      <c r="C190" s="66"/>
      <c r="D190" s="66"/>
      <c r="E190" s="79"/>
      <c r="F190" s="78"/>
      <c r="G190" s="277"/>
      <c r="H190" s="79"/>
      <c r="I190" s="144"/>
      <c r="J190" s="23"/>
    </row>
    <row r="191" spans="1:10" ht="16" hidden="1" x14ac:dyDescent="0.2">
      <c r="A191" s="63"/>
      <c r="B191" s="75" t="s">
        <v>934</v>
      </c>
      <c r="C191" s="66" t="s">
        <v>935</v>
      </c>
      <c r="D191" s="66" t="s">
        <v>411</v>
      </c>
      <c r="E191" s="79">
        <v>10000</v>
      </c>
      <c r="F191" s="78">
        <v>0</v>
      </c>
      <c r="G191" s="277">
        <v>0.66</v>
      </c>
      <c r="H191" s="79"/>
      <c r="I191" s="144">
        <v>0.66</v>
      </c>
      <c r="J191" s="23" t="s">
        <v>927</v>
      </c>
    </row>
    <row r="192" spans="1:10" ht="16" hidden="1" x14ac:dyDescent="0.2">
      <c r="A192" s="63"/>
      <c r="B192" s="75"/>
      <c r="C192" s="66"/>
      <c r="D192" s="66"/>
      <c r="E192" s="79"/>
      <c r="F192" s="78"/>
      <c r="G192" s="277"/>
      <c r="H192" s="79"/>
      <c r="I192" s="144"/>
      <c r="J192" s="23"/>
    </row>
    <row r="193" spans="1:18" ht="16" hidden="1" x14ac:dyDescent="0.2">
      <c r="A193" s="63"/>
      <c r="B193" s="75" t="s">
        <v>572</v>
      </c>
      <c r="C193" s="66" t="s">
        <v>29</v>
      </c>
      <c r="D193" s="66" t="s">
        <v>411</v>
      </c>
      <c r="E193" s="78">
        <v>10000</v>
      </c>
      <c r="F193" s="109">
        <v>0</v>
      </c>
      <c r="G193" s="479">
        <f>H193-F193</f>
        <v>3.08</v>
      </c>
      <c r="H193" s="78">
        <v>3.08</v>
      </c>
      <c r="I193" s="144">
        <f>SUM(H193:H193)</f>
        <v>3.08</v>
      </c>
      <c r="J193" s="211"/>
    </row>
    <row r="194" spans="1:18" ht="16" hidden="1" x14ac:dyDescent="0.2">
      <c r="A194" s="63"/>
      <c r="B194" s="75"/>
      <c r="C194" s="66"/>
      <c r="D194" s="66"/>
      <c r="E194" s="79"/>
      <c r="F194" s="78"/>
      <c r="G194" s="277"/>
      <c r="H194" s="79"/>
      <c r="I194" s="144"/>
      <c r="J194" s="23"/>
    </row>
    <row r="195" spans="1:18" ht="16" hidden="1" x14ac:dyDescent="0.2">
      <c r="A195" s="63"/>
      <c r="B195" s="75" t="s">
        <v>573</v>
      </c>
      <c r="C195" s="66" t="s">
        <v>201</v>
      </c>
      <c r="D195" s="66" t="s">
        <v>411</v>
      </c>
      <c r="E195" s="79">
        <v>10000</v>
      </c>
      <c r="F195" s="109">
        <v>0</v>
      </c>
      <c r="G195" s="479">
        <f>H195-F195</f>
        <v>1.26</v>
      </c>
      <c r="H195" s="79">
        <v>1.26</v>
      </c>
      <c r="I195" s="144">
        <f>SUM(H195:H200)</f>
        <v>25.18</v>
      </c>
      <c r="J195" s="23"/>
    </row>
    <row r="196" spans="1:18" ht="16" hidden="1" x14ac:dyDescent="0.2">
      <c r="A196" s="63"/>
      <c r="B196" s="75" t="s">
        <v>573</v>
      </c>
      <c r="C196" s="66" t="s">
        <v>201</v>
      </c>
      <c r="D196" s="173" t="s">
        <v>417</v>
      </c>
      <c r="E196" s="79">
        <v>10000</v>
      </c>
      <c r="F196" s="109">
        <v>11.57</v>
      </c>
      <c r="G196" s="479"/>
      <c r="H196" s="79">
        <f>F196</f>
        <v>11.57</v>
      </c>
      <c r="I196" s="144"/>
      <c r="J196" s="23"/>
    </row>
    <row r="197" spans="1:18" ht="16" hidden="1" x14ac:dyDescent="0.2">
      <c r="A197" s="63"/>
      <c r="B197" s="75" t="s">
        <v>573</v>
      </c>
      <c r="C197" s="66" t="s">
        <v>201</v>
      </c>
      <c r="D197" s="173" t="s">
        <v>412</v>
      </c>
      <c r="E197" s="79">
        <v>10000</v>
      </c>
      <c r="F197" s="109">
        <v>3.42</v>
      </c>
      <c r="G197" s="479"/>
      <c r="H197" s="79">
        <f>F197</f>
        <v>3.42</v>
      </c>
      <c r="I197" s="144"/>
      <c r="J197" s="23"/>
    </row>
    <row r="198" spans="1:18" ht="16" hidden="1" x14ac:dyDescent="0.2">
      <c r="A198" s="63"/>
      <c r="B198" s="75" t="s">
        <v>573</v>
      </c>
      <c r="C198" s="66" t="s">
        <v>201</v>
      </c>
      <c r="D198" s="173" t="s">
        <v>413</v>
      </c>
      <c r="E198" s="79">
        <v>100000</v>
      </c>
      <c r="F198" s="109">
        <v>4.18</v>
      </c>
      <c r="G198" s="479"/>
      <c r="H198" s="79">
        <f>F198</f>
        <v>4.18</v>
      </c>
      <c r="I198" s="144"/>
      <c r="J198" s="23"/>
    </row>
    <row r="199" spans="1:18" ht="16" hidden="1" x14ac:dyDescent="0.2">
      <c r="A199" s="63"/>
      <c r="B199" s="75" t="s">
        <v>573</v>
      </c>
      <c r="C199" s="66" t="s">
        <v>201</v>
      </c>
      <c r="D199" s="173" t="s">
        <v>418</v>
      </c>
      <c r="E199" s="78">
        <v>100000</v>
      </c>
      <c r="F199" s="109">
        <v>4.4000000000000004</v>
      </c>
      <c r="G199" s="479"/>
      <c r="H199" s="79">
        <f>F199</f>
        <v>4.4000000000000004</v>
      </c>
      <c r="I199" s="144"/>
      <c r="J199" s="23"/>
    </row>
    <row r="200" spans="1:18" ht="16" hidden="1" x14ac:dyDescent="0.2">
      <c r="A200" s="63"/>
      <c r="B200" s="75" t="s">
        <v>573</v>
      </c>
      <c r="C200" s="66" t="s">
        <v>201</v>
      </c>
      <c r="D200" s="173" t="s">
        <v>414</v>
      </c>
      <c r="E200" s="79">
        <v>10000</v>
      </c>
      <c r="F200" s="109">
        <v>0.35</v>
      </c>
      <c r="G200" s="479"/>
      <c r="H200" s="79">
        <f>F200</f>
        <v>0.35</v>
      </c>
      <c r="I200" s="144"/>
      <c r="J200" s="23"/>
    </row>
    <row r="201" spans="1:18" ht="16" hidden="1" x14ac:dyDescent="0.2">
      <c r="A201" s="63"/>
      <c r="B201" s="75"/>
      <c r="C201" s="66"/>
      <c r="D201" s="66"/>
      <c r="E201" s="79"/>
      <c r="F201" s="78"/>
      <c r="G201" s="277"/>
      <c r="H201" s="79"/>
      <c r="I201" s="144"/>
      <c r="J201" s="23"/>
    </row>
    <row r="202" spans="1:18" ht="16" hidden="1" x14ac:dyDescent="0.2">
      <c r="A202" s="63"/>
      <c r="B202" s="75" t="s">
        <v>574</v>
      </c>
      <c r="C202" s="85" t="s">
        <v>226</v>
      </c>
      <c r="D202" s="85" t="s">
        <v>411</v>
      </c>
      <c r="E202" s="86">
        <v>10000</v>
      </c>
      <c r="F202" s="251">
        <v>0</v>
      </c>
      <c r="G202" s="478">
        <v>0.91</v>
      </c>
      <c r="H202" s="86">
        <f>SUM(F202:G202)</f>
        <v>0.91</v>
      </c>
      <c r="I202" s="242">
        <f>SUM(H202:H202)</f>
        <v>0.91</v>
      </c>
      <c r="J202" s="23"/>
    </row>
    <row r="203" spans="1:18" ht="16" hidden="1" x14ac:dyDescent="0.2">
      <c r="A203" s="63"/>
      <c r="B203" s="75"/>
      <c r="C203" s="85"/>
      <c r="D203" s="85"/>
      <c r="E203" s="86"/>
      <c r="F203" s="86"/>
      <c r="G203" s="278"/>
      <c r="H203" s="86"/>
      <c r="I203" s="242"/>
      <c r="J203" s="23"/>
    </row>
    <row r="204" spans="1:18" ht="16" hidden="1" x14ac:dyDescent="0.2">
      <c r="A204" s="63"/>
      <c r="B204" s="75" t="s">
        <v>575</v>
      </c>
      <c r="C204" s="168" t="s">
        <v>332</v>
      </c>
      <c r="D204" s="168" t="s">
        <v>411</v>
      </c>
      <c r="E204" s="169">
        <v>360000</v>
      </c>
      <c r="F204" s="251">
        <f>H204-G204</f>
        <v>23.1</v>
      </c>
      <c r="G204" s="479">
        <v>0.66</v>
      </c>
      <c r="H204" s="86">
        <v>23.76</v>
      </c>
      <c r="I204" s="242">
        <f>SUM(H204:H205)</f>
        <v>38.81</v>
      </c>
      <c r="J204" s="23"/>
      <c r="M204" s="13"/>
      <c r="N204" s="42"/>
      <c r="O204" s="45"/>
    </row>
    <row r="205" spans="1:18" ht="16" hidden="1" x14ac:dyDescent="0.2">
      <c r="A205" s="63"/>
      <c r="B205" s="75" t="s">
        <v>575</v>
      </c>
      <c r="C205" s="168" t="s">
        <v>332</v>
      </c>
      <c r="D205" s="168" t="s">
        <v>413</v>
      </c>
      <c r="E205" s="169">
        <v>360000</v>
      </c>
      <c r="F205" s="251">
        <v>15.05</v>
      </c>
      <c r="G205" s="480"/>
      <c r="H205" s="86">
        <f>F205</f>
        <v>15.05</v>
      </c>
      <c r="I205" s="242"/>
      <c r="J205" s="23"/>
      <c r="M205" s="13"/>
      <c r="N205" s="42"/>
      <c r="O205" s="45"/>
    </row>
    <row r="206" spans="1:18" ht="16" hidden="1" x14ac:dyDescent="0.2">
      <c r="A206" s="63"/>
      <c r="B206" s="75"/>
      <c r="C206" s="168"/>
      <c r="D206" s="168"/>
      <c r="E206" s="169"/>
      <c r="F206" s="86"/>
      <c r="G206" s="278"/>
      <c r="H206" s="86"/>
      <c r="I206" s="242"/>
      <c r="J206" s="23"/>
      <c r="M206" s="13"/>
      <c r="N206" s="42"/>
      <c r="O206" s="45"/>
    </row>
    <row r="207" spans="1:18" ht="16" hidden="1" x14ac:dyDescent="0.2">
      <c r="A207" s="63"/>
      <c r="B207" s="75" t="s">
        <v>576</v>
      </c>
      <c r="C207" s="66" t="s">
        <v>71</v>
      </c>
      <c r="D207" s="66" t="s">
        <v>411</v>
      </c>
      <c r="E207" s="78">
        <v>50000</v>
      </c>
      <c r="F207" s="109">
        <f>H207-G207</f>
        <v>12.32</v>
      </c>
      <c r="G207" s="479">
        <v>3.08</v>
      </c>
      <c r="H207" s="78">
        <v>15.4</v>
      </c>
      <c r="I207" s="144">
        <f>SUM(H207:H212)</f>
        <v>33.370000000000012</v>
      </c>
      <c r="J207" s="23"/>
    </row>
    <row r="208" spans="1:18" s="226" customFormat="1" ht="16" hidden="1" x14ac:dyDescent="0.2">
      <c r="A208" s="63"/>
      <c r="B208" s="81" t="s">
        <v>576</v>
      </c>
      <c r="C208" s="82" t="s">
        <v>71</v>
      </c>
      <c r="D208" s="66" t="s">
        <v>417</v>
      </c>
      <c r="E208" s="78">
        <v>30000</v>
      </c>
      <c r="F208" s="109">
        <v>13.23</v>
      </c>
      <c r="G208" s="479"/>
      <c r="H208" s="78">
        <f>F208</f>
        <v>13.23</v>
      </c>
      <c r="I208" s="144"/>
      <c r="J208" s="23" t="s">
        <v>820</v>
      </c>
      <c r="K208"/>
      <c r="L208"/>
      <c r="M208"/>
      <c r="N208"/>
      <c r="O208"/>
      <c r="P208"/>
      <c r="Q208"/>
      <c r="R208"/>
    </row>
    <row r="209" spans="1:10" ht="16" hidden="1" x14ac:dyDescent="0.2">
      <c r="A209" s="63"/>
      <c r="B209" s="75" t="s">
        <v>576</v>
      </c>
      <c r="C209" s="66" t="s">
        <v>71</v>
      </c>
      <c r="D209" s="66" t="s">
        <v>412</v>
      </c>
      <c r="E209" s="79">
        <v>8000</v>
      </c>
      <c r="F209" s="109">
        <v>2.74</v>
      </c>
      <c r="G209" s="479"/>
      <c r="H209" s="79">
        <f>F209</f>
        <v>2.74</v>
      </c>
      <c r="I209" s="144"/>
      <c r="J209" s="23"/>
    </row>
    <row r="210" spans="1:10" ht="16" hidden="1" x14ac:dyDescent="0.2">
      <c r="A210" s="63"/>
      <c r="B210" s="75" t="s">
        <v>576</v>
      </c>
      <c r="C210" s="66" t="s">
        <v>71</v>
      </c>
      <c r="D210" s="66" t="s">
        <v>413</v>
      </c>
      <c r="E210" s="79">
        <v>20000</v>
      </c>
      <c r="F210" s="109">
        <v>0.84</v>
      </c>
      <c r="G210" s="479"/>
      <c r="H210" s="79">
        <f>F210</f>
        <v>0.84</v>
      </c>
      <c r="I210" s="144"/>
      <c r="J210" s="23"/>
    </row>
    <row r="211" spans="1:10" ht="16" hidden="1" x14ac:dyDescent="0.2">
      <c r="A211" s="63"/>
      <c r="B211" s="75" t="s">
        <v>576</v>
      </c>
      <c r="C211" s="66" t="s">
        <v>71</v>
      </c>
      <c r="D211" s="66" t="s">
        <v>418</v>
      </c>
      <c r="E211" s="79">
        <v>20000</v>
      </c>
      <c r="F211" s="109">
        <v>0.88</v>
      </c>
      <c r="G211" s="479"/>
      <c r="H211" s="79">
        <f>F211</f>
        <v>0.88</v>
      </c>
      <c r="I211" s="144"/>
      <c r="J211" s="23"/>
    </row>
    <row r="212" spans="1:10" ht="16" hidden="1" x14ac:dyDescent="0.2">
      <c r="A212" s="63"/>
      <c r="B212" s="75" t="s">
        <v>576</v>
      </c>
      <c r="C212" s="66" t="s">
        <v>71</v>
      </c>
      <c r="D212" s="66" t="s">
        <v>414</v>
      </c>
      <c r="E212" s="78">
        <v>8000</v>
      </c>
      <c r="F212" s="109">
        <v>0.28000000000000003</v>
      </c>
      <c r="G212" s="277"/>
      <c r="H212" s="78">
        <f>F212</f>
        <v>0.28000000000000003</v>
      </c>
      <c r="I212" s="144"/>
      <c r="J212" s="23"/>
    </row>
    <row r="213" spans="1:10" ht="16" hidden="1" x14ac:dyDescent="0.2">
      <c r="A213" s="63"/>
      <c r="B213" s="75"/>
      <c r="C213" s="66"/>
      <c r="D213" s="66"/>
      <c r="E213" s="79"/>
      <c r="F213" s="78"/>
      <c r="G213" s="277"/>
      <c r="H213" s="79"/>
      <c r="I213" s="144"/>
      <c r="J213" s="23"/>
    </row>
    <row r="214" spans="1:10" ht="16" hidden="1" x14ac:dyDescent="0.2">
      <c r="A214" s="63"/>
      <c r="B214" s="75" t="s">
        <v>577</v>
      </c>
      <c r="C214" s="66" t="s">
        <v>131</v>
      </c>
      <c r="D214" s="66" t="s">
        <v>411</v>
      </c>
      <c r="E214" s="79">
        <v>10000</v>
      </c>
      <c r="F214" s="109">
        <v>0</v>
      </c>
      <c r="G214" s="479">
        <v>5.0199999999999996</v>
      </c>
      <c r="H214" s="79">
        <v>5.0199999999999996</v>
      </c>
      <c r="I214" s="144">
        <f>SUM(H214:H216)</f>
        <v>21.32</v>
      </c>
      <c r="J214" s="23"/>
    </row>
    <row r="215" spans="1:10" ht="16" hidden="1" x14ac:dyDescent="0.2">
      <c r="A215" s="63"/>
      <c r="B215" s="75" t="s">
        <v>577</v>
      </c>
      <c r="C215" s="66" t="s">
        <v>131</v>
      </c>
      <c r="D215" s="173" t="s">
        <v>413</v>
      </c>
      <c r="E215" s="79">
        <v>190000</v>
      </c>
      <c r="F215" s="109">
        <v>7.94</v>
      </c>
      <c r="G215" s="479"/>
      <c r="H215" s="79">
        <f>F215</f>
        <v>7.94</v>
      </c>
      <c r="I215" s="144"/>
      <c r="J215" s="23"/>
    </row>
    <row r="216" spans="1:10" ht="16" hidden="1" x14ac:dyDescent="0.2">
      <c r="A216" s="63"/>
      <c r="B216" s="75" t="s">
        <v>577</v>
      </c>
      <c r="C216" s="66" t="s">
        <v>131</v>
      </c>
      <c r="D216" s="173" t="s">
        <v>418</v>
      </c>
      <c r="E216" s="78">
        <v>190000</v>
      </c>
      <c r="F216" s="109">
        <v>8.36</v>
      </c>
      <c r="G216" s="479"/>
      <c r="H216" s="78">
        <f>F216</f>
        <v>8.36</v>
      </c>
      <c r="I216" s="144"/>
      <c r="J216" s="23"/>
    </row>
    <row r="217" spans="1:10" ht="16" hidden="1" x14ac:dyDescent="0.2">
      <c r="A217" s="63"/>
      <c r="B217" s="75"/>
      <c r="C217" s="66"/>
      <c r="D217" s="66"/>
      <c r="E217" s="79"/>
      <c r="F217" s="78"/>
      <c r="G217" s="277"/>
      <c r="H217" s="79"/>
      <c r="I217" s="144"/>
      <c r="J217" s="23"/>
    </row>
    <row r="218" spans="1:10" ht="16" hidden="1" x14ac:dyDescent="0.2">
      <c r="A218" s="63"/>
      <c r="B218" s="75" t="s">
        <v>579</v>
      </c>
      <c r="C218" s="66" t="s">
        <v>70</v>
      </c>
      <c r="D218" s="66" t="s">
        <v>411</v>
      </c>
      <c r="E218" s="79">
        <v>10000</v>
      </c>
      <c r="F218" s="109">
        <v>0</v>
      </c>
      <c r="G218" s="479">
        <f>H218-F218</f>
        <v>2.0099999999999998</v>
      </c>
      <c r="H218" s="79">
        <v>2.0099999999999998</v>
      </c>
      <c r="I218" s="144">
        <f>SUM(H218:H223)</f>
        <v>17.190000000000001</v>
      </c>
      <c r="J218" s="23"/>
    </row>
    <row r="219" spans="1:10" ht="16" hidden="1" x14ac:dyDescent="0.2">
      <c r="A219" s="63"/>
      <c r="B219" s="75" t="s">
        <v>579</v>
      </c>
      <c r="C219" s="66" t="s">
        <v>70</v>
      </c>
      <c r="D219" s="173" t="s">
        <v>417</v>
      </c>
      <c r="E219" s="79">
        <v>10000</v>
      </c>
      <c r="F219" s="109">
        <v>2.83</v>
      </c>
      <c r="G219" s="479"/>
      <c r="H219" s="79">
        <f>F219</f>
        <v>2.83</v>
      </c>
      <c r="I219" s="144"/>
      <c r="J219" s="23"/>
    </row>
    <row r="220" spans="1:10" ht="16" hidden="1" x14ac:dyDescent="0.2">
      <c r="A220" s="63"/>
      <c r="B220" s="75" t="s">
        <v>579</v>
      </c>
      <c r="C220" s="66" t="s">
        <v>70</v>
      </c>
      <c r="D220" s="173" t="s">
        <v>412</v>
      </c>
      <c r="E220" s="79">
        <v>10000</v>
      </c>
      <c r="F220" s="109">
        <v>3.42</v>
      </c>
      <c r="G220" s="479"/>
      <c r="H220" s="79">
        <f>F220</f>
        <v>3.42</v>
      </c>
      <c r="I220" s="144"/>
      <c r="J220" s="23"/>
    </row>
    <row r="221" spans="1:10" ht="16" hidden="1" x14ac:dyDescent="0.2">
      <c r="A221" s="63"/>
      <c r="B221" s="75" t="s">
        <v>579</v>
      </c>
      <c r="C221" s="66" t="s">
        <v>70</v>
      </c>
      <c r="D221" s="173" t="s">
        <v>413</v>
      </c>
      <c r="E221" s="79">
        <v>100000</v>
      </c>
      <c r="F221" s="109">
        <v>4.18</v>
      </c>
      <c r="G221" s="479"/>
      <c r="H221" s="79">
        <f>F221</f>
        <v>4.18</v>
      </c>
      <c r="I221" s="144"/>
      <c r="J221" s="23"/>
    </row>
    <row r="222" spans="1:10" ht="16" hidden="1" x14ac:dyDescent="0.2">
      <c r="A222" s="63"/>
      <c r="B222" s="75" t="s">
        <v>579</v>
      </c>
      <c r="C222" s="66" t="s">
        <v>70</v>
      </c>
      <c r="D222" s="173" t="s">
        <v>418</v>
      </c>
      <c r="E222" s="78">
        <v>100000</v>
      </c>
      <c r="F222" s="109">
        <v>4.4000000000000004</v>
      </c>
      <c r="G222" s="479"/>
      <c r="H222" s="79">
        <f>F222</f>
        <v>4.4000000000000004</v>
      </c>
      <c r="I222" s="144"/>
      <c r="J222" s="23"/>
    </row>
    <row r="223" spans="1:10" ht="16" hidden="1" x14ac:dyDescent="0.2">
      <c r="A223" s="63"/>
      <c r="B223" s="75" t="s">
        <v>579</v>
      </c>
      <c r="C223" s="66" t="s">
        <v>70</v>
      </c>
      <c r="D223" s="173" t="s">
        <v>414</v>
      </c>
      <c r="E223" s="79">
        <v>10000</v>
      </c>
      <c r="F223" s="109">
        <v>0.35</v>
      </c>
      <c r="G223" s="479"/>
      <c r="H223" s="79">
        <f>F223</f>
        <v>0.35</v>
      </c>
      <c r="I223" s="144"/>
      <c r="J223" s="23"/>
    </row>
    <row r="224" spans="1:10" ht="16" hidden="1" x14ac:dyDescent="0.2">
      <c r="A224" s="63"/>
      <c r="B224" s="75"/>
      <c r="C224" s="66"/>
      <c r="D224" s="173"/>
      <c r="E224" s="79"/>
      <c r="F224" s="78"/>
      <c r="G224" s="277"/>
      <c r="H224" s="79"/>
      <c r="I224" s="144"/>
      <c r="J224" s="23"/>
    </row>
    <row r="225" spans="1:10" ht="16" hidden="1" x14ac:dyDescent="0.2">
      <c r="A225" s="63"/>
      <c r="B225" s="75" t="s">
        <v>818</v>
      </c>
      <c r="C225" s="66" t="s">
        <v>813</v>
      </c>
      <c r="D225" s="173" t="s">
        <v>411</v>
      </c>
      <c r="E225" s="79">
        <v>10000</v>
      </c>
      <c r="F225" s="109">
        <f>H225-G225</f>
        <v>0</v>
      </c>
      <c r="G225" s="479">
        <v>0.46</v>
      </c>
      <c r="H225" s="79">
        <v>0.46</v>
      </c>
      <c r="I225" s="144">
        <f>H225</f>
        <v>0.46</v>
      </c>
      <c r="J225" s="23"/>
    </row>
    <row r="226" spans="1:10" ht="16" hidden="1" x14ac:dyDescent="0.2">
      <c r="A226" s="63"/>
      <c r="B226" s="75"/>
      <c r="C226" s="66"/>
      <c r="D226" s="173"/>
      <c r="E226" s="79"/>
      <c r="F226" s="78"/>
      <c r="G226" s="277"/>
      <c r="H226" s="79"/>
      <c r="I226" s="144"/>
      <c r="J226" s="23"/>
    </row>
    <row r="227" spans="1:10" ht="16" hidden="1" x14ac:dyDescent="0.2">
      <c r="A227" s="63"/>
      <c r="B227" s="75" t="s">
        <v>912</v>
      </c>
      <c r="C227" s="66" t="s">
        <v>913</v>
      </c>
      <c r="D227" s="173" t="s">
        <v>411</v>
      </c>
      <c r="E227" s="79">
        <v>10000</v>
      </c>
      <c r="F227" s="78">
        <v>0</v>
      </c>
      <c r="G227" s="277">
        <v>2.0099999999999998</v>
      </c>
      <c r="H227" s="79">
        <v>2.0099999999999998</v>
      </c>
      <c r="I227" s="144">
        <v>2.0099999999999998</v>
      </c>
      <c r="J227" s="23"/>
    </row>
    <row r="228" spans="1:10" ht="16" hidden="1" x14ac:dyDescent="0.2">
      <c r="A228" s="63"/>
      <c r="B228" s="75"/>
      <c r="C228" s="66"/>
      <c r="D228" s="173"/>
      <c r="E228" s="79"/>
      <c r="F228" s="78"/>
      <c r="G228" s="277"/>
      <c r="H228" s="79"/>
      <c r="I228" s="144"/>
      <c r="J228" s="23"/>
    </row>
    <row r="229" spans="1:10" ht="16" hidden="1" x14ac:dyDescent="0.2">
      <c r="A229" s="63"/>
      <c r="B229" s="75" t="s">
        <v>771</v>
      </c>
      <c r="C229" s="66" t="s">
        <v>770</v>
      </c>
      <c r="D229" s="168" t="s">
        <v>411</v>
      </c>
      <c r="E229" s="78">
        <v>10000</v>
      </c>
      <c r="F229" s="109">
        <v>0</v>
      </c>
      <c r="G229" s="479">
        <v>0.46</v>
      </c>
      <c r="H229" s="78">
        <f>F229+G229</f>
        <v>0.46</v>
      </c>
      <c r="I229" s="144">
        <f>SUM(H229:H230)</f>
        <v>4.6399999999999997</v>
      </c>
      <c r="J229" s="23"/>
    </row>
    <row r="230" spans="1:10" ht="16" hidden="1" x14ac:dyDescent="0.2">
      <c r="A230" s="63"/>
      <c r="B230" s="75" t="s">
        <v>771</v>
      </c>
      <c r="C230" s="66" t="s">
        <v>770</v>
      </c>
      <c r="D230" s="168" t="s">
        <v>413</v>
      </c>
      <c r="E230" s="78">
        <v>100000</v>
      </c>
      <c r="F230" s="109">
        <v>4.18</v>
      </c>
      <c r="G230" s="479"/>
      <c r="H230" s="78">
        <v>4.18</v>
      </c>
      <c r="I230" s="144"/>
      <c r="J230" s="23"/>
    </row>
    <row r="231" spans="1:10" ht="16" hidden="1" x14ac:dyDescent="0.2">
      <c r="A231" s="63"/>
      <c r="B231" s="75"/>
      <c r="C231" s="66"/>
      <c r="D231" s="66"/>
      <c r="E231" s="78"/>
      <c r="F231" s="78"/>
      <c r="G231" s="277"/>
      <c r="H231" s="78"/>
      <c r="I231" s="144"/>
      <c r="J231" s="23"/>
    </row>
    <row r="232" spans="1:10" ht="16" hidden="1" x14ac:dyDescent="0.2">
      <c r="A232" s="63"/>
      <c r="B232" s="75"/>
      <c r="C232" s="66"/>
      <c r="D232" s="173"/>
      <c r="E232" s="78"/>
      <c r="F232" s="78"/>
      <c r="G232" s="277"/>
      <c r="H232" s="78"/>
      <c r="I232" s="144"/>
      <c r="J232" s="23"/>
    </row>
    <row r="233" spans="1:10" ht="16" hidden="1" x14ac:dyDescent="0.2">
      <c r="A233" s="63"/>
      <c r="B233" s="75" t="s">
        <v>638</v>
      </c>
      <c r="C233" s="66" t="s">
        <v>636</v>
      </c>
      <c r="D233" s="173" t="s">
        <v>411</v>
      </c>
      <c r="E233" s="78">
        <v>100000</v>
      </c>
      <c r="F233" s="109">
        <f>H233-G233</f>
        <v>11.34</v>
      </c>
      <c r="G233" s="479">
        <v>1.26</v>
      </c>
      <c r="H233" s="78">
        <v>12.6</v>
      </c>
      <c r="I233" s="144">
        <f>SUM(H233:H236)</f>
        <v>24.73</v>
      </c>
      <c r="J233" s="23"/>
    </row>
    <row r="234" spans="1:10" ht="16" hidden="1" x14ac:dyDescent="0.2">
      <c r="A234" s="63"/>
      <c r="B234" s="75" t="s">
        <v>638</v>
      </c>
      <c r="C234" s="66" t="s">
        <v>636</v>
      </c>
      <c r="D234" s="173" t="s">
        <v>412</v>
      </c>
      <c r="E234" s="78">
        <v>10000</v>
      </c>
      <c r="F234" s="109">
        <v>3.42</v>
      </c>
      <c r="G234" s="479"/>
      <c r="H234" s="78">
        <f>F234</f>
        <v>3.42</v>
      </c>
      <c r="I234" s="144"/>
      <c r="J234" s="23"/>
    </row>
    <row r="235" spans="1:10" ht="16" hidden="1" x14ac:dyDescent="0.2">
      <c r="A235" s="63"/>
      <c r="B235" s="75" t="s">
        <v>638</v>
      </c>
      <c r="C235" s="66" t="s">
        <v>636</v>
      </c>
      <c r="D235" s="173" t="s">
        <v>413</v>
      </c>
      <c r="E235" s="78">
        <v>200000</v>
      </c>
      <c r="F235" s="109">
        <v>8.36</v>
      </c>
      <c r="G235" s="479"/>
      <c r="H235" s="78">
        <f>F235</f>
        <v>8.36</v>
      </c>
      <c r="I235" s="144"/>
      <c r="J235" s="23"/>
    </row>
    <row r="236" spans="1:10" ht="16" hidden="1" x14ac:dyDescent="0.2">
      <c r="A236" s="63"/>
      <c r="B236" s="75" t="s">
        <v>638</v>
      </c>
      <c r="C236" s="66" t="s">
        <v>636</v>
      </c>
      <c r="D236" s="173" t="s">
        <v>414</v>
      </c>
      <c r="E236" s="78">
        <v>10000</v>
      </c>
      <c r="F236" s="109">
        <v>0.35</v>
      </c>
      <c r="G236" s="479"/>
      <c r="H236" s="78">
        <f>F236</f>
        <v>0.35</v>
      </c>
      <c r="I236" s="144"/>
      <c r="J236" s="23"/>
    </row>
    <row r="237" spans="1:10" ht="16" hidden="1" x14ac:dyDescent="0.2">
      <c r="A237" s="63"/>
      <c r="B237" s="75"/>
      <c r="C237" s="66"/>
      <c r="D237" s="66"/>
      <c r="E237" s="78"/>
      <c r="F237" s="78"/>
      <c r="G237" s="277"/>
      <c r="H237" s="78"/>
      <c r="I237" s="144"/>
      <c r="J237" s="23"/>
    </row>
    <row r="238" spans="1:10" ht="16" hidden="1" x14ac:dyDescent="0.2">
      <c r="A238" s="63"/>
      <c r="B238" s="75" t="s">
        <v>583</v>
      </c>
      <c r="C238" s="66" t="s">
        <v>914</v>
      </c>
      <c r="D238" s="173" t="s">
        <v>411</v>
      </c>
      <c r="E238" s="78">
        <v>150000</v>
      </c>
      <c r="F238" s="78">
        <v>17.64</v>
      </c>
      <c r="G238" s="277">
        <v>1.26</v>
      </c>
      <c r="H238" s="78">
        <v>18.899999999999999</v>
      </c>
      <c r="I238" s="144">
        <f>SUM(H238:H243)</f>
        <v>57.59</v>
      </c>
      <c r="J238" s="23" t="s">
        <v>917</v>
      </c>
    </row>
    <row r="239" spans="1:10" ht="16" hidden="1" x14ac:dyDescent="0.2">
      <c r="A239" s="63"/>
      <c r="B239" s="75" t="s">
        <v>583</v>
      </c>
      <c r="C239" s="66" t="s">
        <v>914</v>
      </c>
      <c r="D239" s="173" t="s">
        <v>417</v>
      </c>
      <c r="E239" s="78">
        <v>50000</v>
      </c>
      <c r="F239" s="78">
        <v>22.05</v>
      </c>
      <c r="G239" s="277"/>
      <c r="H239" s="78">
        <v>22.05</v>
      </c>
      <c r="I239" s="144"/>
      <c r="J239" s="23"/>
    </row>
    <row r="240" spans="1:10" ht="17" hidden="1" customHeight="1" x14ac:dyDescent="0.2">
      <c r="A240" s="63"/>
      <c r="B240" s="75" t="s">
        <v>583</v>
      </c>
      <c r="C240" s="66" t="s">
        <v>914</v>
      </c>
      <c r="D240" s="173" t="s">
        <v>412</v>
      </c>
      <c r="E240" s="78">
        <v>10000</v>
      </c>
      <c r="F240" s="78">
        <v>3.42</v>
      </c>
      <c r="G240" s="277"/>
      <c r="H240" s="78">
        <v>3.42</v>
      </c>
      <c r="I240" s="144"/>
      <c r="J240" s="23"/>
    </row>
    <row r="241" spans="1:10" ht="16" hidden="1" x14ac:dyDescent="0.2">
      <c r="A241" s="63"/>
      <c r="B241" s="75" t="s">
        <v>583</v>
      </c>
      <c r="C241" s="66" t="s">
        <v>914</v>
      </c>
      <c r="D241" s="173" t="s">
        <v>915</v>
      </c>
      <c r="E241" s="78">
        <v>150000</v>
      </c>
      <c r="F241" s="78">
        <v>6.27</v>
      </c>
      <c r="G241" s="277"/>
      <c r="H241" s="78">
        <v>6.27</v>
      </c>
      <c r="I241" s="144"/>
      <c r="J241" s="23"/>
    </row>
    <row r="242" spans="1:10" ht="16" hidden="1" x14ac:dyDescent="0.2">
      <c r="A242" s="63"/>
      <c r="B242" s="75" t="s">
        <v>583</v>
      </c>
      <c r="C242" s="66" t="s">
        <v>914</v>
      </c>
      <c r="D242" s="173" t="s">
        <v>916</v>
      </c>
      <c r="E242" s="78">
        <v>150000</v>
      </c>
      <c r="F242" s="78">
        <v>6.6</v>
      </c>
      <c r="G242" s="277"/>
      <c r="H242" s="78">
        <v>6.6</v>
      </c>
      <c r="I242" s="144"/>
      <c r="J242" s="23"/>
    </row>
    <row r="243" spans="1:10" ht="16" hidden="1" x14ac:dyDescent="0.2">
      <c r="A243" s="63"/>
      <c r="B243" s="75" t="s">
        <v>583</v>
      </c>
      <c r="C243" s="66" t="s">
        <v>914</v>
      </c>
      <c r="D243" s="173" t="s">
        <v>414</v>
      </c>
      <c r="E243" s="78">
        <v>10000</v>
      </c>
      <c r="F243" s="78">
        <v>0.35</v>
      </c>
      <c r="G243" s="277"/>
      <c r="H243" s="78">
        <v>0.35</v>
      </c>
      <c r="I243" s="144"/>
      <c r="J243" s="23"/>
    </row>
    <row r="244" spans="1:10" ht="16" hidden="1" x14ac:dyDescent="0.2">
      <c r="A244" s="63"/>
      <c r="B244" s="75"/>
      <c r="C244" s="66"/>
      <c r="D244" s="173"/>
      <c r="E244" s="78"/>
      <c r="F244" s="78"/>
      <c r="G244" s="277"/>
      <c r="H244" s="78"/>
      <c r="I244" s="144"/>
      <c r="J244" s="23"/>
    </row>
    <row r="245" spans="1:10" ht="16" hidden="1" x14ac:dyDescent="0.2">
      <c r="A245" s="63"/>
      <c r="B245" s="75" t="s">
        <v>735</v>
      </c>
      <c r="C245" s="66" t="s">
        <v>736</v>
      </c>
      <c r="D245" s="173" t="s">
        <v>411</v>
      </c>
      <c r="E245" s="78">
        <v>10000</v>
      </c>
      <c r="F245" s="109" t="s">
        <v>492</v>
      </c>
      <c r="G245" s="479">
        <v>0.53</v>
      </c>
      <c r="H245" s="78">
        <f>SUM(F245:G245)</f>
        <v>0.53</v>
      </c>
      <c r="I245" s="144">
        <f>H245</f>
        <v>0.53</v>
      </c>
      <c r="J245" s="23"/>
    </row>
    <row r="246" spans="1:10" ht="16" hidden="1" x14ac:dyDescent="0.2">
      <c r="A246" s="63"/>
      <c r="B246" s="75"/>
      <c r="C246" s="66"/>
      <c r="D246" s="66"/>
      <c r="E246" s="78"/>
      <c r="F246" s="78"/>
      <c r="G246" s="277"/>
      <c r="H246" s="78"/>
      <c r="I246" s="144"/>
      <c r="J246" s="23"/>
    </row>
    <row r="247" spans="1:10" ht="16" hidden="1" x14ac:dyDescent="0.2">
      <c r="A247" s="63"/>
      <c r="B247" s="75" t="s">
        <v>585</v>
      </c>
      <c r="C247" s="66" t="s">
        <v>378</v>
      </c>
      <c r="D247" s="66" t="s">
        <v>411</v>
      </c>
      <c r="E247" s="78">
        <v>10000</v>
      </c>
      <c r="F247" s="109">
        <v>0</v>
      </c>
      <c r="G247" s="479">
        <f>H247-F247</f>
        <v>8.02</v>
      </c>
      <c r="H247" s="78">
        <v>8.02</v>
      </c>
      <c r="I247" s="144">
        <f>H247</f>
        <v>8.02</v>
      </c>
      <c r="J247" s="23"/>
    </row>
    <row r="248" spans="1:10" ht="16" hidden="1" x14ac:dyDescent="0.2">
      <c r="A248" s="63"/>
      <c r="B248" s="75"/>
      <c r="C248" s="66"/>
      <c r="D248" s="66"/>
      <c r="E248" s="78"/>
      <c r="F248" s="109"/>
      <c r="G248" s="479"/>
      <c r="H248" s="78"/>
      <c r="I248" s="144"/>
      <c r="J248" s="23"/>
    </row>
    <row r="249" spans="1:10" ht="16" hidden="1" x14ac:dyDescent="0.2">
      <c r="A249" s="63"/>
      <c r="B249" s="75" t="s">
        <v>625</v>
      </c>
      <c r="C249" s="66" t="s">
        <v>202</v>
      </c>
      <c r="D249" s="66" t="s">
        <v>411</v>
      </c>
      <c r="E249" s="78">
        <v>10000</v>
      </c>
      <c r="F249" s="109">
        <v>0</v>
      </c>
      <c r="G249" s="479">
        <v>0.66</v>
      </c>
      <c r="H249" s="78">
        <v>0.66</v>
      </c>
      <c r="I249" s="144">
        <v>0.66</v>
      </c>
      <c r="J249" s="23"/>
    </row>
    <row r="250" spans="1:10" ht="16" hidden="1" x14ac:dyDescent="0.2">
      <c r="A250" s="63"/>
      <c r="B250" s="75"/>
      <c r="C250" s="66"/>
      <c r="D250" s="66"/>
      <c r="E250" s="78"/>
      <c r="F250" s="78"/>
      <c r="G250" s="277"/>
      <c r="H250" s="78"/>
      <c r="I250" s="144"/>
      <c r="J250" s="23"/>
    </row>
    <row r="251" spans="1:10" ht="16" hidden="1" x14ac:dyDescent="0.2">
      <c r="A251" s="63"/>
      <c r="B251" s="75" t="s">
        <v>586</v>
      </c>
      <c r="C251" s="85" t="s">
        <v>228</v>
      </c>
      <c r="D251" s="85" t="s">
        <v>411</v>
      </c>
      <c r="E251" s="86">
        <v>10000</v>
      </c>
      <c r="F251" s="251">
        <v>0</v>
      </c>
      <c r="G251" s="479">
        <f>H251-F251</f>
        <v>0.53</v>
      </c>
      <c r="H251" s="86">
        <v>0.53</v>
      </c>
      <c r="I251" s="242">
        <f>SUM(H251:H252)</f>
        <v>0.95</v>
      </c>
      <c r="J251" s="23"/>
    </row>
    <row r="252" spans="1:10" ht="16" hidden="1" x14ac:dyDescent="0.2">
      <c r="A252" s="63"/>
      <c r="B252" s="75" t="s">
        <v>586</v>
      </c>
      <c r="C252" s="85" t="s">
        <v>228</v>
      </c>
      <c r="D252" s="85" t="s">
        <v>413</v>
      </c>
      <c r="E252" s="86">
        <v>10000</v>
      </c>
      <c r="F252" s="251">
        <v>0.42</v>
      </c>
      <c r="G252" s="479"/>
      <c r="H252" s="86">
        <v>0.42</v>
      </c>
      <c r="I252" s="242"/>
      <c r="J252" s="23"/>
    </row>
    <row r="253" spans="1:10" ht="16" hidden="1" x14ac:dyDescent="0.2">
      <c r="A253" s="63"/>
      <c r="B253" s="75"/>
      <c r="C253" s="85"/>
      <c r="D253" s="85"/>
      <c r="E253" s="86"/>
      <c r="F253" s="251"/>
      <c r="G253" s="479"/>
      <c r="H253" s="86"/>
      <c r="I253" s="242"/>
      <c r="J253" s="23"/>
    </row>
    <row r="254" spans="1:10" ht="16" hidden="1" x14ac:dyDescent="0.2">
      <c r="A254" s="63"/>
      <c r="B254" s="75" t="s">
        <v>919</v>
      </c>
      <c r="C254" s="85" t="s">
        <v>920</v>
      </c>
      <c r="D254" s="85" t="s">
        <v>411</v>
      </c>
      <c r="E254" s="86">
        <v>120000</v>
      </c>
      <c r="F254" s="251">
        <v>10.01</v>
      </c>
      <c r="G254" s="479">
        <v>0.91</v>
      </c>
      <c r="H254" s="86">
        <v>10.92</v>
      </c>
      <c r="I254" s="242">
        <v>15.1</v>
      </c>
      <c r="J254" s="23"/>
    </row>
    <row r="255" spans="1:10" ht="16" hidden="1" x14ac:dyDescent="0.2">
      <c r="A255" s="63"/>
      <c r="B255" s="75" t="s">
        <v>919</v>
      </c>
      <c r="C255" s="85" t="s">
        <v>920</v>
      </c>
      <c r="D255" s="85" t="s">
        <v>413</v>
      </c>
      <c r="E255" s="86">
        <v>100000</v>
      </c>
      <c r="F255" s="251">
        <v>4.18</v>
      </c>
      <c r="G255" s="479"/>
      <c r="H255" s="86">
        <v>4.18</v>
      </c>
      <c r="I255" s="242"/>
      <c r="J255" s="23"/>
    </row>
    <row r="256" spans="1:10" ht="16" hidden="1" x14ac:dyDescent="0.2">
      <c r="A256" s="63"/>
      <c r="B256" s="75"/>
      <c r="C256" s="85"/>
      <c r="D256" s="85"/>
      <c r="E256" s="86"/>
      <c r="F256" s="86"/>
      <c r="G256" s="277"/>
      <c r="H256" s="86"/>
      <c r="I256" s="242"/>
      <c r="J256" s="23"/>
    </row>
    <row r="257" spans="1:10" ht="16" hidden="1" x14ac:dyDescent="0.2">
      <c r="A257" s="63"/>
      <c r="B257" s="75" t="s">
        <v>719</v>
      </c>
      <c r="C257" s="85" t="s">
        <v>738</v>
      </c>
      <c r="D257" s="85" t="s">
        <v>411</v>
      </c>
      <c r="E257" s="86">
        <v>250000</v>
      </c>
      <c r="F257" s="251">
        <f>H257-G257</f>
        <v>12.72</v>
      </c>
      <c r="G257" s="479">
        <v>0.53</v>
      </c>
      <c r="H257" s="86">
        <v>13.25</v>
      </c>
      <c r="I257" s="242">
        <f>SUM(H257:H258)</f>
        <v>26.630000000000003</v>
      </c>
      <c r="J257" s="23"/>
    </row>
    <row r="258" spans="1:10" ht="16" hidden="1" x14ac:dyDescent="0.2">
      <c r="A258" s="63"/>
      <c r="B258" s="75" t="s">
        <v>719</v>
      </c>
      <c r="C258" s="85" t="s">
        <v>738</v>
      </c>
      <c r="D258" s="85" t="s">
        <v>413</v>
      </c>
      <c r="E258" s="86">
        <v>320000</v>
      </c>
      <c r="F258" s="251">
        <v>13.38</v>
      </c>
      <c r="G258" s="479"/>
      <c r="H258" s="86">
        <f>F258</f>
        <v>13.38</v>
      </c>
      <c r="I258" s="242"/>
      <c r="J258" s="23"/>
    </row>
    <row r="259" spans="1:10" ht="16" hidden="1" x14ac:dyDescent="0.2">
      <c r="A259" s="63"/>
      <c r="B259" s="75"/>
      <c r="C259" s="85"/>
      <c r="D259" s="85"/>
      <c r="E259" s="86"/>
      <c r="F259" s="86"/>
      <c r="G259" s="277"/>
      <c r="H259" s="86"/>
      <c r="I259" s="242"/>
      <c r="J259" s="23"/>
    </row>
    <row r="260" spans="1:10" ht="16" hidden="1" x14ac:dyDescent="0.2">
      <c r="A260" s="63"/>
      <c r="B260" s="75" t="s">
        <v>588</v>
      </c>
      <c r="C260" s="66" t="s">
        <v>84</v>
      </c>
      <c r="D260" s="66" t="s">
        <v>411</v>
      </c>
      <c r="E260" s="78">
        <v>10000</v>
      </c>
      <c r="F260" s="109">
        <v>0</v>
      </c>
      <c r="G260" s="479">
        <f>H260-F260</f>
        <v>0.91</v>
      </c>
      <c r="H260" s="78">
        <v>0.91</v>
      </c>
      <c r="I260" s="144">
        <f>SUM(H260:H262)</f>
        <v>2.0100000000000002</v>
      </c>
      <c r="J260" s="211"/>
    </row>
    <row r="261" spans="1:10" ht="16" hidden="1" x14ac:dyDescent="0.2">
      <c r="A261" s="63"/>
      <c r="B261" s="75" t="s">
        <v>588</v>
      </c>
      <c r="C261" s="66" t="s">
        <v>84</v>
      </c>
      <c r="D261" s="66" t="s">
        <v>412</v>
      </c>
      <c r="E261" s="78">
        <v>2000</v>
      </c>
      <c r="F261" s="109">
        <v>0.68</v>
      </c>
      <c r="G261" s="479"/>
      <c r="H261" s="78">
        <v>0.68</v>
      </c>
      <c r="I261" s="144"/>
      <c r="J261" s="211"/>
    </row>
    <row r="262" spans="1:10" ht="16" hidden="1" x14ac:dyDescent="0.2">
      <c r="A262" s="63"/>
      <c r="B262" s="75" t="s">
        <v>588</v>
      </c>
      <c r="C262" s="66" t="s">
        <v>84</v>
      </c>
      <c r="D262" s="66" t="s">
        <v>413</v>
      </c>
      <c r="E262" s="78">
        <v>10000</v>
      </c>
      <c r="F262" s="109">
        <v>0.42</v>
      </c>
      <c r="G262" s="479"/>
      <c r="H262" s="78">
        <f>F262</f>
        <v>0.42</v>
      </c>
      <c r="I262" s="144"/>
      <c r="J262" s="23"/>
    </row>
    <row r="263" spans="1:10" ht="16" hidden="1" x14ac:dyDescent="0.2">
      <c r="A263" s="63"/>
      <c r="B263" s="75"/>
      <c r="C263" s="66"/>
      <c r="D263" s="66"/>
      <c r="E263" s="78"/>
      <c r="F263" s="78"/>
      <c r="G263" s="277"/>
      <c r="H263" s="78"/>
      <c r="I263" s="144"/>
      <c r="J263" s="23"/>
    </row>
    <row r="264" spans="1:10" ht="16" hidden="1" x14ac:dyDescent="0.2">
      <c r="A264" s="63"/>
      <c r="B264" s="75" t="s">
        <v>589</v>
      </c>
      <c r="C264" s="66" t="s">
        <v>60</v>
      </c>
      <c r="D264" s="66" t="s">
        <v>411</v>
      </c>
      <c r="E264" s="78">
        <v>10000</v>
      </c>
      <c r="F264" s="109">
        <v>0</v>
      </c>
      <c r="G264" s="479">
        <f>H264-F264</f>
        <v>8.02</v>
      </c>
      <c r="H264" s="78">
        <v>8.02</v>
      </c>
      <c r="I264" s="144">
        <f>H264</f>
        <v>8.02</v>
      </c>
      <c r="J264" s="211"/>
    </row>
    <row r="265" spans="1:10" ht="16" hidden="1" x14ac:dyDescent="0.2">
      <c r="A265" s="63"/>
      <c r="B265" s="75"/>
      <c r="C265" s="66"/>
      <c r="D265" s="66"/>
      <c r="E265" s="78"/>
      <c r="F265" s="78"/>
      <c r="G265" s="277"/>
      <c r="H265" s="78"/>
      <c r="I265" s="144"/>
      <c r="J265" s="211"/>
    </row>
    <row r="266" spans="1:10" ht="16" hidden="1" x14ac:dyDescent="0.2">
      <c r="A266" s="63"/>
      <c r="B266" s="75" t="s">
        <v>923</v>
      </c>
      <c r="C266" s="66" t="s">
        <v>924</v>
      </c>
      <c r="D266" s="66" t="s">
        <v>411</v>
      </c>
      <c r="E266" s="78">
        <v>10000</v>
      </c>
      <c r="F266" s="109">
        <v>0</v>
      </c>
      <c r="G266" s="479">
        <v>2.0099999999999998</v>
      </c>
      <c r="H266" s="78">
        <v>2.0099999999999998</v>
      </c>
      <c r="I266" s="144">
        <f>SUM(H266:H267)</f>
        <v>10.37</v>
      </c>
      <c r="J266" s="211"/>
    </row>
    <row r="267" spans="1:10" ht="16" hidden="1" x14ac:dyDescent="0.2">
      <c r="A267" s="63"/>
      <c r="B267" s="75" t="s">
        <v>923</v>
      </c>
      <c r="C267" s="66" t="s">
        <v>924</v>
      </c>
      <c r="D267" s="66" t="s">
        <v>413</v>
      </c>
      <c r="E267" s="78">
        <v>200000</v>
      </c>
      <c r="F267" s="109">
        <v>8.36</v>
      </c>
      <c r="G267" s="479"/>
      <c r="H267" s="78">
        <v>8.36</v>
      </c>
      <c r="I267" s="144"/>
      <c r="J267" s="211"/>
    </row>
    <row r="268" spans="1:10" ht="16" hidden="1" x14ac:dyDescent="0.2">
      <c r="A268" s="63"/>
      <c r="B268" s="75"/>
      <c r="C268" s="66"/>
      <c r="D268" s="66"/>
      <c r="E268" s="78"/>
      <c r="F268" s="78"/>
      <c r="G268" s="277"/>
      <c r="H268" s="78"/>
      <c r="I268" s="144"/>
      <c r="J268" s="211"/>
    </row>
    <row r="269" spans="1:10" ht="16" hidden="1" x14ac:dyDescent="0.2">
      <c r="A269" s="63"/>
      <c r="B269" s="75" t="s">
        <v>819</v>
      </c>
      <c r="C269" s="66" t="s">
        <v>815</v>
      </c>
      <c r="D269" s="66" t="s">
        <v>411</v>
      </c>
      <c r="E269" s="78">
        <v>10000</v>
      </c>
      <c r="F269" s="109">
        <f>H269-G269</f>
        <v>0</v>
      </c>
      <c r="G269" s="479">
        <v>0.53</v>
      </c>
      <c r="H269" s="78">
        <v>0.53</v>
      </c>
      <c r="I269" s="144">
        <f>SUM(H269:H270)</f>
        <v>0.95</v>
      </c>
      <c r="J269" s="211"/>
    </row>
    <row r="270" spans="1:10" ht="16" hidden="1" x14ac:dyDescent="0.2">
      <c r="A270" s="63"/>
      <c r="B270" s="75" t="s">
        <v>819</v>
      </c>
      <c r="C270" s="66" t="s">
        <v>815</v>
      </c>
      <c r="D270" s="66" t="s">
        <v>413</v>
      </c>
      <c r="E270" s="78">
        <v>10000</v>
      </c>
      <c r="F270" s="109">
        <v>0.42</v>
      </c>
      <c r="G270" s="479"/>
      <c r="H270" s="78">
        <v>0.42</v>
      </c>
      <c r="I270" s="144"/>
      <c r="J270" s="211"/>
    </row>
    <row r="271" spans="1:10" ht="16" hidden="1" x14ac:dyDescent="0.2">
      <c r="A271" s="63"/>
      <c r="B271" s="75"/>
      <c r="C271" s="66"/>
      <c r="D271" s="66"/>
      <c r="E271" s="78"/>
      <c r="F271" s="78"/>
      <c r="G271" s="277"/>
      <c r="H271" s="78"/>
      <c r="I271" s="144"/>
      <c r="J271" s="23"/>
    </row>
    <row r="272" spans="1:10" ht="16" hidden="1" x14ac:dyDescent="0.2">
      <c r="A272" s="63"/>
      <c r="B272" s="75" t="s">
        <v>425</v>
      </c>
      <c r="C272" s="66" t="s">
        <v>426</v>
      </c>
      <c r="D272" s="66" t="s">
        <v>411</v>
      </c>
      <c r="E272" s="78">
        <v>10000</v>
      </c>
      <c r="F272" s="109">
        <v>0</v>
      </c>
      <c r="G272" s="479">
        <v>0.91</v>
      </c>
      <c r="H272" s="78">
        <f>SUM(F272:G272)</f>
        <v>0.91</v>
      </c>
      <c r="I272" s="144">
        <f>SUM(H272:H273)</f>
        <v>1.33</v>
      </c>
      <c r="J272" s="23"/>
    </row>
    <row r="273" spans="1:10" ht="16" hidden="1" x14ac:dyDescent="0.2">
      <c r="A273" s="63"/>
      <c r="B273" s="75" t="s">
        <v>425</v>
      </c>
      <c r="C273" s="66" t="s">
        <v>426</v>
      </c>
      <c r="D273" s="66" t="s">
        <v>413</v>
      </c>
      <c r="E273" s="78">
        <v>10000</v>
      </c>
      <c r="F273" s="109">
        <v>0.42</v>
      </c>
      <c r="G273" s="479"/>
      <c r="H273" s="78">
        <f>F273</f>
        <v>0.42</v>
      </c>
      <c r="I273" s="144"/>
      <c r="J273" s="23"/>
    </row>
    <row r="274" spans="1:10" ht="16" hidden="1" x14ac:dyDescent="0.2">
      <c r="A274" s="63"/>
      <c r="B274" s="75"/>
      <c r="C274" s="66"/>
      <c r="D274" s="66"/>
      <c r="E274" s="78"/>
      <c r="F274" s="109"/>
      <c r="G274" s="479"/>
      <c r="H274" s="78"/>
      <c r="I274" s="144"/>
    </row>
    <row r="275" spans="1:10" ht="16" hidden="1" x14ac:dyDescent="0.2">
      <c r="A275" s="63"/>
      <c r="B275" s="75" t="s">
        <v>786</v>
      </c>
      <c r="C275" s="66" t="s">
        <v>787</v>
      </c>
      <c r="D275" s="66" t="s">
        <v>411</v>
      </c>
      <c r="E275" s="78">
        <v>10000</v>
      </c>
      <c r="F275" s="109">
        <v>0</v>
      </c>
      <c r="G275" s="479">
        <v>0.66</v>
      </c>
      <c r="H275" s="78">
        <f>SUM(F275:G275)</f>
        <v>0.66</v>
      </c>
      <c r="I275" s="144">
        <f>SUM(H275:H277)</f>
        <v>1.52</v>
      </c>
      <c r="J275" s="23"/>
    </row>
    <row r="276" spans="1:10" ht="16" hidden="1" x14ac:dyDescent="0.2">
      <c r="A276" s="63"/>
      <c r="B276" s="75" t="s">
        <v>786</v>
      </c>
      <c r="C276" s="66" t="s">
        <v>787</v>
      </c>
      <c r="D276" s="66" t="s">
        <v>413</v>
      </c>
      <c r="E276" s="78">
        <v>10000</v>
      </c>
      <c r="F276" s="109">
        <v>0.42</v>
      </c>
      <c r="G276" s="479"/>
      <c r="H276" s="78">
        <f>F276</f>
        <v>0.42</v>
      </c>
      <c r="I276" s="144"/>
      <c r="J276" s="23"/>
    </row>
    <row r="277" spans="1:10" ht="16" hidden="1" x14ac:dyDescent="0.2">
      <c r="A277" s="63"/>
      <c r="B277" s="75" t="s">
        <v>786</v>
      </c>
      <c r="C277" s="66" t="s">
        <v>787</v>
      </c>
      <c r="D277" s="66" t="s">
        <v>418</v>
      </c>
      <c r="E277" s="78">
        <v>10000</v>
      </c>
      <c r="F277" s="109">
        <v>0.44</v>
      </c>
      <c r="G277" s="479"/>
      <c r="H277" s="78">
        <f>F277</f>
        <v>0.44</v>
      </c>
      <c r="I277" s="144"/>
      <c r="J277" s="23"/>
    </row>
    <row r="278" spans="1:10" ht="16" hidden="1" x14ac:dyDescent="0.2">
      <c r="A278" s="63"/>
      <c r="B278" s="75"/>
      <c r="C278" s="66"/>
      <c r="D278" s="66"/>
      <c r="E278" s="78"/>
      <c r="F278" s="78"/>
      <c r="G278" s="277"/>
      <c r="H278" s="78"/>
      <c r="I278" s="144"/>
      <c r="J278" s="23"/>
    </row>
    <row r="279" spans="1:10" ht="16" hidden="1" x14ac:dyDescent="0.2">
      <c r="A279" s="63"/>
      <c r="B279" s="290">
        <v>2235</v>
      </c>
      <c r="C279" s="66" t="s">
        <v>527</v>
      </c>
      <c r="D279" s="66" t="s">
        <v>411</v>
      </c>
      <c r="E279" s="78">
        <v>10000</v>
      </c>
      <c r="F279" s="109">
        <v>0</v>
      </c>
      <c r="G279" s="479">
        <f>H279-F279</f>
        <v>2.0099999999999998</v>
      </c>
      <c r="H279" s="78">
        <v>2.0099999999999998</v>
      </c>
      <c r="I279" s="144">
        <f>SUM(H279:H284)</f>
        <v>4.8199999999999994</v>
      </c>
      <c r="J279" s="23"/>
    </row>
    <row r="280" spans="1:10" ht="16" hidden="1" x14ac:dyDescent="0.2">
      <c r="A280" s="63"/>
      <c r="B280" s="290" t="s">
        <v>535</v>
      </c>
      <c r="C280" s="66" t="s">
        <v>527</v>
      </c>
      <c r="D280" s="66" t="s">
        <v>417</v>
      </c>
      <c r="E280" s="78">
        <v>5000</v>
      </c>
      <c r="F280" s="109">
        <v>1.42</v>
      </c>
      <c r="G280" s="479"/>
      <c r="H280" s="78">
        <f>F280</f>
        <v>1.42</v>
      </c>
      <c r="I280" s="144"/>
      <c r="J280" s="23"/>
    </row>
    <row r="281" spans="1:10" ht="16" hidden="1" x14ac:dyDescent="0.2">
      <c r="A281" s="63"/>
      <c r="B281" s="290" t="s">
        <v>535</v>
      </c>
      <c r="C281" s="66" t="s">
        <v>527</v>
      </c>
      <c r="D281" s="66" t="s">
        <v>412</v>
      </c>
      <c r="E281" s="78">
        <v>2000</v>
      </c>
      <c r="F281" s="109">
        <v>0.68</v>
      </c>
      <c r="G281" s="479"/>
      <c r="H281" s="78">
        <f>F281</f>
        <v>0.68</v>
      </c>
      <c r="I281" s="144"/>
      <c r="J281" s="23"/>
    </row>
    <row r="282" spans="1:10" ht="16" hidden="1" x14ac:dyDescent="0.2">
      <c r="A282" s="63"/>
      <c r="B282" s="290" t="s">
        <v>535</v>
      </c>
      <c r="C282" s="66" t="s">
        <v>527</v>
      </c>
      <c r="D282" s="66" t="s">
        <v>413</v>
      </c>
      <c r="E282" s="78">
        <v>10000</v>
      </c>
      <c r="F282" s="109">
        <v>0.42</v>
      </c>
      <c r="G282" s="479"/>
      <c r="H282" s="78">
        <f>F282</f>
        <v>0.42</v>
      </c>
      <c r="I282" s="144"/>
      <c r="J282" s="23"/>
    </row>
    <row r="283" spans="1:10" ht="16" hidden="1" x14ac:dyDescent="0.2">
      <c r="A283" s="63"/>
      <c r="B283" s="290" t="s">
        <v>535</v>
      </c>
      <c r="C283" s="66" t="s">
        <v>527</v>
      </c>
      <c r="D283" s="66" t="s">
        <v>418</v>
      </c>
      <c r="E283" s="78">
        <v>5000</v>
      </c>
      <c r="F283" s="109">
        <v>0.22</v>
      </c>
      <c r="G283" s="479"/>
      <c r="H283" s="78">
        <f>F283</f>
        <v>0.22</v>
      </c>
      <c r="I283" s="144"/>
      <c r="J283" s="23"/>
    </row>
    <row r="284" spans="1:10" ht="16" hidden="1" x14ac:dyDescent="0.2">
      <c r="A284" s="63"/>
      <c r="B284" s="290" t="s">
        <v>535</v>
      </c>
      <c r="C284" s="66" t="s">
        <v>527</v>
      </c>
      <c r="D284" s="66" t="s">
        <v>414</v>
      </c>
      <c r="E284" s="78">
        <v>2000</v>
      </c>
      <c r="F284" s="109">
        <v>7.0000000000000007E-2</v>
      </c>
      <c r="G284" s="479"/>
      <c r="H284" s="78">
        <f>F284</f>
        <v>7.0000000000000007E-2</v>
      </c>
      <c r="I284" s="144"/>
      <c r="J284" s="23"/>
    </row>
    <row r="285" spans="1:10" ht="16" hidden="1" x14ac:dyDescent="0.2">
      <c r="A285" s="63"/>
      <c r="B285" s="23"/>
      <c r="C285" s="66"/>
      <c r="D285" s="66"/>
      <c r="E285" s="78"/>
      <c r="F285" s="78"/>
      <c r="G285" s="277"/>
      <c r="H285" s="78"/>
      <c r="I285" s="144"/>
      <c r="J285" s="23"/>
    </row>
    <row r="286" spans="1:10" ht="16" hidden="1" x14ac:dyDescent="0.2">
      <c r="A286" s="63"/>
      <c r="B286" s="275">
        <v>2245</v>
      </c>
      <c r="C286" s="66" t="s">
        <v>639</v>
      </c>
      <c r="D286" s="66" t="s">
        <v>411</v>
      </c>
      <c r="E286" s="78">
        <v>10000</v>
      </c>
      <c r="F286" s="109">
        <v>0</v>
      </c>
      <c r="G286" s="479">
        <v>3.08</v>
      </c>
      <c r="H286" s="78">
        <f>F286+G286</f>
        <v>3.08</v>
      </c>
      <c r="I286" s="144">
        <f>SUM(H286:H287)</f>
        <v>3.5</v>
      </c>
      <c r="J286" s="23"/>
    </row>
    <row r="287" spans="1:10" ht="16" hidden="1" x14ac:dyDescent="0.2">
      <c r="A287" s="63"/>
      <c r="B287" s="275">
        <v>2245</v>
      </c>
      <c r="C287" s="66" t="s">
        <v>639</v>
      </c>
      <c r="D287" s="66" t="s">
        <v>413</v>
      </c>
      <c r="E287" s="78">
        <v>10000</v>
      </c>
      <c r="F287" s="109">
        <v>0.42</v>
      </c>
      <c r="G287" s="479"/>
      <c r="H287" s="78">
        <f>F287</f>
        <v>0.42</v>
      </c>
      <c r="I287" s="144"/>
      <c r="J287" s="23"/>
    </row>
    <row r="288" spans="1:10" ht="16" hidden="1" x14ac:dyDescent="0.2">
      <c r="A288" s="63"/>
      <c r="B288" s="275"/>
      <c r="C288" s="66"/>
      <c r="D288" s="66"/>
      <c r="E288" s="78"/>
      <c r="F288" s="78"/>
      <c r="G288" s="277"/>
      <c r="H288" s="78"/>
      <c r="I288" s="144"/>
      <c r="J288" s="23"/>
    </row>
    <row r="289" spans="1:10" ht="16" hidden="1" x14ac:dyDescent="0.2">
      <c r="A289" s="63"/>
      <c r="B289" s="275">
        <v>2281</v>
      </c>
      <c r="C289" s="66" t="s">
        <v>773</v>
      </c>
      <c r="D289" s="66" t="s">
        <v>411</v>
      </c>
      <c r="E289" s="78">
        <v>40000</v>
      </c>
      <c r="F289" s="109">
        <v>24.06</v>
      </c>
      <c r="G289" s="479">
        <f>H289-F289</f>
        <v>8.02</v>
      </c>
      <c r="H289" s="78">
        <v>32.08</v>
      </c>
      <c r="I289" s="144">
        <f>SUM(H289:H292)</f>
        <v>47.49</v>
      </c>
      <c r="J289" s="23"/>
    </row>
    <row r="290" spans="1:10" ht="16" hidden="1" x14ac:dyDescent="0.2">
      <c r="A290" s="63"/>
      <c r="B290" s="275">
        <v>2281</v>
      </c>
      <c r="C290" s="66" t="s">
        <v>773</v>
      </c>
      <c r="D290" s="66" t="s">
        <v>417</v>
      </c>
      <c r="E290" s="78">
        <v>10000</v>
      </c>
      <c r="F290" s="109">
        <v>11.57</v>
      </c>
      <c r="G290" s="479"/>
      <c r="H290" s="78">
        <f>F290</f>
        <v>11.57</v>
      </c>
      <c r="I290" s="144"/>
      <c r="J290" s="23"/>
    </row>
    <row r="291" spans="1:10" ht="16" hidden="1" x14ac:dyDescent="0.2">
      <c r="A291" s="63"/>
      <c r="B291" s="275">
        <v>2281</v>
      </c>
      <c r="C291" s="66" t="s">
        <v>773</v>
      </c>
      <c r="D291" s="66" t="s">
        <v>412</v>
      </c>
      <c r="E291" s="78">
        <v>10000</v>
      </c>
      <c r="F291" s="109">
        <v>3.42</v>
      </c>
      <c r="G291" s="479"/>
      <c r="H291" s="78">
        <f>F291</f>
        <v>3.42</v>
      </c>
      <c r="I291" s="144"/>
      <c r="J291" s="23"/>
    </row>
    <row r="292" spans="1:10" ht="16" hidden="1" x14ac:dyDescent="0.2">
      <c r="A292" s="63"/>
      <c r="B292" s="275">
        <v>2281</v>
      </c>
      <c r="C292" s="66" t="s">
        <v>773</v>
      </c>
      <c r="D292" s="66" t="s">
        <v>413</v>
      </c>
      <c r="E292" s="78">
        <v>10000</v>
      </c>
      <c r="F292" s="109">
        <v>0.42</v>
      </c>
      <c r="G292" s="479"/>
      <c r="H292" s="78">
        <f>F292</f>
        <v>0.42</v>
      </c>
      <c r="I292" s="144"/>
      <c r="J292" s="23"/>
    </row>
    <row r="293" spans="1:10" ht="16" hidden="1" x14ac:dyDescent="0.2">
      <c r="A293" s="63"/>
      <c r="B293" s="75"/>
      <c r="C293" s="66"/>
      <c r="D293" s="66"/>
      <c r="E293" s="78"/>
      <c r="F293" s="78"/>
      <c r="G293" s="277"/>
      <c r="H293" s="78"/>
      <c r="I293" s="144"/>
      <c r="J293" s="23"/>
    </row>
    <row r="294" spans="1:10" ht="16" hidden="1" x14ac:dyDescent="0.2">
      <c r="A294" s="63"/>
      <c r="B294" s="75" t="s">
        <v>591</v>
      </c>
      <c r="C294" s="66" t="s">
        <v>367</v>
      </c>
      <c r="D294" s="66" t="s">
        <v>411</v>
      </c>
      <c r="E294" s="78">
        <v>10000</v>
      </c>
      <c r="F294" s="109">
        <v>0</v>
      </c>
      <c r="G294" s="479">
        <f>H294-F294</f>
        <v>5.0199999999999996</v>
      </c>
      <c r="H294" s="78">
        <v>5.0199999999999996</v>
      </c>
      <c r="I294" s="144">
        <f>SUM(H294:H297)</f>
        <v>10.879999999999999</v>
      </c>
      <c r="J294" s="23"/>
    </row>
    <row r="295" spans="1:10" ht="16" hidden="1" x14ac:dyDescent="0.2">
      <c r="A295" s="63"/>
      <c r="B295" s="75" t="s">
        <v>591</v>
      </c>
      <c r="C295" s="66" t="s">
        <v>367</v>
      </c>
      <c r="D295" s="66" t="s">
        <v>412</v>
      </c>
      <c r="E295" s="78">
        <v>10000</v>
      </c>
      <c r="F295" s="109">
        <v>3.42</v>
      </c>
      <c r="G295" s="479"/>
      <c r="H295" s="78">
        <f>F295</f>
        <v>3.42</v>
      </c>
      <c r="I295" s="144"/>
      <c r="J295" s="23"/>
    </row>
    <row r="296" spans="1:10" ht="16" hidden="1" x14ac:dyDescent="0.2">
      <c r="A296" s="63"/>
      <c r="B296" s="75" t="s">
        <v>591</v>
      </c>
      <c r="C296" s="66" t="s">
        <v>367</v>
      </c>
      <c r="D296" s="66" t="s">
        <v>413</v>
      </c>
      <c r="E296" s="78">
        <v>50000</v>
      </c>
      <c r="F296" s="109">
        <v>2.09</v>
      </c>
      <c r="G296" s="479"/>
      <c r="H296" s="78">
        <f>F296</f>
        <v>2.09</v>
      </c>
      <c r="I296" s="144"/>
      <c r="J296" s="23"/>
    </row>
    <row r="297" spans="1:10" ht="16" hidden="1" x14ac:dyDescent="0.2">
      <c r="A297" s="63"/>
      <c r="B297" s="75" t="s">
        <v>591</v>
      </c>
      <c r="C297" s="66" t="s">
        <v>367</v>
      </c>
      <c r="D297" s="66" t="s">
        <v>414</v>
      </c>
      <c r="E297" s="78">
        <v>10000</v>
      </c>
      <c r="F297" s="109">
        <v>0.35</v>
      </c>
      <c r="G297" s="479"/>
      <c r="H297" s="78">
        <f>F297</f>
        <v>0.35</v>
      </c>
      <c r="I297" s="144"/>
      <c r="J297" s="23"/>
    </row>
    <row r="298" spans="1:10" ht="16" hidden="1" x14ac:dyDescent="0.2">
      <c r="A298" s="63"/>
      <c r="B298" s="75"/>
      <c r="C298" s="70"/>
      <c r="D298" s="173"/>
      <c r="E298" s="130"/>
      <c r="F298" s="130"/>
      <c r="G298" s="493"/>
      <c r="H298" s="130"/>
      <c r="I298" s="192"/>
      <c r="J298" s="23"/>
    </row>
    <row r="299" spans="1:10" ht="16" hidden="1" x14ac:dyDescent="0.2">
      <c r="A299" s="63"/>
      <c r="B299" s="75" t="s">
        <v>593</v>
      </c>
      <c r="C299" s="70" t="s">
        <v>374</v>
      </c>
      <c r="D299" s="70" t="s">
        <v>411</v>
      </c>
      <c r="E299" s="130">
        <v>10000</v>
      </c>
      <c r="F299" s="111">
        <v>0</v>
      </c>
      <c r="G299" s="479">
        <f>H299-F299</f>
        <v>5.0199999999999996</v>
      </c>
      <c r="H299" s="130">
        <v>5.0199999999999996</v>
      </c>
      <c r="I299" s="192">
        <f>H299</f>
        <v>5.0199999999999996</v>
      </c>
      <c r="J299" s="23"/>
    </row>
    <row r="300" spans="1:10" ht="16" hidden="1" x14ac:dyDescent="0.2">
      <c r="A300" s="63"/>
      <c r="B300" s="75"/>
      <c r="C300" s="70"/>
      <c r="D300" s="70"/>
      <c r="E300" s="130"/>
      <c r="F300" s="111"/>
      <c r="G300" s="479"/>
      <c r="H300" s="130"/>
      <c r="I300" s="192"/>
      <c r="J300" s="23"/>
    </row>
    <row r="301" spans="1:10" ht="16" hidden="1" x14ac:dyDescent="0.2">
      <c r="A301" s="63"/>
      <c r="B301" s="75" t="s">
        <v>721</v>
      </c>
      <c r="C301" s="70" t="s">
        <v>722</v>
      </c>
      <c r="D301" s="70" t="s">
        <v>926</v>
      </c>
      <c r="E301" s="130">
        <v>10000</v>
      </c>
      <c r="F301" s="130">
        <v>0</v>
      </c>
      <c r="G301" s="277">
        <v>2.0099999999999998</v>
      </c>
      <c r="H301" s="130"/>
      <c r="I301" s="192">
        <v>2.0099999999999998</v>
      </c>
      <c r="J301" s="23"/>
    </row>
    <row r="302" spans="1:10" ht="16" hidden="1" x14ac:dyDescent="0.2">
      <c r="A302" s="63"/>
      <c r="B302" s="75"/>
      <c r="C302" s="70"/>
      <c r="D302" s="70"/>
      <c r="E302" s="130"/>
      <c r="F302" s="130"/>
      <c r="G302" s="277"/>
      <c r="H302" s="130"/>
      <c r="I302" s="192"/>
      <c r="J302" s="23"/>
    </row>
    <row r="303" spans="1:10" ht="16" hidden="1" x14ac:dyDescent="0.2">
      <c r="A303" s="63"/>
      <c r="B303" s="75" t="s">
        <v>759</v>
      </c>
      <c r="C303" s="70" t="s">
        <v>753</v>
      </c>
      <c r="D303" s="70" t="s">
        <v>411</v>
      </c>
      <c r="E303" s="130">
        <v>10000</v>
      </c>
      <c r="F303" s="111">
        <v>0</v>
      </c>
      <c r="G303" s="479">
        <v>0.53</v>
      </c>
      <c r="H303" s="130">
        <f>SUM(F303:G303)</f>
        <v>0.53</v>
      </c>
      <c r="I303" s="192">
        <f>SUM(H303:H304)</f>
        <v>0.95</v>
      </c>
      <c r="J303" s="23"/>
    </row>
    <row r="304" spans="1:10" ht="16" hidden="1" x14ac:dyDescent="0.2">
      <c r="A304" s="63"/>
      <c r="B304" s="75" t="s">
        <v>759</v>
      </c>
      <c r="C304" s="70" t="s">
        <v>753</v>
      </c>
      <c r="D304" s="70" t="s">
        <v>413</v>
      </c>
      <c r="E304" s="130">
        <v>10000</v>
      </c>
      <c r="F304" s="111">
        <v>0.42</v>
      </c>
      <c r="G304" s="479"/>
      <c r="H304" s="130">
        <v>0.42</v>
      </c>
      <c r="I304" s="192"/>
      <c r="J304" s="23"/>
    </row>
    <row r="305" spans="1:10" ht="16" hidden="1" x14ac:dyDescent="0.2">
      <c r="A305" s="63"/>
      <c r="B305" s="75"/>
      <c r="C305" s="70"/>
      <c r="D305" s="70"/>
      <c r="E305" s="130"/>
      <c r="F305" s="130"/>
      <c r="G305" s="277"/>
      <c r="H305" s="130"/>
      <c r="I305" s="192"/>
      <c r="J305" s="23"/>
    </row>
    <row r="306" spans="1:10" ht="16" hidden="1" x14ac:dyDescent="0.2">
      <c r="A306" s="63"/>
      <c r="B306" s="75" t="s">
        <v>642</v>
      </c>
      <c r="C306" s="70" t="s">
        <v>641</v>
      </c>
      <c r="D306" s="70" t="s">
        <v>411</v>
      </c>
      <c r="E306" s="130">
        <v>40000</v>
      </c>
      <c r="F306" s="111">
        <f>H306-G306</f>
        <v>1.98</v>
      </c>
      <c r="G306" s="479">
        <v>0.66</v>
      </c>
      <c r="H306" s="130">
        <v>2.64</v>
      </c>
      <c r="I306" s="192">
        <f>SUM(H306:H307)</f>
        <v>5.98</v>
      </c>
      <c r="J306" s="23"/>
    </row>
    <row r="307" spans="1:10" ht="16" hidden="1" x14ac:dyDescent="0.2">
      <c r="A307" s="63"/>
      <c r="B307" s="75" t="s">
        <v>642</v>
      </c>
      <c r="C307" s="70" t="s">
        <v>641</v>
      </c>
      <c r="D307" s="70" t="s">
        <v>413</v>
      </c>
      <c r="E307" s="130">
        <v>80000</v>
      </c>
      <c r="F307" s="111">
        <v>3.34</v>
      </c>
      <c r="G307" s="479"/>
      <c r="H307" s="130">
        <f>F307</f>
        <v>3.34</v>
      </c>
      <c r="I307" s="192"/>
      <c r="J307" s="23"/>
    </row>
    <row r="308" spans="1:10" ht="16" hidden="1" x14ac:dyDescent="0.2">
      <c r="A308" s="63"/>
      <c r="B308" s="75"/>
      <c r="C308" s="70"/>
      <c r="D308" s="70"/>
      <c r="E308" s="130"/>
      <c r="F308" s="130"/>
      <c r="G308" s="493"/>
      <c r="H308" s="130"/>
      <c r="I308" s="192"/>
      <c r="J308" s="23"/>
    </row>
    <row r="309" spans="1:10" ht="16" hidden="1" x14ac:dyDescent="0.2">
      <c r="A309" s="63"/>
      <c r="B309" s="75" t="s">
        <v>594</v>
      </c>
      <c r="C309" s="66" t="s">
        <v>72</v>
      </c>
      <c r="D309" s="66" t="s">
        <v>411</v>
      </c>
      <c r="E309" s="78">
        <v>10000</v>
      </c>
      <c r="F309" s="109">
        <v>0</v>
      </c>
      <c r="G309" s="479">
        <f>H309-F309</f>
        <v>8.02</v>
      </c>
      <c r="H309" s="78">
        <v>8.02</v>
      </c>
      <c r="I309" s="144">
        <f>H309</f>
        <v>8.02</v>
      </c>
      <c r="J309" s="23"/>
    </row>
    <row r="310" spans="1:10" ht="16" hidden="1" x14ac:dyDescent="0.2">
      <c r="A310" s="63"/>
      <c r="B310" s="75"/>
      <c r="C310" s="66"/>
      <c r="D310" s="66"/>
      <c r="E310" s="78"/>
      <c r="F310" s="78"/>
      <c r="G310" s="277"/>
      <c r="H310" s="78"/>
      <c r="I310" s="144"/>
      <c r="J310" s="23"/>
    </row>
    <row r="311" spans="1:10" ht="16" hidden="1" x14ac:dyDescent="0.2">
      <c r="A311" s="63"/>
      <c r="B311" s="75" t="s">
        <v>595</v>
      </c>
      <c r="C311" s="66" t="s">
        <v>118</v>
      </c>
      <c r="D311" s="66" t="s">
        <v>411</v>
      </c>
      <c r="E311" s="79">
        <v>10000</v>
      </c>
      <c r="F311" s="109">
        <v>0</v>
      </c>
      <c r="G311" s="479">
        <f>H311-F311</f>
        <v>8.02</v>
      </c>
      <c r="H311" s="79">
        <v>8.02</v>
      </c>
      <c r="I311" s="144">
        <f>SUM(H311:H312)</f>
        <v>12.2</v>
      </c>
      <c r="J311" s="23"/>
    </row>
    <row r="312" spans="1:10" ht="16" hidden="1" x14ac:dyDescent="0.2">
      <c r="A312" s="63"/>
      <c r="B312" s="75" t="s">
        <v>595</v>
      </c>
      <c r="C312" s="66" t="s">
        <v>118</v>
      </c>
      <c r="D312" s="66" t="s">
        <v>413</v>
      </c>
      <c r="E312" s="79">
        <v>100000</v>
      </c>
      <c r="F312" s="109">
        <v>4.18</v>
      </c>
      <c r="G312" s="479"/>
      <c r="H312" s="79">
        <f>F312</f>
        <v>4.18</v>
      </c>
      <c r="I312" s="144"/>
      <c r="J312" s="23"/>
    </row>
    <row r="313" spans="1:10" ht="16" hidden="1" x14ac:dyDescent="0.2">
      <c r="A313" s="63"/>
      <c r="B313" s="75"/>
      <c r="C313" s="66"/>
      <c r="D313" s="66"/>
      <c r="E313" s="79"/>
      <c r="F313" s="78"/>
      <c r="G313" s="277"/>
      <c r="H313" s="79"/>
      <c r="I313" s="144"/>
      <c r="J313" s="23"/>
    </row>
    <row r="314" spans="1:10" ht="16" hidden="1" x14ac:dyDescent="0.2">
      <c r="A314" s="63"/>
      <c r="B314" s="75" t="s">
        <v>596</v>
      </c>
      <c r="C314" s="66" t="s">
        <v>62</v>
      </c>
      <c r="D314" s="66" t="s">
        <v>411</v>
      </c>
      <c r="E314" s="78">
        <v>200000</v>
      </c>
      <c r="F314" s="109">
        <f>H314-G314</f>
        <v>58.52</v>
      </c>
      <c r="G314" s="479">
        <v>3.08</v>
      </c>
      <c r="H314" s="78">
        <v>61.6</v>
      </c>
      <c r="I314" s="144">
        <f>SUM(H314:H317)</f>
        <v>73.72999999999999</v>
      </c>
      <c r="J314" s="23"/>
    </row>
    <row r="315" spans="1:10" ht="16" hidden="1" x14ac:dyDescent="0.2">
      <c r="A315" s="63"/>
      <c r="B315" s="75" t="s">
        <v>596</v>
      </c>
      <c r="C315" s="66" t="s">
        <v>62</v>
      </c>
      <c r="D315" s="66" t="s">
        <v>412</v>
      </c>
      <c r="E315" s="79">
        <v>10000</v>
      </c>
      <c r="F315" s="109">
        <v>3.42</v>
      </c>
      <c r="G315" s="479"/>
      <c r="H315" s="79">
        <f>F315</f>
        <v>3.42</v>
      </c>
      <c r="I315" s="144"/>
      <c r="J315" s="23"/>
    </row>
    <row r="316" spans="1:10" ht="16" hidden="1" x14ac:dyDescent="0.2">
      <c r="A316" s="63"/>
      <c r="B316" s="75" t="s">
        <v>596</v>
      </c>
      <c r="C316" s="66" t="s">
        <v>62</v>
      </c>
      <c r="D316" s="66" t="s">
        <v>413</v>
      </c>
      <c r="E316" s="78">
        <v>200000</v>
      </c>
      <c r="F316" s="109">
        <v>8.36</v>
      </c>
      <c r="G316" s="479"/>
      <c r="H316" s="79">
        <f>F316</f>
        <v>8.36</v>
      </c>
      <c r="I316" s="144"/>
      <c r="J316" s="23"/>
    </row>
    <row r="317" spans="1:10" ht="16" hidden="1" x14ac:dyDescent="0.2">
      <c r="A317" s="63"/>
      <c r="B317" s="75" t="s">
        <v>596</v>
      </c>
      <c r="C317" s="66" t="s">
        <v>62</v>
      </c>
      <c r="D317" s="66" t="s">
        <v>414</v>
      </c>
      <c r="E317" s="79">
        <v>10000</v>
      </c>
      <c r="F317" s="109">
        <v>0.35</v>
      </c>
      <c r="G317" s="479"/>
      <c r="H317" s="79">
        <f>F317</f>
        <v>0.35</v>
      </c>
      <c r="I317" s="144"/>
      <c r="J317" s="23"/>
    </row>
    <row r="318" spans="1:10" ht="16" hidden="1" x14ac:dyDescent="0.2">
      <c r="A318" s="63"/>
      <c r="B318" s="75"/>
      <c r="C318" s="66"/>
      <c r="D318" s="66"/>
      <c r="E318" s="79"/>
      <c r="F318" s="78"/>
      <c r="G318" s="277"/>
      <c r="H318" s="79"/>
      <c r="I318" s="144"/>
      <c r="J318" s="23"/>
    </row>
    <row r="319" spans="1:10" ht="16" hidden="1" x14ac:dyDescent="0.2">
      <c r="A319" s="63"/>
      <c r="B319" s="75" t="s">
        <v>597</v>
      </c>
      <c r="C319" s="66" t="s">
        <v>38</v>
      </c>
      <c r="D319" s="66" t="s">
        <v>411</v>
      </c>
      <c r="E319" s="78">
        <v>20000</v>
      </c>
      <c r="F319" s="109">
        <f>H319-G319</f>
        <v>5.0199999999999996</v>
      </c>
      <c r="G319" s="479">
        <v>5.0199999999999996</v>
      </c>
      <c r="H319" s="78">
        <v>10.039999999999999</v>
      </c>
      <c r="I319" s="144">
        <f>SUM(H319:H322)</f>
        <v>14.649999999999999</v>
      </c>
      <c r="J319" s="211"/>
    </row>
    <row r="320" spans="1:10" ht="16" hidden="1" x14ac:dyDescent="0.2">
      <c r="A320" s="63"/>
      <c r="B320" s="75" t="s">
        <v>597</v>
      </c>
      <c r="C320" s="66" t="s">
        <v>38</v>
      </c>
      <c r="D320" s="66" t="s">
        <v>412</v>
      </c>
      <c r="E320" s="78">
        <v>10000</v>
      </c>
      <c r="F320" s="109">
        <v>3.42</v>
      </c>
      <c r="G320" s="479"/>
      <c r="H320" s="78">
        <f>F320</f>
        <v>3.42</v>
      </c>
      <c r="I320" s="144"/>
      <c r="J320" s="23"/>
    </row>
    <row r="321" spans="1:10" ht="16" hidden="1" x14ac:dyDescent="0.2">
      <c r="A321" s="63"/>
      <c r="B321" s="75" t="s">
        <v>597</v>
      </c>
      <c r="C321" s="66" t="s">
        <v>38</v>
      </c>
      <c r="D321" s="66" t="s">
        <v>413</v>
      </c>
      <c r="E321" s="78">
        <v>20000</v>
      </c>
      <c r="F321" s="109">
        <v>0.84</v>
      </c>
      <c r="G321" s="479"/>
      <c r="H321" s="78">
        <f>F321</f>
        <v>0.84</v>
      </c>
      <c r="I321" s="144"/>
      <c r="J321" s="23"/>
    </row>
    <row r="322" spans="1:10" ht="16" hidden="1" x14ac:dyDescent="0.2">
      <c r="A322" s="63"/>
      <c r="B322" s="75" t="s">
        <v>597</v>
      </c>
      <c r="C322" s="66" t="s">
        <v>38</v>
      </c>
      <c r="D322" s="66" t="s">
        <v>414</v>
      </c>
      <c r="E322" s="78">
        <v>10000</v>
      </c>
      <c r="F322" s="109">
        <v>0.35</v>
      </c>
      <c r="G322" s="479"/>
      <c r="H322" s="78">
        <f>F322</f>
        <v>0.35</v>
      </c>
      <c r="I322" s="144"/>
      <c r="J322" s="23"/>
    </row>
    <row r="323" spans="1:10" ht="16" hidden="1" x14ac:dyDescent="0.2">
      <c r="A323" s="63"/>
      <c r="B323" s="75"/>
      <c r="C323" s="66"/>
      <c r="D323" s="66"/>
      <c r="E323" s="78"/>
      <c r="F323" s="78"/>
      <c r="G323" s="277"/>
      <c r="H323" s="78"/>
      <c r="I323" s="144"/>
      <c r="J323" s="23"/>
    </row>
    <row r="324" spans="1:10" ht="16" hidden="1" x14ac:dyDescent="0.2">
      <c r="A324" s="63"/>
      <c r="B324" s="75" t="s">
        <v>598</v>
      </c>
      <c r="C324" s="66" t="s">
        <v>134</v>
      </c>
      <c r="D324" s="66" t="s">
        <v>411</v>
      </c>
      <c r="E324" s="78">
        <v>10000</v>
      </c>
      <c r="F324" s="78">
        <v>0</v>
      </c>
      <c r="G324" s="277">
        <v>0.66</v>
      </c>
      <c r="H324" s="78">
        <v>0.66</v>
      </c>
      <c r="I324" s="144">
        <f>SUM(H324:H325)</f>
        <v>3.4000000000000004</v>
      </c>
      <c r="J324" s="23"/>
    </row>
    <row r="325" spans="1:10" ht="16" hidden="1" x14ac:dyDescent="0.2">
      <c r="A325" s="63"/>
      <c r="B325" s="75" t="s">
        <v>598</v>
      </c>
      <c r="C325" s="66" t="s">
        <v>134</v>
      </c>
      <c r="D325" s="66" t="s">
        <v>417</v>
      </c>
      <c r="E325" s="78">
        <v>8000</v>
      </c>
      <c r="F325" s="78">
        <v>2.74</v>
      </c>
      <c r="G325" s="277"/>
      <c r="H325" s="78">
        <v>2.74</v>
      </c>
      <c r="I325" s="144"/>
      <c r="J325" s="23"/>
    </row>
    <row r="326" spans="1:10" ht="16" hidden="1" x14ac:dyDescent="0.2">
      <c r="A326" s="63"/>
      <c r="B326" s="75"/>
      <c r="C326" s="66"/>
      <c r="D326" s="66"/>
      <c r="E326" s="78"/>
      <c r="F326" s="78"/>
      <c r="G326" s="277"/>
      <c r="H326" s="78"/>
      <c r="I326" s="144"/>
      <c r="J326" s="23"/>
    </row>
    <row r="327" spans="1:10" ht="16" hidden="1" x14ac:dyDescent="0.2">
      <c r="A327" s="63"/>
      <c r="B327" s="75" t="s">
        <v>727</v>
      </c>
      <c r="C327" s="66" t="s">
        <v>744</v>
      </c>
      <c r="D327" s="66" t="s">
        <v>411</v>
      </c>
      <c r="E327" s="78">
        <v>50000</v>
      </c>
      <c r="F327" s="109">
        <f>H327-G327</f>
        <v>3.6399999999999997</v>
      </c>
      <c r="G327" s="479">
        <v>0.91</v>
      </c>
      <c r="H327" s="78">
        <v>4.55</v>
      </c>
      <c r="I327" s="144">
        <f>SUM(H327:H329)</f>
        <v>10.059999999999999</v>
      </c>
      <c r="J327" s="23"/>
    </row>
    <row r="328" spans="1:10" ht="16" hidden="1" x14ac:dyDescent="0.2">
      <c r="A328" s="63"/>
      <c r="B328" s="75" t="s">
        <v>727</v>
      </c>
      <c r="C328" s="66" t="s">
        <v>744</v>
      </c>
      <c r="D328" s="66" t="s">
        <v>412</v>
      </c>
      <c r="E328" s="78">
        <v>10000</v>
      </c>
      <c r="F328" s="109">
        <v>3.42</v>
      </c>
      <c r="G328" s="479"/>
      <c r="H328" s="78">
        <v>3.42</v>
      </c>
      <c r="I328" s="144"/>
      <c r="J328" s="23"/>
    </row>
    <row r="329" spans="1:10" ht="16" hidden="1" x14ac:dyDescent="0.2">
      <c r="A329" s="63"/>
      <c r="B329" s="75" t="s">
        <v>727</v>
      </c>
      <c r="C329" s="66" t="s">
        <v>744</v>
      </c>
      <c r="D329" s="66" t="s">
        <v>413</v>
      </c>
      <c r="E329" s="78">
        <v>50000</v>
      </c>
      <c r="F329" s="109">
        <v>2.09</v>
      </c>
      <c r="G329" s="479"/>
      <c r="H329" s="78">
        <v>2.09</v>
      </c>
      <c r="I329" s="144"/>
      <c r="J329" s="23"/>
    </row>
    <row r="330" spans="1:10" ht="16" hidden="1" x14ac:dyDescent="0.2">
      <c r="A330" s="63"/>
      <c r="B330" s="75"/>
      <c r="C330" s="66"/>
      <c r="D330" s="66"/>
      <c r="E330" s="78"/>
      <c r="F330" s="78"/>
      <c r="G330" s="277"/>
      <c r="H330" s="78"/>
      <c r="I330" s="144"/>
      <c r="J330" s="23"/>
    </row>
    <row r="331" spans="1:10" ht="16" hidden="1" x14ac:dyDescent="0.2">
      <c r="A331" s="63"/>
      <c r="B331" s="75" t="s">
        <v>599</v>
      </c>
      <c r="C331" s="66" t="s">
        <v>186</v>
      </c>
      <c r="D331" s="66" t="s">
        <v>411</v>
      </c>
      <c r="E331" s="78">
        <v>250000</v>
      </c>
      <c r="F331" s="109">
        <f>H331-G331</f>
        <v>73.92</v>
      </c>
      <c r="G331" s="479">
        <v>3.08</v>
      </c>
      <c r="H331" s="78">
        <v>77</v>
      </c>
      <c r="I331" s="144">
        <f>SUM(H331:H334)</f>
        <v>128.92000000000002</v>
      </c>
      <c r="J331" s="23"/>
    </row>
    <row r="332" spans="1:10" ht="16" hidden="1" x14ac:dyDescent="0.2">
      <c r="A332" s="63"/>
      <c r="B332" s="75" t="s">
        <v>599</v>
      </c>
      <c r="C332" s="66" t="s">
        <v>186</v>
      </c>
      <c r="D332" s="66" t="s">
        <v>417</v>
      </c>
      <c r="E332" s="78">
        <v>45000</v>
      </c>
      <c r="F332" s="109">
        <v>30.47</v>
      </c>
      <c r="G332" s="479"/>
      <c r="H332" s="78">
        <v>30.47</v>
      </c>
      <c r="I332" s="144"/>
      <c r="J332" s="23"/>
    </row>
    <row r="333" spans="1:10" ht="16" hidden="1" x14ac:dyDescent="0.2">
      <c r="A333" s="63"/>
      <c r="B333" s="75" t="s">
        <v>599</v>
      </c>
      <c r="C333" s="66" t="s">
        <v>186</v>
      </c>
      <c r="D333" s="66" t="s">
        <v>413</v>
      </c>
      <c r="E333" s="78">
        <v>250000</v>
      </c>
      <c r="F333" s="109">
        <v>10.45</v>
      </c>
      <c r="G333" s="479"/>
      <c r="H333" s="78">
        <f>F333</f>
        <v>10.45</v>
      </c>
      <c r="I333" s="144"/>
      <c r="J333" s="23"/>
    </row>
    <row r="334" spans="1:10" ht="16" hidden="1" x14ac:dyDescent="0.2">
      <c r="A334" s="63"/>
      <c r="B334" s="75" t="s">
        <v>599</v>
      </c>
      <c r="C334" s="66" t="s">
        <v>186</v>
      </c>
      <c r="D334" s="66" t="s">
        <v>418</v>
      </c>
      <c r="E334" s="78">
        <v>250000</v>
      </c>
      <c r="F334" s="109">
        <v>11</v>
      </c>
      <c r="G334" s="479"/>
      <c r="H334" s="78">
        <f>F334</f>
        <v>11</v>
      </c>
      <c r="I334" s="144"/>
      <c r="J334" s="23"/>
    </row>
    <row r="335" spans="1:10" ht="16" hidden="1" x14ac:dyDescent="0.2">
      <c r="A335" s="63"/>
      <c r="B335" s="75"/>
      <c r="C335" s="66"/>
      <c r="D335" s="66"/>
      <c r="E335" s="78"/>
      <c r="F335" s="78"/>
      <c r="G335" s="277"/>
      <c r="H335" s="78"/>
      <c r="I335" s="144"/>
      <c r="J335" s="23"/>
    </row>
    <row r="336" spans="1:10" ht="16" hidden="1" x14ac:dyDescent="0.2">
      <c r="A336" s="63"/>
      <c r="B336" s="75" t="s">
        <v>602</v>
      </c>
      <c r="C336" s="66" t="s">
        <v>135</v>
      </c>
      <c r="D336" s="66" t="s">
        <v>411</v>
      </c>
      <c r="E336" s="78">
        <v>10000</v>
      </c>
      <c r="F336" s="109">
        <v>0</v>
      </c>
      <c r="G336" s="479">
        <f>H336-F336</f>
        <v>8.02</v>
      </c>
      <c r="H336" s="78">
        <v>8.02</v>
      </c>
      <c r="I336" s="144">
        <f>SUM(H336:H340)</f>
        <v>20.37</v>
      </c>
      <c r="J336" s="23"/>
    </row>
    <row r="337" spans="1:29" s="226" customFormat="1" ht="16" hidden="1" x14ac:dyDescent="0.2">
      <c r="A337" s="101"/>
      <c r="B337" s="75" t="s">
        <v>602</v>
      </c>
      <c r="C337" s="66" t="s">
        <v>135</v>
      </c>
      <c r="D337" s="173" t="s">
        <v>412</v>
      </c>
      <c r="E337" s="78">
        <v>10000</v>
      </c>
      <c r="F337" s="109">
        <v>3.42</v>
      </c>
      <c r="G337" s="479"/>
      <c r="H337" s="78">
        <f>F337</f>
        <v>3.42</v>
      </c>
      <c r="I337" s="144"/>
      <c r="J337" s="23"/>
      <c r="K337"/>
      <c r="L337"/>
      <c r="M337"/>
      <c r="N337"/>
      <c r="O337"/>
      <c r="P337"/>
      <c r="Q337"/>
      <c r="R337"/>
      <c r="S337"/>
    </row>
    <row r="338" spans="1:29" ht="16" hidden="1" x14ac:dyDescent="0.2">
      <c r="A338" s="63"/>
      <c r="B338" s="75" t="s">
        <v>602</v>
      </c>
      <c r="C338" s="66" t="s">
        <v>135</v>
      </c>
      <c r="D338" s="173" t="s">
        <v>413</v>
      </c>
      <c r="E338" s="78">
        <v>100000</v>
      </c>
      <c r="F338" s="109">
        <v>4.18</v>
      </c>
      <c r="G338" s="479"/>
      <c r="H338" s="79">
        <f>F338</f>
        <v>4.18</v>
      </c>
      <c r="I338" s="144"/>
      <c r="J338" s="23"/>
    </row>
    <row r="339" spans="1:29" ht="16" hidden="1" x14ac:dyDescent="0.2">
      <c r="A339" s="63"/>
      <c r="B339" s="75" t="s">
        <v>602</v>
      </c>
      <c r="C339" s="66" t="s">
        <v>135</v>
      </c>
      <c r="D339" s="173" t="s">
        <v>418</v>
      </c>
      <c r="E339" s="78">
        <v>100000</v>
      </c>
      <c r="F339" s="109">
        <v>4.4000000000000004</v>
      </c>
      <c r="G339" s="479"/>
      <c r="H339" s="79">
        <f>F339</f>
        <v>4.4000000000000004</v>
      </c>
      <c r="I339" s="144"/>
      <c r="J339" s="23"/>
    </row>
    <row r="340" spans="1:29" ht="16" hidden="1" x14ac:dyDescent="0.2">
      <c r="A340" s="63"/>
      <c r="B340" s="75" t="s">
        <v>602</v>
      </c>
      <c r="C340" s="66" t="s">
        <v>135</v>
      </c>
      <c r="D340" s="173" t="s">
        <v>414</v>
      </c>
      <c r="E340" s="78">
        <v>10000</v>
      </c>
      <c r="F340" s="109">
        <v>0.35</v>
      </c>
      <c r="G340" s="479"/>
      <c r="H340" s="79">
        <f>F340</f>
        <v>0.35</v>
      </c>
      <c r="I340" s="144"/>
      <c r="J340" s="23"/>
    </row>
    <row r="341" spans="1:29" ht="16" hidden="1" x14ac:dyDescent="0.2">
      <c r="A341" s="63"/>
      <c r="B341" s="75"/>
      <c r="C341" s="66"/>
      <c r="D341" s="66"/>
      <c r="E341" s="78"/>
      <c r="F341" s="78"/>
      <c r="G341" s="277"/>
      <c r="H341" s="79"/>
      <c r="I341" s="144"/>
      <c r="J341" s="23"/>
    </row>
    <row r="342" spans="1:29" ht="16" hidden="1" x14ac:dyDescent="0.2">
      <c r="A342" s="63"/>
      <c r="B342" s="75" t="s">
        <v>603</v>
      </c>
      <c r="C342" s="66" t="s">
        <v>42</v>
      </c>
      <c r="D342" s="66" t="s">
        <v>411</v>
      </c>
      <c r="E342" s="78">
        <v>250000</v>
      </c>
      <c r="F342" s="109">
        <v>48.24</v>
      </c>
      <c r="G342" s="479">
        <v>2.0099999999999998</v>
      </c>
      <c r="H342" s="79">
        <f>SUM(F342:G342)</f>
        <v>50.25</v>
      </c>
      <c r="I342" s="144">
        <f>SUM(H342:H347)</f>
        <v>97.52</v>
      </c>
      <c r="J342" s="23"/>
    </row>
    <row r="343" spans="1:29" ht="16" hidden="1" x14ac:dyDescent="0.2">
      <c r="A343" s="63"/>
      <c r="B343" s="75" t="s">
        <v>603</v>
      </c>
      <c r="C343" s="66" t="s">
        <v>42</v>
      </c>
      <c r="D343" s="173" t="s">
        <v>417</v>
      </c>
      <c r="E343" s="78">
        <v>50000</v>
      </c>
      <c r="F343" s="109">
        <v>22.05</v>
      </c>
      <c r="G343" s="479"/>
      <c r="H343" s="79">
        <f>F343</f>
        <v>22.05</v>
      </c>
      <c r="I343" s="144"/>
      <c r="J343" s="23"/>
    </row>
    <row r="344" spans="1:29" ht="16" hidden="1" x14ac:dyDescent="0.2">
      <c r="A344" s="63"/>
      <c r="B344" s="75" t="s">
        <v>603</v>
      </c>
      <c r="C344" s="66" t="s">
        <v>42</v>
      </c>
      <c r="D344" s="173" t="s">
        <v>412</v>
      </c>
      <c r="E344" s="78">
        <v>10000</v>
      </c>
      <c r="F344" s="109">
        <v>3.42</v>
      </c>
      <c r="G344" s="479"/>
      <c r="H344" s="79">
        <f>F344</f>
        <v>3.42</v>
      </c>
      <c r="I344" s="144"/>
      <c r="J344" s="23"/>
    </row>
    <row r="345" spans="1:29" ht="16" hidden="1" x14ac:dyDescent="0.2">
      <c r="A345" s="63"/>
      <c r="B345" s="75" t="s">
        <v>603</v>
      </c>
      <c r="C345" s="66" t="s">
        <v>42</v>
      </c>
      <c r="D345" s="173" t="s">
        <v>413</v>
      </c>
      <c r="E345" s="78">
        <v>250000</v>
      </c>
      <c r="F345" s="109">
        <v>10.45</v>
      </c>
      <c r="G345" s="479"/>
      <c r="H345" s="79">
        <f>F345</f>
        <v>10.45</v>
      </c>
      <c r="I345" s="144"/>
      <c r="J345" s="23"/>
    </row>
    <row r="346" spans="1:29" ht="16" hidden="1" x14ac:dyDescent="0.2">
      <c r="A346" s="63"/>
      <c r="B346" s="75" t="s">
        <v>603</v>
      </c>
      <c r="C346" s="66" t="s">
        <v>42</v>
      </c>
      <c r="D346" s="173" t="s">
        <v>418</v>
      </c>
      <c r="E346" s="78">
        <v>250000</v>
      </c>
      <c r="F346" s="109">
        <v>11</v>
      </c>
      <c r="G346" s="479"/>
      <c r="H346" s="79">
        <f>F346</f>
        <v>11</v>
      </c>
      <c r="I346" s="144"/>
      <c r="J346" s="23"/>
    </row>
    <row r="347" spans="1:29" ht="16" hidden="1" x14ac:dyDescent="0.2">
      <c r="A347" s="63"/>
      <c r="B347" s="75" t="s">
        <v>603</v>
      </c>
      <c r="C347" s="66" t="s">
        <v>42</v>
      </c>
      <c r="D347" s="173" t="s">
        <v>414</v>
      </c>
      <c r="E347" s="78">
        <v>10000</v>
      </c>
      <c r="F347" s="109">
        <v>0.35</v>
      </c>
      <c r="G347" s="479"/>
      <c r="H347" s="79">
        <f>F347</f>
        <v>0.35</v>
      </c>
      <c r="I347" s="144"/>
      <c r="J347" s="23"/>
    </row>
    <row r="348" spans="1:29" ht="16" hidden="1" x14ac:dyDescent="0.2">
      <c r="A348" s="63"/>
      <c r="B348" s="75"/>
      <c r="C348" s="66"/>
      <c r="D348" s="66"/>
      <c r="E348" s="79"/>
      <c r="F348" s="78"/>
      <c r="G348" s="277"/>
      <c r="H348" s="79"/>
      <c r="I348" s="144"/>
      <c r="J348" s="23"/>
    </row>
    <row r="349" spans="1:29" ht="16" hidden="1" x14ac:dyDescent="0.2">
      <c r="A349" s="63"/>
      <c r="B349" s="75" t="s">
        <v>604</v>
      </c>
      <c r="C349" s="66" t="s">
        <v>43</v>
      </c>
      <c r="D349" s="66" t="s">
        <v>411</v>
      </c>
      <c r="E349" s="78">
        <v>180000</v>
      </c>
      <c r="F349" s="109">
        <f>H349-G349</f>
        <v>239.35999999999999</v>
      </c>
      <c r="G349" s="479">
        <v>14.08</v>
      </c>
      <c r="H349" s="78">
        <v>253.44</v>
      </c>
      <c r="I349" s="144">
        <f>SUM(H349:H352)</f>
        <v>278.79000000000002</v>
      </c>
      <c r="J349" s="23"/>
    </row>
    <row r="350" spans="1:29" s="305" customFormat="1" ht="16" hidden="1" x14ac:dyDescent="0.2">
      <c r="A350" s="63"/>
      <c r="B350" s="304" t="s">
        <v>604</v>
      </c>
      <c r="C350" s="66" t="s">
        <v>43</v>
      </c>
      <c r="D350" s="66" t="s">
        <v>417</v>
      </c>
      <c r="E350" s="78">
        <v>5000</v>
      </c>
      <c r="F350" s="109">
        <v>17.61</v>
      </c>
      <c r="G350" s="479"/>
      <c r="H350" s="78">
        <f>F350</f>
        <v>17.61</v>
      </c>
      <c r="I350" s="144"/>
      <c r="J350" s="23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1:29" ht="16" hidden="1" x14ac:dyDescent="0.2">
      <c r="A351" s="63"/>
      <c r="B351" s="75" t="s">
        <v>604</v>
      </c>
      <c r="C351" s="66" t="s">
        <v>43</v>
      </c>
      <c r="D351" s="66" t="s">
        <v>413</v>
      </c>
      <c r="E351" s="78">
        <v>180000</v>
      </c>
      <c r="F351" s="109">
        <v>7.52</v>
      </c>
      <c r="G351" s="479"/>
      <c r="H351" s="78">
        <f>F351</f>
        <v>7.52</v>
      </c>
      <c r="I351" s="144"/>
      <c r="J351" s="23"/>
    </row>
    <row r="352" spans="1:29" s="305" customFormat="1" ht="16" hidden="1" x14ac:dyDescent="0.2">
      <c r="A352" s="63"/>
      <c r="B352" s="304" t="s">
        <v>604</v>
      </c>
      <c r="C352" s="66" t="s">
        <v>43</v>
      </c>
      <c r="D352" s="66" t="s">
        <v>418</v>
      </c>
      <c r="E352" s="78">
        <v>5000</v>
      </c>
      <c r="F352" s="109">
        <v>0.22</v>
      </c>
      <c r="G352" s="479"/>
      <c r="H352" s="78">
        <f>F352</f>
        <v>0.22</v>
      </c>
      <c r="I352" s="144"/>
      <c r="J352" s="23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1:10" ht="16" hidden="1" x14ac:dyDescent="0.2">
      <c r="A353" s="63"/>
      <c r="B353" s="75"/>
      <c r="C353" s="66"/>
      <c r="D353" s="66"/>
      <c r="E353" s="79"/>
      <c r="F353" s="78"/>
      <c r="G353" s="277"/>
      <c r="H353" s="78"/>
      <c r="I353" s="144"/>
      <c r="J353" s="23"/>
    </row>
    <row r="354" spans="1:10" ht="16" hidden="1" x14ac:dyDescent="0.2">
      <c r="A354" s="63"/>
      <c r="B354" s="75" t="s">
        <v>605</v>
      </c>
      <c r="C354" s="66" t="s">
        <v>340</v>
      </c>
      <c r="D354" s="66" t="s">
        <v>411</v>
      </c>
      <c r="E354" s="78">
        <v>20000</v>
      </c>
      <c r="F354" s="109">
        <v>1.26</v>
      </c>
      <c r="G354" s="479">
        <f>H354-F354</f>
        <v>1.26</v>
      </c>
      <c r="H354" s="78">
        <v>2.52</v>
      </c>
      <c r="I354" s="144">
        <f>SUM(H354:H355)</f>
        <v>2.94</v>
      </c>
      <c r="J354" s="23"/>
    </row>
    <row r="355" spans="1:10" ht="16" hidden="1" x14ac:dyDescent="0.2">
      <c r="A355" s="63"/>
      <c r="B355" s="75" t="s">
        <v>605</v>
      </c>
      <c r="C355" s="66" t="s">
        <v>340</v>
      </c>
      <c r="D355" s="66" t="s">
        <v>413</v>
      </c>
      <c r="E355" s="78">
        <v>10000</v>
      </c>
      <c r="F355" s="109">
        <v>0.42</v>
      </c>
      <c r="G355" s="479"/>
      <c r="H355" s="78">
        <f>F355</f>
        <v>0.42</v>
      </c>
      <c r="I355" s="144"/>
      <c r="J355" s="23"/>
    </row>
    <row r="356" spans="1:10" ht="16" hidden="1" x14ac:dyDescent="0.2">
      <c r="A356" s="63"/>
      <c r="B356" s="75"/>
      <c r="C356" s="66"/>
      <c r="D356" s="66"/>
      <c r="E356" s="78"/>
      <c r="F356" s="78"/>
      <c r="G356" s="277"/>
      <c r="H356" s="78"/>
      <c r="I356" s="144"/>
      <c r="J356" s="23"/>
    </row>
    <row r="357" spans="1:10" ht="16" hidden="1" x14ac:dyDescent="0.2">
      <c r="A357" s="63"/>
      <c r="B357" s="75" t="s">
        <v>606</v>
      </c>
      <c r="C357" s="66" t="s">
        <v>44</v>
      </c>
      <c r="D357" s="66" t="s">
        <v>411</v>
      </c>
      <c r="E357" s="78">
        <v>10000</v>
      </c>
      <c r="F357" s="109">
        <v>0</v>
      </c>
      <c r="G357" s="479">
        <v>14.08</v>
      </c>
      <c r="H357" s="78">
        <v>14.08</v>
      </c>
      <c r="I357" s="144">
        <f>SUM(H357:H358)</f>
        <v>14.5</v>
      </c>
      <c r="J357" s="23"/>
    </row>
    <row r="358" spans="1:10" ht="16" hidden="1" x14ac:dyDescent="0.2">
      <c r="A358" s="63"/>
      <c r="B358" s="75" t="s">
        <v>606</v>
      </c>
      <c r="C358" s="66" t="s">
        <v>44</v>
      </c>
      <c r="D358" s="66" t="s">
        <v>413</v>
      </c>
      <c r="E358" s="79">
        <v>10000</v>
      </c>
      <c r="F358" s="109">
        <v>0.42</v>
      </c>
      <c r="G358" s="479"/>
      <c r="H358" s="79">
        <f>F358</f>
        <v>0.42</v>
      </c>
      <c r="I358" s="144"/>
      <c r="J358" s="23"/>
    </row>
    <row r="359" spans="1:10" ht="16" hidden="1" x14ac:dyDescent="0.2">
      <c r="A359" s="63"/>
      <c r="B359" s="75"/>
      <c r="C359" s="66"/>
      <c r="D359" s="66"/>
      <c r="E359" s="79"/>
      <c r="F359" s="78"/>
      <c r="G359" s="277"/>
      <c r="H359" s="79"/>
      <c r="I359" s="144"/>
      <c r="J359" s="23"/>
    </row>
    <row r="360" spans="1:10" ht="16" hidden="1" x14ac:dyDescent="0.2">
      <c r="A360" s="63"/>
      <c r="B360" s="75" t="s">
        <v>607</v>
      </c>
      <c r="C360" s="66" t="s">
        <v>96</v>
      </c>
      <c r="D360" s="66" t="s">
        <v>411</v>
      </c>
      <c r="E360" s="78">
        <v>30000</v>
      </c>
      <c r="F360" s="109">
        <f>H360-G360</f>
        <v>4.0200000000000005</v>
      </c>
      <c r="G360" s="479">
        <v>2.0099999999999998</v>
      </c>
      <c r="H360" s="78">
        <v>6.03</v>
      </c>
      <c r="I360" s="144">
        <f>SUM(H360:H361)</f>
        <v>6.45</v>
      </c>
      <c r="J360" s="23"/>
    </row>
    <row r="361" spans="1:10" ht="16" hidden="1" x14ac:dyDescent="0.2">
      <c r="A361" s="63"/>
      <c r="B361" s="75" t="s">
        <v>607</v>
      </c>
      <c r="C361" s="66" t="s">
        <v>96</v>
      </c>
      <c r="D361" s="66" t="s">
        <v>413</v>
      </c>
      <c r="E361" s="79">
        <v>10000</v>
      </c>
      <c r="F361" s="109">
        <v>0.42</v>
      </c>
      <c r="G361" s="479"/>
      <c r="H361" s="79">
        <f>F361</f>
        <v>0.42</v>
      </c>
      <c r="I361" s="144"/>
      <c r="J361" s="23"/>
    </row>
    <row r="362" spans="1:10" ht="16" hidden="1" x14ac:dyDescent="0.2">
      <c r="A362" s="63"/>
      <c r="B362" s="75"/>
      <c r="C362" s="66"/>
      <c r="D362" s="66"/>
      <c r="E362" s="79"/>
      <c r="F362" s="78"/>
      <c r="G362" s="277"/>
      <c r="H362" s="79"/>
      <c r="I362" s="144"/>
      <c r="J362" s="23"/>
    </row>
    <row r="363" spans="1:10" ht="16" hidden="1" x14ac:dyDescent="0.2">
      <c r="A363" s="63"/>
      <c r="B363" s="75" t="s">
        <v>608</v>
      </c>
      <c r="C363" s="66" t="s">
        <v>496</v>
      </c>
      <c r="D363" s="66" t="s">
        <v>411</v>
      </c>
      <c r="E363" s="79">
        <v>10000</v>
      </c>
      <c r="F363" s="109">
        <v>0</v>
      </c>
      <c r="G363" s="479">
        <v>0.91</v>
      </c>
      <c r="H363" s="79">
        <f>SUM(F363:G363)</f>
        <v>0.91</v>
      </c>
      <c r="I363" s="144">
        <f>H363</f>
        <v>0.91</v>
      </c>
      <c r="J363" s="23"/>
    </row>
    <row r="364" spans="1:10" ht="16" hidden="1" x14ac:dyDescent="0.2">
      <c r="A364" s="63"/>
      <c r="B364" s="75"/>
      <c r="C364" s="66"/>
      <c r="D364" s="66"/>
      <c r="E364" s="79"/>
      <c r="F364" s="78"/>
      <c r="G364" s="277"/>
      <c r="H364" s="79"/>
      <c r="I364" s="144"/>
      <c r="J364" s="23"/>
    </row>
    <row r="365" spans="1:10" ht="16" hidden="1" x14ac:dyDescent="0.2">
      <c r="A365" s="63"/>
      <c r="B365" s="75" t="s">
        <v>609</v>
      </c>
      <c r="C365" s="66" t="s">
        <v>137</v>
      </c>
      <c r="D365" s="66" t="s">
        <v>411</v>
      </c>
      <c r="E365" s="79">
        <v>100000</v>
      </c>
      <c r="F365" s="109">
        <f>H365-G365</f>
        <v>5.9399999999999995</v>
      </c>
      <c r="G365" s="479">
        <v>0.66</v>
      </c>
      <c r="H365" s="79">
        <v>6.6</v>
      </c>
      <c r="I365" s="144">
        <f>SUM(H365:H366)</f>
        <v>10.78</v>
      </c>
      <c r="J365" s="23"/>
    </row>
    <row r="366" spans="1:10" ht="16" hidden="1" x14ac:dyDescent="0.2">
      <c r="A366" s="63"/>
      <c r="B366" s="75" t="s">
        <v>609</v>
      </c>
      <c r="C366" s="66" t="s">
        <v>137</v>
      </c>
      <c r="D366" s="66" t="s">
        <v>413</v>
      </c>
      <c r="E366" s="79">
        <v>100000</v>
      </c>
      <c r="F366" s="109">
        <v>4.18</v>
      </c>
      <c r="G366" s="479"/>
      <c r="H366" s="79">
        <f>F366</f>
        <v>4.18</v>
      </c>
      <c r="I366" s="144"/>
      <c r="J366" s="23"/>
    </row>
    <row r="367" spans="1:10" ht="16" hidden="1" x14ac:dyDescent="0.2">
      <c r="A367" s="63"/>
      <c r="B367" s="75"/>
      <c r="C367" s="66"/>
      <c r="D367" s="66"/>
      <c r="E367" s="79"/>
      <c r="F367" s="78"/>
      <c r="G367" s="277"/>
      <c r="H367" s="79"/>
      <c r="I367" s="144"/>
      <c r="J367" s="23"/>
    </row>
    <row r="368" spans="1:10" ht="16" hidden="1" x14ac:dyDescent="0.2">
      <c r="A368" s="63"/>
      <c r="B368" s="75" t="s">
        <v>610</v>
      </c>
      <c r="C368" s="66" t="s">
        <v>45</v>
      </c>
      <c r="D368" s="66" t="s">
        <v>411</v>
      </c>
      <c r="E368" s="78">
        <v>10000</v>
      </c>
      <c r="F368" s="109">
        <v>0</v>
      </c>
      <c r="G368" s="479">
        <v>2.0099999999999998</v>
      </c>
      <c r="H368" s="78">
        <v>2.0099999999999998</v>
      </c>
      <c r="I368" s="144">
        <f>H368</f>
        <v>2.0099999999999998</v>
      </c>
      <c r="J368" s="211"/>
    </row>
    <row r="369" spans="1:10" ht="16" hidden="1" x14ac:dyDescent="0.2">
      <c r="A369" s="63"/>
      <c r="B369" s="75"/>
      <c r="C369" s="66"/>
      <c r="D369" s="66"/>
      <c r="E369" s="78"/>
      <c r="F369" s="109"/>
      <c r="G369" s="479"/>
      <c r="H369" s="78"/>
      <c r="I369" s="144"/>
      <c r="J369" s="211"/>
    </row>
    <row r="370" spans="1:10" ht="16" hidden="1" x14ac:dyDescent="0.2">
      <c r="A370" s="63"/>
      <c r="B370" s="75" t="s">
        <v>556</v>
      </c>
      <c r="C370" s="66" t="s">
        <v>58</v>
      </c>
      <c r="D370" s="66" t="s">
        <v>411</v>
      </c>
      <c r="E370" s="79">
        <v>10000</v>
      </c>
      <c r="F370" s="109">
        <v>0</v>
      </c>
      <c r="G370" s="479">
        <f>H370-F370</f>
        <v>8.02</v>
      </c>
      <c r="H370" s="79">
        <v>8.02</v>
      </c>
      <c r="I370" s="192">
        <f>H370</f>
        <v>8.02</v>
      </c>
      <c r="J370" s="23"/>
    </row>
    <row r="371" spans="1:10" ht="16" hidden="1" x14ac:dyDescent="0.2">
      <c r="A371" s="63"/>
      <c r="B371" s="75"/>
      <c r="C371" s="66"/>
      <c r="D371" s="66"/>
      <c r="E371" s="79"/>
      <c r="F371" s="78"/>
      <c r="G371" s="277"/>
      <c r="H371" s="79"/>
      <c r="I371" s="144"/>
      <c r="J371" s="23"/>
    </row>
    <row r="372" spans="1:10" ht="16" hidden="1" x14ac:dyDescent="0.2">
      <c r="A372" s="63"/>
      <c r="B372" s="75" t="s">
        <v>611</v>
      </c>
      <c r="C372" s="66" t="s">
        <v>230</v>
      </c>
      <c r="D372" s="66" t="s">
        <v>411</v>
      </c>
      <c r="E372" s="79">
        <v>100000</v>
      </c>
      <c r="F372" s="109">
        <v>27.72</v>
      </c>
      <c r="G372" s="479">
        <f>H372-F372</f>
        <v>3.0800000000000018</v>
      </c>
      <c r="H372" s="79">
        <v>30.8</v>
      </c>
      <c r="I372" s="144">
        <f>SUM(H372:H375)</f>
        <v>78.250000000000014</v>
      </c>
      <c r="J372" s="23"/>
    </row>
    <row r="373" spans="1:10" ht="16" hidden="1" x14ac:dyDescent="0.2">
      <c r="A373" s="63"/>
      <c r="B373" s="75" t="s">
        <v>611</v>
      </c>
      <c r="C373" s="66" t="s">
        <v>230</v>
      </c>
      <c r="D373" s="66" t="s">
        <v>417</v>
      </c>
      <c r="E373" s="79">
        <v>50000</v>
      </c>
      <c r="F373" s="109">
        <v>33.85</v>
      </c>
      <c r="G373" s="479"/>
      <c r="H373" s="79">
        <f>F373</f>
        <v>33.85</v>
      </c>
      <c r="I373" s="144"/>
      <c r="J373" s="23"/>
    </row>
    <row r="374" spans="1:10" ht="16" hidden="1" x14ac:dyDescent="0.2">
      <c r="A374" s="63"/>
      <c r="B374" s="75" t="s">
        <v>611</v>
      </c>
      <c r="C374" s="66" t="s">
        <v>230</v>
      </c>
      <c r="D374" s="66" t="s">
        <v>413</v>
      </c>
      <c r="E374" s="79">
        <v>220000</v>
      </c>
      <c r="F374" s="109">
        <v>9.1999999999999993</v>
      </c>
      <c r="G374" s="479"/>
      <c r="H374" s="79">
        <f>F374</f>
        <v>9.1999999999999993</v>
      </c>
      <c r="I374" s="144"/>
      <c r="J374" s="23"/>
    </row>
    <row r="375" spans="1:10" ht="16" hidden="1" x14ac:dyDescent="0.2">
      <c r="A375" s="63"/>
      <c r="B375" s="75" t="s">
        <v>611</v>
      </c>
      <c r="C375" s="66" t="s">
        <v>230</v>
      </c>
      <c r="D375" s="173" t="s">
        <v>418</v>
      </c>
      <c r="E375" s="78">
        <v>100000</v>
      </c>
      <c r="F375" s="109">
        <v>4.4000000000000004</v>
      </c>
      <c r="G375" s="479"/>
      <c r="H375" s="78">
        <f>F375</f>
        <v>4.4000000000000004</v>
      </c>
      <c r="I375" s="144"/>
      <c r="J375" s="23"/>
    </row>
    <row r="376" spans="1:10" ht="16" hidden="1" x14ac:dyDescent="0.2">
      <c r="A376" s="63"/>
      <c r="B376" s="75"/>
      <c r="C376" s="66"/>
      <c r="D376" s="66"/>
      <c r="E376" s="79"/>
      <c r="F376" s="78"/>
      <c r="G376" s="277"/>
      <c r="H376" s="79"/>
      <c r="I376" s="144"/>
      <c r="J376" s="23"/>
    </row>
    <row r="377" spans="1:10" ht="16" hidden="1" x14ac:dyDescent="0.2">
      <c r="A377" s="63"/>
      <c r="B377" s="75" t="s">
        <v>612</v>
      </c>
      <c r="C377" s="66" t="s">
        <v>334</v>
      </c>
      <c r="D377" s="66" t="s">
        <v>411</v>
      </c>
      <c r="E377" s="78">
        <v>50000</v>
      </c>
      <c r="F377" s="109">
        <f>H377-G377</f>
        <v>12.32</v>
      </c>
      <c r="G377" s="479">
        <v>3.08</v>
      </c>
      <c r="H377" s="78">
        <v>15.4</v>
      </c>
      <c r="I377" s="144">
        <f>SUM(H377:H382)</f>
        <v>63.02</v>
      </c>
      <c r="J377" s="23"/>
    </row>
    <row r="378" spans="1:10" ht="16" hidden="1" x14ac:dyDescent="0.2">
      <c r="A378" s="63"/>
      <c r="B378" s="75" t="s">
        <v>612</v>
      </c>
      <c r="C378" s="66" t="s">
        <v>334</v>
      </c>
      <c r="D378" s="173" t="s">
        <v>417</v>
      </c>
      <c r="E378" s="78">
        <v>50000</v>
      </c>
      <c r="F378" s="109">
        <v>14.15</v>
      </c>
      <c r="G378" s="479"/>
      <c r="H378" s="78">
        <f>F378</f>
        <v>14.15</v>
      </c>
      <c r="I378" s="144"/>
      <c r="J378" s="104"/>
    </row>
    <row r="379" spans="1:10" ht="16" hidden="1" x14ac:dyDescent="0.2">
      <c r="A379" s="63"/>
      <c r="B379" s="75" t="s">
        <v>612</v>
      </c>
      <c r="C379" s="66" t="s">
        <v>334</v>
      </c>
      <c r="D379" s="173" t="s">
        <v>412</v>
      </c>
      <c r="E379" s="78">
        <v>10000</v>
      </c>
      <c r="F379" s="109">
        <v>3.42</v>
      </c>
      <c r="G379" s="479"/>
      <c r="H379" s="78">
        <f>F379</f>
        <v>3.42</v>
      </c>
      <c r="I379" s="144"/>
      <c r="J379" s="91"/>
    </row>
    <row r="380" spans="1:10" ht="16" hidden="1" x14ac:dyDescent="0.2">
      <c r="A380" s="63"/>
      <c r="B380" s="75" t="s">
        <v>612</v>
      </c>
      <c r="C380" s="66" t="s">
        <v>334</v>
      </c>
      <c r="D380" s="173" t="s">
        <v>413</v>
      </c>
      <c r="E380" s="78">
        <v>500000</v>
      </c>
      <c r="F380" s="109">
        <v>20.9</v>
      </c>
      <c r="G380" s="479"/>
      <c r="H380" s="78">
        <f>F380</f>
        <v>20.9</v>
      </c>
      <c r="I380" s="144"/>
      <c r="J380" s="91"/>
    </row>
    <row r="381" spans="1:10" ht="16" hidden="1" x14ac:dyDescent="0.2">
      <c r="A381" s="63"/>
      <c r="B381" s="75" t="s">
        <v>612</v>
      </c>
      <c r="C381" s="66" t="s">
        <v>334</v>
      </c>
      <c r="D381" s="173" t="s">
        <v>418</v>
      </c>
      <c r="E381" s="78">
        <v>200000</v>
      </c>
      <c r="F381" s="109">
        <v>8.8000000000000007</v>
      </c>
      <c r="G381" s="479"/>
      <c r="H381" s="78">
        <f>F381</f>
        <v>8.8000000000000007</v>
      </c>
      <c r="I381" s="144"/>
      <c r="J381" s="91"/>
    </row>
    <row r="382" spans="1:10" ht="16" hidden="1" x14ac:dyDescent="0.2">
      <c r="A382" s="63"/>
      <c r="B382" s="75" t="s">
        <v>612</v>
      </c>
      <c r="C382" s="66" t="s">
        <v>334</v>
      </c>
      <c r="D382" s="173" t="s">
        <v>414</v>
      </c>
      <c r="E382" s="78">
        <v>10000</v>
      </c>
      <c r="F382" s="109">
        <v>0.35</v>
      </c>
      <c r="G382" s="479"/>
      <c r="H382" s="79">
        <f>F382</f>
        <v>0.35</v>
      </c>
      <c r="I382" s="144"/>
      <c r="J382" s="91"/>
    </row>
    <row r="383" spans="1:10" ht="16" hidden="1" x14ac:dyDescent="0.2">
      <c r="A383" s="63"/>
      <c r="B383" s="75"/>
      <c r="C383" s="66"/>
      <c r="D383" s="66"/>
      <c r="E383" s="78"/>
      <c r="F383" s="78"/>
      <c r="G383" s="277"/>
      <c r="H383" s="79"/>
      <c r="I383" s="144"/>
      <c r="J383" s="91"/>
    </row>
    <row r="384" spans="1:10" ht="16" hidden="1" x14ac:dyDescent="0.2">
      <c r="A384" s="63"/>
      <c r="B384" s="75" t="s">
        <v>613</v>
      </c>
      <c r="C384" s="66" t="s">
        <v>182</v>
      </c>
      <c r="D384" s="66" t="s">
        <v>411</v>
      </c>
      <c r="E384" s="78">
        <v>10000</v>
      </c>
      <c r="F384" s="109">
        <v>0</v>
      </c>
      <c r="G384" s="479">
        <v>0.91</v>
      </c>
      <c r="H384" s="78">
        <f>SUM(F384:G384)</f>
        <v>0.91</v>
      </c>
      <c r="I384" s="144">
        <f>SUM(H384:H385)</f>
        <v>1.82</v>
      </c>
      <c r="J384" s="104"/>
    </row>
    <row r="385" spans="1:10" ht="16" hidden="1" x14ac:dyDescent="0.2">
      <c r="A385" s="63"/>
      <c r="B385" s="75" t="s">
        <v>613</v>
      </c>
      <c r="C385" s="66" t="s">
        <v>182</v>
      </c>
      <c r="D385" s="66" t="s">
        <v>417</v>
      </c>
      <c r="E385" s="78">
        <v>5000</v>
      </c>
      <c r="F385" s="109">
        <v>0.91</v>
      </c>
      <c r="G385" s="478"/>
      <c r="H385" s="78">
        <f>F385</f>
        <v>0.91</v>
      </c>
      <c r="I385" s="144"/>
      <c r="J385" s="104"/>
    </row>
    <row r="386" spans="1:10" ht="16" hidden="1" x14ac:dyDescent="0.2">
      <c r="A386" s="63"/>
      <c r="B386" s="75"/>
      <c r="D386" s="66"/>
      <c r="E386" s="78"/>
      <c r="F386" s="78"/>
      <c r="G386" s="277"/>
      <c r="H386" s="78"/>
      <c r="I386" s="144"/>
      <c r="J386" s="104"/>
    </row>
    <row r="387" spans="1:10" ht="16" hidden="1" x14ac:dyDescent="0.2">
      <c r="A387" s="63"/>
      <c r="B387" s="75" t="s">
        <v>614</v>
      </c>
      <c r="C387" s="66" t="s">
        <v>366</v>
      </c>
      <c r="D387" s="66" t="s">
        <v>411</v>
      </c>
      <c r="E387" s="78">
        <v>10000</v>
      </c>
      <c r="F387" s="109">
        <v>0</v>
      </c>
      <c r="G387" s="479">
        <f>H387-F387</f>
        <v>3.08</v>
      </c>
      <c r="H387" s="78">
        <v>3.08</v>
      </c>
      <c r="I387" s="144">
        <f>SUM(H387:H392)</f>
        <v>19.840000000000003</v>
      </c>
      <c r="J387" s="104"/>
    </row>
    <row r="388" spans="1:10" ht="16" hidden="1" x14ac:dyDescent="0.2">
      <c r="A388" s="63"/>
      <c r="B388" s="75" t="s">
        <v>614</v>
      </c>
      <c r="C388" s="66" t="s">
        <v>366</v>
      </c>
      <c r="D388" s="173" t="s">
        <v>417</v>
      </c>
      <c r="E388" s="78">
        <v>10000</v>
      </c>
      <c r="F388" s="109">
        <v>4.41</v>
      </c>
      <c r="G388" s="479"/>
      <c r="H388" s="78">
        <f>F388</f>
        <v>4.41</v>
      </c>
      <c r="I388" s="144"/>
      <c r="J388" s="211"/>
    </row>
    <row r="389" spans="1:10" ht="16" hidden="1" x14ac:dyDescent="0.2">
      <c r="A389" s="63"/>
      <c r="B389" s="75" t="s">
        <v>614</v>
      </c>
      <c r="C389" s="66" t="s">
        <v>366</v>
      </c>
      <c r="D389" s="173" t="s">
        <v>412</v>
      </c>
      <c r="E389" s="78">
        <v>10000</v>
      </c>
      <c r="F389" s="109">
        <v>3.42</v>
      </c>
      <c r="G389" s="479"/>
      <c r="H389" s="78">
        <f>F389</f>
        <v>3.42</v>
      </c>
      <c r="I389" s="144"/>
      <c r="J389" s="104"/>
    </row>
    <row r="390" spans="1:10" ht="16" hidden="1" x14ac:dyDescent="0.2">
      <c r="A390" s="63"/>
      <c r="B390" s="75" t="s">
        <v>614</v>
      </c>
      <c r="C390" s="66" t="s">
        <v>366</v>
      </c>
      <c r="D390" s="173" t="s">
        <v>413</v>
      </c>
      <c r="E390" s="78">
        <v>100000</v>
      </c>
      <c r="F390" s="109">
        <v>4.18</v>
      </c>
      <c r="G390" s="479"/>
      <c r="H390" s="78">
        <f>F390</f>
        <v>4.18</v>
      </c>
      <c r="I390" s="144"/>
      <c r="J390" s="104"/>
    </row>
    <row r="391" spans="1:10" ht="16" hidden="1" x14ac:dyDescent="0.2">
      <c r="A391" s="63"/>
      <c r="B391" s="75" t="s">
        <v>614</v>
      </c>
      <c r="C391" s="66" t="s">
        <v>366</v>
      </c>
      <c r="D391" s="173" t="s">
        <v>418</v>
      </c>
      <c r="E391" s="78">
        <v>100000</v>
      </c>
      <c r="F391" s="109">
        <v>4.4000000000000004</v>
      </c>
      <c r="G391" s="479"/>
      <c r="H391" s="78">
        <f>F391</f>
        <v>4.4000000000000004</v>
      </c>
      <c r="I391" s="144"/>
      <c r="J391" s="104"/>
    </row>
    <row r="392" spans="1:10" ht="16" hidden="1" x14ac:dyDescent="0.2">
      <c r="A392" s="63"/>
      <c r="B392" s="75" t="s">
        <v>614</v>
      </c>
      <c r="C392" s="66" t="s">
        <v>366</v>
      </c>
      <c r="D392" s="173" t="s">
        <v>414</v>
      </c>
      <c r="E392" s="78">
        <v>10000</v>
      </c>
      <c r="F392" s="109">
        <v>0.35</v>
      </c>
      <c r="G392" s="479"/>
      <c r="H392" s="78">
        <f>F392</f>
        <v>0.35</v>
      </c>
      <c r="I392" s="144"/>
      <c r="J392" s="104"/>
    </row>
    <row r="393" spans="1:10" ht="16" hidden="1" x14ac:dyDescent="0.2">
      <c r="A393" s="63"/>
      <c r="B393" s="75"/>
      <c r="C393" s="66"/>
      <c r="D393" s="66"/>
      <c r="E393" s="78"/>
      <c r="F393" s="78"/>
      <c r="G393" s="277"/>
      <c r="H393" s="78"/>
      <c r="I393" s="144"/>
      <c r="J393" s="104"/>
    </row>
    <row r="394" spans="1:10" ht="16" hidden="1" x14ac:dyDescent="0.2">
      <c r="A394" s="63"/>
      <c r="B394" s="75" t="s">
        <v>536</v>
      </c>
      <c r="C394" s="66" t="s">
        <v>524</v>
      </c>
      <c r="D394" s="66" t="s">
        <v>411</v>
      </c>
      <c r="E394" s="78">
        <v>10000</v>
      </c>
      <c r="F394" s="109">
        <v>0</v>
      </c>
      <c r="G394" s="479">
        <f>H394-F394</f>
        <v>0.66</v>
      </c>
      <c r="H394" s="78">
        <v>0.66</v>
      </c>
      <c r="I394" s="144">
        <f>SUM(H394:H396)</f>
        <v>2.87</v>
      </c>
      <c r="J394" s="23"/>
    </row>
    <row r="395" spans="1:10" ht="16" hidden="1" x14ac:dyDescent="0.2">
      <c r="A395" s="63"/>
      <c r="B395" s="75" t="s">
        <v>536</v>
      </c>
      <c r="C395" s="66" t="s">
        <v>524</v>
      </c>
      <c r="D395" s="66" t="s">
        <v>412</v>
      </c>
      <c r="E395" s="78">
        <v>4000</v>
      </c>
      <c r="F395" s="109">
        <v>1.37</v>
      </c>
      <c r="G395" s="479"/>
      <c r="H395" s="78">
        <f>F395</f>
        <v>1.37</v>
      </c>
      <c r="I395" s="144"/>
      <c r="J395" s="23"/>
    </row>
    <row r="396" spans="1:10" ht="16" hidden="1" x14ac:dyDescent="0.2">
      <c r="A396" s="63"/>
      <c r="B396" s="75" t="s">
        <v>536</v>
      </c>
      <c r="C396" s="66" t="s">
        <v>524</v>
      </c>
      <c r="D396" s="66" t="s">
        <v>413</v>
      </c>
      <c r="E396" s="78">
        <v>20000</v>
      </c>
      <c r="F396" s="109">
        <v>0.84</v>
      </c>
      <c r="G396" s="479"/>
      <c r="H396" s="78">
        <f>F396</f>
        <v>0.84</v>
      </c>
      <c r="I396" s="144"/>
      <c r="J396" s="23"/>
    </row>
    <row r="397" spans="1:10" ht="16" hidden="1" x14ac:dyDescent="0.2">
      <c r="A397" s="63"/>
      <c r="B397" s="75"/>
      <c r="C397" s="66"/>
      <c r="D397" s="66"/>
      <c r="E397" s="78"/>
      <c r="F397" s="78"/>
      <c r="G397" s="277"/>
      <c r="H397" s="78"/>
      <c r="I397" s="144"/>
      <c r="J397" s="23"/>
    </row>
    <row r="398" spans="1:10" ht="16" hidden="1" x14ac:dyDescent="0.2">
      <c r="A398" s="63"/>
      <c r="B398" s="75" t="s">
        <v>725</v>
      </c>
      <c r="C398" s="66" t="s">
        <v>745</v>
      </c>
      <c r="D398" s="66" t="s">
        <v>411</v>
      </c>
      <c r="E398" s="78">
        <v>20000</v>
      </c>
      <c r="F398" s="109">
        <f>H398-G398</f>
        <v>1.26</v>
      </c>
      <c r="G398" s="479">
        <v>1.26</v>
      </c>
      <c r="H398" s="78">
        <v>2.52</v>
      </c>
      <c r="I398" s="144">
        <f>SUM(H398:H401)</f>
        <v>13.93</v>
      </c>
      <c r="J398" s="23"/>
    </row>
    <row r="399" spans="1:10" ht="16" hidden="1" x14ac:dyDescent="0.2">
      <c r="A399" s="63"/>
      <c r="B399" s="75" t="s">
        <v>725</v>
      </c>
      <c r="C399" s="66" t="s">
        <v>745</v>
      </c>
      <c r="D399" s="66" t="s">
        <v>417</v>
      </c>
      <c r="E399" s="78">
        <v>10000</v>
      </c>
      <c r="F399" s="109">
        <v>2.83</v>
      </c>
      <c r="G399" s="479"/>
      <c r="H399" s="78">
        <v>2.83</v>
      </c>
      <c r="I399" s="144"/>
      <c r="J399" s="23"/>
    </row>
    <row r="400" spans="1:10" ht="16" hidden="1" x14ac:dyDescent="0.2">
      <c r="A400" s="63"/>
      <c r="B400" s="75" t="s">
        <v>725</v>
      </c>
      <c r="C400" s="66" t="s">
        <v>745</v>
      </c>
      <c r="D400" s="66" t="s">
        <v>413</v>
      </c>
      <c r="E400" s="78">
        <v>100000</v>
      </c>
      <c r="F400" s="109">
        <v>4.18</v>
      </c>
      <c r="G400" s="479"/>
      <c r="H400" s="78">
        <v>4.18</v>
      </c>
      <c r="I400" s="144"/>
      <c r="J400" s="23"/>
    </row>
    <row r="401" spans="1:10" ht="16" hidden="1" x14ac:dyDescent="0.2">
      <c r="A401" s="63"/>
      <c r="B401" s="75" t="s">
        <v>725</v>
      </c>
      <c r="C401" s="66" t="s">
        <v>745</v>
      </c>
      <c r="D401" s="66" t="s">
        <v>418</v>
      </c>
      <c r="E401" s="78">
        <v>200000</v>
      </c>
      <c r="F401" s="109">
        <v>4.4000000000000004</v>
      </c>
      <c r="G401" s="479"/>
      <c r="H401" s="78">
        <v>4.4000000000000004</v>
      </c>
      <c r="I401" s="144"/>
      <c r="J401" s="23"/>
    </row>
    <row r="402" spans="1:10" ht="16" hidden="1" x14ac:dyDescent="0.2">
      <c r="A402" s="63"/>
      <c r="B402" s="75"/>
      <c r="C402" s="66"/>
      <c r="D402" s="66"/>
      <c r="E402" s="78"/>
      <c r="F402" s="78"/>
      <c r="G402" s="277"/>
      <c r="H402" s="78"/>
      <c r="I402" s="144"/>
      <c r="J402" s="23"/>
    </row>
    <row r="403" spans="1:10" ht="16" hidden="1" x14ac:dyDescent="0.2">
      <c r="A403" s="63"/>
      <c r="B403" s="75" t="s">
        <v>616</v>
      </c>
      <c r="C403" s="66" t="s">
        <v>437</v>
      </c>
      <c r="D403" s="66" t="s">
        <v>411</v>
      </c>
      <c r="E403" s="78">
        <v>100000</v>
      </c>
      <c r="F403" s="109">
        <f>H403-G403</f>
        <v>5.9399999999999995</v>
      </c>
      <c r="G403" s="479">
        <v>0.66</v>
      </c>
      <c r="H403" s="78">
        <v>6.6</v>
      </c>
      <c r="I403" s="144">
        <f>SUM(H403:H404)</f>
        <v>10.78</v>
      </c>
      <c r="J403" s="23"/>
    </row>
    <row r="404" spans="1:10" ht="16" hidden="1" x14ac:dyDescent="0.2">
      <c r="A404" s="63"/>
      <c r="B404" s="75" t="s">
        <v>616</v>
      </c>
      <c r="C404" s="66" t="s">
        <v>437</v>
      </c>
      <c r="D404" s="66" t="s">
        <v>413</v>
      </c>
      <c r="E404" s="78">
        <v>100000</v>
      </c>
      <c r="F404" s="109">
        <v>4.18</v>
      </c>
      <c r="G404" s="479"/>
      <c r="H404" s="78">
        <f>F404</f>
        <v>4.18</v>
      </c>
      <c r="I404" s="369"/>
      <c r="J404" s="23"/>
    </row>
    <row r="405" spans="1:10" ht="16" hidden="1" x14ac:dyDescent="0.2">
      <c r="A405" s="63"/>
      <c r="B405" s="75"/>
      <c r="C405" s="66"/>
      <c r="D405" s="66"/>
      <c r="E405" s="79"/>
      <c r="F405" s="78"/>
      <c r="G405" s="277"/>
      <c r="H405" s="79"/>
      <c r="J405" s="23"/>
    </row>
    <row r="406" spans="1:10" ht="16" hidden="1" x14ac:dyDescent="0.2">
      <c r="A406" s="63"/>
      <c r="B406" s="75" t="s">
        <v>617</v>
      </c>
      <c r="C406" s="66" t="s">
        <v>231</v>
      </c>
      <c r="D406" s="66" t="s">
        <v>411</v>
      </c>
      <c r="E406" s="78">
        <v>250000</v>
      </c>
      <c r="F406" s="109">
        <f>H406-G406</f>
        <v>48.24</v>
      </c>
      <c r="G406" s="479">
        <v>2.0099999999999998</v>
      </c>
      <c r="H406" s="78">
        <v>50.25</v>
      </c>
      <c r="I406" s="144">
        <f>SUM(H406:H411)</f>
        <v>89.62</v>
      </c>
      <c r="J406" s="211"/>
    </row>
    <row r="407" spans="1:10" ht="16" hidden="1" x14ac:dyDescent="0.2">
      <c r="A407" s="63"/>
      <c r="B407" s="75" t="s">
        <v>617</v>
      </c>
      <c r="C407" s="66" t="s">
        <v>231</v>
      </c>
      <c r="D407" s="173" t="s">
        <v>417</v>
      </c>
      <c r="E407" s="78">
        <v>50000</v>
      </c>
      <c r="F407" s="109">
        <v>14.15</v>
      </c>
      <c r="G407" s="479"/>
      <c r="H407" s="78">
        <f>F407</f>
        <v>14.15</v>
      </c>
      <c r="I407" s="144"/>
      <c r="J407" s="23"/>
    </row>
    <row r="408" spans="1:10" ht="16" hidden="1" x14ac:dyDescent="0.2">
      <c r="A408" s="63"/>
      <c r="B408" s="75" t="s">
        <v>617</v>
      </c>
      <c r="C408" s="66" t="s">
        <v>231</v>
      </c>
      <c r="D408" s="173" t="s">
        <v>412</v>
      </c>
      <c r="E408" s="78">
        <v>10000</v>
      </c>
      <c r="F408" s="109">
        <v>3.42</v>
      </c>
      <c r="G408" s="479"/>
      <c r="H408" s="78">
        <f>F408</f>
        <v>3.42</v>
      </c>
      <c r="I408" s="144"/>
      <c r="J408" s="23"/>
    </row>
    <row r="409" spans="1:10" ht="16" hidden="1" x14ac:dyDescent="0.2">
      <c r="A409" s="63"/>
      <c r="B409" s="75" t="s">
        <v>617</v>
      </c>
      <c r="C409" s="66" t="s">
        <v>231</v>
      </c>
      <c r="D409" s="173" t="s">
        <v>413</v>
      </c>
      <c r="E409" s="79">
        <v>250000</v>
      </c>
      <c r="F409" s="109">
        <v>10.45</v>
      </c>
      <c r="G409" s="479"/>
      <c r="H409" s="79">
        <f>F409</f>
        <v>10.45</v>
      </c>
      <c r="I409" s="144"/>
      <c r="J409" s="23"/>
    </row>
    <row r="410" spans="1:10" ht="16" hidden="1" x14ac:dyDescent="0.2">
      <c r="A410" s="63"/>
      <c r="B410" s="75" t="s">
        <v>617</v>
      </c>
      <c r="C410" s="66" t="s">
        <v>231</v>
      </c>
      <c r="D410" s="173" t="s">
        <v>418</v>
      </c>
      <c r="E410" s="78">
        <v>250000</v>
      </c>
      <c r="F410" s="109">
        <v>11</v>
      </c>
      <c r="G410" s="479"/>
      <c r="H410" s="79">
        <f>F410</f>
        <v>11</v>
      </c>
      <c r="I410" s="144"/>
      <c r="J410" s="23"/>
    </row>
    <row r="411" spans="1:10" ht="16" hidden="1" x14ac:dyDescent="0.2">
      <c r="A411" s="63"/>
      <c r="B411" s="75" t="s">
        <v>617</v>
      </c>
      <c r="C411" s="66" t="s">
        <v>231</v>
      </c>
      <c r="D411" s="173" t="s">
        <v>414</v>
      </c>
      <c r="E411" s="78">
        <v>10000</v>
      </c>
      <c r="F411" s="109">
        <v>0.35</v>
      </c>
      <c r="G411" s="479"/>
      <c r="H411" s="79">
        <f>F411</f>
        <v>0.35</v>
      </c>
      <c r="I411" s="144"/>
      <c r="J411" s="23"/>
    </row>
    <row r="412" spans="1:10" ht="16" hidden="1" x14ac:dyDescent="0.2">
      <c r="A412" s="63"/>
      <c r="B412" s="75"/>
      <c r="C412" s="66"/>
      <c r="D412" s="173"/>
      <c r="E412" s="78"/>
      <c r="F412" s="78"/>
      <c r="G412" s="277"/>
      <c r="H412" s="79"/>
      <c r="I412" s="144"/>
      <c r="J412" s="23"/>
    </row>
    <row r="413" spans="1:10" ht="16" hidden="1" x14ac:dyDescent="0.2">
      <c r="A413" s="63"/>
      <c r="B413" s="75" t="s">
        <v>537</v>
      </c>
      <c r="C413" s="66" t="s">
        <v>531</v>
      </c>
      <c r="D413" s="173" t="s">
        <v>411</v>
      </c>
      <c r="E413" s="78">
        <v>10000</v>
      </c>
      <c r="F413" s="109">
        <v>0</v>
      </c>
      <c r="G413" s="479">
        <v>3.08</v>
      </c>
      <c r="H413" s="78">
        <f>SUM(F413:G413)</f>
        <v>3.08</v>
      </c>
      <c r="I413" s="144">
        <f>SUM(H413:H418)</f>
        <v>7.86</v>
      </c>
      <c r="J413" s="23"/>
    </row>
    <row r="414" spans="1:10" ht="16" hidden="1" x14ac:dyDescent="0.2">
      <c r="A414" s="63"/>
      <c r="B414" s="75" t="s">
        <v>537</v>
      </c>
      <c r="C414" s="66" t="s">
        <v>531</v>
      </c>
      <c r="D414" s="173" t="s">
        <v>417</v>
      </c>
      <c r="E414" s="78">
        <v>5000</v>
      </c>
      <c r="F414" s="109">
        <v>3.39</v>
      </c>
      <c r="G414" s="479"/>
      <c r="H414" s="78">
        <v>3.39</v>
      </c>
      <c r="I414" s="144"/>
      <c r="J414" s="23"/>
    </row>
    <row r="415" spans="1:10" ht="16" hidden="1" x14ac:dyDescent="0.2">
      <c r="A415" s="63"/>
      <c r="B415" s="75" t="s">
        <v>537</v>
      </c>
      <c r="C415" s="66" t="s">
        <v>531</v>
      </c>
      <c r="D415" s="173" t="s">
        <v>412</v>
      </c>
      <c r="E415" s="78">
        <v>2000</v>
      </c>
      <c r="F415" s="109">
        <v>0.68</v>
      </c>
      <c r="G415" s="479"/>
      <c r="H415" s="78">
        <f>F415</f>
        <v>0.68</v>
      </c>
      <c r="I415" s="144"/>
      <c r="J415" s="23"/>
    </row>
    <row r="416" spans="1:10" ht="16" hidden="1" x14ac:dyDescent="0.2">
      <c r="A416" s="63"/>
      <c r="B416" s="75" t="s">
        <v>537</v>
      </c>
      <c r="C416" s="66" t="s">
        <v>531</v>
      </c>
      <c r="D416" s="173" t="s">
        <v>413</v>
      </c>
      <c r="E416" s="78">
        <v>10000</v>
      </c>
      <c r="F416" s="109">
        <v>0.42</v>
      </c>
      <c r="G416" s="479"/>
      <c r="H416" s="78">
        <f>F416</f>
        <v>0.42</v>
      </c>
      <c r="I416" s="144"/>
      <c r="J416" s="23"/>
    </row>
    <row r="417" spans="1:10" ht="16" hidden="1" x14ac:dyDescent="0.2">
      <c r="A417" s="63"/>
      <c r="B417" s="75" t="s">
        <v>537</v>
      </c>
      <c r="C417" s="66" t="s">
        <v>531</v>
      </c>
      <c r="D417" s="173" t="s">
        <v>418</v>
      </c>
      <c r="E417" s="78">
        <v>5000</v>
      </c>
      <c r="F417" s="109">
        <v>0.22</v>
      </c>
      <c r="G417" s="479"/>
      <c r="H417" s="78">
        <f>F417</f>
        <v>0.22</v>
      </c>
      <c r="I417" s="144"/>
      <c r="J417" s="23"/>
    </row>
    <row r="418" spans="1:10" ht="16" hidden="1" x14ac:dyDescent="0.2">
      <c r="A418" s="63"/>
      <c r="B418" s="75" t="s">
        <v>537</v>
      </c>
      <c r="C418" s="66" t="s">
        <v>531</v>
      </c>
      <c r="D418" s="173" t="s">
        <v>414</v>
      </c>
      <c r="E418" s="78">
        <v>2000</v>
      </c>
      <c r="F418" s="109">
        <v>7.0000000000000007E-2</v>
      </c>
      <c r="G418" s="479"/>
      <c r="H418" s="78">
        <f>F418</f>
        <v>7.0000000000000007E-2</v>
      </c>
      <c r="I418" s="144"/>
      <c r="J418" s="23"/>
    </row>
    <row r="419" spans="1:10" ht="16" hidden="1" x14ac:dyDescent="0.2">
      <c r="A419" s="63"/>
      <c r="B419" s="75"/>
      <c r="C419" s="66"/>
      <c r="D419" s="173"/>
      <c r="E419" s="78"/>
      <c r="F419" s="78"/>
      <c r="G419" s="277"/>
      <c r="H419" s="78"/>
      <c r="I419" s="144"/>
      <c r="J419" s="23"/>
    </row>
    <row r="420" spans="1:10" ht="16" hidden="1" x14ac:dyDescent="0.2">
      <c r="A420" s="63"/>
      <c r="B420" s="75" t="s">
        <v>663</v>
      </c>
      <c r="C420" s="66" t="s">
        <v>662</v>
      </c>
      <c r="D420" s="173" t="s">
        <v>411</v>
      </c>
      <c r="E420" s="78">
        <v>200000</v>
      </c>
      <c r="F420" s="109">
        <f>H420-G420</f>
        <v>38.190000000000005</v>
      </c>
      <c r="G420" s="479">
        <v>2.0099999999999998</v>
      </c>
      <c r="H420" s="78">
        <v>40.200000000000003</v>
      </c>
      <c r="I420" s="144">
        <f>SUM(H420:H425)</f>
        <v>83.179999999999993</v>
      </c>
      <c r="J420" s="23"/>
    </row>
    <row r="421" spans="1:10" ht="16" hidden="1" x14ac:dyDescent="0.2">
      <c r="A421" s="63"/>
      <c r="B421" s="75" t="s">
        <v>663</v>
      </c>
      <c r="C421" s="66" t="s">
        <v>662</v>
      </c>
      <c r="D421" s="173" t="s">
        <v>417</v>
      </c>
      <c r="E421" s="78">
        <v>50000</v>
      </c>
      <c r="F421" s="109">
        <v>22.05</v>
      </c>
      <c r="G421" s="479"/>
      <c r="H421" s="78">
        <f>F421</f>
        <v>22.05</v>
      </c>
      <c r="I421" s="144"/>
      <c r="J421" s="23"/>
    </row>
    <row r="422" spans="1:10" ht="16" hidden="1" x14ac:dyDescent="0.2">
      <c r="A422" s="63"/>
      <c r="B422" s="75" t="s">
        <v>663</v>
      </c>
      <c r="C422" s="66" t="s">
        <v>662</v>
      </c>
      <c r="D422" s="173" t="s">
        <v>412</v>
      </c>
      <c r="E422" s="78">
        <v>10000</v>
      </c>
      <c r="F422" s="109">
        <v>3.42</v>
      </c>
      <c r="G422" s="479"/>
      <c r="H422" s="78">
        <f>F422</f>
        <v>3.42</v>
      </c>
      <c r="I422" s="144"/>
      <c r="J422" s="23"/>
    </row>
    <row r="423" spans="1:10" ht="16" hidden="1" x14ac:dyDescent="0.2">
      <c r="A423" s="63"/>
      <c r="B423" s="75" t="s">
        <v>663</v>
      </c>
      <c r="C423" s="66" t="s">
        <v>662</v>
      </c>
      <c r="D423" s="173" t="s">
        <v>413</v>
      </c>
      <c r="E423" s="78">
        <v>200000</v>
      </c>
      <c r="F423" s="109">
        <v>8.36</v>
      </c>
      <c r="G423" s="479"/>
      <c r="H423" s="78">
        <f>F423</f>
        <v>8.36</v>
      </c>
      <c r="I423" s="144"/>
      <c r="J423" s="23"/>
    </row>
    <row r="424" spans="1:10" ht="16" hidden="1" x14ac:dyDescent="0.2">
      <c r="A424" s="63"/>
      <c r="B424" s="75" t="s">
        <v>663</v>
      </c>
      <c r="C424" s="66" t="s">
        <v>662</v>
      </c>
      <c r="D424" s="173" t="s">
        <v>418</v>
      </c>
      <c r="E424" s="78">
        <v>200000</v>
      </c>
      <c r="F424" s="109">
        <v>8.8000000000000007</v>
      </c>
      <c r="G424" s="479"/>
      <c r="H424" s="78">
        <f>F424</f>
        <v>8.8000000000000007</v>
      </c>
      <c r="I424" s="144"/>
      <c r="J424" s="23"/>
    </row>
    <row r="425" spans="1:10" ht="16" hidden="1" x14ac:dyDescent="0.2">
      <c r="A425" s="63"/>
      <c r="B425" s="75" t="s">
        <v>663</v>
      </c>
      <c r="C425" s="66" t="s">
        <v>662</v>
      </c>
      <c r="D425" s="173" t="s">
        <v>414</v>
      </c>
      <c r="E425" s="78">
        <v>10000</v>
      </c>
      <c r="F425" s="109">
        <v>0.35</v>
      </c>
      <c r="G425" s="479"/>
      <c r="H425" s="78">
        <f>F425</f>
        <v>0.35</v>
      </c>
      <c r="I425" s="144"/>
      <c r="J425" s="23"/>
    </row>
    <row r="426" spans="1:10" ht="16" hidden="1" x14ac:dyDescent="0.2">
      <c r="A426" s="63"/>
      <c r="B426" s="75"/>
      <c r="C426" s="66"/>
      <c r="D426" s="173"/>
      <c r="E426" s="78"/>
      <c r="F426" s="78"/>
      <c r="G426" s="277"/>
      <c r="H426" s="78"/>
      <c r="I426" s="144"/>
      <c r="J426" s="23"/>
    </row>
    <row r="427" spans="1:10" ht="16" hidden="1" x14ac:dyDescent="0.2">
      <c r="A427" s="63"/>
      <c r="B427" s="75" t="s">
        <v>714</v>
      </c>
      <c r="C427" s="66" t="s">
        <v>708</v>
      </c>
      <c r="D427" s="173" t="s">
        <v>411</v>
      </c>
      <c r="E427" s="78">
        <v>10000</v>
      </c>
      <c r="F427" s="109">
        <v>0</v>
      </c>
      <c r="G427" s="479">
        <f>H427-F427</f>
        <v>0.66</v>
      </c>
      <c r="H427" s="78">
        <v>0.66</v>
      </c>
      <c r="I427" s="144">
        <f>H427</f>
        <v>0.66</v>
      </c>
      <c r="J427" s="23"/>
    </row>
    <row r="428" spans="1:10" ht="16" hidden="1" x14ac:dyDescent="0.2">
      <c r="A428" s="63"/>
      <c r="B428" s="75"/>
      <c r="C428" s="66"/>
      <c r="D428" s="66"/>
      <c r="E428" s="78"/>
      <c r="F428" s="78"/>
      <c r="G428" s="277"/>
      <c r="H428" s="79"/>
      <c r="I428" s="144"/>
      <c r="J428" s="23"/>
    </row>
    <row r="429" spans="1:10" ht="16" hidden="1" x14ac:dyDescent="0.2">
      <c r="A429" s="63"/>
      <c r="B429" s="75" t="s">
        <v>618</v>
      </c>
      <c r="C429" s="66" t="s">
        <v>206</v>
      </c>
      <c r="D429" s="66" t="s">
        <v>411</v>
      </c>
      <c r="E429" s="78">
        <v>180000</v>
      </c>
      <c r="F429" s="109">
        <f>H429-G429</f>
        <v>21.419999999999998</v>
      </c>
      <c r="G429" s="479">
        <v>1.26</v>
      </c>
      <c r="H429" s="78">
        <v>22.68</v>
      </c>
      <c r="I429" s="144">
        <f>SUM(H429:H434)</f>
        <v>92.83</v>
      </c>
      <c r="J429" s="23"/>
    </row>
    <row r="430" spans="1:10" ht="16" hidden="1" x14ac:dyDescent="0.2">
      <c r="A430" s="63"/>
      <c r="B430" s="75" t="s">
        <v>618</v>
      </c>
      <c r="C430" s="66" t="s">
        <v>206</v>
      </c>
      <c r="D430" s="173" t="s">
        <v>417</v>
      </c>
      <c r="E430" s="78">
        <v>50000</v>
      </c>
      <c r="F430" s="109">
        <v>50.94</v>
      </c>
      <c r="G430" s="479"/>
      <c r="H430" s="79">
        <f>F430</f>
        <v>50.94</v>
      </c>
      <c r="I430" s="144"/>
      <c r="J430" s="23"/>
    </row>
    <row r="431" spans="1:10" ht="16" hidden="1" x14ac:dyDescent="0.2">
      <c r="A431" s="63"/>
      <c r="B431" s="75" t="s">
        <v>618</v>
      </c>
      <c r="C431" s="66" t="s">
        <v>206</v>
      </c>
      <c r="D431" s="173" t="s">
        <v>412</v>
      </c>
      <c r="E431" s="78">
        <v>10000</v>
      </c>
      <c r="F431" s="109">
        <v>3.42</v>
      </c>
      <c r="G431" s="479"/>
      <c r="H431" s="79">
        <f>F431</f>
        <v>3.42</v>
      </c>
      <c r="I431" s="144"/>
      <c r="J431" s="23"/>
    </row>
    <row r="432" spans="1:10" ht="16" hidden="1" x14ac:dyDescent="0.2">
      <c r="A432" s="63"/>
      <c r="B432" s="75" t="s">
        <v>618</v>
      </c>
      <c r="C432" s="66" t="s">
        <v>206</v>
      </c>
      <c r="D432" s="173" t="s">
        <v>413</v>
      </c>
      <c r="E432" s="78">
        <v>180000</v>
      </c>
      <c r="F432" s="109">
        <v>7.52</v>
      </c>
      <c r="G432" s="479"/>
      <c r="H432" s="79">
        <f>F432</f>
        <v>7.52</v>
      </c>
      <c r="I432" s="144"/>
      <c r="J432" s="23"/>
    </row>
    <row r="433" spans="1:10" ht="16" hidden="1" x14ac:dyDescent="0.2">
      <c r="A433" s="63"/>
      <c r="B433" s="75" t="s">
        <v>618</v>
      </c>
      <c r="C433" s="66" t="s">
        <v>206</v>
      </c>
      <c r="D433" s="173" t="s">
        <v>418</v>
      </c>
      <c r="E433" s="78">
        <v>180000</v>
      </c>
      <c r="F433" s="109">
        <v>7.92</v>
      </c>
      <c r="G433" s="479"/>
      <c r="H433" s="79">
        <f>F433</f>
        <v>7.92</v>
      </c>
      <c r="I433" s="144"/>
      <c r="J433" s="23"/>
    </row>
    <row r="434" spans="1:10" ht="16" hidden="1" x14ac:dyDescent="0.2">
      <c r="A434" s="63"/>
      <c r="B434" s="75" t="s">
        <v>618</v>
      </c>
      <c r="C434" s="66" t="s">
        <v>206</v>
      </c>
      <c r="D434" s="173" t="s">
        <v>414</v>
      </c>
      <c r="E434" s="78">
        <v>10000</v>
      </c>
      <c r="F434" s="109">
        <v>0.35</v>
      </c>
      <c r="G434" s="479"/>
      <c r="H434" s="79">
        <f>F434</f>
        <v>0.35</v>
      </c>
      <c r="I434" s="144"/>
      <c r="J434" s="23"/>
    </row>
    <row r="435" spans="1:10" ht="16" hidden="1" x14ac:dyDescent="0.2">
      <c r="A435" s="63"/>
      <c r="B435" s="75"/>
      <c r="C435" s="66"/>
      <c r="D435" s="66"/>
      <c r="E435" s="78"/>
      <c r="F435" s="78"/>
      <c r="G435" s="277"/>
      <c r="H435" s="79"/>
      <c r="I435" s="144"/>
      <c r="J435" s="23"/>
    </row>
    <row r="436" spans="1:10" ht="16" hidden="1" x14ac:dyDescent="0.2">
      <c r="A436" s="63"/>
      <c r="B436" s="75" t="s">
        <v>619</v>
      </c>
      <c r="C436" s="66" t="s">
        <v>204</v>
      </c>
      <c r="D436" s="66" t="s">
        <v>411</v>
      </c>
      <c r="E436" s="78">
        <v>180000</v>
      </c>
      <c r="F436" s="109">
        <f>H436-G436</f>
        <v>34.17</v>
      </c>
      <c r="G436" s="479">
        <v>2.0099999999999998</v>
      </c>
      <c r="H436" s="78">
        <v>36.18</v>
      </c>
      <c r="I436" s="144">
        <f>SUM(H436:H441)</f>
        <v>166.09999999999997</v>
      </c>
      <c r="J436" s="23"/>
    </row>
    <row r="437" spans="1:10" ht="16" hidden="1" x14ac:dyDescent="0.2">
      <c r="A437" s="63"/>
      <c r="B437" s="75" t="s">
        <v>619</v>
      </c>
      <c r="C437" s="66" t="s">
        <v>204</v>
      </c>
      <c r="D437" s="173" t="s">
        <v>417</v>
      </c>
      <c r="E437" s="78">
        <v>180000</v>
      </c>
      <c r="F437" s="109">
        <v>121.86</v>
      </c>
      <c r="G437" s="479"/>
      <c r="H437" s="79">
        <f>F437</f>
        <v>121.86</v>
      </c>
      <c r="I437" s="144"/>
      <c r="J437" s="23"/>
    </row>
    <row r="438" spans="1:10" ht="16" hidden="1" x14ac:dyDescent="0.2">
      <c r="A438" s="63"/>
      <c r="B438" s="75" t="s">
        <v>619</v>
      </c>
      <c r="C438" s="66" t="s">
        <v>204</v>
      </c>
      <c r="D438" s="173" t="s">
        <v>412</v>
      </c>
      <c r="E438" s="78">
        <v>10000</v>
      </c>
      <c r="F438" s="109">
        <v>3.42</v>
      </c>
      <c r="G438" s="479"/>
      <c r="H438" s="79">
        <f>F438</f>
        <v>3.42</v>
      </c>
      <c r="I438" s="144"/>
      <c r="J438" s="23"/>
    </row>
    <row r="439" spans="1:10" ht="16" hidden="1" x14ac:dyDescent="0.2">
      <c r="A439" s="63"/>
      <c r="B439" s="75" t="s">
        <v>619</v>
      </c>
      <c r="C439" s="66" t="s">
        <v>204</v>
      </c>
      <c r="D439" s="173" t="s">
        <v>413</v>
      </c>
      <c r="E439" s="78">
        <v>50000</v>
      </c>
      <c r="F439" s="109">
        <v>2.09</v>
      </c>
      <c r="G439" s="479"/>
      <c r="H439" s="79">
        <f>F439</f>
        <v>2.09</v>
      </c>
      <c r="I439" s="144"/>
      <c r="J439" s="23"/>
    </row>
    <row r="440" spans="1:10" ht="16" hidden="1" x14ac:dyDescent="0.2">
      <c r="A440" s="63"/>
      <c r="B440" s="75" t="s">
        <v>619</v>
      </c>
      <c r="C440" s="66" t="s">
        <v>204</v>
      </c>
      <c r="D440" s="173" t="s">
        <v>418</v>
      </c>
      <c r="E440" s="78">
        <v>50000</v>
      </c>
      <c r="F440" s="109">
        <v>2.2000000000000002</v>
      </c>
      <c r="G440" s="479"/>
      <c r="H440" s="79">
        <f>F440</f>
        <v>2.2000000000000002</v>
      </c>
      <c r="I440" s="144"/>
      <c r="J440" s="23"/>
    </row>
    <row r="441" spans="1:10" ht="16" hidden="1" x14ac:dyDescent="0.2">
      <c r="A441" s="63"/>
      <c r="B441" s="75" t="s">
        <v>619</v>
      </c>
      <c r="C441" s="66" t="s">
        <v>204</v>
      </c>
      <c r="D441" s="173" t="s">
        <v>414</v>
      </c>
      <c r="E441" s="78">
        <v>10000</v>
      </c>
      <c r="F441" s="109">
        <v>0.35</v>
      </c>
      <c r="G441" s="479"/>
      <c r="H441" s="79">
        <f>F441</f>
        <v>0.35</v>
      </c>
      <c r="I441" s="144"/>
      <c r="J441" s="23"/>
    </row>
    <row r="442" spans="1:10" ht="16" hidden="1" x14ac:dyDescent="0.2">
      <c r="A442" s="63"/>
      <c r="B442" s="75"/>
      <c r="C442" s="66"/>
      <c r="D442" s="173"/>
      <c r="E442" s="78"/>
      <c r="F442" s="78"/>
      <c r="G442" s="277"/>
      <c r="H442" s="79"/>
      <c r="I442" s="144"/>
      <c r="J442" s="23"/>
    </row>
    <row r="443" spans="1:10" ht="16" hidden="1" x14ac:dyDescent="0.2">
      <c r="A443" s="63"/>
      <c r="B443" s="75" t="s">
        <v>620</v>
      </c>
      <c r="C443" s="66" t="s">
        <v>451</v>
      </c>
      <c r="D443" s="173" t="s">
        <v>411</v>
      </c>
      <c r="E443" s="78">
        <v>370000</v>
      </c>
      <c r="F443" s="109">
        <f>H443-G443</f>
        <v>23.76</v>
      </c>
      <c r="G443" s="479">
        <v>0.66</v>
      </c>
      <c r="H443" s="78">
        <v>24.42</v>
      </c>
      <c r="I443" s="144">
        <f>SUM(H443:H444)</f>
        <v>39.89</v>
      </c>
      <c r="J443" s="23"/>
    </row>
    <row r="444" spans="1:10" ht="16" hidden="1" x14ac:dyDescent="0.2">
      <c r="A444" s="63"/>
      <c r="B444" s="75" t="s">
        <v>620</v>
      </c>
      <c r="C444" s="66" t="s">
        <v>451</v>
      </c>
      <c r="D444" s="173" t="s">
        <v>413</v>
      </c>
      <c r="E444" s="78">
        <v>370000</v>
      </c>
      <c r="F444" s="109">
        <v>15.47</v>
      </c>
      <c r="G444" s="479"/>
      <c r="H444" s="78">
        <f>F444</f>
        <v>15.47</v>
      </c>
      <c r="I444" s="144"/>
      <c r="J444" s="23"/>
    </row>
    <row r="445" spans="1:10" ht="16" hidden="1" x14ac:dyDescent="0.2">
      <c r="A445" s="63"/>
      <c r="B445" s="75"/>
      <c r="C445" s="66"/>
      <c r="D445" s="173"/>
      <c r="E445" s="78"/>
      <c r="F445" s="78"/>
      <c r="G445" s="277"/>
      <c r="H445" s="78"/>
      <c r="I445" s="144"/>
      <c r="J445" s="23"/>
    </row>
    <row r="446" spans="1:10" ht="16" hidden="1" x14ac:dyDescent="0.2">
      <c r="A446" s="63"/>
      <c r="B446" s="75" t="s">
        <v>665</v>
      </c>
      <c r="C446" s="66" t="s">
        <v>664</v>
      </c>
      <c r="D446" s="124" t="s">
        <v>411</v>
      </c>
      <c r="E446" s="78">
        <v>10000</v>
      </c>
      <c r="F446" s="109">
        <f>H446-G446</f>
        <v>0</v>
      </c>
      <c r="G446" s="479">
        <v>0.91</v>
      </c>
      <c r="H446" s="78">
        <v>0.91</v>
      </c>
      <c r="I446" s="144">
        <f>SUM(H446:H446)</f>
        <v>0.91</v>
      </c>
      <c r="J446" s="23"/>
    </row>
    <row r="447" spans="1:10" ht="16" hidden="1" x14ac:dyDescent="0.2">
      <c r="A447" s="63"/>
      <c r="B447" s="75"/>
      <c r="C447" s="66"/>
      <c r="D447" s="66"/>
      <c r="E447" s="79"/>
      <c r="F447" s="78"/>
      <c r="G447" s="277"/>
      <c r="H447" s="79"/>
      <c r="I447" s="144"/>
      <c r="J447" s="23"/>
    </row>
    <row r="448" spans="1:10" ht="16" hidden="1" x14ac:dyDescent="0.2">
      <c r="A448" s="63"/>
      <c r="B448" s="75" t="s">
        <v>715</v>
      </c>
      <c r="C448" s="66" t="s">
        <v>709</v>
      </c>
      <c r="D448" s="66" t="s">
        <v>411</v>
      </c>
      <c r="E448" s="79">
        <v>10000</v>
      </c>
      <c r="F448" s="78">
        <v>0</v>
      </c>
      <c r="G448" s="277">
        <v>1.26</v>
      </c>
      <c r="H448" s="79">
        <v>1.26</v>
      </c>
      <c r="I448" s="144">
        <f>SUM(H448:H449)</f>
        <v>9.6199999999999992</v>
      </c>
      <c r="J448" s="23"/>
    </row>
    <row r="449" spans="1:10" ht="16" hidden="1" x14ac:dyDescent="0.2">
      <c r="A449" s="63"/>
      <c r="B449" s="75" t="s">
        <v>715</v>
      </c>
      <c r="C449" s="66" t="s">
        <v>709</v>
      </c>
      <c r="D449" s="66" t="s">
        <v>413</v>
      </c>
      <c r="E449" s="79">
        <v>200000</v>
      </c>
      <c r="F449" s="78">
        <v>8.36</v>
      </c>
      <c r="G449" s="277">
        <v>0</v>
      </c>
      <c r="H449" s="79">
        <v>8.36</v>
      </c>
      <c r="I449" s="144"/>
      <c r="J449" s="23"/>
    </row>
    <row r="450" spans="1:10" ht="16" hidden="1" x14ac:dyDescent="0.2">
      <c r="A450" s="63"/>
      <c r="B450" s="75"/>
      <c r="C450" s="66"/>
      <c r="D450" s="66"/>
      <c r="E450" s="79"/>
      <c r="F450" s="78"/>
      <c r="G450" s="277"/>
      <c r="H450" s="79"/>
      <c r="I450" s="144"/>
      <c r="J450" s="23"/>
    </row>
    <row r="451" spans="1:10" ht="16" hidden="1" x14ac:dyDescent="0.2">
      <c r="A451" s="63"/>
      <c r="B451" s="75" t="s">
        <v>622</v>
      </c>
      <c r="C451" s="66" t="s">
        <v>166</v>
      </c>
      <c r="D451" s="66" t="s">
        <v>411</v>
      </c>
      <c r="E451" s="78">
        <v>100000</v>
      </c>
      <c r="F451" s="109">
        <f>H451-G451</f>
        <v>5.9399999999999995</v>
      </c>
      <c r="G451" s="479">
        <v>0.66</v>
      </c>
      <c r="H451" s="78">
        <v>6.6</v>
      </c>
      <c r="I451" s="144">
        <f>SUM(H451:H452)</f>
        <v>10.78</v>
      </c>
      <c r="J451" s="23"/>
    </row>
    <row r="452" spans="1:10" ht="16" hidden="1" x14ac:dyDescent="0.2">
      <c r="A452" s="63"/>
      <c r="B452" s="75" t="s">
        <v>622</v>
      </c>
      <c r="C452" s="66" t="s">
        <v>166</v>
      </c>
      <c r="D452" s="66" t="s">
        <v>413</v>
      </c>
      <c r="E452" s="78">
        <v>100000</v>
      </c>
      <c r="F452" s="109">
        <v>4.18</v>
      </c>
      <c r="G452" s="479"/>
      <c r="H452" s="78">
        <f>F452</f>
        <v>4.18</v>
      </c>
      <c r="I452" s="144"/>
      <c r="J452" s="23"/>
    </row>
    <row r="453" spans="1:10" ht="16" hidden="1" x14ac:dyDescent="0.2">
      <c r="A453" s="63"/>
      <c r="B453" s="75"/>
      <c r="C453" s="66"/>
      <c r="D453" s="66"/>
      <c r="E453" s="78"/>
      <c r="F453" s="78"/>
      <c r="G453" s="277"/>
      <c r="H453" s="78"/>
      <c r="I453" s="144"/>
      <c r="J453" s="23"/>
    </row>
    <row r="454" spans="1:10" ht="16" hidden="1" x14ac:dyDescent="0.2">
      <c r="A454" s="63"/>
      <c r="B454" s="75" t="s">
        <v>723</v>
      </c>
      <c r="C454" s="66" t="s">
        <v>746</v>
      </c>
      <c r="D454" s="66" t="s">
        <v>411</v>
      </c>
      <c r="E454" s="78">
        <v>10000</v>
      </c>
      <c r="F454" s="109">
        <v>0</v>
      </c>
      <c r="G454" s="479">
        <v>0.66</v>
      </c>
      <c r="H454" s="78">
        <f>SUM(F454:G454)</f>
        <v>0.66</v>
      </c>
      <c r="I454" s="144">
        <f>H454</f>
        <v>0.66</v>
      </c>
      <c r="J454" s="23"/>
    </row>
    <row r="455" spans="1:10" ht="16" hidden="1" x14ac:dyDescent="0.2">
      <c r="A455" s="63"/>
      <c r="B455" s="75"/>
      <c r="C455" s="66"/>
      <c r="D455" s="66"/>
      <c r="E455" s="79"/>
      <c r="F455" s="78"/>
      <c r="G455" s="277"/>
      <c r="H455" s="79"/>
      <c r="I455" s="144"/>
      <c r="J455" s="23"/>
    </row>
    <row r="456" spans="1:10" ht="16" hidden="1" x14ac:dyDescent="0.2">
      <c r="A456" s="63"/>
      <c r="B456" s="75" t="s">
        <v>623</v>
      </c>
      <c r="C456" s="66" t="s">
        <v>86</v>
      </c>
      <c r="D456" s="66" t="s">
        <v>411</v>
      </c>
      <c r="E456" s="78">
        <v>10000</v>
      </c>
      <c r="F456" s="109">
        <v>0</v>
      </c>
      <c r="G456" s="479">
        <v>3.08</v>
      </c>
      <c r="H456" s="78">
        <v>3.08</v>
      </c>
      <c r="I456" s="144">
        <f>SUM(H456:H457)</f>
        <v>3.5</v>
      </c>
      <c r="J456" s="211"/>
    </row>
    <row r="457" spans="1:10" ht="16" hidden="1" x14ac:dyDescent="0.2">
      <c r="A457" s="122"/>
      <c r="B457" s="75" t="s">
        <v>623</v>
      </c>
      <c r="C457" s="66" t="s">
        <v>86</v>
      </c>
      <c r="D457" s="124" t="s">
        <v>413</v>
      </c>
      <c r="E457" s="152">
        <v>10000</v>
      </c>
      <c r="F457" s="109">
        <v>0.42</v>
      </c>
      <c r="G457" s="479"/>
      <c r="H457" s="79">
        <f>F457</f>
        <v>0.42</v>
      </c>
      <c r="I457" s="144"/>
      <c r="J457" s="23"/>
    </row>
    <row r="458" spans="1:10" ht="16" hidden="1" x14ac:dyDescent="0.2">
      <c r="A458" s="122"/>
      <c r="B458" s="75"/>
      <c r="C458" s="66"/>
      <c r="D458" s="124"/>
      <c r="E458" s="152"/>
      <c r="F458" s="109"/>
      <c r="G458" s="479"/>
      <c r="H458" s="79"/>
      <c r="I458" s="144"/>
      <c r="J458" s="23"/>
    </row>
    <row r="459" spans="1:10" ht="16" hidden="1" x14ac:dyDescent="0.2">
      <c r="A459" s="122"/>
      <c r="B459" s="75" t="s">
        <v>929</v>
      </c>
      <c r="C459" s="66" t="s">
        <v>526</v>
      </c>
      <c r="D459" s="124" t="s">
        <v>411</v>
      </c>
      <c r="E459" s="152">
        <v>10000</v>
      </c>
      <c r="F459" s="109">
        <v>0</v>
      </c>
      <c r="G459" s="479">
        <v>0.66</v>
      </c>
      <c r="H459" s="79">
        <v>0.66</v>
      </c>
      <c r="I459" s="144">
        <v>0.66</v>
      </c>
      <c r="J459" s="23"/>
    </row>
    <row r="460" spans="1:10" ht="16" hidden="1" x14ac:dyDescent="0.2">
      <c r="A460" s="122"/>
      <c r="B460" s="123"/>
      <c r="C460" s="124"/>
      <c r="D460" s="124"/>
      <c r="E460" s="152"/>
      <c r="F460" s="78"/>
      <c r="G460" s="277"/>
      <c r="H460" s="79"/>
      <c r="I460" s="144"/>
      <c r="J460" s="23"/>
    </row>
    <row r="461" spans="1:10" ht="16" hidden="1" x14ac:dyDescent="0.2">
      <c r="A461" s="136"/>
      <c r="B461" s="137"/>
      <c r="C461" s="134" t="s">
        <v>400</v>
      </c>
      <c r="D461" s="134"/>
      <c r="E461" s="153"/>
      <c r="F461" s="79"/>
      <c r="G461" s="481"/>
      <c r="H461" s="79"/>
      <c r="I461" s="144">
        <f>SUM(I5:I460)</f>
        <v>2776.3399999999997</v>
      </c>
      <c r="J461" s="231"/>
    </row>
    <row r="462" spans="1:10" ht="16" x14ac:dyDescent="0.2">
      <c r="A462" s="122"/>
      <c r="B462" s="123"/>
      <c r="C462" s="124"/>
      <c r="D462" s="124"/>
      <c r="E462" s="152"/>
      <c r="F462" s="78"/>
      <c r="G462" s="277"/>
      <c r="H462" s="79"/>
      <c r="J462" s="23"/>
    </row>
    <row r="463" spans="1:10" ht="16" x14ac:dyDescent="0.2">
      <c r="A463" s="125" t="s">
        <v>395</v>
      </c>
      <c r="B463" s="75"/>
      <c r="C463" s="66"/>
      <c r="D463" s="66"/>
      <c r="E463" s="78"/>
      <c r="F463" s="109"/>
      <c r="G463" s="479"/>
      <c r="H463" s="78"/>
      <c r="I463" s="144"/>
      <c r="J463" s="23"/>
    </row>
    <row r="464" spans="1:10" ht="16" x14ac:dyDescent="0.2">
      <c r="A464" s="23"/>
      <c r="B464" s="23"/>
      <c r="C464" s="23"/>
      <c r="D464" s="66"/>
      <c r="E464" s="79"/>
      <c r="F464" s="78"/>
      <c r="G464" s="277"/>
      <c r="H464" s="79"/>
      <c r="I464" s="144"/>
      <c r="J464" s="23"/>
    </row>
    <row r="465" spans="1:10" ht="16" x14ac:dyDescent="0.2">
      <c r="A465" s="63"/>
      <c r="B465" s="494"/>
      <c r="C465" s="495" t="s">
        <v>886</v>
      </c>
      <c r="D465" s="495" t="s">
        <v>413</v>
      </c>
      <c r="E465" s="496">
        <v>0.42</v>
      </c>
      <c r="F465" s="496">
        <v>0.42</v>
      </c>
      <c r="G465" s="497"/>
      <c r="H465" s="496">
        <v>0.42</v>
      </c>
      <c r="I465" s="496">
        <v>0.42</v>
      </c>
      <c r="J465" s="498"/>
    </row>
    <row r="466" spans="1:10" ht="16" x14ac:dyDescent="0.2">
      <c r="A466" s="23"/>
      <c r="B466" s="23"/>
      <c r="C466" s="23"/>
      <c r="D466" s="66"/>
      <c r="E466" s="79"/>
      <c r="F466" s="78"/>
      <c r="G466" s="277"/>
      <c r="H466" s="79"/>
      <c r="I466" s="144"/>
      <c r="J466" s="23"/>
    </row>
    <row r="467" spans="1:10" ht="16" x14ac:dyDescent="0.2">
      <c r="A467" s="131"/>
      <c r="B467" s="137" t="s">
        <v>395</v>
      </c>
      <c r="C467" s="134" t="s">
        <v>400</v>
      </c>
      <c r="D467" s="134"/>
      <c r="E467" s="153"/>
      <c r="F467" s="153">
        <f>SUM(F5:F466)</f>
        <v>2454.5400000000022</v>
      </c>
      <c r="G467" s="153">
        <f>SUM(G5:G466)</f>
        <v>322.22000000000003</v>
      </c>
      <c r="H467" s="135"/>
      <c r="J467" s="133"/>
    </row>
    <row r="468" spans="1:10" ht="16" x14ac:dyDescent="0.2">
      <c r="A468" s="596"/>
      <c r="B468" s="597"/>
      <c r="C468" s="598"/>
      <c r="D468" s="143"/>
      <c r="E468" s="154"/>
      <c r="F468" s="162"/>
      <c r="G468" s="490"/>
      <c r="H468" s="93"/>
      <c r="I468" s="144">
        <f>SUM(I461:I465)</f>
        <v>2776.7599999999998</v>
      </c>
      <c r="J468" s="94"/>
    </row>
    <row r="469" spans="1:10" ht="16" x14ac:dyDescent="0.2">
      <c r="A469" s="599" t="s">
        <v>439</v>
      </c>
      <c r="B469" s="600"/>
      <c r="C469" s="601"/>
      <c r="D469" s="259"/>
      <c r="E469" s="265"/>
      <c r="F469" s="264">
        <f>SUM(F470:F474)</f>
        <v>49.849999999999994</v>
      </c>
      <c r="G469" s="482">
        <f>SUM(G470:G474)</f>
        <v>3.2600000000000002</v>
      </c>
      <c r="H469" s="264"/>
      <c r="I469" s="264">
        <f>SUM(I470:I482)</f>
        <v>53.11</v>
      </c>
      <c r="J469" s="261"/>
    </row>
    <row r="470" spans="1:10" ht="16" x14ac:dyDescent="0.2">
      <c r="A470" s="63"/>
      <c r="B470" s="75" t="s">
        <v>931</v>
      </c>
      <c r="C470" s="66" t="s">
        <v>932</v>
      </c>
      <c r="D470" s="66"/>
      <c r="E470" s="78"/>
      <c r="F470" s="109">
        <v>27.65</v>
      </c>
      <c r="G470" s="479">
        <v>0.66</v>
      </c>
      <c r="H470" s="78"/>
      <c r="I470" s="144">
        <v>28.31</v>
      </c>
      <c r="J470" s="23" t="s">
        <v>933</v>
      </c>
    </row>
    <row r="471" spans="1:10" ht="16" x14ac:dyDescent="0.2">
      <c r="A471" s="63"/>
      <c r="B471" s="75" t="s">
        <v>934</v>
      </c>
      <c r="C471" s="66" t="s">
        <v>935</v>
      </c>
      <c r="D471" s="66"/>
      <c r="E471" s="104"/>
      <c r="F471" s="104"/>
      <c r="G471" s="479">
        <v>0.66</v>
      </c>
      <c r="H471" s="23"/>
      <c r="I471" s="335">
        <v>0.66</v>
      </c>
      <c r="J471" s="23" t="s">
        <v>933</v>
      </c>
    </row>
    <row r="472" spans="1:10" ht="16" x14ac:dyDescent="0.2">
      <c r="A472" s="23"/>
      <c r="B472" s="75" t="s">
        <v>782</v>
      </c>
      <c r="C472" s="66" t="s">
        <v>783</v>
      </c>
      <c r="D472" s="23"/>
      <c r="E472" s="104"/>
      <c r="F472" s="104"/>
      <c r="G472" s="549">
        <v>-1.9</v>
      </c>
      <c r="H472" s="23"/>
      <c r="I472" s="104">
        <v>-1.9</v>
      </c>
      <c r="J472" s="23" t="s">
        <v>936</v>
      </c>
    </row>
    <row r="473" spans="1:10" ht="16" x14ac:dyDescent="0.2">
      <c r="A473" s="63"/>
      <c r="B473" s="75" t="s">
        <v>609</v>
      </c>
      <c r="C473" s="66" t="s">
        <v>938</v>
      </c>
      <c r="D473" s="66"/>
      <c r="E473" s="104"/>
      <c r="F473" s="104">
        <v>5.48</v>
      </c>
      <c r="G473" s="277">
        <v>1.32</v>
      </c>
      <c r="H473" s="23"/>
      <c r="I473" s="335">
        <v>6.8</v>
      </c>
      <c r="J473" s="23" t="s">
        <v>939</v>
      </c>
    </row>
    <row r="474" spans="1:10" ht="16" x14ac:dyDescent="0.2">
      <c r="A474" s="63"/>
      <c r="B474" s="75" t="s">
        <v>715</v>
      </c>
      <c r="C474" s="66" t="s">
        <v>709</v>
      </c>
      <c r="D474" s="66"/>
      <c r="E474" s="104"/>
      <c r="F474" s="104">
        <v>16.72</v>
      </c>
      <c r="G474" s="277">
        <v>2.52</v>
      </c>
      <c r="H474" s="23"/>
      <c r="I474" s="335">
        <v>19.239999999999998</v>
      </c>
      <c r="J474" s="23" t="s">
        <v>937</v>
      </c>
    </row>
    <row r="475" spans="1:10" ht="16" x14ac:dyDescent="0.2">
      <c r="A475" s="63"/>
      <c r="B475" s="75"/>
      <c r="C475" s="66"/>
      <c r="D475" s="23"/>
      <c r="E475" s="104"/>
      <c r="F475" s="104"/>
      <c r="G475" s="63"/>
      <c r="H475" s="23"/>
      <c r="I475" s="335"/>
      <c r="J475" s="23"/>
    </row>
    <row r="476" spans="1:10" ht="16" x14ac:dyDescent="0.2">
      <c r="A476" s="63"/>
      <c r="B476" s="75"/>
      <c r="C476" s="85"/>
      <c r="D476" s="66"/>
      <c r="E476" s="104"/>
      <c r="F476" s="104"/>
      <c r="G476" s="63"/>
      <c r="H476" s="23"/>
      <c r="I476" s="335"/>
      <c r="J476" s="23"/>
    </row>
    <row r="477" spans="1:10" ht="16" x14ac:dyDescent="0.2">
      <c r="A477" s="63"/>
      <c r="B477" s="75"/>
      <c r="C477" s="85"/>
      <c r="D477" s="66"/>
      <c r="E477" s="104"/>
      <c r="F477" s="104"/>
      <c r="G477" s="63"/>
      <c r="H477" s="23"/>
      <c r="I477" s="335"/>
      <c r="J477" s="23"/>
    </row>
    <row r="478" spans="1:10" ht="16" x14ac:dyDescent="0.2">
      <c r="A478" s="63"/>
      <c r="B478" s="75"/>
      <c r="C478" s="66"/>
      <c r="D478" s="66"/>
      <c r="E478" s="104"/>
      <c r="F478" s="104"/>
      <c r="G478" s="63"/>
      <c r="H478" s="23"/>
      <c r="I478" s="335"/>
      <c r="J478" s="23"/>
    </row>
    <row r="479" spans="1:10" ht="16" x14ac:dyDescent="0.2">
      <c r="A479" s="63"/>
      <c r="B479" s="75"/>
      <c r="C479" s="70"/>
      <c r="D479" s="66"/>
      <c r="E479" s="104"/>
      <c r="F479" s="104"/>
      <c r="G479" s="63"/>
      <c r="H479" s="23"/>
      <c r="I479" s="335"/>
      <c r="J479" s="23"/>
    </row>
    <row r="480" spans="1:10" ht="16" x14ac:dyDescent="0.2">
      <c r="A480" s="63"/>
      <c r="B480" s="75"/>
      <c r="C480" s="70"/>
      <c r="D480" s="66"/>
      <c r="E480" s="104"/>
      <c r="F480" s="104"/>
      <c r="G480" s="63"/>
      <c r="H480" s="23"/>
      <c r="I480" s="335"/>
      <c r="J480" s="23"/>
    </row>
    <row r="481" spans="1:10" ht="16" x14ac:dyDescent="0.2">
      <c r="A481" s="63"/>
      <c r="B481" s="75"/>
      <c r="C481" s="66"/>
      <c r="D481" s="66"/>
      <c r="E481" s="104"/>
      <c r="F481" s="104"/>
      <c r="G481" s="63"/>
      <c r="H481" s="23"/>
      <c r="I481" s="335"/>
      <c r="J481" s="23"/>
    </row>
    <row r="482" spans="1:10" ht="16" x14ac:dyDescent="0.2">
      <c r="A482" s="63"/>
      <c r="B482" s="75"/>
      <c r="C482" s="66"/>
      <c r="D482" s="66"/>
      <c r="E482" s="104"/>
      <c r="F482" s="104"/>
      <c r="G482" s="63"/>
      <c r="H482" s="23"/>
      <c r="I482" s="335"/>
      <c r="J482" s="23"/>
    </row>
    <row r="483" spans="1:10" ht="16" x14ac:dyDescent="0.2">
      <c r="A483" s="63"/>
      <c r="B483" s="75"/>
      <c r="C483" s="85"/>
      <c r="D483" s="66"/>
      <c r="E483" s="104"/>
      <c r="F483" s="104"/>
      <c r="G483" s="63"/>
      <c r="H483" s="23"/>
      <c r="I483" s="335"/>
      <c r="J483" s="23"/>
    </row>
    <row r="484" spans="1:10" s="344" customFormat="1" x14ac:dyDescent="0.15">
      <c r="A484" s="23"/>
      <c r="B484" s="23"/>
      <c r="C484" s="23"/>
      <c r="D484" s="23"/>
      <c r="E484" s="104"/>
      <c r="F484" s="104"/>
      <c r="G484" s="63"/>
      <c r="H484" s="23"/>
      <c r="I484" s="23"/>
      <c r="J484" s="23"/>
    </row>
    <row r="485" spans="1:10" ht="16" x14ac:dyDescent="0.2">
      <c r="A485" s="605" t="s">
        <v>52</v>
      </c>
      <c r="B485" s="606"/>
      <c r="C485" s="607"/>
      <c r="D485" s="316"/>
      <c r="E485" s="317"/>
      <c r="F485" s="318">
        <f>SUM(F467,F469)</f>
        <v>2504.3900000000021</v>
      </c>
      <c r="G485" s="483">
        <f>SUM(G467,G469)</f>
        <v>325.48</v>
      </c>
      <c r="H485" s="319"/>
      <c r="I485" s="370">
        <f>I468+I469</f>
        <v>2829.87</v>
      </c>
      <c r="J485" s="320"/>
    </row>
    <row r="486" spans="1:10" s="182" customFormat="1" ht="31" x14ac:dyDescent="0.55000000000000004">
      <c r="C486" s="183" t="s">
        <v>388</v>
      </c>
      <c r="D486" s="526" t="s">
        <v>865</v>
      </c>
      <c r="E486" s="527">
        <v>45194</v>
      </c>
      <c r="F486" s="491"/>
      <c r="G486" s="492"/>
      <c r="H486" s="186"/>
      <c r="I486" s="187"/>
      <c r="J486" s="188"/>
    </row>
    <row r="487" spans="1:10" x14ac:dyDescent="0.15">
      <c r="F487" s="145"/>
      <c r="G487" s="13"/>
      <c r="I487"/>
    </row>
    <row r="491" spans="1:10" x14ac:dyDescent="0.15">
      <c r="F491" s="247">
        <f>SUM(F485,G485)</f>
        <v>2829.8700000000022</v>
      </c>
    </row>
  </sheetData>
  <autoFilter ref="B4:J461" xr:uid="{2B167F99-4C14-7847-A336-ADA0A33667E0}">
    <filterColumn colId="0">
      <filters>
        <filter val="2307"/>
      </filters>
    </filterColumn>
  </autoFilter>
  <mergeCells count="4">
    <mergeCell ref="A2:C2"/>
    <mergeCell ref="A468:C468"/>
    <mergeCell ref="A469:C469"/>
    <mergeCell ref="A485:C485"/>
  </mergeCells>
  <conditionalFormatting sqref="A98:A101 A107">
    <cfRule type="duplicateValues" dxfId="914" priority="15"/>
  </conditionalFormatting>
  <conditionalFormatting sqref="B14:B17">
    <cfRule type="duplicateValues" dxfId="913" priority="6"/>
    <cfRule type="duplicateValues" dxfId="912" priority="7"/>
  </conditionalFormatting>
  <conditionalFormatting sqref="B97:B112">
    <cfRule type="duplicateValues" dxfId="911" priority="17"/>
  </conditionalFormatting>
  <conditionalFormatting sqref="B102:B106 B108:B112">
    <cfRule type="duplicateValues" dxfId="910" priority="14"/>
  </conditionalFormatting>
  <conditionalFormatting sqref="B232:B244">
    <cfRule type="duplicateValues" dxfId="909" priority="19"/>
    <cfRule type="duplicateValues" dxfId="908" priority="20"/>
  </conditionalFormatting>
  <conditionalFormatting sqref="B475">
    <cfRule type="duplicateValues" dxfId="907" priority="1"/>
    <cfRule type="duplicateValues" dxfId="906" priority="2"/>
  </conditionalFormatting>
  <conditionalFormatting sqref="B485:B1048576 B13 B1:B9 B465 B18:B96 B113:B463 B467:B483">
    <cfRule type="duplicateValues" dxfId="905" priority="9"/>
  </conditionalFormatting>
  <conditionalFormatting sqref="B485:B1048576 B462:B463 B13 B1:B9 B113:B231 B465 B476:B483 B18:B96 B245:B460 B467:B474">
    <cfRule type="duplicateValues" dxfId="904" priority="10"/>
  </conditionalFormatting>
  <conditionalFormatting sqref="B485:B1048576">
    <cfRule type="duplicateValues" dxfId="903" priority="13"/>
  </conditionalFormatting>
  <conditionalFormatting sqref="C14:C17">
    <cfRule type="duplicateValues" dxfId="902" priority="8"/>
  </conditionalFormatting>
  <conditionalFormatting sqref="C149:C157">
    <cfRule type="duplicateValues" dxfId="901" priority="18"/>
  </conditionalFormatting>
  <conditionalFormatting sqref="C204:C206">
    <cfRule type="duplicateValues" dxfId="900" priority="12"/>
  </conditionalFormatting>
  <conditionalFormatting sqref="C232:C244">
    <cfRule type="duplicateValues" dxfId="899" priority="21"/>
  </conditionalFormatting>
  <conditionalFormatting sqref="C475">
    <cfRule type="duplicateValues" dxfId="898" priority="3"/>
  </conditionalFormatting>
  <conditionalFormatting sqref="C485:C1048576 C462:C463 A98:A101 A107 C13 C1:C9 C465 C476:C483 C18:C231 C245:C385 C387:C460 C467:C474">
    <cfRule type="duplicateValues" dxfId="897" priority="16"/>
  </conditionalFormatting>
  <conditionalFormatting sqref="J22:J141 J143:J151 J153:J160 J162:J170 J172:J177 J179:J192 J194:J259 J262:J263 J271:J273 J275:J318 J320:J367 J370:J387 J389:J405 J407:J455 J457:J460 J462:J467 J470:J471">
    <cfRule type="notContainsBlanks" dxfId="896" priority="11">
      <formula>LEN(TRIM(J22))&gt;0</formula>
    </cfRule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543F-DFC2-3B49-B39A-DA468E16B88F}">
  <dimension ref="A1:AC525"/>
  <sheetViews>
    <sheetView zoomScaleNormal="100" workbookViewId="0">
      <pane ySplit="4" topLeftCell="A5" activePane="bottomLeft" state="frozen"/>
      <selection pane="bottomLeft" sqref="A1:XFD1048576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548" customWidth="1"/>
    <col min="6" max="6" width="18.6640625" style="247" customWidth="1"/>
    <col min="7" max="7" width="27" style="476" customWidth="1"/>
    <col min="8" max="8" width="19.6640625" bestFit="1" customWidth="1"/>
    <col min="9" max="9" width="19" style="18" customWidth="1"/>
    <col min="10" max="10" width="23.83203125" customWidth="1"/>
  </cols>
  <sheetData>
    <row r="1" spans="1:10" ht="22" customHeight="1" x14ac:dyDescent="0.2">
      <c r="A1" s="74" t="s">
        <v>429</v>
      </c>
      <c r="E1" s="530"/>
      <c r="J1" s="138"/>
    </row>
    <row r="2" spans="1:10" ht="20" customHeight="1" x14ac:dyDescent="0.2">
      <c r="A2" s="595" t="s">
        <v>408</v>
      </c>
      <c r="B2" s="595"/>
      <c r="C2" s="595"/>
      <c r="D2" s="141"/>
      <c r="E2" s="531"/>
      <c r="F2" s="248" t="s">
        <v>240</v>
      </c>
      <c r="G2" s="365" t="s">
        <v>898</v>
      </c>
      <c r="H2" s="77" t="s">
        <v>459</v>
      </c>
      <c r="I2" s="365">
        <v>45200</v>
      </c>
    </row>
    <row r="3" spans="1:10" ht="11" customHeight="1" x14ac:dyDescent="0.2">
      <c r="A3" s="60"/>
      <c r="B3" s="60"/>
      <c r="C3" s="60"/>
      <c r="D3" s="60"/>
      <c r="E3" s="532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533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355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275"/>
      <c r="B6" s="275"/>
      <c r="C6" s="279"/>
      <c r="D6" s="279"/>
      <c r="E6" s="355"/>
      <c r="F6" s="278"/>
      <c r="G6" s="275"/>
      <c r="H6" s="275"/>
      <c r="I6" s="275"/>
      <c r="J6" s="275"/>
    </row>
    <row r="7" spans="1:10" ht="16" x14ac:dyDescent="0.2">
      <c r="A7" s="275"/>
      <c r="B7" s="275">
        <v>2306</v>
      </c>
      <c r="C7" s="279" t="s">
        <v>863</v>
      </c>
      <c r="D7" s="279" t="s">
        <v>411</v>
      </c>
      <c r="E7" s="355">
        <v>10000</v>
      </c>
      <c r="F7" s="278">
        <v>0</v>
      </c>
      <c r="G7" s="485">
        <v>8.02</v>
      </c>
      <c r="H7" s="485">
        <v>8.02</v>
      </c>
      <c r="I7" s="485">
        <v>8.44</v>
      </c>
      <c r="J7" s="275" t="s">
        <v>845</v>
      </c>
    </row>
    <row r="8" spans="1:10" ht="16" x14ac:dyDescent="0.2">
      <c r="A8" s="275"/>
      <c r="B8" s="275">
        <v>2306</v>
      </c>
      <c r="C8" s="279" t="s">
        <v>863</v>
      </c>
      <c r="D8" s="279" t="s">
        <v>413</v>
      </c>
      <c r="E8" s="355">
        <v>10000</v>
      </c>
      <c r="F8" s="278">
        <v>0.42</v>
      </c>
      <c r="G8" s="275"/>
      <c r="H8" s="485">
        <v>0.42</v>
      </c>
      <c r="I8" s="275"/>
      <c r="J8" s="275"/>
    </row>
    <row r="9" spans="1:10" ht="16" x14ac:dyDescent="0.2">
      <c r="A9" s="65"/>
      <c r="B9" s="65"/>
      <c r="C9" s="64"/>
      <c r="D9" s="64"/>
      <c r="E9" s="534"/>
      <c r="F9" s="372"/>
      <c r="G9" s="65"/>
      <c r="H9" s="65"/>
      <c r="I9" s="65"/>
      <c r="J9" s="65"/>
    </row>
    <row r="10" spans="1:10" s="47" customFormat="1" ht="16" x14ac:dyDescent="0.2">
      <c r="A10" s="275">
        <v>1</v>
      </c>
      <c r="B10" s="97">
        <v>1729</v>
      </c>
      <c r="C10" s="85" t="s">
        <v>789</v>
      </c>
      <c r="D10" s="85" t="s">
        <v>411</v>
      </c>
      <c r="E10" s="355">
        <v>10000</v>
      </c>
      <c r="F10" s="86">
        <v>0</v>
      </c>
      <c r="G10" s="278">
        <v>5.0199999999999996</v>
      </c>
      <c r="H10" s="86">
        <f>F10+G10</f>
        <v>5.0199999999999996</v>
      </c>
      <c r="I10" s="192">
        <f>SUM(H10:H11)</f>
        <v>5.4399999999999995</v>
      </c>
      <c r="J10" s="85"/>
    </row>
    <row r="11" spans="1:10" s="47" customFormat="1" ht="16" x14ac:dyDescent="0.2">
      <c r="A11" s="275"/>
      <c r="B11" s="97">
        <v>1729</v>
      </c>
      <c r="C11" s="85" t="s">
        <v>789</v>
      </c>
      <c r="D11" s="85" t="s">
        <v>413</v>
      </c>
      <c r="E11" s="355">
        <v>10000</v>
      </c>
      <c r="F11" s="86">
        <v>0.42</v>
      </c>
      <c r="G11" s="278"/>
      <c r="H11" s="86">
        <f>F11</f>
        <v>0.42</v>
      </c>
      <c r="I11" s="192"/>
      <c r="J11" s="85"/>
    </row>
    <row r="12" spans="1:10" s="47" customFormat="1" ht="16" x14ac:dyDescent="0.2">
      <c r="A12" s="275"/>
      <c r="B12" s="97"/>
      <c r="C12" s="85"/>
      <c r="D12" s="85"/>
      <c r="E12" s="355"/>
      <c r="F12" s="86"/>
      <c r="G12" s="278"/>
      <c r="H12" s="86"/>
      <c r="I12" s="192"/>
      <c r="J12" s="85"/>
    </row>
    <row r="13" spans="1:10" ht="16" x14ac:dyDescent="0.2">
      <c r="A13" s="275"/>
      <c r="B13" s="275">
        <v>2247</v>
      </c>
      <c r="C13" s="279" t="s">
        <v>632</v>
      </c>
      <c r="D13" s="279" t="s">
        <v>411</v>
      </c>
      <c r="E13" s="535">
        <v>10000</v>
      </c>
      <c r="F13" s="281">
        <v>0</v>
      </c>
      <c r="G13" s="278">
        <v>0.53</v>
      </c>
      <c r="H13" s="282">
        <f>F13+G13</f>
        <v>0.53</v>
      </c>
      <c r="I13" s="487">
        <f>SUM(H13:H14)</f>
        <v>0.95</v>
      </c>
      <c r="J13" s="275"/>
    </row>
    <row r="14" spans="1:10" ht="16" x14ac:dyDescent="0.2">
      <c r="A14" s="275"/>
      <c r="B14" s="275">
        <v>2247</v>
      </c>
      <c r="C14" s="279" t="s">
        <v>632</v>
      </c>
      <c r="D14" s="279" t="s">
        <v>413</v>
      </c>
      <c r="E14" s="535">
        <v>10000</v>
      </c>
      <c r="F14" s="281">
        <v>0.42</v>
      </c>
      <c r="G14" s="278"/>
      <c r="H14" s="282">
        <f>F14</f>
        <v>0.42</v>
      </c>
      <c r="I14" s="487"/>
      <c r="J14" s="275"/>
    </row>
    <row r="15" spans="1:10" ht="16" x14ac:dyDescent="0.2">
      <c r="A15" s="275"/>
      <c r="B15" s="275"/>
      <c r="C15" s="279"/>
      <c r="D15" s="279"/>
      <c r="E15" s="535"/>
      <c r="F15" s="281"/>
      <c r="G15" s="278"/>
      <c r="H15" s="282"/>
      <c r="I15" s="367"/>
      <c r="J15" s="275"/>
    </row>
    <row r="16" spans="1:10" ht="16" x14ac:dyDescent="0.2">
      <c r="A16" s="275"/>
      <c r="B16" s="275">
        <v>2303</v>
      </c>
      <c r="C16" s="279" t="s">
        <v>842</v>
      </c>
      <c r="D16" s="279" t="s">
        <v>411</v>
      </c>
      <c r="E16" s="535">
        <v>10000</v>
      </c>
      <c r="F16" s="281"/>
      <c r="G16" s="281">
        <v>8.02</v>
      </c>
      <c r="H16" s="282">
        <v>8.02</v>
      </c>
      <c r="I16" s="367">
        <f>G16+F17</f>
        <v>8.44</v>
      </c>
      <c r="J16" s="275"/>
    </row>
    <row r="17" spans="1:10" ht="16" x14ac:dyDescent="0.2">
      <c r="A17" s="275"/>
      <c r="B17" s="275">
        <v>2303</v>
      </c>
      <c r="C17" s="279" t="s">
        <v>842</v>
      </c>
      <c r="D17" s="279" t="s">
        <v>413</v>
      </c>
      <c r="E17" s="535">
        <v>10000</v>
      </c>
      <c r="F17" s="281">
        <v>0.42</v>
      </c>
      <c r="G17" s="278"/>
      <c r="H17" s="282">
        <v>0.42</v>
      </c>
      <c r="I17" s="367"/>
      <c r="J17" s="275"/>
    </row>
    <row r="18" spans="1:10" ht="16" x14ac:dyDescent="0.2">
      <c r="A18" s="275"/>
      <c r="B18" s="275"/>
      <c r="C18" s="279"/>
      <c r="D18" s="279"/>
      <c r="E18" s="535"/>
      <c r="F18" s="281"/>
      <c r="G18" s="278"/>
      <c r="H18" s="282"/>
      <c r="I18" s="367"/>
      <c r="J18" s="275"/>
    </row>
    <row r="19" spans="1:10" ht="16" x14ac:dyDescent="0.2">
      <c r="A19" s="275"/>
      <c r="B19" s="275">
        <v>2261</v>
      </c>
      <c r="C19" s="279" t="s">
        <v>672</v>
      </c>
      <c r="D19" s="279" t="s">
        <v>411</v>
      </c>
      <c r="E19" s="535">
        <v>10000</v>
      </c>
      <c r="F19" s="281">
        <f>H19-G19</f>
        <v>0</v>
      </c>
      <c r="G19" s="278">
        <v>2.0099999999999998</v>
      </c>
      <c r="H19" s="282">
        <v>2.0099999999999998</v>
      </c>
      <c r="I19" s="367">
        <f>SUM(H19:H20)</f>
        <v>2.4299999999999997</v>
      </c>
      <c r="J19" s="275"/>
    </row>
    <row r="20" spans="1:10" ht="16" x14ac:dyDescent="0.2">
      <c r="A20" s="275"/>
      <c r="B20" s="275">
        <v>2261</v>
      </c>
      <c r="C20" s="279" t="s">
        <v>672</v>
      </c>
      <c r="D20" s="279" t="s">
        <v>413</v>
      </c>
      <c r="E20" s="535">
        <v>10000</v>
      </c>
      <c r="F20" s="281">
        <v>0.42</v>
      </c>
      <c r="G20" s="278"/>
      <c r="H20" s="282">
        <f>F20</f>
        <v>0.42</v>
      </c>
      <c r="I20" s="367"/>
      <c r="J20" s="275"/>
    </row>
    <row r="21" spans="1:10" ht="16" x14ac:dyDescent="0.2">
      <c r="A21" s="275"/>
      <c r="B21" s="275"/>
      <c r="C21" s="276"/>
      <c r="D21" s="276"/>
      <c r="E21" s="536"/>
      <c r="F21" s="278"/>
      <c r="G21" s="275"/>
      <c r="H21" s="275"/>
      <c r="I21" s="368"/>
      <c r="J21" s="275"/>
    </row>
    <row r="22" spans="1:10" ht="16" x14ac:dyDescent="0.2">
      <c r="A22" s="63"/>
      <c r="B22" s="75" t="s">
        <v>539</v>
      </c>
      <c r="C22" s="66" t="s">
        <v>198</v>
      </c>
      <c r="D22" s="66" t="s">
        <v>411</v>
      </c>
      <c r="E22" s="355">
        <v>100000</v>
      </c>
      <c r="F22" s="254">
        <v>18.09</v>
      </c>
      <c r="G22" s="478">
        <v>2.0099999999999998</v>
      </c>
      <c r="H22" s="78">
        <f>SUM(F22:G22)</f>
        <v>20.100000000000001</v>
      </c>
      <c r="I22" s="144">
        <f>SUM(H22:H25)</f>
        <v>28.050000000000004</v>
      </c>
      <c r="J22" s="23"/>
    </row>
    <row r="23" spans="1:10" ht="16" x14ac:dyDescent="0.2">
      <c r="A23" s="63"/>
      <c r="B23" s="75" t="s">
        <v>539</v>
      </c>
      <c r="C23" s="66" t="s">
        <v>198</v>
      </c>
      <c r="D23" s="66" t="s">
        <v>412</v>
      </c>
      <c r="E23" s="355">
        <v>10000</v>
      </c>
      <c r="F23" s="109">
        <v>3.42</v>
      </c>
      <c r="G23" s="479"/>
      <c r="H23" s="78">
        <f>F23</f>
        <v>3.42</v>
      </c>
      <c r="I23" s="144"/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413</v>
      </c>
      <c r="E24" s="355">
        <v>100000</v>
      </c>
      <c r="F24" s="109">
        <v>4.18</v>
      </c>
      <c r="G24" s="479"/>
      <c r="H24" s="78">
        <f>F24</f>
        <v>4.18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414</v>
      </c>
      <c r="E25" s="355">
        <v>10000</v>
      </c>
      <c r="F25" s="109">
        <v>0.35</v>
      </c>
      <c r="G25" s="479"/>
      <c r="H25" s="78">
        <f>F25</f>
        <v>0.35</v>
      </c>
      <c r="I25" s="144"/>
      <c r="J25" s="23"/>
    </row>
    <row r="26" spans="1:10" ht="16" x14ac:dyDescent="0.2">
      <c r="A26" s="63"/>
      <c r="B26" s="75"/>
      <c r="C26" s="66"/>
      <c r="D26" s="66"/>
      <c r="E26" s="358"/>
      <c r="F26" s="109"/>
      <c r="H26" s="78"/>
      <c r="I26" s="144"/>
      <c r="J26" s="23"/>
    </row>
    <row r="27" spans="1:10" ht="16" x14ac:dyDescent="0.2">
      <c r="A27" s="63"/>
      <c r="B27" s="75" t="s">
        <v>718</v>
      </c>
      <c r="C27" s="23" t="s">
        <v>733</v>
      </c>
      <c r="D27" s="66" t="s">
        <v>411</v>
      </c>
      <c r="E27" s="358">
        <v>100000</v>
      </c>
      <c r="F27" s="109">
        <f>H27-G27</f>
        <v>8.19</v>
      </c>
      <c r="G27" s="479">
        <v>0.91</v>
      </c>
      <c r="H27" s="78">
        <v>9.1</v>
      </c>
      <c r="I27" s="366">
        <f>SUM(H27:H28)</f>
        <v>17.46</v>
      </c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413</v>
      </c>
      <c r="E28" s="358">
        <v>200000</v>
      </c>
      <c r="F28" s="109">
        <v>8.36</v>
      </c>
      <c r="G28" s="479"/>
      <c r="H28" s="78">
        <v>8.36</v>
      </c>
      <c r="I28" s="144"/>
      <c r="J28" s="23"/>
    </row>
    <row r="29" spans="1:10" ht="16" x14ac:dyDescent="0.2">
      <c r="A29" s="63"/>
      <c r="B29" s="75"/>
      <c r="C29" s="66"/>
      <c r="D29" s="66"/>
      <c r="E29" s="358"/>
      <c r="F29" s="109"/>
      <c r="G29" s="479"/>
      <c r="H29" s="78"/>
      <c r="I29" s="144"/>
      <c r="J29" s="23"/>
    </row>
    <row r="30" spans="1:10" ht="16" x14ac:dyDescent="0.2">
      <c r="A30" s="63"/>
      <c r="B30" s="75" t="s">
        <v>542</v>
      </c>
      <c r="C30" s="66" t="s">
        <v>89</v>
      </c>
      <c r="D30" s="66" t="s">
        <v>411</v>
      </c>
      <c r="E30" s="358">
        <v>10000</v>
      </c>
      <c r="F30" s="109">
        <v>0</v>
      </c>
      <c r="G30" s="479">
        <f>H30-F30</f>
        <v>5.0199999999999996</v>
      </c>
      <c r="H30" s="78">
        <v>5.0199999999999996</v>
      </c>
      <c r="I30" s="144">
        <f>SUM(H30)</f>
        <v>5.0199999999999996</v>
      </c>
      <c r="J30" s="23"/>
    </row>
    <row r="31" spans="1:10" ht="16" x14ac:dyDescent="0.2">
      <c r="A31" s="63"/>
      <c r="B31" s="75"/>
      <c r="C31" s="66"/>
      <c r="D31" s="66"/>
      <c r="E31" s="358"/>
      <c r="F31" s="109"/>
      <c r="G31" s="479"/>
      <c r="H31" s="78"/>
      <c r="I31" s="144"/>
      <c r="J31" s="23"/>
    </row>
    <row r="32" spans="1:10" ht="16" x14ac:dyDescent="0.2">
      <c r="A32" s="63"/>
      <c r="B32" s="97">
        <v>2309</v>
      </c>
      <c r="C32" s="66" t="s">
        <v>867</v>
      </c>
      <c r="D32" s="66" t="s">
        <v>411</v>
      </c>
      <c r="E32" s="358">
        <v>10000</v>
      </c>
      <c r="F32" s="109">
        <v>0</v>
      </c>
      <c r="G32" s="479">
        <v>3.08</v>
      </c>
      <c r="H32" s="78"/>
      <c r="I32" s="144">
        <v>3.08</v>
      </c>
      <c r="J32" s="23"/>
    </row>
    <row r="33" spans="1:10" ht="16" x14ac:dyDescent="0.2">
      <c r="A33" s="63"/>
      <c r="B33" s="75"/>
      <c r="C33" s="66"/>
      <c r="D33" s="66"/>
      <c r="E33" s="358"/>
      <c r="F33" s="78"/>
      <c r="G33" s="277"/>
      <c r="H33" s="78"/>
      <c r="I33" s="144"/>
      <c r="J33" s="23"/>
    </row>
    <row r="34" spans="1:10" ht="16" x14ac:dyDescent="0.2">
      <c r="A34" s="63"/>
      <c r="B34" s="75" t="s">
        <v>543</v>
      </c>
      <c r="C34" s="66" t="s">
        <v>138</v>
      </c>
      <c r="D34" s="66" t="s">
        <v>411</v>
      </c>
      <c r="E34" s="355">
        <v>10000</v>
      </c>
      <c r="F34" s="78">
        <v>0</v>
      </c>
      <c r="G34" s="277">
        <f>H34-F34</f>
        <v>2.0099999999999998</v>
      </c>
      <c r="H34" s="78">
        <v>2.0099999999999998</v>
      </c>
      <c r="I34" s="144">
        <f>SUM(H34:H35)</f>
        <v>2.4299999999999997</v>
      </c>
      <c r="J34" s="23"/>
    </row>
    <row r="35" spans="1:10" ht="16" x14ac:dyDescent="0.2">
      <c r="A35" s="63"/>
      <c r="B35" s="75" t="s">
        <v>543</v>
      </c>
      <c r="C35" s="66" t="s">
        <v>138</v>
      </c>
      <c r="D35" s="66" t="s">
        <v>413</v>
      </c>
      <c r="E35" s="355">
        <v>10000</v>
      </c>
      <c r="F35" s="78">
        <v>0.42</v>
      </c>
      <c r="G35" s="277"/>
      <c r="H35" s="78">
        <v>0.42</v>
      </c>
      <c r="I35" s="144"/>
      <c r="J35" s="23"/>
    </row>
    <row r="36" spans="1:10" ht="16" x14ac:dyDescent="0.2">
      <c r="A36" s="63"/>
      <c r="B36" s="75"/>
      <c r="C36" s="66"/>
      <c r="D36" s="66"/>
      <c r="E36" s="355"/>
      <c r="F36" s="78"/>
      <c r="G36" s="277"/>
      <c r="H36" s="78"/>
      <c r="I36" s="144"/>
      <c r="J36" s="23"/>
    </row>
    <row r="37" spans="1:10" ht="16" x14ac:dyDescent="0.2">
      <c r="A37" s="63"/>
      <c r="B37" s="75" t="s">
        <v>711</v>
      </c>
      <c r="C37" s="66" t="s">
        <v>703</v>
      </c>
      <c r="D37" s="66" t="s">
        <v>411</v>
      </c>
      <c r="E37" s="355">
        <v>10000</v>
      </c>
      <c r="F37" s="78">
        <v>0</v>
      </c>
      <c r="G37" s="277">
        <f>H37-F37</f>
        <v>0.66</v>
      </c>
      <c r="H37" s="78">
        <v>0.66</v>
      </c>
      <c r="I37" s="144">
        <f>H37</f>
        <v>0.66</v>
      </c>
      <c r="J37" s="23"/>
    </row>
    <row r="38" spans="1:10" ht="16" x14ac:dyDescent="0.2">
      <c r="A38" s="63"/>
      <c r="B38" s="75"/>
      <c r="C38" s="66"/>
      <c r="D38" s="66"/>
      <c r="E38" s="358"/>
      <c r="F38" s="78"/>
      <c r="G38" s="277"/>
      <c r="H38" s="78"/>
      <c r="I38" s="144"/>
      <c r="J38" s="23"/>
    </row>
    <row r="39" spans="1:10" ht="16" x14ac:dyDescent="0.2">
      <c r="A39" s="63"/>
      <c r="B39" s="75" t="s">
        <v>544</v>
      </c>
      <c r="C39" s="66" t="s">
        <v>139</v>
      </c>
      <c r="D39" s="66" t="s">
        <v>411</v>
      </c>
      <c r="E39" s="355">
        <v>100000</v>
      </c>
      <c r="F39" s="109">
        <f>H39-G39</f>
        <v>18.090000000000003</v>
      </c>
      <c r="G39" s="479">
        <v>2.0099999999999998</v>
      </c>
      <c r="H39" s="78">
        <v>20.100000000000001</v>
      </c>
      <c r="I39" s="144">
        <f>SUM(H39:H44)</f>
        <v>66.3</v>
      </c>
      <c r="J39" s="23"/>
    </row>
    <row r="40" spans="1:10" ht="16" x14ac:dyDescent="0.2">
      <c r="A40" s="63"/>
      <c r="B40" s="75" t="s">
        <v>544</v>
      </c>
      <c r="C40" s="66" t="s">
        <v>139</v>
      </c>
      <c r="D40" s="66" t="s">
        <v>417</v>
      </c>
      <c r="E40" s="355">
        <v>50000</v>
      </c>
      <c r="F40" s="109">
        <v>33.85</v>
      </c>
      <c r="G40" s="479"/>
      <c r="H40" s="78">
        <f>F40</f>
        <v>33.85</v>
      </c>
      <c r="I40" s="144"/>
      <c r="J40" s="23"/>
    </row>
    <row r="41" spans="1:10" ht="16" x14ac:dyDescent="0.2">
      <c r="A41" s="63"/>
      <c r="B41" s="75" t="s">
        <v>544</v>
      </c>
      <c r="C41" s="66" t="s">
        <v>139</v>
      </c>
      <c r="D41" s="66" t="s">
        <v>412</v>
      </c>
      <c r="E41" s="358">
        <v>10000</v>
      </c>
      <c r="F41" s="109">
        <v>3.42</v>
      </c>
      <c r="G41" s="479"/>
      <c r="H41" s="78">
        <f>F41</f>
        <v>3.42</v>
      </c>
      <c r="I41" s="144"/>
      <c r="J41" s="23"/>
    </row>
    <row r="42" spans="1:10" ht="16" x14ac:dyDescent="0.2">
      <c r="A42" s="63"/>
      <c r="B42" s="75" t="s">
        <v>544</v>
      </c>
      <c r="C42" s="66" t="s">
        <v>139</v>
      </c>
      <c r="D42" s="66" t="s">
        <v>413</v>
      </c>
      <c r="E42" s="358">
        <v>100000</v>
      </c>
      <c r="F42" s="109">
        <v>4.18</v>
      </c>
      <c r="G42" s="479"/>
      <c r="H42" s="78">
        <f>F42</f>
        <v>4.18</v>
      </c>
      <c r="I42" s="144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418</v>
      </c>
      <c r="E43" s="355">
        <v>100000</v>
      </c>
      <c r="F43" s="109">
        <v>4.4000000000000004</v>
      </c>
      <c r="G43" s="479"/>
      <c r="H43" s="78">
        <f>F43</f>
        <v>4.4000000000000004</v>
      </c>
      <c r="I43" s="144"/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414</v>
      </c>
      <c r="E44" s="358">
        <v>10000</v>
      </c>
      <c r="F44" s="109">
        <v>0.35</v>
      </c>
      <c r="G44" s="479"/>
      <c r="H44" s="78">
        <f>F44</f>
        <v>0.35</v>
      </c>
      <c r="I44" s="144"/>
      <c r="J44" s="23"/>
    </row>
    <row r="45" spans="1:10" ht="16" x14ac:dyDescent="0.2">
      <c r="A45" s="63"/>
      <c r="B45" s="75"/>
      <c r="C45" s="66"/>
      <c r="D45" s="66"/>
      <c r="E45" s="358"/>
      <c r="F45" s="109"/>
      <c r="G45" s="479"/>
      <c r="H45" s="78"/>
      <c r="I45" s="144"/>
      <c r="J45" s="23"/>
    </row>
    <row r="46" spans="1:10" ht="16" x14ac:dyDescent="0.2">
      <c r="A46" s="63"/>
      <c r="B46" s="75" t="s">
        <v>545</v>
      </c>
      <c r="C46" s="66" t="s">
        <v>217</v>
      </c>
      <c r="D46" s="66" t="s">
        <v>411</v>
      </c>
      <c r="E46" s="355">
        <v>240000</v>
      </c>
      <c r="F46" s="109">
        <f>H46-G46</f>
        <v>20.93</v>
      </c>
      <c r="G46" s="479">
        <v>0.91</v>
      </c>
      <c r="H46" s="78">
        <v>21.84</v>
      </c>
      <c r="I46" s="144">
        <f>SUM(H46:H47)</f>
        <v>22.26</v>
      </c>
      <c r="J46" s="23"/>
    </row>
    <row r="47" spans="1:10" ht="16" x14ac:dyDescent="0.2">
      <c r="A47" s="63"/>
      <c r="B47" s="75" t="s">
        <v>545</v>
      </c>
      <c r="C47" s="66" t="s">
        <v>217</v>
      </c>
      <c r="D47" s="66" t="s">
        <v>413</v>
      </c>
      <c r="E47" s="355">
        <v>10000</v>
      </c>
      <c r="F47" s="109">
        <v>0.42</v>
      </c>
      <c r="G47" s="479"/>
      <c r="H47" s="78">
        <f>F47</f>
        <v>0.42</v>
      </c>
      <c r="I47" s="144"/>
      <c r="J47" s="23"/>
    </row>
    <row r="48" spans="1:10" ht="16" x14ac:dyDescent="0.2">
      <c r="A48" s="63"/>
      <c r="B48" s="75"/>
      <c r="C48" s="66"/>
      <c r="D48" s="66"/>
      <c r="E48" s="355"/>
      <c r="F48" s="109"/>
      <c r="G48" s="479"/>
      <c r="H48" s="78"/>
      <c r="I48" s="144"/>
      <c r="J48" s="23"/>
    </row>
    <row r="49" spans="1:10" ht="16" x14ac:dyDescent="0.2">
      <c r="A49" s="63"/>
      <c r="B49" s="75" t="s">
        <v>869</v>
      </c>
      <c r="C49" s="66" t="s">
        <v>843</v>
      </c>
      <c r="D49" s="66" t="s">
        <v>411</v>
      </c>
      <c r="E49" s="355">
        <v>10000</v>
      </c>
      <c r="F49" s="109">
        <v>0</v>
      </c>
      <c r="G49" s="479">
        <v>0.91</v>
      </c>
      <c r="H49" s="78"/>
      <c r="I49" s="144">
        <f>G49+F50</f>
        <v>1.33</v>
      </c>
      <c r="J49" s="23"/>
    </row>
    <row r="50" spans="1:10" ht="16" x14ac:dyDescent="0.2">
      <c r="A50" s="63"/>
      <c r="B50" s="97">
        <v>2302</v>
      </c>
      <c r="C50" s="66" t="s">
        <v>843</v>
      </c>
      <c r="D50" s="66" t="s">
        <v>413</v>
      </c>
      <c r="E50" s="355">
        <v>10000</v>
      </c>
      <c r="F50" s="109">
        <v>0.42</v>
      </c>
      <c r="G50" s="479"/>
      <c r="H50" s="78"/>
      <c r="I50" s="144"/>
      <c r="J50" s="23"/>
    </row>
    <row r="51" spans="1:10" ht="16" x14ac:dyDescent="0.2">
      <c r="A51" s="63"/>
      <c r="B51" s="75"/>
      <c r="C51" s="66"/>
      <c r="D51" s="66"/>
      <c r="E51" s="355"/>
      <c r="F51" s="109"/>
      <c r="G51" s="479"/>
      <c r="H51" s="78"/>
      <c r="I51" s="144"/>
      <c r="J51" s="23"/>
    </row>
    <row r="52" spans="1:10" ht="16" x14ac:dyDescent="0.2">
      <c r="A52" s="63"/>
      <c r="B52" s="75" t="s">
        <v>817</v>
      </c>
      <c r="C52" s="66" t="s">
        <v>811</v>
      </c>
      <c r="D52" s="66" t="s">
        <v>411</v>
      </c>
      <c r="E52" s="355">
        <v>10000</v>
      </c>
      <c r="F52" s="109">
        <v>0</v>
      </c>
      <c r="G52" s="479">
        <v>0.91</v>
      </c>
      <c r="H52" s="78"/>
      <c r="I52" s="144">
        <f>G52</f>
        <v>0.91</v>
      </c>
      <c r="J52" s="23"/>
    </row>
    <row r="53" spans="1:10" ht="16" x14ac:dyDescent="0.2">
      <c r="A53" s="63"/>
      <c r="B53" s="75"/>
      <c r="C53" s="66"/>
      <c r="D53" s="66"/>
      <c r="E53" s="355"/>
      <c r="F53" s="109"/>
      <c r="G53" s="479"/>
      <c r="H53" s="78"/>
      <c r="I53" s="144"/>
      <c r="J53" s="23"/>
    </row>
    <row r="54" spans="1:10" ht="16" x14ac:dyDescent="0.2">
      <c r="A54" s="63"/>
      <c r="B54" s="75" t="s">
        <v>548</v>
      </c>
      <c r="C54" s="66" t="s">
        <v>178</v>
      </c>
      <c r="D54" s="66" t="s">
        <v>411</v>
      </c>
      <c r="E54" s="358">
        <v>50000</v>
      </c>
      <c r="F54" s="109">
        <v>32.08</v>
      </c>
      <c r="G54" s="479">
        <v>8.02</v>
      </c>
      <c r="H54" s="78">
        <f>SUM(F54:G54)</f>
        <v>40.099999999999994</v>
      </c>
      <c r="I54" s="144">
        <f>SUM(H54:H59)</f>
        <v>99.169999999999987</v>
      </c>
      <c r="J54" s="23"/>
    </row>
    <row r="55" spans="1:10" ht="16" x14ac:dyDescent="0.2">
      <c r="A55" s="63"/>
      <c r="B55" s="75" t="s">
        <v>548</v>
      </c>
      <c r="C55" s="66" t="s">
        <v>178</v>
      </c>
      <c r="D55" s="66" t="s">
        <v>417</v>
      </c>
      <c r="E55" s="358">
        <v>50000</v>
      </c>
      <c r="F55" s="109">
        <v>33.85</v>
      </c>
      <c r="G55" s="479"/>
      <c r="H55" s="78">
        <f>F55</f>
        <v>33.85</v>
      </c>
      <c r="I55" s="144"/>
      <c r="J55" s="23"/>
    </row>
    <row r="56" spans="1:10" ht="16" x14ac:dyDescent="0.2">
      <c r="A56" s="63"/>
      <c r="B56" s="75" t="s">
        <v>548</v>
      </c>
      <c r="C56" s="66" t="s">
        <v>178</v>
      </c>
      <c r="D56" s="66" t="s">
        <v>412</v>
      </c>
      <c r="E56" s="358">
        <v>10000</v>
      </c>
      <c r="F56" s="109">
        <v>3.42</v>
      </c>
      <c r="G56" s="479"/>
      <c r="H56" s="78">
        <f>F56</f>
        <v>3.42</v>
      </c>
      <c r="I56" s="144"/>
      <c r="J56" s="23"/>
    </row>
    <row r="57" spans="1:10" ht="16" x14ac:dyDescent="0.2">
      <c r="A57" s="63"/>
      <c r="B57" s="75" t="s">
        <v>548</v>
      </c>
      <c r="C57" s="66" t="s">
        <v>178</v>
      </c>
      <c r="D57" s="66" t="s">
        <v>413</v>
      </c>
      <c r="E57" s="358">
        <v>250000</v>
      </c>
      <c r="F57" s="109">
        <v>10.45</v>
      </c>
      <c r="G57" s="479"/>
      <c r="H57" s="78">
        <f>F57</f>
        <v>10.45</v>
      </c>
      <c r="I57" s="144"/>
      <c r="J57" s="23"/>
    </row>
    <row r="58" spans="1:10" ht="16" x14ac:dyDescent="0.2">
      <c r="A58" s="63"/>
      <c r="B58" s="75" t="s">
        <v>548</v>
      </c>
      <c r="C58" s="66" t="s">
        <v>178</v>
      </c>
      <c r="D58" s="66" t="s">
        <v>418</v>
      </c>
      <c r="E58" s="355">
        <v>250000</v>
      </c>
      <c r="F58" s="109">
        <v>11</v>
      </c>
      <c r="G58" s="479"/>
      <c r="H58" s="78">
        <f>F58</f>
        <v>11</v>
      </c>
      <c r="I58" s="144"/>
      <c r="J58" s="23"/>
    </row>
    <row r="59" spans="1:10" ht="16" x14ac:dyDescent="0.2">
      <c r="A59" s="63"/>
      <c r="B59" s="75" t="s">
        <v>548</v>
      </c>
      <c r="C59" s="66" t="s">
        <v>178</v>
      </c>
      <c r="D59" s="66" t="s">
        <v>414</v>
      </c>
      <c r="E59" s="358">
        <v>10000</v>
      </c>
      <c r="F59" s="109">
        <v>0.35</v>
      </c>
      <c r="G59" s="479"/>
      <c r="H59" s="78">
        <f>F59</f>
        <v>0.35</v>
      </c>
      <c r="I59" s="144"/>
      <c r="J59" s="23"/>
    </row>
    <row r="60" spans="1:10" ht="16" x14ac:dyDescent="0.2">
      <c r="A60" s="63"/>
      <c r="B60" s="75"/>
      <c r="C60" s="66"/>
      <c r="D60" s="66"/>
      <c r="E60" s="358"/>
      <c r="F60" s="109"/>
      <c r="G60" s="479"/>
      <c r="H60" s="78"/>
      <c r="I60" s="144"/>
      <c r="J60" s="23"/>
    </row>
    <row r="61" spans="1:10" ht="16" x14ac:dyDescent="0.2">
      <c r="A61" s="63"/>
      <c r="B61" s="75" t="s">
        <v>549</v>
      </c>
      <c r="C61" s="66" t="s">
        <v>325</v>
      </c>
      <c r="D61" s="66" t="s">
        <v>411</v>
      </c>
      <c r="E61" s="537">
        <v>500000</v>
      </c>
      <c r="F61" s="109">
        <f>H61-G61</f>
        <v>44.59</v>
      </c>
      <c r="G61" s="479">
        <v>0.91</v>
      </c>
      <c r="H61" s="78">
        <v>45.5</v>
      </c>
      <c r="I61" s="144">
        <f>SUM(H61:H62)</f>
        <v>66.400000000000006</v>
      </c>
      <c r="J61" s="200"/>
    </row>
    <row r="62" spans="1:10" ht="16" x14ac:dyDescent="0.2">
      <c r="A62" s="63"/>
      <c r="B62" s="75" t="s">
        <v>549</v>
      </c>
      <c r="C62" s="66" t="s">
        <v>325</v>
      </c>
      <c r="D62" s="66" t="s">
        <v>413</v>
      </c>
      <c r="E62" s="355">
        <v>500000</v>
      </c>
      <c r="F62" s="109">
        <v>20.9</v>
      </c>
      <c r="G62" s="479"/>
      <c r="H62" s="78">
        <f>F62</f>
        <v>20.9</v>
      </c>
      <c r="I62" s="144"/>
      <c r="J62" s="23"/>
    </row>
    <row r="63" spans="1:10" ht="16" x14ac:dyDescent="0.2">
      <c r="A63" s="63"/>
      <c r="B63" s="75"/>
      <c r="C63" s="66"/>
      <c r="D63" s="66"/>
      <c r="E63" s="355"/>
      <c r="F63" s="109"/>
      <c r="G63" s="479"/>
      <c r="H63" s="78"/>
      <c r="I63" s="144"/>
      <c r="J63" s="23"/>
    </row>
    <row r="64" spans="1:10" ht="16" x14ac:dyDescent="0.2">
      <c r="A64" s="63"/>
      <c r="B64" s="75" t="s">
        <v>550</v>
      </c>
      <c r="C64" s="66" t="s">
        <v>79</v>
      </c>
      <c r="D64" s="66" t="s">
        <v>411</v>
      </c>
      <c r="E64" s="355">
        <v>50000</v>
      </c>
      <c r="F64" s="109">
        <f>H64-G64</f>
        <v>2.6399999999999997</v>
      </c>
      <c r="G64" s="479">
        <v>0.66</v>
      </c>
      <c r="H64" s="78">
        <v>3.3</v>
      </c>
      <c r="I64" s="144">
        <f>SUM(H64:H69)</f>
        <v>24.700000000000003</v>
      </c>
      <c r="J64" s="23"/>
    </row>
    <row r="65" spans="1:10" ht="16" x14ac:dyDescent="0.2">
      <c r="A65" s="63"/>
      <c r="B65" s="75" t="s">
        <v>550</v>
      </c>
      <c r="C65" s="66" t="s">
        <v>79</v>
      </c>
      <c r="D65" s="66" t="s">
        <v>417</v>
      </c>
      <c r="E65" s="355">
        <v>50000</v>
      </c>
      <c r="F65" s="109">
        <v>9.0500000000000007</v>
      </c>
      <c r="G65" s="479"/>
      <c r="H65" s="78">
        <f>F65</f>
        <v>9.0500000000000007</v>
      </c>
      <c r="I65" s="144"/>
      <c r="J65" s="23"/>
    </row>
    <row r="66" spans="1:10" ht="16" x14ac:dyDescent="0.2">
      <c r="A66" s="63"/>
      <c r="B66" s="75" t="s">
        <v>550</v>
      </c>
      <c r="C66" s="66" t="s">
        <v>79</v>
      </c>
      <c r="D66" s="66" t="s">
        <v>412</v>
      </c>
      <c r="E66" s="355">
        <v>10000</v>
      </c>
      <c r="F66" s="109">
        <v>3.42</v>
      </c>
      <c r="G66" s="479"/>
      <c r="H66" s="78">
        <f>F66</f>
        <v>3.42</v>
      </c>
      <c r="I66" s="144"/>
      <c r="J66" s="23"/>
    </row>
    <row r="67" spans="1:10" ht="16" x14ac:dyDescent="0.2">
      <c r="A67" s="63"/>
      <c r="B67" s="75" t="s">
        <v>550</v>
      </c>
      <c r="C67" s="66" t="s">
        <v>79</v>
      </c>
      <c r="D67" s="66" t="s">
        <v>413</v>
      </c>
      <c r="E67" s="355">
        <v>100000</v>
      </c>
      <c r="F67" s="109">
        <v>4.18</v>
      </c>
      <c r="G67" s="479"/>
      <c r="H67" s="78">
        <f>F67</f>
        <v>4.18</v>
      </c>
      <c r="I67" s="144"/>
      <c r="J67" s="23"/>
    </row>
    <row r="68" spans="1:10" ht="16" x14ac:dyDescent="0.2">
      <c r="A68" s="63"/>
      <c r="B68" s="75" t="s">
        <v>550</v>
      </c>
      <c r="C68" s="66" t="s">
        <v>79</v>
      </c>
      <c r="D68" s="66" t="s">
        <v>418</v>
      </c>
      <c r="E68" s="355">
        <v>100000</v>
      </c>
      <c r="F68" s="109">
        <v>4.4000000000000004</v>
      </c>
      <c r="G68" s="479"/>
      <c r="H68" s="78">
        <f>F68</f>
        <v>4.4000000000000004</v>
      </c>
      <c r="I68" s="144"/>
      <c r="J68" s="23"/>
    </row>
    <row r="69" spans="1:10" ht="16" x14ac:dyDescent="0.2">
      <c r="A69" s="63"/>
      <c r="B69" s="75" t="s">
        <v>550</v>
      </c>
      <c r="C69" s="66" t="s">
        <v>79</v>
      </c>
      <c r="D69" s="66" t="s">
        <v>414</v>
      </c>
      <c r="E69" s="358">
        <v>10000</v>
      </c>
      <c r="F69" s="109">
        <v>0.35</v>
      </c>
      <c r="G69" s="479"/>
      <c r="H69" s="78">
        <f>F69</f>
        <v>0.35</v>
      </c>
      <c r="I69" s="144"/>
      <c r="J69" s="23"/>
    </row>
    <row r="70" spans="1:10" ht="17" customHeight="1" x14ac:dyDescent="0.2">
      <c r="A70" s="63"/>
      <c r="B70" s="75"/>
      <c r="C70" s="66"/>
      <c r="D70" s="66"/>
      <c r="E70" s="358"/>
      <c r="F70" s="109"/>
      <c r="G70" s="479"/>
      <c r="H70" s="78"/>
      <c r="I70" s="144"/>
      <c r="J70" s="23"/>
    </row>
    <row r="71" spans="1:10" ht="17" customHeight="1" x14ac:dyDescent="0.2">
      <c r="A71" s="63"/>
      <c r="B71" s="75" t="s">
        <v>902</v>
      </c>
      <c r="C71" s="66" t="s">
        <v>903</v>
      </c>
      <c r="D71" s="66" t="s">
        <v>411</v>
      </c>
      <c r="E71" s="358">
        <v>200000</v>
      </c>
      <c r="F71" s="109">
        <v>23.94</v>
      </c>
      <c r="G71" s="479">
        <v>1.26</v>
      </c>
      <c r="H71" s="78">
        <v>25.2</v>
      </c>
      <c r="I71" s="144">
        <f>SUM(H71:H74)</f>
        <v>37.33</v>
      </c>
      <c r="J71" s="23" t="s">
        <v>904</v>
      </c>
    </row>
    <row r="72" spans="1:10" ht="17" customHeight="1" x14ac:dyDescent="0.2">
      <c r="A72" s="63"/>
      <c r="B72" s="75" t="s">
        <v>902</v>
      </c>
      <c r="C72" s="66" t="s">
        <v>903</v>
      </c>
      <c r="D72" s="66" t="s">
        <v>412</v>
      </c>
      <c r="E72" s="358">
        <v>10000</v>
      </c>
      <c r="F72" s="109">
        <v>3.42</v>
      </c>
      <c r="G72" s="479"/>
      <c r="H72" s="78">
        <v>3.42</v>
      </c>
      <c r="I72" s="144"/>
      <c r="J72" s="23"/>
    </row>
    <row r="73" spans="1:10" ht="17" customHeight="1" x14ac:dyDescent="0.2">
      <c r="A73" s="63"/>
      <c r="B73" s="75" t="s">
        <v>902</v>
      </c>
      <c r="C73" s="66" t="s">
        <v>903</v>
      </c>
      <c r="D73" s="66" t="s">
        <v>413</v>
      </c>
      <c r="E73" s="358">
        <v>200000</v>
      </c>
      <c r="F73" s="109">
        <v>8.36</v>
      </c>
      <c r="G73" s="479"/>
      <c r="H73" s="78">
        <v>8.36</v>
      </c>
      <c r="I73" s="144"/>
      <c r="J73" s="23"/>
    </row>
    <row r="74" spans="1:10" ht="17" customHeight="1" x14ac:dyDescent="0.2">
      <c r="A74" s="63"/>
      <c r="B74" s="75" t="s">
        <v>902</v>
      </c>
      <c r="C74" s="66" t="s">
        <v>903</v>
      </c>
      <c r="D74" s="66" t="s">
        <v>414</v>
      </c>
      <c r="E74" s="358">
        <v>10000</v>
      </c>
      <c r="F74" s="109">
        <v>0.35</v>
      </c>
      <c r="G74" s="479"/>
      <c r="H74" s="78">
        <v>0.35</v>
      </c>
      <c r="I74" s="144"/>
      <c r="J74" s="23"/>
    </row>
    <row r="75" spans="1:10" ht="16" x14ac:dyDescent="0.2">
      <c r="A75" s="63"/>
      <c r="B75" s="75"/>
      <c r="C75" s="66"/>
      <c r="D75" s="66"/>
      <c r="E75" s="358"/>
      <c r="F75" s="78"/>
      <c r="G75" s="277"/>
      <c r="H75" s="78"/>
      <c r="I75" s="144"/>
      <c r="J75" s="23"/>
    </row>
    <row r="76" spans="1:10" ht="16" x14ac:dyDescent="0.2">
      <c r="A76" s="63"/>
      <c r="B76" s="75" t="s">
        <v>551</v>
      </c>
      <c r="C76" s="66" t="s">
        <v>80</v>
      </c>
      <c r="D76" s="66" t="s">
        <v>411</v>
      </c>
      <c r="E76" s="355">
        <v>300000</v>
      </c>
      <c r="F76" s="78">
        <f>H76-G76</f>
        <v>19.14</v>
      </c>
      <c r="G76" s="277">
        <v>0.66</v>
      </c>
      <c r="H76" s="78">
        <v>19.8</v>
      </c>
      <c r="I76" s="144">
        <f>SUM(H76:H77)</f>
        <v>32.340000000000003</v>
      </c>
      <c r="J76" s="23"/>
    </row>
    <row r="77" spans="1:10" ht="16" x14ac:dyDescent="0.2">
      <c r="A77" s="63"/>
      <c r="B77" s="75" t="s">
        <v>551</v>
      </c>
      <c r="C77" s="66" t="s">
        <v>80</v>
      </c>
      <c r="D77" s="66" t="s">
        <v>413</v>
      </c>
      <c r="E77" s="355">
        <v>300000</v>
      </c>
      <c r="F77" s="78">
        <v>12.54</v>
      </c>
      <c r="G77" s="277"/>
      <c r="H77" s="78">
        <f>F77</f>
        <v>12.54</v>
      </c>
      <c r="I77" s="144"/>
      <c r="J77" s="23"/>
    </row>
    <row r="78" spans="1:10" ht="16" x14ac:dyDescent="0.2">
      <c r="A78" s="63"/>
      <c r="B78" s="257"/>
      <c r="C78" s="167"/>
      <c r="D78" s="66"/>
      <c r="E78" s="355"/>
      <c r="F78" s="78"/>
      <c r="G78" s="277"/>
      <c r="H78" s="78"/>
      <c r="I78" s="144"/>
      <c r="J78" s="23"/>
    </row>
    <row r="79" spans="1:10" ht="16" x14ac:dyDescent="0.2">
      <c r="A79" s="63"/>
      <c r="B79" s="257" t="s">
        <v>900</v>
      </c>
      <c r="C79" s="167" t="s">
        <v>901</v>
      </c>
      <c r="D79" s="66" t="s">
        <v>411</v>
      </c>
      <c r="E79" s="355">
        <v>10000</v>
      </c>
      <c r="F79" s="78"/>
      <c r="G79" s="277">
        <v>0.53</v>
      </c>
      <c r="H79" s="78"/>
      <c r="I79" s="144">
        <v>0.53</v>
      </c>
      <c r="J79" s="23"/>
    </row>
    <row r="80" spans="1:10" ht="16" x14ac:dyDescent="0.2">
      <c r="A80" s="63"/>
      <c r="B80" s="257"/>
      <c r="C80" s="167"/>
      <c r="D80" s="66"/>
      <c r="E80" s="355"/>
      <c r="F80" s="78"/>
      <c r="G80" s="277"/>
      <c r="H80" s="78"/>
      <c r="I80" s="144"/>
      <c r="J80" s="23"/>
    </row>
    <row r="81" spans="1:10" ht="16" x14ac:dyDescent="0.2">
      <c r="A81" s="63"/>
      <c r="B81" s="257" t="s">
        <v>899</v>
      </c>
      <c r="C81" s="167" t="s">
        <v>844</v>
      </c>
      <c r="D81" s="66" t="s">
        <v>411</v>
      </c>
      <c r="E81" s="355">
        <v>10000</v>
      </c>
      <c r="F81" s="78"/>
      <c r="G81" s="78">
        <v>0.53</v>
      </c>
      <c r="H81" s="78"/>
      <c r="I81" s="144">
        <f>G81+F82</f>
        <v>0.95</v>
      </c>
      <c r="J81" s="23"/>
    </row>
    <row r="82" spans="1:10" ht="16" x14ac:dyDescent="0.2">
      <c r="A82" s="63"/>
      <c r="B82" s="257" t="s">
        <v>899</v>
      </c>
      <c r="C82" s="167" t="s">
        <v>844</v>
      </c>
      <c r="D82" s="66" t="s">
        <v>413</v>
      </c>
      <c r="E82" s="355">
        <v>10000</v>
      </c>
      <c r="F82" s="78">
        <v>0.42</v>
      </c>
      <c r="G82" s="277"/>
      <c r="H82" s="78"/>
      <c r="I82" s="144"/>
      <c r="J82" s="23"/>
    </row>
    <row r="83" spans="1:10" ht="16" x14ac:dyDescent="0.2">
      <c r="A83" s="63"/>
      <c r="B83" s="257"/>
      <c r="C83" s="167"/>
      <c r="D83" s="66"/>
      <c r="E83" s="358"/>
      <c r="F83" s="78"/>
      <c r="G83" s="277"/>
      <c r="H83" s="78"/>
      <c r="I83" s="144"/>
      <c r="J83" s="23"/>
    </row>
    <row r="84" spans="1:10" ht="16" x14ac:dyDescent="0.2">
      <c r="A84" s="63"/>
      <c r="B84" s="75" t="s">
        <v>552</v>
      </c>
      <c r="C84" s="66" t="s">
        <v>64</v>
      </c>
      <c r="D84" s="66" t="s">
        <v>411</v>
      </c>
      <c r="E84" s="358">
        <v>100000</v>
      </c>
      <c r="F84" s="254">
        <v>27.72</v>
      </c>
      <c r="G84" s="478">
        <v>3.08</v>
      </c>
      <c r="H84" s="78">
        <f>SUM(F84:G84)</f>
        <v>30.799999999999997</v>
      </c>
      <c r="I84" s="144">
        <f>SUM(H84:H88)</f>
        <v>43.15</v>
      </c>
      <c r="J84" s="23"/>
    </row>
    <row r="85" spans="1:10" ht="16" x14ac:dyDescent="0.2">
      <c r="A85" s="63"/>
      <c r="B85" s="75" t="s">
        <v>552</v>
      </c>
      <c r="C85" s="66" t="s">
        <v>64</v>
      </c>
      <c r="D85" s="66" t="s">
        <v>412</v>
      </c>
      <c r="E85" s="358">
        <v>10000</v>
      </c>
      <c r="F85" s="109">
        <v>3.42</v>
      </c>
      <c r="G85" s="479"/>
      <c r="H85" s="78">
        <f>F85</f>
        <v>3.42</v>
      </c>
      <c r="I85" s="144"/>
      <c r="J85" s="23"/>
    </row>
    <row r="86" spans="1:10" ht="16" x14ac:dyDescent="0.2">
      <c r="A86" s="63"/>
      <c r="B86" s="75" t="s">
        <v>552</v>
      </c>
      <c r="C86" s="66" t="s">
        <v>64</v>
      </c>
      <c r="D86" s="66" t="s">
        <v>413</v>
      </c>
      <c r="E86" s="358">
        <v>100000</v>
      </c>
      <c r="F86" s="109">
        <v>4.18</v>
      </c>
      <c r="G86" s="479"/>
      <c r="H86" s="78">
        <f>F86</f>
        <v>4.18</v>
      </c>
      <c r="I86" s="144"/>
      <c r="J86" s="23"/>
    </row>
    <row r="87" spans="1:10" ht="16" x14ac:dyDescent="0.2">
      <c r="A87" s="63"/>
      <c r="B87" s="75" t="s">
        <v>552</v>
      </c>
      <c r="C87" s="66" t="s">
        <v>64</v>
      </c>
      <c r="D87" s="66" t="s">
        <v>418</v>
      </c>
      <c r="E87" s="355">
        <v>100000</v>
      </c>
      <c r="F87" s="109">
        <v>4.4000000000000004</v>
      </c>
      <c r="G87" s="479"/>
      <c r="H87" s="78">
        <f>F87</f>
        <v>4.4000000000000004</v>
      </c>
      <c r="I87" s="144"/>
      <c r="J87" s="23"/>
    </row>
    <row r="88" spans="1:10" ht="16" x14ac:dyDescent="0.2">
      <c r="A88" s="63"/>
      <c r="B88" s="75" t="s">
        <v>552</v>
      </c>
      <c r="C88" s="66" t="s">
        <v>64</v>
      </c>
      <c r="D88" s="66" t="s">
        <v>414</v>
      </c>
      <c r="E88" s="358">
        <v>10000</v>
      </c>
      <c r="F88" s="109">
        <v>0.35</v>
      </c>
      <c r="G88" s="479"/>
      <c r="H88" s="78">
        <f>F88</f>
        <v>0.35</v>
      </c>
      <c r="I88" s="144"/>
      <c r="J88" s="23"/>
    </row>
    <row r="89" spans="1:10" ht="16" x14ac:dyDescent="0.2">
      <c r="A89" s="63"/>
      <c r="B89" s="75"/>
      <c r="C89" s="66"/>
      <c r="D89" s="66"/>
      <c r="E89" s="358"/>
      <c r="F89" s="109"/>
      <c r="G89" s="479"/>
      <c r="H89" s="78"/>
      <c r="I89" s="144"/>
      <c r="J89" s="23"/>
    </row>
    <row r="90" spans="1:10" ht="16" x14ac:dyDescent="0.2">
      <c r="A90" s="63"/>
      <c r="B90" s="75" t="s">
        <v>553</v>
      </c>
      <c r="C90" s="66" t="s">
        <v>218</v>
      </c>
      <c r="D90" s="66" t="s">
        <v>411</v>
      </c>
      <c r="E90" s="358">
        <v>10000</v>
      </c>
      <c r="F90" s="109">
        <v>0</v>
      </c>
      <c r="G90" s="479">
        <f>H90-F90</f>
        <v>3.08</v>
      </c>
      <c r="H90" s="78">
        <v>3.08</v>
      </c>
      <c r="I90" s="144">
        <f>H90</f>
        <v>3.08</v>
      </c>
      <c r="J90" s="23"/>
    </row>
    <row r="91" spans="1:10" ht="16" x14ac:dyDescent="0.2">
      <c r="A91" s="63"/>
      <c r="B91" s="75"/>
      <c r="C91" s="66"/>
      <c r="D91" s="66"/>
      <c r="E91" s="358"/>
      <c r="F91" s="109"/>
      <c r="G91" s="479"/>
      <c r="H91" s="78"/>
      <c r="I91" s="144"/>
      <c r="J91" s="23"/>
    </row>
    <row r="92" spans="1:10" ht="16" x14ac:dyDescent="0.2">
      <c r="A92" s="63"/>
      <c r="B92" s="75" t="s">
        <v>422</v>
      </c>
      <c r="C92" s="66" t="s">
        <v>420</v>
      </c>
      <c r="D92" s="66" t="s">
        <v>411</v>
      </c>
      <c r="E92" s="358">
        <v>10000</v>
      </c>
      <c r="F92" s="109">
        <v>0</v>
      </c>
      <c r="G92" s="478">
        <v>5.0199999999999996</v>
      </c>
      <c r="H92" s="78">
        <f>SUM(F92:G92)</f>
        <v>5.0199999999999996</v>
      </c>
      <c r="I92" s="144">
        <f>SUM(H92:H93)</f>
        <v>7.1099999999999994</v>
      </c>
      <c r="J92" s="23"/>
    </row>
    <row r="93" spans="1:10" ht="16" x14ac:dyDescent="0.2">
      <c r="A93" s="75"/>
      <c r="B93" s="75" t="s">
        <v>422</v>
      </c>
      <c r="C93" s="66" t="s">
        <v>420</v>
      </c>
      <c r="D93" s="66" t="s">
        <v>413</v>
      </c>
      <c r="E93" s="358">
        <v>50000</v>
      </c>
      <c r="F93" s="109">
        <v>2.09</v>
      </c>
      <c r="G93" s="479"/>
      <c r="H93" s="78">
        <f>F93</f>
        <v>2.09</v>
      </c>
      <c r="I93" s="144"/>
      <c r="J93" s="23"/>
    </row>
    <row r="94" spans="1:10" ht="16" x14ac:dyDescent="0.2">
      <c r="A94" s="75"/>
      <c r="B94" s="75"/>
      <c r="C94" s="66"/>
      <c r="D94" s="66"/>
      <c r="E94" s="358"/>
      <c r="F94" s="109"/>
      <c r="G94" s="479"/>
      <c r="H94" s="78"/>
      <c r="I94" s="144"/>
      <c r="J94" s="23"/>
    </row>
    <row r="95" spans="1:10" ht="16" x14ac:dyDescent="0.2">
      <c r="A95" s="75"/>
      <c r="B95" s="75" t="s">
        <v>712</v>
      </c>
      <c r="C95" s="66" t="s">
        <v>706</v>
      </c>
      <c r="D95" s="66" t="s">
        <v>411</v>
      </c>
      <c r="E95" s="358">
        <v>10000</v>
      </c>
      <c r="F95" s="109">
        <v>0</v>
      </c>
      <c r="G95" s="479">
        <f>H95-F95</f>
        <v>0.91</v>
      </c>
      <c r="H95" s="78">
        <v>0.91</v>
      </c>
      <c r="I95" s="144">
        <f>H95</f>
        <v>0.91</v>
      </c>
      <c r="J95" s="23"/>
    </row>
    <row r="96" spans="1:10" ht="16" x14ac:dyDescent="0.2">
      <c r="A96" s="75"/>
      <c r="B96" s="75"/>
      <c r="C96" s="66"/>
      <c r="D96" s="66"/>
      <c r="E96" s="358"/>
      <c r="F96" s="109"/>
      <c r="G96" s="479"/>
      <c r="H96" s="78"/>
      <c r="I96" s="144"/>
      <c r="J96" s="23"/>
    </row>
    <row r="97" spans="1:10" ht="16" x14ac:dyDescent="0.2">
      <c r="A97" s="63"/>
      <c r="B97" s="75" t="s">
        <v>423</v>
      </c>
      <c r="C97" s="66" t="s">
        <v>421</v>
      </c>
      <c r="D97" s="66" t="s">
        <v>411</v>
      </c>
      <c r="E97" s="358">
        <v>200000</v>
      </c>
      <c r="F97" s="109">
        <f>H97-G97</f>
        <v>10.07</v>
      </c>
      <c r="G97" s="479">
        <v>0.53</v>
      </c>
      <c r="H97" s="78">
        <v>10.6</v>
      </c>
      <c r="I97" s="144">
        <f>SUM(H97:H98)</f>
        <v>14.78</v>
      </c>
      <c r="J97" s="23"/>
    </row>
    <row r="98" spans="1:10" ht="16" x14ac:dyDescent="0.2">
      <c r="A98" s="63"/>
      <c r="B98" s="75" t="s">
        <v>423</v>
      </c>
      <c r="C98" s="66" t="s">
        <v>421</v>
      </c>
      <c r="D98" s="66" t="s">
        <v>413</v>
      </c>
      <c r="E98" s="358">
        <v>100000</v>
      </c>
      <c r="F98" s="109">
        <v>4.18</v>
      </c>
      <c r="G98" s="479"/>
      <c r="H98" s="78">
        <f>F98</f>
        <v>4.18</v>
      </c>
      <c r="I98" s="144"/>
      <c r="J98" s="23"/>
    </row>
    <row r="99" spans="1:10" ht="16" x14ac:dyDescent="0.2">
      <c r="A99" s="63"/>
      <c r="B99" s="75"/>
      <c r="C99" s="66"/>
      <c r="D99" s="66"/>
      <c r="E99" s="358"/>
      <c r="F99" s="109"/>
      <c r="G99" s="479"/>
      <c r="H99" s="78"/>
      <c r="I99" s="144"/>
      <c r="J99" s="23"/>
    </row>
    <row r="100" spans="1:10" ht="16" x14ac:dyDescent="0.2">
      <c r="A100" s="63"/>
      <c r="B100" s="75" t="s">
        <v>907</v>
      </c>
      <c r="C100" s="66" t="s">
        <v>908</v>
      </c>
      <c r="D100" s="66" t="s">
        <v>411</v>
      </c>
      <c r="E100" s="358">
        <v>10000</v>
      </c>
      <c r="F100" s="109"/>
      <c r="G100" s="479">
        <v>5.0199999999999996</v>
      </c>
      <c r="H100" s="78">
        <v>5.0199999999999996</v>
      </c>
      <c r="I100" s="144">
        <v>5.0199999999999996</v>
      </c>
      <c r="J100" s="23" t="s">
        <v>872</v>
      </c>
    </row>
    <row r="101" spans="1:10" ht="16" x14ac:dyDescent="0.2">
      <c r="A101" s="63"/>
      <c r="B101" s="75"/>
      <c r="C101" s="66"/>
      <c r="D101" s="66"/>
      <c r="E101" s="358"/>
      <c r="F101" s="109"/>
      <c r="G101" s="479"/>
      <c r="H101" s="78"/>
      <c r="I101" s="144"/>
      <c r="J101" s="23"/>
    </row>
    <row r="102" spans="1:10" ht="16" x14ac:dyDescent="0.2">
      <c r="A102" s="75"/>
      <c r="B102" s="75" t="s">
        <v>794</v>
      </c>
      <c r="C102" s="66" t="s">
        <v>791</v>
      </c>
      <c r="D102" s="66" t="s">
        <v>411</v>
      </c>
      <c r="E102" s="355">
        <v>10000</v>
      </c>
      <c r="F102" s="78">
        <v>0</v>
      </c>
      <c r="G102" s="277">
        <v>0.91</v>
      </c>
      <c r="H102" s="78">
        <f>F102+G102</f>
        <v>0.91</v>
      </c>
      <c r="I102" s="144">
        <f>H102</f>
        <v>0.91</v>
      </c>
      <c r="J102" s="23"/>
    </row>
    <row r="103" spans="1:10" ht="16" x14ac:dyDescent="0.2">
      <c r="A103" s="63"/>
      <c r="B103" s="75"/>
      <c r="C103" s="66"/>
      <c r="D103" s="66"/>
      <c r="E103" s="358"/>
      <c r="F103" s="78"/>
      <c r="G103" s="277"/>
      <c r="H103" s="78"/>
      <c r="I103" s="144"/>
      <c r="J103" s="23"/>
    </row>
    <row r="104" spans="1:10" ht="16" x14ac:dyDescent="0.2">
      <c r="A104" s="63"/>
      <c r="B104" s="75" t="s">
        <v>766</v>
      </c>
      <c r="C104" s="66" t="s">
        <v>765</v>
      </c>
      <c r="D104" s="66" t="s">
        <v>411</v>
      </c>
      <c r="E104" s="355">
        <v>10000</v>
      </c>
      <c r="F104" s="78">
        <v>0</v>
      </c>
      <c r="G104" s="277">
        <v>0.66</v>
      </c>
      <c r="H104" s="78">
        <f>SUM(F104:G104)</f>
        <v>0.66</v>
      </c>
      <c r="I104" s="144">
        <f>SUM(H104:H107)</f>
        <v>4.8499999999999996</v>
      </c>
      <c r="J104" s="23"/>
    </row>
    <row r="105" spans="1:10" ht="16" x14ac:dyDescent="0.2">
      <c r="A105" s="63"/>
      <c r="B105" s="75" t="s">
        <v>766</v>
      </c>
      <c r="C105" s="66" t="s">
        <v>765</v>
      </c>
      <c r="D105" s="66" t="s">
        <v>412</v>
      </c>
      <c r="E105" s="355">
        <v>10000</v>
      </c>
      <c r="F105" s="78">
        <v>3.42</v>
      </c>
      <c r="G105" s="277"/>
      <c r="H105" s="78">
        <f>F105</f>
        <v>3.42</v>
      </c>
      <c r="I105" s="144"/>
      <c r="J105" s="23"/>
    </row>
    <row r="106" spans="1:10" ht="16" x14ac:dyDescent="0.2">
      <c r="A106" s="63"/>
      <c r="B106" s="75" t="s">
        <v>766</v>
      </c>
      <c r="C106" s="66" t="s">
        <v>765</v>
      </c>
      <c r="D106" s="66" t="s">
        <v>413</v>
      </c>
      <c r="E106" s="355">
        <v>10000</v>
      </c>
      <c r="F106" s="78">
        <v>0.42</v>
      </c>
      <c r="G106" s="277"/>
      <c r="H106" s="78">
        <f>F106</f>
        <v>0.42</v>
      </c>
      <c r="I106" s="144"/>
      <c r="J106" s="23"/>
    </row>
    <row r="107" spans="1:10" ht="16" x14ac:dyDescent="0.2">
      <c r="A107" s="63"/>
      <c r="B107" s="75" t="s">
        <v>766</v>
      </c>
      <c r="C107" s="66" t="s">
        <v>765</v>
      </c>
      <c r="D107" s="66" t="s">
        <v>414</v>
      </c>
      <c r="E107" s="355">
        <v>10000</v>
      </c>
      <c r="F107" s="78">
        <v>0.35</v>
      </c>
      <c r="G107" s="277"/>
      <c r="H107" s="78">
        <f>F107</f>
        <v>0.35</v>
      </c>
      <c r="I107" s="144"/>
      <c r="J107" s="23"/>
    </row>
    <row r="108" spans="1:10" ht="16" x14ac:dyDescent="0.2">
      <c r="A108" s="63"/>
      <c r="B108" s="75"/>
      <c r="C108" s="66"/>
      <c r="D108" s="66"/>
      <c r="E108" s="358"/>
      <c r="F108" s="78"/>
      <c r="G108" s="277"/>
      <c r="H108" s="79"/>
      <c r="I108" s="144"/>
      <c r="J108" s="23"/>
    </row>
    <row r="109" spans="1:10" ht="16" x14ac:dyDescent="0.2">
      <c r="A109" s="63"/>
      <c r="B109" s="75" t="s">
        <v>555</v>
      </c>
      <c r="C109" s="66" t="s">
        <v>57</v>
      </c>
      <c r="D109" s="66" t="s">
        <v>411</v>
      </c>
      <c r="E109" s="355">
        <v>40000</v>
      </c>
      <c r="F109" s="109">
        <f>H109-G109</f>
        <v>15.059999999999999</v>
      </c>
      <c r="G109" s="479">
        <v>5.0199999999999996</v>
      </c>
      <c r="H109" s="78">
        <v>20.079999999999998</v>
      </c>
      <c r="I109" s="144">
        <f>SUM(H109:H114)</f>
        <v>44.470000000000006</v>
      </c>
      <c r="J109" s="23"/>
    </row>
    <row r="110" spans="1:10" ht="16" x14ac:dyDescent="0.2">
      <c r="A110" s="63"/>
      <c r="B110" s="75" t="s">
        <v>555</v>
      </c>
      <c r="C110" s="66" t="s">
        <v>57</v>
      </c>
      <c r="D110" s="66" t="s">
        <v>417</v>
      </c>
      <c r="E110" s="358">
        <v>10000</v>
      </c>
      <c r="F110" s="109">
        <v>19.760000000000002</v>
      </c>
      <c r="G110" s="479"/>
      <c r="H110" s="79">
        <f>F110</f>
        <v>19.760000000000002</v>
      </c>
      <c r="I110" s="144"/>
      <c r="J110" s="23"/>
    </row>
    <row r="111" spans="1:10" ht="16" x14ac:dyDescent="0.2">
      <c r="A111" s="63"/>
      <c r="B111" s="75" t="s">
        <v>555</v>
      </c>
      <c r="C111" s="66" t="s">
        <v>57</v>
      </c>
      <c r="D111" s="66" t="s">
        <v>412</v>
      </c>
      <c r="E111" s="358">
        <v>10000</v>
      </c>
      <c r="F111" s="109">
        <v>3.42</v>
      </c>
      <c r="G111" s="479"/>
      <c r="H111" s="79">
        <f>F111</f>
        <v>3.42</v>
      </c>
      <c r="I111" s="144"/>
      <c r="J111" s="23"/>
    </row>
    <row r="112" spans="1:10" ht="16" x14ac:dyDescent="0.2">
      <c r="A112" s="63"/>
      <c r="B112" s="75" t="s">
        <v>555</v>
      </c>
      <c r="C112" s="66" t="s">
        <v>57</v>
      </c>
      <c r="D112" s="66" t="s">
        <v>413</v>
      </c>
      <c r="E112" s="358">
        <v>10000</v>
      </c>
      <c r="F112" s="109">
        <v>0.42</v>
      </c>
      <c r="G112" s="479"/>
      <c r="H112" s="79">
        <f>F112</f>
        <v>0.42</v>
      </c>
      <c r="I112" s="144"/>
      <c r="J112" s="23"/>
    </row>
    <row r="113" spans="1:10" ht="16" x14ac:dyDescent="0.2">
      <c r="A113" s="63"/>
      <c r="B113" s="75" t="s">
        <v>555</v>
      </c>
      <c r="C113" s="66" t="s">
        <v>57</v>
      </c>
      <c r="D113" s="66" t="s">
        <v>418</v>
      </c>
      <c r="E113" s="358">
        <v>10000</v>
      </c>
      <c r="F113" s="109">
        <v>0.44</v>
      </c>
      <c r="G113" s="479"/>
      <c r="H113" s="79">
        <f>F113</f>
        <v>0.44</v>
      </c>
      <c r="I113" s="144"/>
      <c r="J113" s="23"/>
    </row>
    <row r="114" spans="1:10" ht="16" x14ac:dyDescent="0.2">
      <c r="A114" s="63"/>
      <c r="B114" s="75" t="s">
        <v>555</v>
      </c>
      <c r="C114" s="66" t="s">
        <v>57</v>
      </c>
      <c r="D114" s="66" t="s">
        <v>414</v>
      </c>
      <c r="E114" s="358">
        <v>10000</v>
      </c>
      <c r="F114" s="109">
        <v>0.35</v>
      </c>
      <c r="G114" s="479"/>
      <c r="H114" s="79">
        <f>F114</f>
        <v>0.35</v>
      </c>
      <c r="I114" s="144"/>
      <c r="J114" s="23"/>
    </row>
    <row r="115" spans="1:10" ht="16" x14ac:dyDescent="0.2">
      <c r="A115" s="63"/>
      <c r="B115" s="75"/>
      <c r="C115" s="66"/>
      <c r="D115" s="66"/>
      <c r="E115" s="358"/>
      <c r="F115" s="78"/>
      <c r="G115" s="277"/>
      <c r="H115" s="79"/>
      <c r="I115" s="144"/>
      <c r="J115" s="23"/>
    </row>
    <row r="116" spans="1:10" ht="16" x14ac:dyDescent="0.2">
      <c r="A116" s="63"/>
      <c r="B116" s="75" t="s">
        <v>556</v>
      </c>
      <c r="C116" s="66" t="s">
        <v>58</v>
      </c>
      <c r="D116" s="66" t="s">
        <v>411</v>
      </c>
      <c r="E116" s="358">
        <v>10000</v>
      </c>
      <c r="F116" s="109">
        <v>0</v>
      </c>
      <c r="G116" s="479">
        <f>H116-F116</f>
        <v>8.02</v>
      </c>
      <c r="H116" s="79">
        <v>8.02</v>
      </c>
      <c r="I116" s="192">
        <f>H116</f>
        <v>8.02</v>
      </c>
      <c r="J116" s="23"/>
    </row>
    <row r="117" spans="1:10" ht="16" x14ac:dyDescent="0.2">
      <c r="A117" s="63"/>
      <c r="B117" s="75"/>
      <c r="C117" s="66"/>
      <c r="D117" s="66"/>
      <c r="E117" s="358"/>
      <c r="F117" s="78"/>
      <c r="G117" s="277"/>
      <c r="H117" s="79"/>
      <c r="I117" s="192"/>
      <c r="J117" s="23"/>
    </row>
    <row r="118" spans="1:10" ht="16" x14ac:dyDescent="0.2">
      <c r="A118" s="63"/>
      <c r="B118" s="75" t="s">
        <v>558</v>
      </c>
      <c r="C118" s="66" t="s">
        <v>219</v>
      </c>
      <c r="D118" s="66" t="s">
        <v>411</v>
      </c>
      <c r="E118" s="355">
        <v>50000</v>
      </c>
      <c r="F118" s="109">
        <f>H118-G118</f>
        <v>2.6399999999999997</v>
      </c>
      <c r="G118" s="479">
        <v>0.66</v>
      </c>
      <c r="H118" s="78">
        <v>3.3</v>
      </c>
      <c r="I118" s="192">
        <f>SUM(H118:H119)</f>
        <v>7.8999999999999995</v>
      </c>
      <c r="J118" s="23"/>
    </row>
    <row r="119" spans="1:10" ht="16" x14ac:dyDescent="0.2">
      <c r="A119" s="63"/>
      <c r="B119" s="75" t="s">
        <v>558</v>
      </c>
      <c r="C119" s="66" t="s">
        <v>219</v>
      </c>
      <c r="D119" s="66" t="s">
        <v>413</v>
      </c>
      <c r="E119" s="358">
        <v>110000</v>
      </c>
      <c r="F119" s="109">
        <v>4.5999999999999996</v>
      </c>
      <c r="G119" s="479"/>
      <c r="H119" s="79">
        <f>F119</f>
        <v>4.5999999999999996</v>
      </c>
      <c r="I119" s="144"/>
      <c r="J119" s="23"/>
    </row>
    <row r="120" spans="1:10" ht="16" x14ac:dyDescent="0.2">
      <c r="A120" s="63"/>
      <c r="B120" s="75"/>
      <c r="C120" s="66"/>
      <c r="D120" s="66"/>
      <c r="E120" s="358"/>
      <c r="F120" s="78"/>
      <c r="G120" s="277"/>
      <c r="H120" s="79"/>
      <c r="I120" s="144"/>
      <c r="J120" s="23"/>
    </row>
    <row r="121" spans="1:10" ht="16" x14ac:dyDescent="0.2">
      <c r="A121" s="63"/>
      <c r="B121" s="75" t="s">
        <v>909</v>
      </c>
      <c r="C121" s="66" t="s">
        <v>910</v>
      </c>
      <c r="D121" s="66" t="s">
        <v>411</v>
      </c>
      <c r="E121" s="358">
        <v>10000</v>
      </c>
      <c r="F121" s="78">
        <v>0</v>
      </c>
      <c r="G121" s="277">
        <v>0.66</v>
      </c>
      <c r="H121" s="79">
        <v>0.66</v>
      </c>
      <c r="I121" s="144">
        <v>0.66</v>
      </c>
      <c r="J121" s="23" t="s">
        <v>875</v>
      </c>
    </row>
    <row r="122" spans="1:10" ht="16" x14ac:dyDescent="0.2">
      <c r="A122" s="63"/>
      <c r="B122" s="75"/>
      <c r="C122" s="66"/>
      <c r="D122" s="66"/>
      <c r="E122" s="355"/>
      <c r="F122" s="78"/>
      <c r="G122" s="277"/>
      <c r="H122" s="79"/>
      <c r="I122" s="144"/>
      <c r="J122" s="23"/>
    </row>
    <row r="123" spans="1:10" ht="16" x14ac:dyDescent="0.2">
      <c r="A123" s="63"/>
      <c r="B123" s="175" t="s">
        <v>651</v>
      </c>
      <c r="C123" s="66" t="s">
        <v>650</v>
      </c>
      <c r="D123" s="66" t="s">
        <v>411</v>
      </c>
      <c r="E123" s="355">
        <v>250000</v>
      </c>
      <c r="F123" s="78">
        <f>H123-G123</f>
        <v>21.84</v>
      </c>
      <c r="G123" s="277">
        <v>0.91</v>
      </c>
      <c r="H123" s="78">
        <v>22.75</v>
      </c>
      <c r="I123" s="144">
        <f>SUM(H123:H126)</f>
        <v>36.550000000000004</v>
      </c>
      <c r="J123" s="23"/>
    </row>
    <row r="124" spans="1:10" ht="16" x14ac:dyDescent="0.2">
      <c r="A124" s="63"/>
      <c r="B124" s="175" t="s">
        <v>651</v>
      </c>
      <c r="C124" s="66" t="s">
        <v>650</v>
      </c>
      <c r="D124" s="66" t="s">
        <v>412</v>
      </c>
      <c r="E124" s="355">
        <v>10000</v>
      </c>
      <c r="F124" s="109">
        <v>3.42</v>
      </c>
      <c r="G124" s="479"/>
      <c r="H124" s="79">
        <f>F124</f>
        <v>3.42</v>
      </c>
      <c r="I124" s="144"/>
      <c r="J124" s="23"/>
    </row>
    <row r="125" spans="1:10" ht="16" x14ac:dyDescent="0.2">
      <c r="A125" s="63"/>
      <c r="B125" s="175" t="s">
        <v>651</v>
      </c>
      <c r="C125" s="66" t="s">
        <v>650</v>
      </c>
      <c r="D125" s="66" t="s">
        <v>413</v>
      </c>
      <c r="E125" s="355">
        <v>240000</v>
      </c>
      <c r="F125" s="109">
        <v>10.029999999999999</v>
      </c>
      <c r="G125" s="479"/>
      <c r="H125" s="79">
        <f>F125</f>
        <v>10.029999999999999</v>
      </c>
      <c r="I125" s="144"/>
      <c r="J125" s="23"/>
    </row>
    <row r="126" spans="1:10" ht="16" x14ac:dyDescent="0.2">
      <c r="A126" s="63"/>
      <c r="B126" s="175" t="s">
        <v>651</v>
      </c>
      <c r="C126" s="66" t="s">
        <v>650</v>
      </c>
      <c r="D126" s="66" t="s">
        <v>414</v>
      </c>
      <c r="E126" s="355">
        <v>10000</v>
      </c>
      <c r="F126" s="109">
        <v>0.35</v>
      </c>
      <c r="G126" s="479"/>
      <c r="H126" s="79">
        <f>F126</f>
        <v>0.35</v>
      </c>
      <c r="I126" s="144"/>
      <c r="J126" s="23"/>
    </row>
    <row r="127" spans="1:10" ht="16" x14ac:dyDescent="0.2">
      <c r="A127" s="63"/>
      <c r="B127" s="75"/>
      <c r="C127" s="66"/>
      <c r="D127" s="66"/>
      <c r="E127" s="355"/>
      <c r="F127" s="78"/>
      <c r="G127" s="277"/>
      <c r="H127" s="79"/>
      <c r="I127" s="144"/>
      <c r="J127" s="23"/>
    </row>
    <row r="128" spans="1:10" ht="16" x14ac:dyDescent="0.2">
      <c r="A128" s="63"/>
      <c r="B128" s="75" t="s">
        <v>836</v>
      </c>
      <c r="C128" s="66" t="s">
        <v>837</v>
      </c>
      <c r="D128" s="66" t="s">
        <v>411</v>
      </c>
      <c r="E128" s="355">
        <v>10000</v>
      </c>
      <c r="F128" s="109"/>
      <c r="G128" s="479">
        <v>0.66</v>
      </c>
      <c r="H128" s="79"/>
      <c r="I128" s="144">
        <v>1.08</v>
      </c>
      <c r="J128" s="23"/>
    </row>
    <row r="129" spans="1:10" ht="16" x14ac:dyDescent="0.2">
      <c r="A129" s="63"/>
      <c r="B129" s="75" t="s">
        <v>836</v>
      </c>
      <c r="C129" s="66" t="s">
        <v>837</v>
      </c>
      <c r="D129" s="66" t="s">
        <v>413</v>
      </c>
      <c r="E129" s="355">
        <v>10000</v>
      </c>
      <c r="F129" s="109">
        <v>0.42</v>
      </c>
      <c r="G129" s="479"/>
      <c r="H129" s="79"/>
      <c r="I129" s="144"/>
      <c r="J129" s="23"/>
    </row>
    <row r="130" spans="1:10" ht="16" x14ac:dyDescent="0.2">
      <c r="A130" s="63"/>
      <c r="B130" s="75"/>
      <c r="C130" s="66"/>
      <c r="D130" s="66"/>
      <c r="E130" s="358"/>
      <c r="F130" s="78"/>
      <c r="G130" s="277"/>
      <c r="H130" s="79"/>
      <c r="I130" s="144"/>
      <c r="J130" s="23"/>
    </row>
    <row r="131" spans="1:10" ht="16" x14ac:dyDescent="0.2">
      <c r="A131" s="63"/>
      <c r="B131" s="75" t="s">
        <v>561</v>
      </c>
      <c r="C131" s="66" t="s">
        <v>424</v>
      </c>
      <c r="D131" s="66" t="s">
        <v>411</v>
      </c>
      <c r="E131" s="358">
        <v>10000</v>
      </c>
      <c r="F131" s="109">
        <v>0</v>
      </c>
      <c r="G131" s="479">
        <f>H131-F131</f>
        <v>0.66</v>
      </c>
      <c r="H131" s="79">
        <v>0.66</v>
      </c>
      <c r="I131" s="144">
        <f>SUM(H131:H132)</f>
        <v>1.08</v>
      </c>
      <c r="J131" s="23"/>
    </row>
    <row r="132" spans="1:10" ht="16" x14ac:dyDescent="0.2">
      <c r="A132" s="63"/>
      <c r="B132" s="75" t="s">
        <v>561</v>
      </c>
      <c r="C132" s="66" t="s">
        <v>424</v>
      </c>
      <c r="D132" s="66" t="s">
        <v>413</v>
      </c>
      <c r="E132" s="355">
        <v>10000</v>
      </c>
      <c r="F132" s="78">
        <v>0.42</v>
      </c>
      <c r="G132" s="277"/>
      <c r="H132" s="78">
        <f>F132</f>
        <v>0.42</v>
      </c>
      <c r="I132" s="144"/>
      <c r="J132" s="23"/>
    </row>
    <row r="133" spans="1:10" ht="16" x14ac:dyDescent="0.2">
      <c r="A133" s="63"/>
      <c r="B133" s="75"/>
      <c r="C133" s="66"/>
      <c r="D133" s="66"/>
      <c r="E133" s="355"/>
      <c r="F133" s="78"/>
      <c r="G133" s="277"/>
      <c r="H133" s="78"/>
      <c r="I133" s="144"/>
      <c r="J133" s="23"/>
    </row>
    <row r="134" spans="1:10" ht="16" x14ac:dyDescent="0.2">
      <c r="A134" s="63"/>
      <c r="B134" s="75" t="s">
        <v>871</v>
      </c>
      <c r="C134" s="66" t="s">
        <v>870</v>
      </c>
      <c r="D134" s="66" t="s">
        <v>411</v>
      </c>
      <c r="E134" s="358">
        <v>10000</v>
      </c>
      <c r="F134" s="78"/>
      <c r="G134" s="277">
        <v>0.53</v>
      </c>
      <c r="H134" s="78">
        <v>0.53</v>
      </c>
      <c r="I134" s="144">
        <v>0.95</v>
      </c>
      <c r="J134" s="23"/>
    </row>
    <row r="135" spans="1:10" ht="16" x14ac:dyDescent="0.2">
      <c r="A135" s="63"/>
      <c r="B135" s="75" t="s">
        <v>871</v>
      </c>
      <c r="C135" s="66" t="s">
        <v>870</v>
      </c>
      <c r="D135" s="66" t="s">
        <v>413</v>
      </c>
      <c r="E135" s="355">
        <v>10000</v>
      </c>
      <c r="F135" s="78">
        <v>0.42</v>
      </c>
      <c r="G135" s="277"/>
      <c r="H135" s="78">
        <v>0.42</v>
      </c>
      <c r="I135" s="144"/>
      <c r="J135" s="23"/>
    </row>
    <row r="136" spans="1:10" ht="16" x14ac:dyDescent="0.2">
      <c r="A136" s="63"/>
      <c r="B136" s="75"/>
      <c r="C136" s="66"/>
      <c r="D136" s="66"/>
      <c r="E136" s="355"/>
      <c r="F136" s="78"/>
      <c r="G136" s="277"/>
      <c r="H136" s="78"/>
      <c r="I136" s="144"/>
      <c r="J136" s="23"/>
    </row>
    <row r="137" spans="1:10" ht="16" x14ac:dyDescent="0.2">
      <c r="A137" s="63"/>
      <c r="B137" s="75" t="s">
        <v>873</v>
      </c>
      <c r="C137" s="66" t="s">
        <v>874</v>
      </c>
      <c r="D137" s="66" t="s">
        <v>411</v>
      </c>
      <c r="E137" s="355">
        <v>10000</v>
      </c>
      <c r="F137" s="78"/>
      <c r="G137" s="277">
        <v>2.0099999999999998</v>
      </c>
      <c r="H137" s="78">
        <v>2.0099999999999998</v>
      </c>
      <c r="I137" s="144">
        <v>2.0099999999999998</v>
      </c>
      <c r="J137" s="23"/>
    </row>
    <row r="138" spans="1:10" ht="16" x14ac:dyDescent="0.2">
      <c r="A138" s="63"/>
      <c r="B138" s="75"/>
      <c r="C138" s="66"/>
      <c r="D138" s="66"/>
      <c r="E138" s="358"/>
      <c r="F138" s="78"/>
      <c r="G138" s="277"/>
      <c r="H138" s="79"/>
      <c r="I138" s="144"/>
      <c r="J138" s="23"/>
    </row>
    <row r="139" spans="1:10" ht="16" x14ac:dyDescent="0.2">
      <c r="A139" s="63"/>
      <c r="B139" s="75" t="s">
        <v>562</v>
      </c>
      <c r="C139" s="66" t="s">
        <v>233</v>
      </c>
      <c r="D139" s="66" t="s">
        <v>411</v>
      </c>
      <c r="E139" s="355">
        <v>10000</v>
      </c>
      <c r="F139" s="109">
        <v>0</v>
      </c>
      <c r="G139" s="479">
        <f>H139-F139</f>
        <v>5.0199999999999996</v>
      </c>
      <c r="H139" s="78">
        <v>5.0199999999999996</v>
      </c>
      <c r="I139" s="144">
        <f>SUM(H139:H142)</f>
        <v>12.969999999999999</v>
      </c>
      <c r="J139" s="211"/>
    </row>
    <row r="140" spans="1:10" ht="16" x14ac:dyDescent="0.2">
      <c r="A140" s="63"/>
      <c r="B140" s="75" t="s">
        <v>562</v>
      </c>
      <c r="C140" s="66" t="s">
        <v>233</v>
      </c>
      <c r="D140" s="66" t="s">
        <v>412</v>
      </c>
      <c r="E140" s="358">
        <v>10000</v>
      </c>
      <c r="F140" s="109">
        <v>3.42</v>
      </c>
      <c r="G140" s="479"/>
      <c r="H140" s="79">
        <f>F140</f>
        <v>3.42</v>
      </c>
      <c r="I140" s="144"/>
      <c r="J140" s="23"/>
    </row>
    <row r="141" spans="1:10" ht="16" x14ac:dyDescent="0.2">
      <c r="A141" s="63"/>
      <c r="B141" s="75" t="s">
        <v>562</v>
      </c>
      <c r="C141" s="66" t="s">
        <v>233</v>
      </c>
      <c r="D141" s="66" t="s">
        <v>413</v>
      </c>
      <c r="E141" s="358">
        <v>100000</v>
      </c>
      <c r="F141" s="109">
        <v>4.18</v>
      </c>
      <c r="G141" s="479"/>
      <c r="H141" s="79">
        <f>F141</f>
        <v>4.18</v>
      </c>
      <c r="I141" s="144"/>
      <c r="J141" s="23"/>
    </row>
    <row r="142" spans="1:10" ht="16" x14ac:dyDescent="0.2">
      <c r="A142" s="63"/>
      <c r="B142" s="75" t="s">
        <v>562</v>
      </c>
      <c r="C142" s="66" t="s">
        <v>233</v>
      </c>
      <c r="D142" s="66" t="s">
        <v>414</v>
      </c>
      <c r="E142" s="358">
        <v>10000</v>
      </c>
      <c r="F142" s="109">
        <v>0.35</v>
      </c>
      <c r="G142" s="479"/>
      <c r="H142" s="79">
        <f>F142</f>
        <v>0.35</v>
      </c>
      <c r="I142" s="144"/>
      <c r="J142" s="23"/>
    </row>
    <row r="143" spans="1:10" ht="16" x14ac:dyDescent="0.2">
      <c r="A143" s="63"/>
      <c r="B143" s="75"/>
      <c r="C143" s="66"/>
      <c r="D143" s="66"/>
      <c r="E143" s="358"/>
      <c r="F143" s="78"/>
      <c r="G143" s="277"/>
      <c r="H143" s="79"/>
      <c r="I143" s="144"/>
      <c r="J143" s="23"/>
    </row>
    <row r="144" spans="1:10" ht="16" x14ac:dyDescent="0.2">
      <c r="A144" s="63"/>
      <c r="B144" s="75" t="s">
        <v>563</v>
      </c>
      <c r="C144" s="66" t="s">
        <v>234</v>
      </c>
      <c r="D144" s="66" t="s">
        <v>411</v>
      </c>
      <c r="E144" s="355">
        <v>10000</v>
      </c>
      <c r="F144" s="78">
        <v>0</v>
      </c>
      <c r="G144" s="277">
        <f>H144-F144</f>
        <v>14.08</v>
      </c>
      <c r="H144" s="78">
        <v>14.08</v>
      </c>
      <c r="I144" s="144">
        <f>H144</f>
        <v>14.08</v>
      </c>
      <c r="J144" s="23"/>
    </row>
    <row r="145" spans="1:10" ht="16" x14ac:dyDescent="0.2">
      <c r="A145" s="63"/>
      <c r="B145" s="258"/>
      <c r="C145" s="44"/>
      <c r="D145" s="44"/>
      <c r="E145" s="538"/>
      <c r="F145" s="314"/>
      <c r="G145" s="277"/>
      <c r="H145" s="79"/>
      <c r="I145" s="144"/>
      <c r="J145" s="23"/>
    </row>
    <row r="146" spans="1:10" ht="16" x14ac:dyDescent="0.2">
      <c r="A146" s="63"/>
      <c r="B146" s="75" t="s">
        <v>564</v>
      </c>
      <c r="C146" s="168" t="s">
        <v>330</v>
      </c>
      <c r="D146" s="168" t="s">
        <v>411</v>
      </c>
      <c r="E146" s="539">
        <v>200000</v>
      </c>
      <c r="F146" s="254">
        <v>23.94</v>
      </c>
      <c r="G146" s="478">
        <v>1.26</v>
      </c>
      <c r="H146" s="343">
        <f>SUM(F146:G146)</f>
        <v>25.200000000000003</v>
      </c>
      <c r="I146" s="144">
        <f>SUM(H146:H151)</f>
        <v>32.660000000000004</v>
      </c>
      <c r="J146" s="23"/>
    </row>
    <row r="147" spans="1:10" ht="16" x14ac:dyDescent="0.2">
      <c r="A147" s="63"/>
      <c r="B147" s="75" t="s">
        <v>564</v>
      </c>
      <c r="C147" s="168" t="s">
        <v>330</v>
      </c>
      <c r="D147" s="168" t="s">
        <v>417</v>
      </c>
      <c r="E147" s="539">
        <v>10000</v>
      </c>
      <c r="F147" s="254">
        <v>2.83</v>
      </c>
      <c r="G147" s="479"/>
      <c r="H147" s="343">
        <f>F147</f>
        <v>2.83</v>
      </c>
      <c r="I147" s="144"/>
      <c r="J147" s="23"/>
    </row>
    <row r="148" spans="1:10" ht="16" x14ac:dyDescent="0.2">
      <c r="A148" s="63"/>
      <c r="B148" s="75" t="s">
        <v>564</v>
      </c>
      <c r="C148" s="168" t="s">
        <v>330</v>
      </c>
      <c r="D148" s="168" t="s">
        <v>412</v>
      </c>
      <c r="E148" s="539">
        <v>10000</v>
      </c>
      <c r="F148" s="109">
        <v>3.42</v>
      </c>
      <c r="G148" s="479"/>
      <c r="H148" s="78">
        <f>F148</f>
        <v>3.42</v>
      </c>
      <c r="I148" s="144"/>
      <c r="J148" s="23"/>
    </row>
    <row r="149" spans="1:10" ht="16" x14ac:dyDescent="0.2">
      <c r="A149" s="63"/>
      <c r="B149" s="75" t="s">
        <v>564</v>
      </c>
      <c r="C149" s="168" t="s">
        <v>330</v>
      </c>
      <c r="D149" s="168" t="s">
        <v>413</v>
      </c>
      <c r="E149" s="539">
        <v>10000</v>
      </c>
      <c r="F149" s="109">
        <v>0.42</v>
      </c>
      <c r="G149" s="479"/>
      <c r="H149" s="78">
        <f>F149</f>
        <v>0.42</v>
      </c>
      <c r="I149" s="144"/>
      <c r="J149" s="23"/>
    </row>
    <row r="150" spans="1:10" ht="16" x14ac:dyDescent="0.2">
      <c r="A150" s="63"/>
      <c r="B150" s="75" t="s">
        <v>564</v>
      </c>
      <c r="C150" s="168" t="s">
        <v>330</v>
      </c>
      <c r="D150" s="168" t="s">
        <v>418</v>
      </c>
      <c r="E150" s="539">
        <v>10000</v>
      </c>
      <c r="F150" s="253">
        <v>0.44</v>
      </c>
      <c r="G150" s="479"/>
      <c r="H150" s="78">
        <f>F150</f>
        <v>0.44</v>
      </c>
      <c r="I150" s="144"/>
      <c r="J150" s="23"/>
    </row>
    <row r="151" spans="1:10" ht="16" x14ac:dyDescent="0.2">
      <c r="A151" s="63"/>
      <c r="B151" s="75" t="s">
        <v>564</v>
      </c>
      <c r="C151" s="168" t="s">
        <v>330</v>
      </c>
      <c r="D151" s="168" t="s">
        <v>414</v>
      </c>
      <c r="E151" s="539">
        <v>10000</v>
      </c>
      <c r="F151" s="253">
        <v>0.35</v>
      </c>
      <c r="G151" s="479"/>
      <c r="H151" s="78">
        <f>F151</f>
        <v>0.35</v>
      </c>
      <c r="I151" s="144"/>
      <c r="J151" s="23"/>
    </row>
    <row r="152" spans="1:10" ht="16" x14ac:dyDescent="0.2">
      <c r="A152" s="63"/>
      <c r="B152" s="172"/>
      <c r="C152" s="168"/>
      <c r="D152" s="212"/>
      <c r="E152" s="539"/>
      <c r="F152" s="78"/>
      <c r="G152" s="277"/>
      <c r="H152" s="78"/>
      <c r="I152" s="144"/>
      <c r="J152" s="23"/>
    </row>
    <row r="153" spans="1:10" ht="16" x14ac:dyDescent="0.2">
      <c r="A153" s="63"/>
      <c r="B153" s="172" t="s">
        <v>565</v>
      </c>
      <c r="C153" s="168" t="s">
        <v>490</v>
      </c>
      <c r="D153" s="212" t="s">
        <v>411</v>
      </c>
      <c r="E153" s="539">
        <v>10000</v>
      </c>
      <c r="F153" s="109" t="s">
        <v>492</v>
      </c>
      <c r="G153" s="479">
        <v>3.08</v>
      </c>
      <c r="H153" s="78">
        <f>G153</f>
        <v>3.08</v>
      </c>
      <c r="I153" s="144">
        <f>H153</f>
        <v>3.08</v>
      </c>
      <c r="J153" s="23"/>
    </row>
    <row r="154" spans="1:10" ht="16" x14ac:dyDescent="0.2">
      <c r="A154" s="63"/>
      <c r="B154" s="172"/>
      <c r="C154" s="168"/>
      <c r="D154" s="212"/>
      <c r="E154" s="539"/>
      <c r="F154" s="78"/>
      <c r="G154" s="277"/>
      <c r="H154" s="78"/>
      <c r="I154" s="144"/>
      <c r="J154" s="23"/>
    </row>
    <row r="155" spans="1:10" ht="16" x14ac:dyDescent="0.2">
      <c r="A155" s="63"/>
      <c r="B155" s="75" t="s">
        <v>566</v>
      </c>
      <c r="C155" s="66" t="s">
        <v>25</v>
      </c>
      <c r="D155" s="66" t="s">
        <v>411</v>
      </c>
      <c r="E155" s="358">
        <v>10000</v>
      </c>
      <c r="F155" s="109">
        <v>0</v>
      </c>
      <c r="G155" s="479">
        <f>H155-F155</f>
        <v>3.08</v>
      </c>
      <c r="H155" s="79">
        <v>3.08</v>
      </c>
      <c r="I155" s="144">
        <f>H155</f>
        <v>3.08</v>
      </c>
      <c r="J155" s="23"/>
    </row>
    <row r="156" spans="1:10" ht="16" x14ac:dyDescent="0.2">
      <c r="A156" s="63"/>
      <c r="B156" s="75"/>
      <c r="C156" s="66"/>
      <c r="D156" s="66"/>
      <c r="E156" s="358"/>
      <c r="F156" s="78"/>
      <c r="G156" s="277"/>
      <c r="H156" s="79"/>
      <c r="I156" s="144"/>
      <c r="J156" s="23"/>
    </row>
    <row r="157" spans="1:10" ht="16" x14ac:dyDescent="0.2">
      <c r="A157" s="63"/>
      <c r="B157" s="75" t="s">
        <v>567</v>
      </c>
      <c r="C157" s="66" t="s">
        <v>88</v>
      </c>
      <c r="D157" s="66" t="s">
        <v>411</v>
      </c>
      <c r="E157" s="355">
        <v>250000</v>
      </c>
      <c r="F157" s="109">
        <f>H157-G157</f>
        <v>48.24</v>
      </c>
      <c r="G157" s="479">
        <v>2.0099999999999998</v>
      </c>
      <c r="H157" s="78">
        <v>50.25</v>
      </c>
      <c r="I157" s="144">
        <f>SUM(H157:H162)</f>
        <v>132.88</v>
      </c>
      <c r="J157" s="23"/>
    </row>
    <row r="158" spans="1:10" ht="16" x14ac:dyDescent="0.2">
      <c r="A158" s="63"/>
      <c r="B158" s="75" t="s">
        <v>567</v>
      </c>
      <c r="C158" s="66" t="s">
        <v>88</v>
      </c>
      <c r="D158" s="66" t="s">
        <v>417</v>
      </c>
      <c r="E158" s="355">
        <v>50000</v>
      </c>
      <c r="F158" s="109">
        <v>57.85</v>
      </c>
      <c r="G158" s="479"/>
      <c r="H158" s="78">
        <f>F158</f>
        <v>57.85</v>
      </c>
      <c r="I158" s="144"/>
      <c r="J158" s="211"/>
    </row>
    <row r="159" spans="1:10" ht="16" x14ac:dyDescent="0.2">
      <c r="A159" s="63"/>
      <c r="B159" s="75" t="s">
        <v>567</v>
      </c>
      <c r="C159" s="66" t="s">
        <v>88</v>
      </c>
      <c r="D159" s="66" t="s">
        <v>412</v>
      </c>
      <c r="E159" s="355">
        <v>10000</v>
      </c>
      <c r="F159" s="109">
        <v>3.42</v>
      </c>
      <c r="G159" s="479"/>
      <c r="H159" s="78">
        <f>F159</f>
        <v>3.42</v>
      </c>
      <c r="I159" s="144"/>
      <c r="J159" s="23"/>
    </row>
    <row r="160" spans="1:10" ht="16" x14ac:dyDescent="0.2">
      <c r="A160" s="63"/>
      <c r="B160" s="75" t="s">
        <v>567</v>
      </c>
      <c r="C160" s="66" t="s">
        <v>88</v>
      </c>
      <c r="D160" s="66" t="s">
        <v>413</v>
      </c>
      <c r="E160" s="355">
        <v>250000</v>
      </c>
      <c r="F160" s="109">
        <v>10.45</v>
      </c>
      <c r="G160" s="479"/>
      <c r="H160" s="78">
        <f>F160</f>
        <v>10.45</v>
      </c>
      <c r="I160" s="144"/>
      <c r="J160" s="23"/>
    </row>
    <row r="161" spans="1:10" ht="16" x14ac:dyDescent="0.2">
      <c r="A161" s="63"/>
      <c r="B161" s="75" t="s">
        <v>567</v>
      </c>
      <c r="C161" s="66" t="s">
        <v>88</v>
      </c>
      <c r="D161" s="66" t="s">
        <v>418</v>
      </c>
      <c r="E161" s="355">
        <v>240000</v>
      </c>
      <c r="F161" s="109">
        <v>10.56</v>
      </c>
      <c r="G161" s="479"/>
      <c r="H161" s="79">
        <f>F161</f>
        <v>10.56</v>
      </c>
      <c r="I161" s="144"/>
      <c r="J161" s="23"/>
    </row>
    <row r="162" spans="1:10" ht="16" x14ac:dyDescent="0.2">
      <c r="A162" s="63"/>
      <c r="B162" s="75" t="s">
        <v>567</v>
      </c>
      <c r="C162" s="66" t="s">
        <v>88</v>
      </c>
      <c r="D162" s="66" t="s">
        <v>414</v>
      </c>
      <c r="E162" s="358">
        <v>10000</v>
      </c>
      <c r="F162" s="109">
        <v>0.35</v>
      </c>
      <c r="G162" s="479"/>
      <c r="H162" s="79">
        <f>F162</f>
        <v>0.35</v>
      </c>
      <c r="I162" s="144"/>
      <c r="J162" s="23"/>
    </row>
    <row r="163" spans="1:10" ht="16" x14ac:dyDescent="0.2">
      <c r="A163" s="63"/>
      <c r="B163" s="75"/>
      <c r="C163" s="66"/>
      <c r="D163" s="66"/>
      <c r="E163" s="358"/>
      <c r="F163" s="78"/>
      <c r="G163" s="277"/>
      <c r="H163" s="79"/>
      <c r="I163" s="144"/>
      <c r="J163" s="23"/>
    </row>
    <row r="164" spans="1:10" ht="16" x14ac:dyDescent="0.2">
      <c r="A164" s="63"/>
      <c r="B164" s="75" t="s">
        <v>568</v>
      </c>
      <c r="C164" s="66" t="s">
        <v>173</v>
      </c>
      <c r="D164" s="66" t="s">
        <v>411</v>
      </c>
      <c r="E164" s="358">
        <v>10000</v>
      </c>
      <c r="F164" s="109">
        <v>0</v>
      </c>
      <c r="G164" s="479">
        <v>8.02</v>
      </c>
      <c r="H164" s="79">
        <v>8.02</v>
      </c>
      <c r="I164" s="144">
        <f>SUM(H164:H166)</f>
        <v>20.010000000000002</v>
      </c>
      <c r="J164" s="23"/>
    </row>
    <row r="165" spans="1:10" ht="16" x14ac:dyDescent="0.2">
      <c r="A165" s="63"/>
      <c r="B165" s="75" t="s">
        <v>568</v>
      </c>
      <c r="C165" s="66" t="s">
        <v>173</v>
      </c>
      <c r="D165" s="66" t="s">
        <v>417</v>
      </c>
      <c r="E165" s="358">
        <v>10000</v>
      </c>
      <c r="F165" s="109">
        <v>11.57</v>
      </c>
      <c r="G165" s="479"/>
      <c r="H165" s="79">
        <f>F165</f>
        <v>11.57</v>
      </c>
      <c r="I165" s="144"/>
      <c r="J165" s="23"/>
    </row>
    <row r="166" spans="1:10" ht="16" x14ac:dyDescent="0.2">
      <c r="A166" s="63"/>
      <c r="B166" s="75" t="s">
        <v>568</v>
      </c>
      <c r="C166" s="66" t="s">
        <v>173</v>
      </c>
      <c r="D166" s="66" t="s">
        <v>413</v>
      </c>
      <c r="E166" s="355">
        <v>10000</v>
      </c>
      <c r="F166" s="109">
        <v>0.42</v>
      </c>
      <c r="G166" s="479"/>
      <c r="H166" s="78">
        <f>F166</f>
        <v>0.42</v>
      </c>
      <c r="I166" s="144"/>
      <c r="J166" s="23"/>
    </row>
    <row r="167" spans="1:10" ht="16" x14ac:dyDescent="0.2">
      <c r="A167" s="63"/>
      <c r="B167" s="75"/>
      <c r="C167" s="66"/>
      <c r="D167" s="66"/>
      <c r="E167" s="355"/>
      <c r="F167" s="78"/>
      <c r="G167" s="277"/>
      <c r="H167" s="78"/>
      <c r="I167" s="144"/>
      <c r="J167" s="23"/>
    </row>
    <row r="168" spans="1:10" ht="16" x14ac:dyDescent="0.2">
      <c r="A168" s="63"/>
      <c r="B168" s="75" t="s">
        <v>569</v>
      </c>
      <c r="C168" s="66" t="s">
        <v>189</v>
      </c>
      <c r="D168" s="66" t="s">
        <v>411</v>
      </c>
      <c r="E168" s="355">
        <v>100000</v>
      </c>
      <c r="F168" s="109">
        <f>H168-G168</f>
        <v>72.180000000000007</v>
      </c>
      <c r="G168" s="479">
        <v>8.02</v>
      </c>
      <c r="H168" s="78">
        <v>80.2</v>
      </c>
      <c r="I168" s="144">
        <f>SUM(H168:H169)</f>
        <v>84.38</v>
      </c>
      <c r="J168" s="211"/>
    </row>
    <row r="169" spans="1:10" ht="16" x14ac:dyDescent="0.2">
      <c r="A169" s="63"/>
      <c r="B169" s="75" t="s">
        <v>569</v>
      </c>
      <c r="C169" s="66" t="s">
        <v>189</v>
      </c>
      <c r="D169" s="66" t="s">
        <v>413</v>
      </c>
      <c r="E169" s="358">
        <v>100000</v>
      </c>
      <c r="F169" s="109">
        <v>4.18</v>
      </c>
      <c r="G169" s="479"/>
      <c r="H169" s="79">
        <f>F169</f>
        <v>4.18</v>
      </c>
      <c r="I169" s="144"/>
      <c r="J169" s="23"/>
    </row>
    <row r="170" spans="1:10" ht="16" x14ac:dyDescent="0.2">
      <c r="A170" s="63"/>
      <c r="B170" s="75"/>
      <c r="C170" s="66"/>
      <c r="D170" s="66"/>
      <c r="E170" s="358"/>
      <c r="F170" s="78"/>
      <c r="G170" s="277"/>
      <c r="H170" s="79"/>
      <c r="I170" s="144"/>
      <c r="J170" s="23"/>
    </row>
    <row r="171" spans="1:10" ht="16" x14ac:dyDescent="0.2">
      <c r="A171" s="63"/>
      <c r="B171" s="75" t="s">
        <v>877</v>
      </c>
      <c r="C171" s="66" t="s">
        <v>911</v>
      </c>
      <c r="D171" s="66" t="s">
        <v>878</v>
      </c>
      <c r="E171" s="358">
        <v>10000</v>
      </c>
      <c r="F171" s="109"/>
      <c r="G171" s="479">
        <v>2.0099999999999998</v>
      </c>
      <c r="H171" s="79">
        <v>2.0099999999999998</v>
      </c>
      <c r="I171" s="144">
        <v>4.9000000000000004</v>
      </c>
      <c r="J171" s="23"/>
    </row>
    <row r="172" spans="1:10" ht="17" customHeight="1" x14ac:dyDescent="0.2">
      <c r="A172" s="63"/>
      <c r="B172" s="75" t="s">
        <v>877</v>
      </c>
      <c r="C172" s="66" t="s">
        <v>911</v>
      </c>
      <c r="D172" s="66" t="s">
        <v>417</v>
      </c>
      <c r="E172" s="358">
        <v>5000</v>
      </c>
      <c r="F172" s="109">
        <v>2.21</v>
      </c>
      <c r="G172" s="479"/>
      <c r="H172" s="79">
        <v>2.21</v>
      </c>
      <c r="I172" s="144"/>
      <c r="J172" s="23"/>
    </row>
    <row r="173" spans="1:10" ht="16" x14ac:dyDescent="0.2">
      <c r="A173" s="63"/>
      <c r="B173" s="75" t="s">
        <v>877</v>
      </c>
      <c r="C173" s="66" t="s">
        <v>911</v>
      </c>
      <c r="D173" s="66" t="s">
        <v>879</v>
      </c>
      <c r="E173" s="358">
        <v>2000</v>
      </c>
      <c r="F173" s="109">
        <v>0.68</v>
      </c>
      <c r="G173" s="479"/>
      <c r="H173" s="79">
        <v>0.68</v>
      </c>
      <c r="I173" s="144"/>
      <c r="J173" s="23"/>
    </row>
    <row r="174" spans="1:10" ht="16" x14ac:dyDescent="0.2">
      <c r="A174" s="63"/>
      <c r="B174" s="75"/>
      <c r="C174" s="66"/>
      <c r="D174" s="66"/>
      <c r="E174" s="358"/>
      <c r="F174" s="78"/>
      <c r="G174" s="277"/>
      <c r="H174" s="79"/>
      <c r="I174" s="144"/>
      <c r="J174" s="23"/>
    </row>
    <row r="175" spans="1:10" ht="16" x14ac:dyDescent="0.2">
      <c r="A175" s="63"/>
      <c r="B175" s="75" t="s">
        <v>570</v>
      </c>
      <c r="C175" s="66" t="s">
        <v>143</v>
      </c>
      <c r="D175" s="66" t="s">
        <v>411</v>
      </c>
      <c r="E175" s="355">
        <v>10000</v>
      </c>
      <c r="F175" s="109">
        <v>0</v>
      </c>
      <c r="G175" s="479">
        <v>0.66</v>
      </c>
      <c r="H175" s="78">
        <v>0.66</v>
      </c>
      <c r="I175" s="144">
        <f>SUM(H175:H176)</f>
        <v>4.84</v>
      </c>
      <c r="J175" s="211"/>
    </row>
    <row r="176" spans="1:10" ht="16" x14ac:dyDescent="0.2">
      <c r="A176" s="63"/>
      <c r="B176" s="75" t="s">
        <v>570</v>
      </c>
      <c r="C176" s="66" t="s">
        <v>143</v>
      </c>
      <c r="D176" s="66" t="s">
        <v>413</v>
      </c>
      <c r="E176" s="358">
        <v>100000</v>
      </c>
      <c r="F176" s="109">
        <v>4.18</v>
      </c>
      <c r="G176" s="479"/>
      <c r="H176" s="79">
        <f>F176</f>
        <v>4.18</v>
      </c>
      <c r="I176" s="144"/>
      <c r="J176" s="23"/>
    </row>
    <row r="177" spans="1:10" ht="16" x14ac:dyDescent="0.2">
      <c r="A177" s="63"/>
      <c r="B177" s="75"/>
      <c r="C177" s="66"/>
      <c r="D177" s="66"/>
      <c r="E177" s="358"/>
      <c r="F177" s="78"/>
      <c r="G177" s="277"/>
      <c r="H177" s="79"/>
      <c r="I177" s="144"/>
      <c r="J177" s="23"/>
    </row>
    <row r="178" spans="1:10" ht="16" x14ac:dyDescent="0.2">
      <c r="A178" s="63"/>
      <c r="B178" s="75" t="s">
        <v>571</v>
      </c>
      <c r="C178" s="66" t="s">
        <v>235</v>
      </c>
      <c r="D178" s="66" t="s">
        <v>411</v>
      </c>
      <c r="E178" s="358">
        <v>10000</v>
      </c>
      <c r="F178" s="109">
        <v>0</v>
      </c>
      <c r="G178" s="479">
        <f>H178-F178</f>
        <v>2.0099999999999998</v>
      </c>
      <c r="H178" s="79">
        <v>2.0099999999999998</v>
      </c>
      <c r="I178" s="144">
        <f>SUM(H178:H179)</f>
        <v>6.42</v>
      </c>
      <c r="J178" s="23"/>
    </row>
    <row r="179" spans="1:10" ht="16" x14ac:dyDescent="0.2">
      <c r="A179" s="63"/>
      <c r="B179" s="75" t="s">
        <v>571</v>
      </c>
      <c r="C179" s="66" t="s">
        <v>235</v>
      </c>
      <c r="D179" s="66" t="s">
        <v>417</v>
      </c>
      <c r="E179" s="358">
        <v>10000</v>
      </c>
      <c r="F179" s="109">
        <v>4.41</v>
      </c>
      <c r="G179" s="479"/>
      <c r="H179" s="79">
        <f>F179</f>
        <v>4.41</v>
      </c>
      <c r="I179" s="144"/>
      <c r="J179" s="23"/>
    </row>
    <row r="180" spans="1:10" ht="16" x14ac:dyDescent="0.2">
      <c r="A180" s="63"/>
      <c r="B180" s="75"/>
      <c r="C180" s="66"/>
      <c r="D180" s="66"/>
      <c r="E180" s="358"/>
      <c r="F180" s="78"/>
      <c r="G180" s="277"/>
      <c r="H180" s="79"/>
      <c r="I180" s="144"/>
      <c r="J180" s="23"/>
    </row>
    <row r="181" spans="1:10" ht="16" x14ac:dyDescent="0.2">
      <c r="A181" s="63"/>
      <c r="B181" s="75" t="s">
        <v>655</v>
      </c>
      <c r="C181" s="66" t="s">
        <v>654</v>
      </c>
      <c r="D181" s="66" t="s">
        <v>411</v>
      </c>
      <c r="E181" s="358">
        <v>10000</v>
      </c>
      <c r="F181" s="109">
        <v>12.54</v>
      </c>
      <c r="G181" s="479">
        <v>0.66</v>
      </c>
      <c r="H181" s="79">
        <v>13.2</v>
      </c>
      <c r="I181" s="144">
        <f>SUM(H181:H186)</f>
        <v>42.33</v>
      </c>
      <c r="J181" s="23"/>
    </row>
    <row r="182" spans="1:10" ht="16" x14ac:dyDescent="0.2">
      <c r="A182" s="63"/>
      <c r="B182" s="75" t="s">
        <v>655</v>
      </c>
      <c r="C182" s="66" t="s">
        <v>654</v>
      </c>
      <c r="D182" s="66" t="s">
        <v>417</v>
      </c>
      <c r="E182" s="358">
        <v>100000</v>
      </c>
      <c r="F182" s="109">
        <v>12.6</v>
      </c>
      <c r="G182" s="479"/>
      <c r="H182" s="79">
        <f>F182</f>
        <v>12.6</v>
      </c>
      <c r="I182" s="144"/>
      <c r="J182" s="23"/>
    </row>
    <row r="183" spans="1:10" ht="16" x14ac:dyDescent="0.2">
      <c r="A183" s="63"/>
      <c r="B183" s="75" t="s">
        <v>655</v>
      </c>
      <c r="C183" s="66" t="s">
        <v>654</v>
      </c>
      <c r="D183" s="66" t="s">
        <v>412</v>
      </c>
      <c r="E183" s="358">
        <v>10000</v>
      </c>
      <c r="F183" s="109">
        <v>3.42</v>
      </c>
      <c r="G183" s="479"/>
      <c r="H183" s="79">
        <f>F183</f>
        <v>3.42</v>
      </c>
      <c r="I183" s="144"/>
      <c r="J183" s="23"/>
    </row>
    <row r="184" spans="1:10" ht="16" x14ac:dyDescent="0.2">
      <c r="A184" s="63"/>
      <c r="B184" s="75" t="s">
        <v>655</v>
      </c>
      <c r="C184" s="66" t="s">
        <v>654</v>
      </c>
      <c r="D184" s="66" t="s">
        <v>413</v>
      </c>
      <c r="E184" s="355">
        <v>200000</v>
      </c>
      <c r="F184" s="109">
        <v>8.36</v>
      </c>
      <c r="G184" s="479"/>
      <c r="H184" s="78">
        <f>F184</f>
        <v>8.36</v>
      </c>
      <c r="I184" s="144"/>
      <c r="J184" s="23"/>
    </row>
    <row r="185" spans="1:10" ht="16" x14ac:dyDescent="0.2">
      <c r="A185" s="63"/>
      <c r="B185" s="75" t="s">
        <v>655</v>
      </c>
      <c r="C185" s="66" t="s">
        <v>654</v>
      </c>
      <c r="D185" s="66" t="s">
        <v>418</v>
      </c>
      <c r="E185" s="358">
        <v>100000</v>
      </c>
      <c r="F185" s="109">
        <v>4.4000000000000004</v>
      </c>
      <c r="G185" s="479"/>
      <c r="H185" s="79">
        <f>F185</f>
        <v>4.4000000000000004</v>
      </c>
      <c r="I185" s="144"/>
      <c r="J185" s="23"/>
    </row>
    <row r="186" spans="1:10" ht="16" x14ac:dyDescent="0.2">
      <c r="A186" s="63"/>
      <c r="B186" s="75" t="s">
        <v>655</v>
      </c>
      <c r="C186" s="66" t="s">
        <v>654</v>
      </c>
      <c r="D186" s="66" t="s">
        <v>414</v>
      </c>
      <c r="E186" s="358">
        <v>10000</v>
      </c>
      <c r="F186" s="109">
        <v>0.35</v>
      </c>
      <c r="G186" s="479"/>
      <c r="H186" s="79">
        <f>F186</f>
        <v>0.35</v>
      </c>
      <c r="I186" s="144"/>
      <c r="J186" s="23"/>
    </row>
    <row r="187" spans="1:10" ht="16" x14ac:dyDescent="0.2">
      <c r="A187" s="63"/>
      <c r="B187" s="75"/>
      <c r="C187" s="66"/>
      <c r="D187" s="66"/>
      <c r="E187" s="358"/>
      <c r="F187" s="78"/>
      <c r="G187" s="277"/>
      <c r="H187" s="79"/>
      <c r="I187" s="144"/>
      <c r="J187" s="23"/>
    </row>
    <row r="188" spans="1:10" ht="16" x14ac:dyDescent="0.2">
      <c r="A188" s="63"/>
      <c r="B188" s="75" t="s">
        <v>572</v>
      </c>
      <c r="C188" s="66" t="s">
        <v>29</v>
      </c>
      <c r="D188" s="66" t="s">
        <v>411</v>
      </c>
      <c r="E188" s="355">
        <v>10000</v>
      </c>
      <c r="F188" s="109">
        <v>0</v>
      </c>
      <c r="G188" s="479">
        <f>H188-F188</f>
        <v>3.08</v>
      </c>
      <c r="H188" s="78">
        <v>3.08</v>
      </c>
      <c r="I188" s="144">
        <f>SUM(H188:H188)</f>
        <v>3.08</v>
      </c>
      <c r="J188" s="211"/>
    </row>
    <row r="189" spans="1:10" ht="16" x14ac:dyDescent="0.2">
      <c r="A189" s="63"/>
      <c r="B189" s="75"/>
      <c r="C189" s="66"/>
      <c r="D189" s="66"/>
      <c r="E189" s="358"/>
      <c r="F189" s="78"/>
      <c r="G189" s="277"/>
      <c r="H189" s="79"/>
      <c r="I189" s="144"/>
      <c r="J189" s="23"/>
    </row>
    <row r="190" spans="1:10" ht="16" x14ac:dyDescent="0.2">
      <c r="A190" s="63"/>
      <c r="B190" s="75" t="s">
        <v>573</v>
      </c>
      <c r="C190" s="66" t="s">
        <v>201</v>
      </c>
      <c r="D190" s="66" t="s">
        <v>411</v>
      </c>
      <c r="E190" s="358">
        <v>10000</v>
      </c>
      <c r="F190" s="109">
        <v>0</v>
      </c>
      <c r="G190" s="479">
        <f>H190-F190</f>
        <v>1.26</v>
      </c>
      <c r="H190" s="79">
        <v>1.26</v>
      </c>
      <c r="I190" s="144">
        <f>SUM(H190:H195)</f>
        <v>25.18</v>
      </c>
      <c r="J190" s="23"/>
    </row>
    <row r="191" spans="1:10" ht="16" x14ac:dyDescent="0.2">
      <c r="A191" s="63"/>
      <c r="B191" s="75" t="s">
        <v>573</v>
      </c>
      <c r="C191" s="66" t="s">
        <v>201</v>
      </c>
      <c r="D191" s="173" t="s">
        <v>417</v>
      </c>
      <c r="E191" s="358">
        <v>10000</v>
      </c>
      <c r="F191" s="109">
        <v>11.57</v>
      </c>
      <c r="G191" s="479"/>
      <c r="H191" s="79">
        <f>F191</f>
        <v>11.57</v>
      </c>
      <c r="I191" s="144"/>
      <c r="J191" s="23"/>
    </row>
    <row r="192" spans="1:10" ht="16" x14ac:dyDescent="0.2">
      <c r="A192" s="63"/>
      <c r="B192" s="75" t="s">
        <v>573</v>
      </c>
      <c r="C192" s="66" t="s">
        <v>201</v>
      </c>
      <c r="D192" s="173" t="s">
        <v>412</v>
      </c>
      <c r="E192" s="358">
        <v>10000</v>
      </c>
      <c r="F192" s="109">
        <v>3.42</v>
      </c>
      <c r="G192" s="479"/>
      <c r="H192" s="79">
        <f>F192</f>
        <v>3.42</v>
      </c>
      <c r="I192" s="144"/>
      <c r="J192" s="23"/>
    </row>
    <row r="193" spans="1:18" ht="16" x14ac:dyDescent="0.2">
      <c r="A193" s="63"/>
      <c r="B193" s="75" t="s">
        <v>573</v>
      </c>
      <c r="C193" s="66" t="s">
        <v>201</v>
      </c>
      <c r="D193" s="173" t="s">
        <v>413</v>
      </c>
      <c r="E193" s="358">
        <v>100000</v>
      </c>
      <c r="F193" s="109">
        <v>4.18</v>
      </c>
      <c r="G193" s="479"/>
      <c r="H193" s="79">
        <f>F193</f>
        <v>4.18</v>
      </c>
      <c r="I193" s="144"/>
      <c r="J193" s="23"/>
    </row>
    <row r="194" spans="1:18" ht="16" x14ac:dyDescent="0.2">
      <c r="A194" s="63"/>
      <c r="B194" s="75" t="s">
        <v>573</v>
      </c>
      <c r="C194" s="66" t="s">
        <v>201</v>
      </c>
      <c r="D194" s="173" t="s">
        <v>418</v>
      </c>
      <c r="E194" s="355">
        <v>100000</v>
      </c>
      <c r="F194" s="109">
        <v>4.4000000000000004</v>
      </c>
      <c r="G194" s="479"/>
      <c r="H194" s="79">
        <f>F194</f>
        <v>4.4000000000000004</v>
      </c>
      <c r="I194" s="144"/>
      <c r="J194" s="23"/>
    </row>
    <row r="195" spans="1:18" ht="16" x14ac:dyDescent="0.2">
      <c r="A195" s="63"/>
      <c r="B195" s="75" t="s">
        <v>573</v>
      </c>
      <c r="C195" s="66" t="s">
        <v>201</v>
      </c>
      <c r="D195" s="173" t="s">
        <v>414</v>
      </c>
      <c r="E195" s="358">
        <v>10000</v>
      </c>
      <c r="F195" s="109">
        <v>0.35</v>
      </c>
      <c r="G195" s="479"/>
      <c r="H195" s="79">
        <f>F195</f>
        <v>0.35</v>
      </c>
      <c r="I195" s="144"/>
      <c r="J195" s="23"/>
    </row>
    <row r="196" spans="1:18" ht="16" x14ac:dyDescent="0.2">
      <c r="A196" s="63"/>
      <c r="B196" s="75"/>
      <c r="C196" s="66"/>
      <c r="D196" s="66"/>
      <c r="E196" s="358"/>
      <c r="F196" s="78"/>
      <c r="G196" s="277"/>
      <c r="H196" s="79"/>
      <c r="I196" s="144"/>
      <c r="J196" s="23"/>
    </row>
    <row r="197" spans="1:18" ht="16" x14ac:dyDescent="0.2">
      <c r="A197" s="63"/>
      <c r="B197" s="75" t="s">
        <v>574</v>
      </c>
      <c r="C197" s="85" t="s">
        <v>226</v>
      </c>
      <c r="D197" s="85" t="s">
        <v>411</v>
      </c>
      <c r="E197" s="355">
        <v>10000</v>
      </c>
      <c r="F197" s="251">
        <v>0</v>
      </c>
      <c r="G197" s="478">
        <v>0.91</v>
      </c>
      <c r="H197" s="86">
        <f>SUM(F197:G197)</f>
        <v>0.91</v>
      </c>
      <c r="I197" s="242">
        <f>SUM(H197:H197)</f>
        <v>0.91</v>
      </c>
      <c r="J197" s="23"/>
    </row>
    <row r="198" spans="1:18" ht="16" x14ac:dyDescent="0.2">
      <c r="A198" s="63"/>
      <c r="B198" s="75"/>
      <c r="C198" s="85"/>
      <c r="D198" s="85"/>
      <c r="E198" s="355"/>
      <c r="F198" s="86"/>
      <c r="G198" s="278"/>
      <c r="H198" s="86"/>
      <c r="I198" s="242"/>
      <c r="J198" s="23"/>
    </row>
    <row r="199" spans="1:18" ht="16" x14ac:dyDescent="0.2">
      <c r="A199" s="63"/>
      <c r="B199" s="75" t="s">
        <v>575</v>
      </c>
      <c r="C199" s="168" t="s">
        <v>332</v>
      </c>
      <c r="D199" s="168" t="s">
        <v>411</v>
      </c>
      <c r="E199" s="539">
        <v>360000</v>
      </c>
      <c r="F199" s="251">
        <f>H199-G199</f>
        <v>23.1</v>
      </c>
      <c r="G199" s="479">
        <v>0.66</v>
      </c>
      <c r="H199" s="86">
        <v>23.76</v>
      </c>
      <c r="I199" s="242">
        <f>SUM(H199:H200)</f>
        <v>38.81</v>
      </c>
      <c r="J199" s="23"/>
      <c r="M199" s="13"/>
      <c r="N199" s="42"/>
      <c r="O199" s="45"/>
    </row>
    <row r="200" spans="1:18" ht="16" x14ac:dyDescent="0.2">
      <c r="A200" s="63"/>
      <c r="B200" s="75" t="s">
        <v>575</v>
      </c>
      <c r="C200" s="168" t="s">
        <v>332</v>
      </c>
      <c r="D200" s="168" t="s">
        <v>413</v>
      </c>
      <c r="E200" s="539">
        <v>360000</v>
      </c>
      <c r="F200" s="251">
        <v>15.05</v>
      </c>
      <c r="G200" s="480"/>
      <c r="H200" s="86">
        <f>F200</f>
        <v>15.05</v>
      </c>
      <c r="I200" s="242"/>
      <c r="J200" s="23"/>
      <c r="M200" s="13"/>
      <c r="N200" s="42"/>
      <c r="O200" s="45"/>
    </row>
    <row r="201" spans="1:18" ht="16" x14ac:dyDescent="0.2">
      <c r="A201" s="63"/>
      <c r="B201" s="75"/>
      <c r="C201" s="168"/>
      <c r="D201" s="168"/>
      <c r="E201" s="539"/>
      <c r="F201" s="86"/>
      <c r="G201" s="278"/>
      <c r="H201" s="86"/>
      <c r="I201" s="242"/>
      <c r="J201" s="23"/>
      <c r="M201" s="13"/>
      <c r="N201" s="42"/>
      <c r="O201" s="45"/>
    </row>
    <row r="202" spans="1:18" ht="16" x14ac:dyDescent="0.2">
      <c r="A202" s="63"/>
      <c r="B202" s="75" t="s">
        <v>576</v>
      </c>
      <c r="C202" s="66" t="s">
        <v>71</v>
      </c>
      <c r="D202" s="66" t="s">
        <v>411</v>
      </c>
      <c r="E202" s="355">
        <v>50000</v>
      </c>
      <c r="F202" s="109">
        <f>H202-G202</f>
        <v>12.32</v>
      </c>
      <c r="G202" s="479">
        <v>3.08</v>
      </c>
      <c r="H202" s="78">
        <v>15.4</v>
      </c>
      <c r="I202" s="144">
        <f>SUM(H202:H207)</f>
        <v>33.370000000000012</v>
      </c>
      <c r="J202" s="23"/>
    </row>
    <row r="203" spans="1:18" s="226" customFormat="1" ht="16" x14ac:dyDescent="0.2">
      <c r="A203" s="63"/>
      <c r="B203" s="81" t="s">
        <v>576</v>
      </c>
      <c r="C203" s="82" t="s">
        <v>71</v>
      </c>
      <c r="D203" s="66" t="s">
        <v>417</v>
      </c>
      <c r="E203" s="355">
        <v>30000</v>
      </c>
      <c r="F203" s="109">
        <v>13.23</v>
      </c>
      <c r="G203" s="479"/>
      <c r="H203" s="78">
        <f>F203</f>
        <v>13.23</v>
      </c>
      <c r="I203" s="144"/>
      <c r="J203" s="23" t="s">
        <v>820</v>
      </c>
      <c r="K203"/>
      <c r="L203"/>
      <c r="M203"/>
      <c r="N203"/>
      <c r="O203"/>
      <c r="P203"/>
      <c r="Q203"/>
      <c r="R203"/>
    </row>
    <row r="204" spans="1:18" ht="16" x14ac:dyDescent="0.2">
      <c r="A204" s="63"/>
      <c r="B204" s="75" t="s">
        <v>576</v>
      </c>
      <c r="C204" s="66" t="s">
        <v>71</v>
      </c>
      <c r="D204" s="66" t="s">
        <v>412</v>
      </c>
      <c r="E204" s="358">
        <v>8000</v>
      </c>
      <c r="F204" s="109">
        <v>2.74</v>
      </c>
      <c r="G204" s="479"/>
      <c r="H204" s="79">
        <f>F204</f>
        <v>2.74</v>
      </c>
      <c r="I204" s="144"/>
      <c r="J204" s="23"/>
    </row>
    <row r="205" spans="1:18" ht="16" x14ac:dyDescent="0.2">
      <c r="A205" s="63"/>
      <c r="B205" s="75" t="s">
        <v>576</v>
      </c>
      <c r="C205" s="66" t="s">
        <v>71</v>
      </c>
      <c r="D205" s="66" t="s">
        <v>413</v>
      </c>
      <c r="E205" s="358">
        <v>20000</v>
      </c>
      <c r="F205" s="109">
        <v>0.84</v>
      </c>
      <c r="G205" s="479"/>
      <c r="H205" s="79">
        <f>F205</f>
        <v>0.84</v>
      </c>
      <c r="I205" s="144"/>
      <c r="J205" s="23"/>
    </row>
    <row r="206" spans="1:18" ht="16" x14ac:dyDescent="0.2">
      <c r="A206" s="63"/>
      <c r="B206" s="75" t="s">
        <v>576</v>
      </c>
      <c r="C206" s="66" t="s">
        <v>71</v>
      </c>
      <c r="D206" s="66" t="s">
        <v>418</v>
      </c>
      <c r="E206" s="358">
        <v>20000</v>
      </c>
      <c r="F206" s="109">
        <v>0.88</v>
      </c>
      <c r="G206" s="479"/>
      <c r="H206" s="79">
        <f>F206</f>
        <v>0.88</v>
      </c>
      <c r="I206" s="144"/>
      <c r="J206" s="23"/>
    </row>
    <row r="207" spans="1:18" ht="16" x14ac:dyDescent="0.2">
      <c r="A207" s="63"/>
      <c r="B207" s="75" t="s">
        <v>576</v>
      </c>
      <c r="C207" s="66" t="s">
        <v>71</v>
      </c>
      <c r="D207" s="66" t="s">
        <v>414</v>
      </c>
      <c r="E207" s="355">
        <v>8000</v>
      </c>
      <c r="F207" s="109">
        <v>0.28000000000000003</v>
      </c>
      <c r="G207" s="277"/>
      <c r="H207" s="78">
        <f>F207</f>
        <v>0.28000000000000003</v>
      </c>
      <c r="I207" s="144"/>
      <c r="J207" s="23"/>
    </row>
    <row r="208" spans="1:18" ht="16" x14ac:dyDescent="0.2">
      <c r="A208" s="63"/>
      <c r="B208" s="75"/>
      <c r="C208" s="66"/>
      <c r="D208" s="66"/>
      <c r="E208" s="358"/>
      <c r="F208" s="78"/>
      <c r="G208" s="277"/>
      <c r="H208" s="79"/>
      <c r="I208" s="144"/>
      <c r="J208" s="23"/>
    </row>
    <row r="209" spans="1:10" ht="16" x14ac:dyDescent="0.2">
      <c r="A209" s="63"/>
      <c r="B209" s="75" t="s">
        <v>577</v>
      </c>
      <c r="C209" s="66" t="s">
        <v>131</v>
      </c>
      <c r="D209" s="66" t="s">
        <v>411</v>
      </c>
      <c r="E209" s="358">
        <v>10000</v>
      </c>
      <c r="F209" s="109">
        <v>0</v>
      </c>
      <c r="G209" s="479">
        <v>5.0199999999999996</v>
      </c>
      <c r="H209" s="79">
        <v>5.0199999999999996</v>
      </c>
      <c r="I209" s="144">
        <f>SUM(H209:H211)</f>
        <v>21.32</v>
      </c>
      <c r="J209" s="23"/>
    </row>
    <row r="210" spans="1:10" ht="16" x14ac:dyDescent="0.2">
      <c r="A210" s="63"/>
      <c r="B210" s="75" t="s">
        <v>577</v>
      </c>
      <c r="C210" s="66" t="s">
        <v>131</v>
      </c>
      <c r="D210" s="173" t="s">
        <v>413</v>
      </c>
      <c r="E210" s="358">
        <v>190000</v>
      </c>
      <c r="F210" s="109">
        <v>7.94</v>
      </c>
      <c r="G210" s="479"/>
      <c r="H210" s="79">
        <f>F210</f>
        <v>7.94</v>
      </c>
      <c r="I210" s="144"/>
      <c r="J210" s="23"/>
    </row>
    <row r="211" spans="1:10" ht="16" x14ac:dyDescent="0.2">
      <c r="A211" s="63"/>
      <c r="B211" s="75" t="s">
        <v>577</v>
      </c>
      <c r="C211" s="66" t="s">
        <v>131</v>
      </c>
      <c r="D211" s="173" t="s">
        <v>418</v>
      </c>
      <c r="E211" s="355">
        <v>190000</v>
      </c>
      <c r="F211" s="109">
        <v>8.36</v>
      </c>
      <c r="G211" s="479"/>
      <c r="H211" s="78">
        <f>F211</f>
        <v>8.36</v>
      </c>
      <c r="I211" s="144"/>
      <c r="J211" s="23"/>
    </row>
    <row r="212" spans="1:10" ht="16" x14ac:dyDescent="0.2">
      <c r="A212" s="63"/>
      <c r="B212" s="75"/>
      <c r="C212" s="66"/>
      <c r="D212" s="66"/>
      <c r="E212" s="358"/>
      <c r="F212" s="78"/>
      <c r="G212" s="277"/>
      <c r="H212" s="79"/>
      <c r="I212" s="144"/>
      <c r="J212" s="23"/>
    </row>
    <row r="213" spans="1:10" ht="16" x14ac:dyDescent="0.2">
      <c r="A213" s="63"/>
      <c r="B213" s="75" t="s">
        <v>579</v>
      </c>
      <c r="C213" s="66" t="s">
        <v>70</v>
      </c>
      <c r="D213" s="66" t="s">
        <v>411</v>
      </c>
      <c r="E213" s="358">
        <v>10000</v>
      </c>
      <c r="F213" s="109">
        <v>0</v>
      </c>
      <c r="G213" s="479">
        <f>H213-F213</f>
        <v>2.0099999999999998</v>
      </c>
      <c r="H213" s="79">
        <v>2.0099999999999998</v>
      </c>
      <c r="I213" s="144">
        <f>SUM(H213:H218)</f>
        <v>17.190000000000001</v>
      </c>
      <c r="J213" s="23"/>
    </row>
    <row r="214" spans="1:10" ht="16" x14ac:dyDescent="0.2">
      <c r="A214" s="63"/>
      <c r="B214" s="75" t="s">
        <v>579</v>
      </c>
      <c r="C214" s="66" t="s">
        <v>70</v>
      </c>
      <c r="D214" s="173" t="s">
        <v>417</v>
      </c>
      <c r="E214" s="358">
        <v>10000</v>
      </c>
      <c r="F214" s="109">
        <v>2.83</v>
      </c>
      <c r="G214" s="479"/>
      <c r="H214" s="79">
        <f>F214</f>
        <v>2.83</v>
      </c>
      <c r="I214" s="144"/>
      <c r="J214" s="23"/>
    </row>
    <row r="215" spans="1:10" ht="16" x14ac:dyDescent="0.2">
      <c r="A215" s="63"/>
      <c r="B215" s="75" t="s">
        <v>579</v>
      </c>
      <c r="C215" s="66" t="s">
        <v>70</v>
      </c>
      <c r="D215" s="173" t="s">
        <v>412</v>
      </c>
      <c r="E215" s="358">
        <v>10000</v>
      </c>
      <c r="F215" s="109">
        <v>3.42</v>
      </c>
      <c r="G215" s="479"/>
      <c r="H215" s="79">
        <f>F215</f>
        <v>3.42</v>
      </c>
      <c r="I215" s="144"/>
      <c r="J215" s="23"/>
    </row>
    <row r="216" spans="1:10" ht="16" x14ac:dyDescent="0.2">
      <c r="A216" s="63"/>
      <c r="B216" s="75" t="s">
        <v>579</v>
      </c>
      <c r="C216" s="66" t="s">
        <v>70</v>
      </c>
      <c r="D216" s="173" t="s">
        <v>413</v>
      </c>
      <c r="E216" s="358">
        <v>100000</v>
      </c>
      <c r="F216" s="109">
        <v>4.18</v>
      </c>
      <c r="G216" s="479"/>
      <c r="H216" s="79">
        <f>F216</f>
        <v>4.18</v>
      </c>
      <c r="I216" s="144"/>
      <c r="J216" s="23"/>
    </row>
    <row r="217" spans="1:10" ht="16" x14ac:dyDescent="0.2">
      <c r="A217" s="63"/>
      <c r="B217" s="75" t="s">
        <v>579</v>
      </c>
      <c r="C217" s="66" t="s">
        <v>70</v>
      </c>
      <c r="D217" s="173" t="s">
        <v>418</v>
      </c>
      <c r="E217" s="355">
        <v>100000</v>
      </c>
      <c r="F217" s="109">
        <v>4.4000000000000004</v>
      </c>
      <c r="G217" s="479"/>
      <c r="H217" s="79">
        <f>F217</f>
        <v>4.4000000000000004</v>
      </c>
      <c r="I217" s="144"/>
      <c r="J217" s="23"/>
    </row>
    <row r="218" spans="1:10" ht="16" x14ac:dyDescent="0.2">
      <c r="A218" s="63"/>
      <c r="B218" s="75" t="s">
        <v>579</v>
      </c>
      <c r="C218" s="66" t="s">
        <v>70</v>
      </c>
      <c r="D218" s="173" t="s">
        <v>414</v>
      </c>
      <c r="E218" s="358">
        <v>10000</v>
      </c>
      <c r="F218" s="109">
        <v>0.35</v>
      </c>
      <c r="G218" s="479"/>
      <c r="H218" s="79">
        <f>F218</f>
        <v>0.35</v>
      </c>
      <c r="I218" s="144"/>
      <c r="J218" s="23"/>
    </row>
    <row r="219" spans="1:10" ht="16" x14ac:dyDescent="0.2">
      <c r="A219" s="63"/>
      <c r="B219" s="75"/>
      <c r="C219" s="66"/>
      <c r="D219" s="173"/>
      <c r="E219" s="358"/>
      <c r="F219" s="78"/>
      <c r="G219" s="277"/>
      <c r="H219" s="79"/>
      <c r="I219" s="144"/>
      <c r="J219" s="23"/>
    </row>
    <row r="220" spans="1:10" ht="16" x14ac:dyDescent="0.2">
      <c r="A220" s="63"/>
      <c r="B220" s="75" t="s">
        <v>818</v>
      </c>
      <c r="C220" s="66" t="s">
        <v>813</v>
      </c>
      <c r="D220" s="173" t="s">
        <v>411</v>
      </c>
      <c r="E220" s="358">
        <v>10000</v>
      </c>
      <c r="F220" s="109">
        <f>H220-G220</f>
        <v>0</v>
      </c>
      <c r="G220" s="479">
        <v>0.46</v>
      </c>
      <c r="H220" s="79">
        <v>0.46</v>
      </c>
      <c r="I220" s="144">
        <f>H220</f>
        <v>0.46</v>
      </c>
      <c r="J220" s="23"/>
    </row>
    <row r="221" spans="1:10" ht="16" x14ac:dyDescent="0.2">
      <c r="A221" s="63"/>
      <c r="B221" s="75"/>
      <c r="C221" s="66"/>
      <c r="D221" s="173"/>
      <c r="E221" s="358"/>
      <c r="F221" s="78"/>
      <c r="G221" s="277"/>
      <c r="H221" s="79"/>
      <c r="I221" s="144"/>
      <c r="J221" s="23"/>
    </row>
    <row r="222" spans="1:10" ht="16" x14ac:dyDescent="0.2">
      <c r="A222" s="63"/>
      <c r="B222" s="75" t="s">
        <v>912</v>
      </c>
      <c r="C222" s="66" t="s">
        <v>913</v>
      </c>
      <c r="D222" s="173" t="s">
        <v>411</v>
      </c>
      <c r="E222" s="358">
        <v>10000</v>
      </c>
      <c r="F222" s="78">
        <v>0</v>
      </c>
      <c r="G222" s="277">
        <v>2.0099999999999998</v>
      </c>
      <c r="H222" s="79">
        <v>2.0099999999999998</v>
      </c>
      <c r="I222" s="144">
        <v>2.0099999999999998</v>
      </c>
      <c r="J222" s="23" t="s">
        <v>872</v>
      </c>
    </row>
    <row r="223" spans="1:10" ht="16" x14ac:dyDescent="0.2">
      <c r="A223" s="63"/>
      <c r="B223" s="75"/>
      <c r="C223" s="66"/>
      <c r="D223" s="173"/>
      <c r="E223" s="358"/>
      <c r="F223" s="78"/>
      <c r="G223" s="277"/>
      <c r="H223" s="79"/>
      <c r="I223" s="144"/>
      <c r="J223" s="23"/>
    </row>
    <row r="224" spans="1:10" ht="16" x14ac:dyDescent="0.2">
      <c r="A224" s="63"/>
      <c r="B224" s="75" t="s">
        <v>771</v>
      </c>
      <c r="C224" s="66" t="s">
        <v>770</v>
      </c>
      <c r="D224" s="168" t="s">
        <v>411</v>
      </c>
      <c r="E224" s="355">
        <v>10000</v>
      </c>
      <c r="F224" s="109">
        <v>0</v>
      </c>
      <c r="G224" s="479">
        <v>0.46</v>
      </c>
      <c r="H224" s="78">
        <f>F224+G224</f>
        <v>0.46</v>
      </c>
      <c r="I224" s="144">
        <f>SUM(H224:H225)</f>
        <v>4.6399999999999997</v>
      </c>
      <c r="J224" s="23"/>
    </row>
    <row r="225" spans="1:10" ht="16" x14ac:dyDescent="0.2">
      <c r="A225" s="63"/>
      <c r="B225" s="75" t="s">
        <v>771</v>
      </c>
      <c r="C225" s="66" t="s">
        <v>770</v>
      </c>
      <c r="D225" s="168" t="s">
        <v>413</v>
      </c>
      <c r="E225" s="355">
        <v>100000</v>
      </c>
      <c r="F225" s="109">
        <v>4.18</v>
      </c>
      <c r="G225" s="479"/>
      <c r="H225" s="78">
        <v>4.18</v>
      </c>
      <c r="I225" s="144"/>
      <c r="J225" s="23"/>
    </row>
    <row r="226" spans="1:10" ht="16" x14ac:dyDescent="0.2">
      <c r="A226" s="63"/>
      <c r="B226" s="75"/>
      <c r="C226" s="66"/>
      <c r="D226" s="66"/>
      <c r="E226" s="355"/>
      <c r="F226" s="78"/>
      <c r="G226" s="277"/>
      <c r="H226" s="78"/>
      <c r="I226" s="144"/>
      <c r="J226" s="23"/>
    </row>
    <row r="227" spans="1:10" ht="16" x14ac:dyDescent="0.2">
      <c r="A227" s="63"/>
      <c r="B227" s="75"/>
      <c r="C227" s="66"/>
      <c r="D227" s="173"/>
      <c r="E227" s="355"/>
      <c r="F227" s="78"/>
      <c r="G227" s="277"/>
      <c r="H227" s="78"/>
      <c r="I227" s="144"/>
      <c r="J227" s="23"/>
    </row>
    <row r="228" spans="1:10" ht="16" x14ac:dyDescent="0.2">
      <c r="A228" s="63"/>
      <c r="B228" s="75" t="s">
        <v>638</v>
      </c>
      <c r="C228" s="66" t="s">
        <v>636</v>
      </c>
      <c r="D228" s="173" t="s">
        <v>411</v>
      </c>
      <c r="E228" s="355">
        <v>100000</v>
      </c>
      <c r="F228" s="109">
        <f>H228-G228</f>
        <v>11.34</v>
      </c>
      <c r="G228" s="479">
        <v>1.26</v>
      </c>
      <c r="H228" s="78">
        <v>12.6</v>
      </c>
      <c r="I228" s="144">
        <f>SUM(H228:H231)</f>
        <v>24.73</v>
      </c>
      <c r="J228" s="23"/>
    </row>
    <row r="229" spans="1:10" ht="16" x14ac:dyDescent="0.2">
      <c r="A229" s="63"/>
      <c r="B229" s="75" t="s">
        <v>638</v>
      </c>
      <c r="C229" s="66" t="s">
        <v>636</v>
      </c>
      <c r="D229" s="173" t="s">
        <v>412</v>
      </c>
      <c r="E229" s="355">
        <v>10000</v>
      </c>
      <c r="F229" s="109">
        <v>3.42</v>
      </c>
      <c r="G229" s="479"/>
      <c r="H229" s="78">
        <f>F229</f>
        <v>3.42</v>
      </c>
      <c r="I229" s="144"/>
      <c r="J229" s="23"/>
    </row>
    <row r="230" spans="1:10" ht="16" x14ac:dyDescent="0.2">
      <c r="A230" s="63"/>
      <c r="B230" s="75" t="s">
        <v>638</v>
      </c>
      <c r="C230" s="66" t="s">
        <v>636</v>
      </c>
      <c r="D230" s="173" t="s">
        <v>413</v>
      </c>
      <c r="E230" s="355">
        <v>200000</v>
      </c>
      <c r="F230" s="109">
        <v>8.36</v>
      </c>
      <c r="G230" s="479"/>
      <c r="H230" s="78">
        <f>F230</f>
        <v>8.36</v>
      </c>
      <c r="I230" s="144"/>
      <c r="J230" s="23"/>
    </row>
    <row r="231" spans="1:10" ht="16" x14ac:dyDescent="0.2">
      <c r="A231" s="63"/>
      <c r="B231" s="75" t="s">
        <v>638</v>
      </c>
      <c r="C231" s="66" t="s">
        <v>636</v>
      </c>
      <c r="D231" s="173" t="s">
        <v>414</v>
      </c>
      <c r="E231" s="355">
        <v>10000</v>
      </c>
      <c r="F231" s="109">
        <v>0.35</v>
      </c>
      <c r="G231" s="479"/>
      <c r="H231" s="78">
        <f>F231</f>
        <v>0.35</v>
      </c>
      <c r="I231" s="144"/>
      <c r="J231" s="23"/>
    </row>
    <row r="232" spans="1:10" ht="16" x14ac:dyDescent="0.2">
      <c r="A232" s="63"/>
      <c r="B232" s="75"/>
      <c r="C232" s="66"/>
      <c r="D232" s="66"/>
      <c r="E232" s="355"/>
      <c r="F232" s="78"/>
      <c r="G232" s="277"/>
      <c r="H232" s="78"/>
      <c r="I232" s="144"/>
      <c r="J232" s="23"/>
    </row>
    <row r="233" spans="1:10" ht="16" x14ac:dyDescent="0.2">
      <c r="A233" s="63"/>
      <c r="B233" s="75" t="s">
        <v>583</v>
      </c>
      <c r="C233" s="66" t="s">
        <v>914</v>
      </c>
      <c r="D233" s="173" t="s">
        <v>411</v>
      </c>
      <c r="E233" s="355">
        <v>150000</v>
      </c>
      <c r="F233" s="78">
        <v>17.64</v>
      </c>
      <c r="G233" s="277">
        <v>1.26</v>
      </c>
      <c r="H233" s="78">
        <v>18.899999999999999</v>
      </c>
      <c r="I233" s="144">
        <f>SUM(H233:H238)</f>
        <v>57.59</v>
      </c>
      <c r="J233" s="23" t="s">
        <v>917</v>
      </c>
    </row>
    <row r="234" spans="1:10" ht="16" x14ac:dyDescent="0.2">
      <c r="A234" s="63"/>
      <c r="B234" s="75" t="s">
        <v>583</v>
      </c>
      <c r="C234" s="66" t="s">
        <v>914</v>
      </c>
      <c r="D234" s="173" t="s">
        <v>417</v>
      </c>
      <c r="E234" s="355">
        <v>50000</v>
      </c>
      <c r="F234" s="78">
        <v>22.05</v>
      </c>
      <c r="G234" s="277"/>
      <c r="H234" s="78">
        <v>22.05</v>
      </c>
      <c r="I234" s="144"/>
      <c r="J234" s="23"/>
    </row>
    <row r="235" spans="1:10" ht="17" customHeight="1" x14ac:dyDescent="0.2">
      <c r="A235" s="63"/>
      <c r="B235" s="75" t="s">
        <v>583</v>
      </c>
      <c r="C235" s="66" t="s">
        <v>914</v>
      </c>
      <c r="D235" s="173" t="s">
        <v>412</v>
      </c>
      <c r="E235" s="355">
        <v>10000</v>
      </c>
      <c r="F235" s="78">
        <v>3.42</v>
      </c>
      <c r="G235" s="277"/>
      <c r="H235" s="78">
        <v>3.42</v>
      </c>
      <c r="I235" s="144"/>
      <c r="J235" s="23"/>
    </row>
    <row r="236" spans="1:10" ht="16" x14ac:dyDescent="0.2">
      <c r="A236" s="63"/>
      <c r="B236" s="75" t="s">
        <v>583</v>
      </c>
      <c r="C236" s="66" t="s">
        <v>914</v>
      </c>
      <c r="D236" s="173" t="s">
        <v>915</v>
      </c>
      <c r="E236" s="355">
        <v>150000</v>
      </c>
      <c r="F236" s="78">
        <v>6.27</v>
      </c>
      <c r="G236" s="277"/>
      <c r="H236" s="78">
        <v>6.27</v>
      </c>
      <c r="I236" s="144"/>
      <c r="J236" s="23"/>
    </row>
    <row r="237" spans="1:10" ht="16" x14ac:dyDescent="0.2">
      <c r="A237" s="63"/>
      <c r="B237" s="75" t="s">
        <v>583</v>
      </c>
      <c r="C237" s="66" t="s">
        <v>914</v>
      </c>
      <c r="D237" s="173" t="s">
        <v>916</v>
      </c>
      <c r="E237" s="355">
        <v>150000</v>
      </c>
      <c r="F237" s="78">
        <v>6.6</v>
      </c>
      <c r="G237" s="277"/>
      <c r="H237" s="78">
        <v>6.6</v>
      </c>
      <c r="I237" s="144"/>
      <c r="J237" s="23"/>
    </row>
    <row r="238" spans="1:10" ht="16" x14ac:dyDescent="0.2">
      <c r="A238" s="63"/>
      <c r="B238" s="75" t="s">
        <v>583</v>
      </c>
      <c r="C238" s="66" t="s">
        <v>914</v>
      </c>
      <c r="D238" s="173" t="s">
        <v>414</v>
      </c>
      <c r="E238" s="355">
        <v>10000</v>
      </c>
      <c r="F238" s="78">
        <v>0.35</v>
      </c>
      <c r="G238" s="277"/>
      <c r="H238" s="78">
        <v>0.35</v>
      </c>
      <c r="I238" s="144"/>
      <c r="J238" s="23"/>
    </row>
    <row r="239" spans="1:10" ht="16" x14ac:dyDescent="0.2">
      <c r="A239" s="63"/>
      <c r="B239" s="75"/>
      <c r="C239" s="66"/>
      <c r="D239" s="173"/>
      <c r="E239" s="355"/>
      <c r="F239" s="78"/>
      <c r="G239" s="277"/>
      <c r="H239" s="78"/>
      <c r="I239" s="144"/>
      <c r="J239" s="23"/>
    </row>
    <row r="240" spans="1:10" ht="16" x14ac:dyDescent="0.2">
      <c r="A240" s="63"/>
      <c r="B240" s="75" t="s">
        <v>735</v>
      </c>
      <c r="C240" s="66" t="s">
        <v>736</v>
      </c>
      <c r="D240" s="173" t="s">
        <v>411</v>
      </c>
      <c r="E240" s="355">
        <v>10000</v>
      </c>
      <c r="F240" s="109" t="s">
        <v>492</v>
      </c>
      <c r="G240" s="479">
        <v>0.53</v>
      </c>
      <c r="H240" s="78">
        <f>SUM(F240:G240)</f>
        <v>0.53</v>
      </c>
      <c r="I240" s="144">
        <f>H240</f>
        <v>0.53</v>
      </c>
      <c r="J240" s="23"/>
    </row>
    <row r="241" spans="1:10" ht="16" x14ac:dyDescent="0.2">
      <c r="A241" s="63"/>
      <c r="B241" s="75"/>
      <c r="C241" s="66"/>
      <c r="D241" s="66"/>
      <c r="E241" s="355"/>
      <c r="F241" s="78"/>
      <c r="G241" s="277"/>
      <c r="H241" s="78"/>
      <c r="I241" s="144"/>
      <c r="J241" s="23"/>
    </row>
    <row r="242" spans="1:10" ht="16" x14ac:dyDescent="0.2">
      <c r="A242" s="63"/>
      <c r="B242" s="75" t="s">
        <v>585</v>
      </c>
      <c r="C242" s="66" t="s">
        <v>378</v>
      </c>
      <c r="D242" s="66" t="s">
        <v>411</v>
      </c>
      <c r="E242" s="355">
        <v>10000</v>
      </c>
      <c r="F242" s="109">
        <v>0</v>
      </c>
      <c r="G242" s="479">
        <f>H242-F242</f>
        <v>8.02</v>
      </c>
      <c r="H242" s="78">
        <v>8.02</v>
      </c>
      <c r="I242" s="144">
        <f>H242</f>
        <v>8.02</v>
      </c>
      <c r="J242" s="23"/>
    </row>
    <row r="243" spans="1:10" ht="16" x14ac:dyDescent="0.2">
      <c r="A243" s="63"/>
      <c r="B243" s="75"/>
      <c r="C243" s="66"/>
      <c r="D243" s="66"/>
      <c r="E243" s="355"/>
      <c r="F243" s="109"/>
      <c r="G243" s="479"/>
      <c r="H243" s="78"/>
      <c r="I243" s="144"/>
      <c r="J243" s="23"/>
    </row>
    <row r="244" spans="1:10" ht="16" x14ac:dyDescent="0.2">
      <c r="A244" s="63"/>
      <c r="B244" s="75" t="s">
        <v>625</v>
      </c>
      <c r="C244" s="66" t="s">
        <v>202</v>
      </c>
      <c r="D244" s="66" t="s">
        <v>411</v>
      </c>
      <c r="E244" s="355">
        <v>10000</v>
      </c>
      <c r="F244" s="109">
        <v>0</v>
      </c>
      <c r="G244" s="479">
        <v>0.66</v>
      </c>
      <c r="H244" s="78">
        <v>0.66</v>
      </c>
      <c r="I244" s="144">
        <v>0.66</v>
      </c>
      <c r="J244" s="23" t="s">
        <v>872</v>
      </c>
    </row>
    <row r="245" spans="1:10" ht="16" x14ac:dyDescent="0.2">
      <c r="A245" s="63"/>
      <c r="B245" s="75"/>
      <c r="C245" s="66"/>
      <c r="D245" s="66"/>
      <c r="E245" s="355"/>
      <c r="F245" s="78"/>
      <c r="G245" s="277"/>
      <c r="H245" s="78"/>
      <c r="I245" s="144"/>
      <c r="J245" s="23"/>
    </row>
    <row r="246" spans="1:10" ht="16" x14ac:dyDescent="0.2">
      <c r="A246" s="63"/>
      <c r="B246" s="75" t="s">
        <v>586</v>
      </c>
      <c r="C246" s="85" t="s">
        <v>228</v>
      </c>
      <c r="D246" s="85" t="s">
        <v>411</v>
      </c>
      <c r="E246" s="355">
        <v>10000</v>
      </c>
      <c r="F246" s="251">
        <v>0</v>
      </c>
      <c r="G246" s="479">
        <f>H246-F246</f>
        <v>0.53</v>
      </c>
      <c r="H246" s="86">
        <v>0.53</v>
      </c>
      <c r="I246" s="242">
        <f>SUM(H246:H247)</f>
        <v>0.95</v>
      </c>
      <c r="J246" s="23"/>
    </row>
    <row r="247" spans="1:10" ht="16" x14ac:dyDescent="0.2">
      <c r="A247" s="63"/>
      <c r="B247" s="75" t="s">
        <v>586</v>
      </c>
      <c r="C247" s="85" t="s">
        <v>228</v>
      </c>
      <c r="D247" s="85" t="s">
        <v>413</v>
      </c>
      <c r="E247" s="355">
        <v>10000</v>
      </c>
      <c r="F247" s="251">
        <v>0.42</v>
      </c>
      <c r="G247" s="479"/>
      <c r="H247" s="86">
        <v>0.42</v>
      </c>
      <c r="I247" s="242"/>
      <c r="J247" s="23"/>
    </row>
    <row r="248" spans="1:10" ht="16" x14ac:dyDescent="0.2">
      <c r="A248" s="63"/>
      <c r="B248" s="75"/>
      <c r="C248" s="85"/>
      <c r="D248" s="85"/>
      <c r="E248" s="355"/>
      <c r="F248" s="251"/>
      <c r="G248" s="479"/>
      <c r="H248" s="86"/>
      <c r="I248" s="242"/>
      <c r="J248" s="23"/>
    </row>
    <row r="249" spans="1:10" ht="16" x14ac:dyDescent="0.2">
      <c r="A249" s="63"/>
      <c r="B249" s="75" t="s">
        <v>919</v>
      </c>
      <c r="C249" s="85" t="s">
        <v>920</v>
      </c>
      <c r="D249" s="85" t="s">
        <v>411</v>
      </c>
      <c r="E249" s="355">
        <v>120000</v>
      </c>
      <c r="F249" s="251">
        <v>10.01</v>
      </c>
      <c r="G249" s="479">
        <v>0.91</v>
      </c>
      <c r="H249" s="86">
        <v>10.92</v>
      </c>
      <c r="I249" s="242">
        <v>15.1</v>
      </c>
      <c r="J249" s="23" t="s">
        <v>872</v>
      </c>
    </row>
    <row r="250" spans="1:10" ht="16" x14ac:dyDescent="0.2">
      <c r="A250" s="63"/>
      <c r="B250" s="75" t="s">
        <v>919</v>
      </c>
      <c r="C250" s="85" t="s">
        <v>920</v>
      </c>
      <c r="D250" s="85" t="s">
        <v>413</v>
      </c>
      <c r="E250" s="355">
        <v>100000</v>
      </c>
      <c r="F250" s="251">
        <v>4.18</v>
      </c>
      <c r="G250" s="479"/>
      <c r="H250" s="86">
        <v>4.18</v>
      </c>
      <c r="I250" s="242"/>
      <c r="J250" s="23"/>
    </row>
    <row r="251" spans="1:10" ht="16" x14ac:dyDescent="0.2">
      <c r="A251" s="63"/>
      <c r="B251" s="75"/>
      <c r="C251" s="85"/>
      <c r="D251" s="85"/>
      <c r="E251" s="355"/>
      <c r="F251" s="86"/>
      <c r="G251" s="277"/>
      <c r="H251" s="86"/>
      <c r="I251" s="242"/>
      <c r="J251" s="23"/>
    </row>
    <row r="252" spans="1:10" ht="16" x14ac:dyDescent="0.2">
      <c r="A252" s="63"/>
      <c r="B252" s="75" t="s">
        <v>719</v>
      </c>
      <c r="C252" s="85" t="s">
        <v>738</v>
      </c>
      <c r="D252" s="85" t="s">
        <v>411</v>
      </c>
      <c r="E252" s="355">
        <v>250000</v>
      </c>
      <c r="F252" s="251">
        <f>H252-G252</f>
        <v>12.72</v>
      </c>
      <c r="G252" s="479">
        <v>0.53</v>
      </c>
      <c r="H252" s="86">
        <v>13.25</v>
      </c>
      <c r="I252" s="242">
        <f>SUM(H252:H253)</f>
        <v>26.630000000000003</v>
      </c>
      <c r="J252" s="23"/>
    </row>
    <row r="253" spans="1:10" ht="16" x14ac:dyDescent="0.2">
      <c r="A253" s="63"/>
      <c r="B253" s="75" t="s">
        <v>719</v>
      </c>
      <c r="C253" s="85" t="s">
        <v>738</v>
      </c>
      <c r="D253" s="85" t="s">
        <v>413</v>
      </c>
      <c r="E253" s="355">
        <v>320000</v>
      </c>
      <c r="F253" s="251">
        <v>13.38</v>
      </c>
      <c r="G253" s="479"/>
      <c r="H253" s="86">
        <f>F253</f>
        <v>13.38</v>
      </c>
      <c r="I253" s="242"/>
      <c r="J253" s="23"/>
    </row>
    <row r="254" spans="1:10" ht="16" x14ac:dyDescent="0.2">
      <c r="A254" s="63"/>
      <c r="B254" s="75"/>
      <c r="C254" s="85"/>
      <c r="D254" s="85"/>
      <c r="E254" s="355"/>
      <c r="F254" s="86"/>
      <c r="G254" s="277"/>
      <c r="H254" s="86"/>
      <c r="I254" s="242"/>
      <c r="J254" s="23"/>
    </row>
    <row r="255" spans="1:10" ht="16" x14ac:dyDescent="0.2">
      <c r="A255" s="63"/>
      <c r="B255" s="75" t="s">
        <v>588</v>
      </c>
      <c r="C255" s="66" t="s">
        <v>84</v>
      </c>
      <c r="D255" s="66" t="s">
        <v>411</v>
      </c>
      <c r="E255" s="355">
        <v>10000</v>
      </c>
      <c r="F255" s="109">
        <v>0</v>
      </c>
      <c r="G255" s="479">
        <f>H255-F255</f>
        <v>0.91</v>
      </c>
      <c r="H255" s="78">
        <v>0.91</v>
      </c>
      <c r="I255" s="144">
        <f>SUM(H255:H257)</f>
        <v>2.0100000000000002</v>
      </c>
      <c r="J255" s="211"/>
    </row>
    <row r="256" spans="1:10" ht="16" x14ac:dyDescent="0.2">
      <c r="A256" s="63"/>
      <c r="B256" s="75" t="s">
        <v>588</v>
      </c>
      <c r="C256" s="66" t="s">
        <v>84</v>
      </c>
      <c r="D256" s="66" t="s">
        <v>412</v>
      </c>
      <c r="E256" s="355">
        <v>2000</v>
      </c>
      <c r="F256" s="109">
        <v>0.68</v>
      </c>
      <c r="G256" s="479"/>
      <c r="H256" s="78">
        <v>0.68</v>
      </c>
      <c r="I256" s="144"/>
      <c r="J256" s="211"/>
    </row>
    <row r="257" spans="1:10" ht="16" x14ac:dyDescent="0.2">
      <c r="A257" s="63"/>
      <c r="B257" s="75" t="s">
        <v>588</v>
      </c>
      <c r="C257" s="66" t="s">
        <v>84</v>
      </c>
      <c r="D257" s="66" t="s">
        <v>413</v>
      </c>
      <c r="E257" s="355">
        <v>10000</v>
      </c>
      <c r="F257" s="109">
        <v>0.42</v>
      </c>
      <c r="G257" s="479"/>
      <c r="H257" s="78">
        <f>F257</f>
        <v>0.42</v>
      </c>
      <c r="I257" s="144"/>
      <c r="J257" s="23"/>
    </row>
    <row r="258" spans="1:10" ht="16" x14ac:dyDescent="0.2">
      <c r="A258" s="63"/>
      <c r="B258" s="75"/>
      <c r="C258" s="66"/>
      <c r="D258" s="66"/>
      <c r="E258" s="355"/>
      <c r="F258" s="78"/>
      <c r="G258" s="277"/>
      <c r="H258" s="78"/>
      <c r="I258" s="144"/>
      <c r="J258" s="23"/>
    </row>
    <row r="259" spans="1:10" ht="16" x14ac:dyDescent="0.2">
      <c r="A259" s="63"/>
      <c r="B259" s="75" t="s">
        <v>589</v>
      </c>
      <c r="C259" s="66" t="s">
        <v>60</v>
      </c>
      <c r="D259" s="66" t="s">
        <v>411</v>
      </c>
      <c r="E259" s="355">
        <v>10000</v>
      </c>
      <c r="F259" s="109">
        <v>0</v>
      </c>
      <c r="G259" s="479">
        <f>H259-F259</f>
        <v>8.02</v>
      </c>
      <c r="H259" s="78">
        <v>8.02</v>
      </c>
      <c r="I259" s="144">
        <f>H259</f>
        <v>8.02</v>
      </c>
      <c r="J259" s="211"/>
    </row>
    <row r="260" spans="1:10" ht="16" x14ac:dyDescent="0.2">
      <c r="A260" s="63"/>
      <c r="B260" s="75"/>
      <c r="C260" s="66"/>
      <c r="D260" s="66"/>
      <c r="E260" s="355"/>
      <c r="F260" s="78"/>
      <c r="G260" s="277"/>
      <c r="H260" s="78"/>
      <c r="I260" s="144"/>
      <c r="J260" s="211"/>
    </row>
    <row r="261" spans="1:10" ht="16" x14ac:dyDescent="0.2">
      <c r="A261" s="63"/>
      <c r="B261" s="75" t="s">
        <v>782</v>
      </c>
      <c r="C261" s="66" t="s">
        <v>783</v>
      </c>
      <c r="D261" s="66" t="s">
        <v>411</v>
      </c>
      <c r="E261" s="355">
        <v>10000</v>
      </c>
      <c r="F261" s="109">
        <v>0</v>
      </c>
      <c r="G261" s="479">
        <v>0.53</v>
      </c>
      <c r="H261" s="78">
        <f>SUM(F261:G261)</f>
        <v>0.53</v>
      </c>
      <c r="I261" s="144">
        <f>SUM(H261:H262)</f>
        <v>0.95</v>
      </c>
      <c r="J261" s="211" t="s">
        <v>922</v>
      </c>
    </row>
    <row r="262" spans="1:10" ht="16" x14ac:dyDescent="0.2">
      <c r="A262" s="63"/>
      <c r="B262" s="75" t="s">
        <v>782</v>
      </c>
      <c r="C262" s="66" t="s">
        <v>783</v>
      </c>
      <c r="D262" s="66" t="s">
        <v>413</v>
      </c>
      <c r="E262" s="355">
        <v>10000</v>
      </c>
      <c r="F262" s="109">
        <v>0.42</v>
      </c>
      <c r="G262" s="479"/>
      <c r="H262" s="78">
        <f>F262</f>
        <v>0.42</v>
      </c>
      <c r="I262" s="144"/>
      <c r="J262" s="211"/>
    </row>
    <row r="263" spans="1:10" ht="16" x14ac:dyDescent="0.2">
      <c r="A263" s="63"/>
      <c r="B263" s="75"/>
      <c r="C263" s="66"/>
      <c r="D263" s="66"/>
      <c r="E263" s="355"/>
      <c r="F263" s="109"/>
      <c r="G263" s="479"/>
      <c r="H263" s="78"/>
      <c r="I263" s="144"/>
      <c r="J263" s="211"/>
    </row>
    <row r="264" spans="1:10" ht="16" x14ac:dyDescent="0.2">
      <c r="A264" s="63"/>
      <c r="B264" s="75" t="s">
        <v>923</v>
      </c>
      <c r="C264" s="66" t="s">
        <v>924</v>
      </c>
      <c r="D264" s="66" t="s">
        <v>411</v>
      </c>
      <c r="E264" s="355">
        <v>10000</v>
      </c>
      <c r="F264" s="109">
        <v>0</v>
      </c>
      <c r="G264" s="479">
        <v>2.0099999999999998</v>
      </c>
      <c r="H264" s="78">
        <v>2.0099999999999998</v>
      </c>
      <c r="I264" s="144">
        <f>SUM(H264:H265)</f>
        <v>10.37</v>
      </c>
      <c r="J264" s="211"/>
    </row>
    <row r="265" spans="1:10" ht="16" x14ac:dyDescent="0.2">
      <c r="A265" s="63"/>
      <c r="B265" s="75" t="s">
        <v>923</v>
      </c>
      <c r="C265" s="66" t="s">
        <v>924</v>
      </c>
      <c r="D265" s="66" t="s">
        <v>413</v>
      </c>
      <c r="E265" s="355">
        <v>200000</v>
      </c>
      <c r="F265" s="109">
        <v>8.36</v>
      </c>
      <c r="G265" s="479"/>
      <c r="H265" s="78">
        <v>8.36</v>
      </c>
      <c r="I265" s="144"/>
      <c r="J265" s="211"/>
    </row>
    <row r="266" spans="1:10" ht="16" x14ac:dyDescent="0.2">
      <c r="A266" s="63"/>
      <c r="B266" s="75"/>
      <c r="C266" s="66"/>
      <c r="D266" s="66"/>
      <c r="E266" s="355"/>
      <c r="F266" s="78"/>
      <c r="G266" s="277"/>
      <c r="H266" s="78"/>
      <c r="I266" s="144"/>
      <c r="J266" s="211"/>
    </row>
    <row r="267" spans="1:10" ht="16" x14ac:dyDescent="0.2">
      <c r="A267" s="63"/>
      <c r="B267" s="75" t="s">
        <v>819</v>
      </c>
      <c r="C267" s="66" t="s">
        <v>815</v>
      </c>
      <c r="D267" s="66" t="s">
        <v>411</v>
      </c>
      <c r="E267" s="355">
        <v>10000</v>
      </c>
      <c r="F267" s="109">
        <f>H267-G267</f>
        <v>0</v>
      </c>
      <c r="G267" s="479">
        <v>0.53</v>
      </c>
      <c r="H267" s="78">
        <v>0.53</v>
      </c>
      <c r="I267" s="144">
        <f>SUM(H267:H268)</f>
        <v>0.95</v>
      </c>
      <c r="J267" s="211"/>
    </row>
    <row r="268" spans="1:10" ht="16" x14ac:dyDescent="0.2">
      <c r="A268" s="63"/>
      <c r="B268" s="75" t="s">
        <v>819</v>
      </c>
      <c r="C268" s="66" t="s">
        <v>815</v>
      </c>
      <c r="D268" s="66" t="s">
        <v>413</v>
      </c>
      <c r="E268" s="355">
        <v>10000</v>
      </c>
      <c r="F268" s="109">
        <v>0.42</v>
      </c>
      <c r="G268" s="479"/>
      <c r="H268" s="78">
        <v>0.42</v>
      </c>
      <c r="I268" s="144"/>
      <c r="J268" s="211"/>
    </row>
    <row r="269" spans="1:10" ht="16" x14ac:dyDescent="0.2">
      <c r="A269" s="63"/>
      <c r="B269" s="75"/>
      <c r="C269" s="66"/>
      <c r="D269" s="66"/>
      <c r="E269" s="355"/>
      <c r="F269" s="78"/>
      <c r="G269" s="277"/>
      <c r="H269" s="78"/>
      <c r="I269" s="144"/>
      <c r="J269" s="23"/>
    </row>
    <row r="270" spans="1:10" ht="16" x14ac:dyDescent="0.2">
      <c r="A270" s="63"/>
      <c r="B270" s="75" t="s">
        <v>425</v>
      </c>
      <c r="C270" s="66" t="s">
        <v>426</v>
      </c>
      <c r="D270" s="66" t="s">
        <v>411</v>
      </c>
      <c r="E270" s="355">
        <v>10000</v>
      </c>
      <c r="F270" s="109">
        <v>0</v>
      </c>
      <c r="G270" s="479">
        <v>0.91</v>
      </c>
      <c r="H270" s="78">
        <f>SUM(F270:G270)</f>
        <v>0.91</v>
      </c>
      <c r="I270" s="144">
        <f>SUM(H270:H271)</f>
        <v>1.33</v>
      </c>
      <c r="J270" s="23"/>
    </row>
    <row r="271" spans="1:10" ht="16" x14ac:dyDescent="0.2">
      <c r="A271" s="63"/>
      <c r="B271" s="75" t="s">
        <v>425</v>
      </c>
      <c r="C271" s="66" t="s">
        <v>426</v>
      </c>
      <c r="D271" s="66" t="s">
        <v>413</v>
      </c>
      <c r="E271" s="355">
        <v>10000</v>
      </c>
      <c r="F271" s="109">
        <v>0.42</v>
      </c>
      <c r="G271" s="479"/>
      <c r="H271" s="78">
        <f>F271</f>
        <v>0.42</v>
      </c>
      <c r="I271" s="144"/>
      <c r="J271" s="23"/>
    </row>
    <row r="272" spans="1:10" ht="16" x14ac:dyDescent="0.2">
      <c r="A272" s="63"/>
      <c r="B272" s="75"/>
      <c r="C272" s="66"/>
      <c r="D272" s="66"/>
      <c r="E272" s="355"/>
      <c r="F272" s="109"/>
      <c r="G272" s="479"/>
      <c r="H272" s="78"/>
      <c r="I272" s="144"/>
    </row>
    <row r="273" spans="1:10" ht="16" x14ac:dyDescent="0.2">
      <c r="A273" s="63"/>
      <c r="B273" s="75" t="s">
        <v>786</v>
      </c>
      <c r="C273" s="66" t="s">
        <v>787</v>
      </c>
      <c r="D273" s="66" t="s">
        <v>411</v>
      </c>
      <c r="E273" s="355">
        <v>10000</v>
      </c>
      <c r="F273" s="109">
        <v>0</v>
      </c>
      <c r="G273" s="479">
        <v>0.66</v>
      </c>
      <c r="H273" s="78">
        <f>SUM(F273:G273)</f>
        <v>0.66</v>
      </c>
      <c r="I273" s="144">
        <f>SUM(H273:H275)</f>
        <v>1.52</v>
      </c>
      <c r="J273" s="23"/>
    </row>
    <row r="274" spans="1:10" ht="16" x14ac:dyDescent="0.2">
      <c r="A274" s="63"/>
      <c r="B274" s="75" t="s">
        <v>786</v>
      </c>
      <c r="C274" s="66" t="s">
        <v>787</v>
      </c>
      <c r="D274" s="66" t="s">
        <v>413</v>
      </c>
      <c r="E274" s="355">
        <v>10000</v>
      </c>
      <c r="F274" s="109">
        <v>0.42</v>
      </c>
      <c r="G274" s="479"/>
      <c r="H274" s="78">
        <f>F274</f>
        <v>0.42</v>
      </c>
      <c r="I274" s="144"/>
      <c r="J274" s="23"/>
    </row>
    <row r="275" spans="1:10" ht="16" x14ac:dyDescent="0.2">
      <c r="A275" s="63"/>
      <c r="B275" s="75" t="s">
        <v>786</v>
      </c>
      <c r="C275" s="66" t="s">
        <v>787</v>
      </c>
      <c r="D275" s="66" t="s">
        <v>418</v>
      </c>
      <c r="E275" s="355">
        <v>10000</v>
      </c>
      <c r="F275" s="109">
        <v>0.44</v>
      </c>
      <c r="G275" s="479"/>
      <c r="H275" s="78">
        <f>F275</f>
        <v>0.44</v>
      </c>
      <c r="I275" s="144"/>
      <c r="J275" s="23"/>
    </row>
    <row r="276" spans="1:10" ht="16" x14ac:dyDescent="0.2">
      <c r="A276" s="63"/>
      <c r="B276" s="75"/>
      <c r="C276" s="66"/>
      <c r="D276" s="66"/>
      <c r="E276" s="355"/>
      <c r="F276" s="78"/>
      <c r="G276" s="277"/>
      <c r="H276" s="78"/>
      <c r="I276" s="144"/>
      <c r="J276" s="23"/>
    </row>
    <row r="277" spans="1:10" ht="16" x14ac:dyDescent="0.2">
      <c r="A277" s="63"/>
      <c r="B277" s="290">
        <v>2235</v>
      </c>
      <c r="C277" s="66" t="s">
        <v>527</v>
      </c>
      <c r="D277" s="66" t="s">
        <v>411</v>
      </c>
      <c r="E277" s="355">
        <v>10000</v>
      </c>
      <c r="F277" s="109">
        <v>0</v>
      </c>
      <c r="G277" s="479">
        <f>H277-F277</f>
        <v>2.0099999999999998</v>
      </c>
      <c r="H277" s="78">
        <v>2.0099999999999998</v>
      </c>
      <c r="I277" s="144">
        <f>SUM(H277:H282)</f>
        <v>4.8199999999999994</v>
      </c>
      <c r="J277" s="23"/>
    </row>
    <row r="278" spans="1:10" ht="16" x14ac:dyDescent="0.2">
      <c r="A278" s="63"/>
      <c r="B278" s="290" t="s">
        <v>535</v>
      </c>
      <c r="C278" s="66" t="s">
        <v>527</v>
      </c>
      <c r="D278" s="66" t="s">
        <v>417</v>
      </c>
      <c r="E278" s="355">
        <v>5000</v>
      </c>
      <c r="F278" s="109">
        <v>1.42</v>
      </c>
      <c r="G278" s="479"/>
      <c r="H278" s="78">
        <f>F278</f>
        <v>1.42</v>
      </c>
      <c r="I278" s="144"/>
      <c r="J278" s="23"/>
    </row>
    <row r="279" spans="1:10" ht="16" x14ac:dyDescent="0.2">
      <c r="A279" s="63"/>
      <c r="B279" s="290" t="s">
        <v>535</v>
      </c>
      <c r="C279" s="66" t="s">
        <v>527</v>
      </c>
      <c r="D279" s="66" t="s">
        <v>412</v>
      </c>
      <c r="E279" s="355">
        <v>2000</v>
      </c>
      <c r="F279" s="109">
        <v>0.68</v>
      </c>
      <c r="G279" s="479"/>
      <c r="H279" s="78">
        <f>F279</f>
        <v>0.68</v>
      </c>
      <c r="I279" s="144"/>
      <c r="J279" s="23"/>
    </row>
    <row r="280" spans="1:10" ht="16" x14ac:dyDescent="0.2">
      <c r="A280" s="63"/>
      <c r="B280" s="290" t="s">
        <v>535</v>
      </c>
      <c r="C280" s="66" t="s">
        <v>527</v>
      </c>
      <c r="D280" s="66" t="s">
        <v>413</v>
      </c>
      <c r="E280" s="355">
        <v>10000</v>
      </c>
      <c r="F280" s="109">
        <v>0.42</v>
      </c>
      <c r="G280" s="479"/>
      <c r="H280" s="78">
        <f>F280</f>
        <v>0.42</v>
      </c>
      <c r="I280" s="144"/>
      <c r="J280" s="23"/>
    </row>
    <row r="281" spans="1:10" ht="16" x14ac:dyDescent="0.2">
      <c r="A281" s="63"/>
      <c r="B281" s="290" t="s">
        <v>535</v>
      </c>
      <c r="C281" s="66" t="s">
        <v>527</v>
      </c>
      <c r="D281" s="66" t="s">
        <v>418</v>
      </c>
      <c r="E281" s="355">
        <v>5000</v>
      </c>
      <c r="F281" s="109">
        <v>0.22</v>
      </c>
      <c r="G281" s="479"/>
      <c r="H281" s="78">
        <f>F281</f>
        <v>0.22</v>
      </c>
      <c r="I281" s="144"/>
      <c r="J281" s="23"/>
    </row>
    <row r="282" spans="1:10" ht="16" x14ac:dyDescent="0.2">
      <c r="A282" s="63"/>
      <c r="B282" s="290" t="s">
        <v>535</v>
      </c>
      <c r="C282" s="66" t="s">
        <v>527</v>
      </c>
      <c r="D282" s="66" t="s">
        <v>414</v>
      </c>
      <c r="E282" s="355">
        <v>2000</v>
      </c>
      <c r="F282" s="109">
        <v>7.0000000000000007E-2</v>
      </c>
      <c r="G282" s="479"/>
      <c r="H282" s="78">
        <f>F282</f>
        <v>7.0000000000000007E-2</v>
      </c>
      <c r="I282" s="144"/>
      <c r="J282" s="23"/>
    </row>
    <row r="283" spans="1:10" ht="16" x14ac:dyDescent="0.2">
      <c r="A283" s="63"/>
      <c r="B283" s="23"/>
      <c r="C283" s="66"/>
      <c r="D283" s="66"/>
      <c r="E283" s="355"/>
      <c r="F283" s="78"/>
      <c r="G283" s="277"/>
      <c r="H283" s="78"/>
      <c r="I283" s="144"/>
      <c r="J283" s="23"/>
    </row>
    <row r="284" spans="1:10" ht="16" x14ac:dyDescent="0.2">
      <c r="A284" s="63"/>
      <c r="B284" s="275">
        <v>2245</v>
      </c>
      <c r="C284" s="66" t="s">
        <v>639</v>
      </c>
      <c r="D284" s="66" t="s">
        <v>411</v>
      </c>
      <c r="E284" s="355">
        <v>10000</v>
      </c>
      <c r="F284" s="109">
        <v>0</v>
      </c>
      <c r="G284" s="479">
        <v>3.08</v>
      </c>
      <c r="H284" s="78">
        <f>F284+G284</f>
        <v>3.08</v>
      </c>
      <c r="I284" s="144">
        <f>SUM(H284:H285)</f>
        <v>3.5</v>
      </c>
      <c r="J284" s="23"/>
    </row>
    <row r="285" spans="1:10" ht="16" x14ac:dyDescent="0.2">
      <c r="A285" s="63"/>
      <c r="B285" s="275">
        <v>2245</v>
      </c>
      <c r="C285" s="66" t="s">
        <v>639</v>
      </c>
      <c r="D285" s="66" t="s">
        <v>413</v>
      </c>
      <c r="E285" s="355">
        <v>10000</v>
      </c>
      <c r="F285" s="109">
        <v>0.42</v>
      </c>
      <c r="G285" s="479"/>
      <c r="H285" s="78">
        <f>F285</f>
        <v>0.42</v>
      </c>
      <c r="I285" s="144"/>
      <c r="J285" s="23"/>
    </row>
    <row r="286" spans="1:10" ht="16" x14ac:dyDescent="0.2">
      <c r="A286" s="63"/>
      <c r="B286" s="275"/>
      <c r="C286" s="66"/>
      <c r="D286" s="66"/>
      <c r="E286" s="355"/>
      <c r="F286" s="78"/>
      <c r="G286" s="277"/>
      <c r="H286" s="78"/>
      <c r="I286" s="144"/>
      <c r="J286" s="23"/>
    </row>
    <row r="287" spans="1:10" ht="16" x14ac:dyDescent="0.2">
      <c r="A287" s="63"/>
      <c r="B287" s="275">
        <v>2281</v>
      </c>
      <c r="C287" s="66" t="s">
        <v>773</v>
      </c>
      <c r="D287" s="66" t="s">
        <v>411</v>
      </c>
      <c r="E287" s="355">
        <v>40000</v>
      </c>
      <c r="F287" s="109">
        <v>24.06</v>
      </c>
      <c r="G287" s="479">
        <f>H287-F287</f>
        <v>8.02</v>
      </c>
      <c r="H287" s="78">
        <v>32.08</v>
      </c>
      <c r="I287" s="144">
        <f>SUM(H287:H290)</f>
        <v>47.49</v>
      </c>
      <c r="J287" s="23"/>
    </row>
    <row r="288" spans="1:10" ht="16" x14ac:dyDescent="0.2">
      <c r="A288" s="63"/>
      <c r="B288" s="275">
        <v>2281</v>
      </c>
      <c r="C288" s="66" t="s">
        <v>773</v>
      </c>
      <c r="D288" s="66" t="s">
        <v>417</v>
      </c>
      <c r="E288" s="355">
        <v>10000</v>
      </c>
      <c r="F288" s="109">
        <v>11.57</v>
      </c>
      <c r="G288" s="479"/>
      <c r="H288" s="78">
        <f>F288</f>
        <v>11.57</v>
      </c>
      <c r="I288" s="144"/>
      <c r="J288" s="23"/>
    </row>
    <row r="289" spans="1:10" ht="16" x14ac:dyDescent="0.2">
      <c r="A289" s="63"/>
      <c r="B289" s="275">
        <v>2281</v>
      </c>
      <c r="C289" s="66" t="s">
        <v>773</v>
      </c>
      <c r="D289" s="66" t="s">
        <v>412</v>
      </c>
      <c r="E289" s="355">
        <v>10000</v>
      </c>
      <c r="F289" s="109">
        <v>3.42</v>
      </c>
      <c r="G289" s="479"/>
      <c r="H289" s="78">
        <f>F289</f>
        <v>3.42</v>
      </c>
      <c r="I289" s="144"/>
      <c r="J289" s="23"/>
    </row>
    <row r="290" spans="1:10" ht="16" x14ac:dyDescent="0.2">
      <c r="A290" s="63"/>
      <c r="B290" s="275">
        <v>2281</v>
      </c>
      <c r="C290" s="66" t="s">
        <v>773</v>
      </c>
      <c r="D290" s="66" t="s">
        <v>413</v>
      </c>
      <c r="E290" s="355">
        <v>10000</v>
      </c>
      <c r="F290" s="109">
        <v>0.42</v>
      </c>
      <c r="G290" s="479"/>
      <c r="H290" s="78">
        <f>F290</f>
        <v>0.42</v>
      </c>
      <c r="I290" s="144"/>
      <c r="J290" s="23"/>
    </row>
    <row r="291" spans="1:10" ht="16" x14ac:dyDescent="0.2">
      <c r="A291" s="63"/>
      <c r="B291" s="75"/>
      <c r="C291" s="66"/>
      <c r="D291" s="66"/>
      <c r="E291" s="355"/>
      <c r="F291" s="78"/>
      <c r="G291" s="277"/>
      <c r="H291" s="78"/>
      <c r="I291" s="144"/>
      <c r="J291" s="23"/>
    </row>
    <row r="292" spans="1:10" ht="16" x14ac:dyDescent="0.2">
      <c r="A292" s="63"/>
      <c r="B292" s="75" t="s">
        <v>591</v>
      </c>
      <c r="C292" s="66" t="s">
        <v>367</v>
      </c>
      <c r="D292" s="66" t="s">
        <v>411</v>
      </c>
      <c r="E292" s="355">
        <v>10000</v>
      </c>
      <c r="F292" s="109">
        <v>0</v>
      </c>
      <c r="G292" s="479">
        <f>H292-F292</f>
        <v>5.0199999999999996</v>
      </c>
      <c r="H292" s="78">
        <v>5.0199999999999996</v>
      </c>
      <c r="I292" s="144">
        <f>SUM(H292:H295)</f>
        <v>10.879999999999999</v>
      </c>
      <c r="J292" s="23"/>
    </row>
    <row r="293" spans="1:10" ht="16" x14ac:dyDescent="0.2">
      <c r="A293" s="63"/>
      <c r="B293" s="75" t="s">
        <v>591</v>
      </c>
      <c r="C293" s="66" t="s">
        <v>367</v>
      </c>
      <c r="D293" s="66" t="s">
        <v>412</v>
      </c>
      <c r="E293" s="355">
        <v>10000</v>
      </c>
      <c r="F293" s="109">
        <v>3.42</v>
      </c>
      <c r="G293" s="479"/>
      <c r="H293" s="78">
        <f>F293</f>
        <v>3.42</v>
      </c>
      <c r="I293" s="144"/>
      <c r="J293" s="23"/>
    </row>
    <row r="294" spans="1:10" ht="16" x14ac:dyDescent="0.2">
      <c r="A294" s="63"/>
      <c r="B294" s="75" t="s">
        <v>591</v>
      </c>
      <c r="C294" s="66" t="s">
        <v>367</v>
      </c>
      <c r="D294" s="66" t="s">
        <v>413</v>
      </c>
      <c r="E294" s="355">
        <v>50000</v>
      </c>
      <c r="F294" s="109">
        <v>2.09</v>
      </c>
      <c r="G294" s="479"/>
      <c r="H294" s="78">
        <f>F294</f>
        <v>2.09</v>
      </c>
      <c r="I294" s="144"/>
      <c r="J294" s="23"/>
    </row>
    <row r="295" spans="1:10" ht="16" x14ac:dyDescent="0.2">
      <c r="A295" s="63"/>
      <c r="B295" s="75" t="s">
        <v>591</v>
      </c>
      <c r="C295" s="66" t="s">
        <v>367</v>
      </c>
      <c r="D295" s="66" t="s">
        <v>414</v>
      </c>
      <c r="E295" s="355">
        <v>10000</v>
      </c>
      <c r="F295" s="109">
        <v>0.35</v>
      </c>
      <c r="G295" s="479"/>
      <c r="H295" s="78">
        <f>F295</f>
        <v>0.35</v>
      </c>
      <c r="I295" s="144"/>
      <c r="J295" s="23"/>
    </row>
    <row r="296" spans="1:10" ht="16" x14ac:dyDescent="0.2">
      <c r="A296" s="63"/>
      <c r="B296" s="75"/>
      <c r="C296" s="70"/>
      <c r="D296" s="173"/>
      <c r="E296" s="355"/>
      <c r="F296" s="130"/>
      <c r="G296" s="493"/>
      <c r="H296" s="130"/>
      <c r="I296" s="192"/>
      <c r="J296" s="23"/>
    </row>
    <row r="297" spans="1:10" ht="16" x14ac:dyDescent="0.2">
      <c r="A297" s="63"/>
      <c r="B297" s="75" t="s">
        <v>593</v>
      </c>
      <c r="C297" s="70" t="s">
        <v>374</v>
      </c>
      <c r="D297" s="70" t="s">
        <v>411</v>
      </c>
      <c r="E297" s="355">
        <v>10000</v>
      </c>
      <c r="F297" s="111">
        <v>0</v>
      </c>
      <c r="G297" s="479">
        <f>H297-F297</f>
        <v>5.0199999999999996</v>
      </c>
      <c r="H297" s="130">
        <v>5.0199999999999996</v>
      </c>
      <c r="I297" s="192">
        <f>H297</f>
        <v>5.0199999999999996</v>
      </c>
      <c r="J297" s="23"/>
    </row>
    <row r="298" spans="1:10" ht="16" x14ac:dyDescent="0.2">
      <c r="A298" s="63"/>
      <c r="B298" s="75"/>
      <c r="C298" s="70"/>
      <c r="D298" s="70"/>
      <c r="E298" s="355"/>
      <c r="F298" s="111"/>
      <c r="G298" s="479"/>
      <c r="H298" s="130"/>
      <c r="I298" s="192"/>
      <c r="J298" s="23"/>
    </row>
    <row r="299" spans="1:10" ht="16" x14ac:dyDescent="0.2">
      <c r="A299" s="63"/>
      <c r="B299" s="75" t="s">
        <v>721</v>
      </c>
      <c r="C299" s="70" t="s">
        <v>722</v>
      </c>
      <c r="D299" s="70" t="s">
        <v>926</v>
      </c>
      <c r="E299" s="355">
        <v>10000</v>
      </c>
      <c r="F299" s="130">
        <v>0</v>
      </c>
      <c r="G299" s="277">
        <v>2.0099999999999998</v>
      </c>
      <c r="H299" s="130"/>
      <c r="I299" s="192">
        <v>2.0099999999999998</v>
      </c>
      <c r="J299" s="23" t="s">
        <v>927</v>
      </c>
    </row>
    <row r="300" spans="1:10" ht="16" x14ac:dyDescent="0.2">
      <c r="A300" s="63"/>
      <c r="B300" s="75"/>
      <c r="C300" s="70"/>
      <c r="D300" s="70"/>
      <c r="E300" s="355"/>
      <c r="F300" s="130"/>
      <c r="G300" s="277"/>
      <c r="H300" s="130"/>
      <c r="I300" s="192"/>
      <c r="J300" s="23"/>
    </row>
    <row r="301" spans="1:10" ht="16" x14ac:dyDescent="0.2">
      <c r="A301" s="63"/>
      <c r="B301" s="75" t="s">
        <v>759</v>
      </c>
      <c r="C301" s="70" t="s">
        <v>753</v>
      </c>
      <c r="D301" s="70" t="s">
        <v>411</v>
      </c>
      <c r="E301" s="355">
        <v>10000</v>
      </c>
      <c r="F301" s="111">
        <v>0</v>
      </c>
      <c r="G301" s="479">
        <v>0.53</v>
      </c>
      <c r="H301" s="130">
        <f>SUM(F301:G301)</f>
        <v>0.53</v>
      </c>
      <c r="I301" s="192">
        <f>SUM(H301:H302)</f>
        <v>0.95</v>
      </c>
      <c r="J301" s="23"/>
    </row>
    <row r="302" spans="1:10" ht="16" x14ac:dyDescent="0.2">
      <c r="A302" s="63"/>
      <c r="B302" s="75" t="s">
        <v>759</v>
      </c>
      <c r="C302" s="70" t="s">
        <v>753</v>
      </c>
      <c r="D302" s="70" t="s">
        <v>413</v>
      </c>
      <c r="E302" s="355">
        <v>10000</v>
      </c>
      <c r="F302" s="111">
        <v>0.42</v>
      </c>
      <c r="G302" s="479"/>
      <c r="H302" s="130">
        <v>0.42</v>
      </c>
      <c r="I302" s="192"/>
      <c r="J302" s="23"/>
    </row>
    <row r="303" spans="1:10" ht="16" x14ac:dyDescent="0.2">
      <c r="A303" s="63"/>
      <c r="B303" s="75"/>
      <c r="C303" s="70"/>
      <c r="D303" s="70"/>
      <c r="E303" s="355"/>
      <c r="F303" s="130"/>
      <c r="G303" s="277"/>
      <c r="H303" s="130"/>
      <c r="I303" s="192"/>
      <c r="J303" s="23"/>
    </row>
    <row r="304" spans="1:10" ht="16" x14ac:dyDescent="0.2">
      <c r="A304" s="63"/>
      <c r="B304" s="75" t="s">
        <v>642</v>
      </c>
      <c r="C304" s="70" t="s">
        <v>641</v>
      </c>
      <c r="D304" s="70" t="s">
        <v>411</v>
      </c>
      <c r="E304" s="355">
        <v>40000</v>
      </c>
      <c r="F304" s="111">
        <f>H304-G304</f>
        <v>1.98</v>
      </c>
      <c r="G304" s="479">
        <v>0.66</v>
      </c>
      <c r="H304" s="130">
        <v>2.64</v>
      </c>
      <c r="I304" s="192">
        <f>SUM(H304:H305)</f>
        <v>5.98</v>
      </c>
      <c r="J304" s="23"/>
    </row>
    <row r="305" spans="1:10" ht="16" x14ac:dyDescent="0.2">
      <c r="A305" s="63"/>
      <c r="B305" s="75" t="s">
        <v>642</v>
      </c>
      <c r="C305" s="70" t="s">
        <v>641</v>
      </c>
      <c r="D305" s="70" t="s">
        <v>413</v>
      </c>
      <c r="E305" s="355">
        <v>80000</v>
      </c>
      <c r="F305" s="111">
        <v>3.34</v>
      </c>
      <c r="G305" s="479"/>
      <c r="H305" s="130">
        <f>F305</f>
        <v>3.34</v>
      </c>
      <c r="I305" s="192"/>
      <c r="J305" s="23"/>
    </row>
    <row r="306" spans="1:10" ht="16" x14ac:dyDescent="0.2">
      <c r="A306" s="63"/>
      <c r="B306" s="75"/>
      <c r="C306" s="70"/>
      <c r="D306" s="70"/>
      <c r="E306" s="355"/>
      <c r="F306" s="130"/>
      <c r="G306" s="493"/>
      <c r="H306" s="130"/>
      <c r="I306" s="192"/>
      <c r="J306" s="23"/>
    </row>
    <row r="307" spans="1:10" ht="16" x14ac:dyDescent="0.2">
      <c r="A307" s="63"/>
      <c r="B307" s="75" t="s">
        <v>594</v>
      </c>
      <c r="C307" s="66" t="s">
        <v>72</v>
      </c>
      <c r="D307" s="66" t="s">
        <v>411</v>
      </c>
      <c r="E307" s="355">
        <v>10000</v>
      </c>
      <c r="F307" s="109">
        <v>0</v>
      </c>
      <c r="G307" s="479">
        <f>H307-F307</f>
        <v>8.02</v>
      </c>
      <c r="H307" s="78">
        <v>8.02</v>
      </c>
      <c r="I307" s="144">
        <f>H307</f>
        <v>8.02</v>
      </c>
      <c r="J307" s="23"/>
    </row>
    <row r="308" spans="1:10" ht="16" x14ac:dyDescent="0.2">
      <c r="A308" s="63"/>
      <c r="B308" s="75"/>
      <c r="C308" s="66"/>
      <c r="D308" s="66"/>
      <c r="E308" s="355"/>
      <c r="F308" s="78"/>
      <c r="G308" s="277"/>
      <c r="H308" s="78"/>
      <c r="I308" s="144"/>
      <c r="J308" s="23"/>
    </row>
    <row r="309" spans="1:10" ht="16" x14ac:dyDescent="0.2">
      <c r="A309" s="63"/>
      <c r="B309" s="75" t="s">
        <v>595</v>
      </c>
      <c r="C309" s="66" t="s">
        <v>118</v>
      </c>
      <c r="D309" s="66" t="s">
        <v>411</v>
      </c>
      <c r="E309" s="358">
        <v>10000</v>
      </c>
      <c r="F309" s="109">
        <v>0</v>
      </c>
      <c r="G309" s="479">
        <f>H309-F309</f>
        <v>8.02</v>
      </c>
      <c r="H309" s="79">
        <v>8.02</v>
      </c>
      <c r="I309" s="144">
        <f>SUM(H309:H310)</f>
        <v>12.2</v>
      </c>
      <c r="J309" s="23"/>
    </row>
    <row r="310" spans="1:10" ht="16" x14ac:dyDescent="0.2">
      <c r="A310" s="63"/>
      <c r="B310" s="75" t="s">
        <v>595</v>
      </c>
      <c r="C310" s="66" t="s">
        <v>118</v>
      </c>
      <c r="D310" s="66" t="s">
        <v>413</v>
      </c>
      <c r="E310" s="358">
        <v>100000</v>
      </c>
      <c r="F310" s="109">
        <v>4.18</v>
      </c>
      <c r="G310" s="479"/>
      <c r="H310" s="79">
        <f>F310</f>
        <v>4.18</v>
      </c>
      <c r="I310" s="144"/>
      <c r="J310" s="23"/>
    </row>
    <row r="311" spans="1:10" ht="16" x14ac:dyDescent="0.2">
      <c r="A311" s="63"/>
      <c r="B311" s="75"/>
      <c r="C311" s="66"/>
      <c r="D311" s="66"/>
      <c r="E311" s="358"/>
      <c r="F311" s="78"/>
      <c r="G311" s="277"/>
      <c r="H311" s="79"/>
      <c r="I311" s="144"/>
      <c r="J311" s="23"/>
    </row>
    <row r="312" spans="1:10" ht="16" x14ac:dyDescent="0.2">
      <c r="A312" s="63"/>
      <c r="B312" s="75" t="s">
        <v>596</v>
      </c>
      <c r="C312" s="66" t="s">
        <v>62</v>
      </c>
      <c r="D312" s="66" t="s">
        <v>411</v>
      </c>
      <c r="E312" s="355">
        <v>200000</v>
      </c>
      <c r="F312" s="109">
        <f>H312-G312</f>
        <v>58.52</v>
      </c>
      <c r="G312" s="479">
        <v>3.08</v>
      </c>
      <c r="H312" s="78">
        <v>61.6</v>
      </c>
      <c r="I312" s="144">
        <f>SUM(H312:H315)</f>
        <v>73.72999999999999</v>
      </c>
      <c r="J312" s="23"/>
    </row>
    <row r="313" spans="1:10" ht="16" x14ac:dyDescent="0.2">
      <c r="A313" s="63"/>
      <c r="B313" s="75" t="s">
        <v>596</v>
      </c>
      <c r="C313" s="66" t="s">
        <v>62</v>
      </c>
      <c r="D313" s="66" t="s">
        <v>412</v>
      </c>
      <c r="E313" s="358">
        <v>10000</v>
      </c>
      <c r="F313" s="109">
        <v>3.42</v>
      </c>
      <c r="G313" s="479"/>
      <c r="H313" s="79">
        <f>F313</f>
        <v>3.42</v>
      </c>
      <c r="I313" s="144"/>
      <c r="J313" s="23"/>
    </row>
    <row r="314" spans="1:10" ht="16" x14ac:dyDescent="0.2">
      <c r="A314" s="63"/>
      <c r="B314" s="75" t="s">
        <v>596</v>
      </c>
      <c r="C314" s="66" t="s">
        <v>62</v>
      </c>
      <c r="D314" s="66" t="s">
        <v>413</v>
      </c>
      <c r="E314" s="355">
        <v>200000</v>
      </c>
      <c r="F314" s="109">
        <v>8.36</v>
      </c>
      <c r="G314" s="479"/>
      <c r="H314" s="79">
        <f>F314</f>
        <v>8.36</v>
      </c>
      <c r="I314" s="144"/>
      <c r="J314" s="23"/>
    </row>
    <row r="315" spans="1:10" ht="16" x14ac:dyDescent="0.2">
      <c r="A315" s="63"/>
      <c r="B315" s="75" t="s">
        <v>596</v>
      </c>
      <c r="C315" s="66" t="s">
        <v>62</v>
      </c>
      <c r="D315" s="66" t="s">
        <v>414</v>
      </c>
      <c r="E315" s="358">
        <v>10000</v>
      </c>
      <c r="F315" s="109">
        <v>0.35</v>
      </c>
      <c r="G315" s="479"/>
      <c r="H315" s="79">
        <f>F315</f>
        <v>0.35</v>
      </c>
      <c r="I315" s="144"/>
      <c r="J315" s="23"/>
    </row>
    <row r="316" spans="1:10" ht="16" x14ac:dyDescent="0.2">
      <c r="A316" s="63"/>
      <c r="B316" s="75"/>
      <c r="C316" s="66"/>
      <c r="D316" s="66"/>
      <c r="E316" s="358"/>
      <c r="F316" s="78"/>
      <c r="G316" s="277"/>
      <c r="H316" s="79"/>
      <c r="I316" s="144"/>
      <c r="J316" s="23"/>
    </row>
    <row r="317" spans="1:10" ht="16" x14ac:dyDescent="0.2">
      <c r="A317" s="63"/>
      <c r="B317" s="75" t="s">
        <v>597</v>
      </c>
      <c r="C317" s="66" t="s">
        <v>38</v>
      </c>
      <c r="D317" s="66" t="s">
        <v>411</v>
      </c>
      <c r="E317" s="355">
        <v>20000</v>
      </c>
      <c r="F317" s="109">
        <f>H317-G317</f>
        <v>5.0199999999999996</v>
      </c>
      <c r="G317" s="479">
        <v>5.0199999999999996</v>
      </c>
      <c r="H317" s="78">
        <v>10.039999999999999</v>
      </c>
      <c r="I317" s="144">
        <f>SUM(H317:H320)</f>
        <v>14.649999999999999</v>
      </c>
      <c r="J317" s="211"/>
    </row>
    <row r="318" spans="1:10" ht="16" x14ac:dyDescent="0.2">
      <c r="A318" s="63"/>
      <c r="B318" s="75" t="s">
        <v>597</v>
      </c>
      <c r="C318" s="66" t="s">
        <v>38</v>
      </c>
      <c r="D318" s="66" t="s">
        <v>412</v>
      </c>
      <c r="E318" s="355">
        <v>10000</v>
      </c>
      <c r="F318" s="109">
        <v>3.42</v>
      </c>
      <c r="G318" s="479"/>
      <c r="H318" s="78">
        <f>F318</f>
        <v>3.42</v>
      </c>
      <c r="I318" s="144"/>
      <c r="J318" s="23"/>
    </row>
    <row r="319" spans="1:10" ht="16" x14ac:dyDescent="0.2">
      <c r="A319" s="63"/>
      <c r="B319" s="75" t="s">
        <v>597</v>
      </c>
      <c r="C319" s="66" t="s">
        <v>38</v>
      </c>
      <c r="D319" s="66" t="s">
        <v>413</v>
      </c>
      <c r="E319" s="355">
        <v>20000</v>
      </c>
      <c r="F319" s="109">
        <v>0.84</v>
      </c>
      <c r="G319" s="479"/>
      <c r="H319" s="78">
        <f>F319</f>
        <v>0.84</v>
      </c>
      <c r="I319" s="144"/>
      <c r="J319" s="23"/>
    </row>
    <row r="320" spans="1:10" ht="16" x14ac:dyDescent="0.2">
      <c r="A320" s="63"/>
      <c r="B320" s="75" t="s">
        <v>597</v>
      </c>
      <c r="C320" s="66" t="s">
        <v>38</v>
      </c>
      <c r="D320" s="66" t="s">
        <v>414</v>
      </c>
      <c r="E320" s="355">
        <v>10000</v>
      </c>
      <c r="F320" s="109">
        <v>0.35</v>
      </c>
      <c r="G320" s="479"/>
      <c r="H320" s="78">
        <f>F320</f>
        <v>0.35</v>
      </c>
      <c r="I320" s="144"/>
      <c r="J320" s="23"/>
    </row>
    <row r="321" spans="1:19" ht="16" x14ac:dyDescent="0.2">
      <c r="A321" s="63"/>
      <c r="B321" s="75"/>
      <c r="C321" s="66"/>
      <c r="D321" s="66"/>
      <c r="E321" s="355"/>
      <c r="F321" s="78"/>
      <c r="G321" s="277"/>
      <c r="H321" s="78"/>
      <c r="I321" s="144"/>
      <c r="J321" s="23"/>
    </row>
    <row r="322" spans="1:19" ht="16" x14ac:dyDescent="0.2">
      <c r="A322" s="63"/>
      <c r="B322" s="75" t="s">
        <v>727</v>
      </c>
      <c r="C322" s="66" t="s">
        <v>744</v>
      </c>
      <c r="D322" s="66" t="s">
        <v>411</v>
      </c>
      <c r="E322" s="355">
        <v>50000</v>
      </c>
      <c r="F322" s="109">
        <f>H322-G322</f>
        <v>3.6399999999999997</v>
      </c>
      <c r="G322" s="479">
        <v>0.91</v>
      </c>
      <c r="H322" s="78">
        <v>4.55</v>
      </c>
      <c r="I322" s="144">
        <f>SUM(H322:H324)</f>
        <v>10.059999999999999</v>
      </c>
      <c r="J322" s="23"/>
    </row>
    <row r="323" spans="1:19" ht="16" x14ac:dyDescent="0.2">
      <c r="A323" s="63"/>
      <c r="B323" s="75" t="s">
        <v>727</v>
      </c>
      <c r="C323" s="66" t="s">
        <v>744</v>
      </c>
      <c r="D323" s="66" t="s">
        <v>412</v>
      </c>
      <c r="E323" s="355">
        <v>10000</v>
      </c>
      <c r="F323" s="109">
        <v>3.42</v>
      </c>
      <c r="G323" s="479"/>
      <c r="H323" s="78">
        <v>3.42</v>
      </c>
      <c r="I323" s="144"/>
      <c r="J323" s="23"/>
    </row>
    <row r="324" spans="1:19" ht="16" x14ac:dyDescent="0.2">
      <c r="A324" s="63"/>
      <c r="B324" s="75" t="s">
        <v>727</v>
      </c>
      <c r="C324" s="66" t="s">
        <v>744</v>
      </c>
      <c r="D324" s="66" t="s">
        <v>413</v>
      </c>
      <c r="E324" s="355">
        <v>50000</v>
      </c>
      <c r="F324" s="109">
        <v>2.09</v>
      </c>
      <c r="G324" s="479"/>
      <c r="H324" s="78">
        <v>2.09</v>
      </c>
      <c r="I324" s="144"/>
      <c r="J324" s="23"/>
    </row>
    <row r="325" spans="1:19" ht="16" x14ac:dyDescent="0.2">
      <c r="A325" s="63"/>
      <c r="B325" s="75"/>
      <c r="C325" s="66"/>
      <c r="D325" s="66"/>
      <c r="E325" s="355"/>
      <c r="F325" s="78"/>
      <c r="G325" s="277"/>
      <c r="H325" s="78"/>
      <c r="I325" s="144"/>
      <c r="J325" s="23"/>
    </row>
    <row r="326" spans="1:19" ht="16" x14ac:dyDescent="0.2">
      <c r="A326" s="63"/>
      <c r="B326" s="75"/>
      <c r="C326" s="66"/>
      <c r="D326" s="66"/>
      <c r="E326" s="355"/>
      <c r="F326" s="78"/>
      <c r="G326" s="277"/>
      <c r="H326" s="78"/>
      <c r="I326" s="144"/>
      <c r="J326" s="23"/>
    </row>
    <row r="327" spans="1:19" ht="16" x14ac:dyDescent="0.2">
      <c r="A327" s="63"/>
      <c r="B327" s="75" t="s">
        <v>599</v>
      </c>
      <c r="C327" s="66" t="s">
        <v>186</v>
      </c>
      <c r="D327" s="66" t="s">
        <v>411</v>
      </c>
      <c r="E327" s="355">
        <v>250000</v>
      </c>
      <c r="F327" s="109">
        <f>H327-G327</f>
        <v>73.92</v>
      </c>
      <c r="G327" s="479">
        <v>3.08</v>
      </c>
      <c r="H327" s="78">
        <v>77</v>
      </c>
      <c r="I327" s="144">
        <f>SUM(H327:H330)</f>
        <v>128.92000000000002</v>
      </c>
      <c r="J327" s="23"/>
    </row>
    <row r="328" spans="1:19" ht="16" x14ac:dyDescent="0.2">
      <c r="A328" s="63"/>
      <c r="B328" s="75" t="s">
        <v>599</v>
      </c>
      <c r="C328" s="66" t="s">
        <v>186</v>
      </c>
      <c r="D328" s="66" t="s">
        <v>417</v>
      </c>
      <c r="E328" s="355">
        <v>45000</v>
      </c>
      <c r="F328" s="109">
        <v>30.47</v>
      </c>
      <c r="G328" s="479"/>
      <c r="H328" s="78">
        <v>30.47</v>
      </c>
      <c r="I328" s="144"/>
      <c r="J328" s="23"/>
    </row>
    <row r="329" spans="1:19" ht="16" x14ac:dyDescent="0.2">
      <c r="A329" s="63"/>
      <c r="B329" s="75" t="s">
        <v>599</v>
      </c>
      <c r="C329" s="66" t="s">
        <v>186</v>
      </c>
      <c r="D329" s="66" t="s">
        <v>413</v>
      </c>
      <c r="E329" s="355">
        <v>250000</v>
      </c>
      <c r="F329" s="109">
        <v>10.45</v>
      </c>
      <c r="G329" s="479"/>
      <c r="H329" s="78">
        <f>F329</f>
        <v>10.45</v>
      </c>
      <c r="I329" s="144"/>
      <c r="J329" s="23"/>
    </row>
    <row r="330" spans="1:19" ht="16" x14ac:dyDescent="0.2">
      <c r="A330" s="63"/>
      <c r="B330" s="75" t="s">
        <v>599</v>
      </c>
      <c r="C330" s="66" t="s">
        <v>186</v>
      </c>
      <c r="D330" s="66" t="s">
        <v>418</v>
      </c>
      <c r="E330" s="355">
        <v>250000</v>
      </c>
      <c r="F330" s="109">
        <v>11</v>
      </c>
      <c r="G330" s="479"/>
      <c r="H330" s="78">
        <f>F330</f>
        <v>11</v>
      </c>
      <c r="I330" s="144"/>
      <c r="J330" s="23"/>
    </row>
    <row r="331" spans="1:19" ht="16" x14ac:dyDescent="0.2">
      <c r="A331" s="63"/>
      <c r="B331" s="75"/>
      <c r="C331" s="66"/>
      <c r="D331" s="66"/>
      <c r="E331" s="355"/>
      <c r="F331" s="78"/>
      <c r="G331" s="277"/>
      <c r="H331" s="78"/>
      <c r="I331" s="144"/>
      <c r="J331" s="23"/>
    </row>
    <row r="332" spans="1:19" ht="16" x14ac:dyDescent="0.2">
      <c r="A332" s="63"/>
      <c r="B332" s="75"/>
      <c r="C332" s="66"/>
      <c r="D332" s="66"/>
      <c r="E332" s="355"/>
      <c r="F332" s="78"/>
      <c r="G332" s="277"/>
      <c r="H332" s="78"/>
      <c r="I332" s="144"/>
      <c r="J332" s="23"/>
    </row>
    <row r="333" spans="1:19" ht="16" x14ac:dyDescent="0.2">
      <c r="A333" s="63"/>
      <c r="B333" s="75" t="s">
        <v>602</v>
      </c>
      <c r="C333" s="66" t="s">
        <v>135</v>
      </c>
      <c r="D333" s="66" t="s">
        <v>411</v>
      </c>
      <c r="E333" s="355">
        <v>10000</v>
      </c>
      <c r="F333" s="109">
        <v>0</v>
      </c>
      <c r="G333" s="479">
        <f>H333-F333</f>
        <v>8.02</v>
      </c>
      <c r="H333" s="78">
        <v>8.02</v>
      </c>
      <c r="I333" s="144">
        <f>SUM(H333:H337)</f>
        <v>20.37</v>
      </c>
      <c r="J333" s="23"/>
    </row>
    <row r="334" spans="1:19" s="226" customFormat="1" ht="16" x14ac:dyDescent="0.2">
      <c r="A334" s="101"/>
      <c r="B334" s="75" t="s">
        <v>602</v>
      </c>
      <c r="C334" s="66" t="s">
        <v>135</v>
      </c>
      <c r="D334" s="173" t="s">
        <v>412</v>
      </c>
      <c r="E334" s="355">
        <v>10000</v>
      </c>
      <c r="F334" s="109">
        <v>3.42</v>
      </c>
      <c r="G334" s="479"/>
      <c r="H334" s="78">
        <f>F334</f>
        <v>3.42</v>
      </c>
      <c r="I334" s="144"/>
      <c r="J334" s="23"/>
      <c r="K334"/>
      <c r="L334"/>
      <c r="M334"/>
      <c r="N334"/>
      <c r="O334"/>
      <c r="P334"/>
      <c r="Q334"/>
      <c r="R334"/>
      <c r="S334"/>
    </row>
    <row r="335" spans="1:19" ht="16" x14ac:dyDescent="0.2">
      <c r="A335" s="63"/>
      <c r="B335" s="75" t="s">
        <v>602</v>
      </c>
      <c r="C335" s="66" t="s">
        <v>135</v>
      </c>
      <c r="D335" s="173" t="s">
        <v>413</v>
      </c>
      <c r="E335" s="355">
        <v>100000</v>
      </c>
      <c r="F335" s="109">
        <v>4.18</v>
      </c>
      <c r="G335" s="479"/>
      <c r="H335" s="79">
        <f>F335</f>
        <v>4.18</v>
      </c>
      <c r="I335" s="144"/>
      <c r="J335" s="23"/>
    </row>
    <row r="336" spans="1:19" ht="16" x14ac:dyDescent="0.2">
      <c r="A336" s="63"/>
      <c r="B336" s="75" t="s">
        <v>602</v>
      </c>
      <c r="C336" s="66" t="s">
        <v>135</v>
      </c>
      <c r="D336" s="173" t="s">
        <v>418</v>
      </c>
      <c r="E336" s="355">
        <v>100000</v>
      </c>
      <c r="F336" s="109">
        <v>4.4000000000000004</v>
      </c>
      <c r="G336" s="479"/>
      <c r="H336" s="79">
        <f>F336</f>
        <v>4.4000000000000004</v>
      </c>
      <c r="I336" s="144"/>
      <c r="J336" s="23"/>
    </row>
    <row r="337" spans="1:29" ht="16" x14ac:dyDescent="0.2">
      <c r="A337" s="63"/>
      <c r="B337" s="75" t="s">
        <v>602</v>
      </c>
      <c r="C337" s="66" t="s">
        <v>135</v>
      </c>
      <c r="D337" s="173" t="s">
        <v>414</v>
      </c>
      <c r="E337" s="355">
        <v>10000</v>
      </c>
      <c r="F337" s="109">
        <v>0.35</v>
      </c>
      <c r="G337" s="479"/>
      <c r="H337" s="79">
        <f>F337</f>
        <v>0.35</v>
      </c>
      <c r="I337" s="144"/>
      <c r="J337" s="23"/>
    </row>
    <row r="338" spans="1:29" ht="16" x14ac:dyDescent="0.2">
      <c r="A338" s="63"/>
      <c r="B338" s="75"/>
      <c r="C338" s="66"/>
      <c r="D338" s="66"/>
      <c r="E338" s="355"/>
      <c r="F338" s="78"/>
      <c r="G338" s="277"/>
      <c r="H338" s="79"/>
      <c r="I338" s="144"/>
      <c r="J338" s="23"/>
    </row>
    <row r="339" spans="1:29" ht="16" x14ac:dyDescent="0.2">
      <c r="A339" s="63"/>
      <c r="B339" s="75" t="s">
        <v>603</v>
      </c>
      <c r="C339" s="66" t="s">
        <v>42</v>
      </c>
      <c r="D339" s="66" t="s">
        <v>411</v>
      </c>
      <c r="E339" s="355">
        <v>250000</v>
      </c>
      <c r="F339" s="109">
        <v>48.24</v>
      </c>
      <c r="G339" s="479">
        <v>2.0099999999999998</v>
      </c>
      <c r="H339" s="79">
        <f>SUM(F339:G339)</f>
        <v>50.25</v>
      </c>
      <c r="I339" s="144">
        <f>SUM(H339:H344)</f>
        <v>97.52</v>
      </c>
      <c r="J339" s="23"/>
    </row>
    <row r="340" spans="1:29" ht="16" x14ac:dyDescent="0.2">
      <c r="A340" s="63"/>
      <c r="B340" s="75" t="s">
        <v>603</v>
      </c>
      <c r="C340" s="66" t="s">
        <v>42</v>
      </c>
      <c r="D340" s="173" t="s">
        <v>417</v>
      </c>
      <c r="E340" s="355">
        <v>50000</v>
      </c>
      <c r="F340" s="109">
        <v>22.05</v>
      </c>
      <c r="G340" s="479"/>
      <c r="H340" s="79">
        <f>F340</f>
        <v>22.05</v>
      </c>
      <c r="I340" s="144"/>
      <c r="J340" s="23"/>
    </row>
    <row r="341" spans="1:29" ht="16" x14ac:dyDescent="0.2">
      <c r="A341" s="63"/>
      <c r="B341" s="75" t="s">
        <v>603</v>
      </c>
      <c r="C341" s="66" t="s">
        <v>42</v>
      </c>
      <c r="D341" s="173" t="s">
        <v>412</v>
      </c>
      <c r="E341" s="355">
        <v>10000</v>
      </c>
      <c r="F341" s="109">
        <v>3.42</v>
      </c>
      <c r="G341" s="479"/>
      <c r="H341" s="79">
        <f>F341</f>
        <v>3.42</v>
      </c>
      <c r="I341" s="144"/>
      <c r="J341" s="23"/>
    </row>
    <row r="342" spans="1:29" ht="16" x14ac:dyDescent="0.2">
      <c r="A342" s="63"/>
      <c r="B342" s="75" t="s">
        <v>603</v>
      </c>
      <c r="C342" s="66" t="s">
        <v>42</v>
      </c>
      <c r="D342" s="173" t="s">
        <v>413</v>
      </c>
      <c r="E342" s="355">
        <v>250000</v>
      </c>
      <c r="F342" s="109">
        <v>10.45</v>
      </c>
      <c r="G342" s="479"/>
      <c r="H342" s="79">
        <f>F342</f>
        <v>10.45</v>
      </c>
      <c r="I342" s="144"/>
      <c r="J342" s="23"/>
    </row>
    <row r="343" spans="1:29" ht="16" x14ac:dyDescent="0.2">
      <c r="A343" s="63"/>
      <c r="B343" s="75" t="s">
        <v>603</v>
      </c>
      <c r="C343" s="66" t="s">
        <v>42</v>
      </c>
      <c r="D343" s="173" t="s">
        <v>418</v>
      </c>
      <c r="E343" s="355">
        <v>250000</v>
      </c>
      <c r="F343" s="109">
        <v>11</v>
      </c>
      <c r="G343" s="479"/>
      <c r="H343" s="79">
        <f>F343</f>
        <v>11</v>
      </c>
      <c r="I343" s="144"/>
      <c r="J343" s="23"/>
    </row>
    <row r="344" spans="1:29" ht="16" x14ac:dyDescent="0.2">
      <c r="A344" s="63"/>
      <c r="B344" s="75" t="s">
        <v>603</v>
      </c>
      <c r="C344" s="66" t="s">
        <v>42</v>
      </c>
      <c r="D344" s="173" t="s">
        <v>414</v>
      </c>
      <c r="E344" s="355">
        <v>10000</v>
      </c>
      <c r="F344" s="109">
        <v>0.35</v>
      </c>
      <c r="G344" s="479"/>
      <c r="H344" s="79">
        <f>F344</f>
        <v>0.35</v>
      </c>
      <c r="I344" s="144"/>
      <c r="J344" s="23"/>
    </row>
    <row r="345" spans="1:29" ht="16" x14ac:dyDescent="0.2">
      <c r="A345" s="63"/>
      <c r="B345" s="75"/>
      <c r="C345" s="66"/>
      <c r="D345" s="66"/>
      <c r="E345" s="358"/>
      <c r="F345" s="78"/>
      <c r="G345" s="277"/>
      <c r="H345" s="79"/>
      <c r="I345" s="144"/>
      <c r="J345" s="23"/>
    </row>
    <row r="346" spans="1:29" ht="16" x14ac:dyDescent="0.2">
      <c r="A346" s="63"/>
      <c r="B346" s="75" t="s">
        <v>604</v>
      </c>
      <c r="C346" s="66" t="s">
        <v>43</v>
      </c>
      <c r="D346" s="66" t="s">
        <v>411</v>
      </c>
      <c r="E346" s="355">
        <v>180000</v>
      </c>
      <c r="F346" s="109">
        <f>H346-G346</f>
        <v>239.35999999999999</v>
      </c>
      <c r="G346" s="479">
        <v>14.08</v>
      </c>
      <c r="H346" s="78">
        <v>253.44</v>
      </c>
      <c r="I346" s="144">
        <f>SUM(H346:H349)</f>
        <v>278.79000000000002</v>
      </c>
      <c r="J346" s="23"/>
    </row>
    <row r="347" spans="1:29" s="305" customFormat="1" ht="16" x14ac:dyDescent="0.2">
      <c r="A347" s="63"/>
      <c r="B347" s="304" t="s">
        <v>604</v>
      </c>
      <c r="C347" s="66" t="s">
        <v>43</v>
      </c>
      <c r="D347" s="66" t="s">
        <v>417</v>
      </c>
      <c r="E347" s="355">
        <v>5000</v>
      </c>
      <c r="F347" s="109">
        <v>17.61</v>
      </c>
      <c r="G347" s="479"/>
      <c r="H347" s="78">
        <f>F347</f>
        <v>17.61</v>
      </c>
      <c r="I347" s="144"/>
      <c r="J347" s="23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1:29" ht="16" x14ac:dyDescent="0.2">
      <c r="A348" s="63"/>
      <c r="B348" s="75" t="s">
        <v>604</v>
      </c>
      <c r="C348" s="66" t="s">
        <v>43</v>
      </c>
      <c r="D348" s="66" t="s">
        <v>413</v>
      </c>
      <c r="E348" s="355">
        <v>180000</v>
      </c>
      <c r="F348" s="109">
        <v>7.52</v>
      </c>
      <c r="G348" s="479"/>
      <c r="H348" s="78">
        <f>F348</f>
        <v>7.52</v>
      </c>
      <c r="I348" s="144"/>
      <c r="J348" s="23"/>
    </row>
    <row r="349" spans="1:29" s="305" customFormat="1" ht="16" x14ac:dyDescent="0.2">
      <c r="A349" s="63"/>
      <c r="B349" s="304" t="s">
        <v>604</v>
      </c>
      <c r="C349" s="66" t="s">
        <v>43</v>
      </c>
      <c r="D349" s="66" t="s">
        <v>418</v>
      </c>
      <c r="E349" s="355">
        <v>5000</v>
      </c>
      <c r="F349" s="109">
        <v>0.22</v>
      </c>
      <c r="G349" s="479"/>
      <c r="H349" s="78">
        <f>F349</f>
        <v>0.22</v>
      </c>
      <c r="I349" s="144"/>
      <c r="J349" s="23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1:29" ht="16" x14ac:dyDescent="0.2">
      <c r="A350" s="63"/>
      <c r="B350" s="75"/>
      <c r="C350" s="66"/>
      <c r="D350" s="66"/>
      <c r="E350" s="358"/>
      <c r="F350" s="78"/>
      <c r="G350" s="277"/>
      <c r="H350" s="78"/>
      <c r="I350" s="144"/>
      <c r="J350" s="23"/>
    </row>
    <row r="351" spans="1:29" ht="16" x14ac:dyDescent="0.2">
      <c r="A351" s="63"/>
      <c r="B351" s="75" t="s">
        <v>605</v>
      </c>
      <c r="C351" s="66" t="s">
        <v>340</v>
      </c>
      <c r="D351" s="66" t="s">
        <v>411</v>
      </c>
      <c r="E351" s="355">
        <v>20000</v>
      </c>
      <c r="F351" s="109">
        <v>1.26</v>
      </c>
      <c r="G351" s="479">
        <f>H351-F351</f>
        <v>1.26</v>
      </c>
      <c r="H351" s="78">
        <v>2.52</v>
      </c>
      <c r="I351" s="144">
        <f>SUM(H351:H352)</f>
        <v>2.94</v>
      </c>
      <c r="J351" s="23"/>
    </row>
    <row r="352" spans="1:29" ht="16" x14ac:dyDescent="0.2">
      <c r="A352" s="63"/>
      <c r="B352" s="75" t="s">
        <v>605</v>
      </c>
      <c r="C352" s="66" t="s">
        <v>340</v>
      </c>
      <c r="D352" s="66" t="s">
        <v>413</v>
      </c>
      <c r="E352" s="355">
        <v>10000</v>
      </c>
      <c r="F352" s="109">
        <v>0.42</v>
      </c>
      <c r="G352" s="479"/>
      <c r="H352" s="78">
        <f>F352</f>
        <v>0.42</v>
      </c>
      <c r="I352" s="144"/>
      <c r="J352" s="23"/>
    </row>
    <row r="353" spans="1:10" ht="16" x14ac:dyDescent="0.2">
      <c r="A353" s="63"/>
      <c r="B353" s="75"/>
      <c r="C353" s="66"/>
      <c r="D353" s="66"/>
      <c r="E353" s="355"/>
      <c r="F353" s="78"/>
      <c r="G353" s="277"/>
      <c r="H353" s="78"/>
      <c r="I353" s="144"/>
      <c r="J353" s="23"/>
    </row>
    <row r="354" spans="1:10" ht="16" x14ac:dyDescent="0.2">
      <c r="A354" s="63"/>
      <c r="B354" s="75" t="s">
        <v>606</v>
      </c>
      <c r="C354" s="66" t="s">
        <v>44</v>
      </c>
      <c r="D354" s="66" t="s">
        <v>411</v>
      </c>
      <c r="E354" s="355">
        <v>10000</v>
      </c>
      <c r="F354" s="109">
        <v>0</v>
      </c>
      <c r="G354" s="479">
        <v>14.08</v>
      </c>
      <c r="H354" s="78">
        <v>14.08</v>
      </c>
      <c r="I354" s="144">
        <f>SUM(H354:H355)</f>
        <v>14.5</v>
      </c>
      <c r="J354" s="23"/>
    </row>
    <row r="355" spans="1:10" ht="16" x14ac:dyDescent="0.2">
      <c r="A355" s="63"/>
      <c r="B355" s="75" t="s">
        <v>606</v>
      </c>
      <c r="C355" s="66" t="s">
        <v>44</v>
      </c>
      <c r="D355" s="66" t="s">
        <v>413</v>
      </c>
      <c r="E355" s="358">
        <v>10000</v>
      </c>
      <c r="F355" s="109">
        <v>0.42</v>
      </c>
      <c r="G355" s="479"/>
      <c r="H355" s="79">
        <f>F355</f>
        <v>0.42</v>
      </c>
      <c r="I355" s="144"/>
      <c r="J355" s="23"/>
    </row>
    <row r="356" spans="1:10" ht="16" x14ac:dyDescent="0.2">
      <c r="A356" s="63"/>
      <c r="B356" s="75"/>
      <c r="C356" s="66"/>
      <c r="D356" s="66"/>
      <c r="E356" s="358"/>
      <c r="F356" s="78"/>
      <c r="G356" s="277"/>
      <c r="H356" s="79"/>
      <c r="I356" s="144"/>
      <c r="J356" s="23"/>
    </row>
    <row r="357" spans="1:10" ht="16" x14ac:dyDescent="0.2">
      <c r="A357" s="63"/>
      <c r="B357" s="75" t="s">
        <v>607</v>
      </c>
      <c r="C357" s="66" t="s">
        <v>96</v>
      </c>
      <c r="D357" s="66" t="s">
        <v>411</v>
      </c>
      <c r="E357" s="355">
        <v>30000</v>
      </c>
      <c r="F357" s="109">
        <f>H357-G357</f>
        <v>4.0200000000000005</v>
      </c>
      <c r="G357" s="479">
        <v>2.0099999999999998</v>
      </c>
      <c r="H357" s="78">
        <v>6.03</v>
      </c>
      <c r="I357" s="144">
        <f>SUM(H357:H358)</f>
        <v>6.45</v>
      </c>
      <c r="J357" s="23"/>
    </row>
    <row r="358" spans="1:10" ht="16" x14ac:dyDescent="0.2">
      <c r="A358" s="63"/>
      <c r="B358" s="75" t="s">
        <v>607</v>
      </c>
      <c r="C358" s="66" t="s">
        <v>96</v>
      </c>
      <c r="D358" s="66" t="s">
        <v>413</v>
      </c>
      <c r="E358" s="358">
        <v>10000</v>
      </c>
      <c r="F358" s="109">
        <v>0.42</v>
      </c>
      <c r="G358" s="479"/>
      <c r="H358" s="79">
        <f>F358</f>
        <v>0.42</v>
      </c>
      <c r="I358" s="144"/>
      <c r="J358" s="23"/>
    </row>
    <row r="359" spans="1:10" ht="16" x14ac:dyDescent="0.2">
      <c r="A359" s="63"/>
      <c r="B359" s="75"/>
      <c r="C359" s="66"/>
      <c r="D359" s="66"/>
      <c r="E359" s="358"/>
      <c r="F359" s="78"/>
      <c r="G359" s="277"/>
      <c r="H359" s="79"/>
      <c r="I359" s="144"/>
      <c r="J359" s="23"/>
    </row>
    <row r="360" spans="1:10" ht="16" x14ac:dyDescent="0.2">
      <c r="A360" s="63"/>
      <c r="B360" s="75" t="s">
        <v>608</v>
      </c>
      <c r="C360" s="66" t="s">
        <v>496</v>
      </c>
      <c r="D360" s="66" t="s">
        <v>411</v>
      </c>
      <c r="E360" s="358">
        <v>10000</v>
      </c>
      <c r="F360" s="109">
        <v>0</v>
      </c>
      <c r="G360" s="479">
        <v>0.91</v>
      </c>
      <c r="H360" s="79">
        <f>SUM(F360:G360)</f>
        <v>0.91</v>
      </c>
      <c r="I360" s="144">
        <f>H360</f>
        <v>0.91</v>
      </c>
      <c r="J360" s="23"/>
    </row>
    <row r="361" spans="1:10" ht="16" x14ac:dyDescent="0.2">
      <c r="A361" s="63"/>
      <c r="B361" s="75"/>
      <c r="C361" s="66"/>
      <c r="D361" s="66"/>
      <c r="E361" s="358"/>
      <c r="F361" s="78"/>
      <c r="G361" s="277"/>
      <c r="H361" s="79"/>
      <c r="I361" s="144"/>
      <c r="J361" s="23"/>
    </row>
    <row r="362" spans="1:10" ht="16" x14ac:dyDescent="0.2">
      <c r="A362" s="63"/>
      <c r="B362" s="75" t="s">
        <v>609</v>
      </c>
      <c r="C362" s="66" t="s">
        <v>137</v>
      </c>
      <c r="D362" s="66" t="s">
        <v>411</v>
      </c>
      <c r="E362" s="358">
        <v>100000</v>
      </c>
      <c r="F362" s="109">
        <f>H362-G362</f>
        <v>5.9399999999999995</v>
      </c>
      <c r="G362" s="479">
        <v>0.66</v>
      </c>
      <c r="H362" s="79">
        <v>6.6</v>
      </c>
      <c r="I362" s="144">
        <f>SUM(H362:H363)</f>
        <v>10.78</v>
      </c>
      <c r="J362" s="23"/>
    </row>
    <row r="363" spans="1:10" ht="16" x14ac:dyDescent="0.2">
      <c r="A363" s="63"/>
      <c r="B363" s="75" t="s">
        <v>609</v>
      </c>
      <c r="C363" s="66" t="s">
        <v>137</v>
      </c>
      <c r="D363" s="66" t="s">
        <v>413</v>
      </c>
      <c r="E363" s="358">
        <v>100000</v>
      </c>
      <c r="F363" s="109">
        <v>4.18</v>
      </c>
      <c r="G363" s="479"/>
      <c r="H363" s="79">
        <f>F363</f>
        <v>4.18</v>
      </c>
      <c r="I363" s="144"/>
      <c r="J363" s="23"/>
    </row>
    <row r="364" spans="1:10" ht="16" x14ac:dyDescent="0.2">
      <c r="A364" s="63"/>
      <c r="B364" s="75"/>
      <c r="C364" s="66"/>
      <c r="D364" s="66"/>
      <c r="E364" s="358"/>
      <c r="F364" s="78"/>
      <c r="G364" s="277"/>
      <c r="H364" s="79"/>
      <c r="I364" s="144"/>
      <c r="J364" s="23"/>
    </row>
    <row r="365" spans="1:10" ht="16" x14ac:dyDescent="0.2">
      <c r="A365" s="63"/>
      <c r="B365" s="75" t="s">
        <v>610</v>
      </c>
      <c r="C365" s="66" t="s">
        <v>45</v>
      </c>
      <c r="D365" s="66" t="s">
        <v>411</v>
      </c>
      <c r="E365" s="355">
        <v>10000</v>
      </c>
      <c r="F365" s="109">
        <v>0</v>
      </c>
      <c r="G365" s="479">
        <v>2.0099999999999998</v>
      </c>
      <c r="H365" s="78">
        <v>2.0099999999999998</v>
      </c>
      <c r="I365" s="144">
        <f>H365</f>
        <v>2.0099999999999998</v>
      </c>
      <c r="J365" s="211"/>
    </row>
    <row r="366" spans="1:10" ht="16" x14ac:dyDescent="0.2">
      <c r="A366" s="63"/>
      <c r="B366" s="75"/>
      <c r="C366" s="66"/>
      <c r="D366" s="66"/>
      <c r="E366" s="358"/>
      <c r="F366" s="78"/>
      <c r="G366" s="277"/>
      <c r="H366" s="79"/>
      <c r="I366" s="144"/>
      <c r="J366" s="23"/>
    </row>
    <row r="367" spans="1:10" ht="16" x14ac:dyDescent="0.2">
      <c r="A367" s="63"/>
      <c r="B367" s="75" t="s">
        <v>611</v>
      </c>
      <c r="C367" s="66" t="s">
        <v>230</v>
      </c>
      <c r="D367" s="66" t="s">
        <v>411</v>
      </c>
      <c r="E367" s="358">
        <v>100000</v>
      </c>
      <c r="F367" s="109">
        <v>27.72</v>
      </c>
      <c r="G367" s="479">
        <f>H367-F367</f>
        <v>3.0800000000000018</v>
      </c>
      <c r="H367" s="79">
        <v>30.8</v>
      </c>
      <c r="I367" s="144">
        <f>SUM(H367:H370)</f>
        <v>78.250000000000014</v>
      </c>
      <c r="J367" s="23" t="s">
        <v>884</v>
      </c>
    </row>
    <row r="368" spans="1:10" ht="16" x14ac:dyDescent="0.2">
      <c r="A368" s="63"/>
      <c r="B368" s="75" t="s">
        <v>611</v>
      </c>
      <c r="C368" s="66" t="s">
        <v>230</v>
      </c>
      <c r="D368" s="66" t="s">
        <v>417</v>
      </c>
      <c r="E368" s="358">
        <v>50000</v>
      </c>
      <c r="F368" s="109">
        <v>33.85</v>
      </c>
      <c r="G368" s="479"/>
      <c r="H368" s="79">
        <f>F368</f>
        <v>33.85</v>
      </c>
      <c r="I368" s="144"/>
      <c r="J368" s="23"/>
    </row>
    <row r="369" spans="1:10" ht="16" x14ac:dyDescent="0.2">
      <c r="A369" s="63"/>
      <c r="B369" s="75" t="s">
        <v>611</v>
      </c>
      <c r="C369" s="66" t="s">
        <v>230</v>
      </c>
      <c r="D369" s="66" t="s">
        <v>413</v>
      </c>
      <c r="E369" s="358">
        <v>220000</v>
      </c>
      <c r="F369" s="109">
        <v>9.1999999999999993</v>
      </c>
      <c r="G369" s="479"/>
      <c r="H369" s="79">
        <f>F369</f>
        <v>9.1999999999999993</v>
      </c>
      <c r="I369" s="144"/>
      <c r="J369" s="23"/>
    </row>
    <row r="370" spans="1:10" ht="16" x14ac:dyDescent="0.2">
      <c r="A370" s="63"/>
      <c r="B370" s="75" t="s">
        <v>611</v>
      </c>
      <c r="C370" s="66" t="s">
        <v>230</v>
      </c>
      <c r="D370" s="173" t="s">
        <v>418</v>
      </c>
      <c r="E370" s="355">
        <v>100000</v>
      </c>
      <c r="F370" s="109">
        <v>4.4000000000000004</v>
      </c>
      <c r="G370" s="479"/>
      <c r="H370" s="78">
        <f>F370</f>
        <v>4.4000000000000004</v>
      </c>
      <c r="I370" s="144"/>
      <c r="J370" s="23"/>
    </row>
    <row r="371" spans="1:10" ht="16" x14ac:dyDescent="0.2">
      <c r="A371" s="63"/>
      <c r="B371" s="75"/>
      <c r="C371" s="66"/>
      <c r="D371" s="66"/>
      <c r="E371" s="358"/>
      <c r="F371" s="78"/>
      <c r="G371" s="277"/>
      <c r="H371" s="79"/>
      <c r="I371" s="144"/>
      <c r="J371" s="23"/>
    </row>
    <row r="372" spans="1:10" ht="16" x14ac:dyDescent="0.2">
      <c r="A372" s="63"/>
      <c r="B372" s="75" t="s">
        <v>612</v>
      </c>
      <c r="C372" s="66" t="s">
        <v>334</v>
      </c>
      <c r="D372" s="66" t="s">
        <v>411</v>
      </c>
      <c r="E372" s="355">
        <v>50000</v>
      </c>
      <c r="F372" s="109">
        <f>H372-G372</f>
        <v>12.32</v>
      </c>
      <c r="G372" s="479">
        <v>3.08</v>
      </c>
      <c r="H372" s="78">
        <v>15.4</v>
      </c>
      <c r="I372" s="144">
        <f>SUM(H372:H377)</f>
        <v>63.02</v>
      </c>
      <c r="J372" s="23"/>
    </row>
    <row r="373" spans="1:10" ht="16" x14ac:dyDescent="0.2">
      <c r="A373" s="63"/>
      <c r="B373" s="75" t="s">
        <v>612</v>
      </c>
      <c r="C373" s="66" t="s">
        <v>334</v>
      </c>
      <c r="D373" s="173" t="s">
        <v>417</v>
      </c>
      <c r="E373" s="355">
        <v>50000</v>
      </c>
      <c r="F373" s="109">
        <v>14.15</v>
      </c>
      <c r="G373" s="479"/>
      <c r="H373" s="78">
        <f>F373</f>
        <v>14.15</v>
      </c>
      <c r="I373" s="144"/>
      <c r="J373" s="104"/>
    </row>
    <row r="374" spans="1:10" ht="16" x14ac:dyDescent="0.2">
      <c r="A374" s="63"/>
      <c r="B374" s="75" t="s">
        <v>612</v>
      </c>
      <c r="C374" s="66" t="s">
        <v>334</v>
      </c>
      <c r="D374" s="173" t="s">
        <v>412</v>
      </c>
      <c r="E374" s="355">
        <v>10000</v>
      </c>
      <c r="F374" s="109">
        <v>3.42</v>
      </c>
      <c r="G374" s="479"/>
      <c r="H374" s="78">
        <f>F374</f>
        <v>3.42</v>
      </c>
      <c r="I374" s="144"/>
      <c r="J374" s="91"/>
    </row>
    <row r="375" spans="1:10" ht="16" x14ac:dyDescent="0.2">
      <c r="A375" s="63"/>
      <c r="B375" s="75" t="s">
        <v>612</v>
      </c>
      <c r="C375" s="66" t="s">
        <v>334</v>
      </c>
      <c r="D375" s="173" t="s">
        <v>413</v>
      </c>
      <c r="E375" s="355">
        <v>500000</v>
      </c>
      <c r="F375" s="109">
        <v>20.9</v>
      </c>
      <c r="G375" s="479"/>
      <c r="H375" s="78">
        <f>F375</f>
        <v>20.9</v>
      </c>
      <c r="I375" s="144"/>
      <c r="J375" s="91"/>
    </row>
    <row r="376" spans="1:10" ht="16" x14ac:dyDescent="0.2">
      <c r="A376" s="63"/>
      <c r="B376" s="75" t="s">
        <v>612</v>
      </c>
      <c r="C376" s="66" t="s">
        <v>334</v>
      </c>
      <c r="D376" s="173" t="s">
        <v>418</v>
      </c>
      <c r="E376" s="355">
        <v>200000</v>
      </c>
      <c r="F376" s="109">
        <v>8.8000000000000007</v>
      </c>
      <c r="G376" s="479"/>
      <c r="H376" s="78">
        <f>F376</f>
        <v>8.8000000000000007</v>
      </c>
      <c r="I376" s="144"/>
      <c r="J376" s="91"/>
    </row>
    <row r="377" spans="1:10" ht="16" x14ac:dyDescent="0.2">
      <c r="A377" s="63"/>
      <c r="B377" s="75" t="s">
        <v>612</v>
      </c>
      <c r="C377" s="66" t="s">
        <v>334</v>
      </c>
      <c r="D377" s="173" t="s">
        <v>414</v>
      </c>
      <c r="E377" s="355">
        <v>10000</v>
      </c>
      <c r="F377" s="109">
        <v>0.35</v>
      </c>
      <c r="G377" s="479"/>
      <c r="H377" s="79">
        <f>F377</f>
        <v>0.35</v>
      </c>
      <c r="I377" s="144"/>
      <c r="J377" s="91"/>
    </row>
    <row r="378" spans="1:10" ht="16" x14ac:dyDescent="0.2">
      <c r="A378" s="63"/>
      <c r="B378" s="75"/>
      <c r="C378" s="66"/>
      <c r="D378" s="66"/>
      <c r="E378" s="355"/>
      <c r="F378" s="78"/>
      <c r="G378" s="277"/>
      <c r="H378" s="79"/>
      <c r="I378" s="144"/>
      <c r="J378" s="91"/>
    </row>
    <row r="379" spans="1:10" ht="16" x14ac:dyDescent="0.2">
      <c r="A379" s="63"/>
      <c r="B379" s="75" t="s">
        <v>613</v>
      </c>
      <c r="C379" s="66" t="s">
        <v>182</v>
      </c>
      <c r="D379" s="66" t="s">
        <v>411</v>
      </c>
      <c r="E379" s="355">
        <v>10000</v>
      </c>
      <c r="F379" s="109">
        <v>0</v>
      </c>
      <c r="G379" s="479">
        <v>0.91</v>
      </c>
      <c r="H379" s="78">
        <f>SUM(F379:G379)</f>
        <v>0.91</v>
      </c>
      <c r="I379" s="144">
        <f>SUM(H379:H380)</f>
        <v>1.82</v>
      </c>
      <c r="J379" s="104"/>
    </row>
    <row r="380" spans="1:10" ht="16" x14ac:dyDescent="0.2">
      <c r="A380" s="63"/>
      <c r="B380" s="75" t="s">
        <v>613</v>
      </c>
      <c r="C380" s="66" t="s">
        <v>182</v>
      </c>
      <c r="D380" s="66" t="s">
        <v>417</v>
      </c>
      <c r="E380" s="355">
        <v>5000</v>
      </c>
      <c r="F380" s="109">
        <v>0.91</v>
      </c>
      <c r="G380" s="478"/>
      <c r="H380" s="78">
        <f>F380</f>
        <v>0.91</v>
      </c>
      <c r="I380" s="144"/>
      <c r="J380" s="104"/>
    </row>
    <row r="381" spans="1:10" ht="16" x14ac:dyDescent="0.2">
      <c r="A381" s="63"/>
      <c r="B381" s="75"/>
      <c r="D381" s="66"/>
      <c r="E381" s="355"/>
      <c r="F381" s="78"/>
      <c r="G381" s="277"/>
      <c r="H381" s="78"/>
      <c r="I381" s="144"/>
      <c r="J381" s="104"/>
    </row>
    <row r="382" spans="1:10" ht="16" x14ac:dyDescent="0.2">
      <c r="A382" s="63"/>
      <c r="B382" s="75" t="s">
        <v>614</v>
      </c>
      <c r="C382" s="66" t="s">
        <v>366</v>
      </c>
      <c r="D382" s="66" t="s">
        <v>411</v>
      </c>
      <c r="E382" s="355">
        <v>10000</v>
      </c>
      <c r="F382" s="109">
        <v>0</v>
      </c>
      <c r="G382" s="479">
        <f>H382-F382</f>
        <v>3.08</v>
      </c>
      <c r="H382" s="78">
        <v>3.08</v>
      </c>
      <c r="I382" s="144">
        <f>SUM(H382:H387)</f>
        <v>19.840000000000003</v>
      </c>
      <c r="J382" s="104"/>
    </row>
    <row r="383" spans="1:10" ht="16" x14ac:dyDescent="0.2">
      <c r="A383" s="63"/>
      <c r="B383" s="75" t="s">
        <v>614</v>
      </c>
      <c r="C383" s="66" t="s">
        <v>366</v>
      </c>
      <c r="D383" s="173" t="s">
        <v>417</v>
      </c>
      <c r="E383" s="355">
        <v>10000</v>
      </c>
      <c r="F383" s="109">
        <v>4.41</v>
      </c>
      <c r="G383" s="479"/>
      <c r="H383" s="78">
        <f>F383</f>
        <v>4.41</v>
      </c>
      <c r="I383" s="144"/>
      <c r="J383" s="211"/>
    </row>
    <row r="384" spans="1:10" ht="16" x14ac:dyDescent="0.2">
      <c r="A384" s="63"/>
      <c r="B384" s="75" t="s">
        <v>614</v>
      </c>
      <c r="C384" s="66" t="s">
        <v>366</v>
      </c>
      <c r="D384" s="173" t="s">
        <v>412</v>
      </c>
      <c r="E384" s="355">
        <v>10000</v>
      </c>
      <c r="F384" s="109">
        <v>3.42</v>
      </c>
      <c r="G384" s="479"/>
      <c r="H384" s="78">
        <f>F384</f>
        <v>3.42</v>
      </c>
      <c r="I384" s="144"/>
      <c r="J384" s="104"/>
    </row>
    <row r="385" spans="1:10" ht="16" x14ac:dyDescent="0.2">
      <c r="A385" s="63"/>
      <c r="B385" s="75" t="s">
        <v>614</v>
      </c>
      <c r="C385" s="66" t="s">
        <v>366</v>
      </c>
      <c r="D385" s="173" t="s">
        <v>413</v>
      </c>
      <c r="E385" s="355">
        <v>100000</v>
      </c>
      <c r="F385" s="109">
        <v>4.18</v>
      </c>
      <c r="G385" s="479"/>
      <c r="H385" s="78">
        <f>F385</f>
        <v>4.18</v>
      </c>
      <c r="I385" s="144"/>
      <c r="J385" s="104"/>
    </row>
    <row r="386" spans="1:10" ht="16" x14ac:dyDescent="0.2">
      <c r="A386" s="63"/>
      <c r="B386" s="75" t="s">
        <v>614</v>
      </c>
      <c r="C386" s="66" t="s">
        <v>366</v>
      </c>
      <c r="D386" s="173" t="s">
        <v>418</v>
      </c>
      <c r="E386" s="355">
        <v>100000</v>
      </c>
      <c r="F386" s="109">
        <v>4.4000000000000004</v>
      </c>
      <c r="G386" s="479"/>
      <c r="H386" s="78">
        <f>F386</f>
        <v>4.4000000000000004</v>
      </c>
      <c r="I386" s="144"/>
      <c r="J386" s="104"/>
    </row>
    <row r="387" spans="1:10" ht="16" x14ac:dyDescent="0.2">
      <c r="A387" s="63"/>
      <c r="B387" s="75" t="s">
        <v>614</v>
      </c>
      <c r="C387" s="66" t="s">
        <v>366</v>
      </c>
      <c r="D387" s="173" t="s">
        <v>414</v>
      </c>
      <c r="E387" s="355">
        <v>10000</v>
      </c>
      <c r="F387" s="109">
        <v>0.35</v>
      </c>
      <c r="G387" s="479"/>
      <c r="H387" s="78">
        <f>F387</f>
        <v>0.35</v>
      </c>
      <c r="I387" s="144"/>
      <c r="J387" s="104"/>
    </row>
    <row r="388" spans="1:10" ht="16" x14ac:dyDescent="0.2">
      <c r="A388" s="63"/>
      <c r="B388" s="75"/>
      <c r="C388" s="66"/>
      <c r="D388" s="66"/>
      <c r="E388" s="355"/>
      <c r="F388" s="78"/>
      <c r="G388" s="277"/>
      <c r="H388" s="78"/>
      <c r="I388" s="144"/>
      <c r="J388" s="104"/>
    </row>
    <row r="389" spans="1:10" ht="16" x14ac:dyDescent="0.2">
      <c r="A389" s="63"/>
      <c r="B389" s="75" t="s">
        <v>536</v>
      </c>
      <c r="C389" s="66" t="s">
        <v>524</v>
      </c>
      <c r="D389" s="66" t="s">
        <v>411</v>
      </c>
      <c r="E389" s="355">
        <v>10000</v>
      </c>
      <c r="F389" s="109">
        <v>0</v>
      </c>
      <c r="G389" s="479">
        <f>H389-F389</f>
        <v>0.66</v>
      </c>
      <c r="H389" s="78">
        <v>0.66</v>
      </c>
      <c r="I389" s="144">
        <f>SUM(H389:H391)</f>
        <v>2.87</v>
      </c>
      <c r="J389" s="23"/>
    </row>
    <row r="390" spans="1:10" ht="16" x14ac:dyDescent="0.2">
      <c r="A390" s="63"/>
      <c r="B390" s="75" t="s">
        <v>536</v>
      </c>
      <c r="C390" s="66" t="s">
        <v>524</v>
      </c>
      <c r="D390" s="66" t="s">
        <v>412</v>
      </c>
      <c r="E390" s="355">
        <v>4000</v>
      </c>
      <c r="F390" s="109">
        <v>1.37</v>
      </c>
      <c r="G390" s="479"/>
      <c r="H390" s="78">
        <f>F390</f>
        <v>1.37</v>
      </c>
      <c r="I390" s="144"/>
      <c r="J390" s="23"/>
    </row>
    <row r="391" spans="1:10" ht="16" x14ac:dyDescent="0.2">
      <c r="A391" s="63"/>
      <c r="B391" s="75" t="s">
        <v>536</v>
      </c>
      <c r="C391" s="66" t="s">
        <v>524</v>
      </c>
      <c r="D391" s="66" t="s">
        <v>413</v>
      </c>
      <c r="E391" s="355">
        <v>20000</v>
      </c>
      <c r="F391" s="109">
        <v>0.84</v>
      </c>
      <c r="G391" s="479"/>
      <c r="H391" s="78">
        <f>F391</f>
        <v>0.84</v>
      </c>
      <c r="I391" s="144"/>
      <c r="J391" s="23"/>
    </row>
    <row r="392" spans="1:10" ht="16" x14ac:dyDescent="0.2">
      <c r="A392" s="63"/>
      <c r="B392" s="75"/>
      <c r="C392" s="66"/>
      <c r="D392" s="66"/>
      <c r="E392" s="355"/>
      <c r="F392" s="78"/>
      <c r="G392" s="277"/>
      <c r="H392" s="78"/>
      <c r="I392" s="144"/>
      <c r="J392" s="23"/>
    </row>
    <row r="393" spans="1:10" ht="16" x14ac:dyDescent="0.2">
      <c r="A393" s="63"/>
      <c r="B393" s="75" t="s">
        <v>725</v>
      </c>
      <c r="C393" s="66" t="s">
        <v>745</v>
      </c>
      <c r="D393" s="66" t="s">
        <v>411</v>
      </c>
      <c r="E393" s="355">
        <v>20000</v>
      </c>
      <c r="F393" s="109">
        <f>H393-G393</f>
        <v>1.26</v>
      </c>
      <c r="G393" s="479">
        <v>1.26</v>
      </c>
      <c r="H393" s="78">
        <v>2.52</v>
      </c>
      <c r="I393" s="144">
        <f>SUM(H393:H396)</f>
        <v>13.93</v>
      </c>
      <c r="J393" s="23"/>
    </row>
    <row r="394" spans="1:10" ht="16" x14ac:dyDescent="0.2">
      <c r="A394" s="63"/>
      <c r="B394" s="75" t="s">
        <v>725</v>
      </c>
      <c r="C394" s="66" t="s">
        <v>745</v>
      </c>
      <c r="D394" s="66" t="s">
        <v>417</v>
      </c>
      <c r="E394" s="355">
        <v>10000</v>
      </c>
      <c r="F394" s="109">
        <v>2.83</v>
      </c>
      <c r="G394" s="479"/>
      <c r="H394" s="78">
        <v>2.83</v>
      </c>
      <c r="I394" s="144"/>
      <c r="J394" s="23"/>
    </row>
    <row r="395" spans="1:10" ht="16" x14ac:dyDescent="0.2">
      <c r="A395" s="63"/>
      <c r="B395" s="75" t="s">
        <v>725</v>
      </c>
      <c r="C395" s="66" t="s">
        <v>745</v>
      </c>
      <c r="D395" s="66" t="s">
        <v>413</v>
      </c>
      <c r="E395" s="355">
        <v>100000</v>
      </c>
      <c r="F395" s="109">
        <v>4.18</v>
      </c>
      <c r="G395" s="479"/>
      <c r="H395" s="78">
        <v>4.18</v>
      </c>
      <c r="I395" s="144"/>
      <c r="J395" s="23"/>
    </row>
    <row r="396" spans="1:10" ht="16" x14ac:dyDescent="0.2">
      <c r="A396" s="63"/>
      <c r="B396" s="75" t="s">
        <v>725</v>
      </c>
      <c r="C396" s="66" t="s">
        <v>745</v>
      </c>
      <c r="D396" s="66" t="s">
        <v>418</v>
      </c>
      <c r="E396" s="355">
        <v>200000</v>
      </c>
      <c r="F396" s="109">
        <v>4.4000000000000004</v>
      </c>
      <c r="G396" s="479"/>
      <c r="H396" s="78">
        <v>4.4000000000000004</v>
      </c>
      <c r="I396" s="144"/>
      <c r="J396" s="23"/>
    </row>
    <row r="397" spans="1:10" ht="16" x14ac:dyDescent="0.2">
      <c r="A397" s="63"/>
      <c r="B397" s="75"/>
      <c r="C397" s="66"/>
      <c r="D397" s="66"/>
      <c r="E397" s="355"/>
      <c r="F397" s="78"/>
      <c r="G397" s="277"/>
      <c r="H397" s="78"/>
      <c r="I397" s="144"/>
      <c r="J397" s="23"/>
    </row>
    <row r="398" spans="1:10" ht="16" x14ac:dyDescent="0.2">
      <c r="A398" s="63"/>
      <c r="B398" s="75" t="s">
        <v>616</v>
      </c>
      <c r="C398" s="66" t="s">
        <v>437</v>
      </c>
      <c r="D398" s="66" t="s">
        <v>411</v>
      </c>
      <c r="E398" s="355">
        <v>100000</v>
      </c>
      <c r="F398" s="109">
        <f>H398-G398</f>
        <v>5.9399999999999995</v>
      </c>
      <c r="G398" s="479">
        <v>0.66</v>
      </c>
      <c r="H398" s="78">
        <v>6.6</v>
      </c>
      <c r="I398" s="144">
        <f>SUM(H398:H399)</f>
        <v>10.78</v>
      </c>
      <c r="J398" s="23"/>
    </row>
    <row r="399" spans="1:10" ht="16" x14ac:dyDescent="0.2">
      <c r="A399" s="63"/>
      <c r="B399" s="75" t="s">
        <v>616</v>
      </c>
      <c r="C399" s="66" t="s">
        <v>437</v>
      </c>
      <c r="D399" s="66" t="s">
        <v>413</v>
      </c>
      <c r="E399" s="355">
        <v>100000</v>
      </c>
      <c r="F399" s="109">
        <v>4.18</v>
      </c>
      <c r="G399" s="479"/>
      <c r="H399" s="78">
        <f>F399</f>
        <v>4.18</v>
      </c>
      <c r="I399" s="369"/>
      <c r="J399" s="23"/>
    </row>
    <row r="400" spans="1:10" ht="16" x14ac:dyDescent="0.2">
      <c r="A400" s="63"/>
      <c r="B400" s="75"/>
      <c r="C400" s="66"/>
      <c r="D400" s="66"/>
      <c r="E400" s="358"/>
      <c r="F400" s="78"/>
      <c r="G400" s="277"/>
      <c r="H400" s="79"/>
      <c r="J400" s="23"/>
    </row>
    <row r="401" spans="1:10" ht="16" x14ac:dyDescent="0.2">
      <c r="A401" s="63"/>
      <c r="B401" s="75" t="s">
        <v>617</v>
      </c>
      <c r="C401" s="66" t="s">
        <v>231</v>
      </c>
      <c r="D401" s="66" t="s">
        <v>411</v>
      </c>
      <c r="E401" s="355">
        <v>250000</v>
      </c>
      <c r="F401" s="109">
        <f>H401-G401</f>
        <v>48.24</v>
      </c>
      <c r="G401" s="479">
        <v>2.0099999999999998</v>
      </c>
      <c r="H401" s="78">
        <v>50.25</v>
      </c>
      <c r="I401" s="144">
        <f>SUM(H401:H406)</f>
        <v>89.62</v>
      </c>
      <c r="J401" s="211"/>
    </row>
    <row r="402" spans="1:10" ht="16" x14ac:dyDescent="0.2">
      <c r="A402" s="63"/>
      <c r="B402" s="75" t="s">
        <v>617</v>
      </c>
      <c r="C402" s="66" t="s">
        <v>231</v>
      </c>
      <c r="D402" s="173" t="s">
        <v>417</v>
      </c>
      <c r="E402" s="355">
        <v>50000</v>
      </c>
      <c r="F402" s="109">
        <v>14.15</v>
      </c>
      <c r="G402" s="479"/>
      <c r="H402" s="78">
        <f>F402</f>
        <v>14.15</v>
      </c>
      <c r="I402" s="144"/>
      <c r="J402" s="23"/>
    </row>
    <row r="403" spans="1:10" ht="16" x14ac:dyDescent="0.2">
      <c r="A403" s="63"/>
      <c r="B403" s="75" t="s">
        <v>617</v>
      </c>
      <c r="C403" s="66" t="s">
        <v>231</v>
      </c>
      <c r="D403" s="173" t="s">
        <v>412</v>
      </c>
      <c r="E403" s="355">
        <v>10000</v>
      </c>
      <c r="F403" s="109">
        <v>3.42</v>
      </c>
      <c r="G403" s="479"/>
      <c r="H403" s="78">
        <f>F403</f>
        <v>3.42</v>
      </c>
      <c r="I403" s="144"/>
      <c r="J403" s="23"/>
    </row>
    <row r="404" spans="1:10" ht="16" x14ac:dyDescent="0.2">
      <c r="A404" s="63"/>
      <c r="B404" s="75" t="s">
        <v>617</v>
      </c>
      <c r="C404" s="66" t="s">
        <v>231</v>
      </c>
      <c r="D404" s="173" t="s">
        <v>413</v>
      </c>
      <c r="E404" s="358">
        <v>250000</v>
      </c>
      <c r="F404" s="109">
        <v>10.45</v>
      </c>
      <c r="G404" s="479"/>
      <c r="H404" s="79">
        <f>F404</f>
        <v>10.45</v>
      </c>
      <c r="I404" s="144"/>
      <c r="J404" s="23"/>
    </row>
    <row r="405" spans="1:10" ht="16" x14ac:dyDescent="0.2">
      <c r="A405" s="63"/>
      <c r="B405" s="75" t="s">
        <v>617</v>
      </c>
      <c r="C405" s="66" t="s">
        <v>231</v>
      </c>
      <c r="D405" s="173" t="s">
        <v>418</v>
      </c>
      <c r="E405" s="355">
        <v>250000</v>
      </c>
      <c r="F405" s="109">
        <v>11</v>
      </c>
      <c r="G405" s="479"/>
      <c r="H405" s="79">
        <f>F405</f>
        <v>11</v>
      </c>
      <c r="I405" s="144"/>
      <c r="J405" s="23"/>
    </row>
    <row r="406" spans="1:10" ht="16" x14ac:dyDescent="0.2">
      <c r="A406" s="63"/>
      <c r="B406" s="75" t="s">
        <v>617</v>
      </c>
      <c r="C406" s="66" t="s">
        <v>231</v>
      </c>
      <c r="D406" s="173" t="s">
        <v>414</v>
      </c>
      <c r="E406" s="355">
        <v>10000</v>
      </c>
      <c r="F406" s="109">
        <v>0.35</v>
      </c>
      <c r="G406" s="479"/>
      <c r="H406" s="79">
        <f>F406</f>
        <v>0.35</v>
      </c>
      <c r="I406" s="144"/>
      <c r="J406" s="23"/>
    </row>
    <row r="407" spans="1:10" ht="16" x14ac:dyDescent="0.2">
      <c r="A407" s="63"/>
      <c r="B407" s="75"/>
      <c r="C407" s="66"/>
      <c r="D407" s="173"/>
      <c r="E407" s="355"/>
      <c r="F407" s="78"/>
      <c r="G407" s="277"/>
      <c r="H407" s="79"/>
      <c r="I407" s="144"/>
      <c r="J407" s="23"/>
    </row>
    <row r="408" spans="1:10" ht="16" x14ac:dyDescent="0.2">
      <c r="A408" s="63"/>
      <c r="B408" s="75" t="s">
        <v>537</v>
      </c>
      <c r="C408" s="66" t="s">
        <v>531</v>
      </c>
      <c r="D408" s="173" t="s">
        <v>411</v>
      </c>
      <c r="E408" s="355">
        <v>10000</v>
      </c>
      <c r="F408" s="109">
        <v>0</v>
      </c>
      <c r="G408" s="479">
        <v>3.08</v>
      </c>
      <c r="H408" s="78">
        <f>SUM(F408:G408)</f>
        <v>3.08</v>
      </c>
      <c r="I408" s="144">
        <f>SUM(H408:H413)</f>
        <v>7.86</v>
      </c>
      <c r="J408" s="23"/>
    </row>
    <row r="409" spans="1:10" ht="16" x14ac:dyDescent="0.2">
      <c r="A409" s="63"/>
      <c r="B409" s="75" t="s">
        <v>537</v>
      </c>
      <c r="C409" s="66" t="s">
        <v>531</v>
      </c>
      <c r="D409" s="173" t="s">
        <v>417</v>
      </c>
      <c r="E409" s="355">
        <v>5000</v>
      </c>
      <c r="F409" s="109">
        <v>3.39</v>
      </c>
      <c r="G409" s="479"/>
      <c r="H409" s="78">
        <v>3.39</v>
      </c>
      <c r="I409" s="144"/>
      <c r="J409" s="23"/>
    </row>
    <row r="410" spans="1:10" ht="16" x14ac:dyDescent="0.2">
      <c r="A410" s="63"/>
      <c r="B410" s="75" t="s">
        <v>537</v>
      </c>
      <c r="C410" s="66" t="s">
        <v>531</v>
      </c>
      <c r="D410" s="173" t="s">
        <v>412</v>
      </c>
      <c r="E410" s="355">
        <v>2000</v>
      </c>
      <c r="F410" s="109">
        <v>0.68</v>
      </c>
      <c r="G410" s="479"/>
      <c r="H410" s="78">
        <f>F410</f>
        <v>0.68</v>
      </c>
      <c r="I410" s="144"/>
      <c r="J410" s="23"/>
    </row>
    <row r="411" spans="1:10" ht="16" x14ac:dyDescent="0.2">
      <c r="A411" s="63"/>
      <c r="B411" s="75" t="s">
        <v>537</v>
      </c>
      <c r="C411" s="66" t="s">
        <v>531</v>
      </c>
      <c r="D411" s="173" t="s">
        <v>413</v>
      </c>
      <c r="E411" s="355">
        <v>10000</v>
      </c>
      <c r="F411" s="109">
        <v>0.42</v>
      </c>
      <c r="G411" s="479"/>
      <c r="H411" s="78">
        <f>F411</f>
        <v>0.42</v>
      </c>
      <c r="I411" s="144"/>
      <c r="J411" s="23"/>
    </row>
    <row r="412" spans="1:10" ht="16" x14ac:dyDescent="0.2">
      <c r="A412" s="63"/>
      <c r="B412" s="75" t="s">
        <v>537</v>
      </c>
      <c r="C412" s="66" t="s">
        <v>531</v>
      </c>
      <c r="D412" s="173" t="s">
        <v>418</v>
      </c>
      <c r="E412" s="355">
        <v>5000</v>
      </c>
      <c r="F412" s="109">
        <v>0.22</v>
      </c>
      <c r="G412" s="479"/>
      <c r="H412" s="78">
        <f>F412</f>
        <v>0.22</v>
      </c>
      <c r="I412" s="144"/>
      <c r="J412" s="23"/>
    </row>
    <row r="413" spans="1:10" ht="16" x14ac:dyDescent="0.2">
      <c r="A413" s="63"/>
      <c r="B413" s="75" t="s">
        <v>537</v>
      </c>
      <c r="C413" s="66" t="s">
        <v>531</v>
      </c>
      <c r="D413" s="173" t="s">
        <v>414</v>
      </c>
      <c r="E413" s="355">
        <v>2000</v>
      </c>
      <c r="F413" s="109">
        <v>7.0000000000000007E-2</v>
      </c>
      <c r="G413" s="479"/>
      <c r="H413" s="78">
        <f>F413</f>
        <v>7.0000000000000007E-2</v>
      </c>
      <c r="I413" s="144"/>
      <c r="J413" s="23"/>
    </row>
    <row r="414" spans="1:10" ht="16" x14ac:dyDescent="0.2">
      <c r="A414" s="63"/>
      <c r="B414" s="75"/>
      <c r="C414" s="66"/>
      <c r="D414" s="173"/>
      <c r="E414" s="355"/>
      <c r="F414" s="78"/>
      <c r="G414" s="277"/>
      <c r="H414" s="78"/>
      <c r="I414" s="144"/>
      <c r="J414" s="23"/>
    </row>
    <row r="415" spans="1:10" ht="16" x14ac:dyDescent="0.2">
      <c r="A415" s="63"/>
      <c r="B415" s="75" t="s">
        <v>663</v>
      </c>
      <c r="C415" s="66" t="s">
        <v>662</v>
      </c>
      <c r="D415" s="173" t="s">
        <v>411</v>
      </c>
      <c r="E415" s="355">
        <v>200000</v>
      </c>
      <c r="F415" s="109">
        <f>H415-G415</f>
        <v>38.190000000000005</v>
      </c>
      <c r="G415" s="479">
        <v>2.0099999999999998</v>
      </c>
      <c r="H415" s="78">
        <v>40.200000000000003</v>
      </c>
      <c r="I415" s="144">
        <f>SUM(H415:H420)</f>
        <v>83.179999999999993</v>
      </c>
      <c r="J415" s="23"/>
    </row>
    <row r="416" spans="1:10" ht="16" x14ac:dyDescent="0.2">
      <c r="A416" s="63"/>
      <c r="B416" s="75" t="s">
        <v>663</v>
      </c>
      <c r="C416" s="66" t="s">
        <v>662</v>
      </c>
      <c r="D416" s="173" t="s">
        <v>417</v>
      </c>
      <c r="E416" s="355">
        <v>50000</v>
      </c>
      <c r="F416" s="109">
        <v>22.05</v>
      </c>
      <c r="G416" s="479"/>
      <c r="H416" s="78">
        <f>F416</f>
        <v>22.05</v>
      </c>
      <c r="I416" s="144"/>
      <c r="J416" s="23"/>
    </row>
    <row r="417" spans="1:10" ht="16" x14ac:dyDescent="0.2">
      <c r="A417" s="63"/>
      <c r="B417" s="75" t="s">
        <v>663</v>
      </c>
      <c r="C417" s="66" t="s">
        <v>662</v>
      </c>
      <c r="D417" s="173" t="s">
        <v>412</v>
      </c>
      <c r="E417" s="355">
        <v>10000</v>
      </c>
      <c r="F417" s="109">
        <v>3.42</v>
      </c>
      <c r="G417" s="479"/>
      <c r="H417" s="78">
        <f>F417</f>
        <v>3.42</v>
      </c>
      <c r="I417" s="144"/>
      <c r="J417" s="23"/>
    </row>
    <row r="418" spans="1:10" ht="16" x14ac:dyDescent="0.2">
      <c r="A418" s="63"/>
      <c r="B418" s="75" t="s">
        <v>663</v>
      </c>
      <c r="C418" s="66" t="s">
        <v>662</v>
      </c>
      <c r="D418" s="173" t="s">
        <v>413</v>
      </c>
      <c r="E418" s="355">
        <v>200000</v>
      </c>
      <c r="F418" s="109">
        <v>8.36</v>
      </c>
      <c r="G418" s="479"/>
      <c r="H418" s="78">
        <f>F418</f>
        <v>8.36</v>
      </c>
      <c r="I418" s="144"/>
      <c r="J418" s="23"/>
    </row>
    <row r="419" spans="1:10" ht="16" x14ac:dyDescent="0.2">
      <c r="A419" s="63"/>
      <c r="B419" s="75" t="s">
        <v>663</v>
      </c>
      <c r="C419" s="66" t="s">
        <v>662</v>
      </c>
      <c r="D419" s="173" t="s">
        <v>418</v>
      </c>
      <c r="E419" s="355">
        <v>200000</v>
      </c>
      <c r="F419" s="109">
        <v>8.8000000000000007</v>
      </c>
      <c r="G419" s="479"/>
      <c r="H419" s="78">
        <f>F419</f>
        <v>8.8000000000000007</v>
      </c>
      <c r="I419" s="144"/>
      <c r="J419" s="23"/>
    </row>
    <row r="420" spans="1:10" ht="16" x14ac:dyDescent="0.2">
      <c r="A420" s="63"/>
      <c r="B420" s="75" t="s">
        <v>663</v>
      </c>
      <c r="C420" s="66" t="s">
        <v>662</v>
      </c>
      <c r="D420" s="173" t="s">
        <v>414</v>
      </c>
      <c r="E420" s="355">
        <v>10000</v>
      </c>
      <c r="F420" s="109">
        <v>0.35</v>
      </c>
      <c r="G420" s="479"/>
      <c r="H420" s="78">
        <f>F420</f>
        <v>0.35</v>
      </c>
      <c r="I420" s="144"/>
      <c r="J420" s="23"/>
    </row>
    <row r="421" spans="1:10" ht="16" x14ac:dyDescent="0.2">
      <c r="A421" s="63"/>
      <c r="B421" s="75"/>
      <c r="C421" s="66"/>
      <c r="D421" s="173"/>
      <c r="E421" s="355"/>
      <c r="F421" s="78"/>
      <c r="G421" s="277"/>
      <c r="H421" s="78"/>
      <c r="I421" s="144"/>
      <c r="J421" s="23"/>
    </row>
    <row r="422" spans="1:10" ht="16" x14ac:dyDescent="0.2">
      <c r="A422" s="63"/>
      <c r="B422" s="75" t="s">
        <v>714</v>
      </c>
      <c r="C422" s="66" t="s">
        <v>708</v>
      </c>
      <c r="D422" s="173" t="s">
        <v>411</v>
      </c>
      <c r="E422" s="355">
        <v>10000</v>
      </c>
      <c r="F422" s="109">
        <v>0</v>
      </c>
      <c r="G422" s="479">
        <f>H422-F422</f>
        <v>0.66</v>
      </c>
      <c r="H422" s="78">
        <v>0.66</v>
      </c>
      <c r="I422" s="144">
        <f>H422</f>
        <v>0.66</v>
      </c>
      <c r="J422" s="23"/>
    </row>
    <row r="423" spans="1:10" ht="16" x14ac:dyDescent="0.2">
      <c r="A423" s="63"/>
      <c r="B423" s="75"/>
      <c r="C423" s="66"/>
      <c r="D423" s="66"/>
      <c r="E423" s="355"/>
      <c r="F423" s="78"/>
      <c r="G423" s="277"/>
      <c r="H423" s="79"/>
      <c r="I423" s="144"/>
      <c r="J423" s="23"/>
    </row>
    <row r="424" spans="1:10" ht="16" x14ac:dyDescent="0.2">
      <c r="A424" s="63"/>
      <c r="B424" s="75" t="s">
        <v>618</v>
      </c>
      <c r="C424" s="66" t="s">
        <v>206</v>
      </c>
      <c r="D424" s="66" t="s">
        <v>411</v>
      </c>
      <c r="E424" s="355">
        <v>180000</v>
      </c>
      <c r="F424" s="109">
        <f>H424-G424</f>
        <v>21.419999999999998</v>
      </c>
      <c r="G424" s="479">
        <v>1.26</v>
      </c>
      <c r="H424" s="78">
        <v>22.68</v>
      </c>
      <c r="I424" s="144">
        <f>SUM(H424:H429)</f>
        <v>92.83</v>
      </c>
      <c r="J424" s="23"/>
    </row>
    <row r="425" spans="1:10" ht="16" x14ac:dyDescent="0.2">
      <c r="A425" s="63"/>
      <c r="B425" s="75" t="s">
        <v>618</v>
      </c>
      <c r="C425" s="66" t="s">
        <v>206</v>
      </c>
      <c r="D425" s="173" t="s">
        <v>417</v>
      </c>
      <c r="E425" s="355">
        <v>50000</v>
      </c>
      <c r="F425" s="109">
        <v>50.94</v>
      </c>
      <c r="G425" s="479"/>
      <c r="H425" s="79">
        <f>F425</f>
        <v>50.94</v>
      </c>
      <c r="I425" s="144"/>
      <c r="J425" s="23"/>
    </row>
    <row r="426" spans="1:10" ht="16" x14ac:dyDescent="0.2">
      <c r="A426" s="63"/>
      <c r="B426" s="75" t="s">
        <v>618</v>
      </c>
      <c r="C426" s="66" t="s">
        <v>206</v>
      </c>
      <c r="D426" s="173" t="s">
        <v>412</v>
      </c>
      <c r="E426" s="355">
        <v>10000</v>
      </c>
      <c r="F426" s="109">
        <v>3.42</v>
      </c>
      <c r="G426" s="479"/>
      <c r="H426" s="79">
        <f>F426</f>
        <v>3.42</v>
      </c>
      <c r="I426" s="144"/>
      <c r="J426" s="23"/>
    </row>
    <row r="427" spans="1:10" ht="16" x14ac:dyDescent="0.2">
      <c r="A427" s="63"/>
      <c r="B427" s="75" t="s">
        <v>618</v>
      </c>
      <c r="C427" s="66" t="s">
        <v>206</v>
      </c>
      <c r="D427" s="173" t="s">
        <v>413</v>
      </c>
      <c r="E427" s="355">
        <v>180000</v>
      </c>
      <c r="F427" s="109">
        <v>7.52</v>
      </c>
      <c r="G427" s="479"/>
      <c r="H427" s="79">
        <f>F427</f>
        <v>7.52</v>
      </c>
      <c r="I427" s="144"/>
      <c r="J427" s="23"/>
    </row>
    <row r="428" spans="1:10" ht="16" x14ac:dyDescent="0.2">
      <c r="A428" s="63"/>
      <c r="B428" s="75" t="s">
        <v>618</v>
      </c>
      <c r="C428" s="66" t="s">
        <v>206</v>
      </c>
      <c r="D428" s="173" t="s">
        <v>418</v>
      </c>
      <c r="E428" s="355">
        <v>180000</v>
      </c>
      <c r="F428" s="109">
        <v>7.92</v>
      </c>
      <c r="G428" s="479"/>
      <c r="H428" s="79">
        <f>F428</f>
        <v>7.92</v>
      </c>
      <c r="I428" s="144"/>
      <c r="J428" s="23"/>
    </row>
    <row r="429" spans="1:10" ht="16" x14ac:dyDescent="0.2">
      <c r="A429" s="63"/>
      <c r="B429" s="75" t="s">
        <v>618</v>
      </c>
      <c r="C429" s="66" t="s">
        <v>206</v>
      </c>
      <c r="D429" s="173" t="s">
        <v>414</v>
      </c>
      <c r="E429" s="355">
        <v>10000</v>
      </c>
      <c r="F429" s="109">
        <v>0.35</v>
      </c>
      <c r="G429" s="479"/>
      <c r="H429" s="79">
        <f>F429</f>
        <v>0.35</v>
      </c>
      <c r="I429" s="144"/>
      <c r="J429" s="23"/>
    </row>
    <row r="430" spans="1:10" ht="16" x14ac:dyDescent="0.2">
      <c r="A430" s="63"/>
      <c r="B430" s="75"/>
      <c r="C430" s="66"/>
      <c r="D430" s="66"/>
      <c r="E430" s="355"/>
      <c r="F430" s="78"/>
      <c r="G430" s="277"/>
      <c r="H430" s="79"/>
      <c r="I430" s="144"/>
      <c r="J430" s="23"/>
    </row>
    <row r="431" spans="1:10" ht="16" x14ac:dyDescent="0.2">
      <c r="A431" s="63"/>
      <c r="B431" s="75" t="s">
        <v>619</v>
      </c>
      <c r="C431" s="66" t="s">
        <v>204</v>
      </c>
      <c r="D431" s="66" t="s">
        <v>411</v>
      </c>
      <c r="E431" s="355">
        <v>180000</v>
      </c>
      <c r="F431" s="109">
        <f>H431-G431</f>
        <v>34.17</v>
      </c>
      <c r="G431" s="479">
        <v>2.0099999999999998</v>
      </c>
      <c r="H431" s="78">
        <v>36.18</v>
      </c>
      <c r="I431" s="144">
        <f>SUM(H431:H436)</f>
        <v>166.09999999999997</v>
      </c>
      <c r="J431" s="23"/>
    </row>
    <row r="432" spans="1:10" ht="16" x14ac:dyDescent="0.2">
      <c r="A432" s="63"/>
      <c r="B432" s="75" t="s">
        <v>619</v>
      </c>
      <c r="C432" s="66" t="s">
        <v>204</v>
      </c>
      <c r="D432" s="173" t="s">
        <v>417</v>
      </c>
      <c r="E432" s="355">
        <v>180000</v>
      </c>
      <c r="F432" s="109">
        <v>121.86</v>
      </c>
      <c r="G432" s="479"/>
      <c r="H432" s="79">
        <f>F432</f>
        <v>121.86</v>
      </c>
      <c r="I432" s="144"/>
      <c r="J432" s="23"/>
    </row>
    <row r="433" spans="1:10" ht="16" x14ac:dyDescent="0.2">
      <c r="A433" s="63"/>
      <c r="B433" s="75" t="s">
        <v>619</v>
      </c>
      <c r="C433" s="66" t="s">
        <v>204</v>
      </c>
      <c r="D433" s="173" t="s">
        <v>412</v>
      </c>
      <c r="E433" s="355">
        <v>10000</v>
      </c>
      <c r="F433" s="109">
        <v>3.42</v>
      </c>
      <c r="G433" s="479"/>
      <c r="H433" s="79">
        <f>F433</f>
        <v>3.42</v>
      </c>
      <c r="I433" s="144"/>
      <c r="J433" s="23"/>
    </row>
    <row r="434" spans="1:10" ht="16" x14ac:dyDescent="0.2">
      <c r="A434" s="63"/>
      <c r="B434" s="75" t="s">
        <v>619</v>
      </c>
      <c r="C434" s="66" t="s">
        <v>204</v>
      </c>
      <c r="D434" s="173" t="s">
        <v>413</v>
      </c>
      <c r="E434" s="355">
        <v>50000</v>
      </c>
      <c r="F434" s="109">
        <v>2.09</v>
      </c>
      <c r="G434" s="479"/>
      <c r="H434" s="79">
        <f>F434</f>
        <v>2.09</v>
      </c>
      <c r="I434" s="144"/>
      <c r="J434" s="23"/>
    </row>
    <row r="435" spans="1:10" ht="16" x14ac:dyDescent="0.2">
      <c r="A435" s="63"/>
      <c r="B435" s="75" t="s">
        <v>619</v>
      </c>
      <c r="C435" s="66" t="s">
        <v>204</v>
      </c>
      <c r="D435" s="173" t="s">
        <v>418</v>
      </c>
      <c r="E435" s="355">
        <v>50000</v>
      </c>
      <c r="F435" s="109">
        <v>2.2000000000000002</v>
      </c>
      <c r="G435" s="479"/>
      <c r="H435" s="79">
        <f>F435</f>
        <v>2.2000000000000002</v>
      </c>
      <c r="I435" s="144"/>
      <c r="J435" s="23"/>
    </row>
    <row r="436" spans="1:10" ht="16" x14ac:dyDescent="0.2">
      <c r="A436" s="63"/>
      <c r="B436" s="75" t="s">
        <v>619</v>
      </c>
      <c r="C436" s="66" t="s">
        <v>204</v>
      </c>
      <c r="D436" s="173" t="s">
        <v>414</v>
      </c>
      <c r="E436" s="355">
        <v>10000</v>
      </c>
      <c r="F436" s="109">
        <v>0.35</v>
      </c>
      <c r="G436" s="479"/>
      <c r="H436" s="79">
        <f>F436</f>
        <v>0.35</v>
      </c>
      <c r="I436" s="144"/>
      <c r="J436" s="23"/>
    </row>
    <row r="437" spans="1:10" ht="16" x14ac:dyDescent="0.2">
      <c r="A437" s="63"/>
      <c r="B437" s="75"/>
      <c r="C437" s="66"/>
      <c r="D437" s="173"/>
      <c r="E437" s="355"/>
      <c r="F437" s="78"/>
      <c r="G437" s="277"/>
      <c r="H437" s="79"/>
      <c r="I437" s="144"/>
      <c r="J437" s="23"/>
    </row>
    <row r="438" spans="1:10" ht="16" x14ac:dyDescent="0.2">
      <c r="A438" s="63"/>
      <c r="B438" s="75" t="s">
        <v>620</v>
      </c>
      <c r="C438" s="66" t="s">
        <v>451</v>
      </c>
      <c r="D438" s="173" t="s">
        <v>411</v>
      </c>
      <c r="E438" s="355">
        <v>370000</v>
      </c>
      <c r="F438" s="109">
        <f>H438-G438</f>
        <v>23.76</v>
      </c>
      <c r="G438" s="479">
        <v>0.66</v>
      </c>
      <c r="H438" s="78">
        <v>24.42</v>
      </c>
      <c r="I438" s="144">
        <f>SUM(H438:H439)</f>
        <v>39.89</v>
      </c>
      <c r="J438" s="23"/>
    </row>
    <row r="439" spans="1:10" ht="16" x14ac:dyDescent="0.2">
      <c r="A439" s="63"/>
      <c r="B439" s="75" t="s">
        <v>620</v>
      </c>
      <c r="C439" s="66" t="s">
        <v>451</v>
      </c>
      <c r="D439" s="173" t="s">
        <v>413</v>
      </c>
      <c r="E439" s="355">
        <v>370000</v>
      </c>
      <c r="F439" s="109">
        <v>15.47</v>
      </c>
      <c r="G439" s="479"/>
      <c r="H439" s="78">
        <f>F439</f>
        <v>15.47</v>
      </c>
      <c r="I439" s="144"/>
      <c r="J439" s="23"/>
    </row>
    <row r="440" spans="1:10" ht="16" x14ac:dyDescent="0.2">
      <c r="A440" s="63"/>
      <c r="B440" s="75"/>
      <c r="C440" s="66"/>
      <c r="D440" s="173"/>
      <c r="E440" s="355"/>
      <c r="F440" s="78"/>
      <c r="G440" s="277"/>
      <c r="H440" s="78"/>
      <c r="I440" s="144"/>
      <c r="J440" s="23"/>
    </row>
    <row r="441" spans="1:10" ht="16" x14ac:dyDescent="0.2">
      <c r="A441" s="63"/>
      <c r="B441" s="75" t="s">
        <v>665</v>
      </c>
      <c r="C441" s="66" t="s">
        <v>664</v>
      </c>
      <c r="D441" s="124" t="s">
        <v>411</v>
      </c>
      <c r="E441" s="355">
        <v>10000</v>
      </c>
      <c r="F441" s="109">
        <f>H441-G441</f>
        <v>0</v>
      </c>
      <c r="G441" s="479">
        <v>0.91</v>
      </c>
      <c r="H441" s="78">
        <v>0.91</v>
      </c>
      <c r="I441" s="144">
        <f>SUM(H441:H441)</f>
        <v>0.91</v>
      </c>
      <c r="J441" s="23"/>
    </row>
    <row r="442" spans="1:10" ht="16" x14ac:dyDescent="0.2">
      <c r="A442" s="63"/>
      <c r="B442" s="75"/>
      <c r="C442" s="66"/>
      <c r="D442" s="66"/>
      <c r="E442" s="358"/>
      <c r="F442" s="78"/>
      <c r="G442" s="277"/>
      <c r="H442" s="79"/>
      <c r="I442" s="144"/>
      <c r="J442" s="23"/>
    </row>
    <row r="443" spans="1:10" ht="16" x14ac:dyDescent="0.2">
      <c r="A443" s="63"/>
      <c r="B443" s="75" t="s">
        <v>622</v>
      </c>
      <c r="C443" s="66" t="s">
        <v>166</v>
      </c>
      <c r="D443" s="66" t="s">
        <v>411</v>
      </c>
      <c r="E443" s="355">
        <v>10000</v>
      </c>
      <c r="F443" s="109">
        <f>H443-G443</f>
        <v>5.9399999999999995</v>
      </c>
      <c r="G443" s="479">
        <v>0.66</v>
      </c>
      <c r="H443" s="78">
        <v>6.6</v>
      </c>
      <c r="I443" s="144">
        <f>SUM(H443:H444)</f>
        <v>10.78</v>
      </c>
      <c r="J443" s="23"/>
    </row>
    <row r="444" spans="1:10" ht="16" x14ac:dyDescent="0.2">
      <c r="A444" s="63"/>
      <c r="B444" s="75" t="s">
        <v>622</v>
      </c>
      <c r="C444" s="66" t="s">
        <v>166</v>
      </c>
      <c r="D444" s="66" t="s">
        <v>413</v>
      </c>
      <c r="E444" s="355">
        <v>100000</v>
      </c>
      <c r="F444" s="109">
        <v>4.18</v>
      </c>
      <c r="G444" s="479"/>
      <c r="H444" s="78">
        <f>F444</f>
        <v>4.18</v>
      </c>
      <c r="I444" s="144"/>
      <c r="J444" s="23"/>
    </row>
    <row r="445" spans="1:10" ht="16" x14ac:dyDescent="0.2">
      <c r="A445" s="63"/>
      <c r="B445" s="75"/>
      <c r="C445" s="66"/>
      <c r="D445" s="66"/>
      <c r="E445" s="355"/>
      <c r="F445" s="78"/>
      <c r="G445" s="277"/>
      <c r="H445" s="78"/>
      <c r="I445" s="144"/>
      <c r="J445" s="23"/>
    </row>
    <row r="446" spans="1:10" ht="16" x14ac:dyDescent="0.2">
      <c r="A446" s="63"/>
      <c r="B446" s="75" t="s">
        <v>723</v>
      </c>
      <c r="C446" s="66" t="s">
        <v>746</v>
      </c>
      <c r="D446" s="66" t="s">
        <v>411</v>
      </c>
      <c r="E446" s="355">
        <v>10000</v>
      </c>
      <c r="F446" s="109">
        <v>0</v>
      </c>
      <c r="G446" s="479">
        <v>0.66</v>
      </c>
      <c r="H446" s="78">
        <f>SUM(F446:G446)</f>
        <v>0.66</v>
      </c>
      <c r="I446" s="144">
        <f>H446</f>
        <v>0.66</v>
      </c>
      <c r="J446" s="23"/>
    </row>
    <row r="447" spans="1:10" ht="16" x14ac:dyDescent="0.2">
      <c r="A447" s="63"/>
      <c r="B447" s="75"/>
      <c r="C447" s="66"/>
      <c r="D447" s="66"/>
      <c r="E447" s="358"/>
      <c r="F447" s="78"/>
      <c r="G447" s="277"/>
      <c r="H447" s="79"/>
      <c r="I447" s="144"/>
      <c r="J447" s="23"/>
    </row>
    <row r="448" spans="1:10" ht="16" x14ac:dyDescent="0.2">
      <c r="A448" s="63"/>
      <c r="B448" s="75" t="s">
        <v>623</v>
      </c>
      <c r="C448" s="66" t="s">
        <v>86</v>
      </c>
      <c r="D448" s="66" t="s">
        <v>411</v>
      </c>
      <c r="E448" s="355">
        <v>10000</v>
      </c>
      <c r="F448" s="109">
        <v>0</v>
      </c>
      <c r="G448" s="479">
        <v>3.08</v>
      </c>
      <c r="H448" s="78">
        <v>3.08</v>
      </c>
      <c r="I448" s="144">
        <f>SUM(H448:H449)</f>
        <v>3.5</v>
      </c>
      <c r="J448" s="211"/>
    </row>
    <row r="449" spans="1:10" ht="16" x14ac:dyDescent="0.2">
      <c r="A449" s="122"/>
      <c r="B449" s="75" t="s">
        <v>623</v>
      </c>
      <c r="C449" s="66" t="s">
        <v>86</v>
      </c>
      <c r="D449" s="124" t="s">
        <v>413</v>
      </c>
      <c r="E449" s="540">
        <v>10000</v>
      </c>
      <c r="F449" s="109">
        <v>0.42</v>
      </c>
      <c r="G449" s="479"/>
      <c r="H449" s="79">
        <f>F449</f>
        <v>0.42</v>
      </c>
      <c r="I449" s="144"/>
      <c r="J449" s="23"/>
    </row>
    <row r="450" spans="1:10" ht="16" x14ac:dyDescent="0.2">
      <c r="A450" s="122"/>
      <c r="B450" s="75"/>
      <c r="C450" s="66"/>
      <c r="D450" s="124"/>
      <c r="E450" s="540"/>
      <c r="F450" s="109"/>
      <c r="G450" s="479"/>
      <c r="H450" s="79"/>
      <c r="I450" s="144"/>
      <c r="J450" s="23"/>
    </row>
    <row r="451" spans="1:10" ht="16" x14ac:dyDescent="0.2">
      <c r="A451" s="122"/>
      <c r="B451" s="75" t="s">
        <v>929</v>
      </c>
      <c r="C451" s="66" t="s">
        <v>526</v>
      </c>
      <c r="D451" s="124" t="s">
        <v>411</v>
      </c>
      <c r="E451" s="540">
        <v>10000</v>
      </c>
      <c r="F451" s="109">
        <v>0</v>
      </c>
      <c r="G451" s="479">
        <v>0.66</v>
      </c>
      <c r="H451" s="79">
        <v>0.66</v>
      </c>
      <c r="I451" s="144">
        <v>0.66</v>
      </c>
      <c r="J451" s="23"/>
    </row>
    <row r="452" spans="1:10" ht="16" x14ac:dyDescent="0.2">
      <c r="A452" s="122"/>
      <c r="B452" s="123"/>
      <c r="C452" s="124"/>
      <c r="D452" s="124"/>
      <c r="E452" s="540"/>
      <c r="F452" s="78"/>
      <c r="G452" s="277"/>
      <c r="H452" s="79"/>
      <c r="I452" s="144"/>
      <c r="J452" s="23"/>
    </row>
    <row r="453" spans="1:10" ht="16" x14ac:dyDescent="0.2">
      <c r="A453" s="136"/>
      <c r="B453" s="137"/>
      <c r="C453" s="134" t="s">
        <v>400</v>
      </c>
      <c r="D453" s="134"/>
      <c r="E453" s="541"/>
      <c r="F453" s="79"/>
      <c r="G453" s="481"/>
      <c r="H453" s="79"/>
      <c r="I453" s="144">
        <f>SUM(I5:I452)</f>
        <v>2735.2999999999997</v>
      </c>
      <c r="J453" s="231"/>
    </row>
    <row r="454" spans="1:10" ht="16" x14ac:dyDescent="0.2">
      <c r="A454" s="122"/>
      <c r="B454" s="123"/>
      <c r="C454" s="124"/>
      <c r="D454" s="124"/>
      <c r="E454" s="540"/>
      <c r="F454" s="78"/>
      <c r="G454" s="277"/>
      <c r="H454" s="79"/>
      <c r="J454" s="23"/>
    </row>
    <row r="455" spans="1:10" ht="16" x14ac:dyDescent="0.2">
      <c r="A455" s="125" t="s">
        <v>395</v>
      </c>
      <c r="B455" s="75"/>
      <c r="C455" s="66"/>
      <c r="D455" s="66"/>
      <c r="E455" s="355"/>
      <c r="F455" s="109"/>
      <c r="G455" s="479"/>
      <c r="H455" s="78"/>
      <c r="I455" s="144"/>
      <c r="J455" s="23"/>
    </row>
    <row r="456" spans="1:10" ht="16" x14ac:dyDescent="0.2">
      <c r="A456" s="23"/>
      <c r="B456" s="23"/>
      <c r="C456" s="23"/>
      <c r="D456" s="66"/>
      <c r="E456" s="358"/>
      <c r="F456" s="78"/>
      <c r="G456" s="277"/>
      <c r="H456" s="79"/>
      <c r="I456" s="144"/>
      <c r="J456" s="23"/>
    </row>
    <row r="457" spans="1:10" ht="16" x14ac:dyDescent="0.2">
      <c r="A457" s="63"/>
      <c r="B457" s="494"/>
      <c r="C457" s="495" t="s">
        <v>886</v>
      </c>
      <c r="D457" s="495" t="s">
        <v>413</v>
      </c>
      <c r="E457" s="542">
        <v>0.42</v>
      </c>
      <c r="F457" s="496">
        <v>0.42</v>
      </c>
      <c r="G457" s="497"/>
      <c r="H457" s="496">
        <v>0.42</v>
      </c>
      <c r="I457" s="496">
        <v>0.42</v>
      </c>
      <c r="J457" s="498"/>
    </row>
    <row r="458" spans="1:10" ht="16" x14ac:dyDescent="0.2">
      <c r="A458" s="23"/>
      <c r="B458" s="23"/>
      <c r="C458" s="23"/>
      <c r="D458" s="66"/>
      <c r="E458" s="358"/>
      <c r="F458" s="78"/>
      <c r="G458" s="277"/>
      <c r="H458" s="79"/>
      <c r="I458" s="144"/>
      <c r="J458" s="23"/>
    </row>
    <row r="459" spans="1:10" ht="16" x14ac:dyDescent="0.2">
      <c r="A459" s="131"/>
      <c r="B459" s="137" t="s">
        <v>395</v>
      </c>
      <c r="C459" s="134" t="s">
        <v>400</v>
      </c>
      <c r="D459" s="134"/>
      <c r="E459" s="541"/>
      <c r="F459" s="153"/>
      <c r="G459" s="153"/>
      <c r="H459" s="135"/>
      <c r="J459" s="133"/>
    </row>
    <row r="460" spans="1:10" ht="16" x14ac:dyDescent="0.2">
      <c r="A460" s="596"/>
      <c r="B460" s="597"/>
      <c r="C460" s="598"/>
      <c r="D460" s="143"/>
      <c r="E460" s="543"/>
      <c r="F460" s="162"/>
      <c r="G460" s="490"/>
      <c r="H460" s="93"/>
      <c r="I460" s="144">
        <f>SUM(I453:I457)</f>
        <v>2735.72</v>
      </c>
      <c r="J460" s="94"/>
    </row>
    <row r="461" spans="1:10" ht="16" x14ac:dyDescent="0.2">
      <c r="A461" s="599" t="s">
        <v>439</v>
      </c>
      <c r="B461" s="600"/>
      <c r="C461" s="601"/>
      <c r="D461" s="259"/>
      <c r="E461" s="544"/>
      <c r="F461" s="264"/>
      <c r="G461" s="482"/>
      <c r="H461" s="264"/>
      <c r="I461" s="264">
        <f>SUM(I462:I474)</f>
        <v>-243.76000000000002</v>
      </c>
      <c r="J461" s="261"/>
    </row>
    <row r="462" spans="1:10" ht="16" x14ac:dyDescent="0.2">
      <c r="A462" s="63"/>
      <c r="B462" s="75" t="s">
        <v>902</v>
      </c>
      <c r="C462" s="66" t="s">
        <v>903</v>
      </c>
      <c r="D462" s="66"/>
      <c r="E462" s="545"/>
      <c r="F462" s="104"/>
      <c r="G462" s="63"/>
      <c r="H462" s="23"/>
      <c r="I462" s="335">
        <v>74.66</v>
      </c>
      <c r="J462" s="23" t="s">
        <v>905</v>
      </c>
    </row>
    <row r="463" spans="1:10" ht="16" x14ac:dyDescent="0.2">
      <c r="A463" s="63"/>
      <c r="B463" s="257" t="s">
        <v>900</v>
      </c>
      <c r="C463" s="167" t="s">
        <v>901</v>
      </c>
      <c r="D463" s="66"/>
      <c r="E463" s="545"/>
      <c r="F463" s="104"/>
      <c r="G463" s="63"/>
      <c r="H463" s="23"/>
      <c r="I463" s="335">
        <v>0.53</v>
      </c>
      <c r="J463" s="23" t="s">
        <v>906</v>
      </c>
    </row>
    <row r="464" spans="1:10" ht="16" x14ac:dyDescent="0.2">
      <c r="A464" s="23"/>
      <c r="B464" s="75" t="s">
        <v>907</v>
      </c>
      <c r="C464" s="66" t="s">
        <v>908</v>
      </c>
      <c r="D464" s="23"/>
      <c r="E464" s="545"/>
      <c r="F464" s="104"/>
      <c r="G464" s="63"/>
      <c r="H464" s="23"/>
      <c r="I464" s="104">
        <v>10.039999999999999</v>
      </c>
      <c r="J464" s="23" t="s">
        <v>905</v>
      </c>
    </row>
    <row r="465" spans="1:10" ht="16" x14ac:dyDescent="0.2">
      <c r="A465" s="63"/>
      <c r="B465" s="75" t="s">
        <v>909</v>
      </c>
      <c r="C465" s="66" t="s">
        <v>910</v>
      </c>
      <c r="D465" s="66"/>
      <c r="E465" s="545"/>
      <c r="F465" s="104"/>
      <c r="G465" s="63"/>
      <c r="H465" s="23"/>
      <c r="I465" s="335">
        <v>1.32</v>
      </c>
      <c r="J465" s="23" t="s">
        <v>905</v>
      </c>
    </row>
    <row r="466" spans="1:10" ht="16" x14ac:dyDescent="0.2">
      <c r="A466" s="63"/>
      <c r="B466" s="75" t="s">
        <v>912</v>
      </c>
      <c r="C466" s="66" t="s">
        <v>913</v>
      </c>
      <c r="D466" s="66"/>
      <c r="E466" s="545"/>
      <c r="F466" s="104"/>
      <c r="G466" s="63"/>
      <c r="H466" s="23"/>
      <c r="I466" s="335">
        <v>2.0099999999999998</v>
      </c>
      <c r="J466" s="23" t="s">
        <v>906</v>
      </c>
    </row>
    <row r="467" spans="1:10" ht="16" x14ac:dyDescent="0.2">
      <c r="A467" s="63"/>
      <c r="B467" s="75" t="s">
        <v>583</v>
      </c>
      <c r="C467" s="66" t="s">
        <v>914</v>
      </c>
      <c r="D467" s="23"/>
      <c r="E467" s="545"/>
      <c r="F467" s="104"/>
      <c r="G467" s="63"/>
      <c r="H467" s="23"/>
      <c r="I467" s="335">
        <v>-339.31</v>
      </c>
      <c r="J467" s="23" t="s">
        <v>918</v>
      </c>
    </row>
    <row r="468" spans="1:10" ht="16" x14ac:dyDescent="0.2">
      <c r="A468" s="63"/>
      <c r="B468" s="75" t="s">
        <v>919</v>
      </c>
      <c r="C468" s="85" t="s">
        <v>920</v>
      </c>
      <c r="D468" s="66"/>
      <c r="E468" s="545"/>
      <c r="F468" s="104"/>
      <c r="G468" s="63"/>
      <c r="H468" s="23"/>
      <c r="I468" s="335">
        <v>15.1</v>
      </c>
      <c r="J468" s="23" t="s">
        <v>906</v>
      </c>
    </row>
    <row r="469" spans="1:10" ht="16" x14ac:dyDescent="0.2">
      <c r="A469" s="63"/>
      <c r="B469" s="75" t="s">
        <v>587</v>
      </c>
      <c r="C469" s="85" t="s">
        <v>507</v>
      </c>
      <c r="D469" s="66"/>
      <c r="E469" s="545"/>
      <c r="F469" s="104"/>
      <c r="G469" s="63"/>
      <c r="H469" s="23"/>
      <c r="I469" s="335">
        <v>-8.94</v>
      </c>
      <c r="J469" s="23" t="s">
        <v>921</v>
      </c>
    </row>
    <row r="470" spans="1:10" ht="16" x14ac:dyDescent="0.2">
      <c r="A470" s="63"/>
      <c r="B470" s="75" t="s">
        <v>923</v>
      </c>
      <c r="C470" s="66" t="s">
        <v>924</v>
      </c>
      <c r="D470" s="66"/>
      <c r="E470" s="545"/>
      <c r="F470" s="104"/>
      <c r="G470" s="63"/>
      <c r="H470" s="23"/>
      <c r="I470" s="335">
        <v>10.37</v>
      </c>
      <c r="J470" s="23" t="s">
        <v>906</v>
      </c>
    </row>
    <row r="471" spans="1:10" ht="16" x14ac:dyDescent="0.2">
      <c r="A471" s="63"/>
      <c r="B471" s="75" t="s">
        <v>802</v>
      </c>
      <c r="C471" s="70" t="s">
        <v>803</v>
      </c>
      <c r="D471" s="66"/>
      <c r="E471" s="545"/>
      <c r="F471" s="104"/>
      <c r="G471" s="63"/>
      <c r="H471" s="23"/>
      <c r="I471" s="335">
        <v>-8.44</v>
      </c>
      <c r="J471" s="23" t="s">
        <v>925</v>
      </c>
    </row>
    <row r="472" spans="1:10" ht="16" x14ac:dyDescent="0.2">
      <c r="A472" s="63"/>
      <c r="B472" s="75" t="s">
        <v>721</v>
      </c>
      <c r="C472" s="70" t="s">
        <v>722</v>
      </c>
      <c r="D472" s="66"/>
      <c r="E472" s="545"/>
      <c r="F472" s="104"/>
      <c r="G472" s="63"/>
      <c r="H472" s="23"/>
      <c r="I472" s="335">
        <v>2.0099999999999998</v>
      </c>
      <c r="J472" s="23" t="s">
        <v>906</v>
      </c>
    </row>
    <row r="473" spans="1:10" ht="16" x14ac:dyDescent="0.2">
      <c r="A473" s="63"/>
      <c r="B473" s="75" t="s">
        <v>611</v>
      </c>
      <c r="C473" s="66" t="s">
        <v>230</v>
      </c>
      <c r="D473" s="66"/>
      <c r="E473" s="545"/>
      <c r="F473" s="104"/>
      <c r="G473" s="63"/>
      <c r="H473" s="23"/>
      <c r="I473" s="335">
        <v>-3.77</v>
      </c>
      <c r="J473" s="23" t="s">
        <v>928</v>
      </c>
    </row>
    <row r="474" spans="1:10" ht="16" x14ac:dyDescent="0.2">
      <c r="A474" s="63"/>
      <c r="B474" s="75" t="s">
        <v>929</v>
      </c>
      <c r="C474" s="66" t="s">
        <v>526</v>
      </c>
      <c r="D474" s="66"/>
      <c r="E474" s="545"/>
      <c r="F474" s="104"/>
      <c r="G474" s="63"/>
      <c r="H474" s="23"/>
      <c r="I474" s="335">
        <v>0.66</v>
      </c>
      <c r="J474" s="23" t="s">
        <v>906</v>
      </c>
    </row>
    <row r="475" spans="1:10" ht="16" x14ac:dyDescent="0.2">
      <c r="A475" s="63"/>
      <c r="B475" s="75"/>
      <c r="C475" s="85"/>
      <c r="D475" s="66"/>
      <c r="E475" s="545"/>
      <c r="F475" s="104"/>
      <c r="G475" s="63"/>
      <c r="H475" s="23"/>
      <c r="I475" s="335"/>
      <c r="J475" s="23"/>
    </row>
    <row r="476" spans="1:10" s="344" customFormat="1" x14ac:dyDescent="0.15">
      <c r="A476" s="23"/>
      <c r="B476" s="23"/>
      <c r="C476" s="23"/>
      <c r="D476" s="23"/>
      <c r="E476" s="545"/>
      <c r="F476" s="104"/>
      <c r="G476" s="63"/>
      <c r="H476" s="23"/>
      <c r="I476" s="23"/>
      <c r="J476" s="23"/>
    </row>
    <row r="477" spans="1:10" ht="16" x14ac:dyDescent="0.2">
      <c r="A477" s="605" t="s">
        <v>52</v>
      </c>
      <c r="B477" s="606"/>
      <c r="C477" s="607"/>
      <c r="D477" s="316"/>
      <c r="E477" s="546"/>
      <c r="F477" s="318"/>
      <c r="G477" s="483"/>
      <c r="H477" s="319"/>
      <c r="I477" s="370">
        <f>I460+I461</f>
        <v>2491.9599999999996</v>
      </c>
      <c r="J477" s="320"/>
    </row>
    <row r="478" spans="1:10" s="182" customFormat="1" ht="31" x14ac:dyDescent="0.55000000000000004">
      <c r="C478" s="183" t="s">
        <v>388</v>
      </c>
      <c r="D478" s="526" t="s">
        <v>865</v>
      </c>
      <c r="E478" s="547">
        <v>45194</v>
      </c>
      <c r="F478" s="491"/>
      <c r="G478" s="492"/>
      <c r="H478" s="186"/>
      <c r="I478" s="187"/>
      <c r="J478" s="188"/>
    </row>
    <row r="479" spans="1:10" x14ac:dyDescent="0.15">
      <c r="F479" s="145"/>
      <c r="G479" s="13"/>
      <c r="I479"/>
    </row>
    <row r="480" spans="1:10" x14ac:dyDescent="0.15">
      <c r="F480" s="145"/>
      <c r="G480" s="13"/>
      <c r="I480"/>
    </row>
    <row r="481" spans="6:9" x14ac:dyDescent="0.15">
      <c r="F481" s="145"/>
      <c r="G481" s="13"/>
      <c r="I481"/>
    </row>
    <row r="482" spans="6:9" x14ac:dyDescent="0.15">
      <c r="F482" s="145"/>
      <c r="G482" s="13"/>
      <c r="I482"/>
    </row>
    <row r="483" spans="6:9" x14ac:dyDescent="0.15">
      <c r="F483" s="145"/>
      <c r="G483" s="13"/>
      <c r="I483"/>
    </row>
    <row r="484" spans="6:9" x14ac:dyDescent="0.15">
      <c r="F484" s="145"/>
      <c r="G484" s="13"/>
      <c r="I484"/>
    </row>
    <row r="485" spans="6:9" x14ac:dyDescent="0.15">
      <c r="F485" s="145"/>
      <c r="G485" s="13"/>
      <c r="I485"/>
    </row>
    <row r="486" spans="6:9" x14ac:dyDescent="0.15">
      <c r="F486" s="145"/>
      <c r="G486" s="13"/>
      <c r="I486"/>
    </row>
    <row r="487" spans="6:9" x14ac:dyDescent="0.15">
      <c r="F487" s="145"/>
      <c r="G487" s="13"/>
      <c r="I487"/>
    </row>
    <row r="488" spans="6:9" x14ac:dyDescent="0.15">
      <c r="F488" s="145"/>
      <c r="G488" s="13"/>
      <c r="I488"/>
    </row>
    <row r="489" spans="6:9" x14ac:dyDescent="0.15">
      <c r="F489" s="145"/>
      <c r="G489" s="13"/>
      <c r="I489"/>
    </row>
    <row r="490" spans="6:9" x14ac:dyDescent="0.15">
      <c r="F490" s="145"/>
      <c r="G490" s="13"/>
      <c r="I490"/>
    </row>
    <row r="491" spans="6:9" x14ac:dyDescent="0.15">
      <c r="F491" s="145"/>
      <c r="G491" s="13"/>
      <c r="I491"/>
    </row>
    <row r="492" spans="6:9" x14ac:dyDescent="0.15">
      <c r="F492" s="145"/>
      <c r="G492" s="13"/>
      <c r="I492"/>
    </row>
    <row r="493" spans="6:9" x14ac:dyDescent="0.15">
      <c r="F493" s="145"/>
      <c r="G493" s="13"/>
      <c r="I493"/>
    </row>
    <row r="494" spans="6:9" x14ac:dyDescent="0.15">
      <c r="F494" s="145"/>
      <c r="G494" s="13"/>
      <c r="I494"/>
    </row>
    <row r="495" spans="6:9" x14ac:dyDescent="0.15">
      <c r="F495" s="145"/>
      <c r="G495" s="13"/>
      <c r="I495"/>
    </row>
    <row r="496" spans="6:9" x14ac:dyDescent="0.15">
      <c r="F496" s="145"/>
      <c r="G496" s="13"/>
      <c r="I496"/>
    </row>
    <row r="497" spans="6:9" x14ac:dyDescent="0.15">
      <c r="F497" s="145"/>
      <c r="G497" s="13"/>
      <c r="I497"/>
    </row>
    <row r="498" spans="6:9" x14ac:dyDescent="0.15">
      <c r="F498" s="145"/>
      <c r="G498" s="13"/>
      <c r="I498"/>
    </row>
    <row r="499" spans="6:9" x14ac:dyDescent="0.15">
      <c r="F499" s="145"/>
      <c r="G499" s="13"/>
      <c r="I499"/>
    </row>
    <row r="500" spans="6:9" x14ac:dyDescent="0.15">
      <c r="F500" s="145"/>
      <c r="G500" s="13"/>
      <c r="I500"/>
    </row>
    <row r="501" spans="6:9" x14ac:dyDescent="0.15">
      <c r="F501" s="145"/>
      <c r="G501" s="13"/>
      <c r="I501"/>
    </row>
    <row r="502" spans="6:9" x14ac:dyDescent="0.15">
      <c r="F502" s="145"/>
      <c r="G502" s="13"/>
      <c r="I502"/>
    </row>
    <row r="503" spans="6:9" x14ac:dyDescent="0.15">
      <c r="F503" s="145"/>
      <c r="G503" s="13"/>
      <c r="I503"/>
    </row>
    <row r="504" spans="6:9" x14ac:dyDescent="0.15">
      <c r="F504" s="145"/>
      <c r="G504" s="13"/>
      <c r="I504"/>
    </row>
    <row r="505" spans="6:9" x14ac:dyDescent="0.15">
      <c r="F505" s="145"/>
      <c r="G505" s="13"/>
      <c r="I505"/>
    </row>
    <row r="506" spans="6:9" x14ac:dyDescent="0.15">
      <c r="F506" s="145"/>
      <c r="G506" s="13"/>
      <c r="I506"/>
    </row>
    <row r="507" spans="6:9" x14ac:dyDescent="0.15">
      <c r="F507" s="145"/>
      <c r="G507" s="13"/>
      <c r="I507"/>
    </row>
    <row r="508" spans="6:9" x14ac:dyDescent="0.15">
      <c r="F508" s="145"/>
      <c r="G508" s="13"/>
      <c r="I508"/>
    </row>
    <row r="509" spans="6:9" x14ac:dyDescent="0.15">
      <c r="F509" s="145"/>
      <c r="G509" s="13"/>
      <c r="I509"/>
    </row>
    <row r="510" spans="6:9" x14ac:dyDescent="0.15">
      <c r="F510" s="145"/>
      <c r="G510" s="13"/>
      <c r="I510"/>
    </row>
    <row r="511" spans="6:9" x14ac:dyDescent="0.15">
      <c r="F511" s="145"/>
      <c r="G511" s="13"/>
      <c r="I511"/>
    </row>
    <row r="512" spans="6:9" x14ac:dyDescent="0.15">
      <c r="F512" s="145"/>
      <c r="G512" s="13"/>
      <c r="I512"/>
    </row>
    <row r="513" spans="6:9" x14ac:dyDescent="0.15">
      <c r="F513" s="145"/>
      <c r="G513" s="13"/>
      <c r="I513"/>
    </row>
    <row r="514" spans="6:9" x14ac:dyDescent="0.15">
      <c r="F514" s="145"/>
      <c r="G514" s="13"/>
      <c r="I514"/>
    </row>
    <row r="515" spans="6:9" x14ac:dyDescent="0.15">
      <c r="F515" s="145"/>
      <c r="G515" s="13"/>
      <c r="I515"/>
    </row>
    <row r="516" spans="6:9" x14ac:dyDescent="0.15">
      <c r="F516" s="145"/>
      <c r="G516" s="13"/>
      <c r="I516"/>
    </row>
    <row r="517" spans="6:9" x14ac:dyDescent="0.15">
      <c r="F517" s="145"/>
      <c r="G517" s="13"/>
      <c r="I517"/>
    </row>
    <row r="518" spans="6:9" x14ac:dyDescent="0.15">
      <c r="F518" s="145"/>
      <c r="G518" s="13"/>
      <c r="I518"/>
    </row>
    <row r="519" spans="6:9" x14ac:dyDescent="0.15">
      <c r="F519" s="145"/>
      <c r="G519" s="13"/>
      <c r="I519"/>
    </row>
    <row r="520" spans="6:9" x14ac:dyDescent="0.15">
      <c r="F520" s="145"/>
      <c r="G520" s="13"/>
      <c r="I520"/>
    </row>
    <row r="521" spans="6:9" x14ac:dyDescent="0.15">
      <c r="F521" s="145"/>
      <c r="G521" s="13"/>
      <c r="I521"/>
    </row>
    <row r="522" spans="6:9" x14ac:dyDescent="0.15">
      <c r="F522" s="145"/>
      <c r="G522" s="13"/>
      <c r="I522"/>
    </row>
    <row r="523" spans="6:9" x14ac:dyDescent="0.15">
      <c r="F523" s="145"/>
      <c r="G523" s="13"/>
      <c r="I523"/>
    </row>
    <row r="524" spans="6:9" x14ac:dyDescent="0.15">
      <c r="F524" s="145"/>
      <c r="G524" s="13"/>
      <c r="I524"/>
    </row>
    <row r="525" spans="6:9" x14ac:dyDescent="0.15">
      <c r="F525" s="145"/>
      <c r="G525" s="13"/>
      <c r="I525"/>
    </row>
  </sheetData>
  <mergeCells count="4">
    <mergeCell ref="A2:C2"/>
    <mergeCell ref="A460:C460"/>
    <mergeCell ref="A461:C461"/>
    <mergeCell ref="A477:C477"/>
  </mergeCells>
  <conditionalFormatting sqref="A93:A96 A102">
    <cfRule type="duplicateValues" dxfId="895" priority="20"/>
  </conditionalFormatting>
  <conditionalFormatting sqref="B14:B17">
    <cfRule type="duplicateValues" dxfId="894" priority="9"/>
    <cfRule type="duplicateValues" dxfId="893" priority="10"/>
  </conditionalFormatting>
  <conditionalFormatting sqref="B92:B107">
    <cfRule type="duplicateValues" dxfId="892" priority="22"/>
  </conditionalFormatting>
  <conditionalFormatting sqref="B97:B101 B103:B107">
    <cfRule type="duplicateValues" dxfId="891" priority="19"/>
  </conditionalFormatting>
  <conditionalFormatting sqref="B227:B239">
    <cfRule type="duplicateValues" dxfId="890" priority="24"/>
    <cfRule type="duplicateValues" dxfId="889" priority="25"/>
  </conditionalFormatting>
  <conditionalFormatting sqref="B464">
    <cfRule type="duplicateValues" dxfId="888" priority="4"/>
    <cfRule type="duplicateValues" dxfId="887" priority="5"/>
  </conditionalFormatting>
  <conditionalFormatting sqref="B467">
    <cfRule type="duplicateValues" dxfId="886" priority="1"/>
    <cfRule type="duplicateValues" dxfId="885" priority="2"/>
  </conditionalFormatting>
  <conditionalFormatting sqref="B477:B1048576 B18:B91 B13 B1:B9 B457 B459:B463 B108:B455 B465:B475">
    <cfRule type="duplicateValues" dxfId="884" priority="12"/>
  </conditionalFormatting>
  <conditionalFormatting sqref="B477:B1048576 B454:B455 B18:B91 B13 B1:B9 B108:B226 B457 B459:B463 B465:B466 B240:B452 B468:B475">
    <cfRule type="duplicateValues" dxfId="883" priority="13"/>
  </conditionalFormatting>
  <conditionalFormatting sqref="B477:B1048576">
    <cfRule type="duplicateValues" dxfId="882" priority="18"/>
  </conditionalFormatting>
  <conditionalFormatting sqref="C14:C17">
    <cfRule type="duplicateValues" dxfId="881" priority="11"/>
  </conditionalFormatting>
  <conditionalFormatting sqref="C146:C154">
    <cfRule type="duplicateValues" dxfId="880" priority="23"/>
  </conditionalFormatting>
  <conditionalFormatting sqref="C199:C201">
    <cfRule type="duplicateValues" dxfId="879" priority="17"/>
  </conditionalFormatting>
  <conditionalFormatting sqref="C227:C239">
    <cfRule type="duplicateValues" dxfId="878" priority="26"/>
  </conditionalFormatting>
  <conditionalFormatting sqref="C467">
    <cfRule type="duplicateValues" dxfId="877" priority="3"/>
  </conditionalFormatting>
  <conditionalFormatting sqref="C477:C1048576 C454:C455 A93:A96 A102 C13 C382:C452 C1:C9 C457 C18:C226 C459:C466 C240:C380 C468:C475">
    <cfRule type="duplicateValues" dxfId="876" priority="21"/>
  </conditionalFormatting>
  <conditionalFormatting sqref="J22:J138 J140:J148 J150:J157 J159:J167 J169:J174 J176:J187 J189:J254 J257:J258 J269:J271 J273:J316 J318:J364 J366:J382 J384:J400 J402:J447 J449:J452 J454:J459 J462:J463">
    <cfRule type="notContainsBlanks" dxfId="875" priority="16">
      <formula>LEN(TRIM(J22))&gt;0</formula>
    </cfRule>
  </conditionalFormatting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F41B-52BF-4DA5-B878-5667DEC6002D}">
  <sheetPr>
    <pageSetUpPr fitToPage="1"/>
  </sheetPr>
  <dimension ref="A1:AC505"/>
  <sheetViews>
    <sheetView zoomScale="110" zoomScaleNormal="110" workbookViewId="0">
      <pane xSplit="3" ySplit="4" topLeftCell="D5" activePane="bottomRight" state="frozen"/>
      <selection activeCell="I453" sqref="I453"/>
      <selection pane="topRight" activeCell="I453" sqref="I453"/>
      <selection pane="bottomLeft" activeCell="I453" sqref="I453"/>
      <selection pane="bottomRight" activeCell="G7" sqref="G7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476" customWidth="1"/>
    <col min="8" max="8" width="19.6640625" bestFit="1" customWidth="1"/>
    <col min="9" max="9" width="19" style="18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365" t="s">
        <v>862</v>
      </c>
      <c r="H2" s="77" t="s">
        <v>459</v>
      </c>
      <c r="I2" s="365">
        <v>45170</v>
      </c>
    </row>
    <row r="3" spans="1:10" ht="11" customHeight="1" x14ac:dyDescent="0.2">
      <c r="A3" s="60"/>
      <c r="B3" s="60"/>
      <c r="C3" s="60"/>
      <c r="D3" s="60"/>
      <c r="E3" s="147"/>
      <c r="F3" s="249"/>
      <c r="G3" s="477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275"/>
      <c r="B5" s="275">
        <v>2305</v>
      </c>
      <c r="C5" s="279" t="s">
        <v>853</v>
      </c>
      <c r="D5" s="279" t="s">
        <v>411</v>
      </c>
      <c r="E5" s="86">
        <v>10000</v>
      </c>
      <c r="F5" s="278">
        <v>0</v>
      </c>
      <c r="G5" s="484">
        <v>0.53</v>
      </c>
      <c r="H5" s="485">
        <v>0.53</v>
      </c>
      <c r="I5" s="485">
        <v>0.53</v>
      </c>
      <c r="J5" s="275"/>
    </row>
    <row r="6" spans="1:10" ht="16" x14ac:dyDescent="0.2">
      <c r="A6" s="275"/>
      <c r="B6" s="275"/>
      <c r="C6" s="279"/>
      <c r="D6" s="279"/>
      <c r="E6" s="86"/>
      <c r="F6" s="278"/>
      <c r="G6" s="275"/>
      <c r="H6" s="275"/>
      <c r="I6" s="275"/>
      <c r="J6" s="275"/>
    </row>
    <row r="7" spans="1:10" ht="16" x14ac:dyDescent="0.2">
      <c r="A7" s="275"/>
      <c r="B7" s="275">
        <v>2306</v>
      </c>
      <c r="C7" s="279" t="s">
        <v>863</v>
      </c>
      <c r="D7" s="279" t="s">
        <v>411</v>
      </c>
      <c r="E7" s="86">
        <v>10000</v>
      </c>
      <c r="F7" s="278">
        <v>0</v>
      </c>
      <c r="G7" s="485">
        <v>8.02</v>
      </c>
      <c r="H7" s="485">
        <v>8.02</v>
      </c>
      <c r="I7" s="485">
        <v>8.44</v>
      </c>
      <c r="J7" s="275" t="s">
        <v>845</v>
      </c>
    </row>
    <row r="8" spans="1:10" ht="16" x14ac:dyDescent="0.2">
      <c r="A8" s="275"/>
      <c r="B8" s="275">
        <v>2306</v>
      </c>
      <c r="C8" s="279" t="s">
        <v>863</v>
      </c>
      <c r="D8" s="279" t="s">
        <v>413</v>
      </c>
      <c r="E8" s="86">
        <v>10000</v>
      </c>
      <c r="F8" s="278">
        <v>0.42</v>
      </c>
      <c r="G8" s="275"/>
      <c r="H8" s="485">
        <v>0.42</v>
      </c>
      <c r="I8" s="275"/>
      <c r="J8" s="275"/>
    </row>
    <row r="9" spans="1:10" ht="16" x14ac:dyDescent="0.2">
      <c r="A9" s="65"/>
      <c r="B9" s="65"/>
      <c r="C9" s="64"/>
      <c r="D9" s="64"/>
      <c r="E9" s="371"/>
      <c r="F9" s="372"/>
      <c r="G9" s="65"/>
      <c r="H9" s="65"/>
      <c r="I9" s="65"/>
      <c r="J9" s="65"/>
    </row>
    <row r="10" spans="1:10" s="47" customFormat="1" ht="16" x14ac:dyDescent="0.2">
      <c r="A10" s="275">
        <v>1</v>
      </c>
      <c r="B10" s="97">
        <v>1729</v>
      </c>
      <c r="C10" s="85" t="s">
        <v>789</v>
      </c>
      <c r="D10" s="85" t="s">
        <v>411</v>
      </c>
      <c r="E10" s="86">
        <v>10000</v>
      </c>
      <c r="F10" s="86">
        <v>0</v>
      </c>
      <c r="G10" s="278">
        <v>5.0199999999999996</v>
      </c>
      <c r="H10" s="86">
        <f>F10+G10</f>
        <v>5.0199999999999996</v>
      </c>
      <c r="I10" s="192">
        <f>SUM(H10:H11)</f>
        <v>5.4399999999999995</v>
      </c>
      <c r="J10" s="85"/>
    </row>
    <row r="11" spans="1:10" s="47" customFormat="1" ht="16" x14ac:dyDescent="0.2">
      <c r="A11" s="275"/>
      <c r="B11" s="97">
        <v>1729</v>
      </c>
      <c r="C11" s="85" t="s">
        <v>789</v>
      </c>
      <c r="D11" s="85" t="s">
        <v>413</v>
      </c>
      <c r="E11" s="86">
        <v>10000</v>
      </c>
      <c r="F11" s="86">
        <v>0.42</v>
      </c>
      <c r="G11" s="278"/>
      <c r="H11" s="86">
        <f>F11</f>
        <v>0.42</v>
      </c>
      <c r="I11" s="192"/>
      <c r="J11" s="85"/>
    </row>
    <row r="12" spans="1:10" s="47" customFormat="1" ht="16" x14ac:dyDescent="0.2">
      <c r="A12" s="275"/>
      <c r="B12" s="97"/>
      <c r="C12" s="85"/>
      <c r="D12" s="85"/>
      <c r="E12" s="86"/>
      <c r="F12" s="86"/>
      <c r="G12" s="278"/>
      <c r="H12" s="86"/>
      <c r="I12" s="192"/>
      <c r="J12" s="85"/>
    </row>
    <row r="13" spans="1:10" ht="16" x14ac:dyDescent="0.2">
      <c r="A13" s="275"/>
      <c r="B13" s="275">
        <v>2247</v>
      </c>
      <c r="C13" s="279" t="s">
        <v>632</v>
      </c>
      <c r="D13" s="279" t="s">
        <v>411</v>
      </c>
      <c r="E13" s="280">
        <v>10000</v>
      </c>
      <c r="F13" s="281">
        <v>0</v>
      </c>
      <c r="G13" s="278">
        <v>0.53</v>
      </c>
      <c r="H13" s="282">
        <f>F13+G13</f>
        <v>0.53</v>
      </c>
      <c r="I13" s="487">
        <f>SUM(H13:H14)</f>
        <v>0.95</v>
      </c>
      <c r="J13" s="275"/>
    </row>
    <row r="14" spans="1:10" ht="16" x14ac:dyDescent="0.2">
      <c r="A14" s="275"/>
      <c r="B14" s="275">
        <v>2247</v>
      </c>
      <c r="C14" s="279" t="s">
        <v>632</v>
      </c>
      <c r="D14" s="279" t="s">
        <v>413</v>
      </c>
      <c r="E14" s="280">
        <v>10000</v>
      </c>
      <c r="F14" s="281">
        <v>0.42</v>
      </c>
      <c r="G14" s="278"/>
      <c r="H14" s="282">
        <f>F14</f>
        <v>0.42</v>
      </c>
      <c r="I14" s="487"/>
      <c r="J14" s="275"/>
    </row>
    <row r="15" spans="1:10" ht="16" x14ac:dyDescent="0.2">
      <c r="A15" s="275"/>
      <c r="B15" s="275"/>
      <c r="C15" s="279"/>
      <c r="D15" s="279"/>
      <c r="E15" s="280"/>
      <c r="F15" s="281"/>
      <c r="G15" s="278"/>
      <c r="H15" s="282"/>
      <c r="I15" s="367"/>
      <c r="J15" s="275"/>
    </row>
    <row r="16" spans="1:10" ht="16" x14ac:dyDescent="0.2">
      <c r="A16" s="275"/>
      <c r="B16" s="275">
        <v>2303</v>
      </c>
      <c r="C16" s="279" t="s">
        <v>842</v>
      </c>
      <c r="D16" s="279" t="s">
        <v>411</v>
      </c>
      <c r="E16" s="486">
        <v>10000</v>
      </c>
      <c r="F16" s="281"/>
      <c r="G16" s="281">
        <v>8.02</v>
      </c>
      <c r="H16" s="282">
        <v>8.02</v>
      </c>
      <c r="I16" s="367">
        <f>G16+F17</f>
        <v>8.44</v>
      </c>
      <c r="J16" s="275"/>
    </row>
    <row r="17" spans="1:10" ht="16" x14ac:dyDescent="0.2">
      <c r="A17" s="275"/>
      <c r="B17" s="275">
        <v>2303</v>
      </c>
      <c r="C17" s="279" t="s">
        <v>842</v>
      </c>
      <c r="D17" s="279" t="s">
        <v>413</v>
      </c>
      <c r="E17" s="280">
        <v>10000</v>
      </c>
      <c r="F17" s="281">
        <v>0.42</v>
      </c>
      <c r="G17" s="278"/>
      <c r="H17" s="282">
        <v>0.42</v>
      </c>
      <c r="I17" s="367"/>
      <c r="J17" s="275"/>
    </row>
    <row r="18" spans="1:10" ht="16" x14ac:dyDescent="0.2">
      <c r="A18" s="275"/>
      <c r="B18" s="275"/>
      <c r="C18" s="279"/>
      <c r="D18" s="279"/>
      <c r="E18" s="280"/>
      <c r="F18" s="281"/>
      <c r="G18" s="278"/>
      <c r="H18" s="282"/>
      <c r="I18" s="367"/>
      <c r="J18" s="275"/>
    </row>
    <row r="19" spans="1:10" ht="16" x14ac:dyDescent="0.2">
      <c r="A19" s="275"/>
      <c r="B19" s="275">
        <v>2261</v>
      </c>
      <c r="C19" s="279" t="s">
        <v>672</v>
      </c>
      <c r="D19" s="279" t="s">
        <v>411</v>
      </c>
      <c r="E19" s="280">
        <v>10000</v>
      </c>
      <c r="F19" s="281">
        <f>H19-G19</f>
        <v>0</v>
      </c>
      <c r="G19" s="278">
        <v>2.0099999999999998</v>
      </c>
      <c r="H19" s="282">
        <v>2.0099999999999998</v>
      </c>
      <c r="I19" s="367">
        <f>SUM(H19:H20)</f>
        <v>2.4299999999999997</v>
      </c>
      <c r="J19" s="275"/>
    </row>
    <row r="20" spans="1:10" ht="16" x14ac:dyDescent="0.2">
      <c r="A20" s="275"/>
      <c r="B20" s="275">
        <v>2261</v>
      </c>
      <c r="C20" s="279" t="s">
        <v>672</v>
      </c>
      <c r="D20" s="279" t="s">
        <v>413</v>
      </c>
      <c r="E20" s="280">
        <v>10000</v>
      </c>
      <c r="F20" s="281">
        <v>0.42</v>
      </c>
      <c r="G20" s="278"/>
      <c r="H20" s="282">
        <f>F20</f>
        <v>0.42</v>
      </c>
      <c r="I20" s="367"/>
      <c r="J20" s="275"/>
    </row>
    <row r="21" spans="1:10" ht="16" x14ac:dyDescent="0.2">
      <c r="A21" s="275"/>
      <c r="B21" s="275"/>
      <c r="C21" s="276"/>
      <c r="D21" s="276"/>
      <c r="E21" s="277"/>
      <c r="F21" s="278"/>
      <c r="G21" s="275"/>
      <c r="H21" s="275"/>
      <c r="I21" s="368"/>
      <c r="J21" s="275"/>
    </row>
    <row r="22" spans="1:10" ht="16" x14ac:dyDescent="0.2">
      <c r="A22" s="63"/>
      <c r="B22" s="75" t="s">
        <v>539</v>
      </c>
      <c r="C22" s="66" t="s">
        <v>198</v>
      </c>
      <c r="D22" s="66" t="s">
        <v>411</v>
      </c>
      <c r="E22" s="78">
        <v>100000</v>
      </c>
      <c r="F22" s="254">
        <v>18.09</v>
      </c>
      <c r="G22" s="478">
        <v>2.0099999999999998</v>
      </c>
      <c r="H22" s="78">
        <f>SUM(F22:G22)</f>
        <v>20.100000000000001</v>
      </c>
      <c r="I22" s="144">
        <f>SUM(H22:H25)</f>
        <v>28.050000000000004</v>
      </c>
      <c r="J22" s="23"/>
    </row>
    <row r="23" spans="1:10" ht="16" x14ac:dyDescent="0.2">
      <c r="A23" s="63"/>
      <c r="B23" s="75" t="s">
        <v>539</v>
      </c>
      <c r="C23" s="66" t="s">
        <v>198</v>
      </c>
      <c r="D23" s="66" t="s">
        <v>412</v>
      </c>
      <c r="E23" s="78">
        <v>10000</v>
      </c>
      <c r="F23" s="109">
        <v>3.42</v>
      </c>
      <c r="G23" s="479"/>
      <c r="H23" s="78">
        <f>F23</f>
        <v>3.42</v>
      </c>
      <c r="I23" s="144"/>
      <c r="J23" s="23"/>
    </row>
    <row r="24" spans="1:10" ht="16" x14ac:dyDescent="0.2">
      <c r="A24" s="63"/>
      <c r="B24" s="75" t="s">
        <v>539</v>
      </c>
      <c r="C24" s="66" t="s">
        <v>198</v>
      </c>
      <c r="D24" s="66" t="s">
        <v>413</v>
      </c>
      <c r="E24" s="78">
        <v>100000</v>
      </c>
      <c r="F24" s="109">
        <v>4.18</v>
      </c>
      <c r="G24" s="479"/>
      <c r="H24" s="78">
        <f>F24</f>
        <v>4.18</v>
      </c>
      <c r="I24" s="144"/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414</v>
      </c>
      <c r="E25" s="78">
        <v>10000</v>
      </c>
      <c r="F25" s="109">
        <v>0.35</v>
      </c>
      <c r="G25" s="479"/>
      <c r="H25" s="78">
        <f>F25</f>
        <v>0.35</v>
      </c>
      <c r="I25" s="144"/>
      <c r="J25" s="23"/>
    </row>
    <row r="26" spans="1:10" ht="16" x14ac:dyDescent="0.2">
      <c r="A26" s="63"/>
      <c r="B26" s="75"/>
      <c r="C26" s="66"/>
      <c r="D26" s="66"/>
      <c r="E26" s="79"/>
      <c r="F26" s="109"/>
      <c r="H26" s="78"/>
      <c r="I26" s="144"/>
      <c r="J26" s="23"/>
    </row>
    <row r="27" spans="1:10" ht="16" x14ac:dyDescent="0.2">
      <c r="A27" s="63"/>
      <c r="B27" s="75" t="s">
        <v>718</v>
      </c>
      <c r="C27" s="23" t="s">
        <v>733</v>
      </c>
      <c r="D27" s="66" t="s">
        <v>411</v>
      </c>
      <c r="E27" s="79">
        <v>100000</v>
      </c>
      <c r="F27" s="109">
        <f>H27-G27</f>
        <v>8.19</v>
      </c>
      <c r="G27" s="479">
        <v>0.91</v>
      </c>
      <c r="H27" s="78">
        <v>9.1</v>
      </c>
      <c r="I27" s="366">
        <f>SUM(H27:H28)</f>
        <v>17.46</v>
      </c>
      <c r="J27" s="23"/>
    </row>
    <row r="28" spans="1:10" ht="16" x14ac:dyDescent="0.2">
      <c r="A28" s="63"/>
      <c r="B28" s="75" t="s">
        <v>718</v>
      </c>
      <c r="C28" s="23" t="s">
        <v>733</v>
      </c>
      <c r="D28" s="66" t="s">
        <v>413</v>
      </c>
      <c r="E28" s="79">
        <v>200000</v>
      </c>
      <c r="F28" s="109">
        <v>8.36</v>
      </c>
      <c r="G28" s="479"/>
      <c r="H28" s="78">
        <v>8.36</v>
      </c>
      <c r="I28" s="144"/>
      <c r="J28" s="23"/>
    </row>
    <row r="29" spans="1:10" ht="16" x14ac:dyDescent="0.2">
      <c r="A29" s="63"/>
      <c r="B29" s="75"/>
      <c r="C29" s="66"/>
      <c r="D29" s="66"/>
      <c r="E29" s="79"/>
      <c r="F29" s="109"/>
      <c r="G29" s="479"/>
      <c r="H29" s="78"/>
      <c r="I29" s="144"/>
      <c r="J29" s="23"/>
    </row>
    <row r="30" spans="1:10" ht="16" x14ac:dyDescent="0.2">
      <c r="A30" s="63"/>
      <c r="B30" s="75" t="s">
        <v>542</v>
      </c>
      <c r="C30" s="66" t="s">
        <v>89</v>
      </c>
      <c r="D30" s="66" t="s">
        <v>411</v>
      </c>
      <c r="E30" s="79">
        <v>10000</v>
      </c>
      <c r="F30" s="109">
        <v>0</v>
      </c>
      <c r="G30" s="479">
        <f>H30-F30</f>
        <v>5.0199999999999996</v>
      </c>
      <c r="H30" s="78">
        <v>5.0199999999999996</v>
      </c>
      <c r="I30" s="144">
        <f>SUM(H30)</f>
        <v>5.0199999999999996</v>
      </c>
      <c r="J30" s="23"/>
    </row>
    <row r="31" spans="1:10" ht="16" x14ac:dyDescent="0.2">
      <c r="A31" s="63"/>
      <c r="B31" s="75"/>
      <c r="C31" s="66"/>
      <c r="D31" s="66"/>
      <c r="E31" s="79"/>
      <c r="F31" s="109"/>
      <c r="G31" s="479"/>
      <c r="H31" s="78"/>
      <c r="I31" s="144"/>
      <c r="J31" s="23"/>
    </row>
    <row r="32" spans="1:10" ht="16" x14ac:dyDescent="0.2">
      <c r="A32" s="63"/>
      <c r="B32" s="97">
        <v>2309</v>
      </c>
      <c r="C32" s="66" t="s">
        <v>867</v>
      </c>
      <c r="D32" s="66" t="s">
        <v>411</v>
      </c>
      <c r="E32" s="79">
        <v>10000</v>
      </c>
      <c r="F32" s="109">
        <v>0</v>
      </c>
      <c r="G32" s="479">
        <v>3.08</v>
      </c>
      <c r="H32" s="78"/>
      <c r="I32" s="144">
        <v>3.08</v>
      </c>
      <c r="J32" s="23"/>
    </row>
    <row r="33" spans="1:10" ht="16" x14ac:dyDescent="0.2">
      <c r="A33" s="63"/>
      <c r="B33" s="75"/>
      <c r="C33" s="66"/>
      <c r="D33" s="66"/>
      <c r="E33" s="79"/>
      <c r="F33" s="78"/>
      <c r="G33" s="277"/>
      <c r="H33" s="78"/>
      <c r="I33" s="144"/>
      <c r="J33" s="23"/>
    </row>
    <row r="34" spans="1:10" ht="16" x14ac:dyDescent="0.2">
      <c r="A34" s="63"/>
      <c r="B34" s="75" t="s">
        <v>543</v>
      </c>
      <c r="C34" s="66" t="s">
        <v>138</v>
      </c>
      <c r="D34" s="66" t="s">
        <v>411</v>
      </c>
      <c r="E34" s="78">
        <v>10000</v>
      </c>
      <c r="F34" s="78">
        <v>0</v>
      </c>
      <c r="G34" s="277">
        <f>H34-F34</f>
        <v>2.0099999999999998</v>
      </c>
      <c r="H34" s="78">
        <v>2.0099999999999998</v>
      </c>
      <c r="I34" s="144">
        <f>SUM(H34:H35)</f>
        <v>2.4299999999999997</v>
      </c>
      <c r="J34" s="23"/>
    </row>
    <row r="35" spans="1:10" ht="16" x14ac:dyDescent="0.2">
      <c r="A35" s="63"/>
      <c r="B35" s="75" t="s">
        <v>543</v>
      </c>
      <c r="C35" s="66" t="s">
        <v>138</v>
      </c>
      <c r="D35" s="66" t="s">
        <v>413</v>
      </c>
      <c r="E35" s="78">
        <v>10000</v>
      </c>
      <c r="F35" s="78">
        <v>0.42</v>
      </c>
      <c r="G35" s="277"/>
      <c r="H35" s="78">
        <v>0.42</v>
      </c>
      <c r="I35" s="144"/>
      <c r="J35" s="23"/>
    </row>
    <row r="36" spans="1:10" ht="16" x14ac:dyDescent="0.2">
      <c r="A36" s="63"/>
      <c r="B36" s="75"/>
      <c r="C36" s="66"/>
      <c r="D36" s="66"/>
      <c r="E36" s="78"/>
      <c r="F36" s="78"/>
      <c r="G36" s="277"/>
      <c r="H36" s="78"/>
      <c r="I36" s="144"/>
      <c r="J36" s="23"/>
    </row>
    <row r="37" spans="1:10" ht="16" x14ac:dyDescent="0.2">
      <c r="A37" s="63"/>
      <c r="B37" s="75" t="s">
        <v>711</v>
      </c>
      <c r="C37" s="66" t="s">
        <v>703</v>
      </c>
      <c r="D37" s="66" t="s">
        <v>411</v>
      </c>
      <c r="E37" s="78">
        <v>10000</v>
      </c>
      <c r="F37" s="78">
        <v>0</v>
      </c>
      <c r="G37" s="277">
        <f>H37-F37</f>
        <v>0.66</v>
      </c>
      <c r="H37" s="78">
        <v>0.66</v>
      </c>
      <c r="I37" s="144">
        <f>H37</f>
        <v>0.66</v>
      </c>
      <c r="J37" s="23"/>
    </row>
    <row r="38" spans="1:10" ht="16" x14ac:dyDescent="0.2">
      <c r="A38" s="63"/>
      <c r="B38" s="75"/>
      <c r="C38" s="66"/>
      <c r="D38" s="66"/>
      <c r="E38" s="79"/>
      <c r="F38" s="78"/>
      <c r="G38" s="277"/>
      <c r="H38" s="78"/>
      <c r="I38" s="144"/>
      <c r="J38" s="23"/>
    </row>
    <row r="39" spans="1:10" ht="16" x14ac:dyDescent="0.2">
      <c r="A39" s="63"/>
      <c r="B39" s="75" t="s">
        <v>544</v>
      </c>
      <c r="C39" s="66" t="s">
        <v>139</v>
      </c>
      <c r="D39" s="66" t="s">
        <v>411</v>
      </c>
      <c r="E39" s="78">
        <v>100000</v>
      </c>
      <c r="F39" s="109">
        <f>H39-G39</f>
        <v>18.090000000000003</v>
      </c>
      <c r="G39" s="479">
        <v>2.0099999999999998</v>
      </c>
      <c r="H39" s="78">
        <v>20.100000000000001</v>
      </c>
      <c r="I39" s="144">
        <f>SUM(H39:H44)</f>
        <v>66.3</v>
      </c>
      <c r="J39" s="23"/>
    </row>
    <row r="40" spans="1:10" ht="16" x14ac:dyDescent="0.2">
      <c r="A40" s="63"/>
      <c r="B40" s="75" t="s">
        <v>544</v>
      </c>
      <c r="C40" s="66" t="s">
        <v>139</v>
      </c>
      <c r="D40" s="66" t="s">
        <v>417</v>
      </c>
      <c r="E40" s="78">
        <v>50000</v>
      </c>
      <c r="F40" s="109">
        <v>33.85</v>
      </c>
      <c r="G40" s="479"/>
      <c r="H40" s="78">
        <f>F40</f>
        <v>33.85</v>
      </c>
      <c r="I40" s="144"/>
      <c r="J40" s="23"/>
    </row>
    <row r="41" spans="1:10" ht="16" x14ac:dyDescent="0.2">
      <c r="A41" s="63"/>
      <c r="B41" s="75" t="s">
        <v>544</v>
      </c>
      <c r="C41" s="66" t="s">
        <v>139</v>
      </c>
      <c r="D41" s="66" t="s">
        <v>412</v>
      </c>
      <c r="E41" s="79">
        <v>10000</v>
      </c>
      <c r="F41" s="109">
        <v>3.42</v>
      </c>
      <c r="G41" s="479"/>
      <c r="H41" s="78">
        <f>F41</f>
        <v>3.42</v>
      </c>
      <c r="I41" s="144"/>
      <c r="J41" s="23"/>
    </row>
    <row r="42" spans="1:10" ht="16" x14ac:dyDescent="0.2">
      <c r="A42" s="63"/>
      <c r="B42" s="75" t="s">
        <v>544</v>
      </c>
      <c r="C42" s="66" t="s">
        <v>139</v>
      </c>
      <c r="D42" s="66" t="s">
        <v>413</v>
      </c>
      <c r="E42" s="79">
        <v>100000</v>
      </c>
      <c r="F42" s="109">
        <v>4.18</v>
      </c>
      <c r="G42" s="479"/>
      <c r="H42" s="78">
        <f>F42</f>
        <v>4.18</v>
      </c>
      <c r="I42" s="144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418</v>
      </c>
      <c r="E43" s="78">
        <v>100000</v>
      </c>
      <c r="F43" s="109">
        <v>4.4000000000000004</v>
      </c>
      <c r="G43" s="479"/>
      <c r="H43" s="78">
        <f>F43</f>
        <v>4.4000000000000004</v>
      </c>
      <c r="I43" s="144"/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414</v>
      </c>
      <c r="E44" s="79">
        <v>10000</v>
      </c>
      <c r="F44" s="109">
        <v>0.35</v>
      </c>
      <c r="G44" s="479"/>
      <c r="H44" s="78">
        <f>F44</f>
        <v>0.35</v>
      </c>
      <c r="I44" s="144"/>
      <c r="J44" s="23"/>
    </row>
    <row r="45" spans="1:10" ht="16" x14ac:dyDescent="0.2">
      <c r="A45" s="63"/>
      <c r="B45" s="75"/>
      <c r="C45" s="66"/>
      <c r="D45" s="66"/>
      <c r="E45" s="79"/>
      <c r="F45" s="109"/>
      <c r="G45" s="479"/>
      <c r="H45" s="78"/>
      <c r="I45" s="144"/>
      <c r="J45" s="23"/>
    </row>
    <row r="46" spans="1:10" ht="16" x14ac:dyDescent="0.2">
      <c r="A46" s="63"/>
      <c r="B46" s="75" t="s">
        <v>545</v>
      </c>
      <c r="C46" s="66" t="s">
        <v>217</v>
      </c>
      <c r="D46" s="66" t="s">
        <v>411</v>
      </c>
      <c r="E46" s="78">
        <v>240000</v>
      </c>
      <c r="F46" s="109">
        <f>H46-G46</f>
        <v>20.93</v>
      </c>
      <c r="G46" s="479">
        <v>0.91</v>
      </c>
      <c r="H46" s="78">
        <v>21.84</v>
      </c>
      <c r="I46" s="144">
        <f>SUM(H46:H47)</f>
        <v>22.26</v>
      </c>
      <c r="J46" s="23"/>
    </row>
    <row r="47" spans="1:10" ht="16" x14ac:dyDescent="0.2">
      <c r="A47" s="63"/>
      <c r="B47" s="75" t="s">
        <v>545</v>
      </c>
      <c r="C47" s="66" t="s">
        <v>217</v>
      </c>
      <c r="D47" s="66" t="s">
        <v>413</v>
      </c>
      <c r="E47" s="78">
        <v>10000</v>
      </c>
      <c r="F47" s="109">
        <v>0.42</v>
      </c>
      <c r="G47" s="479"/>
      <c r="H47" s="78">
        <f>F47</f>
        <v>0.42</v>
      </c>
      <c r="I47" s="144"/>
      <c r="J47" s="23"/>
    </row>
    <row r="48" spans="1:10" ht="16" x14ac:dyDescent="0.2">
      <c r="A48" s="63"/>
      <c r="B48" s="75"/>
      <c r="C48" s="66"/>
      <c r="D48" s="66"/>
      <c r="E48" s="78"/>
      <c r="F48" s="109"/>
      <c r="G48" s="479"/>
      <c r="H48" s="78"/>
      <c r="I48" s="144"/>
      <c r="J48" s="23"/>
    </row>
    <row r="49" spans="1:10" ht="16" x14ac:dyDescent="0.2">
      <c r="A49" s="63"/>
      <c r="B49" s="75" t="s">
        <v>869</v>
      </c>
      <c r="C49" s="66" t="s">
        <v>843</v>
      </c>
      <c r="D49" s="66" t="s">
        <v>411</v>
      </c>
      <c r="E49" s="78">
        <v>10000</v>
      </c>
      <c r="F49" s="109">
        <v>0</v>
      </c>
      <c r="G49" s="479">
        <v>0.91</v>
      </c>
      <c r="H49" s="78"/>
      <c r="I49" s="144">
        <f>G49+F50</f>
        <v>1.33</v>
      </c>
      <c r="J49" s="23"/>
    </row>
    <row r="50" spans="1:10" ht="16" x14ac:dyDescent="0.2">
      <c r="A50" s="63"/>
      <c r="B50" s="97">
        <v>2302</v>
      </c>
      <c r="C50" s="66" t="s">
        <v>843</v>
      </c>
      <c r="D50" s="66" t="s">
        <v>413</v>
      </c>
      <c r="E50" s="78">
        <v>10000</v>
      </c>
      <c r="F50" s="109">
        <v>0.42</v>
      </c>
      <c r="G50" s="479"/>
      <c r="H50" s="78"/>
      <c r="I50" s="144"/>
      <c r="J50" s="23"/>
    </row>
    <row r="51" spans="1:10" ht="16" x14ac:dyDescent="0.2">
      <c r="A51" s="63"/>
      <c r="B51" s="75"/>
      <c r="C51" s="66"/>
      <c r="D51" s="66"/>
      <c r="E51" s="78"/>
      <c r="F51" s="109"/>
      <c r="G51" s="479"/>
      <c r="H51" s="78"/>
      <c r="I51" s="144"/>
      <c r="J51" s="23"/>
    </row>
    <row r="52" spans="1:10" ht="16" x14ac:dyDescent="0.2">
      <c r="A52" s="63"/>
      <c r="B52" s="75" t="s">
        <v>817</v>
      </c>
      <c r="C52" s="66" t="s">
        <v>811</v>
      </c>
      <c r="D52" s="66" t="s">
        <v>411</v>
      </c>
      <c r="E52" s="78">
        <v>10000</v>
      </c>
      <c r="F52" s="109">
        <v>0</v>
      </c>
      <c r="G52" s="479">
        <v>0.91</v>
      </c>
      <c r="H52" s="78"/>
      <c r="I52" s="144">
        <f>G52</f>
        <v>0.91</v>
      </c>
      <c r="J52" s="23"/>
    </row>
    <row r="53" spans="1:10" ht="16" x14ac:dyDescent="0.2">
      <c r="A53" s="63"/>
      <c r="B53" s="75"/>
      <c r="C53" s="66"/>
      <c r="D53" s="66"/>
      <c r="E53" s="78"/>
      <c r="F53" s="109"/>
      <c r="G53" s="479"/>
      <c r="H53" s="78"/>
      <c r="I53" s="144"/>
      <c r="J53" s="23"/>
    </row>
    <row r="54" spans="1:10" ht="16" x14ac:dyDescent="0.2">
      <c r="A54" s="63"/>
      <c r="B54" s="75" t="s">
        <v>548</v>
      </c>
      <c r="C54" s="66" t="s">
        <v>178</v>
      </c>
      <c r="D54" s="66" t="s">
        <v>411</v>
      </c>
      <c r="E54" s="79">
        <v>50000</v>
      </c>
      <c r="F54" s="109">
        <v>32.08</v>
      </c>
      <c r="G54" s="479">
        <v>8.02</v>
      </c>
      <c r="H54" s="78">
        <f>SUM(F54:G54)</f>
        <v>40.099999999999994</v>
      </c>
      <c r="I54" s="144">
        <f>SUM(H54:H59)</f>
        <v>99.169999999999987</v>
      </c>
      <c r="J54" s="23"/>
    </row>
    <row r="55" spans="1:10" ht="16" x14ac:dyDescent="0.2">
      <c r="A55" s="63"/>
      <c r="B55" s="75" t="s">
        <v>548</v>
      </c>
      <c r="C55" s="66" t="s">
        <v>178</v>
      </c>
      <c r="D55" s="66" t="s">
        <v>417</v>
      </c>
      <c r="E55" s="79">
        <v>50000</v>
      </c>
      <c r="F55" s="109">
        <v>33.85</v>
      </c>
      <c r="G55" s="479"/>
      <c r="H55" s="78">
        <f>F55</f>
        <v>33.85</v>
      </c>
      <c r="I55" s="144"/>
      <c r="J55" s="23"/>
    </row>
    <row r="56" spans="1:10" ht="16" x14ac:dyDescent="0.2">
      <c r="A56" s="63"/>
      <c r="B56" s="75" t="s">
        <v>548</v>
      </c>
      <c r="C56" s="66" t="s">
        <v>178</v>
      </c>
      <c r="D56" s="66" t="s">
        <v>412</v>
      </c>
      <c r="E56" s="79">
        <v>10000</v>
      </c>
      <c r="F56" s="109">
        <v>3.42</v>
      </c>
      <c r="G56" s="479"/>
      <c r="H56" s="78">
        <f>F56</f>
        <v>3.42</v>
      </c>
      <c r="I56" s="144"/>
      <c r="J56" s="23"/>
    </row>
    <row r="57" spans="1:10" ht="16" x14ac:dyDescent="0.2">
      <c r="A57" s="63"/>
      <c r="B57" s="75" t="s">
        <v>548</v>
      </c>
      <c r="C57" s="66" t="s">
        <v>178</v>
      </c>
      <c r="D57" s="66" t="s">
        <v>413</v>
      </c>
      <c r="E57" s="79">
        <v>250000</v>
      </c>
      <c r="F57" s="109">
        <v>10.45</v>
      </c>
      <c r="G57" s="479"/>
      <c r="H57" s="78">
        <f>F57</f>
        <v>10.45</v>
      </c>
      <c r="I57" s="144"/>
      <c r="J57" s="23"/>
    </row>
    <row r="58" spans="1:10" ht="16" x14ac:dyDescent="0.2">
      <c r="A58" s="63"/>
      <c r="B58" s="75" t="s">
        <v>548</v>
      </c>
      <c r="C58" s="66" t="s">
        <v>178</v>
      </c>
      <c r="D58" s="66" t="s">
        <v>418</v>
      </c>
      <c r="E58" s="78">
        <v>250000</v>
      </c>
      <c r="F58" s="109">
        <v>11</v>
      </c>
      <c r="G58" s="479"/>
      <c r="H58" s="78">
        <f>F58</f>
        <v>11</v>
      </c>
      <c r="I58" s="144"/>
      <c r="J58" s="23"/>
    </row>
    <row r="59" spans="1:10" ht="16" x14ac:dyDescent="0.2">
      <c r="A59" s="63"/>
      <c r="B59" s="75" t="s">
        <v>548</v>
      </c>
      <c r="C59" s="66" t="s">
        <v>178</v>
      </c>
      <c r="D59" s="66" t="s">
        <v>414</v>
      </c>
      <c r="E59" s="79">
        <v>10000</v>
      </c>
      <c r="F59" s="109">
        <v>0.35</v>
      </c>
      <c r="G59" s="479"/>
      <c r="H59" s="78">
        <f>F59</f>
        <v>0.35</v>
      </c>
      <c r="I59" s="144"/>
      <c r="J59" s="23"/>
    </row>
    <row r="60" spans="1:10" ht="16" x14ac:dyDescent="0.2">
      <c r="A60" s="63"/>
      <c r="B60" s="75"/>
      <c r="C60" s="66"/>
      <c r="D60" s="66"/>
      <c r="E60" s="79"/>
      <c r="F60" s="109"/>
      <c r="G60" s="479"/>
      <c r="H60" s="78"/>
      <c r="I60" s="144"/>
      <c r="J60" s="23"/>
    </row>
    <row r="61" spans="1:10" ht="16" x14ac:dyDescent="0.2">
      <c r="A61" s="63"/>
      <c r="B61" s="75" t="s">
        <v>549</v>
      </c>
      <c r="C61" s="66" t="s">
        <v>325</v>
      </c>
      <c r="D61" s="66" t="s">
        <v>411</v>
      </c>
      <c r="E61" s="201">
        <v>500000</v>
      </c>
      <c r="F61" s="109">
        <f>H61-G61</f>
        <v>44.59</v>
      </c>
      <c r="G61" s="479">
        <v>0.91</v>
      </c>
      <c r="H61" s="78">
        <v>45.5</v>
      </c>
      <c r="I61" s="144">
        <f>SUM(H61:H62)</f>
        <v>66.400000000000006</v>
      </c>
      <c r="J61" s="200"/>
    </row>
    <row r="62" spans="1:10" ht="16" x14ac:dyDescent="0.2">
      <c r="A62" s="63"/>
      <c r="B62" s="75" t="s">
        <v>549</v>
      </c>
      <c r="C62" s="66" t="s">
        <v>325</v>
      </c>
      <c r="D62" s="66" t="s">
        <v>413</v>
      </c>
      <c r="E62" s="78">
        <v>500000</v>
      </c>
      <c r="F62" s="109">
        <v>20.9</v>
      </c>
      <c r="G62" s="479"/>
      <c r="H62" s="78">
        <f>F62</f>
        <v>20.9</v>
      </c>
      <c r="I62" s="144"/>
      <c r="J62" s="23"/>
    </row>
    <row r="63" spans="1:10" ht="16" x14ac:dyDescent="0.2">
      <c r="A63" s="63"/>
      <c r="B63" s="75"/>
      <c r="C63" s="66"/>
      <c r="D63" s="66"/>
      <c r="E63" s="78"/>
      <c r="F63" s="109"/>
      <c r="G63" s="479"/>
      <c r="H63" s="78"/>
      <c r="I63" s="144"/>
      <c r="J63" s="23"/>
    </row>
    <row r="64" spans="1:10" ht="16" x14ac:dyDescent="0.2">
      <c r="A64" s="63"/>
      <c r="B64" s="75" t="s">
        <v>550</v>
      </c>
      <c r="C64" s="66" t="s">
        <v>79</v>
      </c>
      <c r="D64" s="66" t="s">
        <v>411</v>
      </c>
      <c r="E64" s="78">
        <v>50000</v>
      </c>
      <c r="F64" s="109">
        <f>H64-G64</f>
        <v>2.6399999999999997</v>
      </c>
      <c r="G64" s="479">
        <v>0.66</v>
      </c>
      <c r="H64" s="78">
        <v>3.3</v>
      </c>
      <c r="I64" s="144">
        <f>SUM(H64:H69)</f>
        <v>24.700000000000003</v>
      </c>
      <c r="J64" s="23"/>
    </row>
    <row r="65" spans="1:10" ht="16" x14ac:dyDescent="0.2">
      <c r="A65" s="63"/>
      <c r="B65" s="75" t="s">
        <v>550</v>
      </c>
      <c r="C65" s="66" t="s">
        <v>79</v>
      </c>
      <c r="D65" s="66" t="s">
        <v>417</v>
      </c>
      <c r="E65" s="78">
        <v>50000</v>
      </c>
      <c r="F65" s="109">
        <v>9.0500000000000007</v>
      </c>
      <c r="G65" s="479"/>
      <c r="H65" s="78">
        <f>F65</f>
        <v>9.0500000000000007</v>
      </c>
      <c r="I65" s="144"/>
      <c r="J65" s="23"/>
    </row>
    <row r="66" spans="1:10" ht="16" x14ac:dyDescent="0.2">
      <c r="A66" s="63"/>
      <c r="B66" s="75" t="s">
        <v>550</v>
      </c>
      <c r="C66" s="66" t="s">
        <v>79</v>
      </c>
      <c r="D66" s="66" t="s">
        <v>412</v>
      </c>
      <c r="E66" s="78">
        <v>10000</v>
      </c>
      <c r="F66" s="109">
        <v>3.42</v>
      </c>
      <c r="G66" s="479"/>
      <c r="H66" s="78">
        <f>F66</f>
        <v>3.42</v>
      </c>
      <c r="I66" s="144"/>
      <c r="J66" s="23"/>
    </row>
    <row r="67" spans="1:10" ht="16" x14ac:dyDescent="0.2">
      <c r="A67" s="63"/>
      <c r="B67" s="75" t="s">
        <v>550</v>
      </c>
      <c r="C67" s="66" t="s">
        <v>79</v>
      </c>
      <c r="D67" s="66" t="s">
        <v>413</v>
      </c>
      <c r="E67" s="78">
        <v>100000</v>
      </c>
      <c r="F67" s="109">
        <v>4.18</v>
      </c>
      <c r="G67" s="479"/>
      <c r="H67" s="78">
        <f>F67</f>
        <v>4.18</v>
      </c>
      <c r="I67" s="144"/>
      <c r="J67" s="23"/>
    </row>
    <row r="68" spans="1:10" ht="16" x14ac:dyDescent="0.2">
      <c r="A68" s="63"/>
      <c r="B68" s="75" t="s">
        <v>550</v>
      </c>
      <c r="C68" s="66" t="s">
        <v>79</v>
      </c>
      <c r="D68" s="66" t="s">
        <v>418</v>
      </c>
      <c r="E68" s="78">
        <v>100000</v>
      </c>
      <c r="F68" s="109">
        <v>4.4000000000000004</v>
      </c>
      <c r="G68" s="479"/>
      <c r="H68" s="78">
        <f>F68</f>
        <v>4.4000000000000004</v>
      </c>
      <c r="I68" s="144"/>
      <c r="J68" s="23"/>
    </row>
    <row r="69" spans="1:10" ht="16" x14ac:dyDescent="0.2">
      <c r="A69" s="63"/>
      <c r="B69" s="75" t="s">
        <v>550</v>
      </c>
      <c r="C69" s="66" t="s">
        <v>79</v>
      </c>
      <c r="D69" s="66" t="s">
        <v>414</v>
      </c>
      <c r="E69" s="79">
        <v>10000</v>
      </c>
      <c r="F69" s="109">
        <v>0.35</v>
      </c>
      <c r="G69" s="479"/>
      <c r="H69" s="78">
        <f>F69</f>
        <v>0.35</v>
      </c>
      <c r="I69" s="144"/>
      <c r="J69" s="23"/>
    </row>
    <row r="70" spans="1:10" ht="16" x14ac:dyDescent="0.2">
      <c r="A70" s="63"/>
      <c r="B70" s="75"/>
      <c r="C70" s="66"/>
      <c r="D70" s="66"/>
      <c r="E70" s="79"/>
      <c r="F70" s="78"/>
      <c r="G70" s="277"/>
      <c r="H70" s="78"/>
      <c r="I70" s="144"/>
      <c r="J70" s="23"/>
    </row>
    <row r="71" spans="1:10" ht="16" x14ac:dyDescent="0.2">
      <c r="A71" s="63"/>
      <c r="B71" s="75" t="s">
        <v>551</v>
      </c>
      <c r="C71" s="66" t="s">
        <v>80</v>
      </c>
      <c r="D71" s="66" t="s">
        <v>411</v>
      </c>
      <c r="E71" s="78">
        <v>300000</v>
      </c>
      <c r="F71" s="78">
        <f>H71-G71</f>
        <v>19.14</v>
      </c>
      <c r="G71" s="277">
        <v>0.66</v>
      </c>
      <c r="H71" s="78">
        <v>19.8</v>
      </c>
      <c r="I71" s="144">
        <f>SUM(H71:H72)</f>
        <v>32.340000000000003</v>
      </c>
      <c r="J71" s="23"/>
    </row>
    <row r="72" spans="1:10" ht="16" x14ac:dyDescent="0.2">
      <c r="A72" s="63"/>
      <c r="B72" s="75" t="s">
        <v>551</v>
      </c>
      <c r="C72" s="66" t="s">
        <v>80</v>
      </c>
      <c r="D72" s="66" t="s">
        <v>413</v>
      </c>
      <c r="E72" s="78">
        <v>300000</v>
      </c>
      <c r="F72" s="78">
        <v>12.54</v>
      </c>
      <c r="G72" s="277"/>
      <c r="H72" s="78">
        <f>F72</f>
        <v>12.54</v>
      </c>
      <c r="I72" s="144"/>
      <c r="J72" s="23"/>
    </row>
    <row r="73" spans="1:10" ht="16" x14ac:dyDescent="0.2">
      <c r="A73" s="63"/>
      <c r="B73" s="257"/>
      <c r="C73" s="167"/>
      <c r="D73" s="66"/>
      <c r="E73" s="78"/>
      <c r="F73" s="78"/>
      <c r="G73" s="277"/>
      <c r="H73" s="78"/>
      <c r="I73" s="144"/>
      <c r="J73" s="23"/>
    </row>
    <row r="74" spans="1:10" ht="16" x14ac:dyDescent="0.2">
      <c r="A74" s="63"/>
      <c r="B74" s="257" t="s">
        <v>899</v>
      </c>
      <c r="C74" s="167" t="s">
        <v>844</v>
      </c>
      <c r="D74" s="66" t="s">
        <v>411</v>
      </c>
      <c r="E74" s="78">
        <v>10000</v>
      </c>
      <c r="F74" s="78"/>
      <c r="G74" s="78">
        <v>0.53</v>
      </c>
      <c r="H74" s="78"/>
      <c r="I74" s="144">
        <f>G74+F75</f>
        <v>0.95</v>
      </c>
      <c r="J74" s="23"/>
    </row>
    <row r="75" spans="1:10" ht="16" x14ac:dyDescent="0.2">
      <c r="A75" s="63"/>
      <c r="B75" s="257" t="s">
        <v>899</v>
      </c>
      <c r="C75" s="167" t="s">
        <v>844</v>
      </c>
      <c r="D75" s="66" t="s">
        <v>413</v>
      </c>
      <c r="E75" s="78">
        <v>10000</v>
      </c>
      <c r="F75" s="78">
        <v>0.42</v>
      </c>
      <c r="G75" s="277"/>
      <c r="H75" s="78"/>
      <c r="I75" s="144"/>
      <c r="J75" s="23"/>
    </row>
    <row r="76" spans="1:10" ht="16" x14ac:dyDescent="0.2">
      <c r="A76" s="63"/>
      <c r="B76" s="257"/>
      <c r="C76" s="167"/>
      <c r="D76" s="66"/>
      <c r="E76" s="79"/>
      <c r="F76" s="78"/>
      <c r="G76" s="277"/>
      <c r="H76" s="78"/>
      <c r="I76" s="144"/>
      <c r="J76" s="23"/>
    </row>
    <row r="77" spans="1:10" ht="16" x14ac:dyDescent="0.2">
      <c r="A77" s="63"/>
      <c r="B77" s="75" t="s">
        <v>552</v>
      </c>
      <c r="C77" s="66" t="s">
        <v>64</v>
      </c>
      <c r="D77" s="66" t="s">
        <v>411</v>
      </c>
      <c r="E77" s="79">
        <v>100000</v>
      </c>
      <c r="F77" s="254">
        <v>27.72</v>
      </c>
      <c r="G77" s="478">
        <v>3.08</v>
      </c>
      <c r="H77" s="78">
        <f>SUM(F77:G77)</f>
        <v>30.799999999999997</v>
      </c>
      <c r="I77" s="144">
        <f>SUM(H77:H81)</f>
        <v>43.15</v>
      </c>
      <c r="J77" s="23"/>
    </row>
    <row r="78" spans="1:10" ht="16" x14ac:dyDescent="0.2">
      <c r="A78" s="63"/>
      <c r="B78" s="75" t="s">
        <v>552</v>
      </c>
      <c r="C78" s="66" t="s">
        <v>64</v>
      </c>
      <c r="D78" s="66" t="s">
        <v>412</v>
      </c>
      <c r="E78" s="79">
        <v>10000</v>
      </c>
      <c r="F78" s="109">
        <v>3.42</v>
      </c>
      <c r="G78" s="479"/>
      <c r="H78" s="78">
        <f>F78</f>
        <v>3.42</v>
      </c>
      <c r="I78" s="144"/>
      <c r="J78" s="23"/>
    </row>
    <row r="79" spans="1:10" ht="16" x14ac:dyDescent="0.2">
      <c r="A79" s="63"/>
      <c r="B79" s="75" t="s">
        <v>552</v>
      </c>
      <c r="C79" s="66" t="s">
        <v>64</v>
      </c>
      <c r="D79" s="66" t="s">
        <v>413</v>
      </c>
      <c r="E79" s="79">
        <v>100000</v>
      </c>
      <c r="F79" s="109">
        <v>4.18</v>
      </c>
      <c r="G79" s="479"/>
      <c r="H79" s="78">
        <f>F79</f>
        <v>4.18</v>
      </c>
      <c r="I79" s="144"/>
      <c r="J79" s="23"/>
    </row>
    <row r="80" spans="1:10" ht="16" x14ac:dyDescent="0.2">
      <c r="A80" s="63"/>
      <c r="B80" s="75" t="s">
        <v>552</v>
      </c>
      <c r="C80" s="66" t="s">
        <v>64</v>
      </c>
      <c r="D80" s="66" t="s">
        <v>418</v>
      </c>
      <c r="E80" s="78">
        <v>100000</v>
      </c>
      <c r="F80" s="109">
        <v>4.4000000000000004</v>
      </c>
      <c r="G80" s="479"/>
      <c r="H80" s="78">
        <f>F80</f>
        <v>4.4000000000000004</v>
      </c>
      <c r="I80" s="144"/>
      <c r="J80" s="23"/>
    </row>
    <row r="81" spans="1:10" ht="16" x14ac:dyDescent="0.2">
      <c r="A81" s="63"/>
      <c r="B81" s="75" t="s">
        <v>552</v>
      </c>
      <c r="C81" s="66" t="s">
        <v>64</v>
      </c>
      <c r="D81" s="66" t="s">
        <v>414</v>
      </c>
      <c r="E81" s="79">
        <v>10000</v>
      </c>
      <c r="F81" s="109">
        <v>0.35</v>
      </c>
      <c r="G81" s="479"/>
      <c r="H81" s="78">
        <f>F81</f>
        <v>0.35</v>
      </c>
      <c r="I81" s="144"/>
      <c r="J81" s="23"/>
    </row>
    <row r="82" spans="1:10" ht="16" x14ac:dyDescent="0.2">
      <c r="A82" s="63"/>
      <c r="B82" s="75"/>
      <c r="C82" s="66"/>
      <c r="D82" s="66"/>
      <c r="E82" s="79"/>
      <c r="F82" s="109"/>
      <c r="G82" s="479"/>
      <c r="H82" s="78"/>
      <c r="I82" s="144"/>
      <c r="J82" s="23"/>
    </row>
    <row r="83" spans="1:10" ht="16" x14ac:dyDescent="0.2">
      <c r="A83" s="63"/>
      <c r="B83" s="75" t="s">
        <v>553</v>
      </c>
      <c r="C83" s="66" t="s">
        <v>218</v>
      </c>
      <c r="D83" s="66" t="s">
        <v>411</v>
      </c>
      <c r="E83" s="79">
        <v>10000</v>
      </c>
      <c r="F83" s="109">
        <v>0</v>
      </c>
      <c r="G83" s="479">
        <f>H83-F83</f>
        <v>3.08</v>
      </c>
      <c r="H83" s="78">
        <v>3.08</v>
      </c>
      <c r="I83" s="144">
        <f>H83</f>
        <v>3.08</v>
      </c>
      <c r="J83" s="23"/>
    </row>
    <row r="84" spans="1:10" ht="16" x14ac:dyDescent="0.2">
      <c r="A84" s="63"/>
      <c r="B84" s="75"/>
      <c r="C84" s="66"/>
      <c r="D84" s="66"/>
      <c r="E84" s="79"/>
      <c r="F84" s="109"/>
      <c r="G84" s="479"/>
      <c r="H84" s="78"/>
      <c r="I84" s="144"/>
      <c r="J84" s="23"/>
    </row>
    <row r="85" spans="1:10" ht="16" x14ac:dyDescent="0.2">
      <c r="A85" s="63"/>
      <c r="B85" s="75" t="s">
        <v>422</v>
      </c>
      <c r="C85" s="66" t="s">
        <v>420</v>
      </c>
      <c r="D85" s="66" t="s">
        <v>411</v>
      </c>
      <c r="E85" s="79">
        <v>10000</v>
      </c>
      <c r="F85" s="109">
        <v>0</v>
      </c>
      <c r="G85" s="478">
        <v>5.0199999999999996</v>
      </c>
      <c r="H85" s="78">
        <f>SUM(F85:G85)</f>
        <v>5.0199999999999996</v>
      </c>
      <c r="I85" s="144">
        <f>SUM(H85:H86)</f>
        <v>7.1099999999999994</v>
      </c>
      <c r="J85" s="23"/>
    </row>
    <row r="86" spans="1:10" ht="16" x14ac:dyDescent="0.2">
      <c r="A86" s="75"/>
      <c r="B86" s="75" t="s">
        <v>422</v>
      </c>
      <c r="C86" s="66" t="s">
        <v>420</v>
      </c>
      <c r="D86" s="66" t="s">
        <v>413</v>
      </c>
      <c r="E86" s="79">
        <v>50000</v>
      </c>
      <c r="F86" s="109">
        <v>2.09</v>
      </c>
      <c r="G86" s="479"/>
      <c r="H86" s="78">
        <f>F86</f>
        <v>2.09</v>
      </c>
      <c r="I86" s="144"/>
      <c r="J86" s="23"/>
    </row>
    <row r="87" spans="1:10" ht="16" x14ac:dyDescent="0.2">
      <c r="A87" s="75"/>
      <c r="B87" s="75"/>
      <c r="C87" s="66"/>
      <c r="D87" s="66"/>
      <c r="E87" s="79"/>
      <c r="F87" s="109"/>
      <c r="G87" s="479"/>
      <c r="H87" s="78"/>
      <c r="I87" s="144"/>
      <c r="J87" s="23"/>
    </row>
    <row r="88" spans="1:10" ht="16" x14ac:dyDescent="0.2">
      <c r="A88" s="75"/>
      <c r="B88" s="75" t="s">
        <v>712</v>
      </c>
      <c r="C88" s="66" t="s">
        <v>706</v>
      </c>
      <c r="D88" s="66" t="s">
        <v>411</v>
      </c>
      <c r="E88" s="79">
        <v>10000</v>
      </c>
      <c r="F88" s="109">
        <v>0</v>
      </c>
      <c r="G88" s="479">
        <f>H88-F88</f>
        <v>0.91</v>
      </c>
      <c r="H88" s="78">
        <v>0.91</v>
      </c>
      <c r="I88" s="144">
        <f>H88</f>
        <v>0.91</v>
      </c>
      <c r="J88" s="23"/>
    </row>
    <row r="89" spans="1:10" ht="16" x14ac:dyDescent="0.2">
      <c r="A89" s="75"/>
      <c r="B89" s="75"/>
      <c r="C89" s="66"/>
      <c r="D89" s="66"/>
      <c r="E89" s="79"/>
      <c r="F89" s="109"/>
      <c r="G89" s="479"/>
      <c r="H89" s="78"/>
      <c r="I89" s="144"/>
      <c r="J89" s="23"/>
    </row>
    <row r="90" spans="1:10" ht="16" x14ac:dyDescent="0.2">
      <c r="A90" s="63"/>
      <c r="B90" s="75" t="s">
        <v>423</v>
      </c>
      <c r="C90" s="66" t="s">
        <v>421</v>
      </c>
      <c r="D90" s="66" t="s">
        <v>411</v>
      </c>
      <c r="E90" s="79">
        <v>200000</v>
      </c>
      <c r="F90" s="109">
        <f>H90-G90</f>
        <v>10.07</v>
      </c>
      <c r="G90" s="479">
        <v>0.53</v>
      </c>
      <c r="H90" s="78">
        <v>10.6</v>
      </c>
      <c r="I90" s="144">
        <f>SUM(H90:H91)</f>
        <v>14.78</v>
      </c>
      <c r="J90" s="23"/>
    </row>
    <row r="91" spans="1:10" ht="16" x14ac:dyDescent="0.2">
      <c r="A91" s="63"/>
      <c r="B91" s="75" t="s">
        <v>423</v>
      </c>
      <c r="C91" s="66" t="s">
        <v>421</v>
      </c>
      <c r="D91" s="66" t="s">
        <v>413</v>
      </c>
      <c r="E91" s="79">
        <v>100000</v>
      </c>
      <c r="F91" s="109">
        <v>4.18</v>
      </c>
      <c r="G91" s="479"/>
      <c r="H91" s="78">
        <f>F91</f>
        <v>4.18</v>
      </c>
      <c r="I91" s="144"/>
      <c r="J91" s="23"/>
    </row>
    <row r="92" spans="1:10" ht="16" x14ac:dyDescent="0.2">
      <c r="A92" s="63"/>
      <c r="B92" s="75"/>
      <c r="C92" s="66"/>
      <c r="D92" s="66"/>
      <c r="E92" s="79"/>
      <c r="F92" s="109"/>
      <c r="G92" s="479"/>
      <c r="H92" s="78"/>
      <c r="I92" s="144"/>
      <c r="J92" s="23"/>
    </row>
    <row r="93" spans="1:10" ht="16" x14ac:dyDescent="0.2">
      <c r="A93" s="75"/>
      <c r="B93" s="75" t="s">
        <v>794</v>
      </c>
      <c r="C93" s="66" t="s">
        <v>791</v>
      </c>
      <c r="D93" s="66" t="s">
        <v>411</v>
      </c>
      <c r="E93" s="78">
        <v>10000</v>
      </c>
      <c r="F93" s="78">
        <v>0</v>
      </c>
      <c r="G93" s="277">
        <v>0.91</v>
      </c>
      <c r="H93" s="78">
        <f>F93+G93</f>
        <v>0.91</v>
      </c>
      <c r="I93" s="144">
        <f>H93</f>
        <v>0.91</v>
      </c>
      <c r="J93" s="23"/>
    </row>
    <row r="94" spans="1:10" ht="16" x14ac:dyDescent="0.2">
      <c r="A94" s="63"/>
      <c r="B94" s="75"/>
      <c r="C94" s="66"/>
      <c r="D94" s="66"/>
      <c r="E94" s="79"/>
      <c r="F94" s="78"/>
      <c r="G94" s="277"/>
      <c r="H94" s="78"/>
      <c r="I94" s="144"/>
      <c r="J94" s="23"/>
    </row>
    <row r="95" spans="1:10" ht="16" x14ac:dyDescent="0.2">
      <c r="A95" s="63"/>
      <c r="B95" s="75" t="s">
        <v>766</v>
      </c>
      <c r="C95" s="66" t="s">
        <v>765</v>
      </c>
      <c r="D95" s="66" t="s">
        <v>411</v>
      </c>
      <c r="E95" s="78">
        <v>10000</v>
      </c>
      <c r="F95" s="78">
        <v>0</v>
      </c>
      <c r="G95" s="277">
        <v>0.66</v>
      </c>
      <c r="H95" s="78">
        <f>SUM(F95:G95)</f>
        <v>0.66</v>
      </c>
      <c r="I95" s="144">
        <f>SUM(H95:H98)</f>
        <v>4.8499999999999996</v>
      </c>
      <c r="J95" s="23"/>
    </row>
    <row r="96" spans="1:10" ht="16" x14ac:dyDescent="0.2">
      <c r="A96" s="63"/>
      <c r="B96" s="75" t="s">
        <v>766</v>
      </c>
      <c r="C96" s="66" t="s">
        <v>765</v>
      </c>
      <c r="D96" s="66" t="s">
        <v>412</v>
      </c>
      <c r="E96" s="78">
        <v>10000</v>
      </c>
      <c r="F96" s="78">
        <v>3.42</v>
      </c>
      <c r="G96" s="277"/>
      <c r="H96" s="78">
        <f>F96</f>
        <v>3.42</v>
      </c>
      <c r="I96" s="144"/>
      <c r="J96" s="23"/>
    </row>
    <row r="97" spans="1:10" ht="16" x14ac:dyDescent="0.2">
      <c r="A97" s="63"/>
      <c r="B97" s="75" t="s">
        <v>766</v>
      </c>
      <c r="C97" s="66" t="s">
        <v>765</v>
      </c>
      <c r="D97" s="66" t="s">
        <v>413</v>
      </c>
      <c r="E97" s="78">
        <v>10000</v>
      </c>
      <c r="F97" s="78">
        <v>0.42</v>
      </c>
      <c r="G97" s="277"/>
      <c r="H97" s="78">
        <f>F97</f>
        <v>0.42</v>
      </c>
      <c r="I97" s="144"/>
      <c r="J97" s="23"/>
    </row>
    <row r="98" spans="1:10" ht="16" x14ac:dyDescent="0.2">
      <c r="A98" s="63"/>
      <c r="B98" s="75" t="s">
        <v>766</v>
      </c>
      <c r="C98" s="66" t="s">
        <v>765</v>
      </c>
      <c r="D98" s="66" t="s">
        <v>414</v>
      </c>
      <c r="E98" s="78">
        <v>10000</v>
      </c>
      <c r="F98" s="78">
        <v>0.35</v>
      </c>
      <c r="G98" s="277"/>
      <c r="H98" s="78">
        <f>F98</f>
        <v>0.35</v>
      </c>
      <c r="I98" s="144"/>
      <c r="J98" s="23"/>
    </row>
    <row r="99" spans="1:10" ht="16" x14ac:dyDescent="0.2">
      <c r="A99" s="63"/>
      <c r="B99" s="75"/>
      <c r="C99" s="66"/>
      <c r="D99" s="66"/>
      <c r="E99" s="79"/>
      <c r="F99" s="78"/>
      <c r="G99" s="277"/>
      <c r="H99" s="79"/>
      <c r="I99" s="144"/>
      <c r="J99" s="23"/>
    </row>
    <row r="100" spans="1:10" ht="16" x14ac:dyDescent="0.2">
      <c r="A100" s="63"/>
      <c r="B100" s="75" t="s">
        <v>555</v>
      </c>
      <c r="C100" s="66" t="s">
        <v>57</v>
      </c>
      <c r="D100" s="66" t="s">
        <v>411</v>
      </c>
      <c r="E100" s="78">
        <v>40000</v>
      </c>
      <c r="F100" s="109">
        <f>H100-G100</f>
        <v>15.059999999999999</v>
      </c>
      <c r="G100" s="479">
        <v>5.0199999999999996</v>
      </c>
      <c r="H100" s="78">
        <v>20.079999999999998</v>
      </c>
      <c r="I100" s="144">
        <f>SUM(H100:H105)</f>
        <v>44.470000000000006</v>
      </c>
      <c r="J100" s="23"/>
    </row>
    <row r="101" spans="1:10" ht="16" x14ac:dyDescent="0.2">
      <c r="A101" s="63"/>
      <c r="B101" s="75" t="s">
        <v>555</v>
      </c>
      <c r="C101" s="66" t="s">
        <v>57</v>
      </c>
      <c r="D101" s="66" t="s">
        <v>417</v>
      </c>
      <c r="E101" s="79">
        <v>10000</v>
      </c>
      <c r="F101" s="109">
        <v>19.760000000000002</v>
      </c>
      <c r="G101" s="479"/>
      <c r="H101" s="79">
        <f>F101</f>
        <v>19.760000000000002</v>
      </c>
      <c r="I101" s="144"/>
      <c r="J101" s="23"/>
    </row>
    <row r="102" spans="1:10" ht="16" x14ac:dyDescent="0.2">
      <c r="A102" s="63"/>
      <c r="B102" s="75" t="s">
        <v>555</v>
      </c>
      <c r="C102" s="66" t="s">
        <v>57</v>
      </c>
      <c r="D102" s="66" t="s">
        <v>412</v>
      </c>
      <c r="E102" s="79">
        <v>10000</v>
      </c>
      <c r="F102" s="109">
        <v>3.42</v>
      </c>
      <c r="G102" s="479"/>
      <c r="H102" s="79">
        <f>F102</f>
        <v>3.42</v>
      </c>
      <c r="I102" s="144"/>
      <c r="J102" s="23"/>
    </row>
    <row r="103" spans="1:10" ht="16" x14ac:dyDescent="0.2">
      <c r="A103" s="63"/>
      <c r="B103" s="75" t="s">
        <v>555</v>
      </c>
      <c r="C103" s="66" t="s">
        <v>57</v>
      </c>
      <c r="D103" s="66" t="s">
        <v>413</v>
      </c>
      <c r="E103" s="79">
        <v>10000</v>
      </c>
      <c r="F103" s="109">
        <v>0.42</v>
      </c>
      <c r="G103" s="479"/>
      <c r="H103" s="79">
        <f>F103</f>
        <v>0.42</v>
      </c>
      <c r="I103" s="144"/>
      <c r="J103" s="23"/>
    </row>
    <row r="104" spans="1:10" ht="16" x14ac:dyDescent="0.2">
      <c r="A104" s="63"/>
      <c r="B104" s="75" t="s">
        <v>555</v>
      </c>
      <c r="C104" s="66" t="s">
        <v>57</v>
      </c>
      <c r="D104" s="66" t="s">
        <v>418</v>
      </c>
      <c r="E104" s="79">
        <v>10000</v>
      </c>
      <c r="F104" s="109">
        <v>0.44</v>
      </c>
      <c r="G104" s="479"/>
      <c r="H104" s="79">
        <f>F104</f>
        <v>0.44</v>
      </c>
      <c r="I104" s="144"/>
      <c r="J104" s="23"/>
    </row>
    <row r="105" spans="1:10" ht="16" x14ac:dyDescent="0.2">
      <c r="A105" s="63"/>
      <c r="B105" s="75" t="s">
        <v>555</v>
      </c>
      <c r="C105" s="66" t="s">
        <v>57</v>
      </c>
      <c r="D105" s="66" t="s">
        <v>414</v>
      </c>
      <c r="E105" s="79">
        <v>10000</v>
      </c>
      <c r="F105" s="109">
        <v>0.35</v>
      </c>
      <c r="G105" s="479"/>
      <c r="H105" s="79">
        <f>F105</f>
        <v>0.35</v>
      </c>
      <c r="I105" s="144"/>
      <c r="J105" s="23"/>
    </row>
    <row r="106" spans="1:10" ht="16" x14ac:dyDescent="0.2">
      <c r="A106" s="63"/>
      <c r="B106" s="75"/>
      <c r="C106" s="66"/>
      <c r="D106" s="66"/>
      <c r="E106" s="79"/>
      <c r="F106" s="78"/>
      <c r="G106" s="277"/>
      <c r="H106" s="79"/>
      <c r="I106" s="144"/>
      <c r="J106" s="23"/>
    </row>
    <row r="107" spans="1:10" ht="16" x14ac:dyDescent="0.2">
      <c r="A107" s="63"/>
      <c r="B107" s="75" t="s">
        <v>556</v>
      </c>
      <c r="C107" s="66" t="s">
        <v>58</v>
      </c>
      <c r="D107" s="66" t="s">
        <v>411</v>
      </c>
      <c r="E107" s="79">
        <v>10000</v>
      </c>
      <c r="F107" s="109">
        <v>0</v>
      </c>
      <c r="G107" s="479">
        <f>H107-F107</f>
        <v>8.02</v>
      </c>
      <c r="H107" s="79">
        <v>8.02</v>
      </c>
      <c r="I107" s="192">
        <f>H107</f>
        <v>8.02</v>
      </c>
      <c r="J107" s="23"/>
    </row>
    <row r="108" spans="1:10" ht="16" x14ac:dyDescent="0.2">
      <c r="A108" s="63"/>
      <c r="B108" s="75"/>
      <c r="C108" s="66"/>
      <c r="D108" s="66"/>
      <c r="E108" s="79"/>
      <c r="F108" s="78"/>
      <c r="G108" s="277"/>
      <c r="H108" s="79"/>
      <c r="I108" s="192"/>
      <c r="J108" s="23"/>
    </row>
    <row r="109" spans="1:10" ht="16" x14ac:dyDescent="0.2">
      <c r="A109" s="63"/>
      <c r="B109" s="75" t="s">
        <v>558</v>
      </c>
      <c r="C109" s="66" t="s">
        <v>219</v>
      </c>
      <c r="D109" s="66" t="s">
        <v>411</v>
      </c>
      <c r="E109" s="78">
        <v>50000</v>
      </c>
      <c r="F109" s="109">
        <f>H109-G109</f>
        <v>2.6399999999999997</v>
      </c>
      <c r="G109" s="479">
        <v>0.66</v>
      </c>
      <c r="H109" s="78">
        <v>3.3</v>
      </c>
      <c r="I109" s="192">
        <f>SUM(H109:H110)</f>
        <v>7.8999999999999995</v>
      </c>
      <c r="J109" s="23"/>
    </row>
    <row r="110" spans="1:10" ht="16" x14ac:dyDescent="0.2">
      <c r="A110" s="63"/>
      <c r="B110" s="75" t="s">
        <v>558</v>
      </c>
      <c r="C110" s="66" t="s">
        <v>219</v>
      </c>
      <c r="D110" s="66" t="s">
        <v>413</v>
      </c>
      <c r="E110" s="79">
        <v>110000</v>
      </c>
      <c r="F110" s="109">
        <v>4.5999999999999996</v>
      </c>
      <c r="G110" s="479"/>
      <c r="H110" s="79">
        <f>F110</f>
        <v>4.5999999999999996</v>
      </c>
      <c r="I110" s="144"/>
      <c r="J110" s="23"/>
    </row>
    <row r="111" spans="1:10" ht="16" x14ac:dyDescent="0.2">
      <c r="A111" s="63"/>
      <c r="B111" s="75"/>
      <c r="C111" s="66"/>
      <c r="D111" s="66"/>
      <c r="E111" s="79"/>
      <c r="F111" s="78"/>
      <c r="G111" s="277"/>
      <c r="H111" s="79"/>
      <c r="I111" s="144"/>
      <c r="J111" s="23"/>
    </row>
    <row r="112" spans="1:10" ht="16" x14ac:dyDescent="0.2">
      <c r="A112" s="63"/>
      <c r="B112" s="75"/>
      <c r="C112" s="66"/>
      <c r="D112" s="66"/>
      <c r="E112" s="78"/>
      <c r="F112" s="78"/>
      <c r="G112" s="277"/>
      <c r="H112" s="79"/>
      <c r="I112" s="144"/>
      <c r="J112" s="23"/>
    </row>
    <row r="113" spans="1:10" ht="16" x14ac:dyDescent="0.2">
      <c r="A113" s="63"/>
      <c r="B113" s="175" t="s">
        <v>651</v>
      </c>
      <c r="C113" s="66" t="s">
        <v>650</v>
      </c>
      <c r="D113" s="66" t="s">
        <v>411</v>
      </c>
      <c r="E113" s="78">
        <v>250000</v>
      </c>
      <c r="F113" s="78">
        <f>H113-G113</f>
        <v>21.84</v>
      </c>
      <c r="G113" s="277">
        <v>0.91</v>
      </c>
      <c r="H113" s="78">
        <v>22.75</v>
      </c>
      <c r="I113" s="144">
        <f>SUM(H113:H116)</f>
        <v>36.550000000000004</v>
      </c>
      <c r="J113" s="23"/>
    </row>
    <row r="114" spans="1:10" ht="16" x14ac:dyDescent="0.2">
      <c r="A114" s="63"/>
      <c r="B114" s="175" t="s">
        <v>651</v>
      </c>
      <c r="C114" s="66" t="s">
        <v>650</v>
      </c>
      <c r="D114" s="66" t="s">
        <v>412</v>
      </c>
      <c r="E114" s="78">
        <v>10000</v>
      </c>
      <c r="F114" s="109">
        <v>3.42</v>
      </c>
      <c r="G114" s="479"/>
      <c r="H114" s="79">
        <f>F114</f>
        <v>3.42</v>
      </c>
      <c r="I114" s="144"/>
      <c r="J114" s="23"/>
    </row>
    <row r="115" spans="1:10" ht="16" x14ac:dyDescent="0.2">
      <c r="A115" s="63"/>
      <c r="B115" s="175" t="s">
        <v>651</v>
      </c>
      <c r="C115" s="66" t="s">
        <v>650</v>
      </c>
      <c r="D115" s="66" t="s">
        <v>413</v>
      </c>
      <c r="E115" s="78">
        <v>240000</v>
      </c>
      <c r="F115" s="109">
        <v>10.029999999999999</v>
      </c>
      <c r="G115" s="479"/>
      <c r="H115" s="79">
        <f>F115</f>
        <v>10.029999999999999</v>
      </c>
      <c r="I115" s="144"/>
      <c r="J115" s="23"/>
    </row>
    <row r="116" spans="1:10" ht="16" x14ac:dyDescent="0.2">
      <c r="A116" s="63"/>
      <c r="B116" s="175" t="s">
        <v>651</v>
      </c>
      <c r="C116" s="66" t="s">
        <v>650</v>
      </c>
      <c r="D116" s="66" t="s">
        <v>414</v>
      </c>
      <c r="E116" s="78">
        <v>10000</v>
      </c>
      <c r="F116" s="109">
        <v>0.35</v>
      </c>
      <c r="G116" s="479"/>
      <c r="H116" s="79">
        <f>F116</f>
        <v>0.35</v>
      </c>
      <c r="I116" s="144"/>
      <c r="J116" s="23"/>
    </row>
    <row r="117" spans="1:10" ht="16" x14ac:dyDescent="0.2">
      <c r="A117" s="63"/>
      <c r="B117" s="75"/>
      <c r="C117" s="66"/>
      <c r="D117" s="66"/>
      <c r="E117" s="78"/>
      <c r="F117" s="78"/>
      <c r="G117" s="277"/>
      <c r="H117" s="79"/>
      <c r="I117" s="144"/>
      <c r="J117" s="23"/>
    </row>
    <row r="118" spans="1:10" ht="16" x14ac:dyDescent="0.2">
      <c r="A118" s="63"/>
      <c r="B118" s="75" t="s">
        <v>836</v>
      </c>
      <c r="C118" s="66" t="s">
        <v>837</v>
      </c>
      <c r="D118" s="66" t="s">
        <v>411</v>
      </c>
      <c r="E118" s="78">
        <v>10000</v>
      </c>
      <c r="F118" s="109"/>
      <c r="G118" s="479">
        <v>0.66</v>
      </c>
      <c r="H118" s="79"/>
      <c r="I118" s="144">
        <v>1.08</v>
      </c>
      <c r="J118" s="23"/>
    </row>
    <row r="119" spans="1:10" ht="16" x14ac:dyDescent="0.2">
      <c r="A119" s="63"/>
      <c r="B119" s="75" t="s">
        <v>836</v>
      </c>
      <c r="C119" s="66" t="s">
        <v>837</v>
      </c>
      <c r="D119" s="66" t="s">
        <v>413</v>
      </c>
      <c r="E119" s="78">
        <v>10000</v>
      </c>
      <c r="F119" s="109">
        <v>0.42</v>
      </c>
      <c r="G119" s="479"/>
      <c r="H119" s="79"/>
      <c r="I119" s="144"/>
      <c r="J119" s="23"/>
    </row>
    <row r="120" spans="1:10" ht="16" x14ac:dyDescent="0.2">
      <c r="A120" s="63"/>
      <c r="B120" s="75"/>
      <c r="C120" s="66"/>
      <c r="D120" s="66"/>
      <c r="E120" s="79"/>
      <c r="F120" s="78"/>
      <c r="G120" s="277"/>
      <c r="H120" s="79"/>
      <c r="I120" s="144"/>
      <c r="J120" s="23"/>
    </row>
    <row r="121" spans="1:10" ht="16" x14ac:dyDescent="0.2">
      <c r="A121" s="63"/>
      <c r="B121" s="75" t="s">
        <v>561</v>
      </c>
      <c r="C121" s="66" t="s">
        <v>424</v>
      </c>
      <c r="D121" s="66" t="s">
        <v>411</v>
      </c>
      <c r="E121" s="79">
        <v>10000</v>
      </c>
      <c r="F121" s="109">
        <v>0</v>
      </c>
      <c r="G121" s="479">
        <f>H121-F121</f>
        <v>0.66</v>
      </c>
      <c r="H121" s="79">
        <v>0.66</v>
      </c>
      <c r="I121" s="144">
        <f>SUM(H121:H122)</f>
        <v>1.08</v>
      </c>
      <c r="J121" s="23"/>
    </row>
    <row r="122" spans="1:10" ht="16" x14ac:dyDescent="0.2">
      <c r="A122" s="63"/>
      <c r="B122" s="75" t="s">
        <v>561</v>
      </c>
      <c r="C122" s="66" t="s">
        <v>424</v>
      </c>
      <c r="D122" s="66" t="s">
        <v>413</v>
      </c>
      <c r="E122" s="78">
        <v>10000</v>
      </c>
      <c r="F122" s="78">
        <v>0.42</v>
      </c>
      <c r="G122" s="277"/>
      <c r="H122" s="78">
        <f>F122</f>
        <v>0.42</v>
      </c>
      <c r="I122" s="144"/>
      <c r="J122" s="23"/>
    </row>
    <row r="123" spans="1:10" ht="16" x14ac:dyDescent="0.2">
      <c r="A123" s="63"/>
      <c r="B123" s="75"/>
      <c r="C123" s="66"/>
      <c r="D123" s="66"/>
      <c r="E123" s="78"/>
      <c r="F123" s="78"/>
      <c r="G123" s="277"/>
      <c r="H123" s="78"/>
      <c r="I123" s="144"/>
      <c r="J123" s="23"/>
    </row>
    <row r="124" spans="1:10" ht="16" x14ac:dyDescent="0.2">
      <c r="A124" s="63"/>
      <c r="B124" s="75" t="s">
        <v>871</v>
      </c>
      <c r="C124" s="66" t="s">
        <v>870</v>
      </c>
      <c r="D124" s="66" t="s">
        <v>411</v>
      </c>
      <c r="E124" s="79">
        <v>10000</v>
      </c>
      <c r="F124" s="78"/>
      <c r="G124" s="277">
        <v>0.53</v>
      </c>
      <c r="H124" s="78">
        <v>0.53</v>
      </c>
      <c r="I124" s="144">
        <v>0.95</v>
      </c>
      <c r="J124" s="23" t="s">
        <v>872</v>
      </c>
    </row>
    <row r="125" spans="1:10" ht="16" x14ac:dyDescent="0.2">
      <c r="A125" s="63"/>
      <c r="B125" s="75" t="s">
        <v>871</v>
      </c>
      <c r="C125" s="66" t="s">
        <v>870</v>
      </c>
      <c r="D125" s="66" t="s">
        <v>413</v>
      </c>
      <c r="E125" s="78">
        <v>10000</v>
      </c>
      <c r="F125" s="78">
        <v>0.42</v>
      </c>
      <c r="G125" s="277"/>
      <c r="H125" s="78">
        <v>0.42</v>
      </c>
      <c r="I125" s="144"/>
      <c r="J125" s="23"/>
    </row>
    <row r="126" spans="1:10" ht="16" x14ac:dyDescent="0.2">
      <c r="A126" s="63"/>
      <c r="B126" s="75"/>
      <c r="C126" s="66"/>
      <c r="D126" s="66"/>
      <c r="E126" s="78"/>
      <c r="F126" s="78"/>
      <c r="G126" s="277"/>
      <c r="H126" s="78"/>
      <c r="I126" s="144"/>
      <c r="J126" s="23"/>
    </row>
    <row r="127" spans="1:10" ht="16" x14ac:dyDescent="0.2">
      <c r="A127" s="63"/>
      <c r="B127" s="75" t="s">
        <v>873</v>
      </c>
      <c r="C127" s="66" t="s">
        <v>874</v>
      </c>
      <c r="D127" s="66" t="s">
        <v>411</v>
      </c>
      <c r="E127" s="78">
        <v>10000</v>
      </c>
      <c r="F127" s="78"/>
      <c r="G127" s="277">
        <v>2.0099999999999998</v>
      </c>
      <c r="H127" s="78">
        <v>2.0099999999999998</v>
      </c>
      <c r="I127" s="144">
        <v>2.0099999999999998</v>
      </c>
      <c r="J127" s="23" t="s">
        <v>875</v>
      </c>
    </row>
    <row r="128" spans="1:10" ht="16" x14ac:dyDescent="0.2">
      <c r="A128" s="63"/>
      <c r="B128" s="75"/>
      <c r="C128" s="66"/>
      <c r="D128" s="66"/>
      <c r="E128" s="79"/>
      <c r="F128" s="78"/>
      <c r="G128" s="277"/>
      <c r="H128" s="79"/>
      <c r="I128" s="144"/>
      <c r="J128" s="23"/>
    </row>
    <row r="129" spans="1:10" ht="16" x14ac:dyDescent="0.2">
      <c r="A129" s="63"/>
      <c r="B129" s="75" t="s">
        <v>562</v>
      </c>
      <c r="C129" s="66" t="s">
        <v>233</v>
      </c>
      <c r="D129" s="66" t="s">
        <v>411</v>
      </c>
      <c r="E129" s="78">
        <v>10000</v>
      </c>
      <c r="F129" s="109">
        <v>0</v>
      </c>
      <c r="G129" s="479">
        <f>H129-F129</f>
        <v>5.0199999999999996</v>
      </c>
      <c r="H129" s="78">
        <v>5.0199999999999996</v>
      </c>
      <c r="I129" s="144">
        <f>SUM(H129:H132)</f>
        <v>12.969999999999999</v>
      </c>
      <c r="J129" s="211"/>
    </row>
    <row r="130" spans="1:10" ht="16" x14ac:dyDescent="0.2">
      <c r="A130" s="63"/>
      <c r="B130" s="75" t="s">
        <v>562</v>
      </c>
      <c r="C130" s="66" t="s">
        <v>233</v>
      </c>
      <c r="D130" s="66" t="s">
        <v>412</v>
      </c>
      <c r="E130" s="79">
        <v>10000</v>
      </c>
      <c r="F130" s="109">
        <v>3.42</v>
      </c>
      <c r="G130" s="479"/>
      <c r="H130" s="79">
        <f>F130</f>
        <v>3.42</v>
      </c>
      <c r="I130" s="144"/>
      <c r="J130" s="23"/>
    </row>
    <row r="131" spans="1:10" ht="16" x14ac:dyDescent="0.2">
      <c r="A131" s="63"/>
      <c r="B131" s="75" t="s">
        <v>562</v>
      </c>
      <c r="C131" s="66" t="s">
        <v>233</v>
      </c>
      <c r="D131" s="66" t="s">
        <v>413</v>
      </c>
      <c r="E131" s="79">
        <v>100000</v>
      </c>
      <c r="F131" s="109">
        <v>4.18</v>
      </c>
      <c r="G131" s="479"/>
      <c r="H131" s="79">
        <f>F131</f>
        <v>4.18</v>
      </c>
      <c r="I131" s="144"/>
      <c r="J131" s="23"/>
    </row>
    <row r="132" spans="1:10" ht="16" x14ac:dyDescent="0.2">
      <c r="A132" s="63"/>
      <c r="B132" s="75" t="s">
        <v>562</v>
      </c>
      <c r="C132" s="66" t="s">
        <v>233</v>
      </c>
      <c r="D132" s="66" t="s">
        <v>414</v>
      </c>
      <c r="E132" s="79">
        <v>10000</v>
      </c>
      <c r="F132" s="109">
        <v>0.35</v>
      </c>
      <c r="G132" s="479"/>
      <c r="H132" s="79">
        <f>F132</f>
        <v>0.35</v>
      </c>
      <c r="I132" s="144"/>
      <c r="J132" s="23"/>
    </row>
    <row r="133" spans="1:10" ht="16" x14ac:dyDescent="0.2">
      <c r="A133" s="63"/>
      <c r="B133" s="75"/>
      <c r="C133" s="66"/>
      <c r="D133" s="66"/>
      <c r="E133" s="79"/>
      <c r="F133" s="78"/>
      <c r="G133" s="277"/>
      <c r="H133" s="79"/>
      <c r="I133" s="144"/>
      <c r="J133" s="23"/>
    </row>
    <row r="134" spans="1:10" ht="16" x14ac:dyDescent="0.2">
      <c r="A134" s="63"/>
      <c r="B134" s="75" t="s">
        <v>563</v>
      </c>
      <c r="C134" s="66" t="s">
        <v>234</v>
      </c>
      <c r="D134" s="66" t="s">
        <v>411</v>
      </c>
      <c r="E134" s="78">
        <v>10000</v>
      </c>
      <c r="F134" s="78">
        <v>0</v>
      </c>
      <c r="G134" s="277">
        <f>H134-F134</f>
        <v>14.08</v>
      </c>
      <c r="H134" s="78">
        <v>14.08</v>
      </c>
      <c r="I134" s="144">
        <f>H134</f>
        <v>14.08</v>
      </c>
      <c r="J134" s="23"/>
    </row>
    <row r="135" spans="1:10" ht="16" x14ac:dyDescent="0.2">
      <c r="A135" s="63"/>
      <c r="B135" s="258"/>
      <c r="C135" s="44"/>
      <c r="D135" s="44"/>
      <c r="E135" s="165"/>
      <c r="F135" s="314"/>
      <c r="G135" s="277"/>
      <c r="H135" s="79"/>
      <c r="I135" s="144"/>
      <c r="J135" s="23"/>
    </row>
    <row r="136" spans="1:10" ht="16" x14ac:dyDescent="0.2">
      <c r="A136" s="63"/>
      <c r="B136" s="75" t="s">
        <v>564</v>
      </c>
      <c r="C136" s="168" t="s">
        <v>330</v>
      </c>
      <c r="D136" s="168" t="s">
        <v>411</v>
      </c>
      <c r="E136" s="169">
        <v>200000</v>
      </c>
      <c r="F136" s="254">
        <v>23.94</v>
      </c>
      <c r="G136" s="478">
        <v>1.26</v>
      </c>
      <c r="H136" s="343">
        <f>SUM(F136:G136)</f>
        <v>25.200000000000003</v>
      </c>
      <c r="I136" s="144">
        <f>SUM(H136:H141)</f>
        <v>32.660000000000004</v>
      </c>
      <c r="J136" s="23"/>
    </row>
    <row r="137" spans="1:10" ht="16" x14ac:dyDescent="0.2">
      <c r="A137" s="63"/>
      <c r="B137" s="75" t="s">
        <v>564</v>
      </c>
      <c r="C137" s="168" t="s">
        <v>330</v>
      </c>
      <c r="D137" s="168" t="s">
        <v>417</v>
      </c>
      <c r="E137" s="169">
        <v>10000</v>
      </c>
      <c r="F137" s="254">
        <v>2.83</v>
      </c>
      <c r="G137" s="479"/>
      <c r="H137" s="343">
        <f>F137</f>
        <v>2.83</v>
      </c>
      <c r="I137" s="144"/>
      <c r="J137" s="23"/>
    </row>
    <row r="138" spans="1:10" ht="16" x14ac:dyDescent="0.2">
      <c r="A138" s="63"/>
      <c r="B138" s="75" t="s">
        <v>564</v>
      </c>
      <c r="C138" s="168" t="s">
        <v>330</v>
      </c>
      <c r="D138" s="168" t="s">
        <v>412</v>
      </c>
      <c r="E138" s="169">
        <v>10000</v>
      </c>
      <c r="F138" s="109">
        <v>3.42</v>
      </c>
      <c r="G138" s="479"/>
      <c r="H138" s="78">
        <f>F138</f>
        <v>3.42</v>
      </c>
      <c r="I138" s="144"/>
      <c r="J138" s="23"/>
    </row>
    <row r="139" spans="1:10" ht="16" x14ac:dyDescent="0.2">
      <c r="A139" s="63"/>
      <c r="B139" s="75" t="s">
        <v>564</v>
      </c>
      <c r="C139" s="168" t="s">
        <v>330</v>
      </c>
      <c r="D139" s="168" t="s">
        <v>413</v>
      </c>
      <c r="E139" s="169">
        <v>10000</v>
      </c>
      <c r="F139" s="109">
        <v>0.42</v>
      </c>
      <c r="G139" s="479"/>
      <c r="H139" s="78">
        <f>F139</f>
        <v>0.42</v>
      </c>
      <c r="I139" s="144"/>
      <c r="J139" s="23"/>
    </row>
    <row r="140" spans="1:10" ht="16" x14ac:dyDescent="0.2">
      <c r="A140" s="63"/>
      <c r="B140" s="75" t="s">
        <v>564</v>
      </c>
      <c r="C140" s="168" t="s">
        <v>330</v>
      </c>
      <c r="D140" s="168" t="s">
        <v>418</v>
      </c>
      <c r="E140" s="169">
        <v>10000</v>
      </c>
      <c r="F140" s="253">
        <v>0.44</v>
      </c>
      <c r="G140" s="479"/>
      <c r="H140" s="78">
        <f>F140</f>
        <v>0.44</v>
      </c>
      <c r="I140" s="144"/>
      <c r="J140" s="23"/>
    </row>
    <row r="141" spans="1:10" ht="16" x14ac:dyDescent="0.2">
      <c r="A141" s="63"/>
      <c r="B141" s="75" t="s">
        <v>564</v>
      </c>
      <c r="C141" s="168" t="s">
        <v>330</v>
      </c>
      <c r="D141" s="168" t="s">
        <v>414</v>
      </c>
      <c r="E141" s="169">
        <v>10000</v>
      </c>
      <c r="F141" s="253">
        <v>0.35</v>
      </c>
      <c r="G141" s="479"/>
      <c r="H141" s="78">
        <f>F141</f>
        <v>0.35</v>
      </c>
      <c r="I141" s="144"/>
      <c r="J141" s="23"/>
    </row>
    <row r="142" spans="1:10" ht="16" x14ac:dyDescent="0.2">
      <c r="A142" s="63"/>
      <c r="B142" s="172"/>
      <c r="C142" s="168"/>
      <c r="D142" s="212"/>
      <c r="E142" s="169"/>
      <c r="F142" s="78"/>
      <c r="G142" s="277"/>
      <c r="H142" s="78"/>
      <c r="I142" s="144"/>
      <c r="J142" s="23"/>
    </row>
    <row r="143" spans="1:10" ht="16" x14ac:dyDescent="0.2">
      <c r="A143" s="63"/>
      <c r="B143" s="172" t="s">
        <v>565</v>
      </c>
      <c r="C143" s="168" t="s">
        <v>490</v>
      </c>
      <c r="D143" s="212" t="s">
        <v>411</v>
      </c>
      <c r="E143" s="169">
        <v>10000</v>
      </c>
      <c r="F143" s="109" t="s">
        <v>492</v>
      </c>
      <c r="G143" s="479">
        <v>3.08</v>
      </c>
      <c r="H143" s="78">
        <f>G143</f>
        <v>3.08</v>
      </c>
      <c r="I143" s="144">
        <f>H143</f>
        <v>3.08</v>
      </c>
      <c r="J143" s="23"/>
    </row>
    <row r="144" spans="1:10" ht="16" x14ac:dyDescent="0.2">
      <c r="A144" s="63"/>
      <c r="B144" s="172"/>
      <c r="C144" s="168"/>
      <c r="D144" s="212"/>
      <c r="E144" s="169"/>
      <c r="F144" s="78"/>
      <c r="G144" s="277"/>
      <c r="H144" s="78"/>
      <c r="I144" s="144"/>
      <c r="J144" s="23"/>
    </row>
    <row r="145" spans="1:10" ht="16" x14ac:dyDescent="0.2">
      <c r="A145" s="63"/>
      <c r="B145" s="75" t="s">
        <v>566</v>
      </c>
      <c r="C145" s="66" t="s">
        <v>25</v>
      </c>
      <c r="D145" s="66" t="s">
        <v>411</v>
      </c>
      <c r="E145" s="79">
        <v>10000</v>
      </c>
      <c r="F145" s="109">
        <v>0</v>
      </c>
      <c r="G145" s="479">
        <f>H145-F145</f>
        <v>3.08</v>
      </c>
      <c r="H145" s="79">
        <v>3.08</v>
      </c>
      <c r="I145" s="144">
        <f>H145</f>
        <v>3.08</v>
      </c>
      <c r="J145" s="23"/>
    </row>
    <row r="146" spans="1:10" ht="16" x14ac:dyDescent="0.2">
      <c r="A146" s="63"/>
      <c r="B146" s="75"/>
      <c r="C146" s="66"/>
      <c r="D146" s="66"/>
      <c r="E146" s="79"/>
      <c r="F146" s="78"/>
      <c r="G146" s="277"/>
      <c r="H146" s="79"/>
      <c r="I146" s="144"/>
      <c r="J146" s="23"/>
    </row>
    <row r="147" spans="1:10" ht="16" x14ac:dyDescent="0.2">
      <c r="A147" s="63"/>
      <c r="B147" s="75" t="s">
        <v>567</v>
      </c>
      <c r="C147" s="66" t="s">
        <v>88</v>
      </c>
      <c r="D147" s="66" t="s">
        <v>411</v>
      </c>
      <c r="E147" s="78">
        <v>250000</v>
      </c>
      <c r="F147" s="109">
        <f>H147-G147</f>
        <v>48.24</v>
      </c>
      <c r="G147" s="479">
        <v>2.0099999999999998</v>
      </c>
      <c r="H147" s="78">
        <v>50.25</v>
      </c>
      <c r="I147" s="144">
        <f>SUM(H147:H152)</f>
        <v>132.88</v>
      </c>
      <c r="J147" s="23"/>
    </row>
    <row r="148" spans="1:10" ht="16" x14ac:dyDescent="0.2">
      <c r="A148" s="63"/>
      <c r="B148" s="75" t="s">
        <v>567</v>
      </c>
      <c r="C148" s="66" t="s">
        <v>88</v>
      </c>
      <c r="D148" s="66" t="s">
        <v>417</v>
      </c>
      <c r="E148" s="78">
        <v>50000</v>
      </c>
      <c r="F148" s="109">
        <v>57.85</v>
      </c>
      <c r="G148" s="479"/>
      <c r="H148" s="78">
        <f>F148</f>
        <v>57.85</v>
      </c>
      <c r="I148" s="144"/>
      <c r="J148" s="211"/>
    </row>
    <row r="149" spans="1:10" ht="16" x14ac:dyDescent="0.2">
      <c r="A149" s="63"/>
      <c r="B149" s="75" t="s">
        <v>567</v>
      </c>
      <c r="C149" s="66" t="s">
        <v>88</v>
      </c>
      <c r="D149" s="66" t="s">
        <v>412</v>
      </c>
      <c r="E149" s="78">
        <v>10000</v>
      </c>
      <c r="F149" s="109">
        <v>3.42</v>
      </c>
      <c r="G149" s="479"/>
      <c r="H149" s="78">
        <f>F149</f>
        <v>3.42</v>
      </c>
      <c r="I149" s="144"/>
      <c r="J149" s="23"/>
    </row>
    <row r="150" spans="1:10" ht="16" x14ac:dyDescent="0.2">
      <c r="A150" s="63"/>
      <c r="B150" s="75" t="s">
        <v>567</v>
      </c>
      <c r="C150" s="66" t="s">
        <v>88</v>
      </c>
      <c r="D150" s="66" t="s">
        <v>413</v>
      </c>
      <c r="E150" s="78">
        <v>250000</v>
      </c>
      <c r="F150" s="109">
        <v>10.45</v>
      </c>
      <c r="G150" s="479"/>
      <c r="H150" s="78">
        <f>F150</f>
        <v>10.45</v>
      </c>
      <c r="I150" s="144"/>
      <c r="J150" s="23"/>
    </row>
    <row r="151" spans="1:10" ht="16" x14ac:dyDescent="0.2">
      <c r="A151" s="63"/>
      <c r="B151" s="75" t="s">
        <v>567</v>
      </c>
      <c r="C151" s="66" t="s">
        <v>88</v>
      </c>
      <c r="D151" s="66" t="s">
        <v>418</v>
      </c>
      <c r="E151" s="78">
        <v>240000</v>
      </c>
      <c r="F151" s="109">
        <v>10.56</v>
      </c>
      <c r="G151" s="479"/>
      <c r="H151" s="79">
        <f>F151</f>
        <v>10.56</v>
      </c>
      <c r="I151" s="144"/>
      <c r="J151" s="23"/>
    </row>
    <row r="152" spans="1:10" ht="16" x14ac:dyDescent="0.2">
      <c r="A152" s="63"/>
      <c r="B152" s="75" t="s">
        <v>567</v>
      </c>
      <c r="C152" s="66" t="s">
        <v>88</v>
      </c>
      <c r="D152" s="66" t="s">
        <v>414</v>
      </c>
      <c r="E152" s="79">
        <v>10000</v>
      </c>
      <c r="F152" s="109">
        <v>0.35</v>
      </c>
      <c r="G152" s="479"/>
      <c r="H152" s="79">
        <f>F152</f>
        <v>0.35</v>
      </c>
      <c r="I152" s="144"/>
      <c r="J152" s="23"/>
    </row>
    <row r="153" spans="1:10" ht="16" x14ac:dyDescent="0.2">
      <c r="A153" s="63"/>
      <c r="B153" s="75"/>
      <c r="C153" s="66"/>
      <c r="D153" s="66"/>
      <c r="E153" s="79"/>
      <c r="F153" s="78"/>
      <c r="G153" s="277"/>
      <c r="H153" s="79"/>
      <c r="I153" s="144"/>
      <c r="J153" s="23"/>
    </row>
    <row r="154" spans="1:10" ht="16" x14ac:dyDescent="0.2">
      <c r="A154" s="63"/>
      <c r="B154" s="75" t="s">
        <v>568</v>
      </c>
      <c r="C154" s="66" t="s">
        <v>173</v>
      </c>
      <c r="D154" s="66" t="s">
        <v>411</v>
      </c>
      <c r="E154" s="79">
        <v>10000</v>
      </c>
      <c r="F154" s="109">
        <v>0</v>
      </c>
      <c r="G154" s="479">
        <v>8.02</v>
      </c>
      <c r="H154" s="79">
        <v>8.02</v>
      </c>
      <c r="I154" s="144">
        <f>SUM(H154:H156)</f>
        <v>20.010000000000002</v>
      </c>
      <c r="J154" s="23"/>
    </row>
    <row r="155" spans="1:10" ht="16" x14ac:dyDescent="0.2">
      <c r="A155" s="63"/>
      <c r="B155" s="75" t="s">
        <v>568</v>
      </c>
      <c r="C155" s="66" t="s">
        <v>173</v>
      </c>
      <c r="D155" s="66" t="s">
        <v>417</v>
      </c>
      <c r="E155" s="79">
        <v>10000</v>
      </c>
      <c r="F155" s="109">
        <v>11.57</v>
      </c>
      <c r="G155" s="479"/>
      <c r="H155" s="79">
        <f>F155</f>
        <v>11.57</v>
      </c>
      <c r="I155" s="144"/>
      <c r="J155" s="23"/>
    </row>
    <row r="156" spans="1:10" ht="16" x14ac:dyDescent="0.2">
      <c r="A156" s="63"/>
      <c r="B156" s="75" t="s">
        <v>568</v>
      </c>
      <c r="C156" s="66" t="s">
        <v>173</v>
      </c>
      <c r="D156" s="66" t="s">
        <v>413</v>
      </c>
      <c r="E156" s="78">
        <v>10000</v>
      </c>
      <c r="F156" s="109">
        <v>0.42</v>
      </c>
      <c r="G156" s="479"/>
      <c r="H156" s="78">
        <f>F156</f>
        <v>0.42</v>
      </c>
      <c r="I156" s="144"/>
      <c r="J156" s="23"/>
    </row>
    <row r="157" spans="1:10" ht="16" x14ac:dyDescent="0.2">
      <c r="A157" s="63"/>
      <c r="B157" s="75"/>
      <c r="C157" s="66"/>
      <c r="D157" s="66"/>
      <c r="E157" s="78"/>
      <c r="F157" s="78"/>
      <c r="G157" s="277"/>
      <c r="H157" s="78"/>
      <c r="I157" s="144"/>
      <c r="J157" s="23"/>
    </row>
    <row r="158" spans="1:10" ht="16" x14ac:dyDescent="0.2">
      <c r="A158" s="63"/>
      <c r="B158" s="75" t="s">
        <v>569</v>
      </c>
      <c r="C158" s="66" t="s">
        <v>189</v>
      </c>
      <c r="D158" s="66" t="s">
        <v>411</v>
      </c>
      <c r="E158" s="78">
        <v>100000</v>
      </c>
      <c r="F158" s="109">
        <f>H158-G158</f>
        <v>72.180000000000007</v>
      </c>
      <c r="G158" s="479">
        <v>8.02</v>
      </c>
      <c r="H158" s="78">
        <v>80.2</v>
      </c>
      <c r="I158" s="144">
        <f>SUM(H158:H159)</f>
        <v>84.38</v>
      </c>
      <c r="J158" s="211"/>
    </row>
    <row r="159" spans="1:10" ht="16" x14ac:dyDescent="0.2">
      <c r="A159" s="63"/>
      <c r="B159" s="75" t="s">
        <v>569</v>
      </c>
      <c r="C159" s="66" t="s">
        <v>189</v>
      </c>
      <c r="D159" s="66" t="s">
        <v>413</v>
      </c>
      <c r="E159" s="79">
        <v>100000</v>
      </c>
      <c r="F159" s="109">
        <v>4.18</v>
      </c>
      <c r="G159" s="479"/>
      <c r="H159" s="79">
        <f>F159</f>
        <v>4.18</v>
      </c>
      <c r="I159" s="144"/>
      <c r="J159" s="23"/>
    </row>
    <row r="160" spans="1:10" ht="16" x14ac:dyDescent="0.2">
      <c r="A160" s="63"/>
      <c r="B160" s="75"/>
      <c r="C160" s="66"/>
      <c r="D160" s="66"/>
      <c r="E160" s="79"/>
      <c r="F160" s="78"/>
      <c r="G160" s="277"/>
      <c r="H160" s="79"/>
      <c r="I160" s="144"/>
      <c r="J160" s="23"/>
    </row>
    <row r="161" spans="1:10" ht="16" x14ac:dyDescent="0.2">
      <c r="A161" s="63"/>
      <c r="B161" s="75" t="s">
        <v>877</v>
      </c>
      <c r="C161" s="66" t="s">
        <v>876</v>
      </c>
      <c r="D161" s="66" t="s">
        <v>878</v>
      </c>
      <c r="E161" s="79">
        <v>10000</v>
      </c>
      <c r="F161" s="109"/>
      <c r="G161" s="479">
        <v>2.0099999999999998</v>
      </c>
      <c r="H161" s="79">
        <v>2.0099999999999998</v>
      </c>
      <c r="I161" s="144">
        <v>4.9000000000000004</v>
      </c>
      <c r="J161" s="23"/>
    </row>
    <row r="162" spans="1:10" ht="17" customHeight="1" x14ac:dyDescent="0.2">
      <c r="A162" s="63"/>
      <c r="B162" s="75" t="s">
        <v>877</v>
      </c>
      <c r="C162" s="66" t="s">
        <v>876</v>
      </c>
      <c r="D162" s="66" t="s">
        <v>417</v>
      </c>
      <c r="E162" s="79">
        <v>5000</v>
      </c>
      <c r="F162" s="109">
        <v>2.21</v>
      </c>
      <c r="G162" s="479"/>
      <c r="H162" s="79">
        <v>2.21</v>
      </c>
      <c r="I162" s="144"/>
      <c r="J162" s="23"/>
    </row>
    <row r="163" spans="1:10" ht="16" x14ac:dyDescent="0.2">
      <c r="A163" s="63"/>
      <c r="B163" s="75" t="s">
        <v>877</v>
      </c>
      <c r="C163" s="66" t="s">
        <v>876</v>
      </c>
      <c r="D163" s="66" t="s">
        <v>879</v>
      </c>
      <c r="E163" s="79">
        <v>2000</v>
      </c>
      <c r="F163" s="109">
        <v>0.68</v>
      </c>
      <c r="G163" s="479"/>
      <c r="H163" s="79">
        <v>0.68</v>
      </c>
      <c r="I163" s="144"/>
      <c r="J163" s="23"/>
    </row>
    <row r="164" spans="1:10" ht="16" x14ac:dyDescent="0.2">
      <c r="A164" s="63"/>
      <c r="B164" s="75"/>
      <c r="C164" s="66"/>
      <c r="D164" s="66"/>
      <c r="E164" s="79"/>
      <c r="F164" s="78"/>
      <c r="G164" s="277"/>
      <c r="H164" s="79"/>
      <c r="I164" s="144"/>
      <c r="J164" s="23"/>
    </row>
    <row r="165" spans="1:10" ht="16" x14ac:dyDescent="0.2">
      <c r="A165" s="63"/>
      <c r="B165" s="75" t="s">
        <v>570</v>
      </c>
      <c r="C165" s="66" t="s">
        <v>143</v>
      </c>
      <c r="D165" s="66" t="s">
        <v>411</v>
      </c>
      <c r="E165" s="78">
        <v>10000</v>
      </c>
      <c r="F165" s="109">
        <v>0</v>
      </c>
      <c r="G165" s="479">
        <v>0.66</v>
      </c>
      <c r="H165" s="78">
        <v>0.66</v>
      </c>
      <c r="I165" s="144">
        <f>SUM(H165:H166)</f>
        <v>4.84</v>
      </c>
      <c r="J165" s="211"/>
    </row>
    <row r="166" spans="1:10" ht="16" x14ac:dyDescent="0.2">
      <c r="A166" s="63"/>
      <c r="B166" s="75" t="s">
        <v>570</v>
      </c>
      <c r="C166" s="66" t="s">
        <v>143</v>
      </c>
      <c r="D166" s="66" t="s">
        <v>413</v>
      </c>
      <c r="E166" s="79">
        <v>100000</v>
      </c>
      <c r="F166" s="109">
        <v>4.18</v>
      </c>
      <c r="G166" s="479"/>
      <c r="H166" s="79">
        <f>F166</f>
        <v>4.18</v>
      </c>
      <c r="I166" s="144"/>
      <c r="J166" s="23"/>
    </row>
    <row r="167" spans="1:10" ht="16" x14ac:dyDescent="0.2">
      <c r="A167" s="63"/>
      <c r="B167" s="75"/>
      <c r="C167" s="66"/>
      <c r="D167" s="66"/>
      <c r="E167" s="79"/>
      <c r="F167" s="78"/>
      <c r="G167" s="277"/>
      <c r="H167" s="79"/>
      <c r="I167" s="144"/>
      <c r="J167" s="23"/>
    </row>
    <row r="168" spans="1:10" ht="16" x14ac:dyDescent="0.2">
      <c r="A168" s="63"/>
      <c r="B168" s="75" t="s">
        <v>571</v>
      </c>
      <c r="C168" s="66" t="s">
        <v>235</v>
      </c>
      <c r="D168" s="66" t="s">
        <v>411</v>
      </c>
      <c r="E168" s="79">
        <v>10000</v>
      </c>
      <c r="F168" s="109">
        <v>0</v>
      </c>
      <c r="G168" s="479">
        <f>H168-F168</f>
        <v>2.0099999999999998</v>
      </c>
      <c r="H168" s="79">
        <v>2.0099999999999998</v>
      </c>
      <c r="I168" s="144">
        <f>SUM(H168:H169)</f>
        <v>6.42</v>
      </c>
      <c r="J168" s="23"/>
    </row>
    <row r="169" spans="1:10" ht="16" x14ac:dyDescent="0.2">
      <c r="A169" s="63"/>
      <c r="B169" s="75" t="s">
        <v>571</v>
      </c>
      <c r="C169" s="66" t="s">
        <v>235</v>
      </c>
      <c r="D169" s="66" t="s">
        <v>417</v>
      </c>
      <c r="E169" s="79">
        <v>10000</v>
      </c>
      <c r="F169" s="109">
        <v>4.41</v>
      </c>
      <c r="G169" s="479"/>
      <c r="H169" s="79">
        <f>F169</f>
        <v>4.41</v>
      </c>
      <c r="I169" s="144"/>
      <c r="J169" s="23"/>
    </row>
    <row r="170" spans="1:10" ht="16" x14ac:dyDescent="0.2">
      <c r="A170" s="63"/>
      <c r="B170" s="75"/>
      <c r="C170" s="66"/>
      <c r="D170" s="66"/>
      <c r="E170" s="79"/>
      <c r="F170" s="78"/>
      <c r="G170" s="277"/>
      <c r="H170" s="79"/>
      <c r="I170" s="144"/>
      <c r="J170" s="23"/>
    </row>
    <row r="171" spans="1:10" ht="16" x14ac:dyDescent="0.2">
      <c r="A171" s="63"/>
      <c r="B171" s="75" t="s">
        <v>655</v>
      </c>
      <c r="C171" s="66" t="s">
        <v>654</v>
      </c>
      <c r="D171" s="66" t="s">
        <v>411</v>
      </c>
      <c r="E171" s="79">
        <v>10000</v>
      </c>
      <c r="F171" s="109">
        <v>12.54</v>
      </c>
      <c r="G171" s="479">
        <v>0.66</v>
      </c>
      <c r="H171" s="79">
        <v>13.2</v>
      </c>
      <c r="I171" s="144">
        <f>SUM(H171:H176)</f>
        <v>42.33</v>
      </c>
      <c r="J171" s="23" t="s">
        <v>880</v>
      </c>
    </row>
    <row r="172" spans="1:10" ht="16" x14ac:dyDescent="0.2">
      <c r="A172" s="63"/>
      <c r="B172" s="75" t="s">
        <v>655</v>
      </c>
      <c r="C172" s="66" t="s">
        <v>654</v>
      </c>
      <c r="D172" s="66" t="s">
        <v>417</v>
      </c>
      <c r="E172" s="79">
        <v>100000</v>
      </c>
      <c r="F172" s="109">
        <v>12.6</v>
      </c>
      <c r="G172" s="479"/>
      <c r="H172" s="79">
        <f>F172</f>
        <v>12.6</v>
      </c>
      <c r="I172" s="144"/>
      <c r="J172" s="23" t="s">
        <v>881</v>
      </c>
    </row>
    <row r="173" spans="1:10" ht="16" x14ac:dyDescent="0.2">
      <c r="A173" s="63"/>
      <c r="B173" s="75" t="s">
        <v>655</v>
      </c>
      <c r="C173" s="66" t="s">
        <v>654</v>
      </c>
      <c r="D173" s="66" t="s">
        <v>412</v>
      </c>
      <c r="E173" s="79">
        <v>10000</v>
      </c>
      <c r="F173" s="109">
        <v>3.42</v>
      </c>
      <c r="G173" s="479"/>
      <c r="H173" s="79">
        <f>F173</f>
        <v>3.42</v>
      </c>
      <c r="I173" s="144"/>
      <c r="J173" s="23"/>
    </row>
    <row r="174" spans="1:10" ht="16" x14ac:dyDescent="0.2">
      <c r="A174" s="63"/>
      <c r="B174" s="75" t="s">
        <v>655</v>
      </c>
      <c r="C174" s="66" t="s">
        <v>654</v>
      </c>
      <c r="D174" s="66" t="s">
        <v>413</v>
      </c>
      <c r="E174" s="78">
        <v>200000</v>
      </c>
      <c r="F174" s="109">
        <v>8.36</v>
      </c>
      <c r="G174" s="479"/>
      <c r="H174" s="78">
        <f>F174</f>
        <v>8.36</v>
      </c>
      <c r="I174" s="144"/>
      <c r="J174" s="23"/>
    </row>
    <row r="175" spans="1:10" ht="16" x14ac:dyDescent="0.2">
      <c r="A175" s="63"/>
      <c r="B175" s="75" t="s">
        <v>655</v>
      </c>
      <c r="C175" s="66" t="s">
        <v>654</v>
      </c>
      <c r="D175" s="66" t="s">
        <v>418</v>
      </c>
      <c r="E175" s="79">
        <v>100000</v>
      </c>
      <c r="F175" s="109">
        <v>4.4000000000000004</v>
      </c>
      <c r="G175" s="479"/>
      <c r="H175" s="79">
        <f>F175</f>
        <v>4.4000000000000004</v>
      </c>
      <c r="I175" s="144"/>
      <c r="J175" s="23"/>
    </row>
    <row r="176" spans="1:10" ht="16" x14ac:dyDescent="0.2">
      <c r="A176" s="63"/>
      <c r="B176" s="75" t="s">
        <v>655</v>
      </c>
      <c r="C176" s="66" t="s">
        <v>654</v>
      </c>
      <c r="D176" s="66" t="s">
        <v>414</v>
      </c>
      <c r="E176" s="79">
        <v>10000</v>
      </c>
      <c r="F176" s="109">
        <v>0.35</v>
      </c>
      <c r="G176" s="479"/>
      <c r="H176" s="79">
        <f>F176</f>
        <v>0.35</v>
      </c>
      <c r="I176" s="144"/>
      <c r="J176" s="23"/>
    </row>
    <row r="177" spans="1:15" ht="16" x14ac:dyDescent="0.2">
      <c r="A177" s="63"/>
      <c r="B177" s="75"/>
      <c r="C177" s="66"/>
      <c r="D177" s="66"/>
      <c r="E177" s="79"/>
      <c r="F177" s="78"/>
      <c r="G177" s="277"/>
      <c r="H177" s="79"/>
      <c r="I177" s="144"/>
      <c r="J177" s="23"/>
    </row>
    <row r="178" spans="1:15" ht="16" x14ac:dyDescent="0.2">
      <c r="A178" s="63"/>
      <c r="B178" s="75" t="s">
        <v>572</v>
      </c>
      <c r="C178" s="66" t="s">
        <v>29</v>
      </c>
      <c r="D178" s="66" t="s">
        <v>411</v>
      </c>
      <c r="E178" s="78">
        <v>10000</v>
      </c>
      <c r="F178" s="109">
        <v>0</v>
      </c>
      <c r="G178" s="479">
        <f>H178-F178</f>
        <v>3.08</v>
      </c>
      <c r="H178" s="78">
        <v>3.08</v>
      </c>
      <c r="I178" s="144">
        <f>SUM(H178:H178)</f>
        <v>3.08</v>
      </c>
      <c r="J178" s="211"/>
    </row>
    <row r="179" spans="1:15" ht="16" x14ac:dyDescent="0.2">
      <c r="A179" s="63"/>
      <c r="B179" s="75"/>
      <c r="C179" s="66"/>
      <c r="D179" s="66"/>
      <c r="E179" s="79"/>
      <c r="F179" s="78"/>
      <c r="G179" s="277"/>
      <c r="H179" s="79"/>
      <c r="I179" s="144"/>
      <c r="J179" s="23"/>
    </row>
    <row r="180" spans="1:15" ht="16" x14ac:dyDescent="0.2">
      <c r="A180" s="63"/>
      <c r="B180" s="75" t="s">
        <v>573</v>
      </c>
      <c r="C180" s="66" t="s">
        <v>201</v>
      </c>
      <c r="D180" s="66" t="s">
        <v>411</v>
      </c>
      <c r="E180" s="79">
        <v>10000</v>
      </c>
      <c r="F180" s="109">
        <v>0</v>
      </c>
      <c r="G180" s="479">
        <f>H180-F180</f>
        <v>1.26</v>
      </c>
      <c r="H180" s="79">
        <v>1.26</v>
      </c>
      <c r="I180" s="144">
        <f>SUM(H180:H185)</f>
        <v>25.18</v>
      </c>
      <c r="J180" s="23"/>
    </row>
    <row r="181" spans="1:15" ht="16" x14ac:dyDescent="0.2">
      <c r="A181" s="63"/>
      <c r="B181" s="75" t="s">
        <v>573</v>
      </c>
      <c r="C181" s="66" t="s">
        <v>201</v>
      </c>
      <c r="D181" s="173" t="s">
        <v>417</v>
      </c>
      <c r="E181" s="79">
        <v>10000</v>
      </c>
      <c r="F181" s="109">
        <v>11.57</v>
      </c>
      <c r="G181" s="479"/>
      <c r="H181" s="79">
        <f>F181</f>
        <v>11.57</v>
      </c>
      <c r="I181" s="144"/>
      <c r="J181" s="23"/>
    </row>
    <row r="182" spans="1:15" ht="16" x14ac:dyDescent="0.2">
      <c r="A182" s="63"/>
      <c r="B182" s="75" t="s">
        <v>573</v>
      </c>
      <c r="C182" s="66" t="s">
        <v>201</v>
      </c>
      <c r="D182" s="173" t="s">
        <v>412</v>
      </c>
      <c r="E182" s="79">
        <v>10000</v>
      </c>
      <c r="F182" s="109">
        <v>3.42</v>
      </c>
      <c r="G182" s="479"/>
      <c r="H182" s="79">
        <f>F182</f>
        <v>3.42</v>
      </c>
      <c r="I182" s="144"/>
      <c r="J182" s="23"/>
    </row>
    <row r="183" spans="1:15" ht="16" x14ac:dyDescent="0.2">
      <c r="A183" s="63"/>
      <c r="B183" s="75" t="s">
        <v>573</v>
      </c>
      <c r="C183" s="66" t="s">
        <v>201</v>
      </c>
      <c r="D183" s="173" t="s">
        <v>413</v>
      </c>
      <c r="E183" s="79">
        <v>100000</v>
      </c>
      <c r="F183" s="109">
        <v>4.18</v>
      </c>
      <c r="G183" s="479"/>
      <c r="H183" s="79">
        <f>F183</f>
        <v>4.18</v>
      </c>
      <c r="I183" s="144"/>
      <c r="J183" s="23"/>
    </row>
    <row r="184" spans="1:15" ht="16" x14ac:dyDescent="0.2">
      <c r="A184" s="63"/>
      <c r="B184" s="75" t="s">
        <v>573</v>
      </c>
      <c r="C184" s="66" t="s">
        <v>201</v>
      </c>
      <c r="D184" s="173" t="s">
        <v>418</v>
      </c>
      <c r="E184" s="78">
        <v>100000</v>
      </c>
      <c r="F184" s="109">
        <v>4.4000000000000004</v>
      </c>
      <c r="G184" s="479"/>
      <c r="H184" s="79">
        <f>F184</f>
        <v>4.4000000000000004</v>
      </c>
      <c r="I184" s="144"/>
      <c r="J184" s="23"/>
    </row>
    <row r="185" spans="1:15" ht="16" x14ac:dyDescent="0.2">
      <c r="A185" s="63"/>
      <c r="B185" s="75" t="s">
        <v>573</v>
      </c>
      <c r="C185" s="66" t="s">
        <v>201</v>
      </c>
      <c r="D185" s="173" t="s">
        <v>414</v>
      </c>
      <c r="E185" s="79">
        <v>10000</v>
      </c>
      <c r="F185" s="109">
        <v>0.35</v>
      </c>
      <c r="G185" s="479"/>
      <c r="H185" s="79">
        <f>F185</f>
        <v>0.35</v>
      </c>
      <c r="I185" s="144"/>
      <c r="J185" s="23"/>
    </row>
    <row r="186" spans="1:15" ht="16" x14ac:dyDescent="0.2">
      <c r="A186" s="63"/>
      <c r="B186" s="75"/>
      <c r="C186" s="66"/>
      <c r="D186" s="66"/>
      <c r="E186" s="79"/>
      <c r="F186" s="78"/>
      <c r="G186" s="277"/>
      <c r="H186" s="79"/>
      <c r="I186" s="144"/>
      <c r="J186" s="23"/>
    </row>
    <row r="187" spans="1:15" ht="16" x14ac:dyDescent="0.2">
      <c r="A187" s="63"/>
      <c r="B187" s="75" t="s">
        <v>574</v>
      </c>
      <c r="C187" s="85" t="s">
        <v>226</v>
      </c>
      <c r="D187" s="85" t="s">
        <v>411</v>
      </c>
      <c r="E187" s="86">
        <v>10000</v>
      </c>
      <c r="F187" s="251">
        <v>0</v>
      </c>
      <c r="G187" s="478">
        <v>0.91</v>
      </c>
      <c r="H187" s="86">
        <f>SUM(F187:G187)</f>
        <v>0.91</v>
      </c>
      <c r="I187" s="242">
        <f>SUM(H187:H187)</f>
        <v>0.91</v>
      </c>
      <c r="J187" s="23"/>
    </row>
    <row r="188" spans="1:15" ht="16" x14ac:dyDescent="0.2">
      <c r="A188" s="63"/>
      <c r="B188" s="75"/>
      <c r="C188" s="85"/>
      <c r="D188" s="85"/>
      <c r="E188" s="86"/>
      <c r="F188" s="86"/>
      <c r="G188" s="278"/>
      <c r="H188" s="86"/>
      <c r="I188" s="242"/>
      <c r="J188" s="23"/>
    </row>
    <row r="189" spans="1:15" ht="16" x14ac:dyDescent="0.2">
      <c r="A189" s="63"/>
      <c r="B189" s="75" t="s">
        <v>575</v>
      </c>
      <c r="C189" s="168" t="s">
        <v>332</v>
      </c>
      <c r="D189" s="168" t="s">
        <v>411</v>
      </c>
      <c r="E189" s="169">
        <v>360000</v>
      </c>
      <c r="F189" s="251">
        <f>H189-G189</f>
        <v>23.1</v>
      </c>
      <c r="G189" s="479">
        <v>0.66</v>
      </c>
      <c r="H189" s="86">
        <v>23.76</v>
      </c>
      <c r="I189" s="242">
        <f>SUM(H189:H190)</f>
        <v>38.81</v>
      </c>
      <c r="J189" s="23"/>
      <c r="M189" s="13"/>
      <c r="N189" s="42"/>
      <c r="O189" s="45"/>
    </row>
    <row r="190" spans="1:15" ht="16" x14ac:dyDescent="0.2">
      <c r="A190" s="63"/>
      <c r="B190" s="75" t="s">
        <v>575</v>
      </c>
      <c r="C190" s="168" t="s">
        <v>332</v>
      </c>
      <c r="D190" s="168" t="s">
        <v>413</v>
      </c>
      <c r="E190" s="169">
        <v>360000</v>
      </c>
      <c r="F190" s="251">
        <v>15.05</v>
      </c>
      <c r="G190" s="480"/>
      <c r="H190" s="86">
        <f>F190</f>
        <v>15.05</v>
      </c>
      <c r="I190" s="242"/>
      <c r="J190" s="23"/>
      <c r="M190" s="13"/>
      <c r="N190" s="42"/>
      <c r="O190" s="45"/>
    </row>
    <row r="191" spans="1:15" ht="16" x14ac:dyDescent="0.2">
      <c r="A191" s="63"/>
      <c r="B191" s="75"/>
      <c r="C191" s="168"/>
      <c r="D191" s="168"/>
      <c r="E191" s="169"/>
      <c r="F191" s="86"/>
      <c r="G191" s="278"/>
      <c r="H191" s="86"/>
      <c r="I191" s="242"/>
      <c r="J191" s="23"/>
      <c r="M191" s="13"/>
      <c r="N191" s="42"/>
      <c r="O191" s="45"/>
    </row>
    <row r="192" spans="1:15" ht="16" x14ac:dyDescent="0.2">
      <c r="A192" s="63"/>
      <c r="B192" s="75" t="s">
        <v>576</v>
      </c>
      <c r="C192" s="66" t="s">
        <v>71</v>
      </c>
      <c r="D192" s="66" t="s">
        <v>411</v>
      </c>
      <c r="E192" s="78">
        <v>50000</v>
      </c>
      <c r="F192" s="109">
        <f>H192-G192</f>
        <v>12.32</v>
      </c>
      <c r="G192" s="479">
        <v>3.08</v>
      </c>
      <c r="H192" s="78">
        <v>15.4</v>
      </c>
      <c r="I192" s="144">
        <f>SUM(H192:H197)</f>
        <v>33.370000000000012</v>
      </c>
      <c r="J192" s="23"/>
    </row>
    <row r="193" spans="1:18" s="226" customFormat="1" ht="16" x14ac:dyDescent="0.2">
      <c r="A193" s="63"/>
      <c r="B193" s="81" t="s">
        <v>576</v>
      </c>
      <c r="C193" s="82" t="s">
        <v>71</v>
      </c>
      <c r="D193" s="66" t="s">
        <v>417</v>
      </c>
      <c r="E193" s="78">
        <v>30000</v>
      </c>
      <c r="F193" s="109">
        <v>13.23</v>
      </c>
      <c r="G193" s="479"/>
      <c r="H193" s="78">
        <f>F193</f>
        <v>13.23</v>
      </c>
      <c r="I193" s="144"/>
      <c r="J193" s="23" t="s">
        <v>820</v>
      </c>
      <c r="K193"/>
      <c r="L193"/>
      <c r="M193"/>
      <c r="N193"/>
      <c r="O193"/>
      <c r="P193"/>
      <c r="Q193"/>
      <c r="R193"/>
    </row>
    <row r="194" spans="1:18" ht="16" x14ac:dyDescent="0.2">
      <c r="A194" s="63"/>
      <c r="B194" s="75" t="s">
        <v>576</v>
      </c>
      <c r="C194" s="66" t="s">
        <v>71</v>
      </c>
      <c r="D194" s="66" t="s">
        <v>412</v>
      </c>
      <c r="E194" s="79">
        <v>8000</v>
      </c>
      <c r="F194" s="109">
        <v>2.74</v>
      </c>
      <c r="G194" s="479"/>
      <c r="H194" s="79">
        <f>F194</f>
        <v>2.74</v>
      </c>
      <c r="I194" s="144"/>
      <c r="J194" s="23"/>
    </row>
    <row r="195" spans="1:18" ht="16" x14ac:dyDescent="0.2">
      <c r="A195" s="63"/>
      <c r="B195" s="75" t="s">
        <v>576</v>
      </c>
      <c r="C195" s="66" t="s">
        <v>71</v>
      </c>
      <c r="D195" s="66" t="s">
        <v>413</v>
      </c>
      <c r="E195" s="79">
        <v>20000</v>
      </c>
      <c r="F195" s="109">
        <v>0.84</v>
      </c>
      <c r="G195" s="479"/>
      <c r="H195" s="79">
        <f>F195</f>
        <v>0.84</v>
      </c>
      <c r="I195" s="144"/>
      <c r="J195" s="23"/>
    </row>
    <row r="196" spans="1:18" ht="16" x14ac:dyDescent="0.2">
      <c r="A196" s="63"/>
      <c r="B196" s="75" t="s">
        <v>576</v>
      </c>
      <c r="C196" s="66" t="s">
        <v>71</v>
      </c>
      <c r="D196" s="66" t="s">
        <v>418</v>
      </c>
      <c r="E196" s="79">
        <v>20000</v>
      </c>
      <c r="F196" s="109">
        <v>0.88</v>
      </c>
      <c r="G196" s="479"/>
      <c r="H196" s="79">
        <f>F196</f>
        <v>0.88</v>
      </c>
      <c r="I196" s="144"/>
      <c r="J196" s="23"/>
    </row>
    <row r="197" spans="1:18" ht="16" x14ac:dyDescent="0.2">
      <c r="A197" s="63"/>
      <c r="B197" s="75" t="s">
        <v>576</v>
      </c>
      <c r="C197" s="66" t="s">
        <v>71</v>
      </c>
      <c r="D197" s="66" t="s">
        <v>414</v>
      </c>
      <c r="E197" s="78">
        <v>8000</v>
      </c>
      <c r="F197" s="109">
        <v>0.28000000000000003</v>
      </c>
      <c r="G197" s="277"/>
      <c r="H197" s="78">
        <f>F197</f>
        <v>0.28000000000000003</v>
      </c>
      <c r="I197" s="144"/>
      <c r="J197" s="23"/>
    </row>
    <row r="198" spans="1:18" ht="16" x14ac:dyDescent="0.2">
      <c r="A198" s="63"/>
      <c r="B198" s="75"/>
      <c r="C198" s="66"/>
      <c r="D198" s="66"/>
      <c r="E198" s="79"/>
      <c r="F198" s="78"/>
      <c r="G198" s="277"/>
      <c r="H198" s="79"/>
      <c r="I198" s="144"/>
      <c r="J198" s="23"/>
    </row>
    <row r="199" spans="1:18" ht="16" x14ac:dyDescent="0.2">
      <c r="A199" s="63"/>
      <c r="B199" s="75" t="s">
        <v>577</v>
      </c>
      <c r="C199" s="66" t="s">
        <v>131</v>
      </c>
      <c r="D199" s="66" t="s">
        <v>411</v>
      </c>
      <c r="E199" s="79">
        <v>10000</v>
      </c>
      <c r="F199" s="109">
        <v>0</v>
      </c>
      <c r="G199" s="479">
        <v>5.0199999999999996</v>
      </c>
      <c r="H199" s="79">
        <v>5.0199999999999996</v>
      </c>
      <c r="I199" s="144">
        <f>SUM(H199:H201)</f>
        <v>21.32</v>
      </c>
      <c r="J199" s="23"/>
    </row>
    <row r="200" spans="1:18" ht="16" x14ac:dyDescent="0.2">
      <c r="A200" s="63"/>
      <c r="B200" s="75" t="s">
        <v>577</v>
      </c>
      <c r="C200" s="66" t="s">
        <v>131</v>
      </c>
      <c r="D200" s="173" t="s">
        <v>413</v>
      </c>
      <c r="E200" s="79">
        <v>190000</v>
      </c>
      <c r="F200" s="109">
        <v>7.94</v>
      </c>
      <c r="G200" s="479"/>
      <c r="H200" s="79">
        <f>F200</f>
        <v>7.94</v>
      </c>
      <c r="I200" s="144"/>
      <c r="J200" s="23"/>
    </row>
    <row r="201" spans="1:18" ht="16" x14ac:dyDescent="0.2">
      <c r="A201" s="63"/>
      <c r="B201" s="75" t="s">
        <v>577</v>
      </c>
      <c r="C201" s="66" t="s">
        <v>131</v>
      </c>
      <c r="D201" s="173" t="s">
        <v>418</v>
      </c>
      <c r="E201" s="78">
        <v>190000</v>
      </c>
      <c r="F201" s="109">
        <v>8.36</v>
      </c>
      <c r="G201" s="479"/>
      <c r="H201" s="78">
        <f>F201</f>
        <v>8.36</v>
      </c>
      <c r="I201" s="144"/>
      <c r="J201" s="23"/>
    </row>
    <row r="202" spans="1:18" ht="16" x14ac:dyDescent="0.2">
      <c r="A202" s="63"/>
      <c r="B202" s="75"/>
      <c r="C202" s="66"/>
      <c r="D202" s="66"/>
      <c r="E202" s="79"/>
      <c r="F202" s="78"/>
      <c r="G202" s="277"/>
      <c r="H202" s="79"/>
      <c r="I202" s="144"/>
      <c r="J202" s="23"/>
    </row>
    <row r="203" spans="1:18" ht="16" x14ac:dyDescent="0.2">
      <c r="A203" s="63"/>
      <c r="B203" s="75" t="s">
        <v>579</v>
      </c>
      <c r="C203" s="66" t="s">
        <v>70</v>
      </c>
      <c r="D203" s="66" t="s">
        <v>411</v>
      </c>
      <c r="E203" s="79">
        <v>10000</v>
      </c>
      <c r="F203" s="109">
        <v>0</v>
      </c>
      <c r="G203" s="479">
        <f>H203-F203</f>
        <v>2.0099999999999998</v>
      </c>
      <c r="H203" s="79">
        <v>2.0099999999999998</v>
      </c>
      <c r="I203" s="144">
        <f>SUM(H203:H208)</f>
        <v>17.190000000000001</v>
      </c>
      <c r="J203" s="23"/>
    </row>
    <row r="204" spans="1:18" ht="16" x14ac:dyDescent="0.2">
      <c r="A204" s="63"/>
      <c r="B204" s="75" t="s">
        <v>579</v>
      </c>
      <c r="C204" s="66" t="s">
        <v>70</v>
      </c>
      <c r="D204" s="173" t="s">
        <v>417</v>
      </c>
      <c r="E204" s="79">
        <v>10000</v>
      </c>
      <c r="F204" s="109">
        <v>2.83</v>
      </c>
      <c r="G204" s="479"/>
      <c r="H204" s="79">
        <f>F204</f>
        <v>2.83</v>
      </c>
      <c r="I204" s="144"/>
      <c r="J204" s="23"/>
    </row>
    <row r="205" spans="1:18" ht="16" x14ac:dyDescent="0.2">
      <c r="A205" s="63"/>
      <c r="B205" s="75" t="s">
        <v>579</v>
      </c>
      <c r="C205" s="66" t="s">
        <v>70</v>
      </c>
      <c r="D205" s="173" t="s">
        <v>412</v>
      </c>
      <c r="E205" s="79">
        <v>10000</v>
      </c>
      <c r="F205" s="109">
        <v>3.42</v>
      </c>
      <c r="G205" s="479"/>
      <c r="H205" s="79">
        <f>F205</f>
        <v>3.42</v>
      </c>
      <c r="I205" s="144"/>
      <c r="J205" s="23"/>
    </row>
    <row r="206" spans="1:18" ht="16" x14ac:dyDescent="0.2">
      <c r="A206" s="63"/>
      <c r="B206" s="75" t="s">
        <v>579</v>
      </c>
      <c r="C206" s="66" t="s">
        <v>70</v>
      </c>
      <c r="D206" s="173" t="s">
        <v>413</v>
      </c>
      <c r="E206" s="79">
        <v>100000</v>
      </c>
      <c r="F206" s="109">
        <v>4.18</v>
      </c>
      <c r="G206" s="479"/>
      <c r="H206" s="79">
        <f>F206</f>
        <v>4.18</v>
      </c>
      <c r="I206" s="144"/>
      <c r="J206" s="23"/>
    </row>
    <row r="207" spans="1:18" ht="16" x14ac:dyDescent="0.2">
      <c r="A207" s="63"/>
      <c r="B207" s="75" t="s">
        <v>579</v>
      </c>
      <c r="C207" s="66" t="s">
        <v>70</v>
      </c>
      <c r="D207" s="173" t="s">
        <v>418</v>
      </c>
      <c r="E207" s="78">
        <v>100000</v>
      </c>
      <c r="F207" s="109">
        <v>4.4000000000000004</v>
      </c>
      <c r="G207" s="479"/>
      <c r="H207" s="79">
        <f>F207</f>
        <v>4.4000000000000004</v>
      </c>
      <c r="I207" s="144"/>
      <c r="J207" s="23"/>
    </row>
    <row r="208" spans="1:18" ht="16" x14ac:dyDescent="0.2">
      <c r="A208" s="63"/>
      <c r="B208" s="75" t="s">
        <v>579</v>
      </c>
      <c r="C208" s="66" t="s">
        <v>70</v>
      </c>
      <c r="D208" s="173" t="s">
        <v>414</v>
      </c>
      <c r="E208" s="79">
        <v>10000</v>
      </c>
      <c r="F208" s="109">
        <v>0.35</v>
      </c>
      <c r="G208" s="479"/>
      <c r="H208" s="79">
        <f>F208</f>
        <v>0.35</v>
      </c>
      <c r="I208" s="144"/>
      <c r="J208" s="23"/>
    </row>
    <row r="209" spans="1:10" ht="16" x14ac:dyDescent="0.2">
      <c r="A209" s="63"/>
      <c r="B209" s="75"/>
      <c r="C209" s="66"/>
      <c r="D209" s="173"/>
      <c r="E209" s="79"/>
      <c r="F209" s="78"/>
      <c r="G209" s="277"/>
      <c r="H209" s="79"/>
      <c r="I209" s="144"/>
      <c r="J209" s="23"/>
    </row>
    <row r="210" spans="1:10" ht="16" x14ac:dyDescent="0.2">
      <c r="A210" s="63"/>
      <c r="B210" s="75" t="s">
        <v>818</v>
      </c>
      <c r="C210" s="66" t="s">
        <v>813</v>
      </c>
      <c r="D210" s="173" t="s">
        <v>411</v>
      </c>
      <c r="E210" s="79">
        <v>10000</v>
      </c>
      <c r="F210" s="109">
        <f>H210-G210</f>
        <v>0</v>
      </c>
      <c r="G210" s="479">
        <v>0.46</v>
      </c>
      <c r="H210" s="79">
        <v>0.46</v>
      </c>
      <c r="I210" s="144">
        <f>H210</f>
        <v>0.46</v>
      </c>
      <c r="J210" s="23"/>
    </row>
    <row r="211" spans="1:10" ht="16" x14ac:dyDescent="0.2">
      <c r="A211" s="63"/>
      <c r="B211" s="75"/>
      <c r="C211" s="66"/>
      <c r="D211" s="173"/>
      <c r="E211" s="79"/>
      <c r="F211" s="78"/>
      <c r="G211" s="277"/>
      <c r="H211" s="79"/>
      <c r="I211" s="144"/>
      <c r="J211" s="23"/>
    </row>
    <row r="212" spans="1:10" ht="16" x14ac:dyDescent="0.2">
      <c r="A212" s="63"/>
      <c r="B212" s="75" t="s">
        <v>771</v>
      </c>
      <c r="C212" s="66" t="s">
        <v>770</v>
      </c>
      <c r="D212" s="168" t="s">
        <v>411</v>
      </c>
      <c r="E212" s="78">
        <v>10000</v>
      </c>
      <c r="F212" s="109">
        <v>0</v>
      </c>
      <c r="G212" s="479">
        <v>0.46</v>
      </c>
      <c r="H212" s="78">
        <f>F212+G212</f>
        <v>0.46</v>
      </c>
      <c r="I212" s="144">
        <f>SUM(H212:H213)</f>
        <v>4.6399999999999997</v>
      </c>
      <c r="J212" s="23"/>
    </row>
    <row r="213" spans="1:10" ht="16" x14ac:dyDescent="0.2">
      <c r="A213" s="63"/>
      <c r="B213" s="75" t="s">
        <v>771</v>
      </c>
      <c r="C213" s="66" t="s">
        <v>770</v>
      </c>
      <c r="D213" s="168" t="s">
        <v>413</v>
      </c>
      <c r="E213" s="78">
        <v>100000</v>
      </c>
      <c r="F213" s="109">
        <v>4.18</v>
      </c>
      <c r="G213" s="479"/>
      <c r="H213" s="78">
        <v>4.18</v>
      </c>
      <c r="I213" s="144"/>
      <c r="J213" s="23"/>
    </row>
    <row r="214" spans="1:10" ht="16" x14ac:dyDescent="0.2">
      <c r="A214" s="63"/>
      <c r="B214" s="75"/>
      <c r="C214" s="66"/>
      <c r="D214" s="66"/>
      <c r="E214" s="78"/>
      <c r="F214" s="78"/>
      <c r="G214" s="277"/>
      <c r="H214" s="78"/>
      <c r="I214" s="144"/>
      <c r="J214" s="23"/>
    </row>
    <row r="215" spans="1:10" ht="16" x14ac:dyDescent="0.2">
      <c r="A215" s="63"/>
      <c r="B215" s="75"/>
      <c r="C215" s="66"/>
      <c r="D215" s="173"/>
      <c r="E215" s="78"/>
      <c r="F215" s="78"/>
      <c r="G215" s="277"/>
      <c r="H215" s="78"/>
      <c r="I215" s="144"/>
      <c r="J215" s="23"/>
    </row>
    <row r="216" spans="1:10" ht="16" x14ac:dyDescent="0.2">
      <c r="A216" s="63"/>
      <c r="B216" s="75" t="s">
        <v>638</v>
      </c>
      <c r="C216" s="66" t="s">
        <v>636</v>
      </c>
      <c r="D216" s="173" t="s">
        <v>411</v>
      </c>
      <c r="E216" s="78">
        <v>100000</v>
      </c>
      <c r="F216" s="109">
        <f>H216-G216</f>
        <v>11.34</v>
      </c>
      <c r="G216" s="479">
        <v>1.26</v>
      </c>
      <c r="H216" s="78">
        <v>12.6</v>
      </c>
      <c r="I216" s="144">
        <f>SUM(H216:H219)</f>
        <v>24.73</v>
      </c>
      <c r="J216" s="23"/>
    </row>
    <row r="217" spans="1:10" ht="16" x14ac:dyDescent="0.2">
      <c r="A217" s="63"/>
      <c r="B217" s="75" t="s">
        <v>638</v>
      </c>
      <c r="C217" s="66" t="s">
        <v>636</v>
      </c>
      <c r="D217" s="173" t="s">
        <v>412</v>
      </c>
      <c r="E217" s="78">
        <v>10000</v>
      </c>
      <c r="F217" s="109">
        <v>3.42</v>
      </c>
      <c r="G217" s="479"/>
      <c r="H217" s="78">
        <f>F217</f>
        <v>3.42</v>
      </c>
      <c r="I217" s="144"/>
      <c r="J217" s="23"/>
    </row>
    <row r="218" spans="1:10" ht="16" x14ac:dyDescent="0.2">
      <c r="A218" s="63"/>
      <c r="B218" s="75" t="s">
        <v>638</v>
      </c>
      <c r="C218" s="66" t="s">
        <v>636</v>
      </c>
      <c r="D218" s="173" t="s">
        <v>413</v>
      </c>
      <c r="E218" s="78">
        <v>200000</v>
      </c>
      <c r="F218" s="109">
        <v>8.36</v>
      </c>
      <c r="G218" s="479"/>
      <c r="H218" s="78">
        <f>F218</f>
        <v>8.36</v>
      </c>
      <c r="I218" s="144"/>
      <c r="J218" s="23"/>
    </row>
    <row r="219" spans="1:10" ht="16" x14ac:dyDescent="0.2">
      <c r="A219" s="63"/>
      <c r="B219" s="75" t="s">
        <v>638</v>
      </c>
      <c r="C219" s="66" t="s">
        <v>636</v>
      </c>
      <c r="D219" s="173" t="s">
        <v>414</v>
      </c>
      <c r="E219" s="78">
        <v>10000</v>
      </c>
      <c r="F219" s="109">
        <v>0.35</v>
      </c>
      <c r="G219" s="479"/>
      <c r="H219" s="78">
        <f>F219</f>
        <v>0.35</v>
      </c>
      <c r="I219" s="144"/>
      <c r="J219" s="23"/>
    </row>
    <row r="220" spans="1:10" ht="16" x14ac:dyDescent="0.2">
      <c r="A220" s="63"/>
      <c r="B220" s="75"/>
      <c r="C220" s="66"/>
      <c r="D220" s="66"/>
      <c r="E220" s="78"/>
      <c r="F220" s="78"/>
      <c r="G220" s="277"/>
      <c r="H220" s="78"/>
      <c r="I220" s="144"/>
      <c r="J220" s="23"/>
    </row>
    <row r="221" spans="1:10" ht="16" x14ac:dyDescent="0.2">
      <c r="A221" s="63"/>
      <c r="B221" s="75" t="s">
        <v>735</v>
      </c>
      <c r="C221" s="66" t="s">
        <v>736</v>
      </c>
      <c r="D221" s="173" t="s">
        <v>411</v>
      </c>
      <c r="E221" s="78">
        <v>10000</v>
      </c>
      <c r="F221" s="109" t="s">
        <v>492</v>
      </c>
      <c r="G221" s="479">
        <v>0.53</v>
      </c>
      <c r="H221" s="78">
        <f>SUM(F221:G221)</f>
        <v>0.53</v>
      </c>
      <c r="I221" s="144">
        <f>H221</f>
        <v>0.53</v>
      </c>
      <c r="J221" s="23"/>
    </row>
    <row r="222" spans="1:10" ht="16" x14ac:dyDescent="0.2">
      <c r="A222" s="63"/>
      <c r="B222" s="75"/>
      <c r="C222" s="66"/>
      <c r="D222" s="66"/>
      <c r="E222" s="78"/>
      <c r="F222" s="78"/>
      <c r="G222" s="277"/>
      <c r="H222" s="78"/>
      <c r="I222" s="144"/>
      <c r="J222" s="23"/>
    </row>
    <row r="223" spans="1:10" ht="16" x14ac:dyDescent="0.2">
      <c r="A223" s="63"/>
      <c r="B223" s="75" t="s">
        <v>585</v>
      </c>
      <c r="C223" s="66" t="s">
        <v>378</v>
      </c>
      <c r="D223" s="66" t="s">
        <v>411</v>
      </c>
      <c r="E223" s="78">
        <v>10000</v>
      </c>
      <c r="F223" s="109">
        <v>0</v>
      </c>
      <c r="G223" s="479">
        <f>H223-F223</f>
        <v>8.02</v>
      </c>
      <c r="H223" s="78">
        <v>8.02</v>
      </c>
      <c r="I223" s="144">
        <f>H223</f>
        <v>8.02</v>
      </c>
      <c r="J223" s="23"/>
    </row>
    <row r="224" spans="1:10" ht="16" x14ac:dyDescent="0.2">
      <c r="A224" s="63"/>
      <c r="B224" s="75"/>
      <c r="C224" s="66"/>
      <c r="D224" s="66"/>
      <c r="E224" s="78"/>
      <c r="F224" s="78"/>
      <c r="G224" s="277"/>
      <c r="H224" s="78"/>
      <c r="I224" s="144"/>
      <c r="J224" s="23"/>
    </row>
    <row r="225" spans="1:10" ht="16" x14ac:dyDescent="0.2">
      <c r="A225" s="63"/>
      <c r="B225" s="75" t="s">
        <v>586</v>
      </c>
      <c r="C225" s="85" t="s">
        <v>228</v>
      </c>
      <c r="D225" s="85" t="s">
        <v>411</v>
      </c>
      <c r="E225" s="86">
        <v>10000</v>
      </c>
      <c r="F225" s="251">
        <v>0</v>
      </c>
      <c r="G225" s="479">
        <f>H225-F225</f>
        <v>0.53</v>
      </c>
      <c r="H225" s="86">
        <v>0.53</v>
      </c>
      <c r="I225" s="242">
        <f>SUM(H225:H226)</f>
        <v>0.95</v>
      </c>
      <c r="J225" s="23"/>
    </row>
    <row r="226" spans="1:10" ht="16" x14ac:dyDescent="0.2">
      <c r="A226" s="63"/>
      <c r="B226" s="75" t="s">
        <v>586</v>
      </c>
      <c r="C226" s="85" t="s">
        <v>228</v>
      </c>
      <c r="D226" s="85" t="s">
        <v>413</v>
      </c>
      <c r="E226" s="86">
        <v>10000</v>
      </c>
      <c r="F226" s="251">
        <v>0.42</v>
      </c>
      <c r="G226" s="479"/>
      <c r="H226" s="86">
        <v>0.42</v>
      </c>
      <c r="I226" s="242"/>
      <c r="J226" s="23"/>
    </row>
    <row r="227" spans="1:10" ht="16" x14ac:dyDescent="0.2">
      <c r="A227" s="63"/>
      <c r="B227" s="75"/>
      <c r="C227" s="85"/>
      <c r="D227" s="85"/>
      <c r="E227" s="86"/>
      <c r="F227" s="86"/>
      <c r="G227" s="277"/>
      <c r="H227" s="86"/>
      <c r="I227" s="242"/>
      <c r="J227" s="23"/>
    </row>
    <row r="228" spans="1:10" ht="16" x14ac:dyDescent="0.2">
      <c r="A228" s="63"/>
      <c r="B228" s="75" t="s">
        <v>719</v>
      </c>
      <c r="C228" s="85" t="s">
        <v>738</v>
      </c>
      <c r="D228" s="85" t="s">
        <v>411</v>
      </c>
      <c r="E228" s="86">
        <v>250000</v>
      </c>
      <c r="F228" s="251">
        <f>H228-G228</f>
        <v>12.72</v>
      </c>
      <c r="G228" s="479">
        <v>0.53</v>
      </c>
      <c r="H228" s="86">
        <v>13.25</v>
      </c>
      <c r="I228" s="242">
        <f>SUM(H228:H229)</f>
        <v>26.630000000000003</v>
      </c>
      <c r="J228" s="23"/>
    </row>
    <row r="229" spans="1:10" ht="16" x14ac:dyDescent="0.2">
      <c r="A229" s="63"/>
      <c r="B229" s="75" t="s">
        <v>719</v>
      </c>
      <c r="C229" s="85" t="s">
        <v>738</v>
      </c>
      <c r="D229" s="85" t="s">
        <v>413</v>
      </c>
      <c r="E229" s="86">
        <v>320000</v>
      </c>
      <c r="F229" s="251">
        <v>13.38</v>
      </c>
      <c r="G229" s="479"/>
      <c r="H229" s="86">
        <f>F229</f>
        <v>13.38</v>
      </c>
      <c r="I229" s="242"/>
      <c r="J229" s="23"/>
    </row>
    <row r="230" spans="1:10" ht="16" x14ac:dyDescent="0.2">
      <c r="A230" s="63"/>
      <c r="B230" s="75"/>
      <c r="C230" s="85"/>
      <c r="D230" s="85"/>
      <c r="E230" s="86"/>
      <c r="F230" s="86"/>
      <c r="G230" s="277"/>
      <c r="H230" s="86"/>
      <c r="I230" s="242"/>
      <c r="J230" s="23"/>
    </row>
    <row r="231" spans="1:10" ht="16" x14ac:dyDescent="0.2">
      <c r="A231" s="63"/>
      <c r="B231" s="75" t="s">
        <v>587</v>
      </c>
      <c r="C231" s="85" t="s">
        <v>507</v>
      </c>
      <c r="D231" s="85" t="s">
        <v>411</v>
      </c>
      <c r="E231" s="86">
        <v>10000</v>
      </c>
      <c r="F231" s="251">
        <v>0</v>
      </c>
      <c r="G231" s="479">
        <f>H231-F231</f>
        <v>3.08</v>
      </c>
      <c r="H231" s="86">
        <v>3.08</v>
      </c>
      <c r="I231" s="242">
        <f>SUM(H231:H235)</f>
        <v>4.4700000000000006</v>
      </c>
      <c r="J231" s="23" t="s">
        <v>882</v>
      </c>
    </row>
    <row r="232" spans="1:10" ht="16" x14ac:dyDescent="0.2">
      <c r="A232" s="63"/>
      <c r="B232" s="75" t="s">
        <v>587</v>
      </c>
      <c r="C232" s="85" t="s">
        <v>507</v>
      </c>
      <c r="D232" s="85" t="s">
        <v>412</v>
      </c>
      <c r="E232" s="86">
        <v>2000</v>
      </c>
      <c r="F232" s="251">
        <v>0.68</v>
      </c>
      <c r="G232" s="479"/>
      <c r="H232" s="86">
        <f>F232</f>
        <v>0.68</v>
      </c>
      <c r="I232" s="242"/>
      <c r="J232" s="23"/>
    </row>
    <row r="233" spans="1:10" ht="16" x14ac:dyDescent="0.2">
      <c r="A233" s="63"/>
      <c r="B233" s="75" t="s">
        <v>587</v>
      </c>
      <c r="C233" s="85" t="s">
        <v>507</v>
      </c>
      <c r="D233" s="85" t="s">
        <v>413</v>
      </c>
      <c r="E233" s="86">
        <v>10000</v>
      </c>
      <c r="F233" s="251">
        <v>0.42</v>
      </c>
      <c r="G233" s="479"/>
      <c r="H233" s="86">
        <f>F233</f>
        <v>0.42</v>
      </c>
      <c r="I233" s="242"/>
      <c r="J233" s="23"/>
    </row>
    <row r="234" spans="1:10" ht="16" x14ac:dyDescent="0.2">
      <c r="A234" s="63"/>
      <c r="B234" s="75" t="s">
        <v>587</v>
      </c>
      <c r="C234" s="85" t="s">
        <v>507</v>
      </c>
      <c r="D234" s="85" t="s">
        <v>418</v>
      </c>
      <c r="E234" s="86">
        <v>5000</v>
      </c>
      <c r="F234" s="86">
        <v>0.22</v>
      </c>
      <c r="G234" s="277"/>
      <c r="H234" s="86">
        <f>F234</f>
        <v>0.22</v>
      </c>
      <c r="I234" s="242"/>
      <c r="J234" s="23"/>
    </row>
    <row r="235" spans="1:10" ht="16" x14ac:dyDescent="0.2">
      <c r="A235" s="63"/>
      <c r="B235" s="75" t="s">
        <v>587</v>
      </c>
      <c r="C235" s="85" t="s">
        <v>507</v>
      </c>
      <c r="D235" s="85" t="s">
        <v>414</v>
      </c>
      <c r="E235" s="86">
        <v>2000</v>
      </c>
      <c r="F235" s="251">
        <v>7.0000000000000007E-2</v>
      </c>
      <c r="G235" s="479"/>
      <c r="H235" s="86">
        <f>F235</f>
        <v>7.0000000000000007E-2</v>
      </c>
      <c r="I235" s="242"/>
      <c r="J235" s="23"/>
    </row>
    <row r="236" spans="1:10" ht="16" x14ac:dyDescent="0.2">
      <c r="A236" s="63"/>
      <c r="B236" s="75"/>
      <c r="C236" s="85"/>
      <c r="D236" s="85"/>
      <c r="E236" s="86"/>
      <c r="F236" s="86"/>
      <c r="G236" s="278"/>
      <c r="H236" s="86"/>
      <c r="I236" s="242"/>
      <c r="J236" s="23"/>
    </row>
    <row r="237" spans="1:10" ht="16" x14ac:dyDescent="0.2">
      <c r="A237" s="63"/>
      <c r="B237" s="75" t="s">
        <v>588</v>
      </c>
      <c r="C237" s="66" t="s">
        <v>84</v>
      </c>
      <c r="D237" s="66" t="s">
        <v>411</v>
      </c>
      <c r="E237" s="78">
        <v>10000</v>
      </c>
      <c r="F237" s="109">
        <v>0</v>
      </c>
      <c r="G237" s="479">
        <f>H237-F237</f>
        <v>0.91</v>
      </c>
      <c r="H237" s="78">
        <v>0.91</v>
      </c>
      <c r="I237" s="144">
        <f>SUM(H237:H239)</f>
        <v>2.0100000000000002</v>
      </c>
      <c r="J237" s="211"/>
    </row>
    <row r="238" spans="1:10" ht="16" x14ac:dyDescent="0.2">
      <c r="A238" s="63"/>
      <c r="B238" s="75" t="s">
        <v>588</v>
      </c>
      <c r="C238" s="66" t="s">
        <v>84</v>
      </c>
      <c r="D238" s="66" t="s">
        <v>412</v>
      </c>
      <c r="E238" s="78">
        <v>2000</v>
      </c>
      <c r="F238" s="109">
        <v>0.68</v>
      </c>
      <c r="G238" s="479"/>
      <c r="H238" s="78">
        <v>0.68</v>
      </c>
      <c r="I238" s="144"/>
      <c r="J238" s="211"/>
    </row>
    <row r="239" spans="1:10" ht="16" x14ac:dyDescent="0.2">
      <c r="A239" s="63"/>
      <c r="B239" s="75" t="s">
        <v>588</v>
      </c>
      <c r="C239" s="66" t="s">
        <v>84</v>
      </c>
      <c r="D239" s="66" t="s">
        <v>413</v>
      </c>
      <c r="E239" s="78">
        <v>10000</v>
      </c>
      <c r="F239" s="109">
        <v>0.42</v>
      </c>
      <c r="G239" s="479"/>
      <c r="H239" s="78">
        <f>F239</f>
        <v>0.42</v>
      </c>
      <c r="I239" s="144"/>
      <c r="J239" s="23"/>
    </row>
    <row r="240" spans="1:10" ht="16" x14ac:dyDescent="0.2">
      <c r="A240" s="63"/>
      <c r="B240" s="75"/>
      <c r="C240" s="66"/>
      <c r="D240" s="66"/>
      <c r="E240" s="78"/>
      <c r="F240" s="78"/>
      <c r="G240" s="277"/>
      <c r="H240" s="78"/>
      <c r="I240" s="144"/>
      <c r="J240" s="23"/>
    </row>
    <row r="241" spans="1:10" ht="16" x14ac:dyDescent="0.2">
      <c r="A241" s="63"/>
      <c r="B241" s="75" t="s">
        <v>589</v>
      </c>
      <c r="C241" s="66" t="s">
        <v>60</v>
      </c>
      <c r="D241" s="66" t="s">
        <v>411</v>
      </c>
      <c r="E241" s="78">
        <v>10000</v>
      </c>
      <c r="F241" s="109">
        <v>0</v>
      </c>
      <c r="G241" s="479">
        <f>H241-F241</f>
        <v>8.02</v>
      </c>
      <c r="H241" s="78">
        <v>8.02</v>
      </c>
      <c r="I241" s="144">
        <f>H241</f>
        <v>8.02</v>
      </c>
      <c r="J241" s="211"/>
    </row>
    <row r="242" spans="1:10" ht="16" x14ac:dyDescent="0.2">
      <c r="A242" s="63"/>
      <c r="B242" s="75"/>
      <c r="C242" s="66"/>
      <c r="D242" s="66"/>
      <c r="E242" s="78"/>
      <c r="F242" s="78"/>
      <c r="G242" s="277"/>
      <c r="H242" s="78"/>
      <c r="I242" s="144"/>
      <c r="J242" s="211"/>
    </row>
    <row r="243" spans="1:10" ht="16" x14ac:dyDescent="0.2">
      <c r="A243" s="63"/>
      <c r="B243" s="75" t="s">
        <v>782</v>
      </c>
      <c r="C243" s="66" t="s">
        <v>783</v>
      </c>
      <c r="D243" s="66" t="s">
        <v>411</v>
      </c>
      <c r="E243" s="78">
        <v>10000</v>
      </c>
      <c r="F243" s="109">
        <v>0</v>
      </c>
      <c r="G243" s="479">
        <v>0.53</v>
      </c>
      <c r="H243" s="78">
        <f>SUM(F243:G243)</f>
        <v>0.53</v>
      </c>
      <c r="I243" s="144">
        <f>SUM(H243:H244)</f>
        <v>0.95</v>
      </c>
      <c r="J243" s="211"/>
    </row>
    <row r="244" spans="1:10" ht="16" x14ac:dyDescent="0.2">
      <c r="A244" s="63"/>
      <c r="B244" s="75" t="s">
        <v>782</v>
      </c>
      <c r="C244" s="66" t="s">
        <v>783</v>
      </c>
      <c r="D244" s="66" t="s">
        <v>413</v>
      </c>
      <c r="E244" s="78">
        <v>10000</v>
      </c>
      <c r="F244" s="109">
        <v>0.42</v>
      </c>
      <c r="G244" s="479"/>
      <c r="H244" s="78">
        <f>F244</f>
        <v>0.42</v>
      </c>
      <c r="I244" s="144"/>
      <c r="J244" s="211"/>
    </row>
    <row r="245" spans="1:10" ht="16" x14ac:dyDescent="0.2">
      <c r="A245" s="63"/>
      <c r="B245" s="75"/>
      <c r="C245" s="66"/>
      <c r="D245" s="66"/>
      <c r="E245" s="78"/>
      <c r="F245" s="78"/>
      <c r="G245" s="277"/>
      <c r="H245" s="78"/>
      <c r="I245" s="144"/>
      <c r="J245" s="211"/>
    </row>
    <row r="246" spans="1:10" ht="16" x14ac:dyDescent="0.2">
      <c r="A246" s="63"/>
      <c r="B246" s="75" t="s">
        <v>819</v>
      </c>
      <c r="C246" s="66" t="s">
        <v>815</v>
      </c>
      <c r="D246" s="66" t="s">
        <v>411</v>
      </c>
      <c r="E246" s="78">
        <v>10000</v>
      </c>
      <c r="F246" s="109">
        <f>H246-G246</f>
        <v>0</v>
      </c>
      <c r="G246" s="479">
        <v>0.53</v>
      </c>
      <c r="H246" s="78">
        <v>0.53</v>
      </c>
      <c r="I246" s="144">
        <f>SUM(H246:H247)</f>
        <v>0.95</v>
      </c>
      <c r="J246" s="211"/>
    </row>
    <row r="247" spans="1:10" ht="16" x14ac:dyDescent="0.2">
      <c r="A247" s="63"/>
      <c r="B247" s="75" t="s">
        <v>819</v>
      </c>
      <c r="C247" s="66" t="s">
        <v>815</v>
      </c>
      <c r="D247" s="66" t="s">
        <v>413</v>
      </c>
      <c r="E247" s="78">
        <v>10000</v>
      </c>
      <c r="F247" s="109">
        <v>0.42</v>
      </c>
      <c r="G247" s="479"/>
      <c r="H247" s="78">
        <v>0.42</v>
      </c>
      <c r="I247" s="144"/>
      <c r="J247" s="211"/>
    </row>
    <row r="248" spans="1:10" ht="16" x14ac:dyDescent="0.2">
      <c r="A248" s="63"/>
      <c r="B248" s="75"/>
      <c r="C248" s="66"/>
      <c r="D248" s="66"/>
      <c r="E248" s="78"/>
      <c r="F248" s="78"/>
      <c r="G248" s="277"/>
      <c r="H248" s="78"/>
      <c r="I248" s="144"/>
      <c r="J248" s="23"/>
    </row>
    <row r="249" spans="1:10" ht="16" x14ac:dyDescent="0.2">
      <c r="A249" s="63"/>
      <c r="B249" s="75" t="s">
        <v>425</v>
      </c>
      <c r="C249" s="66" t="s">
        <v>426</v>
      </c>
      <c r="D249" s="66" t="s">
        <v>411</v>
      </c>
      <c r="E249" s="78">
        <v>10000</v>
      </c>
      <c r="F249" s="109">
        <v>0</v>
      </c>
      <c r="G249" s="479">
        <v>0.91</v>
      </c>
      <c r="H249" s="78">
        <f>SUM(F249:G249)</f>
        <v>0.91</v>
      </c>
      <c r="I249" s="144">
        <f>SUM(H249:H250)</f>
        <v>1.33</v>
      </c>
      <c r="J249" s="23"/>
    </row>
    <row r="250" spans="1:10" ht="16" x14ac:dyDescent="0.2">
      <c r="A250" s="63"/>
      <c r="B250" s="75" t="s">
        <v>425</v>
      </c>
      <c r="C250" s="66" t="s">
        <v>426</v>
      </c>
      <c r="D250" s="66" t="s">
        <v>413</v>
      </c>
      <c r="E250" s="78">
        <v>10000</v>
      </c>
      <c r="F250" s="109">
        <v>0.42</v>
      </c>
      <c r="G250" s="479"/>
      <c r="H250" s="78">
        <f>F250</f>
        <v>0.42</v>
      </c>
      <c r="I250" s="144"/>
      <c r="J250" s="23"/>
    </row>
    <row r="251" spans="1:10" ht="16" x14ac:dyDescent="0.2">
      <c r="A251" s="63"/>
      <c r="B251" s="75"/>
      <c r="C251" s="66"/>
      <c r="D251" s="66"/>
      <c r="E251" s="78"/>
      <c r="F251" s="109"/>
      <c r="G251" s="479"/>
      <c r="H251" s="78"/>
      <c r="I251" s="144"/>
    </row>
    <row r="252" spans="1:10" ht="16" x14ac:dyDescent="0.2">
      <c r="A252" s="63"/>
      <c r="B252" s="75" t="s">
        <v>786</v>
      </c>
      <c r="C252" s="66" t="s">
        <v>787</v>
      </c>
      <c r="D252" s="66" t="s">
        <v>411</v>
      </c>
      <c r="E252" s="78">
        <v>10000</v>
      </c>
      <c r="F252" s="109">
        <v>0</v>
      </c>
      <c r="G252" s="479">
        <v>0.66</v>
      </c>
      <c r="H252" s="78">
        <f>SUM(F252:G252)</f>
        <v>0.66</v>
      </c>
      <c r="I252" s="144">
        <f>SUM(H252:H254)</f>
        <v>1.52</v>
      </c>
      <c r="J252" s="23"/>
    </row>
    <row r="253" spans="1:10" ht="16" x14ac:dyDescent="0.2">
      <c r="A253" s="63"/>
      <c r="B253" s="75" t="s">
        <v>786</v>
      </c>
      <c r="C253" s="66" t="s">
        <v>787</v>
      </c>
      <c r="D253" s="66" t="s">
        <v>413</v>
      </c>
      <c r="E253" s="78">
        <v>10000</v>
      </c>
      <c r="F253" s="109">
        <v>0.42</v>
      </c>
      <c r="G253" s="479"/>
      <c r="H253" s="78">
        <f>F253</f>
        <v>0.42</v>
      </c>
      <c r="I253" s="144"/>
      <c r="J253" s="23"/>
    </row>
    <row r="254" spans="1:10" ht="16" x14ac:dyDescent="0.2">
      <c r="A254" s="63"/>
      <c r="B254" s="75" t="s">
        <v>786</v>
      </c>
      <c r="C254" s="66" t="s">
        <v>787</v>
      </c>
      <c r="D254" s="66" t="s">
        <v>418</v>
      </c>
      <c r="E254" s="78">
        <v>10000</v>
      </c>
      <c r="F254" s="109">
        <v>0.44</v>
      </c>
      <c r="G254" s="479"/>
      <c r="H254" s="78">
        <f>F254</f>
        <v>0.44</v>
      </c>
      <c r="I254" s="144"/>
      <c r="J254" s="23"/>
    </row>
    <row r="255" spans="1:10" ht="16" x14ac:dyDescent="0.2">
      <c r="A255" s="63"/>
      <c r="B255" s="75"/>
      <c r="C255" s="66"/>
      <c r="D255" s="66"/>
      <c r="E255" s="78"/>
      <c r="F255" s="78"/>
      <c r="G255" s="277"/>
      <c r="H255" s="78"/>
      <c r="I255" s="144"/>
      <c r="J255" s="23"/>
    </row>
    <row r="256" spans="1:10" ht="16" x14ac:dyDescent="0.2">
      <c r="A256" s="63"/>
      <c r="B256" s="290">
        <v>2235</v>
      </c>
      <c r="C256" s="66" t="s">
        <v>527</v>
      </c>
      <c r="D256" s="66" t="s">
        <v>411</v>
      </c>
      <c r="E256" s="78">
        <v>10000</v>
      </c>
      <c r="F256" s="109">
        <v>0</v>
      </c>
      <c r="G256" s="479">
        <f>H256-F256</f>
        <v>2.0099999999999998</v>
      </c>
      <c r="H256" s="78">
        <v>2.0099999999999998</v>
      </c>
      <c r="I256" s="144">
        <f>SUM(H256:H261)</f>
        <v>4.8199999999999994</v>
      </c>
      <c r="J256" s="23"/>
    </row>
    <row r="257" spans="1:10" ht="16" x14ac:dyDescent="0.2">
      <c r="A257" s="63"/>
      <c r="B257" s="290" t="s">
        <v>535</v>
      </c>
      <c r="C257" s="66" t="s">
        <v>527</v>
      </c>
      <c r="D257" s="66" t="s">
        <v>417</v>
      </c>
      <c r="E257" s="78">
        <v>5000</v>
      </c>
      <c r="F257" s="109">
        <v>1.42</v>
      </c>
      <c r="G257" s="479"/>
      <c r="H257" s="78">
        <f>F257</f>
        <v>1.42</v>
      </c>
      <c r="I257" s="144"/>
      <c r="J257" s="23"/>
    </row>
    <row r="258" spans="1:10" ht="16" x14ac:dyDescent="0.2">
      <c r="A258" s="63"/>
      <c r="B258" s="290" t="s">
        <v>535</v>
      </c>
      <c r="C258" s="66" t="s">
        <v>527</v>
      </c>
      <c r="D258" s="66" t="s">
        <v>412</v>
      </c>
      <c r="E258" s="78">
        <v>2000</v>
      </c>
      <c r="F258" s="109">
        <v>0.68</v>
      </c>
      <c r="G258" s="479"/>
      <c r="H258" s="78">
        <f>F258</f>
        <v>0.68</v>
      </c>
      <c r="I258" s="144"/>
      <c r="J258" s="23"/>
    </row>
    <row r="259" spans="1:10" ht="16" x14ac:dyDescent="0.2">
      <c r="A259" s="63"/>
      <c r="B259" s="290" t="s">
        <v>535</v>
      </c>
      <c r="C259" s="66" t="s">
        <v>527</v>
      </c>
      <c r="D259" s="66" t="s">
        <v>413</v>
      </c>
      <c r="E259" s="78">
        <v>10000</v>
      </c>
      <c r="F259" s="109">
        <v>0.42</v>
      </c>
      <c r="G259" s="479"/>
      <c r="H259" s="78">
        <f>F259</f>
        <v>0.42</v>
      </c>
      <c r="I259" s="144"/>
      <c r="J259" s="23"/>
    </row>
    <row r="260" spans="1:10" ht="16" x14ac:dyDescent="0.2">
      <c r="A260" s="63"/>
      <c r="B260" s="290" t="s">
        <v>535</v>
      </c>
      <c r="C260" s="66" t="s">
        <v>527</v>
      </c>
      <c r="D260" s="66" t="s">
        <v>418</v>
      </c>
      <c r="E260" s="78">
        <v>5000</v>
      </c>
      <c r="F260" s="109">
        <v>0.22</v>
      </c>
      <c r="G260" s="479"/>
      <c r="H260" s="78">
        <f>F260</f>
        <v>0.22</v>
      </c>
      <c r="I260" s="144"/>
      <c r="J260" s="23"/>
    </row>
    <row r="261" spans="1:10" ht="16" x14ac:dyDescent="0.2">
      <c r="A261" s="63"/>
      <c r="B261" s="290" t="s">
        <v>535</v>
      </c>
      <c r="C261" s="66" t="s">
        <v>527</v>
      </c>
      <c r="D261" s="66" t="s">
        <v>414</v>
      </c>
      <c r="E261" s="78">
        <v>2000</v>
      </c>
      <c r="F261" s="109">
        <v>7.0000000000000007E-2</v>
      </c>
      <c r="G261" s="479"/>
      <c r="H261" s="78">
        <f>F261</f>
        <v>7.0000000000000007E-2</v>
      </c>
      <c r="I261" s="144"/>
      <c r="J261" s="23"/>
    </row>
    <row r="262" spans="1:10" ht="16" x14ac:dyDescent="0.2">
      <c r="A262" s="63"/>
      <c r="B262" s="23"/>
      <c r="C262" s="66"/>
      <c r="D262" s="66"/>
      <c r="E262" s="78"/>
      <c r="F262" s="78"/>
      <c r="G262" s="277"/>
      <c r="H262" s="78"/>
      <c r="I262" s="144"/>
      <c r="J262" s="23"/>
    </row>
    <row r="263" spans="1:10" ht="16" x14ac:dyDescent="0.2">
      <c r="A263" s="63"/>
      <c r="B263" s="275">
        <v>2245</v>
      </c>
      <c r="C263" s="66" t="s">
        <v>639</v>
      </c>
      <c r="D263" s="66" t="s">
        <v>411</v>
      </c>
      <c r="E263" s="78">
        <v>10000</v>
      </c>
      <c r="F263" s="109">
        <v>0</v>
      </c>
      <c r="G263" s="479">
        <v>3.08</v>
      </c>
      <c r="H263" s="78">
        <f>F263+G263</f>
        <v>3.08</v>
      </c>
      <c r="I263" s="144">
        <f>SUM(H263:H264)</f>
        <v>3.5</v>
      </c>
      <c r="J263" s="23"/>
    </row>
    <row r="264" spans="1:10" ht="16" x14ac:dyDescent="0.2">
      <c r="A264" s="63"/>
      <c r="B264" s="275">
        <v>2245</v>
      </c>
      <c r="C264" s="66" t="s">
        <v>639</v>
      </c>
      <c r="D264" s="66" t="s">
        <v>413</v>
      </c>
      <c r="E264" s="78">
        <v>10000</v>
      </c>
      <c r="F264" s="109">
        <v>0.42</v>
      </c>
      <c r="G264" s="479"/>
      <c r="H264" s="78">
        <f>F264</f>
        <v>0.42</v>
      </c>
      <c r="I264" s="144"/>
      <c r="J264" s="23"/>
    </row>
    <row r="265" spans="1:10" ht="16" x14ac:dyDescent="0.2">
      <c r="A265" s="63"/>
      <c r="B265" s="275"/>
      <c r="C265" s="66"/>
      <c r="D265" s="66"/>
      <c r="E265" s="78"/>
      <c r="F265" s="78"/>
      <c r="G265" s="277"/>
      <c r="H265" s="78"/>
      <c r="I265" s="144"/>
      <c r="J265" s="23"/>
    </row>
    <row r="266" spans="1:10" ht="16" x14ac:dyDescent="0.2">
      <c r="A266" s="63"/>
      <c r="B266" s="275">
        <v>2281</v>
      </c>
      <c r="C266" s="66" t="s">
        <v>773</v>
      </c>
      <c r="D266" s="66" t="s">
        <v>411</v>
      </c>
      <c r="E266" s="78">
        <v>40000</v>
      </c>
      <c r="F266" s="109">
        <v>24.06</v>
      </c>
      <c r="G266" s="479">
        <f>H266-F266</f>
        <v>8.02</v>
      </c>
      <c r="H266" s="78">
        <v>32.08</v>
      </c>
      <c r="I266" s="144">
        <f>SUM(H266:H269)</f>
        <v>47.49</v>
      </c>
      <c r="J266" s="23"/>
    </row>
    <row r="267" spans="1:10" ht="16" x14ac:dyDescent="0.2">
      <c r="A267" s="63"/>
      <c r="B267" s="275">
        <v>2281</v>
      </c>
      <c r="C267" s="66" t="s">
        <v>773</v>
      </c>
      <c r="D267" s="66" t="s">
        <v>417</v>
      </c>
      <c r="E267" s="78">
        <v>10000</v>
      </c>
      <c r="F267" s="109">
        <v>11.57</v>
      </c>
      <c r="G267" s="479"/>
      <c r="H267" s="78">
        <f>F267</f>
        <v>11.57</v>
      </c>
      <c r="I267" s="144"/>
      <c r="J267" s="23"/>
    </row>
    <row r="268" spans="1:10" ht="16" x14ac:dyDescent="0.2">
      <c r="A268" s="63"/>
      <c r="B268" s="275">
        <v>2281</v>
      </c>
      <c r="C268" s="66" t="s">
        <v>773</v>
      </c>
      <c r="D268" s="66" t="s">
        <v>412</v>
      </c>
      <c r="E268" s="78">
        <v>10000</v>
      </c>
      <c r="F268" s="109">
        <v>3.42</v>
      </c>
      <c r="G268" s="479"/>
      <c r="H268" s="78">
        <f>F268</f>
        <v>3.42</v>
      </c>
      <c r="I268" s="144"/>
      <c r="J268" s="23"/>
    </row>
    <row r="269" spans="1:10" ht="16" x14ac:dyDescent="0.2">
      <c r="A269" s="63"/>
      <c r="B269" s="275">
        <v>2281</v>
      </c>
      <c r="C269" s="66" t="s">
        <v>773</v>
      </c>
      <c r="D269" s="66" t="s">
        <v>413</v>
      </c>
      <c r="E269" s="78">
        <v>10000</v>
      </c>
      <c r="F269" s="109">
        <v>0.42</v>
      </c>
      <c r="G269" s="479"/>
      <c r="H269" s="78">
        <f>F269</f>
        <v>0.42</v>
      </c>
      <c r="I269" s="144"/>
      <c r="J269" s="23"/>
    </row>
    <row r="270" spans="1:10" ht="16" x14ac:dyDescent="0.2">
      <c r="A270" s="63"/>
      <c r="B270" s="75"/>
      <c r="C270" s="66"/>
      <c r="D270" s="66"/>
      <c r="E270" s="78"/>
      <c r="F270" s="78"/>
      <c r="G270" s="277"/>
      <c r="H270" s="78"/>
      <c r="I270" s="144"/>
      <c r="J270" s="23"/>
    </row>
    <row r="271" spans="1:10" ht="16" x14ac:dyDescent="0.2">
      <c r="A271" s="63"/>
      <c r="B271" s="75" t="s">
        <v>591</v>
      </c>
      <c r="C271" s="66" t="s">
        <v>367</v>
      </c>
      <c r="D271" s="66" t="s">
        <v>411</v>
      </c>
      <c r="E271" s="78">
        <v>10000</v>
      </c>
      <c r="F271" s="109">
        <v>0</v>
      </c>
      <c r="G271" s="479">
        <f>H271-F271</f>
        <v>5.0199999999999996</v>
      </c>
      <c r="H271" s="78">
        <v>5.0199999999999996</v>
      </c>
      <c r="I271" s="144">
        <f>SUM(H271:H274)</f>
        <v>10.879999999999999</v>
      </c>
      <c r="J271" s="23"/>
    </row>
    <row r="272" spans="1:10" ht="16" x14ac:dyDescent="0.2">
      <c r="A272" s="63"/>
      <c r="B272" s="75" t="s">
        <v>591</v>
      </c>
      <c r="C272" s="66" t="s">
        <v>367</v>
      </c>
      <c r="D272" s="66" t="s">
        <v>412</v>
      </c>
      <c r="E272" s="78">
        <v>10000</v>
      </c>
      <c r="F272" s="109">
        <v>3.42</v>
      </c>
      <c r="G272" s="479"/>
      <c r="H272" s="78">
        <f>F272</f>
        <v>3.42</v>
      </c>
      <c r="I272" s="144"/>
      <c r="J272" s="23"/>
    </row>
    <row r="273" spans="1:10" ht="16" x14ac:dyDescent="0.2">
      <c r="A273" s="63"/>
      <c r="B273" s="75" t="s">
        <v>591</v>
      </c>
      <c r="C273" s="66" t="s">
        <v>367</v>
      </c>
      <c r="D273" s="66" t="s">
        <v>413</v>
      </c>
      <c r="E273" s="78">
        <v>50000</v>
      </c>
      <c r="F273" s="109">
        <v>2.09</v>
      </c>
      <c r="G273" s="479"/>
      <c r="H273" s="78">
        <f>F273</f>
        <v>2.09</v>
      </c>
      <c r="I273" s="144"/>
      <c r="J273" s="23"/>
    </row>
    <row r="274" spans="1:10" ht="16" x14ac:dyDescent="0.2">
      <c r="A274" s="63"/>
      <c r="B274" s="75" t="s">
        <v>591</v>
      </c>
      <c r="C274" s="66" t="s">
        <v>367</v>
      </c>
      <c r="D274" s="66" t="s">
        <v>414</v>
      </c>
      <c r="E274" s="78">
        <v>10000</v>
      </c>
      <c r="F274" s="109">
        <v>0.35</v>
      </c>
      <c r="G274" s="479"/>
      <c r="H274" s="78">
        <f>F274</f>
        <v>0.35</v>
      </c>
      <c r="I274" s="144"/>
      <c r="J274" s="23"/>
    </row>
    <row r="275" spans="1:10" ht="16" x14ac:dyDescent="0.2">
      <c r="A275" s="63"/>
      <c r="B275" s="75"/>
      <c r="C275" s="70"/>
      <c r="D275" s="173"/>
      <c r="E275" s="130"/>
      <c r="F275" s="130"/>
      <c r="G275" s="493"/>
      <c r="H275" s="130"/>
      <c r="I275" s="192"/>
      <c r="J275" s="23"/>
    </row>
    <row r="276" spans="1:10" ht="16" x14ac:dyDescent="0.2">
      <c r="A276" s="63"/>
      <c r="B276" s="75" t="s">
        <v>593</v>
      </c>
      <c r="C276" s="70" t="s">
        <v>374</v>
      </c>
      <c r="D276" s="70" t="s">
        <v>411</v>
      </c>
      <c r="E276" s="130">
        <v>10000</v>
      </c>
      <c r="F276" s="111">
        <v>0</v>
      </c>
      <c r="G276" s="479">
        <f>H276-F276</f>
        <v>5.0199999999999996</v>
      </c>
      <c r="H276" s="130">
        <v>5.0199999999999996</v>
      </c>
      <c r="I276" s="192">
        <f>H276</f>
        <v>5.0199999999999996</v>
      </c>
      <c r="J276" s="23"/>
    </row>
    <row r="277" spans="1:10" ht="16" x14ac:dyDescent="0.2">
      <c r="A277" s="63"/>
      <c r="B277" s="75"/>
      <c r="C277" s="70"/>
      <c r="D277" s="70"/>
      <c r="E277" s="130"/>
      <c r="F277" s="130"/>
      <c r="G277" s="277"/>
      <c r="H277" s="130"/>
      <c r="I277" s="192"/>
      <c r="J277" s="23"/>
    </row>
    <row r="278" spans="1:10" ht="16" x14ac:dyDescent="0.2">
      <c r="A278" s="63"/>
      <c r="B278" s="75" t="s">
        <v>802</v>
      </c>
      <c r="C278" s="70" t="s">
        <v>803</v>
      </c>
      <c r="D278" s="70" t="s">
        <v>411</v>
      </c>
      <c r="E278" s="130">
        <v>10000</v>
      </c>
      <c r="F278" s="111">
        <v>0</v>
      </c>
      <c r="G278" s="479">
        <f>H278-F278</f>
        <v>8.02</v>
      </c>
      <c r="H278" s="130">
        <v>8.02</v>
      </c>
      <c r="I278" s="192">
        <f>SUM(H278:H279)</f>
        <v>8.44</v>
      </c>
      <c r="J278" s="23" t="s">
        <v>883</v>
      </c>
    </row>
    <row r="279" spans="1:10" ht="16" x14ac:dyDescent="0.2">
      <c r="A279" s="63"/>
      <c r="B279" s="75" t="s">
        <v>802</v>
      </c>
      <c r="C279" s="70" t="s">
        <v>803</v>
      </c>
      <c r="D279" s="70" t="s">
        <v>413</v>
      </c>
      <c r="E279" s="130">
        <v>10000</v>
      </c>
      <c r="F279" s="111">
        <v>0.42</v>
      </c>
      <c r="G279" s="479"/>
      <c r="H279" s="130">
        <v>0.42</v>
      </c>
      <c r="I279" s="192"/>
      <c r="J279" s="23"/>
    </row>
    <row r="280" spans="1:10" ht="16" x14ac:dyDescent="0.2">
      <c r="A280" s="63"/>
      <c r="B280" s="75"/>
      <c r="C280" s="70"/>
      <c r="D280" s="70"/>
      <c r="E280" s="130"/>
      <c r="F280" s="130"/>
      <c r="G280" s="277"/>
      <c r="H280" s="130"/>
      <c r="I280" s="192"/>
      <c r="J280" s="23"/>
    </row>
    <row r="281" spans="1:10" ht="16" x14ac:dyDescent="0.2">
      <c r="A281" s="63"/>
      <c r="B281" s="75" t="s">
        <v>759</v>
      </c>
      <c r="C281" s="70" t="s">
        <v>753</v>
      </c>
      <c r="D281" s="70" t="s">
        <v>411</v>
      </c>
      <c r="E281" s="130">
        <v>10000</v>
      </c>
      <c r="F281" s="111">
        <v>0</v>
      </c>
      <c r="G281" s="479">
        <v>0.53</v>
      </c>
      <c r="H281" s="130">
        <f>SUM(F281:G281)</f>
        <v>0.53</v>
      </c>
      <c r="I281" s="192">
        <f>SUM(H281:H282)</f>
        <v>0.95</v>
      </c>
      <c r="J281" s="23"/>
    </row>
    <row r="282" spans="1:10" ht="16" x14ac:dyDescent="0.2">
      <c r="A282" s="63"/>
      <c r="B282" s="75" t="s">
        <v>759</v>
      </c>
      <c r="C282" s="70" t="s">
        <v>753</v>
      </c>
      <c r="D282" s="70" t="s">
        <v>413</v>
      </c>
      <c r="E282" s="130">
        <v>10000</v>
      </c>
      <c r="F282" s="111">
        <v>0.42</v>
      </c>
      <c r="G282" s="479"/>
      <c r="H282" s="130">
        <v>0.42</v>
      </c>
      <c r="I282" s="192"/>
      <c r="J282" s="23"/>
    </row>
    <row r="283" spans="1:10" ht="16" x14ac:dyDescent="0.2">
      <c r="A283" s="63"/>
      <c r="B283" s="75"/>
      <c r="C283" s="70"/>
      <c r="D283" s="70"/>
      <c r="E283" s="130"/>
      <c r="F283" s="130"/>
      <c r="G283" s="277"/>
      <c r="H283" s="130"/>
      <c r="I283" s="192"/>
      <c r="J283" s="23"/>
    </row>
    <row r="284" spans="1:10" ht="16" x14ac:dyDescent="0.2">
      <c r="A284" s="63"/>
      <c r="B284" s="75" t="s">
        <v>642</v>
      </c>
      <c r="C284" s="70" t="s">
        <v>641</v>
      </c>
      <c r="D284" s="70" t="s">
        <v>411</v>
      </c>
      <c r="E284" s="130">
        <v>40000</v>
      </c>
      <c r="F284" s="111">
        <f>H284-G284</f>
        <v>1.98</v>
      </c>
      <c r="G284" s="479">
        <v>0.66</v>
      </c>
      <c r="H284" s="130">
        <v>2.64</v>
      </c>
      <c r="I284" s="192">
        <f>SUM(H284:H285)</f>
        <v>5.98</v>
      </c>
      <c r="J284" s="23"/>
    </row>
    <row r="285" spans="1:10" ht="16" x14ac:dyDescent="0.2">
      <c r="A285" s="63"/>
      <c r="B285" s="75" t="s">
        <v>642</v>
      </c>
      <c r="C285" s="70" t="s">
        <v>641</v>
      </c>
      <c r="D285" s="70" t="s">
        <v>413</v>
      </c>
      <c r="E285" s="130">
        <v>80000</v>
      </c>
      <c r="F285" s="111">
        <v>3.34</v>
      </c>
      <c r="G285" s="479"/>
      <c r="H285" s="130">
        <f>F285</f>
        <v>3.34</v>
      </c>
      <c r="I285" s="192"/>
      <c r="J285" s="23"/>
    </row>
    <row r="286" spans="1:10" ht="16" x14ac:dyDescent="0.2">
      <c r="A286" s="63"/>
      <c r="B286" s="75"/>
      <c r="C286" s="70"/>
      <c r="D286" s="70"/>
      <c r="E286" s="130"/>
      <c r="F286" s="130"/>
      <c r="G286" s="493"/>
      <c r="H286" s="130"/>
      <c r="I286" s="192"/>
      <c r="J286" s="23"/>
    </row>
    <row r="287" spans="1:10" ht="16" x14ac:dyDescent="0.2">
      <c r="A287" s="63"/>
      <c r="B287" s="75" t="s">
        <v>594</v>
      </c>
      <c r="C287" s="66" t="s">
        <v>72</v>
      </c>
      <c r="D287" s="66" t="s">
        <v>411</v>
      </c>
      <c r="E287" s="78">
        <v>10000</v>
      </c>
      <c r="F287" s="109">
        <v>0</v>
      </c>
      <c r="G287" s="479">
        <f>H287-F287</f>
        <v>8.02</v>
      </c>
      <c r="H287" s="78">
        <v>8.02</v>
      </c>
      <c r="I287" s="144">
        <f>H287</f>
        <v>8.02</v>
      </c>
      <c r="J287" s="23"/>
    </row>
    <row r="288" spans="1:10" ht="16" x14ac:dyDescent="0.2">
      <c r="A288" s="63"/>
      <c r="B288" s="75"/>
      <c r="C288" s="66"/>
      <c r="D288" s="66"/>
      <c r="E288" s="78"/>
      <c r="F288" s="78"/>
      <c r="G288" s="277"/>
      <c r="H288" s="78"/>
      <c r="I288" s="144"/>
      <c r="J288" s="23"/>
    </row>
    <row r="289" spans="1:10" ht="16" x14ac:dyDescent="0.2">
      <c r="A289" s="63"/>
      <c r="B289" s="75" t="s">
        <v>595</v>
      </c>
      <c r="C289" s="66" t="s">
        <v>118</v>
      </c>
      <c r="D289" s="66" t="s">
        <v>411</v>
      </c>
      <c r="E289" s="79">
        <v>10000</v>
      </c>
      <c r="F289" s="109">
        <v>0</v>
      </c>
      <c r="G289" s="479">
        <f>H289-F289</f>
        <v>8.02</v>
      </c>
      <c r="H289" s="79">
        <v>8.02</v>
      </c>
      <c r="I289" s="144">
        <f>SUM(H289:H290)</f>
        <v>12.2</v>
      </c>
      <c r="J289" s="23"/>
    </row>
    <row r="290" spans="1:10" ht="16" x14ac:dyDescent="0.2">
      <c r="A290" s="63"/>
      <c r="B290" s="75" t="s">
        <v>595</v>
      </c>
      <c r="C290" s="66" t="s">
        <v>118</v>
      </c>
      <c r="D290" s="66" t="s">
        <v>413</v>
      </c>
      <c r="E290" s="79">
        <v>100000</v>
      </c>
      <c r="F290" s="109">
        <v>4.18</v>
      </c>
      <c r="G290" s="479"/>
      <c r="H290" s="79">
        <f>F290</f>
        <v>4.18</v>
      </c>
      <c r="I290" s="144"/>
      <c r="J290" s="23"/>
    </row>
    <row r="291" spans="1:10" ht="16" x14ac:dyDescent="0.2">
      <c r="A291" s="63"/>
      <c r="B291" s="75"/>
      <c r="C291" s="66"/>
      <c r="D291" s="66"/>
      <c r="E291" s="79"/>
      <c r="F291" s="78"/>
      <c r="G291" s="277"/>
      <c r="H291" s="79"/>
      <c r="I291" s="144"/>
      <c r="J291" s="23"/>
    </row>
    <row r="292" spans="1:10" ht="16" x14ac:dyDescent="0.2">
      <c r="A292" s="63"/>
      <c r="B292" s="75" t="s">
        <v>596</v>
      </c>
      <c r="C292" s="66" t="s">
        <v>62</v>
      </c>
      <c r="D292" s="66" t="s">
        <v>411</v>
      </c>
      <c r="E292" s="78">
        <v>200000</v>
      </c>
      <c r="F292" s="109">
        <f>H292-G292</f>
        <v>58.52</v>
      </c>
      <c r="G292" s="479">
        <v>3.08</v>
      </c>
      <c r="H292" s="78">
        <v>61.6</v>
      </c>
      <c r="I292" s="144">
        <f>SUM(H292:H295)</f>
        <v>73.72999999999999</v>
      </c>
      <c r="J292" s="23"/>
    </row>
    <row r="293" spans="1:10" ht="16" x14ac:dyDescent="0.2">
      <c r="A293" s="63"/>
      <c r="B293" s="75" t="s">
        <v>596</v>
      </c>
      <c r="C293" s="66" t="s">
        <v>62</v>
      </c>
      <c r="D293" s="66" t="s">
        <v>412</v>
      </c>
      <c r="E293" s="79">
        <v>10000</v>
      </c>
      <c r="F293" s="109">
        <v>3.42</v>
      </c>
      <c r="G293" s="479"/>
      <c r="H293" s="79">
        <f>F293</f>
        <v>3.42</v>
      </c>
      <c r="I293" s="144"/>
      <c r="J293" s="23"/>
    </row>
    <row r="294" spans="1:10" ht="16" x14ac:dyDescent="0.2">
      <c r="A294" s="63"/>
      <c r="B294" s="75" t="s">
        <v>596</v>
      </c>
      <c r="C294" s="66" t="s">
        <v>62</v>
      </c>
      <c r="D294" s="66" t="s">
        <v>413</v>
      </c>
      <c r="E294" s="78">
        <v>200000</v>
      </c>
      <c r="F294" s="109">
        <v>8.36</v>
      </c>
      <c r="G294" s="479"/>
      <c r="H294" s="79">
        <f>F294</f>
        <v>8.36</v>
      </c>
      <c r="I294" s="144"/>
      <c r="J294" s="23"/>
    </row>
    <row r="295" spans="1:10" ht="16" x14ac:dyDescent="0.2">
      <c r="A295" s="63"/>
      <c r="B295" s="75" t="s">
        <v>596</v>
      </c>
      <c r="C295" s="66" t="s">
        <v>62</v>
      </c>
      <c r="D295" s="66" t="s">
        <v>414</v>
      </c>
      <c r="E295" s="79">
        <v>10000</v>
      </c>
      <c r="F295" s="109">
        <v>0.35</v>
      </c>
      <c r="G295" s="479"/>
      <c r="H295" s="79">
        <f>F295</f>
        <v>0.35</v>
      </c>
      <c r="I295" s="144"/>
      <c r="J295" s="23"/>
    </row>
    <row r="296" spans="1:10" ht="16" x14ac:dyDescent="0.2">
      <c r="A296" s="63"/>
      <c r="B296" s="75"/>
      <c r="C296" s="66"/>
      <c r="D296" s="66"/>
      <c r="E296" s="79"/>
      <c r="F296" s="78"/>
      <c r="G296" s="277"/>
      <c r="H296" s="79"/>
      <c r="I296" s="144"/>
      <c r="J296" s="23"/>
    </row>
    <row r="297" spans="1:10" ht="16" x14ac:dyDescent="0.2">
      <c r="A297" s="63"/>
      <c r="B297" s="75" t="s">
        <v>597</v>
      </c>
      <c r="C297" s="66" t="s">
        <v>38</v>
      </c>
      <c r="D297" s="66" t="s">
        <v>411</v>
      </c>
      <c r="E297" s="78">
        <v>20000</v>
      </c>
      <c r="F297" s="109">
        <f>H297-G297</f>
        <v>5.0199999999999996</v>
      </c>
      <c r="G297" s="479">
        <v>5.0199999999999996</v>
      </c>
      <c r="H297" s="78">
        <v>10.039999999999999</v>
      </c>
      <c r="I297" s="144">
        <f>SUM(H297:H300)</f>
        <v>14.649999999999999</v>
      </c>
      <c r="J297" s="211"/>
    </row>
    <row r="298" spans="1:10" ht="16" x14ac:dyDescent="0.2">
      <c r="A298" s="63"/>
      <c r="B298" s="75" t="s">
        <v>597</v>
      </c>
      <c r="C298" s="66" t="s">
        <v>38</v>
      </c>
      <c r="D298" s="66" t="s">
        <v>412</v>
      </c>
      <c r="E298" s="78">
        <v>10000</v>
      </c>
      <c r="F298" s="109">
        <v>3.42</v>
      </c>
      <c r="G298" s="479"/>
      <c r="H298" s="78">
        <f>F298</f>
        <v>3.42</v>
      </c>
      <c r="I298" s="144"/>
      <c r="J298" s="23"/>
    </row>
    <row r="299" spans="1:10" ht="16" x14ac:dyDescent="0.2">
      <c r="A299" s="63"/>
      <c r="B299" s="75" t="s">
        <v>597</v>
      </c>
      <c r="C299" s="66" t="s">
        <v>38</v>
      </c>
      <c r="D299" s="66" t="s">
        <v>413</v>
      </c>
      <c r="E299" s="78">
        <v>20000</v>
      </c>
      <c r="F299" s="109">
        <v>0.84</v>
      </c>
      <c r="G299" s="479"/>
      <c r="H299" s="78">
        <f>F299</f>
        <v>0.84</v>
      </c>
      <c r="I299" s="144"/>
      <c r="J299" s="23"/>
    </row>
    <row r="300" spans="1:10" ht="16" x14ac:dyDescent="0.2">
      <c r="A300" s="63"/>
      <c r="B300" s="75" t="s">
        <v>597</v>
      </c>
      <c r="C300" s="66" t="s">
        <v>38</v>
      </c>
      <c r="D300" s="66" t="s">
        <v>414</v>
      </c>
      <c r="E300" s="78">
        <v>10000</v>
      </c>
      <c r="F300" s="109">
        <v>0.35</v>
      </c>
      <c r="G300" s="479"/>
      <c r="H300" s="78">
        <f>F300</f>
        <v>0.35</v>
      </c>
      <c r="I300" s="144"/>
      <c r="J300" s="23"/>
    </row>
    <row r="301" spans="1:10" ht="16" x14ac:dyDescent="0.2">
      <c r="A301" s="63"/>
      <c r="B301" s="75"/>
      <c r="C301" s="66"/>
      <c r="D301" s="66"/>
      <c r="E301" s="78"/>
      <c r="F301" s="78"/>
      <c r="G301" s="277"/>
      <c r="H301" s="78"/>
      <c r="I301" s="144"/>
      <c r="J301" s="23"/>
    </row>
    <row r="302" spans="1:10" ht="16" x14ac:dyDescent="0.2">
      <c r="A302" s="63"/>
      <c r="B302" s="75" t="s">
        <v>727</v>
      </c>
      <c r="C302" s="66" t="s">
        <v>744</v>
      </c>
      <c r="D302" s="66" t="s">
        <v>411</v>
      </c>
      <c r="E302" s="78">
        <v>50000</v>
      </c>
      <c r="F302" s="109">
        <f>H302-G302</f>
        <v>3.6399999999999997</v>
      </c>
      <c r="G302" s="479">
        <v>0.91</v>
      </c>
      <c r="H302" s="78">
        <v>4.55</v>
      </c>
      <c r="I302" s="144">
        <f>SUM(H302:H304)</f>
        <v>10.059999999999999</v>
      </c>
      <c r="J302" s="23"/>
    </row>
    <row r="303" spans="1:10" ht="16" x14ac:dyDescent="0.2">
      <c r="A303" s="63"/>
      <c r="B303" s="75" t="s">
        <v>727</v>
      </c>
      <c r="C303" s="66" t="s">
        <v>744</v>
      </c>
      <c r="D303" s="66" t="s">
        <v>412</v>
      </c>
      <c r="E303" s="78">
        <v>10000</v>
      </c>
      <c r="F303" s="109">
        <v>3.42</v>
      </c>
      <c r="G303" s="479"/>
      <c r="H303" s="78">
        <v>3.42</v>
      </c>
      <c r="I303" s="144"/>
      <c r="J303" s="23"/>
    </row>
    <row r="304" spans="1:10" ht="16" x14ac:dyDescent="0.2">
      <c r="A304" s="63"/>
      <c r="B304" s="75" t="s">
        <v>727</v>
      </c>
      <c r="C304" s="66" t="s">
        <v>744</v>
      </c>
      <c r="D304" s="66" t="s">
        <v>413</v>
      </c>
      <c r="E304" s="78">
        <v>50000</v>
      </c>
      <c r="F304" s="109">
        <v>2.09</v>
      </c>
      <c r="G304" s="479"/>
      <c r="H304" s="78">
        <v>2.09</v>
      </c>
      <c r="I304" s="144"/>
      <c r="J304" s="23"/>
    </row>
    <row r="305" spans="1:19" ht="16" x14ac:dyDescent="0.2">
      <c r="A305" s="63"/>
      <c r="B305" s="75"/>
      <c r="C305" s="66"/>
      <c r="D305" s="66"/>
      <c r="E305" s="78"/>
      <c r="F305" s="78"/>
      <c r="G305" s="277"/>
      <c r="H305" s="78"/>
      <c r="I305" s="144"/>
      <c r="J305" s="23"/>
    </row>
    <row r="306" spans="1:19" ht="16" x14ac:dyDescent="0.2">
      <c r="A306" s="63"/>
      <c r="B306" s="75"/>
      <c r="C306" s="66"/>
      <c r="D306" s="66"/>
      <c r="E306" s="78"/>
      <c r="F306" s="78"/>
      <c r="G306" s="277"/>
      <c r="H306" s="78"/>
      <c r="I306" s="144"/>
      <c r="J306" s="23"/>
    </row>
    <row r="307" spans="1:19" ht="16" x14ac:dyDescent="0.2">
      <c r="A307" s="63"/>
      <c r="B307" s="75" t="s">
        <v>599</v>
      </c>
      <c r="C307" s="66" t="s">
        <v>186</v>
      </c>
      <c r="D307" s="66" t="s">
        <v>411</v>
      </c>
      <c r="E307" s="78">
        <v>250000</v>
      </c>
      <c r="F307" s="109">
        <f>H307-G307</f>
        <v>73.92</v>
      </c>
      <c r="G307" s="479">
        <v>3.08</v>
      </c>
      <c r="H307" s="78">
        <v>77</v>
      </c>
      <c r="I307" s="144">
        <f>SUM(H307:H310)</f>
        <v>128.92000000000002</v>
      </c>
      <c r="J307" s="23"/>
    </row>
    <row r="308" spans="1:19" ht="16" x14ac:dyDescent="0.2">
      <c r="A308" s="63"/>
      <c r="B308" s="75" t="s">
        <v>599</v>
      </c>
      <c r="C308" s="66" t="s">
        <v>186</v>
      </c>
      <c r="D308" s="66" t="s">
        <v>417</v>
      </c>
      <c r="E308" s="78">
        <v>45000</v>
      </c>
      <c r="F308" s="109">
        <v>30.47</v>
      </c>
      <c r="G308" s="479"/>
      <c r="H308" s="78">
        <v>30.47</v>
      </c>
      <c r="I308" s="144"/>
      <c r="J308" s="23"/>
    </row>
    <row r="309" spans="1:19" ht="16" x14ac:dyDescent="0.2">
      <c r="A309" s="63"/>
      <c r="B309" s="75" t="s">
        <v>599</v>
      </c>
      <c r="C309" s="66" t="s">
        <v>186</v>
      </c>
      <c r="D309" s="66" t="s">
        <v>413</v>
      </c>
      <c r="E309" s="78">
        <v>250000</v>
      </c>
      <c r="F309" s="109">
        <v>10.45</v>
      </c>
      <c r="G309" s="479"/>
      <c r="H309" s="78">
        <f>F309</f>
        <v>10.45</v>
      </c>
      <c r="I309" s="144"/>
      <c r="J309" s="23"/>
    </row>
    <row r="310" spans="1:19" ht="16" x14ac:dyDescent="0.2">
      <c r="A310" s="63"/>
      <c r="B310" s="75" t="s">
        <v>599</v>
      </c>
      <c r="C310" s="66" t="s">
        <v>186</v>
      </c>
      <c r="D310" s="66" t="s">
        <v>418</v>
      </c>
      <c r="E310" s="78">
        <v>250000</v>
      </c>
      <c r="F310" s="109">
        <v>11</v>
      </c>
      <c r="G310" s="479"/>
      <c r="H310" s="78">
        <f>F310</f>
        <v>11</v>
      </c>
      <c r="I310" s="144"/>
      <c r="J310" s="23"/>
    </row>
    <row r="311" spans="1:19" ht="16" x14ac:dyDescent="0.2">
      <c r="A311" s="63"/>
      <c r="B311" s="75"/>
      <c r="C311" s="66"/>
      <c r="D311" s="66"/>
      <c r="E311" s="78"/>
      <c r="F311" s="78"/>
      <c r="G311" s="277"/>
      <c r="H311" s="78"/>
      <c r="I311" s="144"/>
      <c r="J311" s="23"/>
    </row>
    <row r="312" spans="1:19" ht="16" x14ac:dyDescent="0.2">
      <c r="A312" s="63"/>
      <c r="B312" s="75"/>
      <c r="C312" s="66"/>
      <c r="D312" s="66"/>
      <c r="E312" s="78"/>
      <c r="F312" s="78"/>
      <c r="G312" s="277"/>
      <c r="H312" s="78"/>
      <c r="I312" s="144"/>
      <c r="J312" s="23"/>
    </row>
    <row r="313" spans="1:19" ht="16" x14ac:dyDescent="0.2">
      <c r="A313" s="63"/>
      <c r="B313" s="75" t="s">
        <v>602</v>
      </c>
      <c r="C313" s="66" t="s">
        <v>135</v>
      </c>
      <c r="D313" s="66" t="s">
        <v>411</v>
      </c>
      <c r="E313" s="78">
        <v>10000</v>
      </c>
      <c r="F313" s="109">
        <v>0</v>
      </c>
      <c r="G313" s="479">
        <f>H313-F313</f>
        <v>8.02</v>
      </c>
      <c r="H313" s="78">
        <v>8.02</v>
      </c>
      <c r="I313" s="144">
        <f>SUM(H313:H317)</f>
        <v>20.37</v>
      </c>
      <c r="J313" s="23"/>
    </row>
    <row r="314" spans="1:19" s="226" customFormat="1" ht="16" x14ac:dyDescent="0.2">
      <c r="A314" s="101"/>
      <c r="B314" s="75" t="s">
        <v>602</v>
      </c>
      <c r="C314" s="66" t="s">
        <v>135</v>
      </c>
      <c r="D314" s="173" t="s">
        <v>412</v>
      </c>
      <c r="E314" s="78">
        <v>10000</v>
      </c>
      <c r="F314" s="109">
        <v>3.42</v>
      </c>
      <c r="G314" s="479"/>
      <c r="H314" s="78">
        <f>F314</f>
        <v>3.42</v>
      </c>
      <c r="I314" s="144"/>
      <c r="J314" s="23"/>
      <c r="K314"/>
      <c r="L314"/>
      <c r="M314"/>
      <c r="N314"/>
      <c r="O314"/>
      <c r="P314"/>
      <c r="Q314"/>
      <c r="R314"/>
      <c r="S314"/>
    </row>
    <row r="315" spans="1:19" ht="16" x14ac:dyDescent="0.2">
      <c r="A315" s="63"/>
      <c r="B315" s="75" t="s">
        <v>602</v>
      </c>
      <c r="C315" s="66" t="s">
        <v>135</v>
      </c>
      <c r="D315" s="173" t="s">
        <v>413</v>
      </c>
      <c r="E315" s="78">
        <v>100000</v>
      </c>
      <c r="F315" s="109">
        <v>4.18</v>
      </c>
      <c r="G315" s="479"/>
      <c r="H315" s="79">
        <f>F315</f>
        <v>4.18</v>
      </c>
      <c r="I315" s="144"/>
      <c r="J315" s="23"/>
    </row>
    <row r="316" spans="1:19" ht="16" x14ac:dyDescent="0.2">
      <c r="A316" s="63"/>
      <c r="B316" s="75" t="s">
        <v>602</v>
      </c>
      <c r="C316" s="66" t="s">
        <v>135</v>
      </c>
      <c r="D316" s="173" t="s">
        <v>418</v>
      </c>
      <c r="E316" s="78">
        <v>100000</v>
      </c>
      <c r="F316" s="109">
        <v>4.4000000000000004</v>
      </c>
      <c r="G316" s="479"/>
      <c r="H316" s="79">
        <f>F316</f>
        <v>4.4000000000000004</v>
      </c>
      <c r="I316" s="144"/>
      <c r="J316" s="23"/>
    </row>
    <row r="317" spans="1:19" ht="16" x14ac:dyDescent="0.2">
      <c r="A317" s="63"/>
      <c r="B317" s="75" t="s">
        <v>602</v>
      </c>
      <c r="C317" s="66" t="s">
        <v>135</v>
      </c>
      <c r="D317" s="173" t="s">
        <v>414</v>
      </c>
      <c r="E317" s="78">
        <v>10000</v>
      </c>
      <c r="F317" s="109">
        <v>0.35</v>
      </c>
      <c r="G317" s="479"/>
      <c r="H317" s="79">
        <f>F317</f>
        <v>0.35</v>
      </c>
      <c r="I317" s="144"/>
      <c r="J317" s="23"/>
    </row>
    <row r="318" spans="1:19" ht="16" x14ac:dyDescent="0.2">
      <c r="A318" s="63"/>
      <c r="B318" s="75"/>
      <c r="C318" s="66"/>
      <c r="D318" s="66"/>
      <c r="E318" s="78"/>
      <c r="F318" s="78"/>
      <c r="G318" s="277"/>
      <c r="H318" s="79"/>
      <c r="I318" s="144"/>
      <c r="J318" s="23"/>
    </row>
    <row r="319" spans="1:19" ht="16" x14ac:dyDescent="0.2">
      <c r="A319" s="63"/>
      <c r="B319" s="75" t="s">
        <v>603</v>
      </c>
      <c r="C319" s="66" t="s">
        <v>42</v>
      </c>
      <c r="D319" s="66" t="s">
        <v>411</v>
      </c>
      <c r="E319" s="78">
        <v>250000</v>
      </c>
      <c r="F319" s="109">
        <v>48.24</v>
      </c>
      <c r="G319" s="479">
        <v>2.0099999999999998</v>
      </c>
      <c r="H319" s="79">
        <f>SUM(F319:G319)</f>
        <v>50.25</v>
      </c>
      <c r="I319" s="144">
        <f>SUM(H319:H324)</f>
        <v>97.52</v>
      </c>
      <c r="J319" s="23"/>
    </row>
    <row r="320" spans="1:19" ht="16" x14ac:dyDescent="0.2">
      <c r="A320" s="63"/>
      <c r="B320" s="75" t="s">
        <v>603</v>
      </c>
      <c r="C320" s="66" t="s">
        <v>42</v>
      </c>
      <c r="D320" s="173" t="s">
        <v>417</v>
      </c>
      <c r="E320" s="78">
        <v>50000</v>
      </c>
      <c r="F320" s="109">
        <v>22.05</v>
      </c>
      <c r="G320" s="479"/>
      <c r="H320" s="79">
        <f>F320</f>
        <v>22.05</v>
      </c>
      <c r="I320" s="144"/>
      <c r="J320" s="23"/>
    </row>
    <row r="321" spans="1:29" ht="16" x14ac:dyDescent="0.2">
      <c r="A321" s="63"/>
      <c r="B321" s="75" t="s">
        <v>603</v>
      </c>
      <c r="C321" s="66" t="s">
        <v>42</v>
      </c>
      <c r="D321" s="173" t="s">
        <v>412</v>
      </c>
      <c r="E321" s="78">
        <v>10000</v>
      </c>
      <c r="F321" s="109">
        <v>3.42</v>
      </c>
      <c r="G321" s="479"/>
      <c r="H321" s="79">
        <f>F321</f>
        <v>3.42</v>
      </c>
      <c r="I321" s="144"/>
      <c r="J321" s="23"/>
    </row>
    <row r="322" spans="1:29" ht="16" x14ac:dyDescent="0.2">
      <c r="A322" s="63"/>
      <c r="B322" s="75" t="s">
        <v>603</v>
      </c>
      <c r="C322" s="66" t="s">
        <v>42</v>
      </c>
      <c r="D322" s="173" t="s">
        <v>413</v>
      </c>
      <c r="E322" s="78">
        <v>250000</v>
      </c>
      <c r="F322" s="109">
        <v>10.45</v>
      </c>
      <c r="G322" s="479"/>
      <c r="H322" s="79">
        <f>F322</f>
        <v>10.45</v>
      </c>
      <c r="I322" s="144"/>
      <c r="J322" s="23"/>
    </row>
    <row r="323" spans="1:29" ht="16" x14ac:dyDescent="0.2">
      <c r="A323" s="63"/>
      <c r="B323" s="75" t="s">
        <v>603</v>
      </c>
      <c r="C323" s="66" t="s">
        <v>42</v>
      </c>
      <c r="D323" s="173" t="s">
        <v>418</v>
      </c>
      <c r="E323" s="78">
        <v>250000</v>
      </c>
      <c r="F323" s="109">
        <v>11</v>
      </c>
      <c r="G323" s="479"/>
      <c r="H323" s="79">
        <f>F323</f>
        <v>11</v>
      </c>
      <c r="I323" s="144"/>
      <c r="J323" s="23"/>
    </row>
    <row r="324" spans="1:29" ht="16" x14ac:dyDescent="0.2">
      <c r="A324" s="63"/>
      <c r="B324" s="75" t="s">
        <v>603</v>
      </c>
      <c r="C324" s="66" t="s">
        <v>42</v>
      </c>
      <c r="D324" s="173" t="s">
        <v>414</v>
      </c>
      <c r="E324" s="78">
        <v>10000</v>
      </c>
      <c r="F324" s="109">
        <v>0.35</v>
      </c>
      <c r="G324" s="479"/>
      <c r="H324" s="79">
        <f>F324</f>
        <v>0.35</v>
      </c>
      <c r="I324" s="144"/>
      <c r="J324" s="23"/>
    </row>
    <row r="325" spans="1:29" ht="16" x14ac:dyDescent="0.2">
      <c r="A325" s="63"/>
      <c r="B325" s="75"/>
      <c r="C325" s="66"/>
      <c r="D325" s="66"/>
      <c r="E325" s="79"/>
      <c r="F325" s="78"/>
      <c r="G325" s="277"/>
      <c r="H325" s="79"/>
      <c r="I325" s="144"/>
      <c r="J325" s="23"/>
    </row>
    <row r="326" spans="1:29" ht="16" x14ac:dyDescent="0.2">
      <c r="A326" s="63"/>
      <c r="B326" s="75" t="s">
        <v>604</v>
      </c>
      <c r="C326" s="66" t="s">
        <v>43</v>
      </c>
      <c r="D326" s="66" t="s">
        <v>411</v>
      </c>
      <c r="E326" s="78">
        <v>180000</v>
      </c>
      <c r="F326" s="109">
        <f>H326-G326</f>
        <v>239.35999999999999</v>
      </c>
      <c r="G326" s="479">
        <v>14.08</v>
      </c>
      <c r="H326" s="78">
        <v>253.44</v>
      </c>
      <c r="I326" s="144">
        <f>SUM(H326:H329)</f>
        <v>278.79000000000002</v>
      </c>
      <c r="J326" s="23"/>
    </row>
    <row r="327" spans="1:29" s="305" customFormat="1" ht="16" x14ac:dyDescent="0.2">
      <c r="A327" s="63"/>
      <c r="B327" s="304" t="s">
        <v>604</v>
      </c>
      <c r="C327" s="66" t="s">
        <v>43</v>
      </c>
      <c r="D327" s="66" t="s">
        <v>417</v>
      </c>
      <c r="E327" s="78">
        <v>5000</v>
      </c>
      <c r="F327" s="109">
        <v>17.61</v>
      </c>
      <c r="G327" s="479"/>
      <c r="H327" s="78">
        <f>F327</f>
        <v>17.61</v>
      </c>
      <c r="I327" s="144"/>
      <c r="J327" s="23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1:29" ht="16" x14ac:dyDescent="0.2">
      <c r="A328" s="63"/>
      <c r="B328" s="75" t="s">
        <v>604</v>
      </c>
      <c r="C328" s="66" t="s">
        <v>43</v>
      </c>
      <c r="D328" s="66" t="s">
        <v>413</v>
      </c>
      <c r="E328" s="78">
        <v>180000</v>
      </c>
      <c r="F328" s="109">
        <v>7.52</v>
      </c>
      <c r="G328" s="479"/>
      <c r="H328" s="78">
        <f>F328</f>
        <v>7.52</v>
      </c>
      <c r="I328" s="144"/>
      <c r="J328" s="23"/>
    </row>
    <row r="329" spans="1:29" s="305" customFormat="1" ht="16" x14ac:dyDescent="0.2">
      <c r="A329" s="63"/>
      <c r="B329" s="304" t="s">
        <v>604</v>
      </c>
      <c r="C329" s="66" t="s">
        <v>43</v>
      </c>
      <c r="D329" s="66" t="s">
        <v>418</v>
      </c>
      <c r="E329" s="78">
        <v>5000</v>
      </c>
      <c r="F329" s="109">
        <v>0.22</v>
      </c>
      <c r="G329" s="479"/>
      <c r="H329" s="78">
        <f>F329</f>
        <v>0.22</v>
      </c>
      <c r="I329" s="144"/>
      <c r="J329" s="23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1:29" ht="16" x14ac:dyDescent="0.2">
      <c r="A330" s="63"/>
      <c r="B330" s="75"/>
      <c r="C330" s="66"/>
      <c r="D330" s="66"/>
      <c r="E330" s="79"/>
      <c r="F330" s="78"/>
      <c r="G330" s="277"/>
      <c r="H330" s="78"/>
      <c r="I330" s="144"/>
      <c r="J330" s="23"/>
    </row>
    <row r="331" spans="1:29" ht="16" x14ac:dyDescent="0.2">
      <c r="A331" s="63"/>
      <c r="B331" s="75" t="s">
        <v>605</v>
      </c>
      <c r="C331" s="66" t="s">
        <v>340</v>
      </c>
      <c r="D331" s="66" t="s">
        <v>411</v>
      </c>
      <c r="E331" s="78">
        <v>20000</v>
      </c>
      <c r="F331" s="109">
        <v>1.26</v>
      </c>
      <c r="G331" s="479">
        <f>H331-F331</f>
        <v>1.26</v>
      </c>
      <c r="H331" s="78">
        <v>2.52</v>
      </c>
      <c r="I331" s="144">
        <f>SUM(H331:H332)</f>
        <v>2.94</v>
      </c>
      <c r="J331" s="23"/>
    </row>
    <row r="332" spans="1:29" ht="16" x14ac:dyDescent="0.2">
      <c r="A332" s="63"/>
      <c r="B332" s="75" t="s">
        <v>605</v>
      </c>
      <c r="C332" s="66" t="s">
        <v>340</v>
      </c>
      <c r="D332" s="66" t="s">
        <v>413</v>
      </c>
      <c r="E332" s="78">
        <v>10000</v>
      </c>
      <c r="F332" s="109">
        <v>0.42</v>
      </c>
      <c r="G332" s="479"/>
      <c r="H332" s="78">
        <f>F332</f>
        <v>0.42</v>
      </c>
      <c r="I332" s="144"/>
      <c r="J332" s="23"/>
    </row>
    <row r="333" spans="1:29" ht="16" x14ac:dyDescent="0.2">
      <c r="A333" s="63"/>
      <c r="B333" s="75"/>
      <c r="C333" s="66"/>
      <c r="D333" s="66"/>
      <c r="E333" s="78"/>
      <c r="F333" s="78"/>
      <c r="G333" s="277"/>
      <c r="H333" s="78"/>
      <c r="I333" s="144"/>
      <c r="J333" s="23"/>
    </row>
    <row r="334" spans="1:29" ht="16" x14ac:dyDescent="0.2">
      <c r="A334" s="63"/>
      <c r="B334" s="75" t="s">
        <v>606</v>
      </c>
      <c r="C334" s="66" t="s">
        <v>44</v>
      </c>
      <c r="D334" s="66" t="s">
        <v>411</v>
      </c>
      <c r="E334" s="78">
        <v>10000</v>
      </c>
      <c r="F334" s="109">
        <v>0</v>
      </c>
      <c r="G334" s="479">
        <v>14.08</v>
      </c>
      <c r="H334" s="78">
        <v>14.08</v>
      </c>
      <c r="I334" s="144">
        <f>SUM(H334:H335)</f>
        <v>14.5</v>
      </c>
      <c r="J334" s="23"/>
    </row>
    <row r="335" spans="1:29" ht="16" x14ac:dyDescent="0.2">
      <c r="A335" s="63"/>
      <c r="B335" s="75" t="s">
        <v>606</v>
      </c>
      <c r="C335" s="66" t="s">
        <v>44</v>
      </c>
      <c r="D335" s="66" t="s">
        <v>413</v>
      </c>
      <c r="E335" s="79">
        <v>10000</v>
      </c>
      <c r="F335" s="109">
        <v>0.42</v>
      </c>
      <c r="G335" s="479"/>
      <c r="H335" s="79">
        <f>F335</f>
        <v>0.42</v>
      </c>
      <c r="I335" s="144"/>
      <c r="J335" s="23"/>
    </row>
    <row r="336" spans="1:29" ht="16" x14ac:dyDescent="0.2">
      <c r="A336" s="63"/>
      <c r="B336" s="75"/>
      <c r="C336" s="66"/>
      <c r="D336" s="66"/>
      <c r="E336" s="79"/>
      <c r="F336" s="78"/>
      <c r="G336" s="277"/>
      <c r="H336" s="79"/>
      <c r="I336" s="144"/>
      <c r="J336" s="23"/>
    </row>
    <row r="337" spans="1:10" ht="16" x14ac:dyDescent="0.2">
      <c r="A337" s="63"/>
      <c r="B337" s="75" t="s">
        <v>607</v>
      </c>
      <c r="C337" s="66" t="s">
        <v>96</v>
      </c>
      <c r="D337" s="66" t="s">
        <v>411</v>
      </c>
      <c r="E337" s="78">
        <v>30000</v>
      </c>
      <c r="F337" s="109">
        <f>H337-G337</f>
        <v>4.0200000000000005</v>
      </c>
      <c r="G337" s="479">
        <v>2.0099999999999998</v>
      </c>
      <c r="H337" s="78">
        <v>6.03</v>
      </c>
      <c r="I337" s="144">
        <f>SUM(H337:H338)</f>
        <v>6.45</v>
      </c>
      <c r="J337" s="23"/>
    </row>
    <row r="338" spans="1:10" ht="16" x14ac:dyDescent="0.2">
      <c r="A338" s="63"/>
      <c r="B338" s="75" t="s">
        <v>607</v>
      </c>
      <c r="C338" s="66" t="s">
        <v>96</v>
      </c>
      <c r="D338" s="66" t="s">
        <v>413</v>
      </c>
      <c r="E338" s="79">
        <v>10000</v>
      </c>
      <c r="F338" s="109">
        <v>0.42</v>
      </c>
      <c r="G338" s="479"/>
      <c r="H338" s="79">
        <f>F338</f>
        <v>0.42</v>
      </c>
      <c r="I338" s="144"/>
      <c r="J338" s="23"/>
    </row>
    <row r="339" spans="1:10" ht="16" x14ac:dyDescent="0.2">
      <c r="A339" s="63"/>
      <c r="B339" s="75"/>
      <c r="C339" s="66"/>
      <c r="D339" s="66"/>
      <c r="E339" s="79"/>
      <c r="F339" s="78"/>
      <c r="G339" s="277"/>
      <c r="H339" s="79"/>
      <c r="I339" s="144"/>
      <c r="J339" s="23"/>
    </row>
    <row r="340" spans="1:10" ht="16" x14ac:dyDescent="0.2">
      <c r="A340" s="63"/>
      <c r="B340" s="75" t="s">
        <v>608</v>
      </c>
      <c r="C340" s="66" t="s">
        <v>496</v>
      </c>
      <c r="D340" s="66" t="s">
        <v>411</v>
      </c>
      <c r="E340" s="79">
        <v>10000</v>
      </c>
      <c r="F340" s="109">
        <v>0</v>
      </c>
      <c r="G340" s="479">
        <v>0.91</v>
      </c>
      <c r="H340" s="79">
        <f>SUM(F340:G340)</f>
        <v>0.91</v>
      </c>
      <c r="I340" s="144">
        <f>H340</f>
        <v>0.91</v>
      </c>
      <c r="J340" s="23"/>
    </row>
    <row r="341" spans="1:10" ht="16" x14ac:dyDescent="0.2">
      <c r="A341" s="63"/>
      <c r="B341" s="75"/>
      <c r="C341" s="66"/>
      <c r="D341" s="66"/>
      <c r="E341" s="79"/>
      <c r="F341" s="78"/>
      <c r="G341" s="277"/>
      <c r="H341" s="79"/>
      <c r="I341" s="144"/>
      <c r="J341" s="23"/>
    </row>
    <row r="342" spans="1:10" ht="16" x14ac:dyDescent="0.2">
      <c r="A342" s="63"/>
      <c r="B342" s="75" t="s">
        <v>609</v>
      </c>
      <c r="C342" s="66" t="s">
        <v>137</v>
      </c>
      <c r="D342" s="66" t="s">
        <v>411</v>
      </c>
      <c r="E342" s="79">
        <v>100000</v>
      </c>
      <c r="F342" s="109">
        <f>H342-G342</f>
        <v>5.9399999999999995</v>
      </c>
      <c r="G342" s="479">
        <v>0.66</v>
      </c>
      <c r="H342" s="79">
        <v>6.6</v>
      </c>
      <c r="I342" s="144">
        <f>SUM(H342:H343)</f>
        <v>10.78</v>
      </c>
      <c r="J342" s="23"/>
    </row>
    <row r="343" spans="1:10" ht="16" x14ac:dyDescent="0.2">
      <c r="A343" s="63"/>
      <c r="B343" s="75" t="s">
        <v>609</v>
      </c>
      <c r="C343" s="66" t="s">
        <v>137</v>
      </c>
      <c r="D343" s="66" t="s">
        <v>413</v>
      </c>
      <c r="E343" s="79">
        <v>100000</v>
      </c>
      <c r="F343" s="109">
        <v>4.18</v>
      </c>
      <c r="G343" s="479"/>
      <c r="H343" s="79">
        <f>F343</f>
        <v>4.18</v>
      </c>
      <c r="I343" s="144"/>
      <c r="J343" s="23"/>
    </row>
    <row r="344" spans="1:10" ht="16" x14ac:dyDescent="0.2">
      <c r="A344" s="63"/>
      <c r="B344" s="75"/>
      <c r="C344" s="66"/>
      <c r="D344" s="66"/>
      <c r="E344" s="79"/>
      <c r="F344" s="78"/>
      <c r="G344" s="277"/>
      <c r="H344" s="79"/>
      <c r="I344" s="144"/>
      <c r="J344" s="23"/>
    </row>
    <row r="345" spans="1:10" ht="16" x14ac:dyDescent="0.2">
      <c r="A345" s="63"/>
      <c r="B345" s="75" t="s">
        <v>610</v>
      </c>
      <c r="C345" s="66" t="s">
        <v>45</v>
      </c>
      <c r="D345" s="66" t="s">
        <v>411</v>
      </c>
      <c r="E345" s="78">
        <v>10000</v>
      </c>
      <c r="F345" s="109">
        <v>0</v>
      </c>
      <c r="G345" s="479">
        <v>2.0099999999999998</v>
      </c>
      <c r="H345" s="78">
        <v>2.0099999999999998</v>
      </c>
      <c r="I345" s="144">
        <f>H345</f>
        <v>2.0099999999999998</v>
      </c>
      <c r="J345" s="211"/>
    </row>
    <row r="346" spans="1:10" ht="16" x14ac:dyDescent="0.2">
      <c r="A346" s="63"/>
      <c r="B346" s="75"/>
      <c r="C346" s="66"/>
      <c r="D346" s="66"/>
      <c r="E346" s="79"/>
      <c r="F346" s="78"/>
      <c r="G346" s="277"/>
      <c r="H346" s="79"/>
      <c r="I346" s="144"/>
      <c r="J346" s="23"/>
    </row>
    <row r="347" spans="1:10" ht="16" x14ac:dyDescent="0.2">
      <c r="A347" s="63"/>
      <c r="B347" s="75" t="s">
        <v>611</v>
      </c>
      <c r="C347" s="66" t="s">
        <v>230</v>
      </c>
      <c r="D347" s="66" t="s">
        <v>411</v>
      </c>
      <c r="E347" s="79">
        <v>100000</v>
      </c>
      <c r="F347" s="109">
        <v>27.72</v>
      </c>
      <c r="G347" s="479">
        <f>H347-F347</f>
        <v>3.0800000000000018</v>
      </c>
      <c r="H347" s="79">
        <v>30.8</v>
      </c>
      <c r="I347" s="144">
        <f>SUM(H347:H352)</f>
        <v>82.02000000000001</v>
      </c>
      <c r="J347" s="23" t="s">
        <v>884</v>
      </c>
    </row>
    <row r="348" spans="1:10" ht="16" x14ac:dyDescent="0.2">
      <c r="A348" s="63"/>
      <c r="B348" s="75" t="s">
        <v>611</v>
      </c>
      <c r="C348" s="66" t="s">
        <v>230</v>
      </c>
      <c r="D348" s="66" t="s">
        <v>417</v>
      </c>
      <c r="E348" s="79">
        <v>50000</v>
      </c>
      <c r="F348" s="109">
        <v>33.85</v>
      </c>
      <c r="G348" s="479"/>
      <c r="H348" s="79">
        <f>F348</f>
        <v>33.85</v>
      </c>
      <c r="I348" s="144"/>
      <c r="J348" s="23"/>
    </row>
    <row r="349" spans="1:10" ht="16" x14ac:dyDescent="0.2">
      <c r="A349" s="63"/>
      <c r="B349" s="75" t="s">
        <v>611</v>
      </c>
      <c r="C349" s="66" t="s">
        <v>230</v>
      </c>
      <c r="D349" s="66" t="s">
        <v>412</v>
      </c>
      <c r="E349" s="79">
        <v>10000</v>
      </c>
      <c r="F349" s="109">
        <v>3.42</v>
      </c>
      <c r="G349" s="479"/>
      <c r="H349" s="79">
        <f>F349</f>
        <v>3.42</v>
      </c>
      <c r="I349" s="144"/>
      <c r="J349" s="23"/>
    </row>
    <row r="350" spans="1:10" ht="16" x14ac:dyDescent="0.2">
      <c r="A350" s="63"/>
      <c r="B350" s="75" t="s">
        <v>611</v>
      </c>
      <c r="C350" s="66" t="s">
        <v>230</v>
      </c>
      <c r="D350" s="66" t="s">
        <v>413</v>
      </c>
      <c r="E350" s="79">
        <v>220000</v>
      </c>
      <c r="F350" s="109">
        <v>9.1999999999999993</v>
      </c>
      <c r="G350" s="479"/>
      <c r="H350" s="79">
        <f>F350</f>
        <v>9.1999999999999993</v>
      </c>
      <c r="I350" s="144"/>
      <c r="J350" s="23"/>
    </row>
    <row r="351" spans="1:10" ht="16" x14ac:dyDescent="0.2">
      <c r="A351" s="63"/>
      <c r="B351" s="75" t="s">
        <v>611</v>
      </c>
      <c r="C351" s="66" t="s">
        <v>230</v>
      </c>
      <c r="D351" s="173" t="s">
        <v>418</v>
      </c>
      <c r="E351" s="78">
        <v>100000</v>
      </c>
      <c r="F351" s="109">
        <v>4.4000000000000004</v>
      </c>
      <c r="G351" s="479"/>
      <c r="H351" s="78">
        <f>F351</f>
        <v>4.4000000000000004</v>
      </c>
      <c r="I351" s="144"/>
      <c r="J351" s="23"/>
    </row>
    <row r="352" spans="1:10" ht="16" x14ac:dyDescent="0.2">
      <c r="A352" s="63"/>
      <c r="B352" s="75" t="s">
        <v>611</v>
      </c>
      <c r="C352" s="66" t="s">
        <v>230</v>
      </c>
      <c r="D352" s="66" t="s">
        <v>414</v>
      </c>
      <c r="E352" s="79">
        <v>10000</v>
      </c>
      <c r="F352" s="109">
        <v>0.35</v>
      </c>
      <c r="G352" s="479"/>
      <c r="H352" s="79">
        <f>F352</f>
        <v>0.35</v>
      </c>
      <c r="I352" s="144"/>
      <c r="J352" s="23"/>
    </row>
    <row r="353" spans="1:10" ht="16" x14ac:dyDescent="0.2">
      <c r="A353" s="63"/>
      <c r="B353" s="75"/>
      <c r="C353" s="66"/>
      <c r="D353" s="66"/>
      <c r="E353" s="79"/>
      <c r="F353" s="78"/>
      <c r="G353" s="277"/>
      <c r="H353" s="79"/>
      <c r="I353" s="144"/>
      <c r="J353" s="23"/>
    </row>
    <row r="354" spans="1:10" ht="16" x14ac:dyDescent="0.2">
      <c r="A354" s="63"/>
      <c r="B354" s="75" t="s">
        <v>612</v>
      </c>
      <c r="C354" s="66" t="s">
        <v>334</v>
      </c>
      <c r="D354" s="66" t="s">
        <v>411</v>
      </c>
      <c r="E354" s="78">
        <v>50000</v>
      </c>
      <c r="F354" s="109">
        <f>H354-G354</f>
        <v>12.32</v>
      </c>
      <c r="G354" s="479">
        <v>3.08</v>
      </c>
      <c r="H354" s="78">
        <v>15.4</v>
      </c>
      <c r="I354" s="144">
        <f>SUM(H354:H359)</f>
        <v>63.02</v>
      </c>
      <c r="J354" s="23"/>
    </row>
    <row r="355" spans="1:10" ht="16" x14ac:dyDescent="0.2">
      <c r="A355" s="63"/>
      <c r="B355" s="75" t="s">
        <v>612</v>
      </c>
      <c r="C355" s="66" t="s">
        <v>334</v>
      </c>
      <c r="D355" s="173" t="s">
        <v>417</v>
      </c>
      <c r="E355" s="78">
        <v>50000</v>
      </c>
      <c r="F355" s="109">
        <v>14.15</v>
      </c>
      <c r="G355" s="479"/>
      <c r="H355" s="78">
        <f>F355</f>
        <v>14.15</v>
      </c>
      <c r="I355" s="144"/>
      <c r="J355" s="104"/>
    </row>
    <row r="356" spans="1:10" ht="16" x14ac:dyDescent="0.2">
      <c r="A356" s="63"/>
      <c r="B356" s="75" t="s">
        <v>612</v>
      </c>
      <c r="C356" s="66" t="s">
        <v>334</v>
      </c>
      <c r="D356" s="173" t="s">
        <v>412</v>
      </c>
      <c r="E356" s="78">
        <v>10000</v>
      </c>
      <c r="F356" s="109">
        <v>3.42</v>
      </c>
      <c r="G356" s="479"/>
      <c r="H356" s="78">
        <f>F356</f>
        <v>3.42</v>
      </c>
      <c r="I356" s="144"/>
      <c r="J356" s="91"/>
    </row>
    <row r="357" spans="1:10" ht="16" x14ac:dyDescent="0.2">
      <c r="A357" s="63"/>
      <c r="B357" s="75" t="s">
        <v>612</v>
      </c>
      <c r="C357" s="66" t="s">
        <v>334</v>
      </c>
      <c r="D357" s="173" t="s">
        <v>413</v>
      </c>
      <c r="E357" s="78">
        <v>500000</v>
      </c>
      <c r="F357" s="109">
        <v>20.9</v>
      </c>
      <c r="G357" s="479"/>
      <c r="H357" s="78">
        <f>F357</f>
        <v>20.9</v>
      </c>
      <c r="I357" s="144"/>
      <c r="J357" s="91"/>
    </row>
    <row r="358" spans="1:10" ht="16" x14ac:dyDescent="0.2">
      <c r="A358" s="63"/>
      <c r="B358" s="75" t="s">
        <v>612</v>
      </c>
      <c r="C358" s="66" t="s">
        <v>334</v>
      </c>
      <c r="D358" s="173" t="s">
        <v>418</v>
      </c>
      <c r="E358" s="78">
        <v>200000</v>
      </c>
      <c r="F358" s="109">
        <v>8.8000000000000007</v>
      </c>
      <c r="G358" s="479"/>
      <c r="H358" s="78">
        <f>F358</f>
        <v>8.8000000000000007</v>
      </c>
      <c r="I358" s="144"/>
      <c r="J358" s="91"/>
    </row>
    <row r="359" spans="1:10" ht="16" x14ac:dyDescent="0.2">
      <c r="A359" s="63"/>
      <c r="B359" s="75" t="s">
        <v>612</v>
      </c>
      <c r="C359" s="66" t="s">
        <v>334</v>
      </c>
      <c r="D359" s="173" t="s">
        <v>414</v>
      </c>
      <c r="E359" s="78">
        <v>10000</v>
      </c>
      <c r="F359" s="109">
        <v>0.35</v>
      </c>
      <c r="G359" s="479"/>
      <c r="H359" s="79">
        <f>F359</f>
        <v>0.35</v>
      </c>
      <c r="I359" s="144"/>
      <c r="J359" s="91"/>
    </row>
    <row r="360" spans="1:10" ht="16" x14ac:dyDescent="0.2">
      <c r="A360" s="63"/>
      <c r="B360" s="75"/>
      <c r="C360" s="66"/>
      <c r="D360" s="66"/>
      <c r="E360" s="78"/>
      <c r="F360" s="78"/>
      <c r="G360" s="277"/>
      <c r="H360" s="79"/>
      <c r="I360" s="144"/>
      <c r="J360" s="91"/>
    </row>
    <row r="361" spans="1:10" ht="16" x14ac:dyDescent="0.2">
      <c r="A361" s="63"/>
      <c r="B361" s="75" t="s">
        <v>613</v>
      </c>
      <c r="C361" s="66" t="s">
        <v>182</v>
      </c>
      <c r="D361" s="66" t="s">
        <v>411</v>
      </c>
      <c r="E361" s="78">
        <v>10000</v>
      </c>
      <c r="F361" s="109">
        <v>0</v>
      </c>
      <c r="G361" s="479">
        <v>0.91</v>
      </c>
      <c r="H361" s="78">
        <f>SUM(F361:G361)</f>
        <v>0.91</v>
      </c>
      <c r="I361" s="144">
        <f>SUM(H361:H362)</f>
        <v>1.82</v>
      </c>
      <c r="J361" s="104"/>
    </row>
    <row r="362" spans="1:10" ht="16" x14ac:dyDescent="0.2">
      <c r="A362" s="63"/>
      <c r="B362" s="75" t="s">
        <v>613</v>
      </c>
      <c r="C362" s="66" t="s">
        <v>182</v>
      </c>
      <c r="D362" s="66" t="s">
        <v>417</v>
      </c>
      <c r="E362" s="78">
        <v>5000</v>
      </c>
      <c r="F362" s="109">
        <v>0.91</v>
      </c>
      <c r="G362" s="478"/>
      <c r="H362" s="78">
        <f>F362</f>
        <v>0.91</v>
      </c>
      <c r="I362" s="144"/>
      <c r="J362" s="104"/>
    </row>
    <row r="363" spans="1:10" ht="16" x14ac:dyDescent="0.2">
      <c r="A363" s="63"/>
      <c r="B363" s="75"/>
      <c r="D363" s="66"/>
      <c r="E363" s="78"/>
      <c r="F363" s="78"/>
      <c r="G363" s="277"/>
      <c r="H363" s="78"/>
      <c r="I363" s="144"/>
      <c r="J363" s="104"/>
    </row>
    <row r="364" spans="1:10" ht="16" x14ac:dyDescent="0.2">
      <c r="A364" s="63"/>
      <c r="B364" s="75" t="s">
        <v>614</v>
      </c>
      <c r="C364" s="66" t="s">
        <v>366</v>
      </c>
      <c r="D364" s="66" t="s">
        <v>411</v>
      </c>
      <c r="E364" s="78">
        <v>10000</v>
      </c>
      <c r="F364" s="109">
        <v>0</v>
      </c>
      <c r="G364" s="479">
        <f>H364-F364</f>
        <v>3.08</v>
      </c>
      <c r="H364" s="78">
        <v>3.08</v>
      </c>
      <c r="I364" s="144">
        <f>SUM(H364:H369)</f>
        <v>19.840000000000003</v>
      </c>
      <c r="J364" s="104"/>
    </row>
    <row r="365" spans="1:10" ht="16" x14ac:dyDescent="0.2">
      <c r="A365" s="63"/>
      <c r="B365" s="75" t="s">
        <v>614</v>
      </c>
      <c r="C365" s="66" t="s">
        <v>366</v>
      </c>
      <c r="D365" s="173" t="s">
        <v>417</v>
      </c>
      <c r="E365" s="78">
        <v>10000</v>
      </c>
      <c r="F365" s="109">
        <v>4.41</v>
      </c>
      <c r="G365" s="479"/>
      <c r="H365" s="78">
        <f>F365</f>
        <v>4.41</v>
      </c>
      <c r="I365" s="144"/>
      <c r="J365" s="211"/>
    </row>
    <row r="366" spans="1:10" ht="16" x14ac:dyDescent="0.2">
      <c r="A366" s="63"/>
      <c r="B366" s="75" t="s">
        <v>614</v>
      </c>
      <c r="C366" s="66" t="s">
        <v>366</v>
      </c>
      <c r="D366" s="173" t="s">
        <v>412</v>
      </c>
      <c r="E366" s="78">
        <v>10000</v>
      </c>
      <c r="F366" s="109">
        <v>3.42</v>
      </c>
      <c r="G366" s="479"/>
      <c r="H366" s="78">
        <f>F366</f>
        <v>3.42</v>
      </c>
      <c r="I366" s="144"/>
      <c r="J366" s="104"/>
    </row>
    <row r="367" spans="1:10" ht="16" x14ac:dyDescent="0.2">
      <c r="A367" s="63"/>
      <c r="B367" s="75" t="s">
        <v>614</v>
      </c>
      <c r="C367" s="66" t="s">
        <v>366</v>
      </c>
      <c r="D367" s="173" t="s">
        <v>413</v>
      </c>
      <c r="E367" s="78">
        <v>100000</v>
      </c>
      <c r="F367" s="109">
        <v>4.18</v>
      </c>
      <c r="G367" s="479"/>
      <c r="H367" s="78">
        <f>F367</f>
        <v>4.18</v>
      </c>
      <c r="I367" s="144"/>
      <c r="J367" s="104"/>
    </row>
    <row r="368" spans="1:10" ht="16" x14ac:dyDescent="0.2">
      <c r="A368" s="63"/>
      <c r="B368" s="75" t="s">
        <v>614</v>
      </c>
      <c r="C368" s="66" t="s">
        <v>366</v>
      </c>
      <c r="D368" s="173" t="s">
        <v>418</v>
      </c>
      <c r="E368" s="78">
        <v>100000</v>
      </c>
      <c r="F368" s="109">
        <v>4.4000000000000004</v>
      </c>
      <c r="G368" s="479"/>
      <c r="H368" s="78">
        <f>F368</f>
        <v>4.4000000000000004</v>
      </c>
      <c r="I368" s="144"/>
      <c r="J368" s="104"/>
    </row>
    <row r="369" spans="1:10" ht="16" x14ac:dyDescent="0.2">
      <c r="A369" s="63"/>
      <c r="B369" s="75" t="s">
        <v>614</v>
      </c>
      <c r="C369" s="66" t="s">
        <v>366</v>
      </c>
      <c r="D369" s="173" t="s">
        <v>414</v>
      </c>
      <c r="E369" s="78">
        <v>10000</v>
      </c>
      <c r="F369" s="109">
        <v>0.35</v>
      </c>
      <c r="G369" s="479"/>
      <c r="H369" s="78">
        <f>F369</f>
        <v>0.35</v>
      </c>
      <c r="I369" s="144"/>
      <c r="J369" s="104"/>
    </row>
    <row r="370" spans="1:10" ht="16" x14ac:dyDescent="0.2">
      <c r="A370" s="63"/>
      <c r="B370" s="75"/>
      <c r="C370" s="66"/>
      <c r="D370" s="66"/>
      <c r="E370" s="78"/>
      <c r="F370" s="78"/>
      <c r="G370" s="277"/>
      <c r="H370" s="78"/>
      <c r="I370" s="144"/>
      <c r="J370" s="104"/>
    </row>
    <row r="371" spans="1:10" ht="16" x14ac:dyDescent="0.2">
      <c r="A371" s="63"/>
      <c r="B371" s="75" t="s">
        <v>536</v>
      </c>
      <c r="C371" s="66" t="s">
        <v>524</v>
      </c>
      <c r="D371" s="66" t="s">
        <v>411</v>
      </c>
      <c r="E371" s="78">
        <v>10000</v>
      </c>
      <c r="F371" s="109">
        <v>0</v>
      </c>
      <c r="G371" s="479">
        <f>H371-F371</f>
        <v>0.66</v>
      </c>
      <c r="H371" s="78">
        <v>0.66</v>
      </c>
      <c r="I371" s="144">
        <f>SUM(H371:H373)</f>
        <v>2.87</v>
      </c>
      <c r="J371" s="23"/>
    </row>
    <row r="372" spans="1:10" ht="16" x14ac:dyDescent="0.2">
      <c r="A372" s="63"/>
      <c r="B372" s="75" t="s">
        <v>536</v>
      </c>
      <c r="C372" s="66" t="s">
        <v>524</v>
      </c>
      <c r="D372" s="66" t="s">
        <v>412</v>
      </c>
      <c r="E372" s="78">
        <v>4000</v>
      </c>
      <c r="F372" s="109">
        <v>1.37</v>
      </c>
      <c r="G372" s="479"/>
      <c r="H372" s="78">
        <f>F372</f>
        <v>1.37</v>
      </c>
      <c r="I372" s="144"/>
      <c r="J372" s="23"/>
    </row>
    <row r="373" spans="1:10" ht="16" x14ac:dyDescent="0.2">
      <c r="A373" s="63"/>
      <c r="B373" s="75" t="s">
        <v>536</v>
      </c>
      <c r="C373" s="66" t="s">
        <v>524</v>
      </c>
      <c r="D373" s="66" t="s">
        <v>413</v>
      </c>
      <c r="E373" s="78">
        <v>20000</v>
      </c>
      <c r="F373" s="109">
        <v>0.84</v>
      </c>
      <c r="G373" s="479"/>
      <c r="H373" s="78">
        <f>F373</f>
        <v>0.84</v>
      </c>
      <c r="I373" s="144"/>
      <c r="J373" s="23"/>
    </row>
    <row r="374" spans="1:10" ht="16" x14ac:dyDescent="0.2">
      <c r="A374" s="63"/>
      <c r="B374" s="75"/>
      <c r="C374" s="66"/>
      <c r="D374" s="66"/>
      <c r="E374" s="78"/>
      <c r="F374" s="78"/>
      <c r="G374" s="277"/>
      <c r="H374" s="78"/>
      <c r="I374" s="144"/>
      <c r="J374" s="23"/>
    </row>
    <row r="375" spans="1:10" ht="16" x14ac:dyDescent="0.2">
      <c r="A375" s="63"/>
      <c r="B375" s="75" t="s">
        <v>725</v>
      </c>
      <c r="C375" s="66" t="s">
        <v>745</v>
      </c>
      <c r="D375" s="66" t="s">
        <v>411</v>
      </c>
      <c r="E375" s="78">
        <v>20000</v>
      </c>
      <c r="F375" s="109">
        <f>H375-G375</f>
        <v>1.26</v>
      </c>
      <c r="G375" s="479">
        <v>1.26</v>
      </c>
      <c r="H375" s="78">
        <v>2.52</v>
      </c>
      <c r="I375" s="144">
        <f>SUM(H375:H378)</f>
        <v>13.93</v>
      </c>
      <c r="J375" s="23"/>
    </row>
    <row r="376" spans="1:10" ht="16" x14ac:dyDescent="0.2">
      <c r="A376" s="63"/>
      <c r="B376" s="75" t="s">
        <v>725</v>
      </c>
      <c r="C376" s="66" t="s">
        <v>745</v>
      </c>
      <c r="D376" s="66" t="s">
        <v>417</v>
      </c>
      <c r="E376" s="78">
        <v>10000</v>
      </c>
      <c r="F376" s="109">
        <v>2.83</v>
      </c>
      <c r="G376" s="479"/>
      <c r="H376" s="78">
        <v>2.83</v>
      </c>
      <c r="I376" s="144"/>
      <c r="J376" s="23"/>
    </row>
    <row r="377" spans="1:10" ht="16" x14ac:dyDescent="0.2">
      <c r="A377" s="63"/>
      <c r="B377" s="75" t="s">
        <v>725</v>
      </c>
      <c r="C377" s="66" t="s">
        <v>745</v>
      </c>
      <c r="D377" s="66" t="s">
        <v>413</v>
      </c>
      <c r="E377" s="78">
        <v>100000</v>
      </c>
      <c r="F377" s="109">
        <v>4.18</v>
      </c>
      <c r="G377" s="479"/>
      <c r="H377" s="78">
        <v>4.18</v>
      </c>
      <c r="I377" s="144"/>
      <c r="J377" s="23"/>
    </row>
    <row r="378" spans="1:10" ht="16" x14ac:dyDescent="0.2">
      <c r="A378" s="63"/>
      <c r="B378" s="75" t="s">
        <v>725</v>
      </c>
      <c r="C378" s="66" t="s">
        <v>745</v>
      </c>
      <c r="D378" s="66" t="s">
        <v>418</v>
      </c>
      <c r="E378" s="78">
        <v>200000</v>
      </c>
      <c r="F378" s="109">
        <v>4.4000000000000004</v>
      </c>
      <c r="G378" s="479"/>
      <c r="H378" s="78">
        <v>4.4000000000000004</v>
      </c>
      <c r="I378" s="144"/>
      <c r="J378" s="23"/>
    </row>
    <row r="379" spans="1:10" ht="16" x14ac:dyDescent="0.2">
      <c r="A379" s="63"/>
      <c r="B379" s="75"/>
      <c r="C379" s="66"/>
      <c r="D379" s="66"/>
      <c r="E379" s="78"/>
      <c r="F379" s="78"/>
      <c r="G379" s="277"/>
      <c r="H379" s="78"/>
      <c r="I379" s="144"/>
      <c r="J379" s="23"/>
    </row>
    <row r="380" spans="1:10" ht="16" x14ac:dyDescent="0.2">
      <c r="A380" s="63"/>
      <c r="B380" s="75" t="s">
        <v>616</v>
      </c>
      <c r="C380" s="66" t="s">
        <v>437</v>
      </c>
      <c r="D380" s="66" t="s">
        <v>411</v>
      </c>
      <c r="E380" s="78">
        <v>100000</v>
      </c>
      <c r="F380" s="109">
        <f>H380-G380</f>
        <v>5.9399999999999995</v>
      </c>
      <c r="G380" s="479">
        <v>0.66</v>
      </c>
      <c r="H380" s="78">
        <v>6.6</v>
      </c>
      <c r="I380" s="144">
        <f>SUM(H380:H381)</f>
        <v>10.78</v>
      </c>
      <c r="J380" s="23"/>
    </row>
    <row r="381" spans="1:10" ht="16" x14ac:dyDescent="0.2">
      <c r="A381" s="63"/>
      <c r="B381" s="75" t="s">
        <v>616</v>
      </c>
      <c r="C381" s="66" t="s">
        <v>437</v>
      </c>
      <c r="D381" s="66" t="s">
        <v>413</v>
      </c>
      <c r="E381" s="78">
        <v>100000</v>
      </c>
      <c r="F381" s="109">
        <v>4.18</v>
      </c>
      <c r="G381" s="479"/>
      <c r="H381" s="78">
        <f>F381</f>
        <v>4.18</v>
      </c>
      <c r="I381" s="369"/>
      <c r="J381" s="23"/>
    </row>
    <row r="382" spans="1:10" ht="16" x14ac:dyDescent="0.2">
      <c r="A382" s="63"/>
      <c r="B382" s="75"/>
      <c r="C382" s="66"/>
      <c r="D382" s="66"/>
      <c r="E382" s="79"/>
      <c r="F382" s="78"/>
      <c r="G382" s="277"/>
      <c r="H382" s="79"/>
      <c r="J382" s="23"/>
    </row>
    <row r="383" spans="1:10" ht="16" x14ac:dyDescent="0.2">
      <c r="A383" s="63"/>
      <c r="B383" s="75" t="s">
        <v>617</v>
      </c>
      <c r="C383" s="66" t="s">
        <v>231</v>
      </c>
      <c r="D383" s="66" t="s">
        <v>411</v>
      </c>
      <c r="E383" s="78">
        <v>250000</v>
      </c>
      <c r="F383" s="109">
        <f>H383-G383</f>
        <v>48.24</v>
      </c>
      <c r="G383" s="479">
        <v>2.0099999999999998</v>
      </c>
      <c r="H383" s="78">
        <v>50.25</v>
      </c>
      <c r="I383" s="144">
        <f>SUM(H383:H388)</f>
        <v>89.62</v>
      </c>
      <c r="J383" s="211"/>
    </row>
    <row r="384" spans="1:10" ht="16" x14ac:dyDescent="0.2">
      <c r="A384" s="63"/>
      <c r="B384" s="75" t="s">
        <v>617</v>
      </c>
      <c r="C384" s="66" t="s">
        <v>231</v>
      </c>
      <c r="D384" s="173" t="s">
        <v>417</v>
      </c>
      <c r="E384" s="78">
        <v>50000</v>
      </c>
      <c r="F384" s="109">
        <v>14.15</v>
      </c>
      <c r="G384" s="479"/>
      <c r="H384" s="78">
        <f>F384</f>
        <v>14.15</v>
      </c>
      <c r="I384" s="144"/>
      <c r="J384" s="23"/>
    </row>
    <row r="385" spans="1:10" ht="16" x14ac:dyDescent="0.2">
      <c r="A385" s="63"/>
      <c r="B385" s="75" t="s">
        <v>617</v>
      </c>
      <c r="C385" s="66" t="s">
        <v>231</v>
      </c>
      <c r="D385" s="173" t="s">
        <v>412</v>
      </c>
      <c r="E385" s="78">
        <v>10000</v>
      </c>
      <c r="F385" s="109">
        <v>3.42</v>
      </c>
      <c r="G385" s="479"/>
      <c r="H385" s="78">
        <f>F385</f>
        <v>3.42</v>
      </c>
      <c r="I385" s="144"/>
      <c r="J385" s="23"/>
    </row>
    <row r="386" spans="1:10" ht="16" x14ac:dyDescent="0.2">
      <c r="A386" s="63"/>
      <c r="B386" s="75" t="s">
        <v>617</v>
      </c>
      <c r="C386" s="66" t="s">
        <v>231</v>
      </c>
      <c r="D386" s="173" t="s">
        <v>413</v>
      </c>
      <c r="E386" s="79">
        <v>250000</v>
      </c>
      <c r="F386" s="109">
        <v>10.45</v>
      </c>
      <c r="G386" s="479"/>
      <c r="H386" s="79">
        <f>F386</f>
        <v>10.45</v>
      </c>
      <c r="I386" s="144"/>
      <c r="J386" s="23"/>
    </row>
    <row r="387" spans="1:10" ht="16" x14ac:dyDescent="0.2">
      <c r="A387" s="63"/>
      <c r="B387" s="75" t="s">
        <v>617</v>
      </c>
      <c r="C387" s="66" t="s">
        <v>231</v>
      </c>
      <c r="D387" s="173" t="s">
        <v>418</v>
      </c>
      <c r="E387" s="78">
        <v>250000</v>
      </c>
      <c r="F387" s="109">
        <v>11</v>
      </c>
      <c r="G387" s="479"/>
      <c r="H387" s="79">
        <f>F387</f>
        <v>11</v>
      </c>
      <c r="I387" s="144"/>
      <c r="J387" s="23"/>
    </row>
    <row r="388" spans="1:10" ht="16" x14ac:dyDescent="0.2">
      <c r="A388" s="63"/>
      <c r="B388" s="75" t="s">
        <v>617</v>
      </c>
      <c r="C388" s="66" t="s">
        <v>231</v>
      </c>
      <c r="D388" s="173" t="s">
        <v>414</v>
      </c>
      <c r="E388" s="78">
        <v>10000</v>
      </c>
      <c r="F388" s="109">
        <v>0.35</v>
      </c>
      <c r="G388" s="479"/>
      <c r="H388" s="79">
        <f>F388</f>
        <v>0.35</v>
      </c>
      <c r="I388" s="144"/>
      <c r="J388" s="23"/>
    </row>
    <row r="389" spans="1:10" ht="16" x14ac:dyDescent="0.2">
      <c r="A389" s="63"/>
      <c r="B389" s="75"/>
      <c r="C389" s="66"/>
      <c r="D389" s="173"/>
      <c r="E389" s="78"/>
      <c r="F389" s="78"/>
      <c r="G389" s="277"/>
      <c r="H389" s="79"/>
      <c r="I389" s="144"/>
      <c r="J389" s="23"/>
    </row>
    <row r="390" spans="1:10" ht="16" x14ac:dyDescent="0.2">
      <c r="A390" s="63"/>
      <c r="B390" s="75" t="s">
        <v>537</v>
      </c>
      <c r="C390" s="66" t="s">
        <v>531</v>
      </c>
      <c r="D390" s="173" t="s">
        <v>411</v>
      </c>
      <c r="E390" s="78">
        <v>10000</v>
      </c>
      <c r="F390" s="109">
        <v>0</v>
      </c>
      <c r="G390" s="479">
        <v>3.08</v>
      </c>
      <c r="H390" s="78">
        <f>SUM(F390:G390)</f>
        <v>3.08</v>
      </c>
      <c r="I390" s="144">
        <f>SUM(H390:H395)</f>
        <v>7.86</v>
      </c>
      <c r="J390" s="23"/>
    </row>
    <row r="391" spans="1:10" ht="16" x14ac:dyDescent="0.2">
      <c r="A391" s="63"/>
      <c r="B391" s="75" t="s">
        <v>537</v>
      </c>
      <c r="C391" s="66" t="s">
        <v>531</v>
      </c>
      <c r="D391" s="173" t="s">
        <v>417</v>
      </c>
      <c r="E391" s="78">
        <v>5000</v>
      </c>
      <c r="F391" s="109">
        <v>3.39</v>
      </c>
      <c r="G391" s="479"/>
      <c r="H391" s="78">
        <v>3.39</v>
      </c>
      <c r="I391" s="144"/>
      <c r="J391" s="23"/>
    </row>
    <row r="392" spans="1:10" ht="16" x14ac:dyDescent="0.2">
      <c r="A392" s="63"/>
      <c r="B392" s="75" t="s">
        <v>537</v>
      </c>
      <c r="C392" s="66" t="s">
        <v>531</v>
      </c>
      <c r="D392" s="173" t="s">
        <v>412</v>
      </c>
      <c r="E392" s="78">
        <v>2000</v>
      </c>
      <c r="F392" s="109">
        <v>0.68</v>
      </c>
      <c r="G392" s="479"/>
      <c r="H392" s="78">
        <f>F392</f>
        <v>0.68</v>
      </c>
      <c r="I392" s="144"/>
      <c r="J392" s="23"/>
    </row>
    <row r="393" spans="1:10" ht="16" x14ac:dyDescent="0.2">
      <c r="A393" s="63"/>
      <c r="B393" s="75" t="s">
        <v>537</v>
      </c>
      <c r="C393" s="66" t="s">
        <v>531</v>
      </c>
      <c r="D393" s="173" t="s">
        <v>413</v>
      </c>
      <c r="E393" s="78">
        <v>10000</v>
      </c>
      <c r="F393" s="109">
        <v>0.42</v>
      </c>
      <c r="G393" s="479"/>
      <c r="H393" s="78">
        <f>F393</f>
        <v>0.42</v>
      </c>
      <c r="I393" s="144"/>
      <c r="J393" s="23"/>
    </row>
    <row r="394" spans="1:10" ht="16" x14ac:dyDescent="0.2">
      <c r="A394" s="63"/>
      <c r="B394" s="75" t="s">
        <v>537</v>
      </c>
      <c r="C394" s="66" t="s">
        <v>531</v>
      </c>
      <c r="D394" s="173" t="s">
        <v>418</v>
      </c>
      <c r="E394" s="78">
        <v>5000</v>
      </c>
      <c r="F394" s="109">
        <v>0.22</v>
      </c>
      <c r="G394" s="479"/>
      <c r="H394" s="78">
        <f>F394</f>
        <v>0.22</v>
      </c>
      <c r="I394" s="144"/>
      <c r="J394" s="23"/>
    </row>
    <row r="395" spans="1:10" ht="16" x14ac:dyDescent="0.2">
      <c r="A395" s="63"/>
      <c r="B395" s="75" t="s">
        <v>537</v>
      </c>
      <c r="C395" s="66" t="s">
        <v>531</v>
      </c>
      <c r="D395" s="173" t="s">
        <v>414</v>
      </c>
      <c r="E395" s="78">
        <v>2000</v>
      </c>
      <c r="F395" s="109">
        <v>7.0000000000000007E-2</v>
      </c>
      <c r="G395" s="479"/>
      <c r="H395" s="78">
        <f>F395</f>
        <v>7.0000000000000007E-2</v>
      </c>
      <c r="I395" s="144"/>
      <c r="J395" s="23"/>
    </row>
    <row r="396" spans="1:10" ht="16" x14ac:dyDescent="0.2">
      <c r="A396" s="63"/>
      <c r="B396" s="75"/>
      <c r="C396" s="66"/>
      <c r="D396" s="173"/>
      <c r="E396" s="78"/>
      <c r="F396" s="78"/>
      <c r="G396" s="277"/>
      <c r="H396" s="78"/>
      <c r="I396" s="144"/>
      <c r="J396" s="23"/>
    </row>
    <row r="397" spans="1:10" ht="16" x14ac:dyDescent="0.2">
      <c r="A397" s="63"/>
      <c r="B397" s="75" t="s">
        <v>663</v>
      </c>
      <c r="C397" s="66" t="s">
        <v>662</v>
      </c>
      <c r="D397" s="173" t="s">
        <v>411</v>
      </c>
      <c r="E397" s="78">
        <v>200000</v>
      </c>
      <c r="F397" s="109">
        <f>H397-G397</f>
        <v>38.190000000000005</v>
      </c>
      <c r="G397" s="479">
        <v>2.0099999999999998</v>
      </c>
      <c r="H397" s="78">
        <v>40.200000000000003</v>
      </c>
      <c r="I397" s="144">
        <f>SUM(H397:H402)</f>
        <v>83.179999999999993</v>
      </c>
      <c r="J397" s="23"/>
    </row>
    <row r="398" spans="1:10" ht="16" x14ac:dyDescent="0.2">
      <c r="A398" s="63"/>
      <c r="B398" s="75" t="s">
        <v>663</v>
      </c>
      <c r="C398" s="66" t="s">
        <v>662</v>
      </c>
      <c r="D398" s="173" t="s">
        <v>417</v>
      </c>
      <c r="E398" s="78">
        <v>50000</v>
      </c>
      <c r="F398" s="109">
        <v>22.05</v>
      </c>
      <c r="G398" s="479"/>
      <c r="H398" s="78">
        <f>F398</f>
        <v>22.05</v>
      </c>
      <c r="I398" s="144"/>
      <c r="J398" s="23"/>
    </row>
    <row r="399" spans="1:10" ht="16" x14ac:dyDescent="0.2">
      <c r="A399" s="63"/>
      <c r="B399" s="75" t="s">
        <v>663</v>
      </c>
      <c r="C399" s="66" t="s">
        <v>662</v>
      </c>
      <c r="D399" s="173" t="s">
        <v>412</v>
      </c>
      <c r="E399" s="78">
        <v>10000</v>
      </c>
      <c r="F399" s="109">
        <v>3.42</v>
      </c>
      <c r="G399" s="479"/>
      <c r="H399" s="78">
        <f>F399</f>
        <v>3.42</v>
      </c>
      <c r="I399" s="144"/>
      <c r="J399" s="23"/>
    </row>
    <row r="400" spans="1:10" ht="16" x14ac:dyDescent="0.2">
      <c r="A400" s="63"/>
      <c r="B400" s="75" t="s">
        <v>663</v>
      </c>
      <c r="C400" s="66" t="s">
        <v>662</v>
      </c>
      <c r="D400" s="173" t="s">
        <v>413</v>
      </c>
      <c r="E400" s="78">
        <v>200000</v>
      </c>
      <c r="F400" s="109">
        <v>8.36</v>
      </c>
      <c r="G400" s="479"/>
      <c r="H400" s="78">
        <f>F400</f>
        <v>8.36</v>
      </c>
      <c r="I400" s="144"/>
      <c r="J400" s="23"/>
    </row>
    <row r="401" spans="1:10" ht="16" x14ac:dyDescent="0.2">
      <c r="A401" s="63"/>
      <c r="B401" s="75" t="s">
        <v>663</v>
      </c>
      <c r="C401" s="66" t="s">
        <v>662</v>
      </c>
      <c r="D401" s="173" t="s">
        <v>418</v>
      </c>
      <c r="E401" s="78">
        <v>200000</v>
      </c>
      <c r="F401" s="109">
        <v>8.8000000000000007</v>
      </c>
      <c r="G401" s="479"/>
      <c r="H401" s="78">
        <f>F401</f>
        <v>8.8000000000000007</v>
      </c>
      <c r="I401" s="144"/>
      <c r="J401" s="23"/>
    </row>
    <row r="402" spans="1:10" ht="16" x14ac:dyDescent="0.2">
      <c r="A402" s="63"/>
      <c r="B402" s="75" t="s">
        <v>663</v>
      </c>
      <c r="C402" s="66" t="s">
        <v>662</v>
      </c>
      <c r="D402" s="173" t="s">
        <v>414</v>
      </c>
      <c r="E402" s="78">
        <v>10000</v>
      </c>
      <c r="F402" s="109">
        <v>0.35</v>
      </c>
      <c r="G402" s="479"/>
      <c r="H402" s="78">
        <f>F402</f>
        <v>0.35</v>
      </c>
      <c r="I402" s="144"/>
      <c r="J402" s="23"/>
    </row>
    <row r="403" spans="1:10" ht="16" x14ac:dyDescent="0.2">
      <c r="A403" s="63"/>
      <c r="B403" s="75"/>
      <c r="C403" s="66"/>
      <c r="D403" s="173"/>
      <c r="E403" s="78"/>
      <c r="F403" s="78"/>
      <c r="G403" s="277"/>
      <c r="H403" s="78"/>
      <c r="I403" s="144"/>
      <c r="J403" s="23"/>
    </row>
    <row r="404" spans="1:10" ht="16" x14ac:dyDescent="0.2">
      <c r="A404" s="63"/>
      <c r="B404" s="75" t="s">
        <v>714</v>
      </c>
      <c r="C404" s="66" t="s">
        <v>708</v>
      </c>
      <c r="D404" s="173" t="s">
        <v>411</v>
      </c>
      <c r="E404" s="78">
        <v>10000</v>
      </c>
      <c r="F404" s="109">
        <v>0</v>
      </c>
      <c r="G404" s="479">
        <f>H404-F404</f>
        <v>0.66</v>
      </c>
      <c r="H404" s="78">
        <v>0.66</v>
      </c>
      <c r="I404" s="144">
        <f>H404</f>
        <v>0.66</v>
      </c>
      <c r="J404" s="23"/>
    </row>
    <row r="405" spans="1:10" ht="16" x14ac:dyDescent="0.2">
      <c r="A405" s="63"/>
      <c r="B405" s="75"/>
      <c r="C405" s="66"/>
      <c r="D405" s="66"/>
      <c r="E405" s="78"/>
      <c r="F405" s="78"/>
      <c r="G405" s="277"/>
      <c r="H405" s="79"/>
      <c r="I405" s="144"/>
      <c r="J405" s="23"/>
    </row>
    <row r="406" spans="1:10" ht="16" x14ac:dyDescent="0.2">
      <c r="A406" s="63"/>
      <c r="B406" s="75" t="s">
        <v>618</v>
      </c>
      <c r="C406" s="66" t="s">
        <v>206</v>
      </c>
      <c r="D406" s="66" t="s">
        <v>411</v>
      </c>
      <c r="E406" s="78">
        <v>180000</v>
      </c>
      <c r="F406" s="109">
        <f>H406-G406</f>
        <v>21.419999999999998</v>
      </c>
      <c r="G406" s="479">
        <v>1.26</v>
      </c>
      <c r="H406" s="78">
        <v>22.68</v>
      </c>
      <c r="I406" s="144">
        <f>SUM(H406:H411)</f>
        <v>92.83</v>
      </c>
      <c r="J406" s="23"/>
    </row>
    <row r="407" spans="1:10" ht="16" x14ac:dyDescent="0.2">
      <c r="A407" s="63"/>
      <c r="B407" s="75" t="s">
        <v>618</v>
      </c>
      <c r="C407" s="66" t="s">
        <v>206</v>
      </c>
      <c r="D407" s="173" t="s">
        <v>417</v>
      </c>
      <c r="E407" s="78">
        <v>50000</v>
      </c>
      <c r="F407" s="109">
        <v>50.94</v>
      </c>
      <c r="G407" s="479"/>
      <c r="H407" s="79">
        <f>F407</f>
        <v>50.94</v>
      </c>
      <c r="I407" s="144"/>
      <c r="J407" s="23"/>
    </row>
    <row r="408" spans="1:10" ht="16" x14ac:dyDescent="0.2">
      <c r="A408" s="63"/>
      <c r="B408" s="75" t="s">
        <v>618</v>
      </c>
      <c r="C408" s="66" t="s">
        <v>206</v>
      </c>
      <c r="D408" s="173" t="s">
        <v>412</v>
      </c>
      <c r="E408" s="78">
        <v>10000</v>
      </c>
      <c r="F408" s="109">
        <v>3.42</v>
      </c>
      <c r="G408" s="479"/>
      <c r="H408" s="79">
        <f>F408</f>
        <v>3.42</v>
      </c>
      <c r="I408" s="144"/>
      <c r="J408" s="23"/>
    </row>
    <row r="409" spans="1:10" ht="16" x14ac:dyDescent="0.2">
      <c r="A409" s="63"/>
      <c r="B409" s="75" t="s">
        <v>618</v>
      </c>
      <c r="C409" s="66" t="s">
        <v>206</v>
      </c>
      <c r="D409" s="173" t="s">
        <v>413</v>
      </c>
      <c r="E409" s="78">
        <v>180000</v>
      </c>
      <c r="F409" s="109">
        <v>7.52</v>
      </c>
      <c r="G409" s="479"/>
      <c r="H409" s="79">
        <f>F409</f>
        <v>7.52</v>
      </c>
      <c r="I409" s="144"/>
      <c r="J409" s="23"/>
    </row>
    <row r="410" spans="1:10" ht="16" x14ac:dyDescent="0.2">
      <c r="A410" s="63"/>
      <c r="B410" s="75" t="s">
        <v>618</v>
      </c>
      <c r="C410" s="66" t="s">
        <v>206</v>
      </c>
      <c r="D410" s="173" t="s">
        <v>418</v>
      </c>
      <c r="E410" s="78">
        <v>180000</v>
      </c>
      <c r="F410" s="109">
        <v>7.92</v>
      </c>
      <c r="G410" s="479"/>
      <c r="H410" s="79">
        <f>F410</f>
        <v>7.92</v>
      </c>
      <c r="I410" s="144"/>
      <c r="J410" s="23"/>
    </row>
    <row r="411" spans="1:10" ht="16" x14ac:dyDescent="0.2">
      <c r="A411" s="63"/>
      <c r="B411" s="75" t="s">
        <v>618</v>
      </c>
      <c r="C411" s="66" t="s">
        <v>206</v>
      </c>
      <c r="D411" s="173" t="s">
        <v>414</v>
      </c>
      <c r="E411" s="78">
        <v>10000</v>
      </c>
      <c r="F411" s="109">
        <v>0.35</v>
      </c>
      <c r="G411" s="479"/>
      <c r="H411" s="79">
        <f>F411</f>
        <v>0.35</v>
      </c>
      <c r="I411" s="144"/>
      <c r="J411" s="23"/>
    </row>
    <row r="412" spans="1:10" ht="16" x14ac:dyDescent="0.2">
      <c r="A412" s="63"/>
      <c r="B412" s="75"/>
      <c r="C412" s="66"/>
      <c r="D412" s="66"/>
      <c r="E412" s="78"/>
      <c r="F412" s="78"/>
      <c r="G412" s="277"/>
      <c r="H412" s="79"/>
      <c r="I412" s="144"/>
      <c r="J412" s="23"/>
    </row>
    <row r="413" spans="1:10" ht="16" x14ac:dyDescent="0.2">
      <c r="A413" s="63"/>
      <c r="B413" s="75" t="s">
        <v>619</v>
      </c>
      <c r="C413" s="66" t="s">
        <v>204</v>
      </c>
      <c r="D413" s="66" t="s">
        <v>411</v>
      </c>
      <c r="E413" s="78">
        <v>180000</v>
      </c>
      <c r="F413" s="109">
        <f>H413-G413</f>
        <v>34.17</v>
      </c>
      <c r="G413" s="479">
        <v>2.0099999999999998</v>
      </c>
      <c r="H413" s="78">
        <v>36.18</v>
      </c>
      <c r="I413" s="144">
        <f>SUM(H413:H418)</f>
        <v>166.09999999999997</v>
      </c>
      <c r="J413" s="23"/>
    </row>
    <row r="414" spans="1:10" ht="16" x14ac:dyDescent="0.2">
      <c r="A414" s="63"/>
      <c r="B414" s="75" t="s">
        <v>619</v>
      </c>
      <c r="C414" s="66" t="s">
        <v>204</v>
      </c>
      <c r="D414" s="173" t="s">
        <v>417</v>
      </c>
      <c r="E414" s="78">
        <v>180000</v>
      </c>
      <c r="F414" s="109">
        <v>121.86</v>
      </c>
      <c r="G414" s="479"/>
      <c r="H414" s="79">
        <f>F414</f>
        <v>121.86</v>
      </c>
      <c r="I414" s="144"/>
      <c r="J414" s="23"/>
    </row>
    <row r="415" spans="1:10" ht="16" x14ac:dyDescent="0.2">
      <c r="A415" s="63"/>
      <c r="B415" s="75" t="s">
        <v>619</v>
      </c>
      <c r="C415" s="66" t="s">
        <v>204</v>
      </c>
      <c r="D415" s="173" t="s">
        <v>412</v>
      </c>
      <c r="E415" s="78">
        <v>10000</v>
      </c>
      <c r="F415" s="109">
        <v>3.42</v>
      </c>
      <c r="G415" s="479"/>
      <c r="H415" s="79">
        <f>F415</f>
        <v>3.42</v>
      </c>
      <c r="I415" s="144"/>
      <c r="J415" s="23"/>
    </row>
    <row r="416" spans="1:10" ht="16" x14ac:dyDescent="0.2">
      <c r="A416" s="63"/>
      <c r="B416" s="75" t="s">
        <v>619</v>
      </c>
      <c r="C416" s="66" t="s">
        <v>204</v>
      </c>
      <c r="D416" s="173" t="s">
        <v>413</v>
      </c>
      <c r="E416" s="78">
        <v>50000</v>
      </c>
      <c r="F416" s="109">
        <v>2.09</v>
      </c>
      <c r="G416" s="479"/>
      <c r="H416" s="79">
        <f>F416</f>
        <v>2.09</v>
      </c>
      <c r="I416" s="144"/>
      <c r="J416" s="23"/>
    </row>
    <row r="417" spans="1:10" ht="16" x14ac:dyDescent="0.2">
      <c r="A417" s="63"/>
      <c r="B417" s="75" t="s">
        <v>619</v>
      </c>
      <c r="C417" s="66" t="s">
        <v>204</v>
      </c>
      <c r="D417" s="173" t="s">
        <v>418</v>
      </c>
      <c r="E417" s="78">
        <v>50000</v>
      </c>
      <c r="F417" s="109">
        <v>2.2000000000000002</v>
      </c>
      <c r="G417" s="479"/>
      <c r="H417" s="79">
        <f>F417</f>
        <v>2.2000000000000002</v>
      </c>
      <c r="I417" s="144"/>
      <c r="J417" s="23"/>
    </row>
    <row r="418" spans="1:10" ht="16" x14ac:dyDescent="0.2">
      <c r="A418" s="63"/>
      <c r="B418" s="75" t="s">
        <v>619</v>
      </c>
      <c r="C418" s="66" t="s">
        <v>204</v>
      </c>
      <c r="D418" s="173" t="s">
        <v>414</v>
      </c>
      <c r="E418" s="78">
        <v>10000</v>
      </c>
      <c r="F418" s="109">
        <v>0.35</v>
      </c>
      <c r="G418" s="479"/>
      <c r="H418" s="79">
        <f>F418</f>
        <v>0.35</v>
      </c>
      <c r="I418" s="144"/>
      <c r="J418" s="23"/>
    </row>
    <row r="419" spans="1:10" ht="16" x14ac:dyDescent="0.2">
      <c r="A419" s="63"/>
      <c r="B419" s="75"/>
      <c r="C419" s="66"/>
      <c r="D419" s="173"/>
      <c r="E419" s="78"/>
      <c r="F419" s="78"/>
      <c r="G419" s="277"/>
      <c r="H419" s="79"/>
      <c r="I419" s="144"/>
      <c r="J419" s="23"/>
    </row>
    <row r="420" spans="1:10" ht="16" x14ac:dyDescent="0.2">
      <c r="A420" s="63"/>
      <c r="B420" s="75" t="s">
        <v>620</v>
      </c>
      <c r="C420" s="66" t="s">
        <v>451</v>
      </c>
      <c r="D420" s="173" t="s">
        <v>411</v>
      </c>
      <c r="E420" s="78">
        <v>370000</v>
      </c>
      <c r="F420" s="109">
        <f>H420-G420</f>
        <v>23.76</v>
      </c>
      <c r="G420" s="479">
        <v>0.66</v>
      </c>
      <c r="H420" s="78">
        <v>24.42</v>
      </c>
      <c r="I420" s="144">
        <f>SUM(H420:H421)</f>
        <v>39.89</v>
      </c>
      <c r="J420" s="23"/>
    </row>
    <row r="421" spans="1:10" ht="16" x14ac:dyDescent="0.2">
      <c r="A421" s="63"/>
      <c r="B421" s="75" t="s">
        <v>620</v>
      </c>
      <c r="C421" s="66" t="s">
        <v>451</v>
      </c>
      <c r="D421" s="173" t="s">
        <v>413</v>
      </c>
      <c r="E421" s="78">
        <v>370000</v>
      </c>
      <c r="F421" s="109">
        <v>15.47</v>
      </c>
      <c r="G421" s="479"/>
      <c r="H421" s="78">
        <f>F421</f>
        <v>15.47</v>
      </c>
      <c r="I421" s="144"/>
      <c r="J421" s="23"/>
    </row>
    <row r="422" spans="1:10" ht="16" x14ac:dyDescent="0.2">
      <c r="A422" s="63"/>
      <c r="B422" s="75"/>
      <c r="C422" s="66"/>
      <c r="D422" s="173"/>
      <c r="E422" s="78"/>
      <c r="F422" s="78"/>
      <c r="G422" s="277"/>
      <c r="H422" s="78"/>
      <c r="I422" s="144"/>
      <c r="J422" s="23"/>
    </row>
    <row r="423" spans="1:10" ht="16" x14ac:dyDescent="0.2">
      <c r="A423" s="63"/>
      <c r="B423" s="75" t="s">
        <v>665</v>
      </c>
      <c r="C423" s="66" t="s">
        <v>664</v>
      </c>
      <c r="D423" s="124" t="s">
        <v>411</v>
      </c>
      <c r="E423" s="78">
        <v>10000</v>
      </c>
      <c r="F423" s="109">
        <f>H423-G423</f>
        <v>0</v>
      </c>
      <c r="G423" s="479">
        <v>0.91</v>
      </c>
      <c r="H423" s="78">
        <v>0.91</v>
      </c>
      <c r="I423" s="144">
        <f>SUM(H423:H423)</f>
        <v>0.91</v>
      </c>
      <c r="J423" s="23"/>
    </row>
    <row r="424" spans="1:10" ht="16" x14ac:dyDescent="0.2">
      <c r="A424" s="63"/>
      <c r="B424" s="75"/>
      <c r="C424" s="66"/>
      <c r="D424" s="66"/>
      <c r="E424" s="79"/>
      <c r="F424" s="78"/>
      <c r="G424" s="277"/>
      <c r="H424" s="79"/>
      <c r="I424" s="144"/>
      <c r="J424" s="23"/>
    </row>
    <row r="425" spans="1:10" ht="16" x14ac:dyDescent="0.2">
      <c r="A425" s="63"/>
      <c r="B425" s="75" t="s">
        <v>622</v>
      </c>
      <c r="C425" s="66" t="s">
        <v>166</v>
      </c>
      <c r="D425" s="66" t="s">
        <v>411</v>
      </c>
      <c r="E425" s="78">
        <v>10000</v>
      </c>
      <c r="F425" s="109">
        <f>H425-G425</f>
        <v>5.9399999999999995</v>
      </c>
      <c r="G425" s="479">
        <v>0.66</v>
      </c>
      <c r="H425" s="78">
        <v>6.6</v>
      </c>
      <c r="I425" s="144">
        <f>SUM(H425:H426)</f>
        <v>10.78</v>
      </c>
      <c r="J425" s="23"/>
    </row>
    <row r="426" spans="1:10" ht="16" x14ac:dyDescent="0.2">
      <c r="A426" s="63"/>
      <c r="B426" s="75" t="s">
        <v>622</v>
      </c>
      <c r="C426" s="66" t="s">
        <v>166</v>
      </c>
      <c r="D426" s="66" t="s">
        <v>413</v>
      </c>
      <c r="E426" s="78">
        <v>100000</v>
      </c>
      <c r="F426" s="109">
        <v>4.18</v>
      </c>
      <c r="G426" s="479"/>
      <c r="H426" s="78">
        <f>F426</f>
        <v>4.18</v>
      </c>
      <c r="I426" s="144"/>
      <c r="J426" s="23"/>
    </row>
    <row r="427" spans="1:10" ht="16" x14ac:dyDescent="0.2">
      <c r="A427" s="63"/>
      <c r="B427" s="75"/>
      <c r="C427" s="66"/>
      <c r="D427" s="66"/>
      <c r="E427" s="78"/>
      <c r="F427" s="78"/>
      <c r="G427" s="277"/>
      <c r="H427" s="78"/>
      <c r="I427" s="144"/>
      <c r="J427" s="23"/>
    </row>
    <row r="428" spans="1:10" ht="16" x14ac:dyDescent="0.2">
      <c r="A428" s="63"/>
      <c r="B428" s="75" t="s">
        <v>723</v>
      </c>
      <c r="C428" s="66" t="s">
        <v>746</v>
      </c>
      <c r="D428" s="66" t="s">
        <v>411</v>
      </c>
      <c r="E428" s="78">
        <v>10000</v>
      </c>
      <c r="F428" s="109">
        <v>0</v>
      </c>
      <c r="G428" s="479">
        <v>0.66</v>
      </c>
      <c r="H428" s="78">
        <f>SUM(F428:G428)</f>
        <v>0.66</v>
      </c>
      <c r="I428" s="144">
        <f>H428</f>
        <v>0.66</v>
      </c>
      <c r="J428" s="23"/>
    </row>
    <row r="429" spans="1:10" ht="16" x14ac:dyDescent="0.2">
      <c r="A429" s="63"/>
      <c r="B429" s="75"/>
      <c r="C429" s="66"/>
      <c r="D429" s="66"/>
      <c r="E429" s="79"/>
      <c r="F429" s="78"/>
      <c r="G429" s="277"/>
      <c r="H429" s="79"/>
      <c r="I429" s="144"/>
      <c r="J429" s="23"/>
    </row>
    <row r="430" spans="1:10" ht="16" x14ac:dyDescent="0.2">
      <c r="A430" s="63"/>
      <c r="B430" s="75" t="s">
        <v>623</v>
      </c>
      <c r="C430" s="66" t="s">
        <v>86</v>
      </c>
      <c r="D430" s="66" t="s">
        <v>411</v>
      </c>
      <c r="E430" s="78">
        <v>10000</v>
      </c>
      <c r="F430" s="109">
        <v>0</v>
      </c>
      <c r="G430" s="479">
        <v>3.08</v>
      </c>
      <c r="H430" s="78">
        <v>3.08</v>
      </c>
      <c r="I430" s="144">
        <f>SUM(H430:H431)</f>
        <v>3.5</v>
      </c>
      <c r="J430" s="211"/>
    </row>
    <row r="431" spans="1:10" ht="16" x14ac:dyDescent="0.2">
      <c r="A431" s="122"/>
      <c r="B431" s="75" t="s">
        <v>623</v>
      </c>
      <c r="C431" s="66" t="s">
        <v>86</v>
      </c>
      <c r="D431" s="124" t="s">
        <v>413</v>
      </c>
      <c r="E431" s="152">
        <v>10000</v>
      </c>
      <c r="F431" s="109">
        <v>0.42</v>
      </c>
      <c r="G431" s="479"/>
      <c r="H431" s="79">
        <f>F431</f>
        <v>0.42</v>
      </c>
      <c r="I431" s="144"/>
      <c r="J431" s="23"/>
    </row>
    <row r="432" spans="1:10" ht="16" x14ac:dyDescent="0.2">
      <c r="A432" s="122"/>
      <c r="B432" s="123"/>
      <c r="C432" s="124"/>
      <c r="D432" s="124"/>
      <c r="E432" s="152"/>
      <c r="F432" s="78"/>
      <c r="G432" s="277"/>
      <c r="H432" s="79"/>
      <c r="I432" s="144"/>
      <c r="J432" s="23"/>
    </row>
    <row r="433" spans="1:10" ht="16" x14ac:dyDescent="0.2">
      <c r="A433" s="136"/>
      <c r="B433" s="137"/>
      <c r="C433" s="134" t="s">
        <v>400</v>
      </c>
      <c r="D433" s="134"/>
      <c r="E433" s="153"/>
      <c r="F433" s="79"/>
      <c r="G433" s="481"/>
      <c r="H433" s="79"/>
      <c r="I433" s="144">
        <f>SUM(I5:I432)</f>
        <v>2620.0400000000004</v>
      </c>
      <c r="J433" s="231"/>
    </row>
    <row r="434" spans="1:10" ht="16" x14ac:dyDescent="0.2">
      <c r="A434" s="122"/>
      <c r="B434" s="123"/>
      <c r="C434" s="124"/>
      <c r="D434" s="124"/>
      <c r="E434" s="152"/>
      <c r="F434" s="78"/>
      <c r="G434" s="277"/>
      <c r="H434" s="79"/>
      <c r="J434" s="23"/>
    </row>
    <row r="435" spans="1:10" ht="16" x14ac:dyDescent="0.2">
      <c r="A435" s="125" t="s">
        <v>395</v>
      </c>
      <c r="B435" s="75" t="s">
        <v>625</v>
      </c>
      <c r="C435" s="66" t="s">
        <v>202</v>
      </c>
      <c r="D435" s="66" t="s">
        <v>411</v>
      </c>
      <c r="E435" s="78">
        <v>10000</v>
      </c>
      <c r="F435" s="109">
        <v>0</v>
      </c>
      <c r="G435" s="479">
        <f>H435-F435</f>
        <v>0.66</v>
      </c>
      <c r="H435" s="78">
        <v>0.66</v>
      </c>
      <c r="I435" s="144">
        <f>SUM(H435:H435)</f>
        <v>0.66</v>
      </c>
      <c r="J435" s="23"/>
    </row>
    <row r="436" spans="1:10" ht="16" x14ac:dyDescent="0.2">
      <c r="A436" s="23"/>
      <c r="B436" s="23"/>
      <c r="C436" s="23"/>
      <c r="D436" s="66"/>
      <c r="E436" s="79"/>
      <c r="F436" s="78"/>
      <c r="G436" s="277"/>
      <c r="H436" s="79"/>
      <c r="I436" s="144"/>
      <c r="J436" s="23"/>
    </row>
    <row r="437" spans="1:10" ht="16" x14ac:dyDescent="0.2">
      <c r="A437" s="63"/>
      <c r="B437" s="494"/>
      <c r="C437" s="495" t="s">
        <v>886</v>
      </c>
      <c r="D437" s="495" t="s">
        <v>413</v>
      </c>
      <c r="E437" s="496">
        <v>0.42</v>
      </c>
      <c r="F437" s="496">
        <v>0.42</v>
      </c>
      <c r="G437" s="497"/>
      <c r="H437" s="496">
        <v>0.42</v>
      </c>
      <c r="I437" s="496">
        <v>0.42</v>
      </c>
      <c r="J437" s="498"/>
    </row>
    <row r="438" spans="1:10" ht="16" x14ac:dyDescent="0.2">
      <c r="A438" s="23"/>
      <c r="B438" s="23"/>
      <c r="C438" s="23"/>
      <c r="D438" s="66"/>
      <c r="E438" s="79"/>
      <c r="F438" s="78"/>
      <c r="G438" s="277"/>
      <c r="H438" s="79"/>
      <c r="I438" s="144"/>
      <c r="J438" s="23"/>
    </row>
    <row r="439" spans="1:10" ht="16" x14ac:dyDescent="0.2">
      <c r="A439" s="131"/>
      <c r="B439" s="137" t="s">
        <v>395</v>
      </c>
      <c r="C439" s="134" t="s">
        <v>400</v>
      </c>
      <c r="D439" s="134"/>
      <c r="E439" s="153"/>
      <c r="F439" s="153"/>
      <c r="G439" s="153"/>
      <c r="H439" s="135"/>
      <c r="J439" s="133"/>
    </row>
    <row r="440" spans="1:10" ht="16" x14ac:dyDescent="0.2">
      <c r="A440" s="596"/>
      <c r="B440" s="597"/>
      <c r="C440" s="598"/>
      <c r="D440" s="143"/>
      <c r="E440" s="154"/>
      <c r="F440" s="162"/>
      <c r="G440" s="490"/>
      <c r="H440" s="93"/>
      <c r="I440" s="144">
        <f>SUM(I433:I437)</f>
        <v>2621.1200000000003</v>
      </c>
      <c r="J440" s="94"/>
    </row>
    <row r="441" spans="1:10" ht="16" x14ac:dyDescent="0.2">
      <c r="A441" s="599" t="s">
        <v>439</v>
      </c>
      <c r="B441" s="600"/>
      <c r="C441" s="601"/>
      <c r="D441" s="259"/>
      <c r="E441" s="265"/>
      <c r="F441" s="264"/>
      <c r="G441" s="482"/>
      <c r="H441" s="264"/>
      <c r="I441" s="264">
        <f>SUM(I442:I452)</f>
        <v>-24.169999999999998</v>
      </c>
      <c r="J441" s="261"/>
    </row>
    <row r="442" spans="1:10" ht="16" x14ac:dyDescent="0.2">
      <c r="A442" s="63"/>
      <c r="B442" s="275">
        <v>2306</v>
      </c>
      <c r="C442" s="279" t="s">
        <v>863</v>
      </c>
      <c r="D442" s="66"/>
      <c r="E442" s="104"/>
      <c r="F442" s="104"/>
      <c r="G442" s="63"/>
      <c r="H442" s="23"/>
      <c r="I442" s="335">
        <v>8.44</v>
      </c>
      <c r="J442" s="23" t="s">
        <v>864</v>
      </c>
    </row>
    <row r="443" spans="1:10" ht="16" x14ac:dyDescent="0.2">
      <c r="A443" s="63"/>
      <c r="B443" s="75"/>
      <c r="C443" s="85" t="s">
        <v>851</v>
      </c>
      <c r="D443" s="66"/>
      <c r="E443" s="104"/>
      <c r="F443" s="104"/>
      <c r="G443" s="63"/>
      <c r="H443" s="23"/>
      <c r="I443" s="335">
        <v>-4.74</v>
      </c>
      <c r="J443" s="23" t="s">
        <v>868</v>
      </c>
    </row>
    <row r="444" spans="1:10" ht="16" x14ac:dyDescent="0.2">
      <c r="A444" s="23"/>
      <c r="B444" s="75" t="s">
        <v>866</v>
      </c>
      <c r="C444" s="66" t="s">
        <v>867</v>
      </c>
      <c r="D444" s="23"/>
      <c r="E444" s="104"/>
      <c r="F444" s="104"/>
      <c r="G444" s="63"/>
      <c r="H444" s="23"/>
      <c r="I444" s="104">
        <v>3.08</v>
      </c>
      <c r="J444" s="23" t="s">
        <v>864</v>
      </c>
    </row>
    <row r="445" spans="1:10" ht="16" x14ac:dyDescent="0.2">
      <c r="A445" s="63"/>
      <c r="B445" s="488" t="s">
        <v>777</v>
      </c>
      <c r="C445" s="489" t="s">
        <v>776</v>
      </c>
      <c r="D445" s="66"/>
      <c r="E445" s="104"/>
      <c r="F445" s="104"/>
      <c r="G445" s="63"/>
      <c r="H445" s="23"/>
      <c r="I445" s="335">
        <v>-1.76</v>
      </c>
      <c r="J445" s="23" t="s">
        <v>868</v>
      </c>
    </row>
    <row r="446" spans="1:10" ht="16" x14ac:dyDescent="0.2">
      <c r="A446" s="63"/>
      <c r="B446" s="75" t="s">
        <v>871</v>
      </c>
      <c r="C446" s="66" t="s">
        <v>870</v>
      </c>
      <c r="D446" s="66"/>
      <c r="E446" s="104"/>
      <c r="F446" s="104"/>
      <c r="G446" s="63"/>
      <c r="H446" s="23"/>
      <c r="I446" s="335">
        <v>0.95</v>
      </c>
      <c r="J446" s="23" t="s">
        <v>864</v>
      </c>
    </row>
    <row r="447" spans="1:10" ht="16" x14ac:dyDescent="0.2">
      <c r="A447" s="63"/>
      <c r="B447" s="75" t="s">
        <v>873</v>
      </c>
      <c r="C447" s="66" t="s">
        <v>874</v>
      </c>
      <c r="D447" s="23"/>
      <c r="E447" s="104"/>
      <c r="F447" s="104"/>
      <c r="G447" s="63"/>
      <c r="H447" s="23"/>
      <c r="I447" s="335">
        <v>2.0099999999999998</v>
      </c>
      <c r="J447" s="23" t="s">
        <v>864</v>
      </c>
    </row>
    <row r="448" spans="1:10" ht="16" x14ac:dyDescent="0.2">
      <c r="A448" s="63"/>
      <c r="B448" s="75" t="s">
        <v>877</v>
      </c>
      <c r="C448" s="66" t="s">
        <v>876</v>
      </c>
      <c r="D448" s="66"/>
      <c r="E448" s="104"/>
      <c r="F448" s="104"/>
      <c r="G448" s="63"/>
      <c r="H448" s="23"/>
      <c r="I448" s="335">
        <v>4.9000000000000004</v>
      </c>
      <c r="J448" s="23" t="s">
        <v>864</v>
      </c>
    </row>
    <row r="449" spans="1:10" ht="16" x14ac:dyDescent="0.2">
      <c r="A449" s="63"/>
      <c r="B449" s="75" t="s">
        <v>582</v>
      </c>
      <c r="C449" s="66" t="s">
        <v>368</v>
      </c>
      <c r="D449" s="66"/>
      <c r="E449" s="104"/>
      <c r="F449" s="104"/>
      <c r="G449" s="63"/>
      <c r="H449" s="23"/>
      <c r="I449" s="335">
        <v>-38.69</v>
      </c>
      <c r="J449" s="23" t="s">
        <v>868</v>
      </c>
    </row>
    <row r="450" spans="1:10" ht="16" x14ac:dyDescent="0.2">
      <c r="A450" s="63"/>
      <c r="B450" s="75" t="s">
        <v>798</v>
      </c>
      <c r="C450" s="66" t="s">
        <v>797</v>
      </c>
      <c r="D450" s="66"/>
      <c r="E450" s="104"/>
      <c r="F450" s="104"/>
      <c r="G450" s="63"/>
      <c r="H450" s="23"/>
      <c r="I450" s="335">
        <v>-1.06</v>
      </c>
      <c r="J450" s="23" t="s">
        <v>868</v>
      </c>
    </row>
    <row r="451" spans="1:10" ht="16" x14ac:dyDescent="0.2">
      <c r="A451" s="63"/>
      <c r="B451" s="75" t="s">
        <v>620</v>
      </c>
      <c r="C451" s="66" t="s">
        <v>451</v>
      </c>
      <c r="D451" s="66"/>
      <c r="E451" s="104"/>
      <c r="F451" s="104"/>
      <c r="G451" s="63"/>
      <c r="H451" s="23"/>
      <c r="I451" s="335">
        <v>-0.66</v>
      </c>
      <c r="J451" s="23" t="s">
        <v>885</v>
      </c>
    </row>
    <row r="452" spans="1:10" ht="16" x14ac:dyDescent="0.2">
      <c r="A452" s="63"/>
      <c r="B452" s="75"/>
      <c r="C452" s="66" t="s">
        <v>887</v>
      </c>
      <c r="D452" s="66"/>
      <c r="E452" s="104"/>
      <c r="F452" s="104"/>
      <c r="G452" s="63"/>
      <c r="H452" s="23"/>
      <c r="I452" s="335">
        <v>3.36</v>
      </c>
      <c r="J452" s="23" t="s">
        <v>888</v>
      </c>
    </row>
    <row r="453" spans="1:10" ht="16" x14ac:dyDescent="0.2">
      <c r="A453" s="63"/>
      <c r="B453" s="75"/>
      <c r="C453" s="66"/>
      <c r="D453" s="66"/>
      <c r="E453" s="104"/>
      <c r="F453" s="104"/>
      <c r="G453" s="63"/>
      <c r="H453" s="23"/>
      <c r="I453" s="335"/>
      <c r="J453" s="23"/>
    </row>
    <row r="454" spans="1:10" ht="16" x14ac:dyDescent="0.2">
      <c r="A454" s="63"/>
      <c r="B454" s="75"/>
      <c r="C454" s="66"/>
      <c r="D454" s="66"/>
      <c r="E454" s="104"/>
      <c r="F454" s="104"/>
      <c r="G454" s="63"/>
      <c r="H454" s="23"/>
      <c r="I454" s="335"/>
      <c r="J454" s="23"/>
    </row>
    <row r="455" spans="1:10" ht="16" x14ac:dyDescent="0.2">
      <c r="A455" s="63"/>
      <c r="B455" s="75"/>
      <c r="C455" s="85"/>
      <c r="D455" s="66"/>
      <c r="E455" s="104"/>
      <c r="F455" s="104"/>
      <c r="G455" s="63"/>
      <c r="H455" s="23"/>
      <c r="I455" s="335"/>
      <c r="J455" s="23"/>
    </row>
    <row r="456" spans="1:10" s="344" customFormat="1" x14ac:dyDescent="0.15">
      <c r="A456" s="23"/>
      <c r="B456" s="23"/>
      <c r="C456" s="23"/>
      <c r="D456" s="23"/>
      <c r="E456" s="104"/>
      <c r="F456" s="104"/>
      <c r="G456" s="63"/>
      <c r="H456" s="23"/>
      <c r="I456" s="23"/>
      <c r="J456" s="23"/>
    </row>
    <row r="457" spans="1:10" ht="16" x14ac:dyDescent="0.2">
      <c r="A457" s="605" t="s">
        <v>52</v>
      </c>
      <c r="B457" s="606"/>
      <c r="C457" s="607"/>
      <c r="D457" s="316"/>
      <c r="E457" s="317"/>
      <c r="F457" s="318"/>
      <c r="G457" s="483"/>
      <c r="H457" s="319"/>
      <c r="I457" s="370">
        <f>I440+I441</f>
        <v>2596.9500000000003</v>
      </c>
      <c r="J457" s="320"/>
    </row>
    <row r="458" spans="1:10" s="182" customFormat="1" ht="23" x14ac:dyDescent="0.25">
      <c r="C458" s="183" t="s">
        <v>388</v>
      </c>
      <c r="D458" s="183"/>
      <c r="E458" s="184"/>
      <c r="F458" s="491" t="s">
        <v>865</v>
      </c>
      <c r="G458" s="492">
        <v>45156</v>
      </c>
      <c r="H458" s="186"/>
      <c r="I458" s="187"/>
      <c r="J458" s="188"/>
    </row>
    <row r="459" spans="1:10" x14ac:dyDescent="0.15">
      <c r="F459" s="145"/>
      <c r="G459" s="13"/>
      <c r="I459"/>
    </row>
    <row r="460" spans="1:10" x14ac:dyDescent="0.15">
      <c r="F460" s="145"/>
      <c r="G460" s="13"/>
      <c r="I460"/>
    </row>
    <row r="461" spans="1:10" x14ac:dyDescent="0.15">
      <c r="F461" s="145"/>
      <c r="G461" s="13"/>
      <c r="I461"/>
    </row>
    <row r="462" spans="1:10" x14ac:dyDescent="0.15">
      <c r="F462" s="145"/>
      <c r="G462" s="13"/>
      <c r="I462"/>
    </row>
    <row r="463" spans="1:10" x14ac:dyDescent="0.15">
      <c r="F463" s="145"/>
      <c r="G463" s="13"/>
      <c r="I463"/>
    </row>
    <row r="464" spans="1:10" x14ac:dyDescent="0.15">
      <c r="F464" s="145"/>
      <c r="G464" s="13"/>
      <c r="I464"/>
    </row>
    <row r="465" spans="6:9" x14ac:dyDescent="0.15">
      <c r="F465" s="145"/>
      <c r="G465" s="13"/>
      <c r="I465"/>
    </row>
    <row r="466" spans="6:9" x14ac:dyDescent="0.15">
      <c r="F466" s="145"/>
      <c r="G466" s="13"/>
      <c r="I466"/>
    </row>
    <row r="467" spans="6:9" x14ac:dyDescent="0.15">
      <c r="F467" s="145"/>
      <c r="G467" s="13"/>
      <c r="I467"/>
    </row>
    <row r="468" spans="6:9" x14ac:dyDescent="0.15">
      <c r="F468" s="145"/>
      <c r="G468" s="13"/>
      <c r="I468"/>
    </row>
    <row r="469" spans="6:9" x14ac:dyDescent="0.15">
      <c r="F469" s="145"/>
      <c r="G469" s="13"/>
      <c r="I469"/>
    </row>
    <row r="470" spans="6:9" x14ac:dyDescent="0.15">
      <c r="F470" s="145"/>
      <c r="G470" s="13"/>
      <c r="I470"/>
    </row>
    <row r="471" spans="6:9" x14ac:dyDescent="0.15">
      <c r="F471" s="145"/>
      <c r="G471" s="13"/>
      <c r="I471"/>
    </row>
    <row r="472" spans="6:9" x14ac:dyDescent="0.15">
      <c r="F472" s="145"/>
      <c r="G472" s="13"/>
      <c r="I472"/>
    </row>
    <row r="473" spans="6:9" x14ac:dyDescent="0.15">
      <c r="F473" s="145"/>
      <c r="G473" s="13"/>
      <c r="I473"/>
    </row>
    <row r="474" spans="6:9" x14ac:dyDescent="0.15">
      <c r="F474" s="145"/>
      <c r="G474" s="13"/>
      <c r="I474"/>
    </row>
    <row r="475" spans="6:9" x14ac:dyDescent="0.15">
      <c r="F475" s="145"/>
      <c r="G475" s="13"/>
      <c r="I475"/>
    </row>
    <row r="476" spans="6:9" x14ac:dyDescent="0.15">
      <c r="F476" s="145"/>
      <c r="G476" s="13"/>
      <c r="I476"/>
    </row>
    <row r="477" spans="6:9" x14ac:dyDescent="0.15">
      <c r="F477" s="145"/>
      <c r="G477" s="13"/>
      <c r="I477"/>
    </row>
    <row r="478" spans="6:9" x14ac:dyDescent="0.15">
      <c r="F478" s="145"/>
      <c r="G478" s="13"/>
      <c r="I478"/>
    </row>
    <row r="479" spans="6:9" x14ac:dyDescent="0.15">
      <c r="F479" s="145"/>
      <c r="G479" s="13"/>
      <c r="I479"/>
    </row>
    <row r="480" spans="6:9" x14ac:dyDescent="0.15">
      <c r="F480" s="145"/>
      <c r="G480" s="13"/>
      <c r="I480"/>
    </row>
    <row r="481" spans="6:9" x14ac:dyDescent="0.15">
      <c r="F481" s="145"/>
      <c r="G481" s="13"/>
      <c r="I481"/>
    </row>
    <row r="482" spans="6:9" x14ac:dyDescent="0.15">
      <c r="F482" s="145"/>
      <c r="G482" s="13"/>
      <c r="I482"/>
    </row>
    <row r="483" spans="6:9" x14ac:dyDescent="0.15">
      <c r="F483" s="145"/>
      <c r="G483" s="13"/>
      <c r="I483"/>
    </row>
    <row r="484" spans="6:9" x14ac:dyDescent="0.15">
      <c r="F484" s="145"/>
      <c r="G484" s="13"/>
      <c r="I484"/>
    </row>
    <row r="485" spans="6:9" x14ac:dyDescent="0.15">
      <c r="F485" s="145"/>
      <c r="G485" s="13"/>
      <c r="I485"/>
    </row>
    <row r="486" spans="6:9" x14ac:dyDescent="0.15">
      <c r="F486" s="145"/>
      <c r="G486" s="13"/>
      <c r="I486"/>
    </row>
    <row r="487" spans="6:9" x14ac:dyDescent="0.15">
      <c r="F487" s="145"/>
      <c r="G487" s="13"/>
      <c r="I487"/>
    </row>
    <row r="488" spans="6:9" x14ac:dyDescent="0.15">
      <c r="F488" s="145"/>
      <c r="G488" s="13"/>
      <c r="I488"/>
    </row>
    <row r="489" spans="6:9" x14ac:dyDescent="0.15">
      <c r="F489" s="145"/>
      <c r="G489" s="13"/>
      <c r="I489"/>
    </row>
    <row r="490" spans="6:9" x14ac:dyDescent="0.15">
      <c r="F490" s="145"/>
      <c r="G490" s="13"/>
      <c r="I490"/>
    </row>
    <row r="491" spans="6:9" x14ac:dyDescent="0.15">
      <c r="F491" s="145"/>
      <c r="G491" s="13"/>
      <c r="I491"/>
    </row>
    <row r="492" spans="6:9" x14ac:dyDescent="0.15">
      <c r="F492" s="145"/>
      <c r="G492" s="13"/>
      <c r="I492"/>
    </row>
    <row r="493" spans="6:9" x14ac:dyDescent="0.15">
      <c r="F493" s="145"/>
      <c r="G493" s="13"/>
      <c r="I493"/>
    </row>
    <row r="494" spans="6:9" x14ac:dyDescent="0.15">
      <c r="F494" s="145"/>
      <c r="G494" s="13"/>
      <c r="I494"/>
    </row>
    <row r="495" spans="6:9" x14ac:dyDescent="0.15">
      <c r="F495" s="145"/>
      <c r="G495" s="13"/>
      <c r="I495"/>
    </row>
    <row r="496" spans="6:9" x14ac:dyDescent="0.15">
      <c r="F496" s="145"/>
      <c r="G496" s="13"/>
      <c r="I496"/>
    </row>
    <row r="497" spans="6:9" x14ac:dyDescent="0.15">
      <c r="F497" s="145"/>
      <c r="G497" s="13"/>
      <c r="I497"/>
    </row>
    <row r="498" spans="6:9" x14ac:dyDescent="0.15">
      <c r="F498" s="145"/>
      <c r="G498" s="13"/>
      <c r="I498"/>
    </row>
    <row r="499" spans="6:9" x14ac:dyDescent="0.15">
      <c r="F499" s="145"/>
      <c r="G499" s="13"/>
      <c r="I499"/>
    </row>
    <row r="500" spans="6:9" x14ac:dyDescent="0.15">
      <c r="F500" s="145"/>
      <c r="G500" s="13"/>
      <c r="I500"/>
    </row>
    <row r="501" spans="6:9" x14ac:dyDescent="0.15">
      <c r="F501" s="145"/>
      <c r="G501" s="13"/>
      <c r="I501"/>
    </row>
    <row r="502" spans="6:9" x14ac:dyDescent="0.15">
      <c r="F502" s="145"/>
      <c r="G502" s="13"/>
      <c r="I502"/>
    </row>
    <row r="503" spans="6:9" x14ac:dyDescent="0.15">
      <c r="F503" s="145"/>
      <c r="G503" s="13"/>
      <c r="I503"/>
    </row>
    <row r="504" spans="6:9" x14ac:dyDescent="0.15">
      <c r="F504" s="145"/>
      <c r="G504" s="13"/>
      <c r="I504"/>
    </row>
    <row r="505" spans="6:9" x14ac:dyDescent="0.15">
      <c r="F505" s="145"/>
      <c r="G505" s="13"/>
      <c r="I505"/>
    </row>
  </sheetData>
  <autoFilter ref="C4:J431" xr:uid="{1B35777D-86B3-9A48-BA2D-325C1FB8F52E}">
    <sortState xmlns:xlrd2="http://schemas.microsoft.com/office/spreadsheetml/2017/richdata2" ref="C5:J430">
      <sortCondition ref="C4:C430"/>
    </sortState>
  </autoFilter>
  <mergeCells count="4">
    <mergeCell ref="A2:C2"/>
    <mergeCell ref="A440:C440"/>
    <mergeCell ref="A441:C441"/>
    <mergeCell ref="A457:C457"/>
  </mergeCells>
  <conditionalFormatting sqref="A86:A89 A93">
    <cfRule type="duplicateValues" dxfId="874" priority="26"/>
  </conditionalFormatting>
  <conditionalFormatting sqref="B14:B17">
    <cfRule type="duplicateValues" dxfId="873" priority="11"/>
    <cfRule type="duplicateValues" dxfId="872" priority="12"/>
  </conditionalFormatting>
  <conditionalFormatting sqref="B74:B75">
    <cfRule type="duplicateValues" dxfId="871" priority="1"/>
    <cfRule type="duplicateValues" dxfId="870" priority="2"/>
  </conditionalFormatting>
  <conditionalFormatting sqref="B85:B98">
    <cfRule type="duplicateValues" dxfId="869" priority="28"/>
  </conditionalFormatting>
  <conditionalFormatting sqref="B90:B92 B94:B98">
    <cfRule type="duplicateValues" dxfId="868" priority="25"/>
  </conditionalFormatting>
  <conditionalFormatting sqref="B215:B220">
    <cfRule type="duplicateValues" dxfId="867" priority="328"/>
    <cfRule type="duplicateValues" dxfId="866" priority="329"/>
  </conditionalFormatting>
  <conditionalFormatting sqref="B449">
    <cfRule type="duplicateValues" dxfId="865" priority="5"/>
    <cfRule type="duplicateValues" dxfId="864" priority="7"/>
  </conditionalFormatting>
  <conditionalFormatting sqref="B457:B1048576 B18:B73 B13 B1:B9 B99:B435 B446:B455 B437 B439:B444 B76:B84">
    <cfRule type="duplicateValues" dxfId="863" priority="14"/>
  </conditionalFormatting>
  <conditionalFormatting sqref="B457:B1048576 B434:B435 B221:B432 B18:B73 B13 B1:B9 B99:B214 B446:B448 B450:B455 B437 B439:B444 B76:B84">
    <cfRule type="duplicateValues" dxfId="862" priority="15"/>
  </conditionalFormatting>
  <conditionalFormatting sqref="B457:B1048576">
    <cfRule type="duplicateValues" dxfId="861" priority="23"/>
  </conditionalFormatting>
  <conditionalFormatting sqref="C14:C17">
    <cfRule type="duplicateValues" dxfId="860" priority="13"/>
  </conditionalFormatting>
  <conditionalFormatting sqref="C74:C75">
    <cfRule type="duplicateValues" dxfId="859" priority="4"/>
  </conditionalFormatting>
  <conditionalFormatting sqref="C136:C144">
    <cfRule type="duplicateValues" dxfId="858" priority="327"/>
  </conditionalFormatting>
  <conditionalFormatting sqref="C189:C191">
    <cfRule type="duplicateValues" dxfId="857" priority="21"/>
  </conditionalFormatting>
  <conditionalFormatting sqref="C215:C220">
    <cfRule type="duplicateValues" dxfId="856" priority="346"/>
  </conditionalFormatting>
  <conditionalFormatting sqref="C449">
    <cfRule type="duplicateValues" dxfId="855" priority="6"/>
  </conditionalFormatting>
  <conditionalFormatting sqref="C457:C1048576 C434:C435 C221:C362 A86:A89 A93 C13 C364:C432 C1:C9 C444 C18:C73 C446:C448 C450:C455 C437 C439:C442 C76:C214">
    <cfRule type="duplicateValues" dxfId="854" priority="27"/>
  </conditionalFormatting>
  <conditionalFormatting sqref="J22:J128">
    <cfRule type="notContainsBlanks" dxfId="853" priority="3">
      <formula>LEN(TRIM(J22))&gt;0</formula>
    </cfRule>
  </conditionalFormatting>
  <conditionalFormatting sqref="J130:J138 J140:J147 J149:J157 J159:J164 J166:J177 J179:J236 J239:J240 J248:J250 J252:J296 J298:J344 J346:J364 J366:J382 J384:J429 J431:J432 J434:J439 J442:J443">
    <cfRule type="notContainsBlanks" dxfId="852" priority="20">
      <formula>LEN(TRIM(J130))&gt;0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A9C4-363C-1F46-A957-5B54EE6CFDF6}">
  <dimension ref="A1:O452"/>
  <sheetViews>
    <sheetView topLeftCell="A54" workbookViewId="0">
      <selection activeCell="A79" sqref="A78:XFD79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18" customWidth="1"/>
    <col min="8" max="8" width="19.6640625" bestFit="1" customWidth="1"/>
    <col min="9" max="9" width="19" style="18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889</v>
      </c>
      <c r="H2" s="77" t="s">
        <v>459</v>
      </c>
      <c r="I2" s="365">
        <v>45139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240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241" t="s">
        <v>52</v>
      </c>
      <c r="J4" s="72" t="s">
        <v>239</v>
      </c>
    </row>
    <row r="5" spans="1:10" ht="16" x14ac:dyDescent="0.2">
      <c r="A5" s="65"/>
      <c r="B5" s="65"/>
      <c r="C5" s="64" t="s">
        <v>853</v>
      </c>
      <c r="D5" s="64">
        <v>10000</v>
      </c>
      <c r="E5" s="371"/>
      <c r="F5" s="372"/>
      <c r="G5" s="65">
        <v>0.53</v>
      </c>
      <c r="H5" s="65"/>
      <c r="I5" s="65">
        <v>0.53</v>
      </c>
      <c r="J5" s="65"/>
    </row>
    <row r="6" spans="1:10" ht="16" x14ac:dyDescent="0.2">
      <c r="A6" s="65"/>
      <c r="B6" s="65"/>
      <c r="C6" s="64"/>
      <c r="D6" s="64"/>
      <c r="E6" s="371"/>
      <c r="F6" s="372"/>
      <c r="G6" s="65"/>
      <c r="H6" s="65"/>
      <c r="I6" s="65"/>
      <c r="J6" s="65"/>
    </row>
    <row r="7" spans="1:10" s="47" customFormat="1" ht="16" x14ac:dyDescent="0.2">
      <c r="A7" s="275">
        <v>1</v>
      </c>
      <c r="B7" s="97">
        <v>1729</v>
      </c>
      <c r="C7" s="85" t="s">
        <v>789</v>
      </c>
      <c r="D7" s="85" t="s">
        <v>411</v>
      </c>
      <c r="E7" s="86">
        <v>10000</v>
      </c>
      <c r="F7" s="86">
        <v>0</v>
      </c>
      <c r="G7" s="86">
        <v>5.0199999999999996</v>
      </c>
      <c r="H7" s="86">
        <f>F7+G7</f>
        <v>5.0199999999999996</v>
      </c>
      <c r="I7" s="366">
        <f>SUM(H7:H8)</f>
        <v>5.4399999999999995</v>
      </c>
      <c r="J7" s="85"/>
    </row>
    <row r="8" spans="1:10" s="47" customFormat="1" ht="16" x14ac:dyDescent="0.2">
      <c r="A8" s="275"/>
      <c r="B8" s="97">
        <v>1729</v>
      </c>
      <c r="C8" s="85" t="s">
        <v>789</v>
      </c>
      <c r="D8" s="85" t="s">
        <v>413</v>
      </c>
      <c r="E8" s="86">
        <v>10000</v>
      </c>
      <c r="F8" s="86">
        <v>0.42</v>
      </c>
      <c r="G8" s="86"/>
      <c r="H8" s="86">
        <f>F8</f>
        <v>0.42</v>
      </c>
      <c r="I8" s="242"/>
      <c r="J8" s="85"/>
    </row>
    <row r="9" spans="1:10" s="47" customFormat="1" ht="16" x14ac:dyDescent="0.2">
      <c r="A9" s="275"/>
      <c r="B9" s="97"/>
      <c r="C9" s="85"/>
      <c r="D9" s="85"/>
      <c r="E9" s="86"/>
      <c r="F9" s="86"/>
      <c r="G9" s="86"/>
      <c r="H9" s="86"/>
      <c r="I9" s="242"/>
      <c r="J9" s="85"/>
    </row>
    <row r="10" spans="1:10" s="47" customFormat="1" ht="16" x14ac:dyDescent="0.2">
      <c r="A10" s="275"/>
      <c r="B10" s="97">
        <v>2301</v>
      </c>
      <c r="C10" s="85" t="s">
        <v>851</v>
      </c>
      <c r="D10" s="85" t="s">
        <v>411</v>
      </c>
      <c r="E10" s="86">
        <v>50000</v>
      </c>
      <c r="F10" s="86">
        <v>2.65</v>
      </c>
      <c r="G10" s="86"/>
      <c r="H10" s="86"/>
      <c r="I10" s="242">
        <f>F10+F11</f>
        <v>4.74</v>
      </c>
      <c r="J10" s="85" t="s">
        <v>852</v>
      </c>
    </row>
    <row r="11" spans="1:10" s="47" customFormat="1" ht="16" x14ac:dyDescent="0.2">
      <c r="A11" s="275"/>
      <c r="B11" s="97">
        <v>2301</v>
      </c>
      <c r="C11" s="85" t="s">
        <v>851</v>
      </c>
      <c r="D11" s="85" t="s">
        <v>413</v>
      </c>
      <c r="E11" s="86">
        <v>50000</v>
      </c>
      <c r="F11" s="86">
        <v>2.09</v>
      </c>
      <c r="G11" s="86"/>
      <c r="H11" s="86"/>
      <c r="I11" s="242"/>
      <c r="J11" s="85"/>
    </row>
    <row r="12" spans="1:10" s="47" customFormat="1" ht="16" x14ac:dyDescent="0.2">
      <c r="A12" s="275"/>
      <c r="B12" s="97"/>
      <c r="C12" s="85"/>
      <c r="D12" s="85"/>
      <c r="E12" s="86"/>
      <c r="F12" s="86"/>
      <c r="G12" s="86"/>
      <c r="H12" s="86"/>
      <c r="I12" s="242"/>
      <c r="J12" s="85"/>
    </row>
    <row r="13" spans="1:10" s="47" customFormat="1" ht="16" x14ac:dyDescent="0.2">
      <c r="A13" s="275"/>
      <c r="B13" s="97"/>
      <c r="C13" s="85"/>
      <c r="D13" s="85"/>
      <c r="E13" s="86"/>
      <c r="F13" s="86"/>
      <c r="G13" s="86"/>
      <c r="H13" s="86"/>
      <c r="I13" s="242"/>
      <c r="J13" s="85"/>
    </row>
    <row r="14" spans="1:10" ht="16" x14ac:dyDescent="0.2">
      <c r="A14" s="275"/>
      <c r="B14" s="23"/>
      <c r="C14" s="23"/>
      <c r="D14" s="23"/>
      <c r="E14" s="23"/>
      <c r="F14" s="23"/>
      <c r="G14" s="23"/>
      <c r="H14" s="23"/>
      <c r="I14" s="38"/>
      <c r="J14" s="23"/>
    </row>
    <row r="15" spans="1:10" ht="16" x14ac:dyDescent="0.2">
      <c r="A15" s="275"/>
      <c r="B15" s="275">
        <v>2247</v>
      </c>
      <c r="C15" s="279" t="s">
        <v>632</v>
      </c>
      <c r="D15" s="279" t="s">
        <v>411</v>
      </c>
      <c r="E15" s="280">
        <v>10000</v>
      </c>
      <c r="F15" s="281">
        <v>0</v>
      </c>
      <c r="G15" s="341">
        <v>0.53</v>
      </c>
      <c r="H15" s="282">
        <f>F15+G15</f>
        <v>0.53</v>
      </c>
      <c r="I15" s="499">
        <f>SUM(H15:H16)</f>
        <v>0.95</v>
      </c>
      <c r="J15" s="275"/>
    </row>
    <row r="16" spans="1:10" ht="16" x14ac:dyDescent="0.2">
      <c r="A16" s="275"/>
      <c r="B16" s="275">
        <v>2247</v>
      </c>
      <c r="C16" s="279" t="s">
        <v>632</v>
      </c>
      <c r="D16" s="279" t="s">
        <v>413</v>
      </c>
      <c r="E16" s="280">
        <v>10000</v>
      </c>
      <c r="F16" s="281">
        <v>0.42</v>
      </c>
      <c r="G16" s="281"/>
      <c r="H16" s="282">
        <f>F16</f>
        <v>0.42</v>
      </c>
      <c r="I16" s="367"/>
      <c r="J16" s="275"/>
    </row>
    <row r="17" spans="1:10" ht="16" x14ac:dyDescent="0.2">
      <c r="A17" s="275"/>
      <c r="B17" s="275"/>
      <c r="C17" s="279"/>
      <c r="D17" s="279"/>
      <c r="E17" s="280"/>
      <c r="F17" s="281"/>
      <c r="G17" s="281"/>
      <c r="H17" s="282"/>
      <c r="I17" s="367"/>
      <c r="J17" s="275"/>
    </row>
    <row r="18" spans="1:10" ht="16" x14ac:dyDescent="0.2">
      <c r="A18" s="275"/>
      <c r="B18" s="529">
        <v>2303</v>
      </c>
      <c r="C18" s="279" t="s">
        <v>842</v>
      </c>
      <c r="D18" s="279" t="s">
        <v>411</v>
      </c>
      <c r="E18" s="357">
        <v>10000</v>
      </c>
      <c r="F18" s="281">
        <v>8.02</v>
      </c>
      <c r="G18" s="281"/>
      <c r="H18" s="282"/>
      <c r="I18" s="367">
        <f>F18+F19</f>
        <v>8.44</v>
      </c>
      <c r="J18" s="275" t="s">
        <v>845</v>
      </c>
    </row>
    <row r="19" spans="1:10" ht="16" x14ac:dyDescent="0.2">
      <c r="A19" s="275"/>
      <c r="B19" s="275"/>
      <c r="C19" s="279"/>
      <c r="D19" s="279" t="s">
        <v>413</v>
      </c>
      <c r="E19" s="280">
        <v>10000</v>
      </c>
      <c r="F19" s="281">
        <v>0.42</v>
      </c>
      <c r="G19" s="281"/>
      <c r="H19" s="282"/>
      <c r="I19" s="367"/>
      <c r="J19" s="275"/>
    </row>
    <row r="20" spans="1:10" ht="16" x14ac:dyDescent="0.2">
      <c r="A20" s="275"/>
      <c r="B20" s="275"/>
      <c r="C20" s="279"/>
      <c r="D20" s="279"/>
      <c r="E20" s="280"/>
      <c r="F20" s="281"/>
      <c r="G20" s="281"/>
      <c r="H20" s="282"/>
      <c r="I20" s="367"/>
      <c r="J20" s="275"/>
    </row>
    <row r="21" spans="1:10" ht="16" x14ac:dyDescent="0.2">
      <c r="A21" s="275"/>
      <c r="B21" s="275">
        <v>2261</v>
      </c>
      <c r="C21" s="279" t="s">
        <v>672</v>
      </c>
      <c r="D21" s="279" t="s">
        <v>411</v>
      </c>
      <c r="E21" s="280">
        <v>10000</v>
      </c>
      <c r="F21" s="281">
        <f>H21-G21</f>
        <v>0</v>
      </c>
      <c r="G21" s="281">
        <v>2.0099999999999998</v>
      </c>
      <c r="H21" s="282">
        <v>2.0099999999999998</v>
      </c>
      <c r="I21" s="367">
        <f>SUM(H21:H22)</f>
        <v>2.4299999999999997</v>
      </c>
      <c r="J21" s="275"/>
    </row>
    <row r="22" spans="1:10" ht="16" x14ac:dyDescent="0.2">
      <c r="A22" s="275"/>
      <c r="B22" s="275">
        <v>2261</v>
      </c>
      <c r="C22" s="279" t="s">
        <v>672</v>
      </c>
      <c r="D22" s="279" t="s">
        <v>413</v>
      </c>
      <c r="E22" s="280">
        <v>10000</v>
      </c>
      <c r="F22" s="281">
        <v>0.42</v>
      </c>
      <c r="G22" s="281"/>
      <c r="H22" s="282">
        <f>F22</f>
        <v>0.42</v>
      </c>
      <c r="I22" s="367"/>
      <c r="J22" s="275"/>
    </row>
    <row r="23" spans="1:10" ht="16" x14ac:dyDescent="0.2">
      <c r="A23" s="275"/>
      <c r="B23" s="275"/>
      <c r="C23" s="276"/>
      <c r="D23" s="276"/>
      <c r="E23" s="277"/>
      <c r="F23" s="278"/>
      <c r="G23" s="275"/>
      <c r="H23" s="275"/>
      <c r="I23" s="368"/>
      <c r="J23" s="275"/>
    </row>
    <row r="24" spans="1:10" ht="16" x14ac:dyDescent="0.2">
      <c r="A24" s="63"/>
      <c r="B24" s="75" t="s">
        <v>539</v>
      </c>
      <c r="C24" s="66" t="s">
        <v>198</v>
      </c>
      <c r="D24" s="66" t="s">
        <v>411</v>
      </c>
      <c r="E24" s="78">
        <v>100000</v>
      </c>
      <c r="F24" s="254">
        <v>18.09</v>
      </c>
      <c r="G24" s="342">
        <v>2.0099999999999998</v>
      </c>
      <c r="H24" s="78">
        <f>SUM(F24:G24)</f>
        <v>20.100000000000001</v>
      </c>
      <c r="I24" s="144">
        <f>SUM(H24:H27)</f>
        <v>28.050000000000004</v>
      </c>
      <c r="J24" s="23"/>
    </row>
    <row r="25" spans="1:10" ht="16" x14ac:dyDescent="0.2">
      <c r="A25" s="63"/>
      <c r="B25" s="75" t="s">
        <v>539</v>
      </c>
      <c r="C25" s="66" t="s">
        <v>198</v>
      </c>
      <c r="D25" s="66" t="s">
        <v>412</v>
      </c>
      <c r="E25" s="78">
        <v>10000</v>
      </c>
      <c r="F25" s="109">
        <v>3.42</v>
      </c>
      <c r="G25" s="144"/>
      <c r="H25" s="78">
        <f>F25</f>
        <v>3.42</v>
      </c>
      <c r="I25" s="144"/>
      <c r="J25" s="23"/>
    </row>
    <row r="26" spans="1:10" ht="16" x14ac:dyDescent="0.2">
      <c r="A26" s="63"/>
      <c r="B26" s="75" t="s">
        <v>539</v>
      </c>
      <c r="C26" s="66" t="s">
        <v>198</v>
      </c>
      <c r="D26" s="66" t="s">
        <v>413</v>
      </c>
      <c r="E26" s="78">
        <v>100000</v>
      </c>
      <c r="F26" s="109">
        <v>4.18</v>
      </c>
      <c r="G26" s="144"/>
      <c r="H26" s="78">
        <f>F26</f>
        <v>4.18</v>
      </c>
      <c r="I26" s="144"/>
      <c r="J26" s="23"/>
    </row>
    <row r="27" spans="1:10" ht="16" x14ac:dyDescent="0.2">
      <c r="A27" s="63"/>
      <c r="B27" s="75" t="s">
        <v>539</v>
      </c>
      <c r="C27" s="66" t="s">
        <v>198</v>
      </c>
      <c r="D27" s="66" t="s">
        <v>414</v>
      </c>
      <c r="E27" s="78">
        <v>10000</v>
      </c>
      <c r="F27" s="109">
        <v>0.35</v>
      </c>
      <c r="G27" s="144"/>
      <c r="H27" s="78">
        <f>F27</f>
        <v>0.35</v>
      </c>
      <c r="I27" s="144"/>
      <c r="J27" s="23"/>
    </row>
    <row r="28" spans="1:10" ht="16" x14ac:dyDescent="0.2">
      <c r="A28" s="63"/>
      <c r="B28" s="75"/>
      <c r="C28" s="66"/>
      <c r="D28" s="66"/>
      <c r="E28" s="79"/>
      <c r="F28" s="109"/>
      <c r="H28" s="78"/>
      <c r="I28" s="144"/>
      <c r="J28" s="23"/>
    </row>
    <row r="29" spans="1:10" ht="16" x14ac:dyDescent="0.2">
      <c r="A29" s="63"/>
      <c r="B29" s="75" t="s">
        <v>718</v>
      </c>
      <c r="C29" s="23" t="s">
        <v>733</v>
      </c>
      <c r="D29" s="66" t="s">
        <v>411</v>
      </c>
      <c r="E29" s="79">
        <v>100000</v>
      </c>
      <c r="F29" s="109">
        <f>H29-G29</f>
        <v>8.19</v>
      </c>
      <c r="G29" s="144">
        <v>0.91</v>
      </c>
      <c r="H29" s="78">
        <v>9.1</v>
      </c>
      <c r="I29" s="366">
        <f>SUM(H29:H30)</f>
        <v>17.46</v>
      </c>
      <c r="J29" s="23"/>
    </row>
    <row r="30" spans="1:10" ht="16" x14ac:dyDescent="0.2">
      <c r="A30" s="63"/>
      <c r="B30" s="75" t="s">
        <v>718</v>
      </c>
      <c r="C30" s="23" t="s">
        <v>733</v>
      </c>
      <c r="D30" s="66" t="s">
        <v>413</v>
      </c>
      <c r="E30" s="79">
        <v>200000</v>
      </c>
      <c r="F30" s="109">
        <v>8.36</v>
      </c>
      <c r="G30" s="144"/>
      <c r="H30" s="78">
        <v>8.36</v>
      </c>
      <c r="I30" s="144"/>
      <c r="J30" s="23"/>
    </row>
    <row r="31" spans="1:10" ht="16" x14ac:dyDescent="0.2">
      <c r="A31" s="63"/>
      <c r="B31" s="75"/>
      <c r="C31" s="66"/>
      <c r="D31" s="66"/>
      <c r="E31" s="79"/>
      <c r="F31" s="109"/>
      <c r="G31" s="144"/>
      <c r="H31" s="78"/>
      <c r="I31" s="144"/>
      <c r="J31" s="23"/>
    </row>
    <row r="32" spans="1:10" ht="16" x14ac:dyDescent="0.2">
      <c r="A32" s="63"/>
      <c r="B32" s="75" t="s">
        <v>542</v>
      </c>
      <c r="C32" s="66" t="s">
        <v>89</v>
      </c>
      <c r="D32" s="66" t="s">
        <v>411</v>
      </c>
      <c r="E32" s="79">
        <v>10000</v>
      </c>
      <c r="F32" s="109">
        <v>0</v>
      </c>
      <c r="G32" s="144">
        <f>H32-F32</f>
        <v>5.0199999999999996</v>
      </c>
      <c r="H32" s="78">
        <v>5.0199999999999996</v>
      </c>
      <c r="I32" s="144">
        <f>SUM(H32)</f>
        <v>5.0199999999999996</v>
      </c>
      <c r="J32" s="23"/>
    </row>
    <row r="33" spans="1:10" ht="16" x14ac:dyDescent="0.2">
      <c r="A33" s="63"/>
      <c r="B33" s="75"/>
      <c r="C33" s="66"/>
      <c r="D33" s="66"/>
      <c r="E33" s="79"/>
      <c r="F33" s="78"/>
      <c r="G33" s="78"/>
      <c r="H33" s="78"/>
      <c r="I33" s="144"/>
      <c r="J33" s="23"/>
    </row>
    <row r="34" spans="1:10" ht="16" x14ac:dyDescent="0.2">
      <c r="A34" s="63"/>
      <c r="B34" s="75"/>
      <c r="C34" s="66"/>
      <c r="D34" s="66"/>
      <c r="E34" s="79"/>
      <c r="F34" s="78"/>
      <c r="G34" s="78"/>
      <c r="H34" s="78"/>
      <c r="I34" s="144"/>
      <c r="J34" s="23"/>
    </row>
    <row r="35" spans="1:10" ht="16" x14ac:dyDescent="0.2">
      <c r="A35" s="63"/>
      <c r="B35" s="75" t="s">
        <v>543</v>
      </c>
      <c r="C35" s="66" t="s">
        <v>138</v>
      </c>
      <c r="D35" s="66" t="s">
        <v>411</v>
      </c>
      <c r="E35" s="78">
        <v>10000</v>
      </c>
      <c r="F35" s="78">
        <v>0</v>
      </c>
      <c r="G35" s="78">
        <f>H35-F35</f>
        <v>2.0099999999999998</v>
      </c>
      <c r="H35" s="78">
        <v>2.0099999999999998</v>
      </c>
      <c r="I35" s="144">
        <f>SUM(H35:H36)</f>
        <v>2.4299999999999997</v>
      </c>
      <c r="J35" s="23"/>
    </row>
    <row r="36" spans="1:10" ht="16" x14ac:dyDescent="0.2">
      <c r="A36" s="63"/>
      <c r="B36" s="75" t="s">
        <v>543</v>
      </c>
      <c r="C36" s="66" t="s">
        <v>138</v>
      </c>
      <c r="D36" s="66" t="s">
        <v>413</v>
      </c>
      <c r="E36" s="78">
        <v>10000</v>
      </c>
      <c r="F36" s="78"/>
      <c r="G36" s="78"/>
      <c r="H36" s="78">
        <v>0.42</v>
      </c>
      <c r="I36" s="144"/>
      <c r="J36" s="23"/>
    </row>
    <row r="37" spans="1:10" ht="16" x14ac:dyDescent="0.2">
      <c r="A37" s="63"/>
      <c r="B37" s="75"/>
      <c r="C37" s="66"/>
      <c r="D37" s="66"/>
      <c r="E37" s="78"/>
      <c r="F37" s="78"/>
      <c r="G37" s="78"/>
      <c r="H37" s="78"/>
      <c r="I37" s="144"/>
      <c r="J37" s="23"/>
    </row>
    <row r="38" spans="1:10" ht="16" x14ac:dyDescent="0.2">
      <c r="A38" s="63"/>
      <c r="B38" s="75" t="s">
        <v>777</v>
      </c>
      <c r="C38" s="66" t="s">
        <v>776</v>
      </c>
      <c r="D38" s="66" t="s">
        <v>411</v>
      </c>
      <c r="E38" s="78">
        <v>10000</v>
      </c>
      <c r="F38" s="78">
        <v>0</v>
      </c>
      <c r="G38" s="78">
        <v>0.46</v>
      </c>
      <c r="H38" s="78">
        <f>SUM(F38:G38)</f>
        <v>0.46</v>
      </c>
      <c r="I38" s="144">
        <f>SUM(H38:H39)</f>
        <v>0.88</v>
      </c>
      <c r="J38" s="23" t="s">
        <v>846</v>
      </c>
    </row>
    <row r="39" spans="1:10" ht="16" x14ac:dyDescent="0.2">
      <c r="A39" s="63"/>
      <c r="B39" s="75" t="s">
        <v>777</v>
      </c>
      <c r="C39" s="66" t="s">
        <v>776</v>
      </c>
      <c r="D39" s="66" t="s">
        <v>413</v>
      </c>
      <c r="E39" s="78">
        <v>10000</v>
      </c>
      <c r="F39" s="78">
        <v>0.42</v>
      </c>
      <c r="G39" s="78"/>
      <c r="H39" s="78">
        <f>F39</f>
        <v>0.42</v>
      </c>
      <c r="I39" s="144"/>
      <c r="J39" s="23"/>
    </row>
    <row r="40" spans="1:10" ht="16" x14ac:dyDescent="0.2">
      <c r="A40" s="63"/>
      <c r="B40" s="75"/>
      <c r="C40" s="66"/>
      <c r="D40" s="66"/>
      <c r="E40" s="78"/>
      <c r="F40" s="78"/>
      <c r="G40" s="78"/>
      <c r="H40" s="78"/>
      <c r="I40" s="144"/>
      <c r="J40" s="23"/>
    </row>
    <row r="41" spans="1:10" ht="16" x14ac:dyDescent="0.2">
      <c r="A41" s="63"/>
      <c r="B41" s="75" t="s">
        <v>711</v>
      </c>
      <c r="C41" s="66" t="s">
        <v>703</v>
      </c>
      <c r="D41" s="66" t="s">
        <v>411</v>
      </c>
      <c r="E41" s="78">
        <v>10000</v>
      </c>
      <c r="F41" s="78">
        <v>0</v>
      </c>
      <c r="G41" s="78">
        <f>H41-F41</f>
        <v>0.66</v>
      </c>
      <c r="H41" s="78">
        <v>0.66</v>
      </c>
      <c r="I41" s="144">
        <f>H41</f>
        <v>0.66</v>
      </c>
      <c r="J41" s="23"/>
    </row>
    <row r="42" spans="1:10" ht="16" x14ac:dyDescent="0.2">
      <c r="A42" s="63"/>
      <c r="B42" s="75"/>
      <c r="C42" s="66"/>
      <c r="D42" s="66"/>
      <c r="E42" s="79"/>
      <c r="F42" s="78"/>
      <c r="G42" s="78"/>
      <c r="H42" s="78"/>
      <c r="I42" s="144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411</v>
      </c>
      <c r="E43" s="78">
        <v>100000</v>
      </c>
      <c r="F43" s="109">
        <f>H43-G43</f>
        <v>18.090000000000003</v>
      </c>
      <c r="G43" s="144">
        <v>2.0099999999999998</v>
      </c>
      <c r="H43" s="78">
        <v>20.100000000000001</v>
      </c>
      <c r="I43" s="144">
        <f>SUM(H43:H48)</f>
        <v>66.3</v>
      </c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417</v>
      </c>
      <c r="E44" s="78">
        <v>50000</v>
      </c>
      <c r="F44" s="109">
        <v>33.85</v>
      </c>
      <c r="G44" s="144"/>
      <c r="H44" s="78">
        <f>F44</f>
        <v>33.85</v>
      </c>
      <c r="I44" s="144"/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412</v>
      </c>
      <c r="E45" s="79">
        <v>10000</v>
      </c>
      <c r="F45" s="109">
        <v>3.42</v>
      </c>
      <c r="G45" s="144"/>
      <c r="H45" s="78">
        <f>F45</f>
        <v>3.42</v>
      </c>
      <c r="I45" s="144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413</v>
      </c>
      <c r="E46" s="79">
        <v>100000</v>
      </c>
      <c r="F46" s="109">
        <v>4.18</v>
      </c>
      <c r="G46" s="144"/>
      <c r="H46" s="78">
        <f>F46</f>
        <v>4.18</v>
      </c>
      <c r="I46" s="144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418</v>
      </c>
      <c r="E47" s="78">
        <v>100000</v>
      </c>
      <c r="F47" s="109">
        <v>4.4000000000000004</v>
      </c>
      <c r="G47" s="144"/>
      <c r="H47" s="78">
        <f>F47</f>
        <v>4.4000000000000004</v>
      </c>
      <c r="I47" s="144"/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414</v>
      </c>
      <c r="E48" s="79">
        <v>10000</v>
      </c>
      <c r="F48" s="109">
        <v>0.35</v>
      </c>
      <c r="G48" s="144"/>
      <c r="H48" s="78">
        <f>F48</f>
        <v>0.35</v>
      </c>
      <c r="I48" s="144"/>
      <c r="J48" s="23"/>
    </row>
    <row r="49" spans="1:10" ht="16" x14ac:dyDescent="0.2">
      <c r="A49" s="63"/>
      <c r="B49" s="75"/>
      <c r="C49" s="66"/>
      <c r="D49" s="66"/>
      <c r="E49" s="79"/>
      <c r="F49" s="109"/>
      <c r="G49" s="144"/>
      <c r="H49" s="78"/>
      <c r="I49" s="144"/>
      <c r="J49" s="23"/>
    </row>
    <row r="50" spans="1:10" ht="16" x14ac:dyDescent="0.2">
      <c r="A50" s="63"/>
      <c r="B50" s="75" t="s">
        <v>545</v>
      </c>
      <c r="C50" s="66" t="s">
        <v>217</v>
      </c>
      <c r="D50" s="66" t="s">
        <v>411</v>
      </c>
      <c r="E50" s="78">
        <v>240000</v>
      </c>
      <c r="F50" s="109">
        <f>H50-G50</f>
        <v>20.93</v>
      </c>
      <c r="G50" s="144">
        <v>0.91</v>
      </c>
      <c r="H50" s="78">
        <v>21.84</v>
      </c>
      <c r="I50" s="144">
        <f>SUM(H50:H51)</f>
        <v>22.26</v>
      </c>
      <c r="J50" s="23"/>
    </row>
    <row r="51" spans="1:10" ht="16" x14ac:dyDescent="0.2">
      <c r="A51" s="63"/>
      <c r="B51" s="75" t="s">
        <v>545</v>
      </c>
      <c r="C51" s="66" t="s">
        <v>217</v>
      </c>
      <c r="D51" s="66" t="s">
        <v>413</v>
      </c>
      <c r="E51" s="78">
        <v>10000</v>
      </c>
      <c r="F51" s="109">
        <v>0.42</v>
      </c>
      <c r="G51" s="144"/>
      <c r="H51" s="78">
        <f>F51</f>
        <v>0.42</v>
      </c>
      <c r="I51" s="144"/>
      <c r="J51" s="23"/>
    </row>
    <row r="52" spans="1:10" ht="16" x14ac:dyDescent="0.2">
      <c r="A52" s="63"/>
      <c r="B52" s="75"/>
      <c r="C52" s="66"/>
      <c r="D52" s="66"/>
      <c r="E52" s="78"/>
      <c r="F52" s="109"/>
      <c r="G52" s="144"/>
      <c r="H52" s="78"/>
      <c r="I52" s="144"/>
      <c r="J52" s="23"/>
    </row>
    <row r="53" spans="1:10" ht="16" x14ac:dyDescent="0.2">
      <c r="A53" s="63"/>
      <c r="B53" s="75" t="s">
        <v>869</v>
      </c>
      <c r="C53" s="66" t="s">
        <v>843</v>
      </c>
      <c r="D53" s="66" t="s">
        <v>411</v>
      </c>
      <c r="E53" s="78">
        <v>10000</v>
      </c>
      <c r="F53" s="109">
        <v>0.91</v>
      </c>
      <c r="G53" s="144"/>
      <c r="H53" s="78"/>
      <c r="I53" s="144">
        <f>F53+F54</f>
        <v>1.33</v>
      </c>
      <c r="J53" s="23" t="s">
        <v>847</v>
      </c>
    </row>
    <row r="54" spans="1:10" ht="16" x14ac:dyDescent="0.2">
      <c r="A54" s="63"/>
      <c r="B54" s="97">
        <v>2302</v>
      </c>
      <c r="C54" s="66" t="s">
        <v>843</v>
      </c>
      <c r="D54" s="66" t="s">
        <v>413</v>
      </c>
      <c r="E54" s="78">
        <v>10000</v>
      </c>
      <c r="F54" s="109">
        <v>0.42</v>
      </c>
      <c r="G54" s="144"/>
      <c r="H54" s="78"/>
      <c r="I54" s="144"/>
      <c r="J54" s="23"/>
    </row>
    <row r="55" spans="1:10" ht="16" x14ac:dyDescent="0.2">
      <c r="A55" s="63"/>
      <c r="B55" s="75"/>
      <c r="C55" s="66"/>
      <c r="D55" s="66"/>
      <c r="E55" s="78"/>
      <c r="F55" s="109"/>
      <c r="G55" s="144"/>
      <c r="H55" s="78"/>
      <c r="I55" s="144"/>
      <c r="J55" s="23"/>
    </row>
    <row r="56" spans="1:10" ht="16" x14ac:dyDescent="0.2">
      <c r="A56" s="63"/>
      <c r="B56" s="75" t="s">
        <v>817</v>
      </c>
      <c r="C56" s="66" t="s">
        <v>811</v>
      </c>
      <c r="D56" s="66" t="s">
        <v>411</v>
      </c>
      <c r="E56" s="78">
        <v>10000</v>
      </c>
      <c r="F56" s="109">
        <v>0</v>
      </c>
      <c r="G56" s="144">
        <v>0.91</v>
      </c>
      <c r="H56" s="78"/>
      <c r="I56" s="144">
        <f>G56</f>
        <v>0.91</v>
      </c>
      <c r="J56" s="23"/>
    </row>
    <row r="57" spans="1:10" ht="16" x14ac:dyDescent="0.2">
      <c r="A57" s="63"/>
      <c r="B57" s="75"/>
      <c r="C57" s="66"/>
      <c r="D57" s="66"/>
      <c r="E57" s="78"/>
      <c r="F57" s="109"/>
      <c r="G57" s="144"/>
      <c r="H57" s="78"/>
      <c r="I57" s="144"/>
      <c r="J57" s="23"/>
    </row>
    <row r="58" spans="1:10" ht="16" x14ac:dyDescent="0.2">
      <c r="A58" s="63"/>
      <c r="B58" s="75" t="s">
        <v>548</v>
      </c>
      <c r="C58" s="66" t="s">
        <v>178</v>
      </c>
      <c r="D58" s="66" t="s">
        <v>411</v>
      </c>
      <c r="E58" s="79">
        <v>50000</v>
      </c>
      <c r="F58" s="254">
        <v>32.08</v>
      </c>
      <c r="G58" s="342">
        <v>8.02</v>
      </c>
      <c r="H58" s="78">
        <f>SUM(F58:G58)</f>
        <v>40.099999999999994</v>
      </c>
      <c r="I58" s="144">
        <f>SUM(H58:H63)</f>
        <v>99.169999999999987</v>
      </c>
      <c r="J58" s="23"/>
    </row>
    <row r="59" spans="1:10" ht="16" x14ac:dyDescent="0.2">
      <c r="A59" s="63"/>
      <c r="B59" s="75" t="s">
        <v>548</v>
      </c>
      <c r="C59" s="66" t="s">
        <v>178</v>
      </c>
      <c r="D59" s="66" t="s">
        <v>417</v>
      </c>
      <c r="E59" s="79">
        <v>50000</v>
      </c>
      <c r="F59" s="109">
        <v>33.85</v>
      </c>
      <c r="G59" s="144"/>
      <c r="H59" s="78">
        <f>F59</f>
        <v>33.85</v>
      </c>
      <c r="I59" s="144"/>
      <c r="J59" s="23"/>
    </row>
    <row r="60" spans="1:10" ht="16" x14ac:dyDescent="0.2">
      <c r="A60" s="63"/>
      <c r="B60" s="75" t="s">
        <v>548</v>
      </c>
      <c r="C60" s="66" t="s">
        <v>178</v>
      </c>
      <c r="D60" s="66" t="s">
        <v>412</v>
      </c>
      <c r="E60" s="79">
        <v>10000</v>
      </c>
      <c r="F60" s="109">
        <v>3.42</v>
      </c>
      <c r="G60" s="144"/>
      <c r="H60" s="78">
        <f>F60</f>
        <v>3.42</v>
      </c>
      <c r="I60" s="144"/>
      <c r="J60" s="23"/>
    </row>
    <row r="61" spans="1:10" ht="16" x14ac:dyDescent="0.2">
      <c r="A61" s="63"/>
      <c r="B61" s="75" t="s">
        <v>548</v>
      </c>
      <c r="C61" s="66" t="s">
        <v>178</v>
      </c>
      <c r="D61" s="66" t="s">
        <v>413</v>
      </c>
      <c r="E61" s="79">
        <v>250000</v>
      </c>
      <c r="F61" s="109">
        <v>10.45</v>
      </c>
      <c r="G61" s="144"/>
      <c r="H61" s="78">
        <f>F61</f>
        <v>10.45</v>
      </c>
      <c r="I61" s="144"/>
      <c r="J61" s="23"/>
    </row>
    <row r="62" spans="1:10" ht="16" x14ac:dyDescent="0.2">
      <c r="A62" s="63"/>
      <c r="B62" s="75" t="s">
        <v>548</v>
      </c>
      <c r="C62" s="66" t="s">
        <v>178</v>
      </c>
      <c r="D62" s="66" t="s">
        <v>418</v>
      </c>
      <c r="E62" s="78">
        <v>250000</v>
      </c>
      <c r="F62" s="109">
        <v>11</v>
      </c>
      <c r="G62" s="144"/>
      <c r="H62" s="78">
        <f>F62</f>
        <v>11</v>
      </c>
      <c r="I62" s="144"/>
      <c r="J62" s="23"/>
    </row>
    <row r="63" spans="1:10" ht="16" x14ac:dyDescent="0.2">
      <c r="A63" s="63"/>
      <c r="B63" s="75" t="s">
        <v>548</v>
      </c>
      <c r="C63" s="66" t="s">
        <v>178</v>
      </c>
      <c r="D63" s="66" t="s">
        <v>414</v>
      </c>
      <c r="E63" s="79">
        <v>10000</v>
      </c>
      <c r="F63" s="109">
        <v>0.35</v>
      </c>
      <c r="G63" s="144"/>
      <c r="H63" s="78">
        <f>F63</f>
        <v>0.35</v>
      </c>
      <c r="I63" s="144"/>
      <c r="J63" s="23"/>
    </row>
    <row r="64" spans="1:10" ht="16" x14ac:dyDescent="0.2">
      <c r="A64" s="63"/>
      <c r="B64" s="75"/>
      <c r="C64" s="66"/>
      <c r="D64" s="66"/>
      <c r="E64" s="79"/>
      <c r="F64" s="109"/>
      <c r="G64" s="144"/>
      <c r="H64" s="78"/>
      <c r="I64" s="144"/>
      <c r="J64" s="23"/>
    </row>
    <row r="65" spans="1:10" ht="16" x14ac:dyDescent="0.2">
      <c r="A65" s="63"/>
      <c r="B65" s="75" t="s">
        <v>549</v>
      </c>
      <c r="C65" s="66" t="s">
        <v>325</v>
      </c>
      <c r="D65" s="66" t="s">
        <v>411</v>
      </c>
      <c r="E65" s="201">
        <v>500000</v>
      </c>
      <c r="F65" s="109">
        <f>H65-G65</f>
        <v>44.59</v>
      </c>
      <c r="G65" s="144">
        <v>0.91</v>
      </c>
      <c r="H65" s="78">
        <v>45.5</v>
      </c>
      <c r="I65" s="144">
        <f>SUM(H65:H66)</f>
        <v>66.400000000000006</v>
      </c>
      <c r="J65" s="200"/>
    </row>
    <row r="66" spans="1:10" ht="16" x14ac:dyDescent="0.2">
      <c r="A66" s="63"/>
      <c r="B66" s="75" t="s">
        <v>549</v>
      </c>
      <c r="C66" s="66" t="s">
        <v>325</v>
      </c>
      <c r="D66" s="66" t="s">
        <v>413</v>
      </c>
      <c r="E66" s="78">
        <v>500000</v>
      </c>
      <c r="F66" s="109">
        <v>20.9</v>
      </c>
      <c r="G66" s="144"/>
      <c r="H66" s="78">
        <f>F66</f>
        <v>20.9</v>
      </c>
      <c r="I66" s="144"/>
      <c r="J66" s="23"/>
    </row>
    <row r="67" spans="1:10" ht="16" x14ac:dyDescent="0.2">
      <c r="A67" s="63"/>
      <c r="B67" s="75"/>
      <c r="C67" s="66"/>
      <c r="D67" s="66"/>
      <c r="E67" s="78"/>
      <c r="F67" s="109"/>
      <c r="G67" s="144"/>
      <c r="H67" s="78"/>
      <c r="I67" s="144"/>
      <c r="J67" s="23"/>
    </row>
    <row r="68" spans="1:10" ht="16" x14ac:dyDescent="0.2">
      <c r="A68" s="63"/>
      <c r="B68" s="75" t="s">
        <v>550</v>
      </c>
      <c r="C68" s="66" t="s">
        <v>79</v>
      </c>
      <c r="D68" s="66" t="s">
        <v>411</v>
      </c>
      <c r="E68" s="78">
        <v>50000</v>
      </c>
      <c r="F68" s="109">
        <f>H68-G68</f>
        <v>2.6399999999999997</v>
      </c>
      <c r="G68" s="144">
        <v>0.66</v>
      </c>
      <c r="H68" s="78">
        <v>3.3</v>
      </c>
      <c r="I68" s="144">
        <f>SUM(H68:H73)</f>
        <v>24.700000000000003</v>
      </c>
      <c r="J68" s="23"/>
    </row>
    <row r="69" spans="1:10" ht="16" x14ac:dyDescent="0.2">
      <c r="A69" s="63"/>
      <c r="B69" s="75" t="s">
        <v>550</v>
      </c>
      <c r="C69" s="66" t="s">
        <v>79</v>
      </c>
      <c r="D69" s="66" t="s">
        <v>417</v>
      </c>
      <c r="E69" s="78">
        <v>50000</v>
      </c>
      <c r="F69" s="254">
        <v>9.0500000000000007</v>
      </c>
      <c r="G69" s="144"/>
      <c r="H69" s="78">
        <f>F69</f>
        <v>9.0500000000000007</v>
      </c>
      <c r="I69" s="144"/>
      <c r="J69" s="23"/>
    </row>
    <row r="70" spans="1:10" ht="16" x14ac:dyDescent="0.2">
      <c r="A70" s="63"/>
      <c r="B70" s="75" t="s">
        <v>550</v>
      </c>
      <c r="C70" s="66" t="s">
        <v>79</v>
      </c>
      <c r="D70" s="66" t="s">
        <v>412</v>
      </c>
      <c r="E70" s="78">
        <v>10000</v>
      </c>
      <c r="F70" s="109">
        <v>3.42</v>
      </c>
      <c r="G70" s="144"/>
      <c r="H70" s="78">
        <f>F70</f>
        <v>3.42</v>
      </c>
      <c r="I70" s="144"/>
      <c r="J70" s="23"/>
    </row>
    <row r="71" spans="1:10" ht="16" x14ac:dyDescent="0.2">
      <c r="A71" s="63"/>
      <c r="B71" s="75" t="s">
        <v>550</v>
      </c>
      <c r="C71" s="66" t="s">
        <v>79</v>
      </c>
      <c r="D71" s="66" t="s">
        <v>413</v>
      </c>
      <c r="E71" s="78">
        <v>100000</v>
      </c>
      <c r="F71" s="109">
        <v>4.18</v>
      </c>
      <c r="G71" s="144"/>
      <c r="H71" s="78">
        <f>F71</f>
        <v>4.18</v>
      </c>
      <c r="I71" s="144"/>
      <c r="J71" s="23"/>
    </row>
    <row r="72" spans="1:10" ht="16" x14ac:dyDescent="0.2">
      <c r="A72" s="63"/>
      <c r="B72" s="75" t="s">
        <v>550</v>
      </c>
      <c r="C72" s="66" t="s">
        <v>79</v>
      </c>
      <c r="D72" s="66" t="s">
        <v>418</v>
      </c>
      <c r="E72" s="78">
        <v>100000</v>
      </c>
      <c r="F72" s="109">
        <v>4.4000000000000004</v>
      </c>
      <c r="G72" s="144"/>
      <c r="H72" s="78">
        <f>F72</f>
        <v>4.4000000000000004</v>
      </c>
      <c r="I72" s="144"/>
      <c r="J72" s="23"/>
    </row>
    <row r="73" spans="1:10" ht="16" x14ac:dyDescent="0.2">
      <c r="A73" s="63"/>
      <c r="B73" s="75" t="s">
        <v>550</v>
      </c>
      <c r="C73" s="66" t="s">
        <v>79</v>
      </c>
      <c r="D73" s="66" t="s">
        <v>414</v>
      </c>
      <c r="E73" s="79">
        <v>10000</v>
      </c>
      <c r="F73" s="109">
        <v>0.35</v>
      </c>
      <c r="G73" s="144"/>
      <c r="H73" s="78">
        <f>F73</f>
        <v>0.35</v>
      </c>
      <c r="I73" s="144"/>
      <c r="J73" s="23"/>
    </row>
    <row r="74" spans="1:10" ht="16" x14ac:dyDescent="0.2">
      <c r="A74" s="63"/>
      <c r="B74" s="75"/>
      <c r="C74" s="66"/>
      <c r="D74" s="66"/>
      <c r="E74" s="79"/>
      <c r="F74" s="109"/>
      <c r="G74" s="144"/>
      <c r="H74" s="78"/>
      <c r="I74" s="144"/>
      <c r="J74" s="23"/>
    </row>
    <row r="75" spans="1:10" ht="16" x14ac:dyDescent="0.2">
      <c r="A75" s="63"/>
      <c r="B75" s="75" t="s">
        <v>551</v>
      </c>
      <c r="C75" s="66" t="s">
        <v>80</v>
      </c>
      <c r="D75" s="66" t="s">
        <v>411</v>
      </c>
      <c r="E75" s="78">
        <v>300000</v>
      </c>
      <c r="F75" s="78">
        <f>H75-G75</f>
        <v>19.14</v>
      </c>
      <c r="G75" s="78">
        <v>0.66</v>
      </c>
      <c r="H75" s="78">
        <v>19.8</v>
      </c>
      <c r="I75" s="144">
        <f>SUM(H75:H76)</f>
        <v>32.340000000000003</v>
      </c>
      <c r="J75" s="23"/>
    </row>
    <row r="76" spans="1:10" ht="16" x14ac:dyDescent="0.2">
      <c r="A76" s="63"/>
      <c r="B76" s="75" t="s">
        <v>551</v>
      </c>
      <c r="C76" s="66" t="s">
        <v>80</v>
      </c>
      <c r="D76" s="66" t="s">
        <v>413</v>
      </c>
      <c r="E76" s="78">
        <v>300000</v>
      </c>
      <c r="F76" s="78">
        <v>12.54</v>
      </c>
      <c r="G76" s="78"/>
      <c r="H76" s="78">
        <f>F76</f>
        <v>12.54</v>
      </c>
      <c r="I76" s="144"/>
      <c r="J76" s="23"/>
    </row>
    <row r="77" spans="1:10" ht="16" x14ac:dyDescent="0.2">
      <c r="A77" s="63"/>
      <c r="B77" s="257"/>
      <c r="C77" s="167"/>
      <c r="D77" s="66"/>
      <c r="E77" s="78"/>
      <c r="F77" s="78"/>
      <c r="G77" s="78"/>
      <c r="H77" s="78"/>
      <c r="I77" s="144"/>
      <c r="J77" s="23"/>
    </row>
    <row r="78" spans="1:10" ht="16" x14ac:dyDescent="0.2">
      <c r="A78" s="63"/>
      <c r="B78" s="257" t="s">
        <v>899</v>
      </c>
      <c r="C78" s="167" t="s">
        <v>844</v>
      </c>
      <c r="D78" s="66" t="s">
        <v>411</v>
      </c>
      <c r="E78" s="78">
        <v>10000</v>
      </c>
      <c r="F78" s="78"/>
      <c r="G78" s="78">
        <v>0.53</v>
      </c>
      <c r="H78" s="78"/>
      <c r="I78" s="144">
        <f>G78+F79</f>
        <v>0.95</v>
      </c>
      <c r="J78" s="23"/>
    </row>
    <row r="79" spans="1:10" ht="16" x14ac:dyDescent="0.2">
      <c r="A79" s="63"/>
      <c r="B79" s="257" t="s">
        <v>899</v>
      </c>
      <c r="C79" s="167" t="s">
        <v>844</v>
      </c>
      <c r="D79" s="66" t="s">
        <v>413</v>
      </c>
      <c r="E79" s="78">
        <v>10000</v>
      </c>
      <c r="F79" s="78">
        <v>0.42</v>
      </c>
      <c r="G79" s="277"/>
      <c r="H79" s="78"/>
      <c r="I79" s="144"/>
      <c r="J79" s="23"/>
    </row>
    <row r="80" spans="1:10" ht="16" x14ac:dyDescent="0.2">
      <c r="A80" s="63"/>
      <c r="B80" s="257"/>
      <c r="C80" s="167"/>
      <c r="D80" s="66"/>
      <c r="E80" s="79"/>
      <c r="F80" s="78"/>
      <c r="G80" s="78"/>
      <c r="H80" s="78"/>
      <c r="I80" s="144"/>
      <c r="J80" s="23"/>
    </row>
    <row r="81" spans="1:10" ht="16" x14ac:dyDescent="0.2">
      <c r="A81" s="63"/>
      <c r="B81" s="75" t="s">
        <v>552</v>
      </c>
      <c r="C81" s="66" t="s">
        <v>64</v>
      </c>
      <c r="D81" s="66" t="s">
        <v>411</v>
      </c>
      <c r="E81" s="79">
        <v>100000</v>
      </c>
      <c r="F81" s="254">
        <v>27.72</v>
      </c>
      <c r="G81" s="342">
        <v>3.08</v>
      </c>
      <c r="H81" s="78">
        <f>SUM(F81:G81)</f>
        <v>30.799999999999997</v>
      </c>
      <c r="I81" s="144">
        <f>SUM(H81:H85)</f>
        <v>43.15</v>
      </c>
      <c r="J81" s="23"/>
    </row>
    <row r="82" spans="1:10" ht="16" x14ac:dyDescent="0.2">
      <c r="A82" s="63"/>
      <c r="B82" s="75" t="s">
        <v>552</v>
      </c>
      <c r="C82" s="66" t="s">
        <v>64</v>
      </c>
      <c r="D82" s="66" t="s">
        <v>412</v>
      </c>
      <c r="E82" s="79">
        <v>10000</v>
      </c>
      <c r="F82" s="109">
        <v>3.42</v>
      </c>
      <c r="G82" s="144"/>
      <c r="H82" s="78">
        <f>F82</f>
        <v>3.42</v>
      </c>
      <c r="I82" s="144"/>
      <c r="J82" s="23"/>
    </row>
    <row r="83" spans="1:10" ht="16" x14ac:dyDescent="0.2">
      <c r="A83" s="63"/>
      <c r="B83" s="75" t="s">
        <v>552</v>
      </c>
      <c r="C83" s="66" t="s">
        <v>64</v>
      </c>
      <c r="D83" s="66" t="s">
        <v>413</v>
      </c>
      <c r="E83" s="79">
        <v>100000</v>
      </c>
      <c r="F83" s="109">
        <v>4.18</v>
      </c>
      <c r="G83" s="144"/>
      <c r="H83" s="78">
        <f>F83</f>
        <v>4.18</v>
      </c>
      <c r="I83" s="144"/>
      <c r="J83" s="23"/>
    </row>
    <row r="84" spans="1:10" ht="16" x14ac:dyDescent="0.2">
      <c r="A84" s="63"/>
      <c r="B84" s="75" t="s">
        <v>552</v>
      </c>
      <c r="C84" s="66" t="s">
        <v>64</v>
      </c>
      <c r="D84" s="66" t="s">
        <v>418</v>
      </c>
      <c r="E84" s="78">
        <v>100000</v>
      </c>
      <c r="F84" s="109">
        <v>4.4000000000000004</v>
      </c>
      <c r="G84" s="144"/>
      <c r="H84" s="78">
        <f>F84</f>
        <v>4.4000000000000004</v>
      </c>
      <c r="I84" s="144"/>
      <c r="J84" s="23"/>
    </row>
    <row r="85" spans="1:10" ht="16" x14ac:dyDescent="0.2">
      <c r="A85" s="63"/>
      <c r="B85" s="75" t="s">
        <v>552</v>
      </c>
      <c r="C85" s="66" t="s">
        <v>64</v>
      </c>
      <c r="D85" s="66" t="s">
        <v>414</v>
      </c>
      <c r="E85" s="79">
        <v>10000</v>
      </c>
      <c r="F85" s="109">
        <v>0.35</v>
      </c>
      <c r="G85" s="144"/>
      <c r="H85" s="78">
        <f>F85</f>
        <v>0.35</v>
      </c>
      <c r="I85" s="144"/>
      <c r="J85" s="23"/>
    </row>
    <row r="86" spans="1:10" ht="16" x14ac:dyDescent="0.2">
      <c r="A86" s="63"/>
      <c r="B86" s="75"/>
      <c r="C86" s="66"/>
      <c r="D86" s="66"/>
      <c r="E86" s="79"/>
      <c r="F86" s="109"/>
      <c r="G86" s="144"/>
      <c r="H86" s="78"/>
      <c r="I86" s="144"/>
      <c r="J86" s="23"/>
    </row>
    <row r="87" spans="1:10" ht="16" x14ac:dyDescent="0.2">
      <c r="A87" s="63"/>
      <c r="B87" s="75" t="s">
        <v>553</v>
      </c>
      <c r="C87" s="66" t="s">
        <v>218</v>
      </c>
      <c r="D87" s="66" t="s">
        <v>411</v>
      </c>
      <c r="E87" s="79">
        <v>10000</v>
      </c>
      <c r="F87" s="109">
        <v>0</v>
      </c>
      <c r="G87" s="144">
        <f>H87-F87</f>
        <v>3.08</v>
      </c>
      <c r="H87" s="78">
        <v>3.08</v>
      </c>
      <c r="I87" s="144">
        <f>H87</f>
        <v>3.08</v>
      </c>
      <c r="J87" s="23"/>
    </row>
    <row r="88" spans="1:10" ht="16" x14ac:dyDescent="0.2">
      <c r="A88" s="63"/>
      <c r="B88" s="75"/>
      <c r="C88" s="66"/>
      <c r="D88" s="66"/>
      <c r="E88" s="79"/>
      <c r="F88" s="109"/>
      <c r="G88" s="144"/>
      <c r="H88" s="78"/>
      <c r="I88" s="144"/>
      <c r="J88" s="23"/>
    </row>
    <row r="89" spans="1:10" ht="16" x14ac:dyDescent="0.2">
      <c r="A89" s="63"/>
      <c r="B89" s="75" t="s">
        <v>422</v>
      </c>
      <c r="C89" s="66" t="s">
        <v>420</v>
      </c>
      <c r="D89" s="66" t="s">
        <v>411</v>
      </c>
      <c r="E89" s="79">
        <v>10000</v>
      </c>
      <c r="F89" s="109">
        <v>0</v>
      </c>
      <c r="G89" s="342">
        <v>5.0199999999999996</v>
      </c>
      <c r="H89" s="78">
        <f>SUM(F89:G89)</f>
        <v>5.0199999999999996</v>
      </c>
      <c r="I89" s="144">
        <f>SUM(H89:H90)</f>
        <v>7.1099999999999994</v>
      </c>
      <c r="J89" s="23"/>
    </row>
    <row r="90" spans="1:10" ht="16" x14ac:dyDescent="0.2">
      <c r="A90" s="75"/>
      <c r="B90" s="75" t="s">
        <v>422</v>
      </c>
      <c r="C90" s="66" t="s">
        <v>420</v>
      </c>
      <c r="D90" s="66" t="s">
        <v>413</v>
      </c>
      <c r="E90" s="79">
        <v>50000</v>
      </c>
      <c r="F90" s="109">
        <v>2.09</v>
      </c>
      <c r="G90" s="144"/>
      <c r="H90" s="78">
        <f>F90</f>
        <v>2.09</v>
      </c>
      <c r="I90" s="144"/>
      <c r="J90" s="23"/>
    </row>
    <row r="91" spans="1:10" ht="16" x14ac:dyDescent="0.2">
      <c r="A91" s="75"/>
      <c r="B91" s="75"/>
      <c r="C91" s="66"/>
      <c r="D91" s="66"/>
      <c r="E91" s="79"/>
      <c r="F91" s="109"/>
      <c r="G91" s="144"/>
      <c r="H91" s="78"/>
      <c r="I91" s="144"/>
      <c r="J91" s="23"/>
    </row>
    <row r="92" spans="1:10" ht="16" x14ac:dyDescent="0.2">
      <c r="A92" s="75"/>
      <c r="B92" s="75" t="s">
        <v>712</v>
      </c>
      <c r="C92" s="66" t="s">
        <v>706</v>
      </c>
      <c r="D92" s="66" t="s">
        <v>411</v>
      </c>
      <c r="E92" s="79">
        <v>10000</v>
      </c>
      <c r="F92" s="109">
        <v>0</v>
      </c>
      <c r="G92" s="144">
        <f>H92-F92</f>
        <v>0.91</v>
      </c>
      <c r="H92" s="78">
        <v>0.91</v>
      </c>
      <c r="I92" s="144">
        <f>H92</f>
        <v>0.91</v>
      </c>
      <c r="J92" s="23"/>
    </row>
    <row r="93" spans="1:10" ht="16" x14ac:dyDescent="0.2">
      <c r="A93" s="75"/>
      <c r="B93" s="75"/>
      <c r="C93" s="66"/>
      <c r="D93" s="66"/>
      <c r="E93" s="79"/>
      <c r="F93" s="109"/>
      <c r="G93" s="144"/>
      <c r="H93" s="78"/>
      <c r="I93" s="144"/>
      <c r="J93" s="23"/>
    </row>
    <row r="94" spans="1:10" ht="16" x14ac:dyDescent="0.2">
      <c r="A94" s="63"/>
      <c r="B94" s="75" t="s">
        <v>423</v>
      </c>
      <c r="C94" s="66" t="s">
        <v>421</v>
      </c>
      <c r="D94" s="66" t="s">
        <v>411</v>
      </c>
      <c r="E94" s="79">
        <v>200000</v>
      </c>
      <c r="F94" s="109">
        <f>H94-G94</f>
        <v>10.07</v>
      </c>
      <c r="G94" s="144">
        <v>0.53</v>
      </c>
      <c r="H94" s="78">
        <v>10.6</v>
      </c>
      <c r="I94" s="144">
        <f>SUM(H94:H95)</f>
        <v>14.78</v>
      </c>
      <c r="J94" s="23"/>
    </row>
    <row r="95" spans="1:10" ht="16" x14ac:dyDescent="0.2">
      <c r="A95" s="63"/>
      <c r="B95" s="75" t="s">
        <v>423</v>
      </c>
      <c r="C95" s="66" t="s">
        <v>421</v>
      </c>
      <c r="D95" s="66" t="s">
        <v>413</v>
      </c>
      <c r="E95" s="79">
        <v>100000</v>
      </c>
      <c r="F95" s="109">
        <v>4.18</v>
      </c>
      <c r="G95" s="144"/>
      <c r="H95" s="78">
        <f>F95</f>
        <v>4.18</v>
      </c>
      <c r="I95" s="144"/>
      <c r="J95" s="23"/>
    </row>
    <row r="96" spans="1:10" ht="16" x14ac:dyDescent="0.2">
      <c r="A96" s="63"/>
      <c r="B96" s="75"/>
      <c r="C96" s="66"/>
      <c r="D96" s="66"/>
      <c r="E96" s="79"/>
      <c r="F96" s="109"/>
      <c r="G96" s="144"/>
      <c r="H96" s="78"/>
      <c r="I96" s="144"/>
      <c r="J96" s="23"/>
    </row>
    <row r="97" spans="1:10" ht="16" x14ac:dyDescent="0.2">
      <c r="A97" s="75"/>
      <c r="B97" s="75" t="s">
        <v>794</v>
      </c>
      <c r="C97" s="66" t="s">
        <v>791</v>
      </c>
      <c r="D97" s="66" t="s">
        <v>411</v>
      </c>
      <c r="E97" s="78">
        <v>10000</v>
      </c>
      <c r="F97" s="78">
        <v>0</v>
      </c>
      <c r="G97" s="78">
        <v>0.91</v>
      </c>
      <c r="H97" s="78">
        <f>F97+G97</f>
        <v>0.91</v>
      </c>
      <c r="I97" s="144">
        <f>H97</f>
        <v>0.91</v>
      </c>
      <c r="J97" s="23"/>
    </row>
    <row r="98" spans="1:10" ht="16" x14ac:dyDescent="0.2">
      <c r="A98" s="63"/>
      <c r="B98" s="75"/>
      <c r="C98" s="66"/>
      <c r="D98" s="66"/>
      <c r="E98" s="79"/>
      <c r="F98" s="109"/>
      <c r="G98" s="144"/>
      <c r="H98" s="78"/>
      <c r="I98" s="144"/>
      <c r="J98" s="23"/>
    </row>
    <row r="99" spans="1:10" ht="16" x14ac:dyDescent="0.2">
      <c r="A99" s="63"/>
      <c r="B99" s="75" t="s">
        <v>766</v>
      </c>
      <c r="C99" s="66" t="s">
        <v>765</v>
      </c>
      <c r="D99" s="66" t="s">
        <v>411</v>
      </c>
      <c r="E99" s="78">
        <v>10000</v>
      </c>
      <c r="F99" s="78">
        <v>0</v>
      </c>
      <c r="G99" s="78">
        <v>0.66</v>
      </c>
      <c r="H99" s="78">
        <f>SUM(F99:G99)</f>
        <v>0.66</v>
      </c>
      <c r="I99" s="144">
        <f>SUM(H99:H102)</f>
        <v>4.8499999999999996</v>
      </c>
      <c r="J99" s="23"/>
    </row>
    <row r="100" spans="1:10" ht="16" x14ac:dyDescent="0.2">
      <c r="A100" s="63"/>
      <c r="B100" s="75" t="s">
        <v>766</v>
      </c>
      <c r="C100" s="66" t="s">
        <v>765</v>
      </c>
      <c r="D100" s="66" t="s">
        <v>412</v>
      </c>
      <c r="E100" s="78">
        <v>10000</v>
      </c>
      <c r="F100" s="78"/>
      <c r="G100" s="78">
        <v>3.42</v>
      </c>
      <c r="H100" s="78">
        <f>G100</f>
        <v>3.42</v>
      </c>
      <c r="I100" s="144"/>
      <c r="J100" s="23"/>
    </row>
    <row r="101" spans="1:10" ht="16" x14ac:dyDescent="0.2">
      <c r="A101" s="63"/>
      <c r="B101" s="75" t="s">
        <v>766</v>
      </c>
      <c r="C101" s="66" t="s">
        <v>765</v>
      </c>
      <c r="D101" s="66" t="s">
        <v>413</v>
      </c>
      <c r="E101" s="78">
        <v>10000</v>
      </c>
      <c r="F101" s="78"/>
      <c r="G101" s="78">
        <v>0.42</v>
      </c>
      <c r="H101" s="78">
        <f>G101</f>
        <v>0.42</v>
      </c>
      <c r="I101" s="144"/>
      <c r="J101" s="23"/>
    </row>
    <row r="102" spans="1:10" ht="16" x14ac:dyDescent="0.2">
      <c r="A102" s="63"/>
      <c r="B102" s="75" t="s">
        <v>766</v>
      </c>
      <c r="C102" s="66" t="s">
        <v>765</v>
      </c>
      <c r="D102" s="66" t="s">
        <v>414</v>
      </c>
      <c r="E102" s="78">
        <v>10000</v>
      </c>
      <c r="F102" s="78"/>
      <c r="G102" s="78">
        <v>0.35</v>
      </c>
      <c r="H102" s="78">
        <f>G102</f>
        <v>0.35</v>
      </c>
      <c r="I102" s="144"/>
      <c r="J102" s="23"/>
    </row>
    <row r="103" spans="1:10" ht="16" x14ac:dyDescent="0.2">
      <c r="A103" s="63"/>
      <c r="B103" s="75"/>
      <c r="C103" s="66"/>
      <c r="D103" s="66"/>
      <c r="E103" s="79"/>
      <c r="F103" s="109"/>
      <c r="G103" s="144"/>
      <c r="H103" s="79"/>
      <c r="I103" s="144"/>
      <c r="J103" s="23"/>
    </row>
    <row r="104" spans="1:10" ht="16" x14ac:dyDescent="0.2">
      <c r="A104" s="63"/>
      <c r="B104" s="75" t="s">
        <v>555</v>
      </c>
      <c r="C104" s="66" t="s">
        <v>57</v>
      </c>
      <c r="D104" s="66" t="s">
        <v>411</v>
      </c>
      <c r="E104" s="78">
        <v>40000</v>
      </c>
      <c r="F104" s="109">
        <f>H104-G104</f>
        <v>15.059999999999999</v>
      </c>
      <c r="G104" s="144">
        <v>5.0199999999999996</v>
      </c>
      <c r="H104" s="78">
        <v>20.079999999999998</v>
      </c>
      <c r="I104" s="144">
        <f>SUM(H104:H109)</f>
        <v>44.470000000000006</v>
      </c>
      <c r="J104" s="23"/>
    </row>
    <row r="105" spans="1:10" ht="16" x14ac:dyDescent="0.2">
      <c r="A105" s="63"/>
      <c r="B105" s="75" t="s">
        <v>555</v>
      </c>
      <c r="C105" s="66" t="s">
        <v>57</v>
      </c>
      <c r="D105" s="66" t="s">
        <v>417</v>
      </c>
      <c r="E105" s="79">
        <v>10000</v>
      </c>
      <c r="F105" s="109">
        <v>19.760000000000002</v>
      </c>
      <c r="G105" s="144"/>
      <c r="H105" s="79">
        <f>F105</f>
        <v>19.760000000000002</v>
      </c>
      <c r="I105" s="144"/>
      <c r="J105" s="23"/>
    </row>
    <row r="106" spans="1:10" ht="16" x14ac:dyDescent="0.2">
      <c r="A106" s="63"/>
      <c r="B106" s="75" t="s">
        <v>555</v>
      </c>
      <c r="C106" s="66" t="s">
        <v>57</v>
      </c>
      <c r="D106" s="66" t="s">
        <v>412</v>
      </c>
      <c r="E106" s="79">
        <v>10000</v>
      </c>
      <c r="F106" s="109">
        <v>3.42</v>
      </c>
      <c r="G106" s="144"/>
      <c r="H106" s="79">
        <f>F106</f>
        <v>3.42</v>
      </c>
      <c r="I106" s="144"/>
      <c r="J106" s="23"/>
    </row>
    <row r="107" spans="1:10" ht="16" x14ac:dyDescent="0.2">
      <c r="A107" s="63"/>
      <c r="B107" s="75" t="s">
        <v>555</v>
      </c>
      <c r="C107" s="66" t="s">
        <v>57</v>
      </c>
      <c r="D107" s="66" t="s">
        <v>413</v>
      </c>
      <c r="E107" s="79">
        <v>10000</v>
      </c>
      <c r="F107" s="109">
        <v>0.42</v>
      </c>
      <c r="G107" s="144"/>
      <c r="H107" s="79">
        <f>F107</f>
        <v>0.42</v>
      </c>
      <c r="I107" s="144"/>
      <c r="J107" s="23"/>
    </row>
    <row r="108" spans="1:10" ht="16" x14ac:dyDescent="0.2">
      <c r="A108" s="63"/>
      <c r="B108" s="75" t="s">
        <v>555</v>
      </c>
      <c r="C108" s="66" t="s">
        <v>57</v>
      </c>
      <c r="D108" s="66" t="s">
        <v>418</v>
      </c>
      <c r="E108" s="79">
        <v>10000</v>
      </c>
      <c r="F108" s="109">
        <v>0.44</v>
      </c>
      <c r="G108" s="144"/>
      <c r="H108" s="79">
        <f>F108</f>
        <v>0.44</v>
      </c>
      <c r="I108" s="144"/>
      <c r="J108" s="23"/>
    </row>
    <row r="109" spans="1:10" ht="16" x14ac:dyDescent="0.2">
      <c r="A109" s="63"/>
      <c r="B109" s="75" t="s">
        <v>555</v>
      </c>
      <c r="C109" s="66" t="s">
        <v>57</v>
      </c>
      <c r="D109" s="66" t="s">
        <v>414</v>
      </c>
      <c r="E109" s="79">
        <v>10000</v>
      </c>
      <c r="F109" s="109">
        <v>0.35</v>
      </c>
      <c r="G109" s="144"/>
      <c r="H109" s="79">
        <f>F109</f>
        <v>0.35</v>
      </c>
      <c r="I109" s="144"/>
      <c r="J109" s="23"/>
    </row>
    <row r="110" spans="1:10" ht="16" x14ac:dyDescent="0.2">
      <c r="A110" s="63"/>
      <c r="B110" s="75"/>
      <c r="C110" s="66"/>
      <c r="D110" s="66"/>
      <c r="E110" s="79"/>
      <c r="F110" s="109"/>
      <c r="G110" s="144"/>
      <c r="H110" s="79"/>
      <c r="I110" s="144"/>
      <c r="J110" s="23"/>
    </row>
    <row r="111" spans="1:10" ht="16" x14ac:dyDescent="0.2">
      <c r="A111" s="63"/>
      <c r="B111" s="75" t="s">
        <v>556</v>
      </c>
      <c r="C111" s="66" t="s">
        <v>58</v>
      </c>
      <c r="D111" s="66" t="s">
        <v>411</v>
      </c>
      <c r="E111" s="79">
        <v>10000</v>
      </c>
      <c r="F111" s="109">
        <v>0</v>
      </c>
      <c r="G111" s="144">
        <f>H111-F111</f>
        <v>8.02</v>
      </c>
      <c r="H111" s="79">
        <v>8.02</v>
      </c>
      <c r="I111" s="366">
        <f>H111</f>
        <v>8.02</v>
      </c>
      <c r="J111" s="23"/>
    </row>
    <row r="112" spans="1:10" ht="16" x14ac:dyDescent="0.2">
      <c r="A112" s="63"/>
      <c r="B112" s="75"/>
      <c r="C112" s="66"/>
      <c r="D112" s="66"/>
      <c r="E112" s="79"/>
      <c r="F112" s="109"/>
      <c r="G112" s="144"/>
      <c r="H112" s="79"/>
      <c r="I112" s="144"/>
      <c r="J112" s="23"/>
    </row>
    <row r="113" spans="1:10" ht="16" x14ac:dyDescent="0.2">
      <c r="A113" s="63"/>
      <c r="B113" s="75" t="s">
        <v>558</v>
      </c>
      <c r="C113" s="66" t="s">
        <v>219</v>
      </c>
      <c r="D113" s="66" t="s">
        <v>411</v>
      </c>
      <c r="E113" s="78">
        <v>50000</v>
      </c>
      <c r="F113" s="109">
        <f>H113-G113</f>
        <v>2.6399999999999997</v>
      </c>
      <c r="G113" s="144">
        <v>0.66</v>
      </c>
      <c r="H113" s="78">
        <v>3.3</v>
      </c>
      <c r="I113" s="366">
        <f>SUM(H113:H114)</f>
        <v>7.8999999999999995</v>
      </c>
      <c r="J113" s="23"/>
    </row>
    <row r="114" spans="1:10" ht="16" x14ac:dyDescent="0.2">
      <c r="A114" s="63"/>
      <c r="B114" s="75" t="s">
        <v>558</v>
      </c>
      <c r="C114" s="66" t="s">
        <v>219</v>
      </c>
      <c r="D114" s="66" t="s">
        <v>413</v>
      </c>
      <c r="E114" s="79">
        <v>110000</v>
      </c>
      <c r="F114" s="109">
        <v>4.5999999999999996</v>
      </c>
      <c r="G114" s="144"/>
      <c r="H114" s="79">
        <f>F114</f>
        <v>4.5999999999999996</v>
      </c>
      <c r="I114" s="144"/>
      <c r="J114" s="23"/>
    </row>
    <row r="115" spans="1:10" ht="16" x14ac:dyDescent="0.2">
      <c r="A115" s="63"/>
      <c r="B115" s="75"/>
      <c r="C115" s="66"/>
      <c r="D115" s="66"/>
      <c r="E115" s="79"/>
      <c r="F115" s="109"/>
      <c r="G115" s="144"/>
      <c r="H115" s="79"/>
      <c r="I115" s="144"/>
      <c r="J115" s="23"/>
    </row>
    <row r="116" spans="1:10" ht="16" x14ac:dyDescent="0.2">
      <c r="A116" s="63"/>
      <c r="B116" s="75"/>
      <c r="C116" s="66"/>
      <c r="D116" s="66"/>
      <c r="E116" s="78"/>
      <c r="F116" s="109"/>
      <c r="G116" s="144"/>
      <c r="H116" s="79"/>
      <c r="I116" s="144"/>
      <c r="J116" s="23"/>
    </row>
    <row r="117" spans="1:10" ht="16" x14ac:dyDescent="0.2">
      <c r="A117" s="63"/>
      <c r="B117" s="175" t="s">
        <v>651</v>
      </c>
      <c r="C117" s="66" t="s">
        <v>650</v>
      </c>
      <c r="D117" s="66" t="s">
        <v>411</v>
      </c>
      <c r="E117" s="78">
        <v>250000</v>
      </c>
      <c r="F117" s="78">
        <f>H117-G117</f>
        <v>21.84</v>
      </c>
      <c r="G117" s="78">
        <v>0.91</v>
      </c>
      <c r="H117" s="78">
        <v>22.75</v>
      </c>
      <c r="I117" s="144">
        <f>SUM(H117:H120)</f>
        <v>36.550000000000004</v>
      </c>
      <c r="J117" s="23"/>
    </row>
    <row r="118" spans="1:10" ht="16" x14ac:dyDescent="0.2">
      <c r="A118" s="63"/>
      <c r="B118" s="175" t="s">
        <v>651</v>
      </c>
      <c r="C118" s="66" t="s">
        <v>650</v>
      </c>
      <c r="D118" s="66" t="s">
        <v>412</v>
      </c>
      <c r="E118" s="78">
        <v>10000</v>
      </c>
      <c r="F118" s="109">
        <v>3.42</v>
      </c>
      <c r="G118" s="144"/>
      <c r="H118" s="79">
        <f>F118</f>
        <v>3.42</v>
      </c>
      <c r="I118" s="144"/>
      <c r="J118" s="23"/>
    </row>
    <row r="119" spans="1:10" ht="16" x14ac:dyDescent="0.2">
      <c r="A119" s="63"/>
      <c r="B119" s="175" t="s">
        <v>651</v>
      </c>
      <c r="C119" s="66" t="s">
        <v>650</v>
      </c>
      <c r="D119" s="66" t="s">
        <v>413</v>
      </c>
      <c r="E119" s="78">
        <v>240000</v>
      </c>
      <c r="F119" s="109">
        <v>10.029999999999999</v>
      </c>
      <c r="G119" s="144"/>
      <c r="H119" s="79">
        <f>F119</f>
        <v>10.029999999999999</v>
      </c>
      <c r="I119" s="144"/>
      <c r="J119" s="23"/>
    </row>
    <row r="120" spans="1:10" ht="16" x14ac:dyDescent="0.2">
      <c r="A120" s="63"/>
      <c r="B120" s="175" t="s">
        <v>651</v>
      </c>
      <c r="C120" s="66" t="s">
        <v>650</v>
      </c>
      <c r="D120" s="66" t="s">
        <v>414</v>
      </c>
      <c r="E120" s="78">
        <v>10000</v>
      </c>
      <c r="F120" s="109">
        <v>0.35</v>
      </c>
      <c r="G120" s="144"/>
      <c r="H120" s="79">
        <f>F120</f>
        <v>0.35</v>
      </c>
      <c r="I120" s="144"/>
      <c r="J120" s="23"/>
    </row>
    <row r="121" spans="1:10" ht="16" x14ac:dyDescent="0.2">
      <c r="A121" s="63"/>
      <c r="B121" s="75"/>
      <c r="C121" s="66"/>
      <c r="D121" s="66"/>
      <c r="E121" s="78"/>
      <c r="F121" s="109"/>
      <c r="G121" s="144"/>
      <c r="H121" s="79"/>
      <c r="I121" s="144"/>
      <c r="J121" s="23"/>
    </row>
    <row r="122" spans="1:10" ht="16" x14ac:dyDescent="0.2">
      <c r="A122" s="63"/>
      <c r="B122" s="75" t="s">
        <v>836</v>
      </c>
      <c r="C122" s="66" t="s">
        <v>837</v>
      </c>
      <c r="D122" s="66" t="s">
        <v>411</v>
      </c>
      <c r="E122" s="78">
        <v>10000</v>
      </c>
      <c r="F122" s="109"/>
      <c r="G122" s="144">
        <v>0.66</v>
      </c>
      <c r="H122" s="79"/>
      <c r="I122" s="144">
        <v>1.08</v>
      </c>
      <c r="J122" s="23" t="s">
        <v>838</v>
      </c>
    </row>
    <row r="123" spans="1:10" ht="16" x14ac:dyDescent="0.2">
      <c r="A123" s="63"/>
      <c r="B123" s="75"/>
      <c r="C123" s="66" t="s">
        <v>837</v>
      </c>
      <c r="D123" s="66" t="s">
        <v>413</v>
      </c>
      <c r="E123" s="78">
        <v>10000</v>
      </c>
      <c r="F123" s="109">
        <v>0.42</v>
      </c>
      <c r="G123" s="144"/>
      <c r="H123" s="79"/>
      <c r="I123" s="144"/>
      <c r="J123" s="23"/>
    </row>
    <row r="124" spans="1:10" ht="16" x14ac:dyDescent="0.2">
      <c r="A124" s="63"/>
      <c r="B124" s="75"/>
      <c r="C124" s="66"/>
      <c r="D124" s="66"/>
      <c r="E124" s="79"/>
      <c r="F124" s="109"/>
      <c r="G124" s="144"/>
      <c r="H124" s="79"/>
      <c r="I124" s="144"/>
      <c r="J124" s="23"/>
    </row>
    <row r="125" spans="1:10" ht="16" x14ac:dyDescent="0.2">
      <c r="A125" s="63"/>
      <c r="B125" s="75" t="s">
        <v>561</v>
      </c>
      <c r="C125" s="66" t="s">
        <v>424</v>
      </c>
      <c r="D125" s="66" t="s">
        <v>411</v>
      </c>
      <c r="E125" s="79">
        <v>10000</v>
      </c>
      <c r="F125" s="109">
        <v>0</v>
      </c>
      <c r="G125" s="144">
        <f>H125-F125</f>
        <v>0.66</v>
      </c>
      <c r="H125" s="79">
        <v>0.66</v>
      </c>
      <c r="I125" s="144">
        <f>SUM(H125:H126)</f>
        <v>1.08</v>
      </c>
      <c r="J125" s="23"/>
    </row>
    <row r="126" spans="1:10" ht="16" x14ac:dyDescent="0.2">
      <c r="A126" s="63"/>
      <c r="B126" s="75" t="s">
        <v>561</v>
      </c>
      <c r="C126" s="66" t="s">
        <v>424</v>
      </c>
      <c r="D126" s="66" t="s">
        <v>413</v>
      </c>
      <c r="E126" s="78">
        <v>10000</v>
      </c>
      <c r="F126" s="78">
        <v>0.42</v>
      </c>
      <c r="G126" s="78"/>
      <c r="H126" s="78">
        <f>F126</f>
        <v>0.42</v>
      </c>
      <c r="I126" s="144"/>
      <c r="J126" s="23"/>
    </row>
    <row r="127" spans="1:10" ht="16" x14ac:dyDescent="0.2">
      <c r="A127" s="63"/>
      <c r="B127" s="75"/>
      <c r="C127" s="66"/>
      <c r="D127" s="66"/>
      <c r="E127" s="79"/>
      <c r="F127" s="109"/>
      <c r="G127" s="144"/>
      <c r="H127" s="79"/>
      <c r="I127" s="144"/>
      <c r="J127" s="23"/>
    </row>
    <row r="128" spans="1:10" ht="16" x14ac:dyDescent="0.2">
      <c r="A128" s="63"/>
      <c r="B128" s="75" t="s">
        <v>562</v>
      </c>
      <c r="C128" s="66" t="s">
        <v>233</v>
      </c>
      <c r="D128" s="66" t="s">
        <v>411</v>
      </c>
      <c r="E128" s="78">
        <v>10000</v>
      </c>
      <c r="F128" s="109">
        <v>0</v>
      </c>
      <c r="G128" s="144">
        <f>H128-F128</f>
        <v>5.0199999999999996</v>
      </c>
      <c r="H128" s="78">
        <v>5.0199999999999996</v>
      </c>
      <c r="I128" s="144">
        <f>SUM(H128:H131)</f>
        <v>12.969999999999999</v>
      </c>
      <c r="J128" s="211"/>
    </row>
    <row r="129" spans="1:10" ht="16" x14ac:dyDescent="0.2">
      <c r="A129" s="63"/>
      <c r="B129" s="75" t="s">
        <v>562</v>
      </c>
      <c r="C129" s="66" t="s">
        <v>233</v>
      </c>
      <c r="D129" s="66" t="s">
        <v>412</v>
      </c>
      <c r="E129" s="79">
        <v>10000</v>
      </c>
      <c r="F129" s="109">
        <v>3.42</v>
      </c>
      <c r="G129" s="144"/>
      <c r="H129" s="79">
        <f>F129</f>
        <v>3.42</v>
      </c>
      <c r="I129" s="144"/>
      <c r="J129" s="23"/>
    </row>
    <row r="130" spans="1:10" ht="16" x14ac:dyDescent="0.2">
      <c r="A130" s="63"/>
      <c r="B130" s="75" t="s">
        <v>562</v>
      </c>
      <c r="C130" s="66" t="s">
        <v>233</v>
      </c>
      <c r="D130" s="66" t="s">
        <v>413</v>
      </c>
      <c r="E130" s="79">
        <v>100000</v>
      </c>
      <c r="F130" s="109">
        <v>4.18</v>
      </c>
      <c r="G130" s="144"/>
      <c r="H130" s="79">
        <f>F130</f>
        <v>4.18</v>
      </c>
      <c r="I130" s="144"/>
      <c r="J130" s="23"/>
    </row>
    <row r="131" spans="1:10" ht="16" x14ac:dyDescent="0.2">
      <c r="A131" s="63"/>
      <c r="B131" s="75" t="s">
        <v>562</v>
      </c>
      <c r="C131" s="66" t="s">
        <v>233</v>
      </c>
      <c r="D131" s="66" t="s">
        <v>414</v>
      </c>
      <c r="E131" s="79">
        <v>10000</v>
      </c>
      <c r="F131" s="109">
        <v>0.35</v>
      </c>
      <c r="G131" s="144"/>
      <c r="H131" s="79">
        <f>F131</f>
        <v>0.35</v>
      </c>
      <c r="I131" s="144"/>
      <c r="J131" s="23"/>
    </row>
    <row r="132" spans="1:10" ht="16" x14ac:dyDescent="0.2">
      <c r="A132" s="63"/>
      <c r="B132" s="75"/>
      <c r="C132" s="66"/>
      <c r="D132" s="66"/>
      <c r="E132" s="79"/>
      <c r="F132" s="109"/>
      <c r="G132" s="144"/>
      <c r="H132" s="79"/>
      <c r="I132" s="144"/>
      <c r="J132" s="23"/>
    </row>
    <row r="133" spans="1:10" ht="16" x14ac:dyDescent="0.2">
      <c r="A133" s="63"/>
      <c r="B133" s="75" t="s">
        <v>563</v>
      </c>
      <c r="C133" s="66" t="s">
        <v>234</v>
      </c>
      <c r="D133" s="66" t="s">
        <v>411</v>
      </c>
      <c r="E133" s="78">
        <v>10000</v>
      </c>
      <c r="F133" s="78">
        <v>0</v>
      </c>
      <c r="G133" s="78">
        <f>H133-F133</f>
        <v>14.08</v>
      </c>
      <c r="H133" s="78">
        <v>14.08</v>
      </c>
      <c r="I133" s="144">
        <f>H133</f>
        <v>14.08</v>
      </c>
      <c r="J133" s="23"/>
    </row>
    <row r="134" spans="1:10" ht="16" x14ac:dyDescent="0.2">
      <c r="A134" s="63"/>
      <c r="B134" s="258"/>
      <c r="C134" s="44"/>
      <c r="D134" s="44"/>
      <c r="E134" s="165"/>
      <c r="F134" s="252"/>
      <c r="G134" s="144"/>
      <c r="H134" s="79"/>
      <c r="I134" s="144"/>
      <c r="J134" s="23"/>
    </row>
    <row r="135" spans="1:10" ht="16" x14ac:dyDescent="0.2">
      <c r="A135" s="63"/>
      <c r="B135" s="75" t="s">
        <v>564</v>
      </c>
      <c r="C135" s="168" t="s">
        <v>330</v>
      </c>
      <c r="D135" s="168" t="s">
        <v>411</v>
      </c>
      <c r="E135" s="169">
        <v>200000</v>
      </c>
      <c r="F135" s="254">
        <v>23.94</v>
      </c>
      <c r="G135" s="342">
        <v>1.26</v>
      </c>
      <c r="H135" s="343">
        <f>SUM(F135:G135)</f>
        <v>25.200000000000003</v>
      </c>
      <c r="I135" s="144">
        <f>SUM(H135:H140)</f>
        <v>32.660000000000004</v>
      </c>
      <c r="J135" s="23"/>
    </row>
    <row r="136" spans="1:10" ht="16" x14ac:dyDescent="0.2">
      <c r="A136" s="63"/>
      <c r="B136" s="75" t="s">
        <v>564</v>
      </c>
      <c r="C136" s="168" t="s">
        <v>330</v>
      </c>
      <c r="D136" s="168" t="s">
        <v>417</v>
      </c>
      <c r="E136" s="169">
        <v>10000</v>
      </c>
      <c r="F136" s="254">
        <v>2.83</v>
      </c>
      <c r="G136" s="144"/>
      <c r="H136" s="343">
        <f>F136</f>
        <v>2.83</v>
      </c>
      <c r="I136" s="144"/>
      <c r="J136" s="23"/>
    </row>
    <row r="137" spans="1:10" ht="16" x14ac:dyDescent="0.2">
      <c r="A137" s="63"/>
      <c r="B137" s="75" t="s">
        <v>564</v>
      </c>
      <c r="C137" s="168" t="s">
        <v>330</v>
      </c>
      <c r="D137" s="168" t="s">
        <v>412</v>
      </c>
      <c r="E137" s="169">
        <v>10000</v>
      </c>
      <c r="F137" s="109">
        <v>3.42</v>
      </c>
      <c r="G137" s="144"/>
      <c r="H137" s="78">
        <f>F137</f>
        <v>3.42</v>
      </c>
      <c r="I137" s="144"/>
      <c r="J137" s="23"/>
    </row>
    <row r="138" spans="1:10" ht="16" x14ac:dyDescent="0.2">
      <c r="A138" s="63"/>
      <c r="B138" s="75" t="s">
        <v>564</v>
      </c>
      <c r="C138" s="168" t="s">
        <v>330</v>
      </c>
      <c r="D138" s="168" t="s">
        <v>413</v>
      </c>
      <c r="E138" s="169">
        <v>10000</v>
      </c>
      <c r="F138" s="109">
        <v>0.42</v>
      </c>
      <c r="G138" s="144"/>
      <c r="H138" s="78">
        <f>F138</f>
        <v>0.42</v>
      </c>
      <c r="I138" s="144"/>
    </row>
    <row r="139" spans="1:10" ht="16" x14ac:dyDescent="0.2">
      <c r="A139" s="63"/>
      <c r="B139" s="75" t="s">
        <v>564</v>
      </c>
      <c r="C139" s="168" t="s">
        <v>330</v>
      </c>
      <c r="D139" s="168" t="s">
        <v>418</v>
      </c>
      <c r="E139" s="169">
        <v>10000</v>
      </c>
      <c r="F139" s="253">
        <v>0.44</v>
      </c>
      <c r="G139" s="144"/>
      <c r="H139" s="78">
        <f>F139</f>
        <v>0.44</v>
      </c>
      <c r="I139" s="144"/>
      <c r="J139" s="23"/>
    </row>
    <row r="140" spans="1:10" ht="16" x14ac:dyDescent="0.2">
      <c r="A140" s="63"/>
      <c r="B140" s="75" t="s">
        <v>564</v>
      </c>
      <c r="C140" s="168" t="s">
        <v>330</v>
      </c>
      <c r="D140" s="168" t="s">
        <v>414</v>
      </c>
      <c r="E140" s="169">
        <v>10000</v>
      </c>
      <c r="F140" s="253">
        <v>0.35</v>
      </c>
      <c r="G140" s="144"/>
      <c r="H140" s="78">
        <f>F140</f>
        <v>0.35</v>
      </c>
      <c r="I140" s="144"/>
      <c r="J140" s="23"/>
    </row>
    <row r="141" spans="1:10" ht="16" x14ac:dyDescent="0.2">
      <c r="A141" s="63"/>
      <c r="B141" s="172"/>
      <c r="C141" s="168"/>
      <c r="D141" s="212"/>
      <c r="E141" s="169"/>
      <c r="F141" s="109"/>
      <c r="G141" s="144"/>
      <c r="H141" s="78"/>
      <c r="I141" s="144"/>
      <c r="J141" s="23"/>
    </row>
    <row r="142" spans="1:10" ht="16" x14ac:dyDescent="0.2">
      <c r="A142" s="63"/>
      <c r="B142" s="172" t="s">
        <v>565</v>
      </c>
      <c r="C142" s="168" t="s">
        <v>490</v>
      </c>
      <c r="D142" s="212" t="s">
        <v>411</v>
      </c>
      <c r="E142" s="169">
        <v>10000</v>
      </c>
      <c r="F142" s="109" t="s">
        <v>492</v>
      </c>
      <c r="G142" s="144">
        <v>3.08</v>
      </c>
      <c r="H142" s="78">
        <f>G142</f>
        <v>3.08</v>
      </c>
      <c r="I142" s="144">
        <f>H142</f>
        <v>3.08</v>
      </c>
      <c r="J142" s="23"/>
    </row>
    <row r="143" spans="1:10" ht="16" x14ac:dyDescent="0.2">
      <c r="A143" s="63"/>
      <c r="B143" s="172"/>
      <c r="C143" s="168"/>
      <c r="D143" s="212"/>
      <c r="E143" s="169"/>
      <c r="F143" s="109"/>
      <c r="G143" s="144"/>
      <c r="H143" s="78"/>
      <c r="I143" s="144"/>
      <c r="J143" s="23"/>
    </row>
    <row r="144" spans="1:10" ht="16" x14ac:dyDescent="0.2">
      <c r="A144" s="63"/>
      <c r="B144" s="172"/>
      <c r="C144" s="168"/>
      <c r="D144" s="212"/>
      <c r="E144" s="169"/>
      <c r="F144" s="109"/>
      <c r="G144" s="144"/>
      <c r="H144" s="78"/>
      <c r="I144" s="144"/>
      <c r="J144" s="23"/>
    </row>
    <row r="145" spans="1:10" ht="16" x14ac:dyDescent="0.2">
      <c r="A145" s="63"/>
      <c r="B145" s="75" t="s">
        <v>566</v>
      </c>
      <c r="C145" s="66" t="s">
        <v>25</v>
      </c>
      <c r="D145" s="66" t="s">
        <v>411</v>
      </c>
      <c r="E145" s="79">
        <v>10000</v>
      </c>
      <c r="F145" s="109">
        <v>0</v>
      </c>
      <c r="G145" s="144">
        <f>H145-F145</f>
        <v>3.08</v>
      </c>
      <c r="H145" s="79">
        <v>3.08</v>
      </c>
      <c r="I145" s="144">
        <f>H145</f>
        <v>3.08</v>
      </c>
      <c r="J145" s="23"/>
    </row>
    <row r="146" spans="1:10" ht="16" x14ac:dyDescent="0.2">
      <c r="A146" s="63"/>
      <c r="B146" s="75"/>
      <c r="C146" s="66"/>
      <c r="D146" s="66"/>
      <c r="E146" s="79"/>
      <c r="F146" s="109"/>
      <c r="G146" s="144"/>
      <c r="H146" s="79"/>
      <c r="I146" s="144"/>
      <c r="J146" s="23"/>
    </row>
    <row r="147" spans="1:10" ht="16" x14ac:dyDescent="0.2">
      <c r="A147" s="63"/>
      <c r="B147" s="75" t="s">
        <v>567</v>
      </c>
      <c r="C147" s="66" t="s">
        <v>88</v>
      </c>
      <c r="D147" s="66" t="s">
        <v>411</v>
      </c>
      <c r="E147" s="78">
        <v>250000</v>
      </c>
      <c r="F147" s="109">
        <f>H147-G147</f>
        <v>48.24</v>
      </c>
      <c r="G147" s="144">
        <v>2.0099999999999998</v>
      </c>
      <c r="H147" s="78">
        <v>50.25</v>
      </c>
      <c r="I147" s="144">
        <f>SUM(H147:H152)</f>
        <v>132.88</v>
      </c>
      <c r="J147" s="23"/>
    </row>
    <row r="148" spans="1:10" ht="16" x14ac:dyDescent="0.2">
      <c r="A148" s="63"/>
      <c r="B148" s="75" t="s">
        <v>567</v>
      </c>
      <c r="C148" s="66" t="s">
        <v>88</v>
      </c>
      <c r="D148" s="66" t="s">
        <v>417</v>
      </c>
      <c r="E148" s="78">
        <v>50000</v>
      </c>
      <c r="F148" s="109">
        <v>57.85</v>
      </c>
      <c r="G148" s="144"/>
      <c r="H148" s="78">
        <f>F148</f>
        <v>57.85</v>
      </c>
      <c r="I148" s="144"/>
      <c r="J148" s="211"/>
    </row>
    <row r="149" spans="1:10" ht="16" x14ac:dyDescent="0.2">
      <c r="A149" s="63"/>
      <c r="B149" s="75" t="s">
        <v>567</v>
      </c>
      <c r="C149" s="66" t="s">
        <v>88</v>
      </c>
      <c r="D149" s="66" t="s">
        <v>412</v>
      </c>
      <c r="E149" s="78">
        <v>10000</v>
      </c>
      <c r="F149" s="109">
        <v>3.42</v>
      </c>
      <c r="G149" s="144"/>
      <c r="H149" s="78">
        <f>F149</f>
        <v>3.42</v>
      </c>
      <c r="I149" s="144"/>
      <c r="J149" s="23"/>
    </row>
    <row r="150" spans="1:10" ht="16" x14ac:dyDescent="0.2">
      <c r="A150" s="63"/>
      <c r="B150" s="75" t="s">
        <v>567</v>
      </c>
      <c r="C150" s="66" t="s">
        <v>88</v>
      </c>
      <c r="D150" s="66" t="s">
        <v>413</v>
      </c>
      <c r="E150" s="78">
        <v>250000</v>
      </c>
      <c r="F150" s="109">
        <v>10.45</v>
      </c>
      <c r="G150" s="144"/>
      <c r="H150" s="78">
        <f>F150</f>
        <v>10.45</v>
      </c>
      <c r="I150" s="144"/>
      <c r="J150" s="23"/>
    </row>
    <row r="151" spans="1:10" ht="16" x14ac:dyDescent="0.2">
      <c r="A151" s="63"/>
      <c r="B151" s="75" t="s">
        <v>567</v>
      </c>
      <c r="C151" s="66" t="s">
        <v>88</v>
      </c>
      <c r="D151" s="66" t="s">
        <v>418</v>
      </c>
      <c r="E151" s="78">
        <v>240000</v>
      </c>
      <c r="F151" s="109">
        <v>10.56</v>
      </c>
      <c r="G151" s="144"/>
      <c r="H151" s="79">
        <f>F151</f>
        <v>10.56</v>
      </c>
      <c r="I151" s="144"/>
      <c r="J151" s="23"/>
    </row>
    <row r="152" spans="1:10" ht="16" x14ac:dyDescent="0.2">
      <c r="A152" s="63"/>
      <c r="B152" s="75" t="s">
        <v>567</v>
      </c>
      <c r="C152" s="66" t="s">
        <v>88</v>
      </c>
      <c r="D152" s="66" t="s">
        <v>414</v>
      </c>
      <c r="E152" s="79">
        <v>10000</v>
      </c>
      <c r="F152" s="109">
        <v>0.35</v>
      </c>
      <c r="G152" s="144"/>
      <c r="H152" s="79">
        <f>F152</f>
        <v>0.35</v>
      </c>
      <c r="I152" s="144"/>
      <c r="J152" s="23"/>
    </row>
    <row r="153" spans="1:10" ht="16" x14ac:dyDescent="0.2">
      <c r="A153" s="63"/>
      <c r="B153" s="75"/>
      <c r="C153" s="66"/>
      <c r="D153" s="66"/>
      <c r="E153" s="79"/>
      <c r="F153" s="109"/>
      <c r="G153" s="144"/>
      <c r="H153" s="79"/>
      <c r="I153" s="144"/>
      <c r="J153" s="23"/>
    </row>
    <row r="154" spans="1:10" ht="16" x14ac:dyDescent="0.2">
      <c r="A154" s="63"/>
      <c r="B154" s="75" t="s">
        <v>568</v>
      </c>
      <c r="C154" s="66" t="s">
        <v>173</v>
      </c>
      <c r="D154" s="66" t="s">
        <v>411</v>
      </c>
      <c r="E154" s="79">
        <v>10000</v>
      </c>
      <c r="F154" s="109">
        <v>0</v>
      </c>
      <c r="G154" s="144">
        <v>8.02</v>
      </c>
      <c r="H154" s="79">
        <v>8.02</v>
      </c>
      <c r="I154" s="144">
        <f>SUM(H154:H156)</f>
        <v>20.010000000000002</v>
      </c>
      <c r="J154" s="23"/>
    </row>
    <row r="155" spans="1:10" ht="16" x14ac:dyDescent="0.2">
      <c r="A155" s="63"/>
      <c r="B155" s="75" t="s">
        <v>568</v>
      </c>
      <c r="C155" s="66" t="s">
        <v>173</v>
      </c>
      <c r="D155" s="66" t="s">
        <v>417</v>
      </c>
      <c r="E155" s="79">
        <v>10000</v>
      </c>
      <c r="F155" s="109">
        <v>11.57</v>
      </c>
      <c r="G155" s="144"/>
      <c r="H155" s="79">
        <f>F155</f>
        <v>11.57</v>
      </c>
      <c r="I155" s="144"/>
      <c r="J155" s="23"/>
    </row>
    <row r="156" spans="1:10" ht="16" x14ac:dyDescent="0.2">
      <c r="A156" s="63"/>
      <c r="B156" s="75" t="s">
        <v>568</v>
      </c>
      <c r="C156" s="66" t="s">
        <v>173</v>
      </c>
      <c r="D156" s="66" t="s">
        <v>413</v>
      </c>
      <c r="E156" s="78">
        <v>10000</v>
      </c>
      <c r="F156" s="109">
        <v>0.42</v>
      </c>
      <c r="G156" s="144"/>
      <c r="H156" s="78">
        <f>F156</f>
        <v>0.42</v>
      </c>
      <c r="I156" s="144"/>
      <c r="J156" s="23"/>
    </row>
    <row r="157" spans="1:10" ht="16" x14ac:dyDescent="0.2">
      <c r="A157" s="63"/>
      <c r="B157" s="75"/>
      <c r="C157" s="66"/>
      <c r="D157" s="66"/>
      <c r="E157" s="78"/>
      <c r="F157" s="109"/>
      <c r="G157" s="144"/>
      <c r="H157" s="78"/>
      <c r="I157" s="144"/>
      <c r="J157" s="23"/>
    </row>
    <row r="158" spans="1:10" ht="16" x14ac:dyDescent="0.2">
      <c r="A158" s="63"/>
      <c r="B158" s="75" t="s">
        <v>569</v>
      </c>
      <c r="C158" s="66" t="s">
        <v>189</v>
      </c>
      <c r="D158" s="66" t="s">
        <v>411</v>
      </c>
      <c r="E158" s="78">
        <v>100000</v>
      </c>
      <c r="F158" s="109">
        <f>H158-G158</f>
        <v>72.180000000000007</v>
      </c>
      <c r="G158" s="144">
        <v>8.02</v>
      </c>
      <c r="H158" s="78">
        <v>80.2</v>
      </c>
      <c r="I158" s="144">
        <f>SUM(H158:H159)</f>
        <v>84.38</v>
      </c>
      <c r="J158" s="211"/>
    </row>
    <row r="159" spans="1:10" ht="16" x14ac:dyDescent="0.2">
      <c r="A159" s="63"/>
      <c r="B159" s="75" t="s">
        <v>569</v>
      </c>
      <c r="C159" s="66" t="s">
        <v>189</v>
      </c>
      <c r="D159" s="66" t="s">
        <v>413</v>
      </c>
      <c r="E159" s="79">
        <v>100000</v>
      </c>
      <c r="F159" s="109">
        <v>4.18</v>
      </c>
      <c r="G159" s="144"/>
      <c r="H159" s="79">
        <f>F159</f>
        <v>4.18</v>
      </c>
      <c r="I159" s="144"/>
      <c r="J159" s="23"/>
    </row>
    <row r="160" spans="1:10" ht="16" x14ac:dyDescent="0.2">
      <c r="A160" s="63"/>
      <c r="B160" s="75"/>
      <c r="C160" s="66"/>
      <c r="D160" s="66"/>
      <c r="E160" s="79"/>
      <c r="F160" s="109"/>
      <c r="G160" s="144"/>
      <c r="H160" s="79"/>
      <c r="I160" s="144"/>
      <c r="J160" s="23"/>
    </row>
    <row r="161" spans="1:10" ht="16" x14ac:dyDescent="0.2">
      <c r="A161" s="63"/>
      <c r="B161" s="75" t="s">
        <v>570</v>
      </c>
      <c r="C161" s="66" t="s">
        <v>143</v>
      </c>
      <c r="D161" s="66" t="s">
        <v>411</v>
      </c>
      <c r="E161" s="78">
        <v>10000</v>
      </c>
      <c r="F161" s="109">
        <v>0</v>
      </c>
      <c r="G161" s="144">
        <v>0.66</v>
      </c>
      <c r="H161" s="78">
        <v>0.66</v>
      </c>
      <c r="I161" s="144">
        <f>SUM(H161:H162)</f>
        <v>4.84</v>
      </c>
      <c r="J161" s="211"/>
    </row>
    <row r="162" spans="1:10" ht="16" x14ac:dyDescent="0.2">
      <c r="A162" s="63"/>
      <c r="B162" s="75" t="s">
        <v>570</v>
      </c>
      <c r="C162" s="66" t="s">
        <v>143</v>
      </c>
      <c r="D162" s="66" t="s">
        <v>413</v>
      </c>
      <c r="E162" s="79">
        <v>100000</v>
      </c>
      <c r="F162" s="109">
        <v>4.18</v>
      </c>
      <c r="G162" s="144"/>
      <c r="H162" s="79">
        <f>F162</f>
        <v>4.18</v>
      </c>
      <c r="I162" s="144"/>
      <c r="J162" s="23"/>
    </row>
    <row r="163" spans="1:10" ht="16" x14ac:dyDescent="0.2">
      <c r="A163" s="63"/>
      <c r="B163" s="75"/>
      <c r="C163" s="66"/>
      <c r="D163" s="66"/>
      <c r="E163" s="79"/>
      <c r="F163" s="109"/>
      <c r="G163" s="144"/>
      <c r="H163" s="79"/>
      <c r="I163" s="144"/>
      <c r="J163" s="23"/>
    </row>
    <row r="164" spans="1:10" ht="16" x14ac:dyDescent="0.2">
      <c r="A164" s="63"/>
      <c r="B164" s="75" t="s">
        <v>571</v>
      </c>
      <c r="C164" s="66" t="s">
        <v>235</v>
      </c>
      <c r="D164" s="66" t="s">
        <v>411</v>
      </c>
      <c r="E164" s="79">
        <v>10000</v>
      </c>
      <c r="F164" s="109">
        <v>0</v>
      </c>
      <c r="G164" s="144">
        <f>H164-F164</f>
        <v>2.0099999999999998</v>
      </c>
      <c r="H164" s="79">
        <v>2.0099999999999998</v>
      </c>
      <c r="I164" s="144">
        <f>SUM(H164:H165)</f>
        <v>6.42</v>
      </c>
      <c r="J164" s="23"/>
    </row>
    <row r="165" spans="1:10" ht="16" x14ac:dyDescent="0.2">
      <c r="A165" s="63"/>
      <c r="B165" s="75" t="s">
        <v>571</v>
      </c>
      <c r="C165" s="66" t="s">
        <v>235</v>
      </c>
      <c r="D165" s="66" t="s">
        <v>417</v>
      </c>
      <c r="E165" s="79">
        <v>10000</v>
      </c>
      <c r="F165" s="109">
        <v>4.41</v>
      </c>
      <c r="G165" s="144"/>
      <c r="H165" s="79">
        <f>F165</f>
        <v>4.41</v>
      </c>
      <c r="I165" s="144"/>
      <c r="J165" s="23"/>
    </row>
    <row r="166" spans="1:10" ht="16" x14ac:dyDescent="0.2">
      <c r="A166" s="63"/>
      <c r="B166" s="75"/>
      <c r="C166" s="66"/>
      <c r="D166" s="66"/>
      <c r="E166" s="79"/>
      <c r="F166" s="109"/>
      <c r="G166" s="144"/>
      <c r="H166" s="79"/>
      <c r="I166" s="144"/>
      <c r="J166" s="23"/>
    </row>
    <row r="167" spans="1:10" ht="16" x14ac:dyDescent="0.2">
      <c r="A167" s="63"/>
      <c r="B167" s="75" t="s">
        <v>655</v>
      </c>
      <c r="C167" s="66" t="s">
        <v>654</v>
      </c>
      <c r="D167" s="66" t="s">
        <v>411</v>
      </c>
      <c r="E167" s="79">
        <v>200000</v>
      </c>
      <c r="F167" s="109">
        <f>H167-G167</f>
        <v>12.54</v>
      </c>
      <c r="G167" s="144">
        <v>0.66</v>
      </c>
      <c r="H167" s="79">
        <v>13.2</v>
      </c>
      <c r="I167" s="144">
        <f>SUM(H167:H172)</f>
        <v>42.33</v>
      </c>
      <c r="J167" s="23"/>
    </row>
    <row r="168" spans="1:10" ht="16" x14ac:dyDescent="0.2">
      <c r="A168" s="63"/>
      <c r="B168" s="75" t="s">
        <v>655</v>
      </c>
      <c r="C168" s="66" t="s">
        <v>654</v>
      </c>
      <c r="D168" s="66" t="s">
        <v>417</v>
      </c>
      <c r="E168" s="79">
        <v>100000</v>
      </c>
      <c r="F168" s="109">
        <v>12.6</v>
      </c>
      <c r="G168" s="144"/>
      <c r="H168" s="79">
        <f>F168</f>
        <v>12.6</v>
      </c>
      <c r="I168" s="144"/>
      <c r="J168" s="23"/>
    </row>
    <row r="169" spans="1:10" ht="16" x14ac:dyDescent="0.2">
      <c r="A169" s="63"/>
      <c r="B169" s="75" t="s">
        <v>655</v>
      </c>
      <c r="C169" s="66" t="s">
        <v>654</v>
      </c>
      <c r="D169" s="66" t="s">
        <v>412</v>
      </c>
      <c r="E169" s="79">
        <v>10000</v>
      </c>
      <c r="F169" s="109">
        <v>3.42</v>
      </c>
      <c r="G169" s="144"/>
      <c r="H169" s="79">
        <f>F169</f>
        <v>3.42</v>
      </c>
      <c r="I169" s="144"/>
      <c r="J169" s="23"/>
    </row>
    <row r="170" spans="1:10" ht="16" x14ac:dyDescent="0.2">
      <c r="A170" s="63"/>
      <c r="B170" s="75" t="s">
        <v>655</v>
      </c>
      <c r="C170" s="66" t="s">
        <v>654</v>
      </c>
      <c r="D170" s="66" t="s">
        <v>413</v>
      </c>
      <c r="E170" s="78">
        <v>200000</v>
      </c>
      <c r="F170" s="78">
        <v>8.36</v>
      </c>
      <c r="G170" s="78"/>
      <c r="H170" s="78">
        <f>F170</f>
        <v>8.36</v>
      </c>
      <c r="I170" s="144"/>
      <c r="J170" s="23"/>
    </row>
    <row r="171" spans="1:10" ht="16" x14ac:dyDescent="0.2">
      <c r="A171" s="63"/>
      <c r="B171" s="75" t="s">
        <v>655</v>
      </c>
      <c r="C171" s="66" t="s">
        <v>654</v>
      </c>
      <c r="D171" s="66" t="s">
        <v>418</v>
      </c>
      <c r="E171" s="79">
        <v>100000</v>
      </c>
      <c r="F171" s="109">
        <v>4.4000000000000004</v>
      </c>
      <c r="G171" s="144"/>
      <c r="H171" s="79">
        <f>F171</f>
        <v>4.4000000000000004</v>
      </c>
      <c r="I171" s="144"/>
      <c r="J171" s="23"/>
    </row>
    <row r="172" spans="1:10" ht="16" x14ac:dyDescent="0.2">
      <c r="A172" s="63"/>
      <c r="B172" s="75" t="s">
        <v>655</v>
      </c>
      <c r="C172" s="66" t="s">
        <v>654</v>
      </c>
      <c r="D172" s="66" t="s">
        <v>414</v>
      </c>
      <c r="E172" s="79">
        <v>10000</v>
      </c>
      <c r="F172" s="109">
        <v>0.35</v>
      </c>
      <c r="G172" s="144"/>
      <c r="H172" s="79">
        <f>F172</f>
        <v>0.35</v>
      </c>
      <c r="I172" s="144"/>
      <c r="J172" s="23"/>
    </row>
    <row r="173" spans="1:10" ht="16" x14ac:dyDescent="0.2">
      <c r="A173" s="63"/>
      <c r="B173" s="75"/>
      <c r="C173" s="66"/>
      <c r="D173" s="66"/>
      <c r="E173" s="79"/>
      <c r="F173" s="109"/>
      <c r="G173" s="144"/>
      <c r="H173" s="79"/>
      <c r="I173" s="144"/>
      <c r="J173" s="23"/>
    </row>
    <row r="174" spans="1:10" ht="16" x14ac:dyDescent="0.2">
      <c r="A174" s="63"/>
      <c r="B174" s="75" t="s">
        <v>572</v>
      </c>
      <c r="C174" s="66" t="s">
        <v>29</v>
      </c>
      <c r="D174" s="66" t="s">
        <v>411</v>
      </c>
      <c r="E174" s="78">
        <v>10000</v>
      </c>
      <c r="F174" s="109">
        <v>0</v>
      </c>
      <c r="G174" s="144">
        <f>H174-F174</f>
        <v>3.08</v>
      </c>
      <c r="H174" s="78">
        <v>3.08</v>
      </c>
      <c r="I174" s="144">
        <f>SUM(H174:H174)</f>
        <v>3.08</v>
      </c>
      <c r="J174" s="211"/>
    </row>
    <row r="175" spans="1:10" ht="16" x14ac:dyDescent="0.2">
      <c r="A175" s="63"/>
      <c r="B175" s="75"/>
      <c r="C175" s="66"/>
      <c r="D175" s="66"/>
      <c r="E175" s="79"/>
      <c r="F175" s="109"/>
      <c r="G175" s="144"/>
      <c r="H175" s="79"/>
      <c r="I175" s="144"/>
      <c r="J175" s="23"/>
    </row>
    <row r="176" spans="1:10" ht="16" x14ac:dyDescent="0.2">
      <c r="A176" s="63"/>
      <c r="B176" s="75" t="s">
        <v>573</v>
      </c>
      <c r="C176" s="66" t="s">
        <v>201</v>
      </c>
      <c r="D176" s="66" t="s">
        <v>411</v>
      </c>
      <c r="E176" s="79">
        <v>10000</v>
      </c>
      <c r="F176" s="109">
        <v>0</v>
      </c>
      <c r="G176" s="144">
        <f>H176-F176</f>
        <v>1.26</v>
      </c>
      <c r="H176" s="79">
        <v>1.26</v>
      </c>
      <c r="I176" s="144">
        <f>SUM(H176:H181)</f>
        <v>25.18</v>
      </c>
      <c r="J176" s="23"/>
    </row>
    <row r="177" spans="1:15" ht="16" x14ac:dyDescent="0.2">
      <c r="A177" s="63"/>
      <c r="B177" s="75" t="s">
        <v>573</v>
      </c>
      <c r="C177" s="66" t="s">
        <v>201</v>
      </c>
      <c r="D177" s="173" t="s">
        <v>417</v>
      </c>
      <c r="E177" s="79">
        <v>10000</v>
      </c>
      <c r="F177" s="109">
        <v>11.57</v>
      </c>
      <c r="G177" s="144"/>
      <c r="H177" s="79">
        <f>F177</f>
        <v>11.57</v>
      </c>
      <c r="I177" s="144"/>
      <c r="J177" s="23"/>
    </row>
    <row r="178" spans="1:15" ht="16" x14ac:dyDescent="0.2">
      <c r="A178" s="63"/>
      <c r="B178" s="75" t="s">
        <v>573</v>
      </c>
      <c r="C178" s="66" t="s">
        <v>201</v>
      </c>
      <c r="D178" s="173" t="s">
        <v>412</v>
      </c>
      <c r="E178" s="79">
        <v>10000</v>
      </c>
      <c r="F178" s="109">
        <v>3.42</v>
      </c>
      <c r="G178" s="144"/>
      <c r="H178" s="79">
        <f>F178</f>
        <v>3.42</v>
      </c>
      <c r="I178" s="144"/>
      <c r="J178" s="23"/>
    </row>
    <row r="179" spans="1:15" ht="16" x14ac:dyDescent="0.2">
      <c r="A179" s="63"/>
      <c r="B179" s="75" t="s">
        <v>573</v>
      </c>
      <c r="C179" s="66" t="s">
        <v>201</v>
      </c>
      <c r="D179" s="173" t="s">
        <v>413</v>
      </c>
      <c r="E179" s="79">
        <v>100000</v>
      </c>
      <c r="F179" s="109">
        <v>4.18</v>
      </c>
      <c r="G179" s="144"/>
      <c r="H179" s="79">
        <f>F179</f>
        <v>4.18</v>
      </c>
      <c r="I179" s="144"/>
      <c r="J179" s="23"/>
    </row>
    <row r="180" spans="1:15" ht="16" x14ac:dyDescent="0.2">
      <c r="A180" s="63"/>
      <c r="B180" s="75" t="s">
        <v>573</v>
      </c>
      <c r="C180" s="66" t="s">
        <v>201</v>
      </c>
      <c r="D180" s="173" t="s">
        <v>418</v>
      </c>
      <c r="E180" s="78">
        <v>100000</v>
      </c>
      <c r="F180" s="109">
        <v>4.4000000000000004</v>
      </c>
      <c r="G180" s="144"/>
      <c r="H180" s="79">
        <f>F180</f>
        <v>4.4000000000000004</v>
      </c>
      <c r="I180" s="144"/>
      <c r="J180" s="23"/>
    </row>
    <row r="181" spans="1:15" ht="16" x14ac:dyDescent="0.2">
      <c r="A181" s="63"/>
      <c r="B181" s="75" t="s">
        <v>573</v>
      </c>
      <c r="C181" s="66" t="s">
        <v>201</v>
      </c>
      <c r="D181" s="173" t="s">
        <v>414</v>
      </c>
      <c r="E181" s="79">
        <v>10000</v>
      </c>
      <c r="F181" s="109">
        <v>0.35</v>
      </c>
      <c r="G181" s="144"/>
      <c r="H181" s="79">
        <f>F181</f>
        <v>0.35</v>
      </c>
      <c r="I181" s="144"/>
      <c r="J181" s="23"/>
    </row>
    <row r="182" spans="1:15" ht="16" x14ac:dyDescent="0.2">
      <c r="A182" s="63"/>
      <c r="B182" s="75"/>
      <c r="C182" s="66"/>
      <c r="D182" s="66"/>
      <c r="E182" s="79"/>
      <c r="F182" s="109"/>
      <c r="G182" s="144"/>
      <c r="H182" s="79"/>
      <c r="I182" s="144"/>
      <c r="J182" s="23"/>
    </row>
    <row r="183" spans="1:15" ht="16" x14ac:dyDescent="0.2">
      <c r="A183" s="63"/>
      <c r="B183" s="75" t="s">
        <v>574</v>
      </c>
      <c r="C183" s="85" t="s">
        <v>226</v>
      </c>
      <c r="D183" s="85" t="s">
        <v>411</v>
      </c>
      <c r="E183" s="86">
        <v>10000</v>
      </c>
      <c r="F183" s="251">
        <v>0</v>
      </c>
      <c r="G183" s="342">
        <v>0.91</v>
      </c>
      <c r="H183" s="86">
        <f>SUM(F183:G183)</f>
        <v>0.91</v>
      </c>
      <c r="I183" s="242">
        <f>SUM(H183:H183)</f>
        <v>0.91</v>
      </c>
      <c r="J183" s="23"/>
    </row>
    <row r="184" spans="1:15" ht="16" x14ac:dyDescent="0.2">
      <c r="A184" s="63"/>
      <c r="B184" s="75"/>
      <c r="C184" s="85"/>
      <c r="D184" s="85"/>
      <c r="E184" s="86"/>
      <c r="F184" s="251"/>
      <c r="G184" s="242"/>
      <c r="H184" s="86"/>
      <c r="I184" s="242"/>
      <c r="J184" s="23"/>
    </row>
    <row r="185" spans="1:15" ht="16" x14ac:dyDescent="0.2">
      <c r="A185" s="63"/>
      <c r="B185" s="75" t="s">
        <v>575</v>
      </c>
      <c r="C185" s="168" t="s">
        <v>332</v>
      </c>
      <c r="D185" s="168" t="s">
        <v>411</v>
      </c>
      <c r="E185" s="169">
        <v>360000</v>
      </c>
      <c r="F185" s="86">
        <f>H185-G185</f>
        <v>23.1</v>
      </c>
      <c r="G185" s="78">
        <v>0.66</v>
      </c>
      <c r="H185" s="86">
        <v>23.76</v>
      </c>
      <c r="I185" s="242">
        <f>SUM(H185:H186)</f>
        <v>38.81</v>
      </c>
      <c r="J185" s="23"/>
      <c r="M185" s="13"/>
      <c r="N185" s="42"/>
      <c r="O185" s="45"/>
    </row>
    <row r="186" spans="1:15" ht="16" x14ac:dyDescent="0.2">
      <c r="A186" s="63"/>
      <c r="B186" s="75" t="s">
        <v>575</v>
      </c>
      <c r="C186" s="168" t="s">
        <v>332</v>
      </c>
      <c r="D186" s="168" t="s">
        <v>413</v>
      </c>
      <c r="E186" s="169">
        <v>360000</v>
      </c>
      <c r="F186" s="86">
        <v>15.05</v>
      </c>
      <c r="G186" s="86"/>
      <c r="H186" s="86">
        <f>F186</f>
        <v>15.05</v>
      </c>
      <c r="I186" s="242"/>
      <c r="J186" s="23"/>
      <c r="M186" s="13"/>
      <c r="N186" s="42"/>
      <c r="O186" s="45"/>
    </row>
    <row r="187" spans="1:15" ht="16" x14ac:dyDescent="0.2">
      <c r="A187" s="63"/>
      <c r="B187" s="75"/>
      <c r="C187" s="168"/>
      <c r="D187" s="168"/>
      <c r="E187" s="169"/>
      <c r="F187" s="251"/>
      <c r="G187" s="242"/>
      <c r="H187" s="86"/>
      <c r="I187" s="242"/>
      <c r="J187" s="23"/>
      <c r="M187" s="13"/>
      <c r="N187" s="42"/>
      <c r="O187" s="45"/>
    </row>
    <row r="188" spans="1:15" ht="16" x14ac:dyDescent="0.2">
      <c r="A188" s="63"/>
      <c r="B188" s="75" t="s">
        <v>576</v>
      </c>
      <c r="C188" s="66" t="s">
        <v>71</v>
      </c>
      <c r="D188" s="66" t="s">
        <v>411</v>
      </c>
      <c r="E188" s="78">
        <v>50000</v>
      </c>
      <c r="F188" s="78">
        <f>H188-G188</f>
        <v>12.32</v>
      </c>
      <c r="G188" s="78">
        <v>3.08</v>
      </c>
      <c r="H188" s="78">
        <v>15.4</v>
      </c>
      <c r="I188" s="144">
        <f>SUM(H188:H193)</f>
        <v>33.370000000000012</v>
      </c>
      <c r="J188" s="23"/>
    </row>
    <row r="189" spans="1:15" s="226" customFormat="1" ht="16" x14ac:dyDescent="0.2">
      <c r="A189" s="101"/>
      <c r="B189" s="81" t="s">
        <v>576</v>
      </c>
      <c r="C189" s="82" t="s">
        <v>71</v>
      </c>
      <c r="D189" s="82" t="s">
        <v>417</v>
      </c>
      <c r="E189" s="83">
        <v>30000</v>
      </c>
      <c r="F189" s="83">
        <v>13.23</v>
      </c>
      <c r="G189" s="83"/>
      <c r="H189" s="83">
        <f>F189</f>
        <v>13.23</v>
      </c>
      <c r="I189" s="144"/>
      <c r="J189" s="105" t="s">
        <v>820</v>
      </c>
    </row>
    <row r="190" spans="1:15" ht="16" x14ac:dyDescent="0.2">
      <c r="A190" s="63"/>
      <c r="B190" s="75" t="s">
        <v>576</v>
      </c>
      <c r="C190" s="66" t="s">
        <v>71</v>
      </c>
      <c r="D190" s="66" t="s">
        <v>412</v>
      </c>
      <c r="E190" s="79">
        <v>8000</v>
      </c>
      <c r="F190" s="109">
        <v>2.74</v>
      </c>
      <c r="G190" s="144"/>
      <c r="H190" s="79">
        <f>F190</f>
        <v>2.74</v>
      </c>
      <c r="I190" s="144"/>
      <c r="J190" s="23"/>
    </row>
    <row r="191" spans="1:15" ht="16" x14ac:dyDescent="0.2">
      <c r="A191" s="63"/>
      <c r="B191" s="75" t="s">
        <v>576</v>
      </c>
      <c r="C191" s="66" t="s">
        <v>71</v>
      </c>
      <c r="D191" s="66" t="s">
        <v>413</v>
      </c>
      <c r="E191" s="79">
        <v>20000</v>
      </c>
      <c r="F191" s="109">
        <v>0.84</v>
      </c>
      <c r="G191" s="144"/>
      <c r="H191" s="79">
        <f>F191</f>
        <v>0.84</v>
      </c>
      <c r="I191" s="144"/>
      <c r="J191" s="23"/>
    </row>
    <row r="192" spans="1:15" ht="16" x14ac:dyDescent="0.2">
      <c r="A192" s="63"/>
      <c r="B192" s="75" t="s">
        <v>576</v>
      </c>
      <c r="C192" s="66" t="s">
        <v>71</v>
      </c>
      <c r="D192" s="66" t="s">
        <v>418</v>
      </c>
      <c r="E192" s="79">
        <v>20000</v>
      </c>
      <c r="F192" s="109">
        <v>0.88</v>
      </c>
      <c r="G192" s="144"/>
      <c r="H192" s="79">
        <f>F192</f>
        <v>0.88</v>
      </c>
      <c r="I192" s="144"/>
      <c r="J192" s="23"/>
    </row>
    <row r="193" spans="1:10" ht="16" x14ac:dyDescent="0.2">
      <c r="A193" s="63"/>
      <c r="B193" s="75" t="s">
        <v>576</v>
      </c>
      <c r="C193" s="66" t="s">
        <v>71</v>
      </c>
      <c r="D193" s="66" t="s">
        <v>414</v>
      </c>
      <c r="E193" s="78">
        <v>8000</v>
      </c>
      <c r="F193" s="78">
        <v>0.28000000000000003</v>
      </c>
      <c r="G193" s="78"/>
      <c r="H193" s="78">
        <f>F193</f>
        <v>0.28000000000000003</v>
      </c>
      <c r="I193" s="144"/>
      <c r="J193" s="23"/>
    </row>
    <row r="194" spans="1:10" ht="16" x14ac:dyDescent="0.2">
      <c r="A194" s="63"/>
      <c r="B194" s="75"/>
      <c r="C194" s="66"/>
      <c r="D194" s="66"/>
      <c r="E194" s="79"/>
      <c r="F194" s="109"/>
      <c r="G194" s="144"/>
      <c r="H194" s="79"/>
      <c r="I194" s="144"/>
      <c r="J194" s="23"/>
    </row>
    <row r="195" spans="1:10" ht="16" x14ac:dyDescent="0.2">
      <c r="A195" s="63"/>
      <c r="B195" s="75" t="s">
        <v>577</v>
      </c>
      <c r="C195" s="66" t="s">
        <v>131</v>
      </c>
      <c r="D195" s="66" t="s">
        <v>411</v>
      </c>
      <c r="E195" s="79">
        <v>10000</v>
      </c>
      <c r="F195" s="109">
        <v>0</v>
      </c>
      <c r="G195" s="144">
        <v>5.0199999999999996</v>
      </c>
      <c r="H195" s="79">
        <v>5.0199999999999996</v>
      </c>
      <c r="I195" s="144">
        <f>SUM(H195:H197)</f>
        <v>21.32</v>
      </c>
      <c r="J195" s="23"/>
    </row>
    <row r="196" spans="1:10" ht="16" x14ac:dyDescent="0.2">
      <c r="A196" s="63"/>
      <c r="B196" s="75" t="s">
        <v>577</v>
      </c>
      <c r="C196" s="66" t="s">
        <v>131</v>
      </c>
      <c r="D196" s="173" t="s">
        <v>413</v>
      </c>
      <c r="E196" s="79">
        <v>190000</v>
      </c>
      <c r="F196" s="109">
        <v>7.94</v>
      </c>
      <c r="G196" s="144"/>
      <c r="H196" s="79">
        <f>F196</f>
        <v>7.94</v>
      </c>
      <c r="I196" s="144"/>
      <c r="J196" s="23"/>
    </row>
    <row r="197" spans="1:10" ht="16" x14ac:dyDescent="0.2">
      <c r="A197" s="63"/>
      <c r="B197" s="75" t="s">
        <v>577</v>
      </c>
      <c r="C197" s="66" t="s">
        <v>131</v>
      </c>
      <c r="D197" s="173" t="s">
        <v>418</v>
      </c>
      <c r="E197" s="78">
        <v>190000</v>
      </c>
      <c r="F197" s="109">
        <v>8.36</v>
      </c>
      <c r="G197" s="144"/>
      <c r="H197" s="78">
        <f>F197</f>
        <v>8.36</v>
      </c>
      <c r="I197" s="144"/>
      <c r="J197" s="23"/>
    </row>
    <row r="198" spans="1:10" ht="16" x14ac:dyDescent="0.2">
      <c r="A198" s="63"/>
      <c r="B198" s="75"/>
      <c r="C198" s="66"/>
      <c r="D198" s="66"/>
      <c r="E198" s="79"/>
      <c r="F198" s="109"/>
      <c r="G198" s="144"/>
      <c r="H198" s="79"/>
      <c r="I198" s="144"/>
      <c r="J198" s="23"/>
    </row>
    <row r="199" spans="1:10" ht="16" x14ac:dyDescent="0.2">
      <c r="A199" s="63"/>
      <c r="B199" s="75" t="s">
        <v>579</v>
      </c>
      <c r="C199" s="66" t="s">
        <v>70</v>
      </c>
      <c r="D199" s="66" t="s">
        <v>411</v>
      </c>
      <c r="E199" s="79">
        <v>10000</v>
      </c>
      <c r="F199" s="109">
        <v>0</v>
      </c>
      <c r="G199" s="144">
        <f>H199-F199</f>
        <v>2.0099999999999998</v>
      </c>
      <c r="H199" s="79">
        <v>2.0099999999999998</v>
      </c>
      <c r="I199" s="144">
        <f>SUM(H199:H204)</f>
        <v>17.190000000000001</v>
      </c>
      <c r="J199" s="23"/>
    </row>
    <row r="200" spans="1:10" ht="16" x14ac:dyDescent="0.2">
      <c r="A200" s="63"/>
      <c r="B200" s="75" t="s">
        <v>579</v>
      </c>
      <c r="C200" s="66" t="s">
        <v>70</v>
      </c>
      <c r="D200" s="173" t="s">
        <v>417</v>
      </c>
      <c r="E200" s="79">
        <v>10000</v>
      </c>
      <c r="F200" s="109">
        <v>2.83</v>
      </c>
      <c r="G200" s="144"/>
      <c r="H200" s="79">
        <f>F200</f>
        <v>2.83</v>
      </c>
      <c r="I200" s="144"/>
      <c r="J200" s="23"/>
    </row>
    <row r="201" spans="1:10" ht="16" x14ac:dyDescent="0.2">
      <c r="A201" s="63"/>
      <c r="B201" s="75" t="s">
        <v>579</v>
      </c>
      <c r="C201" s="66" t="s">
        <v>70</v>
      </c>
      <c r="D201" s="173" t="s">
        <v>412</v>
      </c>
      <c r="E201" s="79">
        <v>10000</v>
      </c>
      <c r="F201" s="109">
        <v>3.42</v>
      </c>
      <c r="G201" s="144"/>
      <c r="H201" s="79">
        <f>F201</f>
        <v>3.42</v>
      </c>
      <c r="I201" s="144"/>
      <c r="J201" s="23"/>
    </row>
    <row r="202" spans="1:10" ht="16" x14ac:dyDescent="0.2">
      <c r="A202" s="63"/>
      <c r="B202" s="75" t="s">
        <v>579</v>
      </c>
      <c r="C202" s="66" t="s">
        <v>70</v>
      </c>
      <c r="D202" s="173" t="s">
        <v>413</v>
      </c>
      <c r="E202" s="79">
        <v>100000</v>
      </c>
      <c r="F202" s="109">
        <v>4.18</v>
      </c>
      <c r="G202" s="144"/>
      <c r="H202" s="79">
        <f>F202</f>
        <v>4.18</v>
      </c>
      <c r="I202" s="144"/>
      <c r="J202" s="23"/>
    </row>
    <row r="203" spans="1:10" ht="16" x14ac:dyDescent="0.2">
      <c r="A203" s="63"/>
      <c r="B203" s="75" t="s">
        <v>579</v>
      </c>
      <c r="C203" s="66" t="s">
        <v>70</v>
      </c>
      <c r="D203" s="173" t="s">
        <v>418</v>
      </c>
      <c r="E203" s="78">
        <v>100000</v>
      </c>
      <c r="F203" s="109">
        <v>4.4000000000000004</v>
      </c>
      <c r="G203" s="144"/>
      <c r="H203" s="79">
        <f>F203</f>
        <v>4.4000000000000004</v>
      </c>
      <c r="I203" s="144"/>
      <c r="J203" s="23"/>
    </row>
    <row r="204" spans="1:10" ht="16" x14ac:dyDescent="0.2">
      <c r="A204" s="63"/>
      <c r="B204" s="75" t="s">
        <v>579</v>
      </c>
      <c r="C204" s="66" t="s">
        <v>70</v>
      </c>
      <c r="D204" s="173" t="s">
        <v>414</v>
      </c>
      <c r="E204" s="79">
        <v>10000</v>
      </c>
      <c r="F204" s="109">
        <v>0.35</v>
      </c>
      <c r="G204" s="144"/>
      <c r="H204" s="79">
        <f>F204</f>
        <v>0.35</v>
      </c>
      <c r="I204" s="144"/>
      <c r="J204" s="23"/>
    </row>
    <row r="205" spans="1:10" ht="16" x14ac:dyDescent="0.2">
      <c r="A205" s="63"/>
      <c r="B205" s="75"/>
      <c r="C205" s="66"/>
      <c r="D205" s="173"/>
      <c r="E205" s="79"/>
      <c r="F205" s="109"/>
      <c r="G205" s="144"/>
      <c r="H205" s="79"/>
      <c r="I205" s="144"/>
      <c r="J205" s="23"/>
    </row>
    <row r="206" spans="1:10" ht="16" x14ac:dyDescent="0.2">
      <c r="A206" s="63"/>
      <c r="B206" s="75" t="s">
        <v>818</v>
      </c>
      <c r="C206" s="66" t="s">
        <v>813</v>
      </c>
      <c r="D206" s="173" t="s">
        <v>411</v>
      </c>
      <c r="E206" s="79">
        <v>10000</v>
      </c>
      <c r="F206" s="109">
        <f>H206-G206</f>
        <v>0</v>
      </c>
      <c r="G206" s="144">
        <v>0.46</v>
      </c>
      <c r="H206" s="79">
        <v>0.46</v>
      </c>
      <c r="I206" s="144">
        <f>H206</f>
        <v>0.46</v>
      </c>
      <c r="J206" s="23"/>
    </row>
    <row r="207" spans="1:10" ht="16" x14ac:dyDescent="0.2">
      <c r="A207" s="63"/>
      <c r="B207" s="75"/>
      <c r="C207" s="66"/>
      <c r="D207" s="173"/>
      <c r="E207" s="79"/>
      <c r="F207" s="109"/>
      <c r="G207" s="144"/>
      <c r="H207" s="79"/>
      <c r="I207" s="144"/>
      <c r="J207" s="23"/>
    </row>
    <row r="208" spans="1:10" ht="16" x14ac:dyDescent="0.2">
      <c r="A208" s="63"/>
      <c r="B208" s="75" t="s">
        <v>771</v>
      </c>
      <c r="C208" s="66" t="s">
        <v>770</v>
      </c>
      <c r="D208" s="168" t="s">
        <v>411</v>
      </c>
      <c r="E208" s="78">
        <v>10000</v>
      </c>
      <c r="F208" s="78">
        <v>0</v>
      </c>
      <c r="G208" s="78">
        <v>0.46</v>
      </c>
      <c r="H208" s="78">
        <f>F208+G208</f>
        <v>0.46</v>
      </c>
      <c r="I208" s="144">
        <f>SUM(H208:H209)</f>
        <v>4.6399999999999997</v>
      </c>
      <c r="J208" s="23"/>
    </row>
    <row r="209" spans="1:10" ht="16" x14ac:dyDescent="0.2">
      <c r="A209" s="63"/>
      <c r="B209" s="75" t="s">
        <v>771</v>
      </c>
      <c r="C209" s="66" t="s">
        <v>770</v>
      </c>
      <c r="D209" s="168" t="s">
        <v>413</v>
      </c>
      <c r="E209" s="78">
        <v>100000</v>
      </c>
      <c r="F209" s="78">
        <v>4.18</v>
      </c>
      <c r="G209" s="78"/>
      <c r="H209" s="78">
        <v>4.18</v>
      </c>
      <c r="I209" s="144"/>
      <c r="J209" s="23"/>
    </row>
    <row r="210" spans="1:10" ht="16" x14ac:dyDescent="0.2">
      <c r="A210" s="63"/>
      <c r="B210" s="75"/>
      <c r="C210" s="66"/>
      <c r="D210" s="66"/>
      <c r="E210" s="78"/>
      <c r="F210" s="109"/>
      <c r="G210" s="144"/>
      <c r="H210" s="78"/>
      <c r="I210" s="144"/>
      <c r="J210" s="23"/>
    </row>
    <row r="211" spans="1:10" ht="16" x14ac:dyDescent="0.2">
      <c r="A211" s="63"/>
      <c r="B211" s="75" t="s">
        <v>582</v>
      </c>
      <c r="C211" s="66" t="s">
        <v>368</v>
      </c>
      <c r="D211" s="66" t="s">
        <v>411</v>
      </c>
      <c r="E211" s="78">
        <v>190000</v>
      </c>
      <c r="F211" s="78">
        <f>H211-G211</f>
        <v>16.38</v>
      </c>
      <c r="G211" s="78">
        <v>0.91</v>
      </c>
      <c r="H211" s="78">
        <v>17.29</v>
      </c>
      <c r="I211" s="144">
        <f>SUM(H211:H216)</f>
        <v>38.69</v>
      </c>
      <c r="J211" s="23"/>
    </row>
    <row r="212" spans="1:10" ht="16" x14ac:dyDescent="0.2">
      <c r="A212" s="63"/>
      <c r="B212" s="75" t="s">
        <v>582</v>
      </c>
      <c r="C212" s="66" t="s">
        <v>368</v>
      </c>
      <c r="D212" s="173" t="s">
        <v>417</v>
      </c>
      <c r="E212" s="78">
        <v>50000</v>
      </c>
      <c r="F212" s="109">
        <v>9.0500000000000007</v>
      </c>
      <c r="G212" s="144"/>
      <c r="H212" s="78">
        <f>F212</f>
        <v>9.0500000000000007</v>
      </c>
      <c r="I212" s="144"/>
      <c r="J212" s="23"/>
    </row>
    <row r="213" spans="1:10" ht="16" x14ac:dyDescent="0.2">
      <c r="A213" s="63"/>
      <c r="B213" s="75" t="s">
        <v>582</v>
      </c>
      <c r="C213" s="66" t="s">
        <v>368</v>
      </c>
      <c r="D213" s="173" t="s">
        <v>412</v>
      </c>
      <c r="E213" s="78">
        <v>10000</v>
      </c>
      <c r="F213" s="109">
        <v>3.42</v>
      </c>
      <c r="G213" s="144"/>
      <c r="H213" s="78">
        <f>F213</f>
        <v>3.42</v>
      </c>
      <c r="I213" s="144"/>
      <c r="J213" s="23"/>
    </row>
    <row r="214" spans="1:10" ht="16" x14ac:dyDescent="0.2">
      <c r="A214" s="63"/>
      <c r="B214" s="75" t="s">
        <v>582</v>
      </c>
      <c r="C214" s="66" t="s">
        <v>368</v>
      </c>
      <c r="D214" s="173" t="s">
        <v>413</v>
      </c>
      <c r="E214" s="78">
        <v>100000</v>
      </c>
      <c r="F214" s="109">
        <v>4.18</v>
      </c>
      <c r="G214" s="144"/>
      <c r="H214" s="78">
        <f>F214</f>
        <v>4.18</v>
      </c>
      <c r="I214" s="144"/>
      <c r="J214" s="23"/>
    </row>
    <row r="215" spans="1:10" ht="16" x14ac:dyDescent="0.2">
      <c r="A215" s="63"/>
      <c r="B215" s="75" t="s">
        <v>582</v>
      </c>
      <c r="C215" s="66" t="s">
        <v>368</v>
      </c>
      <c r="D215" s="173" t="s">
        <v>418</v>
      </c>
      <c r="E215" s="78">
        <v>100000</v>
      </c>
      <c r="F215" s="109">
        <v>4.4000000000000004</v>
      </c>
      <c r="G215" s="144"/>
      <c r="H215" s="78">
        <f>F215</f>
        <v>4.4000000000000004</v>
      </c>
      <c r="I215" s="144"/>
      <c r="J215" s="23"/>
    </row>
    <row r="216" spans="1:10" ht="16" x14ac:dyDescent="0.2">
      <c r="A216" s="63"/>
      <c r="B216" s="75" t="s">
        <v>582</v>
      </c>
      <c r="C216" s="66" t="s">
        <v>368</v>
      </c>
      <c r="D216" s="173" t="s">
        <v>414</v>
      </c>
      <c r="E216" s="78">
        <v>10000</v>
      </c>
      <c r="F216" s="109">
        <v>0.35</v>
      </c>
      <c r="G216" s="144"/>
      <c r="H216" s="78">
        <f>F216</f>
        <v>0.35</v>
      </c>
      <c r="I216" s="144"/>
      <c r="J216" s="23"/>
    </row>
    <row r="217" spans="1:10" ht="16" x14ac:dyDescent="0.2">
      <c r="A217" s="63"/>
      <c r="B217" s="75"/>
      <c r="C217" s="66"/>
      <c r="D217" s="173"/>
      <c r="E217" s="78"/>
      <c r="F217" s="109"/>
      <c r="G217" s="144"/>
      <c r="H217" s="78"/>
      <c r="I217" s="144"/>
      <c r="J217" s="23"/>
    </row>
    <row r="218" spans="1:10" ht="16" x14ac:dyDescent="0.2">
      <c r="A218" s="63"/>
      <c r="B218" s="75" t="s">
        <v>638</v>
      </c>
      <c r="C218" s="66" t="s">
        <v>636</v>
      </c>
      <c r="D218" s="173" t="s">
        <v>411</v>
      </c>
      <c r="E218" s="78">
        <v>100000</v>
      </c>
      <c r="F218" s="109">
        <f>H218-G218</f>
        <v>11.34</v>
      </c>
      <c r="G218" s="144">
        <v>1.26</v>
      </c>
      <c r="H218" s="78">
        <v>12.6</v>
      </c>
      <c r="I218" s="144">
        <f>SUM(H218:H221)</f>
        <v>24.73</v>
      </c>
      <c r="J218" s="23"/>
    </row>
    <row r="219" spans="1:10" ht="16" x14ac:dyDescent="0.2">
      <c r="A219" s="63"/>
      <c r="B219" s="75" t="s">
        <v>638</v>
      </c>
      <c r="C219" s="66" t="s">
        <v>636</v>
      </c>
      <c r="D219" s="173" t="s">
        <v>412</v>
      </c>
      <c r="E219" s="78">
        <v>10000</v>
      </c>
      <c r="F219" s="109">
        <v>3.42</v>
      </c>
      <c r="G219" s="144"/>
      <c r="H219" s="78">
        <f>F219</f>
        <v>3.42</v>
      </c>
      <c r="I219" s="144"/>
      <c r="J219" s="23"/>
    </row>
    <row r="220" spans="1:10" ht="16" x14ac:dyDescent="0.2">
      <c r="A220" s="63"/>
      <c r="B220" s="75" t="s">
        <v>638</v>
      </c>
      <c r="C220" s="66" t="s">
        <v>636</v>
      </c>
      <c r="D220" s="173" t="s">
        <v>413</v>
      </c>
      <c r="E220" s="78">
        <v>200000</v>
      </c>
      <c r="F220" s="78">
        <v>8.36</v>
      </c>
      <c r="G220" s="78"/>
      <c r="H220" s="78">
        <f>F220</f>
        <v>8.36</v>
      </c>
      <c r="I220" s="144"/>
      <c r="J220" s="23"/>
    </row>
    <row r="221" spans="1:10" ht="16" x14ac:dyDescent="0.2">
      <c r="A221" s="63"/>
      <c r="B221" s="75" t="s">
        <v>638</v>
      </c>
      <c r="C221" s="66" t="s">
        <v>636</v>
      </c>
      <c r="D221" s="173" t="s">
        <v>414</v>
      </c>
      <c r="E221" s="78">
        <v>10000</v>
      </c>
      <c r="F221" s="109">
        <v>0.35</v>
      </c>
      <c r="G221" s="144"/>
      <c r="H221" s="78">
        <f>F221</f>
        <v>0.35</v>
      </c>
      <c r="I221" s="144"/>
      <c r="J221" s="23"/>
    </row>
    <row r="222" spans="1:10" ht="16" x14ac:dyDescent="0.2">
      <c r="A222" s="63"/>
      <c r="B222" s="75"/>
      <c r="C222" s="66"/>
      <c r="D222" s="66"/>
      <c r="E222" s="78"/>
      <c r="F222" s="109"/>
      <c r="G222" s="144"/>
      <c r="H222" s="78"/>
      <c r="I222" s="144"/>
      <c r="J222" s="23"/>
    </row>
    <row r="223" spans="1:10" ht="16" x14ac:dyDescent="0.2">
      <c r="A223" s="63"/>
      <c r="B223" s="75" t="s">
        <v>735</v>
      </c>
      <c r="C223" s="66" t="s">
        <v>736</v>
      </c>
      <c r="D223" s="173" t="s">
        <v>411</v>
      </c>
      <c r="E223" s="78">
        <v>10000</v>
      </c>
      <c r="F223" s="109" t="s">
        <v>492</v>
      </c>
      <c r="G223" s="144">
        <v>0.53</v>
      </c>
      <c r="H223" s="78">
        <f>SUM(F223:G223)</f>
        <v>0.53</v>
      </c>
      <c r="I223" s="144">
        <f>H223</f>
        <v>0.53</v>
      </c>
      <c r="J223" s="23"/>
    </row>
    <row r="224" spans="1:10" ht="16" x14ac:dyDescent="0.2">
      <c r="A224" s="63"/>
      <c r="B224" s="75"/>
      <c r="C224" s="66"/>
      <c r="D224" s="66"/>
      <c r="E224" s="78"/>
      <c r="F224" s="109"/>
      <c r="G224" s="144"/>
      <c r="H224" s="78"/>
      <c r="I224" s="144"/>
      <c r="J224" s="23"/>
    </row>
    <row r="225" spans="1:10" ht="16" x14ac:dyDescent="0.2">
      <c r="A225" s="63"/>
      <c r="B225" s="75" t="s">
        <v>585</v>
      </c>
      <c r="C225" s="66" t="s">
        <v>378</v>
      </c>
      <c r="D225" s="66" t="s">
        <v>411</v>
      </c>
      <c r="E225" s="78">
        <v>10000</v>
      </c>
      <c r="F225" s="109">
        <v>0</v>
      </c>
      <c r="G225" s="144">
        <f>H225-F225</f>
        <v>8.02</v>
      </c>
      <c r="H225" s="78">
        <v>8.02</v>
      </c>
      <c r="I225" s="144">
        <f>H225</f>
        <v>8.02</v>
      </c>
      <c r="J225" s="23"/>
    </row>
    <row r="226" spans="1:10" ht="16" x14ac:dyDescent="0.2">
      <c r="A226" s="63"/>
      <c r="B226" s="75"/>
      <c r="C226" s="66"/>
      <c r="D226" s="66"/>
      <c r="E226" s="78"/>
      <c r="F226" s="109"/>
      <c r="G226" s="144"/>
      <c r="H226" s="78"/>
      <c r="I226" s="144"/>
      <c r="J226" s="23"/>
    </row>
    <row r="227" spans="1:10" ht="16" x14ac:dyDescent="0.2">
      <c r="A227" s="63"/>
      <c r="B227" s="75" t="s">
        <v>586</v>
      </c>
      <c r="C227" s="85" t="s">
        <v>228</v>
      </c>
      <c r="D227" s="85" t="s">
        <v>411</v>
      </c>
      <c r="E227" s="86">
        <v>10000</v>
      </c>
      <c r="F227" s="86">
        <v>0</v>
      </c>
      <c r="G227" s="78">
        <f>H227-F227</f>
        <v>0.53</v>
      </c>
      <c r="H227" s="86">
        <v>0.53</v>
      </c>
      <c r="I227" s="242">
        <f>SUM(H227:H228)</f>
        <v>0.95</v>
      </c>
      <c r="J227" s="23"/>
    </row>
    <row r="228" spans="1:10" ht="16" x14ac:dyDescent="0.2">
      <c r="A228" s="63"/>
      <c r="B228" s="75" t="s">
        <v>586</v>
      </c>
      <c r="C228" s="85" t="s">
        <v>228</v>
      </c>
      <c r="D228" s="85" t="s">
        <v>413</v>
      </c>
      <c r="E228" s="86">
        <v>10000</v>
      </c>
      <c r="F228" s="86">
        <v>0.42</v>
      </c>
      <c r="G228" s="78"/>
      <c r="H228" s="86">
        <v>0.42</v>
      </c>
      <c r="I228" s="242"/>
      <c r="J228" s="23"/>
    </row>
    <row r="229" spans="1:10" ht="16" x14ac:dyDescent="0.2">
      <c r="A229" s="63"/>
      <c r="B229" s="75"/>
      <c r="C229" s="85"/>
      <c r="D229" s="85"/>
      <c r="E229" s="86"/>
      <c r="F229" s="86"/>
      <c r="G229" s="78"/>
      <c r="H229" s="86"/>
      <c r="I229" s="242"/>
      <c r="J229" s="23"/>
    </row>
    <row r="230" spans="1:10" ht="16" x14ac:dyDescent="0.2">
      <c r="A230" s="63"/>
      <c r="B230" s="75" t="s">
        <v>719</v>
      </c>
      <c r="C230" s="85" t="s">
        <v>738</v>
      </c>
      <c r="D230" s="85" t="s">
        <v>411</v>
      </c>
      <c r="E230" s="86">
        <v>250000</v>
      </c>
      <c r="F230" s="86">
        <f>H230-G230</f>
        <v>12.72</v>
      </c>
      <c r="G230" s="78">
        <v>0.53</v>
      </c>
      <c r="H230" s="86">
        <v>13.25</v>
      </c>
      <c r="I230" s="242">
        <f>SUM(H230:H231)</f>
        <v>26.630000000000003</v>
      </c>
      <c r="J230" s="23"/>
    </row>
    <row r="231" spans="1:10" ht="16" x14ac:dyDescent="0.2">
      <c r="A231" s="63"/>
      <c r="B231" s="75" t="s">
        <v>719</v>
      </c>
      <c r="C231" s="85" t="s">
        <v>738</v>
      </c>
      <c r="D231" s="85" t="s">
        <v>413</v>
      </c>
      <c r="E231" s="86">
        <v>320000</v>
      </c>
      <c r="F231" s="86">
        <v>13.38</v>
      </c>
      <c r="G231" s="78"/>
      <c r="H231" s="86">
        <f>F231</f>
        <v>13.38</v>
      </c>
      <c r="I231" s="242"/>
      <c r="J231" s="23"/>
    </row>
    <row r="232" spans="1:10" ht="16" x14ac:dyDescent="0.2">
      <c r="A232" s="63"/>
      <c r="B232" s="75"/>
      <c r="C232" s="85"/>
      <c r="D232" s="85"/>
      <c r="E232" s="86"/>
      <c r="F232" s="251"/>
      <c r="G232" s="144"/>
      <c r="H232" s="86"/>
      <c r="I232" s="242"/>
      <c r="J232" s="23"/>
    </row>
    <row r="233" spans="1:10" ht="16" x14ac:dyDescent="0.2">
      <c r="A233" s="63"/>
      <c r="B233" s="75" t="s">
        <v>587</v>
      </c>
      <c r="C233" s="85" t="s">
        <v>507</v>
      </c>
      <c r="D233" s="85" t="s">
        <v>411</v>
      </c>
      <c r="E233" s="86">
        <v>10000</v>
      </c>
      <c r="F233" s="251">
        <v>0</v>
      </c>
      <c r="G233" s="144">
        <f>H233-F233</f>
        <v>3.08</v>
      </c>
      <c r="H233" s="86">
        <v>3.08</v>
      </c>
      <c r="I233" s="242">
        <f>SUM(H233:H237)</f>
        <v>4.4700000000000006</v>
      </c>
      <c r="J233" s="23"/>
    </row>
    <row r="234" spans="1:10" ht="16" x14ac:dyDescent="0.2">
      <c r="A234" s="63"/>
      <c r="B234" s="75" t="s">
        <v>587</v>
      </c>
      <c r="C234" s="85" t="s">
        <v>507</v>
      </c>
      <c r="D234" s="85" t="s">
        <v>412</v>
      </c>
      <c r="E234" s="86">
        <v>2000</v>
      </c>
      <c r="F234" s="251">
        <v>0.68</v>
      </c>
      <c r="G234" s="144"/>
      <c r="H234" s="86">
        <f>F234</f>
        <v>0.68</v>
      </c>
      <c r="I234" s="242"/>
      <c r="J234" s="23"/>
    </row>
    <row r="235" spans="1:10" ht="16" x14ac:dyDescent="0.2">
      <c r="A235" s="63"/>
      <c r="B235" s="75" t="s">
        <v>587</v>
      </c>
      <c r="C235" s="85" t="s">
        <v>507</v>
      </c>
      <c r="D235" s="85" t="s">
        <v>413</v>
      </c>
      <c r="E235" s="86">
        <v>10000</v>
      </c>
      <c r="F235" s="251">
        <v>0.42</v>
      </c>
      <c r="G235" s="144"/>
      <c r="H235" s="86">
        <f>F235</f>
        <v>0.42</v>
      </c>
      <c r="I235" s="242"/>
      <c r="J235" s="23"/>
    </row>
    <row r="236" spans="1:10" ht="16" x14ac:dyDescent="0.2">
      <c r="A236" s="63"/>
      <c r="B236" s="75" t="s">
        <v>587</v>
      </c>
      <c r="C236" s="85" t="s">
        <v>507</v>
      </c>
      <c r="D236" s="85" t="s">
        <v>418</v>
      </c>
      <c r="E236" s="86">
        <v>5000</v>
      </c>
      <c r="F236" s="86">
        <v>0.22</v>
      </c>
      <c r="G236" s="78"/>
      <c r="H236" s="86">
        <f>F236</f>
        <v>0.22</v>
      </c>
      <c r="I236" s="242"/>
      <c r="J236" s="23"/>
    </row>
    <row r="237" spans="1:10" ht="16" x14ac:dyDescent="0.2">
      <c r="A237" s="63"/>
      <c r="B237" s="75" t="s">
        <v>587</v>
      </c>
      <c r="C237" s="85" t="s">
        <v>507</v>
      </c>
      <c r="D237" s="85" t="s">
        <v>414</v>
      </c>
      <c r="E237" s="86">
        <v>2000</v>
      </c>
      <c r="F237" s="251">
        <v>7.0000000000000007E-2</v>
      </c>
      <c r="G237" s="144"/>
      <c r="H237" s="86">
        <f>F237</f>
        <v>7.0000000000000007E-2</v>
      </c>
      <c r="I237" s="242"/>
      <c r="J237" s="23"/>
    </row>
    <row r="238" spans="1:10" ht="16" x14ac:dyDescent="0.2">
      <c r="A238" s="63"/>
      <c r="B238" s="75"/>
      <c r="C238" s="85"/>
      <c r="D238" s="85"/>
      <c r="E238" s="86"/>
      <c r="F238" s="251"/>
      <c r="G238" s="242"/>
      <c r="H238" s="86"/>
      <c r="I238" s="242"/>
      <c r="J238" s="23"/>
    </row>
    <row r="239" spans="1:10" ht="16" x14ac:dyDescent="0.2">
      <c r="A239" s="63"/>
      <c r="B239" s="75" t="s">
        <v>588</v>
      </c>
      <c r="C239" s="66" t="s">
        <v>84</v>
      </c>
      <c r="D239" s="66" t="s">
        <v>411</v>
      </c>
      <c r="E239" s="78">
        <v>10000</v>
      </c>
      <c r="F239" s="109">
        <v>0</v>
      </c>
      <c r="G239" s="144">
        <f>H239-F239</f>
        <v>0.91</v>
      </c>
      <c r="H239" s="78">
        <v>0.91</v>
      </c>
      <c r="I239" s="144">
        <f>SUM(H239:H241)</f>
        <v>2.0100000000000002</v>
      </c>
      <c r="J239" s="211"/>
    </row>
    <row r="240" spans="1:10" ht="16" x14ac:dyDescent="0.2">
      <c r="A240" s="63"/>
      <c r="B240" s="75" t="s">
        <v>588</v>
      </c>
      <c r="C240" s="66" t="s">
        <v>84</v>
      </c>
      <c r="D240" s="66" t="s">
        <v>412</v>
      </c>
      <c r="E240" s="78">
        <v>2000</v>
      </c>
      <c r="F240" s="109">
        <v>0.68</v>
      </c>
      <c r="G240" s="144"/>
      <c r="H240" s="78">
        <v>0.68</v>
      </c>
      <c r="I240" s="144"/>
      <c r="J240" s="211"/>
    </row>
    <row r="241" spans="1:10" ht="16" x14ac:dyDescent="0.2">
      <c r="A241" s="63"/>
      <c r="B241" s="75" t="s">
        <v>588</v>
      </c>
      <c r="C241" s="66" t="s">
        <v>84</v>
      </c>
      <c r="D241" s="66" t="s">
        <v>413</v>
      </c>
      <c r="E241" s="78">
        <v>10000</v>
      </c>
      <c r="F241" s="109">
        <v>0.42</v>
      </c>
      <c r="G241" s="144"/>
      <c r="H241" s="78">
        <f>F241</f>
        <v>0.42</v>
      </c>
      <c r="I241" s="144"/>
      <c r="J241" s="23"/>
    </row>
    <row r="242" spans="1:10" ht="16" x14ac:dyDescent="0.2">
      <c r="A242" s="63"/>
      <c r="B242" s="75"/>
      <c r="C242" s="66"/>
      <c r="D242" s="66"/>
      <c r="E242" s="78"/>
      <c r="F242" s="109"/>
      <c r="G242" s="144"/>
      <c r="H242" s="78"/>
      <c r="I242" s="144"/>
      <c r="J242" s="23"/>
    </row>
    <row r="243" spans="1:10" ht="16" x14ac:dyDescent="0.2">
      <c r="A243" s="63"/>
      <c r="B243" s="75" t="s">
        <v>589</v>
      </c>
      <c r="C243" s="66" t="s">
        <v>60</v>
      </c>
      <c r="D243" s="66" t="s">
        <v>411</v>
      </c>
      <c r="E243" s="78">
        <v>10000</v>
      </c>
      <c r="F243" s="109">
        <v>0</v>
      </c>
      <c r="G243" s="144">
        <f>H243-F243</f>
        <v>8.02</v>
      </c>
      <c r="H243" s="78">
        <v>8.02</v>
      </c>
      <c r="I243" s="144">
        <f>H243</f>
        <v>8.02</v>
      </c>
      <c r="J243" s="211"/>
    </row>
    <row r="244" spans="1:10" ht="16" x14ac:dyDescent="0.2">
      <c r="A244" s="63"/>
      <c r="B244" s="75"/>
      <c r="C244" s="66"/>
      <c r="D244" s="66"/>
      <c r="E244" s="78"/>
      <c r="F244" s="109"/>
      <c r="G244" s="144"/>
      <c r="H244" s="78"/>
      <c r="I244" s="144"/>
      <c r="J244" s="211"/>
    </row>
    <row r="245" spans="1:10" ht="16" x14ac:dyDescent="0.2">
      <c r="A245" s="63"/>
      <c r="B245" s="75" t="s">
        <v>782</v>
      </c>
      <c r="C245" s="66" t="s">
        <v>783</v>
      </c>
      <c r="D245" s="66" t="s">
        <v>411</v>
      </c>
      <c r="E245" s="78">
        <v>10000</v>
      </c>
      <c r="F245" s="78">
        <v>0</v>
      </c>
      <c r="G245" s="78">
        <v>0.53</v>
      </c>
      <c r="H245" s="78">
        <f>SUM(F245:G245)</f>
        <v>0.53</v>
      </c>
      <c r="I245" s="144">
        <f>SUM(H245:H246)</f>
        <v>0.95</v>
      </c>
      <c r="J245" s="211"/>
    </row>
    <row r="246" spans="1:10" ht="16" x14ac:dyDescent="0.2">
      <c r="A246" s="63"/>
      <c r="B246" s="75" t="s">
        <v>782</v>
      </c>
      <c r="C246" s="66" t="s">
        <v>783</v>
      </c>
      <c r="D246" s="66" t="s">
        <v>413</v>
      </c>
      <c r="E246" s="78">
        <v>10000</v>
      </c>
      <c r="F246" s="78">
        <v>0.42</v>
      </c>
      <c r="G246" s="78"/>
      <c r="H246" s="78">
        <f>F246</f>
        <v>0.42</v>
      </c>
      <c r="I246" s="144"/>
      <c r="J246" s="211"/>
    </row>
    <row r="247" spans="1:10" ht="16" x14ac:dyDescent="0.2">
      <c r="A247" s="63"/>
      <c r="B247" s="75"/>
      <c r="C247" s="66"/>
      <c r="D247" s="66"/>
      <c r="E247" s="78"/>
      <c r="F247" s="78"/>
      <c r="G247" s="78"/>
      <c r="H247" s="78"/>
      <c r="I247" s="144"/>
      <c r="J247" s="211"/>
    </row>
    <row r="248" spans="1:10" ht="16" x14ac:dyDescent="0.2">
      <c r="A248" s="63"/>
      <c r="B248" s="75" t="s">
        <v>819</v>
      </c>
      <c r="C248" s="66" t="s">
        <v>815</v>
      </c>
      <c r="D248" s="66" t="s">
        <v>411</v>
      </c>
      <c r="E248" s="78">
        <v>10000</v>
      </c>
      <c r="F248" s="78">
        <f>H248-G248</f>
        <v>0</v>
      </c>
      <c r="G248" s="78">
        <v>0.53</v>
      </c>
      <c r="H248" s="78">
        <v>0.53</v>
      </c>
      <c r="I248" s="144">
        <f>SUM(H248:H249)</f>
        <v>0.95</v>
      </c>
      <c r="J248" s="211"/>
    </row>
    <row r="249" spans="1:10" ht="16" x14ac:dyDescent="0.2">
      <c r="A249" s="63"/>
      <c r="B249" s="75" t="s">
        <v>819</v>
      </c>
      <c r="C249" s="66" t="s">
        <v>815</v>
      </c>
      <c r="D249" s="66" t="s">
        <v>413</v>
      </c>
      <c r="E249" s="78">
        <v>10000</v>
      </c>
      <c r="F249" s="78">
        <v>0.42</v>
      </c>
      <c r="G249" s="78"/>
      <c r="H249" s="78">
        <v>0.42</v>
      </c>
      <c r="I249" s="144"/>
      <c r="J249" s="211"/>
    </row>
    <row r="250" spans="1:10" ht="16" x14ac:dyDescent="0.2">
      <c r="A250" s="63"/>
      <c r="B250" s="75"/>
      <c r="C250" s="66"/>
      <c r="D250" s="66"/>
      <c r="E250" s="78"/>
      <c r="F250" s="78"/>
      <c r="G250" s="78"/>
      <c r="H250" s="78"/>
      <c r="I250" s="144"/>
      <c r="J250" s="23"/>
    </row>
    <row r="251" spans="1:10" ht="16" x14ac:dyDescent="0.2">
      <c r="A251" s="63"/>
      <c r="B251" s="75" t="s">
        <v>425</v>
      </c>
      <c r="C251" s="66" t="s">
        <v>426</v>
      </c>
      <c r="D251" s="66" t="s">
        <v>411</v>
      </c>
      <c r="E251" s="78">
        <v>10000</v>
      </c>
      <c r="F251" s="109">
        <v>0</v>
      </c>
      <c r="G251" s="144">
        <v>0.91</v>
      </c>
      <c r="H251" s="78">
        <f>SUM(F251:G251)</f>
        <v>0.91</v>
      </c>
      <c r="I251" s="144">
        <f>SUM(H251:H252)</f>
        <v>1.33</v>
      </c>
      <c r="J251" s="23"/>
    </row>
    <row r="252" spans="1:10" ht="16" x14ac:dyDescent="0.2">
      <c r="A252" s="63"/>
      <c r="B252" s="75" t="s">
        <v>425</v>
      </c>
      <c r="C252" s="66" t="s">
        <v>426</v>
      </c>
      <c r="D252" s="66" t="s">
        <v>413</v>
      </c>
      <c r="E252" s="78">
        <v>10000</v>
      </c>
      <c r="F252" s="109">
        <v>0.42</v>
      </c>
      <c r="G252" s="144"/>
      <c r="H252" s="78">
        <f>F252</f>
        <v>0.42</v>
      </c>
      <c r="I252" s="144"/>
      <c r="J252" s="23"/>
    </row>
    <row r="253" spans="1:10" ht="16" x14ac:dyDescent="0.2">
      <c r="A253" s="63"/>
      <c r="B253" s="75"/>
      <c r="C253" s="66"/>
      <c r="D253" s="66"/>
      <c r="E253" s="78"/>
      <c r="F253" s="109"/>
      <c r="G253" s="144"/>
      <c r="H253" s="78"/>
      <c r="I253" s="144"/>
    </row>
    <row r="254" spans="1:10" ht="16" x14ac:dyDescent="0.2">
      <c r="A254" s="63"/>
      <c r="B254" s="75" t="s">
        <v>786</v>
      </c>
      <c r="C254" s="66" t="s">
        <v>787</v>
      </c>
      <c r="D254" s="66" t="s">
        <v>411</v>
      </c>
      <c r="E254" s="78">
        <v>10000</v>
      </c>
      <c r="F254" s="109">
        <v>0</v>
      </c>
      <c r="G254" s="144">
        <v>0.66</v>
      </c>
      <c r="H254" s="78">
        <f>SUM(F254:G254)</f>
        <v>0.66</v>
      </c>
      <c r="I254" s="144">
        <f>SUM(H254:H256)</f>
        <v>1.52</v>
      </c>
      <c r="J254" s="23"/>
    </row>
    <row r="255" spans="1:10" ht="16" x14ac:dyDescent="0.2">
      <c r="A255" s="63"/>
      <c r="B255" s="75" t="s">
        <v>786</v>
      </c>
      <c r="C255" s="66" t="s">
        <v>787</v>
      </c>
      <c r="D255" s="66" t="s">
        <v>413</v>
      </c>
      <c r="E255" s="78">
        <v>10000</v>
      </c>
      <c r="F255" s="109">
        <v>0.42</v>
      </c>
      <c r="G255" s="144"/>
      <c r="H255" s="78">
        <f>F255</f>
        <v>0.42</v>
      </c>
      <c r="I255" s="144"/>
      <c r="J255" s="23"/>
    </row>
    <row r="256" spans="1:10" ht="16" x14ac:dyDescent="0.2">
      <c r="A256" s="63"/>
      <c r="B256" s="75" t="s">
        <v>786</v>
      </c>
      <c r="C256" s="66" t="s">
        <v>787</v>
      </c>
      <c r="D256" s="66" t="s">
        <v>418</v>
      </c>
      <c r="E256" s="78">
        <v>10000</v>
      </c>
      <c r="F256" s="109">
        <v>0.44</v>
      </c>
      <c r="G256" s="144"/>
      <c r="H256" s="78">
        <f>F256</f>
        <v>0.44</v>
      </c>
      <c r="I256" s="144"/>
      <c r="J256" s="23"/>
    </row>
    <row r="257" spans="1:10" ht="16" x14ac:dyDescent="0.2">
      <c r="A257" s="63"/>
      <c r="B257" s="75"/>
      <c r="C257" s="66"/>
      <c r="D257" s="66"/>
      <c r="E257" s="78"/>
      <c r="F257" s="78"/>
      <c r="G257" s="78"/>
      <c r="H257" s="78"/>
      <c r="I257" s="144"/>
      <c r="J257" s="23"/>
    </row>
    <row r="258" spans="1:10" ht="16" x14ac:dyDescent="0.2">
      <c r="A258" s="63"/>
      <c r="B258" s="290">
        <v>2235</v>
      </c>
      <c r="C258" s="66" t="s">
        <v>527</v>
      </c>
      <c r="D258" s="66" t="s">
        <v>411</v>
      </c>
      <c r="E258" s="78">
        <v>10000</v>
      </c>
      <c r="F258" s="78">
        <v>0</v>
      </c>
      <c r="G258" s="78">
        <f>H258-F258</f>
        <v>2.0099999999999998</v>
      </c>
      <c r="H258" s="78">
        <v>2.0099999999999998</v>
      </c>
      <c r="I258" s="144">
        <f>SUM(H258:H263)</f>
        <v>4.8199999999999994</v>
      </c>
      <c r="J258" s="23"/>
    </row>
    <row r="259" spans="1:10" ht="16" x14ac:dyDescent="0.2">
      <c r="A259" s="63"/>
      <c r="B259" s="290" t="s">
        <v>535</v>
      </c>
      <c r="C259" s="66" t="s">
        <v>527</v>
      </c>
      <c r="D259" s="66" t="s">
        <v>417</v>
      </c>
      <c r="E259" s="78">
        <v>5000</v>
      </c>
      <c r="F259" s="78">
        <v>1.42</v>
      </c>
      <c r="G259" s="78"/>
      <c r="H259" s="78">
        <f>F259</f>
        <v>1.42</v>
      </c>
      <c r="I259" s="144"/>
      <c r="J259" s="23"/>
    </row>
    <row r="260" spans="1:10" ht="16" x14ac:dyDescent="0.2">
      <c r="A260" s="63"/>
      <c r="B260" s="290" t="s">
        <v>535</v>
      </c>
      <c r="C260" s="66" t="s">
        <v>527</v>
      </c>
      <c r="D260" s="66" t="s">
        <v>412</v>
      </c>
      <c r="E260" s="78">
        <v>2000</v>
      </c>
      <c r="F260" s="78">
        <v>0.68</v>
      </c>
      <c r="G260" s="78"/>
      <c r="H260" s="78">
        <f>F260</f>
        <v>0.68</v>
      </c>
      <c r="I260" s="144"/>
      <c r="J260" s="23"/>
    </row>
    <row r="261" spans="1:10" ht="16" x14ac:dyDescent="0.2">
      <c r="A261" s="63"/>
      <c r="B261" s="290" t="s">
        <v>535</v>
      </c>
      <c r="C261" s="66" t="s">
        <v>527</v>
      </c>
      <c r="D261" s="66" t="s">
        <v>413</v>
      </c>
      <c r="E261" s="78">
        <v>10000</v>
      </c>
      <c r="F261" s="78">
        <v>0.42</v>
      </c>
      <c r="G261" s="78"/>
      <c r="H261" s="78">
        <f>F261</f>
        <v>0.42</v>
      </c>
      <c r="I261" s="144"/>
      <c r="J261" s="23"/>
    </row>
    <row r="262" spans="1:10" ht="16" x14ac:dyDescent="0.2">
      <c r="A262" s="63"/>
      <c r="B262" s="290" t="s">
        <v>535</v>
      </c>
      <c r="C262" s="66" t="s">
        <v>527</v>
      </c>
      <c r="D262" s="66" t="s">
        <v>418</v>
      </c>
      <c r="E262" s="78">
        <v>5000</v>
      </c>
      <c r="F262" s="78">
        <v>0.22</v>
      </c>
      <c r="G262" s="78"/>
      <c r="H262" s="78">
        <f>F262</f>
        <v>0.22</v>
      </c>
      <c r="I262" s="144"/>
      <c r="J262" s="23"/>
    </row>
    <row r="263" spans="1:10" ht="16" x14ac:dyDescent="0.2">
      <c r="A263" s="63"/>
      <c r="B263" s="290" t="s">
        <v>535</v>
      </c>
      <c r="C263" s="66" t="s">
        <v>527</v>
      </c>
      <c r="D263" s="66" t="s">
        <v>414</v>
      </c>
      <c r="E263" s="78">
        <v>2000</v>
      </c>
      <c r="F263" s="78">
        <v>7.0000000000000007E-2</v>
      </c>
      <c r="G263" s="78"/>
      <c r="H263" s="78">
        <f>F263</f>
        <v>7.0000000000000007E-2</v>
      </c>
      <c r="I263" s="144"/>
      <c r="J263" s="23"/>
    </row>
    <row r="264" spans="1:10" ht="16" x14ac:dyDescent="0.2">
      <c r="A264" s="63"/>
      <c r="B264" s="23"/>
      <c r="C264" s="66"/>
      <c r="D264" s="66"/>
      <c r="E264" s="78"/>
      <c r="F264" s="78"/>
      <c r="G264" s="78"/>
      <c r="H264" s="78"/>
      <c r="I264" s="144"/>
      <c r="J264" s="23"/>
    </row>
    <row r="265" spans="1:10" ht="16" x14ac:dyDescent="0.2">
      <c r="A265" s="63"/>
      <c r="B265" s="275">
        <v>2245</v>
      </c>
      <c r="C265" s="66" t="s">
        <v>639</v>
      </c>
      <c r="D265" s="66" t="s">
        <v>411</v>
      </c>
      <c r="E265" s="78">
        <v>10000</v>
      </c>
      <c r="F265" s="78">
        <v>0</v>
      </c>
      <c r="G265" s="78">
        <v>3.08</v>
      </c>
      <c r="H265" s="78">
        <f>F265+G265</f>
        <v>3.08</v>
      </c>
      <c r="I265" s="144">
        <f>SUM(H265:H266)</f>
        <v>3.5</v>
      </c>
      <c r="J265" s="23"/>
    </row>
    <row r="266" spans="1:10" ht="16" x14ac:dyDescent="0.2">
      <c r="A266" s="63"/>
      <c r="B266" s="275">
        <v>2245</v>
      </c>
      <c r="C266" s="66" t="s">
        <v>639</v>
      </c>
      <c r="D266" s="66" t="s">
        <v>413</v>
      </c>
      <c r="E266" s="78">
        <v>10000</v>
      </c>
      <c r="F266" s="78">
        <v>0.42</v>
      </c>
      <c r="G266" s="78"/>
      <c r="H266" s="78">
        <f>F266</f>
        <v>0.42</v>
      </c>
      <c r="I266" s="144"/>
      <c r="J266" s="23"/>
    </row>
    <row r="267" spans="1:10" ht="16" x14ac:dyDescent="0.2">
      <c r="A267" s="63"/>
      <c r="B267" s="275"/>
      <c r="C267" s="66"/>
      <c r="D267" s="66"/>
      <c r="E267" s="78"/>
      <c r="F267" s="78"/>
      <c r="G267" s="78"/>
      <c r="H267" s="78"/>
      <c r="I267" s="144"/>
      <c r="J267" s="23"/>
    </row>
    <row r="268" spans="1:10" ht="16" x14ac:dyDescent="0.2">
      <c r="A268" s="63"/>
      <c r="B268" s="275">
        <v>2281</v>
      </c>
      <c r="C268" s="66" t="s">
        <v>773</v>
      </c>
      <c r="D268" s="66" t="s">
        <v>411</v>
      </c>
      <c r="E268" s="78">
        <v>40000</v>
      </c>
      <c r="F268" s="78">
        <v>24.06</v>
      </c>
      <c r="G268" s="78">
        <f>H268-F268</f>
        <v>8.02</v>
      </c>
      <c r="H268" s="78">
        <v>32.08</v>
      </c>
      <c r="I268" s="144">
        <f>SUM(H268:H271)</f>
        <v>47.49</v>
      </c>
      <c r="J268" s="23"/>
    </row>
    <row r="269" spans="1:10" ht="16" x14ac:dyDescent="0.2">
      <c r="A269" s="63"/>
      <c r="B269" s="275">
        <v>2281</v>
      </c>
      <c r="C269" s="66" t="s">
        <v>773</v>
      </c>
      <c r="D269" s="66" t="s">
        <v>417</v>
      </c>
      <c r="E269" s="78">
        <v>10000</v>
      </c>
      <c r="F269" s="78">
        <v>11.57</v>
      </c>
      <c r="G269" s="78"/>
      <c r="H269" s="78">
        <f>F269</f>
        <v>11.57</v>
      </c>
      <c r="I269" s="144"/>
      <c r="J269" s="23"/>
    </row>
    <row r="270" spans="1:10" ht="16" x14ac:dyDescent="0.2">
      <c r="A270" s="63"/>
      <c r="B270" s="275">
        <v>2281</v>
      </c>
      <c r="C270" s="66" t="s">
        <v>773</v>
      </c>
      <c r="D270" s="66" t="s">
        <v>412</v>
      </c>
      <c r="E270" s="78">
        <v>10000</v>
      </c>
      <c r="F270" s="78">
        <v>3.42</v>
      </c>
      <c r="G270" s="78"/>
      <c r="H270" s="78">
        <f>F270</f>
        <v>3.42</v>
      </c>
      <c r="I270" s="144"/>
      <c r="J270" s="23"/>
    </row>
    <row r="271" spans="1:10" ht="16" x14ac:dyDescent="0.2">
      <c r="A271" s="63"/>
      <c r="B271" s="275">
        <v>2281</v>
      </c>
      <c r="C271" s="66" t="s">
        <v>773</v>
      </c>
      <c r="D271" s="66" t="s">
        <v>413</v>
      </c>
      <c r="E271" s="78">
        <v>10000</v>
      </c>
      <c r="F271" s="78">
        <v>0.42</v>
      </c>
      <c r="G271" s="78"/>
      <c r="H271" s="78">
        <f>F271</f>
        <v>0.42</v>
      </c>
      <c r="I271" s="144"/>
      <c r="J271" s="23"/>
    </row>
    <row r="272" spans="1:10" ht="16" x14ac:dyDescent="0.2">
      <c r="A272" s="63"/>
      <c r="B272" s="75"/>
      <c r="C272" s="66"/>
      <c r="D272" s="66"/>
      <c r="E272" s="78"/>
      <c r="F272" s="78"/>
      <c r="G272" s="78"/>
      <c r="H272" s="78"/>
      <c r="I272" s="144"/>
      <c r="J272" s="23"/>
    </row>
    <row r="273" spans="1:10" ht="16" x14ac:dyDescent="0.2">
      <c r="A273" s="63"/>
      <c r="B273" s="75" t="s">
        <v>591</v>
      </c>
      <c r="C273" s="66" t="s">
        <v>367</v>
      </c>
      <c r="D273" s="66" t="s">
        <v>411</v>
      </c>
      <c r="E273" s="78">
        <v>10000</v>
      </c>
      <c r="F273" s="109">
        <v>0</v>
      </c>
      <c r="G273" s="144">
        <f>H273-F273</f>
        <v>5.0199999999999996</v>
      </c>
      <c r="H273" s="78">
        <v>5.0199999999999996</v>
      </c>
      <c r="I273" s="144">
        <f>SUM(H273:H276)</f>
        <v>10.879999999999999</v>
      </c>
      <c r="J273" s="23"/>
    </row>
    <row r="274" spans="1:10" ht="16" x14ac:dyDescent="0.2">
      <c r="A274" s="63"/>
      <c r="B274" s="75" t="s">
        <v>591</v>
      </c>
      <c r="C274" s="66" t="s">
        <v>367</v>
      </c>
      <c r="D274" s="66" t="s">
        <v>412</v>
      </c>
      <c r="E274" s="78">
        <v>10000</v>
      </c>
      <c r="F274" s="109">
        <v>3.42</v>
      </c>
      <c r="G274" s="144"/>
      <c r="H274" s="78">
        <f>F274</f>
        <v>3.42</v>
      </c>
      <c r="I274" s="144"/>
      <c r="J274" s="23"/>
    </row>
    <row r="275" spans="1:10" ht="16" x14ac:dyDescent="0.2">
      <c r="A275" s="63"/>
      <c r="B275" s="75" t="s">
        <v>591</v>
      </c>
      <c r="C275" s="66" t="s">
        <v>367</v>
      </c>
      <c r="D275" s="66" t="s">
        <v>413</v>
      </c>
      <c r="E275" s="78">
        <v>50000</v>
      </c>
      <c r="F275" s="109">
        <v>2.09</v>
      </c>
      <c r="G275" s="144"/>
      <c r="H275" s="78">
        <f>F275</f>
        <v>2.09</v>
      </c>
      <c r="I275" s="144"/>
      <c r="J275" s="23"/>
    </row>
    <row r="276" spans="1:10" ht="16" x14ac:dyDescent="0.2">
      <c r="A276" s="63"/>
      <c r="B276" s="75" t="s">
        <v>591</v>
      </c>
      <c r="C276" s="66" t="s">
        <v>367</v>
      </c>
      <c r="D276" s="66" t="s">
        <v>414</v>
      </c>
      <c r="E276" s="78">
        <v>10000</v>
      </c>
      <c r="F276" s="109">
        <v>0.35</v>
      </c>
      <c r="G276" s="144"/>
      <c r="H276" s="78">
        <f>F276</f>
        <v>0.35</v>
      </c>
      <c r="I276" s="144"/>
      <c r="J276" s="23"/>
    </row>
    <row r="277" spans="1:10" ht="16" x14ac:dyDescent="0.2">
      <c r="A277" s="63"/>
      <c r="B277" s="75"/>
      <c r="C277" s="70"/>
      <c r="D277" s="173"/>
      <c r="E277" s="130"/>
      <c r="F277" s="111"/>
      <c r="G277" s="192"/>
      <c r="H277" s="130"/>
      <c r="I277" s="192"/>
      <c r="J277" s="23"/>
    </row>
    <row r="278" spans="1:10" ht="16" x14ac:dyDescent="0.2">
      <c r="A278" s="63"/>
      <c r="B278" s="75" t="s">
        <v>593</v>
      </c>
      <c r="C278" s="70" t="s">
        <v>374</v>
      </c>
      <c r="D278" s="70" t="s">
        <v>411</v>
      </c>
      <c r="E278" s="130">
        <v>10000</v>
      </c>
      <c r="F278" s="111">
        <v>0</v>
      </c>
      <c r="G278" s="144">
        <f>H278-F278</f>
        <v>5.0199999999999996</v>
      </c>
      <c r="H278" s="130">
        <v>5.0199999999999996</v>
      </c>
      <c r="I278" s="192">
        <f>H278</f>
        <v>5.0199999999999996</v>
      </c>
      <c r="J278" s="23"/>
    </row>
    <row r="279" spans="1:10" ht="16" x14ac:dyDescent="0.2">
      <c r="A279" s="63"/>
      <c r="B279" s="75"/>
      <c r="C279" s="70"/>
      <c r="D279" s="70"/>
      <c r="E279" s="130"/>
      <c r="F279" s="111"/>
      <c r="G279" s="144"/>
      <c r="H279" s="130"/>
      <c r="I279" s="192"/>
      <c r="J279" s="23"/>
    </row>
    <row r="280" spans="1:10" ht="16" x14ac:dyDescent="0.2">
      <c r="A280" s="63"/>
      <c r="B280" s="75" t="s">
        <v>802</v>
      </c>
      <c r="C280" s="70" t="s">
        <v>803</v>
      </c>
      <c r="D280" s="70" t="s">
        <v>411</v>
      </c>
      <c r="E280" s="130">
        <v>10000</v>
      </c>
      <c r="F280" s="111">
        <v>0</v>
      </c>
      <c r="G280" s="144">
        <f>H280-F280</f>
        <v>8.02</v>
      </c>
      <c r="H280" s="130">
        <v>8.02</v>
      </c>
      <c r="I280" s="192">
        <f>SUM(H280:H281)</f>
        <v>8.44</v>
      </c>
      <c r="J280" s="23"/>
    </row>
    <row r="281" spans="1:10" ht="16" x14ac:dyDescent="0.2">
      <c r="A281" s="63"/>
      <c r="B281" s="75" t="s">
        <v>802</v>
      </c>
      <c r="C281" s="70" t="s">
        <v>803</v>
      </c>
      <c r="D281" s="70" t="s">
        <v>413</v>
      </c>
      <c r="E281" s="130">
        <v>10000</v>
      </c>
      <c r="F281" s="111">
        <v>0.42</v>
      </c>
      <c r="G281" s="144"/>
      <c r="H281" s="130">
        <v>0.42</v>
      </c>
      <c r="I281" s="192"/>
      <c r="J281" s="23"/>
    </row>
    <row r="282" spans="1:10" ht="16" x14ac:dyDescent="0.2">
      <c r="A282" s="63"/>
      <c r="B282" s="75"/>
      <c r="C282" s="70"/>
      <c r="D282" s="70"/>
      <c r="E282" s="130"/>
      <c r="F282" s="130"/>
      <c r="G282" s="78"/>
      <c r="H282" s="130"/>
      <c r="I282" s="192"/>
      <c r="J282" s="23"/>
    </row>
    <row r="283" spans="1:10" ht="16" x14ac:dyDescent="0.2">
      <c r="A283" s="63"/>
      <c r="B283" s="75" t="s">
        <v>759</v>
      </c>
      <c r="C283" s="70" t="s">
        <v>753</v>
      </c>
      <c r="D283" s="70" t="s">
        <v>411</v>
      </c>
      <c r="E283" s="130">
        <v>10000</v>
      </c>
      <c r="F283" s="111">
        <v>0</v>
      </c>
      <c r="G283" s="144">
        <v>0.53</v>
      </c>
      <c r="H283" s="130">
        <f>SUM(F283:G283)</f>
        <v>0.53</v>
      </c>
      <c r="I283" s="192">
        <f>SUM(H283:H284)</f>
        <v>0.95</v>
      </c>
      <c r="J283" s="23"/>
    </row>
    <row r="284" spans="1:10" ht="16" x14ac:dyDescent="0.2">
      <c r="A284" s="63"/>
      <c r="B284" s="75" t="s">
        <v>759</v>
      </c>
      <c r="C284" s="70" t="s">
        <v>753</v>
      </c>
      <c r="D284" s="70" t="s">
        <v>413</v>
      </c>
      <c r="E284" s="130">
        <v>10000</v>
      </c>
      <c r="F284" s="111">
        <v>0.42</v>
      </c>
      <c r="G284" s="144"/>
      <c r="H284" s="130">
        <v>0.42</v>
      </c>
      <c r="I284" s="192"/>
      <c r="J284" s="23"/>
    </row>
    <row r="285" spans="1:10" ht="16" x14ac:dyDescent="0.2">
      <c r="A285" s="63"/>
      <c r="B285" s="75"/>
      <c r="C285" s="70"/>
      <c r="D285" s="70"/>
      <c r="E285" s="130"/>
      <c r="F285" s="130"/>
      <c r="G285" s="78"/>
      <c r="H285" s="130"/>
      <c r="I285" s="192"/>
      <c r="J285" s="23"/>
    </row>
    <row r="286" spans="1:10" ht="16" x14ac:dyDescent="0.2">
      <c r="A286" s="63"/>
      <c r="B286" s="75" t="s">
        <v>642</v>
      </c>
      <c r="C286" s="70" t="s">
        <v>641</v>
      </c>
      <c r="D286" s="70" t="s">
        <v>411</v>
      </c>
      <c r="E286" s="130">
        <v>40000</v>
      </c>
      <c r="F286" s="111">
        <f>H286-G286</f>
        <v>1.98</v>
      </c>
      <c r="G286" s="144">
        <v>0.66</v>
      </c>
      <c r="H286" s="130">
        <v>2.64</v>
      </c>
      <c r="I286" s="192">
        <f>SUM(H286:H287)</f>
        <v>5.98</v>
      </c>
      <c r="J286" s="23"/>
    </row>
    <row r="287" spans="1:10" ht="16" x14ac:dyDescent="0.2">
      <c r="A287" s="63"/>
      <c r="B287" s="75" t="s">
        <v>642</v>
      </c>
      <c r="C287" s="70" t="s">
        <v>641</v>
      </c>
      <c r="D287" s="70" t="s">
        <v>413</v>
      </c>
      <c r="E287" s="130">
        <v>80000</v>
      </c>
      <c r="F287" s="130">
        <v>3.34</v>
      </c>
      <c r="G287" s="78"/>
      <c r="H287" s="130">
        <f>F287</f>
        <v>3.34</v>
      </c>
      <c r="I287" s="192"/>
      <c r="J287" s="23"/>
    </row>
    <row r="288" spans="1:10" ht="16" x14ac:dyDescent="0.2">
      <c r="A288" s="63"/>
      <c r="B288" s="75"/>
      <c r="C288" s="70"/>
      <c r="D288" s="70"/>
      <c r="E288" s="130"/>
      <c r="F288" s="111"/>
      <c r="G288" s="192"/>
      <c r="H288" s="130"/>
      <c r="I288" s="192"/>
      <c r="J288" s="23"/>
    </row>
    <row r="289" spans="1:10" ht="16" x14ac:dyDescent="0.2">
      <c r="A289" s="63"/>
      <c r="B289" s="75" t="s">
        <v>594</v>
      </c>
      <c r="C289" s="66" t="s">
        <v>72</v>
      </c>
      <c r="D289" s="66" t="s">
        <v>411</v>
      </c>
      <c r="E289" s="78">
        <v>10000</v>
      </c>
      <c r="F289" s="109">
        <v>0</v>
      </c>
      <c r="G289" s="144">
        <f>H289-F289</f>
        <v>8.02</v>
      </c>
      <c r="H289" s="78">
        <v>8.02</v>
      </c>
      <c r="I289" s="144">
        <f>H289</f>
        <v>8.02</v>
      </c>
      <c r="J289" s="23"/>
    </row>
    <row r="290" spans="1:10" ht="16" x14ac:dyDescent="0.2">
      <c r="A290" s="63"/>
      <c r="B290" s="75"/>
      <c r="C290" s="66"/>
      <c r="D290" s="66"/>
      <c r="E290" s="78"/>
      <c r="F290" s="109"/>
      <c r="G290" s="144"/>
      <c r="H290" s="78"/>
      <c r="I290" s="144"/>
      <c r="J290" s="23"/>
    </row>
    <row r="291" spans="1:10" ht="16" x14ac:dyDescent="0.2">
      <c r="A291" s="63"/>
      <c r="B291" s="75" t="s">
        <v>595</v>
      </c>
      <c r="C291" s="66" t="s">
        <v>118</v>
      </c>
      <c r="D291" s="66" t="s">
        <v>411</v>
      </c>
      <c r="E291" s="79">
        <v>10000</v>
      </c>
      <c r="F291" s="109">
        <v>0</v>
      </c>
      <c r="G291" s="144">
        <f>H291-F291</f>
        <v>8.02</v>
      </c>
      <c r="H291" s="79">
        <v>8.02</v>
      </c>
      <c r="I291" s="144">
        <f>SUM(H291:H292)</f>
        <v>12.2</v>
      </c>
      <c r="J291" s="23"/>
    </row>
    <row r="292" spans="1:10" ht="16" x14ac:dyDescent="0.2">
      <c r="A292" s="63"/>
      <c r="B292" s="75" t="s">
        <v>595</v>
      </c>
      <c r="C292" s="66" t="s">
        <v>118</v>
      </c>
      <c r="D292" s="66" t="s">
        <v>413</v>
      </c>
      <c r="E292" s="79">
        <v>100000</v>
      </c>
      <c r="F292" s="109">
        <v>4.18</v>
      </c>
      <c r="G292" s="144"/>
      <c r="H292" s="79">
        <f>F292</f>
        <v>4.18</v>
      </c>
      <c r="I292" s="144"/>
      <c r="J292" s="23"/>
    </row>
    <row r="293" spans="1:10" ht="16" x14ac:dyDescent="0.2">
      <c r="A293" s="63"/>
      <c r="B293" s="75"/>
      <c r="C293" s="66"/>
      <c r="D293" s="66"/>
      <c r="E293" s="79"/>
      <c r="F293" s="109"/>
      <c r="G293" s="144"/>
      <c r="H293" s="79"/>
      <c r="I293" s="144"/>
      <c r="J293" s="23"/>
    </row>
    <row r="294" spans="1:10" ht="16" x14ac:dyDescent="0.2">
      <c r="A294" s="63"/>
      <c r="B294" s="75" t="s">
        <v>596</v>
      </c>
      <c r="C294" s="66" t="s">
        <v>62</v>
      </c>
      <c r="D294" s="66" t="s">
        <v>411</v>
      </c>
      <c r="E294" s="78">
        <v>200000</v>
      </c>
      <c r="F294" s="78">
        <f>H294-G294</f>
        <v>58.52</v>
      </c>
      <c r="G294" s="78">
        <v>3.08</v>
      </c>
      <c r="H294" s="78">
        <v>61.6</v>
      </c>
      <c r="I294" s="144">
        <f>SUM(H294:H297)</f>
        <v>73.72999999999999</v>
      </c>
      <c r="J294" s="23"/>
    </row>
    <row r="295" spans="1:10" ht="16" x14ac:dyDescent="0.2">
      <c r="A295" s="63"/>
      <c r="B295" s="75" t="s">
        <v>596</v>
      </c>
      <c r="C295" s="66" t="s">
        <v>62</v>
      </c>
      <c r="D295" s="66" t="s">
        <v>412</v>
      </c>
      <c r="E295" s="79">
        <v>10000</v>
      </c>
      <c r="F295" s="109">
        <v>3.42</v>
      </c>
      <c r="G295" s="144"/>
      <c r="H295" s="79">
        <f>F295</f>
        <v>3.42</v>
      </c>
      <c r="I295" s="144"/>
      <c r="J295" s="23"/>
    </row>
    <row r="296" spans="1:10" ht="16" x14ac:dyDescent="0.2">
      <c r="A296" s="63"/>
      <c r="B296" s="75" t="s">
        <v>596</v>
      </c>
      <c r="C296" s="66" t="s">
        <v>62</v>
      </c>
      <c r="D296" s="66" t="s">
        <v>413</v>
      </c>
      <c r="E296" s="78">
        <v>200000</v>
      </c>
      <c r="F296" s="109">
        <v>8.36</v>
      </c>
      <c r="G296" s="144"/>
      <c r="H296" s="79">
        <f>F296</f>
        <v>8.36</v>
      </c>
      <c r="I296" s="144"/>
      <c r="J296" s="23"/>
    </row>
    <row r="297" spans="1:10" ht="16" x14ac:dyDescent="0.2">
      <c r="A297" s="63"/>
      <c r="B297" s="75" t="s">
        <v>596</v>
      </c>
      <c r="C297" s="66" t="s">
        <v>62</v>
      </c>
      <c r="D297" s="66" t="s">
        <v>414</v>
      </c>
      <c r="E297" s="79">
        <v>10000</v>
      </c>
      <c r="F297" s="109">
        <v>0.35</v>
      </c>
      <c r="G297" s="144"/>
      <c r="H297" s="79">
        <f>F297</f>
        <v>0.35</v>
      </c>
      <c r="I297" s="144"/>
      <c r="J297" s="23"/>
    </row>
    <row r="298" spans="1:10" ht="16" x14ac:dyDescent="0.2">
      <c r="A298" s="63"/>
      <c r="B298" s="75"/>
      <c r="C298" s="66"/>
      <c r="D298" s="66"/>
      <c r="E298" s="79"/>
      <c r="F298" s="109"/>
      <c r="G298" s="144"/>
      <c r="H298" s="79"/>
      <c r="I298" s="144"/>
      <c r="J298" s="23"/>
    </row>
    <row r="299" spans="1:10" ht="16" x14ac:dyDescent="0.2">
      <c r="A299" s="63"/>
      <c r="B299" s="75" t="s">
        <v>597</v>
      </c>
      <c r="C299" s="66" t="s">
        <v>38</v>
      </c>
      <c r="D299" s="66" t="s">
        <v>411</v>
      </c>
      <c r="E299" s="78">
        <v>20000</v>
      </c>
      <c r="F299" s="109">
        <f>H299-G299</f>
        <v>5.0199999999999996</v>
      </c>
      <c r="G299" s="144">
        <v>5.0199999999999996</v>
      </c>
      <c r="H299" s="78">
        <v>10.039999999999999</v>
      </c>
      <c r="I299" s="144">
        <f>SUM(H299:H302)</f>
        <v>14.649999999999999</v>
      </c>
      <c r="J299" s="211"/>
    </row>
    <row r="300" spans="1:10" ht="16" x14ac:dyDescent="0.2">
      <c r="A300" s="63"/>
      <c r="B300" s="75" t="s">
        <v>597</v>
      </c>
      <c r="C300" s="66" t="s">
        <v>38</v>
      </c>
      <c r="D300" s="66" t="s">
        <v>412</v>
      </c>
      <c r="E300" s="78">
        <v>10000</v>
      </c>
      <c r="F300" s="109">
        <v>3.42</v>
      </c>
      <c r="G300" s="144"/>
      <c r="H300" s="78">
        <f>F300</f>
        <v>3.42</v>
      </c>
      <c r="I300" s="144"/>
      <c r="J300" s="23"/>
    </row>
    <row r="301" spans="1:10" ht="16" x14ac:dyDescent="0.2">
      <c r="A301" s="63"/>
      <c r="B301" s="75" t="s">
        <v>597</v>
      </c>
      <c r="C301" s="66" t="s">
        <v>38</v>
      </c>
      <c r="D301" s="66" t="s">
        <v>413</v>
      </c>
      <c r="E301" s="78">
        <v>20000</v>
      </c>
      <c r="F301" s="109">
        <v>0.84</v>
      </c>
      <c r="G301" s="144"/>
      <c r="H301" s="78">
        <f>F301</f>
        <v>0.84</v>
      </c>
      <c r="I301" s="144"/>
      <c r="J301" s="23"/>
    </row>
    <row r="302" spans="1:10" ht="16" x14ac:dyDescent="0.2">
      <c r="A302" s="63"/>
      <c r="B302" s="75" t="s">
        <v>597</v>
      </c>
      <c r="C302" s="66" t="s">
        <v>38</v>
      </c>
      <c r="D302" s="66" t="s">
        <v>414</v>
      </c>
      <c r="E302" s="78">
        <v>10000</v>
      </c>
      <c r="F302" s="109">
        <v>0.35</v>
      </c>
      <c r="G302" s="144"/>
      <c r="H302" s="78">
        <f>F302</f>
        <v>0.35</v>
      </c>
      <c r="I302" s="144"/>
      <c r="J302" s="23"/>
    </row>
    <row r="303" spans="1:10" ht="16" x14ac:dyDescent="0.2">
      <c r="A303" s="63"/>
      <c r="B303" s="75"/>
      <c r="C303" s="66"/>
      <c r="D303" s="66"/>
      <c r="E303" s="78"/>
      <c r="F303" s="109"/>
      <c r="G303" s="144"/>
      <c r="H303" s="78"/>
      <c r="I303" s="144"/>
      <c r="J303" s="23"/>
    </row>
    <row r="304" spans="1:10" ht="16" x14ac:dyDescent="0.2">
      <c r="A304" s="63"/>
      <c r="B304" s="75" t="s">
        <v>727</v>
      </c>
      <c r="C304" s="66" t="s">
        <v>744</v>
      </c>
      <c r="D304" s="66" t="s">
        <v>411</v>
      </c>
      <c r="E304" s="78">
        <v>50000</v>
      </c>
      <c r="F304" s="109">
        <f>H304-G304</f>
        <v>3.6399999999999997</v>
      </c>
      <c r="G304" s="144">
        <v>0.91</v>
      </c>
      <c r="H304" s="78">
        <v>4.55</v>
      </c>
      <c r="I304" s="144">
        <f>SUM(H304:H306)</f>
        <v>10.059999999999999</v>
      </c>
      <c r="J304" s="23"/>
    </row>
    <row r="305" spans="1:10" ht="16" x14ac:dyDescent="0.2">
      <c r="A305" s="63"/>
      <c r="B305" s="75" t="s">
        <v>727</v>
      </c>
      <c r="C305" s="66" t="s">
        <v>744</v>
      </c>
      <c r="D305" s="66" t="s">
        <v>412</v>
      </c>
      <c r="E305" s="78">
        <v>10000</v>
      </c>
      <c r="F305" s="109">
        <v>3.42</v>
      </c>
      <c r="G305" s="144"/>
      <c r="H305" s="78">
        <v>3.42</v>
      </c>
      <c r="I305" s="144"/>
      <c r="J305" s="23"/>
    </row>
    <row r="306" spans="1:10" ht="16" x14ac:dyDescent="0.2">
      <c r="A306" s="63"/>
      <c r="B306" s="75" t="s">
        <v>727</v>
      </c>
      <c r="C306" s="66" t="s">
        <v>744</v>
      </c>
      <c r="D306" s="66" t="s">
        <v>413</v>
      </c>
      <c r="E306" s="78">
        <v>50000</v>
      </c>
      <c r="F306" s="109">
        <v>2.09</v>
      </c>
      <c r="G306" s="144"/>
      <c r="H306" s="78">
        <v>2.09</v>
      </c>
      <c r="I306" s="144"/>
      <c r="J306" s="23"/>
    </row>
    <row r="307" spans="1:10" ht="16" x14ac:dyDescent="0.2">
      <c r="A307" s="63"/>
      <c r="B307" s="75"/>
      <c r="C307" s="66"/>
      <c r="D307" s="66"/>
      <c r="E307" s="78"/>
      <c r="F307" s="109"/>
      <c r="G307" s="144"/>
      <c r="H307" s="78"/>
      <c r="I307" s="144"/>
      <c r="J307" s="23"/>
    </row>
    <row r="308" spans="1:10" ht="16" x14ac:dyDescent="0.2">
      <c r="A308" s="63"/>
      <c r="B308" s="75" t="s">
        <v>798</v>
      </c>
      <c r="C308" s="66" t="s">
        <v>797</v>
      </c>
      <c r="D308" s="66" t="s">
        <v>411</v>
      </c>
      <c r="E308" s="78">
        <v>10000</v>
      </c>
      <c r="F308" s="78">
        <v>0</v>
      </c>
      <c r="G308" s="78">
        <v>0.53</v>
      </c>
      <c r="H308" s="78">
        <f>F308+G308</f>
        <v>0.53</v>
      </c>
      <c r="I308" s="144">
        <f>H308</f>
        <v>0.53</v>
      </c>
      <c r="J308" s="23" t="s">
        <v>849</v>
      </c>
    </row>
    <row r="309" spans="1:10" ht="16" x14ac:dyDescent="0.2">
      <c r="A309" s="63"/>
      <c r="B309" s="75"/>
      <c r="C309" s="66"/>
      <c r="D309" s="66"/>
      <c r="E309" s="78"/>
      <c r="F309" s="109"/>
      <c r="G309" s="144"/>
      <c r="H309" s="78"/>
      <c r="I309" s="144"/>
      <c r="J309" s="23"/>
    </row>
    <row r="310" spans="1:10" ht="16" x14ac:dyDescent="0.2">
      <c r="A310" s="63"/>
      <c r="B310" s="75" t="s">
        <v>599</v>
      </c>
      <c r="C310" s="66" t="s">
        <v>186</v>
      </c>
      <c r="D310" s="66" t="s">
        <v>411</v>
      </c>
      <c r="E310" s="78">
        <v>250000</v>
      </c>
      <c r="F310" s="78">
        <f>H310-G310</f>
        <v>73.92</v>
      </c>
      <c r="G310" s="78">
        <v>3.08</v>
      </c>
      <c r="H310" s="78">
        <v>77</v>
      </c>
      <c r="I310" s="144">
        <f>SUM(H310:H313)</f>
        <v>128.92000000000002</v>
      </c>
      <c r="J310" s="23"/>
    </row>
    <row r="311" spans="1:10" ht="16" x14ac:dyDescent="0.2">
      <c r="A311" s="63"/>
      <c r="B311" s="75" t="s">
        <v>599</v>
      </c>
      <c r="C311" s="66" t="s">
        <v>186</v>
      </c>
      <c r="D311" s="66" t="s">
        <v>417</v>
      </c>
      <c r="E311" s="78">
        <v>45000</v>
      </c>
      <c r="F311" s="109">
        <v>30.47</v>
      </c>
      <c r="G311" s="144"/>
      <c r="H311" s="78">
        <v>30.47</v>
      </c>
      <c r="I311" s="144"/>
      <c r="J311" s="23"/>
    </row>
    <row r="312" spans="1:10" ht="16" x14ac:dyDescent="0.2">
      <c r="A312" s="63"/>
      <c r="B312" s="75" t="s">
        <v>599</v>
      </c>
      <c r="C312" s="66" t="s">
        <v>186</v>
      </c>
      <c r="D312" s="66" t="s">
        <v>413</v>
      </c>
      <c r="E312" s="78">
        <v>250000</v>
      </c>
      <c r="F312" s="109">
        <v>10.45</v>
      </c>
      <c r="G312" s="144"/>
      <c r="H312" s="78">
        <f>F312</f>
        <v>10.45</v>
      </c>
      <c r="I312" s="144"/>
      <c r="J312" s="23"/>
    </row>
    <row r="313" spans="1:10" ht="16" x14ac:dyDescent="0.2">
      <c r="A313" s="63"/>
      <c r="B313" s="75" t="s">
        <v>599</v>
      </c>
      <c r="C313" s="66" t="s">
        <v>186</v>
      </c>
      <c r="D313" s="66" t="s">
        <v>418</v>
      </c>
      <c r="E313" s="78">
        <v>250000</v>
      </c>
      <c r="F313" s="109">
        <v>11</v>
      </c>
      <c r="G313" s="144"/>
      <c r="H313" s="78">
        <f>F313</f>
        <v>11</v>
      </c>
      <c r="I313" s="144"/>
      <c r="J313" s="23"/>
    </row>
    <row r="314" spans="1:10" ht="16" x14ac:dyDescent="0.2">
      <c r="A314" s="63"/>
      <c r="B314" s="75"/>
      <c r="C314" s="66"/>
      <c r="D314" s="66"/>
      <c r="E314" s="78"/>
      <c r="F314" s="109"/>
      <c r="G314" s="144"/>
      <c r="H314" s="78"/>
      <c r="I314" s="144"/>
      <c r="J314" s="23"/>
    </row>
    <row r="315" spans="1:10" ht="16" x14ac:dyDescent="0.2">
      <c r="A315" s="63"/>
      <c r="B315" s="75" t="s">
        <v>602</v>
      </c>
      <c r="C315" s="66" t="s">
        <v>135</v>
      </c>
      <c r="D315" s="66" t="s">
        <v>411</v>
      </c>
      <c r="E315" s="78">
        <v>10000</v>
      </c>
      <c r="F315" s="78">
        <v>0</v>
      </c>
      <c r="G315" s="78">
        <f>H315-F315</f>
        <v>8.02</v>
      </c>
      <c r="H315" s="78">
        <v>8.02</v>
      </c>
      <c r="I315" s="144">
        <f>SUM(H315:H319)</f>
        <v>20.37</v>
      </c>
      <c r="J315" s="23"/>
    </row>
    <row r="316" spans="1:10" s="226" customFormat="1" ht="16" x14ac:dyDescent="0.2">
      <c r="A316" s="101"/>
      <c r="B316" s="75" t="s">
        <v>602</v>
      </c>
      <c r="C316" s="66" t="s">
        <v>135</v>
      </c>
      <c r="D316" s="197" t="s">
        <v>412</v>
      </c>
      <c r="E316" s="83">
        <v>10000</v>
      </c>
      <c r="F316" s="83">
        <v>3.42</v>
      </c>
      <c r="G316" s="83"/>
      <c r="H316" s="83">
        <f>F316</f>
        <v>3.42</v>
      </c>
      <c r="I316" s="144"/>
      <c r="J316" s="105"/>
    </row>
    <row r="317" spans="1:10" ht="16" x14ac:dyDescent="0.2">
      <c r="A317" s="63"/>
      <c r="B317" s="75" t="s">
        <v>602</v>
      </c>
      <c r="C317" s="66" t="s">
        <v>135</v>
      </c>
      <c r="D317" s="173" t="s">
        <v>413</v>
      </c>
      <c r="E317" s="78">
        <v>100000</v>
      </c>
      <c r="F317" s="109">
        <v>4.18</v>
      </c>
      <c r="G317" s="144"/>
      <c r="H317" s="79">
        <f>F317</f>
        <v>4.18</v>
      </c>
      <c r="I317" s="144"/>
      <c r="J317" s="23"/>
    </row>
    <row r="318" spans="1:10" ht="16" x14ac:dyDescent="0.2">
      <c r="A318" s="63"/>
      <c r="B318" s="75" t="s">
        <v>602</v>
      </c>
      <c r="C318" s="66" t="s">
        <v>135</v>
      </c>
      <c r="D318" s="173" t="s">
        <v>418</v>
      </c>
      <c r="E318" s="78">
        <v>100000</v>
      </c>
      <c r="F318" s="109">
        <v>4.4000000000000004</v>
      </c>
      <c r="G318" s="144"/>
      <c r="H318" s="79">
        <f>F318</f>
        <v>4.4000000000000004</v>
      </c>
      <c r="I318" s="144"/>
      <c r="J318" s="23"/>
    </row>
    <row r="319" spans="1:10" ht="16" x14ac:dyDescent="0.2">
      <c r="A319" s="63"/>
      <c r="B319" s="75" t="s">
        <v>602</v>
      </c>
      <c r="C319" s="66" t="s">
        <v>135</v>
      </c>
      <c r="D319" s="173" t="s">
        <v>414</v>
      </c>
      <c r="E319" s="78">
        <v>10000</v>
      </c>
      <c r="F319" s="109">
        <v>0.35</v>
      </c>
      <c r="G319" s="144"/>
      <c r="H319" s="79">
        <f>F319</f>
        <v>0.35</v>
      </c>
      <c r="I319" s="144"/>
      <c r="J319" s="23"/>
    </row>
    <row r="320" spans="1:10" ht="16" x14ac:dyDescent="0.2">
      <c r="A320" s="63"/>
      <c r="B320" s="75"/>
      <c r="C320" s="66"/>
      <c r="D320" s="66"/>
      <c r="E320" s="78"/>
      <c r="F320" s="109"/>
      <c r="G320" s="144"/>
      <c r="H320" s="79"/>
      <c r="I320" s="144"/>
      <c r="J320" s="23"/>
    </row>
    <row r="321" spans="1:10" ht="16" x14ac:dyDescent="0.2">
      <c r="A321" s="63"/>
      <c r="B321" s="75" t="s">
        <v>603</v>
      </c>
      <c r="C321" s="66" t="s">
        <v>42</v>
      </c>
      <c r="D321" s="66" t="s">
        <v>411</v>
      </c>
      <c r="E321" s="78">
        <v>250000</v>
      </c>
      <c r="F321" s="254">
        <v>48.24</v>
      </c>
      <c r="G321" s="342">
        <v>2.0099999999999998</v>
      </c>
      <c r="H321" s="79">
        <f>SUM(F321:G321)</f>
        <v>50.25</v>
      </c>
      <c r="I321" s="144">
        <f>SUM(H321:H326)</f>
        <v>97.52</v>
      </c>
      <c r="J321" s="23"/>
    </row>
    <row r="322" spans="1:10" ht="16" x14ac:dyDescent="0.2">
      <c r="A322" s="63"/>
      <c r="B322" s="75" t="s">
        <v>603</v>
      </c>
      <c r="C322" s="66" t="s">
        <v>42</v>
      </c>
      <c r="D322" s="173" t="s">
        <v>417</v>
      </c>
      <c r="E322" s="78">
        <v>50000</v>
      </c>
      <c r="F322" s="109">
        <v>22.05</v>
      </c>
      <c r="G322" s="144"/>
      <c r="H322" s="79">
        <f>F322</f>
        <v>22.05</v>
      </c>
      <c r="I322" s="144"/>
      <c r="J322" s="23"/>
    </row>
    <row r="323" spans="1:10" ht="16" x14ac:dyDescent="0.2">
      <c r="A323" s="63"/>
      <c r="B323" s="75" t="s">
        <v>603</v>
      </c>
      <c r="C323" s="66" t="s">
        <v>42</v>
      </c>
      <c r="D323" s="173" t="s">
        <v>412</v>
      </c>
      <c r="E323" s="78">
        <v>10000</v>
      </c>
      <c r="F323" s="109">
        <v>3.42</v>
      </c>
      <c r="G323" s="144"/>
      <c r="H323" s="79">
        <f>F323</f>
        <v>3.42</v>
      </c>
      <c r="I323" s="144"/>
      <c r="J323" s="23"/>
    </row>
    <row r="324" spans="1:10" ht="16" x14ac:dyDescent="0.2">
      <c r="A324" s="63"/>
      <c r="B324" s="75" t="s">
        <v>603</v>
      </c>
      <c r="C324" s="66" t="s">
        <v>42</v>
      </c>
      <c r="D324" s="173" t="s">
        <v>413</v>
      </c>
      <c r="E324" s="78">
        <v>250000</v>
      </c>
      <c r="F324" s="109">
        <v>10.45</v>
      </c>
      <c r="G324" s="144"/>
      <c r="H324" s="79">
        <f>F324</f>
        <v>10.45</v>
      </c>
      <c r="I324" s="144"/>
      <c r="J324" s="23"/>
    </row>
    <row r="325" spans="1:10" ht="16" x14ac:dyDescent="0.2">
      <c r="A325" s="63"/>
      <c r="B325" s="75" t="s">
        <v>603</v>
      </c>
      <c r="C325" s="66" t="s">
        <v>42</v>
      </c>
      <c r="D325" s="173" t="s">
        <v>418</v>
      </c>
      <c r="E325" s="78">
        <v>250000</v>
      </c>
      <c r="F325" s="109">
        <v>11</v>
      </c>
      <c r="G325" s="144"/>
      <c r="H325" s="79">
        <f>F325</f>
        <v>11</v>
      </c>
      <c r="I325" s="144"/>
      <c r="J325" s="23"/>
    </row>
    <row r="326" spans="1:10" ht="16" x14ac:dyDescent="0.2">
      <c r="A326" s="63"/>
      <c r="B326" s="75" t="s">
        <v>603</v>
      </c>
      <c r="C326" s="66" t="s">
        <v>42</v>
      </c>
      <c r="D326" s="173" t="s">
        <v>414</v>
      </c>
      <c r="E326" s="78">
        <v>10000</v>
      </c>
      <c r="F326" s="109">
        <v>0.35</v>
      </c>
      <c r="G326" s="144"/>
      <c r="H326" s="79">
        <f>F326</f>
        <v>0.35</v>
      </c>
      <c r="I326" s="144"/>
      <c r="J326" s="23"/>
    </row>
    <row r="327" spans="1:10" ht="16" x14ac:dyDescent="0.2">
      <c r="A327" s="63"/>
      <c r="B327" s="75"/>
      <c r="C327" s="66"/>
      <c r="D327" s="66"/>
      <c r="E327" s="79"/>
      <c r="F327" s="109"/>
      <c r="G327" s="144"/>
      <c r="H327" s="79"/>
      <c r="I327" s="144"/>
      <c r="J327" s="23"/>
    </row>
    <row r="328" spans="1:10" ht="16" x14ac:dyDescent="0.2">
      <c r="A328" s="63"/>
      <c r="B328" s="75" t="s">
        <v>604</v>
      </c>
      <c r="C328" s="66" t="s">
        <v>43</v>
      </c>
      <c r="D328" s="66" t="s">
        <v>411</v>
      </c>
      <c r="E328" s="78">
        <v>180000</v>
      </c>
      <c r="F328" s="78">
        <f>H328-G328</f>
        <v>239.35999999999999</v>
      </c>
      <c r="G328" s="78">
        <v>14.08</v>
      </c>
      <c r="H328" s="78">
        <v>253.44</v>
      </c>
      <c r="I328" s="144">
        <f>SUM(H328:H331)</f>
        <v>278.79000000000002</v>
      </c>
      <c r="J328" s="23"/>
    </row>
    <row r="329" spans="1:10" s="305" customFormat="1" ht="16" x14ac:dyDescent="0.2">
      <c r="A329" s="303"/>
      <c r="B329" s="304" t="s">
        <v>604</v>
      </c>
      <c r="C329" s="66" t="s">
        <v>43</v>
      </c>
      <c r="D329" s="208" t="s">
        <v>417</v>
      </c>
      <c r="E329" s="206">
        <v>5000</v>
      </c>
      <c r="F329" s="206">
        <v>17.61</v>
      </c>
      <c r="G329" s="206"/>
      <c r="H329" s="206">
        <f>F329</f>
        <v>17.61</v>
      </c>
      <c r="I329" s="144"/>
      <c r="J329" s="207" t="s">
        <v>822</v>
      </c>
    </row>
    <row r="330" spans="1:10" ht="16" x14ac:dyDescent="0.2">
      <c r="A330" s="63"/>
      <c r="B330" s="75" t="s">
        <v>604</v>
      </c>
      <c r="C330" s="66" t="s">
        <v>43</v>
      </c>
      <c r="D330" s="66" t="s">
        <v>413</v>
      </c>
      <c r="E330" s="79">
        <v>180000</v>
      </c>
      <c r="F330" s="109">
        <v>7.52</v>
      </c>
      <c r="G330" s="144"/>
      <c r="H330" s="79">
        <f>F330</f>
        <v>7.52</v>
      </c>
      <c r="I330" s="144"/>
      <c r="J330" s="23"/>
    </row>
    <row r="331" spans="1:10" s="305" customFormat="1" ht="16" x14ac:dyDescent="0.2">
      <c r="A331" s="303">
        <v>5000</v>
      </c>
      <c r="B331" s="304" t="s">
        <v>604</v>
      </c>
      <c r="C331" s="66" t="s">
        <v>43</v>
      </c>
      <c r="D331" s="208" t="s">
        <v>418</v>
      </c>
      <c r="E331" s="206">
        <v>5000</v>
      </c>
      <c r="F331" s="206">
        <v>0.22</v>
      </c>
      <c r="G331" s="206"/>
      <c r="H331" s="206">
        <f>F331</f>
        <v>0.22</v>
      </c>
      <c r="I331" s="144"/>
      <c r="J331" s="207" t="s">
        <v>823</v>
      </c>
    </row>
    <row r="332" spans="1:10" ht="16" x14ac:dyDescent="0.2">
      <c r="A332" s="63"/>
      <c r="B332" s="75"/>
      <c r="C332" s="66"/>
      <c r="D332" s="66"/>
      <c r="E332" s="79"/>
      <c r="F332" s="109"/>
      <c r="G332" s="144"/>
      <c r="H332" s="79"/>
      <c r="I332" s="144"/>
      <c r="J332" s="23"/>
    </row>
    <row r="333" spans="1:10" ht="16" x14ac:dyDescent="0.2">
      <c r="A333" s="63"/>
      <c r="B333" s="75" t="s">
        <v>605</v>
      </c>
      <c r="C333" s="66" t="s">
        <v>340</v>
      </c>
      <c r="D333" s="66" t="s">
        <v>411</v>
      </c>
      <c r="E333" s="78">
        <v>20000</v>
      </c>
      <c r="F333" s="109">
        <v>1.26</v>
      </c>
      <c r="G333" s="144">
        <f>H333-F333</f>
        <v>1.26</v>
      </c>
      <c r="H333" s="78">
        <v>2.52</v>
      </c>
      <c r="I333" s="144">
        <f>SUM(H333:H334)</f>
        <v>2.94</v>
      </c>
      <c r="J333" s="23"/>
    </row>
    <row r="334" spans="1:10" ht="16" x14ac:dyDescent="0.2">
      <c r="A334" s="63"/>
      <c r="B334" s="75" t="s">
        <v>605</v>
      </c>
      <c r="C334" s="66" t="s">
        <v>340</v>
      </c>
      <c r="D334" s="66" t="s">
        <v>413</v>
      </c>
      <c r="E334" s="78">
        <v>10000</v>
      </c>
      <c r="F334" s="109">
        <v>0.42</v>
      </c>
      <c r="G334" s="144"/>
      <c r="H334" s="78">
        <f>F334</f>
        <v>0.42</v>
      </c>
      <c r="I334" s="144"/>
      <c r="J334" s="23"/>
    </row>
    <row r="335" spans="1:10" ht="16" x14ac:dyDescent="0.2">
      <c r="A335" s="63"/>
      <c r="B335" s="75"/>
      <c r="C335" s="66"/>
      <c r="D335" s="66"/>
      <c r="E335" s="78"/>
      <c r="F335" s="109"/>
      <c r="G335" s="144"/>
      <c r="H335" s="78"/>
      <c r="I335" s="144"/>
      <c r="J335" s="23"/>
    </row>
    <row r="336" spans="1:10" ht="16" x14ac:dyDescent="0.2">
      <c r="A336" s="63"/>
      <c r="B336" s="75" t="s">
        <v>606</v>
      </c>
      <c r="C336" s="66" t="s">
        <v>44</v>
      </c>
      <c r="D336" s="66" t="s">
        <v>411</v>
      </c>
      <c r="E336" s="78">
        <v>10000</v>
      </c>
      <c r="F336" s="78">
        <v>0</v>
      </c>
      <c r="G336" s="78">
        <v>14.08</v>
      </c>
      <c r="H336" s="78">
        <v>14.08</v>
      </c>
      <c r="I336" s="144">
        <f>SUM(H336:H337)</f>
        <v>14.5</v>
      </c>
      <c r="J336" s="23"/>
    </row>
    <row r="337" spans="1:10" ht="16" x14ac:dyDescent="0.2">
      <c r="A337" s="63"/>
      <c r="B337" s="75" t="s">
        <v>606</v>
      </c>
      <c r="C337" s="66" t="s">
        <v>44</v>
      </c>
      <c r="D337" s="66" t="s">
        <v>413</v>
      </c>
      <c r="E337" s="79">
        <v>10000</v>
      </c>
      <c r="F337" s="109">
        <v>0.42</v>
      </c>
      <c r="G337" s="144"/>
      <c r="H337" s="79">
        <f>F337</f>
        <v>0.42</v>
      </c>
      <c r="I337" s="144"/>
      <c r="J337" s="23"/>
    </row>
    <row r="338" spans="1:10" ht="16" x14ac:dyDescent="0.2">
      <c r="A338" s="63"/>
      <c r="B338" s="75"/>
      <c r="C338" s="66"/>
      <c r="D338" s="66"/>
      <c r="E338" s="79"/>
      <c r="F338" s="109"/>
      <c r="G338" s="144"/>
      <c r="H338" s="79"/>
      <c r="I338" s="144"/>
      <c r="J338" s="23"/>
    </row>
    <row r="339" spans="1:10" ht="16" x14ac:dyDescent="0.2">
      <c r="A339" s="63"/>
      <c r="B339" s="75" t="s">
        <v>607</v>
      </c>
      <c r="C339" s="66" t="s">
        <v>96</v>
      </c>
      <c r="D339" s="66" t="s">
        <v>411</v>
      </c>
      <c r="E339" s="78">
        <v>30000</v>
      </c>
      <c r="F339" s="78">
        <f>H339-G339</f>
        <v>4.0200000000000005</v>
      </c>
      <c r="G339" s="78">
        <v>2.0099999999999998</v>
      </c>
      <c r="H339" s="78">
        <v>6.03</v>
      </c>
      <c r="I339" s="144">
        <f>SUM(H339:H340)</f>
        <v>6.45</v>
      </c>
      <c r="J339" s="23"/>
    </row>
    <row r="340" spans="1:10" ht="16" x14ac:dyDescent="0.2">
      <c r="A340" s="63"/>
      <c r="B340" s="75" t="s">
        <v>607</v>
      </c>
      <c r="C340" s="66" t="s">
        <v>96</v>
      </c>
      <c r="D340" s="66" t="s">
        <v>413</v>
      </c>
      <c r="E340" s="79">
        <v>10000</v>
      </c>
      <c r="F340" s="109">
        <v>0.42</v>
      </c>
      <c r="G340" s="144"/>
      <c r="H340" s="79">
        <f>F340</f>
        <v>0.42</v>
      </c>
      <c r="I340" s="144"/>
      <c r="J340" s="23"/>
    </row>
    <row r="341" spans="1:10" ht="16" x14ac:dyDescent="0.2">
      <c r="A341" s="63"/>
      <c r="B341" s="75"/>
      <c r="C341" s="66"/>
      <c r="D341" s="66"/>
      <c r="E341" s="79"/>
      <c r="F341" s="109"/>
      <c r="G341" s="144"/>
      <c r="H341" s="79"/>
      <c r="I341" s="144"/>
      <c r="J341" s="23"/>
    </row>
    <row r="342" spans="1:10" ht="16" x14ac:dyDescent="0.2">
      <c r="A342" s="63"/>
      <c r="B342" s="75" t="s">
        <v>608</v>
      </c>
      <c r="C342" s="66" t="s">
        <v>496</v>
      </c>
      <c r="D342" s="66" t="s">
        <v>411</v>
      </c>
      <c r="E342" s="79">
        <v>10000</v>
      </c>
      <c r="F342" s="109">
        <v>0</v>
      </c>
      <c r="G342" s="144">
        <v>0.91</v>
      </c>
      <c r="H342" s="79">
        <f>SUM(F342:G342)</f>
        <v>0.91</v>
      </c>
      <c r="I342" s="144">
        <f>H342</f>
        <v>0.91</v>
      </c>
      <c r="J342" s="23"/>
    </row>
    <row r="343" spans="1:10" ht="16" x14ac:dyDescent="0.2">
      <c r="A343" s="63"/>
      <c r="B343" s="75"/>
      <c r="C343" s="66"/>
      <c r="D343" s="66"/>
      <c r="E343" s="79"/>
      <c r="F343" s="109"/>
      <c r="G343" s="144"/>
      <c r="H343" s="79"/>
      <c r="I343" s="144"/>
      <c r="J343" s="23"/>
    </row>
    <row r="344" spans="1:10" ht="16" x14ac:dyDescent="0.2">
      <c r="A344" s="63"/>
      <c r="B344" s="75" t="s">
        <v>609</v>
      </c>
      <c r="C344" s="66" t="s">
        <v>137</v>
      </c>
      <c r="D344" s="66" t="s">
        <v>411</v>
      </c>
      <c r="E344" s="79">
        <v>100000</v>
      </c>
      <c r="F344" s="109">
        <f>H344-G344</f>
        <v>5.9399999999999995</v>
      </c>
      <c r="G344" s="144">
        <v>0.66</v>
      </c>
      <c r="H344" s="79">
        <v>6.6</v>
      </c>
      <c r="I344" s="144">
        <f>SUM(H344:H345)</f>
        <v>10.78</v>
      </c>
      <c r="J344" s="23"/>
    </row>
    <row r="345" spans="1:10" ht="16" x14ac:dyDescent="0.2">
      <c r="A345" s="63"/>
      <c r="B345" s="75" t="s">
        <v>609</v>
      </c>
      <c r="C345" s="66" t="s">
        <v>137</v>
      </c>
      <c r="D345" s="66" t="s">
        <v>413</v>
      </c>
      <c r="E345" s="79">
        <v>100000</v>
      </c>
      <c r="F345" s="109">
        <v>4.18</v>
      </c>
      <c r="G345" s="144"/>
      <c r="H345" s="79">
        <f>F345</f>
        <v>4.18</v>
      </c>
      <c r="I345" s="144"/>
      <c r="J345" s="23"/>
    </row>
    <row r="346" spans="1:10" ht="16" x14ac:dyDescent="0.2">
      <c r="A346" s="63"/>
      <c r="B346" s="75"/>
      <c r="C346" s="66"/>
      <c r="D346" s="66"/>
      <c r="E346" s="79"/>
      <c r="F346" s="109"/>
      <c r="G346" s="144"/>
      <c r="H346" s="79"/>
      <c r="I346" s="144"/>
      <c r="J346" s="23"/>
    </row>
    <row r="347" spans="1:10" ht="16" x14ac:dyDescent="0.2">
      <c r="A347" s="63"/>
      <c r="B347" s="75" t="s">
        <v>610</v>
      </c>
      <c r="C347" s="66" t="s">
        <v>45</v>
      </c>
      <c r="D347" s="66" t="s">
        <v>411</v>
      </c>
      <c r="E347" s="78">
        <v>10000</v>
      </c>
      <c r="F347" s="109">
        <v>0</v>
      </c>
      <c r="G347" s="144">
        <v>2.0099999999999998</v>
      </c>
      <c r="H347" s="78">
        <v>2.0099999999999998</v>
      </c>
      <c r="I347" s="144">
        <f>H347</f>
        <v>2.0099999999999998</v>
      </c>
      <c r="J347" s="211"/>
    </row>
    <row r="348" spans="1:10" ht="16" x14ac:dyDescent="0.2">
      <c r="A348" s="63"/>
      <c r="B348" s="75"/>
      <c r="C348" s="66"/>
      <c r="D348" s="66"/>
      <c r="E348" s="79"/>
      <c r="F348" s="109"/>
      <c r="G348" s="144"/>
      <c r="H348" s="79"/>
      <c r="I348" s="144"/>
      <c r="J348" s="23"/>
    </row>
    <row r="349" spans="1:10" ht="16" x14ac:dyDescent="0.2">
      <c r="A349" s="63"/>
      <c r="B349" s="75" t="s">
        <v>611</v>
      </c>
      <c r="C349" s="66" t="s">
        <v>230</v>
      </c>
      <c r="D349" s="66" t="s">
        <v>411</v>
      </c>
      <c r="E349" s="79">
        <v>100000</v>
      </c>
      <c r="F349" s="109">
        <v>27.72</v>
      </c>
      <c r="G349" s="144">
        <f>H349-F349</f>
        <v>3.0800000000000018</v>
      </c>
      <c r="H349" s="79">
        <v>30.8</v>
      </c>
      <c r="I349" s="144">
        <f>SUM(H349:H354)</f>
        <v>82.02000000000001</v>
      </c>
      <c r="J349" s="23"/>
    </row>
    <row r="350" spans="1:10" ht="16" x14ac:dyDescent="0.2">
      <c r="A350" s="63"/>
      <c r="B350" s="75" t="s">
        <v>611</v>
      </c>
      <c r="C350" s="66" t="s">
        <v>230</v>
      </c>
      <c r="D350" s="66" t="s">
        <v>417</v>
      </c>
      <c r="E350" s="79">
        <v>50000</v>
      </c>
      <c r="F350" s="254">
        <v>33.85</v>
      </c>
      <c r="G350" s="144"/>
      <c r="H350" s="79">
        <f>F350</f>
        <v>33.85</v>
      </c>
      <c r="I350" s="144"/>
      <c r="J350" s="23"/>
    </row>
    <row r="351" spans="1:10" ht="16" x14ac:dyDescent="0.2">
      <c r="A351" s="63"/>
      <c r="B351" s="75" t="s">
        <v>611</v>
      </c>
      <c r="C351" s="66" t="s">
        <v>230</v>
      </c>
      <c r="D351" s="66" t="s">
        <v>412</v>
      </c>
      <c r="E351" s="79">
        <v>10000</v>
      </c>
      <c r="F351" s="109">
        <v>3.42</v>
      </c>
      <c r="G351" s="144"/>
      <c r="H351" s="79">
        <f>F351</f>
        <v>3.42</v>
      </c>
      <c r="I351" s="144"/>
      <c r="J351" s="23"/>
    </row>
    <row r="352" spans="1:10" ht="16" x14ac:dyDescent="0.2">
      <c r="A352" s="63"/>
      <c r="B352" s="75" t="s">
        <v>611</v>
      </c>
      <c r="C352" s="66" t="s">
        <v>230</v>
      </c>
      <c r="D352" s="66" t="s">
        <v>413</v>
      </c>
      <c r="E352" s="79">
        <v>220000</v>
      </c>
      <c r="F352" s="109">
        <v>9.1999999999999993</v>
      </c>
      <c r="G352" s="144"/>
      <c r="H352" s="79">
        <f>F352</f>
        <v>9.1999999999999993</v>
      </c>
      <c r="I352" s="144"/>
      <c r="J352" s="23"/>
    </row>
    <row r="353" spans="1:10" ht="16" x14ac:dyDescent="0.2">
      <c r="A353" s="63"/>
      <c r="B353" s="75" t="s">
        <v>611</v>
      </c>
      <c r="C353" s="66" t="s">
        <v>230</v>
      </c>
      <c r="D353" s="173" t="s">
        <v>418</v>
      </c>
      <c r="E353" s="78">
        <v>100000</v>
      </c>
      <c r="F353" s="78">
        <v>4.4000000000000004</v>
      </c>
      <c r="G353" s="78"/>
      <c r="H353" s="78">
        <f>F353</f>
        <v>4.4000000000000004</v>
      </c>
      <c r="I353" s="144"/>
      <c r="J353" s="23"/>
    </row>
    <row r="354" spans="1:10" ht="16" x14ac:dyDescent="0.2">
      <c r="A354" s="63"/>
      <c r="B354" s="75" t="s">
        <v>611</v>
      </c>
      <c r="C354" s="66" t="s">
        <v>230</v>
      </c>
      <c r="D354" s="66" t="s">
        <v>414</v>
      </c>
      <c r="E354" s="79">
        <v>10000</v>
      </c>
      <c r="F354" s="109">
        <v>0.35</v>
      </c>
      <c r="G354" s="144"/>
      <c r="H354" s="79">
        <f>F354</f>
        <v>0.35</v>
      </c>
      <c r="I354" s="144"/>
      <c r="J354" s="23"/>
    </row>
    <row r="355" spans="1:10" ht="16" x14ac:dyDescent="0.2">
      <c r="A355" s="63"/>
      <c r="B355" s="75"/>
      <c r="C355" s="66"/>
      <c r="D355" s="66"/>
      <c r="E355" s="79"/>
      <c r="F355" s="109"/>
      <c r="G355" s="144"/>
      <c r="H355" s="79"/>
      <c r="I355" s="144"/>
      <c r="J355" s="23"/>
    </row>
    <row r="356" spans="1:10" ht="16" x14ac:dyDescent="0.2">
      <c r="A356" s="63"/>
      <c r="B356" s="75" t="s">
        <v>612</v>
      </c>
      <c r="C356" s="66" t="s">
        <v>334</v>
      </c>
      <c r="D356" s="66" t="s">
        <v>411</v>
      </c>
      <c r="E356" s="78">
        <v>50000</v>
      </c>
      <c r="F356" s="78">
        <f>H356-G356</f>
        <v>12.32</v>
      </c>
      <c r="G356" s="78">
        <v>3.08</v>
      </c>
      <c r="H356" s="78">
        <v>15.4</v>
      </c>
      <c r="I356" s="144">
        <f>SUM(H356:H361)</f>
        <v>63.02</v>
      </c>
      <c r="J356" s="23"/>
    </row>
    <row r="357" spans="1:10" ht="16" x14ac:dyDescent="0.2">
      <c r="A357" s="63"/>
      <c r="B357" s="75" t="s">
        <v>612</v>
      </c>
      <c r="C357" s="66" t="s">
        <v>334</v>
      </c>
      <c r="D357" s="173" t="s">
        <v>417</v>
      </c>
      <c r="E357" s="78">
        <v>50000</v>
      </c>
      <c r="F357" s="78">
        <v>14.15</v>
      </c>
      <c r="G357" s="78"/>
      <c r="H357" s="78">
        <f>F357</f>
        <v>14.15</v>
      </c>
      <c r="I357" s="144"/>
      <c r="J357" s="104"/>
    </row>
    <row r="358" spans="1:10" ht="16" x14ac:dyDescent="0.2">
      <c r="A358" s="63"/>
      <c r="B358" s="75" t="s">
        <v>612</v>
      </c>
      <c r="C358" s="66" t="s">
        <v>334</v>
      </c>
      <c r="D358" s="173" t="s">
        <v>412</v>
      </c>
      <c r="E358" s="78">
        <v>10000</v>
      </c>
      <c r="F358" s="109">
        <v>3.42</v>
      </c>
      <c r="G358" s="144"/>
      <c r="H358" s="78">
        <f>F358</f>
        <v>3.42</v>
      </c>
      <c r="I358" s="144"/>
      <c r="J358" s="91"/>
    </row>
    <row r="359" spans="1:10" ht="16" x14ac:dyDescent="0.2">
      <c r="A359" s="63"/>
      <c r="B359" s="75" t="s">
        <v>612</v>
      </c>
      <c r="C359" s="66" t="s">
        <v>334</v>
      </c>
      <c r="D359" s="173" t="s">
        <v>413</v>
      </c>
      <c r="E359" s="78">
        <v>500000</v>
      </c>
      <c r="F359" s="109">
        <v>20.9</v>
      </c>
      <c r="G359" s="144"/>
      <c r="H359" s="78">
        <f>F359</f>
        <v>20.9</v>
      </c>
      <c r="I359" s="144"/>
      <c r="J359" s="91"/>
    </row>
    <row r="360" spans="1:10" ht="16" x14ac:dyDescent="0.2">
      <c r="A360" s="63"/>
      <c r="B360" s="75" t="s">
        <v>612</v>
      </c>
      <c r="C360" s="66" t="s">
        <v>334</v>
      </c>
      <c r="D360" s="173" t="s">
        <v>418</v>
      </c>
      <c r="E360" s="78">
        <v>200000</v>
      </c>
      <c r="F360" s="109">
        <v>8.8000000000000007</v>
      </c>
      <c r="G360" s="144"/>
      <c r="H360" s="78">
        <f>F360</f>
        <v>8.8000000000000007</v>
      </c>
      <c r="I360" s="144"/>
      <c r="J360" s="91"/>
    </row>
    <row r="361" spans="1:10" ht="16" x14ac:dyDescent="0.2">
      <c r="A361" s="63"/>
      <c r="B361" s="75" t="s">
        <v>612</v>
      </c>
      <c r="C361" s="66" t="s">
        <v>334</v>
      </c>
      <c r="D361" s="173" t="s">
        <v>414</v>
      </c>
      <c r="E361" s="78">
        <v>10000</v>
      </c>
      <c r="F361" s="109">
        <v>0.35</v>
      </c>
      <c r="G361" s="144"/>
      <c r="H361" s="79">
        <f>F361</f>
        <v>0.35</v>
      </c>
      <c r="I361" s="144"/>
      <c r="J361" s="91"/>
    </row>
    <row r="362" spans="1:10" ht="16" x14ac:dyDescent="0.2">
      <c r="A362" s="63"/>
      <c r="B362" s="75"/>
      <c r="C362" s="66"/>
      <c r="D362" s="66"/>
      <c r="E362" s="78"/>
      <c r="F362" s="109"/>
      <c r="G362" s="144"/>
      <c r="H362" s="79"/>
      <c r="I362" s="144"/>
      <c r="J362" s="91"/>
    </row>
    <row r="363" spans="1:10" ht="16" x14ac:dyDescent="0.2">
      <c r="A363" s="63"/>
      <c r="B363" s="75" t="s">
        <v>613</v>
      </c>
      <c r="C363" s="66" t="s">
        <v>182</v>
      </c>
      <c r="D363" s="66" t="s">
        <v>411</v>
      </c>
      <c r="E363" s="78">
        <v>10000</v>
      </c>
      <c r="F363" s="254">
        <v>0</v>
      </c>
      <c r="G363" s="144">
        <v>0.91</v>
      </c>
      <c r="H363" s="78">
        <f>SUM(F363:G363)</f>
        <v>0.91</v>
      </c>
      <c r="I363" s="144">
        <f>SUM(H363:H364)</f>
        <v>1.82</v>
      </c>
      <c r="J363" s="104"/>
    </row>
    <row r="364" spans="1:10" ht="16" x14ac:dyDescent="0.2">
      <c r="A364" s="63"/>
      <c r="B364" s="75" t="s">
        <v>613</v>
      </c>
      <c r="C364" s="66" t="s">
        <v>182</v>
      </c>
      <c r="D364" s="66" t="s">
        <v>417</v>
      </c>
      <c r="E364" s="78">
        <v>5000</v>
      </c>
      <c r="F364" s="254">
        <v>0.91</v>
      </c>
      <c r="G364" s="342"/>
      <c r="H364" s="78">
        <f>F364</f>
        <v>0.91</v>
      </c>
      <c r="I364" s="144"/>
      <c r="J364" s="104"/>
    </row>
    <row r="365" spans="1:10" ht="16" x14ac:dyDescent="0.2">
      <c r="A365" s="63"/>
      <c r="B365" s="75"/>
      <c r="D365" s="66"/>
      <c r="E365" s="78"/>
      <c r="F365" s="109"/>
      <c r="G365" s="144"/>
      <c r="H365" s="78"/>
      <c r="I365" s="144"/>
      <c r="J365" s="104"/>
    </row>
    <row r="366" spans="1:10" ht="16" x14ac:dyDescent="0.2">
      <c r="A366" s="63"/>
      <c r="B366" s="75" t="s">
        <v>614</v>
      </c>
      <c r="C366" s="66" t="s">
        <v>366</v>
      </c>
      <c r="D366" s="66" t="s">
        <v>411</v>
      </c>
      <c r="E366" s="78">
        <v>10000</v>
      </c>
      <c r="F366" s="109">
        <v>0</v>
      </c>
      <c r="G366" s="144">
        <f>H366-F366</f>
        <v>3.08</v>
      </c>
      <c r="H366" s="78">
        <v>3.08</v>
      </c>
      <c r="I366" s="144">
        <f>SUM(H366:H371)</f>
        <v>19.840000000000003</v>
      </c>
      <c r="J366" s="104"/>
    </row>
    <row r="367" spans="1:10" ht="16" x14ac:dyDescent="0.2">
      <c r="A367" s="63"/>
      <c r="B367" s="75" t="s">
        <v>614</v>
      </c>
      <c r="C367" s="66" t="s">
        <v>366</v>
      </c>
      <c r="D367" s="173" t="s">
        <v>417</v>
      </c>
      <c r="E367" s="78">
        <v>10000</v>
      </c>
      <c r="F367" s="109">
        <v>4.41</v>
      </c>
      <c r="G367" s="144"/>
      <c r="H367" s="78">
        <f>F367</f>
        <v>4.41</v>
      </c>
      <c r="I367" s="144"/>
      <c r="J367" s="211"/>
    </row>
    <row r="368" spans="1:10" ht="16" x14ac:dyDescent="0.2">
      <c r="A368" s="63"/>
      <c r="B368" s="75" t="s">
        <v>614</v>
      </c>
      <c r="C368" s="66" t="s">
        <v>366</v>
      </c>
      <c r="D368" s="173" t="s">
        <v>412</v>
      </c>
      <c r="E368" s="78">
        <v>10000</v>
      </c>
      <c r="F368" s="109">
        <v>3.42</v>
      </c>
      <c r="G368" s="144"/>
      <c r="H368" s="78">
        <f>F368</f>
        <v>3.42</v>
      </c>
      <c r="I368" s="144"/>
      <c r="J368" s="104"/>
    </row>
    <row r="369" spans="1:10" ht="16" x14ac:dyDescent="0.2">
      <c r="A369" s="63"/>
      <c r="B369" s="75" t="s">
        <v>614</v>
      </c>
      <c r="C369" s="66" t="s">
        <v>366</v>
      </c>
      <c r="D369" s="173" t="s">
        <v>413</v>
      </c>
      <c r="E369" s="78">
        <v>100000</v>
      </c>
      <c r="F369" s="109">
        <v>4.18</v>
      </c>
      <c r="G369" s="144"/>
      <c r="H369" s="78">
        <f>F369</f>
        <v>4.18</v>
      </c>
      <c r="I369" s="144"/>
      <c r="J369" s="104"/>
    </row>
    <row r="370" spans="1:10" ht="16" x14ac:dyDescent="0.2">
      <c r="A370" s="63"/>
      <c r="B370" s="75" t="s">
        <v>614</v>
      </c>
      <c r="C370" s="66" t="s">
        <v>366</v>
      </c>
      <c r="D370" s="173" t="s">
        <v>418</v>
      </c>
      <c r="E370" s="78">
        <v>100000</v>
      </c>
      <c r="F370" s="109">
        <v>4.4000000000000004</v>
      </c>
      <c r="G370" s="144"/>
      <c r="H370" s="78">
        <f>F370</f>
        <v>4.4000000000000004</v>
      </c>
      <c r="I370" s="144"/>
      <c r="J370" s="104"/>
    </row>
    <row r="371" spans="1:10" ht="16" x14ac:dyDescent="0.2">
      <c r="A371" s="63"/>
      <c r="B371" s="75" t="s">
        <v>614</v>
      </c>
      <c r="C371" s="66" t="s">
        <v>366</v>
      </c>
      <c r="D371" s="173" t="s">
        <v>414</v>
      </c>
      <c r="E371" s="78">
        <v>10000</v>
      </c>
      <c r="F371" s="109">
        <v>0.35</v>
      </c>
      <c r="G371" s="144"/>
      <c r="H371" s="78">
        <f>F371</f>
        <v>0.35</v>
      </c>
      <c r="I371" s="144"/>
      <c r="J371" s="104"/>
    </row>
    <row r="372" spans="1:10" ht="16" x14ac:dyDescent="0.2">
      <c r="A372" s="63"/>
      <c r="B372" s="75"/>
      <c r="C372" s="66"/>
      <c r="D372" s="66"/>
      <c r="E372" s="78"/>
      <c r="F372" s="109"/>
      <c r="G372" s="144"/>
      <c r="H372" s="78"/>
      <c r="I372" s="144"/>
      <c r="J372" s="104"/>
    </row>
    <row r="373" spans="1:10" ht="16" x14ac:dyDescent="0.2">
      <c r="A373" s="63"/>
      <c r="B373" s="75" t="s">
        <v>536</v>
      </c>
      <c r="C373" s="66" t="s">
        <v>524</v>
      </c>
      <c r="D373" s="66" t="s">
        <v>411</v>
      </c>
      <c r="E373" s="78">
        <v>10000</v>
      </c>
      <c r="F373" s="78">
        <v>0</v>
      </c>
      <c r="G373" s="78">
        <f>H373-F373</f>
        <v>0.66</v>
      </c>
      <c r="H373" s="78">
        <v>0.66</v>
      </c>
      <c r="I373" s="144">
        <f>SUM(H373:H375)</f>
        <v>2.87</v>
      </c>
      <c r="J373" s="23"/>
    </row>
    <row r="374" spans="1:10" ht="16" x14ac:dyDescent="0.2">
      <c r="A374" s="63"/>
      <c r="B374" s="75" t="s">
        <v>536</v>
      </c>
      <c r="C374" s="66" t="s">
        <v>524</v>
      </c>
      <c r="D374" s="66" t="s">
        <v>412</v>
      </c>
      <c r="E374" s="78">
        <v>4000</v>
      </c>
      <c r="F374" s="78">
        <v>1.37</v>
      </c>
      <c r="G374" s="78"/>
      <c r="H374" s="78">
        <f>F374</f>
        <v>1.37</v>
      </c>
      <c r="I374" s="144"/>
      <c r="J374" s="23"/>
    </row>
    <row r="375" spans="1:10" ht="16" x14ac:dyDescent="0.2">
      <c r="A375" s="63"/>
      <c r="B375" s="75" t="s">
        <v>536</v>
      </c>
      <c r="C375" s="66" t="s">
        <v>524</v>
      </c>
      <c r="D375" s="66" t="s">
        <v>413</v>
      </c>
      <c r="E375" s="78">
        <v>20000</v>
      </c>
      <c r="F375" s="78">
        <v>0.84</v>
      </c>
      <c r="G375" s="78"/>
      <c r="H375" s="78">
        <f>F375</f>
        <v>0.84</v>
      </c>
      <c r="I375" s="144"/>
      <c r="J375" s="23"/>
    </row>
    <row r="376" spans="1:10" ht="16" x14ac:dyDescent="0.2">
      <c r="A376" s="63"/>
      <c r="B376" s="75"/>
      <c r="C376" s="66"/>
      <c r="D376" s="66"/>
      <c r="E376" s="78"/>
      <c r="F376" s="78"/>
      <c r="G376" s="78"/>
      <c r="H376" s="78"/>
      <c r="I376" s="144"/>
      <c r="J376" s="23"/>
    </row>
    <row r="377" spans="1:10" ht="16" x14ac:dyDescent="0.2">
      <c r="A377" s="63"/>
      <c r="B377" s="75" t="s">
        <v>725</v>
      </c>
      <c r="C377" s="66" t="s">
        <v>745</v>
      </c>
      <c r="D377" s="66" t="s">
        <v>411</v>
      </c>
      <c r="E377" s="78">
        <v>20000</v>
      </c>
      <c r="F377" s="78">
        <f>H377-G377</f>
        <v>1.26</v>
      </c>
      <c r="G377" s="78">
        <v>1.26</v>
      </c>
      <c r="H377" s="78">
        <v>2.52</v>
      </c>
      <c r="I377" s="144">
        <f>SUM(H377:H380)</f>
        <v>13.93</v>
      </c>
      <c r="J377" s="23"/>
    </row>
    <row r="378" spans="1:10" ht="16" x14ac:dyDescent="0.2">
      <c r="A378" s="63"/>
      <c r="B378" s="75" t="s">
        <v>725</v>
      </c>
      <c r="C378" s="66" t="s">
        <v>745</v>
      </c>
      <c r="D378" s="66" t="s">
        <v>417</v>
      </c>
      <c r="E378" s="78">
        <v>10000</v>
      </c>
      <c r="F378" s="78">
        <v>2.83</v>
      </c>
      <c r="G378" s="78"/>
      <c r="H378" s="78">
        <v>2.83</v>
      </c>
      <c r="I378" s="144"/>
      <c r="J378" s="23"/>
    </row>
    <row r="379" spans="1:10" ht="16" x14ac:dyDescent="0.2">
      <c r="A379" s="63"/>
      <c r="B379" s="75" t="s">
        <v>725</v>
      </c>
      <c r="C379" s="66" t="s">
        <v>745</v>
      </c>
      <c r="D379" s="66" t="s">
        <v>413</v>
      </c>
      <c r="E379" s="78">
        <v>100000</v>
      </c>
      <c r="F379" s="78">
        <v>4.18</v>
      </c>
      <c r="G379" s="78"/>
      <c r="H379" s="78">
        <v>4.18</v>
      </c>
      <c r="I379" s="144"/>
      <c r="J379" s="23"/>
    </row>
    <row r="380" spans="1:10" ht="16" x14ac:dyDescent="0.2">
      <c r="A380" s="63"/>
      <c r="B380" s="75" t="s">
        <v>725</v>
      </c>
      <c r="C380" s="66" t="s">
        <v>745</v>
      </c>
      <c r="D380" s="66" t="s">
        <v>418</v>
      </c>
      <c r="E380" s="78">
        <v>200000</v>
      </c>
      <c r="F380" s="78">
        <v>4.4000000000000004</v>
      </c>
      <c r="G380" s="78"/>
      <c r="H380" s="78">
        <v>4.4000000000000004</v>
      </c>
      <c r="I380" s="144"/>
      <c r="J380" s="23"/>
    </row>
    <row r="381" spans="1:10" ht="16" x14ac:dyDescent="0.2">
      <c r="A381" s="63"/>
      <c r="B381" s="75"/>
      <c r="C381" s="66"/>
      <c r="D381" s="66"/>
      <c r="E381" s="78"/>
      <c r="F381" s="78"/>
      <c r="G381" s="78"/>
      <c r="H381" s="78"/>
      <c r="I381" s="144"/>
      <c r="J381" s="23"/>
    </row>
    <row r="382" spans="1:10" ht="16" x14ac:dyDescent="0.2">
      <c r="A382" s="63"/>
      <c r="B382" s="75" t="s">
        <v>616</v>
      </c>
      <c r="C382" s="66" t="s">
        <v>437</v>
      </c>
      <c r="D382" s="66" t="s">
        <v>411</v>
      </c>
      <c r="E382" s="78">
        <v>100000</v>
      </c>
      <c r="F382" s="109">
        <f>H382-G382</f>
        <v>5.9399999999999995</v>
      </c>
      <c r="G382" s="144">
        <v>0.66</v>
      </c>
      <c r="H382" s="78">
        <v>6.6</v>
      </c>
      <c r="I382" s="144">
        <f>SUM(H382:H383)</f>
        <v>10.78</v>
      </c>
      <c r="J382" s="23"/>
    </row>
    <row r="383" spans="1:10" ht="16" x14ac:dyDescent="0.2">
      <c r="A383" s="63"/>
      <c r="B383" s="75" t="s">
        <v>616</v>
      </c>
      <c r="C383" s="66" t="s">
        <v>437</v>
      </c>
      <c r="D383" s="66" t="s">
        <v>413</v>
      </c>
      <c r="E383" s="78">
        <v>100000</v>
      </c>
      <c r="F383" s="109">
        <v>4.18</v>
      </c>
      <c r="G383" s="144"/>
      <c r="H383" s="78">
        <f>F383</f>
        <v>4.18</v>
      </c>
      <c r="I383" s="369"/>
      <c r="J383" s="23"/>
    </row>
    <row r="384" spans="1:10" ht="16" x14ac:dyDescent="0.2">
      <c r="A384" s="63"/>
      <c r="B384" s="75"/>
      <c r="C384" s="66"/>
      <c r="D384" s="66"/>
      <c r="E384" s="79"/>
      <c r="F384" s="109"/>
      <c r="G384" s="144"/>
      <c r="H384" s="79"/>
      <c r="J384" s="23"/>
    </row>
    <row r="385" spans="1:10" ht="16" x14ac:dyDescent="0.2">
      <c r="A385" s="63"/>
      <c r="B385" s="75" t="s">
        <v>617</v>
      </c>
      <c r="C385" s="66" t="s">
        <v>231</v>
      </c>
      <c r="D385" s="66" t="s">
        <v>411</v>
      </c>
      <c r="E385" s="78">
        <v>250000</v>
      </c>
      <c r="F385" s="109">
        <f>H385-G385</f>
        <v>48.24</v>
      </c>
      <c r="G385" s="144">
        <v>2.0099999999999998</v>
      </c>
      <c r="H385" s="78">
        <v>50.25</v>
      </c>
      <c r="I385" s="144">
        <f>SUM(H385:H390)</f>
        <v>89.62</v>
      </c>
      <c r="J385" s="211"/>
    </row>
    <row r="386" spans="1:10" ht="16" x14ac:dyDescent="0.2">
      <c r="A386" s="63"/>
      <c r="B386" s="75" t="s">
        <v>617</v>
      </c>
      <c r="C386" s="66" t="s">
        <v>231</v>
      </c>
      <c r="D386" s="173" t="s">
        <v>417</v>
      </c>
      <c r="E386" s="78">
        <v>50000</v>
      </c>
      <c r="F386" s="109">
        <v>14.15</v>
      </c>
      <c r="G386" s="144"/>
      <c r="H386" s="78">
        <f>F386</f>
        <v>14.15</v>
      </c>
      <c r="I386" s="144"/>
      <c r="J386" s="23"/>
    </row>
    <row r="387" spans="1:10" ht="16" x14ac:dyDescent="0.2">
      <c r="A387" s="63"/>
      <c r="B387" s="75" t="s">
        <v>617</v>
      </c>
      <c r="C387" s="66" t="s">
        <v>231</v>
      </c>
      <c r="D387" s="173" t="s">
        <v>412</v>
      </c>
      <c r="E387" s="78">
        <v>10000</v>
      </c>
      <c r="F387" s="109">
        <v>3.42</v>
      </c>
      <c r="G387" s="144"/>
      <c r="H387" s="78">
        <f>F387</f>
        <v>3.42</v>
      </c>
      <c r="I387" s="144"/>
      <c r="J387" s="23"/>
    </row>
    <row r="388" spans="1:10" ht="16" x14ac:dyDescent="0.2">
      <c r="A388" s="63"/>
      <c r="B388" s="75" t="s">
        <v>617</v>
      </c>
      <c r="C388" s="66" t="s">
        <v>231</v>
      </c>
      <c r="D388" s="173" t="s">
        <v>413</v>
      </c>
      <c r="E388" s="79">
        <v>250000</v>
      </c>
      <c r="F388" s="109">
        <v>10.45</v>
      </c>
      <c r="G388" s="144"/>
      <c r="H388" s="79">
        <f>F388</f>
        <v>10.45</v>
      </c>
      <c r="I388" s="144"/>
      <c r="J388" s="23"/>
    </row>
    <row r="389" spans="1:10" ht="16" x14ac:dyDescent="0.2">
      <c r="A389" s="63"/>
      <c r="B389" s="75" t="s">
        <v>617</v>
      </c>
      <c r="C389" s="66" t="s">
        <v>231</v>
      </c>
      <c r="D389" s="173" t="s">
        <v>418</v>
      </c>
      <c r="E389" s="78">
        <v>250000</v>
      </c>
      <c r="F389" s="109">
        <v>11</v>
      </c>
      <c r="G389" s="144"/>
      <c r="H389" s="79">
        <f>F389</f>
        <v>11</v>
      </c>
      <c r="I389" s="144"/>
      <c r="J389" s="23"/>
    </row>
    <row r="390" spans="1:10" ht="16" x14ac:dyDescent="0.2">
      <c r="A390" s="63"/>
      <c r="B390" s="75" t="s">
        <v>617</v>
      </c>
      <c r="C390" s="66" t="s">
        <v>231</v>
      </c>
      <c r="D390" s="173" t="s">
        <v>414</v>
      </c>
      <c r="E390" s="78">
        <v>10000</v>
      </c>
      <c r="F390" s="109">
        <v>0.35</v>
      </c>
      <c r="G390" s="144"/>
      <c r="H390" s="79">
        <f>F390</f>
        <v>0.35</v>
      </c>
      <c r="I390" s="144"/>
      <c r="J390" s="23"/>
    </row>
    <row r="391" spans="1:10" ht="16" x14ac:dyDescent="0.2">
      <c r="A391" s="63"/>
      <c r="B391" s="75"/>
      <c r="C391" s="66"/>
      <c r="D391" s="173"/>
      <c r="E391" s="78"/>
      <c r="F391" s="109"/>
      <c r="G391" s="144"/>
      <c r="H391" s="79"/>
      <c r="I391" s="144"/>
      <c r="J391" s="23"/>
    </row>
    <row r="392" spans="1:10" ht="16" x14ac:dyDescent="0.2">
      <c r="A392" s="63"/>
      <c r="B392" s="75" t="s">
        <v>537</v>
      </c>
      <c r="C392" s="66" t="s">
        <v>531</v>
      </c>
      <c r="D392" s="173" t="s">
        <v>411</v>
      </c>
      <c r="E392" s="78">
        <v>10000</v>
      </c>
      <c r="F392" s="343">
        <v>0</v>
      </c>
      <c r="G392" s="343">
        <v>3.08</v>
      </c>
      <c r="H392" s="78">
        <f>SUM(F392:G392)</f>
        <v>3.08</v>
      </c>
      <c r="I392" s="144">
        <f>SUM(H392:H397)</f>
        <v>7.86</v>
      </c>
      <c r="J392" s="23"/>
    </row>
    <row r="393" spans="1:10" ht="16" x14ac:dyDescent="0.2">
      <c r="A393" s="63"/>
      <c r="B393" s="75" t="s">
        <v>537</v>
      </c>
      <c r="C393" s="66" t="s">
        <v>531</v>
      </c>
      <c r="D393" s="173" t="s">
        <v>417</v>
      </c>
      <c r="E393" s="78">
        <v>5000</v>
      </c>
      <c r="F393" s="78">
        <v>3.39</v>
      </c>
      <c r="G393" s="78"/>
      <c r="H393" s="78">
        <v>3.39</v>
      </c>
      <c r="I393" s="144"/>
      <c r="J393" s="23"/>
    </row>
    <row r="394" spans="1:10" ht="16" x14ac:dyDescent="0.2">
      <c r="A394" s="63"/>
      <c r="B394" s="75" t="s">
        <v>537</v>
      </c>
      <c r="C394" s="66" t="s">
        <v>531</v>
      </c>
      <c r="D394" s="173" t="s">
        <v>412</v>
      </c>
      <c r="E394" s="78">
        <v>2000</v>
      </c>
      <c r="F394" s="78">
        <v>0.68</v>
      </c>
      <c r="G394" s="78"/>
      <c r="H394" s="78">
        <f>F394</f>
        <v>0.68</v>
      </c>
      <c r="I394" s="144"/>
      <c r="J394" s="23"/>
    </row>
    <row r="395" spans="1:10" ht="16" x14ac:dyDescent="0.2">
      <c r="A395" s="63"/>
      <c r="B395" s="75" t="s">
        <v>537</v>
      </c>
      <c r="C395" s="66" t="s">
        <v>531</v>
      </c>
      <c r="D395" s="173" t="s">
        <v>413</v>
      </c>
      <c r="E395" s="78">
        <v>10000</v>
      </c>
      <c r="F395" s="78">
        <v>0.42</v>
      </c>
      <c r="G395" s="78"/>
      <c r="H395" s="78">
        <f>F395</f>
        <v>0.42</v>
      </c>
      <c r="I395" s="144"/>
      <c r="J395" s="23"/>
    </row>
    <row r="396" spans="1:10" ht="16" x14ac:dyDescent="0.2">
      <c r="A396" s="63"/>
      <c r="B396" s="75" t="s">
        <v>537</v>
      </c>
      <c r="C396" s="66" t="s">
        <v>531</v>
      </c>
      <c r="D396" s="173" t="s">
        <v>418</v>
      </c>
      <c r="E396" s="78">
        <v>5000</v>
      </c>
      <c r="F396" s="78">
        <v>0.22</v>
      </c>
      <c r="G396" s="78"/>
      <c r="H396" s="78">
        <f>F396</f>
        <v>0.22</v>
      </c>
      <c r="I396" s="144"/>
      <c r="J396" s="23"/>
    </row>
    <row r="397" spans="1:10" ht="16" x14ac:dyDescent="0.2">
      <c r="A397" s="63"/>
      <c r="B397" s="75" t="s">
        <v>537</v>
      </c>
      <c r="C397" s="66" t="s">
        <v>531</v>
      </c>
      <c r="D397" s="173" t="s">
        <v>414</v>
      </c>
      <c r="E397" s="78">
        <v>2000</v>
      </c>
      <c r="F397" s="78">
        <v>7.0000000000000007E-2</v>
      </c>
      <c r="G397" s="78"/>
      <c r="H397" s="78">
        <f>F397</f>
        <v>7.0000000000000007E-2</v>
      </c>
      <c r="I397" s="144"/>
      <c r="J397" s="23"/>
    </row>
    <row r="398" spans="1:10" ht="16" x14ac:dyDescent="0.2">
      <c r="A398" s="63"/>
      <c r="B398" s="75"/>
      <c r="C398" s="66"/>
      <c r="D398" s="173"/>
      <c r="E398" s="78"/>
      <c r="F398" s="78"/>
      <c r="G398" s="78"/>
      <c r="H398" s="78"/>
      <c r="I398" s="144"/>
      <c r="J398" s="23"/>
    </row>
    <row r="399" spans="1:10" ht="16" x14ac:dyDescent="0.2">
      <c r="A399" s="63"/>
      <c r="B399" s="75" t="s">
        <v>663</v>
      </c>
      <c r="C399" s="66" t="s">
        <v>662</v>
      </c>
      <c r="D399" s="173" t="s">
        <v>411</v>
      </c>
      <c r="E399" s="78">
        <v>200000</v>
      </c>
      <c r="F399" s="78">
        <f>H399-G399</f>
        <v>38.190000000000005</v>
      </c>
      <c r="G399" s="78">
        <v>2.0099999999999998</v>
      </c>
      <c r="H399" s="78">
        <v>40.200000000000003</v>
      </c>
      <c r="I399" s="144">
        <f>SUM(H399:H404)</f>
        <v>83.179999999999993</v>
      </c>
      <c r="J399" s="23"/>
    </row>
    <row r="400" spans="1:10" ht="16" x14ac:dyDescent="0.2">
      <c r="A400" s="63"/>
      <c r="B400" s="75" t="s">
        <v>663</v>
      </c>
      <c r="C400" s="66" t="s">
        <v>662</v>
      </c>
      <c r="D400" s="173" t="s">
        <v>417</v>
      </c>
      <c r="E400" s="78">
        <v>50000</v>
      </c>
      <c r="F400" s="78">
        <v>22.05</v>
      </c>
      <c r="G400" s="78"/>
      <c r="H400" s="78">
        <f>F400</f>
        <v>22.05</v>
      </c>
      <c r="I400" s="144"/>
      <c r="J400" s="23"/>
    </row>
    <row r="401" spans="1:10" ht="16" x14ac:dyDescent="0.2">
      <c r="A401" s="63"/>
      <c r="B401" s="75" t="s">
        <v>663</v>
      </c>
      <c r="C401" s="66" t="s">
        <v>662</v>
      </c>
      <c r="D401" s="173" t="s">
        <v>412</v>
      </c>
      <c r="E401" s="78">
        <v>10000</v>
      </c>
      <c r="F401" s="78">
        <v>3.42</v>
      </c>
      <c r="G401" s="78"/>
      <c r="H401" s="78">
        <f>F401</f>
        <v>3.42</v>
      </c>
      <c r="I401" s="144"/>
      <c r="J401" s="23"/>
    </row>
    <row r="402" spans="1:10" ht="16" x14ac:dyDescent="0.2">
      <c r="A402" s="63"/>
      <c r="B402" s="75" t="s">
        <v>663</v>
      </c>
      <c r="C402" s="66" t="s">
        <v>662</v>
      </c>
      <c r="D402" s="173" t="s">
        <v>413</v>
      </c>
      <c r="E402" s="78">
        <v>200000</v>
      </c>
      <c r="F402" s="78">
        <v>8.36</v>
      </c>
      <c r="G402" s="78"/>
      <c r="H402" s="78">
        <f>F402</f>
        <v>8.36</v>
      </c>
      <c r="I402" s="144"/>
      <c r="J402" s="23"/>
    </row>
    <row r="403" spans="1:10" ht="16" x14ac:dyDescent="0.2">
      <c r="A403" s="63"/>
      <c r="B403" s="75" t="s">
        <v>663</v>
      </c>
      <c r="C403" s="66" t="s">
        <v>662</v>
      </c>
      <c r="D403" s="173" t="s">
        <v>418</v>
      </c>
      <c r="E403" s="78">
        <v>200000</v>
      </c>
      <c r="F403" s="78">
        <v>8.8000000000000007</v>
      </c>
      <c r="G403" s="78"/>
      <c r="H403" s="78">
        <f>F403</f>
        <v>8.8000000000000007</v>
      </c>
      <c r="I403" s="144"/>
      <c r="J403" s="23"/>
    </row>
    <row r="404" spans="1:10" ht="16" x14ac:dyDescent="0.2">
      <c r="A404" s="63"/>
      <c r="B404" s="75" t="s">
        <v>663</v>
      </c>
      <c r="C404" s="66" t="s">
        <v>662</v>
      </c>
      <c r="D404" s="173" t="s">
        <v>414</v>
      </c>
      <c r="E404" s="78">
        <v>10000</v>
      </c>
      <c r="F404" s="78">
        <v>0.35</v>
      </c>
      <c r="G404" s="78"/>
      <c r="H404" s="78">
        <f>F404</f>
        <v>0.35</v>
      </c>
      <c r="I404" s="144"/>
      <c r="J404" s="23"/>
    </row>
    <row r="405" spans="1:10" ht="16" x14ac:dyDescent="0.2">
      <c r="A405" s="63"/>
      <c r="B405" s="75"/>
      <c r="C405" s="66"/>
      <c r="D405" s="173"/>
      <c r="E405" s="78"/>
      <c r="F405" s="78"/>
      <c r="G405" s="78"/>
      <c r="H405" s="78"/>
      <c r="I405" s="144"/>
      <c r="J405" s="23"/>
    </row>
    <row r="406" spans="1:10" ht="16" x14ac:dyDescent="0.2">
      <c r="A406" s="63"/>
      <c r="B406" s="75" t="s">
        <v>714</v>
      </c>
      <c r="C406" s="66" t="s">
        <v>708</v>
      </c>
      <c r="D406" s="173" t="s">
        <v>411</v>
      </c>
      <c r="E406" s="78">
        <v>10000</v>
      </c>
      <c r="F406" s="78">
        <v>0</v>
      </c>
      <c r="G406" s="78">
        <f>H406-F406</f>
        <v>0.66</v>
      </c>
      <c r="H406" s="78">
        <v>0.66</v>
      </c>
      <c r="I406" s="144">
        <f>H406</f>
        <v>0.66</v>
      </c>
      <c r="J406" s="23"/>
    </row>
    <row r="407" spans="1:10" ht="16" x14ac:dyDescent="0.2">
      <c r="A407" s="63"/>
      <c r="B407" s="75"/>
      <c r="C407" s="66"/>
      <c r="D407" s="66"/>
      <c r="E407" s="78"/>
      <c r="F407" s="109"/>
      <c r="G407" s="144"/>
      <c r="H407" s="79"/>
      <c r="I407" s="144"/>
      <c r="J407" s="23"/>
    </row>
    <row r="408" spans="1:10" ht="16" x14ac:dyDescent="0.2">
      <c r="A408" s="63"/>
      <c r="B408" s="75" t="s">
        <v>618</v>
      </c>
      <c r="C408" s="66" t="s">
        <v>206</v>
      </c>
      <c r="D408" s="66" t="s">
        <v>411</v>
      </c>
      <c r="E408" s="78">
        <v>180000</v>
      </c>
      <c r="F408" s="78">
        <f>H408-G408</f>
        <v>21.419999999999998</v>
      </c>
      <c r="G408" s="78">
        <v>1.26</v>
      </c>
      <c r="H408" s="78">
        <v>22.68</v>
      </c>
      <c r="I408" s="144">
        <f>SUM(H408:H413)</f>
        <v>92.83</v>
      </c>
      <c r="J408" s="23"/>
    </row>
    <row r="409" spans="1:10" ht="16" x14ac:dyDescent="0.2">
      <c r="A409" s="63"/>
      <c r="B409" s="75" t="s">
        <v>618</v>
      </c>
      <c r="C409" s="66" t="s">
        <v>206</v>
      </c>
      <c r="D409" s="173" t="s">
        <v>417</v>
      </c>
      <c r="E409" s="78">
        <v>50000</v>
      </c>
      <c r="F409" s="109">
        <v>50.94</v>
      </c>
      <c r="G409" s="144"/>
      <c r="H409" s="79">
        <f>F409</f>
        <v>50.94</v>
      </c>
      <c r="I409" s="144"/>
      <c r="J409" s="23"/>
    </row>
    <row r="410" spans="1:10" ht="16" x14ac:dyDescent="0.2">
      <c r="A410" s="63"/>
      <c r="B410" s="75" t="s">
        <v>618</v>
      </c>
      <c r="C410" s="66" t="s">
        <v>206</v>
      </c>
      <c r="D410" s="173" t="s">
        <v>412</v>
      </c>
      <c r="E410" s="78">
        <v>10000</v>
      </c>
      <c r="F410" s="109">
        <v>3.42</v>
      </c>
      <c r="G410" s="144"/>
      <c r="H410" s="79">
        <f>F410</f>
        <v>3.42</v>
      </c>
      <c r="I410" s="144"/>
      <c r="J410" s="23"/>
    </row>
    <row r="411" spans="1:10" ht="16" x14ac:dyDescent="0.2">
      <c r="A411" s="63"/>
      <c r="B411" s="75" t="s">
        <v>618</v>
      </c>
      <c r="C411" s="66" t="s">
        <v>206</v>
      </c>
      <c r="D411" s="173" t="s">
        <v>413</v>
      </c>
      <c r="E411" s="78">
        <v>180000</v>
      </c>
      <c r="F411" s="109">
        <v>7.52</v>
      </c>
      <c r="G411" s="144"/>
      <c r="H411" s="79">
        <f>F411</f>
        <v>7.52</v>
      </c>
      <c r="I411" s="144"/>
      <c r="J411" s="23"/>
    </row>
    <row r="412" spans="1:10" ht="16" x14ac:dyDescent="0.2">
      <c r="A412" s="63"/>
      <c r="B412" s="75" t="s">
        <v>618</v>
      </c>
      <c r="C412" s="66" t="s">
        <v>206</v>
      </c>
      <c r="D412" s="173" t="s">
        <v>418</v>
      </c>
      <c r="E412" s="78">
        <v>180000</v>
      </c>
      <c r="F412" s="109">
        <v>7.92</v>
      </c>
      <c r="G412" s="144"/>
      <c r="H412" s="79">
        <f>F412</f>
        <v>7.92</v>
      </c>
      <c r="I412" s="144"/>
      <c r="J412" s="23"/>
    </row>
    <row r="413" spans="1:10" ht="16" x14ac:dyDescent="0.2">
      <c r="A413" s="63"/>
      <c r="B413" s="75" t="s">
        <v>618</v>
      </c>
      <c r="C413" s="66" t="s">
        <v>206</v>
      </c>
      <c r="D413" s="173" t="s">
        <v>414</v>
      </c>
      <c r="E413" s="78">
        <v>10000</v>
      </c>
      <c r="F413" s="109">
        <v>0.35</v>
      </c>
      <c r="G413" s="144"/>
      <c r="H413" s="79">
        <f>F413</f>
        <v>0.35</v>
      </c>
      <c r="I413" s="144"/>
      <c r="J413" s="23"/>
    </row>
    <row r="414" spans="1:10" ht="16" x14ac:dyDescent="0.2">
      <c r="A414" s="63"/>
      <c r="B414" s="75"/>
      <c r="C414" s="66"/>
      <c r="D414" s="66"/>
      <c r="E414" s="78"/>
      <c r="F414" s="109"/>
      <c r="G414" s="144"/>
      <c r="H414" s="79"/>
      <c r="I414" s="144"/>
      <c r="J414" s="23"/>
    </row>
    <row r="415" spans="1:10" ht="16" x14ac:dyDescent="0.2">
      <c r="A415" s="63"/>
      <c r="B415" s="75" t="s">
        <v>619</v>
      </c>
      <c r="C415" s="66" t="s">
        <v>204</v>
      </c>
      <c r="D415" s="66" t="s">
        <v>411</v>
      </c>
      <c r="E415" s="78">
        <v>180000</v>
      </c>
      <c r="F415" s="78">
        <f>H415-G415</f>
        <v>34.17</v>
      </c>
      <c r="G415" s="78">
        <v>2.0099999999999998</v>
      </c>
      <c r="H415" s="78">
        <v>36.18</v>
      </c>
      <c r="I415" s="144">
        <f>SUM(H415:H420)</f>
        <v>166.09999999999997</v>
      </c>
      <c r="J415" s="23"/>
    </row>
    <row r="416" spans="1:10" ht="16" x14ac:dyDescent="0.2">
      <c r="A416" s="63"/>
      <c r="B416" s="75" t="s">
        <v>619</v>
      </c>
      <c r="C416" s="66" t="s">
        <v>204</v>
      </c>
      <c r="D416" s="173" t="s">
        <v>417</v>
      </c>
      <c r="E416" s="78">
        <v>180000</v>
      </c>
      <c r="F416" s="254">
        <v>121.86</v>
      </c>
      <c r="G416" s="144"/>
      <c r="H416" s="79">
        <f>F416</f>
        <v>121.86</v>
      </c>
      <c r="I416" s="144"/>
      <c r="J416" s="23"/>
    </row>
    <row r="417" spans="1:10" ht="16" x14ac:dyDescent="0.2">
      <c r="A417" s="63"/>
      <c r="B417" s="75" t="s">
        <v>619</v>
      </c>
      <c r="C417" s="66" t="s">
        <v>204</v>
      </c>
      <c r="D417" s="173" t="s">
        <v>412</v>
      </c>
      <c r="E417" s="78">
        <v>10000</v>
      </c>
      <c r="F417" s="109">
        <v>3.42</v>
      </c>
      <c r="G417" s="144"/>
      <c r="H417" s="79">
        <f>F417</f>
        <v>3.42</v>
      </c>
      <c r="I417" s="144"/>
      <c r="J417" s="23"/>
    </row>
    <row r="418" spans="1:10" ht="16" x14ac:dyDescent="0.2">
      <c r="A418" s="63"/>
      <c r="B418" s="75" t="s">
        <v>619</v>
      </c>
      <c r="C418" s="66" t="s">
        <v>204</v>
      </c>
      <c r="D418" s="173" t="s">
        <v>413</v>
      </c>
      <c r="E418" s="78">
        <v>50000</v>
      </c>
      <c r="F418" s="109">
        <v>2.09</v>
      </c>
      <c r="G418" s="144"/>
      <c r="H418" s="79">
        <f>F418</f>
        <v>2.09</v>
      </c>
      <c r="I418" s="144"/>
      <c r="J418" s="23"/>
    </row>
    <row r="419" spans="1:10" ht="16" x14ac:dyDescent="0.2">
      <c r="A419" s="63"/>
      <c r="B419" s="75" t="s">
        <v>619</v>
      </c>
      <c r="C419" s="66" t="s">
        <v>204</v>
      </c>
      <c r="D419" s="173" t="s">
        <v>418</v>
      </c>
      <c r="E419" s="78">
        <v>50000</v>
      </c>
      <c r="F419" s="109">
        <v>2.2000000000000002</v>
      </c>
      <c r="G419" s="144"/>
      <c r="H419" s="79">
        <f>F419</f>
        <v>2.2000000000000002</v>
      </c>
      <c r="I419" s="144"/>
      <c r="J419" s="23"/>
    </row>
    <row r="420" spans="1:10" ht="16" x14ac:dyDescent="0.2">
      <c r="A420" s="63"/>
      <c r="B420" s="75" t="s">
        <v>619</v>
      </c>
      <c r="C420" s="66" t="s">
        <v>204</v>
      </c>
      <c r="D420" s="173" t="s">
        <v>414</v>
      </c>
      <c r="E420" s="78">
        <v>10000</v>
      </c>
      <c r="F420" s="109">
        <v>0.35</v>
      </c>
      <c r="G420" s="144"/>
      <c r="H420" s="79">
        <f>F420</f>
        <v>0.35</v>
      </c>
      <c r="I420" s="144"/>
      <c r="J420" s="23"/>
    </row>
    <row r="421" spans="1:10" ht="16" x14ac:dyDescent="0.2">
      <c r="A421" s="63"/>
      <c r="B421" s="75"/>
      <c r="C421" s="66"/>
      <c r="D421" s="173"/>
      <c r="E421" s="78"/>
      <c r="F421" s="109"/>
      <c r="G421" s="144"/>
      <c r="H421" s="79"/>
      <c r="I421" s="144"/>
      <c r="J421" s="23"/>
    </row>
    <row r="422" spans="1:10" ht="16" x14ac:dyDescent="0.2">
      <c r="A422" s="63"/>
      <c r="B422" s="75" t="s">
        <v>620</v>
      </c>
      <c r="C422" s="66" t="s">
        <v>451</v>
      </c>
      <c r="D422" s="173" t="s">
        <v>411</v>
      </c>
      <c r="E422" s="78">
        <v>370000</v>
      </c>
      <c r="F422" s="109">
        <f>H422-G422</f>
        <v>23.76</v>
      </c>
      <c r="G422" s="144">
        <v>0.66</v>
      </c>
      <c r="H422" s="78">
        <v>24.42</v>
      </c>
      <c r="I422" s="144">
        <f>SUM(H422:H423)</f>
        <v>39.89</v>
      </c>
      <c r="J422" s="23"/>
    </row>
    <row r="423" spans="1:10" ht="16" x14ac:dyDescent="0.2">
      <c r="A423" s="63"/>
      <c r="B423" s="75" t="s">
        <v>620</v>
      </c>
      <c r="C423" s="66" t="s">
        <v>451</v>
      </c>
      <c r="D423" s="173" t="s">
        <v>413</v>
      </c>
      <c r="E423" s="78">
        <v>370000</v>
      </c>
      <c r="F423" s="109">
        <v>15.47</v>
      </c>
      <c r="G423" s="144"/>
      <c r="H423" s="78">
        <f>F423</f>
        <v>15.47</v>
      </c>
      <c r="I423" s="144"/>
      <c r="J423" s="23"/>
    </row>
    <row r="424" spans="1:10" ht="16" x14ac:dyDescent="0.2">
      <c r="A424" s="63"/>
      <c r="B424" s="75"/>
      <c r="C424" s="66"/>
      <c r="D424" s="173"/>
      <c r="E424" s="78"/>
      <c r="F424" s="109"/>
      <c r="G424" s="144"/>
      <c r="H424" s="78"/>
      <c r="I424" s="144"/>
      <c r="J424" s="23"/>
    </row>
    <row r="425" spans="1:10" ht="16" x14ac:dyDescent="0.2">
      <c r="A425" s="63"/>
      <c r="B425" s="75" t="s">
        <v>665</v>
      </c>
      <c r="C425" s="66" t="s">
        <v>664</v>
      </c>
      <c r="D425" s="124" t="s">
        <v>411</v>
      </c>
      <c r="E425" s="78">
        <v>10000</v>
      </c>
      <c r="F425" s="109">
        <f>H425-G425</f>
        <v>0</v>
      </c>
      <c r="G425" s="144">
        <v>0.91</v>
      </c>
      <c r="H425" s="78">
        <v>0.91</v>
      </c>
      <c r="I425" s="144">
        <f>SUM(H425:H425)</f>
        <v>0.91</v>
      </c>
      <c r="J425" s="23"/>
    </row>
    <row r="426" spans="1:10" ht="16" x14ac:dyDescent="0.2">
      <c r="A426" s="63"/>
      <c r="B426" s="75"/>
      <c r="C426" s="66"/>
      <c r="D426" s="66"/>
      <c r="E426" s="79"/>
      <c r="F426" s="109"/>
      <c r="G426" s="144"/>
      <c r="H426" s="79"/>
      <c r="I426" s="144"/>
      <c r="J426" s="23"/>
    </row>
    <row r="427" spans="1:10" ht="16" x14ac:dyDescent="0.2">
      <c r="A427" s="63"/>
      <c r="B427" s="75" t="s">
        <v>622</v>
      </c>
      <c r="C427" s="66" t="s">
        <v>166</v>
      </c>
      <c r="D427" s="66" t="s">
        <v>411</v>
      </c>
      <c r="E427" s="78">
        <v>10000</v>
      </c>
      <c r="F427" s="109">
        <f>H427-G427</f>
        <v>5.9399999999999995</v>
      </c>
      <c r="G427" s="144">
        <v>0.66</v>
      </c>
      <c r="H427" s="78">
        <v>6.6</v>
      </c>
      <c r="I427" s="144">
        <f>SUM(H427:H428)</f>
        <v>10.78</v>
      </c>
      <c r="J427" s="23"/>
    </row>
    <row r="428" spans="1:10" ht="16" x14ac:dyDescent="0.2">
      <c r="A428" s="63"/>
      <c r="B428" s="75" t="s">
        <v>622</v>
      </c>
      <c r="C428" s="66" t="s">
        <v>166</v>
      </c>
      <c r="D428" s="66" t="s">
        <v>413</v>
      </c>
      <c r="E428" s="78">
        <v>100000</v>
      </c>
      <c r="F428" s="109">
        <v>4.18</v>
      </c>
      <c r="G428" s="144"/>
      <c r="H428" s="78">
        <f>F428</f>
        <v>4.18</v>
      </c>
      <c r="I428" s="144"/>
      <c r="J428" s="23"/>
    </row>
    <row r="429" spans="1:10" ht="16" x14ac:dyDescent="0.2">
      <c r="A429" s="63"/>
      <c r="B429" s="75"/>
      <c r="C429" s="66"/>
      <c r="D429" s="66"/>
      <c r="E429" s="78"/>
      <c r="F429" s="109"/>
      <c r="G429" s="144"/>
      <c r="H429" s="78"/>
      <c r="I429" s="144"/>
      <c r="J429" s="23"/>
    </row>
    <row r="430" spans="1:10" ht="16" x14ac:dyDescent="0.2">
      <c r="A430" s="63"/>
      <c r="B430" s="75" t="s">
        <v>723</v>
      </c>
      <c r="C430" s="66" t="s">
        <v>746</v>
      </c>
      <c r="D430" s="66" t="s">
        <v>411</v>
      </c>
      <c r="E430" s="78">
        <v>10000</v>
      </c>
      <c r="F430" s="109">
        <v>0</v>
      </c>
      <c r="G430" s="144">
        <v>0.66</v>
      </c>
      <c r="H430" s="78">
        <f>SUM(F430:G430)</f>
        <v>0.66</v>
      </c>
      <c r="I430" s="144">
        <f>H430</f>
        <v>0.66</v>
      </c>
      <c r="J430" s="23"/>
    </row>
    <row r="431" spans="1:10" ht="16" x14ac:dyDescent="0.2">
      <c r="A431" s="63"/>
      <c r="B431" s="75"/>
      <c r="C431" s="66"/>
      <c r="D431" s="66"/>
      <c r="E431" s="79"/>
      <c r="F431" s="109"/>
      <c r="G431" s="144"/>
      <c r="H431" s="79"/>
      <c r="I431" s="144"/>
      <c r="J431" s="23"/>
    </row>
    <row r="432" spans="1:10" ht="16" x14ac:dyDescent="0.2">
      <c r="A432" s="63"/>
      <c r="B432" s="75" t="s">
        <v>623</v>
      </c>
      <c r="C432" s="66" t="s">
        <v>86</v>
      </c>
      <c r="D432" s="66" t="s">
        <v>411</v>
      </c>
      <c r="E432" s="78">
        <v>10000</v>
      </c>
      <c r="F432" s="109">
        <v>0</v>
      </c>
      <c r="G432" s="144">
        <v>3.08</v>
      </c>
      <c r="H432" s="78">
        <v>3.08</v>
      </c>
      <c r="I432" s="144">
        <f>SUM(H432:H433)</f>
        <v>3.5</v>
      </c>
      <c r="J432" s="211"/>
    </row>
    <row r="433" spans="1:10" ht="16" x14ac:dyDescent="0.2">
      <c r="A433" s="122"/>
      <c r="B433" s="75" t="s">
        <v>623</v>
      </c>
      <c r="C433" s="66" t="s">
        <v>86</v>
      </c>
      <c r="D433" s="124" t="s">
        <v>413</v>
      </c>
      <c r="E433" s="152">
        <v>10000</v>
      </c>
      <c r="F433" s="109">
        <v>0.42</v>
      </c>
      <c r="G433" s="144"/>
      <c r="H433" s="79">
        <f>F433</f>
        <v>0.42</v>
      </c>
      <c r="I433" s="144"/>
      <c r="J433" s="23"/>
    </row>
    <row r="434" spans="1:10" ht="16" x14ac:dyDescent="0.2">
      <c r="A434" s="122"/>
      <c r="B434" s="123"/>
      <c r="C434" s="124"/>
      <c r="D434" s="124"/>
      <c r="E434" s="152"/>
      <c r="F434" s="109"/>
      <c r="G434" s="144"/>
      <c r="H434" s="79"/>
      <c r="I434" s="144"/>
      <c r="J434" s="23"/>
    </row>
    <row r="435" spans="1:10" ht="16" x14ac:dyDescent="0.2">
      <c r="A435" s="136"/>
      <c r="B435" s="137"/>
      <c r="C435" s="134" t="s">
        <v>400</v>
      </c>
      <c r="D435" s="134"/>
      <c r="E435" s="153"/>
      <c r="F435" s="79"/>
      <c r="G435" s="79"/>
      <c r="H435" s="79"/>
      <c r="I435" s="144">
        <f>SUM(I5:I434)</f>
        <v>2645.5000000000005</v>
      </c>
      <c r="J435" s="231"/>
    </row>
    <row r="436" spans="1:10" ht="16" x14ac:dyDescent="0.2">
      <c r="A436" s="122"/>
      <c r="B436" s="123"/>
      <c r="C436" s="124"/>
      <c r="D436" s="124"/>
      <c r="E436" s="152"/>
      <c r="F436" s="109"/>
      <c r="G436" s="144"/>
      <c r="H436" s="79"/>
      <c r="J436" s="23"/>
    </row>
    <row r="437" spans="1:10" ht="16" x14ac:dyDescent="0.2">
      <c r="A437" s="125" t="s">
        <v>395</v>
      </c>
      <c r="B437" s="75" t="s">
        <v>625</v>
      </c>
      <c r="C437" s="66" t="s">
        <v>202</v>
      </c>
      <c r="D437" s="66" t="s">
        <v>411</v>
      </c>
      <c r="E437" s="78">
        <v>10000</v>
      </c>
      <c r="F437" s="109">
        <v>0</v>
      </c>
      <c r="G437" s="144">
        <f>H437-F437</f>
        <v>0.66</v>
      </c>
      <c r="H437" s="78">
        <v>0.66</v>
      </c>
      <c r="I437" s="144">
        <f>SUM(H437:H437)</f>
        <v>0.66</v>
      </c>
      <c r="J437" s="23"/>
    </row>
    <row r="438" spans="1:10" ht="16" x14ac:dyDescent="0.2">
      <c r="A438" s="23"/>
      <c r="B438" s="23"/>
      <c r="C438" s="23"/>
      <c r="D438" s="66"/>
      <c r="E438" s="79"/>
      <c r="F438" s="109"/>
      <c r="G438" s="144"/>
      <c r="H438" s="79"/>
      <c r="I438" s="144"/>
      <c r="J438" s="23"/>
    </row>
    <row r="439" spans="1:10" ht="16" x14ac:dyDescent="0.2">
      <c r="A439" s="131"/>
      <c r="B439" s="137" t="s">
        <v>395</v>
      </c>
      <c r="C439" s="134" t="s">
        <v>400</v>
      </c>
      <c r="D439" s="134"/>
      <c r="E439" s="153"/>
      <c r="F439" s="109"/>
      <c r="G439" s="144"/>
      <c r="H439" s="135"/>
      <c r="I439" s="144">
        <f>SUM(I435:I437)</f>
        <v>2646.1600000000003</v>
      </c>
      <c r="J439" s="133"/>
    </row>
    <row r="440" spans="1:10" ht="16" x14ac:dyDescent="0.2">
      <c r="A440" s="596"/>
      <c r="B440" s="597"/>
      <c r="C440" s="598"/>
      <c r="D440" s="143"/>
      <c r="E440" s="154"/>
      <c r="F440" s="267"/>
      <c r="G440" s="268"/>
      <c r="H440" s="93"/>
      <c r="I440" s="243"/>
      <c r="J440" s="94"/>
    </row>
    <row r="441" spans="1:10" ht="16" x14ac:dyDescent="0.2">
      <c r="A441" s="599" t="s">
        <v>439</v>
      </c>
      <c r="B441" s="600"/>
      <c r="C441" s="601"/>
      <c r="D441" s="259"/>
      <c r="E441" s="265"/>
      <c r="F441" s="264"/>
      <c r="G441" s="264"/>
      <c r="H441" s="264"/>
      <c r="I441" s="144">
        <f>SUM(I442:I450)</f>
        <v>-60.739999999999995</v>
      </c>
      <c r="J441" s="261"/>
    </row>
    <row r="442" spans="1:10" ht="16" x14ac:dyDescent="0.2">
      <c r="A442" s="328"/>
      <c r="B442" s="353"/>
      <c r="C442" s="354" t="s">
        <v>853</v>
      </c>
      <c r="D442" s="66"/>
      <c r="E442" s="104"/>
      <c r="F442" s="104"/>
      <c r="G442" s="23"/>
      <c r="H442" s="23"/>
      <c r="I442" s="500">
        <v>0.53</v>
      </c>
      <c r="J442" s="23" t="s">
        <v>834</v>
      </c>
    </row>
    <row r="443" spans="1:10" ht="16" x14ac:dyDescent="0.2">
      <c r="A443" s="328"/>
      <c r="B443" s="75" t="s">
        <v>620</v>
      </c>
      <c r="C443" s="66" t="s">
        <v>451</v>
      </c>
      <c r="D443" s="173" t="s">
        <v>411</v>
      </c>
      <c r="E443" s="104"/>
      <c r="F443" s="104"/>
      <c r="G443" s="23"/>
      <c r="H443" s="344"/>
      <c r="I443" s="500">
        <v>0.66</v>
      </c>
      <c r="J443" s="23" t="s">
        <v>828</v>
      </c>
    </row>
    <row r="444" spans="1:10" ht="16" x14ac:dyDescent="0.2">
      <c r="B444" s="123"/>
      <c r="C444" s="124" t="s">
        <v>890</v>
      </c>
      <c r="I444" s="501">
        <v>-38.17</v>
      </c>
      <c r="J444" t="s">
        <v>891</v>
      </c>
    </row>
    <row r="445" spans="1:10" ht="16" x14ac:dyDescent="0.2">
      <c r="A445" s="328"/>
      <c r="B445" s="75"/>
      <c r="C445" s="85" t="s">
        <v>892</v>
      </c>
      <c r="D445" s="66"/>
      <c r="E445" s="104"/>
      <c r="F445" s="104"/>
      <c r="G445" s="23"/>
      <c r="H445" s="344"/>
      <c r="I445" s="500">
        <v>-1.08</v>
      </c>
      <c r="J445" t="s">
        <v>891</v>
      </c>
    </row>
    <row r="446" spans="1:10" ht="16" x14ac:dyDescent="0.2">
      <c r="A446" s="328"/>
      <c r="B446" s="75"/>
      <c r="C446" s="85" t="s">
        <v>893</v>
      </c>
      <c r="D446" s="66"/>
      <c r="E446" s="104"/>
      <c r="F446" s="104"/>
      <c r="G446" s="23"/>
      <c r="H446" s="344"/>
      <c r="I446" s="500">
        <v>-3.08</v>
      </c>
      <c r="J446" t="s">
        <v>891</v>
      </c>
    </row>
    <row r="447" spans="1:10" ht="16" x14ac:dyDescent="0.15">
      <c r="A447" s="328"/>
      <c r="B447" s="75"/>
      <c r="C447" s="23" t="s">
        <v>894</v>
      </c>
      <c r="D447" s="23"/>
      <c r="E447" s="91"/>
      <c r="F447" s="351"/>
      <c r="G447" s="38"/>
      <c r="H447" s="344"/>
      <c r="I447" s="500">
        <v>-3.08</v>
      </c>
      <c r="J447" t="s">
        <v>895</v>
      </c>
    </row>
    <row r="448" spans="1:10" ht="16" x14ac:dyDescent="0.2">
      <c r="A448" s="328"/>
      <c r="B448" s="75"/>
      <c r="C448" s="85" t="s">
        <v>896</v>
      </c>
      <c r="D448" s="66"/>
      <c r="E448" s="104"/>
      <c r="F448" s="104"/>
      <c r="G448" s="23"/>
      <c r="H448" s="344"/>
      <c r="I448" s="500">
        <v>-16.52</v>
      </c>
    </row>
    <row r="449" spans="1:10" ht="16" x14ac:dyDescent="0.2">
      <c r="A449" s="328"/>
      <c r="B449" s="75"/>
      <c r="C449" s="85"/>
      <c r="D449" s="66"/>
      <c r="E449" s="104"/>
      <c r="F449" s="104"/>
      <c r="G449" s="23"/>
      <c r="H449" s="344"/>
      <c r="I449" s="500"/>
    </row>
    <row r="450" spans="1:10" s="344" customFormat="1" x14ac:dyDescent="0.15">
      <c r="A450" s="23"/>
      <c r="B450" s="23"/>
      <c r="C450" s="23"/>
      <c r="D450" s="23"/>
      <c r="E450" s="91"/>
      <c r="F450" s="351"/>
      <c r="G450" s="38"/>
      <c r="I450" s="38"/>
      <c r="J450" s="23"/>
    </row>
    <row r="451" spans="1:10" ht="16" x14ac:dyDescent="0.2">
      <c r="A451" s="605" t="s">
        <v>52</v>
      </c>
      <c r="B451" s="606"/>
      <c r="C451" s="607"/>
      <c r="D451" s="316"/>
      <c r="E451" s="317"/>
      <c r="F451" s="318"/>
      <c r="G451" s="319"/>
      <c r="H451" s="319"/>
      <c r="I451" s="370">
        <f>I439+I441</f>
        <v>2585.4200000000005</v>
      </c>
      <c r="J451" s="320"/>
    </row>
    <row r="452" spans="1:10" s="182" customFormat="1" ht="23" x14ac:dyDescent="0.25">
      <c r="C452" s="183" t="s">
        <v>388</v>
      </c>
      <c r="D452" s="183"/>
      <c r="E452" s="184"/>
      <c r="F452" s="255" t="s">
        <v>897</v>
      </c>
      <c r="G452" s="245"/>
      <c r="H452" s="186"/>
      <c r="I452" s="502">
        <v>45131</v>
      </c>
      <c r="J452" s="188"/>
    </row>
  </sheetData>
  <mergeCells count="4">
    <mergeCell ref="A2:C2"/>
    <mergeCell ref="A440:C440"/>
    <mergeCell ref="A441:C441"/>
    <mergeCell ref="A451:C451"/>
  </mergeCells>
  <conditionalFormatting sqref="A90:A93 A97">
    <cfRule type="duplicateValues" dxfId="851" priority="24"/>
  </conditionalFormatting>
  <conditionalFormatting sqref="B16:B17 B19">
    <cfRule type="duplicateValues" dxfId="850" priority="10"/>
    <cfRule type="duplicateValues" dxfId="849" priority="11"/>
  </conditionalFormatting>
  <conditionalFormatting sqref="B53:B54">
    <cfRule type="duplicateValues" dxfId="848" priority="5"/>
    <cfRule type="duplicateValues" dxfId="847" priority="6"/>
  </conditionalFormatting>
  <conditionalFormatting sqref="B78:B79">
    <cfRule type="duplicateValues" dxfId="846" priority="1"/>
    <cfRule type="duplicateValues" dxfId="845" priority="2"/>
  </conditionalFormatting>
  <conditionalFormatting sqref="B89:B102">
    <cfRule type="duplicateValues" dxfId="844" priority="26"/>
  </conditionalFormatting>
  <conditionalFormatting sqref="B94:B96 B98:B102">
    <cfRule type="duplicateValues" dxfId="843" priority="23"/>
  </conditionalFormatting>
  <conditionalFormatting sqref="B211:B222">
    <cfRule type="duplicateValues" dxfId="842" priority="15"/>
    <cfRule type="duplicateValues" dxfId="841" priority="22"/>
  </conditionalFormatting>
  <conditionalFormatting sqref="B444">
    <cfRule type="duplicateValues" dxfId="840" priority="7"/>
    <cfRule type="duplicateValues" dxfId="839" priority="8"/>
  </conditionalFormatting>
  <conditionalFormatting sqref="B451:B1048576 B436:B437 B223:B434 B103:B210 B20:B52 B1:B6 B15 B439:B441 B443 B445:B449 B55:B77 B80:B88">
    <cfRule type="duplicateValues" dxfId="838" priority="14"/>
  </conditionalFormatting>
  <conditionalFormatting sqref="B451:B1048576 B439:B441 B103:B437 B20:B52 B1:B6 B15 B443 B445:B449 B55:B77 B80:B88">
    <cfRule type="duplicateValues" dxfId="837" priority="13"/>
  </conditionalFormatting>
  <conditionalFormatting sqref="B451:B1048576">
    <cfRule type="duplicateValues" dxfId="836" priority="21"/>
  </conditionalFormatting>
  <conditionalFormatting sqref="C16:C19">
    <cfRule type="duplicateValues" dxfId="835" priority="12"/>
  </conditionalFormatting>
  <conditionalFormatting sqref="C78:C79">
    <cfRule type="duplicateValues" dxfId="834" priority="4"/>
  </conditionalFormatting>
  <conditionalFormatting sqref="C135:C144">
    <cfRule type="duplicateValues" dxfId="833" priority="27"/>
  </conditionalFormatting>
  <conditionalFormatting sqref="C185:C187">
    <cfRule type="duplicateValues" dxfId="832" priority="19"/>
  </conditionalFormatting>
  <conditionalFormatting sqref="C211:C222">
    <cfRule type="duplicateValues" dxfId="831" priority="20"/>
  </conditionalFormatting>
  <conditionalFormatting sqref="C444">
    <cfRule type="duplicateValues" dxfId="830" priority="9"/>
  </conditionalFormatting>
  <conditionalFormatting sqref="C451:C1048576 C436:C437 C223:C364 A90:A93 A97 C15 C366:C434 C439:C441 C443 C445:C446 C20:C77 C1:C6 C448:C449 C80:C210">
    <cfRule type="duplicateValues" dxfId="829" priority="25"/>
  </conditionalFormatting>
  <conditionalFormatting sqref="J24:J127">
    <cfRule type="notContainsBlanks" dxfId="828" priority="3">
      <formula>LEN(TRIM(J24))&gt;0</formula>
    </cfRule>
  </conditionalFormatting>
  <conditionalFormatting sqref="J129:J137 J139:J147 J149:J157 J159:J160 J162:J173 J175:J238 J241:J242 J250:J252 J254:J298 J300:J346 J348:J366 J368:J384 J386:J431 J433:J434 J436:J439 J442:J443">
    <cfRule type="notContainsBlanks" dxfId="827" priority="18">
      <formula>LEN(TRIM(J129))&gt;0</formula>
    </cfRule>
  </conditionalFormatting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605B-FEA5-4E4E-B887-9103EB8DFFAC}">
  <sheetPr>
    <pageSetUpPr fitToPage="1"/>
  </sheetPr>
  <dimension ref="A1:O458"/>
  <sheetViews>
    <sheetView zoomScale="110" zoomScaleNormal="110" workbookViewId="0">
      <pane xSplit="3" ySplit="4" topLeftCell="D418" activePane="bottomRight" state="frozen"/>
      <selection pane="topRight" activeCell="D1" sqref="D1"/>
      <selection pane="bottomLeft" activeCell="A5" sqref="A5"/>
      <selection pane="bottomRight" activeCell="B124" sqref="B124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7" style="18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841</v>
      </c>
      <c r="H2" s="77" t="s">
        <v>459</v>
      </c>
      <c r="I2" s="77">
        <v>45108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s="47" customFormat="1" ht="16" x14ac:dyDescent="0.2">
      <c r="A5" s="275">
        <v>1</v>
      </c>
      <c r="B5" s="97">
        <v>1729</v>
      </c>
      <c r="C5" s="85" t="s">
        <v>789</v>
      </c>
      <c r="D5" s="85" t="s">
        <v>411</v>
      </c>
      <c r="E5" s="86">
        <v>10000</v>
      </c>
      <c r="F5" s="86">
        <v>0</v>
      </c>
      <c r="G5" s="86">
        <v>5.0199999999999996</v>
      </c>
      <c r="H5" s="86">
        <f>F5+G5</f>
        <v>5.0199999999999996</v>
      </c>
      <c r="I5" s="355">
        <f>SUM(H5:H6)</f>
        <v>5.4399999999999995</v>
      </c>
      <c r="J5" s="85"/>
    </row>
    <row r="6" spans="1:10" s="47" customFormat="1" ht="16" x14ac:dyDescent="0.2">
      <c r="A6" s="275"/>
      <c r="B6" s="97">
        <v>1729</v>
      </c>
      <c r="C6" s="85" t="s">
        <v>789</v>
      </c>
      <c r="D6" s="85" t="s">
        <v>413</v>
      </c>
      <c r="E6" s="86">
        <v>10000</v>
      </c>
      <c r="F6" s="86">
        <v>0.42</v>
      </c>
      <c r="G6" s="86"/>
      <c r="H6" s="86">
        <f>F6</f>
        <v>0.42</v>
      </c>
      <c r="I6" s="86"/>
      <c r="J6" s="85"/>
    </row>
    <row r="7" spans="1:10" s="47" customFormat="1" ht="16" x14ac:dyDescent="0.2">
      <c r="A7" s="275"/>
      <c r="B7" s="97"/>
      <c r="C7" s="85"/>
      <c r="D7" s="85"/>
      <c r="E7" s="86"/>
      <c r="F7" s="86"/>
      <c r="G7" s="86"/>
      <c r="H7" s="86"/>
      <c r="I7" s="86"/>
      <c r="J7" s="85"/>
    </row>
    <row r="8" spans="1:10" s="47" customFormat="1" ht="16" x14ac:dyDescent="0.2">
      <c r="A8" s="275"/>
      <c r="B8" s="97">
        <v>2301</v>
      </c>
      <c r="C8" s="85" t="s">
        <v>851</v>
      </c>
      <c r="D8" s="85" t="s">
        <v>411</v>
      </c>
      <c r="E8" s="86">
        <v>50000</v>
      </c>
      <c r="F8" s="86">
        <v>2.65</v>
      </c>
      <c r="G8" s="86"/>
      <c r="H8" s="86"/>
      <c r="I8" s="86">
        <f>F8+F9</f>
        <v>4.74</v>
      </c>
      <c r="J8" s="85" t="s">
        <v>852</v>
      </c>
    </row>
    <row r="9" spans="1:10" s="47" customFormat="1" ht="16" x14ac:dyDescent="0.2">
      <c r="A9" s="275"/>
      <c r="B9" s="97">
        <v>2301</v>
      </c>
      <c r="C9" s="85" t="s">
        <v>851</v>
      </c>
      <c r="D9" s="85" t="s">
        <v>413</v>
      </c>
      <c r="E9" s="86">
        <v>50000</v>
      </c>
      <c r="F9" s="86">
        <v>2.09</v>
      </c>
      <c r="G9" s="86"/>
      <c r="H9" s="86"/>
      <c r="I9" s="86"/>
      <c r="J9" s="85"/>
    </row>
    <row r="10" spans="1:10" ht="16" x14ac:dyDescent="0.2">
      <c r="A10" s="275"/>
      <c r="B10" s="23"/>
      <c r="C10" s="23"/>
      <c r="D10" s="23"/>
      <c r="E10" s="23"/>
      <c r="F10" s="23"/>
      <c r="G10" s="23"/>
      <c r="H10" s="23"/>
      <c r="I10" s="23"/>
      <c r="J10" s="23"/>
    </row>
    <row r="11" spans="1:10" ht="16" x14ac:dyDescent="0.2">
      <c r="A11" s="275"/>
      <c r="B11" s="275">
        <v>2247</v>
      </c>
      <c r="C11" s="279" t="s">
        <v>632</v>
      </c>
      <c r="D11" s="279" t="s">
        <v>411</v>
      </c>
      <c r="E11" s="280">
        <v>10000</v>
      </c>
      <c r="F11" s="281">
        <v>0</v>
      </c>
      <c r="G11" s="341">
        <v>0.53</v>
      </c>
      <c r="H11" s="282">
        <f>F11+G11</f>
        <v>0.53</v>
      </c>
      <c r="I11" s="356">
        <f>SUM(H11:H12)</f>
        <v>0.95</v>
      </c>
      <c r="J11" s="275"/>
    </row>
    <row r="12" spans="1:10" ht="16" x14ac:dyDescent="0.2">
      <c r="A12" s="275"/>
      <c r="B12" s="275">
        <v>2247</v>
      </c>
      <c r="C12" s="279" t="s">
        <v>632</v>
      </c>
      <c r="D12" s="279" t="s">
        <v>413</v>
      </c>
      <c r="E12" s="280">
        <v>10000</v>
      </c>
      <c r="F12" s="281">
        <v>0.42</v>
      </c>
      <c r="G12" s="281"/>
      <c r="H12" s="282">
        <f>F12</f>
        <v>0.42</v>
      </c>
      <c r="I12" s="282"/>
      <c r="J12" s="275"/>
    </row>
    <row r="13" spans="1:10" ht="16" x14ac:dyDescent="0.2">
      <c r="A13" s="275"/>
      <c r="B13" s="275"/>
      <c r="C13" s="279"/>
      <c r="D13" s="279"/>
      <c r="E13" s="280"/>
      <c r="F13" s="281"/>
      <c r="G13" s="281"/>
      <c r="H13" s="282"/>
      <c r="I13" s="282"/>
      <c r="J13" s="275"/>
    </row>
    <row r="14" spans="1:10" ht="16" x14ac:dyDescent="0.2">
      <c r="A14" s="275"/>
      <c r="B14" s="275">
        <v>2303</v>
      </c>
      <c r="C14" s="279" t="s">
        <v>842</v>
      </c>
      <c r="D14" s="279" t="s">
        <v>411</v>
      </c>
      <c r="E14" s="486">
        <v>10000</v>
      </c>
      <c r="F14" s="281"/>
      <c r="G14" s="281">
        <v>8.02</v>
      </c>
      <c r="H14" s="282">
        <v>8.02</v>
      </c>
      <c r="I14" s="367">
        <f>G14+F15</f>
        <v>8.44</v>
      </c>
      <c r="J14" s="275"/>
    </row>
    <row r="15" spans="1:10" ht="16" x14ac:dyDescent="0.2">
      <c r="A15" s="275"/>
      <c r="B15" s="275">
        <v>2303</v>
      </c>
      <c r="C15" s="279" t="s">
        <v>842</v>
      </c>
      <c r="D15" s="279" t="s">
        <v>413</v>
      </c>
      <c r="E15" s="280">
        <v>10000</v>
      </c>
      <c r="F15" s="281">
        <v>0.42</v>
      </c>
      <c r="G15" s="278"/>
      <c r="H15" s="282">
        <v>0.42</v>
      </c>
      <c r="I15" s="367"/>
      <c r="J15" s="275"/>
    </row>
    <row r="16" spans="1:10" ht="16" x14ac:dyDescent="0.2">
      <c r="A16" s="275"/>
      <c r="B16" s="275"/>
      <c r="C16" s="279"/>
      <c r="D16" s="279"/>
      <c r="E16" s="280"/>
      <c r="F16" s="281"/>
      <c r="G16" s="281"/>
      <c r="H16" s="282"/>
      <c r="I16" s="282"/>
      <c r="J16" s="275"/>
    </row>
    <row r="17" spans="1:10" ht="16" x14ac:dyDescent="0.2">
      <c r="A17" s="275"/>
      <c r="B17" s="275">
        <v>2261</v>
      </c>
      <c r="C17" s="279" t="s">
        <v>672</v>
      </c>
      <c r="D17" s="279" t="s">
        <v>411</v>
      </c>
      <c r="E17" s="280">
        <v>10000</v>
      </c>
      <c r="F17" s="281">
        <f>H17-G17</f>
        <v>0</v>
      </c>
      <c r="G17" s="281">
        <v>2.0099999999999998</v>
      </c>
      <c r="H17" s="282">
        <v>2.0099999999999998</v>
      </c>
      <c r="I17" s="282">
        <f>SUM(H17:H18)</f>
        <v>2.4299999999999997</v>
      </c>
      <c r="J17" s="275"/>
    </row>
    <row r="18" spans="1:10" ht="16" x14ac:dyDescent="0.2">
      <c r="A18" s="275"/>
      <c r="B18" s="275">
        <v>2261</v>
      </c>
      <c r="C18" s="279" t="s">
        <v>672</v>
      </c>
      <c r="D18" s="279" t="s">
        <v>413</v>
      </c>
      <c r="E18" s="280">
        <v>10000</v>
      </c>
      <c r="F18" s="281">
        <v>0.42</v>
      </c>
      <c r="G18" s="281"/>
      <c r="H18" s="282">
        <f>F18</f>
        <v>0.42</v>
      </c>
      <c r="I18" s="282"/>
      <c r="J18" s="275"/>
    </row>
    <row r="19" spans="1:10" ht="16" x14ac:dyDescent="0.2">
      <c r="A19" s="275"/>
      <c r="B19" s="275"/>
      <c r="C19" s="276"/>
      <c r="D19" s="276"/>
      <c r="E19" s="277"/>
      <c r="F19" s="278"/>
      <c r="G19" s="275"/>
      <c r="H19" s="275"/>
      <c r="I19" s="275"/>
      <c r="J19" s="275"/>
    </row>
    <row r="20" spans="1:10" ht="16" x14ac:dyDescent="0.2">
      <c r="A20" s="63"/>
      <c r="B20" s="75" t="s">
        <v>539</v>
      </c>
      <c r="C20" s="66" t="s">
        <v>198</v>
      </c>
      <c r="D20" s="66" t="s">
        <v>411</v>
      </c>
      <c r="E20" s="78">
        <v>100000</v>
      </c>
      <c r="F20" s="254">
        <v>18.09</v>
      </c>
      <c r="G20" s="342">
        <v>2.0099999999999998</v>
      </c>
      <c r="H20" s="78">
        <f>SUM(F20:G20)</f>
        <v>20.100000000000001</v>
      </c>
      <c r="I20" s="78">
        <f>SUM(H20:H23)</f>
        <v>28.050000000000004</v>
      </c>
      <c r="J20" s="23"/>
    </row>
    <row r="21" spans="1:10" ht="16" x14ac:dyDescent="0.2">
      <c r="A21" s="63"/>
      <c r="B21" s="75" t="s">
        <v>539</v>
      </c>
      <c r="C21" s="66" t="s">
        <v>198</v>
      </c>
      <c r="D21" s="66" t="s">
        <v>412</v>
      </c>
      <c r="E21" s="78">
        <v>10000</v>
      </c>
      <c r="F21" s="109">
        <v>3.42</v>
      </c>
      <c r="G21" s="144"/>
      <c r="H21" s="78">
        <f>F21</f>
        <v>3.42</v>
      </c>
      <c r="I21" s="78"/>
      <c r="J21" s="23"/>
    </row>
    <row r="22" spans="1:10" ht="16" x14ac:dyDescent="0.2">
      <c r="A22" s="63"/>
      <c r="B22" s="75" t="s">
        <v>539</v>
      </c>
      <c r="C22" s="66" t="s">
        <v>198</v>
      </c>
      <c r="D22" s="66" t="s">
        <v>413</v>
      </c>
      <c r="E22" s="78">
        <v>100000</v>
      </c>
      <c r="F22" s="109">
        <v>4.18</v>
      </c>
      <c r="G22" s="144"/>
      <c r="H22" s="78">
        <f>F22</f>
        <v>4.18</v>
      </c>
      <c r="I22" s="78"/>
      <c r="J22" s="23"/>
    </row>
    <row r="23" spans="1:10" ht="16" x14ac:dyDescent="0.2">
      <c r="A23" s="63"/>
      <c r="B23" s="75" t="s">
        <v>539</v>
      </c>
      <c r="C23" s="66" t="s">
        <v>198</v>
      </c>
      <c r="D23" s="66" t="s">
        <v>414</v>
      </c>
      <c r="E23" s="78">
        <v>10000</v>
      </c>
      <c r="F23" s="109">
        <v>0.35</v>
      </c>
      <c r="G23" s="144"/>
      <c r="H23" s="78">
        <f>F23</f>
        <v>0.35</v>
      </c>
      <c r="I23" s="78"/>
      <c r="J23" s="23"/>
    </row>
    <row r="24" spans="1:10" ht="16" x14ac:dyDescent="0.2">
      <c r="A24" s="63"/>
      <c r="B24" s="75"/>
      <c r="C24" s="66"/>
      <c r="D24" s="66"/>
      <c r="E24" s="79"/>
      <c r="F24" s="109"/>
      <c r="H24" s="78"/>
      <c r="I24" s="78"/>
      <c r="J24" s="23"/>
    </row>
    <row r="25" spans="1:10" ht="16" x14ac:dyDescent="0.2">
      <c r="A25" s="63"/>
      <c r="B25" s="75" t="s">
        <v>540</v>
      </c>
      <c r="C25" s="66" t="s">
        <v>216</v>
      </c>
      <c r="D25" s="66" t="s">
        <v>411</v>
      </c>
      <c r="E25" s="79">
        <v>200000</v>
      </c>
      <c r="F25" s="109">
        <v>23.94</v>
      </c>
      <c r="G25" s="144">
        <v>1.26</v>
      </c>
      <c r="H25" s="78">
        <f>F25+G25</f>
        <v>25.200000000000003</v>
      </c>
      <c r="I25" s="355">
        <f>SUM(H25:H28)</f>
        <v>38.170000000000009</v>
      </c>
      <c r="J25" s="23"/>
    </row>
    <row r="26" spans="1:10" ht="16" x14ac:dyDescent="0.2">
      <c r="A26" s="63"/>
      <c r="B26" s="75" t="s">
        <v>540</v>
      </c>
      <c r="C26" s="66" t="s">
        <v>216</v>
      </c>
      <c r="D26" s="66" t="s">
        <v>412</v>
      </c>
      <c r="E26" s="79">
        <v>10000</v>
      </c>
      <c r="F26" s="109">
        <v>3.42</v>
      </c>
      <c r="G26" s="144"/>
      <c r="H26" s="78">
        <f>F26</f>
        <v>3.42</v>
      </c>
      <c r="I26" s="78"/>
      <c r="J26" s="23"/>
    </row>
    <row r="27" spans="1:10" ht="16" x14ac:dyDescent="0.2">
      <c r="A27" s="63"/>
      <c r="B27" s="75" t="s">
        <v>540</v>
      </c>
      <c r="C27" s="66" t="s">
        <v>216</v>
      </c>
      <c r="D27" s="66" t="s">
        <v>413</v>
      </c>
      <c r="E27" s="78">
        <v>220000</v>
      </c>
      <c r="F27" s="109">
        <v>9.1999999999999993</v>
      </c>
      <c r="G27" s="144"/>
      <c r="H27" s="78">
        <f>F27</f>
        <v>9.1999999999999993</v>
      </c>
      <c r="I27" s="78"/>
      <c r="J27" s="23"/>
    </row>
    <row r="28" spans="1:10" ht="16" x14ac:dyDescent="0.2">
      <c r="A28" s="63"/>
      <c r="B28" s="75" t="s">
        <v>540</v>
      </c>
      <c r="C28" s="66" t="s">
        <v>216</v>
      </c>
      <c r="D28" s="66" t="s">
        <v>414</v>
      </c>
      <c r="E28" s="79">
        <v>10000</v>
      </c>
      <c r="F28" s="109">
        <v>0.35</v>
      </c>
      <c r="G28" s="144"/>
      <c r="H28" s="78">
        <f>F28</f>
        <v>0.35</v>
      </c>
      <c r="I28" s="78"/>
      <c r="J28" s="23"/>
    </row>
    <row r="29" spans="1:10" ht="16" x14ac:dyDescent="0.2">
      <c r="A29" s="63"/>
      <c r="B29" s="75"/>
      <c r="C29" s="66"/>
      <c r="D29" s="66"/>
      <c r="E29" s="79"/>
      <c r="F29" s="109"/>
      <c r="G29" s="144"/>
      <c r="H29" s="78"/>
      <c r="I29" s="78"/>
      <c r="J29" s="23"/>
    </row>
    <row r="30" spans="1:10" ht="16" x14ac:dyDescent="0.2">
      <c r="A30" s="63"/>
      <c r="B30" s="75" t="s">
        <v>718</v>
      </c>
      <c r="C30" s="23" t="s">
        <v>733</v>
      </c>
      <c r="D30" s="66" t="s">
        <v>411</v>
      </c>
      <c r="E30" s="79">
        <v>100000</v>
      </c>
      <c r="F30" s="109">
        <f>H30-G30</f>
        <v>8.19</v>
      </c>
      <c r="G30" s="144">
        <v>0.91</v>
      </c>
      <c r="H30" s="78">
        <v>9.1</v>
      </c>
      <c r="I30" s="355">
        <f>SUM(H30:H31)</f>
        <v>17.46</v>
      </c>
      <c r="J30" s="23"/>
    </row>
    <row r="31" spans="1:10" ht="16" x14ac:dyDescent="0.2">
      <c r="A31" s="63"/>
      <c r="B31" s="75" t="s">
        <v>718</v>
      </c>
      <c r="C31" s="23" t="s">
        <v>733</v>
      </c>
      <c r="D31" s="66" t="s">
        <v>413</v>
      </c>
      <c r="E31" s="79">
        <v>200000</v>
      </c>
      <c r="F31" s="109">
        <v>8.36</v>
      </c>
      <c r="G31" s="144"/>
      <c r="H31" s="78">
        <v>8.36</v>
      </c>
      <c r="I31" s="78"/>
      <c r="J31" s="23"/>
    </row>
    <row r="32" spans="1:10" ht="16" x14ac:dyDescent="0.2">
      <c r="A32" s="63"/>
      <c r="B32" s="75"/>
      <c r="C32" s="66"/>
      <c r="D32" s="66"/>
      <c r="E32" s="79"/>
      <c r="F32" s="109"/>
      <c r="G32" s="144"/>
      <c r="H32" s="78"/>
      <c r="I32" s="78"/>
      <c r="J32" s="23"/>
    </row>
    <row r="33" spans="1:10" ht="16" x14ac:dyDescent="0.2">
      <c r="A33" s="63"/>
      <c r="B33" s="75" t="s">
        <v>542</v>
      </c>
      <c r="C33" s="66" t="s">
        <v>89</v>
      </c>
      <c r="D33" s="66" t="s">
        <v>411</v>
      </c>
      <c r="E33" s="79">
        <v>10000</v>
      </c>
      <c r="F33" s="109">
        <v>0</v>
      </c>
      <c r="G33" s="144">
        <f>H33-F33</f>
        <v>5.0199999999999996</v>
      </c>
      <c r="H33" s="78">
        <v>5.0199999999999996</v>
      </c>
      <c r="I33" s="78">
        <f>SUM(H33)</f>
        <v>5.0199999999999996</v>
      </c>
      <c r="J33" s="23"/>
    </row>
    <row r="34" spans="1:10" ht="16" x14ac:dyDescent="0.2">
      <c r="A34" s="63"/>
      <c r="B34" s="75"/>
      <c r="C34" s="66"/>
      <c r="D34" s="66"/>
      <c r="E34" s="79"/>
      <c r="F34" s="78"/>
      <c r="G34" s="78"/>
      <c r="H34" s="78"/>
      <c r="I34" s="78"/>
      <c r="J34" s="23"/>
    </row>
    <row r="35" spans="1:10" ht="16" x14ac:dyDescent="0.2">
      <c r="A35" s="63"/>
      <c r="B35" s="75"/>
      <c r="C35" s="66"/>
      <c r="D35" s="66"/>
      <c r="E35" s="79"/>
      <c r="F35" s="78"/>
      <c r="G35" s="78"/>
      <c r="H35" s="78"/>
      <c r="I35" s="78"/>
      <c r="J35" s="23"/>
    </row>
    <row r="36" spans="1:10" ht="16" x14ac:dyDescent="0.2">
      <c r="A36" s="63"/>
      <c r="B36" s="75" t="s">
        <v>543</v>
      </c>
      <c r="C36" s="66" t="s">
        <v>138</v>
      </c>
      <c r="D36" s="66" t="s">
        <v>411</v>
      </c>
      <c r="E36" s="78">
        <v>10000</v>
      </c>
      <c r="F36" s="78">
        <v>0</v>
      </c>
      <c r="G36" s="78">
        <f>H36-F36</f>
        <v>2.0099999999999998</v>
      </c>
      <c r="H36" s="78">
        <v>2.0099999999999998</v>
      </c>
      <c r="I36" s="78">
        <f>SUM(H36:H37)</f>
        <v>2.4299999999999997</v>
      </c>
      <c r="J36" s="23"/>
    </row>
    <row r="37" spans="1:10" ht="16" x14ac:dyDescent="0.2">
      <c r="A37" s="63"/>
      <c r="B37" s="75" t="s">
        <v>543</v>
      </c>
      <c r="C37" s="66" t="s">
        <v>138</v>
      </c>
      <c r="D37" s="66" t="s">
        <v>413</v>
      </c>
      <c r="E37" s="78">
        <v>10000</v>
      </c>
      <c r="F37" s="78"/>
      <c r="G37" s="78"/>
      <c r="H37" s="78">
        <v>0.42</v>
      </c>
      <c r="I37" s="78"/>
      <c r="J37" s="23"/>
    </row>
    <row r="38" spans="1:10" ht="16" x14ac:dyDescent="0.2">
      <c r="A38" s="63"/>
      <c r="B38" s="75"/>
      <c r="C38" s="66"/>
      <c r="D38" s="66"/>
      <c r="E38" s="78"/>
      <c r="F38" s="78"/>
      <c r="G38" s="78"/>
      <c r="H38" s="78"/>
      <c r="I38" s="78"/>
      <c r="J38" s="23"/>
    </row>
    <row r="39" spans="1:10" ht="16" x14ac:dyDescent="0.2">
      <c r="A39" s="63"/>
      <c r="B39" s="75" t="s">
        <v>777</v>
      </c>
      <c r="C39" s="66" t="s">
        <v>776</v>
      </c>
      <c r="D39" s="66" t="s">
        <v>411</v>
      </c>
      <c r="E39" s="78">
        <v>10000</v>
      </c>
      <c r="F39" s="78">
        <v>0</v>
      </c>
      <c r="G39" s="78">
        <v>0.46</v>
      </c>
      <c r="H39" s="78">
        <f>SUM(F39:G39)</f>
        <v>0.46</v>
      </c>
      <c r="I39" s="78">
        <f>SUM(H39:H40)</f>
        <v>0.88</v>
      </c>
      <c r="J39" s="23" t="s">
        <v>846</v>
      </c>
    </row>
    <row r="40" spans="1:10" ht="16" x14ac:dyDescent="0.2">
      <c r="A40" s="63"/>
      <c r="B40" s="75" t="s">
        <v>777</v>
      </c>
      <c r="C40" s="66" t="s">
        <v>776</v>
      </c>
      <c r="D40" s="66" t="s">
        <v>413</v>
      </c>
      <c r="E40" s="78">
        <v>10000</v>
      </c>
      <c r="F40" s="78">
        <v>0.42</v>
      </c>
      <c r="G40" s="78"/>
      <c r="H40" s="78">
        <f>F40</f>
        <v>0.42</v>
      </c>
      <c r="I40" s="78"/>
      <c r="J40" s="23"/>
    </row>
    <row r="41" spans="1:10" ht="16" x14ac:dyDescent="0.2">
      <c r="A41" s="63"/>
      <c r="B41" s="75"/>
      <c r="C41" s="66"/>
      <c r="D41" s="66"/>
      <c r="E41" s="78"/>
      <c r="F41" s="78"/>
      <c r="G41" s="78"/>
      <c r="H41" s="78"/>
      <c r="I41" s="78"/>
      <c r="J41" s="23"/>
    </row>
    <row r="42" spans="1:10" ht="16" x14ac:dyDescent="0.2">
      <c r="A42" s="63"/>
      <c r="B42" s="75" t="s">
        <v>711</v>
      </c>
      <c r="C42" s="66" t="s">
        <v>703</v>
      </c>
      <c r="D42" s="66" t="s">
        <v>411</v>
      </c>
      <c r="E42" s="78">
        <v>10000</v>
      </c>
      <c r="F42" s="78">
        <v>0</v>
      </c>
      <c r="G42" s="78">
        <f>H42-F42</f>
        <v>0.66</v>
      </c>
      <c r="H42" s="78">
        <v>0.66</v>
      </c>
      <c r="I42" s="78">
        <f>H42</f>
        <v>0.66</v>
      </c>
      <c r="J42" s="23"/>
    </row>
    <row r="43" spans="1:10" ht="16" x14ac:dyDescent="0.2">
      <c r="A43" s="63"/>
      <c r="B43" s="75"/>
      <c r="C43" s="66"/>
      <c r="D43" s="66"/>
      <c r="E43" s="79"/>
      <c r="F43" s="78"/>
      <c r="G43" s="78"/>
      <c r="H43" s="78"/>
      <c r="I43" s="78"/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411</v>
      </c>
      <c r="E44" s="78">
        <v>100000</v>
      </c>
      <c r="F44" s="109">
        <f>H44-G44</f>
        <v>18.090000000000003</v>
      </c>
      <c r="G44" s="144">
        <v>2.0099999999999998</v>
      </c>
      <c r="H44" s="78">
        <v>20.100000000000001</v>
      </c>
      <c r="I44" s="78">
        <f>SUM(H44:H49)</f>
        <v>66.3</v>
      </c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417</v>
      </c>
      <c r="E45" s="78">
        <v>50000</v>
      </c>
      <c r="F45" s="109">
        <v>33.85</v>
      </c>
      <c r="G45" s="144"/>
      <c r="H45" s="78">
        <f>F45</f>
        <v>33.85</v>
      </c>
      <c r="I45" s="78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412</v>
      </c>
      <c r="E46" s="79">
        <v>10000</v>
      </c>
      <c r="F46" s="109">
        <v>3.42</v>
      </c>
      <c r="G46" s="144"/>
      <c r="H46" s="78">
        <f>F46</f>
        <v>3.42</v>
      </c>
      <c r="I46" s="78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413</v>
      </c>
      <c r="E47" s="79">
        <v>100000</v>
      </c>
      <c r="F47" s="109">
        <v>4.18</v>
      </c>
      <c r="G47" s="144"/>
      <c r="H47" s="78">
        <f>F47</f>
        <v>4.18</v>
      </c>
      <c r="I47" s="78"/>
      <c r="J47" s="23"/>
    </row>
    <row r="48" spans="1:10" ht="16" x14ac:dyDescent="0.2">
      <c r="A48" s="63"/>
      <c r="B48" s="75" t="s">
        <v>544</v>
      </c>
      <c r="C48" s="66" t="s">
        <v>139</v>
      </c>
      <c r="D48" s="66" t="s">
        <v>418</v>
      </c>
      <c r="E48" s="78">
        <v>100000</v>
      </c>
      <c r="F48" s="109">
        <v>4.4000000000000004</v>
      </c>
      <c r="G48" s="144"/>
      <c r="H48" s="78">
        <f>F48</f>
        <v>4.4000000000000004</v>
      </c>
      <c r="I48" s="78"/>
      <c r="J48" s="23"/>
    </row>
    <row r="49" spans="1:10" ht="16" x14ac:dyDescent="0.2">
      <c r="A49" s="63"/>
      <c r="B49" s="75" t="s">
        <v>544</v>
      </c>
      <c r="C49" s="66" t="s">
        <v>139</v>
      </c>
      <c r="D49" s="66" t="s">
        <v>414</v>
      </c>
      <c r="E49" s="79">
        <v>10000</v>
      </c>
      <c r="F49" s="109">
        <v>0.35</v>
      </c>
      <c r="G49" s="144"/>
      <c r="H49" s="78">
        <f>F49</f>
        <v>0.35</v>
      </c>
      <c r="I49" s="78"/>
      <c r="J49" s="23"/>
    </row>
    <row r="50" spans="1:10" ht="16" x14ac:dyDescent="0.2">
      <c r="A50" s="63"/>
      <c r="B50" s="75"/>
      <c r="C50" s="66"/>
      <c r="D50" s="66"/>
      <c r="E50" s="79"/>
      <c r="F50" s="109"/>
      <c r="G50" s="144"/>
      <c r="H50" s="78"/>
      <c r="I50" s="78"/>
      <c r="J50" s="23"/>
    </row>
    <row r="51" spans="1:10" ht="16" x14ac:dyDescent="0.2">
      <c r="A51" s="63"/>
      <c r="B51" s="75" t="s">
        <v>545</v>
      </c>
      <c r="C51" s="66" t="s">
        <v>217</v>
      </c>
      <c r="D51" s="66" t="s">
        <v>411</v>
      </c>
      <c r="E51" s="78">
        <v>240000</v>
      </c>
      <c r="F51" s="109">
        <f>H51-G51</f>
        <v>20.93</v>
      </c>
      <c r="G51" s="144">
        <v>0.91</v>
      </c>
      <c r="H51" s="78">
        <v>21.84</v>
      </c>
      <c r="I51" s="78">
        <f>SUM(H51:H52)</f>
        <v>22.26</v>
      </c>
      <c r="J51" s="23"/>
    </row>
    <row r="52" spans="1:10" ht="16" x14ac:dyDescent="0.2">
      <c r="A52" s="63"/>
      <c r="B52" s="75" t="s">
        <v>545</v>
      </c>
      <c r="C52" s="66" t="s">
        <v>217</v>
      </c>
      <c r="D52" s="66" t="s">
        <v>413</v>
      </c>
      <c r="E52" s="78">
        <v>10000</v>
      </c>
      <c r="F52" s="109">
        <v>0.42</v>
      </c>
      <c r="G52" s="144"/>
      <c r="H52" s="78">
        <f>F52</f>
        <v>0.42</v>
      </c>
      <c r="I52" s="78"/>
      <c r="J52" s="23"/>
    </row>
    <row r="53" spans="1:10" ht="16" x14ac:dyDescent="0.2">
      <c r="A53" s="63"/>
      <c r="B53" s="75"/>
      <c r="C53" s="66"/>
      <c r="D53" s="66"/>
      <c r="E53" s="78"/>
      <c r="F53" s="109"/>
      <c r="G53" s="144"/>
      <c r="H53" s="78"/>
      <c r="I53" s="78"/>
      <c r="J53" s="23"/>
    </row>
    <row r="54" spans="1:10" ht="16" x14ac:dyDescent="0.2">
      <c r="A54" s="63"/>
      <c r="B54" s="75" t="s">
        <v>869</v>
      </c>
      <c r="C54" s="66" t="s">
        <v>843</v>
      </c>
      <c r="D54" s="66" t="s">
        <v>411</v>
      </c>
      <c r="E54" s="78">
        <v>10000</v>
      </c>
      <c r="F54" s="109">
        <v>0.91</v>
      </c>
      <c r="G54" s="144"/>
      <c r="H54" s="78"/>
      <c r="I54" s="78">
        <f>F54+F55</f>
        <v>1.33</v>
      </c>
      <c r="J54" s="23" t="s">
        <v>847</v>
      </c>
    </row>
    <row r="55" spans="1:10" ht="16" x14ac:dyDescent="0.2">
      <c r="A55" s="63"/>
      <c r="B55" s="97">
        <v>2302</v>
      </c>
      <c r="C55" s="66" t="s">
        <v>843</v>
      </c>
      <c r="D55" s="66" t="s">
        <v>413</v>
      </c>
      <c r="E55" s="78">
        <v>10000</v>
      </c>
      <c r="F55" s="109">
        <v>0.42</v>
      </c>
      <c r="G55" s="144"/>
      <c r="H55" s="78"/>
      <c r="I55" s="78"/>
      <c r="J55" s="23"/>
    </row>
    <row r="56" spans="1:10" ht="16" x14ac:dyDescent="0.2">
      <c r="A56" s="63"/>
      <c r="B56" s="75"/>
      <c r="C56" s="66"/>
      <c r="D56" s="66"/>
      <c r="E56" s="78"/>
      <c r="F56" s="109"/>
      <c r="G56" s="144"/>
      <c r="H56" s="78"/>
      <c r="I56" s="78"/>
      <c r="J56" s="23"/>
    </row>
    <row r="57" spans="1:10" ht="16" x14ac:dyDescent="0.2">
      <c r="A57" s="63"/>
      <c r="B57" s="75" t="s">
        <v>817</v>
      </c>
      <c r="C57" s="66" t="s">
        <v>811</v>
      </c>
      <c r="D57" s="66" t="s">
        <v>411</v>
      </c>
      <c r="E57" s="78">
        <v>10000</v>
      </c>
      <c r="F57" s="109">
        <v>0</v>
      </c>
      <c r="G57" s="144">
        <v>0.91</v>
      </c>
      <c r="H57" s="78"/>
      <c r="I57" s="78">
        <f>G57</f>
        <v>0.91</v>
      </c>
      <c r="J57" s="23"/>
    </row>
    <row r="58" spans="1:10" ht="16" x14ac:dyDescent="0.2">
      <c r="A58" s="63"/>
      <c r="B58" s="75"/>
      <c r="C58" s="66"/>
      <c r="D58" s="66"/>
      <c r="E58" s="78"/>
      <c r="F58" s="109"/>
      <c r="G58" s="144"/>
      <c r="H58" s="78"/>
      <c r="I58" s="78"/>
      <c r="J58" s="23"/>
    </row>
    <row r="59" spans="1:10" ht="16" x14ac:dyDescent="0.2">
      <c r="A59" s="63"/>
      <c r="B59" s="75" t="s">
        <v>548</v>
      </c>
      <c r="C59" s="66" t="s">
        <v>178</v>
      </c>
      <c r="D59" s="66" t="s">
        <v>411</v>
      </c>
      <c r="E59" s="79">
        <v>50000</v>
      </c>
      <c r="F59" s="254">
        <v>32.08</v>
      </c>
      <c r="G59" s="342">
        <v>8.02</v>
      </c>
      <c r="H59" s="78">
        <f>SUM(F59:G59)</f>
        <v>40.099999999999994</v>
      </c>
      <c r="I59" s="78">
        <f>SUM(H59:H64)</f>
        <v>99.169999999999987</v>
      </c>
      <c r="J59" s="23"/>
    </row>
    <row r="60" spans="1:10" ht="16" x14ac:dyDescent="0.2">
      <c r="A60" s="63"/>
      <c r="B60" s="75" t="s">
        <v>548</v>
      </c>
      <c r="C60" s="66" t="s">
        <v>178</v>
      </c>
      <c r="D60" s="66" t="s">
        <v>417</v>
      </c>
      <c r="E60" s="79">
        <v>50000</v>
      </c>
      <c r="F60" s="109">
        <v>33.85</v>
      </c>
      <c r="G60" s="144"/>
      <c r="H60" s="78">
        <f>F60</f>
        <v>33.85</v>
      </c>
      <c r="I60" s="78"/>
      <c r="J60" s="23"/>
    </row>
    <row r="61" spans="1:10" ht="16" x14ac:dyDescent="0.2">
      <c r="A61" s="63"/>
      <c r="B61" s="75" t="s">
        <v>548</v>
      </c>
      <c r="C61" s="66" t="s">
        <v>178</v>
      </c>
      <c r="D61" s="66" t="s">
        <v>412</v>
      </c>
      <c r="E61" s="79">
        <v>10000</v>
      </c>
      <c r="F61" s="109">
        <v>3.42</v>
      </c>
      <c r="G61" s="144"/>
      <c r="H61" s="78">
        <f>F61</f>
        <v>3.42</v>
      </c>
      <c r="I61" s="78"/>
      <c r="J61" s="23"/>
    </row>
    <row r="62" spans="1:10" ht="16" x14ac:dyDescent="0.2">
      <c r="A62" s="63"/>
      <c r="B62" s="75" t="s">
        <v>548</v>
      </c>
      <c r="C62" s="66" t="s">
        <v>178</v>
      </c>
      <c r="D62" s="66" t="s">
        <v>413</v>
      </c>
      <c r="E62" s="79">
        <v>250000</v>
      </c>
      <c r="F62" s="109">
        <v>10.45</v>
      </c>
      <c r="G62" s="144"/>
      <c r="H62" s="78">
        <f>F62</f>
        <v>10.45</v>
      </c>
      <c r="I62" s="78"/>
      <c r="J62" s="23"/>
    </row>
    <row r="63" spans="1:10" ht="16" x14ac:dyDescent="0.2">
      <c r="A63" s="63"/>
      <c r="B63" s="75" t="s">
        <v>548</v>
      </c>
      <c r="C63" s="66" t="s">
        <v>178</v>
      </c>
      <c r="D63" s="66" t="s">
        <v>418</v>
      </c>
      <c r="E63" s="78">
        <v>250000</v>
      </c>
      <c r="F63" s="109">
        <v>11</v>
      </c>
      <c r="G63" s="144"/>
      <c r="H63" s="78">
        <f>F63</f>
        <v>11</v>
      </c>
      <c r="I63" s="78"/>
      <c r="J63" s="23"/>
    </row>
    <row r="64" spans="1:10" ht="16" x14ac:dyDescent="0.2">
      <c r="A64" s="63"/>
      <c r="B64" s="75" t="s">
        <v>548</v>
      </c>
      <c r="C64" s="66" t="s">
        <v>178</v>
      </c>
      <c r="D64" s="66" t="s">
        <v>414</v>
      </c>
      <c r="E64" s="79">
        <v>10000</v>
      </c>
      <c r="F64" s="109">
        <v>0.35</v>
      </c>
      <c r="G64" s="144"/>
      <c r="H64" s="78">
        <f>F64</f>
        <v>0.35</v>
      </c>
      <c r="I64" s="78"/>
      <c r="J64" s="23"/>
    </row>
    <row r="65" spans="1:10" ht="16" x14ac:dyDescent="0.2">
      <c r="A65" s="63"/>
      <c r="B65" s="75"/>
      <c r="C65" s="66"/>
      <c r="D65" s="66"/>
      <c r="E65" s="79"/>
      <c r="F65" s="109"/>
      <c r="G65" s="144"/>
      <c r="H65" s="78"/>
      <c r="I65" s="78"/>
      <c r="J65" s="23"/>
    </row>
    <row r="66" spans="1:10" ht="16" x14ac:dyDescent="0.2">
      <c r="A66" s="63"/>
      <c r="B66" s="75" t="s">
        <v>549</v>
      </c>
      <c r="C66" s="66" t="s">
        <v>325</v>
      </c>
      <c r="D66" s="66" t="s">
        <v>411</v>
      </c>
      <c r="E66" s="201">
        <v>500000</v>
      </c>
      <c r="F66" s="109">
        <f>H66-G66</f>
        <v>44.59</v>
      </c>
      <c r="G66" s="144">
        <v>0.91</v>
      </c>
      <c r="H66" s="78">
        <v>45.5</v>
      </c>
      <c r="I66" s="78">
        <f>SUM(H66:H67)</f>
        <v>66.400000000000006</v>
      </c>
      <c r="J66" s="200"/>
    </row>
    <row r="67" spans="1:10" ht="16" x14ac:dyDescent="0.2">
      <c r="A67" s="63"/>
      <c r="B67" s="75" t="s">
        <v>549</v>
      </c>
      <c r="C67" s="66" t="s">
        <v>325</v>
      </c>
      <c r="D67" s="66" t="s">
        <v>413</v>
      </c>
      <c r="E67" s="78">
        <v>500000</v>
      </c>
      <c r="F67" s="109">
        <v>20.9</v>
      </c>
      <c r="G67" s="144"/>
      <c r="H67" s="78">
        <f>F67</f>
        <v>20.9</v>
      </c>
      <c r="I67" s="78"/>
      <c r="J67" s="23"/>
    </row>
    <row r="68" spans="1:10" ht="16" x14ac:dyDescent="0.2">
      <c r="A68" s="63"/>
      <c r="B68" s="75"/>
      <c r="C68" s="66"/>
      <c r="D68" s="66"/>
      <c r="E68" s="78"/>
      <c r="F68" s="109"/>
      <c r="G68" s="144"/>
      <c r="H68" s="78"/>
      <c r="I68" s="78"/>
      <c r="J68" s="23"/>
    </row>
    <row r="69" spans="1:10" ht="16" x14ac:dyDescent="0.2">
      <c r="A69" s="63"/>
      <c r="B69" s="75" t="s">
        <v>550</v>
      </c>
      <c r="C69" s="66" t="s">
        <v>79</v>
      </c>
      <c r="D69" s="66" t="s">
        <v>411</v>
      </c>
      <c r="E69" s="78">
        <v>50000</v>
      </c>
      <c r="F69" s="109">
        <f>H69-G69</f>
        <v>2.6399999999999997</v>
      </c>
      <c r="G69" s="144">
        <v>0.66</v>
      </c>
      <c r="H69" s="78">
        <v>3.3</v>
      </c>
      <c r="I69" s="78">
        <f>SUM(H69:H74)</f>
        <v>24.700000000000003</v>
      </c>
      <c r="J69" s="23"/>
    </row>
    <row r="70" spans="1:10" ht="16" x14ac:dyDescent="0.2">
      <c r="A70" s="63"/>
      <c r="B70" s="75" t="s">
        <v>550</v>
      </c>
      <c r="C70" s="66" t="s">
        <v>79</v>
      </c>
      <c r="D70" s="66" t="s">
        <v>417</v>
      </c>
      <c r="E70" s="78">
        <v>50000</v>
      </c>
      <c r="F70" s="254">
        <v>9.0500000000000007</v>
      </c>
      <c r="G70" s="144"/>
      <c r="H70" s="78">
        <f>F70</f>
        <v>9.0500000000000007</v>
      </c>
      <c r="I70" s="78"/>
      <c r="J70" s="23"/>
    </row>
    <row r="71" spans="1:10" ht="16" x14ac:dyDescent="0.2">
      <c r="A71" s="63"/>
      <c r="B71" s="75" t="s">
        <v>550</v>
      </c>
      <c r="C71" s="66" t="s">
        <v>79</v>
      </c>
      <c r="D71" s="66" t="s">
        <v>412</v>
      </c>
      <c r="E71" s="78">
        <v>10000</v>
      </c>
      <c r="F71" s="109">
        <v>3.42</v>
      </c>
      <c r="G71" s="144"/>
      <c r="H71" s="78">
        <f>F71</f>
        <v>3.42</v>
      </c>
      <c r="I71" s="78"/>
      <c r="J71" s="23"/>
    </row>
    <row r="72" spans="1:10" ht="16" x14ac:dyDescent="0.2">
      <c r="A72" s="63"/>
      <c r="B72" s="75" t="s">
        <v>550</v>
      </c>
      <c r="C72" s="66" t="s">
        <v>79</v>
      </c>
      <c r="D72" s="66" t="s">
        <v>413</v>
      </c>
      <c r="E72" s="78">
        <v>100000</v>
      </c>
      <c r="F72" s="109">
        <v>4.18</v>
      </c>
      <c r="G72" s="144"/>
      <c r="H72" s="78">
        <f>F72</f>
        <v>4.18</v>
      </c>
      <c r="I72" s="78"/>
      <c r="J72" s="23"/>
    </row>
    <row r="73" spans="1:10" ht="16" x14ac:dyDescent="0.2">
      <c r="A73" s="63"/>
      <c r="B73" s="75" t="s">
        <v>550</v>
      </c>
      <c r="C73" s="66" t="s">
        <v>79</v>
      </c>
      <c r="D73" s="66" t="s">
        <v>418</v>
      </c>
      <c r="E73" s="78">
        <v>100000</v>
      </c>
      <c r="F73" s="109">
        <v>4.4000000000000004</v>
      </c>
      <c r="G73" s="144"/>
      <c r="H73" s="78">
        <f>F73</f>
        <v>4.4000000000000004</v>
      </c>
      <c r="I73" s="78"/>
      <c r="J73" s="23"/>
    </row>
    <row r="74" spans="1:10" ht="16" x14ac:dyDescent="0.2">
      <c r="A74" s="63"/>
      <c r="B74" s="75" t="s">
        <v>550</v>
      </c>
      <c r="C74" s="66" t="s">
        <v>79</v>
      </c>
      <c r="D74" s="66" t="s">
        <v>414</v>
      </c>
      <c r="E74" s="79">
        <v>10000</v>
      </c>
      <c r="F74" s="109">
        <v>0.35</v>
      </c>
      <c r="G74" s="144"/>
      <c r="H74" s="78">
        <f>F74</f>
        <v>0.35</v>
      </c>
      <c r="I74" s="78"/>
      <c r="J74" s="23"/>
    </row>
    <row r="75" spans="1:10" ht="16" x14ac:dyDescent="0.2">
      <c r="A75" s="63"/>
      <c r="B75" s="75"/>
      <c r="C75" s="66"/>
      <c r="D75" s="66"/>
      <c r="E75" s="79"/>
      <c r="F75" s="109"/>
      <c r="G75" s="144"/>
      <c r="H75" s="78"/>
      <c r="I75" s="78"/>
      <c r="J75" s="23"/>
    </row>
    <row r="76" spans="1:10" ht="16" x14ac:dyDescent="0.2">
      <c r="A76" s="63"/>
      <c r="B76" s="75" t="s">
        <v>551</v>
      </c>
      <c r="C76" s="66" t="s">
        <v>80</v>
      </c>
      <c r="D76" s="66" t="s">
        <v>411</v>
      </c>
      <c r="E76" s="78">
        <v>300000</v>
      </c>
      <c r="F76" s="78">
        <f>H76-G76</f>
        <v>19.14</v>
      </c>
      <c r="G76" s="78">
        <v>0.66</v>
      </c>
      <c r="H76" s="78">
        <v>19.8</v>
      </c>
      <c r="I76" s="78">
        <f>SUM(H76:H77)</f>
        <v>32.340000000000003</v>
      </c>
      <c r="J76" s="23"/>
    </row>
    <row r="77" spans="1:10" ht="16" x14ac:dyDescent="0.2">
      <c r="A77" s="63"/>
      <c r="B77" s="75" t="s">
        <v>551</v>
      </c>
      <c r="C77" s="66" t="s">
        <v>80</v>
      </c>
      <c r="D77" s="66" t="s">
        <v>413</v>
      </c>
      <c r="E77" s="78">
        <v>300000</v>
      </c>
      <c r="F77" s="78">
        <v>12.54</v>
      </c>
      <c r="G77" s="78"/>
      <c r="H77" s="78">
        <f>F77</f>
        <v>12.54</v>
      </c>
      <c r="I77" s="78"/>
      <c r="J77" s="23"/>
    </row>
    <row r="78" spans="1:10" ht="16" x14ac:dyDescent="0.2">
      <c r="A78" s="63"/>
      <c r="B78" s="257"/>
      <c r="C78" s="167"/>
      <c r="D78" s="66"/>
      <c r="E78" s="78"/>
      <c r="F78" s="78"/>
      <c r="G78" s="78"/>
      <c r="H78" s="78"/>
      <c r="I78" s="78"/>
      <c r="J78" s="23"/>
    </row>
    <row r="79" spans="1:10" ht="16" x14ac:dyDescent="0.2">
      <c r="A79" s="63"/>
      <c r="B79" s="257" t="s">
        <v>899</v>
      </c>
      <c r="C79" s="167" t="s">
        <v>844</v>
      </c>
      <c r="D79" s="66" t="s">
        <v>411</v>
      </c>
      <c r="E79" s="78">
        <v>10000</v>
      </c>
      <c r="F79" s="78"/>
      <c r="G79" s="78">
        <v>0.53</v>
      </c>
      <c r="H79" s="78"/>
      <c r="I79" s="144">
        <f>G79+F80</f>
        <v>0.95</v>
      </c>
      <c r="J79" s="23"/>
    </row>
    <row r="80" spans="1:10" ht="16" x14ac:dyDescent="0.2">
      <c r="A80" s="63"/>
      <c r="B80" s="257" t="s">
        <v>899</v>
      </c>
      <c r="C80" s="167" t="s">
        <v>844</v>
      </c>
      <c r="D80" s="66" t="s">
        <v>413</v>
      </c>
      <c r="E80" s="78">
        <v>10000</v>
      </c>
      <c r="F80" s="78">
        <v>0.42</v>
      </c>
      <c r="G80" s="277"/>
      <c r="H80" s="78"/>
      <c r="I80" s="144"/>
      <c r="J80" s="23"/>
    </row>
    <row r="81" spans="1:10" ht="16" x14ac:dyDescent="0.2">
      <c r="A81" s="63"/>
      <c r="B81" s="257"/>
      <c r="C81" s="167"/>
      <c r="D81" s="66"/>
      <c r="E81" s="79"/>
      <c r="F81" s="78"/>
      <c r="G81" s="78"/>
      <c r="H81" s="78"/>
      <c r="I81" s="78"/>
      <c r="J81" s="23"/>
    </row>
    <row r="82" spans="1:10" ht="16" x14ac:dyDescent="0.2">
      <c r="A82" s="63"/>
      <c r="B82" s="75" t="s">
        <v>552</v>
      </c>
      <c r="C82" s="66" t="s">
        <v>64</v>
      </c>
      <c r="D82" s="66" t="s">
        <v>411</v>
      </c>
      <c r="E82" s="79">
        <v>100000</v>
      </c>
      <c r="F82" s="254">
        <v>27.72</v>
      </c>
      <c r="G82" s="342">
        <v>3.08</v>
      </c>
      <c r="H82" s="78">
        <f>SUM(F82:G82)</f>
        <v>30.799999999999997</v>
      </c>
      <c r="I82" s="78">
        <f>SUM(H82:H86)</f>
        <v>43.15</v>
      </c>
      <c r="J82" s="23"/>
    </row>
    <row r="83" spans="1:10" ht="16" x14ac:dyDescent="0.2">
      <c r="A83" s="63"/>
      <c r="B83" s="75" t="s">
        <v>552</v>
      </c>
      <c r="C83" s="66" t="s">
        <v>64</v>
      </c>
      <c r="D83" s="66" t="s">
        <v>412</v>
      </c>
      <c r="E83" s="79">
        <v>10000</v>
      </c>
      <c r="F83" s="109">
        <v>3.42</v>
      </c>
      <c r="G83" s="144"/>
      <c r="H83" s="78">
        <f>F83</f>
        <v>3.42</v>
      </c>
      <c r="I83" s="78"/>
      <c r="J83" s="23"/>
    </row>
    <row r="84" spans="1:10" ht="16" x14ac:dyDescent="0.2">
      <c r="A84" s="63"/>
      <c r="B84" s="75" t="s">
        <v>552</v>
      </c>
      <c r="C84" s="66" t="s">
        <v>64</v>
      </c>
      <c r="D84" s="66" t="s">
        <v>413</v>
      </c>
      <c r="E84" s="79">
        <v>100000</v>
      </c>
      <c r="F84" s="109">
        <v>4.18</v>
      </c>
      <c r="G84" s="144"/>
      <c r="H84" s="78">
        <f>F84</f>
        <v>4.18</v>
      </c>
      <c r="I84" s="78"/>
      <c r="J84" s="23"/>
    </row>
    <row r="85" spans="1:10" ht="16" x14ac:dyDescent="0.2">
      <c r="A85" s="63"/>
      <c r="B85" s="75" t="s">
        <v>552</v>
      </c>
      <c r="C85" s="66" t="s">
        <v>64</v>
      </c>
      <c r="D85" s="66" t="s">
        <v>418</v>
      </c>
      <c r="E85" s="78">
        <v>100000</v>
      </c>
      <c r="F85" s="109">
        <v>4.4000000000000004</v>
      </c>
      <c r="G85" s="144"/>
      <c r="H85" s="78">
        <f>F85</f>
        <v>4.4000000000000004</v>
      </c>
      <c r="I85" s="78"/>
      <c r="J85" s="23"/>
    </row>
    <row r="86" spans="1:10" ht="16" x14ac:dyDescent="0.2">
      <c r="A86" s="63"/>
      <c r="B86" s="75" t="s">
        <v>552</v>
      </c>
      <c r="C86" s="66" t="s">
        <v>64</v>
      </c>
      <c r="D86" s="66" t="s">
        <v>414</v>
      </c>
      <c r="E86" s="79">
        <v>10000</v>
      </c>
      <c r="F86" s="109">
        <v>0.35</v>
      </c>
      <c r="G86" s="144"/>
      <c r="H86" s="78">
        <f>F86</f>
        <v>0.35</v>
      </c>
      <c r="I86" s="78"/>
      <c r="J86" s="23"/>
    </row>
    <row r="87" spans="1:10" ht="16" x14ac:dyDescent="0.2">
      <c r="A87" s="63"/>
      <c r="B87" s="75"/>
      <c r="C87" s="66"/>
      <c r="D87" s="66"/>
      <c r="E87" s="79"/>
      <c r="F87" s="109"/>
      <c r="G87" s="144"/>
      <c r="H87" s="78"/>
      <c r="I87" s="78"/>
      <c r="J87" s="23"/>
    </row>
    <row r="88" spans="1:10" ht="16" x14ac:dyDescent="0.2">
      <c r="A88" s="63"/>
      <c r="B88" s="75" t="s">
        <v>553</v>
      </c>
      <c r="C88" s="66" t="s">
        <v>218</v>
      </c>
      <c r="D88" s="66" t="s">
        <v>411</v>
      </c>
      <c r="E88" s="79">
        <v>10000</v>
      </c>
      <c r="F88" s="109">
        <v>0</v>
      </c>
      <c r="G88" s="144">
        <f>H88-F88</f>
        <v>3.08</v>
      </c>
      <c r="H88" s="78">
        <v>3.08</v>
      </c>
      <c r="I88" s="78">
        <f>H88</f>
        <v>3.08</v>
      </c>
      <c r="J88" s="23"/>
    </row>
    <row r="89" spans="1:10" ht="16" x14ac:dyDescent="0.2">
      <c r="A89" s="63"/>
      <c r="B89" s="75"/>
      <c r="C89" s="66"/>
      <c r="D89" s="66"/>
      <c r="E89" s="79"/>
      <c r="F89" s="109"/>
      <c r="G89" s="144"/>
      <c r="H89" s="78"/>
      <c r="I89" s="78"/>
      <c r="J89" s="23"/>
    </row>
    <row r="90" spans="1:10" ht="16" x14ac:dyDescent="0.2">
      <c r="A90" s="63"/>
      <c r="B90" s="75" t="s">
        <v>422</v>
      </c>
      <c r="C90" s="66" t="s">
        <v>420</v>
      </c>
      <c r="D90" s="66" t="s">
        <v>411</v>
      </c>
      <c r="E90" s="79">
        <v>10000</v>
      </c>
      <c r="F90" s="109">
        <v>0</v>
      </c>
      <c r="G90" s="342">
        <v>5.0199999999999996</v>
      </c>
      <c r="H90" s="78">
        <f>SUM(F90:G90)</f>
        <v>5.0199999999999996</v>
      </c>
      <c r="I90" s="78">
        <f>SUM(H90:H91)</f>
        <v>7.1099999999999994</v>
      </c>
      <c r="J90" s="23"/>
    </row>
    <row r="91" spans="1:10" ht="16" x14ac:dyDescent="0.2">
      <c r="A91" s="75"/>
      <c r="B91" s="75" t="s">
        <v>422</v>
      </c>
      <c r="C91" s="66" t="s">
        <v>420</v>
      </c>
      <c r="D91" s="66" t="s">
        <v>413</v>
      </c>
      <c r="E91" s="79">
        <v>50000</v>
      </c>
      <c r="F91" s="109">
        <v>2.09</v>
      </c>
      <c r="G91" s="144"/>
      <c r="H91" s="78">
        <f>F91</f>
        <v>2.09</v>
      </c>
      <c r="I91" s="78"/>
      <c r="J91" s="23"/>
    </row>
    <row r="92" spans="1:10" ht="16" x14ac:dyDescent="0.2">
      <c r="A92" s="75"/>
      <c r="B92" s="75"/>
      <c r="C92" s="66"/>
      <c r="D92" s="66"/>
      <c r="E92" s="79"/>
      <c r="F92" s="109"/>
      <c r="G92" s="144"/>
      <c r="H92" s="78"/>
      <c r="I92" s="78"/>
      <c r="J92" s="23"/>
    </row>
    <row r="93" spans="1:10" ht="16" x14ac:dyDescent="0.2">
      <c r="A93" s="75"/>
      <c r="B93" s="75" t="s">
        <v>712</v>
      </c>
      <c r="C93" s="66" t="s">
        <v>706</v>
      </c>
      <c r="D93" s="66" t="s">
        <v>411</v>
      </c>
      <c r="E93" s="79">
        <v>10000</v>
      </c>
      <c r="F93" s="109">
        <v>0</v>
      </c>
      <c r="G93" s="144">
        <f>H93-F93</f>
        <v>0.91</v>
      </c>
      <c r="H93" s="78">
        <v>0.91</v>
      </c>
      <c r="I93" s="78">
        <f>H93</f>
        <v>0.91</v>
      </c>
      <c r="J93" s="23"/>
    </row>
    <row r="94" spans="1:10" ht="16" x14ac:dyDescent="0.2">
      <c r="A94" s="75"/>
      <c r="B94" s="75"/>
      <c r="C94" s="66"/>
      <c r="D94" s="66"/>
      <c r="E94" s="79"/>
      <c r="F94" s="109"/>
      <c r="G94" s="144"/>
      <c r="H94" s="78"/>
      <c r="I94" s="78"/>
      <c r="J94" s="23"/>
    </row>
    <row r="95" spans="1:10" ht="16" x14ac:dyDescent="0.2">
      <c r="A95" s="63"/>
      <c r="B95" s="75" t="s">
        <v>423</v>
      </c>
      <c r="C95" s="66" t="s">
        <v>421</v>
      </c>
      <c r="D95" s="66" t="s">
        <v>411</v>
      </c>
      <c r="E95" s="79">
        <v>200000</v>
      </c>
      <c r="F95" s="109">
        <f>H95-G95</f>
        <v>10.07</v>
      </c>
      <c r="G95" s="144">
        <v>0.53</v>
      </c>
      <c r="H95" s="78">
        <v>10.6</v>
      </c>
      <c r="I95" s="78">
        <f>SUM(H95:H96)</f>
        <v>14.78</v>
      </c>
      <c r="J95" s="23"/>
    </row>
    <row r="96" spans="1:10" ht="16" x14ac:dyDescent="0.2">
      <c r="A96" s="63"/>
      <c r="B96" s="75" t="s">
        <v>423</v>
      </c>
      <c r="C96" s="66" t="s">
        <v>421</v>
      </c>
      <c r="D96" s="66" t="s">
        <v>413</v>
      </c>
      <c r="E96" s="79">
        <v>100000</v>
      </c>
      <c r="F96" s="109">
        <v>4.18</v>
      </c>
      <c r="G96" s="144"/>
      <c r="H96" s="78">
        <f>F96</f>
        <v>4.18</v>
      </c>
      <c r="I96" s="78"/>
      <c r="J96" s="23"/>
    </row>
    <row r="97" spans="1:10" ht="16" x14ac:dyDescent="0.2">
      <c r="A97" s="63"/>
      <c r="B97" s="75"/>
      <c r="C97" s="66"/>
      <c r="D97" s="66"/>
      <c r="E97" s="79"/>
      <c r="F97" s="109"/>
      <c r="G97" s="144"/>
      <c r="H97" s="78"/>
      <c r="I97" s="78"/>
      <c r="J97" s="23"/>
    </row>
    <row r="98" spans="1:10" ht="16" x14ac:dyDescent="0.2">
      <c r="A98" s="75"/>
      <c r="B98" s="75" t="s">
        <v>794</v>
      </c>
      <c r="C98" s="66" t="s">
        <v>791</v>
      </c>
      <c r="D98" s="66" t="s">
        <v>411</v>
      </c>
      <c r="E98" s="78">
        <v>10000</v>
      </c>
      <c r="F98" s="78">
        <v>0</v>
      </c>
      <c r="G98" s="78">
        <v>0.91</v>
      </c>
      <c r="H98" s="78">
        <f>F98+G98</f>
        <v>0.91</v>
      </c>
      <c r="I98" s="78">
        <f>H98</f>
        <v>0.91</v>
      </c>
      <c r="J98" s="23"/>
    </row>
    <row r="99" spans="1:10" ht="16" x14ac:dyDescent="0.2">
      <c r="A99" s="63"/>
      <c r="B99" s="75"/>
      <c r="C99" s="66"/>
      <c r="D99" s="66"/>
      <c r="E99" s="79"/>
      <c r="F99" s="109"/>
      <c r="G99" s="144"/>
      <c r="H99" s="78"/>
      <c r="I99" s="78"/>
      <c r="J99" s="23"/>
    </row>
    <row r="100" spans="1:10" ht="16" x14ac:dyDescent="0.2">
      <c r="A100" s="63"/>
      <c r="B100" s="75" t="s">
        <v>766</v>
      </c>
      <c r="C100" s="66" t="s">
        <v>765</v>
      </c>
      <c r="D100" s="66" t="s">
        <v>411</v>
      </c>
      <c r="E100" s="78">
        <v>10000</v>
      </c>
      <c r="F100" s="78">
        <v>0</v>
      </c>
      <c r="G100" s="78">
        <v>0.66</v>
      </c>
      <c r="H100" s="78">
        <f>SUM(F100:G100)</f>
        <v>0.66</v>
      </c>
      <c r="I100" s="78">
        <f>SUM(H100:H103)</f>
        <v>4.8499999999999996</v>
      </c>
      <c r="J100" s="23"/>
    </row>
    <row r="101" spans="1:10" ht="16" x14ac:dyDescent="0.2">
      <c r="A101" s="63"/>
      <c r="B101" s="75" t="s">
        <v>766</v>
      </c>
      <c r="C101" s="66" t="s">
        <v>765</v>
      </c>
      <c r="D101" s="66" t="s">
        <v>412</v>
      </c>
      <c r="E101" s="78">
        <v>10000</v>
      </c>
      <c r="F101" s="78"/>
      <c r="G101" s="78">
        <v>3.42</v>
      </c>
      <c r="H101" s="78">
        <f>G101</f>
        <v>3.42</v>
      </c>
      <c r="I101" s="78"/>
      <c r="J101" s="23"/>
    </row>
    <row r="102" spans="1:10" ht="16" x14ac:dyDescent="0.2">
      <c r="A102" s="63"/>
      <c r="B102" s="75" t="s">
        <v>766</v>
      </c>
      <c r="C102" s="66" t="s">
        <v>765</v>
      </c>
      <c r="D102" s="66" t="s">
        <v>413</v>
      </c>
      <c r="E102" s="78">
        <v>10000</v>
      </c>
      <c r="F102" s="78"/>
      <c r="G102" s="78">
        <v>0.42</v>
      </c>
      <c r="H102" s="78">
        <f>G102</f>
        <v>0.42</v>
      </c>
      <c r="I102" s="78"/>
      <c r="J102" s="23"/>
    </row>
    <row r="103" spans="1:10" ht="16" x14ac:dyDescent="0.2">
      <c r="A103" s="63"/>
      <c r="B103" s="75" t="s">
        <v>766</v>
      </c>
      <c r="C103" s="66" t="s">
        <v>765</v>
      </c>
      <c r="D103" s="66" t="s">
        <v>414</v>
      </c>
      <c r="E103" s="78">
        <v>10000</v>
      </c>
      <c r="F103" s="78"/>
      <c r="G103" s="78">
        <v>0.35</v>
      </c>
      <c r="H103" s="78">
        <f>G103</f>
        <v>0.35</v>
      </c>
      <c r="I103" s="78"/>
      <c r="J103" s="23"/>
    </row>
    <row r="104" spans="1:10" ht="16" x14ac:dyDescent="0.2">
      <c r="A104" s="63"/>
      <c r="B104" s="75"/>
      <c r="C104" s="66"/>
      <c r="D104" s="66"/>
      <c r="E104" s="79"/>
      <c r="F104" s="109"/>
      <c r="G104" s="144"/>
      <c r="H104" s="79"/>
      <c r="I104" s="79"/>
      <c r="J104" s="23"/>
    </row>
    <row r="105" spans="1:10" ht="16" x14ac:dyDescent="0.2">
      <c r="A105" s="63"/>
      <c r="B105" s="75" t="s">
        <v>555</v>
      </c>
      <c r="C105" s="66" t="s">
        <v>57</v>
      </c>
      <c r="D105" s="66" t="s">
        <v>411</v>
      </c>
      <c r="E105" s="78">
        <v>40000</v>
      </c>
      <c r="F105" s="109">
        <f>H105-G105</f>
        <v>15.059999999999999</v>
      </c>
      <c r="G105" s="144">
        <v>5.0199999999999996</v>
      </c>
      <c r="H105" s="78">
        <v>20.079999999999998</v>
      </c>
      <c r="I105" s="78">
        <f>SUM(H105:H110)</f>
        <v>44.470000000000006</v>
      </c>
      <c r="J105" s="23"/>
    </row>
    <row r="106" spans="1:10" ht="16" x14ac:dyDescent="0.2">
      <c r="A106" s="63"/>
      <c r="B106" s="75" t="s">
        <v>555</v>
      </c>
      <c r="C106" s="66" t="s">
        <v>57</v>
      </c>
      <c r="D106" s="66" t="s">
        <v>417</v>
      </c>
      <c r="E106" s="79">
        <v>10000</v>
      </c>
      <c r="F106" s="109">
        <v>19.760000000000002</v>
      </c>
      <c r="G106" s="144"/>
      <c r="H106" s="79">
        <f>F106</f>
        <v>19.760000000000002</v>
      </c>
      <c r="I106" s="79"/>
      <c r="J106" s="23"/>
    </row>
    <row r="107" spans="1:10" ht="16" x14ac:dyDescent="0.2">
      <c r="A107" s="63"/>
      <c r="B107" s="75" t="s">
        <v>555</v>
      </c>
      <c r="C107" s="66" t="s">
        <v>57</v>
      </c>
      <c r="D107" s="66" t="s">
        <v>412</v>
      </c>
      <c r="E107" s="79">
        <v>10000</v>
      </c>
      <c r="F107" s="109">
        <v>3.42</v>
      </c>
      <c r="G107" s="144"/>
      <c r="H107" s="79">
        <f>F107</f>
        <v>3.42</v>
      </c>
      <c r="I107" s="79"/>
      <c r="J107" s="23"/>
    </row>
    <row r="108" spans="1:10" ht="16" x14ac:dyDescent="0.2">
      <c r="A108" s="63"/>
      <c r="B108" s="75" t="s">
        <v>555</v>
      </c>
      <c r="C108" s="66" t="s">
        <v>57</v>
      </c>
      <c r="D108" s="66" t="s">
        <v>413</v>
      </c>
      <c r="E108" s="79">
        <v>10000</v>
      </c>
      <c r="F108" s="109">
        <v>0.42</v>
      </c>
      <c r="G108" s="144"/>
      <c r="H108" s="79">
        <f>F108</f>
        <v>0.42</v>
      </c>
      <c r="I108" s="79"/>
      <c r="J108" s="23"/>
    </row>
    <row r="109" spans="1:10" ht="16" x14ac:dyDescent="0.2">
      <c r="A109" s="63"/>
      <c r="B109" s="75" t="s">
        <v>555</v>
      </c>
      <c r="C109" s="66" t="s">
        <v>57</v>
      </c>
      <c r="D109" s="66" t="s">
        <v>418</v>
      </c>
      <c r="E109" s="79">
        <v>10000</v>
      </c>
      <c r="F109" s="109">
        <v>0.44</v>
      </c>
      <c r="G109" s="144"/>
      <c r="H109" s="79">
        <f>F109</f>
        <v>0.44</v>
      </c>
      <c r="I109" s="79"/>
      <c r="J109" s="23"/>
    </row>
    <row r="110" spans="1:10" ht="16" x14ac:dyDescent="0.2">
      <c r="A110" s="63"/>
      <c r="B110" s="75" t="s">
        <v>555</v>
      </c>
      <c r="C110" s="66" t="s">
        <v>57</v>
      </c>
      <c r="D110" s="66" t="s">
        <v>414</v>
      </c>
      <c r="E110" s="79">
        <v>10000</v>
      </c>
      <c r="F110" s="109">
        <v>0.35</v>
      </c>
      <c r="G110" s="144"/>
      <c r="H110" s="79">
        <f>F110</f>
        <v>0.35</v>
      </c>
      <c r="I110" s="79"/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144"/>
      <c r="H111" s="79"/>
      <c r="I111" s="79"/>
      <c r="J111" s="23"/>
    </row>
    <row r="112" spans="1:10" ht="16" x14ac:dyDescent="0.2">
      <c r="A112" s="63"/>
      <c r="B112" s="75" t="s">
        <v>556</v>
      </c>
      <c r="C112" s="66" t="s">
        <v>58</v>
      </c>
      <c r="D112" s="66" t="s">
        <v>411</v>
      </c>
      <c r="E112" s="79">
        <v>10000</v>
      </c>
      <c r="F112" s="109">
        <v>0</v>
      </c>
      <c r="G112" s="144">
        <f>H112-F112</f>
        <v>8.02</v>
      </c>
      <c r="H112" s="79">
        <v>8.02</v>
      </c>
      <c r="I112" s="358">
        <f>H112</f>
        <v>8.02</v>
      </c>
      <c r="J112" s="23"/>
    </row>
    <row r="113" spans="1:10" ht="16" x14ac:dyDescent="0.2">
      <c r="A113" s="63"/>
      <c r="B113" s="75"/>
      <c r="C113" s="66"/>
      <c r="D113" s="66"/>
      <c r="E113" s="79"/>
      <c r="F113" s="109"/>
      <c r="G113" s="144"/>
      <c r="H113" s="79"/>
      <c r="I113" s="79"/>
      <c r="J113" s="23"/>
    </row>
    <row r="114" spans="1:10" ht="16" x14ac:dyDescent="0.2">
      <c r="A114" s="63"/>
      <c r="B114" s="75" t="s">
        <v>558</v>
      </c>
      <c r="C114" s="66" t="s">
        <v>219</v>
      </c>
      <c r="D114" s="66" t="s">
        <v>411</v>
      </c>
      <c r="E114" s="78">
        <v>50000</v>
      </c>
      <c r="F114" s="109">
        <f>H114-G114</f>
        <v>2.6399999999999997</v>
      </c>
      <c r="G114" s="144">
        <v>0.66</v>
      </c>
      <c r="H114" s="78">
        <v>3.3</v>
      </c>
      <c r="I114" s="355">
        <f>SUM(H114:H115)</f>
        <v>7.8999999999999995</v>
      </c>
      <c r="J114" s="23"/>
    </row>
    <row r="115" spans="1:10" ht="16" x14ac:dyDescent="0.2">
      <c r="A115" s="63"/>
      <c r="B115" s="75" t="s">
        <v>558</v>
      </c>
      <c r="C115" s="66" t="s">
        <v>219</v>
      </c>
      <c r="D115" s="66" t="s">
        <v>413</v>
      </c>
      <c r="E115" s="79">
        <v>110000</v>
      </c>
      <c r="F115" s="109">
        <v>4.5999999999999996</v>
      </c>
      <c r="G115" s="144"/>
      <c r="H115" s="79">
        <f>F115</f>
        <v>4.5999999999999996</v>
      </c>
      <c r="I115" s="79"/>
      <c r="J115" s="23"/>
    </row>
    <row r="116" spans="1:10" ht="16" x14ac:dyDescent="0.2">
      <c r="A116" s="63"/>
      <c r="B116" s="75"/>
      <c r="C116" s="66"/>
      <c r="D116" s="66"/>
      <c r="E116" s="79"/>
      <c r="F116" s="109"/>
      <c r="G116" s="144"/>
      <c r="H116" s="79"/>
      <c r="I116" s="79"/>
      <c r="J116" s="23"/>
    </row>
    <row r="117" spans="1:10" ht="16" x14ac:dyDescent="0.2">
      <c r="A117" s="63"/>
      <c r="B117" s="75"/>
      <c r="C117" s="66"/>
      <c r="D117" s="66"/>
      <c r="E117" s="78"/>
      <c r="F117" s="109"/>
      <c r="G117" s="144"/>
      <c r="H117" s="79"/>
      <c r="I117" s="79"/>
      <c r="J117" s="23"/>
    </row>
    <row r="118" spans="1:10" ht="16" x14ac:dyDescent="0.2">
      <c r="A118" s="63"/>
      <c r="B118" s="175" t="s">
        <v>651</v>
      </c>
      <c r="C118" s="66" t="s">
        <v>650</v>
      </c>
      <c r="D118" s="66" t="s">
        <v>411</v>
      </c>
      <c r="E118" s="78">
        <v>250000</v>
      </c>
      <c r="F118" s="78">
        <f>H118-G118</f>
        <v>21.84</v>
      </c>
      <c r="G118" s="78">
        <v>0.91</v>
      </c>
      <c r="H118" s="78">
        <v>22.75</v>
      </c>
      <c r="I118" s="78">
        <f>SUM(H118:H121)</f>
        <v>36.550000000000004</v>
      </c>
      <c r="J118" s="23"/>
    </row>
    <row r="119" spans="1:10" ht="16" x14ac:dyDescent="0.2">
      <c r="A119" s="63"/>
      <c r="B119" s="175" t="s">
        <v>651</v>
      </c>
      <c r="C119" s="66" t="s">
        <v>650</v>
      </c>
      <c r="D119" s="66" t="s">
        <v>412</v>
      </c>
      <c r="E119" s="78">
        <v>10000</v>
      </c>
      <c r="F119" s="109">
        <v>3.42</v>
      </c>
      <c r="G119" s="144"/>
      <c r="H119" s="79">
        <f>F119</f>
        <v>3.42</v>
      </c>
      <c r="I119" s="79"/>
      <c r="J119" s="23"/>
    </row>
    <row r="120" spans="1:10" ht="16" x14ac:dyDescent="0.2">
      <c r="A120" s="63"/>
      <c r="B120" s="175" t="s">
        <v>651</v>
      </c>
      <c r="C120" s="66" t="s">
        <v>650</v>
      </c>
      <c r="D120" s="66" t="s">
        <v>413</v>
      </c>
      <c r="E120" s="78">
        <v>240000</v>
      </c>
      <c r="F120" s="109">
        <v>10.029999999999999</v>
      </c>
      <c r="G120" s="144"/>
      <c r="H120" s="79">
        <f>F120</f>
        <v>10.029999999999999</v>
      </c>
      <c r="I120" s="79"/>
      <c r="J120" s="23"/>
    </row>
    <row r="121" spans="1:10" ht="16" x14ac:dyDescent="0.2">
      <c r="A121" s="63"/>
      <c r="B121" s="175" t="s">
        <v>651</v>
      </c>
      <c r="C121" s="66" t="s">
        <v>650</v>
      </c>
      <c r="D121" s="66" t="s">
        <v>414</v>
      </c>
      <c r="E121" s="78">
        <v>10000</v>
      </c>
      <c r="F121" s="109">
        <v>0.35</v>
      </c>
      <c r="G121" s="144"/>
      <c r="H121" s="79">
        <f>F121</f>
        <v>0.35</v>
      </c>
      <c r="I121" s="79"/>
      <c r="J121" s="23"/>
    </row>
    <row r="122" spans="1:10" ht="16" x14ac:dyDescent="0.2">
      <c r="A122" s="63"/>
      <c r="B122" s="75"/>
      <c r="C122" s="66"/>
      <c r="D122" s="66"/>
      <c r="E122" s="78"/>
      <c r="F122" s="109"/>
      <c r="G122" s="144"/>
      <c r="H122" s="79"/>
      <c r="I122" s="79"/>
      <c r="J122" s="23"/>
    </row>
    <row r="123" spans="1:10" ht="16" x14ac:dyDescent="0.2">
      <c r="A123" s="63"/>
      <c r="B123" s="75" t="s">
        <v>836</v>
      </c>
      <c r="C123" s="66" t="s">
        <v>837</v>
      </c>
      <c r="D123" s="66" t="s">
        <v>411</v>
      </c>
      <c r="E123" s="78">
        <v>10000</v>
      </c>
      <c r="F123" s="109"/>
      <c r="G123" s="144">
        <v>0.66</v>
      </c>
      <c r="H123" s="79"/>
      <c r="I123" s="79">
        <v>1.08</v>
      </c>
      <c r="J123" s="23" t="s">
        <v>838</v>
      </c>
    </row>
    <row r="124" spans="1:10" ht="16" x14ac:dyDescent="0.2">
      <c r="A124" s="63"/>
      <c r="B124" s="75" t="s">
        <v>836</v>
      </c>
      <c r="C124" s="66" t="s">
        <v>837</v>
      </c>
      <c r="D124" s="66" t="s">
        <v>413</v>
      </c>
      <c r="E124" s="78">
        <v>10000</v>
      </c>
      <c r="F124" s="109">
        <v>0.42</v>
      </c>
      <c r="G124" s="144"/>
      <c r="H124" s="79"/>
      <c r="I124" s="79"/>
      <c r="J124" s="23"/>
    </row>
    <row r="125" spans="1:10" ht="16" x14ac:dyDescent="0.2">
      <c r="A125" s="63"/>
      <c r="B125" s="75"/>
      <c r="C125" s="66"/>
      <c r="D125" s="66"/>
      <c r="E125" s="79"/>
      <c r="F125" s="109"/>
      <c r="G125" s="144"/>
      <c r="H125" s="79"/>
      <c r="I125" s="79"/>
      <c r="J125" s="23"/>
    </row>
    <row r="126" spans="1:10" ht="16" x14ac:dyDescent="0.2">
      <c r="A126" s="63"/>
      <c r="B126" s="75" t="s">
        <v>561</v>
      </c>
      <c r="C126" s="66" t="s">
        <v>424</v>
      </c>
      <c r="D126" s="66" t="s">
        <v>411</v>
      </c>
      <c r="E126" s="79">
        <v>10000</v>
      </c>
      <c r="F126" s="109">
        <v>0</v>
      </c>
      <c r="G126" s="144">
        <f>H126-F126</f>
        <v>0.66</v>
      </c>
      <c r="H126" s="79">
        <v>0.66</v>
      </c>
      <c r="I126" s="79">
        <f>SUM(H126:H127)</f>
        <v>1.08</v>
      </c>
      <c r="J126" s="23"/>
    </row>
    <row r="127" spans="1:10" ht="16" x14ac:dyDescent="0.2">
      <c r="A127" s="63"/>
      <c r="B127" s="75" t="s">
        <v>561</v>
      </c>
      <c r="C127" s="66" t="s">
        <v>424</v>
      </c>
      <c r="D127" s="66" t="s">
        <v>413</v>
      </c>
      <c r="E127" s="78">
        <v>10000</v>
      </c>
      <c r="F127" s="78">
        <v>0.42</v>
      </c>
      <c r="G127" s="78"/>
      <c r="H127" s="78">
        <f>F127</f>
        <v>0.42</v>
      </c>
      <c r="I127" s="78"/>
      <c r="J127" s="23"/>
    </row>
    <row r="128" spans="1:10" ht="16" x14ac:dyDescent="0.2">
      <c r="A128" s="63"/>
      <c r="B128" s="75"/>
      <c r="C128" s="66"/>
      <c r="D128" s="66"/>
      <c r="E128" s="79"/>
      <c r="F128" s="109"/>
      <c r="G128" s="144"/>
      <c r="H128" s="79"/>
      <c r="I128" s="79"/>
      <c r="J128" s="23"/>
    </row>
    <row r="129" spans="1:10" ht="16" x14ac:dyDescent="0.2">
      <c r="A129" s="63"/>
      <c r="B129" s="75" t="s">
        <v>562</v>
      </c>
      <c r="C129" s="66" t="s">
        <v>233</v>
      </c>
      <c r="D129" s="66" t="s">
        <v>411</v>
      </c>
      <c r="E129" s="78">
        <v>10000</v>
      </c>
      <c r="F129" s="109">
        <v>0</v>
      </c>
      <c r="G129" s="144">
        <f>H129-F129</f>
        <v>5.0199999999999996</v>
      </c>
      <c r="H129" s="78">
        <v>5.0199999999999996</v>
      </c>
      <c r="I129" s="78">
        <f>SUM(H129:H132)</f>
        <v>12.969999999999999</v>
      </c>
      <c r="J129" s="211"/>
    </row>
    <row r="130" spans="1:10" ht="16" x14ac:dyDescent="0.2">
      <c r="A130" s="63"/>
      <c r="B130" s="75" t="s">
        <v>562</v>
      </c>
      <c r="C130" s="66" t="s">
        <v>233</v>
      </c>
      <c r="D130" s="66" t="s">
        <v>412</v>
      </c>
      <c r="E130" s="79">
        <v>10000</v>
      </c>
      <c r="F130" s="109">
        <v>3.42</v>
      </c>
      <c r="G130" s="144"/>
      <c r="H130" s="79">
        <f>F130</f>
        <v>3.42</v>
      </c>
      <c r="I130" s="79"/>
      <c r="J130" s="23"/>
    </row>
    <row r="131" spans="1:10" ht="16" x14ac:dyDescent="0.2">
      <c r="A131" s="63"/>
      <c r="B131" s="75" t="s">
        <v>562</v>
      </c>
      <c r="C131" s="66" t="s">
        <v>233</v>
      </c>
      <c r="D131" s="66" t="s">
        <v>413</v>
      </c>
      <c r="E131" s="79">
        <v>100000</v>
      </c>
      <c r="F131" s="109">
        <v>4.18</v>
      </c>
      <c r="G131" s="144"/>
      <c r="H131" s="79">
        <f>F131</f>
        <v>4.18</v>
      </c>
      <c r="I131" s="79"/>
      <c r="J131" s="23"/>
    </row>
    <row r="132" spans="1:10" ht="16" x14ac:dyDescent="0.2">
      <c r="A132" s="63"/>
      <c r="B132" s="75" t="s">
        <v>562</v>
      </c>
      <c r="C132" s="66" t="s">
        <v>233</v>
      </c>
      <c r="D132" s="66" t="s">
        <v>414</v>
      </c>
      <c r="E132" s="79">
        <v>10000</v>
      </c>
      <c r="F132" s="109">
        <v>0.35</v>
      </c>
      <c r="G132" s="144"/>
      <c r="H132" s="79">
        <f>F132</f>
        <v>0.35</v>
      </c>
      <c r="I132" s="79"/>
      <c r="J132" s="23"/>
    </row>
    <row r="133" spans="1:10" ht="16" x14ac:dyDescent="0.2">
      <c r="A133" s="63"/>
      <c r="B133" s="75"/>
      <c r="C133" s="66"/>
      <c r="D133" s="66"/>
      <c r="E133" s="79"/>
      <c r="F133" s="109"/>
      <c r="G133" s="144"/>
      <c r="H133" s="79"/>
      <c r="I133" s="79"/>
      <c r="J133" s="23"/>
    </row>
    <row r="134" spans="1:10" ht="16" x14ac:dyDescent="0.2">
      <c r="A134" s="63"/>
      <c r="B134" s="75" t="s">
        <v>563</v>
      </c>
      <c r="C134" s="66" t="s">
        <v>234</v>
      </c>
      <c r="D134" s="66" t="s">
        <v>411</v>
      </c>
      <c r="E134" s="78">
        <v>10000</v>
      </c>
      <c r="F134" s="78">
        <v>0</v>
      </c>
      <c r="G134" s="78">
        <f>H134-F134</f>
        <v>14.08</v>
      </c>
      <c r="H134" s="78">
        <v>14.08</v>
      </c>
      <c r="I134" s="78">
        <f>H134</f>
        <v>14.08</v>
      </c>
      <c r="J134" s="23"/>
    </row>
    <row r="135" spans="1:10" ht="16" x14ac:dyDescent="0.2">
      <c r="A135" s="63"/>
      <c r="B135" s="258"/>
      <c r="C135" s="44"/>
      <c r="D135" s="44"/>
      <c r="E135" s="165"/>
      <c r="F135" s="252"/>
      <c r="G135" s="144"/>
      <c r="H135" s="79"/>
      <c r="I135" s="79"/>
      <c r="J135" s="23"/>
    </row>
    <row r="136" spans="1:10" ht="16" x14ac:dyDescent="0.2">
      <c r="A136" s="63"/>
      <c r="B136" s="75" t="s">
        <v>564</v>
      </c>
      <c r="C136" s="168" t="s">
        <v>330</v>
      </c>
      <c r="D136" s="168" t="s">
        <v>411</v>
      </c>
      <c r="E136" s="169">
        <v>200000</v>
      </c>
      <c r="F136" s="254">
        <v>23.94</v>
      </c>
      <c r="G136" s="342">
        <v>1.26</v>
      </c>
      <c r="H136" s="343">
        <f>SUM(F136:G136)</f>
        <v>25.200000000000003</v>
      </c>
      <c r="I136" s="78">
        <f>SUM(H136:H141)</f>
        <v>32.660000000000004</v>
      </c>
      <c r="J136" s="23"/>
    </row>
    <row r="137" spans="1:10" ht="16" x14ac:dyDescent="0.2">
      <c r="A137" s="63"/>
      <c r="B137" s="75" t="s">
        <v>564</v>
      </c>
      <c r="C137" s="168" t="s">
        <v>330</v>
      </c>
      <c r="D137" s="168" t="s">
        <v>417</v>
      </c>
      <c r="E137" s="169">
        <v>10000</v>
      </c>
      <c r="F137" s="254">
        <v>2.83</v>
      </c>
      <c r="G137" s="144"/>
      <c r="H137" s="343">
        <f>F137</f>
        <v>2.83</v>
      </c>
      <c r="I137" s="78"/>
      <c r="J137" s="23"/>
    </row>
    <row r="138" spans="1:10" ht="16" x14ac:dyDescent="0.2">
      <c r="A138" s="63"/>
      <c r="B138" s="75" t="s">
        <v>564</v>
      </c>
      <c r="C138" s="168" t="s">
        <v>330</v>
      </c>
      <c r="D138" s="168" t="s">
        <v>412</v>
      </c>
      <c r="E138" s="169">
        <v>10000</v>
      </c>
      <c r="F138" s="109">
        <v>3.42</v>
      </c>
      <c r="G138" s="144"/>
      <c r="H138" s="78">
        <f>F138</f>
        <v>3.42</v>
      </c>
      <c r="I138" s="78"/>
      <c r="J138" s="23"/>
    </row>
    <row r="139" spans="1:10" ht="16" x14ac:dyDescent="0.2">
      <c r="A139" s="63"/>
      <c r="B139" s="75" t="s">
        <v>564</v>
      </c>
      <c r="C139" s="168" t="s">
        <v>330</v>
      </c>
      <c r="D139" s="168" t="s">
        <v>413</v>
      </c>
      <c r="E139" s="169">
        <v>10000</v>
      </c>
      <c r="F139" s="109">
        <v>0.42</v>
      </c>
      <c r="G139" s="144"/>
      <c r="H139" s="78">
        <f>F139</f>
        <v>0.42</v>
      </c>
      <c r="I139" s="78"/>
    </row>
    <row r="140" spans="1:10" ht="16" x14ac:dyDescent="0.2">
      <c r="A140" s="63"/>
      <c r="B140" s="75" t="s">
        <v>564</v>
      </c>
      <c r="C140" s="168" t="s">
        <v>330</v>
      </c>
      <c r="D140" s="168" t="s">
        <v>418</v>
      </c>
      <c r="E140" s="169">
        <v>10000</v>
      </c>
      <c r="F140" s="253">
        <v>0.44</v>
      </c>
      <c r="G140" s="144"/>
      <c r="H140" s="78">
        <f>F140</f>
        <v>0.44</v>
      </c>
      <c r="I140" s="78"/>
      <c r="J140" s="23"/>
    </row>
    <row r="141" spans="1:10" ht="16" x14ac:dyDescent="0.2">
      <c r="A141" s="63"/>
      <c r="B141" s="75" t="s">
        <v>564</v>
      </c>
      <c r="C141" s="168" t="s">
        <v>330</v>
      </c>
      <c r="D141" s="168" t="s">
        <v>414</v>
      </c>
      <c r="E141" s="169">
        <v>10000</v>
      </c>
      <c r="F141" s="253">
        <v>0.35</v>
      </c>
      <c r="G141" s="144"/>
      <c r="H141" s="78">
        <f>F141</f>
        <v>0.35</v>
      </c>
      <c r="I141" s="78"/>
      <c r="J141" s="23"/>
    </row>
    <row r="142" spans="1:10" ht="16" x14ac:dyDescent="0.2">
      <c r="A142" s="63"/>
      <c r="B142" s="172"/>
      <c r="C142" s="168"/>
      <c r="D142" s="212"/>
      <c r="E142" s="169"/>
      <c r="F142" s="109"/>
      <c r="G142" s="144"/>
      <c r="H142" s="78"/>
      <c r="I142" s="78"/>
      <c r="J142" s="23"/>
    </row>
    <row r="143" spans="1:10" ht="16" x14ac:dyDescent="0.2">
      <c r="A143" s="63"/>
      <c r="B143" s="172" t="s">
        <v>565</v>
      </c>
      <c r="C143" s="168" t="s">
        <v>490</v>
      </c>
      <c r="D143" s="212" t="s">
        <v>411</v>
      </c>
      <c r="E143" s="169">
        <v>10000</v>
      </c>
      <c r="F143" s="109" t="s">
        <v>492</v>
      </c>
      <c r="G143" s="144">
        <v>3.08</v>
      </c>
      <c r="H143" s="78">
        <f>G143</f>
        <v>3.08</v>
      </c>
      <c r="I143" s="78">
        <f>H143</f>
        <v>3.08</v>
      </c>
      <c r="J143" s="23"/>
    </row>
    <row r="144" spans="1:10" ht="16" x14ac:dyDescent="0.2">
      <c r="A144" s="63"/>
      <c r="B144" s="172"/>
      <c r="C144" s="168"/>
      <c r="D144" s="212"/>
      <c r="E144" s="169"/>
      <c r="F144" s="109"/>
      <c r="G144" s="144"/>
      <c r="H144" s="78"/>
      <c r="I144" s="78"/>
      <c r="J144" s="23"/>
    </row>
    <row r="145" spans="1:10" ht="16" x14ac:dyDescent="0.2">
      <c r="A145" s="63"/>
      <c r="B145" s="172" t="s">
        <v>769</v>
      </c>
      <c r="C145" s="168" t="s">
        <v>767</v>
      </c>
      <c r="D145" s="212" t="s">
        <v>411</v>
      </c>
      <c r="E145" s="169">
        <v>10000</v>
      </c>
      <c r="F145" s="78">
        <v>0</v>
      </c>
      <c r="G145" s="343">
        <v>0.66</v>
      </c>
      <c r="H145" s="78">
        <f>F145+G145</f>
        <v>0.66</v>
      </c>
      <c r="I145" s="78">
        <f>SUM(H145:H146)</f>
        <v>1.08</v>
      </c>
      <c r="J145" s="23" t="s">
        <v>848</v>
      </c>
    </row>
    <row r="146" spans="1:10" ht="16" x14ac:dyDescent="0.2">
      <c r="A146" s="63"/>
      <c r="B146" s="172" t="s">
        <v>769</v>
      </c>
      <c r="C146" s="168" t="s">
        <v>767</v>
      </c>
      <c r="D146" s="212" t="s">
        <v>413</v>
      </c>
      <c r="E146" s="169">
        <v>10000</v>
      </c>
      <c r="F146" s="78"/>
      <c r="G146" s="78">
        <v>0.42</v>
      </c>
      <c r="H146" s="78">
        <f>0.42</f>
        <v>0.42</v>
      </c>
      <c r="I146" s="78"/>
      <c r="J146" s="23"/>
    </row>
    <row r="147" spans="1:10" ht="16" x14ac:dyDescent="0.2">
      <c r="A147" s="63"/>
      <c r="B147" s="172"/>
      <c r="C147" s="168"/>
      <c r="D147" s="212"/>
      <c r="E147" s="169"/>
      <c r="F147" s="109"/>
      <c r="G147" s="144"/>
      <c r="H147" s="78"/>
      <c r="I147" s="78"/>
      <c r="J147" s="23"/>
    </row>
    <row r="148" spans="1:10" ht="16" x14ac:dyDescent="0.2">
      <c r="A148" s="63"/>
      <c r="B148" s="75" t="s">
        <v>566</v>
      </c>
      <c r="C148" s="66" t="s">
        <v>25</v>
      </c>
      <c r="D148" s="66" t="s">
        <v>411</v>
      </c>
      <c r="E148" s="79">
        <v>10000</v>
      </c>
      <c r="F148" s="109">
        <v>0</v>
      </c>
      <c r="G148" s="144">
        <f>H148-F148</f>
        <v>3.08</v>
      </c>
      <c r="H148" s="79">
        <v>3.08</v>
      </c>
      <c r="I148" s="79">
        <f>H148</f>
        <v>3.08</v>
      </c>
      <c r="J148" s="23"/>
    </row>
    <row r="149" spans="1:10" ht="16" x14ac:dyDescent="0.2">
      <c r="A149" s="63"/>
      <c r="B149" s="75"/>
      <c r="C149" s="66"/>
      <c r="D149" s="66"/>
      <c r="E149" s="79"/>
      <c r="F149" s="109"/>
      <c r="G149" s="144"/>
      <c r="H149" s="79"/>
      <c r="I149" s="79"/>
      <c r="J149" s="23"/>
    </row>
    <row r="150" spans="1:10" ht="16" x14ac:dyDescent="0.2">
      <c r="A150" s="63"/>
      <c r="B150" s="75" t="s">
        <v>567</v>
      </c>
      <c r="C150" s="66" t="s">
        <v>88</v>
      </c>
      <c r="D150" s="66" t="s">
        <v>411</v>
      </c>
      <c r="E150" s="78">
        <v>250000</v>
      </c>
      <c r="F150" s="109">
        <f>H150-G150</f>
        <v>48.24</v>
      </c>
      <c r="G150" s="144">
        <v>2.0099999999999998</v>
      </c>
      <c r="H150" s="78">
        <v>50.25</v>
      </c>
      <c r="I150" s="78">
        <f>SUM(H150:H155)</f>
        <v>132.88</v>
      </c>
      <c r="J150" s="23"/>
    </row>
    <row r="151" spans="1:10" ht="16" x14ac:dyDescent="0.2">
      <c r="A151" s="63"/>
      <c r="B151" s="75" t="s">
        <v>567</v>
      </c>
      <c r="C151" s="66" t="s">
        <v>88</v>
      </c>
      <c r="D151" s="66" t="s">
        <v>417</v>
      </c>
      <c r="E151" s="78">
        <v>50000</v>
      </c>
      <c r="F151" s="109">
        <v>57.85</v>
      </c>
      <c r="G151" s="144"/>
      <c r="H151" s="78">
        <f>F151</f>
        <v>57.85</v>
      </c>
      <c r="I151" s="78"/>
      <c r="J151" s="211"/>
    </row>
    <row r="152" spans="1:10" ht="16" x14ac:dyDescent="0.2">
      <c r="A152" s="63"/>
      <c r="B152" s="75" t="s">
        <v>567</v>
      </c>
      <c r="C152" s="66" t="s">
        <v>88</v>
      </c>
      <c r="D152" s="66" t="s">
        <v>412</v>
      </c>
      <c r="E152" s="78">
        <v>10000</v>
      </c>
      <c r="F152" s="109">
        <v>3.42</v>
      </c>
      <c r="G152" s="144"/>
      <c r="H152" s="78">
        <f>F152</f>
        <v>3.42</v>
      </c>
      <c r="I152" s="78"/>
      <c r="J152" s="23"/>
    </row>
    <row r="153" spans="1:10" ht="16" x14ac:dyDescent="0.2">
      <c r="A153" s="63"/>
      <c r="B153" s="75" t="s">
        <v>567</v>
      </c>
      <c r="C153" s="66" t="s">
        <v>88</v>
      </c>
      <c r="D153" s="66" t="s">
        <v>413</v>
      </c>
      <c r="E153" s="78">
        <v>250000</v>
      </c>
      <c r="F153" s="109">
        <v>10.45</v>
      </c>
      <c r="G153" s="144"/>
      <c r="H153" s="78">
        <f>F153</f>
        <v>10.45</v>
      </c>
      <c r="I153" s="78"/>
      <c r="J153" s="23"/>
    </row>
    <row r="154" spans="1:10" ht="16" x14ac:dyDescent="0.2">
      <c r="A154" s="63"/>
      <c r="B154" s="75" t="s">
        <v>567</v>
      </c>
      <c r="C154" s="66" t="s">
        <v>88</v>
      </c>
      <c r="D154" s="66" t="s">
        <v>418</v>
      </c>
      <c r="E154" s="78">
        <v>240000</v>
      </c>
      <c r="F154" s="109">
        <v>10.56</v>
      </c>
      <c r="G154" s="144"/>
      <c r="H154" s="79">
        <f>F154</f>
        <v>10.56</v>
      </c>
      <c r="I154" s="79"/>
      <c r="J154" s="23"/>
    </row>
    <row r="155" spans="1:10" ht="16" x14ac:dyDescent="0.2">
      <c r="A155" s="63"/>
      <c r="B155" s="75" t="s">
        <v>567</v>
      </c>
      <c r="C155" s="66" t="s">
        <v>88</v>
      </c>
      <c r="D155" s="66" t="s">
        <v>414</v>
      </c>
      <c r="E155" s="79">
        <v>10000</v>
      </c>
      <c r="F155" s="109">
        <v>0.35</v>
      </c>
      <c r="G155" s="144"/>
      <c r="H155" s="79">
        <f>F155</f>
        <v>0.35</v>
      </c>
      <c r="I155" s="79"/>
      <c r="J155" s="23"/>
    </row>
    <row r="156" spans="1:10" ht="16" x14ac:dyDescent="0.2">
      <c r="A156" s="63"/>
      <c r="B156" s="75"/>
      <c r="C156" s="66"/>
      <c r="D156" s="66"/>
      <c r="E156" s="79"/>
      <c r="F156" s="109"/>
      <c r="G156" s="144"/>
      <c r="H156" s="79"/>
      <c r="I156" s="79"/>
      <c r="J156" s="23"/>
    </row>
    <row r="157" spans="1:10" ht="16" x14ac:dyDescent="0.2">
      <c r="A157" s="63"/>
      <c r="B157" s="75" t="s">
        <v>568</v>
      </c>
      <c r="C157" s="66" t="s">
        <v>173</v>
      </c>
      <c r="D157" s="66" t="s">
        <v>411</v>
      </c>
      <c r="E157" s="79">
        <v>10000</v>
      </c>
      <c r="F157" s="109">
        <v>0</v>
      </c>
      <c r="G157" s="144">
        <v>8.02</v>
      </c>
      <c r="H157" s="79">
        <v>8.02</v>
      </c>
      <c r="I157" s="79">
        <f>SUM(H157:H159)</f>
        <v>20.010000000000002</v>
      </c>
      <c r="J157" s="23"/>
    </row>
    <row r="158" spans="1:10" ht="16" x14ac:dyDescent="0.2">
      <c r="A158" s="63"/>
      <c r="B158" s="75" t="s">
        <v>568</v>
      </c>
      <c r="C158" s="66" t="s">
        <v>173</v>
      </c>
      <c r="D158" s="66" t="s">
        <v>417</v>
      </c>
      <c r="E158" s="79">
        <v>10000</v>
      </c>
      <c r="F158" s="109">
        <v>11.57</v>
      </c>
      <c r="G158" s="144"/>
      <c r="H158" s="79">
        <f>F158</f>
        <v>11.57</v>
      </c>
      <c r="I158" s="79"/>
      <c r="J158" s="23"/>
    </row>
    <row r="159" spans="1:10" ht="16" x14ac:dyDescent="0.2">
      <c r="A159" s="63"/>
      <c r="B159" s="75" t="s">
        <v>568</v>
      </c>
      <c r="C159" s="66" t="s">
        <v>173</v>
      </c>
      <c r="D159" s="66" t="s">
        <v>413</v>
      </c>
      <c r="E159" s="78">
        <v>10000</v>
      </c>
      <c r="F159" s="109">
        <v>0.42</v>
      </c>
      <c r="G159" s="144"/>
      <c r="H159" s="78">
        <f>F159</f>
        <v>0.42</v>
      </c>
      <c r="I159" s="78"/>
      <c r="J159" s="23"/>
    </row>
    <row r="160" spans="1:10" ht="16" x14ac:dyDescent="0.2">
      <c r="A160" s="63"/>
      <c r="B160" s="75"/>
      <c r="C160" s="66"/>
      <c r="D160" s="66"/>
      <c r="E160" s="78"/>
      <c r="F160" s="109"/>
      <c r="G160" s="144"/>
      <c r="H160" s="78"/>
      <c r="I160" s="78"/>
      <c r="J160" s="23"/>
    </row>
    <row r="161" spans="1:10" ht="16" x14ac:dyDescent="0.2">
      <c r="A161" s="63"/>
      <c r="B161" s="75" t="s">
        <v>569</v>
      </c>
      <c r="C161" s="66" t="s">
        <v>189</v>
      </c>
      <c r="D161" s="66" t="s">
        <v>411</v>
      </c>
      <c r="E161" s="78">
        <v>100000</v>
      </c>
      <c r="F161" s="109">
        <f>H161-G161</f>
        <v>72.180000000000007</v>
      </c>
      <c r="G161" s="144">
        <v>8.02</v>
      </c>
      <c r="H161" s="78">
        <v>80.2</v>
      </c>
      <c r="I161" s="78">
        <f>SUM(H161:H162)</f>
        <v>84.38</v>
      </c>
      <c r="J161" s="211"/>
    </row>
    <row r="162" spans="1:10" ht="16" x14ac:dyDescent="0.2">
      <c r="A162" s="63"/>
      <c r="B162" s="75" t="s">
        <v>569</v>
      </c>
      <c r="C162" s="66" t="s">
        <v>189</v>
      </c>
      <c r="D162" s="66" t="s">
        <v>413</v>
      </c>
      <c r="E162" s="79">
        <v>100000</v>
      </c>
      <c r="F162" s="109">
        <v>4.18</v>
      </c>
      <c r="G162" s="144"/>
      <c r="H162" s="79">
        <f>F162</f>
        <v>4.18</v>
      </c>
      <c r="I162" s="79"/>
      <c r="J162" s="23"/>
    </row>
    <row r="163" spans="1:10" ht="16" x14ac:dyDescent="0.2">
      <c r="A163" s="63"/>
      <c r="B163" s="75"/>
      <c r="C163" s="66"/>
      <c r="D163" s="66"/>
      <c r="E163" s="79"/>
      <c r="F163" s="109"/>
      <c r="G163" s="144"/>
      <c r="H163" s="79"/>
      <c r="I163" s="79"/>
      <c r="J163" s="23"/>
    </row>
    <row r="164" spans="1:10" ht="16" x14ac:dyDescent="0.2">
      <c r="A164" s="63"/>
      <c r="B164" s="75" t="s">
        <v>570</v>
      </c>
      <c r="C164" s="66" t="s">
        <v>143</v>
      </c>
      <c r="D164" s="66" t="s">
        <v>411</v>
      </c>
      <c r="E164" s="78">
        <v>10000</v>
      </c>
      <c r="F164" s="109">
        <v>0</v>
      </c>
      <c r="G164" s="144">
        <v>0.66</v>
      </c>
      <c r="H164" s="78">
        <v>0.66</v>
      </c>
      <c r="I164" s="78">
        <f>SUM(H164:H165)</f>
        <v>4.84</v>
      </c>
      <c r="J164" s="211"/>
    </row>
    <row r="165" spans="1:10" ht="16" x14ac:dyDescent="0.2">
      <c r="A165" s="63"/>
      <c r="B165" s="75" t="s">
        <v>570</v>
      </c>
      <c r="C165" s="66" t="s">
        <v>143</v>
      </c>
      <c r="D165" s="66" t="s">
        <v>413</v>
      </c>
      <c r="E165" s="79">
        <v>100000</v>
      </c>
      <c r="F165" s="109">
        <v>4.18</v>
      </c>
      <c r="G165" s="144"/>
      <c r="H165" s="79">
        <f>F165</f>
        <v>4.18</v>
      </c>
      <c r="I165" s="79"/>
      <c r="J165" s="23"/>
    </row>
    <row r="166" spans="1:10" ht="16" x14ac:dyDescent="0.2">
      <c r="A166" s="63"/>
      <c r="B166" s="75"/>
      <c r="C166" s="66"/>
      <c r="D166" s="66"/>
      <c r="E166" s="79"/>
      <c r="F166" s="109"/>
      <c r="G166" s="144"/>
      <c r="H166" s="79"/>
      <c r="I166" s="79"/>
      <c r="J166" s="23"/>
    </row>
    <row r="167" spans="1:10" ht="16" x14ac:dyDescent="0.2">
      <c r="A167" s="63"/>
      <c r="B167" s="75" t="s">
        <v>571</v>
      </c>
      <c r="C167" s="66" t="s">
        <v>235</v>
      </c>
      <c r="D167" s="66" t="s">
        <v>411</v>
      </c>
      <c r="E167" s="79">
        <v>10000</v>
      </c>
      <c r="F167" s="109">
        <v>0</v>
      </c>
      <c r="G167" s="144">
        <f>H167-F167</f>
        <v>2.0099999999999998</v>
      </c>
      <c r="H167" s="79">
        <v>2.0099999999999998</v>
      </c>
      <c r="I167" s="79">
        <f>SUM(H167:H168)</f>
        <v>6.42</v>
      </c>
      <c r="J167" s="23"/>
    </row>
    <row r="168" spans="1:10" ht="16" x14ac:dyDescent="0.2">
      <c r="A168" s="63"/>
      <c r="B168" s="75" t="s">
        <v>571</v>
      </c>
      <c r="C168" s="66" t="s">
        <v>235</v>
      </c>
      <c r="D168" s="66" t="s">
        <v>417</v>
      </c>
      <c r="E168" s="79">
        <v>10000</v>
      </c>
      <c r="F168" s="109">
        <v>4.41</v>
      </c>
      <c r="G168" s="144"/>
      <c r="H168" s="79">
        <f>F168</f>
        <v>4.41</v>
      </c>
      <c r="I168" s="79"/>
      <c r="J168" s="23"/>
    </row>
    <row r="169" spans="1:10" ht="16" x14ac:dyDescent="0.2">
      <c r="A169" s="63"/>
      <c r="B169" s="75"/>
      <c r="C169" s="66"/>
      <c r="D169" s="66"/>
      <c r="E169" s="79"/>
      <c r="F169" s="109"/>
      <c r="G169" s="144"/>
      <c r="H169" s="79"/>
      <c r="I169" s="79"/>
      <c r="J169" s="23"/>
    </row>
    <row r="170" spans="1:10" ht="16" x14ac:dyDescent="0.2">
      <c r="A170" s="63"/>
      <c r="B170" s="75" t="s">
        <v>655</v>
      </c>
      <c r="C170" s="66" t="s">
        <v>654</v>
      </c>
      <c r="D170" s="66" t="s">
        <v>411</v>
      </c>
      <c r="E170" s="79">
        <v>200000</v>
      </c>
      <c r="F170" s="109">
        <f>H170-G170</f>
        <v>12.54</v>
      </c>
      <c r="G170" s="144">
        <v>0.66</v>
      </c>
      <c r="H170" s="79">
        <v>13.2</v>
      </c>
      <c r="I170" s="79">
        <f>SUM(H170:H175)</f>
        <v>42.33</v>
      </c>
      <c r="J170" s="23"/>
    </row>
    <row r="171" spans="1:10" ht="16" x14ac:dyDescent="0.2">
      <c r="A171" s="63"/>
      <c r="B171" s="75" t="s">
        <v>655</v>
      </c>
      <c r="C171" s="66" t="s">
        <v>654</v>
      </c>
      <c r="D171" s="66" t="s">
        <v>417</v>
      </c>
      <c r="E171" s="79">
        <v>100000</v>
      </c>
      <c r="F171" s="109">
        <v>12.6</v>
      </c>
      <c r="G171" s="144"/>
      <c r="H171" s="79">
        <f>F171</f>
        <v>12.6</v>
      </c>
      <c r="I171" s="79"/>
      <c r="J171" s="23"/>
    </row>
    <row r="172" spans="1:10" ht="16" x14ac:dyDescent="0.2">
      <c r="A172" s="63"/>
      <c r="B172" s="75" t="s">
        <v>655</v>
      </c>
      <c r="C172" s="66" t="s">
        <v>654</v>
      </c>
      <c r="D172" s="66" t="s">
        <v>412</v>
      </c>
      <c r="E172" s="79">
        <v>10000</v>
      </c>
      <c r="F172" s="109">
        <v>3.42</v>
      </c>
      <c r="G172" s="144"/>
      <c r="H172" s="79">
        <f>F172</f>
        <v>3.42</v>
      </c>
      <c r="I172" s="79"/>
      <c r="J172" s="23"/>
    </row>
    <row r="173" spans="1:10" ht="16" x14ac:dyDescent="0.2">
      <c r="A173" s="63"/>
      <c r="B173" s="75" t="s">
        <v>655</v>
      </c>
      <c r="C173" s="66" t="s">
        <v>654</v>
      </c>
      <c r="D173" s="66" t="s">
        <v>413</v>
      </c>
      <c r="E173" s="78">
        <v>200000</v>
      </c>
      <c r="F173" s="78">
        <v>8.36</v>
      </c>
      <c r="G173" s="78"/>
      <c r="H173" s="78">
        <f>F173</f>
        <v>8.36</v>
      </c>
      <c r="I173" s="78"/>
      <c r="J173" s="23"/>
    </row>
    <row r="174" spans="1:10" ht="16" x14ac:dyDescent="0.2">
      <c r="A174" s="63"/>
      <c r="B174" s="75" t="s">
        <v>655</v>
      </c>
      <c r="C174" s="66" t="s">
        <v>654</v>
      </c>
      <c r="D174" s="66" t="s">
        <v>418</v>
      </c>
      <c r="E174" s="79">
        <v>100000</v>
      </c>
      <c r="F174" s="109">
        <v>4.4000000000000004</v>
      </c>
      <c r="G174" s="144"/>
      <c r="H174" s="79">
        <f>F174</f>
        <v>4.4000000000000004</v>
      </c>
      <c r="I174" s="79"/>
      <c r="J174" s="23"/>
    </row>
    <row r="175" spans="1:10" ht="16" x14ac:dyDescent="0.2">
      <c r="A175" s="63"/>
      <c r="B175" s="75" t="s">
        <v>655</v>
      </c>
      <c r="C175" s="66" t="s">
        <v>654</v>
      </c>
      <c r="D175" s="66" t="s">
        <v>414</v>
      </c>
      <c r="E175" s="79">
        <v>10000</v>
      </c>
      <c r="F175" s="109">
        <v>0.35</v>
      </c>
      <c r="G175" s="144"/>
      <c r="H175" s="79">
        <f>F175</f>
        <v>0.35</v>
      </c>
      <c r="I175" s="79"/>
      <c r="J175" s="23"/>
    </row>
    <row r="176" spans="1:10" ht="16" x14ac:dyDescent="0.2">
      <c r="A176" s="63"/>
      <c r="B176" s="75"/>
      <c r="C176" s="66"/>
      <c r="D176" s="66"/>
      <c r="E176" s="79"/>
      <c r="F176" s="109"/>
      <c r="G176" s="144"/>
      <c r="H176" s="79"/>
      <c r="I176" s="79"/>
      <c r="J176" s="23"/>
    </row>
    <row r="177" spans="1:15" ht="16" x14ac:dyDescent="0.2">
      <c r="A177" s="63"/>
      <c r="B177" s="75" t="s">
        <v>572</v>
      </c>
      <c r="C177" s="66" t="s">
        <v>29</v>
      </c>
      <c r="D177" s="66" t="s">
        <v>411</v>
      </c>
      <c r="E177" s="78">
        <v>10000</v>
      </c>
      <c r="F177" s="109">
        <v>0</v>
      </c>
      <c r="G177" s="144">
        <f>H177-F177</f>
        <v>3.08</v>
      </c>
      <c r="H177" s="78">
        <v>3.08</v>
      </c>
      <c r="I177" s="78">
        <f>SUM(H177:H177)</f>
        <v>3.08</v>
      </c>
      <c r="J177" s="211"/>
    </row>
    <row r="178" spans="1:15" ht="16" x14ac:dyDescent="0.2">
      <c r="A178" s="63"/>
      <c r="B178" s="75"/>
      <c r="C178" s="66"/>
      <c r="D178" s="66"/>
      <c r="E178" s="79"/>
      <c r="F178" s="109"/>
      <c r="G178" s="144"/>
      <c r="H178" s="79"/>
      <c r="I178" s="79"/>
      <c r="J178" s="23"/>
    </row>
    <row r="179" spans="1:15" ht="16" x14ac:dyDescent="0.2">
      <c r="A179" s="63"/>
      <c r="B179" s="75" t="s">
        <v>573</v>
      </c>
      <c r="C179" s="66" t="s">
        <v>201</v>
      </c>
      <c r="D179" s="66" t="s">
        <v>411</v>
      </c>
      <c r="E179" s="79">
        <v>10000</v>
      </c>
      <c r="F179" s="109">
        <v>0</v>
      </c>
      <c r="G179" s="144">
        <f>H179-F179</f>
        <v>1.26</v>
      </c>
      <c r="H179" s="79">
        <v>1.26</v>
      </c>
      <c r="I179" s="79">
        <f>SUM(H179:H184)</f>
        <v>25.18</v>
      </c>
      <c r="J179" s="23"/>
    </row>
    <row r="180" spans="1:15" ht="16" x14ac:dyDescent="0.2">
      <c r="A180" s="63"/>
      <c r="B180" s="75" t="s">
        <v>573</v>
      </c>
      <c r="C180" s="66" t="s">
        <v>201</v>
      </c>
      <c r="D180" s="173" t="s">
        <v>417</v>
      </c>
      <c r="E180" s="79">
        <v>10000</v>
      </c>
      <c r="F180" s="109">
        <v>11.57</v>
      </c>
      <c r="G180" s="144"/>
      <c r="H180" s="79">
        <f>F180</f>
        <v>11.57</v>
      </c>
      <c r="I180" s="79"/>
      <c r="J180" s="23"/>
    </row>
    <row r="181" spans="1:15" ht="16" x14ac:dyDescent="0.2">
      <c r="A181" s="63"/>
      <c r="B181" s="75" t="s">
        <v>573</v>
      </c>
      <c r="C181" s="66" t="s">
        <v>201</v>
      </c>
      <c r="D181" s="173" t="s">
        <v>412</v>
      </c>
      <c r="E181" s="79">
        <v>10000</v>
      </c>
      <c r="F181" s="109">
        <v>3.42</v>
      </c>
      <c r="G181" s="144"/>
      <c r="H181" s="79">
        <f>F181</f>
        <v>3.42</v>
      </c>
      <c r="I181" s="79"/>
      <c r="J181" s="23"/>
    </row>
    <row r="182" spans="1:15" ht="16" x14ac:dyDescent="0.2">
      <c r="A182" s="63"/>
      <c r="B182" s="75" t="s">
        <v>573</v>
      </c>
      <c r="C182" s="66" t="s">
        <v>201</v>
      </c>
      <c r="D182" s="173" t="s">
        <v>413</v>
      </c>
      <c r="E182" s="79">
        <v>100000</v>
      </c>
      <c r="F182" s="109">
        <v>4.18</v>
      </c>
      <c r="G182" s="144"/>
      <c r="H182" s="79">
        <f>F182</f>
        <v>4.18</v>
      </c>
      <c r="I182" s="79"/>
      <c r="J182" s="23"/>
    </row>
    <row r="183" spans="1:15" ht="16" x14ac:dyDescent="0.2">
      <c r="A183" s="63"/>
      <c r="B183" s="75" t="s">
        <v>573</v>
      </c>
      <c r="C183" s="66" t="s">
        <v>201</v>
      </c>
      <c r="D183" s="173" t="s">
        <v>418</v>
      </c>
      <c r="E183" s="78">
        <v>100000</v>
      </c>
      <c r="F183" s="109">
        <v>4.4000000000000004</v>
      </c>
      <c r="G183" s="144"/>
      <c r="H183" s="79">
        <f>F183</f>
        <v>4.4000000000000004</v>
      </c>
      <c r="I183" s="79"/>
      <c r="J183" s="23"/>
    </row>
    <row r="184" spans="1:15" ht="16" x14ac:dyDescent="0.2">
      <c r="A184" s="63"/>
      <c r="B184" s="75" t="s">
        <v>573</v>
      </c>
      <c r="C184" s="66" t="s">
        <v>201</v>
      </c>
      <c r="D184" s="173" t="s">
        <v>414</v>
      </c>
      <c r="E184" s="79">
        <v>10000</v>
      </c>
      <c r="F184" s="109">
        <v>0.35</v>
      </c>
      <c r="G184" s="144"/>
      <c r="H184" s="79">
        <f>F184</f>
        <v>0.35</v>
      </c>
      <c r="I184" s="79"/>
      <c r="J184" s="23"/>
    </row>
    <row r="185" spans="1:15" ht="16" x14ac:dyDescent="0.2">
      <c r="A185" s="63"/>
      <c r="B185" s="75"/>
      <c r="C185" s="66"/>
      <c r="D185" s="66"/>
      <c r="E185" s="79"/>
      <c r="F185" s="109"/>
      <c r="G185" s="144"/>
      <c r="H185" s="79"/>
      <c r="I185" s="79"/>
      <c r="J185" s="23"/>
    </row>
    <row r="186" spans="1:15" ht="16" x14ac:dyDescent="0.2">
      <c r="A186" s="63"/>
      <c r="B186" s="75" t="s">
        <v>574</v>
      </c>
      <c r="C186" s="85" t="s">
        <v>226</v>
      </c>
      <c r="D186" s="85" t="s">
        <v>411</v>
      </c>
      <c r="E186" s="86">
        <v>10000</v>
      </c>
      <c r="F186" s="251">
        <v>0</v>
      </c>
      <c r="G186" s="342">
        <v>0.91</v>
      </c>
      <c r="H186" s="86">
        <f>SUM(F186:G186)</f>
        <v>0.91</v>
      </c>
      <c r="I186" s="86">
        <f>SUM(H186:H186)</f>
        <v>0.91</v>
      </c>
      <c r="J186" s="23"/>
    </row>
    <row r="187" spans="1:15" ht="16" x14ac:dyDescent="0.2">
      <c r="A187" s="63"/>
      <c r="B187" s="75"/>
      <c r="C187" s="85"/>
      <c r="D187" s="85"/>
      <c r="E187" s="86"/>
      <c r="F187" s="251"/>
      <c r="G187" s="242"/>
      <c r="H187" s="86"/>
      <c r="I187" s="86"/>
      <c r="J187" s="23"/>
    </row>
    <row r="188" spans="1:15" ht="16" x14ac:dyDescent="0.2">
      <c r="A188" s="63"/>
      <c r="B188" s="75" t="s">
        <v>575</v>
      </c>
      <c r="C188" s="168" t="s">
        <v>332</v>
      </c>
      <c r="D188" s="168" t="s">
        <v>411</v>
      </c>
      <c r="E188" s="169">
        <v>360000</v>
      </c>
      <c r="F188" s="86">
        <f>H188-G188</f>
        <v>23.1</v>
      </c>
      <c r="G188" s="78">
        <v>0.66</v>
      </c>
      <c r="H188" s="86">
        <v>23.76</v>
      </c>
      <c r="I188" s="86">
        <f>SUM(H188:H189)</f>
        <v>38.81</v>
      </c>
      <c r="J188" s="23"/>
      <c r="M188" s="13"/>
      <c r="N188" s="42"/>
      <c r="O188" s="45"/>
    </row>
    <row r="189" spans="1:15" ht="16" x14ac:dyDescent="0.2">
      <c r="A189" s="63"/>
      <c r="B189" s="75" t="s">
        <v>575</v>
      </c>
      <c r="C189" s="168" t="s">
        <v>332</v>
      </c>
      <c r="D189" s="168" t="s">
        <v>413</v>
      </c>
      <c r="E189" s="169">
        <v>360000</v>
      </c>
      <c r="F189" s="86">
        <v>15.05</v>
      </c>
      <c r="G189" s="86"/>
      <c r="H189" s="86">
        <f>F189</f>
        <v>15.05</v>
      </c>
      <c r="I189" s="86"/>
      <c r="J189" s="23"/>
      <c r="M189" s="13"/>
      <c r="N189" s="42"/>
      <c r="O189" s="45"/>
    </row>
    <row r="190" spans="1:15" ht="16" x14ac:dyDescent="0.2">
      <c r="A190" s="63"/>
      <c r="B190" s="75"/>
      <c r="C190" s="168"/>
      <c r="D190" s="168"/>
      <c r="E190" s="169"/>
      <c r="F190" s="251"/>
      <c r="G190" s="242"/>
      <c r="H190" s="86"/>
      <c r="I190" s="86"/>
      <c r="J190" s="23"/>
      <c r="M190" s="13"/>
      <c r="N190" s="42"/>
      <c r="O190" s="45"/>
    </row>
    <row r="191" spans="1:15" ht="16" x14ac:dyDescent="0.2">
      <c r="A191" s="63"/>
      <c r="B191" s="75" t="s">
        <v>576</v>
      </c>
      <c r="C191" s="66" t="s">
        <v>71</v>
      </c>
      <c r="D191" s="66" t="s">
        <v>411</v>
      </c>
      <c r="E191" s="78">
        <v>50000</v>
      </c>
      <c r="F191" s="78">
        <f>H191-G191</f>
        <v>12.32</v>
      </c>
      <c r="G191" s="78">
        <v>3.08</v>
      </c>
      <c r="H191" s="78">
        <v>15.4</v>
      </c>
      <c r="I191" s="78">
        <f>SUM(H191:H196)</f>
        <v>33.370000000000012</v>
      </c>
      <c r="J191" s="23"/>
    </row>
    <row r="192" spans="1:15" s="226" customFormat="1" ht="16" x14ac:dyDescent="0.2">
      <c r="A192" s="101"/>
      <c r="B192" s="81" t="s">
        <v>576</v>
      </c>
      <c r="C192" s="82" t="s">
        <v>71</v>
      </c>
      <c r="D192" s="82" t="s">
        <v>417</v>
      </c>
      <c r="E192" s="83">
        <v>30000</v>
      </c>
      <c r="F192" s="83">
        <v>13.23</v>
      </c>
      <c r="G192" s="83"/>
      <c r="H192" s="83">
        <f>F192</f>
        <v>13.23</v>
      </c>
      <c r="I192" s="83"/>
      <c r="J192" s="105" t="s">
        <v>820</v>
      </c>
    </row>
    <row r="193" spans="1:10" ht="16" x14ac:dyDescent="0.2">
      <c r="A193" s="63"/>
      <c r="B193" s="75" t="s">
        <v>576</v>
      </c>
      <c r="C193" s="66" t="s">
        <v>71</v>
      </c>
      <c r="D193" s="66" t="s">
        <v>412</v>
      </c>
      <c r="E193" s="79">
        <v>8000</v>
      </c>
      <c r="F193" s="109">
        <v>2.74</v>
      </c>
      <c r="G193" s="144"/>
      <c r="H193" s="79">
        <f>F193</f>
        <v>2.74</v>
      </c>
      <c r="I193" s="79"/>
      <c r="J193" s="23"/>
    </row>
    <row r="194" spans="1:10" ht="16" x14ac:dyDescent="0.2">
      <c r="A194" s="63"/>
      <c r="B194" s="75" t="s">
        <v>576</v>
      </c>
      <c r="C194" s="66" t="s">
        <v>71</v>
      </c>
      <c r="D194" s="66" t="s">
        <v>413</v>
      </c>
      <c r="E194" s="79">
        <v>20000</v>
      </c>
      <c r="F194" s="109">
        <v>0.84</v>
      </c>
      <c r="G194" s="144"/>
      <c r="H194" s="79">
        <f>F194</f>
        <v>0.84</v>
      </c>
      <c r="I194" s="79"/>
      <c r="J194" s="23"/>
    </row>
    <row r="195" spans="1:10" ht="16" x14ac:dyDescent="0.2">
      <c r="A195" s="63"/>
      <c r="B195" s="75" t="s">
        <v>576</v>
      </c>
      <c r="C195" s="66" t="s">
        <v>71</v>
      </c>
      <c r="D195" s="66" t="s">
        <v>418</v>
      </c>
      <c r="E195" s="79">
        <v>20000</v>
      </c>
      <c r="F195" s="109">
        <v>0.88</v>
      </c>
      <c r="G195" s="144"/>
      <c r="H195" s="79">
        <f>F195</f>
        <v>0.88</v>
      </c>
      <c r="I195" s="79"/>
      <c r="J195" s="23"/>
    </row>
    <row r="196" spans="1:10" ht="16" x14ac:dyDescent="0.2">
      <c r="A196" s="63"/>
      <c r="B196" s="75" t="s">
        <v>576</v>
      </c>
      <c r="C196" s="66" t="s">
        <v>71</v>
      </c>
      <c r="D196" s="66" t="s">
        <v>414</v>
      </c>
      <c r="E196" s="78">
        <v>8000</v>
      </c>
      <c r="F196" s="78">
        <v>0.28000000000000003</v>
      </c>
      <c r="G196" s="78"/>
      <c r="H196" s="78">
        <f>F196</f>
        <v>0.28000000000000003</v>
      </c>
      <c r="I196" s="78"/>
      <c r="J196" s="23"/>
    </row>
    <row r="197" spans="1:10" ht="16" x14ac:dyDescent="0.2">
      <c r="A197" s="63"/>
      <c r="B197" s="75"/>
      <c r="C197" s="66"/>
      <c r="D197" s="66"/>
      <c r="E197" s="79"/>
      <c r="F197" s="109"/>
      <c r="G197" s="144"/>
      <c r="H197" s="79"/>
      <c r="I197" s="79"/>
      <c r="J197" s="23"/>
    </row>
    <row r="198" spans="1:10" ht="16" x14ac:dyDescent="0.2">
      <c r="A198" s="63"/>
      <c r="B198" s="75" t="s">
        <v>577</v>
      </c>
      <c r="C198" s="66" t="s">
        <v>131</v>
      </c>
      <c r="D198" s="66" t="s">
        <v>411</v>
      </c>
      <c r="E198" s="79">
        <v>10000</v>
      </c>
      <c r="F198" s="109">
        <v>0</v>
      </c>
      <c r="G198" s="144">
        <v>5.0199999999999996</v>
      </c>
      <c r="H198" s="79">
        <v>5.0199999999999996</v>
      </c>
      <c r="I198" s="79">
        <f>SUM(H198:H200)</f>
        <v>21.32</v>
      </c>
      <c r="J198" s="23"/>
    </row>
    <row r="199" spans="1:10" ht="16" x14ac:dyDescent="0.2">
      <c r="A199" s="63"/>
      <c r="B199" s="75" t="s">
        <v>577</v>
      </c>
      <c r="C199" s="66" t="s">
        <v>131</v>
      </c>
      <c r="D199" s="173" t="s">
        <v>413</v>
      </c>
      <c r="E199" s="79">
        <v>190000</v>
      </c>
      <c r="F199" s="109">
        <v>7.94</v>
      </c>
      <c r="G199" s="144"/>
      <c r="H199" s="79">
        <f>F199</f>
        <v>7.94</v>
      </c>
      <c r="I199" s="79"/>
      <c r="J199" s="23"/>
    </row>
    <row r="200" spans="1:10" ht="16" x14ac:dyDescent="0.2">
      <c r="A200" s="63"/>
      <c r="B200" s="75" t="s">
        <v>577</v>
      </c>
      <c r="C200" s="66" t="s">
        <v>131</v>
      </c>
      <c r="D200" s="173" t="s">
        <v>418</v>
      </c>
      <c r="E200" s="78">
        <v>190000</v>
      </c>
      <c r="F200" s="109">
        <v>8.36</v>
      </c>
      <c r="G200" s="144"/>
      <c r="H200" s="78">
        <f>F200</f>
        <v>8.36</v>
      </c>
      <c r="I200" s="78"/>
      <c r="J200" s="23"/>
    </row>
    <row r="201" spans="1:10" ht="16" x14ac:dyDescent="0.2">
      <c r="A201" s="63"/>
      <c r="B201" s="75"/>
      <c r="C201" s="66"/>
      <c r="D201" s="66"/>
      <c r="E201" s="79"/>
      <c r="F201" s="109"/>
      <c r="G201" s="144"/>
      <c r="H201" s="79"/>
      <c r="I201" s="79"/>
      <c r="J201" s="23"/>
    </row>
    <row r="202" spans="1:10" ht="16" x14ac:dyDescent="0.2">
      <c r="A202" s="63"/>
      <c r="B202" s="75" t="s">
        <v>579</v>
      </c>
      <c r="C202" s="66" t="s">
        <v>70</v>
      </c>
      <c r="D202" s="66" t="s">
        <v>411</v>
      </c>
      <c r="E202" s="79">
        <v>10000</v>
      </c>
      <c r="F202" s="109">
        <v>0</v>
      </c>
      <c r="G202" s="144">
        <f>H202-F202</f>
        <v>2.0099999999999998</v>
      </c>
      <c r="H202" s="79">
        <v>2.0099999999999998</v>
      </c>
      <c r="I202" s="79">
        <f>SUM(H202:H207)</f>
        <v>17.190000000000001</v>
      </c>
      <c r="J202" s="23"/>
    </row>
    <row r="203" spans="1:10" ht="16" x14ac:dyDescent="0.2">
      <c r="A203" s="63"/>
      <c r="B203" s="75" t="s">
        <v>579</v>
      </c>
      <c r="C203" s="66" t="s">
        <v>70</v>
      </c>
      <c r="D203" s="173" t="s">
        <v>417</v>
      </c>
      <c r="E203" s="79">
        <v>10000</v>
      </c>
      <c r="F203" s="109">
        <v>2.83</v>
      </c>
      <c r="G203" s="144"/>
      <c r="H203" s="79">
        <f>F203</f>
        <v>2.83</v>
      </c>
      <c r="I203" s="79"/>
      <c r="J203" s="23"/>
    </row>
    <row r="204" spans="1:10" ht="16" x14ac:dyDescent="0.2">
      <c r="A204" s="63"/>
      <c r="B204" s="75" t="s">
        <v>579</v>
      </c>
      <c r="C204" s="66" t="s">
        <v>70</v>
      </c>
      <c r="D204" s="173" t="s">
        <v>412</v>
      </c>
      <c r="E204" s="79">
        <v>10000</v>
      </c>
      <c r="F204" s="109">
        <v>3.42</v>
      </c>
      <c r="G204" s="144"/>
      <c r="H204" s="79">
        <f>F204</f>
        <v>3.42</v>
      </c>
      <c r="I204" s="79"/>
      <c r="J204" s="23"/>
    </row>
    <row r="205" spans="1:10" ht="16" x14ac:dyDescent="0.2">
      <c r="A205" s="63"/>
      <c r="B205" s="75" t="s">
        <v>579</v>
      </c>
      <c r="C205" s="66" t="s">
        <v>70</v>
      </c>
      <c r="D205" s="173" t="s">
        <v>413</v>
      </c>
      <c r="E205" s="79">
        <v>100000</v>
      </c>
      <c r="F205" s="109">
        <v>4.18</v>
      </c>
      <c r="G205" s="144"/>
      <c r="H205" s="79">
        <f>F205</f>
        <v>4.18</v>
      </c>
      <c r="I205" s="79"/>
      <c r="J205" s="23"/>
    </row>
    <row r="206" spans="1:10" ht="16" x14ac:dyDescent="0.2">
      <c r="A206" s="63"/>
      <c r="B206" s="75" t="s">
        <v>579</v>
      </c>
      <c r="C206" s="66" t="s">
        <v>70</v>
      </c>
      <c r="D206" s="173" t="s">
        <v>418</v>
      </c>
      <c r="E206" s="78">
        <v>100000</v>
      </c>
      <c r="F206" s="109">
        <v>4.4000000000000004</v>
      </c>
      <c r="G206" s="144"/>
      <c r="H206" s="79">
        <f>F206</f>
        <v>4.4000000000000004</v>
      </c>
      <c r="I206" s="79"/>
      <c r="J206" s="23"/>
    </row>
    <row r="207" spans="1:10" ht="16" x14ac:dyDescent="0.2">
      <c r="A207" s="63"/>
      <c r="B207" s="75" t="s">
        <v>579</v>
      </c>
      <c r="C207" s="66" t="s">
        <v>70</v>
      </c>
      <c r="D207" s="173" t="s">
        <v>414</v>
      </c>
      <c r="E207" s="79">
        <v>10000</v>
      </c>
      <c r="F207" s="109">
        <v>0.35</v>
      </c>
      <c r="G207" s="144"/>
      <c r="H207" s="79">
        <f>F207</f>
        <v>0.35</v>
      </c>
      <c r="I207" s="79"/>
      <c r="J207" s="23"/>
    </row>
    <row r="208" spans="1:10" ht="16" x14ac:dyDescent="0.2">
      <c r="A208" s="63"/>
      <c r="B208" s="75"/>
      <c r="C208" s="66"/>
      <c r="D208" s="173"/>
      <c r="E208" s="79"/>
      <c r="F208" s="109"/>
      <c r="G208" s="144"/>
      <c r="H208" s="79"/>
      <c r="I208" s="79"/>
      <c r="J208" s="23"/>
    </row>
    <row r="209" spans="1:10" ht="16" x14ac:dyDescent="0.2">
      <c r="A209" s="63"/>
      <c r="B209" s="75" t="s">
        <v>818</v>
      </c>
      <c r="C209" s="66" t="s">
        <v>813</v>
      </c>
      <c r="D209" s="173" t="s">
        <v>411</v>
      </c>
      <c r="E209" s="79">
        <v>10000</v>
      </c>
      <c r="F209" s="109">
        <f>H209-G209</f>
        <v>0</v>
      </c>
      <c r="G209" s="144">
        <v>0.46</v>
      </c>
      <c r="H209" s="79">
        <v>0.46</v>
      </c>
      <c r="I209" s="79">
        <f>H209</f>
        <v>0.46</v>
      </c>
      <c r="J209" s="23"/>
    </row>
    <row r="210" spans="1:10" ht="16" x14ac:dyDescent="0.2">
      <c r="A210" s="63"/>
      <c r="B210" s="75"/>
      <c r="C210" s="66"/>
      <c r="D210" s="173"/>
      <c r="E210" s="79"/>
      <c r="F210" s="109"/>
      <c r="G210" s="144"/>
      <c r="H210" s="79"/>
      <c r="I210" s="79"/>
      <c r="J210" s="23"/>
    </row>
    <row r="211" spans="1:10" ht="16" x14ac:dyDescent="0.2">
      <c r="A211" s="63"/>
      <c r="B211" s="75" t="s">
        <v>771</v>
      </c>
      <c r="C211" s="66" t="s">
        <v>770</v>
      </c>
      <c r="D211" s="168" t="s">
        <v>411</v>
      </c>
      <c r="E211" s="78">
        <v>10000</v>
      </c>
      <c r="F211" s="78">
        <v>0</v>
      </c>
      <c r="G211" s="78">
        <v>0.46</v>
      </c>
      <c r="H211" s="78">
        <f>F211+G211</f>
        <v>0.46</v>
      </c>
      <c r="I211" s="78">
        <f>SUM(H211:H212)</f>
        <v>4.6399999999999997</v>
      </c>
      <c r="J211" s="23"/>
    </row>
    <row r="212" spans="1:10" ht="16" x14ac:dyDescent="0.2">
      <c r="A212" s="63"/>
      <c r="B212" s="75" t="s">
        <v>771</v>
      </c>
      <c r="C212" s="66" t="s">
        <v>770</v>
      </c>
      <c r="D212" s="168" t="s">
        <v>413</v>
      </c>
      <c r="E212" s="78">
        <v>100000</v>
      </c>
      <c r="F212" s="78">
        <v>4.18</v>
      </c>
      <c r="G212" s="78"/>
      <c r="H212" s="78">
        <v>4.18</v>
      </c>
      <c r="I212" s="78"/>
      <c r="J212" s="23"/>
    </row>
    <row r="213" spans="1:10" ht="16" x14ac:dyDescent="0.2">
      <c r="A213" s="63"/>
      <c r="B213" s="75"/>
      <c r="C213" s="66"/>
      <c r="D213" s="66"/>
      <c r="E213" s="78"/>
      <c r="F213" s="109"/>
      <c r="G213" s="144"/>
      <c r="H213" s="78"/>
      <c r="I213" s="78"/>
      <c r="J213" s="23"/>
    </row>
    <row r="214" spans="1:10" ht="16" x14ac:dyDescent="0.2">
      <c r="A214" s="63"/>
      <c r="B214" s="75" t="s">
        <v>581</v>
      </c>
      <c r="C214" s="70" t="s">
        <v>214</v>
      </c>
      <c r="D214" s="70" t="s">
        <v>411</v>
      </c>
      <c r="E214" s="130">
        <v>10000</v>
      </c>
      <c r="F214" s="111">
        <v>0</v>
      </c>
      <c r="G214" s="144">
        <f>H214-F214</f>
        <v>3.08</v>
      </c>
      <c r="H214" s="130">
        <v>3.08</v>
      </c>
      <c r="I214" s="130">
        <f>H214</f>
        <v>3.08</v>
      </c>
      <c r="J214" s="211"/>
    </row>
    <row r="215" spans="1:10" ht="16" x14ac:dyDescent="0.2">
      <c r="A215" s="63"/>
      <c r="B215" s="75"/>
      <c r="C215" s="70"/>
      <c r="D215" s="70"/>
      <c r="E215" s="130"/>
      <c r="F215" s="111"/>
      <c r="G215" s="192"/>
      <c r="H215" s="130"/>
      <c r="I215" s="130"/>
      <c r="J215" s="23"/>
    </row>
    <row r="216" spans="1:10" ht="16" x14ac:dyDescent="0.2">
      <c r="A216" s="63"/>
      <c r="B216" s="75" t="s">
        <v>582</v>
      </c>
      <c r="C216" s="66" t="s">
        <v>368</v>
      </c>
      <c r="D216" s="66" t="s">
        <v>411</v>
      </c>
      <c r="E216" s="78">
        <v>190000</v>
      </c>
      <c r="F216" s="78">
        <f>H216-G216</f>
        <v>16.38</v>
      </c>
      <c r="G216" s="78">
        <v>0.91</v>
      </c>
      <c r="H216" s="78">
        <v>17.29</v>
      </c>
      <c r="I216" s="78">
        <f>SUM(H216:H221)</f>
        <v>38.69</v>
      </c>
      <c r="J216" s="23"/>
    </row>
    <row r="217" spans="1:10" ht="16" x14ac:dyDescent="0.2">
      <c r="A217" s="63"/>
      <c r="B217" s="75" t="s">
        <v>582</v>
      </c>
      <c r="C217" s="66" t="s">
        <v>368</v>
      </c>
      <c r="D217" s="173" t="s">
        <v>417</v>
      </c>
      <c r="E217" s="78">
        <v>50000</v>
      </c>
      <c r="F217" s="109">
        <v>9.0500000000000007</v>
      </c>
      <c r="G217" s="144"/>
      <c r="H217" s="78">
        <f>F217</f>
        <v>9.0500000000000007</v>
      </c>
      <c r="I217" s="78"/>
      <c r="J217" s="23"/>
    </row>
    <row r="218" spans="1:10" ht="16" x14ac:dyDescent="0.2">
      <c r="A218" s="63"/>
      <c r="B218" s="75" t="s">
        <v>582</v>
      </c>
      <c r="C218" s="66" t="s">
        <v>368</v>
      </c>
      <c r="D218" s="173" t="s">
        <v>412</v>
      </c>
      <c r="E218" s="78">
        <v>10000</v>
      </c>
      <c r="F218" s="109">
        <v>3.42</v>
      </c>
      <c r="G218" s="144"/>
      <c r="H218" s="78">
        <f>F218</f>
        <v>3.42</v>
      </c>
      <c r="I218" s="78"/>
      <c r="J218" s="23"/>
    </row>
    <row r="219" spans="1:10" ht="16" x14ac:dyDescent="0.2">
      <c r="A219" s="63"/>
      <c r="B219" s="75" t="s">
        <v>582</v>
      </c>
      <c r="C219" s="66" t="s">
        <v>368</v>
      </c>
      <c r="D219" s="173" t="s">
        <v>413</v>
      </c>
      <c r="E219" s="78">
        <v>100000</v>
      </c>
      <c r="F219" s="109">
        <v>4.18</v>
      </c>
      <c r="G219" s="144"/>
      <c r="H219" s="78">
        <f>F219</f>
        <v>4.18</v>
      </c>
      <c r="I219" s="78"/>
      <c r="J219" s="23"/>
    </row>
    <row r="220" spans="1:10" ht="16" x14ac:dyDescent="0.2">
      <c r="A220" s="63"/>
      <c r="B220" s="75" t="s">
        <v>582</v>
      </c>
      <c r="C220" s="66" t="s">
        <v>368</v>
      </c>
      <c r="D220" s="173" t="s">
        <v>418</v>
      </c>
      <c r="E220" s="78">
        <v>100000</v>
      </c>
      <c r="F220" s="109">
        <v>4.4000000000000004</v>
      </c>
      <c r="G220" s="144"/>
      <c r="H220" s="78">
        <f>F220</f>
        <v>4.4000000000000004</v>
      </c>
      <c r="I220" s="78"/>
      <c r="J220" s="23"/>
    </row>
    <row r="221" spans="1:10" ht="16" x14ac:dyDescent="0.2">
      <c r="A221" s="63"/>
      <c r="B221" s="75" t="s">
        <v>582</v>
      </c>
      <c r="C221" s="66" t="s">
        <v>368</v>
      </c>
      <c r="D221" s="173" t="s">
        <v>414</v>
      </c>
      <c r="E221" s="78">
        <v>10000</v>
      </c>
      <c r="F221" s="109">
        <v>0.35</v>
      </c>
      <c r="G221" s="144"/>
      <c r="H221" s="78">
        <f>F221</f>
        <v>0.35</v>
      </c>
      <c r="I221" s="78"/>
      <c r="J221" s="23"/>
    </row>
    <row r="222" spans="1:10" ht="16" x14ac:dyDescent="0.2">
      <c r="A222" s="63"/>
      <c r="B222" s="75"/>
      <c r="C222" s="66"/>
      <c r="D222" s="173"/>
      <c r="E222" s="78"/>
      <c r="F222" s="109"/>
      <c r="G222" s="144"/>
      <c r="H222" s="78"/>
      <c r="I222" s="78"/>
      <c r="J222" s="23"/>
    </row>
    <row r="223" spans="1:10" ht="16" x14ac:dyDescent="0.2">
      <c r="A223" s="63"/>
      <c r="B223" s="75" t="s">
        <v>638</v>
      </c>
      <c r="C223" s="66" t="s">
        <v>636</v>
      </c>
      <c r="D223" s="173" t="s">
        <v>411</v>
      </c>
      <c r="E223" s="78">
        <v>100000</v>
      </c>
      <c r="F223" s="109">
        <f>H223-G223</f>
        <v>11.34</v>
      </c>
      <c r="G223" s="144">
        <v>1.26</v>
      </c>
      <c r="H223" s="78">
        <v>12.6</v>
      </c>
      <c r="I223" s="78">
        <f>SUM(H223:H226)</f>
        <v>24.73</v>
      </c>
      <c r="J223" s="23"/>
    </row>
    <row r="224" spans="1:10" ht="16" x14ac:dyDescent="0.2">
      <c r="A224" s="63"/>
      <c r="B224" s="75" t="s">
        <v>638</v>
      </c>
      <c r="C224" s="66" t="s">
        <v>636</v>
      </c>
      <c r="D224" s="173" t="s">
        <v>412</v>
      </c>
      <c r="E224" s="78">
        <v>10000</v>
      </c>
      <c r="F224" s="109">
        <v>3.42</v>
      </c>
      <c r="G224" s="144"/>
      <c r="H224" s="78">
        <f>F224</f>
        <v>3.42</v>
      </c>
      <c r="I224" s="78"/>
      <c r="J224" s="23"/>
    </row>
    <row r="225" spans="1:10" ht="16" x14ac:dyDescent="0.2">
      <c r="A225" s="63"/>
      <c r="B225" s="75" t="s">
        <v>638</v>
      </c>
      <c r="C225" s="66" t="s">
        <v>636</v>
      </c>
      <c r="D225" s="173" t="s">
        <v>413</v>
      </c>
      <c r="E225" s="78">
        <v>200000</v>
      </c>
      <c r="F225" s="78">
        <v>8.36</v>
      </c>
      <c r="G225" s="78"/>
      <c r="H225" s="78">
        <f>F225</f>
        <v>8.36</v>
      </c>
      <c r="I225" s="78"/>
      <c r="J225" s="23"/>
    </row>
    <row r="226" spans="1:10" ht="16" x14ac:dyDescent="0.2">
      <c r="A226" s="63"/>
      <c r="B226" s="75" t="s">
        <v>638</v>
      </c>
      <c r="C226" s="66" t="s">
        <v>636</v>
      </c>
      <c r="D226" s="173" t="s">
        <v>414</v>
      </c>
      <c r="E226" s="78">
        <v>10000</v>
      </c>
      <c r="F226" s="109">
        <v>0.35</v>
      </c>
      <c r="G226" s="144"/>
      <c r="H226" s="78">
        <f>F226</f>
        <v>0.35</v>
      </c>
      <c r="I226" s="78"/>
      <c r="J226" s="23"/>
    </row>
    <row r="227" spans="1:10" ht="16" x14ac:dyDescent="0.2">
      <c r="A227" s="63"/>
      <c r="B227" s="75"/>
      <c r="C227" s="66"/>
      <c r="D227" s="66"/>
      <c r="E227" s="78"/>
      <c r="F227" s="109"/>
      <c r="G227" s="144"/>
      <c r="H227" s="78"/>
      <c r="I227" s="78"/>
      <c r="J227" s="23"/>
    </row>
    <row r="228" spans="1:10" ht="16" x14ac:dyDescent="0.2">
      <c r="A228" s="63"/>
      <c r="B228" s="75" t="s">
        <v>735</v>
      </c>
      <c r="C228" s="66" t="s">
        <v>736</v>
      </c>
      <c r="D228" s="173" t="s">
        <v>411</v>
      </c>
      <c r="E228" s="78">
        <v>10000</v>
      </c>
      <c r="F228" s="109" t="s">
        <v>492</v>
      </c>
      <c r="G228" s="144">
        <v>0.53</v>
      </c>
      <c r="H228" s="78">
        <f>SUM(F228:G228)</f>
        <v>0.53</v>
      </c>
      <c r="I228" s="78">
        <f>H228</f>
        <v>0.53</v>
      </c>
      <c r="J228" s="23"/>
    </row>
    <row r="229" spans="1:10" ht="16" x14ac:dyDescent="0.2">
      <c r="A229" s="63"/>
      <c r="B229" s="75"/>
      <c r="C229" s="66"/>
      <c r="D229" s="66"/>
      <c r="E229" s="78"/>
      <c r="F229" s="109"/>
      <c r="G229" s="144"/>
      <c r="H229" s="78"/>
      <c r="I229" s="78"/>
      <c r="J229" s="23"/>
    </row>
    <row r="230" spans="1:10" ht="16" x14ac:dyDescent="0.2">
      <c r="A230" s="63"/>
      <c r="B230" s="75" t="s">
        <v>585</v>
      </c>
      <c r="C230" s="66" t="s">
        <v>378</v>
      </c>
      <c r="D230" s="66" t="s">
        <v>411</v>
      </c>
      <c r="E230" s="78">
        <v>10000</v>
      </c>
      <c r="F230" s="109">
        <v>0</v>
      </c>
      <c r="G230" s="144">
        <f>H230-F230</f>
        <v>8.02</v>
      </c>
      <c r="H230" s="78">
        <v>8.02</v>
      </c>
      <c r="I230" s="78">
        <f>H230</f>
        <v>8.02</v>
      </c>
      <c r="J230" s="23"/>
    </row>
    <row r="231" spans="1:10" ht="16" x14ac:dyDescent="0.2">
      <c r="A231" s="63"/>
      <c r="B231" s="75"/>
      <c r="C231" s="66"/>
      <c r="D231" s="66"/>
      <c r="E231" s="78"/>
      <c r="F231" s="109"/>
      <c r="G231" s="144"/>
      <c r="H231" s="78"/>
      <c r="I231" s="78"/>
      <c r="J231" s="23"/>
    </row>
    <row r="232" spans="1:10" ht="16" x14ac:dyDescent="0.2">
      <c r="A232" s="63"/>
      <c r="B232" s="75" t="s">
        <v>586</v>
      </c>
      <c r="C232" s="85" t="s">
        <v>228</v>
      </c>
      <c r="D232" s="85" t="s">
        <v>411</v>
      </c>
      <c r="E232" s="86">
        <v>10000</v>
      </c>
      <c r="F232" s="86">
        <v>0</v>
      </c>
      <c r="G232" s="78">
        <f>H232-F232</f>
        <v>0.53</v>
      </c>
      <c r="H232" s="86">
        <v>0.53</v>
      </c>
      <c r="I232" s="86">
        <f>SUM(H232:H233)</f>
        <v>0.95</v>
      </c>
      <c r="J232" s="23"/>
    </row>
    <row r="233" spans="1:10" ht="16" x14ac:dyDescent="0.2">
      <c r="A233" s="63"/>
      <c r="B233" s="75" t="s">
        <v>586</v>
      </c>
      <c r="C233" s="85" t="s">
        <v>228</v>
      </c>
      <c r="D233" s="85" t="s">
        <v>413</v>
      </c>
      <c r="E233" s="86">
        <v>10000</v>
      </c>
      <c r="F233" s="86">
        <v>0.42</v>
      </c>
      <c r="G233" s="78"/>
      <c r="H233" s="86">
        <v>0.42</v>
      </c>
      <c r="I233" s="86"/>
      <c r="J233" s="23"/>
    </row>
    <row r="234" spans="1:10" ht="16" x14ac:dyDescent="0.2">
      <c r="A234" s="63"/>
      <c r="B234" s="75"/>
      <c r="C234" s="85"/>
      <c r="D234" s="85"/>
      <c r="E234" s="86"/>
      <c r="F234" s="86"/>
      <c r="G234" s="78"/>
      <c r="H234" s="86"/>
      <c r="I234" s="86"/>
      <c r="J234" s="23"/>
    </row>
    <row r="235" spans="1:10" ht="16" x14ac:dyDescent="0.2">
      <c r="A235" s="63"/>
      <c r="B235" s="75" t="s">
        <v>719</v>
      </c>
      <c r="C235" s="85" t="s">
        <v>738</v>
      </c>
      <c r="D235" s="85" t="s">
        <v>411</v>
      </c>
      <c r="E235" s="86">
        <v>250000</v>
      </c>
      <c r="F235" s="86">
        <f>H235-G235</f>
        <v>12.72</v>
      </c>
      <c r="G235" s="78">
        <v>0.53</v>
      </c>
      <c r="H235" s="86">
        <v>13.25</v>
      </c>
      <c r="I235" s="86">
        <f>SUM(H235:H236)</f>
        <v>26.630000000000003</v>
      </c>
      <c r="J235" s="23"/>
    </row>
    <row r="236" spans="1:10" ht="16" x14ac:dyDescent="0.2">
      <c r="A236" s="63"/>
      <c r="B236" s="75" t="s">
        <v>719</v>
      </c>
      <c r="C236" s="85" t="s">
        <v>738</v>
      </c>
      <c r="D236" s="85" t="s">
        <v>413</v>
      </c>
      <c r="E236" s="86">
        <v>320000</v>
      </c>
      <c r="F236" s="86">
        <v>13.38</v>
      </c>
      <c r="G236" s="78"/>
      <c r="H236" s="86">
        <f>F236</f>
        <v>13.38</v>
      </c>
      <c r="I236" s="86"/>
      <c r="J236" s="23"/>
    </row>
    <row r="237" spans="1:10" ht="16" x14ac:dyDescent="0.2">
      <c r="A237" s="63"/>
      <c r="B237" s="75"/>
      <c r="C237" s="85"/>
      <c r="D237" s="85"/>
      <c r="E237" s="86"/>
      <c r="F237" s="251"/>
      <c r="G237" s="144"/>
      <c r="H237" s="86"/>
      <c r="I237" s="86"/>
      <c r="J237" s="23"/>
    </row>
    <row r="238" spans="1:10" ht="16" x14ac:dyDescent="0.2">
      <c r="A238" s="63"/>
      <c r="B238" s="75" t="s">
        <v>587</v>
      </c>
      <c r="C238" s="85" t="s">
        <v>507</v>
      </c>
      <c r="D238" s="85" t="s">
        <v>411</v>
      </c>
      <c r="E238" s="86">
        <v>10000</v>
      </c>
      <c r="F238" s="251">
        <v>0</v>
      </c>
      <c r="G238" s="144">
        <f>H238-F238</f>
        <v>3.08</v>
      </c>
      <c r="H238" s="86">
        <v>3.08</v>
      </c>
      <c r="I238" s="86">
        <f>SUM(H238:H242)</f>
        <v>4.4700000000000006</v>
      </c>
      <c r="J238" s="23"/>
    </row>
    <row r="239" spans="1:10" ht="16" x14ac:dyDescent="0.2">
      <c r="A239" s="63"/>
      <c r="B239" s="75" t="s">
        <v>587</v>
      </c>
      <c r="C239" s="85" t="s">
        <v>507</v>
      </c>
      <c r="D239" s="85" t="s">
        <v>412</v>
      </c>
      <c r="E239" s="86">
        <v>2000</v>
      </c>
      <c r="F239" s="251">
        <v>0.68</v>
      </c>
      <c r="G239" s="144"/>
      <c r="H239" s="86">
        <f>F239</f>
        <v>0.68</v>
      </c>
      <c r="I239" s="86"/>
      <c r="J239" s="23"/>
    </row>
    <row r="240" spans="1:10" ht="16" x14ac:dyDescent="0.2">
      <c r="A240" s="63"/>
      <c r="B240" s="75" t="s">
        <v>587</v>
      </c>
      <c r="C240" s="85" t="s">
        <v>507</v>
      </c>
      <c r="D240" s="85" t="s">
        <v>413</v>
      </c>
      <c r="E240" s="86">
        <v>10000</v>
      </c>
      <c r="F240" s="251">
        <v>0.42</v>
      </c>
      <c r="G240" s="144"/>
      <c r="H240" s="86">
        <f>F240</f>
        <v>0.42</v>
      </c>
      <c r="I240" s="86"/>
      <c r="J240" s="23"/>
    </row>
    <row r="241" spans="1:10" ht="16" x14ac:dyDescent="0.2">
      <c r="A241" s="63"/>
      <c r="B241" s="75" t="s">
        <v>587</v>
      </c>
      <c r="C241" s="85" t="s">
        <v>507</v>
      </c>
      <c r="D241" s="85" t="s">
        <v>418</v>
      </c>
      <c r="E241" s="86">
        <v>5000</v>
      </c>
      <c r="F241" s="86">
        <v>0.22</v>
      </c>
      <c r="G241" s="78"/>
      <c r="H241" s="86">
        <f>F241</f>
        <v>0.22</v>
      </c>
      <c r="I241" s="86"/>
      <c r="J241" s="23"/>
    </row>
    <row r="242" spans="1:10" ht="16" x14ac:dyDescent="0.2">
      <c r="A242" s="63"/>
      <c r="B242" s="75" t="s">
        <v>587</v>
      </c>
      <c r="C242" s="85" t="s">
        <v>507</v>
      </c>
      <c r="D242" s="85" t="s">
        <v>414</v>
      </c>
      <c r="E242" s="86">
        <v>2000</v>
      </c>
      <c r="F242" s="251">
        <v>7.0000000000000007E-2</v>
      </c>
      <c r="G242" s="144"/>
      <c r="H242" s="86">
        <f>F242</f>
        <v>7.0000000000000007E-2</v>
      </c>
      <c r="I242" s="86"/>
      <c r="J242" s="23"/>
    </row>
    <row r="243" spans="1:10" ht="16" x14ac:dyDescent="0.2">
      <c r="A243" s="63"/>
      <c r="B243" s="75"/>
      <c r="C243" s="85"/>
      <c r="D243" s="85"/>
      <c r="E243" s="86"/>
      <c r="F243" s="251"/>
      <c r="G243" s="242"/>
      <c r="H243" s="86"/>
      <c r="I243" s="86"/>
      <c r="J243" s="23"/>
    </row>
    <row r="244" spans="1:10" ht="16" x14ac:dyDescent="0.2">
      <c r="A244" s="63"/>
      <c r="B244" s="75" t="s">
        <v>588</v>
      </c>
      <c r="C244" s="66" t="s">
        <v>84</v>
      </c>
      <c r="D244" s="66" t="s">
        <v>411</v>
      </c>
      <c r="E244" s="78">
        <v>10000</v>
      </c>
      <c r="F244" s="109">
        <v>0</v>
      </c>
      <c r="G244" s="144">
        <f>H244-F244</f>
        <v>0.91</v>
      </c>
      <c r="H244" s="78">
        <v>0.91</v>
      </c>
      <c r="I244" s="78">
        <f>SUM(H244:H246)</f>
        <v>2.0100000000000002</v>
      </c>
      <c r="J244" s="211"/>
    </row>
    <row r="245" spans="1:10" ht="16" x14ac:dyDescent="0.2">
      <c r="A245" s="63"/>
      <c r="B245" s="75" t="s">
        <v>588</v>
      </c>
      <c r="C245" s="66" t="s">
        <v>84</v>
      </c>
      <c r="D245" s="66" t="s">
        <v>412</v>
      </c>
      <c r="E245" s="78">
        <v>2000</v>
      </c>
      <c r="F245" s="109">
        <v>0.68</v>
      </c>
      <c r="G245" s="144"/>
      <c r="H245" s="78">
        <v>0.68</v>
      </c>
      <c r="I245" s="78"/>
      <c r="J245" s="211"/>
    </row>
    <row r="246" spans="1:10" ht="16" x14ac:dyDescent="0.2">
      <c r="A246" s="63"/>
      <c r="B246" s="75" t="s">
        <v>588</v>
      </c>
      <c r="C246" s="66" t="s">
        <v>84</v>
      </c>
      <c r="D246" s="66" t="s">
        <v>413</v>
      </c>
      <c r="E246" s="78">
        <v>10000</v>
      </c>
      <c r="F246" s="109">
        <v>0.42</v>
      </c>
      <c r="G246" s="144"/>
      <c r="H246" s="78">
        <f>F246</f>
        <v>0.42</v>
      </c>
      <c r="I246" s="78"/>
      <c r="J246" s="23"/>
    </row>
    <row r="247" spans="1:10" ht="16" x14ac:dyDescent="0.2">
      <c r="A247" s="63"/>
      <c r="B247" s="75"/>
      <c r="C247" s="66"/>
      <c r="D247" s="66"/>
      <c r="E247" s="78"/>
      <c r="F247" s="109"/>
      <c r="G247" s="144"/>
      <c r="H247" s="78"/>
      <c r="I247" s="78"/>
      <c r="J247" s="23"/>
    </row>
    <row r="248" spans="1:10" ht="16" x14ac:dyDescent="0.2">
      <c r="A248" s="63"/>
      <c r="B248" s="75" t="s">
        <v>589</v>
      </c>
      <c r="C248" s="66" t="s">
        <v>60</v>
      </c>
      <c r="D248" s="66" t="s">
        <v>411</v>
      </c>
      <c r="E248" s="78">
        <v>10000</v>
      </c>
      <c r="F248" s="109">
        <v>0</v>
      </c>
      <c r="G248" s="144">
        <f>H248-F248</f>
        <v>8.02</v>
      </c>
      <c r="H248" s="78">
        <v>8.02</v>
      </c>
      <c r="I248" s="78">
        <f>H248</f>
        <v>8.02</v>
      </c>
      <c r="J248" s="211"/>
    </row>
    <row r="249" spans="1:10" ht="16" x14ac:dyDescent="0.2">
      <c r="A249" s="63"/>
      <c r="B249" s="75"/>
      <c r="C249" s="66"/>
      <c r="D249" s="66"/>
      <c r="E249" s="78"/>
      <c r="F249" s="109"/>
      <c r="G249" s="144"/>
      <c r="H249" s="78"/>
      <c r="I249" s="78"/>
      <c r="J249" s="211"/>
    </row>
    <row r="250" spans="1:10" ht="16" x14ac:dyDescent="0.2">
      <c r="A250" s="63"/>
      <c r="B250" s="75" t="s">
        <v>782</v>
      </c>
      <c r="C250" s="66" t="s">
        <v>783</v>
      </c>
      <c r="D250" s="66" t="s">
        <v>411</v>
      </c>
      <c r="E250" s="78">
        <v>10000</v>
      </c>
      <c r="F250" s="78">
        <v>0</v>
      </c>
      <c r="G250" s="78">
        <v>0.53</v>
      </c>
      <c r="H250" s="78">
        <f>SUM(F250:G250)</f>
        <v>0.53</v>
      </c>
      <c r="I250" s="78">
        <f>SUM(H250:H251)</f>
        <v>0.95</v>
      </c>
      <c r="J250" s="211"/>
    </row>
    <row r="251" spans="1:10" ht="16" x14ac:dyDescent="0.2">
      <c r="A251" s="63"/>
      <c r="B251" s="75" t="s">
        <v>782</v>
      </c>
      <c r="C251" s="66" t="s">
        <v>783</v>
      </c>
      <c r="D251" s="66" t="s">
        <v>413</v>
      </c>
      <c r="E251" s="78">
        <v>10000</v>
      </c>
      <c r="F251" s="78">
        <v>0.42</v>
      </c>
      <c r="G251" s="78"/>
      <c r="H251" s="78">
        <f>F251</f>
        <v>0.42</v>
      </c>
      <c r="I251" s="78"/>
      <c r="J251" s="211"/>
    </row>
    <row r="252" spans="1:10" ht="16" x14ac:dyDescent="0.2">
      <c r="A252" s="63"/>
      <c r="B252" s="75"/>
      <c r="C252" s="66"/>
      <c r="D252" s="66"/>
      <c r="E252" s="78"/>
      <c r="F252" s="78"/>
      <c r="G252" s="78"/>
      <c r="H252" s="78"/>
      <c r="I252" s="78"/>
      <c r="J252" s="211"/>
    </row>
    <row r="253" spans="1:10" ht="16" x14ac:dyDescent="0.2">
      <c r="A253" s="63"/>
      <c r="B253" s="75" t="s">
        <v>819</v>
      </c>
      <c r="C253" s="66" t="s">
        <v>815</v>
      </c>
      <c r="D253" s="66" t="s">
        <v>411</v>
      </c>
      <c r="E253" s="78">
        <v>10000</v>
      </c>
      <c r="F253" s="78">
        <f>H253-G253</f>
        <v>0</v>
      </c>
      <c r="G253" s="78">
        <v>0.53</v>
      </c>
      <c r="H253" s="78">
        <v>0.53</v>
      </c>
      <c r="I253" s="78">
        <f>SUM(H253:H254)</f>
        <v>0.95</v>
      </c>
      <c r="J253" s="211"/>
    </row>
    <row r="254" spans="1:10" ht="16" x14ac:dyDescent="0.2">
      <c r="A254" s="63"/>
      <c r="B254" s="75" t="s">
        <v>819</v>
      </c>
      <c r="C254" s="66" t="s">
        <v>815</v>
      </c>
      <c r="D254" s="66" t="s">
        <v>413</v>
      </c>
      <c r="E254" s="78">
        <v>10000</v>
      </c>
      <c r="F254" s="78">
        <v>0.42</v>
      </c>
      <c r="G254" s="78"/>
      <c r="H254" s="78">
        <v>0.42</v>
      </c>
      <c r="I254" s="78"/>
      <c r="J254" s="211"/>
    </row>
    <row r="255" spans="1:10" ht="16" x14ac:dyDescent="0.2">
      <c r="A255" s="63"/>
      <c r="B255" s="75"/>
      <c r="C255" s="66"/>
      <c r="D255" s="66"/>
      <c r="E255" s="78"/>
      <c r="F255" s="78"/>
      <c r="G255" s="78"/>
      <c r="H255" s="78"/>
      <c r="I255" s="78"/>
      <c r="J255" s="23"/>
    </row>
    <row r="256" spans="1:10" ht="16" x14ac:dyDescent="0.2">
      <c r="A256" s="63"/>
      <c r="B256" s="75" t="s">
        <v>425</v>
      </c>
      <c r="C256" s="66" t="s">
        <v>426</v>
      </c>
      <c r="D256" s="66" t="s">
        <v>411</v>
      </c>
      <c r="E256" s="78">
        <v>10000</v>
      </c>
      <c r="F256" s="109">
        <v>0</v>
      </c>
      <c r="G256" s="144">
        <v>0.91</v>
      </c>
      <c r="H256" s="78">
        <f>SUM(F256:G256)</f>
        <v>0.91</v>
      </c>
      <c r="I256" s="78">
        <f>SUM(H256:H257)</f>
        <v>1.33</v>
      </c>
      <c r="J256" s="23"/>
    </row>
    <row r="257" spans="1:10" ht="16" x14ac:dyDescent="0.2">
      <c r="A257" s="63"/>
      <c r="B257" s="75" t="s">
        <v>425</v>
      </c>
      <c r="C257" s="66" t="s">
        <v>426</v>
      </c>
      <c r="D257" s="66" t="s">
        <v>413</v>
      </c>
      <c r="E257" s="78">
        <v>10000</v>
      </c>
      <c r="F257" s="109">
        <v>0.42</v>
      </c>
      <c r="G257" s="144"/>
      <c r="H257" s="78">
        <f>F257</f>
        <v>0.42</v>
      </c>
      <c r="I257" s="78"/>
      <c r="J257" s="23"/>
    </row>
    <row r="258" spans="1:10" ht="16" x14ac:dyDescent="0.2">
      <c r="A258" s="63"/>
      <c r="B258" s="75"/>
      <c r="C258" s="66"/>
      <c r="D258" s="66"/>
      <c r="E258" s="78"/>
      <c r="F258" s="109"/>
      <c r="G258" s="144"/>
      <c r="H258" s="78"/>
      <c r="I258" s="78"/>
    </row>
    <row r="259" spans="1:10" ht="16" x14ac:dyDescent="0.2">
      <c r="A259" s="63"/>
      <c r="B259" s="75" t="s">
        <v>786</v>
      </c>
      <c r="C259" s="66" t="s">
        <v>787</v>
      </c>
      <c r="D259" s="66" t="s">
        <v>411</v>
      </c>
      <c r="E259" s="78">
        <v>10000</v>
      </c>
      <c r="F259" s="109">
        <v>0</v>
      </c>
      <c r="G259" s="144">
        <v>0.66</v>
      </c>
      <c r="H259" s="78">
        <f>SUM(F259:G259)</f>
        <v>0.66</v>
      </c>
      <c r="I259" s="78">
        <f>SUM(H259:H261)</f>
        <v>1.52</v>
      </c>
      <c r="J259" s="23"/>
    </row>
    <row r="260" spans="1:10" ht="16" x14ac:dyDescent="0.2">
      <c r="A260" s="63"/>
      <c r="B260" s="75" t="s">
        <v>786</v>
      </c>
      <c r="C260" s="66" t="s">
        <v>787</v>
      </c>
      <c r="D260" s="66" t="s">
        <v>413</v>
      </c>
      <c r="E260" s="78">
        <v>10000</v>
      </c>
      <c r="F260" s="109">
        <v>0.42</v>
      </c>
      <c r="G260" s="144"/>
      <c r="H260" s="78">
        <f>F260</f>
        <v>0.42</v>
      </c>
      <c r="I260" s="78"/>
      <c r="J260" s="23"/>
    </row>
    <row r="261" spans="1:10" ht="16" x14ac:dyDescent="0.2">
      <c r="A261" s="63"/>
      <c r="B261" s="75" t="s">
        <v>786</v>
      </c>
      <c r="C261" s="66" t="s">
        <v>787</v>
      </c>
      <c r="D261" s="66" t="s">
        <v>418</v>
      </c>
      <c r="E261" s="78">
        <v>10000</v>
      </c>
      <c r="F261" s="109">
        <v>0.44</v>
      </c>
      <c r="G261" s="144"/>
      <c r="H261" s="78">
        <f>F261</f>
        <v>0.44</v>
      </c>
      <c r="I261" s="78"/>
      <c r="J261" s="23"/>
    </row>
    <row r="262" spans="1:10" ht="16" x14ac:dyDescent="0.2">
      <c r="A262" s="63"/>
      <c r="B262" s="75"/>
      <c r="C262" s="66"/>
      <c r="D262" s="66"/>
      <c r="E262" s="78"/>
      <c r="F262" s="78"/>
      <c r="G262" s="78"/>
      <c r="H262" s="78"/>
      <c r="I262" s="78"/>
      <c r="J262" s="23"/>
    </row>
    <row r="263" spans="1:10" ht="16" x14ac:dyDescent="0.2">
      <c r="A263" s="63"/>
      <c r="B263" s="290">
        <v>2235</v>
      </c>
      <c r="C263" s="66" t="s">
        <v>527</v>
      </c>
      <c r="D263" s="66" t="s">
        <v>411</v>
      </c>
      <c r="E263" s="78">
        <v>10000</v>
      </c>
      <c r="F263" s="78">
        <v>0</v>
      </c>
      <c r="G263" s="78">
        <f>H263-F263</f>
        <v>2.0099999999999998</v>
      </c>
      <c r="H263" s="78">
        <v>2.0099999999999998</v>
      </c>
      <c r="I263" s="78">
        <f>SUM(H263:H268)</f>
        <v>4.8199999999999994</v>
      </c>
      <c r="J263" s="23"/>
    </row>
    <row r="264" spans="1:10" ht="16" x14ac:dyDescent="0.2">
      <c r="A264" s="63"/>
      <c r="B264" s="290" t="s">
        <v>535</v>
      </c>
      <c r="C264" s="66" t="s">
        <v>527</v>
      </c>
      <c r="D264" s="66" t="s">
        <v>417</v>
      </c>
      <c r="E264" s="78">
        <v>5000</v>
      </c>
      <c r="F264" s="78">
        <v>1.42</v>
      </c>
      <c r="G264" s="78"/>
      <c r="H264" s="78">
        <f>F264</f>
        <v>1.42</v>
      </c>
      <c r="I264" s="78"/>
      <c r="J264" s="23"/>
    </row>
    <row r="265" spans="1:10" ht="16" x14ac:dyDescent="0.2">
      <c r="A265" s="63"/>
      <c r="B265" s="290" t="s">
        <v>535</v>
      </c>
      <c r="C265" s="66" t="s">
        <v>527</v>
      </c>
      <c r="D265" s="66" t="s">
        <v>412</v>
      </c>
      <c r="E265" s="78">
        <v>2000</v>
      </c>
      <c r="F265" s="78">
        <v>0.68</v>
      </c>
      <c r="G265" s="78"/>
      <c r="H265" s="78">
        <f>F265</f>
        <v>0.68</v>
      </c>
      <c r="I265" s="78"/>
      <c r="J265" s="23"/>
    </row>
    <row r="266" spans="1:10" ht="16" x14ac:dyDescent="0.2">
      <c r="A266" s="63"/>
      <c r="B266" s="290" t="s">
        <v>535</v>
      </c>
      <c r="C266" s="66" t="s">
        <v>527</v>
      </c>
      <c r="D266" s="66" t="s">
        <v>413</v>
      </c>
      <c r="E266" s="78">
        <v>10000</v>
      </c>
      <c r="F266" s="78">
        <v>0.42</v>
      </c>
      <c r="G266" s="78"/>
      <c r="H266" s="78">
        <f>F266</f>
        <v>0.42</v>
      </c>
      <c r="I266" s="78"/>
      <c r="J266" s="23"/>
    </row>
    <row r="267" spans="1:10" ht="16" x14ac:dyDescent="0.2">
      <c r="A267" s="63"/>
      <c r="B267" s="290" t="s">
        <v>535</v>
      </c>
      <c r="C267" s="66" t="s">
        <v>527</v>
      </c>
      <c r="D267" s="66" t="s">
        <v>418</v>
      </c>
      <c r="E267" s="78">
        <v>5000</v>
      </c>
      <c r="F267" s="78">
        <v>0.22</v>
      </c>
      <c r="G267" s="78"/>
      <c r="H267" s="78">
        <f>F267</f>
        <v>0.22</v>
      </c>
      <c r="I267" s="78"/>
      <c r="J267" s="23"/>
    </row>
    <row r="268" spans="1:10" ht="16" x14ac:dyDescent="0.2">
      <c r="A268" s="63"/>
      <c r="B268" s="290" t="s">
        <v>535</v>
      </c>
      <c r="C268" s="66" t="s">
        <v>527</v>
      </c>
      <c r="D268" s="66" t="s">
        <v>414</v>
      </c>
      <c r="E268" s="78">
        <v>2000</v>
      </c>
      <c r="F268" s="78">
        <v>7.0000000000000007E-2</v>
      </c>
      <c r="G268" s="78"/>
      <c r="H268" s="78">
        <f>F268</f>
        <v>7.0000000000000007E-2</v>
      </c>
      <c r="I268" s="78"/>
      <c r="J268" s="23"/>
    </row>
    <row r="269" spans="1:10" ht="16" x14ac:dyDescent="0.2">
      <c r="A269" s="63"/>
      <c r="B269" s="23"/>
      <c r="C269" s="66"/>
      <c r="D269" s="66"/>
      <c r="E269" s="78"/>
      <c r="F269" s="78"/>
      <c r="G269" s="78"/>
      <c r="H269" s="78"/>
      <c r="I269" s="78"/>
      <c r="J269" s="23"/>
    </row>
    <row r="270" spans="1:10" ht="16" x14ac:dyDescent="0.2">
      <c r="A270" s="63"/>
      <c r="B270" s="275">
        <v>2245</v>
      </c>
      <c r="C270" s="66" t="s">
        <v>639</v>
      </c>
      <c r="D270" s="66" t="s">
        <v>411</v>
      </c>
      <c r="E270" s="78">
        <v>10000</v>
      </c>
      <c r="F270" s="78">
        <v>0</v>
      </c>
      <c r="G270" s="78">
        <v>3.08</v>
      </c>
      <c r="H270" s="78">
        <f>F270+G270</f>
        <v>3.08</v>
      </c>
      <c r="I270" s="78">
        <f>SUM(H270:H271)</f>
        <v>3.5</v>
      </c>
      <c r="J270" s="23"/>
    </row>
    <row r="271" spans="1:10" ht="16" x14ac:dyDescent="0.2">
      <c r="A271" s="63"/>
      <c r="B271" s="275">
        <v>2245</v>
      </c>
      <c r="C271" s="66" t="s">
        <v>639</v>
      </c>
      <c r="D271" s="66" t="s">
        <v>413</v>
      </c>
      <c r="E271" s="78">
        <v>10000</v>
      </c>
      <c r="F271" s="78">
        <v>0.42</v>
      </c>
      <c r="G271" s="78"/>
      <c r="H271" s="78">
        <f>F271</f>
        <v>0.42</v>
      </c>
      <c r="I271" s="78"/>
      <c r="J271" s="23"/>
    </row>
    <row r="272" spans="1:10" ht="16" x14ac:dyDescent="0.2">
      <c r="A272" s="63"/>
      <c r="B272" s="275"/>
      <c r="C272" s="66"/>
      <c r="D272" s="66"/>
      <c r="E272" s="78"/>
      <c r="F272" s="78"/>
      <c r="G272" s="78"/>
      <c r="H272" s="78"/>
      <c r="I272" s="78"/>
      <c r="J272" s="23"/>
    </row>
    <row r="273" spans="1:10" ht="16" x14ac:dyDescent="0.2">
      <c r="A273" s="63"/>
      <c r="B273" s="275">
        <v>2281</v>
      </c>
      <c r="C273" s="66" t="s">
        <v>773</v>
      </c>
      <c r="D273" s="66" t="s">
        <v>411</v>
      </c>
      <c r="E273" s="78">
        <v>40000</v>
      </c>
      <c r="F273" s="78">
        <v>24.06</v>
      </c>
      <c r="G273" s="78">
        <f>H273-F273</f>
        <v>8.02</v>
      </c>
      <c r="H273" s="78">
        <v>32.08</v>
      </c>
      <c r="I273" s="78">
        <f>SUM(H273:H276)</f>
        <v>47.49</v>
      </c>
      <c r="J273" s="23"/>
    </row>
    <row r="274" spans="1:10" ht="16" x14ac:dyDescent="0.2">
      <c r="A274" s="63"/>
      <c r="B274" s="275">
        <v>2281</v>
      </c>
      <c r="C274" s="66" t="s">
        <v>773</v>
      </c>
      <c r="D274" s="66" t="s">
        <v>417</v>
      </c>
      <c r="E274" s="78">
        <v>10000</v>
      </c>
      <c r="F274" s="78">
        <v>11.57</v>
      </c>
      <c r="G274" s="78"/>
      <c r="H274" s="78">
        <f>F274</f>
        <v>11.57</v>
      </c>
      <c r="I274" s="78"/>
      <c r="J274" s="23"/>
    </row>
    <row r="275" spans="1:10" ht="16" x14ac:dyDescent="0.2">
      <c r="A275" s="63"/>
      <c r="B275" s="275">
        <v>2281</v>
      </c>
      <c r="C275" s="66" t="s">
        <v>773</v>
      </c>
      <c r="D275" s="66" t="s">
        <v>412</v>
      </c>
      <c r="E275" s="78">
        <v>10000</v>
      </c>
      <c r="F275" s="78">
        <v>3.42</v>
      </c>
      <c r="G275" s="78"/>
      <c r="H275" s="78">
        <f>F275</f>
        <v>3.42</v>
      </c>
      <c r="I275" s="78"/>
      <c r="J275" s="23"/>
    </row>
    <row r="276" spans="1:10" ht="16" x14ac:dyDescent="0.2">
      <c r="A276" s="63"/>
      <c r="B276" s="275">
        <v>2281</v>
      </c>
      <c r="C276" s="66" t="s">
        <v>773</v>
      </c>
      <c r="D276" s="66" t="s">
        <v>413</v>
      </c>
      <c r="E276" s="78">
        <v>10000</v>
      </c>
      <c r="F276" s="78">
        <v>0.42</v>
      </c>
      <c r="G276" s="78"/>
      <c r="H276" s="78">
        <f>F276</f>
        <v>0.42</v>
      </c>
      <c r="I276" s="78"/>
      <c r="J276" s="23"/>
    </row>
    <row r="277" spans="1:10" ht="16" x14ac:dyDescent="0.2">
      <c r="A277" s="63"/>
      <c r="B277" s="75"/>
      <c r="C277" s="66"/>
      <c r="D277" s="66"/>
      <c r="E277" s="78"/>
      <c r="F277" s="78"/>
      <c r="G277" s="78"/>
      <c r="H277" s="78"/>
      <c r="I277" s="78"/>
      <c r="J277" s="23"/>
    </row>
    <row r="278" spans="1:10" ht="16" x14ac:dyDescent="0.2">
      <c r="A278" s="63"/>
      <c r="B278" s="75" t="s">
        <v>591</v>
      </c>
      <c r="C278" s="66" t="s">
        <v>367</v>
      </c>
      <c r="D278" s="66" t="s">
        <v>411</v>
      </c>
      <c r="E278" s="78">
        <v>10000</v>
      </c>
      <c r="F278" s="109">
        <v>0</v>
      </c>
      <c r="G278" s="144">
        <f>H278-F278</f>
        <v>5.0199999999999996</v>
      </c>
      <c r="H278" s="78">
        <v>5.0199999999999996</v>
      </c>
      <c r="I278" s="78">
        <f>SUM(H278:H281)</f>
        <v>10.879999999999999</v>
      </c>
      <c r="J278" s="23"/>
    </row>
    <row r="279" spans="1:10" ht="16" x14ac:dyDescent="0.2">
      <c r="A279" s="63"/>
      <c r="B279" s="75" t="s">
        <v>591</v>
      </c>
      <c r="C279" s="66" t="s">
        <v>367</v>
      </c>
      <c r="D279" s="66" t="s">
        <v>412</v>
      </c>
      <c r="E279" s="78">
        <v>10000</v>
      </c>
      <c r="F279" s="109">
        <v>3.42</v>
      </c>
      <c r="G279" s="144"/>
      <c r="H279" s="78">
        <f>F279</f>
        <v>3.42</v>
      </c>
      <c r="I279" s="78"/>
      <c r="J279" s="23"/>
    </row>
    <row r="280" spans="1:10" ht="16" x14ac:dyDescent="0.2">
      <c r="A280" s="63"/>
      <c r="B280" s="75" t="s">
        <v>591</v>
      </c>
      <c r="C280" s="66" t="s">
        <v>367</v>
      </c>
      <c r="D280" s="66" t="s">
        <v>413</v>
      </c>
      <c r="E280" s="78">
        <v>50000</v>
      </c>
      <c r="F280" s="109">
        <v>2.09</v>
      </c>
      <c r="G280" s="144"/>
      <c r="H280" s="78">
        <f>F280</f>
        <v>2.09</v>
      </c>
      <c r="I280" s="78"/>
      <c r="J280" s="23"/>
    </row>
    <row r="281" spans="1:10" ht="16" x14ac:dyDescent="0.2">
      <c r="A281" s="63"/>
      <c r="B281" s="75" t="s">
        <v>591</v>
      </c>
      <c r="C281" s="66" t="s">
        <v>367</v>
      </c>
      <c r="D281" s="66" t="s">
        <v>414</v>
      </c>
      <c r="E281" s="78">
        <v>10000</v>
      </c>
      <c r="F281" s="109">
        <v>0.35</v>
      </c>
      <c r="G281" s="144"/>
      <c r="H281" s="78">
        <f>F281</f>
        <v>0.35</v>
      </c>
      <c r="I281" s="78"/>
      <c r="J281" s="23"/>
    </row>
    <row r="282" spans="1:10" ht="16" x14ac:dyDescent="0.2">
      <c r="A282" s="63"/>
      <c r="B282" s="75"/>
      <c r="C282" s="66"/>
      <c r="D282" s="173"/>
      <c r="E282" s="78"/>
      <c r="F282" s="109"/>
      <c r="G282" s="144"/>
      <c r="H282" s="78"/>
      <c r="I282" s="78"/>
      <c r="J282" s="23"/>
    </row>
    <row r="283" spans="1:10" s="362" customFormat="1" ht="16" x14ac:dyDescent="0.2">
      <c r="A283" s="359"/>
      <c r="B283" s="363" t="s">
        <v>839</v>
      </c>
      <c r="C283" s="364" t="s">
        <v>840</v>
      </c>
      <c r="D283" s="364" t="s">
        <v>411</v>
      </c>
      <c r="E283" s="360">
        <v>10000</v>
      </c>
      <c r="F283" s="360">
        <v>3.08</v>
      </c>
      <c r="G283" s="360"/>
      <c r="H283" s="360"/>
      <c r="I283" s="360">
        <v>3.08</v>
      </c>
      <c r="J283" s="361" t="s">
        <v>849</v>
      </c>
    </row>
    <row r="284" spans="1:10" ht="16" x14ac:dyDescent="0.2">
      <c r="A284" s="63"/>
      <c r="B284" s="75"/>
      <c r="C284" s="70"/>
      <c r="D284" s="173"/>
      <c r="E284" s="130"/>
      <c r="F284" s="111"/>
      <c r="G284" s="192"/>
      <c r="H284" s="130"/>
      <c r="I284" s="130"/>
      <c r="J284" s="23"/>
    </row>
    <row r="285" spans="1:10" ht="16" x14ac:dyDescent="0.2">
      <c r="A285" s="63"/>
      <c r="B285" s="75" t="s">
        <v>593</v>
      </c>
      <c r="C285" s="70" t="s">
        <v>374</v>
      </c>
      <c r="D285" s="70" t="s">
        <v>411</v>
      </c>
      <c r="E285" s="130">
        <v>10000</v>
      </c>
      <c r="F285" s="111">
        <v>0</v>
      </c>
      <c r="G285" s="144">
        <f>H285-F285</f>
        <v>5.0199999999999996</v>
      </c>
      <c r="H285" s="130">
        <v>5.0199999999999996</v>
      </c>
      <c r="I285" s="130">
        <f>H285</f>
        <v>5.0199999999999996</v>
      </c>
      <c r="J285" s="23"/>
    </row>
    <row r="286" spans="1:10" ht="16" x14ac:dyDescent="0.2">
      <c r="A286" s="63"/>
      <c r="B286" s="75"/>
      <c r="C286" s="70"/>
      <c r="D286" s="70"/>
      <c r="E286" s="130"/>
      <c r="F286" s="111"/>
      <c r="G286" s="144"/>
      <c r="H286" s="130"/>
      <c r="I286" s="130"/>
      <c r="J286" s="23"/>
    </row>
    <row r="287" spans="1:10" ht="16" x14ac:dyDescent="0.2">
      <c r="A287" s="63"/>
      <c r="B287" s="75" t="s">
        <v>802</v>
      </c>
      <c r="C287" s="70" t="s">
        <v>803</v>
      </c>
      <c r="D287" s="70" t="s">
        <v>411</v>
      </c>
      <c r="E287" s="130">
        <v>10000</v>
      </c>
      <c r="F287" s="111">
        <v>0</v>
      </c>
      <c r="G287" s="144">
        <f>H287-F287</f>
        <v>8.02</v>
      </c>
      <c r="H287" s="130">
        <v>8.02</v>
      </c>
      <c r="I287" s="130">
        <f>SUM(H287:H288)</f>
        <v>8.44</v>
      </c>
      <c r="J287" s="23"/>
    </row>
    <row r="288" spans="1:10" ht="16" x14ac:dyDescent="0.2">
      <c r="A288" s="63"/>
      <c r="B288" s="75" t="s">
        <v>802</v>
      </c>
      <c r="C288" s="70" t="s">
        <v>803</v>
      </c>
      <c r="D288" s="70" t="s">
        <v>413</v>
      </c>
      <c r="E288" s="130">
        <v>10000</v>
      </c>
      <c r="F288" s="111">
        <v>0.42</v>
      </c>
      <c r="G288" s="144"/>
      <c r="H288" s="130">
        <v>0.42</v>
      </c>
      <c r="I288" s="130"/>
      <c r="J288" s="23"/>
    </row>
    <row r="289" spans="1:10" ht="16" x14ac:dyDescent="0.2">
      <c r="A289" s="63"/>
      <c r="B289" s="75"/>
      <c r="C289" s="70"/>
      <c r="D289" s="70"/>
      <c r="E289" s="130"/>
      <c r="F289" s="130"/>
      <c r="G289" s="78"/>
      <c r="H289" s="130"/>
      <c r="I289" s="130"/>
      <c r="J289" s="23"/>
    </row>
    <row r="290" spans="1:10" ht="16" x14ac:dyDescent="0.2">
      <c r="A290" s="63"/>
      <c r="B290" s="75" t="s">
        <v>759</v>
      </c>
      <c r="C290" s="70" t="s">
        <v>753</v>
      </c>
      <c r="D290" s="70" t="s">
        <v>411</v>
      </c>
      <c r="E290" s="130">
        <v>10000</v>
      </c>
      <c r="F290" s="111">
        <v>0</v>
      </c>
      <c r="G290" s="144">
        <v>0.53</v>
      </c>
      <c r="H290" s="130">
        <f>SUM(F290:G290)</f>
        <v>0.53</v>
      </c>
      <c r="I290" s="130">
        <f>SUM(H290:H291)</f>
        <v>0.95</v>
      </c>
      <c r="J290" s="23"/>
    </row>
    <row r="291" spans="1:10" ht="16" x14ac:dyDescent="0.2">
      <c r="A291" s="63"/>
      <c r="B291" s="75" t="s">
        <v>759</v>
      </c>
      <c r="C291" s="70" t="s">
        <v>753</v>
      </c>
      <c r="D291" s="70" t="s">
        <v>413</v>
      </c>
      <c r="E291" s="130">
        <v>10000</v>
      </c>
      <c r="F291" s="111">
        <v>0.42</v>
      </c>
      <c r="G291" s="144"/>
      <c r="H291" s="130">
        <v>0.42</v>
      </c>
      <c r="I291" s="130"/>
      <c r="J291" s="23"/>
    </row>
    <row r="292" spans="1:10" ht="16" x14ac:dyDescent="0.2">
      <c r="A292" s="63"/>
      <c r="B292" s="75"/>
      <c r="C292" s="70"/>
      <c r="D292" s="70"/>
      <c r="E292" s="130"/>
      <c r="F292" s="130"/>
      <c r="G292" s="78"/>
      <c r="H292" s="130"/>
      <c r="I292" s="130"/>
      <c r="J292" s="23"/>
    </row>
    <row r="293" spans="1:10" ht="16" x14ac:dyDescent="0.2">
      <c r="A293" s="63"/>
      <c r="B293" s="75" t="s">
        <v>642</v>
      </c>
      <c r="C293" s="70" t="s">
        <v>641</v>
      </c>
      <c r="D293" s="70" t="s">
        <v>411</v>
      </c>
      <c r="E293" s="130">
        <v>40000</v>
      </c>
      <c r="F293" s="111">
        <f>H293-G293</f>
        <v>1.98</v>
      </c>
      <c r="G293" s="144">
        <v>0.66</v>
      </c>
      <c r="H293" s="130">
        <v>2.64</v>
      </c>
      <c r="I293" s="130">
        <f>SUM(H293:H294)</f>
        <v>5.98</v>
      </c>
      <c r="J293" s="23"/>
    </row>
    <row r="294" spans="1:10" ht="16" x14ac:dyDescent="0.2">
      <c r="A294" s="63"/>
      <c r="B294" s="75" t="s">
        <v>642</v>
      </c>
      <c r="C294" s="70" t="s">
        <v>641</v>
      </c>
      <c r="D294" s="70" t="s">
        <v>413</v>
      </c>
      <c r="E294" s="130">
        <v>80000</v>
      </c>
      <c r="F294" s="130">
        <v>3.34</v>
      </c>
      <c r="G294" s="78"/>
      <c r="H294" s="130">
        <f>F294</f>
        <v>3.34</v>
      </c>
      <c r="I294" s="130"/>
      <c r="J294" s="23"/>
    </row>
    <row r="295" spans="1:10" ht="16" x14ac:dyDescent="0.2">
      <c r="A295" s="63"/>
      <c r="B295" s="75"/>
      <c r="C295" s="70"/>
      <c r="D295" s="70"/>
      <c r="E295" s="130"/>
      <c r="F295" s="111"/>
      <c r="G295" s="192"/>
      <c r="H295" s="130"/>
      <c r="I295" s="130"/>
      <c r="J295" s="23"/>
    </row>
    <row r="296" spans="1:10" ht="16" x14ac:dyDescent="0.2">
      <c r="A296" s="63"/>
      <c r="B296" s="75" t="s">
        <v>594</v>
      </c>
      <c r="C296" s="66" t="s">
        <v>72</v>
      </c>
      <c r="D296" s="66" t="s">
        <v>411</v>
      </c>
      <c r="E296" s="78">
        <v>10000</v>
      </c>
      <c r="F296" s="109">
        <v>0</v>
      </c>
      <c r="G296" s="144">
        <f>H296-F296</f>
        <v>8.02</v>
      </c>
      <c r="H296" s="78">
        <v>8.02</v>
      </c>
      <c r="I296" s="78">
        <f>H296</f>
        <v>8.02</v>
      </c>
      <c r="J296" s="23"/>
    </row>
    <row r="297" spans="1:10" ht="16" x14ac:dyDescent="0.2">
      <c r="A297" s="63"/>
      <c r="B297" s="75"/>
      <c r="C297" s="66"/>
      <c r="D297" s="66"/>
      <c r="E297" s="78"/>
      <c r="F297" s="109"/>
      <c r="G297" s="144"/>
      <c r="H297" s="78"/>
      <c r="I297" s="78"/>
      <c r="J297" s="23"/>
    </row>
    <row r="298" spans="1:10" ht="16" x14ac:dyDescent="0.2">
      <c r="A298" s="63"/>
      <c r="B298" s="75" t="s">
        <v>595</v>
      </c>
      <c r="C298" s="66" t="s">
        <v>118</v>
      </c>
      <c r="D298" s="66" t="s">
        <v>411</v>
      </c>
      <c r="E298" s="79">
        <v>10000</v>
      </c>
      <c r="F298" s="109">
        <v>0</v>
      </c>
      <c r="G298" s="144">
        <f>H298-F298</f>
        <v>8.02</v>
      </c>
      <c r="H298" s="79">
        <v>8.02</v>
      </c>
      <c r="I298" s="79">
        <f>SUM(H298:H299)</f>
        <v>12.2</v>
      </c>
      <c r="J298" s="23"/>
    </row>
    <row r="299" spans="1:10" ht="16" x14ac:dyDescent="0.2">
      <c r="A299" s="63"/>
      <c r="B299" s="75" t="s">
        <v>595</v>
      </c>
      <c r="C299" s="66" t="s">
        <v>118</v>
      </c>
      <c r="D299" s="66" t="s">
        <v>413</v>
      </c>
      <c r="E299" s="79">
        <v>100000</v>
      </c>
      <c r="F299" s="109">
        <v>4.18</v>
      </c>
      <c r="G299" s="144"/>
      <c r="H299" s="79">
        <f>F299</f>
        <v>4.18</v>
      </c>
      <c r="I299" s="79"/>
      <c r="J299" s="23"/>
    </row>
    <row r="300" spans="1:10" ht="16" x14ac:dyDescent="0.2">
      <c r="A300" s="63"/>
      <c r="B300" s="75"/>
      <c r="C300" s="66"/>
      <c r="D300" s="66"/>
      <c r="E300" s="79"/>
      <c r="F300" s="109"/>
      <c r="G300" s="144"/>
      <c r="H300" s="79"/>
      <c r="I300" s="79"/>
      <c r="J300" s="23"/>
    </row>
    <row r="301" spans="1:10" ht="16" x14ac:dyDescent="0.2">
      <c r="A301" s="63"/>
      <c r="B301" s="75" t="s">
        <v>596</v>
      </c>
      <c r="C301" s="66" t="s">
        <v>62</v>
      </c>
      <c r="D301" s="66" t="s">
        <v>411</v>
      </c>
      <c r="E301" s="78">
        <v>200000</v>
      </c>
      <c r="F301" s="78">
        <f>H301-G301</f>
        <v>58.52</v>
      </c>
      <c r="G301" s="78">
        <v>3.08</v>
      </c>
      <c r="H301" s="78">
        <v>61.6</v>
      </c>
      <c r="I301" s="78">
        <f>SUM(H301:H304)</f>
        <v>73.72999999999999</v>
      </c>
      <c r="J301" s="23"/>
    </row>
    <row r="302" spans="1:10" ht="16" x14ac:dyDescent="0.2">
      <c r="A302" s="63"/>
      <c r="B302" s="75" t="s">
        <v>596</v>
      </c>
      <c r="C302" s="66" t="s">
        <v>62</v>
      </c>
      <c r="D302" s="66" t="s">
        <v>412</v>
      </c>
      <c r="E302" s="79">
        <v>10000</v>
      </c>
      <c r="F302" s="109">
        <v>3.42</v>
      </c>
      <c r="G302" s="144"/>
      <c r="H302" s="79">
        <f>F302</f>
        <v>3.42</v>
      </c>
      <c r="I302" s="79"/>
      <c r="J302" s="23"/>
    </row>
    <row r="303" spans="1:10" ht="16" x14ac:dyDescent="0.2">
      <c r="A303" s="63"/>
      <c r="B303" s="75" t="s">
        <v>596</v>
      </c>
      <c r="C303" s="66" t="s">
        <v>62</v>
      </c>
      <c r="D303" s="66" t="s">
        <v>413</v>
      </c>
      <c r="E303" s="78">
        <v>200000</v>
      </c>
      <c r="F303" s="109">
        <v>8.36</v>
      </c>
      <c r="G303" s="144"/>
      <c r="H303" s="79">
        <f>F303</f>
        <v>8.36</v>
      </c>
      <c r="I303" s="79"/>
      <c r="J303" s="23"/>
    </row>
    <row r="304" spans="1:10" ht="16" x14ac:dyDescent="0.2">
      <c r="A304" s="63"/>
      <c r="B304" s="75" t="s">
        <v>596</v>
      </c>
      <c r="C304" s="66" t="s">
        <v>62</v>
      </c>
      <c r="D304" s="66" t="s">
        <v>414</v>
      </c>
      <c r="E304" s="79">
        <v>10000</v>
      </c>
      <c r="F304" s="109">
        <v>0.35</v>
      </c>
      <c r="G304" s="144"/>
      <c r="H304" s="79">
        <f>F304</f>
        <v>0.35</v>
      </c>
      <c r="I304" s="79"/>
      <c r="J304" s="23"/>
    </row>
    <row r="305" spans="1:10" ht="16" x14ac:dyDescent="0.2">
      <c r="A305" s="63"/>
      <c r="B305" s="75"/>
      <c r="C305" s="66"/>
      <c r="D305" s="66"/>
      <c r="E305" s="79"/>
      <c r="F305" s="109"/>
      <c r="G305" s="144"/>
      <c r="H305" s="79"/>
      <c r="I305" s="79"/>
      <c r="J305" s="23"/>
    </row>
    <row r="306" spans="1:10" ht="16" x14ac:dyDescent="0.2">
      <c r="A306" s="63"/>
      <c r="B306" s="75" t="s">
        <v>597</v>
      </c>
      <c r="C306" s="66" t="s">
        <v>38</v>
      </c>
      <c r="D306" s="66" t="s">
        <v>411</v>
      </c>
      <c r="E306" s="78">
        <v>20000</v>
      </c>
      <c r="F306" s="109">
        <f>H306-G306</f>
        <v>5.0199999999999996</v>
      </c>
      <c r="G306" s="144">
        <v>5.0199999999999996</v>
      </c>
      <c r="H306" s="78">
        <v>10.039999999999999</v>
      </c>
      <c r="I306" s="78">
        <f>SUM(H306:H309)</f>
        <v>14.649999999999999</v>
      </c>
      <c r="J306" s="211"/>
    </row>
    <row r="307" spans="1:10" ht="16" x14ac:dyDescent="0.2">
      <c r="A307" s="63"/>
      <c r="B307" s="75" t="s">
        <v>597</v>
      </c>
      <c r="C307" s="66" t="s">
        <v>38</v>
      </c>
      <c r="D307" s="66" t="s">
        <v>412</v>
      </c>
      <c r="E307" s="78">
        <v>10000</v>
      </c>
      <c r="F307" s="109">
        <v>3.42</v>
      </c>
      <c r="G307" s="144"/>
      <c r="H307" s="78">
        <f>F307</f>
        <v>3.42</v>
      </c>
      <c r="I307" s="78"/>
      <c r="J307" s="23"/>
    </row>
    <row r="308" spans="1:10" ht="16" x14ac:dyDescent="0.2">
      <c r="A308" s="63"/>
      <c r="B308" s="75" t="s">
        <v>597</v>
      </c>
      <c r="C308" s="66" t="s">
        <v>38</v>
      </c>
      <c r="D308" s="66" t="s">
        <v>413</v>
      </c>
      <c r="E308" s="78">
        <v>20000</v>
      </c>
      <c r="F308" s="109">
        <v>0.84</v>
      </c>
      <c r="G308" s="144"/>
      <c r="H308" s="78">
        <f>F308</f>
        <v>0.84</v>
      </c>
      <c r="I308" s="78"/>
      <c r="J308" s="23"/>
    </row>
    <row r="309" spans="1:10" ht="16" x14ac:dyDescent="0.2">
      <c r="A309" s="63"/>
      <c r="B309" s="75" t="s">
        <v>597</v>
      </c>
      <c r="C309" s="66" t="s">
        <v>38</v>
      </c>
      <c r="D309" s="66" t="s">
        <v>414</v>
      </c>
      <c r="E309" s="78">
        <v>10000</v>
      </c>
      <c r="F309" s="109">
        <v>0.35</v>
      </c>
      <c r="G309" s="144"/>
      <c r="H309" s="78">
        <f>F309</f>
        <v>0.35</v>
      </c>
      <c r="I309" s="78"/>
      <c r="J309" s="23"/>
    </row>
    <row r="310" spans="1:10" ht="16" x14ac:dyDescent="0.2">
      <c r="A310" s="63"/>
      <c r="B310" s="75"/>
      <c r="C310" s="66"/>
      <c r="D310" s="66"/>
      <c r="E310" s="78"/>
      <c r="F310" s="109"/>
      <c r="G310" s="144"/>
      <c r="H310" s="78"/>
      <c r="I310" s="78"/>
      <c r="J310" s="23"/>
    </row>
    <row r="311" spans="1:10" ht="16" x14ac:dyDescent="0.2">
      <c r="A311" s="63"/>
      <c r="B311" s="75" t="s">
        <v>727</v>
      </c>
      <c r="C311" s="66" t="s">
        <v>744</v>
      </c>
      <c r="D311" s="66" t="s">
        <v>411</v>
      </c>
      <c r="E311" s="78">
        <v>50000</v>
      </c>
      <c r="F311" s="109">
        <f>H311-G311</f>
        <v>3.6399999999999997</v>
      </c>
      <c r="G311" s="144">
        <v>0.91</v>
      </c>
      <c r="H311" s="78">
        <v>4.55</v>
      </c>
      <c r="I311" s="78">
        <f>SUM(H311:H313)</f>
        <v>10.059999999999999</v>
      </c>
      <c r="J311" s="23"/>
    </row>
    <row r="312" spans="1:10" ht="16" x14ac:dyDescent="0.2">
      <c r="A312" s="63"/>
      <c r="B312" s="75" t="s">
        <v>727</v>
      </c>
      <c r="C312" s="66" t="s">
        <v>744</v>
      </c>
      <c r="D312" s="66" t="s">
        <v>412</v>
      </c>
      <c r="E312" s="78">
        <v>10000</v>
      </c>
      <c r="F312" s="109">
        <v>3.42</v>
      </c>
      <c r="G312" s="144"/>
      <c r="H312" s="78">
        <v>3.42</v>
      </c>
      <c r="I312" s="78"/>
      <c r="J312" s="23"/>
    </row>
    <row r="313" spans="1:10" ht="16" x14ac:dyDescent="0.2">
      <c r="A313" s="63"/>
      <c r="B313" s="75" t="s">
        <v>727</v>
      </c>
      <c r="C313" s="66" t="s">
        <v>744</v>
      </c>
      <c r="D313" s="66" t="s">
        <v>413</v>
      </c>
      <c r="E313" s="78">
        <v>50000</v>
      </c>
      <c r="F313" s="109">
        <v>2.09</v>
      </c>
      <c r="G313" s="144"/>
      <c r="H313" s="78">
        <v>2.09</v>
      </c>
      <c r="I313" s="78"/>
      <c r="J313" s="23"/>
    </row>
    <row r="314" spans="1:10" ht="16" x14ac:dyDescent="0.2">
      <c r="A314" s="63"/>
      <c r="B314" s="75"/>
      <c r="C314" s="66"/>
      <c r="D314" s="66"/>
      <c r="E314" s="78"/>
      <c r="F314" s="109"/>
      <c r="G314" s="144"/>
      <c r="H314" s="78"/>
      <c r="I314" s="78"/>
      <c r="J314" s="23"/>
    </row>
    <row r="315" spans="1:10" ht="16" x14ac:dyDescent="0.2">
      <c r="A315" s="63"/>
      <c r="B315" s="75" t="s">
        <v>798</v>
      </c>
      <c r="C315" s="66" t="s">
        <v>797</v>
      </c>
      <c r="D315" s="66" t="s">
        <v>411</v>
      </c>
      <c r="E315" s="78">
        <v>10000</v>
      </c>
      <c r="F315" s="78">
        <v>0</v>
      </c>
      <c r="G315" s="78">
        <v>0.53</v>
      </c>
      <c r="H315" s="78">
        <f>F315+G315</f>
        <v>0.53</v>
      </c>
      <c r="I315" s="78">
        <f>H315</f>
        <v>0.53</v>
      </c>
      <c r="J315" s="23" t="s">
        <v>849</v>
      </c>
    </row>
    <row r="316" spans="1:10" ht="16" x14ac:dyDescent="0.2">
      <c r="A316" s="63"/>
      <c r="B316" s="75"/>
      <c r="C316" s="66"/>
      <c r="D316" s="66"/>
      <c r="E316" s="78"/>
      <c r="F316" s="109"/>
      <c r="G316" s="144"/>
      <c r="H316" s="78"/>
      <c r="I316" s="78"/>
      <c r="J316" s="23"/>
    </row>
    <row r="317" spans="1:10" ht="16" x14ac:dyDescent="0.2">
      <c r="A317" s="63"/>
      <c r="B317" s="75" t="s">
        <v>599</v>
      </c>
      <c r="C317" s="66" t="s">
        <v>186</v>
      </c>
      <c r="D317" s="66" t="s">
        <v>411</v>
      </c>
      <c r="E317" s="78">
        <v>250000</v>
      </c>
      <c r="F317" s="78">
        <f>H317-G317</f>
        <v>73.92</v>
      </c>
      <c r="G317" s="78">
        <v>3.08</v>
      </c>
      <c r="H317" s="78">
        <v>77</v>
      </c>
      <c r="I317" s="78">
        <f>SUM(H317:H320)</f>
        <v>128.92000000000002</v>
      </c>
      <c r="J317" s="23"/>
    </row>
    <row r="318" spans="1:10" ht="16" x14ac:dyDescent="0.2">
      <c r="A318" s="63"/>
      <c r="B318" s="75" t="s">
        <v>599</v>
      </c>
      <c r="C318" s="66" t="s">
        <v>186</v>
      </c>
      <c r="D318" s="66" t="s">
        <v>417</v>
      </c>
      <c r="E318" s="78">
        <v>45000</v>
      </c>
      <c r="F318" s="109">
        <v>30.47</v>
      </c>
      <c r="G318" s="144"/>
      <c r="H318" s="78">
        <v>30.47</v>
      </c>
      <c r="I318" s="78"/>
      <c r="J318" s="23"/>
    </row>
    <row r="319" spans="1:10" ht="16" x14ac:dyDescent="0.2">
      <c r="A319" s="63"/>
      <c r="B319" s="75" t="s">
        <v>599</v>
      </c>
      <c r="C319" s="66" t="s">
        <v>186</v>
      </c>
      <c r="D319" s="66" t="s">
        <v>413</v>
      </c>
      <c r="E319" s="78">
        <v>250000</v>
      </c>
      <c r="F319" s="109">
        <v>10.45</v>
      </c>
      <c r="G319" s="144"/>
      <c r="H319" s="78">
        <f>F319</f>
        <v>10.45</v>
      </c>
      <c r="I319" s="78"/>
      <c r="J319" s="23"/>
    </row>
    <row r="320" spans="1:10" ht="16" x14ac:dyDescent="0.2">
      <c r="A320" s="63"/>
      <c r="B320" s="75" t="s">
        <v>599</v>
      </c>
      <c r="C320" s="66" t="s">
        <v>186</v>
      </c>
      <c r="D320" s="66" t="s">
        <v>418</v>
      </c>
      <c r="E320" s="78">
        <v>250000</v>
      </c>
      <c r="F320" s="109">
        <v>11</v>
      </c>
      <c r="G320" s="144"/>
      <c r="H320" s="78">
        <f>F320</f>
        <v>11</v>
      </c>
      <c r="I320" s="78"/>
      <c r="J320" s="23"/>
    </row>
    <row r="321" spans="1:10" ht="16" x14ac:dyDescent="0.2">
      <c r="A321" s="63"/>
      <c r="B321" s="75"/>
      <c r="C321" s="66"/>
      <c r="D321" s="66"/>
      <c r="E321" s="78"/>
      <c r="F321" s="109"/>
      <c r="G321" s="144"/>
      <c r="H321" s="78"/>
      <c r="I321" s="78"/>
      <c r="J321" s="23"/>
    </row>
    <row r="322" spans="1:10" ht="16" x14ac:dyDescent="0.2">
      <c r="A322" s="63"/>
      <c r="B322" s="75" t="s">
        <v>600</v>
      </c>
      <c r="C322" s="66" t="s">
        <v>236</v>
      </c>
      <c r="D322" s="66" t="s">
        <v>411</v>
      </c>
      <c r="E322" s="78">
        <v>6500</v>
      </c>
      <c r="F322" s="109">
        <v>0</v>
      </c>
      <c r="G322" s="144">
        <v>16.52</v>
      </c>
      <c r="H322" s="78">
        <f>SUM(F322:G322)</f>
        <v>16.52</v>
      </c>
      <c r="I322" s="78">
        <f>SUM(H322:H322)</f>
        <v>16.52</v>
      </c>
      <c r="J322" s="23" t="s">
        <v>849</v>
      </c>
    </row>
    <row r="323" spans="1:10" ht="16" x14ac:dyDescent="0.2">
      <c r="A323" s="63"/>
      <c r="B323" s="75"/>
      <c r="C323" s="66"/>
      <c r="D323" s="66"/>
      <c r="E323" s="78"/>
      <c r="F323" s="109"/>
      <c r="G323" s="144"/>
      <c r="H323" s="78"/>
      <c r="I323" s="78"/>
      <c r="J323" s="23"/>
    </row>
    <row r="324" spans="1:10" ht="16" x14ac:dyDescent="0.2">
      <c r="A324" s="63"/>
      <c r="B324" s="75" t="s">
        <v>602</v>
      </c>
      <c r="C324" s="66" t="s">
        <v>135</v>
      </c>
      <c r="D324" s="66" t="s">
        <v>411</v>
      </c>
      <c r="E324" s="78">
        <v>10000</v>
      </c>
      <c r="F324" s="78">
        <v>0</v>
      </c>
      <c r="G324" s="78">
        <f>H324-F324</f>
        <v>8.02</v>
      </c>
      <c r="H324" s="78">
        <v>8.02</v>
      </c>
      <c r="I324" s="78">
        <f>SUM(H324:H328)</f>
        <v>20.37</v>
      </c>
      <c r="J324" s="23"/>
    </row>
    <row r="325" spans="1:10" s="226" customFormat="1" ht="16" x14ac:dyDescent="0.2">
      <c r="A325" s="101"/>
      <c r="B325" s="75" t="s">
        <v>602</v>
      </c>
      <c r="C325" s="66" t="s">
        <v>135</v>
      </c>
      <c r="D325" s="197" t="s">
        <v>412</v>
      </c>
      <c r="E325" s="83">
        <v>10000</v>
      </c>
      <c r="F325" s="83">
        <v>3.42</v>
      </c>
      <c r="G325" s="83"/>
      <c r="H325" s="83">
        <f>F325</f>
        <v>3.42</v>
      </c>
      <c r="I325" s="83"/>
      <c r="J325" s="105"/>
    </row>
    <row r="326" spans="1:10" ht="16" x14ac:dyDescent="0.2">
      <c r="A326" s="63"/>
      <c r="B326" s="75" t="s">
        <v>602</v>
      </c>
      <c r="C326" s="66" t="s">
        <v>135</v>
      </c>
      <c r="D326" s="173" t="s">
        <v>413</v>
      </c>
      <c r="E326" s="78">
        <v>100000</v>
      </c>
      <c r="F326" s="109">
        <v>4.18</v>
      </c>
      <c r="G326" s="144"/>
      <c r="H326" s="79">
        <f>F326</f>
        <v>4.18</v>
      </c>
      <c r="I326" s="79"/>
      <c r="J326" s="23"/>
    </row>
    <row r="327" spans="1:10" ht="16" x14ac:dyDescent="0.2">
      <c r="A327" s="63"/>
      <c r="B327" s="75" t="s">
        <v>602</v>
      </c>
      <c r="C327" s="66" t="s">
        <v>135</v>
      </c>
      <c r="D327" s="173" t="s">
        <v>418</v>
      </c>
      <c r="E327" s="78">
        <v>100000</v>
      </c>
      <c r="F327" s="109">
        <v>4.4000000000000004</v>
      </c>
      <c r="G327" s="144"/>
      <c r="H327" s="79">
        <f>F327</f>
        <v>4.4000000000000004</v>
      </c>
      <c r="I327" s="79"/>
      <c r="J327" s="23"/>
    </row>
    <row r="328" spans="1:10" ht="16" x14ac:dyDescent="0.2">
      <c r="A328" s="63"/>
      <c r="B328" s="75" t="s">
        <v>602</v>
      </c>
      <c r="C328" s="66" t="s">
        <v>135</v>
      </c>
      <c r="D328" s="173" t="s">
        <v>414</v>
      </c>
      <c r="E328" s="78">
        <v>10000</v>
      </c>
      <c r="F328" s="109">
        <v>0.35</v>
      </c>
      <c r="G328" s="144"/>
      <c r="H328" s="79">
        <f>F328</f>
        <v>0.35</v>
      </c>
      <c r="I328" s="79"/>
      <c r="J328" s="23"/>
    </row>
    <row r="329" spans="1:10" ht="16" x14ac:dyDescent="0.2">
      <c r="A329" s="63"/>
      <c r="B329" s="75"/>
      <c r="C329" s="66"/>
      <c r="D329" s="66"/>
      <c r="E329" s="78"/>
      <c r="F329" s="109"/>
      <c r="G329" s="144"/>
      <c r="H329" s="79"/>
      <c r="I329" s="79"/>
      <c r="J329" s="23"/>
    </row>
    <row r="330" spans="1:10" ht="16" x14ac:dyDescent="0.2">
      <c r="A330" s="63"/>
      <c r="B330" s="75" t="s">
        <v>603</v>
      </c>
      <c r="C330" s="66" t="s">
        <v>42</v>
      </c>
      <c r="D330" s="66" t="s">
        <v>411</v>
      </c>
      <c r="E330" s="78">
        <v>250000</v>
      </c>
      <c r="F330" s="254">
        <v>48.24</v>
      </c>
      <c r="G330" s="342">
        <v>2.0099999999999998</v>
      </c>
      <c r="H330" s="79">
        <f>SUM(F330:G330)</f>
        <v>50.25</v>
      </c>
      <c r="I330" s="79">
        <f>SUM(H330:H335)</f>
        <v>97.52</v>
      </c>
      <c r="J330" s="23"/>
    </row>
    <row r="331" spans="1:10" ht="16" x14ac:dyDescent="0.2">
      <c r="A331" s="63"/>
      <c r="B331" s="75" t="s">
        <v>603</v>
      </c>
      <c r="C331" s="66" t="s">
        <v>42</v>
      </c>
      <c r="D331" s="173" t="s">
        <v>417</v>
      </c>
      <c r="E331" s="78">
        <v>50000</v>
      </c>
      <c r="F331" s="109">
        <v>22.05</v>
      </c>
      <c r="G331" s="144"/>
      <c r="H331" s="79">
        <f>F331</f>
        <v>22.05</v>
      </c>
      <c r="I331" s="79"/>
      <c r="J331" s="23"/>
    </row>
    <row r="332" spans="1:10" ht="16" x14ac:dyDescent="0.2">
      <c r="A332" s="63"/>
      <c r="B332" s="75" t="s">
        <v>603</v>
      </c>
      <c r="C332" s="66" t="s">
        <v>42</v>
      </c>
      <c r="D332" s="173" t="s">
        <v>412</v>
      </c>
      <c r="E332" s="78">
        <v>10000</v>
      </c>
      <c r="F332" s="109">
        <v>3.42</v>
      </c>
      <c r="G332" s="144"/>
      <c r="H332" s="79">
        <f>F332</f>
        <v>3.42</v>
      </c>
      <c r="I332" s="79"/>
      <c r="J332" s="23"/>
    </row>
    <row r="333" spans="1:10" ht="16" x14ac:dyDescent="0.2">
      <c r="A333" s="63"/>
      <c r="B333" s="75" t="s">
        <v>603</v>
      </c>
      <c r="C333" s="66" t="s">
        <v>42</v>
      </c>
      <c r="D333" s="173" t="s">
        <v>413</v>
      </c>
      <c r="E333" s="78">
        <v>250000</v>
      </c>
      <c r="F333" s="109">
        <v>10.45</v>
      </c>
      <c r="G333" s="144"/>
      <c r="H333" s="79">
        <f>F333</f>
        <v>10.45</v>
      </c>
      <c r="I333" s="79"/>
      <c r="J333" s="23"/>
    </row>
    <row r="334" spans="1:10" ht="16" x14ac:dyDescent="0.2">
      <c r="A334" s="63"/>
      <c r="B334" s="75" t="s">
        <v>603</v>
      </c>
      <c r="C334" s="66" t="s">
        <v>42</v>
      </c>
      <c r="D334" s="173" t="s">
        <v>418</v>
      </c>
      <c r="E334" s="78">
        <v>250000</v>
      </c>
      <c r="F334" s="109">
        <v>11</v>
      </c>
      <c r="G334" s="144"/>
      <c r="H334" s="79">
        <f>F334</f>
        <v>11</v>
      </c>
      <c r="I334" s="79"/>
      <c r="J334" s="23"/>
    </row>
    <row r="335" spans="1:10" ht="16" x14ac:dyDescent="0.2">
      <c r="A335" s="63"/>
      <c r="B335" s="75" t="s">
        <v>603</v>
      </c>
      <c r="C335" s="66" t="s">
        <v>42</v>
      </c>
      <c r="D335" s="173" t="s">
        <v>414</v>
      </c>
      <c r="E335" s="78">
        <v>10000</v>
      </c>
      <c r="F335" s="109">
        <v>0.35</v>
      </c>
      <c r="G335" s="144"/>
      <c r="H335" s="79">
        <f>F335</f>
        <v>0.35</v>
      </c>
      <c r="I335" s="79"/>
      <c r="J335" s="23"/>
    </row>
    <row r="336" spans="1:10" ht="16" x14ac:dyDescent="0.2">
      <c r="A336" s="63"/>
      <c r="B336" s="75"/>
      <c r="C336" s="66"/>
      <c r="D336" s="66"/>
      <c r="E336" s="79"/>
      <c r="F336" s="109"/>
      <c r="G336" s="144"/>
      <c r="H336" s="79"/>
      <c r="I336" s="79"/>
      <c r="J336" s="23"/>
    </row>
    <row r="337" spans="1:10" ht="16" x14ac:dyDescent="0.2">
      <c r="A337" s="63"/>
      <c r="B337" s="75" t="s">
        <v>604</v>
      </c>
      <c r="C337" s="66" t="s">
        <v>43</v>
      </c>
      <c r="D337" s="66" t="s">
        <v>411</v>
      </c>
      <c r="E337" s="78">
        <v>180000</v>
      </c>
      <c r="F337" s="78">
        <f>H337-G337</f>
        <v>239.35999999999999</v>
      </c>
      <c r="G337" s="78">
        <v>14.08</v>
      </c>
      <c r="H337" s="78">
        <v>253.44</v>
      </c>
      <c r="I337" s="78">
        <f>SUM(H337:H340)</f>
        <v>278.79000000000002</v>
      </c>
      <c r="J337" s="23"/>
    </row>
    <row r="338" spans="1:10" s="305" customFormat="1" ht="16" x14ac:dyDescent="0.2">
      <c r="A338" s="303"/>
      <c r="B338" s="304" t="s">
        <v>604</v>
      </c>
      <c r="C338" s="66" t="s">
        <v>43</v>
      </c>
      <c r="D338" s="208" t="s">
        <v>417</v>
      </c>
      <c r="E338" s="206">
        <v>5000</v>
      </c>
      <c r="F338" s="206">
        <v>17.61</v>
      </c>
      <c r="G338" s="206"/>
      <c r="H338" s="206">
        <f>F338</f>
        <v>17.61</v>
      </c>
      <c r="I338" s="206"/>
      <c r="J338" s="207" t="s">
        <v>822</v>
      </c>
    </row>
    <row r="339" spans="1:10" ht="16" x14ac:dyDescent="0.2">
      <c r="A339" s="63"/>
      <c r="B339" s="75" t="s">
        <v>604</v>
      </c>
      <c r="C339" s="66" t="s">
        <v>43</v>
      </c>
      <c r="D339" s="66" t="s">
        <v>413</v>
      </c>
      <c r="E339" s="79">
        <v>180000</v>
      </c>
      <c r="F339" s="109">
        <v>7.52</v>
      </c>
      <c r="G339" s="144"/>
      <c r="H339" s="79">
        <f>F339</f>
        <v>7.52</v>
      </c>
      <c r="I339" s="79"/>
      <c r="J339" s="23"/>
    </row>
    <row r="340" spans="1:10" s="305" customFormat="1" ht="16" x14ac:dyDescent="0.2">
      <c r="A340" s="303">
        <v>5000</v>
      </c>
      <c r="B340" s="304" t="s">
        <v>604</v>
      </c>
      <c r="C340" s="66" t="s">
        <v>43</v>
      </c>
      <c r="D340" s="208" t="s">
        <v>418</v>
      </c>
      <c r="E340" s="206">
        <v>5000</v>
      </c>
      <c r="F340" s="206">
        <v>0.22</v>
      </c>
      <c r="G340" s="206"/>
      <c r="H340" s="206">
        <f>F340</f>
        <v>0.22</v>
      </c>
      <c r="I340" s="206"/>
      <c r="J340" s="207" t="s">
        <v>823</v>
      </c>
    </row>
    <row r="341" spans="1:10" ht="16" x14ac:dyDescent="0.2">
      <c r="A341" s="63"/>
      <c r="B341" s="75"/>
      <c r="C341" s="66"/>
      <c r="D341" s="66"/>
      <c r="E341" s="79"/>
      <c r="F341" s="109"/>
      <c r="G341" s="144"/>
      <c r="H341" s="79"/>
      <c r="I341" s="79"/>
      <c r="J341" s="23"/>
    </row>
    <row r="342" spans="1:10" ht="16" x14ac:dyDescent="0.2">
      <c r="A342" s="63"/>
      <c r="B342" s="75" t="s">
        <v>605</v>
      </c>
      <c r="C342" s="66" t="s">
        <v>340</v>
      </c>
      <c r="D342" s="66" t="s">
        <v>411</v>
      </c>
      <c r="E342" s="78">
        <v>20000</v>
      </c>
      <c r="F342" s="109">
        <v>1.26</v>
      </c>
      <c r="G342" s="144">
        <f>H342-F342</f>
        <v>1.26</v>
      </c>
      <c r="H342" s="78">
        <v>2.52</v>
      </c>
      <c r="I342" s="78">
        <f>SUM(H342:H343)</f>
        <v>2.94</v>
      </c>
      <c r="J342" s="23"/>
    </row>
    <row r="343" spans="1:10" ht="16" x14ac:dyDescent="0.2">
      <c r="A343" s="63"/>
      <c r="B343" s="75" t="s">
        <v>605</v>
      </c>
      <c r="C343" s="66" t="s">
        <v>340</v>
      </c>
      <c r="D343" s="66" t="s">
        <v>413</v>
      </c>
      <c r="E343" s="78">
        <v>10000</v>
      </c>
      <c r="F343" s="109">
        <v>0.42</v>
      </c>
      <c r="G343" s="144"/>
      <c r="H343" s="78">
        <f>F343</f>
        <v>0.42</v>
      </c>
      <c r="I343" s="78"/>
      <c r="J343" s="23"/>
    </row>
    <row r="344" spans="1:10" ht="16" x14ac:dyDescent="0.2">
      <c r="A344" s="63"/>
      <c r="B344" s="75"/>
      <c r="C344" s="66"/>
      <c r="D344" s="66"/>
      <c r="E344" s="78"/>
      <c r="F344" s="109"/>
      <c r="G344" s="144"/>
      <c r="H344" s="78"/>
      <c r="I344" s="78"/>
      <c r="J344" s="23"/>
    </row>
    <row r="345" spans="1:10" ht="16" x14ac:dyDescent="0.2">
      <c r="A345" s="63"/>
      <c r="B345" s="75" t="s">
        <v>606</v>
      </c>
      <c r="C345" s="66" t="s">
        <v>44</v>
      </c>
      <c r="D345" s="66" t="s">
        <v>411</v>
      </c>
      <c r="E345" s="78">
        <v>10000</v>
      </c>
      <c r="F345" s="78">
        <v>0</v>
      </c>
      <c r="G345" s="78">
        <v>14.08</v>
      </c>
      <c r="H345" s="78">
        <v>14.08</v>
      </c>
      <c r="I345" s="78">
        <f>SUM(H345:H346)</f>
        <v>14.5</v>
      </c>
      <c r="J345" s="23"/>
    </row>
    <row r="346" spans="1:10" ht="16" x14ac:dyDescent="0.2">
      <c r="A346" s="63"/>
      <c r="B346" s="75" t="s">
        <v>606</v>
      </c>
      <c r="C346" s="66" t="s">
        <v>44</v>
      </c>
      <c r="D346" s="66" t="s">
        <v>413</v>
      </c>
      <c r="E346" s="79">
        <v>10000</v>
      </c>
      <c r="F346" s="109">
        <v>0.42</v>
      </c>
      <c r="G346" s="144"/>
      <c r="H346" s="79">
        <f>F346</f>
        <v>0.42</v>
      </c>
      <c r="I346" s="79"/>
      <c r="J346" s="23"/>
    </row>
    <row r="347" spans="1:10" ht="16" x14ac:dyDescent="0.2">
      <c r="A347" s="63"/>
      <c r="B347" s="75"/>
      <c r="C347" s="66"/>
      <c r="D347" s="66"/>
      <c r="E347" s="79"/>
      <c r="F347" s="109"/>
      <c r="G347" s="144"/>
      <c r="H347" s="79"/>
      <c r="I347" s="79"/>
      <c r="J347" s="23"/>
    </row>
    <row r="348" spans="1:10" ht="16" x14ac:dyDescent="0.2">
      <c r="A348" s="63"/>
      <c r="B348" s="75" t="s">
        <v>607</v>
      </c>
      <c r="C348" s="66" t="s">
        <v>96</v>
      </c>
      <c r="D348" s="66" t="s">
        <v>411</v>
      </c>
      <c r="E348" s="78">
        <v>30000</v>
      </c>
      <c r="F348" s="78">
        <f>H348-G348</f>
        <v>4.0200000000000005</v>
      </c>
      <c r="G348" s="78">
        <v>2.0099999999999998</v>
      </c>
      <c r="H348" s="78">
        <v>6.03</v>
      </c>
      <c r="I348" s="78">
        <f>SUM(H348:H349)</f>
        <v>6.45</v>
      </c>
      <c r="J348" s="23"/>
    </row>
    <row r="349" spans="1:10" ht="16" x14ac:dyDescent="0.2">
      <c r="A349" s="63"/>
      <c r="B349" s="75" t="s">
        <v>607</v>
      </c>
      <c r="C349" s="66" t="s">
        <v>96</v>
      </c>
      <c r="D349" s="66" t="s">
        <v>413</v>
      </c>
      <c r="E349" s="79">
        <v>10000</v>
      </c>
      <c r="F349" s="109">
        <v>0.42</v>
      </c>
      <c r="G349" s="144"/>
      <c r="H349" s="79">
        <f>F349</f>
        <v>0.42</v>
      </c>
      <c r="I349" s="79"/>
      <c r="J349" s="23"/>
    </row>
    <row r="350" spans="1:10" ht="16" x14ac:dyDescent="0.2">
      <c r="A350" s="63"/>
      <c r="B350" s="75"/>
      <c r="C350" s="66"/>
      <c r="D350" s="66"/>
      <c r="E350" s="79"/>
      <c r="F350" s="109"/>
      <c r="G350" s="144"/>
      <c r="H350" s="79"/>
      <c r="I350" s="79"/>
      <c r="J350" s="23"/>
    </row>
    <row r="351" spans="1:10" ht="16" x14ac:dyDescent="0.2">
      <c r="A351" s="63"/>
      <c r="B351" s="75" t="s">
        <v>608</v>
      </c>
      <c r="C351" s="66" t="s">
        <v>496</v>
      </c>
      <c r="D351" s="66" t="s">
        <v>411</v>
      </c>
      <c r="E351" s="79">
        <v>10000</v>
      </c>
      <c r="F351" s="109">
        <v>0</v>
      </c>
      <c r="G351" s="144">
        <v>0.91</v>
      </c>
      <c r="H351" s="79">
        <f>SUM(F351:G351)</f>
        <v>0.91</v>
      </c>
      <c r="I351" s="79">
        <f>H351</f>
        <v>0.91</v>
      </c>
      <c r="J351" s="23"/>
    </row>
    <row r="352" spans="1:10" ht="16" x14ac:dyDescent="0.2">
      <c r="A352" s="63"/>
      <c r="B352" s="75"/>
      <c r="C352" s="66"/>
      <c r="D352" s="66"/>
      <c r="E352" s="79"/>
      <c r="F352" s="109"/>
      <c r="G352" s="144"/>
      <c r="H352" s="79"/>
      <c r="I352" s="79"/>
      <c r="J352" s="23"/>
    </row>
    <row r="353" spans="1:10" ht="16" x14ac:dyDescent="0.2">
      <c r="A353" s="63"/>
      <c r="B353" s="75" t="s">
        <v>609</v>
      </c>
      <c r="C353" s="66" t="s">
        <v>137</v>
      </c>
      <c r="D353" s="66" t="s">
        <v>411</v>
      </c>
      <c r="E353" s="79">
        <v>100000</v>
      </c>
      <c r="F353" s="109">
        <f>H353-G353</f>
        <v>5.9399999999999995</v>
      </c>
      <c r="G353" s="144">
        <v>0.66</v>
      </c>
      <c r="H353" s="79">
        <v>6.6</v>
      </c>
      <c r="I353" s="79">
        <f>SUM(H353:H354)</f>
        <v>10.78</v>
      </c>
      <c r="J353" s="23"/>
    </row>
    <row r="354" spans="1:10" ht="16" x14ac:dyDescent="0.2">
      <c r="A354" s="63"/>
      <c r="B354" s="75" t="s">
        <v>609</v>
      </c>
      <c r="C354" s="66" t="s">
        <v>137</v>
      </c>
      <c r="D354" s="66" t="s">
        <v>413</v>
      </c>
      <c r="E354" s="79">
        <v>100000</v>
      </c>
      <c r="F354" s="109">
        <v>4.18</v>
      </c>
      <c r="G354" s="144"/>
      <c r="H354" s="79">
        <f>F354</f>
        <v>4.18</v>
      </c>
      <c r="I354" s="79"/>
      <c r="J354" s="23"/>
    </row>
    <row r="355" spans="1:10" ht="16" x14ac:dyDescent="0.2">
      <c r="A355" s="63"/>
      <c r="B355" s="75"/>
      <c r="C355" s="66"/>
      <c r="D355" s="66"/>
      <c r="E355" s="79"/>
      <c r="F355" s="109"/>
      <c r="G355" s="144"/>
      <c r="H355" s="79"/>
      <c r="I355" s="79"/>
      <c r="J355" s="23"/>
    </row>
    <row r="356" spans="1:10" ht="16" x14ac:dyDescent="0.2">
      <c r="A356" s="63"/>
      <c r="B356" s="75" t="s">
        <v>610</v>
      </c>
      <c r="C356" s="66" t="s">
        <v>45</v>
      </c>
      <c r="D356" s="66" t="s">
        <v>411</v>
      </c>
      <c r="E356" s="78">
        <v>10000</v>
      </c>
      <c r="F356" s="109">
        <v>0</v>
      </c>
      <c r="G356" s="144">
        <v>2.0099999999999998</v>
      </c>
      <c r="H356" s="78">
        <v>2.0099999999999998</v>
      </c>
      <c r="I356" s="78">
        <f>H356</f>
        <v>2.0099999999999998</v>
      </c>
      <c r="J356" s="211"/>
    </row>
    <row r="357" spans="1:10" ht="16" x14ac:dyDescent="0.2">
      <c r="A357" s="63"/>
      <c r="B357" s="75"/>
      <c r="C357" s="66"/>
      <c r="D357" s="66"/>
      <c r="E357" s="79"/>
      <c r="F357" s="109"/>
      <c r="G357" s="144"/>
      <c r="H357" s="79"/>
      <c r="I357" s="79"/>
      <c r="J357" s="23"/>
    </row>
    <row r="358" spans="1:10" ht="16" x14ac:dyDescent="0.2">
      <c r="A358" s="63"/>
      <c r="B358" s="75" t="s">
        <v>611</v>
      </c>
      <c r="C358" s="66" t="s">
        <v>230</v>
      </c>
      <c r="D358" s="66" t="s">
        <v>411</v>
      </c>
      <c r="E358" s="79">
        <v>100000</v>
      </c>
      <c r="F358" s="109">
        <v>27.72</v>
      </c>
      <c r="G358" s="144">
        <f>H358-F358</f>
        <v>3.0800000000000018</v>
      </c>
      <c r="H358" s="79">
        <v>30.8</v>
      </c>
      <c r="I358" s="79">
        <f>SUM(H358:H363)</f>
        <v>82.02000000000001</v>
      </c>
      <c r="J358" s="23"/>
    </row>
    <row r="359" spans="1:10" ht="16" x14ac:dyDescent="0.2">
      <c r="A359" s="63"/>
      <c r="B359" s="75" t="s">
        <v>611</v>
      </c>
      <c r="C359" s="66" t="s">
        <v>230</v>
      </c>
      <c r="D359" s="66" t="s">
        <v>417</v>
      </c>
      <c r="E359" s="79">
        <v>50000</v>
      </c>
      <c r="F359" s="254">
        <v>33.85</v>
      </c>
      <c r="G359" s="144"/>
      <c r="H359" s="79">
        <f>F359</f>
        <v>33.85</v>
      </c>
      <c r="I359" s="79"/>
      <c r="J359" s="23"/>
    </row>
    <row r="360" spans="1:10" ht="16" x14ac:dyDescent="0.2">
      <c r="A360" s="63"/>
      <c r="B360" s="75" t="s">
        <v>611</v>
      </c>
      <c r="C360" s="66" t="s">
        <v>230</v>
      </c>
      <c r="D360" s="66" t="s">
        <v>412</v>
      </c>
      <c r="E360" s="79">
        <v>10000</v>
      </c>
      <c r="F360" s="109">
        <v>3.42</v>
      </c>
      <c r="G360" s="144"/>
      <c r="H360" s="79">
        <f>F360</f>
        <v>3.42</v>
      </c>
      <c r="I360" s="79"/>
      <c r="J360" s="23"/>
    </row>
    <row r="361" spans="1:10" ht="16" x14ac:dyDescent="0.2">
      <c r="A361" s="63"/>
      <c r="B361" s="75" t="s">
        <v>611</v>
      </c>
      <c r="C361" s="66" t="s">
        <v>230</v>
      </c>
      <c r="D361" s="66" t="s">
        <v>413</v>
      </c>
      <c r="E361" s="79">
        <v>220000</v>
      </c>
      <c r="F361" s="109">
        <v>9.1999999999999993</v>
      </c>
      <c r="G361" s="144"/>
      <c r="H361" s="79">
        <f>F361</f>
        <v>9.1999999999999993</v>
      </c>
      <c r="I361" s="79"/>
      <c r="J361" s="23"/>
    </row>
    <row r="362" spans="1:10" ht="16" x14ac:dyDescent="0.2">
      <c r="A362" s="63"/>
      <c r="B362" s="75" t="s">
        <v>611</v>
      </c>
      <c r="C362" s="66" t="s">
        <v>230</v>
      </c>
      <c r="D362" s="173" t="s">
        <v>418</v>
      </c>
      <c r="E362" s="78">
        <v>100000</v>
      </c>
      <c r="F362" s="78">
        <v>4.4000000000000004</v>
      </c>
      <c r="G362" s="78"/>
      <c r="H362" s="78">
        <f>F362</f>
        <v>4.4000000000000004</v>
      </c>
      <c r="I362" s="78"/>
      <c r="J362" s="23"/>
    </row>
    <row r="363" spans="1:10" ht="16" x14ac:dyDescent="0.2">
      <c r="A363" s="63"/>
      <c r="B363" s="75" t="s">
        <v>611</v>
      </c>
      <c r="C363" s="66" t="s">
        <v>230</v>
      </c>
      <c r="D363" s="66" t="s">
        <v>414</v>
      </c>
      <c r="E363" s="79">
        <v>10000</v>
      </c>
      <c r="F363" s="109">
        <v>0.35</v>
      </c>
      <c r="G363" s="144"/>
      <c r="H363" s="79">
        <f>F363</f>
        <v>0.35</v>
      </c>
      <c r="I363" s="79"/>
      <c r="J363" s="23"/>
    </row>
    <row r="364" spans="1:10" ht="16" x14ac:dyDescent="0.2">
      <c r="A364" s="63"/>
      <c r="B364" s="75"/>
      <c r="C364" s="66"/>
      <c r="D364" s="66"/>
      <c r="E364" s="79"/>
      <c r="F364" s="109"/>
      <c r="G364" s="144"/>
      <c r="H364" s="79"/>
      <c r="I364" s="79"/>
      <c r="J364" s="23"/>
    </row>
    <row r="365" spans="1:10" ht="16" x14ac:dyDescent="0.2">
      <c r="A365" s="63"/>
      <c r="B365" s="75" t="s">
        <v>612</v>
      </c>
      <c r="C365" s="66" t="s">
        <v>334</v>
      </c>
      <c r="D365" s="66" t="s">
        <v>411</v>
      </c>
      <c r="E365" s="78">
        <v>50000</v>
      </c>
      <c r="F365" s="78">
        <f>H365-G365</f>
        <v>12.32</v>
      </c>
      <c r="G365" s="78">
        <v>3.08</v>
      </c>
      <c r="H365" s="78">
        <v>15.4</v>
      </c>
      <c r="I365" s="78">
        <f>SUM(H365:H370)</f>
        <v>63.02</v>
      </c>
      <c r="J365" s="23"/>
    </row>
    <row r="366" spans="1:10" ht="16" x14ac:dyDescent="0.2">
      <c r="A366" s="63"/>
      <c r="B366" s="75" t="s">
        <v>612</v>
      </c>
      <c r="C366" s="66" t="s">
        <v>334</v>
      </c>
      <c r="D366" s="173" t="s">
        <v>417</v>
      </c>
      <c r="E366" s="78">
        <v>50000</v>
      </c>
      <c r="F366" s="78">
        <v>14.15</v>
      </c>
      <c r="G366" s="78"/>
      <c r="H366" s="78">
        <f>F366</f>
        <v>14.15</v>
      </c>
      <c r="I366" s="78"/>
      <c r="J366" s="104"/>
    </row>
    <row r="367" spans="1:10" ht="16" x14ac:dyDescent="0.2">
      <c r="A367" s="63"/>
      <c r="B367" s="75" t="s">
        <v>612</v>
      </c>
      <c r="C367" s="66" t="s">
        <v>334</v>
      </c>
      <c r="D367" s="173" t="s">
        <v>412</v>
      </c>
      <c r="E367" s="78">
        <v>10000</v>
      </c>
      <c r="F367" s="109">
        <v>3.42</v>
      </c>
      <c r="G367" s="144"/>
      <c r="H367" s="78">
        <f>F367</f>
        <v>3.42</v>
      </c>
      <c r="I367" s="78"/>
      <c r="J367" s="91"/>
    </row>
    <row r="368" spans="1:10" ht="16" x14ac:dyDescent="0.2">
      <c r="A368" s="63"/>
      <c r="B368" s="75" t="s">
        <v>612</v>
      </c>
      <c r="C368" s="66" t="s">
        <v>334</v>
      </c>
      <c r="D368" s="173" t="s">
        <v>413</v>
      </c>
      <c r="E368" s="78">
        <v>500000</v>
      </c>
      <c r="F368" s="109">
        <v>20.9</v>
      </c>
      <c r="G368" s="144"/>
      <c r="H368" s="78">
        <f>F368</f>
        <v>20.9</v>
      </c>
      <c r="I368" s="78"/>
      <c r="J368" s="91"/>
    </row>
    <row r="369" spans="1:10" ht="16" x14ac:dyDescent="0.2">
      <c r="A369" s="63"/>
      <c r="B369" s="75" t="s">
        <v>612</v>
      </c>
      <c r="C369" s="66" t="s">
        <v>334</v>
      </c>
      <c r="D369" s="173" t="s">
        <v>418</v>
      </c>
      <c r="E369" s="78">
        <v>200000</v>
      </c>
      <c r="F369" s="109">
        <v>8.8000000000000007</v>
      </c>
      <c r="G369" s="144"/>
      <c r="H369" s="78">
        <f>F369</f>
        <v>8.8000000000000007</v>
      </c>
      <c r="I369" s="78"/>
      <c r="J369" s="91"/>
    </row>
    <row r="370" spans="1:10" ht="16" x14ac:dyDescent="0.2">
      <c r="A370" s="63"/>
      <c r="B370" s="75" t="s">
        <v>612</v>
      </c>
      <c r="C370" s="66" t="s">
        <v>334</v>
      </c>
      <c r="D370" s="173" t="s">
        <v>414</v>
      </c>
      <c r="E370" s="78">
        <v>10000</v>
      </c>
      <c r="F370" s="109">
        <v>0.35</v>
      </c>
      <c r="G370" s="144"/>
      <c r="H370" s="79">
        <f>F370</f>
        <v>0.35</v>
      </c>
      <c r="I370" s="79"/>
      <c r="J370" s="91"/>
    </row>
    <row r="371" spans="1:10" ht="16" x14ac:dyDescent="0.2">
      <c r="A371" s="63"/>
      <c r="B371" s="75"/>
      <c r="C371" s="66"/>
      <c r="D371" s="66"/>
      <c r="E371" s="78"/>
      <c r="F371" s="109"/>
      <c r="G371" s="144"/>
      <c r="H371" s="79"/>
      <c r="I371" s="79"/>
      <c r="J371" s="91"/>
    </row>
    <row r="372" spans="1:10" ht="16" x14ac:dyDescent="0.2">
      <c r="A372" s="63"/>
      <c r="B372" s="75" t="s">
        <v>613</v>
      </c>
      <c r="C372" s="66" t="s">
        <v>182</v>
      </c>
      <c r="D372" s="66" t="s">
        <v>411</v>
      </c>
      <c r="E372" s="78">
        <v>10000</v>
      </c>
      <c r="F372" s="254">
        <v>0</v>
      </c>
      <c r="G372" s="144">
        <v>0.91</v>
      </c>
      <c r="H372" s="78">
        <f>SUM(F372:G372)</f>
        <v>0.91</v>
      </c>
      <c r="I372" s="78">
        <f>SUM(H372:H373)</f>
        <v>1.82</v>
      </c>
      <c r="J372" s="104"/>
    </row>
    <row r="373" spans="1:10" ht="16" x14ac:dyDescent="0.2">
      <c r="A373" s="63"/>
      <c r="B373" s="75" t="s">
        <v>613</v>
      </c>
      <c r="C373" s="66" t="s">
        <v>182</v>
      </c>
      <c r="D373" s="66" t="s">
        <v>417</v>
      </c>
      <c r="E373" s="78">
        <v>5000</v>
      </c>
      <c r="F373" s="254">
        <v>0.91</v>
      </c>
      <c r="G373" s="342"/>
      <c r="H373" s="78">
        <f>F373</f>
        <v>0.91</v>
      </c>
      <c r="I373" s="78"/>
      <c r="J373" s="104"/>
    </row>
    <row r="374" spans="1:10" ht="16" x14ac:dyDescent="0.2">
      <c r="A374" s="63"/>
      <c r="B374" s="75"/>
      <c r="D374" s="66"/>
      <c r="E374" s="78"/>
      <c r="F374" s="109"/>
      <c r="G374" s="144"/>
      <c r="H374" s="78"/>
      <c r="I374" s="78"/>
      <c r="J374" s="104"/>
    </row>
    <row r="375" spans="1:10" ht="16" x14ac:dyDescent="0.2">
      <c r="A375" s="63"/>
      <c r="B375" s="75" t="s">
        <v>614</v>
      </c>
      <c r="C375" s="66" t="s">
        <v>366</v>
      </c>
      <c r="D375" s="66" t="s">
        <v>411</v>
      </c>
      <c r="E375" s="78">
        <v>10000</v>
      </c>
      <c r="F375" s="109">
        <v>0</v>
      </c>
      <c r="G375" s="144">
        <f>H375-F375</f>
        <v>3.08</v>
      </c>
      <c r="H375" s="78">
        <v>3.08</v>
      </c>
      <c r="I375" s="78">
        <f>SUM(H375:H380)</f>
        <v>19.840000000000003</v>
      </c>
      <c r="J375" s="104"/>
    </row>
    <row r="376" spans="1:10" ht="16" x14ac:dyDescent="0.2">
      <c r="A376" s="63"/>
      <c r="B376" s="75" t="s">
        <v>614</v>
      </c>
      <c r="C376" s="66" t="s">
        <v>366</v>
      </c>
      <c r="D376" s="173" t="s">
        <v>417</v>
      </c>
      <c r="E376" s="78">
        <v>10000</v>
      </c>
      <c r="F376" s="109">
        <v>4.41</v>
      </c>
      <c r="G376" s="144"/>
      <c r="H376" s="78">
        <f>F376</f>
        <v>4.41</v>
      </c>
      <c r="I376" s="78"/>
      <c r="J376" s="211"/>
    </row>
    <row r="377" spans="1:10" ht="16" x14ac:dyDescent="0.2">
      <c r="A377" s="63"/>
      <c r="B377" s="75" t="s">
        <v>614</v>
      </c>
      <c r="C377" s="66" t="s">
        <v>366</v>
      </c>
      <c r="D377" s="173" t="s">
        <v>412</v>
      </c>
      <c r="E377" s="78">
        <v>10000</v>
      </c>
      <c r="F377" s="109">
        <v>3.42</v>
      </c>
      <c r="G377" s="144"/>
      <c r="H377" s="78">
        <f>F377</f>
        <v>3.42</v>
      </c>
      <c r="I377" s="78"/>
      <c r="J377" s="104"/>
    </row>
    <row r="378" spans="1:10" ht="16" x14ac:dyDescent="0.2">
      <c r="A378" s="63"/>
      <c r="B378" s="75" t="s">
        <v>614</v>
      </c>
      <c r="C378" s="66" t="s">
        <v>366</v>
      </c>
      <c r="D378" s="173" t="s">
        <v>413</v>
      </c>
      <c r="E378" s="78">
        <v>100000</v>
      </c>
      <c r="F378" s="109">
        <v>4.18</v>
      </c>
      <c r="G378" s="144"/>
      <c r="H378" s="78">
        <f>F378</f>
        <v>4.18</v>
      </c>
      <c r="I378" s="78"/>
      <c r="J378" s="104"/>
    </row>
    <row r="379" spans="1:10" ht="16" x14ac:dyDescent="0.2">
      <c r="A379" s="63"/>
      <c r="B379" s="75" t="s">
        <v>614</v>
      </c>
      <c r="C379" s="66" t="s">
        <v>366</v>
      </c>
      <c r="D379" s="173" t="s">
        <v>418</v>
      </c>
      <c r="E379" s="78">
        <v>100000</v>
      </c>
      <c r="F379" s="109">
        <v>4.4000000000000004</v>
      </c>
      <c r="G379" s="144"/>
      <c r="H379" s="78">
        <f>F379</f>
        <v>4.4000000000000004</v>
      </c>
      <c r="I379" s="78"/>
      <c r="J379" s="104"/>
    </row>
    <row r="380" spans="1:10" ht="16" x14ac:dyDescent="0.2">
      <c r="A380" s="63"/>
      <c r="B380" s="75" t="s">
        <v>614</v>
      </c>
      <c r="C380" s="66" t="s">
        <v>366</v>
      </c>
      <c r="D380" s="173" t="s">
        <v>414</v>
      </c>
      <c r="E380" s="78">
        <v>10000</v>
      </c>
      <c r="F380" s="109">
        <v>0.35</v>
      </c>
      <c r="G380" s="144"/>
      <c r="H380" s="78">
        <f>F380</f>
        <v>0.35</v>
      </c>
      <c r="I380" s="78"/>
      <c r="J380" s="104"/>
    </row>
    <row r="381" spans="1:10" ht="16" x14ac:dyDescent="0.2">
      <c r="A381" s="63"/>
      <c r="B381" s="75"/>
      <c r="C381" s="66"/>
      <c r="D381" s="66"/>
      <c r="E381" s="78"/>
      <c r="F381" s="109"/>
      <c r="G381" s="144"/>
      <c r="H381" s="78"/>
      <c r="I381" s="78"/>
      <c r="J381" s="104"/>
    </row>
    <row r="382" spans="1:10" ht="16" x14ac:dyDescent="0.2">
      <c r="A382" s="63"/>
      <c r="B382" s="75" t="s">
        <v>536</v>
      </c>
      <c r="C382" s="66" t="s">
        <v>524</v>
      </c>
      <c r="D382" s="66" t="s">
        <v>411</v>
      </c>
      <c r="E382" s="78">
        <v>10000</v>
      </c>
      <c r="F382" s="78">
        <v>0</v>
      </c>
      <c r="G382" s="78">
        <f>H382-F382</f>
        <v>0.66</v>
      </c>
      <c r="H382" s="78">
        <v>0.66</v>
      </c>
      <c r="I382" s="78">
        <f>SUM(H382:H384)</f>
        <v>2.87</v>
      </c>
      <c r="J382" s="23"/>
    </row>
    <row r="383" spans="1:10" ht="16" x14ac:dyDescent="0.2">
      <c r="A383" s="63"/>
      <c r="B383" s="75" t="s">
        <v>536</v>
      </c>
      <c r="C383" s="66" t="s">
        <v>524</v>
      </c>
      <c r="D383" s="66" t="s">
        <v>412</v>
      </c>
      <c r="E383" s="78">
        <v>4000</v>
      </c>
      <c r="F383" s="78">
        <v>1.37</v>
      </c>
      <c r="G383" s="78"/>
      <c r="H383" s="78">
        <f>F383</f>
        <v>1.37</v>
      </c>
      <c r="I383" s="78"/>
      <c r="J383" s="23"/>
    </row>
    <row r="384" spans="1:10" ht="16" x14ac:dyDescent="0.2">
      <c r="A384" s="63"/>
      <c r="B384" s="75" t="s">
        <v>536</v>
      </c>
      <c r="C384" s="66" t="s">
        <v>524</v>
      </c>
      <c r="D384" s="66" t="s">
        <v>413</v>
      </c>
      <c r="E384" s="78">
        <v>20000</v>
      </c>
      <c r="F384" s="78">
        <v>0.84</v>
      </c>
      <c r="G384" s="78"/>
      <c r="H384" s="78">
        <f>F384</f>
        <v>0.84</v>
      </c>
      <c r="I384" s="78"/>
      <c r="J384" s="23"/>
    </row>
    <row r="385" spans="1:10" ht="16" x14ac:dyDescent="0.2">
      <c r="A385" s="63"/>
      <c r="B385" s="75"/>
      <c r="C385" s="66"/>
      <c r="D385" s="66"/>
      <c r="E385" s="78"/>
      <c r="F385" s="78"/>
      <c r="G385" s="78"/>
      <c r="H385" s="78"/>
      <c r="I385" s="78"/>
      <c r="J385" s="23"/>
    </row>
    <row r="386" spans="1:10" ht="16" x14ac:dyDescent="0.2">
      <c r="A386" s="63"/>
      <c r="B386" s="75" t="s">
        <v>725</v>
      </c>
      <c r="C386" s="66" t="s">
        <v>745</v>
      </c>
      <c r="D386" s="66" t="s">
        <v>411</v>
      </c>
      <c r="E386" s="78">
        <v>20000</v>
      </c>
      <c r="F386" s="78">
        <f>H386-G386</f>
        <v>1.26</v>
      </c>
      <c r="G386" s="78">
        <v>1.26</v>
      </c>
      <c r="H386" s="78">
        <v>2.52</v>
      </c>
      <c r="I386" s="78">
        <f>SUM(H386:H389)</f>
        <v>13.93</v>
      </c>
      <c r="J386" s="23"/>
    </row>
    <row r="387" spans="1:10" ht="16" x14ac:dyDescent="0.2">
      <c r="A387" s="63"/>
      <c r="B387" s="75" t="s">
        <v>725</v>
      </c>
      <c r="C387" s="66" t="s">
        <v>745</v>
      </c>
      <c r="D387" s="66" t="s">
        <v>417</v>
      </c>
      <c r="E387" s="78">
        <v>10000</v>
      </c>
      <c r="F387" s="78">
        <v>2.83</v>
      </c>
      <c r="G387" s="78"/>
      <c r="H387" s="78">
        <v>2.83</v>
      </c>
      <c r="I387" s="78"/>
      <c r="J387" s="23"/>
    </row>
    <row r="388" spans="1:10" ht="16" x14ac:dyDescent="0.2">
      <c r="A388" s="63"/>
      <c r="B388" s="75" t="s">
        <v>725</v>
      </c>
      <c r="C388" s="66" t="s">
        <v>745</v>
      </c>
      <c r="D388" s="66" t="s">
        <v>413</v>
      </c>
      <c r="E388" s="78">
        <v>100000</v>
      </c>
      <c r="F388" s="78">
        <v>4.18</v>
      </c>
      <c r="G388" s="78"/>
      <c r="H388" s="78">
        <v>4.18</v>
      </c>
      <c r="I388" s="78"/>
      <c r="J388" s="23"/>
    </row>
    <row r="389" spans="1:10" ht="16" x14ac:dyDescent="0.2">
      <c r="A389" s="63"/>
      <c r="B389" s="75" t="s">
        <v>725</v>
      </c>
      <c r="C389" s="66" t="s">
        <v>745</v>
      </c>
      <c r="D389" s="66" t="s">
        <v>418</v>
      </c>
      <c r="E389" s="78">
        <v>200000</v>
      </c>
      <c r="F389" s="78">
        <v>4.4000000000000004</v>
      </c>
      <c r="G389" s="78"/>
      <c r="H389" s="78">
        <v>4.4000000000000004</v>
      </c>
      <c r="I389" s="78"/>
      <c r="J389" s="23"/>
    </row>
    <row r="390" spans="1:10" ht="16" x14ac:dyDescent="0.2">
      <c r="A390" s="63"/>
      <c r="B390" s="75"/>
      <c r="C390" s="66"/>
      <c r="D390" s="66"/>
      <c r="E390" s="78"/>
      <c r="F390" s="78"/>
      <c r="G390" s="78"/>
      <c r="H390" s="78"/>
      <c r="I390" s="78"/>
      <c r="J390" s="23"/>
    </row>
    <row r="391" spans="1:10" ht="16" x14ac:dyDescent="0.2">
      <c r="A391" s="63"/>
      <c r="B391" s="75" t="s">
        <v>616</v>
      </c>
      <c r="C391" s="66" t="s">
        <v>437</v>
      </c>
      <c r="D391" s="66" t="s">
        <v>411</v>
      </c>
      <c r="E391" s="78">
        <v>100000</v>
      </c>
      <c r="F391" s="109">
        <f>H391-G391</f>
        <v>5.9399999999999995</v>
      </c>
      <c r="G391" s="144">
        <v>0.66</v>
      </c>
      <c r="H391" s="78">
        <v>6.6</v>
      </c>
      <c r="I391" s="78">
        <f>SUM(H391:H392)</f>
        <v>10.78</v>
      </c>
      <c r="J391" s="23"/>
    </row>
    <row r="392" spans="1:10" ht="16" x14ac:dyDescent="0.2">
      <c r="A392" s="63"/>
      <c r="B392" s="75" t="s">
        <v>616</v>
      </c>
      <c r="C392" s="66" t="s">
        <v>437</v>
      </c>
      <c r="D392" s="66" t="s">
        <v>413</v>
      </c>
      <c r="E392" s="78">
        <v>100000</v>
      </c>
      <c r="F392" s="109">
        <v>4.18</v>
      </c>
      <c r="G392" s="144"/>
      <c r="H392" s="78">
        <f>F392</f>
        <v>4.18</v>
      </c>
      <c r="I392" s="223"/>
      <c r="J392" s="23"/>
    </row>
    <row r="393" spans="1:10" ht="16" x14ac:dyDescent="0.2">
      <c r="A393" s="63"/>
      <c r="B393" s="75"/>
      <c r="C393" s="66"/>
      <c r="D393" s="66"/>
      <c r="E393" s="79"/>
      <c r="F393" s="109"/>
      <c r="G393" s="144"/>
      <c r="H393" s="79"/>
      <c r="J393" s="23"/>
    </row>
    <row r="394" spans="1:10" ht="16" x14ac:dyDescent="0.2">
      <c r="A394" s="63"/>
      <c r="B394" s="75" t="s">
        <v>617</v>
      </c>
      <c r="C394" s="66" t="s">
        <v>231</v>
      </c>
      <c r="D394" s="66" t="s">
        <v>411</v>
      </c>
      <c r="E394" s="78">
        <v>250000</v>
      </c>
      <c r="F394" s="109">
        <f>H394-G394</f>
        <v>48.24</v>
      </c>
      <c r="G394" s="144">
        <v>2.0099999999999998</v>
      </c>
      <c r="H394" s="78">
        <v>50.25</v>
      </c>
      <c r="I394" s="78">
        <f>SUM(H394:H399)</f>
        <v>89.62</v>
      </c>
      <c r="J394" s="211"/>
    </row>
    <row r="395" spans="1:10" ht="16" x14ac:dyDescent="0.2">
      <c r="A395" s="63"/>
      <c r="B395" s="75" t="s">
        <v>617</v>
      </c>
      <c r="C395" s="66" t="s">
        <v>231</v>
      </c>
      <c r="D395" s="173" t="s">
        <v>417</v>
      </c>
      <c r="E395" s="78">
        <v>50000</v>
      </c>
      <c r="F395" s="109">
        <v>14.15</v>
      </c>
      <c r="G395" s="144"/>
      <c r="H395" s="78">
        <f>F395</f>
        <v>14.15</v>
      </c>
      <c r="I395" s="78"/>
      <c r="J395" s="23"/>
    </row>
    <row r="396" spans="1:10" ht="16" x14ac:dyDescent="0.2">
      <c r="A396" s="63"/>
      <c r="B396" s="75" t="s">
        <v>617</v>
      </c>
      <c r="C396" s="66" t="s">
        <v>231</v>
      </c>
      <c r="D396" s="173" t="s">
        <v>412</v>
      </c>
      <c r="E396" s="78">
        <v>10000</v>
      </c>
      <c r="F396" s="109">
        <v>3.42</v>
      </c>
      <c r="G396" s="144"/>
      <c r="H396" s="78">
        <f>F396</f>
        <v>3.42</v>
      </c>
      <c r="I396" s="78"/>
      <c r="J396" s="23"/>
    </row>
    <row r="397" spans="1:10" ht="16" x14ac:dyDescent="0.2">
      <c r="A397" s="63"/>
      <c r="B397" s="75" t="s">
        <v>617</v>
      </c>
      <c r="C397" s="66" t="s">
        <v>231</v>
      </c>
      <c r="D397" s="173" t="s">
        <v>413</v>
      </c>
      <c r="E397" s="79">
        <v>250000</v>
      </c>
      <c r="F397" s="109">
        <v>10.45</v>
      </c>
      <c r="G397" s="144"/>
      <c r="H397" s="79">
        <f>F397</f>
        <v>10.45</v>
      </c>
      <c r="I397" s="79"/>
      <c r="J397" s="23"/>
    </row>
    <row r="398" spans="1:10" ht="16" x14ac:dyDescent="0.2">
      <c r="A398" s="63"/>
      <c r="B398" s="75" t="s">
        <v>617</v>
      </c>
      <c r="C398" s="66" t="s">
        <v>231</v>
      </c>
      <c r="D398" s="173" t="s">
        <v>418</v>
      </c>
      <c r="E398" s="78">
        <v>250000</v>
      </c>
      <c r="F398" s="109">
        <v>11</v>
      </c>
      <c r="G398" s="144"/>
      <c r="H398" s="79">
        <f>F398</f>
        <v>11</v>
      </c>
      <c r="I398" s="79"/>
      <c r="J398" s="23"/>
    </row>
    <row r="399" spans="1:10" ht="16" x14ac:dyDescent="0.2">
      <c r="A399" s="63"/>
      <c r="B399" s="75" t="s">
        <v>617</v>
      </c>
      <c r="C399" s="66" t="s">
        <v>231</v>
      </c>
      <c r="D399" s="173" t="s">
        <v>414</v>
      </c>
      <c r="E399" s="78">
        <v>10000</v>
      </c>
      <c r="F399" s="109">
        <v>0.35</v>
      </c>
      <c r="G399" s="144"/>
      <c r="H399" s="79">
        <f>F399</f>
        <v>0.35</v>
      </c>
      <c r="I399" s="79"/>
      <c r="J399" s="23"/>
    </row>
    <row r="400" spans="1:10" ht="16" x14ac:dyDescent="0.2">
      <c r="A400" s="63"/>
      <c r="B400" s="75"/>
      <c r="C400" s="66"/>
      <c r="D400" s="173"/>
      <c r="E400" s="78"/>
      <c r="F400" s="109"/>
      <c r="G400" s="144"/>
      <c r="H400" s="79"/>
      <c r="I400" s="79"/>
      <c r="J400" s="23"/>
    </row>
    <row r="401" spans="1:10" ht="16" x14ac:dyDescent="0.2">
      <c r="A401" s="63"/>
      <c r="B401" s="75" t="s">
        <v>537</v>
      </c>
      <c r="C401" s="66" t="s">
        <v>531</v>
      </c>
      <c r="D401" s="173" t="s">
        <v>411</v>
      </c>
      <c r="E401" s="78">
        <v>10000</v>
      </c>
      <c r="F401" s="343">
        <v>0</v>
      </c>
      <c r="G401" s="343">
        <v>3.08</v>
      </c>
      <c r="H401" s="78">
        <f>SUM(F401:G401)</f>
        <v>3.08</v>
      </c>
      <c r="I401" s="78">
        <f>SUM(H401:H406)</f>
        <v>7.86</v>
      </c>
      <c r="J401" s="23"/>
    </row>
    <row r="402" spans="1:10" ht="16" x14ac:dyDescent="0.2">
      <c r="A402" s="63"/>
      <c r="B402" s="75" t="s">
        <v>537</v>
      </c>
      <c r="C402" s="66" t="s">
        <v>531</v>
      </c>
      <c r="D402" s="173" t="s">
        <v>417</v>
      </c>
      <c r="E402" s="78">
        <v>5000</v>
      </c>
      <c r="F402" s="78">
        <v>3.39</v>
      </c>
      <c r="G402" s="78"/>
      <c r="H402" s="78">
        <v>3.39</v>
      </c>
      <c r="I402" s="78"/>
      <c r="J402" s="23"/>
    </row>
    <row r="403" spans="1:10" ht="16" x14ac:dyDescent="0.2">
      <c r="A403" s="63"/>
      <c r="B403" s="75" t="s">
        <v>537</v>
      </c>
      <c r="C403" s="66" t="s">
        <v>531</v>
      </c>
      <c r="D403" s="173" t="s">
        <v>412</v>
      </c>
      <c r="E403" s="78">
        <v>2000</v>
      </c>
      <c r="F403" s="78">
        <v>0.68</v>
      </c>
      <c r="G403" s="78"/>
      <c r="H403" s="78">
        <f>F403</f>
        <v>0.68</v>
      </c>
      <c r="I403" s="78"/>
      <c r="J403" s="23"/>
    </row>
    <row r="404" spans="1:10" ht="16" x14ac:dyDescent="0.2">
      <c r="A404" s="63"/>
      <c r="B404" s="75" t="s">
        <v>537</v>
      </c>
      <c r="C404" s="66" t="s">
        <v>531</v>
      </c>
      <c r="D404" s="173" t="s">
        <v>413</v>
      </c>
      <c r="E404" s="78">
        <v>10000</v>
      </c>
      <c r="F404" s="78">
        <v>0.42</v>
      </c>
      <c r="G404" s="78"/>
      <c r="H404" s="78">
        <f>F404</f>
        <v>0.42</v>
      </c>
      <c r="I404" s="78"/>
      <c r="J404" s="23"/>
    </row>
    <row r="405" spans="1:10" ht="16" x14ac:dyDescent="0.2">
      <c r="A405" s="63"/>
      <c r="B405" s="75" t="s">
        <v>537</v>
      </c>
      <c r="C405" s="66" t="s">
        <v>531</v>
      </c>
      <c r="D405" s="173" t="s">
        <v>418</v>
      </c>
      <c r="E405" s="78">
        <v>5000</v>
      </c>
      <c r="F405" s="78">
        <v>0.22</v>
      </c>
      <c r="G405" s="78"/>
      <c r="H405" s="78">
        <f>F405</f>
        <v>0.22</v>
      </c>
      <c r="I405" s="78"/>
      <c r="J405" s="23"/>
    </row>
    <row r="406" spans="1:10" ht="16" x14ac:dyDescent="0.2">
      <c r="A406" s="63"/>
      <c r="B406" s="75" t="s">
        <v>537</v>
      </c>
      <c r="C406" s="66" t="s">
        <v>531</v>
      </c>
      <c r="D406" s="173" t="s">
        <v>414</v>
      </c>
      <c r="E406" s="78">
        <v>2000</v>
      </c>
      <c r="F406" s="78">
        <v>7.0000000000000007E-2</v>
      </c>
      <c r="G406" s="78"/>
      <c r="H406" s="78">
        <f>F406</f>
        <v>7.0000000000000007E-2</v>
      </c>
      <c r="I406" s="78"/>
      <c r="J406" s="23"/>
    </row>
    <row r="407" spans="1:10" ht="16" x14ac:dyDescent="0.2">
      <c r="A407" s="63"/>
      <c r="B407" s="75"/>
      <c r="C407" s="66"/>
      <c r="D407" s="173"/>
      <c r="E407" s="78"/>
      <c r="F407" s="78"/>
      <c r="G407" s="78"/>
      <c r="H407" s="78"/>
      <c r="I407" s="78"/>
      <c r="J407" s="23"/>
    </row>
    <row r="408" spans="1:10" ht="16" x14ac:dyDescent="0.2">
      <c r="A408" s="63"/>
      <c r="B408" s="75" t="s">
        <v>663</v>
      </c>
      <c r="C408" s="66" t="s">
        <v>662</v>
      </c>
      <c r="D408" s="173" t="s">
        <v>411</v>
      </c>
      <c r="E408" s="78">
        <v>200000</v>
      </c>
      <c r="F408" s="78">
        <f>H408-G408</f>
        <v>38.190000000000005</v>
      </c>
      <c r="G408" s="78">
        <v>2.0099999999999998</v>
      </c>
      <c r="H408" s="78">
        <v>40.200000000000003</v>
      </c>
      <c r="I408" s="78">
        <f>SUM(H408:H413)</f>
        <v>83.179999999999993</v>
      </c>
      <c r="J408" s="23"/>
    </row>
    <row r="409" spans="1:10" ht="16" x14ac:dyDescent="0.2">
      <c r="A409" s="63"/>
      <c r="B409" s="75" t="s">
        <v>663</v>
      </c>
      <c r="C409" s="66" t="s">
        <v>662</v>
      </c>
      <c r="D409" s="173" t="s">
        <v>417</v>
      </c>
      <c r="E409" s="78">
        <v>50000</v>
      </c>
      <c r="F409" s="78">
        <v>22.05</v>
      </c>
      <c r="G409" s="78"/>
      <c r="H409" s="78">
        <f>F409</f>
        <v>22.05</v>
      </c>
      <c r="I409" s="78"/>
      <c r="J409" s="23"/>
    </row>
    <row r="410" spans="1:10" ht="16" x14ac:dyDescent="0.2">
      <c r="A410" s="63"/>
      <c r="B410" s="75" t="s">
        <v>663</v>
      </c>
      <c r="C410" s="66" t="s">
        <v>662</v>
      </c>
      <c r="D410" s="173" t="s">
        <v>412</v>
      </c>
      <c r="E410" s="78">
        <v>10000</v>
      </c>
      <c r="F410" s="78">
        <v>3.42</v>
      </c>
      <c r="G410" s="78"/>
      <c r="H410" s="78">
        <f>F410</f>
        <v>3.42</v>
      </c>
      <c r="I410" s="78"/>
      <c r="J410" s="23"/>
    </row>
    <row r="411" spans="1:10" ht="16" x14ac:dyDescent="0.2">
      <c r="A411" s="63"/>
      <c r="B411" s="75" t="s">
        <v>663</v>
      </c>
      <c r="C411" s="66" t="s">
        <v>662</v>
      </c>
      <c r="D411" s="173" t="s">
        <v>413</v>
      </c>
      <c r="E411" s="78">
        <v>200000</v>
      </c>
      <c r="F411" s="78">
        <v>8.36</v>
      </c>
      <c r="G411" s="78"/>
      <c r="H411" s="78">
        <f>F411</f>
        <v>8.36</v>
      </c>
      <c r="I411" s="78"/>
      <c r="J411" s="23"/>
    </row>
    <row r="412" spans="1:10" ht="16" x14ac:dyDescent="0.2">
      <c r="A412" s="63"/>
      <c r="B412" s="75" t="s">
        <v>663</v>
      </c>
      <c r="C412" s="66" t="s">
        <v>662</v>
      </c>
      <c r="D412" s="173" t="s">
        <v>418</v>
      </c>
      <c r="E412" s="78">
        <v>200000</v>
      </c>
      <c r="F412" s="78">
        <v>8.8000000000000007</v>
      </c>
      <c r="G412" s="78"/>
      <c r="H412" s="78">
        <f>F412</f>
        <v>8.8000000000000007</v>
      </c>
      <c r="I412" s="78"/>
      <c r="J412" s="23"/>
    </row>
    <row r="413" spans="1:10" ht="16" x14ac:dyDescent="0.2">
      <c r="A413" s="63"/>
      <c r="B413" s="75" t="s">
        <v>663</v>
      </c>
      <c r="C413" s="66" t="s">
        <v>662</v>
      </c>
      <c r="D413" s="173" t="s">
        <v>414</v>
      </c>
      <c r="E413" s="78">
        <v>10000</v>
      </c>
      <c r="F413" s="78">
        <v>0.35</v>
      </c>
      <c r="G413" s="78"/>
      <c r="H413" s="78">
        <f>F413</f>
        <v>0.35</v>
      </c>
      <c r="I413" s="78"/>
      <c r="J413" s="23"/>
    </row>
    <row r="414" spans="1:10" ht="16" x14ac:dyDescent="0.2">
      <c r="A414" s="63"/>
      <c r="B414" s="75"/>
      <c r="C414" s="66"/>
      <c r="D414" s="173"/>
      <c r="E414" s="78"/>
      <c r="F414" s="78"/>
      <c r="G414" s="78"/>
      <c r="H414" s="78"/>
      <c r="I414" s="78"/>
      <c r="J414" s="23"/>
    </row>
    <row r="415" spans="1:10" ht="16" x14ac:dyDescent="0.2">
      <c r="A415" s="63"/>
      <c r="B415" s="75" t="s">
        <v>714</v>
      </c>
      <c r="C415" s="66" t="s">
        <v>708</v>
      </c>
      <c r="D415" s="173" t="s">
        <v>411</v>
      </c>
      <c r="E415" s="78">
        <v>10000</v>
      </c>
      <c r="F415" s="78">
        <v>0</v>
      </c>
      <c r="G415" s="78">
        <f>H415-F415</f>
        <v>0.66</v>
      </c>
      <c r="H415" s="78">
        <v>0.66</v>
      </c>
      <c r="I415" s="78">
        <f>H415</f>
        <v>0.66</v>
      </c>
      <c r="J415" s="23"/>
    </row>
    <row r="416" spans="1:10" ht="16" x14ac:dyDescent="0.2">
      <c r="A416" s="63"/>
      <c r="B416" s="75"/>
      <c r="C416" s="66"/>
      <c r="D416" s="66"/>
      <c r="E416" s="78"/>
      <c r="F416" s="109"/>
      <c r="G416" s="144"/>
      <c r="H416" s="79"/>
      <c r="I416" s="79"/>
      <c r="J416" s="23"/>
    </row>
    <row r="417" spans="1:10" ht="16" x14ac:dyDescent="0.2">
      <c r="A417" s="63"/>
      <c r="B417" s="75" t="s">
        <v>618</v>
      </c>
      <c r="C417" s="66" t="s">
        <v>206</v>
      </c>
      <c r="D417" s="66" t="s">
        <v>411</v>
      </c>
      <c r="E417" s="78">
        <v>180000</v>
      </c>
      <c r="F417" s="78">
        <f>H417-G417</f>
        <v>21.419999999999998</v>
      </c>
      <c r="G417" s="78">
        <v>1.26</v>
      </c>
      <c r="H417" s="78">
        <v>22.68</v>
      </c>
      <c r="I417" s="78">
        <f>SUM(H417:H422)</f>
        <v>92.83</v>
      </c>
      <c r="J417" s="23"/>
    </row>
    <row r="418" spans="1:10" ht="16" x14ac:dyDescent="0.2">
      <c r="A418" s="63"/>
      <c r="B418" s="75" t="s">
        <v>618</v>
      </c>
      <c r="C418" s="66" t="s">
        <v>206</v>
      </c>
      <c r="D418" s="173" t="s">
        <v>417</v>
      </c>
      <c r="E418" s="78">
        <v>50000</v>
      </c>
      <c r="F418" s="109">
        <v>50.94</v>
      </c>
      <c r="G418" s="144"/>
      <c r="H418" s="79">
        <f>F418</f>
        <v>50.94</v>
      </c>
      <c r="I418" s="79"/>
      <c r="J418" s="23"/>
    </row>
    <row r="419" spans="1:10" ht="16" x14ac:dyDescent="0.2">
      <c r="A419" s="63"/>
      <c r="B419" s="75" t="s">
        <v>618</v>
      </c>
      <c r="C419" s="66" t="s">
        <v>206</v>
      </c>
      <c r="D419" s="173" t="s">
        <v>412</v>
      </c>
      <c r="E419" s="78">
        <v>10000</v>
      </c>
      <c r="F419" s="109">
        <v>3.42</v>
      </c>
      <c r="G419" s="144"/>
      <c r="H419" s="79">
        <f>F419</f>
        <v>3.42</v>
      </c>
      <c r="I419" s="79"/>
      <c r="J419" s="23"/>
    </row>
    <row r="420" spans="1:10" ht="16" x14ac:dyDescent="0.2">
      <c r="A420" s="63"/>
      <c r="B420" s="75" t="s">
        <v>618</v>
      </c>
      <c r="C420" s="66" t="s">
        <v>206</v>
      </c>
      <c r="D420" s="173" t="s">
        <v>413</v>
      </c>
      <c r="E420" s="78">
        <v>180000</v>
      </c>
      <c r="F420" s="109">
        <v>7.52</v>
      </c>
      <c r="G420" s="144"/>
      <c r="H420" s="79">
        <f>F420</f>
        <v>7.52</v>
      </c>
      <c r="I420" s="79"/>
      <c r="J420" s="23"/>
    </row>
    <row r="421" spans="1:10" ht="16" x14ac:dyDescent="0.2">
      <c r="A421" s="63"/>
      <c r="B421" s="75" t="s">
        <v>618</v>
      </c>
      <c r="C421" s="66" t="s">
        <v>206</v>
      </c>
      <c r="D421" s="173" t="s">
        <v>418</v>
      </c>
      <c r="E421" s="78">
        <v>180000</v>
      </c>
      <c r="F421" s="109">
        <v>7.92</v>
      </c>
      <c r="G421" s="144"/>
      <c r="H421" s="79">
        <f>F421</f>
        <v>7.92</v>
      </c>
      <c r="I421" s="79"/>
      <c r="J421" s="23"/>
    </row>
    <row r="422" spans="1:10" ht="16" x14ac:dyDescent="0.2">
      <c r="A422" s="63"/>
      <c r="B422" s="75" t="s">
        <v>618</v>
      </c>
      <c r="C422" s="66" t="s">
        <v>206</v>
      </c>
      <c r="D422" s="173" t="s">
        <v>414</v>
      </c>
      <c r="E422" s="78">
        <v>10000</v>
      </c>
      <c r="F422" s="109">
        <v>0.35</v>
      </c>
      <c r="G422" s="144"/>
      <c r="H422" s="79">
        <f>F422</f>
        <v>0.35</v>
      </c>
      <c r="I422" s="79"/>
      <c r="J422" s="23"/>
    </row>
    <row r="423" spans="1:10" ht="16" x14ac:dyDescent="0.2">
      <c r="A423" s="63"/>
      <c r="B423" s="75"/>
      <c r="C423" s="66"/>
      <c r="D423" s="66"/>
      <c r="E423" s="78"/>
      <c r="F423" s="109"/>
      <c r="G423" s="144"/>
      <c r="H423" s="79"/>
      <c r="I423" s="79"/>
      <c r="J423" s="23"/>
    </row>
    <row r="424" spans="1:10" ht="16" x14ac:dyDescent="0.2">
      <c r="A424" s="63"/>
      <c r="B424" s="75" t="s">
        <v>619</v>
      </c>
      <c r="C424" s="66" t="s">
        <v>204</v>
      </c>
      <c r="D424" s="66" t="s">
        <v>411</v>
      </c>
      <c r="E424" s="78">
        <v>180000</v>
      </c>
      <c r="F424" s="78">
        <f>H424-G424</f>
        <v>34.17</v>
      </c>
      <c r="G424" s="78">
        <v>2.0099999999999998</v>
      </c>
      <c r="H424" s="78">
        <v>36.18</v>
      </c>
      <c r="I424" s="78">
        <f>SUM(H424:H429)</f>
        <v>166.09999999999997</v>
      </c>
      <c r="J424" s="23"/>
    </row>
    <row r="425" spans="1:10" ht="16" x14ac:dyDescent="0.2">
      <c r="A425" s="63"/>
      <c r="B425" s="75" t="s">
        <v>619</v>
      </c>
      <c r="C425" s="66" t="s">
        <v>204</v>
      </c>
      <c r="D425" s="173" t="s">
        <v>417</v>
      </c>
      <c r="E425" s="78">
        <v>180000</v>
      </c>
      <c r="F425" s="254">
        <v>121.86</v>
      </c>
      <c r="G425" s="144"/>
      <c r="H425" s="79">
        <f>F425</f>
        <v>121.86</v>
      </c>
      <c r="I425" s="79"/>
      <c r="J425" s="23"/>
    </row>
    <row r="426" spans="1:10" ht="16" x14ac:dyDescent="0.2">
      <c r="A426" s="63"/>
      <c r="B426" s="75" t="s">
        <v>619</v>
      </c>
      <c r="C426" s="66" t="s">
        <v>204</v>
      </c>
      <c r="D426" s="173" t="s">
        <v>412</v>
      </c>
      <c r="E426" s="78">
        <v>10000</v>
      </c>
      <c r="F426" s="109">
        <v>3.42</v>
      </c>
      <c r="G426" s="144"/>
      <c r="H426" s="79">
        <f>F426</f>
        <v>3.42</v>
      </c>
      <c r="I426" s="79"/>
      <c r="J426" s="23"/>
    </row>
    <row r="427" spans="1:10" ht="16" x14ac:dyDescent="0.2">
      <c r="A427" s="63"/>
      <c r="B427" s="75" t="s">
        <v>619</v>
      </c>
      <c r="C427" s="66" t="s">
        <v>204</v>
      </c>
      <c r="D427" s="173" t="s">
        <v>413</v>
      </c>
      <c r="E427" s="78">
        <v>50000</v>
      </c>
      <c r="F427" s="109">
        <v>2.09</v>
      </c>
      <c r="G427" s="144"/>
      <c r="H427" s="79">
        <f>F427</f>
        <v>2.09</v>
      </c>
      <c r="I427" s="79"/>
      <c r="J427" s="23"/>
    </row>
    <row r="428" spans="1:10" ht="16" x14ac:dyDescent="0.2">
      <c r="A428" s="63"/>
      <c r="B428" s="75" t="s">
        <v>619</v>
      </c>
      <c r="C428" s="66" t="s">
        <v>204</v>
      </c>
      <c r="D428" s="173" t="s">
        <v>418</v>
      </c>
      <c r="E428" s="78">
        <v>50000</v>
      </c>
      <c r="F428" s="109">
        <v>2.2000000000000002</v>
      </c>
      <c r="G428" s="144"/>
      <c r="H428" s="79">
        <f>F428</f>
        <v>2.2000000000000002</v>
      </c>
      <c r="I428" s="79"/>
      <c r="J428" s="23"/>
    </row>
    <row r="429" spans="1:10" ht="16" x14ac:dyDescent="0.2">
      <c r="A429" s="63"/>
      <c r="B429" s="75" t="s">
        <v>619</v>
      </c>
      <c r="C429" s="66" t="s">
        <v>204</v>
      </c>
      <c r="D429" s="173" t="s">
        <v>414</v>
      </c>
      <c r="E429" s="78">
        <v>10000</v>
      </c>
      <c r="F429" s="109">
        <v>0.35</v>
      </c>
      <c r="G429" s="144"/>
      <c r="H429" s="79">
        <f>F429</f>
        <v>0.35</v>
      </c>
      <c r="I429" s="79"/>
      <c r="J429" s="23"/>
    </row>
    <row r="430" spans="1:10" ht="16" x14ac:dyDescent="0.2">
      <c r="A430" s="63"/>
      <c r="B430" s="75"/>
      <c r="C430" s="66"/>
      <c r="D430" s="173"/>
      <c r="E430" s="78"/>
      <c r="F430" s="109"/>
      <c r="G430" s="144"/>
      <c r="H430" s="79"/>
      <c r="I430" s="79"/>
      <c r="J430" s="23"/>
    </row>
    <row r="431" spans="1:10" ht="16" x14ac:dyDescent="0.2">
      <c r="A431" s="63"/>
      <c r="B431" s="75" t="s">
        <v>620</v>
      </c>
      <c r="C431" s="66" t="s">
        <v>451</v>
      </c>
      <c r="D431" s="173" t="s">
        <v>411</v>
      </c>
      <c r="E431" s="78">
        <v>370000</v>
      </c>
      <c r="F431" s="109">
        <f>H431-G431</f>
        <v>23.76</v>
      </c>
      <c r="G431" s="144">
        <v>0.66</v>
      </c>
      <c r="H431" s="78">
        <v>24.42</v>
      </c>
      <c r="I431" s="78">
        <f>SUM(H431:H432)</f>
        <v>39.89</v>
      </c>
      <c r="J431" s="23"/>
    </row>
    <row r="432" spans="1:10" ht="16" x14ac:dyDescent="0.2">
      <c r="A432" s="63"/>
      <c r="B432" s="75" t="s">
        <v>620</v>
      </c>
      <c r="C432" s="66" t="s">
        <v>451</v>
      </c>
      <c r="D432" s="173" t="s">
        <v>413</v>
      </c>
      <c r="E432" s="78">
        <v>370000</v>
      </c>
      <c r="F432" s="109">
        <v>15.47</v>
      </c>
      <c r="G432" s="144"/>
      <c r="H432" s="78">
        <f>F432</f>
        <v>15.47</v>
      </c>
      <c r="I432" s="78"/>
      <c r="J432" s="23"/>
    </row>
    <row r="433" spans="1:10" ht="16" x14ac:dyDescent="0.2">
      <c r="A433" s="63"/>
      <c r="B433" s="75"/>
      <c r="C433" s="66"/>
      <c r="D433" s="173"/>
      <c r="E433" s="78"/>
      <c r="F433" s="109"/>
      <c r="G433" s="144"/>
      <c r="H433" s="78"/>
      <c r="I433" s="78"/>
      <c r="J433" s="23"/>
    </row>
    <row r="434" spans="1:10" ht="16" x14ac:dyDescent="0.2">
      <c r="A434" s="63"/>
      <c r="B434" s="75" t="s">
        <v>665</v>
      </c>
      <c r="C434" s="66" t="s">
        <v>664</v>
      </c>
      <c r="D434" s="124" t="s">
        <v>411</v>
      </c>
      <c r="E434" s="78">
        <v>10000</v>
      </c>
      <c r="F434" s="109">
        <f>H434-G434</f>
        <v>0</v>
      </c>
      <c r="G434" s="144">
        <v>0.91</v>
      </c>
      <c r="H434" s="78">
        <v>0.91</v>
      </c>
      <c r="I434" s="78">
        <f>SUM(H434:H434)</f>
        <v>0.91</v>
      </c>
      <c r="J434" s="23"/>
    </row>
    <row r="435" spans="1:10" ht="16" x14ac:dyDescent="0.2">
      <c r="A435" s="63"/>
      <c r="B435" s="75"/>
      <c r="C435" s="66"/>
      <c r="D435" s="66"/>
      <c r="E435" s="79"/>
      <c r="F435" s="109"/>
      <c r="G435" s="144"/>
      <c r="H435" s="79"/>
      <c r="I435" s="79"/>
      <c r="J435" s="23"/>
    </row>
    <row r="436" spans="1:10" ht="16" x14ac:dyDescent="0.2">
      <c r="A436" s="63"/>
      <c r="B436" s="75" t="s">
        <v>622</v>
      </c>
      <c r="C436" s="66" t="s">
        <v>166</v>
      </c>
      <c r="D436" s="66" t="s">
        <v>411</v>
      </c>
      <c r="E436" s="78">
        <v>10000</v>
      </c>
      <c r="F436" s="109">
        <f>H436-G436</f>
        <v>5.9399999999999995</v>
      </c>
      <c r="G436" s="144">
        <v>0.66</v>
      </c>
      <c r="H436" s="78">
        <v>6.6</v>
      </c>
      <c r="I436" s="78">
        <f>SUM(H436:H437)</f>
        <v>10.78</v>
      </c>
      <c r="J436" s="23"/>
    </row>
    <row r="437" spans="1:10" ht="16" x14ac:dyDescent="0.2">
      <c r="A437" s="63"/>
      <c r="B437" s="75" t="s">
        <v>622</v>
      </c>
      <c r="C437" s="66" t="s">
        <v>166</v>
      </c>
      <c r="D437" s="66" t="s">
        <v>413</v>
      </c>
      <c r="E437" s="78">
        <v>100000</v>
      </c>
      <c r="F437" s="109">
        <v>4.18</v>
      </c>
      <c r="G437" s="144"/>
      <c r="H437" s="78">
        <f>F437</f>
        <v>4.18</v>
      </c>
      <c r="I437" s="78"/>
      <c r="J437" s="23"/>
    </row>
    <row r="438" spans="1:10" ht="16" x14ac:dyDescent="0.2">
      <c r="A438" s="63"/>
      <c r="B438" s="75"/>
      <c r="C438" s="66"/>
      <c r="D438" s="66"/>
      <c r="E438" s="78"/>
      <c r="F438" s="109"/>
      <c r="G438" s="144"/>
      <c r="H438" s="78"/>
      <c r="I438" s="78"/>
      <c r="J438" s="23"/>
    </row>
    <row r="439" spans="1:10" ht="16" x14ac:dyDescent="0.2">
      <c r="A439" s="63"/>
      <c r="B439" s="75" t="s">
        <v>723</v>
      </c>
      <c r="C439" s="66" t="s">
        <v>746</v>
      </c>
      <c r="D439" s="66" t="s">
        <v>411</v>
      </c>
      <c r="E439" s="78">
        <v>10000</v>
      </c>
      <c r="F439" s="109">
        <v>0</v>
      </c>
      <c r="G439" s="144">
        <v>0.66</v>
      </c>
      <c r="H439" s="78">
        <f>SUM(F439:G439)</f>
        <v>0.66</v>
      </c>
      <c r="I439" s="78">
        <f>H439</f>
        <v>0.66</v>
      </c>
      <c r="J439" s="23"/>
    </row>
    <row r="440" spans="1:10" ht="16" x14ac:dyDescent="0.2">
      <c r="A440" s="63"/>
      <c r="B440" s="75"/>
      <c r="C440" s="66"/>
      <c r="D440" s="66"/>
      <c r="E440" s="79"/>
      <c r="F440" s="109"/>
      <c r="G440" s="144"/>
      <c r="H440" s="79"/>
      <c r="I440" s="79"/>
      <c r="J440" s="23"/>
    </row>
    <row r="441" spans="1:10" ht="16" x14ac:dyDescent="0.2">
      <c r="A441" s="63"/>
      <c r="B441" s="75" t="s">
        <v>623</v>
      </c>
      <c r="C441" s="66" t="s">
        <v>86</v>
      </c>
      <c r="D441" s="66" t="s">
        <v>411</v>
      </c>
      <c r="E441" s="78">
        <v>10000</v>
      </c>
      <c r="F441" s="109">
        <v>0</v>
      </c>
      <c r="G441" s="144">
        <v>3.08</v>
      </c>
      <c r="H441" s="78">
        <v>3.08</v>
      </c>
      <c r="I441" s="78">
        <f>SUM(H441:H442)</f>
        <v>3.5</v>
      </c>
      <c r="J441" s="211"/>
    </row>
    <row r="442" spans="1:10" ht="16" x14ac:dyDescent="0.2">
      <c r="A442" s="122"/>
      <c r="B442" s="75" t="s">
        <v>623</v>
      </c>
      <c r="C442" s="66" t="s">
        <v>86</v>
      </c>
      <c r="D442" s="124" t="s">
        <v>413</v>
      </c>
      <c r="E442" s="152">
        <v>10000</v>
      </c>
      <c r="F442" s="109">
        <v>0.42</v>
      </c>
      <c r="G442" s="144"/>
      <c r="H442" s="79">
        <f>F442</f>
        <v>0.42</v>
      </c>
      <c r="I442" s="79"/>
      <c r="J442" s="23"/>
    </row>
    <row r="443" spans="1:10" ht="16" x14ac:dyDescent="0.2">
      <c r="A443" s="122"/>
      <c r="B443" s="123"/>
      <c r="C443" s="124"/>
      <c r="D443" s="124"/>
      <c r="E443" s="152"/>
      <c r="F443" s="109"/>
      <c r="G443" s="144"/>
      <c r="H443" s="79"/>
      <c r="I443" s="79"/>
      <c r="J443" s="23"/>
    </row>
    <row r="444" spans="1:10" ht="16" x14ac:dyDescent="0.2">
      <c r="A444" s="136"/>
      <c r="B444" s="137"/>
      <c r="C444" s="134" t="s">
        <v>400</v>
      </c>
      <c r="D444" s="134"/>
      <c r="E444" s="153"/>
      <c r="F444" s="79"/>
      <c r="G444" s="79"/>
      <c r="H444" s="79"/>
      <c r="I444" s="79">
        <f>SUM(I5:I443)</f>
        <v>2706.9</v>
      </c>
      <c r="J444" s="231"/>
    </row>
    <row r="445" spans="1:10" ht="16" x14ac:dyDescent="0.2">
      <c r="A445" s="122"/>
      <c r="B445" s="123"/>
      <c r="C445" s="124"/>
      <c r="D445" s="124"/>
      <c r="E445" s="152"/>
      <c r="F445" s="109"/>
      <c r="G445" s="144"/>
      <c r="H445" s="79"/>
      <c r="J445" s="23"/>
    </row>
    <row r="446" spans="1:10" ht="16" x14ac:dyDescent="0.2">
      <c r="A446" s="125" t="s">
        <v>395</v>
      </c>
      <c r="B446" s="75" t="s">
        <v>625</v>
      </c>
      <c r="C446" s="66" t="s">
        <v>202</v>
      </c>
      <c r="D446" s="66" t="s">
        <v>411</v>
      </c>
      <c r="E446" s="78">
        <v>10000</v>
      </c>
      <c r="F446" s="109">
        <v>0</v>
      </c>
      <c r="G446" s="144">
        <f>H446-F446</f>
        <v>0.66</v>
      </c>
      <c r="H446" s="78">
        <v>0.66</v>
      </c>
      <c r="I446" s="78">
        <f>SUM(H446:H446)</f>
        <v>0.66</v>
      </c>
      <c r="J446" s="23"/>
    </row>
    <row r="447" spans="1:10" ht="16" x14ac:dyDescent="0.2">
      <c r="A447" s="23"/>
      <c r="B447" s="23"/>
      <c r="C447" s="23"/>
      <c r="D447" s="66"/>
      <c r="E447" s="79"/>
      <c r="F447" s="109"/>
      <c r="G447" s="144"/>
      <c r="H447" s="79"/>
      <c r="I447" s="79"/>
      <c r="J447" s="23"/>
    </row>
    <row r="448" spans="1:10" ht="16" x14ac:dyDescent="0.2">
      <c r="A448" s="131"/>
      <c r="B448" s="137" t="s">
        <v>395</v>
      </c>
      <c r="C448" s="134" t="s">
        <v>400</v>
      </c>
      <c r="D448" s="134"/>
      <c r="E448" s="153"/>
      <c r="F448" s="109"/>
      <c r="G448" s="144"/>
      <c r="H448" s="135"/>
      <c r="I448" s="135">
        <f>SUM(I444:I446)</f>
        <v>2707.56</v>
      </c>
      <c r="J448" s="133"/>
    </row>
    <row r="449" spans="1:10" ht="16" x14ac:dyDescent="0.2">
      <c r="A449" s="596"/>
      <c r="B449" s="597"/>
      <c r="C449" s="598"/>
      <c r="D449" s="143"/>
      <c r="E449" s="154"/>
      <c r="F449" s="267"/>
      <c r="G449" s="268"/>
      <c r="H449" s="93"/>
      <c r="I449" s="93"/>
      <c r="J449" s="94"/>
    </row>
    <row r="450" spans="1:10" ht="16" x14ac:dyDescent="0.2">
      <c r="A450" s="599" t="s">
        <v>439</v>
      </c>
      <c r="B450" s="600"/>
      <c r="C450" s="601"/>
      <c r="D450" s="259"/>
      <c r="E450" s="265"/>
      <c r="F450" s="264"/>
      <c r="G450" s="264"/>
      <c r="H450" s="264"/>
      <c r="I450" s="264">
        <f>SUM(I451:I456)</f>
        <v>10.43</v>
      </c>
      <c r="J450" s="261"/>
    </row>
    <row r="451" spans="1:10" ht="16" x14ac:dyDescent="0.2">
      <c r="A451" s="328"/>
      <c r="B451" s="353"/>
      <c r="C451" s="354" t="s">
        <v>850</v>
      </c>
      <c r="D451" s="66"/>
      <c r="E451" s="104"/>
      <c r="F451" s="104"/>
      <c r="G451" s="23"/>
      <c r="H451" s="23"/>
      <c r="I451" s="335">
        <v>8.44</v>
      </c>
      <c r="J451" s="23" t="s">
        <v>834</v>
      </c>
    </row>
    <row r="452" spans="1:10" ht="16" x14ac:dyDescent="0.2">
      <c r="A452" s="328"/>
      <c r="B452" s="75" t="s">
        <v>620</v>
      </c>
      <c r="C452" s="66" t="s">
        <v>451</v>
      </c>
      <c r="D452" s="173" t="s">
        <v>411</v>
      </c>
      <c r="E452" s="104"/>
      <c r="F452" s="104"/>
      <c r="G452" s="23"/>
      <c r="H452" s="344"/>
      <c r="I452" s="335">
        <v>0.66</v>
      </c>
      <c r="J452" s="23" t="s">
        <v>828</v>
      </c>
    </row>
    <row r="453" spans="1:10" ht="16" x14ac:dyDescent="0.2">
      <c r="B453" s="123"/>
      <c r="C453" s="124" t="s">
        <v>843</v>
      </c>
      <c r="D453" s="23"/>
      <c r="E453" s="91"/>
      <c r="F453" s="104"/>
      <c r="G453" s="23"/>
      <c r="H453" s="23"/>
      <c r="I453" s="149">
        <v>1.33</v>
      </c>
      <c r="J453" t="s">
        <v>835</v>
      </c>
    </row>
    <row r="454" spans="1:10" ht="16" x14ac:dyDescent="0.2">
      <c r="A454" s="328"/>
      <c r="B454" s="75"/>
      <c r="C454" s="85"/>
      <c r="D454" s="66"/>
      <c r="E454" s="104"/>
      <c r="F454" s="104"/>
      <c r="G454" s="23"/>
      <c r="H454" s="23"/>
      <c r="I454" s="528"/>
      <c r="J454" s="23"/>
    </row>
    <row r="455" spans="1:10" ht="16" x14ac:dyDescent="0.2">
      <c r="A455" s="328"/>
      <c r="B455" s="75"/>
      <c r="C455" s="85"/>
      <c r="D455" s="66"/>
      <c r="E455" s="104"/>
      <c r="F455" s="104"/>
      <c r="G455" s="23"/>
      <c r="H455" s="23"/>
      <c r="I455" s="528"/>
      <c r="J455" s="23"/>
    </row>
    <row r="456" spans="1:10" s="344" customFormat="1" x14ac:dyDescent="0.15">
      <c r="A456" s="23"/>
      <c r="B456" s="23"/>
      <c r="C456" s="23"/>
      <c r="D456" s="23"/>
      <c r="E456" s="91"/>
      <c r="F456" s="104"/>
      <c r="G456" s="23"/>
      <c r="I456" s="23"/>
      <c r="J456" s="23"/>
    </row>
    <row r="457" spans="1:10" ht="16" x14ac:dyDescent="0.2">
      <c r="A457" s="605" t="s">
        <v>52</v>
      </c>
      <c r="B457" s="606"/>
      <c r="C457" s="607"/>
      <c r="D457" s="316"/>
      <c r="E457" s="317"/>
      <c r="F457" s="318"/>
      <c r="G457" s="319"/>
      <c r="H457" s="319"/>
      <c r="I457" s="319">
        <f>I448+I450</f>
        <v>2717.99</v>
      </c>
      <c r="J457" s="320"/>
    </row>
    <row r="458" spans="1:10" s="182" customFormat="1" ht="23" x14ac:dyDescent="0.25">
      <c r="C458" s="183" t="s">
        <v>388</v>
      </c>
      <c r="D458" s="183"/>
      <c r="E458" s="184"/>
      <c r="F458" s="255" t="s">
        <v>430</v>
      </c>
      <c r="G458" s="245"/>
      <c r="H458" s="186"/>
      <c r="I458" s="187">
        <v>44999</v>
      </c>
      <c r="J458" s="188"/>
    </row>
  </sheetData>
  <autoFilter ref="C4:J442" xr:uid="{1B35777D-86B3-9A48-BA2D-325C1FB8F52E}">
    <sortState xmlns:xlrd2="http://schemas.microsoft.com/office/spreadsheetml/2017/richdata2" ref="C5:J441">
      <sortCondition ref="C4:C441"/>
    </sortState>
  </autoFilter>
  <mergeCells count="4">
    <mergeCell ref="A2:C2"/>
    <mergeCell ref="A449:C449"/>
    <mergeCell ref="A450:C450"/>
    <mergeCell ref="A457:C457"/>
  </mergeCells>
  <conditionalFormatting sqref="A91:A94 A98">
    <cfRule type="duplicateValues" dxfId="826" priority="29"/>
  </conditionalFormatting>
  <conditionalFormatting sqref="B12:B13">
    <cfRule type="duplicateValues" dxfId="825" priority="353"/>
    <cfRule type="duplicateValues" dxfId="824" priority="354"/>
  </conditionalFormatting>
  <conditionalFormatting sqref="B14:B15">
    <cfRule type="duplicateValues" dxfId="823" priority="7"/>
    <cfRule type="duplicateValues" dxfId="822" priority="8"/>
  </conditionalFormatting>
  <conditionalFormatting sqref="B54:B55">
    <cfRule type="duplicateValues" dxfId="821" priority="5"/>
    <cfRule type="duplicateValues" dxfId="820" priority="6"/>
  </conditionalFormatting>
  <conditionalFormatting sqref="B79:B80">
    <cfRule type="duplicateValues" dxfId="819" priority="1"/>
    <cfRule type="duplicateValues" dxfId="818" priority="2"/>
  </conditionalFormatting>
  <conditionalFormatting sqref="B90:B103">
    <cfRule type="duplicateValues" dxfId="817" priority="31"/>
  </conditionalFormatting>
  <conditionalFormatting sqref="B95:B97 B99:B103">
    <cfRule type="duplicateValues" dxfId="816" priority="28"/>
  </conditionalFormatting>
  <conditionalFormatting sqref="B216:B227">
    <cfRule type="duplicateValues" dxfId="815" priority="18"/>
    <cfRule type="duplicateValues" dxfId="814" priority="27"/>
  </conditionalFormatting>
  <conditionalFormatting sqref="B445:B446 B228:B443 B16:B53 B1:B4 B11 B448:B450 B452 B454:B455 B457:B1048576 B56:B78 B81:B89 B104:B215">
    <cfRule type="duplicateValues" dxfId="813" priority="17"/>
  </conditionalFormatting>
  <conditionalFormatting sqref="B448:B450 B16:B53 B1:B4 B11 B452 B454:B455 B457:B1048576 B56:B78 B81:B89 B104:B446">
    <cfRule type="duplicateValues" dxfId="812" priority="16"/>
  </conditionalFormatting>
  <conditionalFormatting sqref="B453">
    <cfRule type="duplicateValues" dxfId="811" priority="10"/>
    <cfRule type="duplicateValues" dxfId="810" priority="11"/>
  </conditionalFormatting>
  <conditionalFormatting sqref="B457:B1048576">
    <cfRule type="duplicateValues" dxfId="809" priority="26"/>
  </conditionalFormatting>
  <conditionalFormatting sqref="C12:C13">
    <cfRule type="duplicateValues" dxfId="808" priority="402"/>
  </conditionalFormatting>
  <conditionalFormatting sqref="C14:C15">
    <cfRule type="duplicateValues" dxfId="807" priority="9"/>
  </conditionalFormatting>
  <conditionalFormatting sqref="C79:C80">
    <cfRule type="duplicateValues" dxfId="806" priority="4"/>
  </conditionalFormatting>
  <conditionalFormatting sqref="C136:C147">
    <cfRule type="duplicateValues" dxfId="805" priority="293"/>
  </conditionalFormatting>
  <conditionalFormatting sqref="C188:C190">
    <cfRule type="duplicateValues" dxfId="804" priority="24"/>
  </conditionalFormatting>
  <conditionalFormatting sqref="C216:C227">
    <cfRule type="duplicateValues" dxfId="803" priority="25"/>
  </conditionalFormatting>
  <conditionalFormatting sqref="C445:C446 C228:C373 A91:A94 A98 C1:C4 C11 C375:C443 C448:C450 C452 C454:C455 C457:C1048576 C16:C78 C81:C215">
    <cfRule type="duplicateValues" dxfId="802" priority="30"/>
  </conditionalFormatting>
  <conditionalFormatting sqref="C453">
    <cfRule type="duplicateValues" dxfId="801" priority="12"/>
  </conditionalFormatting>
  <conditionalFormatting sqref="J20:J128">
    <cfRule type="notContainsBlanks" dxfId="800" priority="3">
      <formula>LEN(TRIM(J20))&gt;0</formula>
    </cfRule>
  </conditionalFormatting>
  <conditionalFormatting sqref="J130:J138 J140:J150 J152:J160 J162:J163 J165:J176 J178:J213 J215:J243 J246:J247 J255:J257 J259:J305 J307:J355 J357:J375 J377:J393 J395:J440 J442:J443 J445:J448 J451:J452 J454:J455">
    <cfRule type="notContainsBlanks" dxfId="799" priority="22">
      <formula>LEN(TRIM(J130))&gt;0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4A70-808A-470A-9222-1FAF5A39F326}">
  <sheetPr>
    <outlinePr summaryBelow="0" summaryRight="0"/>
  </sheetPr>
  <dimension ref="A1:P455"/>
  <sheetViews>
    <sheetView topLeftCell="A246" workbookViewId="0">
      <selection activeCell="H476" sqref="H476"/>
    </sheetView>
  </sheetViews>
  <sheetFormatPr baseColWidth="10" defaultColWidth="12.5" defaultRowHeight="15.75" customHeight="1" x14ac:dyDescent="0.2"/>
  <cols>
    <col min="1" max="2" width="12.5" style="373"/>
    <col min="3" max="3" width="39.5" style="373" customWidth="1"/>
    <col min="4" max="4" width="12.5" style="373"/>
    <col min="5" max="5" width="18.5" style="373" bestFit="1" customWidth="1"/>
    <col min="6" max="16384" width="12.5" style="373"/>
  </cols>
  <sheetData>
    <row r="1" spans="1:16" ht="18" x14ac:dyDescent="0.2">
      <c r="A1" s="608" t="s">
        <v>429</v>
      </c>
      <c r="B1" s="609"/>
      <c r="C1" s="609"/>
      <c r="D1" s="374"/>
      <c r="E1" s="374"/>
      <c r="F1" s="503"/>
      <c r="G1" s="375"/>
      <c r="H1" s="374"/>
      <c r="I1" s="374"/>
      <c r="J1" s="376"/>
      <c r="K1" s="374"/>
      <c r="L1" s="374"/>
      <c r="M1" s="374"/>
      <c r="N1" s="374"/>
      <c r="O1" s="374"/>
      <c r="P1" s="374"/>
    </row>
    <row r="2" spans="1:16" ht="16" x14ac:dyDescent="0.2">
      <c r="A2" s="610" t="s">
        <v>408</v>
      </c>
      <c r="B2" s="611"/>
      <c r="C2" s="611"/>
      <c r="D2" s="377"/>
      <c r="E2" s="377"/>
      <c r="F2" s="504" t="s">
        <v>854</v>
      </c>
      <c r="G2" s="505" t="s">
        <v>841</v>
      </c>
      <c r="H2" s="378" t="s">
        <v>459</v>
      </c>
      <c r="I2" s="379">
        <v>45008</v>
      </c>
      <c r="J2" s="374"/>
      <c r="K2" s="374"/>
      <c r="L2" s="374"/>
      <c r="M2" s="374"/>
      <c r="N2" s="374"/>
      <c r="O2" s="374"/>
      <c r="P2" s="374"/>
    </row>
    <row r="3" spans="1:16" ht="16" x14ac:dyDescent="0.2">
      <c r="A3" s="380"/>
      <c r="B3" s="380"/>
      <c r="C3" s="380"/>
      <c r="D3" s="380"/>
      <c r="E3" s="380"/>
      <c r="F3" s="506"/>
      <c r="G3" s="507"/>
      <c r="H3" s="381"/>
      <c r="I3" s="381"/>
      <c r="J3" s="382"/>
      <c r="K3" s="383"/>
      <c r="L3" s="374"/>
      <c r="M3" s="374"/>
      <c r="N3" s="374"/>
      <c r="O3" s="374"/>
      <c r="P3" s="374"/>
    </row>
    <row r="4" spans="1:16" ht="16" x14ac:dyDescent="0.2">
      <c r="A4" s="384" t="s">
        <v>232</v>
      </c>
      <c r="B4" s="385" t="s">
        <v>241</v>
      </c>
      <c r="C4" s="386" t="s">
        <v>125</v>
      </c>
      <c r="D4" s="386" t="s">
        <v>410</v>
      </c>
      <c r="E4" s="386" t="s">
        <v>409</v>
      </c>
      <c r="F4" s="387" t="s">
        <v>416</v>
      </c>
      <c r="G4" s="388" t="s">
        <v>415</v>
      </c>
      <c r="H4" s="385" t="s">
        <v>434</v>
      </c>
      <c r="I4" s="385" t="s">
        <v>52</v>
      </c>
      <c r="J4" s="385" t="s">
        <v>239</v>
      </c>
      <c r="K4" s="374"/>
      <c r="L4" s="374"/>
      <c r="M4" s="374"/>
      <c r="N4" s="374"/>
      <c r="O4" s="374"/>
      <c r="P4" s="374"/>
    </row>
    <row r="5" spans="1:16" ht="15.75" customHeight="1" x14ac:dyDescent="0.2">
      <c r="A5" s="389">
        <v>1</v>
      </c>
      <c r="B5" s="390">
        <v>1729</v>
      </c>
      <c r="C5" s="391" t="s">
        <v>789</v>
      </c>
      <c r="D5" s="391" t="s">
        <v>411</v>
      </c>
      <c r="E5" s="392">
        <v>10000</v>
      </c>
      <c r="F5" s="391" t="s">
        <v>855</v>
      </c>
      <c r="G5" s="392">
        <v>5.0199999999999996</v>
      </c>
      <c r="H5" s="392">
        <v>5.0199999999999996</v>
      </c>
      <c r="I5" s="393">
        <v>5.44</v>
      </c>
      <c r="J5" s="391"/>
      <c r="K5" s="394"/>
      <c r="L5" s="394"/>
      <c r="M5" s="394"/>
      <c r="N5" s="394"/>
      <c r="O5" s="394"/>
      <c r="P5" s="394"/>
    </row>
    <row r="6" spans="1:16" ht="15.75" customHeight="1" x14ac:dyDescent="0.2">
      <c r="A6" s="389"/>
      <c r="B6" s="390">
        <v>1729</v>
      </c>
      <c r="C6" s="391" t="s">
        <v>789</v>
      </c>
      <c r="D6" s="391" t="s">
        <v>413</v>
      </c>
      <c r="E6" s="392">
        <v>10000</v>
      </c>
      <c r="F6" s="392">
        <v>0.42</v>
      </c>
      <c r="G6" s="391"/>
      <c r="H6" s="392">
        <v>0.42</v>
      </c>
      <c r="I6" s="391"/>
      <c r="J6" s="391"/>
      <c r="K6" s="394"/>
      <c r="L6" s="394"/>
      <c r="M6" s="394"/>
      <c r="N6" s="394"/>
      <c r="O6" s="394"/>
      <c r="P6" s="394"/>
    </row>
    <row r="7" spans="1:16" ht="15.75" customHeight="1" x14ac:dyDescent="0.2">
      <c r="A7" s="389"/>
      <c r="B7" s="390"/>
      <c r="C7" s="391"/>
      <c r="D7" s="391"/>
      <c r="E7" s="391"/>
      <c r="F7" s="391"/>
      <c r="G7" s="391"/>
      <c r="H7" s="391"/>
      <c r="I7" s="391"/>
      <c r="J7" s="391"/>
      <c r="K7" s="394"/>
      <c r="L7" s="394"/>
      <c r="M7" s="394"/>
      <c r="N7" s="394"/>
      <c r="O7" s="394"/>
      <c r="P7" s="394"/>
    </row>
    <row r="8" spans="1:16" ht="15.75" customHeight="1" x14ac:dyDescent="0.2">
      <c r="A8" s="389"/>
      <c r="B8" s="390"/>
      <c r="C8" s="391" t="s">
        <v>851</v>
      </c>
      <c r="D8" s="391" t="s">
        <v>411</v>
      </c>
      <c r="E8" s="392">
        <v>50000</v>
      </c>
      <c r="F8" s="392">
        <v>2.65</v>
      </c>
      <c r="G8" s="391"/>
      <c r="H8" s="391"/>
      <c r="I8" s="392">
        <v>4.74</v>
      </c>
      <c r="J8" s="391" t="s">
        <v>852</v>
      </c>
      <c r="K8" s="394"/>
      <c r="L8" s="394"/>
      <c r="M8" s="394"/>
      <c r="N8" s="394"/>
      <c r="O8" s="394"/>
      <c r="P8" s="394"/>
    </row>
    <row r="9" spans="1:16" ht="15.75" customHeight="1" x14ac:dyDescent="0.2">
      <c r="A9" s="389"/>
      <c r="B9" s="390"/>
      <c r="C9" s="391" t="s">
        <v>851</v>
      </c>
      <c r="D9" s="391" t="s">
        <v>413</v>
      </c>
      <c r="E9" s="392">
        <v>50000</v>
      </c>
      <c r="F9" s="392">
        <v>2.09</v>
      </c>
      <c r="G9" s="391"/>
      <c r="H9" s="391"/>
      <c r="I9" s="391"/>
      <c r="J9" s="391"/>
      <c r="K9" s="394"/>
      <c r="L9" s="394"/>
      <c r="M9" s="394"/>
      <c r="N9" s="394"/>
      <c r="O9" s="394"/>
      <c r="P9" s="394"/>
    </row>
    <row r="10" spans="1:16" ht="15.75" customHeight="1" x14ac:dyDescent="0.2">
      <c r="A10" s="389"/>
      <c r="B10" s="390"/>
      <c r="C10" s="391"/>
      <c r="D10" s="391"/>
      <c r="E10" s="391"/>
      <c r="F10" s="391"/>
      <c r="G10" s="391"/>
      <c r="H10" s="391"/>
      <c r="I10" s="391"/>
      <c r="J10" s="391"/>
      <c r="K10" s="394"/>
      <c r="L10" s="394"/>
      <c r="M10" s="394"/>
      <c r="N10" s="394"/>
      <c r="O10" s="394"/>
      <c r="P10" s="394"/>
    </row>
    <row r="11" spans="1:16" ht="15.75" customHeight="1" x14ac:dyDescent="0.2">
      <c r="A11" s="389"/>
      <c r="B11" s="390"/>
      <c r="C11" s="391"/>
      <c r="D11" s="391"/>
      <c r="E11" s="391"/>
      <c r="F11" s="391"/>
      <c r="G11" s="391"/>
      <c r="H11" s="391"/>
      <c r="I11" s="391"/>
      <c r="J11" s="391"/>
      <c r="K11" s="394"/>
      <c r="L11" s="394"/>
      <c r="M11" s="394"/>
      <c r="N11" s="394"/>
      <c r="O11" s="394"/>
      <c r="P11" s="394"/>
    </row>
    <row r="12" spans="1:16" ht="15.75" customHeight="1" x14ac:dyDescent="0.2">
      <c r="A12" s="389"/>
      <c r="B12" s="395"/>
      <c r="C12" s="395"/>
      <c r="D12" s="395"/>
      <c r="E12" s="395"/>
      <c r="F12" s="395"/>
      <c r="G12" s="395"/>
      <c r="H12" s="395"/>
      <c r="I12" s="395"/>
      <c r="J12" s="395"/>
      <c r="K12" s="374"/>
      <c r="L12" s="374"/>
      <c r="M12" s="374"/>
      <c r="N12" s="374"/>
      <c r="O12" s="374"/>
      <c r="P12" s="374"/>
    </row>
    <row r="13" spans="1:16" ht="16" x14ac:dyDescent="0.2">
      <c r="A13" s="389"/>
      <c r="B13" s="390">
        <v>2247</v>
      </c>
      <c r="C13" s="396" t="s">
        <v>632</v>
      </c>
      <c r="D13" s="396" t="s">
        <v>411</v>
      </c>
      <c r="E13" s="397">
        <v>10000</v>
      </c>
      <c r="F13" s="398" t="s">
        <v>855</v>
      </c>
      <c r="G13" s="399">
        <v>0.53</v>
      </c>
      <c r="H13" s="400">
        <v>0.53</v>
      </c>
      <c r="I13" s="401">
        <v>0.95</v>
      </c>
      <c r="J13" s="390"/>
      <c r="K13" s="374"/>
      <c r="L13" s="374"/>
      <c r="M13" s="374"/>
      <c r="N13" s="374"/>
      <c r="O13" s="374"/>
      <c r="P13" s="374"/>
    </row>
    <row r="14" spans="1:16" ht="15.75" customHeight="1" x14ac:dyDescent="0.2">
      <c r="A14" s="389"/>
      <c r="B14" s="390">
        <v>2247</v>
      </c>
      <c r="C14" s="396" t="s">
        <v>632</v>
      </c>
      <c r="D14" s="396" t="s">
        <v>413</v>
      </c>
      <c r="E14" s="397">
        <v>10000</v>
      </c>
      <c r="F14" s="400">
        <v>0.42</v>
      </c>
      <c r="G14" s="398"/>
      <c r="H14" s="400">
        <v>0.42</v>
      </c>
      <c r="I14" s="398"/>
      <c r="J14" s="390"/>
      <c r="K14" s="374"/>
      <c r="L14" s="374"/>
      <c r="M14" s="374"/>
      <c r="N14" s="374"/>
      <c r="O14" s="374"/>
      <c r="P14" s="374"/>
    </row>
    <row r="15" spans="1:16" ht="15.75" customHeight="1" x14ac:dyDescent="0.2">
      <c r="A15" s="389"/>
      <c r="B15" s="390"/>
      <c r="C15" s="396"/>
      <c r="D15" s="396"/>
      <c r="E15" s="396"/>
      <c r="F15" s="398"/>
      <c r="G15" s="398"/>
      <c r="H15" s="398"/>
      <c r="I15" s="398"/>
      <c r="J15" s="390"/>
      <c r="K15" s="374"/>
      <c r="L15" s="374"/>
      <c r="M15" s="374"/>
      <c r="N15" s="374"/>
      <c r="O15" s="374"/>
      <c r="P15" s="374"/>
    </row>
    <row r="16" spans="1:16" ht="15.75" customHeight="1" x14ac:dyDescent="0.2">
      <c r="A16" s="389"/>
      <c r="B16" s="390"/>
      <c r="C16" s="396"/>
      <c r="D16" s="396"/>
      <c r="E16" s="396"/>
      <c r="F16" s="398"/>
      <c r="G16" s="398"/>
      <c r="H16" s="398"/>
      <c r="I16" s="398"/>
      <c r="J16" s="390"/>
      <c r="K16" s="374"/>
      <c r="L16" s="374"/>
      <c r="M16" s="374"/>
      <c r="N16" s="374"/>
      <c r="O16" s="374"/>
      <c r="P16" s="374"/>
    </row>
    <row r="17" spans="1:16" ht="15.75" customHeight="1" x14ac:dyDescent="0.2">
      <c r="A17" s="389"/>
      <c r="B17" s="402">
        <v>2261</v>
      </c>
      <c r="C17" s="403" t="s">
        <v>672</v>
      </c>
      <c r="D17" s="396" t="s">
        <v>411</v>
      </c>
      <c r="E17" s="397">
        <v>10000</v>
      </c>
      <c r="F17" s="398" t="s">
        <v>855</v>
      </c>
      <c r="G17" s="400">
        <v>2.0099999999999998</v>
      </c>
      <c r="H17" s="400">
        <v>2.0099999999999998</v>
      </c>
      <c r="I17" s="400">
        <v>2.4300000000000002</v>
      </c>
      <c r="J17" s="390"/>
      <c r="K17" s="374"/>
      <c r="L17" s="374"/>
      <c r="M17" s="374"/>
      <c r="N17" s="374"/>
      <c r="O17" s="374"/>
      <c r="P17" s="374"/>
    </row>
    <row r="18" spans="1:16" ht="15.75" customHeight="1" x14ac:dyDescent="0.2">
      <c r="A18" s="389"/>
      <c r="B18" s="402">
        <v>2261</v>
      </c>
      <c r="C18" s="403" t="s">
        <v>672</v>
      </c>
      <c r="D18" s="396" t="s">
        <v>413</v>
      </c>
      <c r="E18" s="397">
        <v>10000</v>
      </c>
      <c r="F18" s="400">
        <v>0.42</v>
      </c>
      <c r="G18" s="398"/>
      <c r="H18" s="400">
        <v>0.42</v>
      </c>
      <c r="I18" s="398"/>
      <c r="J18" s="390"/>
      <c r="K18" s="374"/>
      <c r="L18" s="374"/>
      <c r="M18" s="374"/>
      <c r="N18" s="374"/>
      <c r="O18" s="374"/>
      <c r="P18" s="374"/>
    </row>
    <row r="19" spans="1:16" ht="15.75" customHeight="1" x14ac:dyDescent="0.2">
      <c r="A19" s="389"/>
      <c r="B19" s="390"/>
      <c r="C19" s="404"/>
      <c r="D19" s="404"/>
      <c r="E19" s="404"/>
      <c r="F19" s="390"/>
      <c r="G19" s="390"/>
      <c r="H19" s="390"/>
      <c r="I19" s="390"/>
      <c r="J19" s="390"/>
      <c r="K19" s="374"/>
      <c r="L19" s="374"/>
      <c r="M19" s="374"/>
      <c r="N19" s="374"/>
      <c r="O19" s="374"/>
      <c r="P19" s="374"/>
    </row>
    <row r="20" spans="1:16" ht="16" x14ac:dyDescent="0.2">
      <c r="A20" s="405"/>
      <c r="B20" s="402">
        <v>2081</v>
      </c>
      <c r="C20" s="406" t="s">
        <v>198</v>
      </c>
      <c r="D20" s="407" t="s">
        <v>411</v>
      </c>
      <c r="E20" s="408">
        <v>100000</v>
      </c>
      <c r="F20" s="409">
        <v>18.09</v>
      </c>
      <c r="G20" s="410">
        <v>2.0099999999999998</v>
      </c>
      <c r="H20" s="408">
        <v>20.100000000000001</v>
      </c>
      <c r="I20" s="408">
        <v>28.05</v>
      </c>
      <c r="J20" s="395"/>
      <c r="K20" s="374"/>
      <c r="L20" s="374"/>
      <c r="M20" s="374"/>
      <c r="N20" s="374"/>
      <c r="O20" s="374"/>
      <c r="P20" s="374"/>
    </row>
    <row r="21" spans="1:16" ht="15.75" customHeight="1" x14ac:dyDescent="0.2">
      <c r="A21" s="405"/>
      <c r="B21" s="402">
        <v>2081</v>
      </c>
      <c r="C21" s="406" t="s">
        <v>198</v>
      </c>
      <c r="D21" s="407" t="s">
        <v>412</v>
      </c>
      <c r="E21" s="408">
        <v>10000</v>
      </c>
      <c r="F21" s="411">
        <v>3.42</v>
      </c>
      <c r="G21" s="412"/>
      <c r="H21" s="408">
        <v>3.42</v>
      </c>
      <c r="I21" s="407"/>
      <c r="J21" s="395"/>
      <c r="K21" s="374"/>
      <c r="L21" s="374"/>
      <c r="M21" s="374"/>
      <c r="N21" s="374"/>
      <c r="O21" s="374"/>
      <c r="P21" s="374"/>
    </row>
    <row r="22" spans="1:16" ht="15.75" customHeight="1" x14ac:dyDescent="0.2">
      <c r="A22" s="405"/>
      <c r="B22" s="402">
        <v>2081</v>
      </c>
      <c r="C22" s="406" t="s">
        <v>198</v>
      </c>
      <c r="D22" s="407" t="s">
        <v>413</v>
      </c>
      <c r="E22" s="408">
        <v>100000</v>
      </c>
      <c r="F22" s="411">
        <v>4.18</v>
      </c>
      <c r="G22" s="412"/>
      <c r="H22" s="408">
        <v>4.18</v>
      </c>
      <c r="I22" s="407"/>
      <c r="J22" s="395"/>
      <c r="K22" s="374"/>
      <c r="L22" s="374"/>
      <c r="M22" s="374"/>
      <c r="N22" s="374"/>
      <c r="O22" s="374"/>
      <c r="P22" s="374"/>
    </row>
    <row r="23" spans="1:16" ht="15.75" customHeight="1" x14ac:dyDescent="0.2">
      <c r="A23" s="405"/>
      <c r="B23" s="402">
        <v>2081</v>
      </c>
      <c r="C23" s="406" t="s">
        <v>198</v>
      </c>
      <c r="D23" s="407" t="s">
        <v>414</v>
      </c>
      <c r="E23" s="408">
        <v>10000</v>
      </c>
      <c r="F23" s="411">
        <v>0.35</v>
      </c>
      <c r="G23" s="412"/>
      <c r="H23" s="408">
        <v>0.35</v>
      </c>
      <c r="I23" s="407"/>
      <c r="J23" s="395"/>
      <c r="K23" s="374"/>
      <c r="L23" s="374"/>
      <c r="M23" s="374"/>
      <c r="N23" s="374"/>
      <c r="O23" s="374"/>
      <c r="P23" s="374"/>
    </row>
    <row r="24" spans="1:16" ht="15.75" customHeight="1" x14ac:dyDescent="0.2">
      <c r="A24" s="405"/>
      <c r="B24" s="390"/>
      <c r="C24" s="407"/>
      <c r="D24" s="407"/>
      <c r="E24" s="407"/>
      <c r="F24" s="413"/>
      <c r="G24" s="375"/>
      <c r="H24" s="414"/>
      <c r="I24" s="407"/>
      <c r="J24" s="395"/>
      <c r="K24" s="374"/>
      <c r="L24" s="374"/>
      <c r="M24" s="374"/>
      <c r="N24" s="374"/>
      <c r="O24" s="374"/>
      <c r="P24" s="374"/>
    </row>
    <row r="25" spans="1:16" ht="15.75" customHeight="1" x14ac:dyDescent="0.2">
      <c r="A25" s="405"/>
      <c r="B25" s="402">
        <v>2083</v>
      </c>
      <c r="C25" s="406" t="s">
        <v>216</v>
      </c>
      <c r="D25" s="407" t="s">
        <v>411</v>
      </c>
      <c r="E25" s="408">
        <v>200000</v>
      </c>
      <c r="F25" s="411">
        <v>23.94</v>
      </c>
      <c r="G25" s="415">
        <v>1.26</v>
      </c>
      <c r="H25" s="408">
        <v>25.2</v>
      </c>
      <c r="I25" s="393">
        <v>38.17</v>
      </c>
      <c r="J25" s="395"/>
      <c r="K25" s="374"/>
      <c r="L25" s="374"/>
      <c r="M25" s="374"/>
      <c r="N25" s="374"/>
      <c r="O25" s="374"/>
      <c r="P25" s="374"/>
    </row>
    <row r="26" spans="1:16" ht="15.75" customHeight="1" x14ac:dyDescent="0.2">
      <c r="A26" s="405"/>
      <c r="B26" s="402">
        <v>2083</v>
      </c>
      <c r="C26" s="406" t="s">
        <v>216</v>
      </c>
      <c r="D26" s="407" t="s">
        <v>412</v>
      </c>
      <c r="E26" s="408">
        <v>10000</v>
      </c>
      <c r="F26" s="411">
        <v>3.42</v>
      </c>
      <c r="G26" s="412"/>
      <c r="H26" s="408">
        <v>3.42</v>
      </c>
      <c r="I26" s="407"/>
      <c r="J26" s="395"/>
      <c r="K26" s="374"/>
      <c r="L26" s="374"/>
      <c r="M26" s="374"/>
      <c r="N26" s="374"/>
      <c r="O26" s="374"/>
      <c r="P26" s="374"/>
    </row>
    <row r="27" spans="1:16" ht="15.75" customHeight="1" x14ac:dyDescent="0.2">
      <c r="A27" s="405"/>
      <c r="B27" s="402">
        <v>2083</v>
      </c>
      <c r="C27" s="406" t="s">
        <v>216</v>
      </c>
      <c r="D27" s="407" t="s">
        <v>413</v>
      </c>
      <c r="E27" s="408">
        <v>220000</v>
      </c>
      <c r="F27" s="411">
        <v>9.1999999999999993</v>
      </c>
      <c r="G27" s="412"/>
      <c r="H27" s="408">
        <v>9.1999999999999993</v>
      </c>
      <c r="I27" s="407"/>
      <c r="J27" s="395"/>
      <c r="K27" s="374"/>
      <c r="L27" s="374"/>
      <c r="M27" s="374"/>
      <c r="N27" s="374"/>
      <c r="O27" s="374"/>
      <c r="P27" s="374"/>
    </row>
    <row r="28" spans="1:16" ht="15.75" customHeight="1" x14ac:dyDescent="0.2">
      <c r="A28" s="405"/>
      <c r="B28" s="402">
        <v>2083</v>
      </c>
      <c r="C28" s="406" t="s">
        <v>216</v>
      </c>
      <c r="D28" s="407" t="s">
        <v>414</v>
      </c>
      <c r="E28" s="408">
        <v>10000</v>
      </c>
      <c r="F28" s="411">
        <v>0.35</v>
      </c>
      <c r="G28" s="412"/>
      <c r="H28" s="408">
        <v>0.35</v>
      </c>
      <c r="I28" s="407"/>
      <c r="J28" s="395"/>
      <c r="K28" s="374"/>
      <c r="L28" s="374"/>
      <c r="M28" s="374"/>
      <c r="N28" s="374"/>
      <c r="O28" s="374"/>
      <c r="P28" s="374"/>
    </row>
    <row r="29" spans="1:16" ht="15.75" customHeight="1" x14ac:dyDescent="0.2">
      <c r="A29" s="405"/>
      <c r="B29" s="390"/>
      <c r="C29" s="407"/>
      <c r="D29" s="407"/>
      <c r="E29" s="407"/>
      <c r="F29" s="413"/>
      <c r="G29" s="412"/>
      <c r="H29" s="407"/>
      <c r="I29" s="407"/>
      <c r="J29" s="395"/>
      <c r="K29" s="374"/>
      <c r="L29" s="374"/>
      <c r="M29" s="374"/>
      <c r="N29" s="374"/>
      <c r="O29" s="374"/>
      <c r="P29" s="374"/>
    </row>
    <row r="30" spans="1:16" ht="15.75" customHeight="1" x14ac:dyDescent="0.2">
      <c r="A30" s="405"/>
      <c r="B30" s="402">
        <v>2274</v>
      </c>
      <c r="C30" s="416" t="s">
        <v>733</v>
      </c>
      <c r="D30" s="407" t="s">
        <v>411</v>
      </c>
      <c r="E30" s="408">
        <v>100000</v>
      </c>
      <c r="F30" s="411">
        <v>8.19</v>
      </c>
      <c r="G30" s="417">
        <v>0.91</v>
      </c>
      <c r="H30" s="408">
        <v>9.1</v>
      </c>
      <c r="I30" s="393">
        <v>17.46</v>
      </c>
      <c r="J30" s="395"/>
      <c r="K30" s="374"/>
      <c r="L30" s="374"/>
      <c r="M30" s="374"/>
      <c r="N30" s="374"/>
      <c r="O30" s="374"/>
      <c r="P30" s="374"/>
    </row>
    <row r="31" spans="1:16" ht="16" x14ac:dyDescent="0.2">
      <c r="A31" s="405"/>
      <c r="B31" s="402">
        <v>2274</v>
      </c>
      <c r="C31" s="416" t="s">
        <v>733</v>
      </c>
      <c r="D31" s="407" t="s">
        <v>413</v>
      </c>
      <c r="E31" s="408">
        <v>200000</v>
      </c>
      <c r="F31" s="411">
        <v>8.36</v>
      </c>
      <c r="G31" s="412"/>
      <c r="H31" s="408">
        <v>8.36</v>
      </c>
      <c r="I31" s="407"/>
      <c r="J31" s="395"/>
      <c r="K31" s="374"/>
      <c r="L31" s="374"/>
      <c r="M31" s="374"/>
      <c r="N31" s="374"/>
      <c r="O31" s="374"/>
      <c r="P31" s="374"/>
    </row>
    <row r="32" spans="1:16" ht="16" x14ac:dyDescent="0.2">
      <c r="A32" s="405"/>
      <c r="B32" s="390"/>
      <c r="C32" s="407"/>
      <c r="D32" s="407"/>
      <c r="E32" s="407"/>
      <c r="F32" s="413"/>
      <c r="G32" s="412"/>
      <c r="H32" s="407"/>
      <c r="I32" s="407"/>
      <c r="J32" s="395"/>
      <c r="K32" s="374"/>
      <c r="L32" s="374"/>
      <c r="M32" s="374"/>
      <c r="N32" s="374"/>
      <c r="O32" s="374"/>
      <c r="P32" s="374"/>
    </row>
    <row r="33" spans="1:16" ht="16" x14ac:dyDescent="0.2">
      <c r="A33" s="405"/>
      <c r="B33" s="390">
        <v>1593</v>
      </c>
      <c r="C33" s="407" t="s">
        <v>89</v>
      </c>
      <c r="D33" s="407" t="s">
        <v>411</v>
      </c>
      <c r="E33" s="408">
        <v>10000</v>
      </c>
      <c r="F33" s="413" t="s">
        <v>855</v>
      </c>
      <c r="G33" s="417">
        <v>5.0199999999999996</v>
      </c>
      <c r="H33" s="408">
        <v>5.0199999999999996</v>
      </c>
      <c r="I33" s="408">
        <v>5.0199999999999996</v>
      </c>
      <c r="J33" s="395"/>
      <c r="K33" s="374"/>
      <c r="L33" s="374"/>
      <c r="M33" s="374"/>
      <c r="N33" s="374"/>
      <c r="O33" s="374"/>
      <c r="P33" s="374"/>
    </row>
    <row r="34" spans="1:16" ht="16" x14ac:dyDescent="0.2">
      <c r="A34" s="405"/>
      <c r="B34" s="390"/>
      <c r="C34" s="407"/>
      <c r="D34" s="407"/>
      <c r="E34" s="407"/>
      <c r="F34" s="407"/>
      <c r="G34" s="407"/>
      <c r="H34" s="407"/>
      <c r="I34" s="407"/>
      <c r="J34" s="395"/>
      <c r="K34" s="374"/>
      <c r="L34" s="374"/>
      <c r="M34" s="374"/>
      <c r="N34" s="374"/>
      <c r="O34" s="374"/>
      <c r="P34" s="374"/>
    </row>
    <row r="35" spans="1:16" ht="16" x14ac:dyDescent="0.2">
      <c r="A35" s="405"/>
      <c r="B35" s="390"/>
      <c r="C35" s="407"/>
      <c r="D35" s="407"/>
      <c r="E35" s="407"/>
      <c r="F35" s="407"/>
      <c r="G35" s="407"/>
      <c r="H35" s="407"/>
      <c r="I35" s="407"/>
      <c r="J35" s="395"/>
      <c r="K35" s="374"/>
      <c r="L35" s="374"/>
      <c r="M35" s="374"/>
      <c r="N35" s="374"/>
      <c r="O35" s="374"/>
      <c r="P35" s="374"/>
    </row>
    <row r="36" spans="1:16" ht="16" x14ac:dyDescent="0.2">
      <c r="A36" s="405"/>
      <c r="B36" s="402">
        <v>1737</v>
      </c>
      <c r="C36" s="406" t="s">
        <v>138</v>
      </c>
      <c r="D36" s="407" t="s">
        <v>411</v>
      </c>
      <c r="E36" s="408">
        <v>10000</v>
      </c>
      <c r="F36" s="407" t="s">
        <v>855</v>
      </c>
      <c r="G36" s="408">
        <v>2.0099999999999998</v>
      </c>
      <c r="H36" s="408">
        <v>2.0099999999999998</v>
      </c>
      <c r="I36" s="408">
        <v>2.4300000000000002</v>
      </c>
      <c r="J36" s="395"/>
      <c r="K36" s="374"/>
      <c r="L36" s="374"/>
      <c r="M36" s="374"/>
      <c r="N36" s="374"/>
      <c r="O36" s="374"/>
      <c r="P36" s="374"/>
    </row>
    <row r="37" spans="1:16" ht="16" x14ac:dyDescent="0.2">
      <c r="A37" s="405"/>
      <c r="B37" s="402">
        <v>1737</v>
      </c>
      <c r="C37" s="406" t="s">
        <v>138</v>
      </c>
      <c r="D37" s="407" t="s">
        <v>413</v>
      </c>
      <c r="E37" s="408">
        <v>10000</v>
      </c>
      <c r="F37" s="407"/>
      <c r="G37" s="407"/>
      <c r="H37" s="408">
        <v>0.42</v>
      </c>
      <c r="I37" s="407"/>
      <c r="J37" s="395"/>
      <c r="K37" s="374"/>
      <c r="L37" s="374"/>
      <c r="M37" s="374"/>
      <c r="N37" s="374"/>
      <c r="O37" s="374"/>
      <c r="P37" s="374"/>
    </row>
    <row r="38" spans="1:16" ht="16" x14ac:dyDescent="0.2">
      <c r="A38" s="405"/>
      <c r="B38" s="390"/>
      <c r="C38" s="407"/>
      <c r="D38" s="407"/>
      <c r="E38" s="407"/>
      <c r="F38" s="407"/>
      <c r="G38" s="407"/>
      <c r="H38" s="407"/>
      <c r="I38" s="407"/>
      <c r="J38" s="395"/>
      <c r="K38" s="374"/>
      <c r="L38" s="374"/>
      <c r="M38" s="374"/>
      <c r="N38" s="374"/>
      <c r="O38" s="374"/>
      <c r="P38" s="374"/>
    </row>
    <row r="39" spans="1:16" ht="16" x14ac:dyDescent="0.2">
      <c r="A39" s="405"/>
      <c r="B39" s="402">
        <v>2285</v>
      </c>
      <c r="C39" s="406" t="s">
        <v>776</v>
      </c>
      <c r="D39" s="407" t="s">
        <v>411</v>
      </c>
      <c r="E39" s="408">
        <v>10000</v>
      </c>
      <c r="F39" s="407" t="s">
        <v>855</v>
      </c>
      <c r="G39" s="408">
        <v>0.46</v>
      </c>
      <c r="H39" s="408">
        <v>0.46</v>
      </c>
      <c r="I39" s="408">
        <v>0.88</v>
      </c>
      <c r="J39" s="416" t="s">
        <v>848</v>
      </c>
      <c r="K39" s="374"/>
      <c r="L39" s="374"/>
      <c r="M39" s="374"/>
      <c r="N39" s="374"/>
      <c r="O39" s="374"/>
      <c r="P39" s="374"/>
    </row>
    <row r="40" spans="1:16" ht="16" x14ac:dyDescent="0.2">
      <c r="A40" s="405"/>
      <c r="B40" s="402">
        <v>2285</v>
      </c>
      <c r="C40" s="406" t="s">
        <v>776</v>
      </c>
      <c r="D40" s="407" t="s">
        <v>413</v>
      </c>
      <c r="E40" s="408">
        <v>10000</v>
      </c>
      <c r="F40" s="408">
        <v>0.42</v>
      </c>
      <c r="G40" s="407"/>
      <c r="H40" s="408">
        <v>0.42</v>
      </c>
      <c r="I40" s="407"/>
      <c r="J40" s="395"/>
      <c r="K40" s="374"/>
      <c r="L40" s="374"/>
      <c r="M40" s="374"/>
      <c r="N40" s="374"/>
      <c r="O40" s="374"/>
      <c r="P40" s="374"/>
    </row>
    <row r="41" spans="1:16" ht="16" x14ac:dyDescent="0.2">
      <c r="A41" s="405"/>
      <c r="B41" s="390"/>
      <c r="C41" s="407"/>
      <c r="D41" s="407"/>
      <c r="E41" s="407"/>
      <c r="F41" s="407"/>
      <c r="G41" s="407"/>
      <c r="H41" s="407"/>
      <c r="I41" s="407"/>
      <c r="J41" s="395"/>
      <c r="K41" s="374"/>
      <c r="L41" s="374"/>
      <c r="M41" s="374"/>
      <c r="N41" s="374"/>
      <c r="O41" s="374"/>
      <c r="P41" s="374"/>
    </row>
    <row r="42" spans="1:16" ht="16" x14ac:dyDescent="0.2">
      <c r="A42" s="405"/>
      <c r="B42" s="390">
        <v>2131</v>
      </c>
      <c r="C42" s="407" t="s">
        <v>703</v>
      </c>
      <c r="D42" s="407" t="s">
        <v>411</v>
      </c>
      <c r="E42" s="408">
        <v>10000</v>
      </c>
      <c r="F42" s="407" t="s">
        <v>855</v>
      </c>
      <c r="G42" s="408">
        <v>0.66</v>
      </c>
      <c r="H42" s="408">
        <v>0.66</v>
      </c>
      <c r="I42" s="408">
        <v>0.66</v>
      </c>
      <c r="J42" s="395"/>
      <c r="K42" s="374"/>
      <c r="L42" s="374"/>
      <c r="M42" s="374"/>
      <c r="N42" s="374"/>
      <c r="O42" s="374"/>
      <c r="P42" s="374"/>
    </row>
    <row r="43" spans="1:16" ht="16" x14ac:dyDescent="0.2">
      <c r="A43" s="405"/>
      <c r="B43" s="390"/>
      <c r="C43" s="407"/>
      <c r="D43" s="407"/>
      <c r="E43" s="407"/>
      <c r="F43" s="407"/>
      <c r="G43" s="407"/>
      <c r="H43" s="407"/>
      <c r="I43" s="407"/>
      <c r="J43" s="395"/>
      <c r="K43" s="374"/>
      <c r="L43" s="374"/>
      <c r="M43" s="374"/>
      <c r="N43" s="374"/>
      <c r="O43" s="374"/>
      <c r="P43" s="374"/>
    </row>
    <row r="44" spans="1:16" ht="16" x14ac:dyDescent="0.2">
      <c r="A44" s="405"/>
      <c r="B44" s="402">
        <v>1751</v>
      </c>
      <c r="C44" s="406" t="s">
        <v>139</v>
      </c>
      <c r="D44" s="407" t="s">
        <v>411</v>
      </c>
      <c r="E44" s="408">
        <v>100000</v>
      </c>
      <c r="F44" s="411">
        <v>18.09</v>
      </c>
      <c r="G44" s="417">
        <v>2.0099999999999998</v>
      </c>
      <c r="H44" s="408">
        <v>20.100000000000001</v>
      </c>
      <c r="I44" s="408">
        <v>66.3</v>
      </c>
      <c r="J44" s="395"/>
      <c r="K44" s="374"/>
      <c r="L44" s="374"/>
      <c r="M44" s="374"/>
      <c r="N44" s="374"/>
      <c r="O44" s="374"/>
      <c r="P44" s="374"/>
    </row>
    <row r="45" spans="1:16" ht="16" x14ac:dyDescent="0.2">
      <c r="A45" s="405"/>
      <c r="B45" s="402">
        <v>1751</v>
      </c>
      <c r="C45" s="406" t="s">
        <v>139</v>
      </c>
      <c r="D45" s="407" t="s">
        <v>417</v>
      </c>
      <c r="E45" s="408">
        <v>50000</v>
      </c>
      <c r="F45" s="411">
        <v>33.85</v>
      </c>
      <c r="G45" s="412"/>
      <c r="H45" s="408">
        <v>33.85</v>
      </c>
      <c r="I45" s="407"/>
      <c r="J45" s="395"/>
      <c r="K45" s="374"/>
      <c r="L45" s="374"/>
      <c r="M45" s="374"/>
      <c r="N45" s="374"/>
      <c r="O45" s="374"/>
      <c r="P45" s="374"/>
    </row>
    <row r="46" spans="1:16" ht="16" x14ac:dyDescent="0.2">
      <c r="A46" s="405"/>
      <c r="B46" s="402">
        <v>1751</v>
      </c>
      <c r="C46" s="406" t="s">
        <v>139</v>
      </c>
      <c r="D46" s="407" t="s">
        <v>412</v>
      </c>
      <c r="E46" s="408">
        <v>10000</v>
      </c>
      <c r="F46" s="411">
        <v>3.42</v>
      </c>
      <c r="G46" s="412"/>
      <c r="H46" s="408">
        <v>3.42</v>
      </c>
      <c r="I46" s="407"/>
      <c r="J46" s="395"/>
      <c r="K46" s="374"/>
      <c r="L46" s="374"/>
      <c r="M46" s="374"/>
      <c r="N46" s="374"/>
      <c r="O46" s="374"/>
      <c r="P46" s="374"/>
    </row>
    <row r="47" spans="1:16" ht="16" x14ac:dyDescent="0.2">
      <c r="A47" s="405"/>
      <c r="B47" s="402">
        <v>1751</v>
      </c>
      <c r="C47" s="406" t="s">
        <v>139</v>
      </c>
      <c r="D47" s="407" t="s">
        <v>413</v>
      </c>
      <c r="E47" s="408">
        <v>100000</v>
      </c>
      <c r="F47" s="411">
        <v>4.18</v>
      </c>
      <c r="G47" s="412"/>
      <c r="H47" s="408">
        <v>4.18</v>
      </c>
      <c r="I47" s="407"/>
      <c r="J47" s="395"/>
      <c r="K47" s="374"/>
      <c r="L47" s="374"/>
      <c r="M47" s="374"/>
      <c r="N47" s="374"/>
      <c r="O47" s="374"/>
      <c r="P47" s="374"/>
    </row>
    <row r="48" spans="1:16" ht="16" x14ac:dyDescent="0.2">
      <c r="A48" s="405"/>
      <c r="B48" s="402">
        <v>1751</v>
      </c>
      <c r="C48" s="406" t="s">
        <v>139</v>
      </c>
      <c r="D48" s="407" t="s">
        <v>418</v>
      </c>
      <c r="E48" s="408">
        <v>100000</v>
      </c>
      <c r="F48" s="411">
        <v>4.4000000000000004</v>
      </c>
      <c r="G48" s="412"/>
      <c r="H48" s="408">
        <v>4.4000000000000004</v>
      </c>
      <c r="I48" s="407"/>
      <c r="J48" s="395"/>
      <c r="K48" s="374"/>
      <c r="L48" s="374"/>
      <c r="M48" s="374"/>
      <c r="N48" s="374"/>
      <c r="O48" s="374"/>
      <c r="P48" s="374"/>
    </row>
    <row r="49" spans="1:16" ht="16" x14ac:dyDescent="0.2">
      <c r="A49" s="405"/>
      <c r="B49" s="402">
        <v>1751</v>
      </c>
      <c r="C49" s="406" t="s">
        <v>139</v>
      </c>
      <c r="D49" s="407" t="s">
        <v>414</v>
      </c>
      <c r="E49" s="408">
        <v>10000</v>
      </c>
      <c r="F49" s="411">
        <v>0.35</v>
      </c>
      <c r="G49" s="412"/>
      <c r="H49" s="408">
        <v>0.35</v>
      </c>
      <c r="I49" s="407"/>
      <c r="J49" s="395"/>
      <c r="K49" s="374"/>
      <c r="L49" s="374"/>
      <c r="M49" s="374"/>
      <c r="N49" s="374"/>
      <c r="O49" s="374"/>
      <c r="P49" s="374"/>
    </row>
    <row r="50" spans="1:16" ht="16" x14ac:dyDescent="0.2">
      <c r="A50" s="405"/>
      <c r="B50" s="390"/>
      <c r="C50" s="407"/>
      <c r="D50" s="407"/>
      <c r="E50" s="407"/>
      <c r="F50" s="413"/>
      <c r="G50" s="412"/>
      <c r="H50" s="407"/>
      <c r="I50" s="407"/>
      <c r="J50" s="395"/>
      <c r="K50" s="374"/>
      <c r="L50" s="374"/>
      <c r="M50" s="374"/>
      <c r="N50" s="374"/>
      <c r="O50" s="374"/>
      <c r="P50" s="374"/>
    </row>
    <row r="51" spans="1:16" ht="16" x14ac:dyDescent="0.2">
      <c r="A51" s="405"/>
      <c r="B51" s="402">
        <v>2023</v>
      </c>
      <c r="C51" s="406" t="s">
        <v>217</v>
      </c>
      <c r="D51" s="407" t="s">
        <v>411</v>
      </c>
      <c r="E51" s="408">
        <v>240000</v>
      </c>
      <c r="F51" s="411">
        <v>20.93</v>
      </c>
      <c r="G51" s="417">
        <v>0.91</v>
      </c>
      <c r="H51" s="408">
        <v>21.84</v>
      </c>
      <c r="I51" s="408">
        <v>22.26</v>
      </c>
      <c r="J51" s="395"/>
      <c r="K51" s="374"/>
      <c r="L51" s="374"/>
      <c r="M51" s="374"/>
      <c r="N51" s="374"/>
      <c r="O51" s="374"/>
      <c r="P51" s="374"/>
    </row>
    <row r="52" spans="1:16" ht="16" x14ac:dyDescent="0.2">
      <c r="A52" s="405"/>
      <c r="B52" s="402">
        <v>2023</v>
      </c>
      <c r="C52" s="406" t="s">
        <v>217</v>
      </c>
      <c r="D52" s="407" t="s">
        <v>413</v>
      </c>
      <c r="E52" s="408">
        <v>10000</v>
      </c>
      <c r="F52" s="411">
        <v>0.42</v>
      </c>
      <c r="G52" s="412"/>
      <c r="H52" s="408">
        <v>0.42</v>
      </c>
      <c r="I52" s="407"/>
      <c r="J52" s="395"/>
      <c r="K52" s="374"/>
      <c r="L52" s="374"/>
      <c r="M52" s="374"/>
      <c r="N52" s="374"/>
      <c r="O52" s="374"/>
      <c r="P52" s="374"/>
    </row>
    <row r="53" spans="1:16" ht="16" x14ac:dyDescent="0.2">
      <c r="A53" s="405"/>
      <c r="B53" s="390"/>
      <c r="C53" s="407"/>
      <c r="D53" s="407"/>
      <c r="E53" s="407"/>
      <c r="F53" s="413"/>
      <c r="G53" s="412"/>
      <c r="H53" s="407"/>
      <c r="I53" s="407"/>
      <c r="J53" s="395"/>
      <c r="K53" s="374"/>
      <c r="L53" s="374"/>
      <c r="M53" s="374"/>
      <c r="N53" s="374"/>
      <c r="O53" s="374"/>
      <c r="P53" s="374"/>
    </row>
    <row r="54" spans="1:16" ht="16" x14ac:dyDescent="0.2">
      <c r="A54" s="405"/>
      <c r="B54" s="390">
        <v>2254</v>
      </c>
      <c r="C54" s="407" t="s">
        <v>811</v>
      </c>
      <c r="D54" s="407" t="s">
        <v>411</v>
      </c>
      <c r="E54" s="408">
        <v>10000</v>
      </c>
      <c r="F54" s="413" t="s">
        <v>855</v>
      </c>
      <c r="G54" s="417">
        <v>0.91</v>
      </c>
      <c r="H54" s="407"/>
      <c r="I54" s="408">
        <v>0.91</v>
      </c>
      <c r="J54" s="395"/>
      <c r="K54" s="374"/>
      <c r="L54" s="374"/>
      <c r="M54" s="374"/>
      <c r="N54" s="374"/>
      <c r="O54" s="374"/>
      <c r="P54" s="374"/>
    </row>
    <row r="55" spans="1:16" ht="16" x14ac:dyDescent="0.2">
      <c r="A55" s="405"/>
      <c r="B55" s="390"/>
      <c r="C55" s="407"/>
      <c r="D55" s="407"/>
      <c r="E55" s="407"/>
      <c r="F55" s="413"/>
      <c r="G55" s="412"/>
      <c r="H55" s="407"/>
      <c r="I55" s="407"/>
      <c r="J55" s="395"/>
      <c r="K55" s="374"/>
      <c r="L55" s="374"/>
      <c r="M55" s="374"/>
      <c r="N55" s="374"/>
      <c r="O55" s="374"/>
      <c r="P55" s="374"/>
    </row>
    <row r="56" spans="1:16" ht="16" x14ac:dyDescent="0.2">
      <c r="A56" s="405"/>
      <c r="B56" s="402">
        <v>1721</v>
      </c>
      <c r="C56" s="406" t="s">
        <v>178</v>
      </c>
      <c r="D56" s="407" t="s">
        <v>411</v>
      </c>
      <c r="E56" s="408">
        <v>50000</v>
      </c>
      <c r="F56" s="409">
        <v>32.08</v>
      </c>
      <c r="G56" s="410">
        <v>8.02</v>
      </c>
      <c r="H56" s="408">
        <v>40.1</v>
      </c>
      <c r="I56" s="408">
        <v>99.17</v>
      </c>
      <c r="J56" s="395"/>
      <c r="K56" s="374"/>
      <c r="L56" s="374"/>
      <c r="M56" s="374"/>
      <c r="N56" s="374"/>
      <c r="O56" s="374"/>
      <c r="P56" s="374"/>
    </row>
    <row r="57" spans="1:16" ht="16" x14ac:dyDescent="0.2">
      <c r="A57" s="405"/>
      <c r="B57" s="402">
        <v>1721</v>
      </c>
      <c r="C57" s="406" t="s">
        <v>178</v>
      </c>
      <c r="D57" s="407" t="s">
        <v>417</v>
      </c>
      <c r="E57" s="408">
        <v>50000</v>
      </c>
      <c r="F57" s="411">
        <v>33.85</v>
      </c>
      <c r="G57" s="412"/>
      <c r="H57" s="408">
        <v>33.85</v>
      </c>
      <c r="I57" s="407"/>
      <c r="J57" s="395"/>
      <c r="K57" s="374"/>
      <c r="L57" s="374"/>
      <c r="M57" s="374"/>
      <c r="N57" s="374"/>
      <c r="O57" s="374"/>
      <c r="P57" s="374"/>
    </row>
    <row r="58" spans="1:16" ht="16" x14ac:dyDescent="0.2">
      <c r="A58" s="405"/>
      <c r="B58" s="402">
        <v>1721</v>
      </c>
      <c r="C58" s="406" t="s">
        <v>178</v>
      </c>
      <c r="D58" s="407" t="s">
        <v>412</v>
      </c>
      <c r="E58" s="408">
        <v>10000</v>
      </c>
      <c r="F58" s="411">
        <v>3.42</v>
      </c>
      <c r="G58" s="412"/>
      <c r="H58" s="408">
        <v>3.42</v>
      </c>
      <c r="I58" s="407"/>
      <c r="J58" s="395"/>
      <c r="K58" s="374"/>
      <c r="L58" s="374"/>
      <c r="M58" s="374"/>
      <c r="N58" s="374"/>
      <c r="O58" s="374"/>
      <c r="P58" s="374"/>
    </row>
    <row r="59" spans="1:16" ht="16" x14ac:dyDescent="0.2">
      <c r="A59" s="405"/>
      <c r="B59" s="402">
        <v>1721</v>
      </c>
      <c r="C59" s="406" t="s">
        <v>178</v>
      </c>
      <c r="D59" s="407" t="s">
        <v>413</v>
      </c>
      <c r="E59" s="408">
        <v>250000</v>
      </c>
      <c r="F59" s="411">
        <v>10.45</v>
      </c>
      <c r="G59" s="412"/>
      <c r="H59" s="408">
        <v>10.45</v>
      </c>
      <c r="I59" s="407"/>
      <c r="J59" s="395"/>
      <c r="K59" s="374"/>
      <c r="L59" s="374"/>
      <c r="M59" s="374"/>
      <c r="N59" s="374"/>
      <c r="O59" s="374"/>
      <c r="P59" s="374"/>
    </row>
    <row r="60" spans="1:16" ht="16" x14ac:dyDescent="0.2">
      <c r="A60" s="405"/>
      <c r="B60" s="402">
        <v>1721</v>
      </c>
      <c r="C60" s="406" t="s">
        <v>178</v>
      </c>
      <c r="D60" s="407" t="s">
        <v>418</v>
      </c>
      <c r="E60" s="408">
        <v>250000</v>
      </c>
      <c r="F60" s="411">
        <v>11</v>
      </c>
      <c r="G60" s="412"/>
      <c r="H60" s="408">
        <v>11</v>
      </c>
      <c r="I60" s="407"/>
      <c r="J60" s="395"/>
      <c r="K60" s="374"/>
      <c r="L60" s="374"/>
      <c r="M60" s="374"/>
      <c r="N60" s="374"/>
      <c r="O60" s="374"/>
      <c r="P60" s="374"/>
    </row>
    <row r="61" spans="1:16" ht="16" x14ac:dyDescent="0.2">
      <c r="A61" s="405"/>
      <c r="B61" s="402">
        <v>1721</v>
      </c>
      <c r="C61" s="406" t="s">
        <v>178</v>
      </c>
      <c r="D61" s="407" t="s">
        <v>414</v>
      </c>
      <c r="E61" s="408">
        <v>10000</v>
      </c>
      <c r="F61" s="411">
        <v>0.35</v>
      </c>
      <c r="G61" s="412"/>
      <c r="H61" s="408">
        <v>0.35</v>
      </c>
      <c r="I61" s="407"/>
      <c r="J61" s="395"/>
      <c r="K61" s="374"/>
      <c r="L61" s="374"/>
      <c r="M61" s="374"/>
      <c r="N61" s="374"/>
      <c r="O61" s="374"/>
      <c r="P61" s="374"/>
    </row>
    <row r="62" spans="1:16" ht="16" x14ac:dyDescent="0.2">
      <c r="A62" s="405"/>
      <c r="B62" s="390"/>
      <c r="C62" s="407"/>
      <c r="D62" s="407"/>
      <c r="E62" s="407"/>
      <c r="F62" s="413"/>
      <c r="G62" s="412"/>
      <c r="H62" s="407"/>
      <c r="I62" s="407"/>
      <c r="J62" s="395"/>
      <c r="K62" s="374"/>
      <c r="L62" s="374"/>
      <c r="M62" s="374"/>
      <c r="N62" s="374"/>
      <c r="O62" s="374"/>
      <c r="P62" s="374"/>
    </row>
    <row r="63" spans="1:16" ht="16" x14ac:dyDescent="0.2">
      <c r="A63" s="405"/>
      <c r="B63" s="402">
        <v>2123</v>
      </c>
      <c r="C63" s="406" t="s">
        <v>325</v>
      </c>
      <c r="D63" s="407" t="s">
        <v>411</v>
      </c>
      <c r="E63" s="418">
        <v>500000</v>
      </c>
      <c r="F63" s="411">
        <v>44.59</v>
      </c>
      <c r="G63" s="417">
        <v>0.91</v>
      </c>
      <c r="H63" s="408">
        <v>45.5</v>
      </c>
      <c r="I63" s="408">
        <v>66.400000000000006</v>
      </c>
      <c r="J63" s="419"/>
      <c r="K63" s="374"/>
      <c r="L63" s="374"/>
      <c r="M63" s="374"/>
      <c r="N63" s="374"/>
      <c r="O63" s="374"/>
      <c r="P63" s="374"/>
    </row>
    <row r="64" spans="1:16" ht="16" x14ac:dyDescent="0.2">
      <c r="A64" s="405"/>
      <c r="B64" s="402">
        <v>2123</v>
      </c>
      <c r="C64" s="406" t="s">
        <v>325</v>
      </c>
      <c r="D64" s="407" t="s">
        <v>413</v>
      </c>
      <c r="E64" s="408">
        <v>500000</v>
      </c>
      <c r="F64" s="411">
        <v>20.9</v>
      </c>
      <c r="G64" s="412"/>
      <c r="H64" s="408">
        <v>20.9</v>
      </c>
      <c r="I64" s="407"/>
      <c r="J64" s="395"/>
      <c r="K64" s="374"/>
      <c r="L64" s="374"/>
      <c r="M64" s="374"/>
      <c r="N64" s="374"/>
      <c r="O64" s="374"/>
      <c r="P64" s="374"/>
    </row>
    <row r="65" spans="1:16" ht="16" x14ac:dyDescent="0.2">
      <c r="A65" s="405"/>
      <c r="B65" s="390"/>
      <c r="C65" s="407"/>
      <c r="D65" s="407"/>
      <c r="E65" s="407"/>
      <c r="F65" s="413"/>
      <c r="G65" s="412"/>
      <c r="H65" s="407"/>
      <c r="I65" s="407"/>
      <c r="J65" s="395"/>
      <c r="K65" s="374"/>
      <c r="L65" s="374"/>
      <c r="M65" s="374"/>
      <c r="N65" s="374"/>
      <c r="O65" s="374"/>
      <c r="P65" s="374"/>
    </row>
    <row r="66" spans="1:16" ht="16" x14ac:dyDescent="0.2">
      <c r="A66" s="405"/>
      <c r="B66" s="402">
        <v>1970</v>
      </c>
      <c r="C66" s="406" t="s">
        <v>79</v>
      </c>
      <c r="D66" s="407" t="s">
        <v>411</v>
      </c>
      <c r="E66" s="408">
        <v>50000</v>
      </c>
      <c r="F66" s="411">
        <v>2.64</v>
      </c>
      <c r="G66" s="417">
        <v>0.66</v>
      </c>
      <c r="H66" s="408">
        <v>3.3</v>
      </c>
      <c r="I66" s="408">
        <v>24.7</v>
      </c>
      <c r="J66" s="395"/>
      <c r="K66" s="374"/>
      <c r="L66" s="374"/>
      <c r="M66" s="374"/>
      <c r="N66" s="374"/>
      <c r="O66" s="374"/>
      <c r="P66" s="374"/>
    </row>
    <row r="67" spans="1:16" ht="16" x14ac:dyDescent="0.2">
      <c r="A67" s="405"/>
      <c r="B67" s="402">
        <v>1970</v>
      </c>
      <c r="C67" s="406" t="s">
        <v>79</v>
      </c>
      <c r="D67" s="407" t="s">
        <v>417</v>
      </c>
      <c r="E67" s="408">
        <v>50000</v>
      </c>
      <c r="F67" s="409">
        <v>9.0500000000000007</v>
      </c>
      <c r="G67" s="412"/>
      <c r="H67" s="408">
        <v>9.0500000000000007</v>
      </c>
      <c r="I67" s="407"/>
      <c r="J67" s="395"/>
      <c r="K67" s="374"/>
      <c r="L67" s="374"/>
      <c r="M67" s="374"/>
      <c r="N67" s="374"/>
      <c r="O67" s="374"/>
      <c r="P67" s="374"/>
    </row>
    <row r="68" spans="1:16" ht="16" x14ac:dyDescent="0.2">
      <c r="A68" s="405"/>
      <c r="B68" s="402">
        <v>1970</v>
      </c>
      <c r="C68" s="406" t="s">
        <v>79</v>
      </c>
      <c r="D68" s="407" t="s">
        <v>412</v>
      </c>
      <c r="E68" s="408">
        <v>10000</v>
      </c>
      <c r="F68" s="411">
        <v>3.42</v>
      </c>
      <c r="G68" s="412"/>
      <c r="H68" s="408">
        <v>3.42</v>
      </c>
      <c r="I68" s="407"/>
      <c r="J68" s="395"/>
      <c r="K68" s="374"/>
      <c r="L68" s="374"/>
      <c r="M68" s="374"/>
      <c r="N68" s="374"/>
      <c r="O68" s="374"/>
      <c r="P68" s="374"/>
    </row>
    <row r="69" spans="1:16" ht="16" x14ac:dyDescent="0.2">
      <c r="A69" s="405"/>
      <c r="B69" s="402">
        <v>1970</v>
      </c>
      <c r="C69" s="406" t="s">
        <v>79</v>
      </c>
      <c r="D69" s="407" t="s">
        <v>413</v>
      </c>
      <c r="E69" s="408">
        <v>100000</v>
      </c>
      <c r="F69" s="411">
        <v>4.18</v>
      </c>
      <c r="G69" s="412"/>
      <c r="H69" s="408">
        <v>4.18</v>
      </c>
      <c r="I69" s="407"/>
      <c r="J69" s="395"/>
      <c r="K69" s="374"/>
      <c r="L69" s="374"/>
      <c r="M69" s="374"/>
      <c r="N69" s="374"/>
      <c r="O69" s="374"/>
      <c r="P69" s="374"/>
    </row>
    <row r="70" spans="1:16" ht="16" x14ac:dyDescent="0.2">
      <c r="A70" s="405"/>
      <c r="B70" s="402">
        <v>1970</v>
      </c>
      <c r="C70" s="406" t="s">
        <v>79</v>
      </c>
      <c r="D70" s="407" t="s">
        <v>418</v>
      </c>
      <c r="E70" s="408">
        <v>100000</v>
      </c>
      <c r="F70" s="411">
        <v>4.4000000000000004</v>
      </c>
      <c r="G70" s="412"/>
      <c r="H70" s="408">
        <v>4.4000000000000004</v>
      </c>
      <c r="I70" s="407"/>
      <c r="J70" s="395"/>
      <c r="K70" s="374"/>
      <c r="L70" s="374"/>
      <c r="M70" s="374"/>
      <c r="N70" s="374"/>
      <c r="O70" s="374"/>
      <c r="P70" s="374"/>
    </row>
    <row r="71" spans="1:16" ht="16" x14ac:dyDescent="0.2">
      <c r="A71" s="405"/>
      <c r="B71" s="402">
        <v>1970</v>
      </c>
      <c r="C71" s="406" t="s">
        <v>79</v>
      </c>
      <c r="D71" s="407" t="s">
        <v>414</v>
      </c>
      <c r="E71" s="408">
        <v>10000</v>
      </c>
      <c r="F71" s="411">
        <v>0.35</v>
      </c>
      <c r="G71" s="412"/>
      <c r="H71" s="408">
        <v>0.35</v>
      </c>
      <c r="I71" s="407"/>
      <c r="J71" s="395"/>
      <c r="K71" s="374"/>
      <c r="L71" s="374"/>
      <c r="M71" s="374"/>
      <c r="N71" s="374"/>
      <c r="O71" s="374"/>
      <c r="P71" s="374"/>
    </row>
    <row r="72" spans="1:16" ht="16" x14ac:dyDescent="0.2">
      <c r="A72" s="405"/>
      <c r="B72" s="390"/>
      <c r="C72" s="407"/>
      <c r="D72" s="407"/>
      <c r="E72" s="407"/>
      <c r="F72" s="413"/>
      <c r="G72" s="412"/>
      <c r="H72" s="407"/>
      <c r="I72" s="407"/>
      <c r="J72" s="395"/>
      <c r="K72" s="374"/>
      <c r="L72" s="374"/>
      <c r="M72" s="374"/>
      <c r="N72" s="374"/>
      <c r="O72" s="374"/>
      <c r="P72" s="374"/>
    </row>
    <row r="73" spans="1:16" ht="16" x14ac:dyDescent="0.2">
      <c r="A73" s="405"/>
      <c r="B73" s="402">
        <v>1984</v>
      </c>
      <c r="C73" s="406" t="s">
        <v>80</v>
      </c>
      <c r="D73" s="407" t="s">
        <v>411</v>
      </c>
      <c r="E73" s="408">
        <v>300000</v>
      </c>
      <c r="F73" s="408">
        <v>19.14</v>
      </c>
      <c r="G73" s="408">
        <v>0.66</v>
      </c>
      <c r="H73" s="408">
        <v>19.8</v>
      </c>
      <c r="I73" s="408">
        <v>32.340000000000003</v>
      </c>
      <c r="J73" s="395"/>
      <c r="K73" s="374"/>
      <c r="L73" s="374"/>
      <c r="M73" s="374"/>
      <c r="N73" s="374"/>
      <c r="O73" s="374"/>
      <c r="P73" s="374"/>
    </row>
    <row r="74" spans="1:16" ht="16" x14ac:dyDescent="0.2">
      <c r="A74" s="405"/>
      <c r="B74" s="402">
        <v>1984</v>
      </c>
      <c r="C74" s="406" t="s">
        <v>80</v>
      </c>
      <c r="D74" s="407" t="s">
        <v>413</v>
      </c>
      <c r="E74" s="408">
        <v>300000</v>
      </c>
      <c r="F74" s="408">
        <v>12.54</v>
      </c>
      <c r="G74" s="407"/>
      <c r="H74" s="408">
        <v>12.54</v>
      </c>
      <c r="I74" s="407"/>
      <c r="J74" s="395"/>
      <c r="K74" s="374"/>
      <c r="L74" s="374"/>
      <c r="M74" s="374"/>
      <c r="N74" s="374"/>
      <c r="O74" s="374"/>
      <c r="P74" s="374"/>
    </row>
    <row r="75" spans="1:16" ht="16" x14ac:dyDescent="0.2">
      <c r="A75" s="405"/>
      <c r="B75" s="420"/>
      <c r="C75" s="421"/>
      <c r="D75" s="414"/>
      <c r="E75" s="407"/>
      <c r="F75" s="407"/>
      <c r="G75" s="407"/>
      <c r="H75" s="407"/>
      <c r="I75" s="407"/>
      <c r="J75" s="395"/>
      <c r="K75" s="374"/>
      <c r="L75" s="374"/>
      <c r="M75" s="374"/>
      <c r="N75" s="374"/>
      <c r="O75" s="374"/>
      <c r="P75" s="374"/>
    </row>
    <row r="76" spans="1:16" ht="16" x14ac:dyDescent="0.2">
      <c r="A76" s="405"/>
      <c r="B76" s="420"/>
      <c r="C76" s="421" t="s">
        <v>844</v>
      </c>
      <c r="D76" s="414" t="s">
        <v>411</v>
      </c>
      <c r="E76" s="408">
        <v>10000</v>
      </c>
      <c r="F76" s="408">
        <v>0.53</v>
      </c>
      <c r="G76" s="407"/>
      <c r="H76" s="407"/>
      <c r="I76" s="408">
        <v>0.95</v>
      </c>
      <c r="J76" s="416" t="s">
        <v>845</v>
      </c>
      <c r="K76" s="374"/>
      <c r="L76" s="374"/>
      <c r="M76" s="374"/>
      <c r="N76" s="374"/>
      <c r="O76" s="374"/>
      <c r="P76" s="374"/>
    </row>
    <row r="77" spans="1:16" ht="16" x14ac:dyDescent="0.2">
      <c r="A77" s="405"/>
      <c r="B77" s="420"/>
      <c r="C77" s="421"/>
      <c r="D77" s="414"/>
      <c r="E77" s="408">
        <v>10000</v>
      </c>
      <c r="F77" s="408">
        <v>0.42</v>
      </c>
      <c r="G77" s="407"/>
      <c r="H77" s="407"/>
      <c r="I77" s="407"/>
      <c r="J77" s="395"/>
      <c r="K77" s="374"/>
      <c r="L77" s="374"/>
      <c r="M77" s="374"/>
      <c r="N77" s="374"/>
      <c r="O77" s="374"/>
      <c r="P77" s="374"/>
    </row>
    <row r="78" spans="1:16" ht="16" x14ac:dyDescent="0.2">
      <c r="A78" s="405"/>
      <c r="B78" s="420"/>
      <c r="C78" s="421"/>
      <c r="D78" s="414"/>
      <c r="E78" s="407"/>
      <c r="F78" s="407"/>
      <c r="G78" s="407"/>
      <c r="H78" s="407"/>
      <c r="I78" s="407"/>
      <c r="J78" s="395"/>
      <c r="K78" s="374"/>
      <c r="L78" s="374"/>
      <c r="M78" s="374"/>
      <c r="N78" s="374"/>
      <c r="O78" s="374"/>
      <c r="P78" s="374"/>
    </row>
    <row r="79" spans="1:16" ht="16" x14ac:dyDescent="0.2">
      <c r="A79" s="405"/>
      <c r="B79" s="402">
        <v>1794</v>
      </c>
      <c r="C79" s="406" t="s">
        <v>64</v>
      </c>
      <c r="D79" s="407" t="s">
        <v>411</v>
      </c>
      <c r="E79" s="408">
        <v>100000</v>
      </c>
      <c r="F79" s="409">
        <v>27.72</v>
      </c>
      <c r="G79" s="410">
        <v>3.08</v>
      </c>
      <c r="H79" s="408">
        <v>30.8</v>
      </c>
      <c r="I79" s="408">
        <v>43.15</v>
      </c>
      <c r="J79" s="395"/>
      <c r="K79" s="374"/>
      <c r="L79" s="374"/>
      <c r="M79" s="374"/>
      <c r="N79" s="374"/>
      <c r="O79" s="374"/>
      <c r="P79" s="374"/>
    </row>
    <row r="80" spans="1:16" ht="16" x14ac:dyDescent="0.2">
      <c r="A80" s="405"/>
      <c r="B80" s="402">
        <v>1794</v>
      </c>
      <c r="C80" s="406" t="s">
        <v>64</v>
      </c>
      <c r="D80" s="407" t="s">
        <v>412</v>
      </c>
      <c r="E80" s="408">
        <v>10000</v>
      </c>
      <c r="F80" s="411">
        <v>3.42</v>
      </c>
      <c r="G80" s="412"/>
      <c r="H80" s="408">
        <v>3.42</v>
      </c>
      <c r="I80" s="407"/>
      <c r="J80" s="395"/>
      <c r="K80" s="374"/>
      <c r="L80" s="374"/>
      <c r="M80" s="374"/>
      <c r="N80" s="374"/>
      <c r="O80" s="374"/>
      <c r="P80" s="374"/>
    </row>
    <row r="81" spans="1:16" ht="16" x14ac:dyDescent="0.2">
      <c r="A81" s="405"/>
      <c r="B81" s="402">
        <v>1794</v>
      </c>
      <c r="C81" s="406" t="s">
        <v>64</v>
      </c>
      <c r="D81" s="407" t="s">
        <v>413</v>
      </c>
      <c r="E81" s="408">
        <v>100000</v>
      </c>
      <c r="F81" s="411">
        <v>4.18</v>
      </c>
      <c r="G81" s="412"/>
      <c r="H81" s="408">
        <v>4.18</v>
      </c>
      <c r="I81" s="407"/>
      <c r="J81" s="395"/>
      <c r="K81" s="374"/>
      <c r="L81" s="374"/>
      <c r="M81" s="374"/>
      <c r="N81" s="374"/>
      <c r="O81" s="374"/>
      <c r="P81" s="374"/>
    </row>
    <row r="82" spans="1:16" ht="16" x14ac:dyDescent="0.2">
      <c r="A82" s="405"/>
      <c r="B82" s="402">
        <v>1794</v>
      </c>
      <c r="C82" s="406" t="s">
        <v>64</v>
      </c>
      <c r="D82" s="407" t="s">
        <v>418</v>
      </c>
      <c r="E82" s="408">
        <v>100000</v>
      </c>
      <c r="F82" s="411">
        <v>4.4000000000000004</v>
      </c>
      <c r="G82" s="412"/>
      <c r="H82" s="408">
        <v>4.4000000000000004</v>
      </c>
      <c r="I82" s="407"/>
      <c r="J82" s="395"/>
      <c r="K82" s="374"/>
      <c r="L82" s="374"/>
      <c r="M82" s="374"/>
      <c r="N82" s="374"/>
      <c r="O82" s="374"/>
      <c r="P82" s="374"/>
    </row>
    <row r="83" spans="1:16" ht="16" x14ac:dyDescent="0.2">
      <c r="A83" s="405"/>
      <c r="B83" s="402">
        <v>1794</v>
      </c>
      <c r="C83" s="406" t="s">
        <v>64</v>
      </c>
      <c r="D83" s="407" t="s">
        <v>414</v>
      </c>
      <c r="E83" s="408">
        <v>10000</v>
      </c>
      <c r="F83" s="411">
        <v>0.35</v>
      </c>
      <c r="G83" s="412"/>
      <c r="H83" s="408">
        <v>0.35</v>
      </c>
      <c r="I83" s="407"/>
      <c r="J83" s="395"/>
      <c r="K83" s="374"/>
      <c r="L83" s="374"/>
      <c r="M83" s="374"/>
      <c r="N83" s="374"/>
      <c r="O83" s="374"/>
      <c r="P83" s="374"/>
    </row>
    <row r="84" spans="1:16" ht="16" x14ac:dyDescent="0.2">
      <c r="A84" s="405"/>
      <c r="B84" s="390"/>
      <c r="C84" s="407"/>
      <c r="D84" s="407"/>
      <c r="E84" s="407"/>
      <c r="F84" s="413"/>
      <c r="G84" s="412"/>
      <c r="H84" s="407"/>
      <c r="I84" s="407"/>
      <c r="J84" s="395"/>
      <c r="K84" s="374"/>
      <c r="L84" s="374"/>
      <c r="M84" s="374"/>
      <c r="N84" s="374"/>
      <c r="O84" s="374"/>
      <c r="P84" s="374"/>
    </row>
    <row r="85" spans="1:16" ht="16" x14ac:dyDescent="0.2">
      <c r="A85" s="405"/>
      <c r="B85" s="390">
        <v>1657</v>
      </c>
      <c r="C85" s="407" t="s">
        <v>218</v>
      </c>
      <c r="D85" s="407" t="s">
        <v>411</v>
      </c>
      <c r="E85" s="408">
        <v>10000</v>
      </c>
      <c r="F85" s="413" t="s">
        <v>855</v>
      </c>
      <c r="G85" s="417">
        <v>3.08</v>
      </c>
      <c r="H85" s="408">
        <v>3.08</v>
      </c>
      <c r="I85" s="408">
        <v>3.08</v>
      </c>
      <c r="J85" s="395"/>
      <c r="K85" s="374"/>
      <c r="L85" s="374"/>
      <c r="M85" s="374"/>
      <c r="N85" s="374"/>
      <c r="O85" s="374"/>
      <c r="P85" s="374"/>
    </row>
    <row r="86" spans="1:16" ht="16" x14ac:dyDescent="0.2">
      <c r="A86" s="405"/>
      <c r="B86" s="390"/>
      <c r="C86" s="407"/>
      <c r="D86" s="407"/>
      <c r="E86" s="407"/>
      <c r="F86" s="413"/>
      <c r="G86" s="412"/>
      <c r="H86" s="407"/>
      <c r="I86" s="407"/>
      <c r="J86" s="395"/>
      <c r="K86" s="374"/>
      <c r="L86" s="374"/>
      <c r="M86" s="374"/>
      <c r="N86" s="374"/>
      <c r="O86" s="374"/>
      <c r="P86" s="374"/>
    </row>
    <row r="87" spans="1:16" ht="16" x14ac:dyDescent="0.2">
      <c r="A87" s="405"/>
      <c r="B87" s="402">
        <v>2201</v>
      </c>
      <c r="C87" s="406" t="s">
        <v>420</v>
      </c>
      <c r="D87" s="407" t="s">
        <v>411</v>
      </c>
      <c r="E87" s="408">
        <v>10000</v>
      </c>
      <c r="F87" s="413" t="s">
        <v>855</v>
      </c>
      <c r="G87" s="410">
        <v>5.0199999999999996</v>
      </c>
      <c r="H87" s="408">
        <v>5.0199999999999996</v>
      </c>
      <c r="I87" s="408">
        <v>7.11</v>
      </c>
      <c r="J87" s="395"/>
      <c r="K87" s="374"/>
      <c r="L87" s="374"/>
      <c r="M87" s="374"/>
      <c r="N87" s="374"/>
      <c r="O87" s="374"/>
      <c r="P87" s="374"/>
    </row>
    <row r="88" spans="1:16" ht="16" x14ac:dyDescent="0.2">
      <c r="A88" s="389"/>
      <c r="B88" s="402">
        <v>2201</v>
      </c>
      <c r="C88" s="406" t="s">
        <v>420</v>
      </c>
      <c r="D88" s="407" t="s">
        <v>413</v>
      </c>
      <c r="E88" s="408">
        <v>50000</v>
      </c>
      <c r="F88" s="411">
        <v>2.09</v>
      </c>
      <c r="G88" s="412"/>
      <c r="H88" s="408">
        <v>2.09</v>
      </c>
      <c r="I88" s="407"/>
      <c r="J88" s="395"/>
      <c r="K88" s="374"/>
      <c r="L88" s="374"/>
      <c r="M88" s="374"/>
      <c r="N88" s="374"/>
      <c r="O88" s="374"/>
      <c r="P88" s="374"/>
    </row>
    <row r="89" spans="1:16" ht="16" x14ac:dyDescent="0.2">
      <c r="A89" s="389"/>
      <c r="B89" s="390"/>
      <c r="C89" s="407"/>
      <c r="D89" s="407"/>
      <c r="E89" s="407"/>
      <c r="F89" s="413"/>
      <c r="G89" s="412"/>
      <c r="H89" s="407"/>
      <c r="I89" s="407"/>
      <c r="J89" s="395"/>
      <c r="K89" s="374"/>
      <c r="L89" s="374"/>
      <c r="M89" s="374"/>
      <c r="N89" s="374"/>
      <c r="O89" s="374"/>
      <c r="P89" s="374"/>
    </row>
    <row r="90" spans="1:16" ht="16" x14ac:dyDescent="0.2">
      <c r="A90" s="389"/>
      <c r="B90" s="390">
        <v>2271</v>
      </c>
      <c r="C90" s="407" t="s">
        <v>706</v>
      </c>
      <c r="D90" s="407" t="s">
        <v>411</v>
      </c>
      <c r="E90" s="408">
        <v>10000</v>
      </c>
      <c r="F90" s="413" t="s">
        <v>855</v>
      </c>
      <c r="G90" s="417">
        <v>0.91</v>
      </c>
      <c r="H90" s="408">
        <v>0.91</v>
      </c>
      <c r="I90" s="408">
        <v>0.91</v>
      </c>
      <c r="J90" s="395"/>
      <c r="K90" s="374"/>
      <c r="L90" s="374"/>
      <c r="M90" s="374"/>
      <c r="N90" s="374"/>
      <c r="O90" s="374"/>
      <c r="P90" s="374"/>
    </row>
    <row r="91" spans="1:16" ht="16" x14ac:dyDescent="0.2">
      <c r="A91" s="389"/>
      <c r="B91" s="390"/>
      <c r="C91" s="407"/>
      <c r="D91" s="407"/>
      <c r="E91" s="407"/>
      <c r="F91" s="413"/>
      <c r="G91" s="412"/>
      <c r="H91" s="407"/>
      <c r="I91" s="407"/>
      <c r="J91" s="395"/>
      <c r="K91" s="374"/>
      <c r="L91" s="374"/>
      <c r="M91" s="374"/>
      <c r="N91" s="374"/>
      <c r="O91" s="374"/>
      <c r="P91" s="374"/>
    </row>
    <row r="92" spans="1:16" ht="16" x14ac:dyDescent="0.2">
      <c r="A92" s="405"/>
      <c r="B92" s="402">
        <v>2194</v>
      </c>
      <c r="C92" s="406" t="s">
        <v>421</v>
      </c>
      <c r="D92" s="407" t="s">
        <v>411</v>
      </c>
      <c r="E92" s="408">
        <v>200000</v>
      </c>
      <c r="F92" s="411">
        <v>10.07</v>
      </c>
      <c r="G92" s="417">
        <v>0.53</v>
      </c>
      <c r="H92" s="408">
        <v>10.6</v>
      </c>
      <c r="I92" s="408">
        <v>14.78</v>
      </c>
      <c r="J92" s="395"/>
      <c r="K92" s="374"/>
      <c r="L92" s="374"/>
      <c r="M92" s="374"/>
      <c r="N92" s="374"/>
      <c r="O92" s="374"/>
      <c r="P92" s="374"/>
    </row>
    <row r="93" spans="1:16" ht="16" x14ac:dyDescent="0.2">
      <c r="A93" s="405"/>
      <c r="B93" s="402">
        <v>2194</v>
      </c>
      <c r="C93" s="406" t="s">
        <v>421</v>
      </c>
      <c r="D93" s="407" t="s">
        <v>413</v>
      </c>
      <c r="E93" s="408">
        <v>100000</v>
      </c>
      <c r="F93" s="411">
        <v>4.18</v>
      </c>
      <c r="G93" s="412"/>
      <c r="H93" s="408">
        <v>4.18</v>
      </c>
      <c r="I93" s="407"/>
      <c r="J93" s="395"/>
      <c r="K93" s="374"/>
      <c r="L93" s="374"/>
      <c r="M93" s="374"/>
      <c r="N93" s="374"/>
      <c r="O93" s="374"/>
      <c r="P93" s="374"/>
    </row>
    <row r="94" spans="1:16" ht="16" x14ac:dyDescent="0.2">
      <c r="A94" s="405"/>
      <c r="B94" s="390"/>
      <c r="C94" s="407"/>
      <c r="D94" s="407"/>
      <c r="E94" s="407"/>
      <c r="F94" s="413"/>
      <c r="G94" s="412"/>
      <c r="H94" s="407"/>
      <c r="I94" s="407"/>
      <c r="J94" s="395"/>
      <c r="K94" s="374"/>
      <c r="L94" s="374"/>
      <c r="M94" s="374"/>
      <c r="N94" s="374"/>
      <c r="O94" s="374"/>
      <c r="P94" s="374"/>
    </row>
    <row r="95" spans="1:16" ht="16" x14ac:dyDescent="0.2">
      <c r="A95" s="389"/>
      <c r="B95" s="390">
        <v>2289</v>
      </c>
      <c r="C95" s="407" t="s">
        <v>791</v>
      </c>
      <c r="D95" s="407" t="s">
        <v>411</v>
      </c>
      <c r="E95" s="408">
        <v>10000</v>
      </c>
      <c r="F95" s="407" t="s">
        <v>855</v>
      </c>
      <c r="G95" s="408">
        <v>0.91</v>
      </c>
      <c r="H95" s="408">
        <v>0.91</v>
      </c>
      <c r="I95" s="408">
        <v>0.91</v>
      </c>
      <c r="J95" s="395"/>
      <c r="K95" s="374"/>
      <c r="L95" s="374"/>
      <c r="M95" s="374"/>
      <c r="N95" s="374"/>
      <c r="O95" s="374"/>
      <c r="P95" s="374"/>
    </row>
    <row r="96" spans="1:16" ht="16" x14ac:dyDescent="0.2">
      <c r="A96" s="405"/>
      <c r="B96" s="390"/>
      <c r="C96" s="407"/>
      <c r="D96" s="407"/>
      <c r="E96" s="407"/>
      <c r="F96" s="413"/>
      <c r="G96" s="412"/>
      <c r="H96" s="407"/>
      <c r="I96" s="407"/>
      <c r="J96" s="395"/>
      <c r="K96" s="374"/>
      <c r="L96" s="374"/>
      <c r="M96" s="374"/>
      <c r="N96" s="374"/>
      <c r="O96" s="374"/>
      <c r="P96" s="374"/>
    </row>
    <row r="97" spans="1:16" ht="16" x14ac:dyDescent="0.2">
      <c r="A97" s="405"/>
      <c r="B97" s="402">
        <v>2068</v>
      </c>
      <c r="C97" s="406" t="s">
        <v>765</v>
      </c>
      <c r="D97" s="407" t="s">
        <v>411</v>
      </c>
      <c r="E97" s="408">
        <v>10000</v>
      </c>
      <c r="F97" s="407" t="s">
        <v>855</v>
      </c>
      <c r="G97" s="408">
        <v>0.66</v>
      </c>
      <c r="H97" s="408">
        <v>0.66</v>
      </c>
      <c r="I97" s="408">
        <v>4.8499999999999996</v>
      </c>
      <c r="J97" s="395"/>
      <c r="K97" s="374"/>
      <c r="L97" s="374"/>
      <c r="M97" s="374"/>
      <c r="N97" s="374"/>
      <c r="O97" s="374"/>
      <c r="P97" s="374"/>
    </row>
    <row r="98" spans="1:16" ht="16" x14ac:dyDescent="0.2">
      <c r="A98" s="405"/>
      <c r="B98" s="402">
        <v>2068</v>
      </c>
      <c r="C98" s="406" t="s">
        <v>765</v>
      </c>
      <c r="D98" s="407" t="s">
        <v>412</v>
      </c>
      <c r="E98" s="408">
        <v>10000</v>
      </c>
      <c r="F98" s="407"/>
      <c r="G98" s="408">
        <v>3.42</v>
      </c>
      <c r="H98" s="408">
        <v>3.42</v>
      </c>
      <c r="I98" s="407"/>
      <c r="J98" s="395"/>
      <c r="K98" s="374"/>
      <c r="L98" s="374"/>
      <c r="M98" s="374"/>
      <c r="N98" s="374"/>
      <c r="O98" s="374"/>
      <c r="P98" s="374"/>
    </row>
    <row r="99" spans="1:16" ht="16" x14ac:dyDescent="0.2">
      <c r="A99" s="405"/>
      <c r="B99" s="402">
        <v>2068</v>
      </c>
      <c r="C99" s="406" t="s">
        <v>765</v>
      </c>
      <c r="D99" s="407" t="s">
        <v>413</v>
      </c>
      <c r="E99" s="408">
        <v>10000</v>
      </c>
      <c r="F99" s="407"/>
      <c r="G99" s="408">
        <v>0.42</v>
      </c>
      <c r="H99" s="408">
        <v>0.42</v>
      </c>
      <c r="I99" s="407"/>
      <c r="J99" s="395"/>
      <c r="K99" s="374"/>
      <c r="L99" s="374"/>
      <c r="M99" s="374"/>
      <c r="N99" s="374"/>
      <c r="O99" s="374"/>
      <c r="P99" s="374"/>
    </row>
    <row r="100" spans="1:16" ht="16" x14ac:dyDescent="0.2">
      <c r="A100" s="405"/>
      <c r="B100" s="402">
        <v>2068</v>
      </c>
      <c r="C100" s="406" t="s">
        <v>765</v>
      </c>
      <c r="D100" s="407" t="s">
        <v>414</v>
      </c>
      <c r="E100" s="408">
        <v>10000</v>
      </c>
      <c r="F100" s="407"/>
      <c r="G100" s="408">
        <v>0.35</v>
      </c>
      <c r="H100" s="408">
        <v>0.35</v>
      </c>
      <c r="I100" s="407"/>
      <c r="J100" s="395"/>
      <c r="K100" s="374"/>
      <c r="L100" s="374"/>
      <c r="M100" s="374"/>
      <c r="N100" s="374"/>
      <c r="O100" s="374"/>
      <c r="P100" s="374"/>
    </row>
    <row r="101" spans="1:16" ht="16" x14ac:dyDescent="0.2">
      <c r="A101" s="405"/>
      <c r="B101" s="390"/>
      <c r="C101" s="407"/>
      <c r="D101" s="407"/>
      <c r="E101" s="407"/>
      <c r="F101" s="413"/>
      <c r="G101" s="412"/>
      <c r="H101" s="407"/>
      <c r="I101" s="407"/>
      <c r="J101" s="395"/>
      <c r="K101" s="374"/>
      <c r="L101" s="374"/>
      <c r="M101" s="374"/>
      <c r="N101" s="374"/>
      <c r="O101" s="374"/>
      <c r="P101" s="374"/>
    </row>
    <row r="102" spans="1:16" ht="16" x14ac:dyDescent="0.2">
      <c r="A102" s="405"/>
      <c r="B102" s="402">
        <v>1730</v>
      </c>
      <c r="C102" s="406" t="s">
        <v>57</v>
      </c>
      <c r="D102" s="407" t="s">
        <v>411</v>
      </c>
      <c r="E102" s="408">
        <v>40000</v>
      </c>
      <c r="F102" s="411">
        <v>15.06</v>
      </c>
      <c r="G102" s="417">
        <v>5.0199999999999996</v>
      </c>
      <c r="H102" s="408">
        <v>20.079999999999998</v>
      </c>
      <c r="I102" s="408">
        <v>44.47</v>
      </c>
      <c r="J102" s="395"/>
      <c r="K102" s="374"/>
      <c r="L102" s="374"/>
      <c r="M102" s="374"/>
      <c r="N102" s="374"/>
      <c r="O102" s="374"/>
      <c r="P102" s="374"/>
    </row>
    <row r="103" spans="1:16" ht="16" x14ac:dyDescent="0.2">
      <c r="A103" s="405"/>
      <c r="B103" s="402">
        <v>1730</v>
      </c>
      <c r="C103" s="406" t="s">
        <v>57</v>
      </c>
      <c r="D103" s="407" t="s">
        <v>417</v>
      </c>
      <c r="E103" s="408">
        <v>10000</v>
      </c>
      <c r="F103" s="411">
        <v>19.760000000000002</v>
      </c>
      <c r="G103" s="412"/>
      <c r="H103" s="408">
        <v>19.760000000000002</v>
      </c>
      <c r="I103" s="407"/>
      <c r="J103" s="395"/>
      <c r="K103" s="374"/>
      <c r="L103" s="374"/>
      <c r="M103" s="374"/>
      <c r="N103" s="374"/>
      <c r="O103" s="374"/>
      <c r="P103" s="374"/>
    </row>
    <row r="104" spans="1:16" ht="16" x14ac:dyDescent="0.2">
      <c r="A104" s="405"/>
      <c r="B104" s="402">
        <v>1730</v>
      </c>
      <c r="C104" s="406" t="s">
        <v>57</v>
      </c>
      <c r="D104" s="407" t="s">
        <v>412</v>
      </c>
      <c r="E104" s="408">
        <v>10000</v>
      </c>
      <c r="F104" s="411">
        <v>3.42</v>
      </c>
      <c r="G104" s="412"/>
      <c r="H104" s="408">
        <v>3.42</v>
      </c>
      <c r="I104" s="407"/>
      <c r="J104" s="395"/>
      <c r="K104" s="374"/>
      <c r="L104" s="374"/>
      <c r="M104" s="374"/>
      <c r="N104" s="374"/>
      <c r="O104" s="374"/>
      <c r="P104" s="374"/>
    </row>
    <row r="105" spans="1:16" ht="16" x14ac:dyDescent="0.2">
      <c r="A105" s="405"/>
      <c r="B105" s="402">
        <v>1730</v>
      </c>
      <c r="C105" s="406" t="s">
        <v>57</v>
      </c>
      <c r="D105" s="407" t="s">
        <v>413</v>
      </c>
      <c r="E105" s="408">
        <v>10000</v>
      </c>
      <c r="F105" s="411">
        <v>0.42</v>
      </c>
      <c r="G105" s="412"/>
      <c r="H105" s="408">
        <v>0.42</v>
      </c>
      <c r="I105" s="407"/>
      <c r="J105" s="395"/>
      <c r="K105" s="374"/>
      <c r="L105" s="374"/>
      <c r="M105" s="374"/>
      <c r="N105" s="374"/>
      <c r="O105" s="374"/>
      <c r="P105" s="374"/>
    </row>
    <row r="106" spans="1:16" ht="16" x14ac:dyDescent="0.2">
      <c r="A106" s="405"/>
      <c r="B106" s="402">
        <v>1730</v>
      </c>
      <c r="C106" s="406" t="s">
        <v>57</v>
      </c>
      <c r="D106" s="407" t="s">
        <v>418</v>
      </c>
      <c r="E106" s="408">
        <v>10000</v>
      </c>
      <c r="F106" s="411">
        <v>0.44</v>
      </c>
      <c r="G106" s="412"/>
      <c r="H106" s="408">
        <v>0.44</v>
      </c>
      <c r="I106" s="407"/>
      <c r="J106" s="395"/>
      <c r="K106" s="374"/>
      <c r="L106" s="374"/>
      <c r="M106" s="374"/>
      <c r="N106" s="374"/>
      <c r="O106" s="374"/>
      <c r="P106" s="374"/>
    </row>
    <row r="107" spans="1:16" ht="16" x14ac:dyDescent="0.2">
      <c r="A107" s="405"/>
      <c r="B107" s="402">
        <v>1730</v>
      </c>
      <c r="C107" s="406" t="s">
        <v>57</v>
      </c>
      <c r="D107" s="407" t="s">
        <v>414</v>
      </c>
      <c r="E107" s="408">
        <v>10000</v>
      </c>
      <c r="F107" s="411">
        <v>0.35</v>
      </c>
      <c r="G107" s="412"/>
      <c r="H107" s="408">
        <v>0.35</v>
      </c>
      <c r="I107" s="407"/>
      <c r="J107" s="395"/>
      <c r="K107" s="374"/>
      <c r="L107" s="374"/>
      <c r="M107" s="374"/>
      <c r="N107" s="374"/>
      <c r="O107" s="374"/>
      <c r="P107" s="374"/>
    </row>
    <row r="108" spans="1:16" ht="16" x14ac:dyDescent="0.2">
      <c r="A108" s="405"/>
      <c r="B108" s="390"/>
      <c r="C108" s="407"/>
      <c r="D108" s="407"/>
      <c r="E108" s="407"/>
      <c r="F108" s="413"/>
      <c r="G108" s="412"/>
      <c r="H108" s="407"/>
      <c r="I108" s="407"/>
      <c r="J108" s="395"/>
      <c r="K108" s="374"/>
      <c r="L108" s="374"/>
      <c r="M108" s="374"/>
      <c r="N108" s="374"/>
      <c r="O108" s="374"/>
      <c r="P108" s="374"/>
    </row>
    <row r="109" spans="1:16" ht="16" x14ac:dyDescent="0.2">
      <c r="A109" s="405"/>
      <c r="B109" s="390">
        <v>1708</v>
      </c>
      <c r="C109" s="407" t="s">
        <v>58</v>
      </c>
      <c r="D109" s="407" t="s">
        <v>411</v>
      </c>
      <c r="E109" s="408">
        <v>10000</v>
      </c>
      <c r="F109" s="413" t="s">
        <v>855</v>
      </c>
      <c r="G109" s="417">
        <v>8.02</v>
      </c>
      <c r="H109" s="408">
        <v>8.02</v>
      </c>
      <c r="I109" s="393">
        <v>8.02</v>
      </c>
      <c r="J109" s="395"/>
      <c r="K109" s="374"/>
      <c r="L109" s="374"/>
      <c r="M109" s="374"/>
      <c r="N109" s="374"/>
      <c r="O109" s="374"/>
      <c r="P109" s="374"/>
    </row>
    <row r="110" spans="1:16" ht="16" x14ac:dyDescent="0.2">
      <c r="A110" s="405"/>
      <c r="B110" s="390"/>
      <c r="C110" s="407"/>
      <c r="D110" s="407"/>
      <c r="E110" s="407"/>
      <c r="F110" s="413"/>
      <c r="G110" s="412"/>
      <c r="H110" s="407"/>
      <c r="I110" s="407"/>
      <c r="J110" s="395"/>
      <c r="K110" s="374"/>
      <c r="L110" s="374"/>
      <c r="M110" s="374"/>
      <c r="N110" s="374"/>
      <c r="O110" s="374"/>
      <c r="P110" s="374"/>
    </row>
    <row r="111" spans="1:16" ht="16" x14ac:dyDescent="0.2">
      <c r="A111" s="405"/>
      <c r="B111" s="402">
        <v>1985</v>
      </c>
      <c r="C111" s="406" t="s">
        <v>219</v>
      </c>
      <c r="D111" s="407" t="s">
        <v>411</v>
      </c>
      <c r="E111" s="408">
        <v>50000</v>
      </c>
      <c r="F111" s="411">
        <v>2.64</v>
      </c>
      <c r="G111" s="417">
        <v>0.66</v>
      </c>
      <c r="H111" s="408">
        <v>3.3</v>
      </c>
      <c r="I111" s="393">
        <v>7.9</v>
      </c>
      <c r="J111" s="395"/>
      <c r="K111" s="374"/>
      <c r="L111" s="374"/>
      <c r="M111" s="374"/>
      <c r="N111" s="374"/>
      <c r="O111" s="374"/>
      <c r="P111" s="374"/>
    </row>
    <row r="112" spans="1:16" ht="16" x14ac:dyDescent="0.2">
      <c r="A112" s="405"/>
      <c r="B112" s="402">
        <v>1985</v>
      </c>
      <c r="C112" s="406" t="s">
        <v>219</v>
      </c>
      <c r="D112" s="407" t="s">
        <v>413</v>
      </c>
      <c r="E112" s="408">
        <v>110000</v>
      </c>
      <c r="F112" s="411">
        <v>4.5999999999999996</v>
      </c>
      <c r="G112" s="412"/>
      <c r="H112" s="408">
        <v>4.5999999999999996</v>
      </c>
      <c r="I112" s="407"/>
      <c r="J112" s="395"/>
      <c r="K112" s="374"/>
      <c r="L112" s="374"/>
      <c r="M112" s="374"/>
      <c r="N112" s="374"/>
      <c r="O112" s="374"/>
      <c r="P112" s="374"/>
    </row>
    <row r="113" spans="1:16" ht="16" x14ac:dyDescent="0.2">
      <c r="A113" s="405"/>
      <c r="B113" s="390"/>
      <c r="C113" s="407"/>
      <c r="D113" s="407"/>
      <c r="E113" s="407"/>
      <c r="F113" s="413"/>
      <c r="G113" s="412"/>
      <c r="H113" s="407"/>
      <c r="I113" s="407"/>
      <c r="J113" s="395"/>
      <c r="K113" s="374"/>
      <c r="L113" s="374"/>
      <c r="M113" s="374"/>
      <c r="N113" s="374"/>
      <c r="O113" s="374"/>
      <c r="P113" s="374"/>
    </row>
    <row r="114" spans="1:16" ht="16" x14ac:dyDescent="0.2">
      <c r="A114" s="405"/>
      <c r="B114" s="390"/>
      <c r="C114" s="407"/>
      <c r="D114" s="407"/>
      <c r="E114" s="407"/>
      <c r="F114" s="413"/>
      <c r="G114" s="412"/>
      <c r="H114" s="407"/>
      <c r="I114" s="407"/>
      <c r="J114" s="395"/>
      <c r="K114" s="374"/>
      <c r="L114" s="374"/>
      <c r="M114" s="374"/>
      <c r="N114" s="374"/>
      <c r="O114" s="374"/>
      <c r="P114" s="374"/>
    </row>
    <row r="115" spans="1:16" ht="16" x14ac:dyDescent="0.2">
      <c r="A115" s="405"/>
      <c r="B115" s="402">
        <v>2250</v>
      </c>
      <c r="C115" s="406" t="s">
        <v>650</v>
      </c>
      <c r="D115" s="407" t="s">
        <v>411</v>
      </c>
      <c r="E115" s="408">
        <v>250000</v>
      </c>
      <c r="F115" s="408">
        <v>21.84</v>
      </c>
      <c r="G115" s="408">
        <v>0.91</v>
      </c>
      <c r="H115" s="408">
        <v>22.75</v>
      </c>
      <c r="I115" s="408">
        <v>36.549999999999997</v>
      </c>
      <c r="J115" s="395"/>
      <c r="K115" s="374"/>
      <c r="L115" s="374"/>
      <c r="M115" s="374"/>
      <c r="N115" s="374"/>
      <c r="O115" s="374"/>
      <c r="P115" s="374"/>
    </row>
    <row r="116" spans="1:16" ht="16" x14ac:dyDescent="0.2">
      <c r="A116" s="405"/>
      <c r="B116" s="402">
        <v>2250</v>
      </c>
      <c r="C116" s="406" t="s">
        <v>650</v>
      </c>
      <c r="D116" s="407" t="s">
        <v>412</v>
      </c>
      <c r="E116" s="408">
        <v>10000</v>
      </c>
      <c r="F116" s="411">
        <v>3.42</v>
      </c>
      <c r="G116" s="412"/>
      <c r="H116" s="408">
        <v>3.42</v>
      </c>
      <c r="I116" s="407"/>
      <c r="J116" s="395"/>
      <c r="K116" s="374"/>
      <c r="L116" s="374"/>
      <c r="M116" s="374"/>
      <c r="N116" s="374"/>
      <c r="O116" s="374"/>
      <c r="P116" s="374"/>
    </row>
    <row r="117" spans="1:16" ht="16" x14ac:dyDescent="0.2">
      <c r="A117" s="405"/>
      <c r="B117" s="402">
        <v>2250</v>
      </c>
      <c r="C117" s="406" t="s">
        <v>650</v>
      </c>
      <c r="D117" s="407" t="s">
        <v>413</v>
      </c>
      <c r="E117" s="408">
        <v>240000</v>
      </c>
      <c r="F117" s="411">
        <v>10.029999999999999</v>
      </c>
      <c r="G117" s="412"/>
      <c r="H117" s="408">
        <v>10.029999999999999</v>
      </c>
      <c r="I117" s="407"/>
      <c r="J117" s="395"/>
      <c r="K117" s="374"/>
      <c r="L117" s="374"/>
      <c r="M117" s="374"/>
      <c r="N117" s="374"/>
      <c r="O117" s="374"/>
      <c r="P117" s="374"/>
    </row>
    <row r="118" spans="1:16" ht="16" x14ac:dyDescent="0.2">
      <c r="A118" s="405"/>
      <c r="B118" s="402">
        <v>2250</v>
      </c>
      <c r="C118" s="406" t="s">
        <v>650</v>
      </c>
      <c r="D118" s="407" t="s">
        <v>414</v>
      </c>
      <c r="E118" s="408">
        <v>10000</v>
      </c>
      <c r="F118" s="411">
        <v>0.35</v>
      </c>
      <c r="G118" s="412"/>
      <c r="H118" s="408">
        <v>0.35</v>
      </c>
      <c r="I118" s="407"/>
      <c r="J118" s="395"/>
      <c r="K118" s="374"/>
      <c r="L118" s="374"/>
      <c r="M118" s="374"/>
      <c r="N118" s="374"/>
      <c r="O118" s="374"/>
      <c r="P118" s="374"/>
    </row>
    <row r="119" spans="1:16" ht="16" x14ac:dyDescent="0.2">
      <c r="A119" s="405"/>
      <c r="B119" s="390"/>
      <c r="C119" s="407"/>
      <c r="D119" s="407"/>
      <c r="E119" s="407"/>
      <c r="F119" s="413"/>
      <c r="G119" s="412"/>
      <c r="H119" s="407"/>
      <c r="I119" s="407"/>
      <c r="J119" s="395"/>
      <c r="K119" s="374"/>
      <c r="L119" s="374"/>
      <c r="M119" s="374"/>
      <c r="N119" s="374"/>
      <c r="O119" s="374"/>
      <c r="P119" s="374"/>
    </row>
    <row r="120" spans="1:16" ht="16" x14ac:dyDescent="0.2">
      <c r="A120" s="405"/>
      <c r="B120" s="390">
        <v>2298</v>
      </c>
      <c r="C120" s="406" t="s">
        <v>837</v>
      </c>
      <c r="D120" s="407" t="s">
        <v>411</v>
      </c>
      <c r="E120" s="408">
        <v>10000</v>
      </c>
      <c r="F120" s="413"/>
      <c r="G120" s="417">
        <v>0.66</v>
      </c>
      <c r="H120" s="407"/>
      <c r="I120" s="408">
        <v>1.08</v>
      </c>
      <c r="J120" s="416" t="s">
        <v>838</v>
      </c>
      <c r="K120" s="374"/>
      <c r="L120" s="374"/>
      <c r="M120" s="374"/>
      <c r="N120" s="374"/>
      <c r="O120" s="374"/>
      <c r="P120" s="374"/>
    </row>
    <row r="121" spans="1:16" ht="16" x14ac:dyDescent="0.2">
      <c r="A121" s="405"/>
      <c r="B121" s="390"/>
      <c r="C121" s="406" t="s">
        <v>837</v>
      </c>
      <c r="D121" s="407" t="s">
        <v>413</v>
      </c>
      <c r="E121" s="408">
        <v>10000</v>
      </c>
      <c r="F121" s="411">
        <v>0.42</v>
      </c>
      <c r="G121" s="412"/>
      <c r="H121" s="407"/>
      <c r="I121" s="407"/>
      <c r="J121" s="395"/>
      <c r="K121" s="374"/>
      <c r="L121" s="374"/>
      <c r="M121" s="374"/>
      <c r="N121" s="374"/>
      <c r="O121" s="374"/>
      <c r="P121" s="374"/>
    </row>
    <row r="122" spans="1:16" ht="16" x14ac:dyDescent="0.2">
      <c r="A122" s="405"/>
      <c r="B122" s="390"/>
      <c r="C122" s="407"/>
      <c r="D122" s="407"/>
      <c r="E122" s="407"/>
      <c r="F122" s="413"/>
      <c r="G122" s="412"/>
      <c r="H122" s="407"/>
      <c r="I122" s="407"/>
      <c r="J122" s="395"/>
      <c r="K122" s="374"/>
      <c r="L122" s="374"/>
      <c r="M122" s="374"/>
      <c r="N122" s="374"/>
      <c r="O122" s="374"/>
      <c r="P122" s="374"/>
    </row>
    <row r="123" spans="1:16" ht="16" x14ac:dyDescent="0.2">
      <c r="A123" s="405"/>
      <c r="B123" s="402">
        <v>2193</v>
      </c>
      <c r="C123" s="406" t="s">
        <v>424</v>
      </c>
      <c r="D123" s="407" t="s">
        <v>411</v>
      </c>
      <c r="E123" s="408">
        <v>10000</v>
      </c>
      <c r="F123" s="413" t="s">
        <v>855</v>
      </c>
      <c r="G123" s="417">
        <v>0.66</v>
      </c>
      <c r="H123" s="408">
        <v>0.66</v>
      </c>
      <c r="I123" s="408">
        <v>1.08</v>
      </c>
      <c r="J123" s="395"/>
      <c r="K123" s="374"/>
      <c r="L123" s="374"/>
      <c r="M123" s="374"/>
      <c r="N123" s="374"/>
      <c r="O123" s="374"/>
      <c r="P123" s="374"/>
    </row>
    <row r="124" spans="1:16" ht="16" x14ac:dyDescent="0.2">
      <c r="A124" s="405"/>
      <c r="B124" s="402">
        <v>2193</v>
      </c>
      <c r="C124" s="406" t="s">
        <v>424</v>
      </c>
      <c r="D124" s="407" t="s">
        <v>413</v>
      </c>
      <c r="E124" s="408">
        <v>10000</v>
      </c>
      <c r="F124" s="408">
        <v>0.42</v>
      </c>
      <c r="G124" s="407"/>
      <c r="H124" s="408">
        <v>0.42</v>
      </c>
      <c r="I124" s="407"/>
      <c r="J124" s="395"/>
      <c r="K124" s="374"/>
      <c r="L124" s="374"/>
      <c r="M124" s="374"/>
      <c r="N124" s="374"/>
      <c r="O124" s="374"/>
      <c r="P124" s="374"/>
    </row>
    <row r="125" spans="1:16" ht="16" x14ac:dyDescent="0.2">
      <c r="A125" s="405"/>
      <c r="B125" s="390"/>
      <c r="C125" s="407"/>
      <c r="D125" s="407"/>
      <c r="E125" s="407"/>
      <c r="F125" s="413"/>
      <c r="G125" s="412"/>
      <c r="H125" s="407"/>
      <c r="I125" s="407"/>
      <c r="J125" s="395"/>
      <c r="K125" s="374"/>
      <c r="L125" s="374"/>
      <c r="M125" s="374"/>
      <c r="N125" s="374"/>
      <c r="O125" s="374"/>
      <c r="P125" s="374"/>
    </row>
    <row r="126" spans="1:16" ht="16" x14ac:dyDescent="0.2">
      <c r="A126" s="405"/>
      <c r="B126" s="402">
        <v>640</v>
      </c>
      <c r="C126" s="406" t="s">
        <v>233</v>
      </c>
      <c r="D126" s="407" t="s">
        <v>411</v>
      </c>
      <c r="E126" s="408">
        <v>10000</v>
      </c>
      <c r="F126" s="413" t="s">
        <v>855</v>
      </c>
      <c r="G126" s="417">
        <v>5.0199999999999996</v>
      </c>
      <c r="H126" s="408">
        <v>5.0199999999999996</v>
      </c>
      <c r="I126" s="408">
        <v>12.97</v>
      </c>
      <c r="J126" s="422"/>
      <c r="K126" s="374"/>
      <c r="L126" s="374"/>
      <c r="M126" s="374"/>
      <c r="N126" s="374"/>
      <c r="O126" s="374"/>
      <c r="P126" s="374"/>
    </row>
    <row r="127" spans="1:16" ht="16" x14ac:dyDescent="0.2">
      <c r="A127" s="405"/>
      <c r="B127" s="402">
        <v>640</v>
      </c>
      <c r="C127" s="406" t="s">
        <v>233</v>
      </c>
      <c r="D127" s="407" t="s">
        <v>412</v>
      </c>
      <c r="E127" s="408">
        <v>10000</v>
      </c>
      <c r="F127" s="411">
        <v>3.42</v>
      </c>
      <c r="G127" s="412"/>
      <c r="H127" s="408">
        <v>3.42</v>
      </c>
      <c r="I127" s="407"/>
      <c r="J127" s="395"/>
      <c r="K127" s="374"/>
      <c r="L127" s="374"/>
      <c r="M127" s="374"/>
      <c r="N127" s="374"/>
      <c r="O127" s="374"/>
      <c r="P127" s="374"/>
    </row>
    <row r="128" spans="1:16" ht="16" x14ac:dyDescent="0.2">
      <c r="A128" s="405"/>
      <c r="B128" s="402">
        <v>640</v>
      </c>
      <c r="C128" s="406" t="s">
        <v>233</v>
      </c>
      <c r="D128" s="407" t="s">
        <v>413</v>
      </c>
      <c r="E128" s="408">
        <v>100000</v>
      </c>
      <c r="F128" s="411">
        <v>4.18</v>
      </c>
      <c r="G128" s="412"/>
      <c r="H128" s="408">
        <v>4.18</v>
      </c>
      <c r="I128" s="407"/>
      <c r="J128" s="395"/>
      <c r="K128" s="374"/>
      <c r="L128" s="374"/>
      <c r="M128" s="374"/>
      <c r="N128" s="374"/>
      <c r="O128" s="374"/>
      <c r="P128" s="374"/>
    </row>
    <row r="129" spans="1:16" ht="16" x14ac:dyDescent="0.2">
      <c r="A129" s="405"/>
      <c r="B129" s="402">
        <v>640</v>
      </c>
      <c r="C129" s="406" t="s">
        <v>233</v>
      </c>
      <c r="D129" s="407" t="s">
        <v>414</v>
      </c>
      <c r="E129" s="408">
        <v>10000</v>
      </c>
      <c r="F129" s="411">
        <v>0.35</v>
      </c>
      <c r="G129" s="412"/>
      <c r="H129" s="408">
        <v>0.35</v>
      </c>
      <c r="I129" s="407"/>
      <c r="J129" s="395"/>
      <c r="K129" s="374"/>
      <c r="L129" s="374"/>
      <c r="M129" s="374"/>
      <c r="N129" s="374"/>
      <c r="O129" s="374"/>
      <c r="P129" s="374"/>
    </row>
    <row r="130" spans="1:16" ht="16" x14ac:dyDescent="0.2">
      <c r="A130" s="405"/>
      <c r="B130" s="390"/>
      <c r="C130" s="407"/>
      <c r="D130" s="407"/>
      <c r="E130" s="407"/>
      <c r="F130" s="413"/>
      <c r="G130" s="412"/>
      <c r="H130" s="407"/>
      <c r="I130" s="407"/>
      <c r="J130" s="395"/>
      <c r="K130" s="374"/>
      <c r="L130" s="374"/>
      <c r="M130" s="374"/>
      <c r="N130" s="374"/>
      <c r="O130" s="374"/>
      <c r="P130" s="374"/>
    </row>
    <row r="131" spans="1:16" ht="16" x14ac:dyDescent="0.2">
      <c r="A131" s="405"/>
      <c r="B131" s="390">
        <v>901</v>
      </c>
      <c r="C131" s="407" t="s">
        <v>234</v>
      </c>
      <c r="D131" s="407" t="s">
        <v>411</v>
      </c>
      <c r="E131" s="408">
        <v>10000</v>
      </c>
      <c r="F131" s="407" t="s">
        <v>855</v>
      </c>
      <c r="G131" s="408">
        <v>14.08</v>
      </c>
      <c r="H131" s="408">
        <v>14.08</v>
      </c>
      <c r="I131" s="408">
        <v>14.08</v>
      </c>
      <c r="J131" s="395"/>
      <c r="K131" s="374"/>
      <c r="L131" s="374"/>
      <c r="M131" s="374"/>
      <c r="N131" s="374"/>
      <c r="O131" s="374"/>
      <c r="P131" s="374"/>
    </row>
    <row r="132" spans="1:16" ht="16" x14ac:dyDescent="0.2">
      <c r="A132" s="405"/>
      <c r="B132" s="382"/>
      <c r="C132" s="423"/>
      <c r="D132" s="423"/>
      <c r="E132" s="423"/>
      <c r="F132" s="424"/>
      <c r="G132" s="412"/>
      <c r="H132" s="407"/>
      <c r="I132" s="407"/>
      <c r="J132" s="395"/>
      <c r="K132" s="374"/>
      <c r="L132" s="374"/>
      <c r="M132" s="374"/>
      <c r="N132" s="374"/>
      <c r="O132" s="374"/>
      <c r="P132" s="374"/>
    </row>
    <row r="133" spans="1:16" ht="16" x14ac:dyDescent="0.2">
      <c r="A133" s="405"/>
      <c r="B133" s="402">
        <v>1978</v>
      </c>
      <c r="C133" s="403" t="s">
        <v>330</v>
      </c>
      <c r="D133" s="425" t="s">
        <v>411</v>
      </c>
      <c r="E133" s="426">
        <v>200000</v>
      </c>
      <c r="F133" s="427">
        <v>23.94</v>
      </c>
      <c r="G133" s="410">
        <v>1.26</v>
      </c>
      <c r="H133" s="428">
        <v>25.2</v>
      </c>
      <c r="I133" s="408">
        <v>32.659999999999997</v>
      </c>
      <c r="J133" s="395"/>
      <c r="K133" s="374"/>
      <c r="L133" s="374"/>
      <c r="M133" s="374"/>
      <c r="N133" s="374"/>
      <c r="O133" s="374"/>
      <c r="P133" s="374"/>
    </row>
    <row r="134" spans="1:16" ht="16" x14ac:dyDescent="0.2">
      <c r="A134" s="405"/>
      <c r="B134" s="402">
        <v>1978</v>
      </c>
      <c r="C134" s="403" t="s">
        <v>330</v>
      </c>
      <c r="D134" s="398" t="s">
        <v>417</v>
      </c>
      <c r="E134" s="400">
        <v>10000</v>
      </c>
      <c r="F134" s="409">
        <v>2.83</v>
      </c>
      <c r="G134" s="412"/>
      <c r="H134" s="428">
        <v>2.83</v>
      </c>
      <c r="I134" s="407"/>
      <c r="J134" s="395"/>
      <c r="K134" s="374"/>
      <c r="L134" s="374"/>
      <c r="M134" s="374"/>
      <c r="N134" s="374"/>
      <c r="O134" s="374"/>
      <c r="P134" s="374"/>
    </row>
    <row r="135" spans="1:16" ht="16" x14ac:dyDescent="0.2">
      <c r="A135" s="405"/>
      <c r="B135" s="402">
        <v>1978</v>
      </c>
      <c r="C135" s="403" t="s">
        <v>330</v>
      </c>
      <c r="D135" s="398" t="s">
        <v>412</v>
      </c>
      <c r="E135" s="400">
        <v>10000</v>
      </c>
      <c r="F135" s="411">
        <v>3.42</v>
      </c>
      <c r="G135" s="412"/>
      <c r="H135" s="408">
        <v>3.42</v>
      </c>
      <c r="I135" s="407"/>
      <c r="J135" s="395"/>
      <c r="K135" s="374"/>
      <c r="L135" s="374"/>
      <c r="M135" s="374"/>
      <c r="N135" s="374"/>
      <c r="O135" s="374"/>
      <c r="P135" s="374"/>
    </row>
    <row r="136" spans="1:16" ht="16" x14ac:dyDescent="0.2">
      <c r="A136" s="405"/>
      <c r="B136" s="402">
        <v>1978</v>
      </c>
      <c r="C136" s="403" t="s">
        <v>330</v>
      </c>
      <c r="D136" s="398" t="s">
        <v>413</v>
      </c>
      <c r="E136" s="400">
        <v>10000</v>
      </c>
      <c r="F136" s="411">
        <v>0.42</v>
      </c>
      <c r="G136" s="412"/>
      <c r="H136" s="408">
        <v>0.42</v>
      </c>
      <c r="I136" s="407"/>
      <c r="J136" s="374"/>
      <c r="K136" s="374"/>
      <c r="L136" s="374"/>
      <c r="M136" s="374"/>
      <c r="N136" s="374"/>
      <c r="O136" s="374"/>
      <c r="P136" s="374"/>
    </row>
    <row r="137" spans="1:16" ht="16" x14ac:dyDescent="0.2">
      <c r="A137" s="405"/>
      <c r="B137" s="402">
        <v>1978</v>
      </c>
      <c r="C137" s="403" t="s">
        <v>330</v>
      </c>
      <c r="D137" s="398" t="s">
        <v>418</v>
      </c>
      <c r="E137" s="400">
        <v>10000</v>
      </c>
      <c r="F137" s="411">
        <v>0.44</v>
      </c>
      <c r="G137" s="412"/>
      <c r="H137" s="408">
        <v>0.44</v>
      </c>
      <c r="I137" s="407"/>
      <c r="J137" s="429"/>
      <c r="K137" s="374"/>
      <c r="L137" s="374"/>
      <c r="M137" s="374"/>
      <c r="N137" s="374"/>
      <c r="O137" s="374"/>
      <c r="P137" s="374"/>
    </row>
    <row r="138" spans="1:16" ht="16" x14ac:dyDescent="0.2">
      <c r="A138" s="405"/>
      <c r="B138" s="402">
        <v>1978</v>
      </c>
      <c r="C138" s="403" t="s">
        <v>330</v>
      </c>
      <c r="D138" s="398" t="s">
        <v>414</v>
      </c>
      <c r="E138" s="400">
        <v>10000</v>
      </c>
      <c r="F138" s="411">
        <v>0.35</v>
      </c>
      <c r="G138" s="412"/>
      <c r="H138" s="408">
        <v>0.35</v>
      </c>
      <c r="I138" s="407"/>
      <c r="J138" s="395"/>
      <c r="K138" s="374"/>
      <c r="L138" s="374"/>
      <c r="M138" s="374"/>
      <c r="N138" s="374"/>
      <c r="O138" s="374"/>
      <c r="P138" s="374"/>
    </row>
    <row r="139" spans="1:16" ht="16" x14ac:dyDescent="0.2">
      <c r="A139" s="405"/>
      <c r="B139" s="390"/>
      <c r="C139" s="398"/>
      <c r="D139" s="398"/>
      <c r="E139" s="398"/>
      <c r="F139" s="413"/>
      <c r="G139" s="412"/>
      <c r="H139" s="407"/>
      <c r="I139" s="407"/>
      <c r="J139" s="395"/>
      <c r="K139" s="374"/>
      <c r="L139" s="374"/>
      <c r="M139" s="374"/>
      <c r="N139" s="374"/>
      <c r="O139" s="374"/>
      <c r="P139" s="374"/>
    </row>
    <row r="140" spans="1:16" ht="16" x14ac:dyDescent="0.2">
      <c r="A140" s="405"/>
      <c r="B140" s="390">
        <v>2129</v>
      </c>
      <c r="C140" s="398" t="s">
        <v>490</v>
      </c>
      <c r="D140" s="398" t="s">
        <v>411</v>
      </c>
      <c r="E140" s="400">
        <v>10000</v>
      </c>
      <c r="F140" s="413" t="s">
        <v>492</v>
      </c>
      <c r="G140" s="417">
        <v>3.08</v>
      </c>
      <c r="H140" s="408">
        <v>3.08</v>
      </c>
      <c r="I140" s="408">
        <v>3.08</v>
      </c>
      <c r="J140" s="395"/>
      <c r="K140" s="374"/>
      <c r="L140" s="374"/>
      <c r="M140" s="374"/>
      <c r="N140" s="374"/>
      <c r="O140" s="374"/>
      <c r="P140" s="374"/>
    </row>
    <row r="141" spans="1:16" ht="16" x14ac:dyDescent="0.2">
      <c r="A141" s="405"/>
      <c r="B141" s="390"/>
      <c r="C141" s="398"/>
      <c r="D141" s="398"/>
      <c r="E141" s="398"/>
      <c r="F141" s="413"/>
      <c r="G141" s="412"/>
      <c r="H141" s="407"/>
      <c r="I141" s="407"/>
      <c r="J141" s="395"/>
      <c r="K141" s="374"/>
      <c r="L141" s="374"/>
      <c r="M141" s="374"/>
      <c r="N141" s="374"/>
      <c r="O141" s="374"/>
      <c r="P141" s="374"/>
    </row>
    <row r="142" spans="1:16" ht="16" x14ac:dyDescent="0.2">
      <c r="A142" s="405"/>
      <c r="B142" s="430">
        <v>2280</v>
      </c>
      <c r="C142" s="403" t="s">
        <v>767</v>
      </c>
      <c r="D142" s="398" t="s">
        <v>411</v>
      </c>
      <c r="E142" s="400">
        <v>10000</v>
      </c>
      <c r="F142" s="407" t="s">
        <v>855</v>
      </c>
      <c r="G142" s="428">
        <v>0.66</v>
      </c>
      <c r="H142" s="408">
        <v>0.66</v>
      </c>
      <c r="I142" s="408">
        <v>1.08</v>
      </c>
      <c r="J142" s="416" t="s">
        <v>848</v>
      </c>
      <c r="K142" s="374"/>
      <c r="L142" s="374"/>
      <c r="M142" s="374"/>
      <c r="N142" s="374"/>
      <c r="O142" s="374"/>
      <c r="P142" s="374"/>
    </row>
    <row r="143" spans="1:16" ht="16" x14ac:dyDescent="0.2">
      <c r="A143" s="405"/>
      <c r="B143" s="430">
        <v>2280</v>
      </c>
      <c r="C143" s="403" t="s">
        <v>767</v>
      </c>
      <c r="D143" s="398" t="s">
        <v>413</v>
      </c>
      <c r="E143" s="400">
        <v>10000</v>
      </c>
      <c r="F143" s="407"/>
      <c r="G143" s="408">
        <v>0.42</v>
      </c>
      <c r="H143" s="408">
        <v>0.42</v>
      </c>
      <c r="I143" s="407"/>
      <c r="J143" s="395"/>
      <c r="K143" s="374"/>
      <c r="L143" s="374"/>
      <c r="M143" s="374"/>
      <c r="N143" s="374"/>
      <c r="O143" s="374"/>
      <c r="P143" s="374"/>
    </row>
    <row r="144" spans="1:16" ht="16" x14ac:dyDescent="0.2">
      <c r="A144" s="405"/>
      <c r="B144" s="390"/>
      <c r="C144" s="398"/>
      <c r="D144" s="398"/>
      <c r="E144" s="398"/>
      <c r="F144" s="413"/>
      <c r="G144" s="412"/>
      <c r="H144" s="407"/>
      <c r="I144" s="407"/>
      <c r="J144" s="395"/>
      <c r="K144" s="374"/>
      <c r="L144" s="374"/>
      <c r="M144" s="374"/>
      <c r="N144" s="374"/>
      <c r="O144" s="374"/>
      <c r="P144" s="374"/>
    </row>
    <row r="145" spans="1:16" ht="16" x14ac:dyDescent="0.2">
      <c r="A145" s="405"/>
      <c r="B145" s="390">
        <v>1741</v>
      </c>
      <c r="C145" s="407" t="s">
        <v>25</v>
      </c>
      <c r="D145" s="407" t="s">
        <v>411</v>
      </c>
      <c r="E145" s="408">
        <v>10000</v>
      </c>
      <c r="F145" s="413" t="s">
        <v>855</v>
      </c>
      <c r="G145" s="417">
        <v>3.08</v>
      </c>
      <c r="H145" s="408">
        <v>3.08</v>
      </c>
      <c r="I145" s="408">
        <v>3.08</v>
      </c>
      <c r="J145" s="395"/>
      <c r="K145" s="374"/>
      <c r="L145" s="374"/>
      <c r="M145" s="374"/>
      <c r="N145" s="374"/>
      <c r="O145" s="374"/>
      <c r="P145" s="374"/>
    </row>
    <row r="146" spans="1:16" ht="16" x14ac:dyDescent="0.2">
      <c r="A146" s="405"/>
      <c r="B146" s="390"/>
      <c r="C146" s="407"/>
      <c r="D146" s="407"/>
      <c r="E146" s="407"/>
      <c r="F146" s="413"/>
      <c r="G146" s="412"/>
      <c r="H146" s="407"/>
      <c r="I146" s="407"/>
      <c r="J146" s="395"/>
      <c r="K146" s="374"/>
      <c r="L146" s="374"/>
      <c r="M146" s="374"/>
      <c r="N146" s="374"/>
      <c r="O146" s="374"/>
      <c r="P146" s="374"/>
    </row>
    <row r="147" spans="1:16" ht="16" x14ac:dyDescent="0.2">
      <c r="A147" s="405"/>
      <c r="B147" s="402">
        <v>1757</v>
      </c>
      <c r="C147" s="406" t="s">
        <v>88</v>
      </c>
      <c r="D147" s="407" t="s">
        <v>411</v>
      </c>
      <c r="E147" s="408">
        <v>250000</v>
      </c>
      <c r="F147" s="411">
        <v>48.24</v>
      </c>
      <c r="G147" s="417">
        <v>2.0099999999999998</v>
      </c>
      <c r="H147" s="408">
        <v>50.25</v>
      </c>
      <c r="I147" s="408">
        <v>132.88</v>
      </c>
      <c r="J147" s="395"/>
      <c r="K147" s="374"/>
      <c r="L147" s="374"/>
      <c r="M147" s="374"/>
      <c r="N147" s="374"/>
      <c r="O147" s="374"/>
      <c r="P147" s="374"/>
    </row>
    <row r="148" spans="1:16" ht="16" x14ac:dyDescent="0.2">
      <c r="A148" s="405"/>
      <c r="B148" s="402">
        <v>1757</v>
      </c>
      <c r="C148" s="406" t="s">
        <v>88</v>
      </c>
      <c r="D148" s="407" t="s">
        <v>417</v>
      </c>
      <c r="E148" s="408">
        <v>50000</v>
      </c>
      <c r="F148" s="411">
        <v>57.85</v>
      </c>
      <c r="G148" s="412"/>
      <c r="H148" s="408">
        <v>57.85</v>
      </c>
      <c r="I148" s="407"/>
      <c r="J148" s="422"/>
      <c r="K148" s="374"/>
      <c r="L148" s="374"/>
      <c r="M148" s="374"/>
      <c r="N148" s="374"/>
      <c r="O148" s="374"/>
      <c r="P148" s="374"/>
    </row>
    <row r="149" spans="1:16" ht="16" x14ac:dyDescent="0.2">
      <c r="A149" s="405"/>
      <c r="B149" s="402">
        <v>1757</v>
      </c>
      <c r="C149" s="406" t="s">
        <v>88</v>
      </c>
      <c r="D149" s="407" t="s">
        <v>412</v>
      </c>
      <c r="E149" s="408">
        <v>10000</v>
      </c>
      <c r="F149" s="411">
        <v>3.42</v>
      </c>
      <c r="G149" s="412"/>
      <c r="H149" s="408">
        <v>3.42</v>
      </c>
      <c r="I149" s="407"/>
      <c r="J149" s="395"/>
      <c r="K149" s="374"/>
      <c r="L149" s="374"/>
      <c r="M149" s="374"/>
      <c r="N149" s="374"/>
      <c r="O149" s="374"/>
      <c r="P149" s="374"/>
    </row>
    <row r="150" spans="1:16" ht="16" x14ac:dyDescent="0.2">
      <c r="A150" s="405"/>
      <c r="B150" s="402">
        <v>1757</v>
      </c>
      <c r="C150" s="406" t="s">
        <v>88</v>
      </c>
      <c r="D150" s="407" t="s">
        <v>413</v>
      </c>
      <c r="E150" s="408">
        <v>250000</v>
      </c>
      <c r="F150" s="411">
        <v>10.45</v>
      </c>
      <c r="G150" s="412"/>
      <c r="H150" s="408">
        <v>10.45</v>
      </c>
      <c r="I150" s="407"/>
      <c r="J150" s="395"/>
      <c r="K150" s="374"/>
      <c r="L150" s="374"/>
      <c r="M150" s="374"/>
      <c r="N150" s="374"/>
      <c r="O150" s="374"/>
      <c r="P150" s="374"/>
    </row>
    <row r="151" spans="1:16" ht="16" x14ac:dyDescent="0.2">
      <c r="A151" s="405"/>
      <c r="B151" s="402">
        <v>1757</v>
      </c>
      <c r="C151" s="406" t="s">
        <v>88</v>
      </c>
      <c r="D151" s="407" t="s">
        <v>418</v>
      </c>
      <c r="E151" s="408">
        <v>240000</v>
      </c>
      <c r="F151" s="411">
        <v>10.56</v>
      </c>
      <c r="G151" s="412"/>
      <c r="H151" s="408">
        <v>10.56</v>
      </c>
      <c r="I151" s="407"/>
      <c r="J151" s="395"/>
      <c r="K151" s="374"/>
      <c r="L151" s="374"/>
      <c r="M151" s="374"/>
      <c r="N151" s="374"/>
      <c r="O151" s="374"/>
      <c r="P151" s="374"/>
    </row>
    <row r="152" spans="1:16" ht="16" x14ac:dyDescent="0.2">
      <c r="A152" s="405"/>
      <c r="B152" s="402">
        <v>1757</v>
      </c>
      <c r="C152" s="406" t="s">
        <v>88</v>
      </c>
      <c r="D152" s="407" t="s">
        <v>414</v>
      </c>
      <c r="E152" s="408">
        <v>10000</v>
      </c>
      <c r="F152" s="411">
        <v>0.35</v>
      </c>
      <c r="G152" s="412"/>
      <c r="H152" s="408">
        <v>0.35</v>
      </c>
      <c r="I152" s="407"/>
      <c r="J152" s="395"/>
      <c r="K152" s="374"/>
      <c r="L152" s="374"/>
      <c r="M152" s="374"/>
      <c r="N152" s="374"/>
      <c r="O152" s="374"/>
      <c r="P152" s="374"/>
    </row>
    <row r="153" spans="1:16" ht="16" x14ac:dyDescent="0.2">
      <c r="A153" s="405"/>
      <c r="B153" s="390"/>
      <c r="C153" s="407"/>
      <c r="D153" s="407"/>
      <c r="E153" s="407"/>
      <c r="F153" s="413"/>
      <c r="G153" s="412"/>
      <c r="H153" s="407"/>
      <c r="I153" s="407"/>
      <c r="J153" s="395"/>
      <c r="K153" s="374"/>
      <c r="L153" s="374"/>
      <c r="M153" s="374"/>
      <c r="N153" s="374"/>
      <c r="O153" s="374"/>
      <c r="P153" s="374"/>
    </row>
    <row r="154" spans="1:16" ht="16" x14ac:dyDescent="0.2">
      <c r="A154" s="405"/>
      <c r="B154" s="402">
        <v>2057</v>
      </c>
      <c r="C154" s="406" t="s">
        <v>173</v>
      </c>
      <c r="D154" s="407" t="s">
        <v>411</v>
      </c>
      <c r="E154" s="408">
        <v>10000</v>
      </c>
      <c r="F154" s="413" t="s">
        <v>855</v>
      </c>
      <c r="G154" s="417">
        <v>8.02</v>
      </c>
      <c r="H154" s="408">
        <v>8.02</v>
      </c>
      <c r="I154" s="408">
        <v>20.010000000000002</v>
      </c>
      <c r="J154" s="395"/>
      <c r="K154" s="374"/>
      <c r="L154" s="374"/>
      <c r="M154" s="374"/>
      <c r="N154" s="374"/>
      <c r="O154" s="374"/>
      <c r="P154" s="374"/>
    </row>
    <row r="155" spans="1:16" ht="16" x14ac:dyDescent="0.2">
      <c r="A155" s="405"/>
      <c r="B155" s="402">
        <v>2057</v>
      </c>
      <c r="C155" s="406" t="s">
        <v>173</v>
      </c>
      <c r="D155" s="407" t="s">
        <v>417</v>
      </c>
      <c r="E155" s="408">
        <v>10000</v>
      </c>
      <c r="F155" s="411">
        <v>11.57</v>
      </c>
      <c r="G155" s="412"/>
      <c r="H155" s="408">
        <v>11.57</v>
      </c>
      <c r="I155" s="407"/>
      <c r="J155" s="395"/>
      <c r="K155" s="374"/>
      <c r="L155" s="374"/>
      <c r="M155" s="374"/>
      <c r="N155" s="374"/>
      <c r="O155" s="374"/>
      <c r="P155" s="374"/>
    </row>
    <row r="156" spans="1:16" ht="16" x14ac:dyDescent="0.2">
      <c r="A156" s="405"/>
      <c r="B156" s="402">
        <v>2057</v>
      </c>
      <c r="C156" s="406" t="s">
        <v>173</v>
      </c>
      <c r="D156" s="407" t="s">
        <v>413</v>
      </c>
      <c r="E156" s="408">
        <v>10000</v>
      </c>
      <c r="F156" s="411">
        <v>0.42</v>
      </c>
      <c r="G156" s="412"/>
      <c r="H156" s="408">
        <v>0.42</v>
      </c>
      <c r="I156" s="407"/>
      <c r="J156" s="395"/>
      <c r="K156" s="374"/>
      <c r="L156" s="374"/>
      <c r="M156" s="374"/>
      <c r="N156" s="374"/>
      <c r="O156" s="374"/>
      <c r="P156" s="374"/>
    </row>
    <row r="157" spans="1:16" ht="16" x14ac:dyDescent="0.2">
      <c r="A157" s="405"/>
      <c r="B157" s="390"/>
      <c r="C157" s="407"/>
      <c r="D157" s="407"/>
      <c r="E157" s="407"/>
      <c r="F157" s="413"/>
      <c r="G157" s="412"/>
      <c r="H157" s="407"/>
      <c r="I157" s="407"/>
      <c r="J157" s="395"/>
      <c r="K157" s="374"/>
      <c r="L157" s="374"/>
      <c r="M157" s="374"/>
      <c r="N157" s="374"/>
      <c r="O157" s="374"/>
      <c r="P157" s="374"/>
    </row>
    <row r="158" spans="1:16" ht="16" x14ac:dyDescent="0.2">
      <c r="A158" s="405"/>
      <c r="B158" s="402">
        <v>1210</v>
      </c>
      <c r="C158" s="406" t="s">
        <v>189</v>
      </c>
      <c r="D158" s="407" t="s">
        <v>411</v>
      </c>
      <c r="E158" s="408">
        <v>100000</v>
      </c>
      <c r="F158" s="411">
        <v>72.180000000000007</v>
      </c>
      <c r="G158" s="417">
        <v>8.02</v>
      </c>
      <c r="H158" s="408">
        <v>80.2</v>
      </c>
      <c r="I158" s="408">
        <v>84.38</v>
      </c>
      <c r="J158" s="422"/>
      <c r="K158" s="374"/>
      <c r="L158" s="374"/>
      <c r="M158" s="374"/>
      <c r="N158" s="374"/>
      <c r="O158" s="374"/>
      <c r="P158" s="374"/>
    </row>
    <row r="159" spans="1:16" ht="16" x14ac:dyDescent="0.2">
      <c r="A159" s="405"/>
      <c r="B159" s="402">
        <v>1210</v>
      </c>
      <c r="C159" s="406" t="s">
        <v>189</v>
      </c>
      <c r="D159" s="407" t="s">
        <v>413</v>
      </c>
      <c r="E159" s="408">
        <v>100000</v>
      </c>
      <c r="F159" s="411">
        <v>4.18</v>
      </c>
      <c r="G159" s="412"/>
      <c r="H159" s="408">
        <v>4.18</v>
      </c>
      <c r="I159" s="407"/>
      <c r="J159" s="395"/>
      <c r="K159" s="374"/>
      <c r="L159" s="374"/>
      <c r="M159" s="374"/>
      <c r="N159" s="374"/>
      <c r="O159" s="374"/>
      <c r="P159" s="374"/>
    </row>
    <row r="160" spans="1:16" ht="16" x14ac:dyDescent="0.2">
      <c r="A160" s="405"/>
      <c r="B160" s="390"/>
      <c r="C160" s="407"/>
      <c r="D160" s="407"/>
      <c r="E160" s="407"/>
      <c r="F160" s="413"/>
      <c r="G160" s="412"/>
      <c r="H160" s="407"/>
      <c r="I160" s="407"/>
      <c r="J160" s="395"/>
      <c r="K160" s="374"/>
      <c r="L160" s="374"/>
      <c r="M160" s="374"/>
      <c r="N160" s="374"/>
      <c r="O160" s="374"/>
      <c r="P160" s="374"/>
    </row>
    <row r="161" spans="1:16" ht="16" x14ac:dyDescent="0.2">
      <c r="A161" s="405"/>
      <c r="B161" s="402">
        <v>2031</v>
      </c>
      <c r="C161" s="406" t="s">
        <v>143</v>
      </c>
      <c r="D161" s="407" t="s">
        <v>411</v>
      </c>
      <c r="E161" s="408">
        <v>10000</v>
      </c>
      <c r="F161" s="413" t="s">
        <v>855</v>
      </c>
      <c r="G161" s="417">
        <v>0.66</v>
      </c>
      <c r="H161" s="408">
        <v>0.66</v>
      </c>
      <c r="I161" s="408">
        <v>4.84</v>
      </c>
      <c r="J161" s="422"/>
      <c r="K161" s="374"/>
      <c r="L161" s="374"/>
      <c r="M161" s="374"/>
      <c r="N161" s="374"/>
      <c r="O161" s="374"/>
      <c r="P161" s="374"/>
    </row>
    <row r="162" spans="1:16" ht="16" x14ac:dyDescent="0.2">
      <c r="A162" s="405"/>
      <c r="B162" s="402">
        <v>2031</v>
      </c>
      <c r="C162" s="406" t="s">
        <v>143</v>
      </c>
      <c r="D162" s="407" t="s">
        <v>413</v>
      </c>
      <c r="E162" s="408">
        <v>100000</v>
      </c>
      <c r="F162" s="411">
        <v>4.18</v>
      </c>
      <c r="G162" s="412"/>
      <c r="H162" s="408">
        <v>4.18</v>
      </c>
      <c r="I162" s="407"/>
      <c r="J162" s="395"/>
      <c r="K162" s="374"/>
      <c r="L162" s="374"/>
      <c r="M162" s="374"/>
      <c r="N162" s="374"/>
      <c r="O162" s="374"/>
      <c r="P162" s="374"/>
    </row>
    <row r="163" spans="1:16" ht="16" x14ac:dyDescent="0.2">
      <c r="A163" s="405"/>
      <c r="B163" s="390"/>
      <c r="C163" s="407"/>
      <c r="D163" s="407"/>
      <c r="E163" s="407"/>
      <c r="F163" s="413"/>
      <c r="G163" s="412"/>
      <c r="H163" s="407"/>
      <c r="I163" s="407"/>
      <c r="J163" s="395"/>
      <c r="K163" s="374"/>
      <c r="L163" s="374"/>
      <c r="M163" s="374"/>
      <c r="N163" s="374"/>
      <c r="O163" s="374"/>
      <c r="P163" s="374"/>
    </row>
    <row r="164" spans="1:16" ht="16" x14ac:dyDescent="0.2">
      <c r="A164" s="405"/>
      <c r="B164" s="402">
        <v>1460</v>
      </c>
      <c r="C164" s="406" t="s">
        <v>235</v>
      </c>
      <c r="D164" s="407" t="s">
        <v>411</v>
      </c>
      <c r="E164" s="408">
        <v>10000</v>
      </c>
      <c r="F164" s="413" t="s">
        <v>855</v>
      </c>
      <c r="G164" s="417">
        <v>2.0099999999999998</v>
      </c>
      <c r="H164" s="408">
        <v>2.0099999999999998</v>
      </c>
      <c r="I164" s="408">
        <v>6.42</v>
      </c>
      <c r="J164" s="395"/>
      <c r="K164" s="374"/>
      <c r="L164" s="374"/>
      <c r="M164" s="374"/>
      <c r="N164" s="374"/>
      <c r="O164" s="374"/>
      <c r="P164" s="374"/>
    </row>
    <row r="165" spans="1:16" ht="16" x14ac:dyDescent="0.2">
      <c r="A165" s="405"/>
      <c r="B165" s="402">
        <v>1460</v>
      </c>
      <c r="C165" s="406" t="s">
        <v>235</v>
      </c>
      <c r="D165" s="407" t="s">
        <v>417</v>
      </c>
      <c r="E165" s="408">
        <v>10000</v>
      </c>
      <c r="F165" s="411">
        <v>4.41</v>
      </c>
      <c r="G165" s="412"/>
      <c r="H165" s="408">
        <v>4.41</v>
      </c>
      <c r="I165" s="407"/>
      <c r="J165" s="395"/>
      <c r="K165" s="374"/>
      <c r="L165" s="374"/>
      <c r="M165" s="374"/>
      <c r="N165" s="374"/>
      <c r="O165" s="374"/>
      <c r="P165" s="374"/>
    </row>
    <row r="166" spans="1:16" ht="16" x14ac:dyDescent="0.2">
      <c r="A166" s="405"/>
      <c r="B166" s="390"/>
      <c r="C166" s="407"/>
      <c r="D166" s="407"/>
      <c r="E166" s="407"/>
      <c r="F166" s="413"/>
      <c r="G166" s="412"/>
      <c r="H166" s="407"/>
      <c r="I166" s="407"/>
      <c r="J166" s="395"/>
      <c r="K166" s="374"/>
      <c r="L166" s="374"/>
      <c r="M166" s="374"/>
      <c r="N166" s="374"/>
      <c r="O166" s="374"/>
      <c r="P166" s="374"/>
    </row>
    <row r="167" spans="1:16" ht="16" x14ac:dyDescent="0.2">
      <c r="A167" s="405"/>
      <c r="B167" s="402">
        <v>2248</v>
      </c>
      <c r="C167" s="406" t="s">
        <v>654</v>
      </c>
      <c r="D167" s="407" t="s">
        <v>411</v>
      </c>
      <c r="E167" s="408">
        <v>200000</v>
      </c>
      <c r="F167" s="411">
        <v>12.54</v>
      </c>
      <c r="G167" s="417">
        <v>0.66</v>
      </c>
      <c r="H167" s="408">
        <v>13.2</v>
      </c>
      <c r="I167" s="408">
        <v>42.33</v>
      </c>
      <c r="J167" s="395"/>
      <c r="K167" s="374"/>
      <c r="L167" s="374"/>
      <c r="M167" s="374"/>
      <c r="N167" s="374"/>
      <c r="O167" s="374"/>
      <c r="P167" s="374"/>
    </row>
    <row r="168" spans="1:16" ht="16" x14ac:dyDescent="0.2">
      <c r="A168" s="405"/>
      <c r="B168" s="402">
        <v>2248</v>
      </c>
      <c r="C168" s="406" t="s">
        <v>654</v>
      </c>
      <c r="D168" s="407" t="s">
        <v>417</v>
      </c>
      <c r="E168" s="408">
        <v>100000</v>
      </c>
      <c r="F168" s="411">
        <v>12.6</v>
      </c>
      <c r="G168" s="412"/>
      <c r="H168" s="408">
        <v>12.6</v>
      </c>
      <c r="I168" s="407"/>
      <c r="J168" s="395"/>
      <c r="K168" s="374"/>
      <c r="L168" s="374"/>
      <c r="M168" s="374"/>
      <c r="N168" s="374"/>
      <c r="O168" s="374"/>
      <c r="P168" s="374"/>
    </row>
    <row r="169" spans="1:16" ht="16" x14ac:dyDescent="0.2">
      <c r="A169" s="405"/>
      <c r="B169" s="402">
        <v>2248</v>
      </c>
      <c r="C169" s="406" t="s">
        <v>654</v>
      </c>
      <c r="D169" s="407" t="s">
        <v>412</v>
      </c>
      <c r="E169" s="408">
        <v>10000</v>
      </c>
      <c r="F169" s="411">
        <v>3.42</v>
      </c>
      <c r="G169" s="412"/>
      <c r="H169" s="408">
        <v>3.42</v>
      </c>
      <c r="I169" s="407"/>
      <c r="J169" s="395"/>
      <c r="K169" s="374"/>
      <c r="L169" s="374"/>
      <c r="M169" s="374"/>
      <c r="N169" s="374"/>
      <c r="O169" s="374"/>
      <c r="P169" s="374"/>
    </row>
    <row r="170" spans="1:16" ht="16" x14ac:dyDescent="0.2">
      <c r="A170" s="405"/>
      <c r="B170" s="402">
        <v>2248</v>
      </c>
      <c r="C170" s="406" t="s">
        <v>654</v>
      </c>
      <c r="D170" s="407" t="s">
        <v>413</v>
      </c>
      <c r="E170" s="408">
        <v>200000</v>
      </c>
      <c r="F170" s="408">
        <v>8.36</v>
      </c>
      <c r="G170" s="407"/>
      <c r="H170" s="408">
        <v>8.36</v>
      </c>
      <c r="I170" s="407"/>
      <c r="J170" s="395"/>
      <c r="K170" s="374"/>
      <c r="L170" s="374"/>
      <c r="M170" s="374"/>
      <c r="N170" s="374"/>
      <c r="O170" s="374"/>
      <c r="P170" s="374"/>
    </row>
    <row r="171" spans="1:16" ht="16" x14ac:dyDescent="0.2">
      <c r="A171" s="405"/>
      <c r="B171" s="402">
        <v>2248</v>
      </c>
      <c r="C171" s="406" t="s">
        <v>654</v>
      </c>
      <c r="D171" s="407" t="s">
        <v>418</v>
      </c>
      <c r="E171" s="408">
        <v>100000</v>
      </c>
      <c r="F171" s="411">
        <v>4.4000000000000004</v>
      </c>
      <c r="G171" s="412"/>
      <c r="H171" s="408">
        <v>4.4000000000000004</v>
      </c>
      <c r="I171" s="407"/>
      <c r="J171" s="395"/>
      <c r="K171" s="374"/>
      <c r="L171" s="374"/>
      <c r="M171" s="374"/>
      <c r="N171" s="374"/>
      <c r="O171" s="374"/>
      <c r="P171" s="374"/>
    </row>
    <row r="172" spans="1:16" ht="16" x14ac:dyDescent="0.2">
      <c r="A172" s="405"/>
      <c r="B172" s="402">
        <v>2248</v>
      </c>
      <c r="C172" s="406" t="s">
        <v>654</v>
      </c>
      <c r="D172" s="407" t="s">
        <v>414</v>
      </c>
      <c r="E172" s="408">
        <v>10000</v>
      </c>
      <c r="F172" s="411">
        <v>0.35</v>
      </c>
      <c r="G172" s="412"/>
      <c r="H172" s="408">
        <v>0.35</v>
      </c>
      <c r="I172" s="407"/>
      <c r="J172" s="395"/>
      <c r="K172" s="374"/>
      <c r="L172" s="374"/>
      <c r="M172" s="374"/>
      <c r="N172" s="374"/>
      <c r="O172" s="374"/>
      <c r="P172" s="374"/>
    </row>
    <row r="173" spans="1:16" ht="16" x14ac:dyDescent="0.2">
      <c r="A173" s="405"/>
      <c r="B173" s="390"/>
      <c r="C173" s="407"/>
      <c r="D173" s="407"/>
      <c r="E173" s="407"/>
      <c r="F173" s="413"/>
      <c r="G173" s="412"/>
      <c r="H173" s="407"/>
      <c r="I173" s="407"/>
      <c r="J173" s="395"/>
      <c r="K173" s="374"/>
      <c r="L173" s="374"/>
      <c r="M173" s="374"/>
      <c r="N173" s="374"/>
      <c r="O173" s="374"/>
      <c r="P173" s="374"/>
    </row>
    <row r="174" spans="1:16" ht="16" x14ac:dyDescent="0.2">
      <c r="A174" s="405"/>
      <c r="B174" s="390">
        <v>1300</v>
      </c>
      <c r="C174" s="407" t="s">
        <v>29</v>
      </c>
      <c r="D174" s="407" t="s">
        <v>411</v>
      </c>
      <c r="E174" s="408">
        <v>10000</v>
      </c>
      <c r="F174" s="413" t="s">
        <v>855</v>
      </c>
      <c r="G174" s="417">
        <v>3.08</v>
      </c>
      <c r="H174" s="408">
        <v>3.08</v>
      </c>
      <c r="I174" s="408">
        <v>3.08</v>
      </c>
      <c r="J174" s="422"/>
      <c r="K174" s="374"/>
      <c r="L174" s="374"/>
      <c r="M174" s="374"/>
      <c r="N174" s="374"/>
      <c r="O174" s="374"/>
      <c r="P174" s="374"/>
    </row>
    <row r="175" spans="1:16" ht="16" x14ac:dyDescent="0.2">
      <c r="A175" s="405"/>
      <c r="B175" s="390"/>
      <c r="C175" s="407"/>
      <c r="D175" s="407"/>
      <c r="E175" s="407"/>
      <c r="F175" s="413"/>
      <c r="G175" s="412"/>
      <c r="H175" s="407"/>
      <c r="I175" s="407"/>
      <c r="J175" s="395"/>
      <c r="K175" s="374"/>
      <c r="L175" s="374"/>
      <c r="M175" s="374"/>
      <c r="N175" s="374"/>
      <c r="O175" s="374"/>
      <c r="P175" s="374"/>
    </row>
    <row r="176" spans="1:16" ht="16" x14ac:dyDescent="0.2">
      <c r="A176" s="405"/>
      <c r="B176" s="402">
        <v>2036</v>
      </c>
      <c r="C176" s="406" t="s">
        <v>201</v>
      </c>
      <c r="D176" s="407" t="s">
        <v>411</v>
      </c>
      <c r="E176" s="408">
        <v>10000</v>
      </c>
      <c r="F176" s="413" t="s">
        <v>855</v>
      </c>
      <c r="G176" s="417">
        <v>1.26</v>
      </c>
      <c r="H176" s="408">
        <v>1.26</v>
      </c>
      <c r="I176" s="408">
        <v>25.18</v>
      </c>
      <c r="J176" s="395"/>
      <c r="K176" s="374"/>
      <c r="L176" s="374"/>
      <c r="M176" s="374"/>
      <c r="N176" s="374"/>
      <c r="O176" s="374"/>
      <c r="P176" s="374"/>
    </row>
    <row r="177" spans="1:16" ht="16" x14ac:dyDescent="0.2">
      <c r="A177" s="405"/>
      <c r="B177" s="402">
        <v>2036</v>
      </c>
      <c r="C177" s="406" t="s">
        <v>201</v>
      </c>
      <c r="D177" s="407" t="s">
        <v>417</v>
      </c>
      <c r="E177" s="408">
        <v>10000</v>
      </c>
      <c r="F177" s="411">
        <v>11.57</v>
      </c>
      <c r="G177" s="412"/>
      <c r="H177" s="408">
        <v>11.57</v>
      </c>
      <c r="I177" s="407"/>
      <c r="J177" s="395"/>
      <c r="K177" s="374"/>
      <c r="L177" s="374"/>
      <c r="M177" s="374"/>
      <c r="N177" s="374"/>
      <c r="O177" s="374"/>
      <c r="P177" s="374"/>
    </row>
    <row r="178" spans="1:16" ht="16" x14ac:dyDescent="0.2">
      <c r="A178" s="405"/>
      <c r="B178" s="402">
        <v>2036</v>
      </c>
      <c r="C178" s="406" t="s">
        <v>201</v>
      </c>
      <c r="D178" s="407" t="s">
        <v>412</v>
      </c>
      <c r="E178" s="408">
        <v>10000</v>
      </c>
      <c r="F178" s="411">
        <v>3.42</v>
      </c>
      <c r="G178" s="412"/>
      <c r="H178" s="408">
        <v>3.42</v>
      </c>
      <c r="I178" s="407"/>
      <c r="J178" s="395"/>
      <c r="K178" s="374"/>
      <c r="L178" s="374"/>
      <c r="M178" s="374"/>
      <c r="N178" s="374"/>
      <c r="O178" s="374"/>
      <c r="P178" s="374"/>
    </row>
    <row r="179" spans="1:16" ht="16" x14ac:dyDescent="0.2">
      <c r="A179" s="405"/>
      <c r="B179" s="402">
        <v>2036</v>
      </c>
      <c r="C179" s="406" t="s">
        <v>201</v>
      </c>
      <c r="D179" s="407" t="s">
        <v>413</v>
      </c>
      <c r="E179" s="408">
        <v>100000</v>
      </c>
      <c r="F179" s="411">
        <v>4.18</v>
      </c>
      <c r="G179" s="412"/>
      <c r="H179" s="408">
        <v>4.18</v>
      </c>
      <c r="I179" s="407"/>
      <c r="J179" s="395"/>
      <c r="K179" s="374"/>
      <c r="L179" s="374"/>
      <c r="M179" s="374"/>
      <c r="N179" s="374"/>
      <c r="O179" s="374"/>
      <c r="P179" s="374"/>
    </row>
    <row r="180" spans="1:16" ht="16" x14ac:dyDescent="0.2">
      <c r="A180" s="405"/>
      <c r="B180" s="402">
        <v>2036</v>
      </c>
      <c r="C180" s="406" t="s">
        <v>201</v>
      </c>
      <c r="D180" s="407" t="s">
        <v>418</v>
      </c>
      <c r="E180" s="408">
        <v>100000</v>
      </c>
      <c r="F180" s="411">
        <v>4.4000000000000004</v>
      </c>
      <c r="G180" s="412"/>
      <c r="H180" s="408">
        <v>4.4000000000000004</v>
      </c>
      <c r="I180" s="407"/>
      <c r="J180" s="395"/>
      <c r="K180" s="374"/>
      <c r="L180" s="374"/>
      <c r="M180" s="374"/>
      <c r="N180" s="374"/>
      <c r="O180" s="374"/>
      <c r="P180" s="374"/>
    </row>
    <row r="181" spans="1:16" ht="16" x14ac:dyDescent="0.2">
      <c r="A181" s="405"/>
      <c r="B181" s="402">
        <v>2036</v>
      </c>
      <c r="C181" s="406" t="s">
        <v>201</v>
      </c>
      <c r="D181" s="407" t="s">
        <v>414</v>
      </c>
      <c r="E181" s="408">
        <v>10000</v>
      </c>
      <c r="F181" s="411">
        <v>0.35</v>
      </c>
      <c r="G181" s="412"/>
      <c r="H181" s="408">
        <v>0.35</v>
      </c>
      <c r="I181" s="407"/>
      <c r="J181" s="395"/>
      <c r="K181" s="374"/>
      <c r="L181" s="374"/>
      <c r="M181" s="374"/>
      <c r="N181" s="374"/>
      <c r="O181" s="374"/>
      <c r="P181" s="374"/>
    </row>
    <row r="182" spans="1:16" ht="16" x14ac:dyDescent="0.2">
      <c r="A182" s="405"/>
      <c r="B182" s="390"/>
      <c r="C182" s="407"/>
      <c r="D182" s="407"/>
      <c r="E182" s="407"/>
      <c r="F182" s="413"/>
      <c r="G182" s="412"/>
      <c r="H182" s="407"/>
      <c r="I182" s="407"/>
      <c r="J182" s="395"/>
      <c r="K182" s="374"/>
      <c r="L182" s="374"/>
      <c r="M182" s="374"/>
      <c r="N182" s="374"/>
      <c r="O182" s="374"/>
      <c r="P182" s="374"/>
    </row>
    <row r="183" spans="1:16" ht="16" x14ac:dyDescent="0.2">
      <c r="A183" s="405"/>
      <c r="B183" s="390">
        <v>2062</v>
      </c>
      <c r="C183" s="391" t="s">
        <v>226</v>
      </c>
      <c r="D183" s="391" t="s">
        <v>411</v>
      </c>
      <c r="E183" s="392">
        <v>10000</v>
      </c>
      <c r="F183" s="431" t="s">
        <v>855</v>
      </c>
      <c r="G183" s="410">
        <v>0.91</v>
      </c>
      <c r="H183" s="392">
        <v>0.91</v>
      </c>
      <c r="I183" s="392">
        <v>0.91</v>
      </c>
      <c r="J183" s="395"/>
      <c r="K183" s="374"/>
      <c r="L183" s="374"/>
      <c r="M183" s="374"/>
      <c r="N183" s="374"/>
      <c r="O183" s="374"/>
      <c r="P183" s="374"/>
    </row>
    <row r="184" spans="1:16" ht="16" x14ac:dyDescent="0.2">
      <c r="A184" s="405"/>
      <c r="B184" s="390"/>
      <c r="C184" s="391"/>
      <c r="D184" s="391"/>
      <c r="E184" s="391"/>
      <c r="F184" s="431"/>
      <c r="G184" s="432"/>
      <c r="H184" s="391"/>
      <c r="I184" s="391"/>
      <c r="J184" s="395"/>
      <c r="K184" s="374"/>
      <c r="L184" s="374"/>
      <c r="M184" s="374"/>
      <c r="N184" s="374"/>
      <c r="O184" s="374"/>
      <c r="P184" s="374"/>
    </row>
    <row r="185" spans="1:16" ht="16" x14ac:dyDescent="0.2">
      <c r="A185" s="405"/>
      <c r="B185" s="402">
        <v>2121</v>
      </c>
      <c r="C185" s="433" t="s">
        <v>332</v>
      </c>
      <c r="D185" s="398" t="s">
        <v>411</v>
      </c>
      <c r="E185" s="400">
        <v>360000</v>
      </c>
      <c r="F185" s="392">
        <v>23.1</v>
      </c>
      <c r="G185" s="408">
        <v>0.66</v>
      </c>
      <c r="H185" s="392">
        <v>23.76</v>
      </c>
      <c r="I185" s="392">
        <v>38.81</v>
      </c>
      <c r="J185" s="395"/>
      <c r="K185" s="374"/>
      <c r="L185" s="374"/>
      <c r="M185" s="434"/>
      <c r="N185" s="435"/>
      <c r="O185" s="435"/>
      <c r="P185" s="374"/>
    </row>
    <row r="186" spans="1:16" ht="16" x14ac:dyDescent="0.2">
      <c r="A186" s="405"/>
      <c r="B186" s="402">
        <v>2121</v>
      </c>
      <c r="C186" s="433" t="s">
        <v>332</v>
      </c>
      <c r="D186" s="398" t="s">
        <v>413</v>
      </c>
      <c r="E186" s="400">
        <v>360000</v>
      </c>
      <c r="F186" s="392">
        <v>15.05</v>
      </c>
      <c r="G186" s="391"/>
      <c r="H186" s="392">
        <v>15.05</v>
      </c>
      <c r="I186" s="391"/>
      <c r="J186" s="395"/>
      <c r="K186" s="374"/>
      <c r="L186" s="374"/>
      <c r="M186" s="434"/>
      <c r="N186" s="435"/>
      <c r="O186" s="435"/>
      <c r="P186" s="374"/>
    </row>
    <row r="187" spans="1:16" ht="16" x14ac:dyDescent="0.2">
      <c r="A187" s="405"/>
      <c r="B187" s="390"/>
      <c r="C187" s="398"/>
      <c r="D187" s="398"/>
      <c r="E187" s="398"/>
      <c r="F187" s="431"/>
      <c r="G187" s="432"/>
      <c r="H187" s="391"/>
      <c r="I187" s="391"/>
      <c r="J187" s="395"/>
      <c r="K187" s="374"/>
      <c r="L187" s="374"/>
      <c r="M187" s="434"/>
      <c r="N187" s="435"/>
      <c r="O187" s="435"/>
      <c r="P187" s="374"/>
    </row>
    <row r="188" spans="1:16" ht="16" x14ac:dyDescent="0.2">
      <c r="A188" s="405"/>
      <c r="B188" s="402">
        <v>1704</v>
      </c>
      <c r="C188" s="406" t="s">
        <v>71</v>
      </c>
      <c r="D188" s="407" t="s">
        <v>411</v>
      </c>
      <c r="E188" s="408">
        <v>50000</v>
      </c>
      <c r="F188" s="408">
        <v>12.32</v>
      </c>
      <c r="G188" s="408">
        <v>3.08</v>
      </c>
      <c r="H188" s="408">
        <v>15.4</v>
      </c>
      <c r="I188" s="408">
        <v>33.369999999999997</v>
      </c>
      <c r="J188" s="395"/>
      <c r="K188" s="374"/>
      <c r="L188" s="374"/>
      <c r="M188" s="374"/>
      <c r="N188" s="374"/>
      <c r="O188" s="374"/>
      <c r="P188" s="374"/>
    </row>
    <row r="189" spans="1:16" ht="16" x14ac:dyDescent="0.2">
      <c r="A189" s="436"/>
      <c r="B189" s="402">
        <v>1704</v>
      </c>
      <c r="C189" s="406" t="s">
        <v>71</v>
      </c>
      <c r="D189" s="437" t="s">
        <v>417</v>
      </c>
      <c r="E189" s="438">
        <v>30000</v>
      </c>
      <c r="F189" s="438">
        <v>13.23</v>
      </c>
      <c r="G189" s="437"/>
      <c r="H189" s="438">
        <v>13.23</v>
      </c>
      <c r="I189" s="437"/>
      <c r="J189" s="416" t="s">
        <v>820</v>
      </c>
      <c r="K189" s="508"/>
      <c r="L189" s="508"/>
      <c r="M189" s="508"/>
      <c r="N189" s="508"/>
      <c r="O189" s="508"/>
      <c r="P189" s="508"/>
    </row>
    <row r="190" spans="1:16" ht="16" x14ac:dyDescent="0.2">
      <c r="A190" s="405"/>
      <c r="B190" s="402">
        <v>1704</v>
      </c>
      <c r="C190" s="406" t="s">
        <v>71</v>
      </c>
      <c r="D190" s="407" t="s">
        <v>412</v>
      </c>
      <c r="E190" s="408">
        <v>8000</v>
      </c>
      <c r="F190" s="411">
        <v>2.74</v>
      </c>
      <c r="G190" s="412"/>
      <c r="H190" s="408">
        <v>2.74</v>
      </c>
      <c r="I190" s="407"/>
      <c r="J190" s="395"/>
      <c r="K190" s="374"/>
      <c r="L190" s="374"/>
      <c r="M190" s="374"/>
      <c r="N190" s="374"/>
      <c r="O190" s="374"/>
      <c r="P190" s="374"/>
    </row>
    <row r="191" spans="1:16" ht="16" x14ac:dyDescent="0.2">
      <c r="A191" s="405"/>
      <c r="B191" s="402">
        <v>1704</v>
      </c>
      <c r="C191" s="406" t="s">
        <v>71</v>
      </c>
      <c r="D191" s="407" t="s">
        <v>413</v>
      </c>
      <c r="E191" s="408">
        <v>20000</v>
      </c>
      <c r="F191" s="411">
        <v>0.84</v>
      </c>
      <c r="G191" s="412"/>
      <c r="H191" s="408">
        <v>0.84</v>
      </c>
      <c r="I191" s="407"/>
      <c r="J191" s="395"/>
      <c r="K191" s="374"/>
      <c r="L191" s="374"/>
      <c r="M191" s="374"/>
      <c r="N191" s="374"/>
      <c r="O191" s="374"/>
      <c r="P191" s="374"/>
    </row>
    <row r="192" spans="1:16" ht="16" x14ac:dyDescent="0.2">
      <c r="A192" s="405"/>
      <c r="B192" s="402">
        <v>1704</v>
      </c>
      <c r="C192" s="406" t="s">
        <v>71</v>
      </c>
      <c r="D192" s="407" t="s">
        <v>418</v>
      </c>
      <c r="E192" s="408">
        <v>20000</v>
      </c>
      <c r="F192" s="411">
        <v>0.88</v>
      </c>
      <c r="G192" s="412"/>
      <c r="H192" s="408">
        <v>0.88</v>
      </c>
      <c r="I192" s="407"/>
      <c r="J192" s="395"/>
      <c r="K192" s="374"/>
      <c r="L192" s="374"/>
      <c r="M192" s="374"/>
      <c r="N192" s="374"/>
      <c r="O192" s="374"/>
      <c r="P192" s="374"/>
    </row>
    <row r="193" spans="1:16" ht="16" x14ac:dyDescent="0.2">
      <c r="A193" s="405"/>
      <c r="B193" s="402">
        <v>1704</v>
      </c>
      <c r="C193" s="406" t="s">
        <v>71</v>
      </c>
      <c r="D193" s="407" t="s">
        <v>414</v>
      </c>
      <c r="E193" s="408">
        <v>8000</v>
      </c>
      <c r="F193" s="408">
        <v>0.28000000000000003</v>
      </c>
      <c r="G193" s="407"/>
      <c r="H193" s="408">
        <v>0.28000000000000003</v>
      </c>
      <c r="I193" s="407"/>
      <c r="J193" s="395"/>
      <c r="K193" s="374"/>
      <c r="L193" s="374"/>
      <c r="M193" s="374"/>
      <c r="N193" s="374"/>
      <c r="O193" s="374"/>
      <c r="P193" s="374"/>
    </row>
    <row r="194" spans="1:16" ht="16" x14ac:dyDescent="0.2">
      <c r="A194" s="405"/>
      <c r="B194" s="390"/>
      <c r="C194" s="407"/>
      <c r="D194" s="407"/>
      <c r="E194" s="407"/>
      <c r="F194" s="413"/>
      <c r="G194" s="412"/>
      <c r="H194" s="407"/>
      <c r="I194" s="407"/>
      <c r="J194" s="395"/>
      <c r="K194" s="374"/>
      <c r="L194" s="374"/>
      <c r="M194" s="374"/>
      <c r="N194" s="374"/>
      <c r="O194" s="374"/>
      <c r="P194" s="374"/>
    </row>
    <row r="195" spans="1:16" ht="16" x14ac:dyDescent="0.2">
      <c r="A195" s="405"/>
      <c r="B195" s="402">
        <v>2030</v>
      </c>
      <c r="C195" s="406" t="s">
        <v>131</v>
      </c>
      <c r="D195" s="407" t="s">
        <v>411</v>
      </c>
      <c r="E195" s="408">
        <v>10000</v>
      </c>
      <c r="F195" s="413" t="s">
        <v>855</v>
      </c>
      <c r="G195" s="417">
        <v>5.0199999999999996</v>
      </c>
      <c r="H195" s="408">
        <v>5.0199999999999996</v>
      </c>
      <c r="I195" s="408">
        <v>21.32</v>
      </c>
      <c r="J195" s="395"/>
      <c r="K195" s="374"/>
      <c r="L195" s="374"/>
      <c r="M195" s="374"/>
      <c r="N195" s="374"/>
      <c r="O195" s="374"/>
      <c r="P195" s="374"/>
    </row>
    <row r="196" spans="1:16" ht="16" x14ac:dyDescent="0.2">
      <c r="A196" s="405"/>
      <c r="B196" s="402">
        <v>2030</v>
      </c>
      <c r="C196" s="406" t="s">
        <v>131</v>
      </c>
      <c r="D196" s="407" t="s">
        <v>413</v>
      </c>
      <c r="E196" s="408">
        <v>190000</v>
      </c>
      <c r="F196" s="411">
        <v>7.94</v>
      </c>
      <c r="G196" s="412"/>
      <c r="H196" s="408">
        <v>7.94</v>
      </c>
      <c r="I196" s="407"/>
      <c r="J196" s="395"/>
      <c r="K196" s="374"/>
      <c r="L196" s="374"/>
      <c r="M196" s="374"/>
      <c r="N196" s="374"/>
      <c r="O196" s="374"/>
      <c r="P196" s="374"/>
    </row>
    <row r="197" spans="1:16" ht="16" x14ac:dyDescent="0.2">
      <c r="A197" s="405"/>
      <c r="B197" s="402">
        <v>2030</v>
      </c>
      <c r="C197" s="406" t="s">
        <v>131</v>
      </c>
      <c r="D197" s="407" t="s">
        <v>418</v>
      </c>
      <c r="E197" s="408">
        <v>190000</v>
      </c>
      <c r="F197" s="411">
        <v>8.36</v>
      </c>
      <c r="G197" s="412"/>
      <c r="H197" s="408">
        <v>8.36</v>
      </c>
      <c r="I197" s="407"/>
      <c r="J197" s="395"/>
      <c r="K197" s="374"/>
      <c r="L197" s="374"/>
      <c r="M197" s="374"/>
      <c r="N197" s="374"/>
      <c r="O197" s="374"/>
      <c r="P197" s="374"/>
    </row>
    <row r="198" spans="1:16" ht="16" x14ac:dyDescent="0.2">
      <c r="A198" s="405"/>
      <c r="B198" s="390"/>
      <c r="C198" s="407"/>
      <c r="D198" s="407"/>
      <c r="E198" s="407"/>
      <c r="F198" s="413"/>
      <c r="G198" s="412"/>
      <c r="H198" s="407"/>
      <c r="I198" s="407"/>
      <c r="J198" s="395"/>
      <c r="K198" s="374"/>
      <c r="L198" s="374"/>
      <c r="M198" s="374"/>
      <c r="N198" s="374"/>
      <c r="O198" s="374"/>
      <c r="P198" s="374"/>
    </row>
    <row r="199" spans="1:16" ht="16" x14ac:dyDescent="0.2">
      <c r="A199" s="405"/>
      <c r="B199" s="402">
        <v>1734</v>
      </c>
      <c r="C199" s="406" t="s">
        <v>70</v>
      </c>
      <c r="D199" s="407" t="s">
        <v>411</v>
      </c>
      <c r="E199" s="408">
        <v>10000</v>
      </c>
      <c r="F199" s="413" t="s">
        <v>855</v>
      </c>
      <c r="G199" s="417">
        <v>2.0099999999999998</v>
      </c>
      <c r="H199" s="408">
        <v>2.0099999999999998</v>
      </c>
      <c r="I199" s="408">
        <v>17.190000000000001</v>
      </c>
      <c r="J199" s="395"/>
      <c r="K199" s="374"/>
      <c r="L199" s="374"/>
      <c r="M199" s="374"/>
      <c r="N199" s="374"/>
      <c r="O199" s="374"/>
      <c r="P199" s="374"/>
    </row>
    <row r="200" spans="1:16" ht="16" x14ac:dyDescent="0.2">
      <c r="A200" s="405"/>
      <c r="B200" s="402">
        <v>1734</v>
      </c>
      <c r="C200" s="406" t="s">
        <v>70</v>
      </c>
      <c r="D200" s="407" t="s">
        <v>417</v>
      </c>
      <c r="E200" s="408">
        <v>10000</v>
      </c>
      <c r="F200" s="411">
        <v>2.83</v>
      </c>
      <c r="G200" s="412"/>
      <c r="H200" s="408">
        <v>2.83</v>
      </c>
      <c r="I200" s="407"/>
      <c r="J200" s="395"/>
      <c r="K200" s="374"/>
      <c r="L200" s="374"/>
      <c r="M200" s="374"/>
      <c r="N200" s="374"/>
      <c r="O200" s="374"/>
      <c r="P200" s="374"/>
    </row>
    <row r="201" spans="1:16" ht="16" x14ac:dyDescent="0.2">
      <c r="A201" s="405"/>
      <c r="B201" s="402">
        <v>1734</v>
      </c>
      <c r="C201" s="406" t="s">
        <v>70</v>
      </c>
      <c r="D201" s="407" t="s">
        <v>412</v>
      </c>
      <c r="E201" s="408">
        <v>10000</v>
      </c>
      <c r="F201" s="411">
        <v>3.42</v>
      </c>
      <c r="G201" s="412"/>
      <c r="H201" s="408">
        <v>3.42</v>
      </c>
      <c r="I201" s="407"/>
      <c r="J201" s="395"/>
      <c r="K201" s="374"/>
      <c r="L201" s="374"/>
      <c r="M201" s="374"/>
      <c r="N201" s="374"/>
      <c r="O201" s="374"/>
      <c r="P201" s="374"/>
    </row>
    <row r="202" spans="1:16" ht="16" x14ac:dyDescent="0.2">
      <c r="A202" s="405"/>
      <c r="B202" s="402">
        <v>1734</v>
      </c>
      <c r="C202" s="406" t="s">
        <v>70</v>
      </c>
      <c r="D202" s="407" t="s">
        <v>413</v>
      </c>
      <c r="E202" s="408">
        <v>100000</v>
      </c>
      <c r="F202" s="411">
        <v>4.18</v>
      </c>
      <c r="G202" s="412"/>
      <c r="H202" s="408">
        <v>4.18</v>
      </c>
      <c r="I202" s="407"/>
      <c r="J202" s="395"/>
      <c r="K202" s="374"/>
      <c r="L202" s="374"/>
      <c r="M202" s="374"/>
      <c r="N202" s="374"/>
      <c r="O202" s="374"/>
      <c r="P202" s="374"/>
    </row>
    <row r="203" spans="1:16" ht="16" x14ac:dyDescent="0.2">
      <c r="A203" s="405"/>
      <c r="B203" s="402">
        <v>1734</v>
      </c>
      <c r="C203" s="406" t="s">
        <v>70</v>
      </c>
      <c r="D203" s="407" t="s">
        <v>418</v>
      </c>
      <c r="E203" s="408">
        <v>100000</v>
      </c>
      <c r="F203" s="411">
        <v>4.4000000000000004</v>
      </c>
      <c r="G203" s="412"/>
      <c r="H203" s="408">
        <v>4.4000000000000004</v>
      </c>
      <c r="I203" s="407"/>
      <c r="J203" s="395"/>
      <c r="K203" s="374"/>
      <c r="L203" s="374"/>
      <c r="M203" s="374"/>
      <c r="N203" s="374"/>
      <c r="O203" s="374"/>
      <c r="P203" s="374"/>
    </row>
    <row r="204" spans="1:16" ht="16" x14ac:dyDescent="0.2">
      <c r="A204" s="405"/>
      <c r="B204" s="402">
        <v>1734</v>
      </c>
      <c r="C204" s="406" t="s">
        <v>70</v>
      </c>
      <c r="D204" s="407" t="s">
        <v>414</v>
      </c>
      <c r="E204" s="408">
        <v>10000</v>
      </c>
      <c r="F204" s="411">
        <v>0.35</v>
      </c>
      <c r="G204" s="412"/>
      <c r="H204" s="408">
        <v>0.35</v>
      </c>
      <c r="I204" s="407"/>
      <c r="J204" s="395"/>
      <c r="K204" s="374"/>
      <c r="L204" s="374"/>
      <c r="M204" s="374"/>
      <c r="N204" s="374"/>
      <c r="O204" s="374"/>
      <c r="P204" s="374"/>
    </row>
    <row r="205" spans="1:16" ht="16" x14ac:dyDescent="0.2">
      <c r="A205" s="405"/>
      <c r="B205" s="390"/>
      <c r="C205" s="407"/>
      <c r="D205" s="407"/>
      <c r="E205" s="407"/>
      <c r="F205" s="413"/>
      <c r="G205" s="412"/>
      <c r="H205" s="407"/>
      <c r="I205" s="407"/>
      <c r="J205" s="395"/>
      <c r="K205" s="374"/>
      <c r="L205" s="374"/>
      <c r="M205" s="374"/>
      <c r="N205" s="374"/>
      <c r="O205" s="374"/>
      <c r="P205" s="374"/>
    </row>
    <row r="206" spans="1:16" ht="16" x14ac:dyDescent="0.2">
      <c r="A206" s="405"/>
      <c r="B206" s="390">
        <v>2293</v>
      </c>
      <c r="C206" s="407" t="s">
        <v>813</v>
      </c>
      <c r="D206" s="407" t="s">
        <v>411</v>
      </c>
      <c r="E206" s="408">
        <v>10000</v>
      </c>
      <c r="F206" s="413" t="s">
        <v>855</v>
      </c>
      <c r="G206" s="417">
        <v>0.46</v>
      </c>
      <c r="H206" s="408">
        <v>0.46</v>
      </c>
      <c r="I206" s="408">
        <v>0.46</v>
      </c>
      <c r="J206" s="395"/>
      <c r="K206" s="374"/>
      <c r="L206" s="374"/>
      <c r="M206" s="374"/>
      <c r="N206" s="374"/>
      <c r="O206" s="374"/>
      <c r="P206" s="374"/>
    </row>
    <row r="207" spans="1:16" ht="16" x14ac:dyDescent="0.2">
      <c r="A207" s="405"/>
      <c r="B207" s="390"/>
      <c r="C207" s="407"/>
      <c r="D207" s="407"/>
      <c r="E207" s="407"/>
      <c r="F207" s="413"/>
      <c r="G207" s="412"/>
      <c r="H207" s="407"/>
      <c r="I207" s="407"/>
      <c r="J207" s="395"/>
      <c r="K207" s="374"/>
      <c r="L207" s="374"/>
      <c r="M207" s="374"/>
      <c r="N207" s="374"/>
      <c r="O207" s="374"/>
      <c r="P207" s="374"/>
    </row>
    <row r="208" spans="1:16" ht="16" x14ac:dyDescent="0.2">
      <c r="A208" s="405"/>
      <c r="B208" s="402">
        <v>2282</v>
      </c>
      <c r="C208" s="406" t="s">
        <v>770</v>
      </c>
      <c r="D208" s="398" t="s">
        <v>411</v>
      </c>
      <c r="E208" s="408">
        <v>10000</v>
      </c>
      <c r="F208" s="407" t="s">
        <v>855</v>
      </c>
      <c r="G208" s="408">
        <v>0.46</v>
      </c>
      <c r="H208" s="408">
        <v>0.46</v>
      </c>
      <c r="I208" s="408">
        <v>4.6399999999999997</v>
      </c>
      <c r="J208" s="395"/>
      <c r="K208" s="374"/>
      <c r="L208" s="374"/>
      <c r="M208" s="374"/>
      <c r="N208" s="374"/>
      <c r="O208" s="374"/>
      <c r="P208" s="374"/>
    </row>
    <row r="209" spans="1:16" ht="16" x14ac:dyDescent="0.2">
      <c r="A209" s="405"/>
      <c r="B209" s="402">
        <v>2282</v>
      </c>
      <c r="C209" s="406" t="s">
        <v>770</v>
      </c>
      <c r="D209" s="398" t="s">
        <v>413</v>
      </c>
      <c r="E209" s="408">
        <v>100000</v>
      </c>
      <c r="F209" s="408">
        <v>4.18</v>
      </c>
      <c r="G209" s="407"/>
      <c r="H209" s="408">
        <v>4.18</v>
      </c>
      <c r="I209" s="407"/>
      <c r="J209" s="395"/>
      <c r="K209" s="374"/>
      <c r="L209" s="374"/>
      <c r="M209" s="374"/>
      <c r="N209" s="374"/>
      <c r="O209" s="374"/>
      <c r="P209" s="374"/>
    </row>
    <row r="210" spans="1:16" ht="16" x14ac:dyDescent="0.2">
      <c r="A210" s="405"/>
      <c r="B210" s="390"/>
      <c r="C210" s="407"/>
      <c r="D210" s="407"/>
      <c r="E210" s="407"/>
      <c r="F210" s="413"/>
      <c r="G210" s="412"/>
      <c r="H210" s="407"/>
      <c r="I210" s="407"/>
      <c r="J210" s="395"/>
      <c r="K210" s="374"/>
      <c r="L210" s="374"/>
      <c r="M210" s="374"/>
      <c r="N210" s="374"/>
      <c r="O210" s="374"/>
      <c r="P210" s="374"/>
    </row>
    <row r="211" spans="1:16" ht="16" x14ac:dyDescent="0.2">
      <c r="A211" s="405"/>
      <c r="B211" s="390">
        <v>2069</v>
      </c>
      <c r="C211" s="407" t="s">
        <v>214</v>
      </c>
      <c r="D211" s="407" t="s">
        <v>411</v>
      </c>
      <c r="E211" s="408">
        <v>10000</v>
      </c>
      <c r="F211" s="413" t="s">
        <v>855</v>
      </c>
      <c r="G211" s="417">
        <v>3.08</v>
      </c>
      <c r="H211" s="408">
        <v>3.08</v>
      </c>
      <c r="I211" s="408">
        <v>3.08</v>
      </c>
      <c r="J211" s="422"/>
      <c r="K211" s="374"/>
      <c r="L211" s="374"/>
      <c r="M211" s="374"/>
      <c r="N211" s="374"/>
      <c r="O211" s="374"/>
      <c r="P211" s="374"/>
    </row>
    <row r="212" spans="1:16" ht="16" x14ac:dyDescent="0.2">
      <c r="A212" s="405"/>
      <c r="B212" s="390"/>
      <c r="C212" s="407"/>
      <c r="D212" s="407"/>
      <c r="E212" s="407"/>
      <c r="F212" s="413"/>
      <c r="G212" s="412"/>
      <c r="H212" s="407"/>
      <c r="I212" s="407"/>
      <c r="J212" s="395"/>
      <c r="K212" s="374"/>
      <c r="L212" s="374"/>
      <c r="M212" s="374"/>
      <c r="N212" s="374"/>
      <c r="O212" s="374"/>
      <c r="P212" s="374"/>
    </row>
    <row r="213" spans="1:16" ht="16" x14ac:dyDescent="0.2">
      <c r="A213" s="405"/>
      <c r="B213" s="402">
        <v>2003</v>
      </c>
      <c r="C213" s="406" t="s">
        <v>368</v>
      </c>
      <c r="D213" s="407" t="s">
        <v>411</v>
      </c>
      <c r="E213" s="408">
        <v>190000</v>
      </c>
      <c r="F213" s="408">
        <v>16.38</v>
      </c>
      <c r="G213" s="408">
        <v>0.91</v>
      </c>
      <c r="H213" s="408">
        <v>17.29</v>
      </c>
      <c r="I213" s="408">
        <v>38.69</v>
      </c>
      <c r="J213" s="395"/>
      <c r="K213" s="374"/>
      <c r="L213" s="374"/>
      <c r="M213" s="374"/>
      <c r="N213" s="374"/>
      <c r="O213" s="374"/>
      <c r="P213" s="374"/>
    </row>
    <row r="214" spans="1:16" ht="16" x14ac:dyDescent="0.2">
      <c r="A214" s="405"/>
      <c r="B214" s="402">
        <v>2003</v>
      </c>
      <c r="C214" s="406" t="s">
        <v>368</v>
      </c>
      <c r="D214" s="407" t="s">
        <v>417</v>
      </c>
      <c r="E214" s="408">
        <v>50000</v>
      </c>
      <c r="F214" s="411">
        <v>9.0500000000000007</v>
      </c>
      <c r="G214" s="412"/>
      <c r="H214" s="408">
        <v>9.0500000000000007</v>
      </c>
      <c r="I214" s="407"/>
      <c r="J214" s="395"/>
      <c r="K214" s="374"/>
      <c r="L214" s="374"/>
      <c r="M214" s="374"/>
      <c r="N214" s="374"/>
      <c r="O214" s="374"/>
      <c r="P214" s="374"/>
    </row>
    <row r="215" spans="1:16" ht="16" x14ac:dyDescent="0.2">
      <c r="A215" s="405"/>
      <c r="B215" s="402">
        <v>2003</v>
      </c>
      <c r="C215" s="406" t="s">
        <v>368</v>
      </c>
      <c r="D215" s="407" t="s">
        <v>412</v>
      </c>
      <c r="E215" s="408">
        <v>10000</v>
      </c>
      <c r="F215" s="411">
        <v>3.42</v>
      </c>
      <c r="G215" s="412"/>
      <c r="H215" s="408">
        <v>3.42</v>
      </c>
      <c r="I215" s="407"/>
      <c r="J215" s="395"/>
      <c r="K215" s="374"/>
      <c r="L215" s="374"/>
      <c r="M215" s="374"/>
      <c r="N215" s="374"/>
      <c r="O215" s="374"/>
      <c r="P215" s="374"/>
    </row>
    <row r="216" spans="1:16" ht="16" x14ac:dyDescent="0.2">
      <c r="A216" s="405"/>
      <c r="B216" s="402">
        <v>2003</v>
      </c>
      <c r="C216" s="406" t="s">
        <v>368</v>
      </c>
      <c r="D216" s="407" t="s">
        <v>413</v>
      </c>
      <c r="E216" s="408">
        <v>100000</v>
      </c>
      <c r="F216" s="411">
        <v>4.18</v>
      </c>
      <c r="G216" s="412"/>
      <c r="H216" s="408">
        <v>4.18</v>
      </c>
      <c r="I216" s="407"/>
      <c r="J216" s="395"/>
      <c r="K216" s="374"/>
      <c r="L216" s="374"/>
      <c r="M216" s="374"/>
      <c r="N216" s="374"/>
      <c r="O216" s="374"/>
      <c r="P216" s="374"/>
    </row>
    <row r="217" spans="1:16" ht="16" x14ac:dyDescent="0.2">
      <c r="A217" s="405"/>
      <c r="B217" s="402">
        <v>2003</v>
      </c>
      <c r="C217" s="406" t="s">
        <v>368</v>
      </c>
      <c r="D217" s="407" t="s">
        <v>418</v>
      </c>
      <c r="E217" s="408">
        <v>100000</v>
      </c>
      <c r="F217" s="411">
        <v>4.4000000000000004</v>
      </c>
      <c r="G217" s="412"/>
      <c r="H217" s="408">
        <v>4.4000000000000004</v>
      </c>
      <c r="I217" s="407"/>
      <c r="J217" s="395"/>
      <c r="K217" s="374"/>
      <c r="L217" s="374"/>
      <c r="M217" s="374"/>
      <c r="N217" s="374"/>
      <c r="O217" s="374"/>
      <c r="P217" s="374"/>
    </row>
    <row r="218" spans="1:16" ht="16" x14ac:dyDescent="0.2">
      <c r="A218" s="405"/>
      <c r="B218" s="402">
        <v>2003</v>
      </c>
      <c r="C218" s="406" t="s">
        <v>368</v>
      </c>
      <c r="D218" s="407" t="s">
        <v>414</v>
      </c>
      <c r="E218" s="408">
        <v>10000</v>
      </c>
      <c r="F218" s="411">
        <v>0.35</v>
      </c>
      <c r="G218" s="412"/>
      <c r="H218" s="408">
        <v>0.35</v>
      </c>
      <c r="I218" s="407"/>
      <c r="J218" s="395"/>
      <c r="K218" s="374"/>
      <c r="L218" s="374"/>
      <c r="M218" s="374"/>
      <c r="N218" s="374"/>
      <c r="O218" s="374"/>
      <c r="P218" s="374"/>
    </row>
    <row r="219" spans="1:16" ht="16" x14ac:dyDescent="0.2">
      <c r="A219" s="405"/>
      <c r="B219" s="390"/>
      <c r="C219" s="407"/>
      <c r="D219" s="407"/>
      <c r="E219" s="407"/>
      <c r="F219" s="413"/>
      <c r="G219" s="412"/>
      <c r="H219" s="407"/>
      <c r="I219" s="407"/>
      <c r="J219" s="395"/>
      <c r="K219" s="374"/>
      <c r="L219" s="374"/>
      <c r="M219" s="374"/>
      <c r="N219" s="374"/>
      <c r="O219" s="374"/>
      <c r="P219" s="374"/>
    </row>
    <row r="220" spans="1:16" ht="16" x14ac:dyDescent="0.2">
      <c r="A220" s="405"/>
      <c r="B220" s="402">
        <v>2009</v>
      </c>
      <c r="C220" s="406" t="s">
        <v>636</v>
      </c>
      <c r="D220" s="407" t="s">
        <v>411</v>
      </c>
      <c r="E220" s="408">
        <v>100000</v>
      </c>
      <c r="F220" s="411">
        <v>11.34</v>
      </c>
      <c r="G220" s="417">
        <v>1.26</v>
      </c>
      <c r="H220" s="408">
        <v>12.6</v>
      </c>
      <c r="I220" s="408">
        <v>24.73</v>
      </c>
      <c r="J220" s="395"/>
      <c r="K220" s="374"/>
      <c r="L220" s="374"/>
      <c r="M220" s="374"/>
      <c r="N220" s="374"/>
      <c r="O220" s="374"/>
      <c r="P220" s="374"/>
    </row>
    <row r="221" spans="1:16" ht="16" x14ac:dyDescent="0.2">
      <c r="A221" s="405"/>
      <c r="B221" s="402">
        <v>2009</v>
      </c>
      <c r="C221" s="406" t="s">
        <v>636</v>
      </c>
      <c r="D221" s="407" t="s">
        <v>412</v>
      </c>
      <c r="E221" s="408">
        <v>10000</v>
      </c>
      <c r="F221" s="411">
        <v>3.42</v>
      </c>
      <c r="G221" s="412"/>
      <c r="H221" s="408">
        <v>3.42</v>
      </c>
      <c r="I221" s="407"/>
      <c r="J221" s="395"/>
      <c r="K221" s="374"/>
      <c r="L221" s="374"/>
      <c r="M221" s="374"/>
      <c r="N221" s="374"/>
      <c r="O221" s="374"/>
      <c r="P221" s="374"/>
    </row>
    <row r="222" spans="1:16" ht="16" x14ac:dyDescent="0.2">
      <c r="A222" s="405"/>
      <c r="B222" s="402">
        <v>2009</v>
      </c>
      <c r="C222" s="406" t="s">
        <v>636</v>
      </c>
      <c r="D222" s="407" t="s">
        <v>413</v>
      </c>
      <c r="E222" s="408">
        <v>200000</v>
      </c>
      <c r="F222" s="408">
        <v>8.36</v>
      </c>
      <c r="G222" s="407"/>
      <c r="H222" s="408">
        <v>8.36</v>
      </c>
      <c r="I222" s="407"/>
      <c r="J222" s="395"/>
      <c r="K222" s="374"/>
      <c r="L222" s="374"/>
      <c r="M222" s="374"/>
      <c r="N222" s="374"/>
      <c r="O222" s="374"/>
      <c r="P222" s="374"/>
    </row>
    <row r="223" spans="1:16" ht="16" x14ac:dyDescent="0.2">
      <c r="A223" s="405"/>
      <c r="B223" s="402">
        <v>2009</v>
      </c>
      <c r="C223" s="406" t="s">
        <v>636</v>
      </c>
      <c r="D223" s="407" t="s">
        <v>414</v>
      </c>
      <c r="E223" s="408">
        <v>10000</v>
      </c>
      <c r="F223" s="411">
        <v>0.35</v>
      </c>
      <c r="G223" s="412"/>
      <c r="H223" s="408">
        <v>0.35</v>
      </c>
      <c r="I223" s="407"/>
      <c r="J223" s="395"/>
      <c r="K223" s="374"/>
      <c r="L223" s="374"/>
      <c r="M223" s="374"/>
      <c r="N223" s="374"/>
      <c r="O223" s="374"/>
      <c r="P223" s="374"/>
    </row>
    <row r="224" spans="1:16" ht="16" x14ac:dyDescent="0.2">
      <c r="A224" s="405"/>
      <c r="B224" s="390"/>
      <c r="C224" s="407"/>
      <c r="D224" s="407"/>
      <c r="E224" s="407"/>
      <c r="F224" s="413"/>
      <c r="G224" s="412"/>
      <c r="H224" s="407"/>
      <c r="I224" s="407"/>
      <c r="J224" s="395"/>
      <c r="K224" s="374"/>
      <c r="L224" s="374"/>
      <c r="M224" s="374"/>
      <c r="N224" s="374"/>
      <c r="O224" s="374"/>
      <c r="P224" s="374"/>
    </row>
    <row r="225" spans="1:16" ht="16" x14ac:dyDescent="0.2">
      <c r="A225" s="405"/>
      <c r="B225" s="390">
        <v>2278</v>
      </c>
      <c r="C225" s="407" t="s">
        <v>736</v>
      </c>
      <c r="D225" s="407" t="s">
        <v>411</v>
      </c>
      <c r="E225" s="408">
        <v>10000</v>
      </c>
      <c r="F225" s="413" t="s">
        <v>492</v>
      </c>
      <c r="G225" s="417">
        <v>0.53</v>
      </c>
      <c r="H225" s="408">
        <v>0.53</v>
      </c>
      <c r="I225" s="408">
        <v>0.53</v>
      </c>
      <c r="J225" s="395"/>
      <c r="K225" s="374"/>
      <c r="L225" s="374"/>
      <c r="M225" s="374"/>
      <c r="N225" s="374"/>
      <c r="O225" s="374"/>
      <c r="P225" s="374"/>
    </row>
    <row r="226" spans="1:16" ht="16" x14ac:dyDescent="0.2">
      <c r="A226" s="405"/>
      <c r="B226" s="390"/>
      <c r="C226" s="407"/>
      <c r="D226" s="407"/>
      <c r="E226" s="407"/>
      <c r="F226" s="413"/>
      <c r="G226" s="412"/>
      <c r="H226" s="407"/>
      <c r="I226" s="407"/>
      <c r="J226" s="395"/>
      <c r="K226" s="374"/>
      <c r="L226" s="374"/>
      <c r="M226" s="374"/>
      <c r="N226" s="374"/>
      <c r="O226" s="374"/>
      <c r="P226" s="374"/>
    </row>
    <row r="227" spans="1:16" ht="16" x14ac:dyDescent="0.2">
      <c r="A227" s="405"/>
      <c r="B227" s="390">
        <v>2172</v>
      </c>
      <c r="C227" s="407" t="s">
        <v>856</v>
      </c>
      <c r="D227" s="407" t="s">
        <v>411</v>
      </c>
      <c r="E227" s="408">
        <v>10000</v>
      </c>
      <c r="F227" s="413" t="s">
        <v>855</v>
      </c>
      <c r="G227" s="417">
        <v>8.02</v>
      </c>
      <c r="H227" s="408">
        <v>8.02</v>
      </c>
      <c r="I227" s="408">
        <v>8.02</v>
      </c>
      <c r="J227" s="395"/>
      <c r="K227" s="374"/>
      <c r="L227" s="374"/>
      <c r="M227" s="374"/>
      <c r="N227" s="374"/>
      <c r="O227" s="374"/>
      <c r="P227" s="374"/>
    </row>
    <row r="228" spans="1:16" ht="16" x14ac:dyDescent="0.2">
      <c r="A228" s="405"/>
      <c r="B228" s="390"/>
      <c r="C228" s="407"/>
      <c r="D228" s="407"/>
      <c r="E228" s="407"/>
      <c r="F228" s="413"/>
      <c r="G228" s="412"/>
      <c r="H228" s="407"/>
      <c r="I228" s="407"/>
      <c r="J228" s="395"/>
      <c r="K228" s="374"/>
      <c r="L228" s="374"/>
      <c r="M228" s="374"/>
      <c r="N228" s="374"/>
      <c r="O228" s="374"/>
      <c r="P228" s="374"/>
    </row>
    <row r="229" spans="1:16" ht="16" x14ac:dyDescent="0.2">
      <c r="A229" s="405"/>
      <c r="B229" s="402">
        <v>2119</v>
      </c>
      <c r="C229" s="406" t="s">
        <v>228</v>
      </c>
      <c r="D229" s="391" t="s">
        <v>411</v>
      </c>
      <c r="E229" s="392">
        <v>10000</v>
      </c>
      <c r="F229" s="391" t="s">
        <v>855</v>
      </c>
      <c r="G229" s="408">
        <v>0.53</v>
      </c>
      <c r="H229" s="392">
        <v>0.53</v>
      </c>
      <c r="I229" s="392">
        <v>0.95</v>
      </c>
      <c r="J229" s="395"/>
      <c r="K229" s="374"/>
      <c r="L229" s="374"/>
      <c r="M229" s="374"/>
      <c r="N229" s="374"/>
      <c r="O229" s="374"/>
      <c r="P229" s="374"/>
    </row>
    <row r="230" spans="1:16" ht="16" x14ac:dyDescent="0.2">
      <c r="A230" s="405"/>
      <c r="B230" s="402">
        <v>2119</v>
      </c>
      <c r="C230" s="406" t="s">
        <v>228</v>
      </c>
      <c r="D230" s="391" t="s">
        <v>413</v>
      </c>
      <c r="E230" s="392">
        <v>10000</v>
      </c>
      <c r="F230" s="392">
        <v>0.42</v>
      </c>
      <c r="G230" s="407"/>
      <c r="H230" s="392">
        <v>0.42</v>
      </c>
      <c r="I230" s="391"/>
      <c r="J230" s="395"/>
      <c r="K230" s="374"/>
      <c r="L230" s="374"/>
      <c r="M230" s="374"/>
      <c r="N230" s="374"/>
      <c r="O230" s="374"/>
      <c r="P230" s="374"/>
    </row>
    <row r="231" spans="1:16" ht="16" x14ac:dyDescent="0.2">
      <c r="A231" s="405"/>
      <c r="B231" s="390"/>
      <c r="C231" s="391"/>
      <c r="D231" s="391"/>
      <c r="E231" s="391"/>
      <c r="F231" s="391"/>
      <c r="G231" s="407"/>
      <c r="H231" s="391"/>
      <c r="I231" s="391"/>
      <c r="J231" s="395"/>
      <c r="K231" s="374"/>
      <c r="L231" s="374"/>
      <c r="M231" s="374"/>
      <c r="N231" s="374"/>
      <c r="O231" s="374"/>
      <c r="P231" s="374"/>
    </row>
    <row r="232" spans="1:16" ht="16" x14ac:dyDescent="0.2">
      <c r="A232" s="405"/>
      <c r="B232" s="402">
        <v>2273</v>
      </c>
      <c r="C232" s="406" t="s">
        <v>738</v>
      </c>
      <c r="D232" s="391" t="s">
        <v>411</v>
      </c>
      <c r="E232" s="392">
        <v>250000</v>
      </c>
      <c r="F232" s="392">
        <v>12.72</v>
      </c>
      <c r="G232" s="408">
        <v>0.53</v>
      </c>
      <c r="H232" s="392">
        <v>13.25</v>
      </c>
      <c r="I232" s="392">
        <v>26.63</v>
      </c>
      <c r="J232" s="395"/>
      <c r="K232" s="374"/>
      <c r="L232" s="374"/>
      <c r="M232" s="374"/>
      <c r="N232" s="374"/>
      <c r="O232" s="374"/>
      <c r="P232" s="374"/>
    </row>
    <row r="233" spans="1:16" ht="16" x14ac:dyDescent="0.2">
      <c r="A233" s="405"/>
      <c r="B233" s="402">
        <v>2273</v>
      </c>
      <c r="C233" s="406" t="s">
        <v>738</v>
      </c>
      <c r="D233" s="391" t="s">
        <v>413</v>
      </c>
      <c r="E233" s="392">
        <v>320000</v>
      </c>
      <c r="F233" s="392">
        <v>13.38</v>
      </c>
      <c r="G233" s="407"/>
      <c r="H233" s="392">
        <v>13.38</v>
      </c>
      <c r="I233" s="391"/>
      <c r="J233" s="395"/>
      <c r="K233" s="374"/>
      <c r="L233" s="374"/>
      <c r="M233" s="374"/>
      <c r="N233" s="374"/>
      <c r="O233" s="374"/>
      <c r="P233" s="374"/>
    </row>
    <row r="234" spans="1:16" ht="16" x14ac:dyDescent="0.2">
      <c r="A234" s="405"/>
      <c r="B234" s="390"/>
      <c r="C234" s="391"/>
      <c r="D234" s="391"/>
      <c r="E234" s="391"/>
      <c r="F234" s="431"/>
      <c r="G234" s="412"/>
      <c r="H234" s="391"/>
      <c r="I234" s="391"/>
      <c r="J234" s="395"/>
      <c r="K234" s="374"/>
      <c r="L234" s="374"/>
      <c r="M234" s="374"/>
      <c r="N234" s="374"/>
      <c r="O234" s="374"/>
      <c r="P234" s="374"/>
    </row>
    <row r="235" spans="1:16" ht="16" x14ac:dyDescent="0.2">
      <c r="A235" s="405"/>
      <c r="B235" s="402">
        <v>2231</v>
      </c>
      <c r="C235" s="406" t="s">
        <v>507</v>
      </c>
      <c r="D235" s="391" t="s">
        <v>411</v>
      </c>
      <c r="E235" s="392">
        <v>10000</v>
      </c>
      <c r="F235" s="431" t="s">
        <v>855</v>
      </c>
      <c r="G235" s="417">
        <v>3.08</v>
      </c>
      <c r="H235" s="392">
        <v>3.08</v>
      </c>
      <c r="I235" s="392">
        <v>4.47</v>
      </c>
      <c r="J235" s="395"/>
      <c r="K235" s="374"/>
      <c r="L235" s="374"/>
      <c r="M235" s="374"/>
      <c r="N235" s="374"/>
      <c r="O235" s="374"/>
      <c r="P235" s="374"/>
    </row>
    <row r="236" spans="1:16" ht="16" x14ac:dyDescent="0.2">
      <c r="A236" s="405"/>
      <c r="B236" s="402">
        <v>2231</v>
      </c>
      <c r="C236" s="406" t="s">
        <v>507</v>
      </c>
      <c r="D236" s="391" t="s">
        <v>412</v>
      </c>
      <c r="E236" s="392">
        <v>2000</v>
      </c>
      <c r="F236" s="439">
        <v>0.68</v>
      </c>
      <c r="G236" s="412"/>
      <c r="H236" s="392">
        <v>0.68</v>
      </c>
      <c r="I236" s="391"/>
      <c r="J236" s="395"/>
      <c r="K236" s="374"/>
      <c r="L236" s="374"/>
      <c r="M236" s="374"/>
      <c r="N236" s="374"/>
      <c r="O236" s="374"/>
      <c r="P236" s="374"/>
    </row>
    <row r="237" spans="1:16" ht="16" x14ac:dyDescent="0.2">
      <c r="A237" s="405"/>
      <c r="B237" s="402">
        <v>2231</v>
      </c>
      <c r="C237" s="406" t="s">
        <v>507</v>
      </c>
      <c r="D237" s="391" t="s">
        <v>413</v>
      </c>
      <c r="E237" s="392">
        <v>10000</v>
      </c>
      <c r="F237" s="439">
        <v>0.42</v>
      </c>
      <c r="G237" s="412"/>
      <c r="H237" s="392">
        <v>0.42</v>
      </c>
      <c r="I237" s="391"/>
      <c r="J237" s="395"/>
      <c r="K237" s="374"/>
      <c r="L237" s="374"/>
      <c r="M237" s="374"/>
      <c r="N237" s="374"/>
      <c r="O237" s="374"/>
      <c r="P237" s="374"/>
    </row>
    <row r="238" spans="1:16" ht="16" x14ac:dyDescent="0.2">
      <c r="A238" s="405"/>
      <c r="B238" s="402">
        <v>2231</v>
      </c>
      <c r="C238" s="406" t="s">
        <v>507</v>
      </c>
      <c r="D238" s="391" t="s">
        <v>418</v>
      </c>
      <c r="E238" s="392">
        <v>5000</v>
      </c>
      <c r="F238" s="392">
        <v>0.22</v>
      </c>
      <c r="G238" s="407"/>
      <c r="H238" s="392">
        <v>0.22</v>
      </c>
      <c r="I238" s="391"/>
      <c r="J238" s="395"/>
      <c r="K238" s="374"/>
      <c r="L238" s="374"/>
      <c r="M238" s="374"/>
      <c r="N238" s="374"/>
      <c r="O238" s="374"/>
      <c r="P238" s="374"/>
    </row>
    <row r="239" spans="1:16" ht="16" x14ac:dyDescent="0.2">
      <c r="A239" s="405"/>
      <c r="B239" s="402">
        <v>2231</v>
      </c>
      <c r="C239" s="406" t="s">
        <v>507</v>
      </c>
      <c r="D239" s="391" t="s">
        <v>414</v>
      </c>
      <c r="E239" s="392">
        <v>2000</v>
      </c>
      <c r="F239" s="439">
        <v>7.0000000000000007E-2</v>
      </c>
      <c r="G239" s="412"/>
      <c r="H239" s="392">
        <v>7.0000000000000007E-2</v>
      </c>
      <c r="I239" s="391"/>
      <c r="J239" s="395"/>
      <c r="K239" s="374"/>
      <c r="L239" s="374"/>
      <c r="M239" s="374"/>
      <c r="N239" s="374"/>
      <c r="O239" s="374"/>
      <c r="P239" s="374"/>
    </row>
    <row r="240" spans="1:16" ht="16" x14ac:dyDescent="0.2">
      <c r="A240" s="405"/>
      <c r="B240" s="390"/>
      <c r="C240" s="391"/>
      <c r="D240" s="391"/>
      <c r="E240" s="391"/>
      <c r="F240" s="431"/>
      <c r="G240" s="432"/>
      <c r="H240" s="391"/>
      <c r="I240" s="391"/>
      <c r="J240" s="395"/>
      <c r="K240" s="374"/>
      <c r="L240" s="374"/>
      <c r="M240" s="374"/>
      <c r="N240" s="374"/>
      <c r="O240" s="374"/>
      <c r="P240" s="374"/>
    </row>
    <row r="241" spans="1:16" ht="16" x14ac:dyDescent="0.2">
      <c r="A241" s="405"/>
      <c r="B241" s="402">
        <v>1975</v>
      </c>
      <c r="C241" s="406" t="s">
        <v>84</v>
      </c>
      <c r="D241" s="407" t="s">
        <v>411</v>
      </c>
      <c r="E241" s="408">
        <v>10000</v>
      </c>
      <c r="F241" s="413" t="s">
        <v>855</v>
      </c>
      <c r="G241" s="417">
        <v>0.91</v>
      </c>
      <c r="H241" s="408">
        <v>0.91</v>
      </c>
      <c r="I241" s="408">
        <v>2.0099999999999998</v>
      </c>
      <c r="J241" s="422"/>
      <c r="K241" s="374"/>
      <c r="L241" s="374"/>
      <c r="M241" s="374"/>
      <c r="N241" s="374"/>
      <c r="O241" s="374"/>
      <c r="P241" s="374"/>
    </row>
    <row r="242" spans="1:16" ht="16" x14ac:dyDescent="0.2">
      <c r="A242" s="405"/>
      <c r="B242" s="402">
        <v>1975</v>
      </c>
      <c r="C242" s="406" t="s">
        <v>84</v>
      </c>
      <c r="D242" s="407" t="s">
        <v>412</v>
      </c>
      <c r="E242" s="408">
        <v>2000</v>
      </c>
      <c r="F242" s="411">
        <v>0.68</v>
      </c>
      <c r="G242" s="412"/>
      <c r="H242" s="408">
        <v>0.68</v>
      </c>
      <c r="I242" s="407"/>
      <c r="J242" s="422"/>
      <c r="K242" s="374"/>
      <c r="L242" s="374"/>
      <c r="M242" s="374"/>
      <c r="N242" s="374"/>
      <c r="O242" s="374"/>
      <c r="P242" s="374"/>
    </row>
    <row r="243" spans="1:16" ht="16" x14ac:dyDescent="0.2">
      <c r="A243" s="405"/>
      <c r="B243" s="402">
        <v>1975</v>
      </c>
      <c r="C243" s="406" t="s">
        <v>84</v>
      </c>
      <c r="D243" s="407" t="s">
        <v>413</v>
      </c>
      <c r="E243" s="408">
        <v>10000</v>
      </c>
      <c r="F243" s="411">
        <v>0.42</v>
      </c>
      <c r="G243" s="412"/>
      <c r="H243" s="408">
        <v>0.42</v>
      </c>
      <c r="I243" s="407"/>
      <c r="J243" s="395"/>
      <c r="K243" s="374"/>
      <c r="L243" s="374"/>
      <c r="M243" s="374"/>
      <c r="N243" s="374"/>
      <c r="O243" s="374"/>
      <c r="P243" s="374"/>
    </row>
    <row r="244" spans="1:16" ht="16" x14ac:dyDescent="0.2">
      <c r="A244" s="405"/>
      <c r="B244" s="390"/>
      <c r="C244" s="407"/>
      <c r="D244" s="407"/>
      <c r="E244" s="407"/>
      <c r="F244" s="413"/>
      <c r="G244" s="412"/>
      <c r="H244" s="407"/>
      <c r="I244" s="407"/>
      <c r="J244" s="395"/>
      <c r="K244" s="374"/>
      <c r="L244" s="374"/>
      <c r="M244" s="374"/>
      <c r="N244" s="374"/>
      <c r="O244" s="374"/>
      <c r="P244" s="374"/>
    </row>
    <row r="245" spans="1:16" ht="16" x14ac:dyDescent="0.2">
      <c r="A245" s="405"/>
      <c r="B245" s="390">
        <v>330</v>
      </c>
      <c r="C245" s="407" t="s">
        <v>60</v>
      </c>
      <c r="D245" s="407" t="s">
        <v>411</v>
      </c>
      <c r="E245" s="408">
        <v>10000</v>
      </c>
      <c r="F245" s="413" t="s">
        <v>855</v>
      </c>
      <c r="G245" s="417">
        <v>8.02</v>
      </c>
      <c r="H245" s="408">
        <v>8.02</v>
      </c>
      <c r="I245" s="408">
        <v>8.02</v>
      </c>
      <c r="J245" s="422"/>
      <c r="K245" s="374"/>
      <c r="L245" s="374"/>
      <c r="M245" s="374"/>
      <c r="N245" s="374"/>
      <c r="O245" s="374"/>
      <c r="P245" s="374"/>
    </row>
    <row r="246" spans="1:16" ht="16" x14ac:dyDescent="0.2">
      <c r="A246" s="405"/>
      <c r="B246" s="390"/>
      <c r="C246" s="407"/>
      <c r="D246" s="407"/>
      <c r="E246" s="407"/>
      <c r="F246" s="413"/>
      <c r="G246" s="412"/>
      <c r="H246" s="407"/>
      <c r="I246" s="407"/>
      <c r="J246" s="422"/>
      <c r="K246" s="374"/>
      <c r="L246" s="374"/>
      <c r="M246" s="374"/>
      <c r="N246" s="374"/>
      <c r="O246" s="374"/>
      <c r="P246" s="374"/>
    </row>
    <row r="247" spans="1:16" ht="16" x14ac:dyDescent="0.2">
      <c r="A247" s="405"/>
      <c r="B247" s="402">
        <v>2242</v>
      </c>
      <c r="C247" s="406" t="s">
        <v>783</v>
      </c>
      <c r="D247" s="407" t="s">
        <v>411</v>
      </c>
      <c r="E247" s="408">
        <v>10000</v>
      </c>
      <c r="F247" s="407" t="s">
        <v>855</v>
      </c>
      <c r="G247" s="408">
        <v>0.53</v>
      </c>
      <c r="H247" s="408">
        <v>0.53</v>
      </c>
      <c r="I247" s="408">
        <v>0.95</v>
      </c>
      <c r="J247" s="422"/>
      <c r="K247" s="374"/>
      <c r="L247" s="374"/>
      <c r="M247" s="374"/>
      <c r="N247" s="374"/>
      <c r="O247" s="374"/>
      <c r="P247" s="374"/>
    </row>
    <row r="248" spans="1:16" ht="16" x14ac:dyDescent="0.2">
      <c r="A248" s="405"/>
      <c r="B248" s="402">
        <v>2242</v>
      </c>
      <c r="C248" s="406" t="s">
        <v>783</v>
      </c>
      <c r="D248" s="407" t="s">
        <v>413</v>
      </c>
      <c r="E248" s="408">
        <v>10000</v>
      </c>
      <c r="F248" s="408">
        <v>0.42</v>
      </c>
      <c r="G248" s="407"/>
      <c r="H248" s="408">
        <v>0.42</v>
      </c>
      <c r="I248" s="407"/>
      <c r="J248" s="422"/>
      <c r="K248" s="374"/>
      <c r="L248" s="374"/>
      <c r="M248" s="374"/>
      <c r="N248" s="374"/>
      <c r="O248" s="374"/>
      <c r="P248" s="374"/>
    </row>
    <row r="249" spans="1:16" ht="16" x14ac:dyDescent="0.2">
      <c r="A249" s="405"/>
      <c r="B249" s="390"/>
      <c r="C249" s="407"/>
      <c r="D249" s="407"/>
      <c r="E249" s="407"/>
      <c r="F249" s="407"/>
      <c r="G249" s="407"/>
      <c r="H249" s="407"/>
      <c r="I249" s="407"/>
      <c r="J249" s="422"/>
      <c r="K249" s="374"/>
      <c r="L249" s="374"/>
      <c r="M249" s="374"/>
      <c r="N249" s="374"/>
      <c r="O249" s="374"/>
      <c r="P249" s="374"/>
    </row>
    <row r="250" spans="1:16" ht="16" x14ac:dyDescent="0.2">
      <c r="A250" s="405"/>
      <c r="B250" s="402">
        <v>2292</v>
      </c>
      <c r="C250" s="406" t="s">
        <v>815</v>
      </c>
      <c r="D250" s="407" t="s">
        <v>411</v>
      </c>
      <c r="E250" s="408">
        <v>10000</v>
      </c>
      <c r="F250" s="407" t="s">
        <v>855</v>
      </c>
      <c r="G250" s="408">
        <v>0.53</v>
      </c>
      <c r="H250" s="408">
        <v>0.53</v>
      </c>
      <c r="I250" s="408">
        <v>0.95</v>
      </c>
      <c r="J250" s="422"/>
      <c r="K250" s="374"/>
      <c r="L250" s="374"/>
      <c r="M250" s="374"/>
      <c r="N250" s="374"/>
      <c r="O250" s="374"/>
      <c r="P250" s="374"/>
    </row>
    <row r="251" spans="1:16" ht="16" x14ac:dyDescent="0.2">
      <c r="A251" s="405"/>
      <c r="B251" s="402">
        <v>2292</v>
      </c>
      <c r="C251" s="406" t="s">
        <v>815</v>
      </c>
      <c r="D251" s="407" t="s">
        <v>413</v>
      </c>
      <c r="E251" s="408">
        <v>10000</v>
      </c>
      <c r="F251" s="408">
        <v>0.42</v>
      </c>
      <c r="G251" s="407"/>
      <c r="H251" s="408">
        <v>0.42</v>
      </c>
      <c r="I251" s="407"/>
      <c r="J251" s="422"/>
      <c r="K251" s="374"/>
      <c r="L251" s="374"/>
      <c r="M251" s="374"/>
      <c r="N251" s="374"/>
      <c r="O251" s="374"/>
      <c r="P251" s="374"/>
    </row>
    <row r="252" spans="1:16" ht="16" x14ac:dyDescent="0.2">
      <c r="A252" s="405"/>
      <c r="B252" s="390"/>
      <c r="C252" s="407"/>
      <c r="D252" s="407"/>
      <c r="E252" s="407"/>
      <c r="F252" s="407"/>
      <c r="G252" s="407"/>
      <c r="H252" s="407"/>
      <c r="I252" s="407"/>
      <c r="J252" s="395"/>
      <c r="K252" s="374"/>
      <c r="L252" s="374"/>
      <c r="M252" s="374"/>
      <c r="N252" s="374"/>
      <c r="O252" s="374"/>
      <c r="P252" s="374"/>
    </row>
    <row r="253" spans="1:16" ht="16" x14ac:dyDescent="0.2">
      <c r="A253" s="405"/>
      <c r="B253" s="402">
        <v>2203</v>
      </c>
      <c r="C253" s="406" t="s">
        <v>426</v>
      </c>
      <c r="D253" s="407" t="s">
        <v>411</v>
      </c>
      <c r="E253" s="408">
        <v>10000</v>
      </c>
      <c r="F253" s="413" t="s">
        <v>855</v>
      </c>
      <c r="G253" s="417">
        <v>0.91</v>
      </c>
      <c r="H253" s="408">
        <v>0.91</v>
      </c>
      <c r="I253" s="408">
        <v>1.33</v>
      </c>
      <c r="J253" s="395"/>
      <c r="K253" s="374"/>
      <c r="L253" s="374"/>
      <c r="M253" s="374"/>
      <c r="N253" s="374"/>
      <c r="O253" s="374"/>
      <c r="P253" s="374"/>
    </row>
    <row r="254" spans="1:16" ht="16" x14ac:dyDescent="0.2">
      <c r="A254" s="405"/>
      <c r="B254" s="402">
        <v>2203</v>
      </c>
      <c r="C254" s="406" t="s">
        <v>426</v>
      </c>
      <c r="D254" s="407" t="s">
        <v>413</v>
      </c>
      <c r="E254" s="408">
        <v>10000</v>
      </c>
      <c r="F254" s="411">
        <v>0.42</v>
      </c>
      <c r="G254" s="412"/>
      <c r="H254" s="408">
        <v>0.42</v>
      </c>
      <c r="I254" s="407"/>
      <c r="J254" s="395"/>
      <c r="K254" s="374"/>
      <c r="L254" s="374"/>
      <c r="M254" s="374"/>
      <c r="N254" s="374"/>
      <c r="O254" s="374"/>
      <c r="P254" s="374"/>
    </row>
    <row r="255" spans="1:16" ht="16" x14ac:dyDescent="0.2">
      <c r="A255" s="405"/>
      <c r="B255" s="390"/>
      <c r="C255" s="407"/>
      <c r="D255" s="407"/>
      <c r="E255" s="407"/>
      <c r="F255" s="413"/>
      <c r="G255" s="412"/>
      <c r="H255" s="407"/>
      <c r="I255" s="407"/>
      <c r="J255" s="374"/>
      <c r="K255" s="374"/>
      <c r="L255" s="374"/>
      <c r="M255" s="374"/>
      <c r="N255" s="374"/>
      <c r="O255" s="374"/>
      <c r="P255" s="374"/>
    </row>
    <row r="256" spans="1:16" ht="16" x14ac:dyDescent="0.2">
      <c r="A256" s="405"/>
      <c r="B256" s="402">
        <v>2175</v>
      </c>
      <c r="C256" s="406" t="s">
        <v>787</v>
      </c>
      <c r="D256" s="407" t="s">
        <v>411</v>
      </c>
      <c r="E256" s="408">
        <v>10000</v>
      </c>
      <c r="F256" s="413" t="s">
        <v>855</v>
      </c>
      <c r="G256" s="417">
        <v>0.66</v>
      </c>
      <c r="H256" s="408">
        <v>0.66</v>
      </c>
      <c r="I256" s="408">
        <v>1.52</v>
      </c>
      <c r="J256" s="429"/>
      <c r="K256" s="374"/>
      <c r="L256" s="374"/>
      <c r="M256" s="374"/>
      <c r="N256" s="374"/>
      <c r="O256" s="374"/>
      <c r="P256" s="374"/>
    </row>
    <row r="257" spans="1:16" ht="16" x14ac:dyDescent="0.2">
      <c r="A257" s="405"/>
      <c r="B257" s="402">
        <v>2175</v>
      </c>
      <c r="C257" s="406" t="s">
        <v>787</v>
      </c>
      <c r="D257" s="407" t="s">
        <v>413</v>
      </c>
      <c r="E257" s="408">
        <v>10000</v>
      </c>
      <c r="F257" s="411">
        <v>0.42</v>
      </c>
      <c r="G257" s="412"/>
      <c r="H257" s="408">
        <v>0.42</v>
      </c>
      <c r="I257" s="407"/>
      <c r="J257" s="395"/>
      <c r="K257" s="374"/>
      <c r="L257" s="374"/>
      <c r="M257" s="374"/>
      <c r="N257" s="374"/>
      <c r="O257" s="374"/>
      <c r="P257" s="374"/>
    </row>
    <row r="258" spans="1:16" ht="16" x14ac:dyDescent="0.2">
      <c r="A258" s="405"/>
      <c r="B258" s="402">
        <v>2175</v>
      </c>
      <c r="C258" s="406" t="s">
        <v>787</v>
      </c>
      <c r="D258" s="407" t="s">
        <v>418</v>
      </c>
      <c r="E258" s="408">
        <v>10000</v>
      </c>
      <c r="F258" s="411">
        <v>0.44</v>
      </c>
      <c r="G258" s="412"/>
      <c r="H258" s="408">
        <v>0.44</v>
      </c>
      <c r="I258" s="407"/>
      <c r="J258" s="395"/>
      <c r="K258" s="374"/>
      <c r="L258" s="374"/>
      <c r="M258" s="374"/>
      <c r="N258" s="374"/>
      <c r="O258" s="374"/>
      <c r="P258" s="374"/>
    </row>
    <row r="259" spans="1:16" ht="16" x14ac:dyDescent="0.2">
      <c r="A259" s="405"/>
      <c r="B259" s="390"/>
      <c r="C259" s="407"/>
      <c r="D259" s="407"/>
      <c r="E259" s="407"/>
      <c r="F259" s="407"/>
      <c r="G259" s="407"/>
      <c r="H259" s="407"/>
      <c r="I259" s="407"/>
      <c r="J259" s="395"/>
      <c r="K259" s="374"/>
      <c r="L259" s="374"/>
      <c r="M259" s="374"/>
      <c r="N259" s="374"/>
      <c r="O259" s="374"/>
      <c r="P259" s="374"/>
    </row>
    <row r="260" spans="1:16" ht="16" x14ac:dyDescent="0.2">
      <c r="A260" s="405"/>
      <c r="B260" s="440">
        <v>2235</v>
      </c>
      <c r="C260" s="406" t="s">
        <v>523</v>
      </c>
      <c r="D260" s="407" t="s">
        <v>411</v>
      </c>
      <c r="E260" s="408">
        <v>10000</v>
      </c>
      <c r="F260" s="407" t="s">
        <v>855</v>
      </c>
      <c r="G260" s="408">
        <v>2.0099999999999998</v>
      </c>
      <c r="H260" s="408">
        <v>2.0099999999999998</v>
      </c>
      <c r="I260" s="408">
        <v>4.82</v>
      </c>
      <c r="J260" s="395"/>
      <c r="K260" s="374"/>
      <c r="L260" s="374"/>
      <c r="M260" s="374"/>
      <c r="N260" s="374"/>
      <c r="O260" s="374"/>
      <c r="P260" s="374"/>
    </row>
    <row r="261" spans="1:16" ht="16" x14ac:dyDescent="0.2">
      <c r="A261" s="405"/>
      <c r="B261" s="440">
        <v>2235</v>
      </c>
      <c r="C261" s="406" t="s">
        <v>523</v>
      </c>
      <c r="D261" s="407" t="s">
        <v>417</v>
      </c>
      <c r="E261" s="408">
        <v>5000</v>
      </c>
      <c r="F261" s="408">
        <v>1.42</v>
      </c>
      <c r="G261" s="407"/>
      <c r="H261" s="408">
        <v>1.42</v>
      </c>
      <c r="I261" s="407"/>
      <c r="J261" s="395"/>
      <c r="K261" s="374"/>
      <c r="L261" s="374"/>
      <c r="M261" s="374"/>
      <c r="N261" s="374"/>
      <c r="O261" s="374"/>
      <c r="P261" s="374"/>
    </row>
    <row r="262" spans="1:16" ht="16" x14ac:dyDescent="0.2">
      <c r="A262" s="405"/>
      <c r="B262" s="440">
        <v>2235</v>
      </c>
      <c r="C262" s="406" t="s">
        <v>523</v>
      </c>
      <c r="D262" s="407" t="s">
        <v>412</v>
      </c>
      <c r="E262" s="408">
        <v>2000</v>
      </c>
      <c r="F262" s="408">
        <v>0.68</v>
      </c>
      <c r="G262" s="407"/>
      <c r="H262" s="408">
        <v>0.68</v>
      </c>
      <c r="I262" s="407"/>
      <c r="J262" s="395"/>
      <c r="K262" s="374"/>
      <c r="L262" s="374"/>
      <c r="M262" s="374"/>
      <c r="N262" s="374"/>
      <c r="O262" s="374"/>
      <c r="P262" s="374"/>
    </row>
    <row r="263" spans="1:16" ht="16" x14ac:dyDescent="0.2">
      <c r="A263" s="405"/>
      <c r="B263" s="440">
        <v>2235</v>
      </c>
      <c r="C263" s="406" t="s">
        <v>523</v>
      </c>
      <c r="D263" s="407" t="s">
        <v>413</v>
      </c>
      <c r="E263" s="408">
        <v>10000</v>
      </c>
      <c r="F263" s="408">
        <v>0.42</v>
      </c>
      <c r="G263" s="407"/>
      <c r="H263" s="408">
        <v>0.42</v>
      </c>
      <c r="I263" s="407"/>
      <c r="J263" s="395"/>
      <c r="K263" s="374"/>
      <c r="L263" s="374"/>
      <c r="M263" s="374"/>
      <c r="N263" s="374"/>
      <c r="O263" s="374"/>
      <c r="P263" s="374"/>
    </row>
    <row r="264" spans="1:16" ht="16" x14ac:dyDescent="0.2">
      <c r="A264" s="405"/>
      <c r="B264" s="440">
        <v>2235</v>
      </c>
      <c r="C264" s="406" t="s">
        <v>523</v>
      </c>
      <c r="D264" s="407" t="s">
        <v>418</v>
      </c>
      <c r="E264" s="408">
        <v>5000</v>
      </c>
      <c r="F264" s="408">
        <v>0.22</v>
      </c>
      <c r="G264" s="407"/>
      <c r="H264" s="408">
        <v>0.22</v>
      </c>
      <c r="I264" s="407"/>
      <c r="J264" s="395"/>
      <c r="K264" s="374"/>
      <c r="L264" s="374"/>
      <c r="M264" s="374"/>
      <c r="N264" s="374"/>
      <c r="O264" s="374"/>
      <c r="P264" s="374"/>
    </row>
    <row r="265" spans="1:16" ht="16" x14ac:dyDescent="0.2">
      <c r="A265" s="405"/>
      <c r="B265" s="440">
        <v>2235</v>
      </c>
      <c r="C265" s="406" t="s">
        <v>523</v>
      </c>
      <c r="D265" s="407" t="s">
        <v>414</v>
      </c>
      <c r="E265" s="408">
        <v>2000</v>
      </c>
      <c r="F265" s="408">
        <v>7.0000000000000007E-2</v>
      </c>
      <c r="G265" s="407"/>
      <c r="H265" s="408">
        <v>7.0000000000000007E-2</v>
      </c>
      <c r="I265" s="407"/>
      <c r="J265" s="395"/>
      <c r="K265" s="374"/>
      <c r="L265" s="374"/>
      <c r="M265" s="374"/>
      <c r="N265" s="374"/>
      <c r="O265" s="374"/>
      <c r="P265" s="374"/>
    </row>
    <row r="266" spans="1:16" ht="16" x14ac:dyDescent="0.2">
      <c r="A266" s="405"/>
      <c r="B266" s="429"/>
      <c r="C266" s="407"/>
      <c r="D266" s="407"/>
      <c r="E266" s="407"/>
      <c r="F266" s="407"/>
      <c r="G266" s="407"/>
      <c r="H266" s="407"/>
      <c r="I266" s="407"/>
      <c r="J266" s="395"/>
      <c r="K266" s="374"/>
      <c r="L266" s="374"/>
      <c r="M266" s="374"/>
      <c r="N266" s="374"/>
      <c r="O266" s="374"/>
      <c r="P266" s="374"/>
    </row>
    <row r="267" spans="1:16" ht="16" x14ac:dyDescent="0.2">
      <c r="A267" s="405"/>
      <c r="B267" s="402">
        <v>2245</v>
      </c>
      <c r="C267" s="406" t="s">
        <v>639</v>
      </c>
      <c r="D267" s="407" t="s">
        <v>411</v>
      </c>
      <c r="E267" s="408">
        <v>10000</v>
      </c>
      <c r="F267" s="407" t="s">
        <v>855</v>
      </c>
      <c r="G267" s="408">
        <v>3.08</v>
      </c>
      <c r="H267" s="408">
        <v>3.08</v>
      </c>
      <c r="I267" s="408">
        <v>3.5</v>
      </c>
      <c r="J267" s="395"/>
      <c r="K267" s="374"/>
      <c r="L267" s="374"/>
      <c r="M267" s="374"/>
      <c r="N267" s="374"/>
      <c r="O267" s="374"/>
      <c r="P267" s="374"/>
    </row>
    <row r="268" spans="1:16" ht="16" x14ac:dyDescent="0.2">
      <c r="A268" s="405"/>
      <c r="B268" s="402">
        <v>2245</v>
      </c>
      <c r="C268" s="406" t="s">
        <v>639</v>
      </c>
      <c r="D268" s="407" t="s">
        <v>413</v>
      </c>
      <c r="E268" s="408">
        <v>10000</v>
      </c>
      <c r="F268" s="408">
        <v>0.42</v>
      </c>
      <c r="G268" s="407"/>
      <c r="H268" s="408">
        <v>0.42</v>
      </c>
      <c r="I268" s="407"/>
      <c r="J268" s="395"/>
      <c r="K268" s="374"/>
      <c r="L268" s="374"/>
      <c r="M268" s="374"/>
      <c r="N268" s="374"/>
      <c r="O268" s="374"/>
      <c r="P268" s="374"/>
    </row>
    <row r="269" spans="1:16" ht="16" x14ac:dyDescent="0.2">
      <c r="A269" s="405"/>
      <c r="B269" s="390"/>
      <c r="C269" s="407"/>
      <c r="D269" s="407"/>
      <c r="E269" s="407"/>
      <c r="F269" s="407"/>
      <c r="G269" s="407"/>
      <c r="H269" s="407"/>
      <c r="I269" s="407"/>
      <c r="J269" s="395"/>
      <c r="K269" s="374"/>
      <c r="L269" s="374"/>
      <c r="M269" s="374"/>
      <c r="N269" s="374"/>
      <c r="O269" s="374"/>
      <c r="P269" s="374"/>
    </row>
    <row r="270" spans="1:16" ht="16" x14ac:dyDescent="0.2">
      <c r="A270" s="405"/>
      <c r="B270" s="402">
        <v>2281</v>
      </c>
      <c r="C270" s="406" t="s">
        <v>773</v>
      </c>
      <c r="D270" s="407" t="s">
        <v>411</v>
      </c>
      <c r="E270" s="408">
        <v>40000</v>
      </c>
      <c r="F270" s="408">
        <v>24.06</v>
      </c>
      <c r="G270" s="408">
        <v>8.02</v>
      </c>
      <c r="H270" s="408">
        <v>32.08</v>
      </c>
      <c r="I270" s="408">
        <v>47.49</v>
      </c>
      <c r="J270" s="395"/>
      <c r="K270" s="374"/>
      <c r="L270" s="374"/>
      <c r="M270" s="374"/>
      <c r="N270" s="374"/>
      <c r="O270" s="374"/>
      <c r="P270" s="374"/>
    </row>
    <row r="271" spans="1:16" ht="16" x14ac:dyDescent="0.2">
      <c r="A271" s="405"/>
      <c r="B271" s="402">
        <v>2281</v>
      </c>
      <c r="C271" s="406" t="s">
        <v>773</v>
      </c>
      <c r="D271" s="407" t="s">
        <v>417</v>
      </c>
      <c r="E271" s="408">
        <v>10000</v>
      </c>
      <c r="F271" s="408">
        <v>11.57</v>
      </c>
      <c r="G271" s="407"/>
      <c r="H271" s="408">
        <v>11.57</v>
      </c>
      <c r="I271" s="407"/>
      <c r="J271" s="395"/>
      <c r="K271" s="374"/>
      <c r="L271" s="374"/>
      <c r="M271" s="374"/>
      <c r="N271" s="374"/>
      <c r="O271" s="374"/>
      <c r="P271" s="374"/>
    </row>
    <row r="272" spans="1:16" ht="16" x14ac:dyDescent="0.2">
      <c r="A272" s="405"/>
      <c r="B272" s="402">
        <v>2281</v>
      </c>
      <c r="C272" s="406" t="s">
        <v>773</v>
      </c>
      <c r="D272" s="407" t="s">
        <v>412</v>
      </c>
      <c r="E272" s="408">
        <v>10000</v>
      </c>
      <c r="F272" s="408">
        <v>3.42</v>
      </c>
      <c r="G272" s="407"/>
      <c r="H272" s="408">
        <v>3.42</v>
      </c>
      <c r="I272" s="407"/>
      <c r="J272" s="395"/>
      <c r="K272" s="374"/>
      <c r="L272" s="374"/>
      <c r="M272" s="374"/>
      <c r="N272" s="374"/>
      <c r="O272" s="374"/>
      <c r="P272" s="374"/>
    </row>
    <row r="273" spans="1:16" ht="16" x14ac:dyDescent="0.2">
      <c r="A273" s="405"/>
      <c r="B273" s="402">
        <v>2281</v>
      </c>
      <c r="C273" s="406" t="s">
        <v>773</v>
      </c>
      <c r="D273" s="407" t="s">
        <v>413</v>
      </c>
      <c r="E273" s="408">
        <v>10000</v>
      </c>
      <c r="F273" s="408">
        <v>0.42</v>
      </c>
      <c r="G273" s="407"/>
      <c r="H273" s="408">
        <v>0.42</v>
      </c>
      <c r="I273" s="407"/>
      <c r="J273" s="395"/>
      <c r="K273" s="374"/>
      <c r="L273" s="374"/>
      <c r="M273" s="374"/>
      <c r="N273" s="374"/>
      <c r="O273" s="374"/>
      <c r="P273" s="374"/>
    </row>
    <row r="274" spans="1:16" ht="16" x14ac:dyDescent="0.2">
      <c r="A274" s="405"/>
      <c r="B274" s="390"/>
      <c r="C274" s="407"/>
      <c r="D274" s="407"/>
      <c r="E274" s="407"/>
      <c r="F274" s="407"/>
      <c r="G274" s="407"/>
      <c r="H274" s="407"/>
      <c r="I274" s="407"/>
      <c r="J274" s="395"/>
      <c r="K274" s="374"/>
      <c r="L274" s="374"/>
      <c r="M274" s="374"/>
      <c r="N274" s="374"/>
      <c r="O274" s="374"/>
      <c r="P274" s="374"/>
    </row>
    <row r="275" spans="1:16" ht="16" x14ac:dyDescent="0.2">
      <c r="A275" s="405"/>
      <c r="B275" s="402">
        <v>2001</v>
      </c>
      <c r="C275" s="406" t="s">
        <v>367</v>
      </c>
      <c r="D275" s="407" t="s">
        <v>411</v>
      </c>
      <c r="E275" s="408">
        <v>10000</v>
      </c>
      <c r="F275" s="413" t="s">
        <v>855</v>
      </c>
      <c r="G275" s="417">
        <v>5.0199999999999996</v>
      </c>
      <c r="H275" s="408">
        <v>5.0199999999999996</v>
      </c>
      <c r="I275" s="408">
        <v>10.88</v>
      </c>
      <c r="J275" s="395"/>
      <c r="K275" s="374"/>
      <c r="L275" s="374"/>
      <c r="M275" s="374"/>
      <c r="N275" s="374"/>
      <c r="O275" s="374"/>
      <c r="P275" s="374"/>
    </row>
    <row r="276" spans="1:16" ht="16" x14ac:dyDescent="0.2">
      <c r="A276" s="405"/>
      <c r="B276" s="402">
        <v>2001</v>
      </c>
      <c r="C276" s="406" t="s">
        <v>367</v>
      </c>
      <c r="D276" s="407" t="s">
        <v>412</v>
      </c>
      <c r="E276" s="408">
        <v>10000</v>
      </c>
      <c r="F276" s="411">
        <v>3.42</v>
      </c>
      <c r="G276" s="412"/>
      <c r="H276" s="408">
        <v>3.42</v>
      </c>
      <c r="I276" s="407"/>
      <c r="J276" s="395"/>
      <c r="K276" s="374"/>
      <c r="L276" s="374"/>
      <c r="M276" s="374"/>
      <c r="N276" s="374"/>
      <c r="O276" s="374"/>
      <c r="P276" s="374"/>
    </row>
    <row r="277" spans="1:16" ht="16" x14ac:dyDescent="0.2">
      <c r="A277" s="405"/>
      <c r="B277" s="402">
        <v>2001</v>
      </c>
      <c r="C277" s="406" t="s">
        <v>367</v>
      </c>
      <c r="D277" s="407" t="s">
        <v>413</v>
      </c>
      <c r="E277" s="408">
        <v>50000</v>
      </c>
      <c r="F277" s="411">
        <v>2.09</v>
      </c>
      <c r="G277" s="412"/>
      <c r="H277" s="408">
        <v>2.09</v>
      </c>
      <c r="I277" s="407"/>
      <c r="J277" s="395"/>
      <c r="K277" s="374"/>
      <c r="L277" s="374"/>
      <c r="M277" s="374"/>
      <c r="N277" s="374"/>
      <c r="O277" s="374"/>
      <c r="P277" s="374"/>
    </row>
    <row r="278" spans="1:16" ht="16" x14ac:dyDescent="0.2">
      <c r="A278" s="405"/>
      <c r="B278" s="402">
        <v>2001</v>
      </c>
      <c r="C278" s="406" t="s">
        <v>367</v>
      </c>
      <c r="D278" s="407" t="s">
        <v>414</v>
      </c>
      <c r="E278" s="408">
        <v>10000</v>
      </c>
      <c r="F278" s="411">
        <v>0.35</v>
      </c>
      <c r="G278" s="412"/>
      <c r="H278" s="408">
        <v>0.35</v>
      </c>
      <c r="I278" s="407"/>
      <c r="J278" s="395"/>
      <c r="K278" s="374"/>
      <c r="L278" s="374"/>
      <c r="M278" s="374"/>
      <c r="N278" s="374"/>
      <c r="O278" s="374"/>
      <c r="P278" s="374"/>
    </row>
    <row r="279" spans="1:16" ht="16" x14ac:dyDescent="0.2">
      <c r="A279" s="405"/>
      <c r="B279" s="390"/>
      <c r="C279" s="407"/>
      <c r="D279" s="407"/>
      <c r="E279" s="407"/>
      <c r="F279" s="413"/>
      <c r="G279" s="412"/>
      <c r="H279" s="407"/>
      <c r="I279" s="407"/>
      <c r="J279" s="395"/>
      <c r="K279" s="374"/>
      <c r="L279" s="374"/>
      <c r="M279" s="374"/>
      <c r="N279" s="374"/>
      <c r="O279" s="374"/>
      <c r="P279" s="374"/>
    </row>
    <row r="280" spans="1:16" ht="16" x14ac:dyDescent="0.2">
      <c r="A280" s="441"/>
      <c r="B280" s="442">
        <v>2299</v>
      </c>
      <c r="C280" s="443" t="s">
        <v>840</v>
      </c>
      <c r="D280" s="443" t="s">
        <v>411</v>
      </c>
      <c r="E280" s="444">
        <v>10000</v>
      </c>
      <c r="F280" s="444">
        <v>3.08</v>
      </c>
      <c r="G280" s="443"/>
      <c r="H280" s="443"/>
      <c r="I280" s="444">
        <v>3.08</v>
      </c>
      <c r="J280" s="416" t="s">
        <v>857</v>
      </c>
      <c r="K280" s="509"/>
      <c r="L280" s="509"/>
      <c r="M280" s="509"/>
      <c r="N280" s="509"/>
      <c r="O280" s="509"/>
      <c r="P280" s="509"/>
    </row>
    <row r="281" spans="1:16" ht="16" x14ac:dyDescent="0.2">
      <c r="A281" s="405"/>
      <c r="B281" s="390"/>
      <c r="C281" s="407"/>
      <c r="D281" s="407"/>
      <c r="E281" s="407"/>
      <c r="F281" s="413"/>
      <c r="G281" s="412"/>
      <c r="H281" s="407"/>
      <c r="I281" s="407"/>
      <c r="J281" s="395"/>
      <c r="K281" s="374"/>
      <c r="L281" s="374"/>
      <c r="M281" s="374"/>
      <c r="N281" s="374"/>
      <c r="O281" s="374"/>
      <c r="P281" s="374"/>
    </row>
    <row r="282" spans="1:16" ht="16" x14ac:dyDescent="0.2">
      <c r="A282" s="405"/>
      <c r="B282" s="390">
        <v>2161</v>
      </c>
      <c r="C282" s="407" t="s">
        <v>374</v>
      </c>
      <c r="D282" s="407" t="s">
        <v>411</v>
      </c>
      <c r="E282" s="408">
        <v>10000</v>
      </c>
      <c r="F282" s="413" t="s">
        <v>855</v>
      </c>
      <c r="G282" s="417">
        <v>5.0199999999999996</v>
      </c>
      <c r="H282" s="408">
        <v>5.0199999999999996</v>
      </c>
      <c r="I282" s="408">
        <v>5.0199999999999996</v>
      </c>
      <c r="J282" s="395"/>
      <c r="K282" s="374"/>
      <c r="L282" s="374"/>
      <c r="M282" s="374"/>
      <c r="N282" s="374"/>
      <c r="O282" s="374"/>
      <c r="P282" s="374"/>
    </row>
    <row r="283" spans="1:16" ht="16" x14ac:dyDescent="0.2">
      <c r="A283" s="405"/>
      <c r="B283" s="390"/>
      <c r="C283" s="407"/>
      <c r="D283" s="407"/>
      <c r="E283" s="407"/>
      <c r="F283" s="413"/>
      <c r="G283" s="412"/>
      <c r="H283" s="407"/>
      <c r="I283" s="407"/>
      <c r="J283" s="395"/>
      <c r="K283" s="374"/>
      <c r="L283" s="374"/>
      <c r="M283" s="374"/>
      <c r="N283" s="374"/>
      <c r="O283" s="374"/>
      <c r="P283" s="374"/>
    </row>
    <row r="284" spans="1:16" ht="16" x14ac:dyDescent="0.2">
      <c r="A284" s="405"/>
      <c r="B284" s="402">
        <v>2290</v>
      </c>
      <c r="C284" s="406" t="s">
        <v>803</v>
      </c>
      <c r="D284" s="407" t="s">
        <v>411</v>
      </c>
      <c r="E284" s="408">
        <v>10000</v>
      </c>
      <c r="F284" s="413" t="s">
        <v>855</v>
      </c>
      <c r="G284" s="417">
        <v>8.02</v>
      </c>
      <c r="H284" s="408">
        <v>8.02</v>
      </c>
      <c r="I284" s="408">
        <v>8.44</v>
      </c>
      <c r="J284" s="395"/>
      <c r="K284" s="374"/>
      <c r="L284" s="374"/>
      <c r="M284" s="374"/>
      <c r="N284" s="374"/>
      <c r="O284" s="374"/>
      <c r="P284" s="374"/>
    </row>
    <row r="285" spans="1:16" ht="16" x14ac:dyDescent="0.2">
      <c r="A285" s="405"/>
      <c r="B285" s="402">
        <v>2290</v>
      </c>
      <c r="C285" s="406" t="s">
        <v>803</v>
      </c>
      <c r="D285" s="407" t="s">
        <v>413</v>
      </c>
      <c r="E285" s="408">
        <v>10000</v>
      </c>
      <c r="F285" s="411">
        <v>0.42</v>
      </c>
      <c r="G285" s="412"/>
      <c r="H285" s="408">
        <v>0.42</v>
      </c>
      <c r="I285" s="407"/>
      <c r="J285" s="395"/>
      <c r="K285" s="374"/>
      <c r="L285" s="374"/>
      <c r="M285" s="374"/>
      <c r="N285" s="374"/>
      <c r="O285" s="374"/>
      <c r="P285" s="374"/>
    </row>
    <row r="286" spans="1:16" ht="16" x14ac:dyDescent="0.2">
      <c r="A286" s="405"/>
      <c r="B286" s="390"/>
      <c r="C286" s="407"/>
      <c r="D286" s="407"/>
      <c r="E286" s="407"/>
      <c r="F286" s="407"/>
      <c r="G286" s="407"/>
      <c r="H286" s="407"/>
      <c r="I286" s="407"/>
      <c r="J286" s="395"/>
      <c r="K286" s="374"/>
      <c r="L286" s="374"/>
      <c r="M286" s="374"/>
      <c r="N286" s="374"/>
      <c r="O286" s="374"/>
      <c r="P286" s="374"/>
    </row>
    <row r="287" spans="1:16" ht="16" x14ac:dyDescent="0.2">
      <c r="A287" s="405"/>
      <c r="B287" s="402">
        <v>2279</v>
      </c>
      <c r="C287" s="406" t="s">
        <v>753</v>
      </c>
      <c r="D287" s="407" t="s">
        <v>411</v>
      </c>
      <c r="E287" s="408">
        <v>10000</v>
      </c>
      <c r="F287" s="413" t="s">
        <v>855</v>
      </c>
      <c r="G287" s="417">
        <v>0.53</v>
      </c>
      <c r="H287" s="408">
        <v>0.53</v>
      </c>
      <c r="I287" s="408">
        <v>0.95</v>
      </c>
      <c r="J287" s="395"/>
      <c r="K287" s="374"/>
      <c r="L287" s="374"/>
      <c r="M287" s="374"/>
      <c r="N287" s="374"/>
      <c r="O287" s="374"/>
      <c r="P287" s="374"/>
    </row>
    <row r="288" spans="1:16" ht="16" x14ac:dyDescent="0.2">
      <c r="A288" s="405"/>
      <c r="B288" s="402">
        <v>2279</v>
      </c>
      <c r="C288" s="406" t="s">
        <v>753</v>
      </c>
      <c r="D288" s="407" t="s">
        <v>413</v>
      </c>
      <c r="E288" s="408">
        <v>10000</v>
      </c>
      <c r="F288" s="411">
        <v>0.42</v>
      </c>
      <c r="G288" s="412"/>
      <c r="H288" s="408">
        <v>0.42</v>
      </c>
      <c r="I288" s="407"/>
      <c r="J288" s="395"/>
      <c r="K288" s="374"/>
      <c r="L288" s="374"/>
      <c r="M288" s="374"/>
      <c r="N288" s="374"/>
      <c r="O288" s="374"/>
      <c r="P288" s="374"/>
    </row>
    <row r="289" spans="1:16" ht="16" x14ac:dyDescent="0.2">
      <c r="A289" s="405"/>
      <c r="B289" s="390"/>
      <c r="C289" s="407"/>
      <c r="D289" s="407"/>
      <c r="E289" s="407"/>
      <c r="F289" s="407"/>
      <c r="G289" s="407"/>
      <c r="H289" s="407"/>
      <c r="I289" s="407"/>
      <c r="J289" s="395"/>
      <c r="K289" s="374"/>
      <c r="L289" s="374"/>
      <c r="M289" s="374"/>
      <c r="N289" s="374"/>
      <c r="O289" s="374"/>
      <c r="P289" s="374"/>
    </row>
    <row r="290" spans="1:16" ht="16" x14ac:dyDescent="0.2">
      <c r="A290" s="405"/>
      <c r="B290" s="402">
        <v>2246</v>
      </c>
      <c r="C290" s="406" t="s">
        <v>641</v>
      </c>
      <c r="D290" s="407" t="s">
        <v>411</v>
      </c>
      <c r="E290" s="408">
        <v>40000</v>
      </c>
      <c r="F290" s="411">
        <v>1.98</v>
      </c>
      <c r="G290" s="417">
        <v>0.66</v>
      </c>
      <c r="H290" s="408">
        <v>2.64</v>
      </c>
      <c r="I290" s="408">
        <v>5.98</v>
      </c>
      <c r="J290" s="395"/>
      <c r="K290" s="374"/>
      <c r="L290" s="374"/>
      <c r="M290" s="374"/>
      <c r="N290" s="374"/>
      <c r="O290" s="374"/>
      <c r="P290" s="374"/>
    </row>
    <row r="291" spans="1:16" ht="16" x14ac:dyDescent="0.2">
      <c r="A291" s="405"/>
      <c r="B291" s="402">
        <v>2246</v>
      </c>
      <c r="C291" s="406" t="s">
        <v>641</v>
      </c>
      <c r="D291" s="407" t="s">
        <v>413</v>
      </c>
      <c r="E291" s="408">
        <v>80000</v>
      </c>
      <c r="F291" s="408">
        <v>3.34</v>
      </c>
      <c r="G291" s="407"/>
      <c r="H291" s="408">
        <v>3.34</v>
      </c>
      <c r="I291" s="407"/>
      <c r="J291" s="395"/>
      <c r="K291" s="374"/>
      <c r="L291" s="374"/>
      <c r="M291" s="374"/>
      <c r="N291" s="374"/>
      <c r="O291" s="374"/>
      <c r="P291" s="374"/>
    </row>
    <row r="292" spans="1:16" ht="16" x14ac:dyDescent="0.2">
      <c r="A292" s="405"/>
      <c r="B292" s="390"/>
      <c r="C292" s="407"/>
      <c r="D292" s="407"/>
      <c r="E292" s="407"/>
      <c r="F292" s="413"/>
      <c r="G292" s="412"/>
      <c r="H292" s="407"/>
      <c r="I292" s="407"/>
      <c r="J292" s="395"/>
      <c r="K292" s="374"/>
      <c r="L292" s="374"/>
      <c r="M292" s="374"/>
      <c r="N292" s="374"/>
      <c r="O292" s="374"/>
      <c r="P292" s="374"/>
    </row>
    <row r="293" spans="1:16" ht="16" x14ac:dyDescent="0.2">
      <c r="A293" s="405"/>
      <c r="B293" s="390">
        <v>1960</v>
      </c>
      <c r="C293" s="407" t="s">
        <v>72</v>
      </c>
      <c r="D293" s="407" t="s">
        <v>411</v>
      </c>
      <c r="E293" s="408">
        <v>10000</v>
      </c>
      <c r="F293" s="413" t="s">
        <v>855</v>
      </c>
      <c r="G293" s="417">
        <v>8.02</v>
      </c>
      <c r="H293" s="408">
        <v>8.02</v>
      </c>
      <c r="I293" s="408">
        <v>8.02</v>
      </c>
      <c r="J293" s="395"/>
      <c r="K293" s="374"/>
      <c r="L293" s="374"/>
      <c r="M293" s="374"/>
      <c r="N293" s="374"/>
      <c r="O293" s="374"/>
      <c r="P293" s="374"/>
    </row>
    <row r="294" spans="1:16" ht="16" x14ac:dyDescent="0.2">
      <c r="A294" s="405"/>
      <c r="B294" s="390"/>
      <c r="C294" s="407"/>
      <c r="D294" s="407"/>
      <c r="E294" s="407"/>
      <c r="F294" s="413"/>
      <c r="G294" s="412"/>
      <c r="H294" s="407"/>
      <c r="I294" s="407"/>
      <c r="J294" s="395"/>
      <c r="K294" s="374"/>
      <c r="L294" s="374"/>
      <c r="M294" s="374"/>
      <c r="N294" s="374"/>
      <c r="O294" s="374"/>
      <c r="P294" s="374"/>
    </row>
    <row r="295" spans="1:16" ht="16" x14ac:dyDescent="0.2">
      <c r="A295" s="405"/>
      <c r="B295" s="402">
        <v>2018</v>
      </c>
      <c r="C295" s="406" t="s">
        <v>118</v>
      </c>
      <c r="D295" s="407" t="s">
        <v>411</v>
      </c>
      <c r="E295" s="408">
        <v>10000</v>
      </c>
      <c r="F295" s="413" t="s">
        <v>855</v>
      </c>
      <c r="G295" s="417">
        <v>8.02</v>
      </c>
      <c r="H295" s="408">
        <v>8.02</v>
      </c>
      <c r="I295" s="408">
        <v>12.2</v>
      </c>
      <c r="J295" s="395"/>
      <c r="K295" s="374"/>
      <c r="L295" s="374"/>
      <c r="M295" s="374"/>
      <c r="N295" s="374"/>
      <c r="O295" s="374"/>
      <c r="P295" s="374"/>
    </row>
    <row r="296" spans="1:16" ht="16" x14ac:dyDescent="0.2">
      <c r="A296" s="405"/>
      <c r="B296" s="402">
        <v>2018</v>
      </c>
      <c r="C296" s="406" t="s">
        <v>118</v>
      </c>
      <c r="D296" s="407" t="s">
        <v>413</v>
      </c>
      <c r="E296" s="408">
        <v>100000</v>
      </c>
      <c r="F296" s="411">
        <v>4.18</v>
      </c>
      <c r="G296" s="412"/>
      <c r="H296" s="408">
        <v>4.18</v>
      </c>
      <c r="I296" s="407"/>
      <c r="J296" s="395"/>
      <c r="K296" s="374"/>
      <c r="L296" s="374"/>
      <c r="M296" s="374"/>
      <c r="N296" s="374"/>
      <c r="O296" s="374"/>
      <c r="P296" s="374"/>
    </row>
    <row r="297" spans="1:16" ht="16" x14ac:dyDescent="0.2">
      <c r="A297" s="405"/>
      <c r="B297" s="390"/>
      <c r="C297" s="407"/>
      <c r="D297" s="407"/>
      <c r="E297" s="407"/>
      <c r="F297" s="413"/>
      <c r="G297" s="412"/>
      <c r="H297" s="407"/>
      <c r="I297" s="407"/>
      <c r="J297" s="395"/>
      <c r="K297" s="374"/>
      <c r="L297" s="374"/>
      <c r="M297" s="374"/>
      <c r="N297" s="374"/>
      <c r="O297" s="374"/>
      <c r="P297" s="374"/>
    </row>
    <row r="298" spans="1:16" ht="16" x14ac:dyDescent="0.2">
      <c r="A298" s="405"/>
      <c r="B298" s="402">
        <v>1689</v>
      </c>
      <c r="C298" s="406" t="s">
        <v>62</v>
      </c>
      <c r="D298" s="407" t="s">
        <v>411</v>
      </c>
      <c r="E298" s="408">
        <v>200000</v>
      </c>
      <c r="F298" s="408">
        <v>58.52</v>
      </c>
      <c r="G298" s="408">
        <v>3.08</v>
      </c>
      <c r="H298" s="408">
        <v>61.6</v>
      </c>
      <c r="I298" s="408">
        <v>73.73</v>
      </c>
      <c r="J298" s="395"/>
      <c r="K298" s="374"/>
      <c r="L298" s="374"/>
      <c r="M298" s="374"/>
      <c r="N298" s="374"/>
      <c r="O298" s="374"/>
      <c r="P298" s="374"/>
    </row>
    <row r="299" spans="1:16" ht="16" x14ac:dyDescent="0.2">
      <c r="A299" s="405"/>
      <c r="B299" s="402">
        <v>1689</v>
      </c>
      <c r="C299" s="406" t="s">
        <v>62</v>
      </c>
      <c r="D299" s="407" t="s">
        <v>412</v>
      </c>
      <c r="E299" s="408">
        <v>10000</v>
      </c>
      <c r="F299" s="411">
        <v>3.42</v>
      </c>
      <c r="G299" s="412"/>
      <c r="H299" s="408">
        <v>3.42</v>
      </c>
      <c r="I299" s="407"/>
      <c r="J299" s="395"/>
      <c r="K299" s="374"/>
      <c r="L299" s="374"/>
      <c r="M299" s="374"/>
      <c r="N299" s="374"/>
      <c r="O299" s="374"/>
      <c r="P299" s="374"/>
    </row>
    <row r="300" spans="1:16" ht="16" x14ac:dyDescent="0.2">
      <c r="A300" s="405"/>
      <c r="B300" s="402">
        <v>1689</v>
      </c>
      <c r="C300" s="406" t="s">
        <v>62</v>
      </c>
      <c r="D300" s="407" t="s">
        <v>413</v>
      </c>
      <c r="E300" s="408">
        <v>200000</v>
      </c>
      <c r="F300" s="411">
        <v>8.36</v>
      </c>
      <c r="G300" s="412"/>
      <c r="H300" s="408">
        <v>8.36</v>
      </c>
      <c r="I300" s="407"/>
      <c r="J300" s="395"/>
      <c r="K300" s="374"/>
      <c r="L300" s="374"/>
      <c r="M300" s="374"/>
      <c r="N300" s="374"/>
      <c r="O300" s="374"/>
      <c r="P300" s="374"/>
    </row>
    <row r="301" spans="1:16" ht="16" x14ac:dyDescent="0.2">
      <c r="A301" s="405"/>
      <c r="B301" s="402">
        <v>1689</v>
      </c>
      <c r="C301" s="406" t="s">
        <v>62</v>
      </c>
      <c r="D301" s="407" t="s">
        <v>414</v>
      </c>
      <c r="E301" s="408">
        <v>10000</v>
      </c>
      <c r="F301" s="411">
        <v>0.35</v>
      </c>
      <c r="G301" s="412"/>
      <c r="H301" s="408">
        <v>0.35</v>
      </c>
      <c r="I301" s="407"/>
      <c r="J301" s="395"/>
      <c r="K301" s="374"/>
      <c r="L301" s="374"/>
      <c r="M301" s="374"/>
      <c r="N301" s="374"/>
      <c r="O301" s="374"/>
      <c r="P301" s="374"/>
    </row>
    <row r="302" spans="1:16" ht="16" x14ac:dyDescent="0.2">
      <c r="A302" s="405"/>
      <c r="B302" s="390"/>
      <c r="C302" s="407"/>
      <c r="D302" s="407"/>
      <c r="E302" s="407"/>
      <c r="F302" s="413"/>
      <c r="G302" s="412"/>
      <c r="H302" s="407"/>
      <c r="I302" s="407"/>
      <c r="J302" s="395"/>
      <c r="K302" s="374"/>
      <c r="L302" s="374"/>
      <c r="M302" s="374"/>
      <c r="N302" s="374"/>
      <c r="O302" s="374"/>
      <c r="P302" s="374"/>
    </row>
    <row r="303" spans="1:16" ht="16" x14ac:dyDescent="0.2">
      <c r="A303" s="405"/>
      <c r="B303" s="402">
        <v>1692</v>
      </c>
      <c r="C303" s="406" t="s">
        <v>38</v>
      </c>
      <c r="D303" s="407" t="s">
        <v>411</v>
      </c>
      <c r="E303" s="408">
        <v>20000</v>
      </c>
      <c r="F303" s="411">
        <v>5.0199999999999996</v>
      </c>
      <c r="G303" s="417">
        <v>5.0199999999999996</v>
      </c>
      <c r="H303" s="408">
        <v>10.039999999999999</v>
      </c>
      <c r="I303" s="408">
        <v>14.65</v>
      </c>
      <c r="J303" s="422"/>
      <c r="K303" s="374"/>
      <c r="L303" s="374"/>
      <c r="M303" s="374"/>
      <c r="N303" s="374"/>
      <c r="O303" s="374"/>
      <c r="P303" s="374"/>
    </row>
    <row r="304" spans="1:16" ht="16" x14ac:dyDescent="0.2">
      <c r="A304" s="405"/>
      <c r="B304" s="402">
        <v>1692</v>
      </c>
      <c r="C304" s="406" t="s">
        <v>38</v>
      </c>
      <c r="D304" s="407" t="s">
        <v>412</v>
      </c>
      <c r="E304" s="408">
        <v>10000</v>
      </c>
      <c r="F304" s="411">
        <v>3.42</v>
      </c>
      <c r="G304" s="412"/>
      <c r="H304" s="408">
        <v>3.42</v>
      </c>
      <c r="I304" s="407"/>
      <c r="J304" s="395"/>
      <c r="K304" s="374"/>
      <c r="L304" s="374"/>
      <c r="M304" s="374"/>
      <c r="N304" s="374"/>
      <c r="O304" s="374"/>
      <c r="P304" s="374"/>
    </row>
    <row r="305" spans="1:16" ht="16" x14ac:dyDescent="0.2">
      <c r="A305" s="405"/>
      <c r="B305" s="402">
        <v>1692</v>
      </c>
      <c r="C305" s="406" t="s">
        <v>38</v>
      </c>
      <c r="D305" s="407" t="s">
        <v>413</v>
      </c>
      <c r="E305" s="408">
        <v>20000</v>
      </c>
      <c r="F305" s="411">
        <v>0.84</v>
      </c>
      <c r="G305" s="412"/>
      <c r="H305" s="408">
        <v>0.84</v>
      </c>
      <c r="I305" s="407"/>
      <c r="J305" s="395"/>
      <c r="K305" s="374"/>
      <c r="L305" s="374"/>
      <c r="M305" s="374"/>
      <c r="N305" s="374"/>
      <c r="O305" s="374"/>
      <c r="P305" s="374"/>
    </row>
    <row r="306" spans="1:16" ht="16" x14ac:dyDescent="0.2">
      <c r="A306" s="405"/>
      <c r="B306" s="402">
        <v>1692</v>
      </c>
      <c r="C306" s="406" t="s">
        <v>38</v>
      </c>
      <c r="D306" s="407" t="s">
        <v>414</v>
      </c>
      <c r="E306" s="408">
        <v>10000</v>
      </c>
      <c r="F306" s="411">
        <v>0.35</v>
      </c>
      <c r="G306" s="412"/>
      <c r="H306" s="408">
        <v>0.35</v>
      </c>
      <c r="I306" s="407"/>
      <c r="J306" s="395"/>
      <c r="K306" s="374"/>
      <c r="L306" s="374"/>
      <c r="M306" s="374"/>
      <c r="N306" s="374"/>
      <c r="O306" s="374"/>
      <c r="P306" s="374"/>
    </row>
    <row r="307" spans="1:16" ht="16" x14ac:dyDescent="0.2">
      <c r="A307" s="405"/>
      <c r="B307" s="390"/>
      <c r="C307" s="407"/>
      <c r="D307" s="407"/>
      <c r="E307" s="407"/>
      <c r="F307" s="413"/>
      <c r="G307" s="412"/>
      <c r="H307" s="407"/>
      <c r="I307" s="407"/>
      <c r="J307" s="395"/>
      <c r="K307" s="374"/>
      <c r="L307" s="374"/>
      <c r="M307" s="374"/>
      <c r="N307" s="374"/>
      <c r="O307" s="374"/>
      <c r="P307" s="374"/>
    </row>
    <row r="308" spans="1:16" ht="16" x14ac:dyDescent="0.2">
      <c r="A308" s="405"/>
      <c r="B308" s="402">
        <v>2106</v>
      </c>
      <c r="C308" s="406" t="s">
        <v>744</v>
      </c>
      <c r="D308" s="407" t="s">
        <v>411</v>
      </c>
      <c r="E308" s="408">
        <v>50000</v>
      </c>
      <c r="F308" s="411">
        <v>3.64</v>
      </c>
      <c r="G308" s="417">
        <v>0.91</v>
      </c>
      <c r="H308" s="408">
        <v>4.55</v>
      </c>
      <c r="I308" s="408">
        <v>10.06</v>
      </c>
      <c r="J308" s="395"/>
      <c r="K308" s="374"/>
      <c r="L308" s="374"/>
      <c r="M308" s="374"/>
      <c r="N308" s="374"/>
      <c r="O308" s="374"/>
      <c r="P308" s="374"/>
    </row>
    <row r="309" spans="1:16" ht="16" x14ac:dyDescent="0.2">
      <c r="A309" s="405"/>
      <c r="B309" s="402">
        <v>2106</v>
      </c>
      <c r="C309" s="406" t="s">
        <v>744</v>
      </c>
      <c r="D309" s="407" t="s">
        <v>412</v>
      </c>
      <c r="E309" s="408">
        <v>10000</v>
      </c>
      <c r="F309" s="411">
        <v>3.42</v>
      </c>
      <c r="G309" s="412"/>
      <c r="H309" s="408">
        <v>3.42</v>
      </c>
      <c r="I309" s="407"/>
      <c r="J309" s="395"/>
      <c r="K309" s="374"/>
      <c r="L309" s="374"/>
      <c r="M309" s="374"/>
      <c r="N309" s="374"/>
      <c r="O309" s="374"/>
      <c r="P309" s="374"/>
    </row>
    <row r="310" spans="1:16" ht="16" x14ac:dyDescent="0.2">
      <c r="A310" s="405"/>
      <c r="B310" s="402">
        <v>2106</v>
      </c>
      <c r="C310" s="406" t="s">
        <v>744</v>
      </c>
      <c r="D310" s="407" t="s">
        <v>413</v>
      </c>
      <c r="E310" s="408">
        <v>50000</v>
      </c>
      <c r="F310" s="411">
        <v>2.09</v>
      </c>
      <c r="G310" s="412"/>
      <c r="H310" s="408">
        <v>2.09</v>
      </c>
      <c r="I310" s="407"/>
      <c r="J310" s="395"/>
      <c r="K310" s="374"/>
      <c r="L310" s="374"/>
      <c r="M310" s="374"/>
      <c r="N310" s="374"/>
      <c r="O310" s="374"/>
      <c r="P310" s="374"/>
    </row>
    <row r="311" spans="1:16" ht="16" x14ac:dyDescent="0.2">
      <c r="A311" s="405"/>
      <c r="B311" s="390"/>
      <c r="C311" s="407"/>
      <c r="D311" s="407"/>
      <c r="E311" s="407"/>
      <c r="F311" s="413"/>
      <c r="G311" s="412"/>
      <c r="H311" s="407"/>
      <c r="I311" s="407"/>
      <c r="J311" s="395"/>
      <c r="K311" s="374"/>
      <c r="L311" s="374"/>
      <c r="M311" s="374"/>
      <c r="N311" s="374"/>
      <c r="O311" s="374"/>
      <c r="P311" s="374"/>
    </row>
    <row r="312" spans="1:16" ht="16" x14ac:dyDescent="0.2">
      <c r="A312" s="405"/>
      <c r="B312" s="390">
        <v>2288</v>
      </c>
      <c r="C312" s="407" t="s">
        <v>797</v>
      </c>
      <c r="D312" s="407" t="s">
        <v>411</v>
      </c>
      <c r="E312" s="408">
        <v>10000</v>
      </c>
      <c r="F312" s="407" t="s">
        <v>855</v>
      </c>
      <c r="G312" s="408">
        <v>0.53</v>
      </c>
      <c r="H312" s="408">
        <v>0.53</v>
      </c>
      <c r="I312" s="408">
        <v>0.53</v>
      </c>
      <c r="J312" s="416" t="s">
        <v>857</v>
      </c>
      <c r="K312" s="374"/>
      <c r="L312" s="374"/>
      <c r="M312" s="374"/>
      <c r="N312" s="374"/>
      <c r="O312" s="374"/>
      <c r="P312" s="374"/>
    </row>
    <row r="313" spans="1:16" ht="16" x14ac:dyDescent="0.2">
      <c r="A313" s="405"/>
      <c r="B313" s="390"/>
      <c r="C313" s="407"/>
      <c r="D313" s="407"/>
      <c r="E313" s="407"/>
      <c r="F313" s="413"/>
      <c r="G313" s="412"/>
      <c r="H313" s="407"/>
      <c r="I313" s="407"/>
      <c r="J313" s="395"/>
      <c r="K313" s="374"/>
      <c r="L313" s="374"/>
      <c r="M313" s="374"/>
      <c r="N313" s="374"/>
      <c r="O313" s="374"/>
      <c r="P313" s="374"/>
    </row>
    <row r="314" spans="1:16" ht="16" x14ac:dyDescent="0.2">
      <c r="A314" s="405"/>
      <c r="B314" s="402">
        <v>2060</v>
      </c>
      <c r="C314" s="406" t="s">
        <v>186</v>
      </c>
      <c r="D314" s="407" t="s">
        <v>411</v>
      </c>
      <c r="E314" s="408">
        <v>250000</v>
      </c>
      <c r="F314" s="408">
        <v>73.92</v>
      </c>
      <c r="G314" s="408">
        <v>3.08</v>
      </c>
      <c r="H314" s="408">
        <v>77</v>
      </c>
      <c r="I314" s="408">
        <v>128.91999999999999</v>
      </c>
      <c r="J314" s="395"/>
      <c r="K314" s="374"/>
      <c r="L314" s="374"/>
      <c r="M314" s="374"/>
      <c r="N314" s="374"/>
      <c r="O314" s="374"/>
      <c r="P314" s="374"/>
    </row>
    <row r="315" spans="1:16" ht="16" x14ac:dyDescent="0.2">
      <c r="A315" s="405"/>
      <c r="B315" s="402">
        <v>2060</v>
      </c>
      <c r="C315" s="406" t="s">
        <v>186</v>
      </c>
      <c r="D315" s="407" t="s">
        <v>417</v>
      </c>
      <c r="E315" s="408">
        <v>45000</v>
      </c>
      <c r="F315" s="411">
        <v>30.47</v>
      </c>
      <c r="G315" s="412"/>
      <c r="H315" s="408">
        <v>30.47</v>
      </c>
      <c r="I315" s="407"/>
      <c r="J315" s="395"/>
      <c r="K315" s="374"/>
      <c r="L315" s="374"/>
      <c r="M315" s="374"/>
      <c r="N315" s="374"/>
      <c r="O315" s="374"/>
      <c r="P315" s="374"/>
    </row>
    <row r="316" spans="1:16" ht="16" x14ac:dyDescent="0.2">
      <c r="A316" s="405"/>
      <c r="B316" s="402">
        <v>2060</v>
      </c>
      <c r="C316" s="406" t="s">
        <v>186</v>
      </c>
      <c r="D316" s="407" t="s">
        <v>413</v>
      </c>
      <c r="E316" s="408">
        <v>250000</v>
      </c>
      <c r="F316" s="411">
        <v>10.45</v>
      </c>
      <c r="G316" s="412"/>
      <c r="H316" s="408">
        <v>10.45</v>
      </c>
      <c r="I316" s="407"/>
      <c r="J316" s="395"/>
      <c r="K316" s="374"/>
      <c r="L316" s="374"/>
      <c r="M316" s="374"/>
      <c r="N316" s="374"/>
      <c r="O316" s="374"/>
      <c r="P316" s="374"/>
    </row>
    <row r="317" spans="1:16" ht="16" x14ac:dyDescent="0.2">
      <c r="A317" s="405"/>
      <c r="B317" s="402">
        <v>2060</v>
      </c>
      <c r="C317" s="406" t="s">
        <v>186</v>
      </c>
      <c r="D317" s="407" t="s">
        <v>418</v>
      </c>
      <c r="E317" s="408">
        <v>250000</v>
      </c>
      <c r="F317" s="411">
        <v>11</v>
      </c>
      <c r="G317" s="412"/>
      <c r="H317" s="408">
        <v>11</v>
      </c>
      <c r="I317" s="407"/>
      <c r="J317" s="395"/>
      <c r="K317" s="374"/>
      <c r="L317" s="374"/>
      <c r="M317" s="374"/>
      <c r="N317" s="374"/>
      <c r="O317" s="374"/>
      <c r="P317" s="374"/>
    </row>
    <row r="318" spans="1:16" ht="16" x14ac:dyDescent="0.2">
      <c r="A318" s="405"/>
      <c r="B318" s="390"/>
      <c r="C318" s="407"/>
      <c r="D318" s="407"/>
      <c r="E318" s="407"/>
      <c r="F318" s="413"/>
      <c r="G318" s="412"/>
      <c r="H318" s="407"/>
      <c r="I318" s="407"/>
      <c r="J318" s="395"/>
      <c r="K318" s="374"/>
      <c r="L318" s="374"/>
      <c r="M318" s="374"/>
      <c r="N318" s="374"/>
      <c r="O318" s="374"/>
      <c r="P318" s="374"/>
    </row>
    <row r="319" spans="1:16" ht="16" x14ac:dyDescent="0.2">
      <c r="A319" s="405"/>
      <c r="B319" s="390">
        <v>1649</v>
      </c>
      <c r="C319" s="407" t="s">
        <v>236</v>
      </c>
      <c r="D319" s="407" t="s">
        <v>411</v>
      </c>
      <c r="E319" s="408">
        <v>6500</v>
      </c>
      <c r="F319" s="413" t="s">
        <v>855</v>
      </c>
      <c r="G319" s="417">
        <v>16.52</v>
      </c>
      <c r="H319" s="408">
        <v>16.52</v>
      </c>
      <c r="I319" s="408">
        <v>16.52</v>
      </c>
      <c r="J319" s="416" t="s">
        <v>857</v>
      </c>
      <c r="K319" s="374"/>
      <c r="L319" s="374"/>
      <c r="M319" s="374"/>
      <c r="N319" s="374"/>
      <c r="O319" s="374"/>
      <c r="P319" s="374"/>
    </row>
    <row r="320" spans="1:16" ht="16" x14ac:dyDescent="0.2">
      <c r="A320" s="405"/>
      <c r="B320" s="390"/>
      <c r="C320" s="407"/>
      <c r="D320" s="407"/>
      <c r="E320" s="407"/>
      <c r="F320" s="413"/>
      <c r="G320" s="412"/>
      <c r="H320" s="407"/>
      <c r="I320" s="407"/>
      <c r="J320" s="395"/>
      <c r="K320" s="374"/>
      <c r="L320" s="374"/>
      <c r="M320" s="374"/>
      <c r="N320" s="374"/>
      <c r="O320" s="374"/>
      <c r="P320" s="374"/>
    </row>
    <row r="321" spans="1:16" ht="16" x14ac:dyDescent="0.2">
      <c r="A321" s="405"/>
      <c r="B321" s="402">
        <v>1705</v>
      </c>
      <c r="C321" s="406" t="s">
        <v>135</v>
      </c>
      <c r="D321" s="407" t="s">
        <v>411</v>
      </c>
      <c r="E321" s="408">
        <v>10000</v>
      </c>
      <c r="F321" s="407" t="s">
        <v>855</v>
      </c>
      <c r="G321" s="408">
        <v>8.02</v>
      </c>
      <c r="H321" s="408">
        <v>8.02</v>
      </c>
      <c r="I321" s="408">
        <v>20.37</v>
      </c>
      <c r="J321" s="395"/>
      <c r="K321" s="374"/>
      <c r="L321" s="374"/>
      <c r="M321" s="374"/>
      <c r="N321" s="374"/>
      <c r="O321" s="374"/>
      <c r="P321" s="374"/>
    </row>
    <row r="322" spans="1:16" ht="16" x14ac:dyDescent="0.2">
      <c r="A322" s="436"/>
      <c r="B322" s="402">
        <v>1705</v>
      </c>
      <c r="C322" s="406" t="s">
        <v>135</v>
      </c>
      <c r="D322" s="437" t="s">
        <v>412</v>
      </c>
      <c r="E322" s="438">
        <v>10000</v>
      </c>
      <c r="F322" s="438">
        <v>3.42</v>
      </c>
      <c r="G322" s="437"/>
      <c r="H322" s="438">
        <v>3.42</v>
      </c>
      <c r="I322" s="437"/>
      <c r="J322" s="445"/>
      <c r="K322" s="508"/>
      <c r="L322" s="508"/>
      <c r="M322" s="508"/>
      <c r="N322" s="508"/>
      <c r="O322" s="508"/>
      <c r="P322" s="508"/>
    </row>
    <row r="323" spans="1:16" ht="16" x14ac:dyDescent="0.2">
      <c r="A323" s="405"/>
      <c r="B323" s="402">
        <v>1705</v>
      </c>
      <c r="C323" s="406" t="s">
        <v>135</v>
      </c>
      <c r="D323" s="407" t="s">
        <v>413</v>
      </c>
      <c r="E323" s="408">
        <v>100000</v>
      </c>
      <c r="F323" s="411">
        <v>4.18</v>
      </c>
      <c r="G323" s="412"/>
      <c r="H323" s="408">
        <v>4.18</v>
      </c>
      <c r="I323" s="407"/>
      <c r="J323" s="395"/>
      <c r="K323" s="374"/>
      <c r="L323" s="374"/>
      <c r="M323" s="374"/>
      <c r="N323" s="374"/>
      <c r="O323" s="374"/>
      <c r="P323" s="374"/>
    </row>
    <row r="324" spans="1:16" ht="16" x14ac:dyDescent="0.2">
      <c r="A324" s="405"/>
      <c r="B324" s="402">
        <v>1705</v>
      </c>
      <c r="C324" s="406" t="s">
        <v>135</v>
      </c>
      <c r="D324" s="407" t="s">
        <v>418</v>
      </c>
      <c r="E324" s="408">
        <v>100000</v>
      </c>
      <c r="F324" s="411">
        <v>4.4000000000000004</v>
      </c>
      <c r="G324" s="412"/>
      <c r="H324" s="408">
        <v>4.4000000000000004</v>
      </c>
      <c r="I324" s="407"/>
      <c r="J324" s="395"/>
      <c r="K324" s="374"/>
      <c r="L324" s="374"/>
      <c r="M324" s="374"/>
      <c r="N324" s="374"/>
      <c r="O324" s="374"/>
      <c r="P324" s="374"/>
    </row>
    <row r="325" spans="1:16" ht="16" x14ac:dyDescent="0.2">
      <c r="A325" s="405"/>
      <c r="B325" s="402">
        <v>1705</v>
      </c>
      <c r="C325" s="406" t="s">
        <v>135</v>
      </c>
      <c r="D325" s="407" t="s">
        <v>414</v>
      </c>
      <c r="E325" s="408">
        <v>10000</v>
      </c>
      <c r="F325" s="411">
        <v>0.35</v>
      </c>
      <c r="G325" s="412"/>
      <c r="H325" s="408">
        <v>0.35</v>
      </c>
      <c r="I325" s="407"/>
      <c r="J325" s="395"/>
      <c r="K325" s="374"/>
      <c r="L325" s="374"/>
      <c r="M325" s="374"/>
      <c r="N325" s="374"/>
      <c r="O325" s="374"/>
      <c r="P325" s="374"/>
    </row>
    <row r="326" spans="1:16" ht="16" x14ac:dyDescent="0.2">
      <c r="A326" s="405"/>
      <c r="B326" s="390"/>
      <c r="C326" s="407"/>
      <c r="D326" s="407"/>
      <c r="E326" s="407"/>
      <c r="F326" s="413"/>
      <c r="G326" s="412"/>
      <c r="H326" s="407"/>
      <c r="I326" s="407"/>
      <c r="J326" s="395"/>
      <c r="K326" s="374"/>
      <c r="L326" s="374"/>
      <c r="M326" s="374"/>
      <c r="N326" s="374"/>
      <c r="O326" s="374"/>
      <c r="P326" s="374"/>
    </row>
    <row r="327" spans="1:16" ht="16" x14ac:dyDescent="0.2">
      <c r="A327" s="405"/>
      <c r="B327" s="402">
        <v>1690</v>
      </c>
      <c r="C327" s="406" t="s">
        <v>42</v>
      </c>
      <c r="D327" s="407" t="s">
        <v>411</v>
      </c>
      <c r="E327" s="408">
        <v>250000</v>
      </c>
      <c r="F327" s="409">
        <v>48.24</v>
      </c>
      <c r="G327" s="410">
        <v>2.0099999999999998</v>
      </c>
      <c r="H327" s="408">
        <v>50.25</v>
      </c>
      <c r="I327" s="408">
        <v>97.52</v>
      </c>
      <c r="J327" s="395"/>
      <c r="K327" s="374"/>
      <c r="L327" s="374"/>
      <c r="M327" s="374"/>
      <c r="N327" s="374"/>
      <c r="O327" s="374"/>
      <c r="P327" s="374"/>
    </row>
    <row r="328" spans="1:16" ht="16" x14ac:dyDescent="0.2">
      <c r="A328" s="405"/>
      <c r="B328" s="402">
        <v>1690</v>
      </c>
      <c r="C328" s="406" t="s">
        <v>42</v>
      </c>
      <c r="D328" s="407" t="s">
        <v>417</v>
      </c>
      <c r="E328" s="408">
        <v>50000</v>
      </c>
      <c r="F328" s="411">
        <v>22.05</v>
      </c>
      <c r="G328" s="412"/>
      <c r="H328" s="408">
        <v>22.05</v>
      </c>
      <c r="I328" s="407"/>
      <c r="J328" s="395"/>
      <c r="K328" s="374"/>
      <c r="L328" s="374"/>
      <c r="M328" s="374"/>
      <c r="N328" s="374"/>
      <c r="O328" s="374"/>
      <c r="P328" s="374"/>
    </row>
    <row r="329" spans="1:16" ht="16" x14ac:dyDescent="0.2">
      <c r="A329" s="405"/>
      <c r="B329" s="402">
        <v>1690</v>
      </c>
      <c r="C329" s="406" t="s">
        <v>42</v>
      </c>
      <c r="D329" s="407" t="s">
        <v>412</v>
      </c>
      <c r="E329" s="408">
        <v>10000</v>
      </c>
      <c r="F329" s="411">
        <v>3.42</v>
      </c>
      <c r="G329" s="412"/>
      <c r="H329" s="408">
        <v>3.42</v>
      </c>
      <c r="I329" s="407"/>
      <c r="J329" s="395"/>
      <c r="K329" s="374"/>
      <c r="L329" s="374"/>
      <c r="M329" s="374"/>
      <c r="N329" s="374"/>
      <c r="O329" s="374"/>
      <c r="P329" s="374"/>
    </row>
    <row r="330" spans="1:16" ht="16" x14ac:dyDescent="0.2">
      <c r="A330" s="405"/>
      <c r="B330" s="402">
        <v>1690</v>
      </c>
      <c r="C330" s="406" t="s">
        <v>42</v>
      </c>
      <c r="D330" s="407" t="s">
        <v>413</v>
      </c>
      <c r="E330" s="408">
        <v>250000</v>
      </c>
      <c r="F330" s="411">
        <v>10.45</v>
      </c>
      <c r="G330" s="412"/>
      <c r="H330" s="408">
        <v>10.45</v>
      </c>
      <c r="I330" s="407"/>
      <c r="J330" s="395"/>
      <c r="K330" s="374"/>
      <c r="L330" s="374"/>
      <c r="M330" s="374"/>
      <c r="N330" s="374"/>
      <c r="O330" s="374"/>
      <c r="P330" s="374"/>
    </row>
    <row r="331" spans="1:16" ht="16" x14ac:dyDescent="0.2">
      <c r="A331" s="405"/>
      <c r="B331" s="402">
        <v>1690</v>
      </c>
      <c r="C331" s="406" t="s">
        <v>42</v>
      </c>
      <c r="D331" s="407" t="s">
        <v>418</v>
      </c>
      <c r="E331" s="408">
        <v>250000</v>
      </c>
      <c r="F331" s="411">
        <v>11</v>
      </c>
      <c r="G331" s="412"/>
      <c r="H331" s="408">
        <v>11</v>
      </c>
      <c r="I331" s="407"/>
      <c r="J331" s="395"/>
      <c r="K331" s="374"/>
      <c r="L331" s="374"/>
      <c r="M331" s="374"/>
      <c r="N331" s="374"/>
      <c r="O331" s="374"/>
      <c r="P331" s="374"/>
    </row>
    <row r="332" spans="1:16" ht="16" x14ac:dyDescent="0.2">
      <c r="A332" s="405"/>
      <c r="B332" s="402">
        <v>1690</v>
      </c>
      <c r="C332" s="406" t="s">
        <v>42</v>
      </c>
      <c r="D332" s="407" t="s">
        <v>414</v>
      </c>
      <c r="E332" s="408">
        <v>10000</v>
      </c>
      <c r="F332" s="411">
        <v>0.35</v>
      </c>
      <c r="G332" s="412"/>
      <c r="H332" s="408">
        <v>0.35</v>
      </c>
      <c r="I332" s="407"/>
      <c r="J332" s="395"/>
      <c r="K332" s="374"/>
      <c r="L332" s="374"/>
      <c r="M332" s="374"/>
      <c r="N332" s="374"/>
      <c r="O332" s="374"/>
      <c r="P332" s="374"/>
    </row>
    <row r="333" spans="1:16" ht="16" x14ac:dyDescent="0.2">
      <c r="A333" s="405"/>
      <c r="B333" s="390"/>
      <c r="C333" s="407"/>
      <c r="D333" s="407"/>
      <c r="E333" s="407"/>
      <c r="F333" s="413"/>
      <c r="G333" s="412"/>
      <c r="H333" s="407"/>
      <c r="I333" s="407"/>
      <c r="J333" s="395"/>
      <c r="K333" s="374"/>
      <c r="L333" s="374"/>
      <c r="M333" s="374"/>
      <c r="N333" s="374"/>
      <c r="O333" s="374"/>
      <c r="P333" s="374"/>
    </row>
    <row r="334" spans="1:16" ht="16" x14ac:dyDescent="0.2">
      <c r="A334" s="405"/>
      <c r="B334" s="402">
        <v>1050</v>
      </c>
      <c r="C334" s="406" t="s">
        <v>43</v>
      </c>
      <c r="D334" s="407" t="s">
        <v>411</v>
      </c>
      <c r="E334" s="408">
        <v>180000</v>
      </c>
      <c r="F334" s="408">
        <v>239.36</v>
      </c>
      <c r="G334" s="408">
        <v>14.08</v>
      </c>
      <c r="H334" s="408">
        <v>253.44</v>
      </c>
      <c r="I334" s="408">
        <v>278.79000000000002</v>
      </c>
      <c r="J334" s="395"/>
      <c r="K334" s="374"/>
      <c r="L334" s="374"/>
      <c r="M334" s="374"/>
      <c r="N334" s="374"/>
      <c r="O334" s="374"/>
      <c r="P334" s="374"/>
    </row>
    <row r="335" spans="1:16" ht="16" x14ac:dyDescent="0.2">
      <c r="A335" s="446"/>
      <c r="B335" s="402">
        <v>1050</v>
      </c>
      <c r="C335" s="406" t="s">
        <v>43</v>
      </c>
      <c r="D335" s="447" t="s">
        <v>417</v>
      </c>
      <c r="E335" s="448">
        <v>5000</v>
      </c>
      <c r="F335" s="448">
        <v>17.61</v>
      </c>
      <c r="G335" s="447"/>
      <c r="H335" s="448">
        <v>17.61</v>
      </c>
      <c r="I335" s="447"/>
      <c r="J335" s="416" t="s">
        <v>822</v>
      </c>
      <c r="K335" s="510"/>
      <c r="L335" s="510"/>
      <c r="M335" s="510"/>
      <c r="N335" s="510"/>
      <c r="O335" s="510"/>
      <c r="P335" s="510"/>
    </row>
    <row r="336" spans="1:16" ht="16" x14ac:dyDescent="0.2">
      <c r="A336" s="405"/>
      <c r="B336" s="402">
        <v>1050</v>
      </c>
      <c r="C336" s="406" t="s">
        <v>43</v>
      </c>
      <c r="D336" s="407" t="s">
        <v>413</v>
      </c>
      <c r="E336" s="408">
        <v>180000</v>
      </c>
      <c r="F336" s="411">
        <v>7.52</v>
      </c>
      <c r="G336" s="412"/>
      <c r="H336" s="408">
        <v>7.52</v>
      </c>
      <c r="I336" s="407"/>
      <c r="J336" s="395"/>
      <c r="K336" s="374"/>
      <c r="L336" s="374"/>
      <c r="M336" s="374"/>
      <c r="N336" s="374"/>
      <c r="O336" s="374"/>
      <c r="P336" s="374"/>
    </row>
    <row r="337" spans="1:16" ht="16" x14ac:dyDescent="0.2">
      <c r="A337" s="446">
        <v>5000</v>
      </c>
      <c r="B337" s="402">
        <v>1050</v>
      </c>
      <c r="C337" s="406" t="s">
        <v>43</v>
      </c>
      <c r="D337" s="447" t="s">
        <v>418</v>
      </c>
      <c r="E337" s="448">
        <v>5000</v>
      </c>
      <c r="F337" s="448">
        <v>0.22</v>
      </c>
      <c r="G337" s="447"/>
      <c r="H337" s="448">
        <v>0.22</v>
      </c>
      <c r="I337" s="447"/>
      <c r="J337" s="416" t="s">
        <v>823</v>
      </c>
      <c r="K337" s="510"/>
      <c r="L337" s="510"/>
      <c r="M337" s="510"/>
      <c r="N337" s="510"/>
      <c r="O337" s="510"/>
      <c r="P337" s="510"/>
    </row>
    <row r="338" spans="1:16" ht="16" x14ac:dyDescent="0.2">
      <c r="A338" s="405"/>
      <c r="B338" s="390"/>
      <c r="C338" s="407"/>
      <c r="D338" s="407"/>
      <c r="E338" s="407"/>
      <c r="F338" s="413"/>
      <c r="G338" s="412"/>
      <c r="H338" s="407"/>
      <c r="I338" s="407"/>
      <c r="J338" s="395"/>
      <c r="K338" s="374"/>
      <c r="L338" s="374"/>
      <c r="M338" s="374"/>
      <c r="N338" s="374"/>
      <c r="O338" s="374"/>
      <c r="P338" s="374"/>
    </row>
    <row r="339" spans="1:16" ht="16" x14ac:dyDescent="0.2">
      <c r="A339" s="405"/>
      <c r="B339" s="402">
        <v>2094</v>
      </c>
      <c r="C339" s="406" t="s">
        <v>340</v>
      </c>
      <c r="D339" s="407" t="s">
        <v>411</v>
      </c>
      <c r="E339" s="408">
        <v>20000</v>
      </c>
      <c r="F339" s="411">
        <v>1.26</v>
      </c>
      <c r="G339" s="417">
        <v>1.26</v>
      </c>
      <c r="H339" s="408">
        <v>2.52</v>
      </c>
      <c r="I339" s="408">
        <v>2.94</v>
      </c>
      <c r="J339" s="395"/>
      <c r="K339" s="374"/>
      <c r="L339" s="374"/>
      <c r="M339" s="374"/>
      <c r="N339" s="374"/>
      <c r="O339" s="374"/>
      <c r="P339" s="374"/>
    </row>
    <row r="340" spans="1:16" ht="16" x14ac:dyDescent="0.2">
      <c r="A340" s="405"/>
      <c r="B340" s="402">
        <v>2094</v>
      </c>
      <c r="C340" s="406" t="s">
        <v>340</v>
      </c>
      <c r="D340" s="407" t="s">
        <v>413</v>
      </c>
      <c r="E340" s="408">
        <v>10000</v>
      </c>
      <c r="F340" s="411">
        <v>0.42</v>
      </c>
      <c r="G340" s="412"/>
      <c r="H340" s="408">
        <v>0.42</v>
      </c>
      <c r="I340" s="407"/>
      <c r="J340" s="395"/>
      <c r="K340" s="374"/>
      <c r="L340" s="374"/>
      <c r="M340" s="374"/>
      <c r="N340" s="374"/>
      <c r="O340" s="374"/>
      <c r="P340" s="374"/>
    </row>
    <row r="341" spans="1:16" ht="16" x14ac:dyDescent="0.2">
      <c r="A341" s="405"/>
      <c r="B341" s="390"/>
      <c r="C341" s="407"/>
      <c r="D341" s="407"/>
      <c r="E341" s="407"/>
      <c r="F341" s="413"/>
      <c r="G341" s="412"/>
      <c r="H341" s="407"/>
      <c r="I341" s="407"/>
      <c r="J341" s="395"/>
      <c r="K341" s="374"/>
      <c r="L341" s="374"/>
      <c r="M341" s="374"/>
      <c r="N341" s="374"/>
      <c r="O341" s="374"/>
      <c r="P341" s="374"/>
    </row>
    <row r="342" spans="1:16" ht="16" x14ac:dyDescent="0.2">
      <c r="A342" s="405"/>
      <c r="B342" s="402">
        <v>1686</v>
      </c>
      <c r="C342" s="406" t="s">
        <v>44</v>
      </c>
      <c r="D342" s="407" t="s">
        <v>411</v>
      </c>
      <c r="E342" s="408">
        <v>10000</v>
      </c>
      <c r="F342" s="407" t="s">
        <v>855</v>
      </c>
      <c r="G342" s="408">
        <v>14.08</v>
      </c>
      <c r="H342" s="408">
        <v>14.08</v>
      </c>
      <c r="I342" s="408">
        <v>14.5</v>
      </c>
      <c r="J342" s="395"/>
      <c r="K342" s="374"/>
      <c r="L342" s="374"/>
      <c r="M342" s="374"/>
      <c r="N342" s="374"/>
      <c r="O342" s="374"/>
      <c r="P342" s="374"/>
    </row>
    <row r="343" spans="1:16" ht="16" x14ac:dyDescent="0.2">
      <c r="A343" s="405"/>
      <c r="B343" s="402">
        <v>1686</v>
      </c>
      <c r="C343" s="406" t="s">
        <v>44</v>
      </c>
      <c r="D343" s="407" t="s">
        <v>413</v>
      </c>
      <c r="E343" s="408">
        <v>10000</v>
      </c>
      <c r="F343" s="411">
        <v>0.42</v>
      </c>
      <c r="G343" s="412"/>
      <c r="H343" s="408">
        <v>0.42</v>
      </c>
      <c r="I343" s="407"/>
      <c r="J343" s="395"/>
      <c r="K343" s="374"/>
      <c r="L343" s="374"/>
      <c r="M343" s="374"/>
      <c r="N343" s="374"/>
      <c r="O343" s="374"/>
      <c r="P343" s="374"/>
    </row>
    <row r="344" spans="1:16" ht="16" x14ac:dyDescent="0.2">
      <c r="A344" s="405"/>
      <c r="B344" s="390"/>
      <c r="C344" s="407"/>
      <c r="D344" s="407"/>
      <c r="E344" s="407"/>
      <c r="F344" s="413"/>
      <c r="G344" s="412"/>
      <c r="H344" s="407"/>
      <c r="I344" s="407"/>
      <c r="J344" s="395"/>
      <c r="K344" s="374"/>
      <c r="L344" s="374"/>
      <c r="M344" s="374"/>
      <c r="N344" s="374"/>
      <c r="O344" s="374"/>
      <c r="P344" s="374"/>
    </row>
    <row r="345" spans="1:16" ht="16" x14ac:dyDescent="0.2">
      <c r="A345" s="405"/>
      <c r="B345" s="402">
        <v>1964</v>
      </c>
      <c r="C345" s="406" t="s">
        <v>96</v>
      </c>
      <c r="D345" s="407" t="s">
        <v>411</v>
      </c>
      <c r="E345" s="408">
        <v>30000</v>
      </c>
      <c r="F345" s="408">
        <v>4.0199999999999996</v>
      </c>
      <c r="G345" s="408">
        <v>2.0099999999999998</v>
      </c>
      <c r="H345" s="408">
        <v>6.03</v>
      </c>
      <c r="I345" s="408">
        <v>6.45</v>
      </c>
      <c r="J345" s="395"/>
      <c r="K345" s="374"/>
      <c r="L345" s="374"/>
      <c r="M345" s="374"/>
      <c r="N345" s="374"/>
      <c r="O345" s="374"/>
      <c r="P345" s="374"/>
    </row>
    <row r="346" spans="1:16" ht="16" x14ac:dyDescent="0.2">
      <c r="A346" s="405"/>
      <c r="B346" s="402">
        <v>1964</v>
      </c>
      <c r="C346" s="406" t="s">
        <v>96</v>
      </c>
      <c r="D346" s="407" t="s">
        <v>413</v>
      </c>
      <c r="E346" s="408">
        <v>10000</v>
      </c>
      <c r="F346" s="411">
        <v>0.42</v>
      </c>
      <c r="G346" s="412"/>
      <c r="H346" s="408">
        <v>0.42</v>
      </c>
      <c r="I346" s="407"/>
      <c r="J346" s="395"/>
      <c r="K346" s="374"/>
      <c r="L346" s="374"/>
      <c r="M346" s="374"/>
      <c r="N346" s="374"/>
      <c r="O346" s="374"/>
      <c r="P346" s="374"/>
    </row>
    <row r="347" spans="1:16" ht="16" x14ac:dyDescent="0.2">
      <c r="A347" s="405"/>
      <c r="B347" s="390"/>
      <c r="C347" s="407"/>
      <c r="D347" s="407"/>
      <c r="E347" s="407"/>
      <c r="F347" s="413"/>
      <c r="G347" s="412"/>
      <c r="H347" s="407"/>
      <c r="I347" s="407"/>
      <c r="J347" s="395"/>
      <c r="K347" s="374"/>
      <c r="L347" s="374"/>
      <c r="M347" s="374"/>
      <c r="N347" s="374"/>
      <c r="O347" s="374"/>
      <c r="P347" s="374"/>
    </row>
    <row r="348" spans="1:16" ht="16" x14ac:dyDescent="0.2">
      <c r="A348" s="405"/>
      <c r="B348" s="390">
        <v>1981</v>
      </c>
      <c r="C348" s="407" t="s">
        <v>496</v>
      </c>
      <c r="D348" s="407" t="s">
        <v>411</v>
      </c>
      <c r="E348" s="408">
        <v>10000</v>
      </c>
      <c r="F348" s="413" t="s">
        <v>855</v>
      </c>
      <c r="G348" s="417">
        <v>0.91</v>
      </c>
      <c r="H348" s="408">
        <v>0.91</v>
      </c>
      <c r="I348" s="408">
        <v>0.91</v>
      </c>
      <c r="J348" s="395"/>
      <c r="K348" s="374"/>
      <c r="L348" s="374"/>
      <c r="M348" s="374"/>
      <c r="N348" s="374"/>
      <c r="O348" s="374"/>
      <c r="P348" s="374"/>
    </row>
    <row r="349" spans="1:16" ht="16" x14ac:dyDescent="0.2">
      <c r="A349" s="405"/>
      <c r="B349" s="390"/>
      <c r="C349" s="407"/>
      <c r="D349" s="407"/>
      <c r="E349" s="407"/>
      <c r="F349" s="413"/>
      <c r="G349" s="412"/>
      <c r="H349" s="407"/>
      <c r="I349" s="407"/>
      <c r="J349" s="395"/>
      <c r="K349" s="374"/>
      <c r="L349" s="374"/>
      <c r="M349" s="374"/>
      <c r="N349" s="374"/>
      <c r="O349" s="374"/>
      <c r="P349" s="374"/>
    </row>
    <row r="350" spans="1:16" ht="16" x14ac:dyDescent="0.2">
      <c r="A350" s="405"/>
      <c r="B350" s="402">
        <v>2022</v>
      </c>
      <c r="C350" s="406" t="s">
        <v>137</v>
      </c>
      <c r="D350" s="407" t="s">
        <v>411</v>
      </c>
      <c r="E350" s="408">
        <v>100000</v>
      </c>
      <c r="F350" s="411">
        <v>5.94</v>
      </c>
      <c r="G350" s="417">
        <v>0.66</v>
      </c>
      <c r="H350" s="408">
        <v>6.6</v>
      </c>
      <c r="I350" s="408">
        <v>10.78</v>
      </c>
      <c r="J350" s="395"/>
      <c r="K350" s="374"/>
      <c r="L350" s="374"/>
      <c r="M350" s="374"/>
      <c r="N350" s="374"/>
      <c r="O350" s="374"/>
      <c r="P350" s="374"/>
    </row>
    <row r="351" spans="1:16" ht="16" x14ac:dyDescent="0.2">
      <c r="A351" s="405"/>
      <c r="B351" s="402">
        <v>2022</v>
      </c>
      <c r="C351" s="406" t="s">
        <v>137</v>
      </c>
      <c r="D351" s="407" t="s">
        <v>413</v>
      </c>
      <c r="E351" s="408">
        <v>100000</v>
      </c>
      <c r="F351" s="411">
        <v>4.18</v>
      </c>
      <c r="G351" s="412"/>
      <c r="H351" s="408">
        <v>4.18</v>
      </c>
      <c r="I351" s="407"/>
      <c r="J351" s="395"/>
      <c r="K351" s="374"/>
      <c r="L351" s="374"/>
      <c r="M351" s="374"/>
      <c r="N351" s="374"/>
      <c r="O351" s="374"/>
      <c r="P351" s="374"/>
    </row>
    <row r="352" spans="1:16" ht="16" x14ac:dyDescent="0.2">
      <c r="A352" s="405"/>
      <c r="B352" s="390"/>
      <c r="C352" s="407"/>
      <c r="D352" s="407"/>
      <c r="E352" s="407"/>
      <c r="F352" s="413"/>
      <c r="G352" s="412"/>
      <c r="H352" s="407"/>
      <c r="I352" s="407"/>
      <c r="J352" s="395"/>
      <c r="K352" s="374"/>
      <c r="L352" s="374"/>
      <c r="M352" s="374"/>
      <c r="N352" s="374"/>
      <c r="O352" s="374"/>
      <c r="P352" s="374"/>
    </row>
    <row r="353" spans="1:16" ht="16" x14ac:dyDescent="0.2">
      <c r="A353" s="405"/>
      <c r="B353" s="390">
        <v>1662</v>
      </c>
      <c r="C353" s="407" t="s">
        <v>45</v>
      </c>
      <c r="D353" s="407" t="s">
        <v>411</v>
      </c>
      <c r="E353" s="408">
        <v>10000</v>
      </c>
      <c r="F353" s="413" t="s">
        <v>855</v>
      </c>
      <c r="G353" s="417">
        <v>2.0099999999999998</v>
      </c>
      <c r="H353" s="408">
        <v>2.0099999999999998</v>
      </c>
      <c r="I353" s="408">
        <v>2.0099999999999998</v>
      </c>
      <c r="J353" s="422"/>
      <c r="K353" s="374"/>
      <c r="L353" s="374"/>
      <c r="M353" s="374"/>
      <c r="N353" s="374"/>
      <c r="O353" s="374"/>
      <c r="P353" s="374"/>
    </row>
    <row r="354" spans="1:16" ht="16" x14ac:dyDescent="0.2">
      <c r="A354" s="405"/>
      <c r="B354" s="390"/>
      <c r="C354" s="407"/>
      <c r="D354" s="407"/>
      <c r="E354" s="407"/>
      <c r="F354" s="413"/>
      <c r="G354" s="412"/>
      <c r="H354" s="407"/>
      <c r="I354" s="407"/>
      <c r="J354" s="395"/>
      <c r="K354" s="374"/>
      <c r="L354" s="374"/>
      <c r="M354" s="374"/>
      <c r="N354" s="374"/>
      <c r="O354" s="374"/>
      <c r="P354" s="374"/>
    </row>
    <row r="355" spans="1:16" ht="16" x14ac:dyDescent="0.2">
      <c r="A355" s="405"/>
      <c r="B355" s="402">
        <v>1630</v>
      </c>
      <c r="C355" s="406" t="s">
        <v>230</v>
      </c>
      <c r="D355" s="407" t="s">
        <v>411</v>
      </c>
      <c r="E355" s="408">
        <v>100000</v>
      </c>
      <c r="F355" s="411">
        <v>27.72</v>
      </c>
      <c r="G355" s="417">
        <v>3.08</v>
      </c>
      <c r="H355" s="408">
        <v>30.8</v>
      </c>
      <c r="I355" s="408">
        <v>82.02</v>
      </c>
      <c r="J355" s="395"/>
      <c r="K355" s="374"/>
      <c r="L355" s="374"/>
      <c r="M355" s="374"/>
      <c r="N355" s="374"/>
      <c r="O355" s="374"/>
      <c r="P355" s="374"/>
    </row>
    <row r="356" spans="1:16" ht="16" x14ac:dyDescent="0.2">
      <c r="A356" s="405"/>
      <c r="B356" s="402">
        <v>1630</v>
      </c>
      <c r="C356" s="406" t="s">
        <v>230</v>
      </c>
      <c r="D356" s="407" t="s">
        <v>417</v>
      </c>
      <c r="E356" s="408">
        <v>50000</v>
      </c>
      <c r="F356" s="409">
        <v>33.85</v>
      </c>
      <c r="G356" s="412"/>
      <c r="H356" s="408">
        <v>33.85</v>
      </c>
      <c r="I356" s="407"/>
      <c r="J356" s="395"/>
      <c r="K356" s="374"/>
      <c r="L356" s="374"/>
      <c r="M356" s="374"/>
      <c r="N356" s="374"/>
      <c r="O356" s="374"/>
      <c r="P356" s="374"/>
    </row>
    <row r="357" spans="1:16" ht="16" x14ac:dyDescent="0.2">
      <c r="A357" s="405"/>
      <c r="B357" s="402">
        <v>1630</v>
      </c>
      <c r="C357" s="406" t="s">
        <v>230</v>
      </c>
      <c r="D357" s="407" t="s">
        <v>412</v>
      </c>
      <c r="E357" s="408">
        <v>10000</v>
      </c>
      <c r="F357" s="411">
        <v>3.42</v>
      </c>
      <c r="G357" s="412"/>
      <c r="H357" s="408">
        <v>3.42</v>
      </c>
      <c r="I357" s="407"/>
      <c r="J357" s="395"/>
      <c r="K357" s="374"/>
      <c r="L357" s="374"/>
      <c r="M357" s="374"/>
      <c r="N357" s="374"/>
      <c r="O357" s="374"/>
      <c r="P357" s="374"/>
    </row>
    <row r="358" spans="1:16" ht="16" x14ac:dyDescent="0.2">
      <c r="A358" s="405"/>
      <c r="B358" s="402">
        <v>1630</v>
      </c>
      <c r="C358" s="406" t="s">
        <v>230</v>
      </c>
      <c r="D358" s="407" t="s">
        <v>413</v>
      </c>
      <c r="E358" s="408">
        <v>220000</v>
      </c>
      <c r="F358" s="411">
        <v>9.1999999999999993</v>
      </c>
      <c r="G358" s="412"/>
      <c r="H358" s="408">
        <v>9.1999999999999993</v>
      </c>
      <c r="I358" s="407"/>
      <c r="J358" s="395"/>
      <c r="K358" s="374"/>
      <c r="L358" s="374"/>
      <c r="M358" s="374"/>
      <c r="N358" s="374"/>
      <c r="O358" s="374"/>
      <c r="P358" s="374"/>
    </row>
    <row r="359" spans="1:16" ht="16" x14ac:dyDescent="0.2">
      <c r="A359" s="405"/>
      <c r="B359" s="402">
        <v>1630</v>
      </c>
      <c r="C359" s="406" t="s">
        <v>230</v>
      </c>
      <c r="D359" s="407" t="s">
        <v>418</v>
      </c>
      <c r="E359" s="408">
        <v>100000</v>
      </c>
      <c r="F359" s="408">
        <v>4.4000000000000004</v>
      </c>
      <c r="G359" s="407"/>
      <c r="H359" s="408">
        <v>4.4000000000000004</v>
      </c>
      <c r="I359" s="407"/>
      <c r="J359" s="395"/>
      <c r="K359" s="374"/>
      <c r="L359" s="374"/>
      <c r="M359" s="374"/>
      <c r="N359" s="374"/>
      <c r="O359" s="374"/>
      <c r="P359" s="374"/>
    </row>
    <row r="360" spans="1:16" ht="16" x14ac:dyDescent="0.2">
      <c r="A360" s="405"/>
      <c r="B360" s="402">
        <v>1630</v>
      </c>
      <c r="C360" s="406" t="s">
        <v>230</v>
      </c>
      <c r="D360" s="407" t="s">
        <v>414</v>
      </c>
      <c r="E360" s="408">
        <v>10000</v>
      </c>
      <c r="F360" s="411">
        <v>0.35</v>
      </c>
      <c r="G360" s="412"/>
      <c r="H360" s="408">
        <v>0.35</v>
      </c>
      <c r="I360" s="407"/>
      <c r="J360" s="395"/>
      <c r="K360" s="374"/>
      <c r="L360" s="374"/>
      <c r="M360" s="374"/>
      <c r="N360" s="374"/>
      <c r="O360" s="374"/>
      <c r="P360" s="374"/>
    </row>
    <row r="361" spans="1:16" ht="16" x14ac:dyDescent="0.2">
      <c r="A361" s="405"/>
      <c r="B361" s="390"/>
      <c r="C361" s="407"/>
      <c r="D361" s="407"/>
      <c r="E361" s="407"/>
      <c r="F361" s="413"/>
      <c r="G361" s="412"/>
      <c r="H361" s="407"/>
      <c r="I361" s="407"/>
      <c r="J361" s="395"/>
      <c r="K361" s="374"/>
      <c r="L361" s="374"/>
      <c r="M361" s="374"/>
      <c r="N361" s="374"/>
      <c r="O361" s="374"/>
      <c r="P361" s="374"/>
    </row>
    <row r="362" spans="1:16" ht="16" x14ac:dyDescent="0.2">
      <c r="A362" s="405"/>
      <c r="B362" s="402">
        <v>1714</v>
      </c>
      <c r="C362" s="406" t="s">
        <v>334</v>
      </c>
      <c r="D362" s="407" t="s">
        <v>411</v>
      </c>
      <c r="E362" s="408">
        <v>50000</v>
      </c>
      <c r="F362" s="408">
        <v>12.32</v>
      </c>
      <c r="G362" s="408">
        <v>3.08</v>
      </c>
      <c r="H362" s="408">
        <v>15.4</v>
      </c>
      <c r="I362" s="408">
        <v>63.02</v>
      </c>
      <c r="J362" s="395"/>
      <c r="K362" s="374"/>
      <c r="L362" s="374"/>
      <c r="M362" s="374"/>
      <c r="N362" s="374"/>
      <c r="O362" s="374"/>
      <c r="P362" s="374"/>
    </row>
    <row r="363" spans="1:16" ht="16" x14ac:dyDescent="0.2">
      <c r="A363" s="405"/>
      <c r="B363" s="402">
        <v>1714</v>
      </c>
      <c r="C363" s="406" t="s">
        <v>334</v>
      </c>
      <c r="D363" s="407" t="s">
        <v>417</v>
      </c>
      <c r="E363" s="408">
        <v>50000</v>
      </c>
      <c r="F363" s="408">
        <v>14.15</v>
      </c>
      <c r="G363" s="407"/>
      <c r="H363" s="408">
        <v>14.15</v>
      </c>
      <c r="I363" s="407"/>
      <c r="J363" s="395"/>
      <c r="K363" s="374"/>
      <c r="L363" s="374"/>
      <c r="M363" s="374"/>
      <c r="N363" s="374"/>
      <c r="O363" s="374"/>
      <c r="P363" s="374"/>
    </row>
    <row r="364" spans="1:16" ht="16" x14ac:dyDescent="0.2">
      <c r="A364" s="405"/>
      <c r="B364" s="402">
        <v>1714</v>
      </c>
      <c r="C364" s="406" t="s">
        <v>334</v>
      </c>
      <c r="D364" s="407" t="s">
        <v>412</v>
      </c>
      <c r="E364" s="408">
        <v>10000</v>
      </c>
      <c r="F364" s="411">
        <v>3.42</v>
      </c>
      <c r="G364" s="412"/>
      <c r="H364" s="408">
        <v>3.42</v>
      </c>
      <c r="I364" s="407"/>
      <c r="J364" s="395"/>
      <c r="K364" s="374"/>
      <c r="L364" s="374"/>
      <c r="M364" s="374"/>
      <c r="N364" s="374"/>
      <c r="O364" s="374"/>
      <c r="P364" s="374"/>
    </row>
    <row r="365" spans="1:16" ht="16" x14ac:dyDescent="0.2">
      <c r="A365" s="405"/>
      <c r="B365" s="402">
        <v>1714</v>
      </c>
      <c r="C365" s="406" t="s">
        <v>334</v>
      </c>
      <c r="D365" s="407" t="s">
        <v>413</v>
      </c>
      <c r="E365" s="408">
        <v>500000</v>
      </c>
      <c r="F365" s="411">
        <v>20.9</v>
      </c>
      <c r="G365" s="412"/>
      <c r="H365" s="408">
        <v>20.9</v>
      </c>
      <c r="I365" s="407"/>
      <c r="J365" s="395"/>
      <c r="K365" s="374"/>
      <c r="L365" s="374"/>
      <c r="M365" s="374"/>
      <c r="N365" s="374"/>
      <c r="O365" s="374"/>
      <c r="P365" s="374"/>
    </row>
    <row r="366" spans="1:16" ht="16" x14ac:dyDescent="0.2">
      <c r="A366" s="405"/>
      <c r="B366" s="402">
        <v>1714</v>
      </c>
      <c r="C366" s="406" t="s">
        <v>334</v>
      </c>
      <c r="D366" s="407" t="s">
        <v>418</v>
      </c>
      <c r="E366" s="408">
        <v>200000</v>
      </c>
      <c r="F366" s="411">
        <v>8.8000000000000007</v>
      </c>
      <c r="G366" s="412"/>
      <c r="H366" s="408">
        <v>8.8000000000000007</v>
      </c>
      <c r="I366" s="407"/>
      <c r="J366" s="395"/>
      <c r="K366" s="374"/>
      <c r="L366" s="374"/>
      <c r="M366" s="374"/>
      <c r="N366" s="374"/>
      <c r="O366" s="374"/>
      <c r="P366" s="374"/>
    </row>
    <row r="367" spans="1:16" ht="16" x14ac:dyDescent="0.2">
      <c r="A367" s="405"/>
      <c r="B367" s="402">
        <v>1714</v>
      </c>
      <c r="C367" s="406" t="s">
        <v>334</v>
      </c>
      <c r="D367" s="407" t="s">
        <v>414</v>
      </c>
      <c r="E367" s="408">
        <v>10000</v>
      </c>
      <c r="F367" s="411">
        <v>0.35</v>
      </c>
      <c r="G367" s="412"/>
      <c r="H367" s="408">
        <v>0.35</v>
      </c>
      <c r="I367" s="407"/>
      <c r="J367" s="395"/>
      <c r="K367" s="374"/>
      <c r="L367" s="374"/>
      <c r="M367" s="374"/>
      <c r="N367" s="374"/>
      <c r="O367" s="374"/>
      <c r="P367" s="374"/>
    </row>
    <row r="368" spans="1:16" ht="16" x14ac:dyDescent="0.2">
      <c r="A368" s="405"/>
      <c r="B368" s="390"/>
      <c r="C368" s="407"/>
      <c r="D368" s="407"/>
      <c r="E368" s="407"/>
      <c r="F368" s="413"/>
      <c r="G368" s="412"/>
      <c r="H368" s="407"/>
      <c r="I368" s="407"/>
      <c r="J368" s="395"/>
      <c r="K368" s="374"/>
      <c r="L368" s="374"/>
      <c r="M368" s="374"/>
      <c r="N368" s="374"/>
      <c r="O368" s="374"/>
      <c r="P368" s="374"/>
    </row>
    <row r="369" spans="1:16" ht="16" x14ac:dyDescent="0.2">
      <c r="A369" s="405"/>
      <c r="B369" s="402">
        <v>2024</v>
      </c>
      <c r="C369" s="406" t="s">
        <v>182</v>
      </c>
      <c r="D369" s="407" t="s">
        <v>411</v>
      </c>
      <c r="E369" s="408">
        <v>10000</v>
      </c>
      <c r="F369" s="449" t="s">
        <v>855</v>
      </c>
      <c r="G369" s="417">
        <v>0.91</v>
      </c>
      <c r="H369" s="408">
        <v>0.91</v>
      </c>
      <c r="I369" s="408">
        <v>1.82</v>
      </c>
      <c r="J369" s="395"/>
      <c r="K369" s="374"/>
      <c r="L369" s="374"/>
      <c r="M369" s="374"/>
      <c r="N369" s="374"/>
      <c r="O369" s="374"/>
      <c r="P369" s="374"/>
    </row>
    <row r="370" spans="1:16" ht="16" x14ac:dyDescent="0.2">
      <c r="A370" s="405"/>
      <c r="B370" s="402">
        <v>2024</v>
      </c>
      <c r="C370" s="406" t="s">
        <v>182</v>
      </c>
      <c r="D370" s="407" t="s">
        <v>417</v>
      </c>
      <c r="E370" s="408">
        <v>5000</v>
      </c>
      <c r="F370" s="409">
        <v>0.91</v>
      </c>
      <c r="G370" s="450"/>
      <c r="H370" s="408">
        <v>0.91</v>
      </c>
      <c r="I370" s="407"/>
      <c r="J370" s="395"/>
      <c r="K370" s="374"/>
      <c r="L370" s="374"/>
      <c r="M370" s="374"/>
      <c r="N370" s="374"/>
      <c r="O370" s="374"/>
      <c r="P370" s="374"/>
    </row>
    <row r="371" spans="1:16" ht="16" x14ac:dyDescent="0.2">
      <c r="A371" s="405"/>
      <c r="B371" s="390"/>
      <c r="C371" s="374"/>
      <c r="D371" s="414"/>
      <c r="E371" s="407"/>
      <c r="F371" s="413"/>
      <c r="G371" s="412"/>
      <c r="H371" s="407"/>
      <c r="I371" s="407"/>
      <c r="J371" s="395"/>
      <c r="K371" s="374"/>
      <c r="L371" s="374"/>
      <c r="M371" s="374"/>
      <c r="N371" s="374"/>
      <c r="O371" s="374"/>
      <c r="P371" s="374"/>
    </row>
    <row r="372" spans="1:16" ht="16" x14ac:dyDescent="0.2">
      <c r="A372" s="405"/>
      <c r="B372" s="402">
        <v>1955</v>
      </c>
      <c r="C372" s="406" t="s">
        <v>366</v>
      </c>
      <c r="D372" s="407" t="s">
        <v>411</v>
      </c>
      <c r="E372" s="408">
        <v>10000</v>
      </c>
      <c r="F372" s="413" t="s">
        <v>855</v>
      </c>
      <c r="G372" s="417">
        <v>3.08</v>
      </c>
      <c r="H372" s="408">
        <v>3.08</v>
      </c>
      <c r="I372" s="408">
        <v>19.84</v>
      </c>
      <c r="J372" s="395"/>
      <c r="K372" s="374"/>
      <c r="L372" s="374"/>
      <c r="M372" s="374"/>
      <c r="N372" s="374"/>
      <c r="O372" s="374"/>
      <c r="P372" s="374"/>
    </row>
    <row r="373" spans="1:16" ht="16" x14ac:dyDescent="0.2">
      <c r="A373" s="405"/>
      <c r="B373" s="402">
        <v>1955</v>
      </c>
      <c r="C373" s="406" t="s">
        <v>366</v>
      </c>
      <c r="D373" s="407" t="s">
        <v>417</v>
      </c>
      <c r="E373" s="408">
        <v>10000</v>
      </c>
      <c r="F373" s="411">
        <v>4.41</v>
      </c>
      <c r="G373" s="412"/>
      <c r="H373" s="408">
        <v>4.41</v>
      </c>
      <c r="I373" s="407"/>
      <c r="J373" s="422"/>
      <c r="K373" s="374"/>
      <c r="L373" s="374"/>
      <c r="M373" s="374"/>
      <c r="N373" s="374"/>
      <c r="O373" s="374"/>
      <c r="P373" s="374"/>
    </row>
    <row r="374" spans="1:16" ht="16" x14ac:dyDescent="0.2">
      <c r="A374" s="405"/>
      <c r="B374" s="402">
        <v>1955</v>
      </c>
      <c r="C374" s="406" t="s">
        <v>366</v>
      </c>
      <c r="D374" s="407" t="s">
        <v>412</v>
      </c>
      <c r="E374" s="408">
        <v>10000</v>
      </c>
      <c r="F374" s="411">
        <v>3.42</v>
      </c>
      <c r="G374" s="412"/>
      <c r="H374" s="408">
        <v>3.42</v>
      </c>
      <c r="I374" s="407"/>
      <c r="J374" s="395"/>
      <c r="K374" s="374"/>
      <c r="L374" s="374"/>
      <c r="M374" s="374"/>
      <c r="N374" s="374"/>
      <c r="O374" s="374"/>
      <c r="P374" s="374"/>
    </row>
    <row r="375" spans="1:16" ht="16" x14ac:dyDescent="0.2">
      <c r="A375" s="405"/>
      <c r="B375" s="402">
        <v>1955</v>
      </c>
      <c r="C375" s="406" t="s">
        <v>366</v>
      </c>
      <c r="D375" s="407" t="s">
        <v>413</v>
      </c>
      <c r="E375" s="408">
        <v>100000</v>
      </c>
      <c r="F375" s="411">
        <v>4.18</v>
      </c>
      <c r="G375" s="412"/>
      <c r="H375" s="408">
        <v>4.18</v>
      </c>
      <c r="I375" s="407"/>
      <c r="J375" s="395"/>
      <c r="K375" s="374"/>
      <c r="L375" s="374"/>
      <c r="M375" s="374"/>
      <c r="N375" s="374"/>
      <c r="O375" s="374"/>
      <c r="P375" s="374"/>
    </row>
    <row r="376" spans="1:16" ht="16" x14ac:dyDescent="0.2">
      <c r="A376" s="405"/>
      <c r="B376" s="402">
        <v>1955</v>
      </c>
      <c r="C376" s="406" t="s">
        <v>366</v>
      </c>
      <c r="D376" s="407" t="s">
        <v>418</v>
      </c>
      <c r="E376" s="408">
        <v>100000</v>
      </c>
      <c r="F376" s="411">
        <v>4.4000000000000004</v>
      </c>
      <c r="G376" s="412"/>
      <c r="H376" s="408">
        <v>4.4000000000000004</v>
      </c>
      <c r="I376" s="407"/>
      <c r="J376" s="395"/>
      <c r="K376" s="374"/>
      <c r="L376" s="374"/>
      <c r="M376" s="374"/>
      <c r="N376" s="374"/>
      <c r="O376" s="374"/>
      <c r="P376" s="374"/>
    </row>
    <row r="377" spans="1:16" ht="16" x14ac:dyDescent="0.2">
      <c r="A377" s="405"/>
      <c r="B377" s="402">
        <v>1955</v>
      </c>
      <c r="C377" s="406" t="s">
        <v>366</v>
      </c>
      <c r="D377" s="407" t="s">
        <v>414</v>
      </c>
      <c r="E377" s="408">
        <v>10000</v>
      </c>
      <c r="F377" s="411">
        <v>0.35</v>
      </c>
      <c r="G377" s="412"/>
      <c r="H377" s="408">
        <v>0.35</v>
      </c>
      <c r="I377" s="407"/>
      <c r="J377" s="395"/>
      <c r="K377" s="374"/>
      <c r="L377" s="374"/>
      <c r="M377" s="374"/>
      <c r="N377" s="374"/>
      <c r="O377" s="374"/>
      <c r="P377" s="374"/>
    </row>
    <row r="378" spans="1:16" ht="16" x14ac:dyDescent="0.2">
      <c r="A378" s="405"/>
      <c r="B378" s="390"/>
      <c r="C378" s="407"/>
      <c r="D378" s="407"/>
      <c r="E378" s="407"/>
      <c r="F378" s="413"/>
      <c r="G378" s="412"/>
      <c r="H378" s="407"/>
      <c r="I378" s="407"/>
      <c r="J378" s="395"/>
      <c r="K378" s="374"/>
      <c r="L378" s="374"/>
      <c r="M378" s="374"/>
      <c r="N378" s="374"/>
      <c r="O378" s="374"/>
      <c r="P378" s="374"/>
    </row>
    <row r="379" spans="1:16" ht="16" x14ac:dyDescent="0.2">
      <c r="A379" s="405"/>
      <c r="B379" s="402">
        <v>2071</v>
      </c>
      <c r="C379" s="406" t="s">
        <v>524</v>
      </c>
      <c r="D379" s="407" t="s">
        <v>411</v>
      </c>
      <c r="E379" s="408">
        <v>10000</v>
      </c>
      <c r="F379" s="407" t="s">
        <v>855</v>
      </c>
      <c r="G379" s="408">
        <v>0.66</v>
      </c>
      <c r="H379" s="408">
        <v>0.66</v>
      </c>
      <c r="I379" s="408">
        <v>2.87</v>
      </c>
      <c r="J379" s="395"/>
      <c r="K379" s="374"/>
      <c r="L379" s="374"/>
      <c r="M379" s="374"/>
      <c r="N379" s="374"/>
      <c r="O379" s="374"/>
      <c r="P379" s="374"/>
    </row>
    <row r="380" spans="1:16" ht="16" x14ac:dyDescent="0.2">
      <c r="A380" s="405"/>
      <c r="B380" s="402">
        <v>2071</v>
      </c>
      <c r="C380" s="406" t="s">
        <v>524</v>
      </c>
      <c r="D380" s="407" t="s">
        <v>412</v>
      </c>
      <c r="E380" s="408">
        <v>4000</v>
      </c>
      <c r="F380" s="408">
        <v>1.37</v>
      </c>
      <c r="G380" s="407"/>
      <c r="H380" s="408">
        <v>1.37</v>
      </c>
      <c r="I380" s="407"/>
      <c r="J380" s="395"/>
      <c r="K380" s="374"/>
      <c r="L380" s="374"/>
      <c r="M380" s="374"/>
      <c r="N380" s="374"/>
      <c r="O380" s="374"/>
      <c r="P380" s="374"/>
    </row>
    <row r="381" spans="1:16" ht="16" x14ac:dyDescent="0.2">
      <c r="A381" s="405"/>
      <c r="B381" s="402">
        <v>2071</v>
      </c>
      <c r="C381" s="406" t="s">
        <v>524</v>
      </c>
      <c r="D381" s="407" t="s">
        <v>413</v>
      </c>
      <c r="E381" s="408">
        <v>20000</v>
      </c>
      <c r="F381" s="408">
        <v>0.84</v>
      </c>
      <c r="G381" s="407"/>
      <c r="H381" s="408">
        <v>0.84</v>
      </c>
      <c r="I381" s="407"/>
      <c r="J381" s="395"/>
      <c r="K381" s="374"/>
      <c r="L381" s="374"/>
      <c r="M381" s="374"/>
      <c r="N381" s="374"/>
      <c r="O381" s="374"/>
      <c r="P381" s="374"/>
    </row>
    <row r="382" spans="1:16" ht="16" x14ac:dyDescent="0.2">
      <c r="A382" s="405"/>
      <c r="B382" s="390"/>
      <c r="C382" s="407"/>
      <c r="D382" s="407"/>
      <c r="E382" s="407"/>
      <c r="F382" s="407"/>
      <c r="G382" s="407"/>
      <c r="H382" s="407"/>
      <c r="I382" s="407"/>
      <c r="J382" s="395"/>
      <c r="K382" s="374"/>
      <c r="L382" s="374"/>
      <c r="M382" s="374"/>
      <c r="N382" s="374"/>
      <c r="O382" s="374"/>
      <c r="P382" s="374"/>
    </row>
    <row r="383" spans="1:16" ht="16" x14ac:dyDescent="0.2">
      <c r="A383" s="405"/>
      <c r="B383" s="402">
        <v>2043</v>
      </c>
      <c r="C383" s="406" t="s">
        <v>745</v>
      </c>
      <c r="D383" s="407" t="s">
        <v>411</v>
      </c>
      <c r="E383" s="408">
        <v>20000</v>
      </c>
      <c r="F383" s="408">
        <v>1.26</v>
      </c>
      <c r="G383" s="408">
        <v>1.26</v>
      </c>
      <c r="H383" s="408">
        <v>2.52</v>
      </c>
      <c r="I383" s="408">
        <v>13.93</v>
      </c>
      <c r="J383" s="395"/>
      <c r="K383" s="374"/>
      <c r="L383" s="374"/>
      <c r="M383" s="374"/>
      <c r="N383" s="374"/>
      <c r="O383" s="374"/>
      <c r="P383" s="374"/>
    </row>
    <row r="384" spans="1:16" ht="16" x14ac:dyDescent="0.2">
      <c r="A384" s="405"/>
      <c r="B384" s="402">
        <v>2043</v>
      </c>
      <c r="C384" s="406" t="s">
        <v>745</v>
      </c>
      <c r="D384" s="407" t="s">
        <v>417</v>
      </c>
      <c r="E384" s="408">
        <v>10000</v>
      </c>
      <c r="F384" s="408">
        <v>2.83</v>
      </c>
      <c r="G384" s="407"/>
      <c r="H384" s="408">
        <v>2.83</v>
      </c>
      <c r="I384" s="407"/>
      <c r="J384" s="395"/>
      <c r="K384" s="374"/>
      <c r="L384" s="374"/>
      <c r="M384" s="374"/>
      <c r="N384" s="374"/>
      <c r="O384" s="374"/>
      <c r="P384" s="374"/>
    </row>
    <row r="385" spans="1:16" ht="16" x14ac:dyDescent="0.2">
      <c r="A385" s="405"/>
      <c r="B385" s="402">
        <v>2043</v>
      </c>
      <c r="C385" s="406" t="s">
        <v>745</v>
      </c>
      <c r="D385" s="407" t="s">
        <v>413</v>
      </c>
      <c r="E385" s="408">
        <v>100000</v>
      </c>
      <c r="F385" s="408">
        <v>4.18</v>
      </c>
      <c r="G385" s="407"/>
      <c r="H385" s="408">
        <v>4.18</v>
      </c>
      <c r="I385" s="407"/>
      <c r="J385" s="395"/>
      <c r="K385" s="374"/>
      <c r="L385" s="374"/>
      <c r="M385" s="374"/>
      <c r="N385" s="374"/>
      <c r="O385" s="374"/>
      <c r="P385" s="374"/>
    </row>
    <row r="386" spans="1:16" ht="16" x14ac:dyDescent="0.2">
      <c r="A386" s="405"/>
      <c r="B386" s="402">
        <v>2043</v>
      </c>
      <c r="C386" s="406" t="s">
        <v>745</v>
      </c>
      <c r="D386" s="407" t="s">
        <v>418</v>
      </c>
      <c r="E386" s="408">
        <v>200000</v>
      </c>
      <c r="F386" s="408">
        <v>4.4000000000000004</v>
      </c>
      <c r="G386" s="407"/>
      <c r="H386" s="408">
        <v>4.4000000000000004</v>
      </c>
      <c r="I386" s="407"/>
      <c r="J386" s="395"/>
      <c r="K386" s="374"/>
      <c r="L386" s="374"/>
      <c r="M386" s="374"/>
      <c r="N386" s="374"/>
      <c r="O386" s="374"/>
      <c r="P386" s="374"/>
    </row>
    <row r="387" spans="1:16" ht="16" x14ac:dyDescent="0.2">
      <c r="A387" s="405"/>
      <c r="B387" s="390"/>
      <c r="C387" s="407"/>
      <c r="D387" s="407"/>
      <c r="E387" s="407"/>
      <c r="F387" s="407"/>
      <c r="G387" s="407"/>
      <c r="H387" s="407"/>
      <c r="I387" s="407"/>
      <c r="J387" s="395"/>
      <c r="K387" s="374"/>
      <c r="L387" s="374"/>
      <c r="M387" s="374"/>
      <c r="N387" s="374"/>
      <c r="O387" s="374"/>
      <c r="P387" s="374"/>
    </row>
    <row r="388" spans="1:16" ht="16" x14ac:dyDescent="0.2">
      <c r="A388" s="405"/>
      <c r="B388" s="402">
        <v>2212</v>
      </c>
      <c r="C388" s="406" t="s">
        <v>437</v>
      </c>
      <c r="D388" s="407" t="s">
        <v>411</v>
      </c>
      <c r="E388" s="408">
        <v>100000</v>
      </c>
      <c r="F388" s="411">
        <v>5.94</v>
      </c>
      <c r="G388" s="417">
        <v>0.66</v>
      </c>
      <c r="H388" s="408">
        <v>6.6</v>
      </c>
      <c r="I388" s="408">
        <v>10.78</v>
      </c>
      <c r="J388" s="395"/>
      <c r="K388" s="374"/>
      <c r="L388" s="374"/>
      <c r="M388" s="374"/>
      <c r="N388" s="374"/>
      <c r="O388" s="374"/>
      <c r="P388" s="374"/>
    </row>
    <row r="389" spans="1:16" ht="16" x14ac:dyDescent="0.2">
      <c r="A389" s="405"/>
      <c r="B389" s="402">
        <v>2212</v>
      </c>
      <c r="C389" s="406" t="s">
        <v>437</v>
      </c>
      <c r="D389" s="407" t="s">
        <v>413</v>
      </c>
      <c r="E389" s="408">
        <v>100000</v>
      </c>
      <c r="F389" s="411">
        <v>4.18</v>
      </c>
      <c r="G389" s="412"/>
      <c r="H389" s="408">
        <v>4.18</v>
      </c>
      <c r="I389" s="423"/>
      <c r="J389" s="451"/>
      <c r="K389" s="374"/>
      <c r="L389" s="374"/>
      <c r="M389" s="374"/>
      <c r="N389" s="374"/>
      <c r="O389" s="374"/>
      <c r="P389" s="374"/>
    </row>
    <row r="390" spans="1:16" ht="16" x14ac:dyDescent="0.2">
      <c r="A390" s="405"/>
      <c r="B390" s="390"/>
      <c r="C390" s="407"/>
      <c r="D390" s="407"/>
      <c r="E390" s="407"/>
      <c r="F390" s="413"/>
      <c r="G390" s="412"/>
      <c r="H390" s="407"/>
      <c r="I390" s="374"/>
      <c r="J390" s="451"/>
      <c r="K390" s="374"/>
      <c r="L390" s="374"/>
      <c r="M390" s="374"/>
      <c r="N390" s="374"/>
      <c r="O390" s="374"/>
      <c r="P390" s="374"/>
    </row>
    <row r="391" spans="1:16" ht="16" x14ac:dyDescent="0.2">
      <c r="A391" s="405"/>
      <c r="B391" s="402">
        <v>1673</v>
      </c>
      <c r="C391" s="406" t="s">
        <v>231</v>
      </c>
      <c r="D391" s="407" t="s">
        <v>411</v>
      </c>
      <c r="E391" s="408">
        <v>250000</v>
      </c>
      <c r="F391" s="411">
        <v>48.24</v>
      </c>
      <c r="G391" s="417">
        <v>2.0099999999999998</v>
      </c>
      <c r="H391" s="408">
        <v>50.25</v>
      </c>
      <c r="I391" s="452">
        <v>89.62</v>
      </c>
      <c r="J391" s="422"/>
      <c r="K391" s="374"/>
      <c r="L391" s="374"/>
      <c r="M391" s="374"/>
      <c r="N391" s="374"/>
      <c r="O391" s="374"/>
      <c r="P391" s="374"/>
    </row>
    <row r="392" spans="1:16" ht="16" x14ac:dyDescent="0.2">
      <c r="A392" s="405"/>
      <c r="B392" s="402">
        <v>1673</v>
      </c>
      <c r="C392" s="406" t="s">
        <v>231</v>
      </c>
      <c r="D392" s="407" t="s">
        <v>417</v>
      </c>
      <c r="E392" s="408">
        <v>50000</v>
      </c>
      <c r="F392" s="411">
        <v>14.15</v>
      </c>
      <c r="G392" s="412"/>
      <c r="H392" s="408">
        <v>14.15</v>
      </c>
      <c r="I392" s="407"/>
      <c r="J392" s="395"/>
      <c r="K392" s="374"/>
      <c r="L392" s="374"/>
      <c r="M392" s="374"/>
      <c r="N392" s="374"/>
      <c r="O392" s="374"/>
      <c r="P392" s="374"/>
    </row>
    <row r="393" spans="1:16" ht="16" x14ac:dyDescent="0.2">
      <c r="A393" s="405"/>
      <c r="B393" s="402">
        <v>1673</v>
      </c>
      <c r="C393" s="406" t="s">
        <v>231</v>
      </c>
      <c r="D393" s="407" t="s">
        <v>412</v>
      </c>
      <c r="E393" s="408">
        <v>10000</v>
      </c>
      <c r="F393" s="411">
        <v>3.42</v>
      </c>
      <c r="G393" s="412"/>
      <c r="H393" s="408">
        <v>3.42</v>
      </c>
      <c r="I393" s="407"/>
      <c r="J393" s="395"/>
      <c r="K393" s="374"/>
      <c r="L393" s="374"/>
      <c r="M393" s="374"/>
      <c r="N393" s="374"/>
      <c r="O393" s="374"/>
      <c r="P393" s="374"/>
    </row>
    <row r="394" spans="1:16" ht="16" x14ac:dyDescent="0.2">
      <c r="A394" s="405"/>
      <c r="B394" s="402">
        <v>1673</v>
      </c>
      <c r="C394" s="406" t="s">
        <v>231</v>
      </c>
      <c r="D394" s="407" t="s">
        <v>413</v>
      </c>
      <c r="E394" s="408">
        <v>250000</v>
      </c>
      <c r="F394" s="411">
        <v>10.45</v>
      </c>
      <c r="G394" s="412"/>
      <c r="H394" s="408">
        <v>10.45</v>
      </c>
      <c r="I394" s="407"/>
      <c r="J394" s="395"/>
      <c r="K394" s="374"/>
      <c r="L394" s="374"/>
      <c r="M394" s="374"/>
      <c r="N394" s="374"/>
      <c r="O394" s="374"/>
      <c r="P394" s="374"/>
    </row>
    <row r="395" spans="1:16" ht="16" x14ac:dyDescent="0.2">
      <c r="A395" s="405"/>
      <c r="B395" s="402">
        <v>1673</v>
      </c>
      <c r="C395" s="406" t="s">
        <v>231</v>
      </c>
      <c r="D395" s="407" t="s">
        <v>418</v>
      </c>
      <c r="E395" s="408">
        <v>250000</v>
      </c>
      <c r="F395" s="411">
        <v>11</v>
      </c>
      <c r="G395" s="412"/>
      <c r="H395" s="408">
        <v>11</v>
      </c>
      <c r="I395" s="407"/>
      <c r="J395" s="395"/>
      <c r="K395" s="374"/>
      <c r="L395" s="374"/>
      <c r="M395" s="374"/>
      <c r="N395" s="374"/>
      <c r="O395" s="374"/>
      <c r="P395" s="374"/>
    </row>
    <row r="396" spans="1:16" ht="16" x14ac:dyDescent="0.2">
      <c r="A396" s="405"/>
      <c r="B396" s="402">
        <v>1673</v>
      </c>
      <c r="C396" s="406" t="s">
        <v>231</v>
      </c>
      <c r="D396" s="407" t="s">
        <v>414</v>
      </c>
      <c r="E396" s="408">
        <v>10000</v>
      </c>
      <c r="F396" s="411">
        <v>0.35</v>
      </c>
      <c r="G396" s="412"/>
      <c r="H396" s="408">
        <v>0.35</v>
      </c>
      <c r="I396" s="407"/>
      <c r="J396" s="395"/>
      <c r="K396" s="374"/>
      <c r="L396" s="374"/>
      <c r="M396" s="374"/>
      <c r="N396" s="374"/>
      <c r="O396" s="374"/>
      <c r="P396" s="374"/>
    </row>
    <row r="397" spans="1:16" ht="16" x14ac:dyDescent="0.2">
      <c r="A397" s="405"/>
      <c r="B397" s="390"/>
      <c r="C397" s="407"/>
      <c r="D397" s="407"/>
      <c r="E397" s="407"/>
      <c r="F397" s="413"/>
      <c r="G397" s="412"/>
      <c r="H397" s="407"/>
      <c r="I397" s="407"/>
      <c r="J397" s="395"/>
      <c r="K397" s="374"/>
      <c r="L397" s="374"/>
      <c r="M397" s="374"/>
      <c r="N397" s="374"/>
      <c r="O397" s="374"/>
      <c r="P397" s="374"/>
    </row>
    <row r="398" spans="1:16" ht="16" x14ac:dyDescent="0.2">
      <c r="A398" s="405"/>
      <c r="B398" s="402">
        <v>2010</v>
      </c>
      <c r="C398" s="406" t="s">
        <v>531</v>
      </c>
      <c r="D398" s="407" t="s">
        <v>411</v>
      </c>
      <c r="E398" s="408">
        <v>10000</v>
      </c>
      <c r="F398" s="453" t="s">
        <v>855</v>
      </c>
      <c r="G398" s="428">
        <v>3.08</v>
      </c>
      <c r="H398" s="408">
        <v>3.08</v>
      </c>
      <c r="I398" s="408">
        <v>7.86</v>
      </c>
      <c r="J398" s="395"/>
      <c r="K398" s="374"/>
      <c r="L398" s="374"/>
      <c r="M398" s="374"/>
      <c r="N398" s="374"/>
      <c r="O398" s="374"/>
      <c r="P398" s="374"/>
    </row>
    <row r="399" spans="1:16" ht="16" x14ac:dyDescent="0.2">
      <c r="A399" s="405"/>
      <c r="B399" s="402">
        <v>2010</v>
      </c>
      <c r="C399" s="406" t="s">
        <v>531</v>
      </c>
      <c r="D399" s="407" t="s">
        <v>417</v>
      </c>
      <c r="E399" s="408">
        <v>5000</v>
      </c>
      <c r="F399" s="408">
        <v>3.39</v>
      </c>
      <c r="G399" s="407"/>
      <c r="H399" s="408">
        <v>3.39</v>
      </c>
      <c r="I399" s="407"/>
      <c r="J399" s="395"/>
      <c r="K399" s="374"/>
      <c r="L399" s="374"/>
      <c r="M399" s="374"/>
      <c r="N399" s="374"/>
      <c r="O399" s="374"/>
      <c r="P399" s="374"/>
    </row>
    <row r="400" spans="1:16" ht="16" x14ac:dyDescent="0.2">
      <c r="A400" s="405"/>
      <c r="B400" s="402">
        <v>2010</v>
      </c>
      <c r="C400" s="406" t="s">
        <v>531</v>
      </c>
      <c r="D400" s="407" t="s">
        <v>412</v>
      </c>
      <c r="E400" s="408">
        <v>2000</v>
      </c>
      <c r="F400" s="408">
        <v>0.68</v>
      </c>
      <c r="G400" s="407"/>
      <c r="H400" s="408">
        <v>0.68</v>
      </c>
      <c r="I400" s="407"/>
      <c r="J400" s="395"/>
      <c r="K400" s="374"/>
      <c r="L400" s="374"/>
      <c r="M400" s="374"/>
      <c r="N400" s="374"/>
      <c r="O400" s="374"/>
      <c r="P400" s="374"/>
    </row>
    <row r="401" spans="1:16" ht="16" x14ac:dyDescent="0.2">
      <c r="A401" s="405"/>
      <c r="B401" s="402">
        <v>2010</v>
      </c>
      <c r="C401" s="406" t="s">
        <v>531</v>
      </c>
      <c r="D401" s="407" t="s">
        <v>413</v>
      </c>
      <c r="E401" s="408">
        <v>10000</v>
      </c>
      <c r="F401" s="408">
        <v>0.42</v>
      </c>
      <c r="G401" s="407"/>
      <c r="H401" s="408">
        <v>0.42</v>
      </c>
      <c r="I401" s="407"/>
      <c r="J401" s="395"/>
      <c r="K401" s="374"/>
      <c r="L401" s="374"/>
      <c r="M401" s="374"/>
      <c r="N401" s="374"/>
      <c r="O401" s="374"/>
      <c r="P401" s="374"/>
    </row>
    <row r="402" spans="1:16" ht="16" x14ac:dyDescent="0.2">
      <c r="A402" s="405"/>
      <c r="B402" s="402">
        <v>2010</v>
      </c>
      <c r="C402" s="406" t="s">
        <v>531</v>
      </c>
      <c r="D402" s="407" t="s">
        <v>418</v>
      </c>
      <c r="E402" s="408">
        <v>5000</v>
      </c>
      <c r="F402" s="408">
        <v>0.22</v>
      </c>
      <c r="G402" s="407"/>
      <c r="H402" s="408">
        <v>0.22</v>
      </c>
      <c r="I402" s="407"/>
      <c r="J402" s="395"/>
      <c r="K402" s="374"/>
      <c r="L402" s="374"/>
      <c r="M402" s="374"/>
      <c r="N402" s="374"/>
      <c r="O402" s="374"/>
      <c r="P402" s="374"/>
    </row>
    <row r="403" spans="1:16" ht="16" x14ac:dyDescent="0.2">
      <c r="A403" s="405"/>
      <c r="B403" s="402">
        <v>2010</v>
      </c>
      <c r="C403" s="406" t="s">
        <v>531</v>
      </c>
      <c r="D403" s="407" t="s">
        <v>414</v>
      </c>
      <c r="E403" s="408">
        <v>2000</v>
      </c>
      <c r="F403" s="408">
        <v>7.0000000000000007E-2</v>
      </c>
      <c r="G403" s="407"/>
      <c r="H403" s="408">
        <v>7.0000000000000007E-2</v>
      </c>
      <c r="I403" s="407"/>
      <c r="J403" s="395"/>
      <c r="K403" s="374"/>
      <c r="L403" s="374"/>
      <c r="M403" s="374"/>
      <c r="N403" s="374"/>
      <c r="O403" s="374"/>
      <c r="P403" s="374"/>
    </row>
    <row r="404" spans="1:16" ht="16" x14ac:dyDescent="0.2">
      <c r="A404" s="405"/>
      <c r="B404" s="390"/>
      <c r="C404" s="407"/>
      <c r="D404" s="407"/>
      <c r="E404" s="407"/>
      <c r="F404" s="407"/>
      <c r="G404" s="407"/>
      <c r="H404" s="407"/>
      <c r="I404" s="407"/>
      <c r="J404" s="395"/>
      <c r="K404" s="374"/>
      <c r="L404" s="374"/>
      <c r="M404" s="374"/>
      <c r="N404" s="374"/>
      <c r="O404" s="374"/>
      <c r="P404" s="374"/>
    </row>
    <row r="405" spans="1:16" ht="16" x14ac:dyDescent="0.2">
      <c r="A405" s="405"/>
      <c r="B405" s="402">
        <v>2187</v>
      </c>
      <c r="C405" s="406" t="s">
        <v>662</v>
      </c>
      <c r="D405" s="407" t="s">
        <v>411</v>
      </c>
      <c r="E405" s="408">
        <v>200000</v>
      </c>
      <c r="F405" s="408">
        <v>38.19</v>
      </c>
      <c r="G405" s="408">
        <v>2.0099999999999998</v>
      </c>
      <c r="H405" s="408">
        <v>40.200000000000003</v>
      </c>
      <c r="I405" s="408">
        <v>83.18</v>
      </c>
      <c r="J405" s="395"/>
      <c r="K405" s="374"/>
      <c r="L405" s="374"/>
      <c r="M405" s="374"/>
      <c r="N405" s="374"/>
      <c r="O405" s="374"/>
      <c r="P405" s="374"/>
    </row>
    <row r="406" spans="1:16" ht="16" x14ac:dyDescent="0.2">
      <c r="A406" s="405"/>
      <c r="B406" s="402">
        <v>2187</v>
      </c>
      <c r="C406" s="406" t="s">
        <v>662</v>
      </c>
      <c r="D406" s="407" t="s">
        <v>417</v>
      </c>
      <c r="E406" s="408">
        <v>50000</v>
      </c>
      <c r="F406" s="408">
        <v>22.05</v>
      </c>
      <c r="G406" s="407"/>
      <c r="H406" s="408">
        <v>22.05</v>
      </c>
      <c r="I406" s="407"/>
      <c r="J406" s="395"/>
      <c r="K406" s="374"/>
      <c r="L406" s="374"/>
      <c r="M406" s="374"/>
      <c r="N406" s="374"/>
      <c r="O406" s="374"/>
      <c r="P406" s="374"/>
    </row>
    <row r="407" spans="1:16" ht="16" x14ac:dyDescent="0.2">
      <c r="A407" s="405"/>
      <c r="B407" s="402">
        <v>2187</v>
      </c>
      <c r="C407" s="406" t="s">
        <v>662</v>
      </c>
      <c r="D407" s="407" t="s">
        <v>412</v>
      </c>
      <c r="E407" s="408">
        <v>10000</v>
      </c>
      <c r="F407" s="408">
        <v>3.42</v>
      </c>
      <c r="G407" s="407"/>
      <c r="H407" s="408">
        <v>3.42</v>
      </c>
      <c r="I407" s="407"/>
      <c r="J407" s="395"/>
      <c r="K407" s="374"/>
      <c r="L407" s="374"/>
      <c r="M407" s="374"/>
      <c r="N407" s="374"/>
      <c r="O407" s="374"/>
      <c r="P407" s="374"/>
    </row>
    <row r="408" spans="1:16" ht="16" x14ac:dyDescent="0.2">
      <c r="A408" s="405"/>
      <c r="B408" s="402">
        <v>2187</v>
      </c>
      <c r="C408" s="406" t="s">
        <v>662</v>
      </c>
      <c r="D408" s="407" t="s">
        <v>413</v>
      </c>
      <c r="E408" s="408">
        <v>200000</v>
      </c>
      <c r="F408" s="408">
        <v>8.36</v>
      </c>
      <c r="G408" s="407"/>
      <c r="H408" s="408">
        <v>8.36</v>
      </c>
      <c r="I408" s="407"/>
      <c r="J408" s="395"/>
      <c r="K408" s="374"/>
      <c r="L408" s="374"/>
      <c r="M408" s="374"/>
      <c r="N408" s="374"/>
      <c r="O408" s="374"/>
      <c r="P408" s="374"/>
    </row>
    <row r="409" spans="1:16" ht="16" x14ac:dyDescent="0.2">
      <c r="A409" s="405"/>
      <c r="B409" s="402">
        <v>2187</v>
      </c>
      <c r="C409" s="406" t="s">
        <v>662</v>
      </c>
      <c r="D409" s="407" t="s">
        <v>418</v>
      </c>
      <c r="E409" s="408">
        <v>200000</v>
      </c>
      <c r="F409" s="408">
        <v>8.8000000000000007</v>
      </c>
      <c r="G409" s="407"/>
      <c r="H409" s="408">
        <v>8.8000000000000007</v>
      </c>
      <c r="I409" s="407"/>
      <c r="J409" s="395"/>
      <c r="K409" s="374"/>
      <c r="L409" s="374"/>
      <c r="M409" s="374"/>
      <c r="N409" s="374"/>
      <c r="O409" s="374"/>
      <c r="P409" s="374"/>
    </row>
    <row r="410" spans="1:16" ht="16" x14ac:dyDescent="0.2">
      <c r="A410" s="405"/>
      <c r="B410" s="402">
        <v>2187</v>
      </c>
      <c r="C410" s="406" t="s">
        <v>662</v>
      </c>
      <c r="D410" s="407" t="s">
        <v>414</v>
      </c>
      <c r="E410" s="408">
        <v>10000</v>
      </c>
      <c r="F410" s="408">
        <v>0.35</v>
      </c>
      <c r="G410" s="407"/>
      <c r="H410" s="408">
        <v>0.35</v>
      </c>
      <c r="I410" s="407"/>
      <c r="J410" s="395"/>
      <c r="K410" s="374"/>
      <c r="L410" s="374"/>
      <c r="M410" s="374"/>
      <c r="N410" s="374"/>
      <c r="O410" s="374"/>
      <c r="P410" s="374"/>
    </row>
    <row r="411" spans="1:16" ht="16" x14ac:dyDescent="0.2">
      <c r="A411" s="405"/>
      <c r="B411" s="390"/>
      <c r="C411" s="407"/>
      <c r="D411" s="407"/>
      <c r="E411" s="407"/>
      <c r="F411" s="407"/>
      <c r="G411" s="407"/>
      <c r="H411" s="407"/>
      <c r="I411" s="407"/>
      <c r="J411" s="395"/>
      <c r="K411" s="374"/>
      <c r="L411" s="374"/>
      <c r="M411" s="374"/>
      <c r="N411" s="374"/>
      <c r="O411" s="374"/>
      <c r="P411" s="374"/>
    </row>
    <row r="412" spans="1:16" ht="16" x14ac:dyDescent="0.2">
      <c r="A412" s="405"/>
      <c r="B412" s="390">
        <v>2270</v>
      </c>
      <c r="C412" s="407" t="s">
        <v>708</v>
      </c>
      <c r="D412" s="407" t="s">
        <v>411</v>
      </c>
      <c r="E412" s="408">
        <v>10000</v>
      </c>
      <c r="F412" s="407" t="s">
        <v>855</v>
      </c>
      <c r="G412" s="408">
        <v>0.66</v>
      </c>
      <c r="H412" s="408">
        <v>0.66</v>
      </c>
      <c r="I412" s="408">
        <v>0.66</v>
      </c>
      <c r="J412" s="395"/>
      <c r="K412" s="374"/>
      <c r="L412" s="374"/>
      <c r="M412" s="374"/>
      <c r="N412" s="374"/>
      <c r="O412" s="374"/>
      <c r="P412" s="374"/>
    </row>
    <row r="413" spans="1:16" ht="16" x14ac:dyDescent="0.2">
      <c r="A413" s="405"/>
      <c r="B413" s="390"/>
      <c r="C413" s="407"/>
      <c r="D413" s="407"/>
      <c r="E413" s="407"/>
      <c r="F413" s="413"/>
      <c r="G413" s="412"/>
      <c r="H413" s="407"/>
      <c r="I413" s="407"/>
      <c r="J413" s="395"/>
      <c r="K413" s="374"/>
      <c r="L413" s="374"/>
      <c r="M413" s="374"/>
      <c r="N413" s="374"/>
      <c r="O413" s="374"/>
      <c r="P413" s="374"/>
    </row>
    <row r="414" spans="1:16" ht="16" x14ac:dyDescent="0.2">
      <c r="A414" s="405"/>
      <c r="B414" s="402">
        <v>2021</v>
      </c>
      <c r="C414" s="406" t="s">
        <v>206</v>
      </c>
      <c r="D414" s="407" t="s">
        <v>411</v>
      </c>
      <c r="E414" s="408">
        <v>180000</v>
      </c>
      <c r="F414" s="408">
        <v>21.42</v>
      </c>
      <c r="G414" s="408">
        <v>1.26</v>
      </c>
      <c r="H414" s="408">
        <v>22.68</v>
      </c>
      <c r="I414" s="408">
        <v>92.83</v>
      </c>
      <c r="J414" s="395"/>
      <c r="K414" s="374"/>
      <c r="L414" s="374"/>
      <c r="M414" s="374"/>
      <c r="N414" s="374"/>
      <c r="O414" s="374"/>
      <c r="P414" s="374"/>
    </row>
    <row r="415" spans="1:16" ht="16" x14ac:dyDescent="0.2">
      <c r="A415" s="405"/>
      <c r="B415" s="402">
        <v>2021</v>
      </c>
      <c r="C415" s="406" t="s">
        <v>206</v>
      </c>
      <c r="D415" s="407" t="s">
        <v>417</v>
      </c>
      <c r="E415" s="408">
        <v>50000</v>
      </c>
      <c r="F415" s="411">
        <v>50.94</v>
      </c>
      <c r="G415" s="412"/>
      <c r="H415" s="408">
        <v>50.94</v>
      </c>
      <c r="I415" s="407"/>
      <c r="J415" s="395"/>
      <c r="K415" s="374"/>
      <c r="L415" s="374"/>
      <c r="M415" s="374"/>
      <c r="N415" s="374"/>
      <c r="O415" s="374"/>
      <c r="P415" s="374"/>
    </row>
    <row r="416" spans="1:16" ht="16" x14ac:dyDescent="0.2">
      <c r="A416" s="405"/>
      <c r="B416" s="402">
        <v>2021</v>
      </c>
      <c r="C416" s="406" t="s">
        <v>206</v>
      </c>
      <c r="D416" s="407" t="s">
        <v>412</v>
      </c>
      <c r="E416" s="408">
        <v>10000</v>
      </c>
      <c r="F416" s="411">
        <v>3.42</v>
      </c>
      <c r="G416" s="412"/>
      <c r="H416" s="408">
        <v>3.42</v>
      </c>
      <c r="I416" s="407"/>
      <c r="J416" s="395"/>
      <c r="K416" s="374"/>
      <c r="L416" s="374"/>
      <c r="M416" s="374"/>
      <c r="N416" s="374"/>
      <c r="O416" s="374"/>
      <c r="P416" s="374"/>
    </row>
    <row r="417" spans="1:16" ht="16" x14ac:dyDescent="0.2">
      <c r="A417" s="405"/>
      <c r="B417" s="402">
        <v>2021</v>
      </c>
      <c r="C417" s="406" t="s">
        <v>206</v>
      </c>
      <c r="D417" s="407" t="s">
        <v>413</v>
      </c>
      <c r="E417" s="408">
        <v>180000</v>
      </c>
      <c r="F417" s="411">
        <v>7.52</v>
      </c>
      <c r="G417" s="412"/>
      <c r="H417" s="408">
        <v>7.52</v>
      </c>
      <c r="I417" s="407"/>
      <c r="J417" s="395"/>
      <c r="K417" s="374"/>
      <c r="L417" s="374"/>
      <c r="M417" s="374"/>
      <c r="N417" s="374"/>
      <c r="O417" s="374"/>
      <c r="P417" s="374"/>
    </row>
    <row r="418" spans="1:16" ht="16" x14ac:dyDescent="0.2">
      <c r="A418" s="405"/>
      <c r="B418" s="402">
        <v>2021</v>
      </c>
      <c r="C418" s="406" t="s">
        <v>206</v>
      </c>
      <c r="D418" s="407" t="s">
        <v>418</v>
      </c>
      <c r="E418" s="408">
        <v>180000</v>
      </c>
      <c r="F418" s="411">
        <v>7.92</v>
      </c>
      <c r="G418" s="412"/>
      <c r="H418" s="408">
        <v>7.92</v>
      </c>
      <c r="I418" s="407"/>
      <c r="J418" s="395"/>
      <c r="K418" s="374"/>
      <c r="L418" s="374"/>
      <c r="M418" s="374"/>
      <c r="N418" s="374"/>
      <c r="O418" s="374"/>
      <c r="P418" s="374"/>
    </row>
    <row r="419" spans="1:16" ht="16" x14ac:dyDescent="0.2">
      <c r="A419" s="405"/>
      <c r="B419" s="402">
        <v>2021</v>
      </c>
      <c r="C419" s="406" t="s">
        <v>206</v>
      </c>
      <c r="D419" s="407" t="s">
        <v>414</v>
      </c>
      <c r="E419" s="408">
        <v>10000</v>
      </c>
      <c r="F419" s="411">
        <v>0.35</v>
      </c>
      <c r="G419" s="412"/>
      <c r="H419" s="408">
        <v>0.35</v>
      </c>
      <c r="I419" s="407"/>
      <c r="J419" s="395"/>
      <c r="K419" s="374"/>
      <c r="L419" s="374"/>
      <c r="M419" s="374"/>
      <c r="N419" s="374"/>
      <c r="O419" s="374"/>
      <c r="P419" s="374"/>
    </row>
    <row r="420" spans="1:16" ht="16" x14ac:dyDescent="0.2">
      <c r="A420" s="405"/>
      <c r="B420" s="390"/>
      <c r="C420" s="407"/>
      <c r="D420" s="407"/>
      <c r="E420" s="407"/>
      <c r="F420" s="413"/>
      <c r="G420" s="412"/>
      <c r="H420" s="407"/>
      <c r="I420" s="407"/>
      <c r="J420" s="395"/>
      <c r="K420" s="374"/>
      <c r="L420" s="374"/>
      <c r="M420" s="374"/>
      <c r="N420" s="374"/>
      <c r="O420" s="374"/>
      <c r="P420" s="374"/>
    </row>
    <row r="421" spans="1:16" ht="16" x14ac:dyDescent="0.2">
      <c r="A421" s="405"/>
      <c r="B421" s="402">
        <v>1750</v>
      </c>
      <c r="C421" s="406" t="s">
        <v>204</v>
      </c>
      <c r="D421" s="407" t="s">
        <v>411</v>
      </c>
      <c r="E421" s="408">
        <v>180000</v>
      </c>
      <c r="F421" s="408">
        <v>34.17</v>
      </c>
      <c r="G421" s="408">
        <v>2.0099999999999998</v>
      </c>
      <c r="H421" s="408">
        <v>36.18</v>
      </c>
      <c r="I421" s="408">
        <v>166.1</v>
      </c>
      <c r="J421" s="395"/>
      <c r="K421" s="374"/>
      <c r="L421" s="374"/>
      <c r="M421" s="374"/>
      <c r="N421" s="374"/>
      <c r="O421" s="374"/>
      <c r="P421" s="374"/>
    </row>
    <row r="422" spans="1:16" ht="16" x14ac:dyDescent="0.2">
      <c r="A422" s="405"/>
      <c r="B422" s="402">
        <v>1750</v>
      </c>
      <c r="C422" s="406" t="s">
        <v>204</v>
      </c>
      <c r="D422" s="407" t="s">
        <v>417</v>
      </c>
      <c r="E422" s="408">
        <v>180000</v>
      </c>
      <c r="F422" s="409">
        <v>121.86</v>
      </c>
      <c r="G422" s="412"/>
      <c r="H422" s="408">
        <v>121.86</v>
      </c>
      <c r="I422" s="407"/>
      <c r="J422" s="395"/>
      <c r="K422" s="374"/>
      <c r="L422" s="374"/>
      <c r="M422" s="374"/>
      <c r="N422" s="374"/>
      <c r="O422" s="374"/>
      <c r="P422" s="374"/>
    </row>
    <row r="423" spans="1:16" ht="16" x14ac:dyDescent="0.2">
      <c r="A423" s="405"/>
      <c r="B423" s="402">
        <v>1750</v>
      </c>
      <c r="C423" s="406" t="s">
        <v>204</v>
      </c>
      <c r="D423" s="407" t="s">
        <v>412</v>
      </c>
      <c r="E423" s="408">
        <v>10000</v>
      </c>
      <c r="F423" s="411">
        <v>3.42</v>
      </c>
      <c r="G423" s="412"/>
      <c r="H423" s="408">
        <v>3.42</v>
      </c>
      <c r="I423" s="407"/>
      <c r="J423" s="395"/>
      <c r="K423" s="374"/>
      <c r="L423" s="374"/>
      <c r="M423" s="374"/>
      <c r="N423" s="374"/>
      <c r="O423" s="374"/>
      <c r="P423" s="374"/>
    </row>
    <row r="424" spans="1:16" ht="16" x14ac:dyDescent="0.2">
      <c r="A424" s="405"/>
      <c r="B424" s="402">
        <v>1750</v>
      </c>
      <c r="C424" s="406" t="s">
        <v>204</v>
      </c>
      <c r="D424" s="407" t="s">
        <v>413</v>
      </c>
      <c r="E424" s="408">
        <v>50000</v>
      </c>
      <c r="F424" s="411">
        <v>2.09</v>
      </c>
      <c r="G424" s="412"/>
      <c r="H424" s="408">
        <v>2.09</v>
      </c>
      <c r="I424" s="407"/>
      <c r="J424" s="395"/>
      <c r="K424" s="374"/>
      <c r="L424" s="374"/>
      <c r="M424" s="374"/>
      <c r="N424" s="374"/>
      <c r="O424" s="374"/>
      <c r="P424" s="374"/>
    </row>
    <row r="425" spans="1:16" ht="16" x14ac:dyDescent="0.2">
      <c r="A425" s="405"/>
      <c r="B425" s="402">
        <v>1750</v>
      </c>
      <c r="C425" s="406" t="s">
        <v>204</v>
      </c>
      <c r="D425" s="407" t="s">
        <v>418</v>
      </c>
      <c r="E425" s="408">
        <v>50000</v>
      </c>
      <c r="F425" s="411">
        <v>2.2000000000000002</v>
      </c>
      <c r="G425" s="412"/>
      <c r="H425" s="408">
        <v>2.2000000000000002</v>
      </c>
      <c r="I425" s="407"/>
      <c r="J425" s="395"/>
      <c r="K425" s="374"/>
      <c r="L425" s="374"/>
      <c r="M425" s="374"/>
      <c r="N425" s="374"/>
      <c r="O425" s="374"/>
      <c r="P425" s="374"/>
    </row>
    <row r="426" spans="1:16" ht="16" x14ac:dyDescent="0.2">
      <c r="A426" s="405"/>
      <c r="B426" s="402">
        <v>1750</v>
      </c>
      <c r="C426" s="406" t="s">
        <v>204</v>
      </c>
      <c r="D426" s="407" t="s">
        <v>414</v>
      </c>
      <c r="E426" s="408">
        <v>10000</v>
      </c>
      <c r="F426" s="411">
        <v>0.35</v>
      </c>
      <c r="G426" s="412"/>
      <c r="H426" s="408">
        <v>0.35</v>
      </c>
      <c r="I426" s="407"/>
      <c r="J426" s="395"/>
      <c r="K426" s="374"/>
      <c r="L426" s="374"/>
      <c r="M426" s="374"/>
      <c r="N426" s="374"/>
      <c r="O426" s="374"/>
      <c r="P426" s="374"/>
    </row>
    <row r="427" spans="1:16" ht="16" x14ac:dyDescent="0.2">
      <c r="A427" s="405"/>
      <c r="B427" s="390"/>
      <c r="C427" s="407"/>
      <c r="D427" s="407"/>
      <c r="E427" s="407"/>
      <c r="F427" s="413"/>
      <c r="G427" s="412"/>
      <c r="H427" s="407"/>
      <c r="I427" s="407"/>
      <c r="J427" s="395"/>
      <c r="K427" s="374"/>
      <c r="L427" s="374"/>
      <c r="M427" s="374"/>
      <c r="N427" s="374"/>
      <c r="O427" s="374"/>
      <c r="P427" s="374"/>
    </row>
    <row r="428" spans="1:16" ht="16" x14ac:dyDescent="0.2">
      <c r="A428" s="405"/>
      <c r="B428" s="402">
        <v>2095</v>
      </c>
      <c r="C428" s="406" t="s">
        <v>451</v>
      </c>
      <c r="D428" s="407" t="s">
        <v>411</v>
      </c>
      <c r="E428" s="408">
        <v>370000</v>
      </c>
      <c r="F428" s="411">
        <v>23.76</v>
      </c>
      <c r="G428" s="417">
        <v>0.66</v>
      </c>
      <c r="H428" s="408">
        <v>24.42</v>
      </c>
      <c r="I428" s="408">
        <v>39.89</v>
      </c>
      <c r="J428" s="395"/>
      <c r="K428" s="374"/>
      <c r="L428" s="374"/>
      <c r="M428" s="374"/>
      <c r="N428" s="374"/>
      <c r="O428" s="374"/>
      <c r="P428" s="374"/>
    </row>
    <row r="429" spans="1:16" ht="16" x14ac:dyDescent="0.2">
      <c r="A429" s="405"/>
      <c r="B429" s="402">
        <v>2095</v>
      </c>
      <c r="C429" s="406" t="s">
        <v>451</v>
      </c>
      <c r="D429" s="407" t="s">
        <v>413</v>
      </c>
      <c r="E429" s="408">
        <v>370000</v>
      </c>
      <c r="F429" s="411">
        <v>15.47</v>
      </c>
      <c r="G429" s="412"/>
      <c r="H429" s="408">
        <v>15.47</v>
      </c>
      <c r="I429" s="407"/>
      <c r="J429" s="395"/>
      <c r="K429" s="374"/>
      <c r="L429" s="374"/>
      <c r="M429" s="374"/>
      <c r="N429" s="374"/>
      <c r="O429" s="374"/>
      <c r="P429" s="374"/>
    </row>
    <row r="430" spans="1:16" ht="16" x14ac:dyDescent="0.2">
      <c r="A430" s="405"/>
      <c r="B430" s="390"/>
      <c r="C430" s="407"/>
      <c r="D430" s="407"/>
      <c r="E430" s="407"/>
      <c r="F430" s="413"/>
      <c r="G430" s="412"/>
      <c r="H430" s="407"/>
      <c r="I430" s="407"/>
      <c r="J430" s="395"/>
      <c r="K430" s="374"/>
      <c r="L430" s="374"/>
      <c r="M430" s="374"/>
      <c r="N430" s="374"/>
      <c r="O430" s="374"/>
      <c r="P430" s="374"/>
    </row>
    <row r="431" spans="1:16" ht="16" x14ac:dyDescent="0.2">
      <c r="A431" s="405"/>
      <c r="B431" s="390">
        <v>2064</v>
      </c>
      <c r="C431" s="407" t="s">
        <v>664</v>
      </c>
      <c r="D431" s="407" t="s">
        <v>411</v>
      </c>
      <c r="E431" s="408">
        <v>10000</v>
      </c>
      <c r="F431" s="413" t="s">
        <v>855</v>
      </c>
      <c r="G431" s="417">
        <v>0.91</v>
      </c>
      <c r="H431" s="408">
        <v>0.91</v>
      </c>
      <c r="I431" s="408">
        <v>0.91</v>
      </c>
      <c r="J431" s="395"/>
      <c r="K431" s="374"/>
      <c r="L431" s="374"/>
      <c r="M431" s="374"/>
      <c r="N431" s="374"/>
      <c r="O431" s="374"/>
      <c r="P431" s="374"/>
    </row>
    <row r="432" spans="1:16" ht="16" x14ac:dyDescent="0.2">
      <c r="A432" s="405"/>
      <c r="B432" s="390"/>
      <c r="C432" s="407"/>
      <c r="D432" s="407"/>
      <c r="E432" s="407"/>
      <c r="F432" s="413"/>
      <c r="G432" s="412"/>
      <c r="H432" s="407"/>
      <c r="I432" s="407"/>
      <c r="J432" s="395"/>
      <c r="K432" s="374"/>
      <c r="L432" s="374"/>
      <c r="M432" s="374"/>
      <c r="N432" s="374"/>
      <c r="O432" s="374"/>
      <c r="P432" s="374"/>
    </row>
    <row r="433" spans="1:16" ht="16" x14ac:dyDescent="0.2">
      <c r="A433" s="405"/>
      <c r="B433" s="402">
        <v>2052</v>
      </c>
      <c r="C433" s="406" t="s">
        <v>166</v>
      </c>
      <c r="D433" s="407" t="s">
        <v>411</v>
      </c>
      <c r="E433" s="408">
        <v>10000</v>
      </c>
      <c r="F433" s="411">
        <v>5.94</v>
      </c>
      <c r="G433" s="417">
        <v>0.66</v>
      </c>
      <c r="H433" s="408">
        <v>6.6</v>
      </c>
      <c r="I433" s="408">
        <v>10.78</v>
      </c>
      <c r="J433" s="395"/>
      <c r="K433" s="374"/>
      <c r="L433" s="374"/>
      <c r="M433" s="374"/>
      <c r="N433" s="374"/>
      <c r="O433" s="374"/>
      <c r="P433" s="374"/>
    </row>
    <row r="434" spans="1:16" ht="16" x14ac:dyDescent="0.2">
      <c r="A434" s="405"/>
      <c r="B434" s="402">
        <v>2052</v>
      </c>
      <c r="C434" s="406" t="s">
        <v>166</v>
      </c>
      <c r="D434" s="407" t="s">
        <v>413</v>
      </c>
      <c r="E434" s="408">
        <v>100000</v>
      </c>
      <c r="F434" s="411">
        <v>4.18</v>
      </c>
      <c r="G434" s="412"/>
      <c r="H434" s="408">
        <v>4.18</v>
      </c>
      <c r="I434" s="407"/>
      <c r="J434" s="395"/>
      <c r="K434" s="374"/>
      <c r="L434" s="374"/>
      <c r="M434" s="374"/>
      <c r="N434" s="374"/>
      <c r="O434" s="374"/>
      <c r="P434" s="374"/>
    </row>
    <row r="435" spans="1:16" ht="16" x14ac:dyDescent="0.2">
      <c r="A435" s="405"/>
      <c r="B435" s="390"/>
      <c r="C435" s="407"/>
      <c r="D435" s="407"/>
      <c r="E435" s="407"/>
      <c r="F435" s="413"/>
      <c r="G435" s="412"/>
      <c r="H435" s="407"/>
      <c r="I435" s="407"/>
      <c r="J435" s="395"/>
      <c r="K435" s="374"/>
      <c r="L435" s="374"/>
      <c r="M435" s="374"/>
      <c r="N435" s="374"/>
      <c r="O435" s="374"/>
      <c r="P435" s="374"/>
    </row>
    <row r="436" spans="1:16" ht="16" x14ac:dyDescent="0.2">
      <c r="A436" s="405"/>
      <c r="B436" s="390">
        <v>2134</v>
      </c>
      <c r="C436" s="407" t="s">
        <v>746</v>
      </c>
      <c r="D436" s="407" t="s">
        <v>411</v>
      </c>
      <c r="E436" s="408">
        <v>10000</v>
      </c>
      <c r="F436" s="413" t="s">
        <v>855</v>
      </c>
      <c r="G436" s="417">
        <v>0.66</v>
      </c>
      <c r="H436" s="408">
        <v>0.66</v>
      </c>
      <c r="I436" s="408">
        <v>0.66</v>
      </c>
      <c r="J436" s="395"/>
      <c r="K436" s="374"/>
      <c r="L436" s="374"/>
      <c r="M436" s="374"/>
      <c r="N436" s="374"/>
      <c r="O436" s="374"/>
      <c r="P436" s="374"/>
    </row>
    <row r="437" spans="1:16" ht="16" x14ac:dyDescent="0.2">
      <c r="A437" s="405"/>
      <c r="B437" s="390"/>
      <c r="C437" s="407"/>
      <c r="D437" s="407"/>
      <c r="E437" s="407"/>
      <c r="F437" s="413"/>
      <c r="G437" s="412"/>
      <c r="H437" s="407"/>
      <c r="I437" s="407"/>
      <c r="J437" s="395"/>
      <c r="K437" s="374"/>
      <c r="L437" s="374"/>
      <c r="M437" s="374"/>
      <c r="N437" s="374"/>
      <c r="O437" s="374"/>
      <c r="P437" s="374"/>
    </row>
    <row r="438" spans="1:16" ht="16" x14ac:dyDescent="0.2">
      <c r="A438" s="405"/>
      <c r="B438" s="402">
        <v>1769</v>
      </c>
      <c r="C438" s="406" t="s">
        <v>86</v>
      </c>
      <c r="D438" s="407" t="s">
        <v>411</v>
      </c>
      <c r="E438" s="408">
        <v>10000</v>
      </c>
      <c r="F438" s="413" t="s">
        <v>855</v>
      </c>
      <c r="G438" s="417">
        <v>3.08</v>
      </c>
      <c r="H438" s="408">
        <v>3.08</v>
      </c>
      <c r="I438" s="408">
        <v>3.5</v>
      </c>
      <c r="J438" s="422"/>
      <c r="K438" s="374"/>
      <c r="L438" s="374"/>
      <c r="M438" s="374"/>
      <c r="N438" s="374"/>
      <c r="O438" s="374"/>
      <c r="P438" s="374"/>
    </row>
    <row r="439" spans="1:16" ht="16" x14ac:dyDescent="0.2">
      <c r="A439" s="454"/>
      <c r="B439" s="402">
        <v>1769</v>
      </c>
      <c r="C439" s="406" t="s">
        <v>86</v>
      </c>
      <c r="D439" s="407" t="s">
        <v>413</v>
      </c>
      <c r="E439" s="408">
        <v>10000</v>
      </c>
      <c r="F439" s="411">
        <v>0.42</v>
      </c>
      <c r="G439" s="412"/>
      <c r="H439" s="408">
        <v>0.42</v>
      </c>
      <c r="I439" s="407"/>
      <c r="J439" s="395"/>
      <c r="K439" s="374"/>
      <c r="L439" s="374"/>
      <c r="M439" s="374"/>
      <c r="N439" s="374"/>
      <c r="O439" s="374"/>
      <c r="P439" s="374"/>
    </row>
    <row r="440" spans="1:16" ht="16" x14ac:dyDescent="0.2">
      <c r="A440" s="454"/>
      <c r="B440" s="420"/>
      <c r="C440" s="407"/>
      <c r="D440" s="407"/>
      <c r="E440" s="407"/>
      <c r="F440" s="413"/>
      <c r="G440" s="412"/>
      <c r="H440" s="407"/>
      <c r="I440" s="407"/>
      <c r="J440" s="395"/>
      <c r="K440" s="374"/>
      <c r="L440" s="374"/>
      <c r="M440" s="374"/>
      <c r="N440" s="374"/>
      <c r="O440" s="374"/>
      <c r="P440" s="374"/>
    </row>
    <row r="441" spans="1:16" ht="16" x14ac:dyDescent="0.2">
      <c r="A441" s="455"/>
      <c r="B441" s="456"/>
      <c r="C441" s="457" t="s">
        <v>858</v>
      </c>
      <c r="D441" s="457"/>
      <c r="E441" s="457"/>
      <c r="F441" s="407"/>
      <c r="G441" s="407"/>
      <c r="H441" s="407"/>
      <c r="I441" s="408">
        <f>SUM(I5:I439)</f>
        <v>2697.13</v>
      </c>
      <c r="J441" s="458"/>
      <c r="K441" s="374"/>
      <c r="L441" s="374"/>
      <c r="M441" s="374"/>
      <c r="N441" s="374"/>
      <c r="O441" s="374"/>
      <c r="P441" s="374"/>
    </row>
    <row r="442" spans="1:16" ht="16" x14ac:dyDescent="0.2">
      <c r="A442" s="454"/>
      <c r="B442" s="420"/>
      <c r="C442" s="407"/>
      <c r="D442" s="407"/>
      <c r="E442" s="407"/>
      <c r="F442" s="413"/>
      <c r="G442" s="412"/>
      <c r="H442" s="407"/>
      <c r="I442" s="374"/>
      <c r="J442" s="451"/>
      <c r="K442" s="374"/>
      <c r="L442" s="374"/>
      <c r="M442" s="374"/>
      <c r="N442" s="374"/>
      <c r="O442" s="374"/>
      <c r="P442" s="374"/>
    </row>
    <row r="443" spans="1:16" ht="16" x14ac:dyDescent="0.2">
      <c r="A443" s="459" t="s">
        <v>395</v>
      </c>
      <c r="B443" s="390">
        <v>2082</v>
      </c>
      <c r="C443" s="407" t="s">
        <v>202</v>
      </c>
      <c r="D443" s="407" t="s">
        <v>411</v>
      </c>
      <c r="E443" s="408">
        <v>10000</v>
      </c>
      <c r="F443" s="413" t="s">
        <v>855</v>
      </c>
      <c r="G443" s="417">
        <v>0.66</v>
      </c>
      <c r="H443" s="408">
        <v>0.66</v>
      </c>
      <c r="I443" s="452">
        <v>0.66</v>
      </c>
      <c r="J443" s="395"/>
      <c r="K443" s="374"/>
      <c r="L443" s="374"/>
      <c r="M443" s="374"/>
      <c r="N443" s="374"/>
      <c r="O443" s="374"/>
      <c r="P443" s="374"/>
    </row>
    <row r="444" spans="1:16" ht="16" x14ac:dyDescent="0.2">
      <c r="A444" s="451"/>
      <c r="B444" s="395"/>
      <c r="C444" s="395"/>
      <c r="D444" s="407"/>
      <c r="E444" s="407"/>
      <c r="F444" s="413"/>
      <c r="G444" s="412"/>
      <c r="H444" s="407"/>
      <c r="I444" s="407"/>
      <c r="J444" s="395"/>
      <c r="K444" s="374"/>
      <c r="L444" s="374"/>
      <c r="M444" s="374"/>
      <c r="N444" s="374"/>
      <c r="O444" s="374"/>
      <c r="P444" s="374"/>
    </row>
    <row r="445" spans="1:16" ht="16" x14ac:dyDescent="0.2">
      <c r="A445" s="460"/>
      <c r="B445" s="456" t="s">
        <v>395</v>
      </c>
      <c r="C445" s="457" t="s">
        <v>858</v>
      </c>
      <c r="D445" s="457"/>
      <c r="E445" s="457"/>
      <c r="F445" s="413"/>
      <c r="G445" s="412"/>
      <c r="H445" s="461"/>
      <c r="I445" s="462">
        <f>SUM(I441+I443)</f>
        <v>2697.79</v>
      </c>
      <c r="J445" s="458"/>
      <c r="K445" s="374"/>
      <c r="L445" s="374"/>
      <c r="M445" s="374"/>
      <c r="N445" s="374"/>
      <c r="O445" s="374"/>
      <c r="P445" s="374"/>
    </row>
    <row r="446" spans="1:16" ht="16" x14ac:dyDescent="0.2">
      <c r="A446" s="612"/>
      <c r="B446" s="611"/>
      <c r="C446" s="613"/>
      <c r="D446" s="463"/>
      <c r="E446" s="463"/>
      <c r="F446" s="464"/>
      <c r="G446" s="464"/>
      <c r="H446" s="465"/>
      <c r="I446" s="465"/>
      <c r="J446" s="466"/>
      <c r="K446" s="374"/>
      <c r="L446" s="374"/>
      <c r="M446" s="374"/>
      <c r="N446" s="374"/>
      <c r="O446" s="374"/>
      <c r="P446" s="374"/>
    </row>
    <row r="447" spans="1:16" ht="16" x14ac:dyDescent="0.2">
      <c r="A447" s="614" t="s">
        <v>439</v>
      </c>
      <c r="B447" s="615"/>
      <c r="C447" s="616"/>
      <c r="D447" s="467"/>
      <c r="E447" s="467"/>
      <c r="F447" s="468"/>
      <c r="G447" s="468"/>
      <c r="H447" s="468"/>
      <c r="I447" s="469">
        <f>I448+I449+I450+I451</f>
        <v>-56.89</v>
      </c>
      <c r="J447" s="470"/>
      <c r="K447" s="374"/>
      <c r="L447" s="374"/>
      <c r="M447" s="374"/>
      <c r="N447" s="374"/>
      <c r="O447" s="374"/>
      <c r="P447" s="374"/>
    </row>
    <row r="448" spans="1:16" ht="16" x14ac:dyDescent="0.2">
      <c r="A448" s="454"/>
      <c r="B448" s="511"/>
      <c r="C448" s="512" t="s">
        <v>851</v>
      </c>
      <c r="D448" s="407"/>
      <c r="E448" s="395"/>
      <c r="F448" s="395"/>
      <c r="G448" s="395"/>
      <c r="H448" s="395"/>
      <c r="I448" s="513">
        <v>4.74</v>
      </c>
      <c r="J448" s="416" t="s">
        <v>834</v>
      </c>
      <c r="K448" s="374"/>
      <c r="L448" s="374"/>
      <c r="M448" s="374"/>
      <c r="N448" s="374"/>
      <c r="O448" s="374"/>
      <c r="P448" s="374"/>
    </row>
    <row r="449" spans="1:16" ht="16" x14ac:dyDescent="0.2">
      <c r="A449" s="454"/>
      <c r="B449" s="402">
        <v>2095</v>
      </c>
      <c r="C449" s="406" t="s">
        <v>451</v>
      </c>
      <c r="D449" s="407" t="s">
        <v>411</v>
      </c>
      <c r="E449" s="395"/>
      <c r="F449" s="395"/>
      <c r="G449" s="395"/>
      <c r="H449" s="514"/>
      <c r="I449" s="515">
        <v>0.66</v>
      </c>
      <c r="J449" s="416" t="s">
        <v>828</v>
      </c>
      <c r="K449" s="374"/>
      <c r="L449" s="374"/>
      <c r="M449" s="374"/>
      <c r="N449" s="374"/>
      <c r="O449" s="374"/>
      <c r="P449" s="374"/>
    </row>
    <row r="450" spans="1:16" ht="16" x14ac:dyDescent="0.2">
      <c r="A450" s="374"/>
      <c r="B450" s="420"/>
      <c r="C450" s="407" t="s">
        <v>859</v>
      </c>
      <c r="D450" s="374"/>
      <c r="E450" s="374"/>
      <c r="F450" s="503"/>
      <c r="G450" s="375"/>
      <c r="H450" s="374"/>
      <c r="I450" s="516">
        <v>-10.039999999999999</v>
      </c>
      <c r="J450" s="374" t="s">
        <v>835</v>
      </c>
      <c r="K450" s="374"/>
      <c r="L450" s="374"/>
      <c r="M450" s="374"/>
      <c r="N450" s="374"/>
      <c r="O450" s="374"/>
      <c r="P450" s="374"/>
    </row>
    <row r="451" spans="1:16" ht="16" x14ac:dyDescent="0.2">
      <c r="A451" s="454"/>
      <c r="B451" s="389"/>
      <c r="C451" s="391" t="s">
        <v>860</v>
      </c>
      <c r="D451" s="517"/>
      <c r="E451" s="429"/>
      <c r="F451" s="429"/>
      <c r="G451" s="429"/>
      <c r="H451" s="514"/>
      <c r="I451" s="518">
        <v>-52.25</v>
      </c>
      <c r="J451" s="429"/>
      <c r="K451" s="374"/>
      <c r="L451" s="374"/>
      <c r="M451" s="374"/>
      <c r="N451" s="374"/>
      <c r="O451" s="374"/>
      <c r="P451" s="374"/>
    </row>
    <row r="452" spans="1:16" ht="16" x14ac:dyDescent="0.2">
      <c r="A452" s="454"/>
      <c r="B452" s="389"/>
      <c r="C452" s="391"/>
      <c r="D452" s="407"/>
      <c r="E452" s="395"/>
      <c r="F452" s="395"/>
      <c r="G452" s="395"/>
      <c r="H452" s="514"/>
      <c r="I452" s="451"/>
      <c r="J452" s="395"/>
      <c r="K452" s="374"/>
      <c r="L452" s="374"/>
      <c r="M452" s="374"/>
      <c r="N452" s="374"/>
      <c r="O452" s="374"/>
      <c r="P452" s="374"/>
    </row>
    <row r="453" spans="1:16" ht="14" x14ac:dyDescent="0.2">
      <c r="A453" s="451"/>
      <c r="B453" s="395"/>
      <c r="C453" s="395"/>
      <c r="D453" s="395"/>
      <c r="E453" s="395"/>
      <c r="F453" s="519"/>
      <c r="G453" s="520"/>
      <c r="H453" s="514"/>
      <c r="I453" s="451"/>
      <c r="J453" s="395"/>
      <c r="K453" s="514"/>
      <c r="L453" s="514"/>
      <c r="M453" s="514"/>
      <c r="N453" s="514"/>
      <c r="O453" s="514"/>
      <c r="P453" s="514"/>
    </row>
    <row r="454" spans="1:16" ht="16" x14ac:dyDescent="0.2">
      <c r="A454" s="617" t="s">
        <v>52</v>
      </c>
      <c r="B454" s="611"/>
      <c r="C454" s="613"/>
      <c r="D454" s="521"/>
      <c r="E454" s="521"/>
      <c r="F454" s="522"/>
      <c r="G454" s="522"/>
      <c r="H454" s="522"/>
      <c r="I454" s="523">
        <f>I445+I447</f>
        <v>2640.9</v>
      </c>
      <c r="J454" s="470"/>
      <c r="K454" s="374"/>
      <c r="L454" s="374"/>
      <c r="M454" s="374"/>
      <c r="N454" s="374"/>
      <c r="O454" s="374"/>
      <c r="P454" s="374"/>
    </row>
    <row r="455" spans="1:16" ht="23" x14ac:dyDescent="0.25">
      <c r="A455" s="471"/>
      <c r="B455" s="471"/>
      <c r="C455" s="473" t="s">
        <v>861</v>
      </c>
      <c r="D455" s="473"/>
      <c r="E455" s="473"/>
      <c r="F455" s="524" t="s">
        <v>897</v>
      </c>
      <c r="G455" s="525"/>
      <c r="H455" s="474"/>
      <c r="I455" s="475">
        <v>45132</v>
      </c>
      <c r="J455" s="472"/>
      <c r="K455" s="471"/>
      <c r="L455" s="471"/>
      <c r="M455" s="471"/>
      <c r="N455" s="471"/>
      <c r="O455" s="471"/>
      <c r="P455" s="471"/>
    </row>
  </sheetData>
  <mergeCells count="5">
    <mergeCell ref="A1:C1"/>
    <mergeCell ref="A2:C2"/>
    <mergeCell ref="A446:C446"/>
    <mergeCell ref="A447:C447"/>
    <mergeCell ref="A454:C45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8A8E-AD68-8446-AE60-54F1641B0981}">
  <sheetPr filterMode="1">
    <pageSetUpPr fitToPage="1"/>
  </sheetPr>
  <dimension ref="A1:O460"/>
  <sheetViews>
    <sheetView zoomScale="110" zoomScaleNormal="110" workbookViewId="0">
      <pane xSplit="3" ySplit="4" topLeftCell="D5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8.6640625" style="247" customWidth="1"/>
    <col min="7" max="7" width="23" style="18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833</v>
      </c>
      <c r="H2" s="77" t="s">
        <v>459</v>
      </c>
      <c r="I2" s="77">
        <v>44999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s="47" customFormat="1" ht="16" hidden="1" x14ac:dyDescent="0.2">
      <c r="A5" s="275">
        <v>1</v>
      </c>
      <c r="B5" s="97">
        <v>1729</v>
      </c>
      <c r="C5" s="85" t="s">
        <v>789</v>
      </c>
      <c r="D5" s="85" t="s">
        <v>411</v>
      </c>
      <c r="E5" s="86">
        <v>10000</v>
      </c>
      <c r="F5" s="86">
        <v>0</v>
      </c>
      <c r="G5" s="86">
        <v>5.0199999999999996</v>
      </c>
      <c r="H5" s="86">
        <f>F5+G5</f>
        <v>5.0199999999999996</v>
      </c>
      <c r="I5" s="86">
        <f>SUM(H5:H6)</f>
        <v>5.4399999999999995</v>
      </c>
      <c r="J5" s="85"/>
    </row>
    <row r="6" spans="1:10" s="47" customFormat="1" ht="16" hidden="1" x14ac:dyDescent="0.2">
      <c r="A6" s="275"/>
      <c r="B6" s="97">
        <v>1729</v>
      </c>
      <c r="C6" s="85" t="s">
        <v>789</v>
      </c>
      <c r="D6" s="85" t="s">
        <v>413</v>
      </c>
      <c r="E6" s="86">
        <v>10000</v>
      </c>
      <c r="F6" s="86">
        <v>0.42</v>
      </c>
      <c r="G6" s="86"/>
      <c r="H6" s="86">
        <f>F6</f>
        <v>0.42</v>
      </c>
      <c r="I6" s="86"/>
      <c r="J6" s="85"/>
    </row>
    <row r="7" spans="1:10" ht="16" hidden="1" x14ac:dyDescent="0.2">
      <c r="A7" s="275"/>
      <c r="B7" s="23"/>
      <c r="C7" s="23"/>
      <c r="D7" s="23"/>
      <c r="E7" s="23"/>
      <c r="F7" s="23"/>
      <c r="G7" s="23"/>
      <c r="H7" s="23"/>
      <c r="I7" s="23"/>
      <c r="J7" s="23"/>
    </row>
    <row r="8" spans="1:10" ht="16" hidden="1" x14ac:dyDescent="0.2">
      <c r="A8" s="275"/>
      <c r="B8" s="275">
        <v>2247</v>
      </c>
      <c r="C8" s="279" t="s">
        <v>632</v>
      </c>
      <c r="D8" s="279" t="s">
        <v>411</v>
      </c>
      <c r="E8" s="280">
        <v>10000</v>
      </c>
      <c r="F8" s="281">
        <v>0</v>
      </c>
      <c r="G8" s="341">
        <v>0.53</v>
      </c>
      <c r="H8" s="282">
        <f>F8+G8</f>
        <v>0.53</v>
      </c>
      <c r="I8" s="282">
        <f>SUM(H8:H9)</f>
        <v>0.95</v>
      </c>
      <c r="J8" s="275"/>
    </row>
    <row r="9" spans="1:10" ht="16" hidden="1" x14ac:dyDescent="0.2">
      <c r="A9" s="275"/>
      <c r="B9" s="275">
        <v>2247</v>
      </c>
      <c r="C9" s="279" t="s">
        <v>632</v>
      </c>
      <c r="D9" s="279" t="s">
        <v>413</v>
      </c>
      <c r="E9" s="280">
        <v>10000</v>
      </c>
      <c r="F9" s="281">
        <v>0.42</v>
      </c>
      <c r="G9" s="281"/>
      <c r="H9" s="282">
        <f>F9</f>
        <v>0.42</v>
      </c>
      <c r="I9" s="282"/>
      <c r="J9" s="275"/>
    </row>
    <row r="10" spans="1:10" ht="16" hidden="1" x14ac:dyDescent="0.2">
      <c r="A10" s="275"/>
      <c r="B10" s="275"/>
      <c r="C10" s="279"/>
      <c r="D10" s="279"/>
      <c r="E10" s="280"/>
      <c r="F10" s="281"/>
      <c r="G10" s="281"/>
      <c r="H10" s="282"/>
      <c r="I10" s="282"/>
      <c r="J10" s="275"/>
    </row>
    <row r="11" spans="1:10" ht="16" hidden="1" x14ac:dyDescent="0.2">
      <c r="A11" s="275"/>
      <c r="B11" s="275">
        <v>2261</v>
      </c>
      <c r="C11" s="279" t="s">
        <v>672</v>
      </c>
      <c r="D11" s="279" t="s">
        <v>411</v>
      </c>
      <c r="E11" s="280">
        <v>10000</v>
      </c>
      <c r="F11" s="281">
        <f>H11-G11</f>
        <v>0</v>
      </c>
      <c r="G11" s="281">
        <v>2.0099999999999998</v>
      </c>
      <c r="H11" s="282">
        <v>2.0099999999999998</v>
      </c>
      <c r="I11" s="282">
        <f>SUM(H11:H12)</f>
        <v>2.4299999999999997</v>
      </c>
      <c r="J11" s="275"/>
    </row>
    <row r="12" spans="1:10" ht="16" hidden="1" x14ac:dyDescent="0.2">
      <c r="A12" s="275"/>
      <c r="B12" s="275">
        <v>2261</v>
      </c>
      <c r="C12" s="279" t="s">
        <v>672</v>
      </c>
      <c r="D12" s="279" t="s">
        <v>413</v>
      </c>
      <c r="E12" s="280">
        <v>10000</v>
      </c>
      <c r="F12" s="281">
        <v>0.42</v>
      </c>
      <c r="G12" s="281"/>
      <c r="H12" s="282">
        <f>F12</f>
        <v>0.42</v>
      </c>
      <c r="I12" s="282"/>
      <c r="J12" s="275"/>
    </row>
    <row r="13" spans="1:10" ht="16" hidden="1" x14ac:dyDescent="0.2">
      <c r="A13" s="275"/>
      <c r="B13" s="275"/>
      <c r="C13" s="276"/>
      <c r="D13" s="276"/>
      <c r="E13" s="277"/>
      <c r="F13" s="278"/>
      <c r="G13" s="275"/>
      <c r="H13" s="275"/>
      <c r="I13" s="275"/>
      <c r="J13" s="275"/>
    </row>
    <row r="14" spans="1:10" ht="16" hidden="1" x14ac:dyDescent="0.2">
      <c r="A14" s="63"/>
      <c r="B14" s="75" t="s">
        <v>539</v>
      </c>
      <c r="C14" s="66" t="s">
        <v>198</v>
      </c>
      <c r="D14" s="66" t="s">
        <v>411</v>
      </c>
      <c r="E14" s="78">
        <v>100000</v>
      </c>
      <c r="F14" s="254">
        <v>18.09</v>
      </c>
      <c r="G14" s="342">
        <v>2.0099999999999998</v>
      </c>
      <c r="H14" s="78">
        <f>SUM(F14:G14)</f>
        <v>20.100000000000001</v>
      </c>
      <c r="I14" s="78">
        <f>SUM(H14:H17)</f>
        <v>28.050000000000004</v>
      </c>
      <c r="J14" s="23"/>
    </row>
    <row r="15" spans="1:10" ht="16" hidden="1" x14ac:dyDescent="0.2">
      <c r="A15" s="63"/>
      <c r="B15" s="75" t="s">
        <v>539</v>
      </c>
      <c r="C15" s="66" t="s">
        <v>198</v>
      </c>
      <c r="D15" s="66" t="s">
        <v>412</v>
      </c>
      <c r="E15" s="78">
        <v>10000</v>
      </c>
      <c r="F15" s="109">
        <v>3.42</v>
      </c>
      <c r="G15" s="144"/>
      <c r="H15" s="78">
        <f>F15</f>
        <v>3.42</v>
      </c>
      <c r="I15" s="78"/>
      <c r="J15" s="23"/>
    </row>
    <row r="16" spans="1:10" ht="16" hidden="1" x14ac:dyDescent="0.2">
      <c r="A16" s="63"/>
      <c r="B16" s="75" t="s">
        <v>539</v>
      </c>
      <c r="C16" s="66" t="s">
        <v>198</v>
      </c>
      <c r="D16" s="66" t="s">
        <v>413</v>
      </c>
      <c r="E16" s="78">
        <v>100000</v>
      </c>
      <c r="F16" s="109">
        <v>4.18</v>
      </c>
      <c r="G16" s="144"/>
      <c r="H16" s="78">
        <f>F16</f>
        <v>4.18</v>
      </c>
      <c r="I16" s="78"/>
      <c r="J16" s="23"/>
    </row>
    <row r="17" spans="1:10" ht="16" hidden="1" x14ac:dyDescent="0.2">
      <c r="A17" s="63"/>
      <c r="B17" s="75" t="s">
        <v>539</v>
      </c>
      <c r="C17" s="66" t="s">
        <v>198</v>
      </c>
      <c r="D17" s="66" t="s">
        <v>414</v>
      </c>
      <c r="E17" s="78">
        <v>10000</v>
      </c>
      <c r="F17" s="109">
        <v>0.35</v>
      </c>
      <c r="G17" s="144"/>
      <c r="H17" s="78">
        <f>F17</f>
        <v>0.35</v>
      </c>
      <c r="I17" s="78"/>
      <c r="J17" s="23"/>
    </row>
    <row r="18" spans="1:10" ht="16" hidden="1" x14ac:dyDescent="0.2">
      <c r="A18" s="63"/>
      <c r="B18" s="75"/>
      <c r="C18" s="66"/>
      <c r="D18" s="66"/>
      <c r="E18" s="79"/>
      <c r="F18" s="109"/>
      <c r="H18" s="78"/>
      <c r="I18" s="78"/>
      <c r="J18" s="23"/>
    </row>
    <row r="19" spans="1:10" ht="16" hidden="1" x14ac:dyDescent="0.2">
      <c r="A19" s="63"/>
      <c r="B19" s="75" t="s">
        <v>540</v>
      </c>
      <c r="C19" s="66" t="s">
        <v>216</v>
      </c>
      <c r="D19" s="66" t="s">
        <v>411</v>
      </c>
      <c r="E19" s="79">
        <v>200000</v>
      </c>
      <c r="F19" s="109">
        <v>23.94</v>
      </c>
      <c r="G19" s="144">
        <v>1.26</v>
      </c>
      <c r="H19" s="78">
        <f>F19+G19</f>
        <v>25.200000000000003</v>
      </c>
      <c r="I19" s="78">
        <f>SUM(H19:H22)</f>
        <v>38.170000000000009</v>
      </c>
      <c r="J19" s="23"/>
    </row>
    <row r="20" spans="1:10" ht="16" hidden="1" x14ac:dyDescent="0.2">
      <c r="A20" s="63"/>
      <c r="B20" s="75" t="s">
        <v>540</v>
      </c>
      <c r="C20" s="66" t="s">
        <v>216</v>
      </c>
      <c r="D20" s="66" t="s">
        <v>412</v>
      </c>
      <c r="E20" s="79">
        <v>10000</v>
      </c>
      <c r="F20" s="109">
        <v>3.42</v>
      </c>
      <c r="G20" s="144"/>
      <c r="H20" s="78">
        <f>F20</f>
        <v>3.42</v>
      </c>
      <c r="I20" s="78"/>
      <c r="J20" s="23"/>
    </row>
    <row r="21" spans="1:10" ht="16" hidden="1" x14ac:dyDescent="0.2">
      <c r="A21" s="63"/>
      <c r="B21" s="75" t="s">
        <v>540</v>
      </c>
      <c r="C21" s="66" t="s">
        <v>216</v>
      </c>
      <c r="D21" s="66" t="s">
        <v>413</v>
      </c>
      <c r="E21" s="78">
        <v>220000</v>
      </c>
      <c r="F21" s="109">
        <v>9.1999999999999993</v>
      </c>
      <c r="G21" s="144"/>
      <c r="H21" s="78">
        <f>F21</f>
        <v>9.1999999999999993</v>
      </c>
      <c r="I21" s="78"/>
      <c r="J21" s="23"/>
    </row>
    <row r="22" spans="1:10" ht="16" hidden="1" x14ac:dyDescent="0.2">
      <c r="A22" s="63"/>
      <c r="B22" s="75" t="s">
        <v>540</v>
      </c>
      <c r="C22" s="66" t="s">
        <v>216</v>
      </c>
      <c r="D22" s="66" t="s">
        <v>414</v>
      </c>
      <c r="E22" s="79">
        <v>10000</v>
      </c>
      <c r="F22" s="109">
        <v>0.35</v>
      </c>
      <c r="G22" s="144"/>
      <c r="H22" s="78">
        <f>F22</f>
        <v>0.35</v>
      </c>
      <c r="I22" s="78"/>
      <c r="J22" s="23"/>
    </row>
    <row r="23" spans="1:10" ht="16" hidden="1" x14ac:dyDescent="0.2">
      <c r="A23" s="63"/>
      <c r="B23" s="75"/>
      <c r="C23" s="66"/>
      <c r="D23" s="66"/>
      <c r="E23" s="79"/>
      <c r="F23" s="109"/>
      <c r="G23" s="144"/>
      <c r="H23" s="78"/>
      <c r="I23" s="78"/>
      <c r="J23" s="23"/>
    </row>
    <row r="24" spans="1:10" ht="16" hidden="1" x14ac:dyDescent="0.2">
      <c r="A24" s="63"/>
      <c r="B24" s="75" t="s">
        <v>718</v>
      </c>
      <c r="C24" s="23" t="s">
        <v>733</v>
      </c>
      <c r="D24" s="66" t="s">
        <v>411</v>
      </c>
      <c r="E24" s="79">
        <v>100000</v>
      </c>
      <c r="F24" s="109">
        <f>H24-G24</f>
        <v>8.19</v>
      </c>
      <c r="G24" s="144">
        <v>0.91</v>
      </c>
      <c r="H24" s="78">
        <v>9.1</v>
      </c>
      <c r="I24" s="78">
        <f>SUM(H24:H25)</f>
        <v>17.46</v>
      </c>
      <c r="J24" s="23"/>
    </row>
    <row r="25" spans="1:10" ht="16" hidden="1" x14ac:dyDescent="0.2">
      <c r="A25" s="63"/>
      <c r="B25" s="75" t="s">
        <v>718</v>
      </c>
      <c r="C25" s="23" t="s">
        <v>733</v>
      </c>
      <c r="D25" s="66" t="s">
        <v>413</v>
      </c>
      <c r="E25" s="79">
        <v>200000</v>
      </c>
      <c r="F25" s="109">
        <v>8.36</v>
      </c>
      <c r="G25" s="144"/>
      <c r="H25" s="78">
        <v>8.36</v>
      </c>
      <c r="I25" s="78"/>
      <c r="J25" s="23"/>
    </row>
    <row r="26" spans="1:10" ht="16" hidden="1" x14ac:dyDescent="0.2">
      <c r="A26" s="63"/>
      <c r="B26" s="75"/>
      <c r="C26" s="66"/>
      <c r="D26" s="66"/>
      <c r="E26" s="79"/>
      <c r="F26" s="109"/>
      <c r="G26" s="144"/>
      <c r="H26" s="78"/>
      <c r="I26" s="78"/>
      <c r="J26" s="23"/>
    </row>
    <row r="27" spans="1:10" ht="16" hidden="1" x14ac:dyDescent="0.2">
      <c r="A27" s="63"/>
      <c r="B27" s="75" t="s">
        <v>542</v>
      </c>
      <c r="C27" s="66" t="s">
        <v>89</v>
      </c>
      <c r="D27" s="66" t="s">
        <v>411</v>
      </c>
      <c r="E27" s="79">
        <v>10000</v>
      </c>
      <c r="F27" s="109">
        <v>0</v>
      </c>
      <c r="G27" s="144">
        <f>H27-F27</f>
        <v>5.0199999999999996</v>
      </c>
      <c r="H27" s="78">
        <v>5.0199999999999996</v>
      </c>
      <c r="I27" s="78">
        <f>SUM(H27)</f>
        <v>5.0199999999999996</v>
      </c>
      <c r="J27" s="23"/>
    </row>
    <row r="28" spans="1:10" ht="16" hidden="1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hidden="1" x14ac:dyDescent="0.2">
      <c r="A29" s="63"/>
      <c r="B29" s="75" t="s">
        <v>763</v>
      </c>
      <c r="C29" s="66" t="s">
        <v>762</v>
      </c>
      <c r="D29" s="66" t="s">
        <v>411</v>
      </c>
      <c r="E29" s="78">
        <v>100000</v>
      </c>
      <c r="F29" s="78">
        <v>5.0199999999999996</v>
      </c>
      <c r="G29" s="78">
        <f>H29-F29</f>
        <v>45.180000000000007</v>
      </c>
      <c r="H29" s="78">
        <v>50.2</v>
      </c>
      <c r="I29" s="78">
        <f>SUM(H29:H32)</f>
        <v>55.640000000000008</v>
      </c>
      <c r="J29" s="23"/>
    </row>
    <row r="30" spans="1:10" ht="16" hidden="1" x14ac:dyDescent="0.2">
      <c r="A30" s="63"/>
      <c r="B30" s="75" t="s">
        <v>763</v>
      </c>
      <c r="C30" s="66" t="s">
        <v>762</v>
      </c>
      <c r="D30" s="66" t="s">
        <v>412</v>
      </c>
      <c r="E30" s="78">
        <v>10000</v>
      </c>
      <c r="F30" s="78"/>
      <c r="G30" s="78">
        <v>3.42</v>
      </c>
      <c r="H30" s="78">
        <f>G30</f>
        <v>3.42</v>
      </c>
      <c r="I30" s="78"/>
      <c r="J30" s="23"/>
    </row>
    <row r="31" spans="1:10" ht="16" hidden="1" x14ac:dyDescent="0.2">
      <c r="A31" s="63"/>
      <c r="B31" s="75" t="s">
        <v>763</v>
      </c>
      <c r="C31" s="66" t="s">
        <v>762</v>
      </c>
      <c r="D31" s="66" t="s">
        <v>413</v>
      </c>
      <c r="E31" s="78">
        <v>40000</v>
      </c>
      <c r="F31" s="78"/>
      <c r="G31" s="78">
        <v>1.67</v>
      </c>
      <c r="H31" s="78">
        <f>G31</f>
        <v>1.67</v>
      </c>
      <c r="I31" s="78"/>
      <c r="J31" s="23"/>
    </row>
    <row r="32" spans="1:10" ht="16" hidden="1" x14ac:dyDescent="0.2">
      <c r="A32" s="63"/>
      <c r="B32" s="75" t="s">
        <v>763</v>
      </c>
      <c r="C32" s="66" t="s">
        <v>762</v>
      </c>
      <c r="D32" s="66" t="s">
        <v>414</v>
      </c>
      <c r="E32" s="78">
        <v>10000</v>
      </c>
      <c r="F32" s="78"/>
      <c r="G32" s="78">
        <v>0.35</v>
      </c>
      <c r="H32" s="78">
        <f>G32</f>
        <v>0.35</v>
      </c>
      <c r="I32" s="78"/>
      <c r="J32" s="23"/>
    </row>
    <row r="33" spans="1:10" ht="16" hidden="1" x14ac:dyDescent="0.2">
      <c r="A33" s="63"/>
      <c r="B33" s="75"/>
      <c r="C33" s="66"/>
      <c r="D33" s="66"/>
      <c r="E33" s="79"/>
      <c r="F33" s="78"/>
      <c r="G33" s="78"/>
      <c r="H33" s="78"/>
      <c r="I33" s="78"/>
      <c r="J33" s="23"/>
    </row>
    <row r="34" spans="1:10" ht="16" hidden="1" x14ac:dyDescent="0.2">
      <c r="A34" s="63"/>
      <c r="B34" s="75" t="s">
        <v>543</v>
      </c>
      <c r="C34" s="66" t="s">
        <v>138</v>
      </c>
      <c r="D34" s="66" t="s">
        <v>411</v>
      </c>
      <c r="E34" s="78">
        <v>10000</v>
      </c>
      <c r="F34" s="78">
        <v>0</v>
      </c>
      <c r="G34" s="78">
        <f>H34-F34</f>
        <v>2.0099999999999998</v>
      </c>
      <c r="H34" s="78">
        <v>2.0099999999999998</v>
      </c>
      <c r="I34" s="78">
        <f>SUM(H34:H35)</f>
        <v>2.4299999999999997</v>
      </c>
      <c r="J34" s="23"/>
    </row>
    <row r="35" spans="1:10" ht="16" hidden="1" x14ac:dyDescent="0.2">
      <c r="A35" s="63"/>
      <c r="B35" s="75" t="s">
        <v>543</v>
      </c>
      <c r="C35" s="66" t="s">
        <v>138</v>
      </c>
      <c r="D35" s="66" t="s">
        <v>413</v>
      </c>
      <c r="E35" s="78">
        <v>10000</v>
      </c>
      <c r="F35" s="78"/>
      <c r="G35" s="78"/>
      <c r="H35" s="78">
        <v>0.42</v>
      </c>
      <c r="I35" s="78"/>
      <c r="J35" s="23"/>
    </row>
    <row r="36" spans="1:10" ht="16" hidden="1" x14ac:dyDescent="0.2">
      <c r="A36" s="63"/>
      <c r="B36" s="75"/>
      <c r="C36" s="66"/>
      <c r="D36" s="66"/>
      <c r="E36" s="78"/>
      <c r="F36" s="78"/>
      <c r="G36" s="78"/>
      <c r="H36" s="78"/>
      <c r="I36" s="78"/>
      <c r="J36" s="23"/>
    </row>
    <row r="37" spans="1:10" ht="16" hidden="1" x14ac:dyDescent="0.2">
      <c r="A37" s="63"/>
      <c r="B37" s="75" t="s">
        <v>777</v>
      </c>
      <c r="C37" s="66" t="s">
        <v>776</v>
      </c>
      <c r="D37" s="66" t="s">
        <v>411</v>
      </c>
      <c r="E37" s="78">
        <v>10000</v>
      </c>
      <c r="F37" s="78">
        <v>0</v>
      </c>
      <c r="G37" s="78">
        <v>0.46</v>
      </c>
      <c r="H37" s="78">
        <f>SUM(F37:G37)</f>
        <v>0.46</v>
      </c>
      <c r="I37" s="78">
        <f>SUM(H37:H38)</f>
        <v>0.88</v>
      </c>
      <c r="J37" s="23"/>
    </row>
    <row r="38" spans="1:10" ht="16" hidden="1" x14ac:dyDescent="0.2">
      <c r="A38" s="63"/>
      <c r="B38" s="75" t="s">
        <v>777</v>
      </c>
      <c r="C38" s="66" t="s">
        <v>776</v>
      </c>
      <c r="D38" s="66" t="s">
        <v>413</v>
      </c>
      <c r="E38" s="78">
        <v>10000</v>
      </c>
      <c r="F38" s="78">
        <v>0.42</v>
      </c>
      <c r="G38" s="78"/>
      <c r="H38" s="78">
        <f>F38</f>
        <v>0.42</v>
      </c>
      <c r="I38" s="78"/>
      <c r="J38" s="23"/>
    </row>
    <row r="39" spans="1:10" ht="16" hidden="1" x14ac:dyDescent="0.2">
      <c r="A39" s="63"/>
      <c r="B39" s="75"/>
      <c r="C39" s="66"/>
      <c r="D39" s="66"/>
      <c r="E39" s="78"/>
      <c r="F39" s="78"/>
      <c r="G39" s="78"/>
      <c r="H39" s="78"/>
      <c r="I39" s="78"/>
      <c r="J39" s="23"/>
    </row>
    <row r="40" spans="1:10" ht="16" hidden="1" x14ac:dyDescent="0.2">
      <c r="A40" s="63"/>
      <c r="B40" s="75" t="s">
        <v>711</v>
      </c>
      <c r="C40" s="66" t="s">
        <v>703</v>
      </c>
      <c r="D40" s="66" t="s">
        <v>411</v>
      </c>
      <c r="E40" s="78">
        <v>10000</v>
      </c>
      <c r="F40" s="78">
        <v>0</v>
      </c>
      <c r="G40" s="78">
        <f>H40-F40</f>
        <v>0.66</v>
      </c>
      <c r="H40" s="78">
        <v>0.66</v>
      </c>
      <c r="I40" s="78">
        <f>H40</f>
        <v>0.66</v>
      </c>
      <c r="J40" s="23"/>
    </row>
    <row r="41" spans="1:10" ht="16" hidden="1" x14ac:dyDescent="0.2">
      <c r="A41" s="63"/>
      <c r="B41" s="75"/>
      <c r="C41" s="66"/>
      <c r="D41" s="66"/>
      <c r="E41" s="79"/>
      <c r="F41" s="78"/>
      <c r="G41" s="78"/>
      <c r="H41" s="78"/>
      <c r="I41" s="78"/>
      <c r="J41" s="23"/>
    </row>
    <row r="42" spans="1:10" ht="16" hidden="1" x14ac:dyDescent="0.2">
      <c r="A42" s="63"/>
      <c r="B42" s="75" t="s">
        <v>544</v>
      </c>
      <c r="C42" s="66" t="s">
        <v>139</v>
      </c>
      <c r="D42" s="66" t="s">
        <v>411</v>
      </c>
      <c r="E42" s="78">
        <v>100000</v>
      </c>
      <c r="F42" s="109">
        <f>H42-G42</f>
        <v>18.090000000000003</v>
      </c>
      <c r="G42" s="144">
        <v>2.0099999999999998</v>
      </c>
      <c r="H42" s="78">
        <v>20.100000000000001</v>
      </c>
      <c r="I42" s="78">
        <f>SUM(H42:H47)</f>
        <v>66.3</v>
      </c>
      <c r="J42" s="23"/>
    </row>
    <row r="43" spans="1:10" ht="16" hidden="1" x14ac:dyDescent="0.2">
      <c r="A43" s="63"/>
      <c r="B43" s="75" t="s">
        <v>544</v>
      </c>
      <c r="C43" s="66" t="s">
        <v>139</v>
      </c>
      <c r="D43" s="66" t="s">
        <v>417</v>
      </c>
      <c r="E43" s="78">
        <v>50000</v>
      </c>
      <c r="F43" s="109">
        <v>33.85</v>
      </c>
      <c r="G43" s="144"/>
      <c r="H43" s="78">
        <f>F43</f>
        <v>33.85</v>
      </c>
      <c r="I43" s="78"/>
      <c r="J43" s="23"/>
    </row>
    <row r="44" spans="1:10" ht="16" hidden="1" x14ac:dyDescent="0.2">
      <c r="A44" s="63"/>
      <c r="B44" s="75" t="s">
        <v>544</v>
      </c>
      <c r="C44" s="66" t="s">
        <v>139</v>
      </c>
      <c r="D44" s="66" t="s">
        <v>412</v>
      </c>
      <c r="E44" s="79">
        <v>10000</v>
      </c>
      <c r="F44" s="109">
        <v>3.42</v>
      </c>
      <c r="G44" s="144"/>
      <c r="H44" s="78">
        <f>F44</f>
        <v>3.42</v>
      </c>
      <c r="I44" s="78"/>
      <c r="J44" s="23"/>
    </row>
    <row r="45" spans="1:10" ht="16" hidden="1" x14ac:dyDescent="0.2">
      <c r="A45" s="63"/>
      <c r="B45" s="75" t="s">
        <v>544</v>
      </c>
      <c r="C45" s="66" t="s">
        <v>139</v>
      </c>
      <c r="D45" s="66" t="s">
        <v>413</v>
      </c>
      <c r="E45" s="79">
        <v>100000</v>
      </c>
      <c r="F45" s="109">
        <v>4.18</v>
      </c>
      <c r="G45" s="144"/>
      <c r="H45" s="78">
        <f>F45</f>
        <v>4.18</v>
      </c>
      <c r="I45" s="78"/>
      <c r="J45" s="23"/>
    </row>
    <row r="46" spans="1:10" ht="16" hidden="1" x14ac:dyDescent="0.2">
      <c r="A46" s="63"/>
      <c r="B46" s="75" t="s">
        <v>544</v>
      </c>
      <c r="C46" s="66" t="s">
        <v>139</v>
      </c>
      <c r="D46" s="66" t="s">
        <v>418</v>
      </c>
      <c r="E46" s="78">
        <v>100000</v>
      </c>
      <c r="F46" s="109">
        <v>4.4000000000000004</v>
      </c>
      <c r="G46" s="144"/>
      <c r="H46" s="78">
        <f>F46</f>
        <v>4.4000000000000004</v>
      </c>
      <c r="I46" s="78"/>
      <c r="J46" s="23"/>
    </row>
    <row r="47" spans="1:10" ht="16" hidden="1" x14ac:dyDescent="0.2">
      <c r="A47" s="63"/>
      <c r="B47" s="75" t="s">
        <v>544</v>
      </c>
      <c r="C47" s="66" t="s">
        <v>139</v>
      </c>
      <c r="D47" s="66" t="s">
        <v>414</v>
      </c>
      <c r="E47" s="79">
        <v>10000</v>
      </c>
      <c r="F47" s="109">
        <v>0.35</v>
      </c>
      <c r="G47" s="144"/>
      <c r="H47" s="78">
        <f>F47</f>
        <v>0.35</v>
      </c>
      <c r="I47" s="78"/>
      <c r="J47" s="23"/>
    </row>
    <row r="48" spans="1:10" ht="16" hidden="1" x14ac:dyDescent="0.2">
      <c r="A48" s="63"/>
      <c r="B48" s="75"/>
      <c r="C48" s="66"/>
      <c r="D48" s="66"/>
      <c r="E48" s="79"/>
      <c r="F48" s="109"/>
      <c r="G48" s="144"/>
      <c r="H48" s="78"/>
      <c r="I48" s="78"/>
      <c r="J48" s="23"/>
    </row>
    <row r="49" spans="1:10" ht="16" hidden="1" x14ac:dyDescent="0.2">
      <c r="A49" s="63"/>
      <c r="B49" s="75" t="s">
        <v>545</v>
      </c>
      <c r="C49" s="66" t="s">
        <v>217</v>
      </c>
      <c r="D49" s="66" t="s">
        <v>411</v>
      </c>
      <c r="E49" s="78">
        <v>240000</v>
      </c>
      <c r="F49" s="109">
        <f>H49-G49</f>
        <v>20.93</v>
      </c>
      <c r="G49" s="144">
        <v>0.91</v>
      </c>
      <c r="H49" s="78">
        <v>21.84</v>
      </c>
      <c r="I49" s="78">
        <f>SUM(H49:H50)</f>
        <v>22.26</v>
      </c>
      <c r="J49" s="23"/>
    </row>
    <row r="50" spans="1:10" ht="16" hidden="1" x14ac:dyDescent="0.2">
      <c r="A50" s="63"/>
      <c r="B50" s="75" t="s">
        <v>545</v>
      </c>
      <c r="C50" s="66" t="s">
        <v>217</v>
      </c>
      <c r="D50" s="66" t="s">
        <v>413</v>
      </c>
      <c r="E50" s="78">
        <v>10000</v>
      </c>
      <c r="F50" s="109">
        <v>0.42</v>
      </c>
      <c r="G50" s="144"/>
      <c r="H50" s="78">
        <f>F50</f>
        <v>0.42</v>
      </c>
      <c r="I50" s="78"/>
      <c r="J50" s="23"/>
    </row>
    <row r="51" spans="1:10" ht="16" hidden="1" x14ac:dyDescent="0.2">
      <c r="A51" s="63"/>
      <c r="B51" s="75"/>
      <c r="C51" s="66"/>
      <c r="D51" s="66"/>
      <c r="E51" s="78"/>
      <c r="F51" s="109"/>
      <c r="G51" s="144"/>
      <c r="H51" s="78"/>
      <c r="I51" s="78"/>
      <c r="J51" s="23"/>
    </row>
    <row r="52" spans="1:10" ht="16" hidden="1" x14ac:dyDescent="0.2">
      <c r="A52" s="63"/>
      <c r="B52" s="75" t="s">
        <v>817</v>
      </c>
      <c r="C52" s="66" t="s">
        <v>811</v>
      </c>
      <c r="D52" s="66" t="s">
        <v>411</v>
      </c>
      <c r="E52" s="78">
        <v>10000</v>
      </c>
      <c r="F52" s="109">
        <v>0</v>
      </c>
      <c r="G52" s="144">
        <v>0.91</v>
      </c>
      <c r="H52" s="78"/>
      <c r="I52" s="78">
        <f>G52</f>
        <v>0.91</v>
      </c>
      <c r="J52" s="23"/>
    </row>
    <row r="53" spans="1:10" ht="16" hidden="1" x14ac:dyDescent="0.2">
      <c r="A53" s="63"/>
      <c r="B53" s="75"/>
      <c r="C53" s="66"/>
      <c r="D53" s="66"/>
      <c r="E53" s="78"/>
      <c r="F53" s="109"/>
      <c r="G53" s="144"/>
      <c r="H53" s="78"/>
      <c r="I53" s="78"/>
      <c r="J53" s="23"/>
    </row>
    <row r="54" spans="1:10" ht="16" hidden="1" x14ac:dyDescent="0.2">
      <c r="A54" s="63"/>
      <c r="B54" s="75" t="s">
        <v>800</v>
      </c>
      <c r="C54" s="66" t="s">
        <v>801</v>
      </c>
      <c r="D54" s="66" t="s">
        <v>411</v>
      </c>
      <c r="E54" s="78">
        <v>10000</v>
      </c>
      <c r="F54" s="109">
        <v>0</v>
      </c>
      <c r="G54" s="144">
        <f>H54-F54</f>
        <v>5.0199999999999996</v>
      </c>
      <c r="H54" s="78">
        <v>5.0199999999999996</v>
      </c>
      <c r="I54" s="78">
        <f>H54</f>
        <v>5.0199999999999996</v>
      </c>
      <c r="J54" s="23"/>
    </row>
    <row r="55" spans="1:10" ht="16" hidden="1" x14ac:dyDescent="0.2">
      <c r="A55" s="63"/>
      <c r="B55" s="75"/>
      <c r="C55" s="66"/>
      <c r="D55" s="66"/>
      <c r="E55" s="78"/>
      <c r="F55" s="109"/>
      <c r="G55" s="144"/>
      <c r="H55" s="78"/>
      <c r="I55" s="78"/>
      <c r="J55" s="23"/>
    </row>
    <row r="56" spans="1:10" ht="16" hidden="1" x14ac:dyDescent="0.2">
      <c r="A56" s="63"/>
      <c r="B56" s="75" t="s">
        <v>548</v>
      </c>
      <c r="C56" s="66" t="s">
        <v>178</v>
      </c>
      <c r="D56" s="66" t="s">
        <v>411</v>
      </c>
      <c r="E56" s="79">
        <v>50000</v>
      </c>
      <c r="F56" s="254">
        <v>32.08</v>
      </c>
      <c r="G56" s="342">
        <v>8.02</v>
      </c>
      <c r="H56" s="78">
        <f>SUM(F56:G56)</f>
        <v>40.099999999999994</v>
      </c>
      <c r="I56" s="78">
        <f>SUM(H56:H61)</f>
        <v>99.169999999999987</v>
      </c>
      <c r="J56" s="23"/>
    </row>
    <row r="57" spans="1:10" ht="16" hidden="1" x14ac:dyDescent="0.2">
      <c r="A57" s="63"/>
      <c r="B57" s="75" t="s">
        <v>548</v>
      </c>
      <c r="C57" s="66" t="s">
        <v>178</v>
      </c>
      <c r="D57" s="66" t="s">
        <v>417</v>
      </c>
      <c r="E57" s="79">
        <v>50000</v>
      </c>
      <c r="F57" s="109">
        <v>33.85</v>
      </c>
      <c r="G57" s="144"/>
      <c r="H57" s="78">
        <f>F57</f>
        <v>33.85</v>
      </c>
      <c r="I57" s="78"/>
      <c r="J57" s="23"/>
    </row>
    <row r="58" spans="1:10" ht="16" hidden="1" x14ac:dyDescent="0.2">
      <c r="A58" s="63"/>
      <c r="B58" s="75" t="s">
        <v>548</v>
      </c>
      <c r="C58" s="66" t="s">
        <v>178</v>
      </c>
      <c r="D58" s="66" t="s">
        <v>412</v>
      </c>
      <c r="E58" s="79">
        <v>10000</v>
      </c>
      <c r="F58" s="109">
        <v>3.42</v>
      </c>
      <c r="G58" s="144"/>
      <c r="H58" s="78">
        <f>F58</f>
        <v>3.42</v>
      </c>
      <c r="I58" s="78"/>
      <c r="J58" s="23"/>
    </row>
    <row r="59" spans="1:10" ht="16" hidden="1" x14ac:dyDescent="0.2">
      <c r="A59" s="63"/>
      <c r="B59" s="75" t="s">
        <v>548</v>
      </c>
      <c r="C59" s="66" t="s">
        <v>178</v>
      </c>
      <c r="D59" s="66" t="s">
        <v>413</v>
      </c>
      <c r="E59" s="79">
        <v>250000</v>
      </c>
      <c r="F59" s="109">
        <v>10.45</v>
      </c>
      <c r="G59" s="144"/>
      <c r="H59" s="78">
        <f>F59</f>
        <v>10.45</v>
      </c>
      <c r="I59" s="78"/>
      <c r="J59" s="23"/>
    </row>
    <row r="60" spans="1:10" ht="16" hidden="1" x14ac:dyDescent="0.2">
      <c r="A60" s="63"/>
      <c r="B60" s="75" t="s">
        <v>548</v>
      </c>
      <c r="C60" s="66" t="s">
        <v>178</v>
      </c>
      <c r="D60" s="66" t="s">
        <v>418</v>
      </c>
      <c r="E60" s="78">
        <v>250000</v>
      </c>
      <c r="F60" s="109">
        <v>11</v>
      </c>
      <c r="G60" s="144"/>
      <c r="H60" s="78">
        <f>F60</f>
        <v>11</v>
      </c>
      <c r="I60" s="78"/>
      <c r="J60" s="23"/>
    </row>
    <row r="61" spans="1:10" ht="16" hidden="1" x14ac:dyDescent="0.2">
      <c r="A61" s="63"/>
      <c r="B61" s="75" t="s">
        <v>548</v>
      </c>
      <c r="C61" s="66" t="s">
        <v>178</v>
      </c>
      <c r="D61" s="66" t="s">
        <v>414</v>
      </c>
      <c r="E61" s="79">
        <v>10000</v>
      </c>
      <c r="F61" s="109">
        <v>0.35</v>
      </c>
      <c r="G61" s="144"/>
      <c r="H61" s="78">
        <f>F61</f>
        <v>0.35</v>
      </c>
      <c r="I61" s="78"/>
      <c r="J61" s="23"/>
    </row>
    <row r="62" spans="1:10" ht="16" hidden="1" x14ac:dyDescent="0.2">
      <c r="A62" s="63"/>
      <c r="B62" s="75"/>
      <c r="C62" s="66"/>
      <c r="D62" s="66"/>
      <c r="E62" s="79"/>
      <c r="F62" s="109"/>
      <c r="G62" s="144"/>
      <c r="H62" s="78"/>
      <c r="I62" s="78"/>
      <c r="J62" s="23"/>
    </row>
    <row r="63" spans="1:10" ht="16" hidden="1" x14ac:dyDescent="0.2">
      <c r="A63" s="63"/>
      <c r="B63" s="75" t="s">
        <v>549</v>
      </c>
      <c r="C63" s="66" t="s">
        <v>325</v>
      </c>
      <c r="D63" s="66" t="s">
        <v>411</v>
      </c>
      <c r="E63" s="201">
        <v>500000</v>
      </c>
      <c r="F63" s="109">
        <f>H63-G63</f>
        <v>44.59</v>
      </c>
      <c r="G63" s="144">
        <v>0.91</v>
      </c>
      <c r="H63" s="78">
        <v>45.5</v>
      </c>
      <c r="I63" s="78">
        <f>SUM(H63:H64)</f>
        <v>66.400000000000006</v>
      </c>
      <c r="J63" s="200"/>
    </row>
    <row r="64" spans="1:10" ht="16" hidden="1" x14ac:dyDescent="0.2">
      <c r="A64" s="63"/>
      <c r="B64" s="75" t="s">
        <v>549</v>
      </c>
      <c r="C64" s="66" t="s">
        <v>325</v>
      </c>
      <c r="D64" s="66" t="s">
        <v>413</v>
      </c>
      <c r="E64" s="78">
        <v>500000</v>
      </c>
      <c r="F64" s="109">
        <v>20.9</v>
      </c>
      <c r="G64" s="144"/>
      <c r="H64" s="78">
        <f>F64</f>
        <v>20.9</v>
      </c>
      <c r="I64" s="78"/>
      <c r="J64" s="23"/>
    </row>
    <row r="65" spans="1:10" ht="16" hidden="1" x14ac:dyDescent="0.2">
      <c r="A65" s="63"/>
      <c r="B65" s="75"/>
      <c r="C65" s="66"/>
      <c r="D65" s="66"/>
      <c r="E65" s="78"/>
      <c r="F65" s="109"/>
      <c r="G65" s="144"/>
      <c r="H65" s="78"/>
      <c r="I65" s="78"/>
      <c r="J65" s="23"/>
    </row>
    <row r="66" spans="1:10" ht="16" hidden="1" x14ac:dyDescent="0.2">
      <c r="A66" s="63"/>
      <c r="B66" s="75" t="s">
        <v>550</v>
      </c>
      <c r="C66" s="66" t="s">
        <v>79</v>
      </c>
      <c r="D66" s="66" t="s">
        <v>411</v>
      </c>
      <c r="E66" s="78">
        <v>50000</v>
      </c>
      <c r="F66" s="109">
        <f>H66-G66</f>
        <v>2.6399999999999997</v>
      </c>
      <c r="G66" s="144">
        <v>0.66</v>
      </c>
      <c r="H66" s="78">
        <v>3.3</v>
      </c>
      <c r="I66" s="78">
        <f>SUM(H66:H71)</f>
        <v>24.700000000000003</v>
      </c>
      <c r="J66" s="23"/>
    </row>
    <row r="67" spans="1:10" ht="16" hidden="1" x14ac:dyDescent="0.2">
      <c r="A67" s="63"/>
      <c r="B67" s="75" t="s">
        <v>550</v>
      </c>
      <c r="C67" s="66" t="s">
        <v>79</v>
      </c>
      <c r="D67" s="66" t="s">
        <v>417</v>
      </c>
      <c r="E67" s="78">
        <v>50000</v>
      </c>
      <c r="F67" s="254">
        <v>9.0500000000000007</v>
      </c>
      <c r="G67" s="144"/>
      <c r="H67" s="78">
        <f>F67</f>
        <v>9.0500000000000007</v>
      </c>
      <c r="I67" s="78"/>
      <c r="J67" s="23"/>
    </row>
    <row r="68" spans="1:10" ht="16" hidden="1" x14ac:dyDescent="0.2">
      <c r="A68" s="63"/>
      <c r="B68" s="75" t="s">
        <v>550</v>
      </c>
      <c r="C68" s="66" t="s">
        <v>79</v>
      </c>
      <c r="D68" s="66" t="s">
        <v>412</v>
      </c>
      <c r="E68" s="78">
        <v>10000</v>
      </c>
      <c r="F68" s="109">
        <v>3.42</v>
      </c>
      <c r="G68" s="144"/>
      <c r="H68" s="78">
        <f>F68</f>
        <v>3.42</v>
      </c>
      <c r="I68" s="78"/>
      <c r="J68" s="23"/>
    </row>
    <row r="69" spans="1:10" ht="16" hidden="1" x14ac:dyDescent="0.2">
      <c r="A69" s="63"/>
      <c r="B69" s="75" t="s">
        <v>550</v>
      </c>
      <c r="C69" s="66" t="s">
        <v>79</v>
      </c>
      <c r="D69" s="66" t="s">
        <v>413</v>
      </c>
      <c r="E69" s="78">
        <v>100000</v>
      </c>
      <c r="F69" s="109">
        <v>4.18</v>
      </c>
      <c r="G69" s="144"/>
      <c r="H69" s="78">
        <f>F69</f>
        <v>4.18</v>
      </c>
      <c r="I69" s="78"/>
      <c r="J69" s="23"/>
    </row>
    <row r="70" spans="1:10" ht="16" hidden="1" x14ac:dyDescent="0.2">
      <c r="A70" s="63"/>
      <c r="B70" s="75" t="s">
        <v>550</v>
      </c>
      <c r="C70" s="66" t="s">
        <v>79</v>
      </c>
      <c r="D70" s="66" t="s">
        <v>418</v>
      </c>
      <c r="E70" s="78">
        <v>100000</v>
      </c>
      <c r="F70" s="109">
        <v>4.4000000000000004</v>
      </c>
      <c r="G70" s="144"/>
      <c r="H70" s="78">
        <f>F70</f>
        <v>4.4000000000000004</v>
      </c>
      <c r="I70" s="78"/>
      <c r="J70" s="23"/>
    </row>
    <row r="71" spans="1:10" ht="16" hidden="1" x14ac:dyDescent="0.2">
      <c r="A71" s="63"/>
      <c r="B71" s="75" t="s">
        <v>550</v>
      </c>
      <c r="C71" s="66" t="s">
        <v>79</v>
      </c>
      <c r="D71" s="66" t="s">
        <v>414</v>
      </c>
      <c r="E71" s="79">
        <v>10000</v>
      </c>
      <c r="F71" s="109">
        <v>0.35</v>
      </c>
      <c r="G71" s="144"/>
      <c r="H71" s="78">
        <f>F71</f>
        <v>0.35</v>
      </c>
      <c r="I71" s="78"/>
      <c r="J71" s="23"/>
    </row>
    <row r="72" spans="1:10" ht="16" hidden="1" x14ac:dyDescent="0.2">
      <c r="A72" s="63"/>
      <c r="B72" s="75"/>
      <c r="C72" s="66"/>
      <c r="D72" s="66"/>
      <c r="E72" s="79"/>
      <c r="F72" s="109"/>
      <c r="G72" s="144"/>
      <c r="H72" s="78"/>
      <c r="I72" s="78"/>
      <c r="J72" s="23"/>
    </row>
    <row r="73" spans="1:10" ht="16" hidden="1" x14ac:dyDescent="0.2">
      <c r="A73" s="63"/>
      <c r="B73" s="75" t="s">
        <v>551</v>
      </c>
      <c r="C73" s="66" t="s">
        <v>80</v>
      </c>
      <c r="D73" s="66" t="s">
        <v>411</v>
      </c>
      <c r="E73" s="78">
        <v>300000</v>
      </c>
      <c r="F73" s="78">
        <f>H73-G73</f>
        <v>19.14</v>
      </c>
      <c r="G73" s="78">
        <v>0.66</v>
      </c>
      <c r="H73" s="78">
        <v>19.8</v>
      </c>
      <c r="I73" s="78">
        <f>SUM(H73:H74)</f>
        <v>32.340000000000003</v>
      </c>
      <c r="J73" s="23"/>
    </row>
    <row r="74" spans="1:10" ht="16" hidden="1" x14ac:dyDescent="0.2">
      <c r="A74" s="63"/>
      <c r="B74" s="75" t="s">
        <v>551</v>
      </c>
      <c r="C74" s="66" t="s">
        <v>80</v>
      </c>
      <c r="D74" s="66" t="s">
        <v>413</v>
      </c>
      <c r="E74" s="78">
        <v>300000</v>
      </c>
      <c r="F74" s="78">
        <v>12.54</v>
      </c>
      <c r="G74" s="78"/>
      <c r="H74" s="78">
        <f>F74</f>
        <v>12.54</v>
      </c>
      <c r="I74" s="78"/>
      <c r="J74" s="23"/>
    </row>
    <row r="75" spans="1:10" ht="16" hidden="1" x14ac:dyDescent="0.2">
      <c r="A75" s="63"/>
      <c r="B75" s="257"/>
      <c r="C75" s="167"/>
      <c r="D75" s="66"/>
      <c r="E75" s="79"/>
      <c r="F75" s="109"/>
      <c r="G75" s="144"/>
      <c r="H75" s="78"/>
      <c r="I75" s="78"/>
      <c r="J75" s="23"/>
    </row>
    <row r="76" spans="1:10" ht="16" hidden="1" x14ac:dyDescent="0.2">
      <c r="A76" s="63"/>
      <c r="B76" s="75" t="s">
        <v>552</v>
      </c>
      <c r="C76" s="66" t="s">
        <v>64</v>
      </c>
      <c r="D76" s="66" t="s">
        <v>411</v>
      </c>
      <c r="E76" s="79">
        <v>100000</v>
      </c>
      <c r="F76" s="254">
        <v>27.72</v>
      </c>
      <c r="G76" s="342">
        <v>3.08</v>
      </c>
      <c r="H76" s="78">
        <f>SUM(F76:G76)</f>
        <v>30.799999999999997</v>
      </c>
      <c r="I76" s="78">
        <f>SUM(H76:H80)</f>
        <v>43.15</v>
      </c>
      <c r="J76" s="23"/>
    </row>
    <row r="77" spans="1:10" ht="16" hidden="1" x14ac:dyDescent="0.2">
      <c r="A77" s="63"/>
      <c r="B77" s="75" t="s">
        <v>552</v>
      </c>
      <c r="C77" s="66" t="s">
        <v>64</v>
      </c>
      <c r="D77" s="66" t="s">
        <v>412</v>
      </c>
      <c r="E77" s="79">
        <v>10000</v>
      </c>
      <c r="F77" s="109">
        <v>3.42</v>
      </c>
      <c r="G77" s="144"/>
      <c r="H77" s="78">
        <f>F77</f>
        <v>3.42</v>
      </c>
      <c r="I77" s="78"/>
      <c r="J77" s="23"/>
    </row>
    <row r="78" spans="1:10" ht="16" hidden="1" x14ac:dyDescent="0.2">
      <c r="A78" s="63"/>
      <c r="B78" s="75" t="s">
        <v>552</v>
      </c>
      <c r="C78" s="66" t="s">
        <v>64</v>
      </c>
      <c r="D78" s="66" t="s">
        <v>413</v>
      </c>
      <c r="E78" s="79">
        <v>100000</v>
      </c>
      <c r="F78" s="109">
        <v>4.18</v>
      </c>
      <c r="G78" s="144"/>
      <c r="H78" s="78">
        <f>F78</f>
        <v>4.18</v>
      </c>
      <c r="I78" s="78"/>
      <c r="J78" s="23"/>
    </row>
    <row r="79" spans="1:10" ht="16" hidden="1" x14ac:dyDescent="0.2">
      <c r="A79" s="63"/>
      <c r="B79" s="75" t="s">
        <v>552</v>
      </c>
      <c r="C79" s="66" t="s">
        <v>64</v>
      </c>
      <c r="D79" s="66" t="s">
        <v>418</v>
      </c>
      <c r="E79" s="78">
        <v>100000</v>
      </c>
      <c r="F79" s="109">
        <v>4.4000000000000004</v>
      </c>
      <c r="G79" s="144"/>
      <c r="H79" s="78">
        <f>F79</f>
        <v>4.4000000000000004</v>
      </c>
      <c r="I79" s="78"/>
      <c r="J79" s="23"/>
    </row>
    <row r="80" spans="1:10" ht="16" hidden="1" x14ac:dyDescent="0.2">
      <c r="A80" s="63"/>
      <c r="B80" s="75" t="s">
        <v>552</v>
      </c>
      <c r="C80" s="66" t="s">
        <v>64</v>
      </c>
      <c r="D80" s="66" t="s">
        <v>414</v>
      </c>
      <c r="E80" s="79">
        <v>10000</v>
      </c>
      <c r="F80" s="109">
        <v>0.35</v>
      </c>
      <c r="G80" s="144"/>
      <c r="H80" s="78">
        <f>F80</f>
        <v>0.35</v>
      </c>
      <c r="I80" s="78"/>
      <c r="J80" s="23"/>
    </row>
    <row r="81" spans="1:10" ht="16" hidden="1" x14ac:dyDescent="0.2">
      <c r="A81" s="63"/>
      <c r="B81" s="75"/>
      <c r="C81" s="66"/>
      <c r="D81" s="66"/>
      <c r="E81" s="79"/>
      <c r="F81" s="109"/>
      <c r="G81" s="144"/>
      <c r="H81" s="78"/>
      <c r="I81" s="78"/>
      <c r="J81" s="23"/>
    </row>
    <row r="82" spans="1:10" ht="16" hidden="1" x14ac:dyDescent="0.2">
      <c r="A82" s="63"/>
      <c r="B82" s="75" t="s">
        <v>553</v>
      </c>
      <c r="C82" s="66" t="s">
        <v>218</v>
      </c>
      <c r="D82" s="66" t="s">
        <v>411</v>
      </c>
      <c r="E82" s="79">
        <v>10000</v>
      </c>
      <c r="F82" s="109">
        <v>0</v>
      </c>
      <c r="G82" s="144">
        <f>H82-F82</f>
        <v>3.08</v>
      </c>
      <c r="H82" s="78">
        <v>3.08</v>
      </c>
      <c r="I82" s="78">
        <f>H82</f>
        <v>3.08</v>
      </c>
      <c r="J82" s="23"/>
    </row>
    <row r="83" spans="1:10" ht="16" hidden="1" x14ac:dyDescent="0.2">
      <c r="A83" s="63"/>
      <c r="B83" s="75"/>
      <c r="C83" s="66"/>
      <c r="D83" s="66"/>
      <c r="E83" s="79"/>
      <c r="F83" s="109"/>
      <c r="G83" s="144"/>
      <c r="H83" s="78"/>
      <c r="I83" s="78"/>
      <c r="J83" s="23"/>
    </row>
    <row r="84" spans="1:10" ht="16" hidden="1" x14ac:dyDescent="0.2">
      <c r="A84" s="63"/>
      <c r="B84" s="75" t="s">
        <v>422</v>
      </c>
      <c r="C84" s="66" t="s">
        <v>420</v>
      </c>
      <c r="D84" s="66" t="s">
        <v>411</v>
      </c>
      <c r="E84" s="79">
        <v>10000</v>
      </c>
      <c r="F84" s="109">
        <v>0</v>
      </c>
      <c r="G84" s="342">
        <v>5.0199999999999996</v>
      </c>
      <c r="H84" s="78">
        <f>SUM(F84:G84)</f>
        <v>5.0199999999999996</v>
      </c>
      <c r="I84" s="78">
        <f>SUM(H84:H85)</f>
        <v>7.1099999999999994</v>
      </c>
      <c r="J84" s="23"/>
    </row>
    <row r="85" spans="1:10" ht="16" hidden="1" x14ac:dyDescent="0.2">
      <c r="A85" s="75"/>
      <c r="B85" s="75" t="s">
        <v>422</v>
      </c>
      <c r="C85" s="66" t="s">
        <v>420</v>
      </c>
      <c r="D85" s="66" t="s">
        <v>413</v>
      </c>
      <c r="E85" s="79">
        <v>50000</v>
      </c>
      <c r="F85" s="109">
        <v>2.09</v>
      </c>
      <c r="G85" s="144"/>
      <c r="H85" s="78">
        <f>F85</f>
        <v>2.09</v>
      </c>
      <c r="I85" s="78"/>
      <c r="J85" s="23"/>
    </row>
    <row r="86" spans="1:10" ht="16" hidden="1" x14ac:dyDescent="0.2">
      <c r="A86" s="75"/>
      <c r="B86" s="75"/>
      <c r="C86" s="66"/>
      <c r="D86" s="66"/>
      <c r="E86" s="79"/>
      <c r="F86" s="109"/>
      <c r="G86" s="144"/>
      <c r="H86" s="78"/>
      <c r="I86" s="78"/>
      <c r="J86" s="23"/>
    </row>
    <row r="87" spans="1:10" ht="16" hidden="1" x14ac:dyDescent="0.2">
      <c r="A87" s="75"/>
      <c r="B87" s="75" t="s">
        <v>712</v>
      </c>
      <c r="C87" s="66" t="s">
        <v>706</v>
      </c>
      <c r="D87" s="66" t="s">
        <v>411</v>
      </c>
      <c r="E87" s="79">
        <v>10000</v>
      </c>
      <c r="F87" s="109">
        <v>0</v>
      </c>
      <c r="G87" s="144">
        <f>H87-F87</f>
        <v>0.91</v>
      </c>
      <c r="H87" s="78">
        <v>0.91</v>
      </c>
      <c r="I87" s="78">
        <f>H87</f>
        <v>0.91</v>
      </c>
      <c r="J87" s="23"/>
    </row>
    <row r="88" spans="1:10" ht="16" hidden="1" x14ac:dyDescent="0.2">
      <c r="A88" s="75"/>
      <c r="B88" s="75"/>
      <c r="C88" s="66"/>
      <c r="D88" s="66"/>
      <c r="E88" s="79"/>
      <c r="F88" s="109"/>
      <c r="G88" s="144"/>
      <c r="H88" s="78"/>
      <c r="I88" s="78"/>
      <c r="J88" s="23"/>
    </row>
    <row r="89" spans="1:10" ht="16" hidden="1" x14ac:dyDescent="0.2">
      <c r="A89" s="63"/>
      <c r="B89" s="75" t="s">
        <v>423</v>
      </c>
      <c r="C89" s="66" t="s">
        <v>421</v>
      </c>
      <c r="D89" s="66" t="s">
        <v>411</v>
      </c>
      <c r="E89" s="79">
        <v>200000</v>
      </c>
      <c r="F89" s="109">
        <f>H89-G89</f>
        <v>10.07</v>
      </c>
      <c r="G89" s="144">
        <v>0.53</v>
      </c>
      <c r="H89" s="78">
        <v>10.6</v>
      </c>
      <c r="I89" s="78">
        <f>SUM(H89:H90)</f>
        <v>14.78</v>
      </c>
      <c r="J89" s="23"/>
    </row>
    <row r="90" spans="1:10" ht="16" hidden="1" x14ac:dyDescent="0.2">
      <c r="A90" s="63"/>
      <c r="B90" s="75" t="s">
        <v>423</v>
      </c>
      <c r="C90" s="66" t="s">
        <v>421</v>
      </c>
      <c r="D90" s="66" t="s">
        <v>413</v>
      </c>
      <c r="E90" s="79">
        <v>100000</v>
      </c>
      <c r="F90" s="109">
        <v>4.18</v>
      </c>
      <c r="G90" s="144"/>
      <c r="H90" s="78">
        <f>F90</f>
        <v>4.18</v>
      </c>
      <c r="I90" s="78"/>
      <c r="J90" s="23"/>
    </row>
    <row r="91" spans="1:10" ht="16" hidden="1" x14ac:dyDescent="0.2">
      <c r="A91" s="63"/>
      <c r="B91" s="75"/>
      <c r="C91" s="66"/>
      <c r="D91" s="66"/>
      <c r="E91" s="79"/>
      <c r="F91" s="109"/>
      <c r="G91" s="144"/>
      <c r="H91" s="78"/>
      <c r="I91" s="78"/>
      <c r="J91" s="23"/>
    </row>
    <row r="92" spans="1:10" ht="16" hidden="1" x14ac:dyDescent="0.2">
      <c r="A92" s="75"/>
      <c r="B92" s="75" t="s">
        <v>794</v>
      </c>
      <c r="C92" s="66" t="s">
        <v>791</v>
      </c>
      <c r="D92" s="66" t="s">
        <v>411</v>
      </c>
      <c r="E92" s="78">
        <v>10000</v>
      </c>
      <c r="F92" s="78">
        <v>0</v>
      </c>
      <c r="G92" s="78">
        <v>0.91</v>
      </c>
      <c r="H92" s="78">
        <f>F92+G92</f>
        <v>0.91</v>
      </c>
      <c r="I92" s="78">
        <f>H92</f>
        <v>0.91</v>
      </c>
      <c r="J92" s="23"/>
    </row>
    <row r="93" spans="1:10" ht="16" hidden="1" x14ac:dyDescent="0.2">
      <c r="A93" s="63"/>
      <c r="B93" s="75"/>
      <c r="C93" s="66"/>
      <c r="D93" s="66"/>
      <c r="E93" s="79"/>
      <c r="F93" s="109"/>
      <c r="G93" s="144"/>
      <c r="H93" s="78"/>
      <c r="I93" s="78"/>
      <c r="J93" s="23"/>
    </row>
    <row r="94" spans="1:10" ht="16" hidden="1" x14ac:dyDescent="0.2">
      <c r="A94" s="63"/>
      <c r="B94" s="75" t="s">
        <v>766</v>
      </c>
      <c r="C94" s="66" t="s">
        <v>765</v>
      </c>
      <c r="D94" s="66" t="s">
        <v>411</v>
      </c>
      <c r="E94" s="78">
        <v>10000</v>
      </c>
      <c r="F94" s="78">
        <v>0</v>
      </c>
      <c r="G94" s="78">
        <v>0.66</v>
      </c>
      <c r="H94" s="78">
        <f>SUM(F94:G94)</f>
        <v>0.66</v>
      </c>
      <c r="I94" s="78">
        <f>SUM(H94:H97)</f>
        <v>4.8499999999999996</v>
      </c>
      <c r="J94" s="23"/>
    </row>
    <row r="95" spans="1:10" ht="16" hidden="1" x14ac:dyDescent="0.2">
      <c r="A95" s="63"/>
      <c r="B95" s="75" t="s">
        <v>766</v>
      </c>
      <c r="C95" s="66" t="s">
        <v>765</v>
      </c>
      <c r="D95" s="66" t="s">
        <v>412</v>
      </c>
      <c r="E95" s="78">
        <v>10000</v>
      </c>
      <c r="F95" s="78"/>
      <c r="G95" s="78">
        <v>3.42</v>
      </c>
      <c r="H95" s="78">
        <f>G95</f>
        <v>3.42</v>
      </c>
      <c r="I95" s="78"/>
      <c r="J95" s="23"/>
    </row>
    <row r="96" spans="1:10" ht="16" hidden="1" x14ac:dyDescent="0.2">
      <c r="A96" s="63"/>
      <c r="B96" s="75" t="s">
        <v>766</v>
      </c>
      <c r="C96" s="66" t="s">
        <v>765</v>
      </c>
      <c r="D96" s="66" t="s">
        <v>413</v>
      </c>
      <c r="E96" s="78">
        <v>10000</v>
      </c>
      <c r="F96" s="78"/>
      <c r="G96" s="78">
        <v>0.42</v>
      </c>
      <c r="H96" s="78">
        <f>G96</f>
        <v>0.42</v>
      </c>
      <c r="I96" s="78"/>
      <c r="J96" s="23"/>
    </row>
    <row r="97" spans="1:10" ht="16" hidden="1" x14ac:dyDescent="0.2">
      <c r="A97" s="63"/>
      <c r="B97" s="75" t="s">
        <v>766</v>
      </c>
      <c r="C97" s="66" t="s">
        <v>765</v>
      </c>
      <c r="D97" s="66" t="s">
        <v>414</v>
      </c>
      <c r="E97" s="78">
        <v>10000</v>
      </c>
      <c r="F97" s="78"/>
      <c r="G97" s="78">
        <v>0.35</v>
      </c>
      <c r="H97" s="78">
        <f>G97</f>
        <v>0.35</v>
      </c>
      <c r="I97" s="78"/>
      <c r="J97" s="23"/>
    </row>
    <row r="98" spans="1:10" ht="16" hidden="1" x14ac:dyDescent="0.2">
      <c r="A98" s="63"/>
      <c r="B98" s="75"/>
      <c r="C98" s="66"/>
      <c r="D98" s="66"/>
      <c r="E98" s="79"/>
      <c r="F98" s="109"/>
      <c r="G98" s="144"/>
      <c r="H98" s="79"/>
      <c r="I98" s="79"/>
      <c r="J98" s="23"/>
    </row>
    <row r="99" spans="1:10" ht="16" hidden="1" x14ac:dyDescent="0.2">
      <c r="A99" s="63"/>
      <c r="B99" s="75" t="s">
        <v>555</v>
      </c>
      <c r="C99" s="66" t="s">
        <v>57</v>
      </c>
      <c r="D99" s="66" t="s">
        <v>411</v>
      </c>
      <c r="E99" s="78">
        <v>40000</v>
      </c>
      <c r="F99" s="109">
        <f>H99-G99</f>
        <v>15.059999999999999</v>
      </c>
      <c r="G99" s="144">
        <v>5.0199999999999996</v>
      </c>
      <c r="H99" s="78">
        <v>20.079999999999998</v>
      </c>
      <c r="I99" s="78">
        <f>SUM(H99:H104)</f>
        <v>44.470000000000006</v>
      </c>
      <c r="J99" s="23"/>
    </row>
    <row r="100" spans="1:10" ht="16" hidden="1" x14ac:dyDescent="0.2">
      <c r="A100" s="63"/>
      <c r="B100" s="75" t="s">
        <v>555</v>
      </c>
      <c r="C100" s="66" t="s">
        <v>57</v>
      </c>
      <c r="D100" s="66" t="s">
        <v>417</v>
      </c>
      <c r="E100" s="79">
        <v>10000</v>
      </c>
      <c r="F100" s="109">
        <v>19.760000000000002</v>
      </c>
      <c r="G100" s="144"/>
      <c r="H100" s="79">
        <f>F100</f>
        <v>19.760000000000002</v>
      </c>
      <c r="I100" s="79"/>
      <c r="J100" s="23"/>
    </row>
    <row r="101" spans="1:10" ht="16" hidden="1" x14ac:dyDescent="0.2">
      <c r="A101" s="63"/>
      <c r="B101" s="75" t="s">
        <v>555</v>
      </c>
      <c r="C101" s="66" t="s">
        <v>57</v>
      </c>
      <c r="D101" s="66" t="s">
        <v>412</v>
      </c>
      <c r="E101" s="79">
        <v>10000</v>
      </c>
      <c r="F101" s="109">
        <v>3.42</v>
      </c>
      <c r="G101" s="144"/>
      <c r="H101" s="79">
        <f>F101</f>
        <v>3.42</v>
      </c>
      <c r="I101" s="79"/>
      <c r="J101" s="23"/>
    </row>
    <row r="102" spans="1:10" ht="16" hidden="1" x14ac:dyDescent="0.2">
      <c r="A102" s="63"/>
      <c r="B102" s="75" t="s">
        <v>555</v>
      </c>
      <c r="C102" s="66" t="s">
        <v>57</v>
      </c>
      <c r="D102" s="66" t="s">
        <v>413</v>
      </c>
      <c r="E102" s="79">
        <v>10000</v>
      </c>
      <c r="F102" s="109">
        <v>0.42</v>
      </c>
      <c r="G102" s="144"/>
      <c r="H102" s="79">
        <f>F102</f>
        <v>0.42</v>
      </c>
      <c r="I102" s="79"/>
      <c r="J102" s="23"/>
    </row>
    <row r="103" spans="1:10" ht="16" hidden="1" x14ac:dyDescent="0.2">
      <c r="A103" s="63"/>
      <c r="B103" s="75" t="s">
        <v>555</v>
      </c>
      <c r="C103" s="66" t="s">
        <v>57</v>
      </c>
      <c r="D103" s="66" t="s">
        <v>418</v>
      </c>
      <c r="E103" s="79">
        <v>10000</v>
      </c>
      <c r="F103" s="109">
        <v>0.44</v>
      </c>
      <c r="G103" s="144"/>
      <c r="H103" s="79">
        <f>F103</f>
        <v>0.44</v>
      </c>
      <c r="I103" s="79"/>
      <c r="J103" s="23"/>
    </row>
    <row r="104" spans="1:10" ht="16" hidden="1" x14ac:dyDescent="0.2">
      <c r="A104" s="63"/>
      <c r="B104" s="75" t="s">
        <v>555</v>
      </c>
      <c r="C104" s="66" t="s">
        <v>57</v>
      </c>
      <c r="D104" s="66" t="s">
        <v>414</v>
      </c>
      <c r="E104" s="79">
        <v>10000</v>
      </c>
      <c r="F104" s="109">
        <v>0.35</v>
      </c>
      <c r="G104" s="144"/>
      <c r="H104" s="79">
        <f>F104</f>
        <v>0.35</v>
      </c>
      <c r="I104" s="79"/>
      <c r="J104" s="23"/>
    </row>
    <row r="105" spans="1:10" ht="16" hidden="1" x14ac:dyDescent="0.2">
      <c r="A105" s="63"/>
      <c r="B105" s="75"/>
      <c r="C105" s="66"/>
      <c r="D105" s="66"/>
      <c r="E105" s="79"/>
      <c r="F105" s="109"/>
      <c r="G105" s="144"/>
      <c r="H105" s="79"/>
      <c r="I105" s="79"/>
      <c r="J105" s="23"/>
    </row>
    <row r="106" spans="1:10" ht="16" hidden="1" x14ac:dyDescent="0.2">
      <c r="A106" s="63"/>
      <c r="B106" s="75" t="s">
        <v>556</v>
      </c>
      <c r="C106" s="66" t="s">
        <v>58</v>
      </c>
      <c r="D106" s="66" t="s">
        <v>411</v>
      </c>
      <c r="E106" s="79">
        <v>10000</v>
      </c>
      <c r="F106" s="109">
        <v>0</v>
      </c>
      <c r="G106" s="144">
        <f>H106-F106</f>
        <v>8.02</v>
      </c>
      <c r="H106" s="79">
        <v>8.02</v>
      </c>
      <c r="I106" s="79">
        <f>H106</f>
        <v>8.02</v>
      </c>
      <c r="J106" s="23"/>
    </row>
    <row r="107" spans="1:10" ht="16" hidden="1" x14ac:dyDescent="0.2">
      <c r="A107" s="63"/>
      <c r="B107" s="75"/>
      <c r="C107" s="66"/>
      <c r="D107" s="66"/>
      <c r="E107" s="79"/>
      <c r="F107" s="109"/>
      <c r="G107" s="144"/>
      <c r="H107" s="79"/>
      <c r="I107" s="79"/>
      <c r="J107" s="23"/>
    </row>
    <row r="108" spans="1:10" ht="16" hidden="1" x14ac:dyDescent="0.2">
      <c r="A108" s="63"/>
      <c r="B108" s="75" t="s">
        <v>558</v>
      </c>
      <c r="C108" s="66" t="s">
        <v>219</v>
      </c>
      <c r="D108" s="66" t="s">
        <v>411</v>
      </c>
      <c r="E108" s="78">
        <v>50000</v>
      </c>
      <c r="F108" s="109">
        <f>H108-G108</f>
        <v>2.6399999999999997</v>
      </c>
      <c r="G108" s="144">
        <v>0.66</v>
      </c>
      <c r="H108" s="78">
        <v>3.3</v>
      </c>
      <c r="I108" s="78">
        <f>SUM(H108:H109)</f>
        <v>7.8999999999999995</v>
      </c>
      <c r="J108" s="23"/>
    </row>
    <row r="109" spans="1:10" ht="16" hidden="1" x14ac:dyDescent="0.2">
      <c r="A109" s="63"/>
      <c r="B109" s="75" t="s">
        <v>558</v>
      </c>
      <c r="C109" s="66" t="s">
        <v>219</v>
      </c>
      <c r="D109" s="66" t="s">
        <v>413</v>
      </c>
      <c r="E109" s="79">
        <v>110000</v>
      </c>
      <c r="F109" s="109">
        <v>4.5999999999999996</v>
      </c>
      <c r="G109" s="144"/>
      <c r="H109" s="79">
        <f>F109</f>
        <v>4.5999999999999996</v>
      </c>
      <c r="I109" s="79"/>
      <c r="J109" s="23"/>
    </row>
    <row r="110" spans="1:10" ht="16" hidden="1" x14ac:dyDescent="0.2">
      <c r="A110" s="63"/>
      <c r="B110" s="75"/>
      <c r="C110" s="66"/>
      <c r="D110" s="66"/>
      <c r="E110" s="79"/>
      <c r="F110" s="109"/>
      <c r="G110" s="144"/>
      <c r="H110" s="79"/>
      <c r="I110" s="79"/>
      <c r="J110" s="23"/>
    </row>
    <row r="111" spans="1:10" ht="16" hidden="1" x14ac:dyDescent="0.2">
      <c r="A111" s="63"/>
      <c r="B111" s="75" t="s">
        <v>559</v>
      </c>
      <c r="C111" s="66" t="s">
        <v>17</v>
      </c>
      <c r="D111" s="66" t="s">
        <v>411</v>
      </c>
      <c r="E111" s="78">
        <v>100000</v>
      </c>
      <c r="F111" s="78">
        <f>H111-G111</f>
        <v>27.72</v>
      </c>
      <c r="G111" s="78">
        <v>3.08</v>
      </c>
      <c r="H111" s="78">
        <v>30.8</v>
      </c>
      <c r="I111" s="78">
        <f>SUM(H111:H114)</f>
        <v>52.25</v>
      </c>
      <c r="J111" s="23"/>
    </row>
    <row r="112" spans="1:10" ht="16" hidden="1" x14ac:dyDescent="0.2">
      <c r="A112" s="63"/>
      <c r="B112" s="75" t="s">
        <v>559</v>
      </c>
      <c r="C112" s="66" t="s">
        <v>17</v>
      </c>
      <c r="D112" s="66" t="s">
        <v>417</v>
      </c>
      <c r="E112" s="79"/>
      <c r="F112" s="109"/>
      <c r="G112" s="144"/>
      <c r="H112" s="78">
        <f>F112</f>
        <v>0</v>
      </c>
      <c r="I112" s="79"/>
      <c r="J112" s="23"/>
    </row>
    <row r="113" spans="1:10" ht="16" hidden="1" x14ac:dyDescent="0.2">
      <c r="A113" s="63"/>
      <c r="B113" s="75" t="s">
        <v>559</v>
      </c>
      <c r="C113" s="66" t="s">
        <v>17</v>
      </c>
      <c r="D113" s="66" t="s">
        <v>413</v>
      </c>
      <c r="E113" s="79">
        <v>250000</v>
      </c>
      <c r="F113" s="109">
        <v>10.45</v>
      </c>
      <c r="G113" s="144"/>
      <c r="H113" s="79">
        <f>F113</f>
        <v>10.45</v>
      </c>
      <c r="I113" s="79"/>
      <c r="J113" s="23"/>
    </row>
    <row r="114" spans="1:10" ht="16" hidden="1" x14ac:dyDescent="0.2">
      <c r="A114" s="63"/>
      <c r="B114" s="75" t="s">
        <v>559</v>
      </c>
      <c r="C114" s="66" t="s">
        <v>17</v>
      </c>
      <c r="D114" s="66" t="s">
        <v>418</v>
      </c>
      <c r="E114" s="78">
        <v>250000</v>
      </c>
      <c r="F114" s="109">
        <v>11</v>
      </c>
      <c r="G114" s="144"/>
      <c r="H114" s="79">
        <f>F114</f>
        <v>11</v>
      </c>
      <c r="I114" s="79"/>
      <c r="J114" s="23"/>
    </row>
    <row r="115" spans="1:10" ht="16" hidden="1" x14ac:dyDescent="0.2">
      <c r="A115" s="63"/>
      <c r="B115" s="75"/>
      <c r="C115" s="66"/>
      <c r="D115" s="66"/>
      <c r="E115" s="78"/>
      <c r="F115" s="109"/>
      <c r="G115" s="144"/>
      <c r="H115" s="79"/>
      <c r="I115" s="79"/>
      <c r="J115" s="23"/>
    </row>
    <row r="116" spans="1:10" ht="16" hidden="1" x14ac:dyDescent="0.2">
      <c r="A116" s="63"/>
      <c r="B116" s="75" t="s">
        <v>651</v>
      </c>
      <c r="C116" s="66" t="s">
        <v>650</v>
      </c>
      <c r="D116" s="66" t="s">
        <v>411</v>
      </c>
      <c r="E116" s="78">
        <v>250000</v>
      </c>
      <c r="F116" s="78">
        <f>H116-G116</f>
        <v>21.84</v>
      </c>
      <c r="G116" s="78">
        <v>0.91</v>
      </c>
      <c r="H116" s="78">
        <v>22.75</v>
      </c>
      <c r="I116" s="78">
        <f>SUM(H116:H119)</f>
        <v>36.550000000000004</v>
      </c>
      <c r="J116" s="23"/>
    </row>
    <row r="117" spans="1:10" ht="16" hidden="1" x14ac:dyDescent="0.2">
      <c r="A117" s="63"/>
      <c r="B117" s="75" t="s">
        <v>651</v>
      </c>
      <c r="C117" s="66" t="s">
        <v>650</v>
      </c>
      <c r="D117" s="66" t="s">
        <v>412</v>
      </c>
      <c r="E117" s="78">
        <v>10000</v>
      </c>
      <c r="F117" s="109">
        <v>3.42</v>
      </c>
      <c r="G117" s="144"/>
      <c r="H117" s="79">
        <f>F117</f>
        <v>3.42</v>
      </c>
      <c r="I117" s="79"/>
      <c r="J117" s="23"/>
    </row>
    <row r="118" spans="1:10" ht="16" hidden="1" x14ac:dyDescent="0.2">
      <c r="A118" s="63"/>
      <c r="B118" s="75" t="s">
        <v>651</v>
      </c>
      <c r="C118" s="66" t="s">
        <v>650</v>
      </c>
      <c r="D118" s="66" t="s">
        <v>413</v>
      </c>
      <c r="E118" s="78">
        <v>240000</v>
      </c>
      <c r="F118" s="109">
        <v>10.029999999999999</v>
      </c>
      <c r="G118" s="144"/>
      <c r="H118" s="79">
        <f>F118</f>
        <v>10.029999999999999</v>
      </c>
      <c r="I118" s="79"/>
      <c r="J118" s="23"/>
    </row>
    <row r="119" spans="1:10" ht="16" hidden="1" x14ac:dyDescent="0.2">
      <c r="A119" s="63"/>
      <c r="B119" s="75" t="s">
        <v>651</v>
      </c>
      <c r="C119" s="66" t="s">
        <v>650</v>
      </c>
      <c r="D119" s="66" t="s">
        <v>414</v>
      </c>
      <c r="E119" s="78">
        <v>10000</v>
      </c>
      <c r="F119" s="109">
        <v>0.35</v>
      </c>
      <c r="G119" s="144"/>
      <c r="H119" s="79">
        <f>F119</f>
        <v>0.35</v>
      </c>
      <c r="I119" s="79"/>
      <c r="J119" s="23"/>
    </row>
    <row r="120" spans="1:10" ht="16" hidden="1" x14ac:dyDescent="0.2">
      <c r="A120" s="63"/>
      <c r="B120" s="75"/>
      <c r="C120" s="66"/>
      <c r="D120" s="66"/>
      <c r="E120" s="78"/>
      <c r="F120" s="109"/>
      <c r="G120" s="144"/>
      <c r="H120" s="79"/>
      <c r="I120" s="79"/>
      <c r="J120" s="23"/>
    </row>
    <row r="121" spans="1:10" ht="16" hidden="1" x14ac:dyDescent="0.2">
      <c r="A121" s="63"/>
      <c r="B121" s="75" t="s">
        <v>836</v>
      </c>
      <c r="C121" s="66" t="s">
        <v>837</v>
      </c>
      <c r="D121" s="66" t="s">
        <v>411</v>
      </c>
      <c r="E121" s="78">
        <v>10000</v>
      </c>
      <c r="F121" s="109"/>
      <c r="G121" s="144"/>
      <c r="H121" s="79"/>
      <c r="I121" s="79"/>
      <c r="J121" s="23" t="s">
        <v>838</v>
      </c>
    </row>
    <row r="122" spans="1:10" ht="16" hidden="1" x14ac:dyDescent="0.2">
      <c r="A122" s="63"/>
      <c r="B122" s="75"/>
      <c r="C122" s="66"/>
      <c r="D122" s="66"/>
      <c r="E122" s="78"/>
      <c r="F122" s="109"/>
      <c r="G122" s="144"/>
      <c r="H122" s="79"/>
      <c r="I122" s="79"/>
      <c r="J122" s="23"/>
    </row>
    <row r="123" spans="1:10" ht="16" hidden="1" x14ac:dyDescent="0.2">
      <c r="A123" s="63"/>
      <c r="B123" s="75"/>
      <c r="C123" s="66"/>
      <c r="D123" s="66"/>
      <c r="E123" s="79"/>
      <c r="F123" s="109"/>
      <c r="G123" s="144"/>
      <c r="H123" s="79"/>
      <c r="I123" s="79"/>
      <c r="J123" s="23"/>
    </row>
    <row r="124" spans="1:10" ht="16" hidden="1" x14ac:dyDescent="0.2">
      <c r="A124" s="63"/>
      <c r="B124" s="75" t="s">
        <v>561</v>
      </c>
      <c r="C124" s="66" t="s">
        <v>424</v>
      </c>
      <c r="D124" s="66" t="s">
        <v>411</v>
      </c>
      <c r="E124" s="79">
        <v>10000</v>
      </c>
      <c r="F124" s="109">
        <v>0</v>
      </c>
      <c r="G124" s="144">
        <f>H124-F124</f>
        <v>0.66</v>
      </c>
      <c r="H124" s="79">
        <v>0.66</v>
      </c>
      <c r="I124" s="79">
        <f>SUM(H124:H125)</f>
        <v>1.08</v>
      </c>
      <c r="J124" s="23"/>
    </row>
    <row r="125" spans="1:10" ht="16" hidden="1" x14ac:dyDescent="0.2">
      <c r="A125" s="63"/>
      <c r="B125" s="75" t="s">
        <v>561</v>
      </c>
      <c r="C125" s="66" t="s">
        <v>424</v>
      </c>
      <c r="D125" s="66" t="s">
        <v>413</v>
      </c>
      <c r="E125" s="78">
        <v>10000</v>
      </c>
      <c r="F125" s="78">
        <v>0.42</v>
      </c>
      <c r="G125" s="78"/>
      <c r="H125" s="78">
        <f>F125</f>
        <v>0.42</v>
      </c>
      <c r="I125" s="78"/>
      <c r="J125" s="23"/>
    </row>
    <row r="126" spans="1:10" ht="16" hidden="1" x14ac:dyDescent="0.2">
      <c r="A126" s="63"/>
      <c r="B126" s="75"/>
      <c r="C126" s="66"/>
      <c r="D126" s="66"/>
      <c r="E126" s="79"/>
      <c r="F126" s="109"/>
      <c r="G126" s="144"/>
      <c r="H126" s="79"/>
      <c r="I126" s="79"/>
      <c r="J126" s="23"/>
    </row>
    <row r="127" spans="1:10" ht="16" hidden="1" x14ac:dyDescent="0.2">
      <c r="A127" s="63"/>
      <c r="B127" s="75" t="s">
        <v>562</v>
      </c>
      <c r="C127" s="66" t="s">
        <v>233</v>
      </c>
      <c r="D127" s="66" t="s">
        <v>411</v>
      </c>
      <c r="E127" s="78">
        <v>10000</v>
      </c>
      <c r="F127" s="109">
        <v>0</v>
      </c>
      <c r="G127" s="144">
        <f>H127-F127</f>
        <v>5.0199999999999996</v>
      </c>
      <c r="H127" s="78">
        <v>5.0199999999999996</v>
      </c>
      <c r="I127" s="78">
        <f>SUM(H127:H130)</f>
        <v>12.969999999999999</v>
      </c>
      <c r="J127" s="211"/>
    </row>
    <row r="128" spans="1:10" ht="16" hidden="1" x14ac:dyDescent="0.2">
      <c r="A128" s="63"/>
      <c r="B128" s="75" t="s">
        <v>562</v>
      </c>
      <c r="C128" s="66" t="s">
        <v>233</v>
      </c>
      <c r="D128" s="66" t="s">
        <v>412</v>
      </c>
      <c r="E128" s="79">
        <v>10000</v>
      </c>
      <c r="F128" s="109">
        <v>3.42</v>
      </c>
      <c r="G128" s="144"/>
      <c r="H128" s="79">
        <f>F128</f>
        <v>3.42</v>
      </c>
      <c r="I128" s="79"/>
      <c r="J128" s="23"/>
    </row>
    <row r="129" spans="1:10" ht="16" hidden="1" x14ac:dyDescent="0.2">
      <c r="A129" s="63"/>
      <c r="B129" s="75" t="s">
        <v>562</v>
      </c>
      <c r="C129" s="66" t="s">
        <v>233</v>
      </c>
      <c r="D129" s="66" t="s">
        <v>413</v>
      </c>
      <c r="E129" s="79">
        <v>100000</v>
      </c>
      <c r="F129" s="109">
        <v>4.18</v>
      </c>
      <c r="G129" s="144"/>
      <c r="H129" s="79">
        <f>F129</f>
        <v>4.18</v>
      </c>
      <c r="I129" s="79"/>
      <c r="J129" s="23"/>
    </row>
    <row r="130" spans="1:10" ht="16" hidden="1" x14ac:dyDescent="0.2">
      <c r="A130" s="63"/>
      <c r="B130" s="75" t="s">
        <v>562</v>
      </c>
      <c r="C130" s="66" t="s">
        <v>233</v>
      </c>
      <c r="D130" s="66" t="s">
        <v>414</v>
      </c>
      <c r="E130" s="79">
        <v>10000</v>
      </c>
      <c r="F130" s="109">
        <v>0.35</v>
      </c>
      <c r="G130" s="144"/>
      <c r="H130" s="79">
        <f>F130</f>
        <v>0.35</v>
      </c>
      <c r="I130" s="79"/>
      <c r="J130" s="23"/>
    </row>
    <row r="131" spans="1:10" ht="16" hidden="1" x14ac:dyDescent="0.2">
      <c r="A131" s="63"/>
      <c r="B131" s="75"/>
      <c r="C131" s="66"/>
      <c r="D131" s="66"/>
      <c r="E131" s="79"/>
      <c r="F131" s="109"/>
      <c r="G131" s="144"/>
      <c r="H131" s="79"/>
      <c r="I131" s="79"/>
      <c r="J131" s="23"/>
    </row>
    <row r="132" spans="1:10" ht="16" hidden="1" x14ac:dyDescent="0.2">
      <c r="A132" s="63"/>
      <c r="B132" s="75" t="s">
        <v>563</v>
      </c>
      <c r="C132" s="66" t="s">
        <v>234</v>
      </c>
      <c r="D132" s="66" t="s">
        <v>411</v>
      </c>
      <c r="E132" s="78">
        <v>10000</v>
      </c>
      <c r="F132" s="78">
        <v>0</v>
      </c>
      <c r="G132" s="78">
        <f>H132-F132</f>
        <v>14.08</v>
      </c>
      <c r="H132" s="78">
        <v>14.08</v>
      </c>
      <c r="I132" s="78">
        <f>H132</f>
        <v>14.08</v>
      </c>
      <c r="J132" s="23"/>
    </row>
    <row r="133" spans="1:10" ht="16" hidden="1" x14ac:dyDescent="0.2">
      <c r="A133" s="63"/>
      <c r="B133" s="258"/>
      <c r="C133" s="44"/>
      <c r="D133" s="44"/>
      <c r="E133" s="165"/>
      <c r="F133" s="252"/>
      <c r="G133" s="144"/>
      <c r="H133" s="79"/>
      <c r="I133" s="79"/>
      <c r="J133" s="23"/>
    </row>
    <row r="134" spans="1:10" ht="16" hidden="1" x14ac:dyDescent="0.2">
      <c r="A134" s="63"/>
      <c r="B134" s="75" t="s">
        <v>564</v>
      </c>
      <c r="C134" s="168" t="s">
        <v>330</v>
      </c>
      <c r="D134" s="168" t="s">
        <v>411</v>
      </c>
      <c r="E134" s="169">
        <v>200000</v>
      </c>
      <c r="F134" s="254">
        <v>23.94</v>
      </c>
      <c r="G134" s="342">
        <v>1.26</v>
      </c>
      <c r="H134" s="343">
        <f>SUM(F134:G134)</f>
        <v>25.200000000000003</v>
      </c>
      <c r="I134" s="78">
        <f>SUM(H134:H139)</f>
        <v>32.660000000000004</v>
      </c>
      <c r="J134" s="23"/>
    </row>
    <row r="135" spans="1:10" ht="16" hidden="1" x14ac:dyDescent="0.2">
      <c r="A135" s="63"/>
      <c r="B135" s="75" t="s">
        <v>564</v>
      </c>
      <c r="C135" s="168" t="s">
        <v>330</v>
      </c>
      <c r="D135" s="168" t="s">
        <v>417</v>
      </c>
      <c r="E135" s="169">
        <v>10000</v>
      </c>
      <c r="F135" s="254">
        <v>2.83</v>
      </c>
      <c r="G135" s="144"/>
      <c r="H135" s="343">
        <f>F135</f>
        <v>2.83</v>
      </c>
      <c r="I135" s="78"/>
      <c r="J135" s="23"/>
    </row>
    <row r="136" spans="1:10" ht="16" hidden="1" x14ac:dyDescent="0.2">
      <c r="A136" s="63"/>
      <c r="B136" s="75" t="s">
        <v>564</v>
      </c>
      <c r="C136" s="168" t="s">
        <v>330</v>
      </c>
      <c r="D136" s="168" t="s">
        <v>412</v>
      </c>
      <c r="E136" s="169">
        <v>10000</v>
      </c>
      <c r="F136" s="109">
        <v>3.42</v>
      </c>
      <c r="G136" s="144"/>
      <c r="H136" s="78">
        <f>F136</f>
        <v>3.42</v>
      </c>
      <c r="I136" s="78"/>
      <c r="J136" s="23"/>
    </row>
    <row r="137" spans="1:10" ht="16" hidden="1" x14ac:dyDescent="0.2">
      <c r="A137" s="63"/>
      <c r="B137" s="75" t="s">
        <v>564</v>
      </c>
      <c r="C137" s="168" t="s">
        <v>330</v>
      </c>
      <c r="D137" s="168" t="s">
        <v>413</v>
      </c>
      <c r="E137" s="169">
        <v>10000</v>
      </c>
      <c r="F137" s="109">
        <v>0.42</v>
      </c>
      <c r="G137" s="144"/>
      <c r="H137" s="78">
        <f>F137</f>
        <v>0.42</v>
      </c>
      <c r="I137" s="78"/>
    </row>
    <row r="138" spans="1:10" ht="16" hidden="1" x14ac:dyDescent="0.2">
      <c r="A138" s="63"/>
      <c r="B138" s="75" t="s">
        <v>564</v>
      </c>
      <c r="C138" s="168" t="s">
        <v>330</v>
      </c>
      <c r="D138" s="168" t="s">
        <v>418</v>
      </c>
      <c r="E138" s="169">
        <v>10000</v>
      </c>
      <c r="F138" s="253">
        <v>0.44</v>
      </c>
      <c r="G138" s="144"/>
      <c r="H138" s="78">
        <f>F138</f>
        <v>0.44</v>
      </c>
      <c r="I138" s="78"/>
      <c r="J138" s="23"/>
    </row>
    <row r="139" spans="1:10" ht="16" hidden="1" x14ac:dyDescent="0.2">
      <c r="A139" s="63"/>
      <c r="B139" s="75" t="s">
        <v>564</v>
      </c>
      <c r="C139" s="168" t="s">
        <v>330</v>
      </c>
      <c r="D139" s="168" t="s">
        <v>414</v>
      </c>
      <c r="E139" s="169">
        <v>10000</v>
      </c>
      <c r="F139" s="253">
        <v>0.35</v>
      </c>
      <c r="G139" s="144"/>
      <c r="H139" s="78">
        <f>F139</f>
        <v>0.35</v>
      </c>
      <c r="I139" s="78"/>
      <c r="J139" s="23"/>
    </row>
    <row r="140" spans="1:10" ht="16" hidden="1" x14ac:dyDescent="0.2">
      <c r="A140" s="63"/>
      <c r="B140" s="172"/>
      <c r="C140" s="168"/>
      <c r="D140" s="212"/>
      <c r="E140" s="169"/>
      <c r="F140" s="109"/>
      <c r="G140" s="144"/>
      <c r="H140" s="78"/>
      <c r="I140" s="78"/>
      <c r="J140" s="23"/>
    </row>
    <row r="141" spans="1:10" ht="16" hidden="1" x14ac:dyDescent="0.2">
      <c r="A141" s="63"/>
      <c r="B141" s="172" t="s">
        <v>565</v>
      </c>
      <c r="C141" s="168" t="s">
        <v>490</v>
      </c>
      <c r="D141" s="212" t="s">
        <v>411</v>
      </c>
      <c r="E141" s="169">
        <v>10000</v>
      </c>
      <c r="F141" s="109" t="s">
        <v>492</v>
      </c>
      <c r="G141" s="144">
        <v>3.08</v>
      </c>
      <c r="H141" s="78">
        <f>G141</f>
        <v>3.08</v>
      </c>
      <c r="I141" s="78">
        <f>H141</f>
        <v>3.08</v>
      </c>
      <c r="J141" s="23"/>
    </row>
    <row r="142" spans="1:10" ht="16" hidden="1" x14ac:dyDescent="0.2">
      <c r="A142" s="63"/>
      <c r="B142" s="172"/>
      <c r="C142" s="168"/>
      <c r="D142" s="212"/>
      <c r="E142" s="169"/>
      <c r="F142" s="109"/>
      <c r="G142" s="144"/>
      <c r="H142" s="78"/>
      <c r="I142" s="78"/>
      <c r="J142" s="23"/>
    </row>
    <row r="143" spans="1:10" s="233" customFormat="1" ht="16" hidden="1" x14ac:dyDescent="0.2">
      <c r="A143" s="106"/>
      <c r="B143" s="321" t="s">
        <v>653</v>
      </c>
      <c r="C143" s="307" t="s">
        <v>652</v>
      </c>
      <c r="D143" s="322" t="s">
        <v>411</v>
      </c>
      <c r="E143" s="308">
        <v>10000</v>
      </c>
      <c r="F143" s="109">
        <f>H143-G143</f>
        <v>0</v>
      </c>
      <c r="G143" s="109">
        <v>1.26</v>
      </c>
      <c r="H143" s="109">
        <v>1.26</v>
      </c>
      <c r="I143" s="109">
        <v>0</v>
      </c>
      <c r="J143" s="232" t="s">
        <v>826</v>
      </c>
    </row>
    <row r="144" spans="1:10" ht="16" hidden="1" x14ac:dyDescent="0.2">
      <c r="A144" s="63"/>
      <c r="B144" s="172"/>
      <c r="C144" s="168"/>
      <c r="D144" s="212"/>
      <c r="E144" s="169"/>
      <c r="F144" s="109"/>
      <c r="G144" s="144"/>
      <c r="H144" s="78"/>
      <c r="I144" s="78"/>
      <c r="J144" s="23"/>
    </row>
    <row r="145" spans="1:10" ht="16" hidden="1" x14ac:dyDescent="0.2">
      <c r="A145" s="63"/>
      <c r="B145" s="172" t="s">
        <v>769</v>
      </c>
      <c r="C145" s="168" t="s">
        <v>767</v>
      </c>
      <c r="D145" s="212" t="s">
        <v>411</v>
      </c>
      <c r="E145" s="169">
        <v>10000</v>
      </c>
      <c r="F145" s="78">
        <v>0</v>
      </c>
      <c r="G145" s="343">
        <v>0.66</v>
      </c>
      <c r="H145" s="78">
        <f>F145+G145</f>
        <v>0.66</v>
      </c>
      <c r="I145" s="78">
        <f>SUM(H145:H146)</f>
        <v>1.08</v>
      </c>
      <c r="J145" s="23"/>
    </row>
    <row r="146" spans="1:10" ht="16" hidden="1" x14ac:dyDescent="0.2">
      <c r="A146" s="63"/>
      <c r="B146" s="172" t="s">
        <v>769</v>
      </c>
      <c r="C146" s="168" t="s">
        <v>767</v>
      </c>
      <c r="D146" s="212" t="s">
        <v>413</v>
      </c>
      <c r="E146" s="169">
        <v>10000</v>
      </c>
      <c r="F146" s="78"/>
      <c r="G146" s="78">
        <v>0.42</v>
      </c>
      <c r="H146" s="78">
        <f>0.42</f>
        <v>0.42</v>
      </c>
      <c r="I146" s="78"/>
      <c r="J146" s="23"/>
    </row>
    <row r="147" spans="1:10" ht="16" hidden="1" x14ac:dyDescent="0.2">
      <c r="A147" s="63"/>
      <c r="B147" s="172"/>
      <c r="C147" s="168"/>
      <c r="D147" s="212"/>
      <c r="E147" s="169"/>
      <c r="F147" s="109"/>
      <c r="G147" s="144"/>
      <c r="H147" s="78"/>
      <c r="I147" s="78"/>
      <c r="J147" s="23"/>
    </row>
    <row r="148" spans="1:10" ht="16" hidden="1" x14ac:dyDescent="0.2">
      <c r="A148" s="63"/>
      <c r="B148" s="75" t="s">
        <v>566</v>
      </c>
      <c r="C148" s="66" t="s">
        <v>25</v>
      </c>
      <c r="D148" s="66" t="s">
        <v>411</v>
      </c>
      <c r="E148" s="79">
        <v>10000</v>
      </c>
      <c r="F148" s="109">
        <v>0</v>
      </c>
      <c r="G148" s="144">
        <f>H148-F148</f>
        <v>3.08</v>
      </c>
      <c r="H148" s="79">
        <v>3.08</v>
      </c>
      <c r="I148" s="79">
        <f>H148</f>
        <v>3.08</v>
      </c>
      <c r="J148" s="23"/>
    </row>
    <row r="149" spans="1:10" ht="16" hidden="1" x14ac:dyDescent="0.2">
      <c r="A149" s="63"/>
      <c r="B149" s="75"/>
      <c r="C149" s="66"/>
      <c r="D149" s="66"/>
      <c r="E149" s="79"/>
      <c r="F149" s="109"/>
      <c r="G149" s="144"/>
      <c r="H149" s="79"/>
      <c r="I149" s="79"/>
      <c r="J149" s="23"/>
    </row>
    <row r="150" spans="1:10" ht="16" hidden="1" x14ac:dyDescent="0.2">
      <c r="A150" s="63"/>
      <c r="B150" s="75" t="s">
        <v>567</v>
      </c>
      <c r="C150" s="66" t="s">
        <v>88</v>
      </c>
      <c r="D150" s="66" t="s">
        <v>411</v>
      </c>
      <c r="E150" s="78">
        <v>250000</v>
      </c>
      <c r="F150" s="109">
        <f>H150-G150</f>
        <v>48.24</v>
      </c>
      <c r="G150" s="144">
        <v>2.0099999999999998</v>
      </c>
      <c r="H150" s="78">
        <v>50.25</v>
      </c>
      <c r="I150" s="78">
        <f>SUM(H150:H155)</f>
        <v>132.88</v>
      </c>
      <c r="J150" s="23"/>
    </row>
    <row r="151" spans="1:10" ht="16" hidden="1" x14ac:dyDescent="0.2">
      <c r="A151" s="63"/>
      <c r="B151" s="75" t="s">
        <v>567</v>
      </c>
      <c r="C151" s="66" t="s">
        <v>88</v>
      </c>
      <c r="D151" s="66" t="s">
        <v>417</v>
      </c>
      <c r="E151" s="78">
        <v>50000</v>
      </c>
      <c r="F151" s="109">
        <v>57.85</v>
      </c>
      <c r="G151" s="144"/>
      <c r="H151" s="78">
        <f>F151</f>
        <v>57.85</v>
      </c>
      <c r="I151" s="78"/>
      <c r="J151" s="211"/>
    </row>
    <row r="152" spans="1:10" ht="16" hidden="1" x14ac:dyDescent="0.2">
      <c r="A152" s="63"/>
      <c r="B152" s="75" t="s">
        <v>567</v>
      </c>
      <c r="C152" s="66" t="s">
        <v>88</v>
      </c>
      <c r="D152" s="66" t="s">
        <v>412</v>
      </c>
      <c r="E152" s="78">
        <v>10000</v>
      </c>
      <c r="F152" s="109">
        <v>3.42</v>
      </c>
      <c r="G152" s="144"/>
      <c r="H152" s="78">
        <f>F152</f>
        <v>3.42</v>
      </c>
      <c r="I152" s="78"/>
      <c r="J152" s="23"/>
    </row>
    <row r="153" spans="1:10" ht="16" hidden="1" x14ac:dyDescent="0.2">
      <c r="A153" s="63"/>
      <c r="B153" s="75" t="s">
        <v>567</v>
      </c>
      <c r="C153" s="66" t="s">
        <v>88</v>
      </c>
      <c r="D153" s="66" t="s">
        <v>413</v>
      </c>
      <c r="E153" s="78">
        <v>250000</v>
      </c>
      <c r="F153" s="109">
        <v>10.45</v>
      </c>
      <c r="G153" s="144"/>
      <c r="H153" s="78">
        <f>F153</f>
        <v>10.45</v>
      </c>
      <c r="I153" s="78"/>
      <c r="J153" s="23"/>
    </row>
    <row r="154" spans="1:10" ht="16" hidden="1" x14ac:dyDescent="0.2">
      <c r="A154" s="63"/>
      <c r="B154" s="75" t="s">
        <v>567</v>
      </c>
      <c r="C154" s="66" t="s">
        <v>88</v>
      </c>
      <c r="D154" s="66" t="s">
        <v>418</v>
      </c>
      <c r="E154" s="78">
        <v>240000</v>
      </c>
      <c r="F154" s="109">
        <v>10.56</v>
      </c>
      <c r="G154" s="144"/>
      <c r="H154" s="79">
        <f>F154</f>
        <v>10.56</v>
      </c>
      <c r="I154" s="79"/>
      <c r="J154" s="23"/>
    </row>
    <row r="155" spans="1:10" ht="16" hidden="1" x14ac:dyDescent="0.2">
      <c r="A155" s="63"/>
      <c r="B155" s="75" t="s">
        <v>567</v>
      </c>
      <c r="C155" s="66" t="s">
        <v>88</v>
      </c>
      <c r="D155" s="66" t="s">
        <v>414</v>
      </c>
      <c r="E155" s="79">
        <v>10000</v>
      </c>
      <c r="F155" s="109">
        <v>0.35</v>
      </c>
      <c r="G155" s="144"/>
      <c r="H155" s="79">
        <f>F155</f>
        <v>0.35</v>
      </c>
      <c r="I155" s="79"/>
      <c r="J155" s="23"/>
    </row>
    <row r="156" spans="1:10" ht="16" hidden="1" x14ac:dyDescent="0.2">
      <c r="A156" s="63"/>
      <c r="B156" s="75"/>
      <c r="C156" s="66"/>
      <c r="D156" s="66"/>
      <c r="E156" s="79"/>
      <c r="F156" s="109"/>
      <c r="G156" s="144"/>
      <c r="H156" s="79"/>
      <c r="I156" s="79"/>
      <c r="J156" s="23"/>
    </row>
    <row r="157" spans="1:10" ht="16" hidden="1" x14ac:dyDescent="0.2">
      <c r="A157" s="63"/>
      <c r="B157" s="75" t="s">
        <v>568</v>
      </c>
      <c r="C157" s="66" t="s">
        <v>173</v>
      </c>
      <c r="D157" s="66" t="s">
        <v>411</v>
      </c>
      <c r="E157" s="79">
        <v>10000</v>
      </c>
      <c r="F157" s="109">
        <v>0</v>
      </c>
      <c r="G157" s="144">
        <v>8.02</v>
      </c>
      <c r="H157" s="79">
        <v>8.02</v>
      </c>
      <c r="I157" s="79">
        <f>SUM(H157:H159)</f>
        <v>20.010000000000002</v>
      </c>
      <c r="J157" s="23"/>
    </row>
    <row r="158" spans="1:10" ht="16" hidden="1" x14ac:dyDescent="0.2">
      <c r="A158" s="63"/>
      <c r="B158" s="75" t="s">
        <v>568</v>
      </c>
      <c r="C158" s="66" t="s">
        <v>173</v>
      </c>
      <c r="D158" s="66" t="s">
        <v>417</v>
      </c>
      <c r="E158" s="79">
        <v>10000</v>
      </c>
      <c r="F158" s="109">
        <v>11.57</v>
      </c>
      <c r="G158" s="144"/>
      <c r="H158" s="79">
        <f>F158</f>
        <v>11.57</v>
      </c>
      <c r="I158" s="79"/>
      <c r="J158" s="23"/>
    </row>
    <row r="159" spans="1:10" ht="16" hidden="1" x14ac:dyDescent="0.2">
      <c r="A159" s="63"/>
      <c r="B159" s="75" t="s">
        <v>568</v>
      </c>
      <c r="C159" s="66" t="s">
        <v>173</v>
      </c>
      <c r="D159" s="66" t="s">
        <v>413</v>
      </c>
      <c r="E159" s="78">
        <v>10000</v>
      </c>
      <c r="F159" s="109">
        <v>0.42</v>
      </c>
      <c r="G159" s="144"/>
      <c r="H159" s="78">
        <f>F159</f>
        <v>0.42</v>
      </c>
      <c r="I159" s="78"/>
      <c r="J159" s="23"/>
    </row>
    <row r="160" spans="1:10" ht="16" hidden="1" x14ac:dyDescent="0.2">
      <c r="A160" s="63"/>
      <c r="B160" s="75"/>
      <c r="C160" s="66"/>
      <c r="D160" s="66"/>
      <c r="E160" s="78"/>
      <c r="F160" s="109"/>
      <c r="G160" s="144"/>
      <c r="H160" s="78"/>
      <c r="I160" s="78"/>
      <c r="J160" s="23"/>
    </row>
    <row r="161" spans="1:10" ht="16" hidden="1" x14ac:dyDescent="0.2">
      <c r="A161" s="63"/>
      <c r="B161" s="75" t="s">
        <v>569</v>
      </c>
      <c r="C161" s="66" t="s">
        <v>189</v>
      </c>
      <c r="D161" s="66" t="s">
        <v>411</v>
      </c>
      <c r="E161" s="78">
        <v>100000</v>
      </c>
      <c r="F161" s="109">
        <f>H161-G161</f>
        <v>72.180000000000007</v>
      </c>
      <c r="G161" s="144">
        <v>8.02</v>
      </c>
      <c r="H161" s="78">
        <v>80.2</v>
      </c>
      <c r="I161" s="78">
        <f>SUM(H161:H162)</f>
        <v>84.38</v>
      </c>
      <c r="J161" s="211"/>
    </row>
    <row r="162" spans="1:10" ht="16" hidden="1" x14ac:dyDescent="0.2">
      <c r="A162" s="63"/>
      <c r="B162" s="75" t="s">
        <v>569</v>
      </c>
      <c r="C162" s="66" t="s">
        <v>189</v>
      </c>
      <c r="D162" s="66" t="s">
        <v>413</v>
      </c>
      <c r="E162" s="79">
        <v>100000</v>
      </c>
      <c r="F162" s="109">
        <v>4.18</v>
      </c>
      <c r="G162" s="144"/>
      <c r="H162" s="79">
        <f>F162</f>
        <v>4.18</v>
      </c>
      <c r="I162" s="79"/>
      <c r="J162" s="23"/>
    </row>
    <row r="163" spans="1:10" ht="16" hidden="1" x14ac:dyDescent="0.2">
      <c r="A163" s="63"/>
      <c r="B163" s="75"/>
      <c r="C163" s="66"/>
      <c r="D163" s="66"/>
      <c r="E163" s="79"/>
      <c r="F163" s="109"/>
      <c r="G163" s="144"/>
      <c r="H163" s="79"/>
      <c r="I163" s="79"/>
      <c r="J163" s="23"/>
    </row>
    <row r="164" spans="1:10" ht="16" hidden="1" x14ac:dyDescent="0.2">
      <c r="A164" s="63"/>
      <c r="B164" s="75" t="s">
        <v>570</v>
      </c>
      <c r="C164" s="66" t="s">
        <v>143</v>
      </c>
      <c r="D164" s="66" t="s">
        <v>411</v>
      </c>
      <c r="E164" s="78">
        <v>10000</v>
      </c>
      <c r="F164" s="109">
        <v>0</v>
      </c>
      <c r="G164" s="144">
        <v>0.66</v>
      </c>
      <c r="H164" s="78">
        <v>0.66</v>
      </c>
      <c r="I164" s="78">
        <f>SUM(H164:H165)</f>
        <v>4.84</v>
      </c>
      <c r="J164" s="211"/>
    </row>
    <row r="165" spans="1:10" ht="16" hidden="1" x14ac:dyDescent="0.2">
      <c r="A165" s="63"/>
      <c r="B165" s="75" t="s">
        <v>570</v>
      </c>
      <c r="C165" s="66" t="s">
        <v>143</v>
      </c>
      <c r="D165" s="66" t="s">
        <v>413</v>
      </c>
      <c r="E165" s="79">
        <v>100000</v>
      </c>
      <c r="F165" s="109">
        <v>4.18</v>
      </c>
      <c r="G165" s="144"/>
      <c r="H165" s="79">
        <f>F165</f>
        <v>4.18</v>
      </c>
      <c r="I165" s="79"/>
      <c r="J165" s="23"/>
    </row>
    <row r="166" spans="1:10" ht="16" hidden="1" x14ac:dyDescent="0.2">
      <c r="A166" s="63"/>
      <c r="B166" s="75"/>
      <c r="C166" s="66"/>
      <c r="D166" s="66"/>
      <c r="E166" s="79"/>
      <c r="F166" s="109"/>
      <c r="G166" s="144"/>
      <c r="H166" s="79"/>
      <c r="I166" s="79"/>
      <c r="J166" s="23"/>
    </row>
    <row r="167" spans="1:10" ht="16" hidden="1" x14ac:dyDescent="0.2">
      <c r="A167" s="63"/>
      <c r="B167" s="75" t="s">
        <v>571</v>
      </c>
      <c r="C167" s="66" t="s">
        <v>235</v>
      </c>
      <c r="D167" s="66" t="s">
        <v>411</v>
      </c>
      <c r="E167" s="79">
        <v>10000</v>
      </c>
      <c r="F167" s="109">
        <v>0</v>
      </c>
      <c r="G167" s="144">
        <f>H167-F167</f>
        <v>2.0099999999999998</v>
      </c>
      <c r="H167" s="79">
        <v>2.0099999999999998</v>
      </c>
      <c r="I167" s="79">
        <f>SUM(H167:H168)</f>
        <v>6.42</v>
      </c>
      <c r="J167" s="23"/>
    </row>
    <row r="168" spans="1:10" ht="16" hidden="1" x14ac:dyDescent="0.2">
      <c r="A168" s="63"/>
      <c r="B168" s="75" t="s">
        <v>571</v>
      </c>
      <c r="C168" s="66" t="s">
        <v>235</v>
      </c>
      <c r="D168" s="66" t="s">
        <v>417</v>
      </c>
      <c r="E168" s="79">
        <v>10000</v>
      </c>
      <c r="F168" s="109">
        <v>4.41</v>
      </c>
      <c r="G168" s="144"/>
      <c r="H168" s="79">
        <f>F168</f>
        <v>4.41</v>
      </c>
      <c r="I168" s="79"/>
      <c r="J168" s="23"/>
    </row>
    <row r="169" spans="1:10" ht="16" hidden="1" x14ac:dyDescent="0.2">
      <c r="A169" s="63"/>
      <c r="B169" s="75"/>
      <c r="C169" s="66"/>
      <c r="D169" s="66"/>
      <c r="E169" s="79"/>
      <c r="F169" s="109"/>
      <c r="G169" s="144"/>
      <c r="H169" s="79"/>
      <c r="I169" s="79"/>
      <c r="J169" s="23"/>
    </row>
    <row r="170" spans="1:10" ht="16" hidden="1" x14ac:dyDescent="0.2">
      <c r="A170" s="63"/>
      <c r="B170" s="75" t="s">
        <v>655</v>
      </c>
      <c r="C170" s="66" t="s">
        <v>654</v>
      </c>
      <c r="D170" s="66" t="s">
        <v>411</v>
      </c>
      <c r="E170" s="79">
        <v>200000</v>
      </c>
      <c r="F170" s="109">
        <f>H170-G170</f>
        <v>12.54</v>
      </c>
      <c r="G170" s="144">
        <v>0.66</v>
      </c>
      <c r="H170" s="79">
        <v>13.2</v>
      </c>
      <c r="I170" s="79">
        <f>SUM(H170:H175)</f>
        <v>42.33</v>
      </c>
      <c r="J170" s="23"/>
    </row>
    <row r="171" spans="1:10" ht="16" hidden="1" x14ac:dyDescent="0.2">
      <c r="A171" s="63"/>
      <c r="B171" s="75" t="s">
        <v>655</v>
      </c>
      <c r="C171" s="66" t="s">
        <v>654</v>
      </c>
      <c r="D171" s="66" t="s">
        <v>417</v>
      </c>
      <c r="E171" s="79">
        <v>100000</v>
      </c>
      <c r="F171" s="109">
        <v>12.6</v>
      </c>
      <c r="G171" s="144"/>
      <c r="H171" s="79">
        <f>F171</f>
        <v>12.6</v>
      </c>
      <c r="I171" s="79"/>
      <c r="J171" s="23"/>
    </row>
    <row r="172" spans="1:10" ht="16" hidden="1" x14ac:dyDescent="0.2">
      <c r="A172" s="63"/>
      <c r="B172" s="75" t="s">
        <v>655</v>
      </c>
      <c r="C172" s="66" t="s">
        <v>654</v>
      </c>
      <c r="D172" s="66" t="s">
        <v>412</v>
      </c>
      <c r="E172" s="79">
        <v>10000</v>
      </c>
      <c r="F172" s="109">
        <v>3.42</v>
      </c>
      <c r="G172" s="144"/>
      <c r="H172" s="79">
        <f>F172</f>
        <v>3.42</v>
      </c>
      <c r="I172" s="79"/>
      <c r="J172" s="23"/>
    </row>
    <row r="173" spans="1:10" ht="16" hidden="1" x14ac:dyDescent="0.2">
      <c r="A173" s="63"/>
      <c r="B173" s="75" t="s">
        <v>655</v>
      </c>
      <c r="C173" s="66" t="s">
        <v>654</v>
      </c>
      <c r="D173" s="66" t="s">
        <v>413</v>
      </c>
      <c r="E173" s="78">
        <v>200000</v>
      </c>
      <c r="F173" s="78">
        <v>8.36</v>
      </c>
      <c r="G173" s="78"/>
      <c r="H173" s="78">
        <f>F173</f>
        <v>8.36</v>
      </c>
      <c r="I173" s="78"/>
      <c r="J173" s="23"/>
    </row>
    <row r="174" spans="1:10" ht="16" hidden="1" x14ac:dyDescent="0.2">
      <c r="A174" s="63"/>
      <c r="B174" s="75" t="s">
        <v>655</v>
      </c>
      <c r="C174" s="66" t="s">
        <v>654</v>
      </c>
      <c r="D174" s="66" t="s">
        <v>418</v>
      </c>
      <c r="E174" s="79">
        <v>100000</v>
      </c>
      <c r="F174" s="109">
        <v>4.4000000000000004</v>
      </c>
      <c r="G174" s="144"/>
      <c r="H174" s="79">
        <f>F174</f>
        <v>4.4000000000000004</v>
      </c>
      <c r="I174" s="79"/>
      <c r="J174" s="23"/>
    </row>
    <row r="175" spans="1:10" ht="16" hidden="1" x14ac:dyDescent="0.2">
      <c r="A175" s="63"/>
      <c r="B175" s="75" t="s">
        <v>655</v>
      </c>
      <c r="C175" s="66" t="s">
        <v>654</v>
      </c>
      <c r="D175" s="66" t="s">
        <v>414</v>
      </c>
      <c r="E175" s="79">
        <v>10000</v>
      </c>
      <c r="F175" s="109">
        <v>0.35</v>
      </c>
      <c r="G175" s="144"/>
      <c r="H175" s="79">
        <f>F175</f>
        <v>0.35</v>
      </c>
      <c r="I175" s="79"/>
      <c r="J175" s="23"/>
    </row>
    <row r="176" spans="1:10" ht="16" hidden="1" x14ac:dyDescent="0.2">
      <c r="A176" s="63"/>
      <c r="B176" s="75"/>
      <c r="C176" s="66"/>
      <c r="D176" s="66"/>
      <c r="E176" s="79"/>
      <c r="F176" s="109"/>
      <c r="G176" s="144"/>
      <c r="H176" s="79"/>
      <c r="I176" s="79"/>
      <c r="J176" s="23"/>
    </row>
    <row r="177" spans="1:15" ht="16" hidden="1" x14ac:dyDescent="0.2">
      <c r="A177" s="63"/>
      <c r="B177" s="75" t="s">
        <v>572</v>
      </c>
      <c r="C177" s="66" t="s">
        <v>29</v>
      </c>
      <c r="D177" s="66" t="s">
        <v>411</v>
      </c>
      <c r="E177" s="78">
        <v>10000</v>
      </c>
      <c r="F177" s="109">
        <v>0</v>
      </c>
      <c r="G177" s="144">
        <f>H177-F177</f>
        <v>3.08</v>
      </c>
      <c r="H177" s="78">
        <v>3.08</v>
      </c>
      <c r="I177" s="78">
        <f>SUM(H177:H177)</f>
        <v>3.08</v>
      </c>
      <c r="J177" s="211"/>
    </row>
    <row r="178" spans="1:15" ht="16" hidden="1" x14ac:dyDescent="0.2">
      <c r="A178" s="63"/>
      <c r="B178" s="75"/>
      <c r="C178" s="66"/>
      <c r="D178" s="66"/>
      <c r="E178" s="79"/>
      <c r="F178" s="109"/>
      <c r="G178" s="144"/>
      <c r="H178" s="79"/>
      <c r="I178" s="79"/>
      <c r="J178" s="23"/>
    </row>
    <row r="179" spans="1:15" ht="16" hidden="1" x14ac:dyDescent="0.2">
      <c r="A179" s="63"/>
      <c r="B179" s="75" t="s">
        <v>573</v>
      </c>
      <c r="C179" s="66" t="s">
        <v>201</v>
      </c>
      <c r="D179" s="66" t="s">
        <v>411</v>
      </c>
      <c r="E179" s="79">
        <v>10000</v>
      </c>
      <c r="F179" s="109">
        <v>0</v>
      </c>
      <c r="G179" s="144">
        <f>H179-F179</f>
        <v>1.26</v>
      </c>
      <c r="H179" s="79">
        <v>1.26</v>
      </c>
      <c r="I179" s="79">
        <f>SUM(H179:H184)</f>
        <v>25.18</v>
      </c>
      <c r="J179" s="23"/>
    </row>
    <row r="180" spans="1:15" ht="16" hidden="1" x14ac:dyDescent="0.2">
      <c r="A180" s="63"/>
      <c r="B180" s="75" t="s">
        <v>573</v>
      </c>
      <c r="C180" s="66" t="s">
        <v>201</v>
      </c>
      <c r="D180" s="173" t="s">
        <v>417</v>
      </c>
      <c r="E180" s="79">
        <v>10000</v>
      </c>
      <c r="F180" s="109">
        <v>11.57</v>
      </c>
      <c r="G180" s="144"/>
      <c r="H180" s="79">
        <f>F180</f>
        <v>11.57</v>
      </c>
      <c r="I180" s="79"/>
      <c r="J180" s="23"/>
    </row>
    <row r="181" spans="1:15" ht="16" hidden="1" x14ac:dyDescent="0.2">
      <c r="A181" s="63"/>
      <c r="B181" s="75" t="s">
        <v>573</v>
      </c>
      <c r="C181" s="66" t="s">
        <v>201</v>
      </c>
      <c r="D181" s="173" t="s">
        <v>412</v>
      </c>
      <c r="E181" s="79">
        <v>10000</v>
      </c>
      <c r="F181" s="109">
        <v>3.42</v>
      </c>
      <c r="G181" s="144"/>
      <c r="H181" s="79">
        <f>F181</f>
        <v>3.42</v>
      </c>
      <c r="I181" s="79"/>
      <c r="J181" s="23"/>
    </row>
    <row r="182" spans="1:15" ht="16" hidden="1" x14ac:dyDescent="0.2">
      <c r="A182" s="63"/>
      <c r="B182" s="75" t="s">
        <v>573</v>
      </c>
      <c r="C182" s="66" t="s">
        <v>201</v>
      </c>
      <c r="D182" s="173" t="s">
        <v>413</v>
      </c>
      <c r="E182" s="79">
        <v>100000</v>
      </c>
      <c r="F182" s="109">
        <v>4.18</v>
      </c>
      <c r="G182" s="144"/>
      <c r="H182" s="79">
        <f>F182</f>
        <v>4.18</v>
      </c>
      <c r="I182" s="79"/>
      <c r="J182" s="23"/>
    </row>
    <row r="183" spans="1:15" ht="16" hidden="1" x14ac:dyDescent="0.2">
      <c r="A183" s="63"/>
      <c r="B183" s="75" t="s">
        <v>573</v>
      </c>
      <c r="C183" s="66" t="s">
        <v>201</v>
      </c>
      <c r="D183" s="173" t="s">
        <v>418</v>
      </c>
      <c r="E183" s="78">
        <v>100000</v>
      </c>
      <c r="F183" s="109">
        <v>4.4000000000000004</v>
      </c>
      <c r="G183" s="144"/>
      <c r="H183" s="79">
        <f>F183</f>
        <v>4.4000000000000004</v>
      </c>
      <c r="I183" s="79"/>
      <c r="J183" s="23"/>
    </row>
    <row r="184" spans="1:15" ht="16" hidden="1" x14ac:dyDescent="0.2">
      <c r="A184" s="63"/>
      <c r="B184" s="75" t="s">
        <v>573</v>
      </c>
      <c r="C184" s="66" t="s">
        <v>201</v>
      </c>
      <c r="D184" s="173" t="s">
        <v>414</v>
      </c>
      <c r="E184" s="79">
        <v>10000</v>
      </c>
      <c r="F184" s="109">
        <v>0.35</v>
      </c>
      <c r="G184" s="144"/>
      <c r="H184" s="79">
        <f>F184</f>
        <v>0.35</v>
      </c>
      <c r="I184" s="79"/>
      <c r="J184" s="23"/>
    </row>
    <row r="185" spans="1:15" ht="16" hidden="1" x14ac:dyDescent="0.2">
      <c r="A185" s="63"/>
      <c r="B185" s="75"/>
      <c r="C185" s="66"/>
      <c r="D185" s="66"/>
      <c r="E185" s="79"/>
      <c r="F185" s="109"/>
      <c r="G185" s="144"/>
      <c r="H185" s="79"/>
      <c r="I185" s="79"/>
      <c r="J185" s="23"/>
    </row>
    <row r="186" spans="1:15" ht="16" hidden="1" x14ac:dyDescent="0.2">
      <c r="A186" s="63"/>
      <c r="B186" s="75" t="s">
        <v>574</v>
      </c>
      <c r="C186" s="85" t="s">
        <v>226</v>
      </c>
      <c r="D186" s="85" t="s">
        <v>411</v>
      </c>
      <c r="E186" s="86">
        <v>10000</v>
      </c>
      <c r="F186" s="251">
        <v>0</v>
      </c>
      <c r="G186" s="342">
        <v>0.91</v>
      </c>
      <c r="H186" s="86">
        <f>SUM(F186:G186)</f>
        <v>0.91</v>
      </c>
      <c r="I186" s="86">
        <f>SUM(H186:H186)</f>
        <v>0.91</v>
      </c>
      <c r="J186" s="23"/>
    </row>
    <row r="187" spans="1:15" ht="16" hidden="1" x14ac:dyDescent="0.2">
      <c r="A187" s="63"/>
      <c r="B187" s="75"/>
      <c r="C187" s="85"/>
      <c r="D187" s="85"/>
      <c r="E187" s="86"/>
      <c r="F187" s="251"/>
      <c r="G187" s="242"/>
      <c r="H187" s="86"/>
      <c r="I187" s="86"/>
      <c r="J187" s="23"/>
    </row>
    <row r="188" spans="1:15" ht="16" hidden="1" x14ac:dyDescent="0.2">
      <c r="A188" s="63"/>
      <c r="B188" s="75" t="s">
        <v>575</v>
      </c>
      <c r="C188" s="168" t="s">
        <v>332</v>
      </c>
      <c r="D188" s="168" t="s">
        <v>411</v>
      </c>
      <c r="E188" s="169">
        <v>360000</v>
      </c>
      <c r="F188" s="86">
        <f>H188-G188</f>
        <v>23.1</v>
      </c>
      <c r="G188" s="78">
        <v>0.66</v>
      </c>
      <c r="H188" s="86">
        <v>23.76</v>
      </c>
      <c r="I188" s="86">
        <f>SUM(H188:H189)</f>
        <v>38.81</v>
      </c>
      <c r="J188" s="23"/>
      <c r="M188" s="13"/>
      <c r="N188" s="42"/>
      <c r="O188" s="45"/>
    </row>
    <row r="189" spans="1:15" ht="16" hidden="1" x14ac:dyDescent="0.2">
      <c r="A189" s="63"/>
      <c r="B189" s="75" t="s">
        <v>575</v>
      </c>
      <c r="C189" s="168" t="s">
        <v>332</v>
      </c>
      <c r="D189" s="168" t="s">
        <v>413</v>
      </c>
      <c r="E189" s="169">
        <v>360000</v>
      </c>
      <c r="F189" s="86">
        <v>15.05</v>
      </c>
      <c r="G189" s="86"/>
      <c r="H189" s="86">
        <f>F189</f>
        <v>15.05</v>
      </c>
      <c r="I189" s="86"/>
      <c r="J189" s="23"/>
      <c r="M189" s="13"/>
      <c r="N189" s="42"/>
      <c r="O189" s="45"/>
    </row>
    <row r="190" spans="1:15" ht="16" hidden="1" x14ac:dyDescent="0.2">
      <c r="A190" s="63"/>
      <c r="B190" s="75"/>
      <c r="C190" s="168"/>
      <c r="D190" s="168"/>
      <c r="E190" s="169"/>
      <c r="F190" s="251"/>
      <c r="G190" s="242"/>
      <c r="H190" s="86"/>
      <c r="I190" s="86"/>
      <c r="J190" s="23"/>
      <c r="M190" s="13"/>
      <c r="N190" s="42"/>
      <c r="O190" s="45"/>
    </row>
    <row r="191" spans="1:15" ht="16" hidden="1" x14ac:dyDescent="0.2">
      <c r="A191" s="63"/>
      <c r="B191" s="75" t="s">
        <v>576</v>
      </c>
      <c r="C191" s="66" t="s">
        <v>71</v>
      </c>
      <c r="D191" s="66" t="s">
        <v>411</v>
      </c>
      <c r="E191" s="78">
        <v>50000</v>
      </c>
      <c r="F191" s="78">
        <f>H191-G191</f>
        <v>12.32</v>
      </c>
      <c r="G191" s="78">
        <v>3.08</v>
      </c>
      <c r="H191" s="78">
        <v>15.4</v>
      </c>
      <c r="I191" s="78">
        <f>SUM(H191:H196)</f>
        <v>33.370000000000012</v>
      </c>
      <c r="J191" s="23"/>
    </row>
    <row r="192" spans="1:15" s="226" customFormat="1" ht="16" hidden="1" x14ac:dyDescent="0.2">
      <c r="A192" s="101"/>
      <c r="B192" s="81" t="s">
        <v>576</v>
      </c>
      <c r="C192" s="82" t="s">
        <v>71</v>
      </c>
      <c r="D192" s="82" t="s">
        <v>417</v>
      </c>
      <c r="E192" s="83">
        <v>30000</v>
      </c>
      <c r="F192" s="83">
        <v>13.23</v>
      </c>
      <c r="G192" s="83"/>
      <c r="H192" s="83">
        <f>F192</f>
        <v>13.23</v>
      </c>
      <c r="I192" s="83"/>
      <c r="J192" s="105" t="s">
        <v>820</v>
      </c>
    </row>
    <row r="193" spans="1:10" ht="16" hidden="1" x14ac:dyDescent="0.2">
      <c r="A193" s="63"/>
      <c r="B193" s="75" t="s">
        <v>576</v>
      </c>
      <c r="C193" s="66" t="s">
        <v>71</v>
      </c>
      <c r="D193" s="66" t="s">
        <v>412</v>
      </c>
      <c r="E193" s="79">
        <v>8000</v>
      </c>
      <c r="F193" s="109">
        <v>2.74</v>
      </c>
      <c r="G193" s="144"/>
      <c r="H193" s="79">
        <f>F193</f>
        <v>2.74</v>
      </c>
      <c r="I193" s="79"/>
      <c r="J193" s="23"/>
    </row>
    <row r="194" spans="1:10" ht="16" hidden="1" x14ac:dyDescent="0.2">
      <c r="A194" s="63"/>
      <c r="B194" s="75" t="s">
        <v>576</v>
      </c>
      <c r="C194" s="66" t="s">
        <v>71</v>
      </c>
      <c r="D194" s="66" t="s">
        <v>413</v>
      </c>
      <c r="E194" s="79">
        <v>20000</v>
      </c>
      <c r="F194" s="109">
        <v>0.84</v>
      </c>
      <c r="G194" s="144"/>
      <c r="H194" s="79">
        <f>F194</f>
        <v>0.84</v>
      </c>
      <c r="I194" s="79"/>
      <c r="J194" s="23"/>
    </row>
    <row r="195" spans="1:10" ht="16" hidden="1" x14ac:dyDescent="0.2">
      <c r="A195" s="63"/>
      <c r="B195" s="75" t="s">
        <v>576</v>
      </c>
      <c r="C195" s="66" t="s">
        <v>71</v>
      </c>
      <c r="D195" s="66" t="s">
        <v>418</v>
      </c>
      <c r="E195" s="79">
        <v>20000</v>
      </c>
      <c r="F195" s="109">
        <v>0.88</v>
      </c>
      <c r="G195" s="144"/>
      <c r="H195" s="79">
        <f>F195</f>
        <v>0.88</v>
      </c>
      <c r="I195" s="79"/>
      <c r="J195" s="23"/>
    </row>
    <row r="196" spans="1:10" ht="16" hidden="1" x14ac:dyDescent="0.2">
      <c r="A196" s="63"/>
      <c r="B196" s="75" t="s">
        <v>576</v>
      </c>
      <c r="C196" s="66" t="s">
        <v>71</v>
      </c>
      <c r="D196" s="66" t="s">
        <v>414</v>
      </c>
      <c r="E196" s="78">
        <v>8000</v>
      </c>
      <c r="F196" s="78">
        <v>0.28000000000000003</v>
      </c>
      <c r="G196" s="78"/>
      <c r="H196" s="78">
        <f>F196</f>
        <v>0.28000000000000003</v>
      </c>
      <c r="I196" s="78"/>
      <c r="J196" s="23"/>
    </row>
    <row r="197" spans="1:10" ht="16" hidden="1" x14ac:dyDescent="0.2">
      <c r="A197" s="63"/>
      <c r="B197" s="75"/>
      <c r="C197" s="66"/>
      <c r="D197" s="66"/>
      <c r="E197" s="79"/>
      <c r="F197" s="109"/>
      <c r="G197" s="144"/>
      <c r="H197" s="79"/>
      <c r="I197" s="79"/>
      <c r="J197" s="23"/>
    </row>
    <row r="198" spans="1:10" ht="16" hidden="1" x14ac:dyDescent="0.2">
      <c r="A198" s="63"/>
      <c r="B198" s="75" t="s">
        <v>577</v>
      </c>
      <c r="C198" s="66" t="s">
        <v>131</v>
      </c>
      <c r="D198" s="66" t="s">
        <v>411</v>
      </c>
      <c r="E198" s="79">
        <v>10000</v>
      </c>
      <c r="F198" s="109">
        <v>0</v>
      </c>
      <c r="G198" s="144">
        <v>5.0199999999999996</v>
      </c>
      <c r="H198" s="79">
        <v>5.0199999999999996</v>
      </c>
      <c r="I198" s="79">
        <f>SUM(H198:H200)</f>
        <v>21.32</v>
      </c>
      <c r="J198" s="23"/>
    </row>
    <row r="199" spans="1:10" ht="16" hidden="1" x14ac:dyDescent="0.2">
      <c r="A199" s="63"/>
      <c r="B199" s="75" t="s">
        <v>577</v>
      </c>
      <c r="C199" s="66" t="s">
        <v>131</v>
      </c>
      <c r="D199" s="173" t="s">
        <v>413</v>
      </c>
      <c r="E199" s="79">
        <v>190000</v>
      </c>
      <c r="F199" s="109">
        <v>7.94</v>
      </c>
      <c r="G199" s="144"/>
      <c r="H199" s="79">
        <f>F199</f>
        <v>7.94</v>
      </c>
      <c r="I199" s="79"/>
      <c r="J199" s="23"/>
    </row>
    <row r="200" spans="1:10" ht="16" hidden="1" x14ac:dyDescent="0.2">
      <c r="A200" s="63"/>
      <c r="B200" s="75" t="s">
        <v>577</v>
      </c>
      <c r="C200" s="66" t="s">
        <v>131</v>
      </c>
      <c r="D200" s="173" t="s">
        <v>418</v>
      </c>
      <c r="E200" s="78">
        <v>190000</v>
      </c>
      <c r="F200" s="109">
        <v>8.36</v>
      </c>
      <c r="G200" s="144"/>
      <c r="H200" s="78">
        <f>F200</f>
        <v>8.36</v>
      </c>
      <c r="I200" s="78"/>
      <c r="J200" s="23"/>
    </row>
    <row r="201" spans="1:10" ht="16" hidden="1" x14ac:dyDescent="0.2">
      <c r="A201" s="63"/>
      <c r="B201" s="75"/>
      <c r="C201" s="66"/>
      <c r="D201" s="66"/>
      <c r="E201" s="79"/>
      <c r="F201" s="109"/>
      <c r="G201" s="144"/>
      <c r="H201" s="79"/>
      <c r="I201" s="79"/>
      <c r="J201" s="23"/>
    </row>
    <row r="202" spans="1:10" ht="16" hidden="1" x14ac:dyDescent="0.2">
      <c r="A202" s="63"/>
      <c r="B202" s="75" t="s">
        <v>579</v>
      </c>
      <c r="C202" s="66" t="s">
        <v>70</v>
      </c>
      <c r="D202" s="66" t="s">
        <v>411</v>
      </c>
      <c r="E202" s="79">
        <v>10000</v>
      </c>
      <c r="F202" s="109">
        <v>0</v>
      </c>
      <c r="G202" s="144">
        <f>H202-F202</f>
        <v>2.0099999999999998</v>
      </c>
      <c r="H202" s="79">
        <v>2.0099999999999998</v>
      </c>
      <c r="I202" s="79">
        <f>SUM(H202:H207)</f>
        <v>17.190000000000001</v>
      </c>
      <c r="J202" s="23"/>
    </row>
    <row r="203" spans="1:10" ht="16" hidden="1" x14ac:dyDescent="0.2">
      <c r="A203" s="63"/>
      <c r="B203" s="75" t="s">
        <v>579</v>
      </c>
      <c r="C203" s="66" t="s">
        <v>70</v>
      </c>
      <c r="D203" s="173" t="s">
        <v>417</v>
      </c>
      <c r="E203" s="79">
        <v>10000</v>
      </c>
      <c r="F203" s="109">
        <v>2.83</v>
      </c>
      <c r="G203" s="144"/>
      <c r="H203" s="79">
        <f>F203</f>
        <v>2.83</v>
      </c>
      <c r="I203" s="79"/>
      <c r="J203" s="23"/>
    </row>
    <row r="204" spans="1:10" ht="16" hidden="1" x14ac:dyDescent="0.2">
      <c r="A204" s="63"/>
      <c r="B204" s="75" t="s">
        <v>579</v>
      </c>
      <c r="C204" s="66" t="s">
        <v>70</v>
      </c>
      <c r="D204" s="173" t="s">
        <v>412</v>
      </c>
      <c r="E204" s="79">
        <v>10000</v>
      </c>
      <c r="F204" s="109">
        <v>3.42</v>
      </c>
      <c r="G204" s="144"/>
      <c r="H204" s="79">
        <f>F204</f>
        <v>3.42</v>
      </c>
      <c r="I204" s="79"/>
      <c r="J204" s="23"/>
    </row>
    <row r="205" spans="1:10" ht="16" hidden="1" x14ac:dyDescent="0.2">
      <c r="A205" s="63"/>
      <c r="B205" s="75" t="s">
        <v>579</v>
      </c>
      <c r="C205" s="66" t="s">
        <v>70</v>
      </c>
      <c r="D205" s="173" t="s">
        <v>413</v>
      </c>
      <c r="E205" s="79">
        <v>100000</v>
      </c>
      <c r="F205" s="109">
        <v>4.18</v>
      </c>
      <c r="G205" s="144"/>
      <c r="H205" s="79">
        <f>F205</f>
        <v>4.18</v>
      </c>
      <c r="I205" s="79"/>
      <c r="J205" s="23"/>
    </row>
    <row r="206" spans="1:10" ht="16" hidden="1" x14ac:dyDescent="0.2">
      <c r="A206" s="63"/>
      <c r="B206" s="75" t="s">
        <v>579</v>
      </c>
      <c r="C206" s="66" t="s">
        <v>70</v>
      </c>
      <c r="D206" s="173" t="s">
        <v>418</v>
      </c>
      <c r="E206" s="78">
        <v>100000</v>
      </c>
      <c r="F206" s="109">
        <v>4.4000000000000004</v>
      </c>
      <c r="G206" s="144"/>
      <c r="H206" s="79">
        <f>F206</f>
        <v>4.4000000000000004</v>
      </c>
      <c r="I206" s="79"/>
      <c r="J206" s="23"/>
    </row>
    <row r="207" spans="1:10" ht="16" hidden="1" x14ac:dyDescent="0.2">
      <c r="A207" s="63"/>
      <c r="B207" s="75" t="s">
        <v>579</v>
      </c>
      <c r="C207" s="66" t="s">
        <v>70</v>
      </c>
      <c r="D207" s="173" t="s">
        <v>414</v>
      </c>
      <c r="E207" s="79">
        <v>10000</v>
      </c>
      <c r="F207" s="109">
        <v>0.35</v>
      </c>
      <c r="G207" s="144"/>
      <c r="H207" s="79">
        <f>F207</f>
        <v>0.35</v>
      </c>
      <c r="I207" s="79"/>
      <c r="J207" s="23"/>
    </row>
    <row r="208" spans="1:10" ht="16" hidden="1" x14ac:dyDescent="0.2">
      <c r="A208" s="63"/>
      <c r="B208" s="75"/>
      <c r="C208" s="66"/>
      <c r="D208" s="173"/>
      <c r="E208" s="79"/>
      <c r="F208" s="109"/>
      <c r="G208" s="144"/>
      <c r="H208" s="79"/>
      <c r="I208" s="79"/>
      <c r="J208" s="23"/>
    </row>
    <row r="209" spans="1:10" ht="16" hidden="1" x14ac:dyDescent="0.2">
      <c r="A209" s="63"/>
      <c r="B209" s="75" t="s">
        <v>818</v>
      </c>
      <c r="C209" s="66" t="s">
        <v>813</v>
      </c>
      <c r="D209" s="173" t="s">
        <v>411</v>
      </c>
      <c r="E209" s="79">
        <v>10000</v>
      </c>
      <c r="F209" s="109">
        <f>H209-G209</f>
        <v>0</v>
      </c>
      <c r="G209" s="144">
        <v>0.46</v>
      </c>
      <c r="H209" s="79">
        <v>0.46</v>
      </c>
      <c r="I209" s="79">
        <f>H209</f>
        <v>0.46</v>
      </c>
      <c r="J209" s="23"/>
    </row>
    <row r="210" spans="1:10" ht="16" hidden="1" x14ac:dyDescent="0.2">
      <c r="A210" s="63"/>
      <c r="B210" s="75"/>
      <c r="C210" s="66"/>
      <c r="D210" s="173"/>
      <c r="E210" s="79"/>
      <c r="F210" s="109"/>
      <c r="G210" s="144"/>
      <c r="H210" s="79"/>
      <c r="I210" s="79"/>
      <c r="J210" s="23"/>
    </row>
    <row r="211" spans="1:10" ht="16" hidden="1" x14ac:dyDescent="0.2">
      <c r="A211" s="63"/>
      <c r="B211" s="75" t="s">
        <v>771</v>
      </c>
      <c r="C211" s="66" t="s">
        <v>770</v>
      </c>
      <c r="D211" s="168" t="s">
        <v>411</v>
      </c>
      <c r="E211" s="78">
        <v>10000</v>
      </c>
      <c r="F211" s="78">
        <v>0</v>
      </c>
      <c r="G211" s="78">
        <v>0.46</v>
      </c>
      <c r="H211" s="78">
        <f>F211+G211</f>
        <v>0.46</v>
      </c>
      <c r="I211" s="78">
        <f>SUM(H211:H212)</f>
        <v>4.6399999999999997</v>
      </c>
      <c r="J211" s="23"/>
    </row>
    <row r="212" spans="1:10" ht="16" hidden="1" x14ac:dyDescent="0.2">
      <c r="A212" s="63"/>
      <c r="B212" s="75" t="s">
        <v>771</v>
      </c>
      <c r="C212" s="66" t="s">
        <v>770</v>
      </c>
      <c r="D212" s="168" t="s">
        <v>413</v>
      </c>
      <c r="E212" s="78">
        <v>100000</v>
      </c>
      <c r="F212" s="78">
        <v>4.18</v>
      </c>
      <c r="G212" s="78"/>
      <c r="H212" s="78">
        <v>4.18</v>
      </c>
      <c r="I212" s="78"/>
      <c r="J212" s="23"/>
    </row>
    <row r="213" spans="1:10" ht="16" hidden="1" x14ac:dyDescent="0.2">
      <c r="A213" s="63"/>
      <c r="B213" s="75"/>
      <c r="C213" s="66"/>
      <c r="D213" s="66"/>
      <c r="E213" s="78"/>
      <c r="F213" s="109"/>
      <c r="G213" s="144"/>
      <c r="H213" s="78"/>
      <c r="I213" s="78"/>
      <c r="J213" s="23"/>
    </row>
    <row r="214" spans="1:10" ht="16" hidden="1" x14ac:dyDescent="0.2">
      <c r="A214" s="63"/>
      <c r="B214" s="75" t="s">
        <v>581</v>
      </c>
      <c r="C214" s="70" t="s">
        <v>214</v>
      </c>
      <c r="D214" s="70" t="s">
        <v>411</v>
      </c>
      <c r="E214" s="130">
        <v>10000</v>
      </c>
      <c r="F214" s="111">
        <v>0</v>
      </c>
      <c r="G214" s="144">
        <f>H214-F214</f>
        <v>3.08</v>
      </c>
      <c r="H214" s="130">
        <v>3.08</v>
      </c>
      <c r="I214" s="130">
        <f>H214</f>
        <v>3.08</v>
      </c>
      <c r="J214" s="211"/>
    </row>
    <row r="215" spans="1:10" ht="16" hidden="1" x14ac:dyDescent="0.2">
      <c r="A215" s="63"/>
      <c r="B215" s="75"/>
      <c r="C215" s="70"/>
      <c r="D215" s="70"/>
      <c r="E215" s="130"/>
      <c r="F215" s="111"/>
      <c r="G215" s="192"/>
      <c r="H215" s="130"/>
      <c r="I215" s="130"/>
      <c r="J215" s="23"/>
    </row>
    <row r="216" spans="1:10" ht="16" hidden="1" x14ac:dyDescent="0.2">
      <c r="A216" s="63"/>
      <c r="B216" s="75" t="s">
        <v>582</v>
      </c>
      <c r="C216" s="66" t="s">
        <v>368</v>
      </c>
      <c r="D216" s="66" t="s">
        <v>411</v>
      </c>
      <c r="E216" s="78">
        <v>190000</v>
      </c>
      <c r="F216" s="78">
        <f>H216-G216</f>
        <v>16.38</v>
      </c>
      <c r="G216" s="78">
        <v>0.91</v>
      </c>
      <c r="H216" s="78">
        <v>17.29</v>
      </c>
      <c r="I216" s="78">
        <f>SUM(H216:H221)</f>
        <v>38.69</v>
      </c>
      <c r="J216" s="23"/>
    </row>
    <row r="217" spans="1:10" ht="16" hidden="1" x14ac:dyDescent="0.2">
      <c r="A217" s="63"/>
      <c r="B217" s="75" t="s">
        <v>582</v>
      </c>
      <c r="C217" s="66" t="s">
        <v>368</v>
      </c>
      <c r="D217" s="173" t="s">
        <v>417</v>
      </c>
      <c r="E217" s="78">
        <v>50000</v>
      </c>
      <c r="F217" s="109">
        <v>9.0500000000000007</v>
      </c>
      <c r="G217" s="144"/>
      <c r="H217" s="78">
        <f>F217</f>
        <v>9.0500000000000007</v>
      </c>
      <c r="I217" s="78"/>
      <c r="J217" s="23"/>
    </row>
    <row r="218" spans="1:10" ht="16" hidden="1" x14ac:dyDescent="0.2">
      <c r="A218" s="63"/>
      <c r="B218" s="75" t="s">
        <v>582</v>
      </c>
      <c r="C218" s="66" t="s">
        <v>368</v>
      </c>
      <c r="D218" s="173" t="s">
        <v>412</v>
      </c>
      <c r="E218" s="78">
        <v>10000</v>
      </c>
      <c r="F218" s="109">
        <v>3.42</v>
      </c>
      <c r="G218" s="144"/>
      <c r="H218" s="78">
        <f>F218</f>
        <v>3.42</v>
      </c>
      <c r="I218" s="78"/>
      <c r="J218" s="23"/>
    </row>
    <row r="219" spans="1:10" ht="16" hidden="1" x14ac:dyDescent="0.2">
      <c r="A219" s="63"/>
      <c r="B219" s="75" t="s">
        <v>582</v>
      </c>
      <c r="C219" s="66" t="s">
        <v>368</v>
      </c>
      <c r="D219" s="173" t="s">
        <v>413</v>
      </c>
      <c r="E219" s="78">
        <v>100000</v>
      </c>
      <c r="F219" s="109">
        <v>4.18</v>
      </c>
      <c r="G219" s="144"/>
      <c r="H219" s="78">
        <f>F219</f>
        <v>4.18</v>
      </c>
      <c r="I219" s="78"/>
      <c r="J219" s="23"/>
    </row>
    <row r="220" spans="1:10" ht="16" hidden="1" x14ac:dyDescent="0.2">
      <c r="A220" s="63"/>
      <c r="B220" s="75" t="s">
        <v>582</v>
      </c>
      <c r="C220" s="66" t="s">
        <v>368</v>
      </c>
      <c r="D220" s="173" t="s">
        <v>418</v>
      </c>
      <c r="E220" s="78">
        <v>100000</v>
      </c>
      <c r="F220" s="109">
        <v>4.4000000000000004</v>
      </c>
      <c r="G220" s="144"/>
      <c r="H220" s="78">
        <f>F220</f>
        <v>4.4000000000000004</v>
      </c>
      <c r="I220" s="78"/>
      <c r="J220" s="23"/>
    </row>
    <row r="221" spans="1:10" ht="16" hidden="1" x14ac:dyDescent="0.2">
      <c r="A221" s="63"/>
      <c r="B221" s="75" t="s">
        <v>582</v>
      </c>
      <c r="C221" s="66" t="s">
        <v>368</v>
      </c>
      <c r="D221" s="173" t="s">
        <v>414</v>
      </c>
      <c r="E221" s="78">
        <v>10000</v>
      </c>
      <c r="F221" s="109">
        <v>0.35</v>
      </c>
      <c r="G221" s="144"/>
      <c r="H221" s="78">
        <f>F221</f>
        <v>0.35</v>
      </c>
      <c r="I221" s="78"/>
      <c r="J221" s="23"/>
    </row>
    <row r="222" spans="1:10" ht="16" hidden="1" x14ac:dyDescent="0.2">
      <c r="A222" s="63"/>
      <c r="B222" s="75"/>
      <c r="C222" s="66"/>
      <c r="D222" s="173"/>
      <c r="E222" s="78"/>
      <c r="F222" s="109"/>
      <c r="G222" s="144"/>
      <c r="H222" s="78"/>
      <c r="I222" s="78"/>
      <c r="J222" s="23"/>
    </row>
    <row r="223" spans="1:10" ht="16" hidden="1" x14ac:dyDescent="0.2">
      <c r="A223" s="63"/>
      <c r="B223" s="75" t="s">
        <v>638</v>
      </c>
      <c r="C223" s="66" t="s">
        <v>636</v>
      </c>
      <c r="D223" s="173" t="s">
        <v>411</v>
      </c>
      <c r="E223" s="78">
        <v>100000</v>
      </c>
      <c r="F223" s="109">
        <f>H223-G223</f>
        <v>11.34</v>
      </c>
      <c r="G223" s="144">
        <v>1.26</v>
      </c>
      <c r="H223" s="78">
        <v>12.6</v>
      </c>
      <c r="I223" s="78">
        <f>SUM(H223:H226)</f>
        <v>24.73</v>
      </c>
      <c r="J223" s="23"/>
    </row>
    <row r="224" spans="1:10" ht="16" hidden="1" x14ac:dyDescent="0.2">
      <c r="A224" s="63"/>
      <c r="B224" s="75" t="s">
        <v>638</v>
      </c>
      <c r="C224" s="66" t="s">
        <v>636</v>
      </c>
      <c r="D224" s="173" t="s">
        <v>412</v>
      </c>
      <c r="E224" s="78">
        <v>10000</v>
      </c>
      <c r="F224" s="109">
        <v>3.42</v>
      </c>
      <c r="G224" s="144"/>
      <c r="H224" s="78">
        <f>F224</f>
        <v>3.42</v>
      </c>
      <c r="I224" s="78"/>
      <c r="J224" s="23"/>
    </row>
    <row r="225" spans="1:10" ht="16" hidden="1" x14ac:dyDescent="0.2">
      <c r="A225" s="63"/>
      <c r="B225" s="75" t="s">
        <v>638</v>
      </c>
      <c r="C225" s="66" t="s">
        <v>636</v>
      </c>
      <c r="D225" s="173" t="s">
        <v>413</v>
      </c>
      <c r="E225" s="78">
        <v>200000</v>
      </c>
      <c r="F225" s="78">
        <v>8.36</v>
      </c>
      <c r="G225" s="78"/>
      <c r="H225" s="78">
        <f>F225</f>
        <v>8.36</v>
      </c>
      <c r="I225" s="78"/>
      <c r="J225" s="23"/>
    </row>
    <row r="226" spans="1:10" ht="16" hidden="1" x14ac:dyDescent="0.2">
      <c r="A226" s="63"/>
      <c r="B226" s="75" t="s">
        <v>638</v>
      </c>
      <c r="C226" s="66" t="s">
        <v>636</v>
      </c>
      <c r="D226" s="173" t="s">
        <v>414</v>
      </c>
      <c r="E226" s="78">
        <v>10000</v>
      </c>
      <c r="F226" s="109">
        <v>0.35</v>
      </c>
      <c r="G226" s="144"/>
      <c r="H226" s="78">
        <f>F226</f>
        <v>0.35</v>
      </c>
      <c r="I226" s="78"/>
      <c r="J226" s="23"/>
    </row>
    <row r="227" spans="1:10" ht="16" hidden="1" x14ac:dyDescent="0.2">
      <c r="A227" s="63"/>
      <c r="B227" s="75"/>
      <c r="C227" s="66"/>
      <c r="D227" s="66"/>
      <c r="E227" s="78"/>
      <c r="F227" s="109"/>
      <c r="G227" s="144"/>
      <c r="H227" s="78"/>
      <c r="I227" s="78"/>
      <c r="J227" s="23"/>
    </row>
    <row r="228" spans="1:10" ht="16" hidden="1" x14ac:dyDescent="0.2">
      <c r="A228" s="63"/>
      <c r="B228" s="75" t="s">
        <v>735</v>
      </c>
      <c r="C228" s="66" t="s">
        <v>736</v>
      </c>
      <c r="D228" s="173" t="s">
        <v>411</v>
      </c>
      <c r="E228" s="78">
        <v>10000</v>
      </c>
      <c r="F228" s="109" t="s">
        <v>492</v>
      </c>
      <c r="G228" s="144">
        <v>0.53</v>
      </c>
      <c r="H228" s="78">
        <f>SUM(F228:G228)</f>
        <v>0.53</v>
      </c>
      <c r="I228" s="78">
        <f>H228</f>
        <v>0.53</v>
      </c>
      <c r="J228" s="23"/>
    </row>
    <row r="229" spans="1:10" ht="16" hidden="1" x14ac:dyDescent="0.2">
      <c r="A229" s="63"/>
      <c r="B229" s="75"/>
      <c r="C229" s="66"/>
      <c r="D229" s="66"/>
      <c r="E229" s="78"/>
      <c r="F229" s="109"/>
      <c r="G229" s="144"/>
      <c r="H229" s="78"/>
      <c r="I229" s="78"/>
      <c r="J229" s="23"/>
    </row>
    <row r="230" spans="1:10" ht="16" hidden="1" x14ac:dyDescent="0.2">
      <c r="A230" s="63"/>
      <c r="B230" s="75" t="s">
        <v>585</v>
      </c>
      <c r="C230" s="66" t="s">
        <v>378</v>
      </c>
      <c r="D230" s="66" t="s">
        <v>411</v>
      </c>
      <c r="E230" s="78">
        <v>10000</v>
      </c>
      <c r="F230" s="109">
        <v>0</v>
      </c>
      <c r="G230" s="144">
        <f>H230-F230</f>
        <v>8.02</v>
      </c>
      <c r="H230" s="78">
        <v>8.02</v>
      </c>
      <c r="I230" s="78">
        <f>H230</f>
        <v>8.02</v>
      </c>
      <c r="J230" s="23"/>
    </row>
    <row r="231" spans="1:10" ht="16" hidden="1" x14ac:dyDescent="0.2">
      <c r="A231" s="63"/>
      <c r="B231" s="75"/>
      <c r="C231" s="66"/>
      <c r="D231" s="66"/>
      <c r="E231" s="78"/>
      <c r="F231" s="109"/>
      <c r="G231" s="144"/>
      <c r="H231" s="78"/>
      <c r="I231" s="78"/>
      <c r="J231" s="23"/>
    </row>
    <row r="232" spans="1:10" ht="16" hidden="1" x14ac:dyDescent="0.2">
      <c r="A232" s="63"/>
      <c r="B232" s="75" t="s">
        <v>586</v>
      </c>
      <c r="C232" s="85" t="s">
        <v>228</v>
      </c>
      <c r="D232" s="85" t="s">
        <v>411</v>
      </c>
      <c r="E232" s="86">
        <v>10000</v>
      </c>
      <c r="F232" s="86">
        <v>0</v>
      </c>
      <c r="G232" s="78">
        <f>H232-F232</f>
        <v>0.53</v>
      </c>
      <c r="H232" s="86">
        <v>0.53</v>
      </c>
      <c r="I232" s="86">
        <f>SUM(H232:H233)</f>
        <v>0.95</v>
      </c>
      <c r="J232" s="23"/>
    </row>
    <row r="233" spans="1:10" ht="16" hidden="1" x14ac:dyDescent="0.2">
      <c r="A233" s="63"/>
      <c r="B233" s="75" t="s">
        <v>586</v>
      </c>
      <c r="C233" s="85" t="s">
        <v>228</v>
      </c>
      <c r="D233" s="85" t="s">
        <v>413</v>
      </c>
      <c r="E233" s="86">
        <v>10000</v>
      </c>
      <c r="F233" s="86">
        <v>0.42</v>
      </c>
      <c r="G233" s="78"/>
      <c r="H233" s="86">
        <v>0.42</v>
      </c>
      <c r="I233" s="86"/>
      <c r="J233" s="23"/>
    </row>
    <row r="234" spans="1:10" ht="16" hidden="1" x14ac:dyDescent="0.2">
      <c r="A234" s="63"/>
      <c r="B234" s="75"/>
      <c r="C234" s="85"/>
      <c r="D234" s="85"/>
      <c r="E234" s="86"/>
      <c r="F234" s="86"/>
      <c r="G234" s="78"/>
      <c r="H234" s="86"/>
      <c r="I234" s="86"/>
      <c r="J234" s="23"/>
    </row>
    <row r="235" spans="1:10" ht="16" hidden="1" x14ac:dyDescent="0.2">
      <c r="A235" s="63"/>
      <c r="B235" s="75" t="s">
        <v>719</v>
      </c>
      <c r="C235" s="85" t="s">
        <v>738</v>
      </c>
      <c r="D235" s="85" t="s">
        <v>411</v>
      </c>
      <c r="E235" s="86">
        <v>250000</v>
      </c>
      <c r="F235" s="86">
        <f>H235-G235</f>
        <v>12.72</v>
      </c>
      <c r="G235" s="78">
        <v>0.53</v>
      </c>
      <c r="H235" s="86">
        <v>13.25</v>
      </c>
      <c r="I235" s="86">
        <f>SUM(H235:H236)</f>
        <v>26.630000000000003</v>
      </c>
      <c r="J235" s="23"/>
    </row>
    <row r="236" spans="1:10" ht="16" hidden="1" x14ac:dyDescent="0.2">
      <c r="A236" s="63"/>
      <c r="B236" s="75" t="s">
        <v>719</v>
      </c>
      <c r="C236" s="85" t="s">
        <v>738</v>
      </c>
      <c r="D236" s="85" t="s">
        <v>413</v>
      </c>
      <c r="E236" s="86">
        <v>320000</v>
      </c>
      <c r="F236" s="86">
        <v>13.38</v>
      </c>
      <c r="G236" s="78"/>
      <c r="H236" s="86">
        <f>F236</f>
        <v>13.38</v>
      </c>
      <c r="I236" s="86"/>
      <c r="J236" s="23"/>
    </row>
    <row r="237" spans="1:10" ht="16" hidden="1" x14ac:dyDescent="0.2">
      <c r="A237" s="63"/>
      <c r="B237" s="75"/>
      <c r="C237" s="85"/>
      <c r="D237" s="85"/>
      <c r="E237" s="86"/>
      <c r="F237" s="251"/>
      <c r="G237" s="144"/>
      <c r="H237" s="86"/>
      <c r="I237" s="86"/>
      <c r="J237" s="23"/>
    </row>
    <row r="238" spans="1:10" ht="16" hidden="1" x14ac:dyDescent="0.2">
      <c r="A238" s="63"/>
      <c r="B238" s="75" t="s">
        <v>587</v>
      </c>
      <c r="C238" s="85" t="s">
        <v>507</v>
      </c>
      <c r="D238" s="85" t="s">
        <v>411</v>
      </c>
      <c r="E238" s="86">
        <v>10000</v>
      </c>
      <c r="F238" s="251">
        <v>0</v>
      </c>
      <c r="G238" s="144">
        <f>H238-F238</f>
        <v>3.08</v>
      </c>
      <c r="H238" s="86">
        <v>3.08</v>
      </c>
      <c r="I238" s="86">
        <f>SUM(H238:H242)</f>
        <v>4.4700000000000006</v>
      </c>
      <c r="J238" s="23"/>
    </row>
    <row r="239" spans="1:10" ht="16" hidden="1" x14ac:dyDescent="0.2">
      <c r="A239" s="63"/>
      <c r="B239" s="75" t="s">
        <v>587</v>
      </c>
      <c r="C239" s="85" t="s">
        <v>507</v>
      </c>
      <c r="D239" s="85" t="s">
        <v>412</v>
      </c>
      <c r="E239" s="86">
        <v>2000</v>
      </c>
      <c r="F239" s="251">
        <v>0.68</v>
      </c>
      <c r="G239" s="144"/>
      <c r="H239" s="86">
        <f>F239</f>
        <v>0.68</v>
      </c>
      <c r="I239" s="86"/>
      <c r="J239" s="23"/>
    </row>
    <row r="240" spans="1:10" ht="16" hidden="1" x14ac:dyDescent="0.2">
      <c r="A240" s="63"/>
      <c r="B240" s="75" t="s">
        <v>587</v>
      </c>
      <c r="C240" s="85" t="s">
        <v>507</v>
      </c>
      <c r="D240" s="85" t="s">
        <v>413</v>
      </c>
      <c r="E240" s="86">
        <v>10000</v>
      </c>
      <c r="F240" s="251">
        <v>0.42</v>
      </c>
      <c r="G240" s="144"/>
      <c r="H240" s="86">
        <f>F240</f>
        <v>0.42</v>
      </c>
      <c r="I240" s="86"/>
      <c r="J240" s="23"/>
    </row>
    <row r="241" spans="1:10" ht="16" hidden="1" x14ac:dyDescent="0.2">
      <c r="A241" s="63"/>
      <c r="B241" s="75" t="s">
        <v>587</v>
      </c>
      <c r="C241" s="85" t="s">
        <v>507</v>
      </c>
      <c r="D241" s="85" t="s">
        <v>418</v>
      </c>
      <c r="E241" s="86">
        <v>5000</v>
      </c>
      <c r="F241" s="86">
        <v>0.22</v>
      </c>
      <c r="G241" s="78"/>
      <c r="H241" s="86">
        <f>F241</f>
        <v>0.22</v>
      </c>
      <c r="I241" s="86"/>
      <c r="J241" s="23"/>
    </row>
    <row r="242" spans="1:10" ht="16" hidden="1" x14ac:dyDescent="0.2">
      <c r="A242" s="63"/>
      <c r="B242" s="75" t="s">
        <v>587</v>
      </c>
      <c r="C242" s="85" t="s">
        <v>507</v>
      </c>
      <c r="D242" s="85" t="s">
        <v>414</v>
      </c>
      <c r="E242" s="86">
        <v>2000</v>
      </c>
      <c r="F242" s="251">
        <v>7.0000000000000007E-2</v>
      </c>
      <c r="G242" s="144"/>
      <c r="H242" s="86">
        <f>F242</f>
        <v>7.0000000000000007E-2</v>
      </c>
      <c r="I242" s="86"/>
      <c r="J242" s="23"/>
    </row>
    <row r="243" spans="1:10" ht="16" hidden="1" x14ac:dyDescent="0.2">
      <c r="A243" s="63"/>
      <c r="B243" s="75"/>
      <c r="C243" s="85"/>
      <c r="D243" s="85"/>
      <c r="E243" s="86"/>
      <c r="F243" s="251"/>
      <c r="G243" s="242"/>
      <c r="H243" s="86"/>
      <c r="I243" s="86"/>
      <c r="J243" s="23"/>
    </row>
    <row r="244" spans="1:10" ht="16" hidden="1" x14ac:dyDescent="0.2">
      <c r="A244" s="63"/>
      <c r="B244" s="75" t="s">
        <v>588</v>
      </c>
      <c r="C244" s="66" t="s">
        <v>84</v>
      </c>
      <c r="D244" s="66" t="s">
        <v>411</v>
      </c>
      <c r="E244" s="78">
        <v>10000</v>
      </c>
      <c r="F244" s="109">
        <v>0</v>
      </c>
      <c r="G244" s="144">
        <f>H244-F244</f>
        <v>0.91</v>
      </c>
      <c r="H244" s="78">
        <v>0.91</v>
      </c>
      <c r="I244" s="78">
        <f>SUM(H244:H246)</f>
        <v>2.0100000000000002</v>
      </c>
      <c r="J244" s="211"/>
    </row>
    <row r="245" spans="1:10" ht="16" hidden="1" x14ac:dyDescent="0.2">
      <c r="A245" s="63"/>
      <c r="B245" s="75" t="s">
        <v>588</v>
      </c>
      <c r="C245" s="66" t="s">
        <v>84</v>
      </c>
      <c r="D245" s="66" t="s">
        <v>412</v>
      </c>
      <c r="E245" s="78">
        <v>2000</v>
      </c>
      <c r="F245" s="109">
        <v>0.68</v>
      </c>
      <c r="G245" s="144"/>
      <c r="H245" s="78">
        <v>0.68</v>
      </c>
      <c r="I245" s="78"/>
      <c r="J245" s="211"/>
    </row>
    <row r="246" spans="1:10" ht="16" hidden="1" x14ac:dyDescent="0.2">
      <c r="A246" s="63"/>
      <c r="B246" s="75" t="s">
        <v>588</v>
      </c>
      <c r="C246" s="66" t="s">
        <v>84</v>
      </c>
      <c r="D246" s="66" t="s">
        <v>413</v>
      </c>
      <c r="E246" s="78">
        <v>10000</v>
      </c>
      <c r="F246" s="109">
        <v>0.42</v>
      </c>
      <c r="G246" s="144"/>
      <c r="H246" s="78">
        <f>F246</f>
        <v>0.42</v>
      </c>
      <c r="I246" s="78"/>
      <c r="J246" s="23"/>
    </row>
    <row r="247" spans="1:10" ht="16" hidden="1" x14ac:dyDescent="0.2">
      <c r="A247" s="63"/>
      <c r="B247" s="75"/>
      <c r="C247" s="66"/>
      <c r="D247" s="66"/>
      <c r="E247" s="78"/>
      <c r="F247" s="109"/>
      <c r="G247" s="144"/>
      <c r="H247" s="78"/>
      <c r="I247" s="78"/>
      <c r="J247" s="23"/>
    </row>
    <row r="248" spans="1:10" ht="16" hidden="1" x14ac:dyDescent="0.2">
      <c r="A248" s="63"/>
      <c r="B248" s="75" t="s">
        <v>589</v>
      </c>
      <c r="C248" s="66" t="s">
        <v>60</v>
      </c>
      <c r="D248" s="66" t="s">
        <v>411</v>
      </c>
      <c r="E248" s="78">
        <v>10000</v>
      </c>
      <c r="F248" s="109">
        <v>0</v>
      </c>
      <c r="G248" s="144">
        <f>H248-F248</f>
        <v>8.02</v>
      </c>
      <c r="H248" s="78">
        <v>8.02</v>
      </c>
      <c r="I248" s="78">
        <f>H248</f>
        <v>8.02</v>
      </c>
      <c r="J248" s="211"/>
    </row>
    <row r="249" spans="1:10" ht="16" hidden="1" x14ac:dyDescent="0.2">
      <c r="A249" s="63"/>
      <c r="B249" s="75"/>
      <c r="C249" s="66"/>
      <c r="D249" s="66"/>
      <c r="E249" s="78"/>
      <c r="F249" s="109"/>
      <c r="G249" s="144"/>
      <c r="H249" s="78"/>
      <c r="I249" s="78"/>
      <c r="J249" s="211"/>
    </row>
    <row r="250" spans="1:10" ht="16" hidden="1" x14ac:dyDescent="0.2">
      <c r="A250" s="63"/>
      <c r="B250" s="75" t="s">
        <v>782</v>
      </c>
      <c r="C250" s="66" t="s">
        <v>783</v>
      </c>
      <c r="D250" s="66" t="s">
        <v>411</v>
      </c>
      <c r="E250" s="78">
        <v>10000</v>
      </c>
      <c r="F250" s="78">
        <v>0</v>
      </c>
      <c r="G250" s="78">
        <v>0.53</v>
      </c>
      <c r="H250" s="78">
        <f>SUM(F250:G250)</f>
        <v>0.53</v>
      </c>
      <c r="I250" s="78">
        <f>SUM(H250:H251)</f>
        <v>0.95</v>
      </c>
      <c r="J250" s="211"/>
    </row>
    <row r="251" spans="1:10" ht="16" hidden="1" x14ac:dyDescent="0.2">
      <c r="A251" s="63"/>
      <c r="B251" s="75" t="s">
        <v>782</v>
      </c>
      <c r="C251" s="66" t="s">
        <v>783</v>
      </c>
      <c r="D251" s="66" t="s">
        <v>413</v>
      </c>
      <c r="E251" s="78">
        <v>10000</v>
      </c>
      <c r="F251" s="78">
        <v>0.42</v>
      </c>
      <c r="G251" s="78"/>
      <c r="H251" s="78">
        <f>F251</f>
        <v>0.42</v>
      </c>
      <c r="I251" s="78"/>
      <c r="J251" s="211"/>
    </row>
    <row r="252" spans="1:10" ht="16" hidden="1" x14ac:dyDescent="0.2">
      <c r="A252" s="63"/>
      <c r="B252" s="75"/>
      <c r="C252" s="66"/>
      <c r="D252" s="66"/>
      <c r="E252" s="78"/>
      <c r="F252" s="78"/>
      <c r="G252" s="78"/>
      <c r="H252" s="78"/>
      <c r="I252" s="78"/>
      <c r="J252" s="211"/>
    </row>
    <row r="253" spans="1:10" ht="16" hidden="1" x14ac:dyDescent="0.2">
      <c r="A253" s="63"/>
      <c r="B253" s="75" t="s">
        <v>819</v>
      </c>
      <c r="C253" s="66" t="s">
        <v>815</v>
      </c>
      <c r="D253" s="66" t="s">
        <v>411</v>
      </c>
      <c r="E253" s="78">
        <v>10000</v>
      </c>
      <c r="F253" s="78">
        <f>H253-G253</f>
        <v>0</v>
      </c>
      <c r="G253" s="78">
        <v>0.53</v>
      </c>
      <c r="H253" s="78">
        <v>0.53</v>
      </c>
      <c r="I253" s="78">
        <f>SUM(H253:H254)</f>
        <v>0.95</v>
      </c>
      <c r="J253" s="211"/>
    </row>
    <row r="254" spans="1:10" ht="16" hidden="1" x14ac:dyDescent="0.2">
      <c r="A254" s="63"/>
      <c r="B254" s="75" t="s">
        <v>819</v>
      </c>
      <c r="C254" s="66" t="s">
        <v>815</v>
      </c>
      <c r="D254" s="66" t="s">
        <v>413</v>
      </c>
      <c r="E254" s="78">
        <v>10000</v>
      </c>
      <c r="F254" s="78">
        <v>0.42</v>
      </c>
      <c r="G254" s="78"/>
      <c r="H254" s="78">
        <v>0.42</v>
      </c>
      <c r="I254" s="78"/>
      <c r="J254" s="211"/>
    </row>
    <row r="255" spans="1:10" ht="16" hidden="1" x14ac:dyDescent="0.2">
      <c r="A255" s="63"/>
      <c r="B255" s="75"/>
      <c r="C255" s="66"/>
      <c r="D255" s="66"/>
      <c r="E255" s="78"/>
      <c r="F255" s="78"/>
      <c r="G255" s="78"/>
      <c r="H255" s="78"/>
      <c r="I255" s="78"/>
      <c r="J255" s="23"/>
    </row>
    <row r="256" spans="1:10" ht="16" hidden="1" x14ac:dyDescent="0.2">
      <c r="A256" s="63"/>
      <c r="B256" s="75" t="s">
        <v>425</v>
      </c>
      <c r="C256" s="66" t="s">
        <v>426</v>
      </c>
      <c r="D256" s="66" t="s">
        <v>411</v>
      </c>
      <c r="E256" s="78">
        <v>10000</v>
      </c>
      <c r="F256" s="109">
        <v>0</v>
      </c>
      <c r="G256" s="144">
        <v>0.91</v>
      </c>
      <c r="H256" s="78">
        <f>SUM(F256:G256)</f>
        <v>0.91</v>
      </c>
      <c r="I256" s="78">
        <f>SUM(H256:H257)</f>
        <v>1.33</v>
      </c>
      <c r="J256" s="23"/>
    </row>
    <row r="257" spans="1:10" ht="16" hidden="1" x14ac:dyDescent="0.2">
      <c r="A257" s="63"/>
      <c r="B257" s="75" t="s">
        <v>425</v>
      </c>
      <c r="C257" s="66" t="s">
        <v>426</v>
      </c>
      <c r="D257" s="66" t="s">
        <v>413</v>
      </c>
      <c r="E257" s="78">
        <v>10000</v>
      </c>
      <c r="F257" s="109">
        <v>0.42</v>
      </c>
      <c r="G257" s="144"/>
      <c r="H257" s="78">
        <f>F257</f>
        <v>0.42</v>
      </c>
      <c r="I257" s="78"/>
      <c r="J257" s="23"/>
    </row>
    <row r="258" spans="1:10" ht="16" hidden="1" x14ac:dyDescent="0.2">
      <c r="A258" s="63"/>
      <c r="B258" s="75"/>
      <c r="C258" s="66"/>
      <c r="D258" s="66"/>
      <c r="E258" s="78"/>
      <c r="F258" s="109"/>
      <c r="G258" s="144"/>
      <c r="H258" s="78"/>
      <c r="I258" s="78"/>
    </row>
    <row r="259" spans="1:10" ht="16" hidden="1" x14ac:dyDescent="0.2">
      <c r="A259" s="63"/>
      <c r="B259" s="75" t="s">
        <v>786</v>
      </c>
      <c r="C259" s="66" t="s">
        <v>787</v>
      </c>
      <c r="D259" s="66" t="s">
        <v>411</v>
      </c>
      <c r="E259" s="78">
        <v>10000</v>
      </c>
      <c r="F259" s="109">
        <v>0</v>
      </c>
      <c r="G259" s="144">
        <v>0.66</v>
      </c>
      <c r="H259" s="78">
        <f>SUM(F259:G259)</f>
        <v>0.66</v>
      </c>
      <c r="I259" s="78">
        <f>SUM(H259:H261)</f>
        <v>1.52</v>
      </c>
      <c r="J259" s="23"/>
    </row>
    <row r="260" spans="1:10" ht="16" hidden="1" x14ac:dyDescent="0.2">
      <c r="A260" s="63"/>
      <c r="B260" s="75" t="s">
        <v>786</v>
      </c>
      <c r="C260" s="66" t="s">
        <v>787</v>
      </c>
      <c r="D260" s="66" t="s">
        <v>413</v>
      </c>
      <c r="E260" s="78">
        <v>10000</v>
      </c>
      <c r="F260" s="109">
        <v>0.42</v>
      </c>
      <c r="G260" s="144"/>
      <c r="H260" s="78">
        <f>F260</f>
        <v>0.42</v>
      </c>
      <c r="I260" s="78"/>
      <c r="J260" s="23"/>
    </row>
    <row r="261" spans="1:10" ht="16" hidden="1" x14ac:dyDescent="0.2">
      <c r="A261" s="63"/>
      <c r="B261" s="75" t="s">
        <v>786</v>
      </c>
      <c r="C261" s="66" t="s">
        <v>787</v>
      </c>
      <c r="D261" s="66" t="s">
        <v>418</v>
      </c>
      <c r="E261" s="78">
        <v>10000</v>
      </c>
      <c r="F261" s="109">
        <v>0.44</v>
      </c>
      <c r="G261" s="144"/>
      <c r="H261" s="78">
        <f>F261</f>
        <v>0.44</v>
      </c>
      <c r="I261" s="78"/>
      <c r="J261" s="23"/>
    </row>
    <row r="262" spans="1:10" ht="16" hidden="1" x14ac:dyDescent="0.2">
      <c r="A262" s="63"/>
      <c r="B262" s="75"/>
      <c r="C262" s="66"/>
      <c r="D262" s="66"/>
      <c r="E262" s="78"/>
      <c r="F262" s="78"/>
      <c r="G262" s="78"/>
      <c r="H262" s="78"/>
      <c r="I262" s="78"/>
      <c r="J262" s="23"/>
    </row>
    <row r="263" spans="1:10" ht="16" hidden="1" x14ac:dyDescent="0.2">
      <c r="A263" s="63"/>
      <c r="B263" s="290">
        <v>2235</v>
      </c>
      <c r="C263" s="66" t="s">
        <v>527</v>
      </c>
      <c r="D263" s="66" t="s">
        <v>411</v>
      </c>
      <c r="E263" s="78">
        <v>10000</v>
      </c>
      <c r="F263" s="78">
        <v>0</v>
      </c>
      <c r="G263" s="78">
        <f>H263-F263</f>
        <v>2.0099999999999998</v>
      </c>
      <c r="H263" s="78">
        <v>2.0099999999999998</v>
      </c>
      <c r="I263" s="78">
        <f>SUM(H263:H268)</f>
        <v>4.8199999999999994</v>
      </c>
      <c r="J263" s="23"/>
    </row>
    <row r="264" spans="1:10" ht="16" hidden="1" x14ac:dyDescent="0.2">
      <c r="A264" s="63"/>
      <c r="B264" s="290" t="s">
        <v>535</v>
      </c>
      <c r="C264" s="66" t="s">
        <v>527</v>
      </c>
      <c r="D264" s="66" t="s">
        <v>417</v>
      </c>
      <c r="E264" s="78">
        <v>5000</v>
      </c>
      <c r="F264" s="78">
        <v>1.42</v>
      </c>
      <c r="G264" s="78"/>
      <c r="H264" s="78">
        <f>F264</f>
        <v>1.42</v>
      </c>
      <c r="I264" s="78"/>
      <c r="J264" s="23"/>
    </row>
    <row r="265" spans="1:10" ht="16" hidden="1" x14ac:dyDescent="0.2">
      <c r="A265" s="63"/>
      <c r="B265" s="290" t="s">
        <v>535</v>
      </c>
      <c r="C265" s="66" t="s">
        <v>527</v>
      </c>
      <c r="D265" s="66" t="s">
        <v>412</v>
      </c>
      <c r="E265" s="78">
        <v>2000</v>
      </c>
      <c r="F265" s="78">
        <v>0.68</v>
      </c>
      <c r="G265" s="78"/>
      <c r="H265" s="78">
        <f>F265</f>
        <v>0.68</v>
      </c>
      <c r="I265" s="78"/>
      <c r="J265" s="23"/>
    </row>
    <row r="266" spans="1:10" ht="16" hidden="1" x14ac:dyDescent="0.2">
      <c r="A266" s="63"/>
      <c r="B266" s="290" t="s">
        <v>535</v>
      </c>
      <c r="C266" s="66" t="s">
        <v>527</v>
      </c>
      <c r="D266" s="66" t="s">
        <v>413</v>
      </c>
      <c r="E266" s="78">
        <v>10000</v>
      </c>
      <c r="F266" s="78">
        <v>0.42</v>
      </c>
      <c r="G266" s="78"/>
      <c r="H266" s="78">
        <f>F266</f>
        <v>0.42</v>
      </c>
      <c r="I266" s="78"/>
      <c r="J266" s="23"/>
    </row>
    <row r="267" spans="1:10" ht="16" hidden="1" x14ac:dyDescent="0.2">
      <c r="A267" s="63"/>
      <c r="B267" s="290" t="s">
        <v>535</v>
      </c>
      <c r="C267" s="66" t="s">
        <v>527</v>
      </c>
      <c r="D267" s="66" t="s">
        <v>418</v>
      </c>
      <c r="E267" s="78">
        <v>5000</v>
      </c>
      <c r="F267" s="78">
        <v>0.22</v>
      </c>
      <c r="G267" s="78"/>
      <c r="H267" s="78">
        <f>F267</f>
        <v>0.22</v>
      </c>
      <c r="I267" s="78"/>
      <c r="J267" s="23"/>
    </row>
    <row r="268" spans="1:10" ht="16" hidden="1" x14ac:dyDescent="0.2">
      <c r="A268" s="63"/>
      <c r="B268" s="290" t="s">
        <v>535</v>
      </c>
      <c r="C268" s="66" t="s">
        <v>527</v>
      </c>
      <c r="D268" s="66" t="s">
        <v>414</v>
      </c>
      <c r="E268" s="78">
        <v>2000</v>
      </c>
      <c r="F268" s="78">
        <v>7.0000000000000007E-2</v>
      </c>
      <c r="G268" s="78"/>
      <c r="H268" s="78">
        <f>F268</f>
        <v>7.0000000000000007E-2</v>
      </c>
      <c r="I268" s="78"/>
      <c r="J268" s="23"/>
    </row>
    <row r="269" spans="1:10" ht="16" hidden="1" x14ac:dyDescent="0.2">
      <c r="A269" s="63"/>
      <c r="B269" s="23"/>
      <c r="C269" s="66"/>
      <c r="D269" s="66"/>
      <c r="E269" s="78"/>
      <c r="F269" s="78"/>
      <c r="G269" s="78"/>
      <c r="H269" s="78"/>
      <c r="I269" s="78"/>
      <c r="J269" s="23"/>
    </row>
    <row r="270" spans="1:10" ht="16" hidden="1" x14ac:dyDescent="0.2">
      <c r="A270" s="63"/>
      <c r="B270" s="275">
        <v>2245</v>
      </c>
      <c r="C270" s="66" t="s">
        <v>639</v>
      </c>
      <c r="D270" s="66" t="s">
        <v>411</v>
      </c>
      <c r="E270" s="78">
        <v>10000</v>
      </c>
      <c r="F270" s="78">
        <v>0</v>
      </c>
      <c r="G270" s="78">
        <v>3.08</v>
      </c>
      <c r="H270" s="78">
        <f>F270+G270</f>
        <v>3.08</v>
      </c>
      <c r="I270" s="78">
        <f>SUM(H270:H271)</f>
        <v>3.5</v>
      </c>
      <c r="J270" s="23"/>
    </row>
    <row r="271" spans="1:10" ht="16" hidden="1" x14ac:dyDescent="0.2">
      <c r="A271" s="63"/>
      <c r="B271" s="275">
        <v>2245</v>
      </c>
      <c r="C271" s="66" t="s">
        <v>639</v>
      </c>
      <c r="D271" s="66" t="s">
        <v>413</v>
      </c>
      <c r="E271" s="78">
        <v>10000</v>
      </c>
      <c r="F271" s="78">
        <v>0.42</v>
      </c>
      <c r="G271" s="78"/>
      <c r="H271" s="78">
        <f>F271</f>
        <v>0.42</v>
      </c>
      <c r="I271" s="78"/>
      <c r="J271" s="23"/>
    </row>
    <row r="272" spans="1:10" ht="16" hidden="1" x14ac:dyDescent="0.2">
      <c r="A272" s="63"/>
      <c r="B272" s="275"/>
      <c r="C272" s="66"/>
      <c r="D272" s="66"/>
      <c r="E272" s="78"/>
      <c r="F272" s="78"/>
      <c r="G272" s="78"/>
      <c r="H272" s="78"/>
      <c r="I272" s="78"/>
      <c r="J272" s="23"/>
    </row>
    <row r="273" spans="1:10" ht="16" hidden="1" x14ac:dyDescent="0.2">
      <c r="A273" s="63"/>
      <c r="B273" s="275">
        <v>2281</v>
      </c>
      <c r="C273" s="66" t="s">
        <v>773</v>
      </c>
      <c r="D273" s="66" t="s">
        <v>411</v>
      </c>
      <c r="E273" s="78">
        <v>40000</v>
      </c>
      <c r="F273" s="78">
        <v>24.06</v>
      </c>
      <c r="G273" s="78">
        <f>H273-F273</f>
        <v>8.02</v>
      </c>
      <c r="H273" s="78">
        <v>32.08</v>
      </c>
      <c r="I273" s="78">
        <f>SUM(H273:H276)</f>
        <v>47.49</v>
      </c>
      <c r="J273" s="23"/>
    </row>
    <row r="274" spans="1:10" ht="16" hidden="1" x14ac:dyDescent="0.2">
      <c r="A274" s="63"/>
      <c r="B274" s="275">
        <v>2281</v>
      </c>
      <c r="C274" s="66" t="s">
        <v>773</v>
      </c>
      <c r="D274" s="66" t="s">
        <v>417</v>
      </c>
      <c r="E274" s="78">
        <v>10000</v>
      </c>
      <c r="F274" s="78">
        <v>11.57</v>
      </c>
      <c r="G274" s="78"/>
      <c r="H274" s="78">
        <f>F274</f>
        <v>11.57</v>
      </c>
      <c r="I274" s="78"/>
      <c r="J274" s="23"/>
    </row>
    <row r="275" spans="1:10" ht="16" hidden="1" x14ac:dyDescent="0.2">
      <c r="A275" s="63"/>
      <c r="B275" s="275">
        <v>2281</v>
      </c>
      <c r="C275" s="66" t="s">
        <v>773</v>
      </c>
      <c r="D275" s="66" t="s">
        <v>412</v>
      </c>
      <c r="E275" s="78">
        <v>10000</v>
      </c>
      <c r="F275" s="78">
        <v>3.42</v>
      </c>
      <c r="G275" s="78"/>
      <c r="H275" s="78">
        <f>F275</f>
        <v>3.42</v>
      </c>
      <c r="I275" s="78"/>
      <c r="J275" s="23"/>
    </row>
    <row r="276" spans="1:10" ht="16" hidden="1" x14ac:dyDescent="0.2">
      <c r="A276" s="63"/>
      <c r="B276" s="275">
        <v>2281</v>
      </c>
      <c r="C276" s="66" t="s">
        <v>773</v>
      </c>
      <c r="D276" s="66" t="s">
        <v>413</v>
      </c>
      <c r="E276" s="78">
        <v>10000</v>
      </c>
      <c r="F276" s="78">
        <v>0.42</v>
      </c>
      <c r="G276" s="78"/>
      <c r="H276" s="78">
        <f>F276</f>
        <v>0.42</v>
      </c>
      <c r="I276" s="78"/>
      <c r="J276" s="23"/>
    </row>
    <row r="277" spans="1:10" ht="16" hidden="1" x14ac:dyDescent="0.2">
      <c r="A277" s="63"/>
      <c r="B277" s="75"/>
      <c r="C277" s="66"/>
      <c r="D277" s="66"/>
      <c r="E277" s="78"/>
      <c r="F277" s="78"/>
      <c r="G277" s="78"/>
      <c r="H277" s="78"/>
      <c r="I277" s="78"/>
      <c r="J277" s="23"/>
    </row>
    <row r="278" spans="1:10" ht="16" hidden="1" x14ac:dyDescent="0.2">
      <c r="A278" s="63"/>
      <c r="B278" s="75" t="s">
        <v>591</v>
      </c>
      <c r="C278" s="66" t="s">
        <v>367</v>
      </c>
      <c r="D278" s="66" t="s">
        <v>411</v>
      </c>
      <c r="E278" s="78">
        <v>10000</v>
      </c>
      <c r="F278" s="109">
        <v>0</v>
      </c>
      <c r="G278" s="144">
        <f>H278-F278</f>
        <v>5.0199999999999996</v>
      </c>
      <c r="H278" s="78">
        <v>5.0199999999999996</v>
      </c>
      <c r="I278" s="78">
        <f>SUM(H278:H281)</f>
        <v>10.879999999999999</v>
      </c>
      <c r="J278" s="23"/>
    </row>
    <row r="279" spans="1:10" ht="16" hidden="1" x14ac:dyDescent="0.2">
      <c r="A279" s="63"/>
      <c r="B279" s="75" t="s">
        <v>591</v>
      </c>
      <c r="C279" s="66" t="s">
        <v>367</v>
      </c>
      <c r="D279" s="66" t="s">
        <v>412</v>
      </c>
      <c r="E279" s="78">
        <v>10000</v>
      </c>
      <c r="F279" s="109">
        <v>3.42</v>
      </c>
      <c r="G279" s="144"/>
      <c r="H279" s="78">
        <f>F279</f>
        <v>3.42</v>
      </c>
      <c r="I279" s="78"/>
      <c r="J279" s="23"/>
    </row>
    <row r="280" spans="1:10" ht="16" hidden="1" x14ac:dyDescent="0.2">
      <c r="A280" s="63"/>
      <c r="B280" s="75" t="s">
        <v>591</v>
      </c>
      <c r="C280" s="66" t="s">
        <v>367</v>
      </c>
      <c r="D280" s="66" t="s">
        <v>413</v>
      </c>
      <c r="E280" s="78">
        <v>50000</v>
      </c>
      <c r="F280" s="109">
        <v>2.09</v>
      </c>
      <c r="G280" s="144"/>
      <c r="H280" s="78">
        <f>F280</f>
        <v>2.09</v>
      </c>
      <c r="I280" s="78"/>
      <c r="J280" s="23"/>
    </row>
    <row r="281" spans="1:10" ht="16" hidden="1" x14ac:dyDescent="0.2">
      <c r="A281" s="63"/>
      <c r="B281" s="75" t="s">
        <v>591</v>
      </c>
      <c r="C281" s="66" t="s">
        <v>367</v>
      </c>
      <c r="D281" s="66" t="s">
        <v>414</v>
      </c>
      <c r="E281" s="78">
        <v>10000</v>
      </c>
      <c r="F281" s="109">
        <v>0.35</v>
      </c>
      <c r="G281" s="144"/>
      <c r="H281" s="78">
        <f>F281</f>
        <v>0.35</v>
      </c>
      <c r="I281" s="78"/>
      <c r="J281" s="23"/>
    </row>
    <row r="282" spans="1:10" ht="16" hidden="1" x14ac:dyDescent="0.2">
      <c r="A282" s="63"/>
      <c r="B282" s="75"/>
      <c r="C282" s="66"/>
      <c r="D282" s="173"/>
      <c r="E282" s="78"/>
      <c r="F282" s="109"/>
      <c r="G282" s="144"/>
      <c r="H282" s="78"/>
      <c r="I282" s="78"/>
      <c r="J282" s="23"/>
    </row>
    <row r="283" spans="1:10" ht="16" hidden="1" x14ac:dyDescent="0.2">
      <c r="A283" s="63"/>
      <c r="B283" s="75" t="s">
        <v>839</v>
      </c>
      <c r="C283" s="66" t="s">
        <v>840</v>
      </c>
      <c r="D283" s="66" t="s">
        <v>411</v>
      </c>
      <c r="E283" s="78">
        <v>10000</v>
      </c>
      <c r="F283" s="109"/>
      <c r="G283" s="144"/>
      <c r="H283" s="78"/>
      <c r="I283" s="78"/>
      <c r="J283" s="23" t="s">
        <v>440</v>
      </c>
    </row>
    <row r="284" spans="1:10" ht="16" hidden="1" x14ac:dyDescent="0.2">
      <c r="A284" s="63"/>
      <c r="B284" s="75"/>
      <c r="C284" s="70"/>
      <c r="D284" s="173"/>
      <c r="E284" s="130"/>
      <c r="F284" s="111"/>
      <c r="G284" s="192"/>
      <c r="H284" s="130"/>
      <c r="I284" s="130"/>
      <c r="J284" s="23"/>
    </row>
    <row r="285" spans="1:10" ht="16" hidden="1" x14ac:dyDescent="0.2">
      <c r="A285" s="63"/>
      <c r="B285" s="75" t="s">
        <v>593</v>
      </c>
      <c r="C285" s="70" t="s">
        <v>374</v>
      </c>
      <c r="D285" s="70" t="s">
        <v>411</v>
      </c>
      <c r="E285" s="130">
        <v>10000</v>
      </c>
      <c r="F285" s="111">
        <v>0</v>
      </c>
      <c r="G285" s="144">
        <f>H285-F285</f>
        <v>5.0199999999999996</v>
      </c>
      <c r="H285" s="130">
        <v>5.0199999999999996</v>
      </c>
      <c r="I285" s="130">
        <f>H285</f>
        <v>5.0199999999999996</v>
      </c>
      <c r="J285" s="23"/>
    </row>
    <row r="286" spans="1:10" ht="16" hidden="1" x14ac:dyDescent="0.2">
      <c r="A286" s="63"/>
      <c r="B286" s="75"/>
      <c r="C286" s="70"/>
      <c r="D286" s="70"/>
      <c r="E286" s="130"/>
      <c r="F286" s="111"/>
      <c r="G286" s="144"/>
      <c r="H286" s="130"/>
      <c r="I286" s="130"/>
      <c r="J286" s="23"/>
    </row>
    <row r="287" spans="1:10" ht="16" hidden="1" x14ac:dyDescent="0.2">
      <c r="A287" s="63"/>
      <c r="B287" s="75" t="s">
        <v>802</v>
      </c>
      <c r="C287" s="70" t="s">
        <v>803</v>
      </c>
      <c r="D287" s="70" t="s">
        <v>411</v>
      </c>
      <c r="E287" s="130">
        <v>10000</v>
      </c>
      <c r="F287" s="111">
        <v>0</v>
      </c>
      <c r="G287" s="144">
        <f>H287-F287</f>
        <v>8.02</v>
      </c>
      <c r="H287" s="130">
        <v>8.02</v>
      </c>
      <c r="I287" s="130">
        <f>SUM(H287:H288)</f>
        <v>8.44</v>
      </c>
      <c r="J287" s="23"/>
    </row>
    <row r="288" spans="1:10" ht="16" hidden="1" x14ac:dyDescent="0.2">
      <c r="A288" s="63"/>
      <c r="B288" s="75" t="s">
        <v>802</v>
      </c>
      <c r="C288" s="70" t="s">
        <v>803</v>
      </c>
      <c r="D288" s="70" t="s">
        <v>413</v>
      </c>
      <c r="E288" s="130">
        <v>10000</v>
      </c>
      <c r="F288" s="111">
        <v>0.42</v>
      </c>
      <c r="G288" s="144"/>
      <c r="H288" s="130">
        <v>0.42</v>
      </c>
      <c r="I288" s="130"/>
      <c r="J288" s="23"/>
    </row>
    <row r="289" spans="1:10" ht="16" hidden="1" x14ac:dyDescent="0.2">
      <c r="A289" s="63"/>
      <c r="B289" s="75"/>
      <c r="C289" s="70"/>
      <c r="D289" s="70"/>
      <c r="E289" s="130"/>
      <c r="F289" s="130"/>
      <c r="G289" s="78"/>
      <c r="H289" s="130"/>
      <c r="I289" s="130"/>
      <c r="J289" s="23"/>
    </row>
    <row r="290" spans="1:10" ht="16" hidden="1" x14ac:dyDescent="0.2">
      <c r="A290" s="63"/>
      <c r="B290" s="75" t="s">
        <v>759</v>
      </c>
      <c r="C290" s="70" t="s">
        <v>753</v>
      </c>
      <c r="D290" s="70" t="s">
        <v>411</v>
      </c>
      <c r="E290" s="130">
        <v>10000</v>
      </c>
      <c r="F290" s="111">
        <v>0</v>
      </c>
      <c r="G290" s="144">
        <v>0.53</v>
      </c>
      <c r="H290" s="130">
        <f>SUM(F290:G290)</f>
        <v>0.53</v>
      </c>
      <c r="I290" s="130">
        <f>SUM(H290:H291)</f>
        <v>0.95</v>
      </c>
      <c r="J290" s="23"/>
    </row>
    <row r="291" spans="1:10" ht="16" hidden="1" x14ac:dyDescent="0.2">
      <c r="A291" s="63"/>
      <c r="B291" s="75" t="s">
        <v>759</v>
      </c>
      <c r="C291" s="70" t="s">
        <v>753</v>
      </c>
      <c r="D291" s="70" t="s">
        <v>413</v>
      </c>
      <c r="E291" s="130">
        <v>10000</v>
      </c>
      <c r="F291" s="111">
        <v>0.42</v>
      </c>
      <c r="G291" s="144"/>
      <c r="H291" s="130">
        <v>0.42</v>
      </c>
      <c r="I291" s="130"/>
      <c r="J291" s="23"/>
    </row>
    <row r="292" spans="1:10" ht="16" hidden="1" x14ac:dyDescent="0.2">
      <c r="A292" s="63"/>
      <c r="B292" s="75"/>
      <c r="C292" s="70"/>
      <c r="D292" s="70"/>
      <c r="E292" s="130"/>
      <c r="F292" s="130"/>
      <c r="G292" s="78"/>
      <c r="H292" s="130"/>
      <c r="I292" s="130"/>
      <c r="J292" s="23"/>
    </row>
    <row r="293" spans="1:10" ht="16" hidden="1" x14ac:dyDescent="0.2">
      <c r="A293" s="63"/>
      <c r="B293" s="75" t="s">
        <v>642</v>
      </c>
      <c r="C293" s="70" t="s">
        <v>641</v>
      </c>
      <c r="D293" s="70" t="s">
        <v>411</v>
      </c>
      <c r="E293" s="130">
        <v>40000</v>
      </c>
      <c r="F293" s="111">
        <f>H293-G293</f>
        <v>1.98</v>
      </c>
      <c r="G293" s="144">
        <v>0.66</v>
      </c>
      <c r="H293" s="130">
        <v>2.64</v>
      </c>
      <c r="I293" s="130">
        <f>SUM(H293:H294)</f>
        <v>5.98</v>
      </c>
      <c r="J293" s="23"/>
    </row>
    <row r="294" spans="1:10" ht="16" hidden="1" x14ac:dyDescent="0.2">
      <c r="A294" s="63"/>
      <c r="B294" s="75" t="s">
        <v>642</v>
      </c>
      <c r="C294" s="70" t="s">
        <v>641</v>
      </c>
      <c r="D294" s="70" t="s">
        <v>413</v>
      </c>
      <c r="E294" s="130">
        <v>80000</v>
      </c>
      <c r="F294" s="130">
        <v>3.34</v>
      </c>
      <c r="G294" s="78"/>
      <c r="H294" s="130">
        <f>F294</f>
        <v>3.34</v>
      </c>
      <c r="I294" s="130"/>
      <c r="J294" s="23"/>
    </row>
    <row r="295" spans="1:10" ht="16" hidden="1" x14ac:dyDescent="0.2">
      <c r="A295" s="63"/>
      <c r="B295" s="75"/>
      <c r="C295" s="70"/>
      <c r="D295" s="70"/>
      <c r="E295" s="130"/>
      <c r="F295" s="111"/>
      <c r="G295" s="192"/>
      <c r="H295" s="130"/>
      <c r="I295" s="130"/>
      <c r="J295" s="23"/>
    </row>
    <row r="296" spans="1:10" ht="16" hidden="1" x14ac:dyDescent="0.2">
      <c r="A296" s="63"/>
      <c r="B296" s="75" t="s">
        <v>594</v>
      </c>
      <c r="C296" s="66" t="s">
        <v>72</v>
      </c>
      <c r="D296" s="66" t="s">
        <v>411</v>
      </c>
      <c r="E296" s="78">
        <v>10000</v>
      </c>
      <c r="F296" s="109">
        <v>0</v>
      </c>
      <c r="G296" s="144">
        <f>H296-F296</f>
        <v>8.02</v>
      </c>
      <c r="H296" s="78">
        <v>8.02</v>
      </c>
      <c r="I296" s="78">
        <f>H296</f>
        <v>8.02</v>
      </c>
      <c r="J296" s="23"/>
    </row>
    <row r="297" spans="1:10" ht="16" hidden="1" x14ac:dyDescent="0.2">
      <c r="A297" s="63"/>
      <c r="B297" s="75"/>
      <c r="C297" s="66"/>
      <c r="D297" s="66"/>
      <c r="E297" s="78"/>
      <c r="F297" s="109"/>
      <c r="G297" s="144"/>
      <c r="H297" s="78"/>
      <c r="I297" s="78"/>
      <c r="J297" s="23"/>
    </row>
    <row r="298" spans="1:10" ht="16" hidden="1" x14ac:dyDescent="0.2">
      <c r="A298" s="63"/>
      <c r="B298" s="75" t="s">
        <v>595</v>
      </c>
      <c r="C298" s="66" t="s">
        <v>118</v>
      </c>
      <c r="D298" s="66" t="s">
        <v>411</v>
      </c>
      <c r="E298" s="79">
        <v>10000</v>
      </c>
      <c r="F298" s="109">
        <v>0</v>
      </c>
      <c r="G298" s="144">
        <f>H298-F298</f>
        <v>8.02</v>
      </c>
      <c r="H298" s="79">
        <v>8.02</v>
      </c>
      <c r="I298" s="79">
        <f>SUM(H298:H299)</f>
        <v>12.2</v>
      </c>
      <c r="J298" s="23"/>
    </row>
    <row r="299" spans="1:10" ht="16" hidden="1" x14ac:dyDescent="0.2">
      <c r="A299" s="63"/>
      <c r="B299" s="75" t="s">
        <v>595</v>
      </c>
      <c r="C299" s="66" t="s">
        <v>118</v>
      </c>
      <c r="D299" s="66" t="s">
        <v>413</v>
      </c>
      <c r="E299" s="79">
        <v>100000</v>
      </c>
      <c r="F299" s="109">
        <v>4.18</v>
      </c>
      <c r="G299" s="144"/>
      <c r="H299" s="79">
        <f>F299</f>
        <v>4.18</v>
      </c>
      <c r="I299" s="79"/>
      <c r="J299" s="23"/>
    </row>
    <row r="300" spans="1:10" ht="16" hidden="1" x14ac:dyDescent="0.2">
      <c r="A300" s="63"/>
      <c r="B300" s="75"/>
      <c r="C300" s="66"/>
      <c r="D300" s="66"/>
      <c r="E300" s="79"/>
      <c r="F300" s="109"/>
      <c r="G300" s="144"/>
      <c r="H300" s="79"/>
      <c r="I300" s="79"/>
      <c r="J300" s="23"/>
    </row>
    <row r="301" spans="1:10" ht="16" hidden="1" x14ac:dyDescent="0.2">
      <c r="A301" s="63"/>
      <c r="B301" s="75" t="s">
        <v>596</v>
      </c>
      <c r="C301" s="66" t="s">
        <v>62</v>
      </c>
      <c r="D301" s="66" t="s">
        <v>411</v>
      </c>
      <c r="E301" s="78">
        <v>200000</v>
      </c>
      <c r="F301" s="78">
        <f>H301-G301</f>
        <v>58.52</v>
      </c>
      <c r="G301" s="78">
        <v>3.08</v>
      </c>
      <c r="H301" s="78">
        <v>61.6</v>
      </c>
      <c r="I301" s="78">
        <f>SUM(H301:H304)</f>
        <v>73.72999999999999</v>
      </c>
      <c r="J301" s="23"/>
    </row>
    <row r="302" spans="1:10" ht="16" hidden="1" x14ac:dyDescent="0.2">
      <c r="A302" s="63"/>
      <c r="B302" s="75" t="s">
        <v>596</v>
      </c>
      <c r="C302" s="66" t="s">
        <v>62</v>
      </c>
      <c r="D302" s="66" t="s">
        <v>412</v>
      </c>
      <c r="E302" s="79">
        <v>10000</v>
      </c>
      <c r="F302" s="109">
        <v>3.42</v>
      </c>
      <c r="G302" s="144"/>
      <c r="H302" s="79">
        <f>F302</f>
        <v>3.42</v>
      </c>
      <c r="I302" s="79"/>
      <c r="J302" s="23"/>
    </row>
    <row r="303" spans="1:10" ht="16" hidden="1" x14ac:dyDescent="0.2">
      <c r="A303" s="63"/>
      <c r="B303" s="75" t="s">
        <v>596</v>
      </c>
      <c r="C303" s="66" t="s">
        <v>62</v>
      </c>
      <c r="D303" s="66" t="s">
        <v>413</v>
      </c>
      <c r="E303" s="78">
        <v>200000</v>
      </c>
      <c r="F303" s="109">
        <v>8.36</v>
      </c>
      <c r="G303" s="144"/>
      <c r="H303" s="79">
        <f>F303</f>
        <v>8.36</v>
      </c>
      <c r="I303" s="79"/>
      <c r="J303" s="23"/>
    </row>
    <row r="304" spans="1:10" ht="16" hidden="1" x14ac:dyDescent="0.2">
      <c r="A304" s="63"/>
      <c r="B304" s="75" t="s">
        <v>596</v>
      </c>
      <c r="C304" s="66" t="s">
        <v>62</v>
      </c>
      <c r="D304" s="66" t="s">
        <v>414</v>
      </c>
      <c r="E304" s="79">
        <v>10000</v>
      </c>
      <c r="F304" s="109">
        <v>0.35</v>
      </c>
      <c r="G304" s="144"/>
      <c r="H304" s="79">
        <f>F304</f>
        <v>0.35</v>
      </c>
      <c r="I304" s="79"/>
      <c r="J304" s="23"/>
    </row>
    <row r="305" spans="1:10" ht="16" hidden="1" x14ac:dyDescent="0.2">
      <c r="A305" s="63"/>
      <c r="B305" s="75"/>
      <c r="C305" s="66"/>
      <c r="D305" s="66"/>
      <c r="E305" s="79"/>
      <c r="F305" s="109"/>
      <c r="G305" s="144"/>
      <c r="H305" s="79"/>
      <c r="I305" s="79"/>
      <c r="J305" s="23"/>
    </row>
    <row r="306" spans="1:10" ht="16" hidden="1" x14ac:dyDescent="0.2">
      <c r="A306" s="63"/>
      <c r="B306" s="75" t="s">
        <v>597</v>
      </c>
      <c r="C306" s="66" t="s">
        <v>38</v>
      </c>
      <c r="D306" s="66" t="s">
        <v>411</v>
      </c>
      <c r="E306" s="78">
        <v>20000</v>
      </c>
      <c r="F306" s="109">
        <f>H306-G306</f>
        <v>5.0199999999999996</v>
      </c>
      <c r="G306" s="144">
        <v>5.0199999999999996</v>
      </c>
      <c r="H306" s="78">
        <v>10.039999999999999</v>
      </c>
      <c r="I306" s="78">
        <f>SUM(H306:H309)</f>
        <v>14.649999999999999</v>
      </c>
      <c r="J306" s="211"/>
    </row>
    <row r="307" spans="1:10" ht="16" hidden="1" x14ac:dyDescent="0.2">
      <c r="A307" s="63"/>
      <c r="B307" s="75" t="s">
        <v>597</v>
      </c>
      <c r="C307" s="66" t="s">
        <v>38</v>
      </c>
      <c r="D307" s="66" t="s">
        <v>412</v>
      </c>
      <c r="E307" s="78">
        <v>10000</v>
      </c>
      <c r="F307" s="109">
        <v>3.42</v>
      </c>
      <c r="G307" s="144"/>
      <c r="H307" s="78">
        <f>F307</f>
        <v>3.42</v>
      </c>
      <c r="I307" s="78"/>
      <c r="J307" s="23"/>
    </row>
    <row r="308" spans="1:10" ht="16" hidden="1" x14ac:dyDescent="0.2">
      <c r="A308" s="63"/>
      <c r="B308" s="75" t="s">
        <v>597</v>
      </c>
      <c r="C308" s="66" t="s">
        <v>38</v>
      </c>
      <c r="D308" s="66" t="s">
        <v>413</v>
      </c>
      <c r="E308" s="78">
        <v>20000</v>
      </c>
      <c r="F308" s="109">
        <v>0.84</v>
      </c>
      <c r="G308" s="144"/>
      <c r="H308" s="78">
        <f>F308</f>
        <v>0.84</v>
      </c>
      <c r="I308" s="78"/>
      <c r="J308" s="23"/>
    </row>
    <row r="309" spans="1:10" ht="16" hidden="1" x14ac:dyDescent="0.2">
      <c r="A309" s="63"/>
      <c r="B309" s="75" t="s">
        <v>597</v>
      </c>
      <c r="C309" s="66" t="s">
        <v>38</v>
      </c>
      <c r="D309" s="66" t="s">
        <v>414</v>
      </c>
      <c r="E309" s="78">
        <v>10000</v>
      </c>
      <c r="F309" s="109">
        <v>0.35</v>
      </c>
      <c r="G309" s="144"/>
      <c r="H309" s="78">
        <f>F309</f>
        <v>0.35</v>
      </c>
      <c r="I309" s="78"/>
      <c r="J309" s="23"/>
    </row>
    <row r="310" spans="1:10" ht="16" hidden="1" x14ac:dyDescent="0.2">
      <c r="A310" s="63"/>
      <c r="B310" s="75"/>
      <c r="C310" s="66"/>
      <c r="D310" s="66"/>
      <c r="E310" s="78"/>
      <c r="F310" s="109"/>
      <c r="G310" s="144"/>
      <c r="H310" s="78"/>
      <c r="I310" s="78"/>
      <c r="J310" s="23"/>
    </row>
    <row r="311" spans="1:10" ht="16" hidden="1" x14ac:dyDescent="0.2">
      <c r="A311" s="63"/>
      <c r="B311" s="75" t="s">
        <v>727</v>
      </c>
      <c r="C311" s="66" t="s">
        <v>744</v>
      </c>
      <c r="D311" s="66" t="s">
        <v>411</v>
      </c>
      <c r="E311" s="78">
        <v>50000</v>
      </c>
      <c r="F311" s="109">
        <f>H311-G311</f>
        <v>3.6399999999999997</v>
      </c>
      <c r="G311" s="144">
        <v>0.91</v>
      </c>
      <c r="H311" s="78">
        <v>4.55</v>
      </c>
      <c r="I311" s="78">
        <f>SUM(H311:H313)</f>
        <v>10.059999999999999</v>
      </c>
      <c r="J311" s="23"/>
    </row>
    <row r="312" spans="1:10" ht="16" hidden="1" x14ac:dyDescent="0.2">
      <c r="A312" s="63"/>
      <c r="B312" s="75" t="s">
        <v>727</v>
      </c>
      <c r="C312" s="66" t="s">
        <v>744</v>
      </c>
      <c r="D312" s="66" t="s">
        <v>412</v>
      </c>
      <c r="E312" s="78">
        <v>10000</v>
      </c>
      <c r="F312" s="109">
        <v>3.42</v>
      </c>
      <c r="G312" s="144"/>
      <c r="H312" s="78">
        <v>3.42</v>
      </c>
      <c r="I312" s="78"/>
      <c r="J312" s="23"/>
    </row>
    <row r="313" spans="1:10" ht="16" hidden="1" x14ac:dyDescent="0.2">
      <c r="A313" s="63"/>
      <c r="B313" s="75" t="s">
        <v>727</v>
      </c>
      <c r="C313" s="66" t="s">
        <v>744</v>
      </c>
      <c r="D313" s="66" t="s">
        <v>413</v>
      </c>
      <c r="E313" s="78">
        <v>50000</v>
      </c>
      <c r="F313" s="109">
        <v>2.09</v>
      </c>
      <c r="G313" s="144"/>
      <c r="H313" s="78">
        <v>2.09</v>
      </c>
      <c r="I313" s="78"/>
      <c r="J313" s="23"/>
    </row>
    <row r="314" spans="1:10" ht="16" hidden="1" x14ac:dyDescent="0.2">
      <c r="A314" s="63"/>
      <c r="B314" s="75"/>
      <c r="C314" s="66"/>
      <c r="D314" s="66"/>
      <c r="E314" s="78"/>
      <c r="F314" s="109"/>
      <c r="G314" s="144"/>
      <c r="H314" s="78"/>
      <c r="I314" s="78"/>
      <c r="J314" s="23"/>
    </row>
    <row r="315" spans="1:10" ht="16" hidden="1" x14ac:dyDescent="0.2">
      <c r="A315" s="63"/>
      <c r="B315" s="75" t="s">
        <v>798</v>
      </c>
      <c r="C315" s="66" t="s">
        <v>797</v>
      </c>
      <c r="D315" s="66" t="s">
        <v>411</v>
      </c>
      <c r="E315" s="78">
        <v>10000</v>
      </c>
      <c r="F315" s="78">
        <v>0</v>
      </c>
      <c r="G315" s="78">
        <v>0.53</v>
      </c>
      <c r="H315" s="78">
        <f>F315+G315</f>
        <v>0.53</v>
      </c>
      <c r="I315" s="78">
        <f>H315</f>
        <v>0.53</v>
      </c>
      <c r="J315" s="23"/>
    </row>
    <row r="316" spans="1:10" ht="16" hidden="1" x14ac:dyDescent="0.2">
      <c r="A316" s="63"/>
      <c r="B316" s="75"/>
      <c r="C316" s="66"/>
      <c r="D316" s="66"/>
      <c r="E316" s="78"/>
      <c r="F316" s="109"/>
      <c r="G316" s="144"/>
      <c r="H316" s="78"/>
      <c r="I316" s="78"/>
      <c r="J316" s="23"/>
    </row>
    <row r="317" spans="1:10" ht="16" hidden="1" x14ac:dyDescent="0.2">
      <c r="A317" s="63"/>
      <c r="B317" s="75" t="s">
        <v>599</v>
      </c>
      <c r="C317" s="66" t="s">
        <v>186</v>
      </c>
      <c r="D317" s="66" t="s">
        <v>411</v>
      </c>
      <c r="E317" s="78">
        <v>250000</v>
      </c>
      <c r="F317" s="78">
        <f>H317-G317</f>
        <v>73.92</v>
      </c>
      <c r="G317" s="78">
        <v>3.08</v>
      </c>
      <c r="H317" s="78">
        <v>77</v>
      </c>
      <c r="I317" s="78">
        <f>SUM(H317:H320)</f>
        <v>128.92000000000002</v>
      </c>
      <c r="J317" s="23"/>
    </row>
    <row r="318" spans="1:10" ht="16" hidden="1" x14ac:dyDescent="0.2">
      <c r="A318" s="63"/>
      <c r="B318" s="75" t="s">
        <v>599</v>
      </c>
      <c r="C318" s="66" t="s">
        <v>186</v>
      </c>
      <c r="D318" s="66" t="s">
        <v>417</v>
      </c>
      <c r="E318" s="78">
        <v>45000</v>
      </c>
      <c r="F318" s="109">
        <v>30.47</v>
      </c>
      <c r="G318" s="144"/>
      <c r="H318" s="78">
        <v>30.47</v>
      </c>
      <c r="I318" s="78"/>
      <c r="J318" s="23"/>
    </row>
    <row r="319" spans="1:10" ht="16" hidden="1" x14ac:dyDescent="0.2">
      <c r="A319" s="63"/>
      <c r="B319" s="75" t="s">
        <v>599</v>
      </c>
      <c r="C319" s="66" t="s">
        <v>186</v>
      </c>
      <c r="D319" s="66" t="s">
        <v>413</v>
      </c>
      <c r="E319" s="78">
        <v>250000</v>
      </c>
      <c r="F319" s="109">
        <v>10.45</v>
      </c>
      <c r="G319" s="144"/>
      <c r="H319" s="78">
        <f>F319</f>
        <v>10.45</v>
      </c>
      <c r="I319" s="78"/>
      <c r="J319" s="23"/>
    </row>
    <row r="320" spans="1:10" ht="16" hidden="1" x14ac:dyDescent="0.2">
      <c r="A320" s="63"/>
      <c r="B320" s="75" t="s">
        <v>599</v>
      </c>
      <c r="C320" s="66" t="s">
        <v>186</v>
      </c>
      <c r="D320" s="66" t="s">
        <v>418</v>
      </c>
      <c r="E320" s="78">
        <v>250000</v>
      </c>
      <c r="F320" s="109">
        <v>11</v>
      </c>
      <c r="G320" s="144"/>
      <c r="H320" s="78">
        <f>F320</f>
        <v>11</v>
      </c>
      <c r="I320" s="78"/>
      <c r="J320" s="23"/>
    </row>
    <row r="321" spans="1:10" ht="16" hidden="1" x14ac:dyDescent="0.2">
      <c r="A321" s="63"/>
      <c r="B321" s="75"/>
      <c r="C321" s="66"/>
      <c r="D321" s="66"/>
      <c r="E321" s="78"/>
      <c r="F321" s="109"/>
      <c r="G321" s="144"/>
      <c r="H321" s="78"/>
      <c r="I321" s="78"/>
      <c r="J321" s="23"/>
    </row>
    <row r="322" spans="1:10" ht="16" hidden="1" x14ac:dyDescent="0.2">
      <c r="A322" s="63"/>
      <c r="B322" s="75" t="s">
        <v>600</v>
      </c>
      <c r="C322" s="66" t="s">
        <v>236</v>
      </c>
      <c r="D322" s="66" t="s">
        <v>411</v>
      </c>
      <c r="E322" s="78">
        <v>6500</v>
      </c>
      <c r="F322" s="109">
        <v>0</v>
      </c>
      <c r="G322" s="144">
        <v>16.52</v>
      </c>
      <c r="H322" s="78">
        <f>SUM(F322:G322)</f>
        <v>16.52</v>
      </c>
      <c r="I322" s="78">
        <f>SUM(H322:H322)</f>
        <v>16.52</v>
      </c>
      <c r="J322" s="23" t="s">
        <v>821</v>
      </c>
    </row>
    <row r="323" spans="1:10" ht="16" hidden="1" x14ac:dyDescent="0.2">
      <c r="A323" s="63"/>
      <c r="B323" s="75"/>
      <c r="C323" s="66"/>
      <c r="D323" s="66"/>
      <c r="E323" s="78"/>
      <c r="F323" s="109"/>
      <c r="G323" s="144"/>
      <c r="H323" s="78"/>
      <c r="I323" s="78"/>
      <c r="J323" s="23"/>
    </row>
    <row r="324" spans="1:10" ht="16" hidden="1" x14ac:dyDescent="0.2">
      <c r="A324" s="63"/>
      <c r="B324" s="75" t="s">
        <v>602</v>
      </c>
      <c r="C324" s="66" t="s">
        <v>135</v>
      </c>
      <c r="D324" s="66" t="s">
        <v>411</v>
      </c>
      <c r="E324" s="78">
        <v>10000</v>
      </c>
      <c r="F324" s="78">
        <v>0</v>
      </c>
      <c r="G324" s="78">
        <f>H324-F324</f>
        <v>8.02</v>
      </c>
      <c r="H324" s="78">
        <v>8.02</v>
      </c>
      <c r="I324" s="78">
        <f>SUM(H324:H328)</f>
        <v>20.37</v>
      </c>
      <c r="J324" s="23"/>
    </row>
    <row r="325" spans="1:10" s="226" customFormat="1" ht="16" hidden="1" x14ac:dyDescent="0.2">
      <c r="A325" s="101"/>
      <c r="B325" s="75" t="s">
        <v>602</v>
      </c>
      <c r="C325" s="66" t="s">
        <v>135</v>
      </c>
      <c r="D325" s="197" t="s">
        <v>412</v>
      </c>
      <c r="E325" s="83">
        <v>10000</v>
      </c>
      <c r="F325" s="83">
        <v>3.42</v>
      </c>
      <c r="G325" s="83"/>
      <c r="H325" s="83">
        <f>F325</f>
        <v>3.42</v>
      </c>
      <c r="I325" s="83"/>
      <c r="J325" s="105"/>
    </row>
    <row r="326" spans="1:10" ht="16" hidden="1" x14ac:dyDescent="0.2">
      <c r="A326" s="63"/>
      <c r="B326" s="75" t="s">
        <v>602</v>
      </c>
      <c r="C326" s="66" t="s">
        <v>135</v>
      </c>
      <c r="D326" s="173" t="s">
        <v>413</v>
      </c>
      <c r="E326" s="78">
        <v>100000</v>
      </c>
      <c r="F326" s="109">
        <v>4.18</v>
      </c>
      <c r="G326" s="144"/>
      <c r="H326" s="79">
        <f>F326</f>
        <v>4.18</v>
      </c>
      <c r="I326" s="79"/>
      <c r="J326" s="23"/>
    </row>
    <row r="327" spans="1:10" ht="16" hidden="1" x14ac:dyDescent="0.2">
      <c r="A327" s="63"/>
      <c r="B327" s="75" t="s">
        <v>602</v>
      </c>
      <c r="C327" s="66" t="s">
        <v>135</v>
      </c>
      <c r="D327" s="173" t="s">
        <v>418</v>
      </c>
      <c r="E327" s="78">
        <v>100000</v>
      </c>
      <c r="F327" s="109">
        <v>4.4000000000000004</v>
      </c>
      <c r="G327" s="144"/>
      <c r="H327" s="79">
        <f>F327</f>
        <v>4.4000000000000004</v>
      </c>
      <c r="I327" s="79"/>
      <c r="J327" s="23"/>
    </row>
    <row r="328" spans="1:10" ht="16" hidden="1" x14ac:dyDescent="0.2">
      <c r="A328" s="63"/>
      <c r="B328" s="75" t="s">
        <v>602</v>
      </c>
      <c r="C328" s="66" t="s">
        <v>135</v>
      </c>
      <c r="D328" s="173" t="s">
        <v>414</v>
      </c>
      <c r="E328" s="78">
        <v>10000</v>
      </c>
      <c r="F328" s="109">
        <v>0.35</v>
      </c>
      <c r="G328" s="144"/>
      <c r="H328" s="79">
        <f>F328</f>
        <v>0.35</v>
      </c>
      <c r="I328" s="79"/>
      <c r="J328" s="23"/>
    </row>
    <row r="329" spans="1:10" ht="16" hidden="1" x14ac:dyDescent="0.2">
      <c r="A329" s="63"/>
      <c r="B329" s="75"/>
      <c r="C329" s="66"/>
      <c r="D329" s="66"/>
      <c r="E329" s="78"/>
      <c r="F329" s="109"/>
      <c r="G329" s="144"/>
      <c r="H329" s="79"/>
      <c r="I329" s="79"/>
      <c r="J329" s="23"/>
    </row>
    <row r="330" spans="1:10" ht="16" hidden="1" x14ac:dyDescent="0.2">
      <c r="A330" s="63"/>
      <c r="B330" s="75" t="s">
        <v>603</v>
      </c>
      <c r="C330" s="66" t="s">
        <v>42</v>
      </c>
      <c r="D330" s="66" t="s">
        <v>411</v>
      </c>
      <c r="E330" s="78">
        <v>250000</v>
      </c>
      <c r="F330" s="254">
        <v>48.24</v>
      </c>
      <c r="G330" s="342">
        <v>2.0099999999999998</v>
      </c>
      <c r="H330" s="79">
        <f>SUM(F330:G330)</f>
        <v>50.25</v>
      </c>
      <c r="I330" s="79">
        <f>SUM(H330:H335)</f>
        <v>97.52</v>
      </c>
      <c r="J330" s="23"/>
    </row>
    <row r="331" spans="1:10" ht="16" hidden="1" x14ac:dyDescent="0.2">
      <c r="A331" s="63"/>
      <c r="B331" s="75" t="s">
        <v>603</v>
      </c>
      <c r="C331" s="66" t="s">
        <v>42</v>
      </c>
      <c r="D331" s="173" t="s">
        <v>417</v>
      </c>
      <c r="E331" s="78">
        <v>50000</v>
      </c>
      <c r="F331" s="109">
        <v>22.05</v>
      </c>
      <c r="G331" s="144"/>
      <c r="H331" s="79">
        <f>F331</f>
        <v>22.05</v>
      </c>
      <c r="I331" s="79"/>
      <c r="J331" s="23"/>
    </row>
    <row r="332" spans="1:10" ht="16" hidden="1" x14ac:dyDescent="0.2">
      <c r="A332" s="63"/>
      <c r="B332" s="75" t="s">
        <v>603</v>
      </c>
      <c r="C332" s="66" t="s">
        <v>42</v>
      </c>
      <c r="D332" s="173" t="s">
        <v>412</v>
      </c>
      <c r="E332" s="78">
        <v>10000</v>
      </c>
      <c r="F332" s="109">
        <v>3.42</v>
      </c>
      <c r="G332" s="144"/>
      <c r="H332" s="79">
        <f>F332</f>
        <v>3.42</v>
      </c>
      <c r="I332" s="79"/>
      <c r="J332" s="23"/>
    </row>
    <row r="333" spans="1:10" ht="16" hidden="1" x14ac:dyDescent="0.2">
      <c r="A333" s="63"/>
      <c r="B333" s="75" t="s">
        <v>603</v>
      </c>
      <c r="C333" s="66" t="s">
        <v>42</v>
      </c>
      <c r="D333" s="173" t="s">
        <v>413</v>
      </c>
      <c r="E333" s="78">
        <v>250000</v>
      </c>
      <c r="F333" s="109">
        <v>10.45</v>
      </c>
      <c r="G333" s="144"/>
      <c r="H333" s="79">
        <f>F333</f>
        <v>10.45</v>
      </c>
      <c r="I333" s="79"/>
      <c r="J333" s="23"/>
    </row>
    <row r="334" spans="1:10" ht="16" hidden="1" x14ac:dyDescent="0.2">
      <c r="A334" s="63"/>
      <c r="B334" s="75" t="s">
        <v>603</v>
      </c>
      <c r="C334" s="66" t="s">
        <v>42</v>
      </c>
      <c r="D334" s="173" t="s">
        <v>418</v>
      </c>
      <c r="E334" s="78">
        <v>250000</v>
      </c>
      <c r="F334" s="109">
        <v>11</v>
      </c>
      <c r="G334" s="144"/>
      <c r="H334" s="79">
        <f>F334</f>
        <v>11</v>
      </c>
      <c r="I334" s="79"/>
      <c r="J334" s="23"/>
    </row>
    <row r="335" spans="1:10" ht="16" hidden="1" x14ac:dyDescent="0.2">
      <c r="A335" s="63"/>
      <c r="B335" s="75" t="s">
        <v>603</v>
      </c>
      <c r="C335" s="66" t="s">
        <v>42</v>
      </c>
      <c r="D335" s="173" t="s">
        <v>414</v>
      </c>
      <c r="E335" s="78">
        <v>10000</v>
      </c>
      <c r="F335" s="109">
        <v>0.35</v>
      </c>
      <c r="G335" s="144"/>
      <c r="H335" s="79">
        <f>F335</f>
        <v>0.35</v>
      </c>
      <c r="I335" s="79"/>
      <c r="J335" s="23"/>
    </row>
    <row r="336" spans="1:10" ht="16" hidden="1" x14ac:dyDescent="0.2">
      <c r="A336" s="63"/>
      <c r="B336" s="75"/>
      <c r="C336" s="66"/>
      <c r="D336" s="66"/>
      <c r="E336" s="79"/>
      <c r="F336" s="109"/>
      <c r="G336" s="144"/>
      <c r="H336" s="79"/>
      <c r="I336" s="79"/>
      <c r="J336" s="23"/>
    </row>
    <row r="337" spans="1:10" ht="16" hidden="1" x14ac:dyDescent="0.2">
      <c r="A337" s="63"/>
      <c r="B337" s="75" t="s">
        <v>604</v>
      </c>
      <c r="C337" s="66" t="s">
        <v>43</v>
      </c>
      <c r="D337" s="66" t="s">
        <v>411</v>
      </c>
      <c r="E337" s="78">
        <v>180000</v>
      </c>
      <c r="F337" s="78">
        <f>H337-G337</f>
        <v>239.35999999999999</v>
      </c>
      <c r="G337" s="78">
        <v>14.08</v>
      </c>
      <c r="H337" s="78">
        <v>253.44</v>
      </c>
      <c r="I337" s="78">
        <f>SUM(H337:H340)</f>
        <v>278.79000000000002</v>
      </c>
      <c r="J337" s="23"/>
    </row>
    <row r="338" spans="1:10" s="305" customFormat="1" ht="16" hidden="1" x14ac:dyDescent="0.2">
      <c r="A338" s="303"/>
      <c r="B338" s="304" t="s">
        <v>604</v>
      </c>
      <c r="C338" s="66" t="s">
        <v>43</v>
      </c>
      <c r="D338" s="208" t="s">
        <v>417</v>
      </c>
      <c r="E338" s="206">
        <v>5000</v>
      </c>
      <c r="F338" s="206">
        <v>17.61</v>
      </c>
      <c r="G338" s="206"/>
      <c r="H338" s="206">
        <f>F338</f>
        <v>17.61</v>
      </c>
      <c r="I338" s="206"/>
      <c r="J338" s="207" t="s">
        <v>822</v>
      </c>
    </row>
    <row r="339" spans="1:10" ht="16" hidden="1" x14ac:dyDescent="0.2">
      <c r="A339" s="63"/>
      <c r="B339" s="75" t="s">
        <v>604</v>
      </c>
      <c r="C339" s="66" t="s">
        <v>43</v>
      </c>
      <c r="D339" s="66" t="s">
        <v>413</v>
      </c>
      <c r="E339" s="79">
        <v>180000</v>
      </c>
      <c r="F339" s="109">
        <v>7.52</v>
      </c>
      <c r="G339" s="144"/>
      <c r="H339" s="79">
        <f>F339</f>
        <v>7.52</v>
      </c>
      <c r="I339" s="79"/>
      <c r="J339" s="23"/>
    </row>
    <row r="340" spans="1:10" s="305" customFormat="1" ht="16" hidden="1" x14ac:dyDescent="0.2">
      <c r="A340" s="303">
        <v>5000</v>
      </c>
      <c r="B340" s="304" t="s">
        <v>604</v>
      </c>
      <c r="C340" s="66" t="s">
        <v>43</v>
      </c>
      <c r="D340" s="208" t="s">
        <v>418</v>
      </c>
      <c r="E340" s="206">
        <v>5000</v>
      </c>
      <c r="F340" s="206">
        <v>0.22</v>
      </c>
      <c r="G340" s="206"/>
      <c r="H340" s="206">
        <f>F340</f>
        <v>0.22</v>
      </c>
      <c r="I340" s="206"/>
      <c r="J340" s="207" t="s">
        <v>823</v>
      </c>
    </row>
    <row r="341" spans="1:10" ht="16" hidden="1" x14ac:dyDescent="0.2">
      <c r="A341" s="63"/>
      <c r="B341" s="75"/>
      <c r="C341" s="66"/>
      <c r="D341" s="66"/>
      <c r="E341" s="79"/>
      <c r="F341" s="109"/>
      <c r="G341" s="144"/>
      <c r="H341" s="79"/>
      <c r="I341" s="79"/>
      <c r="J341" s="23"/>
    </row>
    <row r="342" spans="1:10" ht="16" hidden="1" x14ac:dyDescent="0.2">
      <c r="A342" s="63"/>
      <c r="B342" s="75" t="s">
        <v>605</v>
      </c>
      <c r="C342" s="66" t="s">
        <v>340</v>
      </c>
      <c r="D342" s="66" t="s">
        <v>411</v>
      </c>
      <c r="E342" s="78">
        <v>20000</v>
      </c>
      <c r="F342" s="109">
        <v>1.26</v>
      </c>
      <c r="G342" s="144">
        <f>H342-F342</f>
        <v>1.26</v>
      </c>
      <c r="H342" s="78">
        <v>2.52</v>
      </c>
      <c r="I342" s="78">
        <f>SUM(H342:H343)</f>
        <v>2.94</v>
      </c>
      <c r="J342" s="23"/>
    </row>
    <row r="343" spans="1:10" ht="16" hidden="1" x14ac:dyDescent="0.2">
      <c r="A343" s="63"/>
      <c r="B343" s="75" t="s">
        <v>605</v>
      </c>
      <c r="C343" s="66" t="s">
        <v>340</v>
      </c>
      <c r="D343" s="66" t="s">
        <v>413</v>
      </c>
      <c r="E343" s="78">
        <v>10000</v>
      </c>
      <c r="F343" s="109">
        <v>0.42</v>
      </c>
      <c r="G343" s="144"/>
      <c r="H343" s="78">
        <f>F343</f>
        <v>0.42</v>
      </c>
      <c r="I343" s="78"/>
      <c r="J343" s="23"/>
    </row>
    <row r="344" spans="1:10" ht="16" hidden="1" x14ac:dyDescent="0.2">
      <c r="A344" s="63"/>
      <c r="B344" s="75"/>
      <c r="C344" s="66"/>
      <c r="D344" s="66"/>
      <c r="E344" s="78"/>
      <c r="F344" s="109"/>
      <c r="G344" s="144"/>
      <c r="H344" s="78"/>
      <c r="I344" s="78"/>
      <c r="J344" s="23"/>
    </row>
    <row r="345" spans="1:10" ht="16" hidden="1" x14ac:dyDescent="0.2">
      <c r="A345" s="63"/>
      <c r="B345" s="75" t="s">
        <v>606</v>
      </c>
      <c r="C345" s="66" t="s">
        <v>44</v>
      </c>
      <c r="D345" s="66" t="s">
        <v>411</v>
      </c>
      <c r="E345" s="78">
        <v>10000</v>
      </c>
      <c r="F345" s="78">
        <v>0</v>
      </c>
      <c r="G345" s="78">
        <v>14.08</v>
      </c>
      <c r="H345" s="78">
        <v>14.08</v>
      </c>
      <c r="I345" s="78">
        <f>SUM(H345:H346)</f>
        <v>14.5</v>
      </c>
      <c r="J345" s="23"/>
    </row>
    <row r="346" spans="1:10" ht="16" hidden="1" x14ac:dyDescent="0.2">
      <c r="A346" s="63"/>
      <c r="B346" s="75" t="s">
        <v>606</v>
      </c>
      <c r="C346" s="66" t="s">
        <v>44</v>
      </c>
      <c r="D346" s="66" t="s">
        <v>413</v>
      </c>
      <c r="E346" s="79">
        <v>10000</v>
      </c>
      <c r="F346" s="109">
        <v>0.42</v>
      </c>
      <c r="G346" s="144"/>
      <c r="H346" s="79">
        <f>F346</f>
        <v>0.42</v>
      </c>
      <c r="I346" s="79"/>
      <c r="J346" s="23"/>
    </row>
    <row r="347" spans="1:10" ht="16" hidden="1" x14ac:dyDescent="0.2">
      <c r="A347" s="63"/>
      <c r="B347" s="75"/>
      <c r="C347" s="66"/>
      <c r="D347" s="66"/>
      <c r="E347" s="79"/>
      <c r="F347" s="109"/>
      <c r="G347" s="144"/>
      <c r="H347" s="79"/>
      <c r="I347" s="79"/>
      <c r="J347" s="23"/>
    </row>
    <row r="348" spans="1:10" ht="16" hidden="1" x14ac:dyDescent="0.2">
      <c r="A348" s="63"/>
      <c r="B348" s="75" t="s">
        <v>607</v>
      </c>
      <c r="C348" s="66" t="s">
        <v>96</v>
      </c>
      <c r="D348" s="66" t="s">
        <v>411</v>
      </c>
      <c r="E348" s="78">
        <v>30000</v>
      </c>
      <c r="F348" s="78">
        <f>H348-G348</f>
        <v>4.0200000000000005</v>
      </c>
      <c r="G348" s="78">
        <v>2.0099999999999998</v>
      </c>
      <c r="H348" s="78">
        <v>6.03</v>
      </c>
      <c r="I348" s="78">
        <f>SUM(H348:H349)</f>
        <v>6.45</v>
      </c>
      <c r="J348" s="23"/>
    </row>
    <row r="349" spans="1:10" ht="16" hidden="1" x14ac:dyDescent="0.2">
      <c r="A349" s="63"/>
      <c r="B349" s="75" t="s">
        <v>607</v>
      </c>
      <c r="C349" s="66" t="s">
        <v>96</v>
      </c>
      <c r="D349" s="66" t="s">
        <v>413</v>
      </c>
      <c r="E349" s="79">
        <v>10000</v>
      </c>
      <c r="F349" s="109">
        <v>0.42</v>
      </c>
      <c r="G349" s="144"/>
      <c r="H349" s="79">
        <f>F349</f>
        <v>0.42</v>
      </c>
      <c r="I349" s="79"/>
      <c r="J349" s="23"/>
    </row>
    <row r="350" spans="1:10" ht="16" hidden="1" x14ac:dyDescent="0.2">
      <c r="A350" s="63"/>
      <c r="B350" s="75"/>
      <c r="C350" s="66"/>
      <c r="D350" s="66"/>
      <c r="E350" s="79"/>
      <c r="F350" s="109"/>
      <c r="G350" s="144"/>
      <c r="H350" s="79"/>
      <c r="I350" s="79"/>
      <c r="J350" s="23"/>
    </row>
    <row r="351" spans="1:10" ht="16" hidden="1" x14ac:dyDescent="0.2">
      <c r="A351" s="63"/>
      <c r="B351" s="75" t="s">
        <v>608</v>
      </c>
      <c r="C351" s="66" t="s">
        <v>496</v>
      </c>
      <c r="D351" s="66" t="s">
        <v>411</v>
      </c>
      <c r="E351" s="79">
        <v>10000</v>
      </c>
      <c r="F351" s="109">
        <v>0</v>
      </c>
      <c r="G351" s="144">
        <v>0.91</v>
      </c>
      <c r="H351" s="79">
        <f>SUM(F351:G351)</f>
        <v>0.91</v>
      </c>
      <c r="I351" s="79">
        <f>H351</f>
        <v>0.91</v>
      </c>
      <c r="J351" s="23"/>
    </row>
    <row r="352" spans="1:10" ht="16" hidden="1" x14ac:dyDescent="0.2">
      <c r="A352" s="63"/>
      <c r="B352" s="75"/>
      <c r="C352" s="66"/>
      <c r="D352" s="66"/>
      <c r="E352" s="79"/>
      <c r="F352" s="109"/>
      <c r="G352" s="144"/>
      <c r="H352" s="79"/>
      <c r="I352" s="79"/>
      <c r="J352" s="23"/>
    </row>
    <row r="353" spans="1:10" ht="16" hidden="1" x14ac:dyDescent="0.2">
      <c r="A353" s="63"/>
      <c r="B353" s="75" t="s">
        <v>609</v>
      </c>
      <c r="C353" s="66" t="s">
        <v>137</v>
      </c>
      <c r="D353" s="66" t="s">
        <v>411</v>
      </c>
      <c r="E353" s="79">
        <v>100000</v>
      </c>
      <c r="F353" s="109">
        <f>H353-G353</f>
        <v>5.9399999999999995</v>
      </c>
      <c r="G353" s="144">
        <v>0.66</v>
      </c>
      <c r="H353" s="79">
        <v>6.6</v>
      </c>
      <c r="I353" s="79">
        <f>SUM(H353:H354)</f>
        <v>10.78</v>
      </c>
      <c r="J353" s="23"/>
    </row>
    <row r="354" spans="1:10" ht="16" hidden="1" x14ac:dyDescent="0.2">
      <c r="A354" s="63"/>
      <c r="B354" s="75" t="s">
        <v>609</v>
      </c>
      <c r="C354" s="66" t="s">
        <v>137</v>
      </c>
      <c r="D354" s="66" t="s">
        <v>413</v>
      </c>
      <c r="E354" s="79">
        <v>100000</v>
      </c>
      <c r="F354" s="109">
        <v>4.18</v>
      </c>
      <c r="G354" s="144"/>
      <c r="H354" s="79">
        <f>F354</f>
        <v>4.18</v>
      </c>
      <c r="I354" s="79"/>
      <c r="J354" s="23"/>
    </row>
    <row r="355" spans="1:10" ht="16" hidden="1" x14ac:dyDescent="0.2">
      <c r="A355" s="63"/>
      <c r="B355" s="75"/>
      <c r="C355" s="66"/>
      <c r="D355" s="66"/>
      <c r="E355" s="79"/>
      <c r="F355" s="109"/>
      <c r="G355" s="144"/>
      <c r="H355" s="79"/>
      <c r="I355" s="79"/>
      <c r="J355" s="23"/>
    </row>
    <row r="356" spans="1:10" ht="16" hidden="1" x14ac:dyDescent="0.2">
      <c r="A356" s="63"/>
      <c r="B356" s="75" t="s">
        <v>610</v>
      </c>
      <c r="C356" s="66" t="s">
        <v>45</v>
      </c>
      <c r="D356" s="66" t="s">
        <v>411</v>
      </c>
      <c r="E356" s="78">
        <v>10000</v>
      </c>
      <c r="F356" s="109">
        <v>0</v>
      </c>
      <c r="G356" s="144">
        <v>2.0099999999999998</v>
      </c>
      <c r="H356" s="78">
        <v>2.0099999999999998</v>
      </c>
      <c r="I356" s="78">
        <f>H356</f>
        <v>2.0099999999999998</v>
      </c>
      <c r="J356" s="211"/>
    </row>
    <row r="357" spans="1:10" ht="16" hidden="1" x14ac:dyDescent="0.2">
      <c r="A357" s="63"/>
      <c r="B357" s="75"/>
      <c r="C357" s="66"/>
      <c r="D357" s="66"/>
      <c r="E357" s="79"/>
      <c r="F357" s="109"/>
      <c r="G357" s="144"/>
      <c r="H357" s="79"/>
      <c r="I357" s="79"/>
      <c r="J357" s="23"/>
    </row>
    <row r="358" spans="1:10" ht="16" x14ac:dyDescent="0.2">
      <c r="A358" s="63"/>
      <c r="B358" s="75" t="s">
        <v>611</v>
      </c>
      <c r="C358" s="66" t="s">
        <v>230</v>
      </c>
      <c r="D358" s="66" t="s">
        <v>411</v>
      </c>
      <c r="E358" s="79">
        <v>100000</v>
      </c>
      <c r="F358" s="109">
        <v>27.72</v>
      </c>
      <c r="G358" s="144">
        <f>H358-F358</f>
        <v>3.0800000000000018</v>
      </c>
      <c r="H358" s="79">
        <v>30.8</v>
      </c>
      <c r="I358" s="79">
        <f>SUM(H358:H363)</f>
        <v>82.02000000000001</v>
      </c>
      <c r="J358" s="23"/>
    </row>
    <row r="359" spans="1:10" ht="16" x14ac:dyDescent="0.2">
      <c r="A359" s="63"/>
      <c r="B359" s="75" t="s">
        <v>611</v>
      </c>
      <c r="C359" s="66" t="s">
        <v>230</v>
      </c>
      <c r="D359" s="66" t="s">
        <v>417</v>
      </c>
      <c r="E359" s="79">
        <v>50000</v>
      </c>
      <c r="F359" s="254">
        <v>33.85</v>
      </c>
      <c r="G359" s="144"/>
      <c r="H359" s="79">
        <f>F359</f>
        <v>33.85</v>
      </c>
      <c r="I359" s="79"/>
      <c r="J359" s="23"/>
    </row>
    <row r="360" spans="1:10" ht="16" x14ac:dyDescent="0.2">
      <c r="A360" s="63"/>
      <c r="B360" s="75" t="s">
        <v>611</v>
      </c>
      <c r="C360" s="66" t="s">
        <v>230</v>
      </c>
      <c r="D360" s="66" t="s">
        <v>412</v>
      </c>
      <c r="E360" s="79">
        <v>10000</v>
      </c>
      <c r="F360" s="109">
        <v>3.42</v>
      </c>
      <c r="G360" s="144"/>
      <c r="H360" s="79">
        <f>F360</f>
        <v>3.42</v>
      </c>
      <c r="I360" s="79"/>
      <c r="J360" s="23"/>
    </row>
    <row r="361" spans="1:10" ht="16" x14ac:dyDescent="0.2">
      <c r="A361" s="63"/>
      <c r="B361" s="75" t="s">
        <v>611</v>
      </c>
      <c r="C361" s="66" t="s">
        <v>230</v>
      </c>
      <c r="D361" s="66" t="s">
        <v>413</v>
      </c>
      <c r="E361" s="79">
        <v>220000</v>
      </c>
      <c r="F361" s="109">
        <v>9.1999999999999993</v>
      </c>
      <c r="G361" s="144"/>
      <c r="H361" s="79">
        <f>F361</f>
        <v>9.1999999999999993</v>
      </c>
      <c r="I361" s="79"/>
      <c r="J361" s="23"/>
    </row>
    <row r="362" spans="1:10" ht="16" x14ac:dyDescent="0.2">
      <c r="A362" s="63"/>
      <c r="B362" s="75" t="s">
        <v>611</v>
      </c>
      <c r="C362" s="66" t="s">
        <v>230</v>
      </c>
      <c r="D362" s="173" t="s">
        <v>418</v>
      </c>
      <c r="E362" s="78">
        <v>100000</v>
      </c>
      <c r="F362" s="78">
        <v>4.4000000000000004</v>
      </c>
      <c r="G362" s="78"/>
      <c r="H362" s="78">
        <f>F362</f>
        <v>4.4000000000000004</v>
      </c>
      <c r="I362" s="78"/>
      <c r="J362" s="23"/>
    </row>
    <row r="363" spans="1:10" ht="16" x14ac:dyDescent="0.2">
      <c r="A363" s="63"/>
      <c r="B363" s="75" t="s">
        <v>611</v>
      </c>
      <c r="C363" s="66" t="s">
        <v>230</v>
      </c>
      <c r="D363" s="66" t="s">
        <v>414</v>
      </c>
      <c r="E363" s="79">
        <v>10000</v>
      </c>
      <c r="F363" s="109">
        <v>0.35</v>
      </c>
      <c r="G363" s="144"/>
      <c r="H363" s="79">
        <f>F363</f>
        <v>0.35</v>
      </c>
      <c r="I363" s="79"/>
      <c r="J363" s="23"/>
    </row>
    <row r="364" spans="1:10" ht="16" hidden="1" x14ac:dyDescent="0.2">
      <c r="A364" s="63"/>
      <c r="B364" s="75"/>
      <c r="C364" s="66"/>
      <c r="D364" s="66"/>
      <c r="E364" s="79"/>
      <c r="F364" s="109"/>
      <c r="G364" s="144"/>
      <c r="H364" s="79"/>
      <c r="I364" s="79"/>
      <c r="J364" s="23"/>
    </row>
    <row r="365" spans="1:10" ht="16" hidden="1" x14ac:dyDescent="0.2">
      <c r="A365" s="63"/>
      <c r="B365" s="75" t="s">
        <v>612</v>
      </c>
      <c r="C365" s="66" t="s">
        <v>334</v>
      </c>
      <c r="D365" s="66" t="s">
        <v>411</v>
      </c>
      <c r="E365" s="78">
        <v>50000</v>
      </c>
      <c r="F365" s="78">
        <f>H365-G365</f>
        <v>12.32</v>
      </c>
      <c r="G365" s="78">
        <v>3.08</v>
      </c>
      <c r="H365" s="78">
        <v>15.4</v>
      </c>
      <c r="I365" s="78">
        <f>SUM(H365:H370)</f>
        <v>63.02</v>
      </c>
      <c r="J365" s="23"/>
    </row>
    <row r="366" spans="1:10" ht="16" hidden="1" x14ac:dyDescent="0.2">
      <c r="A366" s="63"/>
      <c r="B366" s="75" t="s">
        <v>612</v>
      </c>
      <c r="C366" s="66" t="s">
        <v>334</v>
      </c>
      <c r="D366" s="173" t="s">
        <v>417</v>
      </c>
      <c r="E366" s="78">
        <v>50000</v>
      </c>
      <c r="F366" s="78">
        <v>14.15</v>
      </c>
      <c r="G366" s="78"/>
      <c r="H366" s="78">
        <f>F366</f>
        <v>14.15</v>
      </c>
      <c r="I366" s="78"/>
      <c r="J366" s="104"/>
    </row>
    <row r="367" spans="1:10" ht="16" hidden="1" x14ac:dyDescent="0.2">
      <c r="A367" s="63"/>
      <c r="B367" s="75" t="s">
        <v>612</v>
      </c>
      <c r="C367" s="66" t="s">
        <v>334</v>
      </c>
      <c r="D367" s="173" t="s">
        <v>412</v>
      </c>
      <c r="E367" s="78">
        <v>10000</v>
      </c>
      <c r="F367" s="109">
        <v>3.42</v>
      </c>
      <c r="G367" s="144"/>
      <c r="H367" s="78">
        <f>F367</f>
        <v>3.42</v>
      </c>
      <c r="I367" s="78"/>
      <c r="J367" s="91"/>
    </row>
    <row r="368" spans="1:10" ht="16" hidden="1" x14ac:dyDescent="0.2">
      <c r="A368" s="63"/>
      <c r="B368" s="75" t="s">
        <v>612</v>
      </c>
      <c r="C368" s="66" t="s">
        <v>334</v>
      </c>
      <c r="D368" s="173" t="s">
        <v>413</v>
      </c>
      <c r="E368" s="78">
        <v>500000</v>
      </c>
      <c r="F368" s="109">
        <v>20.9</v>
      </c>
      <c r="G368" s="144"/>
      <c r="H368" s="78">
        <f>F368</f>
        <v>20.9</v>
      </c>
      <c r="I368" s="78"/>
      <c r="J368" s="91"/>
    </row>
    <row r="369" spans="1:10" ht="16" hidden="1" x14ac:dyDescent="0.2">
      <c r="A369" s="63"/>
      <c r="B369" s="75" t="s">
        <v>612</v>
      </c>
      <c r="C369" s="66" t="s">
        <v>334</v>
      </c>
      <c r="D369" s="173" t="s">
        <v>418</v>
      </c>
      <c r="E369" s="78">
        <v>200000</v>
      </c>
      <c r="F369" s="109">
        <v>8.8000000000000007</v>
      </c>
      <c r="G369" s="144"/>
      <c r="H369" s="78">
        <f>F369</f>
        <v>8.8000000000000007</v>
      </c>
      <c r="I369" s="78"/>
      <c r="J369" s="91"/>
    </row>
    <row r="370" spans="1:10" ht="16" hidden="1" x14ac:dyDescent="0.2">
      <c r="A370" s="63"/>
      <c r="B370" s="75" t="s">
        <v>612</v>
      </c>
      <c r="C370" s="66" t="s">
        <v>334</v>
      </c>
      <c r="D370" s="173" t="s">
        <v>414</v>
      </c>
      <c r="E370" s="78">
        <v>10000</v>
      </c>
      <c r="F370" s="109">
        <v>0.35</v>
      </c>
      <c r="G370" s="144"/>
      <c r="H370" s="79">
        <f>F370</f>
        <v>0.35</v>
      </c>
      <c r="I370" s="79"/>
      <c r="J370" s="91"/>
    </row>
    <row r="371" spans="1:10" ht="16" hidden="1" x14ac:dyDescent="0.2">
      <c r="A371" s="63"/>
      <c r="B371" s="75"/>
      <c r="C371" s="66"/>
      <c r="D371" s="66"/>
      <c r="E371" s="78"/>
      <c r="F371" s="109"/>
      <c r="G371" s="144"/>
      <c r="H371" s="79"/>
      <c r="I371" s="79"/>
      <c r="J371" s="91"/>
    </row>
    <row r="372" spans="1:10" ht="16" hidden="1" x14ac:dyDescent="0.2">
      <c r="A372" s="63"/>
      <c r="B372" s="75" t="s">
        <v>613</v>
      </c>
      <c r="C372" s="66" t="s">
        <v>182</v>
      </c>
      <c r="D372" s="66" t="s">
        <v>411</v>
      </c>
      <c r="E372" s="78">
        <v>10000</v>
      </c>
      <c r="F372" s="254">
        <v>0</v>
      </c>
      <c r="G372" s="144">
        <v>0.91</v>
      </c>
      <c r="H372" s="78">
        <f>SUM(F372:G372)</f>
        <v>0.91</v>
      </c>
      <c r="I372" s="78">
        <f>SUM(H372:H373)</f>
        <v>1.82</v>
      </c>
      <c r="J372" s="104"/>
    </row>
    <row r="373" spans="1:10" ht="16" hidden="1" x14ac:dyDescent="0.2">
      <c r="A373" s="63"/>
      <c r="B373" s="75" t="s">
        <v>613</v>
      </c>
      <c r="C373" s="66" t="s">
        <v>182</v>
      </c>
      <c r="D373" s="66" t="s">
        <v>417</v>
      </c>
      <c r="E373" s="78">
        <v>5000</v>
      </c>
      <c r="F373" s="254">
        <v>0.91</v>
      </c>
      <c r="G373" s="342"/>
      <c r="H373" s="78">
        <f>F373</f>
        <v>0.91</v>
      </c>
      <c r="I373" s="78"/>
      <c r="J373" s="104"/>
    </row>
    <row r="374" spans="1:10" ht="16" hidden="1" x14ac:dyDescent="0.2">
      <c r="A374" s="63"/>
      <c r="B374" s="75"/>
      <c r="D374" s="66"/>
      <c r="E374" s="78"/>
      <c r="F374" s="109"/>
      <c r="G374" s="144"/>
      <c r="H374" s="78"/>
      <c r="I374" s="78"/>
      <c r="J374" s="104"/>
    </row>
    <row r="375" spans="1:10" ht="16" hidden="1" x14ac:dyDescent="0.2">
      <c r="A375" s="63"/>
      <c r="B375" s="75" t="s">
        <v>614</v>
      </c>
      <c r="C375" s="66" t="s">
        <v>366</v>
      </c>
      <c r="D375" s="66" t="s">
        <v>411</v>
      </c>
      <c r="E375" s="78">
        <v>10000</v>
      </c>
      <c r="F375" s="109">
        <v>0</v>
      </c>
      <c r="G375" s="144">
        <f>H375-F375</f>
        <v>3.08</v>
      </c>
      <c r="H375" s="78">
        <v>3.08</v>
      </c>
      <c r="I375" s="78">
        <f>SUM(H375:H380)</f>
        <v>19.840000000000003</v>
      </c>
      <c r="J375" s="104"/>
    </row>
    <row r="376" spans="1:10" ht="16" hidden="1" x14ac:dyDescent="0.2">
      <c r="A376" s="63"/>
      <c r="B376" s="75" t="s">
        <v>614</v>
      </c>
      <c r="C376" s="66" t="s">
        <v>366</v>
      </c>
      <c r="D376" s="173" t="s">
        <v>417</v>
      </c>
      <c r="E376" s="78">
        <v>10000</v>
      </c>
      <c r="F376" s="109">
        <v>4.41</v>
      </c>
      <c r="G376" s="144"/>
      <c r="H376" s="78">
        <f>F376</f>
        <v>4.41</v>
      </c>
      <c r="I376" s="78"/>
      <c r="J376" s="211"/>
    </row>
    <row r="377" spans="1:10" ht="16" hidden="1" x14ac:dyDescent="0.2">
      <c r="A377" s="63"/>
      <c r="B377" s="75" t="s">
        <v>614</v>
      </c>
      <c r="C377" s="66" t="s">
        <v>366</v>
      </c>
      <c r="D377" s="173" t="s">
        <v>412</v>
      </c>
      <c r="E377" s="78">
        <v>10000</v>
      </c>
      <c r="F377" s="109">
        <v>3.42</v>
      </c>
      <c r="G377" s="144"/>
      <c r="H377" s="78">
        <f>F377</f>
        <v>3.42</v>
      </c>
      <c r="I377" s="78"/>
      <c r="J377" s="104"/>
    </row>
    <row r="378" spans="1:10" ht="16" hidden="1" x14ac:dyDescent="0.2">
      <c r="A378" s="63"/>
      <c r="B378" s="75" t="s">
        <v>614</v>
      </c>
      <c r="C378" s="66" t="s">
        <v>366</v>
      </c>
      <c r="D378" s="173" t="s">
        <v>413</v>
      </c>
      <c r="E378" s="78">
        <v>100000</v>
      </c>
      <c r="F378" s="109">
        <v>4.18</v>
      </c>
      <c r="G378" s="144"/>
      <c r="H378" s="78">
        <f>F378</f>
        <v>4.18</v>
      </c>
      <c r="I378" s="78"/>
      <c r="J378" s="104"/>
    </row>
    <row r="379" spans="1:10" ht="16" hidden="1" x14ac:dyDescent="0.2">
      <c r="A379" s="63"/>
      <c r="B379" s="75" t="s">
        <v>614</v>
      </c>
      <c r="C379" s="66" t="s">
        <v>366</v>
      </c>
      <c r="D379" s="173" t="s">
        <v>418</v>
      </c>
      <c r="E379" s="78">
        <v>100000</v>
      </c>
      <c r="F379" s="109">
        <v>4.4000000000000004</v>
      </c>
      <c r="G379" s="144"/>
      <c r="H379" s="78">
        <f>F379</f>
        <v>4.4000000000000004</v>
      </c>
      <c r="I379" s="78"/>
      <c r="J379" s="104"/>
    </row>
    <row r="380" spans="1:10" ht="16" hidden="1" x14ac:dyDescent="0.2">
      <c r="A380" s="63"/>
      <c r="B380" s="75" t="s">
        <v>614</v>
      </c>
      <c r="C380" s="66" t="s">
        <v>366</v>
      </c>
      <c r="D380" s="173" t="s">
        <v>414</v>
      </c>
      <c r="E380" s="78">
        <v>10000</v>
      </c>
      <c r="F380" s="109">
        <v>0.35</v>
      </c>
      <c r="G380" s="144"/>
      <c r="H380" s="78">
        <f>F380</f>
        <v>0.35</v>
      </c>
      <c r="I380" s="78"/>
      <c r="J380" s="104"/>
    </row>
    <row r="381" spans="1:10" ht="16" hidden="1" x14ac:dyDescent="0.2">
      <c r="A381" s="63"/>
      <c r="B381" s="75"/>
      <c r="C381" s="66"/>
      <c r="D381" s="66"/>
      <c r="E381" s="78"/>
      <c r="F381" s="109"/>
      <c r="G381" s="144"/>
      <c r="H381" s="78"/>
      <c r="I381" s="78"/>
      <c r="J381" s="104"/>
    </row>
    <row r="382" spans="1:10" ht="16" hidden="1" x14ac:dyDescent="0.2">
      <c r="A382" s="63"/>
      <c r="B382" s="75" t="s">
        <v>536</v>
      </c>
      <c r="C382" s="66" t="s">
        <v>524</v>
      </c>
      <c r="D382" s="66" t="s">
        <v>411</v>
      </c>
      <c r="E382" s="78">
        <v>10000</v>
      </c>
      <c r="F382" s="78">
        <v>0</v>
      </c>
      <c r="G382" s="78">
        <f>H382-F382</f>
        <v>0.66</v>
      </c>
      <c r="H382" s="78">
        <v>0.66</v>
      </c>
      <c r="I382" s="78">
        <f>SUM(H382:H384)</f>
        <v>2.87</v>
      </c>
      <c r="J382" s="23"/>
    </row>
    <row r="383" spans="1:10" ht="16" hidden="1" x14ac:dyDescent="0.2">
      <c r="A383" s="63"/>
      <c r="B383" s="75" t="s">
        <v>536</v>
      </c>
      <c r="C383" s="66" t="s">
        <v>524</v>
      </c>
      <c r="D383" s="66" t="s">
        <v>412</v>
      </c>
      <c r="E383" s="78">
        <v>4000</v>
      </c>
      <c r="F383" s="78">
        <v>1.37</v>
      </c>
      <c r="G383" s="78"/>
      <c r="H383" s="78">
        <f>F383</f>
        <v>1.37</v>
      </c>
      <c r="I383" s="78"/>
      <c r="J383" s="23"/>
    </row>
    <row r="384" spans="1:10" ht="16" hidden="1" x14ac:dyDescent="0.2">
      <c r="A384" s="63"/>
      <c r="B384" s="75" t="s">
        <v>536</v>
      </c>
      <c r="C384" s="66" t="s">
        <v>524</v>
      </c>
      <c r="D384" s="66" t="s">
        <v>413</v>
      </c>
      <c r="E384" s="78">
        <v>20000</v>
      </c>
      <c r="F384" s="78">
        <v>0.84</v>
      </c>
      <c r="G384" s="78"/>
      <c r="H384" s="78">
        <f>F384</f>
        <v>0.84</v>
      </c>
      <c r="I384" s="78"/>
      <c r="J384" s="23"/>
    </row>
    <row r="385" spans="1:10" ht="16" hidden="1" x14ac:dyDescent="0.2">
      <c r="A385" s="63"/>
      <c r="B385" s="75"/>
      <c r="C385" s="66"/>
      <c r="D385" s="66"/>
      <c r="E385" s="78"/>
      <c r="F385" s="78"/>
      <c r="G385" s="78"/>
      <c r="H385" s="78"/>
      <c r="I385" s="78"/>
      <c r="J385" s="23"/>
    </row>
    <row r="386" spans="1:10" ht="16" hidden="1" x14ac:dyDescent="0.2">
      <c r="A386" s="63"/>
      <c r="B386" s="75" t="s">
        <v>725</v>
      </c>
      <c r="C386" s="66" t="s">
        <v>745</v>
      </c>
      <c r="D386" s="66" t="s">
        <v>411</v>
      </c>
      <c r="E386" s="78">
        <v>20000</v>
      </c>
      <c r="F386" s="78">
        <f>H386-G386</f>
        <v>1.26</v>
      </c>
      <c r="G386" s="78">
        <v>1.26</v>
      </c>
      <c r="H386" s="78">
        <v>2.52</v>
      </c>
      <c r="I386" s="78">
        <f>SUM(H386:H389)</f>
        <v>13.93</v>
      </c>
      <c r="J386" s="23"/>
    </row>
    <row r="387" spans="1:10" ht="16" hidden="1" x14ac:dyDescent="0.2">
      <c r="A387" s="63"/>
      <c r="B387" s="75" t="s">
        <v>725</v>
      </c>
      <c r="C387" s="66" t="s">
        <v>745</v>
      </c>
      <c r="D387" s="66" t="s">
        <v>417</v>
      </c>
      <c r="E387" s="78">
        <v>10000</v>
      </c>
      <c r="F387" s="78">
        <v>2.83</v>
      </c>
      <c r="G387" s="78"/>
      <c r="H387" s="78">
        <v>2.83</v>
      </c>
      <c r="I387" s="78"/>
      <c r="J387" s="23"/>
    </row>
    <row r="388" spans="1:10" ht="16" hidden="1" x14ac:dyDescent="0.2">
      <c r="A388" s="63"/>
      <c r="B388" s="75" t="s">
        <v>725</v>
      </c>
      <c r="C388" s="66" t="s">
        <v>745</v>
      </c>
      <c r="D388" s="66" t="s">
        <v>413</v>
      </c>
      <c r="E388" s="78">
        <v>100000</v>
      </c>
      <c r="F388" s="78">
        <v>4.18</v>
      </c>
      <c r="G388" s="78"/>
      <c r="H388" s="78">
        <v>4.18</v>
      </c>
      <c r="I388" s="78"/>
      <c r="J388" s="23"/>
    </row>
    <row r="389" spans="1:10" ht="16" hidden="1" x14ac:dyDescent="0.2">
      <c r="A389" s="63"/>
      <c r="B389" s="75" t="s">
        <v>725</v>
      </c>
      <c r="C389" s="66" t="s">
        <v>745</v>
      </c>
      <c r="D389" s="66" t="s">
        <v>418</v>
      </c>
      <c r="E389" s="78">
        <v>200000</v>
      </c>
      <c r="F389" s="78">
        <v>4.4000000000000004</v>
      </c>
      <c r="G389" s="78"/>
      <c r="H389" s="78">
        <v>4.4000000000000004</v>
      </c>
      <c r="I389" s="78"/>
      <c r="J389" s="23"/>
    </row>
    <row r="390" spans="1:10" ht="16" hidden="1" x14ac:dyDescent="0.2">
      <c r="A390" s="63"/>
      <c r="B390" s="75"/>
      <c r="C390" s="66"/>
      <c r="D390" s="66"/>
      <c r="E390" s="78"/>
      <c r="F390" s="78"/>
      <c r="G390" s="78"/>
      <c r="H390" s="78"/>
      <c r="I390" s="78"/>
      <c r="J390" s="23"/>
    </row>
    <row r="391" spans="1:10" ht="16" hidden="1" x14ac:dyDescent="0.2">
      <c r="A391" s="63"/>
      <c r="B391" s="75" t="s">
        <v>616</v>
      </c>
      <c r="C391" s="66" t="s">
        <v>437</v>
      </c>
      <c r="D391" s="66" t="s">
        <v>411</v>
      </c>
      <c r="E391" s="78">
        <v>100000</v>
      </c>
      <c r="F391" s="109">
        <f>H391-G391</f>
        <v>5.9399999999999995</v>
      </c>
      <c r="G391" s="144">
        <v>0.66</v>
      </c>
      <c r="H391" s="78">
        <v>6.6</v>
      </c>
      <c r="I391" s="78">
        <f>SUM(H391:H392)</f>
        <v>10.78</v>
      </c>
      <c r="J391" s="23"/>
    </row>
    <row r="392" spans="1:10" ht="16" hidden="1" x14ac:dyDescent="0.2">
      <c r="A392" s="63"/>
      <c r="B392" s="75" t="s">
        <v>616</v>
      </c>
      <c r="C392" s="66" t="s">
        <v>437</v>
      </c>
      <c r="D392" s="66" t="s">
        <v>413</v>
      </c>
      <c r="E392" s="78">
        <v>100000</v>
      </c>
      <c r="F392" s="109">
        <v>4.18</v>
      </c>
      <c r="G392" s="144"/>
      <c r="H392" s="78">
        <f>F392</f>
        <v>4.18</v>
      </c>
      <c r="I392" s="223"/>
      <c r="J392" s="23"/>
    </row>
    <row r="393" spans="1:10" ht="16" hidden="1" x14ac:dyDescent="0.2">
      <c r="A393" s="63"/>
      <c r="B393" s="75"/>
      <c r="C393" s="66"/>
      <c r="D393" s="66"/>
      <c r="E393" s="79"/>
      <c r="F393" s="109"/>
      <c r="G393" s="144"/>
      <c r="H393" s="79"/>
      <c r="J393" s="23"/>
    </row>
    <row r="394" spans="1:10" ht="16" hidden="1" x14ac:dyDescent="0.2">
      <c r="A394" s="63"/>
      <c r="B394" s="75" t="s">
        <v>617</v>
      </c>
      <c r="C394" s="66" t="s">
        <v>231</v>
      </c>
      <c r="D394" s="66" t="s">
        <v>411</v>
      </c>
      <c r="E394" s="78">
        <v>250000</v>
      </c>
      <c r="F394" s="109">
        <f>H394-G394</f>
        <v>48.24</v>
      </c>
      <c r="G394" s="144">
        <v>2.0099999999999998</v>
      </c>
      <c r="H394" s="78">
        <v>50.25</v>
      </c>
      <c r="I394" s="78">
        <f>SUM(H394:H399)</f>
        <v>89.62</v>
      </c>
      <c r="J394" s="211"/>
    </row>
    <row r="395" spans="1:10" ht="16" hidden="1" x14ac:dyDescent="0.2">
      <c r="A395" s="63"/>
      <c r="B395" s="75" t="s">
        <v>617</v>
      </c>
      <c r="C395" s="66" t="s">
        <v>231</v>
      </c>
      <c r="D395" s="173" t="s">
        <v>417</v>
      </c>
      <c r="E395" s="78">
        <v>50000</v>
      </c>
      <c r="F395" s="109">
        <v>14.15</v>
      </c>
      <c r="G395" s="144"/>
      <c r="H395" s="78">
        <f>F395</f>
        <v>14.15</v>
      </c>
      <c r="I395" s="78"/>
      <c r="J395" s="23"/>
    </row>
    <row r="396" spans="1:10" ht="16" hidden="1" x14ac:dyDescent="0.2">
      <c r="A396" s="63"/>
      <c r="B396" s="75" t="s">
        <v>617</v>
      </c>
      <c r="C396" s="66" t="s">
        <v>231</v>
      </c>
      <c r="D396" s="173" t="s">
        <v>412</v>
      </c>
      <c r="E396" s="78">
        <v>10000</v>
      </c>
      <c r="F396" s="109">
        <v>3.42</v>
      </c>
      <c r="G396" s="144"/>
      <c r="H396" s="78">
        <f>F396</f>
        <v>3.42</v>
      </c>
      <c r="I396" s="78"/>
      <c r="J396" s="23"/>
    </row>
    <row r="397" spans="1:10" ht="16" hidden="1" x14ac:dyDescent="0.2">
      <c r="A397" s="63"/>
      <c r="B397" s="75" t="s">
        <v>617</v>
      </c>
      <c r="C397" s="66" t="s">
        <v>231</v>
      </c>
      <c r="D397" s="173" t="s">
        <v>413</v>
      </c>
      <c r="E397" s="79">
        <v>250000</v>
      </c>
      <c r="F397" s="109">
        <v>10.45</v>
      </c>
      <c r="G397" s="144"/>
      <c r="H397" s="79">
        <f>F397</f>
        <v>10.45</v>
      </c>
      <c r="I397" s="79"/>
      <c r="J397" s="23"/>
    </row>
    <row r="398" spans="1:10" ht="16" hidden="1" x14ac:dyDescent="0.2">
      <c r="A398" s="63"/>
      <c r="B398" s="75" t="s">
        <v>617</v>
      </c>
      <c r="C398" s="66" t="s">
        <v>231</v>
      </c>
      <c r="D398" s="173" t="s">
        <v>418</v>
      </c>
      <c r="E398" s="78">
        <v>250000</v>
      </c>
      <c r="F398" s="109">
        <v>11</v>
      </c>
      <c r="G398" s="144"/>
      <c r="H398" s="79">
        <f>F398</f>
        <v>11</v>
      </c>
      <c r="I398" s="79"/>
      <c r="J398" s="23"/>
    </row>
    <row r="399" spans="1:10" ht="16" hidden="1" x14ac:dyDescent="0.2">
      <c r="A399" s="63"/>
      <c r="B399" s="75" t="s">
        <v>617</v>
      </c>
      <c r="C399" s="66" t="s">
        <v>231</v>
      </c>
      <c r="D399" s="173" t="s">
        <v>414</v>
      </c>
      <c r="E399" s="78">
        <v>10000</v>
      </c>
      <c r="F399" s="109">
        <v>0.35</v>
      </c>
      <c r="G399" s="144"/>
      <c r="H399" s="79">
        <f>F399</f>
        <v>0.35</v>
      </c>
      <c r="I399" s="79"/>
      <c r="J399" s="23"/>
    </row>
    <row r="400" spans="1:10" ht="16" hidden="1" x14ac:dyDescent="0.2">
      <c r="A400" s="63"/>
      <c r="B400" s="75"/>
      <c r="C400" s="66"/>
      <c r="D400" s="173"/>
      <c r="E400" s="78"/>
      <c r="F400" s="109"/>
      <c r="G400" s="144"/>
      <c r="H400" s="79"/>
      <c r="I400" s="79"/>
      <c r="J400" s="23"/>
    </row>
    <row r="401" spans="1:10" ht="16" hidden="1" x14ac:dyDescent="0.2">
      <c r="A401" s="63"/>
      <c r="B401" s="75" t="s">
        <v>537</v>
      </c>
      <c r="C401" s="66" t="s">
        <v>531</v>
      </c>
      <c r="D401" s="173" t="s">
        <v>411</v>
      </c>
      <c r="E401" s="78">
        <v>10000</v>
      </c>
      <c r="F401" s="343">
        <v>0</v>
      </c>
      <c r="G401" s="343">
        <v>3.08</v>
      </c>
      <c r="H401" s="78">
        <f>SUM(F401:G401)</f>
        <v>3.08</v>
      </c>
      <c r="I401" s="78">
        <f>SUM(H401:H406)</f>
        <v>7.86</v>
      </c>
      <c r="J401" s="23"/>
    </row>
    <row r="402" spans="1:10" ht="16" hidden="1" x14ac:dyDescent="0.2">
      <c r="A402" s="63"/>
      <c r="B402" s="75" t="s">
        <v>537</v>
      </c>
      <c r="C402" s="66" t="s">
        <v>531</v>
      </c>
      <c r="D402" s="173" t="s">
        <v>417</v>
      </c>
      <c r="E402" s="78">
        <v>5000</v>
      </c>
      <c r="F402" s="78">
        <v>3.39</v>
      </c>
      <c r="G402" s="78"/>
      <c r="H402" s="78">
        <v>3.39</v>
      </c>
      <c r="I402" s="78"/>
      <c r="J402" s="23"/>
    </row>
    <row r="403" spans="1:10" ht="16" hidden="1" x14ac:dyDescent="0.2">
      <c r="A403" s="63"/>
      <c r="B403" s="75" t="s">
        <v>537</v>
      </c>
      <c r="C403" s="66" t="s">
        <v>531</v>
      </c>
      <c r="D403" s="173" t="s">
        <v>412</v>
      </c>
      <c r="E403" s="78">
        <v>2000</v>
      </c>
      <c r="F403" s="78">
        <v>0.68</v>
      </c>
      <c r="G403" s="78"/>
      <c r="H403" s="78">
        <f>F403</f>
        <v>0.68</v>
      </c>
      <c r="I403" s="78"/>
      <c r="J403" s="23"/>
    </row>
    <row r="404" spans="1:10" ht="16" hidden="1" x14ac:dyDescent="0.2">
      <c r="A404" s="63"/>
      <c r="B404" s="75" t="s">
        <v>537</v>
      </c>
      <c r="C404" s="66" t="s">
        <v>531</v>
      </c>
      <c r="D404" s="173" t="s">
        <v>413</v>
      </c>
      <c r="E404" s="78">
        <v>10000</v>
      </c>
      <c r="F404" s="78">
        <v>0.42</v>
      </c>
      <c r="G404" s="78"/>
      <c r="H404" s="78">
        <f>F404</f>
        <v>0.42</v>
      </c>
      <c r="I404" s="78"/>
      <c r="J404" s="23"/>
    </row>
    <row r="405" spans="1:10" ht="16" hidden="1" x14ac:dyDescent="0.2">
      <c r="A405" s="63"/>
      <c r="B405" s="75" t="s">
        <v>537</v>
      </c>
      <c r="C405" s="66" t="s">
        <v>531</v>
      </c>
      <c r="D405" s="173" t="s">
        <v>418</v>
      </c>
      <c r="E405" s="78">
        <v>5000</v>
      </c>
      <c r="F405" s="78">
        <v>0.22</v>
      </c>
      <c r="G405" s="78"/>
      <c r="H405" s="78">
        <f>F405</f>
        <v>0.22</v>
      </c>
      <c r="I405" s="78"/>
      <c r="J405" s="23"/>
    </row>
    <row r="406" spans="1:10" ht="16" hidden="1" x14ac:dyDescent="0.2">
      <c r="A406" s="63"/>
      <c r="B406" s="75" t="s">
        <v>537</v>
      </c>
      <c r="C406" s="66" t="s">
        <v>531</v>
      </c>
      <c r="D406" s="173" t="s">
        <v>414</v>
      </c>
      <c r="E406" s="78">
        <v>2000</v>
      </c>
      <c r="F406" s="78">
        <v>7.0000000000000007E-2</v>
      </c>
      <c r="G406" s="78"/>
      <c r="H406" s="78">
        <f>F406</f>
        <v>7.0000000000000007E-2</v>
      </c>
      <c r="I406" s="78"/>
      <c r="J406" s="23"/>
    </row>
    <row r="407" spans="1:10" ht="16" hidden="1" x14ac:dyDescent="0.2">
      <c r="A407" s="63"/>
      <c r="B407" s="75"/>
      <c r="C407" s="66"/>
      <c r="D407" s="173"/>
      <c r="E407" s="78"/>
      <c r="F407" s="78"/>
      <c r="G407" s="78"/>
      <c r="H407" s="78"/>
      <c r="I407" s="78"/>
      <c r="J407" s="23"/>
    </row>
    <row r="408" spans="1:10" ht="16" hidden="1" x14ac:dyDescent="0.2">
      <c r="A408" s="63"/>
      <c r="B408" s="75" t="s">
        <v>663</v>
      </c>
      <c r="C408" s="66" t="s">
        <v>662</v>
      </c>
      <c r="D408" s="173" t="s">
        <v>411</v>
      </c>
      <c r="E408" s="78">
        <v>200000</v>
      </c>
      <c r="F408" s="78">
        <f>H408-G408</f>
        <v>38.190000000000005</v>
      </c>
      <c r="G408" s="78">
        <v>2.0099999999999998</v>
      </c>
      <c r="H408" s="78">
        <v>40.200000000000003</v>
      </c>
      <c r="I408" s="78">
        <f>SUM(H408:H413)</f>
        <v>83.179999999999993</v>
      </c>
      <c r="J408" s="23"/>
    </row>
    <row r="409" spans="1:10" ht="16" hidden="1" x14ac:dyDescent="0.2">
      <c r="A409" s="63"/>
      <c r="B409" s="75" t="s">
        <v>663</v>
      </c>
      <c r="C409" s="66" t="s">
        <v>662</v>
      </c>
      <c r="D409" s="173" t="s">
        <v>417</v>
      </c>
      <c r="E409" s="78">
        <v>50000</v>
      </c>
      <c r="F409" s="78">
        <v>22.05</v>
      </c>
      <c r="G409" s="78"/>
      <c r="H409" s="78">
        <f>F409</f>
        <v>22.05</v>
      </c>
      <c r="I409" s="78"/>
      <c r="J409" s="23"/>
    </row>
    <row r="410" spans="1:10" ht="16" hidden="1" x14ac:dyDescent="0.2">
      <c r="A410" s="63"/>
      <c r="B410" s="75" t="s">
        <v>663</v>
      </c>
      <c r="C410" s="66" t="s">
        <v>662</v>
      </c>
      <c r="D410" s="173" t="s">
        <v>412</v>
      </c>
      <c r="E410" s="78">
        <v>10000</v>
      </c>
      <c r="F410" s="78">
        <v>3.42</v>
      </c>
      <c r="G410" s="78"/>
      <c r="H410" s="78">
        <f>F410</f>
        <v>3.42</v>
      </c>
      <c r="I410" s="78"/>
      <c r="J410" s="23"/>
    </row>
    <row r="411" spans="1:10" ht="16" hidden="1" x14ac:dyDescent="0.2">
      <c r="A411" s="63"/>
      <c r="B411" s="75" t="s">
        <v>663</v>
      </c>
      <c r="C411" s="66" t="s">
        <v>662</v>
      </c>
      <c r="D411" s="173" t="s">
        <v>413</v>
      </c>
      <c r="E411" s="78">
        <v>200000</v>
      </c>
      <c r="F411" s="78">
        <v>8.36</v>
      </c>
      <c r="G411" s="78"/>
      <c r="H411" s="78">
        <f>F411</f>
        <v>8.36</v>
      </c>
      <c r="I411" s="78"/>
      <c r="J411" s="23"/>
    </row>
    <row r="412" spans="1:10" ht="16" hidden="1" x14ac:dyDescent="0.2">
      <c r="A412" s="63"/>
      <c r="B412" s="75" t="s">
        <v>663</v>
      </c>
      <c r="C412" s="66" t="s">
        <v>662</v>
      </c>
      <c r="D412" s="173" t="s">
        <v>418</v>
      </c>
      <c r="E412" s="78">
        <v>200000</v>
      </c>
      <c r="F412" s="78">
        <v>8.8000000000000007</v>
      </c>
      <c r="G412" s="78"/>
      <c r="H412" s="78">
        <f>F412</f>
        <v>8.8000000000000007</v>
      </c>
      <c r="I412" s="78"/>
      <c r="J412" s="23"/>
    </row>
    <row r="413" spans="1:10" ht="16" hidden="1" x14ac:dyDescent="0.2">
      <c r="A413" s="63"/>
      <c r="B413" s="75" t="s">
        <v>663</v>
      </c>
      <c r="C413" s="66" t="s">
        <v>662</v>
      </c>
      <c r="D413" s="173" t="s">
        <v>414</v>
      </c>
      <c r="E413" s="78">
        <v>10000</v>
      </c>
      <c r="F413" s="78">
        <v>0.35</v>
      </c>
      <c r="G413" s="78"/>
      <c r="H413" s="78">
        <f>F413</f>
        <v>0.35</v>
      </c>
      <c r="I413" s="78"/>
      <c r="J413" s="23"/>
    </row>
    <row r="414" spans="1:10" ht="16" hidden="1" x14ac:dyDescent="0.2">
      <c r="A414" s="63"/>
      <c r="B414" s="75"/>
      <c r="C414" s="66"/>
      <c r="D414" s="173"/>
      <c r="E414" s="78"/>
      <c r="F414" s="78"/>
      <c r="G414" s="78"/>
      <c r="H414" s="78"/>
      <c r="I414" s="78"/>
      <c r="J414" s="23"/>
    </row>
    <row r="415" spans="1:10" ht="16" hidden="1" x14ac:dyDescent="0.2">
      <c r="A415" s="63"/>
      <c r="B415" s="75" t="s">
        <v>714</v>
      </c>
      <c r="C415" s="66" t="s">
        <v>708</v>
      </c>
      <c r="D415" s="173" t="s">
        <v>411</v>
      </c>
      <c r="E415" s="78">
        <v>10000</v>
      </c>
      <c r="F415" s="78">
        <v>0</v>
      </c>
      <c r="G415" s="78">
        <f>H415-F415</f>
        <v>0.66</v>
      </c>
      <c r="H415" s="78">
        <v>0.66</v>
      </c>
      <c r="I415" s="78">
        <f>H415</f>
        <v>0.66</v>
      </c>
      <c r="J415" s="23"/>
    </row>
    <row r="416" spans="1:10" ht="16" hidden="1" x14ac:dyDescent="0.2">
      <c r="A416" s="63"/>
      <c r="B416" s="75"/>
      <c r="C416" s="66"/>
      <c r="D416" s="66"/>
      <c r="E416" s="78"/>
      <c r="F416" s="109"/>
      <c r="G416" s="144"/>
      <c r="H416" s="79"/>
      <c r="I416" s="79"/>
      <c r="J416" s="23"/>
    </row>
    <row r="417" spans="1:10" ht="16" hidden="1" x14ac:dyDescent="0.2">
      <c r="A417" s="63"/>
      <c r="B417" s="75" t="s">
        <v>618</v>
      </c>
      <c r="C417" s="66" t="s">
        <v>206</v>
      </c>
      <c r="D417" s="66" t="s">
        <v>411</v>
      </c>
      <c r="E417" s="78">
        <v>180000</v>
      </c>
      <c r="F417" s="78">
        <f>H417-G417</f>
        <v>21.419999999999998</v>
      </c>
      <c r="G417" s="78">
        <v>1.26</v>
      </c>
      <c r="H417" s="78">
        <v>22.68</v>
      </c>
      <c r="I417" s="78">
        <f>SUM(H417:H422)</f>
        <v>92.83</v>
      </c>
      <c r="J417" s="23"/>
    </row>
    <row r="418" spans="1:10" ht="16" hidden="1" x14ac:dyDescent="0.2">
      <c r="A418" s="63"/>
      <c r="B418" s="75" t="s">
        <v>618</v>
      </c>
      <c r="C418" s="66" t="s">
        <v>206</v>
      </c>
      <c r="D418" s="173" t="s">
        <v>417</v>
      </c>
      <c r="E418" s="78">
        <v>50000</v>
      </c>
      <c r="F418" s="109">
        <v>50.94</v>
      </c>
      <c r="G418" s="144"/>
      <c r="H418" s="79">
        <f>F418</f>
        <v>50.94</v>
      </c>
      <c r="I418" s="79"/>
      <c r="J418" s="23"/>
    </row>
    <row r="419" spans="1:10" ht="16" hidden="1" x14ac:dyDescent="0.2">
      <c r="A419" s="63"/>
      <c r="B419" s="75" t="s">
        <v>618</v>
      </c>
      <c r="C419" s="66" t="s">
        <v>206</v>
      </c>
      <c r="D419" s="173" t="s">
        <v>412</v>
      </c>
      <c r="E419" s="78">
        <v>10000</v>
      </c>
      <c r="F419" s="109">
        <v>3.42</v>
      </c>
      <c r="G419" s="144"/>
      <c r="H419" s="79">
        <f>F419</f>
        <v>3.42</v>
      </c>
      <c r="I419" s="79"/>
      <c r="J419" s="23"/>
    </row>
    <row r="420" spans="1:10" ht="16" hidden="1" x14ac:dyDescent="0.2">
      <c r="A420" s="63"/>
      <c r="B420" s="75" t="s">
        <v>618</v>
      </c>
      <c r="C420" s="66" t="s">
        <v>206</v>
      </c>
      <c r="D420" s="173" t="s">
        <v>413</v>
      </c>
      <c r="E420" s="78">
        <v>180000</v>
      </c>
      <c r="F420" s="109">
        <v>7.52</v>
      </c>
      <c r="G420" s="144"/>
      <c r="H420" s="79">
        <f>F420</f>
        <v>7.52</v>
      </c>
      <c r="I420" s="79"/>
      <c r="J420" s="23"/>
    </row>
    <row r="421" spans="1:10" ht="16" hidden="1" x14ac:dyDescent="0.2">
      <c r="A421" s="63"/>
      <c r="B421" s="75" t="s">
        <v>618</v>
      </c>
      <c r="C421" s="66" t="s">
        <v>206</v>
      </c>
      <c r="D421" s="173" t="s">
        <v>418</v>
      </c>
      <c r="E421" s="78">
        <v>180000</v>
      </c>
      <c r="F421" s="109">
        <v>7.92</v>
      </c>
      <c r="G421" s="144"/>
      <c r="H421" s="79">
        <f>F421</f>
        <v>7.92</v>
      </c>
      <c r="I421" s="79"/>
      <c r="J421" s="23"/>
    </row>
    <row r="422" spans="1:10" ht="16" hidden="1" x14ac:dyDescent="0.2">
      <c r="A422" s="63"/>
      <c r="B422" s="75" t="s">
        <v>618</v>
      </c>
      <c r="C422" s="66" t="s">
        <v>206</v>
      </c>
      <c r="D422" s="173" t="s">
        <v>414</v>
      </c>
      <c r="E422" s="78">
        <v>10000</v>
      </c>
      <c r="F422" s="109">
        <v>0.35</v>
      </c>
      <c r="G422" s="144"/>
      <c r="H422" s="79">
        <f>F422</f>
        <v>0.35</v>
      </c>
      <c r="I422" s="79"/>
      <c r="J422" s="23"/>
    </row>
    <row r="423" spans="1:10" ht="16" hidden="1" x14ac:dyDescent="0.2">
      <c r="A423" s="63"/>
      <c r="B423" s="75"/>
      <c r="C423" s="66"/>
      <c r="D423" s="66"/>
      <c r="E423" s="78"/>
      <c r="F423" s="109"/>
      <c r="G423" s="144"/>
      <c r="H423" s="79"/>
      <c r="I423" s="79"/>
      <c r="J423" s="23"/>
    </row>
    <row r="424" spans="1:10" ht="16" hidden="1" x14ac:dyDescent="0.2">
      <c r="A424" s="63"/>
      <c r="B424" s="75" t="s">
        <v>619</v>
      </c>
      <c r="C424" s="66" t="s">
        <v>204</v>
      </c>
      <c r="D424" s="66" t="s">
        <v>411</v>
      </c>
      <c r="E424" s="78">
        <v>180000</v>
      </c>
      <c r="F424" s="78">
        <f>H424-G424</f>
        <v>34.17</v>
      </c>
      <c r="G424" s="78">
        <v>2.0099999999999998</v>
      </c>
      <c r="H424" s="78">
        <v>36.18</v>
      </c>
      <c r="I424" s="78">
        <f>SUM(H424:H429)</f>
        <v>166.09999999999997</v>
      </c>
      <c r="J424" s="23"/>
    </row>
    <row r="425" spans="1:10" ht="16" hidden="1" x14ac:dyDescent="0.2">
      <c r="A425" s="63"/>
      <c r="B425" s="75" t="s">
        <v>619</v>
      </c>
      <c r="C425" s="66" t="s">
        <v>204</v>
      </c>
      <c r="D425" s="173" t="s">
        <v>417</v>
      </c>
      <c r="E425" s="78">
        <v>180000</v>
      </c>
      <c r="F425" s="254">
        <v>121.86</v>
      </c>
      <c r="G425" s="144"/>
      <c r="H425" s="79">
        <f>F425</f>
        <v>121.86</v>
      </c>
      <c r="I425" s="79"/>
      <c r="J425" s="23"/>
    </row>
    <row r="426" spans="1:10" ht="16" hidden="1" x14ac:dyDescent="0.2">
      <c r="A426" s="63"/>
      <c r="B426" s="75" t="s">
        <v>619</v>
      </c>
      <c r="C426" s="66" t="s">
        <v>204</v>
      </c>
      <c r="D426" s="173" t="s">
        <v>412</v>
      </c>
      <c r="E426" s="78">
        <v>10000</v>
      </c>
      <c r="F426" s="109">
        <v>3.42</v>
      </c>
      <c r="G426" s="144"/>
      <c r="H426" s="79">
        <f>F426</f>
        <v>3.42</v>
      </c>
      <c r="I426" s="79"/>
      <c r="J426" s="23"/>
    </row>
    <row r="427" spans="1:10" ht="16" hidden="1" x14ac:dyDescent="0.2">
      <c r="A427" s="63"/>
      <c r="B427" s="75" t="s">
        <v>619</v>
      </c>
      <c r="C427" s="66" t="s">
        <v>204</v>
      </c>
      <c r="D427" s="173" t="s">
        <v>413</v>
      </c>
      <c r="E427" s="78">
        <v>50000</v>
      </c>
      <c r="F427" s="109">
        <v>2.09</v>
      </c>
      <c r="G427" s="144"/>
      <c r="H427" s="79">
        <f>F427</f>
        <v>2.09</v>
      </c>
      <c r="I427" s="79"/>
      <c r="J427" s="23"/>
    </row>
    <row r="428" spans="1:10" ht="16" hidden="1" x14ac:dyDescent="0.2">
      <c r="A428" s="63"/>
      <c r="B428" s="75" t="s">
        <v>619</v>
      </c>
      <c r="C428" s="66" t="s">
        <v>204</v>
      </c>
      <c r="D428" s="173" t="s">
        <v>418</v>
      </c>
      <c r="E428" s="78">
        <v>50000</v>
      </c>
      <c r="F428" s="109">
        <v>2.2000000000000002</v>
      </c>
      <c r="G428" s="144"/>
      <c r="H428" s="79">
        <f>F428</f>
        <v>2.2000000000000002</v>
      </c>
      <c r="I428" s="79"/>
      <c r="J428" s="23"/>
    </row>
    <row r="429" spans="1:10" ht="16" hidden="1" x14ac:dyDescent="0.2">
      <c r="A429" s="63"/>
      <c r="B429" s="75" t="s">
        <v>619</v>
      </c>
      <c r="C429" s="66" t="s">
        <v>204</v>
      </c>
      <c r="D429" s="173" t="s">
        <v>414</v>
      </c>
      <c r="E429" s="78">
        <v>10000</v>
      </c>
      <c r="F429" s="109">
        <v>0.35</v>
      </c>
      <c r="G429" s="144"/>
      <c r="H429" s="79">
        <f>F429</f>
        <v>0.35</v>
      </c>
      <c r="I429" s="79"/>
      <c r="J429" s="23"/>
    </row>
    <row r="430" spans="1:10" ht="16" hidden="1" x14ac:dyDescent="0.2">
      <c r="A430" s="63"/>
      <c r="B430" s="75"/>
      <c r="C430" s="66"/>
      <c r="D430" s="173"/>
      <c r="E430" s="78"/>
      <c r="F430" s="109"/>
      <c r="G430" s="144"/>
      <c r="H430" s="79"/>
      <c r="I430" s="79"/>
      <c r="J430" s="23"/>
    </row>
    <row r="431" spans="1:10" ht="16" hidden="1" x14ac:dyDescent="0.2">
      <c r="A431" s="63"/>
      <c r="B431" s="75" t="s">
        <v>620</v>
      </c>
      <c r="C431" s="66" t="s">
        <v>451</v>
      </c>
      <c r="D431" s="173" t="s">
        <v>411</v>
      </c>
      <c r="E431" s="78">
        <v>370000</v>
      </c>
      <c r="F431" s="109">
        <f>H431-G431</f>
        <v>23.76</v>
      </c>
      <c r="G431" s="144">
        <v>0.66</v>
      </c>
      <c r="H431" s="78">
        <v>24.42</v>
      </c>
      <c r="I431" s="78">
        <f>SUM(H431:H432)</f>
        <v>39.89</v>
      </c>
      <c r="J431" s="23"/>
    </row>
    <row r="432" spans="1:10" ht="16" hidden="1" x14ac:dyDescent="0.2">
      <c r="A432" s="63"/>
      <c r="B432" s="75" t="s">
        <v>620</v>
      </c>
      <c r="C432" s="66" t="s">
        <v>451</v>
      </c>
      <c r="D432" s="173" t="s">
        <v>413</v>
      </c>
      <c r="E432" s="78">
        <v>370000</v>
      </c>
      <c r="F432" s="109">
        <v>15.47</v>
      </c>
      <c r="G432" s="144"/>
      <c r="H432" s="78">
        <f>F432</f>
        <v>15.47</v>
      </c>
      <c r="I432" s="78"/>
      <c r="J432" s="23"/>
    </row>
    <row r="433" spans="1:10" ht="16" hidden="1" x14ac:dyDescent="0.2">
      <c r="A433" s="63"/>
      <c r="B433" s="75"/>
      <c r="C433" s="66"/>
      <c r="D433" s="173"/>
      <c r="E433" s="78"/>
      <c r="F433" s="109"/>
      <c r="G433" s="144"/>
      <c r="H433" s="78"/>
      <c r="I433" s="78"/>
      <c r="J433" s="23"/>
    </row>
    <row r="434" spans="1:10" ht="16" hidden="1" x14ac:dyDescent="0.2">
      <c r="A434" s="63"/>
      <c r="B434" s="75" t="s">
        <v>665</v>
      </c>
      <c r="C434" s="66" t="s">
        <v>664</v>
      </c>
      <c r="D434" s="124" t="s">
        <v>411</v>
      </c>
      <c r="E434" s="78">
        <v>10000</v>
      </c>
      <c r="F434" s="109">
        <f>H434-G434</f>
        <v>0</v>
      </c>
      <c r="G434" s="144">
        <v>0.91</v>
      </c>
      <c r="H434" s="78">
        <v>0.91</v>
      </c>
      <c r="I434" s="78">
        <f>SUM(H434:H434)</f>
        <v>0.91</v>
      </c>
      <c r="J434" s="23"/>
    </row>
    <row r="435" spans="1:10" ht="16" hidden="1" x14ac:dyDescent="0.2">
      <c r="A435" s="63"/>
      <c r="B435" s="75"/>
      <c r="C435" s="66"/>
      <c r="D435" s="66"/>
      <c r="E435" s="79"/>
      <c r="F435" s="109"/>
      <c r="G435" s="144"/>
      <c r="H435" s="79"/>
      <c r="I435" s="79"/>
      <c r="J435" s="23"/>
    </row>
    <row r="436" spans="1:10" ht="16" hidden="1" x14ac:dyDescent="0.2">
      <c r="A436" s="63"/>
      <c r="B436" s="75" t="s">
        <v>622</v>
      </c>
      <c r="C436" s="66" t="s">
        <v>166</v>
      </c>
      <c r="D436" s="66" t="s">
        <v>411</v>
      </c>
      <c r="E436" s="78">
        <v>10000</v>
      </c>
      <c r="F436" s="109">
        <f>H436-G436</f>
        <v>5.9399999999999995</v>
      </c>
      <c r="G436" s="144">
        <v>0.66</v>
      </c>
      <c r="H436" s="78">
        <v>6.6</v>
      </c>
      <c r="I436" s="78">
        <f>SUM(H436:H437)</f>
        <v>10.78</v>
      </c>
      <c r="J436" s="23"/>
    </row>
    <row r="437" spans="1:10" ht="16" hidden="1" x14ac:dyDescent="0.2">
      <c r="A437" s="63"/>
      <c r="B437" s="75" t="s">
        <v>622</v>
      </c>
      <c r="C437" s="66" t="s">
        <v>166</v>
      </c>
      <c r="D437" s="66" t="s">
        <v>413</v>
      </c>
      <c r="E437" s="78">
        <v>100000</v>
      </c>
      <c r="F437" s="109">
        <v>4.18</v>
      </c>
      <c r="G437" s="144"/>
      <c r="H437" s="78">
        <f>F437</f>
        <v>4.18</v>
      </c>
      <c r="I437" s="78"/>
      <c r="J437" s="23"/>
    </row>
    <row r="438" spans="1:10" ht="16" hidden="1" x14ac:dyDescent="0.2">
      <c r="A438" s="63"/>
      <c r="B438" s="75"/>
      <c r="C438" s="66"/>
      <c r="D438" s="66"/>
      <c r="E438" s="78"/>
      <c r="F438" s="109"/>
      <c r="G438" s="144"/>
      <c r="H438" s="78"/>
      <c r="I438" s="78"/>
      <c r="J438" s="23"/>
    </row>
    <row r="439" spans="1:10" ht="16" hidden="1" x14ac:dyDescent="0.2">
      <c r="A439" s="63"/>
      <c r="B439" s="75" t="s">
        <v>723</v>
      </c>
      <c r="C439" s="66" t="s">
        <v>746</v>
      </c>
      <c r="D439" s="66" t="s">
        <v>411</v>
      </c>
      <c r="E439" s="78">
        <v>10000</v>
      </c>
      <c r="F439" s="109">
        <v>0</v>
      </c>
      <c r="G439" s="144">
        <v>0.66</v>
      </c>
      <c r="H439" s="78">
        <f>SUM(F439:G439)</f>
        <v>0.66</v>
      </c>
      <c r="I439" s="78">
        <f>H439</f>
        <v>0.66</v>
      </c>
      <c r="J439" s="23"/>
    </row>
    <row r="440" spans="1:10" ht="16" hidden="1" x14ac:dyDescent="0.2">
      <c r="A440" s="63"/>
      <c r="B440" s="75"/>
      <c r="C440" s="66"/>
      <c r="D440" s="66"/>
      <c r="E440" s="79"/>
      <c r="F440" s="109"/>
      <c r="G440" s="144"/>
      <c r="H440" s="79"/>
      <c r="I440" s="79"/>
      <c r="J440" s="23"/>
    </row>
    <row r="441" spans="1:10" ht="16" hidden="1" x14ac:dyDescent="0.2">
      <c r="A441" s="63"/>
      <c r="B441" s="75" t="s">
        <v>623</v>
      </c>
      <c r="C441" s="66" t="s">
        <v>86</v>
      </c>
      <c r="D441" s="66" t="s">
        <v>411</v>
      </c>
      <c r="E441" s="78">
        <v>10000</v>
      </c>
      <c r="F441" s="109">
        <v>0</v>
      </c>
      <c r="G441" s="144">
        <v>3.08</v>
      </c>
      <c r="H441" s="78">
        <v>3.08</v>
      </c>
      <c r="I441" s="78">
        <f>SUM(H441:H442)</f>
        <v>3.5</v>
      </c>
      <c r="J441" s="211"/>
    </row>
    <row r="442" spans="1:10" ht="16" hidden="1" x14ac:dyDescent="0.2">
      <c r="A442" s="122"/>
      <c r="B442" s="75" t="s">
        <v>623</v>
      </c>
      <c r="C442" s="66" t="s">
        <v>86</v>
      </c>
      <c r="D442" s="124" t="s">
        <v>413</v>
      </c>
      <c r="E442" s="152">
        <v>10000</v>
      </c>
      <c r="F442" s="109">
        <v>0.42</v>
      </c>
      <c r="G442" s="144"/>
      <c r="H442" s="79">
        <f>F442</f>
        <v>0.42</v>
      </c>
      <c r="I442" s="79"/>
      <c r="J442" s="23"/>
    </row>
    <row r="443" spans="1:10" ht="16" x14ac:dyDescent="0.2">
      <c r="A443" s="122"/>
      <c r="B443" s="123"/>
      <c r="C443" s="124"/>
      <c r="D443" s="124"/>
      <c r="E443" s="152"/>
      <c r="F443" s="109"/>
      <c r="G443" s="144"/>
      <c r="H443" s="79"/>
      <c r="I443" s="79"/>
      <c r="J443" s="23"/>
    </row>
    <row r="444" spans="1:10" ht="16" x14ac:dyDescent="0.2">
      <c r="A444" s="122"/>
      <c r="B444" s="123" t="s">
        <v>830</v>
      </c>
      <c r="C444" s="124" t="s">
        <v>831</v>
      </c>
      <c r="D444" s="124" t="s">
        <v>411</v>
      </c>
      <c r="E444" s="152">
        <v>10000</v>
      </c>
      <c r="F444" s="109">
        <v>0</v>
      </c>
      <c r="G444" s="144">
        <v>3.08</v>
      </c>
      <c r="H444" s="79">
        <v>3.08</v>
      </c>
      <c r="I444" s="79">
        <f>SUM(H444:H445)</f>
        <v>3.5</v>
      </c>
      <c r="J444" s="23" t="s">
        <v>832</v>
      </c>
    </row>
    <row r="445" spans="1:10" ht="16" x14ac:dyDescent="0.2">
      <c r="A445" s="122"/>
      <c r="B445" s="123" t="s">
        <v>830</v>
      </c>
      <c r="C445" s="124" t="s">
        <v>831</v>
      </c>
      <c r="D445" s="124" t="s">
        <v>413</v>
      </c>
      <c r="E445" s="152">
        <v>10000</v>
      </c>
      <c r="F445" s="109">
        <v>0.42</v>
      </c>
      <c r="G445" s="144"/>
      <c r="H445" s="79">
        <f>F445</f>
        <v>0.42</v>
      </c>
      <c r="I445" s="79"/>
      <c r="J445" s="23"/>
    </row>
    <row r="446" spans="1:10" ht="16" x14ac:dyDescent="0.2">
      <c r="A446" s="136"/>
      <c r="B446" s="137"/>
      <c r="C446" s="134" t="s">
        <v>400</v>
      </c>
      <c r="D446" s="134"/>
      <c r="E446" s="153"/>
      <c r="F446" s="251"/>
      <c r="G446" s="243"/>
      <c r="H446" s="132"/>
      <c r="I446" s="79">
        <f>SUM(I5:I444)</f>
        <v>2803.69</v>
      </c>
      <c r="J446" s="231"/>
    </row>
    <row r="447" spans="1:10" ht="16" x14ac:dyDescent="0.2">
      <c r="A447" s="122"/>
      <c r="B447" s="123"/>
      <c r="C447" s="124"/>
      <c r="D447" s="124"/>
      <c r="E447" s="152"/>
      <c r="F447" s="109"/>
      <c r="G447" s="144"/>
      <c r="H447" s="79"/>
      <c r="J447" s="23"/>
    </row>
    <row r="448" spans="1:10" ht="16" x14ac:dyDescent="0.2">
      <c r="A448" s="125" t="s">
        <v>395</v>
      </c>
      <c r="B448" s="75" t="s">
        <v>625</v>
      </c>
      <c r="C448" s="66" t="s">
        <v>202</v>
      </c>
      <c r="D448" s="66" t="s">
        <v>411</v>
      </c>
      <c r="E448" s="78">
        <v>10000</v>
      </c>
      <c r="F448" s="109">
        <v>0</v>
      </c>
      <c r="G448" s="144">
        <f>H448-F448</f>
        <v>0.66</v>
      </c>
      <c r="H448" s="78">
        <v>0.66</v>
      </c>
      <c r="I448" s="78">
        <f>SUM(H448:H448)</f>
        <v>0.66</v>
      </c>
      <c r="J448" s="23"/>
    </row>
    <row r="449" spans="1:10" ht="16" x14ac:dyDescent="0.2">
      <c r="A449" s="23"/>
      <c r="B449" s="23"/>
      <c r="C449" s="23"/>
      <c r="D449" s="66"/>
      <c r="E449" s="79"/>
      <c r="F449" s="109"/>
      <c r="G449" s="144"/>
      <c r="H449" s="79"/>
      <c r="I449" s="79"/>
      <c r="J449" s="23"/>
    </row>
    <row r="450" spans="1:10" ht="16" x14ac:dyDescent="0.2">
      <c r="A450" s="131"/>
      <c r="B450" s="137" t="s">
        <v>395</v>
      </c>
      <c r="C450" s="134" t="s">
        <v>400</v>
      </c>
      <c r="D450" s="134"/>
      <c r="E450" s="153"/>
      <c r="F450" s="109"/>
      <c r="G450" s="144"/>
      <c r="H450" s="135"/>
      <c r="I450" s="135">
        <f>SUM(I446:I448)</f>
        <v>2804.35</v>
      </c>
      <c r="J450" s="133"/>
    </row>
    <row r="451" spans="1:10" ht="16" x14ac:dyDescent="0.2">
      <c r="A451" s="596"/>
      <c r="B451" s="597"/>
      <c r="C451" s="598"/>
      <c r="D451" s="143"/>
      <c r="E451" s="154"/>
      <c r="F451" s="267"/>
      <c r="G451" s="268"/>
      <c r="H451" s="93"/>
      <c r="I451" s="93"/>
      <c r="J451" s="94"/>
    </row>
    <row r="452" spans="1:10" ht="16" x14ac:dyDescent="0.2">
      <c r="A452" s="599" t="s">
        <v>439</v>
      </c>
      <c r="B452" s="600"/>
      <c r="C452" s="601"/>
      <c r="D452" s="259"/>
      <c r="E452" s="265"/>
      <c r="F452" s="264"/>
      <c r="G452" s="264"/>
      <c r="H452" s="264"/>
      <c r="I452" s="264">
        <f>SUM(I453:I458)</f>
        <v>2.9</v>
      </c>
      <c r="J452" s="261"/>
    </row>
    <row r="453" spans="1:10" ht="16" x14ac:dyDescent="0.2">
      <c r="A453" s="328"/>
      <c r="B453" s="353" t="s">
        <v>653</v>
      </c>
      <c r="C453" s="354" t="s">
        <v>652</v>
      </c>
      <c r="D453" s="66"/>
      <c r="E453" s="104"/>
      <c r="F453" s="104"/>
      <c r="G453" s="23"/>
      <c r="H453" s="23"/>
      <c r="I453" s="335">
        <v>-1.26</v>
      </c>
      <c r="J453" s="23" t="s">
        <v>834</v>
      </c>
    </row>
    <row r="454" spans="1:10" ht="16" x14ac:dyDescent="0.2">
      <c r="A454" s="328"/>
      <c r="B454" s="75" t="s">
        <v>620</v>
      </c>
      <c r="C454" s="66" t="s">
        <v>451</v>
      </c>
      <c r="D454" s="173" t="s">
        <v>411</v>
      </c>
      <c r="E454" s="104"/>
      <c r="F454" s="104"/>
      <c r="G454" s="23"/>
      <c r="H454" s="344"/>
      <c r="I454" s="335">
        <v>0.66</v>
      </c>
      <c r="J454" s="23" t="s">
        <v>828</v>
      </c>
    </row>
    <row r="455" spans="1:10" ht="16" x14ac:dyDescent="0.2">
      <c r="B455" s="123" t="s">
        <v>830</v>
      </c>
      <c r="C455" s="124" t="s">
        <v>831</v>
      </c>
      <c r="I455" s="149">
        <v>3.5</v>
      </c>
      <c r="J455" t="s">
        <v>835</v>
      </c>
    </row>
    <row r="456" spans="1:10" ht="16" x14ac:dyDescent="0.2">
      <c r="A456" s="328"/>
      <c r="B456" s="75"/>
      <c r="C456" s="85"/>
      <c r="D456" s="66"/>
      <c r="E456" s="104"/>
      <c r="F456" s="104"/>
      <c r="G456" s="23"/>
      <c r="H456" s="344"/>
      <c r="I456" s="335"/>
      <c r="J456" s="23"/>
    </row>
    <row r="457" spans="1:10" ht="16" x14ac:dyDescent="0.2">
      <c r="A457" s="328"/>
      <c r="B457" s="75"/>
      <c r="C457" s="85"/>
      <c r="D457" s="66"/>
      <c r="E457" s="104"/>
      <c r="F457" s="104"/>
      <c r="G457" s="23"/>
      <c r="H457" s="344"/>
      <c r="I457" s="335"/>
      <c r="J457" s="23"/>
    </row>
    <row r="458" spans="1:10" s="344" customFormat="1" x14ac:dyDescent="0.15">
      <c r="A458" s="23"/>
      <c r="B458" s="23"/>
      <c r="C458" s="23"/>
      <c r="D458" s="23"/>
      <c r="E458" s="91"/>
      <c r="F458" s="351"/>
      <c r="G458" s="38"/>
      <c r="I458" s="23"/>
      <c r="J458" s="23"/>
    </row>
    <row r="459" spans="1:10" ht="16" x14ac:dyDescent="0.2">
      <c r="A459" s="605" t="s">
        <v>52</v>
      </c>
      <c r="B459" s="606"/>
      <c r="C459" s="607"/>
      <c r="D459" s="316"/>
      <c r="E459" s="317"/>
      <c r="F459" s="318"/>
      <c r="G459" s="319"/>
      <c r="H459" s="319"/>
      <c r="I459" s="319">
        <f>I450+I452</f>
        <v>2807.25</v>
      </c>
      <c r="J459" s="320"/>
    </row>
    <row r="460" spans="1:10" s="182" customFormat="1" ht="23" x14ac:dyDescent="0.25">
      <c r="C460" s="183" t="s">
        <v>388</v>
      </c>
      <c r="D460" s="183"/>
      <c r="E460" s="184"/>
      <c r="F460" s="255" t="s">
        <v>430</v>
      </c>
      <c r="G460" s="245"/>
      <c r="H460" s="186"/>
      <c r="I460" s="187">
        <v>44999</v>
      </c>
      <c r="J460" s="188"/>
    </row>
  </sheetData>
  <autoFilter ref="C4:J442" xr:uid="{1B35777D-86B3-9A48-BA2D-325C1FB8F52E}">
    <filterColumn colId="0">
      <filters>
        <filter val="Xie, Wen Fang"/>
      </filters>
    </filterColumn>
    <sortState xmlns:xlrd2="http://schemas.microsoft.com/office/spreadsheetml/2017/richdata2" ref="C5:J441">
      <sortCondition ref="C4:C441"/>
    </sortState>
  </autoFilter>
  <mergeCells count="4">
    <mergeCell ref="A2:C2"/>
    <mergeCell ref="A451:C451"/>
    <mergeCell ref="A452:C452"/>
    <mergeCell ref="A459:C459"/>
  </mergeCells>
  <conditionalFormatting sqref="A85:A88 A92 C1:C4 C8 C10:C215 C228:C373 C375:C445 C447:C448 C450:C452 C454 C456:C457 C459:C1048576">
    <cfRule type="duplicateValues" dxfId="798" priority="21"/>
  </conditionalFormatting>
  <conditionalFormatting sqref="A85:A88 A92">
    <cfRule type="duplicateValues" dxfId="797" priority="20"/>
  </conditionalFormatting>
  <conditionalFormatting sqref="B1:B4 B8 B10:B83 B98:B215 B228:B445 B447:B448 B450:B452 B454 B456:B457 B459:B1048576">
    <cfRule type="duplicateValues" dxfId="796" priority="8"/>
  </conditionalFormatting>
  <conditionalFormatting sqref="B1:B4 B8 B10:B83 B98:B448 B450:B452 B454 B456:B457 B459:B1048576">
    <cfRule type="duplicateValues" dxfId="795" priority="7"/>
  </conditionalFormatting>
  <conditionalFormatting sqref="B9">
    <cfRule type="duplicateValues" dxfId="794" priority="4"/>
    <cfRule type="duplicateValues" dxfId="793" priority="5"/>
  </conditionalFormatting>
  <conditionalFormatting sqref="B84:B97">
    <cfRule type="duplicateValues" dxfId="792" priority="22"/>
  </conditionalFormatting>
  <conditionalFormatting sqref="B89:B91 B93:B97">
    <cfRule type="duplicateValues" dxfId="791" priority="19"/>
  </conditionalFormatting>
  <conditionalFormatting sqref="B216:B227">
    <cfRule type="duplicateValues" dxfId="790" priority="9"/>
    <cfRule type="duplicateValues" dxfId="789" priority="18"/>
  </conditionalFormatting>
  <conditionalFormatting sqref="B455">
    <cfRule type="duplicateValues" dxfId="788" priority="1"/>
    <cfRule type="duplicateValues" dxfId="787" priority="2"/>
  </conditionalFormatting>
  <conditionalFormatting sqref="B459:B1048576">
    <cfRule type="duplicateValues" dxfId="786" priority="17"/>
  </conditionalFormatting>
  <conditionalFormatting sqref="C9">
    <cfRule type="duplicateValues" dxfId="785" priority="6"/>
  </conditionalFormatting>
  <conditionalFormatting sqref="C134:C147">
    <cfRule type="duplicateValues" dxfId="784" priority="14"/>
  </conditionalFormatting>
  <conditionalFormatting sqref="C188:C190">
    <cfRule type="duplicateValues" dxfId="783" priority="15"/>
  </conditionalFormatting>
  <conditionalFormatting sqref="C216:C227">
    <cfRule type="duplicateValues" dxfId="782" priority="16"/>
  </conditionalFormatting>
  <conditionalFormatting sqref="C455">
    <cfRule type="duplicateValues" dxfId="781" priority="3"/>
  </conditionalFormatting>
  <conditionalFormatting sqref="J14:J126 J128:J136 J138:J150 J152:J160 J162:J163 J165:J176 J178:J213 J215:J243 J246:J247 J255:J257 J259:J305 J307:J355 J357:J375 J377:J393 J395:J440 J442:J445 J447:J450 J453:J454 J456:J457">
    <cfRule type="notContainsBlanks" dxfId="780" priority="13">
      <formula>LEN(TRIM(J14))&gt;0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74CB-2419-7F45-8895-3AA39A4FC124}">
  <sheetPr>
    <pageSetUpPr fitToPage="1"/>
  </sheetPr>
  <dimension ref="A1:O460"/>
  <sheetViews>
    <sheetView zoomScale="110" zoomScaleNormal="110" workbookViewId="0">
      <pane xSplit="3" ySplit="4" topLeftCell="D447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824</v>
      </c>
      <c r="H2" s="77" t="s">
        <v>459</v>
      </c>
      <c r="I2" s="77">
        <v>44965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s="47" customFormat="1" ht="16" x14ac:dyDescent="0.2">
      <c r="A5" s="275">
        <v>1</v>
      </c>
      <c r="B5" s="97">
        <v>1729</v>
      </c>
      <c r="C5" s="85" t="s">
        <v>789</v>
      </c>
      <c r="D5" s="85" t="s">
        <v>411</v>
      </c>
      <c r="E5" s="86">
        <v>10000</v>
      </c>
      <c r="F5" s="86">
        <v>0</v>
      </c>
      <c r="G5" s="86">
        <v>5.0199999999999996</v>
      </c>
      <c r="H5" s="86">
        <f>F5+G5</f>
        <v>5.0199999999999996</v>
      </c>
      <c r="I5" s="86">
        <f>SUM(H5:H6)</f>
        <v>5.4399999999999995</v>
      </c>
      <c r="J5" s="85"/>
    </row>
    <row r="6" spans="1:10" s="47" customFormat="1" ht="16" x14ac:dyDescent="0.2">
      <c r="A6" s="275"/>
      <c r="B6" s="97">
        <v>1729</v>
      </c>
      <c r="C6" s="85" t="s">
        <v>789</v>
      </c>
      <c r="D6" s="85" t="s">
        <v>413</v>
      </c>
      <c r="E6" s="86">
        <v>10000</v>
      </c>
      <c r="F6" s="86">
        <v>0.42</v>
      </c>
      <c r="G6" s="86"/>
      <c r="H6" s="86">
        <f>F6</f>
        <v>0.42</v>
      </c>
      <c r="I6" s="86"/>
      <c r="J6" s="85"/>
    </row>
    <row r="7" spans="1:10" ht="16" x14ac:dyDescent="0.2">
      <c r="A7" s="275"/>
      <c r="B7" s="23"/>
      <c r="C7" s="23"/>
      <c r="D7" s="23"/>
      <c r="E7" s="23"/>
      <c r="F7" s="23"/>
      <c r="G7" s="23"/>
      <c r="H7" s="23"/>
      <c r="I7" s="23"/>
      <c r="J7" s="23"/>
    </row>
    <row r="8" spans="1:10" ht="16" x14ac:dyDescent="0.2">
      <c r="A8" s="275"/>
      <c r="B8" s="275">
        <v>2247</v>
      </c>
      <c r="C8" s="279" t="s">
        <v>632</v>
      </c>
      <c r="D8" s="279" t="s">
        <v>411</v>
      </c>
      <c r="E8" s="280">
        <v>10000</v>
      </c>
      <c r="F8" s="281">
        <v>0</v>
      </c>
      <c r="G8" s="341">
        <v>0.53</v>
      </c>
      <c r="H8" s="282">
        <f>F8+G8</f>
        <v>0.53</v>
      </c>
      <c r="I8" s="282">
        <f>SUM(H8:H9)</f>
        <v>0.95</v>
      </c>
      <c r="J8" s="275"/>
    </row>
    <row r="9" spans="1:10" ht="16" x14ac:dyDescent="0.2">
      <c r="A9" s="275"/>
      <c r="B9" s="275">
        <v>2247</v>
      </c>
      <c r="C9" s="279" t="s">
        <v>632</v>
      </c>
      <c r="D9" s="279" t="s">
        <v>413</v>
      </c>
      <c r="E9" s="280">
        <v>10000</v>
      </c>
      <c r="F9" s="281">
        <v>0.42</v>
      </c>
      <c r="G9" s="281"/>
      <c r="H9" s="282">
        <f>F9</f>
        <v>0.42</v>
      </c>
      <c r="I9" s="282"/>
      <c r="J9" s="275"/>
    </row>
    <row r="10" spans="1:10" ht="16" x14ac:dyDescent="0.2">
      <c r="A10" s="275"/>
      <c r="B10" s="275"/>
      <c r="C10" s="279"/>
      <c r="D10" s="279"/>
      <c r="E10" s="280"/>
      <c r="F10" s="281"/>
      <c r="G10" s="281"/>
      <c r="H10" s="282"/>
      <c r="I10" s="282"/>
      <c r="J10" s="275"/>
    </row>
    <row r="11" spans="1:10" ht="16" x14ac:dyDescent="0.2">
      <c r="A11" s="275"/>
      <c r="B11" s="275">
        <v>2261</v>
      </c>
      <c r="C11" s="279" t="s">
        <v>672</v>
      </c>
      <c r="D11" s="279" t="s">
        <v>411</v>
      </c>
      <c r="E11" s="280">
        <v>10000</v>
      </c>
      <c r="F11" s="281">
        <f>H11-G11</f>
        <v>0</v>
      </c>
      <c r="G11" s="281">
        <v>2.0099999999999998</v>
      </c>
      <c r="H11" s="282">
        <v>2.0099999999999998</v>
      </c>
      <c r="I11" s="282">
        <f>SUM(H11:H12)</f>
        <v>2.4299999999999997</v>
      </c>
      <c r="J11" s="275"/>
    </row>
    <row r="12" spans="1:10" ht="16" x14ac:dyDescent="0.2">
      <c r="A12" s="275"/>
      <c r="B12" s="275">
        <v>2261</v>
      </c>
      <c r="C12" s="279" t="s">
        <v>672</v>
      </c>
      <c r="D12" s="279" t="s">
        <v>413</v>
      </c>
      <c r="E12" s="280">
        <v>10000</v>
      </c>
      <c r="F12" s="281">
        <v>0.42</v>
      </c>
      <c r="G12" s="281"/>
      <c r="H12" s="282">
        <f>F12</f>
        <v>0.42</v>
      </c>
      <c r="I12" s="282"/>
      <c r="J12" s="275"/>
    </row>
    <row r="13" spans="1:10" ht="16" x14ac:dyDescent="0.2">
      <c r="A13" s="275"/>
      <c r="B13" s="275"/>
      <c r="C13" s="276"/>
      <c r="D13" s="276"/>
      <c r="E13" s="277"/>
      <c r="F13" s="278"/>
      <c r="G13" s="275"/>
      <c r="H13" s="275"/>
      <c r="I13" s="275"/>
      <c r="J13" s="275"/>
    </row>
    <row r="14" spans="1:10" ht="16" x14ac:dyDescent="0.2">
      <c r="A14" s="63"/>
      <c r="B14" s="75" t="s">
        <v>539</v>
      </c>
      <c r="C14" s="66" t="s">
        <v>198</v>
      </c>
      <c r="D14" s="66" t="s">
        <v>411</v>
      </c>
      <c r="E14" s="78">
        <v>100000</v>
      </c>
      <c r="F14" s="254">
        <v>18.09</v>
      </c>
      <c r="G14" s="342">
        <v>2.0099999999999998</v>
      </c>
      <c r="H14" s="78">
        <f>SUM(F14:G14)</f>
        <v>20.100000000000001</v>
      </c>
      <c r="I14" s="78">
        <f>SUM(H14:H17)</f>
        <v>28.050000000000004</v>
      </c>
      <c r="J14" s="23"/>
    </row>
    <row r="15" spans="1:10" ht="16" x14ac:dyDescent="0.2">
      <c r="A15" s="63"/>
      <c r="B15" s="75" t="s">
        <v>539</v>
      </c>
      <c r="C15" s="66" t="s">
        <v>198</v>
      </c>
      <c r="D15" s="66" t="s">
        <v>412</v>
      </c>
      <c r="E15" s="78">
        <v>10000</v>
      </c>
      <c r="F15" s="109">
        <v>3.42</v>
      </c>
      <c r="G15" s="144"/>
      <c r="H15" s="78">
        <f>F15</f>
        <v>3.42</v>
      </c>
      <c r="I15" s="78"/>
      <c r="J15" s="23"/>
    </row>
    <row r="16" spans="1:10" ht="16" x14ac:dyDescent="0.2">
      <c r="A16" s="63"/>
      <c r="B16" s="75" t="s">
        <v>539</v>
      </c>
      <c r="C16" s="66" t="s">
        <v>198</v>
      </c>
      <c r="D16" s="66" t="s">
        <v>413</v>
      </c>
      <c r="E16" s="78">
        <v>100000</v>
      </c>
      <c r="F16" s="109">
        <v>4.18</v>
      </c>
      <c r="G16" s="144"/>
      <c r="H16" s="78">
        <f>F16</f>
        <v>4.18</v>
      </c>
      <c r="I16" s="78"/>
      <c r="J16" s="23"/>
    </row>
    <row r="17" spans="1:10" ht="16" x14ac:dyDescent="0.2">
      <c r="A17" s="63"/>
      <c r="B17" s="75" t="s">
        <v>539</v>
      </c>
      <c r="C17" s="66" t="s">
        <v>198</v>
      </c>
      <c r="D17" s="66" t="s">
        <v>414</v>
      </c>
      <c r="E17" s="78">
        <v>10000</v>
      </c>
      <c r="F17" s="109">
        <v>0.35</v>
      </c>
      <c r="G17" s="144"/>
      <c r="H17" s="78">
        <f>F17</f>
        <v>0.35</v>
      </c>
      <c r="I17" s="78"/>
      <c r="J17" s="23"/>
    </row>
    <row r="18" spans="1:10" ht="16" x14ac:dyDescent="0.2">
      <c r="A18" s="63"/>
      <c r="B18" s="75"/>
      <c r="C18" s="66"/>
      <c r="D18" s="66"/>
      <c r="E18" s="79"/>
      <c r="F18" s="109"/>
      <c r="H18" s="78"/>
      <c r="I18" s="78"/>
      <c r="J18" s="23"/>
    </row>
    <row r="19" spans="1:10" ht="16" x14ac:dyDescent="0.2">
      <c r="A19" s="63"/>
      <c r="B19" s="75" t="s">
        <v>540</v>
      </c>
      <c r="C19" s="66" t="s">
        <v>216</v>
      </c>
      <c r="D19" s="66" t="s">
        <v>411</v>
      </c>
      <c r="E19" s="79">
        <v>200000</v>
      </c>
      <c r="F19" s="109">
        <v>23.94</v>
      </c>
      <c r="G19" s="144">
        <v>1.26</v>
      </c>
      <c r="H19" s="78">
        <f>F19+G19</f>
        <v>25.200000000000003</v>
      </c>
      <c r="I19" s="78">
        <f>SUM(H19:H22)</f>
        <v>38.170000000000009</v>
      </c>
      <c r="J19" s="23"/>
    </row>
    <row r="20" spans="1:10" ht="16" x14ac:dyDescent="0.2">
      <c r="A20" s="63"/>
      <c r="B20" s="75" t="s">
        <v>540</v>
      </c>
      <c r="C20" s="66" t="s">
        <v>216</v>
      </c>
      <c r="D20" s="66" t="s">
        <v>412</v>
      </c>
      <c r="E20" s="79">
        <v>10000</v>
      </c>
      <c r="F20" s="109">
        <v>3.42</v>
      </c>
      <c r="G20" s="144"/>
      <c r="H20" s="78">
        <f>F20</f>
        <v>3.42</v>
      </c>
      <c r="I20" s="78"/>
      <c r="J20" s="23"/>
    </row>
    <row r="21" spans="1:10" ht="16" x14ac:dyDescent="0.2">
      <c r="A21" s="63"/>
      <c r="B21" s="75" t="s">
        <v>540</v>
      </c>
      <c r="C21" s="66" t="s">
        <v>216</v>
      </c>
      <c r="D21" s="66" t="s">
        <v>413</v>
      </c>
      <c r="E21" s="78">
        <v>220000</v>
      </c>
      <c r="F21" s="109">
        <v>9.1999999999999993</v>
      </c>
      <c r="G21" s="144"/>
      <c r="H21" s="78">
        <f>F21</f>
        <v>9.1999999999999993</v>
      </c>
      <c r="I21" s="78"/>
      <c r="J21" s="23"/>
    </row>
    <row r="22" spans="1:10" ht="16" x14ac:dyDescent="0.2">
      <c r="A22" s="63"/>
      <c r="B22" s="75" t="s">
        <v>540</v>
      </c>
      <c r="C22" s="66" t="s">
        <v>216</v>
      </c>
      <c r="D22" s="66" t="s">
        <v>414</v>
      </c>
      <c r="E22" s="79">
        <v>10000</v>
      </c>
      <c r="F22" s="109">
        <v>0.35</v>
      </c>
      <c r="G22" s="144"/>
      <c r="H22" s="78">
        <f>F22</f>
        <v>0.35</v>
      </c>
      <c r="I22" s="78"/>
      <c r="J22" s="23"/>
    </row>
    <row r="23" spans="1:10" ht="16" x14ac:dyDescent="0.2">
      <c r="A23" s="63"/>
      <c r="B23" s="75"/>
      <c r="C23" s="66"/>
      <c r="D23" s="66"/>
      <c r="E23" s="79"/>
      <c r="F23" s="109"/>
      <c r="G23" s="144"/>
      <c r="H23" s="78"/>
      <c r="I23" s="78"/>
      <c r="J23" s="23"/>
    </row>
    <row r="24" spans="1:10" ht="16" x14ac:dyDescent="0.2">
      <c r="A24" s="63"/>
      <c r="B24" s="75" t="s">
        <v>718</v>
      </c>
      <c r="C24" s="23" t="s">
        <v>733</v>
      </c>
      <c r="D24" s="66" t="s">
        <v>411</v>
      </c>
      <c r="E24" s="79">
        <v>100000</v>
      </c>
      <c r="F24" s="109">
        <f>H24-G24</f>
        <v>8.19</v>
      </c>
      <c r="G24" s="144">
        <v>0.91</v>
      </c>
      <c r="H24" s="78">
        <v>9.1</v>
      </c>
      <c r="I24" s="78">
        <f>SUM(H24:H25)</f>
        <v>17.46</v>
      </c>
      <c r="J24" s="23"/>
    </row>
    <row r="25" spans="1:10" ht="16" x14ac:dyDescent="0.2">
      <c r="A25" s="63"/>
      <c r="B25" s="75" t="s">
        <v>718</v>
      </c>
      <c r="C25" s="23" t="s">
        <v>733</v>
      </c>
      <c r="D25" s="66" t="s">
        <v>413</v>
      </c>
      <c r="E25" s="79">
        <v>200000</v>
      </c>
      <c r="F25" s="109">
        <v>8.36</v>
      </c>
      <c r="G25" s="144"/>
      <c r="H25" s="78">
        <v>8.36</v>
      </c>
      <c r="I25" s="78"/>
      <c r="J25" s="23"/>
    </row>
    <row r="26" spans="1:10" ht="16" x14ac:dyDescent="0.2">
      <c r="A26" s="63"/>
      <c r="B26" s="75"/>
      <c r="C26" s="66"/>
      <c r="D26" s="66"/>
      <c r="E26" s="79"/>
      <c r="F26" s="109"/>
      <c r="G26" s="144"/>
      <c r="H26" s="78"/>
      <c r="I26" s="78"/>
      <c r="J26" s="23"/>
    </row>
    <row r="27" spans="1:10" ht="16" x14ac:dyDescent="0.2">
      <c r="A27" s="63"/>
      <c r="B27" s="75" t="s">
        <v>542</v>
      </c>
      <c r="C27" s="66" t="s">
        <v>89</v>
      </c>
      <c r="D27" s="66" t="s">
        <v>411</v>
      </c>
      <c r="E27" s="79">
        <v>10000</v>
      </c>
      <c r="F27" s="109">
        <v>0</v>
      </c>
      <c r="G27" s="144">
        <f>H27-F27</f>
        <v>5.0199999999999996</v>
      </c>
      <c r="H27" s="78">
        <v>5.0199999999999996</v>
      </c>
      <c r="I27" s="78">
        <f>SUM(H27)</f>
        <v>5.0199999999999996</v>
      </c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/>
      <c r="B29" s="75" t="s">
        <v>763</v>
      </c>
      <c r="C29" s="66" t="s">
        <v>762</v>
      </c>
      <c r="D29" s="66" t="s">
        <v>411</v>
      </c>
      <c r="E29" s="78">
        <v>100000</v>
      </c>
      <c r="F29" s="78">
        <v>5.0199999999999996</v>
      </c>
      <c r="G29" s="78">
        <f>H29-F29</f>
        <v>45.180000000000007</v>
      </c>
      <c r="H29" s="78">
        <v>50.2</v>
      </c>
      <c r="I29" s="78">
        <f>SUM(H29:H32)</f>
        <v>55.640000000000008</v>
      </c>
      <c r="J29" s="23"/>
    </row>
    <row r="30" spans="1:10" ht="16" x14ac:dyDescent="0.2">
      <c r="A30" s="63"/>
      <c r="B30" s="75" t="s">
        <v>763</v>
      </c>
      <c r="C30" s="66" t="s">
        <v>762</v>
      </c>
      <c r="D30" s="66" t="s">
        <v>412</v>
      </c>
      <c r="E30" s="78">
        <v>10000</v>
      </c>
      <c r="F30" s="78"/>
      <c r="G30" s="78">
        <v>3.42</v>
      </c>
      <c r="H30" s="78">
        <f>G30</f>
        <v>3.42</v>
      </c>
      <c r="I30" s="78"/>
      <c r="J30" s="23"/>
    </row>
    <row r="31" spans="1:10" ht="16" x14ac:dyDescent="0.2">
      <c r="A31" s="63"/>
      <c r="B31" s="75" t="s">
        <v>763</v>
      </c>
      <c r="C31" s="66" t="s">
        <v>762</v>
      </c>
      <c r="D31" s="66" t="s">
        <v>413</v>
      </c>
      <c r="E31" s="78">
        <v>40000</v>
      </c>
      <c r="F31" s="78"/>
      <c r="G31" s="78">
        <v>1.67</v>
      </c>
      <c r="H31" s="78">
        <f>G31</f>
        <v>1.67</v>
      </c>
      <c r="I31" s="78"/>
      <c r="J31" s="23"/>
    </row>
    <row r="32" spans="1:10" ht="16" x14ac:dyDescent="0.2">
      <c r="A32" s="63"/>
      <c r="B32" s="75" t="s">
        <v>763</v>
      </c>
      <c r="C32" s="66" t="s">
        <v>762</v>
      </c>
      <c r="D32" s="66" t="s">
        <v>414</v>
      </c>
      <c r="E32" s="78">
        <v>10000</v>
      </c>
      <c r="F32" s="78"/>
      <c r="G32" s="78">
        <v>0.35</v>
      </c>
      <c r="H32" s="78">
        <f>G32</f>
        <v>0.35</v>
      </c>
      <c r="I32" s="78"/>
      <c r="J32" s="23"/>
    </row>
    <row r="33" spans="1:10" ht="16" x14ac:dyDescent="0.2">
      <c r="A33" s="63"/>
      <c r="B33" s="75"/>
      <c r="C33" s="66"/>
      <c r="D33" s="66"/>
      <c r="E33" s="79"/>
      <c r="F33" s="78"/>
      <c r="G33" s="78"/>
      <c r="H33" s="78"/>
      <c r="I33" s="78"/>
      <c r="J33" s="23"/>
    </row>
    <row r="34" spans="1:10" ht="16" x14ac:dyDescent="0.2">
      <c r="A34" s="63"/>
      <c r="B34" s="75" t="s">
        <v>543</v>
      </c>
      <c r="C34" s="66" t="s">
        <v>138</v>
      </c>
      <c r="D34" s="66" t="s">
        <v>411</v>
      </c>
      <c r="E34" s="78">
        <v>10000</v>
      </c>
      <c r="F34" s="78">
        <v>0</v>
      </c>
      <c r="G34" s="78">
        <f>H34-F34</f>
        <v>2.0099999999999998</v>
      </c>
      <c r="H34" s="78">
        <v>2.0099999999999998</v>
      </c>
      <c r="I34" s="78">
        <f>SUM(H34:H35)</f>
        <v>2.4299999999999997</v>
      </c>
      <c r="J34" s="23"/>
    </row>
    <row r="35" spans="1:10" ht="16" x14ac:dyDescent="0.2">
      <c r="A35" s="63"/>
      <c r="B35" s="75" t="s">
        <v>543</v>
      </c>
      <c r="C35" s="66" t="s">
        <v>138</v>
      </c>
      <c r="D35" s="66" t="s">
        <v>413</v>
      </c>
      <c r="E35" s="78">
        <v>10000</v>
      </c>
      <c r="F35" s="78"/>
      <c r="G35" s="78"/>
      <c r="H35" s="78">
        <v>0.42</v>
      </c>
      <c r="I35" s="78"/>
      <c r="J35" s="23"/>
    </row>
    <row r="36" spans="1:10" ht="16" x14ac:dyDescent="0.2">
      <c r="A36" s="63"/>
      <c r="B36" s="75"/>
      <c r="C36" s="66"/>
      <c r="D36" s="66"/>
      <c r="E36" s="78"/>
      <c r="F36" s="78"/>
      <c r="G36" s="78"/>
      <c r="H36" s="78"/>
      <c r="I36" s="78"/>
      <c r="J36" s="23"/>
    </row>
    <row r="37" spans="1:10" ht="16" x14ac:dyDescent="0.2">
      <c r="A37" s="63"/>
      <c r="B37" s="75" t="s">
        <v>777</v>
      </c>
      <c r="C37" s="66" t="s">
        <v>776</v>
      </c>
      <c r="D37" s="66" t="s">
        <v>411</v>
      </c>
      <c r="E37" s="78">
        <v>10000</v>
      </c>
      <c r="F37" s="78">
        <v>0</v>
      </c>
      <c r="G37" s="78">
        <v>0.46</v>
      </c>
      <c r="H37" s="78">
        <f>SUM(F37:G37)</f>
        <v>0.46</v>
      </c>
      <c r="I37" s="78">
        <f>SUM(H37:H38)</f>
        <v>0.88</v>
      </c>
      <c r="J37" s="23"/>
    </row>
    <row r="38" spans="1:10" ht="16" x14ac:dyDescent="0.2">
      <c r="A38" s="63"/>
      <c r="B38" s="75" t="s">
        <v>777</v>
      </c>
      <c r="C38" s="66" t="s">
        <v>776</v>
      </c>
      <c r="D38" s="66" t="s">
        <v>413</v>
      </c>
      <c r="E38" s="78">
        <v>10000</v>
      </c>
      <c r="F38" s="78">
        <v>0.42</v>
      </c>
      <c r="G38" s="78"/>
      <c r="H38" s="78">
        <f>F38</f>
        <v>0.42</v>
      </c>
      <c r="I38" s="78"/>
      <c r="J38" s="23"/>
    </row>
    <row r="39" spans="1:10" ht="16" x14ac:dyDescent="0.2">
      <c r="A39" s="63"/>
      <c r="B39" s="75"/>
      <c r="C39" s="66"/>
      <c r="D39" s="66"/>
      <c r="E39" s="78"/>
      <c r="F39" s="78"/>
      <c r="G39" s="78"/>
      <c r="H39" s="78"/>
      <c r="I39" s="78"/>
      <c r="J39" s="23"/>
    </row>
    <row r="40" spans="1:10" ht="16" x14ac:dyDescent="0.2">
      <c r="A40" s="63"/>
      <c r="B40" s="75" t="s">
        <v>711</v>
      </c>
      <c r="C40" s="66" t="s">
        <v>703</v>
      </c>
      <c r="D40" s="66" t="s">
        <v>411</v>
      </c>
      <c r="E40" s="78">
        <v>10000</v>
      </c>
      <c r="F40" s="78">
        <v>0</v>
      </c>
      <c r="G40" s="78">
        <f>H40-F40</f>
        <v>0.66</v>
      </c>
      <c r="H40" s="78">
        <v>0.66</v>
      </c>
      <c r="I40" s="78">
        <f>H40</f>
        <v>0.66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78"/>
      <c r="H41" s="78"/>
      <c r="I41" s="78"/>
      <c r="J41" s="23"/>
    </row>
    <row r="42" spans="1:10" ht="16" x14ac:dyDescent="0.2">
      <c r="A42" s="63"/>
      <c r="B42" s="75" t="s">
        <v>544</v>
      </c>
      <c r="C42" s="66" t="s">
        <v>139</v>
      </c>
      <c r="D42" s="66" t="s">
        <v>411</v>
      </c>
      <c r="E42" s="78">
        <v>100000</v>
      </c>
      <c r="F42" s="109">
        <f>H42-G42</f>
        <v>18.090000000000003</v>
      </c>
      <c r="G42" s="144">
        <v>2.0099999999999998</v>
      </c>
      <c r="H42" s="78">
        <v>20.100000000000001</v>
      </c>
      <c r="I42" s="78">
        <f>SUM(H42:H47)</f>
        <v>66.3</v>
      </c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417</v>
      </c>
      <c r="E43" s="78">
        <v>50000</v>
      </c>
      <c r="F43" s="109">
        <v>33.85</v>
      </c>
      <c r="G43" s="144"/>
      <c r="H43" s="78">
        <f>F43</f>
        <v>33.85</v>
      </c>
      <c r="I43" s="78"/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412</v>
      </c>
      <c r="E44" s="79">
        <v>10000</v>
      </c>
      <c r="F44" s="109">
        <v>3.42</v>
      </c>
      <c r="G44" s="144"/>
      <c r="H44" s="78">
        <f>F44</f>
        <v>3.42</v>
      </c>
      <c r="I44" s="78"/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413</v>
      </c>
      <c r="E45" s="79">
        <v>100000</v>
      </c>
      <c r="F45" s="109">
        <v>4.18</v>
      </c>
      <c r="G45" s="144"/>
      <c r="H45" s="78">
        <f>F45</f>
        <v>4.18</v>
      </c>
      <c r="I45" s="78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418</v>
      </c>
      <c r="E46" s="78">
        <v>100000</v>
      </c>
      <c r="F46" s="109">
        <v>4.4000000000000004</v>
      </c>
      <c r="G46" s="144"/>
      <c r="H46" s="78">
        <f>F46</f>
        <v>4.4000000000000004</v>
      </c>
      <c r="I46" s="78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414</v>
      </c>
      <c r="E47" s="79">
        <v>10000</v>
      </c>
      <c r="F47" s="109">
        <v>0.35</v>
      </c>
      <c r="G47" s="144"/>
      <c r="H47" s="78">
        <f>F47</f>
        <v>0.35</v>
      </c>
      <c r="I47" s="78"/>
      <c r="J47" s="23"/>
    </row>
    <row r="48" spans="1:10" ht="16" x14ac:dyDescent="0.2">
      <c r="A48" s="63"/>
      <c r="B48" s="75"/>
      <c r="C48" s="66"/>
      <c r="D48" s="66"/>
      <c r="E48" s="79"/>
      <c r="F48" s="109"/>
      <c r="G48" s="144"/>
      <c r="H48" s="78"/>
      <c r="I48" s="78"/>
      <c r="J48" s="23"/>
    </row>
    <row r="49" spans="1:10" ht="16" x14ac:dyDescent="0.2">
      <c r="A49" s="63"/>
      <c r="B49" s="75" t="s">
        <v>545</v>
      </c>
      <c r="C49" s="66" t="s">
        <v>217</v>
      </c>
      <c r="D49" s="66" t="s">
        <v>411</v>
      </c>
      <c r="E49" s="78">
        <v>240000</v>
      </c>
      <c r="F49" s="109">
        <f>H49-G49</f>
        <v>20.93</v>
      </c>
      <c r="G49" s="144">
        <v>0.91</v>
      </c>
      <c r="H49" s="78">
        <v>21.84</v>
      </c>
      <c r="I49" s="78">
        <f>SUM(H49:H50)</f>
        <v>22.26</v>
      </c>
      <c r="J49" s="23"/>
    </row>
    <row r="50" spans="1:10" ht="16" x14ac:dyDescent="0.2">
      <c r="A50" s="63"/>
      <c r="B50" s="75" t="s">
        <v>545</v>
      </c>
      <c r="C50" s="66" t="s">
        <v>217</v>
      </c>
      <c r="D50" s="66" t="s">
        <v>413</v>
      </c>
      <c r="E50" s="78">
        <v>10000</v>
      </c>
      <c r="F50" s="109">
        <v>0.42</v>
      </c>
      <c r="G50" s="144"/>
      <c r="H50" s="78">
        <f>F50</f>
        <v>0.42</v>
      </c>
      <c r="I50" s="78"/>
      <c r="J50" s="23"/>
    </row>
    <row r="51" spans="1:10" ht="16" x14ac:dyDescent="0.2">
      <c r="A51" s="63"/>
      <c r="B51" s="75"/>
      <c r="C51" s="66"/>
      <c r="D51" s="66"/>
      <c r="E51" s="78"/>
      <c r="F51" s="109"/>
      <c r="G51" s="144"/>
      <c r="H51" s="78"/>
      <c r="I51" s="78"/>
      <c r="J51" s="23"/>
    </row>
    <row r="52" spans="1:10" ht="16" x14ac:dyDescent="0.2">
      <c r="A52" s="63"/>
      <c r="B52" s="75" t="s">
        <v>817</v>
      </c>
      <c r="C52" s="66" t="s">
        <v>811</v>
      </c>
      <c r="D52" s="66" t="s">
        <v>411</v>
      </c>
      <c r="E52" s="78">
        <v>10000</v>
      </c>
      <c r="F52" s="109">
        <v>0</v>
      </c>
      <c r="G52" s="144">
        <v>0.91</v>
      </c>
      <c r="H52" s="78"/>
      <c r="I52" s="78">
        <f>G52</f>
        <v>0.91</v>
      </c>
      <c r="J52" s="23"/>
    </row>
    <row r="53" spans="1:10" ht="16" x14ac:dyDescent="0.2">
      <c r="A53" s="63"/>
      <c r="B53" s="75"/>
      <c r="C53" s="66"/>
      <c r="D53" s="66"/>
      <c r="E53" s="78"/>
      <c r="F53" s="109"/>
      <c r="G53" s="144"/>
      <c r="H53" s="78"/>
      <c r="I53" s="78"/>
      <c r="J53" s="23"/>
    </row>
    <row r="54" spans="1:10" ht="16" x14ac:dyDescent="0.2">
      <c r="A54" s="63"/>
      <c r="B54" s="75" t="s">
        <v>800</v>
      </c>
      <c r="C54" s="66" t="s">
        <v>801</v>
      </c>
      <c r="D54" s="66" t="s">
        <v>411</v>
      </c>
      <c r="E54" s="78">
        <v>10000</v>
      </c>
      <c r="F54" s="109">
        <v>0</v>
      </c>
      <c r="G54" s="144">
        <f>H54-F54</f>
        <v>5.0199999999999996</v>
      </c>
      <c r="H54" s="78">
        <v>5.0199999999999996</v>
      </c>
      <c r="I54" s="78">
        <f>H54</f>
        <v>5.0199999999999996</v>
      </c>
      <c r="J54" s="23"/>
    </row>
    <row r="55" spans="1:10" ht="16" x14ac:dyDescent="0.2">
      <c r="A55" s="63"/>
      <c r="B55" s="75"/>
      <c r="C55" s="66"/>
      <c r="D55" s="66"/>
      <c r="E55" s="78"/>
      <c r="F55" s="109"/>
      <c r="G55" s="144"/>
      <c r="H55" s="78"/>
      <c r="I55" s="78"/>
      <c r="J55" s="23"/>
    </row>
    <row r="56" spans="1:10" ht="16" x14ac:dyDescent="0.2">
      <c r="A56" s="63"/>
      <c r="B56" s="75" t="s">
        <v>548</v>
      </c>
      <c r="C56" s="66" t="s">
        <v>178</v>
      </c>
      <c r="D56" s="66" t="s">
        <v>411</v>
      </c>
      <c r="E56" s="79">
        <v>50000</v>
      </c>
      <c r="F56" s="254">
        <v>32.08</v>
      </c>
      <c r="G56" s="342">
        <v>8.02</v>
      </c>
      <c r="H56" s="78">
        <f>SUM(F56:G56)</f>
        <v>40.099999999999994</v>
      </c>
      <c r="I56" s="78">
        <f>SUM(H56:H61)</f>
        <v>99.169999999999987</v>
      </c>
      <c r="J56" s="23"/>
    </row>
    <row r="57" spans="1:10" ht="16" x14ac:dyDescent="0.2">
      <c r="A57" s="63"/>
      <c r="B57" s="75" t="s">
        <v>548</v>
      </c>
      <c r="C57" s="66" t="s">
        <v>178</v>
      </c>
      <c r="D57" s="66" t="s">
        <v>417</v>
      </c>
      <c r="E57" s="79">
        <v>50000</v>
      </c>
      <c r="F57" s="109">
        <v>33.85</v>
      </c>
      <c r="G57" s="144"/>
      <c r="H57" s="78">
        <f>F57</f>
        <v>33.85</v>
      </c>
      <c r="I57" s="78"/>
      <c r="J57" s="23"/>
    </row>
    <row r="58" spans="1:10" ht="16" x14ac:dyDescent="0.2">
      <c r="A58" s="63"/>
      <c r="B58" s="75" t="s">
        <v>548</v>
      </c>
      <c r="C58" s="66" t="s">
        <v>178</v>
      </c>
      <c r="D58" s="66" t="s">
        <v>412</v>
      </c>
      <c r="E58" s="79">
        <v>10000</v>
      </c>
      <c r="F58" s="109">
        <v>3.42</v>
      </c>
      <c r="G58" s="144"/>
      <c r="H58" s="78">
        <f>F58</f>
        <v>3.42</v>
      </c>
      <c r="I58" s="78"/>
      <c r="J58" s="23"/>
    </row>
    <row r="59" spans="1:10" ht="16" x14ac:dyDescent="0.2">
      <c r="A59" s="63"/>
      <c r="B59" s="75" t="s">
        <v>548</v>
      </c>
      <c r="C59" s="66" t="s">
        <v>178</v>
      </c>
      <c r="D59" s="66" t="s">
        <v>413</v>
      </c>
      <c r="E59" s="79">
        <v>250000</v>
      </c>
      <c r="F59" s="109">
        <v>10.45</v>
      </c>
      <c r="G59" s="144"/>
      <c r="H59" s="78">
        <f>F59</f>
        <v>10.45</v>
      </c>
      <c r="I59" s="78"/>
      <c r="J59" s="23"/>
    </row>
    <row r="60" spans="1:10" ht="16" x14ac:dyDescent="0.2">
      <c r="A60" s="63"/>
      <c r="B60" s="75" t="s">
        <v>548</v>
      </c>
      <c r="C60" s="66" t="s">
        <v>178</v>
      </c>
      <c r="D60" s="66" t="s">
        <v>418</v>
      </c>
      <c r="E60" s="78">
        <v>250000</v>
      </c>
      <c r="F60" s="109">
        <v>11</v>
      </c>
      <c r="G60" s="144"/>
      <c r="H60" s="78">
        <f>F60</f>
        <v>11</v>
      </c>
      <c r="I60" s="78"/>
      <c r="J60" s="23"/>
    </row>
    <row r="61" spans="1:10" ht="16" x14ac:dyDescent="0.2">
      <c r="A61" s="63"/>
      <c r="B61" s="75" t="s">
        <v>548</v>
      </c>
      <c r="C61" s="66" t="s">
        <v>178</v>
      </c>
      <c r="D61" s="66" t="s">
        <v>414</v>
      </c>
      <c r="E61" s="79">
        <v>10000</v>
      </c>
      <c r="F61" s="109">
        <v>0.35</v>
      </c>
      <c r="G61" s="144"/>
      <c r="H61" s="78">
        <f>F61</f>
        <v>0.35</v>
      </c>
      <c r="I61" s="78"/>
      <c r="J61" s="23"/>
    </row>
    <row r="62" spans="1:10" ht="16" x14ac:dyDescent="0.2">
      <c r="A62" s="63"/>
      <c r="B62" s="75"/>
      <c r="C62" s="66"/>
      <c r="D62" s="66"/>
      <c r="E62" s="79"/>
      <c r="F62" s="109"/>
      <c r="G62" s="144"/>
      <c r="H62" s="78"/>
      <c r="I62" s="78"/>
      <c r="J62" s="23"/>
    </row>
    <row r="63" spans="1:10" ht="16" x14ac:dyDescent="0.2">
      <c r="A63" s="63"/>
      <c r="B63" s="75" t="s">
        <v>549</v>
      </c>
      <c r="C63" s="66" t="s">
        <v>325</v>
      </c>
      <c r="D63" s="66" t="s">
        <v>411</v>
      </c>
      <c r="E63" s="201">
        <v>500000</v>
      </c>
      <c r="F63" s="109">
        <f>H63-G63</f>
        <v>44.59</v>
      </c>
      <c r="G63" s="144">
        <v>0.91</v>
      </c>
      <c r="H63" s="78">
        <v>45.5</v>
      </c>
      <c r="I63" s="78">
        <f>SUM(H63:H64)</f>
        <v>66.400000000000006</v>
      </c>
      <c r="J63" s="200"/>
    </row>
    <row r="64" spans="1:10" ht="16" x14ac:dyDescent="0.2">
      <c r="A64" s="63"/>
      <c r="B64" s="75" t="s">
        <v>549</v>
      </c>
      <c r="C64" s="66" t="s">
        <v>325</v>
      </c>
      <c r="D64" s="66" t="s">
        <v>413</v>
      </c>
      <c r="E64" s="78">
        <v>500000</v>
      </c>
      <c r="F64" s="109">
        <v>20.9</v>
      </c>
      <c r="G64" s="144"/>
      <c r="H64" s="78">
        <f>F64</f>
        <v>20.9</v>
      </c>
      <c r="I64" s="78"/>
      <c r="J64" s="23"/>
    </row>
    <row r="65" spans="1:10" ht="16" x14ac:dyDescent="0.2">
      <c r="A65" s="63"/>
      <c r="B65" s="75"/>
      <c r="C65" s="66"/>
      <c r="D65" s="66"/>
      <c r="E65" s="78"/>
      <c r="F65" s="109"/>
      <c r="G65" s="144"/>
      <c r="H65" s="78"/>
      <c r="I65" s="78"/>
      <c r="J65" s="23"/>
    </row>
    <row r="66" spans="1:10" ht="16" x14ac:dyDescent="0.2">
      <c r="A66" s="63"/>
      <c r="B66" s="75" t="s">
        <v>550</v>
      </c>
      <c r="C66" s="66" t="s">
        <v>79</v>
      </c>
      <c r="D66" s="66" t="s">
        <v>411</v>
      </c>
      <c r="E66" s="78">
        <v>50000</v>
      </c>
      <c r="F66" s="109">
        <f>H66-G66</f>
        <v>2.6399999999999997</v>
      </c>
      <c r="G66" s="144">
        <v>0.66</v>
      </c>
      <c r="H66" s="78">
        <v>3.3</v>
      </c>
      <c r="I66" s="78">
        <f>SUM(H66:H71)</f>
        <v>24.700000000000003</v>
      </c>
      <c r="J66" s="23"/>
    </row>
    <row r="67" spans="1:10" ht="16" x14ac:dyDescent="0.2">
      <c r="A67" s="63"/>
      <c r="B67" s="75" t="s">
        <v>550</v>
      </c>
      <c r="C67" s="66" t="s">
        <v>79</v>
      </c>
      <c r="D67" s="66" t="s">
        <v>417</v>
      </c>
      <c r="E67" s="78">
        <v>50000</v>
      </c>
      <c r="F67" s="254">
        <v>9.0500000000000007</v>
      </c>
      <c r="G67" s="144"/>
      <c r="H67" s="78">
        <f>F67</f>
        <v>9.0500000000000007</v>
      </c>
      <c r="I67" s="78"/>
      <c r="J67" s="23"/>
    </row>
    <row r="68" spans="1:10" ht="16" x14ac:dyDescent="0.2">
      <c r="A68" s="63"/>
      <c r="B68" s="75" t="s">
        <v>550</v>
      </c>
      <c r="C68" s="66" t="s">
        <v>79</v>
      </c>
      <c r="D68" s="66" t="s">
        <v>412</v>
      </c>
      <c r="E68" s="78">
        <v>10000</v>
      </c>
      <c r="F68" s="109">
        <v>3.42</v>
      </c>
      <c r="G68" s="144"/>
      <c r="H68" s="78">
        <f>F68</f>
        <v>3.42</v>
      </c>
      <c r="I68" s="78"/>
      <c r="J68" s="23"/>
    </row>
    <row r="69" spans="1:10" ht="16" x14ac:dyDescent="0.2">
      <c r="A69" s="63"/>
      <c r="B69" s="75" t="s">
        <v>550</v>
      </c>
      <c r="C69" s="66" t="s">
        <v>79</v>
      </c>
      <c r="D69" s="66" t="s">
        <v>413</v>
      </c>
      <c r="E69" s="78">
        <v>100000</v>
      </c>
      <c r="F69" s="109">
        <v>4.18</v>
      </c>
      <c r="G69" s="144"/>
      <c r="H69" s="78">
        <f>F69</f>
        <v>4.18</v>
      </c>
      <c r="I69" s="78"/>
      <c r="J69" s="23"/>
    </row>
    <row r="70" spans="1:10" ht="16" x14ac:dyDescent="0.2">
      <c r="A70" s="63"/>
      <c r="B70" s="75" t="s">
        <v>550</v>
      </c>
      <c r="C70" s="66" t="s">
        <v>79</v>
      </c>
      <c r="D70" s="66" t="s">
        <v>418</v>
      </c>
      <c r="E70" s="78">
        <v>100000</v>
      </c>
      <c r="F70" s="109">
        <v>4.4000000000000004</v>
      </c>
      <c r="G70" s="144"/>
      <c r="H70" s="78">
        <f>F70</f>
        <v>4.4000000000000004</v>
      </c>
      <c r="I70" s="78"/>
      <c r="J70" s="23"/>
    </row>
    <row r="71" spans="1:10" ht="16" x14ac:dyDescent="0.2">
      <c r="A71" s="63"/>
      <c r="B71" s="75" t="s">
        <v>550</v>
      </c>
      <c r="C71" s="66" t="s">
        <v>79</v>
      </c>
      <c r="D71" s="66" t="s">
        <v>414</v>
      </c>
      <c r="E71" s="79">
        <v>10000</v>
      </c>
      <c r="F71" s="109">
        <v>0.35</v>
      </c>
      <c r="G71" s="144"/>
      <c r="H71" s="78">
        <f>F71</f>
        <v>0.35</v>
      </c>
      <c r="I71" s="78"/>
      <c r="J71" s="23"/>
    </row>
    <row r="72" spans="1:10" ht="16" x14ac:dyDescent="0.2">
      <c r="A72" s="63"/>
      <c r="B72" s="75"/>
      <c r="C72" s="66"/>
      <c r="D72" s="66"/>
      <c r="E72" s="79"/>
      <c r="F72" s="109"/>
      <c r="G72" s="144"/>
      <c r="H72" s="78"/>
      <c r="I72" s="78"/>
      <c r="J72" s="23"/>
    </row>
    <row r="73" spans="1:10" ht="16" x14ac:dyDescent="0.2">
      <c r="A73" s="63"/>
      <c r="B73" s="75" t="s">
        <v>551</v>
      </c>
      <c r="C73" s="66" t="s">
        <v>80</v>
      </c>
      <c r="D73" s="66" t="s">
        <v>411</v>
      </c>
      <c r="E73" s="78">
        <v>300000</v>
      </c>
      <c r="F73" s="78">
        <f>H73-G73</f>
        <v>19.14</v>
      </c>
      <c r="G73" s="78">
        <v>0.66</v>
      </c>
      <c r="H73" s="78">
        <v>19.8</v>
      </c>
      <c r="I73" s="78">
        <f>SUM(H73:H74)</f>
        <v>32.340000000000003</v>
      </c>
      <c r="J73" s="23"/>
    </row>
    <row r="74" spans="1:10" ht="16" x14ac:dyDescent="0.2">
      <c r="A74" s="63"/>
      <c r="B74" s="75" t="s">
        <v>551</v>
      </c>
      <c r="C74" s="66" t="s">
        <v>80</v>
      </c>
      <c r="D74" s="66" t="s">
        <v>413</v>
      </c>
      <c r="E74" s="78">
        <v>300000</v>
      </c>
      <c r="F74" s="78">
        <v>12.54</v>
      </c>
      <c r="G74" s="78"/>
      <c r="H74" s="78">
        <f>F74</f>
        <v>12.54</v>
      </c>
      <c r="I74" s="78"/>
      <c r="J74" s="23"/>
    </row>
    <row r="75" spans="1:10" ht="16" x14ac:dyDescent="0.2">
      <c r="A75" s="63"/>
      <c r="B75" s="257"/>
      <c r="C75" s="167"/>
      <c r="D75" s="66"/>
      <c r="E75" s="79"/>
      <c r="F75" s="109"/>
      <c r="G75" s="144"/>
      <c r="H75" s="78"/>
      <c r="I75" s="78"/>
      <c r="J75" s="23"/>
    </row>
    <row r="76" spans="1:10" ht="16" x14ac:dyDescent="0.2">
      <c r="A76" s="63"/>
      <c r="B76" s="75" t="s">
        <v>552</v>
      </c>
      <c r="C76" s="66" t="s">
        <v>64</v>
      </c>
      <c r="D76" s="66" t="s">
        <v>411</v>
      </c>
      <c r="E76" s="79">
        <v>100000</v>
      </c>
      <c r="F76" s="254">
        <v>27.72</v>
      </c>
      <c r="G76" s="342">
        <v>3.08</v>
      </c>
      <c r="H76" s="78">
        <f>SUM(F76:G76)</f>
        <v>30.799999999999997</v>
      </c>
      <c r="I76" s="78">
        <f>SUM(H76:H80)</f>
        <v>43.15</v>
      </c>
      <c r="J76" s="23"/>
    </row>
    <row r="77" spans="1:10" ht="16" x14ac:dyDescent="0.2">
      <c r="A77" s="63"/>
      <c r="B77" s="75" t="s">
        <v>552</v>
      </c>
      <c r="C77" s="66" t="s">
        <v>64</v>
      </c>
      <c r="D77" s="66" t="s">
        <v>412</v>
      </c>
      <c r="E77" s="79">
        <v>10000</v>
      </c>
      <c r="F77" s="109">
        <v>3.42</v>
      </c>
      <c r="G77" s="144"/>
      <c r="H77" s="78">
        <f>F77</f>
        <v>3.42</v>
      </c>
      <c r="I77" s="78"/>
      <c r="J77" s="23"/>
    </row>
    <row r="78" spans="1:10" ht="16" x14ac:dyDescent="0.2">
      <c r="A78" s="63"/>
      <c r="B78" s="75" t="s">
        <v>552</v>
      </c>
      <c r="C78" s="66" t="s">
        <v>64</v>
      </c>
      <c r="D78" s="66" t="s">
        <v>413</v>
      </c>
      <c r="E78" s="79">
        <v>100000</v>
      </c>
      <c r="F78" s="109">
        <v>4.18</v>
      </c>
      <c r="G78" s="144"/>
      <c r="H78" s="78">
        <f>F78</f>
        <v>4.18</v>
      </c>
      <c r="I78" s="78"/>
      <c r="J78" s="23"/>
    </row>
    <row r="79" spans="1:10" ht="16" x14ac:dyDescent="0.2">
      <c r="A79" s="63"/>
      <c r="B79" s="75" t="s">
        <v>552</v>
      </c>
      <c r="C79" s="66" t="s">
        <v>64</v>
      </c>
      <c r="D79" s="66" t="s">
        <v>418</v>
      </c>
      <c r="E79" s="78">
        <v>100000</v>
      </c>
      <c r="F79" s="109">
        <v>4.4000000000000004</v>
      </c>
      <c r="G79" s="144"/>
      <c r="H79" s="78">
        <f>F79</f>
        <v>4.4000000000000004</v>
      </c>
      <c r="I79" s="78"/>
      <c r="J79" s="23"/>
    </row>
    <row r="80" spans="1:10" ht="16" x14ac:dyDescent="0.2">
      <c r="A80" s="63"/>
      <c r="B80" s="75" t="s">
        <v>552</v>
      </c>
      <c r="C80" s="66" t="s">
        <v>64</v>
      </c>
      <c r="D80" s="66" t="s">
        <v>414</v>
      </c>
      <c r="E80" s="79">
        <v>10000</v>
      </c>
      <c r="F80" s="109">
        <v>0.35</v>
      </c>
      <c r="G80" s="144"/>
      <c r="H80" s="78">
        <f>F80</f>
        <v>0.35</v>
      </c>
      <c r="I80" s="78"/>
      <c r="J80" s="23"/>
    </row>
    <row r="81" spans="1:10" ht="16" x14ac:dyDescent="0.2">
      <c r="A81" s="63"/>
      <c r="B81" s="75"/>
      <c r="C81" s="66"/>
      <c r="D81" s="66"/>
      <c r="E81" s="79"/>
      <c r="F81" s="109"/>
      <c r="G81" s="144"/>
      <c r="H81" s="78"/>
      <c r="I81" s="78"/>
      <c r="J81" s="23"/>
    </row>
    <row r="82" spans="1:10" ht="16" x14ac:dyDescent="0.2">
      <c r="A82" s="63"/>
      <c r="B82" s="75" t="s">
        <v>553</v>
      </c>
      <c r="C82" s="66" t="s">
        <v>218</v>
      </c>
      <c r="D82" s="66" t="s">
        <v>411</v>
      </c>
      <c r="E82" s="79">
        <v>10000</v>
      </c>
      <c r="F82" s="109">
        <v>0</v>
      </c>
      <c r="G82" s="144">
        <f>H82-F82</f>
        <v>3.08</v>
      </c>
      <c r="H82" s="78">
        <v>3.08</v>
      </c>
      <c r="I82" s="78">
        <f>H82</f>
        <v>3.08</v>
      </c>
      <c r="J82" s="23"/>
    </row>
    <row r="83" spans="1:10" ht="16" x14ac:dyDescent="0.2">
      <c r="A83" s="63"/>
      <c r="B83" s="75"/>
      <c r="C83" s="66"/>
      <c r="D83" s="66"/>
      <c r="E83" s="79"/>
      <c r="F83" s="109"/>
      <c r="G83" s="144"/>
      <c r="H83" s="78"/>
      <c r="I83" s="78"/>
      <c r="J83" s="23"/>
    </row>
    <row r="84" spans="1:10" ht="16" x14ac:dyDescent="0.2">
      <c r="A84" s="63"/>
      <c r="B84" s="75" t="s">
        <v>422</v>
      </c>
      <c r="C84" s="66" t="s">
        <v>420</v>
      </c>
      <c r="D84" s="66" t="s">
        <v>411</v>
      </c>
      <c r="E84" s="79">
        <v>10000</v>
      </c>
      <c r="F84" s="109">
        <v>0</v>
      </c>
      <c r="G84" s="342">
        <v>5.0199999999999996</v>
      </c>
      <c r="H84" s="78">
        <f>SUM(F84:G84)</f>
        <v>5.0199999999999996</v>
      </c>
      <c r="I84" s="78">
        <f>SUM(H84:H85)</f>
        <v>7.1099999999999994</v>
      </c>
      <c r="J84" s="23"/>
    </row>
    <row r="85" spans="1:10" ht="16" x14ac:dyDescent="0.2">
      <c r="A85" s="75"/>
      <c r="B85" s="75" t="s">
        <v>422</v>
      </c>
      <c r="C85" s="66" t="s">
        <v>420</v>
      </c>
      <c r="D85" s="66" t="s">
        <v>413</v>
      </c>
      <c r="E85" s="79">
        <v>50000</v>
      </c>
      <c r="F85" s="109">
        <v>2.09</v>
      </c>
      <c r="G85" s="144"/>
      <c r="H85" s="78">
        <f>F85</f>
        <v>2.09</v>
      </c>
      <c r="I85" s="78"/>
      <c r="J85" s="23"/>
    </row>
    <row r="86" spans="1:10" ht="16" x14ac:dyDescent="0.2">
      <c r="A86" s="75"/>
      <c r="B86" s="75"/>
      <c r="C86" s="66"/>
      <c r="D86" s="66"/>
      <c r="E86" s="79"/>
      <c r="F86" s="109"/>
      <c r="G86" s="144"/>
      <c r="H86" s="78"/>
      <c r="I86" s="78"/>
      <c r="J86" s="23"/>
    </row>
    <row r="87" spans="1:10" ht="16" x14ac:dyDescent="0.2">
      <c r="A87" s="75"/>
      <c r="B87" s="75" t="s">
        <v>712</v>
      </c>
      <c r="C87" s="66" t="s">
        <v>706</v>
      </c>
      <c r="D87" s="66" t="s">
        <v>411</v>
      </c>
      <c r="E87" s="79">
        <v>10000</v>
      </c>
      <c r="F87" s="109">
        <v>0</v>
      </c>
      <c r="G87" s="144">
        <f>H87-F87</f>
        <v>0.91</v>
      </c>
      <c r="H87" s="78">
        <v>0.91</v>
      </c>
      <c r="I87" s="78">
        <f>H87</f>
        <v>0.91</v>
      </c>
      <c r="J87" s="23"/>
    </row>
    <row r="88" spans="1:10" ht="16" x14ac:dyDescent="0.2">
      <c r="A88" s="75"/>
      <c r="B88" s="75"/>
      <c r="C88" s="66"/>
      <c r="D88" s="66"/>
      <c r="E88" s="79"/>
      <c r="F88" s="109"/>
      <c r="G88" s="144"/>
      <c r="H88" s="78"/>
      <c r="I88" s="78"/>
      <c r="J88" s="23"/>
    </row>
    <row r="89" spans="1:10" ht="16" x14ac:dyDescent="0.2">
      <c r="A89" s="63"/>
      <c r="B89" s="75" t="s">
        <v>423</v>
      </c>
      <c r="C89" s="66" t="s">
        <v>421</v>
      </c>
      <c r="D89" s="66" t="s">
        <v>411</v>
      </c>
      <c r="E89" s="79">
        <v>200000</v>
      </c>
      <c r="F89" s="109">
        <f>H89-G89</f>
        <v>10.07</v>
      </c>
      <c r="G89" s="144">
        <v>0.53</v>
      </c>
      <c r="H89" s="78">
        <v>10.6</v>
      </c>
      <c r="I89" s="78">
        <f>SUM(H89:H90)</f>
        <v>14.78</v>
      </c>
      <c r="J89" s="23"/>
    </row>
    <row r="90" spans="1:10" ht="16" x14ac:dyDescent="0.2">
      <c r="A90" s="63"/>
      <c r="B90" s="75" t="s">
        <v>423</v>
      </c>
      <c r="C90" s="66" t="s">
        <v>421</v>
      </c>
      <c r="D90" s="66" t="s">
        <v>413</v>
      </c>
      <c r="E90" s="79">
        <v>100000</v>
      </c>
      <c r="F90" s="109">
        <v>4.18</v>
      </c>
      <c r="G90" s="144"/>
      <c r="H90" s="78">
        <f>F90</f>
        <v>4.18</v>
      </c>
      <c r="I90" s="78"/>
      <c r="J90" s="23"/>
    </row>
    <row r="91" spans="1:10" ht="16" x14ac:dyDescent="0.2">
      <c r="A91" s="63"/>
      <c r="B91" s="75"/>
      <c r="C91" s="66"/>
      <c r="D91" s="66"/>
      <c r="E91" s="79"/>
      <c r="F91" s="109"/>
      <c r="G91" s="144"/>
      <c r="H91" s="78"/>
      <c r="I91" s="78"/>
      <c r="J91" s="23"/>
    </row>
    <row r="92" spans="1:10" ht="16" x14ac:dyDescent="0.2">
      <c r="A92" s="75"/>
      <c r="B92" s="75" t="s">
        <v>794</v>
      </c>
      <c r="C92" s="66" t="s">
        <v>791</v>
      </c>
      <c r="D92" s="66" t="s">
        <v>411</v>
      </c>
      <c r="E92" s="78">
        <v>10000</v>
      </c>
      <c r="F92" s="78">
        <v>0</v>
      </c>
      <c r="G92" s="78">
        <v>0.91</v>
      </c>
      <c r="H92" s="78">
        <f>F92+G92</f>
        <v>0.91</v>
      </c>
      <c r="I92" s="78">
        <f>H92</f>
        <v>0.91</v>
      </c>
      <c r="J92" s="23"/>
    </row>
    <row r="93" spans="1:10" ht="16" x14ac:dyDescent="0.2">
      <c r="A93" s="63"/>
      <c r="B93" s="75"/>
      <c r="C93" s="66"/>
      <c r="D93" s="66"/>
      <c r="E93" s="79"/>
      <c r="F93" s="109"/>
      <c r="G93" s="144"/>
      <c r="H93" s="78"/>
      <c r="I93" s="78"/>
      <c r="J93" s="23"/>
    </row>
    <row r="94" spans="1:10" ht="16" x14ac:dyDescent="0.2">
      <c r="A94" s="63"/>
      <c r="B94" s="75" t="s">
        <v>766</v>
      </c>
      <c r="C94" s="66" t="s">
        <v>765</v>
      </c>
      <c r="D94" s="66" t="s">
        <v>411</v>
      </c>
      <c r="E94" s="78">
        <v>10000</v>
      </c>
      <c r="F94" s="78">
        <v>0</v>
      </c>
      <c r="G94" s="78">
        <v>0.66</v>
      </c>
      <c r="H94" s="78">
        <f>SUM(F94:G94)</f>
        <v>0.66</v>
      </c>
      <c r="I94" s="78">
        <f>SUM(H94:H97)</f>
        <v>4.8499999999999996</v>
      </c>
      <c r="J94" s="23"/>
    </row>
    <row r="95" spans="1:10" ht="16" x14ac:dyDescent="0.2">
      <c r="A95" s="63"/>
      <c r="B95" s="75" t="s">
        <v>766</v>
      </c>
      <c r="C95" s="66" t="s">
        <v>765</v>
      </c>
      <c r="D95" s="66" t="s">
        <v>412</v>
      </c>
      <c r="E95" s="78">
        <v>10000</v>
      </c>
      <c r="F95" s="78"/>
      <c r="G95" s="78">
        <v>3.42</v>
      </c>
      <c r="H95" s="78">
        <f>G95</f>
        <v>3.42</v>
      </c>
      <c r="I95" s="78"/>
      <c r="J95" s="23"/>
    </row>
    <row r="96" spans="1:10" ht="16" x14ac:dyDescent="0.2">
      <c r="A96" s="63"/>
      <c r="B96" s="75" t="s">
        <v>766</v>
      </c>
      <c r="C96" s="66" t="s">
        <v>765</v>
      </c>
      <c r="D96" s="66" t="s">
        <v>413</v>
      </c>
      <c r="E96" s="78">
        <v>10000</v>
      </c>
      <c r="F96" s="78"/>
      <c r="G96" s="78">
        <v>0.42</v>
      </c>
      <c r="H96" s="78">
        <f>G96</f>
        <v>0.42</v>
      </c>
      <c r="I96" s="78"/>
      <c r="J96" s="23"/>
    </row>
    <row r="97" spans="1:10" ht="16" x14ac:dyDescent="0.2">
      <c r="A97" s="63"/>
      <c r="B97" s="75" t="s">
        <v>766</v>
      </c>
      <c r="C97" s="66" t="s">
        <v>765</v>
      </c>
      <c r="D97" s="66" t="s">
        <v>414</v>
      </c>
      <c r="E97" s="78">
        <v>10000</v>
      </c>
      <c r="F97" s="78"/>
      <c r="G97" s="78">
        <v>0.35</v>
      </c>
      <c r="H97" s="78">
        <f>G97</f>
        <v>0.35</v>
      </c>
      <c r="I97" s="78"/>
      <c r="J97" s="23"/>
    </row>
    <row r="98" spans="1:10" ht="16" x14ac:dyDescent="0.2">
      <c r="A98" s="63"/>
      <c r="B98" s="75"/>
      <c r="C98" s="66"/>
      <c r="D98" s="66"/>
      <c r="E98" s="79"/>
      <c r="F98" s="109"/>
      <c r="G98" s="144"/>
      <c r="H98" s="79"/>
      <c r="I98" s="79"/>
      <c r="J98" s="23"/>
    </row>
    <row r="99" spans="1:10" ht="16" x14ac:dyDescent="0.2">
      <c r="A99" s="63"/>
      <c r="B99" s="75" t="s">
        <v>555</v>
      </c>
      <c r="C99" s="66" t="s">
        <v>57</v>
      </c>
      <c r="D99" s="66" t="s">
        <v>411</v>
      </c>
      <c r="E99" s="78">
        <v>40000</v>
      </c>
      <c r="F99" s="109">
        <f>H99-G99</f>
        <v>15.059999999999999</v>
      </c>
      <c r="G99" s="144">
        <v>5.0199999999999996</v>
      </c>
      <c r="H99" s="78">
        <v>20.079999999999998</v>
      </c>
      <c r="I99" s="78">
        <f>SUM(H99:H104)</f>
        <v>44.470000000000006</v>
      </c>
      <c r="J99" s="23"/>
    </row>
    <row r="100" spans="1:10" ht="16" x14ac:dyDescent="0.2">
      <c r="A100" s="63"/>
      <c r="B100" s="75" t="s">
        <v>555</v>
      </c>
      <c r="C100" s="66" t="s">
        <v>57</v>
      </c>
      <c r="D100" s="66" t="s">
        <v>417</v>
      </c>
      <c r="E100" s="79">
        <v>10000</v>
      </c>
      <c r="F100" s="109">
        <v>19.760000000000002</v>
      </c>
      <c r="G100" s="144"/>
      <c r="H100" s="79">
        <f>F100</f>
        <v>19.760000000000002</v>
      </c>
      <c r="I100" s="79"/>
      <c r="J100" s="23"/>
    </row>
    <row r="101" spans="1:10" ht="16" x14ac:dyDescent="0.2">
      <c r="A101" s="63"/>
      <c r="B101" s="75" t="s">
        <v>555</v>
      </c>
      <c r="C101" s="66" t="s">
        <v>57</v>
      </c>
      <c r="D101" s="66" t="s">
        <v>412</v>
      </c>
      <c r="E101" s="79">
        <v>10000</v>
      </c>
      <c r="F101" s="109">
        <v>3.42</v>
      </c>
      <c r="G101" s="144"/>
      <c r="H101" s="79">
        <f>F101</f>
        <v>3.42</v>
      </c>
      <c r="I101" s="79"/>
      <c r="J101" s="23"/>
    </row>
    <row r="102" spans="1:10" ht="16" x14ac:dyDescent="0.2">
      <c r="A102" s="63"/>
      <c r="B102" s="75" t="s">
        <v>555</v>
      </c>
      <c r="C102" s="66" t="s">
        <v>57</v>
      </c>
      <c r="D102" s="66" t="s">
        <v>413</v>
      </c>
      <c r="E102" s="79">
        <v>10000</v>
      </c>
      <c r="F102" s="109">
        <v>0.42</v>
      </c>
      <c r="G102" s="144"/>
      <c r="H102" s="79">
        <f>F102</f>
        <v>0.42</v>
      </c>
      <c r="I102" s="79"/>
      <c r="J102" s="23"/>
    </row>
    <row r="103" spans="1:10" ht="16" x14ac:dyDescent="0.2">
      <c r="A103" s="63"/>
      <c r="B103" s="75" t="s">
        <v>555</v>
      </c>
      <c r="C103" s="66" t="s">
        <v>57</v>
      </c>
      <c r="D103" s="66" t="s">
        <v>418</v>
      </c>
      <c r="E103" s="79">
        <v>10000</v>
      </c>
      <c r="F103" s="109">
        <v>0.44</v>
      </c>
      <c r="G103" s="144"/>
      <c r="H103" s="79">
        <f>F103</f>
        <v>0.44</v>
      </c>
      <c r="I103" s="79"/>
      <c r="J103" s="23"/>
    </row>
    <row r="104" spans="1:10" ht="16" x14ac:dyDescent="0.2">
      <c r="A104" s="63"/>
      <c r="B104" s="75" t="s">
        <v>555</v>
      </c>
      <c r="C104" s="66" t="s">
        <v>57</v>
      </c>
      <c r="D104" s="66" t="s">
        <v>414</v>
      </c>
      <c r="E104" s="79">
        <v>10000</v>
      </c>
      <c r="F104" s="109">
        <v>0.35</v>
      </c>
      <c r="G104" s="144"/>
      <c r="H104" s="79">
        <f>F104</f>
        <v>0.35</v>
      </c>
      <c r="I104" s="79"/>
      <c r="J104" s="23"/>
    </row>
    <row r="105" spans="1:10" ht="16" x14ac:dyDescent="0.2">
      <c r="A105" s="63"/>
      <c r="B105" s="75"/>
      <c r="C105" s="66"/>
      <c r="D105" s="66"/>
      <c r="E105" s="79"/>
      <c r="F105" s="109"/>
      <c r="G105" s="144"/>
      <c r="H105" s="79"/>
      <c r="I105" s="79"/>
      <c r="J105" s="23"/>
    </row>
    <row r="106" spans="1:10" ht="16" x14ac:dyDescent="0.2">
      <c r="A106" s="63"/>
      <c r="B106" s="75" t="s">
        <v>556</v>
      </c>
      <c r="C106" s="66" t="s">
        <v>58</v>
      </c>
      <c r="D106" s="66" t="s">
        <v>411</v>
      </c>
      <c r="E106" s="79">
        <v>10000</v>
      </c>
      <c r="F106" s="109">
        <v>0</v>
      </c>
      <c r="G106" s="144">
        <f>H106-F106</f>
        <v>8.02</v>
      </c>
      <c r="H106" s="79">
        <v>8.02</v>
      </c>
      <c r="I106" s="79">
        <f>H106</f>
        <v>8.02</v>
      </c>
      <c r="J106" s="23"/>
    </row>
    <row r="107" spans="1:10" ht="16" x14ac:dyDescent="0.2">
      <c r="A107" s="63"/>
      <c r="B107" s="75"/>
      <c r="C107" s="66"/>
      <c r="D107" s="66"/>
      <c r="E107" s="79"/>
      <c r="F107" s="109"/>
      <c r="G107" s="144"/>
      <c r="H107" s="79"/>
      <c r="I107" s="79"/>
      <c r="J107" s="23"/>
    </row>
    <row r="108" spans="1:10" ht="16" x14ac:dyDescent="0.2">
      <c r="A108" s="63"/>
      <c r="B108" s="75" t="s">
        <v>558</v>
      </c>
      <c r="C108" s="66" t="s">
        <v>219</v>
      </c>
      <c r="D108" s="66" t="s">
        <v>411</v>
      </c>
      <c r="E108" s="78">
        <v>50000</v>
      </c>
      <c r="F108" s="109">
        <f>H108-G108</f>
        <v>2.6399999999999997</v>
      </c>
      <c r="G108" s="144">
        <v>0.66</v>
      </c>
      <c r="H108" s="78">
        <v>3.3</v>
      </c>
      <c r="I108" s="78">
        <f>SUM(H108:H109)</f>
        <v>7.8999999999999995</v>
      </c>
      <c r="J108" s="23"/>
    </row>
    <row r="109" spans="1:10" ht="16" x14ac:dyDescent="0.2">
      <c r="A109" s="63"/>
      <c r="B109" s="75" t="s">
        <v>558</v>
      </c>
      <c r="C109" s="66" t="s">
        <v>219</v>
      </c>
      <c r="D109" s="66" t="s">
        <v>413</v>
      </c>
      <c r="E109" s="79">
        <v>110000</v>
      </c>
      <c r="F109" s="109">
        <v>4.5999999999999996</v>
      </c>
      <c r="G109" s="144"/>
      <c r="H109" s="79">
        <f>F109</f>
        <v>4.5999999999999996</v>
      </c>
      <c r="I109" s="79"/>
      <c r="J109" s="23"/>
    </row>
    <row r="110" spans="1:10" ht="16" x14ac:dyDescent="0.2">
      <c r="A110" s="63"/>
      <c r="B110" s="75"/>
      <c r="C110" s="66"/>
      <c r="D110" s="66"/>
      <c r="E110" s="79"/>
      <c r="F110" s="109"/>
      <c r="G110" s="144"/>
      <c r="H110" s="79"/>
      <c r="I110" s="79"/>
      <c r="J110" s="23"/>
    </row>
    <row r="111" spans="1:10" ht="16" x14ac:dyDescent="0.2">
      <c r="A111" s="63"/>
      <c r="B111" s="75" t="s">
        <v>559</v>
      </c>
      <c r="C111" s="66" t="s">
        <v>17</v>
      </c>
      <c r="D111" s="66" t="s">
        <v>411</v>
      </c>
      <c r="E111" s="78">
        <v>100000</v>
      </c>
      <c r="F111" s="78">
        <f>H111-G111</f>
        <v>27.72</v>
      </c>
      <c r="G111" s="78">
        <v>3.08</v>
      </c>
      <c r="H111" s="78">
        <v>30.8</v>
      </c>
      <c r="I111" s="78">
        <f>SUM(H111:H114)</f>
        <v>52.25</v>
      </c>
      <c r="J111" s="23"/>
    </row>
    <row r="112" spans="1:10" ht="16" x14ac:dyDescent="0.2">
      <c r="A112" s="63"/>
      <c r="B112" s="75" t="s">
        <v>559</v>
      </c>
      <c r="C112" s="66" t="s">
        <v>17</v>
      </c>
      <c r="D112" s="66" t="s">
        <v>417</v>
      </c>
      <c r="E112" s="79"/>
      <c r="F112" s="109"/>
      <c r="G112" s="144"/>
      <c r="H112" s="78">
        <f>F112</f>
        <v>0</v>
      </c>
      <c r="I112" s="79"/>
      <c r="J112" s="23"/>
    </row>
    <row r="113" spans="1:10" ht="16" x14ac:dyDescent="0.2">
      <c r="A113" s="63"/>
      <c r="B113" s="75" t="s">
        <v>559</v>
      </c>
      <c r="C113" s="66" t="s">
        <v>17</v>
      </c>
      <c r="D113" s="66" t="s">
        <v>413</v>
      </c>
      <c r="E113" s="79">
        <v>250000</v>
      </c>
      <c r="F113" s="109">
        <v>10.45</v>
      </c>
      <c r="G113" s="144"/>
      <c r="H113" s="79">
        <f>F113</f>
        <v>10.45</v>
      </c>
      <c r="I113" s="79"/>
      <c r="J113" s="23"/>
    </row>
    <row r="114" spans="1:10" ht="16" x14ac:dyDescent="0.2">
      <c r="A114" s="63"/>
      <c r="B114" s="75" t="s">
        <v>559</v>
      </c>
      <c r="C114" s="66" t="s">
        <v>17</v>
      </c>
      <c r="D114" s="66" t="s">
        <v>418</v>
      </c>
      <c r="E114" s="78">
        <v>250000</v>
      </c>
      <c r="F114" s="109">
        <v>11</v>
      </c>
      <c r="G114" s="144"/>
      <c r="H114" s="79">
        <f>F114</f>
        <v>11</v>
      </c>
      <c r="I114" s="79"/>
      <c r="J114" s="23"/>
    </row>
    <row r="115" spans="1:10" ht="16" x14ac:dyDescent="0.2">
      <c r="A115" s="63"/>
      <c r="B115" s="75"/>
      <c r="C115" s="66"/>
      <c r="D115" s="66"/>
      <c r="E115" s="78"/>
      <c r="F115" s="109"/>
      <c r="G115" s="144"/>
      <c r="H115" s="79"/>
      <c r="I115" s="79"/>
      <c r="J115" s="23"/>
    </row>
    <row r="116" spans="1:10" ht="16" x14ac:dyDescent="0.2">
      <c r="A116" s="63"/>
      <c r="B116" s="75" t="s">
        <v>651</v>
      </c>
      <c r="C116" s="66" t="s">
        <v>650</v>
      </c>
      <c r="D116" s="66" t="s">
        <v>411</v>
      </c>
      <c r="E116" s="78">
        <v>250000</v>
      </c>
      <c r="F116" s="78">
        <f>H116-G116</f>
        <v>21.84</v>
      </c>
      <c r="G116" s="78">
        <v>0.91</v>
      </c>
      <c r="H116" s="78">
        <v>22.75</v>
      </c>
      <c r="I116" s="78">
        <f>SUM(H116:H119)</f>
        <v>36.550000000000004</v>
      </c>
      <c r="J116" s="23"/>
    </row>
    <row r="117" spans="1:10" ht="16" x14ac:dyDescent="0.2">
      <c r="A117" s="63"/>
      <c r="B117" s="75" t="s">
        <v>651</v>
      </c>
      <c r="C117" s="66" t="s">
        <v>650</v>
      </c>
      <c r="D117" s="66" t="s">
        <v>412</v>
      </c>
      <c r="E117" s="78">
        <v>10000</v>
      </c>
      <c r="F117" s="109">
        <v>3.42</v>
      </c>
      <c r="G117" s="144"/>
      <c r="H117" s="79">
        <f>F117</f>
        <v>3.42</v>
      </c>
      <c r="I117" s="79"/>
      <c r="J117" s="23"/>
    </row>
    <row r="118" spans="1:10" ht="16" x14ac:dyDescent="0.2">
      <c r="A118" s="63"/>
      <c r="B118" s="75" t="s">
        <v>651</v>
      </c>
      <c r="C118" s="66" t="s">
        <v>650</v>
      </c>
      <c r="D118" s="66" t="s">
        <v>413</v>
      </c>
      <c r="E118" s="78">
        <v>240000</v>
      </c>
      <c r="F118" s="109">
        <v>10.029999999999999</v>
      </c>
      <c r="G118" s="144"/>
      <c r="H118" s="79">
        <f>F118</f>
        <v>10.029999999999999</v>
      </c>
      <c r="I118" s="79"/>
      <c r="J118" s="23"/>
    </row>
    <row r="119" spans="1:10" ht="16" x14ac:dyDescent="0.2">
      <c r="A119" s="63"/>
      <c r="B119" s="75" t="s">
        <v>651</v>
      </c>
      <c r="C119" s="66" t="s">
        <v>650</v>
      </c>
      <c r="D119" s="66" t="s">
        <v>414</v>
      </c>
      <c r="E119" s="78">
        <v>10000</v>
      </c>
      <c r="F119" s="109">
        <v>0.35</v>
      </c>
      <c r="G119" s="144"/>
      <c r="H119" s="79">
        <f>F119</f>
        <v>0.35</v>
      </c>
      <c r="I119" s="79"/>
      <c r="J119" s="23"/>
    </row>
    <row r="120" spans="1:10" ht="16" x14ac:dyDescent="0.2">
      <c r="A120" s="63"/>
      <c r="B120" s="75"/>
      <c r="C120" s="66"/>
      <c r="D120" s="66"/>
      <c r="E120" s="79"/>
      <c r="F120" s="109"/>
      <c r="G120" s="144"/>
      <c r="H120" s="79"/>
      <c r="I120" s="79"/>
      <c r="J120" s="23"/>
    </row>
    <row r="121" spans="1:10" ht="16" x14ac:dyDescent="0.2">
      <c r="A121" s="63"/>
      <c r="B121" s="75" t="s">
        <v>560</v>
      </c>
      <c r="C121" s="85" t="s">
        <v>224</v>
      </c>
      <c r="D121" s="85" t="s">
        <v>411</v>
      </c>
      <c r="E121" s="86">
        <v>260000</v>
      </c>
      <c r="F121" s="86"/>
      <c r="G121" s="78"/>
      <c r="H121" s="86"/>
      <c r="I121" s="86"/>
      <c r="J121" s="23" t="s">
        <v>825</v>
      </c>
    </row>
    <row r="122" spans="1:10" ht="16" x14ac:dyDescent="0.2">
      <c r="A122" s="63"/>
      <c r="B122" s="75" t="s">
        <v>560</v>
      </c>
      <c r="C122" s="85" t="s">
        <v>224</v>
      </c>
      <c r="D122" s="85" t="s">
        <v>412</v>
      </c>
      <c r="E122" s="86">
        <v>10000</v>
      </c>
      <c r="F122" s="86"/>
      <c r="G122" s="86"/>
      <c r="H122" s="86"/>
      <c r="I122" s="86"/>
      <c r="J122" s="23"/>
    </row>
    <row r="123" spans="1:10" ht="16" x14ac:dyDescent="0.2">
      <c r="A123" s="63"/>
      <c r="B123" s="75" t="s">
        <v>560</v>
      </c>
      <c r="C123" s="85" t="s">
        <v>224</v>
      </c>
      <c r="D123" s="85" t="s">
        <v>413</v>
      </c>
      <c r="E123" s="86">
        <v>260000</v>
      </c>
      <c r="F123" s="86"/>
      <c r="G123" s="86"/>
      <c r="H123" s="86"/>
      <c r="I123" s="86"/>
      <c r="J123" s="23"/>
    </row>
    <row r="124" spans="1:10" ht="16" x14ac:dyDescent="0.2">
      <c r="A124" s="63"/>
      <c r="B124" s="75" t="s">
        <v>560</v>
      </c>
      <c r="C124" s="85" t="s">
        <v>224</v>
      </c>
      <c r="D124" s="85" t="s">
        <v>414</v>
      </c>
      <c r="E124" s="86">
        <v>10000</v>
      </c>
      <c r="F124" s="251"/>
      <c r="G124" s="242"/>
      <c r="H124" s="86"/>
      <c r="I124" s="86"/>
      <c r="J124" s="23"/>
    </row>
    <row r="125" spans="1:10" ht="16" x14ac:dyDescent="0.2">
      <c r="A125" s="63"/>
      <c r="B125" s="75"/>
      <c r="C125" s="85"/>
      <c r="D125" s="85"/>
      <c r="E125" s="86"/>
      <c r="F125" s="251"/>
      <c r="G125" s="242"/>
      <c r="H125" s="86"/>
      <c r="I125" s="86"/>
      <c r="J125" s="23"/>
    </row>
    <row r="126" spans="1:10" ht="16" x14ac:dyDescent="0.2">
      <c r="A126" s="63"/>
      <c r="B126" s="75" t="s">
        <v>561</v>
      </c>
      <c r="C126" s="66" t="s">
        <v>424</v>
      </c>
      <c r="D126" s="66" t="s">
        <v>411</v>
      </c>
      <c r="E126" s="79">
        <v>10000</v>
      </c>
      <c r="F126" s="109">
        <v>0</v>
      </c>
      <c r="G126" s="144">
        <f>H126-F126</f>
        <v>0.66</v>
      </c>
      <c r="H126" s="79">
        <v>0.66</v>
      </c>
      <c r="I126" s="79">
        <f>SUM(H126:H127)</f>
        <v>1.08</v>
      </c>
      <c r="J126" s="23"/>
    </row>
    <row r="127" spans="1:10" ht="16" x14ac:dyDescent="0.2">
      <c r="A127" s="63"/>
      <c r="B127" s="75" t="s">
        <v>561</v>
      </c>
      <c r="C127" s="66" t="s">
        <v>424</v>
      </c>
      <c r="D127" s="66" t="s">
        <v>413</v>
      </c>
      <c r="E127" s="78">
        <v>10000</v>
      </c>
      <c r="F127" s="78">
        <v>0.42</v>
      </c>
      <c r="G127" s="78"/>
      <c r="H127" s="78">
        <f>F127</f>
        <v>0.42</v>
      </c>
      <c r="I127" s="78"/>
      <c r="J127" s="23"/>
    </row>
    <row r="128" spans="1:10" ht="16" x14ac:dyDescent="0.2">
      <c r="A128" s="63"/>
      <c r="B128" s="75"/>
      <c r="C128" s="66"/>
      <c r="D128" s="66"/>
      <c r="E128" s="79"/>
      <c r="F128" s="109"/>
      <c r="G128" s="144"/>
      <c r="H128" s="79"/>
      <c r="I128" s="79"/>
      <c r="J128" s="23"/>
    </row>
    <row r="129" spans="1:10" ht="16" x14ac:dyDescent="0.2">
      <c r="A129" s="63"/>
      <c r="B129" s="75" t="s">
        <v>562</v>
      </c>
      <c r="C129" s="66" t="s">
        <v>233</v>
      </c>
      <c r="D129" s="66" t="s">
        <v>411</v>
      </c>
      <c r="E129" s="78">
        <v>10000</v>
      </c>
      <c r="F129" s="109">
        <v>0</v>
      </c>
      <c r="G129" s="144">
        <f>H129-F129</f>
        <v>5.0199999999999996</v>
      </c>
      <c r="H129" s="78">
        <v>5.0199999999999996</v>
      </c>
      <c r="I129" s="78">
        <f>SUM(H129:H132)</f>
        <v>12.969999999999999</v>
      </c>
      <c r="J129" s="211"/>
    </row>
    <row r="130" spans="1:10" ht="16" x14ac:dyDescent="0.2">
      <c r="A130" s="63"/>
      <c r="B130" s="75" t="s">
        <v>562</v>
      </c>
      <c r="C130" s="66" t="s">
        <v>233</v>
      </c>
      <c r="D130" s="66" t="s">
        <v>412</v>
      </c>
      <c r="E130" s="79">
        <v>10000</v>
      </c>
      <c r="F130" s="109">
        <v>3.42</v>
      </c>
      <c r="G130" s="144"/>
      <c r="H130" s="79">
        <f>F130</f>
        <v>3.42</v>
      </c>
      <c r="I130" s="79"/>
      <c r="J130" s="23"/>
    </row>
    <row r="131" spans="1:10" ht="16" x14ac:dyDescent="0.2">
      <c r="A131" s="63"/>
      <c r="B131" s="75" t="s">
        <v>562</v>
      </c>
      <c r="C131" s="66" t="s">
        <v>233</v>
      </c>
      <c r="D131" s="66" t="s">
        <v>413</v>
      </c>
      <c r="E131" s="79">
        <v>100000</v>
      </c>
      <c r="F131" s="109">
        <v>4.18</v>
      </c>
      <c r="G131" s="144"/>
      <c r="H131" s="79">
        <f>F131</f>
        <v>4.18</v>
      </c>
      <c r="I131" s="79"/>
      <c r="J131" s="23"/>
    </row>
    <row r="132" spans="1:10" ht="16" x14ac:dyDescent="0.2">
      <c r="A132" s="63"/>
      <c r="B132" s="75" t="s">
        <v>562</v>
      </c>
      <c r="C132" s="66" t="s">
        <v>233</v>
      </c>
      <c r="D132" s="66" t="s">
        <v>414</v>
      </c>
      <c r="E132" s="79">
        <v>10000</v>
      </c>
      <c r="F132" s="109">
        <v>0.35</v>
      </c>
      <c r="G132" s="144"/>
      <c r="H132" s="79">
        <f>F132</f>
        <v>0.35</v>
      </c>
      <c r="I132" s="79"/>
      <c r="J132" s="23"/>
    </row>
    <row r="133" spans="1:10" ht="16" x14ac:dyDescent="0.2">
      <c r="A133" s="63"/>
      <c r="B133" s="75"/>
      <c r="C133" s="66"/>
      <c r="D133" s="66"/>
      <c r="E133" s="79"/>
      <c r="F133" s="109"/>
      <c r="G133" s="144"/>
      <c r="H133" s="79"/>
      <c r="I133" s="79"/>
      <c r="J133" s="23"/>
    </row>
    <row r="134" spans="1:10" ht="16" x14ac:dyDescent="0.2">
      <c r="A134" s="63"/>
      <c r="B134" s="75" t="s">
        <v>563</v>
      </c>
      <c r="C134" s="66" t="s">
        <v>234</v>
      </c>
      <c r="D134" s="66" t="s">
        <v>411</v>
      </c>
      <c r="E134" s="78">
        <v>10000</v>
      </c>
      <c r="F134" s="78">
        <v>0</v>
      </c>
      <c r="G134" s="78">
        <f>H134-F134</f>
        <v>14.08</v>
      </c>
      <c r="H134" s="78">
        <v>14.08</v>
      </c>
      <c r="I134" s="78">
        <f>H134</f>
        <v>14.08</v>
      </c>
      <c r="J134" s="23"/>
    </row>
    <row r="135" spans="1:10" ht="16" x14ac:dyDescent="0.2">
      <c r="A135" s="63"/>
      <c r="B135" s="258"/>
      <c r="C135" s="44"/>
      <c r="D135" s="44"/>
      <c r="E135" s="165"/>
      <c r="F135" s="252"/>
      <c r="G135" s="144"/>
      <c r="H135" s="79"/>
      <c r="I135" s="79"/>
      <c r="J135" s="23"/>
    </row>
    <row r="136" spans="1:10" ht="16" x14ac:dyDescent="0.2">
      <c r="A136" s="63"/>
      <c r="B136" s="75" t="s">
        <v>564</v>
      </c>
      <c r="C136" s="168" t="s">
        <v>330</v>
      </c>
      <c r="D136" s="168" t="s">
        <v>411</v>
      </c>
      <c r="E136" s="169">
        <v>200000</v>
      </c>
      <c r="F136" s="254">
        <v>23.94</v>
      </c>
      <c r="G136" s="342">
        <v>1.26</v>
      </c>
      <c r="H136" s="343">
        <f>SUM(F136:G136)</f>
        <v>25.200000000000003</v>
      </c>
      <c r="I136" s="78">
        <f>SUM(H136:H141)</f>
        <v>32.660000000000004</v>
      </c>
      <c r="J136" s="23"/>
    </row>
    <row r="137" spans="1:10" ht="16" x14ac:dyDescent="0.2">
      <c r="A137" s="63"/>
      <c r="B137" s="75" t="s">
        <v>564</v>
      </c>
      <c r="C137" s="168" t="s">
        <v>330</v>
      </c>
      <c r="D137" s="168" t="s">
        <v>417</v>
      </c>
      <c r="E137" s="169">
        <v>10000</v>
      </c>
      <c r="F137" s="254">
        <v>2.83</v>
      </c>
      <c r="G137" s="144"/>
      <c r="H137" s="343">
        <f>F137</f>
        <v>2.83</v>
      </c>
      <c r="I137" s="78"/>
      <c r="J137" s="23"/>
    </row>
    <row r="138" spans="1:10" ht="16" x14ac:dyDescent="0.2">
      <c r="A138" s="63"/>
      <c r="B138" s="75" t="s">
        <v>564</v>
      </c>
      <c r="C138" s="168" t="s">
        <v>330</v>
      </c>
      <c r="D138" s="168" t="s">
        <v>412</v>
      </c>
      <c r="E138" s="169">
        <v>10000</v>
      </c>
      <c r="F138" s="109">
        <v>3.42</v>
      </c>
      <c r="G138" s="144"/>
      <c r="H138" s="78">
        <f>F138</f>
        <v>3.42</v>
      </c>
      <c r="I138" s="78"/>
      <c r="J138" s="23"/>
    </row>
    <row r="139" spans="1:10" ht="16" x14ac:dyDescent="0.2">
      <c r="A139" s="63"/>
      <c r="B139" s="75" t="s">
        <v>564</v>
      </c>
      <c r="C139" s="168" t="s">
        <v>330</v>
      </c>
      <c r="D139" s="168" t="s">
        <v>413</v>
      </c>
      <c r="E139" s="169">
        <v>10000</v>
      </c>
      <c r="F139" s="109">
        <v>0.42</v>
      </c>
      <c r="G139" s="144"/>
      <c r="H139" s="78">
        <f>F139</f>
        <v>0.42</v>
      </c>
      <c r="I139" s="78"/>
    </row>
    <row r="140" spans="1:10" ht="16" x14ac:dyDescent="0.2">
      <c r="A140" s="63"/>
      <c r="B140" s="75" t="s">
        <v>564</v>
      </c>
      <c r="C140" s="168" t="s">
        <v>330</v>
      </c>
      <c r="D140" s="168" t="s">
        <v>418</v>
      </c>
      <c r="E140" s="169">
        <v>10000</v>
      </c>
      <c r="F140" s="253">
        <v>0.44</v>
      </c>
      <c r="G140" s="144"/>
      <c r="H140" s="78">
        <f>F140</f>
        <v>0.44</v>
      </c>
      <c r="I140" s="78"/>
      <c r="J140" s="23"/>
    </row>
    <row r="141" spans="1:10" ht="16" x14ac:dyDescent="0.2">
      <c r="A141" s="63"/>
      <c r="B141" s="75" t="s">
        <v>564</v>
      </c>
      <c r="C141" s="168" t="s">
        <v>330</v>
      </c>
      <c r="D141" s="168" t="s">
        <v>414</v>
      </c>
      <c r="E141" s="169">
        <v>10000</v>
      </c>
      <c r="F141" s="253">
        <v>0.35</v>
      </c>
      <c r="G141" s="144"/>
      <c r="H141" s="78">
        <f>F141</f>
        <v>0.35</v>
      </c>
      <c r="I141" s="78"/>
      <c r="J141" s="23"/>
    </row>
    <row r="142" spans="1:10" ht="16" x14ac:dyDescent="0.2">
      <c r="A142" s="63"/>
      <c r="B142" s="172"/>
      <c r="C142" s="168"/>
      <c r="D142" s="212"/>
      <c r="E142" s="169"/>
      <c r="F142" s="109"/>
      <c r="G142" s="144"/>
      <c r="H142" s="78"/>
      <c r="I142" s="78"/>
      <c r="J142" s="23"/>
    </row>
    <row r="143" spans="1:10" ht="16" x14ac:dyDescent="0.2">
      <c r="A143" s="63"/>
      <c r="B143" s="172" t="s">
        <v>565</v>
      </c>
      <c r="C143" s="168" t="s">
        <v>490</v>
      </c>
      <c r="D143" s="212" t="s">
        <v>411</v>
      </c>
      <c r="E143" s="169">
        <v>10000</v>
      </c>
      <c r="F143" s="109" t="s">
        <v>492</v>
      </c>
      <c r="G143" s="144">
        <v>3.08</v>
      </c>
      <c r="H143" s="78">
        <f>G143</f>
        <v>3.08</v>
      </c>
      <c r="I143" s="78">
        <f>H143</f>
        <v>3.08</v>
      </c>
      <c r="J143" s="23"/>
    </row>
    <row r="144" spans="1:10" ht="16" x14ac:dyDescent="0.2">
      <c r="A144" s="63"/>
      <c r="B144" s="172"/>
      <c r="C144" s="168"/>
      <c r="D144" s="212"/>
      <c r="E144" s="169"/>
      <c r="F144" s="109"/>
      <c r="G144" s="144"/>
      <c r="H144" s="78"/>
      <c r="I144" s="78"/>
      <c r="J144" s="23"/>
    </row>
    <row r="145" spans="1:10" s="233" customFormat="1" ht="16" x14ac:dyDescent="0.2">
      <c r="A145" s="106"/>
      <c r="B145" s="321" t="s">
        <v>653</v>
      </c>
      <c r="C145" s="307" t="s">
        <v>652</v>
      </c>
      <c r="D145" s="322" t="s">
        <v>411</v>
      </c>
      <c r="E145" s="308">
        <v>10000</v>
      </c>
      <c r="F145" s="109">
        <f>H145-G145</f>
        <v>0</v>
      </c>
      <c r="G145" s="109">
        <v>1.26</v>
      </c>
      <c r="H145" s="109">
        <v>1.26</v>
      </c>
      <c r="I145" s="109">
        <f>H145</f>
        <v>1.26</v>
      </c>
      <c r="J145" s="232" t="s">
        <v>826</v>
      </c>
    </row>
    <row r="146" spans="1:10" ht="16" x14ac:dyDescent="0.2">
      <c r="A146" s="63"/>
      <c r="B146" s="172"/>
      <c r="C146" s="168"/>
      <c r="D146" s="212"/>
      <c r="E146" s="169"/>
      <c r="F146" s="109"/>
      <c r="G146" s="144"/>
      <c r="H146" s="78"/>
      <c r="I146" s="78"/>
      <c r="J146" s="23"/>
    </row>
    <row r="147" spans="1:10" ht="16" x14ac:dyDescent="0.2">
      <c r="A147" s="63"/>
      <c r="B147" s="172" t="s">
        <v>769</v>
      </c>
      <c r="C147" s="168" t="s">
        <v>767</v>
      </c>
      <c r="D147" s="212" t="s">
        <v>411</v>
      </c>
      <c r="E147" s="169">
        <v>10000</v>
      </c>
      <c r="F147" s="78">
        <v>0</v>
      </c>
      <c r="G147" s="343">
        <v>0.66</v>
      </c>
      <c r="H147" s="78">
        <f>F147+G147</f>
        <v>0.66</v>
      </c>
      <c r="I147" s="78">
        <f>SUM(H147:H148)</f>
        <v>1.08</v>
      </c>
      <c r="J147" s="23"/>
    </row>
    <row r="148" spans="1:10" ht="16" x14ac:dyDescent="0.2">
      <c r="A148" s="63"/>
      <c r="B148" s="172" t="s">
        <v>769</v>
      </c>
      <c r="C148" s="168" t="s">
        <v>767</v>
      </c>
      <c r="D148" s="212" t="s">
        <v>413</v>
      </c>
      <c r="E148" s="169">
        <v>10000</v>
      </c>
      <c r="F148" s="78"/>
      <c r="G148" s="78">
        <v>0.42</v>
      </c>
      <c r="H148" s="78">
        <f>0.42</f>
        <v>0.42</v>
      </c>
      <c r="I148" s="78"/>
      <c r="J148" s="23"/>
    </row>
    <row r="149" spans="1:10" ht="16" x14ac:dyDescent="0.2">
      <c r="A149" s="63"/>
      <c r="B149" s="172"/>
      <c r="C149" s="168"/>
      <c r="D149" s="212"/>
      <c r="E149" s="169"/>
      <c r="F149" s="109"/>
      <c r="G149" s="144"/>
      <c r="H149" s="78"/>
      <c r="I149" s="78"/>
      <c r="J149" s="23"/>
    </row>
    <row r="150" spans="1:10" ht="16" x14ac:dyDescent="0.2">
      <c r="A150" s="63"/>
      <c r="B150" s="75" t="s">
        <v>566</v>
      </c>
      <c r="C150" s="66" t="s">
        <v>25</v>
      </c>
      <c r="D150" s="66" t="s">
        <v>411</v>
      </c>
      <c r="E150" s="79">
        <v>10000</v>
      </c>
      <c r="F150" s="109">
        <v>0</v>
      </c>
      <c r="G150" s="144">
        <f>H150-F150</f>
        <v>3.08</v>
      </c>
      <c r="H150" s="79">
        <v>3.08</v>
      </c>
      <c r="I150" s="79">
        <f>H150</f>
        <v>3.08</v>
      </c>
      <c r="J150" s="23"/>
    </row>
    <row r="151" spans="1:10" ht="16" x14ac:dyDescent="0.2">
      <c r="A151" s="63"/>
      <c r="B151" s="75"/>
      <c r="C151" s="66"/>
      <c r="D151" s="66"/>
      <c r="E151" s="79"/>
      <c r="F151" s="109"/>
      <c r="G151" s="144"/>
      <c r="H151" s="79"/>
      <c r="I151" s="79"/>
      <c r="J151" s="23"/>
    </row>
    <row r="152" spans="1:10" ht="16" x14ac:dyDescent="0.2">
      <c r="A152" s="63"/>
      <c r="B152" s="75" t="s">
        <v>567</v>
      </c>
      <c r="C152" s="66" t="s">
        <v>88</v>
      </c>
      <c r="D152" s="66" t="s">
        <v>411</v>
      </c>
      <c r="E152" s="78">
        <v>250000</v>
      </c>
      <c r="F152" s="109">
        <f>H152-G152</f>
        <v>48.24</v>
      </c>
      <c r="G152" s="144">
        <v>2.0099999999999998</v>
      </c>
      <c r="H152" s="78">
        <v>50.25</v>
      </c>
      <c r="I152" s="78">
        <f>SUM(H152:H157)</f>
        <v>132.88</v>
      </c>
      <c r="J152" s="23"/>
    </row>
    <row r="153" spans="1:10" ht="16" x14ac:dyDescent="0.2">
      <c r="A153" s="63"/>
      <c r="B153" s="75" t="s">
        <v>567</v>
      </c>
      <c r="C153" s="66" t="s">
        <v>88</v>
      </c>
      <c r="D153" s="66" t="s">
        <v>417</v>
      </c>
      <c r="E153" s="78">
        <v>50000</v>
      </c>
      <c r="F153" s="109">
        <v>57.85</v>
      </c>
      <c r="G153" s="144"/>
      <c r="H153" s="78">
        <f>F153</f>
        <v>57.85</v>
      </c>
      <c r="I153" s="78"/>
      <c r="J153" s="211"/>
    </row>
    <row r="154" spans="1:10" ht="16" x14ac:dyDescent="0.2">
      <c r="A154" s="63"/>
      <c r="B154" s="75" t="s">
        <v>567</v>
      </c>
      <c r="C154" s="66" t="s">
        <v>88</v>
      </c>
      <c r="D154" s="66" t="s">
        <v>412</v>
      </c>
      <c r="E154" s="78">
        <v>10000</v>
      </c>
      <c r="F154" s="109">
        <v>3.42</v>
      </c>
      <c r="G154" s="144"/>
      <c r="H154" s="78">
        <f>F154</f>
        <v>3.42</v>
      </c>
      <c r="I154" s="78"/>
      <c r="J154" s="23"/>
    </row>
    <row r="155" spans="1:10" ht="16" x14ac:dyDescent="0.2">
      <c r="A155" s="63"/>
      <c r="B155" s="75" t="s">
        <v>567</v>
      </c>
      <c r="C155" s="66" t="s">
        <v>88</v>
      </c>
      <c r="D155" s="66" t="s">
        <v>413</v>
      </c>
      <c r="E155" s="78">
        <v>250000</v>
      </c>
      <c r="F155" s="109">
        <v>10.45</v>
      </c>
      <c r="G155" s="144"/>
      <c r="H155" s="78">
        <f>F155</f>
        <v>10.45</v>
      </c>
      <c r="I155" s="78"/>
      <c r="J155" s="23"/>
    </row>
    <row r="156" spans="1:10" ht="16" x14ac:dyDescent="0.2">
      <c r="A156" s="63"/>
      <c r="B156" s="75" t="s">
        <v>567</v>
      </c>
      <c r="C156" s="66" t="s">
        <v>88</v>
      </c>
      <c r="D156" s="66" t="s">
        <v>418</v>
      </c>
      <c r="E156" s="78">
        <v>240000</v>
      </c>
      <c r="F156" s="109">
        <v>10.56</v>
      </c>
      <c r="G156" s="144"/>
      <c r="H156" s="79">
        <f>F156</f>
        <v>10.56</v>
      </c>
      <c r="I156" s="79"/>
      <c r="J156" s="23"/>
    </row>
    <row r="157" spans="1:10" ht="16" x14ac:dyDescent="0.2">
      <c r="A157" s="63"/>
      <c r="B157" s="75" t="s">
        <v>567</v>
      </c>
      <c r="C157" s="66" t="s">
        <v>88</v>
      </c>
      <c r="D157" s="66" t="s">
        <v>414</v>
      </c>
      <c r="E157" s="79">
        <v>10000</v>
      </c>
      <c r="F157" s="109">
        <v>0.35</v>
      </c>
      <c r="G157" s="144"/>
      <c r="H157" s="79">
        <f>F157</f>
        <v>0.35</v>
      </c>
      <c r="I157" s="79"/>
      <c r="J157" s="23"/>
    </row>
    <row r="158" spans="1:10" ht="16" x14ac:dyDescent="0.2">
      <c r="A158" s="63"/>
      <c r="B158" s="75"/>
      <c r="C158" s="66"/>
      <c r="D158" s="66"/>
      <c r="E158" s="79"/>
      <c r="F158" s="109"/>
      <c r="G158" s="144"/>
      <c r="H158" s="79"/>
      <c r="I158" s="79"/>
      <c r="J158" s="23"/>
    </row>
    <row r="159" spans="1:10" ht="16" x14ac:dyDescent="0.2">
      <c r="A159" s="63"/>
      <c r="B159" s="75" t="s">
        <v>568</v>
      </c>
      <c r="C159" s="66" t="s">
        <v>173</v>
      </c>
      <c r="D159" s="66" t="s">
        <v>411</v>
      </c>
      <c r="E159" s="79">
        <v>10000</v>
      </c>
      <c r="F159" s="109">
        <v>0</v>
      </c>
      <c r="G159" s="144">
        <v>8.02</v>
      </c>
      <c r="H159" s="79">
        <v>8.02</v>
      </c>
      <c r="I159" s="79">
        <f>SUM(H159:H161)</f>
        <v>20.010000000000002</v>
      </c>
      <c r="J159" s="23"/>
    </row>
    <row r="160" spans="1:10" ht="16" x14ac:dyDescent="0.2">
      <c r="A160" s="63"/>
      <c r="B160" s="75" t="s">
        <v>568</v>
      </c>
      <c r="C160" s="66" t="s">
        <v>173</v>
      </c>
      <c r="D160" s="66" t="s">
        <v>417</v>
      </c>
      <c r="E160" s="79">
        <v>10000</v>
      </c>
      <c r="F160" s="109">
        <v>11.57</v>
      </c>
      <c r="G160" s="144"/>
      <c r="H160" s="79">
        <f>F160</f>
        <v>11.57</v>
      </c>
      <c r="I160" s="79"/>
      <c r="J160" s="23"/>
    </row>
    <row r="161" spans="1:10" ht="16" x14ac:dyDescent="0.2">
      <c r="A161" s="63"/>
      <c r="B161" s="75" t="s">
        <v>568</v>
      </c>
      <c r="C161" s="66" t="s">
        <v>173</v>
      </c>
      <c r="D161" s="66" t="s">
        <v>413</v>
      </c>
      <c r="E161" s="78">
        <v>10000</v>
      </c>
      <c r="F161" s="109">
        <v>0.42</v>
      </c>
      <c r="G161" s="144"/>
      <c r="H161" s="78">
        <f>F161</f>
        <v>0.42</v>
      </c>
      <c r="I161" s="78"/>
      <c r="J161" s="23"/>
    </row>
    <row r="162" spans="1:10" ht="16" x14ac:dyDescent="0.2">
      <c r="A162" s="63"/>
      <c r="B162" s="75"/>
      <c r="C162" s="66"/>
      <c r="D162" s="66"/>
      <c r="E162" s="78"/>
      <c r="F162" s="109"/>
      <c r="G162" s="144"/>
      <c r="H162" s="78"/>
      <c r="I162" s="78"/>
      <c r="J162" s="23"/>
    </row>
    <row r="163" spans="1:10" ht="16" x14ac:dyDescent="0.2">
      <c r="A163" s="63"/>
      <c r="B163" s="75" t="s">
        <v>569</v>
      </c>
      <c r="C163" s="66" t="s">
        <v>189</v>
      </c>
      <c r="D163" s="66" t="s">
        <v>411</v>
      </c>
      <c r="E163" s="78">
        <v>100000</v>
      </c>
      <c r="F163" s="109">
        <f>H163-G163</f>
        <v>72.180000000000007</v>
      </c>
      <c r="G163" s="144">
        <v>8.02</v>
      </c>
      <c r="H163" s="78">
        <v>80.2</v>
      </c>
      <c r="I163" s="78">
        <f>SUM(H163:H164)</f>
        <v>84.38</v>
      </c>
      <c r="J163" s="211"/>
    </row>
    <row r="164" spans="1:10" ht="16" x14ac:dyDescent="0.2">
      <c r="A164" s="63"/>
      <c r="B164" s="75" t="s">
        <v>569</v>
      </c>
      <c r="C164" s="66" t="s">
        <v>189</v>
      </c>
      <c r="D164" s="66" t="s">
        <v>413</v>
      </c>
      <c r="E164" s="79">
        <v>100000</v>
      </c>
      <c r="F164" s="109">
        <v>4.18</v>
      </c>
      <c r="G164" s="144"/>
      <c r="H164" s="79">
        <f>F164</f>
        <v>4.18</v>
      </c>
      <c r="I164" s="79"/>
      <c r="J164" s="23"/>
    </row>
    <row r="165" spans="1:10" ht="16" x14ac:dyDescent="0.2">
      <c r="A165" s="63"/>
      <c r="B165" s="75"/>
      <c r="C165" s="66"/>
      <c r="D165" s="66"/>
      <c r="E165" s="79"/>
      <c r="F165" s="109"/>
      <c r="G165" s="144"/>
      <c r="H165" s="79"/>
      <c r="I165" s="79"/>
      <c r="J165" s="23"/>
    </row>
    <row r="166" spans="1:10" ht="16" x14ac:dyDescent="0.2">
      <c r="A166" s="63"/>
      <c r="B166" s="75" t="s">
        <v>570</v>
      </c>
      <c r="C166" s="66" t="s">
        <v>143</v>
      </c>
      <c r="D166" s="66" t="s">
        <v>411</v>
      </c>
      <c r="E166" s="78">
        <v>10000</v>
      </c>
      <c r="F166" s="109">
        <v>0</v>
      </c>
      <c r="G166" s="144">
        <v>0.66</v>
      </c>
      <c r="H166" s="78">
        <v>0.66</v>
      </c>
      <c r="I166" s="78">
        <f>SUM(H166:H167)</f>
        <v>4.84</v>
      </c>
      <c r="J166" s="211"/>
    </row>
    <row r="167" spans="1:10" ht="16" x14ac:dyDescent="0.2">
      <c r="A167" s="63"/>
      <c r="B167" s="75" t="s">
        <v>570</v>
      </c>
      <c r="C167" s="66" t="s">
        <v>143</v>
      </c>
      <c r="D167" s="66" t="s">
        <v>413</v>
      </c>
      <c r="E167" s="79">
        <v>100000</v>
      </c>
      <c r="F167" s="109">
        <v>4.18</v>
      </c>
      <c r="G167" s="144"/>
      <c r="H167" s="79">
        <f>F167</f>
        <v>4.18</v>
      </c>
      <c r="I167" s="79"/>
      <c r="J167" s="23"/>
    </row>
    <row r="168" spans="1:10" ht="16" x14ac:dyDescent="0.2">
      <c r="A168" s="63"/>
      <c r="B168" s="75"/>
      <c r="C168" s="66"/>
      <c r="D168" s="66"/>
      <c r="E168" s="79"/>
      <c r="F168" s="109"/>
      <c r="G168" s="144"/>
      <c r="H168" s="79"/>
      <c r="I168" s="79"/>
      <c r="J168" s="23"/>
    </row>
    <row r="169" spans="1:10" ht="16" x14ac:dyDescent="0.2">
      <c r="A169" s="63"/>
      <c r="B169" s="75" t="s">
        <v>571</v>
      </c>
      <c r="C169" s="66" t="s">
        <v>235</v>
      </c>
      <c r="D169" s="66" t="s">
        <v>411</v>
      </c>
      <c r="E169" s="79">
        <v>10000</v>
      </c>
      <c r="F169" s="109">
        <v>0</v>
      </c>
      <c r="G169" s="144">
        <f>H169-F169</f>
        <v>2.0099999999999998</v>
      </c>
      <c r="H169" s="79">
        <v>2.0099999999999998</v>
      </c>
      <c r="I169" s="79">
        <f>SUM(H169:H170)</f>
        <v>6.42</v>
      </c>
      <c r="J169" s="23"/>
    </row>
    <row r="170" spans="1:10" ht="16" x14ac:dyDescent="0.2">
      <c r="A170" s="63"/>
      <c r="B170" s="75" t="s">
        <v>571</v>
      </c>
      <c r="C170" s="66" t="s">
        <v>235</v>
      </c>
      <c r="D170" s="66" t="s">
        <v>417</v>
      </c>
      <c r="E170" s="79">
        <v>10000</v>
      </c>
      <c r="F170" s="109">
        <v>4.41</v>
      </c>
      <c r="G170" s="144"/>
      <c r="H170" s="79">
        <f>F170</f>
        <v>4.41</v>
      </c>
      <c r="I170" s="79"/>
      <c r="J170" s="23"/>
    </row>
    <row r="171" spans="1:10" ht="16" x14ac:dyDescent="0.2">
      <c r="A171" s="63"/>
      <c r="B171" s="75"/>
      <c r="C171" s="66"/>
      <c r="D171" s="66"/>
      <c r="E171" s="79"/>
      <c r="F171" s="109"/>
      <c r="G171" s="144"/>
      <c r="H171" s="79"/>
      <c r="I171" s="79"/>
      <c r="J171" s="23"/>
    </row>
    <row r="172" spans="1:10" ht="16" x14ac:dyDescent="0.2">
      <c r="A172" s="63"/>
      <c r="B172" s="75" t="s">
        <v>655</v>
      </c>
      <c r="C172" s="66" t="s">
        <v>654</v>
      </c>
      <c r="D172" s="66" t="s">
        <v>411</v>
      </c>
      <c r="E172" s="79">
        <v>200000</v>
      </c>
      <c r="F172" s="109">
        <f>H172-G172</f>
        <v>12.54</v>
      </c>
      <c r="G172" s="144">
        <v>0.66</v>
      </c>
      <c r="H172" s="79">
        <v>13.2</v>
      </c>
      <c r="I172" s="79">
        <f>SUM(H172:H177)</f>
        <v>42.33</v>
      </c>
      <c r="J172" s="23"/>
    </row>
    <row r="173" spans="1:10" ht="16" x14ac:dyDescent="0.2">
      <c r="A173" s="63"/>
      <c r="B173" s="75" t="s">
        <v>655</v>
      </c>
      <c r="C173" s="66" t="s">
        <v>654</v>
      </c>
      <c r="D173" s="66" t="s">
        <v>417</v>
      </c>
      <c r="E173" s="79">
        <v>100000</v>
      </c>
      <c r="F173" s="109">
        <v>12.6</v>
      </c>
      <c r="G173" s="144"/>
      <c r="H173" s="79">
        <f>F173</f>
        <v>12.6</v>
      </c>
      <c r="I173" s="79"/>
      <c r="J173" s="23"/>
    </row>
    <row r="174" spans="1:10" ht="16" x14ac:dyDescent="0.2">
      <c r="A174" s="63"/>
      <c r="B174" s="75" t="s">
        <v>655</v>
      </c>
      <c r="C174" s="66" t="s">
        <v>654</v>
      </c>
      <c r="D174" s="66" t="s">
        <v>412</v>
      </c>
      <c r="E174" s="79">
        <v>10000</v>
      </c>
      <c r="F174" s="109">
        <v>3.42</v>
      </c>
      <c r="G174" s="144"/>
      <c r="H174" s="79">
        <f>F174</f>
        <v>3.42</v>
      </c>
      <c r="I174" s="79"/>
      <c r="J174" s="23"/>
    </row>
    <row r="175" spans="1:10" ht="16" x14ac:dyDescent="0.2">
      <c r="A175" s="63"/>
      <c r="B175" s="75" t="s">
        <v>655</v>
      </c>
      <c r="C175" s="66" t="s">
        <v>654</v>
      </c>
      <c r="D175" s="66" t="s">
        <v>413</v>
      </c>
      <c r="E175" s="78">
        <v>200000</v>
      </c>
      <c r="F175" s="78">
        <v>8.36</v>
      </c>
      <c r="G175" s="78"/>
      <c r="H175" s="78">
        <f>F175</f>
        <v>8.36</v>
      </c>
      <c r="I175" s="78"/>
      <c r="J175" s="23"/>
    </row>
    <row r="176" spans="1:10" ht="16" x14ac:dyDescent="0.2">
      <c r="A176" s="63"/>
      <c r="B176" s="75" t="s">
        <v>655</v>
      </c>
      <c r="C176" s="66" t="s">
        <v>654</v>
      </c>
      <c r="D176" s="66" t="s">
        <v>418</v>
      </c>
      <c r="E176" s="79">
        <v>100000</v>
      </c>
      <c r="F176" s="109">
        <v>4.4000000000000004</v>
      </c>
      <c r="G176" s="144"/>
      <c r="H176" s="79">
        <f>F176</f>
        <v>4.4000000000000004</v>
      </c>
      <c r="I176" s="79"/>
      <c r="J176" s="23"/>
    </row>
    <row r="177" spans="1:15" ht="16" x14ac:dyDescent="0.2">
      <c r="A177" s="63"/>
      <c r="B177" s="75" t="s">
        <v>655</v>
      </c>
      <c r="C177" s="66" t="s">
        <v>654</v>
      </c>
      <c r="D177" s="66" t="s">
        <v>414</v>
      </c>
      <c r="E177" s="79">
        <v>10000</v>
      </c>
      <c r="F177" s="109">
        <v>0.35</v>
      </c>
      <c r="G177" s="144"/>
      <c r="H177" s="79">
        <f>F177</f>
        <v>0.35</v>
      </c>
      <c r="I177" s="79"/>
      <c r="J177" s="23"/>
    </row>
    <row r="178" spans="1:15" ht="16" x14ac:dyDescent="0.2">
      <c r="A178" s="63"/>
      <c r="B178" s="75"/>
      <c r="C178" s="66"/>
      <c r="D178" s="66"/>
      <c r="E178" s="79"/>
      <c r="F178" s="109"/>
      <c r="G178" s="144"/>
      <c r="H178" s="79"/>
      <c r="I178" s="79"/>
      <c r="J178" s="23"/>
    </row>
    <row r="179" spans="1:15" ht="16" x14ac:dyDescent="0.2">
      <c r="A179" s="63"/>
      <c r="B179" s="75" t="s">
        <v>572</v>
      </c>
      <c r="C179" s="66" t="s">
        <v>29</v>
      </c>
      <c r="D179" s="66" t="s">
        <v>411</v>
      </c>
      <c r="E179" s="78">
        <v>10000</v>
      </c>
      <c r="F179" s="109">
        <v>0</v>
      </c>
      <c r="G179" s="144">
        <f>H179-F179</f>
        <v>3.08</v>
      </c>
      <c r="H179" s="78">
        <v>3.08</v>
      </c>
      <c r="I179" s="78">
        <f>SUM(H179:H179)</f>
        <v>3.08</v>
      </c>
      <c r="J179" s="211"/>
    </row>
    <row r="180" spans="1:15" ht="16" x14ac:dyDescent="0.2">
      <c r="A180" s="63"/>
      <c r="B180" s="75"/>
      <c r="C180" s="66"/>
      <c r="D180" s="66"/>
      <c r="E180" s="79"/>
      <c r="F180" s="109"/>
      <c r="G180" s="144"/>
      <c r="H180" s="79"/>
      <c r="I180" s="79"/>
      <c r="J180" s="23"/>
    </row>
    <row r="181" spans="1:15" ht="16" x14ac:dyDescent="0.2">
      <c r="A181" s="63"/>
      <c r="B181" s="75" t="s">
        <v>573</v>
      </c>
      <c r="C181" s="66" t="s">
        <v>201</v>
      </c>
      <c r="D181" s="66" t="s">
        <v>411</v>
      </c>
      <c r="E181" s="79">
        <v>10000</v>
      </c>
      <c r="F181" s="109">
        <v>0</v>
      </c>
      <c r="G181" s="144">
        <f>H181-F181</f>
        <v>1.26</v>
      </c>
      <c r="H181" s="79">
        <v>1.26</v>
      </c>
      <c r="I181" s="79">
        <f>SUM(H181:H186)</f>
        <v>25.18</v>
      </c>
      <c r="J181" s="23"/>
    </row>
    <row r="182" spans="1:15" ht="16" x14ac:dyDescent="0.2">
      <c r="A182" s="63"/>
      <c r="B182" s="75" t="s">
        <v>573</v>
      </c>
      <c r="C182" s="66" t="s">
        <v>201</v>
      </c>
      <c r="D182" s="173" t="s">
        <v>417</v>
      </c>
      <c r="E182" s="79">
        <v>10000</v>
      </c>
      <c r="F182" s="109">
        <v>11.57</v>
      </c>
      <c r="G182" s="144"/>
      <c r="H182" s="79">
        <f>F182</f>
        <v>11.57</v>
      </c>
      <c r="I182" s="79"/>
      <c r="J182" s="23"/>
    </row>
    <row r="183" spans="1:15" ht="16" x14ac:dyDescent="0.2">
      <c r="A183" s="63"/>
      <c r="B183" s="75" t="s">
        <v>573</v>
      </c>
      <c r="C183" s="66" t="s">
        <v>201</v>
      </c>
      <c r="D183" s="173" t="s">
        <v>412</v>
      </c>
      <c r="E183" s="79">
        <v>10000</v>
      </c>
      <c r="F183" s="109">
        <v>3.42</v>
      </c>
      <c r="G183" s="144"/>
      <c r="H183" s="79">
        <f>F183</f>
        <v>3.42</v>
      </c>
      <c r="I183" s="79"/>
      <c r="J183" s="23"/>
    </row>
    <row r="184" spans="1:15" ht="16" x14ac:dyDescent="0.2">
      <c r="A184" s="63"/>
      <c r="B184" s="75" t="s">
        <v>573</v>
      </c>
      <c r="C184" s="66" t="s">
        <v>201</v>
      </c>
      <c r="D184" s="173" t="s">
        <v>413</v>
      </c>
      <c r="E184" s="79">
        <v>100000</v>
      </c>
      <c r="F184" s="109">
        <v>4.18</v>
      </c>
      <c r="G184" s="144"/>
      <c r="H184" s="79">
        <f>F184</f>
        <v>4.18</v>
      </c>
      <c r="I184" s="79"/>
      <c r="J184" s="23"/>
    </row>
    <row r="185" spans="1:15" ht="16" x14ac:dyDescent="0.2">
      <c r="A185" s="63"/>
      <c r="B185" s="75" t="s">
        <v>573</v>
      </c>
      <c r="C185" s="66" t="s">
        <v>201</v>
      </c>
      <c r="D185" s="173" t="s">
        <v>418</v>
      </c>
      <c r="E185" s="78">
        <v>100000</v>
      </c>
      <c r="F185" s="109">
        <v>4.4000000000000004</v>
      </c>
      <c r="G185" s="144"/>
      <c r="H185" s="79">
        <f>F185</f>
        <v>4.4000000000000004</v>
      </c>
      <c r="I185" s="79"/>
      <c r="J185" s="23"/>
    </row>
    <row r="186" spans="1:15" ht="16" x14ac:dyDescent="0.2">
      <c r="A186" s="63"/>
      <c r="B186" s="75" t="s">
        <v>573</v>
      </c>
      <c r="C186" s="66" t="s">
        <v>201</v>
      </c>
      <c r="D186" s="173" t="s">
        <v>414</v>
      </c>
      <c r="E186" s="79">
        <v>10000</v>
      </c>
      <c r="F186" s="109">
        <v>0.35</v>
      </c>
      <c r="G186" s="144"/>
      <c r="H186" s="79">
        <f>F186</f>
        <v>0.35</v>
      </c>
      <c r="I186" s="79"/>
      <c r="J186" s="23"/>
    </row>
    <row r="187" spans="1:15" ht="16" x14ac:dyDescent="0.2">
      <c r="A187" s="63"/>
      <c r="B187" s="75"/>
      <c r="C187" s="66"/>
      <c r="D187" s="66"/>
      <c r="E187" s="79"/>
      <c r="F187" s="109"/>
      <c r="G187" s="144"/>
      <c r="H187" s="79"/>
      <c r="I187" s="79"/>
      <c r="J187" s="23"/>
    </row>
    <row r="188" spans="1:15" ht="16" x14ac:dyDescent="0.2">
      <c r="A188" s="63"/>
      <c r="B188" s="75" t="s">
        <v>574</v>
      </c>
      <c r="C188" s="85" t="s">
        <v>226</v>
      </c>
      <c r="D188" s="85" t="s">
        <v>411</v>
      </c>
      <c r="E188" s="86">
        <v>10000</v>
      </c>
      <c r="F188" s="251">
        <v>0</v>
      </c>
      <c r="G188" s="342">
        <v>0.91</v>
      </c>
      <c r="H188" s="86">
        <f>SUM(F188:G188)</f>
        <v>0.91</v>
      </c>
      <c r="I188" s="86">
        <f>SUM(H188:H188)</f>
        <v>0.91</v>
      </c>
      <c r="J188" s="23"/>
    </row>
    <row r="189" spans="1:15" ht="16" x14ac:dyDescent="0.2">
      <c r="A189" s="63"/>
      <c r="B189" s="75"/>
      <c r="C189" s="85"/>
      <c r="D189" s="85"/>
      <c r="E189" s="86"/>
      <c r="F189" s="251"/>
      <c r="G189" s="242"/>
      <c r="H189" s="86"/>
      <c r="I189" s="86"/>
      <c r="J189" s="23"/>
    </row>
    <row r="190" spans="1:15" ht="16" x14ac:dyDescent="0.2">
      <c r="A190" s="63"/>
      <c r="B190" s="75" t="s">
        <v>575</v>
      </c>
      <c r="C190" s="168" t="s">
        <v>332</v>
      </c>
      <c r="D190" s="168" t="s">
        <v>411</v>
      </c>
      <c r="E190" s="169">
        <v>360000</v>
      </c>
      <c r="F190" s="86">
        <f>H190-G190</f>
        <v>23.1</v>
      </c>
      <c r="G190" s="78">
        <v>0.66</v>
      </c>
      <c r="H190" s="86">
        <v>23.76</v>
      </c>
      <c r="I190" s="86">
        <f>SUM(H190:H191)</f>
        <v>38.81</v>
      </c>
      <c r="J190" s="23"/>
      <c r="M190" s="13"/>
      <c r="N190" s="42"/>
      <c r="O190" s="45"/>
    </row>
    <row r="191" spans="1:15" ht="16" x14ac:dyDescent="0.2">
      <c r="A191" s="63"/>
      <c r="B191" s="75" t="s">
        <v>575</v>
      </c>
      <c r="C191" s="168" t="s">
        <v>332</v>
      </c>
      <c r="D191" s="168" t="s">
        <v>413</v>
      </c>
      <c r="E191" s="169">
        <v>360000</v>
      </c>
      <c r="F191" s="86">
        <v>15.05</v>
      </c>
      <c r="G191" s="86"/>
      <c r="H191" s="86">
        <f>F191</f>
        <v>15.05</v>
      </c>
      <c r="I191" s="86"/>
      <c r="J191" s="23"/>
      <c r="M191" s="13"/>
      <c r="N191" s="42"/>
      <c r="O191" s="45"/>
    </row>
    <row r="192" spans="1:15" ht="16" x14ac:dyDescent="0.2">
      <c r="A192" s="63"/>
      <c r="B192" s="75"/>
      <c r="C192" s="168"/>
      <c r="D192" s="168"/>
      <c r="E192" s="169"/>
      <c r="F192" s="251"/>
      <c r="G192" s="242"/>
      <c r="H192" s="86"/>
      <c r="I192" s="86"/>
      <c r="J192" s="23"/>
      <c r="M192" s="13"/>
      <c r="N192" s="42"/>
      <c r="O192" s="45"/>
    </row>
    <row r="193" spans="1:10" ht="16" x14ac:dyDescent="0.2">
      <c r="A193" s="63"/>
      <c r="B193" s="75" t="s">
        <v>576</v>
      </c>
      <c r="C193" s="66" t="s">
        <v>71</v>
      </c>
      <c r="D193" s="66" t="s">
        <v>411</v>
      </c>
      <c r="E193" s="78">
        <v>50000</v>
      </c>
      <c r="F193" s="78">
        <f>H193-G193</f>
        <v>12.32</v>
      </c>
      <c r="G193" s="78">
        <v>3.08</v>
      </c>
      <c r="H193" s="78">
        <v>15.4</v>
      </c>
      <c r="I193" s="78">
        <f>SUM(H193:H198)</f>
        <v>33.370000000000012</v>
      </c>
      <c r="J193" s="23"/>
    </row>
    <row r="194" spans="1:10" s="226" customFormat="1" ht="16" x14ac:dyDescent="0.2">
      <c r="A194" s="101"/>
      <c r="B194" s="81" t="s">
        <v>576</v>
      </c>
      <c r="C194" s="82" t="s">
        <v>71</v>
      </c>
      <c r="D194" s="82" t="s">
        <v>417</v>
      </c>
      <c r="E194" s="83">
        <v>30000</v>
      </c>
      <c r="F194" s="83">
        <v>13.23</v>
      </c>
      <c r="G194" s="83"/>
      <c r="H194" s="83">
        <f>F194</f>
        <v>13.23</v>
      </c>
      <c r="I194" s="83"/>
      <c r="J194" s="105" t="s">
        <v>820</v>
      </c>
    </row>
    <row r="195" spans="1:10" ht="16" x14ac:dyDescent="0.2">
      <c r="A195" s="63"/>
      <c r="B195" s="75" t="s">
        <v>576</v>
      </c>
      <c r="C195" s="66" t="s">
        <v>71</v>
      </c>
      <c r="D195" s="66" t="s">
        <v>412</v>
      </c>
      <c r="E195" s="79">
        <v>8000</v>
      </c>
      <c r="F195" s="109">
        <v>2.74</v>
      </c>
      <c r="G195" s="144"/>
      <c r="H195" s="79">
        <f>F195</f>
        <v>2.74</v>
      </c>
      <c r="I195" s="79"/>
      <c r="J195" s="23"/>
    </row>
    <row r="196" spans="1:10" ht="16" x14ac:dyDescent="0.2">
      <c r="A196" s="63"/>
      <c r="B196" s="75" t="s">
        <v>576</v>
      </c>
      <c r="C196" s="66" t="s">
        <v>71</v>
      </c>
      <c r="D196" s="66" t="s">
        <v>413</v>
      </c>
      <c r="E196" s="79">
        <v>20000</v>
      </c>
      <c r="F196" s="109">
        <v>0.84</v>
      </c>
      <c r="G196" s="144"/>
      <c r="H196" s="79">
        <f>F196</f>
        <v>0.84</v>
      </c>
      <c r="I196" s="79"/>
      <c r="J196" s="23"/>
    </row>
    <row r="197" spans="1:10" ht="16" x14ac:dyDescent="0.2">
      <c r="A197" s="63"/>
      <c r="B197" s="75" t="s">
        <v>576</v>
      </c>
      <c r="C197" s="66" t="s">
        <v>71</v>
      </c>
      <c r="D197" s="66" t="s">
        <v>418</v>
      </c>
      <c r="E197" s="79">
        <v>20000</v>
      </c>
      <c r="F197" s="109">
        <v>0.88</v>
      </c>
      <c r="G197" s="144"/>
      <c r="H197" s="79">
        <f>F197</f>
        <v>0.88</v>
      </c>
      <c r="I197" s="79"/>
      <c r="J197" s="23"/>
    </row>
    <row r="198" spans="1:10" ht="16" x14ac:dyDescent="0.2">
      <c r="A198" s="63"/>
      <c r="B198" s="75" t="s">
        <v>576</v>
      </c>
      <c r="C198" s="66" t="s">
        <v>71</v>
      </c>
      <c r="D198" s="66" t="s">
        <v>414</v>
      </c>
      <c r="E198" s="78">
        <v>8000</v>
      </c>
      <c r="F198" s="78">
        <v>0.28000000000000003</v>
      </c>
      <c r="G198" s="78"/>
      <c r="H198" s="78">
        <f>F198</f>
        <v>0.28000000000000003</v>
      </c>
      <c r="I198" s="78"/>
      <c r="J198" s="23"/>
    </row>
    <row r="199" spans="1:10" ht="16" x14ac:dyDescent="0.2">
      <c r="A199" s="63"/>
      <c r="B199" s="75"/>
      <c r="C199" s="66"/>
      <c r="D199" s="66"/>
      <c r="E199" s="79"/>
      <c r="F199" s="109"/>
      <c r="G199" s="144"/>
      <c r="H199" s="79"/>
      <c r="I199" s="79"/>
      <c r="J199" s="23"/>
    </row>
    <row r="200" spans="1:10" ht="16" x14ac:dyDescent="0.2">
      <c r="A200" s="63"/>
      <c r="B200" s="75" t="s">
        <v>577</v>
      </c>
      <c r="C200" s="66" t="s">
        <v>131</v>
      </c>
      <c r="D200" s="66" t="s">
        <v>411</v>
      </c>
      <c r="E200" s="79">
        <v>10000</v>
      </c>
      <c r="F200" s="109">
        <v>0</v>
      </c>
      <c r="G200" s="144">
        <v>5.0199999999999996</v>
      </c>
      <c r="H200" s="79">
        <v>5.0199999999999996</v>
      </c>
      <c r="I200" s="79">
        <f>SUM(H200:H202)</f>
        <v>21.32</v>
      </c>
      <c r="J200" s="23"/>
    </row>
    <row r="201" spans="1:10" ht="16" x14ac:dyDescent="0.2">
      <c r="A201" s="63"/>
      <c r="B201" s="75" t="s">
        <v>577</v>
      </c>
      <c r="C201" s="66" t="s">
        <v>131</v>
      </c>
      <c r="D201" s="173" t="s">
        <v>413</v>
      </c>
      <c r="E201" s="79">
        <v>190000</v>
      </c>
      <c r="F201" s="109">
        <v>7.94</v>
      </c>
      <c r="G201" s="144"/>
      <c r="H201" s="79">
        <f>F201</f>
        <v>7.94</v>
      </c>
      <c r="I201" s="79"/>
      <c r="J201" s="23"/>
    </row>
    <row r="202" spans="1:10" ht="16" x14ac:dyDescent="0.2">
      <c r="A202" s="63"/>
      <c r="B202" s="75" t="s">
        <v>577</v>
      </c>
      <c r="C202" s="66" t="s">
        <v>131</v>
      </c>
      <c r="D202" s="173" t="s">
        <v>418</v>
      </c>
      <c r="E202" s="78">
        <v>190000</v>
      </c>
      <c r="F202" s="109">
        <v>8.36</v>
      </c>
      <c r="G202" s="144"/>
      <c r="H202" s="78">
        <f>F202</f>
        <v>8.36</v>
      </c>
      <c r="I202" s="78"/>
      <c r="J202" s="23"/>
    </row>
    <row r="203" spans="1:10" ht="16" x14ac:dyDescent="0.2">
      <c r="A203" s="63"/>
      <c r="B203" s="75"/>
      <c r="C203" s="66"/>
      <c r="D203" s="66"/>
      <c r="E203" s="79"/>
      <c r="F203" s="109"/>
      <c r="G203" s="144"/>
      <c r="H203" s="79"/>
      <c r="I203" s="79"/>
      <c r="J203" s="23"/>
    </row>
    <row r="204" spans="1:10" ht="16" x14ac:dyDescent="0.2">
      <c r="A204" s="63"/>
      <c r="B204" s="75" t="s">
        <v>579</v>
      </c>
      <c r="C204" s="66" t="s">
        <v>70</v>
      </c>
      <c r="D204" s="66" t="s">
        <v>411</v>
      </c>
      <c r="E204" s="79">
        <v>10000</v>
      </c>
      <c r="F204" s="109">
        <v>0</v>
      </c>
      <c r="G204" s="144">
        <f>H204-F204</f>
        <v>2.0099999999999998</v>
      </c>
      <c r="H204" s="79">
        <v>2.0099999999999998</v>
      </c>
      <c r="I204" s="79">
        <f>SUM(H204:H209)</f>
        <v>17.190000000000001</v>
      </c>
      <c r="J204" s="23"/>
    </row>
    <row r="205" spans="1:10" ht="16" x14ac:dyDescent="0.2">
      <c r="A205" s="63"/>
      <c r="B205" s="75" t="s">
        <v>579</v>
      </c>
      <c r="C205" s="66" t="s">
        <v>70</v>
      </c>
      <c r="D205" s="173" t="s">
        <v>417</v>
      </c>
      <c r="E205" s="79">
        <v>10000</v>
      </c>
      <c r="F205" s="109">
        <v>2.83</v>
      </c>
      <c r="G205" s="144"/>
      <c r="H205" s="79">
        <f>F205</f>
        <v>2.83</v>
      </c>
      <c r="I205" s="79"/>
      <c r="J205" s="23"/>
    </row>
    <row r="206" spans="1:10" ht="16" x14ac:dyDescent="0.2">
      <c r="A206" s="63"/>
      <c r="B206" s="75" t="s">
        <v>579</v>
      </c>
      <c r="C206" s="66" t="s">
        <v>70</v>
      </c>
      <c r="D206" s="173" t="s">
        <v>412</v>
      </c>
      <c r="E206" s="79">
        <v>10000</v>
      </c>
      <c r="F206" s="109">
        <v>3.42</v>
      </c>
      <c r="G206" s="144"/>
      <c r="H206" s="79">
        <f>F206</f>
        <v>3.42</v>
      </c>
      <c r="I206" s="79"/>
      <c r="J206" s="23"/>
    </row>
    <row r="207" spans="1:10" ht="16" x14ac:dyDescent="0.2">
      <c r="A207" s="63"/>
      <c r="B207" s="75" t="s">
        <v>579</v>
      </c>
      <c r="C207" s="66" t="s">
        <v>70</v>
      </c>
      <c r="D207" s="173" t="s">
        <v>413</v>
      </c>
      <c r="E207" s="79">
        <v>100000</v>
      </c>
      <c r="F207" s="109">
        <v>4.18</v>
      </c>
      <c r="G207" s="144"/>
      <c r="H207" s="79">
        <f>F207</f>
        <v>4.18</v>
      </c>
      <c r="I207" s="79"/>
      <c r="J207" s="23"/>
    </row>
    <row r="208" spans="1:10" ht="16" x14ac:dyDescent="0.2">
      <c r="A208" s="63"/>
      <c r="B208" s="75" t="s">
        <v>579</v>
      </c>
      <c r="C208" s="66" t="s">
        <v>70</v>
      </c>
      <c r="D208" s="173" t="s">
        <v>418</v>
      </c>
      <c r="E208" s="78">
        <v>100000</v>
      </c>
      <c r="F208" s="109">
        <v>4.4000000000000004</v>
      </c>
      <c r="G208" s="144"/>
      <c r="H208" s="79">
        <f>F208</f>
        <v>4.4000000000000004</v>
      </c>
      <c r="I208" s="79"/>
      <c r="J208" s="23"/>
    </row>
    <row r="209" spans="1:10" ht="16" x14ac:dyDescent="0.2">
      <c r="A209" s="63"/>
      <c r="B209" s="75" t="s">
        <v>579</v>
      </c>
      <c r="C209" s="66" t="s">
        <v>70</v>
      </c>
      <c r="D209" s="173" t="s">
        <v>414</v>
      </c>
      <c r="E209" s="79">
        <v>10000</v>
      </c>
      <c r="F209" s="109">
        <v>0.35</v>
      </c>
      <c r="G209" s="144"/>
      <c r="H209" s="79">
        <f>F209</f>
        <v>0.35</v>
      </c>
      <c r="I209" s="79"/>
      <c r="J209" s="23"/>
    </row>
    <row r="210" spans="1:10" ht="16" x14ac:dyDescent="0.2">
      <c r="A210" s="63"/>
      <c r="B210" s="75"/>
      <c r="C210" s="66"/>
      <c r="D210" s="173"/>
      <c r="E210" s="79"/>
      <c r="F210" s="109"/>
      <c r="G210" s="144"/>
      <c r="H210" s="79"/>
      <c r="I210" s="79"/>
      <c r="J210" s="23"/>
    </row>
    <row r="211" spans="1:10" ht="16" x14ac:dyDescent="0.2">
      <c r="A211" s="63"/>
      <c r="B211" s="75" t="s">
        <v>818</v>
      </c>
      <c r="C211" s="66" t="s">
        <v>813</v>
      </c>
      <c r="D211" s="173" t="s">
        <v>411</v>
      </c>
      <c r="E211" s="79">
        <v>10000</v>
      </c>
      <c r="F211" s="109">
        <f>H211-G211</f>
        <v>0</v>
      </c>
      <c r="G211" s="144">
        <v>0.46</v>
      </c>
      <c r="H211" s="79">
        <v>0.46</v>
      </c>
      <c r="I211" s="79">
        <f>H211</f>
        <v>0.46</v>
      </c>
      <c r="J211" s="23"/>
    </row>
    <row r="212" spans="1:10" ht="16" x14ac:dyDescent="0.2">
      <c r="A212" s="63"/>
      <c r="B212" s="75"/>
      <c r="C212" s="66"/>
      <c r="D212" s="173"/>
      <c r="E212" s="79"/>
      <c r="F212" s="109"/>
      <c r="G212" s="144"/>
      <c r="H212" s="79"/>
      <c r="I212" s="79"/>
      <c r="J212" s="23"/>
    </row>
    <row r="213" spans="1:10" ht="16" x14ac:dyDescent="0.2">
      <c r="A213" s="63"/>
      <c r="B213" s="75" t="s">
        <v>771</v>
      </c>
      <c r="C213" s="66" t="s">
        <v>770</v>
      </c>
      <c r="D213" s="168" t="s">
        <v>411</v>
      </c>
      <c r="E213" s="78">
        <v>10000</v>
      </c>
      <c r="F213" s="78">
        <v>0</v>
      </c>
      <c r="G213" s="78">
        <v>0.46</v>
      </c>
      <c r="H213" s="78">
        <f>F213+G213</f>
        <v>0.46</v>
      </c>
      <c r="I213" s="78">
        <f>SUM(H213:H214)</f>
        <v>4.6399999999999997</v>
      </c>
      <c r="J213" s="23"/>
    </row>
    <row r="214" spans="1:10" ht="16" x14ac:dyDescent="0.2">
      <c r="A214" s="63"/>
      <c r="B214" s="75" t="s">
        <v>771</v>
      </c>
      <c r="C214" s="66" t="s">
        <v>770</v>
      </c>
      <c r="D214" s="168" t="s">
        <v>413</v>
      </c>
      <c r="E214" s="78">
        <v>100000</v>
      </c>
      <c r="F214" s="78">
        <v>4.18</v>
      </c>
      <c r="G214" s="78"/>
      <c r="H214" s="78">
        <v>4.18</v>
      </c>
      <c r="I214" s="78"/>
      <c r="J214" s="23"/>
    </row>
    <row r="215" spans="1:10" ht="16" x14ac:dyDescent="0.2">
      <c r="A215" s="63"/>
      <c r="B215" s="75"/>
      <c r="C215" s="66"/>
      <c r="D215" s="66"/>
      <c r="E215" s="78"/>
      <c r="F215" s="109"/>
      <c r="G215" s="144"/>
      <c r="H215" s="78"/>
      <c r="I215" s="78"/>
      <c r="J215" s="23"/>
    </row>
    <row r="216" spans="1:10" ht="16" x14ac:dyDescent="0.2">
      <c r="A216" s="63"/>
      <c r="B216" s="75" t="s">
        <v>581</v>
      </c>
      <c r="C216" s="70" t="s">
        <v>214</v>
      </c>
      <c r="D216" s="70" t="s">
        <v>411</v>
      </c>
      <c r="E216" s="130">
        <v>10000</v>
      </c>
      <c r="F216" s="111">
        <v>0</v>
      </c>
      <c r="G216" s="144">
        <f>H216-F216</f>
        <v>3.08</v>
      </c>
      <c r="H216" s="130">
        <v>3.08</v>
      </c>
      <c r="I216" s="130">
        <f>H216</f>
        <v>3.08</v>
      </c>
      <c r="J216" s="211"/>
    </row>
    <row r="217" spans="1:10" ht="16" x14ac:dyDescent="0.2">
      <c r="A217" s="63"/>
      <c r="B217" s="75"/>
      <c r="C217" s="70"/>
      <c r="D217" s="70"/>
      <c r="E217" s="130"/>
      <c r="F217" s="111"/>
      <c r="G217" s="192"/>
      <c r="H217" s="130"/>
      <c r="I217" s="130"/>
      <c r="J217" s="23"/>
    </row>
    <row r="218" spans="1:10" ht="16" x14ac:dyDescent="0.2">
      <c r="A218" s="63"/>
      <c r="B218" s="75" t="s">
        <v>582</v>
      </c>
      <c r="C218" s="66" t="s">
        <v>368</v>
      </c>
      <c r="D218" s="66" t="s">
        <v>411</v>
      </c>
      <c r="E218" s="78">
        <v>190000</v>
      </c>
      <c r="F218" s="78">
        <f>H218-G218</f>
        <v>16.38</v>
      </c>
      <c r="G218" s="78">
        <v>0.91</v>
      </c>
      <c r="H218" s="78">
        <v>17.29</v>
      </c>
      <c r="I218" s="78">
        <f>SUM(H218:H223)</f>
        <v>38.69</v>
      </c>
      <c r="J218" s="23"/>
    </row>
    <row r="219" spans="1:10" ht="16" x14ac:dyDescent="0.2">
      <c r="A219" s="63"/>
      <c r="B219" s="75" t="s">
        <v>582</v>
      </c>
      <c r="C219" s="66" t="s">
        <v>368</v>
      </c>
      <c r="D219" s="173" t="s">
        <v>417</v>
      </c>
      <c r="E219" s="78">
        <v>50000</v>
      </c>
      <c r="F219" s="109">
        <v>9.0500000000000007</v>
      </c>
      <c r="G219" s="144"/>
      <c r="H219" s="78">
        <f>F219</f>
        <v>9.0500000000000007</v>
      </c>
      <c r="I219" s="78"/>
      <c r="J219" s="23"/>
    </row>
    <row r="220" spans="1:10" ht="16" x14ac:dyDescent="0.2">
      <c r="A220" s="63"/>
      <c r="B220" s="75" t="s">
        <v>582</v>
      </c>
      <c r="C220" s="66" t="s">
        <v>368</v>
      </c>
      <c r="D220" s="173" t="s">
        <v>412</v>
      </c>
      <c r="E220" s="78">
        <v>10000</v>
      </c>
      <c r="F220" s="109">
        <v>3.42</v>
      </c>
      <c r="G220" s="144"/>
      <c r="H220" s="78">
        <f>F220</f>
        <v>3.42</v>
      </c>
      <c r="I220" s="78"/>
      <c r="J220" s="23"/>
    </row>
    <row r="221" spans="1:10" ht="16" x14ac:dyDescent="0.2">
      <c r="A221" s="63"/>
      <c r="B221" s="75" t="s">
        <v>582</v>
      </c>
      <c r="C221" s="66" t="s">
        <v>368</v>
      </c>
      <c r="D221" s="173" t="s">
        <v>413</v>
      </c>
      <c r="E221" s="78">
        <v>100000</v>
      </c>
      <c r="F221" s="109">
        <v>4.18</v>
      </c>
      <c r="G221" s="144"/>
      <c r="H221" s="78">
        <f>F221</f>
        <v>4.18</v>
      </c>
      <c r="I221" s="78"/>
      <c r="J221" s="23"/>
    </row>
    <row r="222" spans="1:10" ht="16" x14ac:dyDescent="0.2">
      <c r="A222" s="63"/>
      <c r="B222" s="75" t="s">
        <v>582</v>
      </c>
      <c r="C222" s="66" t="s">
        <v>368</v>
      </c>
      <c r="D222" s="173" t="s">
        <v>418</v>
      </c>
      <c r="E222" s="78">
        <v>100000</v>
      </c>
      <c r="F222" s="109">
        <v>4.4000000000000004</v>
      </c>
      <c r="G222" s="144"/>
      <c r="H222" s="78">
        <f>F222</f>
        <v>4.4000000000000004</v>
      </c>
      <c r="I222" s="78"/>
      <c r="J222" s="23"/>
    </row>
    <row r="223" spans="1:10" ht="16" x14ac:dyDescent="0.2">
      <c r="A223" s="63"/>
      <c r="B223" s="75" t="s">
        <v>582</v>
      </c>
      <c r="C223" s="66" t="s">
        <v>368</v>
      </c>
      <c r="D223" s="173" t="s">
        <v>414</v>
      </c>
      <c r="E223" s="78">
        <v>10000</v>
      </c>
      <c r="F223" s="109">
        <v>0.35</v>
      </c>
      <c r="G223" s="144"/>
      <c r="H223" s="78">
        <f>F223</f>
        <v>0.35</v>
      </c>
      <c r="I223" s="78"/>
      <c r="J223" s="23"/>
    </row>
    <row r="224" spans="1:10" ht="16" x14ac:dyDescent="0.2">
      <c r="A224" s="63"/>
      <c r="B224" s="75"/>
      <c r="C224" s="66"/>
      <c r="D224" s="173"/>
      <c r="E224" s="78"/>
      <c r="F224" s="109"/>
      <c r="G224" s="144"/>
      <c r="H224" s="78"/>
      <c r="I224" s="78"/>
      <c r="J224" s="23"/>
    </row>
    <row r="225" spans="1:10" ht="16" x14ac:dyDescent="0.2">
      <c r="A225" s="63"/>
      <c r="B225" s="75" t="s">
        <v>638</v>
      </c>
      <c r="C225" s="66" t="s">
        <v>636</v>
      </c>
      <c r="D225" s="173" t="s">
        <v>411</v>
      </c>
      <c r="E225" s="78">
        <v>100000</v>
      </c>
      <c r="F225" s="109">
        <f>H225-G225</f>
        <v>11.34</v>
      </c>
      <c r="G225" s="144">
        <v>1.26</v>
      </c>
      <c r="H225" s="78">
        <v>12.6</v>
      </c>
      <c r="I225" s="78">
        <f>SUM(H225:H228)</f>
        <v>24.73</v>
      </c>
      <c r="J225" s="23"/>
    </row>
    <row r="226" spans="1:10" ht="16" x14ac:dyDescent="0.2">
      <c r="A226" s="63"/>
      <c r="B226" s="75" t="s">
        <v>638</v>
      </c>
      <c r="C226" s="66" t="s">
        <v>636</v>
      </c>
      <c r="D226" s="173" t="s">
        <v>412</v>
      </c>
      <c r="E226" s="78">
        <v>10000</v>
      </c>
      <c r="F226" s="109">
        <v>3.42</v>
      </c>
      <c r="G226" s="144"/>
      <c r="H226" s="78">
        <f>F226</f>
        <v>3.42</v>
      </c>
      <c r="I226" s="78"/>
      <c r="J226" s="23"/>
    </row>
    <row r="227" spans="1:10" ht="16" x14ac:dyDescent="0.2">
      <c r="A227" s="63"/>
      <c r="B227" s="75" t="s">
        <v>638</v>
      </c>
      <c r="C227" s="66" t="s">
        <v>636</v>
      </c>
      <c r="D227" s="173" t="s">
        <v>413</v>
      </c>
      <c r="E227" s="78">
        <v>200000</v>
      </c>
      <c r="F227" s="78">
        <v>8.36</v>
      </c>
      <c r="G227" s="78"/>
      <c r="H227" s="78">
        <f>F227</f>
        <v>8.36</v>
      </c>
      <c r="I227" s="78"/>
      <c r="J227" s="23"/>
    </row>
    <row r="228" spans="1:10" ht="16" x14ac:dyDescent="0.2">
      <c r="A228" s="63"/>
      <c r="B228" s="75" t="s">
        <v>638</v>
      </c>
      <c r="C228" s="66" t="s">
        <v>636</v>
      </c>
      <c r="D228" s="173" t="s">
        <v>414</v>
      </c>
      <c r="E228" s="78">
        <v>10000</v>
      </c>
      <c r="F228" s="109">
        <v>0.35</v>
      </c>
      <c r="G228" s="144"/>
      <c r="H228" s="78">
        <f>F228</f>
        <v>0.35</v>
      </c>
      <c r="I228" s="78"/>
      <c r="J228" s="23"/>
    </row>
    <row r="229" spans="1:10" ht="16" x14ac:dyDescent="0.2">
      <c r="A229" s="63"/>
      <c r="B229" s="75"/>
      <c r="C229" s="66"/>
      <c r="D229" s="66"/>
      <c r="E229" s="78"/>
      <c r="F229" s="109"/>
      <c r="G229" s="144"/>
      <c r="H229" s="78"/>
      <c r="I229" s="78"/>
      <c r="J229" s="23"/>
    </row>
    <row r="230" spans="1:10" ht="16" x14ac:dyDescent="0.2">
      <c r="A230" s="63"/>
      <c r="B230" s="75" t="s">
        <v>735</v>
      </c>
      <c r="C230" s="66" t="s">
        <v>736</v>
      </c>
      <c r="D230" s="173" t="s">
        <v>411</v>
      </c>
      <c r="E230" s="78">
        <v>10000</v>
      </c>
      <c r="F230" s="109" t="s">
        <v>492</v>
      </c>
      <c r="G230" s="144">
        <v>0.53</v>
      </c>
      <c r="H230" s="78">
        <f>SUM(F230:G230)</f>
        <v>0.53</v>
      </c>
      <c r="I230" s="78">
        <f>H230</f>
        <v>0.53</v>
      </c>
      <c r="J230" s="23"/>
    </row>
    <row r="231" spans="1:10" ht="16" x14ac:dyDescent="0.2">
      <c r="A231" s="63"/>
      <c r="B231" s="75"/>
      <c r="C231" s="66"/>
      <c r="D231" s="66"/>
      <c r="E231" s="78"/>
      <c r="F231" s="109"/>
      <c r="G231" s="144"/>
      <c r="H231" s="78"/>
      <c r="I231" s="78"/>
      <c r="J231" s="23"/>
    </row>
    <row r="232" spans="1:10" ht="16" x14ac:dyDescent="0.2">
      <c r="A232" s="63"/>
      <c r="B232" s="75" t="s">
        <v>585</v>
      </c>
      <c r="C232" s="66" t="s">
        <v>378</v>
      </c>
      <c r="D232" s="66" t="s">
        <v>411</v>
      </c>
      <c r="E232" s="78">
        <v>10000</v>
      </c>
      <c r="F232" s="109">
        <v>0</v>
      </c>
      <c r="G232" s="144">
        <f>H232-F232</f>
        <v>8.02</v>
      </c>
      <c r="H232" s="78">
        <v>8.02</v>
      </c>
      <c r="I232" s="78">
        <f>H232</f>
        <v>8.02</v>
      </c>
      <c r="J232" s="23"/>
    </row>
    <row r="233" spans="1:10" ht="16" x14ac:dyDescent="0.2">
      <c r="A233" s="63"/>
      <c r="B233" s="75"/>
      <c r="C233" s="66"/>
      <c r="D233" s="66"/>
      <c r="E233" s="78"/>
      <c r="F233" s="109"/>
      <c r="G233" s="144"/>
      <c r="H233" s="78"/>
      <c r="I233" s="78"/>
      <c r="J233" s="23"/>
    </row>
    <row r="234" spans="1:10" ht="16" x14ac:dyDescent="0.2">
      <c r="A234" s="63"/>
      <c r="B234" s="75" t="s">
        <v>586</v>
      </c>
      <c r="C234" s="85" t="s">
        <v>228</v>
      </c>
      <c r="D234" s="85" t="s">
        <v>411</v>
      </c>
      <c r="E234" s="86">
        <v>10000</v>
      </c>
      <c r="F234" s="86">
        <v>0</v>
      </c>
      <c r="G234" s="78">
        <f>H234-F234</f>
        <v>0.53</v>
      </c>
      <c r="H234" s="86">
        <v>0.53</v>
      </c>
      <c r="I234" s="86">
        <f>SUM(H234:H235)</f>
        <v>0.95</v>
      </c>
      <c r="J234" s="23"/>
    </row>
    <row r="235" spans="1:10" ht="16" x14ac:dyDescent="0.2">
      <c r="A235" s="63"/>
      <c r="B235" s="75" t="s">
        <v>586</v>
      </c>
      <c r="C235" s="85" t="s">
        <v>228</v>
      </c>
      <c r="D235" s="85" t="s">
        <v>413</v>
      </c>
      <c r="E235" s="86">
        <v>10000</v>
      </c>
      <c r="F235" s="86">
        <v>0.42</v>
      </c>
      <c r="G235" s="78"/>
      <c r="H235" s="86">
        <v>0.42</v>
      </c>
      <c r="I235" s="86"/>
      <c r="J235" s="23"/>
    </row>
    <row r="236" spans="1:10" ht="16" x14ac:dyDescent="0.2">
      <c r="A236" s="63"/>
      <c r="B236" s="75"/>
      <c r="C236" s="85"/>
      <c r="D236" s="85"/>
      <c r="E236" s="86"/>
      <c r="F236" s="86"/>
      <c r="G236" s="78"/>
      <c r="H236" s="86"/>
      <c r="I236" s="86"/>
      <c r="J236" s="23"/>
    </row>
    <row r="237" spans="1:10" ht="16" x14ac:dyDescent="0.2">
      <c r="A237" s="63"/>
      <c r="B237" s="75" t="s">
        <v>719</v>
      </c>
      <c r="C237" s="85" t="s">
        <v>738</v>
      </c>
      <c r="D237" s="85" t="s">
        <v>411</v>
      </c>
      <c r="E237" s="86">
        <v>250000</v>
      </c>
      <c r="F237" s="86">
        <f>H237-G237</f>
        <v>12.72</v>
      </c>
      <c r="G237" s="78">
        <v>0.53</v>
      </c>
      <c r="H237" s="86">
        <v>13.25</v>
      </c>
      <c r="I237" s="86">
        <f>SUM(H237:H238)</f>
        <v>26.630000000000003</v>
      </c>
      <c r="J237" s="23"/>
    </row>
    <row r="238" spans="1:10" ht="16" x14ac:dyDescent="0.2">
      <c r="A238" s="63"/>
      <c r="B238" s="75" t="s">
        <v>719</v>
      </c>
      <c r="C238" s="85" t="s">
        <v>738</v>
      </c>
      <c r="D238" s="85" t="s">
        <v>413</v>
      </c>
      <c r="E238" s="86">
        <v>320000</v>
      </c>
      <c r="F238" s="86">
        <v>13.38</v>
      </c>
      <c r="G238" s="78"/>
      <c r="H238" s="86">
        <f>F238</f>
        <v>13.38</v>
      </c>
      <c r="I238" s="86"/>
      <c r="J238" s="23"/>
    </row>
    <row r="239" spans="1:10" ht="16" x14ac:dyDescent="0.2">
      <c r="A239" s="63"/>
      <c r="B239" s="75"/>
      <c r="C239" s="85"/>
      <c r="D239" s="85"/>
      <c r="E239" s="86"/>
      <c r="F239" s="251"/>
      <c r="G239" s="144"/>
      <c r="H239" s="86"/>
      <c r="I239" s="86"/>
      <c r="J239" s="23"/>
    </row>
    <row r="240" spans="1:10" ht="16" x14ac:dyDescent="0.2">
      <c r="A240" s="63"/>
      <c r="B240" s="75" t="s">
        <v>587</v>
      </c>
      <c r="C240" s="85" t="s">
        <v>507</v>
      </c>
      <c r="D240" s="85" t="s">
        <v>411</v>
      </c>
      <c r="E240" s="86">
        <v>10000</v>
      </c>
      <c r="F240" s="251">
        <v>0</v>
      </c>
      <c r="G240" s="144">
        <f>H240-F240</f>
        <v>3.08</v>
      </c>
      <c r="H240" s="86">
        <v>3.08</v>
      </c>
      <c r="I240" s="86">
        <f>SUM(H240:H244)</f>
        <v>4.4700000000000006</v>
      </c>
      <c r="J240" s="23"/>
    </row>
    <row r="241" spans="1:10" ht="16" x14ac:dyDescent="0.2">
      <c r="A241" s="63"/>
      <c r="B241" s="75" t="s">
        <v>587</v>
      </c>
      <c r="C241" s="85" t="s">
        <v>507</v>
      </c>
      <c r="D241" s="85" t="s">
        <v>412</v>
      </c>
      <c r="E241" s="86">
        <v>2000</v>
      </c>
      <c r="F241" s="251">
        <v>0.68</v>
      </c>
      <c r="G241" s="144"/>
      <c r="H241" s="86">
        <f>F241</f>
        <v>0.68</v>
      </c>
      <c r="I241" s="86"/>
      <c r="J241" s="23"/>
    </row>
    <row r="242" spans="1:10" ht="16" x14ac:dyDescent="0.2">
      <c r="A242" s="63"/>
      <c r="B242" s="75" t="s">
        <v>587</v>
      </c>
      <c r="C242" s="85" t="s">
        <v>507</v>
      </c>
      <c r="D242" s="85" t="s">
        <v>413</v>
      </c>
      <c r="E242" s="86">
        <v>10000</v>
      </c>
      <c r="F242" s="251">
        <v>0.42</v>
      </c>
      <c r="G242" s="144"/>
      <c r="H242" s="86">
        <f>F242</f>
        <v>0.42</v>
      </c>
      <c r="I242" s="86"/>
      <c r="J242" s="23"/>
    </row>
    <row r="243" spans="1:10" ht="16" x14ac:dyDescent="0.2">
      <c r="A243" s="63"/>
      <c r="B243" s="75" t="s">
        <v>587</v>
      </c>
      <c r="C243" s="85" t="s">
        <v>507</v>
      </c>
      <c r="D243" s="85" t="s">
        <v>418</v>
      </c>
      <c r="E243" s="86">
        <v>5000</v>
      </c>
      <c r="F243" s="86">
        <v>0.22</v>
      </c>
      <c r="G243" s="78"/>
      <c r="H243" s="86">
        <f>F243</f>
        <v>0.22</v>
      </c>
      <c r="I243" s="86"/>
      <c r="J243" s="23"/>
    </row>
    <row r="244" spans="1:10" ht="16" x14ac:dyDescent="0.2">
      <c r="A244" s="63"/>
      <c r="B244" s="75" t="s">
        <v>587</v>
      </c>
      <c r="C244" s="85" t="s">
        <v>507</v>
      </c>
      <c r="D244" s="85" t="s">
        <v>414</v>
      </c>
      <c r="E244" s="86">
        <v>2000</v>
      </c>
      <c r="F244" s="251">
        <v>7.0000000000000007E-2</v>
      </c>
      <c r="G244" s="144"/>
      <c r="H244" s="86">
        <f>F244</f>
        <v>7.0000000000000007E-2</v>
      </c>
      <c r="I244" s="86"/>
      <c r="J244" s="23"/>
    </row>
    <row r="245" spans="1:10" ht="16" x14ac:dyDescent="0.2">
      <c r="A245" s="63"/>
      <c r="B245" s="75"/>
      <c r="C245" s="85"/>
      <c r="D245" s="85"/>
      <c r="E245" s="86"/>
      <c r="F245" s="251"/>
      <c r="G245" s="242"/>
      <c r="H245" s="86"/>
      <c r="I245" s="86"/>
      <c r="J245" s="23"/>
    </row>
    <row r="246" spans="1:10" ht="16" x14ac:dyDescent="0.2">
      <c r="A246" s="63"/>
      <c r="B246" s="75" t="s">
        <v>588</v>
      </c>
      <c r="C246" s="66" t="s">
        <v>84</v>
      </c>
      <c r="D246" s="66" t="s">
        <v>411</v>
      </c>
      <c r="E246" s="78">
        <v>10000</v>
      </c>
      <c r="F246" s="109">
        <v>0</v>
      </c>
      <c r="G246" s="144">
        <f>H246-F246</f>
        <v>0.91</v>
      </c>
      <c r="H246" s="78">
        <v>0.91</v>
      </c>
      <c r="I246" s="78">
        <f>SUM(H246:H248)</f>
        <v>2.0100000000000002</v>
      </c>
      <c r="J246" s="211"/>
    </row>
    <row r="247" spans="1:10" ht="16" x14ac:dyDescent="0.2">
      <c r="A247" s="63"/>
      <c r="B247" s="75" t="s">
        <v>588</v>
      </c>
      <c r="C247" s="66" t="s">
        <v>84</v>
      </c>
      <c r="D247" s="66" t="s">
        <v>412</v>
      </c>
      <c r="E247" s="78">
        <v>2000</v>
      </c>
      <c r="F247" s="109">
        <v>0.68</v>
      </c>
      <c r="G247" s="144"/>
      <c r="H247" s="78">
        <v>0.68</v>
      </c>
      <c r="I247" s="78"/>
      <c r="J247" s="211"/>
    </row>
    <row r="248" spans="1:10" ht="16" x14ac:dyDescent="0.2">
      <c r="A248" s="63"/>
      <c r="B248" s="75" t="s">
        <v>588</v>
      </c>
      <c r="C248" s="66" t="s">
        <v>84</v>
      </c>
      <c r="D248" s="66" t="s">
        <v>413</v>
      </c>
      <c r="E248" s="78">
        <v>10000</v>
      </c>
      <c r="F248" s="109">
        <v>0.42</v>
      </c>
      <c r="G248" s="144"/>
      <c r="H248" s="78">
        <f>F248</f>
        <v>0.42</v>
      </c>
      <c r="I248" s="78"/>
      <c r="J248" s="23"/>
    </row>
    <row r="249" spans="1:10" ht="16" x14ac:dyDescent="0.2">
      <c r="A249" s="63"/>
      <c r="B249" s="75"/>
      <c r="C249" s="66"/>
      <c r="D249" s="66"/>
      <c r="E249" s="78"/>
      <c r="F249" s="109"/>
      <c r="G249" s="144"/>
      <c r="H249" s="78"/>
      <c r="I249" s="78"/>
      <c r="J249" s="23"/>
    </row>
    <row r="250" spans="1:10" ht="16" x14ac:dyDescent="0.2">
      <c r="A250" s="63"/>
      <c r="B250" s="75" t="s">
        <v>589</v>
      </c>
      <c r="C250" s="66" t="s">
        <v>60</v>
      </c>
      <c r="D250" s="66" t="s">
        <v>411</v>
      </c>
      <c r="E250" s="78">
        <v>10000</v>
      </c>
      <c r="F250" s="109">
        <v>0</v>
      </c>
      <c r="G250" s="144">
        <f>H250-F250</f>
        <v>8.02</v>
      </c>
      <c r="H250" s="78">
        <v>8.02</v>
      </c>
      <c r="I250" s="78">
        <f>H250</f>
        <v>8.02</v>
      </c>
      <c r="J250" s="211"/>
    </row>
    <row r="251" spans="1:10" ht="16" x14ac:dyDescent="0.2">
      <c r="A251" s="63"/>
      <c r="B251" s="75"/>
      <c r="C251" s="66"/>
      <c r="D251" s="66"/>
      <c r="E251" s="78"/>
      <c r="F251" s="109"/>
      <c r="G251" s="144"/>
      <c r="H251" s="78"/>
      <c r="I251" s="78"/>
      <c r="J251" s="211"/>
    </row>
    <row r="252" spans="1:10" ht="16" x14ac:dyDescent="0.2">
      <c r="A252" s="63"/>
      <c r="B252" s="75" t="s">
        <v>782</v>
      </c>
      <c r="C252" s="66" t="s">
        <v>783</v>
      </c>
      <c r="D252" s="66" t="s">
        <v>411</v>
      </c>
      <c r="E252" s="78">
        <v>10000</v>
      </c>
      <c r="F252" s="78">
        <v>0</v>
      </c>
      <c r="G252" s="78">
        <v>0.53</v>
      </c>
      <c r="H252" s="78">
        <f>SUM(F252:G252)</f>
        <v>0.53</v>
      </c>
      <c r="I252" s="78">
        <f>SUM(H252:H253)</f>
        <v>0.95</v>
      </c>
      <c r="J252" s="211"/>
    </row>
    <row r="253" spans="1:10" ht="16" x14ac:dyDescent="0.2">
      <c r="A253" s="63"/>
      <c r="B253" s="75" t="s">
        <v>782</v>
      </c>
      <c r="C253" s="66" t="s">
        <v>783</v>
      </c>
      <c r="D253" s="66" t="s">
        <v>413</v>
      </c>
      <c r="E253" s="78">
        <v>10000</v>
      </c>
      <c r="F253" s="78">
        <v>0.42</v>
      </c>
      <c r="G253" s="78"/>
      <c r="H253" s="78">
        <f>F253</f>
        <v>0.42</v>
      </c>
      <c r="I253" s="78"/>
      <c r="J253" s="211"/>
    </row>
    <row r="254" spans="1:10" ht="16" x14ac:dyDescent="0.2">
      <c r="A254" s="63"/>
      <c r="B254" s="75"/>
      <c r="C254" s="66"/>
      <c r="D254" s="66"/>
      <c r="E254" s="78"/>
      <c r="F254" s="78"/>
      <c r="G254" s="78"/>
      <c r="H254" s="78"/>
      <c r="I254" s="78"/>
      <c r="J254" s="211"/>
    </row>
    <row r="255" spans="1:10" ht="16" x14ac:dyDescent="0.2">
      <c r="A255" s="63"/>
      <c r="B255" s="75" t="s">
        <v>819</v>
      </c>
      <c r="C255" s="66" t="s">
        <v>815</v>
      </c>
      <c r="D255" s="66" t="s">
        <v>411</v>
      </c>
      <c r="E255" s="78">
        <v>10000</v>
      </c>
      <c r="F255" s="78">
        <f>H255-G255</f>
        <v>0</v>
      </c>
      <c r="G255" s="78">
        <v>0.53</v>
      </c>
      <c r="H255" s="78">
        <v>0.53</v>
      </c>
      <c r="I255" s="78">
        <f>SUM(H255:H256)</f>
        <v>0.95</v>
      </c>
      <c r="J255" s="211"/>
    </row>
    <row r="256" spans="1:10" ht="16" x14ac:dyDescent="0.2">
      <c r="A256" s="63"/>
      <c r="B256" s="75" t="s">
        <v>819</v>
      </c>
      <c r="C256" s="66" t="s">
        <v>815</v>
      </c>
      <c r="D256" s="66" t="s">
        <v>413</v>
      </c>
      <c r="E256" s="78">
        <v>10000</v>
      </c>
      <c r="F256" s="78">
        <v>0.42</v>
      </c>
      <c r="G256" s="78"/>
      <c r="H256" s="78">
        <v>0.42</v>
      </c>
      <c r="I256" s="78"/>
      <c r="J256" s="211"/>
    </row>
    <row r="257" spans="1:10" ht="16" x14ac:dyDescent="0.2">
      <c r="A257" s="63"/>
      <c r="B257" s="75"/>
      <c r="C257" s="66"/>
      <c r="D257" s="66"/>
      <c r="E257" s="78"/>
      <c r="F257" s="78"/>
      <c r="G257" s="78"/>
      <c r="H257" s="78"/>
      <c r="I257" s="78"/>
      <c r="J257" s="23"/>
    </row>
    <row r="258" spans="1:10" ht="16" x14ac:dyDescent="0.2">
      <c r="A258" s="63"/>
      <c r="B258" s="75" t="s">
        <v>425</v>
      </c>
      <c r="C258" s="66" t="s">
        <v>426</v>
      </c>
      <c r="D258" s="66" t="s">
        <v>411</v>
      </c>
      <c r="E258" s="78">
        <v>10000</v>
      </c>
      <c r="F258" s="109">
        <v>0</v>
      </c>
      <c r="G258" s="144">
        <v>0.91</v>
      </c>
      <c r="H258" s="78">
        <f>SUM(F258:G258)</f>
        <v>0.91</v>
      </c>
      <c r="I258" s="78">
        <f>SUM(H258:H259)</f>
        <v>1.33</v>
      </c>
      <c r="J258" s="23"/>
    </row>
    <row r="259" spans="1:10" ht="16" x14ac:dyDescent="0.2">
      <c r="A259" s="63"/>
      <c r="B259" s="75" t="s">
        <v>425</v>
      </c>
      <c r="C259" s="66" t="s">
        <v>426</v>
      </c>
      <c r="D259" s="66" t="s">
        <v>413</v>
      </c>
      <c r="E259" s="78">
        <v>10000</v>
      </c>
      <c r="F259" s="109">
        <v>0.42</v>
      </c>
      <c r="G259" s="144"/>
      <c r="H259" s="78">
        <f>F259</f>
        <v>0.42</v>
      </c>
      <c r="I259" s="78"/>
      <c r="J259" s="23"/>
    </row>
    <row r="260" spans="1:10" ht="16" x14ac:dyDescent="0.2">
      <c r="A260" s="63"/>
      <c r="B260" s="75"/>
      <c r="C260" s="66"/>
      <c r="D260" s="66"/>
      <c r="E260" s="78"/>
      <c r="F260" s="109"/>
      <c r="G260" s="144"/>
      <c r="H260" s="78"/>
      <c r="I260" s="78"/>
    </row>
    <row r="261" spans="1:10" ht="16" x14ac:dyDescent="0.2">
      <c r="A261" s="63"/>
      <c r="B261" s="75" t="s">
        <v>786</v>
      </c>
      <c r="C261" s="66" t="s">
        <v>787</v>
      </c>
      <c r="D261" s="66" t="s">
        <v>411</v>
      </c>
      <c r="E261" s="78">
        <v>10000</v>
      </c>
      <c r="F261" s="109">
        <v>0</v>
      </c>
      <c r="G261" s="144">
        <v>0.66</v>
      </c>
      <c r="H261" s="78">
        <f>SUM(F261:G261)</f>
        <v>0.66</v>
      </c>
      <c r="I261" s="78">
        <f>SUM(H261:H263)</f>
        <v>1.52</v>
      </c>
      <c r="J261" s="23"/>
    </row>
    <row r="262" spans="1:10" ht="16" x14ac:dyDescent="0.2">
      <c r="A262" s="63"/>
      <c r="B262" s="75" t="s">
        <v>786</v>
      </c>
      <c r="C262" s="66" t="s">
        <v>787</v>
      </c>
      <c r="D262" s="66" t="s">
        <v>413</v>
      </c>
      <c r="E262" s="78">
        <v>10000</v>
      </c>
      <c r="F262" s="109">
        <v>0.42</v>
      </c>
      <c r="G262" s="144"/>
      <c r="H262" s="78">
        <f>F262</f>
        <v>0.42</v>
      </c>
      <c r="I262" s="78"/>
      <c r="J262" s="23"/>
    </row>
    <row r="263" spans="1:10" ht="16" x14ac:dyDescent="0.2">
      <c r="A263" s="63"/>
      <c r="B263" s="75" t="s">
        <v>786</v>
      </c>
      <c r="C263" s="66" t="s">
        <v>787</v>
      </c>
      <c r="D263" s="66" t="s">
        <v>418</v>
      </c>
      <c r="E263" s="78">
        <v>10000</v>
      </c>
      <c r="F263" s="109">
        <v>0.44</v>
      </c>
      <c r="G263" s="144"/>
      <c r="H263" s="78">
        <f>F263</f>
        <v>0.44</v>
      </c>
      <c r="I263" s="78"/>
      <c r="J263" s="23"/>
    </row>
    <row r="264" spans="1:10" ht="16" x14ac:dyDescent="0.2">
      <c r="A264" s="63"/>
      <c r="B264" s="75"/>
      <c r="C264" s="66"/>
      <c r="D264" s="66"/>
      <c r="E264" s="78"/>
      <c r="F264" s="78"/>
      <c r="G264" s="78"/>
      <c r="H264" s="78"/>
      <c r="I264" s="78"/>
      <c r="J264" s="23"/>
    </row>
    <row r="265" spans="1:10" ht="16" x14ac:dyDescent="0.2">
      <c r="A265" s="63"/>
      <c r="B265" s="290">
        <v>2235</v>
      </c>
      <c r="C265" s="66" t="s">
        <v>527</v>
      </c>
      <c r="D265" s="66" t="s">
        <v>411</v>
      </c>
      <c r="E265" s="78">
        <v>10000</v>
      </c>
      <c r="F265" s="78">
        <v>0</v>
      </c>
      <c r="G265" s="78">
        <f>H265-F265</f>
        <v>2.0099999999999998</v>
      </c>
      <c r="H265" s="78">
        <v>2.0099999999999998</v>
      </c>
      <c r="I265" s="78">
        <f>SUM(H265:H270)</f>
        <v>4.8199999999999994</v>
      </c>
      <c r="J265" s="23"/>
    </row>
    <row r="266" spans="1:10" ht="16" x14ac:dyDescent="0.2">
      <c r="A266" s="63"/>
      <c r="B266" s="290" t="s">
        <v>535</v>
      </c>
      <c r="C266" s="66" t="s">
        <v>527</v>
      </c>
      <c r="D266" s="66" t="s">
        <v>417</v>
      </c>
      <c r="E266" s="78">
        <v>5000</v>
      </c>
      <c r="F266" s="78">
        <v>1.42</v>
      </c>
      <c r="G266" s="78"/>
      <c r="H266" s="78">
        <f>F266</f>
        <v>1.42</v>
      </c>
      <c r="I266" s="78"/>
      <c r="J266" s="23"/>
    </row>
    <row r="267" spans="1:10" ht="16" x14ac:dyDescent="0.2">
      <c r="A267" s="63"/>
      <c r="B267" s="290" t="s">
        <v>535</v>
      </c>
      <c r="C267" s="66" t="s">
        <v>527</v>
      </c>
      <c r="D267" s="66" t="s">
        <v>412</v>
      </c>
      <c r="E267" s="78">
        <v>2000</v>
      </c>
      <c r="F267" s="78">
        <v>0.68</v>
      </c>
      <c r="G267" s="78"/>
      <c r="H267" s="78">
        <f>F267</f>
        <v>0.68</v>
      </c>
      <c r="I267" s="78"/>
      <c r="J267" s="23"/>
    </row>
    <row r="268" spans="1:10" ht="16" x14ac:dyDescent="0.2">
      <c r="A268" s="63"/>
      <c r="B268" s="290" t="s">
        <v>535</v>
      </c>
      <c r="C268" s="66" t="s">
        <v>527</v>
      </c>
      <c r="D268" s="66" t="s">
        <v>413</v>
      </c>
      <c r="E268" s="78">
        <v>10000</v>
      </c>
      <c r="F268" s="78">
        <v>0.42</v>
      </c>
      <c r="G268" s="78"/>
      <c r="H268" s="78">
        <f>F268</f>
        <v>0.42</v>
      </c>
      <c r="I268" s="78"/>
      <c r="J268" s="23"/>
    </row>
    <row r="269" spans="1:10" ht="16" x14ac:dyDescent="0.2">
      <c r="A269" s="63"/>
      <c r="B269" s="290" t="s">
        <v>535</v>
      </c>
      <c r="C269" s="66" t="s">
        <v>527</v>
      </c>
      <c r="D269" s="66" t="s">
        <v>418</v>
      </c>
      <c r="E269" s="78">
        <v>5000</v>
      </c>
      <c r="F269" s="78">
        <v>0.22</v>
      </c>
      <c r="G269" s="78"/>
      <c r="H269" s="78">
        <f>F269</f>
        <v>0.22</v>
      </c>
      <c r="I269" s="78"/>
      <c r="J269" s="23"/>
    </row>
    <row r="270" spans="1:10" ht="16" x14ac:dyDescent="0.2">
      <c r="A270" s="63"/>
      <c r="B270" s="290" t="s">
        <v>535</v>
      </c>
      <c r="C270" s="66" t="s">
        <v>527</v>
      </c>
      <c r="D270" s="66" t="s">
        <v>414</v>
      </c>
      <c r="E270" s="78">
        <v>2000</v>
      </c>
      <c r="F270" s="78">
        <v>7.0000000000000007E-2</v>
      </c>
      <c r="G270" s="78"/>
      <c r="H270" s="78">
        <f>F270</f>
        <v>7.0000000000000007E-2</v>
      </c>
      <c r="I270" s="78"/>
      <c r="J270" s="23"/>
    </row>
    <row r="271" spans="1:10" ht="16" x14ac:dyDescent="0.2">
      <c r="A271" s="63"/>
      <c r="B271" s="23"/>
      <c r="C271" s="66"/>
      <c r="D271" s="66"/>
      <c r="E271" s="78"/>
      <c r="F271" s="78"/>
      <c r="G271" s="78"/>
      <c r="H271" s="78"/>
      <c r="I271" s="78"/>
      <c r="J271" s="23"/>
    </row>
    <row r="272" spans="1:10" ht="16" x14ac:dyDescent="0.2">
      <c r="A272" s="63"/>
      <c r="B272" s="275">
        <v>2245</v>
      </c>
      <c r="C272" s="66" t="s">
        <v>639</v>
      </c>
      <c r="D272" s="66" t="s">
        <v>411</v>
      </c>
      <c r="E272" s="78">
        <v>10000</v>
      </c>
      <c r="F272" s="78">
        <v>0</v>
      </c>
      <c r="G272" s="78">
        <v>3.08</v>
      </c>
      <c r="H272" s="78">
        <f>F272+G272</f>
        <v>3.08</v>
      </c>
      <c r="I272" s="78">
        <f>SUM(H272:H273)</f>
        <v>3.5</v>
      </c>
      <c r="J272" s="23"/>
    </row>
    <row r="273" spans="1:10" ht="16" x14ac:dyDescent="0.2">
      <c r="A273" s="63"/>
      <c r="B273" s="275">
        <v>2245</v>
      </c>
      <c r="C273" s="66" t="s">
        <v>639</v>
      </c>
      <c r="D273" s="66" t="s">
        <v>413</v>
      </c>
      <c r="E273" s="78">
        <v>10000</v>
      </c>
      <c r="F273" s="78">
        <v>0.42</v>
      </c>
      <c r="G273" s="78"/>
      <c r="H273" s="78">
        <f>F273</f>
        <v>0.42</v>
      </c>
      <c r="I273" s="78"/>
      <c r="J273" s="23"/>
    </row>
    <row r="274" spans="1:10" ht="16" x14ac:dyDescent="0.2">
      <c r="A274" s="63"/>
      <c r="B274" s="275"/>
      <c r="C274" s="66"/>
      <c r="D274" s="66"/>
      <c r="E274" s="78"/>
      <c r="F274" s="78"/>
      <c r="G274" s="78"/>
      <c r="H274" s="78"/>
      <c r="I274" s="78"/>
      <c r="J274" s="23"/>
    </row>
    <row r="275" spans="1:10" ht="16" x14ac:dyDescent="0.2">
      <c r="A275" s="63"/>
      <c r="B275" s="275">
        <v>2281</v>
      </c>
      <c r="C275" s="66" t="s">
        <v>773</v>
      </c>
      <c r="D275" s="66" t="s">
        <v>411</v>
      </c>
      <c r="E275" s="78">
        <v>40000</v>
      </c>
      <c r="F275" s="78">
        <v>24.06</v>
      </c>
      <c r="G275" s="78">
        <f>H275-F275</f>
        <v>8.02</v>
      </c>
      <c r="H275" s="78">
        <v>32.08</v>
      </c>
      <c r="I275" s="78">
        <f>SUM(H275:H278)</f>
        <v>47.49</v>
      </c>
      <c r="J275" s="23"/>
    </row>
    <row r="276" spans="1:10" ht="16" x14ac:dyDescent="0.2">
      <c r="A276" s="63"/>
      <c r="B276" s="275">
        <v>2281</v>
      </c>
      <c r="C276" s="66" t="s">
        <v>773</v>
      </c>
      <c r="D276" s="66" t="s">
        <v>417</v>
      </c>
      <c r="E276" s="78">
        <v>10000</v>
      </c>
      <c r="F276" s="78">
        <v>11.57</v>
      </c>
      <c r="G276" s="78"/>
      <c r="H276" s="78">
        <f>F276</f>
        <v>11.57</v>
      </c>
      <c r="I276" s="78"/>
      <c r="J276" s="23"/>
    </row>
    <row r="277" spans="1:10" ht="16" x14ac:dyDescent="0.2">
      <c r="A277" s="63"/>
      <c r="B277" s="275">
        <v>2281</v>
      </c>
      <c r="C277" s="66" t="s">
        <v>773</v>
      </c>
      <c r="D277" s="66" t="s">
        <v>412</v>
      </c>
      <c r="E277" s="78">
        <v>10000</v>
      </c>
      <c r="F277" s="78">
        <v>3.42</v>
      </c>
      <c r="G277" s="78"/>
      <c r="H277" s="78">
        <f>F277</f>
        <v>3.42</v>
      </c>
      <c r="I277" s="78"/>
      <c r="J277" s="23"/>
    </row>
    <row r="278" spans="1:10" ht="16" x14ac:dyDescent="0.2">
      <c r="A278" s="63"/>
      <c r="B278" s="275">
        <v>2281</v>
      </c>
      <c r="C278" s="66" t="s">
        <v>773</v>
      </c>
      <c r="D278" s="66" t="s">
        <v>413</v>
      </c>
      <c r="E278" s="78">
        <v>10000</v>
      </c>
      <c r="F278" s="78">
        <v>0.42</v>
      </c>
      <c r="G278" s="78"/>
      <c r="H278" s="78">
        <f>F278</f>
        <v>0.42</v>
      </c>
      <c r="I278" s="78"/>
      <c r="J278" s="23"/>
    </row>
    <row r="279" spans="1:10" ht="16" x14ac:dyDescent="0.2">
      <c r="A279" s="63"/>
      <c r="B279" s="75"/>
      <c r="C279" s="66"/>
      <c r="D279" s="66"/>
      <c r="E279" s="78"/>
      <c r="F279" s="78"/>
      <c r="G279" s="78"/>
      <c r="H279" s="78"/>
      <c r="I279" s="78"/>
      <c r="J279" s="23"/>
    </row>
    <row r="280" spans="1:10" ht="16" x14ac:dyDescent="0.2">
      <c r="A280" s="63"/>
      <c r="B280" s="75" t="s">
        <v>591</v>
      </c>
      <c r="C280" s="66" t="s">
        <v>367</v>
      </c>
      <c r="D280" s="66" t="s">
        <v>411</v>
      </c>
      <c r="E280" s="78">
        <v>10000</v>
      </c>
      <c r="F280" s="109">
        <v>0</v>
      </c>
      <c r="G280" s="144">
        <f>H280-F280</f>
        <v>5.0199999999999996</v>
      </c>
      <c r="H280" s="78">
        <v>5.0199999999999996</v>
      </c>
      <c r="I280" s="78">
        <f>SUM(H280:H283)</f>
        <v>10.879999999999999</v>
      </c>
      <c r="J280" s="23"/>
    </row>
    <row r="281" spans="1:10" ht="16" x14ac:dyDescent="0.2">
      <c r="A281" s="63"/>
      <c r="B281" s="75" t="s">
        <v>591</v>
      </c>
      <c r="C281" s="66" t="s">
        <v>367</v>
      </c>
      <c r="D281" s="66" t="s">
        <v>412</v>
      </c>
      <c r="E281" s="78">
        <v>10000</v>
      </c>
      <c r="F281" s="109">
        <v>3.42</v>
      </c>
      <c r="G281" s="144"/>
      <c r="H281" s="78">
        <f>F281</f>
        <v>3.42</v>
      </c>
      <c r="I281" s="78"/>
      <c r="J281" s="23"/>
    </row>
    <row r="282" spans="1:10" ht="16" x14ac:dyDescent="0.2">
      <c r="A282" s="63"/>
      <c r="B282" s="75" t="s">
        <v>591</v>
      </c>
      <c r="C282" s="66" t="s">
        <v>367</v>
      </c>
      <c r="D282" s="66" t="s">
        <v>413</v>
      </c>
      <c r="E282" s="78">
        <v>50000</v>
      </c>
      <c r="F282" s="109">
        <v>2.09</v>
      </c>
      <c r="G282" s="144"/>
      <c r="H282" s="78">
        <f>F282</f>
        <v>2.09</v>
      </c>
      <c r="I282" s="78"/>
      <c r="J282" s="23"/>
    </row>
    <row r="283" spans="1:10" ht="16" x14ac:dyDescent="0.2">
      <c r="A283" s="63"/>
      <c r="B283" s="75" t="s">
        <v>591</v>
      </c>
      <c r="C283" s="66" t="s">
        <v>367</v>
      </c>
      <c r="D283" s="66" t="s">
        <v>414</v>
      </c>
      <c r="E283" s="78">
        <v>10000</v>
      </c>
      <c r="F283" s="109">
        <v>0.35</v>
      </c>
      <c r="G283" s="144"/>
      <c r="H283" s="78">
        <f>F283</f>
        <v>0.35</v>
      </c>
      <c r="I283" s="78"/>
      <c r="J283" s="23"/>
    </row>
    <row r="284" spans="1:10" ht="16" x14ac:dyDescent="0.2">
      <c r="A284" s="63"/>
      <c r="B284" s="75"/>
      <c r="C284" s="70"/>
      <c r="D284" s="173"/>
      <c r="E284" s="130"/>
      <c r="F284" s="111"/>
      <c r="G284" s="192"/>
      <c r="H284" s="130"/>
      <c r="I284" s="130"/>
      <c r="J284" s="23"/>
    </row>
    <row r="285" spans="1:10" ht="16" x14ac:dyDescent="0.2">
      <c r="A285" s="63"/>
      <c r="B285" s="75" t="s">
        <v>593</v>
      </c>
      <c r="C285" s="70" t="s">
        <v>374</v>
      </c>
      <c r="D285" s="70" t="s">
        <v>411</v>
      </c>
      <c r="E285" s="130">
        <v>10000</v>
      </c>
      <c r="F285" s="111">
        <v>0</v>
      </c>
      <c r="G285" s="144">
        <f>H285-F285</f>
        <v>5.0199999999999996</v>
      </c>
      <c r="H285" s="130">
        <v>5.0199999999999996</v>
      </c>
      <c r="I285" s="130">
        <f>H285</f>
        <v>5.0199999999999996</v>
      </c>
      <c r="J285" s="23"/>
    </row>
    <row r="286" spans="1:10" ht="16" x14ac:dyDescent="0.2">
      <c r="A286" s="63"/>
      <c r="B286" s="75"/>
      <c r="C286" s="70"/>
      <c r="D286" s="70"/>
      <c r="E286" s="130"/>
      <c r="F286" s="111"/>
      <c r="G286" s="144"/>
      <c r="H286" s="130"/>
      <c r="I286" s="130"/>
      <c r="J286" s="23"/>
    </row>
    <row r="287" spans="1:10" ht="16" x14ac:dyDescent="0.2">
      <c r="A287" s="63"/>
      <c r="B287" s="75" t="s">
        <v>802</v>
      </c>
      <c r="C287" s="70" t="s">
        <v>803</v>
      </c>
      <c r="D287" s="70" t="s">
        <v>411</v>
      </c>
      <c r="E287" s="130">
        <v>10000</v>
      </c>
      <c r="F287" s="111">
        <v>0</v>
      </c>
      <c r="G287" s="144">
        <f>H287-F287</f>
        <v>8.02</v>
      </c>
      <c r="H287" s="130">
        <v>8.02</v>
      </c>
      <c r="I287" s="130">
        <f>SUM(H287:H288)</f>
        <v>8.44</v>
      </c>
      <c r="J287" s="23"/>
    </row>
    <row r="288" spans="1:10" ht="16" x14ac:dyDescent="0.2">
      <c r="A288" s="63"/>
      <c r="B288" s="75" t="s">
        <v>802</v>
      </c>
      <c r="C288" s="70" t="s">
        <v>803</v>
      </c>
      <c r="D288" s="70" t="s">
        <v>413</v>
      </c>
      <c r="E288" s="130">
        <v>10000</v>
      </c>
      <c r="F288" s="111">
        <v>0.42</v>
      </c>
      <c r="G288" s="144"/>
      <c r="H288" s="130">
        <v>0.42</v>
      </c>
      <c r="I288" s="130"/>
      <c r="J288" s="23"/>
    </row>
    <row r="289" spans="1:10" ht="16" x14ac:dyDescent="0.2">
      <c r="A289" s="63"/>
      <c r="B289" s="75"/>
      <c r="C289" s="70"/>
      <c r="D289" s="70"/>
      <c r="E289" s="130"/>
      <c r="F289" s="130"/>
      <c r="G289" s="78"/>
      <c r="H289" s="130"/>
      <c r="I289" s="130"/>
      <c r="J289" s="23"/>
    </row>
    <row r="290" spans="1:10" ht="16" x14ac:dyDescent="0.2">
      <c r="A290" s="63"/>
      <c r="B290" s="75" t="s">
        <v>759</v>
      </c>
      <c r="C290" s="70" t="s">
        <v>753</v>
      </c>
      <c r="D290" s="70" t="s">
        <v>411</v>
      </c>
      <c r="E290" s="130">
        <v>10000</v>
      </c>
      <c r="F290" s="111">
        <v>0</v>
      </c>
      <c r="G290" s="144">
        <v>0.53</v>
      </c>
      <c r="H290" s="130">
        <f>SUM(F290:G290)</f>
        <v>0.53</v>
      </c>
      <c r="I290" s="130">
        <f>SUM(H290:H291)</f>
        <v>0.95</v>
      </c>
      <c r="J290" s="23"/>
    </row>
    <row r="291" spans="1:10" ht="16" x14ac:dyDescent="0.2">
      <c r="A291" s="63"/>
      <c r="B291" s="75" t="s">
        <v>759</v>
      </c>
      <c r="C291" s="70" t="s">
        <v>753</v>
      </c>
      <c r="D291" s="70" t="s">
        <v>413</v>
      </c>
      <c r="E291" s="130">
        <v>10000</v>
      </c>
      <c r="F291" s="111">
        <v>0.42</v>
      </c>
      <c r="G291" s="144"/>
      <c r="H291" s="130">
        <v>0.42</v>
      </c>
      <c r="I291" s="130"/>
      <c r="J291" s="23"/>
    </row>
    <row r="292" spans="1:10" ht="16" x14ac:dyDescent="0.2">
      <c r="A292" s="63"/>
      <c r="B292" s="75"/>
      <c r="C292" s="70"/>
      <c r="D292" s="70"/>
      <c r="E292" s="130"/>
      <c r="F292" s="130"/>
      <c r="G292" s="78"/>
      <c r="H292" s="130"/>
      <c r="I292" s="130"/>
      <c r="J292" s="23"/>
    </row>
    <row r="293" spans="1:10" ht="16" x14ac:dyDescent="0.2">
      <c r="A293" s="63"/>
      <c r="B293" s="75" t="s">
        <v>642</v>
      </c>
      <c r="C293" s="70" t="s">
        <v>641</v>
      </c>
      <c r="D293" s="70" t="s">
        <v>411</v>
      </c>
      <c r="E293" s="130">
        <v>40000</v>
      </c>
      <c r="F293" s="111">
        <f>H293-G293</f>
        <v>1.98</v>
      </c>
      <c r="G293" s="144">
        <v>0.66</v>
      </c>
      <c r="H293" s="130">
        <v>2.64</v>
      </c>
      <c r="I293" s="130">
        <f>SUM(H293:H294)</f>
        <v>5.98</v>
      </c>
      <c r="J293" s="23"/>
    </row>
    <row r="294" spans="1:10" ht="16" x14ac:dyDescent="0.2">
      <c r="A294" s="63"/>
      <c r="B294" s="75" t="s">
        <v>642</v>
      </c>
      <c r="C294" s="70" t="s">
        <v>641</v>
      </c>
      <c r="D294" s="70" t="s">
        <v>413</v>
      </c>
      <c r="E294" s="130">
        <v>80000</v>
      </c>
      <c r="F294" s="130">
        <v>3.34</v>
      </c>
      <c r="G294" s="78"/>
      <c r="H294" s="130">
        <f>F294</f>
        <v>3.34</v>
      </c>
      <c r="I294" s="130"/>
      <c r="J294" s="23"/>
    </row>
    <row r="295" spans="1:10" ht="16" x14ac:dyDescent="0.2">
      <c r="A295" s="63"/>
      <c r="B295" s="75"/>
      <c r="C295" s="70"/>
      <c r="D295" s="70"/>
      <c r="E295" s="130"/>
      <c r="F295" s="111"/>
      <c r="G295" s="192"/>
      <c r="H295" s="130"/>
      <c r="I295" s="130"/>
      <c r="J295" s="23"/>
    </row>
    <row r="296" spans="1:10" ht="16" x14ac:dyDescent="0.2">
      <c r="A296" s="63"/>
      <c r="B296" s="75" t="s">
        <v>594</v>
      </c>
      <c r="C296" s="66" t="s">
        <v>72</v>
      </c>
      <c r="D296" s="66" t="s">
        <v>411</v>
      </c>
      <c r="E296" s="78">
        <v>10000</v>
      </c>
      <c r="F296" s="109">
        <v>0</v>
      </c>
      <c r="G296" s="144">
        <f>H296-F296</f>
        <v>8.02</v>
      </c>
      <c r="H296" s="78">
        <v>8.02</v>
      </c>
      <c r="I296" s="78">
        <f>H296</f>
        <v>8.02</v>
      </c>
      <c r="J296" s="23"/>
    </row>
    <row r="297" spans="1:10" ht="16" x14ac:dyDescent="0.2">
      <c r="A297" s="63"/>
      <c r="B297" s="75"/>
      <c r="C297" s="66"/>
      <c r="D297" s="66"/>
      <c r="E297" s="78"/>
      <c r="F297" s="109"/>
      <c r="G297" s="144"/>
      <c r="H297" s="78"/>
      <c r="I297" s="78"/>
      <c r="J297" s="23"/>
    </row>
    <row r="298" spans="1:10" ht="16" x14ac:dyDescent="0.2">
      <c r="A298" s="63"/>
      <c r="B298" s="75" t="s">
        <v>595</v>
      </c>
      <c r="C298" s="66" t="s">
        <v>118</v>
      </c>
      <c r="D298" s="66" t="s">
        <v>411</v>
      </c>
      <c r="E298" s="79">
        <v>10000</v>
      </c>
      <c r="F298" s="109">
        <v>0</v>
      </c>
      <c r="G298" s="144">
        <f>H298-F298</f>
        <v>8.02</v>
      </c>
      <c r="H298" s="79">
        <v>8.02</v>
      </c>
      <c r="I298" s="79">
        <f>SUM(H298:H299)</f>
        <v>12.2</v>
      </c>
      <c r="J298" s="23"/>
    </row>
    <row r="299" spans="1:10" ht="16" x14ac:dyDescent="0.2">
      <c r="A299" s="63"/>
      <c r="B299" s="75" t="s">
        <v>595</v>
      </c>
      <c r="C299" s="66" t="s">
        <v>118</v>
      </c>
      <c r="D299" s="66" t="s">
        <v>413</v>
      </c>
      <c r="E299" s="79">
        <v>100000</v>
      </c>
      <c r="F299" s="109">
        <v>4.18</v>
      </c>
      <c r="G299" s="144"/>
      <c r="H299" s="79">
        <f>F299</f>
        <v>4.18</v>
      </c>
      <c r="I299" s="79"/>
      <c r="J299" s="23"/>
    </row>
    <row r="300" spans="1:10" ht="16" x14ac:dyDescent="0.2">
      <c r="A300" s="63"/>
      <c r="B300" s="75"/>
      <c r="C300" s="66"/>
      <c r="D300" s="66"/>
      <c r="E300" s="79"/>
      <c r="F300" s="109"/>
      <c r="G300" s="144"/>
      <c r="H300" s="79"/>
      <c r="I300" s="79"/>
      <c r="J300" s="23"/>
    </row>
    <row r="301" spans="1:10" ht="16" x14ac:dyDescent="0.2">
      <c r="A301" s="63"/>
      <c r="B301" s="75" t="s">
        <v>596</v>
      </c>
      <c r="C301" s="66" t="s">
        <v>62</v>
      </c>
      <c r="D301" s="66" t="s">
        <v>411</v>
      </c>
      <c r="E301" s="78">
        <v>200000</v>
      </c>
      <c r="F301" s="78">
        <f>H301-G301</f>
        <v>58.52</v>
      </c>
      <c r="G301" s="78">
        <v>3.08</v>
      </c>
      <c r="H301" s="78">
        <v>61.6</v>
      </c>
      <c r="I301" s="78">
        <f>SUM(H301:H304)</f>
        <v>73.72999999999999</v>
      </c>
      <c r="J301" s="23"/>
    </row>
    <row r="302" spans="1:10" ht="16" x14ac:dyDescent="0.2">
      <c r="A302" s="63"/>
      <c r="B302" s="75" t="s">
        <v>596</v>
      </c>
      <c r="C302" s="66" t="s">
        <v>62</v>
      </c>
      <c r="D302" s="66" t="s">
        <v>412</v>
      </c>
      <c r="E302" s="79">
        <v>10000</v>
      </c>
      <c r="F302" s="109">
        <v>3.42</v>
      </c>
      <c r="G302" s="144"/>
      <c r="H302" s="79">
        <f>F302</f>
        <v>3.42</v>
      </c>
      <c r="I302" s="79"/>
      <c r="J302" s="23"/>
    </row>
    <row r="303" spans="1:10" ht="16" x14ac:dyDescent="0.2">
      <c r="A303" s="63"/>
      <c r="B303" s="75" t="s">
        <v>596</v>
      </c>
      <c r="C303" s="66" t="s">
        <v>62</v>
      </c>
      <c r="D303" s="66" t="s">
        <v>413</v>
      </c>
      <c r="E303" s="78">
        <v>200000</v>
      </c>
      <c r="F303" s="109">
        <v>8.36</v>
      </c>
      <c r="G303" s="144"/>
      <c r="H303" s="79">
        <f>F303</f>
        <v>8.36</v>
      </c>
      <c r="I303" s="79"/>
      <c r="J303" s="23"/>
    </row>
    <row r="304" spans="1:10" ht="16" x14ac:dyDescent="0.2">
      <c r="A304" s="63"/>
      <c r="B304" s="75" t="s">
        <v>596</v>
      </c>
      <c r="C304" s="66" t="s">
        <v>62</v>
      </c>
      <c r="D304" s="66" t="s">
        <v>414</v>
      </c>
      <c r="E304" s="79">
        <v>10000</v>
      </c>
      <c r="F304" s="109">
        <v>0.35</v>
      </c>
      <c r="G304" s="144"/>
      <c r="H304" s="79">
        <f>F304</f>
        <v>0.35</v>
      </c>
      <c r="I304" s="79"/>
      <c r="J304" s="23"/>
    </row>
    <row r="305" spans="1:10" ht="16" x14ac:dyDescent="0.2">
      <c r="A305" s="63"/>
      <c r="B305" s="75"/>
      <c r="C305" s="66"/>
      <c r="D305" s="66"/>
      <c r="E305" s="79"/>
      <c r="F305" s="109"/>
      <c r="G305" s="144"/>
      <c r="H305" s="79"/>
      <c r="I305" s="79"/>
      <c r="J305" s="23"/>
    </row>
    <row r="306" spans="1:10" ht="16" x14ac:dyDescent="0.2">
      <c r="A306" s="63"/>
      <c r="B306" s="75" t="s">
        <v>597</v>
      </c>
      <c r="C306" s="66" t="s">
        <v>38</v>
      </c>
      <c r="D306" s="66" t="s">
        <v>411</v>
      </c>
      <c r="E306" s="78">
        <v>20000</v>
      </c>
      <c r="F306" s="109">
        <f>H306-G306</f>
        <v>5.0199999999999996</v>
      </c>
      <c r="G306" s="144">
        <v>5.0199999999999996</v>
      </c>
      <c r="H306" s="78">
        <v>10.039999999999999</v>
      </c>
      <c r="I306" s="78">
        <f>SUM(H306:H309)</f>
        <v>14.649999999999999</v>
      </c>
      <c r="J306" s="211"/>
    </row>
    <row r="307" spans="1:10" ht="16" x14ac:dyDescent="0.2">
      <c r="A307" s="63"/>
      <c r="B307" s="75" t="s">
        <v>597</v>
      </c>
      <c r="C307" s="66" t="s">
        <v>38</v>
      </c>
      <c r="D307" s="66" t="s">
        <v>412</v>
      </c>
      <c r="E307" s="78">
        <v>10000</v>
      </c>
      <c r="F307" s="109">
        <v>3.42</v>
      </c>
      <c r="G307" s="144"/>
      <c r="H307" s="78">
        <f>F307</f>
        <v>3.42</v>
      </c>
      <c r="I307" s="78"/>
      <c r="J307" s="23"/>
    </row>
    <row r="308" spans="1:10" ht="16" x14ac:dyDescent="0.2">
      <c r="A308" s="63"/>
      <c r="B308" s="75" t="s">
        <v>597</v>
      </c>
      <c r="C308" s="66" t="s">
        <v>38</v>
      </c>
      <c r="D308" s="66" t="s">
        <v>413</v>
      </c>
      <c r="E308" s="78">
        <v>20000</v>
      </c>
      <c r="F308" s="109">
        <v>0.84</v>
      </c>
      <c r="G308" s="144"/>
      <c r="H308" s="78">
        <f>F308</f>
        <v>0.84</v>
      </c>
      <c r="I308" s="78"/>
      <c r="J308" s="23"/>
    </row>
    <row r="309" spans="1:10" ht="16" x14ac:dyDescent="0.2">
      <c r="A309" s="63"/>
      <c r="B309" s="75" t="s">
        <v>597</v>
      </c>
      <c r="C309" s="66" t="s">
        <v>38</v>
      </c>
      <c r="D309" s="66" t="s">
        <v>414</v>
      </c>
      <c r="E309" s="78">
        <v>10000</v>
      </c>
      <c r="F309" s="109">
        <v>0.35</v>
      </c>
      <c r="G309" s="144"/>
      <c r="H309" s="78">
        <f>F309</f>
        <v>0.35</v>
      </c>
      <c r="I309" s="78"/>
      <c r="J309" s="23"/>
    </row>
    <row r="310" spans="1:10" ht="16" x14ac:dyDescent="0.2">
      <c r="A310" s="63"/>
      <c r="B310" s="75"/>
      <c r="C310" s="66"/>
      <c r="D310" s="66"/>
      <c r="E310" s="78"/>
      <c r="F310" s="109"/>
      <c r="G310" s="144"/>
      <c r="H310" s="78"/>
      <c r="I310" s="78"/>
      <c r="J310" s="23"/>
    </row>
    <row r="311" spans="1:10" ht="16" x14ac:dyDescent="0.2">
      <c r="A311" s="63"/>
      <c r="B311" s="75" t="s">
        <v>727</v>
      </c>
      <c r="C311" s="66" t="s">
        <v>744</v>
      </c>
      <c r="D311" s="66" t="s">
        <v>411</v>
      </c>
      <c r="E311" s="78">
        <v>50000</v>
      </c>
      <c r="F311" s="109">
        <f>H311-G311</f>
        <v>3.6399999999999997</v>
      </c>
      <c r="G311" s="144">
        <v>0.91</v>
      </c>
      <c r="H311" s="78">
        <v>4.55</v>
      </c>
      <c r="I311" s="78">
        <f>SUM(H311:H313)</f>
        <v>10.059999999999999</v>
      </c>
      <c r="J311" s="23"/>
    </row>
    <row r="312" spans="1:10" ht="16" x14ac:dyDescent="0.2">
      <c r="A312" s="63"/>
      <c r="B312" s="75" t="s">
        <v>727</v>
      </c>
      <c r="C312" s="66" t="s">
        <v>744</v>
      </c>
      <c r="D312" s="66" t="s">
        <v>412</v>
      </c>
      <c r="E312" s="78">
        <v>10000</v>
      </c>
      <c r="F312" s="109">
        <v>3.42</v>
      </c>
      <c r="G312" s="144"/>
      <c r="H312" s="78">
        <v>3.42</v>
      </c>
      <c r="I312" s="78"/>
      <c r="J312" s="23"/>
    </row>
    <row r="313" spans="1:10" ht="16" x14ac:dyDescent="0.2">
      <c r="A313" s="63"/>
      <c r="B313" s="75" t="s">
        <v>727</v>
      </c>
      <c r="C313" s="66" t="s">
        <v>744</v>
      </c>
      <c r="D313" s="66" t="s">
        <v>413</v>
      </c>
      <c r="E313" s="78">
        <v>50000</v>
      </c>
      <c r="F313" s="109">
        <v>2.09</v>
      </c>
      <c r="G313" s="144"/>
      <c r="H313" s="78">
        <v>2.09</v>
      </c>
      <c r="I313" s="78"/>
      <c r="J313" s="23"/>
    </row>
    <row r="314" spans="1:10" ht="16" x14ac:dyDescent="0.2">
      <c r="A314" s="63"/>
      <c r="B314" s="75"/>
      <c r="C314" s="66"/>
      <c r="D314" s="66"/>
      <c r="E314" s="78"/>
      <c r="F314" s="109"/>
      <c r="G314" s="144"/>
      <c r="H314" s="78"/>
      <c r="I314" s="78"/>
      <c r="J314" s="23"/>
    </row>
    <row r="315" spans="1:10" ht="16" x14ac:dyDescent="0.2">
      <c r="A315" s="63"/>
      <c r="B315" s="75" t="s">
        <v>798</v>
      </c>
      <c r="C315" s="66" t="s">
        <v>797</v>
      </c>
      <c r="D315" s="66" t="s">
        <v>411</v>
      </c>
      <c r="E315" s="78">
        <v>10000</v>
      </c>
      <c r="F315" s="78">
        <v>0</v>
      </c>
      <c r="G315" s="78">
        <v>0.53</v>
      </c>
      <c r="H315" s="78">
        <f>F315+G315</f>
        <v>0.53</v>
      </c>
      <c r="I315" s="78">
        <f>H315</f>
        <v>0.53</v>
      </c>
      <c r="J315" s="23"/>
    </row>
    <row r="316" spans="1:10" ht="16" x14ac:dyDescent="0.2">
      <c r="A316" s="63"/>
      <c r="B316" s="75"/>
      <c r="C316" s="66"/>
      <c r="D316" s="66"/>
      <c r="E316" s="78"/>
      <c r="F316" s="109"/>
      <c r="G316" s="144"/>
      <c r="H316" s="78"/>
      <c r="I316" s="78"/>
      <c r="J316" s="23"/>
    </row>
    <row r="317" spans="1:10" ht="16" x14ac:dyDescent="0.2">
      <c r="A317" s="63"/>
      <c r="B317" s="75" t="s">
        <v>599</v>
      </c>
      <c r="C317" s="66" t="s">
        <v>186</v>
      </c>
      <c r="D317" s="66" t="s">
        <v>411</v>
      </c>
      <c r="E317" s="78">
        <v>250000</v>
      </c>
      <c r="F317" s="78">
        <f>H317-G317</f>
        <v>73.92</v>
      </c>
      <c r="G317" s="78">
        <v>3.08</v>
      </c>
      <c r="H317" s="78">
        <v>77</v>
      </c>
      <c r="I317" s="78">
        <f>SUM(H317:H320)</f>
        <v>128.92000000000002</v>
      </c>
      <c r="J317" s="23"/>
    </row>
    <row r="318" spans="1:10" ht="16" x14ac:dyDescent="0.2">
      <c r="A318" s="63"/>
      <c r="B318" s="75" t="s">
        <v>599</v>
      </c>
      <c r="C318" s="66" t="s">
        <v>186</v>
      </c>
      <c r="D318" s="66" t="s">
        <v>417</v>
      </c>
      <c r="E318" s="78">
        <v>45000</v>
      </c>
      <c r="F318" s="109">
        <v>30.47</v>
      </c>
      <c r="G318" s="144"/>
      <c r="H318" s="78">
        <v>30.47</v>
      </c>
      <c r="I318" s="78"/>
      <c r="J318" s="23"/>
    </row>
    <row r="319" spans="1:10" ht="16" x14ac:dyDescent="0.2">
      <c r="A319" s="63"/>
      <c r="B319" s="75" t="s">
        <v>599</v>
      </c>
      <c r="C319" s="66" t="s">
        <v>186</v>
      </c>
      <c r="D319" s="66" t="s">
        <v>413</v>
      </c>
      <c r="E319" s="78">
        <v>250000</v>
      </c>
      <c r="F319" s="109">
        <v>10.45</v>
      </c>
      <c r="G319" s="144"/>
      <c r="H319" s="78">
        <f>F319</f>
        <v>10.45</v>
      </c>
      <c r="I319" s="78"/>
      <c r="J319" s="23"/>
    </row>
    <row r="320" spans="1:10" ht="16" x14ac:dyDescent="0.2">
      <c r="A320" s="63"/>
      <c r="B320" s="75" t="s">
        <v>599</v>
      </c>
      <c r="C320" s="66" t="s">
        <v>186</v>
      </c>
      <c r="D320" s="66" t="s">
        <v>418</v>
      </c>
      <c r="E320" s="78">
        <v>250000</v>
      </c>
      <c r="F320" s="109">
        <v>11</v>
      </c>
      <c r="G320" s="144"/>
      <c r="H320" s="78">
        <f>F320</f>
        <v>11</v>
      </c>
      <c r="I320" s="78"/>
      <c r="J320" s="23"/>
    </row>
    <row r="321" spans="1:10" ht="16" x14ac:dyDescent="0.2">
      <c r="A321" s="63"/>
      <c r="B321" s="75"/>
      <c r="C321" s="66"/>
      <c r="D321" s="66"/>
      <c r="E321" s="78"/>
      <c r="F321" s="109"/>
      <c r="G321" s="144"/>
      <c r="H321" s="78"/>
      <c r="I321" s="78"/>
      <c r="J321" s="23"/>
    </row>
    <row r="322" spans="1:10" ht="16" x14ac:dyDescent="0.2">
      <c r="A322" s="63"/>
      <c r="B322" s="75" t="s">
        <v>600</v>
      </c>
      <c r="C322" s="66" t="s">
        <v>236</v>
      </c>
      <c r="D322" s="66" t="s">
        <v>411</v>
      </c>
      <c r="E322" s="78">
        <v>6500</v>
      </c>
      <c r="F322" s="109">
        <v>0</v>
      </c>
      <c r="G322" s="144">
        <v>16.52</v>
      </c>
      <c r="H322" s="78">
        <f>SUM(F322:G322)</f>
        <v>16.52</v>
      </c>
      <c r="I322" s="78">
        <f>SUM(H322:H322)</f>
        <v>16.52</v>
      </c>
      <c r="J322" s="23" t="s">
        <v>821</v>
      </c>
    </row>
    <row r="323" spans="1:10" ht="16" x14ac:dyDescent="0.2">
      <c r="A323" s="63"/>
      <c r="B323" s="75"/>
      <c r="C323" s="66"/>
      <c r="D323" s="66"/>
      <c r="E323" s="78"/>
      <c r="F323" s="109"/>
      <c r="G323" s="144"/>
      <c r="H323" s="78"/>
      <c r="I323" s="78"/>
      <c r="J323" s="23"/>
    </row>
    <row r="324" spans="1:10" ht="16" x14ac:dyDescent="0.2">
      <c r="A324" s="63"/>
      <c r="B324" s="75" t="s">
        <v>602</v>
      </c>
      <c r="C324" s="66" t="s">
        <v>135</v>
      </c>
      <c r="D324" s="66" t="s">
        <v>411</v>
      </c>
      <c r="E324" s="78">
        <v>10000</v>
      </c>
      <c r="F324" s="78">
        <v>0</v>
      </c>
      <c r="G324" s="78">
        <f>H324-F324</f>
        <v>8.02</v>
      </c>
      <c r="H324" s="78">
        <v>8.02</v>
      </c>
      <c r="I324" s="78">
        <f>SUM(H324:H328)</f>
        <v>20.37</v>
      </c>
      <c r="J324" s="23"/>
    </row>
    <row r="325" spans="1:10" s="226" customFormat="1" ht="16" x14ac:dyDescent="0.2">
      <c r="A325" s="101"/>
      <c r="B325" s="75" t="s">
        <v>602</v>
      </c>
      <c r="C325" s="66" t="s">
        <v>135</v>
      </c>
      <c r="D325" s="197" t="s">
        <v>412</v>
      </c>
      <c r="E325" s="83">
        <v>10000</v>
      </c>
      <c r="F325" s="83">
        <v>3.42</v>
      </c>
      <c r="G325" s="83"/>
      <c r="H325" s="83">
        <f>F325</f>
        <v>3.42</v>
      </c>
      <c r="I325" s="83"/>
      <c r="J325" s="105"/>
    </row>
    <row r="326" spans="1:10" ht="16" x14ac:dyDescent="0.2">
      <c r="A326" s="63"/>
      <c r="B326" s="75" t="s">
        <v>602</v>
      </c>
      <c r="C326" s="66" t="s">
        <v>135</v>
      </c>
      <c r="D326" s="173" t="s">
        <v>413</v>
      </c>
      <c r="E326" s="78">
        <v>100000</v>
      </c>
      <c r="F326" s="109">
        <v>4.18</v>
      </c>
      <c r="G326" s="144"/>
      <c r="H326" s="79">
        <f>F326</f>
        <v>4.18</v>
      </c>
      <c r="I326" s="79"/>
      <c r="J326" s="23"/>
    </row>
    <row r="327" spans="1:10" ht="16" x14ac:dyDescent="0.2">
      <c r="A327" s="63"/>
      <c r="B327" s="75" t="s">
        <v>602</v>
      </c>
      <c r="C327" s="66" t="s">
        <v>135</v>
      </c>
      <c r="D327" s="173" t="s">
        <v>418</v>
      </c>
      <c r="E327" s="78">
        <v>100000</v>
      </c>
      <c r="F327" s="109">
        <v>4.4000000000000004</v>
      </c>
      <c r="G327" s="144"/>
      <c r="H327" s="79">
        <f>F327</f>
        <v>4.4000000000000004</v>
      </c>
      <c r="I327" s="79"/>
      <c r="J327" s="23"/>
    </row>
    <row r="328" spans="1:10" ht="16" x14ac:dyDescent="0.2">
      <c r="A328" s="63"/>
      <c r="B328" s="75" t="s">
        <v>602</v>
      </c>
      <c r="C328" s="66" t="s">
        <v>135</v>
      </c>
      <c r="D328" s="173" t="s">
        <v>414</v>
      </c>
      <c r="E328" s="78">
        <v>10000</v>
      </c>
      <c r="F328" s="109">
        <v>0.35</v>
      </c>
      <c r="G328" s="144"/>
      <c r="H328" s="79">
        <f>F328</f>
        <v>0.35</v>
      </c>
      <c r="I328" s="79"/>
      <c r="J328" s="23"/>
    </row>
    <row r="329" spans="1:10" ht="16" x14ac:dyDescent="0.2">
      <c r="A329" s="63"/>
      <c r="B329" s="75"/>
      <c r="C329" s="66"/>
      <c r="D329" s="66"/>
      <c r="E329" s="78"/>
      <c r="F329" s="109"/>
      <c r="G329" s="144"/>
      <c r="H329" s="79"/>
      <c r="I329" s="79"/>
      <c r="J329" s="23"/>
    </row>
    <row r="330" spans="1:10" ht="16" x14ac:dyDescent="0.2">
      <c r="A330" s="63"/>
      <c r="B330" s="75" t="s">
        <v>603</v>
      </c>
      <c r="C330" s="66" t="s">
        <v>42</v>
      </c>
      <c r="D330" s="66" t="s">
        <v>411</v>
      </c>
      <c r="E330" s="78">
        <v>250000</v>
      </c>
      <c r="F330" s="254">
        <v>48.24</v>
      </c>
      <c r="G330" s="342">
        <v>2.0099999999999998</v>
      </c>
      <c r="H330" s="79">
        <f>SUM(F330:G330)</f>
        <v>50.25</v>
      </c>
      <c r="I330" s="79">
        <f>SUM(H330:H335)</f>
        <v>97.52</v>
      </c>
      <c r="J330" s="23"/>
    </row>
    <row r="331" spans="1:10" ht="16" x14ac:dyDescent="0.2">
      <c r="A331" s="63"/>
      <c r="B331" s="75" t="s">
        <v>603</v>
      </c>
      <c r="C331" s="66" t="s">
        <v>42</v>
      </c>
      <c r="D331" s="173" t="s">
        <v>417</v>
      </c>
      <c r="E331" s="78">
        <v>50000</v>
      </c>
      <c r="F331" s="109">
        <v>22.05</v>
      </c>
      <c r="G331" s="144"/>
      <c r="H331" s="79">
        <f>F331</f>
        <v>22.05</v>
      </c>
      <c r="I331" s="79"/>
      <c r="J331" s="23"/>
    </row>
    <row r="332" spans="1:10" ht="16" x14ac:dyDescent="0.2">
      <c r="A332" s="63"/>
      <c r="B332" s="75" t="s">
        <v>603</v>
      </c>
      <c r="C332" s="66" t="s">
        <v>42</v>
      </c>
      <c r="D332" s="173" t="s">
        <v>412</v>
      </c>
      <c r="E332" s="78">
        <v>10000</v>
      </c>
      <c r="F332" s="109">
        <v>3.42</v>
      </c>
      <c r="G332" s="144"/>
      <c r="H332" s="79">
        <f>F332</f>
        <v>3.42</v>
      </c>
      <c r="I332" s="79"/>
      <c r="J332" s="23"/>
    </row>
    <row r="333" spans="1:10" ht="16" x14ac:dyDescent="0.2">
      <c r="A333" s="63"/>
      <c r="B333" s="75" t="s">
        <v>603</v>
      </c>
      <c r="C333" s="66" t="s">
        <v>42</v>
      </c>
      <c r="D333" s="173" t="s">
        <v>413</v>
      </c>
      <c r="E333" s="78">
        <v>250000</v>
      </c>
      <c r="F333" s="109">
        <v>10.45</v>
      </c>
      <c r="G333" s="144"/>
      <c r="H333" s="79">
        <f>F333</f>
        <v>10.45</v>
      </c>
      <c r="I333" s="79"/>
      <c r="J333" s="23"/>
    </row>
    <row r="334" spans="1:10" ht="16" x14ac:dyDescent="0.2">
      <c r="A334" s="63"/>
      <c r="B334" s="75" t="s">
        <v>603</v>
      </c>
      <c r="C334" s="66" t="s">
        <v>42</v>
      </c>
      <c r="D334" s="173" t="s">
        <v>418</v>
      </c>
      <c r="E334" s="78">
        <v>250000</v>
      </c>
      <c r="F334" s="109">
        <v>11</v>
      </c>
      <c r="G334" s="144"/>
      <c r="H334" s="79">
        <f>F334</f>
        <v>11</v>
      </c>
      <c r="I334" s="79"/>
      <c r="J334" s="23"/>
    </row>
    <row r="335" spans="1:10" ht="16" x14ac:dyDescent="0.2">
      <c r="A335" s="63"/>
      <c r="B335" s="75" t="s">
        <v>603</v>
      </c>
      <c r="C335" s="66" t="s">
        <v>42</v>
      </c>
      <c r="D335" s="173" t="s">
        <v>414</v>
      </c>
      <c r="E335" s="78">
        <v>10000</v>
      </c>
      <c r="F335" s="109">
        <v>0.35</v>
      </c>
      <c r="G335" s="144"/>
      <c r="H335" s="79">
        <f>F335</f>
        <v>0.35</v>
      </c>
      <c r="I335" s="79"/>
      <c r="J335" s="23"/>
    </row>
    <row r="336" spans="1:10" ht="16" x14ac:dyDescent="0.2">
      <c r="A336" s="63"/>
      <c r="B336" s="75"/>
      <c r="C336" s="66"/>
      <c r="D336" s="66"/>
      <c r="E336" s="79"/>
      <c r="F336" s="109"/>
      <c r="G336" s="144"/>
      <c r="H336" s="79"/>
      <c r="I336" s="79"/>
      <c r="J336" s="23"/>
    </row>
    <row r="337" spans="1:10" ht="16" x14ac:dyDescent="0.2">
      <c r="A337" s="63"/>
      <c r="B337" s="75" t="s">
        <v>604</v>
      </c>
      <c r="C337" s="66" t="s">
        <v>43</v>
      </c>
      <c r="D337" s="66" t="s">
        <v>411</v>
      </c>
      <c r="E337" s="78">
        <v>180000</v>
      </c>
      <c r="F337" s="78">
        <f>H337-G337</f>
        <v>239.35999999999999</v>
      </c>
      <c r="G337" s="78">
        <v>14.08</v>
      </c>
      <c r="H337" s="78">
        <v>253.44</v>
      </c>
      <c r="I337" s="78">
        <f>SUM(H337:H340)</f>
        <v>278.79000000000002</v>
      </c>
      <c r="J337" s="23"/>
    </row>
    <row r="338" spans="1:10" s="305" customFormat="1" ht="16" x14ac:dyDescent="0.2">
      <c r="A338" s="303"/>
      <c r="B338" s="304" t="s">
        <v>604</v>
      </c>
      <c r="C338" s="66" t="s">
        <v>43</v>
      </c>
      <c r="D338" s="208" t="s">
        <v>417</v>
      </c>
      <c r="E338" s="206">
        <v>5000</v>
      </c>
      <c r="F338" s="206">
        <v>17.61</v>
      </c>
      <c r="G338" s="206"/>
      <c r="H338" s="206">
        <f>F338</f>
        <v>17.61</v>
      </c>
      <c r="I338" s="206"/>
      <c r="J338" s="207" t="s">
        <v>822</v>
      </c>
    </row>
    <row r="339" spans="1:10" ht="16" x14ac:dyDescent="0.2">
      <c r="A339" s="63"/>
      <c r="B339" s="75" t="s">
        <v>604</v>
      </c>
      <c r="C339" s="66" t="s">
        <v>43</v>
      </c>
      <c r="D339" s="66" t="s">
        <v>413</v>
      </c>
      <c r="E339" s="79">
        <v>180000</v>
      </c>
      <c r="F339" s="109">
        <v>7.52</v>
      </c>
      <c r="G339" s="144"/>
      <c r="H339" s="79">
        <f>F339</f>
        <v>7.52</v>
      </c>
      <c r="I339" s="79"/>
      <c r="J339" s="23"/>
    </row>
    <row r="340" spans="1:10" s="305" customFormat="1" ht="16" x14ac:dyDescent="0.2">
      <c r="A340" s="303">
        <v>5000</v>
      </c>
      <c r="B340" s="304" t="s">
        <v>604</v>
      </c>
      <c r="C340" s="66" t="s">
        <v>43</v>
      </c>
      <c r="D340" s="208" t="s">
        <v>418</v>
      </c>
      <c r="E340" s="206">
        <v>5000</v>
      </c>
      <c r="F340" s="206">
        <v>0.22</v>
      </c>
      <c r="G340" s="206"/>
      <c r="H340" s="206">
        <f>F340</f>
        <v>0.22</v>
      </c>
      <c r="I340" s="206"/>
      <c r="J340" s="207" t="s">
        <v>823</v>
      </c>
    </row>
    <row r="341" spans="1:10" ht="16" x14ac:dyDescent="0.2">
      <c r="A341" s="63"/>
      <c r="B341" s="75"/>
      <c r="C341" s="66"/>
      <c r="D341" s="66"/>
      <c r="E341" s="79"/>
      <c r="F341" s="109"/>
      <c r="G341" s="144"/>
      <c r="H341" s="79"/>
      <c r="I341" s="79"/>
      <c r="J341" s="23"/>
    </row>
    <row r="342" spans="1:10" ht="16" x14ac:dyDescent="0.2">
      <c r="A342" s="63"/>
      <c r="B342" s="75" t="s">
        <v>605</v>
      </c>
      <c r="C342" s="66" t="s">
        <v>340</v>
      </c>
      <c r="D342" s="66" t="s">
        <v>411</v>
      </c>
      <c r="E342" s="78">
        <v>20000</v>
      </c>
      <c r="F342" s="109">
        <v>1.26</v>
      </c>
      <c r="G342" s="144">
        <f>H342-F342</f>
        <v>1.26</v>
      </c>
      <c r="H342" s="78">
        <v>2.52</v>
      </c>
      <c r="I342" s="78">
        <f>SUM(H342:H343)</f>
        <v>2.94</v>
      </c>
      <c r="J342" s="23"/>
    </row>
    <row r="343" spans="1:10" ht="16" x14ac:dyDescent="0.2">
      <c r="A343" s="63"/>
      <c r="B343" s="75" t="s">
        <v>605</v>
      </c>
      <c r="C343" s="66" t="s">
        <v>340</v>
      </c>
      <c r="D343" s="66" t="s">
        <v>413</v>
      </c>
      <c r="E343" s="78">
        <v>10000</v>
      </c>
      <c r="F343" s="109">
        <v>0.42</v>
      </c>
      <c r="G343" s="144"/>
      <c r="H343" s="78">
        <f>F343</f>
        <v>0.42</v>
      </c>
      <c r="I343" s="78"/>
      <c r="J343" s="23"/>
    </row>
    <row r="344" spans="1:10" ht="16" x14ac:dyDescent="0.2">
      <c r="A344" s="63"/>
      <c r="B344" s="75"/>
      <c r="C344" s="66"/>
      <c r="D344" s="66"/>
      <c r="E344" s="78"/>
      <c r="F344" s="109"/>
      <c r="G344" s="144"/>
      <c r="H344" s="78"/>
      <c r="I344" s="78"/>
      <c r="J344" s="23"/>
    </row>
    <row r="345" spans="1:10" ht="16" x14ac:dyDescent="0.2">
      <c r="A345" s="63"/>
      <c r="B345" s="75" t="s">
        <v>606</v>
      </c>
      <c r="C345" s="66" t="s">
        <v>44</v>
      </c>
      <c r="D345" s="66" t="s">
        <v>411</v>
      </c>
      <c r="E345" s="78">
        <v>10000</v>
      </c>
      <c r="F345" s="78">
        <v>0</v>
      </c>
      <c r="G345" s="78">
        <v>14.08</v>
      </c>
      <c r="H345" s="78">
        <v>14.08</v>
      </c>
      <c r="I345" s="78">
        <f>SUM(H345:H346)</f>
        <v>14.5</v>
      </c>
      <c r="J345" s="23"/>
    </row>
    <row r="346" spans="1:10" ht="16" x14ac:dyDescent="0.2">
      <c r="A346" s="63"/>
      <c r="B346" s="75" t="s">
        <v>606</v>
      </c>
      <c r="C346" s="66" t="s">
        <v>44</v>
      </c>
      <c r="D346" s="66" t="s">
        <v>413</v>
      </c>
      <c r="E346" s="79">
        <v>10000</v>
      </c>
      <c r="F346" s="109">
        <v>0.42</v>
      </c>
      <c r="G346" s="144"/>
      <c r="H346" s="79">
        <f>F346</f>
        <v>0.42</v>
      </c>
      <c r="I346" s="79"/>
      <c r="J346" s="23"/>
    </row>
    <row r="347" spans="1:10" ht="16" x14ac:dyDescent="0.2">
      <c r="A347" s="63"/>
      <c r="B347" s="75"/>
      <c r="C347" s="66"/>
      <c r="D347" s="66"/>
      <c r="E347" s="79"/>
      <c r="F347" s="109"/>
      <c r="G347" s="144"/>
      <c r="H347" s="79"/>
      <c r="I347" s="79"/>
      <c r="J347" s="23"/>
    </row>
    <row r="348" spans="1:10" ht="16" x14ac:dyDescent="0.2">
      <c r="A348" s="63"/>
      <c r="B348" s="75" t="s">
        <v>607</v>
      </c>
      <c r="C348" s="66" t="s">
        <v>96</v>
      </c>
      <c r="D348" s="66" t="s">
        <v>411</v>
      </c>
      <c r="E348" s="78">
        <v>30000</v>
      </c>
      <c r="F348" s="78">
        <f>H348-G348</f>
        <v>4.0200000000000005</v>
      </c>
      <c r="G348" s="78">
        <v>2.0099999999999998</v>
      </c>
      <c r="H348" s="78">
        <v>6.03</v>
      </c>
      <c r="I348" s="78">
        <f>SUM(H348:H349)</f>
        <v>6.45</v>
      </c>
      <c r="J348" s="23"/>
    </row>
    <row r="349" spans="1:10" ht="16" x14ac:dyDescent="0.2">
      <c r="A349" s="63"/>
      <c r="B349" s="75" t="s">
        <v>607</v>
      </c>
      <c r="C349" s="66" t="s">
        <v>96</v>
      </c>
      <c r="D349" s="66" t="s">
        <v>413</v>
      </c>
      <c r="E349" s="79">
        <v>10000</v>
      </c>
      <c r="F349" s="109">
        <v>0.42</v>
      </c>
      <c r="G349" s="144"/>
      <c r="H349" s="79">
        <f>F349</f>
        <v>0.42</v>
      </c>
      <c r="I349" s="79"/>
      <c r="J349" s="23"/>
    </row>
    <row r="350" spans="1:10" ht="16" x14ac:dyDescent="0.2">
      <c r="A350" s="63"/>
      <c r="B350" s="75"/>
      <c r="C350" s="66"/>
      <c r="D350" s="66"/>
      <c r="E350" s="79"/>
      <c r="F350" s="109"/>
      <c r="G350" s="144"/>
      <c r="H350" s="79"/>
      <c r="I350" s="79"/>
      <c r="J350" s="23"/>
    </row>
    <row r="351" spans="1:10" ht="16" x14ac:dyDescent="0.2">
      <c r="A351" s="63"/>
      <c r="B351" s="75" t="s">
        <v>608</v>
      </c>
      <c r="C351" s="66" t="s">
        <v>496</v>
      </c>
      <c r="D351" s="66" t="s">
        <v>411</v>
      </c>
      <c r="E351" s="79">
        <v>10000</v>
      </c>
      <c r="F351" s="109">
        <v>0</v>
      </c>
      <c r="G351" s="144">
        <v>0.91</v>
      </c>
      <c r="H351" s="79">
        <f>SUM(F351:G351)</f>
        <v>0.91</v>
      </c>
      <c r="I351" s="79">
        <f>H351</f>
        <v>0.91</v>
      </c>
      <c r="J351" s="23"/>
    </row>
    <row r="352" spans="1:10" ht="16" x14ac:dyDescent="0.2">
      <c r="A352" s="63"/>
      <c r="B352" s="75"/>
      <c r="C352" s="66"/>
      <c r="D352" s="66"/>
      <c r="E352" s="79"/>
      <c r="F352" s="109"/>
      <c r="G352" s="144"/>
      <c r="H352" s="79"/>
      <c r="I352" s="79"/>
      <c r="J352" s="23"/>
    </row>
    <row r="353" spans="1:10" ht="16" x14ac:dyDescent="0.2">
      <c r="A353" s="63"/>
      <c r="B353" s="75" t="s">
        <v>609</v>
      </c>
      <c r="C353" s="66" t="s">
        <v>137</v>
      </c>
      <c r="D353" s="66" t="s">
        <v>411</v>
      </c>
      <c r="E353" s="79">
        <v>100000</v>
      </c>
      <c r="F353" s="109">
        <f>H353-G353</f>
        <v>5.9399999999999995</v>
      </c>
      <c r="G353" s="144">
        <v>0.66</v>
      </c>
      <c r="H353" s="79">
        <v>6.6</v>
      </c>
      <c r="I353" s="79">
        <f>SUM(H353:H354)</f>
        <v>10.78</v>
      </c>
      <c r="J353" s="23"/>
    </row>
    <row r="354" spans="1:10" ht="16" x14ac:dyDescent="0.2">
      <c r="A354" s="63"/>
      <c r="B354" s="75" t="s">
        <v>609</v>
      </c>
      <c r="C354" s="66" t="s">
        <v>137</v>
      </c>
      <c r="D354" s="66" t="s">
        <v>413</v>
      </c>
      <c r="E354" s="79">
        <v>100000</v>
      </c>
      <c r="F354" s="109">
        <v>4.18</v>
      </c>
      <c r="G354" s="144"/>
      <c r="H354" s="79">
        <f>F354</f>
        <v>4.18</v>
      </c>
      <c r="I354" s="79"/>
      <c r="J354" s="23"/>
    </row>
    <row r="355" spans="1:10" ht="16" x14ac:dyDescent="0.2">
      <c r="A355" s="63"/>
      <c r="B355" s="75"/>
      <c r="C355" s="66"/>
      <c r="D355" s="66"/>
      <c r="E355" s="79"/>
      <c r="F355" s="109"/>
      <c r="G355" s="144"/>
      <c r="H355" s="79"/>
      <c r="I355" s="79"/>
      <c r="J355" s="23"/>
    </row>
    <row r="356" spans="1:10" ht="16" x14ac:dyDescent="0.2">
      <c r="A356" s="63"/>
      <c r="B356" s="75" t="s">
        <v>610</v>
      </c>
      <c r="C356" s="66" t="s">
        <v>45</v>
      </c>
      <c r="D356" s="66" t="s">
        <v>411</v>
      </c>
      <c r="E356" s="78">
        <v>10000</v>
      </c>
      <c r="F356" s="109">
        <v>0</v>
      </c>
      <c r="G356" s="144">
        <v>2.0099999999999998</v>
      </c>
      <c r="H356" s="78">
        <v>2.0099999999999998</v>
      </c>
      <c r="I356" s="78">
        <f>H356</f>
        <v>2.0099999999999998</v>
      </c>
      <c r="J356" s="211"/>
    </row>
    <row r="357" spans="1:10" ht="16" x14ac:dyDescent="0.2">
      <c r="A357" s="63"/>
      <c r="B357" s="75"/>
      <c r="C357" s="66"/>
      <c r="D357" s="66"/>
      <c r="E357" s="79"/>
      <c r="F357" s="109"/>
      <c r="G357" s="144"/>
      <c r="H357" s="79"/>
      <c r="I357" s="79"/>
      <c r="J357" s="23"/>
    </row>
    <row r="358" spans="1:10" ht="16" x14ac:dyDescent="0.2">
      <c r="A358" s="63"/>
      <c r="B358" s="75" t="s">
        <v>611</v>
      </c>
      <c r="C358" s="66" t="s">
        <v>230</v>
      </c>
      <c r="D358" s="66" t="s">
        <v>411</v>
      </c>
      <c r="E358" s="79">
        <v>100000</v>
      </c>
      <c r="F358" s="109">
        <v>27.72</v>
      </c>
      <c r="G358" s="144">
        <f>H358-F358</f>
        <v>3.0800000000000018</v>
      </c>
      <c r="H358" s="79">
        <v>30.8</v>
      </c>
      <c r="I358" s="79">
        <f>SUM(H358:H363)</f>
        <v>82.02000000000001</v>
      </c>
      <c r="J358" s="23"/>
    </row>
    <row r="359" spans="1:10" ht="16" x14ac:dyDescent="0.2">
      <c r="A359" s="63"/>
      <c r="B359" s="75" t="s">
        <v>611</v>
      </c>
      <c r="C359" s="66" t="s">
        <v>230</v>
      </c>
      <c r="D359" s="66" t="s">
        <v>417</v>
      </c>
      <c r="E359" s="79">
        <v>50000</v>
      </c>
      <c r="F359" s="254">
        <v>33.85</v>
      </c>
      <c r="G359" s="144"/>
      <c r="H359" s="79">
        <f>F359</f>
        <v>33.85</v>
      </c>
      <c r="I359" s="79"/>
      <c r="J359" s="23"/>
    </row>
    <row r="360" spans="1:10" ht="16" x14ac:dyDescent="0.2">
      <c r="A360" s="63"/>
      <c r="B360" s="75" t="s">
        <v>611</v>
      </c>
      <c r="C360" s="66" t="s">
        <v>230</v>
      </c>
      <c r="D360" s="66" t="s">
        <v>412</v>
      </c>
      <c r="E360" s="79">
        <v>10000</v>
      </c>
      <c r="F360" s="109">
        <v>3.42</v>
      </c>
      <c r="G360" s="144"/>
      <c r="H360" s="79">
        <f>F360</f>
        <v>3.42</v>
      </c>
      <c r="I360" s="79"/>
      <c r="J360" s="23"/>
    </row>
    <row r="361" spans="1:10" ht="16" x14ac:dyDescent="0.2">
      <c r="A361" s="63"/>
      <c r="B361" s="75" t="s">
        <v>611</v>
      </c>
      <c r="C361" s="66" t="s">
        <v>230</v>
      </c>
      <c r="D361" s="66" t="s">
        <v>413</v>
      </c>
      <c r="E361" s="79">
        <v>220000</v>
      </c>
      <c r="F361" s="109">
        <v>9.1999999999999993</v>
      </c>
      <c r="G361" s="144"/>
      <c r="H361" s="79">
        <f>F361</f>
        <v>9.1999999999999993</v>
      </c>
      <c r="I361" s="79"/>
      <c r="J361" s="23"/>
    </row>
    <row r="362" spans="1:10" ht="16" x14ac:dyDescent="0.2">
      <c r="A362" s="63"/>
      <c r="B362" s="75" t="s">
        <v>611</v>
      </c>
      <c r="C362" s="66" t="s">
        <v>230</v>
      </c>
      <c r="D362" s="66" t="s">
        <v>417</v>
      </c>
      <c r="E362" s="78">
        <v>100000</v>
      </c>
      <c r="F362" s="78">
        <v>4.4000000000000004</v>
      </c>
      <c r="G362" s="78"/>
      <c r="H362" s="78">
        <f>F362</f>
        <v>4.4000000000000004</v>
      </c>
      <c r="I362" s="78"/>
      <c r="J362" s="23"/>
    </row>
    <row r="363" spans="1:10" ht="16" x14ac:dyDescent="0.2">
      <c r="A363" s="63"/>
      <c r="B363" s="75" t="s">
        <v>611</v>
      </c>
      <c r="C363" s="66" t="s">
        <v>230</v>
      </c>
      <c r="D363" s="66" t="s">
        <v>414</v>
      </c>
      <c r="E363" s="79">
        <v>10000</v>
      </c>
      <c r="F363" s="109">
        <v>0.35</v>
      </c>
      <c r="G363" s="144"/>
      <c r="H363" s="79">
        <f>F363</f>
        <v>0.35</v>
      </c>
      <c r="I363" s="79"/>
      <c r="J363" s="23"/>
    </row>
    <row r="364" spans="1:10" ht="16" x14ac:dyDescent="0.2">
      <c r="A364" s="63"/>
      <c r="B364" s="75"/>
      <c r="C364" s="66"/>
      <c r="D364" s="66"/>
      <c r="E364" s="79"/>
      <c r="F364" s="109"/>
      <c r="G364" s="144"/>
      <c r="H364" s="79"/>
      <c r="I364" s="79"/>
      <c r="J364" s="23"/>
    </row>
    <row r="365" spans="1:10" ht="16" x14ac:dyDescent="0.2">
      <c r="A365" s="63"/>
      <c r="B365" s="75" t="s">
        <v>612</v>
      </c>
      <c r="C365" s="66" t="s">
        <v>334</v>
      </c>
      <c r="D365" s="66" t="s">
        <v>411</v>
      </c>
      <c r="E365" s="78">
        <v>50000</v>
      </c>
      <c r="F365" s="78">
        <f>H365-G365</f>
        <v>12.32</v>
      </c>
      <c r="G365" s="78">
        <v>3.08</v>
      </c>
      <c r="H365" s="78">
        <v>15.4</v>
      </c>
      <c r="I365" s="78">
        <f>SUM(H365:H370)</f>
        <v>63.02</v>
      </c>
      <c r="J365" s="23"/>
    </row>
    <row r="366" spans="1:10" s="226" customFormat="1" ht="16" x14ac:dyDescent="0.2">
      <c r="A366" s="101"/>
      <c r="B366" s="81" t="s">
        <v>612</v>
      </c>
      <c r="C366" s="82" t="s">
        <v>334</v>
      </c>
      <c r="D366" s="197" t="s">
        <v>417</v>
      </c>
      <c r="E366" s="83">
        <v>50000</v>
      </c>
      <c r="F366" s="83">
        <v>14.15</v>
      </c>
      <c r="G366" s="83"/>
      <c r="H366" s="83">
        <f>F366</f>
        <v>14.15</v>
      </c>
      <c r="I366" s="83"/>
      <c r="J366" s="352" t="s">
        <v>829</v>
      </c>
    </row>
    <row r="367" spans="1:10" ht="16" x14ac:dyDescent="0.2">
      <c r="A367" s="63"/>
      <c r="B367" s="75" t="s">
        <v>612</v>
      </c>
      <c r="C367" s="66" t="s">
        <v>334</v>
      </c>
      <c r="D367" s="173" t="s">
        <v>412</v>
      </c>
      <c r="E367" s="78">
        <v>10000</v>
      </c>
      <c r="F367" s="109">
        <v>3.42</v>
      </c>
      <c r="G367" s="144"/>
      <c r="H367" s="78">
        <f>F367</f>
        <v>3.42</v>
      </c>
      <c r="I367" s="78"/>
      <c r="J367" s="91"/>
    </row>
    <row r="368" spans="1:10" ht="16" x14ac:dyDescent="0.2">
      <c r="A368" s="63"/>
      <c r="B368" s="75" t="s">
        <v>612</v>
      </c>
      <c r="C368" s="66" t="s">
        <v>334</v>
      </c>
      <c r="D368" s="173" t="s">
        <v>413</v>
      </c>
      <c r="E368" s="78">
        <v>500000</v>
      </c>
      <c r="F368" s="109">
        <v>20.9</v>
      </c>
      <c r="G368" s="144"/>
      <c r="H368" s="78">
        <f>F368</f>
        <v>20.9</v>
      </c>
      <c r="I368" s="78"/>
      <c r="J368" s="91"/>
    </row>
    <row r="369" spans="1:10" ht="16" x14ac:dyDescent="0.2">
      <c r="A369" s="63"/>
      <c r="B369" s="75" t="s">
        <v>612</v>
      </c>
      <c r="C369" s="66" t="s">
        <v>334</v>
      </c>
      <c r="D369" s="173" t="s">
        <v>418</v>
      </c>
      <c r="E369" s="78">
        <v>200000</v>
      </c>
      <c r="F369" s="109">
        <v>8.8000000000000007</v>
      </c>
      <c r="G369" s="144"/>
      <c r="H369" s="78">
        <f>F369</f>
        <v>8.8000000000000007</v>
      </c>
      <c r="I369" s="78"/>
      <c r="J369" s="91"/>
    </row>
    <row r="370" spans="1:10" ht="16" x14ac:dyDescent="0.2">
      <c r="A370" s="63"/>
      <c r="B370" s="75" t="s">
        <v>612</v>
      </c>
      <c r="C370" s="66" t="s">
        <v>334</v>
      </c>
      <c r="D370" s="173" t="s">
        <v>414</v>
      </c>
      <c r="E370" s="78">
        <v>10000</v>
      </c>
      <c r="F370" s="109">
        <v>0.35</v>
      </c>
      <c r="G370" s="144"/>
      <c r="H370" s="79">
        <f>F370</f>
        <v>0.35</v>
      </c>
      <c r="I370" s="79"/>
      <c r="J370" s="91"/>
    </row>
    <row r="371" spans="1:10" ht="16" x14ac:dyDescent="0.2">
      <c r="A371" s="63"/>
      <c r="B371" s="75"/>
      <c r="C371" s="66"/>
      <c r="D371" s="66"/>
      <c r="E371" s="78"/>
      <c r="F371" s="109"/>
      <c r="G371" s="144"/>
      <c r="H371" s="79"/>
      <c r="I371" s="79"/>
      <c r="J371" s="91"/>
    </row>
    <row r="372" spans="1:10" ht="16" x14ac:dyDescent="0.2">
      <c r="A372" s="63"/>
      <c r="B372" s="75" t="s">
        <v>613</v>
      </c>
      <c r="C372" s="66" t="s">
        <v>182</v>
      </c>
      <c r="D372" s="66" t="s">
        <v>411</v>
      </c>
      <c r="E372" s="78">
        <v>10000</v>
      </c>
      <c r="F372" s="254">
        <v>0</v>
      </c>
      <c r="G372" s="144">
        <v>0.91</v>
      </c>
      <c r="H372" s="78">
        <f>SUM(F372:G372)</f>
        <v>0.91</v>
      </c>
      <c r="I372" s="78">
        <f>SUM(H372:H373)</f>
        <v>1.82</v>
      </c>
      <c r="J372" s="104"/>
    </row>
    <row r="373" spans="1:10" ht="16" x14ac:dyDescent="0.2">
      <c r="A373" s="63"/>
      <c r="B373" s="75" t="s">
        <v>613</v>
      </c>
      <c r="C373" s="66" t="s">
        <v>182</v>
      </c>
      <c r="D373" s="66" t="s">
        <v>417</v>
      </c>
      <c r="E373" s="78">
        <v>5000</v>
      </c>
      <c r="F373" s="254">
        <v>0.91</v>
      </c>
      <c r="G373" s="342"/>
      <c r="H373" s="78">
        <f>F373</f>
        <v>0.91</v>
      </c>
      <c r="I373" s="78"/>
      <c r="J373" s="104"/>
    </row>
    <row r="374" spans="1:10" ht="16" x14ac:dyDescent="0.2">
      <c r="A374" s="63"/>
      <c r="B374" s="75"/>
      <c r="D374" s="66"/>
      <c r="E374" s="78"/>
      <c r="F374" s="109"/>
      <c r="G374" s="144"/>
      <c r="H374" s="78"/>
      <c r="I374" s="78"/>
      <c r="J374" s="104"/>
    </row>
    <row r="375" spans="1:10" ht="16" x14ac:dyDescent="0.2">
      <c r="A375" s="63"/>
      <c r="B375" s="75" t="s">
        <v>614</v>
      </c>
      <c r="C375" s="66" t="s">
        <v>366</v>
      </c>
      <c r="D375" s="66" t="s">
        <v>411</v>
      </c>
      <c r="E375" s="78">
        <v>10000</v>
      </c>
      <c r="F375" s="109">
        <v>0</v>
      </c>
      <c r="G375" s="144">
        <f>H375-F375</f>
        <v>3.08</v>
      </c>
      <c r="H375" s="78">
        <v>3.08</v>
      </c>
      <c r="I375" s="78">
        <f>SUM(H375:H380)</f>
        <v>19.840000000000003</v>
      </c>
      <c r="J375" s="104"/>
    </row>
    <row r="376" spans="1:10" ht="16" x14ac:dyDescent="0.2">
      <c r="A376" s="63"/>
      <c r="B376" s="75" t="s">
        <v>614</v>
      </c>
      <c r="C376" s="66" t="s">
        <v>366</v>
      </c>
      <c r="D376" s="173" t="s">
        <v>417</v>
      </c>
      <c r="E376" s="78">
        <v>10000</v>
      </c>
      <c r="F376" s="109">
        <v>4.41</v>
      </c>
      <c r="G376" s="144"/>
      <c r="H376" s="78">
        <f>F376</f>
        <v>4.41</v>
      </c>
      <c r="I376" s="78"/>
      <c r="J376" s="211"/>
    </row>
    <row r="377" spans="1:10" ht="16" x14ac:dyDescent="0.2">
      <c r="A377" s="63"/>
      <c r="B377" s="75" t="s">
        <v>614</v>
      </c>
      <c r="C377" s="66" t="s">
        <v>366</v>
      </c>
      <c r="D377" s="173" t="s">
        <v>412</v>
      </c>
      <c r="E377" s="78">
        <v>10000</v>
      </c>
      <c r="F377" s="109">
        <v>3.42</v>
      </c>
      <c r="G377" s="144"/>
      <c r="H377" s="78">
        <f>F377</f>
        <v>3.42</v>
      </c>
      <c r="I377" s="78"/>
      <c r="J377" s="104"/>
    </row>
    <row r="378" spans="1:10" ht="16" x14ac:dyDescent="0.2">
      <c r="A378" s="63"/>
      <c r="B378" s="75" t="s">
        <v>614</v>
      </c>
      <c r="C378" s="66" t="s">
        <v>366</v>
      </c>
      <c r="D378" s="173" t="s">
        <v>413</v>
      </c>
      <c r="E378" s="78">
        <v>100000</v>
      </c>
      <c r="F378" s="109">
        <v>4.18</v>
      </c>
      <c r="G378" s="144"/>
      <c r="H378" s="78">
        <f>F378</f>
        <v>4.18</v>
      </c>
      <c r="I378" s="78"/>
      <c r="J378" s="104"/>
    </row>
    <row r="379" spans="1:10" ht="16" x14ac:dyDescent="0.2">
      <c r="A379" s="63"/>
      <c r="B379" s="75" t="s">
        <v>614</v>
      </c>
      <c r="C379" s="66" t="s">
        <v>366</v>
      </c>
      <c r="D379" s="173" t="s">
        <v>418</v>
      </c>
      <c r="E379" s="78">
        <v>100000</v>
      </c>
      <c r="F379" s="109">
        <v>4.4000000000000004</v>
      </c>
      <c r="G379" s="144"/>
      <c r="H379" s="78">
        <f>F379</f>
        <v>4.4000000000000004</v>
      </c>
      <c r="I379" s="78"/>
      <c r="J379" s="104"/>
    </row>
    <row r="380" spans="1:10" ht="16" x14ac:dyDescent="0.2">
      <c r="A380" s="63"/>
      <c r="B380" s="75" t="s">
        <v>614</v>
      </c>
      <c r="C380" s="66" t="s">
        <v>366</v>
      </c>
      <c r="D380" s="173" t="s">
        <v>414</v>
      </c>
      <c r="E380" s="78">
        <v>10000</v>
      </c>
      <c r="F380" s="109">
        <v>0.35</v>
      </c>
      <c r="G380" s="144"/>
      <c r="H380" s="78">
        <f>F380</f>
        <v>0.35</v>
      </c>
      <c r="I380" s="78"/>
      <c r="J380" s="104"/>
    </row>
    <row r="381" spans="1:10" ht="16" x14ac:dyDescent="0.2">
      <c r="A381" s="63"/>
      <c r="B381" s="75"/>
      <c r="C381" s="66"/>
      <c r="D381" s="66"/>
      <c r="E381" s="78"/>
      <c r="F381" s="109"/>
      <c r="G381" s="144"/>
      <c r="H381" s="78"/>
      <c r="I381" s="78"/>
      <c r="J381" s="104"/>
    </row>
    <row r="382" spans="1:10" ht="16" x14ac:dyDescent="0.2">
      <c r="A382" s="63"/>
      <c r="B382" s="75" t="s">
        <v>536</v>
      </c>
      <c r="C382" s="66" t="s">
        <v>524</v>
      </c>
      <c r="D382" s="66" t="s">
        <v>411</v>
      </c>
      <c r="E382" s="78">
        <v>10000</v>
      </c>
      <c r="F382" s="78">
        <v>0</v>
      </c>
      <c r="G382" s="78">
        <f>H382-F382</f>
        <v>0.66</v>
      </c>
      <c r="H382" s="78">
        <v>0.66</v>
      </c>
      <c r="I382" s="78">
        <f>SUM(H382:H384)</f>
        <v>2.87</v>
      </c>
      <c r="J382" s="23"/>
    </row>
    <row r="383" spans="1:10" ht="16" x14ac:dyDescent="0.2">
      <c r="A383" s="63"/>
      <c r="B383" s="75" t="s">
        <v>536</v>
      </c>
      <c r="C383" s="66" t="s">
        <v>524</v>
      </c>
      <c r="D383" s="66" t="s">
        <v>412</v>
      </c>
      <c r="E383" s="78">
        <v>4000</v>
      </c>
      <c r="F383" s="78">
        <v>1.37</v>
      </c>
      <c r="G383" s="78"/>
      <c r="H383" s="78">
        <f>F383</f>
        <v>1.37</v>
      </c>
      <c r="I383" s="78"/>
      <c r="J383" s="23"/>
    </row>
    <row r="384" spans="1:10" ht="16" x14ac:dyDescent="0.2">
      <c r="A384" s="63"/>
      <c r="B384" s="75" t="s">
        <v>536</v>
      </c>
      <c r="C384" s="66" t="s">
        <v>524</v>
      </c>
      <c r="D384" s="66" t="s">
        <v>413</v>
      </c>
      <c r="E384" s="78">
        <v>20000</v>
      </c>
      <c r="F384" s="78">
        <v>0.84</v>
      </c>
      <c r="G384" s="78"/>
      <c r="H384" s="78">
        <f>F384</f>
        <v>0.84</v>
      </c>
      <c r="I384" s="78"/>
      <c r="J384" s="23"/>
    </row>
    <row r="385" spans="1:10" ht="16" x14ac:dyDescent="0.2">
      <c r="A385" s="63"/>
      <c r="B385" s="75"/>
      <c r="C385" s="66"/>
      <c r="D385" s="66"/>
      <c r="E385" s="78"/>
      <c r="F385" s="78"/>
      <c r="G385" s="78"/>
      <c r="H385" s="78"/>
      <c r="I385" s="78"/>
      <c r="J385" s="23"/>
    </row>
    <row r="386" spans="1:10" ht="16" x14ac:dyDescent="0.2">
      <c r="A386" s="63"/>
      <c r="B386" s="75" t="s">
        <v>725</v>
      </c>
      <c r="C386" s="66" t="s">
        <v>745</v>
      </c>
      <c r="D386" s="66" t="s">
        <v>411</v>
      </c>
      <c r="E386" s="78">
        <v>20000</v>
      </c>
      <c r="F386" s="78">
        <f>H386-G386</f>
        <v>1.26</v>
      </c>
      <c r="G386" s="78">
        <v>1.26</v>
      </c>
      <c r="H386" s="78">
        <v>2.52</v>
      </c>
      <c r="I386" s="78">
        <f>SUM(H386:H389)</f>
        <v>13.93</v>
      </c>
      <c r="J386" s="23"/>
    </row>
    <row r="387" spans="1:10" ht="16" x14ac:dyDescent="0.2">
      <c r="A387" s="63"/>
      <c r="B387" s="75" t="s">
        <v>725</v>
      </c>
      <c r="C387" s="66" t="s">
        <v>745</v>
      </c>
      <c r="D387" s="66" t="s">
        <v>417</v>
      </c>
      <c r="E387" s="78">
        <v>10000</v>
      </c>
      <c r="F387" s="78">
        <v>2.83</v>
      </c>
      <c r="G387" s="78"/>
      <c r="H387" s="78">
        <v>2.83</v>
      </c>
      <c r="I387" s="78"/>
      <c r="J387" s="23"/>
    </row>
    <row r="388" spans="1:10" ht="16" x14ac:dyDescent="0.2">
      <c r="A388" s="63"/>
      <c r="B388" s="75" t="s">
        <v>725</v>
      </c>
      <c r="C388" s="66" t="s">
        <v>745</v>
      </c>
      <c r="D388" s="66" t="s">
        <v>413</v>
      </c>
      <c r="E388" s="78">
        <v>100000</v>
      </c>
      <c r="F388" s="78">
        <v>4.18</v>
      </c>
      <c r="G388" s="78"/>
      <c r="H388" s="78">
        <v>4.18</v>
      </c>
      <c r="I388" s="78"/>
      <c r="J388" s="23"/>
    </row>
    <row r="389" spans="1:10" ht="16" x14ac:dyDescent="0.2">
      <c r="A389" s="63"/>
      <c r="B389" s="75" t="s">
        <v>725</v>
      </c>
      <c r="C389" s="66" t="s">
        <v>745</v>
      </c>
      <c r="D389" s="66" t="s">
        <v>418</v>
      </c>
      <c r="E389" s="78">
        <v>200000</v>
      </c>
      <c r="F389" s="78">
        <v>4.4000000000000004</v>
      </c>
      <c r="G389" s="78"/>
      <c r="H389" s="78">
        <v>4.4000000000000004</v>
      </c>
      <c r="I389" s="78"/>
      <c r="J389" s="23"/>
    </row>
    <row r="390" spans="1:10" ht="16" x14ac:dyDescent="0.2">
      <c r="A390" s="63"/>
      <c r="B390" s="75"/>
      <c r="C390" s="66"/>
      <c r="D390" s="66"/>
      <c r="E390" s="78"/>
      <c r="F390" s="78"/>
      <c r="G390" s="78"/>
      <c r="H390" s="78"/>
      <c r="I390" s="78"/>
      <c r="J390" s="23"/>
    </row>
    <row r="391" spans="1:10" ht="16" x14ac:dyDescent="0.2">
      <c r="A391" s="63"/>
      <c r="B391" s="75" t="s">
        <v>616</v>
      </c>
      <c r="C391" s="66" t="s">
        <v>437</v>
      </c>
      <c r="D391" s="66" t="s">
        <v>411</v>
      </c>
      <c r="E391" s="78">
        <v>100000</v>
      </c>
      <c r="F391" s="109">
        <f>H391-G391</f>
        <v>5.9399999999999995</v>
      </c>
      <c r="G391" s="144">
        <v>0.66</v>
      </c>
      <c r="H391" s="78">
        <v>6.6</v>
      </c>
      <c r="I391" s="78">
        <f>SUM(H391:H392)</f>
        <v>10.78</v>
      </c>
      <c r="J391" s="23"/>
    </row>
    <row r="392" spans="1:10" ht="16" x14ac:dyDescent="0.2">
      <c r="A392" s="63"/>
      <c r="B392" s="75" t="s">
        <v>616</v>
      </c>
      <c r="C392" s="66" t="s">
        <v>437</v>
      </c>
      <c r="D392" s="66" t="s">
        <v>413</v>
      </c>
      <c r="E392" s="78">
        <v>100000</v>
      </c>
      <c r="F392" s="109">
        <v>4.18</v>
      </c>
      <c r="G392" s="144"/>
      <c r="H392" s="78">
        <f>F392</f>
        <v>4.18</v>
      </c>
      <c r="I392" s="223"/>
      <c r="J392" s="23"/>
    </row>
    <row r="393" spans="1:10" ht="16" x14ac:dyDescent="0.2">
      <c r="A393" s="63"/>
      <c r="B393" s="75"/>
      <c r="C393" s="66"/>
      <c r="D393" s="66"/>
      <c r="E393" s="79"/>
      <c r="F393" s="109"/>
      <c r="G393" s="144"/>
      <c r="H393" s="79"/>
      <c r="J393" s="23"/>
    </row>
    <row r="394" spans="1:10" ht="16" x14ac:dyDescent="0.2">
      <c r="A394" s="63"/>
      <c r="B394" s="75" t="s">
        <v>617</v>
      </c>
      <c r="C394" s="66" t="s">
        <v>231</v>
      </c>
      <c r="D394" s="66" t="s">
        <v>411</v>
      </c>
      <c r="E394" s="78">
        <v>250000</v>
      </c>
      <c r="F394" s="109">
        <f>H394-G394</f>
        <v>48.24</v>
      </c>
      <c r="G394" s="144">
        <v>2.0099999999999998</v>
      </c>
      <c r="H394" s="78">
        <v>50.25</v>
      </c>
      <c r="I394" s="78">
        <f>SUM(H394:H399)</f>
        <v>89.62</v>
      </c>
      <c r="J394" s="211"/>
    </row>
    <row r="395" spans="1:10" ht="16" x14ac:dyDescent="0.2">
      <c r="A395" s="63"/>
      <c r="B395" s="75" t="s">
        <v>617</v>
      </c>
      <c r="C395" s="66" t="s">
        <v>231</v>
      </c>
      <c r="D395" s="173" t="s">
        <v>417</v>
      </c>
      <c r="E395" s="78">
        <v>50000</v>
      </c>
      <c r="F395" s="109">
        <v>14.15</v>
      </c>
      <c r="G395" s="144"/>
      <c r="H395" s="78">
        <f>F395</f>
        <v>14.15</v>
      </c>
      <c r="I395" s="78"/>
      <c r="J395" s="23"/>
    </row>
    <row r="396" spans="1:10" ht="16" x14ac:dyDescent="0.2">
      <c r="A396" s="63"/>
      <c r="B396" s="75" t="s">
        <v>617</v>
      </c>
      <c r="C396" s="66" t="s">
        <v>231</v>
      </c>
      <c r="D396" s="173" t="s">
        <v>412</v>
      </c>
      <c r="E396" s="78">
        <v>10000</v>
      </c>
      <c r="F396" s="109">
        <v>3.42</v>
      </c>
      <c r="G396" s="144"/>
      <c r="H396" s="78">
        <f>F396</f>
        <v>3.42</v>
      </c>
      <c r="I396" s="78"/>
      <c r="J396" s="23"/>
    </row>
    <row r="397" spans="1:10" ht="16" x14ac:dyDescent="0.2">
      <c r="A397" s="63"/>
      <c r="B397" s="75" t="s">
        <v>617</v>
      </c>
      <c r="C397" s="66" t="s">
        <v>231</v>
      </c>
      <c r="D397" s="173" t="s">
        <v>413</v>
      </c>
      <c r="E397" s="79">
        <v>250000</v>
      </c>
      <c r="F397" s="109">
        <v>10.45</v>
      </c>
      <c r="G397" s="144"/>
      <c r="H397" s="79">
        <f>F397</f>
        <v>10.45</v>
      </c>
      <c r="I397" s="79"/>
      <c r="J397" s="23"/>
    </row>
    <row r="398" spans="1:10" ht="16" x14ac:dyDescent="0.2">
      <c r="A398" s="63"/>
      <c r="B398" s="75" t="s">
        <v>617</v>
      </c>
      <c r="C398" s="66" t="s">
        <v>231</v>
      </c>
      <c r="D398" s="173" t="s">
        <v>418</v>
      </c>
      <c r="E398" s="78">
        <v>250000</v>
      </c>
      <c r="F398" s="109">
        <v>11</v>
      </c>
      <c r="G398" s="144"/>
      <c r="H398" s="79">
        <f>F398</f>
        <v>11</v>
      </c>
      <c r="I398" s="79"/>
      <c r="J398" s="23"/>
    </row>
    <row r="399" spans="1:10" ht="16" x14ac:dyDescent="0.2">
      <c r="A399" s="63"/>
      <c r="B399" s="75" t="s">
        <v>617</v>
      </c>
      <c r="C399" s="66" t="s">
        <v>231</v>
      </c>
      <c r="D399" s="173" t="s">
        <v>414</v>
      </c>
      <c r="E399" s="78">
        <v>10000</v>
      </c>
      <c r="F399" s="109">
        <v>0.35</v>
      </c>
      <c r="G399" s="144"/>
      <c r="H399" s="79">
        <f>F399</f>
        <v>0.35</v>
      </c>
      <c r="I399" s="79"/>
      <c r="J399" s="23"/>
    </row>
    <row r="400" spans="1:10" ht="16" x14ac:dyDescent="0.2">
      <c r="A400" s="63"/>
      <c r="B400" s="75"/>
      <c r="C400" s="66"/>
      <c r="D400" s="173"/>
      <c r="E400" s="78"/>
      <c r="F400" s="109"/>
      <c r="G400" s="144"/>
      <c r="H400" s="79"/>
      <c r="I400" s="79"/>
      <c r="J400" s="23"/>
    </row>
    <row r="401" spans="1:10" ht="16" x14ac:dyDescent="0.2">
      <c r="A401" s="63"/>
      <c r="B401" s="75" t="s">
        <v>537</v>
      </c>
      <c r="C401" s="66" t="s">
        <v>531</v>
      </c>
      <c r="D401" s="173" t="s">
        <v>411</v>
      </c>
      <c r="E401" s="78">
        <v>10000</v>
      </c>
      <c r="F401" s="343">
        <v>0</v>
      </c>
      <c r="G401" s="343">
        <v>3.08</v>
      </c>
      <c r="H401" s="78">
        <f>SUM(F401:G401)</f>
        <v>3.08</v>
      </c>
      <c r="I401" s="78">
        <f>SUM(H401:H406)</f>
        <v>7.86</v>
      </c>
      <c r="J401" s="23"/>
    </row>
    <row r="402" spans="1:10" ht="16" x14ac:dyDescent="0.2">
      <c r="A402" s="63"/>
      <c r="B402" s="75" t="s">
        <v>537</v>
      </c>
      <c r="C402" s="66" t="s">
        <v>531</v>
      </c>
      <c r="D402" s="173" t="s">
        <v>417</v>
      </c>
      <c r="E402" s="78">
        <v>5000</v>
      </c>
      <c r="F402" s="78">
        <v>3.39</v>
      </c>
      <c r="G402" s="78"/>
      <c r="H402" s="78">
        <v>3.39</v>
      </c>
      <c r="I402" s="78"/>
      <c r="J402" s="23"/>
    </row>
    <row r="403" spans="1:10" ht="16" x14ac:dyDescent="0.2">
      <c r="A403" s="63"/>
      <c r="B403" s="75" t="s">
        <v>537</v>
      </c>
      <c r="C403" s="66" t="s">
        <v>531</v>
      </c>
      <c r="D403" s="173" t="s">
        <v>412</v>
      </c>
      <c r="E403" s="78">
        <v>2000</v>
      </c>
      <c r="F403" s="78">
        <v>0.68</v>
      </c>
      <c r="G403" s="78"/>
      <c r="H403" s="78">
        <f>F403</f>
        <v>0.68</v>
      </c>
      <c r="I403" s="78"/>
      <c r="J403" s="23"/>
    </row>
    <row r="404" spans="1:10" ht="16" x14ac:dyDescent="0.2">
      <c r="A404" s="63"/>
      <c r="B404" s="75" t="s">
        <v>537</v>
      </c>
      <c r="C404" s="66" t="s">
        <v>531</v>
      </c>
      <c r="D404" s="173" t="s">
        <v>413</v>
      </c>
      <c r="E404" s="78">
        <v>10000</v>
      </c>
      <c r="F404" s="78">
        <v>0.42</v>
      </c>
      <c r="G404" s="78"/>
      <c r="H404" s="78">
        <f>F404</f>
        <v>0.42</v>
      </c>
      <c r="I404" s="78"/>
      <c r="J404" s="23"/>
    </row>
    <row r="405" spans="1:10" ht="16" x14ac:dyDescent="0.2">
      <c r="A405" s="63"/>
      <c r="B405" s="75" t="s">
        <v>537</v>
      </c>
      <c r="C405" s="66" t="s">
        <v>531</v>
      </c>
      <c r="D405" s="173" t="s">
        <v>418</v>
      </c>
      <c r="E405" s="78">
        <v>5000</v>
      </c>
      <c r="F405" s="78">
        <v>0.22</v>
      </c>
      <c r="G405" s="78"/>
      <c r="H405" s="78">
        <f>F405</f>
        <v>0.22</v>
      </c>
      <c r="I405" s="78"/>
      <c r="J405" s="23"/>
    </row>
    <row r="406" spans="1:10" ht="16" x14ac:dyDescent="0.2">
      <c r="A406" s="63"/>
      <c r="B406" s="75" t="s">
        <v>537</v>
      </c>
      <c r="C406" s="66" t="s">
        <v>531</v>
      </c>
      <c r="D406" s="173" t="s">
        <v>414</v>
      </c>
      <c r="E406" s="78">
        <v>2000</v>
      </c>
      <c r="F406" s="78">
        <v>7.0000000000000007E-2</v>
      </c>
      <c r="G406" s="78"/>
      <c r="H406" s="78">
        <f>F406</f>
        <v>7.0000000000000007E-2</v>
      </c>
      <c r="I406" s="78"/>
      <c r="J406" s="23"/>
    </row>
    <row r="407" spans="1:10" ht="16" x14ac:dyDescent="0.2">
      <c r="A407" s="63"/>
      <c r="B407" s="75"/>
      <c r="C407" s="66"/>
      <c r="D407" s="173"/>
      <c r="E407" s="78"/>
      <c r="F407" s="78"/>
      <c r="G407" s="78"/>
      <c r="H407" s="78"/>
      <c r="I407" s="78"/>
      <c r="J407" s="23"/>
    </row>
    <row r="408" spans="1:10" ht="16" x14ac:dyDescent="0.2">
      <c r="A408" s="63"/>
      <c r="B408" s="75" t="s">
        <v>663</v>
      </c>
      <c r="C408" s="66" t="s">
        <v>662</v>
      </c>
      <c r="D408" s="173" t="s">
        <v>411</v>
      </c>
      <c r="E408" s="78">
        <v>200000</v>
      </c>
      <c r="F408" s="78">
        <f>H408-G408</f>
        <v>38.190000000000005</v>
      </c>
      <c r="G408" s="78">
        <v>2.0099999999999998</v>
      </c>
      <c r="H408" s="78">
        <v>40.200000000000003</v>
      </c>
      <c r="I408" s="78">
        <f>SUM(H408:H413)</f>
        <v>83.179999999999993</v>
      </c>
      <c r="J408" s="23"/>
    </row>
    <row r="409" spans="1:10" ht="16" x14ac:dyDescent="0.2">
      <c r="A409" s="63"/>
      <c r="B409" s="75" t="s">
        <v>663</v>
      </c>
      <c r="C409" s="66" t="s">
        <v>662</v>
      </c>
      <c r="D409" s="173" t="s">
        <v>417</v>
      </c>
      <c r="E409" s="78">
        <v>50000</v>
      </c>
      <c r="F409" s="78">
        <v>22.05</v>
      </c>
      <c r="G409" s="78"/>
      <c r="H409" s="78">
        <f>F409</f>
        <v>22.05</v>
      </c>
      <c r="I409" s="78"/>
      <c r="J409" s="23"/>
    </row>
    <row r="410" spans="1:10" ht="16" x14ac:dyDescent="0.2">
      <c r="A410" s="63"/>
      <c r="B410" s="75" t="s">
        <v>663</v>
      </c>
      <c r="C410" s="66" t="s">
        <v>662</v>
      </c>
      <c r="D410" s="173" t="s">
        <v>412</v>
      </c>
      <c r="E410" s="78">
        <v>10000</v>
      </c>
      <c r="F410" s="78">
        <v>3.42</v>
      </c>
      <c r="G410" s="78"/>
      <c r="H410" s="78">
        <f>F410</f>
        <v>3.42</v>
      </c>
      <c r="I410" s="78"/>
      <c r="J410" s="23"/>
    </row>
    <row r="411" spans="1:10" ht="16" x14ac:dyDescent="0.2">
      <c r="A411" s="63"/>
      <c r="B411" s="75" t="s">
        <v>663</v>
      </c>
      <c r="C411" s="66" t="s">
        <v>662</v>
      </c>
      <c r="D411" s="173" t="s">
        <v>413</v>
      </c>
      <c r="E411" s="78">
        <v>200000</v>
      </c>
      <c r="F411" s="78">
        <v>8.36</v>
      </c>
      <c r="G411" s="78"/>
      <c r="H411" s="78">
        <f>F411</f>
        <v>8.36</v>
      </c>
      <c r="I411" s="78"/>
      <c r="J411" s="23"/>
    </row>
    <row r="412" spans="1:10" ht="16" x14ac:dyDescent="0.2">
      <c r="A412" s="63"/>
      <c r="B412" s="75" t="s">
        <v>663</v>
      </c>
      <c r="C412" s="66" t="s">
        <v>662</v>
      </c>
      <c r="D412" s="173" t="s">
        <v>418</v>
      </c>
      <c r="E412" s="78">
        <v>200000</v>
      </c>
      <c r="F412" s="78">
        <v>8.8000000000000007</v>
      </c>
      <c r="G412" s="78"/>
      <c r="H412" s="78">
        <f>F412</f>
        <v>8.8000000000000007</v>
      </c>
      <c r="I412" s="78"/>
      <c r="J412" s="23"/>
    </row>
    <row r="413" spans="1:10" ht="16" x14ac:dyDescent="0.2">
      <c r="A413" s="63"/>
      <c r="B413" s="75" t="s">
        <v>663</v>
      </c>
      <c r="C413" s="66" t="s">
        <v>662</v>
      </c>
      <c r="D413" s="173" t="s">
        <v>414</v>
      </c>
      <c r="E413" s="78">
        <v>10000</v>
      </c>
      <c r="F413" s="78">
        <v>0.35</v>
      </c>
      <c r="G413" s="78"/>
      <c r="H413" s="78">
        <f>F413</f>
        <v>0.35</v>
      </c>
      <c r="I413" s="78"/>
      <c r="J413" s="23"/>
    </row>
    <row r="414" spans="1:10" ht="16" x14ac:dyDescent="0.2">
      <c r="A414" s="63"/>
      <c r="B414" s="75"/>
      <c r="C414" s="66"/>
      <c r="D414" s="173"/>
      <c r="E414" s="78"/>
      <c r="F414" s="78"/>
      <c r="G414" s="78"/>
      <c r="H414" s="78"/>
      <c r="I414" s="78"/>
      <c r="J414" s="23"/>
    </row>
    <row r="415" spans="1:10" ht="16" x14ac:dyDescent="0.2">
      <c r="A415" s="63"/>
      <c r="B415" s="75" t="s">
        <v>714</v>
      </c>
      <c r="C415" s="66" t="s">
        <v>708</v>
      </c>
      <c r="D415" s="173" t="s">
        <v>411</v>
      </c>
      <c r="E415" s="78">
        <v>10000</v>
      </c>
      <c r="F415" s="78">
        <v>0</v>
      </c>
      <c r="G415" s="78">
        <f>H415-F415</f>
        <v>0.66</v>
      </c>
      <c r="H415" s="78">
        <v>0.66</v>
      </c>
      <c r="I415" s="78">
        <f>H415</f>
        <v>0.66</v>
      </c>
      <c r="J415" s="23"/>
    </row>
    <row r="416" spans="1:10" ht="16" x14ac:dyDescent="0.2">
      <c r="A416" s="63"/>
      <c r="B416" s="75"/>
      <c r="C416" s="66"/>
      <c r="D416" s="66"/>
      <c r="E416" s="78"/>
      <c r="F416" s="109"/>
      <c r="G416" s="144"/>
      <c r="H416" s="79"/>
      <c r="I416" s="79"/>
      <c r="J416" s="23"/>
    </row>
    <row r="417" spans="1:10" ht="16" x14ac:dyDescent="0.2">
      <c r="A417" s="63"/>
      <c r="B417" s="75" t="s">
        <v>618</v>
      </c>
      <c r="C417" s="66" t="s">
        <v>206</v>
      </c>
      <c r="D417" s="66" t="s">
        <v>411</v>
      </c>
      <c r="E417" s="78">
        <v>180000</v>
      </c>
      <c r="F417" s="78">
        <f>H417-G417</f>
        <v>21.419999999999998</v>
      </c>
      <c r="G417" s="78">
        <v>1.26</v>
      </c>
      <c r="H417" s="78">
        <v>22.68</v>
      </c>
      <c r="I417" s="78">
        <f>SUM(H417:H422)</f>
        <v>92.83</v>
      </c>
      <c r="J417" s="23"/>
    </row>
    <row r="418" spans="1:10" ht="16" x14ac:dyDescent="0.2">
      <c r="A418" s="63"/>
      <c r="B418" s="75" t="s">
        <v>618</v>
      </c>
      <c r="C418" s="66" t="s">
        <v>206</v>
      </c>
      <c r="D418" s="173" t="s">
        <v>417</v>
      </c>
      <c r="E418" s="78">
        <v>50000</v>
      </c>
      <c r="F418" s="109">
        <v>50.94</v>
      </c>
      <c r="G418" s="144"/>
      <c r="H418" s="79">
        <f>F418</f>
        <v>50.94</v>
      </c>
      <c r="I418" s="79"/>
      <c r="J418" s="23"/>
    </row>
    <row r="419" spans="1:10" ht="16" x14ac:dyDescent="0.2">
      <c r="A419" s="63"/>
      <c r="B419" s="75" t="s">
        <v>618</v>
      </c>
      <c r="C419" s="66" t="s">
        <v>206</v>
      </c>
      <c r="D419" s="173" t="s">
        <v>412</v>
      </c>
      <c r="E419" s="78">
        <v>10000</v>
      </c>
      <c r="F419" s="109">
        <v>3.42</v>
      </c>
      <c r="G419" s="144"/>
      <c r="H419" s="79">
        <f>F419</f>
        <v>3.42</v>
      </c>
      <c r="I419" s="79"/>
      <c r="J419" s="23"/>
    </row>
    <row r="420" spans="1:10" ht="16" x14ac:dyDescent="0.2">
      <c r="A420" s="63"/>
      <c r="B420" s="75" t="s">
        <v>618</v>
      </c>
      <c r="C420" s="66" t="s">
        <v>206</v>
      </c>
      <c r="D420" s="173" t="s">
        <v>413</v>
      </c>
      <c r="E420" s="78">
        <v>180000</v>
      </c>
      <c r="F420" s="109">
        <v>7.52</v>
      </c>
      <c r="G420" s="144"/>
      <c r="H420" s="79">
        <f>F420</f>
        <v>7.52</v>
      </c>
      <c r="I420" s="79"/>
      <c r="J420" s="23"/>
    </row>
    <row r="421" spans="1:10" ht="16" x14ac:dyDescent="0.2">
      <c r="A421" s="63"/>
      <c r="B421" s="75" t="s">
        <v>618</v>
      </c>
      <c r="C421" s="66" t="s">
        <v>206</v>
      </c>
      <c r="D421" s="173" t="s">
        <v>418</v>
      </c>
      <c r="E421" s="78">
        <v>180000</v>
      </c>
      <c r="F421" s="109">
        <v>7.92</v>
      </c>
      <c r="G421" s="144"/>
      <c r="H421" s="79">
        <f>F421</f>
        <v>7.92</v>
      </c>
      <c r="I421" s="79"/>
      <c r="J421" s="23"/>
    </row>
    <row r="422" spans="1:10" ht="16" x14ac:dyDescent="0.2">
      <c r="A422" s="63"/>
      <c r="B422" s="75" t="s">
        <v>618</v>
      </c>
      <c r="C422" s="66" t="s">
        <v>206</v>
      </c>
      <c r="D422" s="173" t="s">
        <v>414</v>
      </c>
      <c r="E422" s="78">
        <v>10000</v>
      </c>
      <c r="F422" s="109">
        <v>0.35</v>
      </c>
      <c r="G422" s="144"/>
      <c r="H422" s="79">
        <f>F422</f>
        <v>0.35</v>
      </c>
      <c r="I422" s="79"/>
      <c r="J422" s="23"/>
    </row>
    <row r="423" spans="1:10" ht="16" x14ac:dyDescent="0.2">
      <c r="A423" s="63"/>
      <c r="B423" s="75"/>
      <c r="C423" s="66"/>
      <c r="D423" s="66"/>
      <c r="E423" s="78"/>
      <c r="F423" s="109"/>
      <c r="G423" s="144"/>
      <c r="H423" s="79"/>
      <c r="I423" s="79"/>
      <c r="J423" s="23"/>
    </row>
    <row r="424" spans="1:10" ht="16" x14ac:dyDescent="0.2">
      <c r="A424" s="63"/>
      <c r="B424" s="75" t="s">
        <v>619</v>
      </c>
      <c r="C424" s="66" t="s">
        <v>204</v>
      </c>
      <c r="D424" s="66" t="s">
        <v>411</v>
      </c>
      <c r="E424" s="78">
        <v>180000</v>
      </c>
      <c r="F424" s="78">
        <f>H424-G424</f>
        <v>34.17</v>
      </c>
      <c r="G424" s="78">
        <v>2.0099999999999998</v>
      </c>
      <c r="H424" s="78">
        <v>36.18</v>
      </c>
      <c r="I424" s="78">
        <f>SUM(H424:H429)</f>
        <v>166.09999999999997</v>
      </c>
      <c r="J424" s="23"/>
    </row>
    <row r="425" spans="1:10" ht="16" x14ac:dyDescent="0.2">
      <c r="A425" s="63"/>
      <c r="B425" s="75" t="s">
        <v>619</v>
      </c>
      <c r="C425" s="66" t="s">
        <v>204</v>
      </c>
      <c r="D425" s="173" t="s">
        <v>417</v>
      </c>
      <c r="E425" s="78">
        <v>180000</v>
      </c>
      <c r="F425" s="254">
        <v>121.86</v>
      </c>
      <c r="G425" s="144"/>
      <c r="H425" s="79">
        <f>F425</f>
        <v>121.86</v>
      </c>
      <c r="I425" s="79"/>
      <c r="J425" s="23"/>
    </row>
    <row r="426" spans="1:10" ht="16" x14ac:dyDescent="0.2">
      <c r="A426" s="63"/>
      <c r="B426" s="75" t="s">
        <v>619</v>
      </c>
      <c r="C426" s="66" t="s">
        <v>204</v>
      </c>
      <c r="D426" s="173" t="s">
        <v>412</v>
      </c>
      <c r="E426" s="78">
        <v>10000</v>
      </c>
      <c r="F426" s="109">
        <v>3.42</v>
      </c>
      <c r="G426" s="144"/>
      <c r="H426" s="79">
        <f>F426</f>
        <v>3.42</v>
      </c>
      <c r="I426" s="79"/>
      <c r="J426" s="23"/>
    </row>
    <row r="427" spans="1:10" ht="16" x14ac:dyDescent="0.2">
      <c r="A427" s="63"/>
      <c r="B427" s="75" t="s">
        <v>619</v>
      </c>
      <c r="C427" s="66" t="s">
        <v>204</v>
      </c>
      <c r="D427" s="173" t="s">
        <v>413</v>
      </c>
      <c r="E427" s="78">
        <v>50000</v>
      </c>
      <c r="F427" s="109">
        <v>2.09</v>
      </c>
      <c r="G427" s="144"/>
      <c r="H427" s="79">
        <f>F427</f>
        <v>2.09</v>
      </c>
      <c r="I427" s="79"/>
      <c r="J427" s="23"/>
    </row>
    <row r="428" spans="1:10" ht="16" x14ac:dyDescent="0.2">
      <c r="A428" s="63"/>
      <c r="B428" s="75" t="s">
        <v>619</v>
      </c>
      <c r="C428" s="66" t="s">
        <v>204</v>
      </c>
      <c r="D428" s="173" t="s">
        <v>418</v>
      </c>
      <c r="E428" s="78">
        <v>50000</v>
      </c>
      <c r="F428" s="109">
        <v>2.2000000000000002</v>
      </c>
      <c r="G428" s="144"/>
      <c r="H428" s="79">
        <f>F428</f>
        <v>2.2000000000000002</v>
      </c>
      <c r="I428" s="79"/>
      <c r="J428" s="23"/>
    </row>
    <row r="429" spans="1:10" ht="16" x14ac:dyDescent="0.2">
      <c r="A429" s="63"/>
      <c r="B429" s="75" t="s">
        <v>619</v>
      </c>
      <c r="C429" s="66" t="s">
        <v>204</v>
      </c>
      <c r="D429" s="173" t="s">
        <v>414</v>
      </c>
      <c r="E429" s="78">
        <v>10000</v>
      </c>
      <c r="F429" s="109">
        <v>0.35</v>
      </c>
      <c r="G429" s="144"/>
      <c r="H429" s="79">
        <f>F429</f>
        <v>0.35</v>
      </c>
      <c r="I429" s="79"/>
      <c r="J429" s="23"/>
    </row>
    <row r="430" spans="1:10" ht="16" x14ac:dyDescent="0.2">
      <c r="A430" s="63"/>
      <c r="B430" s="75"/>
      <c r="C430" s="66"/>
      <c r="D430" s="173"/>
      <c r="E430" s="78"/>
      <c r="F430" s="109"/>
      <c r="G430" s="144"/>
      <c r="H430" s="79"/>
      <c r="I430" s="79"/>
      <c r="J430" s="23"/>
    </row>
    <row r="431" spans="1:10" ht="16" x14ac:dyDescent="0.2">
      <c r="A431" s="63"/>
      <c r="B431" s="75" t="s">
        <v>620</v>
      </c>
      <c r="C431" s="66" t="s">
        <v>451</v>
      </c>
      <c r="D431" s="173" t="s">
        <v>411</v>
      </c>
      <c r="E431" s="78">
        <v>370000</v>
      </c>
      <c r="F431" s="109">
        <f>H431-G431</f>
        <v>23.76</v>
      </c>
      <c r="G431" s="144">
        <v>0.66</v>
      </c>
      <c r="H431" s="78">
        <v>24.42</v>
      </c>
      <c r="I431" s="78">
        <f>SUM(H431:H432)</f>
        <v>39.89</v>
      </c>
      <c r="J431" s="23"/>
    </row>
    <row r="432" spans="1:10" ht="16" x14ac:dyDescent="0.2">
      <c r="A432" s="63"/>
      <c r="B432" s="75" t="s">
        <v>620</v>
      </c>
      <c r="C432" s="66" t="s">
        <v>451</v>
      </c>
      <c r="D432" s="173" t="s">
        <v>413</v>
      </c>
      <c r="E432" s="78">
        <v>370000</v>
      </c>
      <c r="F432" s="109">
        <v>15.47</v>
      </c>
      <c r="G432" s="144"/>
      <c r="H432" s="78">
        <f>F432</f>
        <v>15.47</v>
      </c>
      <c r="I432" s="78"/>
      <c r="J432" s="23"/>
    </row>
    <row r="433" spans="1:10" ht="16" x14ac:dyDescent="0.2">
      <c r="A433" s="63"/>
      <c r="B433" s="75"/>
      <c r="C433" s="66"/>
      <c r="D433" s="173"/>
      <c r="E433" s="78"/>
      <c r="F433" s="109"/>
      <c r="G433" s="144"/>
      <c r="H433" s="78"/>
      <c r="I433" s="78"/>
      <c r="J433" s="23"/>
    </row>
    <row r="434" spans="1:10" ht="16" x14ac:dyDescent="0.2">
      <c r="A434" s="63"/>
      <c r="B434" s="75" t="s">
        <v>665</v>
      </c>
      <c r="C434" s="66" t="s">
        <v>664</v>
      </c>
      <c r="D434" s="124" t="s">
        <v>411</v>
      </c>
      <c r="E434" s="78">
        <v>10000</v>
      </c>
      <c r="F434" s="109">
        <f>H434-G434</f>
        <v>0</v>
      </c>
      <c r="G434" s="144">
        <v>0.91</v>
      </c>
      <c r="H434" s="78">
        <v>0.91</v>
      </c>
      <c r="I434" s="78">
        <f>SUM(H434:H434)</f>
        <v>0.91</v>
      </c>
      <c r="J434" s="23"/>
    </row>
    <row r="435" spans="1:10" ht="16" x14ac:dyDescent="0.2">
      <c r="A435" s="63"/>
      <c r="B435" s="75"/>
      <c r="C435" s="66"/>
      <c r="D435" s="66"/>
      <c r="E435" s="79"/>
      <c r="F435" s="109"/>
      <c r="G435" s="144"/>
      <c r="H435" s="79"/>
      <c r="I435" s="79"/>
      <c r="J435" s="23"/>
    </row>
    <row r="436" spans="1:10" ht="16" x14ac:dyDescent="0.2">
      <c r="A436" s="63"/>
      <c r="B436" s="75" t="s">
        <v>622</v>
      </c>
      <c r="C436" s="66" t="s">
        <v>166</v>
      </c>
      <c r="D436" s="66" t="s">
        <v>411</v>
      </c>
      <c r="E436" s="78">
        <v>10000</v>
      </c>
      <c r="F436" s="109">
        <f>H436-G436</f>
        <v>5.9399999999999995</v>
      </c>
      <c r="G436" s="144">
        <v>0.66</v>
      </c>
      <c r="H436" s="78">
        <v>6.6</v>
      </c>
      <c r="I436" s="78">
        <f>SUM(H436:H437)</f>
        <v>10.78</v>
      </c>
      <c r="J436" s="23"/>
    </row>
    <row r="437" spans="1:10" ht="16" x14ac:dyDescent="0.2">
      <c r="A437" s="63"/>
      <c r="B437" s="75" t="s">
        <v>622</v>
      </c>
      <c r="C437" s="66" t="s">
        <v>166</v>
      </c>
      <c r="D437" s="66" t="s">
        <v>413</v>
      </c>
      <c r="E437" s="78">
        <v>100000</v>
      </c>
      <c r="F437" s="109">
        <v>4.18</v>
      </c>
      <c r="G437" s="144"/>
      <c r="H437" s="78">
        <f>F437</f>
        <v>4.18</v>
      </c>
      <c r="I437" s="78"/>
      <c r="J437" s="23"/>
    </row>
    <row r="438" spans="1:10" ht="16" x14ac:dyDescent="0.2">
      <c r="A438" s="63"/>
      <c r="B438" s="75"/>
      <c r="C438" s="66"/>
      <c r="D438" s="66"/>
      <c r="E438" s="78"/>
      <c r="F438" s="109"/>
      <c r="G438" s="144"/>
      <c r="H438" s="78"/>
      <c r="I438" s="78"/>
      <c r="J438" s="23"/>
    </row>
    <row r="439" spans="1:10" ht="16" x14ac:dyDescent="0.2">
      <c r="A439" s="63"/>
      <c r="B439" s="75" t="s">
        <v>723</v>
      </c>
      <c r="C439" s="66" t="s">
        <v>746</v>
      </c>
      <c r="D439" s="66" t="s">
        <v>411</v>
      </c>
      <c r="E439" s="78">
        <v>10000</v>
      </c>
      <c r="F439" s="109">
        <v>0</v>
      </c>
      <c r="G439" s="144">
        <v>0.66</v>
      </c>
      <c r="H439" s="78">
        <f>SUM(F439:G439)</f>
        <v>0.66</v>
      </c>
      <c r="I439" s="78">
        <f>H439</f>
        <v>0.66</v>
      </c>
      <c r="J439" s="23"/>
    </row>
    <row r="440" spans="1:10" ht="16" x14ac:dyDescent="0.2">
      <c r="A440" s="63"/>
      <c r="B440" s="75"/>
      <c r="C440" s="66"/>
      <c r="D440" s="66"/>
      <c r="E440" s="79"/>
      <c r="F440" s="109"/>
      <c r="G440" s="144"/>
      <c r="H440" s="79"/>
      <c r="I440" s="79"/>
      <c r="J440" s="23"/>
    </row>
    <row r="441" spans="1:10" ht="16" x14ac:dyDescent="0.2">
      <c r="A441" s="63"/>
      <c r="B441" s="75" t="s">
        <v>623</v>
      </c>
      <c r="C441" s="66" t="s">
        <v>86</v>
      </c>
      <c r="D441" s="66" t="s">
        <v>411</v>
      </c>
      <c r="E441" s="78">
        <v>10000</v>
      </c>
      <c r="F441" s="109">
        <v>0</v>
      </c>
      <c r="G441" s="144">
        <v>3.08</v>
      </c>
      <c r="H441" s="78">
        <v>3.08</v>
      </c>
      <c r="I441" s="78">
        <f>SUM(H441:H442)</f>
        <v>3.5</v>
      </c>
      <c r="J441" s="211"/>
    </row>
    <row r="442" spans="1:10" ht="16" x14ac:dyDescent="0.2">
      <c r="A442" s="122"/>
      <c r="B442" s="75" t="s">
        <v>623</v>
      </c>
      <c r="C442" s="66" t="s">
        <v>86</v>
      </c>
      <c r="D442" s="124" t="s">
        <v>413</v>
      </c>
      <c r="E442" s="152">
        <v>10000</v>
      </c>
      <c r="F442" s="109">
        <v>0.42</v>
      </c>
      <c r="G442" s="144"/>
      <c r="H442" s="79">
        <f>F442</f>
        <v>0.42</v>
      </c>
      <c r="I442" s="79"/>
      <c r="J442" s="23"/>
    </row>
    <row r="443" spans="1:10" ht="16" x14ac:dyDescent="0.2">
      <c r="A443" s="122"/>
      <c r="B443" s="123"/>
      <c r="C443" s="124"/>
      <c r="D443" s="124"/>
      <c r="E443" s="152"/>
      <c r="F443" s="109"/>
      <c r="G443" s="144"/>
      <c r="H443" s="79"/>
      <c r="I443" s="79"/>
      <c r="J443" s="23"/>
    </row>
    <row r="444" spans="1:10" ht="16" x14ac:dyDescent="0.2">
      <c r="A444" s="122"/>
      <c r="B444" s="123" t="s">
        <v>830</v>
      </c>
      <c r="C444" s="124" t="s">
        <v>831</v>
      </c>
      <c r="D444" s="124" t="s">
        <v>411</v>
      </c>
      <c r="E444" s="152">
        <v>10000</v>
      </c>
      <c r="F444" s="109"/>
      <c r="G444" s="144"/>
      <c r="H444" s="79"/>
      <c r="I444" s="79"/>
      <c r="J444" s="23" t="s">
        <v>832</v>
      </c>
    </row>
    <row r="445" spans="1:10" ht="16" x14ac:dyDescent="0.2">
      <c r="A445" s="122"/>
      <c r="B445" s="123" t="s">
        <v>830</v>
      </c>
      <c r="C445" s="124" t="s">
        <v>831</v>
      </c>
      <c r="D445" s="124" t="s">
        <v>413</v>
      </c>
      <c r="E445" s="152">
        <v>10000</v>
      </c>
      <c r="F445" s="109">
        <v>0.42</v>
      </c>
      <c r="G445" s="144"/>
      <c r="H445" s="79"/>
      <c r="I445" s="79"/>
      <c r="J445" s="23"/>
    </row>
    <row r="446" spans="1:10" ht="16" x14ac:dyDescent="0.2">
      <c r="A446" s="136"/>
      <c r="B446" s="137"/>
      <c r="C446" s="134" t="s">
        <v>400</v>
      </c>
      <c r="D446" s="134"/>
      <c r="E446" s="153"/>
      <c r="F446" s="251"/>
      <c r="G446" s="243"/>
      <c r="H446" s="132"/>
      <c r="I446" s="79">
        <f>SUM(I5:I441)</f>
        <v>2801.4500000000003</v>
      </c>
      <c r="J446" s="231"/>
    </row>
    <row r="447" spans="1:10" ht="16" x14ac:dyDescent="0.2">
      <c r="A447" s="122"/>
      <c r="B447" s="123"/>
      <c r="C447" s="124"/>
      <c r="D447" s="124"/>
      <c r="E447" s="152"/>
      <c r="F447" s="109"/>
      <c r="G447" s="144"/>
      <c r="H447" s="79"/>
      <c r="J447" s="23"/>
    </row>
    <row r="448" spans="1:10" ht="16" x14ac:dyDescent="0.2">
      <c r="A448" s="125" t="s">
        <v>395</v>
      </c>
      <c r="B448" s="75" t="s">
        <v>625</v>
      </c>
      <c r="C448" s="66" t="s">
        <v>202</v>
      </c>
      <c r="D448" s="66" t="s">
        <v>411</v>
      </c>
      <c r="E448" s="78">
        <v>10000</v>
      </c>
      <c r="F448" s="109">
        <v>0</v>
      </c>
      <c r="G448" s="144">
        <f>H448-F448</f>
        <v>0.66</v>
      </c>
      <c r="H448" s="78">
        <v>0.66</v>
      </c>
      <c r="I448" s="78">
        <f>SUM(H448:H448)</f>
        <v>0.66</v>
      </c>
      <c r="J448" s="23"/>
    </row>
    <row r="449" spans="1:10" ht="16" x14ac:dyDescent="0.2">
      <c r="A449" s="23"/>
      <c r="B449" s="23"/>
      <c r="C449" s="23"/>
      <c r="D449" s="66"/>
      <c r="E449" s="79"/>
      <c r="F449" s="109"/>
      <c r="G449" s="144"/>
      <c r="H449" s="79"/>
      <c r="I449" s="79"/>
      <c r="J449" s="23"/>
    </row>
    <row r="450" spans="1:10" ht="16" x14ac:dyDescent="0.2">
      <c r="A450" s="131"/>
      <c r="B450" s="137" t="s">
        <v>395</v>
      </c>
      <c r="C450" s="134" t="s">
        <v>400</v>
      </c>
      <c r="D450" s="134"/>
      <c r="E450" s="153"/>
      <c r="F450" s="109"/>
      <c r="G450" s="144"/>
      <c r="H450" s="135"/>
      <c r="I450" s="135">
        <f>SUM(I446:I448)</f>
        <v>2802.11</v>
      </c>
      <c r="J450" s="133"/>
    </row>
    <row r="451" spans="1:10" ht="16" x14ac:dyDescent="0.2">
      <c r="A451" s="596"/>
      <c r="B451" s="597"/>
      <c r="C451" s="598"/>
      <c r="D451" s="143"/>
      <c r="E451" s="154"/>
      <c r="F451" s="267"/>
      <c r="G451" s="268"/>
      <c r="H451" s="93"/>
      <c r="I451" s="93"/>
      <c r="J451" s="94"/>
    </row>
    <row r="452" spans="1:10" ht="16" x14ac:dyDescent="0.2">
      <c r="A452" s="599" t="s">
        <v>439</v>
      </c>
      <c r="B452" s="600"/>
      <c r="C452" s="601"/>
      <c r="D452" s="259"/>
      <c r="E452" s="265"/>
      <c r="F452" s="264"/>
      <c r="G452" s="264"/>
      <c r="H452" s="264"/>
      <c r="I452" s="264">
        <f>SUM(I453:I458)</f>
        <v>-19.82</v>
      </c>
      <c r="J452" s="261"/>
    </row>
    <row r="453" spans="1:10" ht="16" x14ac:dyDescent="0.2">
      <c r="A453" s="328"/>
      <c r="B453" s="75" t="s">
        <v>560</v>
      </c>
      <c r="C453" s="85" t="s">
        <v>224</v>
      </c>
      <c r="D453" s="66"/>
      <c r="E453" s="104"/>
      <c r="F453" s="104"/>
      <c r="G453" s="23"/>
      <c r="H453" s="23"/>
      <c r="I453" s="335">
        <v>-31.8</v>
      </c>
      <c r="J453" s="23" t="s">
        <v>482</v>
      </c>
    </row>
    <row r="454" spans="1:10" ht="16" x14ac:dyDescent="0.2">
      <c r="A454" s="328"/>
      <c r="B454" s="81" t="s">
        <v>612</v>
      </c>
      <c r="C454" s="82" t="s">
        <v>334</v>
      </c>
      <c r="D454" s="197" t="s">
        <v>417</v>
      </c>
      <c r="E454" s="104"/>
      <c r="F454" s="104"/>
      <c r="G454" s="23"/>
      <c r="H454" s="344"/>
      <c r="I454" s="335">
        <v>11.32</v>
      </c>
      <c r="J454" s="23" t="s">
        <v>827</v>
      </c>
    </row>
    <row r="455" spans="1:10" ht="16" x14ac:dyDescent="0.2">
      <c r="A455" s="328"/>
      <c r="B455" s="75" t="s">
        <v>620</v>
      </c>
      <c r="C455" s="66" t="s">
        <v>451</v>
      </c>
      <c r="D455" s="173" t="s">
        <v>411</v>
      </c>
      <c r="E455" s="104"/>
      <c r="F455" s="104"/>
      <c r="G455" s="23"/>
      <c r="H455" s="344"/>
      <c r="I455" s="335">
        <v>0.66</v>
      </c>
      <c r="J455" s="23" t="s">
        <v>828</v>
      </c>
    </row>
    <row r="456" spans="1:10" ht="16" x14ac:dyDescent="0.2">
      <c r="A456" s="328"/>
      <c r="B456" s="75"/>
      <c r="C456" s="85"/>
      <c r="D456" s="66"/>
      <c r="E456" s="104"/>
      <c r="F456" s="104"/>
      <c r="G456" s="23"/>
      <c r="H456" s="344"/>
      <c r="I456" s="335"/>
      <c r="J456" s="23"/>
    </row>
    <row r="457" spans="1:10" ht="16" x14ac:dyDescent="0.2">
      <c r="A457" s="328"/>
      <c r="B457" s="75"/>
      <c r="C457" s="85"/>
      <c r="D457" s="66"/>
      <c r="E457" s="104"/>
      <c r="F457" s="104"/>
      <c r="G457" s="23"/>
      <c r="H457" s="344"/>
      <c r="I457" s="335"/>
      <c r="J457" s="23"/>
    </row>
    <row r="458" spans="1:10" s="344" customFormat="1" x14ac:dyDescent="0.15">
      <c r="A458" s="23"/>
      <c r="B458" s="23"/>
      <c r="C458" s="23"/>
      <c r="D458" s="23"/>
      <c r="E458" s="91"/>
      <c r="F458" s="351"/>
      <c r="G458" s="38"/>
      <c r="I458" s="23"/>
      <c r="J458" s="23"/>
    </row>
    <row r="459" spans="1:10" ht="16" x14ac:dyDescent="0.2">
      <c r="A459" s="605" t="s">
        <v>52</v>
      </c>
      <c r="B459" s="606"/>
      <c r="C459" s="607"/>
      <c r="D459" s="316"/>
      <c r="E459" s="317"/>
      <c r="F459" s="318"/>
      <c r="G459" s="319"/>
      <c r="H459" s="319"/>
      <c r="I459" s="319">
        <f>I450+I452</f>
        <v>2782.29</v>
      </c>
      <c r="J459" s="320"/>
    </row>
    <row r="460" spans="1:10" s="182" customFormat="1" ht="23" x14ac:dyDescent="0.25">
      <c r="C460" s="183" t="s">
        <v>388</v>
      </c>
      <c r="D460" s="183"/>
      <c r="E460" s="184"/>
      <c r="F460" s="255" t="s">
        <v>430</v>
      </c>
      <c r="G460" s="245"/>
      <c r="H460" s="186"/>
      <c r="I460" s="187">
        <v>44965</v>
      </c>
      <c r="J460" s="188"/>
    </row>
  </sheetData>
  <autoFilter ref="C4:J442" xr:uid="{1B35777D-86B3-9A48-BA2D-325C1FB8F52E}">
    <sortState xmlns:xlrd2="http://schemas.microsoft.com/office/spreadsheetml/2017/richdata2" ref="C5:J441">
      <sortCondition ref="C4:C441"/>
    </sortState>
  </autoFilter>
  <mergeCells count="4">
    <mergeCell ref="A2:C2"/>
    <mergeCell ref="A451:C451"/>
    <mergeCell ref="A452:C452"/>
    <mergeCell ref="A459:C459"/>
  </mergeCells>
  <conditionalFormatting sqref="A85:A88 A92 C1:C4 C8 C10:C217 C230:C373 C375:C445 C447:C448 C450:C457 C459:C1048576">
    <cfRule type="duplicateValues" dxfId="779" priority="23"/>
  </conditionalFormatting>
  <conditionalFormatting sqref="A85:A88 A92">
    <cfRule type="duplicateValues" dxfId="778" priority="22"/>
  </conditionalFormatting>
  <conditionalFormatting sqref="B1:B4 B8 B10:B83 B98:B217 B230:B445 B447:B448 B450:B457 B459:B1048576">
    <cfRule type="duplicateValues" dxfId="777" priority="10"/>
  </conditionalFormatting>
  <conditionalFormatting sqref="B1:B4 B8 B10:B83 B98:B448 B450:B457 B459:B1048576">
    <cfRule type="duplicateValues" dxfId="776" priority="9"/>
  </conditionalFormatting>
  <conditionalFormatting sqref="B9">
    <cfRule type="duplicateValues" dxfId="775" priority="5"/>
    <cfRule type="duplicateValues" dxfId="774" priority="6"/>
  </conditionalFormatting>
  <conditionalFormatting sqref="B84:B97">
    <cfRule type="duplicateValues" dxfId="773" priority="24"/>
  </conditionalFormatting>
  <conditionalFormatting sqref="B89:B91 B93:B97">
    <cfRule type="duplicateValues" dxfId="772" priority="21"/>
  </conditionalFormatting>
  <conditionalFormatting sqref="B218:B229">
    <cfRule type="duplicateValues" dxfId="771" priority="11"/>
    <cfRule type="duplicateValues" dxfId="770" priority="20"/>
  </conditionalFormatting>
  <conditionalFormatting sqref="B459:B1048576">
    <cfRule type="duplicateValues" dxfId="769" priority="19"/>
  </conditionalFormatting>
  <conditionalFormatting sqref="C9">
    <cfRule type="duplicateValues" dxfId="768" priority="7"/>
  </conditionalFormatting>
  <conditionalFormatting sqref="C136:C149">
    <cfRule type="duplicateValues" dxfId="767" priority="16"/>
  </conditionalFormatting>
  <conditionalFormatting sqref="C190:C192">
    <cfRule type="duplicateValues" dxfId="766" priority="17"/>
  </conditionalFormatting>
  <conditionalFormatting sqref="C218:C229">
    <cfRule type="duplicateValues" dxfId="765" priority="18"/>
  </conditionalFormatting>
  <conditionalFormatting sqref="J14:J128 J130:J138 J140:J152 J154:J162 J164:J165 J167:J178 J180:J215 J217:J245 J248:J249 J257:J259 J261:J305 J307:J355 J357:J375 J377:J393 J395:J440 J442:J445 J447:J450 J453:J457">
    <cfRule type="notContainsBlanks" dxfId="764" priority="15">
      <formula>LEN(TRIM(J14))&gt;0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5A78-9B98-E043-B69F-3AC543417BAD}">
  <sheetPr>
    <pageSetUpPr fitToPage="1"/>
  </sheetPr>
  <dimension ref="A1:O487"/>
  <sheetViews>
    <sheetView zoomScale="110" zoomScaleNormal="110" workbookViewId="0">
      <pane xSplit="3" ySplit="4" topLeftCell="D456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810</v>
      </c>
      <c r="H2" s="77" t="s">
        <v>459</v>
      </c>
      <c r="I2" s="77">
        <v>44927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s="340" customFormat="1" ht="16" x14ac:dyDescent="0.2">
      <c r="A5" s="298">
        <v>1</v>
      </c>
      <c r="B5" s="339">
        <v>1729</v>
      </c>
      <c r="C5" s="306" t="s">
        <v>789</v>
      </c>
      <c r="D5" s="306" t="s">
        <v>411</v>
      </c>
      <c r="E5" s="251">
        <v>10000</v>
      </c>
      <c r="F5" s="251">
        <v>0</v>
      </c>
      <c r="G5" s="251">
        <v>5.0199999999999996</v>
      </c>
      <c r="H5" s="251">
        <f>F5+G5</f>
        <v>5.0199999999999996</v>
      </c>
      <c r="I5" s="251">
        <f>SUM(H5:H6)</f>
        <v>5.4399999999999995</v>
      </c>
      <c r="J5" s="306" t="s">
        <v>793</v>
      </c>
    </row>
    <row r="6" spans="1:10" s="340" customFormat="1" ht="16" x14ac:dyDescent="0.2">
      <c r="A6" s="298"/>
      <c r="B6" s="339">
        <v>1729</v>
      </c>
      <c r="C6" s="306" t="s">
        <v>789</v>
      </c>
      <c r="D6" s="306" t="s">
        <v>413</v>
      </c>
      <c r="E6" s="251">
        <v>10000</v>
      </c>
      <c r="F6" s="251">
        <v>0.42</v>
      </c>
      <c r="G6" s="251"/>
      <c r="H6" s="251">
        <f>F6</f>
        <v>0.42</v>
      </c>
      <c r="I6" s="251"/>
      <c r="J6" s="306"/>
    </row>
    <row r="7" spans="1:10" ht="16" x14ac:dyDescent="0.2">
      <c r="A7" s="275"/>
      <c r="B7" s="23"/>
      <c r="C7" s="23"/>
      <c r="D7" s="23"/>
      <c r="E7" s="23"/>
      <c r="F7" s="23"/>
      <c r="G7" s="23"/>
      <c r="H7" s="23"/>
      <c r="I7" s="23"/>
      <c r="J7" s="23"/>
    </row>
    <row r="8" spans="1:10" ht="16" x14ac:dyDescent="0.2">
      <c r="A8" s="275"/>
      <c r="B8" s="275">
        <v>2247</v>
      </c>
      <c r="C8" s="279" t="s">
        <v>632</v>
      </c>
      <c r="D8" s="279" t="s">
        <v>411</v>
      </c>
      <c r="E8" s="280">
        <v>10000</v>
      </c>
      <c r="F8" s="281">
        <v>0</v>
      </c>
      <c r="G8" s="341">
        <v>0.53</v>
      </c>
      <c r="H8" s="282">
        <f>F8+G8</f>
        <v>0.53</v>
      </c>
      <c r="I8" s="282">
        <f>SUM(H8:H9)</f>
        <v>0.95</v>
      </c>
      <c r="J8" s="275"/>
    </row>
    <row r="9" spans="1:10" ht="16" x14ac:dyDescent="0.2">
      <c r="A9" s="275"/>
      <c r="B9" s="275">
        <v>2247</v>
      </c>
      <c r="C9" s="279" t="s">
        <v>632</v>
      </c>
      <c r="D9" s="279" t="s">
        <v>413</v>
      </c>
      <c r="E9" s="280">
        <v>10000</v>
      </c>
      <c r="F9" s="281">
        <v>0.42</v>
      </c>
      <c r="G9" s="281"/>
      <c r="H9" s="282">
        <f>F9</f>
        <v>0.42</v>
      </c>
      <c r="I9" s="282"/>
      <c r="J9" s="275"/>
    </row>
    <row r="10" spans="1:10" ht="16" x14ac:dyDescent="0.2">
      <c r="A10" s="275"/>
      <c r="B10" s="275"/>
      <c r="C10" s="279"/>
      <c r="D10" s="279"/>
      <c r="E10" s="280"/>
      <c r="F10" s="281"/>
      <c r="G10" s="281"/>
      <c r="H10" s="282"/>
      <c r="I10" s="282"/>
      <c r="J10" s="275"/>
    </row>
    <row r="11" spans="1:10" ht="16" x14ac:dyDescent="0.2">
      <c r="A11" s="275"/>
      <c r="B11" s="275">
        <v>2261</v>
      </c>
      <c r="C11" s="279" t="s">
        <v>672</v>
      </c>
      <c r="D11" s="279" t="s">
        <v>411</v>
      </c>
      <c r="E11" s="280">
        <v>10000</v>
      </c>
      <c r="F11" s="281">
        <f>H11-G11</f>
        <v>0</v>
      </c>
      <c r="G11" s="281">
        <v>2.0099999999999998</v>
      </c>
      <c r="H11" s="282">
        <v>2.0099999999999998</v>
      </c>
      <c r="I11" s="282">
        <f>SUM(H11:H12)</f>
        <v>2.4299999999999997</v>
      </c>
      <c r="J11" s="275"/>
    </row>
    <row r="12" spans="1:10" ht="16" x14ac:dyDescent="0.2">
      <c r="A12" s="275"/>
      <c r="B12" s="275">
        <v>2261</v>
      </c>
      <c r="C12" s="279" t="s">
        <v>672</v>
      </c>
      <c r="D12" s="279" t="s">
        <v>413</v>
      </c>
      <c r="E12" s="280">
        <v>10000</v>
      </c>
      <c r="F12" s="281">
        <v>0.42</v>
      </c>
      <c r="G12" s="281"/>
      <c r="H12" s="282">
        <f>F12</f>
        <v>0.42</v>
      </c>
      <c r="I12" s="282"/>
      <c r="J12" s="275"/>
    </row>
    <row r="13" spans="1:10" ht="16" x14ac:dyDescent="0.2">
      <c r="A13" s="275"/>
      <c r="B13" s="275"/>
      <c r="C13" s="276"/>
      <c r="D13" s="276"/>
      <c r="E13" s="277"/>
      <c r="F13" s="278"/>
      <c r="G13" s="275"/>
      <c r="H13" s="275"/>
      <c r="I13" s="275"/>
      <c r="J13" s="275"/>
    </row>
    <row r="14" spans="1:10" ht="16" x14ac:dyDescent="0.2">
      <c r="A14" s="63"/>
      <c r="B14" s="75" t="s">
        <v>539</v>
      </c>
      <c r="C14" s="66" t="s">
        <v>198</v>
      </c>
      <c r="D14" s="66" t="s">
        <v>411</v>
      </c>
      <c r="E14" s="78">
        <v>100000</v>
      </c>
      <c r="F14" s="254">
        <v>18.09</v>
      </c>
      <c r="G14" s="342">
        <v>2.0099999999999998</v>
      </c>
      <c r="H14" s="78">
        <f>SUM(F14:G14)</f>
        <v>20.100000000000001</v>
      </c>
      <c r="I14" s="78">
        <f>SUM(H14:H17)</f>
        <v>28.050000000000004</v>
      </c>
      <c r="J14" s="23"/>
    </row>
    <row r="15" spans="1:10" ht="16" x14ac:dyDescent="0.2">
      <c r="A15" s="63"/>
      <c r="B15" s="75" t="s">
        <v>539</v>
      </c>
      <c r="C15" s="66" t="s">
        <v>198</v>
      </c>
      <c r="D15" s="66" t="s">
        <v>412</v>
      </c>
      <c r="E15" s="78">
        <v>10000</v>
      </c>
      <c r="F15" s="109">
        <v>3.42</v>
      </c>
      <c r="G15" s="144"/>
      <c r="H15" s="78">
        <f>F15</f>
        <v>3.42</v>
      </c>
      <c r="I15" s="78"/>
      <c r="J15" s="23"/>
    </row>
    <row r="16" spans="1:10" ht="16" x14ac:dyDescent="0.2">
      <c r="A16" s="63"/>
      <c r="B16" s="75" t="s">
        <v>539</v>
      </c>
      <c r="C16" s="66" t="s">
        <v>198</v>
      </c>
      <c r="D16" s="66" t="s">
        <v>413</v>
      </c>
      <c r="E16" s="78">
        <v>100000</v>
      </c>
      <c r="F16" s="109">
        <v>4.18</v>
      </c>
      <c r="G16" s="144"/>
      <c r="H16" s="78">
        <f>F16</f>
        <v>4.18</v>
      </c>
      <c r="I16" s="78"/>
      <c r="J16" s="23"/>
    </row>
    <row r="17" spans="1:10" ht="16" x14ac:dyDescent="0.2">
      <c r="A17" s="63"/>
      <c r="B17" s="75" t="s">
        <v>539</v>
      </c>
      <c r="C17" s="66" t="s">
        <v>198</v>
      </c>
      <c r="D17" s="66" t="s">
        <v>414</v>
      </c>
      <c r="E17" s="78">
        <v>10000</v>
      </c>
      <c r="F17" s="109">
        <v>0.35</v>
      </c>
      <c r="G17" s="144"/>
      <c r="H17" s="78">
        <f>F17</f>
        <v>0.35</v>
      </c>
      <c r="I17" s="78"/>
      <c r="J17" s="23"/>
    </row>
    <row r="18" spans="1:10" ht="16" x14ac:dyDescent="0.2">
      <c r="A18" s="63"/>
      <c r="B18" s="75"/>
      <c r="C18" s="66"/>
      <c r="D18" s="66"/>
      <c r="E18" s="79"/>
      <c r="F18" s="109"/>
      <c r="H18" s="78"/>
      <c r="I18" s="78"/>
      <c r="J18" s="23"/>
    </row>
    <row r="19" spans="1:10" ht="16" x14ac:dyDescent="0.2">
      <c r="A19" s="63"/>
      <c r="B19" s="75" t="s">
        <v>540</v>
      </c>
      <c r="C19" s="66" t="s">
        <v>216</v>
      </c>
      <c r="D19" s="66" t="s">
        <v>411</v>
      </c>
      <c r="E19" s="79">
        <v>200000</v>
      </c>
      <c r="F19" s="109">
        <v>23.94</v>
      </c>
      <c r="G19" s="144">
        <v>1.26</v>
      </c>
      <c r="H19" s="78">
        <f>F19+G19</f>
        <v>25.200000000000003</v>
      </c>
      <c r="I19" s="78">
        <f>SUM(H19:H22)</f>
        <v>38.170000000000009</v>
      </c>
      <c r="J19" s="23"/>
    </row>
    <row r="20" spans="1:10" ht="16" x14ac:dyDescent="0.2">
      <c r="A20" s="63"/>
      <c r="B20" s="75" t="s">
        <v>540</v>
      </c>
      <c r="C20" s="66" t="s">
        <v>216</v>
      </c>
      <c r="D20" s="66" t="s">
        <v>412</v>
      </c>
      <c r="E20" s="79">
        <v>10000</v>
      </c>
      <c r="F20" s="109">
        <v>3.42</v>
      </c>
      <c r="G20" s="144"/>
      <c r="H20" s="78">
        <f>F20</f>
        <v>3.42</v>
      </c>
      <c r="I20" s="78"/>
      <c r="J20" s="23"/>
    </row>
    <row r="21" spans="1:10" ht="16" x14ac:dyDescent="0.2">
      <c r="A21" s="63"/>
      <c r="B21" s="75" t="s">
        <v>540</v>
      </c>
      <c r="C21" s="66" t="s">
        <v>216</v>
      </c>
      <c r="D21" s="66" t="s">
        <v>413</v>
      </c>
      <c r="E21" s="78">
        <v>220000</v>
      </c>
      <c r="F21" s="109">
        <v>9.1999999999999993</v>
      </c>
      <c r="G21" s="144"/>
      <c r="H21" s="78">
        <f>F21</f>
        <v>9.1999999999999993</v>
      </c>
      <c r="I21" s="78"/>
      <c r="J21" s="23"/>
    </row>
    <row r="22" spans="1:10" ht="16" x14ac:dyDescent="0.2">
      <c r="A22" s="63"/>
      <c r="B22" s="75" t="s">
        <v>540</v>
      </c>
      <c r="C22" s="66" t="s">
        <v>216</v>
      </c>
      <c r="D22" s="66" t="s">
        <v>414</v>
      </c>
      <c r="E22" s="79">
        <v>10000</v>
      </c>
      <c r="F22" s="109">
        <v>0.35</v>
      </c>
      <c r="G22" s="144"/>
      <c r="H22" s="78">
        <f>F22</f>
        <v>0.35</v>
      </c>
      <c r="I22" s="78"/>
      <c r="J22" s="23"/>
    </row>
    <row r="23" spans="1:10" ht="16" x14ac:dyDescent="0.2">
      <c r="A23" s="63"/>
      <c r="B23" s="75"/>
      <c r="C23" s="66"/>
      <c r="D23" s="66"/>
      <c r="E23" s="79"/>
      <c r="F23" s="109"/>
      <c r="G23" s="144"/>
      <c r="H23" s="78"/>
      <c r="I23" s="78"/>
      <c r="J23" s="23"/>
    </row>
    <row r="24" spans="1:10" ht="16" x14ac:dyDescent="0.2">
      <c r="A24" s="63"/>
      <c r="B24" s="75" t="s">
        <v>718</v>
      </c>
      <c r="C24" s="23" t="s">
        <v>733</v>
      </c>
      <c r="D24" s="66" t="s">
        <v>411</v>
      </c>
      <c r="E24" s="79">
        <v>100000</v>
      </c>
      <c r="F24" s="109">
        <f>H24-G24</f>
        <v>8.19</v>
      </c>
      <c r="G24" s="144">
        <v>0.91</v>
      </c>
      <c r="H24" s="78">
        <v>9.1</v>
      </c>
      <c r="I24" s="78">
        <f>SUM(H24:H25)</f>
        <v>17.46</v>
      </c>
      <c r="J24" s="23"/>
    </row>
    <row r="25" spans="1:10" ht="16" x14ac:dyDescent="0.2">
      <c r="A25" s="63"/>
      <c r="B25" s="75" t="s">
        <v>718</v>
      </c>
      <c r="C25" s="23" t="s">
        <v>733</v>
      </c>
      <c r="D25" s="66" t="s">
        <v>413</v>
      </c>
      <c r="E25" s="79">
        <v>200000</v>
      </c>
      <c r="F25" s="109">
        <v>8.36</v>
      </c>
      <c r="G25" s="144"/>
      <c r="H25" s="78">
        <v>8.36</v>
      </c>
      <c r="I25" s="78"/>
      <c r="J25" s="23"/>
    </row>
    <row r="26" spans="1:10" ht="16" x14ac:dyDescent="0.2">
      <c r="A26" s="63"/>
      <c r="B26" s="75"/>
      <c r="C26" s="66"/>
      <c r="D26" s="66"/>
      <c r="E26" s="79"/>
      <c r="F26" s="109"/>
      <c r="G26" s="144"/>
      <c r="H26" s="78"/>
      <c r="I26" s="78"/>
      <c r="J26" s="23"/>
    </row>
    <row r="27" spans="1:10" ht="16" x14ac:dyDescent="0.2">
      <c r="A27" s="63"/>
      <c r="B27" s="75" t="s">
        <v>542</v>
      </c>
      <c r="C27" s="66" t="s">
        <v>89</v>
      </c>
      <c r="D27" s="66" t="s">
        <v>411</v>
      </c>
      <c r="E27" s="79">
        <v>10000</v>
      </c>
      <c r="F27" s="109">
        <v>0</v>
      </c>
      <c r="G27" s="144">
        <f>H27-F27</f>
        <v>5.0199999999999996</v>
      </c>
      <c r="H27" s="78">
        <v>5.0199999999999996</v>
      </c>
      <c r="I27" s="78">
        <f>SUM(H27)</f>
        <v>5.0199999999999996</v>
      </c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/>
      <c r="B29" s="75" t="s">
        <v>763</v>
      </c>
      <c r="C29" s="66" t="s">
        <v>762</v>
      </c>
      <c r="D29" s="66" t="s">
        <v>411</v>
      </c>
      <c r="E29" s="78">
        <v>100000</v>
      </c>
      <c r="F29" s="78">
        <v>5.0199999999999996</v>
      </c>
      <c r="G29" s="78">
        <f>H29-F29</f>
        <v>45.180000000000007</v>
      </c>
      <c r="H29" s="78">
        <v>50.2</v>
      </c>
      <c r="I29" s="78">
        <f>SUM(H29:H32)</f>
        <v>55.640000000000008</v>
      </c>
      <c r="J29" s="23"/>
    </row>
    <row r="30" spans="1:10" ht="16" x14ac:dyDescent="0.2">
      <c r="A30" s="63"/>
      <c r="B30" s="75" t="s">
        <v>763</v>
      </c>
      <c r="C30" s="66" t="s">
        <v>762</v>
      </c>
      <c r="D30" s="66" t="s">
        <v>412</v>
      </c>
      <c r="E30" s="78">
        <v>10000</v>
      </c>
      <c r="F30" s="78"/>
      <c r="G30" s="78">
        <v>3.42</v>
      </c>
      <c r="H30" s="78">
        <f>G30</f>
        <v>3.42</v>
      </c>
      <c r="I30" s="78"/>
      <c r="J30" s="23"/>
    </row>
    <row r="31" spans="1:10" ht="16" x14ac:dyDescent="0.2">
      <c r="A31" s="63"/>
      <c r="B31" s="75" t="s">
        <v>763</v>
      </c>
      <c r="C31" s="66" t="s">
        <v>762</v>
      </c>
      <c r="D31" s="66" t="s">
        <v>413</v>
      </c>
      <c r="E31" s="78">
        <v>40000</v>
      </c>
      <c r="F31" s="78"/>
      <c r="G31" s="78">
        <v>1.67</v>
      </c>
      <c r="H31" s="78">
        <f>G31</f>
        <v>1.67</v>
      </c>
      <c r="I31" s="78"/>
      <c r="J31" s="23"/>
    </row>
    <row r="32" spans="1:10" ht="16" x14ac:dyDescent="0.2">
      <c r="A32" s="63"/>
      <c r="B32" s="75" t="s">
        <v>763</v>
      </c>
      <c r="C32" s="66" t="s">
        <v>762</v>
      </c>
      <c r="D32" s="66" t="s">
        <v>414</v>
      </c>
      <c r="E32" s="78">
        <v>10000</v>
      </c>
      <c r="F32" s="78"/>
      <c r="G32" s="78">
        <v>0.35</v>
      </c>
      <c r="H32" s="78">
        <f>G32</f>
        <v>0.35</v>
      </c>
      <c r="I32" s="78"/>
      <c r="J32" s="23"/>
    </row>
    <row r="33" spans="1:10" ht="16" x14ac:dyDescent="0.2">
      <c r="A33" s="63"/>
      <c r="B33" s="75"/>
      <c r="C33" s="66"/>
      <c r="D33" s="66"/>
      <c r="E33" s="79"/>
      <c r="F33" s="78"/>
      <c r="G33" s="78"/>
      <c r="H33" s="78"/>
      <c r="I33" s="78"/>
      <c r="J33" s="23"/>
    </row>
    <row r="34" spans="1:10" ht="16" x14ac:dyDescent="0.2">
      <c r="A34" s="63"/>
      <c r="B34" s="75" t="s">
        <v>543</v>
      </c>
      <c r="C34" s="66" t="s">
        <v>138</v>
      </c>
      <c r="D34" s="66" t="s">
        <v>411</v>
      </c>
      <c r="E34" s="78">
        <v>10000</v>
      </c>
      <c r="F34" s="78">
        <v>0</v>
      </c>
      <c r="G34" s="78">
        <f>H34-F34</f>
        <v>2.0099999999999998</v>
      </c>
      <c r="H34" s="78">
        <v>2.0099999999999998</v>
      </c>
      <c r="I34" s="78">
        <f>SUM(H34:H35)</f>
        <v>2.4299999999999997</v>
      </c>
      <c r="J34" s="23"/>
    </row>
    <row r="35" spans="1:10" ht="16" x14ac:dyDescent="0.2">
      <c r="A35" s="63"/>
      <c r="B35" s="75" t="s">
        <v>543</v>
      </c>
      <c r="C35" s="66" t="s">
        <v>138</v>
      </c>
      <c r="D35" s="66" t="s">
        <v>413</v>
      </c>
      <c r="E35" s="78">
        <v>10000</v>
      </c>
      <c r="F35" s="78"/>
      <c r="G35" s="78"/>
      <c r="H35" s="78">
        <v>0.42</v>
      </c>
      <c r="I35" s="78"/>
      <c r="J35" s="23"/>
    </row>
    <row r="36" spans="1:10" ht="16" x14ac:dyDescent="0.2">
      <c r="A36" s="63"/>
      <c r="B36" s="75"/>
      <c r="C36" s="66"/>
      <c r="D36" s="66"/>
      <c r="E36" s="78"/>
      <c r="F36" s="78"/>
      <c r="G36" s="78"/>
      <c r="H36" s="78"/>
      <c r="I36" s="78"/>
      <c r="J36" s="23"/>
    </row>
    <row r="37" spans="1:10" ht="16" x14ac:dyDescent="0.2">
      <c r="A37" s="63"/>
      <c r="B37" s="75" t="s">
        <v>777</v>
      </c>
      <c r="C37" s="66" t="s">
        <v>776</v>
      </c>
      <c r="D37" s="66" t="s">
        <v>411</v>
      </c>
      <c r="E37" s="78">
        <v>10000</v>
      </c>
      <c r="F37" s="78">
        <v>0</v>
      </c>
      <c r="G37" s="78">
        <v>0.46</v>
      </c>
      <c r="H37" s="78">
        <f>SUM(F37:G37)</f>
        <v>0.46</v>
      </c>
      <c r="I37" s="78">
        <f>SUM(H37:H38)</f>
        <v>0.88</v>
      </c>
      <c r="J37" s="23"/>
    </row>
    <row r="38" spans="1:10" ht="16" x14ac:dyDescent="0.2">
      <c r="A38" s="63"/>
      <c r="B38" s="75" t="s">
        <v>777</v>
      </c>
      <c r="C38" s="66" t="s">
        <v>776</v>
      </c>
      <c r="D38" s="66" t="s">
        <v>413</v>
      </c>
      <c r="E38" s="78">
        <v>10000</v>
      </c>
      <c r="F38" s="78">
        <v>0.42</v>
      </c>
      <c r="G38" s="78"/>
      <c r="H38" s="78">
        <f>F38</f>
        <v>0.42</v>
      </c>
      <c r="I38" s="78"/>
      <c r="J38" s="23"/>
    </row>
    <row r="39" spans="1:10" ht="16" x14ac:dyDescent="0.2">
      <c r="A39" s="63"/>
      <c r="B39" s="75"/>
      <c r="C39" s="66"/>
      <c r="D39" s="66"/>
      <c r="E39" s="78"/>
      <c r="F39" s="78"/>
      <c r="G39" s="78"/>
      <c r="H39" s="78"/>
      <c r="I39" s="78"/>
      <c r="J39" s="23"/>
    </row>
    <row r="40" spans="1:10" ht="16" x14ac:dyDescent="0.2">
      <c r="A40" s="63"/>
      <c r="B40" s="75" t="s">
        <v>711</v>
      </c>
      <c r="C40" s="66" t="s">
        <v>703</v>
      </c>
      <c r="D40" s="66" t="s">
        <v>411</v>
      </c>
      <c r="E40" s="78">
        <v>10000</v>
      </c>
      <c r="F40" s="78">
        <v>0</v>
      </c>
      <c r="G40" s="78">
        <f>H40-F40</f>
        <v>0.66</v>
      </c>
      <c r="H40" s="78">
        <v>0.66</v>
      </c>
      <c r="I40" s="78">
        <f>H40</f>
        <v>0.66</v>
      </c>
      <c r="J40" s="23"/>
    </row>
    <row r="41" spans="1:10" ht="16" x14ac:dyDescent="0.2">
      <c r="A41" s="63"/>
      <c r="B41" s="75"/>
      <c r="C41" s="66"/>
      <c r="D41" s="66"/>
      <c r="E41" s="79"/>
      <c r="F41" s="78"/>
      <c r="G41" s="78"/>
      <c r="H41" s="78"/>
      <c r="I41" s="78"/>
      <c r="J41" s="23"/>
    </row>
    <row r="42" spans="1:10" ht="16" x14ac:dyDescent="0.2">
      <c r="A42" s="63"/>
      <c r="B42" s="75" t="s">
        <v>544</v>
      </c>
      <c r="C42" s="66" t="s">
        <v>139</v>
      </c>
      <c r="D42" s="66" t="s">
        <v>411</v>
      </c>
      <c r="E42" s="78">
        <v>100000</v>
      </c>
      <c r="F42" s="109">
        <f>H42-G42</f>
        <v>18.090000000000003</v>
      </c>
      <c r="G42" s="144">
        <v>2.0099999999999998</v>
      </c>
      <c r="H42" s="78">
        <v>20.100000000000001</v>
      </c>
      <c r="I42" s="78">
        <f>SUM(H42:H47)</f>
        <v>66.3</v>
      </c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417</v>
      </c>
      <c r="E43" s="78">
        <v>50000</v>
      </c>
      <c r="F43" s="109">
        <v>33.85</v>
      </c>
      <c r="G43" s="144"/>
      <c r="H43" s="78">
        <f>F43</f>
        <v>33.85</v>
      </c>
      <c r="I43" s="78"/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412</v>
      </c>
      <c r="E44" s="79">
        <v>10000</v>
      </c>
      <c r="F44" s="109">
        <v>3.42</v>
      </c>
      <c r="G44" s="144"/>
      <c r="H44" s="78">
        <f>F44</f>
        <v>3.42</v>
      </c>
      <c r="I44" s="78"/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413</v>
      </c>
      <c r="E45" s="79">
        <v>100000</v>
      </c>
      <c r="F45" s="109">
        <v>4.18</v>
      </c>
      <c r="G45" s="144"/>
      <c r="H45" s="78">
        <f>F45</f>
        <v>4.18</v>
      </c>
      <c r="I45" s="78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418</v>
      </c>
      <c r="E46" s="78">
        <v>100000</v>
      </c>
      <c r="F46" s="109">
        <v>4.4000000000000004</v>
      </c>
      <c r="G46" s="144"/>
      <c r="H46" s="78">
        <f>F46</f>
        <v>4.4000000000000004</v>
      </c>
      <c r="I46" s="78"/>
      <c r="J46" s="23"/>
    </row>
    <row r="47" spans="1:10" ht="16" x14ac:dyDescent="0.2">
      <c r="A47" s="63"/>
      <c r="B47" s="75" t="s">
        <v>544</v>
      </c>
      <c r="C47" s="66" t="s">
        <v>139</v>
      </c>
      <c r="D47" s="66" t="s">
        <v>414</v>
      </c>
      <c r="E47" s="79">
        <v>10000</v>
      </c>
      <c r="F47" s="109">
        <v>0.35</v>
      </c>
      <c r="G47" s="144"/>
      <c r="H47" s="78">
        <f>F47</f>
        <v>0.35</v>
      </c>
      <c r="I47" s="78"/>
      <c r="J47" s="23"/>
    </row>
    <row r="48" spans="1:10" ht="16" x14ac:dyDescent="0.2">
      <c r="A48" s="63"/>
      <c r="B48" s="75"/>
      <c r="C48" s="66"/>
      <c r="D48" s="66"/>
      <c r="E48" s="79"/>
      <c r="F48" s="109"/>
      <c r="G48" s="144"/>
      <c r="H48" s="78"/>
      <c r="I48" s="78"/>
      <c r="J48" s="23"/>
    </row>
    <row r="49" spans="1:10" ht="16" x14ac:dyDescent="0.2">
      <c r="A49" s="63"/>
      <c r="B49" s="75" t="s">
        <v>545</v>
      </c>
      <c r="C49" s="66" t="s">
        <v>217</v>
      </c>
      <c r="D49" s="66" t="s">
        <v>411</v>
      </c>
      <c r="E49" s="78">
        <v>240000</v>
      </c>
      <c r="F49" s="109">
        <f>H49-G49</f>
        <v>20.93</v>
      </c>
      <c r="G49" s="144">
        <v>0.91</v>
      </c>
      <c r="H49" s="78">
        <v>21.84</v>
      </c>
      <c r="I49" s="78">
        <f>SUM(H49:H50)</f>
        <v>22.26</v>
      </c>
      <c r="J49" s="23"/>
    </row>
    <row r="50" spans="1:10" ht="16" x14ac:dyDescent="0.2">
      <c r="A50" s="63"/>
      <c r="B50" s="75" t="s">
        <v>545</v>
      </c>
      <c r="C50" s="66" t="s">
        <v>217</v>
      </c>
      <c r="D50" s="66" t="s">
        <v>413</v>
      </c>
      <c r="E50" s="78">
        <v>10000</v>
      </c>
      <c r="F50" s="109">
        <v>0.42</v>
      </c>
      <c r="G50" s="144"/>
      <c r="H50" s="78">
        <f>F50</f>
        <v>0.42</v>
      </c>
      <c r="I50" s="78"/>
      <c r="J50" s="23"/>
    </row>
    <row r="51" spans="1:10" ht="16" x14ac:dyDescent="0.2">
      <c r="A51" s="63"/>
      <c r="B51" s="75"/>
      <c r="C51" s="66"/>
      <c r="D51" s="66"/>
      <c r="E51" s="78"/>
      <c r="F51" s="109"/>
      <c r="G51" s="144"/>
      <c r="H51" s="78"/>
      <c r="I51" s="78"/>
      <c r="J51" s="23"/>
    </row>
    <row r="52" spans="1:10" ht="16" x14ac:dyDescent="0.2">
      <c r="A52" s="63"/>
      <c r="B52" s="75" t="s">
        <v>817</v>
      </c>
      <c r="C52" s="66" t="s">
        <v>811</v>
      </c>
      <c r="D52" s="66" t="s">
        <v>411</v>
      </c>
      <c r="E52" s="78">
        <v>10000</v>
      </c>
      <c r="F52" s="109">
        <v>0</v>
      </c>
      <c r="G52" s="144">
        <v>0.91</v>
      </c>
      <c r="H52" s="78"/>
      <c r="I52" s="78">
        <f>G52</f>
        <v>0.91</v>
      </c>
      <c r="J52" s="23" t="s">
        <v>812</v>
      </c>
    </row>
    <row r="53" spans="1:10" ht="16" x14ac:dyDescent="0.2">
      <c r="A53" s="63"/>
      <c r="B53" s="75"/>
      <c r="C53" s="66"/>
      <c r="D53" s="66"/>
      <c r="E53" s="78"/>
      <c r="F53" s="109"/>
      <c r="G53" s="144"/>
      <c r="H53" s="78"/>
      <c r="I53" s="78"/>
      <c r="J53" s="23"/>
    </row>
    <row r="54" spans="1:10" ht="16" x14ac:dyDescent="0.2">
      <c r="A54" s="63"/>
      <c r="B54" s="75" t="s">
        <v>800</v>
      </c>
      <c r="C54" s="66" t="s">
        <v>801</v>
      </c>
      <c r="D54" s="66" t="s">
        <v>411</v>
      </c>
      <c r="E54" s="78">
        <v>10000</v>
      </c>
      <c r="F54" s="109">
        <v>0</v>
      </c>
      <c r="G54" s="144">
        <f>H54-F54</f>
        <v>5.0199999999999996</v>
      </c>
      <c r="H54" s="78">
        <v>5.0199999999999996</v>
      </c>
      <c r="I54" s="78">
        <f>H54</f>
        <v>5.0199999999999996</v>
      </c>
      <c r="J54" s="23"/>
    </row>
    <row r="55" spans="1:10" ht="16" x14ac:dyDescent="0.2">
      <c r="A55" s="63"/>
      <c r="B55" s="75"/>
      <c r="C55" s="66"/>
      <c r="D55" s="66"/>
      <c r="E55" s="78"/>
      <c r="F55" s="109"/>
      <c r="G55" s="144"/>
      <c r="H55" s="78"/>
      <c r="I55" s="78"/>
      <c r="J55" s="23"/>
    </row>
    <row r="56" spans="1:10" ht="16" x14ac:dyDescent="0.2">
      <c r="A56" s="63"/>
      <c r="B56" s="75" t="s">
        <v>548</v>
      </c>
      <c r="C56" s="66" t="s">
        <v>178</v>
      </c>
      <c r="D56" s="66" t="s">
        <v>411</v>
      </c>
      <c r="E56" s="79">
        <v>50000</v>
      </c>
      <c r="F56" s="254">
        <v>32.08</v>
      </c>
      <c r="G56" s="342">
        <v>8.02</v>
      </c>
      <c r="H56" s="78">
        <f>SUM(F56:G56)</f>
        <v>40.099999999999994</v>
      </c>
      <c r="I56" s="78">
        <f>SUM(H56:H61)</f>
        <v>99.169999999999987</v>
      </c>
      <c r="J56" s="23"/>
    </row>
    <row r="57" spans="1:10" ht="16" x14ac:dyDescent="0.2">
      <c r="A57" s="63"/>
      <c r="B57" s="75" t="s">
        <v>548</v>
      </c>
      <c r="C57" s="66" t="s">
        <v>178</v>
      </c>
      <c r="D57" s="66" t="s">
        <v>417</v>
      </c>
      <c r="E57" s="79">
        <v>50000</v>
      </c>
      <c r="F57" s="109">
        <v>33.85</v>
      </c>
      <c r="G57" s="144"/>
      <c r="H57" s="78">
        <f>F57</f>
        <v>33.85</v>
      </c>
      <c r="I57" s="78"/>
      <c r="J57" s="23"/>
    </row>
    <row r="58" spans="1:10" ht="16" x14ac:dyDescent="0.2">
      <c r="A58" s="63"/>
      <c r="B58" s="75" t="s">
        <v>548</v>
      </c>
      <c r="C58" s="66" t="s">
        <v>178</v>
      </c>
      <c r="D58" s="66" t="s">
        <v>412</v>
      </c>
      <c r="E58" s="79">
        <v>10000</v>
      </c>
      <c r="F58" s="109">
        <v>3.42</v>
      </c>
      <c r="G58" s="144"/>
      <c r="H58" s="78">
        <f>F58</f>
        <v>3.42</v>
      </c>
      <c r="I58" s="78"/>
      <c r="J58" s="23"/>
    </row>
    <row r="59" spans="1:10" ht="16" x14ac:dyDescent="0.2">
      <c r="A59" s="63"/>
      <c r="B59" s="75" t="s">
        <v>548</v>
      </c>
      <c r="C59" s="66" t="s">
        <v>178</v>
      </c>
      <c r="D59" s="66" t="s">
        <v>413</v>
      </c>
      <c r="E59" s="79">
        <v>250000</v>
      </c>
      <c r="F59" s="109">
        <v>10.45</v>
      </c>
      <c r="G59" s="144"/>
      <c r="H59" s="78">
        <f>F59</f>
        <v>10.45</v>
      </c>
      <c r="I59" s="78"/>
      <c r="J59" s="23"/>
    </row>
    <row r="60" spans="1:10" ht="16" x14ac:dyDescent="0.2">
      <c r="A60" s="63"/>
      <c r="B60" s="75" t="s">
        <v>548</v>
      </c>
      <c r="C60" s="66" t="s">
        <v>178</v>
      </c>
      <c r="D60" s="66" t="s">
        <v>418</v>
      </c>
      <c r="E60" s="78">
        <v>250000</v>
      </c>
      <c r="F60" s="109">
        <v>11</v>
      </c>
      <c r="G60" s="144"/>
      <c r="H60" s="78">
        <f>F60</f>
        <v>11</v>
      </c>
      <c r="I60" s="78"/>
      <c r="J60" s="23"/>
    </row>
    <row r="61" spans="1:10" ht="16" x14ac:dyDescent="0.2">
      <c r="A61" s="63"/>
      <c r="B61" s="75" t="s">
        <v>548</v>
      </c>
      <c r="C61" s="66" t="s">
        <v>178</v>
      </c>
      <c r="D61" s="66" t="s">
        <v>414</v>
      </c>
      <c r="E61" s="79">
        <v>10000</v>
      </c>
      <c r="F61" s="109">
        <v>0.35</v>
      </c>
      <c r="G61" s="144"/>
      <c r="H61" s="78">
        <f>F61</f>
        <v>0.35</v>
      </c>
      <c r="I61" s="78"/>
      <c r="J61" s="23"/>
    </row>
    <row r="62" spans="1:10" ht="16" x14ac:dyDescent="0.2">
      <c r="A62" s="63"/>
      <c r="B62" s="75"/>
      <c r="C62" s="66"/>
      <c r="D62" s="66"/>
      <c r="E62" s="79"/>
      <c r="F62" s="109"/>
      <c r="G62" s="144"/>
      <c r="H62" s="78"/>
      <c r="I62" s="78"/>
      <c r="J62" s="23"/>
    </row>
    <row r="63" spans="1:10" ht="16" x14ac:dyDescent="0.2">
      <c r="A63" s="63"/>
      <c r="B63" s="75" t="s">
        <v>549</v>
      </c>
      <c r="C63" s="66" t="s">
        <v>325</v>
      </c>
      <c r="D63" s="66" t="s">
        <v>411</v>
      </c>
      <c r="E63" s="201">
        <v>500000</v>
      </c>
      <c r="F63" s="109">
        <f>H63-G63</f>
        <v>44.59</v>
      </c>
      <c r="G63" s="144">
        <v>0.91</v>
      </c>
      <c r="H63" s="78">
        <v>45.5</v>
      </c>
      <c r="I63" s="78">
        <f>SUM(H63:H64)</f>
        <v>66.400000000000006</v>
      </c>
      <c r="J63" s="200"/>
    </row>
    <row r="64" spans="1:10" ht="16" x14ac:dyDescent="0.2">
      <c r="A64" s="63"/>
      <c r="B64" s="75" t="s">
        <v>549</v>
      </c>
      <c r="C64" s="66" t="s">
        <v>325</v>
      </c>
      <c r="D64" s="66" t="s">
        <v>413</v>
      </c>
      <c r="E64" s="78">
        <v>500000</v>
      </c>
      <c r="F64" s="109">
        <v>20.9</v>
      </c>
      <c r="G64" s="144"/>
      <c r="H64" s="78">
        <f>F64</f>
        <v>20.9</v>
      </c>
      <c r="I64" s="78"/>
      <c r="J64" s="23"/>
    </row>
    <row r="65" spans="1:10" ht="16" x14ac:dyDescent="0.2">
      <c r="A65" s="63"/>
      <c r="B65" s="75"/>
      <c r="C65" s="66"/>
      <c r="D65" s="66"/>
      <c r="E65" s="78"/>
      <c r="F65" s="109"/>
      <c r="G65" s="144"/>
      <c r="H65" s="78"/>
      <c r="I65" s="78"/>
      <c r="J65" s="23"/>
    </row>
    <row r="66" spans="1:10" ht="16" x14ac:dyDescent="0.2">
      <c r="A66" s="63"/>
      <c r="B66" s="75" t="s">
        <v>550</v>
      </c>
      <c r="C66" s="66" t="s">
        <v>79</v>
      </c>
      <c r="D66" s="66" t="s">
        <v>411</v>
      </c>
      <c r="E66" s="78">
        <v>50000</v>
      </c>
      <c r="F66" s="109">
        <f>H66-G66</f>
        <v>2.6399999999999997</v>
      </c>
      <c r="G66" s="144">
        <v>0.66</v>
      </c>
      <c r="H66" s="78">
        <v>3.3</v>
      </c>
      <c r="I66" s="78">
        <f>SUM(H66:H71)</f>
        <v>24.700000000000003</v>
      </c>
      <c r="J66" s="23"/>
    </row>
    <row r="67" spans="1:10" ht="16" x14ac:dyDescent="0.2">
      <c r="A67" s="63"/>
      <c r="B67" s="75" t="s">
        <v>550</v>
      </c>
      <c r="C67" s="66" t="s">
        <v>79</v>
      </c>
      <c r="D67" s="66" t="s">
        <v>417</v>
      </c>
      <c r="E67" s="78">
        <v>50000</v>
      </c>
      <c r="F67" s="254">
        <v>9.0500000000000007</v>
      </c>
      <c r="G67" s="144"/>
      <c r="H67" s="78">
        <f>F67</f>
        <v>9.0500000000000007</v>
      </c>
      <c r="I67" s="78"/>
      <c r="J67" s="23"/>
    </row>
    <row r="68" spans="1:10" ht="16" x14ac:dyDescent="0.2">
      <c r="A68" s="63"/>
      <c r="B68" s="75" t="s">
        <v>550</v>
      </c>
      <c r="C68" s="66" t="s">
        <v>79</v>
      </c>
      <c r="D68" s="66" t="s">
        <v>412</v>
      </c>
      <c r="E68" s="78">
        <v>10000</v>
      </c>
      <c r="F68" s="109">
        <v>3.42</v>
      </c>
      <c r="G68" s="144"/>
      <c r="H68" s="78">
        <f>F68</f>
        <v>3.42</v>
      </c>
      <c r="I68" s="78"/>
      <c r="J68" s="23"/>
    </row>
    <row r="69" spans="1:10" ht="16" x14ac:dyDescent="0.2">
      <c r="A69" s="63"/>
      <c r="B69" s="75" t="s">
        <v>550</v>
      </c>
      <c r="C69" s="66" t="s">
        <v>79</v>
      </c>
      <c r="D69" s="66" t="s">
        <v>413</v>
      </c>
      <c r="E69" s="78">
        <v>100000</v>
      </c>
      <c r="F69" s="109">
        <v>4.18</v>
      </c>
      <c r="G69" s="144"/>
      <c r="H69" s="78">
        <f>F69</f>
        <v>4.18</v>
      </c>
      <c r="I69" s="78"/>
      <c r="J69" s="23"/>
    </row>
    <row r="70" spans="1:10" ht="16" x14ac:dyDescent="0.2">
      <c r="A70" s="63"/>
      <c r="B70" s="75" t="s">
        <v>550</v>
      </c>
      <c r="C70" s="66" t="s">
        <v>79</v>
      </c>
      <c r="D70" s="66" t="s">
        <v>418</v>
      </c>
      <c r="E70" s="78">
        <v>100000</v>
      </c>
      <c r="F70" s="109">
        <v>4.4000000000000004</v>
      </c>
      <c r="G70" s="144"/>
      <c r="H70" s="78">
        <f>F70</f>
        <v>4.4000000000000004</v>
      </c>
      <c r="I70" s="78"/>
      <c r="J70" s="23"/>
    </row>
    <row r="71" spans="1:10" ht="16" x14ac:dyDescent="0.2">
      <c r="A71" s="63"/>
      <c r="B71" s="75" t="s">
        <v>550</v>
      </c>
      <c r="C71" s="66" t="s">
        <v>79</v>
      </c>
      <c r="D71" s="66" t="s">
        <v>414</v>
      </c>
      <c r="E71" s="79">
        <v>10000</v>
      </c>
      <c r="F71" s="109">
        <v>0.35</v>
      </c>
      <c r="G71" s="144"/>
      <c r="H71" s="78">
        <f>F71</f>
        <v>0.35</v>
      </c>
      <c r="I71" s="78"/>
      <c r="J71" s="23"/>
    </row>
    <row r="72" spans="1:10" ht="16" x14ac:dyDescent="0.2">
      <c r="A72" s="63"/>
      <c r="B72" s="75"/>
      <c r="C72" s="66"/>
      <c r="D72" s="66"/>
      <c r="E72" s="79"/>
      <c r="F72" s="109"/>
      <c r="G72" s="144"/>
      <c r="H72" s="78"/>
      <c r="I72" s="78"/>
      <c r="J72" s="23"/>
    </row>
    <row r="73" spans="1:10" ht="16" x14ac:dyDescent="0.2">
      <c r="A73" s="63"/>
      <c r="B73" s="75" t="s">
        <v>551</v>
      </c>
      <c r="C73" s="66" t="s">
        <v>80</v>
      </c>
      <c r="D73" s="66" t="s">
        <v>411</v>
      </c>
      <c r="E73" s="78">
        <v>300000</v>
      </c>
      <c r="F73" s="78">
        <f>H73-G73</f>
        <v>19.14</v>
      </c>
      <c r="G73" s="78">
        <v>0.66</v>
      </c>
      <c r="H73" s="78">
        <v>19.8</v>
      </c>
      <c r="I73" s="78">
        <f>SUM(H73:H74)</f>
        <v>32.340000000000003</v>
      </c>
      <c r="J73" s="23"/>
    </row>
    <row r="74" spans="1:10" ht="16" x14ac:dyDescent="0.2">
      <c r="A74" s="63"/>
      <c r="B74" s="75" t="s">
        <v>551</v>
      </c>
      <c r="C74" s="66" t="s">
        <v>80</v>
      </c>
      <c r="D74" s="66" t="s">
        <v>413</v>
      </c>
      <c r="E74" s="78">
        <v>300000</v>
      </c>
      <c r="F74" s="78">
        <v>12.54</v>
      </c>
      <c r="G74" s="78"/>
      <c r="H74" s="78">
        <f>F74</f>
        <v>12.54</v>
      </c>
      <c r="I74" s="78"/>
      <c r="J74" s="23"/>
    </row>
    <row r="75" spans="1:10" ht="16" x14ac:dyDescent="0.2">
      <c r="A75" s="63"/>
      <c r="B75" s="257"/>
      <c r="C75" s="167"/>
      <c r="D75" s="66"/>
      <c r="E75" s="79"/>
      <c r="F75" s="109"/>
      <c r="G75" s="144"/>
      <c r="H75" s="78"/>
      <c r="I75" s="78"/>
      <c r="J75" s="23"/>
    </row>
    <row r="76" spans="1:10" ht="16" x14ac:dyDescent="0.2">
      <c r="A76" s="63"/>
      <c r="B76" s="75" t="s">
        <v>552</v>
      </c>
      <c r="C76" s="66" t="s">
        <v>64</v>
      </c>
      <c r="D76" s="66" t="s">
        <v>411</v>
      </c>
      <c r="E76" s="79">
        <v>100000</v>
      </c>
      <c r="F76" s="254">
        <v>27.72</v>
      </c>
      <c r="G76" s="342">
        <v>3.08</v>
      </c>
      <c r="H76" s="78">
        <f>SUM(F76:G76)</f>
        <v>30.799999999999997</v>
      </c>
      <c r="I76" s="78">
        <f>SUM(H76:H80)</f>
        <v>43.15</v>
      </c>
      <c r="J76" s="23"/>
    </row>
    <row r="77" spans="1:10" ht="16" x14ac:dyDescent="0.2">
      <c r="A77" s="63"/>
      <c r="B77" s="75" t="s">
        <v>552</v>
      </c>
      <c r="C77" s="66" t="s">
        <v>64</v>
      </c>
      <c r="D77" s="66" t="s">
        <v>412</v>
      </c>
      <c r="E77" s="79">
        <v>10000</v>
      </c>
      <c r="F77" s="109">
        <v>3.42</v>
      </c>
      <c r="G77" s="144"/>
      <c r="H77" s="78">
        <f>F77</f>
        <v>3.42</v>
      </c>
      <c r="I77" s="78"/>
      <c r="J77" s="23"/>
    </row>
    <row r="78" spans="1:10" ht="16" x14ac:dyDescent="0.2">
      <c r="A78" s="63"/>
      <c r="B78" s="75" t="s">
        <v>552</v>
      </c>
      <c r="C78" s="66" t="s">
        <v>64</v>
      </c>
      <c r="D78" s="66" t="s">
        <v>413</v>
      </c>
      <c r="E78" s="79">
        <v>100000</v>
      </c>
      <c r="F78" s="109">
        <v>4.18</v>
      </c>
      <c r="G78" s="144"/>
      <c r="H78" s="78">
        <f>F78</f>
        <v>4.18</v>
      </c>
      <c r="I78" s="78"/>
      <c r="J78" s="23"/>
    </row>
    <row r="79" spans="1:10" ht="16" x14ac:dyDescent="0.2">
      <c r="A79" s="63"/>
      <c r="B79" s="75" t="s">
        <v>552</v>
      </c>
      <c r="C79" s="66" t="s">
        <v>64</v>
      </c>
      <c r="D79" s="66" t="s">
        <v>418</v>
      </c>
      <c r="E79" s="78">
        <v>100000</v>
      </c>
      <c r="F79" s="109">
        <v>4.4000000000000004</v>
      </c>
      <c r="G79" s="144"/>
      <c r="H79" s="78">
        <f>F79</f>
        <v>4.4000000000000004</v>
      </c>
      <c r="I79" s="78"/>
      <c r="J79" s="23"/>
    </row>
    <row r="80" spans="1:10" ht="16" x14ac:dyDescent="0.2">
      <c r="A80" s="63"/>
      <c r="B80" s="75" t="s">
        <v>552</v>
      </c>
      <c r="C80" s="66" t="s">
        <v>64</v>
      </c>
      <c r="D80" s="66" t="s">
        <v>414</v>
      </c>
      <c r="E80" s="79">
        <v>10000</v>
      </c>
      <c r="F80" s="109">
        <v>0.35</v>
      </c>
      <c r="G80" s="144"/>
      <c r="H80" s="78">
        <f>F80</f>
        <v>0.35</v>
      </c>
      <c r="I80" s="78"/>
      <c r="J80" s="23"/>
    </row>
    <row r="81" spans="1:10" ht="16" x14ac:dyDescent="0.2">
      <c r="A81" s="63"/>
      <c r="B81" s="75"/>
      <c r="C81" s="66"/>
      <c r="D81" s="66"/>
      <c r="E81" s="79"/>
      <c r="F81" s="109"/>
      <c r="G81" s="144"/>
      <c r="H81" s="78"/>
      <c r="I81" s="78"/>
      <c r="J81" s="23"/>
    </row>
    <row r="82" spans="1:10" ht="16" x14ac:dyDescent="0.2">
      <c r="A82" s="63"/>
      <c r="B82" s="75" t="s">
        <v>553</v>
      </c>
      <c r="C82" s="66" t="s">
        <v>218</v>
      </c>
      <c r="D82" s="66" t="s">
        <v>411</v>
      </c>
      <c r="E82" s="79">
        <v>10000</v>
      </c>
      <c r="F82" s="109">
        <v>0</v>
      </c>
      <c r="G82" s="144">
        <f>H82-F82</f>
        <v>3.08</v>
      </c>
      <c r="H82" s="78">
        <v>3.08</v>
      </c>
      <c r="I82" s="78">
        <f>H82</f>
        <v>3.08</v>
      </c>
      <c r="J82" s="23"/>
    </row>
    <row r="83" spans="1:10" ht="16" x14ac:dyDescent="0.2">
      <c r="A83" s="63"/>
      <c r="B83" s="75"/>
      <c r="C83" s="66"/>
      <c r="D83" s="66"/>
      <c r="E83" s="79"/>
      <c r="F83" s="109"/>
      <c r="G83" s="144"/>
      <c r="H83" s="78"/>
      <c r="I83" s="78"/>
      <c r="J83" s="23"/>
    </row>
    <row r="84" spans="1:10" ht="16" x14ac:dyDescent="0.2">
      <c r="A84" s="63"/>
      <c r="B84" s="75" t="s">
        <v>422</v>
      </c>
      <c r="C84" s="66" t="s">
        <v>420</v>
      </c>
      <c r="D84" s="66" t="s">
        <v>411</v>
      </c>
      <c r="E84" s="79">
        <v>10000</v>
      </c>
      <c r="F84" s="109">
        <v>0</v>
      </c>
      <c r="G84" s="342">
        <v>5.0199999999999996</v>
      </c>
      <c r="H84" s="78">
        <f>SUM(F84:G84)</f>
        <v>5.0199999999999996</v>
      </c>
      <c r="I84" s="78">
        <f>SUM(H84:H85)</f>
        <v>7.1099999999999994</v>
      </c>
      <c r="J84" s="23"/>
    </row>
    <row r="85" spans="1:10" ht="16" x14ac:dyDescent="0.2">
      <c r="A85" s="75"/>
      <c r="B85" s="75" t="s">
        <v>422</v>
      </c>
      <c r="C85" s="66" t="s">
        <v>420</v>
      </c>
      <c r="D85" s="66" t="s">
        <v>413</v>
      </c>
      <c r="E85" s="79">
        <v>50000</v>
      </c>
      <c r="F85" s="109">
        <v>2.09</v>
      </c>
      <c r="G85" s="144"/>
      <c r="H85" s="78">
        <f>F85</f>
        <v>2.09</v>
      </c>
      <c r="I85" s="78"/>
      <c r="J85" s="23"/>
    </row>
    <row r="86" spans="1:10" ht="16" x14ac:dyDescent="0.2">
      <c r="A86" s="75"/>
      <c r="B86" s="75"/>
      <c r="C86" s="66"/>
      <c r="D86" s="66"/>
      <c r="E86" s="79"/>
      <c r="F86" s="109"/>
      <c r="G86" s="144"/>
      <c r="H86" s="78"/>
      <c r="I86" s="78"/>
      <c r="J86" s="23"/>
    </row>
    <row r="87" spans="1:10" ht="16" x14ac:dyDescent="0.2">
      <c r="A87" s="75"/>
      <c r="B87" s="75" t="s">
        <v>712</v>
      </c>
      <c r="C87" s="66" t="s">
        <v>706</v>
      </c>
      <c r="D87" s="66" t="s">
        <v>411</v>
      </c>
      <c r="E87" s="79">
        <v>10000</v>
      </c>
      <c r="F87" s="109">
        <v>0</v>
      </c>
      <c r="G87" s="144">
        <f>H87-F87</f>
        <v>0.91</v>
      </c>
      <c r="H87" s="78">
        <v>0.91</v>
      </c>
      <c r="I87" s="78">
        <f>H87</f>
        <v>0.91</v>
      </c>
      <c r="J87" s="23"/>
    </row>
    <row r="88" spans="1:10" ht="16" x14ac:dyDescent="0.2">
      <c r="A88" s="75"/>
      <c r="B88" s="75"/>
      <c r="C88" s="66"/>
      <c r="D88" s="66"/>
      <c r="E88" s="79"/>
      <c r="F88" s="109"/>
      <c r="G88" s="144"/>
      <c r="H88" s="78"/>
      <c r="I88" s="78"/>
      <c r="J88" s="23"/>
    </row>
    <row r="89" spans="1:10" ht="16" x14ac:dyDescent="0.2">
      <c r="A89" s="63"/>
      <c r="B89" s="75" t="s">
        <v>423</v>
      </c>
      <c r="C89" s="66" t="s">
        <v>421</v>
      </c>
      <c r="D89" s="66" t="s">
        <v>411</v>
      </c>
      <c r="E89" s="79">
        <v>200000</v>
      </c>
      <c r="F89" s="109">
        <f>H89-G89</f>
        <v>10.07</v>
      </c>
      <c r="G89" s="144">
        <v>0.53</v>
      </c>
      <c r="H89" s="78">
        <v>10.6</v>
      </c>
      <c r="I89" s="78">
        <f>SUM(H89:H90)</f>
        <v>14.78</v>
      </c>
      <c r="J89" s="23"/>
    </row>
    <row r="90" spans="1:10" ht="16" x14ac:dyDescent="0.2">
      <c r="A90" s="63"/>
      <c r="B90" s="75" t="s">
        <v>423</v>
      </c>
      <c r="C90" s="66" t="s">
        <v>421</v>
      </c>
      <c r="D90" s="66" t="s">
        <v>413</v>
      </c>
      <c r="E90" s="79">
        <v>100000</v>
      </c>
      <c r="F90" s="109">
        <v>4.18</v>
      </c>
      <c r="G90" s="144"/>
      <c r="H90" s="78">
        <f>F90</f>
        <v>4.18</v>
      </c>
      <c r="I90" s="78"/>
      <c r="J90" s="23"/>
    </row>
    <row r="91" spans="1:10" ht="16" x14ac:dyDescent="0.2">
      <c r="A91" s="63"/>
      <c r="B91" s="75"/>
      <c r="C91" s="66"/>
      <c r="D91" s="66"/>
      <c r="E91" s="79"/>
      <c r="F91" s="109"/>
      <c r="G91" s="144"/>
      <c r="H91" s="78"/>
      <c r="I91" s="78"/>
      <c r="J91" s="23"/>
    </row>
    <row r="92" spans="1:10" ht="16" x14ac:dyDescent="0.2">
      <c r="A92" s="75"/>
      <c r="B92" s="75" t="s">
        <v>794</v>
      </c>
      <c r="C92" s="66" t="s">
        <v>791</v>
      </c>
      <c r="D92" s="66" t="s">
        <v>411</v>
      </c>
      <c r="E92" s="78">
        <v>10000</v>
      </c>
      <c r="F92" s="78">
        <v>0</v>
      </c>
      <c r="G92" s="78">
        <v>0.91</v>
      </c>
      <c r="H92" s="78">
        <f>F92+G92</f>
        <v>0.91</v>
      </c>
      <c r="I92" s="78">
        <f>H92</f>
        <v>0.91</v>
      </c>
      <c r="J92" s="23"/>
    </row>
    <row r="93" spans="1:10" ht="16" x14ac:dyDescent="0.2">
      <c r="A93" s="63"/>
      <c r="B93" s="75"/>
      <c r="C93" s="66"/>
      <c r="D93" s="66"/>
      <c r="E93" s="79"/>
      <c r="F93" s="109"/>
      <c r="G93" s="144"/>
      <c r="H93" s="78"/>
      <c r="I93" s="78"/>
      <c r="J93" s="23"/>
    </row>
    <row r="94" spans="1:10" ht="16" x14ac:dyDescent="0.2">
      <c r="A94" s="63"/>
      <c r="B94" s="75" t="s">
        <v>766</v>
      </c>
      <c r="C94" s="66" t="s">
        <v>765</v>
      </c>
      <c r="D94" s="66" t="s">
        <v>411</v>
      </c>
      <c r="E94" s="78">
        <v>10000</v>
      </c>
      <c r="F94" s="78">
        <v>0</v>
      </c>
      <c r="G94" s="78">
        <v>0.66</v>
      </c>
      <c r="H94" s="78">
        <f>SUM(F94:G94)</f>
        <v>0.66</v>
      </c>
      <c r="I94" s="78">
        <f>SUM(H94:H97)</f>
        <v>4.8499999999999996</v>
      </c>
      <c r="J94" s="23"/>
    </row>
    <row r="95" spans="1:10" ht="16" x14ac:dyDescent="0.2">
      <c r="A95" s="63"/>
      <c r="B95" s="75" t="s">
        <v>766</v>
      </c>
      <c r="C95" s="66" t="s">
        <v>765</v>
      </c>
      <c r="D95" s="66" t="s">
        <v>412</v>
      </c>
      <c r="E95" s="78">
        <v>10000</v>
      </c>
      <c r="F95" s="78"/>
      <c r="G95" s="78">
        <v>3.42</v>
      </c>
      <c r="H95" s="78">
        <f>G95</f>
        <v>3.42</v>
      </c>
      <c r="I95" s="78"/>
      <c r="J95" s="23"/>
    </row>
    <row r="96" spans="1:10" ht="16" x14ac:dyDescent="0.2">
      <c r="A96" s="63"/>
      <c r="B96" s="75" t="s">
        <v>766</v>
      </c>
      <c r="C96" s="66" t="s">
        <v>765</v>
      </c>
      <c r="D96" s="66" t="s">
        <v>413</v>
      </c>
      <c r="E96" s="78">
        <v>10000</v>
      </c>
      <c r="F96" s="78"/>
      <c r="G96" s="78">
        <v>0.42</v>
      </c>
      <c r="H96" s="78">
        <f>G96</f>
        <v>0.42</v>
      </c>
      <c r="I96" s="78"/>
      <c r="J96" s="23"/>
    </row>
    <row r="97" spans="1:10" ht="16" x14ac:dyDescent="0.2">
      <c r="A97" s="63"/>
      <c r="B97" s="75" t="s">
        <v>766</v>
      </c>
      <c r="C97" s="66" t="s">
        <v>765</v>
      </c>
      <c r="D97" s="66" t="s">
        <v>414</v>
      </c>
      <c r="E97" s="78">
        <v>10000</v>
      </c>
      <c r="F97" s="78"/>
      <c r="G97" s="78">
        <v>0.35</v>
      </c>
      <c r="H97" s="78">
        <f>G97</f>
        <v>0.35</v>
      </c>
      <c r="I97" s="78"/>
      <c r="J97" s="23"/>
    </row>
    <row r="98" spans="1:10" ht="16" x14ac:dyDescent="0.2">
      <c r="A98" s="63"/>
      <c r="B98" s="75"/>
      <c r="C98" s="66"/>
      <c r="D98" s="66"/>
      <c r="E98" s="79"/>
      <c r="F98" s="109"/>
      <c r="G98" s="144"/>
      <c r="H98" s="79"/>
      <c r="I98" s="79"/>
      <c r="J98" s="23"/>
    </row>
    <row r="99" spans="1:10" ht="16" x14ac:dyDescent="0.2">
      <c r="A99" s="63"/>
      <c r="B99" s="75" t="s">
        <v>555</v>
      </c>
      <c r="C99" s="66" t="s">
        <v>57</v>
      </c>
      <c r="D99" s="66" t="s">
        <v>411</v>
      </c>
      <c r="E99" s="78">
        <v>40000</v>
      </c>
      <c r="F99" s="109">
        <f>H99-G99</f>
        <v>15.059999999999999</v>
      </c>
      <c r="G99" s="144">
        <v>5.0199999999999996</v>
      </c>
      <c r="H99" s="78">
        <v>20.079999999999998</v>
      </c>
      <c r="I99" s="78">
        <f>SUM(H99:H104)</f>
        <v>44.470000000000006</v>
      </c>
      <c r="J99" s="23"/>
    </row>
    <row r="100" spans="1:10" ht="16" x14ac:dyDescent="0.2">
      <c r="A100" s="63"/>
      <c r="B100" s="75" t="s">
        <v>555</v>
      </c>
      <c r="C100" s="66" t="s">
        <v>57</v>
      </c>
      <c r="D100" s="66" t="s">
        <v>417</v>
      </c>
      <c r="E100" s="79">
        <v>10000</v>
      </c>
      <c r="F100" s="109">
        <v>19.760000000000002</v>
      </c>
      <c r="G100" s="144"/>
      <c r="H100" s="79">
        <f>F100</f>
        <v>19.760000000000002</v>
      </c>
      <c r="I100" s="79"/>
      <c r="J100" s="23"/>
    </row>
    <row r="101" spans="1:10" ht="16" x14ac:dyDescent="0.2">
      <c r="A101" s="63"/>
      <c r="B101" s="75" t="s">
        <v>555</v>
      </c>
      <c r="C101" s="66" t="s">
        <v>57</v>
      </c>
      <c r="D101" s="66" t="s">
        <v>412</v>
      </c>
      <c r="E101" s="79">
        <v>10000</v>
      </c>
      <c r="F101" s="109">
        <v>3.42</v>
      </c>
      <c r="G101" s="144"/>
      <c r="H101" s="79">
        <f>F101</f>
        <v>3.42</v>
      </c>
      <c r="I101" s="79"/>
      <c r="J101" s="23"/>
    </row>
    <row r="102" spans="1:10" ht="16" x14ac:dyDescent="0.2">
      <c r="A102" s="63"/>
      <c r="B102" s="75" t="s">
        <v>555</v>
      </c>
      <c r="C102" s="66" t="s">
        <v>57</v>
      </c>
      <c r="D102" s="66" t="s">
        <v>413</v>
      </c>
      <c r="E102" s="79">
        <v>10000</v>
      </c>
      <c r="F102" s="109">
        <v>0.42</v>
      </c>
      <c r="G102" s="144"/>
      <c r="H102" s="79">
        <f>F102</f>
        <v>0.42</v>
      </c>
      <c r="I102" s="79"/>
      <c r="J102" s="23"/>
    </row>
    <row r="103" spans="1:10" ht="16" x14ac:dyDescent="0.2">
      <c r="A103" s="63"/>
      <c r="B103" s="75" t="s">
        <v>555</v>
      </c>
      <c r="C103" s="66" t="s">
        <v>57</v>
      </c>
      <c r="D103" s="66" t="s">
        <v>418</v>
      </c>
      <c r="E103" s="79">
        <v>10000</v>
      </c>
      <c r="F103" s="109">
        <v>0.44</v>
      </c>
      <c r="G103" s="144"/>
      <c r="H103" s="79">
        <f>F103</f>
        <v>0.44</v>
      </c>
      <c r="I103" s="79"/>
      <c r="J103" s="23"/>
    </row>
    <row r="104" spans="1:10" ht="16" x14ac:dyDescent="0.2">
      <c r="A104" s="63"/>
      <c r="B104" s="75" t="s">
        <v>555</v>
      </c>
      <c r="C104" s="66" t="s">
        <v>57</v>
      </c>
      <c r="D104" s="66" t="s">
        <v>414</v>
      </c>
      <c r="E104" s="79">
        <v>10000</v>
      </c>
      <c r="F104" s="109">
        <v>0.35</v>
      </c>
      <c r="G104" s="144"/>
      <c r="H104" s="79">
        <f>F104</f>
        <v>0.35</v>
      </c>
      <c r="I104" s="79"/>
      <c r="J104" s="23"/>
    </row>
    <row r="105" spans="1:10" ht="16" x14ac:dyDescent="0.2">
      <c r="A105" s="63"/>
      <c r="B105" s="75"/>
      <c r="C105" s="66"/>
      <c r="D105" s="66"/>
      <c r="E105" s="79"/>
      <c r="F105" s="109"/>
      <c r="G105" s="144"/>
      <c r="H105" s="79"/>
      <c r="I105" s="79"/>
      <c r="J105" s="23"/>
    </row>
    <row r="106" spans="1:10" ht="16" x14ac:dyDescent="0.2">
      <c r="A106" s="63"/>
      <c r="B106" s="75" t="s">
        <v>556</v>
      </c>
      <c r="C106" s="66" t="s">
        <v>58</v>
      </c>
      <c r="D106" s="66" t="s">
        <v>411</v>
      </c>
      <c r="E106" s="79">
        <v>10000</v>
      </c>
      <c r="F106" s="109">
        <v>0</v>
      </c>
      <c r="G106" s="144">
        <f>H106-F106</f>
        <v>8.02</v>
      </c>
      <c r="H106" s="79">
        <v>8.02</v>
      </c>
      <c r="I106" s="79">
        <f>H106</f>
        <v>8.02</v>
      </c>
      <c r="J106" s="23"/>
    </row>
    <row r="107" spans="1:10" ht="16" x14ac:dyDescent="0.2">
      <c r="A107" s="63"/>
      <c r="B107" s="75"/>
      <c r="C107" s="66"/>
      <c r="D107" s="66"/>
      <c r="E107" s="79"/>
      <c r="F107" s="109"/>
      <c r="G107" s="144"/>
      <c r="H107" s="79"/>
      <c r="I107" s="79"/>
      <c r="J107" s="23"/>
    </row>
    <row r="108" spans="1:10" ht="16" x14ac:dyDescent="0.2">
      <c r="A108" s="63"/>
      <c r="B108" s="75" t="s">
        <v>558</v>
      </c>
      <c r="C108" s="66" t="s">
        <v>219</v>
      </c>
      <c r="D108" s="66" t="s">
        <v>411</v>
      </c>
      <c r="E108" s="78">
        <v>50000</v>
      </c>
      <c r="F108" s="109">
        <f>H108-G108</f>
        <v>2.6399999999999997</v>
      </c>
      <c r="G108" s="144">
        <v>0.66</v>
      </c>
      <c r="H108" s="78">
        <v>3.3</v>
      </c>
      <c r="I108" s="78">
        <f>SUM(H108:H109)</f>
        <v>7.8999999999999995</v>
      </c>
      <c r="J108" s="23"/>
    </row>
    <row r="109" spans="1:10" ht="16" x14ac:dyDescent="0.2">
      <c r="A109" s="63"/>
      <c r="B109" s="75" t="s">
        <v>558</v>
      </c>
      <c r="C109" s="66" t="s">
        <v>219</v>
      </c>
      <c r="D109" s="66" t="s">
        <v>413</v>
      </c>
      <c r="E109" s="79">
        <v>110000</v>
      </c>
      <c r="F109" s="109">
        <v>4.5999999999999996</v>
      </c>
      <c r="G109" s="144"/>
      <c r="H109" s="79">
        <f>F109</f>
        <v>4.5999999999999996</v>
      </c>
      <c r="I109" s="79"/>
      <c r="J109" s="23"/>
    </row>
    <row r="110" spans="1:10" ht="16" x14ac:dyDescent="0.2">
      <c r="A110" s="63"/>
      <c r="B110" s="75"/>
      <c r="C110" s="66"/>
      <c r="D110" s="66"/>
      <c r="E110" s="79"/>
      <c r="F110" s="109"/>
      <c r="G110" s="144"/>
      <c r="H110" s="79"/>
      <c r="I110" s="79"/>
      <c r="J110" s="23"/>
    </row>
    <row r="111" spans="1:10" ht="16" x14ac:dyDescent="0.2">
      <c r="A111" s="63"/>
      <c r="B111" s="75" t="s">
        <v>559</v>
      </c>
      <c r="C111" s="66" t="s">
        <v>17</v>
      </c>
      <c r="D111" s="66" t="s">
        <v>411</v>
      </c>
      <c r="E111" s="78">
        <v>100000</v>
      </c>
      <c r="F111" s="78">
        <f>H111-G111</f>
        <v>27.72</v>
      </c>
      <c r="G111" s="78">
        <v>3.08</v>
      </c>
      <c r="H111" s="78">
        <v>30.8</v>
      </c>
      <c r="I111" s="78">
        <f>SUM(H111:H114)</f>
        <v>52.25</v>
      </c>
      <c r="J111" s="23"/>
    </row>
    <row r="112" spans="1:10" ht="16" x14ac:dyDescent="0.2">
      <c r="A112" s="63"/>
      <c r="B112" s="75" t="s">
        <v>559</v>
      </c>
      <c r="C112" s="66" t="s">
        <v>17</v>
      </c>
      <c r="D112" s="66" t="s">
        <v>417</v>
      </c>
      <c r="E112" s="79"/>
      <c r="F112" s="109"/>
      <c r="G112" s="144"/>
      <c r="H112" s="78">
        <f>F112</f>
        <v>0</v>
      </c>
      <c r="I112" s="79"/>
      <c r="J112" s="23"/>
    </row>
    <row r="113" spans="1:10" ht="16" x14ac:dyDescent="0.2">
      <c r="A113" s="63"/>
      <c r="B113" s="75" t="s">
        <v>559</v>
      </c>
      <c r="C113" s="66" t="s">
        <v>17</v>
      </c>
      <c r="D113" s="66" t="s">
        <v>413</v>
      </c>
      <c r="E113" s="79">
        <v>250000</v>
      </c>
      <c r="F113" s="109">
        <v>10.45</v>
      </c>
      <c r="G113" s="144"/>
      <c r="H113" s="79">
        <f>F113</f>
        <v>10.45</v>
      </c>
      <c r="I113" s="79"/>
      <c r="J113" s="23"/>
    </row>
    <row r="114" spans="1:10" ht="16" x14ac:dyDescent="0.2">
      <c r="A114" s="63"/>
      <c r="B114" s="75" t="s">
        <v>559</v>
      </c>
      <c r="C114" s="66" t="s">
        <v>17</v>
      </c>
      <c r="D114" s="66" t="s">
        <v>418</v>
      </c>
      <c r="E114" s="78">
        <v>250000</v>
      </c>
      <c r="F114" s="109">
        <v>11</v>
      </c>
      <c r="G114" s="144"/>
      <c r="H114" s="79">
        <f>F114</f>
        <v>11</v>
      </c>
      <c r="I114" s="79"/>
      <c r="J114" s="23"/>
    </row>
    <row r="115" spans="1:10" ht="16" x14ac:dyDescent="0.2">
      <c r="A115" s="63"/>
      <c r="B115" s="75"/>
      <c r="C115" s="66"/>
      <c r="D115" s="66"/>
      <c r="E115" s="78"/>
      <c r="F115" s="109"/>
      <c r="G115" s="144"/>
      <c r="H115" s="79"/>
      <c r="I115" s="79"/>
      <c r="J115" s="23"/>
    </row>
    <row r="116" spans="1:10" ht="16" x14ac:dyDescent="0.2">
      <c r="A116" s="63"/>
      <c r="B116" s="75" t="s">
        <v>651</v>
      </c>
      <c r="C116" s="66" t="s">
        <v>650</v>
      </c>
      <c r="D116" s="66" t="s">
        <v>411</v>
      </c>
      <c r="E116" s="78">
        <v>250000</v>
      </c>
      <c r="F116" s="78">
        <f>H116-G116</f>
        <v>21.84</v>
      </c>
      <c r="G116" s="78">
        <v>0.91</v>
      </c>
      <c r="H116" s="78">
        <v>22.75</v>
      </c>
      <c r="I116" s="78">
        <f>SUM(H116:H119)</f>
        <v>36.550000000000004</v>
      </c>
      <c r="J116" s="23"/>
    </row>
    <row r="117" spans="1:10" ht="16" x14ac:dyDescent="0.2">
      <c r="A117" s="63"/>
      <c r="B117" s="75" t="s">
        <v>651</v>
      </c>
      <c r="C117" s="66" t="s">
        <v>650</v>
      </c>
      <c r="D117" s="66" t="s">
        <v>412</v>
      </c>
      <c r="E117" s="78">
        <v>10000</v>
      </c>
      <c r="F117" s="109">
        <v>3.42</v>
      </c>
      <c r="G117" s="144"/>
      <c r="H117" s="79">
        <f>F117</f>
        <v>3.42</v>
      </c>
      <c r="I117" s="79"/>
      <c r="J117" s="23"/>
    </row>
    <row r="118" spans="1:10" ht="16" x14ac:dyDescent="0.2">
      <c r="A118" s="63"/>
      <c r="B118" s="75" t="s">
        <v>651</v>
      </c>
      <c r="C118" s="66" t="s">
        <v>650</v>
      </c>
      <c r="D118" s="66" t="s">
        <v>413</v>
      </c>
      <c r="E118" s="78">
        <v>240000</v>
      </c>
      <c r="F118" s="109">
        <v>10.029999999999999</v>
      </c>
      <c r="G118" s="144"/>
      <c r="H118" s="79">
        <f>F118</f>
        <v>10.029999999999999</v>
      </c>
      <c r="I118" s="79"/>
      <c r="J118" s="23"/>
    </row>
    <row r="119" spans="1:10" ht="16" x14ac:dyDescent="0.2">
      <c r="A119" s="63"/>
      <c r="B119" s="75" t="s">
        <v>651</v>
      </c>
      <c r="C119" s="66" t="s">
        <v>650</v>
      </c>
      <c r="D119" s="66" t="s">
        <v>414</v>
      </c>
      <c r="E119" s="78">
        <v>10000</v>
      </c>
      <c r="F119" s="109">
        <v>0.35</v>
      </c>
      <c r="G119" s="144"/>
      <c r="H119" s="79">
        <f>F119</f>
        <v>0.35</v>
      </c>
      <c r="I119" s="79"/>
      <c r="J119" s="23"/>
    </row>
    <row r="120" spans="1:10" ht="16" x14ac:dyDescent="0.2">
      <c r="A120" s="63"/>
      <c r="B120" s="75"/>
      <c r="C120" s="66"/>
      <c r="D120" s="66"/>
      <c r="E120" s="79"/>
      <c r="F120" s="109"/>
      <c r="G120" s="144"/>
      <c r="H120" s="79"/>
      <c r="I120" s="79"/>
      <c r="J120" s="23"/>
    </row>
    <row r="121" spans="1:10" ht="16" x14ac:dyDescent="0.2">
      <c r="A121" s="63"/>
      <c r="B121" s="75" t="s">
        <v>560</v>
      </c>
      <c r="C121" s="85" t="s">
        <v>224</v>
      </c>
      <c r="D121" s="85" t="s">
        <v>411</v>
      </c>
      <c r="E121" s="86">
        <v>260000</v>
      </c>
      <c r="F121" s="86">
        <f>H121-G121</f>
        <v>16.5</v>
      </c>
      <c r="G121" s="78">
        <v>0.66</v>
      </c>
      <c r="H121" s="86">
        <v>17.16</v>
      </c>
      <c r="I121" s="86">
        <f>SUM(H121:H124)</f>
        <v>31.799999999999997</v>
      </c>
      <c r="J121" s="23"/>
    </row>
    <row r="122" spans="1:10" ht="16" x14ac:dyDescent="0.2">
      <c r="A122" s="63"/>
      <c r="B122" s="75" t="s">
        <v>560</v>
      </c>
      <c r="C122" s="85" t="s">
        <v>224</v>
      </c>
      <c r="D122" s="85" t="s">
        <v>412</v>
      </c>
      <c r="E122" s="86">
        <v>10000</v>
      </c>
      <c r="F122" s="86">
        <v>3.42</v>
      </c>
      <c r="G122" s="86"/>
      <c r="H122" s="86">
        <f>F122</f>
        <v>3.42</v>
      </c>
      <c r="I122" s="86"/>
      <c r="J122" s="23"/>
    </row>
    <row r="123" spans="1:10" ht="16" x14ac:dyDescent="0.2">
      <c r="A123" s="63"/>
      <c r="B123" s="75" t="s">
        <v>560</v>
      </c>
      <c r="C123" s="85" t="s">
        <v>224</v>
      </c>
      <c r="D123" s="85" t="s">
        <v>413</v>
      </c>
      <c r="E123" s="86">
        <v>260000</v>
      </c>
      <c r="F123" s="86">
        <v>10.87</v>
      </c>
      <c r="G123" s="86"/>
      <c r="H123" s="86">
        <f>F123</f>
        <v>10.87</v>
      </c>
      <c r="I123" s="86"/>
      <c r="J123" s="23"/>
    </row>
    <row r="124" spans="1:10" ht="16" x14ac:dyDescent="0.2">
      <c r="A124" s="63"/>
      <c r="B124" s="75" t="s">
        <v>560</v>
      </c>
      <c r="C124" s="85" t="s">
        <v>224</v>
      </c>
      <c r="D124" s="85" t="s">
        <v>414</v>
      </c>
      <c r="E124" s="86">
        <v>10000</v>
      </c>
      <c r="F124" s="251">
        <v>0.35</v>
      </c>
      <c r="G124" s="242"/>
      <c r="H124" s="86">
        <f>F124</f>
        <v>0.35</v>
      </c>
      <c r="I124" s="86"/>
      <c r="J124" s="23"/>
    </row>
    <row r="125" spans="1:10" ht="16" x14ac:dyDescent="0.2">
      <c r="A125" s="63"/>
      <c r="B125" s="75"/>
      <c r="C125" s="85"/>
      <c r="D125" s="85"/>
      <c r="E125" s="86"/>
      <c r="F125" s="251"/>
      <c r="G125" s="242"/>
      <c r="H125" s="86"/>
      <c r="I125" s="86"/>
      <c r="J125" s="23"/>
    </row>
    <row r="126" spans="1:10" ht="16" x14ac:dyDescent="0.2">
      <c r="A126" s="63"/>
      <c r="B126" s="75" t="s">
        <v>561</v>
      </c>
      <c r="C126" s="66" t="s">
        <v>424</v>
      </c>
      <c r="D126" s="66" t="s">
        <v>411</v>
      </c>
      <c r="E126" s="79">
        <v>10000</v>
      </c>
      <c r="F126" s="109">
        <v>0</v>
      </c>
      <c r="G126" s="144">
        <f>H126-F126</f>
        <v>0.66</v>
      </c>
      <c r="H126" s="79">
        <v>0.66</v>
      </c>
      <c r="I126" s="79">
        <f>SUM(H126:H127)</f>
        <v>1.08</v>
      </c>
      <c r="J126" s="23"/>
    </row>
    <row r="127" spans="1:10" ht="16" x14ac:dyDescent="0.2">
      <c r="A127" s="63"/>
      <c r="B127" s="75" t="s">
        <v>561</v>
      </c>
      <c r="C127" s="66" t="s">
        <v>424</v>
      </c>
      <c r="D127" s="66" t="s">
        <v>413</v>
      </c>
      <c r="E127" s="78">
        <v>10000</v>
      </c>
      <c r="F127" s="78">
        <v>0.42</v>
      </c>
      <c r="G127" s="78"/>
      <c r="H127" s="78">
        <f>F127</f>
        <v>0.42</v>
      </c>
      <c r="I127" s="78"/>
      <c r="J127" s="23"/>
    </row>
    <row r="128" spans="1:10" ht="16" x14ac:dyDescent="0.2">
      <c r="A128" s="63"/>
      <c r="B128" s="75"/>
      <c r="C128" s="66"/>
      <c r="D128" s="66"/>
      <c r="E128" s="79"/>
      <c r="F128" s="109"/>
      <c r="G128" s="144"/>
      <c r="H128" s="79"/>
      <c r="I128" s="79"/>
      <c r="J128" s="23"/>
    </row>
    <row r="129" spans="1:10" ht="16" x14ac:dyDescent="0.2">
      <c r="A129" s="63"/>
      <c r="B129" s="75" t="s">
        <v>562</v>
      </c>
      <c r="C129" s="66" t="s">
        <v>233</v>
      </c>
      <c r="D129" s="66" t="s">
        <v>411</v>
      </c>
      <c r="E129" s="78">
        <v>10000</v>
      </c>
      <c r="F129" s="109">
        <v>0</v>
      </c>
      <c r="G129" s="144">
        <f>H129-F129</f>
        <v>5.0199999999999996</v>
      </c>
      <c r="H129" s="78">
        <v>5.0199999999999996</v>
      </c>
      <c r="I129" s="78">
        <f>SUM(H129:H132)</f>
        <v>12.969999999999999</v>
      </c>
      <c r="J129" s="211"/>
    </row>
    <row r="130" spans="1:10" ht="16" x14ac:dyDescent="0.2">
      <c r="A130" s="63"/>
      <c r="B130" s="75" t="s">
        <v>562</v>
      </c>
      <c r="C130" s="66" t="s">
        <v>233</v>
      </c>
      <c r="D130" s="66" t="s">
        <v>412</v>
      </c>
      <c r="E130" s="79">
        <v>10000</v>
      </c>
      <c r="F130" s="109">
        <v>3.42</v>
      </c>
      <c r="G130" s="144"/>
      <c r="H130" s="79">
        <f>F130</f>
        <v>3.42</v>
      </c>
      <c r="I130" s="79"/>
      <c r="J130" s="23"/>
    </row>
    <row r="131" spans="1:10" ht="16" x14ac:dyDescent="0.2">
      <c r="A131" s="63"/>
      <c r="B131" s="75" t="s">
        <v>562</v>
      </c>
      <c r="C131" s="66" t="s">
        <v>233</v>
      </c>
      <c r="D131" s="66" t="s">
        <v>413</v>
      </c>
      <c r="E131" s="79">
        <v>100000</v>
      </c>
      <c r="F131" s="109">
        <v>4.18</v>
      </c>
      <c r="G131" s="144"/>
      <c r="H131" s="79">
        <f>F131</f>
        <v>4.18</v>
      </c>
      <c r="I131" s="79"/>
      <c r="J131" s="23"/>
    </row>
    <row r="132" spans="1:10" ht="16" x14ac:dyDescent="0.2">
      <c r="A132" s="63"/>
      <c r="B132" s="75" t="s">
        <v>562</v>
      </c>
      <c r="C132" s="66" t="s">
        <v>233</v>
      </c>
      <c r="D132" s="66" t="s">
        <v>414</v>
      </c>
      <c r="E132" s="79">
        <v>10000</v>
      </c>
      <c r="F132" s="109">
        <v>0.35</v>
      </c>
      <c r="G132" s="144"/>
      <c r="H132" s="79">
        <f>F132</f>
        <v>0.35</v>
      </c>
      <c r="I132" s="79"/>
      <c r="J132" s="23"/>
    </row>
    <row r="133" spans="1:10" ht="16" x14ac:dyDescent="0.2">
      <c r="A133" s="63"/>
      <c r="B133" s="75"/>
      <c r="C133" s="66"/>
      <c r="D133" s="66"/>
      <c r="E133" s="79"/>
      <c r="F133" s="109"/>
      <c r="G133" s="144"/>
      <c r="H133" s="79"/>
      <c r="I133" s="79"/>
      <c r="J133" s="23"/>
    </row>
    <row r="134" spans="1:10" ht="16" x14ac:dyDescent="0.2">
      <c r="A134" s="63"/>
      <c r="B134" s="75" t="s">
        <v>563</v>
      </c>
      <c r="C134" s="66" t="s">
        <v>234</v>
      </c>
      <c r="D134" s="66" t="s">
        <v>411</v>
      </c>
      <c r="E134" s="78">
        <v>10000</v>
      </c>
      <c r="F134" s="78">
        <v>0</v>
      </c>
      <c r="G134" s="78">
        <f>H134-F134</f>
        <v>14.08</v>
      </c>
      <c r="H134" s="78">
        <v>14.08</v>
      </c>
      <c r="I134" s="78">
        <f>H134</f>
        <v>14.08</v>
      </c>
      <c r="J134" s="23"/>
    </row>
    <row r="135" spans="1:10" ht="16" x14ac:dyDescent="0.2">
      <c r="A135" s="63"/>
      <c r="B135" s="258"/>
      <c r="C135" s="44"/>
      <c r="D135" s="44"/>
      <c r="E135" s="165"/>
      <c r="F135" s="252"/>
      <c r="G135" s="144"/>
      <c r="H135" s="79"/>
      <c r="I135" s="79"/>
      <c r="J135" s="23"/>
    </row>
    <row r="136" spans="1:10" ht="16" x14ac:dyDescent="0.2">
      <c r="A136" s="63"/>
      <c r="B136" s="75" t="s">
        <v>564</v>
      </c>
      <c r="C136" s="168" t="s">
        <v>330</v>
      </c>
      <c r="D136" s="168" t="s">
        <v>411</v>
      </c>
      <c r="E136" s="169">
        <v>200000</v>
      </c>
      <c r="F136" s="254">
        <v>23.94</v>
      </c>
      <c r="G136" s="342">
        <v>1.26</v>
      </c>
      <c r="H136" s="343">
        <f>SUM(F136:G136)</f>
        <v>25.200000000000003</v>
      </c>
      <c r="I136" s="78">
        <f>SUM(H136:H141)</f>
        <v>32.660000000000004</v>
      </c>
      <c r="J136" s="23"/>
    </row>
    <row r="137" spans="1:10" ht="16" x14ac:dyDescent="0.2">
      <c r="A137" s="63"/>
      <c r="B137" s="75" t="s">
        <v>564</v>
      </c>
      <c r="C137" s="168" t="s">
        <v>330</v>
      </c>
      <c r="D137" s="168" t="s">
        <v>417</v>
      </c>
      <c r="E137" s="169">
        <v>10000</v>
      </c>
      <c r="F137" s="254">
        <v>2.83</v>
      </c>
      <c r="G137" s="144"/>
      <c r="H137" s="343">
        <f>F137</f>
        <v>2.83</v>
      </c>
      <c r="I137" s="78"/>
      <c r="J137" s="23"/>
    </row>
    <row r="138" spans="1:10" ht="16" x14ac:dyDescent="0.2">
      <c r="A138" s="63"/>
      <c r="B138" s="75" t="s">
        <v>564</v>
      </c>
      <c r="C138" s="168" t="s">
        <v>330</v>
      </c>
      <c r="D138" s="168" t="s">
        <v>412</v>
      </c>
      <c r="E138" s="169">
        <v>10000</v>
      </c>
      <c r="F138" s="109">
        <v>3.42</v>
      </c>
      <c r="G138" s="144"/>
      <c r="H138" s="78">
        <f>F138</f>
        <v>3.42</v>
      </c>
      <c r="I138" s="78"/>
      <c r="J138" s="23"/>
    </row>
    <row r="139" spans="1:10" ht="16" x14ac:dyDescent="0.2">
      <c r="A139" s="63"/>
      <c r="B139" s="75" t="s">
        <v>564</v>
      </c>
      <c r="C139" s="168" t="s">
        <v>330</v>
      </c>
      <c r="D139" s="168" t="s">
        <v>413</v>
      </c>
      <c r="E139" s="169">
        <v>10000</v>
      </c>
      <c r="F139" s="109">
        <v>0.42</v>
      </c>
      <c r="G139" s="144"/>
      <c r="H139" s="78">
        <f>F139</f>
        <v>0.42</v>
      </c>
      <c r="I139" s="78"/>
    </row>
    <row r="140" spans="1:10" ht="16" x14ac:dyDescent="0.2">
      <c r="A140" s="63"/>
      <c r="B140" s="75" t="s">
        <v>564</v>
      </c>
      <c r="C140" s="168" t="s">
        <v>330</v>
      </c>
      <c r="D140" s="168" t="s">
        <v>418</v>
      </c>
      <c r="E140" s="169">
        <v>10000</v>
      </c>
      <c r="F140" s="253">
        <v>0.44</v>
      </c>
      <c r="G140" s="144"/>
      <c r="H140" s="78">
        <f>F140</f>
        <v>0.44</v>
      </c>
      <c r="I140" s="78"/>
      <c r="J140" s="23"/>
    </row>
    <row r="141" spans="1:10" ht="16" x14ac:dyDescent="0.2">
      <c r="A141" s="63"/>
      <c r="B141" s="75" t="s">
        <v>564</v>
      </c>
      <c r="C141" s="168" t="s">
        <v>330</v>
      </c>
      <c r="D141" s="168" t="s">
        <v>414</v>
      </c>
      <c r="E141" s="169">
        <v>10000</v>
      </c>
      <c r="F141" s="253">
        <v>0.35</v>
      </c>
      <c r="G141" s="144"/>
      <c r="H141" s="78">
        <f>F141</f>
        <v>0.35</v>
      </c>
      <c r="I141" s="78"/>
      <c r="J141" s="23"/>
    </row>
    <row r="142" spans="1:10" ht="16" x14ac:dyDescent="0.2">
      <c r="A142" s="63"/>
      <c r="B142" s="172"/>
      <c r="C142" s="168"/>
      <c r="D142" s="212"/>
      <c r="E142" s="169"/>
      <c r="F142" s="109"/>
      <c r="G142" s="144"/>
      <c r="H142" s="78"/>
      <c r="I142" s="78"/>
      <c r="J142" s="23"/>
    </row>
    <row r="143" spans="1:10" ht="16" x14ac:dyDescent="0.2">
      <c r="A143" s="63"/>
      <c r="B143" s="172" t="s">
        <v>565</v>
      </c>
      <c r="C143" s="168" t="s">
        <v>490</v>
      </c>
      <c r="D143" s="212" t="s">
        <v>411</v>
      </c>
      <c r="E143" s="169">
        <v>10000</v>
      </c>
      <c r="F143" s="109" t="s">
        <v>492</v>
      </c>
      <c r="G143" s="144">
        <v>3.08</v>
      </c>
      <c r="H143" s="78">
        <f>G143</f>
        <v>3.08</v>
      </c>
      <c r="I143" s="78">
        <f>H143</f>
        <v>3.08</v>
      </c>
      <c r="J143" s="23"/>
    </row>
    <row r="144" spans="1:10" ht="16" x14ac:dyDescent="0.2">
      <c r="A144" s="63"/>
      <c r="B144" s="172"/>
      <c r="C144" s="168"/>
      <c r="D144" s="212"/>
      <c r="E144" s="169"/>
      <c r="F144" s="109"/>
      <c r="G144" s="144"/>
      <c r="H144" s="78"/>
      <c r="I144" s="78"/>
      <c r="J144" s="23"/>
    </row>
    <row r="145" spans="1:10" ht="16" x14ac:dyDescent="0.2">
      <c r="A145" s="63"/>
      <c r="B145" s="172" t="s">
        <v>653</v>
      </c>
      <c r="C145" s="168" t="s">
        <v>652</v>
      </c>
      <c r="D145" s="212" t="s">
        <v>411</v>
      </c>
      <c r="E145" s="169">
        <v>10000</v>
      </c>
      <c r="F145" s="109">
        <f>H145-G145</f>
        <v>0</v>
      </c>
      <c r="G145" s="144">
        <v>1.26</v>
      </c>
      <c r="H145" s="78">
        <v>1.26</v>
      </c>
      <c r="I145" s="78">
        <f>H145</f>
        <v>1.26</v>
      </c>
      <c r="J145" s="23"/>
    </row>
    <row r="146" spans="1:10" ht="16" x14ac:dyDescent="0.2">
      <c r="A146" s="63"/>
      <c r="B146" s="172"/>
      <c r="C146" s="168"/>
      <c r="D146" s="212"/>
      <c r="E146" s="169"/>
      <c r="F146" s="109"/>
      <c r="G146" s="144"/>
      <c r="H146" s="78"/>
      <c r="I146" s="78"/>
      <c r="J146" s="23"/>
    </row>
    <row r="147" spans="1:10" ht="16" x14ac:dyDescent="0.2">
      <c r="A147" s="63"/>
      <c r="B147" s="172" t="s">
        <v>769</v>
      </c>
      <c r="C147" s="168" t="s">
        <v>767</v>
      </c>
      <c r="D147" s="212" t="s">
        <v>411</v>
      </c>
      <c r="E147" s="169">
        <v>10000</v>
      </c>
      <c r="F147" s="78">
        <v>0</v>
      </c>
      <c r="G147" s="343">
        <v>0.66</v>
      </c>
      <c r="H147" s="78">
        <f>F147+G147</f>
        <v>0.66</v>
      </c>
      <c r="I147" s="78">
        <f>SUM(H147:H148)</f>
        <v>1.08</v>
      </c>
      <c r="J147" s="23"/>
    </row>
    <row r="148" spans="1:10" ht="16" x14ac:dyDescent="0.2">
      <c r="A148" s="63"/>
      <c r="B148" s="172" t="s">
        <v>769</v>
      </c>
      <c r="C148" s="168" t="s">
        <v>767</v>
      </c>
      <c r="D148" s="212" t="s">
        <v>413</v>
      </c>
      <c r="E148" s="169">
        <v>10000</v>
      </c>
      <c r="F148" s="78"/>
      <c r="G148" s="78">
        <v>0.42</v>
      </c>
      <c r="H148" s="78">
        <f>0.42</f>
        <v>0.42</v>
      </c>
      <c r="I148" s="78"/>
      <c r="J148" s="23"/>
    </row>
    <row r="149" spans="1:10" ht="16" x14ac:dyDescent="0.2">
      <c r="A149" s="63"/>
      <c r="B149" s="172"/>
      <c r="C149" s="168"/>
      <c r="D149" s="212"/>
      <c r="E149" s="169"/>
      <c r="F149" s="109"/>
      <c r="G149" s="144"/>
      <c r="H149" s="78"/>
      <c r="I149" s="78"/>
      <c r="J149" s="23"/>
    </row>
    <row r="150" spans="1:10" ht="16" x14ac:dyDescent="0.2">
      <c r="A150" s="63"/>
      <c r="B150" s="75" t="s">
        <v>566</v>
      </c>
      <c r="C150" s="66" t="s">
        <v>25</v>
      </c>
      <c r="D150" s="66" t="s">
        <v>411</v>
      </c>
      <c r="E150" s="79">
        <v>10000</v>
      </c>
      <c r="F150" s="109">
        <v>0</v>
      </c>
      <c r="G150" s="144">
        <f>H150-F150</f>
        <v>3.08</v>
      </c>
      <c r="H150" s="79">
        <v>3.08</v>
      </c>
      <c r="I150" s="79">
        <f>H150</f>
        <v>3.08</v>
      </c>
      <c r="J150" s="23"/>
    </row>
    <row r="151" spans="1:10" ht="16" x14ac:dyDescent="0.2">
      <c r="A151" s="63"/>
      <c r="B151" s="75"/>
      <c r="C151" s="66"/>
      <c r="D151" s="66"/>
      <c r="E151" s="79"/>
      <c r="F151" s="109"/>
      <c r="G151" s="144"/>
      <c r="H151" s="79"/>
      <c r="I151" s="79"/>
      <c r="J151" s="23"/>
    </row>
    <row r="152" spans="1:10" ht="16" x14ac:dyDescent="0.2">
      <c r="A152" s="63"/>
      <c r="B152" s="75" t="s">
        <v>567</v>
      </c>
      <c r="C152" s="66" t="s">
        <v>88</v>
      </c>
      <c r="D152" s="66" t="s">
        <v>411</v>
      </c>
      <c r="E152" s="78">
        <v>250000</v>
      </c>
      <c r="F152" s="109">
        <f>H152-G152</f>
        <v>48.24</v>
      </c>
      <c r="G152" s="144">
        <v>2.0099999999999998</v>
      </c>
      <c r="H152" s="78">
        <v>50.25</v>
      </c>
      <c r="I152" s="78">
        <f>SUM(H152:H157)</f>
        <v>132.88</v>
      </c>
      <c r="J152" s="23"/>
    </row>
    <row r="153" spans="1:10" ht="16" x14ac:dyDescent="0.2">
      <c r="A153" s="63"/>
      <c r="B153" s="75" t="s">
        <v>567</v>
      </c>
      <c r="C153" s="66" t="s">
        <v>88</v>
      </c>
      <c r="D153" s="66" t="s">
        <v>417</v>
      </c>
      <c r="E153" s="78">
        <v>50000</v>
      </c>
      <c r="F153" s="109">
        <v>57.85</v>
      </c>
      <c r="G153" s="144"/>
      <c r="H153" s="78">
        <f>F153</f>
        <v>57.85</v>
      </c>
      <c r="I153" s="78"/>
      <c r="J153" s="211"/>
    </row>
    <row r="154" spans="1:10" ht="16" x14ac:dyDescent="0.2">
      <c r="A154" s="63"/>
      <c r="B154" s="75" t="s">
        <v>567</v>
      </c>
      <c r="C154" s="66" t="s">
        <v>88</v>
      </c>
      <c r="D154" s="66" t="s">
        <v>412</v>
      </c>
      <c r="E154" s="78">
        <v>10000</v>
      </c>
      <c r="F154" s="109">
        <v>3.42</v>
      </c>
      <c r="G154" s="144"/>
      <c r="H154" s="78">
        <f>F154</f>
        <v>3.42</v>
      </c>
      <c r="I154" s="78"/>
      <c r="J154" s="23"/>
    </row>
    <row r="155" spans="1:10" ht="16" x14ac:dyDescent="0.2">
      <c r="A155" s="63"/>
      <c r="B155" s="75" t="s">
        <v>567</v>
      </c>
      <c r="C155" s="66" t="s">
        <v>88</v>
      </c>
      <c r="D155" s="66" t="s">
        <v>413</v>
      </c>
      <c r="E155" s="78">
        <v>250000</v>
      </c>
      <c r="F155" s="109">
        <v>10.45</v>
      </c>
      <c r="G155" s="144"/>
      <c r="H155" s="78">
        <f>F155</f>
        <v>10.45</v>
      </c>
      <c r="I155" s="78"/>
      <c r="J155" s="23"/>
    </row>
    <row r="156" spans="1:10" ht="16" x14ac:dyDescent="0.2">
      <c r="A156" s="63"/>
      <c r="B156" s="75" t="s">
        <v>567</v>
      </c>
      <c r="C156" s="66" t="s">
        <v>88</v>
      </c>
      <c r="D156" s="66" t="s">
        <v>418</v>
      </c>
      <c r="E156" s="78">
        <v>240000</v>
      </c>
      <c r="F156" s="109">
        <v>10.56</v>
      </c>
      <c r="G156" s="144"/>
      <c r="H156" s="79">
        <f>F156</f>
        <v>10.56</v>
      </c>
      <c r="I156" s="79"/>
      <c r="J156" s="23"/>
    </row>
    <row r="157" spans="1:10" ht="16" x14ac:dyDescent="0.2">
      <c r="A157" s="63"/>
      <c r="B157" s="75" t="s">
        <v>567</v>
      </c>
      <c r="C157" s="66" t="s">
        <v>88</v>
      </c>
      <c r="D157" s="66" t="s">
        <v>414</v>
      </c>
      <c r="E157" s="79">
        <v>10000</v>
      </c>
      <c r="F157" s="109">
        <v>0.35</v>
      </c>
      <c r="G157" s="144"/>
      <c r="H157" s="79">
        <f>F157</f>
        <v>0.35</v>
      </c>
      <c r="I157" s="79"/>
      <c r="J157" s="23"/>
    </row>
    <row r="158" spans="1:10" ht="16" x14ac:dyDescent="0.2">
      <c r="A158" s="63"/>
      <c r="B158" s="75"/>
      <c r="C158" s="66"/>
      <c r="D158" s="66"/>
      <c r="E158" s="79"/>
      <c r="F158" s="109"/>
      <c r="G158" s="144"/>
      <c r="H158" s="79"/>
      <c r="I158" s="79"/>
      <c r="J158" s="23"/>
    </row>
    <row r="159" spans="1:10" s="226" customFormat="1" ht="16" x14ac:dyDescent="0.2">
      <c r="A159" s="101"/>
      <c r="B159" s="81" t="s">
        <v>713</v>
      </c>
      <c r="C159" s="82" t="s">
        <v>707</v>
      </c>
      <c r="D159" s="82" t="s">
        <v>411</v>
      </c>
      <c r="E159" s="83">
        <v>50000</v>
      </c>
      <c r="F159" s="83"/>
      <c r="G159" s="83"/>
      <c r="H159" s="83"/>
      <c r="I159" s="83"/>
      <c r="J159" s="105" t="s">
        <v>534</v>
      </c>
    </row>
    <row r="160" spans="1:10" s="226" customFormat="1" ht="16" x14ac:dyDescent="0.2">
      <c r="A160" s="101"/>
      <c r="B160" s="81" t="s">
        <v>713</v>
      </c>
      <c r="C160" s="82" t="s">
        <v>707</v>
      </c>
      <c r="D160" s="82" t="s">
        <v>412</v>
      </c>
      <c r="E160" s="83">
        <v>10000</v>
      </c>
      <c r="F160" s="83"/>
      <c r="G160" s="83"/>
      <c r="H160" s="83"/>
      <c r="I160" s="83"/>
      <c r="J160" s="105"/>
    </row>
    <row r="161" spans="1:10" s="226" customFormat="1" ht="16" x14ac:dyDescent="0.2">
      <c r="A161" s="101"/>
      <c r="B161" s="81" t="s">
        <v>713</v>
      </c>
      <c r="C161" s="82" t="s">
        <v>707</v>
      </c>
      <c r="D161" s="82" t="s">
        <v>413</v>
      </c>
      <c r="E161" s="83">
        <v>200000</v>
      </c>
      <c r="F161" s="83"/>
      <c r="G161" s="83"/>
      <c r="H161" s="83"/>
      <c r="I161" s="83"/>
      <c r="J161" s="105"/>
    </row>
    <row r="162" spans="1:10" s="226" customFormat="1" ht="16" x14ac:dyDescent="0.2">
      <c r="A162" s="101"/>
      <c r="B162" s="81" t="s">
        <v>713</v>
      </c>
      <c r="C162" s="82" t="s">
        <v>707</v>
      </c>
      <c r="D162" s="82" t="s">
        <v>414</v>
      </c>
      <c r="E162" s="83">
        <v>10000</v>
      </c>
      <c r="F162" s="83"/>
      <c r="G162" s="83"/>
      <c r="H162" s="83"/>
      <c r="I162" s="83"/>
      <c r="J162" s="105"/>
    </row>
    <row r="163" spans="1:10" ht="16" x14ac:dyDescent="0.2">
      <c r="A163" s="63"/>
      <c r="B163" s="75"/>
      <c r="C163" s="66"/>
      <c r="D163" s="66"/>
      <c r="E163" s="79"/>
      <c r="F163" s="109"/>
      <c r="G163" s="144"/>
      <c r="H163" s="79"/>
      <c r="I163" s="79"/>
      <c r="J163" s="23"/>
    </row>
    <row r="164" spans="1:10" ht="16" x14ac:dyDescent="0.2">
      <c r="A164" s="63"/>
      <c r="B164" s="75" t="s">
        <v>568</v>
      </c>
      <c r="C164" s="66" t="s">
        <v>173</v>
      </c>
      <c r="D164" s="66" t="s">
        <v>411</v>
      </c>
      <c r="E164" s="79">
        <v>10000</v>
      </c>
      <c r="F164" s="109">
        <v>0</v>
      </c>
      <c r="G164" s="144">
        <v>8.02</v>
      </c>
      <c r="H164" s="79">
        <v>8.02</v>
      </c>
      <c r="I164" s="79">
        <f>SUM(H164:H166)</f>
        <v>20.010000000000002</v>
      </c>
      <c r="J164" s="23"/>
    </row>
    <row r="165" spans="1:10" ht="16" x14ac:dyDescent="0.2">
      <c r="A165" s="63"/>
      <c r="B165" s="75" t="s">
        <v>568</v>
      </c>
      <c r="C165" s="66" t="s">
        <v>173</v>
      </c>
      <c r="D165" s="66" t="s">
        <v>417</v>
      </c>
      <c r="E165" s="79">
        <v>10000</v>
      </c>
      <c r="F165" s="109">
        <v>11.57</v>
      </c>
      <c r="G165" s="144"/>
      <c r="H165" s="79">
        <f>F165</f>
        <v>11.57</v>
      </c>
      <c r="I165" s="79"/>
      <c r="J165" s="23"/>
    </row>
    <row r="166" spans="1:10" ht="16" x14ac:dyDescent="0.2">
      <c r="A166" s="63"/>
      <c r="B166" s="75" t="s">
        <v>568</v>
      </c>
      <c r="C166" s="66" t="s">
        <v>173</v>
      </c>
      <c r="D166" s="66" t="s">
        <v>413</v>
      </c>
      <c r="E166" s="78">
        <v>10000</v>
      </c>
      <c r="F166" s="109">
        <v>0.42</v>
      </c>
      <c r="G166" s="144"/>
      <c r="H166" s="78">
        <f>F166</f>
        <v>0.42</v>
      </c>
      <c r="I166" s="78"/>
      <c r="J166" s="23"/>
    </row>
    <row r="167" spans="1:10" ht="16" x14ac:dyDescent="0.2">
      <c r="A167" s="63"/>
      <c r="B167" s="75"/>
      <c r="C167" s="66"/>
      <c r="D167" s="66"/>
      <c r="E167" s="78"/>
      <c r="F167" s="109"/>
      <c r="G167" s="144"/>
      <c r="H167" s="78"/>
      <c r="I167" s="78"/>
      <c r="J167" s="23"/>
    </row>
    <row r="168" spans="1:10" ht="16" x14ac:dyDescent="0.2">
      <c r="A168" s="63"/>
      <c r="B168" s="75" t="s">
        <v>569</v>
      </c>
      <c r="C168" s="66" t="s">
        <v>189</v>
      </c>
      <c r="D168" s="66" t="s">
        <v>411</v>
      </c>
      <c r="E168" s="78">
        <v>100000</v>
      </c>
      <c r="F168" s="109">
        <f>H168-G168</f>
        <v>72.180000000000007</v>
      </c>
      <c r="G168" s="144">
        <v>8.02</v>
      </c>
      <c r="H168" s="78">
        <v>80.2</v>
      </c>
      <c r="I168" s="78">
        <f>SUM(H168:H169)</f>
        <v>84.38</v>
      </c>
      <c r="J168" s="211"/>
    </row>
    <row r="169" spans="1:10" ht="16" x14ac:dyDescent="0.2">
      <c r="A169" s="63"/>
      <c r="B169" s="75" t="s">
        <v>569</v>
      </c>
      <c r="C169" s="66" t="s">
        <v>189</v>
      </c>
      <c r="D169" s="66" t="s">
        <v>413</v>
      </c>
      <c r="E169" s="79">
        <v>100000</v>
      </c>
      <c r="F169" s="109">
        <v>4.18</v>
      </c>
      <c r="G169" s="144"/>
      <c r="H169" s="79">
        <f>F169</f>
        <v>4.18</v>
      </c>
      <c r="I169" s="79"/>
      <c r="J169" s="23"/>
    </row>
    <row r="170" spans="1:10" ht="16" x14ac:dyDescent="0.2">
      <c r="A170" s="63"/>
      <c r="B170" s="75"/>
      <c r="C170" s="66"/>
      <c r="D170" s="66"/>
      <c r="E170" s="79"/>
      <c r="F170" s="109"/>
      <c r="G170" s="144"/>
      <c r="H170" s="79"/>
      <c r="I170" s="79"/>
      <c r="J170" s="23"/>
    </row>
    <row r="171" spans="1:10" ht="16" x14ac:dyDescent="0.2">
      <c r="A171" s="63"/>
      <c r="B171" s="75" t="s">
        <v>570</v>
      </c>
      <c r="C171" s="66" t="s">
        <v>143</v>
      </c>
      <c r="D171" s="66" t="s">
        <v>411</v>
      </c>
      <c r="E171" s="78">
        <v>10000</v>
      </c>
      <c r="F171" s="109">
        <v>0</v>
      </c>
      <c r="G171" s="144">
        <v>0.66</v>
      </c>
      <c r="H171" s="78">
        <v>0.66</v>
      </c>
      <c r="I171" s="78">
        <f>SUM(H171:H172)</f>
        <v>4.84</v>
      </c>
      <c r="J171" s="211"/>
    </row>
    <row r="172" spans="1:10" ht="16" x14ac:dyDescent="0.2">
      <c r="A172" s="63"/>
      <c r="B172" s="75" t="s">
        <v>570</v>
      </c>
      <c r="C172" s="66" t="s">
        <v>143</v>
      </c>
      <c r="D172" s="66" t="s">
        <v>413</v>
      </c>
      <c r="E172" s="79">
        <v>100000</v>
      </c>
      <c r="F172" s="109">
        <v>4.18</v>
      </c>
      <c r="G172" s="144"/>
      <c r="H172" s="79">
        <f>F172</f>
        <v>4.18</v>
      </c>
      <c r="I172" s="79"/>
      <c r="J172" s="23"/>
    </row>
    <row r="173" spans="1:10" ht="16" x14ac:dyDescent="0.2">
      <c r="A173" s="63"/>
      <c r="B173" s="75"/>
      <c r="C173" s="66"/>
      <c r="D173" s="66"/>
      <c r="E173" s="79"/>
      <c r="F173" s="109"/>
      <c r="G173" s="144"/>
      <c r="H173" s="79"/>
      <c r="I173" s="79"/>
      <c r="J173" s="23"/>
    </row>
    <row r="174" spans="1:10" ht="16" x14ac:dyDescent="0.2">
      <c r="A174" s="63"/>
      <c r="B174" s="75" t="s">
        <v>571</v>
      </c>
      <c r="C174" s="66" t="s">
        <v>235</v>
      </c>
      <c r="D174" s="66" t="s">
        <v>411</v>
      </c>
      <c r="E174" s="79">
        <v>10000</v>
      </c>
      <c r="F174" s="109">
        <v>0</v>
      </c>
      <c r="G174" s="144">
        <f>H174-F174</f>
        <v>2.0099999999999998</v>
      </c>
      <c r="H174" s="79">
        <v>2.0099999999999998</v>
      </c>
      <c r="I174" s="79">
        <f>SUM(H174:H175)</f>
        <v>6.42</v>
      </c>
      <c r="J174" s="23"/>
    </row>
    <row r="175" spans="1:10" ht="16" x14ac:dyDescent="0.2">
      <c r="A175" s="63"/>
      <c r="B175" s="75" t="s">
        <v>571</v>
      </c>
      <c r="C175" s="66" t="s">
        <v>235</v>
      </c>
      <c r="D175" s="66" t="s">
        <v>417</v>
      </c>
      <c r="E175" s="79">
        <v>10000</v>
      </c>
      <c r="F175" s="109">
        <v>4.41</v>
      </c>
      <c r="G175" s="144"/>
      <c r="H175" s="79">
        <f>F175</f>
        <v>4.41</v>
      </c>
      <c r="I175" s="79"/>
      <c r="J175" s="23"/>
    </row>
    <row r="176" spans="1:10" ht="16" x14ac:dyDescent="0.2">
      <c r="A176" s="63"/>
      <c r="B176" s="75"/>
      <c r="C176" s="66"/>
      <c r="D176" s="66"/>
      <c r="E176" s="79"/>
      <c r="F176" s="109"/>
      <c r="G176" s="144"/>
      <c r="H176" s="79"/>
      <c r="I176" s="79"/>
      <c r="J176" s="23"/>
    </row>
    <row r="177" spans="1:10" ht="16" x14ac:dyDescent="0.2">
      <c r="A177" s="63"/>
      <c r="B177" s="75" t="s">
        <v>655</v>
      </c>
      <c r="C177" s="66" t="s">
        <v>654</v>
      </c>
      <c r="D177" s="66" t="s">
        <v>411</v>
      </c>
      <c r="E177" s="79">
        <v>200000</v>
      </c>
      <c r="F177" s="109">
        <f>H177-G177</f>
        <v>12.54</v>
      </c>
      <c r="G177" s="144">
        <v>0.66</v>
      </c>
      <c r="H177" s="79">
        <v>13.2</v>
      </c>
      <c r="I177" s="79">
        <f>SUM(H177:H182)</f>
        <v>42.33</v>
      </c>
      <c r="J177" s="23"/>
    </row>
    <row r="178" spans="1:10" ht="16" x14ac:dyDescent="0.2">
      <c r="A178" s="63"/>
      <c r="B178" s="75" t="s">
        <v>655</v>
      </c>
      <c r="C178" s="66" t="s">
        <v>654</v>
      </c>
      <c r="D178" s="66" t="s">
        <v>417</v>
      </c>
      <c r="E178" s="79">
        <v>100000</v>
      </c>
      <c r="F178" s="109">
        <v>12.6</v>
      </c>
      <c r="G178" s="144"/>
      <c r="H178" s="79">
        <f>F178</f>
        <v>12.6</v>
      </c>
      <c r="I178" s="79"/>
      <c r="J178" s="23"/>
    </row>
    <row r="179" spans="1:10" ht="16" x14ac:dyDescent="0.2">
      <c r="A179" s="63"/>
      <c r="B179" s="75" t="s">
        <v>655</v>
      </c>
      <c r="C179" s="66" t="s">
        <v>654</v>
      </c>
      <c r="D179" s="66" t="s">
        <v>412</v>
      </c>
      <c r="E179" s="79">
        <v>10000</v>
      </c>
      <c r="F179" s="109">
        <v>3.42</v>
      </c>
      <c r="G179" s="144"/>
      <c r="H179" s="79">
        <f>F179</f>
        <v>3.42</v>
      </c>
      <c r="I179" s="79"/>
      <c r="J179" s="23"/>
    </row>
    <row r="180" spans="1:10" ht="16" x14ac:dyDescent="0.2">
      <c r="A180" s="63"/>
      <c r="B180" s="75" t="s">
        <v>655</v>
      </c>
      <c r="C180" s="66" t="s">
        <v>654</v>
      </c>
      <c r="D180" s="66" t="s">
        <v>413</v>
      </c>
      <c r="E180" s="78">
        <v>200000</v>
      </c>
      <c r="F180" s="78">
        <v>8.36</v>
      </c>
      <c r="G180" s="78"/>
      <c r="H180" s="78">
        <f>F180</f>
        <v>8.36</v>
      </c>
      <c r="I180" s="78"/>
      <c r="J180" s="23"/>
    </row>
    <row r="181" spans="1:10" ht="16" x14ac:dyDescent="0.2">
      <c r="A181" s="63"/>
      <c r="B181" s="75" t="s">
        <v>655</v>
      </c>
      <c r="C181" s="66" t="s">
        <v>654</v>
      </c>
      <c r="D181" s="66" t="s">
        <v>418</v>
      </c>
      <c r="E181" s="79">
        <v>100000</v>
      </c>
      <c r="F181" s="109">
        <v>4.4000000000000004</v>
      </c>
      <c r="G181" s="144"/>
      <c r="H181" s="79">
        <f>F181</f>
        <v>4.4000000000000004</v>
      </c>
      <c r="I181" s="79"/>
      <c r="J181" s="23"/>
    </row>
    <row r="182" spans="1:10" ht="16" x14ac:dyDescent="0.2">
      <c r="A182" s="63"/>
      <c r="B182" s="75" t="s">
        <v>655</v>
      </c>
      <c r="C182" s="66" t="s">
        <v>654</v>
      </c>
      <c r="D182" s="66" t="s">
        <v>414</v>
      </c>
      <c r="E182" s="79">
        <v>10000</v>
      </c>
      <c r="F182" s="109">
        <v>0.35</v>
      </c>
      <c r="G182" s="144"/>
      <c r="H182" s="79">
        <f>F182</f>
        <v>0.35</v>
      </c>
      <c r="I182" s="79"/>
      <c r="J182" s="23"/>
    </row>
    <row r="183" spans="1:10" ht="16" x14ac:dyDescent="0.2">
      <c r="A183" s="63"/>
      <c r="B183" s="75"/>
      <c r="C183" s="66"/>
      <c r="D183" s="66"/>
      <c r="E183" s="79"/>
      <c r="F183" s="109"/>
      <c r="G183" s="144"/>
      <c r="H183" s="79"/>
      <c r="I183" s="79"/>
      <c r="J183" s="23"/>
    </row>
    <row r="184" spans="1:10" ht="16" x14ac:dyDescent="0.2">
      <c r="A184" s="63"/>
      <c r="B184" s="75" t="s">
        <v>572</v>
      </c>
      <c r="C184" s="66" t="s">
        <v>29</v>
      </c>
      <c r="D184" s="66" t="s">
        <v>411</v>
      </c>
      <c r="E184" s="78">
        <v>10000</v>
      </c>
      <c r="F184" s="109">
        <v>0</v>
      </c>
      <c r="G184" s="144">
        <f>H184-F184</f>
        <v>3.08</v>
      </c>
      <c r="H184" s="78">
        <v>3.08</v>
      </c>
      <c r="I184" s="78">
        <f>SUM(H184:H184)</f>
        <v>3.08</v>
      </c>
      <c r="J184" s="211"/>
    </row>
    <row r="185" spans="1:10" ht="16" x14ac:dyDescent="0.2">
      <c r="A185" s="63"/>
      <c r="B185" s="75"/>
      <c r="C185" s="66"/>
      <c r="D185" s="66"/>
      <c r="E185" s="79"/>
      <c r="F185" s="109"/>
      <c r="G185" s="144"/>
      <c r="H185" s="79"/>
      <c r="I185" s="79"/>
      <c r="J185" s="23"/>
    </row>
    <row r="186" spans="1:10" ht="16" x14ac:dyDescent="0.2">
      <c r="A186" s="63"/>
      <c r="B186" s="75" t="s">
        <v>573</v>
      </c>
      <c r="C186" s="66" t="s">
        <v>201</v>
      </c>
      <c r="D186" s="66" t="s">
        <v>411</v>
      </c>
      <c r="E186" s="79">
        <v>10000</v>
      </c>
      <c r="F186" s="109">
        <v>0</v>
      </c>
      <c r="G186" s="144">
        <f>H186-F186</f>
        <v>1.26</v>
      </c>
      <c r="H186" s="79">
        <v>1.26</v>
      </c>
      <c r="I186" s="79">
        <f>SUM(H186:H191)</f>
        <v>25.18</v>
      </c>
      <c r="J186" s="23"/>
    </row>
    <row r="187" spans="1:10" ht="16" x14ac:dyDescent="0.2">
      <c r="A187" s="63"/>
      <c r="B187" s="75" t="s">
        <v>573</v>
      </c>
      <c r="C187" s="66" t="s">
        <v>201</v>
      </c>
      <c r="D187" s="173" t="s">
        <v>417</v>
      </c>
      <c r="E187" s="79">
        <v>10000</v>
      </c>
      <c r="F187" s="109">
        <v>11.57</v>
      </c>
      <c r="G187" s="144"/>
      <c r="H187" s="79">
        <f>F187</f>
        <v>11.57</v>
      </c>
      <c r="I187" s="79"/>
      <c r="J187" s="23"/>
    </row>
    <row r="188" spans="1:10" ht="16" x14ac:dyDescent="0.2">
      <c r="A188" s="63"/>
      <c r="B188" s="75" t="s">
        <v>573</v>
      </c>
      <c r="C188" s="66" t="s">
        <v>201</v>
      </c>
      <c r="D188" s="173" t="s">
        <v>412</v>
      </c>
      <c r="E188" s="79">
        <v>10000</v>
      </c>
      <c r="F188" s="109">
        <v>3.42</v>
      </c>
      <c r="G188" s="144"/>
      <c r="H188" s="79">
        <f>F188</f>
        <v>3.42</v>
      </c>
      <c r="I188" s="79"/>
      <c r="J188" s="23"/>
    </row>
    <row r="189" spans="1:10" ht="16" x14ac:dyDescent="0.2">
      <c r="A189" s="63"/>
      <c r="B189" s="75" t="s">
        <v>573</v>
      </c>
      <c r="C189" s="66" t="s">
        <v>201</v>
      </c>
      <c r="D189" s="173" t="s">
        <v>413</v>
      </c>
      <c r="E189" s="79">
        <v>100000</v>
      </c>
      <c r="F189" s="109">
        <v>4.18</v>
      </c>
      <c r="G189" s="144"/>
      <c r="H189" s="79">
        <f>F189</f>
        <v>4.18</v>
      </c>
      <c r="I189" s="79"/>
      <c r="J189" s="23"/>
    </row>
    <row r="190" spans="1:10" ht="16" x14ac:dyDescent="0.2">
      <c r="A190" s="63"/>
      <c r="B190" s="75" t="s">
        <v>573</v>
      </c>
      <c r="C190" s="66" t="s">
        <v>201</v>
      </c>
      <c r="D190" s="173" t="s">
        <v>418</v>
      </c>
      <c r="E190" s="78">
        <v>100000</v>
      </c>
      <c r="F190" s="109">
        <v>4.4000000000000004</v>
      </c>
      <c r="G190" s="144"/>
      <c r="H190" s="79">
        <f>F190</f>
        <v>4.4000000000000004</v>
      </c>
      <c r="I190" s="79"/>
      <c r="J190" s="23"/>
    </row>
    <row r="191" spans="1:10" ht="16" x14ac:dyDescent="0.2">
      <c r="A191" s="63"/>
      <c r="B191" s="75" t="s">
        <v>573</v>
      </c>
      <c r="C191" s="66" t="s">
        <v>201</v>
      </c>
      <c r="D191" s="173" t="s">
        <v>414</v>
      </c>
      <c r="E191" s="79">
        <v>10000</v>
      </c>
      <c r="F191" s="109">
        <v>0.35</v>
      </c>
      <c r="G191" s="144"/>
      <c r="H191" s="79">
        <f>F191</f>
        <v>0.35</v>
      </c>
      <c r="I191" s="79"/>
      <c r="J191" s="23"/>
    </row>
    <row r="192" spans="1:10" ht="16" x14ac:dyDescent="0.2">
      <c r="A192" s="63"/>
      <c r="B192" s="75"/>
      <c r="C192" s="66"/>
      <c r="D192" s="66"/>
      <c r="E192" s="79"/>
      <c r="F192" s="109"/>
      <c r="G192" s="144"/>
      <c r="H192" s="79"/>
      <c r="I192" s="79"/>
      <c r="J192" s="23"/>
    </row>
    <row r="193" spans="1:15" ht="16" x14ac:dyDescent="0.2">
      <c r="A193" s="63"/>
      <c r="B193" s="75" t="s">
        <v>574</v>
      </c>
      <c r="C193" s="85" t="s">
        <v>226</v>
      </c>
      <c r="D193" s="85" t="s">
        <v>411</v>
      </c>
      <c r="E193" s="86">
        <v>10000</v>
      </c>
      <c r="F193" s="251">
        <v>0</v>
      </c>
      <c r="G193" s="342">
        <v>0.91</v>
      </c>
      <c r="H193" s="86">
        <f>SUM(F193:G193)</f>
        <v>0.91</v>
      </c>
      <c r="I193" s="86">
        <f>SUM(H193:H193)</f>
        <v>0.91</v>
      </c>
      <c r="J193" s="23"/>
    </row>
    <row r="194" spans="1:15" ht="16" x14ac:dyDescent="0.2">
      <c r="A194" s="63"/>
      <c r="B194" s="75"/>
      <c r="C194" s="85"/>
      <c r="D194" s="85"/>
      <c r="E194" s="86"/>
      <c r="F194" s="251"/>
      <c r="G194" s="242"/>
      <c r="H194" s="86"/>
      <c r="I194" s="86"/>
      <c r="J194" s="23"/>
    </row>
    <row r="195" spans="1:15" ht="16" x14ac:dyDescent="0.2">
      <c r="A195" s="63"/>
      <c r="B195" s="75" t="s">
        <v>575</v>
      </c>
      <c r="C195" s="168" t="s">
        <v>332</v>
      </c>
      <c r="D195" s="168" t="s">
        <v>411</v>
      </c>
      <c r="E195" s="169">
        <v>360000</v>
      </c>
      <c r="F195" s="86">
        <f>H195-G195</f>
        <v>23.1</v>
      </c>
      <c r="G195" s="78">
        <v>0.66</v>
      </c>
      <c r="H195" s="86">
        <v>23.76</v>
      </c>
      <c r="I195" s="86">
        <f>SUM(H195:H196)</f>
        <v>38.81</v>
      </c>
      <c r="J195" s="23"/>
      <c r="M195" s="13"/>
      <c r="N195" s="42"/>
      <c r="O195" s="45"/>
    </row>
    <row r="196" spans="1:15" ht="16" x14ac:dyDescent="0.2">
      <c r="A196" s="63"/>
      <c r="B196" s="75" t="s">
        <v>575</v>
      </c>
      <c r="C196" s="168" t="s">
        <v>332</v>
      </c>
      <c r="D196" s="168" t="s">
        <v>413</v>
      </c>
      <c r="E196" s="169">
        <v>360000</v>
      </c>
      <c r="F196" s="86">
        <v>15.05</v>
      </c>
      <c r="G196" s="86"/>
      <c r="H196" s="86">
        <f>F196</f>
        <v>15.05</v>
      </c>
      <c r="I196" s="86"/>
      <c r="J196" s="23"/>
      <c r="M196" s="13"/>
      <c r="N196" s="42"/>
      <c r="O196" s="45"/>
    </row>
    <row r="197" spans="1:15" ht="16" x14ac:dyDescent="0.2">
      <c r="A197" s="63"/>
      <c r="B197" s="75"/>
      <c r="C197" s="168"/>
      <c r="D197" s="168"/>
      <c r="E197" s="169"/>
      <c r="F197" s="251"/>
      <c r="G197" s="242"/>
      <c r="H197" s="86"/>
      <c r="I197" s="86"/>
      <c r="J197" s="23"/>
      <c r="M197" s="13"/>
      <c r="N197" s="42"/>
      <c r="O197" s="45"/>
    </row>
    <row r="198" spans="1:15" ht="16" x14ac:dyDescent="0.2">
      <c r="A198" s="63"/>
      <c r="B198" s="75" t="s">
        <v>576</v>
      </c>
      <c r="C198" s="66" t="s">
        <v>71</v>
      </c>
      <c r="D198" s="66" t="s">
        <v>411</v>
      </c>
      <c r="E198" s="78">
        <v>50000</v>
      </c>
      <c r="F198" s="78">
        <f>H198-G198</f>
        <v>12.32</v>
      </c>
      <c r="G198" s="78">
        <v>3.08</v>
      </c>
      <c r="H198" s="78">
        <v>15.4</v>
      </c>
      <c r="I198" s="78">
        <f>SUM(H198:H203)</f>
        <v>33.370000000000012</v>
      </c>
      <c r="J198" s="23"/>
    </row>
    <row r="199" spans="1:15" s="226" customFormat="1" ht="16" x14ac:dyDescent="0.2">
      <c r="A199" s="101"/>
      <c r="B199" s="81" t="s">
        <v>576</v>
      </c>
      <c r="C199" s="82" t="s">
        <v>71</v>
      </c>
      <c r="D199" s="82" t="s">
        <v>417</v>
      </c>
      <c r="E199" s="83">
        <v>30000</v>
      </c>
      <c r="F199" s="83">
        <v>13.23</v>
      </c>
      <c r="G199" s="83"/>
      <c r="H199" s="83">
        <f>F199</f>
        <v>13.23</v>
      </c>
      <c r="I199" s="83"/>
      <c r="J199" s="105" t="s">
        <v>820</v>
      </c>
    </row>
    <row r="200" spans="1:15" ht="16" x14ac:dyDescent="0.2">
      <c r="A200" s="63"/>
      <c r="B200" s="75" t="s">
        <v>576</v>
      </c>
      <c r="C200" s="66" t="s">
        <v>71</v>
      </c>
      <c r="D200" s="66" t="s">
        <v>412</v>
      </c>
      <c r="E200" s="79">
        <v>8000</v>
      </c>
      <c r="F200" s="109">
        <v>2.74</v>
      </c>
      <c r="G200" s="144"/>
      <c r="H200" s="79">
        <f>F200</f>
        <v>2.74</v>
      </c>
      <c r="I200" s="79"/>
      <c r="J200" s="23"/>
    </row>
    <row r="201" spans="1:15" ht="16" x14ac:dyDescent="0.2">
      <c r="A201" s="63"/>
      <c r="B201" s="75" t="s">
        <v>576</v>
      </c>
      <c r="C201" s="66" t="s">
        <v>71</v>
      </c>
      <c r="D201" s="66" t="s">
        <v>413</v>
      </c>
      <c r="E201" s="79">
        <v>20000</v>
      </c>
      <c r="F201" s="109">
        <v>0.84</v>
      </c>
      <c r="G201" s="144"/>
      <c r="H201" s="79">
        <f>F201</f>
        <v>0.84</v>
      </c>
      <c r="I201" s="79"/>
      <c r="J201" s="23"/>
    </row>
    <row r="202" spans="1:15" ht="16" x14ac:dyDescent="0.2">
      <c r="A202" s="63"/>
      <c r="B202" s="75" t="s">
        <v>576</v>
      </c>
      <c r="C202" s="66" t="s">
        <v>71</v>
      </c>
      <c r="D202" s="66" t="s">
        <v>418</v>
      </c>
      <c r="E202" s="79">
        <v>20000</v>
      </c>
      <c r="F202" s="109">
        <v>0.88</v>
      </c>
      <c r="G202" s="144"/>
      <c r="H202" s="79">
        <f>F202</f>
        <v>0.88</v>
      </c>
      <c r="I202" s="79"/>
      <c r="J202" s="23"/>
    </row>
    <row r="203" spans="1:15" ht="16" x14ac:dyDescent="0.2">
      <c r="A203" s="63"/>
      <c r="B203" s="75" t="s">
        <v>576</v>
      </c>
      <c r="C203" s="66" t="s">
        <v>71</v>
      </c>
      <c r="D203" s="66" t="s">
        <v>414</v>
      </c>
      <c r="E203" s="78">
        <v>8000</v>
      </c>
      <c r="F203" s="78">
        <v>0.28000000000000003</v>
      </c>
      <c r="G203" s="78"/>
      <c r="H203" s="78">
        <f>F203</f>
        <v>0.28000000000000003</v>
      </c>
      <c r="I203" s="78"/>
      <c r="J203" s="23"/>
    </row>
    <row r="204" spans="1:15" ht="16" x14ac:dyDescent="0.2">
      <c r="A204" s="63"/>
      <c r="B204" s="75"/>
      <c r="C204" s="66"/>
      <c r="D204" s="66"/>
      <c r="E204" s="79"/>
      <c r="F204" s="109"/>
      <c r="G204" s="144"/>
      <c r="H204" s="79"/>
      <c r="I204" s="79"/>
      <c r="J204" s="23"/>
    </row>
    <row r="205" spans="1:15" ht="16" x14ac:dyDescent="0.2">
      <c r="A205" s="63"/>
      <c r="B205" s="75" t="s">
        <v>577</v>
      </c>
      <c r="C205" s="66" t="s">
        <v>131</v>
      </c>
      <c r="D205" s="66" t="s">
        <v>411</v>
      </c>
      <c r="E205" s="79">
        <v>10000</v>
      </c>
      <c r="F205" s="109">
        <v>0</v>
      </c>
      <c r="G205" s="144">
        <v>5.0199999999999996</v>
      </c>
      <c r="H205" s="79">
        <v>5.0199999999999996</v>
      </c>
      <c r="I205" s="79">
        <f>SUM(H205:H207)</f>
        <v>21.32</v>
      </c>
      <c r="J205" s="23"/>
    </row>
    <row r="206" spans="1:15" ht="16" x14ac:dyDescent="0.2">
      <c r="A206" s="63"/>
      <c r="B206" s="75" t="s">
        <v>577</v>
      </c>
      <c r="C206" s="66" t="s">
        <v>131</v>
      </c>
      <c r="D206" s="173" t="s">
        <v>413</v>
      </c>
      <c r="E206" s="79">
        <v>190000</v>
      </c>
      <c r="F206" s="109">
        <v>7.94</v>
      </c>
      <c r="G206" s="144"/>
      <c r="H206" s="79">
        <f>F206</f>
        <v>7.94</v>
      </c>
      <c r="I206" s="79"/>
      <c r="J206" s="23"/>
    </row>
    <row r="207" spans="1:15" ht="16" x14ac:dyDescent="0.2">
      <c r="A207" s="63"/>
      <c r="B207" s="75" t="s">
        <v>577</v>
      </c>
      <c r="C207" s="66" t="s">
        <v>131</v>
      </c>
      <c r="D207" s="173" t="s">
        <v>418</v>
      </c>
      <c r="E207" s="78">
        <v>190000</v>
      </c>
      <c r="F207" s="109">
        <v>8.36</v>
      </c>
      <c r="G207" s="144"/>
      <c r="H207" s="78">
        <f>F207</f>
        <v>8.36</v>
      </c>
      <c r="I207" s="78"/>
      <c r="J207" s="23"/>
    </row>
    <row r="208" spans="1:15" ht="16" x14ac:dyDescent="0.2">
      <c r="A208" s="63"/>
      <c r="B208" s="75"/>
      <c r="C208" s="66"/>
      <c r="D208" s="66"/>
      <c r="E208" s="79"/>
      <c r="F208" s="109"/>
      <c r="G208" s="144"/>
      <c r="H208" s="79"/>
      <c r="I208" s="79"/>
      <c r="J208" s="23"/>
    </row>
    <row r="209" spans="1:10" ht="16" x14ac:dyDescent="0.2">
      <c r="A209" s="63"/>
      <c r="B209" s="75" t="s">
        <v>579</v>
      </c>
      <c r="C209" s="66" t="s">
        <v>70</v>
      </c>
      <c r="D209" s="66" t="s">
        <v>411</v>
      </c>
      <c r="E209" s="79">
        <v>10000</v>
      </c>
      <c r="F209" s="109">
        <v>0</v>
      </c>
      <c r="G209" s="144">
        <f>H209-F209</f>
        <v>2.0099999999999998</v>
      </c>
      <c r="H209" s="79">
        <v>2.0099999999999998</v>
      </c>
      <c r="I209" s="79">
        <f>SUM(H209:H214)</f>
        <v>17.190000000000001</v>
      </c>
      <c r="J209" s="23"/>
    </row>
    <row r="210" spans="1:10" ht="16" x14ac:dyDescent="0.2">
      <c r="A210" s="63"/>
      <c r="B210" s="75" t="s">
        <v>579</v>
      </c>
      <c r="C210" s="66" t="s">
        <v>70</v>
      </c>
      <c r="D210" s="173" t="s">
        <v>417</v>
      </c>
      <c r="E210" s="79">
        <v>10000</v>
      </c>
      <c r="F210" s="109">
        <v>2.83</v>
      </c>
      <c r="G210" s="144"/>
      <c r="H210" s="79">
        <f>F210</f>
        <v>2.83</v>
      </c>
      <c r="I210" s="79"/>
      <c r="J210" s="23"/>
    </row>
    <row r="211" spans="1:10" ht="16" x14ac:dyDescent="0.2">
      <c r="A211" s="63"/>
      <c r="B211" s="75" t="s">
        <v>579</v>
      </c>
      <c r="C211" s="66" t="s">
        <v>70</v>
      </c>
      <c r="D211" s="173" t="s">
        <v>412</v>
      </c>
      <c r="E211" s="79">
        <v>10000</v>
      </c>
      <c r="F211" s="109">
        <v>3.42</v>
      </c>
      <c r="G211" s="144"/>
      <c r="H211" s="79">
        <f>F211</f>
        <v>3.42</v>
      </c>
      <c r="I211" s="79"/>
      <c r="J211" s="23"/>
    </row>
    <row r="212" spans="1:10" ht="16" x14ac:dyDescent="0.2">
      <c r="A212" s="63"/>
      <c r="B212" s="75" t="s">
        <v>579</v>
      </c>
      <c r="C212" s="66" t="s">
        <v>70</v>
      </c>
      <c r="D212" s="173" t="s">
        <v>413</v>
      </c>
      <c r="E212" s="79">
        <v>100000</v>
      </c>
      <c r="F212" s="109">
        <v>4.18</v>
      </c>
      <c r="G212" s="144"/>
      <c r="H212" s="79">
        <f>F212</f>
        <v>4.18</v>
      </c>
      <c r="I212" s="79"/>
      <c r="J212" s="23"/>
    </row>
    <row r="213" spans="1:10" ht="16" x14ac:dyDescent="0.2">
      <c r="A213" s="63"/>
      <c r="B213" s="75" t="s">
        <v>579</v>
      </c>
      <c r="C213" s="66" t="s">
        <v>70</v>
      </c>
      <c r="D213" s="173" t="s">
        <v>418</v>
      </c>
      <c r="E213" s="78">
        <v>100000</v>
      </c>
      <c r="F213" s="109">
        <v>4.4000000000000004</v>
      </c>
      <c r="G213" s="144"/>
      <c r="H213" s="79">
        <f>F213</f>
        <v>4.4000000000000004</v>
      </c>
      <c r="I213" s="79"/>
      <c r="J213" s="23"/>
    </row>
    <row r="214" spans="1:10" ht="16" x14ac:dyDescent="0.2">
      <c r="A214" s="63"/>
      <c r="B214" s="75" t="s">
        <v>579</v>
      </c>
      <c r="C214" s="66" t="s">
        <v>70</v>
      </c>
      <c r="D214" s="173" t="s">
        <v>414</v>
      </c>
      <c r="E214" s="79">
        <v>10000</v>
      </c>
      <c r="F214" s="109">
        <v>0.35</v>
      </c>
      <c r="G214" s="144"/>
      <c r="H214" s="79">
        <f>F214</f>
        <v>0.35</v>
      </c>
      <c r="I214" s="79"/>
      <c r="J214" s="23"/>
    </row>
    <row r="215" spans="1:10" ht="16" x14ac:dyDescent="0.2">
      <c r="A215" s="63"/>
      <c r="B215" s="75"/>
      <c r="C215" s="66"/>
      <c r="D215" s="173"/>
      <c r="E215" s="79"/>
      <c r="F215" s="109"/>
      <c r="G215" s="144"/>
      <c r="H215" s="79"/>
      <c r="I215" s="79"/>
      <c r="J215" s="23"/>
    </row>
    <row r="216" spans="1:10" ht="16" x14ac:dyDescent="0.2">
      <c r="A216" s="63"/>
      <c r="B216" s="75" t="s">
        <v>818</v>
      </c>
      <c r="C216" s="66" t="s">
        <v>813</v>
      </c>
      <c r="D216" s="173" t="s">
        <v>411</v>
      </c>
      <c r="E216" s="79">
        <v>10000</v>
      </c>
      <c r="F216" s="109">
        <f>H216-G216</f>
        <v>0</v>
      </c>
      <c r="G216" s="144">
        <v>0.46</v>
      </c>
      <c r="H216" s="79">
        <v>0.46</v>
      </c>
      <c r="I216" s="79">
        <f>H216</f>
        <v>0.46</v>
      </c>
      <c r="J216" s="23" t="s">
        <v>814</v>
      </c>
    </row>
    <row r="217" spans="1:10" ht="16" x14ac:dyDescent="0.2">
      <c r="A217" s="63"/>
      <c r="B217" s="75"/>
      <c r="C217" s="66"/>
      <c r="D217" s="173"/>
      <c r="E217" s="79"/>
      <c r="F217" s="109"/>
      <c r="G217" s="144"/>
      <c r="H217" s="79"/>
      <c r="I217" s="79"/>
      <c r="J217" s="23"/>
    </row>
    <row r="218" spans="1:10" ht="16" x14ac:dyDescent="0.2">
      <c r="A218" s="63"/>
      <c r="B218" s="75" t="s">
        <v>771</v>
      </c>
      <c r="C218" s="66" t="s">
        <v>770</v>
      </c>
      <c r="D218" s="168" t="s">
        <v>411</v>
      </c>
      <c r="E218" s="78">
        <v>10000</v>
      </c>
      <c r="F218" s="78">
        <v>0</v>
      </c>
      <c r="G218" s="78">
        <v>0.46</v>
      </c>
      <c r="H218" s="78">
        <f>F218+G218</f>
        <v>0.46</v>
      </c>
      <c r="I218" s="78">
        <f>SUM(H218:H219)</f>
        <v>4.6399999999999997</v>
      </c>
      <c r="J218" s="23"/>
    </row>
    <row r="219" spans="1:10" ht="16" x14ac:dyDescent="0.2">
      <c r="A219" s="63"/>
      <c r="B219" s="75" t="s">
        <v>771</v>
      </c>
      <c r="C219" s="66" t="s">
        <v>770</v>
      </c>
      <c r="D219" s="168" t="s">
        <v>413</v>
      </c>
      <c r="E219" s="78">
        <v>100000</v>
      </c>
      <c r="F219" s="78">
        <v>4.18</v>
      </c>
      <c r="G219" s="78"/>
      <c r="H219" s="78">
        <v>4.18</v>
      </c>
      <c r="I219" s="78"/>
      <c r="J219" s="23"/>
    </row>
    <row r="220" spans="1:10" ht="16" x14ac:dyDescent="0.2">
      <c r="A220" s="63"/>
      <c r="B220" s="75"/>
      <c r="C220" s="66"/>
      <c r="D220" s="66"/>
      <c r="E220" s="78"/>
      <c r="F220" s="109"/>
      <c r="G220" s="144"/>
      <c r="H220" s="78"/>
      <c r="I220" s="78"/>
      <c r="J220" s="23"/>
    </row>
    <row r="221" spans="1:10" ht="16" x14ac:dyDescent="0.2">
      <c r="A221" s="63"/>
      <c r="B221" s="75" t="s">
        <v>581</v>
      </c>
      <c r="C221" s="70" t="s">
        <v>214</v>
      </c>
      <c r="D221" s="70" t="s">
        <v>411</v>
      </c>
      <c r="E221" s="130">
        <v>10000</v>
      </c>
      <c r="F221" s="111">
        <v>0</v>
      </c>
      <c r="G221" s="144">
        <f>H221-F221</f>
        <v>3.08</v>
      </c>
      <c r="H221" s="130">
        <v>3.08</v>
      </c>
      <c r="I221" s="130">
        <f>H221</f>
        <v>3.08</v>
      </c>
      <c r="J221" s="211"/>
    </row>
    <row r="222" spans="1:10" ht="16" x14ac:dyDescent="0.2">
      <c r="A222" s="63"/>
      <c r="B222" s="75"/>
      <c r="C222" s="70"/>
      <c r="D222" s="70"/>
      <c r="E222" s="130"/>
      <c r="F222" s="111"/>
      <c r="G222" s="192"/>
      <c r="H222" s="130"/>
      <c r="I222" s="130"/>
      <c r="J222" s="23"/>
    </row>
    <row r="223" spans="1:10" ht="16" x14ac:dyDescent="0.2">
      <c r="A223" s="63"/>
      <c r="B223" s="75" t="s">
        <v>582</v>
      </c>
      <c r="C223" s="66" t="s">
        <v>368</v>
      </c>
      <c r="D223" s="66" t="s">
        <v>411</v>
      </c>
      <c r="E223" s="78">
        <v>190000</v>
      </c>
      <c r="F223" s="78">
        <f>H223-G223</f>
        <v>16.38</v>
      </c>
      <c r="G223" s="78">
        <v>0.91</v>
      </c>
      <c r="H223" s="78">
        <v>17.29</v>
      </c>
      <c r="I223" s="78">
        <f>SUM(H223:H228)</f>
        <v>38.69</v>
      </c>
      <c r="J223" s="23"/>
    </row>
    <row r="224" spans="1:10" ht="16" x14ac:dyDescent="0.2">
      <c r="A224" s="63"/>
      <c r="B224" s="75" t="s">
        <v>582</v>
      </c>
      <c r="C224" s="66" t="s">
        <v>368</v>
      </c>
      <c r="D224" s="173" t="s">
        <v>417</v>
      </c>
      <c r="E224" s="78">
        <v>50000</v>
      </c>
      <c r="F224" s="109">
        <v>9.0500000000000007</v>
      </c>
      <c r="G224" s="144"/>
      <c r="H224" s="78">
        <f>F224</f>
        <v>9.0500000000000007</v>
      </c>
      <c r="I224" s="78"/>
      <c r="J224" s="23"/>
    </row>
    <row r="225" spans="1:10" ht="16" x14ac:dyDescent="0.2">
      <c r="A225" s="63"/>
      <c r="B225" s="75" t="s">
        <v>582</v>
      </c>
      <c r="C225" s="66" t="s">
        <v>368</v>
      </c>
      <c r="D225" s="173" t="s">
        <v>412</v>
      </c>
      <c r="E225" s="78">
        <v>10000</v>
      </c>
      <c r="F225" s="109">
        <v>3.42</v>
      </c>
      <c r="G225" s="144"/>
      <c r="H225" s="78">
        <f>F225</f>
        <v>3.42</v>
      </c>
      <c r="I225" s="78"/>
      <c r="J225" s="23"/>
    </row>
    <row r="226" spans="1:10" ht="16" x14ac:dyDescent="0.2">
      <c r="A226" s="63"/>
      <c r="B226" s="75" t="s">
        <v>582</v>
      </c>
      <c r="C226" s="66" t="s">
        <v>368</v>
      </c>
      <c r="D226" s="173" t="s">
        <v>413</v>
      </c>
      <c r="E226" s="78">
        <v>100000</v>
      </c>
      <c r="F226" s="109">
        <v>4.18</v>
      </c>
      <c r="G226" s="144"/>
      <c r="H226" s="78">
        <f>F226</f>
        <v>4.18</v>
      </c>
      <c r="I226" s="78"/>
      <c r="J226" s="23"/>
    </row>
    <row r="227" spans="1:10" ht="16" x14ac:dyDescent="0.2">
      <c r="A227" s="63"/>
      <c r="B227" s="75" t="s">
        <v>582</v>
      </c>
      <c r="C227" s="66" t="s">
        <v>368</v>
      </c>
      <c r="D227" s="173" t="s">
        <v>418</v>
      </c>
      <c r="E227" s="78">
        <v>100000</v>
      </c>
      <c r="F227" s="109">
        <v>4.4000000000000004</v>
      </c>
      <c r="G227" s="144"/>
      <c r="H227" s="78">
        <f>F227</f>
        <v>4.4000000000000004</v>
      </c>
      <c r="I227" s="78"/>
      <c r="J227" s="23"/>
    </row>
    <row r="228" spans="1:10" ht="16" x14ac:dyDescent="0.2">
      <c r="A228" s="63"/>
      <c r="B228" s="75" t="s">
        <v>582</v>
      </c>
      <c r="C228" s="66" t="s">
        <v>368</v>
      </c>
      <c r="D228" s="173" t="s">
        <v>414</v>
      </c>
      <c r="E228" s="78">
        <v>10000</v>
      </c>
      <c r="F228" s="109">
        <v>0.35</v>
      </c>
      <c r="G228" s="144"/>
      <c r="H228" s="78">
        <f>F228</f>
        <v>0.35</v>
      </c>
      <c r="I228" s="78"/>
      <c r="J228" s="23"/>
    </row>
    <row r="229" spans="1:10" ht="16" x14ac:dyDescent="0.2">
      <c r="A229" s="63"/>
      <c r="B229" s="75"/>
      <c r="C229" s="66"/>
      <c r="D229" s="173"/>
      <c r="E229" s="78"/>
      <c r="F229" s="109"/>
      <c r="G229" s="144"/>
      <c r="H229" s="78"/>
      <c r="I229" s="78"/>
      <c r="J229" s="23"/>
    </row>
    <row r="230" spans="1:10" ht="16" x14ac:dyDescent="0.2">
      <c r="A230" s="63"/>
      <c r="B230" s="75" t="s">
        <v>638</v>
      </c>
      <c r="C230" s="66" t="s">
        <v>636</v>
      </c>
      <c r="D230" s="173" t="s">
        <v>411</v>
      </c>
      <c r="E230" s="78">
        <v>100000</v>
      </c>
      <c r="F230" s="109">
        <f>H230-G230</f>
        <v>11.34</v>
      </c>
      <c r="G230" s="144">
        <v>1.26</v>
      </c>
      <c r="H230" s="78">
        <v>12.6</v>
      </c>
      <c r="I230" s="78">
        <f>SUM(H230:H233)</f>
        <v>24.73</v>
      </c>
      <c r="J230" s="23"/>
    </row>
    <row r="231" spans="1:10" ht="16" x14ac:dyDescent="0.2">
      <c r="A231" s="63"/>
      <c r="B231" s="75" t="s">
        <v>638</v>
      </c>
      <c r="C231" s="66" t="s">
        <v>636</v>
      </c>
      <c r="D231" s="173" t="s">
        <v>412</v>
      </c>
      <c r="E231" s="78">
        <v>10000</v>
      </c>
      <c r="F231" s="109">
        <v>3.42</v>
      </c>
      <c r="G231" s="144"/>
      <c r="H231" s="78">
        <f>F231</f>
        <v>3.42</v>
      </c>
      <c r="I231" s="78"/>
      <c r="J231" s="23"/>
    </row>
    <row r="232" spans="1:10" ht="16" x14ac:dyDescent="0.2">
      <c r="A232" s="63"/>
      <c r="B232" s="75" t="s">
        <v>638</v>
      </c>
      <c r="C232" s="66" t="s">
        <v>636</v>
      </c>
      <c r="D232" s="173" t="s">
        <v>413</v>
      </c>
      <c r="E232" s="78">
        <v>200000</v>
      </c>
      <c r="F232" s="78">
        <v>8.36</v>
      </c>
      <c r="G232" s="78"/>
      <c r="H232" s="78">
        <f>F232</f>
        <v>8.36</v>
      </c>
      <c r="I232" s="78"/>
      <c r="J232" s="23"/>
    </row>
    <row r="233" spans="1:10" ht="16" x14ac:dyDescent="0.2">
      <c r="A233" s="63"/>
      <c r="B233" s="75" t="s">
        <v>638</v>
      </c>
      <c r="C233" s="66" t="s">
        <v>636</v>
      </c>
      <c r="D233" s="173" t="s">
        <v>414</v>
      </c>
      <c r="E233" s="78">
        <v>10000</v>
      </c>
      <c r="F233" s="109">
        <v>0.35</v>
      </c>
      <c r="G233" s="144"/>
      <c r="H233" s="78">
        <f>F233</f>
        <v>0.35</v>
      </c>
      <c r="I233" s="78"/>
      <c r="J233" s="23"/>
    </row>
    <row r="234" spans="1:10" ht="16" x14ac:dyDescent="0.2">
      <c r="A234" s="63"/>
      <c r="B234" s="75"/>
      <c r="C234" s="66"/>
      <c r="D234" s="66"/>
      <c r="E234" s="78"/>
      <c r="F234" s="109"/>
      <c r="G234" s="144"/>
      <c r="H234" s="78"/>
      <c r="I234" s="78"/>
      <c r="J234" s="23"/>
    </row>
    <row r="235" spans="1:10" s="226" customFormat="1" ht="16" x14ac:dyDescent="0.2">
      <c r="A235" s="101"/>
      <c r="B235" s="81" t="s">
        <v>583</v>
      </c>
      <c r="C235" s="82" t="s">
        <v>133</v>
      </c>
      <c r="D235" s="82" t="s">
        <v>411</v>
      </c>
      <c r="E235" s="83">
        <v>150000</v>
      </c>
      <c r="F235" s="83"/>
      <c r="G235" s="83"/>
      <c r="H235" s="83"/>
      <c r="I235" s="83"/>
      <c r="J235" s="324" t="s">
        <v>534</v>
      </c>
    </row>
    <row r="236" spans="1:10" ht="16" x14ac:dyDescent="0.2">
      <c r="A236" s="63"/>
      <c r="B236" s="75" t="s">
        <v>583</v>
      </c>
      <c r="C236" s="82" t="s">
        <v>133</v>
      </c>
      <c r="D236" s="173" t="s">
        <v>417</v>
      </c>
      <c r="E236" s="78">
        <v>150000</v>
      </c>
      <c r="F236" s="109"/>
      <c r="G236" s="144"/>
      <c r="H236" s="78"/>
      <c r="I236" s="78"/>
      <c r="J236" s="23"/>
    </row>
    <row r="237" spans="1:10" ht="16" x14ac:dyDescent="0.2">
      <c r="A237" s="63"/>
      <c r="B237" s="75" t="s">
        <v>583</v>
      </c>
      <c r="C237" s="82" t="s">
        <v>133</v>
      </c>
      <c r="D237" s="173" t="s">
        <v>412</v>
      </c>
      <c r="E237" s="78">
        <v>10000</v>
      </c>
      <c r="F237" s="109"/>
      <c r="G237" s="144"/>
      <c r="H237" s="78"/>
      <c r="I237" s="78"/>
      <c r="J237" s="23"/>
    </row>
    <row r="238" spans="1:10" ht="16" x14ac:dyDescent="0.2">
      <c r="A238" s="63"/>
      <c r="B238" s="75" t="s">
        <v>583</v>
      </c>
      <c r="C238" s="82" t="s">
        <v>133</v>
      </c>
      <c r="D238" s="173" t="s">
        <v>413</v>
      </c>
      <c r="E238" s="78">
        <v>180000</v>
      </c>
      <c r="F238" s="109"/>
      <c r="G238" s="144"/>
      <c r="H238" s="78"/>
      <c r="I238" s="78"/>
      <c r="J238" s="23"/>
    </row>
    <row r="239" spans="1:10" ht="16" x14ac:dyDescent="0.2">
      <c r="A239" s="63"/>
      <c r="B239" s="75" t="s">
        <v>583</v>
      </c>
      <c r="C239" s="66" t="s">
        <v>133</v>
      </c>
      <c r="D239" s="173" t="s">
        <v>418</v>
      </c>
      <c r="E239" s="78">
        <v>180000</v>
      </c>
      <c r="F239" s="78"/>
      <c r="G239" s="78"/>
      <c r="H239" s="78"/>
      <c r="I239" s="78"/>
      <c r="J239" s="23"/>
    </row>
    <row r="240" spans="1:10" ht="16" x14ac:dyDescent="0.2">
      <c r="A240" s="63"/>
      <c r="B240" s="75" t="s">
        <v>583</v>
      </c>
      <c r="C240" s="82" t="s">
        <v>133</v>
      </c>
      <c r="D240" s="173" t="s">
        <v>414</v>
      </c>
      <c r="E240" s="78">
        <v>10000</v>
      </c>
      <c r="F240" s="109"/>
      <c r="G240" s="144"/>
      <c r="H240" s="78"/>
      <c r="I240" s="78"/>
      <c r="J240" s="23"/>
    </row>
    <row r="241" spans="1:10" ht="16" x14ac:dyDescent="0.2">
      <c r="A241" s="63"/>
      <c r="B241" s="75"/>
      <c r="C241" s="66"/>
      <c r="D241" s="173"/>
      <c r="E241" s="78"/>
      <c r="F241" s="109"/>
      <c r="G241" s="144"/>
      <c r="H241" s="78"/>
      <c r="I241" s="78"/>
      <c r="J241" s="23"/>
    </row>
    <row r="242" spans="1:10" ht="16" x14ac:dyDescent="0.2">
      <c r="A242" s="63"/>
      <c r="B242" s="75" t="s">
        <v>735</v>
      </c>
      <c r="C242" s="66" t="s">
        <v>736</v>
      </c>
      <c r="D242" s="173" t="s">
        <v>411</v>
      </c>
      <c r="E242" s="78">
        <v>10000</v>
      </c>
      <c r="F242" s="109" t="s">
        <v>492</v>
      </c>
      <c r="G242" s="144">
        <v>0.53</v>
      </c>
      <c r="H242" s="78">
        <f>SUM(F242:G242)</f>
        <v>0.53</v>
      </c>
      <c r="I242" s="78">
        <f>H242</f>
        <v>0.53</v>
      </c>
      <c r="J242" s="23"/>
    </row>
    <row r="243" spans="1:10" ht="16" x14ac:dyDescent="0.2">
      <c r="A243" s="63"/>
      <c r="B243" s="75"/>
      <c r="C243" s="66"/>
      <c r="D243" s="66"/>
      <c r="E243" s="78"/>
      <c r="F243" s="109"/>
      <c r="G243" s="144"/>
      <c r="H243" s="78"/>
      <c r="I243" s="78"/>
      <c r="J243" s="23"/>
    </row>
    <row r="244" spans="1:10" ht="16" x14ac:dyDescent="0.2">
      <c r="A244" s="63"/>
      <c r="B244" s="75" t="s">
        <v>585</v>
      </c>
      <c r="C244" s="66" t="s">
        <v>378</v>
      </c>
      <c r="D244" s="66" t="s">
        <v>411</v>
      </c>
      <c r="E244" s="78">
        <v>10000</v>
      </c>
      <c r="F244" s="109">
        <v>0</v>
      </c>
      <c r="G244" s="144">
        <f>H244-F244</f>
        <v>8.02</v>
      </c>
      <c r="H244" s="78">
        <v>8.02</v>
      </c>
      <c r="I244" s="78">
        <f>H244</f>
        <v>8.02</v>
      </c>
      <c r="J244" s="23"/>
    </row>
    <row r="245" spans="1:10" ht="16" x14ac:dyDescent="0.2">
      <c r="A245" s="63"/>
      <c r="B245" s="75"/>
      <c r="C245" s="66"/>
      <c r="D245" s="66"/>
      <c r="E245" s="78"/>
      <c r="F245" s="109"/>
      <c r="G245" s="144"/>
      <c r="H245" s="78"/>
      <c r="I245" s="78"/>
      <c r="J245" s="23"/>
    </row>
    <row r="246" spans="1:10" ht="16" x14ac:dyDescent="0.2">
      <c r="A246" s="63"/>
      <c r="B246" s="75" t="s">
        <v>586</v>
      </c>
      <c r="C246" s="85" t="s">
        <v>228</v>
      </c>
      <c r="D246" s="85" t="s">
        <v>411</v>
      </c>
      <c r="E246" s="86">
        <v>10000</v>
      </c>
      <c r="F246" s="86">
        <v>0</v>
      </c>
      <c r="G246" s="78">
        <f>H246-F246</f>
        <v>0.53</v>
      </c>
      <c r="H246" s="86">
        <v>0.53</v>
      </c>
      <c r="I246" s="86">
        <f>SUM(H246:H247)</f>
        <v>0.95</v>
      </c>
      <c r="J246" s="23"/>
    </row>
    <row r="247" spans="1:10" ht="16" x14ac:dyDescent="0.2">
      <c r="A247" s="63"/>
      <c r="B247" s="75" t="s">
        <v>586</v>
      </c>
      <c r="C247" s="85" t="s">
        <v>228</v>
      </c>
      <c r="D247" s="85" t="s">
        <v>413</v>
      </c>
      <c r="E247" s="86">
        <v>10000</v>
      </c>
      <c r="F247" s="86">
        <v>0.42</v>
      </c>
      <c r="G247" s="78"/>
      <c r="H247" s="86">
        <v>0.42</v>
      </c>
      <c r="I247" s="86"/>
      <c r="J247" s="23"/>
    </row>
    <row r="248" spans="1:10" ht="16" x14ac:dyDescent="0.2">
      <c r="A248" s="63"/>
      <c r="B248" s="75"/>
      <c r="C248" s="85"/>
      <c r="D248" s="85"/>
      <c r="E248" s="86"/>
      <c r="F248" s="86"/>
      <c r="G248" s="78"/>
      <c r="H248" s="86"/>
      <c r="I248" s="86"/>
      <c r="J248" s="23"/>
    </row>
    <row r="249" spans="1:10" ht="16" x14ac:dyDescent="0.2">
      <c r="A249" s="63"/>
      <c r="B249" s="75" t="s">
        <v>719</v>
      </c>
      <c r="C249" s="85" t="s">
        <v>738</v>
      </c>
      <c r="D249" s="85" t="s">
        <v>411</v>
      </c>
      <c r="E249" s="86">
        <v>250000</v>
      </c>
      <c r="F249" s="86">
        <f>H249-G249</f>
        <v>12.72</v>
      </c>
      <c r="G249" s="78">
        <v>0.53</v>
      </c>
      <c r="H249" s="86">
        <v>13.25</v>
      </c>
      <c r="I249" s="86">
        <f>SUM(H249:H250)</f>
        <v>26.630000000000003</v>
      </c>
      <c r="J249" s="23"/>
    </row>
    <row r="250" spans="1:10" ht="16" x14ac:dyDescent="0.2">
      <c r="A250" s="63"/>
      <c r="B250" s="75" t="s">
        <v>719</v>
      </c>
      <c r="C250" s="85" t="s">
        <v>738</v>
      </c>
      <c r="D250" s="85" t="s">
        <v>413</v>
      </c>
      <c r="E250" s="86">
        <v>320000</v>
      </c>
      <c r="F250" s="86">
        <v>13.38</v>
      </c>
      <c r="G250" s="78"/>
      <c r="H250" s="86">
        <f>F250</f>
        <v>13.38</v>
      </c>
      <c r="I250" s="86"/>
      <c r="J250" s="23"/>
    </row>
    <row r="251" spans="1:10" ht="16" x14ac:dyDescent="0.2">
      <c r="A251" s="63"/>
      <c r="B251" s="75"/>
      <c r="C251" s="85"/>
      <c r="D251" s="85"/>
      <c r="E251" s="86"/>
      <c r="F251" s="251"/>
      <c r="G251" s="144"/>
      <c r="H251" s="86"/>
      <c r="I251" s="86"/>
      <c r="J251" s="23"/>
    </row>
    <row r="252" spans="1:10" ht="16" x14ac:dyDescent="0.2">
      <c r="A252" s="63"/>
      <c r="B252" s="75" t="s">
        <v>587</v>
      </c>
      <c r="C252" s="85" t="s">
        <v>507</v>
      </c>
      <c r="D252" s="85" t="s">
        <v>411</v>
      </c>
      <c r="E252" s="86">
        <v>10000</v>
      </c>
      <c r="F252" s="251">
        <v>0</v>
      </c>
      <c r="G252" s="144">
        <f>H252-F252</f>
        <v>3.08</v>
      </c>
      <c r="H252" s="86">
        <v>3.08</v>
      </c>
      <c r="I252" s="86">
        <f>SUM(H252:H256)</f>
        <v>4.4700000000000006</v>
      </c>
      <c r="J252" s="23"/>
    </row>
    <row r="253" spans="1:10" ht="16" x14ac:dyDescent="0.2">
      <c r="A253" s="63"/>
      <c r="B253" s="75" t="s">
        <v>587</v>
      </c>
      <c r="C253" s="85" t="s">
        <v>507</v>
      </c>
      <c r="D253" s="85" t="s">
        <v>412</v>
      </c>
      <c r="E253" s="86">
        <v>2000</v>
      </c>
      <c r="F253" s="251">
        <v>0.68</v>
      </c>
      <c r="G253" s="144"/>
      <c r="H253" s="86">
        <f>F253</f>
        <v>0.68</v>
      </c>
      <c r="I253" s="86"/>
      <c r="J253" s="23"/>
    </row>
    <row r="254" spans="1:10" ht="16" x14ac:dyDescent="0.2">
      <c r="A254" s="63"/>
      <c r="B254" s="75" t="s">
        <v>587</v>
      </c>
      <c r="C254" s="85" t="s">
        <v>507</v>
      </c>
      <c r="D254" s="85" t="s">
        <v>413</v>
      </c>
      <c r="E254" s="86">
        <v>10000</v>
      </c>
      <c r="F254" s="251">
        <v>0.42</v>
      </c>
      <c r="G254" s="144"/>
      <c r="H254" s="86">
        <f>F254</f>
        <v>0.42</v>
      </c>
      <c r="I254" s="86"/>
      <c r="J254" s="23"/>
    </row>
    <row r="255" spans="1:10" ht="16" x14ac:dyDescent="0.2">
      <c r="A255" s="63"/>
      <c r="B255" s="75" t="s">
        <v>587</v>
      </c>
      <c r="C255" s="85" t="s">
        <v>507</v>
      </c>
      <c r="D255" s="85" t="s">
        <v>418</v>
      </c>
      <c r="E255" s="86">
        <v>5000</v>
      </c>
      <c r="F255" s="86">
        <v>0.22</v>
      </c>
      <c r="G255" s="78"/>
      <c r="H255" s="86">
        <f>F255</f>
        <v>0.22</v>
      </c>
      <c r="I255" s="86"/>
      <c r="J255" s="23"/>
    </row>
    <row r="256" spans="1:10" ht="16" x14ac:dyDescent="0.2">
      <c r="A256" s="63"/>
      <c r="B256" s="75" t="s">
        <v>587</v>
      </c>
      <c r="C256" s="85" t="s">
        <v>507</v>
      </c>
      <c r="D256" s="85" t="s">
        <v>414</v>
      </c>
      <c r="E256" s="86">
        <v>2000</v>
      </c>
      <c r="F256" s="251">
        <v>7.0000000000000007E-2</v>
      </c>
      <c r="G256" s="144"/>
      <c r="H256" s="86">
        <f>F256</f>
        <v>7.0000000000000007E-2</v>
      </c>
      <c r="I256" s="86"/>
      <c r="J256" s="23"/>
    </row>
    <row r="257" spans="1:10" ht="16" x14ac:dyDescent="0.2">
      <c r="A257" s="63"/>
      <c r="B257" s="75"/>
      <c r="C257" s="85"/>
      <c r="D257" s="85"/>
      <c r="E257" s="86"/>
      <c r="F257" s="251"/>
      <c r="G257" s="242"/>
      <c r="H257" s="86"/>
      <c r="I257" s="86"/>
      <c r="J257" s="23"/>
    </row>
    <row r="258" spans="1:10" ht="16" x14ac:dyDescent="0.2">
      <c r="A258" s="63"/>
      <c r="B258" s="75" t="s">
        <v>588</v>
      </c>
      <c r="C258" s="66" t="s">
        <v>84</v>
      </c>
      <c r="D258" s="66" t="s">
        <v>411</v>
      </c>
      <c r="E258" s="78">
        <v>10000</v>
      </c>
      <c r="F258" s="109">
        <v>0</v>
      </c>
      <c r="G258" s="144">
        <f>H258-F258</f>
        <v>0.91</v>
      </c>
      <c r="H258" s="78">
        <v>0.91</v>
      </c>
      <c r="I258" s="78">
        <f>SUM(H258:H260)</f>
        <v>2.0100000000000002</v>
      </c>
      <c r="J258" s="211"/>
    </row>
    <row r="259" spans="1:10" ht="16" x14ac:dyDescent="0.2">
      <c r="A259" s="63"/>
      <c r="B259" s="75" t="s">
        <v>588</v>
      </c>
      <c r="C259" s="66" t="s">
        <v>84</v>
      </c>
      <c r="D259" s="66" t="s">
        <v>412</v>
      </c>
      <c r="E259" s="78">
        <v>2000</v>
      </c>
      <c r="F259" s="109">
        <v>0.68</v>
      </c>
      <c r="G259" s="144"/>
      <c r="H259" s="78">
        <v>0.68</v>
      </c>
      <c r="I259" s="78"/>
      <c r="J259" s="211"/>
    </row>
    <row r="260" spans="1:10" ht="16" x14ac:dyDescent="0.2">
      <c r="A260" s="63"/>
      <c r="B260" s="75" t="s">
        <v>588</v>
      </c>
      <c r="C260" s="66" t="s">
        <v>84</v>
      </c>
      <c r="D260" s="66" t="s">
        <v>413</v>
      </c>
      <c r="E260" s="78">
        <v>10000</v>
      </c>
      <c r="F260" s="109">
        <v>0.42</v>
      </c>
      <c r="G260" s="144"/>
      <c r="H260" s="78">
        <f>F260</f>
        <v>0.42</v>
      </c>
      <c r="I260" s="78"/>
      <c r="J260" s="23"/>
    </row>
    <row r="261" spans="1:10" ht="16" x14ac:dyDescent="0.2">
      <c r="A261" s="63"/>
      <c r="B261" s="75"/>
      <c r="C261" s="66"/>
      <c r="D261" s="66"/>
      <c r="E261" s="78"/>
      <c r="F261" s="109"/>
      <c r="G261" s="144"/>
      <c r="H261" s="78"/>
      <c r="I261" s="78"/>
      <c r="J261" s="23"/>
    </row>
    <row r="262" spans="1:10" ht="16" x14ac:dyDescent="0.2">
      <c r="A262" s="63"/>
      <c r="B262" s="75" t="s">
        <v>589</v>
      </c>
      <c r="C262" s="66" t="s">
        <v>60</v>
      </c>
      <c r="D262" s="66" t="s">
        <v>411</v>
      </c>
      <c r="E262" s="78">
        <v>10000</v>
      </c>
      <c r="F262" s="109">
        <v>0</v>
      </c>
      <c r="G262" s="144">
        <f>H262-F262</f>
        <v>8.02</v>
      </c>
      <c r="H262" s="78">
        <v>8.02</v>
      </c>
      <c r="I262" s="78">
        <f>H262</f>
        <v>8.02</v>
      </c>
      <c r="J262" s="211"/>
    </row>
    <row r="263" spans="1:10" ht="16" x14ac:dyDescent="0.2">
      <c r="A263" s="63"/>
      <c r="B263" s="75"/>
      <c r="C263" s="66"/>
      <c r="D263" s="66"/>
      <c r="E263" s="78"/>
      <c r="F263" s="109"/>
      <c r="G263" s="144"/>
      <c r="H263" s="78"/>
      <c r="I263" s="78"/>
      <c r="J263" s="211"/>
    </row>
    <row r="264" spans="1:10" ht="16" x14ac:dyDescent="0.2">
      <c r="A264" s="63"/>
      <c r="B264" s="75" t="s">
        <v>782</v>
      </c>
      <c r="C264" s="66" t="s">
        <v>783</v>
      </c>
      <c r="D264" s="66" t="s">
        <v>411</v>
      </c>
      <c r="E264" s="78">
        <v>10000</v>
      </c>
      <c r="F264" s="78">
        <v>0</v>
      </c>
      <c r="G264" s="78">
        <v>0.53</v>
      </c>
      <c r="H264" s="78">
        <f>SUM(F264:G264)</f>
        <v>0.53</v>
      </c>
      <c r="I264" s="78">
        <f>SUM(H264:H265)</f>
        <v>0.95</v>
      </c>
      <c r="J264" s="211"/>
    </row>
    <row r="265" spans="1:10" ht="16" x14ac:dyDescent="0.2">
      <c r="A265" s="63"/>
      <c r="B265" s="75" t="s">
        <v>782</v>
      </c>
      <c r="C265" s="66" t="s">
        <v>783</v>
      </c>
      <c r="D265" s="66" t="s">
        <v>413</v>
      </c>
      <c r="E265" s="78">
        <v>10000</v>
      </c>
      <c r="F265" s="78">
        <v>0.42</v>
      </c>
      <c r="G265" s="78"/>
      <c r="H265" s="78">
        <f>F265</f>
        <v>0.42</v>
      </c>
      <c r="I265" s="78"/>
      <c r="J265" s="211"/>
    </row>
    <row r="266" spans="1:10" ht="16" x14ac:dyDescent="0.2">
      <c r="A266" s="63"/>
      <c r="B266" s="75"/>
      <c r="C266" s="66"/>
      <c r="D266" s="66"/>
      <c r="E266" s="78"/>
      <c r="F266" s="78"/>
      <c r="G266" s="78"/>
      <c r="H266" s="78"/>
      <c r="I266" s="78"/>
      <c r="J266" s="211"/>
    </row>
    <row r="267" spans="1:10" ht="16" x14ac:dyDescent="0.2">
      <c r="A267" s="63"/>
      <c r="B267" s="75" t="s">
        <v>819</v>
      </c>
      <c r="C267" s="66" t="s">
        <v>815</v>
      </c>
      <c r="D267" s="66" t="s">
        <v>411</v>
      </c>
      <c r="E267" s="78">
        <v>10000</v>
      </c>
      <c r="F267" s="78">
        <f>H267-G267</f>
        <v>0</v>
      </c>
      <c r="G267" s="78">
        <v>0.53</v>
      </c>
      <c r="H267" s="78">
        <v>0.53</v>
      </c>
      <c r="I267" s="78">
        <f>SUM(H267:H268)</f>
        <v>0.95</v>
      </c>
      <c r="J267" s="211" t="s">
        <v>816</v>
      </c>
    </row>
    <row r="268" spans="1:10" ht="16" x14ac:dyDescent="0.2">
      <c r="A268" s="63"/>
      <c r="B268" s="75" t="s">
        <v>819</v>
      </c>
      <c r="C268" s="66" t="s">
        <v>815</v>
      </c>
      <c r="D268" s="66" t="s">
        <v>413</v>
      </c>
      <c r="E268" s="78">
        <v>10000</v>
      </c>
      <c r="F268" s="78">
        <v>0.42</v>
      </c>
      <c r="G268" s="78"/>
      <c r="H268" s="78">
        <v>0.42</v>
      </c>
      <c r="I268" s="78"/>
      <c r="J268" s="211"/>
    </row>
    <row r="269" spans="1:10" ht="16" x14ac:dyDescent="0.2">
      <c r="A269" s="63"/>
      <c r="B269" s="75"/>
      <c r="C269" s="66"/>
      <c r="D269" s="66"/>
      <c r="E269" s="78"/>
      <c r="F269" s="78"/>
      <c r="G269" s="78"/>
      <c r="H269" s="78"/>
      <c r="I269" s="78"/>
      <c r="J269" s="23"/>
    </row>
    <row r="270" spans="1:10" ht="16" x14ac:dyDescent="0.2">
      <c r="A270" s="63"/>
      <c r="B270" s="75" t="s">
        <v>425</v>
      </c>
      <c r="C270" s="66" t="s">
        <v>426</v>
      </c>
      <c r="D270" s="66" t="s">
        <v>411</v>
      </c>
      <c r="E270" s="78">
        <v>10000</v>
      </c>
      <c r="F270" s="109">
        <v>0</v>
      </c>
      <c r="G270" s="144">
        <v>0.91</v>
      </c>
      <c r="H270" s="78">
        <f>SUM(F270:G270)</f>
        <v>0.91</v>
      </c>
      <c r="I270" s="78">
        <f>SUM(H270:H271)</f>
        <v>1.33</v>
      </c>
      <c r="J270" s="23"/>
    </row>
    <row r="271" spans="1:10" ht="16" x14ac:dyDescent="0.2">
      <c r="A271" s="63"/>
      <c r="B271" s="75" t="s">
        <v>425</v>
      </c>
      <c r="C271" s="66" t="s">
        <v>426</v>
      </c>
      <c r="D271" s="66" t="s">
        <v>413</v>
      </c>
      <c r="E271" s="78">
        <v>10000</v>
      </c>
      <c r="F271" s="109">
        <v>0.42</v>
      </c>
      <c r="G271" s="144"/>
      <c r="H271" s="78">
        <f>F271</f>
        <v>0.42</v>
      </c>
      <c r="I271" s="78"/>
      <c r="J271" s="23"/>
    </row>
    <row r="272" spans="1:10" ht="16" x14ac:dyDescent="0.2">
      <c r="A272" s="63"/>
      <c r="B272" s="75"/>
      <c r="C272" s="66"/>
      <c r="D272" s="66"/>
      <c r="E272" s="78"/>
      <c r="F272" s="109"/>
      <c r="G272" s="144"/>
      <c r="H272" s="78"/>
      <c r="I272" s="78"/>
    </row>
    <row r="273" spans="1:10" ht="16" x14ac:dyDescent="0.2">
      <c r="A273" s="63"/>
      <c r="B273" s="75" t="s">
        <v>786</v>
      </c>
      <c r="C273" s="66" t="s">
        <v>787</v>
      </c>
      <c r="D273" s="66" t="s">
        <v>411</v>
      </c>
      <c r="E273" s="78">
        <v>10000</v>
      </c>
      <c r="F273" s="109">
        <v>0</v>
      </c>
      <c r="G273" s="144">
        <v>0.66</v>
      </c>
      <c r="H273" s="78">
        <f>SUM(F273:G273)</f>
        <v>0.66</v>
      </c>
      <c r="I273" s="78">
        <f>SUM(H273:H275)</f>
        <v>1.52</v>
      </c>
      <c r="J273" s="23"/>
    </row>
    <row r="274" spans="1:10" ht="16" x14ac:dyDescent="0.2">
      <c r="A274" s="63"/>
      <c r="B274" s="75" t="s">
        <v>786</v>
      </c>
      <c r="C274" s="66" t="s">
        <v>787</v>
      </c>
      <c r="D274" s="66" t="s">
        <v>413</v>
      </c>
      <c r="E274" s="78">
        <v>10000</v>
      </c>
      <c r="F274" s="109">
        <v>0.42</v>
      </c>
      <c r="G274" s="144"/>
      <c r="H274" s="78">
        <f>F274</f>
        <v>0.42</v>
      </c>
      <c r="I274" s="78"/>
      <c r="J274" s="23"/>
    </row>
    <row r="275" spans="1:10" ht="16" x14ac:dyDescent="0.2">
      <c r="A275" s="63"/>
      <c r="B275" s="75" t="s">
        <v>786</v>
      </c>
      <c r="C275" s="66" t="s">
        <v>787</v>
      </c>
      <c r="D275" s="66" t="s">
        <v>418</v>
      </c>
      <c r="E275" s="78">
        <v>10000</v>
      </c>
      <c r="F275" s="109">
        <v>0.44</v>
      </c>
      <c r="G275" s="144"/>
      <c r="H275" s="78">
        <f>F275</f>
        <v>0.44</v>
      </c>
      <c r="I275" s="78"/>
      <c r="J275" s="23"/>
    </row>
    <row r="276" spans="1:10" ht="16" x14ac:dyDescent="0.2">
      <c r="A276" s="63"/>
      <c r="B276" s="75"/>
      <c r="C276" s="66"/>
      <c r="D276" s="66"/>
      <c r="E276" s="78"/>
      <c r="F276" s="78"/>
      <c r="G276" s="78"/>
      <c r="H276" s="78"/>
      <c r="I276" s="78"/>
      <c r="J276" s="23"/>
    </row>
    <row r="277" spans="1:10" ht="16" x14ac:dyDescent="0.2">
      <c r="A277" s="63"/>
      <c r="B277" s="290">
        <v>2235</v>
      </c>
      <c r="C277" s="66" t="s">
        <v>527</v>
      </c>
      <c r="D277" s="66" t="s">
        <v>411</v>
      </c>
      <c r="E277" s="78">
        <v>10000</v>
      </c>
      <c r="F277" s="78">
        <v>0</v>
      </c>
      <c r="G277" s="78">
        <f>H277-F277</f>
        <v>2.0099999999999998</v>
      </c>
      <c r="H277" s="78">
        <v>2.0099999999999998</v>
      </c>
      <c r="I277" s="78">
        <f>SUM(H277:H282)</f>
        <v>4.8199999999999994</v>
      </c>
      <c r="J277" s="23"/>
    </row>
    <row r="278" spans="1:10" ht="16" x14ac:dyDescent="0.2">
      <c r="A278" s="63"/>
      <c r="B278" s="290" t="s">
        <v>535</v>
      </c>
      <c r="C278" s="66" t="s">
        <v>527</v>
      </c>
      <c r="D278" s="66" t="s">
        <v>417</v>
      </c>
      <c r="E278" s="78">
        <v>5000</v>
      </c>
      <c r="F278" s="78">
        <v>1.42</v>
      </c>
      <c r="G278" s="78"/>
      <c r="H278" s="78">
        <f>F278</f>
        <v>1.42</v>
      </c>
      <c r="I278" s="78"/>
      <c r="J278" s="23"/>
    </row>
    <row r="279" spans="1:10" ht="16" x14ac:dyDescent="0.2">
      <c r="A279" s="63"/>
      <c r="B279" s="290" t="s">
        <v>535</v>
      </c>
      <c r="C279" s="66" t="s">
        <v>527</v>
      </c>
      <c r="D279" s="66" t="s">
        <v>412</v>
      </c>
      <c r="E279" s="78">
        <v>2000</v>
      </c>
      <c r="F279" s="78">
        <v>0.68</v>
      </c>
      <c r="G279" s="78"/>
      <c r="H279" s="78">
        <f>F279</f>
        <v>0.68</v>
      </c>
      <c r="I279" s="78"/>
      <c r="J279" s="23"/>
    </row>
    <row r="280" spans="1:10" ht="16" x14ac:dyDescent="0.2">
      <c r="A280" s="63"/>
      <c r="B280" s="290" t="s">
        <v>535</v>
      </c>
      <c r="C280" s="66" t="s">
        <v>527</v>
      </c>
      <c r="D280" s="66" t="s">
        <v>413</v>
      </c>
      <c r="E280" s="78">
        <v>10000</v>
      </c>
      <c r="F280" s="78">
        <v>0.42</v>
      </c>
      <c r="G280" s="78"/>
      <c r="H280" s="78">
        <f>F280</f>
        <v>0.42</v>
      </c>
      <c r="I280" s="78"/>
      <c r="J280" s="23"/>
    </row>
    <row r="281" spans="1:10" ht="16" x14ac:dyDescent="0.2">
      <c r="A281" s="63"/>
      <c r="B281" s="290" t="s">
        <v>535</v>
      </c>
      <c r="C281" s="66" t="s">
        <v>527</v>
      </c>
      <c r="D281" s="66" t="s">
        <v>418</v>
      </c>
      <c r="E281" s="78">
        <v>5000</v>
      </c>
      <c r="F281" s="78">
        <v>0.22</v>
      </c>
      <c r="G281" s="78"/>
      <c r="H281" s="78">
        <f>F281</f>
        <v>0.22</v>
      </c>
      <c r="I281" s="78"/>
      <c r="J281" s="23"/>
    </row>
    <row r="282" spans="1:10" ht="16" x14ac:dyDescent="0.2">
      <c r="A282" s="63"/>
      <c r="B282" s="290" t="s">
        <v>535</v>
      </c>
      <c r="C282" s="66" t="s">
        <v>527</v>
      </c>
      <c r="D282" s="66" t="s">
        <v>414</v>
      </c>
      <c r="E282" s="78">
        <v>2000</v>
      </c>
      <c r="F282" s="78">
        <v>7.0000000000000007E-2</v>
      </c>
      <c r="G282" s="78"/>
      <c r="H282" s="78">
        <f>F282</f>
        <v>7.0000000000000007E-2</v>
      </c>
      <c r="I282" s="78"/>
      <c r="J282" s="23"/>
    </row>
    <row r="283" spans="1:10" ht="16" x14ac:dyDescent="0.2">
      <c r="A283" s="63"/>
      <c r="B283" s="23"/>
      <c r="C283" s="66"/>
      <c r="D283" s="66"/>
      <c r="E283" s="78"/>
      <c r="F283" s="78"/>
      <c r="G283" s="78"/>
      <c r="H283" s="78"/>
      <c r="I283" s="78"/>
      <c r="J283" s="23"/>
    </row>
    <row r="284" spans="1:10" ht="16" x14ac:dyDescent="0.2">
      <c r="A284" s="63"/>
      <c r="B284" s="275">
        <v>2245</v>
      </c>
      <c r="C284" s="66" t="s">
        <v>639</v>
      </c>
      <c r="D284" s="66" t="s">
        <v>411</v>
      </c>
      <c r="E284" s="78">
        <v>10000</v>
      </c>
      <c r="F284" s="78">
        <v>0</v>
      </c>
      <c r="G284" s="78">
        <v>3.08</v>
      </c>
      <c r="H284" s="78">
        <f>F284+G284</f>
        <v>3.08</v>
      </c>
      <c r="I284" s="78">
        <f>SUM(H284:H285)</f>
        <v>3.5</v>
      </c>
      <c r="J284" s="23"/>
    </row>
    <row r="285" spans="1:10" ht="16" x14ac:dyDescent="0.2">
      <c r="A285" s="63"/>
      <c r="B285" s="275">
        <v>2245</v>
      </c>
      <c r="C285" s="66" t="s">
        <v>639</v>
      </c>
      <c r="D285" s="66" t="s">
        <v>413</v>
      </c>
      <c r="E285" s="78">
        <v>10000</v>
      </c>
      <c r="F285" s="78">
        <v>0.42</v>
      </c>
      <c r="G285" s="78"/>
      <c r="H285" s="78">
        <f>F285</f>
        <v>0.42</v>
      </c>
      <c r="I285" s="78"/>
      <c r="J285" s="23"/>
    </row>
    <row r="286" spans="1:10" ht="16" x14ac:dyDescent="0.2">
      <c r="A286" s="63"/>
      <c r="B286" s="275"/>
      <c r="C286" s="66"/>
      <c r="D286" s="66"/>
      <c r="E286" s="78"/>
      <c r="F286" s="78"/>
      <c r="G286" s="78"/>
      <c r="H286" s="78"/>
      <c r="I286" s="78"/>
      <c r="J286" s="23"/>
    </row>
    <row r="287" spans="1:10" ht="16" x14ac:dyDescent="0.2">
      <c r="A287" s="63"/>
      <c r="B287" s="275">
        <v>2281</v>
      </c>
      <c r="C287" s="66" t="s">
        <v>773</v>
      </c>
      <c r="D287" s="66" t="s">
        <v>411</v>
      </c>
      <c r="E287" s="78">
        <v>40000</v>
      </c>
      <c r="F287" s="78">
        <v>24.06</v>
      </c>
      <c r="G287" s="78">
        <f>H287-F287</f>
        <v>8.02</v>
      </c>
      <c r="H287" s="78">
        <v>32.08</v>
      </c>
      <c r="I287" s="78">
        <f>SUM(H287:H290)</f>
        <v>47.49</v>
      </c>
      <c r="J287" s="23"/>
    </row>
    <row r="288" spans="1:10" ht="16" x14ac:dyDescent="0.2">
      <c r="A288" s="63"/>
      <c r="B288" s="275">
        <v>2281</v>
      </c>
      <c r="C288" s="66" t="s">
        <v>773</v>
      </c>
      <c r="D288" s="66" t="s">
        <v>417</v>
      </c>
      <c r="E288" s="78">
        <v>10000</v>
      </c>
      <c r="F288" s="78">
        <v>11.57</v>
      </c>
      <c r="G288" s="78"/>
      <c r="H288" s="78">
        <f>F288</f>
        <v>11.57</v>
      </c>
      <c r="I288" s="78"/>
      <c r="J288" s="23"/>
    </row>
    <row r="289" spans="1:10" ht="16" x14ac:dyDescent="0.2">
      <c r="A289" s="63"/>
      <c r="B289" s="275">
        <v>2281</v>
      </c>
      <c r="C289" s="66" t="s">
        <v>773</v>
      </c>
      <c r="D289" s="66" t="s">
        <v>412</v>
      </c>
      <c r="E289" s="78">
        <v>10000</v>
      </c>
      <c r="F289" s="78">
        <v>3.42</v>
      </c>
      <c r="G289" s="78"/>
      <c r="H289" s="78">
        <f>F289</f>
        <v>3.42</v>
      </c>
      <c r="I289" s="78"/>
      <c r="J289" s="23"/>
    </row>
    <row r="290" spans="1:10" ht="16" x14ac:dyDescent="0.2">
      <c r="A290" s="63"/>
      <c r="B290" s="275">
        <v>2281</v>
      </c>
      <c r="C290" s="66" t="s">
        <v>773</v>
      </c>
      <c r="D290" s="66" t="s">
        <v>413</v>
      </c>
      <c r="E290" s="78">
        <v>10000</v>
      </c>
      <c r="F290" s="78">
        <v>0.42</v>
      </c>
      <c r="G290" s="78"/>
      <c r="H290" s="78">
        <f>F290</f>
        <v>0.42</v>
      </c>
      <c r="I290" s="78"/>
      <c r="J290" s="23"/>
    </row>
    <row r="291" spans="1:10" ht="16" x14ac:dyDescent="0.2">
      <c r="A291" s="63"/>
      <c r="B291" s="75"/>
      <c r="C291" s="66"/>
      <c r="D291" s="66"/>
      <c r="E291" s="78"/>
      <c r="F291" s="78"/>
      <c r="G291" s="78"/>
      <c r="H291" s="78"/>
      <c r="I291" s="78"/>
      <c r="J291" s="23"/>
    </row>
    <row r="292" spans="1:10" ht="16" x14ac:dyDescent="0.2">
      <c r="A292" s="63"/>
      <c r="B292" s="75" t="s">
        <v>591</v>
      </c>
      <c r="C292" s="66" t="s">
        <v>367</v>
      </c>
      <c r="D292" s="66" t="s">
        <v>411</v>
      </c>
      <c r="E292" s="78">
        <v>10000</v>
      </c>
      <c r="F292" s="109">
        <v>0</v>
      </c>
      <c r="G292" s="144">
        <f>H292-F292</f>
        <v>5.0199999999999996</v>
      </c>
      <c r="H292" s="78">
        <v>5.0199999999999996</v>
      </c>
      <c r="I292" s="78">
        <f>SUM(H292:H295)</f>
        <v>10.879999999999999</v>
      </c>
      <c r="J292" s="23"/>
    </row>
    <row r="293" spans="1:10" ht="16" x14ac:dyDescent="0.2">
      <c r="A293" s="63"/>
      <c r="B293" s="75" t="s">
        <v>591</v>
      </c>
      <c r="C293" s="66" t="s">
        <v>367</v>
      </c>
      <c r="D293" s="66" t="s">
        <v>412</v>
      </c>
      <c r="E293" s="78">
        <v>10000</v>
      </c>
      <c r="F293" s="109">
        <v>3.42</v>
      </c>
      <c r="G293" s="144"/>
      <c r="H293" s="78">
        <f>F293</f>
        <v>3.42</v>
      </c>
      <c r="I293" s="78"/>
      <c r="J293" s="23"/>
    </row>
    <row r="294" spans="1:10" ht="16" x14ac:dyDescent="0.2">
      <c r="A294" s="63"/>
      <c r="B294" s="75" t="s">
        <v>591</v>
      </c>
      <c r="C294" s="66" t="s">
        <v>367</v>
      </c>
      <c r="D294" s="66" t="s">
        <v>413</v>
      </c>
      <c r="E294" s="78">
        <v>50000</v>
      </c>
      <c r="F294" s="109">
        <v>2.09</v>
      </c>
      <c r="G294" s="144"/>
      <c r="H294" s="78">
        <f>F294</f>
        <v>2.09</v>
      </c>
      <c r="I294" s="78"/>
      <c r="J294" s="23"/>
    </row>
    <row r="295" spans="1:10" ht="16" x14ac:dyDescent="0.2">
      <c r="A295" s="63"/>
      <c r="B295" s="75" t="s">
        <v>591</v>
      </c>
      <c r="C295" s="66" t="s">
        <v>367</v>
      </c>
      <c r="D295" s="66" t="s">
        <v>414</v>
      </c>
      <c r="E295" s="78">
        <v>10000</v>
      </c>
      <c r="F295" s="109">
        <v>0.35</v>
      </c>
      <c r="G295" s="144"/>
      <c r="H295" s="78">
        <f>F295</f>
        <v>0.35</v>
      </c>
      <c r="I295" s="78"/>
      <c r="J295" s="23"/>
    </row>
    <row r="296" spans="1:10" ht="16" x14ac:dyDescent="0.2">
      <c r="A296" s="63"/>
      <c r="B296" s="75"/>
      <c r="C296" s="70"/>
      <c r="D296" s="173"/>
      <c r="E296" s="130"/>
      <c r="F296" s="111"/>
      <c r="G296" s="192"/>
      <c r="H296" s="130"/>
      <c r="I296" s="130"/>
      <c r="J296" s="23"/>
    </row>
    <row r="297" spans="1:10" ht="16" x14ac:dyDescent="0.2">
      <c r="A297" s="63"/>
      <c r="B297" s="75" t="s">
        <v>593</v>
      </c>
      <c r="C297" s="70" t="s">
        <v>374</v>
      </c>
      <c r="D297" s="70" t="s">
        <v>411</v>
      </c>
      <c r="E297" s="130">
        <v>10000</v>
      </c>
      <c r="F297" s="111">
        <v>0</v>
      </c>
      <c r="G297" s="144">
        <f>H297-F297</f>
        <v>5.0199999999999996</v>
      </c>
      <c r="H297" s="130">
        <v>5.0199999999999996</v>
      </c>
      <c r="I297" s="130">
        <f>H297</f>
        <v>5.0199999999999996</v>
      </c>
      <c r="J297" s="23"/>
    </row>
    <row r="298" spans="1:10" ht="16" x14ac:dyDescent="0.2">
      <c r="A298" s="63"/>
      <c r="B298" s="75"/>
      <c r="C298" s="70"/>
      <c r="D298" s="70"/>
      <c r="E298" s="130"/>
      <c r="F298" s="111"/>
      <c r="G298" s="144"/>
      <c r="H298" s="130"/>
      <c r="I298" s="130"/>
      <c r="J298" s="23"/>
    </row>
    <row r="299" spans="1:10" ht="16" x14ac:dyDescent="0.2">
      <c r="A299" s="63"/>
      <c r="B299" s="75" t="s">
        <v>802</v>
      </c>
      <c r="C299" s="70" t="s">
        <v>803</v>
      </c>
      <c r="D299" s="70" t="s">
        <v>411</v>
      </c>
      <c r="E299" s="130">
        <v>10000</v>
      </c>
      <c r="F299" s="111">
        <v>0</v>
      </c>
      <c r="G299" s="144">
        <f>H299-F299</f>
        <v>8.02</v>
      </c>
      <c r="H299" s="130">
        <v>8.02</v>
      </c>
      <c r="I299" s="130">
        <f>SUM(H299:H300)</f>
        <v>8.44</v>
      </c>
      <c r="J299" s="23"/>
    </row>
    <row r="300" spans="1:10" ht="16" x14ac:dyDescent="0.2">
      <c r="A300" s="63"/>
      <c r="B300" s="75"/>
      <c r="C300" s="70"/>
      <c r="D300" s="70" t="s">
        <v>413</v>
      </c>
      <c r="E300" s="130">
        <v>10000</v>
      </c>
      <c r="F300" s="111">
        <v>0.42</v>
      </c>
      <c r="G300" s="144"/>
      <c r="H300" s="130">
        <v>0.42</v>
      </c>
      <c r="I300" s="130"/>
      <c r="J300" s="23"/>
    </row>
    <row r="301" spans="1:10" ht="16" x14ac:dyDescent="0.2">
      <c r="A301" s="63"/>
      <c r="B301" s="75"/>
      <c r="C301" s="70"/>
      <c r="D301" s="70"/>
      <c r="E301" s="130"/>
      <c r="F301" s="130"/>
      <c r="G301" s="78"/>
      <c r="H301" s="130"/>
      <c r="I301" s="130"/>
      <c r="J301" s="23"/>
    </row>
    <row r="302" spans="1:10" ht="16" x14ac:dyDescent="0.2">
      <c r="A302" s="63"/>
      <c r="B302" s="75" t="s">
        <v>759</v>
      </c>
      <c r="C302" s="70" t="s">
        <v>753</v>
      </c>
      <c r="D302" s="70" t="s">
        <v>411</v>
      </c>
      <c r="E302" s="130">
        <v>10000</v>
      </c>
      <c r="F302" s="111">
        <v>0</v>
      </c>
      <c r="G302" s="144">
        <v>0.53</v>
      </c>
      <c r="H302" s="130">
        <f>SUM(F302:G302)</f>
        <v>0.53</v>
      </c>
      <c r="I302" s="130">
        <f>SUM(H302:H303)</f>
        <v>0.95</v>
      </c>
      <c r="J302" s="23"/>
    </row>
    <row r="303" spans="1:10" ht="16" x14ac:dyDescent="0.2">
      <c r="A303" s="63"/>
      <c r="B303" s="75"/>
      <c r="C303" s="70"/>
      <c r="D303" s="70" t="s">
        <v>413</v>
      </c>
      <c r="E303" s="130">
        <v>10000</v>
      </c>
      <c r="F303" s="111">
        <v>0.42</v>
      </c>
      <c r="G303" s="144"/>
      <c r="H303" s="130">
        <v>0.42</v>
      </c>
      <c r="I303" s="130"/>
      <c r="J303" s="23"/>
    </row>
    <row r="304" spans="1:10" ht="16" x14ac:dyDescent="0.2">
      <c r="A304" s="63"/>
      <c r="B304" s="75"/>
      <c r="C304" s="70"/>
      <c r="D304" s="70"/>
      <c r="E304" s="130"/>
      <c r="F304" s="130"/>
      <c r="G304" s="78"/>
      <c r="H304" s="130"/>
      <c r="I304" s="130"/>
      <c r="J304" s="23"/>
    </row>
    <row r="305" spans="1:10" ht="16" x14ac:dyDescent="0.2">
      <c r="A305" s="63"/>
      <c r="B305" s="75" t="s">
        <v>642</v>
      </c>
      <c r="C305" s="70" t="s">
        <v>641</v>
      </c>
      <c r="D305" s="70" t="s">
        <v>411</v>
      </c>
      <c r="E305" s="130">
        <v>40000</v>
      </c>
      <c r="F305" s="111">
        <f>H305-G305</f>
        <v>1.98</v>
      </c>
      <c r="G305" s="144">
        <v>0.66</v>
      </c>
      <c r="H305" s="130">
        <v>2.64</v>
      </c>
      <c r="I305" s="130">
        <f>SUM(H305:H306)</f>
        <v>5.98</v>
      </c>
      <c r="J305" s="23"/>
    </row>
    <row r="306" spans="1:10" ht="16" x14ac:dyDescent="0.2">
      <c r="A306" s="63"/>
      <c r="B306" s="75" t="s">
        <v>642</v>
      </c>
      <c r="C306" s="70" t="s">
        <v>641</v>
      </c>
      <c r="D306" s="70" t="s">
        <v>413</v>
      </c>
      <c r="E306" s="130">
        <v>80000</v>
      </c>
      <c r="F306" s="130">
        <v>3.34</v>
      </c>
      <c r="G306" s="78"/>
      <c r="H306" s="130">
        <f>F306</f>
        <v>3.34</v>
      </c>
      <c r="I306" s="130"/>
      <c r="J306" s="23"/>
    </row>
    <row r="307" spans="1:10" ht="16" x14ac:dyDescent="0.2">
      <c r="A307" s="63"/>
      <c r="B307" s="75"/>
      <c r="C307" s="70"/>
      <c r="D307" s="70"/>
      <c r="E307" s="130"/>
      <c r="F307" s="111"/>
      <c r="G307" s="192"/>
      <c r="H307" s="130"/>
      <c r="I307" s="130"/>
      <c r="J307" s="23"/>
    </row>
    <row r="308" spans="1:10" ht="16" x14ac:dyDescent="0.2">
      <c r="A308" s="63"/>
      <c r="B308" s="75" t="s">
        <v>594</v>
      </c>
      <c r="C308" s="66" t="s">
        <v>72</v>
      </c>
      <c r="D308" s="66" t="s">
        <v>411</v>
      </c>
      <c r="E308" s="78">
        <v>10000</v>
      </c>
      <c r="F308" s="109">
        <v>0</v>
      </c>
      <c r="G308" s="144">
        <f>H308-F308</f>
        <v>8.02</v>
      </c>
      <c r="H308" s="78">
        <v>8.02</v>
      </c>
      <c r="I308" s="78">
        <f>H308</f>
        <v>8.02</v>
      </c>
      <c r="J308" s="23"/>
    </row>
    <row r="309" spans="1:10" ht="16" x14ac:dyDescent="0.2">
      <c r="A309" s="63"/>
      <c r="B309" s="75"/>
      <c r="C309" s="66"/>
      <c r="D309" s="66"/>
      <c r="E309" s="78"/>
      <c r="F309" s="109"/>
      <c r="G309" s="144"/>
      <c r="H309" s="78"/>
      <c r="I309" s="78"/>
      <c r="J309" s="23"/>
    </row>
    <row r="310" spans="1:10" ht="16" x14ac:dyDescent="0.2">
      <c r="A310" s="63"/>
      <c r="B310" s="75" t="s">
        <v>595</v>
      </c>
      <c r="C310" s="66" t="s">
        <v>118</v>
      </c>
      <c r="D310" s="66" t="s">
        <v>411</v>
      </c>
      <c r="E310" s="79">
        <v>10000</v>
      </c>
      <c r="F310" s="109">
        <v>0</v>
      </c>
      <c r="G310" s="144">
        <f>H310-F310</f>
        <v>8.02</v>
      </c>
      <c r="H310" s="79">
        <v>8.02</v>
      </c>
      <c r="I310" s="79">
        <f>SUM(H310:H311)</f>
        <v>12.2</v>
      </c>
      <c r="J310" s="23"/>
    </row>
    <row r="311" spans="1:10" ht="16" x14ac:dyDescent="0.2">
      <c r="A311" s="63"/>
      <c r="B311" s="75" t="s">
        <v>595</v>
      </c>
      <c r="C311" s="66" t="s">
        <v>118</v>
      </c>
      <c r="D311" s="66" t="s">
        <v>413</v>
      </c>
      <c r="E311" s="79">
        <v>100000</v>
      </c>
      <c r="F311" s="109">
        <v>4.18</v>
      </c>
      <c r="G311" s="144"/>
      <c r="H311" s="79">
        <f>F311</f>
        <v>4.18</v>
      </c>
      <c r="I311" s="79"/>
      <c r="J311" s="23"/>
    </row>
    <row r="312" spans="1:10" ht="16" x14ac:dyDescent="0.2">
      <c r="A312" s="63"/>
      <c r="B312" s="75"/>
      <c r="C312" s="66"/>
      <c r="D312" s="66"/>
      <c r="E312" s="79"/>
      <c r="F312" s="109"/>
      <c r="G312" s="144"/>
      <c r="H312" s="79"/>
      <c r="I312" s="79"/>
      <c r="J312" s="23"/>
    </row>
    <row r="313" spans="1:10" ht="16" x14ac:dyDescent="0.2">
      <c r="A313" s="63"/>
      <c r="B313" s="75" t="s">
        <v>596</v>
      </c>
      <c r="C313" s="66" t="s">
        <v>62</v>
      </c>
      <c r="D313" s="66" t="s">
        <v>411</v>
      </c>
      <c r="E313" s="78">
        <v>200000</v>
      </c>
      <c r="F313" s="78">
        <f>H313-G313</f>
        <v>58.52</v>
      </c>
      <c r="G313" s="78">
        <v>3.08</v>
      </c>
      <c r="H313" s="78">
        <v>61.6</v>
      </c>
      <c r="I313" s="78">
        <f>SUM(H313:H316)</f>
        <v>73.72999999999999</v>
      </c>
      <c r="J313" s="23"/>
    </row>
    <row r="314" spans="1:10" ht="16" x14ac:dyDescent="0.2">
      <c r="A314" s="63"/>
      <c r="B314" s="75" t="s">
        <v>596</v>
      </c>
      <c r="C314" s="66" t="s">
        <v>62</v>
      </c>
      <c r="D314" s="66" t="s">
        <v>412</v>
      </c>
      <c r="E314" s="79">
        <v>10000</v>
      </c>
      <c r="F314" s="109">
        <v>3.42</v>
      </c>
      <c r="G314" s="144"/>
      <c r="H314" s="79">
        <f>F314</f>
        <v>3.42</v>
      </c>
      <c r="I314" s="79"/>
      <c r="J314" s="23"/>
    </row>
    <row r="315" spans="1:10" ht="16" x14ac:dyDescent="0.2">
      <c r="A315" s="63"/>
      <c r="B315" s="75" t="s">
        <v>596</v>
      </c>
      <c r="C315" s="66" t="s">
        <v>62</v>
      </c>
      <c r="D315" s="66" t="s">
        <v>413</v>
      </c>
      <c r="E315" s="78">
        <v>200000</v>
      </c>
      <c r="F315" s="109">
        <v>8.36</v>
      </c>
      <c r="G315" s="144"/>
      <c r="H315" s="79">
        <f>F315</f>
        <v>8.36</v>
      </c>
      <c r="I315" s="79"/>
      <c r="J315" s="23"/>
    </row>
    <row r="316" spans="1:10" ht="16" x14ac:dyDescent="0.2">
      <c r="A316" s="63"/>
      <c r="B316" s="75" t="s">
        <v>596</v>
      </c>
      <c r="C316" s="66" t="s">
        <v>62</v>
      </c>
      <c r="D316" s="66" t="s">
        <v>414</v>
      </c>
      <c r="E316" s="79">
        <v>10000</v>
      </c>
      <c r="F316" s="109">
        <v>0.35</v>
      </c>
      <c r="G316" s="144"/>
      <c r="H316" s="79">
        <f>F316</f>
        <v>0.35</v>
      </c>
      <c r="I316" s="79"/>
      <c r="J316" s="23"/>
    </row>
    <row r="317" spans="1:10" ht="16" x14ac:dyDescent="0.2">
      <c r="A317" s="63"/>
      <c r="B317" s="75"/>
      <c r="C317" s="66"/>
      <c r="D317" s="66"/>
      <c r="E317" s="79"/>
      <c r="F317" s="109"/>
      <c r="G317" s="144"/>
      <c r="H317" s="79"/>
      <c r="I317" s="79"/>
      <c r="J317" s="23"/>
    </row>
    <row r="318" spans="1:10" ht="16" x14ac:dyDescent="0.2">
      <c r="A318" s="63"/>
      <c r="B318" s="75" t="s">
        <v>597</v>
      </c>
      <c r="C318" s="66" t="s">
        <v>38</v>
      </c>
      <c r="D318" s="66" t="s">
        <v>411</v>
      </c>
      <c r="E318" s="78">
        <v>20000</v>
      </c>
      <c r="F318" s="109">
        <f>H318-G318</f>
        <v>5.0199999999999996</v>
      </c>
      <c r="G318" s="144">
        <v>5.0199999999999996</v>
      </c>
      <c r="H318" s="78">
        <v>10.039999999999999</v>
      </c>
      <c r="I318" s="78">
        <f>SUM(H318:H321)</f>
        <v>14.649999999999999</v>
      </c>
      <c r="J318" s="211"/>
    </row>
    <row r="319" spans="1:10" ht="16" x14ac:dyDescent="0.2">
      <c r="A319" s="63"/>
      <c r="B319" s="75" t="s">
        <v>597</v>
      </c>
      <c r="C319" s="66" t="s">
        <v>38</v>
      </c>
      <c r="D319" s="66" t="s">
        <v>412</v>
      </c>
      <c r="E319" s="78">
        <v>10000</v>
      </c>
      <c r="F319" s="109">
        <v>3.42</v>
      </c>
      <c r="G319" s="144"/>
      <c r="H319" s="78">
        <f>F319</f>
        <v>3.42</v>
      </c>
      <c r="I319" s="78"/>
      <c r="J319" s="23"/>
    </row>
    <row r="320" spans="1:10" ht="16" x14ac:dyDescent="0.2">
      <c r="A320" s="63"/>
      <c r="B320" s="75" t="s">
        <v>597</v>
      </c>
      <c r="C320" s="66" t="s">
        <v>38</v>
      </c>
      <c r="D320" s="66" t="s">
        <v>413</v>
      </c>
      <c r="E320" s="78">
        <v>20000</v>
      </c>
      <c r="F320" s="109">
        <v>0.84</v>
      </c>
      <c r="G320" s="144"/>
      <c r="H320" s="78">
        <f>F320</f>
        <v>0.84</v>
      </c>
      <c r="I320" s="78"/>
      <c r="J320" s="23"/>
    </row>
    <row r="321" spans="1:10" ht="16" x14ac:dyDescent="0.2">
      <c r="A321" s="63"/>
      <c r="B321" s="75" t="s">
        <v>597</v>
      </c>
      <c r="C321" s="66" t="s">
        <v>38</v>
      </c>
      <c r="D321" s="66" t="s">
        <v>414</v>
      </c>
      <c r="E321" s="78">
        <v>10000</v>
      </c>
      <c r="F321" s="109">
        <v>0.35</v>
      </c>
      <c r="G321" s="144"/>
      <c r="H321" s="78">
        <f>F321</f>
        <v>0.35</v>
      </c>
      <c r="I321" s="78"/>
      <c r="J321" s="23"/>
    </row>
    <row r="322" spans="1:10" ht="16" x14ac:dyDescent="0.2">
      <c r="A322" s="63"/>
      <c r="B322" s="75"/>
      <c r="C322" s="66"/>
      <c r="D322" s="66"/>
      <c r="E322" s="78"/>
      <c r="F322" s="109"/>
      <c r="G322" s="144"/>
      <c r="H322" s="78"/>
      <c r="I322" s="78"/>
      <c r="J322" s="23"/>
    </row>
    <row r="323" spans="1:10" ht="16" x14ac:dyDescent="0.2">
      <c r="A323" s="63"/>
      <c r="B323" s="75" t="s">
        <v>727</v>
      </c>
      <c r="C323" s="66" t="s">
        <v>744</v>
      </c>
      <c r="D323" s="66" t="s">
        <v>411</v>
      </c>
      <c r="E323" s="78">
        <v>50000</v>
      </c>
      <c r="F323" s="109">
        <f>H323-G323</f>
        <v>3.6399999999999997</v>
      </c>
      <c r="G323" s="144">
        <v>0.91</v>
      </c>
      <c r="H323" s="78">
        <v>4.55</v>
      </c>
      <c r="I323" s="78">
        <f>SUM(H323:H325)</f>
        <v>10.059999999999999</v>
      </c>
      <c r="J323" s="23"/>
    </row>
    <row r="324" spans="1:10" ht="16" x14ac:dyDescent="0.2">
      <c r="A324" s="63"/>
      <c r="B324" s="75" t="s">
        <v>727</v>
      </c>
      <c r="C324" s="66" t="s">
        <v>744</v>
      </c>
      <c r="D324" s="66" t="s">
        <v>412</v>
      </c>
      <c r="E324" s="78">
        <v>10000</v>
      </c>
      <c r="F324" s="109">
        <v>3.42</v>
      </c>
      <c r="G324" s="144"/>
      <c r="H324" s="78">
        <v>3.42</v>
      </c>
      <c r="I324" s="78"/>
      <c r="J324" s="23"/>
    </row>
    <row r="325" spans="1:10" ht="16" x14ac:dyDescent="0.2">
      <c r="A325" s="63"/>
      <c r="B325" s="75" t="s">
        <v>727</v>
      </c>
      <c r="C325" s="66" t="s">
        <v>744</v>
      </c>
      <c r="D325" s="66" t="s">
        <v>413</v>
      </c>
      <c r="E325" s="78">
        <v>50000</v>
      </c>
      <c r="F325" s="109">
        <v>2.09</v>
      </c>
      <c r="G325" s="144"/>
      <c r="H325" s="78">
        <v>2.09</v>
      </c>
      <c r="I325" s="78"/>
      <c r="J325" s="23"/>
    </row>
    <row r="326" spans="1:10" ht="16" x14ac:dyDescent="0.2">
      <c r="A326" s="63"/>
      <c r="B326" s="75"/>
      <c r="C326" s="66"/>
      <c r="D326" s="66"/>
      <c r="E326" s="78"/>
      <c r="F326" s="109"/>
      <c r="G326" s="144"/>
      <c r="H326" s="78"/>
      <c r="I326" s="78"/>
      <c r="J326" s="23"/>
    </row>
    <row r="327" spans="1:10" s="233" customFormat="1" ht="16" x14ac:dyDescent="0.2">
      <c r="A327" s="106"/>
      <c r="B327" s="107" t="s">
        <v>798</v>
      </c>
      <c r="C327" s="108" t="s">
        <v>797</v>
      </c>
      <c r="D327" s="108" t="s">
        <v>411</v>
      </c>
      <c r="E327" s="109">
        <v>10000</v>
      </c>
      <c r="F327" s="109">
        <v>0</v>
      </c>
      <c r="G327" s="109">
        <v>0.53</v>
      </c>
      <c r="H327" s="109">
        <f>F327+G327</f>
        <v>0.53</v>
      </c>
      <c r="I327" s="109">
        <f>H327</f>
        <v>0.53</v>
      </c>
      <c r="J327" s="232" t="s">
        <v>793</v>
      </c>
    </row>
    <row r="328" spans="1:10" ht="16" x14ac:dyDescent="0.2">
      <c r="A328" s="63"/>
      <c r="B328" s="75"/>
      <c r="C328" s="66"/>
      <c r="D328" s="66"/>
      <c r="E328" s="78"/>
      <c r="F328" s="109"/>
      <c r="G328" s="144"/>
      <c r="H328" s="78"/>
      <c r="I328" s="78"/>
      <c r="J328" s="23"/>
    </row>
    <row r="329" spans="1:10" ht="16" x14ac:dyDescent="0.2">
      <c r="A329" s="63"/>
      <c r="B329" s="75" t="s">
        <v>599</v>
      </c>
      <c r="C329" s="66" t="s">
        <v>186</v>
      </c>
      <c r="D329" s="66" t="s">
        <v>411</v>
      </c>
      <c r="E329" s="78">
        <v>250000</v>
      </c>
      <c r="F329" s="78">
        <f>H329-G329</f>
        <v>73.92</v>
      </c>
      <c r="G329" s="78">
        <v>3.08</v>
      </c>
      <c r="H329" s="78">
        <v>77</v>
      </c>
      <c r="I329" s="78">
        <f>SUM(H329:H332)</f>
        <v>128.92000000000002</v>
      </c>
      <c r="J329" s="23"/>
    </row>
    <row r="330" spans="1:10" ht="16" x14ac:dyDescent="0.2">
      <c r="A330" s="63"/>
      <c r="B330" s="75" t="s">
        <v>599</v>
      </c>
      <c r="C330" s="66" t="s">
        <v>186</v>
      </c>
      <c r="D330" s="66" t="s">
        <v>417</v>
      </c>
      <c r="E330" s="78">
        <v>45000</v>
      </c>
      <c r="F330" s="109">
        <v>30.47</v>
      </c>
      <c r="G330" s="144"/>
      <c r="H330" s="78">
        <v>30.47</v>
      </c>
      <c r="I330" s="78"/>
      <c r="J330" s="23"/>
    </row>
    <row r="331" spans="1:10" ht="16" x14ac:dyDescent="0.2">
      <c r="A331" s="63"/>
      <c r="B331" s="75" t="s">
        <v>599</v>
      </c>
      <c r="C331" s="66" t="s">
        <v>186</v>
      </c>
      <c r="D331" s="66" t="s">
        <v>413</v>
      </c>
      <c r="E331" s="78">
        <v>250000</v>
      </c>
      <c r="F331" s="109">
        <v>10.45</v>
      </c>
      <c r="G331" s="144"/>
      <c r="H331" s="78">
        <f>F331</f>
        <v>10.45</v>
      </c>
      <c r="I331" s="78"/>
      <c r="J331" s="23"/>
    </row>
    <row r="332" spans="1:10" ht="16" x14ac:dyDescent="0.2">
      <c r="A332" s="63"/>
      <c r="B332" s="75" t="s">
        <v>599</v>
      </c>
      <c r="C332" s="66" t="s">
        <v>186</v>
      </c>
      <c r="D332" s="66" t="s">
        <v>418</v>
      </c>
      <c r="E332" s="78">
        <v>250000</v>
      </c>
      <c r="F332" s="109">
        <v>11</v>
      </c>
      <c r="G332" s="144"/>
      <c r="H332" s="78">
        <f>F332</f>
        <v>11</v>
      </c>
      <c r="I332" s="78"/>
      <c r="J332" s="23"/>
    </row>
    <row r="333" spans="1:10" ht="16" x14ac:dyDescent="0.2">
      <c r="A333" s="63"/>
      <c r="B333" s="75"/>
      <c r="C333" s="66"/>
      <c r="D333" s="66"/>
      <c r="E333" s="78"/>
      <c r="F333" s="109"/>
      <c r="G333" s="144"/>
      <c r="H333" s="78"/>
      <c r="I333" s="78"/>
      <c r="J333" s="23"/>
    </row>
    <row r="334" spans="1:10" ht="16" x14ac:dyDescent="0.2">
      <c r="A334" s="63"/>
      <c r="B334" s="75" t="s">
        <v>600</v>
      </c>
      <c r="C334" s="66" t="s">
        <v>236</v>
      </c>
      <c r="D334" s="66" t="s">
        <v>411</v>
      </c>
      <c r="E334" s="78">
        <v>6500</v>
      </c>
      <c r="F334" s="109">
        <v>0</v>
      </c>
      <c r="G334" s="144">
        <v>16.52</v>
      </c>
      <c r="H334" s="78">
        <f>SUM(F334:G334)</f>
        <v>16.52</v>
      </c>
      <c r="I334" s="78">
        <f>SUM(H334:H334)</f>
        <v>16.52</v>
      </c>
      <c r="J334" s="23" t="s">
        <v>821</v>
      </c>
    </row>
    <row r="335" spans="1:10" ht="16" x14ac:dyDescent="0.2">
      <c r="A335" s="63"/>
      <c r="B335" s="75"/>
      <c r="C335" s="66"/>
      <c r="D335" s="66"/>
      <c r="E335" s="78"/>
      <c r="F335" s="109"/>
      <c r="G335" s="144"/>
      <c r="H335" s="78"/>
      <c r="I335" s="78"/>
      <c r="J335" s="23"/>
    </row>
    <row r="336" spans="1:10" ht="16" x14ac:dyDescent="0.2">
      <c r="A336" s="63"/>
      <c r="B336" s="75" t="s">
        <v>602</v>
      </c>
      <c r="C336" s="66" t="s">
        <v>135</v>
      </c>
      <c r="D336" s="66" t="s">
        <v>411</v>
      </c>
      <c r="E336" s="78">
        <v>10000</v>
      </c>
      <c r="F336" s="78">
        <v>0</v>
      </c>
      <c r="G336" s="78">
        <f>H336-F336</f>
        <v>8.02</v>
      </c>
      <c r="H336" s="78">
        <v>8.02</v>
      </c>
      <c r="I336" s="78">
        <f>SUM(H336:H340)</f>
        <v>20.37</v>
      </c>
      <c r="J336" s="23"/>
    </row>
    <row r="337" spans="1:10" s="226" customFormat="1" ht="16" x14ac:dyDescent="0.2">
      <c r="A337" s="101"/>
      <c r="B337" s="75" t="s">
        <v>602</v>
      </c>
      <c r="C337" s="66" t="s">
        <v>135</v>
      </c>
      <c r="D337" s="197" t="s">
        <v>412</v>
      </c>
      <c r="E337" s="83">
        <v>10000</v>
      </c>
      <c r="F337" s="83">
        <v>3.42</v>
      </c>
      <c r="G337" s="83"/>
      <c r="H337" s="83">
        <f>F337</f>
        <v>3.42</v>
      </c>
      <c r="I337" s="83"/>
      <c r="J337" s="105"/>
    </row>
    <row r="338" spans="1:10" ht="16" x14ac:dyDescent="0.2">
      <c r="A338" s="63"/>
      <c r="B338" s="75" t="s">
        <v>602</v>
      </c>
      <c r="C338" s="66" t="s">
        <v>135</v>
      </c>
      <c r="D338" s="173" t="s">
        <v>413</v>
      </c>
      <c r="E338" s="78">
        <v>100000</v>
      </c>
      <c r="F338" s="109">
        <v>4.18</v>
      </c>
      <c r="G338" s="144"/>
      <c r="H338" s="79">
        <f>F338</f>
        <v>4.18</v>
      </c>
      <c r="I338" s="79"/>
      <c r="J338" s="23"/>
    </row>
    <row r="339" spans="1:10" ht="16" x14ac:dyDescent="0.2">
      <c r="A339" s="63"/>
      <c r="B339" s="75" t="s">
        <v>602</v>
      </c>
      <c r="C339" s="66" t="s">
        <v>135</v>
      </c>
      <c r="D339" s="173" t="s">
        <v>418</v>
      </c>
      <c r="E339" s="78">
        <v>100000</v>
      </c>
      <c r="F339" s="109">
        <v>4.4000000000000004</v>
      </c>
      <c r="G339" s="144"/>
      <c r="H339" s="79">
        <f>F339</f>
        <v>4.4000000000000004</v>
      </c>
      <c r="I339" s="79"/>
      <c r="J339" s="23"/>
    </row>
    <row r="340" spans="1:10" ht="16" x14ac:dyDescent="0.2">
      <c r="A340" s="63"/>
      <c r="B340" s="75" t="s">
        <v>602</v>
      </c>
      <c r="C340" s="66" t="s">
        <v>135</v>
      </c>
      <c r="D340" s="173" t="s">
        <v>414</v>
      </c>
      <c r="E340" s="78">
        <v>10000</v>
      </c>
      <c r="F340" s="109">
        <v>0.35</v>
      </c>
      <c r="G340" s="144"/>
      <c r="H340" s="79">
        <f>F340</f>
        <v>0.35</v>
      </c>
      <c r="I340" s="79"/>
      <c r="J340" s="23"/>
    </row>
    <row r="341" spans="1:10" ht="16" x14ac:dyDescent="0.2">
      <c r="A341" s="63"/>
      <c r="B341" s="75"/>
      <c r="C341" s="66"/>
      <c r="D341" s="66"/>
      <c r="E341" s="78"/>
      <c r="F341" s="109"/>
      <c r="G341" s="144"/>
      <c r="H341" s="79"/>
      <c r="I341" s="79"/>
      <c r="J341" s="23"/>
    </row>
    <row r="342" spans="1:10" ht="16" x14ac:dyDescent="0.2">
      <c r="A342" s="63"/>
      <c r="B342" s="75" t="s">
        <v>603</v>
      </c>
      <c r="C342" s="66" t="s">
        <v>42</v>
      </c>
      <c r="D342" s="66" t="s">
        <v>411</v>
      </c>
      <c r="E342" s="78">
        <v>250000</v>
      </c>
      <c r="F342" s="254">
        <v>48.24</v>
      </c>
      <c r="G342" s="342">
        <v>2.0099999999999998</v>
      </c>
      <c r="H342" s="79">
        <f>SUM(F342:G342)</f>
        <v>50.25</v>
      </c>
      <c r="I342" s="79">
        <f>SUM(H342:H347)</f>
        <v>97.52</v>
      </c>
      <c r="J342" s="23"/>
    </row>
    <row r="343" spans="1:10" ht="16" x14ac:dyDescent="0.2">
      <c r="A343" s="63"/>
      <c r="B343" s="75" t="s">
        <v>603</v>
      </c>
      <c r="C343" s="66" t="s">
        <v>42</v>
      </c>
      <c r="D343" s="173" t="s">
        <v>417</v>
      </c>
      <c r="E343" s="78">
        <v>50000</v>
      </c>
      <c r="F343" s="109">
        <v>22.05</v>
      </c>
      <c r="G343" s="144"/>
      <c r="H343" s="79">
        <f>F343</f>
        <v>22.05</v>
      </c>
      <c r="I343" s="79"/>
      <c r="J343" s="23"/>
    </row>
    <row r="344" spans="1:10" ht="16" x14ac:dyDescent="0.2">
      <c r="A344" s="63"/>
      <c r="B344" s="75" t="s">
        <v>603</v>
      </c>
      <c r="C344" s="66" t="s">
        <v>42</v>
      </c>
      <c r="D344" s="173" t="s">
        <v>412</v>
      </c>
      <c r="E344" s="78">
        <v>10000</v>
      </c>
      <c r="F344" s="109">
        <v>3.42</v>
      </c>
      <c r="G344" s="144"/>
      <c r="H344" s="79">
        <f>F344</f>
        <v>3.42</v>
      </c>
      <c r="I344" s="79"/>
      <c r="J344" s="23"/>
    </row>
    <row r="345" spans="1:10" ht="16" x14ac:dyDescent="0.2">
      <c r="A345" s="63"/>
      <c r="B345" s="75" t="s">
        <v>603</v>
      </c>
      <c r="C345" s="66" t="s">
        <v>42</v>
      </c>
      <c r="D345" s="173" t="s">
        <v>413</v>
      </c>
      <c r="E345" s="78">
        <v>250000</v>
      </c>
      <c r="F345" s="109">
        <v>10.45</v>
      </c>
      <c r="G345" s="144"/>
      <c r="H345" s="79">
        <f>F345</f>
        <v>10.45</v>
      </c>
      <c r="I345" s="79"/>
      <c r="J345" s="23"/>
    </row>
    <row r="346" spans="1:10" ht="16" x14ac:dyDescent="0.2">
      <c r="A346" s="63"/>
      <c r="B346" s="75" t="s">
        <v>603</v>
      </c>
      <c r="C346" s="66" t="s">
        <v>42</v>
      </c>
      <c r="D346" s="173" t="s">
        <v>418</v>
      </c>
      <c r="E346" s="78">
        <v>250000</v>
      </c>
      <c r="F346" s="109">
        <v>11</v>
      </c>
      <c r="G346" s="144"/>
      <c r="H346" s="79">
        <f>F346</f>
        <v>11</v>
      </c>
      <c r="I346" s="79"/>
      <c r="J346" s="23"/>
    </row>
    <row r="347" spans="1:10" ht="16" x14ac:dyDescent="0.2">
      <c r="A347" s="63"/>
      <c r="B347" s="75" t="s">
        <v>603</v>
      </c>
      <c r="C347" s="66" t="s">
        <v>42</v>
      </c>
      <c r="D347" s="173" t="s">
        <v>414</v>
      </c>
      <c r="E347" s="78">
        <v>10000</v>
      </c>
      <c r="F347" s="109">
        <v>0.35</v>
      </c>
      <c r="G347" s="144"/>
      <c r="H347" s="79">
        <f>F347</f>
        <v>0.35</v>
      </c>
      <c r="I347" s="79"/>
      <c r="J347" s="23"/>
    </row>
    <row r="348" spans="1:10" ht="16" x14ac:dyDescent="0.2">
      <c r="A348" s="63"/>
      <c r="B348" s="75"/>
      <c r="C348" s="66"/>
      <c r="D348" s="66"/>
      <c r="E348" s="79"/>
      <c r="F348" s="109"/>
      <c r="G348" s="144"/>
      <c r="H348" s="79"/>
      <c r="I348" s="79"/>
      <c r="J348" s="23"/>
    </row>
    <row r="349" spans="1:10" ht="16" x14ac:dyDescent="0.2">
      <c r="A349" s="63"/>
      <c r="B349" s="75" t="s">
        <v>604</v>
      </c>
      <c r="C349" s="66" t="s">
        <v>43</v>
      </c>
      <c r="D349" s="66" t="s">
        <v>411</v>
      </c>
      <c r="E349" s="78">
        <v>180000</v>
      </c>
      <c r="F349" s="78">
        <f>H349-G349</f>
        <v>239.35999999999999</v>
      </c>
      <c r="G349" s="78">
        <v>14.08</v>
      </c>
      <c r="H349" s="78">
        <v>253.44</v>
      </c>
      <c r="I349" s="78">
        <f>SUM(H349:H352)</f>
        <v>278.79000000000002</v>
      </c>
      <c r="J349" s="23"/>
    </row>
    <row r="350" spans="1:10" s="305" customFormat="1" ht="16" x14ac:dyDescent="0.2">
      <c r="A350" s="303"/>
      <c r="B350" s="304" t="s">
        <v>604</v>
      </c>
      <c r="C350" s="66" t="s">
        <v>43</v>
      </c>
      <c r="D350" s="208" t="s">
        <v>417</v>
      </c>
      <c r="E350" s="206">
        <v>5000</v>
      </c>
      <c r="F350" s="206">
        <v>17.61</v>
      </c>
      <c r="G350" s="206"/>
      <c r="H350" s="206">
        <f>F350</f>
        <v>17.61</v>
      </c>
      <c r="I350" s="206"/>
      <c r="J350" s="207" t="s">
        <v>822</v>
      </c>
    </row>
    <row r="351" spans="1:10" ht="16" x14ac:dyDescent="0.2">
      <c r="A351" s="63"/>
      <c r="B351" s="75" t="s">
        <v>604</v>
      </c>
      <c r="C351" s="66" t="s">
        <v>43</v>
      </c>
      <c r="D351" s="66" t="s">
        <v>413</v>
      </c>
      <c r="E351" s="79">
        <v>180000</v>
      </c>
      <c r="F351" s="109">
        <v>7.52</v>
      </c>
      <c r="G351" s="144"/>
      <c r="H351" s="79">
        <f>F351</f>
        <v>7.52</v>
      </c>
      <c r="I351" s="79"/>
      <c r="J351" s="23"/>
    </row>
    <row r="352" spans="1:10" s="305" customFormat="1" ht="16" x14ac:dyDescent="0.2">
      <c r="A352" s="303">
        <v>5000</v>
      </c>
      <c r="B352" s="304" t="s">
        <v>604</v>
      </c>
      <c r="C352" s="66" t="s">
        <v>43</v>
      </c>
      <c r="D352" s="208" t="s">
        <v>418</v>
      </c>
      <c r="E352" s="206">
        <v>5000</v>
      </c>
      <c r="F352" s="206">
        <v>0.22</v>
      </c>
      <c r="G352" s="206"/>
      <c r="H352" s="206">
        <f>F352</f>
        <v>0.22</v>
      </c>
      <c r="I352" s="206"/>
      <c r="J352" s="207" t="s">
        <v>823</v>
      </c>
    </row>
    <row r="353" spans="1:10" ht="16" x14ac:dyDescent="0.2">
      <c r="A353" s="63"/>
      <c r="B353" s="75"/>
      <c r="C353" s="66"/>
      <c r="D353" s="66"/>
      <c r="E353" s="79"/>
      <c r="F353" s="109"/>
      <c r="G353" s="144"/>
      <c r="H353" s="79"/>
      <c r="I353" s="79"/>
      <c r="J353" s="23"/>
    </row>
    <row r="354" spans="1:10" ht="16" x14ac:dyDescent="0.2">
      <c r="A354" s="63"/>
      <c r="B354" s="75" t="s">
        <v>605</v>
      </c>
      <c r="C354" s="66" t="s">
        <v>340</v>
      </c>
      <c r="D354" s="66" t="s">
        <v>411</v>
      </c>
      <c r="E354" s="78">
        <v>20000</v>
      </c>
      <c r="F354" s="109">
        <v>1.26</v>
      </c>
      <c r="G354" s="144">
        <f>H354-F354</f>
        <v>1.26</v>
      </c>
      <c r="H354" s="78">
        <v>2.52</v>
      </c>
      <c r="I354" s="78">
        <f>SUM(H354:H355)</f>
        <v>2.94</v>
      </c>
      <c r="J354" s="23"/>
    </row>
    <row r="355" spans="1:10" ht="16" x14ac:dyDescent="0.2">
      <c r="A355" s="63"/>
      <c r="B355" s="75" t="s">
        <v>605</v>
      </c>
      <c r="C355" s="66" t="s">
        <v>340</v>
      </c>
      <c r="D355" s="66" t="s">
        <v>413</v>
      </c>
      <c r="E355" s="78">
        <v>10000</v>
      </c>
      <c r="F355" s="109">
        <v>0.42</v>
      </c>
      <c r="G355" s="144"/>
      <c r="H355" s="78">
        <f>F355</f>
        <v>0.42</v>
      </c>
      <c r="I355" s="78"/>
      <c r="J355" s="23"/>
    </row>
    <row r="356" spans="1:10" ht="16" x14ac:dyDescent="0.2">
      <c r="A356" s="63"/>
      <c r="B356" s="75"/>
      <c r="C356" s="66"/>
      <c r="D356" s="66"/>
      <c r="E356" s="78"/>
      <c r="F356" s="109"/>
      <c r="G356" s="144"/>
      <c r="H356" s="78"/>
      <c r="I356" s="78"/>
      <c r="J356" s="23"/>
    </row>
    <row r="357" spans="1:10" ht="16" x14ac:dyDescent="0.2">
      <c r="A357" s="63"/>
      <c r="B357" s="75" t="s">
        <v>606</v>
      </c>
      <c r="C357" s="66" t="s">
        <v>44</v>
      </c>
      <c r="D357" s="66" t="s">
        <v>411</v>
      </c>
      <c r="E357" s="78">
        <v>10000</v>
      </c>
      <c r="F357" s="78">
        <v>0</v>
      </c>
      <c r="G357" s="78">
        <v>14.08</v>
      </c>
      <c r="H357" s="78">
        <v>14.08</v>
      </c>
      <c r="I357" s="78">
        <f>SUM(H357:H358)</f>
        <v>14.5</v>
      </c>
      <c r="J357" s="23"/>
    </row>
    <row r="358" spans="1:10" ht="16" x14ac:dyDescent="0.2">
      <c r="A358" s="63"/>
      <c r="B358" s="75" t="s">
        <v>606</v>
      </c>
      <c r="C358" s="66" t="s">
        <v>44</v>
      </c>
      <c r="D358" s="66" t="s">
        <v>413</v>
      </c>
      <c r="E358" s="79">
        <v>10000</v>
      </c>
      <c r="F358" s="109">
        <v>0.42</v>
      </c>
      <c r="G358" s="144"/>
      <c r="H358" s="79">
        <f>F358</f>
        <v>0.42</v>
      </c>
      <c r="I358" s="79"/>
      <c r="J358" s="23"/>
    </row>
    <row r="359" spans="1:10" ht="16" x14ac:dyDescent="0.2">
      <c r="A359" s="63"/>
      <c r="B359" s="75"/>
      <c r="C359" s="66"/>
      <c r="D359" s="66"/>
      <c r="E359" s="79"/>
      <c r="F359" s="109"/>
      <c r="G359" s="144"/>
      <c r="H359" s="79"/>
      <c r="I359" s="79"/>
      <c r="J359" s="23"/>
    </row>
    <row r="360" spans="1:10" ht="16" x14ac:dyDescent="0.2">
      <c r="A360" s="63"/>
      <c r="B360" s="75" t="s">
        <v>607</v>
      </c>
      <c r="C360" s="66" t="s">
        <v>96</v>
      </c>
      <c r="D360" s="66" t="s">
        <v>411</v>
      </c>
      <c r="E360" s="78">
        <v>30000</v>
      </c>
      <c r="F360" s="78">
        <f>H360-G360</f>
        <v>4.0200000000000005</v>
      </c>
      <c r="G360" s="78">
        <v>2.0099999999999998</v>
      </c>
      <c r="H360" s="78">
        <v>6.03</v>
      </c>
      <c r="I360" s="78">
        <f>SUM(H360:H361)</f>
        <v>6.45</v>
      </c>
      <c r="J360" s="23"/>
    </row>
    <row r="361" spans="1:10" ht="16" x14ac:dyDescent="0.2">
      <c r="A361" s="63"/>
      <c r="B361" s="75" t="s">
        <v>607</v>
      </c>
      <c r="C361" s="66" t="s">
        <v>96</v>
      </c>
      <c r="D361" s="66" t="s">
        <v>413</v>
      </c>
      <c r="E361" s="79">
        <v>10000</v>
      </c>
      <c r="F361" s="109">
        <v>0.42</v>
      </c>
      <c r="G361" s="144"/>
      <c r="H361" s="79">
        <f>F361</f>
        <v>0.42</v>
      </c>
      <c r="I361" s="79"/>
      <c r="J361" s="23"/>
    </row>
    <row r="362" spans="1:10" ht="16" x14ac:dyDescent="0.2">
      <c r="A362" s="63"/>
      <c r="B362" s="75"/>
      <c r="C362" s="66"/>
      <c r="D362" s="66"/>
      <c r="E362" s="79"/>
      <c r="F362" s="109"/>
      <c r="G362" s="144"/>
      <c r="H362" s="79"/>
      <c r="I362" s="79"/>
      <c r="J362" s="23"/>
    </row>
    <row r="363" spans="1:10" ht="16" x14ac:dyDescent="0.2">
      <c r="A363" s="63"/>
      <c r="B363" s="75" t="s">
        <v>608</v>
      </c>
      <c r="C363" s="66" t="s">
        <v>496</v>
      </c>
      <c r="D363" s="66" t="s">
        <v>411</v>
      </c>
      <c r="E363" s="79">
        <v>10000</v>
      </c>
      <c r="F363" s="109">
        <v>0</v>
      </c>
      <c r="G363" s="144">
        <v>0.91</v>
      </c>
      <c r="H363" s="79">
        <f>SUM(F363:G363)</f>
        <v>0.91</v>
      </c>
      <c r="I363" s="79">
        <f>H363</f>
        <v>0.91</v>
      </c>
      <c r="J363" s="23"/>
    </row>
    <row r="364" spans="1:10" ht="16" x14ac:dyDescent="0.2">
      <c r="A364" s="63"/>
      <c r="B364" s="75"/>
      <c r="C364" s="66"/>
      <c r="D364" s="66"/>
      <c r="E364" s="79"/>
      <c r="F364" s="109"/>
      <c r="G364" s="144"/>
      <c r="H364" s="79"/>
      <c r="I364" s="79"/>
      <c r="J364" s="23"/>
    </row>
    <row r="365" spans="1:10" ht="16" x14ac:dyDescent="0.2">
      <c r="A365" s="63"/>
      <c r="B365" s="75" t="s">
        <v>609</v>
      </c>
      <c r="C365" s="66" t="s">
        <v>137</v>
      </c>
      <c r="D365" s="66" t="s">
        <v>411</v>
      </c>
      <c r="E365" s="79">
        <v>100000</v>
      </c>
      <c r="F365" s="109">
        <f>H365-G365</f>
        <v>5.9399999999999995</v>
      </c>
      <c r="G365" s="144">
        <v>0.66</v>
      </c>
      <c r="H365" s="79">
        <v>6.6</v>
      </c>
      <c r="I365" s="79">
        <f>SUM(H365:H366)</f>
        <v>10.78</v>
      </c>
      <c r="J365" s="23"/>
    </row>
    <row r="366" spans="1:10" ht="16" x14ac:dyDescent="0.2">
      <c r="A366" s="63"/>
      <c r="B366" s="75" t="s">
        <v>609</v>
      </c>
      <c r="C366" s="66" t="s">
        <v>137</v>
      </c>
      <c r="D366" s="66" t="s">
        <v>413</v>
      </c>
      <c r="E366" s="79">
        <v>100000</v>
      </c>
      <c r="F366" s="109">
        <v>4.18</v>
      </c>
      <c r="G366" s="144"/>
      <c r="H366" s="79">
        <f>F366</f>
        <v>4.18</v>
      </c>
      <c r="I366" s="79"/>
      <c r="J366" s="23"/>
    </row>
    <row r="367" spans="1:10" ht="16" x14ac:dyDescent="0.2">
      <c r="A367" s="63"/>
      <c r="B367" s="75"/>
      <c r="C367" s="66"/>
      <c r="D367" s="66"/>
      <c r="E367" s="79"/>
      <c r="F367" s="109"/>
      <c r="G367" s="144"/>
      <c r="H367" s="79"/>
      <c r="I367" s="79"/>
      <c r="J367" s="23"/>
    </row>
    <row r="368" spans="1:10" ht="16" x14ac:dyDescent="0.2">
      <c r="A368" s="63"/>
      <c r="B368" s="75" t="s">
        <v>610</v>
      </c>
      <c r="C368" s="66" t="s">
        <v>45</v>
      </c>
      <c r="D368" s="66" t="s">
        <v>411</v>
      </c>
      <c r="E368" s="78">
        <v>10000</v>
      </c>
      <c r="F368" s="109">
        <v>0</v>
      </c>
      <c r="G368" s="144">
        <v>2.0099999999999998</v>
      </c>
      <c r="H368" s="78">
        <v>2.0099999999999998</v>
      </c>
      <c r="I368" s="78">
        <f>H368</f>
        <v>2.0099999999999998</v>
      </c>
      <c r="J368" s="211"/>
    </row>
    <row r="369" spans="1:10" ht="16" x14ac:dyDescent="0.2">
      <c r="A369" s="63"/>
      <c r="B369" s="75"/>
      <c r="C369" s="66"/>
      <c r="D369" s="66"/>
      <c r="E369" s="79"/>
      <c r="F369" s="109"/>
      <c r="G369" s="144"/>
      <c r="H369" s="79"/>
      <c r="I369" s="79"/>
      <c r="J369" s="23"/>
    </row>
    <row r="370" spans="1:10" ht="16" x14ac:dyDescent="0.2">
      <c r="A370" s="63"/>
      <c r="B370" s="75" t="s">
        <v>611</v>
      </c>
      <c r="C370" s="66" t="s">
        <v>230</v>
      </c>
      <c r="D370" s="66" t="s">
        <v>411</v>
      </c>
      <c r="E370" s="79">
        <v>100000</v>
      </c>
      <c r="F370" s="109">
        <v>27.72</v>
      </c>
      <c r="G370" s="144">
        <f>H370-F370</f>
        <v>3.0800000000000018</v>
      </c>
      <c r="H370" s="79">
        <v>30.8</v>
      </c>
      <c r="I370" s="79">
        <f>SUM(H370:H375)</f>
        <v>82.02000000000001</v>
      </c>
      <c r="J370" s="23"/>
    </row>
    <row r="371" spans="1:10" ht="16" x14ac:dyDescent="0.2">
      <c r="A371" s="63"/>
      <c r="B371" s="75" t="s">
        <v>611</v>
      </c>
      <c r="C371" s="66" t="s">
        <v>230</v>
      </c>
      <c r="D371" s="66" t="s">
        <v>417</v>
      </c>
      <c r="E371" s="79">
        <v>50000</v>
      </c>
      <c r="F371" s="254">
        <v>33.85</v>
      </c>
      <c r="G371" s="144"/>
      <c r="H371" s="79">
        <f>F371</f>
        <v>33.85</v>
      </c>
      <c r="I371" s="79"/>
      <c r="J371" s="23"/>
    </row>
    <row r="372" spans="1:10" ht="16" x14ac:dyDescent="0.2">
      <c r="A372" s="63"/>
      <c r="B372" s="75" t="s">
        <v>611</v>
      </c>
      <c r="C372" s="66" t="s">
        <v>230</v>
      </c>
      <c r="D372" s="66" t="s">
        <v>412</v>
      </c>
      <c r="E372" s="79">
        <v>10000</v>
      </c>
      <c r="F372" s="109">
        <v>3.42</v>
      </c>
      <c r="G372" s="144"/>
      <c r="H372" s="79">
        <f>F372</f>
        <v>3.42</v>
      </c>
      <c r="I372" s="79"/>
      <c r="J372" s="23"/>
    </row>
    <row r="373" spans="1:10" ht="16" x14ac:dyDescent="0.2">
      <c r="A373" s="63"/>
      <c r="B373" s="75" t="s">
        <v>611</v>
      </c>
      <c r="C373" s="66" t="s">
        <v>230</v>
      </c>
      <c r="D373" s="66" t="s">
        <v>413</v>
      </c>
      <c r="E373" s="79">
        <v>220000</v>
      </c>
      <c r="F373" s="109">
        <v>9.1999999999999993</v>
      </c>
      <c r="G373" s="144"/>
      <c r="H373" s="79">
        <f>F373</f>
        <v>9.1999999999999993</v>
      </c>
      <c r="I373" s="79"/>
      <c r="J373" s="23"/>
    </row>
    <row r="374" spans="1:10" ht="16" x14ac:dyDescent="0.2">
      <c r="A374" s="63"/>
      <c r="B374" s="75" t="s">
        <v>611</v>
      </c>
      <c r="C374" s="66" t="s">
        <v>230</v>
      </c>
      <c r="D374" s="66" t="s">
        <v>417</v>
      </c>
      <c r="E374" s="78">
        <v>100000</v>
      </c>
      <c r="F374" s="78">
        <v>4.4000000000000004</v>
      </c>
      <c r="G374" s="78"/>
      <c r="H374" s="78">
        <f>F374</f>
        <v>4.4000000000000004</v>
      </c>
      <c r="I374" s="78"/>
      <c r="J374" s="23"/>
    </row>
    <row r="375" spans="1:10" ht="16" x14ac:dyDescent="0.2">
      <c r="A375" s="63"/>
      <c r="B375" s="75" t="s">
        <v>611</v>
      </c>
      <c r="C375" s="66" t="s">
        <v>230</v>
      </c>
      <c r="D375" s="66" t="s">
        <v>414</v>
      </c>
      <c r="E375" s="79">
        <v>10000</v>
      </c>
      <c r="F375" s="109">
        <v>0.35</v>
      </c>
      <c r="G375" s="144"/>
      <c r="H375" s="79">
        <f>F375</f>
        <v>0.35</v>
      </c>
      <c r="I375" s="79"/>
      <c r="J375" s="23"/>
    </row>
    <row r="376" spans="1:10" ht="16" x14ac:dyDescent="0.2">
      <c r="A376" s="63"/>
      <c r="B376" s="75"/>
      <c r="C376" s="66"/>
      <c r="D376" s="66"/>
      <c r="E376" s="79"/>
      <c r="F376" s="109"/>
      <c r="G376" s="144"/>
      <c r="H376" s="79"/>
      <c r="I376" s="79"/>
      <c r="J376" s="23"/>
    </row>
    <row r="377" spans="1:10" ht="16" x14ac:dyDescent="0.2">
      <c r="A377" s="63"/>
      <c r="B377" s="75" t="s">
        <v>612</v>
      </c>
      <c r="C377" s="66" t="s">
        <v>334</v>
      </c>
      <c r="D377" s="66" t="s">
        <v>411</v>
      </c>
      <c r="E377" s="78">
        <v>50000</v>
      </c>
      <c r="F377" s="78">
        <f>H377-G377</f>
        <v>12.32</v>
      </c>
      <c r="G377" s="78">
        <v>3.08</v>
      </c>
      <c r="H377" s="78">
        <v>15.4</v>
      </c>
      <c r="I377" s="78">
        <f>SUM(H377:H382)</f>
        <v>57.360000000000007</v>
      </c>
      <c r="J377" s="23"/>
    </row>
    <row r="378" spans="1:10" s="226" customFormat="1" ht="16" x14ac:dyDescent="0.2">
      <c r="A378" s="101"/>
      <c r="B378" s="81" t="s">
        <v>612</v>
      </c>
      <c r="C378" s="82" t="s">
        <v>334</v>
      </c>
      <c r="D378" s="197" t="s">
        <v>417</v>
      </c>
      <c r="E378" s="83">
        <v>30000</v>
      </c>
      <c r="F378" s="83">
        <v>8.49</v>
      </c>
      <c r="G378" s="83"/>
      <c r="H378" s="83">
        <f>F378</f>
        <v>8.49</v>
      </c>
      <c r="I378" s="83"/>
      <c r="J378" s="352"/>
    </row>
    <row r="379" spans="1:10" ht="16" x14ac:dyDescent="0.2">
      <c r="A379" s="63"/>
      <c r="B379" s="75" t="s">
        <v>612</v>
      </c>
      <c r="C379" s="66" t="s">
        <v>334</v>
      </c>
      <c r="D379" s="173" t="s">
        <v>412</v>
      </c>
      <c r="E379" s="78">
        <v>10000</v>
      </c>
      <c r="F379" s="109">
        <v>3.42</v>
      </c>
      <c r="G379" s="144"/>
      <c r="H379" s="78">
        <f>F379</f>
        <v>3.42</v>
      </c>
      <c r="I379" s="78"/>
      <c r="J379" s="91"/>
    </row>
    <row r="380" spans="1:10" ht="16" x14ac:dyDescent="0.2">
      <c r="A380" s="63"/>
      <c r="B380" s="75" t="s">
        <v>612</v>
      </c>
      <c r="C380" s="66" t="s">
        <v>334</v>
      </c>
      <c r="D380" s="173" t="s">
        <v>413</v>
      </c>
      <c r="E380" s="78">
        <v>500000</v>
      </c>
      <c r="F380" s="109">
        <v>20.9</v>
      </c>
      <c r="G380" s="144"/>
      <c r="H380" s="78">
        <f>F380</f>
        <v>20.9</v>
      </c>
      <c r="I380" s="78"/>
      <c r="J380" s="91"/>
    </row>
    <row r="381" spans="1:10" ht="16" x14ac:dyDescent="0.2">
      <c r="A381" s="63"/>
      <c r="B381" s="75" t="s">
        <v>612</v>
      </c>
      <c r="C381" s="66" t="s">
        <v>334</v>
      </c>
      <c r="D381" s="173" t="s">
        <v>418</v>
      </c>
      <c r="E381" s="78">
        <v>200000</v>
      </c>
      <c r="F381" s="109">
        <v>8.8000000000000007</v>
      </c>
      <c r="G381" s="144"/>
      <c r="H381" s="78">
        <f>F381</f>
        <v>8.8000000000000007</v>
      </c>
      <c r="I381" s="78"/>
      <c r="J381" s="91"/>
    </row>
    <row r="382" spans="1:10" ht="16" x14ac:dyDescent="0.2">
      <c r="A382" s="63"/>
      <c r="B382" s="75" t="s">
        <v>612</v>
      </c>
      <c r="C382" s="66" t="s">
        <v>334</v>
      </c>
      <c r="D382" s="173" t="s">
        <v>414</v>
      </c>
      <c r="E382" s="78">
        <v>10000</v>
      </c>
      <c r="F382" s="109">
        <v>0.35</v>
      </c>
      <c r="G382" s="144"/>
      <c r="H382" s="79">
        <f>F382</f>
        <v>0.35</v>
      </c>
      <c r="I382" s="79"/>
      <c r="J382" s="91"/>
    </row>
    <row r="383" spans="1:10" ht="16" x14ac:dyDescent="0.2">
      <c r="A383" s="63"/>
      <c r="B383" s="75"/>
      <c r="C383" s="66"/>
      <c r="D383" s="66"/>
      <c r="E383" s="78"/>
      <c r="F383" s="109"/>
      <c r="G383" s="144"/>
      <c r="H383" s="79"/>
      <c r="I383" s="79"/>
      <c r="J383" s="91"/>
    </row>
    <row r="384" spans="1:10" ht="16" x14ac:dyDescent="0.2">
      <c r="A384" s="63"/>
      <c r="B384" s="75" t="s">
        <v>613</v>
      </c>
      <c r="C384" s="66" t="s">
        <v>182</v>
      </c>
      <c r="D384" s="66" t="s">
        <v>411</v>
      </c>
      <c r="E384" s="78">
        <v>10000</v>
      </c>
      <c r="F384" s="254">
        <v>0</v>
      </c>
      <c r="G384" s="144">
        <v>0.91</v>
      </c>
      <c r="H384" s="78">
        <f>SUM(F384:G384)</f>
        <v>0.91</v>
      </c>
      <c r="I384" s="78">
        <f>SUM(H384:H385)</f>
        <v>1.82</v>
      </c>
      <c r="J384" s="104"/>
    </row>
    <row r="385" spans="1:10" ht="16" x14ac:dyDescent="0.2">
      <c r="A385" s="63"/>
      <c r="B385" s="75" t="s">
        <v>613</v>
      </c>
      <c r="C385" s="66" t="s">
        <v>182</v>
      </c>
      <c r="D385" s="66" t="s">
        <v>417</v>
      </c>
      <c r="E385" s="78">
        <v>5000</v>
      </c>
      <c r="F385" s="254">
        <v>0.91</v>
      </c>
      <c r="G385" s="342"/>
      <c r="H385" s="78">
        <f>F385</f>
        <v>0.91</v>
      </c>
      <c r="I385" s="78"/>
      <c r="J385" s="104"/>
    </row>
    <row r="386" spans="1:10" ht="16" x14ac:dyDescent="0.2">
      <c r="A386" s="63"/>
      <c r="B386" s="75"/>
      <c r="D386" s="66"/>
      <c r="E386" s="78"/>
      <c r="F386" s="109"/>
      <c r="G386" s="144"/>
      <c r="H386" s="78"/>
      <c r="I386" s="78"/>
      <c r="J386" s="104"/>
    </row>
    <row r="387" spans="1:10" ht="16" x14ac:dyDescent="0.2">
      <c r="A387" s="63"/>
      <c r="B387" s="75" t="s">
        <v>614</v>
      </c>
      <c r="C387" s="66" t="s">
        <v>366</v>
      </c>
      <c r="D387" s="66" t="s">
        <v>411</v>
      </c>
      <c r="E387" s="78">
        <v>10000</v>
      </c>
      <c r="F387" s="109">
        <v>0</v>
      </c>
      <c r="G387" s="144">
        <f>H387-F387</f>
        <v>3.08</v>
      </c>
      <c r="H387" s="78">
        <v>3.08</v>
      </c>
      <c r="I387" s="78">
        <f>SUM(H387:H392)</f>
        <v>19.840000000000003</v>
      </c>
      <c r="J387" s="104"/>
    </row>
    <row r="388" spans="1:10" ht="16" x14ac:dyDescent="0.2">
      <c r="A388" s="63"/>
      <c r="B388" s="75" t="s">
        <v>614</v>
      </c>
      <c r="C388" s="66" t="s">
        <v>366</v>
      </c>
      <c r="D388" s="173" t="s">
        <v>417</v>
      </c>
      <c r="E388" s="78">
        <v>10000</v>
      </c>
      <c r="F388" s="109">
        <v>4.41</v>
      </c>
      <c r="G388" s="144"/>
      <c r="H388" s="78">
        <f>F388</f>
        <v>4.41</v>
      </c>
      <c r="I388" s="78"/>
      <c r="J388" s="211"/>
    </row>
    <row r="389" spans="1:10" ht="16" x14ac:dyDescent="0.2">
      <c r="A389" s="63"/>
      <c r="B389" s="75" t="s">
        <v>614</v>
      </c>
      <c r="C389" s="66" t="s">
        <v>366</v>
      </c>
      <c r="D389" s="173" t="s">
        <v>412</v>
      </c>
      <c r="E389" s="78">
        <v>10000</v>
      </c>
      <c r="F389" s="109">
        <v>3.42</v>
      </c>
      <c r="G389" s="144"/>
      <c r="H389" s="78">
        <f>F389</f>
        <v>3.42</v>
      </c>
      <c r="I389" s="78"/>
      <c r="J389" s="104"/>
    </row>
    <row r="390" spans="1:10" ht="16" x14ac:dyDescent="0.2">
      <c r="A390" s="63"/>
      <c r="B390" s="75" t="s">
        <v>614</v>
      </c>
      <c r="C390" s="66" t="s">
        <v>366</v>
      </c>
      <c r="D390" s="173" t="s">
        <v>413</v>
      </c>
      <c r="E390" s="78">
        <v>100000</v>
      </c>
      <c r="F390" s="109">
        <v>4.18</v>
      </c>
      <c r="G390" s="144"/>
      <c r="H390" s="78">
        <f>F390</f>
        <v>4.18</v>
      </c>
      <c r="I390" s="78"/>
      <c r="J390" s="104"/>
    </row>
    <row r="391" spans="1:10" ht="16" x14ac:dyDescent="0.2">
      <c r="A391" s="63"/>
      <c r="B391" s="75" t="s">
        <v>614</v>
      </c>
      <c r="C391" s="66" t="s">
        <v>366</v>
      </c>
      <c r="D391" s="173" t="s">
        <v>418</v>
      </c>
      <c r="E391" s="78">
        <v>100000</v>
      </c>
      <c r="F391" s="109">
        <v>4.4000000000000004</v>
      </c>
      <c r="G391" s="144"/>
      <c r="H391" s="78">
        <f>F391</f>
        <v>4.4000000000000004</v>
      </c>
      <c r="I391" s="78"/>
      <c r="J391" s="104"/>
    </row>
    <row r="392" spans="1:10" ht="16" x14ac:dyDescent="0.2">
      <c r="A392" s="63"/>
      <c r="B392" s="75" t="s">
        <v>614</v>
      </c>
      <c r="C392" s="66" t="s">
        <v>366</v>
      </c>
      <c r="D392" s="173" t="s">
        <v>414</v>
      </c>
      <c r="E392" s="78">
        <v>10000</v>
      </c>
      <c r="F392" s="109">
        <v>0.35</v>
      </c>
      <c r="G392" s="144"/>
      <c r="H392" s="78">
        <f>F392</f>
        <v>0.35</v>
      </c>
      <c r="I392" s="78"/>
      <c r="J392" s="104"/>
    </row>
    <row r="393" spans="1:10" ht="16" x14ac:dyDescent="0.2">
      <c r="A393" s="63"/>
      <c r="B393" s="75"/>
      <c r="C393" s="66"/>
      <c r="D393" s="66"/>
      <c r="E393" s="78"/>
      <c r="F393" s="109"/>
      <c r="G393" s="144"/>
      <c r="H393" s="78"/>
      <c r="I393" s="78"/>
      <c r="J393" s="104"/>
    </row>
    <row r="394" spans="1:10" ht="16" x14ac:dyDescent="0.2">
      <c r="A394" s="63"/>
      <c r="B394" s="75" t="s">
        <v>536</v>
      </c>
      <c r="C394" s="66" t="s">
        <v>524</v>
      </c>
      <c r="D394" s="66" t="s">
        <v>411</v>
      </c>
      <c r="E394" s="78">
        <v>10000</v>
      </c>
      <c r="F394" s="78">
        <v>0</v>
      </c>
      <c r="G394" s="78">
        <f>H394-F394</f>
        <v>0.66</v>
      </c>
      <c r="H394" s="78">
        <v>0.66</v>
      </c>
      <c r="I394" s="78">
        <f>SUM(H394:H396)</f>
        <v>2.87</v>
      </c>
      <c r="J394" s="23"/>
    </row>
    <row r="395" spans="1:10" ht="16" x14ac:dyDescent="0.2">
      <c r="A395" s="63"/>
      <c r="B395" s="75" t="s">
        <v>536</v>
      </c>
      <c r="C395" s="66" t="s">
        <v>524</v>
      </c>
      <c r="D395" s="66" t="s">
        <v>412</v>
      </c>
      <c r="E395" s="78">
        <v>4000</v>
      </c>
      <c r="F395" s="78">
        <v>1.37</v>
      </c>
      <c r="G395" s="78"/>
      <c r="H395" s="78">
        <f>F395</f>
        <v>1.37</v>
      </c>
      <c r="I395" s="78"/>
      <c r="J395" s="23"/>
    </row>
    <row r="396" spans="1:10" ht="16" x14ac:dyDescent="0.2">
      <c r="A396" s="63"/>
      <c r="B396" s="75" t="s">
        <v>536</v>
      </c>
      <c r="C396" s="66" t="s">
        <v>524</v>
      </c>
      <c r="D396" s="66" t="s">
        <v>413</v>
      </c>
      <c r="E396" s="78">
        <v>20000</v>
      </c>
      <c r="F396" s="78">
        <v>0.84</v>
      </c>
      <c r="G396" s="78"/>
      <c r="H396" s="78">
        <f>F396</f>
        <v>0.84</v>
      </c>
      <c r="I396" s="78"/>
      <c r="J396" s="23"/>
    </row>
    <row r="397" spans="1:10" ht="16" x14ac:dyDescent="0.2">
      <c r="A397" s="63"/>
      <c r="B397" s="75"/>
      <c r="C397" s="66"/>
      <c r="D397" s="66"/>
      <c r="E397" s="78"/>
      <c r="F397" s="78"/>
      <c r="G397" s="78"/>
      <c r="H397" s="78"/>
      <c r="I397" s="78"/>
      <c r="J397" s="23"/>
    </row>
    <row r="398" spans="1:10" ht="16" x14ac:dyDescent="0.2">
      <c r="A398" s="63"/>
      <c r="B398" s="75" t="s">
        <v>725</v>
      </c>
      <c r="C398" s="66" t="s">
        <v>745</v>
      </c>
      <c r="D398" s="66" t="s">
        <v>411</v>
      </c>
      <c r="E398" s="78">
        <v>20000</v>
      </c>
      <c r="F398" s="78">
        <f>H398-G398</f>
        <v>1.26</v>
      </c>
      <c r="G398" s="78">
        <v>1.26</v>
      </c>
      <c r="H398" s="78">
        <v>2.52</v>
      </c>
      <c r="I398" s="78">
        <f>SUM(H398:H401)</f>
        <v>13.93</v>
      </c>
      <c r="J398" s="23"/>
    </row>
    <row r="399" spans="1:10" ht="16" x14ac:dyDescent="0.2">
      <c r="A399" s="63"/>
      <c r="B399" s="75" t="s">
        <v>725</v>
      </c>
      <c r="C399" s="66" t="s">
        <v>745</v>
      </c>
      <c r="D399" s="66" t="s">
        <v>417</v>
      </c>
      <c r="E399" s="78">
        <v>10000</v>
      </c>
      <c r="F399" s="78">
        <v>2.83</v>
      </c>
      <c r="G399" s="78"/>
      <c r="H399" s="78">
        <v>2.83</v>
      </c>
      <c r="I399" s="78"/>
      <c r="J399" s="23"/>
    </row>
    <row r="400" spans="1:10" ht="16" x14ac:dyDescent="0.2">
      <c r="A400" s="63"/>
      <c r="B400" s="75" t="s">
        <v>725</v>
      </c>
      <c r="C400" s="66" t="s">
        <v>745</v>
      </c>
      <c r="D400" s="66" t="s">
        <v>413</v>
      </c>
      <c r="E400" s="78">
        <v>100000</v>
      </c>
      <c r="F400" s="78">
        <v>4.18</v>
      </c>
      <c r="G400" s="78"/>
      <c r="H400" s="78">
        <v>4.18</v>
      </c>
      <c r="I400" s="78"/>
      <c r="J400" s="23"/>
    </row>
    <row r="401" spans="1:10" ht="16" x14ac:dyDescent="0.2">
      <c r="A401" s="63"/>
      <c r="B401" s="75" t="s">
        <v>725</v>
      </c>
      <c r="C401" s="66" t="s">
        <v>745</v>
      </c>
      <c r="D401" s="66" t="s">
        <v>418</v>
      </c>
      <c r="E401" s="78">
        <v>200000</v>
      </c>
      <c r="F401" s="78">
        <v>4.4000000000000004</v>
      </c>
      <c r="G401" s="78"/>
      <c r="H401" s="78">
        <v>4.4000000000000004</v>
      </c>
      <c r="I401" s="78"/>
      <c r="J401" s="23"/>
    </row>
    <row r="402" spans="1:10" ht="16" x14ac:dyDescent="0.2">
      <c r="A402" s="63"/>
      <c r="B402" s="75"/>
      <c r="C402" s="66"/>
      <c r="D402" s="66"/>
      <c r="E402" s="78"/>
      <c r="F402" s="78"/>
      <c r="G402" s="78"/>
      <c r="H402" s="78"/>
      <c r="I402" s="78"/>
      <c r="J402" s="23"/>
    </row>
    <row r="403" spans="1:10" ht="16" x14ac:dyDescent="0.2">
      <c r="A403" s="63"/>
      <c r="B403" s="75" t="s">
        <v>616</v>
      </c>
      <c r="C403" s="66" t="s">
        <v>437</v>
      </c>
      <c r="D403" s="66" t="s">
        <v>411</v>
      </c>
      <c r="E403" s="78">
        <v>100000</v>
      </c>
      <c r="F403" s="109">
        <f>H403-G403</f>
        <v>5.9399999999999995</v>
      </c>
      <c r="G403" s="144">
        <v>0.66</v>
      </c>
      <c r="H403" s="78">
        <v>6.6</v>
      </c>
      <c r="I403" s="78">
        <f>SUM(H403:H404)</f>
        <v>10.78</v>
      </c>
      <c r="J403" s="23"/>
    </row>
    <row r="404" spans="1:10" ht="16" x14ac:dyDescent="0.2">
      <c r="A404" s="63"/>
      <c r="B404" s="75" t="s">
        <v>616</v>
      </c>
      <c r="C404" s="66" t="s">
        <v>437</v>
      </c>
      <c r="D404" s="66" t="s">
        <v>413</v>
      </c>
      <c r="E404" s="78">
        <v>100000</v>
      </c>
      <c r="F404" s="109">
        <v>4.18</v>
      </c>
      <c r="G404" s="144"/>
      <c r="H404" s="78">
        <f>F404</f>
        <v>4.18</v>
      </c>
      <c r="I404" s="223"/>
      <c r="J404" s="23"/>
    </row>
    <row r="405" spans="1:10" ht="16" x14ac:dyDescent="0.2">
      <c r="A405" s="63"/>
      <c r="B405" s="75"/>
      <c r="C405" s="66"/>
      <c r="D405" s="66"/>
      <c r="E405" s="79"/>
      <c r="F405" s="109"/>
      <c r="G405" s="144"/>
      <c r="H405" s="79"/>
      <c r="J405" s="23"/>
    </row>
    <row r="406" spans="1:10" ht="16" x14ac:dyDescent="0.2">
      <c r="A406" s="63"/>
      <c r="B406" s="75" t="s">
        <v>617</v>
      </c>
      <c r="C406" s="66" t="s">
        <v>231</v>
      </c>
      <c r="D406" s="66" t="s">
        <v>411</v>
      </c>
      <c r="E406" s="78">
        <v>250000</v>
      </c>
      <c r="F406" s="109">
        <f>H406-G406</f>
        <v>48.24</v>
      </c>
      <c r="G406" s="144">
        <v>2.0099999999999998</v>
      </c>
      <c r="H406" s="78">
        <v>50.25</v>
      </c>
      <c r="I406" s="78">
        <f>SUM(H406:H411)</f>
        <v>89.62</v>
      </c>
      <c r="J406" s="211"/>
    </row>
    <row r="407" spans="1:10" ht="16" x14ac:dyDescent="0.2">
      <c r="A407" s="63"/>
      <c r="B407" s="75" t="s">
        <v>617</v>
      </c>
      <c r="C407" s="66" t="s">
        <v>231</v>
      </c>
      <c r="D407" s="173" t="s">
        <v>417</v>
      </c>
      <c r="E407" s="78">
        <v>50000</v>
      </c>
      <c r="F407" s="109">
        <v>14.15</v>
      </c>
      <c r="G407" s="144"/>
      <c r="H407" s="78">
        <f>F407</f>
        <v>14.15</v>
      </c>
      <c r="I407" s="78"/>
      <c r="J407" s="23"/>
    </row>
    <row r="408" spans="1:10" ht="16" x14ac:dyDescent="0.2">
      <c r="A408" s="63"/>
      <c r="B408" s="75" t="s">
        <v>617</v>
      </c>
      <c r="C408" s="66" t="s">
        <v>231</v>
      </c>
      <c r="D408" s="173" t="s">
        <v>412</v>
      </c>
      <c r="E408" s="78">
        <v>10000</v>
      </c>
      <c r="F408" s="109">
        <v>3.42</v>
      </c>
      <c r="G408" s="144"/>
      <c r="H408" s="78">
        <f>F408</f>
        <v>3.42</v>
      </c>
      <c r="I408" s="78"/>
      <c r="J408" s="23"/>
    </row>
    <row r="409" spans="1:10" ht="16" x14ac:dyDescent="0.2">
      <c r="A409" s="63"/>
      <c r="B409" s="75" t="s">
        <v>617</v>
      </c>
      <c r="C409" s="66" t="s">
        <v>231</v>
      </c>
      <c r="D409" s="173" t="s">
        <v>413</v>
      </c>
      <c r="E409" s="79">
        <v>250000</v>
      </c>
      <c r="F409" s="109">
        <v>10.45</v>
      </c>
      <c r="G409" s="144"/>
      <c r="H409" s="79">
        <f>F409</f>
        <v>10.45</v>
      </c>
      <c r="I409" s="79"/>
      <c r="J409" s="23"/>
    </row>
    <row r="410" spans="1:10" ht="16" x14ac:dyDescent="0.2">
      <c r="A410" s="63"/>
      <c r="B410" s="75" t="s">
        <v>617</v>
      </c>
      <c r="C410" s="66" t="s">
        <v>231</v>
      </c>
      <c r="D410" s="173" t="s">
        <v>418</v>
      </c>
      <c r="E410" s="78">
        <v>250000</v>
      </c>
      <c r="F410" s="109">
        <v>11</v>
      </c>
      <c r="G410" s="144"/>
      <c r="H410" s="79">
        <f>F410</f>
        <v>11</v>
      </c>
      <c r="I410" s="79"/>
      <c r="J410" s="23"/>
    </row>
    <row r="411" spans="1:10" ht="16" x14ac:dyDescent="0.2">
      <c r="A411" s="63"/>
      <c r="B411" s="75" t="s">
        <v>617</v>
      </c>
      <c r="C411" s="66" t="s">
        <v>231</v>
      </c>
      <c r="D411" s="173" t="s">
        <v>414</v>
      </c>
      <c r="E411" s="78">
        <v>10000</v>
      </c>
      <c r="F411" s="109">
        <v>0.35</v>
      </c>
      <c r="G411" s="144"/>
      <c r="H411" s="79">
        <f>F411</f>
        <v>0.35</v>
      </c>
      <c r="I411" s="79"/>
      <c r="J411" s="23"/>
    </row>
    <row r="412" spans="1:10" ht="16" x14ac:dyDescent="0.2">
      <c r="A412" s="63"/>
      <c r="B412" s="75"/>
      <c r="C412" s="66"/>
      <c r="D412" s="173"/>
      <c r="E412" s="78"/>
      <c r="F412" s="109"/>
      <c r="G412" s="144"/>
      <c r="H412" s="79"/>
      <c r="I412" s="79"/>
      <c r="J412" s="23"/>
    </row>
    <row r="413" spans="1:10" ht="16" x14ac:dyDescent="0.2">
      <c r="A413" s="63"/>
      <c r="B413" s="75" t="s">
        <v>537</v>
      </c>
      <c r="C413" s="66" t="s">
        <v>531</v>
      </c>
      <c r="D413" s="173" t="s">
        <v>411</v>
      </c>
      <c r="E413" s="78">
        <v>10000</v>
      </c>
      <c r="F413" s="343">
        <v>0</v>
      </c>
      <c r="G413" s="343">
        <v>3.08</v>
      </c>
      <c r="H413" s="78">
        <f>SUM(F413:G413)</f>
        <v>3.08</v>
      </c>
      <c r="I413" s="78">
        <f>SUM(H413:H418)</f>
        <v>7.86</v>
      </c>
      <c r="J413" s="23"/>
    </row>
    <row r="414" spans="1:10" ht="16" x14ac:dyDescent="0.2">
      <c r="A414" s="63"/>
      <c r="B414" s="75" t="s">
        <v>537</v>
      </c>
      <c r="C414" s="66" t="s">
        <v>531</v>
      </c>
      <c r="D414" s="173" t="s">
        <v>417</v>
      </c>
      <c r="E414" s="78">
        <v>5000</v>
      </c>
      <c r="F414" s="78">
        <v>3.39</v>
      </c>
      <c r="G414" s="78"/>
      <c r="H414" s="78">
        <v>3.39</v>
      </c>
      <c r="I414" s="78"/>
      <c r="J414" s="23"/>
    </row>
    <row r="415" spans="1:10" ht="16" x14ac:dyDescent="0.2">
      <c r="A415" s="63"/>
      <c r="B415" s="75" t="s">
        <v>537</v>
      </c>
      <c r="C415" s="66" t="s">
        <v>531</v>
      </c>
      <c r="D415" s="173" t="s">
        <v>412</v>
      </c>
      <c r="E415" s="78">
        <v>2000</v>
      </c>
      <c r="F415" s="78">
        <v>0.68</v>
      </c>
      <c r="G415" s="78"/>
      <c r="H415" s="78">
        <f>F415</f>
        <v>0.68</v>
      </c>
      <c r="I415" s="78"/>
      <c r="J415" s="23"/>
    </row>
    <row r="416" spans="1:10" ht="16" x14ac:dyDescent="0.2">
      <c r="A416" s="63"/>
      <c r="B416" s="75" t="s">
        <v>537</v>
      </c>
      <c r="C416" s="66" t="s">
        <v>531</v>
      </c>
      <c r="D416" s="173" t="s">
        <v>413</v>
      </c>
      <c r="E416" s="78">
        <v>10000</v>
      </c>
      <c r="F416" s="78">
        <v>0.42</v>
      </c>
      <c r="G416" s="78"/>
      <c r="H416" s="78">
        <f>F416</f>
        <v>0.42</v>
      </c>
      <c r="I416" s="78"/>
      <c r="J416" s="23"/>
    </row>
    <row r="417" spans="1:10" ht="16" x14ac:dyDescent="0.2">
      <c r="A417" s="63"/>
      <c r="B417" s="75" t="s">
        <v>537</v>
      </c>
      <c r="C417" s="66" t="s">
        <v>531</v>
      </c>
      <c r="D417" s="173" t="s">
        <v>418</v>
      </c>
      <c r="E417" s="78">
        <v>5000</v>
      </c>
      <c r="F417" s="78">
        <v>0.22</v>
      </c>
      <c r="G417" s="78"/>
      <c r="H417" s="78">
        <f>F417</f>
        <v>0.22</v>
      </c>
      <c r="I417" s="78"/>
      <c r="J417" s="23"/>
    </row>
    <row r="418" spans="1:10" ht="16" x14ac:dyDescent="0.2">
      <c r="A418" s="63"/>
      <c r="B418" s="75" t="s">
        <v>537</v>
      </c>
      <c r="C418" s="66" t="s">
        <v>531</v>
      </c>
      <c r="D418" s="173" t="s">
        <v>414</v>
      </c>
      <c r="E418" s="78">
        <v>2000</v>
      </c>
      <c r="F418" s="78">
        <v>7.0000000000000007E-2</v>
      </c>
      <c r="G418" s="78"/>
      <c r="H418" s="78">
        <f>F418</f>
        <v>7.0000000000000007E-2</v>
      </c>
      <c r="I418" s="78"/>
      <c r="J418" s="23"/>
    </row>
    <row r="419" spans="1:10" ht="16" x14ac:dyDescent="0.2">
      <c r="A419" s="63"/>
      <c r="B419" s="75"/>
      <c r="C419" s="66"/>
      <c r="D419" s="173"/>
      <c r="E419" s="78"/>
      <c r="F419" s="78"/>
      <c r="G419" s="78"/>
      <c r="H419" s="78"/>
      <c r="I419" s="78"/>
      <c r="J419" s="23"/>
    </row>
    <row r="420" spans="1:10" ht="16" x14ac:dyDescent="0.2">
      <c r="A420" s="63"/>
      <c r="B420" s="75" t="s">
        <v>663</v>
      </c>
      <c r="C420" s="66" t="s">
        <v>662</v>
      </c>
      <c r="D420" s="173" t="s">
        <v>411</v>
      </c>
      <c r="E420" s="78">
        <v>200000</v>
      </c>
      <c r="F420" s="78">
        <f>H420-G420</f>
        <v>38.190000000000005</v>
      </c>
      <c r="G420" s="78">
        <v>2.0099999999999998</v>
      </c>
      <c r="H420" s="78">
        <v>40.200000000000003</v>
      </c>
      <c r="I420" s="78">
        <f>SUM(H420:H425)</f>
        <v>83.179999999999993</v>
      </c>
      <c r="J420" s="23"/>
    </row>
    <row r="421" spans="1:10" ht="16" x14ac:dyDescent="0.2">
      <c r="A421" s="63"/>
      <c r="B421" s="75" t="s">
        <v>663</v>
      </c>
      <c r="C421" s="66" t="s">
        <v>662</v>
      </c>
      <c r="D421" s="173" t="s">
        <v>417</v>
      </c>
      <c r="E421" s="78">
        <v>50000</v>
      </c>
      <c r="F421" s="78">
        <v>22.05</v>
      </c>
      <c r="G421" s="78"/>
      <c r="H421" s="78">
        <f>F421</f>
        <v>22.05</v>
      </c>
      <c r="I421" s="78"/>
      <c r="J421" s="23"/>
    </row>
    <row r="422" spans="1:10" ht="16" x14ac:dyDescent="0.2">
      <c r="A422" s="63"/>
      <c r="B422" s="75" t="s">
        <v>663</v>
      </c>
      <c r="C422" s="66" t="s">
        <v>662</v>
      </c>
      <c r="D422" s="173" t="s">
        <v>412</v>
      </c>
      <c r="E422" s="78">
        <v>10000</v>
      </c>
      <c r="F422" s="78">
        <v>3.42</v>
      </c>
      <c r="G422" s="78"/>
      <c r="H422" s="78">
        <f>F422</f>
        <v>3.42</v>
      </c>
      <c r="I422" s="78"/>
      <c r="J422" s="23"/>
    </row>
    <row r="423" spans="1:10" ht="16" x14ac:dyDescent="0.2">
      <c r="A423" s="63"/>
      <c r="B423" s="75" t="s">
        <v>663</v>
      </c>
      <c r="C423" s="66" t="s">
        <v>662</v>
      </c>
      <c r="D423" s="173" t="s">
        <v>413</v>
      </c>
      <c r="E423" s="78">
        <v>200000</v>
      </c>
      <c r="F423" s="78">
        <v>8.36</v>
      </c>
      <c r="G423" s="78"/>
      <c r="H423" s="78">
        <f>F423</f>
        <v>8.36</v>
      </c>
      <c r="I423" s="78"/>
      <c r="J423" s="23"/>
    </row>
    <row r="424" spans="1:10" ht="16" x14ac:dyDescent="0.2">
      <c r="A424" s="63"/>
      <c r="B424" s="75" t="s">
        <v>663</v>
      </c>
      <c r="C424" s="66" t="s">
        <v>662</v>
      </c>
      <c r="D424" s="173" t="s">
        <v>418</v>
      </c>
      <c r="E424" s="78">
        <v>200000</v>
      </c>
      <c r="F424" s="78">
        <v>8.8000000000000007</v>
      </c>
      <c r="G424" s="78"/>
      <c r="H424" s="78">
        <f>F424</f>
        <v>8.8000000000000007</v>
      </c>
      <c r="I424" s="78"/>
      <c r="J424" s="23"/>
    </row>
    <row r="425" spans="1:10" ht="16" x14ac:dyDescent="0.2">
      <c r="A425" s="63"/>
      <c r="B425" s="75" t="s">
        <v>663</v>
      </c>
      <c r="C425" s="66" t="s">
        <v>662</v>
      </c>
      <c r="D425" s="173" t="s">
        <v>414</v>
      </c>
      <c r="E425" s="78">
        <v>10000</v>
      </c>
      <c r="F425" s="78">
        <v>0.35</v>
      </c>
      <c r="G425" s="78"/>
      <c r="H425" s="78">
        <f>F425</f>
        <v>0.35</v>
      </c>
      <c r="I425" s="78"/>
      <c r="J425" s="23"/>
    </row>
    <row r="426" spans="1:10" ht="16" x14ac:dyDescent="0.2">
      <c r="A426" s="63"/>
      <c r="B426" s="75"/>
      <c r="C426" s="66"/>
      <c r="D426" s="173"/>
      <c r="E426" s="78"/>
      <c r="F426" s="78"/>
      <c r="G426" s="78"/>
      <c r="H426" s="78"/>
      <c r="I426" s="78"/>
      <c r="J426" s="23"/>
    </row>
    <row r="427" spans="1:10" ht="16" x14ac:dyDescent="0.2">
      <c r="A427" s="63"/>
      <c r="B427" s="75" t="s">
        <v>714</v>
      </c>
      <c r="C427" s="66" t="s">
        <v>708</v>
      </c>
      <c r="D427" s="173" t="s">
        <v>411</v>
      </c>
      <c r="E427" s="78">
        <v>10000</v>
      </c>
      <c r="F427" s="78">
        <v>0</v>
      </c>
      <c r="G427" s="78">
        <f>H427-F427</f>
        <v>0.66</v>
      </c>
      <c r="H427" s="78">
        <v>0.66</v>
      </c>
      <c r="I427" s="78">
        <f>H427</f>
        <v>0.66</v>
      </c>
      <c r="J427" s="23"/>
    </row>
    <row r="428" spans="1:10" ht="16" x14ac:dyDescent="0.2">
      <c r="A428" s="63"/>
      <c r="B428" s="75"/>
      <c r="C428" s="66"/>
      <c r="D428" s="66"/>
      <c r="E428" s="78"/>
      <c r="F428" s="109"/>
      <c r="G428" s="144"/>
      <c r="H428" s="79"/>
      <c r="I428" s="79"/>
      <c r="J428" s="23"/>
    </row>
    <row r="429" spans="1:10" ht="16" x14ac:dyDescent="0.2">
      <c r="A429" s="63"/>
      <c r="B429" s="75" t="s">
        <v>618</v>
      </c>
      <c r="C429" s="66" t="s">
        <v>206</v>
      </c>
      <c r="D429" s="66" t="s">
        <v>411</v>
      </c>
      <c r="E429" s="78">
        <v>180000</v>
      </c>
      <c r="F429" s="78">
        <f>H429-G429</f>
        <v>21.419999999999998</v>
      </c>
      <c r="G429" s="78">
        <v>1.26</v>
      </c>
      <c r="H429" s="78">
        <v>22.68</v>
      </c>
      <c r="I429" s="78">
        <f>SUM(H429:H434)</f>
        <v>92.83</v>
      </c>
      <c r="J429" s="23"/>
    </row>
    <row r="430" spans="1:10" ht="16" x14ac:dyDescent="0.2">
      <c r="A430" s="63"/>
      <c r="B430" s="75" t="s">
        <v>618</v>
      </c>
      <c r="C430" s="66" t="s">
        <v>206</v>
      </c>
      <c r="D430" s="173" t="s">
        <v>417</v>
      </c>
      <c r="E430" s="78">
        <v>50000</v>
      </c>
      <c r="F430" s="109">
        <v>50.94</v>
      </c>
      <c r="G430" s="144"/>
      <c r="H430" s="79">
        <f>F430</f>
        <v>50.94</v>
      </c>
      <c r="I430" s="79"/>
      <c r="J430" s="23"/>
    </row>
    <row r="431" spans="1:10" ht="16" x14ac:dyDescent="0.2">
      <c r="A431" s="63"/>
      <c r="B431" s="75" t="s">
        <v>618</v>
      </c>
      <c r="C431" s="66" t="s">
        <v>206</v>
      </c>
      <c r="D431" s="173" t="s">
        <v>412</v>
      </c>
      <c r="E431" s="78">
        <v>10000</v>
      </c>
      <c r="F431" s="109">
        <v>3.42</v>
      </c>
      <c r="G431" s="144"/>
      <c r="H431" s="79">
        <f>F431</f>
        <v>3.42</v>
      </c>
      <c r="I431" s="79"/>
      <c r="J431" s="23"/>
    </row>
    <row r="432" spans="1:10" ht="16" x14ac:dyDescent="0.2">
      <c r="A432" s="63"/>
      <c r="B432" s="75" t="s">
        <v>618</v>
      </c>
      <c r="C432" s="66" t="s">
        <v>206</v>
      </c>
      <c r="D432" s="173" t="s">
        <v>413</v>
      </c>
      <c r="E432" s="78">
        <v>180000</v>
      </c>
      <c r="F432" s="109">
        <v>7.52</v>
      </c>
      <c r="G432" s="144"/>
      <c r="H432" s="79">
        <f>F432</f>
        <v>7.52</v>
      </c>
      <c r="I432" s="79"/>
      <c r="J432" s="23"/>
    </row>
    <row r="433" spans="1:10" ht="16" x14ac:dyDescent="0.2">
      <c r="A433" s="63"/>
      <c r="B433" s="75" t="s">
        <v>618</v>
      </c>
      <c r="C433" s="66" t="s">
        <v>206</v>
      </c>
      <c r="D433" s="173" t="s">
        <v>418</v>
      </c>
      <c r="E433" s="78">
        <v>180000</v>
      </c>
      <c r="F433" s="109">
        <v>7.92</v>
      </c>
      <c r="G433" s="144"/>
      <c r="H433" s="79">
        <f>F433</f>
        <v>7.92</v>
      </c>
      <c r="I433" s="79"/>
      <c r="J433" s="23"/>
    </row>
    <row r="434" spans="1:10" ht="16" x14ac:dyDescent="0.2">
      <c r="A434" s="63"/>
      <c r="B434" s="75" t="s">
        <v>618</v>
      </c>
      <c r="C434" s="66" t="s">
        <v>206</v>
      </c>
      <c r="D434" s="173" t="s">
        <v>414</v>
      </c>
      <c r="E434" s="78">
        <v>10000</v>
      </c>
      <c r="F434" s="109">
        <v>0.35</v>
      </c>
      <c r="G434" s="144"/>
      <c r="H434" s="79">
        <f>F434</f>
        <v>0.35</v>
      </c>
      <c r="I434" s="79"/>
      <c r="J434" s="23"/>
    </row>
    <row r="435" spans="1:10" ht="16" x14ac:dyDescent="0.2">
      <c r="A435" s="63"/>
      <c r="B435" s="75"/>
      <c r="C435" s="66"/>
      <c r="D435" s="66"/>
      <c r="E435" s="78"/>
      <c r="F435" s="109"/>
      <c r="G435" s="144"/>
      <c r="H435" s="79"/>
      <c r="I435" s="79"/>
      <c r="J435" s="23"/>
    </row>
    <row r="436" spans="1:10" ht="16" x14ac:dyDescent="0.2">
      <c r="A436" s="63"/>
      <c r="B436" s="75" t="s">
        <v>619</v>
      </c>
      <c r="C436" s="66" t="s">
        <v>204</v>
      </c>
      <c r="D436" s="66" t="s">
        <v>411</v>
      </c>
      <c r="E436" s="78">
        <v>180000</v>
      </c>
      <c r="F436" s="78">
        <f>H436-G436</f>
        <v>34.17</v>
      </c>
      <c r="G436" s="78">
        <v>2.0099999999999998</v>
      </c>
      <c r="H436" s="78">
        <v>36.18</v>
      </c>
      <c r="I436" s="78">
        <f>SUM(H436:H441)</f>
        <v>166.09999999999997</v>
      </c>
      <c r="J436" s="23"/>
    </row>
    <row r="437" spans="1:10" ht="16" x14ac:dyDescent="0.2">
      <c r="A437" s="63"/>
      <c r="B437" s="75" t="s">
        <v>619</v>
      </c>
      <c r="C437" s="66" t="s">
        <v>204</v>
      </c>
      <c r="D437" s="173" t="s">
        <v>417</v>
      </c>
      <c r="E437" s="78">
        <v>180000</v>
      </c>
      <c r="F437" s="254">
        <v>121.86</v>
      </c>
      <c r="G437" s="144"/>
      <c r="H437" s="79">
        <f>F437</f>
        <v>121.86</v>
      </c>
      <c r="I437" s="79"/>
      <c r="J437" s="23"/>
    </row>
    <row r="438" spans="1:10" ht="16" x14ac:dyDescent="0.2">
      <c r="A438" s="63"/>
      <c r="B438" s="75" t="s">
        <v>619</v>
      </c>
      <c r="C438" s="66" t="s">
        <v>204</v>
      </c>
      <c r="D438" s="173" t="s">
        <v>412</v>
      </c>
      <c r="E438" s="78">
        <v>10000</v>
      </c>
      <c r="F438" s="109">
        <v>3.42</v>
      </c>
      <c r="G438" s="144"/>
      <c r="H438" s="79">
        <f>F438</f>
        <v>3.42</v>
      </c>
      <c r="I438" s="79"/>
      <c r="J438" s="23"/>
    </row>
    <row r="439" spans="1:10" ht="16" x14ac:dyDescent="0.2">
      <c r="A439" s="63"/>
      <c r="B439" s="75" t="s">
        <v>619</v>
      </c>
      <c r="C439" s="66" t="s">
        <v>204</v>
      </c>
      <c r="D439" s="173" t="s">
        <v>413</v>
      </c>
      <c r="E439" s="78">
        <v>50000</v>
      </c>
      <c r="F439" s="109">
        <v>2.09</v>
      </c>
      <c r="G439" s="144"/>
      <c r="H439" s="79">
        <f>F439</f>
        <v>2.09</v>
      </c>
      <c r="I439" s="79"/>
      <c r="J439" s="23"/>
    </row>
    <row r="440" spans="1:10" ht="16" x14ac:dyDescent="0.2">
      <c r="A440" s="63"/>
      <c r="B440" s="75" t="s">
        <v>619</v>
      </c>
      <c r="C440" s="66" t="s">
        <v>204</v>
      </c>
      <c r="D440" s="173" t="s">
        <v>418</v>
      </c>
      <c r="E440" s="78">
        <v>50000</v>
      </c>
      <c r="F440" s="109">
        <v>2.2000000000000002</v>
      </c>
      <c r="G440" s="144"/>
      <c r="H440" s="79">
        <f>F440</f>
        <v>2.2000000000000002</v>
      </c>
      <c r="I440" s="79"/>
      <c r="J440" s="23"/>
    </row>
    <row r="441" spans="1:10" ht="16" x14ac:dyDescent="0.2">
      <c r="A441" s="63"/>
      <c r="B441" s="75" t="s">
        <v>619</v>
      </c>
      <c r="C441" s="66" t="s">
        <v>204</v>
      </c>
      <c r="D441" s="173" t="s">
        <v>414</v>
      </c>
      <c r="E441" s="78">
        <v>10000</v>
      </c>
      <c r="F441" s="109">
        <v>0.35</v>
      </c>
      <c r="G441" s="144"/>
      <c r="H441" s="79">
        <f>F441</f>
        <v>0.35</v>
      </c>
      <c r="I441" s="79"/>
      <c r="J441" s="23"/>
    </row>
    <row r="442" spans="1:10" ht="16" x14ac:dyDescent="0.2">
      <c r="A442" s="63"/>
      <c r="B442" s="75"/>
      <c r="C442" s="66"/>
      <c r="D442" s="173"/>
      <c r="E442" s="78"/>
      <c r="F442" s="109"/>
      <c r="G442" s="144"/>
      <c r="H442" s="79"/>
      <c r="I442" s="79"/>
      <c r="J442" s="23"/>
    </row>
    <row r="443" spans="1:10" ht="16" x14ac:dyDescent="0.2">
      <c r="A443" s="63"/>
      <c r="B443" s="75" t="s">
        <v>620</v>
      </c>
      <c r="C443" s="66" t="s">
        <v>451</v>
      </c>
      <c r="D443" s="173" t="s">
        <v>411</v>
      </c>
      <c r="E443" s="78">
        <v>370000</v>
      </c>
      <c r="F443" s="109">
        <f>H443-G443</f>
        <v>23.76</v>
      </c>
      <c r="G443" s="144">
        <v>0.66</v>
      </c>
      <c r="H443" s="78">
        <v>24.42</v>
      </c>
      <c r="I443" s="78">
        <f>SUM(H443:H444)</f>
        <v>39.89</v>
      </c>
      <c r="J443" s="23"/>
    </row>
    <row r="444" spans="1:10" ht="16" x14ac:dyDescent="0.2">
      <c r="A444" s="63"/>
      <c r="B444" s="75" t="s">
        <v>620</v>
      </c>
      <c r="C444" s="66" t="s">
        <v>451</v>
      </c>
      <c r="D444" s="173" t="s">
        <v>413</v>
      </c>
      <c r="E444" s="78">
        <v>370000</v>
      </c>
      <c r="F444" s="109">
        <v>15.47</v>
      </c>
      <c r="G444" s="144"/>
      <c r="H444" s="78">
        <f>F444</f>
        <v>15.47</v>
      </c>
      <c r="I444" s="78"/>
      <c r="J444" s="23"/>
    </row>
    <row r="445" spans="1:10" ht="16" x14ac:dyDescent="0.2">
      <c r="A445" s="63"/>
      <c r="B445" s="75"/>
      <c r="C445" s="66"/>
      <c r="D445" s="173"/>
      <c r="E445" s="78"/>
      <c r="F445" s="109"/>
      <c r="G445" s="144"/>
      <c r="H445" s="78"/>
      <c r="I445" s="78"/>
      <c r="J445" s="23"/>
    </row>
    <row r="446" spans="1:10" ht="16" x14ac:dyDescent="0.2">
      <c r="A446" s="63"/>
      <c r="B446" s="75" t="s">
        <v>665</v>
      </c>
      <c r="C446" s="66" t="s">
        <v>664</v>
      </c>
      <c r="D446" s="124" t="s">
        <v>411</v>
      </c>
      <c r="E446" s="78">
        <v>10000</v>
      </c>
      <c r="F446" s="109">
        <f>H446-G446</f>
        <v>0</v>
      </c>
      <c r="G446" s="144">
        <v>0.91</v>
      </c>
      <c r="H446" s="78">
        <v>0.91</v>
      </c>
      <c r="I446" s="78">
        <f>SUM(H446:H446)</f>
        <v>0.91</v>
      </c>
      <c r="J446" s="23"/>
    </row>
    <row r="447" spans="1:10" ht="16" x14ac:dyDescent="0.2">
      <c r="A447" s="63"/>
      <c r="B447" s="75"/>
      <c r="C447" s="66"/>
      <c r="D447" s="66"/>
      <c r="E447" s="79"/>
      <c r="F447" s="109"/>
      <c r="G447" s="144"/>
      <c r="H447" s="79"/>
      <c r="I447" s="79"/>
      <c r="J447" s="23"/>
    </row>
    <row r="448" spans="1:10" ht="16" x14ac:dyDescent="0.2">
      <c r="A448" s="63"/>
      <c r="B448" s="75" t="s">
        <v>622</v>
      </c>
      <c r="C448" s="66" t="s">
        <v>166</v>
      </c>
      <c r="D448" s="66" t="s">
        <v>411</v>
      </c>
      <c r="E448" s="78">
        <v>10000</v>
      </c>
      <c r="F448" s="109">
        <f>H448-G448</f>
        <v>5.9399999999999995</v>
      </c>
      <c r="G448" s="144">
        <v>0.66</v>
      </c>
      <c r="H448" s="78">
        <v>6.6</v>
      </c>
      <c r="I448" s="78">
        <f>SUM(H448:H449)</f>
        <v>10.78</v>
      </c>
      <c r="J448" s="23"/>
    </row>
    <row r="449" spans="1:10" ht="16" x14ac:dyDescent="0.2">
      <c r="A449" s="63"/>
      <c r="B449" s="75" t="s">
        <v>622</v>
      </c>
      <c r="C449" s="66" t="s">
        <v>166</v>
      </c>
      <c r="D449" s="66" t="s">
        <v>413</v>
      </c>
      <c r="E449" s="78">
        <v>100000</v>
      </c>
      <c r="F449" s="109">
        <v>4.18</v>
      </c>
      <c r="G449" s="144"/>
      <c r="H449" s="78">
        <f>F449</f>
        <v>4.18</v>
      </c>
      <c r="I449" s="78"/>
      <c r="J449" s="23"/>
    </row>
    <row r="450" spans="1:10" ht="16" x14ac:dyDescent="0.2">
      <c r="A450" s="63"/>
      <c r="B450" s="75"/>
      <c r="C450" s="66"/>
      <c r="D450" s="66"/>
      <c r="E450" s="78"/>
      <c r="F450" s="109"/>
      <c r="G450" s="144"/>
      <c r="H450" s="78"/>
      <c r="I450" s="78"/>
      <c r="J450" s="23"/>
    </row>
    <row r="451" spans="1:10" ht="16" x14ac:dyDescent="0.2">
      <c r="A451" s="63"/>
      <c r="B451" s="75" t="s">
        <v>723</v>
      </c>
      <c r="C451" s="66" t="s">
        <v>746</v>
      </c>
      <c r="D451" s="66" t="s">
        <v>411</v>
      </c>
      <c r="E451" s="78">
        <v>10000</v>
      </c>
      <c r="F451" s="109">
        <v>0</v>
      </c>
      <c r="G451" s="144">
        <v>0.66</v>
      </c>
      <c r="H451" s="78">
        <f>SUM(F451:G451)</f>
        <v>0.66</v>
      </c>
      <c r="I451" s="78">
        <f>H451</f>
        <v>0.66</v>
      </c>
      <c r="J451" s="23"/>
    </row>
    <row r="452" spans="1:10" ht="16" x14ac:dyDescent="0.2">
      <c r="A452" s="63"/>
      <c r="B452" s="75"/>
      <c r="C452" s="66"/>
      <c r="D452" s="66"/>
      <c r="E452" s="79"/>
      <c r="F452" s="109"/>
      <c r="G452" s="144"/>
      <c r="H452" s="79"/>
      <c r="I452" s="79"/>
      <c r="J452" s="23"/>
    </row>
    <row r="453" spans="1:10" ht="16" x14ac:dyDescent="0.2">
      <c r="A453" s="63"/>
      <c r="B453" s="75" t="s">
        <v>623</v>
      </c>
      <c r="C453" s="66" t="s">
        <v>86</v>
      </c>
      <c r="D453" s="66" t="s">
        <v>411</v>
      </c>
      <c r="E453" s="78">
        <v>10000</v>
      </c>
      <c r="F453" s="109">
        <v>0</v>
      </c>
      <c r="G453" s="144">
        <v>3.08</v>
      </c>
      <c r="H453" s="78">
        <v>3.08</v>
      </c>
      <c r="I453" s="78">
        <f>SUM(H453:H454)</f>
        <v>3.5</v>
      </c>
      <c r="J453" s="211"/>
    </row>
    <row r="454" spans="1:10" ht="16" x14ac:dyDescent="0.2">
      <c r="A454" s="122"/>
      <c r="B454" s="75" t="s">
        <v>623</v>
      </c>
      <c r="C454" s="66" t="s">
        <v>86</v>
      </c>
      <c r="D454" s="124" t="s">
        <v>413</v>
      </c>
      <c r="E454" s="152">
        <v>10000</v>
      </c>
      <c r="F454" s="109">
        <v>0.42</v>
      </c>
      <c r="G454" s="144"/>
      <c r="H454" s="79">
        <f>F454</f>
        <v>0.42</v>
      </c>
      <c r="I454" s="79"/>
      <c r="J454" s="23"/>
    </row>
    <row r="455" spans="1:10" ht="16" x14ac:dyDescent="0.2">
      <c r="A455" s="122"/>
      <c r="B455" s="123"/>
      <c r="C455" s="124"/>
      <c r="D455" s="124"/>
      <c r="E455" s="152"/>
      <c r="F455" s="109"/>
      <c r="G455" s="144"/>
      <c r="H455" s="79"/>
      <c r="I455" s="79"/>
      <c r="J455" s="23"/>
    </row>
    <row r="456" spans="1:10" ht="16" x14ac:dyDescent="0.2">
      <c r="A456" s="136"/>
      <c r="B456" s="137"/>
      <c r="C456" s="134" t="s">
        <v>400</v>
      </c>
      <c r="D456" s="134"/>
      <c r="E456" s="153"/>
      <c r="F456" s="251"/>
      <c r="G456" s="243"/>
      <c r="H456" s="132"/>
      <c r="I456" s="79">
        <f>SUM(I5:I453)</f>
        <v>2827.59</v>
      </c>
      <c r="J456" s="231"/>
    </row>
    <row r="457" spans="1:10" ht="16" x14ac:dyDescent="0.2">
      <c r="A457" s="122"/>
      <c r="B457" s="123"/>
      <c r="C457" s="124"/>
      <c r="D457" s="124"/>
      <c r="E457" s="152"/>
      <c r="F457" s="109"/>
      <c r="G457" s="144"/>
      <c r="H457" s="79"/>
      <c r="J457" s="23"/>
    </row>
    <row r="458" spans="1:10" ht="16" x14ac:dyDescent="0.2">
      <c r="A458" s="125" t="s">
        <v>395</v>
      </c>
      <c r="B458" s="75" t="s">
        <v>625</v>
      </c>
      <c r="C458" s="66" t="s">
        <v>202</v>
      </c>
      <c r="D458" s="66" t="s">
        <v>411</v>
      </c>
      <c r="E458" s="78">
        <v>10000</v>
      </c>
      <c r="F458" s="109">
        <v>0</v>
      </c>
      <c r="G458" s="144">
        <f>H458-F458</f>
        <v>0.66</v>
      </c>
      <c r="H458" s="78">
        <v>0.66</v>
      </c>
      <c r="I458" s="78">
        <f>SUM(H458:H458)</f>
        <v>0.66</v>
      </c>
      <c r="J458" s="23"/>
    </row>
    <row r="459" spans="1:10" ht="16" x14ac:dyDescent="0.2">
      <c r="A459" s="23"/>
      <c r="B459" s="23"/>
      <c r="C459" s="23"/>
      <c r="D459" s="66"/>
      <c r="E459" s="79"/>
      <c r="F459" s="109"/>
      <c r="G459" s="144"/>
      <c r="H459" s="79"/>
      <c r="I459" s="79"/>
      <c r="J459" s="23"/>
    </row>
    <row r="460" spans="1:10" ht="16" x14ac:dyDescent="0.2">
      <c r="A460" s="131"/>
      <c r="B460" s="137" t="s">
        <v>395</v>
      </c>
      <c r="C460" s="134" t="s">
        <v>400</v>
      </c>
      <c r="D460" s="134"/>
      <c r="E460" s="153"/>
      <c r="F460" s="109"/>
      <c r="G460" s="144"/>
      <c r="H460" s="135"/>
      <c r="I460" s="135">
        <f>SUM(I456:I458)</f>
        <v>2828.25</v>
      </c>
      <c r="J460" s="133"/>
    </row>
    <row r="461" spans="1:10" ht="16" x14ac:dyDescent="0.2">
      <c r="A461" s="596"/>
      <c r="B461" s="597"/>
      <c r="C461" s="598"/>
      <c r="D461" s="143"/>
      <c r="E461" s="154"/>
      <c r="F461" s="267"/>
      <c r="G461" s="268"/>
      <c r="H461" s="93"/>
      <c r="I461" s="93"/>
      <c r="J461" s="94"/>
    </row>
    <row r="462" spans="1:10" ht="16" x14ac:dyDescent="0.2">
      <c r="A462" s="599" t="s">
        <v>439</v>
      </c>
      <c r="B462" s="600"/>
      <c r="C462" s="601"/>
      <c r="D462" s="259"/>
      <c r="E462" s="265"/>
      <c r="F462" s="264"/>
      <c r="G462" s="264"/>
      <c r="H462" s="264"/>
      <c r="I462" s="264">
        <f>SUM(I463:I485)</f>
        <v>-549.59999999999991</v>
      </c>
      <c r="J462" s="261"/>
    </row>
    <row r="463" spans="1:10" ht="16" x14ac:dyDescent="0.2">
      <c r="A463" s="328"/>
      <c r="B463" s="275">
        <v>2261</v>
      </c>
      <c r="C463" s="279" t="s">
        <v>672</v>
      </c>
      <c r="D463" s="279" t="s">
        <v>413</v>
      </c>
      <c r="E463" s="104"/>
      <c r="F463" s="104"/>
      <c r="G463" s="23"/>
      <c r="H463" s="23"/>
      <c r="I463" s="335">
        <v>0.42</v>
      </c>
      <c r="J463" s="23"/>
    </row>
    <row r="464" spans="1:10" ht="16" x14ac:dyDescent="0.2">
      <c r="A464" s="328"/>
      <c r="B464" s="75" t="s">
        <v>718</v>
      </c>
      <c r="C464" s="23" t="s">
        <v>733</v>
      </c>
      <c r="D464" s="66" t="s">
        <v>413</v>
      </c>
      <c r="E464" s="104"/>
      <c r="F464" s="104"/>
      <c r="G464" s="23"/>
      <c r="H464" s="23"/>
      <c r="I464" s="335">
        <v>4.18</v>
      </c>
      <c r="J464" s="23"/>
    </row>
    <row r="465" spans="1:10" ht="16" x14ac:dyDescent="0.2">
      <c r="A465" s="328"/>
      <c r="B465" s="75" t="s">
        <v>543</v>
      </c>
      <c r="C465" s="66" t="s">
        <v>138</v>
      </c>
      <c r="D465" s="66" t="s">
        <v>413</v>
      </c>
      <c r="E465" s="104"/>
      <c r="F465" s="104"/>
      <c r="G465" s="23"/>
      <c r="H465" s="23"/>
      <c r="I465" s="335">
        <v>0.42</v>
      </c>
      <c r="J465" s="23"/>
    </row>
    <row r="466" spans="1:10" ht="16" x14ac:dyDescent="0.2">
      <c r="A466" s="328"/>
      <c r="B466" s="75" t="s">
        <v>817</v>
      </c>
      <c r="C466" s="66" t="s">
        <v>811</v>
      </c>
      <c r="D466" s="66" t="s">
        <v>411</v>
      </c>
      <c r="E466" s="104"/>
      <c r="F466" s="104"/>
      <c r="G466" s="23"/>
      <c r="H466" s="23"/>
      <c r="I466" s="335">
        <v>0.91</v>
      </c>
      <c r="J466" s="23"/>
    </row>
    <row r="467" spans="1:10" ht="16" x14ac:dyDescent="0.2">
      <c r="A467" s="328"/>
      <c r="B467" s="75" t="s">
        <v>423</v>
      </c>
      <c r="C467" s="66" t="s">
        <v>421</v>
      </c>
      <c r="D467" s="66" t="s">
        <v>411</v>
      </c>
      <c r="E467" s="104"/>
      <c r="F467" s="104"/>
      <c r="G467" s="23"/>
      <c r="H467" s="23"/>
      <c r="I467" s="335">
        <v>5.3</v>
      </c>
      <c r="J467" s="23"/>
    </row>
    <row r="468" spans="1:10" ht="16" x14ac:dyDescent="0.2">
      <c r="A468" s="328"/>
      <c r="B468" s="75" t="s">
        <v>766</v>
      </c>
      <c r="C468" s="66" t="s">
        <v>765</v>
      </c>
      <c r="D468" s="66"/>
      <c r="E468" s="104"/>
      <c r="F468" s="104"/>
      <c r="G468" s="23"/>
      <c r="H468" s="23"/>
      <c r="I468" s="335">
        <v>3.09</v>
      </c>
      <c r="J468" s="23"/>
    </row>
    <row r="469" spans="1:10" ht="16" x14ac:dyDescent="0.2">
      <c r="A469" s="328"/>
      <c r="B469" s="75" t="s">
        <v>559</v>
      </c>
      <c r="C469" s="66" t="s">
        <v>17</v>
      </c>
      <c r="D469" s="66" t="s">
        <v>411</v>
      </c>
      <c r="E469" s="104"/>
      <c r="F469" s="104"/>
      <c r="G469" s="23"/>
      <c r="H469" s="23"/>
      <c r="I469" s="335">
        <v>27.72</v>
      </c>
      <c r="J469" s="23"/>
    </row>
    <row r="470" spans="1:10" ht="16" x14ac:dyDescent="0.2">
      <c r="A470" s="328"/>
      <c r="B470" s="75" t="s">
        <v>651</v>
      </c>
      <c r="C470" s="66" t="s">
        <v>650</v>
      </c>
      <c r="D470" s="66" t="s">
        <v>411</v>
      </c>
      <c r="E470" s="104"/>
      <c r="F470" s="104"/>
      <c r="G470" s="23"/>
      <c r="H470" s="23"/>
      <c r="I470" s="335">
        <v>0.91</v>
      </c>
      <c r="J470" s="23"/>
    </row>
    <row r="471" spans="1:10" ht="16" x14ac:dyDescent="0.2">
      <c r="A471" s="328"/>
      <c r="B471" s="81" t="s">
        <v>713</v>
      </c>
      <c r="C471" s="82" t="s">
        <v>707</v>
      </c>
      <c r="D471" s="66"/>
      <c r="E471" s="104"/>
      <c r="F471" s="104"/>
      <c r="G471" s="23"/>
      <c r="H471" s="23"/>
      <c r="I471" s="335">
        <v>-77.47</v>
      </c>
      <c r="J471" s="23"/>
    </row>
    <row r="472" spans="1:10" ht="16" x14ac:dyDescent="0.2">
      <c r="A472" s="328"/>
      <c r="B472" s="75" t="s">
        <v>568</v>
      </c>
      <c r="C472" s="66" t="s">
        <v>173</v>
      </c>
      <c r="D472" s="66"/>
      <c r="E472" s="104"/>
      <c r="F472" s="104"/>
      <c r="G472" s="23"/>
      <c r="H472" s="23"/>
      <c r="I472" s="335">
        <v>-4.46</v>
      </c>
      <c r="J472" s="23"/>
    </row>
    <row r="473" spans="1:10" ht="16" x14ac:dyDescent="0.2">
      <c r="A473" s="328"/>
      <c r="B473" s="75" t="s">
        <v>572</v>
      </c>
      <c r="C473" s="66" t="s">
        <v>29</v>
      </c>
      <c r="D473" s="66"/>
      <c r="E473" s="104"/>
      <c r="F473" s="104"/>
      <c r="G473" s="23"/>
      <c r="H473" s="23"/>
      <c r="I473" s="335">
        <v>-0.42</v>
      </c>
      <c r="J473" s="23"/>
    </row>
    <row r="474" spans="1:10" ht="16" x14ac:dyDescent="0.2">
      <c r="A474" s="328"/>
      <c r="B474" s="75" t="s">
        <v>577</v>
      </c>
      <c r="C474" s="66" t="s">
        <v>131</v>
      </c>
      <c r="D474" s="66"/>
      <c r="E474" s="104"/>
      <c r="F474" s="104"/>
      <c r="G474" s="23"/>
      <c r="H474" s="23"/>
      <c r="I474" s="335">
        <v>1.24</v>
      </c>
      <c r="J474" s="23"/>
    </row>
    <row r="475" spans="1:10" ht="16" x14ac:dyDescent="0.2">
      <c r="A475" s="328"/>
      <c r="B475" s="75" t="s">
        <v>818</v>
      </c>
      <c r="C475" s="66" t="s">
        <v>813</v>
      </c>
      <c r="D475" s="173" t="s">
        <v>411</v>
      </c>
      <c r="E475" s="104"/>
      <c r="F475" s="104"/>
      <c r="G475" s="23"/>
      <c r="H475" s="23"/>
      <c r="I475" s="335">
        <v>0.46</v>
      </c>
      <c r="J475" s="23"/>
    </row>
    <row r="476" spans="1:10" ht="16" x14ac:dyDescent="0.2">
      <c r="A476" s="328"/>
      <c r="B476" s="81" t="s">
        <v>583</v>
      </c>
      <c r="C476" s="82" t="s">
        <v>133</v>
      </c>
      <c r="D476" s="66"/>
      <c r="E476" s="104"/>
      <c r="F476" s="104"/>
      <c r="G476" s="23"/>
      <c r="H476" s="23"/>
      <c r="I476" s="335">
        <v>-417.04</v>
      </c>
      <c r="J476" s="23"/>
    </row>
    <row r="477" spans="1:10" ht="16" x14ac:dyDescent="0.2">
      <c r="A477" s="328"/>
      <c r="B477" s="75" t="s">
        <v>719</v>
      </c>
      <c r="C477" s="85" t="s">
        <v>738</v>
      </c>
      <c r="D477" s="85" t="s">
        <v>413</v>
      </c>
      <c r="E477" s="104"/>
      <c r="F477" s="104"/>
      <c r="G477" s="23"/>
      <c r="H477" s="23"/>
      <c r="I477" s="335">
        <v>2.93</v>
      </c>
      <c r="J477" s="23"/>
    </row>
    <row r="478" spans="1:10" ht="16" x14ac:dyDescent="0.2">
      <c r="A478" s="328"/>
      <c r="B478" s="75" t="s">
        <v>819</v>
      </c>
      <c r="C478" s="66" t="s">
        <v>815</v>
      </c>
      <c r="D478" s="66"/>
      <c r="E478" s="104"/>
      <c r="F478" s="104"/>
      <c r="G478" s="23"/>
      <c r="H478" s="23"/>
      <c r="I478" s="335">
        <v>0.95</v>
      </c>
      <c r="J478" s="23"/>
    </row>
    <row r="479" spans="1:10" ht="16" x14ac:dyDescent="0.2">
      <c r="A479" s="328"/>
      <c r="B479" s="75" t="s">
        <v>786</v>
      </c>
      <c r="C479" s="66" t="s">
        <v>787</v>
      </c>
      <c r="D479" s="66"/>
      <c r="E479" s="104"/>
      <c r="F479" s="104"/>
      <c r="G479" s="23"/>
      <c r="H479" s="23"/>
      <c r="I479" s="335">
        <v>0.86</v>
      </c>
      <c r="J479" s="23"/>
    </row>
    <row r="480" spans="1:10" ht="16" x14ac:dyDescent="0.2">
      <c r="A480" s="328"/>
      <c r="B480" s="75" t="s">
        <v>600</v>
      </c>
      <c r="C480" s="66" t="s">
        <v>236</v>
      </c>
      <c r="D480" s="66"/>
      <c r="E480" s="104"/>
      <c r="F480" s="104"/>
      <c r="G480" s="23"/>
      <c r="H480" s="23"/>
      <c r="I480" s="335">
        <v>-0.27</v>
      </c>
      <c r="J480" s="23"/>
    </row>
    <row r="481" spans="1:10" ht="16" x14ac:dyDescent="0.2">
      <c r="A481" s="328"/>
      <c r="B481" s="75" t="s">
        <v>612</v>
      </c>
      <c r="C481" s="66" t="s">
        <v>334</v>
      </c>
      <c r="D481" s="66"/>
      <c r="E481" s="104"/>
      <c r="F481" s="104"/>
      <c r="G481" s="23"/>
      <c r="H481" s="23"/>
      <c r="I481" s="335">
        <v>-95.56</v>
      </c>
      <c r="J481" s="23"/>
    </row>
    <row r="482" spans="1:10" ht="16" x14ac:dyDescent="0.2">
      <c r="A482" s="328"/>
      <c r="B482" s="75" t="s">
        <v>620</v>
      </c>
      <c r="C482" s="66" t="s">
        <v>451</v>
      </c>
      <c r="D482" s="173" t="s">
        <v>413</v>
      </c>
      <c r="E482" s="104"/>
      <c r="F482" s="104"/>
      <c r="G482" s="23"/>
      <c r="H482" s="23"/>
      <c r="I482" s="335">
        <v>2.5099999999999998</v>
      </c>
      <c r="J482" s="23"/>
    </row>
    <row r="483" spans="1:10" ht="16" x14ac:dyDescent="0.2">
      <c r="A483" s="328"/>
      <c r="B483" s="75" t="s">
        <v>665</v>
      </c>
      <c r="C483" s="66" t="s">
        <v>664</v>
      </c>
      <c r="D483" s="66"/>
      <c r="E483" s="104"/>
      <c r="F483" s="104"/>
      <c r="G483" s="23"/>
      <c r="H483" s="23"/>
      <c r="I483" s="335">
        <v>-5.86</v>
      </c>
      <c r="J483" s="23"/>
    </row>
    <row r="484" spans="1:10" ht="16" x14ac:dyDescent="0.2">
      <c r="A484" s="328"/>
      <c r="B484" s="75"/>
      <c r="C484" s="23"/>
      <c r="D484" s="66"/>
      <c r="E484" s="104"/>
      <c r="F484" s="104"/>
      <c r="G484" s="23"/>
      <c r="H484" s="23"/>
      <c r="I484" s="335"/>
      <c r="J484" s="23"/>
    </row>
    <row r="485" spans="1:10" s="344" customFormat="1" x14ac:dyDescent="0.15">
      <c r="A485" s="23"/>
      <c r="B485" s="23"/>
      <c r="C485" s="23" t="s">
        <v>809</v>
      </c>
      <c r="D485" s="23"/>
      <c r="E485" s="91"/>
      <c r="F485" s="351"/>
      <c r="G485" s="38"/>
      <c r="I485" s="23">
        <v>-0.42</v>
      </c>
      <c r="J485" s="23"/>
    </row>
    <row r="486" spans="1:10" ht="16" x14ac:dyDescent="0.2">
      <c r="A486" s="605" t="s">
        <v>52</v>
      </c>
      <c r="B486" s="606"/>
      <c r="C486" s="607"/>
      <c r="D486" s="316"/>
      <c r="E486" s="317"/>
      <c r="F486" s="318"/>
      <c r="G486" s="319"/>
      <c r="H486" s="319"/>
      <c r="I486" s="319">
        <f>I460+I462</f>
        <v>2278.65</v>
      </c>
      <c r="J486" s="320"/>
    </row>
    <row r="487" spans="1:10" s="182" customFormat="1" ht="23" x14ac:dyDescent="0.25">
      <c r="C487" s="183" t="s">
        <v>388</v>
      </c>
      <c r="D487" s="183"/>
      <c r="E487" s="184"/>
      <c r="F487" s="255" t="s">
        <v>430</v>
      </c>
      <c r="G487" s="245"/>
      <c r="H487" s="186"/>
      <c r="I487" s="187">
        <v>44937</v>
      </c>
      <c r="J487" s="188"/>
    </row>
  </sheetData>
  <autoFilter ref="C4:J454" xr:uid="{1B35777D-86B3-9A48-BA2D-325C1FB8F52E}">
    <sortState xmlns:xlrd2="http://schemas.microsoft.com/office/spreadsheetml/2017/richdata2" ref="C5:J453">
      <sortCondition ref="C4:C453"/>
    </sortState>
  </autoFilter>
  <mergeCells count="4">
    <mergeCell ref="A2:C2"/>
    <mergeCell ref="A461:C461"/>
    <mergeCell ref="A462:C462"/>
    <mergeCell ref="A486:C486"/>
  </mergeCells>
  <conditionalFormatting sqref="A85:A88 A92 C1:C4 C8 C10:C222 C235:C385 C387:C455 C457:C458 C460:C484 C486:C1048576">
    <cfRule type="duplicateValues" dxfId="763" priority="34"/>
  </conditionalFormatting>
  <conditionalFormatting sqref="A85:A88 A92">
    <cfRule type="duplicateValues" dxfId="762" priority="33"/>
  </conditionalFormatting>
  <conditionalFormatting sqref="B1:B4 B8 B10:B83 B98:B222 B235:B455 B457:B458 B460:B466 B469:B484 B486:B1048576">
    <cfRule type="duplicateValues" dxfId="761" priority="21"/>
  </conditionalFormatting>
  <conditionalFormatting sqref="B1:B4 B8 B10:B83 B98:B458 B460:B466 B469:B484 B486:B1048576">
    <cfRule type="duplicateValues" dxfId="760" priority="20"/>
  </conditionalFormatting>
  <conditionalFormatting sqref="B9">
    <cfRule type="duplicateValues" dxfId="759" priority="11"/>
    <cfRule type="duplicateValues" dxfId="758" priority="12"/>
  </conditionalFormatting>
  <conditionalFormatting sqref="B84:B97">
    <cfRule type="duplicateValues" dxfId="757" priority="35"/>
  </conditionalFormatting>
  <conditionalFormatting sqref="B89:B91 B93:B97">
    <cfRule type="duplicateValues" dxfId="756" priority="32"/>
  </conditionalFormatting>
  <conditionalFormatting sqref="B223:B234">
    <cfRule type="duplicateValues" dxfId="755" priority="22"/>
    <cfRule type="duplicateValues" dxfId="754" priority="31"/>
  </conditionalFormatting>
  <conditionalFormatting sqref="B467">
    <cfRule type="duplicateValues" dxfId="753" priority="3"/>
    <cfRule type="duplicateValues" dxfId="752" priority="4"/>
  </conditionalFormatting>
  <conditionalFormatting sqref="B468">
    <cfRule type="duplicateValues" dxfId="751" priority="1"/>
    <cfRule type="duplicateValues" dxfId="750" priority="2"/>
  </conditionalFormatting>
  <conditionalFormatting sqref="B486:B1048576">
    <cfRule type="duplicateValues" dxfId="749" priority="30"/>
  </conditionalFormatting>
  <conditionalFormatting sqref="C9">
    <cfRule type="duplicateValues" dxfId="748" priority="13"/>
  </conditionalFormatting>
  <conditionalFormatting sqref="C136:C149">
    <cfRule type="duplicateValues" dxfId="747" priority="27"/>
  </conditionalFormatting>
  <conditionalFormatting sqref="C195:C197">
    <cfRule type="duplicateValues" dxfId="746" priority="28"/>
  </conditionalFormatting>
  <conditionalFormatting sqref="C223:C234">
    <cfRule type="duplicateValues" dxfId="745" priority="29"/>
  </conditionalFormatting>
  <conditionalFormatting sqref="J14:J128 J130:J138 J140:J152 J154:J167 J169:J170 J172:J183 J185:J220 J222:J234 J236:J257 J260:J261 J269:J271 J273:J317 J319:J367 J369:J387 J389:J405 J407:J452 J454:J455 J457:J460 J463:J484">
    <cfRule type="notContainsBlanks" dxfId="744" priority="26">
      <formula>LEN(TRIM(J14))&gt;0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EC6D-38D8-8344-8862-C1FF5F803C04}">
  <sheetPr>
    <pageSetUpPr fitToPage="1"/>
  </sheetPr>
  <dimension ref="A1:O465"/>
  <sheetViews>
    <sheetView zoomScale="90" zoomScaleNormal="90" workbookViewId="0">
      <pane xSplit="3" ySplit="4" topLeftCell="D438" activePane="bottomRight" state="frozen"/>
      <selection activeCell="I453" sqref="I453"/>
      <selection pane="topRight" activeCell="I453" sqref="I453"/>
      <selection pane="bottomLeft" activeCell="I453" sqref="I453"/>
      <selection pane="bottomRight" activeCell="G456" sqref="G456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804</v>
      </c>
      <c r="H2" s="77" t="s">
        <v>459</v>
      </c>
      <c r="I2" s="77">
        <v>44909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s="340" customFormat="1" ht="16" x14ac:dyDescent="0.2">
      <c r="A5" s="298">
        <v>1</v>
      </c>
      <c r="B5" s="339">
        <v>1729</v>
      </c>
      <c r="C5" s="306" t="s">
        <v>789</v>
      </c>
      <c r="D5" s="306" t="s">
        <v>411</v>
      </c>
      <c r="E5" s="251">
        <v>10000</v>
      </c>
      <c r="F5" s="251">
        <v>0</v>
      </c>
      <c r="G5" s="251">
        <v>5.0199999999999996</v>
      </c>
      <c r="H5" s="251">
        <f>F5+G5</f>
        <v>5.0199999999999996</v>
      </c>
      <c r="I5" s="251">
        <f>SUM(H5:H6)</f>
        <v>5.4399999999999995</v>
      </c>
      <c r="J5" s="306" t="s">
        <v>793</v>
      </c>
    </row>
    <row r="6" spans="1:10" s="340" customFormat="1" ht="16" x14ac:dyDescent="0.2">
      <c r="A6" s="298"/>
      <c r="B6" s="339">
        <v>1729</v>
      </c>
      <c r="C6" s="306" t="s">
        <v>789</v>
      </c>
      <c r="D6" s="306" t="s">
        <v>413</v>
      </c>
      <c r="E6" s="251">
        <v>10000</v>
      </c>
      <c r="F6" s="251">
        <v>0.42</v>
      </c>
      <c r="G6" s="251"/>
      <c r="H6" s="251">
        <f>F6</f>
        <v>0.42</v>
      </c>
      <c r="I6" s="251"/>
      <c r="J6" s="306"/>
    </row>
    <row r="7" spans="1:10" ht="16" x14ac:dyDescent="0.2">
      <c r="A7" s="275"/>
      <c r="B7" s="23"/>
      <c r="C7" s="23"/>
      <c r="D7" s="23"/>
      <c r="E7" s="23"/>
      <c r="F7" s="23"/>
      <c r="G7" s="23"/>
      <c r="H7" s="23"/>
      <c r="I7" s="23"/>
      <c r="J7" s="23"/>
    </row>
    <row r="8" spans="1:10" ht="16" x14ac:dyDescent="0.2">
      <c r="A8" s="275"/>
      <c r="B8" s="275">
        <v>2247</v>
      </c>
      <c r="C8" s="279" t="s">
        <v>632</v>
      </c>
      <c r="D8" s="279" t="s">
        <v>411</v>
      </c>
      <c r="E8" s="280">
        <v>10000</v>
      </c>
      <c r="F8" s="281">
        <v>0</v>
      </c>
      <c r="G8" s="341">
        <v>0.53</v>
      </c>
      <c r="H8" s="282">
        <f>F8+G8</f>
        <v>0.53</v>
      </c>
      <c r="I8" s="282">
        <f>SUM(H8:H9)</f>
        <v>0.95</v>
      </c>
      <c r="J8" s="275" t="s">
        <v>807</v>
      </c>
    </row>
    <row r="9" spans="1:10" ht="16" x14ac:dyDescent="0.2">
      <c r="A9" s="275"/>
      <c r="B9" s="275">
        <v>2247</v>
      </c>
      <c r="C9" s="279" t="s">
        <v>632</v>
      </c>
      <c r="D9" s="279" t="s">
        <v>413</v>
      </c>
      <c r="E9" s="280">
        <v>10000</v>
      </c>
      <c r="F9" s="281">
        <v>0.42</v>
      </c>
      <c r="G9" s="281"/>
      <c r="H9" s="282">
        <f>F9</f>
        <v>0.42</v>
      </c>
      <c r="I9" s="282"/>
      <c r="J9" s="275"/>
    </row>
    <row r="10" spans="1:10" ht="16" x14ac:dyDescent="0.2">
      <c r="A10" s="275"/>
      <c r="B10" s="275"/>
      <c r="C10" s="279"/>
      <c r="D10" s="279"/>
      <c r="E10" s="280"/>
      <c r="F10" s="281"/>
      <c r="G10" s="281"/>
      <c r="H10" s="282"/>
      <c r="I10" s="282"/>
      <c r="J10" s="275"/>
    </row>
    <row r="11" spans="1:10" ht="16" x14ac:dyDescent="0.2">
      <c r="A11" s="275"/>
      <c r="B11" s="275">
        <v>2261</v>
      </c>
      <c r="C11" s="279" t="s">
        <v>672</v>
      </c>
      <c r="D11" s="279" t="s">
        <v>411</v>
      </c>
      <c r="E11" s="280">
        <v>10000</v>
      </c>
      <c r="F11" s="281">
        <f>H11-G11</f>
        <v>0</v>
      </c>
      <c r="G11" s="281">
        <v>2.0099999999999998</v>
      </c>
      <c r="H11" s="282">
        <v>2.0099999999999998</v>
      </c>
      <c r="I11" s="282">
        <f>H11</f>
        <v>2.0099999999999998</v>
      </c>
      <c r="J11" s="275"/>
    </row>
    <row r="12" spans="1:10" ht="16" x14ac:dyDescent="0.2">
      <c r="A12" s="275"/>
      <c r="B12" s="275"/>
      <c r="C12" s="276"/>
      <c r="D12" s="276"/>
      <c r="E12" s="277"/>
      <c r="F12" s="278"/>
      <c r="G12" s="275"/>
      <c r="H12" s="275"/>
      <c r="I12" s="275"/>
      <c r="J12" s="275"/>
    </row>
    <row r="13" spans="1:10" ht="16" x14ac:dyDescent="0.2">
      <c r="A13" s="63"/>
      <c r="B13" s="75" t="s">
        <v>539</v>
      </c>
      <c r="C13" s="66" t="s">
        <v>198</v>
      </c>
      <c r="D13" s="66" t="s">
        <v>411</v>
      </c>
      <c r="E13" s="78">
        <v>100000</v>
      </c>
      <c r="F13" s="254">
        <v>18.09</v>
      </c>
      <c r="G13" s="342">
        <v>2.0099999999999998</v>
      </c>
      <c r="H13" s="78">
        <f>SUM(F13:G13)</f>
        <v>20.100000000000001</v>
      </c>
      <c r="I13" s="78">
        <f>SUM(H13:H16)</f>
        <v>28.050000000000004</v>
      </c>
      <c r="J13" s="23" t="s">
        <v>470</v>
      </c>
    </row>
    <row r="14" spans="1:10" ht="16" x14ac:dyDescent="0.2">
      <c r="A14" s="63"/>
      <c r="B14" s="75" t="s">
        <v>539</v>
      </c>
      <c r="C14" s="66" t="s">
        <v>198</v>
      </c>
      <c r="D14" s="66" t="s">
        <v>412</v>
      </c>
      <c r="E14" s="78">
        <v>10000</v>
      </c>
      <c r="F14" s="109">
        <v>3.42</v>
      </c>
      <c r="G14" s="144"/>
      <c r="H14" s="78">
        <f>F14</f>
        <v>3.42</v>
      </c>
      <c r="I14" s="78"/>
      <c r="J14" s="23"/>
    </row>
    <row r="15" spans="1:10" ht="16" x14ac:dyDescent="0.2">
      <c r="A15" s="63"/>
      <c r="B15" s="75" t="s">
        <v>539</v>
      </c>
      <c r="C15" s="66" t="s">
        <v>198</v>
      </c>
      <c r="D15" s="66" t="s">
        <v>413</v>
      </c>
      <c r="E15" s="78">
        <v>100000</v>
      </c>
      <c r="F15" s="109">
        <v>4.18</v>
      </c>
      <c r="G15" s="144"/>
      <c r="H15" s="78">
        <f>F15</f>
        <v>4.18</v>
      </c>
      <c r="I15" s="78"/>
      <c r="J15" s="23"/>
    </row>
    <row r="16" spans="1:10" ht="16" x14ac:dyDescent="0.2">
      <c r="A16" s="63"/>
      <c r="B16" s="75" t="s">
        <v>539</v>
      </c>
      <c r="C16" s="66" t="s">
        <v>198</v>
      </c>
      <c r="D16" s="66" t="s">
        <v>414</v>
      </c>
      <c r="E16" s="78">
        <v>10000</v>
      </c>
      <c r="F16" s="109">
        <v>0.35</v>
      </c>
      <c r="G16" s="144"/>
      <c r="H16" s="78">
        <f>F16</f>
        <v>0.35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109"/>
      <c r="H17" s="78"/>
      <c r="I17" s="78"/>
      <c r="J17" s="23"/>
    </row>
    <row r="18" spans="1:10" ht="16" x14ac:dyDescent="0.2">
      <c r="A18" s="63"/>
      <c r="B18" s="75" t="s">
        <v>540</v>
      </c>
      <c r="C18" s="66" t="s">
        <v>216</v>
      </c>
      <c r="D18" s="66" t="s">
        <v>411</v>
      </c>
      <c r="E18" s="79">
        <v>200000</v>
      </c>
      <c r="F18" s="109">
        <v>23.94</v>
      </c>
      <c r="G18" s="144">
        <v>1.26</v>
      </c>
      <c r="H18" s="78">
        <f>F18+G18</f>
        <v>25.200000000000003</v>
      </c>
      <c r="I18" s="78">
        <f>SUM(H18:H21)</f>
        <v>38.170000000000009</v>
      </c>
      <c r="J18" s="23"/>
    </row>
    <row r="19" spans="1:10" ht="16" x14ac:dyDescent="0.2">
      <c r="A19" s="63"/>
      <c r="B19" s="75" t="s">
        <v>540</v>
      </c>
      <c r="C19" s="66" t="s">
        <v>216</v>
      </c>
      <c r="D19" s="66" t="s">
        <v>412</v>
      </c>
      <c r="E19" s="79">
        <v>10000</v>
      </c>
      <c r="F19" s="109">
        <v>3.42</v>
      </c>
      <c r="G19" s="144"/>
      <c r="H19" s="78">
        <f>F19</f>
        <v>3.42</v>
      </c>
      <c r="I19" s="78"/>
      <c r="J19" s="23"/>
    </row>
    <row r="20" spans="1:10" ht="16" x14ac:dyDescent="0.2">
      <c r="A20" s="63"/>
      <c r="B20" s="75" t="s">
        <v>540</v>
      </c>
      <c r="C20" s="66" t="s">
        <v>216</v>
      </c>
      <c r="D20" s="66" t="s">
        <v>413</v>
      </c>
      <c r="E20" s="78">
        <v>220000</v>
      </c>
      <c r="F20" s="109">
        <v>9.1999999999999993</v>
      </c>
      <c r="G20" s="144"/>
      <c r="H20" s="78">
        <f>F20</f>
        <v>9.1999999999999993</v>
      </c>
      <c r="I20" s="78"/>
      <c r="J20" s="23"/>
    </row>
    <row r="21" spans="1:10" ht="16" x14ac:dyDescent="0.2">
      <c r="A21" s="63"/>
      <c r="B21" s="75" t="s">
        <v>540</v>
      </c>
      <c r="C21" s="66" t="s">
        <v>216</v>
      </c>
      <c r="D21" s="66" t="s">
        <v>414</v>
      </c>
      <c r="E21" s="79">
        <v>10000</v>
      </c>
      <c r="F21" s="109">
        <v>0.35</v>
      </c>
      <c r="G21" s="144"/>
      <c r="H21" s="78">
        <f>F21</f>
        <v>0.35</v>
      </c>
      <c r="I21" s="78"/>
      <c r="J21" s="23"/>
    </row>
    <row r="22" spans="1:10" ht="16" x14ac:dyDescent="0.2">
      <c r="A22" s="63"/>
      <c r="B22" s="75"/>
      <c r="C22" s="66"/>
      <c r="D22" s="66"/>
      <c r="E22" s="79"/>
      <c r="F22" s="109"/>
      <c r="G22" s="144"/>
      <c r="H22" s="78"/>
      <c r="I22" s="78"/>
      <c r="J22" s="23"/>
    </row>
    <row r="23" spans="1:10" ht="16" x14ac:dyDescent="0.2">
      <c r="A23" s="63"/>
      <c r="B23" s="75" t="s">
        <v>718</v>
      </c>
      <c r="C23" s="23" t="s">
        <v>733</v>
      </c>
      <c r="D23" s="66" t="s">
        <v>411</v>
      </c>
      <c r="E23" s="79">
        <v>100000</v>
      </c>
      <c r="F23" s="109">
        <f>H23-G23</f>
        <v>8.19</v>
      </c>
      <c r="G23" s="144">
        <v>0.91</v>
      </c>
      <c r="H23" s="78">
        <v>9.1</v>
      </c>
      <c r="I23" s="78">
        <f>SUM(H23:H24)</f>
        <v>13.28</v>
      </c>
      <c r="J23" s="23"/>
    </row>
    <row r="24" spans="1:10" ht="16" x14ac:dyDescent="0.2">
      <c r="A24" s="63"/>
      <c r="B24" s="75" t="s">
        <v>718</v>
      </c>
      <c r="C24" s="23" t="s">
        <v>733</v>
      </c>
      <c r="D24" s="66" t="s">
        <v>413</v>
      </c>
      <c r="E24" s="79">
        <v>100000</v>
      </c>
      <c r="F24" s="109"/>
      <c r="G24" s="144"/>
      <c r="H24" s="78">
        <v>4.18</v>
      </c>
      <c r="I24" s="78"/>
      <c r="J24" s="23"/>
    </row>
    <row r="25" spans="1:10" ht="16" x14ac:dyDescent="0.2">
      <c r="A25" s="63"/>
      <c r="B25" s="75"/>
      <c r="C25" s="66"/>
      <c r="D25" s="66"/>
      <c r="E25" s="79"/>
      <c r="F25" s="109"/>
      <c r="G25" s="144"/>
      <c r="H25" s="78"/>
      <c r="I25" s="78"/>
      <c r="J25" s="23"/>
    </row>
    <row r="26" spans="1:10" ht="16" x14ac:dyDescent="0.2">
      <c r="A26" s="63"/>
      <c r="B26" s="75"/>
      <c r="C26" s="66"/>
      <c r="D26" s="66"/>
      <c r="E26" s="79"/>
      <c r="F26" s="109"/>
      <c r="G26" s="144"/>
      <c r="H26" s="78"/>
      <c r="I26" s="78"/>
      <c r="J26" s="23"/>
    </row>
    <row r="27" spans="1:10" ht="16" x14ac:dyDescent="0.2">
      <c r="A27" s="63"/>
      <c r="B27" s="75" t="s">
        <v>542</v>
      </c>
      <c r="C27" s="66" t="s">
        <v>89</v>
      </c>
      <c r="D27" s="66" t="s">
        <v>411</v>
      </c>
      <c r="E27" s="79">
        <v>10000</v>
      </c>
      <c r="F27" s="109">
        <v>0</v>
      </c>
      <c r="G27" s="144">
        <f>H27-F27</f>
        <v>5.0199999999999996</v>
      </c>
      <c r="H27" s="78">
        <v>5.0199999999999996</v>
      </c>
      <c r="I27" s="78">
        <f>SUM(H27)</f>
        <v>5.0199999999999996</v>
      </c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/>
      <c r="B29" s="75" t="s">
        <v>763</v>
      </c>
      <c r="C29" s="66" t="s">
        <v>762</v>
      </c>
      <c r="D29" s="66" t="s">
        <v>411</v>
      </c>
      <c r="E29" s="78">
        <v>100000</v>
      </c>
      <c r="F29" s="78">
        <v>5.0199999999999996</v>
      </c>
      <c r="G29" s="78">
        <f>H29-F29</f>
        <v>45.180000000000007</v>
      </c>
      <c r="H29" s="78">
        <v>50.2</v>
      </c>
      <c r="I29" s="78">
        <f>SUM(H29:H32)</f>
        <v>55.640000000000008</v>
      </c>
      <c r="J29" s="23"/>
    </row>
    <row r="30" spans="1:10" ht="16" x14ac:dyDescent="0.2">
      <c r="A30" s="63"/>
      <c r="B30" s="75" t="s">
        <v>763</v>
      </c>
      <c r="C30" s="66" t="s">
        <v>762</v>
      </c>
      <c r="D30" s="66" t="s">
        <v>412</v>
      </c>
      <c r="E30" s="78">
        <v>10000</v>
      </c>
      <c r="F30" s="78"/>
      <c r="G30" s="78">
        <v>3.42</v>
      </c>
      <c r="H30" s="78">
        <f>G30</f>
        <v>3.42</v>
      </c>
      <c r="I30" s="78"/>
      <c r="J30" s="23"/>
    </row>
    <row r="31" spans="1:10" ht="16" x14ac:dyDescent="0.2">
      <c r="A31" s="63"/>
      <c r="B31" s="75" t="s">
        <v>763</v>
      </c>
      <c r="C31" s="66" t="s">
        <v>762</v>
      </c>
      <c r="D31" s="66" t="s">
        <v>413</v>
      </c>
      <c r="E31" s="78">
        <v>40000</v>
      </c>
      <c r="F31" s="78"/>
      <c r="G31" s="78">
        <v>1.67</v>
      </c>
      <c r="H31" s="78">
        <f>G31</f>
        <v>1.67</v>
      </c>
      <c r="I31" s="78"/>
      <c r="J31" s="23"/>
    </row>
    <row r="32" spans="1:10" ht="16" x14ac:dyDescent="0.2">
      <c r="A32" s="63"/>
      <c r="B32" s="75" t="s">
        <v>763</v>
      </c>
      <c r="C32" s="66" t="s">
        <v>762</v>
      </c>
      <c r="D32" s="66" t="s">
        <v>414</v>
      </c>
      <c r="E32" s="78">
        <v>10000</v>
      </c>
      <c r="F32" s="78"/>
      <c r="G32" s="78">
        <v>0.35</v>
      </c>
      <c r="H32" s="78">
        <f>G32</f>
        <v>0.35</v>
      </c>
      <c r="I32" s="78"/>
      <c r="J32" s="23"/>
    </row>
    <row r="33" spans="1:10" ht="16" x14ac:dyDescent="0.2">
      <c r="A33" s="63"/>
      <c r="B33" s="75"/>
      <c r="C33" s="66"/>
      <c r="D33" s="66"/>
      <c r="E33" s="79"/>
      <c r="F33" s="78"/>
      <c r="G33" s="78"/>
      <c r="H33" s="78"/>
      <c r="I33" s="78"/>
      <c r="J33" s="23"/>
    </row>
    <row r="34" spans="1:10" ht="16" x14ac:dyDescent="0.2">
      <c r="A34" s="63"/>
      <c r="B34" s="75" t="s">
        <v>543</v>
      </c>
      <c r="C34" s="66" t="s">
        <v>138</v>
      </c>
      <c r="D34" s="66" t="s">
        <v>411</v>
      </c>
      <c r="E34" s="78">
        <v>10000</v>
      </c>
      <c r="F34" s="78">
        <v>0</v>
      </c>
      <c r="G34" s="78">
        <f>H34-F34</f>
        <v>2.0099999999999998</v>
      </c>
      <c r="H34" s="78">
        <v>2.0099999999999998</v>
      </c>
      <c r="I34" s="78">
        <f>H34</f>
        <v>2.0099999999999998</v>
      </c>
      <c r="J34" s="23"/>
    </row>
    <row r="35" spans="1:10" ht="16" x14ac:dyDescent="0.2">
      <c r="A35" s="63"/>
      <c r="B35" s="75"/>
      <c r="C35" s="66"/>
      <c r="D35" s="66"/>
      <c r="E35" s="78"/>
      <c r="F35" s="78"/>
      <c r="G35" s="78"/>
      <c r="H35" s="78"/>
      <c r="I35" s="78"/>
      <c r="J35" s="23"/>
    </row>
    <row r="36" spans="1:10" ht="16" x14ac:dyDescent="0.2">
      <c r="A36" s="63"/>
      <c r="B36" s="75" t="s">
        <v>777</v>
      </c>
      <c r="C36" s="66" t="s">
        <v>776</v>
      </c>
      <c r="D36" s="66" t="s">
        <v>411</v>
      </c>
      <c r="E36" s="78">
        <v>10000</v>
      </c>
      <c r="F36" s="78">
        <v>0</v>
      </c>
      <c r="G36" s="78">
        <v>0.46</v>
      </c>
      <c r="H36" s="78">
        <f>SUM(F36:G36)</f>
        <v>0.46</v>
      </c>
      <c r="I36" s="78">
        <f>SUM(H36:H37)</f>
        <v>0.88</v>
      </c>
      <c r="J36" s="23"/>
    </row>
    <row r="37" spans="1:10" ht="16" x14ac:dyDescent="0.2">
      <c r="A37" s="63"/>
      <c r="B37" s="75" t="s">
        <v>777</v>
      </c>
      <c r="C37" s="66" t="s">
        <v>776</v>
      </c>
      <c r="D37" s="66" t="s">
        <v>413</v>
      </c>
      <c r="E37" s="78">
        <v>10000</v>
      </c>
      <c r="F37" s="78">
        <v>0.42</v>
      </c>
      <c r="G37" s="78"/>
      <c r="H37" s="78">
        <f>F37</f>
        <v>0.42</v>
      </c>
      <c r="I37" s="78"/>
      <c r="J37" s="23"/>
    </row>
    <row r="38" spans="1:10" ht="16" x14ac:dyDescent="0.2">
      <c r="A38" s="63"/>
      <c r="B38" s="75"/>
      <c r="C38" s="66"/>
      <c r="D38" s="66"/>
      <c r="E38" s="78"/>
      <c r="F38" s="78"/>
      <c r="G38" s="78"/>
      <c r="H38" s="78"/>
      <c r="I38" s="78"/>
      <c r="J38" s="23"/>
    </row>
    <row r="39" spans="1:10" ht="16" x14ac:dyDescent="0.2">
      <c r="A39" s="63"/>
      <c r="B39" s="75" t="s">
        <v>711</v>
      </c>
      <c r="C39" s="66" t="s">
        <v>703</v>
      </c>
      <c r="D39" s="66" t="s">
        <v>411</v>
      </c>
      <c r="E39" s="78">
        <v>10000</v>
      </c>
      <c r="F39" s="78">
        <v>0</v>
      </c>
      <c r="G39" s="78">
        <f>H39-F39</f>
        <v>0.66</v>
      </c>
      <c r="H39" s="78">
        <v>0.66</v>
      </c>
      <c r="I39" s="78">
        <f>H39</f>
        <v>0.66</v>
      </c>
      <c r="J39" s="23"/>
    </row>
    <row r="40" spans="1:10" ht="16" x14ac:dyDescent="0.2">
      <c r="A40" s="63"/>
      <c r="B40" s="75"/>
      <c r="C40" s="66"/>
      <c r="D40" s="66"/>
      <c r="E40" s="79"/>
      <c r="F40" s="78"/>
      <c r="G40" s="78"/>
      <c r="H40" s="78"/>
      <c r="I40" s="78"/>
      <c r="J40" s="23"/>
    </row>
    <row r="41" spans="1:10" ht="16" x14ac:dyDescent="0.2">
      <c r="A41" s="63"/>
      <c r="B41" s="75" t="s">
        <v>544</v>
      </c>
      <c r="C41" s="66" t="s">
        <v>139</v>
      </c>
      <c r="D41" s="66" t="s">
        <v>411</v>
      </c>
      <c r="E41" s="78">
        <v>100000</v>
      </c>
      <c r="F41" s="109">
        <f>H41-G41</f>
        <v>18.090000000000003</v>
      </c>
      <c r="G41" s="144">
        <v>2.0099999999999998</v>
      </c>
      <c r="H41" s="78">
        <v>20.100000000000001</v>
      </c>
      <c r="I41" s="78">
        <f>SUM(H41:H46)</f>
        <v>66.3</v>
      </c>
      <c r="J41" s="23"/>
    </row>
    <row r="42" spans="1:10" ht="16" x14ac:dyDescent="0.2">
      <c r="A42" s="63"/>
      <c r="B42" s="75" t="s">
        <v>544</v>
      </c>
      <c r="C42" s="66" t="s">
        <v>139</v>
      </c>
      <c r="D42" s="66" t="s">
        <v>417</v>
      </c>
      <c r="E42" s="78">
        <v>50000</v>
      </c>
      <c r="F42" s="109">
        <v>33.85</v>
      </c>
      <c r="G42" s="144"/>
      <c r="H42" s="78">
        <f>F42</f>
        <v>33.85</v>
      </c>
      <c r="I42" s="78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412</v>
      </c>
      <c r="E43" s="79">
        <v>10000</v>
      </c>
      <c r="F43" s="109">
        <v>3.42</v>
      </c>
      <c r="G43" s="144"/>
      <c r="H43" s="78">
        <f>F43</f>
        <v>3.42</v>
      </c>
      <c r="I43" s="78"/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413</v>
      </c>
      <c r="E44" s="79">
        <v>100000</v>
      </c>
      <c r="F44" s="109">
        <v>4.18</v>
      </c>
      <c r="G44" s="144"/>
      <c r="H44" s="78">
        <f>F44</f>
        <v>4.18</v>
      </c>
      <c r="I44" s="78"/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418</v>
      </c>
      <c r="E45" s="78">
        <v>100000</v>
      </c>
      <c r="F45" s="109">
        <v>4.4000000000000004</v>
      </c>
      <c r="G45" s="144"/>
      <c r="H45" s="78">
        <f>F45</f>
        <v>4.4000000000000004</v>
      </c>
      <c r="I45" s="78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414</v>
      </c>
      <c r="E46" s="79">
        <v>10000</v>
      </c>
      <c r="F46" s="109">
        <v>0.35</v>
      </c>
      <c r="G46" s="144"/>
      <c r="H46" s="78">
        <f>F46</f>
        <v>0.35</v>
      </c>
      <c r="I46" s="78"/>
      <c r="J46" s="23"/>
    </row>
    <row r="47" spans="1:10" ht="16" x14ac:dyDescent="0.2">
      <c r="A47" s="63"/>
      <c r="B47" s="75"/>
      <c r="C47" s="66"/>
      <c r="D47" s="66"/>
      <c r="E47" s="79"/>
      <c r="F47" s="109"/>
      <c r="G47" s="144"/>
      <c r="H47" s="78"/>
      <c r="I47" s="78"/>
      <c r="J47" s="23"/>
    </row>
    <row r="48" spans="1:10" ht="16" x14ac:dyDescent="0.2">
      <c r="A48" s="63"/>
      <c r="B48" s="75" t="s">
        <v>545</v>
      </c>
      <c r="C48" s="66" t="s">
        <v>217</v>
      </c>
      <c r="D48" s="66" t="s">
        <v>411</v>
      </c>
      <c r="E48" s="78">
        <v>240000</v>
      </c>
      <c r="F48" s="109">
        <f>H48-G48</f>
        <v>20.93</v>
      </c>
      <c r="G48" s="144">
        <v>0.91</v>
      </c>
      <c r="H48" s="78">
        <v>21.84</v>
      </c>
      <c r="I48" s="78">
        <f>SUM(H48:H49)</f>
        <v>22.26</v>
      </c>
      <c r="J48" s="23"/>
    </row>
    <row r="49" spans="1:10" ht="16" x14ac:dyDescent="0.2">
      <c r="A49" s="63"/>
      <c r="B49" s="75" t="s">
        <v>545</v>
      </c>
      <c r="C49" s="66" t="s">
        <v>217</v>
      </c>
      <c r="D49" s="66" t="s">
        <v>413</v>
      </c>
      <c r="E49" s="78">
        <v>10000</v>
      </c>
      <c r="F49" s="109">
        <v>0.42</v>
      </c>
      <c r="G49" s="144"/>
      <c r="H49" s="78">
        <f>F49</f>
        <v>0.42</v>
      </c>
      <c r="I49" s="78"/>
      <c r="J49" s="23"/>
    </row>
    <row r="50" spans="1:10" ht="16" x14ac:dyDescent="0.2">
      <c r="A50" s="63"/>
      <c r="B50" s="75"/>
      <c r="C50" s="66"/>
      <c r="D50" s="66"/>
      <c r="E50" s="78"/>
      <c r="F50" s="109"/>
      <c r="G50" s="144"/>
      <c r="H50" s="78"/>
      <c r="I50" s="78"/>
      <c r="J50" s="23"/>
    </row>
    <row r="51" spans="1:10" ht="16" x14ac:dyDescent="0.2">
      <c r="A51" s="63"/>
      <c r="B51" s="75" t="s">
        <v>800</v>
      </c>
      <c r="C51" s="66" t="s">
        <v>801</v>
      </c>
      <c r="D51" s="66" t="s">
        <v>411</v>
      </c>
      <c r="E51" s="78">
        <v>10000</v>
      </c>
      <c r="F51" s="109">
        <v>0</v>
      </c>
      <c r="G51" s="144">
        <f>H51-F51</f>
        <v>5.0199999999999996</v>
      </c>
      <c r="H51" s="78">
        <v>5.0199999999999996</v>
      </c>
      <c r="I51" s="78">
        <f>H51</f>
        <v>5.0199999999999996</v>
      </c>
      <c r="J51" s="23" t="s">
        <v>805</v>
      </c>
    </row>
    <row r="52" spans="1:10" ht="16" x14ac:dyDescent="0.2">
      <c r="A52" s="63"/>
      <c r="B52" s="75"/>
      <c r="C52" s="66"/>
      <c r="D52" s="66"/>
      <c r="E52" s="78"/>
      <c r="F52" s="109"/>
      <c r="G52" s="144"/>
      <c r="H52" s="78"/>
      <c r="I52" s="78"/>
      <c r="J52" s="23"/>
    </row>
    <row r="53" spans="1:10" ht="16" x14ac:dyDescent="0.2">
      <c r="A53" s="63"/>
      <c r="B53" s="75" t="s">
        <v>548</v>
      </c>
      <c r="C53" s="66" t="s">
        <v>178</v>
      </c>
      <c r="D53" s="66" t="s">
        <v>411</v>
      </c>
      <c r="E53" s="79">
        <v>50000</v>
      </c>
      <c r="F53" s="254">
        <v>32.08</v>
      </c>
      <c r="G53" s="342">
        <v>8.02</v>
      </c>
      <c r="H53" s="78">
        <f>SUM(F53:G53)</f>
        <v>40.099999999999994</v>
      </c>
      <c r="I53" s="78">
        <f>SUM(H53:H58)</f>
        <v>99.169999999999987</v>
      </c>
      <c r="J53" s="23" t="s">
        <v>470</v>
      </c>
    </row>
    <row r="54" spans="1:10" ht="16" x14ac:dyDescent="0.2">
      <c r="A54" s="63"/>
      <c r="B54" s="75" t="s">
        <v>548</v>
      </c>
      <c r="C54" s="66" t="s">
        <v>178</v>
      </c>
      <c r="D54" s="66" t="s">
        <v>417</v>
      </c>
      <c r="E54" s="79">
        <v>50000</v>
      </c>
      <c r="F54" s="109">
        <v>33.85</v>
      </c>
      <c r="G54" s="144"/>
      <c r="H54" s="78">
        <f>F54</f>
        <v>33.85</v>
      </c>
      <c r="I54" s="78"/>
      <c r="J54" s="23"/>
    </row>
    <row r="55" spans="1:10" ht="16" x14ac:dyDescent="0.2">
      <c r="A55" s="63"/>
      <c r="B55" s="75" t="s">
        <v>548</v>
      </c>
      <c r="C55" s="66" t="s">
        <v>178</v>
      </c>
      <c r="D55" s="66" t="s">
        <v>412</v>
      </c>
      <c r="E55" s="79">
        <v>10000</v>
      </c>
      <c r="F55" s="109">
        <v>3.42</v>
      </c>
      <c r="G55" s="144"/>
      <c r="H55" s="78">
        <f>F55</f>
        <v>3.42</v>
      </c>
      <c r="I55" s="78"/>
      <c r="J55" s="23"/>
    </row>
    <row r="56" spans="1:10" ht="16" x14ac:dyDescent="0.2">
      <c r="A56" s="63"/>
      <c r="B56" s="75" t="s">
        <v>548</v>
      </c>
      <c r="C56" s="66" t="s">
        <v>178</v>
      </c>
      <c r="D56" s="66" t="s">
        <v>413</v>
      </c>
      <c r="E56" s="79">
        <v>250000</v>
      </c>
      <c r="F56" s="109">
        <v>10.45</v>
      </c>
      <c r="G56" s="144"/>
      <c r="H56" s="78">
        <f>F56</f>
        <v>10.45</v>
      </c>
      <c r="I56" s="78"/>
      <c r="J56" s="23"/>
    </row>
    <row r="57" spans="1:10" ht="16" x14ac:dyDescent="0.2">
      <c r="A57" s="63"/>
      <c r="B57" s="75" t="s">
        <v>548</v>
      </c>
      <c r="C57" s="66" t="s">
        <v>178</v>
      </c>
      <c r="D57" s="66" t="s">
        <v>418</v>
      </c>
      <c r="E57" s="78">
        <v>250000</v>
      </c>
      <c r="F57" s="109">
        <v>11</v>
      </c>
      <c r="G57" s="144"/>
      <c r="H57" s="78">
        <f>F57</f>
        <v>11</v>
      </c>
      <c r="I57" s="78"/>
      <c r="J57" s="23"/>
    </row>
    <row r="58" spans="1:10" ht="16" x14ac:dyDescent="0.2">
      <c r="A58" s="63"/>
      <c r="B58" s="75" t="s">
        <v>548</v>
      </c>
      <c r="C58" s="66" t="s">
        <v>178</v>
      </c>
      <c r="D58" s="66" t="s">
        <v>414</v>
      </c>
      <c r="E58" s="79">
        <v>10000</v>
      </c>
      <c r="F58" s="109">
        <v>0.35</v>
      </c>
      <c r="G58" s="144"/>
      <c r="H58" s="78">
        <f>F58</f>
        <v>0.35</v>
      </c>
      <c r="I58" s="78"/>
      <c r="J58" s="23"/>
    </row>
    <row r="59" spans="1:10" ht="16" x14ac:dyDescent="0.2">
      <c r="A59" s="63"/>
      <c r="B59" s="75"/>
      <c r="C59" s="66"/>
      <c r="D59" s="66"/>
      <c r="E59" s="79"/>
      <c r="F59" s="109"/>
      <c r="G59" s="144"/>
      <c r="H59" s="78"/>
      <c r="I59" s="78"/>
      <c r="J59" s="23"/>
    </row>
    <row r="60" spans="1:10" ht="16" x14ac:dyDescent="0.2">
      <c r="A60" s="63"/>
      <c r="B60" s="75" t="s">
        <v>549</v>
      </c>
      <c r="C60" s="66" t="s">
        <v>325</v>
      </c>
      <c r="D60" s="66" t="s">
        <v>411</v>
      </c>
      <c r="E60" s="201">
        <v>500000</v>
      </c>
      <c r="F60" s="109">
        <f>H60-G60</f>
        <v>44.59</v>
      </c>
      <c r="G60" s="144">
        <v>0.91</v>
      </c>
      <c r="H60" s="78">
        <v>45.5</v>
      </c>
      <c r="I60" s="78">
        <f>SUM(H60:H61)</f>
        <v>66.400000000000006</v>
      </c>
      <c r="J60" s="200"/>
    </row>
    <row r="61" spans="1:10" ht="16" x14ac:dyDescent="0.2">
      <c r="A61" s="63"/>
      <c r="B61" s="75" t="s">
        <v>549</v>
      </c>
      <c r="C61" s="66" t="s">
        <v>325</v>
      </c>
      <c r="D61" s="66" t="s">
        <v>413</v>
      </c>
      <c r="E61" s="78">
        <v>500000</v>
      </c>
      <c r="F61" s="109">
        <v>20.9</v>
      </c>
      <c r="G61" s="144"/>
      <c r="H61" s="78">
        <f>F61</f>
        <v>20.9</v>
      </c>
      <c r="I61" s="78"/>
      <c r="J61" s="23"/>
    </row>
    <row r="62" spans="1:10" ht="16" x14ac:dyDescent="0.2">
      <c r="A62" s="63"/>
      <c r="B62" s="75"/>
      <c r="C62" s="66"/>
      <c r="D62" s="66"/>
      <c r="E62" s="78"/>
      <c r="F62" s="109"/>
      <c r="G62" s="144"/>
      <c r="H62" s="78"/>
      <c r="I62" s="78"/>
      <c r="J62" s="23"/>
    </row>
    <row r="63" spans="1:10" ht="16" x14ac:dyDescent="0.2">
      <c r="A63" s="63"/>
      <c r="B63" s="75" t="s">
        <v>550</v>
      </c>
      <c r="C63" s="66" t="s">
        <v>79</v>
      </c>
      <c r="D63" s="66" t="s">
        <v>411</v>
      </c>
      <c r="E63" s="78">
        <v>50000</v>
      </c>
      <c r="F63" s="109">
        <f>H63-G63</f>
        <v>2.6399999999999997</v>
      </c>
      <c r="G63" s="144">
        <v>0.66</v>
      </c>
      <c r="H63" s="78">
        <v>3.3</v>
      </c>
      <c r="I63" s="78">
        <f>SUM(H63:H68)</f>
        <v>24.700000000000003</v>
      </c>
      <c r="J63" s="23"/>
    </row>
    <row r="64" spans="1:10" ht="16" x14ac:dyDescent="0.2">
      <c r="A64" s="63"/>
      <c r="B64" s="75" t="s">
        <v>550</v>
      </c>
      <c r="C64" s="66" t="s">
        <v>79</v>
      </c>
      <c r="D64" s="66" t="s">
        <v>417</v>
      </c>
      <c r="E64" s="78">
        <v>50000</v>
      </c>
      <c r="F64" s="254">
        <v>9.0500000000000007</v>
      </c>
      <c r="G64" s="144"/>
      <c r="H64" s="78">
        <f>F64</f>
        <v>9.0500000000000007</v>
      </c>
      <c r="I64" s="78"/>
      <c r="J64" s="23" t="s">
        <v>470</v>
      </c>
    </row>
    <row r="65" spans="1:10" ht="16" x14ac:dyDescent="0.2">
      <c r="A65" s="63"/>
      <c r="B65" s="75" t="s">
        <v>550</v>
      </c>
      <c r="C65" s="66" t="s">
        <v>79</v>
      </c>
      <c r="D65" s="66" t="s">
        <v>412</v>
      </c>
      <c r="E65" s="78">
        <v>10000</v>
      </c>
      <c r="F65" s="109">
        <v>3.42</v>
      </c>
      <c r="G65" s="144"/>
      <c r="H65" s="78">
        <f>F65</f>
        <v>3.42</v>
      </c>
      <c r="I65" s="78"/>
      <c r="J65" s="23"/>
    </row>
    <row r="66" spans="1:10" ht="16" x14ac:dyDescent="0.2">
      <c r="A66" s="63"/>
      <c r="B66" s="75" t="s">
        <v>550</v>
      </c>
      <c r="C66" s="66" t="s">
        <v>79</v>
      </c>
      <c r="D66" s="66" t="s">
        <v>413</v>
      </c>
      <c r="E66" s="78">
        <v>100000</v>
      </c>
      <c r="F66" s="109">
        <v>4.18</v>
      </c>
      <c r="G66" s="144"/>
      <c r="H66" s="78">
        <f>F66</f>
        <v>4.18</v>
      </c>
      <c r="I66" s="78"/>
      <c r="J66" s="23"/>
    </row>
    <row r="67" spans="1:10" ht="16" x14ac:dyDescent="0.2">
      <c r="A67" s="63"/>
      <c r="B67" s="75" t="s">
        <v>550</v>
      </c>
      <c r="C67" s="66" t="s">
        <v>79</v>
      </c>
      <c r="D67" s="66" t="s">
        <v>418</v>
      </c>
      <c r="E67" s="78">
        <v>100000</v>
      </c>
      <c r="F67" s="109">
        <v>4.4000000000000004</v>
      </c>
      <c r="G67" s="144"/>
      <c r="H67" s="78">
        <f>F67</f>
        <v>4.4000000000000004</v>
      </c>
      <c r="I67" s="78"/>
      <c r="J67" s="23"/>
    </row>
    <row r="68" spans="1:10" ht="16" x14ac:dyDescent="0.2">
      <c r="A68" s="63"/>
      <c r="B68" s="75" t="s">
        <v>550</v>
      </c>
      <c r="C68" s="66" t="s">
        <v>79</v>
      </c>
      <c r="D68" s="66" t="s">
        <v>414</v>
      </c>
      <c r="E68" s="79">
        <v>10000</v>
      </c>
      <c r="F68" s="109">
        <v>0.35</v>
      </c>
      <c r="G68" s="144"/>
      <c r="H68" s="78">
        <f>F68</f>
        <v>0.35</v>
      </c>
      <c r="I68" s="78"/>
      <c r="J68" s="23"/>
    </row>
    <row r="69" spans="1:10" ht="16" x14ac:dyDescent="0.2">
      <c r="A69" s="63"/>
      <c r="B69" s="75"/>
      <c r="C69" s="66"/>
      <c r="D69" s="66"/>
      <c r="E69" s="79"/>
      <c r="F69" s="109"/>
      <c r="G69" s="144"/>
      <c r="H69" s="78"/>
      <c r="I69" s="78"/>
      <c r="J69" s="23"/>
    </row>
    <row r="70" spans="1:10" ht="16" x14ac:dyDescent="0.2">
      <c r="A70" s="63"/>
      <c r="B70" s="75" t="s">
        <v>551</v>
      </c>
      <c r="C70" s="66" t="s">
        <v>80</v>
      </c>
      <c r="D70" s="66" t="s">
        <v>411</v>
      </c>
      <c r="E70" s="78">
        <v>300000</v>
      </c>
      <c r="F70" s="78">
        <f>H70-G70</f>
        <v>19.14</v>
      </c>
      <c r="G70" s="78">
        <v>0.66</v>
      </c>
      <c r="H70" s="78">
        <v>19.8</v>
      </c>
      <c r="I70" s="78">
        <f>SUM(H70:H71)</f>
        <v>32.340000000000003</v>
      </c>
      <c r="J70" s="23"/>
    </row>
    <row r="71" spans="1:10" ht="16" x14ac:dyDescent="0.2">
      <c r="A71" s="63"/>
      <c r="B71" s="75" t="s">
        <v>551</v>
      </c>
      <c r="C71" s="66" t="s">
        <v>80</v>
      </c>
      <c r="D71" s="66" t="s">
        <v>413</v>
      </c>
      <c r="E71" s="78">
        <v>300000</v>
      </c>
      <c r="F71" s="78">
        <v>12.54</v>
      </c>
      <c r="G71" s="78"/>
      <c r="H71" s="78">
        <f>F71</f>
        <v>12.54</v>
      </c>
      <c r="I71" s="78"/>
      <c r="J71" s="23"/>
    </row>
    <row r="72" spans="1:10" ht="16" x14ac:dyDescent="0.2">
      <c r="A72" s="63"/>
      <c r="B72" s="257"/>
      <c r="C72" s="167"/>
      <c r="D72" s="66"/>
      <c r="E72" s="79"/>
      <c r="F72" s="109"/>
      <c r="G72" s="144"/>
      <c r="H72" s="78"/>
      <c r="I72" s="78"/>
      <c r="J72" s="23"/>
    </row>
    <row r="73" spans="1:10" ht="16" x14ac:dyDescent="0.2">
      <c r="A73" s="63"/>
      <c r="B73" s="75" t="s">
        <v>552</v>
      </c>
      <c r="C73" s="66" t="s">
        <v>64</v>
      </c>
      <c r="D73" s="66" t="s">
        <v>411</v>
      </c>
      <c r="E73" s="79">
        <v>100000</v>
      </c>
      <c r="F73" s="254">
        <v>27.72</v>
      </c>
      <c r="G73" s="342">
        <v>3.08</v>
      </c>
      <c r="H73" s="78">
        <f>SUM(F73:G73)</f>
        <v>30.799999999999997</v>
      </c>
      <c r="I73" s="78">
        <f>SUM(H73:H77)</f>
        <v>43.15</v>
      </c>
      <c r="J73" s="23" t="s">
        <v>470</v>
      </c>
    </row>
    <row r="74" spans="1:10" ht="16" x14ac:dyDescent="0.2">
      <c r="A74" s="63"/>
      <c r="B74" s="75" t="s">
        <v>552</v>
      </c>
      <c r="C74" s="66" t="s">
        <v>64</v>
      </c>
      <c r="D74" s="66" t="s">
        <v>412</v>
      </c>
      <c r="E74" s="79">
        <v>10000</v>
      </c>
      <c r="F74" s="109">
        <v>3.42</v>
      </c>
      <c r="G74" s="144"/>
      <c r="H74" s="78">
        <f>F74</f>
        <v>3.42</v>
      </c>
      <c r="I74" s="78"/>
      <c r="J74" s="23"/>
    </row>
    <row r="75" spans="1:10" ht="16" x14ac:dyDescent="0.2">
      <c r="A75" s="63"/>
      <c r="B75" s="75" t="s">
        <v>552</v>
      </c>
      <c r="C75" s="66" t="s">
        <v>64</v>
      </c>
      <c r="D75" s="66" t="s">
        <v>413</v>
      </c>
      <c r="E75" s="79">
        <v>100000</v>
      </c>
      <c r="F75" s="109">
        <v>4.18</v>
      </c>
      <c r="G75" s="144"/>
      <c r="H75" s="78">
        <f>F75</f>
        <v>4.18</v>
      </c>
      <c r="I75" s="78"/>
      <c r="J75" s="23"/>
    </row>
    <row r="76" spans="1:10" ht="16" x14ac:dyDescent="0.2">
      <c r="A76" s="63"/>
      <c r="B76" s="75" t="s">
        <v>552</v>
      </c>
      <c r="C76" s="66" t="s">
        <v>64</v>
      </c>
      <c r="D76" s="66" t="s">
        <v>418</v>
      </c>
      <c r="E76" s="78">
        <v>100000</v>
      </c>
      <c r="F76" s="109">
        <v>4.4000000000000004</v>
      </c>
      <c r="G76" s="144"/>
      <c r="H76" s="78">
        <f>F76</f>
        <v>4.4000000000000004</v>
      </c>
      <c r="I76" s="78"/>
      <c r="J76" s="23"/>
    </row>
    <row r="77" spans="1:10" ht="16" x14ac:dyDescent="0.2">
      <c r="A77" s="63"/>
      <c r="B77" s="75" t="s">
        <v>552</v>
      </c>
      <c r="C77" s="66" t="s">
        <v>64</v>
      </c>
      <c r="D77" s="66" t="s">
        <v>414</v>
      </c>
      <c r="E77" s="79">
        <v>10000</v>
      </c>
      <c r="F77" s="109">
        <v>0.35</v>
      </c>
      <c r="G77" s="144"/>
      <c r="H77" s="78">
        <f>F77</f>
        <v>0.35</v>
      </c>
      <c r="I77" s="78"/>
      <c r="J77" s="23"/>
    </row>
    <row r="78" spans="1:10" ht="16" x14ac:dyDescent="0.2">
      <c r="A78" s="63"/>
      <c r="B78" s="75"/>
      <c r="C78" s="66"/>
      <c r="D78" s="66"/>
      <c r="E78" s="79"/>
      <c r="F78" s="109"/>
      <c r="G78" s="144"/>
      <c r="H78" s="78"/>
      <c r="I78" s="78"/>
      <c r="J78" s="23"/>
    </row>
    <row r="79" spans="1:10" ht="16" x14ac:dyDescent="0.2">
      <c r="A79" s="63"/>
      <c r="B79" s="75" t="s">
        <v>553</v>
      </c>
      <c r="C79" s="66" t="s">
        <v>218</v>
      </c>
      <c r="D79" s="66" t="s">
        <v>411</v>
      </c>
      <c r="E79" s="79">
        <v>10000</v>
      </c>
      <c r="F79" s="109">
        <v>0</v>
      </c>
      <c r="G79" s="144">
        <f>H79-F79</f>
        <v>3.08</v>
      </c>
      <c r="H79" s="78">
        <v>3.08</v>
      </c>
      <c r="I79" s="78">
        <f>H79</f>
        <v>3.08</v>
      </c>
      <c r="J79" s="23"/>
    </row>
    <row r="80" spans="1:10" ht="16" x14ac:dyDescent="0.2">
      <c r="A80" s="63"/>
      <c r="B80" s="75"/>
      <c r="C80" s="66"/>
      <c r="D80" s="66"/>
      <c r="E80" s="79"/>
      <c r="F80" s="109"/>
      <c r="G80" s="144"/>
      <c r="H80" s="78"/>
      <c r="I80" s="78"/>
      <c r="J80" s="23"/>
    </row>
    <row r="81" spans="1:10" ht="16" x14ac:dyDescent="0.2">
      <c r="A81" s="63"/>
      <c r="B81" s="75" t="s">
        <v>422</v>
      </c>
      <c r="C81" s="66" t="s">
        <v>420</v>
      </c>
      <c r="D81" s="66" t="s">
        <v>411</v>
      </c>
      <c r="E81" s="79">
        <v>10000</v>
      </c>
      <c r="F81" s="109">
        <v>0</v>
      </c>
      <c r="G81" s="342">
        <v>5.0199999999999996</v>
      </c>
      <c r="H81" s="78">
        <f>SUM(F81:G81)</f>
        <v>5.0199999999999996</v>
      </c>
      <c r="I81" s="78">
        <f>SUM(H81:H82)</f>
        <v>7.1099999999999994</v>
      </c>
      <c r="J81" s="23" t="s">
        <v>470</v>
      </c>
    </row>
    <row r="82" spans="1:10" ht="16" x14ac:dyDescent="0.2">
      <c r="A82" s="75"/>
      <c r="B82" s="75" t="s">
        <v>422</v>
      </c>
      <c r="C82" s="66" t="s">
        <v>420</v>
      </c>
      <c r="D82" s="66" t="s">
        <v>413</v>
      </c>
      <c r="E82" s="79">
        <v>50000</v>
      </c>
      <c r="F82" s="109">
        <v>2.09</v>
      </c>
      <c r="G82" s="144"/>
      <c r="H82" s="78">
        <f>F82</f>
        <v>2.09</v>
      </c>
      <c r="I82" s="78"/>
      <c r="J82" s="23"/>
    </row>
    <row r="83" spans="1:10" ht="16" x14ac:dyDescent="0.2">
      <c r="A83" s="75"/>
      <c r="B83" s="75"/>
      <c r="C83" s="66"/>
      <c r="D83" s="66"/>
      <c r="E83" s="79"/>
      <c r="F83" s="109"/>
      <c r="G83" s="144"/>
      <c r="H83" s="78"/>
      <c r="I83" s="78"/>
      <c r="J83" s="23"/>
    </row>
    <row r="84" spans="1:10" ht="16" x14ac:dyDescent="0.2">
      <c r="A84" s="75"/>
      <c r="B84" s="75" t="s">
        <v>712</v>
      </c>
      <c r="C84" s="66" t="s">
        <v>706</v>
      </c>
      <c r="D84" s="66" t="s">
        <v>411</v>
      </c>
      <c r="E84" s="79">
        <v>10000</v>
      </c>
      <c r="F84" s="109">
        <v>0</v>
      </c>
      <c r="G84" s="144">
        <f>H84-F84</f>
        <v>0.91</v>
      </c>
      <c r="H84" s="78">
        <v>0.91</v>
      </c>
      <c r="I84" s="78">
        <f>H84</f>
        <v>0.91</v>
      </c>
      <c r="J84" s="23"/>
    </row>
    <row r="85" spans="1:10" ht="16" x14ac:dyDescent="0.2">
      <c r="A85" s="75"/>
      <c r="B85" s="75"/>
      <c r="C85" s="66"/>
      <c r="D85" s="66"/>
      <c r="E85" s="79"/>
      <c r="F85" s="109"/>
      <c r="G85" s="144"/>
      <c r="H85" s="78"/>
      <c r="I85" s="78"/>
      <c r="J85" s="23"/>
    </row>
    <row r="86" spans="1:10" ht="16" x14ac:dyDescent="0.2">
      <c r="A86" s="63"/>
      <c r="B86" s="75" t="s">
        <v>423</v>
      </c>
      <c r="C86" s="66" t="s">
        <v>421</v>
      </c>
      <c r="D86" s="66" t="s">
        <v>411</v>
      </c>
      <c r="E86" s="79">
        <v>100000</v>
      </c>
      <c r="F86" s="109">
        <v>4.7699999999999996</v>
      </c>
      <c r="G86" s="144">
        <f>H86-F86</f>
        <v>0.53000000000000025</v>
      </c>
      <c r="H86" s="78">
        <v>5.3</v>
      </c>
      <c r="I86" s="78">
        <f>SUM(H86:H87)</f>
        <v>9.48</v>
      </c>
      <c r="J86" s="23"/>
    </row>
    <row r="87" spans="1:10" ht="16" x14ac:dyDescent="0.2">
      <c r="A87" s="63"/>
      <c r="B87" s="75" t="s">
        <v>423</v>
      </c>
      <c r="C87" s="66" t="s">
        <v>421</v>
      </c>
      <c r="D87" s="66" t="s">
        <v>413</v>
      </c>
      <c r="E87" s="79">
        <v>100000</v>
      </c>
      <c r="F87" s="109">
        <v>4.18</v>
      </c>
      <c r="G87" s="144"/>
      <c r="H87" s="78">
        <f>F87</f>
        <v>4.18</v>
      </c>
      <c r="I87" s="78"/>
      <c r="J87" s="23"/>
    </row>
    <row r="88" spans="1:10" ht="16" x14ac:dyDescent="0.2">
      <c r="A88" s="63"/>
      <c r="B88" s="75"/>
      <c r="C88" s="66"/>
      <c r="D88" s="66"/>
      <c r="E88" s="79"/>
      <c r="F88" s="109"/>
      <c r="G88" s="144"/>
      <c r="H88" s="78"/>
      <c r="I88" s="78"/>
      <c r="J88" s="23"/>
    </row>
    <row r="89" spans="1:10" ht="16" x14ac:dyDescent="0.2">
      <c r="A89" s="75"/>
      <c r="B89" s="75" t="s">
        <v>794</v>
      </c>
      <c r="C89" s="66" t="s">
        <v>791</v>
      </c>
      <c r="D89" s="66" t="s">
        <v>411</v>
      </c>
      <c r="E89" s="78">
        <v>10000</v>
      </c>
      <c r="F89" s="78">
        <v>0</v>
      </c>
      <c r="G89" s="78">
        <v>0.91</v>
      </c>
      <c r="H89" s="78">
        <f>F89+G89</f>
        <v>0.91</v>
      </c>
      <c r="I89" s="78">
        <f>H89</f>
        <v>0.91</v>
      </c>
      <c r="J89" s="23"/>
    </row>
    <row r="90" spans="1:10" ht="16" x14ac:dyDescent="0.2">
      <c r="A90" s="63"/>
      <c r="B90" s="75"/>
      <c r="C90" s="66"/>
      <c r="D90" s="66"/>
      <c r="E90" s="79"/>
      <c r="F90" s="109"/>
      <c r="G90" s="144"/>
      <c r="H90" s="78"/>
      <c r="I90" s="78"/>
      <c r="J90" s="23"/>
    </row>
    <row r="91" spans="1:10" ht="16" x14ac:dyDescent="0.2">
      <c r="A91" s="63"/>
      <c r="B91" s="75" t="s">
        <v>766</v>
      </c>
      <c r="C91" s="66" t="s">
        <v>765</v>
      </c>
      <c r="D91" s="66" t="s">
        <v>411</v>
      </c>
      <c r="E91" s="78">
        <v>10000</v>
      </c>
      <c r="F91" s="78">
        <v>0</v>
      </c>
      <c r="G91" s="78">
        <v>0.66</v>
      </c>
      <c r="H91" s="78">
        <f>SUM(F91:G91)</f>
        <v>0.66</v>
      </c>
      <c r="I91" s="78">
        <f>SUM(H91:H93)</f>
        <v>1.76</v>
      </c>
      <c r="J91" s="23"/>
    </row>
    <row r="92" spans="1:10" ht="16" x14ac:dyDescent="0.2">
      <c r="A92" s="63"/>
      <c r="B92" s="75" t="s">
        <v>766</v>
      </c>
      <c r="C92" s="66" t="s">
        <v>765</v>
      </c>
      <c r="D92" s="66" t="s">
        <v>412</v>
      </c>
      <c r="E92" s="78">
        <v>2000</v>
      </c>
      <c r="F92" s="78"/>
      <c r="G92" s="78">
        <v>0.68</v>
      </c>
      <c r="H92" s="78">
        <f>G92</f>
        <v>0.68</v>
      </c>
      <c r="I92" s="78"/>
      <c r="J92" s="23"/>
    </row>
    <row r="93" spans="1:10" ht="16" x14ac:dyDescent="0.2">
      <c r="A93" s="63"/>
      <c r="B93" s="75" t="s">
        <v>766</v>
      </c>
      <c r="C93" s="66" t="s">
        <v>765</v>
      </c>
      <c r="D93" s="66" t="s">
        <v>413</v>
      </c>
      <c r="E93" s="78">
        <v>10000</v>
      </c>
      <c r="F93" s="78"/>
      <c r="G93" s="78">
        <v>0.42</v>
      </c>
      <c r="H93" s="78">
        <f>G93</f>
        <v>0.42</v>
      </c>
      <c r="I93" s="78"/>
      <c r="J93" s="23"/>
    </row>
    <row r="94" spans="1:10" ht="16" x14ac:dyDescent="0.2">
      <c r="A94" s="63"/>
      <c r="B94" s="75"/>
      <c r="C94" s="66"/>
      <c r="D94" s="66"/>
      <c r="E94" s="79"/>
      <c r="F94" s="109"/>
      <c r="G94" s="144"/>
      <c r="H94" s="79"/>
      <c r="I94" s="79"/>
      <c r="J94" s="23"/>
    </row>
    <row r="95" spans="1:10" ht="16" x14ac:dyDescent="0.2">
      <c r="A95" s="63"/>
      <c r="B95" s="75" t="s">
        <v>555</v>
      </c>
      <c r="C95" s="66" t="s">
        <v>57</v>
      </c>
      <c r="D95" s="66" t="s">
        <v>411</v>
      </c>
      <c r="E95" s="78">
        <v>40000</v>
      </c>
      <c r="F95" s="109">
        <f>H95-G95</f>
        <v>15.059999999999999</v>
      </c>
      <c r="G95" s="144">
        <v>5.0199999999999996</v>
      </c>
      <c r="H95" s="78">
        <v>20.079999999999998</v>
      </c>
      <c r="I95" s="78">
        <f>SUM(H95:H100)</f>
        <v>44.470000000000006</v>
      </c>
      <c r="J95" s="23"/>
    </row>
    <row r="96" spans="1:10" ht="16" x14ac:dyDescent="0.2">
      <c r="A96" s="63"/>
      <c r="B96" s="75" t="s">
        <v>555</v>
      </c>
      <c r="C96" s="66" t="s">
        <v>57</v>
      </c>
      <c r="D96" s="66" t="s">
        <v>417</v>
      </c>
      <c r="E96" s="79">
        <v>10000</v>
      </c>
      <c r="F96" s="109">
        <v>19.760000000000002</v>
      </c>
      <c r="G96" s="144"/>
      <c r="H96" s="79">
        <f>F96</f>
        <v>19.760000000000002</v>
      </c>
      <c r="I96" s="79"/>
      <c r="J96" s="23"/>
    </row>
    <row r="97" spans="1:10" ht="16" x14ac:dyDescent="0.2">
      <c r="A97" s="63"/>
      <c r="B97" s="75" t="s">
        <v>555</v>
      </c>
      <c r="C97" s="66" t="s">
        <v>57</v>
      </c>
      <c r="D97" s="66" t="s">
        <v>412</v>
      </c>
      <c r="E97" s="79">
        <v>10000</v>
      </c>
      <c r="F97" s="109">
        <v>3.42</v>
      </c>
      <c r="G97" s="144"/>
      <c r="H97" s="79">
        <f>F97</f>
        <v>3.42</v>
      </c>
      <c r="I97" s="79"/>
      <c r="J97" s="23"/>
    </row>
    <row r="98" spans="1:10" ht="16" x14ac:dyDescent="0.2">
      <c r="A98" s="63"/>
      <c r="B98" s="75" t="s">
        <v>555</v>
      </c>
      <c r="C98" s="66" t="s">
        <v>57</v>
      </c>
      <c r="D98" s="66" t="s">
        <v>413</v>
      </c>
      <c r="E98" s="79">
        <v>10000</v>
      </c>
      <c r="F98" s="109">
        <v>0.42</v>
      </c>
      <c r="G98" s="144"/>
      <c r="H98" s="79">
        <f>F98</f>
        <v>0.42</v>
      </c>
      <c r="I98" s="79"/>
      <c r="J98" s="23"/>
    </row>
    <row r="99" spans="1:10" ht="16" x14ac:dyDescent="0.2">
      <c r="A99" s="63"/>
      <c r="B99" s="75" t="s">
        <v>555</v>
      </c>
      <c r="C99" s="66" t="s">
        <v>57</v>
      </c>
      <c r="D99" s="66" t="s">
        <v>418</v>
      </c>
      <c r="E99" s="79">
        <v>10000</v>
      </c>
      <c r="F99" s="109">
        <v>0.44</v>
      </c>
      <c r="G99" s="144"/>
      <c r="H99" s="79">
        <f>F99</f>
        <v>0.44</v>
      </c>
      <c r="I99" s="79"/>
      <c r="J99" s="23"/>
    </row>
    <row r="100" spans="1:10" ht="16" x14ac:dyDescent="0.2">
      <c r="A100" s="63"/>
      <c r="B100" s="75" t="s">
        <v>555</v>
      </c>
      <c r="C100" s="66" t="s">
        <v>57</v>
      </c>
      <c r="D100" s="66" t="s">
        <v>414</v>
      </c>
      <c r="E100" s="79">
        <v>10000</v>
      </c>
      <c r="F100" s="109">
        <v>0.35</v>
      </c>
      <c r="G100" s="144"/>
      <c r="H100" s="79">
        <f>F100</f>
        <v>0.35</v>
      </c>
      <c r="I100" s="79"/>
      <c r="J100" s="23"/>
    </row>
    <row r="101" spans="1:10" ht="16" x14ac:dyDescent="0.2">
      <c r="A101" s="63"/>
      <c r="B101" s="75"/>
      <c r="C101" s="66"/>
      <c r="D101" s="66"/>
      <c r="E101" s="79"/>
      <c r="F101" s="109"/>
      <c r="G101" s="144"/>
      <c r="H101" s="79"/>
      <c r="I101" s="79"/>
      <c r="J101" s="23"/>
    </row>
    <row r="102" spans="1:10" ht="16" x14ac:dyDescent="0.2">
      <c r="A102" s="63"/>
      <c r="B102" s="75" t="s">
        <v>556</v>
      </c>
      <c r="C102" s="66" t="s">
        <v>58</v>
      </c>
      <c r="D102" s="66" t="s">
        <v>411</v>
      </c>
      <c r="E102" s="79">
        <v>10000</v>
      </c>
      <c r="F102" s="109">
        <v>0</v>
      </c>
      <c r="G102" s="144">
        <f>H102-F102</f>
        <v>8.02</v>
      </c>
      <c r="H102" s="79">
        <v>8.02</v>
      </c>
      <c r="I102" s="79">
        <f>H102</f>
        <v>8.02</v>
      </c>
      <c r="J102" s="23"/>
    </row>
    <row r="103" spans="1:10" ht="16" x14ac:dyDescent="0.2">
      <c r="A103" s="63"/>
      <c r="B103" s="75"/>
      <c r="C103" s="66"/>
      <c r="D103" s="66"/>
      <c r="E103" s="79"/>
      <c r="F103" s="109"/>
      <c r="G103" s="144"/>
      <c r="H103" s="79"/>
      <c r="I103" s="79"/>
      <c r="J103" s="23"/>
    </row>
    <row r="104" spans="1:10" ht="16" x14ac:dyDescent="0.2">
      <c r="A104" s="63"/>
      <c r="B104" s="75" t="s">
        <v>558</v>
      </c>
      <c r="C104" s="66" t="s">
        <v>219</v>
      </c>
      <c r="D104" s="66" t="s">
        <v>411</v>
      </c>
      <c r="E104" s="78">
        <v>50000</v>
      </c>
      <c r="F104" s="109">
        <f>H104-G104</f>
        <v>2.6399999999999997</v>
      </c>
      <c r="G104" s="144">
        <v>0.66</v>
      </c>
      <c r="H104" s="78">
        <v>3.3</v>
      </c>
      <c r="I104" s="78">
        <f>SUM(H104:H105)</f>
        <v>7.8999999999999995</v>
      </c>
      <c r="J104" s="23"/>
    </row>
    <row r="105" spans="1:10" ht="16" x14ac:dyDescent="0.2">
      <c r="A105" s="63"/>
      <c r="B105" s="75" t="s">
        <v>558</v>
      </c>
      <c r="C105" s="66" t="s">
        <v>219</v>
      </c>
      <c r="D105" s="66" t="s">
        <v>413</v>
      </c>
      <c r="E105" s="79">
        <v>110000</v>
      </c>
      <c r="F105" s="109">
        <v>4.5999999999999996</v>
      </c>
      <c r="G105" s="144"/>
      <c r="H105" s="79">
        <f>F105</f>
        <v>4.5999999999999996</v>
      </c>
      <c r="I105" s="79"/>
      <c r="J105" s="23"/>
    </row>
    <row r="106" spans="1:10" ht="16" x14ac:dyDescent="0.2">
      <c r="A106" s="63"/>
      <c r="B106" s="75"/>
      <c r="C106" s="66"/>
      <c r="D106" s="66"/>
      <c r="E106" s="79"/>
      <c r="F106" s="109"/>
      <c r="G106" s="144"/>
      <c r="H106" s="79"/>
      <c r="I106" s="79"/>
      <c r="J106" s="23"/>
    </row>
    <row r="107" spans="1:10" ht="16" x14ac:dyDescent="0.2">
      <c r="A107" s="63"/>
      <c r="B107" s="75" t="s">
        <v>559</v>
      </c>
      <c r="C107" s="66" t="s">
        <v>17</v>
      </c>
      <c r="D107" s="66" t="s">
        <v>411</v>
      </c>
      <c r="E107" s="78">
        <v>10000</v>
      </c>
      <c r="F107" s="78">
        <v>0</v>
      </c>
      <c r="G107" s="78">
        <v>3.08</v>
      </c>
      <c r="H107" s="78">
        <v>3.08</v>
      </c>
      <c r="I107" s="78">
        <f>SUM(H107:H110)</f>
        <v>24.53</v>
      </c>
      <c r="J107" s="23"/>
    </row>
    <row r="108" spans="1:10" ht="16" x14ac:dyDescent="0.2">
      <c r="A108" s="63"/>
      <c r="B108" s="75" t="s">
        <v>559</v>
      </c>
      <c r="C108" s="66" t="s">
        <v>17</v>
      </c>
      <c r="D108" s="66" t="s">
        <v>417</v>
      </c>
      <c r="E108" s="79"/>
      <c r="F108" s="109"/>
      <c r="G108" s="144"/>
      <c r="H108" s="78">
        <f>F108</f>
        <v>0</v>
      </c>
      <c r="I108" s="79"/>
      <c r="J108" s="23"/>
    </row>
    <row r="109" spans="1:10" ht="16" x14ac:dyDescent="0.2">
      <c r="A109" s="63"/>
      <c r="B109" s="75" t="s">
        <v>559</v>
      </c>
      <c r="C109" s="66" t="s">
        <v>17</v>
      </c>
      <c r="D109" s="66" t="s">
        <v>413</v>
      </c>
      <c r="E109" s="79">
        <v>250000</v>
      </c>
      <c r="F109" s="109">
        <v>10.45</v>
      </c>
      <c r="G109" s="144"/>
      <c r="H109" s="79">
        <f>F109</f>
        <v>10.45</v>
      </c>
      <c r="I109" s="79"/>
      <c r="J109" s="23"/>
    </row>
    <row r="110" spans="1:10" ht="16" x14ac:dyDescent="0.2">
      <c r="A110" s="63"/>
      <c r="B110" s="75" t="s">
        <v>559</v>
      </c>
      <c r="C110" s="66" t="s">
        <v>17</v>
      </c>
      <c r="D110" s="66" t="s">
        <v>418</v>
      </c>
      <c r="E110" s="78">
        <v>250000</v>
      </c>
      <c r="F110" s="109">
        <v>11</v>
      </c>
      <c r="G110" s="144"/>
      <c r="H110" s="79">
        <f>F110</f>
        <v>11</v>
      </c>
      <c r="I110" s="79"/>
      <c r="J110" s="23"/>
    </row>
    <row r="111" spans="1:10" ht="16" x14ac:dyDescent="0.2">
      <c r="A111" s="63"/>
      <c r="B111" s="75"/>
      <c r="C111" s="66"/>
      <c r="D111" s="66"/>
      <c r="E111" s="78"/>
      <c r="F111" s="109"/>
      <c r="G111" s="144"/>
      <c r="H111" s="79"/>
      <c r="I111" s="79"/>
      <c r="J111" s="23"/>
    </row>
    <row r="112" spans="1:10" ht="16" x14ac:dyDescent="0.2">
      <c r="A112" s="63"/>
      <c r="B112" s="75" t="s">
        <v>651</v>
      </c>
      <c r="C112" s="66" t="s">
        <v>650</v>
      </c>
      <c r="D112" s="66" t="s">
        <v>411</v>
      </c>
      <c r="E112" s="78">
        <v>240000</v>
      </c>
      <c r="F112" s="78">
        <f>H112-G112</f>
        <v>20.93</v>
      </c>
      <c r="G112" s="78">
        <v>0.91</v>
      </c>
      <c r="H112" s="78">
        <v>21.84</v>
      </c>
      <c r="I112" s="78">
        <f>SUM(H112:H115)</f>
        <v>35.64</v>
      </c>
      <c r="J112" s="23"/>
    </row>
    <row r="113" spans="1:10" ht="16" x14ac:dyDescent="0.2">
      <c r="A113" s="63"/>
      <c r="B113" s="75" t="s">
        <v>651</v>
      </c>
      <c r="C113" s="66" t="s">
        <v>650</v>
      </c>
      <c r="D113" s="66" t="s">
        <v>412</v>
      </c>
      <c r="E113" s="78">
        <v>10000</v>
      </c>
      <c r="F113" s="109">
        <v>3.42</v>
      </c>
      <c r="G113" s="144"/>
      <c r="H113" s="79">
        <f>F113</f>
        <v>3.42</v>
      </c>
      <c r="I113" s="79"/>
      <c r="J113" s="23"/>
    </row>
    <row r="114" spans="1:10" ht="16" x14ac:dyDescent="0.2">
      <c r="A114" s="63"/>
      <c r="B114" s="75" t="s">
        <v>651</v>
      </c>
      <c r="C114" s="66" t="s">
        <v>650</v>
      </c>
      <c r="D114" s="66" t="s">
        <v>413</v>
      </c>
      <c r="E114" s="78">
        <v>240000</v>
      </c>
      <c r="F114" s="109">
        <v>10.029999999999999</v>
      </c>
      <c r="G114" s="144"/>
      <c r="H114" s="79">
        <f>F114</f>
        <v>10.029999999999999</v>
      </c>
      <c r="I114" s="79"/>
      <c r="J114" s="23"/>
    </row>
    <row r="115" spans="1:10" ht="16" x14ac:dyDescent="0.2">
      <c r="A115" s="63"/>
      <c r="B115" s="75" t="s">
        <v>651</v>
      </c>
      <c r="C115" s="66" t="s">
        <v>650</v>
      </c>
      <c r="D115" s="66" t="s">
        <v>414</v>
      </c>
      <c r="E115" s="78">
        <v>10000</v>
      </c>
      <c r="F115" s="109">
        <v>0.35</v>
      </c>
      <c r="G115" s="144"/>
      <c r="H115" s="79">
        <f>F115</f>
        <v>0.35</v>
      </c>
      <c r="I115" s="79"/>
      <c r="J115" s="23"/>
    </row>
    <row r="116" spans="1:10" ht="16" x14ac:dyDescent="0.2">
      <c r="A116" s="63"/>
      <c r="B116" s="75"/>
      <c r="C116" s="66"/>
      <c r="D116" s="66"/>
      <c r="E116" s="79"/>
      <c r="F116" s="109"/>
      <c r="G116" s="144"/>
      <c r="H116" s="79"/>
      <c r="I116" s="79"/>
      <c r="J116" s="23"/>
    </row>
    <row r="117" spans="1:10" ht="16" x14ac:dyDescent="0.2">
      <c r="A117" s="63"/>
      <c r="B117" s="75" t="s">
        <v>560</v>
      </c>
      <c r="C117" s="85" t="s">
        <v>224</v>
      </c>
      <c r="D117" s="85" t="s">
        <v>411</v>
      </c>
      <c r="E117" s="86">
        <v>260000</v>
      </c>
      <c r="F117" s="86">
        <f>H117-G117</f>
        <v>16.5</v>
      </c>
      <c r="G117" s="78">
        <v>0.66</v>
      </c>
      <c r="H117" s="86">
        <v>17.16</v>
      </c>
      <c r="I117" s="86">
        <f>SUM(H117:H120)</f>
        <v>31.799999999999997</v>
      </c>
      <c r="J117" s="23"/>
    </row>
    <row r="118" spans="1:10" ht="16" x14ac:dyDescent="0.2">
      <c r="A118" s="63"/>
      <c r="B118" s="75" t="s">
        <v>560</v>
      </c>
      <c r="C118" s="85" t="s">
        <v>224</v>
      </c>
      <c r="D118" s="85" t="s">
        <v>412</v>
      </c>
      <c r="E118" s="86">
        <v>10000</v>
      </c>
      <c r="F118" s="86">
        <v>3.42</v>
      </c>
      <c r="G118" s="86"/>
      <c r="H118" s="86">
        <f>F118</f>
        <v>3.42</v>
      </c>
      <c r="I118" s="86"/>
      <c r="J118" s="23"/>
    </row>
    <row r="119" spans="1:10" ht="16" x14ac:dyDescent="0.2">
      <c r="A119" s="63"/>
      <c r="B119" s="75" t="s">
        <v>560</v>
      </c>
      <c r="C119" s="85" t="s">
        <v>224</v>
      </c>
      <c r="D119" s="85" t="s">
        <v>413</v>
      </c>
      <c r="E119" s="86">
        <v>260000</v>
      </c>
      <c r="F119" s="86">
        <v>10.87</v>
      </c>
      <c r="G119" s="86"/>
      <c r="H119" s="86">
        <f>F119</f>
        <v>10.87</v>
      </c>
      <c r="I119" s="86"/>
      <c r="J119" s="23"/>
    </row>
    <row r="120" spans="1:10" ht="16" x14ac:dyDescent="0.2">
      <c r="A120" s="63"/>
      <c r="B120" s="75" t="s">
        <v>560</v>
      </c>
      <c r="C120" s="85" t="s">
        <v>224</v>
      </c>
      <c r="D120" s="85" t="s">
        <v>414</v>
      </c>
      <c r="E120" s="86">
        <v>10000</v>
      </c>
      <c r="F120" s="251">
        <v>0.35</v>
      </c>
      <c r="G120" s="242"/>
      <c r="H120" s="86">
        <f>F120</f>
        <v>0.35</v>
      </c>
      <c r="I120" s="86"/>
      <c r="J120" s="23"/>
    </row>
    <row r="121" spans="1:10" ht="16" x14ac:dyDescent="0.2">
      <c r="A121" s="63"/>
      <c r="B121" s="75"/>
      <c r="C121" s="85"/>
      <c r="D121" s="85"/>
      <c r="E121" s="86"/>
      <c r="F121" s="251"/>
      <c r="G121" s="242"/>
      <c r="H121" s="86"/>
      <c r="I121" s="86"/>
      <c r="J121" s="23"/>
    </row>
    <row r="122" spans="1:10" ht="16" x14ac:dyDescent="0.2">
      <c r="A122" s="63"/>
      <c r="B122" s="75" t="s">
        <v>561</v>
      </c>
      <c r="C122" s="66" t="s">
        <v>424</v>
      </c>
      <c r="D122" s="66" t="s">
        <v>411</v>
      </c>
      <c r="E122" s="79">
        <v>10000</v>
      </c>
      <c r="F122" s="109">
        <v>0</v>
      </c>
      <c r="G122" s="144">
        <f>H122-F122</f>
        <v>0.66</v>
      </c>
      <c r="H122" s="79">
        <v>0.66</v>
      </c>
      <c r="I122" s="79">
        <f>SUM(H122:H123)</f>
        <v>1.08</v>
      </c>
      <c r="J122" s="23"/>
    </row>
    <row r="123" spans="1:10" ht="16" x14ac:dyDescent="0.2">
      <c r="A123" s="63"/>
      <c r="B123" s="75" t="s">
        <v>561</v>
      </c>
      <c r="C123" s="66" t="s">
        <v>424</v>
      </c>
      <c r="D123" s="66" t="s">
        <v>413</v>
      </c>
      <c r="E123" s="78">
        <v>10000</v>
      </c>
      <c r="F123" s="78">
        <v>0.42</v>
      </c>
      <c r="G123" s="78"/>
      <c r="H123" s="78">
        <f>F123</f>
        <v>0.42</v>
      </c>
      <c r="I123" s="78"/>
      <c r="J123" s="23"/>
    </row>
    <row r="124" spans="1:10" ht="16" x14ac:dyDescent="0.2">
      <c r="A124" s="63"/>
      <c r="B124" s="75"/>
      <c r="C124" s="66"/>
      <c r="D124" s="66"/>
      <c r="E124" s="79"/>
      <c r="F124" s="109"/>
      <c r="G124" s="144"/>
      <c r="H124" s="79"/>
      <c r="I124" s="79"/>
      <c r="J124" s="23"/>
    </row>
    <row r="125" spans="1:10" ht="16" x14ac:dyDescent="0.2">
      <c r="A125" s="63"/>
      <c r="B125" s="75" t="s">
        <v>562</v>
      </c>
      <c r="C125" s="66" t="s">
        <v>233</v>
      </c>
      <c r="D125" s="66" t="s">
        <v>411</v>
      </c>
      <c r="E125" s="78">
        <v>10000</v>
      </c>
      <c r="F125" s="109">
        <v>0</v>
      </c>
      <c r="G125" s="144">
        <f>H125-F125</f>
        <v>5.0199999999999996</v>
      </c>
      <c r="H125" s="78">
        <v>5.0199999999999996</v>
      </c>
      <c r="I125" s="78">
        <f>SUM(H125:H128)</f>
        <v>12.969999999999999</v>
      </c>
      <c r="J125" s="211"/>
    </row>
    <row r="126" spans="1:10" ht="16" x14ac:dyDescent="0.2">
      <c r="A126" s="63"/>
      <c r="B126" s="75" t="s">
        <v>562</v>
      </c>
      <c r="C126" s="66" t="s">
        <v>233</v>
      </c>
      <c r="D126" s="66" t="s">
        <v>412</v>
      </c>
      <c r="E126" s="79">
        <v>10000</v>
      </c>
      <c r="F126" s="109">
        <v>3.42</v>
      </c>
      <c r="G126" s="144"/>
      <c r="H126" s="79">
        <f>F126</f>
        <v>3.42</v>
      </c>
      <c r="I126" s="79"/>
      <c r="J126" s="23"/>
    </row>
    <row r="127" spans="1:10" ht="16" x14ac:dyDescent="0.2">
      <c r="A127" s="63"/>
      <c r="B127" s="75" t="s">
        <v>562</v>
      </c>
      <c r="C127" s="66" t="s">
        <v>233</v>
      </c>
      <c r="D127" s="66" t="s">
        <v>413</v>
      </c>
      <c r="E127" s="79">
        <v>100000</v>
      </c>
      <c r="F127" s="109">
        <v>4.18</v>
      </c>
      <c r="G127" s="144"/>
      <c r="H127" s="79">
        <f>F127</f>
        <v>4.18</v>
      </c>
      <c r="I127" s="79"/>
      <c r="J127" s="23"/>
    </row>
    <row r="128" spans="1:10" ht="16" x14ac:dyDescent="0.2">
      <c r="A128" s="63"/>
      <c r="B128" s="75" t="s">
        <v>562</v>
      </c>
      <c r="C128" s="66" t="s">
        <v>233</v>
      </c>
      <c r="D128" s="66" t="s">
        <v>414</v>
      </c>
      <c r="E128" s="79">
        <v>10000</v>
      </c>
      <c r="F128" s="109">
        <v>0.35</v>
      </c>
      <c r="G128" s="144"/>
      <c r="H128" s="79">
        <f>F128</f>
        <v>0.35</v>
      </c>
      <c r="I128" s="79"/>
      <c r="J128" s="23"/>
    </row>
    <row r="129" spans="1:10" ht="16" x14ac:dyDescent="0.2">
      <c r="A129" s="63"/>
      <c r="B129" s="75"/>
      <c r="C129" s="66"/>
      <c r="D129" s="66"/>
      <c r="E129" s="79"/>
      <c r="F129" s="109"/>
      <c r="G129" s="144"/>
      <c r="H129" s="79"/>
      <c r="I129" s="79"/>
      <c r="J129" s="23"/>
    </row>
    <row r="130" spans="1:10" ht="16" x14ac:dyDescent="0.2">
      <c r="A130" s="63"/>
      <c r="B130" s="75" t="s">
        <v>563</v>
      </c>
      <c r="C130" s="66" t="s">
        <v>234</v>
      </c>
      <c r="D130" s="66" t="s">
        <v>411</v>
      </c>
      <c r="E130" s="78">
        <v>10000</v>
      </c>
      <c r="F130" s="78">
        <v>0</v>
      </c>
      <c r="G130" s="78">
        <f>H130-F130</f>
        <v>14.08</v>
      </c>
      <c r="H130" s="78">
        <v>14.08</v>
      </c>
      <c r="I130" s="78">
        <f>H130</f>
        <v>14.08</v>
      </c>
      <c r="J130" s="23"/>
    </row>
    <row r="131" spans="1:10" ht="16" x14ac:dyDescent="0.2">
      <c r="A131" s="63"/>
      <c r="B131" s="258"/>
      <c r="C131" s="44"/>
      <c r="D131" s="44"/>
      <c r="E131" s="165"/>
      <c r="F131" s="252"/>
      <c r="G131" s="144"/>
      <c r="H131" s="79"/>
      <c r="I131" s="79"/>
      <c r="J131" s="23"/>
    </row>
    <row r="132" spans="1:10" ht="16" x14ac:dyDescent="0.2">
      <c r="A132" s="63"/>
      <c r="B132" s="75" t="s">
        <v>564</v>
      </c>
      <c r="C132" s="168" t="s">
        <v>330</v>
      </c>
      <c r="D132" s="168" t="s">
        <v>411</v>
      </c>
      <c r="E132" s="169">
        <v>200000</v>
      </c>
      <c r="F132" s="254">
        <v>23.94</v>
      </c>
      <c r="G132" s="342">
        <v>1.26</v>
      </c>
      <c r="H132" s="343">
        <f>SUM(F132:G132)</f>
        <v>25.200000000000003</v>
      </c>
      <c r="I132" s="78">
        <f>SUM(H132:H137)</f>
        <v>32.660000000000004</v>
      </c>
      <c r="J132" s="23" t="s">
        <v>470</v>
      </c>
    </row>
    <row r="133" spans="1:10" ht="16" x14ac:dyDescent="0.2">
      <c r="A133" s="63"/>
      <c r="B133" s="75" t="s">
        <v>564</v>
      </c>
      <c r="C133" s="168" t="s">
        <v>330</v>
      </c>
      <c r="D133" s="168" t="s">
        <v>417</v>
      </c>
      <c r="E133" s="169">
        <v>10000</v>
      </c>
      <c r="F133" s="254">
        <v>2.83</v>
      </c>
      <c r="G133" s="144"/>
      <c r="H133" s="343">
        <f>F133</f>
        <v>2.83</v>
      </c>
      <c r="I133" s="78"/>
      <c r="J133" s="23" t="s">
        <v>470</v>
      </c>
    </row>
    <row r="134" spans="1:10" ht="16" x14ac:dyDescent="0.2">
      <c r="A134" s="63"/>
      <c r="B134" s="75" t="s">
        <v>564</v>
      </c>
      <c r="C134" s="168" t="s">
        <v>330</v>
      </c>
      <c r="D134" s="168" t="s">
        <v>412</v>
      </c>
      <c r="E134" s="169">
        <v>10000</v>
      </c>
      <c r="F134" s="109">
        <v>3.42</v>
      </c>
      <c r="G134" s="144"/>
      <c r="H134" s="78">
        <f>F134</f>
        <v>3.42</v>
      </c>
      <c r="I134" s="78"/>
      <c r="J134" s="23"/>
    </row>
    <row r="135" spans="1:10" ht="16" x14ac:dyDescent="0.2">
      <c r="A135" s="63"/>
      <c r="B135" s="75" t="s">
        <v>564</v>
      </c>
      <c r="C135" s="168" t="s">
        <v>330</v>
      </c>
      <c r="D135" s="168" t="s">
        <v>413</v>
      </c>
      <c r="E135" s="169">
        <v>10000</v>
      </c>
      <c r="F135" s="109">
        <v>0.42</v>
      </c>
      <c r="G135" s="144"/>
      <c r="H135" s="78">
        <f>F135</f>
        <v>0.42</v>
      </c>
      <c r="I135" s="78"/>
    </row>
    <row r="136" spans="1:10" ht="16" x14ac:dyDescent="0.2">
      <c r="A136" s="63"/>
      <c r="B136" s="75" t="s">
        <v>564</v>
      </c>
      <c r="C136" s="168" t="s">
        <v>330</v>
      </c>
      <c r="D136" s="168" t="s">
        <v>418</v>
      </c>
      <c r="E136" s="169">
        <v>10000</v>
      </c>
      <c r="F136" s="253">
        <v>0.44</v>
      </c>
      <c r="G136" s="144"/>
      <c r="H136" s="78">
        <f>F136</f>
        <v>0.44</v>
      </c>
      <c r="I136" s="78"/>
      <c r="J136" s="23"/>
    </row>
    <row r="137" spans="1:10" ht="16" x14ac:dyDescent="0.2">
      <c r="A137" s="63"/>
      <c r="B137" s="75" t="s">
        <v>564</v>
      </c>
      <c r="C137" s="168" t="s">
        <v>330</v>
      </c>
      <c r="D137" s="168" t="s">
        <v>414</v>
      </c>
      <c r="E137" s="169">
        <v>10000</v>
      </c>
      <c r="F137" s="253">
        <v>0.35</v>
      </c>
      <c r="G137" s="144"/>
      <c r="H137" s="78">
        <f>F137</f>
        <v>0.35</v>
      </c>
      <c r="I137" s="78"/>
      <c r="J137" s="23"/>
    </row>
    <row r="138" spans="1:10" ht="16" x14ac:dyDescent="0.2">
      <c r="A138" s="63"/>
      <c r="B138" s="172"/>
      <c r="C138" s="168"/>
      <c r="D138" s="212"/>
      <c r="E138" s="169"/>
      <c r="F138" s="109"/>
      <c r="G138" s="144"/>
      <c r="H138" s="78"/>
      <c r="I138" s="78"/>
      <c r="J138" s="23"/>
    </row>
    <row r="139" spans="1:10" ht="16" x14ac:dyDescent="0.2">
      <c r="A139" s="63"/>
      <c r="B139" s="172" t="s">
        <v>565</v>
      </c>
      <c r="C139" s="168" t="s">
        <v>490</v>
      </c>
      <c r="D139" s="212" t="s">
        <v>411</v>
      </c>
      <c r="E139" s="169">
        <v>10000</v>
      </c>
      <c r="F139" s="109" t="s">
        <v>492</v>
      </c>
      <c r="G139" s="144">
        <v>3.08</v>
      </c>
      <c r="H139" s="78">
        <f>G139</f>
        <v>3.08</v>
      </c>
      <c r="I139" s="78">
        <f>H139</f>
        <v>3.08</v>
      </c>
      <c r="J139" s="23"/>
    </row>
    <row r="140" spans="1:10" ht="16" x14ac:dyDescent="0.2">
      <c r="A140" s="63"/>
      <c r="B140" s="172"/>
      <c r="C140" s="168"/>
      <c r="D140" s="212"/>
      <c r="E140" s="169"/>
      <c r="F140" s="109"/>
      <c r="G140" s="144"/>
      <c r="H140" s="78"/>
      <c r="I140" s="78"/>
      <c r="J140" s="23"/>
    </row>
    <row r="141" spans="1:10" ht="16" x14ac:dyDescent="0.2">
      <c r="A141" s="63"/>
      <c r="B141" s="172" t="s">
        <v>653</v>
      </c>
      <c r="C141" s="168" t="s">
        <v>652</v>
      </c>
      <c r="D141" s="212" t="s">
        <v>411</v>
      </c>
      <c r="E141" s="169">
        <v>10000</v>
      </c>
      <c r="F141" s="109">
        <f>H141-G141</f>
        <v>0</v>
      </c>
      <c r="G141" s="144">
        <v>1.26</v>
      </c>
      <c r="H141" s="78">
        <v>1.26</v>
      </c>
      <c r="I141" s="78">
        <f>H141</f>
        <v>1.26</v>
      </c>
      <c r="J141" s="23"/>
    </row>
    <row r="142" spans="1:10" ht="16" x14ac:dyDescent="0.2">
      <c r="A142" s="63"/>
      <c r="B142" s="172"/>
      <c r="C142" s="168"/>
      <c r="D142" s="212"/>
      <c r="E142" s="169"/>
      <c r="F142" s="109"/>
      <c r="G142" s="144"/>
      <c r="H142" s="78"/>
      <c r="I142" s="78"/>
      <c r="J142" s="23"/>
    </row>
    <row r="143" spans="1:10" ht="16" x14ac:dyDescent="0.2">
      <c r="A143" s="63"/>
      <c r="B143" s="172" t="s">
        <v>769</v>
      </c>
      <c r="C143" s="168" t="s">
        <v>767</v>
      </c>
      <c r="D143" s="212" t="s">
        <v>411</v>
      </c>
      <c r="E143" s="169">
        <v>10000</v>
      </c>
      <c r="F143" s="78">
        <v>0</v>
      </c>
      <c r="G143" s="343">
        <v>0.66</v>
      </c>
      <c r="H143" s="78">
        <f>F143+G143</f>
        <v>0.66</v>
      </c>
      <c r="I143" s="78">
        <f>SUM(H143:H144)</f>
        <v>1.08</v>
      </c>
      <c r="J143" s="23" t="s">
        <v>807</v>
      </c>
    </row>
    <row r="144" spans="1:10" ht="16" x14ac:dyDescent="0.2">
      <c r="A144" s="63"/>
      <c r="B144" s="172" t="s">
        <v>769</v>
      </c>
      <c r="C144" s="168" t="s">
        <v>767</v>
      </c>
      <c r="D144" s="212" t="s">
        <v>413</v>
      </c>
      <c r="E144" s="169">
        <v>10000</v>
      </c>
      <c r="F144" s="78"/>
      <c r="G144" s="78">
        <v>0.42</v>
      </c>
      <c r="H144" s="78">
        <f>0.42</f>
        <v>0.42</v>
      </c>
      <c r="I144" s="78"/>
      <c r="J144" s="23"/>
    </row>
    <row r="145" spans="1:10" ht="16" x14ac:dyDescent="0.2">
      <c r="A145" s="63"/>
      <c r="B145" s="172"/>
      <c r="C145" s="168"/>
      <c r="D145" s="212"/>
      <c r="E145" s="169"/>
      <c r="F145" s="109"/>
      <c r="G145" s="144"/>
      <c r="H145" s="78"/>
      <c r="I145" s="78"/>
      <c r="J145" s="23"/>
    </row>
    <row r="146" spans="1:10" ht="16" x14ac:dyDescent="0.2">
      <c r="A146" s="63"/>
      <c r="B146" s="75" t="s">
        <v>566</v>
      </c>
      <c r="C146" s="66" t="s">
        <v>25</v>
      </c>
      <c r="D146" s="66" t="s">
        <v>411</v>
      </c>
      <c r="E146" s="79">
        <v>10000</v>
      </c>
      <c r="F146" s="109">
        <v>0</v>
      </c>
      <c r="G146" s="144">
        <f>H146-F146</f>
        <v>3.08</v>
      </c>
      <c r="H146" s="79">
        <v>3.08</v>
      </c>
      <c r="I146" s="79">
        <f>H146</f>
        <v>3.08</v>
      </c>
      <c r="J146" s="23"/>
    </row>
    <row r="147" spans="1:10" ht="16" x14ac:dyDescent="0.2">
      <c r="A147" s="63"/>
      <c r="B147" s="75"/>
      <c r="C147" s="66"/>
      <c r="D147" s="66"/>
      <c r="E147" s="79"/>
      <c r="F147" s="109"/>
      <c r="G147" s="144"/>
      <c r="H147" s="79"/>
      <c r="I147" s="79"/>
      <c r="J147" s="23"/>
    </row>
    <row r="148" spans="1:10" ht="16" x14ac:dyDescent="0.2">
      <c r="A148" s="63"/>
      <c r="B148" s="75" t="s">
        <v>567</v>
      </c>
      <c r="C148" s="66" t="s">
        <v>88</v>
      </c>
      <c r="D148" s="66" t="s">
        <v>411</v>
      </c>
      <c r="E148" s="78">
        <v>250000</v>
      </c>
      <c r="F148" s="109">
        <f>H148-G148</f>
        <v>48.24</v>
      </c>
      <c r="G148" s="144">
        <v>2.0099999999999998</v>
      </c>
      <c r="H148" s="78">
        <v>50.25</v>
      </c>
      <c r="I148" s="78">
        <f>SUM(H148:H153)</f>
        <v>132.88</v>
      </c>
      <c r="J148" s="23"/>
    </row>
    <row r="149" spans="1:10" ht="16" x14ac:dyDescent="0.2">
      <c r="A149" s="63"/>
      <c r="B149" s="75" t="s">
        <v>567</v>
      </c>
      <c r="C149" s="66" t="s">
        <v>88</v>
      </c>
      <c r="D149" s="66" t="s">
        <v>417</v>
      </c>
      <c r="E149" s="78">
        <v>50000</v>
      </c>
      <c r="F149" s="109">
        <v>57.85</v>
      </c>
      <c r="G149" s="144"/>
      <c r="H149" s="78">
        <f>F149</f>
        <v>57.85</v>
      </c>
      <c r="I149" s="78"/>
      <c r="J149" s="211"/>
    </row>
    <row r="150" spans="1:10" ht="16" x14ac:dyDescent="0.2">
      <c r="A150" s="63"/>
      <c r="B150" s="75" t="s">
        <v>567</v>
      </c>
      <c r="C150" s="66" t="s">
        <v>88</v>
      </c>
      <c r="D150" s="66" t="s">
        <v>412</v>
      </c>
      <c r="E150" s="78">
        <v>10000</v>
      </c>
      <c r="F150" s="109">
        <v>3.42</v>
      </c>
      <c r="G150" s="144"/>
      <c r="H150" s="78">
        <f>F150</f>
        <v>3.42</v>
      </c>
      <c r="I150" s="78"/>
      <c r="J150" s="23"/>
    </row>
    <row r="151" spans="1:10" ht="16" x14ac:dyDescent="0.2">
      <c r="A151" s="63"/>
      <c r="B151" s="75" t="s">
        <v>567</v>
      </c>
      <c r="C151" s="66" t="s">
        <v>88</v>
      </c>
      <c r="D151" s="66" t="s">
        <v>413</v>
      </c>
      <c r="E151" s="78">
        <v>250000</v>
      </c>
      <c r="F151" s="109">
        <v>10.45</v>
      </c>
      <c r="G151" s="144"/>
      <c r="H151" s="78">
        <f>F151</f>
        <v>10.45</v>
      </c>
      <c r="I151" s="78"/>
      <c r="J151" s="23"/>
    </row>
    <row r="152" spans="1:10" ht="16" x14ac:dyDescent="0.2">
      <c r="A152" s="63"/>
      <c r="B152" s="75" t="s">
        <v>567</v>
      </c>
      <c r="C152" s="66" t="s">
        <v>88</v>
      </c>
      <c r="D152" s="66" t="s">
        <v>418</v>
      </c>
      <c r="E152" s="78">
        <v>240000</v>
      </c>
      <c r="F152" s="109">
        <v>10.56</v>
      </c>
      <c r="G152" s="144"/>
      <c r="H152" s="79">
        <f>F152</f>
        <v>10.56</v>
      </c>
      <c r="I152" s="79"/>
      <c r="J152" s="23"/>
    </row>
    <row r="153" spans="1:10" ht="16" x14ac:dyDescent="0.2">
      <c r="A153" s="63"/>
      <c r="B153" s="75" t="s">
        <v>567</v>
      </c>
      <c r="C153" s="66" t="s">
        <v>88</v>
      </c>
      <c r="D153" s="66" t="s">
        <v>414</v>
      </c>
      <c r="E153" s="79">
        <v>10000</v>
      </c>
      <c r="F153" s="109">
        <v>0.35</v>
      </c>
      <c r="G153" s="144"/>
      <c r="H153" s="79">
        <f>F153</f>
        <v>0.35</v>
      </c>
      <c r="I153" s="79"/>
      <c r="J153" s="23"/>
    </row>
    <row r="154" spans="1:10" ht="16" x14ac:dyDescent="0.2">
      <c r="A154" s="63"/>
      <c r="B154" s="75"/>
      <c r="C154" s="66"/>
      <c r="D154" s="66"/>
      <c r="E154" s="79"/>
      <c r="F154" s="109"/>
      <c r="G154" s="144"/>
      <c r="H154" s="79"/>
      <c r="I154" s="79"/>
      <c r="J154" s="23"/>
    </row>
    <row r="155" spans="1:10" s="226" customFormat="1" ht="16" x14ac:dyDescent="0.2">
      <c r="A155" s="101"/>
      <c r="B155" s="81" t="s">
        <v>713</v>
      </c>
      <c r="C155" s="82" t="s">
        <v>707</v>
      </c>
      <c r="D155" s="82" t="s">
        <v>411</v>
      </c>
      <c r="E155" s="83">
        <v>50000</v>
      </c>
      <c r="F155" s="83">
        <v>5.04</v>
      </c>
      <c r="G155" s="83">
        <f>H155-F155</f>
        <v>1.2599999999999998</v>
      </c>
      <c r="H155" s="83">
        <v>6.3</v>
      </c>
      <c r="I155" s="83">
        <v>22.18</v>
      </c>
      <c r="J155" s="105" t="s">
        <v>696</v>
      </c>
    </row>
    <row r="156" spans="1:10" s="226" customFormat="1" ht="16" x14ac:dyDescent="0.2">
      <c r="A156" s="101"/>
      <c r="B156" s="81" t="s">
        <v>713</v>
      </c>
      <c r="C156" s="82" t="s">
        <v>707</v>
      </c>
      <c r="D156" s="82" t="s">
        <v>412</v>
      </c>
      <c r="E156" s="83">
        <v>10000</v>
      </c>
      <c r="F156" s="83">
        <v>3.42</v>
      </c>
      <c r="G156" s="83"/>
      <c r="H156" s="83">
        <f>F156</f>
        <v>3.42</v>
      </c>
      <c r="I156" s="83"/>
      <c r="J156" s="105"/>
    </row>
    <row r="157" spans="1:10" s="226" customFormat="1" ht="16" x14ac:dyDescent="0.2">
      <c r="A157" s="101"/>
      <c r="B157" s="81" t="s">
        <v>713</v>
      </c>
      <c r="C157" s="82" t="s">
        <v>707</v>
      </c>
      <c r="D157" s="82" t="s">
        <v>413</v>
      </c>
      <c r="E157" s="83">
        <v>200000</v>
      </c>
      <c r="F157" s="83">
        <v>8.36</v>
      </c>
      <c r="G157" s="83"/>
      <c r="H157" s="83">
        <f>F157</f>
        <v>8.36</v>
      </c>
      <c r="I157" s="83"/>
      <c r="J157" s="105"/>
    </row>
    <row r="158" spans="1:10" s="226" customFormat="1" ht="16" x14ac:dyDescent="0.2">
      <c r="A158" s="101"/>
      <c r="B158" s="81" t="s">
        <v>713</v>
      </c>
      <c r="C158" s="82" t="s">
        <v>707</v>
      </c>
      <c r="D158" s="82" t="s">
        <v>414</v>
      </c>
      <c r="E158" s="83">
        <v>10000</v>
      </c>
      <c r="F158" s="83">
        <v>0.35</v>
      </c>
      <c r="G158" s="83"/>
      <c r="H158" s="83">
        <f>F158</f>
        <v>0.35</v>
      </c>
      <c r="I158" s="83"/>
      <c r="J158" s="105"/>
    </row>
    <row r="159" spans="1:10" ht="16" x14ac:dyDescent="0.2">
      <c r="A159" s="63"/>
      <c r="B159" s="75"/>
      <c r="C159" s="66"/>
      <c r="D159" s="66"/>
      <c r="E159" s="79"/>
      <c r="F159" s="109"/>
      <c r="G159" s="144"/>
      <c r="H159" s="79"/>
      <c r="I159" s="79"/>
      <c r="J159" s="23"/>
    </row>
    <row r="160" spans="1:10" ht="16" x14ac:dyDescent="0.2">
      <c r="A160" s="63"/>
      <c r="B160" s="75" t="s">
        <v>568</v>
      </c>
      <c r="C160" s="66" t="s">
        <v>173</v>
      </c>
      <c r="D160" s="66" t="s">
        <v>411</v>
      </c>
      <c r="E160" s="79">
        <v>10000</v>
      </c>
      <c r="F160" s="109">
        <v>0</v>
      </c>
      <c r="G160" s="144">
        <f>H160-F160</f>
        <v>12.48</v>
      </c>
      <c r="H160" s="79">
        <v>12.48</v>
      </c>
      <c r="I160" s="79">
        <f>SUM(H160:H162)</f>
        <v>24.470000000000002</v>
      </c>
      <c r="J160" s="23"/>
    </row>
    <row r="161" spans="1:10" ht="16" x14ac:dyDescent="0.2">
      <c r="A161" s="63"/>
      <c r="B161" s="75" t="s">
        <v>568</v>
      </c>
      <c r="C161" s="66" t="s">
        <v>173</v>
      </c>
      <c r="D161" s="66" t="s">
        <v>417</v>
      </c>
      <c r="E161" s="79">
        <v>10000</v>
      </c>
      <c r="F161" s="109">
        <v>11.57</v>
      </c>
      <c r="G161" s="144"/>
      <c r="H161" s="79">
        <f>F161</f>
        <v>11.57</v>
      </c>
      <c r="I161" s="79"/>
      <c r="J161" s="23"/>
    </row>
    <row r="162" spans="1:10" ht="16" x14ac:dyDescent="0.2">
      <c r="A162" s="63"/>
      <c r="B162" s="75" t="s">
        <v>568</v>
      </c>
      <c r="C162" s="66" t="s">
        <v>173</v>
      </c>
      <c r="D162" s="66" t="s">
        <v>413</v>
      </c>
      <c r="E162" s="78">
        <v>10000</v>
      </c>
      <c r="F162" s="109">
        <v>0.42</v>
      </c>
      <c r="G162" s="144"/>
      <c r="H162" s="78">
        <f>F162</f>
        <v>0.42</v>
      </c>
      <c r="I162" s="78"/>
      <c r="J162" s="23"/>
    </row>
    <row r="163" spans="1:10" ht="16" x14ac:dyDescent="0.2">
      <c r="A163" s="63"/>
      <c r="B163" s="75"/>
      <c r="C163" s="66"/>
      <c r="D163" s="66"/>
      <c r="E163" s="78"/>
      <c r="F163" s="109"/>
      <c r="G163" s="144"/>
      <c r="H163" s="78"/>
      <c r="I163" s="78"/>
      <c r="J163" s="23"/>
    </row>
    <row r="164" spans="1:10" ht="16" x14ac:dyDescent="0.2">
      <c r="A164" s="63"/>
      <c r="B164" s="75" t="s">
        <v>569</v>
      </c>
      <c r="C164" s="66" t="s">
        <v>189</v>
      </c>
      <c r="D164" s="66" t="s">
        <v>411</v>
      </c>
      <c r="E164" s="78">
        <v>100000</v>
      </c>
      <c r="F164" s="109">
        <f>H164-G164</f>
        <v>72.180000000000007</v>
      </c>
      <c r="G164" s="144">
        <v>8.02</v>
      </c>
      <c r="H164" s="78">
        <v>80.2</v>
      </c>
      <c r="I164" s="78">
        <f>SUM(H164:H165)</f>
        <v>84.38</v>
      </c>
      <c r="J164" s="211"/>
    </row>
    <row r="165" spans="1:10" ht="16" x14ac:dyDescent="0.2">
      <c r="A165" s="63"/>
      <c r="B165" s="75" t="s">
        <v>569</v>
      </c>
      <c r="C165" s="66" t="s">
        <v>189</v>
      </c>
      <c r="D165" s="66" t="s">
        <v>413</v>
      </c>
      <c r="E165" s="79">
        <v>100000</v>
      </c>
      <c r="F165" s="109">
        <v>4.18</v>
      </c>
      <c r="G165" s="144"/>
      <c r="H165" s="79">
        <f>F165</f>
        <v>4.18</v>
      </c>
      <c r="I165" s="79"/>
      <c r="J165" s="23"/>
    </row>
    <row r="166" spans="1:10" ht="16" x14ac:dyDescent="0.2">
      <c r="A166" s="63"/>
      <c r="B166" s="75"/>
      <c r="C166" s="66"/>
      <c r="D166" s="66"/>
      <c r="E166" s="79"/>
      <c r="F166" s="109"/>
      <c r="G166" s="144"/>
      <c r="H166" s="79"/>
      <c r="I166" s="79"/>
      <c r="J166" s="23"/>
    </row>
    <row r="167" spans="1:10" ht="16" x14ac:dyDescent="0.2">
      <c r="A167" s="63"/>
      <c r="B167" s="75" t="s">
        <v>570</v>
      </c>
      <c r="C167" s="66" t="s">
        <v>143</v>
      </c>
      <c r="D167" s="66" t="s">
        <v>411</v>
      </c>
      <c r="E167" s="78">
        <v>10000</v>
      </c>
      <c r="F167" s="109">
        <v>0</v>
      </c>
      <c r="G167" s="144">
        <v>0.66</v>
      </c>
      <c r="H167" s="78">
        <v>0.66</v>
      </c>
      <c r="I167" s="78">
        <f>SUM(H167:H168)</f>
        <v>4.84</v>
      </c>
      <c r="J167" s="211"/>
    </row>
    <row r="168" spans="1:10" ht="16" x14ac:dyDescent="0.2">
      <c r="A168" s="63"/>
      <c r="B168" s="75" t="s">
        <v>570</v>
      </c>
      <c r="C168" s="66" t="s">
        <v>143</v>
      </c>
      <c r="D168" s="66" t="s">
        <v>413</v>
      </c>
      <c r="E168" s="79">
        <v>100000</v>
      </c>
      <c r="F168" s="109">
        <v>4.18</v>
      </c>
      <c r="G168" s="144"/>
      <c r="H168" s="79">
        <f>F168</f>
        <v>4.18</v>
      </c>
      <c r="I168" s="79"/>
      <c r="J168" s="23"/>
    </row>
    <row r="169" spans="1:10" ht="16" x14ac:dyDescent="0.2">
      <c r="A169" s="63"/>
      <c r="B169" s="75"/>
      <c r="C169" s="66"/>
      <c r="D169" s="66"/>
      <c r="E169" s="79"/>
      <c r="F169" s="109"/>
      <c r="G169" s="144"/>
      <c r="H169" s="79"/>
      <c r="I169" s="79"/>
      <c r="J169" s="23"/>
    </row>
    <row r="170" spans="1:10" ht="16" x14ac:dyDescent="0.2">
      <c r="A170" s="63"/>
      <c r="B170" s="75" t="s">
        <v>571</v>
      </c>
      <c r="C170" s="66" t="s">
        <v>235</v>
      </c>
      <c r="D170" s="66" t="s">
        <v>411</v>
      </c>
      <c r="E170" s="79">
        <v>10000</v>
      </c>
      <c r="F170" s="109">
        <v>0</v>
      </c>
      <c r="G170" s="144">
        <f>H170-F170</f>
        <v>2.0099999999999998</v>
      </c>
      <c r="H170" s="79">
        <v>2.0099999999999998</v>
      </c>
      <c r="I170" s="79">
        <f>SUM(H170:H171)</f>
        <v>6.42</v>
      </c>
      <c r="J170" s="23"/>
    </row>
    <row r="171" spans="1:10" ht="16" x14ac:dyDescent="0.2">
      <c r="A171" s="63"/>
      <c r="B171" s="75" t="s">
        <v>571</v>
      </c>
      <c r="C171" s="66" t="s">
        <v>235</v>
      </c>
      <c r="D171" s="66" t="s">
        <v>417</v>
      </c>
      <c r="E171" s="79">
        <v>10000</v>
      </c>
      <c r="F171" s="109">
        <v>4.41</v>
      </c>
      <c r="G171" s="144"/>
      <c r="H171" s="79">
        <f>F171</f>
        <v>4.41</v>
      </c>
      <c r="I171" s="79"/>
      <c r="J171" s="23"/>
    </row>
    <row r="172" spans="1:10" ht="16" x14ac:dyDescent="0.2">
      <c r="A172" s="63"/>
      <c r="B172" s="75"/>
      <c r="C172" s="66"/>
      <c r="D172" s="66"/>
      <c r="E172" s="79"/>
      <c r="F172" s="109"/>
      <c r="G172" s="144"/>
      <c r="H172" s="79"/>
      <c r="I172" s="79"/>
      <c r="J172" s="23"/>
    </row>
    <row r="173" spans="1:10" ht="16" x14ac:dyDescent="0.2">
      <c r="A173" s="63"/>
      <c r="B173" s="75" t="s">
        <v>655</v>
      </c>
      <c r="C173" s="66" t="s">
        <v>654</v>
      </c>
      <c r="D173" s="66" t="s">
        <v>411</v>
      </c>
      <c r="E173" s="79">
        <v>200000</v>
      </c>
      <c r="F173" s="109">
        <f>H173-G173</f>
        <v>12.54</v>
      </c>
      <c r="G173" s="144">
        <v>0.66</v>
      </c>
      <c r="H173" s="79">
        <v>13.2</v>
      </c>
      <c r="I173" s="79">
        <f>SUM(H173:H178)</f>
        <v>42.33</v>
      </c>
      <c r="J173" s="23"/>
    </row>
    <row r="174" spans="1:10" ht="16" x14ac:dyDescent="0.2">
      <c r="A174" s="63"/>
      <c r="B174" s="75" t="s">
        <v>655</v>
      </c>
      <c r="C174" s="66" t="s">
        <v>654</v>
      </c>
      <c r="D174" s="66" t="s">
        <v>417</v>
      </c>
      <c r="E174" s="79">
        <v>100000</v>
      </c>
      <c r="F174" s="109">
        <v>12.6</v>
      </c>
      <c r="G174" s="144"/>
      <c r="H174" s="79">
        <f>F174</f>
        <v>12.6</v>
      </c>
      <c r="I174" s="79"/>
      <c r="J174" s="23"/>
    </row>
    <row r="175" spans="1:10" ht="16" x14ac:dyDescent="0.2">
      <c r="A175" s="63"/>
      <c r="B175" s="75" t="s">
        <v>655</v>
      </c>
      <c r="C175" s="66" t="s">
        <v>654</v>
      </c>
      <c r="D175" s="66" t="s">
        <v>412</v>
      </c>
      <c r="E175" s="79">
        <v>10000</v>
      </c>
      <c r="F175" s="109">
        <v>3.42</v>
      </c>
      <c r="G175" s="144"/>
      <c r="H175" s="79">
        <f>F175</f>
        <v>3.42</v>
      </c>
      <c r="I175" s="79"/>
      <c r="J175" s="23"/>
    </row>
    <row r="176" spans="1:10" ht="16" x14ac:dyDescent="0.2">
      <c r="A176" s="63"/>
      <c r="B176" s="75" t="s">
        <v>655</v>
      </c>
      <c r="C176" s="66" t="s">
        <v>654</v>
      </c>
      <c r="D176" s="66" t="s">
        <v>413</v>
      </c>
      <c r="E176" s="78">
        <v>200000</v>
      </c>
      <c r="F176" s="78">
        <v>8.36</v>
      </c>
      <c r="G176" s="78"/>
      <c r="H176" s="78">
        <f>F176</f>
        <v>8.36</v>
      </c>
      <c r="I176" s="78"/>
      <c r="J176" s="23"/>
    </row>
    <row r="177" spans="1:10" ht="16" x14ac:dyDescent="0.2">
      <c r="A177" s="63"/>
      <c r="B177" s="75" t="s">
        <v>655</v>
      </c>
      <c r="C177" s="66" t="s">
        <v>654</v>
      </c>
      <c r="D177" s="66" t="s">
        <v>418</v>
      </c>
      <c r="E177" s="79">
        <v>100000</v>
      </c>
      <c r="F177" s="109">
        <v>4.4000000000000004</v>
      </c>
      <c r="G177" s="144"/>
      <c r="H177" s="79">
        <f>F177</f>
        <v>4.4000000000000004</v>
      </c>
      <c r="I177" s="79"/>
      <c r="J177" s="23"/>
    </row>
    <row r="178" spans="1:10" ht="16" x14ac:dyDescent="0.2">
      <c r="A178" s="63"/>
      <c r="B178" s="75" t="s">
        <v>655</v>
      </c>
      <c r="C178" s="66" t="s">
        <v>654</v>
      </c>
      <c r="D178" s="66" t="s">
        <v>414</v>
      </c>
      <c r="E178" s="79">
        <v>10000</v>
      </c>
      <c r="F178" s="109">
        <v>0.35</v>
      </c>
      <c r="G178" s="144"/>
      <c r="H178" s="79">
        <f>F178</f>
        <v>0.35</v>
      </c>
      <c r="I178" s="79"/>
      <c r="J178" s="23"/>
    </row>
    <row r="179" spans="1:10" ht="16" x14ac:dyDescent="0.2">
      <c r="A179" s="63"/>
      <c r="B179" s="75"/>
      <c r="C179" s="66"/>
      <c r="D179" s="66"/>
      <c r="E179" s="79"/>
      <c r="F179" s="109"/>
      <c r="G179" s="144"/>
      <c r="H179" s="79"/>
      <c r="I179" s="79"/>
      <c r="J179" s="23"/>
    </row>
    <row r="180" spans="1:10" ht="16" x14ac:dyDescent="0.2">
      <c r="A180" s="63"/>
      <c r="B180" s="75" t="s">
        <v>572</v>
      </c>
      <c r="C180" s="66" t="s">
        <v>29</v>
      </c>
      <c r="D180" s="66" t="s">
        <v>411</v>
      </c>
      <c r="E180" s="78">
        <v>10000</v>
      </c>
      <c r="F180" s="109">
        <v>0</v>
      </c>
      <c r="G180" s="144">
        <f>H180-F180</f>
        <v>3.08</v>
      </c>
      <c r="H180" s="78">
        <v>3.08</v>
      </c>
      <c r="I180" s="78">
        <f>SUM(H180:H181)</f>
        <v>3.5</v>
      </c>
      <c r="J180" s="211"/>
    </row>
    <row r="181" spans="1:10" ht="16" x14ac:dyDescent="0.2">
      <c r="A181" s="63"/>
      <c r="B181" s="75" t="s">
        <v>572</v>
      </c>
      <c r="C181" s="66" t="s">
        <v>29</v>
      </c>
      <c r="D181" s="66" t="s">
        <v>413</v>
      </c>
      <c r="E181" s="78">
        <v>10000</v>
      </c>
      <c r="F181" s="78">
        <v>0.42</v>
      </c>
      <c r="G181" s="78"/>
      <c r="H181" s="78">
        <f>F181</f>
        <v>0.42</v>
      </c>
      <c r="I181" s="78"/>
      <c r="J181" s="23"/>
    </row>
    <row r="182" spans="1:10" ht="16" x14ac:dyDescent="0.2">
      <c r="A182" s="63"/>
      <c r="B182" s="75"/>
      <c r="C182" s="66"/>
      <c r="D182" s="66"/>
      <c r="E182" s="79"/>
      <c r="F182" s="109"/>
      <c r="G182" s="144"/>
      <c r="H182" s="79"/>
      <c r="I182" s="79"/>
      <c r="J182" s="23"/>
    </row>
    <row r="183" spans="1:10" ht="16" x14ac:dyDescent="0.2">
      <c r="A183" s="63"/>
      <c r="B183" s="75" t="s">
        <v>573</v>
      </c>
      <c r="C183" s="66" t="s">
        <v>201</v>
      </c>
      <c r="D183" s="66" t="s">
        <v>411</v>
      </c>
      <c r="E183" s="79">
        <v>10000</v>
      </c>
      <c r="F183" s="109">
        <v>0</v>
      </c>
      <c r="G183" s="144">
        <f>H183-F183</f>
        <v>1.26</v>
      </c>
      <c r="H183" s="79">
        <v>1.26</v>
      </c>
      <c r="I183" s="79">
        <f>SUM(H183:H188)</f>
        <v>25.18</v>
      </c>
      <c r="J183" s="23"/>
    </row>
    <row r="184" spans="1:10" ht="16" x14ac:dyDescent="0.2">
      <c r="A184" s="63"/>
      <c r="B184" s="75" t="s">
        <v>573</v>
      </c>
      <c r="C184" s="66" t="s">
        <v>201</v>
      </c>
      <c r="D184" s="173" t="s">
        <v>417</v>
      </c>
      <c r="E184" s="79">
        <v>10000</v>
      </c>
      <c r="F184" s="109">
        <v>11.57</v>
      </c>
      <c r="G184" s="144"/>
      <c r="H184" s="79">
        <f>F184</f>
        <v>11.57</v>
      </c>
      <c r="I184" s="79"/>
      <c r="J184" s="23"/>
    </row>
    <row r="185" spans="1:10" ht="16" x14ac:dyDescent="0.2">
      <c r="A185" s="63"/>
      <c r="B185" s="75" t="s">
        <v>573</v>
      </c>
      <c r="C185" s="66" t="s">
        <v>201</v>
      </c>
      <c r="D185" s="173" t="s">
        <v>412</v>
      </c>
      <c r="E185" s="79">
        <v>10000</v>
      </c>
      <c r="F185" s="109">
        <v>3.42</v>
      </c>
      <c r="G185" s="144"/>
      <c r="H185" s="79">
        <f>F185</f>
        <v>3.42</v>
      </c>
      <c r="I185" s="79"/>
      <c r="J185" s="23"/>
    </row>
    <row r="186" spans="1:10" ht="16" x14ac:dyDescent="0.2">
      <c r="A186" s="63"/>
      <c r="B186" s="75" t="s">
        <v>573</v>
      </c>
      <c r="C186" s="66" t="s">
        <v>201</v>
      </c>
      <c r="D186" s="173" t="s">
        <v>413</v>
      </c>
      <c r="E186" s="79">
        <v>100000</v>
      </c>
      <c r="F186" s="109">
        <v>4.18</v>
      </c>
      <c r="G186" s="144"/>
      <c r="H186" s="79">
        <f>F186</f>
        <v>4.18</v>
      </c>
      <c r="I186" s="79"/>
      <c r="J186" s="23"/>
    </row>
    <row r="187" spans="1:10" ht="16" x14ac:dyDescent="0.2">
      <c r="A187" s="63"/>
      <c r="B187" s="75" t="s">
        <v>573</v>
      </c>
      <c r="C187" s="66" t="s">
        <v>201</v>
      </c>
      <c r="D187" s="173" t="s">
        <v>418</v>
      </c>
      <c r="E187" s="78">
        <v>100000</v>
      </c>
      <c r="F187" s="109">
        <v>4.4000000000000004</v>
      </c>
      <c r="G187" s="144"/>
      <c r="H187" s="79">
        <f>F187</f>
        <v>4.4000000000000004</v>
      </c>
      <c r="I187" s="79"/>
      <c r="J187" s="23"/>
    </row>
    <row r="188" spans="1:10" ht="16" x14ac:dyDescent="0.2">
      <c r="A188" s="63"/>
      <c r="B188" s="75" t="s">
        <v>573</v>
      </c>
      <c r="C188" s="66" t="s">
        <v>201</v>
      </c>
      <c r="D188" s="173" t="s">
        <v>414</v>
      </c>
      <c r="E188" s="79">
        <v>10000</v>
      </c>
      <c r="F188" s="109">
        <v>0.35</v>
      </c>
      <c r="G188" s="144"/>
      <c r="H188" s="79">
        <f>F188</f>
        <v>0.35</v>
      </c>
      <c r="I188" s="79"/>
      <c r="J188" s="23"/>
    </row>
    <row r="189" spans="1:10" ht="16" x14ac:dyDescent="0.2">
      <c r="A189" s="63"/>
      <c r="B189" s="75"/>
      <c r="C189" s="66"/>
      <c r="D189" s="66"/>
      <c r="E189" s="79"/>
      <c r="F189" s="109"/>
      <c r="G189" s="144"/>
      <c r="H189" s="79"/>
      <c r="I189" s="79"/>
      <c r="J189" s="23"/>
    </row>
    <row r="190" spans="1:10" ht="16" x14ac:dyDescent="0.2">
      <c r="A190" s="63"/>
      <c r="B190" s="75" t="s">
        <v>574</v>
      </c>
      <c r="C190" s="85" t="s">
        <v>226</v>
      </c>
      <c r="D190" s="85" t="s">
        <v>411</v>
      </c>
      <c r="E190" s="86">
        <v>10000</v>
      </c>
      <c r="F190" s="251">
        <v>0</v>
      </c>
      <c r="G190" s="342">
        <v>0.91</v>
      </c>
      <c r="H190" s="86">
        <f>SUM(F190:G190)</f>
        <v>0.91</v>
      </c>
      <c r="I190" s="86">
        <f>SUM(H190:H191)</f>
        <v>0.91</v>
      </c>
      <c r="J190" s="23" t="s">
        <v>470</v>
      </c>
    </row>
    <row r="191" spans="1:10" ht="16" x14ac:dyDescent="0.2">
      <c r="A191" s="63"/>
      <c r="B191" s="75"/>
      <c r="C191" s="85"/>
      <c r="D191" s="85"/>
      <c r="E191" s="86"/>
      <c r="F191" s="251"/>
      <c r="G191" s="242"/>
      <c r="H191" s="86"/>
      <c r="I191" s="86"/>
      <c r="J191" s="23"/>
    </row>
    <row r="192" spans="1:10" ht="16" x14ac:dyDescent="0.2">
      <c r="A192" s="63"/>
      <c r="B192" s="75"/>
      <c r="C192" s="85"/>
      <c r="D192" s="85"/>
      <c r="E192" s="86"/>
      <c r="F192" s="251"/>
      <c r="G192" s="242"/>
      <c r="H192" s="86"/>
      <c r="I192" s="86"/>
      <c r="J192" s="23"/>
    </row>
    <row r="193" spans="1:15" ht="16" x14ac:dyDescent="0.2">
      <c r="A193" s="63"/>
      <c r="B193" s="75" t="s">
        <v>575</v>
      </c>
      <c r="C193" s="168" t="s">
        <v>332</v>
      </c>
      <c r="D193" s="168" t="s">
        <v>411</v>
      </c>
      <c r="E193" s="169">
        <v>360000</v>
      </c>
      <c r="F193" s="86">
        <f>H193-G193</f>
        <v>23.1</v>
      </c>
      <c r="G193" s="78">
        <v>0.66</v>
      </c>
      <c r="H193" s="86">
        <v>23.76</v>
      </c>
      <c r="I193" s="86">
        <f>SUM(H193:H194)</f>
        <v>38.81</v>
      </c>
      <c r="J193" s="23"/>
      <c r="M193" s="13"/>
      <c r="N193" s="42"/>
      <c r="O193" s="45"/>
    </row>
    <row r="194" spans="1:15" ht="16" x14ac:dyDescent="0.2">
      <c r="A194" s="63"/>
      <c r="B194" s="75" t="s">
        <v>575</v>
      </c>
      <c r="C194" s="168" t="s">
        <v>332</v>
      </c>
      <c r="D194" s="168" t="s">
        <v>413</v>
      </c>
      <c r="E194" s="169">
        <v>360000</v>
      </c>
      <c r="F194" s="86">
        <v>15.05</v>
      </c>
      <c r="G194" s="86"/>
      <c r="H194" s="86">
        <f>F194</f>
        <v>15.05</v>
      </c>
      <c r="I194" s="86"/>
      <c r="J194" s="23"/>
      <c r="M194" s="13"/>
      <c r="N194" s="42"/>
      <c r="O194" s="45"/>
    </row>
    <row r="195" spans="1:15" ht="16" x14ac:dyDescent="0.2">
      <c r="A195" s="63"/>
      <c r="B195" s="75"/>
      <c r="C195" s="168"/>
      <c r="D195" s="168"/>
      <c r="E195" s="169"/>
      <c r="F195" s="251"/>
      <c r="G195" s="242"/>
      <c r="H195" s="86"/>
      <c r="I195" s="86"/>
      <c r="J195" s="23"/>
      <c r="M195" s="13"/>
      <c r="N195" s="42"/>
      <c r="O195" s="45"/>
    </row>
    <row r="196" spans="1:15" ht="16" x14ac:dyDescent="0.2">
      <c r="A196" s="63"/>
      <c r="B196" s="75" t="s">
        <v>576</v>
      </c>
      <c r="C196" s="66" t="s">
        <v>71</v>
      </c>
      <c r="D196" s="66" t="s">
        <v>411</v>
      </c>
      <c r="E196" s="78">
        <v>50000</v>
      </c>
      <c r="F196" s="78">
        <f>H196-G196</f>
        <v>12.32</v>
      </c>
      <c r="G196" s="78">
        <v>3.08</v>
      </c>
      <c r="H196" s="78">
        <v>15.4</v>
      </c>
      <c r="I196" s="78">
        <f>SUM(H196:H201)</f>
        <v>33.370000000000012</v>
      </c>
      <c r="J196" s="23"/>
    </row>
    <row r="197" spans="1:15" ht="16" x14ac:dyDescent="0.2">
      <c r="A197" s="63"/>
      <c r="B197" s="75" t="s">
        <v>576</v>
      </c>
      <c r="C197" s="66" t="s">
        <v>71</v>
      </c>
      <c r="D197" s="66" t="s">
        <v>417</v>
      </c>
      <c r="E197" s="79">
        <v>30000</v>
      </c>
      <c r="F197" s="109">
        <v>13.23</v>
      </c>
      <c r="G197" s="144"/>
      <c r="H197" s="79">
        <f>F197</f>
        <v>13.23</v>
      </c>
      <c r="I197" s="79"/>
      <c r="J197" s="23"/>
    </row>
    <row r="198" spans="1:15" ht="16" x14ac:dyDescent="0.2">
      <c r="A198" s="63"/>
      <c r="B198" s="75" t="s">
        <v>576</v>
      </c>
      <c r="C198" s="66" t="s">
        <v>71</v>
      </c>
      <c r="D198" s="66" t="s">
        <v>412</v>
      </c>
      <c r="E198" s="79">
        <v>8000</v>
      </c>
      <c r="F198" s="109">
        <v>2.74</v>
      </c>
      <c r="G198" s="144"/>
      <c r="H198" s="79">
        <f>F198</f>
        <v>2.74</v>
      </c>
      <c r="I198" s="79"/>
      <c r="J198" s="23"/>
    </row>
    <row r="199" spans="1:15" ht="16" x14ac:dyDescent="0.2">
      <c r="A199" s="63"/>
      <c r="B199" s="75" t="s">
        <v>576</v>
      </c>
      <c r="C199" s="66" t="s">
        <v>71</v>
      </c>
      <c r="D199" s="66" t="s">
        <v>413</v>
      </c>
      <c r="E199" s="79">
        <v>20000</v>
      </c>
      <c r="F199" s="109">
        <v>0.84</v>
      </c>
      <c r="G199" s="144"/>
      <c r="H199" s="79">
        <f>F199</f>
        <v>0.84</v>
      </c>
      <c r="I199" s="79"/>
      <c r="J199" s="23"/>
    </row>
    <row r="200" spans="1:15" ht="16" x14ac:dyDescent="0.2">
      <c r="A200" s="63"/>
      <c r="B200" s="75" t="s">
        <v>576</v>
      </c>
      <c r="C200" s="66" t="s">
        <v>71</v>
      </c>
      <c r="D200" s="66" t="s">
        <v>418</v>
      </c>
      <c r="E200" s="79">
        <v>20000</v>
      </c>
      <c r="F200" s="109">
        <v>0.88</v>
      </c>
      <c r="G200" s="144"/>
      <c r="H200" s="79">
        <f>F200</f>
        <v>0.88</v>
      </c>
      <c r="I200" s="79"/>
      <c r="J200" s="23"/>
    </row>
    <row r="201" spans="1:15" ht="16" x14ac:dyDescent="0.2">
      <c r="A201" s="63"/>
      <c r="B201" s="75" t="s">
        <v>576</v>
      </c>
      <c r="C201" s="66" t="s">
        <v>71</v>
      </c>
      <c r="D201" s="66" t="s">
        <v>414</v>
      </c>
      <c r="E201" s="78">
        <v>8000</v>
      </c>
      <c r="F201" s="78">
        <v>0.28000000000000003</v>
      </c>
      <c r="G201" s="78"/>
      <c r="H201" s="78">
        <f>F201</f>
        <v>0.28000000000000003</v>
      </c>
      <c r="I201" s="78"/>
      <c r="J201" s="23"/>
    </row>
    <row r="202" spans="1:15" ht="16" x14ac:dyDescent="0.2">
      <c r="A202" s="63"/>
      <c r="B202" s="75"/>
      <c r="C202" s="66"/>
      <c r="D202" s="66"/>
      <c r="E202" s="79"/>
      <c r="F202" s="109"/>
      <c r="G202" s="144"/>
      <c r="H202" s="79"/>
      <c r="I202" s="79"/>
      <c r="J202" s="23"/>
    </row>
    <row r="203" spans="1:15" ht="16" x14ac:dyDescent="0.2">
      <c r="A203" s="63"/>
      <c r="B203" s="75" t="s">
        <v>577</v>
      </c>
      <c r="C203" s="66" t="s">
        <v>131</v>
      </c>
      <c r="D203" s="66" t="s">
        <v>411</v>
      </c>
      <c r="E203" s="79">
        <v>10000</v>
      </c>
      <c r="F203" s="109">
        <v>0</v>
      </c>
      <c r="G203" s="144">
        <v>5.0199999999999996</v>
      </c>
      <c r="H203" s="79">
        <v>5.0199999999999996</v>
      </c>
      <c r="I203" s="79">
        <f>SUM(H203:H206)</f>
        <v>20.080000000000002</v>
      </c>
      <c r="J203" s="23"/>
    </row>
    <row r="204" spans="1:15" ht="16" x14ac:dyDescent="0.2">
      <c r="A204" s="63"/>
      <c r="B204" s="75" t="s">
        <v>577</v>
      </c>
      <c r="C204" s="66" t="s">
        <v>131</v>
      </c>
      <c r="D204" s="173" t="s">
        <v>417</v>
      </c>
      <c r="E204" s="79">
        <v>10000</v>
      </c>
      <c r="F204" s="109">
        <v>6.77</v>
      </c>
      <c r="G204" s="144"/>
      <c r="H204" s="79">
        <v>6.77</v>
      </c>
      <c r="I204" s="79"/>
      <c r="J204" s="23"/>
    </row>
    <row r="205" spans="1:15" ht="16" x14ac:dyDescent="0.2">
      <c r="A205" s="63"/>
      <c r="B205" s="75" t="s">
        <v>577</v>
      </c>
      <c r="C205" s="66" t="s">
        <v>131</v>
      </c>
      <c r="D205" s="173" t="s">
        <v>413</v>
      </c>
      <c r="E205" s="79">
        <v>190000</v>
      </c>
      <c r="F205" s="109">
        <v>7.94</v>
      </c>
      <c r="G205" s="144"/>
      <c r="H205" s="79">
        <f>F205</f>
        <v>7.94</v>
      </c>
      <c r="I205" s="79"/>
      <c r="J205" s="23"/>
    </row>
    <row r="206" spans="1:15" ht="16" x14ac:dyDescent="0.2">
      <c r="A206" s="63"/>
      <c r="B206" s="75" t="s">
        <v>577</v>
      </c>
      <c r="C206" s="66" t="s">
        <v>131</v>
      </c>
      <c r="D206" s="173" t="s">
        <v>414</v>
      </c>
      <c r="E206" s="78">
        <v>10000</v>
      </c>
      <c r="F206" s="109">
        <v>0.35</v>
      </c>
      <c r="G206" s="144"/>
      <c r="H206" s="78">
        <f>F206</f>
        <v>0.35</v>
      </c>
      <c r="I206" s="78"/>
      <c r="J206" s="23"/>
    </row>
    <row r="207" spans="1:15" ht="16" x14ac:dyDescent="0.2">
      <c r="A207" s="63"/>
      <c r="B207" s="75"/>
      <c r="C207" s="66"/>
      <c r="D207" s="66"/>
      <c r="E207" s="79"/>
      <c r="F207" s="109"/>
      <c r="G207" s="144"/>
      <c r="H207" s="79"/>
      <c r="I207" s="79"/>
      <c r="J207" s="23"/>
    </row>
    <row r="208" spans="1:15" ht="16" x14ac:dyDescent="0.2">
      <c r="A208" s="63"/>
      <c r="B208" s="75" t="s">
        <v>579</v>
      </c>
      <c r="C208" s="66" t="s">
        <v>70</v>
      </c>
      <c r="D208" s="66" t="s">
        <v>411</v>
      </c>
      <c r="E208" s="79">
        <v>10000</v>
      </c>
      <c r="F208" s="109">
        <v>0</v>
      </c>
      <c r="G208" s="144">
        <f>H208-F208</f>
        <v>2.0099999999999998</v>
      </c>
      <c r="H208" s="79">
        <v>2.0099999999999998</v>
      </c>
      <c r="I208" s="79">
        <f>SUM(H208:H213)</f>
        <v>17.190000000000001</v>
      </c>
      <c r="J208" s="23"/>
    </row>
    <row r="209" spans="1:10" ht="16" x14ac:dyDescent="0.2">
      <c r="A209" s="63"/>
      <c r="B209" s="75" t="s">
        <v>579</v>
      </c>
      <c r="C209" s="66" t="s">
        <v>70</v>
      </c>
      <c r="D209" s="173" t="s">
        <v>417</v>
      </c>
      <c r="E209" s="79">
        <v>10000</v>
      </c>
      <c r="F209" s="109">
        <v>2.83</v>
      </c>
      <c r="G209" s="144"/>
      <c r="H209" s="79">
        <f>F209</f>
        <v>2.83</v>
      </c>
      <c r="I209" s="79"/>
      <c r="J209" s="23"/>
    </row>
    <row r="210" spans="1:10" ht="16" x14ac:dyDescent="0.2">
      <c r="A210" s="63"/>
      <c r="B210" s="75" t="s">
        <v>579</v>
      </c>
      <c r="C210" s="66" t="s">
        <v>70</v>
      </c>
      <c r="D210" s="173" t="s">
        <v>412</v>
      </c>
      <c r="E210" s="79">
        <v>10000</v>
      </c>
      <c r="F210" s="109">
        <v>3.42</v>
      </c>
      <c r="G210" s="144"/>
      <c r="H210" s="79">
        <f>F210</f>
        <v>3.42</v>
      </c>
      <c r="I210" s="79"/>
      <c r="J210" s="23"/>
    </row>
    <row r="211" spans="1:10" ht="16" x14ac:dyDescent="0.2">
      <c r="A211" s="63"/>
      <c r="B211" s="75" t="s">
        <v>579</v>
      </c>
      <c r="C211" s="66" t="s">
        <v>70</v>
      </c>
      <c r="D211" s="173" t="s">
        <v>413</v>
      </c>
      <c r="E211" s="79">
        <v>100000</v>
      </c>
      <c r="F211" s="109">
        <v>4.18</v>
      </c>
      <c r="G211" s="144"/>
      <c r="H211" s="79">
        <f>F211</f>
        <v>4.18</v>
      </c>
      <c r="I211" s="79"/>
      <c r="J211" s="23"/>
    </row>
    <row r="212" spans="1:10" ht="16" x14ac:dyDescent="0.2">
      <c r="A212" s="63"/>
      <c r="B212" s="75" t="s">
        <v>579</v>
      </c>
      <c r="C212" s="66" t="s">
        <v>70</v>
      </c>
      <c r="D212" s="173" t="s">
        <v>418</v>
      </c>
      <c r="E212" s="78">
        <v>100000</v>
      </c>
      <c r="F212" s="109">
        <v>4.4000000000000004</v>
      </c>
      <c r="G212" s="144"/>
      <c r="H212" s="79">
        <f>F212</f>
        <v>4.4000000000000004</v>
      </c>
      <c r="I212" s="79"/>
      <c r="J212" s="23"/>
    </row>
    <row r="213" spans="1:10" ht="16" x14ac:dyDescent="0.2">
      <c r="A213" s="63"/>
      <c r="B213" s="75" t="s">
        <v>579</v>
      </c>
      <c r="C213" s="66" t="s">
        <v>70</v>
      </c>
      <c r="D213" s="173" t="s">
        <v>414</v>
      </c>
      <c r="E213" s="79">
        <v>10000</v>
      </c>
      <c r="F213" s="109">
        <v>0.35</v>
      </c>
      <c r="G213" s="144"/>
      <c r="H213" s="79">
        <f>F213</f>
        <v>0.35</v>
      </c>
      <c r="I213" s="79"/>
      <c r="J213" s="23"/>
    </row>
    <row r="214" spans="1:10" ht="16" x14ac:dyDescent="0.2">
      <c r="A214" s="63"/>
      <c r="B214" s="75"/>
      <c r="C214" s="66"/>
      <c r="D214" s="173"/>
      <c r="E214" s="79"/>
      <c r="F214" s="109"/>
      <c r="G214" s="144"/>
      <c r="H214" s="79"/>
      <c r="I214" s="79"/>
      <c r="J214" s="23"/>
    </row>
    <row r="215" spans="1:10" s="233" customFormat="1" ht="16" x14ac:dyDescent="0.2">
      <c r="A215" s="106"/>
      <c r="B215" s="107" t="s">
        <v>771</v>
      </c>
      <c r="C215" s="108" t="s">
        <v>770</v>
      </c>
      <c r="D215" s="307" t="s">
        <v>411</v>
      </c>
      <c r="E215" s="109">
        <v>10000</v>
      </c>
      <c r="F215" s="109">
        <v>0</v>
      </c>
      <c r="G215" s="109">
        <v>0.46</v>
      </c>
      <c r="H215" s="109">
        <f>F215+G215</f>
        <v>0.46</v>
      </c>
      <c r="I215" s="109">
        <f>SUM(H215:H216)</f>
        <v>4.6399999999999997</v>
      </c>
      <c r="J215" s="232"/>
    </row>
    <row r="216" spans="1:10" s="226" customFormat="1" ht="16" x14ac:dyDescent="0.2">
      <c r="A216" s="101"/>
      <c r="B216" s="81" t="s">
        <v>771</v>
      </c>
      <c r="C216" s="108" t="s">
        <v>770</v>
      </c>
      <c r="D216" s="323" t="s">
        <v>413</v>
      </c>
      <c r="E216" s="83">
        <v>100000</v>
      </c>
      <c r="F216" s="83">
        <v>4.18</v>
      </c>
      <c r="G216" s="83"/>
      <c r="H216" s="83">
        <v>4.18</v>
      </c>
      <c r="I216" s="83"/>
      <c r="J216" s="105"/>
    </row>
    <row r="217" spans="1:10" ht="16" x14ac:dyDescent="0.2">
      <c r="A217" s="63"/>
      <c r="B217" s="75"/>
      <c r="C217" s="66"/>
      <c r="D217" s="66"/>
      <c r="E217" s="78"/>
      <c r="F217" s="109"/>
      <c r="G217" s="144"/>
      <c r="H217" s="78"/>
      <c r="I217" s="78"/>
      <c r="J217" s="23"/>
    </row>
    <row r="218" spans="1:10" ht="16" x14ac:dyDescent="0.2">
      <c r="A218" s="63"/>
      <c r="B218" s="75" t="s">
        <v>581</v>
      </c>
      <c r="C218" s="70" t="s">
        <v>214</v>
      </c>
      <c r="D218" s="70" t="s">
        <v>411</v>
      </c>
      <c r="E218" s="130">
        <v>10000</v>
      </c>
      <c r="F218" s="111">
        <v>0</v>
      </c>
      <c r="G218" s="144">
        <f>H218-F218</f>
        <v>3.08</v>
      </c>
      <c r="H218" s="130">
        <v>3.08</v>
      </c>
      <c r="I218" s="130">
        <f>H218</f>
        <v>3.08</v>
      </c>
      <c r="J218" s="211"/>
    </row>
    <row r="219" spans="1:10" ht="16" x14ac:dyDescent="0.2">
      <c r="A219" s="63"/>
      <c r="B219" s="75"/>
      <c r="C219" s="70"/>
      <c r="D219" s="70"/>
      <c r="E219" s="130"/>
      <c r="F219" s="111"/>
      <c r="G219" s="192"/>
      <c r="H219" s="130"/>
      <c r="I219" s="130"/>
      <c r="J219" s="23"/>
    </row>
    <row r="220" spans="1:10" ht="16" x14ac:dyDescent="0.2">
      <c r="A220" s="63"/>
      <c r="B220" s="75" t="s">
        <v>582</v>
      </c>
      <c r="C220" s="66" t="s">
        <v>368</v>
      </c>
      <c r="D220" s="66" t="s">
        <v>411</v>
      </c>
      <c r="E220" s="78">
        <v>190000</v>
      </c>
      <c r="F220" s="78">
        <f>H220-G220</f>
        <v>16.38</v>
      </c>
      <c r="G220" s="78">
        <v>0.91</v>
      </c>
      <c r="H220" s="78">
        <v>17.29</v>
      </c>
      <c r="I220" s="78">
        <f>SUM(H220:H225)</f>
        <v>38.69</v>
      </c>
      <c r="J220" s="23"/>
    </row>
    <row r="221" spans="1:10" ht="16" x14ac:dyDescent="0.2">
      <c r="A221" s="63"/>
      <c r="B221" s="75" t="s">
        <v>582</v>
      </c>
      <c r="C221" s="66" t="s">
        <v>368</v>
      </c>
      <c r="D221" s="173" t="s">
        <v>417</v>
      </c>
      <c r="E221" s="78">
        <v>50000</v>
      </c>
      <c r="F221" s="109">
        <v>9.0500000000000007</v>
      </c>
      <c r="G221" s="144"/>
      <c r="H221" s="78">
        <f>F221</f>
        <v>9.0500000000000007</v>
      </c>
      <c r="I221" s="78"/>
      <c r="J221" s="23"/>
    </row>
    <row r="222" spans="1:10" ht="16" x14ac:dyDescent="0.2">
      <c r="A222" s="63"/>
      <c r="B222" s="75" t="s">
        <v>582</v>
      </c>
      <c r="C222" s="66" t="s">
        <v>368</v>
      </c>
      <c r="D222" s="173" t="s">
        <v>412</v>
      </c>
      <c r="E222" s="78">
        <v>10000</v>
      </c>
      <c r="F222" s="109">
        <v>3.42</v>
      </c>
      <c r="G222" s="144"/>
      <c r="H222" s="78">
        <f>F222</f>
        <v>3.42</v>
      </c>
      <c r="I222" s="78"/>
      <c r="J222" s="23"/>
    </row>
    <row r="223" spans="1:10" ht="16" x14ac:dyDescent="0.2">
      <c r="A223" s="63"/>
      <c r="B223" s="75" t="s">
        <v>582</v>
      </c>
      <c r="C223" s="66" t="s">
        <v>368</v>
      </c>
      <c r="D223" s="173" t="s">
        <v>413</v>
      </c>
      <c r="E223" s="78">
        <v>100000</v>
      </c>
      <c r="F223" s="109">
        <v>4.18</v>
      </c>
      <c r="G223" s="144"/>
      <c r="H223" s="78">
        <f>F223</f>
        <v>4.18</v>
      </c>
      <c r="I223" s="78"/>
      <c r="J223" s="23"/>
    </row>
    <row r="224" spans="1:10" ht="16" x14ac:dyDescent="0.2">
      <c r="A224" s="63"/>
      <c r="B224" s="75" t="s">
        <v>582</v>
      </c>
      <c r="C224" s="66" t="s">
        <v>368</v>
      </c>
      <c r="D224" s="173" t="s">
        <v>418</v>
      </c>
      <c r="E224" s="78">
        <v>100000</v>
      </c>
      <c r="F224" s="109">
        <v>4.4000000000000004</v>
      </c>
      <c r="G224" s="144"/>
      <c r="H224" s="78">
        <f>F224</f>
        <v>4.4000000000000004</v>
      </c>
      <c r="I224" s="78"/>
      <c r="J224" s="23"/>
    </row>
    <row r="225" spans="1:10" ht="16" x14ac:dyDescent="0.2">
      <c r="A225" s="63"/>
      <c r="B225" s="75" t="s">
        <v>582</v>
      </c>
      <c r="C225" s="66" t="s">
        <v>368</v>
      </c>
      <c r="D225" s="173" t="s">
        <v>414</v>
      </c>
      <c r="E225" s="78">
        <v>10000</v>
      </c>
      <c r="F225" s="109">
        <v>0.35</v>
      </c>
      <c r="G225" s="144"/>
      <c r="H225" s="78">
        <f>F225</f>
        <v>0.35</v>
      </c>
      <c r="I225" s="78"/>
      <c r="J225" s="23"/>
    </row>
    <row r="226" spans="1:10" ht="16" x14ac:dyDescent="0.2">
      <c r="A226" s="63"/>
      <c r="B226" s="75"/>
      <c r="C226" s="66"/>
      <c r="D226" s="173"/>
      <c r="E226" s="78"/>
      <c r="F226" s="109"/>
      <c r="G226" s="144"/>
      <c r="H226" s="78"/>
      <c r="I226" s="78"/>
      <c r="J226" s="23"/>
    </row>
    <row r="227" spans="1:10" ht="16" x14ac:dyDescent="0.2">
      <c r="A227" s="63"/>
      <c r="B227" s="75" t="s">
        <v>638</v>
      </c>
      <c r="C227" s="66" t="s">
        <v>636</v>
      </c>
      <c r="D227" s="173" t="s">
        <v>411</v>
      </c>
      <c r="E227" s="78">
        <v>100000</v>
      </c>
      <c r="F227" s="109">
        <f>H227-G227</f>
        <v>11.34</v>
      </c>
      <c r="G227" s="144">
        <v>1.26</v>
      </c>
      <c r="H227" s="78">
        <v>12.6</v>
      </c>
      <c r="I227" s="78">
        <f>SUM(H227:H230)</f>
        <v>24.73</v>
      </c>
      <c r="J227" s="23"/>
    </row>
    <row r="228" spans="1:10" ht="16" x14ac:dyDescent="0.2">
      <c r="A228" s="63"/>
      <c r="B228" s="75" t="s">
        <v>638</v>
      </c>
      <c r="C228" s="66" t="s">
        <v>636</v>
      </c>
      <c r="D228" s="173" t="s">
        <v>412</v>
      </c>
      <c r="E228" s="78">
        <v>10000</v>
      </c>
      <c r="F228" s="109">
        <v>3.42</v>
      </c>
      <c r="G228" s="144"/>
      <c r="H228" s="78">
        <f>F228</f>
        <v>3.42</v>
      </c>
      <c r="I228" s="78"/>
      <c r="J228" s="23"/>
    </row>
    <row r="229" spans="1:10" ht="16" x14ac:dyDescent="0.2">
      <c r="A229" s="63"/>
      <c r="B229" s="75" t="s">
        <v>638</v>
      </c>
      <c r="C229" s="66" t="s">
        <v>636</v>
      </c>
      <c r="D229" s="173" t="s">
        <v>413</v>
      </c>
      <c r="E229" s="78">
        <v>200000</v>
      </c>
      <c r="F229" s="78">
        <v>8.36</v>
      </c>
      <c r="G229" s="78"/>
      <c r="H229" s="78">
        <f>F229</f>
        <v>8.36</v>
      </c>
      <c r="I229" s="78"/>
      <c r="J229" s="23"/>
    </row>
    <row r="230" spans="1:10" ht="16" x14ac:dyDescent="0.2">
      <c r="A230" s="63"/>
      <c r="B230" s="75" t="s">
        <v>638</v>
      </c>
      <c r="C230" s="66" t="s">
        <v>636</v>
      </c>
      <c r="D230" s="173" t="s">
        <v>414</v>
      </c>
      <c r="E230" s="78">
        <v>10000</v>
      </c>
      <c r="F230" s="109">
        <v>0.35</v>
      </c>
      <c r="G230" s="144"/>
      <c r="H230" s="78">
        <f>F230</f>
        <v>0.35</v>
      </c>
      <c r="I230" s="78"/>
      <c r="J230" s="23"/>
    </row>
    <row r="231" spans="1:10" ht="16" x14ac:dyDescent="0.2">
      <c r="A231" s="63"/>
      <c r="B231" s="75"/>
      <c r="C231" s="66"/>
      <c r="D231" s="66"/>
      <c r="E231" s="78"/>
      <c r="F231" s="109"/>
      <c r="G231" s="144"/>
      <c r="H231" s="78"/>
      <c r="I231" s="78"/>
      <c r="J231" s="23"/>
    </row>
    <row r="232" spans="1:10" s="226" customFormat="1" ht="16" x14ac:dyDescent="0.2">
      <c r="A232" s="101"/>
      <c r="B232" s="81" t="s">
        <v>583</v>
      </c>
      <c r="C232" s="82" t="s">
        <v>133</v>
      </c>
      <c r="D232" s="82" t="s">
        <v>411</v>
      </c>
      <c r="E232" s="83">
        <v>150000</v>
      </c>
      <c r="F232" s="83">
        <f>H232-G232</f>
        <v>17.639999999999997</v>
      </c>
      <c r="G232" s="83">
        <v>1.26</v>
      </c>
      <c r="H232" s="83">
        <v>18.899999999999999</v>
      </c>
      <c r="I232" s="83">
        <f>SUM(H232:H237)</f>
        <v>104.26</v>
      </c>
      <c r="J232" s="324" t="s">
        <v>781</v>
      </c>
    </row>
    <row r="233" spans="1:10" ht="16" x14ac:dyDescent="0.2">
      <c r="A233" s="63"/>
      <c r="B233" s="75" t="s">
        <v>583</v>
      </c>
      <c r="C233" s="82" t="s">
        <v>133</v>
      </c>
      <c r="D233" s="173" t="s">
        <v>417</v>
      </c>
      <c r="E233" s="78">
        <v>150000</v>
      </c>
      <c r="F233" s="109">
        <v>42.45</v>
      </c>
      <c r="G233" s="144"/>
      <c r="H233" s="78">
        <v>66.150000000000006</v>
      </c>
      <c r="I233" s="78"/>
      <c r="J233" s="23"/>
    </row>
    <row r="234" spans="1:10" ht="16" x14ac:dyDescent="0.2">
      <c r="A234" s="63"/>
      <c r="B234" s="75" t="s">
        <v>583</v>
      </c>
      <c r="C234" s="82" t="s">
        <v>133</v>
      </c>
      <c r="D234" s="173" t="s">
        <v>412</v>
      </c>
      <c r="E234" s="78">
        <v>10000</v>
      </c>
      <c r="F234" s="109">
        <v>3.42</v>
      </c>
      <c r="G234" s="144"/>
      <c r="H234" s="78">
        <f>F234</f>
        <v>3.42</v>
      </c>
      <c r="I234" s="78"/>
      <c r="J234" s="23"/>
    </row>
    <row r="235" spans="1:10" ht="16" x14ac:dyDescent="0.2">
      <c r="A235" s="63"/>
      <c r="B235" s="75" t="s">
        <v>583</v>
      </c>
      <c r="C235" s="82" t="s">
        <v>133</v>
      </c>
      <c r="D235" s="173" t="s">
        <v>413</v>
      </c>
      <c r="E235" s="78">
        <v>180000</v>
      </c>
      <c r="F235" s="109">
        <v>7.52</v>
      </c>
      <c r="G235" s="144"/>
      <c r="H235" s="78">
        <f>F235</f>
        <v>7.52</v>
      </c>
      <c r="I235" s="78"/>
      <c r="J235" s="23"/>
    </row>
    <row r="236" spans="1:10" s="305" customFormat="1" ht="16" x14ac:dyDescent="0.2">
      <c r="A236" s="303"/>
      <c r="B236" s="304" t="s">
        <v>583</v>
      </c>
      <c r="C236" s="82" t="s">
        <v>133</v>
      </c>
      <c r="D236" s="219" t="s">
        <v>418</v>
      </c>
      <c r="E236" s="206">
        <v>180000</v>
      </c>
      <c r="F236" s="206">
        <v>7.92</v>
      </c>
      <c r="G236" s="206"/>
      <c r="H236" s="206">
        <f>F236</f>
        <v>7.92</v>
      </c>
      <c r="I236" s="206"/>
      <c r="J236" s="207" t="s">
        <v>457</v>
      </c>
    </row>
    <row r="237" spans="1:10" ht="16" x14ac:dyDescent="0.2">
      <c r="A237" s="63"/>
      <c r="B237" s="75" t="s">
        <v>583</v>
      </c>
      <c r="C237" s="82" t="s">
        <v>133</v>
      </c>
      <c r="D237" s="173" t="s">
        <v>414</v>
      </c>
      <c r="E237" s="78">
        <v>10000</v>
      </c>
      <c r="F237" s="109">
        <v>0.35</v>
      </c>
      <c r="G237" s="144"/>
      <c r="H237" s="78">
        <f>F237</f>
        <v>0.35</v>
      </c>
      <c r="I237" s="78"/>
      <c r="J237" s="23"/>
    </row>
    <row r="238" spans="1:10" ht="16" x14ac:dyDescent="0.2">
      <c r="A238" s="63"/>
      <c r="B238" s="75"/>
      <c r="C238" s="66"/>
      <c r="D238" s="173"/>
      <c r="E238" s="78"/>
      <c r="F238" s="109"/>
      <c r="G238" s="144"/>
      <c r="H238" s="78"/>
      <c r="I238" s="78"/>
      <c r="J238" s="23"/>
    </row>
    <row r="239" spans="1:10" ht="16" x14ac:dyDescent="0.2">
      <c r="A239" s="63"/>
      <c r="B239" s="75" t="s">
        <v>735</v>
      </c>
      <c r="C239" s="66" t="s">
        <v>736</v>
      </c>
      <c r="D239" s="173" t="s">
        <v>411</v>
      </c>
      <c r="E239" s="78">
        <v>10000</v>
      </c>
      <c r="F239" s="109" t="s">
        <v>492</v>
      </c>
      <c r="G239" s="144">
        <v>0.53</v>
      </c>
      <c r="H239" s="78">
        <f>SUM(F239:G239)</f>
        <v>0.53</v>
      </c>
      <c r="I239" s="78">
        <f>H239</f>
        <v>0.53</v>
      </c>
      <c r="J239" s="23"/>
    </row>
    <row r="240" spans="1:10" ht="16" x14ac:dyDescent="0.2">
      <c r="A240" s="63"/>
      <c r="B240" s="75"/>
      <c r="C240" s="66"/>
      <c r="D240" s="66"/>
      <c r="E240" s="78"/>
      <c r="F240" s="109"/>
      <c r="G240" s="144"/>
      <c r="H240" s="78"/>
      <c r="I240" s="78"/>
      <c r="J240" s="23"/>
    </row>
    <row r="241" spans="1:10" ht="16" x14ac:dyDescent="0.2">
      <c r="A241" s="63"/>
      <c r="B241" s="75" t="s">
        <v>585</v>
      </c>
      <c r="C241" s="66" t="s">
        <v>378</v>
      </c>
      <c r="D241" s="66" t="s">
        <v>411</v>
      </c>
      <c r="E241" s="78">
        <v>10000</v>
      </c>
      <c r="F241" s="109">
        <v>0</v>
      </c>
      <c r="G241" s="144">
        <f>H241-F241</f>
        <v>8.02</v>
      </c>
      <c r="H241" s="78">
        <v>8.02</v>
      </c>
      <c r="I241" s="78">
        <f>H241</f>
        <v>8.02</v>
      </c>
      <c r="J241" s="23"/>
    </row>
    <row r="242" spans="1:10" ht="16" x14ac:dyDescent="0.2">
      <c r="A242" s="63"/>
      <c r="B242" s="75"/>
      <c r="C242" s="66"/>
      <c r="D242" s="66"/>
      <c r="E242" s="78"/>
      <c r="F242" s="109"/>
      <c r="G242" s="144"/>
      <c r="H242" s="78"/>
      <c r="I242" s="78"/>
      <c r="J242" s="23"/>
    </row>
    <row r="243" spans="1:10" ht="16" x14ac:dyDescent="0.2">
      <c r="A243" s="63"/>
      <c r="B243" s="75" t="s">
        <v>586</v>
      </c>
      <c r="C243" s="85" t="s">
        <v>228</v>
      </c>
      <c r="D243" s="85" t="s">
        <v>411</v>
      </c>
      <c r="E243" s="86">
        <v>10000</v>
      </c>
      <c r="F243" s="86">
        <v>0</v>
      </c>
      <c r="G243" s="78">
        <f>H243-F243</f>
        <v>0.53</v>
      </c>
      <c r="H243" s="86">
        <v>0.53</v>
      </c>
      <c r="I243" s="86">
        <f>SUM(H243:H244)</f>
        <v>0.95</v>
      </c>
      <c r="J243" s="23"/>
    </row>
    <row r="244" spans="1:10" ht="16" x14ac:dyDescent="0.2">
      <c r="A244" s="63"/>
      <c r="B244" s="75" t="s">
        <v>586</v>
      </c>
      <c r="C244" s="85" t="s">
        <v>228</v>
      </c>
      <c r="D244" s="85" t="s">
        <v>413</v>
      </c>
      <c r="E244" s="86">
        <v>10000</v>
      </c>
      <c r="F244" s="86">
        <v>0.42</v>
      </c>
      <c r="G244" s="78"/>
      <c r="H244" s="86">
        <v>0.42</v>
      </c>
      <c r="I244" s="86"/>
      <c r="J244" s="23"/>
    </row>
    <row r="245" spans="1:10" ht="16" x14ac:dyDescent="0.2">
      <c r="A245" s="63"/>
      <c r="B245" s="75"/>
      <c r="C245" s="85"/>
      <c r="D245" s="85"/>
      <c r="E245" s="86"/>
      <c r="F245" s="86"/>
      <c r="G245" s="78"/>
      <c r="H245" s="86"/>
      <c r="I245" s="86"/>
      <c r="J245" s="23"/>
    </row>
    <row r="246" spans="1:10" ht="16" x14ac:dyDescent="0.2">
      <c r="A246" s="63"/>
      <c r="B246" s="75" t="s">
        <v>719</v>
      </c>
      <c r="C246" s="85" t="s">
        <v>738</v>
      </c>
      <c r="D246" s="85" t="s">
        <v>411</v>
      </c>
      <c r="E246" s="86">
        <v>250000</v>
      </c>
      <c r="F246" s="86">
        <f>H246-G246</f>
        <v>12.72</v>
      </c>
      <c r="G246" s="78">
        <v>0.53</v>
      </c>
      <c r="H246" s="86">
        <v>13.25</v>
      </c>
      <c r="I246" s="86">
        <f>SUM(H246:H247)</f>
        <v>23.7</v>
      </c>
      <c r="J246" s="23"/>
    </row>
    <row r="247" spans="1:10" ht="16" x14ac:dyDescent="0.2">
      <c r="A247" s="63"/>
      <c r="B247" s="75" t="s">
        <v>719</v>
      </c>
      <c r="C247" s="85" t="s">
        <v>738</v>
      </c>
      <c r="D247" s="85" t="s">
        <v>413</v>
      </c>
      <c r="E247" s="86">
        <v>250000</v>
      </c>
      <c r="F247" s="86">
        <v>10.45</v>
      </c>
      <c r="G247" s="78"/>
      <c r="H247" s="86">
        <v>10.45</v>
      </c>
      <c r="I247" s="86"/>
      <c r="J247" s="23"/>
    </row>
    <row r="248" spans="1:10" ht="16" x14ac:dyDescent="0.2">
      <c r="A248" s="63"/>
      <c r="B248" s="75"/>
      <c r="C248" s="85"/>
      <c r="D248" s="85"/>
      <c r="E248" s="86"/>
      <c r="F248" s="251"/>
      <c r="G248" s="144"/>
      <c r="H248" s="86"/>
      <c r="I248" s="86"/>
      <c r="J248" s="23"/>
    </row>
    <row r="249" spans="1:10" ht="16" x14ac:dyDescent="0.2">
      <c r="A249" s="63"/>
      <c r="B249" s="75" t="s">
        <v>587</v>
      </c>
      <c r="C249" s="85" t="s">
        <v>507</v>
      </c>
      <c r="D249" s="85" t="s">
        <v>411</v>
      </c>
      <c r="E249" s="86">
        <v>10000</v>
      </c>
      <c r="F249" s="251">
        <v>0</v>
      </c>
      <c r="G249" s="144">
        <f>H249-F249</f>
        <v>3.08</v>
      </c>
      <c r="H249" s="86">
        <v>3.08</v>
      </c>
      <c r="I249" s="86">
        <f>SUM(H249:H253)</f>
        <v>4.4700000000000006</v>
      </c>
      <c r="J249" s="23"/>
    </row>
    <row r="250" spans="1:10" ht="16" x14ac:dyDescent="0.2">
      <c r="A250" s="63"/>
      <c r="B250" s="75" t="s">
        <v>587</v>
      </c>
      <c r="C250" s="85" t="s">
        <v>507</v>
      </c>
      <c r="D250" s="85" t="s">
        <v>412</v>
      </c>
      <c r="E250" s="86">
        <v>2000</v>
      </c>
      <c r="F250" s="251">
        <v>0.68</v>
      </c>
      <c r="G250" s="144"/>
      <c r="H250" s="86">
        <f>F250</f>
        <v>0.68</v>
      </c>
      <c r="I250" s="86"/>
      <c r="J250" s="23"/>
    </row>
    <row r="251" spans="1:10" ht="16" x14ac:dyDescent="0.2">
      <c r="A251" s="63"/>
      <c r="B251" s="75" t="s">
        <v>587</v>
      </c>
      <c r="C251" s="85" t="s">
        <v>507</v>
      </c>
      <c r="D251" s="85" t="s">
        <v>413</v>
      </c>
      <c r="E251" s="86">
        <v>10000</v>
      </c>
      <c r="F251" s="251">
        <v>0.42</v>
      </c>
      <c r="G251" s="144"/>
      <c r="H251" s="86">
        <f>F251</f>
        <v>0.42</v>
      </c>
      <c r="I251" s="86"/>
      <c r="J251" s="23"/>
    </row>
    <row r="252" spans="1:10" ht="16" x14ac:dyDescent="0.2">
      <c r="A252" s="63"/>
      <c r="B252" s="75" t="s">
        <v>587</v>
      </c>
      <c r="C252" s="85" t="s">
        <v>507</v>
      </c>
      <c r="D252" s="85" t="s">
        <v>418</v>
      </c>
      <c r="E252" s="86">
        <v>5000</v>
      </c>
      <c r="F252" s="86">
        <v>0.22</v>
      </c>
      <c r="G252" s="78"/>
      <c r="H252" s="86">
        <f>F252</f>
        <v>0.22</v>
      </c>
      <c r="I252" s="86"/>
      <c r="J252" s="23"/>
    </row>
    <row r="253" spans="1:10" ht="16" x14ac:dyDescent="0.2">
      <c r="A253" s="63"/>
      <c r="B253" s="75" t="s">
        <v>587</v>
      </c>
      <c r="C253" s="85" t="s">
        <v>507</v>
      </c>
      <c r="D253" s="85" t="s">
        <v>414</v>
      </c>
      <c r="E253" s="86">
        <v>2000</v>
      </c>
      <c r="F253" s="251">
        <v>7.0000000000000007E-2</v>
      </c>
      <c r="G253" s="144"/>
      <c r="H253" s="86">
        <f>F253</f>
        <v>7.0000000000000007E-2</v>
      </c>
      <c r="I253" s="86"/>
      <c r="J253" s="23"/>
    </row>
    <row r="254" spans="1:10" ht="16" x14ac:dyDescent="0.2">
      <c r="A254" s="63"/>
      <c r="B254" s="75"/>
      <c r="C254" s="85"/>
      <c r="D254" s="85"/>
      <c r="E254" s="86"/>
      <c r="F254" s="251"/>
      <c r="G254" s="242"/>
      <c r="H254" s="86"/>
      <c r="I254" s="86"/>
      <c r="J254" s="23"/>
    </row>
    <row r="255" spans="1:10" ht="16" x14ac:dyDescent="0.2">
      <c r="A255" s="63"/>
      <c r="B255" s="75" t="s">
        <v>588</v>
      </c>
      <c r="C255" s="66" t="s">
        <v>84</v>
      </c>
      <c r="D255" s="66" t="s">
        <v>411</v>
      </c>
      <c r="E255" s="78">
        <v>10000</v>
      </c>
      <c r="F255" s="109">
        <v>0</v>
      </c>
      <c r="G255" s="144">
        <f>H255-F255</f>
        <v>0.91</v>
      </c>
      <c r="H255" s="78">
        <v>0.91</v>
      </c>
      <c r="I255" s="78">
        <f>SUM(H255:H256)</f>
        <v>1.33</v>
      </c>
      <c r="J255" s="211"/>
    </row>
    <row r="256" spans="1:10" ht="16" x14ac:dyDescent="0.2">
      <c r="A256" s="63"/>
      <c r="B256" s="75" t="s">
        <v>588</v>
      </c>
      <c r="C256" s="66" t="s">
        <v>84</v>
      </c>
      <c r="D256" s="66" t="s">
        <v>413</v>
      </c>
      <c r="E256" s="78">
        <v>10000</v>
      </c>
      <c r="F256" s="109">
        <v>0.42</v>
      </c>
      <c r="G256" s="144"/>
      <c r="H256" s="78">
        <f>F256</f>
        <v>0.42</v>
      </c>
      <c r="I256" s="78"/>
      <c r="J256" s="23"/>
    </row>
    <row r="257" spans="1:10" ht="16" x14ac:dyDescent="0.2">
      <c r="A257" s="63"/>
      <c r="B257" s="75"/>
      <c r="C257" s="66"/>
      <c r="D257" s="66"/>
      <c r="E257" s="78"/>
      <c r="F257" s="109"/>
      <c r="G257" s="144"/>
      <c r="H257" s="78"/>
      <c r="I257" s="78"/>
      <c r="J257" s="23"/>
    </row>
    <row r="258" spans="1:10" ht="16" x14ac:dyDescent="0.2">
      <c r="A258" s="63"/>
      <c r="B258" s="75" t="s">
        <v>589</v>
      </c>
      <c r="C258" s="66" t="s">
        <v>60</v>
      </c>
      <c r="D258" s="66" t="s">
        <v>411</v>
      </c>
      <c r="E258" s="78">
        <v>10000</v>
      </c>
      <c r="F258" s="109">
        <v>0</v>
      </c>
      <c r="G258" s="144">
        <f>H258-F258</f>
        <v>8.02</v>
      </c>
      <c r="H258" s="78">
        <v>8.02</v>
      </c>
      <c r="I258" s="78">
        <f>H258</f>
        <v>8.02</v>
      </c>
      <c r="J258" s="211"/>
    </row>
    <row r="259" spans="1:10" ht="16" x14ac:dyDescent="0.2">
      <c r="A259" s="63"/>
      <c r="B259" s="75"/>
      <c r="C259" s="66"/>
      <c r="D259" s="66"/>
      <c r="E259" s="78"/>
      <c r="F259" s="109"/>
      <c r="G259" s="144"/>
      <c r="H259" s="78"/>
      <c r="I259" s="78"/>
      <c r="J259" s="211"/>
    </row>
    <row r="260" spans="1:10" ht="16" x14ac:dyDescent="0.2">
      <c r="A260" s="63"/>
      <c r="B260" s="75" t="s">
        <v>782</v>
      </c>
      <c r="C260" s="66" t="s">
        <v>783</v>
      </c>
      <c r="D260" s="66" t="s">
        <v>411</v>
      </c>
      <c r="E260" s="78">
        <v>10000</v>
      </c>
      <c r="F260" s="78">
        <v>0</v>
      </c>
      <c r="G260" s="78">
        <v>0.53</v>
      </c>
      <c r="H260" s="78">
        <f>SUM(F260:G260)</f>
        <v>0.53</v>
      </c>
      <c r="I260" s="78">
        <f>SUM(H260:H261)</f>
        <v>0.95</v>
      </c>
      <c r="J260" s="211" t="s">
        <v>470</v>
      </c>
    </row>
    <row r="261" spans="1:10" ht="16" x14ac:dyDescent="0.2">
      <c r="A261" s="63"/>
      <c r="B261" s="75" t="s">
        <v>782</v>
      </c>
      <c r="C261" s="66" t="s">
        <v>783</v>
      </c>
      <c r="D261" s="66" t="s">
        <v>413</v>
      </c>
      <c r="E261" s="78">
        <v>10000</v>
      </c>
      <c r="F261" s="78">
        <v>0.42</v>
      </c>
      <c r="G261" s="78"/>
      <c r="H261" s="78">
        <f>F261</f>
        <v>0.42</v>
      </c>
      <c r="I261" s="78"/>
      <c r="J261" s="211"/>
    </row>
    <row r="262" spans="1:10" ht="16" x14ac:dyDescent="0.2">
      <c r="A262" s="63"/>
      <c r="B262" s="75"/>
      <c r="C262" s="66"/>
      <c r="D262" s="66"/>
      <c r="E262" s="78"/>
      <c r="F262" s="109"/>
      <c r="G262" s="144"/>
      <c r="H262" s="78"/>
      <c r="I262" s="78"/>
      <c r="J262" s="23"/>
    </row>
    <row r="263" spans="1:10" ht="16" x14ac:dyDescent="0.2">
      <c r="A263" s="63"/>
      <c r="B263" s="75" t="s">
        <v>425</v>
      </c>
      <c r="C263" s="66" t="s">
        <v>426</v>
      </c>
      <c r="D263" s="66" t="s">
        <v>411</v>
      </c>
      <c r="E263" s="78">
        <v>10000</v>
      </c>
      <c r="F263" s="109">
        <v>0</v>
      </c>
      <c r="G263" s="144">
        <v>0.91</v>
      </c>
      <c r="H263" s="78">
        <f>SUM(F263:G263)</f>
        <v>0.91</v>
      </c>
      <c r="I263" s="78">
        <f>SUM(H263:H264)</f>
        <v>1.33</v>
      </c>
      <c r="J263" s="23"/>
    </row>
    <row r="264" spans="1:10" ht="16" x14ac:dyDescent="0.2">
      <c r="A264" s="63"/>
      <c r="B264" s="75" t="s">
        <v>425</v>
      </c>
      <c r="C264" s="66" t="s">
        <v>426</v>
      </c>
      <c r="D264" s="66" t="s">
        <v>413</v>
      </c>
      <c r="E264" s="78">
        <v>10000</v>
      </c>
      <c r="F264" s="109">
        <v>0.42</v>
      </c>
      <c r="G264" s="144"/>
      <c r="H264" s="78">
        <f>F264</f>
        <v>0.42</v>
      </c>
      <c r="I264" s="78"/>
      <c r="J264" s="23"/>
    </row>
    <row r="265" spans="1:10" ht="16" x14ac:dyDescent="0.2">
      <c r="A265" s="63"/>
      <c r="B265" s="75"/>
      <c r="C265" s="66"/>
      <c r="D265" s="66"/>
      <c r="E265" s="78"/>
      <c r="F265" s="109"/>
      <c r="G265" s="144"/>
      <c r="H265" s="78"/>
      <c r="I265" s="78"/>
    </row>
    <row r="266" spans="1:10" ht="16" x14ac:dyDescent="0.2">
      <c r="A266" s="63"/>
      <c r="B266" s="75" t="s">
        <v>786</v>
      </c>
      <c r="C266" s="66" t="s">
        <v>787</v>
      </c>
      <c r="D266" s="66" t="s">
        <v>411</v>
      </c>
      <c r="E266" s="78">
        <v>10000</v>
      </c>
      <c r="F266" s="109">
        <v>0</v>
      </c>
      <c r="G266" s="144">
        <v>0.66</v>
      </c>
      <c r="H266" s="78">
        <f>SUM(F266:G266)</f>
        <v>0.66</v>
      </c>
      <c r="I266" s="78">
        <f>H266</f>
        <v>0.66</v>
      </c>
      <c r="J266" s="23"/>
    </row>
    <row r="267" spans="1:10" ht="16" x14ac:dyDescent="0.2">
      <c r="A267" s="63"/>
      <c r="B267" s="75"/>
      <c r="C267" s="66"/>
      <c r="D267" s="66"/>
      <c r="E267" s="78"/>
      <c r="F267" s="109"/>
      <c r="G267" s="144"/>
      <c r="H267" s="78"/>
      <c r="I267" s="78"/>
      <c r="J267" s="23"/>
    </row>
    <row r="268" spans="1:10" ht="16" x14ac:dyDescent="0.2">
      <c r="A268" s="63"/>
      <c r="B268" s="290">
        <v>2235</v>
      </c>
      <c r="C268" s="66" t="s">
        <v>527</v>
      </c>
      <c r="D268" s="66" t="s">
        <v>411</v>
      </c>
      <c r="E268" s="78">
        <v>10000</v>
      </c>
      <c r="F268" s="78">
        <v>0</v>
      </c>
      <c r="G268" s="78">
        <f>H268-F268</f>
        <v>2.0099999999999998</v>
      </c>
      <c r="H268" s="78">
        <v>2.0099999999999998</v>
      </c>
      <c r="I268" s="78">
        <f>SUM(H268:H273)</f>
        <v>4.8199999999999994</v>
      </c>
      <c r="J268" s="23"/>
    </row>
    <row r="269" spans="1:10" ht="16" x14ac:dyDescent="0.2">
      <c r="A269" s="63"/>
      <c r="B269" s="290" t="s">
        <v>535</v>
      </c>
      <c r="C269" s="66" t="s">
        <v>527</v>
      </c>
      <c r="D269" s="66" t="s">
        <v>417</v>
      </c>
      <c r="E269" s="78">
        <v>5000</v>
      </c>
      <c r="F269" s="78">
        <v>1.42</v>
      </c>
      <c r="G269" s="78"/>
      <c r="H269" s="78">
        <f>F269</f>
        <v>1.42</v>
      </c>
      <c r="I269" s="78"/>
      <c r="J269" s="23"/>
    </row>
    <row r="270" spans="1:10" ht="16" x14ac:dyDescent="0.2">
      <c r="A270" s="63"/>
      <c r="B270" s="290" t="s">
        <v>535</v>
      </c>
      <c r="C270" s="66" t="s">
        <v>527</v>
      </c>
      <c r="D270" s="66" t="s">
        <v>412</v>
      </c>
      <c r="E270" s="78">
        <v>2000</v>
      </c>
      <c r="F270" s="78">
        <v>0.68</v>
      </c>
      <c r="G270" s="78"/>
      <c r="H270" s="78">
        <f>F270</f>
        <v>0.68</v>
      </c>
      <c r="I270" s="78"/>
      <c r="J270" s="23"/>
    </row>
    <row r="271" spans="1:10" ht="16" x14ac:dyDescent="0.2">
      <c r="A271" s="63"/>
      <c r="B271" s="290" t="s">
        <v>535</v>
      </c>
      <c r="C271" s="66" t="s">
        <v>527</v>
      </c>
      <c r="D271" s="66" t="s">
        <v>413</v>
      </c>
      <c r="E271" s="78">
        <v>10000</v>
      </c>
      <c r="F271" s="78">
        <v>0.42</v>
      </c>
      <c r="G271" s="78"/>
      <c r="H271" s="78">
        <f>F271</f>
        <v>0.42</v>
      </c>
      <c r="I271" s="78"/>
      <c r="J271" s="23"/>
    </row>
    <row r="272" spans="1:10" ht="16" x14ac:dyDescent="0.2">
      <c r="A272" s="63"/>
      <c r="B272" s="290" t="s">
        <v>535</v>
      </c>
      <c r="C272" s="66" t="s">
        <v>527</v>
      </c>
      <c r="D272" s="66" t="s">
        <v>418</v>
      </c>
      <c r="E272" s="78">
        <v>5000</v>
      </c>
      <c r="F272" s="78">
        <v>0.22</v>
      </c>
      <c r="G272" s="78"/>
      <c r="H272" s="78">
        <f>F272</f>
        <v>0.22</v>
      </c>
      <c r="I272" s="78"/>
      <c r="J272" s="23"/>
    </row>
    <row r="273" spans="1:10" ht="16" x14ac:dyDescent="0.2">
      <c r="A273" s="63"/>
      <c r="B273" s="290" t="s">
        <v>535</v>
      </c>
      <c r="C273" s="66" t="s">
        <v>527</v>
      </c>
      <c r="D273" s="66" t="s">
        <v>414</v>
      </c>
      <c r="E273" s="78">
        <v>2000</v>
      </c>
      <c r="F273" s="78">
        <v>7.0000000000000007E-2</v>
      </c>
      <c r="G273" s="78"/>
      <c r="H273" s="78">
        <f>F273</f>
        <v>7.0000000000000007E-2</v>
      </c>
      <c r="I273" s="78"/>
      <c r="J273" s="23"/>
    </row>
    <row r="274" spans="1:10" ht="16" x14ac:dyDescent="0.2">
      <c r="A274" s="63"/>
      <c r="B274" s="23"/>
      <c r="C274" s="66"/>
      <c r="D274" s="66"/>
      <c r="E274" s="78"/>
      <c r="F274" s="78"/>
      <c r="G274" s="78"/>
      <c r="H274" s="78"/>
      <c r="I274" s="78"/>
      <c r="J274" s="23"/>
    </row>
    <row r="275" spans="1:10" ht="16" x14ac:dyDescent="0.2">
      <c r="A275" s="63"/>
      <c r="B275" s="275">
        <v>2245</v>
      </c>
      <c r="C275" s="66" t="s">
        <v>639</v>
      </c>
      <c r="D275" s="66" t="s">
        <v>411</v>
      </c>
      <c r="E275" s="78">
        <v>10000</v>
      </c>
      <c r="F275" s="78">
        <v>0</v>
      </c>
      <c r="G275" s="78">
        <v>3.08</v>
      </c>
      <c r="H275" s="78">
        <f>F275+G275</f>
        <v>3.08</v>
      </c>
      <c r="I275" s="78">
        <f>SUM(H275:H276)</f>
        <v>3.5</v>
      </c>
      <c r="J275" s="23"/>
    </row>
    <row r="276" spans="1:10" ht="16" x14ac:dyDescent="0.2">
      <c r="A276" s="63"/>
      <c r="B276" s="275">
        <v>2245</v>
      </c>
      <c r="C276" s="66" t="s">
        <v>639</v>
      </c>
      <c r="D276" s="66" t="s">
        <v>413</v>
      </c>
      <c r="E276" s="78">
        <v>10000</v>
      </c>
      <c r="F276" s="78">
        <v>0.42</v>
      </c>
      <c r="G276" s="78"/>
      <c r="H276" s="78">
        <f>F276</f>
        <v>0.42</v>
      </c>
      <c r="I276" s="78"/>
      <c r="J276" s="23"/>
    </row>
    <row r="277" spans="1:10" ht="16" x14ac:dyDescent="0.2">
      <c r="A277" s="63"/>
      <c r="B277" s="275"/>
      <c r="C277" s="66"/>
      <c r="D277" s="66"/>
      <c r="E277" s="78"/>
      <c r="F277" s="78"/>
      <c r="G277" s="78"/>
      <c r="H277" s="78"/>
      <c r="I277" s="78"/>
      <c r="J277" s="23"/>
    </row>
    <row r="278" spans="1:10" ht="16" x14ac:dyDescent="0.2">
      <c r="A278" s="63"/>
      <c r="B278" s="275">
        <v>2281</v>
      </c>
      <c r="C278" s="66" t="s">
        <v>773</v>
      </c>
      <c r="D278" s="66" t="s">
        <v>411</v>
      </c>
      <c r="E278" s="78">
        <v>40000</v>
      </c>
      <c r="F278" s="78">
        <v>24.06</v>
      </c>
      <c r="G278" s="78">
        <f>H278-F278</f>
        <v>8.02</v>
      </c>
      <c r="H278" s="78">
        <v>32.08</v>
      </c>
      <c r="I278" s="78">
        <f>SUM(H278:H281)</f>
        <v>47.49</v>
      </c>
      <c r="J278" s="23"/>
    </row>
    <row r="279" spans="1:10" ht="16" x14ac:dyDescent="0.2">
      <c r="A279" s="63"/>
      <c r="B279" s="275">
        <v>2281</v>
      </c>
      <c r="C279" s="66" t="s">
        <v>773</v>
      </c>
      <c r="D279" s="66" t="s">
        <v>417</v>
      </c>
      <c r="E279" s="78">
        <v>10000</v>
      </c>
      <c r="F279" s="78">
        <v>11.57</v>
      </c>
      <c r="G279" s="78"/>
      <c r="H279" s="78">
        <f>F279</f>
        <v>11.57</v>
      </c>
      <c r="I279" s="78"/>
      <c r="J279" s="23"/>
    </row>
    <row r="280" spans="1:10" ht="16" x14ac:dyDescent="0.2">
      <c r="A280" s="63"/>
      <c r="B280" s="275">
        <v>2281</v>
      </c>
      <c r="C280" s="66" t="s">
        <v>773</v>
      </c>
      <c r="D280" s="66" t="s">
        <v>412</v>
      </c>
      <c r="E280" s="78">
        <v>10000</v>
      </c>
      <c r="F280" s="78">
        <v>3.42</v>
      </c>
      <c r="G280" s="78"/>
      <c r="H280" s="78">
        <f>F280</f>
        <v>3.42</v>
      </c>
      <c r="I280" s="78"/>
      <c r="J280" s="23"/>
    </row>
    <row r="281" spans="1:10" ht="16" x14ac:dyDescent="0.2">
      <c r="A281" s="63"/>
      <c r="B281" s="275">
        <v>2281</v>
      </c>
      <c r="C281" s="66" t="s">
        <v>773</v>
      </c>
      <c r="D281" s="66" t="s">
        <v>413</v>
      </c>
      <c r="E281" s="78">
        <v>10000</v>
      </c>
      <c r="F281" s="78">
        <v>0.42</v>
      </c>
      <c r="G281" s="78"/>
      <c r="H281" s="78">
        <f>F281</f>
        <v>0.42</v>
      </c>
      <c r="I281" s="78"/>
      <c r="J281" s="23"/>
    </row>
    <row r="282" spans="1:10" ht="16" x14ac:dyDescent="0.2">
      <c r="A282" s="63"/>
      <c r="B282" s="75"/>
      <c r="C282" s="66"/>
      <c r="D282" s="66"/>
      <c r="E282" s="78"/>
      <c r="F282" s="78"/>
      <c r="G282" s="78"/>
      <c r="H282" s="78"/>
      <c r="I282" s="78"/>
      <c r="J282" s="23"/>
    </row>
    <row r="283" spans="1:10" ht="16" x14ac:dyDescent="0.2">
      <c r="A283" s="63"/>
      <c r="B283" s="75" t="s">
        <v>591</v>
      </c>
      <c r="C283" s="66" t="s">
        <v>367</v>
      </c>
      <c r="D283" s="66" t="s">
        <v>411</v>
      </c>
      <c r="E283" s="78">
        <v>10000</v>
      </c>
      <c r="F283" s="109">
        <v>0</v>
      </c>
      <c r="G283" s="144">
        <f>H283-F283</f>
        <v>5.0199999999999996</v>
      </c>
      <c r="H283" s="78">
        <v>5.0199999999999996</v>
      </c>
      <c r="I283" s="78">
        <f>SUM(H283:H286)</f>
        <v>10.879999999999999</v>
      </c>
      <c r="J283" s="23"/>
    </row>
    <row r="284" spans="1:10" ht="16" x14ac:dyDescent="0.2">
      <c r="A284" s="63"/>
      <c r="B284" s="75" t="s">
        <v>591</v>
      </c>
      <c r="C284" s="66" t="s">
        <v>367</v>
      </c>
      <c r="D284" s="66" t="s">
        <v>412</v>
      </c>
      <c r="E284" s="78">
        <v>10000</v>
      </c>
      <c r="F284" s="109">
        <v>3.42</v>
      </c>
      <c r="G284" s="144"/>
      <c r="H284" s="78">
        <f>F284</f>
        <v>3.42</v>
      </c>
      <c r="I284" s="78"/>
      <c r="J284" s="23"/>
    </row>
    <row r="285" spans="1:10" ht="16" x14ac:dyDescent="0.2">
      <c r="A285" s="63"/>
      <c r="B285" s="75" t="s">
        <v>591</v>
      </c>
      <c r="C285" s="66" t="s">
        <v>367</v>
      </c>
      <c r="D285" s="66" t="s">
        <v>413</v>
      </c>
      <c r="E285" s="78">
        <v>50000</v>
      </c>
      <c r="F285" s="109">
        <v>2.09</v>
      </c>
      <c r="G285" s="144"/>
      <c r="H285" s="78">
        <f>F285</f>
        <v>2.09</v>
      </c>
      <c r="I285" s="78"/>
      <c r="J285" s="23"/>
    </row>
    <row r="286" spans="1:10" ht="16" x14ac:dyDescent="0.2">
      <c r="A286" s="63"/>
      <c r="B286" s="75" t="s">
        <v>591</v>
      </c>
      <c r="C286" s="66" t="s">
        <v>367</v>
      </c>
      <c r="D286" s="66" t="s">
        <v>414</v>
      </c>
      <c r="E286" s="78">
        <v>10000</v>
      </c>
      <c r="F286" s="109">
        <v>0.35</v>
      </c>
      <c r="G286" s="144"/>
      <c r="H286" s="78">
        <f>F286</f>
        <v>0.35</v>
      </c>
      <c r="I286" s="78"/>
      <c r="J286" s="23"/>
    </row>
    <row r="287" spans="1:10" ht="16" x14ac:dyDescent="0.2">
      <c r="A287" s="63"/>
      <c r="B287" s="75"/>
      <c r="C287" s="70"/>
      <c r="D287" s="173"/>
      <c r="E287" s="130"/>
      <c r="F287" s="111"/>
      <c r="G287" s="192"/>
      <c r="H287" s="130"/>
      <c r="I287" s="130"/>
      <c r="J287" s="23"/>
    </row>
    <row r="288" spans="1:10" ht="16" x14ac:dyDescent="0.2">
      <c r="A288" s="63"/>
      <c r="B288" s="75" t="s">
        <v>593</v>
      </c>
      <c r="C288" s="70" t="s">
        <v>374</v>
      </c>
      <c r="D288" s="70" t="s">
        <v>411</v>
      </c>
      <c r="E288" s="130">
        <v>10000</v>
      </c>
      <c r="F288" s="111">
        <v>0</v>
      </c>
      <c r="G288" s="144">
        <f>H288-F288</f>
        <v>5.0199999999999996</v>
      </c>
      <c r="H288" s="130">
        <v>5.0199999999999996</v>
      </c>
      <c r="I288" s="130">
        <f>H288</f>
        <v>5.0199999999999996</v>
      </c>
      <c r="J288" s="23"/>
    </row>
    <row r="289" spans="1:10" ht="16" x14ac:dyDescent="0.2">
      <c r="A289" s="63"/>
      <c r="B289" s="75"/>
      <c r="C289" s="70"/>
      <c r="D289" s="70"/>
      <c r="E289" s="130"/>
      <c r="F289" s="111"/>
      <c r="G289" s="144"/>
      <c r="H289" s="130"/>
      <c r="I289" s="130"/>
      <c r="J289" s="23"/>
    </row>
    <row r="290" spans="1:10" ht="16" x14ac:dyDescent="0.2">
      <c r="A290" s="63"/>
      <c r="B290" s="75" t="s">
        <v>802</v>
      </c>
      <c r="C290" s="70" t="s">
        <v>803</v>
      </c>
      <c r="D290" s="70" t="s">
        <v>411</v>
      </c>
      <c r="E290" s="130">
        <v>10000</v>
      </c>
      <c r="F290" s="111">
        <v>0</v>
      </c>
      <c r="G290" s="144">
        <f>H290-F290</f>
        <v>8.02</v>
      </c>
      <c r="H290" s="130">
        <v>8.02</v>
      </c>
      <c r="I290" s="130">
        <f>SUM(H290:H291)</f>
        <v>8.44</v>
      </c>
      <c r="J290" s="23" t="s">
        <v>806</v>
      </c>
    </row>
    <row r="291" spans="1:10" ht="16" x14ac:dyDescent="0.2">
      <c r="A291" s="63"/>
      <c r="B291" s="75"/>
      <c r="C291" s="70"/>
      <c r="D291" s="70" t="s">
        <v>413</v>
      </c>
      <c r="E291" s="130">
        <v>10000</v>
      </c>
      <c r="F291" s="111">
        <v>0.42</v>
      </c>
      <c r="G291" s="144"/>
      <c r="H291" s="130">
        <v>0.42</v>
      </c>
      <c r="I291" s="130"/>
      <c r="J291" s="23"/>
    </row>
    <row r="292" spans="1:10" ht="16" x14ac:dyDescent="0.2">
      <c r="A292" s="63"/>
      <c r="B292" s="75"/>
      <c r="C292" s="70"/>
      <c r="D292" s="70"/>
      <c r="E292" s="130"/>
      <c r="F292" s="130"/>
      <c r="G292" s="78"/>
      <c r="H292" s="130"/>
      <c r="I292" s="130"/>
      <c r="J292" s="23"/>
    </row>
    <row r="293" spans="1:10" ht="16" x14ac:dyDescent="0.2">
      <c r="A293" s="63"/>
      <c r="B293" s="75" t="s">
        <v>759</v>
      </c>
      <c r="C293" s="70" t="s">
        <v>753</v>
      </c>
      <c r="D293" s="70" t="s">
        <v>411</v>
      </c>
      <c r="E293" s="130">
        <v>10000</v>
      </c>
      <c r="F293" s="111">
        <v>0</v>
      </c>
      <c r="G293" s="144">
        <v>0.53</v>
      </c>
      <c r="H293" s="130">
        <f>SUM(F293:G293)</f>
        <v>0.53</v>
      </c>
      <c r="I293" s="130">
        <f>SUM(H293:H294)</f>
        <v>0.95</v>
      </c>
      <c r="J293" s="23"/>
    </row>
    <row r="294" spans="1:10" ht="16" x14ac:dyDescent="0.2">
      <c r="A294" s="63"/>
      <c r="B294" s="75"/>
      <c r="C294" s="70"/>
      <c r="D294" s="70" t="s">
        <v>413</v>
      </c>
      <c r="E294" s="130">
        <v>10000</v>
      </c>
      <c r="F294" s="111">
        <v>0.42</v>
      </c>
      <c r="G294" s="144"/>
      <c r="H294" s="130">
        <v>0.42</v>
      </c>
      <c r="I294" s="130"/>
      <c r="J294" s="23"/>
    </row>
    <row r="295" spans="1:10" ht="16" x14ac:dyDescent="0.2">
      <c r="A295" s="63"/>
      <c r="B295" s="75"/>
      <c r="C295" s="70"/>
      <c r="D295" s="70"/>
      <c r="E295" s="130"/>
      <c r="F295" s="130"/>
      <c r="G295" s="78"/>
      <c r="H295" s="130"/>
      <c r="I295" s="130"/>
      <c r="J295" s="23"/>
    </row>
    <row r="296" spans="1:10" ht="16" x14ac:dyDescent="0.2">
      <c r="A296" s="63"/>
      <c r="B296" s="75" t="s">
        <v>642</v>
      </c>
      <c r="C296" s="70" t="s">
        <v>641</v>
      </c>
      <c r="D296" s="70" t="s">
        <v>411</v>
      </c>
      <c r="E296" s="130">
        <v>40000</v>
      </c>
      <c r="F296" s="111">
        <f>H296-G296</f>
        <v>1.98</v>
      </c>
      <c r="G296" s="144">
        <v>0.66</v>
      </c>
      <c r="H296" s="130">
        <v>2.64</v>
      </c>
      <c r="I296" s="130">
        <f>SUM(H296:H297)</f>
        <v>5.98</v>
      </c>
      <c r="J296" s="23"/>
    </row>
    <row r="297" spans="1:10" ht="16" x14ac:dyDescent="0.2">
      <c r="A297" s="63"/>
      <c r="B297" s="75" t="s">
        <v>642</v>
      </c>
      <c r="C297" s="70" t="s">
        <v>641</v>
      </c>
      <c r="D297" s="70" t="s">
        <v>413</v>
      </c>
      <c r="E297" s="130">
        <v>80000</v>
      </c>
      <c r="F297" s="130">
        <v>3.34</v>
      </c>
      <c r="G297" s="78"/>
      <c r="H297" s="130">
        <f>F297</f>
        <v>3.34</v>
      </c>
      <c r="I297" s="130"/>
      <c r="J297" s="23"/>
    </row>
    <row r="298" spans="1:10" ht="16" x14ac:dyDescent="0.2">
      <c r="A298" s="63"/>
      <c r="B298" s="75"/>
      <c r="C298" s="70"/>
      <c r="D298" s="70"/>
      <c r="E298" s="130"/>
      <c r="F298" s="111"/>
      <c r="G298" s="192"/>
      <c r="H298" s="130"/>
      <c r="I298" s="130"/>
      <c r="J298" s="23"/>
    </row>
    <row r="299" spans="1:10" ht="16" x14ac:dyDescent="0.2">
      <c r="A299" s="63"/>
      <c r="B299" s="75" t="s">
        <v>594</v>
      </c>
      <c r="C299" s="66" t="s">
        <v>72</v>
      </c>
      <c r="D299" s="66" t="s">
        <v>411</v>
      </c>
      <c r="E299" s="78">
        <v>10000</v>
      </c>
      <c r="F299" s="109">
        <v>0</v>
      </c>
      <c r="G299" s="144">
        <f>H299-F299</f>
        <v>8.02</v>
      </c>
      <c r="H299" s="78">
        <v>8.02</v>
      </c>
      <c r="I299" s="78">
        <f>H299</f>
        <v>8.02</v>
      </c>
      <c r="J299" s="23"/>
    </row>
    <row r="300" spans="1:10" ht="16" x14ac:dyDescent="0.2">
      <c r="A300" s="63"/>
      <c r="B300" s="75"/>
      <c r="C300" s="66"/>
      <c r="D300" s="66"/>
      <c r="E300" s="78"/>
      <c r="F300" s="109"/>
      <c r="G300" s="144"/>
      <c r="H300" s="78"/>
      <c r="I300" s="78"/>
      <c r="J300" s="23"/>
    </row>
    <row r="301" spans="1:10" ht="16" x14ac:dyDescent="0.2">
      <c r="A301" s="63"/>
      <c r="B301" s="75" t="s">
        <v>595</v>
      </c>
      <c r="C301" s="66" t="s">
        <v>118</v>
      </c>
      <c r="D301" s="66" t="s">
        <v>411</v>
      </c>
      <c r="E301" s="79">
        <v>10000</v>
      </c>
      <c r="F301" s="109">
        <v>0</v>
      </c>
      <c r="G301" s="144">
        <f>H301-F301</f>
        <v>8.02</v>
      </c>
      <c r="H301" s="79">
        <v>8.02</v>
      </c>
      <c r="I301" s="79">
        <f>SUM(H301:H302)</f>
        <v>12.2</v>
      </c>
      <c r="J301" s="23"/>
    </row>
    <row r="302" spans="1:10" ht="16" x14ac:dyDescent="0.2">
      <c r="A302" s="63"/>
      <c r="B302" s="75" t="s">
        <v>595</v>
      </c>
      <c r="C302" s="66" t="s">
        <v>118</v>
      </c>
      <c r="D302" s="66" t="s">
        <v>413</v>
      </c>
      <c r="E302" s="79">
        <v>100000</v>
      </c>
      <c r="F302" s="109">
        <v>4.18</v>
      </c>
      <c r="G302" s="144"/>
      <c r="H302" s="79">
        <f>F302</f>
        <v>4.18</v>
      </c>
      <c r="I302" s="79"/>
      <c r="J302" s="23"/>
    </row>
    <row r="303" spans="1:10" ht="16" x14ac:dyDescent="0.2">
      <c r="A303" s="63"/>
      <c r="B303" s="75"/>
      <c r="C303" s="66"/>
      <c r="D303" s="66"/>
      <c r="E303" s="79"/>
      <c r="F303" s="109"/>
      <c r="G303" s="144"/>
      <c r="H303" s="79"/>
      <c r="I303" s="79"/>
      <c r="J303" s="23"/>
    </row>
    <row r="304" spans="1:10" ht="16" x14ac:dyDescent="0.2">
      <c r="A304" s="63"/>
      <c r="B304" s="75" t="s">
        <v>596</v>
      </c>
      <c r="C304" s="66" t="s">
        <v>62</v>
      </c>
      <c r="D304" s="66" t="s">
        <v>411</v>
      </c>
      <c r="E304" s="78">
        <v>200000</v>
      </c>
      <c r="F304" s="78">
        <f>H304-G304</f>
        <v>58.52</v>
      </c>
      <c r="G304" s="78">
        <v>3.08</v>
      </c>
      <c r="H304" s="78">
        <v>61.6</v>
      </c>
      <c r="I304" s="78">
        <f>SUM(H304:H307)</f>
        <v>73.72999999999999</v>
      </c>
      <c r="J304" s="23"/>
    </row>
    <row r="305" spans="1:10" ht="16" x14ac:dyDescent="0.2">
      <c r="A305" s="63"/>
      <c r="B305" s="75" t="s">
        <v>596</v>
      </c>
      <c r="C305" s="66" t="s">
        <v>62</v>
      </c>
      <c r="D305" s="66" t="s">
        <v>412</v>
      </c>
      <c r="E305" s="79">
        <v>10000</v>
      </c>
      <c r="F305" s="109">
        <v>3.42</v>
      </c>
      <c r="G305" s="144"/>
      <c r="H305" s="79">
        <f>F305</f>
        <v>3.42</v>
      </c>
      <c r="I305" s="79"/>
      <c r="J305" s="23"/>
    </row>
    <row r="306" spans="1:10" ht="16" x14ac:dyDescent="0.2">
      <c r="A306" s="63"/>
      <c r="B306" s="75" t="s">
        <v>596</v>
      </c>
      <c r="C306" s="66" t="s">
        <v>62</v>
      </c>
      <c r="D306" s="66" t="s">
        <v>413</v>
      </c>
      <c r="E306" s="78">
        <v>200000</v>
      </c>
      <c r="F306" s="109">
        <v>8.36</v>
      </c>
      <c r="G306" s="144"/>
      <c r="H306" s="79">
        <f>F306</f>
        <v>8.36</v>
      </c>
      <c r="I306" s="79"/>
      <c r="J306" s="23"/>
    </row>
    <row r="307" spans="1:10" ht="16" x14ac:dyDescent="0.2">
      <c r="A307" s="63"/>
      <c r="B307" s="75" t="s">
        <v>596</v>
      </c>
      <c r="C307" s="66" t="s">
        <v>62</v>
      </c>
      <c r="D307" s="66" t="s">
        <v>414</v>
      </c>
      <c r="E307" s="79">
        <v>10000</v>
      </c>
      <c r="F307" s="109">
        <v>0.35</v>
      </c>
      <c r="G307" s="144"/>
      <c r="H307" s="79">
        <f>F307</f>
        <v>0.35</v>
      </c>
      <c r="I307" s="79"/>
      <c r="J307" s="23"/>
    </row>
    <row r="308" spans="1:10" ht="16" x14ac:dyDescent="0.2">
      <c r="A308" s="63"/>
      <c r="B308" s="75"/>
      <c r="C308" s="66"/>
      <c r="D308" s="66"/>
      <c r="E308" s="79"/>
      <c r="F308" s="109"/>
      <c r="G308" s="144"/>
      <c r="H308" s="79"/>
      <c r="I308" s="79"/>
      <c r="J308" s="23"/>
    </row>
    <row r="309" spans="1:10" ht="16" x14ac:dyDescent="0.2">
      <c r="A309" s="63"/>
      <c r="B309" s="75" t="s">
        <v>597</v>
      </c>
      <c r="C309" s="66" t="s">
        <v>38</v>
      </c>
      <c r="D309" s="66" t="s">
        <v>411</v>
      </c>
      <c r="E309" s="78">
        <v>20000</v>
      </c>
      <c r="F309" s="109">
        <f>H309-G309</f>
        <v>5.0199999999999996</v>
      </c>
      <c r="G309" s="144">
        <v>5.0199999999999996</v>
      </c>
      <c r="H309" s="78">
        <v>10.039999999999999</v>
      </c>
      <c r="I309" s="78">
        <f>SUM(H309:H312)</f>
        <v>14.649999999999999</v>
      </c>
      <c r="J309" s="211"/>
    </row>
    <row r="310" spans="1:10" ht="16" x14ac:dyDescent="0.2">
      <c r="A310" s="63"/>
      <c r="B310" s="75" t="s">
        <v>597</v>
      </c>
      <c r="C310" s="66" t="s">
        <v>38</v>
      </c>
      <c r="D310" s="66" t="s">
        <v>412</v>
      </c>
      <c r="E310" s="78">
        <v>10000</v>
      </c>
      <c r="F310" s="109">
        <v>3.42</v>
      </c>
      <c r="G310" s="144"/>
      <c r="H310" s="78">
        <f>F310</f>
        <v>3.42</v>
      </c>
      <c r="I310" s="78"/>
      <c r="J310" s="23"/>
    </row>
    <row r="311" spans="1:10" ht="16" x14ac:dyDescent="0.2">
      <c r="A311" s="63"/>
      <c r="B311" s="75" t="s">
        <v>597</v>
      </c>
      <c r="C311" s="66" t="s">
        <v>38</v>
      </c>
      <c r="D311" s="66" t="s">
        <v>413</v>
      </c>
      <c r="E311" s="78">
        <v>20000</v>
      </c>
      <c r="F311" s="109">
        <v>0.84</v>
      </c>
      <c r="G311" s="144"/>
      <c r="H311" s="78">
        <f>F311</f>
        <v>0.84</v>
      </c>
      <c r="I311" s="78"/>
      <c r="J311" s="23"/>
    </row>
    <row r="312" spans="1:10" ht="16" x14ac:dyDescent="0.2">
      <c r="A312" s="63"/>
      <c r="B312" s="75" t="s">
        <v>597</v>
      </c>
      <c r="C312" s="66" t="s">
        <v>38</v>
      </c>
      <c r="D312" s="66" t="s">
        <v>414</v>
      </c>
      <c r="E312" s="78">
        <v>10000</v>
      </c>
      <c r="F312" s="109">
        <v>0.35</v>
      </c>
      <c r="G312" s="144"/>
      <c r="H312" s="78">
        <f>F312</f>
        <v>0.35</v>
      </c>
      <c r="I312" s="78"/>
      <c r="J312" s="23"/>
    </row>
    <row r="313" spans="1:10" ht="16" x14ac:dyDescent="0.2">
      <c r="A313" s="63"/>
      <c r="B313" s="75"/>
      <c r="C313" s="66"/>
      <c r="D313" s="66"/>
      <c r="E313" s="78"/>
      <c r="F313" s="109"/>
      <c r="G313" s="144"/>
      <c r="H313" s="78"/>
      <c r="I313" s="78"/>
      <c r="J313" s="23"/>
    </row>
    <row r="314" spans="1:10" ht="16" x14ac:dyDescent="0.2">
      <c r="A314" s="63"/>
      <c r="B314" s="75" t="s">
        <v>727</v>
      </c>
      <c r="C314" s="66" t="s">
        <v>744</v>
      </c>
      <c r="D314" s="66" t="s">
        <v>411</v>
      </c>
      <c r="E314" s="78">
        <v>50000</v>
      </c>
      <c r="F314" s="109">
        <f>H314-G314</f>
        <v>3.6399999999999997</v>
      </c>
      <c r="G314" s="144">
        <v>0.91</v>
      </c>
      <c r="H314" s="78">
        <v>4.55</v>
      </c>
      <c r="I314" s="78">
        <f>SUM(H314:H316)</f>
        <v>10.059999999999999</v>
      </c>
      <c r="J314" s="23"/>
    </row>
    <row r="315" spans="1:10" ht="16" x14ac:dyDescent="0.2">
      <c r="A315" s="63"/>
      <c r="B315" s="75" t="s">
        <v>727</v>
      </c>
      <c r="C315" s="66" t="s">
        <v>744</v>
      </c>
      <c r="D315" s="66" t="s">
        <v>412</v>
      </c>
      <c r="E315" s="78">
        <v>10000</v>
      </c>
      <c r="F315" s="109">
        <v>3.42</v>
      </c>
      <c r="G315" s="144"/>
      <c r="H315" s="78">
        <v>3.42</v>
      </c>
      <c r="I315" s="78"/>
      <c r="J315" s="23"/>
    </row>
    <row r="316" spans="1:10" ht="16" x14ac:dyDescent="0.2">
      <c r="A316" s="63"/>
      <c r="B316" s="75" t="s">
        <v>727</v>
      </c>
      <c r="C316" s="66" t="s">
        <v>744</v>
      </c>
      <c r="D316" s="66" t="s">
        <v>413</v>
      </c>
      <c r="E316" s="78">
        <v>50000</v>
      </c>
      <c r="F316" s="109">
        <v>2.09</v>
      </c>
      <c r="G316" s="144"/>
      <c r="H316" s="78">
        <v>2.09</v>
      </c>
      <c r="I316" s="78"/>
      <c r="J316" s="23"/>
    </row>
    <row r="317" spans="1:10" ht="16" x14ac:dyDescent="0.2">
      <c r="A317" s="63"/>
      <c r="B317" s="75"/>
      <c r="C317" s="66"/>
      <c r="D317" s="66"/>
      <c r="E317" s="78"/>
      <c r="F317" s="109"/>
      <c r="G317" s="144"/>
      <c r="H317" s="78"/>
      <c r="I317" s="78"/>
      <c r="J317" s="23"/>
    </row>
    <row r="318" spans="1:10" s="233" customFormat="1" ht="16" x14ac:dyDescent="0.2">
      <c r="A318" s="106"/>
      <c r="B318" s="107" t="s">
        <v>798</v>
      </c>
      <c r="C318" s="108" t="s">
        <v>797</v>
      </c>
      <c r="D318" s="108" t="s">
        <v>411</v>
      </c>
      <c r="E318" s="109">
        <v>10000</v>
      </c>
      <c r="F318" s="109">
        <v>0</v>
      </c>
      <c r="G318" s="109">
        <v>0.53</v>
      </c>
      <c r="H318" s="109">
        <f>F318+G318</f>
        <v>0.53</v>
      </c>
      <c r="I318" s="109">
        <f>H318</f>
        <v>0.53</v>
      </c>
      <c r="J318" s="232" t="s">
        <v>793</v>
      </c>
    </row>
    <row r="319" spans="1:10" ht="16" x14ac:dyDescent="0.2">
      <c r="A319" s="63"/>
      <c r="B319" s="75"/>
      <c r="C319" s="66"/>
      <c r="D319" s="66"/>
      <c r="E319" s="78"/>
      <c r="F319" s="109"/>
      <c r="G319" s="144"/>
      <c r="H319" s="78"/>
      <c r="I319" s="78"/>
      <c r="J319" s="23"/>
    </row>
    <row r="320" spans="1:10" ht="16" x14ac:dyDescent="0.2">
      <c r="A320" s="63"/>
      <c r="B320" s="75" t="s">
        <v>599</v>
      </c>
      <c r="C320" s="66" t="s">
        <v>186</v>
      </c>
      <c r="D320" s="66" t="s">
        <v>411</v>
      </c>
      <c r="E320" s="78">
        <v>250000</v>
      </c>
      <c r="F320" s="78">
        <f>H320-G320</f>
        <v>73.92</v>
      </c>
      <c r="G320" s="78">
        <v>3.08</v>
      </c>
      <c r="H320" s="78">
        <v>77</v>
      </c>
      <c r="I320" s="78">
        <f>SUM(H320:H323)</f>
        <v>128.92000000000002</v>
      </c>
      <c r="J320" s="23"/>
    </row>
    <row r="321" spans="1:10" ht="16" x14ac:dyDescent="0.2">
      <c r="A321" s="63"/>
      <c r="B321" s="75" t="s">
        <v>599</v>
      </c>
      <c r="C321" s="66" t="s">
        <v>186</v>
      </c>
      <c r="D321" s="66" t="s">
        <v>417</v>
      </c>
      <c r="E321" s="78">
        <v>45000</v>
      </c>
      <c r="F321" s="109">
        <v>30.47</v>
      </c>
      <c r="G321" s="144"/>
      <c r="H321" s="78">
        <v>30.47</v>
      </c>
      <c r="I321" s="78"/>
      <c r="J321" s="23"/>
    </row>
    <row r="322" spans="1:10" ht="16" x14ac:dyDescent="0.2">
      <c r="A322" s="63"/>
      <c r="B322" s="75" t="s">
        <v>599</v>
      </c>
      <c r="C322" s="66" t="s">
        <v>186</v>
      </c>
      <c r="D322" s="66" t="s">
        <v>413</v>
      </c>
      <c r="E322" s="78">
        <v>250000</v>
      </c>
      <c r="F322" s="109">
        <v>10.45</v>
      </c>
      <c r="G322" s="144"/>
      <c r="H322" s="78">
        <f>F322</f>
        <v>10.45</v>
      </c>
      <c r="I322" s="78"/>
      <c r="J322" s="23"/>
    </row>
    <row r="323" spans="1:10" ht="16" x14ac:dyDescent="0.2">
      <c r="A323" s="63"/>
      <c r="B323" s="75" t="s">
        <v>599</v>
      </c>
      <c r="C323" s="66" t="s">
        <v>186</v>
      </c>
      <c r="D323" s="66" t="s">
        <v>418</v>
      </c>
      <c r="E323" s="78">
        <v>250000</v>
      </c>
      <c r="F323" s="109">
        <v>11</v>
      </c>
      <c r="G323" s="144"/>
      <c r="H323" s="78">
        <f>F323</f>
        <v>11</v>
      </c>
      <c r="I323" s="78"/>
      <c r="J323" s="23"/>
    </row>
    <row r="324" spans="1:10" ht="16" x14ac:dyDescent="0.2">
      <c r="A324" s="63"/>
      <c r="B324" s="75"/>
      <c r="C324" s="66"/>
      <c r="D324" s="66"/>
      <c r="E324" s="78"/>
      <c r="F324" s="109"/>
      <c r="G324" s="144"/>
      <c r="H324" s="78"/>
      <c r="I324" s="78"/>
      <c r="J324" s="23"/>
    </row>
    <row r="325" spans="1:10" ht="16" x14ac:dyDescent="0.2">
      <c r="A325" s="63"/>
      <c r="B325" s="75" t="s">
        <v>600</v>
      </c>
      <c r="C325" s="66" t="s">
        <v>236</v>
      </c>
      <c r="D325" s="66" t="s">
        <v>411</v>
      </c>
      <c r="E325" s="78">
        <v>6500</v>
      </c>
      <c r="F325" s="109">
        <v>0</v>
      </c>
      <c r="G325" s="144">
        <v>16.52</v>
      </c>
      <c r="H325" s="78">
        <f>SUM(F325:G325)</f>
        <v>16.52</v>
      </c>
      <c r="I325" s="78">
        <f>SUM(H325:H326)</f>
        <v>16.79</v>
      </c>
      <c r="J325" s="23"/>
    </row>
    <row r="326" spans="1:10" ht="16" x14ac:dyDescent="0.2">
      <c r="A326" s="63"/>
      <c r="B326" s="75" t="s">
        <v>600</v>
      </c>
      <c r="C326" s="66" t="s">
        <v>236</v>
      </c>
      <c r="D326" s="66" t="s">
        <v>413</v>
      </c>
      <c r="E326" s="78">
        <v>6500</v>
      </c>
      <c r="F326" s="78">
        <v>0.27</v>
      </c>
      <c r="G326" s="78"/>
      <c r="H326" s="78">
        <f>F326</f>
        <v>0.27</v>
      </c>
      <c r="I326" s="78"/>
      <c r="J326" s="23" t="s">
        <v>534</v>
      </c>
    </row>
    <row r="327" spans="1:10" ht="16" x14ac:dyDescent="0.2">
      <c r="A327" s="63"/>
      <c r="B327" s="75"/>
      <c r="C327" s="66"/>
      <c r="D327" s="66"/>
      <c r="E327" s="78"/>
      <c r="F327" s="109"/>
      <c r="G327" s="144"/>
      <c r="H327" s="78"/>
      <c r="I327" s="78"/>
      <c r="J327" s="23"/>
    </row>
    <row r="328" spans="1:10" ht="16" x14ac:dyDescent="0.2">
      <c r="A328" s="63"/>
      <c r="B328" s="75" t="s">
        <v>602</v>
      </c>
      <c r="C328" s="66" t="s">
        <v>135</v>
      </c>
      <c r="D328" s="66" t="s">
        <v>411</v>
      </c>
      <c r="E328" s="78">
        <v>10000</v>
      </c>
      <c r="F328" s="78">
        <v>0</v>
      </c>
      <c r="G328" s="78">
        <f>H328-F328</f>
        <v>8.02</v>
      </c>
      <c r="H328" s="78">
        <v>8.02</v>
      </c>
      <c r="I328" s="78">
        <f>SUM(H328:H332)</f>
        <v>16.950000000000003</v>
      </c>
      <c r="J328" s="23"/>
    </row>
    <row r="329" spans="1:10" s="226" customFormat="1" ht="16" x14ac:dyDescent="0.2">
      <c r="A329" s="101"/>
      <c r="B329" s="81"/>
      <c r="C329" s="82"/>
      <c r="D329" s="197" t="s">
        <v>412</v>
      </c>
      <c r="E329" s="83">
        <v>10000</v>
      </c>
      <c r="F329" s="83"/>
      <c r="G329" s="83"/>
      <c r="H329" s="83"/>
      <c r="I329" s="83"/>
      <c r="J329" s="105" t="s">
        <v>731</v>
      </c>
    </row>
    <row r="330" spans="1:10" ht="16" x14ac:dyDescent="0.2">
      <c r="A330" s="63"/>
      <c r="B330" s="75" t="s">
        <v>602</v>
      </c>
      <c r="C330" s="66" t="s">
        <v>135</v>
      </c>
      <c r="D330" s="173" t="s">
        <v>413</v>
      </c>
      <c r="E330" s="78">
        <v>100000</v>
      </c>
      <c r="F330" s="109">
        <v>4.18</v>
      </c>
      <c r="G330" s="144"/>
      <c r="H330" s="79">
        <f>F330</f>
        <v>4.18</v>
      </c>
      <c r="I330" s="79"/>
      <c r="J330" s="23"/>
    </row>
    <row r="331" spans="1:10" ht="16" x14ac:dyDescent="0.2">
      <c r="A331" s="63"/>
      <c r="B331" s="75" t="s">
        <v>602</v>
      </c>
      <c r="C331" s="66" t="s">
        <v>135</v>
      </c>
      <c r="D331" s="173" t="s">
        <v>418</v>
      </c>
      <c r="E331" s="78">
        <v>100000</v>
      </c>
      <c r="F331" s="109">
        <v>4.4000000000000004</v>
      </c>
      <c r="G331" s="144"/>
      <c r="H331" s="79">
        <f>F331</f>
        <v>4.4000000000000004</v>
      </c>
      <c r="I331" s="79"/>
      <c r="J331" s="23"/>
    </row>
    <row r="332" spans="1:10" ht="16" x14ac:dyDescent="0.2">
      <c r="A332" s="63"/>
      <c r="B332" s="75" t="s">
        <v>602</v>
      </c>
      <c r="C332" s="66" t="s">
        <v>135</v>
      </c>
      <c r="D332" s="173" t="s">
        <v>414</v>
      </c>
      <c r="E332" s="78">
        <v>10000</v>
      </c>
      <c r="F332" s="109">
        <v>0.35</v>
      </c>
      <c r="G332" s="144"/>
      <c r="H332" s="79">
        <f>F332</f>
        <v>0.35</v>
      </c>
      <c r="I332" s="79"/>
      <c r="J332" s="23"/>
    </row>
    <row r="333" spans="1:10" ht="16" x14ac:dyDescent="0.2">
      <c r="A333" s="63"/>
      <c r="B333" s="75"/>
      <c r="C333" s="66"/>
      <c r="D333" s="66"/>
      <c r="E333" s="78"/>
      <c r="F333" s="109"/>
      <c r="G333" s="144"/>
      <c r="H333" s="79"/>
      <c r="I333" s="79"/>
      <c r="J333" s="23"/>
    </row>
    <row r="334" spans="1:10" ht="16" x14ac:dyDescent="0.2">
      <c r="A334" s="63"/>
      <c r="B334" s="75" t="s">
        <v>603</v>
      </c>
      <c r="C334" s="66" t="s">
        <v>42</v>
      </c>
      <c r="D334" s="66" t="s">
        <v>411</v>
      </c>
      <c r="E334" s="78">
        <v>250000</v>
      </c>
      <c r="F334" s="254">
        <v>48.24</v>
      </c>
      <c r="G334" s="342">
        <v>2.0099999999999998</v>
      </c>
      <c r="H334" s="79">
        <f>SUM(F334:G334)</f>
        <v>50.25</v>
      </c>
      <c r="I334" s="79">
        <f>SUM(H334:H339)</f>
        <v>97.52</v>
      </c>
      <c r="J334" s="23" t="s">
        <v>808</v>
      </c>
    </row>
    <row r="335" spans="1:10" ht="16" x14ac:dyDescent="0.2">
      <c r="A335" s="63"/>
      <c r="B335" s="75" t="s">
        <v>603</v>
      </c>
      <c r="C335" s="66" t="s">
        <v>42</v>
      </c>
      <c r="D335" s="173" t="s">
        <v>417</v>
      </c>
      <c r="E335" s="78">
        <v>50000</v>
      </c>
      <c r="F335" s="109">
        <v>22.05</v>
      </c>
      <c r="G335" s="144"/>
      <c r="H335" s="79">
        <f>F335</f>
        <v>22.05</v>
      </c>
      <c r="I335" s="79"/>
      <c r="J335" s="23"/>
    </row>
    <row r="336" spans="1:10" ht="16" x14ac:dyDescent="0.2">
      <c r="A336" s="63"/>
      <c r="B336" s="75" t="s">
        <v>603</v>
      </c>
      <c r="C336" s="66" t="s">
        <v>42</v>
      </c>
      <c r="D336" s="173" t="s">
        <v>412</v>
      </c>
      <c r="E336" s="78">
        <v>10000</v>
      </c>
      <c r="F336" s="109">
        <v>3.42</v>
      </c>
      <c r="G336" s="144"/>
      <c r="H336" s="79">
        <f>F336</f>
        <v>3.42</v>
      </c>
      <c r="I336" s="79"/>
      <c r="J336" s="23"/>
    </row>
    <row r="337" spans="1:10" ht="16" x14ac:dyDescent="0.2">
      <c r="A337" s="63"/>
      <c r="B337" s="75" t="s">
        <v>603</v>
      </c>
      <c r="C337" s="66" t="s">
        <v>42</v>
      </c>
      <c r="D337" s="173" t="s">
        <v>413</v>
      </c>
      <c r="E337" s="78">
        <v>250000</v>
      </c>
      <c r="F337" s="109">
        <v>10.45</v>
      </c>
      <c r="G337" s="144"/>
      <c r="H337" s="79">
        <f>F337</f>
        <v>10.45</v>
      </c>
      <c r="I337" s="79"/>
      <c r="J337" s="23"/>
    </row>
    <row r="338" spans="1:10" ht="16" x14ac:dyDescent="0.2">
      <c r="A338" s="63"/>
      <c r="B338" s="75" t="s">
        <v>603</v>
      </c>
      <c r="C338" s="66" t="s">
        <v>42</v>
      </c>
      <c r="D338" s="173" t="s">
        <v>418</v>
      </c>
      <c r="E338" s="78">
        <v>250000</v>
      </c>
      <c r="F338" s="109">
        <v>11</v>
      </c>
      <c r="G338" s="144"/>
      <c r="H338" s="79">
        <f>F338</f>
        <v>11</v>
      </c>
      <c r="I338" s="79"/>
      <c r="J338" s="23"/>
    </row>
    <row r="339" spans="1:10" ht="16" x14ac:dyDescent="0.2">
      <c r="A339" s="63"/>
      <c r="B339" s="75" t="s">
        <v>603</v>
      </c>
      <c r="C339" s="66" t="s">
        <v>42</v>
      </c>
      <c r="D339" s="173" t="s">
        <v>414</v>
      </c>
      <c r="E339" s="78">
        <v>10000</v>
      </c>
      <c r="F339" s="109">
        <v>0.35</v>
      </c>
      <c r="G339" s="144"/>
      <c r="H339" s="79">
        <f>F339</f>
        <v>0.35</v>
      </c>
      <c r="I339" s="79"/>
      <c r="J339" s="23"/>
    </row>
    <row r="340" spans="1:10" ht="16" x14ac:dyDescent="0.2">
      <c r="A340" s="63"/>
      <c r="B340" s="75"/>
      <c r="C340" s="66"/>
      <c r="D340" s="66"/>
      <c r="E340" s="79"/>
      <c r="F340" s="109"/>
      <c r="G340" s="144"/>
      <c r="H340" s="79"/>
      <c r="I340" s="79"/>
      <c r="J340" s="23"/>
    </row>
    <row r="341" spans="1:10" ht="16" x14ac:dyDescent="0.2">
      <c r="A341" s="63"/>
      <c r="B341" s="75" t="s">
        <v>604</v>
      </c>
      <c r="C341" s="66" t="s">
        <v>43</v>
      </c>
      <c r="D341" s="66" t="s">
        <v>411</v>
      </c>
      <c r="E341" s="78">
        <v>180000</v>
      </c>
      <c r="F341" s="78">
        <f>H341-G341</f>
        <v>239.35999999999999</v>
      </c>
      <c r="G341" s="78">
        <v>14.08</v>
      </c>
      <c r="H341" s="78">
        <v>253.44</v>
      </c>
      <c r="I341" s="78">
        <f>SUM(H341:H344)</f>
        <v>278.79000000000002</v>
      </c>
      <c r="J341" s="23"/>
    </row>
    <row r="342" spans="1:10" s="305" customFormat="1" ht="16" x14ac:dyDescent="0.2">
      <c r="A342" s="303"/>
      <c r="B342" s="304" t="s">
        <v>604</v>
      </c>
      <c r="C342" s="66" t="s">
        <v>43</v>
      </c>
      <c r="D342" s="208" t="s">
        <v>417</v>
      </c>
      <c r="E342" s="206">
        <v>5000</v>
      </c>
      <c r="F342" s="206">
        <v>17.61</v>
      </c>
      <c r="G342" s="206"/>
      <c r="H342" s="206">
        <f>F342</f>
        <v>17.61</v>
      </c>
      <c r="I342" s="206"/>
      <c r="J342" s="207" t="s">
        <v>690</v>
      </c>
    </row>
    <row r="343" spans="1:10" ht="16" x14ac:dyDescent="0.2">
      <c r="A343" s="63"/>
      <c r="B343" s="75" t="s">
        <v>604</v>
      </c>
      <c r="C343" s="66" t="s">
        <v>43</v>
      </c>
      <c r="D343" s="66" t="s">
        <v>413</v>
      </c>
      <c r="E343" s="79">
        <v>180000</v>
      </c>
      <c r="F343" s="109">
        <v>7.52</v>
      </c>
      <c r="G343" s="144"/>
      <c r="H343" s="79">
        <f>F343</f>
        <v>7.52</v>
      </c>
      <c r="I343" s="79"/>
      <c r="J343" s="23"/>
    </row>
    <row r="344" spans="1:10" s="305" customFormat="1" ht="16" x14ac:dyDescent="0.2">
      <c r="A344" s="303">
        <v>5000</v>
      </c>
      <c r="B344" s="304" t="s">
        <v>604</v>
      </c>
      <c r="C344" s="66" t="s">
        <v>43</v>
      </c>
      <c r="D344" s="208" t="s">
        <v>418</v>
      </c>
      <c r="E344" s="206">
        <v>5000</v>
      </c>
      <c r="F344" s="206">
        <v>0.22</v>
      </c>
      <c r="G344" s="206"/>
      <c r="H344" s="206">
        <f>F344</f>
        <v>0.22</v>
      </c>
      <c r="I344" s="206"/>
      <c r="J344" s="207" t="s">
        <v>690</v>
      </c>
    </row>
    <row r="345" spans="1:10" ht="16" x14ac:dyDescent="0.2">
      <c r="A345" s="63"/>
      <c r="B345" s="75"/>
      <c r="C345" s="66"/>
      <c r="D345" s="66"/>
      <c r="E345" s="79"/>
      <c r="F345" s="109"/>
      <c r="G345" s="144"/>
      <c r="H345" s="79"/>
      <c r="I345" s="79"/>
      <c r="J345" s="23"/>
    </row>
    <row r="346" spans="1:10" ht="16" x14ac:dyDescent="0.2">
      <c r="A346" s="63"/>
      <c r="B346" s="75" t="s">
        <v>605</v>
      </c>
      <c r="C346" s="66" t="s">
        <v>340</v>
      </c>
      <c r="D346" s="66" t="s">
        <v>411</v>
      </c>
      <c r="E346" s="78">
        <v>20000</v>
      </c>
      <c r="F346" s="109">
        <v>1.26</v>
      </c>
      <c r="G346" s="144">
        <f>H346-F346</f>
        <v>1.26</v>
      </c>
      <c r="H346" s="78">
        <v>2.52</v>
      </c>
      <c r="I346" s="78">
        <f>SUM(H346:H347)</f>
        <v>2.94</v>
      </c>
      <c r="J346" s="23"/>
    </row>
    <row r="347" spans="1:10" ht="16" x14ac:dyDescent="0.2">
      <c r="A347" s="63"/>
      <c r="B347" s="75" t="s">
        <v>605</v>
      </c>
      <c r="C347" s="66" t="s">
        <v>340</v>
      </c>
      <c r="D347" s="66" t="s">
        <v>413</v>
      </c>
      <c r="E347" s="78">
        <v>10000</v>
      </c>
      <c r="F347" s="109">
        <v>0.42</v>
      </c>
      <c r="G347" s="144"/>
      <c r="H347" s="78">
        <f>F347</f>
        <v>0.42</v>
      </c>
      <c r="I347" s="78"/>
      <c r="J347" s="23"/>
    </row>
    <row r="348" spans="1:10" ht="16" x14ac:dyDescent="0.2">
      <c r="A348" s="63"/>
      <c r="B348" s="75"/>
      <c r="C348" s="66"/>
      <c r="D348" s="66"/>
      <c r="E348" s="78"/>
      <c r="F348" s="109"/>
      <c r="G348" s="144"/>
      <c r="H348" s="78"/>
      <c r="I348" s="78"/>
      <c r="J348" s="23"/>
    </row>
    <row r="349" spans="1:10" ht="16" x14ac:dyDescent="0.2">
      <c r="A349" s="63"/>
      <c r="B349" s="75" t="s">
        <v>606</v>
      </c>
      <c r="C349" s="66" t="s">
        <v>44</v>
      </c>
      <c r="D349" s="66" t="s">
        <v>411</v>
      </c>
      <c r="E349" s="78">
        <v>10000</v>
      </c>
      <c r="F349" s="78">
        <v>0</v>
      </c>
      <c r="G349" s="78">
        <v>14.08</v>
      </c>
      <c r="H349" s="78">
        <v>14.08</v>
      </c>
      <c r="I349" s="78">
        <f>SUM(H349:H350)</f>
        <v>14.5</v>
      </c>
      <c r="J349" s="23"/>
    </row>
    <row r="350" spans="1:10" ht="16" x14ac:dyDescent="0.2">
      <c r="A350" s="63"/>
      <c r="B350" s="75" t="s">
        <v>606</v>
      </c>
      <c r="C350" s="66" t="s">
        <v>44</v>
      </c>
      <c r="D350" s="66" t="s">
        <v>413</v>
      </c>
      <c r="E350" s="79">
        <v>10000</v>
      </c>
      <c r="F350" s="109">
        <v>0.42</v>
      </c>
      <c r="G350" s="144"/>
      <c r="H350" s="79">
        <f>F350</f>
        <v>0.42</v>
      </c>
      <c r="I350" s="79"/>
      <c r="J350" s="23"/>
    </row>
    <row r="351" spans="1:10" ht="16" x14ac:dyDescent="0.2">
      <c r="A351" s="63"/>
      <c r="B351" s="75"/>
      <c r="C351" s="66"/>
      <c r="D351" s="66"/>
      <c r="E351" s="79"/>
      <c r="F351" s="109"/>
      <c r="G351" s="144"/>
      <c r="H351" s="79"/>
      <c r="I351" s="79"/>
      <c r="J351" s="23"/>
    </row>
    <row r="352" spans="1:10" ht="16" x14ac:dyDescent="0.2">
      <c r="A352" s="63"/>
      <c r="B352" s="75" t="s">
        <v>607</v>
      </c>
      <c r="C352" s="66" t="s">
        <v>96</v>
      </c>
      <c r="D352" s="66" t="s">
        <v>411</v>
      </c>
      <c r="E352" s="78">
        <v>30000</v>
      </c>
      <c r="F352" s="78">
        <f>H352-G352</f>
        <v>4.0200000000000005</v>
      </c>
      <c r="G352" s="78">
        <v>2.0099999999999998</v>
      </c>
      <c r="H352" s="78">
        <v>6.03</v>
      </c>
      <c r="I352" s="78">
        <f>SUM(H352:H353)</f>
        <v>6.45</v>
      </c>
      <c r="J352" s="23"/>
    </row>
    <row r="353" spans="1:10" ht="16" x14ac:dyDescent="0.2">
      <c r="A353" s="63"/>
      <c r="B353" s="75" t="s">
        <v>607</v>
      </c>
      <c r="C353" s="66" t="s">
        <v>96</v>
      </c>
      <c r="D353" s="66" t="s">
        <v>413</v>
      </c>
      <c r="E353" s="79">
        <v>10000</v>
      </c>
      <c r="F353" s="109">
        <v>0.42</v>
      </c>
      <c r="G353" s="144"/>
      <c r="H353" s="79">
        <f>F353</f>
        <v>0.42</v>
      </c>
      <c r="I353" s="79"/>
      <c r="J353" s="23"/>
    </row>
    <row r="354" spans="1:10" ht="16" x14ac:dyDescent="0.2">
      <c r="A354" s="63"/>
      <c r="B354" s="75"/>
      <c r="C354" s="66"/>
      <c r="D354" s="66"/>
      <c r="E354" s="79"/>
      <c r="F354" s="109"/>
      <c r="G354" s="144"/>
      <c r="H354" s="79"/>
      <c r="I354" s="79"/>
      <c r="J354" s="23"/>
    </row>
    <row r="355" spans="1:10" ht="16" x14ac:dyDescent="0.2">
      <c r="A355" s="63"/>
      <c r="B355" s="75" t="s">
        <v>608</v>
      </c>
      <c r="C355" s="66" t="s">
        <v>496</v>
      </c>
      <c r="D355" s="66" t="s">
        <v>411</v>
      </c>
      <c r="E355" s="79">
        <v>10000</v>
      </c>
      <c r="F355" s="109">
        <v>0</v>
      </c>
      <c r="G355" s="144">
        <v>0.91</v>
      </c>
      <c r="H355" s="79">
        <f>SUM(F355:G355)</f>
        <v>0.91</v>
      </c>
      <c r="I355" s="79">
        <f>H355</f>
        <v>0.91</v>
      </c>
      <c r="J355" s="23"/>
    </row>
    <row r="356" spans="1:10" ht="16" x14ac:dyDescent="0.2">
      <c r="A356" s="63"/>
      <c r="B356" s="75"/>
      <c r="C356" s="66"/>
      <c r="D356" s="66"/>
      <c r="E356" s="79"/>
      <c r="F356" s="109"/>
      <c r="G356" s="144"/>
      <c r="H356" s="79"/>
      <c r="I356" s="79"/>
      <c r="J356" s="23"/>
    </row>
    <row r="357" spans="1:10" ht="16" x14ac:dyDescent="0.2">
      <c r="A357" s="63"/>
      <c r="B357" s="75" t="s">
        <v>609</v>
      </c>
      <c r="C357" s="66" t="s">
        <v>137</v>
      </c>
      <c r="D357" s="66" t="s">
        <v>411</v>
      </c>
      <c r="E357" s="79">
        <v>100000</v>
      </c>
      <c r="F357" s="109">
        <f>H357-G357</f>
        <v>5.9399999999999995</v>
      </c>
      <c r="G357" s="144">
        <v>0.66</v>
      </c>
      <c r="H357" s="79">
        <v>6.6</v>
      </c>
      <c r="I357" s="79">
        <f>SUM(H357:H358)</f>
        <v>10.78</v>
      </c>
      <c r="J357" s="23"/>
    </row>
    <row r="358" spans="1:10" ht="16" x14ac:dyDescent="0.2">
      <c r="A358" s="63"/>
      <c r="B358" s="75" t="s">
        <v>609</v>
      </c>
      <c r="C358" s="66" t="s">
        <v>137</v>
      </c>
      <c r="D358" s="66" t="s">
        <v>413</v>
      </c>
      <c r="E358" s="79">
        <v>100000</v>
      </c>
      <c r="F358" s="109">
        <v>4.18</v>
      </c>
      <c r="G358" s="144"/>
      <c r="H358" s="79">
        <f>F358</f>
        <v>4.18</v>
      </c>
      <c r="I358" s="79"/>
      <c r="J358" s="23"/>
    </row>
    <row r="359" spans="1:10" ht="16" x14ac:dyDescent="0.2">
      <c r="A359" s="63"/>
      <c r="B359" s="75"/>
      <c r="C359" s="66"/>
      <c r="D359" s="66"/>
      <c r="E359" s="79"/>
      <c r="F359" s="109"/>
      <c r="G359" s="144"/>
      <c r="H359" s="79"/>
      <c r="I359" s="79"/>
      <c r="J359" s="23"/>
    </row>
    <row r="360" spans="1:10" ht="16" x14ac:dyDescent="0.2">
      <c r="A360" s="63"/>
      <c r="B360" s="75" t="s">
        <v>610</v>
      </c>
      <c r="C360" s="66" t="s">
        <v>45</v>
      </c>
      <c r="D360" s="66" t="s">
        <v>411</v>
      </c>
      <c r="E360" s="78">
        <v>10000</v>
      </c>
      <c r="F360" s="109">
        <v>0</v>
      </c>
      <c r="G360" s="144">
        <v>2.0099999999999998</v>
      </c>
      <c r="H360" s="78">
        <v>2.0099999999999998</v>
      </c>
      <c r="I360" s="78">
        <f>H360</f>
        <v>2.0099999999999998</v>
      </c>
      <c r="J360" s="211"/>
    </row>
    <row r="361" spans="1:10" ht="16" x14ac:dyDescent="0.2">
      <c r="A361" s="63"/>
      <c r="B361" s="75"/>
      <c r="C361" s="66"/>
      <c r="D361" s="66"/>
      <c r="E361" s="79"/>
      <c r="F361" s="109"/>
      <c r="G361" s="144"/>
      <c r="H361" s="79"/>
      <c r="I361" s="79"/>
      <c r="J361" s="23"/>
    </row>
    <row r="362" spans="1:10" ht="16" x14ac:dyDescent="0.2">
      <c r="A362" s="63"/>
      <c r="B362" s="75" t="s">
        <v>611</v>
      </c>
      <c r="C362" s="66" t="s">
        <v>230</v>
      </c>
      <c r="D362" s="66" t="s">
        <v>411</v>
      </c>
      <c r="E362" s="79">
        <v>100000</v>
      </c>
      <c r="F362" s="109">
        <v>27.72</v>
      </c>
      <c r="G362" s="144">
        <f>H362-F362</f>
        <v>3.0800000000000018</v>
      </c>
      <c r="H362" s="79">
        <v>30.8</v>
      </c>
      <c r="I362" s="79">
        <f>SUM(H362:H367)</f>
        <v>82.02000000000001</v>
      </c>
      <c r="J362" s="23"/>
    </row>
    <row r="363" spans="1:10" ht="16" x14ac:dyDescent="0.2">
      <c r="A363" s="63"/>
      <c r="B363" s="75" t="s">
        <v>611</v>
      </c>
      <c r="C363" s="66" t="s">
        <v>230</v>
      </c>
      <c r="D363" s="66" t="s">
        <v>417</v>
      </c>
      <c r="E363" s="79">
        <v>50000</v>
      </c>
      <c r="F363" s="254">
        <v>33.85</v>
      </c>
      <c r="G363" s="144"/>
      <c r="H363" s="79">
        <f>F363</f>
        <v>33.85</v>
      </c>
      <c r="I363" s="79"/>
      <c r="J363" s="23" t="s">
        <v>470</v>
      </c>
    </row>
    <row r="364" spans="1:10" ht="16" x14ac:dyDescent="0.2">
      <c r="A364" s="63"/>
      <c r="B364" s="75" t="s">
        <v>611</v>
      </c>
      <c r="C364" s="66" t="s">
        <v>230</v>
      </c>
      <c r="D364" s="66" t="s">
        <v>412</v>
      </c>
      <c r="E364" s="79">
        <v>10000</v>
      </c>
      <c r="F364" s="109">
        <v>3.42</v>
      </c>
      <c r="G364" s="144"/>
      <c r="H364" s="79">
        <f>F364</f>
        <v>3.42</v>
      </c>
      <c r="I364" s="79"/>
      <c r="J364" s="23"/>
    </row>
    <row r="365" spans="1:10" ht="16" x14ac:dyDescent="0.2">
      <c r="A365" s="63"/>
      <c r="B365" s="75" t="s">
        <v>611</v>
      </c>
      <c r="C365" s="66" t="s">
        <v>230</v>
      </c>
      <c r="D365" s="66" t="s">
        <v>413</v>
      </c>
      <c r="E365" s="79">
        <v>220000</v>
      </c>
      <c r="F365" s="109">
        <v>9.1999999999999993</v>
      </c>
      <c r="G365" s="144"/>
      <c r="H365" s="79">
        <f>F365</f>
        <v>9.1999999999999993</v>
      </c>
      <c r="I365" s="79"/>
      <c r="J365" s="23"/>
    </row>
    <row r="366" spans="1:10" ht="16" x14ac:dyDescent="0.2">
      <c r="A366" s="63"/>
      <c r="B366" s="75" t="s">
        <v>611</v>
      </c>
      <c r="C366" s="66" t="s">
        <v>230</v>
      </c>
      <c r="D366" s="66" t="s">
        <v>417</v>
      </c>
      <c r="E366" s="78">
        <v>100000</v>
      </c>
      <c r="F366" s="78">
        <v>4.4000000000000004</v>
      </c>
      <c r="G366" s="78"/>
      <c r="H366" s="78">
        <f>F366</f>
        <v>4.4000000000000004</v>
      </c>
      <c r="I366" s="78"/>
      <c r="J366" s="23"/>
    </row>
    <row r="367" spans="1:10" ht="16" x14ac:dyDescent="0.2">
      <c r="A367" s="63"/>
      <c r="B367" s="75" t="s">
        <v>611</v>
      </c>
      <c r="C367" s="66" t="s">
        <v>230</v>
      </c>
      <c r="D367" s="66" t="s">
        <v>414</v>
      </c>
      <c r="E367" s="79">
        <v>10000</v>
      </c>
      <c r="F367" s="109">
        <v>0.35</v>
      </c>
      <c r="G367" s="144"/>
      <c r="H367" s="79">
        <f>F367</f>
        <v>0.35</v>
      </c>
      <c r="I367" s="79"/>
      <c r="J367" s="23"/>
    </row>
    <row r="368" spans="1:10" ht="16" x14ac:dyDescent="0.2">
      <c r="A368" s="63"/>
      <c r="B368" s="75"/>
      <c r="C368" s="66"/>
      <c r="D368" s="66"/>
      <c r="E368" s="79"/>
      <c r="F368" s="109"/>
      <c r="G368" s="144"/>
      <c r="H368" s="79"/>
      <c r="I368" s="79"/>
      <c r="J368" s="23"/>
    </row>
    <row r="369" spans="1:10" ht="16" x14ac:dyDescent="0.2">
      <c r="A369" s="63"/>
      <c r="B369" s="75" t="s">
        <v>612</v>
      </c>
      <c r="C369" s="66" t="s">
        <v>334</v>
      </c>
      <c r="D369" s="66" t="s">
        <v>411</v>
      </c>
      <c r="E369" s="78">
        <v>250000</v>
      </c>
      <c r="F369" s="78">
        <f>H369-G369</f>
        <v>73.92</v>
      </c>
      <c r="G369" s="78">
        <v>3.08</v>
      </c>
      <c r="H369" s="78">
        <v>77</v>
      </c>
      <c r="I369" s="78">
        <f>SUM(H369:H374)</f>
        <v>152.92000000000002</v>
      </c>
      <c r="J369" s="23"/>
    </row>
    <row r="370" spans="1:10" ht="16" x14ac:dyDescent="0.2">
      <c r="A370" s="63"/>
      <c r="B370" s="75" t="s">
        <v>612</v>
      </c>
      <c r="C370" s="66" t="s">
        <v>334</v>
      </c>
      <c r="D370" s="173" t="s">
        <v>417</v>
      </c>
      <c r="E370" s="78">
        <v>150000</v>
      </c>
      <c r="F370" s="109">
        <v>42.45</v>
      </c>
      <c r="G370" s="144"/>
      <c r="H370" s="78">
        <v>42.45</v>
      </c>
      <c r="I370" s="78"/>
      <c r="J370" s="91"/>
    </row>
    <row r="371" spans="1:10" ht="16" x14ac:dyDescent="0.2">
      <c r="A371" s="63"/>
      <c r="B371" s="75" t="s">
        <v>612</v>
      </c>
      <c r="C371" s="66" t="s">
        <v>334</v>
      </c>
      <c r="D371" s="173" t="s">
        <v>412</v>
      </c>
      <c r="E371" s="78">
        <v>10000</v>
      </c>
      <c r="F371" s="109">
        <v>3.42</v>
      </c>
      <c r="G371" s="144"/>
      <c r="H371" s="78">
        <f>F371</f>
        <v>3.42</v>
      </c>
      <c r="I371" s="78"/>
      <c r="J371" s="91"/>
    </row>
    <row r="372" spans="1:10" ht="16" x14ac:dyDescent="0.2">
      <c r="A372" s="63"/>
      <c r="B372" s="75" t="s">
        <v>612</v>
      </c>
      <c r="C372" s="66" t="s">
        <v>334</v>
      </c>
      <c r="D372" s="173" t="s">
        <v>413</v>
      </c>
      <c r="E372" s="78">
        <v>500000</v>
      </c>
      <c r="F372" s="109">
        <v>20.9</v>
      </c>
      <c r="G372" s="144"/>
      <c r="H372" s="78">
        <f>F372</f>
        <v>20.9</v>
      </c>
      <c r="I372" s="78"/>
      <c r="J372" s="91"/>
    </row>
    <row r="373" spans="1:10" ht="16" x14ac:dyDescent="0.2">
      <c r="A373" s="63"/>
      <c r="B373" s="75" t="s">
        <v>612</v>
      </c>
      <c r="C373" s="66" t="s">
        <v>334</v>
      </c>
      <c r="D373" s="173" t="s">
        <v>418</v>
      </c>
      <c r="E373" s="78">
        <v>200000</v>
      </c>
      <c r="F373" s="109">
        <v>8.8000000000000007</v>
      </c>
      <c r="G373" s="144"/>
      <c r="H373" s="78">
        <f>F373</f>
        <v>8.8000000000000007</v>
      </c>
      <c r="I373" s="78"/>
      <c r="J373" s="91"/>
    </row>
    <row r="374" spans="1:10" ht="16" x14ac:dyDescent="0.2">
      <c r="A374" s="63"/>
      <c r="B374" s="75" t="s">
        <v>612</v>
      </c>
      <c r="C374" s="66" t="s">
        <v>334</v>
      </c>
      <c r="D374" s="173" t="s">
        <v>414</v>
      </c>
      <c r="E374" s="78">
        <v>10000</v>
      </c>
      <c r="F374" s="109">
        <v>0.35</v>
      </c>
      <c r="G374" s="144"/>
      <c r="H374" s="79">
        <f>F374</f>
        <v>0.35</v>
      </c>
      <c r="I374" s="79"/>
      <c r="J374" s="91"/>
    </row>
    <row r="375" spans="1:10" ht="16" x14ac:dyDescent="0.2">
      <c r="A375" s="63"/>
      <c r="B375" s="75"/>
      <c r="C375" s="66"/>
      <c r="D375" s="66"/>
      <c r="E375" s="78"/>
      <c r="F375" s="109"/>
      <c r="G375" s="144"/>
      <c r="H375" s="79"/>
      <c r="I375" s="79"/>
      <c r="J375" s="91"/>
    </row>
    <row r="376" spans="1:10" ht="16" x14ac:dyDescent="0.2">
      <c r="A376" s="63"/>
      <c r="B376" s="75" t="s">
        <v>613</v>
      </c>
      <c r="C376" s="66" t="s">
        <v>182</v>
      </c>
      <c r="D376" s="66" t="s">
        <v>411</v>
      </c>
      <c r="E376" s="78">
        <v>10000</v>
      </c>
      <c r="F376" s="254">
        <v>0</v>
      </c>
      <c r="G376" s="144">
        <v>0.91</v>
      </c>
      <c r="H376" s="78">
        <f>SUM(F376:G376)</f>
        <v>0.91</v>
      </c>
      <c r="I376" s="78">
        <f>SUM(H376:H377)</f>
        <v>1.82</v>
      </c>
      <c r="J376" s="104"/>
    </row>
    <row r="377" spans="1:10" ht="16" x14ac:dyDescent="0.2">
      <c r="A377" s="63"/>
      <c r="B377" s="75" t="s">
        <v>613</v>
      </c>
      <c r="C377" s="66" t="s">
        <v>182</v>
      </c>
      <c r="D377" s="66" t="s">
        <v>417</v>
      </c>
      <c r="E377" s="78">
        <v>5000</v>
      </c>
      <c r="F377" s="254">
        <v>0.91</v>
      </c>
      <c r="G377" s="342"/>
      <c r="H377" s="78">
        <f>F377</f>
        <v>0.91</v>
      </c>
      <c r="I377" s="78"/>
      <c r="J377" s="104" t="s">
        <v>470</v>
      </c>
    </row>
    <row r="378" spans="1:10" ht="16" x14ac:dyDescent="0.2">
      <c r="A378" s="63"/>
      <c r="B378" s="75"/>
      <c r="D378" s="66"/>
      <c r="E378" s="78"/>
      <c r="F378" s="109"/>
      <c r="G378" s="144"/>
      <c r="H378" s="78"/>
      <c r="I378" s="78"/>
      <c r="J378" s="104"/>
    </row>
    <row r="379" spans="1:10" ht="16" x14ac:dyDescent="0.2">
      <c r="A379" s="63"/>
      <c r="B379" s="75" t="s">
        <v>614</v>
      </c>
      <c r="C379" s="66" t="s">
        <v>366</v>
      </c>
      <c r="D379" s="66" t="s">
        <v>411</v>
      </c>
      <c r="E379" s="78">
        <v>10000</v>
      </c>
      <c r="F379" s="109">
        <v>0</v>
      </c>
      <c r="G379" s="144">
        <f>H379-F379</f>
        <v>3.08</v>
      </c>
      <c r="H379" s="78">
        <v>3.08</v>
      </c>
      <c r="I379" s="78">
        <f>SUM(H379:H384)</f>
        <v>19.840000000000003</v>
      </c>
      <c r="J379" s="104"/>
    </row>
    <row r="380" spans="1:10" ht="16" x14ac:dyDescent="0.2">
      <c r="A380" s="63"/>
      <c r="B380" s="75" t="s">
        <v>614</v>
      </c>
      <c r="C380" s="66" t="s">
        <v>366</v>
      </c>
      <c r="D380" s="173" t="s">
        <v>417</v>
      </c>
      <c r="E380" s="78">
        <v>10000</v>
      </c>
      <c r="F380" s="109">
        <v>4.41</v>
      </c>
      <c r="G380" s="144"/>
      <c r="H380" s="78">
        <f>F380</f>
        <v>4.41</v>
      </c>
      <c r="I380" s="78"/>
      <c r="J380" s="211"/>
    </row>
    <row r="381" spans="1:10" ht="16" x14ac:dyDescent="0.2">
      <c r="A381" s="63"/>
      <c r="B381" s="75" t="s">
        <v>614</v>
      </c>
      <c r="C381" s="66" t="s">
        <v>366</v>
      </c>
      <c r="D381" s="173" t="s">
        <v>412</v>
      </c>
      <c r="E381" s="78">
        <v>10000</v>
      </c>
      <c r="F381" s="109">
        <v>3.42</v>
      </c>
      <c r="G381" s="144"/>
      <c r="H381" s="78">
        <f>F381</f>
        <v>3.42</v>
      </c>
      <c r="I381" s="78"/>
      <c r="J381" s="104"/>
    </row>
    <row r="382" spans="1:10" ht="16" x14ac:dyDescent="0.2">
      <c r="A382" s="63"/>
      <c r="B382" s="75" t="s">
        <v>614</v>
      </c>
      <c r="C382" s="66" t="s">
        <v>366</v>
      </c>
      <c r="D382" s="173" t="s">
        <v>413</v>
      </c>
      <c r="E382" s="78">
        <v>100000</v>
      </c>
      <c r="F382" s="109">
        <v>4.18</v>
      </c>
      <c r="G382" s="144"/>
      <c r="H382" s="78">
        <f>F382</f>
        <v>4.18</v>
      </c>
      <c r="I382" s="78"/>
      <c r="J382" s="104"/>
    </row>
    <row r="383" spans="1:10" ht="16" x14ac:dyDescent="0.2">
      <c r="A383" s="63"/>
      <c r="B383" s="75" t="s">
        <v>614</v>
      </c>
      <c r="C383" s="66" t="s">
        <v>366</v>
      </c>
      <c r="D383" s="173" t="s">
        <v>418</v>
      </c>
      <c r="E383" s="78">
        <v>100000</v>
      </c>
      <c r="F383" s="109">
        <v>4.4000000000000004</v>
      </c>
      <c r="G383" s="144"/>
      <c r="H383" s="78">
        <f>F383</f>
        <v>4.4000000000000004</v>
      </c>
      <c r="I383" s="78"/>
      <c r="J383" s="104"/>
    </row>
    <row r="384" spans="1:10" ht="16" x14ac:dyDescent="0.2">
      <c r="A384" s="63"/>
      <c r="B384" s="75" t="s">
        <v>614</v>
      </c>
      <c r="C384" s="66" t="s">
        <v>366</v>
      </c>
      <c r="D384" s="173" t="s">
        <v>414</v>
      </c>
      <c r="E384" s="78">
        <v>10000</v>
      </c>
      <c r="F384" s="109">
        <v>0.35</v>
      </c>
      <c r="G384" s="144"/>
      <c r="H384" s="78">
        <f>F384</f>
        <v>0.35</v>
      </c>
      <c r="I384" s="78"/>
      <c r="J384" s="104"/>
    </row>
    <row r="385" spans="1:10" ht="16" x14ac:dyDescent="0.2">
      <c r="A385" s="63"/>
      <c r="B385" s="75"/>
      <c r="C385" s="66"/>
      <c r="D385" s="66"/>
      <c r="E385" s="78"/>
      <c r="F385" s="109"/>
      <c r="G385" s="144"/>
      <c r="H385" s="78"/>
      <c r="I385" s="78"/>
      <c r="J385" s="104"/>
    </row>
    <row r="386" spans="1:10" ht="16" x14ac:dyDescent="0.2">
      <c r="A386" s="63"/>
      <c r="B386" s="75" t="s">
        <v>536</v>
      </c>
      <c r="C386" s="66" t="s">
        <v>524</v>
      </c>
      <c r="D386" s="66" t="s">
        <v>411</v>
      </c>
      <c r="E386" s="78">
        <v>10000</v>
      </c>
      <c r="F386" s="78">
        <v>0</v>
      </c>
      <c r="G386" s="78">
        <f>H386-F386</f>
        <v>0.66</v>
      </c>
      <c r="H386" s="78">
        <v>0.66</v>
      </c>
      <c r="I386" s="78">
        <f>SUM(H386:H388)</f>
        <v>2.87</v>
      </c>
      <c r="J386" s="23"/>
    </row>
    <row r="387" spans="1:10" ht="16" x14ac:dyDescent="0.2">
      <c r="A387" s="63"/>
      <c r="B387" s="75" t="s">
        <v>536</v>
      </c>
      <c r="C387" s="66" t="s">
        <v>524</v>
      </c>
      <c r="D387" s="66" t="s">
        <v>412</v>
      </c>
      <c r="E387" s="78">
        <v>4000</v>
      </c>
      <c r="F387" s="78">
        <v>1.37</v>
      </c>
      <c r="G387" s="78"/>
      <c r="H387" s="78">
        <f>F387</f>
        <v>1.37</v>
      </c>
      <c r="I387" s="78"/>
      <c r="J387" s="23"/>
    </row>
    <row r="388" spans="1:10" ht="16" x14ac:dyDescent="0.2">
      <c r="A388" s="63"/>
      <c r="B388" s="75" t="s">
        <v>536</v>
      </c>
      <c r="C388" s="66" t="s">
        <v>524</v>
      </c>
      <c r="D388" s="66" t="s">
        <v>413</v>
      </c>
      <c r="E388" s="78">
        <v>20000</v>
      </c>
      <c r="F388" s="78">
        <v>0.84</v>
      </c>
      <c r="G388" s="78"/>
      <c r="H388" s="78">
        <f>F388</f>
        <v>0.84</v>
      </c>
      <c r="I388" s="78"/>
      <c r="J388" s="23"/>
    </row>
    <row r="389" spans="1:10" ht="16" x14ac:dyDescent="0.2">
      <c r="A389" s="63"/>
      <c r="B389" s="75"/>
      <c r="C389" s="66"/>
      <c r="D389" s="66"/>
      <c r="E389" s="78"/>
      <c r="F389" s="78"/>
      <c r="G389" s="78"/>
      <c r="H389" s="78"/>
      <c r="I389" s="78"/>
      <c r="J389" s="23"/>
    </row>
    <row r="390" spans="1:10" ht="16" x14ac:dyDescent="0.2">
      <c r="A390" s="63"/>
      <c r="B390" s="75" t="s">
        <v>725</v>
      </c>
      <c r="C390" s="66" t="s">
        <v>745</v>
      </c>
      <c r="D390" s="66" t="s">
        <v>411</v>
      </c>
      <c r="E390" s="78">
        <v>20000</v>
      </c>
      <c r="F390" s="78">
        <f>H390-G390</f>
        <v>1.26</v>
      </c>
      <c r="G390" s="78">
        <v>1.26</v>
      </c>
      <c r="H390" s="78">
        <v>2.52</v>
      </c>
      <c r="I390" s="78">
        <f>SUM(H390:H393)</f>
        <v>13.93</v>
      </c>
      <c r="J390" s="23"/>
    </row>
    <row r="391" spans="1:10" ht="16" x14ac:dyDescent="0.2">
      <c r="A391" s="63"/>
      <c r="B391" s="75" t="s">
        <v>725</v>
      </c>
      <c r="C391" s="66" t="s">
        <v>745</v>
      </c>
      <c r="D391" s="66" t="s">
        <v>417</v>
      </c>
      <c r="E391" s="78">
        <v>10000</v>
      </c>
      <c r="F391" s="78">
        <v>2.83</v>
      </c>
      <c r="G391" s="78"/>
      <c r="H391" s="78">
        <v>2.83</v>
      </c>
      <c r="I391" s="78"/>
      <c r="J391" s="23"/>
    </row>
    <row r="392" spans="1:10" ht="16" x14ac:dyDescent="0.2">
      <c r="A392" s="63"/>
      <c r="B392" s="75" t="s">
        <v>725</v>
      </c>
      <c r="C392" s="66" t="s">
        <v>745</v>
      </c>
      <c r="D392" s="66" t="s">
        <v>413</v>
      </c>
      <c r="E392" s="78">
        <v>100000</v>
      </c>
      <c r="F392" s="78">
        <v>4.18</v>
      </c>
      <c r="G392" s="78"/>
      <c r="H392" s="78">
        <v>4.18</v>
      </c>
      <c r="I392" s="78"/>
      <c r="J392" s="23"/>
    </row>
    <row r="393" spans="1:10" ht="16" x14ac:dyDescent="0.2">
      <c r="A393" s="63"/>
      <c r="B393" s="75" t="s">
        <v>725</v>
      </c>
      <c r="C393" s="66" t="s">
        <v>745</v>
      </c>
      <c r="D393" s="66" t="s">
        <v>418</v>
      </c>
      <c r="E393" s="78">
        <v>200000</v>
      </c>
      <c r="F393" s="78">
        <v>4.4000000000000004</v>
      </c>
      <c r="G393" s="78"/>
      <c r="H393" s="78">
        <v>4.4000000000000004</v>
      </c>
      <c r="I393" s="78"/>
      <c r="J393" s="23"/>
    </row>
    <row r="394" spans="1:10" ht="16" x14ac:dyDescent="0.2">
      <c r="A394" s="63"/>
      <c r="B394" s="75"/>
      <c r="C394" s="66"/>
      <c r="D394" s="66"/>
      <c r="E394" s="78"/>
      <c r="F394" s="78"/>
      <c r="G394" s="78"/>
      <c r="H394" s="78"/>
      <c r="I394" s="78"/>
      <c r="J394" s="23"/>
    </row>
    <row r="395" spans="1:10" ht="16" x14ac:dyDescent="0.2">
      <c r="A395" s="63"/>
      <c r="B395" s="75" t="s">
        <v>616</v>
      </c>
      <c r="C395" s="66" t="s">
        <v>437</v>
      </c>
      <c r="D395" s="66" t="s">
        <v>411</v>
      </c>
      <c r="E395" s="78">
        <v>100000</v>
      </c>
      <c r="F395" s="109">
        <f>H395-G395</f>
        <v>5.9399999999999995</v>
      </c>
      <c r="G395" s="144">
        <v>0.66</v>
      </c>
      <c r="H395" s="78">
        <v>6.6</v>
      </c>
      <c r="I395" s="78">
        <f>SUM(H395:H396)</f>
        <v>10.78</v>
      </c>
      <c r="J395" s="23"/>
    </row>
    <row r="396" spans="1:10" ht="16" x14ac:dyDescent="0.2">
      <c r="A396" s="63"/>
      <c r="B396" s="75" t="s">
        <v>616</v>
      </c>
      <c r="C396" s="66" t="s">
        <v>437</v>
      </c>
      <c r="D396" s="66" t="s">
        <v>413</v>
      </c>
      <c r="E396" s="78">
        <v>100000</v>
      </c>
      <c r="F396" s="109">
        <v>4.18</v>
      </c>
      <c r="G396" s="144"/>
      <c r="H396" s="78">
        <f>F396</f>
        <v>4.18</v>
      </c>
      <c r="I396" s="223"/>
      <c r="J396" s="23"/>
    </row>
    <row r="397" spans="1:10" ht="16" x14ac:dyDescent="0.2">
      <c r="A397" s="63"/>
      <c r="B397" s="75"/>
      <c r="C397" s="66"/>
      <c r="D397" s="66"/>
      <c r="E397" s="79"/>
      <c r="F397" s="109"/>
      <c r="G397" s="144"/>
      <c r="H397" s="79"/>
      <c r="J397" s="23"/>
    </row>
    <row r="398" spans="1:10" ht="16" x14ac:dyDescent="0.2">
      <c r="A398" s="63"/>
      <c r="B398" s="75" t="s">
        <v>617</v>
      </c>
      <c r="C398" s="66" t="s">
        <v>231</v>
      </c>
      <c r="D398" s="66" t="s">
        <v>411</v>
      </c>
      <c r="E398" s="78">
        <v>250000</v>
      </c>
      <c r="F398" s="109">
        <f>H398-G398</f>
        <v>48.24</v>
      </c>
      <c r="G398" s="144">
        <v>2.0099999999999998</v>
      </c>
      <c r="H398" s="78">
        <v>50.25</v>
      </c>
      <c r="I398" s="78">
        <f>SUM(H398:H403)</f>
        <v>89.62</v>
      </c>
      <c r="J398" s="211"/>
    </row>
    <row r="399" spans="1:10" ht="16" x14ac:dyDescent="0.2">
      <c r="A399" s="63"/>
      <c r="B399" s="75" t="s">
        <v>617</v>
      </c>
      <c r="C399" s="66" t="s">
        <v>231</v>
      </c>
      <c r="D399" s="173" t="s">
        <v>417</v>
      </c>
      <c r="E399" s="78">
        <v>50000</v>
      </c>
      <c r="F399" s="109">
        <v>14.15</v>
      </c>
      <c r="G399" s="144"/>
      <c r="H399" s="78">
        <f>F399</f>
        <v>14.15</v>
      </c>
      <c r="I399" s="78"/>
      <c r="J399" s="23"/>
    </row>
    <row r="400" spans="1:10" ht="16" x14ac:dyDescent="0.2">
      <c r="A400" s="63"/>
      <c r="B400" s="75" t="s">
        <v>617</v>
      </c>
      <c r="C400" s="66" t="s">
        <v>231</v>
      </c>
      <c r="D400" s="173" t="s">
        <v>412</v>
      </c>
      <c r="E400" s="78">
        <v>10000</v>
      </c>
      <c r="F400" s="109">
        <v>3.42</v>
      </c>
      <c r="G400" s="144"/>
      <c r="H400" s="78">
        <f>F400</f>
        <v>3.42</v>
      </c>
      <c r="I400" s="78"/>
      <c r="J400" s="23"/>
    </row>
    <row r="401" spans="1:10" ht="16" x14ac:dyDescent="0.2">
      <c r="A401" s="63"/>
      <c r="B401" s="75" t="s">
        <v>617</v>
      </c>
      <c r="C401" s="66" t="s">
        <v>231</v>
      </c>
      <c r="D401" s="173" t="s">
        <v>413</v>
      </c>
      <c r="E401" s="79">
        <v>250000</v>
      </c>
      <c r="F401" s="109">
        <v>10.45</v>
      </c>
      <c r="G401" s="144"/>
      <c r="H401" s="79">
        <f>F401</f>
        <v>10.45</v>
      </c>
      <c r="I401" s="79"/>
      <c r="J401" s="23"/>
    </row>
    <row r="402" spans="1:10" ht="16" x14ac:dyDescent="0.2">
      <c r="A402" s="63"/>
      <c r="B402" s="75" t="s">
        <v>617</v>
      </c>
      <c r="C402" s="66" t="s">
        <v>231</v>
      </c>
      <c r="D402" s="173" t="s">
        <v>418</v>
      </c>
      <c r="E402" s="78">
        <v>250000</v>
      </c>
      <c r="F402" s="109">
        <v>11</v>
      </c>
      <c r="G402" s="144"/>
      <c r="H402" s="79">
        <f>F402</f>
        <v>11</v>
      </c>
      <c r="I402" s="79"/>
      <c r="J402" s="23"/>
    </row>
    <row r="403" spans="1:10" ht="16" x14ac:dyDescent="0.2">
      <c r="A403" s="63"/>
      <c r="B403" s="75" t="s">
        <v>617</v>
      </c>
      <c r="C403" s="66" t="s">
        <v>231</v>
      </c>
      <c r="D403" s="173" t="s">
        <v>414</v>
      </c>
      <c r="E403" s="78">
        <v>10000</v>
      </c>
      <c r="F403" s="109">
        <v>0.35</v>
      </c>
      <c r="G403" s="144"/>
      <c r="H403" s="79">
        <f>F403</f>
        <v>0.35</v>
      </c>
      <c r="I403" s="79"/>
      <c r="J403" s="23"/>
    </row>
    <row r="404" spans="1:10" ht="16" x14ac:dyDescent="0.2">
      <c r="A404" s="63"/>
      <c r="B404" s="75"/>
      <c r="C404" s="66"/>
      <c r="D404" s="173"/>
      <c r="E404" s="78"/>
      <c r="F404" s="109"/>
      <c r="G404" s="144"/>
      <c r="H404" s="79"/>
      <c r="I404" s="79"/>
      <c r="J404" s="23"/>
    </row>
    <row r="405" spans="1:10" ht="16" x14ac:dyDescent="0.2">
      <c r="A405" s="63"/>
      <c r="B405" s="75" t="s">
        <v>537</v>
      </c>
      <c r="C405" s="66" t="s">
        <v>531</v>
      </c>
      <c r="D405" s="173" t="s">
        <v>411</v>
      </c>
      <c r="E405" s="78">
        <v>10000</v>
      </c>
      <c r="F405" s="343">
        <v>0</v>
      </c>
      <c r="G405" s="343">
        <v>3.08</v>
      </c>
      <c r="H405" s="78">
        <f>SUM(F405:G405)</f>
        <v>3.08</v>
      </c>
      <c r="I405" s="78">
        <f>SUM(H405:H410)</f>
        <v>7.86</v>
      </c>
      <c r="J405" s="23" t="s">
        <v>470</v>
      </c>
    </row>
    <row r="406" spans="1:10" ht="16" x14ac:dyDescent="0.2">
      <c r="A406" s="63"/>
      <c r="B406" s="75" t="s">
        <v>537</v>
      </c>
      <c r="C406" s="66" t="s">
        <v>531</v>
      </c>
      <c r="D406" s="173" t="s">
        <v>417</v>
      </c>
      <c r="E406" s="78">
        <v>5000</v>
      </c>
      <c r="F406" s="78">
        <v>3.39</v>
      </c>
      <c r="G406" s="78"/>
      <c r="H406" s="78">
        <v>3.39</v>
      </c>
      <c r="I406" s="78"/>
      <c r="J406" s="23"/>
    </row>
    <row r="407" spans="1:10" ht="16" x14ac:dyDescent="0.2">
      <c r="A407" s="63"/>
      <c r="B407" s="75" t="s">
        <v>537</v>
      </c>
      <c r="C407" s="66" t="s">
        <v>531</v>
      </c>
      <c r="D407" s="173" t="s">
        <v>412</v>
      </c>
      <c r="E407" s="78">
        <v>2000</v>
      </c>
      <c r="F407" s="78">
        <v>0.68</v>
      </c>
      <c r="G407" s="78"/>
      <c r="H407" s="78">
        <f>F407</f>
        <v>0.68</v>
      </c>
      <c r="I407" s="78"/>
      <c r="J407" s="23"/>
    </row>
    <row r="408" spans="1:10" ht="16" x14ac:dyDescent="0.2">
      <c r="A408" s="63"/>
      <c r="B408" s="75" t="s">
        <v>537</v>
      </c>
      <c r="C408" s="66" t="s">
        <v>531</v>
      </c>
      <c r="D408" s="173" t="s">
        <v>413</v>
      </c>
      <c r="E408" s="78">
        <v>10000</v>
      </c>
      <c r="F408" s="78">
        <v>0.42</v>
      </c>
      <c r="G408" s="78"/>
      <c r="H408" s="78">
        <f>F408</f>
        <v>0.42</v>
      </c>
      <c r="I408" s="78"/>
      <c r="J408" s="23"/>
    </row>
    <row r="409" spans="1:10" ht="16" x14ac:dyDescent="0.2">
      <c r="A409" s="63"/>
      <c r="B409" s="75" t="s">
        <v>537</v>
      </c>
      <c r="C409" s="66" t="s">
        <v>531</v>
      </c>
      <c r="D409" s="173" t="s">
        <v>418</v>
      </c>
      <c r="E409" s="78">
        <v>5000</v>
      </c>
      <c r="F409" s="78">
        <v>0.22</v>
      </c>
      <c r="G409" s="78"/>
      <c r="H409" s="78">
        <f>F409</f>
        <v>0.22</v>
      </c>
      <c r="I409" s="78"/>
      <c r="J409" s="23"/>
    </row>
    <row r="410" spans="1:10" ht="16" x14ac:dyDescent="0.2">
      <c r="A410" s="63"/>
      <c r="B410" s="75" t="s">
        <v>537</v>
      </c>
      <c r="C410" s="66" t="s">
        <v>531</v>
      </c>
      <c r="D410" s="173" t="s">
        <v>414</v>
      </c>
      <c r="E410" s="78">
        <v>2000</v>
      </c>
      <c r="F410" s="78">
        <v>7.0000000000000007E-2</v>
      </c>
      <c r="G410" s="78"/>
      <c r="H410" s="78">
        <f>F410</f>
        <v>7.0000000000000007E-2</v>
      </c>
      <c r="I410" s="78"/>
      <c r="J410" s="23"/>
    </row>
    <row r="411" spans="1:10" ht="16" x14ac:dyDescent="0.2">
      <c r="A411" s="63"/>
      <c r="B411" s="75"/>
      <c r="C411" s="66"/>
      <c r="D411" s="173"/>
      <c r="E411" s="78"/>
      <c r="F411" s="78"/>
      <c r="G411" s="78"/>
      <c r="H411" s="78"/>
      <c r="I411" s="78"/>
      <c r="J411" s="23"/>
    </row>
    <row r="412" spans="1:10" ht="16" x14ac:dyDescent="0.2">
      <c r="A412" s="63"/>
      <c r="B412" s="75" t="s">
        <v>663</v>
      </c>
      <c r="C412" s="66" t="s">
        <v>662</v>
      </c>
      <c r="D412" s="173" t="s">
        <v>411</v>
      </c>
      <c r="E412" s="78">
        <v>200000</v>
      </c>
      <c r="F412" s="78">
        <f>H412-G412</f>
        <v>38.190000000000005</v>
      </c>
      <c r="G412" s="78">
        <v>2.0099999999999998</v>
      </c>
      <c r="H412" s="78">
        <v>40.200000000000003</v>
      </c>
      <c r="I412" s="78">
        <f>SUM(H412:H417)</f>
        <v>83.179999999999993</v>
      </c>
      <c r="J412" s="23"/>
    </row>
    <row r="413" spans="1:10" ht="16" x14ac:dyDescent="0.2">
      <c r="A413" s="63"/>
      <c r="B413" s="75" t="s">
        <v>663</v>
      </c>
      <c r="C413" s="66" t="s">
        <v>662</v>
      </c>
      <c r="D413" s="173" t="s">
        <v>417</v>
      </c>
      <c r="E413" s="78">
        <v>50000</v>
      </c>
      <c r="F413" s="78">
        <v>22.05</v>
      </c>
      <c r="G413" s="78"/>
      <c r="H413" s="78">
        <f>F413</f>
        <v>22.05</v>
      </c>
      <c r="I413" s="78"/>
      <c r="J413" s="23"/>
    </row>
    <row r="414" spans="1:10" ht="16" x14ac:dyDescent="0.2">
      <c r="A414" s="63"/>
      <c r="B414" s="75" t="s">
        <v>663</v>
      </c>
      <c r="C414" s="66" t="s">
        <v>662</v>
      </c>
      <c r="D414" s="173" t="s">
        <v>412</v>
      </c>
      <c r="E414" s="78">
        <v>10000</v>
      </c>
      <c r="F414" s="78">
        <v>3.42</v>
      </c>
      <c r="G414" s="78"/>
      <c r="H414" s="78">
        <f>F414</f>
        <v>3.42</v>
      </c>
      <c r="I414" s="78"/>
      <c r="J414" s="23"/>
    </row>
    <row r="415" spans="1:10" ht="16" x14ac:dyDescent="0.2">
      <c r="A415" s="63"/>
      <c r="B415" s="75" t="s">
        <v>663</v>
      </c>
      <c r="C415" s="66" t="s">
        <v>662</v>
      </c>
      <c r="D415" s="173" t="s">
        <v>413</v>
      </c>
      <c r="E415" s="78">
        <v>200000</v>
      </c>
      <c r="F415" s="78">
        <v>8.36</v>
      </c>
      <c r="G415" s="78"/>
      <c r="H415" s="78">
        <f>F415</f>
        <v>8.36</v>
      </c>
      <c r="I415" s="78"/>
      <c r="J415" s="23"/>
    </row>
    <row r="416" spans="1:10" ht="16" x14ac:dyDescent="0.2">
      <c r="A416" s="63"/>
      <c r="B416" s="75" t="s">
        <v>663</v>
      </c>
      <c r="C416" s="66" t="s">
        <v>662</v>
      </c>
      <c r="D416" s="173" t="s">
        <v>418</v>
      </c>
      <c r="E416" s="78">
        <v>200000</v>
      </c>
      <c r="F416" s="78">
        <v>8.8000000000000007</v>
      </c>
      <c r="G416" s="78"/>
      <c r="H416" s="78">
        <f>F416</f>
        <v>8.8000000000000007</v>
      </c>
      <c r="I416" s="78"/>
      <c r="J416" s="23"/>
    </row>
    <row r="417" spans="1:10" ht="16" x14ac:dyDescent="0.2">
      <c r="A417" s="63"/>
      <c r="B417" s="75" t="s">
        <v>663</v>
      </c>
      <c r="C417" s="66" t="s">
        <v>662</v>
      </c>
      <c r="D417" s="173" t="s">
        <v>414</v>
      </c>
      <c r="E417" s="78">
        <v>10000</v>
      </c>
      <c r="F417" s="78">
        <v>0.35</v>
      </c>
      <c r="G417" s="78"/>
      <c r="H417" s="78">
        <f>F417</f>
        <v>0.35</v>
      </c>
      <c r="I417" s="78"/>
      <c r="J417" s="23"/>
    </row>
    <row r="418" spans="1:10" ht="16" x14ac:dyDescent="0.2">
      <c r="A418" s="63"/>
      <c r="B418" s="75"/>
      <c r="C418" s="66"/>
      <c r="D418" s="173"/>
      <c r="E418" s="78"/>
      <c r="F418" s="78"/>
      <c r="G418" s="78"/>
      <c r="H418" s="78"/>
      <c r="I418" s="78"/>
      <c r="J418" s="23"/>
    </row>
    <row r="419" spans="1:10" ht="16" x14ac:dyDescent="0.2">
      <c r="A419" s="63"/>
      <c r="B419" s="75" t="s">
        <v>714</v>
      </c>
      <c r="C419" s="66" t="s">
        <v>708</v>
      </c>
      <c r="D419" s="173" t="s">
        <v>411</v>
      </c>
      <c r="E419" s="78">
        <v>10000</v>
      </c>
      <c r="F419" s="78">
        <v>0</v>
      </c>
      <c r="G419" s="78">
        <f>H419-F419</f>
        <v>0.66</v>
      </c>
      <c r="H419" s="78">
        <v>0.66</v>
      </c>
      <c r="I419" s="78">
        <f>H419</f>
        <v>0.66</v>
      </c>
      <c r="J419" s="23"/>
    </row>
    <row r="420" spans="1:10" ht="16" x14ac:dyDescent="0.2">
      <c r="A420" s="63"/>
      <c r="B420" s="75"/>
      <c r="C420" s="66"/>
      <c r="D420" s="66"/>
      <c r="E420" s="78"/>
      <c r="F420" s="109"/>
      <c r="G420" s="144"/>
      <c r="H420" s="79"/>
      <c r="I420" s="79"/>
      <c r="J420" s="23"/>
    </row>
    <row r="421" spans="1:10" ht="16" x14ac:dyDescent="0.2">
      <c r="A421" s="63"/>
      <c r="B421" s="75" t="s">
        <v>618</v>
      </c>
      <c r="C421" s="66" t="s">
        <v>206</v>
      </c>
      <c r="D421" s="66" t="s">
        <v>411</v>
      </c>
      <c r="E421" s="78">
        <v>180000</v>
      </c>
      <c r="F421" s="78">
        <f>H421-G421</f>
        <v>21.419999999999998</v>
      </c>
      <c r="G421" s="78">
        <v>1.26</v>
      </c>
      <c r="H421" s="78">
        <v>22.68</v>
      </c>
      <c r="I421" s="78">
        <f>SUM(H421:H426)</f>
        <v>92.83</v>
      </c>
      <c r="J421" s="23"/>
    </row>
    <row r="422" spans="1:10" ht="16" x14ac:dyDescent="0.2">
      <c r="A422" s="63"/>
      <c r="B422" s="75" t="s">
        <v>618</v>
      </c>
      <c r="C422" s="66" t="s">
        <v>206</v>
      </c>
      <c r="D422" s="173" t="s">
        <v>417</v>
      </c>
      <c r="E422" s="78">
        <v>50000</v>
      </c>
      <c r="F422" s="109">
        <v>50.94</v>
      </c>
      <c r="G422" s="144"/>
      <c r="H422" s="79">
        <f>F422</f>
        <v>50.94</v>
      </c>
      <c r="I422" s="79"/>
      <c r="J422" s="23"/>
    </row>
    <row r="423" spans="1:10" ht="16" x14ac:dyDescent="0.2">
      <c r="A423" s="63"/>
      <c r="B423" s="75" t="s">
        <v>618</v>
      </c>
      <c r="C423" s="66" t="s">
        <v>206</v>
      </c>
      <c r="D423" s="173" t="s">
        <v>412</v>
      </c>
      <c r="E423" s="78">
        <v>10000</v>
      </c>
      <c r="F423" s="109">
        <v>3.42</v>
      </c>
      <c r="G423" s="144"/>
      <c r="H423" s="79">
        <f>F423</f>
        <v>3.42</v>
      </c>
      <c r="I423" s="79"/>
      <c r="J423" s="23"/>
    </row>
    <row r="424" spans="1:10" ht="16" x14ac:dyDescent="0.2">
      <c r="A424" s="63"/>
      <c r="B424" s="75" t="s">
        <v>618</v>
      </c>
      <c r="C424" s="66" t="s">
        <v>206</v>
      </c>
      <c r="D424" s="173" t="s">
        <v>413</v>
      </c>
      <c r="E424" s="78">
        <v>180000</v>
      </c>
      <c r="F424" s="109">
        <v>7.52</v>
      </c>
      <c r="G424" s="144"/>
      <c r="H424" s="79">
        <f>F424</f>
        <v>7.52</v>
      </c>
      <c r="I424" s="79"/>
      <c r="J424" s="23"/>
    </row>
    <row r="425" spans="1:10" ht="16" x14ac:dyDescent="0.2">
      <c r="A425" s="63"/>
      <c r="B425" s="75" t="s">
        <v>618</v>
      </c>
      <c r="C425" s="66" t="s">
        <v>206</v>
      </c>
      <c r="D425" s="173" t="s">
        <v>418</v>
      </c>
      <c r="E425" s="78">
        <v>180000</v>
      </c>
      <c r="F425" s="109">
        <v>7.92</v>
      </c>
      <c r="G425" s="144"/>
      <c r="H425" s="79">
        <f>F425</f>
        <v>7.92</v>
      </c>
      <c r="I425" s="79"/>
      <c r="J425" s="23"/>
    </row>
    <row r="426" spans="1:10" ht="16" x14ac:dyDescent="0.2">
      <c r="A426" s="63"/>
      <c r="B426" s="75" t="s">
        <v>618</v>
      </c>
      <c r="C426" s="66" t="s">
        <v>206</v>
      </c>
      <c r="D426" s="173" t="s">
        <v>414</v>
      </c>
      <c r="E426" s="78">
        <v>10000</v>
      </c>
      <c r="F426" s="109">
        <v>0.35</v>
      </c>
      <c r="G426" s="144"/>
      <c r="H426" s="79">
        <f>F426</f>
        <v>0.35</v>
      </c>
      <c r="I426" s="79"/>
      <c r="J426" s="23"/>
    </row>
    <row r="427" spans="1:10" ht="16" x14ac:dyDescent="0.2">
      <c r="A427" s="63"/>
      <c r="B427" s="75"/>
      <c r="C427" s="66"/>
      <c r="D427" s="66"/>
      <c r="E427" s="78"/>
      <c r="F427" s="109"/>
      <c r="G427" s="144"/>
      <c r="H427" s="79"/>
      <c r="I427" s="79"/>
      <c r="J427" s="23"/>
    </row>
    <row r="428" spans="1:10" ht="16" x14ac:dyDescent="0.2">
      <c r="A428" s="63"/>
      <c r="B428" s="75" t="s">
        <v>619</v>
      </c>
      <c r="C428" s="66" t="s">
        <v>204</v>
      </c>
      <c r="D428" s="66" t="s">
        <v>411</v>
      </c>
      <c r="E428" s="78">
        <v>180000</v>
      </c>
      <c r="F428" s="78">
        <f>H428-G428</f>
        <v>34.17</v>
      </c>
      <c r="G428" s="78">
        <v>2.0099999999999998</v>
      </c>
      <c r="H428" s="78">
        <v>36.18</v>
      </c>
      <c r="I428" s="78">
        <f>SUM(H428:H433)</f>
        <v>166.09999999999997</v>
      </c>
      <c r="J428" s="23"/>
    </row>
    <row r="429" spans="1:10" ht="16" x14ac:dyDescent="0.2">
      <c r="A429" s="63"/>
      <c r="B429" s="75" t="s">
        <v>619</v>
      </c>
      <c r="C429" s="66" t="s">
        <v>204</v>
      </c>
      <c r="D429" s="173" t="s">
        <v>417</v>
      </c>
      <c r="E429" s="78">
        <v>180000</v>
      </c>
      <c r="F429" s="254">
        <v>121.86</v>
      </c>
      <c r="G429" s="144"/>
      <c r="H429" s="79">
        <f>F429</f>
        <v>121.86</v>
      </c>
      <c r="I429" s="79"/>
      <c r="J429" s="23" t="s">
        <v>470</v>
      </c>
    </row>
    <row r="430" spans="1:10" ht="16" x14ac:dyDescent="0.2">
      <c r="A430" s="63"/>
      <c r="B430" s="75" t="s">
        <v>619</v>
      </c>
      <c r="C430" s="66" t="s">
        <v>204</v>
      </c>
      <c r="D430" s="173" t="s">
        <v>412</v>
      </c>
      <c r="E430" s="78">
        <v>10000</v>
      </c>
      <c r="F430" s="109">
        <v>3.42</v>
      </c>
      <c r="G430" s="144"/>
      <c r="H430" s="79">
        <f>F430</f>
        <v>3.42</v>
      </c>
      <c r="I430" s="79"/>
      <c r="J430" s="23"/>
    </row>
    <row r="431" spans="1:10" ht="16" x14ac:dyDescent="0.2">
      <c r="A431" s="63"/>
      <c r="B431" s="75" t="s">
        <v>619</v>
      </c>
      <c r="C431" s="66" t="s">
        <v>204</v>
      </c>
      <c r="D431" s="173" t="s">
        <v>413</v>
      </c>
      <c r="E431" s="78">
        <v>50000</v>
      </c>
      <c r="F431" s="109">
        <v>2.09</v>
      </c>
      <c r="G431" s="144"/>
      <c r="H431" s="79">
        <f>F431</f>
        <v>2.09</v>
      </c>
      <c r="I431" s="79"/>
      <c r="J431" s="23"/>
    </row>
    <row r="432" spans="1:10" ht="16" x14ac:dyDescent="0.2">
      <c r="A432" s="63"/>
      <c r="B432" s="75" t="s">
        <v>619</v>
      </c>
      <c r="C432" s="66" t="s">
        <v>204</v>
      </c>
      <c r="D432" s="173" t="s">
        <v>418</v>
      </c>
      <c r="E432" s="78">
        <v>50000</v>
      </c>
      <c r="F432" s="109">
        <v>2.2000000000000002</v>
      </c>
      <c r="G432" s="144"/>
      <c r="H432" s="79">
        <f>F432</f>
        <v>2.2000000000000002</v>
      </c>
      <c r="I432" s="79"/>
      <c r="J432" s="23"/>
    </row>
    <row r="433" spans="1:10" ht="16" x14ac:dyDescent="0.2">
      <c r="A433" s="63"/>
      <c r="B433" s="75" t="s">
        <v>619</v>
      </c>
      <c r="C433" s="66" t="s">
        <v>204</v>
      </c>
      <c r="D433" s="173" t="s">
        <v>414</v>
      </c>
      <c r="E433" s="78">
        <v>10000</v>
      </c>
      <c r="F433" s="109">
        <v>0.35</v>
      </c>
      <c r="G433" s="144"/>
      <c r="H433" s="79">
        <f>F433</f>
        <v>0.35</v>
      </c>
      <c r="I433" s="79"/>
      <c r="J433" s="23"/>
    </row>
    <row r="434" spans="1:10" ht="16" x14ac:dyDescent="0.2">
      <c r="A434" s="63"/>
      <c r="B434" s="75"/>
      <c r="C434" s="66"/>
      <c r="D434" s="173"/>
      <c r="E434" s="78"/>
      <c r="F434" s="109"/>
      <c r="G434" s="144"/>
      <c r="H434" s="79"/>
      <c r="I434" s="79"/>
      <c r="J434" s="23"/>
    </row>
    <row r="435" spans="1:10" ht="16" x14ac:dyDescent="0.2">
      <c r="A435" s="63"/>
      <c r="B435" s="75" t="s">
        <v>620</v>
      </c>
      <c r="C435" s="66" t="s">
        <v>451</v>
      </c>
      <c r="D435" s="173" t="s">
        <v>411</v>
      </c>
      <c r="E435" s="78">
        <v>250000</v>
      </c>
      <c r="F435" s="109">
        <f>H435-G435</f>
        <v>15.84</v>
      </c>
      <c r="G435" s="144">
        <v>0.66</v>
      </c>
      <c r="H435" s="78">
        <v>16.5</v>
      </c>
      <c r="I435" s="78">
        <f>SUM(H435:H436)</f>
        <v>29.46</v>
      </c>
      <c r="J435" s="23"/>
    </row>
    <row r="436" spans="1:10" ht="16" x14ac:dyDescent="0.2">
      <c r="A436" s="63"/>
      <c r="B436" s="75" t="s">
        <v>620</v>
      </c>
      <c r="C436" s="66" t="s">
        <v>451</v>
      </c>
      <c r="D436" s="173" t="s">
        <v>413</v>
      </c>
      <c r="E436" s="78">
        <v>310000</v>
      </c>
      <c r="F436" s="109">
        <v>12.96</v>
      </c>
      <c r="G436" s="144"/>
      <c r="H436" s="78">
        <f>F436</f>
        <v>12.96</v>
      </c>
      <c r="I436" s="78"/>
      <c r="J436" s="23"/>
    </row>
    <row r="437" spans="1:10" ht="16" x14ac:dyDescent="0.2">
      <c r="A437" s="63"/>
      <c r="B437" s="75"/>
      <c r="C437" s="66"/>
      <c r="D437" s="173"/>
      <c r="E437" s="78"/>
      <c r="F437" s="109"/>
      <c r="G437" s="144"/>
      <c r="H437" s="78"/>
      <c r="I437" s="78"/>
      <c r="J437" s="23"/>
    </row>
    <row r="438" spans="1:10" ht="16" x14ac:dyDescent="0.2">
      <c r="A438" s="63"/>
      <c r="B438" s="75" t="s">
        <v>665</v>
      </c>
      <c r="C438" s="66" t="s">
        <v>664</v>
      </c>
      <c r="D438" s="124" t="s">
        <v>411</v>
      </c>
      <c r="E438" s="78">
        <v>10000</v>
      </c>
      <c r="F438" s="109">
        <f>H438-G438</f>
        <v>0</v>
      </c>
      <c r="G438" s="144">
        <v>0.91</v>
      </c>
      <c r="H438" s="78">
        <v>0.91</v>
      </c>
      <c r="I438" s="78">
        <f>SUM(H438:H441)</f>
        <v>6.77</v>
      </c>
      <c r="J438" s="23"/>
    </row>
    <row r="439" spans="1:10" ht="16" x14ac:dyDescent="0.2">
      <c r="A439" s="63"/>
      <c r="B439" s="75" t="s">
        <v>665</v>
      </c>
      <c r="C439" s="66" t="s">
        <v>664</v>
      </c>
      <c r="D439" s="124" t="s">
        <v>412</v>
      </c>
      <c r="E439" s="78">
        <v>10000</v>
      </c>
      <c r="F439" s="109">
        <v>3.42</v>
      </c>
      <c r="G439" s="144"/>
      <c r="H439" s="78">
        <f>F439</f>
        <v>3.42</v>
      </c>
      <c r="I439" s="78"/>
      <c r="J439" s="23"/>
    </row>
    <row r="440" spans="1:10" ht="16" x14ac:dyDescent="0.2">
      <c r="A440" s="63"/>
      <c r="B440" s="75" t="s">
        <v>665</v>
      </c>
      <c r="C440" s="66" t="s">
        <v>664</v>
      </c>
      <c r="D440" s="124" t="s">
        <v>413</v>
      </c>
      <c r="E440" s="78">
        <v>50000</v>
      </c>
      <c r="F440" s="109">
        <v>2.09</v>
      </c>
      <c r="G440" s="144"/>
      <c r="H440" s="78">
        <f>F440</f>
        <v>2.09</v>
      </c>
      <c r="I440" s="78"/>
      <c r="J440" s="23"/>
    </row>
    <row r="441" spans="1:10" ht="16" x14ac:dyDescent="0.2">
      <c r="A441" s="63"/>
      <c r="B441" s="75" t="s">
        <v>665</v>
      </c>
      <c r="C441" s="66" t="s">
        <v>664</v>
      </c>
      <c r="D441" s="124" t="s">
        <v>414</v>
      </c>
      <c r="E441" s="78">
        <v>10000</v>
      </c>
      <c r="F441" s="109">
        <v>0.35</v>
      </c>
      <c r="G441" s="144"/>
      <c r="H441" s="78">
        <f>F441</f>
        <v>0.35</v>
      </c>
      <c r="I441" s="79"/>
      <c r="J441" s="23"/>
    </row>
    <row r="442" spans="1:10" ht="16" x14ac:dyDescent="0.2">
      <c r="A442" s="63"/>
      <c r="B442" s="75"/>
      <c r="C442" s="66"/>
      <c r="D442" s="66"/>
      <c r="E442" s="79"/>
      <c r="F442" s="109"/>
      <c r="G442" s="144"/>
      <c r="H442" s="79"/>
      <c r="I442" s="79"/>
      <c r="J442" s="23"/>
    </row>
    <row r="443" spans="1:10" ht="16" x14ac:dyDescent="0.2">
      <c r="A443" s="63"/>
      <c r="B443" s="75" t="s">
        <v>622</v>
      </c>
      <c r="C443" s="66" t="s">
        <v>166</v>
      </c>
      <c r="D443" s="66" t="s">
        <v>411</v>
      </c>
      <c r="E443" s="78">
        <v>10000</v>
      </c>
      <c r="F443" s="109">
        <f>H443-G443</f>
        <v>5.9399999999999995</v>
      </c>
      <c r="G443" s="144">
        <v>0.66</v>
      </c>
      <c r="H443" s="78">
        <v>6.6</v>
      </c>
      <c r="I443" s="78">
        <f>SUM(H443:H444)</f>
        <v>10.78</v>
      </c>
      <c r="J443" s="23"/>
    </row>
    <row r="444" spans="1:10" ht="16" x14ac:dyDescent="0.2">
      <c r="A444" s="63"/>
      <c r="B444" s="75" t="s">
        <v>622</v>
      </c>
      <c r="C444" s="66" t="s">
        <v>166</v>
      </c>
      <c r="D444" s="66" t="s">
        <v>413</v>
      </c>
      <c r="E444" s="78">
        <v>100000</v>
      </c>
      <c r="F444" s="109">
        <v>4.18</v>
      </c>
      <c r="G444" s="144"/>
      <c r="H444" s="78">
        <f>F444</f>
        <v>4.18</v>
      </c>
      <c r="I444" s="78"/>
      <c r="J444" s="23"/>
    </row>
    <row r="445" spans="1:10" ht="16" x14ac:dyDescent="0.2">
      <c r="A445" s="63"/>
      <c r="B445" s="75"/>
      <c r="C445" s="66"/>
      <c r="D445" s="66"/>
      <c r="E445" s="78"/>
      <c r="F445" s="109"/>
      <c r="G445" s="144"/>
      <c r="H445" s="78"/>
      <c r="I445" s="78"/>
      <c r="J445" s="23"/>
    </row>
    <row r="446" spans="1:10" ht="16" x14ac:dyDescent="0.2">
      <c r="A446" s="63"/>
      <c r="B446" s="75" t="s">
        <v>723</v>
      </c>
      <c r="C446" s="66" t="s">
        <v>746</v>
      </c>
      <c r="D446" s="66" t="s">
        <v>411</v>
      </c>
      <c r="E446" s="78">
        <v>10000</v>
      </c>
      <c r="F446" s="109">
        <v>0</v>
      </c>
      <c r="G446" s="144">
        <v>0.66</v>
      </c>
      <c r="H446" s="78">
        <f>SUM(F446:G446)</f>
        <v>0.66</v>
      </c>
      <c r="I446" s="78">
        <f>H446</f>
        <v>0.66</v>
      </c>
      <c r="J446" s="23"/>
    </row>
    <row r="447" spans="1:10" ht="16" x14ac:dyDescent="0.2">
      <c r="A447" s="63"/>
      <c r="B447" s="75"/>
      <c r="C447" s="66"/>
      <c r="D447" s="66"/>
      <c r="E447" s="79"/>
      <c r="F447" s="109"/>
      <c r="G447" s="144"/>
      <c r="H447" s="79"/>
      <c r="I447" s="79"/>
      <c r="J447" s="23"/>
    </row>
    <row r="448" spans="1:10" ht="16" x14ac:dyDescent="0.2">
      <c r="A448" s="63"/>
      <c r="B448" s="75" t="s">
        <v>623</v>
      </c>
      <c r="C448" s="66" t="s">
        <v>86</v>
      </c>
      <c r="D448" s="66" t="s">
        <v>411</v>
      </c>
      <c r="E448" s="78">
        <v>10000</v>
      </c>
      <c r="F448" s="109">
        <v>0</v>
      </c>
      <c r="G448" s="144">
        <v>3.08</v>
      </c>
      <c r="H448" s="78">
        <v>3.08</v>
      </c>
      <c r="I448" s="78">
        <f>SUM(H448:H449)</f>
        <v>3.5</v>
      </c>
      <c r="J448" s="211"/>
    </row>
    <row r="449" spans="1:10" ht="16" x14ac:dyDescent="0.2">
      <c r="A449" s="122"/>
      <c r="B449" s="75" t="s">
        <v>623</v>
      </c>
      <c r="C449" s="66" t="s">
        <v>86</v>
      </c>
      <c r="D449" s="124" t="s">
        <v>413</v>
      </c>
      <c r="E449" s="152">
        <v>10000</v>
      </c>
      <c r="F449" s="109">
        <v>0.42</v>
      </c>
      <c r="G449" s="144"/>
      <c r="H449" s="79">
        <f>F449</f>
        <v>0.42</v>
      </c>
      <c r="I449" s="79"/>
      <c r="J449" s="23"/>
    </row>
    <row r="450" spans="1:10" ht="16" x14ac:dyDescent="0.2">
      <c r="A450" s="122"/>
      <c r="B450" s="123"/>
      <c r="C450" s="124"/>
      <c r="D450" s="124"/>
      <c r="E450" s="152"/>
      <c r="F450" s="109"/>
      <c r="G450" s="144"/>
      <c r="H450" s="79"/>
      <c r="I450" s="79"/>
      <c r="J450" s="23"/>
    </row>
    <row r="451" spans="1:10" ht="16" x14ac:dyDescent="0.2">
      <c r="A451" s="136"/>
      <c r="B451" s="137"/>
      <c r="C451" s="134" t="s">
        <v>400</v>
      </c>
      <c r="D451" s="134"/>
      <c r="E451" s="153"/>
      <c r="F451" s="251"/>
      <c r="G451" s="243"/>
      <c r="H451" s="132"/>
      <c r="I451" s="79">
        <f>SUM(I5:I448)</f>
        <v>2996.6800000000007</v>
      </c>
      <c r="J451" s="231"/>
    </row>
    <row r="452" spans="1:10" ht="16" x14ac:dyDescent="0.2">
      <c r="A452" s="122"/>
      <c r="B452" s="123"/>
      <c r="C452" s="124"/>
      <c r="D452" s="124"/>
      <c r="E452" s="152"/>
      <c r="F452" s="109"/>
      <c r="G452" s="144"/>
      <c r="H452" s="79"/>
      <c r="J452" s="23"/>
    </row>
    <row r="453" spans="1:10" ht="16" x14ac:dyDescent="0.2">
      <c r="A453" s="125" t="s">
        <v>395</v>
      </c>
      <c r="B453" s="75" t="s">
        <v>625</v>
      </c>
      <c r="C453" s="66" t="s">
        <v>202</v>
      </c>
      <c r="D453" s="66" t="s">
        <v>411</v>
      </c>
      <c r="E453" s="78">
        <v>10000</v>
      </c>
      <c r="F453" s="109">
        <v>0</v>
      </c>
      <c r="G453" s="144">
        <f>H453-F453</f>
        <v>0.66</v>
      </c>
      <c r="H453" s="78">
        <v>0.66</v>
      </c>
      <c r="I453" s="78">
        <f>SUM(H453:H453)</f>
        <v>0.66</v>
      </c>
      <c r="J453" s="23"/>
    </row>
    <row r="454" spans="1:10" ht="16" x14ac:dyDescent="0.2">
      <c r="A454" s="23"/>
      <c r="B454" s="23"/>
      <c r="C454" s="23"/>
      <c r="D454" s="66"/>
      <c r="E454" s="79"/>
      <c r="F454" s="109"/>
      <c r="G454" s="144"/>
      <c r="H454" s="79"/>
      <c r="I454" s="79"/>
      <c r="J454" s="23"/>
    </row>
    <row r="455" spans="1:10" ht="16" x14ac:dyDescent="0.2">
      <c r="A455" s="131"/>
      <c r="B455" s="137" t="s">
        <v>395</v>
      </c>
      <c r="C455" s="134" t="s">
        <v>400</v>
      </c>
      <c r="D455" s="134"/>
      <c r="E455" s="153"/>
      <c r="F455" s="109"/>
      <c r="G455" s="144"/>
      <c r="H455" s="135"/>
      <c r="I455" s="135">
        <f>SUM(I451:I453)</f>
        <v>2997.3400000000006</v>
      </c>
      <c r="J455" s="133"/>
    </row>
    <row r="456" spans="1:10" ht="16" x14ac:dyDescent="0.2">
      <c r="A456" s="596"/>
      <c r="B456" s="597"/>
      <c r="C456" s="598"/>
      <c r="D456" s="143"/>
      <c r="E456" s="154"/>
      <c r="F456" s="267"/>
      <c r="G456" s="268"/>
      <c r="H456" s="93"/>
      <c r="I456" s="93"/>
      <c r="J456" s="94"/>
    </row>
    <row r="457" spans="1:10" ht="16" x14ac:dyDescent="0.2">
      <c r="A457" s="599" t="s">
        <v>439</v>
      </c>
      <c r="B457" s="600"/>
      <c r="C457" s="601"/>
      <c r="D457" s="259"/>
      <c r="E457" s="265"/>
      <c r="F457" s="264"/>
      <c r="G457" s="264"/>
      <c r="H457" s="264"/>
      <c r="I457" s="264">
        <f>SUM(I458:I463)</f>
        <v>13.879999999999999</v>
      </c>
      <c r="J457" s="261"/>
    </row>
    <row r="458" spans="1:10" ht="16" x14ac:dyDescent="0.2">
      <c r="A458" s="328"/>
      <c r="B458" s="75" t="s">
        <v>800</v>
      </c>
      <c r="C458" s="66" t="s">
        <v>801</v>
      </c>
      <c r="D458" s="329"/>
      <c r="E458" s="330"/>
      <c r="F458" s="331"/>
      <c r="G458" s="332"/>
      <c r="H458" s="332"/>
      <c r="I458" s="336">
        <v>5.0199999999999996</v>
      </c>
      <c r="J458" s="315"/>
    </row>
    <row r="459" spans="1:10" ht="16" x14ac:dyDescent="0.2">
      <c r="A459" s="328"/>
      <c r="B459" s="75" t="s">
        <v>802</v>
      </c>
      <c r="C459" s="70" t="s">
        <v>803</v>
      </c>
      <c r="D459" s="329"/>
      <c r="E459" s="330"/>
      <c r="F459" s="331"/>
      <c r="G459" s="332"/>
      <c r="H459" s="332"/>
      <c r="I459" s="336">
        <v>8.44</v>
      </c>
      <c r="J459" s="338"/>
    </row>
    <row r="460" spans="1:10" ht="16" x14ac:dyDescent="0.2">
      <c r="A460" s="328"/>
      <c r="B460" s="81" t="s">
        <v>583</v>
      </c>
      <c r="C460" s="82" t="s">
        <v>133</v>
      </c>
      <c r="D460" s="329"/>
      <c r="E460" s="330"/>
      <c r="F460" s="331"/>
      <c r="G460" s="332"/>
      <c r="H460" s="332"/>
      <c r="I460" s="336"/>
      <c r="J460" s="338" t="s">
        <v>696</v>
      </c>
    </row>
    <row r="461" spans="1:10" ht="16" x14ac:dyDescent="0.2">
      <c r="A461" s="328"/>
      <c r="B461" s="81" t="s">
        <v>713</v>
      </c>
      <c r="C461" s="82" t="s">
        <v>707</v>
      </c>
      <c r="D461" s="329"/>
      <c r="E461" s="330"/>
      <c r="F461" s="331"/>
      <c r="G461" s="332"/>
      <c r="H461" s="332"/>
      <c r="I461" s="332"/>
      <c r="J461" s="332" t="s">
        <v>696</v>
      </c>
    </row>
    <row r="462" spans="1:10" ht="16" x14ac:dyDescent="0.2">
      <c r="A462" s="348"/>
      <c r="B462" s="333"/>
      <c r="C462" s="350"/>
      <c r="D462" s="344"/>
      <c r="E462" s="349"/>
      <c r="F462" s="349"/>
      <c r="G462" s="344"/>
      <c r="H462" s="344"/>
      <c r="I462" s="344"/>
      <c r="J462" s="344"/>
    </row>
    <row r="463" spans="1:10" s="344" customFormat="1" x14ac:dyDescent="0.15">
      <c r="C463" s="344" t="s">
        <v>809</v>
      </c>
      <c r="E463" s="345"/>
      <c r="F463" s="346"/>
      <c r="G463" s="347"/>
      <c r="I463" s="344">
        <v>0.42</v>
      </c>
    </row>
    <row r="464" spans="1:10" ht="16" x14ac:dyDescent="0.2">
      <c r="A464" s="605" t="s">
        <v>52</v>
      </c>
      <c r="B464" s="606"/>
      <c r="C464" s="607"/>
      <c r="D464" s="316"/>
      <c r="E464" s="317"/>
      <c r="F464" s="318"/>
      <c r="G464" s="319"/>
      <c r="H464" s="319"/>
      <c r="I464" s="319">
        <f>I455+I457</f>
        <v>3011.2200000000007</v>
      </c>
      <c r="J464" s="320"/>
    </row>
    <row r="465" spans="3:10" s="182" customFormat="1" ht="23" x14ac:dyDescent="0.25">
      <c r="C465" s="183" t="s">
        <v>388</v>
      </c>
      <c r="D465" s="183"/>
      <c r="E465" s="184"/>
      <c r="F465" s="255" t="s">
        <v>430</v>
      </c>
      <c r="G465" s="245"/>
      <c r="H465" s="186"/>
      <c r="I465" s="187">
        <v>44909</v>
      </c>
      <c r="J465" s="188"/>
    </row>
  </sheetData>
  <autoFilter ref="C4:J449" xr:uid="{1B35777D-86B3-9A48-BA2D-325C1FB8F52E}">
    <sortState xmlns:xlrd2="http://schemas.microsoft.com/office/spreadsheetml/2017/richdata2" ref="C5:J448">
      <sortCondition ref="C4:C448"/>
    </sortState>
  </autoFilter>
  <mergeCells count="4">
    <mergeCell ref="A2:C2"/>
    <mergeCell ref="A456:C456"/>
    <mergeCell ref="A457:C457"/>
    <mergeCell ref="A464:C464"/>
  </mergeCells>
  <conditionalFormatting sqref="A82:A85 A89 C1:C4 C8 C10:C219 C232:C377 C379:C450 C452:C453 C455:C457 C464:C1048576">
    <cfRule type="duplicateValues" dxfId="743" priority="194"/>
  </conditionalFormatting>
  <conditionalFormatting sqref="A82:A85 A89">
    <cfRule type="duplicateValues" dxfId="742" priority="190"/>
  </conditionalFormatting>
  <conditionalFormatting sqref="B1:B4 B8 B10:B80 B94:B219 B232:B450 B452:B453 B455:B457 B464:B1048576">
    <cfRule type="duplicateValues" dxfId="741" priority="36"/>
  </conditionalFormatting>
  <conditionalFormatting sqref="B1:B4 B8 B10:B80 B94:B453 B455:B457 B464:B1048576">
    <cfRule type="duplicateValues" dxfId="740" priority="35"/>
  </conditionalFormatting>
  <conditionalFormatting sqref="B9">
    <cfRule type="duplicateValues" dxfId="739" priority="18"/>
    <cfRule type="duplicateValues" dxfId="738" priority="19"/>
  </conditionalFormatting>
  <conditionalFormatting sqref="B81:B93">
    <cfRule type="duplicateValues" dxfId="737" priority="220"/>
  </conditionalFormatting>
  <conditionalFormatting sqref="B86:B88 B90:B93">
    <cfRule type="duplicateValues" dxfId="736" priority="51"/>
  </conditionalFormatting>
  <conditionalFormatting sqref="B220:B231">
    <cfRule type="duplicateValues" dxfId="735" priority="37"/>
    <cfRule type="duplicateValues" dxfId="734" priority="49"/>
  </conditionalFormatting>
  <conditionalFormatting sqref="B458">
    <cfRule type="duplicateValues" dxfId="733" priority="4"/>
    <cfRule type="duplicateValues" dxfId="732" priority="5"/>
  </conditionalFormatting>
  <conditionalFormatting sqref="B459">
    <cfRule type="duplicateValues" dxfId="731" priority="1"/>
    <cfRule type="duplicateValues" dxfId="730" priority="2"/>
  </conditionalFormatting>
  <conditionalFormatting sqref="B460">
    <cfRule type="duplicateValues" dxfId="729" priority="25"/>
  </conditionalFormatting>
  <conditionalFormatting sqref="B461:B462">
    <cfRule type="duplicateValues" dxfId="728" priority="21"/>
    <cfRule type="duplicateValues" dxfId="727" priority="22"/>
  </conditionalFormatting>
  <conditionalFormatting sqref="B464:B1048576">
    <cfRule type="duplicateValues" dxfId="726" priority="48"/>
  </conditionalFormatting>
  <conditionalFormatting sqref="C9">
    <cfRule type="duplicateValues" dxfId="725" priority="20"/>
  </conditionalFormatting>
  <conditionalFormatting sqref="C132:C145">
    <cfRule type="duplicateValues" dxfId="724" priority="44"/>
  </conditionalFormatting>
  <conditionalFormatting sqref="C193:C195">
    <cfRule type="duplicateValues" dxfId="723" priority="45"/>
  </conditionalFormatting>
  <conditionalFormatting sqref="C220:C231">
    <cfRule type="duplicateValues" dxfId="722" priority="46"/>
  </conditionalFormatting>
  <conditionalFormatting sqref="C458">
    <cfRule type="duplicateValues" dxfId="721" priority="6"/>
  </conditionalFormatting>
  <conditionalFormatting sqref="C459">
    <cfRule type="duplicateValues" dxfId="720" priority="3"/>
  </conditionalFormatting>
  <conditionalFormatting sqref="C460">
    <cfRule type="duplicateValues" dxfId="719" priority="26"/>
  </conditionalFormatting>
  <conditionalFormatting sqref="C461:C462">
    <cfRule type="duplicateValues" dxfId="718" priority="23"/>
  </conditionalFormatting>
  <conditionalFormatting sqref="J13:J124 J126:J134 J136:J148 J150:J163 J165:J166 J168:J179 J181:J217 J219:J231 J233:J254 J256:J257 J262:J264 J266:J308 J310:J359 J361:J379 J381:J397 J399:J447 J449:J450 J452:J455 J458:J462">
    <cfRule type="notContainsBlanks" dxfId="717" priority="42">
      <formula>LEN(TRIM(J13))&gt;0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DFB7-8462-9A42-A116-3F0E6E3D991E}">
  <sheetPr>
    <pageSetUpPr fitToPage="1"/>
  </sheetPr>
  <dimension ref="A1:O467"/>
  <sheetViews>
    <sheetView zoomScale="90" zoomScaleNormal="90" workbookViewId="0">
      <pane xSplit="3" ySplit="4" topLeftCell="D5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788</v>
      </c>
      <c r="H2" s="77" t="s">
        <v>459</v>
      </c>
      <c r="I2" s="77">
        <v>44875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s="340" customFormat="1" ht="16" x14ac:dyDescent="0.2">
      <c r="A5" s="298">
        <v>1</v>
      </c>
      <c r="B5" s="339">
        <v>1729</v>
      </c>
      <c r="C5" s="306" t="s">
        <v>789</v>
      </c>
      <c r="D5" s="306" t="s">
        <v>411</v>
      </c>
      <c r="E5" s="251">
        <v>10000</v>
      </c>
      <c r="F5" s="251">
        <v>0</v>
      </c>
      <c r="G5" s="251">
        <v>5.0199999999999996</v>
      </c>
      <c r="H5" s="251">
        <f>F5+G5</f>
        <v>5.0199999999999996</v>
      </c>
      <c r="I5" s="251">
        <f>SUM(H5:H6)</f>
        <v>5.4399999999999995</v>
      </c>
      <c r="J5" s="306" t="s">
        <v>793</v>
      </c>
    </row>
    <row r="6" spans="1:10" s="340" customFormat="1" ht="16" x14ac:dyDescent="0.2">
      <c r="A6" s="298"/>
      <c r="B6" s="339">
        <v>1729</v>
      </c>
      <c r="C6" s="306" t="s">
        <v>789</v>
      </c>
      <c r="D6" s="306" t="s">
        <v>413</v>
      </c>
      <c r="E6" s="251">
        <v>10000</v>
      </c>
      <c r="F6" s="251">
        <v>0.42</v>
      </c>
      <c r="G6" s="251"/>
      <c r="H6" s="251">
        <f>F6</f>
        <v>0.42</v>
      </c>
      <c r="I6" s="251"/>
      <c r="J6" s="306"/>
    </row>
    <row r="7" spans="1:10" ht="16" x14ac:dyDescent="0.2">
      <c r="A7" s="275"/>
      <c r="B7" s="23"/>
      <c r="C7" s="23"/>
      <c r="D7" s="23"/>
      <c r="E7" s="23"/>
      <c r="F7" s="23"/>
      <c r="G7" s="23"/>
      <c r="H7" s="23"/>
      <c r="I7" s="23"/>
      <c r="J7" s="23"/>
    </row>
    <row r="8" spans="1:10" ht="16" x14ac:dyDescent="0.2">
      <c r="A8" s="275"/>
      <c r="B8" s="275">
        <v>2247</v>
      </c>
      <c r="C8" s="279" t="s">
        <v>632</v>
      </c>
      <c r="D8" s="279" t="s">
        <v>411</v>
      </c>
      <c r="E8" s="280">
        <v>10000</v>
      </c>
      <c r="F8" s="281">
        <v>0</v>
      </c>
      <c r="G8" s="281">
        <v>0.46</v>
      </c>
      <c r="H8" s="282">
        <f>F8+G8</f>
        <v>0.46</v>
      </c>
      <c r="I8" s="282">
        <f>SUM(H8:H9)</f>
        <v>0.88</v>
      </c>
      <c r="J8" s="275"/>
    </row>
    <row r="9" spans="1:10" ht="16" x14ac:dyDescent="0.2">
      <c r="A9" s="275"/>
      <c r="B9" s="275">
        <v>2247</v>
      </c>
      <c r="C9" s="279" t="s">
        <v>632</v>
      </c>
      <c r="D9" s="279" t="s">
        <v>413</v>
      </c>
      <c r="E9" s="280">
        <v>10000</v>
      </c>
      <c r="F9" s="281">
        <v>0.42</v>
      </c>
      <c r="G9" s="281"/>
      <c r="H9" s="282">
        <f>F9</f>
        <v>0.42</v>
      </c>
      <c r="I9" s="282"/>
      <c r="J9" s="275"/>
    </row>
    <row r="10" spans="1:10" ht="16" x14ac:dyDescent="0.2">
      <c r="A10" s="275"/>
      <c r="B10" s="275"/>
      <c r="C10" s="279"/>
      <c r="D10" s="279"/>
      <c r="E10" s="280"/>
      <c r="F10" s="281"/>
      <c r="G10" s="281"/>
      <c r="H10" s="282"/>
      <c r="I10" s="282"/>
      <c r="J10" s="275"/>
    </row>
    <row r="11" spans="1:10" ht="16" x14ac:dyDescent="0.2">
      <c r="A11" s="275"/>
      <c r="B11" s="275">
        <v>2261</v>
      </c>
      <c r="C11" s="279" t="s">
        <v>672</v>
      </c>
      <c r="D11" s="279" t="s">
        <v>411</v>
      </c>
      <c r="E11" s="280">
        <v>10000</v>
      </c>
      <c r="F11" s="281">
        <f>H11-G11</f>
        <v>0</v>
      </c>
      <c r="G11" s="281">
        <v>2.0099999999999998</v>
      </c>
      <c r="H11" s="282">
        <v>2.0099999999999998</v>
      </c>
      <c r="I11" s="282">
        <f>H11</f>
        <v>2.0099999999999998</v>
      </c>
      <c r="J11" s="275"/>
    </row>
    <row r="12" spans="1:10" ht="16" x14ac:dyDescent="0.2">
      <c r="A12" s="275"/>
      <c r="B12" s="275"/>
      <c r="C12" s="276"/>
      <c r="D12" s="276"/>
      <c r="E12" s="277"/>
      <c r="F12" s="278"/>
      <c r="G12" s="275"/>
      <c r="H12" s="275"/>
      <c r="I12" s="275"/>
      <c r="J12" s="275"/>
    </row>
    <row r="13" spans="1:10" ht="16" x14ac:dyDescent="0.2">
      <c r="A13" s="63"/>
      <c r="B13" s="75" t="s">
        <v>539</v>
      </c>
      <c r="C13" s="66" t="s">
        <v>198</v>
      </c>
      <c r="D13" s="66" t="s">
        <v>411</v>
      </c>
      <c r="E13" s="78">
        <v>100000</v>
      </c>
      <c r="F13" s="109">
        <v>11.34</v>
      </c>
      <c r="G13" s="144">
        <v>1.26</v>
      </c>
      <c r="H13" s="78">
        <f>SUM(F13:G13)</f>
        <v>12.6</v>
      </c>
      <c r="I13" s="78">
        <f>SUM(H13:H16)</f>
        <v>20.55</v>
      </c>
      <c r="J13" s="23"/>
    </row>
    <row r="14" spans="1:10" ht="16" x14ac:dyDescent="0.2">
      <c r="A14" s="63"/>
      <c r="B14" s="75" t="s">
        <v>539</v>
      </c>
      <c r="C14" s="66" t="s">
        <v>198</v>
      </c>
      <c r="D14" s="66" t="s">
        <v>412</v>
      </c>
      <c r="E14" s="78">
        <v>10000</v>
      </c>
      <c r="F14" s="109">
        <v>3.42</v>
      </c>
      <c r="G14" s="144"/>
      <c r="H14" s="78">
        <f>F14</f>
        <v>3.42</v>
      </c>
      <c r="I14" s="78"/>
      <c r="J14" s="23"/>
    </row>
    <row r="15" spans="1:10" ht="16" x14ac:dyDescent="0.2">
      <c r="A15" s="63"/>
      <c r="B15" s="75" t="s">
        <v>539</v>
      </c>
      <c r="C15" s="66" t="s">
        <v>198</v>
      </c>
      <c r="D15" s="66" t="s">
        <v>413</v>
      </c>
      <c r="E15" s="78">
        <v>100000</v>
      </c>
      <c r="F15" s="109">
        <v>4.18</v>
      </c>
      <c r="G15" s="144"/>
      <c r="H15" s="78">
        <f>F15</f>
        <v>4.18</v>
      </c>
      <c r="I15" s="78"/>
      <c r="J15" s="23"/>
    </row>
    <row r="16" spans="1:10" ht="16" x14ac:dyDescent="0.2">
      <c r="A16" s="63"/>
      <c r="B16" s="75" t="s">
        <v>539</v>
      </c>
      <c r="C16" s="66" t="s">
        <v>198</v>
      </c>
      <c r="D16" s="66" t="s">
        <v>414</v>
      </c>
      <c r="E16" s="78">
        <v>10000</v>
      </c>
      <c r="F16" s="109">
        <v>0.35</v>
      </c>
      <c r="G16" s="144"/>
      <c r="H16" s="78">
        <f>F16</f>
        <v>0.35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109"/>
      <c r="H17" s="78"/>
      <c r="I17" s="78"/>
      <c r="J17" s="23"/>
    </row>
    <row r="18" spans="1:10" ht="16" x14ac:dyDescent="0.2">
      <c r="A18" s="63"/>
      <c r="B18" s="75" t="s">
        <v>540</v>
      </c>
      <c r="C18" s="66" t="s">
        <v>216</v>
      </c>
      <c r="D18" s="66" t="s">
        <v>411</v>
      </c>
      <c r="E18" s="79">
        <v>200000</v>
      </c>
      <c r="F18" s="109">
        <v>23.94</v>
      </c>
      <c r="G18" s="144">
        <v>1.26</v>
      </c>
      <c r="H18" s="78">
        <f>F18+G18</f>
        <v>25.200000000000003</v>
      </c>
      <c r="I18" s="78">
        <f>SUM(H18:H21)</f>
        <v>38.170000000000009</v>
      </c>
      <c r="J18" s="23"/>
    </row>
    <row r="19" spans="1:10" ht="16" x14ac:dyDescent="0.2">
      <c r="A19" s="63"/>
      <c r="B19" s="75" t="s">
        <v>540</v>
      </c>
      <c r="C19" s="66" t="s">
        <v>216</v>
      </c>
      <c r="D19" s="66" t="s">
        <v>412</v>
      </c>
      <c r="E19" s="79">
        <v>10000</v>
      </c>
      <c r="F19" s="109">
        <v>3.42</v>
      </c>
      <c r="G19" s="144"/>
      <c r="H19" s="78">
        <f>F19</f>
        <v>3.42</v>
      </c>
      <c r="I19" s="78"/>
      <c r="J19" s="23"/>
    </row>
    <row r="20" spans="1:10" ht="16" x14ac:dyDescent="0.2">
      <c r="A20" s="63"/>
      <c r="B20" s="75" t="s">
        <v>540</v>
      </c>
      <c r="C20" s="66" t="s">
        <v>216</v>
      </c>
      <c r="D20" s="66" t="s">
        <v>413</v>
      </c>
      <c r="E20" s="78">
        <v>220000</v>
      </c>
      <c r="F20" s="109">
        <v>9.1999999999999993</v>
      </c>
      <c r="G20" s="144"/>
      <c r="H20" s="78">
        <f>F20</f>
        <v>9.1999999999999993</v>
      </c>
      <c r="I20" s="78"/>
      <c r="J20" s="23"/>
    </row>
    <row r="21" spans="1:10" ht="16" x14ac:dyDescent="0.2">
      <c r="A21" s="63"/>
      <c r="B21" s="75" t="s">
        <v>540</v>
      </c>
      <c r="C21" s="66" t="s">
        <v>216</v>
      </c>
      <c r="D21" s="66" t="s">
        <v>414</v>
      </c>
      <c r="E21" s="79">
        <v>10000</v>
      </c>
      <c r="F21" s="109">
        <v>0.35</v>
      </c>
      <c r="G21" s="144"/>
      <c r="H21" s="78">
        <f>F21</f>
        <v>0.35</v>
      </c>
      <c r="I21" s="78"/>
      <c r="J21" s="23"/>
    </row>
    <row r="22" spans="1:10" ht="16" x14ac:dyDescent="0.2">
      <c r="A22" s="63"/>
      <c r="B22" s="75"/>
      <c r="C22" s="66"/>
      <c r="D22" s="66"/>
      <c r="E22" s="79"/>
      <c r="F22" s="109"/>
      <c r="G22" s="144"/>
      <c r="H22" s="78"/>
      <c r="I22" s="78"/>
      <c r="J22" s="23"/>
    </row>
    <row r="23" spans="1:10" ht="16" x14ac:dyDescent="0.2">
      <c r="A23" s="63"/>
      <c r="B23" s="75" t="s">
        <v>718</v>
      </c>
      <c r="C23" s="23" t="s">
        <v>733</v>
      </c>
      <c r="D23" s="66" t="s">
        <v>411</v>
      </c>
      <c r="E23" s="79">
        <v>100000</v>
      </c>
      <c r="F23" s="109">
        <f>H23-G23</f>
        <v>8.19</v>
      </c>
      <c r="G23" s="144">
        <v>0.91</v>
      </c>
      <c r="H23" s="78">
        <v>9.1</v>
      </c>
      <c r="I23" s="78">
        <f>SUM(H23:H24)</f>
        <v>13.28</v>
      </c>
      <c r="J23" s="23"/>
    </row>
    <row r="24" spans="1:10" ht="16" x14ac:dyDescent="0.2">
      <c r="A24" s="63"/>
      <c r="B24" s="75" t="s">
        <v>718</v>
      </c>
      <c r="C24" s="23" t="s">
        <v>733</v>
      </c>
      <c r="D24" s="66" t="s">
        <v>413</v>
      </c>
      <c r="E24" s="79">
        <v>100000</v>
      </c>
      <c r="F24" s="109"/>
      <c r="G24" s="144"/>
      <c r="H24" s="78">
        <v>4.18</v>
      </c>
      <c r="I24" s="78"/>
      <c r="J24" s="23"/>
    </row>
    <row r="25" spans="1:10" ht="16" x14ac:dyDescent="0.2">
      <c r="A25" s="63"/>
      <c r="B25" s="75"/>
      <c r="C25" s="66"/>
      <c r="D25" s="66"/>
      <c r="E25" s="79"/>
      <c r="F25" s="109"/>
      <c r="G25" s="144"/>
      <c r="H25" s="78"/>
      <c r="I25" s="78"/>
      <c r="J25" s="23"/>
    </row>
    <row r="26" spans="1:10" ht="16" x14ac:dyDescent="0.2">
      <c r="A26" s="63"/>
      <c r="B26" s="75"/>
      <c r="C26" s="66"/>
      <c r="D26" s="66"/>
      <c r="E26" s="79"/>
      <c r="F26" s="109"/>
      <c r="G26" s="144"/>
      <c r="H26" s="78"/>
      <c r="I26" s="78"/>
      <c r="J26" s="23"/>
    </row>
    <row r="27" spans="1:10" ht="16" x14ac:dyDescent="0.2">
      <c r="A27" s="63"/>
      <c r="B27" s="75" t="s">
        <v>542</v>
      </c>
      <c r="C27" s="66" t="s">
        <v>89</v>
      </c>
      <c r="D27" s="66" t="s">
        <v>411</v>
      </c>
      <c r="E27" s="79">
        <v>10000</v>
      </c>
      <c r="F27" s="109">
        <v>0</v>
      </c>
      <c r="G27" s="144">
        <f>H27-F27</f>
        <v>5.0199999999999996</v>
      </c>
      <c r="H27" s="78">
        <v>5.0199999999999996</v>
      </c>
      <c r="I27" s="78">
        <f>SUM(H27)</f>
        <v>5.0199999999999996</v>
      </c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/>
      <c r="B29" s="75" t="s">
        <v>763</v>
      </c>
      <c r="C29" s="66" t="s">
        <v>762</v>
      </c>
      <c r="D29" s="66" t="s">
        <v>411</v>
      </c>
      <c r="E29" s="78">
        <v>100000</v>
      </c>
      <c r="F29" s="78">
        <v>5.0199999999999996</v>
      </c>
      <c r="G29" s="78">
        <f>H29-F29</f>
        <v>45.180000000000007</v>
      </c>
      <c r="H29" s="78">
        <v>50.2</v>
      </c>
      <c r="I29" s="78">
        <f>SUM(H29:H32)</f>
        <v>55.640000000000008</v>
      </c>
      <c r="J29" s="23"/>
    </row>
    <row r="30" spans="1:10" ht="16" x14ac:dyDescent="0.2">
      <c r="A30" s="63"/>
      <c r="B30" s="75" t="s">
        <v>763</v>
      </c>
      <c r="C30" s="66" t="s">
        <v>762</v>
      </c>
      <c r="D30" s="66" t="s">
        <v>412</v>
      </c>
      <c r="E30" s="78">
        <v>10000</v>
      </c>
      <c r="F30" s="78"/>
      <c r="G30" s="78">
        <v>3.42</v>
      </c>
      <c r="H30" s="78">
        <f>G30</f>
        <v>3.42</v>
      </c>
      <c r="I30" s="78"/>
      <c r="J30" s="23"/>
    </row>
    <row r="31" spans="1:10" ht="16" x14ac:dyDescent="0.2">
      <c r="A31" s="63"/>
      <c r="B31" s="75" t="s">
        <v>763</v>
      </c>
      <c r="C31" s="66" t="s">
        <v>762</v>
      </c>
      <c r="D31" s="66" t="s">
        <v>413</v>
      </c>
      <c r="E31" s="78">
        <v>40000</v>
      </c>
      <c r="F31" s="78"/>
      <c r="G31" s="78">
        <v>1.67</v>
      </c>
      <c r="H31" s="78">
        <f>G31</f>
        <v>1.67</v>
      </c>
      <c r="I31" s="78"/>
      <c r="J31" s="23"/>
    </row>
    <row r="32" spans="1:10" ht="16" x14ac:dyDescent="0.2">
      <c r="A32" s="63"/>
      <c r="B32" s="75" t="s">
        <v>763</v>
      </c>
      <c r="C32" s="66" t="s">
        <v>762</v>
      </c>
      <c r="D32" s="66" t="s">
        <v>414</v>
      </c>
      <c r="E32" s="78">
        <v>10000</v>
      </c>
      <c r="F32" s="78"/>
      <c r="G32" s="78">
        <v>0.35</v>
      </c>
      <c r="H32" s="78">
        <f>G32</f>
        <v>0.35</v>
      </c>
      <c r="I32" s="78"/>
      <c r="J32" s="23"/>
    </row>
    <row r="33" spans="1:10" ht="16" x14ac:dyDescent="0.2">
      <c r="A33" s="63"/>
      <c r="B33" s="75"/>
      <c r="C33" s="66"/>
      <c r="D33" s="66"/>
      <c r="E33" s="79"/>
      <c r="F33" s="78"/>
      <c r="G33" s="78"/>
      <c r="H33" s="78"/>
      <c r="I33" s="78"/>
      <c r="J33" s="23"/>
    </row>
    <row r="34" spans="1:10" ht="16" x14ac:dyDescent="0.2">
      <c r="A34" s="63"/>
      <c r="B34" s="75" t="s">
        <v>543</v>
      </c>
      <c r="C34" s="66" t="s">
        <v>138</v>
      </c>
      <c r="D34" s="66" t="s">
        <v>411</v>
      </c>
      <c r="E34" s="78">
        <v>10000</v>
      </c>
      <c r="F34" s="78">
        <v>0</v>
      </c>
      <c r="G34" s="78">
        <f>H34-F34</f>
        <v>2.0099999999999998</v>
      </c>
      <c r="H34" s="78">
        <v>2.0099999999999998</v>
      </c>
      <c r="I34" s="78">
        <f>H34</f>
        <v>2.0099999999999998</v>
      </c>
      <c r="J34" s="23"/>
    </row>
    <row r="35" spans="1:10" ht="16" x14ac:dyDescent="0.2">
      <c r="A35" s="63"/>
      <c r="B35" s="75"/>
      <c r="C35" s="66"/>
      <c r="D35" s="66"/>
      <c r="E35" s="78"/>
      <c r="F35" s="78"/>
      <c r="G35" s="78"/>
      <c r="H35" s="78"/>
      <c r="I35" s="78"/>
      <c r="J35" s="23"/>
    </row>
    <row r="36" spans="1:10" ht="16" x14ac:dyDescent="0.2">
      <c r="A36" s="63"/>
      <c r="B36" s="75" t="s">
        <v>777</v>
      </c>
      <c r="C36" s="66" t="s">
        <v>776</v>
      </c>
      <c r="D36" s="66" t="s">
        <v>411</v>
      </c>
      <c r="E36" s="78">
        <v>10000</v>
      </c>
      <c r="F36" s="78">
        <v>0</v>
      </c>
      <c r="G36" s="78">
        <v>0.46</v>
      </c>
      <c r="H36" s="78">
        <f>SUM(F36:G36)</f>
        <v>0.46</v>
      </c>
      <c r="I36" s="78">
        <f>SUM(H36:H37)</f>
        <v>0.88</v>
      </c>
      <c r="J36" s="23"/>
    </row>
    <row r="37" spans="1:10" ht="16" x14ac:dyDescent="0.2">
      <c r="A37" s="63"/>
      <c r="B37" s="75" t="s">
        <v>777</v>
      </c>
      <c r="C37" s="66" t="s">
        <v>776</v>
      </c>
      <c r="D37" s="66" t="s">
        <v>413</v>
      </c>
      <c r="E37" s="78">
        <v>10000</v>
      </c>
      <c r="F37" s="78">
        <v>0.42</v>
      </c>
      <c r="G37" s="78"/>
      <c r="H37" s="78">
        <f>F37</f>
        <v>0.42</v>
      </c>
      <c r="I37" s="78"/>
      <c r="J37" s="23"/>
    </row>
    <row r="38" spans="1:10" ht="16" x14ac:dyDescent="0.2">
      <c r="A38" s="63"/>
      <c r="B38" s="75"/>
      <c r="C38" s="66"/>
      <c r="D38" s="66"/>
      <c r="E38" s="78"/>
      <c r="F38" s="78"/>
      <c r="G38" s="78"/>
      <c r="H38" s="78"/>
      <c r="I38" s="78"/>
      <c r="J38" s="23"/>
    </row>
    <row r="39" spans="1:10" ht="16" x14ac:dyDescent="0.2">
      <c r="A39" s="63"/>
      <c r="B39" s="75" t="s">
        <v>711</v>
      </c>
      <c r="C39" s="66" t="s">
        <v>703</v>
      </c>
      <c r="D39" s="66" t="s">
        <v>411</v>
      </c>
      <c r="E39" s="78">
        <v>10000</v>
      </c>
      <c r="F39" s="78">
        <v>0</v>
      </c>
      <c r="G39" s="78">
        <f>H39-F39</f>
        <v>0.66</v>
      </c>
      <c r="H39" s="78">
        <v>0.66</v>
      </c>
      <c r="I39" s="78">
        <f>H39</f>
        <v>0.66</v>
      </c>
      <c r="J39" s="23"/>
    </row>
    <row r="40" spans="1:10" ht="16" x14ac:dyDescent="0.2">
      <c r="A40" s="63"/>
      <c r="B40" s="75"/>
      <c r="C40" s="66"/>
      <c r="D40" s="66"/>
      <c r="E40" s="79"/>
      <c r="F40" s="78"/>
      <c r="G40" s="78"/>
      <c r="H40" s="78"/>
      <c r="I40" s="78"/>
      <c r="J40" s="23"/>
    </row>
    <row r="41" spans="1:10" ht="16" x14ac:dyDescent="0.2">
      <c r="A41" s="63"/>
      <c r="B41" s="75" t="s">
        <v>544</v>
      </c>
      <c r="C41" s="66" t="s">
        <v>139</v>
      </c>
      <c r="D41" s="66" t="s">
        <v>411</v>
      </c>
      <c r="E41" s="78">
        <v>100000</v>
      </c>
      <c r="F41" s="109">
        <f>H41-G41</f>
        <v>18.090000000000003</v>
      </c>
      <c r="G41" s="144">
        <v>2.0099999999999998</v>
      </c>
      <c r="H41" s="78">
        <v>20.100000000000001</v>
      </c>
      <c r="I41" s="78">
        <f>SUM(H41:H46)</f>
        <v>66.3</v>
      </c>
      <c r="J41" s="23"/>
    </row>
    <row r="42" spans="1:10" ht="16" x14ac:dyDescent="0.2">
      <c r="A42" s="63"/>
      <c r="B42" s="75" t="s">
        <v>544</v>
      </c>
      <c r="C42" s="66" t="s">
        <v>139</v>
      </c>
      <c r="D42" s="66" t="s">
        <v>417</v>
      </c>
      <c r="E42" s="78">
        <v>50000</v>
      </c>
      <c r="F42" s="109">
        <v>33.85</v>
      </c>
      <c r="G42" s="144"/>
      <c r="H42" s="78">
        <f>F42</f>
        <v>33.85</v>
      </c>
      <c r="I42" s="78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412</v>
      </c>
      <c r="E43" s="79">
        <v>10000</v>
      </c>
      <c r="F43" s="109">
        <v>3.42</v>
      </c>
      <c r="G43" s="144"/>
      <c r="H43" s="78">
        <f>F43</f>
        <v>3.42</v>
      </c>
      <c r="I43" s="78"/>
      <c r="J43" s="23"/>
    </row>
    <row r="44" spans="1:10" ht="16" x14ac:dyDescent="0.2">
      <c r="A44" s="63"/>
      <c r="B44" s="75" t="s">
        <v>544</v>
      </c>
      <c r="C44" s="66" t="s">
        <v>139</v>
      </c>
      <c r="D44" s="66" t="s">
        <v>413</v>
      </c>
      <c r="E44" s="79">
        <v>100000</v>
      </c>
      <c r="F44" s="109">
        <v>4.18</v>
      </c>
      <c r="G44" s="144"/>
      <c r="H44" s="78">
        <f>F44</f>
        <v>4.18</v>
      </c>
      <c r="I44" s="78"/>
      <c r="J44" s="23"/>
    </row>
    <row r="45" spans="1:10" ht="16" x14ac:dyDescent="0.2">
      <c r="A45" s="63"/>
      <c r="B45" s="75" t="s">
        <v>544</v>
      </c>
      <c r="C45" s="66" t="s">
        <v>139</v>
      </c>
      <c r="D45" s="66" t="s">
        <v>418</v>
      </c>
      <c r="E45" s="78">
        <v>100000</v>
      </c>
      <c r="F45" s="109">
        <v>4.4000000000000004</v>
      </c>
      <c r="G45" s="144"/>
      <c r="H45" s="78">
        <f>F45</f>
        <v>4.4000000000000004</v>
      </c>
      <c r="I45" s="78"/>
      <c r="J45" s="23"/>
    </row>
    <row r="46" spans="1:10" ht="16" x14ac:dyDescent="0.2">
      <c r="A46" s="63"/>
      <c r="B46" s="75" t="s">
        <v>544</v>
      </c>
      <c r="C46" s="66" t="s">
        <v>139</v>
      </c>
      <c r="D46" s="66" t="s">
        <v>414</v>
      </c>
      <c r="E46" s="79">
        <v>10000</v>
      </c>
      <c r="F46" s="109">
        <v>0.35</v>
      </c>
      <c r="G46" s="144"/>
      <c r="H46" s="78">
        <f>F46</f>
        <v>0.35</v>
      </c>
      <c r="I46" s="78"/>
      <c r="J46" s="23"/>
    </row>
    <row r="47" spans="1:10" ht="16" x14ac:dyDescent="0.2">
      <c r="A47" s="63"/>
      <c r="B47" s="75"/>
      <c r="C47" s="66"/>
      <c r="D47" s="66"/>
      <c r="E47" s="79"/>
      <c r="F47" s="109"/>
      <c r="G47" s="144"/>
      <c r="H47" s="78"/>
      <c r="I47" s="78"/>
      <c r="J47" s="23"/>
    </row>
    <row r="48" spans="1:10" ht="16" x14ac:dyDescent="0.2">
      <c r="A48" s="63"/>
      <c r="B48" s="75" t="s">
        <v>545</v>
      </c>
      <c r="C48" s="66" t="s">
        <v>217</v>
      </c>
      <c r="D48" s="66" t="s">
        <v>411</v>
      </c>
      <c r="E48" s="78">
        <v>240000</v>
      </c>
      <c r="F48" s="109">
        <f>H48-G48</f>
        <v>20.93</v>
      </c>
      <c r="G48" s="144">
        <v>0.91</v>
      </c>
      <c r="H48" s="78">
        <v>21.84</v>
      </c>
      <c r="I48" s="78">
        <f>SUM(H48:H49)</f>
        <v>22.26</v>
      </c>
      <c r="J48" s="23"/>
    </row>
    <row r="49" spans="1:10" ht="16" x14ac:dyDescent="0.2">
      <c r="A49" s="63"/>
      <c r="B49" s="75" t="s">
        <v>545</v>
      </c>
      <c r="C49" s="66" t="s">
        <v>217</v>
      </c>
      <c r="D49" s="66" t="s">
        <v>413</v>
      </c>
      <c r="E49" s="78">
        <v>10000</v>
      </c>
      <c r="F49" s="109">
        <v>0.42</v>
      </c>
      <c r="G49" s="144"/>
      <c r="H49" s="78">
        <f>F49</f>
        <v>0.42</v>
      </c>
      <c r="I49" s="78"/>
      <c r="J49" s="23"/>
    </row>
    <row r="50" spans="1:10" ht="16" x14ac:dyDescent="0.2">
      <c r="A50" s="63"/>
      <c r="B50" s="75"/>
      <c r="C50" s="66"/>
      <c r="D50" s="66"/>
      <c r="E50" s="78"/>
      <c r="F50" s="109"/>
      <c r="G50" s="144"/>
      <c r="H50" s="78"/>
      <c r="I50" s="78"/>
      <c r="J50" s="23"/>
    </row>
    <row r="51" spans="1:10" ht="16" x14ac:dyDescent="0.2">
      <c r="A51" s="63"/>
      <c r="B51" s="75" t="s">
        <v>800</v>
      </c>
      <c r="C51" s="66" t="s">
        <v>801</v>
      </c>
      <c r="D51" s="66" t="s">
        <v>411</v>
      </c>
      <c r="E51" s="78">
        <v>10000</v>
      </c>
      <c r="F51" s="109"/>
      <c r="G51" s="144"/>
      <c r="H51" s="78"/>
      <c r="I51" s="78"/>
      <c r="J51" s="23"/>
    </row>
    <row r="52" spans="1:10" ht="16" x14ac:dyDescent="0.2">
      <c r="A52" s="63"/>
      <c r="B52" s="75"/>
      <c r="C52" s="66"/>
      <c r="D52" s="66"/>
      <c r="E52" s="78"/>
      <c r="F52" s="109"/>
      <c r="G52" s="144"/>
      <c r="H52" s="78"/>
      <c r="I52" s="78"/>
      <c r="J52" s="23"/>
    </row>
    <row r="53" spans="1:10" ht="16" x14ac:dyDescent="0.2">
      <c r="A53" s="63"/>
      <c r="B53" s="75" t="s">
        <v>548</v>
      </c>
      <c r="C53" s="66" t="s">
        <v>178</v>
      </c>
      <c r="D53" s="66" t="s">
        <v>411</v>
      </c>
      <c r="E53" s="79">
        <v>50000</v>
      </c>
      <c r="F53" s="109">
        <v>20.079999999999998</v>
      </c>
      <c r="G53" s="144">
        <f>H53-F53</f>
        <v>5.0200000000000031</v>
      </c>
      <c r="H53" s="78">
        <v>25.1</v>
      </c>
      <c r="I53" s="78">
        <f>SUM(H53:H58)</f>
        <v>84.17</v>
      </c>
      <c r="J53" s="23"/>
    </row>
    <row r="54" spans="1:10" ht="16" x14ac:dyDescent="0.2">
      <c r="A54" s="63"/>
      <c r="B54" s="75" t="s">
        <v>548</v>
      </c>
      <c r="C54" s="66" t="s">
        <v>178</v>
      </c>
      <c r="D54" s="66" t="s">
        <v>417</v>
      </c>
      <c r="E54" s="79">
        <v>50000</v>
      </c>
      <c r="F54" s="109">
        <v>33.85</v>
      </c>
      <c r="G54" s="144"/>
      <c r="H54" s="78">
        <f>F54</f>
        <v>33.85</v>
      </c>
      <c r="I54" s="78"/>
      <c r="J54" s="23"/>
    </row>
    <row r="55" spans="1:10" ht="16" x14ac:dyDescent="0.2">
      <c r="A55" s="63"/>
      <c r="B55" s="75" t="s">
        <v>548</v>
      </c>
      <c r="C55" s="66" t="s">
        <v>178</v>
      </c>
      <c r="D55" s="66" t="s">
        <v>412</v>
      </c>
      <c r="E55" s="79">
        <v>10000</v>
      </c>
      <c r="F55" s="109">
        <v>3.42</v>
      </c>
      <c r="G55" s="144"/>
      <c r="H55" s="78">
        <f>F55</f>
        <v>3.42</v>
      </c>
      <c r="I55" s="78"/>
      <c r="J55" s="23"/>
    </row>
    <row r="56" spans="1:10" ht="16" x14ac:dyDescent="0.2">
      <c r="A56" s="63"/>
      <c r="B56" s="75" t="s">
        <v>548</v>
      </c>
      <c r="C56" s="66" t="s">
        <v>178</v>
      </c>
      <c r="D56" s="66" t="s">
        <v>413</v>
      </c>
      <c r="E56" s="79">
        <v>250000</v>
      </c>
      <c r="F56" s="109">
        <v>10.45</v>
      </c>
      <c r="G56" s="144"/>
      <c r="H56" s="78">
        <f>F56</f>
        <v>10.45</v>
      </c>
      <c r="I56" s="78"/>
      <c r="J56" s="23"/>
    </row>
    <row r="57" spans="1:10" ht="16" x14ac:dyDescent="0.2">
      <c r="A57" s="63"/>
      <c r="B57" s="75" t="s">
        <v>548</v>
      </c>
      <c r="C57" s="66" t="s">
        <v>178</v>
      </c>
      <c r="D57" s="66" t="s">
        <v>418</v>
      </c>
      <c r="E57" s="78">
        <v>250000</v>
      </c>
      <c r="F57" s="109">
        <v>11</v>
      </c>
      <c r="G57" s="144"/>
      <c r="H57" s="78">
        <f>F57</f>
        <v>11</v>
      </c>
      <c r="I57" s="78"/>
      <c r="J57" s="23"/>
    </row>
    <row r="58" spans="1:10" ht="16" x14ac:dyDescent="0.2">
      <c r="A58" s="63"/>
      <c r="B58" s="75" t="s">
        <v>548</v>
      </c>
      <c r="C58" s="66" t="s">
        <v>178</v>
      </c>
      <c r="D58" s="66" t="s">
        <v>414</v>
      </c>
      <c r="E58" s="79">
        <v>10000</v>
      </c>
      <c r="F58" s="109">
        <v>0.35</v>
      </c>
      <c r="G58" s="144"/>
      <c r="H58" s="78">
        <f>F58</f>
        <v>0.35</v>
      </c>
      <c r="I58" s="78"/>
      <c r="J58" s="23"/>
    </row>
    <row r="59" spans="1:10" ht="16" x14ac:dyDescent="0.2">
      <c r="A59" s="63"/>
      <c r="B59" s="75"/>
      <c r="C59" s="66"/>
      <c r="D59" s="66"/>
      <c r="E59" s="79"/>
      <c r="F59" s="109"/>
      <c r="G59" s="144"/>
      <c r="H59" s="78"/>
      <c r="I59" s="78"/>
      <c r="J59" s="23"/>
    </row>
    <row r="60" spans="1:10" ht="16" x14ac:dyDescent="0.2">
      <c r="A60" s="63"/>
      <c r="B60" s="75" t="s">
        <v>549</v>
      </c>
      <c r="C60" s="66" t="s">
        <v>325</v>
      </c>
      <c r="D60" s="66" t="s">
        <v>411</v>
      </c>
      <c r="E60" s="201">
        <v>500000</v>
      </c>
      <c r="F60" s="109">
        <f>H60-G60</f>
        <v>44.59</v>
      </c>
      <c r="G60" s="144">
        <v>0.91</v>
      </c>
      <c r="H60" s="78">
        <v>45.5</v>
      </c>
      <c r="I60" s="78">
        <f>SUM(H60:H61)</f>
        <v>66.400000000000006</v>
      </c>
      <c r="J60" s="200"/>
    </row>
    <row r="61" spans="1:10" ht="16" x14ac:dyDescent="0.2">
      <c r="A61" s="63"/>
      <c r="B61" s="75" t="s">
        <v>549</v>
      </c>
      <c r="C61" s="66" t="s">
        <v>325</v>
      </c>
      <c r="D61" s="66" t="s">
        <v>413</v>
      </c>
      <c r="E61" s="78">
        <v>500000</v>
      </c>
      <c r="F61" s="109">
        <v>20.9</v>
      </c>
      <c r="G61" s="144"/>
      <c r="H61" s="78">
        <f>F61</f>
        <v>20.9</v>
      </c>
      <c r="I61" s="78"/>
      <c r="J61" s="23"/>
    </row>
    <row r="62" spans="1:10" ht="16" x14ac:dyDescent="0.2">
      <c r="A62" s="63"/>
      <c r="B62" s="75"/>
      <c r="C62" s="66"/>
      <c r="D62" s="66"/>
      <c r="E62" s="78"/>
      <c r="F62" s="109"/>
      <c r="G62" s="144"/>
      <c r="H62" s="78"/>
      <c r="I62" s="78"/>
      <c r="J62" s="23"/>
    </row>
    <row r="63" spans="1:10" ht="16" x14ac:dyDescent="0.2">
      <c r="A63" s="63"/>
      <c r="B63" s="75" t="s">
        <v>550</v>
      </c>
      <c r="C63" s="66" t="s">
        <v>79</v>
      </c>
      <c r="D63" s="66" t="s">
        <v>411</v>
      </c>
      <c r="E63" s="78">
        <v>50000</v>
      </c>
      <c r="F63" s="109">
        <f>H63-G63</f>
        <v>2.6399999999999997</v>
      </c>
      <c r="G63" s="144">
        <v>0.66</v>
      </c>
      <c r="H63" s="78">
        <v>3.3</v>
      </c>
      <c r="I63" s="78">
        <f>SUM(H63:H68)</f>
        <v>21.950000000000003</v>
      </c>
      <c r="J63" s="23"/>
    </row>
    <row r="64" spans="1:10" ht="16" x14ac:dyDescent="0.2">
      <c r="A64" s="63"/>
      <c r="B64" s="75" t="s">
        <v>550</v>
      </c>
      <c r="C64" s="66" t="s">
        <v>79</v>
      </c>
      <c r="D64" s="66" t="s">
        <v>417</v>
      </c>
      <c r="E64" s="78">
        <v>50000</v>
      </c>
      <c r="F64" s="109">
        <v>6.3</v>
      </c>
      <c r="G64" s="144"/>
      <c r="H64" s="78">
        <f>F64</f>
        <v>6.3</v>
      </c>
      <c r="I64" s="78"/>
      <c r="J64" s="23"/>
    </row>
    <row r="65" spans="1:10" ht="16" x14ac:dyDescent="0.2">
      <c r="A65" s="63"/>
      <c r="B65" s="75" t="s">
        <v>550</v>
      </c>
      <c r="C65" s="66" t="s">
        <v>79</v>
      </c>
      <c r="D65" s="66" t="s">
        <v>412</v>
      </c>
      <c r="E65" s="78">
        <v>10000</v>
      </c>
      <c r="F65" s="109">
        <v>3.42</v>
      </c>
      <c r="G65" s="144"/>
      <c r="H65" s="78">
        <f>F65</f>
        <v>3.42</v>
      </c>
      <c r="I65" s="78"/>
      <c r="J65" s="23"/>
    </row>
    <row r="66" spans="1:10" ht="16" x14ac:dyDescent="0.2">
      <c r="A66" s="63"/>
      <c r="B66" s="75" t="s">
        <v>550</v>
      </c>
      <c r="C66" s="66" t="s">
        <v>79</v>
      </c>
      <c r="D66" s="66" t="s">
        <v>413</v>
      </c>
      <c r="E66" s="78">
        <v>100000</v>
      </c>
      <c r="F66" s="109">
        <v>4.18</v>
      </c>
      <c r="G66" s="144"/>
      <c r="H66" s="78">
        <f>F66</f>
        <v>4.18</v>
      </c>
      <c r="I66" s="78"/>
      <c r="J66" s="23"/>
    </row>
    <row r="67" spans="1:10" ht="16" x14ac:dyDescent="0.2">
      <c r="A67" s="63"/>
      <c r="B67" s="75" t="s">
        <v>550</v>
      </c>
      <c r="C67" s="66" t="s">
        <v>79</v>
      </c>
      <c r="D67" s="66" t="s">
        <v>418</v>
      </c>
      <c r="E67" s="78">
        <v>100000</v>
      </c>
      <c r="F67" s="109">
        <v>4.4000000000000004</v>
      </c>
      <c r="G67" s="144"/>
      <c r="H67" s="78">
        <f>F67</f>
        <v>4.4000000000000004</v>
      </c>
      <c r="I67" s="78"/>
      <c r="J67" s="23"/>
    </row>
    <row r="68" spans="1:10" ht="16" x14ac:dyDescent="0.2">
      <c r="A68" s="63"/>
      <c r="B68" s="75" t="s">
        <v>550</v>
      </c>
      <c r="C68" s="66" t="s">
        <v>79</v>
      </c>
      <c r="D68" s="66" t="s">
        <v>414</v>
      </c>
      <c r="E68" s="79">
        <v>10000</v>
      </c>
      <c r="F68" s="109">
        <v>0.35</v>
      </c>
      <c r="G68" s="144"/>
      <c r="H68" s="78">
        <f>F68</f>
        <v>0.35</v>
      </c>
      <c r="I68" s="78"/>
      <c r="J68" s="23"/>
    </row>
    <row r="69" spans="1:10" ht="16" x14ac:dyDescent="0.2">
      <c r="A69" s="63"/>
      <c r="B69" s="75"/>
      <c r="C69" s="66"/>
      <c r="D69" s="66"/>
      <c r="E69" s="79"/>
      <c r="F69" s="109"/>
      <c r="G69" s="144"/>
      <c r="H69" s="78"/>
      <c r="I69" s="78"/>
      <c r="J69" s="23"/>
    </row>
    <row r="70" spans="1:10" ht="16" x14ac:dyDescent="0.2">
      <c r="A70" s="63"/>
      <c r="B70" s="75" t="s">
        <v>551</v>
      </c>
      <c r="C70" s="66" t="s">
        <v>80</v>
      </c>
      <c r="D70" s="66" t="s">
        <v>411</v>
      </c>
      <c r="E70" s="78">
        <v>300000</v>
      </c>
      <c r="F70" s="78">
        <f>H70-G70</f>
        <v>19.14</v>
      </c>
      <c r="G70" s="78">
        <v>0.66</v>
      </c>
      <c r="H70" s="78">
        <v>19.8</v>
      </c>
      <c r="I70" s="78">
        <f>SUM(H70:H71)</f>
        <v>32.340000000000003</v>
      </c>
      <c r="J70" s="23"/>
    </row>
    <row r="71" spans="1:10" ht="16" x14ac:dyDescent="0.2">
      <c r="A71" s="63"/>
      <c r="B71" s="75" t="s">
        <v>551</v>
      </c>
      <c r="C71" s="66" t="s">
        <v>80</v>
      </c>
      <c r="D71" s="66" t="s">
        <v>413</v>
      </c>
      <c r="E71" s="78">
        <v>300000</v>
      </c>
      <c r="F71" s="78">
        <v>12.54</v>
      </c>
      <c r="G71" s="78"/>
      <c r="H71" s="78">
        <f>F71</f>
        <v>12.54</v>
      </c>
      <c r="I71" s="78"/>
      <c r="J71" s="23"/>
    </row>
    <row r="72" spans="1:10" ht="16" x14ac:dyDescent="0.2">
      <c r="A72" s="63"/>
      <c r="B72" s="257"/>
      <c r="C72" s="167"/>
      <c r="D72" s="66"/>
      <c r="E72" s="79"/>
      <c r="F72" s="109"/>
      <c r="G72" s="144"/>
      <c r="H72" s="78"/>
      <c r="I72" s="78"/>
      <c r="J72" s="23"/>
    </row>
    <row r="73" spans="1:10" ht="16" x14ac:dyDescent="0.2">
      <c r="A73" s="63"/>
      <c r="B73" s="75" t="s">
        <v>552</v>
      </c>
      <c r="C73" s="66" t="s">
        <v>64</v>
      </c>
      <c r="D73" s="66" t="s">
        <v>411</v>
      </c>
      <c r="E73" s="79">
        <v>100000</v>
      </c>
      <c r="F73" s="109">
        <v>18.09</v>
      </c>
      <c r="G73" s="144">
        <f>H73-F73</f>
        <v>2.0100000000000016</v>
      </c>
      <c r="H73" s="78">
        <v>20.100000000000001</v>
      </c>
      <c r="I73" s="78">
        <f>SUM(H73:H77)</f>
        <v>32.450000000000003</v>
      </c>
      <c r="J73" s="23"/>
    </row>
    <row r="74" spans="1:10" ht="16" x14ac:dyDescent="0.2">
      <c r="A74" s="63"/>
      <c r="B74" s="75" t="s">
        <v>552</v>
      </c>
      <c r="C74" s="66" t="s">
        <v>64</v>
      </c>
      <c r="D74" s="66" t="s">
        <v>412</v>
      </c>
      <c r="E74" s="79">
        <v>10000</v>
      </c>
      <c r="F74" s="109">
        <v>3.42</v>
      </c>
      <c r="G74" s="144"/>
      <c r="H74" s="78">
        <f>F74</f>
        <v>3.42</v>
      </c>
      <c r="I74" s="78"/>
      <c r="J74" s="23"/>
    </row>
    <row r="75" spans="1:10" ht="16" x14ac:dyDescent="0.2">
      <c r="A75" s="63"/>
      <c r="B75" s="75" t="s">
        <v>552</v>
      </c>
      <c r="C75" s="66" t="s">
        <v>64</v>
      </c>
      <c r="D75" s="66" t="s">
        <v>413</v>
      </c>
      <c r="E75" s="79">
        <v>100000</v>
      </c>
      <c r="F75" s="109">
        <v>4.18</v>
      </c>
      <c r="G75" s="144"/>
      <c r="H75" s="78">
        <f>F75</f>
        <v>4.18</v>
      </c>
      <c r="I75" s="78"/>
      <c r="J75" s="23"/>
    </row>
    <row r="76" spans="1:10" ht="16" x14ac:dyDescent="0.2">
      <c r="A76" s="63"/>
      <c r="B76" s="75" t="s">
        <v>552</v>
      </c>
      <c r="C76" s="66" t="s">
        <v>64</v>
      </c>
      <c r="D76" s="66" t="s">
        <v>418</v>
      </c>
      <c r="E76" s="78">
        <v>100000</v>
      </c>
      <c r="F76" s="109">
        <v>4.4000000000000004</v>
      </c>
      <c r="G76" s="144"/>
      <c r="H76" s="78">
        <f>F76</f>
        <v>4.4000000000000004</v>
      </c>
      <c r="I76" s="78"/>
      <c r="J76" s="23"/>
    </row>
    <row r="77" spans="1:10" ht="16" x14ac:dyDescent="0.2">
      <c r="A77" s="63"/>
      <c r="B77" s="75" t="s">
        <v>552</v>
      </c>
      <c r="C77" s="66" t="s">
        <v>64</v>
      </c>
      <c r="D77" s="66" t="s">
        <v>414</v>
      </c>
      <c r="E77" s="79">
        <v>10000</v>
      </c>
      <c r="F77" s="109">
        <v>0.35</v>
      </c>
      <c r="G77" s="144"/>
      <c r="H77" s="78">
        <f>F77</f>
        <v>0.35</v>
      </c>
      <c r="I77" s="78"/>
      <c r="J77" s="23"/>
    </row>
    <row r="78" spans="1:10" ht="16" x14ac:dyDescent="0.2">
      <c r="A78" s="63"/>
      <c r="B78" s="75"/>
      <c r="C78" s="66"/>
      <c r="D78" s="66"/>
      <c r="E78" s="79"/>
      <c r="F78" s="109"/>
      <c r="G78" s="144"/>
      <c r="H78" s="78"/>
      <c r="I78" s="78"/>
      <c r="J78" s="23"/>
    </row>
    <row r="79" spans="1:10" ht="16" x14ac:dyDescent="0.2">
      <c r="A79" s="63"/>
      <c r="B79" s="75" t="s">
        <v>553</v>
      </c>
      <c r="C79" s="66" t="s">
        <v>218</v>
      </c>
      <c r="D79" s="66" t="s">
        <v>411</v>
      </c>
      <c r="E79" s="79">
        <v>10000</v>
      </c>
      <c r="F79" s="109">
        <v>0</v>
      </c>
      <c r="G79" s="144">
        <f>H79-F79</f>
        <v>3.08</v>
      </c>
      <c r="H79" s="78">
        <v>3.08</v>
      </c>
      <c r="I79" s="78">
        <f>H79</f>
        <v>3.08</v>
      </c>
      <c r="J79" s="23"/>
    </row>
    <row r="80" spans="1:10" ht="16" x14ac:dyDescent="0.2">
      <c r="A80" s="63"/>
      <c r="B80" s="75"/>
      <c r="C80" s="66"/>
      <c r="D80" s="66"/>
      <c r="E80" s="79"/>
      <c r="F80" s="109"/>
      <c r="G80" s="144"/>
      <c r="H80" s="78"/>
      <c r="I80" s="78"/>
      <c r="J80" s="23"/>
    </row>
    <row r="81" spans="1:10" ht="16" x14ac:dyDescent="0.2">
      <c r="A81" s="63"/>
      <c r="B81" s="75" t="s">
        <v>422</v>
      </c>
      <c r="C81" s="66" t="s">
        <v>420</v>
      </c>
      <c r="D81" s="66" t="s">
        <v>411</v>
      </c>
      <c r="E81" s="79">
        <v>10000</v>
      </c>
      <c r="F81" s="109">
        <v>0</v>
      </c>
      <c r="G81" s="144">
        <f>H81-F81</f>
        <v>3.08</v>
      </c>
      <c r="H81" s="78">
        <v>3.08</v>
      </c>
      <c r="I81" s="78">
        <f>SUM(H81:H82)</f>
        <v>5.17</v>
      </c>
      <c r="J81" s="23"/>
    </row>
    <row r="82" spans="1:10" ht="16" x14ac:dyDescent="0.2">
      <c r="A82" s="75"/>
      <c r="B82" s="75" t="s">
        <v>422</v>
      </c>
      <c r="C82" s="66" t="s">
        <v>420</v>
      </c>
      <c r="D82" s="66" t="s">
        <v>413</v>
      </c>
      <c r="E82" s="79">
        <v>50000</v>
      </c>
      <c r="F82" s="109">
        <v>2.09</v>
      </c>
      <c r="G82" s="144"/>
      <c r="H82" s="78">
        <f>F82</f>
        <v>2.09</v>
      </c>
      <c r="I82" s="78"/>
      <c r="J82" s="23"/>
    </row>
    <row r="83" spans="1:10" ht="16" x14ac:dyDescent="0.2">
      <c r="A83" s="75"/>
      <c r="B83" s="75"/>
      <c r="C83" s="66"/>
      <c r="D83" s="66"/>
      <c r="E83" s="79"/>
      <c r="F83" s="109"/>
      <c r="G83" s="144"/>
      <c r="H83" s="78"/>
      <c r="I83" s="78"/>
      <c r="J83" s="23"/>
    </row>
    <row r="84" spans="1:10" ht="16" x14ac:dyDescent="0.2">
      <c r="A84" s="75"/>
      <c r="B84" s="75" t="s">
        <v>712</v>
      </c>
      <c r="C84" s="66" t="s">
        <v>706</v>
      </c>
      <c r="D84" s="66" t="s">
        <v>411</v>
      </c>
      <c r="E84" s="79">
        <v>10000</v>
      </c>
      <c r="F84" s="109">
        <v>0</v>
      </c>
      <c r="G84" s="144">
        <f>H84-F84</f>
        <v>0.91</v>
      </c>
      <c r="H84" s="78">
        <v>0.91</v>
      </c>
      <c r="I84" s="78">
        <f>H84</f>
        <v>0.91</v>
      </c>
      <c r="J84" s="23"/>
    </row>
    <row r="85" spans="1:10" ht="16" x14ac:dyDescent="0.2">
      <c r="A85" s="75"/>
      <c r="B85" s="75"/>
      <c r="C85" s="66"/>
      <c r="D85" s="66"/>
      <c r="E85" s="79"/>
      <c r="F85" s="109"/>
      <c r="G85" s="144"/>
      <c r="H85" s="78"/>
      <c r="I85" s="78"/>
      <c r="J85" s="23"/>
    </row>
    <row r="86" spans="1:10" s="233" customFormat="1" ht="16" x14ac:dyDescent="0.2">
      <c r="A86" s="107"/>
      <c r="B86" s="107" t="s">
        <v>794</v>
      </c>
      <c r="C86" s="108" t="s">
        <v>791</v>
      </c>
      <c r="D86" s="108" t="s">
        <v>411</v>
      </c>
      <c r="E86" s="109">
        <v>10000</v>
      </c>
      <c r="F86" s="109">
        <v>0</v>
      </c>
      <c r="G86" s="109">
        <v>0.91</v>
      </c>
      <c r="H86" s="109">
        <f>F86+G86</f>
        <v>0.91</v>
      </c>
      <c r="I86" s="109">
        <f>H86</f>
        <v>0.91</v>
      </c>
      <c r="J86" s="232" t="s">
        <v>792</v>
      </c>
    </row>
    <row r="87" spans="1:10" ht="16" x14ac:dyDescent="0.2">
      <c r="A87" s="63"/>
      <c r="B87" s="23"/>
      <c r="C87" s="66"/>
      <c r="D87" s="66"/>
      <c r="E87" s="79"/>
      <c r="F87" s="109"/>
      <c r="G87" s="144"/>
      <c r="H87" s="78"/>
      <c r="I87" s="78"/>
      <c r="J87" s="23"/>
    </row>
    <row r="88" spans="1:10" ht="16" x14ac:dyDescent="0.2">
      <c r="A88" s="63"/>
      <c r="B88" s="75" t="s">
        <v>423</v>
      </c>
      <c r="C88" s="66" t="s">
        <v>421</v>
      </c>
      <c r="D88" s="66" t="s">
        <v>411</v>
      </c>
      <c r="E88" s="79">
        <v>100000</v>
      </c>
      <c r="F88" s="109">
        <v>4.7699999999999996</v>
      </c>
      <c r="G88" s="144">
        <f>H88-F88</f>
        <v>0.53000000000000025</v>
      </c>
      <c r="H88" s="78">
        <v>5.3</v>
      </c>
      <c r="I88" s="78">
        <f>SUM(H88:H89)</f>
        <v>9.48</v>
      </c>
      <c r="J88" s="23"/>
    </row>
    <row r="89" spans="1:10" ht="16" x14ac:dyDescent="0.2">
      <c r="A89" s="63"/>
      <c r="B89" s="75" t="s">
        <v>423</v>
      </c>
      <c r="C89" s="66" t="s">
        <v>421</v>
      </c>
      <c r="D89" s="66" t="s">
        <v>413</v>
      </c>
      <c r="E89" s="79">
        <v>100000</v>
      </c>
      <c r="F89" s="109">
        <v>4.18</v>
      </c>
      <c r="G89" s="144"/>
      <c r="H89" s="78">
        <f>F89</f>
        <v>4.18</v>
      </c>
      <c r="I89" s="78"/>
      <c r="J89" s="23"/>
    </row>
    <row r="90" spans="1:10" ht="16" x14ac:dyDescent="0.2">
      <c r="A90" s="63"/>
      <c r="B90" s="75"/>
      <c r="C90" s="66"/>
      <c r="D90" s="66"/>
      <c r="E90" s="79"/>
      <c r="F90" s="109"/>
      <c r="G90" s="144"/>
      <c r="H90" s="78"/>
      <c r="I90" s="78"/>
      <c r="J90" s="23"/>
    </row>
    <row r="91" spans="1:10" ht="16" x14ac:dyDescent="0.2">
      <c r="A91" s="63"/>
      <c r="B91" s="75" t="s">
        <v>766</v>
      </c>
      <c r="C91" s="66" t="s">
        <v>765</v>
      </c>
      <c r="D91" s="66" t="s">
        <v>411</v>
      </c>
      <c r="E91" s="78">
        <v>10000</v>
      </c>
      <c r="F91" s="78">
        <v>0</v>
      </c>
      <c r="G91" s="78">
        <v>0.66</v>
      </c>
      <c r="H91" s="78">
        <f>SUM(F91:G91)</f>
        <v>0.66</v>
      </c>
      <c r="I91" s="78">
        <f>SUM(H91:H93)</f>
        <v>1.76</v>
      </c>
      <c r="J91" s="23"/>
    </row>
    <row r="92" spans="1:10" ht="16" x14ac:dyDescent="0.2">
      <c r="A92" s="63"/>
      <c r="B92" s="75" t="s">
        <v>766</v>
      </c>
      <c r="C92" s="66" t="s">
        <v>765</v>
      </c>
      <c r="D92" s="66" t="s">
        <v>412</v>
      </c>
      <c r="E92" s="78">
        <v>2000</v>
      </c>
      <c r="F92" s="78"/>
      <c r="G92" s="78">
        <v>0.68</v>
      </c>
      <c r="H92" s="78">
        <f>G92</f>
        <v>0.68</v>
      </c>
      <c r="I92" s="78"/>
      <c r="J92" s="23"/>
    </row>
    <row r="93" spans="1:10" ht="16" x14ac:dyDescent="0.2">
      <c r="A93" s="63"/>
      <c r="B93" s="75" t="s">
        <v>766</v>
      </c>
      <c r="C93" s="66" t="s">
        <v>765</v>
      </c>
      <c r="D93" s="66" t="s">
        <v>413</v>
      </c>
      <c r="E93" s="78">
        <v>10000</v>
      </c>
      <c r="F93" s="78"/>
      <c r="G93" s="78">
        <v>0.42</v>
      </c>
      <c r="H93" s="78">
        <f>G93</f>
        <v>0.42</v>
      </c>
      <c r="I93" s="78"/>
      <c r="J93" s="23"/>
    </row>
    <row r="94" spans="1:10" ht="16" x14ac:dyDescent="0.2">
      <c r="A94" s="63"/>
      <c r="B94" s="75"/>
      <c r="C94" s="66"/>
      <c r="D94" s="66"/>
      <c r="E94" s="79"/>
      <c r="F94" s="109"/>
      <c r="G94" s="144"/>
      <c r="H94" s="79"/>
      <c r="I94" s="79"/>
      <c r="J94" s="23"/>
    </row>
    <row r="95" spans="1:10" ht="16" x14ac:dyDescent="0.2">
      <c r="A95" s="63"/>
      <c r="B95" s="75" t="s">
        <v>555</v>
      </c>
      <c r="C95" s="66" t="s">
        <v>57</v>
      </c>
      <c r="D95" s="66" t="s">
        <v>411</v>
      </c>
      <c r="E95" s="78">
        <v>40000</v>
      </c>
      <c r="F95" s="109">
        <f>H95-G95</f>
        <v>15.059999999999999</v>
      </c>
      <c r="G95" s="144">
        <v>5.0199999999999996</v>
      </c>
      <c r="H95" s="78">
        <v>20.079999999999998</v>
      </c>
      <c r="I95" s="78">
        <f>SUM(H95:H100)</f>
        <v>44.470000000000006</v>
      </c>
      <c r="J95" s="23"/>
    </row>
    <row r="96" spans="1:10" ht="16" x14ac:dyDescent="0.2">
      <c r="A96" s="63"/>
      <c r="B96" s="75" t="s">
        <v>555</v>
      </c>
      <c r="C96" s="66" t="s">
        <v>57</v>
      </c>
      <c r="D96" s="66" t="s">
        <v>417</v>
      </c>
      <c r="E96" s="79">
        <v>10000</v>
      </c>
      <c r="F96" s="109">
        <v>19.760000000000002</v>
      </c>
      <c r="G96" s="144"/>
      <c r="H96" s="79">
        <f>F96</f>
        <v>19.760000000000002</v>
      </c>
      <c r="I96" s="79"/>
      <c r="J96" s="23"/>
    </row>
    <row r="97" spans="1:10" ht="16" x14ac:dyDescent="0.2">
      <c r="A97" s="63"/>
      <c r="B97" s="75" t="s">
        <v>555</v>
      </c>
      <c r="C97" s="66" t="s">
        <v>57</v>
      </c>
      <c r="D97" s="66" t="s">
        <v>412</v>
      </c>
      <c r="E97" s="79">
        <v>10000</v>
      </c>
      <c r="F97" s="109">
        <v>3.42</v>
      </c>
      <c r="G97" s="144"/>
      <c r="H97" s="79">
        <f>F97</f>
        <v>3.42</v>
      </c>
      <c r="I97" s="79"/>
      <c r="J97" s="23"/>
    </row>
    <row r="98" spans="1:10" ht="16" x14ac:dyDescent="0.2">
      <c r="A98" s="63"/>
      <c r="B98" s="75" t="s">
        <v>555</v>
      </c>
      <c r="C98" s="66" t="s">
        <v>57</v>
      </c>
      <c r="D98" s="66" t="s">
        <v>413</v>
      </c>
      <c r="E98" s="79">
        <v>10000</v>
      </c>
      <c r="F98" s="109">
        <v>0.42</v>
      </c>
      <c r="G98" s="144"/>
      <c r="H98" s="79">
        <f>F98</f>
        <v>0.42</v>
      </c>
      <c r="I98" s="79"/>
      <c r="J98" s="23"/>
    </row>
    <row r="99" spans="1:10" ht="16" x14ac:dyDescent="0.2">
      <c r="A99" s="63"/>
      <c r="B99" s="75" t="s">
        <v>555</v>
      </c>
      <c r="C99" s="66" t="s">
        <v>57</v>
      </c>
      <c r="D99" s="66" t="s">
        <v>418</v>
      </c>
      <c r="E99" s="79">
        <v>10000</v>
      </c>
      <c r="F99" s="109">
        <v>0.44</v>
      </c>
      <c r="G99" s="144"/>
      <c r="H99" s="79">
        <f>F99</f>
        <v>0.44</v>
      </c>
      <c r="I99" s="79"/>
      <c r="J99" s="23"/>
    </row>
    <row r="100" spans="1:10" ht="16" x14ac:dyDescent="0.2">
      <c r="A100" s="63"/>
      <c r="B100" s="75" t="s">
        <v>555</v>
      </c>
      <c r="C100" s="66" t="s">
        <v>57</v>
      </c>
      <c r="D100" s="66" t="s">
        <v>414</v>
      </c>
      <c r="E100" s="79">
        <v>10000</v>
      </c>
      <c r="F100" s="109">
        <v>0.35</v>
      </c>
      <c r="G100" s="144"/>
      <c r="H100" s="79">
        <f>F100</f>
        <v>0.35</v>
      </c>
      <c r="I100" s="79"/>
      <c r="J100" s="23"/>
    </row>
    <row r="101" spans="1:10" ht="16" x14ac:dyDescent="0.2">
      <c r="A101" s="63"/>
      <c r="B101" s="75"/>
      <c r="C101" s="66"/>
      <c r="D101" s="66"/>
      <c r="E101" s="79"/>
      <c r="F101" s="109"/>
      <c r="G101" s="144"/>
      <c r="H101" s="79"/>
      <c r="I101" s="79"/>
      <c r="J101" s="23"/>
    </row>
    <row r="102" spans="1:10" ht="16" x14ac:dyDescent="0.2">
      <c r="A102" s="63"/>
      <c r="B102" s="75" t="s">
        <v>556</v>
      </c>
      <c r="C102" s="66" t="s">
        <v>58</v>
      </c>
      <c r="D102" s="66" t="s">
        <v>411</v>
      </c>
      <c r="E102" s="79">
        <v>10000</v>
      </c>
      <c r="F102" s="109">
        <v>0</v>
      </c>
      <c r="G102" s="144">
        <f>H102-F102</f>
        <v>8.02</v>
      </c>
      <c r="H102" s="79">
        <v>8.02</v>
      </c>
      <c r="I102" s="79">
        <f>H102</f>
        <v>8.02</v>
      </c>
      <c r="J102" s="23"/>
    </row>
    <row r="103" spans="1:10" ht="16" x14ac:dyDescent="0.2">
      <c r="A103" s="63"/>
      <c r="B103" s="75"/>
      <c r="C103" s="66"/>
      <c r="D103" s="66"/>
      <c r="E103" s="79"/>
      <c r="F103" s="109"/>
      <c r="G103" s="144"/>
      <c r="H103" s="79"/>
      <c r="I103" s="79"/>
      <c r="J103" s="23"/>
    </row>
    <row r="104" spans="1:10" ht="16" x14ac:dyDescent="0.2">
      <c r="A104" s="63"/>
      <c r="B104" s="75" t="s">
        <v>558</v>
      </c>
      <c r="C104" s="66" t="s">
        <v>219</v>
      </c>
      <c r="D104" s="66" t="s">
        <v>411</v>
      </c>
      <c r="E104" s="78">
        <v>50000</v>
      </c>
      <c r="F104" s="109">
        <f>H104-G104</f>
        <v>2.6399999999999997</v>
      </c>
      <c r="G104" s="144">
        <v>0.66</v>
      </c>
      <c r="H104" s="78">
        <v>3.3</v>
      </c>
      <c r="I104" s="78">
        <f>SUM(H104:H105)</f>
        <v>7.8999999999999995</v>
      </c>
      <c r="J104" s="23"/>
    </row>
    <row r="105" spans="1:10" ht="16" x14ac:dyDescent="0.2">
      <c r="A105" s="63"/>
      <c r="B105" s="75" t="s">
        <v>558</v>
      </c>
      <c r="C105" s="66" t="s">
        <v>219</v>
      </c>
      <c r="D105" s="66" t="s">
        <v>413</v>
      </c>
      <c r="E105" s="79">
        <v>110000</v>
      </c>
      <c r="F105" s="109">
        <v>4.5999999999999996</v>
      </c>
      <c r="G105" s="144"/>
      <c r="H105" s="79">
        <f>F105</f>
        <v>4.5999999999999996</v>
      </c>
      <c r="I105" s="79"/>
      <c r="J105" s="23"/>
    </row>
    <row r="106" spans="1:10" ht="16" x14ac:dyDescent="0.2">
      <c r="A106" s="63"/>
      <c r="B106" s="75"/>
      <c r="C106" s="66"/>
      <c r="D106" s="66"/>
      <c r="E106" s="79"/>
      <c r="F106" s="109"/>
      <c r="G106" s="144"/>
      <c r="H106" s="79"/>
      <c r="I106" s="79"/>
      <c r="J106" s="23"/>
    </row>
    <row r="107" spans="1:10" ht="16" x14ac:dyDescent="0.2">
      <c r="A107" s="63"/>
      <c r="B107" s="75" t="s">
        <v>559</v>
      </c>
      <c r="C107" s="66" t="s">
        <v>17</v>
      </c>
      <c r="D107" s="66" t="s">
        <v>411</v>
      </c>
      <c r="E107" s="78">
        <v>10000</v>
      </c>
      <c r="F107" s="78">
        <v>0</v>
      </c>
      <c r="G107" s="78">
        <v>3.08</v>
      </c>
      <c r="H107" s="78">
        <v>3.08</v>
      </c>
      <c r="I107" s="78">
        <f>SUM(H107:H110)</f>
        <v>24.53</v>
      </c>
      <c r="J107" s="23"/>
    </row>
    <row r="108" spans="1:10" ht="16" x14ac:dyDescent="0.2">
      <c r="A108" s="63"/>
      <c r="B108" s="75" t="s">
        <v>559</v>
      </c>
      <c r="C108" s="66" t="s">
        <v>17</v>
      </c>
      <c r="D108" s="66" t="s">
        <v>417</v>
      </c>
      <c r="E108" s="79"/>
      <c r="F108" s="109"/>
      <c r="G108" s="144"/>
      <c r="H108" s="78">
        <f>F108</f>
        <v>0</v>
      </c>
      <c r="I108" s="79"/>
      <c r="J108" s="23"/>
    </row>
    <row r="109" spans="1:10" ht="16" x14ac:dyDescent="0.2">
      <c r="A109" s="63"/>
      <c r="B109" s="75" t="s">
        <v>559</v>
      </c>
      <c r="C109" s="66" t="s">
        <v>17</v>
      </c>
      <c r="D109" s="66" t="s">
        <v>413</v>
      </c>
      <c r="E109" s="79">
        <v>250000</v>
      </c>
      <c r="F109" s="109">
        <v>10.45</v>
      </c>
      <c r="G109" s="144"/>
      <c r="H109" s="79">
        <f>F109</f>
        <v>10.45</v>
      </c>
      <c r="I109" s="79"/>
      <c r="J109" s="23"/>
    </row>
    <row r="110" spans="1:10" ht="16" x14ac:dyDescent="0.2">
      <c r="A110" s="63"/>
      <c r="B110" s="75" t="s">
        <v>559</v>
      </c>
      <c r="C110" s="66" t="s">
        <v>17</v>
      </c>
      <c r="D110" s="66" t="s">
        <v>418</v>
      </c>
      <c r="E110" s="78">
        <v>250000</v>
      </c>
      <c r="F110" s="109">
        <v>11</v>
      </c>
      <c r="G110" s="144"/>
      <c r="H110" s="79">
        <f>F110</f>
        <v>11</v>
      </c>
      <c r="I110" s="79"/>
      <c r="J110" s="23"/>
    </row>
    <row r="111" spans="1:10" ht="16" x14ac:dyDescent="0.2">
      <c r="A111" s="63"/>
      <c r="B111" s="75"/>
      <c r="C111" s="66"/>
      <c r="D111" s="66"/>
      <c r="E111" s="78"/>
      <c r="F111" s="109"/>
      <c r="G111" s="144"/>
      <c r="H111" s="79"/>
      <c r="I111" s="79"/>
      <c r="J111" s="23"/>
    </row>
    <row r="112" spans="1:10" ht="16" x14ac:dyDescent="0.2">
      <c r="A112" s="63"/>
      <c r="B112" s="75" t="s">
        <v>651</v>
      </c>
      <c r="C112" s="66" t="s">
        <v>650</v>
      </c>
      <c r="D112" s="66" t="s">
        <v>411</v>
      </c>
      <c r="E112" s="78">
        <v>240000</v>
      </c>
      <c r="F112" s="78">
        <f>H112-G112</f>
        <v>20.93</v>
      </c>
      <c r="G112" s="78">
        <v>0.91</v>
      </c>
      <c r="H112" s="78">
        <v>21.84</v>
      </c>
      <c r="I112" s="78">
        <f>SUM(H112:H115)</f>
        <v>35.64</v>
      </c>
      <c r="J112" s="23"/>
    </row>
    <row r="113" spans="1:10" ht="16" x14ac:dyDescent="0.2">
      <c r="A113" s="63"/>
      <c r="B113" s="75" t="s">
        <v>651</v>
      </c>
      <c r="C113" s="66" t="s">
        <v>650</v>
      </c>
      <c r="D113" s="66" t="s">
        <v>412</v>
      </c>
      <c r="E113" s="78">
        <v>10000</v>
      </c>
      <c r="F113" s="109">
        <v>3.42</v>
      </c>
      <c r="G113" s="144"/>
      <c r="H113" s="79">
        <f>F113</f>
        <v>3.42</v>
      </c>
      <c r="I113" s="79"/>
      <c r="J113" s="23"/>
    </row>
    <row r="114" spans="1:10" ht="16" x14ac:dyDescent="0.2">
      <c r="A114" s="63"/>
      <c r="B114" s="75" t="s">
        <v>651</v>
      </c>
      <c r="C114" s="66" t="s">
        <v>650</v>
      </c>
      <c r="D114" s="66" t="s">
        <v>413</v>
      </c>
      <c r="E114" s="78">
        <v>240000</v>
      </c>
      <c r="F114" s="109">
        <v>10.029999999999999</v>
      </c>
      <c r="G114" s="144"/>
      <c r="H114" s="79">
        <f>F114</f>
        <v>10.029999999999999</v>
      </c>
      <c r="I114" s="79"/>
      <c r="J114" s="23"/>
    </row>
    <row r="115" spans="1:10" ht="16" x14ac:dyDescent="0.2">
      <c r="A115" s="63"/>
      <c r="B115" s="75" t="s">
        <v>651</v>
      </c>
      <c r="C115" s="66" t="s">
        <v>650</v>
      </c>
      <c r="D115" s="66" t="s">
        <v>414</v>
      </c>
      <c r="E115" s="78">
        <v>10000</v>
      </c>
      <c r="F115" s="109">
        <v>0.35</v>
      </c>
      <c r="G115" s="144"/>
      <c r="H115" s="79">
        <f>F115</f>
        <v>0.35</v>
      </c>
      <c r="I115" s="79"/>
      <c r="J115" s="23"/>
    </row>
    <row r="116" spans="1:10" ht="16" x14ac:dyDescent="0.2">
      <c r="A116" s="63"/>
      <c r="B116" s="75"/>
      <c r="C116" s="66"/>
      <c r="D116" s="66"/>
      <c r="E116" s="79"/>
      <c r="F116" s="109"/>
      <c r="G116" s="144"/>
      <c r="H116" s="79"/>
      <c r="I116" s="79"/>
      <c r="J116" s="23"/>
    </row>
    <row r="117" spans="1:10" ht="16" x14ac:dyDescent="0.2">
      <c r="A117" s="63"/>
      <c r="B117" s="75" t="s">
        <v>560</v>
      </c>
      <c r="C117" s="85" t="s">
        <v>224</v>
      </c>
      <c r="D117" s="85" t="s">
        <v>411</v>
      </c>
      <c r="E117" s="86">
        <v>260000</v>
      </c>
      <c r="F117" s="86">
        <f>H117-G117</f>
        <v>16.5</v>
      </c>
      <c r="G117" s="78">
        <v>0.66</v>
      </c>
      <c r="H117" s="86">
        <v>17.16</v>
      </c>
      <c r="I117" s="86">
        <f>SUM(H117:H120)</f>
        <v>31.799999999999997</v>
      </c>
      <c r="J117" s="23"/>
    </row>
    <row r="118" spans="1:10" ht="16" x14ac:dyDescent="0.2">
      <c r="A118" s="63"/>
      <c r="B118" s="75" t="s">
        <v>560</v>
      </c>
      <c r="C118" s="85" t="s">
        <v>224</v>
      </c>
      <c r="D118" s="85" t="s">
        <v>412</v>
      </c>
      <c r="E118" s="86">
        <v>10000</v>
      </c>
      <c r="F118" s="86">
        <v>3.42</v>
      </c>
      <c r="G118" s="86"/>
      <c r="H118" s="86">
        <f>F118</f>
        <v>3.42</v>
      </c>
      <c r="I118" s="86"/>
      <c r="J118" s="23"/>
    </row>
    <row r="119" spans="1:10" ht="16" x14ac:dyDescent="0.2">
      <c r="A119" s="63"/>
      <c r="B119" s="75" t="s">
        <v>560</v>
      </c>
      <c r="C119" s="85" t="s">
        <v>224</v>
      </c>
      <c r="D119" s="85" t="s">
        <v>413</v>
      </c>
      <c r="E119" s="86">
        <v>260000</v>
      </c>
      <c r="F119" s="86">
        <v>10.87</v>
      </c>
      <c r="G119" s="86"/>
      <c r="H119" s="86">
        <f>F119</f>
        <v>10.87</v>
      </c>
      <c r="I119" s="86"/>
      <c r="J119" s="23"/>
    </row>
    <row r="120" spans="1:10" ht="16" x14ac:dyDescent="0.2">
      <c r="A120" s="63"/>
      <c r="B120" s="75" t="s">
        <v>560</v>
      </c>
      <c r="C120" s="85" t="s">
        <v>224</v>
      </c>
      <c r="D120" s="85" t="s">
        <v>414</v>
      </c>
      <c r="E120" s="86">
        <v>10000</v>
      </c>
      <c r="F120" s="251">
        <v>0.35</v>
      </c>
      <c r="G120" s="242"/>
      <c r="H120" s="86">
        <f>F120</f>
        <v>0.35</v>
      </c>
      <c r="I120" s="86"/>
      <c r="J120" s="23"/>
    </row>
    <row r="121" spans="1:10" ht="16" x14ac:dyDescent="0.2">
      <c r="A121" s="63"/>
      <c r="B121" s="75"/>
      <c r="C121" s="85"/>
      <c r="D121" s="85"/>
      <c r="E121" s="86"/>
      <c r="F121" s="251"/>
      <c r="G121" s="242"/>
      <c r="H121" s="86"/>
      <c r="I121" s="86"/>
      <c r="J121" s="23"/>
    </row>
    <row r="122" spans="1:10" ht="16" x14ac:dyDescent="0.2">
      <c r="A122" s="63"/>
      <c r="B122" s="75" t="s">
        <v>561</v>
      </c>
      <c r="C122" s="66" t="s">
        <v>424</v>
      </c>
      <c r="D122" s="66" t="s">
        <v>411</v>
      </c>
      <c r="E122" s="79">
        <v>10000</v>
      </c>
      <c r="F122" s="109">
        <v>0</v>
      </c>
      <c r="G122" s="144">
        <f>H122-F122</f>
        <v>0.66</v>
      </c>
      <c r="H122" s="79">
        <v>0.66</v>
      </c>
      <c r="I122" s="79">
        <f>SUM(H122:H123)</f>
        <v>1.08</v>
      </c>
      <c r="J122" s="23"/>
    </row>
    <row r="123" spans="1:10" ht="16" x14ac:dyDescent="0.2">
      <c r="A123" s="63"/>
      <c r="B123" s="75" t="s">
        <v>561</v>
      </c>
      <c r="C123" s="66" t="s">
        <v>424</v>
      </c>
      <c r="D123" s="66" t="s">
        <v>413</v>
      </c>
      <c r="E123" s="78">
        <v>10000</v>
      </c>
      <c r="F123" s="78">
        <v>0.42</v>
      </c>
      <c r="G123" s="78"/>
      <c r="H123" s="78">
        <f>F123</f>
        <v>0.42</v>
      </c>
      <c r="I123" s="78"/>
      <c r="J123" s="23"/>
    </row>
    <row r="124" spans="1:10" ht="16" x14ac:dyDescent="0.2">
      <c r="A124" s="63"/>
      <c r="B124" s="75"/>
      <c r="C124" s="66"/>
      <c r="D124" s="66"/>
      <c r="E124" s="79"/>
      <c r="F124" s="109"/>
      <c r="G124" s="144"/>
      <c r="H124" s="79"/>
      <c r="I124" s="79"/>
      <c r="J124" s="23"/>
    </row>
    <row r="125" spans="1:10" ht="16" x14ac:dyDescent="0.2">
      <c r="A125" s="63"/>
      <c r="B125" s="75" t="s">
        <v>562</v>
      </c>
      <c r="C125" s="66" t="s">
        <v>233</v>
      </c>
      <c r="D125" s="66" t="s">
        <v>411</v>
      </c>
      <c r="E125" s="78">
        <v>10000</v>
      </c>
      <c r="F125" s="109">
        <v>0</v>
      </c>
      <c r="G125" s="144">
        <f>H125-F125</f>
        <v>5.0199999999999996</v>
      </c>
      <c r="H125" s="78">
        <v>5.0199999999999996</v>
      </c>
      <c r="I125" s="78">
        <f>SUM(H125:H128)</f>
        <v>12.969999999999999</v>
      </c>
      <c r="J125" s="211"/>
    </row>
    <row r="126" spans="1:10" ht="16" x14ac:dyDescent="0.2">
      <c r="A126" s="63"/>
      <c r="B126" s="75" t="s">
        <v>562</v>
      </c>
      <c r="C126" s="66" t="s">
        <v>233</v>
      </c>
      <c r="D126" s="66" t="s">
        <v>412</v>
      </c>
      <c r="E126" s="79">
        <v>10000</v>
      </c>
      <c r="F126" s="109">
        <v>3.42</v>
      </c>
      <c r="G126" s="144"/>
      <c r="H126" s="79">
        <f>F126</f>
        <v>3.42</v>
      </c>
      <c r="I126" s="79"/>
      <c r="J126" s="23"/>
    </row>
    <row r="127" spans="1:10" ht="16" x14ac:dyDescent="0.2">
      <c r="A127" s="63"/>
      <c r="B127" s="75" t="s">
        <v>562</v>
      </c>
      <c r="C127" s="66" t="s">
        <v>233</v>
      </c>
      <c r="D127" s="66" t="s">
        <v>413</v>
      </c>
      <c r="E127" s="79">
        <v>100000</v>
      </c>
      <c r="F127" s="109">
        <v>4.18</v>
      </c>
      <c r="G127" s="144"/>
      <c r="H127" s="79">
        <f>F127</f>
        <v>4.18</v>
      </c>
      <c r="I127" s="79"/>
      <c r="J127" s="23"/>
    </row>
    <row r="128" spans="1:10" ht="16" x14ac:dyDescent="0.2">
      <c r="A128" s="63"/>
      <c r="B128" s="75" t="s">
        <v>562</v>
      </c>
      <c r="C128" s="66" t="s">
        <v>233</v>
      </c>
      <c r="D128" s="66" t="s">
        <v>414</v>
      </c>
      <c r="E128" s="79">
        <v>10000</v>
      </c>
      <c r="F128" s="109">
        <v>0.35</v>
      </c>
      <c r="G128" s="144"/>
      <c r="H128" s="79">
        <f>F128</f>
        <v>0.35</v>
      </c>
      <c r="I128" s="79"/>
      <c r="J128" s="23"/>
    </row>
    <row r="129" spans="1:10" ht="16" x14ac:dyDescent="0.2">
      <c r="A129" s="63"/>
      <c r="B129" s="75"/>
      <c r="C129" s="66"/>
      <c r="D129" s="66"/>
      <c r="E129" s="79"/>
      <c r="F129" s="109"/>
      <c r="G129" s="144"/>
      <c r="H129" s="79"/>
      <c r="I129" s="79"/>
      <c r="J129" s="23"/>
    </row>
    <row r="130" spans="1:10" ht="16" x14ac:dyDescent="0.2">
      <c r="A130" s="63"/>
      <c r="B130" s="75" t="s">
        <v>563</v>
      </c>
      <c r="C130" s="66" t="s">
        <v>234</v>
      </c>
      <c r="D130" s="66" t="s">
        <v>411</v>
      </c>
      <c r="E130" s="78">
        <v>10000</v>
      </c>
      <c r="F130" s="78">
        <v>0</v>
      </c>
      <c r="G130" s="78">
        <f>H130-F130</f>
        <v>14.08</v>
      </c>
      <c r="H130" s="78">
        <v>14.08</v>
      </c>
      <c r="I130" s="78">
        <f>H130</f>
        <v>14.08</v>
      </c>
      <c r="J130" s="23"/>
    </row>
    <row r="131" spans="1:10" ht="16" x14ac:dyDescent="0.2">
      <c r="A131" s="63"/>
      <c r="B131" s="258"/>
      <c r="C131" s="44"/>
      <c r="D131" s="44"/>
      <c r="E131" s="165"/>
      <c r="F131" s="252"/>
      <c r="G131" s="144"/>
      <c r="H131" s="79"/>
      <c r="I131" s="79"/>
      <c r="J131" s="23"/>
    </row>
    <row r="132" spans="1:10" ht="16" x14ac:dyDescent="0.2">
      <c r="A132" s="63"/>
      <c r="B132" s="75" t="s">
        <v>564</v>
      </c>
      <c r="C132" s="168" t="s">
        <v>330</v>
      </c>
      <c r="D132" s="168" t="s">
        <v>411</v>
      </c>
      <c r="E132" s="169">
        <v>200000</v>
      </c>
      <c r="F132" s="109">
        <f>H132-G132</f>
        <v>17.29</v>
      </c>
      <c r="G132" s="144">
        <v>0.91</v>
      </c>
      <c r="H132" s="78">
        <v>18.2</v>
      </c>
      <c r="I132" s="78">
        <f>SUM(H132:H137)</f>
        <v>24.640000000000004</v>
      </c>
      <c r="J132" s="23"/>
    </row>
    <row r="133" spans="1:10" ht="16" x14ac:dyDescent="0.2">
      <c r="A133" s="63"/>
      <c r="B133" s="75" t="s">
        <v>564</v>
      </c>
      <c r="C133" s="168" t="s">
        <v>330</v>
      </c>
      <c r="D133" s="168" t="s">
        <v>417</v>
      </c>
      <c r="E133" s="169">
        <v>10000</v>
      </c>
      <c r="F133" s="109">
        <v>1.81</v>
      </c>
      <c r="G133" s="144"/>
      <c r="H133" s="78">
        <f>F133</f>
        <v>1.81</v>
      </c>
      <c r="I133" s="78"/>
      <c r="J133" s="23"/>
    </row>
    <row r="134" spans="1:10" ht="16" x14ac:dyDescent="0.2">
      <c r="A134" s="63"/>
      <c r="B134" s="75" t="s">
        <v>564</v>
      </c>
      <c r="C134" s="168" t="s">
        <v>330</v>
      </c>
      <c r="D134" s="168" t="s">
        <v>412</v>
      </c>
      <c r="E134" s="169">
        <v>10000</v>
      </c>
      <c r="F134" s="109">
        <v>3.42</v>
      </c>
      <c r="G134" s="144"/>
      <c r="H134" s="78">
        <f>F134</f>
        <v>3.42</v>
      </c>
      <c r="I134" s="78"/>
      <c r="J134" s="23"/>
    </row>
    <row r="135" spans="1:10" ht="16" x14ac:dyDescent="0.2">
      <c r="A135" s="63"/>
      <c r="B135" s="75" t="s">
        <v>564</v>
      </c>
      <c r="C135" s="168" t="s">
        <v>330</v>
      </c>
      <c r="D135" s="168" t="s">
        <v>413</v>
      </c>
      <c r="E135" s="169">
        <v>10000</v>
      </c>
      <c r="F135" s="109">
        <v>0.42</v>
      </c>
      <c r="G135" s="144"/>
      <c r="H135" s="78">
        <f>F135</f>
        <v>0.42</v>
      </c>
      <c r="I135" s="78"/>
    </row>
    <row r="136" spans="1:10" ht="16" x14ac:dyDescent="0.2">
      <c r="A136" s="63"/>
      <c r="B136" s="75" t="s">
        <v>564</v>
      </c>
      <c r="C136" s="168" t="s">
        <v>330</v>
      </c>
      <c r="D136" s="168" t="s">
        <v>418</v>
      </c>
      <c r="E136" s="169">
        <v>10000</v>
      </c>
      <c r="F136" s="253">
        <v>0.44</v>
      </c>
      <c r="G136" s="144"/>
      <c r="H136" s="78">
        <f>F136</f>
        <v>0.44</v>
      </c>
      <c r="I136" s="78"/>
      <c r="J136" s="23"/>
    </row>
    <row r="137" spans="1:10" ht="16" x14ac:dyDescent="0.2">
      <c r="A137" s="63"/>
      <c r="B137" s="75" t="s">
        <v>564</v>
      </c>
      <c r="C137" s="168" t="s">
        <v>330</v>
      </c>
      <c r="D137" s="168" t="s">
        <v>414</v>
      </c>
      <c r="E137" s="169">
        <v>10000</v>
      </c>
      <c r="F137" s="253">
        <v>0.35</v>
      </c>
      <c r="G137" s="144"/>
      <c r="H137" s="78">
        <f>F137</f>
        <v>0.35</v>
      </c>
      <c r="I137" s="78"/>
      <c r="J137" s="23"/>
    </row>
    <row r="138" spans="1:10" ht="16" x14ac:dyDescent="0.2">
      <c r="A138" s="63"/>
      <c r="B138" s="172"/>
      <c r="C138" s="168"/>
      <c r="D138" s="212"/>
      <c r="E138" s="169"/>
      <c r="F138" s="109"/>
      <c r="G138" s="144"/>
      <c r="H138" s="78"/>
      <c r="I138" s="78"/>
      <c r="J138" s="23"/>
    </row>
    <row r="139" spans="1:10" ht="16" x14ac:dyDescent="0.2">
      <c r="A139" s="63"/>
      <c r="B139" s="172" t="s">
        <v>565</v>
      </c>
      <c r="C139" s="168" t="s">
        <v>490</v>
      </c>
      <c r="D139" s="212" t="s">
        <v>411</v>
      </c>
      <c r="E139" s="169">
        <v>10000</v>
      </c>
      <c r="F139" s="109" t="s">
        <v>492</v>
      </c>
      <c r="G139" s="144">
        <v>3.08</v>
      </c>
      <c r="H139" s="78">
        <f>G139</f>
        <v>3.08</v>
      </c>
      <c r="I139" s="78">
        <f>H139</f>
        <v>3.08</v>
      </c>
      <c r="J139" s="23"/>
    </row>
    <row r="140" spans="1:10" ht="16" x14ac:dyDescent="0.2">
      <c r="A140" s="63"/>
      <c r="B140" s="172"/>
      <c r="C140" s="168"/>
      <c r="D140" s="212"/>
      <c r="E140" s="169"/>
      <c r="F140" s="109"/>
      <c r="G140" s="144"/>
      <c r="H140" s="78"/>
      <c r="I140" s="78"/>
      <c r="J140" s="23"/>
    </row>
    <row r="141" spans="1:10" ht="16" x14ac:dyDescent="0.2">
      <c r="A141" s="63"/>
      <c r="B141" s="172" t="s">
        <v>653</v>
      </c>
      <c r="C141" s="168" t="s">
        <v>652</v>
      </c>
      <c r="D141" s="212" t="s">
        <v>411</v>
      </c>
      <c r="E141" s="169">
        <v>10000</v>
      </c>
      <c r="F141" s="109">
        <f>H141-G141</f>
        <v>0</v>
      </c>
      <c r="G141" s="144">
        <v>1.26</v>
      </c>
      <c r="H141" s="78">
        <v>1.26</v>
      </c>
      <c r="I141" s="78">
        <f>H141</f>
        <v>1.26</v>
      </c>
      <c r="J141" s="23"/>
    </row>
    <row r="142" spans="1:10" ht="16" x14ac:dyDescent="0.2">
      <c r="A142" s="63"/>
      <c r="B142" s="172"/>
      <c r="C142" s="168"/>
      <c r="D142" s="212"/>
      <c r="E142" s="169"/>
      <c r="F142" s="109"/>
      <c r="G142" s="144"/>
      <c r="H142" s="78"/>
      <c r="I142" s="78"/>
      <c r="J142" s="23"/>
    </row>
    <row r="143" spans="1:10" ht="16" x14ac:dyDescent="0.2">
      <c r="A143" s="63"/>
      <c r="B143" s="172" t="s">
        <v>769</v>
      </c>
      <c r="C143" s="168" t="s">
        <v>767</v>
      </c>
      <c r="D143" s="212" t="s">
        <v>411</v>
      </c>
      <c r="E143" s="169">
        <v>1000</v>
      </c>
      <c r="F143" s="78">
        <v>0</v>
      </c>
      <c r="G143" s="78">
        <v>0.53</v>
      </c>
      <c r="H143" s="78">
        <f>F143+G143</f>
        <v>0.53</v>
      </c>
      <c r="I143" s="78">
        <f>SUM(H143:H144)</f>
        <v>0.95</v>
      </c>
      <c r="J143" s="23"/>
    </row>
    <row r="144" spans="1:10" ht="16" x14ac:dyDescent="0.2">
      <c r="A144" s="63"/>
      <c r="B144" s="172" t="s">
        <v>769</v>
      </c>
      <c r="C144" s="168" t="s">
        <v>767</v>
      </c>
      <c r="D144" s="212" t="s">
        <v>413</v>
      </c>
      <c r="E144" s="169">
        <v>1000</v>
      </c>
      <c r="F144" s="78"/>
      <c r="G144" s="78">
        <v>0.42</v>
      </c>
      <c r="H144" s="78">
        <f>0.42</f>
        <v>0.42</v>
      </c>
      <c r="I144" s="78"/>
      <c r="J144" s="23"/>
    </row>
    <row r="145" spans="1:10" ht="16" x14ac:dyDescent="0.2">
      <c r="A145" s="63"/>
      <c r="B145" s="172"/>
      <c r="C145" s="168"/>
      <c r="D145" s="212"/>
      <c r="E145" s="169"/>
      <c r="F145" s="109"/>
      <c r="G145" s="144"/>
      <c r="H145" s="78"/>
      <c r="I145" s="78"/>
      <c r="J145" s="23"/>
    </row>
    <row r="146" spans="1:10" ht="16" x14ac:dyDescent="0.2">
      <c r="A146" s="63"/>
      <c r="B146" s="75" t="s">
        <v>566</v>
      </c>
      <c r="C146" s="66" t="s">
        <v>25</v>
      </c>
      <c r="D146" s="66" t="s">
        <v>411</v>
      </c>
      <c r="E146" s="79">
        <v>10000</v>
      </c>
      <c r="F146" s="109">
        <v>0</v>
      </c>
      <c r="G146" s="144">
        <f>H146-F146</f>
        <v>3.08</v>
      </c>
      <c r="H146" s="79">
        <v>3.08</v>
      </c>
      <c r="I146" s="79">
        <f>H146</f>
        <v>3.08</v>
      </c>
      <c r="J146" s="23"/>
    </row>
    <row r="147" spans="1:10" ht="16" x14ac:dyDescent="0.2">
      <c r="A147" s="63"/>
      <c r="B147" s="75"/>
      <c r="C147" s="66"/>
      <c r="D147" s="66"/>
      <c r="E147" s="79"/>
      <c r="F147" s="109"/>
      <c r="G147" s="144"/>
      <c r="H147" s="79"/>
      <c r="I147" s="79"/>
      <c r="J147" s="23"/>
    </row>
    <row r="148" spans="1:10" ht="16" x14ac:dyDescent="0.2">
      <c r="A148" s="63"/>
      <c r="B148" s="75" t="s">
        <v>567</v>
      </c>
      <c r="C148" s="66" t="s">
        <v>88</v>
      </c>
      <c r="D148" s="66" t="s">
        <v>411</v>
      </c>
      <c r="E148" s="78">
        <v>250000</v>
      </c>
      <c r="F148" s="109">
        <f>H148-G148</f>
        <v>48.24</v>
      </c>
      <c r="G148" s="144">
        <v>2.0099999999999998</v>
      </c>
      <c r="H148" s="78">
        <v>50.25</v>
      </c>
      <c r="I148" s="78">
        <f>SUM(H148:H153)</f>
        <v>132.88</v>
      </c>
      <c r="J148" s="23"/>
    </row>
    <row r="149" spans="1:10" ht="16" x14ac:dyDescent="0.2">
      <c r="A149" s="63"/>
      <c r="B149" s="75" t="s">
        <v>567</v>
      </c>
      <c r="C149" s="66" t="s">
        <v>88</v>
      </c>
      <c r="D149" s="66" t="s">
        <v>417</v>
      </c>
      <c r="E149" s="78">
        <v>50000</v>
      </c>
      <c r="F149" s="109">
        <v>57.85</v>
      </c>
      <c r="G149" s="144"/>
      <c r="H149" s="78">
        <f>F149</f>
        <v>57.85</v>
      </c>
      <c r="I149" s="78"/>
      <c r="J149" s="211"/>
    </row>
    <row r="150" spans="1:10" ht="16" x14ac:dyDescent="0.2">
      <c r="A150" s="63"/>
      <c r="B150" s="75" t="s">
        <v>567</v>
      </c>
      <c r="C150" s="66" t="s">
        <v>88</v>
      </c>
      <c r="D150" s="66" t="s">
        <v>412</v>
      </c>
      <c r="E150" s="78">
        <v>10000</v>
      </c>
      <c r="F150" s="109">
        <v>3.42</v>
      </c>
      <c r="G150" s="144"/>
      <c r="H150" s="78">
        <f>F150</f>
        <v>3.42</v>
      </c>
      <c r="I150" s="78"/>
      <c r="J150" s="23"/>
    </row>
    <row r="151" spans="1:10" ht="16" x14ac:dyDescent="0.2">
      <c r="A151" s="63"/>
      <c r="B151" s="75" t="s">
        <v>567</v>
      </c>
      <c r="C151" s="66" t="s">
        <v>88</v>
      </c>
      <c r="D151" s="66" t="s">
        <v>413</v>
      </c>
      <c r="E151" s="78">
        <v>250000</v>
      </c>
      <c r="F151" s="109">
        <v>10.45</v>
      </c>
      <c r="G151" s="144"/>
      <c r="H151" s="78">
        <f>F151</f>
        <v>10.45</v>
      </c>
      <c r="I151" s="78"/>
      <c r="J151" s="23"/>
    </row>
    <row r="152" spans="1:10" ht="16" x14ac:dyDescent="0.2">
      <c r="A152" s="63"/>
      <c r="B152" s="75" t="s">
        <v>567</v>
      </c>
      <c r="C152" s="66" t="s">
        <v>88</v>
      </c>
      <c r="D152" s="66" t="s">
        <v>418</v>
      </c>
      <c r="E152" s="78">
        <v>240000</v>
      </c>
      <c r="F152" s="109">
        <v>10.56</v>
      </c>
      <c r="G152" s="144"/>
      <c r="H152" s="79">
        <f>F152</f>
        <v>10.56</v>
      </c>
      <c r="I152" s="79"/>
      <c r="J152" s="23"/>
    </row>
    <row r="153" spans="1:10" ht="16" x14ac:dyDescent="0.2">
      <c r="A153" s="63"/>
      <c r="B153" s="75" t="s">
        <v>567</v>
      </c>
      <c r="C153" s="66" t="s">
        <v>88</v>
      </c>
      <c r="D153" s="66" t="s">
        <v>414</v>
      </c>
      <c r="E153" s="79">
        <v>10000</v>
      </c>
      <c r="F153" s="109">
        <v>0.35</v>
      </c>
      <c r="G153" s="144"/>
      <c r="H153" s="79">
        <f>F153</f>
        <v>0.35</v>
      </c>
      <c r="I153" s="79"/>
      <c r="J153" s="23"/>
    </row>
    <row r="154" spans="1:10" ht="16" x14ac:dyDescent="0.2">
      <c r="A154" s="63"/>
      <c r="B154" s="75"/>
      <c r="C154" s="66"/>
      <c r="D154" s="66"/>
      <c r="E154" s="79"/>
      <c r="F154" s="109"/>
      <c r="G154" s="144"/>
      <c r="H154" s="79"/>
      <c r="I154" s="79"/>
      <c r="J154" s="23"/>
    </row>
    <row r="155" spans="1:10" s="226" customFormat="1" ht="16" x14ac:dyDescent="0.2">
      <c r="A155" s="101"/>
      <c r="B155" s="81" t="s">
        <v>713</v>
      </c>
      <c r="C155" s="82" t="s">
        <v>707</v>
      </c>
      <c r="D155" s="82" t="s">
        <v>411</v>
      </c>
      <c r="E155" s="83">
        <v>50000</v>
      </c>
      <c r="F155" s="83">
        <v>5.04</v>
      </c>
      <c r="G155" s="83">
        <f>H155-F155</f>
        <v>1.2599999999999998</v>
      </c>
      <c r="H155" s="83">
        <v>6.3</v>
      </c>
      <c r="I155" s="83">
        <f>SUM(H155:H158)</f>
        <v>18.43</v>
      </c>
      <c r="J155" s="105" t="s">
        <v>696</v>
      </c>
    </row>
    <row r="156" spans="1:10" s="226" customFormat="1" ht="16" x14ac:dyDescent="0.2">
      <c r="A156" s="101"/>
      <c r="B156" s="81" t="s">
        <v>713</v>
      </c>
      <c r="C156" s="82" t="s">
        <v>707</v>
      </c>
      <c r="D156" s="82" t="s">
        <v>412</v>
      </c>
      <c r="E156" s="83">
        <v>10000</v>
      </c>
      <c r="F156" s="83">
        <v>3.42</v>
      </c>
      <c r="G156" s="83"/>
      <c r="H156" s="83">
        <f>F156</f>
        <v>3.42</v>
      </c>
      <c r="I156" s="83"/>
      <c r="J156" s="105"/>
    </row>
    <row r="157" spans="1:10" s="226" customFormat="1" ht="16" x14ac:dyDescent="0.2">
      <c r="A157" s="101"/>
      <c r="B157" s="81" t="s">
        <v>713</v>
      </c>
      <c r="C157" s="82" t="s">
        <v>707</v>
      </c>
      <c r="D157" s="82" t="s">
        <v>413</v>
      </c>
      <c r="E157" s="83">
        <v>200000</v>
      </c>
      <c r="F157" s="83">
        <v>8.36</v>
      </c>
      <c r="G157" s="83"/>
      <c r="H157" s="83">
        <f>F157</f>
        <v>8.36</v>
      </c>
      <c r="I157" s="83"/>
      <c r="J157" s="105"/>
    </row>
    <row r="158" spans="1:10" s="226" customFormat="1" ht="16" x14ac:dyDescent="0.2">
      <c r="A158" s="101"/>
      <c r="B158" s="81" t="s">
        <v>713</v>
      </c>
      <c r="C158" s="82" t="s">
        <v>707</v>
      </c>
      <c r="D158" s="82" t="s">
        <v>414</v>
      </c>
      <c r="E158" s="83">
        <v>10000</v>
      </c>
      <c r="F158" s="83">
        <v>0.35</v>
      </c>
      <c r="G158" s="83"/>
      <c r="H158" s="83">
        <f>F158</f>
        <v>0.35</v>
      </c>
      <c r="I158" s="83"/>
      <c r="J158" s="105"/>
    </row>
    <row r="159" spans="1:10" ht="16" x14ac:dyDescent="0.2">
      <c r="A159" s="63"/>
      <c r="B159" s="75"/>
      <c r="C159" s="66"/>
      <c r="D159" s="66"/>
      <c r="E159" s="79"/>
      <c r="F159" s="109"/>
      <c r="G159" s="144"/>
      <c r="H159" s="79"/>
      <c r="I159" s="79"/>
      <c r="J159" s="23"/>
    </row>
    <row r="160" spans="1:10" ht="16" x14ac:dyDescent="0.2">
      <c r="A160" s="63"/>
      <c r="B160" s="75" t="s">
        <v>568</v>
      </c>
      <c r="C160" s="66" t="s">
        <v>173</v>
      </c>
      <c r="D160" s="66" t="s">
        <v>411</v>
      </c>
      <c r="E160" s="79">
        <v>10000</v>
      </c>
      <c r="F160" s="109">
        <v>0</v>
      </c>
      <c r="G160" s="144">
        <f>H160-F160</f>
        <v>12.48</v>
      </c>
      <c r="H160" s="79">
        <v>12.48</v>
      </c>
      <c r="I160" s="79">
        <f>SUM(H160:H162)</f>
        <v>24.470000000000002</v>
      </c>
      <c r="J160" s="23"/>
    </row>
    <row r="161" spans="1:10" ht="16" x14ac:dyDescent="0.2">
      <c r="A161" s="63"/>
      <c r="B161" s="75" t="s">
        <v>568</v>
      </c>
      <c r="C161" s="66" t="s">
        <v>173</v>
      </c>
      <c r="D161" s="66" t="s">
        <v>417</v>
      </c>
      <c r="E161" s="79">
        <v>10000</v>
      </c>
      <c r="F161" s="109">
        <v>11.57</v>
      </c>
      <c r="G161" s="144"/>
      <c r="H161" s="79">
        <f>F161</f>
        <v>11.57</v>
      </c>
      <c r="I161" s="79"/>
      <c r="J161" s="23"/>
    </row>
    <row r="162" spans="1:10" ht="16" x14ac:dyDescent="0.2">
      <c r="A162" s="63"/>
      <c r="B162" s="75" t="s">
        <v>568</v>
      </c>
      <c r="C162" s="66" t="s">
        <v>173</v>
      </c>
      <c r="D162" s="66" t="s">
        <v>413</v>
      </c>
      <c r="E162" s="78">
        <v>10000</v>
      </c>
      <c r="F162" s="109">
        <v>0.42</v>
      </c>
      <c r="G162" s="144"/>
      <c r="H162" s="78">
        <f>F162</f>
        <v>0.42</v>
      </c>
      <c r="I162" s="78"/>
      <c r="J162" s="23"/>
    </row>
    <row r="163" spans="1:10" ht="16" x14ac:dyDescent="0.2">
      <c r="A163" s="63"/>
      <c r="B163" s="75"/>
      <c r="C163" s="66"/>
      <c r="D163" s="66"/>
      <c r="E163" s="78"/>
      <c r="F163" s="109"/>
      <c r="G163" s="144"/>
      <c r="H163" s="78"/>
      <c r="I163" s="78"/>
      <c r="J163" s="23"/>
    </row>
    <row r="164" spans="1:10" ht="16" x14ac:dyDescent="0.2">
      <c r="A164" s="63"/>
      <c r="B164" s="75" t="s">
        <v>569</v>
      </c>
      <c r="C164" s="66" t="s">
        <v>189</v>
      </c>
      <c r="D164" s="66" t="s">
        <v>411</v>
      </c>
      <c r="E164" s="78">
        <v>100000</v>
      </c>
      <c r="F164" s="109">
        <f>H164-G164</f>
        <v>72.180000000000007</v>
      </c>
      <c r="G164" s="144">
        <v>8.02</v>
      </c>
      <c r="H164" s="78">
        <v>80.2</v>
      </c>
      <c r="I164" s="78">
        <f>SUM(H164:H165)</f>
        <v>84.38</v>
      </c>
      <c r="J164" s="211"/>
    </row>
    <row r="165" spans="1:10" ht="16" x14ac:dyDescent="0.2">
      <c r="A165" s="63"/>
      <c r="B165" s="75" t="s">
        <v>569</v>
      </c>
      <c r="C165" s="66" t="s">
        <v>189</v>
      </c>
      <c r="D165" s="66" t="s">
        <v>413</v>
      </c>
      <c r="E165" s="79">
        <v>100000</v>
      </c>
      <c r="F165" s="109">
        <v>4.18</v>
      </c>
      <c r="G165" s="144"/>
      <c r="H165" s="79">
        <f>F165</f>
        <v>4.18</v>
      </c>
      <c r="I165" s="79"/>
      <c r="J165" s="23"/>
    </row>
    <row r="166" spans="1:10" ht="16" x14ac:dyDescent="0.2">
      <c r="A166" s="63"/>
      <c r="B166" s="75"/>
      <c r="C166" s="66"/>
      <c r="D166" s="66"/>
      <c r="E166" s="79"/>
      <c r="F166" s="109"/>
      <c r="G166" s="144"/>
      <c r="H166" s="79"/>
      <c r="I166" s="79"/>
      <c r="J166" s="23"/>
    </row>
    <row r="167" spans="1:10" ht="16" x14ac:dyDescent="0.2">
      <c r="A167" s="63"/>
      <c r="B167" s="75" t="s">
        <v>570</v>
      </c>
      <c r="C167" s="66" t="s">
        <v>143</v>
      </c>
      <c r="D167" s="66" t="s">
        <v>411</v>
      </c>
      <c r="E167" s="78">
        <v>10000</v>
      </c>
      <c r="F167" s="109">
        <v>0</v>
      </c>
      <c r="G167" s="144">
        <v>0.66</v>
      </c>
      <c r="H167" s="78">
        <v>0.66</v>
      </c>
      <c r="I167" s="78">
        <f>SUM(H167:H168)</f>
        <v>4.84</v>
      </c>
      <c r="J167" s="211"/>
    </row>
    <row r="168" spans="1:10" ht="16" x14ac:dyDescent="0.2">
      <c r="A168" s="63"/>
      <c r="B168" s="75" t="s">
        <v>570</v>
      </c>
      <c r="C168" s="66" t="s">
        <v>143</v>
      </c>
      <c r="D168" s="66" t="s">
        <v>413</v>
      </c>
      <c r="E168" s="79">
        <v>100000</v>
      </c>
      <c r="F168" s="109">
        <v>4.18</v>
      </c>
      <c r="G168" s="144"/>
      <c r="H168" s="79">
        <f>F168</f>
        <v>4.18</v>
      </c>
      <c r="I168" s="79"/>
      <c r="J168" s="23"/>
    </row>
    <row r="169" spans="1:10" ht="16" x14ac:dyDescent="0.2">
      <c r="A169" s="63"/>
      <c r="B169" s="75"/>
      <c r="C169" s="66"/>
      <c r="D169" s="66"/>
      <c r="E169" s="79"/>
      <c r="F169" s="109"/>
      <c r="G169" s="144"/>
      <c r="H169" s="79"/>
      <c r="I169" s="79"/>
      <c r="J169" s="23"/>
    </row>
    <row r="170" spans="1:10" ht="16" x14ac:dyDescent="0.2">
      <c r="A170" s="63"/>
      <c r="B170" s="75" t="s">
        <v>571</v>
      </c>
      <c r="C170" s="66" t="s">
        <v>235</v>
      </c>
      <c r="D170" s="66" t="s">
        <v>411</v>
      </c>
      <c r="E170" s="79">
        <v>10000</v>
      </c>
      <c r="F170" s="109">
        <v>0</v>
      </c>
      <c r="G170" s="144">
        <f>H170-F170</f>
        <v>2.0099999999999998</v>
      </c>
      <c r="H170" s="79">
        <v>2.0099999999999998</v>
      </c>
      <c r="I170" s="79">
        <f>SUM(H170:H171)</f>
        <v>6.42</v>
      </c>
      <c r="J170" s="23"/>
    </row>
    <row r="171" spans="1:10" ht="16" x14ac:dyDescent="0.2">
      <c r="A171" s="63"/>
      <c r="B171" s="75" t="s">
        <v>571</v>
      </c>
      <c r="C171" s="66" t="s">
        <v>235</v>
      </c>
      <c r="D171" s="66" t="s">
        <v>417</v>
      </c>
      <c r="E171" s="79">
        <v>10000</v>
      </c>
      <c r="F171" s="109">
        <v>4.41</v>
      </c>
      <c r="G171" s="144"/>
      <c r="H171" s="79">
        <f>F171</f>
        <v>4.41</v>
      </c>
      <c r="I171" s="79"/>
      <c r="J171" s="23"/>
    </row>
    <row r="172" spans="1:10" ht="16" x14ac:dyDescent="0.2">
      <c r="A172" s="63"/>
      <c r="B172" s="75"/>
      <c r="C172" s="66"/>
      <c r="D172" s="66"/>
      <c r="E172" s="79"/>
      <c r="F172" s="109"/>
      <c r="G172" s="144"/>
      <c r="H172" s="79"/>
      <c r="I172" s="79"/>
      <c r="J172" s="23"/>
    </row>
    <row r="173" spans="1:10" ht="16" x14ac:dyDescent="0.2">
      <c r="A173" s="63"/>
      <c r="B173" s="75" t="s">
        <v>655</v>
      </c>
      <c r="C173" s="66" t="s">
        <v>654</v>
      </c>
      <c r="D173" s="66" t="s">
        <v>411</v>
      </c>
      <c r="E173" s="79">
        <v>200000</v>
      </c>
      <c r="F173" s="109">
        <f>H173-G173</f>
        <v>12.54</v>
      </c>
      <c r="G173" s="144">
        <v>0.66</v>
      </c>
      <c r="H173" s="79">
        <v>13.2</v>
      </c>
      <c r="I173" s="79">
        <f>SUM(H173:H178)</f>
        <v>42.33</v>
      </c>
      <c r="J173" s="23"/>
    </row>
    <row r="174" spans="1:10" ht="16" x14ac:dyDescent="0.2">
      <c r="A174" s="63"/>
      <c r="B174" s="75" t="s">
        <v>655</v>
      </c>
      <c r="C174" s="66" t="s">
        <v>654</v>
      </c>
      <c r="D174" s="66" t="s">
        <v>417</v>
      </c>
      <c r="E174" s="79">
        <v>100000</v>
      </c>
      <c r="F174" s="109">
        <v>12.6</v>
      </c>
      <c r="G174" s="144"/>
      <c r="H174" s="79">
        <f>F174</f>
        <v>12.6</v>
      </c>
      <c r="I174" s="79"/>
      <c r="J174" s="23"/>
    </row>
    <row r="175" spans="1:10" ht="16" x14ac:dyDescent="0.2">
      <c r="A175" s="63"/>
      <c r="B175" s="75" t="s">
        <v>655</v>
      </c>
      <c r="C175" s="66" t="s">
        <v>654</v>
      </c>
      <c r="D175" s="66" t="s">
        <v>412</v>
      </c>
      <c r="E175" s="79">
        <v>10000</v>
      </c>
      <c r="F175" s="109">
        <v>3.42</v>
      </c>
      <c r="G175" s="144"/>
      <c r="H175" s="79">
        <f>F175</f>
        <v>3.42</v>
      </c>
      <c r="I175" s="79"/>
      <c r="J175" s="23"/>
    </row>
    <row r="176" spans="1:10" ht="16" x14ac:dyDescent="0.2">
      <c r="A176" s="63"/>
      <c r="B176" s="75" t="s">
        <v>655</v>
      </c>
      <c r="C176" s="66" t="s">
        <v>654</v>
      </c>
      <c r="D176" s="66" t="s">
        <v>413</v>
      </c>
      <c r="E176" s="78">
        <v>200000</v>
      </c>
      <c r="F176" s="78">
        <v>8.36</v>
      </c>
      <c r="G176" s="78"/>
      <c r="H176" s="78">
        <f>F176</f>
        <v>8.36</v>
      </c>
      <c r="I176" s="78"/>
      <c r="J176" s="23"/>
    </row>
    <row r="177" spans="1:10" ht="16" x14ac:dyDescent="0.2">
      <c r="A177" s="63"/>
      <c r="B177" s="75" t="s">
        <v>655</v>
      </c>
      <c r="C177" s="66" t="s">
        <v>654</v>
      </c>
      <c r="D177" s="66" t="s">
        <v>418</v>
      </c>
      <c r="E177" s="79">
        <v>100000</v>
      </c>
      <c r="F177" s="109">
        <v>4.4000000000000004</v>
      </c>
      <c r="G177" s="144"/>
      <c r="H177" s="79">
        <f>F177</f>
        <v>4.4000000000000004</v>
      </c>
      <c r="I177" s="79"/>
      <c r="J177" s="23"/>
    </row>
    <row r="178" spans="1:10" ht="16" x14ac:dyDescent="0.2">
      <c r="A178" s="63"/>
      <c r="B178" s="75" t="s">
        <v>655</v>
      </c>
      <c r="C178" s="66" t="s">
        <v>654</v>
      </c>
      <c r="D178" s="66" t="s">
        <v>414</v>
      </c>
      <c r="E178" s="79">
        <v>10000</v>
      </c>
      <c r="F178" s="109">
        <v>0.35</v>
      </c>
      <c r="G178" s="144"/>
      <c r="H178" s="79">
        <f>F178</f>
        <v>0.35</v>
      </c>
      <c r="I178" s="79"/>
      <c r="J178" s="23"/>
    </row>
    <row r="179" spans="1:10" ht="16" x14ac:dyDescent="0.2">
      <c r="A179" s="63"/>
      <c r="B179" s="75"/>
      <c r="C179" s="66"/>
      <c r="D179" s="66"/>
      <c r="E179" s="79"/>
      <c r="F179" s="109"/>
      <c r="G179" s="144"/>
      <c r="H179" s="79"/>
      <c r="I179" s="79"/>
      <c r="J179" s="23"/>
    </row>
    <row r="180" spans="1:10" ht="16" x14ac:dyDescent="0.2">
      <c r="A180" s="63"/>
      <c r="B180" s="75" t="s">
        <v>572</v>
      </c>
      <c r="C180" s="66" t="s">
        <v>29</v>
      </c>
      <c r="D180" s="66" t="s">
        <v>411</v>
      </c>
      <c r="E180" s="78">
        <v>10000</v>
      </c>
      <c r="F180" s="109">
        <v>0</v>
      </c>
      <c r="G180" s="144">
        <f>H180-F180</f>
        <v>3.08</v>
      </c>
      <c r="H180" s="78">
        <v>3.08</v>
      </c>
      <c r="I180" s="78">
        <f>SUM(H180:H181)</f>
        <v>3.5</v>
      </c>
      <c r="J180" s="211"/>
    </row>
    <row r="181" spans="1:10" ht="16" x14ac:dyDescent="0.2">
      <c r="A181" s="63"/>
      <c r="B181" s="75" t="s">
        <v>572</v>
      </c>
      <c r="C181" s="66" t="s">
        <v>29</v>
      </c>
      <c r="D181" s="66" t="s">
        <v>413</v>
      </c>
      <c r="E181" s="78">
        <v>10000</v>
      </c>
      <c r="F181" s="78">
        <v>0.42</v>
      </c>
      <c r="G181" s="78"/>
      <c r="H181" s="78">
        <f>F181</f>
        <v>0.42</v>
      </c>
      <c r="I181" s="78"/>
      <c r="J181" s="23"/>
    </row>
    <row r="182" spans="1:10" ht="16" x14ac:dyDescent="0.2">
      <c r="A182" s="63"/>
      <c r="B182" s="75"/>
      <c r="C182" s="66"/>
      <c r="D182" s="66"/>
      <c r="E182" s="79"/>
      <c r="F182" s="109"/>
      <c r="G182" s="144"/>
      <c r="H182" s="79"/>
      <c r="I182" s="79"/>
      <c r="J182" s="23"/>
    </row>
    <row r="183" spans="1:10" ht="16" x14ac:dyDescent="0.2">
      <c r="A183" s="63"/>
      <c r="B183" s="75" t="s">
        <v>573</v>
      </c>
      <c r="C183" s="66" t="s">
        <v>201</v>
      </c>
      <c r="D183" s="66" t="s">
        <v>411</v>
      </c>
      <c r="E183" s="79">
        <v>10000</v>
      </c>
      <c r="F183" s="109">
        <v>0</v>
      </c>
      <c r="G183" s="144">
        <f>H183-F183</f>
        <v>1.26</v>
      </c>
      <c r="H183" s="79">
        <v>1.26</v>
      </c>
      <c r="I183" s="79">
        <f>SUM(H183:H188)</f>
        <v>25.18</v>
      </c>
      <c r="J183" s="23"/>
    </row>
    <row r="184" spans="1:10" ht="16" x14ac:dyDescent="0.2">
      <c r="A184" s="63"/>
      <c r="B184" s="75" t="s">
        <v>573</v>
      </c>
      <c r="C184" s="66" t="s">
        <v>201</v>
      </c>
      <c r="D184" s="173" t="s">
        <v>417</v>
      </c>
      <c r="E184" s="79">
        <v>10000</v>
      </c>
      <c r="F184" s="109">
        <v>11.57</v>
      </c>
      <c r="G184" s="144"/>
      <c r="H184" s="79">
        <f>F184</f>
        <v>11.57</v>
      </c>
      <c r="I184" s="79"/>
      <c r="J184" s="23"/>
    </row>
    <row r="185" spans="1:10" ht="16" x14ac:dyDescent="0.2">
      <c r="A185" s="63"/>
      <c r="B185" s="75" t="s">
        <v>573</v>
      </c>
      <c r="C185" s="66" t="s">
        <v>201</v>
      </c>
      <c r="D185" s="173" t="s">
        <v>412</v>
      </c>
      <c r="E185" s="79">
        <v>10000</v>
      </c>
      <c r="F185" s="109">
        <v>3.42</v>
      </c>
      <c r="G185" s="144"/>
      <c r="H185" s="79">
        <f>F185</f>
        <v>3.42</v>
      </c>
      <c r="I185" s="79"/>
      <c r="J185" s="23"/>
    </row>
    <row r="186" spans="1:10" ht="16" x14ac:dyDescent="0.2">
      <c r="A186" s="63"/>
      <c r="B186" s="75" t="s">
        <v>573</v>
      </c>
      <c r="C186" s="66" t="s">
        <v>201</v>
      </c>
      <c r="D186" s="173" t="s">
        <v>413</v>
      </c>
      <c r="E186" s="79">
        <v>100000</v>
      </c>
      <c r="F186" s="109">
        <v>4.18</v>
      </c>
      <c r="G186" s="144"/>
      <c r="H186" s="79">
        <f>F186</f>
        <v>4.18</v>
      </c>
      <c r="I186" s="79"/>
      <c r="J186" s="23"/>
    </row>
    <row r="187" spans="1:10" ht="16" x14ac:dyDescent="0.2">
      <c r="A187" s="63"/>
      <c r="B187" s="75" t="s">
        <v>573</v>
      </c>
      <c r="C187" s="66" t="s">
        <v>201</v>
      </c>
      <c r="D187" s="173" t="s">
        <v>418</v>
      </c>
      <c r="E187" s="78">
        <v>100000</v>
      </c>
      <c r="F187" s="109">
        <v>4.4000000000000004</v>
      </c>
      <c r="G187" s="144"/>
      <c r="H187" s="79">
        <f>F187</f>
        <v>4.4000000000000004</v>
      </c>
      <c r="I187" s="79"/>
      <c r="J187" s="23"/>
    </row>
    <row r="188" spans="1:10" ht="16" x14ac:dyDescent="0.2">
      <c r="A188" s="63"/>
      <c r="B188" s="75" t="s">
        <v>573</v>
      </c>
      <c r="C188" s="66" t="s">
        <v>201</v>
      </c>
      <c r="D188" s="173" t="s">
        <v>414</v>
      </c>
      <c r="E188" s="79">
        <v>10000</v>
      </c>
      <c r="F188" s="109">
        <v>0.35</v>
      </c>
      <c r="G188" s="144"/>
      <c r="H188" s="79">
        <f>F188</f>
        <v>0.35</v>
      </c>
      <c r="I188" s="79"/>
      <c r="J188" s="23"/>
    </row>
    <row r="189" spans="1:10" ht="16" x14ac:dyDescent="0.2">
      <c r="A189" s="63"/>
      <c r="B189" s="75"/>
      <c r="C189" s="66"/>
      <c r="D189" s="66"/>
      <c r="E189" s="79"/>
      <c r="F189" s="109"/>
      <c r="G189" s="144"/>
      <c r="H189" s="79"/>
      <c r="I189" s="79"/>
      <c r="J189" s="23"/>
    </row>
    <row r="190" spans="1:10" ht="16" x14ac:dyDescent="0.2">
      <c r="A190" s="63"/>
      <c r="B190" s="75" t="s">
        <v>574</v>
      </c>
      <c r="C190" s="85" t="s">
        <v>226</v>
      </c>
      <c r="D190" s="85" t="s">
        <v>411</v>
      </c>
      <c r="E190" s="86">
        <v>10000</v>
      </c>
      <c r="F190" s="251">
        <v>0</v>
      </c>
      <c r="G190" s="144">
        <f>H190-F190</f>
        <v>0.66</v>
      </c>
      <c r="H190" s="86">
        <v>0.66</v>
      </c>
      <c r="I190" s="86">
        <f>SUM(H190:H191)</f>
        <v>0.66</v>
      </c>
      <c r="J190" s="23"/>
    </row>
    <row r="191" spans="1:10" ht="16" x14ac:dyDescent="0.2">
      <c r="A191" s="63"/>
      <c r="B191" s="75"/>
      <c r="C191" s="85"/>
      <c r="D191" s="85"/>
      <c r="E191" s="86"/>
      <c r="F191" s="251"/>
      <c r="G191" s="242"/>
      <c r="H191" s="86"/>
      <c r="I191" s="86"/>
      <c r="J191" s="23"/>
    </row>
    <row r="192" spans="1:10" ht="16" x14ac:dyDescent="0.2">
      <c r="A192" s="63"/>
      <c r="B192" s="75"/>
      <c r="C192" s="85"/>
      <c r="D192" s="85"/>
      <c r="E192" s="86"/>
      <c r="F192" s="251"/>
      <c r="G192" s="242"/>
      <c r="H192" s="86"/>
      <c r="I192" s="86"/>
      <c r="J192" s="23"/>
    </row>
    <row r="193" spans="1:15" ht="16" x14ac:dyDescent="0.2">
      <c r="A193" s="63"/>
      <c r="B193" s="75" t="s">
        <v>575</v>
      </c>
      <c r="C193" s="168" t="s">
        <v>332</v>
      </c>
      <c r="D193" s="168" t="s">
        <v>411</v>
      </c>
      <c r="E193" s="169">
        <v>360000</v>
      </c>
      <c r="F193" s="86">
        <f>H193-G193</f>
        <v>23.1</v>
      </c>
      <c r="G193" s="78">
        <v>0.66</v>
      </c>
      <c r="H193" s="86">
        <v>23.76</v>
      </c>
      <c r="I193" s="86">
        <f>SUM(H193:H194)</f>
        <v>38.81</v>
      </c>
      <c r="J193" s="23"/>
      <c r="M193" s="13"/>
      <c r="N193" s="42"/>
      <c r="O193" s="45"/>
    </row>
    <row r="194" spans="1:15" ht="16" x14ac:dyDescent="0.2">
      <c r="A194" s="63"/>
      <c r="B194" s="75" t="s">
        <v>575</v>
      </c>
      <c r="C194" s="168" t="s">
        <v>332</v>
      </c>
      <c r="D194" s="168" t="s">
        <v>413</v>
      </c>
      <c r="E194" s="169">
        <v>360000</v>
      </c>
      <c r="F194" s="86">
        <v>15.05</v>
      </c>
      <c r="G194" s="86"/>
      <c r="H194" s="86">
        <f>F194</f>
        <v>15.05</v>
      </c>
      <c r="I194" s="86"/>
      <c r="J194" s="23"/>
      <c r="M194" s="13"/>
      <c r="N194" s="42"/>
      <c r="O194" s="45"/>
    </row>
    <row r="195" spans="1:15" ht="16" x14ac:dyDescent="0.2">
      <c r="A195" s="63"/>
      <c r="B195" s="75"/>
      <c r="C195" s="168"/>
      <c r="D195" s="168"/>
      <c r="E195" s="169"/>
      <c r="F195" s="251"/>
      <c r="G195" s="242"/>
      <c r="H195" s="86"/>
      <c r="I195" s="86"/>
      <c r="J195" s="23"/>
      <c r="M195" s="13"/>
      <c r="N195" s="42"/>
      <c r="O195" s="45"/>
    </row>
    <row r="196" spans="1:15" ht="16" x14ac:dyDescent="0.2">
      <c r="A196" s="63"/>
      <c r="B196" s="75" t="s">
        <v>576</v>
      </c>
      <c r="C196" s="66" t="s">
        <v>71</v>
      </c>
      <c r="D196" s="66" t="s">
        <v>411</v>
      </c>
      <c r="E196" s="78">
        <v>50000</v>
      </c>
      <c r="F196" s="78">
        <f>H196-G196</f>
        <v>12.32</v>
      </c>
      <c r="G196" s="78">
        <v>3.08</v>
      </c>
      <c r="H196" s="78">
        <v>15.4</v>
      </c>
      <c r="I196" s="78">
        <f>SUM(H196:H201)</f>
        <v>33.370000000000012</v>
      </c>
      <c r="J196" s="23"/>
    </row>
    <row r="197" spans="1:15" ht="16" x14ac:dyDescent="0.2">
      <c r="A197" s="63"/>
      <c r="B197" s="75" t="s">
        <v>576</v>
      </c>
      <c r="C197" s="66" t="s">
        <v>71</v>
      </c>
      <c r="D197" s="66" t="s">
        <v>417</v>
      </c>
      <c r="E197" s="79">
        <v>30000</v>
      </c>
      <c r="F197" s="109">
        <v>13.23</v>
      </c>
      <c r="G197" s="144"/>
      <c r="H197" s="79">
        <f>F197</f>
        <v>13.23</v>
      </c>
      <c r="I197" s="79"/>
      <c r="J197" s="23"/>
    </row>
    <row r="198" spans="1:15" ht="16" x14ac:dyDescent="0.2">
      <c r="A198" s="63"/>
      <c r="B198" s="75" t="s">
        <v>576</v>
      </c>
      <c r="C198" s="66" t="s">
        <v>71</v>
      </c>
      <c r="D198" s="66" t="s">
        <v>412</v>
      </c>
      <c r="E198" s="79">
        <v>8000</v>
      </c>
      <c r="F198" s="109">
        <v>2.74</v>
      </c>
      <c r="G198" s="144"/>
      <c r="H198" s="79">
        <f>F198</f>
        <v>2.74</v>
      </c>
      <c r="I198" s="79"/>
      <c r="J198" s="23"/>
    </row>
    <row r="199" spans="1:15" ht="16" x14ac:dyDescent="0.2">
      <c r="A199" s="63"/>
      <c r="B199" s="75" t="s">
        <v>576</v>
      </c>
      <c r="C199" s="66" t="s">
        <v>71</v>
      </c>
      <c r="D199" s="66" t="s">
        <v>413</v>
      </c>
      <c r="E199" s="79">
        <v>20000</v>
      </c>
      <c r="F199" s="109">
        <v>0.84</v>
      </c>
      <c r="G199" s="144"/>
      <c r="H199" s="79">
        <f>F199</f>
        <v>0.84</v>
      </c>
      <c r="I199" s="79"/>
      <c r="J199" s="23"/>
    </row>
    <row r="200" spans="1:15" ht="16" x14ac:dyDescent="0.2">
      <c r="A200" s="63"/>
      <c r="B200" s="75" t="s">
        <v>576</v>
      </c>
      <c r="C200" s="66" t="s">
        <v>71</v>
      </c>
      <c r="D200" s="66" t="s">
        <v>418</v>
      </c>
      <c r="E200" s="79">
        <v>20000</v>
      </c>
      <c r="F200" s="109">
        <v>0.88</v>
      </c>
      <c r="G200" s="144"/>
      <c r="H200" s="79">
        <f>F200</f>
        <v>0.88</v>
      </c>
      <c r="I200" s="79"/>
      <c r="J200" s="23"/>
    </row>
    <row r="201" spans="1:15" ht="16" x14ac:dyDescent="0.2">
      <c r="A201" s="63"/>
      <c r="B201" s="75" t="s">
        <v>576</v>
      </c>
      <c r="C201" s="66" t="s">
        <v>71</v>
      </c>
      <c r="D201" s="66" t="s">
        <v>414</v>
      </c>
      <c r="E201" s="78">
        <v>8000</v>
      </c>
      <c r="F201" s="78">
        <v>0.28000000000000003</v>
      </c>
      <c r="G201" s="78"/>
      <c r="H201" s="78">
        <f>F201</f>
        <v>0.28000000000000003</v>
      </c>
      <c r="I201" s="78"/>
      <c r="J201" s="23"/>
    </row>
    <row r="202" spans="1:15" ht="16" x14ac:dyDescent="0.2">
      <c r="A202" s="63"/>
      <c r="B202" s="75"/>
      <c r="C202" s="66"/>
      <c r="D202" s="66"/>
      <c r="E202" s="79"/>
      <c r="F202" s="109"/>
      <c r="G202" s="144"/>
      <c r="H202" s="79"/>
      <c r="I202" s="79"/>
      <c r="J202" s="23"/>
    </row>
    <row r="203" spans="1:15" ht="16" x14ac:dyDescent="0.2">
      <c r="A203" s="63"/>
      <c r="B203" s="75" t="s">
        <v>577</v>
      </c>
      <c r="C203" s="66" t="s">
        <v>131</v>
      </c>
      <c r="D203" s="66" t="s">
        <v>411</v>
      </c>
      <c r="E203" s="79">
        <v>10000</v>
      </c>
      <c r="F203" s="109">
        <v>0</v>
      </c>
      <c r="G203" s="144">
        <v>5.0199999999999996</v>
      </c>
      <c r="H203" s="79">
        <v>5.0199999999999996</v>
      </c>
      <c r="I203" s="79">
        <f>SUM(H203:H206)</f>
        <v>20.080000000000002</v>
      </c>
      <c r="J203" s="23"/>
    </row>
    <row r="204" spans="1:15" ht="16" x14ac:dyDescent="0.2">
      <c r="A204" s="63"/>
      <c r="B204" s="75" t="s">
        <v>577</v>
      </c>
      <c r="C204" s="66" t="s">
        <v>131</v>
      </c>
      <c r="D204" s="173" t="s">
        <v>417</v>
      </c>
      <c r="E204" s="79">
        <v>10000</v>
      </c>
      <c r="F204" s="109">
        <v>6.77</v>
      </c>
      <c r="G204" s="144"/>
      <c r="H204" s="79">
        <v>6.77</v>
      </c>
      <c r="I204" s="79"/>
      <c r="J204" s="23"/>
    </row>
    <row r="205" spans="1:15" ht="16" x14ac:dyDescent="0.2">
      <c r="A205" s="63"/>
      <c r="B205" s="75" t="s">
        <v>577</v>
      </c>
      <c r="C205" s="66" t="s">
        <v>131</v>
      </c>
      <c r="D205" s="173" t="s">
        <v>413</v>
      </c>
      <c r="E205" s="79">
        <v>190000</v>
      </c>
      <c r="F205" s="109">
        <v>7.94</v>
      </c>
      <c r="G205" s="144"/>
      <c r="H205" s="79">
        <f>F205</f>
        <v>7.94</v>
      </c>
      <c r="I205" s="79"/>
      <c r="J205" s="23"/>
    </row>
    <row r="206" spans="1:15" ht="16" x14ac:dyDescent="0.2">
      <c r="A206" s="63"/>
      <c r="B206" s="75" t="s">
        <v>577</v>
      </c>
      <c r="C206" s="66" t="s">
        <v>131</v>
      </c>
      <c r="D206" s="173" t="s">
        <v>414</v>
      </c>
      <c r="E206" s="78">
        <v>10000</v>
      </c>
      <c r="F206" s="109">
        <v>0.35</v>
      </c>
      <c r="G206" s="144"/>
      <c r="H206" s="78">
        <f>F206</f>
        <v>0.35</v>
      </c>
      <c r="I206" s="78"/>
      <c r="J206" s="23"/>
    </row>
    <row r="207" spans="1:15" ht="16" x14ac:dyDescent="0.2">
      <c r="A207" s="63"/>
      <c r="B207" s="75"/>
      <c r="C207" s="66"/>
      <c r="D207" s="66"/>
      <c r="E207" s="79"/>
      <c r="F207" s="109"/>
      <c r="G207" s="144"/>
      <c r="H207" s="79"/>
      <c r="I207" s="79"/>
      <c r="J207" s="23"/>
    </row>
    <row r="208" spans="1:15" ht="16" x14ac:dyDescent="0.2">
      <c r="A208" s="63"/>
      <c r="B208" s="75" t="s">
        <v>579</v>
      </c>
      <c r="C208" s="66" t="s">
        <v>70</v>
      </c>
      <c r="D208" s="66" t="s">
        <v>411</v>
      </c>
      <c r="E208" s="79">
        <v>10000</v>
      </c>
      <c r="F208" s="109">
        <v>0</v>
      </c>
      <c r="G208" s="144">
        <f>H208-F208</f>
        <v>2.0099999999999998</v>
      </c>
      <c r="H208" s="79">
        <v>2.0099999999999998</v>
      </c>
      <c r="I208" s="79">
        <f>SUM(H208:H213)</f>
        <v>17.190000000000001</v>
      </c>
      <c r="J208" s="23"/>
    </row>
    <row r="209" spans="1:10" ht="16" x14ac:dyDescent="0.2">
      <c r="A209" s="63"/>
      <c r="B209" s="75" t="s">
        <v>579</v>
      </c>
      <c r="C209" s="66" t="s">
        <v>70</v>
      </c>
      <c r="D209" s="173" t="s">
        <v>417</v>
      </c>
      <c r="E209" s="79">
        <v>10000</v>
      </c>
      <c r="F209" s="109">
        <v>2.83</v>
      </c>
      <c r="G209" s="144"/>
      <c r="H209" s="79">
        <f>F209</f>
        <v>2.83</v>
      </c>
      <c r="I209" s="79"/>
      <c r="J209" s="23"/>
    </row>
    <row r="210" spans="1:10" ht="16" x14ac:dyDescent="0.2">
      <c r="A210" s="63"/>
      <c r="B210" s="75" t="s">
        <v>579</v>
      </c>
      <c r="C210" s="66" t="s">
        <v>70</v>
      </c>
      <c r="D210" s="173" t="s">
        <v>412</v>
      </c>
      <c r="E210" s="79">
        <v>10000</v>
      </c>
      <c r="F210" s="109">
        <v>3.42</v>
      </c>
      <c r="G210" s="144"/>
      <c r="H210" s="79">
        <f>F210</f>
        <v>3.42</v>
      </c>
      <c r="I210" s="79"/>
      <c r="J210" s="23"/>
    </row>
    <row r="211" spans="1:10" ht="16" x14ac:dyDescent="0.2">
      <c r="A211" s="63"/>
      <c r="B211" s="75" t="s">
        <v>579</v>
      </c>
      <c r="C211" s="66" t="s">
        <v>70</v>
      </c>
      <c r="D211" s="173" t="s">
        <v>413</v>
      </c>
      <c r="E211" s="79">
        <v>100000</v>
      </c>
      <c r="F211" s="109">
        <v>4.18</v>
      </c>
      <c r="G211" s="144"/>
      <c r="H211" s="79">
        <f>F211</f>
        <v>4.18</v>
      </c>
      <c r="I211" s="79"/>
      <c r="J211" s="23"/>
    </row>
    <row r="212" spans="1:10" ht="16" x14ac:dyDescent="0.2">
      <c r="A212" s="63"/>
      <c r="B212" s="75" t="s">
        <v>579</v>
      </c>
      <c r="C212" s="66" t="s">
        <v>70</v>
      </c>
      <c r="D212" s="173" t="s">
        <v>418</v>
      </c>
      <c r="E212" s="78">
        <v>100000</v>
      </c>
      <c r="F212" s="109">
        <v>4.4000000000000004</v>
      </c>
      <c r="G212" s="144"/>
      <c r="H212" s="79">
        <f>F212</f>
        <v>4.4000000000000004</v>
      </c>
      <c r="I212" s="79"/>
      <c r="J212" s="23"/>
    </row>
    <row r="213" spans="1:10" ht="16" x14ac:dyDescent="0.2">
      <c r="A213" s="63"/>
      <c r="B213" s="75" t="s">
        <v>579</v>
      </c>
      <c r="C213" s="66" t="s">
        <v>70</v>
      </c>
      <c r="D213" s="173" t="s">
        <v>414</v>
      </c>
      <c r="E213" s="79">
        <v>10000</v>
      </c>
      <c r="F213" s="109">
        <v>0.35</v>
      </c>
      <c r="G213" s="144"/>
      <c r="H213" s="79">
        <f>F213</f>
        <v>0.35</v>
      </c>
      <c r="I213" s="79"/>
      <c r="J213" s="23"/>
    </row>
    <row r="214" spans="1:10" ht="16" x14ac:dyDescent="0.2">
      <c r="A214" s="63"/>
      <c r="B214" s="75"/>
      <c r="C214" s="66"/>
      <c r="D214" s="173"/>
      <c r="E214" s="79"/>
      <c r="F214" s="109"/>
      <c r="G214" s="144"/>
      <c r="H214" s="79"/>
      <c r="I214" s="79"/>
      <c r="J214" s="23"/>
    </row>
    <row r="215" spans="1:10" s="233" customFormat="1" ht="16" x14ac:dyDescent="0.2">
      <c r="A215" s="106"/>
      <c r="B215" s="107" t="s">
        <v>771</v>
      </c>
      <c r="C215" s="108" t="s">
        <v>770</v>
      </c>
      <c r="D215" s="307" t="s">
        <v>411</v>
      </c>
      <c r="E215" s="109">
        <v>10000</v>
      </c>
      <c r="F215" s="109">
        <v>0</v>
      </c>
      <c r="G215" s="109">
        <v>0.46</v>
      </c>
      <c r="H215" s="109">
        <f>F215+G215</f>
        <v>0.46</v>
      </c>
      <c r="I215" s="109">
        <f>SUM(H215:H216)</f>
        <v>4.6399999999999997</v>
      </c>
      <c r="J215" s="232" t="s">
        <v>768</v>
      </c>
    </row>
    <row r="216" spans="1:10" s="226" customFormat="1" ht="16" x14ac:dyDescent="0.2">
      <c r="A216" s="101"/>
      <c r="B216" s="81" t="s">
        <v>771</v>
      </c>
      <c r="C216" s="108" t="s">
        <v>770</v>
      </c>
      <c r="D216" s="323" t="s">
        <v>413</v>
      </c>
      <c r="E216" s="83">
        <v>100000</v>
      </c>
      <c r="F216" s="83">
        <v>4.18</v>
      </c>
      <c r="G216" s="83"/>
      <c r="H216" s="83">
        <v>4.18</v>
      </c>
      <c r="I216" s="83"/>
      <c r="J216" s="105" t="s">
        <v>772</v>
      </c>
    </row>
    <row r="217" spans="1:10" ht="16" x14ac:dyDescent="0.2">
      <c r="A217" s="63"/>
      <c r="B217" s="75"/>
      <c r="C217" s="66"/>
      <c r="D217" s="66"/>
      <c r="E217" s="78"/>
      <c r="F217" s="109"/>
      <c r="G217" s="144"/>
      <c r="H217" s="78"/>
      <c r="I217" s="78"/>
      <c r="J217" s="23"/>
    </row>
    <row r="218" spans="1:10" ht="16" x14ac:dyDescent="0.2">
      <c r="A218" s="63"/>
      <c r="B218" s="75" t="s">
        <v>581</v>
      </c>
      <c r="C218" s="70" t="s">
        <v>214</v>
      </c>
      <c r="D218" s="70" t="s">
        <v>411</v>
      </c>
      <c r="E218" s="130">
        <v>10000</v>
      </c>
      <c r="F218" s="111">
        <v>0</v>
      </c>
      <c r="G218" s="144">
        <f>H218-F218</f>
        <v>3.08</v>
      </c>
      <c r="H218" s="130">
        <v>3.08</v>
      </c>
      <c r="I218" s="130">
        <f>H218</f>
        <v>3.08</v>
      </c>
      <c r="J218" s="211"/>
    </row>
    <row r="219" spans="1:10" ht="16" x14ac:dyDescent="0.2">
      <c r="A219" s="63"/>
      <c r="B219" s="75"/>
      <c r="C219" s="70"/>
      <c r="D219" s="70"/>
      <c r="E219" s="130"/>
      <c r="F219" s="111"/>
      <c r="G219" s="192"/>
      <c r="H219" s="130"/>
      <c r="I219" s="130"/>
      <c r="J219" s="23"/>
    </row>
    <row r="220" spans="1:10" ht="16" x14ac:dyDescent="0.2">
      <c r="A220" s="63"/>
      <c r="B220" s="75" t="s">
        <v>582</v>
      </c>
      <c r="C220" s="66" t="s">
        <v>368</v>
      </c>
      <c r="D220" s="66" t="s">
        <v>411</v>
      </c>
      <c r="E220" s="78">
        <v>190000</v>
      </c>
      <c r="F220" s="78">
        <f>H220-G220</f>
        <v>16.38</v>
      </c>
      <c r="G220" s="78">
        <v>0.91</v>
      </c>
      <c r="H220" s="78">
        <v>17.29</v>
      </c>
      <c r="I220" s="78">
        <f>SUM(H220:H225)</f>
        <v>38.69</v>
      </c>
      <c r="J220" s="23"/>
    </row>
    <row r="221" spans="1:10" ht="16" x14ac:dyDescent="0.2">
      <c r="A221" s="63"/>
      <c r="B221" s="75" t="s">
        <v>582</v>
      </c>
      <c r="C221" s="66" t="s">
        <v>368</v>
      </c>
      <c r="D221" s="173" t="s">
        <v>417</v>
      </c>
      <c r="E221" s="78">
        <v>50000</v>
      </c>
      <c r="F221" s="109">
        <v>9.0500000000000007</v>
      </c>
      <c r="G221" s="144"/>
      <c r="H221" s="78">
        <f>F221</f>
        <v>9.0500000000000007</v>
      </c>
      <c r="I221" s="78"/>
      <c r="J221" s="23"/>
    </row>
    <row r="222" spans="1:10" ht="16" x14ac:dyDescent="0.2">
      <c r="A222" s="63"/>
      <c r="B222" s="75" t="s">
        <v>582</v>
      </c>
      <c r="C222" s="66" t="s">
        <v>368</v>
      </c>
      <c r="D222" s="173" t="s">
        <v>412</v>
      </c>
      <c r="E222" s="78">
        <v>10000</v>
      </c>
      <c r="F222" s="109">
        <v>3.42</v>
      </c>
      <c r="G222" s="144"/>
      <c r="H222" s="78">
        <f>F222</f>
        <v>3.42</v>
      </c>
      <c r="I222" s="78"/>
      <c r="J222" s="23"/>
    </row>
    <row r="223" spans="1:10" ht="16" x14ac:dyDescent="0.2">
      <c r="A223" s="63"/>
      <c r="B223" s="75" t="s">
        <v>582</v>
      </c>
      <c r="C223" s="66" t="s">
        <v>368</v>
      </c>
      <c r="D223" s="173" t="s">
        <v>413</v>
      </c>
      <c r="E223" s="78">
        <v>100000</v>
      </c>
      <c r="F223" s="109">
        <v>4.18</v>
      </c>
      <c r="G223" s="144"/>
      <c r="H223" s="78">
        <f>F223</f>
        <v>4.18</v>
      </c>
      <c r="I223" s="78"/>
      <c r="J223" s="23"/>
    </row>
    <row r="224" spans="1:10" ht="16" x14ac:dyDescent="0.2">
      <c r="A224" s="63"/>
      <c r="B224" s="75" t="s">
        <v>582</v>
      </c>
      <c r="C224" s="66" t="s">
        <v>368</v>
      </c>
      <c r="D224" s="173" t="s">
        <v>418</v>
      </c>
      <c r="E224" s="78">
        <v>100000</v>
      </c>
      <c r="F224" s="109">
        <v>4.4000000000000004</v>
      </c>
      <c r="G224" s="144"/>
      <c r="H224" s="78">
        <f>F224</f>
        <v>4.4000000000000004</v>
      </c>
      <c r="I224" s="78"/>
      <c r="J224" s="23"/>
    </row>
    <row r="225" spans="1:10" ht="16" x14ac:dyDescent="0.2">
      <c r="A225" s="63"/>
      <c r="B225" s="75" t="s">
        <v>582</v>
      </c>
      <c r="C225" s="66" t="s">
        <v>368</v>
      </c>
      <c r="D225" s="173" t="s">
        <v>414</v>
      </c>
      <c r="E225" s="78">
        <v>10000</v>
      </c>
      <c r="F225" s="109">
        <v>0.35</v>
      </c>
      <c r="G225" s="144"/>
      <c r="H225" s="78">
        <f>F225</f>
        <v>0.35</v>
      </c>
      <c r="I225" s="78"/>
      <c r="J225" s="23"/>
    </row>
    <row r="226" spans="1:10" ht="16" x14ac:dyDescent="0.2">
      <c r="A226" s="63"/>
      <c r="B226" s="75"/>
      <c r="C226" s="66"/>
      <c r="D226" s="173"/>
      <c r="E226" s="78"/>
      <c r="F226" s="109"/>
      <c r="G226" s="144"/>
      <c r="H226" s="78"/>
      <c r="I226" s="78"/>
      <c r="J226" s="23"/>
    </row>
    <row r="227" spans="1:10" ht="16" x14ac:dyDescent="0.2">
      <c r="A227" s="63"/>
      <c r="B227" s="75" t="s">
        <v>638</v>
      </c>
      <c r="C227" s="66" t="s">
        <v>636</v>
      </c>
      <c r="D227" s="173" t="s">
        <v>411</v>
      </c>
      <c r="E227" s="78">
        <v>100000</v>
      </c>
      <c r="F227" s="109">
        <f>H227-G227</f>
        <v>11.34</v>
      </c>
      <c r="G227" s="144">
        <v>1.26</v>
      </c>
      <c r="H227" s="78">
        <v>12.6</v>
      </c>
      <c r="I227" s="78">
        <f>SUM(H227:H230)</f>
        <v>24.73</v>
      </c>
      <c r="J227" s="23"/>
    </row>
    <row r="228" spans="1:10" ht="16" x14ac:dyDescent="0.2">
      <c r="A228" s="63"/>
      <c r="B228" s="75" t="s">
        <v>638</v>
      </c>
      <c r="C228" s="66" t="s">
        <v>636</v>
      </c>
      <c r="D228" s="173" t="s">
        <v>412</v>
      </c>
      <c r="E228" s="78">
        <v>10000</v>
      </c>
      <c r="F228" s="109">
        <v>3.42</v>
      </c>
      <c r="G228" s="144"/>
      <c r="H228" s="78">
        <f>F228</f>
        <v>3.42</v>
      </c>
      <c r="I228" s="78"/>
      <c r="J228" s="23"/>
    </row>
    <row r="229" spans="1:10" ht="16" x14ac:dyDescent="0.2">
      <c r="A229" s="63"/>
      <c r="B229" s="75" t="s">
        <v>638</v>
      </c>
      <c r="C229" s="66" t="s">
        <v>636</v>
      </c>
      <c r="D229" s="173" t="s">
        <v>413</v>
      </c>
      <c r="E229" s="78">
        <v>200000</v>
      </c>
      <c r="F229" s="78">
        <v>8.36</v>
      </c>
      <c r="G229" s="78"/>
      <c r="H229" s="78">
        <f>F229</f>
        <v>8.36</v>
      </c>
      <c r="I229" s="78"/>
      <c r="J229" s="23"/>
    </row>
    <row r="230" spans="1:10" ht="16" x14ac:dyDescent="0.2">
      <c r="A230" s="63"/>
      <c r="B230" s="75" t="s">
        <v>638</v>
      </c>
      <c r="C230" s="66" t="s">
        <v>636</v>
      </c>
      <c r="D230" s="173" t="s">
        <v>414</v>
      </c>
      <c r="E230" s="78">
        <v>10000</v>
      </c>
      <c r="F230" s="109">
        <v>0.35</v>
      </c>
      <c r="G230" s="144"/>
      <c r="H230" s="78">
        <f>F230</f>
        <v>0.35</v>
      </c>
      <c r="I230" s="78"/>
      <c r="J230" s="23"/>
    </row>
    <row r="231" spans="1:10" ht="16" x14ac:dyDescent="0.2">
      <c r="A231" s="63"/>
      <c r="B231" s="75"/>
      <c r="C231" s="66"/>
      <c r="D231" s="66"/>
      <c r="E231" s="78"/>
      <c r="F231" s="109"/>
      <c r="G231" s="144"/>
      <c r="H231" s="78"/>
      <c r="I231" s="78"/>
      <c r="J231" s="23"/>
    </row>
    <row r="232" spans="1:10" s="226" customFormat="1" ht="16" x14ac:dyDescent="0.2">
      <c r="A232" s="101"/>
      <c r="B232" s="81" t="s">
        <v>583</v>
      </c>
      <c r="C232" s="82" t="s">
        <v>133</v>
      </c>
      <c r="D232" s="82" t="s">
        <v>411</v>
      </c>
      <c r="E232" s="83">
        <v>150000</v>
      </c>
      <c r="F232" s="83">
        <f>H232-G232</f>
        <v>17.639999999999997</v>
      </c>
      <c r="G232" s="83">
        <v>1.26</v>
      </c>
      <c r="H232" s="83">
        <v>18.899999999999999</v>
      </c>
      <c r="I232" s="83">
        <f>SUM(H232:H237)</f>
        <v>104.26</v>
      </c>
      <c r="J232" s="324" t="s">
        <v>781</v>
      </c>
    </row>
    <row r="233" spans="1:10" ht="16" x14ac:dyDescent="0.2">
      <c r="A233" s="63"/>
      <c r="B233" s="75" t="s">
        <v>583</v>
      </c>
      <c r="C233" s="82" t="s">
        <v>133</v>
      </c>
      <c r="D233" s="173" t="s">
        <v>417</v>
      </c>
      <c r="E233" s="78">
        <v>150000</v>
      </c>
      <c r="F233" s="109">
        <v>42.45</v>
      </c>
      <c r="G233" s="144"/>
      <c r="H233" s="78">
        <v>66.150000000000006</v>
      </c>
      <c r="I233" s="78"/>
      <c r="J233" s="23"/>
    </row>
    <row r="234" spans="1:10" ht="16" x14ac:dyDescent="0.2">
      <c r="A234" s="63"/>
      <c r="B234" s="75" t="s">
        <v>583</v>
      </c>
      <c r="C234" s="82" t="s">
        <v>133</v>
      </c>
      <c r="D234" s="173" t="s">
        <v>412</v>
      </c>
      <c r="E234" s="78">
        <v>10000</v>
      </c>
      <c r="F234" s="109">
        <v>3.42</v>
      </c>
      <c r="G234" s="144"/>
      <c r="H234" s="78">
        <f>F234</f>
        <v>3.42</v>
      </c>
      <c r="I234" s="78"/>
      <c r="J234" s="23"/>
    </row>
    <row r="235" spans="1:10" ht="16" x14ac:dyDescent="0.2">
      <c r="A235" s="63"/>
      <c r="B235" s="75" t="s">
        <v>583</v>
      </c>
      <c r="C235" s="82" t="s">
        <v>133</v>
      </c>
      <c r="D235" s="173" t="s">
        <v>413</v>
      </c>
      <c r="E235" s="78">
        <v>180000</v>
      </c>
      <c r="F235" s="109">
        <v>7.52</v>
      </c>
      <c r="G235" s="144"/>
      <c r="H235" s="78">
        <f>F235</f>
        <v>7.52</v>
      </c>
      <c r="I235" s="78"/>
      <c r="J235" s="23"/>
    </row>
    <row r="236" spans="1:10" s="305" customFormat="1" ht="16" x14ac:dyDescent="0.2">
      <c r="A236" s="303"/>
      <c r="B236" s="304" t="s">
        <v>583</v>
      </c>
      <c r="C236" s="82" t="s">
        <v>133</v>
      </c>
      <c r="D236" s="219" t="s">
        <v>418</v>
      </c>
      <c r="E236" s="206">
        <v>180000</v>
      </c>
      <c r="F236" s="206">
        <v>7.92</v>
      </c>
      <c r="G236" s="206"/>
      <c r="H236" s="206">
        <f>F236</f>
        <v>7.92</v>
      </c>
      <c r="I236" s="206"/>
      <c r="J236" s="207" t="s">
        <v>457</v>
      </c>
    </row>
    <row r="237" spans="1:10" ht="16" x14ac:dyDescent="0.2">
      <c r="A237" s="63"/>
      <c r="B237" s="75" t="s">
        <v>583</v>
      </c>
      <c r="C237" s="82" t="s">
        <v>133</v>
      </c>
      <c r="D237" s="173" t="s">
        <v>414</v>
      </c>
      <c r="E237" s="78">
        <v>10000</v>
      </c>
      <c r="F237" s="109">
        <v>0.35</v>
      </c>
      <c r="G237" s="144"/>
      <c r="H237" s="78">
        <f>F237</f>
        <v>0.35</v>
      </c>
      <c r="I237" s="78"/>
      <c r="J237" s="23"/>
    </row>
    <row r="238" spans="1:10" ht="16" x14ac:dyDescent="0.2">
      <c r="A238" s="63"/>
      <c r="B238" s="75"/>
      <c r="C238" s="66"/>
      <c r="D238" s="173"/>
      <c r="E238" s="78"/>
      <c r="F238" s="109"/>
      <c r="G238" s="144"/>
      <c r="H238" s="78"/>
      <c r="I238" s="78"/>
      <c r="J238" s="23"/>
    </row>
    <row r="239" spans="1:10" ht="16" x14ac:dyDescent="0.2">
      <c r="A239" s="63"/>
      <c r="B239" s="75" t="s">
        <v>735</v>
      </c>
      <c r="C239" s="66" t="s">
        <v>736</v>
      </c>
      <c r="D239" s="173" t="s">
        <v>411</v>
      </c>
      <c r="E239" s="78">
        <v>10000</v>
      </c>
      <c r="F239" s="109" t="s">
        <v>492</v>
      </c>
      <c r="G239" s="144">
        <v>0.53</v>
      </c>
      <c r="H239" s="78">
        <f>SUM(F239:G239)</f>
        <v>0.53</v>
      </c>
      <c r="I239" s="78">
        <f>H239</f>
        <v>0.53</v>
      </c>
      <c r="J239" s="23"/>
    </row>
    <row r="240" spans="1:10" ht="16" x14ac:dyDescent="0.2">
      <c r="A240" s="63"/>
      <c r="B240" s="75"/>
      <c r="C240" s="66"/>
      <c r="D240" s="66"/>
      <c r="E240" s="78"/>
      <c r="F240" s="109"/>
      <c r="G240" s="144"/>
      <c r="H240" s="78"/>
      <c r="I240" s="78"/>
      <c r="J240" s="23"/>
    </row>
    <row r="241" spans="1:10" ht="16" x14ac:dyDescent="0.2">
      <c r="A241" s="63"/>
      <c r="B241" s="75" t="s">
        <v>585</v>
      </c>
      <c r="C241" s="66" t="s">
        <v>378</v>
      </c>
      <c r="D241" s="66" t="s">
        <v>411</v>
      </c>
      <c r="E241" s="78">
        <v>10000</v>
      </c>
      <c r="F241" s="109">
        <v>0</v>
      </c>
      <c r="G241" s="144">
        <f>H241-F241</f>
        <v>8.02</v>
      </c>
      <c r="H241" s="78">
        <v>8.02</v>
      </c>
      <c r="I241" s="78">
        <f>H241</f>
        <v>8.02</v>
      </c>
      <c r="J241" s="23"/>
    </row>
    <row r="242" spans="1:10" ht="16" x14ac:dyDescent="0.2">
      <c r="A242" s="63"/>
      <c r="B242" s="75"/>
      <c r="C242" s="66"/>
      <c r="D242" s="66"/>
      <c r="E242" s="78"/>
      <c r="F242" s="109"/>
      <c r="G242" s="144"/>
      <c r="H242" s="78"/>
      <c r="I242" s="78"/>
      <c r="J242" s="23"/>
    </row>
    <row r="243" spans="1:10" ht="16" x14ac:dyDescent="0.2">
      <c r="A243" s="63"/>
      <c r="B243" s="75" t="s">
        <v>586</v>
      </c>
      <c r="C243" s="85" t="s">
        <v>228</v>
      </c>
      <c r="D243" s="85" t="s">
        <v>411</v>
      </c>
      <c r="E243" s="86">
        <v>10000</v>
      </c>
      <c r="F243" s="86">
        <v>0</v>
      </c>
      <c r="G243" s="78">
        <f>H243-F243</f>
        <v>0.53</v>
      </c>
      <c r="H243" s="86">
        <v>0.53</v>
      </c>
      <c r="I243" s="86">
        <f>SUM(H243:H244)</f>
        <v>0.95</v>
      </c>
      <c r="J243" s="23"/>
    </row>
    <row r="244" spans="1:10" ht="16" x14ac:dyDescent="0.2">
      <c r="A244" s="63"/>
      <c r="B244" s="75" t="s">
        <v>586</v>
      </c>
      <c r="C244" s="85" t="s">
        <v>228</v>
      </c>
      <c r="D244" s="85" t="s">
        <v>413</v>
      </c>
      <c r="E244" s="86">
        <v>10000</v>
      </c>
      <c r="F244" s="86">
        <v>0.42</v>
      </c>
      <c r="G244" s="78"/>
      <c r="H244" s="86">
        <v>0.42</v>
      </c>
      <c r="I244" s="86"/>
      <c r="J244" s="23"/>
    </row>
    <row r="245" spans="1:10" ht="16" x14ac:dyDescent="0.2">
      <c r="A245" s="63"/>
      <c r="B245" s="75"/>
      <c r="C245" s="85"/>
      <c r="D245" s="85"/>
      <c r="E245" s="86"/>
      <c r="F245" s="86"/>
      <c r="G245" s="78"/>
      <c r="H245" s="86"/>
      <c r="I245" s="86"/>
      <c r="J245" s="23"/>
    </row>
    <row r="246" spans="1:10" ht="16" x14ac:dyDescent="0.2">
      <c r="A246" s="63"/>
      <c r="B246" s="75" t="s">
        <v>719</v>
      </c>
      <c r="C246" s="85" t="s">
        <v>738</v>
      </c>
      <c r="D246" s="85" t="s">
        <v>411</v>
      </c>
      <c r="E246" s="86">
        <v>250000</v>
      </c>
      <c r="F246" s="86">
        <f>H246-G246</f>
        <v>12.72</v>
      </c>
      <c r="G246" s="78">
        <v>0.53</v>
      </c>
      <c r="H246" s="86">
        <v>13.25</v>
      </c>
      <c r="I246" s="86">
        <f>SUM(H246:H247)</f>
        <v>23.7</v>
      </c>
      <c r="J246" s="23"/>
    </row>
    <row r="247" spans="1:10" ht="16" x14ac:dyDescent="0.2">
      <c r="A247" s="63"/>
      <c r="B247" s="75" t="s">
        <v>719</v>
      </c>
      <c r="C247" s="85" t="s">
        <v>738</v>
      </c>
      <c r="D247" s="85" t="s">
        <v>413</v>
      </c>
      <c r="E247" s="86">
        <v>250000</v>
      </c>
      <c r="F247" s="86">
        <v>10.45</v>
      </c>
      <c r="G247" s="78"/>
      <c r="H247" s="86">
        <v>10.45</v>
      </c>
      <c r="I247" s="86"/>
      <c r="J247" s="23"/>
    </row>
    <row r="248" spans="1:10" ht="16" x14ac:dyDescent="0.2">
      <c r="A248" s="63"/>
      <c r="B248" s="75"/>
      <c r="C248" s="85"/>
      <c r="D248" s="85"/>
      <c r="E248" s="86"/>
      <c r="F248" s="251"/>
      <c r="G248" s="144"/>
      <c r="H248" s="86"/>
      <c r="I248" s="86"/>
      <c r="J248" s="23"/>
    </row>
    <row r="249" spans="1:10" ht="16" x14ac:dyDescent="0.2">
      <c r="A249" s="63"/>
      <c r="B249" s="75" t="s">
        <v>587</v>
      </c>
      <c r="C249" s="85" t="s">
        <v>507</v>
      </c>
      <c r="D249" s="85" t="s">
        <v>411</v>
      </c>
      <c r="E249" s="86">
        <v>10000</v>
      </c>
      <c r="F249" s="251">
        <v>0</v>
      </c>
      <c r="G249" s="144">
        <f>H249-F249</f>
        <v>3.08</v>
      </c>
      <c r="H249" s="86">
        <v>3.08</v>
      </c>
      <c r="I249" s="86">
        <f>SUM(H249:H253)</f>
        <v>4.4700000000000006</v>
      </c>
      <c r="J249" s="23"/>
    </row>
    <row r="250" spans="1:10" ht="16" x14ac:dyDescent="0.2">
      <c r="A250" s="63"/>
      <c r="B250" s="75" t="s">
        <v>587</v>
      </c>
      <c r="C250" s="85" t="s">
        <v>507</v>
      </c>
      <c r="D250" s="85" t="s">
        <v>412</v>
      </c>
      <c r="E250" s="86">
        <v>2000</v>
      </c>
      <c r="F250" s="251">
        <v>0.68</v>
      </c>
      <c r="G250" s="144"/>
      <c r="H250" s="86">
        <f>F250</f>
        <v>0.68</v>
      </c>
      <c r="I250" s="86"/>
      <c r="J250" s="23"/>
    </row>
    <row r="251" spans="1:10" ht="16" x14ac:dyDescent="0.2">
      <c r="A251" s="63"/>
      <c r="B251" s="75" t="s">
        <v>587</v>
      </c>
      <c r="C251" s="85" t="s">
        <v>507</v>
      </c>
      <c r="D251" s="85" t="s">
        <v>413</v>
      </c>
      <c r="E251" s="86">
        <v>10000</v>
      </c>
      <c r="F251" s="251">
        <v>0.42</v>
      </c>
      <c r="G251" s="144"/>
      <c r="H251" s="86">
        <f>F251</f>
        <v>0.42</v>
      </c>
      <c r="I251" s="86"/>
      <c r="J251" s="23"/>
    </row>
    <row r="252" spans="1:10" ht="16" x14ac:dyDescent="0.2">
      <c r="A252" s="63"/>
      <c r="B252" s="75" t="s">
        <v>587</v>
      </c>
      <c r="C252" s="85" t="s">
        <v>507</v>
      </c>
      <c r="D252" s="85" t="s">
        <v>418</v>
      </c>
      <c r="E252" s="86">
        <v>5000</v>
      </c>
      <c r="F252" s="86">
        <v>0.22</v>
      </c>
      <c r="G252" s="78"/>
      <c r="H252" s="86">
        <f>F252</f>
        <v>0.22</v>
      </c>
      <c r="I252" s="86"/>
      <c r="J252" s="23"/>
    </row>
    <row r="253" spans="1:10" ht="16" x14ac:dyDescent="0.2">
      <c r="A253" s="63"/>
      <c r="B253" s="75" t="s">
        <v>587</v>
      </c>
      <c r="C253" s="85" t="s">
        <v>507</v>
      </c>
      <c r="D253" s="85" t="s">
        <v>414</v>
      </c>
      <c r="E253" s="86">
        <v>2000</v>
      </c>
      <c r="F253" s="251">
        <v>7.0000000000000007E-2</v>
      </c>
      <c r="G253" s="144"/>
      <c r="H253" s="86">
        <f>F253</f>
        <v>7.0000000000000007E-2</v>
      </c>
      <c r="I253" s="86"/>
      <c r="J253" s="23"/>
    </row>
    <row r="254" spans="1:10" ht="16" x14ac:dyDescent="0.2">
      <c r="A254" s="63"/>
      <c r="B254" s="75"/>
      <c r="C254" s="85"/>
      <c r="D254" s="85"/>
      <c r="E254" s="86"/>
      <c r="F254" s="251"/>
      <c r="G254" s="242"/>
      <c r="H254" s="86"/>
      <c r="I254" s="86"/>
      <c r="J254" s="23"/>
    </row>
    <row r="255" spans="1:10" ht="16" x14ac:dyDescent="0.2">
      <c r="A255" s="63"/>
      <c r="B255" s="75" t="s">
        <v>588</v>
      </c>
      <c r="C255" s="66" t="s">
        <v>84</v>
      </c>
      <c r="D255" s="66" t="s">
        <v>411</v>
      </c>
      <c r="E255" s="78">
        <v>10000</v>
      </c>
      <c r="F255" s="109">
        <v>0</v>
      </c>
      <c r="G255" s="144">
        <f>H255-F255</f>
        <v>0.91</v>
      </c>
      <c r="H255" s="78">
        <v>0.91</v>
      </c>
      <c r="I255" s="78">
        <f>SUM(H255:H256)</f>
        <v>1.33</v>
      </c>
      <c r="J255" s="211"/>
    </row>
    <row r="256" spans="1:10" ht="16" x14ac:dyDescent="0.2">
      <c r="A256" s="63"/>
      <c r="B256" s="75" t="s">
        <v>588</v>
      </c>
      <c r="C256" s="66" t="s">
        <v>84</v>
      </c>
      <c r="D256" s="66" t="s">
        <v>413</v>
      </c>
      <c r="E256" s="78">
        <v>10000</v>
      </c>
      <c r="F256" s="109">
        <v>0.42</v>
      </c>
      <c r="G256" s="144"/>
      <c r="H256" s="78">
        <f>F256</f>
        <v>0.42</v>
      </c>
      <c r="I256" s="78"/>
      <c r="J256" s="23"/>
    </row>
    <row r="257" spans="1:10" ht="16" x14ac:dyDescent="0.2">
      <c r="A257" s="63"/>
      <c r="B257" s="75"/>
      <c r="C257" s="66"/>
      <c r="D257" s="66"/>
      <c r="E257" s="78"/>
      <c r="F257" s="109"/>
      <c r="G257" s="144"/>
      <c r="H257" s="78"/>
      <c r="I257" s="78"/>
      <c r="J257" s="23"/>
    </row>
    <row r="258" spans="1:10" ht="16" x14ac:dyDescent="0.2">
      <c r="A258" s="63"/>
      <c r="B258" s="75" t="s">
        <v>589</v>
      </c>
      <c r="C258" s="66" t="s">
        <v>60</v>
      </c>
      <c r="D258" s="66" t="s">
        <v>411</v>
      </c>
      <c r="E258" s="78">
        <v>10000</v>
      </c>
      <c r="F258" s="109">
        <v>0</v>
      </c>
      <c r="G258" s="144">
        <f>H258-F258</f>
        <v>8.02</v>
      </c>
      <c r="H258" s="78">
        <v>8.02</v>
      </c>
      <c r="I258" s="78">
        <f>H258</f>
        <v>8.02</v>
      </c>
      <c r="J258" s="211"/>
    </row>
    <row r="259" spans="1:10" ht="16" x14ac:dyDescent="0.2">
      <c r="A259" s="63"/>
      <c r="B259" s="75"/>
      <c r="C259" s="66"/>
      <c r="D259" s="66"/>
      <c r="E259" s="78"/>
      <c r="F259" s="109"/>
      <c r="G259" s="144"/>
      <c r="H259" s="78"/>
      <c r="I259" s="78"/>
      <c r="J259" s="211"/>
    </row>
    <row r="260" spans="1:10" ht="16" x14ac:dyDescent="0.2">
      <c r="A260" s="63"/>
      <c r="B260" s="75" t="s">
        <v>782</v>
      </c>
      <c r="C260" s="66" t="s">
        <v>783</v>
      </c>
      <c r="D260" s="66" t="s">
        <v>411</v>
      </c>
      <c r="E260" s="78">
        <v>10000</v>
      </c>
      <c r="F260" s="78">
        <v>0</v>
      </c>
      <c r="G260" s="78">
        <v>0.53</v>
      </c>
      <c r="H260" s="78">
        <f>SUM(F260:G260)</f>
        <v>0.53</v>
      </c>
      <c r="I260" s="78">
        <f>SUM(H260:H261)</f>
        <v>0.95</v>
      </c>
      <c r="J260" s="211"/>
    </row>
    <row r="261" spans="1:10" ht="16" x14ac:dyDescent="0.2">
      <c r="A261" s="63"/>
      <c r="B261" s="75" t="s">
        <v>782</v>
      </c>
      <c r="C261" s="66" t="s">
        <v>783</v>
      </c>
      <c r="D261" s="66" t="s">
        <v>413</v>
      </c>
      <c r="E261" s="78">
        <v>10000</v>
      </c>
      <c r="F261" s="78">
        <v>0.42</v>
      </c>
      <c r="G261" s="78"/>
      <c r="H261" s="78">
        <f>F261</f>
        <v>0.42</v>
      </c>
      <c r="I261" s="78"/>
      <c r="J261" s="211"/>
    </row>
    <row r="262" spans="1:10" ht="16" x14ac:dyDescent="0.2">
      <c r="A262" s="63"/>
      <c r="B262" s="75"/>
      <c r="C262" s="66"/>
      <c r="D262" s="66"/>
      <c r="E262" s="78"/>
      <c r="F262" s="109"/>
      <c r="G262" s="144"/>
      <c r="H262" s="78"/>
      <c r="I262" s="78"/>
      <c r="J262" s="23"/>
    </row>
    <row r="263" spans="1:10" ht="16" x14ac:dyDescent="0.2">
      <c r="A263" s="63"/>
      <c r="B263" s="75" t="s">
        <v>425</v>
      </c>
      <c r="C263" s="66" t="s">
        <v>426</v>
      </c>
      <c r="D263" s="66" t="s">
        <v>411</v>
      </c>
      <c r="E263" s="78">
        <v>10000</v>
      </c>
      <c r="F263" s="109">
        <v>0</v>
      </c>
      <c r="G263" s="144">
        <f>H263-F263</f>
        <v>0.66</v>
      </c>
      <c r="H263" s="78">
        <v>0.66</v>
      </c>
      <c r="I263" s="78">
        <f>SUM(H263:H264)</f>
        <v>1.08</v>
      </c>
      <c r="J263" s="23"/>
    </row>
    <row r="264" spans="1:10" ht="16" x14ac:dyDescent="0.2">
      <c r="A264" s="63"/>
      <c r="B264" s="75" t="s">
        <v>425</v>
      </c>
      <c r="C264" s="66" t="s">
        <v>426</v>
      </c>
      <c r="D264" s="66" t="s">
        <v>413</v>
      </c>
      <c r="E264" s="78">
        <v>10000</v>
      </c>
      <c r="F264" s="109">
        <v>0.42</v>
      </c>
      <c r="G264" s="144"/>
      <c r="H264" s="78">
        <f>F264</f>
        <v>0.42</v>
      </c>
      <c r="I264" s="78"/>
      <c r="J264" s="23"/>
    </row>
    <row r="265" spans="1:10" ht="16" x14ac:dyDescent="0.2">
      <c r="A265" s="63"/>
      <c r="B265" s="75"/>
      <c r="C265" s="66"/>
      <c r="D265" s="66"/>
      <c r="E265" s="78"/>
      <c r="F265" s="109"/>
      <c r="G265" s="144"/>
      <c r="H265" s="78"/>
      <c r="I265" s="78"/>
    </row>
    <row r="266" spans="1:10" ht="16" x14ac:dyDescent="0.2">
      <c r="A266" s="63"/>
      <c r="B266" s="75" t="s">
        <v>786</v>
      </c>
      <c r="C266" s="66" t="s">
        <v>787</v>
      </c>
      <c r="D266" s="66" t="s">
        <v>411</v>
      </c>
      <c r="E266" s="78">
        <v>10000</v>
      </c>
      <c r="F266" s="109">
        <v>0</v>
      </c>
      <c r="G266" s="144">
        <v>0.66</v>
      </c>
      <c r="H266" s="78">
        <f>SUM(F266:G266)</f>
        <v>0.66</v>
      </c>
      <c r="I266" s="78">
        <f>H266</f>
        <v>0.66</v>
      </c>
      <c r="J266" s="23"/>
    </row>
    <row r="267" spans="1:10" ht="16" x14ac:dyDescent="0.2">
      <c r="A267" s="63"/>
      <c r="B267" s="75"/>
      <c r="C267" s="66"/>
      <c r="D267" s="66"/>
      <c r="E267" s="78"/>
      <c r="F267" s="109"/>
      <c r="G267" s="144"/>
      <c r="H267" s="78"/>
      <c r="I267" s="78"/>
      <c r="J267" s="23"/>
    </row>
    <row r="268" spans="1:10" ht="16" x14ac:dyDescent="0.2">
      <c r="A268" s="63"/>
      <c r="B268" s="290">
        <v>2235</v>
      </c>
      <c r="C268" s="66" t="s">
        <v>527</v>
      </c>
      <c r="D268" s="66" t="s">
        <v>411</v>
      </c>
      <c r="E268" s="78">
        <v>10000</v>
      </c>
      <c r="F268" s="78">
        <v>0</v>
      </c>
      <c r="G268" s="78">
        <f>H268-F268</f>
        <v>2.0099999999999998</v>
      </c>
      <c r="H268" s="78">
        <v>2.0099999999999998</v>
      </c>
      <c r="I268" s="78">
        <f>SUM(H268:H273)</f>
        <v>4.8199999999999994</v>
      </c>
      <c r="J268" s="23"/>
    </row>
    <row r="269" spans="1:10" ht="16" x14ac:dyDescent="0.2">
      <c r="A269" s="63"/>
      <c r="B269" s="290" t="s">
        <v>535</v>
      </c>
      <c r="C269" s="66" t="s">
        <v>527</v>
      </c>
      <c r="D269" s="66" t="s">
        <v>417</v>
      </c>
      <c r="E269" s="78">
        <v>5000</v>
      </c>
      <c r="F269" s="78">
        <v>1.42</v>
      </c>
      <c r="G269" s="78"/>
      <c r="H269" s="78">
        <f>F269</f>
        <v>1.42</v>
      </c>
      <c r="I269" s="78"/>
      <c r="J269" s="23"/>
    </row>
    <row r="270" spans="1:10" ht="16" x14ac:dyDescent="0.2">
      <c r="A270" s="63"/>
      <c r="B270" s="290" t="s">
        <v>535</v>
      </c>
      <c r="C270" s="66" t="s">
        <v>527</v>
      </c>
      <c r="D270" s="66" t="s">
        <v>412</v>
      </c>
      <c r="E270" s="78">
        <v>2000</v>
      </c>
      <c r="F270" s="78">
        <v>0.68</v>
      </c>
      <c r="G270" s="78"/>
      <c r="H270" s="78">
        <f>F270</f>
        <v>0.68</v>
      </c>
      <c r="I270" s="78"/>
      <c r="J270" s="23"/>
    </row>
    <row r="271" spans="1:10" ht="16" x14ac:dyDescent="0.2">
      <c r="A271" s="63"/>
      <c r="B271" s="290" t="s">
        <v>535</v>
      </c>
      <c r="C271" s="66" t="s">
        <v>527</v>
      </c>
      <c r="D271" s="66" t="s">
        <v>413</v>
      </c>
      <c r="E271" s="78">
        <v>10000</v>
      </c>
      <c r="F271" s="78">
        <v>0.42</v>
      </c>
      <c r="G271" s="78"/>
      <c r="H271" s="78">
        <f>F271</f>
        <v>0.42</v>
      </c>
      <c r="I271" s="78"/>
      <c r="J271" s="23"/>
    </row>
    <row r="272" spans="1:10" ht="16" x14ac:dyDescent="0.2">
      <c r="A272" s="63"/>
      <c r="B272" s="290" t="s">
        <v>535</v>
      </c>
      <c r="C272" s="66" t="s">
        <v>527</v>
      </c>
      <c r="D272" s="66" t="s">
        <v>418</v>
      </c>
      <c r="E272" s="78">
        <v>5000</v>
      </c>
      <c r="F272" s="78">
        <v>0.22</v>
      </c>
      <c r="G272" s="78"/>
      <c r="H272" s="78">
        <f>F272</f>
        <v>0.22</v>
      </c>
      <c r="I272" s="78"/>
      <c r="J272" s="23"/>
    </row>
    <row r="273" spans="1:10" ht="16" x14ac:dyDescent="0.2">
      <c r="A273" s="63"/>
      <c r="B273" s="290" t="s">
        <v>535</v>
      </c>
      <c r="C273" s="66" t="s">
        <v>527</v>
      </c>
      <c r="D273" s="66" t="s">
        <v>414</v>
      </c>
      <c r="E273" s="78">
        <v>2000</v>
      </c>
      <c r="F273" s="78">
        <v>7.0000000000000007E-2</v>
      </c>
      <c r="G273" s="78"/>
      <c r="H273" s="78">
        <f>F273</f>
        <v>7.0000000000000007E-2</v>
      </c>
      <c r="I273" s="78"/>
      <c r="J273" s="23"/>
    </row>
    <row r="274" spans="1:10" ht="16" x14ac:dyDescent="0.2">
      <c r="A274" s="63"/>
      <c r="B274" s="23"/>
      <c r="C274" s="66"/>
      <c r="D274" s="66"/>
      <c r="E274" s="78"/>
      <c r="F274" s="78"/>
      <c r="G274" s="78"/>
      <c r="H274" s="78"/>
      <c r="I274" s="78"/>
      <c r="J274" s="23"/>
    </row>
    <row r="275" spans="1:10" ht="16" x14ac:dyDescent="0.2">
      <c r="A275" s="63"/>
      <c r="B275" s="275">
        <v>2245</v>
      </c>
      <c r="C275" s="66" t="s">
        <v>639</v>
      </c>
      <c r="D275" s="66" t="s">
        <v>411</v>
      </c>
      <c r="E275" s="78">
        <v>10000</v>
      </c>
      <c r="F275" s="78">
        <v>0</v>
      </c>
      <c r="G275" s="78">
        <v>3.08</v>
      </c>
      <c r="H275" s="78">
        <f>F275+G275</f>
        <v>3.08</v>
      </c>
      <c r="I275" s="78">
        <f>SUM(H275:H276)</f>
        <v>3.5</v>
      </c>
      <c r="J275" s="23"/>
    </row>
    <row r="276" spans="1:10" ht="16" x14ac:dyDescent="0.2">
      <c r="A276" s="63"/>
      <c r="B276" s="275">
        <v>2245</v>
      </c>
      <c r="C276" s="66" t="s">
        <v>639</v>
      </c>
      <c r="D276" s="66" t="s">
        <v>413</v>
      </c>
      <c r="E276" s="78">
        <v>10000</v>
      </c>
      <c r="F276" s="78">
        <v>0.42</v>
      </c>
      <c r="G276" s="78"/>
      <c r="H276" s="78">
        <f>F276</f>
        <v>0.42</v>
      </c>
      <c r="I276" s="78"/>
      <c r="J276" s="23"/>
    </row>
    <row r="277" spans="1:10" ht="16" x14ac:dyDescent="0.2">
      <c r="A277" s="63"/>
      <c r="B277" s="275"/>
      <c r="C277" s="66"/>
      <c r="D277" s="66"/>
      <c r="E277" s="78"/>
      <c r="F277" s="78"/>
      <c r="G277" s="78"/>
      <c r="H277" s="78"/>
      <c r="I277" s="78"/>
      <c r="J277" s="23"/>
    </row>
    <row r="278" spans="1:10" ht="16" x14ac:dyDescent="0.2">
      <c r="A278" s="63"/>
      <c r="B278" s="275">
        <v>2281</v>
      </c>
      <c r="C278" s="66" t="s">
        <v>773</v>
      </c>
      <c r="D278" s="66" t="s">
        <v>411</v>
      </c>
      <c r="E278" s="78">
        <v>40000</v>
      </c>
      <c r="F278" s="78">
        <v>24.06</v>
      </c>
      <c r="G278" s="78">
        <f>H278-F278</f>
        <v>8.02</v>
      </c>
      <c r="H278" s="78">
        <v>32.08</v>
      </c>
      <c r="I278" s="78">
        <f>SUM(H278:H281)</f>
        <v>47.49</v>
      </c>
      <c r="J278" s="23"/>
    </row>
    <row r="279" spans="1:10" ht="16" x14ac:dyDescent="0.2">
      <c r="A279" s="63"/>
      <c r="B279" s="275">
        <v>2281</v>
      </c>
      <c r="C279" s="66" t="s">
        <v>773</v>
      </c>
      <c r="D279" s="66" t="s">
        <v>417</v>
      </c>
      <c r="E279" s="78">
        <v>10000</v>
      </c>
      <c r="F279" s="78">
        <v>11.57</v>
      </c>
      <c r="G279" s="78"/>
      <c r="H279" s="78">
        <f>F279</f>
        <v>11.57</v>
      </c>
      <c r="I279" s="78"/>
      <c r="J279" s="23"/>
    </row>
    <row r="280" spans="1:10" ht="16" x14ac:dyDescent="0.2">
      <c r="A280" s="63"/>
      <c r="B280" s="275">
        <v>2281</v>
      </c>
      <c r="C280" s="66" t="s">
        <v>773</v>
      </c>
      <c r="D280" s="66" t="s">
        <v>412</v>
      </c>
      <c r="E280" s="78">
        <v>10000</v>
      </c>
      <c r="F280" s="78">
        <v>3.42</v>
      </c>
      <c r="G280" s="78"/>
      <c r="H280" s="78">
        <f>F280</f>
        <v>3.42</v>
      </c>
      <c r="I280" s="78"/>
      <c r="J280" s="23"/>
    </row>
    <row r="281" spans="1:10" ht="16" x14ac:dyDescent="0.2">
      <c r="A281" s="63"/>
      <c r="B281" s="275">
        <v>2281</v>
      </c>
      <c r="C281" s="66" t="s">
        <v>773</v>
      </c>
      <c r="D281" s="66" t="s">
        <v>413</v>
      </c>
      <c r="E281" s="78">
        <v>10000</v>
      </c>
      <c r="F281" s="78">
        <v>0.42</v>
      </c>
      <c r="G281" s="78"/>
      <c r="H281" s="78">
        <f>F281</f>
        <v>0.42</v>
      </c>
      <c r="I281" s="78"/>
      <c r="J281" s="23"/>
    </row>
    <row r="282" spans="1:10" ht="16" x14ac:dyDescent="0.2">
      <c r="A282" s="63"/>
      <c r="B282" s="75"/>
      <c r="C282" s="66"/>
      <c r="D282" s="66"/>
      <c r="E282" s="78"/>
      <c r="F282" s="78"/>
      <c r="G282" s="78"/>
      <c r="H282" s="78"/>
      <c r="I282" s="78"/>
      <c r="J282" s="23"/>
    </row>
    <row r="283" spans="1:10" ht="16" x14ac:dyDescent="0.2">
      <c r="A283" s="63"/>
      <c r="B283" s="75" t="s">
        <v>591</v>
      </c>
      <c r="C283" s="66" t="s">
        <v>367</v>
      </c>
      <c r="D283" s="66" t="s">
        <v>411</v>
      </c>
      <c r="E283" s="78">
        <v>10000</v>
      </c>
      <c r="F283" s="109">
        <v>0</v>
      </c>
      <c r="G283" s="144">
        <f>H283-F283</f>
        <v>5.0199999999999996</v>
      </c>
      <c r="H283" s="78">
        <v>5.0199999999999996</v>
      </c>
      <c r="I283" s="78">
        <f>SUM(H283:H286)</f>
        <v>10.879999999999999</v>
      </c>
      <c r="J283" s="23"/>
    </row>
    <row r="284" spans="1:10" ht="16" x14ac:dyDescent="0.2">
      <c r="A284" s="63"/>
      <c r="B284" s="75" t="s">
        <v>591</v>
      </c>
      <c r="C284" s="66" t="s">
        <v>367</v>
      </c>
      <c r="D284" s="66" t="s">
        <v>412</v>
      </c>
      <c r="E284" s="78">
        <v>10000</v>
      </c>
      <c r="F284" s="109">
        <v>3.42</v>
      </c>
      <c r="G284" s="144"/>
      <c r="H284" s="78">
        <f>F284</f>
        <v>3.42</v>
      </c>
      <c r="I284" s="78"/>
      <c r="J284" s="23"/>
    </row>
    <row r="285" spans="1:10" ht="16" x14ac:dyDescent="0.2">
      <c r="A285" s="63"/>
      <c r="B285" s="75" t="s">
        <v>591</v>
      </c>
      <c r="C285" s="66" t="s">
        <v>367</v>
      </c>
      <c r="D285" s="66" t="s">
        <v>413</v>
      </c>
      <c r="E285" s="78">
        <v>50000</v>
      </c>
      <c r="F285" s="109">
        <v>2.09</v>
      </c>
      <c r="G285" s="144"/>
      <c r="H285" s="78">
        <f>F285</f>
        <v>2.09</v>
      </c>
      <c r="I285" s="78"/>
      <c r="J285" s="23"/>
    </row>
    <row r="286" spans="1:10" ht="16" x14ac:dyDescent="0.2">
      <c r="A286" s="63"/>
      <c r="B286" s="75" t="s">
        <v>591</v>
      </c>
      <c r="C286" s="66" t="s">
        <v>367</v>
      </c>
      <c r="D286" s="66" t="s">
        <v>414</v>
      </c>
      <c r="E286" s="78">
        <v>10000</v>
      </c>
      <c r="F286" s="109">
        <v>0.35</v>
      </c>
      <c r="G286" s="144"/>
      <c r="H286" s="78">
        <f>F286</f>
        <v>0.35</v>
      </c>
      <c r="I286" s="78"/>
      <c r="J286" s="23"/>
    </row>
    <row r="287" spans="1:10" ht="16" x14ac:dyDescent="0.2">
      <c r="A287" s="63"/>
      <c r="B287" s="75"/>
      <c r="C287" s="70"/>
      <c r="D287" s="173"/>
      <c r="E287" s="130"/>
      <c r="F287" s="111"/>
      <c r="G287" s="192"/>
      <c r="H287" s="130"/>
      <c r="I287" s="130"/>
      <c r="J287" s="23"/>
    </row>
    <row r="288" spans="1:10" ht="16" x14ac:dyDescent="0.2">
      <c r="A288" s="63"/>
      <c r="B288" s="75" t="s">
        <v>593</v>
      </c>
      <c r="C288" s="70" t="s">
        <v>374</v>
      </c>
      <c r="D288" s="70" t="s">
        <v>411</v>
      </c>
      <c r="E288" s="130">
        <v>10000</v>
      </c>
      <c r="F288" s="111">
        <v>0</v>
      </c>
      <c r="G288" s="144">
        <f>H288-F288</f>
        <v>5.0199999999999996</v>
      </c>
      <c r="H288" s="130">
        <v>5.0199999999999996</v>
      </c>
      <c r="I288" s="130">
        <f>H288</f>
        <v>5.0199999999999996</v>
      </c>
      <c r="J288" s="23"/>
    </row>
    <row r="289" spans="1:10" ht="16" x14ac:dyDescent="0.2">
      <c r="A289" s="63"/>
      <c r="B289" s="75"/>
      <c r="C289" s="70"/>
      <c r="D289" s="70"/>
      <c r="E289" s="130"/>
      <c r="F289" s="111"/>
      <c r="G289" s="144"/>
      <c r="H289" s="130"/>
      <c r="I289" s="130"/>
      <c r="J289" s="23"/>
    </row>
    <row r="290" spans="1:10" ht="16" x14ac:dyDescent="0.2">
      <c r="A290" s="63"/>
      <c r="B290" s="75" t="s">
        <v>802</v>
      </c>
      <c r="C290" s="70" t="s">
        <v>803</v>
      </c>
      <c r="D290" s="70" t="s">
        <v>411</v>
      </c>
      <c r="E290" s="130">
        <v>10000</v>
      </c>
      <c r="F290" s="111"/>
      <c r="G290" s="144"/>
      <c r="H290" s="130"/>
      <c r="I290" s="130"/>
      <c r="J290" s="23"/>
    </row>
    <row r="291" spans="1:10" ht="16" x14ac:dyDescent="0.2">
      <c r="A291" s="63"/>
      <c r="B291" s="75"/>
      <c r="C291" s="70"/>
      <c r="D291" s="70"/>
      <c r="E291" s="130"/>
      <c r="F291" s="130"/>
      <c r="G291" s="78"/>
      <c r="H291" s="130"/>
      <c r="I291" s="130"/>
      <c r="J291" s="23"/>
    </row>
    <row r="292" spans="1:10" ht="16" x14ac:dyDescent="0.2">
      <c r="A292" s="63"/>
      <c r="B292" s="75" t="s">
        <v>759</v>
      </c>
      <c r="C292" s="70" t="s">
        <v>753</v>
      </c>
      <c r="D292" s="70" t="s">
        <v>411</v>
      </c>
      <c r="E292" s="130">
        <v>10000</v>
      </c>
      <c r="F292" s="111">
        <v>0</v>
      </c>
      <c r="G292" s="144">
        <v>0.46</v>
      </c>
      <c r="H292" s="130">
        <f>SUM(F292:G292)</f>
        <v>0.46</v>
      </c>
      <c r="I292" s="130">
        <f>SUM(H292:H293)</f>
        <v>0.88</v>
      </c>
      <c r="J292" s="23"/>
    </row>
    <row r="293" spans="1:10" ht="16" x14ac:dyDescent="0.2">
      <c r="A293" s="63"/>
      <c r="B293" s="75"/>
      <c r="C293" s="70"/>
      <c r="D293" s="70" t="s">
        <v>413</v>
      </c>
      <c r="E293" s="130">
        <v>10000</v>
      </c>
      <c r="F293" s="111">
        <v>0.42</v>
      </c>
      <c r="G293" s="144"/>
      <c r="H293" s="130">
        <v>0.42</v>
      </c>
      <c r="I293" s="130"/>
      <c r="J293" s="23"/>
    </row>
    <row r="294" spans="1:10" ht="16" x14ac:dyDescent="0.2">
      <c r="A294" s="63"/>
      <c r="B294" s="75"/>
      <c r="C294" s="70"/>
      <c r="D294" s="70"/>
      <c r="E294" s="130"/>
      <c r="F294" s="130"/>
      <c r="G294" s="78"/>
      <c r="H294" s="130"/>
      <c r="I294" s="130"/>
      <c r="J294" s="23"/>
    </row>
    <row r="295" spans="1:10" ht="16" x14ac:dyDescent="0.2">
      <c r="A295" s="63"/>
      <c r="B295" s="75" t="s">
        <v>642</v>
      </c>
      <c r="C295" s="70" t="s">
        <v>641</v>
      </c>
      <c r="D295" s="70" t="s">
        <v>411</v>
      </c>
      <c r="E295" s="130">
        <v>40000</v>
      </c>
      <c r="F295" s="111">
        <f>H295-G295</f>
        <v>1.98</v>
      </c>
      <c r="G295" s="144">
        <v>0.66</v>
      </c>
      <c r="H295" s="130">
        <v>2.64</v>
      </c>
      <c r="I295" s="130">
        <f>SUM(H295:H296)</f>
        <v>5.98</v>
      </c>
      <c r="J295" s="23"/>
    </row>
    <row r="296" spans="1:10" ht="16" x14ac:dyDescent="0.2">
      <c r="A296" s="63"/>
      <c r="B296" s="75" t="s">
        <v>642</v>
      </c>
      <c r="C296" s="70" t="s">
        <v>641</v>
      </c>
      <c r="D296" s="70" t="s">
        <v>413</v>
      </c>
      <c r="E296" s="130">
        <v>80000</v>
      </c>
      <c r="F296" s="130">
        <v>3.34</v>
      </c>
      <c r="G296" s="78"/>
      <c r="H296" s="130">
        <f>F296</f>
        <v>3.34</v>
      </c>
      <c r="I296" s="130"/>
      <c r="J296" s="23"/>
    </row>
    <row r="297" spans="1:10" ht="16" x14ac:dyDescent="0.2">
      <c r="A297" s="63"/>
      <c r="B297" s="75"/>
      <c r="C297" s="70"/>
      <c r="D297" s="70"/>
      <c r="E297" s="130"/>
      <c r="F297" s="111"/>
      <c r="G297" s="192"/>
      <c r="H297" s="130"/>
      <c r="I297" s="130"/>
      <c r="J297" s="23"/>
    </row>
    <row r="298" spans="1:10" ht="16" x14ac:dyDescent="0.2">
      <c r="A298" s="63"/>
      <c r="B298" s="75" t="s">
        <v>594</v>
      </c>
      <c r="C298" s="66" t="s">
        <v>72</v>
      </c>
      <c r="D298" s="66" t="s">
        <v>411</v>
      </c>
      <c r="E298" s="78">
        <v>10000</v>
      </c>
      <c r="F298" s="109">
        <v>0</v>
      </c>
      <c r="G298" s="144">
        <f>H298-F298</f>
        <v>8.02</v>
      </c>
      <c r="H298" s="78">
        <v>8.02</v>
      </c>
      <c r="I298" s="78">
        <f>H298</f>
        <v>8.02</v>
      </c>
      <c r="J298" s="23"/>
    </row>
    <row r="299" spans="1:10" ht="16" x14ac:dyDescent="0.2">
      <c r="A299" s="63"/>
      <c r="B299" s="75"/>
      <c r="C299" s="66"/>
      <c r="D299" s="66"/>
      <c r="E299" s="78"/>
      <c r="F299" s="109"/>
      <c r="G299" s="144"/>
      <c r="H299" s="78"/>
      <c r="I299" s="78"/>
      <c r="J299" s="23"/>
    </row>
    <row r="300" spans="1:10" ht="16" x14ac:dyDescent="0.2">
      <c r="A300" s="63"/>
      <c r="B300" s="75" t="s">
        <v>595</v>
      </c>
      <c r="C300" s="66" t="s">
        <v>118</v>
      </c>
      <c r="D300" s="66" t="s">
        <v>411</v>
      </c>
      <c r="E300" s="79">
        <v>10000</v>
      </c>
      <c r="F300" s="109">
        <v>0</v>
      </c>
      <c r="G300" s="144">
        <f>H300-F300</f>
        <v>8.02</v>
      </c>
      <c r="H300" s="79">
        <v>8.02</v>
      </c>
      <c r="I300" s="79">
        <f>SUM(H300:H301)</f>
        <v>12.2</v>
      </c>
      <c r="J300" s="23"/>
    </row>
    <row r="301" spans="1:10" ht="16" x14ac:dyDescent="0.2">
      <c r="A301" s="63"/>
      <c r="B301" s="75" t="s">
        <v>595</v>
      </c>
      <c r="C301" s="66" t="s">
        <v>118</v>
      </c>
      <c r="D301" s="66" t="s">
        <v>413</v>
      </c>
      <c r="E301" s="79">
        <v>100000</v>
      </c>
      <c r="F301" s="109">
        <v>4.18</v>
      </c>
      <c r="G301" s="144"/>
      <c r="H301" s="79">
        <f>F301</f>
        <v>4.18</v>
      </c>
      <c r="I301" s="79"/>
      <c r="J301" s="23"/>
    </row>
    <row r="302" spans="1:10" ht="16" x14ac:dyDescent="0.2">
      <c r="A302" s="63"/>
      <c r="B302" s="75"/>
      <c r="C302" s="66"/>
      <c r="D302" s="66"/>
      <c r="E302" s="79"/>
      <c r="F302" s="109"/>
      <c r="G302" s="144"/>
      <c r="H302" s="79"/>
      <c r="I302" s="79"/>
      <c r="J302" s="23"/>
    </row>
    <row r="303" spans="1:10" ht="16" x14ac:dyDescent="0.2">
      <c r="A303" s="63"/>
      <c r="B303" s="75" t="s">
        <v>596</v>
      </c>
      <c r="C303" s="66" t="s">
        <v>62</v>
      </c>
      <c r="D303" s="66" t="s">
        <v>411</v>
      </c>
      <c r="E303" s="78">
        <v>200000</v>
      </c>
      <c r="F303" s="78">
        <f>H303-G303</f>
        <v>58.52</v>
      </c>
      <c r="G303" s="78">
        <v>3.08</v>
      </c>
      <c r="H303" s="78">
        <v>61.6</v>
      </c>
      <c r="I303" s="78">
        <f>SUM(H303:H306)</f>
        <v>73.72999999999999</v>
      </c>
      <c r="J303" s="23"/>
    </row>
    <row r="304" spans="1:10" ht="16" x14ac:dyDescent="0.2">
      <c r="A304" s="63"/>
      <c r="B304" s="75" t="s">
        <v>596</v>
      </c>
      <c r="C304" s="66" t="s">
        <v>62</v>
      </c>
      <c r="D304" s="66" t="s">
        <v>412</v>
      </c>
      <c r="E304" s="79">
        <v>10000</v>
      </c>
      <c r="F304" s="109">
        <v>3.42</v>
      </c>
      <c r="G304" s="144"/>
      <c r="H304" s="79">
        <f>F304</f>
        <v>3.42</v>
      </c>
      <c r="I304" s="79"/>
      <c r="J304" s="23"/>
    </row>
    <row r="305" spans="1:10" ht="16" x14ac:dyDescent="0.2">
      <c r="A305" s="63"/>
      <c r="B305" s="75" t="s">
        <v>596</v>
      </c>
      <c r="C305" s="66" t="s">
        <v>62</v>
      </c>
      <c r="D305" s="66" t="s">
        <v>413</v>
      </c>
      <c r="E305" s="78">
        <v>200000</v>
      </c>
      <c r="F305" s="109">
        <v>8.36</v>
      </c>
      <c r="G305" s="144"/>
      <c r="H305" s="79">
        <f>F305</f>
        <v>8.36</v>
      </c>
      <c r="I305" s="79"/>
      <c r="J305" s="23"/>
    </row>
    <row r="306" spans="1:10" ht="16" x14ac:dyDescent="0.2">
      <c r="A306" s="63"/>
      <c r="B306" s="75" t="s">
        <v>596</v>
      </c>
      <c r="C306" s="66" t="s">
        <v>62</v>
      </c>
      <c r="D306" s="66" t="s">
        <v>414</v>
      </c>
      <c r="E306" s="79">
        <v>10000</v>
      </c>
      <c r="F306" s="109">
        <v>0.35</v>
      </c>
      <c r="G306" s="144"/>
      <c r="H306" s="79">
        <f>F306</f>
        <v>0.35</v>
      </c>
      <c r="I306" s="79"/>
      <c r="J306" s="23"/>
    </row>
    <row r="307" spans="1:10" ht="16" x14ac:dyDescent="0.2">
      <c r="A307" s="63"/>
      <c r="B307" s="75"/>
      <c r="C307" s="66"/>
      <c r="D307" s="66"/>
      <c r="E307" s="79"/>
      <c r="F307" s="109"/>
      <c r="G307" s="144"/>
      <c r="H307" s="79"/>
      <c r="I307" s="79"/>
      <c r="J307" s="23"/>
    </row>
    <row r="308" spans="1:10" ht="16" x14ac:dyDescent="0.2">
      <c r="A308" s="63"/>
      <c r="B308" s="75" t="s">
        <v>597</v>
      </c>
      <c r="C308" s="66" t="s">
        <v>38</v>
      </c>
      <c r="D308" s="66" t="s">
        <v>411</v>
      </c>
      <c r="E308" s="78">
        <v>20000</v>
      </c>
      <c r="F308" s="109">
        <f>H308-G308</f>
        <v>5.0199999999999996</v>
      </c>
      <c r="G308" s="144">
        <v>5.0199999999999996</v>
      </c>
      <c r="H308" s="78">
        <v>10.039999999999999</v>
      </c>
      <c r="I308" s="78">
        <f>SUM(H308:H311)</f>
        <v>14.649999999999999</v>
      </c>
      <c r="J308" s="211"/>
    </row>
    <row r="309" spans="1:10" ht="16" x14ac:dyDescent="0.2">
      <c r="A309" s="63"/>
      <c r="B309" s="75" t="s">
        <v>597</v>
      </c>
      <c r="C309" s="66" t="s">
        <v>38</v>
      </c>
      <c r="D309" s="66" t="s">
        <v>412</v>
      </c>
      <c r="E309" s="78">
        <v>10000</v>
      </c>
      <c r="F309" s="109">
        <v>3.42</v>
      </c>
      <c r="G309" s="144"/>
      <c r="H309" s="78">
        <f>F309</f>
        <v>3.42</v>
      </c>
      <c r="I309" s="78"/>
      <c r="J309" s="23"/>
    </row>
    <row r="310" spans="1:10" ht="16" x14ac:dyDescent="0.2">
      <c r="A310" s="63"/>
      <c r="B310" s="75" t="s">
        <v>597</v>
      </c>
      <c r="C310" s="66" t="s">
        <v>38</v>
      </c>
      <c r="D310" s="66" t="s">
        <v>413</v>
      </c>
      <c r="E310" s="78">
        <v>20000</v>
      </c>
      <c r="F310" s="109">
        <v>0.84</v>
      </c>
      <c r="G310" s="144"/>
      <c r="H310" s="78">
        <f>F310</f>
        <v>0.84</v>
      </c>
      <c r="I310" s="78"/>
      <c r="J310" s="23"/>
    </row>
    <row r="311" spans="1:10" ht="16" x14ac:dyDescent="0.2">
      <c r="A311" s="63"/>
      <c r="B311" s="75" t="s">
        <v>597</v>
      </c>
      <c r="C311" s="66" t="s">
        <v>38</v>
      </c>
      <c r="D311" s="66" t="s">
        <v>414</v>
      </c>
      <c r="E311" s="78">
        <v>10000</v>
      </c>
      <c r="F311" s="109">
        <v>0.35</v>
      </c>
      <c r="G311" s="144"/>
      <c r="H311" s="78">
        <f>F311</f>
        <v>0.35</v>
      </c>
      <c r="I311" s="78"/>
      <c r="J311" s="23"/>
    </row>
    <row r="312" spans="1:10" ht="16" x14ac:dyDescent="0.2">
      <c r="A312" s="63"/>
      <c r="B312" s="75"/>
      <c r="C312" s="66"/>
      <c r="D312" s="66"/>
      <c r="E312" s="78"/>
      <c r="F312" s="109"/>
      <c r="G312" s="144"/>
      <c r="H312" s="78"/>
      <c r="I312" s="78"/>
      <c r="J312" s="23"/>
    </row>
    <row r="313" spans="1:10" ht="16" x14ac:dyDescent="0.2">
      <c r="A313" s="63"/>
      <c r="B313" s="75" t="s">
        <v>727</v>
      </c>
      <c r="C313" s="66" t="s">
        <v>744</v>
      </c>
      <c r="D313" s="66" t="s">
        <v>411</v>
      </c>
      <c r="E313" s="78">
        <v>50000</v>
      </c>
      <c r="F313" s="109">
        <f>H313-G313</f>
        <v>3.6399999999999997</v>
      </c>
      <c r="G313" s="144">
        <v>0.91</v>
      </c>
      <c r="H313" s="78">
        <v>4.55</v>
      </c>
      <c r="I313" s="78">
        <f>SUM(H313:H315)</f>
        <v>10.059999999999999</v>
      </c>
      <c r="J313" s="23"/>
    </row>
    <row r="314" spans="1:10" ht="16" x14ac:dyDescent="0.2">
      <c r="A314" s="63"/>
      <c r="B314" s="75" t="s">
        <v>727</v>
      </c>
      <c r="C314" s="66" t="s">
        <v>744</v>
      </c>
      <c r="D314" s="66" t="s">
        <v>412</v>
      </c>
      <c r="E314" s="78">
        <v>10000</v>
      </c>
      <c r="F314" s="109">
        <v>3.42</v>
      </c>
      <c r="G314" s="144"/>
      <c r="H314" s="78">
        <v>3.42</v>
      </c>
      <c r="I314" s="78"/>
      <c r="J314" s="23"/>
    </row>
    <row r="315" spans="1:10" ht="16" x14ac:dyDescent="0.2">
      <c r="A315" s="63"/>
      <c r="B315" s="75" t="s">
        <v>727</v>
      </c>
      <c r="C315" s="66" t="s">
        <v>744</v>
      </c>
      <c r="D315" s="66" t="s">
        <v>413</v>
      </c>
      <c r="E315" s="78">
        <v>50000</v>
      </c>
      <c r="F315" s="109">
        <v>2.09</v>
      </c>
      <c r="G315" s="144"/>
      <c r="H315" s="78">
        <v>2.09</v>
      </c>
      <c r="I315" s="78"/>
      <c r="J315" s="23"/>
    </row>
    <row r="316" spans="1:10" ht="16" x14ac:dyDescent="0.2">
      <c r="A316" s="63"/>
      <c r="B316" s="75"/>
      <c r="C316" s="66"/>
      <c r="D316" s="66"/>
      <c r="E316" s="78"/>
      <c r="F316" s="109"/>
      <c r="G316" s="144"/>
      <c r="H316" s="78"/>
      <c r="I316" s="78"/>
      <c r="J316" s="23"/>
    </row>
    <row r="317" spans="1:10" s="233" customFormat="1" ht="16" x14ac:dyDescent="0.2">
      <c r="A317" s="106"/>
      <c r="B317" s="107" t="s">
        <v>798</v>
      </c>
      <c r="C317" s="108" t="s">
        <v>797</v>
      </c>
      <c r="D317" s="108" t="s">
        <v>411</v>
      </c>
      <c r="E317" s="109">
        <v>10000</v>
      </c>
      <c r="F317" s="109">
        <v>0</v>
      </c>
      <c r="G317" s="109">
        <v>0.53</v>
      </c>
      <c r="H317" s="109">
        <f>F317+G317</f>
        <v>0.53</v>
      </c>
      <c r="I317" s="109">
        <f>H317</f>
        <v>0.53</v>
      </c>
      <c r="J317" s="232" t="s">
        <v>793</v>
      </c>
    </row>
    <row r="318" spans="1:10" ht="16" x14ac:dyDescent="0.2">
      <c r="A318" s="63"/>
      <c r="B318" s="75"/>
      <c r="C318" s="66"/>
      <c r="D318" s="66"/>
      <c r="E318" s="78"/>
      <c r="F318" s="109"/>
      <c r="G318" s="144"/>
      <c r="H318" s="78"/>
      <c r="I318" s="78"/>
      <c r="J318" s="23"/>
    </row>
    <row r="319" spans="1:10" ht="16" x14ac:dyDescent="0.2">
      <c r="A319" s="63"/>
      <c r="B319" s="75" t="s">
        <v>599</v>
      </c>
      <c r="C319" s="66" t="s">
        <v>186</v>
      </c>
      <c r="D319" s="66" t="s">
        <v>411</v>
      </c>
      <c r="E319" s="78">
        <v>250000</v>
      </c>
      <c r="F319" s="78">
        <f>H319-G319</f>
        <v>73.92</v>
      </c>
      <c r="G319" s="78">
        <v>3.08</v>
      </c>
      <c r="H319" s="78">
        <v>77</v>
      </c>
      <c r="I319" s="78">
        <f>SUM(H319:H322)</f>
        <v>128.92000000000002</v>
      </c>
      <c r="J319" s="23"/>
    </row>
    <row r="320" spans="1:10" ht="16" x14ac:dyDescent="0.2">
      <c r="A320" s="63"/>
      <c r="B320" s="75" t="s">
        <v>599</v>
      </c>
      <c r="C320" s="66" t="s">
        <v>186</v>
      </c>
      <c r="D320" s="66" t="s">
        <v>417</v>
      </c>
      <c r="E320" s="78">
        <v>45000</v>
      </c>
      <c r="F320" s="109">
        <v>30.47</v>
      </c>
      <c r="G320" s="144"/>
      <c r="H320" s="78">
        <v>30.47</v>
      </c>
      <c r="I320" s="78"/>
      <c r="J320" s="23"/>
    </row>
    <row r="321" spans="1:10" ht="16" x14ac:dyDescent="0.2">
      <c r="A321" s="63"/>
      <c r="B321" s="75" t="s">
        <v>599</v>
      </c>
      <c r="C321" s="66" t="s">
        <v>186</v>
      </c>
      <c r="D321" s="66" t="s">
        <v>413</v>
      </c>
      <c r="E321" s="78">
        <v>250000</v>
      </c>
      <c r="F321" s="109">
        <v>10.45</v>
      </c>
      <c r="G321" s="144"/>
      <c r="H321" s="78">
        <f>F321</f>
        <v>10.45</v>
      </c>
      <c r="I321" s="78"/>
      <c r="J321" s="23"/>
    </row>
    <row r="322" spans="1:10" ht="16" x14ac:dyDescent="0.2">
      <c r="A322" s="63"/>
      <c r="B322" s="75" t="s">
        <v>599</v>
      </c>
      <c r="C322" s="66" t="s">
        <v>186</v>
      </c>
      <c r="D322" s="66" t="s">
        <v>418</v>
      </c>
      <c r="E322" s="78">
        <v>250000</v>
      </c>
      <c r="F322" s="109">
        <v>11</v>
      </c>
      <c r="G322" s="144"/>
      <c r="H322" s="78">
        <f>F322</f>
        <v>11</v>
      </c>
      <c r="I322" s="78"/>
      <c r="J322" s="23"/>
    </row>
    <row r="323" spans="1:10" ht="16" x14ac:dyDescent="0.2">
      <c r="A323" s="63"/>
      <c r="B323" s="75"/>
      <c r="C323" s="66"/>
      <c r="D323" s="66"/>
      <c r="E323" s="78"/>
      <c r="F323" s="109"/>
      <c r="G323" s="144"/>
      <c r="H323" s="78"/>
      <c r="I323" s="78"/>
      <c r="J323" s="23"/>
    </row>
    <row r="324" spans="1:10" ht="16" x14ac:dyDescent="0.2">
      <c r="A324" s="63"/>
      <c r="B324" s="75" t="s">
        <v>600</v>
      </c>
      <c r="C324" s="66" t="s">
        <v>236</v>
      </c>
      <c r="D324" s="66" t="s">
        <v>411</v>
      </c>
      <c r="E324" s="78">
        <v>10000</v>
      </c>
      <c r="F324" s="109">
        <v>0</v>
      </c>
      <c r="G324" s="144">
        <f>H324-F324</f>
        <v>14.08</v>
      </c>
      <c r="H324" s="78">
        <v>14.08</v>
      </c>
      <c r="I324" s="78">
        <f>SUM(H324:H325)</f>
        <v>14.5</v>
      </c>
      <c r="J324" s="23"/>
    </row>
    <row r="325" spans="1:10" ht="16" x14ac:dyDescent="0.2">
      <c r="A325" s="63"/>
      <c r="B325" s="75" t="s">
        <v>600</v>
      </c>
      <c r="C325" s="66" t="s">
        <v>236</v>
      </c>
      <c r="D325" s="66" t="s">
        <v>413</v>
      </c>
      <c r="E325" s="78">
        <v>10000</v>
      </c>
      <c r="F325" s="78">
        <v>0.42</v>
      </c>
      <c r="G325" s="78"/>
      <c r="H325" s="78">
        <f>F325</f>
        <v>0.42</v>
      </c>
      <c r="I325" s="78"/>
      <c r="J325" s="23"/>
    </row>
    <row r="326" spans="1:10" ht="16" x14ac:dyDescent="0.2">
      <c r="A326" s="63"/>
      <c r="B326" s="75"/>
      <c r="C326" s="66"/>
      <c r="D326" s="66"/>
      <c r="E326" s="78"/>
      <c r="F326" s="109"/>
      <c r="G326" s="144"/>
      <c r="H326" s="78"/>
      <c r="I326" s="78"/>
      <c r="J326" s="23"/>
    </row>
    <row r="327" spans="1:10" ht="16" x14ac:dyDescent="0.2">
      <c r="A327" s="63"/>
      <c r="B327" s="75" t="s">
        <v>602</v>
      </c>
      <c r="C327" s="66" t="s">
        <v>135</v>
      </c>
      <c r="D327" s="66" t="s">
        <v>411</v>
      </c>
      <c r="E327" s="78">
        <v>10000</v>
      </c>
      <c r="F327" s="78">
        <v>0</v>
      </c>
      <c r="G327" s="78">
        <f>H327-F327</f>
        <v>8.02</v>
      </c>
      <c r="H327" s="78">
        <v>8.02</v>
      </c>
      <c r="I327" s="78">
        <f>SUM(H327:H331)</f>
        <v>16.950000000000003</v>
      </c>
      <c r="J327" s="23"/>
    </row>
    <row r="328" spans="1:10" s="226" customFormat="1" ht="16" x14ac:dyDescent="0.2">
      <c r="A328" s="101"/>
      <c r="B328" s="81"/>
      <c r="C328" s="82"/>
      <c r="D328" s="197" t="s">
        <v>412</v>
      </c>
      <c r="E328" s="83">
        <v>10000</v>
      </c>
      <c r="F328" s="83"/>
      <c r="G328" s="83"/>
      <c r="H328" s="83"/>
      <c r="I328" s="83"/>
      <c r="J328" s="105" t="s">
        <v>731</v>
      </c>
    </row>
    <row r="329" spans="1:10" ht="16" x14ac:dyDescent="0.2">
      <c r="A329" s="63"/>
      <c r="B329" s="75" t="s">
        <v>602</v>
      </c>
      <c r="C329" s="66" t="s">
        <v>135</v>
      </c>
      <c r="D329" s="173" t="s">
        <v>413</v>
      </c>
      <c r="E329" s="78">
        <v>100000</v>
      </c>
      <c r="F329" s="109">
        <v>4.18</v>
      </c>
      <c r="G329" s="144"/>
      <c r="H329" s="79">
        <f>F329</f>
        <v>4.18</v>
      </c>
      <c r="I329" s="79"/>
      <c r="J329" s="23"/>
    </row>
    <row r="330" spans="1:10" ht="16" x14ac:dyDescent="0.2">
      <c r="A330" s="63"/>
      <c r="B330" s="75" t="s">
        <v>602</v>
      </c>
      <c r="C330" s="66" t="s">
        <v>135</v>
      </c>
      <c r="D330" s="173" t="s">
        <v>418</v>
      </c>
      <c r="E330" s="78">
        <v>100000</v>
      </c>
      <c r="F330" s="109">
        <v>4.4000000000000004</v>
      </c>
      <c r="G330" s="144"/>
      <c r="H330" s="79">
        <f>F330</f>
        <v>4.4000000000000004</v>
      </c>
      <c r="I330" s="79"/>
      <c r="J330" s="23"/>
    </row>
    <row r="331" spans="1:10" ht="16" x14ac:dyDescent="0.2">
      <c r="A331" s="63"/>
      <c r="B331" s="75" t="s">
        <v>602</v>
      </c>
      <c r="C331" s="66" t="s">
        <v>135</v>
      </c>
      <c r="D331" s="173" t="s">
        <v>414</v>
      </c>
      <c r="E331" s="78">
        <v>10000</v>
      </c>
      <c r="F331" s="109">
        <v>0.35</v>
      </c>
      <c r="G331" s="144"/>
      <c r="H331" s="79">
        <f>F331</f>
        <v>0.35</v>
      </c>
      <c r="I331" s="79"/>
      <c r="J331" s="23"/>
    </row>
    <row r="332" spans="1:10" ht="16" x14ac:dyDescent="0.2">
      <c r="A332" s="63"/>
      <c r="B332" s="75"/>
      <c r="C332" s="66"/>
      <c r="D332" s="66"/>
      <c r="E332" s="78"/>
      <c r="F332" s="109"/>
      <c r="G332" s="144"/>
      <c r="H332" s="79"/>
      <c r="I332" s="79"/>
      <c r="J332" s="23"/>
    </row>
    <row r="333" spans="1:10" ht="16" x14ac:dyDescent="0.2">
      <c r="A333" s="63"/>
      <c r="B333" s="75" t="s">
        <v>603</v>
      </c>
      <c r="C333" s="66" t="s">
        <v>42</v>
      </c>
      <c r="D333" s="66" t="s">
        <v>411</v>
      </c>
      <c r="E333" s="78">
        <v>250000</v>
      </c>
      <c r="F333" s="109">
        <v>30.24</v>
      </c>
      <c r="G333" s="144">
        <f>H333-F333</f>
        <v>1.2600000000000016</v>
      </c>
      <c r="H333" s="79">
        <v>31.5</v>
      </c>
      <c r="I333" s="79">
        <f>SUM(H333:H338)</f>
        <v>78.77</v>
      </c>
      <c r="J333" s="23"/>
    </row>
    <row r="334" spans="1:10" ht="16" x14ac:dyDescent="0.2">
      <c r="A334" s="63"/>
      <c r="B334" s="75" t="s">
        <v>603</v>
      </c>
      <c r="C334" s="66" t="s">
        <v>42</v>
      </c>
      <c r="D334" s="173" t="s">
        <v>417</v>
      </c>
      <c r="E334" s="78">
        <v>50000</v>
      </c>
      <c r="F334" s="109">
        <v>22.05</v>
      </c>
      <c r="G334" s="144"/>
      <c r="H334" s="79">
        <f>F334</f>
        <v>22.05</v>
      </c>
      <c r="I334" s="79"/>
      <c r="J334" s="23"/>
    </row>
    <row r="335" spans="1:10" ht="16" x14ac:dyDescent="0.2">
      <c r="A335" s="63"/>
      <c r="B335" s="75" t="s">
        <v>603</v>
      </c>
      <c r="C335" s="66" t="s">
        <v>42</v>
      </c>
      <c r="D335" s="173" t="s">
        <v>412</v>
      </c>
      <c r="E335" s="78">
        <v>10000</v>
      </c>
      <c r="F335" s="109">
        <v>3.42</v>
      </c>
      <c r="G335" s="144"/>
      <c r="H335" s="79">
        <f>F335</f>
        <v>3.42</v>
      </c>
      <c r="I335" s="79"/>
      <c r="J335" s="23"/>
    </row>
    <row r="336" spans="1:10" ht="16" x14ac:dyDescent="0.2">
      <c r="A336" s="63"/>
      <c r="B336" s="75" t="s">
        <v>603</v>
      </c>
      <c r="C336" s="66" t="s">
        <v>42</v>
      </c>
      <c r="D336" s="173" t="s">
        <v>413</v>
      </c>
      <c r="E336" s="78">
        <v>250000</v>
      </c>
      <c r="F336" s="109">
        <v>10.45</v>
      </c>
      <c r="G336" s="144"/>
      <c r="H336" s="79">
        <f>F336</f>
        <v>10.45</v>
      </c>
      <c r="I336" s="79"/>
      <c r="J336" s="23"/>
    </row>
    <row r="337" spans="1:10" ht="16" x14ac:dyDescent="0.2">
      <c r="A337" s="63"/>
      <c r="B337" s="75" t="s">
        <v>603</v>
      </c>
      <c r="C337" s="66" t="s">
        <v>42</v>
      </c>
      <c r="D337" s="173" t="s">
        <v>418</v>
      </c>
      <c r="E337" s="78">
        <v>250000</v>
      </c>
      <c r="F337" s="109">
        <v>11</v>
      </c>
      <c r="G337" s="144"/>
      <c r="H337" s="79">
        <f>F337</f>
        <v>11</v>
      </c>
      <c r="I337" s="79"/>
      <c r="J337" s="23"/>
    </row>
    <row r="338" spans="1:10" ht="16" x14ac:dyDescent="0.2">
      <c r="A338" s="63"/>
      <c r="B338" s="75" t="s">
        <v>603</v>
      </c>
      <c r="C338" s="66" t="s">
        <v>42</v>
      </c>
      <c r="D338" s="173" t="s">
        <v>414</v>
      </c>
      <c r="E338" s="78">
        <v>10000</v>
      </c>
      <c r="F338" s="109">
        <v>0.35</v>
      </c>
      <c r="G338" s="144"/>
      <c r="H338" s="79">
        <f>F338</f>
        <v>0.35</v>
      </c>
      <c r="I338" s="79"/>
      <c r="J338" s="23"/>
    </row>
    <row r="339" spans="1:10" ht="16" x14ac:dyDescent="0.2">
      <c r="A339" s="63"/>
      <c r="B339" s="75"/>
      <c r="C339" s="66"/>
      <c r="D339" s="66"/>
      <c r="E339" s="79"/>
      <c r="F339" s="109"/>
      <c r="G339" s="144"/>
      <c r="H339" s="79"/>
      <c r="I339" s="79"/>
      <c r="J339" s="23"/>
    </row>
    <row r="340" spans="1:10" ht="16" x14ac:dyDescent="0.2">
      <c r="A340" s="63"/>
      <c r="B340" s="75" t="s">
        <v>604</v>
      </c>
      <c r="C340" s="66" t="s">
        <v>43</v>
      </c>
      <c r="D340" s="66" t="s">
        <v>411</v>
      </c>
      <c r="E340" s="78">
        <v>180000</v>
      </c>
      <c r="F340" s="78">
        <f>H340-G340</f>
        <v>239.35999999999999</v>
      </c>
      <c r="G340" s="78">
        <v>14.08</v>
      </c>
      <c r="H340" s="78">
        <v>253.44</v>
      </c>
      <c r="I340" s="78">
        <f>SUM(H340:H343)</f>
        <v>278.79000000000002</v>
      </c>
      <c r="J340" s="23"/>
    </row>
    <row r="341" spans="1:10" s="305" customFormat="1" ht="16" x14ac:dyDescent="0.2">
      <c r="A341" s="303"/>
      <c r="B341" s="304" t="s">
        <v>604</v>
      </c>
      <c r="C341" s="66" t="s">
        <v>43</v>
      </c>
      <c r="D341" s="208" t="s">
        <v>417</v>
      </c>
      <c r="E341" s="206">
        <v>5000</v>
      </c>
      <c r="F341" s="206">
        <v>17.61</v>
      </c>
      <c r="G341" s="206"/>
      <c r="H341" s="206">
        <f>F341</f>
        <v>17.61</v>
      </c>
      <c r="I341" s="206"/>
      <c r="J341" s="207" t="s">
        <v>690</v>
      </c>
    </row>
    <row r="342" spans="1:10" ht="16" x14ac:dyDescent="0.2">
      <c r="A342" s="63"/>
      <c r="B342" s="75" t="s">
        <v>604</v>
      </c>
      <c r="C342" s="66" t="s">
        <v>43</v>
      </c>
      <c r="D342" s="66" t="s">
        <v>413</v>
      </c>
      <c r="E342" s="79">
        <v>180000</v>
      </c>
      <c r="F342" s="109">
        <v>7.52</v>
      </c>
      <c r="G342" s="144"/>
      <c r="H342" s="79">
        <f>F342</f>
        <v>7.52</v>
      </c>
      <c r="I342" s="79"/>
      <c r="J342" s="23"/>
    </row>
    <row r="343" spans="1:10" s="305" customFormat="1" ht="16" x14ac:dyDescent="0.2">
      <c r="A343" s="303">
        <v>5000</v>
      </c>
      <c r="B343" s="304" t="s">
        <v>604</v>
      </c>
      <c r="C343" s="66" t="s">
        <v>43</v>
      </c>
      <c r="D343" s="208" t="s">
        <v>418</v>
      </c>
      <c r="E343" s="206">
        <v>5000</v>
      </c>
      <c r="F343" s="206">
        <v>0.22</v>
      </c>
      <c r="G343" s="206"/>
      <c r="H343" s="206">
        <f>F343</f>
        <v>0.22</v>
      </c>
      <c r="I343" s="206"/>
      <c r="J343" s="207" t="s">
        <v>690</v>
      </c>
    </row>
    <row r="344" spans="1:10" ht="16" x14ac:dyDescent="0.2">
      <c r="A344" s="63"/>
      <c r="B344" s="75"/>
      <c r="C344" s="66"/>
      <c r="D344" s="66"/>
      <c r="E344" s="79"/>
      <c r="F344" s="109"/>
      <c r="G344" s="144"/>
      <c r="H344" s="79"/>
      <c r="I344" s="79"/>
      <c r="J344" s="23"/>
    </row>
    <row r="345" spans="1:10" ht="16" x14ac:dyDescent="0.2">
      <c r="A345" s="63"/>
      <c r="B345" s="75" t="s">
        <v>605</v>
      </c>
      <c r="C345" s="66" t="s">
        <v>340</v>
      </c>
      <c r="D345" s="66" t="s">
        <v>411</v>
      </c>
      <c r="E345" s="78">
        <v>20000</v>
      </c>
      <c r="F345" s="109">
        <v>1.26</v>
      </c>
      <c r="G345" s="144">
        <f>H345-F345</f>
        <v>1.26</v>
      </c>
      <c r="H345" s="78">
        <v>2.52</v>
      </c>
      <c r="I345" s="78">
        <f>SUM(H345:H346)</f>
        <v>2.94</v>
      </c>
      <c r="J345" s="23"/>
    </row>
    <row r="346" spans="1:10" ht="16" x14ac:dyDescent="0.2">
      <c r="A346" s="63"/>
      <c r="B346" s="75" t="s">
        <v>605</v>
      </c>
      <c r="C346" s="66" t="s">
        <v>340</v>
      </c>
      <c r="D346" s="66" t="s">
        <v>413</v>
      </c>
      <c r="E346" s="78">
        <v>10000</v>
      </c>
      <c r="F346" s="109">
        <v>0.42</v>
      </c>
      <c r="G346" s="144"/>
      <c r="H346" s="78">
        <f>F346</f>
        <v>0.42</v>
      </c>
      <c r="I346" s="78"/>
      <c r="J346" s="23"/>
    </row>
    <row r="347" spans="1:10" ht="16" x14ac:dyDescent="0.2">
      <c r="A347" s="63"/>
      <c r="B347" s="75"/>
      <c r="C347" s="66"/>
      <c r="D347" s="66"/>
      <c r="E347" s="78"/>
      <c r="F347" s="109"/>
      <c r="G347" s="144"/>
      <c r="H347" s="78"/>
      <c r="I347" s="78"/>
      <c r="J347" s="23"/>
    </row>
    <row r="348" spans="1:10" ht="16" x14ac:dyDescent="0.2">
      <c r="A348" s="63"/>
      <c r="B348" s="75" t="s">
        <v>606</v>
      </c>
      <c r="C348" s="66" t="s">
        <v>44</v>
      </c>
      <c r="D348" s="66" t="s">
        <v>411</v>
      </c>
      <c r="E348" s="78">
        <v>10000</v>
      </c>
      <c r="F348" s="78">
        <v>0</v>
      </c>
      <c r="G348" s="78">
        <v>14.08</v>
      </c>
      <c r="H348" s="78">
        <v>14.08</v>
      </c>
      <c r="I348" s="78">
        <f>SUM(H348:H349)</f>
        <v>14.5</v>
      </c>
      <c r="J348" s="23"/>
    </row>
    <row r="349" spans="1:10" ht="16" x14ac:dyDescent="0.2">
      <c r="A349" s="63"/>
      <c r="B349" s="75" t="s">
        <v>606</v>
      </c>
      <c r="C349" s="66" t="s">
        <v>44</v>
      </c>
      <c r="D349" s="66" t="s">
        <v>413</v>
      </c>
      <c r="E349" s="79">
        <v>10000</v>
      </c>
      <c r="F349" s="109">
        <v>0.42</v>
      </c>
      <c r="G349" s="144"/>
      <c r="H349" s="79">
        <f>F349</f>
        <v>0.42</v>
      </c>
      <c r="I349" s="79"/>
      <c r="J349" s="23"/>
    </row>
    <row r="350" spans="1:10" ht="16" x14ac:dyDescent="0.2">
      <c r="A350" s="63"/>
      <c r="B350" s="75"/>
      <c r="C350" s="66"/>
      <c r="D350" s="66"/>
      <c r="E350" s="79"/>
      <c r="F350" s="109"/>
      <c r="G350" s="144"/>
      <c r="H350" s="79"/>
      <c r="I350" s="79"/>
      <c r="J350" s="23"/>
    </row>
    <row r="351" spans="1:10" ht="16" x14ac:dyDescent="0.2">
      <c r="A351" s="63"/>
      <c r="B351" s="75" t="s">
        <v>607</v>
      </c>
      <c r="C351" s="66" t="s">
        <v>96</v>
      </c>
      <c r="D351" s="66" t="s">
        <v>411</v>
      </c>
      <c r="E351" s="78">
        <v>30000</v>
      </c>
      <c r="F351" s="78">
        <f>H351-G351</f>
        <v>4.0200000000000005</v>
      </c>
      <c r="G351" s="78">
        <v>2.0099999999999998</v>
      </c>
      <c r="H351" s="78">
        <v>6.03</v>
      </c>
      <c r="I351" s="78">
        <f>SUM(H351:H352)</f>
        <v>6.45</v>
      </c>
      <c r="J351" s="23"/>
    </row>
    <row r="352" spans="1:10" ht="16" x14ac:dyDescent="0.2">
      <c r="A352" s="63"/>
      <c r="B352" s="75" t="s">
        <v>607</v>
      </c>
      <c r="C352" s="66" t="s">
        <v>96</v>
      </c>
      <c r="D352" s="66" t="s">
        <v>413</v>
      </c>
      <c r="E352" s="79">
        <v>10000</v>
      </c>
      <c r="F352" s="109">
        <v>0.42</v>
      </c>
      <c r="G352" s="144"/>
      <c r="H352" s="79">
        <f>F352</f>
        <v>0.42</v>
      </c>
      <c r="I352" s="79"/>
      <c r="J352" s="23"/>
    </row>
    <row r="353" spans="1:10" ht="16" x14ac:dyDescent="0.2">
      <c r="A353" s="63"/>
      <c r="B353" s="75"/>
      <c r="C353" s="66"/>
      <c r="D353" s="66"/>
      <c r="E353" s="79"/>
      <c r="F353" s="109"/>
      <c r="G353" s="144"/>
      <c r="H353" s="79"/>
      <c r="I353" s="79"/>
      <c r="J353" s="23"/>
    </row>
    <row r="354" spans="1:10" ht="16" x14ac:dyDescent="0.2">
      <c r="A354" s="63"/>
      <c r="B354" s="75" t="s">
        <v>608</v>
      </c>
      <c r="C354" s="66" t="s">
        <v>496</v>
      </c>
      <c r="D354" s="66" t="s">
        <v>411</v>
      </c>
      <c r="E354" s="79">
        <v>10000</v>
      </c>
      <c r="F354" s="109">
        <v>0</v>
      </c>
      <c r="G354" s="144">
        <v>0.91</v>
      </c>
      <c r="H354" s="79">
        <f>SUM(F354:G354)</f>
        <v>0.91</v>
      </c>
      <c r="I354" s="79">
        <f>H354</f>
        <v>0.91</v>
      </c>
      <c r="J354" s="23"/>
    </row>
    <row r="355" spans="1:10" ht="16" x14ac:dyDescent="0.2">
      <c r="A355" s="63"/>
      <c r="B355" s="75"/>
      <c r="C355" s="66"/>
      <c r="D355" s="66"/>
      <c r="E355" s="79"/>
      <c r="F355" s="109"/>
      <c r="G355" s="144"/>
      <c r="H355" s="79"/>
      <c r="I355" s="79"/>
      <c r="J355" s="23"/>
    </row>
    <row r="356" spans="1:10" ht="16" x14ac:dyDescent="0.2">
      <c r="A356" s="63"/>
      <c r="B356" s="75" t="s">
        <v>609</v>
      </c>
      <c r="C356" s="66" t="s">
        <v>137</v>
      </c>
      <c r="D356" s="66" t="s">
        <v>411</v>
      </c>
      <c r="E356" s="79">
        <v>100000</v>
      </c>
      <c r="F356" s="109">
        <f>H356-G356</f>
        <v>5.9399999999999995</v>
      </c>
      <c r="G356" s="144">
        <v>0.66</v>
      </c>
      <c r="H356" s="79">
        <v>6.6</v>
      </c>
      <c r="I356" s="79">
        <f>SUM(H356:H357)</f>
        <v>10.78</v>
      </c>
      <c r="J356" s="23"/>
    </row>
    <row r="357" spans="1:10" ht="16" x14ac:dyDescent="0.2">
      <c r="A357" s="63"/>
      <c r="B357" s="75" t="s">
        <v>609</v>
      </c>
      <c r="C357" s="66" t="s">
        <v>137</v>
      </c>
      <c r="D357" s="66" t="s">
        <v>413</v>
      </c>
      <c r="E357" s="79">
        <v>100000</v>
      </c>
      <c r="F357" s="109">
        <v>4.18</v>
      </c>
      <c r="G357" s="144"/>
      <c r="H357" s="79">
        <f>F357</f>
        <v>4.18</v>
      </c>
      <c r="I357" s="79"/>
      <c r="J357" s="23"/>
    </row>
    <row r="358" spans="1:10" ht="16" x14ac:dyDescent="0.2">
      <c r="A358" s="63"/>
      <c r="B358" s="75"/>
      <c r="C358" s="66"/>
      <c r="D358" s="66"/>
      <c r="E358" s="79"/>
      <c r="F358" s="109"/>
      <c r="G358" s="144"/>
      <c r="H358" s="79"/>
      <c r="I358" s="79"/>
      <c r="J358" s="23"/>
    </row>
    <row r="359" spans="1:10" ht="16" x14ac:dyDescent="0.2">
      <c r="A359" s="63"/>
      <c r="B359" s="75" t="s">
        <v>610</v>
      </c>
      <c r="C359" s="66" t="s">
        <v>45</v>
      </c>
      <c r="D359" s="66" t="s">
        <v>411</v>
      </c>
      <c r="E359" s="78">
        <v>10000</v>
      </c>
      <c r="F359" s="109">
        <v>0</v>
      </c>
      <c r="G359" s="144">
        <v>2.0099999999999998</v>
      </c>
      <c r="H359" s="78">
        <v>2.0099999999999998</v>
      </c>
      <c r="I359" s="78">
        <f>H359</f>
        <v>2.0099999999999998</v>
      </c>
      <c r="J359" s="211"/>
    </row>
    <row r="360" spans="1:10" ht="16" x14ac:dyDescent="0.2">
      <c r="A360" s="63"/>
      <c r="B360" s="75"/>
      <c r="C360" s="66"/>
      <c r="D360" s="66"/>
      <c r="E360" s="79"/>
      <c r="F360" s="109"/>
      <c r="G360" s="144"/>
      <c r="H360" s="79"/>
      <c r="I360" s="79"/>
      <c r="J360" s="23"/>
    </row>
    <row r="361" spans="1:10" ht="16" x14ac:dyDescent="0.2">
      <c r="A361" s="63"/>
      <c r="B361" s="75" t="s">
        <v>611</v>
      </c>
      <c r="C361" s="66" t="s">
        <v>230</v>
      </c>
      <c r="D361" s="66" t="s">
        <v>411</v>
      </c>
      <c r="E361" s="79">
        <v>100000</v>
      </c>
      <c r="F361" s="109">
        <v>27.72</v>
      </c>
      <c r="G361" s="144">
        <f>H361-F361</f>
        <v>3.0800000000000018</v>
      </c>
      <c r="H361" s="79">
        <v>30.8</v>
      </c>
      <c r="I361" s="79">
        <f>SUM(H361:H366)</f>
        <v>70.22</v>
      </c>
      <c r="J361" s="23"/>
    </row>
    <row r="362" spans="1:10" ht="16" x14ac:dyDescent="0.2">
      <c r="A362" s="63"/>
      <c r="B362" s="75" t="s">
        <v>611</v>
      </c>
      <c r="C362" s="66" t="s">
        <v>230</v>
      </c>
      <c r="D362" s="66" t="s">
        <v>417</v>
      </c>
      <c r="E362" s="79">
        <v>50000</v>
      </c>
      <c r="F362" s="109">
        <v>22.05</v>
      </c>
      <c r="G362" s="144"/>
      <c r="H362" s="79">
        <f>F362</f>
        <v>22.05</v>
      </c>
      <c r="I362" s="79"/>
      <c r="J362" s="23"/>
    </row>
    <row r="363" spans="1:10" ht="16" x14ac:dyDescent="0.2">
      <c r="A363" s="63"/>
      <c r="B363" s="75" t="s">
        <v>611</v>
      </c>
      <c r="C363" s="66" t="s">
        <v>230</v>
      </c>
      <c r="D363" s="66" t="s">
        <v>412</v>
      </c>
      <c r="E363" s="79">
        <v>10000</v>
      </c>
      <c r="F363" s="109">
        <v>3.42</v>
      </c>
      <c r="G363" s="144"/>
      <c r="H363" s="79">
        <f>F363</f>
        <v>3.42</v>
      </c>
      <c r="I363" s="79"/>
      <c r="J363" s="23"/>
    </row>
    <row r="364" spans="1:10" ht="16" x14ac:dyDescent="0.2">
      <c r="A364" s="63"/>
      <c r="B364" s="75" t="s">
        <v>611</v>
      </c>
      <c r="C364" s="66" t="s">
        <v>230</v>
      </c>
      <c r="D364" s="66" t="s">
        <v>413</v>
      </c>
      <c r="E364" s="79">
        <v>220000</v>
      </c>
      <c r="F364" s="109">
        <v>9.1999999999999993</v>
      </c>
      <c r="G364" s="144"/>
      <c r="H364" s="79">
        <f>F364</f>
        <v>9.1999999999999993</v>
      </c>
      <c r="I364" s="79"/>
      <c r="J364" s="23"/>
    </row>
    <row r="365" spans="1:10" ht="16" x14ac:dyDescent="0.2">
      <c r="A365" s="63"/>
      <c r="B365" s="75" t="s">
        <v>611</v>
      </c>
      <c r="C365" s="66" t="s">
        <v>230</v>
      </c>
      <c r="D365" s="66" t="s">
        <v>417</v>
      </c>
      <c r="E365" s="78">
        <v>100000</v>
      </c>
      <c r="F365" s="78">
        <v>4.4000000000000004</v>
      </c>
      <c r="G365" s="78"/>
      <c r="H365" s="78">
        <f>F365</f>
        <v>4.4000000000000004</v>
      </c>
      <c r="I365" s="78"/>
      <c r="J365" s="23"/>
    </row>
    <row r="366" spans="1:10" ht="16" x14ac:dyDescent="0.2">
      <c r="A366" s="63"/>
      <c r="B366" s="75" t="s">
        <v>611</v>
      </c>
      <c r="C366" s="66" t="s">
        <v>230</v>
      </c>
      <c r="D366" s="66" t="s">
        <v>414</v>
      </c>
      <c r="E366" s="79">
        <v>10000</v>
      </c>
      <c r="F366" s="109">
        <v>0.35</v>
      </c>
      <c r="G366" s="144"/>
      <c r="H366" s="79">
        <f>F366</f>
        <v>0.35</v>
      </c>
      <c r="I366" s="79"/>
      <c r="J366" s="23"/>
    </row>
    <row r="367" spans="1:10" ht="16" x14ac:dyDescent="0.2">
      <c r="A367" s="63"/>
      <c r="B367" s="75"/>
      <c r="C367" s="66"/>
      <c r="D367" s="66"/>
      <c r="E367" s="79"/>
      <c r="F367" s="109"/>
      <c r="G367" s="144"/>
      <c r="H367" s="79"/>
      <c r="I367" s="79"/>
      <c r="J367" s="23"/>
    </row>
    <row r="368" spans="1:10" ht="16" x14ac:dyDescent="0.2">
      <c r="A368" s="63"/>
      <c r="B368" s="75" t="s">
        <v>612</v>
      </c>
      <c r="C368" s="66" t="s">
        <v>334</v>
      </c>
      <c r="D368" s="66" t="s">
        <v>411</v>
      </c>
      <c r="E368" s="78">
        <v>250000</v>
      </c>
      <c r="F368" s="78">
        <f>H368-G368</f>
        <v>73.92</v>
      </c>
      <c r="G368" s="78">
        <v>3.08</v>
      </c>
      <c r="H368" s="78">
        <v>77</v>
      </c>
      <c r="I368" s="78">
        <f>SUM(H368:H373)</f>
        <v>152.92000000000002</v>
      </c>
      <c r="J368" s="23"/>
    </row>
    <row r="369" spans="1:10" ht="16" x14ac:dyDescent="0.2">
      <c r="A369" s="63"/>
      <c r="B369" s="75" t="s">
        <v>612</v>
      </c>
      <c r="C369" s="66" t="s">
        <v>334</v>
      </c>
      <c r="D369" s="173" t="s">
        <v>417</v>
      </c>
      <c r="E369" s="78">
        <v>150000</v>
      </c>
      <c r="F369" s="109">
        <v>42.45</v>
      </c>
      <c r="G369" s="144"/>
      <c r="H369" s="78">
        <v>42.45</v>
      </c>
      <c r="I369" s="78"/>
      <c r="J369" s="91"/>
    </row>
    <row r="370" spans="1:10" ht="16" x14ac:dyDescent="0.2">
      <c r="A370" s="63"/>
      <c r="B370" s="75" t="s">
        <v>612</v>
      </c>
      <c r="C370" s="66" t="s">
        <v>334</v>
      </c>
      <c r="D370" s="173" t="s">
        <v>412</v>
      </c>
      <c r="E370" s="78">
        <v>10000</v>
      </c>
      <c r="F370" s="109">
        <v>3.42</v>
      </c>
      <c r="G370" s="144"/>
      <c r="H370" s="78">
        <f>F370</f>
        <v>3.42</v>
      </c>
      <c r="I370" s="78"/>
      <c r="J370" s="91"/>
    </row>
    <row r="371" spans="1:10" ht="16" x14ac:dyDescent="0.2">
      <c r="A371" s="63"/>
      <c r="B371" s="75" t="s">
        <v>612</v>
      </c>
      <c r="C371" s="66" t="s">
        <v>334</v>
      </c>
      <c r="D371" s="173" t="s">
        <v>413</v>
      </c>
      <c r="E371" s="78">
        <v>500000</v>
      </c>
      <c r="F371" s="109">
        <v>20.9</v>
      </c>
      <c r="G371" s="144"/>
      <c r="H371" s="78">
        <f>F371</f>
        <v>20.9</v>
      </c>
      <c r="I371" s="78"/>
      <c r="J371" s="91"/>
    </row>
    <row r="372" spans="1:10" ht="16" x14ac:dyDescent="0.2">
      <c r="A372" s="63"/>
      <c r="B372" s="75" t="s">
        <v>612</v>
      </c>
      <c r="C372" s="66" t="s">
        <v>334</v>
      </c>
      <c r="D372" s="173" t="s">
        <v>418</v>
      </c>
      <c r="E372" s="78">
        <v>200000</v>
      </c>
      <c r="F372" s="109">
        <v>8.8000000000000007</v>
      </c>
      <c r="G372" s="144"/>
      <c r="H372" s="78">
        <f>F372</f>
        <v>8.8000000000000007</v>
      </c>
      <c r="I372" s="78"/>
      <c r="J372" s="91"/>
    </row>
    <row r="373" spans="1:10" ht="16" x14ac:dyDescent="0.2">
      <c r="A373" s="63"/>
      <c r="B373" s="75" t="s">
        <v>612</v>
      </c>
      <c r="C373" s="66" t="s">
        <v>334</v>
      </c>
      <c r="D373" s="173" t="s">
        <v>414</v>
      </c>
      <c r="E373" s="78">
        <v>10000</v>
      </c>
      <c r="F373" s="109">
        <v>0.35</v>
      </c>
      <c r="G373" s="144"/>
      <c r="H373" s="79">
        <f>F373</f>
        <v>0.35</v>
      </c>
      <c r="I373" s="79"/>
      <c r="J373" s="91"/>
    </row>
    <row r="374" spans="1:10" ht="16" x14ac:dyDescent="0.2">
      <c r="A374" s="63"/>
      <c r="B374" s="75"/>
      <c r="C374" s="66"/>
      <c r="D374" s="66"/>
      <c r="E374" s="78"/>
      <c r="F374" s="109"/>
      <c r="G374" s="144"/>
      <c r="H374" s="79"/>
      <c r="I374" s="79"/>
      <c r="J374" s="91"/>
    </row>
    <row r="375" spans="1:10" ht="16" x14ac:dyDescent="0.2">
      <c r="A375" s="63"/>
      <c r="B375" s="75" t="s">
        <v>613</v>
      </c>
      <c r="C375" s="66" t="s">
        <v>182</v>
      </c>
      <c r="D375" s="66" t="s">
        <v>411</v>
      </c>
      <c r="E375" s="78">
        <v>10000</v>
      </c>
      <c r="F375" s="109">
        <v>0</v>
      </c>
      <c r="G375" s="144">
        <f>H375-F375</f>
        <v>0.91</v>
      </c>
      <c r="H375" s="78">
        <v>0.91</v>
      </c>
      <c r="I375" s="78">
        <f>SUM(H375:H376)</f>
        <v>1.54</v>
      </c>
      <c r="J375" s="104"/>
    </row>
    <row r="376" spans="1:10" ht="16" x14ac:dyDescent="0.2">
      <c r="A376" s="63"/>
      <c r="B376" s="75" t="s">
        <v>613</v>
      </c>
      <c r="C376" s="66" t="s">
        <v>182</v>
      </c>
      <c r="D376" s="66" t="s">
        <v>417</v>
      </c>
      <c r="E376" s="78">
        <v>5000</v>
      </c>
      <c r="F376" s="109">
        <v>0.63</v>
      </c>
      <c r="G376" s="144"/>
      <c r="H376" s="78">
        <f>F376</f>
        <v>0.63</v>
      </c>
      <c r="I376" s="78"/>
      <c r="J376" s="104"/>
    </row>
    <row r="377" spans="1:10" ht="16" x14ac:dyDescent="0.2">
      <c r="A377" s="63"/>
      <c r="B377" s="75"/>
      <c r="D377" s="66"/>
      <c r="E377" s="78"/>
      <c r="F377" s="109"/>
      <c r="G377" s="144"/>
      <c r="H377" s="78"/>
      <c r="I377" s="78"/>
      <c r="J377" s="104"/>
    </row>
    <row r="378" spans="1:10" ht="16" x14ac:dyDescent="0.2">
      <c r="A378" s="63"/>
      <c r="B378" s="75" t="s">
        <v>614</v>
      </c>
      <c r="C378" s="66" t="s">
        <v>366</v>
      </c>
      <c r="D378" s="66" t="s">
        <v>411</v>
      </c>
      <c r="E378" s="78">
        <v>10000</v>
      </c>
      <c r="F378" s="109">
        <v>0</v>
      </c>
      <c r="G378" s="144">
        <f>H378-F378</f>
        <v>3.08</v>
      </c>
      <c r="H378" s="78">
        <v>3.08</v>
      </c>
      <c r="I378" s="78">
        <f>SUM(H378:H383)</f>
        <v>19.840000000000003</v>
      </c>
      <c r="J378" s="104"/>
    </row>
    <row r="379" spans="1:10" ht="16" x14ac:dyDescent="0.2">
      <c r="A379" s="63"/>
      <c r="B379" s="75" t="s">
        <v>614</v>
      </c>
      <c r="C379" s="66" t="s">
        <v>366</v>
      </c>
      <c r="D379" s="173" t="s">
        <v>417</v>
      </c>
      <c r="E379" s="78">
        <v>10000</v>
      </c>
      <c r="F379" s="109">
        <v>4.41</v>
      </c>
      <c r="G379" s="144"/>
      <c r="H379" s="78">
        <f>F379</f>
        <v>4.41</v>
      </c>
      <c r="I379" s="78"/>
      <c r="J379" s="211"/>
    </row>
    <row r="380" spans="1:10" ht="16" x14ac:dyDescent="0.2">
      <c r="A380" s="63"/>
      <c r="B380" s="75" t="s">
        <v>614</v>
      </c>
      <c r="C380" s="66" t="s">
        <v>366</v>
      </c>
      <c r="D380" s="173" t="s">
        <v>412</v>
      </c>
      <c r="E380" s="78">
        <v>10000</v>
      </c>
      <c r="F380" s="109">
        <v>3.42</v>
      </c>
      <c r="G380" s="144"/>
      <c r="H380" s="78">
        <f>F380</f>
        <v>3.42</v>
      </c>
      <c r="I380" s="78"/>
      <c r="J380" s="104"/>
    </row>
    <row r="381" spans="1:10" ht="16" x14ac:dyDescent="0.2">
      <c r="A381" s="63"/>
      <c r="B381" s="75" t="s">
        <v>614</v>
      </c>
      <c r="C381" s="66" t="s">
        <v>366</v>
      </c>
      <c r="D381" s="173" t="s">
        <v>413</v>
      </c>
      <c r="E381" s="78">
        <v>100000</v>
      </c>
      <c r="F381" s="109">
        <v>4.18</v>
      </c>
      <c r="G381" s="144"/>
      <c r="H381" s="78">
        <f>F381</f>
        <v>4.18</v>
      </c>
      <c r="I381" s="78"/>
      <c r="J381" s="104"/>
    </row>
    <row r="382" spans="1:10" ht="16" x14ac:dyDescent="0.2">
      <c r="A382" s="63"/>
      <c r="B382" s="75" t="s">
        <v>614</v>
      </c>
      <c r="C382" s="66" t="s">
        <v>366</v>
      </c>
      <c r="D382" s="173" t="s">
        <v>418</v>
      </c>
      <c r="E382" s="78">
        <v>100000</v>
      </c>
      <c r="F382" s="109">
        <v>4.4000000000000004</v>
      </c>
      <c r="G382" s="144"/>
      <c r="H382" s="78">
        <f>F382</f>
        <v>4.4000000000000004</v>
      </c>
      <c r="I382" s="78"/>
      <c r="J382" s="104"/>
    </row>
    <row r="383" spans="1:10" ht="16" x14ac:dyDescent="0.2">
      <c r="A383" s="63"/>
      <c r="B383" s="75" t="s">
        <v>614</v>
      </c>
      <c r="C383" s="66" t="s">
        <v>366</v>
      </c>
      <c r="D383" s="173" t="s">
        <v>414</v>
      </c>
      <c r="E383" s="78">
        <v>10000</v>
      </c>
      <c r="F383" s="109">
        <v>0.35</v>
      </c>
      <c r="G383" s="144"/>
      <c r="H383" s="78">
        <f>F383</f>
        <v>0.35</v>
      </c>
      <c r="I383" s="78"/>
      <c r="J383" s="104"/>
    </row>
    <row r="384" spans="1:10" ht="16" x14ac:dyDescent="0.2">
      <c r="A384" s="63"/>
      <c r="B384" s="75"/>
      <c r="C384" s="66"/>
      <c r="D384" s="66"/>
      <c r="E384" s="78"/>
      <c r="F384" s="109"/>
      <c r="G384" s="144"/>
      <c r="H384" s="78"/>
      <c r="I384" s="78"/>
      <c r="J384" s="104"/>
    </row>
    <row r="385" spans="1:10" ht="16" x14ac:dyDescent="0.2">
      <c r="A385" s="63"/>
      <c r="B385" s="75" t="s">
        <v>536</v>
      </c>
      <c r="C385" s="66" t="s">
        <v>524</v>
      </c>
      <c r="D385" s="66" t="s">
        <v>411</v>
      </c>
      <c r="E385" s="78">
        <v>10000</v>
      </c>
      <c r="F385" s="78">
        <v>0</v>
      </c>
      <c r="G385" s="78">
        <f>H385-F385</f>
        <v>0.66</v>
      </c>
      <c r="H385" s="78">
        <v>0.66</v>
      </c>
      <c r="I385" s="78">
        <f>SUM(H385:H387)</f>
        <v>2.87</v>
      </c>
      <c r="J385" s="23"/>
    </row>
    <row r="386" spans="1:10" ht="16" x14ac:dyDescent="0.2">
      <c r="A386" s="63"/>
      <c r="B386" s="75" t="s">
        <v>536</v>
      </c>
      <c r="C386" s="66" t="s">
        <v>524</v>
      </c>
      <c r="D386" s="66" t="s">
        <v>412</v>
      </c>
      <c r="E386" s="78">
        <v>4000</v>
      </c>
      <c r="F386" s="78">
        <v>1.37</v>
      </c>
      <c r="G386" s="78"/>
      <c r="H386" s="78">
        <f>F386</f>
        <v>1.37</v>
      </c>
      <c r="I386" s="78"/>
      <c r="J386" s="23"/>
    </row>
    <row r="387" spans="1:10" ht="16" x14ac:dyDescent="0.2">
      <c r="A387" s="63"/>
      <c r="B387" s="75" t="s">
        <v>536</v>
      </c>
      <c r="C387" s="66" t="s">
        <v>524</v>
      </c>
      <c r="D387" s="66" t="s">
        <v>413</v>
      </c>
      <c r="E387" s="78">
        <v>20000</v>
      </c>
      <c r="F387" s="78">
        <v>0.84</v>
      </c>
      <c r="G387" s="78"/>
      <c r="H387" s="78">
        <f>F387</f>
        <v>0.84</v>
      </c>
      <c r="I387" s="78"/>
      <c r="J387" s="23"/>
    </row>
    <row r="388" spans="1:10" ht="16" x14ac:dyDescent="0.2">
      <c r="A388" s="63"/>
      <c r="B388" s="75"/>
      <c r="C388" s="66"/>
      <c r="D388" s="66"/>
      <c r="E388" s="78"/>
      <c r="F388" s="78"/>
      <c r="G388" s="78"/>
      <c r="H388" s="78"/>
      <c r="I388" s="78"/>
      <c r="J388" s="23"/>
    </row>
    <row r="389" spans="1:10" ht="16" x14ac:dyDescent="0.2">
      <c r="A389" s="63"/>
      <c r="B389" s="75" t="s">
        <v>725</v>
      </c>
      <c r="C389" s="66" t="s">
        <v>745</v>
      </c>
      <c r="D389" s="66" t="s">
        <v>411</v>
      </c>
      <c r="E389" s="78">
        <v>20000</v>
      </c>
      <c r="F389" s="78">
        <f>H389-G389</f>
        <v>1.26</v>
      </c>
      <c r="G389" s="78">
        <v>1.26</v>
      </c>
      <c r="H389" s="78">
        <v>2.52</v>
      </c>
      <c r="I389" s="78">
        <f>SUM(H389:H392)</f>
        <v>13.93</v>
      </c>
      <c r="J389" s="23"/>
    </row>
    <row r="390" spans="1:10" ht="16" x14ac:dyDescent="0.2">
      <c r="A390" s="63"/>
      <c r="B390" s="75" t="s">
        <v>725</v>
      </c>
      <c r="C390" s="66" t="s">
        <v>745</v>
      </c>
      <c r="D390" s="66" t="s">
        <v>417</v>
      </c>
      <c r="E390" s="78">
        <v>10000</v>
      </c>
      <c r="F390" s="78">
        <v>2.83</v>
      </c>
      <c r="G390" s="78"/>
      <c r="H390" s="78">
        <v>2.83</v>
      </c>
      <c r="I390" s="78"/>
      <c r="J390" s="23"/>
    </row>
    <row r="391" spans="1:10" ht="16" x14ac:dyDescent="0.2">
      <c r="A391" s="63"/>
      <c r="B391" s="75" t="s">
        <v>725</v>
      </c>
      <c r="C391" s="66" t="s">
        <v>745</v>
      </c>
      <c r="D391" s="66" t="s">
        <v>413</v>
      </c>
      <c r="E391" s="78">
        <v>100000</v>
      </c>
      <c r="F391" s="78">
        <v>4.18</v>
      </c>
      <c r="G391" s="78"/>
      <c r="H391" s="78">
        <v>4.18</v>
      </c>
      <c r="I391" s="78"/>
      <c r="J391" s="23"/>
    </row>
    <row r="392" spans="1:10" ht="16" x14ac:dyDescent="0.2">
      <c r="A392" s="63"/>
      <c r="B392" s="75" t="s">
        <v>725</v>
      </c>
      <c r="C392" s="66" t="s">
        <v>745</v>
      </c>
      <c r="D392" s="66" t="s">
        <v>418</v>
      </c>
      <c r="E392" s="78">
        <v>200000</v>
      </c>
      <c r="F392" s="78">
        <v>4.4000000000000004</v>
      </c>
      <c r="G392" s="78"/>
      <c r="H392" s="78">
        <v>4.4000000000000004</v>
      </c>
      <c r="I392" s="78"/>
      <c r="J392" s="23"/>
    </row>
    <row r="393" spans="1:10" ht="16" x14ac:dyDescent="0.2">
      <c r="A393" s="63"/>
      <c r="B393" s="75"/>
      <c r="C393" s="66"/>
      <c r="D393" s="66"/>
      <c r="E393" s="78"/>
      <c r="F393" s="78"/>
      <c r="G393" s="78"/>
      <c r="H393" s="78"/>
      <c r="I393" s="78"/>
      <c r="J393" s="23"/>
    </row>
    <row r="394" spans="1:10" ht="16" x14ac:dyDescent="0.2">
      <c r="A394" s="63"/>
      <c r="B394" s="75" t="s">
        <v>616</v>
      </c>
      <c r="C394" s="66" t="s">
        <v>437</v>
      </c>
      <c r="D394" s="66" t="s">
        <v>411</v>
      </c>
      <c r="E394" s="78">
        <v>100000</v>
      </c>
      <c r="F394" s="109">
        <f>H394-G394</f>
        <v>5.9399999999999995</v>
      </c>
      <c r="G394" s="144">
        <v>0.66</v>
      </c>
      <c r="H394" s="78">
        <v>6.6</v>
      </c>
      <c r="I394" s="78">
        <f>SUM(H394:H395)</f>
        <v>10.78</v>
      </c>
      <c r="J394" s="23"/>
    </row>
    <row r="395" spans="1:10" ht="16" x14ac:dyDescent="0.2">
      <c r="A395" s="63"/>
      <c r="B395" s="75" t="s">
        <v>616</v>
      </c>
      <c r="C395" s="66" t="s">
        <v>437</v>
      </c>
      <c r="D395" s="66" t="s">
        <v>413</v>
      </c>
      <c r="E395" s="78">
        <v>100000</v>
      </c>
      <c r="F395" s="109">
        <v>4.18</v>
      </c>
      <c r="G395" s="144"/>
      <c r="H395" s="78">
        <f>F395</f>
        <v>4.18</v>
      </c>
      <c r="I395" s="223"/>
      <c r="J395" s="23"/>
    </row>
    <row r="396" spans="1:10" ht="16" x14ac:dyDescent="0.2">
      <c r="A396" s="63"/>
      <c r="B396" s="75"/>
      <c r="C396" s="66"/>
      <c r="D396" s="66"/>
      <c r="E396" s="79"/>
      <c r="F396" s="109"/>
      <c r="G396" s="144"/>
      <c r="H396" s="79"/>
      <c r="J396" s="23"/>
    </row>
    <row r="397" spans="1:10" ht="16" x14ac:dyDescent="0.2">
      <c r="A397" s="63"/>
      <c r="B397" s="75" t="s">
        <v>617</v>
      </c>
      <c r="C397" s="66" t="s">
        <v>231</v>
      </c>
      <c r="D397" s="66" t="s">
        <v>411</v>
      </c>
      <c r="E397" s="78">
        <v>250000</v>
      </c>
      <c r="F397" s="109">
        <f>H397-G397</f>
        <v>48.24</v>
      </c>
      <c r="G397" s="144">
        <v>2.0099999999999998</v>
      </c>
      <c r="H397" s="78">
        <v>50.25</v>
      </c>
      <c r="I397" s="78">
        <f>SUM(H397:H402)</f>
        <v>89.62</v>
      </c>
      <c r="J397" s="211"/>
    </row>
    <row r="398" spans="1:10" ht="16" x14ac:dyDescent="0.2">
      <c r="A398" s="63"/>
      <c r="B398" s="75" t="s">
        <v>617</v>
      </c>
      <c r="C398" s="66" t="s">
        <v>231</v>
      </c>
      <c r="D398" s="173" t="s">
        <v>417</v>
      </c>
      <c r="E398" s="78">
        <v>50000</v>
      </c>
      <c r="F398" s="109">
        <v>14.15</v>
      </c>
      <c r="G398" s="144"/>
      <c r="H398" s="78">
        <f>F398</f>
        <v>14.15</v>
      </c>
      <c r="I398" s="78"/>
      <c r="J398" s="23"/>
    </row>
    <row r="399" spans="1:10" ht="16" x14ac:dyDescent="0.2">
      <c r="A399" s="63"/>
      <c r="B399" s="75" t="s">
        <v>617</v>
      </c>
      <c r="C399" s="66" t="s">
        <v>231</v>
      </c>
      <c r="D399" s="173" t="s">
        <v>412</v>
      </c>
      <c r="E399" s="78">
        <v>10000</v>
      </c>
      <c r="F399" s="109">
        <v>3.42</v>
      </c>
      <c r="G399" s="144"/>
      <c r="H399" s="78">
        <f>F399</f>
        <v>3.42</v>
      </c>
      <c r="I399" s="78"/>
      <c r="J399" s="23"/>
    </row>
    <row r="400" spans="1:10" ht="16" x14ac:dyDescent="0.2">
      <c r="A400" s="63"/>
      <c r="B400" s="75" t="s">
        <v>617</v>
      </c>
      <c r="C400" s="66" t="s">
        <v>231</v>
      </c>
      <c r="D400" s="173" t="s">
        <v>413</v>
      </c>
      <c r="E400" s="79">
        <v>250000</v>
      </c>
      <c r="F400" s="109">
        <v>10.45</v>
      </c>
      <c r="G400" s="144"/>
      <c r="H400" s="79">
        <f>F400</f>
        <v>10.45</v>
      </c>
      <c r="I400" s="79"/>
      <c r="J400" s="23"/>
    </row>
    <row r="401" spans="1:10" ht="16" x14ac:dyDescent="0.2">
      <c r="A401" s="63"/>
      <c r="B401" s="75" t="s">
        <v>617</v>
      </c>
      <c r="C401" s="66" t="s">
        <v>231</v>
      </c>
      <c r="D401" s="173" t="s">
        <v>418</v>
      </c>
      <c r="E401" s="78">
        <v>250000</v>
      </c>
      <c r="F401" s="109">
        <v>11</v>
      </c>
      <c r="G401" s="144"/>
      <c r="H401" s="79">
        <f>F401</f>
        <v>11</v>
      </c>
      <c r="I401" s="79"/>
      <c r="J401" s="23"/>
    </row>
    <row r="402" spans="1:10" ht="16" x14ac:dyDescent="0.2">
      <c r="A402" s="63"/>
      <c r="B402" s="75" t="s">
        <v>617</v>
      </c>
      <c r="C402" s="66" t="s">
        <v>231</v>
      </c>
      <c r="D402" s="173" t="s">
        <v>414</v>
      </c>
      <c r="E402" s="78">
        <v>10000</v>
      </c>
      <c r="F402" s="109">
        <v>0.35</v>
      </c>
      <c r="G402" s="144"/>
      <c r="H402" s="79">
        <f>F402</f>
        <v>0.35</v>
      </c>
      <c r="I402" s="79"/>
      <c r="J402" s="23"/>
    </row>
    <row r="403" spans="1:10" ht="16" x14ac:dyDescent="0.2">
      <c r="A403" s="63"/>
      <c r="B403" s="75"/>
      <c r="C403" s="66"/>
      <c r="D403" s="173"/>
      <c r="E403" s="78"/>
      <c r="F403" s="109"/>
      <c r="G403" s="144"/>
      <c r="H403" s="79"/>
      <c r="I403" s="79"/>
      <c r="J403" s="23"/>
    </row>
    <row r="404" spans="1:10" ht="16" x14ac:dyDescent="0.2">
      <c r="A404" s="63"/>
      <c r="B404" s="75" t="s">
        <v>537</v>
      </c>
      <c r="C404" s="66" t="s">
        <v>531</v>
      </c>
      <c r="D404" s="173" t="s">
        <v>411</v>
      </c>
      <c r="E404" s="78">
        <v>10000</v>
      </c>
      <c r="F404" s="78">
        <v>0</v>
      </c>
      <c r="G404" s="78">
        <f>H404-F404</f>
        <v>2.0099999999999998</v>
      </c>
      <c r="H404" s="78">
        <v>2.0099999999999998</v>
      </c>
      <c r="I404" s="78">
        <f>SUM(H404:H409)</f>
        <v>6.79</v>
      </c>
      <c r="J404" s="23"/>
    </row>
    <row r="405" spans="1:10" ht="16" x14ac:dyDescent="0.2">
      <c r="A405" s="63"/>
      <c r="B405" s="75" t="s">
        <v>537</v>
      </c>
      <c r="C405" s="66" t="s">
        <v>531</v>
      </c>
      <c r="D405" s="173" t="s">
        <v>417</v>
      </c>
      <c r="E405" s="78">
        <v>5000</v>
      </c>
      <c r="F405" s="78">
        <v>3.39</v>
      </c>
      <c r="G405" s="78"/>
      <c r="H405" s="78">
        <v>3.39</v>
      </c>
      <c r="I405" s="78"/>
      <c r="J405" s="23"/>
    </row>
    <row r="406" spans="1:10" ht="16" x14ac:dyDescent="0.2">
      <c r="A406" s="63"/>
      <c r="B406" s="75" t="s">
        <v>537</v>
      </c>
      <c r="C406" s="66" t="s">
        <v>531</v>
      </c>
      <c r="D406" s="173" t="s">
        <v>412</v>
      </c>
      <c r="E406" s="78">
        <v>2000</v>
      </c>
      <c r="F406" s="78">
        <v>0.68</v>
      </c>
      <c r="G406" s="78"/>
      <c r="H406" s="78">
        <f>F406</f>
        <v>0.68</v>
      </c>
      <c r="I406" s="78"/>
      <c r="J406" s="23"/>
    </row>
    <row r="407" spans="1:10" ht="16" x14ac:dyDescent="0.2">
      <c r="A407" s="63"/>
      <c r="B407" s="75" t="s">
        <v>537</v>
      </c>
      <c r="C407" s="66" t="s">
        <v>531</v>
      </c>
      <c r="D407" s="173" t="s">
        <v>413</v>
      </c>
      <c r="E407" s="78">
        <v>10000</v>
      </c>
      <c r="F407" s="78">
        <v>0.42</v>
      </c>
      <c r="G407" s="78"/>
      <c r="H407" s="78">
        <f>F407</f>
        <v>0.42</v>
      </c>
      <c r="I407" s="78"/>
      <c r="J407" s="23"/>
    </row>
    <row r="408" spans="1:10" ht="16" x14ac:dyDescent="0.2">
      <c r="A408" s="63"/>
      <c r="B408" s="75" t="s">
        <v>537</v>
      </c>
      <c r="C408" s="66" t="s">
        <v>531</v>
      </c>
      <c r="D408" s="173" t="s">
        <v>418</v>
      </c>
      <c r="E408" s="78">
        <v>5000</v>
      </c>
      <c r="F408" s="78">
        <v>0.22</v>
      </c>
      <c r="G408" s="78"/>
      <c r="H408" s="78">
        <f>F408</f>
        <v>0.22</v>
      </c>
      <c r="I408" s="78"/>
      <c r="J408" s="23"/>
    </row>
    <row r="409" spans="1:10" ht="16" x14ac:dyDescent="0.2">
      <c r="A409" s="63"/>
      <c r="B409" s="75" t="s">
        <v>537</v>
      </c>
      <c r="C409" s="66" t="s">
        <v>531</v>
      </c>
      <c r="D409" s="173" t="s">
        <v>414</v>
      </c>
      <c r="E409" s="78">
        <v>2000</v>
      </c>
      <c r="F409" s="78">
        <v>7.0000000000000007E-2</v>
      </c>
      <c r="G409" s="78"/>
      <c r="H409" s="78">
        <f>F409</f>
        <v>7.0000000000000007E-2</v>
      </c>
      <c r="I409" s="78"/>
      <c r="J409" s="23"/>
    </row>
    <row r="410" spans="1:10" ht="16" x14ac:dyDescent="0.2">
      <c r="A410" s="63"/>
      <c r="B410" s="75"/>
      <c r="C410" s="66"/>
      <c r="D410" s="173"/>
      <c r="E410" s="78"/>
      <c r="F410" s="78"/>
      <c r="G410" s="78"/>
      <c r="H410" s="78"/>
      <c r="I410" s="78"/>
      <c r="J410" s="23"/>
    </row>
    <row r="411" spans="1:10" ht="16" x14ac:dyDescent="0.2">
      <c r="A411" s="63"/>
      <c r="B411" s="75" t="s">
        <v>663</v>
      </c>
      <c r="C411" s="66" t="s">
        <v>662</v>
      </c>
      <c r="D411" s="173" t="s">
        <v>411</v>
      </c>
      <c r="E411" s="78">
        <v>200000</v>
      </c>
      <c r="F411" s="78">
        <f>H411-G411</f>
        <v>38.190000000000005</v>
      </c>
      <c r="G411" s="78">
        <v>2.0099999999999998</v>
      </c>
      <c r="H411" s="78">
        <v>40.200000000000003</v>
      </c>
      <c r="I411" s="78">
        <f>SUM(H411:H416)</f>
        <v>83.179999999999993</v>
      </c>
      <c r="J411" s="23"/>
    </row>
    <row r="412" spans="1:10" ht="16" x14ac:dyDescent="0.2">
      <c r="A412" s="63"/>
      <c r="B412" s="75" t="s">
        <v>663</v>
      </c>
      <c r="C412" s="66" t="s">
        <v>662</v>
      </c>
      <c r="D412" s="173" t="s">
        <v>417</v>
      </c>
      <c r="E412" s="78">
        <v>50000</v>
      </c>
      <c r="F412" s="78">
        <v>22.05</v>
      </c>
      <c r="G412" s="78"/>
      <c r="H412" s="78">
        <f>F412</f>
        <v>22.05</v>
      </c>
      <c r="I412" s="78"/>
      <c r="J412" s="23"/>
    </row>
    <row r="413" spans="1:10" ht="16" x14ac:dyDescent="0.2">
      <c r="A413" s="63"/>
      <c r="B413" s="75" t="s">
        <v>663</v>
      </c>
      <c r="C413" s="66" t="s">
        <v>662</v>
      </c>
      <c r="D413" s="173" t="s">
        <v>412</v>
      </c>
      <c r="E413" s="78">
        <v>10000</v>
      </c>
      <c r="F413" s="78">
        <v>3.42</v>
      </c>
      <c r="G413" s="78"/>
      <c r="H413" s="78">
        <f>F413</f>
        <v>3.42</v>
      </c>
      <c r="I413" s="78"/>
      <c r="J413" s="23"/>
    </row>
    <row r="414" spans="1:10" ht="16" x14ac:dyDescent="0.2">
      <c r="A414" s="63"/>
      <c r="B414" s="75" t="s">
        <v>663</v>
      </c>
      <c r="C414" s="66" t="s">
        <v>662</v>
      </c>
      <c r="D414" s="173" t="s">
        <v>413</v>
      </c>
      <c r="E414" s="78">
        <v>200000</v>
      </c>
      <c r="F414" s="78">
        <v>8.36</v>
      </c>
      <c r="G414" s="78"/>
      <c r="H414" s="78">
        <f>F414</f>
        <v>8.36</v>
      </c>
      <c r="I414" s="78"/>
      <c r="J414" s="23"/>
    </row>
    <row r="415" spans="1:10" ht="16" x14ac:dyDescent="0.2">
      <c r="A415" s="63"/>
      <c r="B415" s="75" t="s">
        <v>663</v>
      </c>
      <c r="C415" s="66" t="s">
        <v>662</v>
      </c>
      <c r="D415" s="173" t="s">
        <v>418</v>
      </c>
      <c r="E415" s="78">
        <v>200000</v>
      </c>
      <c r="F415" s="78">
        <v>8.8000000000000007</v>
      </c>
      <c r="G415" s="78"/>
      <c r="H415" s="78">
        <f>F415</f>
        <v>8.8000000000000007</v>
      </c>
      <c r="I415" s="78"/>
      <c r="J415" s="23"/>
    </row>
    <row r="416" spans="1:10" ht="16" x14ac:dyDescent="0.2">
      <c r="A416" s="63"/>
      <c r="B416" s="75" t="s">
        <v>663</v>
      </c>
      <c r="C416" s="66" t="s">
        <v>662</v>
      </c>
      <c r="D416" s="173" t="s">
        <v>414</v>
      </c>
      <c r="E416" s="78">
        <v>10000</v>
      </c>
      <c r="F416" s="78">
        <v>0.35</v>
      </c>
      <c r="G416" s="78"/>
      <c r="H416" s="78">
        <f>F416</f>
        <v>0.35</v>
      </c>
      <c r="I416" s="78"/>
      <c r="J416" s="23"/>
    </row>
    <row r="417" spans="1:10" ht="16" x14ac:dyDescent="0.2">
      <c r="A417" s="63"/>
      <c r="B417" s="75"/>
      <c r="C417" s="66"/>
      <c r="D417" s="173"/>
      <c r="E417" s="78"/>
      <c r="F417" s="78"/>
      <c r="G417" s="78"/>
      <c r="H417" s="78"/>
      <c r="I417" s="78"/>
      <c r="J417" s="23"/>
    </row>
    <row r="418" spans="1:10" ht="16" x14ac:dyDescent="0.2">
      <c r="A418" s="63"/>
      <c r="B418" s="75" t="s">
        <v>714</v>
      </c>
      <c r="C418" s="66" t="s">
        <v>708</v>
      </c>
      <c r="D418" s="173" t="s">
        <v>411</v>
      </c>
      <c r="E418" s="78">
        <v>10000</v>
      </c>
      <c r="F418" s="78">
        <v>0</v>
      </c>
      <c r="G418" s="78">
        <f>H418-F418</f>
        <v>0.66</v>
      </c>
      <c r="H418" s="78">
        <v>0.66</v>
      </c>
      <c r="I418" s="78">
        <f>H418</f>
        <v>0.66</v>
      </c>
      <c r="J418" s="23"/>
    </row>
    <row r="419" spans="1:10" ht="16" x14ac:dyDescent="0.2">
      <c r="A419" s="63"/>
      <c r="B419" s="75"/>
      <c r="C419" s="66"/>
      <c r="D419" s="66"/>
      <c r="E419" s="78"/>
      <c r="F419" s="109"/>
      <c r="G419" s="144"/>
      <c r="H419" s="79"/>
      <c r="I419" s="79"/>
      <c r="J419" s="23"/>
    </row>
    <row r="420" spans="1:10" ht="16" x14ac:dyDescent="0.2">
      <c r="A420" s="63"/>
      <c r="B420" s="75" t="s">
        <v>618</v>
      </c>
      <c r="C420" s="66" t="s">
        <v>206</v>
      </c>
      <c r="D420" s="66" t="s">
        <v>411</v>
      </c>
      <c r="E420" s="78">
        <v>180000</v>
      </c>
      <c r="F420" s="78">
        <f>H420-G420</f>
        <v>21.419999999999998</v>
      </c>
      <c r="G420" s="78">
        <v>1.26</v>
      </c>
      <c r="H420" s="78">
        <v>22.68</v>
      </c>
      <c r="I420" s="78">
        <f>SUM(H420:H425)</f>
        <v>92.83</v>
      </c>
      <c r="J420" s="23"/>
    </row>
    <row r="421" spans="1:10" ht="16" x14ac:dyDescent="0.2">
      <c r="A421" s="63"/>
      <c r="B421" s="75" t="s">
        <v>618</v>
      </c>
      <c r="C421" s="66" t="s">
        <v>206</v>
      </c>
      <c r="D421" s="173" t="s">
        <v>417</v>
      </c>
      <c r="E421" s="78">
        <v>50000</v>
      </c>
      <c r="F421" s="109">
        <v>50.94</v>
      </c>
      <c r="G421" s="144"/>
      <c r="H421" s="79">
        <f>F421</f>
        <v>50.94</v>
      </c>
      <c r="I421" s="79"/>
      <c r="J421" s="23"/>
    </row>
    <row r="422" spans="1:10" ht="16" x14ac:dyDescent="0.2">
      <c r="A422" s="63"/>
      <c r="B422" s="75" t="s">
        <v>618</v>
      </c>
      <c r="C422" s="66" t="s">
        <v>206</v>
      </c>
      <c r="D422" s="173" t="s">
        <v>412</v>
      </c>
      <c r="E422" s="78">
        <v>10000</v>
      </c>
      <c r="F422" s="109">
        <v>3.42</v>
      </c>
      <c r="G422" s="144"/>
      <c r="H422" s="79">
        <f>F422</f>
        <v>3.42</v>
      </c>
      <c r="I422" s="79"/>
      <c r="J422" s="23"/>
    </row>
    <row r="423" spans="1:10" ht="16" x14ac:dyDescent="0.2">
      <c r="A423" s="63"/>
      <c r="B423" s="75" t="s">
        <v>618</v>
      </c>
      <c r="C423" s="66" t="s">
        <v>206</v>
      </c>
      <c r="D423" s="173" t="s">
        <v>413</v>
      </c>
      <c r="E423" s="78">
        <v>180000</v>
      </c>
      <c r="F423" s="109">
        <v>7.52</v>
      </c>
      <c r="G423" s="144"/>
      <c r="H423" s="79">
        <f>F423</f>
        <v>7.52</v>
      </c>
      <c r="I423" s="79"/>
      <c r="J423" s="23"/>
    </row>
    <row r="424" spans="1:10" ht="16" x14ac:dyDescent="0.2">
      <c r="A424" s="63"/>
      <c r="B424" s="75" t="s">
        <v>618</v>
      </c>
      <c r="C424" s="66" t="s">
        <v>206</v>
      </c>
      <c r="D424" s="173" t="s">
        <v>418</v>
      </c>
      <c r="E424" s="78">
        <v>180000</v>
      </c>
      <c r="F424" s="109">
        <v>7.92</v>
      </c>
      <c r="G424" s="144"/>
      <c r="H424" s="79">
        <f>F424</f>
        <v>7.92</v>
      </c>
      <c r="I424" s="79"/>
      <c r="J424" s="23"/>
    </row>
    <row r="425" spans="1:10" ht="16" x14ac:dyDescent="0.2">
      <c r="A425" s="63"/>
      <c r="B425" s="75" t="s">
        <v>618</v>
      </c>
      <c r="C425" s="66" t="s">
        <v>206</v>
      </c>
      <c r="D425" s="173" t="s">
        <v>414</v>
      </c>
      <c r="E425" s="78">
        <v>10000</v>
      </c>
      <c r="F425" s="109">
        <v>0.35</v>
      </c>
      <c r="G425" s="144"/>
      <c r="H425" s="79">
        <f>F425</f>
        <v>0.35</v>
      </c>
      <c r="I425" s="79"/>
      <c r="J425" s="23"/>
    </row>
    <row r="426" spans="1:10" ht="16" x14ac:dyDescent="0.2">
      <c r="A426" s="63"/>
      <c r="B426" s="75"/>
      <c r="C426" s="66"/>
      <c r="D426" s="66"/>
      <c r="E426" s="78"/>
      <c r="F426" s="109"/>
      <c r="G426" s="144"/>
      <c r="H426" s="79"/>
      <c r="I426" s="79"/>
      <c r="J426" s="23"/>
    </row>
    <row r="427" spans="1:10" ht="16" x14ac:dyDescent="0.2">
      <c r="A427" s="63"/>
      <c r="B427" s="75" t="s">
        <v>619</v>
      </c>
      <c r="C427" s="66" t="s">
        <v>204</v>
      </c>
      <c r="D427" s="66" t="s">
        <v>411</v>
      </c>
      <c r="E427" s="78">
        <v>180000</v>
      </c>
      <c r="F427" s="78">
        <f>H427-G427</f>
        <v>34.17</v>
      </c>
      <c r="G427" s="78">
        <v>2.0099999999999998</v>
      </c>
      <c r="H427" s="78">
        <v>36.18</v>
      </c>
      <c r="I427" s="78">
        <f>SUM(H427:H432)</f>
        <v>123.62</v>
      </c>
      <c r="J427" s="23"/>
    </row>
    <row r="428" spans="1:10" ht="16" x14ac:dyDescent="0.2">
      <c r="A428" s="63"/>
      <c r="B428" s="75" t="s">
        <v>619</v>
      </c>
      <c r="C428" s="66" t="s">
        <v>204</v>
      </c>
      <c r="D428" s="173" t="s">
        <v>417</v>
      </c>
      <c r="E428" s="78">
        <v>180000</v>
      </c>
      <c r="F428" s="109">
        <v>79.38</v>
      </c>
      <c r="G428" s="144"/>
      <c r="H428" s="79">
        <f>F428</f>
        <v>79.38</v>
      </c>
      <c r="I428" s="79"/>
      <c r="J428" s="23"/>
    </row>
    <row r="429" spans="1:10" ht="16" x14ac:dyDescent="0.2">
      <c r="A429" s="63"/>
      <c r="B429" s="75" t="s">
        <v>619</v>
      </c>
      <c r="C429" s="66" t="s">
        <v>204</v>
      </c>
      <c r="D429" s="173" t="s">
        <v>412</v>
      </c>
      <c r="E429" s="78">
        <v>10000</v>
      </c>
      <c r="F429" s="109">
        <v>3.42</v>
      </c>
      <c r="G429" s="144"/>
      <c r="H429" s="79">
        <f>F429</f>
        <v>3.42</v>
      </c>
      <c r="I429" s="79"/>
      <c r="J429" s="23"/>
    </row>
    <row r="430" spans="1:10" ht="16" x14ac:dyDescent="0.2">
      <c r="A430" s="63"/>
      <c r="B430" s="75" t="s">
        <v>619</v>
      </c>
      <c r="C430" s="66" t="s">
        <v>204</v>
      </c>
      <c r="D430" s="173" t="s">
        <v>413</v>
      </c>
      <c r="E430" s="78">
        <v>50000</v>
      </c>
      <c r="F430" s="109">
        <v>2.09</v>
      </c>
      <c r="G430" s="144"/>
      <c r="H430" s="79">
        <f>F430</f>
        <v>2.09</v>
      </c>
      <c r="I430" s="79"/>
      <c r="J430" s="23"/>
    </row>
    <row r="431" spans="1:10" ht="16" x14ac:dyDescent="0.2">
      <c r="A431" s="63"/>
      <c r="B431" s="75" t="s">
        <v>619</v>
      </c>
      <c r="C431" s="66" t="s">
        <v>204</v>
      </c>
      <c r="D431" s="173" t="s">
        <v>418</v>
      </c>
      <c r="E431" s="78">
        <v>50000</v>
      </c>
      <c r="F431" s="109">
        <v>2.2000000000000002</v>
      </c>
      <c r="G431" s="144"/>
      <c r="H431" s="79">
        <f>F431</f>
        <v>2.2000000000000002</v>
      </c>
      <c r="I431" s="79"/>
      <c r="J431" s="23"/>
    </row>
    <row r="432" spans="1:10" ht="16" x14ac:dyDescent="0.2">
      <c r="A432" s="63"/>
      <c r="B432" s="75" t="s">
        <v>619</v>
      </c>
      <c r="C432" s="66" t="s">
        <v>204</v>
      </c>
      <c r="D432" s="173" t="s">
        <v>414</v>
      </c>
      <c r="E432" s="78">
        <v>10000</v>
      </c>
      <c r="F432" s="109">
        <v>0.35</v>
      </c>
      <c r="G432" s="144"/>
      <c r="H432" s="79">
        <f>F432</f>
        <v>0.35</v>
      </c>
      <c r="I432" s="79"/>
      <c r="J432" s="23"/>
    </row>
    <row r="433" spans="1:10" ht="16" x14ac:dyDescent="0.2">
      <c r="A433" s="63"/>
      <c r="B433" s="75"/>
      <c r="C433" s="66"/>
      <c r="D433" s="173"/>
      <c r="E433" s="78"/>
      <c r="F433" s="109"/>
      <c r="G433" s="144"/>
      <c r="H433" s="79"/>
      <c r="I433" s="79"/>
      <c r="J433" s="23"/>
    </row>
    <row r="434" spans="1:10" ht="16" x14ac:dyDescent="0.2">
      <c r="A434" s="63"/>
      <c r="B434" s="75" t="s">
        <v>620</v>
      </c>
      <c r="C434" s="66" t="s">
        <v>451</v>
      </c>
      <c r="D434" s="173" t="s">
        <v>411</v>
      </c>
      <c r="E434" s="78">
        <v>250000</v>
      </c>
      <c r="F434" s="109">
        <f>H434-G434</f>
        <v>15.84</v>
      </c>
      <c r="G434" s="144">
        <v>0.66</v>
      </c>
      <c r="H434" s="78">
        <v>16.5</v>
      </c>
      <c r="I434" s="78">
        <f>SUM(H434:H435)</f>
        <v>29.46</v>
      </c>
      <c r="J434" s="23"/>
    </row>
    <row r="435" spans="1:10" ht="16" x14ac:dyDescent="0.2">
      <c r="A435" s="63"/>
      <c r="B435" s="75" t="s">
        <v>620</v>
      </c>
      <c r="C435" s="66" t="s">
        <v>451</v>
      </c>
      <c r="D435" s="173" t="s">
        <v>413</v>
      </c>
      <c r="E435" s="78">
        <v>310000</v>
      </c>
      <c r="F435" s="109">
        <v>12.96</v>
      </c>
      <c r="G435" s="144"/>
      <c r="H435" s="78">
        <f>F435</f>
        <v>12.96</v>
      </c>
      <c r="I435" s="78"/>
      <c r="J435" s="23"/>
    </row>
    <row r="436" spans="1:10" ht="16" x14ac:dyDescent="0.2">
      <c r="A436" s="63"/>
      <c r="B436" s="75"/>
      <c r="C436" s="66"/>
      <c r="D436" s="173"/>
      <c r="E436" s="78"/>
      <c r="F436" s="109"/>
      <c r="G436" s="144"/>
      <c r="H436" s="78"/>
      <c r="I436" s="78"/>
      <c r="J436" s="23"/>
    </row>
    <row r="437" spans="1:10" ht="16" x14ac:dyDescent="0.2">
      <c r="A437" s="63"/>
      <c r="B437" s="75" t="s">
        <v>665</v>
      </c>
      <c r="C437" s="66" t="s">
        <v>664</v>
      </c>
      <c r="D437" s="124" t="s">
        <v>411</v>
      </c>
      <c r="E437" s="78">
        <v>10000</v>
      </c>
      <c r="F437" s="109">
        <f>H437-G437</f>
        <v>0</v>
      </c>
      <c r="G437" s="144">
        <v>0.91</v>
      </c>
      <c r="H437" s="78">
        <v>0.91</v>
      </c>
      <c r="I437" s="78">
        <f>SUM(H437:H440)</f>
        <v>6.77</v>
      </c>
      <c r="J437" s="23"/>
    </row>
    <row r="438" spans="1:10" ht="16" x14ac:dyDescent="0.2">
      <c r="A438" s="63"/>
      <c r="B438" s="75" t="s">
        <v>665</v>
      </c>
      <c r="C438" s="66" t="s">
        <v>664</v>
      </c>
      <c r="D438" s="124" t="s">
        <v>412</v>
      </c>
      <c r="E438" s="78">
        <v>10000</v>
      </c>
      <c r="F438" s="109">
        <v>3.42</v>
      </c>
      <c r="G438" s="144"/>
      <c r="H438" s="78">
        <f>F438</f>
        <v>3.42</v>
      </c>
      <c r="I438" s="78"/>
      <c r="J438" s="23"/>
    </row>
    <row r="439" spans="1:10" ht="16" x14ac:dyDescent="0.2">
      <c r="A439" s="63"/>
      <c r="B439" s="75" t="s">
        <v>665</v>
      </c>
      <c r="C439" s="66" t="s">
        <v>664</v>
      </c>
      <c r="D439" s="124" t="s">
        <v>413</v>
      </c>
      <c r="E439" s="78">
        <v>50000</v>
      </c>
      <c r="F439" s="109">
        <v>2.09</v>
      </c>
      <c r="G439" s="144"/>
      <c r="H439" s="78">
        <f>F439</f>
        <v>2.09</v>
      </c>
      <c r="I439" s="78"/>
      <c r="J439" s="23"/>
    </row>
    <row r="440" spans="1:10" ht="16" x14ac:dyDescent="0.2">
      <c r="A440" s="63"/>
      <c r="B440" s="75" t="s">
        <v>665</v>
      </c>
      <c r="C440" s="66" t="s">
        <v>664</v>
      </c>
      <c r="D440" s="124" t="s">
        <v>414</v>
      </c>
      <c r="E440" s="78">
        <v>10000</v>
      </c>
      <c r="F440" s="109">
        <v>0.35</v>
      </c>
      <c r="G440" s="144"/>
      <c r="H440" s="78">
        <f>F440</f>
        <v>0.35</v>
      </c>
      <c r="I440" s="79"/>
      <c r="J440" s="23"/>
    </row>
    <row r="441" spans="1:10" ht="16" x14ac:dyDescent="0.2">
      <c r="A441" s="63"/>
      <c r="B441" s="75"/>
      <c r="C441" s="66"/>
      <c r="D441" s="66"/>
      <c r="E441" s="79"/>
      <c r="F441" s="109"/>
      <c r="G441" s="144"/>
      <c r="H441" s="79"/>
      <c r="I441" s="79"/>
      <c r="J441" s="23"/>
    </row>
    <row r="442" spans="1:10" ht="16" x14ac:dyDescent="0.2">
      <c r="A442" s="63"/>
      <c r="B442" s="75" t="s">
        <v>622</v>
      </c>
      <c r="C442" s="66" t="s">
        <v>166</v>
      </c>
      <c r="D442" s="66" t="s">
        <v>411</v>
      </c>
      <c r="E442" s="78">
        <v>10000</v>
      </c>
      <c r="F442" s="109">
        <f>H442-G442</f>
        <v>5.9399999999999995</v>
      </c>
      <c r="G442" s="144">
        <v>0.66</v>
      </c>
      <c r="H442" s="78">
        <v>6.6</v>
      </c>
      <c r="I442" s="78">
        <f>SUM(H442:H443)</f>
        <v>10.78</v>
      </c>
      <c r="J442" s="23"/>
    </row>
    <row r="443" spans="1:10" ht="16" x14ac:dyDescent="0.2">
      <c r="A443" s="63"/>
      <c r="B443" s="75" t="s">
        <v>622</v>
      </c>
      <c r="C443" s="66" t="s">
        <v>166</v>
      </c>
      <c r="D443" s="66" t="s">
        <v>413</v>
      </c>
      <c r="E443" s="78">
        <v>100000</v>
      </c>
      <c r="F443" s="109">
        <v>4.18</v>
      </c>
      <c r="G443" s="144"/>
      <c r="H443" s="78">
        <f>F443</f>
        <v>4.18</v>
      </c>
      <c r="I443" s="78"/>
      <c r="J443" s="23"/>
    </row>
    <row r="444" spans="1:10" ht="16" x14ac:dyDescent="0.2">
      <c r="A444" s="63"/>
      <c r="B444" s="75"/>
      <c r="C444" s="66"/>
      <c r="D444" s="66"/>
      <c r="E444" s="78"/>
      <c r="F444" s="109"/>
      <c r="G444" s="144"/>
      <c r="H444" s="78"/>
      <c r="I444" s="78"/>
      <c r="J444" s="23"/>
    </row>
    <row r="445" spans="1:10" ht="16" x14ac:dyDescent="0.2">
      <c r="A445" s="63"/>
      <c r="B445" s="75" t="s">
        <v>723</v>
      </c>
      <c r="C445" s="66" t="s">
        <v>746</v>
      </c>
      <c r="D445" s="66" t="s">
        <v>411</v>
      </c>
      <c r="E445" s="78">
        <v>10000</v>
      </c>
      <c r="F445" s="109">
        <v>0</v>
      </c>
      <c r="G445" s="144">
        <v>0.66</v>
      </c>
      <c r="H445" s="78">
        <f>SUM(F445:G445)</f>
        <v>0.66</v>
      </c>
      <c r="I445" s="78">
        <f>H445</f>
        <v>0.66</v>
      </c>
      <c r="J445" s="23"/>
    </row>
    <row r="446" spans="1:10" ht="16" x14ac:dyDescent="0.2">
      <c r="A446" s="63"/>
      <c r="B446" s="75"/>
      <c r="C446" s="66"/>
      <c r="D446" s="66"/>
      <c r="E446" s="79"/>
      <c r="F446" s="109"/>
      <c r="G446" s="144"/>
      <c r="H446" s="79"/>
      <c r="I446" s="79"/>
      <c r="J446" s="23"/>
    </row>
    <row r="447" spans="1:10" ht="16" x14ac:dyDescent="0.2">
      <c r="A447" s="63"/>
      <c r="B447" s="75" t="s">
        <v>623</v>
      </c>
      <c r="C447" s="66" t="s">
        <v>86</v>
      </c>
      <c r="D447" s="66" t="s">
        <v>411</v>
      </c>
      <c r="E447" s="78">
        <v>10000</v>
      </c>
      <c r="F447" s="109">
        <v>0</v>
      </c>
      <c r="G447" s="144">
        <v>3.08</v>
      </c>
      <c r="H447" s="78">
        <v>3.08</v>
      </c>
      <c r="I447" s="78">
        <f>SUM(H447:H448)</f>
        <v>3.5</v>
      </c>
      <c r="J447" s="211"/>
    </row>
    <row r="448" spans="1:10" ht="16" x14ac:dyDescent="0.2">
      <c r="A448" s="122"/>
      <c r="B448" s="75" t="s">
        <v>623</v>
      </c>
      <c r="C448" s="66" t="s">
        <v>86</v>
      </c>
      <c r="D448" s="124" t="s">
        <v>413</v>
      </c>
      <c r="E448" s="152">
        <v>10000</v>
      </c>
      <c r="F448" s="109">
        <v>0.42</v>
      </c>
      <c r="G448" s="144"/>
      <c r="H448" s="79">
        <f>F448</f>
        <v>0.42</v>
      </c>
      <c r="I448" s="79"/>
      <c r="J448" s="23"/>
    </row>
    <row r="449" spans="1:10" ht="16" x14ac:dyDescent="0.2">
      <c r="A449" s="122"/>
      <c r="B449" s="123"/>
      <c r="C449" s="124"/>
      <c r="D449" s="124"/>
      <c r="E449" s="152"/>
      <c r="F449" s="109"/>
      <c r="G449" s="144"/>
      <c r="H449" s="79"/>
      <c r="I449" s="79"/>
      <c r="J449" s="23"/>
    </row>
    <row r="450" spans="1:10" ht="16" x14ac:dyDescent="0.2">
      <c r="A450" s="136"/>
      <c r="B450" s="137"/>
      <c r="C450" s="134" t="s">
        <v>400</v>
      </c>
      <c r="D450" s="134"/>
      <c r="E450" s="153"/>
      <c r="F450" s="251"/>
      <c r="G450" s="243"/>
      <c r="H450" s="132"/>
      <c r="I450" s="132">
        <f>SUM(I5:I449)</f>
        <v>2856.1200000000003</v>
      </c>
      <c r="J450" s="231"/>
    </row>
    <row r="451" spans="1:10" ht="16" x14ac:dyDescent="0.2">
      <c r="A451" s="122"/>
      <c r="B451" s="123"/>
      <c r="C451" s="124"/>
      <c r="D451" s="124"/>
      <c r="E451" s="152"/>
      <c r="F451" s="109"/>
      <c r="G451" s="144"/>
      <c r="H451" s="79"/>
      <c r="I451" s="79"/>
      <c r="J451" s="23"/>
    </row>
    <row r="452" spans="1:10" ht="16" x14ac:dyDescent="0.2">
      <c r="A452" s="125" t="s">
        <v>395</v>
      </c>
      <c r="B452" s="75" t="s">
        <v>625</v>
      </c>
      <c r="C452" s="66" t="s">
        <v>202</v>
      </c>
      <c r="D452" s="66" t="s">
        <v>411</v>
      </c>
      <c r="E452" s="78">
        <v>10000</v>
      </c>
      <c r="F452" s="109">
        <v>0</v>
      </c>
      <c r="G452" s="144">
        <f>H452-F452</f>
        <v>0.66</v>
      </c>
      <c r="H452" s="78">
        <v>0.66</v>
      </c>
      <c r="I452" s="78">
        <f>SUM(H452:H452)</f>
        <v>0.66</v>
      </c>
      <c r="J452" s="23"/>
    </row>
    <row r="453" spans="1:10" ht="16" x14ac:dyDescent="0.2">
      <c r="A453" s="23"/>
      <c r="B453" s="23"/>
      <c r="C453" s="23"/>
      <c r="D453" s="66"/>
      <c r="E453" s="79"/>
      <c r="F453" s="109"/>
      <c r="G453" s="144"/>
      <c r="H453" s="79"/>
      <c r="I453" s="79"/>
      <c r="J453" s="23"/>
    </row>
    <row r="454" spans="1:10" ht="16" x14ac:dyDescent="0.2">
      <c r="A454" s="131"/>
      <c r="B454" s="137" t="s">
        <v>395</v>
      </c>
      <c r="C454" s="134" t="s">
        <v>400</v>
      </c>
      <c r="D454" s="134"/>
      <c r="E454" s="153"/>
      <c r="F454" s="109"/>
      <c r="G454" s="144"/>
      <c r="H454" s="135"/>
      <c r="I454" s="135">
        <f>SUM(I450:I452)</f>
        <v>2856.78</v>
      </c>
      <c r="J454" s="133"/>
    </row>
    <row r="455" spans="1:10" ht="16" x14ac:dyDescent="0.2">
      <c r="A455" s="596"/>
      <c r="B455" s="597"/>
      <c r="C455" s="598"/>
      <c r="D455" s="143"/>
      <c r="E455" s="154"/>
      <c r="F455" s="267"/>
      <c r="G455" s="268"/>
      <c r="H455" s="93"/>
      <c r="I455" s="93"/>
      <c r="J455" s="94"/>
    </row>
    <row r="456" spans="1:10" ht="16" x14ac:dyDescent="0.2">
      <c r="A456" s="599" t="s">
        <v>439</v>
      </c>
      <c r="B456" s="600"/>
      <c r="C456" s="601"/>
      <c r="D456" s="259"/>
      <c r="E456" s="265"/>
      <c r="F456" s="264"/>
      <c r="G456" s="264"/>
      <c r="H456" s="264"/>
      <c r="I456" s="264">
        <f>SUM(I457:I462)</f>
        <v>-141.91</v>
      </c>
      <c r="J456" s="261"/>
    </row>
    <row r="457" spans="1:10" ht="16" x14ac:dyDescent="0.2">
      <c r="A457" s="63"/>
      <c r="B457" s="339">
        <v>1729</v>
      </c>
      <c r="C457" s="306" t="s">
        <v>789</v>
      </c>
      <c r="D457" s="66"/>
      <c r="E457" s="78"/>
      <c r="F457" s="78"/>
      <c r="G457" s="78"/>
      <c r="H457" s="78"/>
      <c r="I457" s="78">
        <v>5.44</v>
      </c>
      <c r="J457" s="23" t="s">
        <v>790</v>
      </c>
    </row>
    <row r="458" spans="1:10" ht="16" x14ac:dyDescent="0.2">
      <c r="A458" s="63"/>
      <c r="B458" s="107" t="s">
        <v>794</v>
      </c>
      <c r="C458" s="108" t="s">
        <v>791</v>
      </c>
      <c r="D458" s="66"/>
      <c r="E458" s="78"/>
      <c r="F458" s="78"/>
      <c r="G458" s="78"/>
      <c r="H458" s="78"/>
      <c r="I458" s="78">
        <v>0.91</v>
      </c>
      <c r="J458" s="23" t="s">
        <v>790</v>
      </c>
    </row>
    <row r="459" spans="1:10" ht="16" x14ac:dyDescent="0.2">
      <c r="A459" s="312"/>
      <c r="B459" s="81" t="s">
        <v>583</v>
      </c>
      <c r="C459" s="82" t="s">
        <v>133</v>
      </c>
      <c r="D459" s="66" t="s">
        <v>795</v>
      </c>
      <c r="E459" s="314"/>
      <c r="F459" s="314"/>
      <c r="G459" s="314"/>
      <c r="H459" s="314"/>
      <c r="I459" s="314">
        <v>5.28</v>
      </c>
      <c r="J459" s="315" t="s">
        <v>796</v>
      </c>
    </row>
    <row r="460" spans="1:10" s="23" customFormat="1" ht="16" x14ac:dyDescent="0.2">
      <c r="A460" s="63"/>
      <c r="B460" s="107" t="s">
        <v>798</v>
      </c>
      <c r="C460" s="108" t="s">
        <v>797</v>
      </c>
      <c r="E460" s="104"/>
      <c r="F460" s="104"/>
      <c r="I460" s="335">
        <v>0.53</v>
      </c>
      <c r="J460" s="315" t="s">
        <v>790</v>
      </c>
    </row>
    <row r="461" spans="1:10" ht="16" x14ac:dyDescent="0.2">
      <c r="A461" s="328"/>
      <c r="B461" s="107" t="s">
        <v>615</v>
      </c>
      <c r="C461" s="108" t="s">
        <v>100</v>
      </c>
      <c r="D461" s="329"/>
      <c r="E461" s="330"/>
      <c r="F461" s="331"/>
      <c r="G461" s="332"/>
      <c r="H461" s="332"/>
      <c r="I461" s="336">
        <v>-154.07</v>
      </c>
      <c r="J461" s="315" t="s">
        <v>799</v>
      </c>
    </row>
    <row r="462" spans="1:10" ht="16" x14ac:dyDescent="0.2">
      <c r="A462" s="328"/>
      <c r="B462" s="123"/>
      <c r="C462" s="124"/>
      <c r="D462" s="329"/>
      <c r="E462" s="330"/>
      <c r="F462" s="331"/>
      <c r="G462" s="332"/>
      <c r="H462" s="332"/>
      <c r="I462" s="336"/>
      <c r="J462" s="315"/>
    </row>
    <row r="463" spans="1:10" ht="16" x14ac:dyDescent="0.2">
      <c r="A463" s="328"/>
      <c r="B463" s="333"/>
      <c r="C463" s="337"/>
      <c r="D463" s="329"/>
      <c r="E463" s="330"/>
      <c r="F463" s="331"/>
      <c r="G463" s="332"/>
      <c r="H463" s="332"/>
      <c r="I463" s="336"/>
      <c r="J463" s="338"/>
    </row>
    <row r="464" spans="1:10" ht="16" x14ac:dyDescent="0.2">
      <c r="A464" s="328"/>
      <c r="B464" s="81" t="s">
        <v>583</v>
      </c>
      <c r="C464" s="82" t="s">
        <v>133</v>
      </c>
      <c r="D464" s="329"/>
      <c r="E464" s="330"/>
      <c r="F464" s="331"/>
      <c r="G464" s="332"/>
      <c r="H464" s="332"/>
      <c r="I464" s="336"/>
      <c r="J464" s="338" t="s">
        <v>696</v>
      </c>
    </row>
    <row r="465" spans="1:10" ht="16" x14ac:dyDescent="0.2">
      <c r="A465" s="328"/>
      <c r="B465" s="81" t="s">
        <v>713</v>
      </c>
      <c r="C465" s="82" t="s">
        <v>707</v>
      </c>
      <c r="D465" s="329"/>
      <c r="E465" s="330"/>
      <c r="F465" s="331"/>
      <c r="G465" s="332"/>
      <c r="H465" s="332"/>
      <c r="I465" s="332"/>
      <c r="J465" s="332" t="s">
        <v>696</v>
      </c>
    </row>
    <row r="466" spans="1:10" ht="16" x14ac:dyDescent="0.2">
      <c r="A466" s="605" t="s">
        <v>52</v>
      </c>
      <c r="B466" s="606"/>
      <c r="C466" s="607"/>
      <c r="D466" s="316"/>
      <c r="E466" s="317"/>
      <c r="F466" s="318"/>
      <c r="G466" s="319"/>
      <c r="H466" s="319"/>
      <c r="I466" s="319">
        <f>I454+I456</f>
        <v>2714.8700000000003</v>
      </c>
      <c r="J466" s="320"/>
    </row>
    <row r="467" spans="1:10" s="182" customFormat="1" ht="23" x14ac:dyDescent="0.25">
      <c r="C467" s="183" t="s">
        <v>388</v>
      </c>
      <c r="D467" s="183"/>
      <c r="E467" s="184"/>
      <c r="F467" s="255" t="s">
        <v>430</v>
      </c>
      <c r="G467" s="245"/>
      <c r="H467" s="186"/>
      <c r="I467" s="187">
        <v>44875</v>
      </c>
      <c r="J467" s="188"/>
    </row>
  </sheetData>
  <autoFilter ref="C4:J448" xr:uid="{1B35777D-86B3-9A48-BA2D-325C1FB8F52E}">
    <sortState xmlns:xlrd2="http://schemas.microsoft.com/office/spreadsheetml/2017/richdata2" ref="C5:J447">
      <sortCondition ref="C4:C447"/>
    </sortState>
  </autoFilter>
  <mergeCells count="4">
    <mergeCell ref="A2:C2"/>
    <mergeCell ref="A455:C455"/>
    <mergeCell ref="A456:C456"/>
    <mergeCell ref="A466:C466"/>
  </mergeCells>
  <conditionalFormatting sqref="A82:A86 C1:C4 C8 C10:C219 C232:C376 C378:C449 C451:C452 C454:C456 C466:C1048576">
    <cfRule type="duplicateValues" dxfId="716" priority="73"/>
  </conditionalFormatting>
  <conditionalFormatting sqref="A82:A86">
    <cfRule type="duplicateValues" dxfId="715" priority="67"/>
    <cfRule type="duplicateValues" dxfId="714" priority="69"/>
  </conditionalFormatting>
  <conditionalFormatting sqref="B1:B4 B8 B10:B80 B94:B219 B232:B449 B451:B452 B454:B456 B466:B1048576">
    <cfRule type="duplicateValues" dxfId="713" priority="62"/>
  </conditionalFormatting>
  <conditionalFormatting sqref="B1:B4 B8 B10:B80 B94:B452 B454:B456 B466:B1048576">
    <cfRule type="duplicateValues" dxfId="712" priority="61"/>
  </conditionalFormatting>
  <conditionalFormatting sqref="B9">
    <cfRule type="duplicateValues" dxfId="711" priority="12"/>
    <cfRule type="duplicateValues" dxfId="710" priority="13"/>
  </conditionalFormatting>
  <conditionalFormatting sqref="B81:B86 B88:B93">
    <cfRule type="duplicateValues" dxfId="709" priority="184"/>
  </conditionalFormatting>
  <conditionalFormatting sqref="B88:B93">
    <cfRule type="duplicateValues" dxfId="708" priority="187"/>
  </conditionalFormatting>
  <conditionalFormatting sqref="B220:B231">
    <cfRule type="duplicateValues" dxfId="707" priority="63"/>
    <cfRule type="duplicateValues" dxfId="706" priority="75"/>
  </conditionalFormatting>
  <conditionalFormatting sqref="B458">
    <cfRule type="duplicateValues" dxfId="705" priority="11"/>
  </conditionalFormatting>
  <conditionalFormatting sqref="B459">
    <cfRule type="duplicateValues" dxfId="704" priority="7"/>
    <cfRule type="duplicateValues" dxfId="703" priority="8"/>
  </conditionalFormatting>
  <conditionalFormatting sqref="B460">
    <cfRule type="duplicateValues" dxfId="702" priority="4"/>
    <cfRule type="duplicateValues" dxfId="701" priority="5"/>
  </conditionalFormatting>
  <conditionalFormatting sqref="B461">
    <cfRule type="duplicateValues" dxfId="700" priority="1"/>
    <cfRule type="duplicateValues" dxfId="699" priority="2"/>
  </conditionalFormatting>
  <conditionalFormatting sqref="B462:B463">
    <cfRule type="duplicateValues" dxfId="698" priority="22"/>
    <cfRule type="duplicateValues" dxfId="697" priority="23"/>
  </conditionalFormatting>
  <conditionalFormatting sqref="B464">
    <cfRule type="duplicateValues" dxfId="696" priority="18"/>
    <cfRule type="duplicateValues" dxfId="695" priority="19"/>
  </conditionalFormatting>
  <conditionalFormatting sqref="B465">
    <cfRule type="duplicateValues" dxfId="694" priority="15"/>
    <cfRule type="duplicateValues" dxfId="693" priority="16"/>
  </conditionalFormatting>
  <conditionalFormatting sqref="B466:B1048576">
    <cfRule type="duplicateValues" dxfId="692" priority="74"/>
  </conditionalFormatting>
  <conditionalFormatting sqref="C9">
    <cfRule type="duplicateValues" dxfId="691" priority="14"/>
  </conditionalFormatting>
  <conditionalFormatting sqref="C132:C145">
    <cfRule type="duplicateValues" dxfId="690" priority="70"/>
  </conditionalFormatting>
  <conditionalFormatting sqref="C193:C195">
    <cfRule type="duplicateValues" dxfId="689" priority="71"/>
  </conditionalFormatting>
  <conditionalFormatting sqref="C220:C231">
    <cfRule type="duplicateValues" dxfId="688" priority="72"/>
  </conditionalFormatting>
  <conditionalFormatting sqref="C458">
    <cfRule type="duplicateValues" dxfId="687" priority="10"/>
  </conditionalFormatting>
  <conditionalFormatting sqref="C459">
    <cfRule type="duplicateValues" dxfId="686" priority="9"/>
  </conditionalFormatting>
  <conditionalFormatting sqref="C460">
    <cfRule type="duplicateValues" dxfId="685" priority="6"/>
  </conditionalFormatting>
  <conditionalFormatting sqref="C461">
    <cfRule type="duplicateValues" dxfId="684" priority="3"/>
  </conditionalFormatting>
  <conditionalFormatting sqref="C462:C463">
    <cfRule type="duplicateValues" dxfId="683" priority="24"/>
  </conditionalFormatting>
  <conditionalFormatting sqref="C464">
    <cfRule type="duplicateValues" dxfId="682" priority="20"/>
  </conditionalFormatting>
  <conditionalFormatting sqref="C465">
    <cfRule type="duplicateValues" dxfId="681" priority="17"/>
  </conditionalFormatting>
  <conditionalFormatting sqref="J13:J124 J126:J134 J136:J148 J150:J163 J165:J166 J168:J179 J181:J217 J219:J231 J233:J254 J256:J257 J262:J264 J266:J307 J309:J358 J360:J378 J380:J396 J398:J446 J448:J449 J451:J454 J457:J464">
    <cfRule type="notContainsBlanks" dxfId="680" priority="68">
      <formula>LEN(TRIM(J13))&gt;0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F340-6B55-484F-8CCB-368D064449F8}">
  <sheetPr>
    <pageSetUpPr fitToPage="1"/>
  </sheetPr>
  <dimension ref="A1:O496"/>
  <sheetViews>
    <sheetView zoomScale="90" zoomScaleNormal="90" workbookViewId="0">
      <pane xSplit="3" ySplit="4" topLeftCell="D299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775</v>
      </c>
      <c r="H2" s="77" t="s">
        <v>459</v>
      </c>
      <c r="I2" s="77">
        <v>44846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SUM(H5:H6)</f>
        <v>0.88</v>
      </c>
      <c r="J5" s="275"/>
    </row>
    <row r="6" spans="1:10" ht="16" x14ac:dyDescent="0.2">
      <c r="A6" s="275"/>
      <c r="B6" s="275"/>
      <c r="C6" s="279"/>
      <c r="D6" s="279" t="s">
        <v>413</v>
      </c>
      <c r="E6" s="280">
        <v>10000</v>
      </c>
      <c r="F6" s="281">
        <v>0.42</v>
      </c>
      <c r="G6" s="281"/>
      <c r="H6" s="282">
        <f>F6</f>
        <v>0.42</v>
      </c>
      <c r="I6" s="282"/>
      <c r="J6" s="275"/>
    </row>
    <row r="7" spans="1:10" ht="16" x14ac:dyDescent="0.2">
      <c r="A7" s="275"/>
      <c r="B7" s="275"/>
      <c r="C7" s="279"/>
      <c r="D7" s="279"/>
      <c r="E7" s="280"/>
      <c r="F7" s="281"/>
      <c r="G7" s="281"/>
      <c r="H7" s="282"/>
      <c r="I7" s="282"/>
      <c r="J7" s="275"/>
    </row>
    <row r="8" spans="1:10" ht="16" x14ac:dyDescent="0.2">
      <c r="A8" s="275"/>
      <c r="B8" s="275">
        <v>2261</v>
      </c>
      <c r="C8" s="279" t="s">
        <v>672</v>
      </c>
      <c r="D8" s="279" t="s">
        <v>411</v>
      </c>
      <c r="E8" s="280">
        <v>10000</v>
      </c>
      <c r="F8" s="281">
        <f>H8-G8</f>
        <v>0</v>
      </c>
      <c r="G8" s="281">
        <v>2.0099999999999998</v>
      </c>
      <c r="H8" s="282">
        <v>2.0099999999999998</v>
      </c>
      <c r="I8" s="282">
        <f>H8</f>
        <v>2.0099999999999998</v>
      </c>
      <c r="J8" s="275"/>
    </row>
    <row r="9" spans="1:10" ht="16" x14ac:dyDescent="0.2">
      <c r="A9" s="275"/>
      <c r="B9" s="275"/>
      <c r="C9" s="276"/>
      <c r="D9" s="276"/>
      <c r="E9" s="277"/>
      <c r="F9" s="278"/>
      <c r="G9" s="275"/>
      <c r="H9" s="275"/>
      <c r="I9" s="275"/>
      <c r="J9" s="275"/>
    </row>
    <row r="10" spans="1:10" ht="16" x14ac:dyDescent="0.2">
      <c r="A10" s="63"/>
      <c r="B10" s="75" t="s">
        <v>539</v>
      </c>
      <c r="C10" s="66" t="s">
        <v>198</v>
      </c>
      <c r="D10" s="66" t="s">
        <v>411</v>
      </c>
      <c r="E10" s="78">
        <v>100000</v>
      </c>
      <c r="F10" s="109">
        <v>11.34</v>
      </c>
      <c r="G10" s="144">
        <v>1.26</v>
      </c>
      <c r="H10" s="78">
        <f>SUM(F10:G10)</f>
        <v>12.6</v>
      </c>
      <c r="I10" s="78">
        <f>SUM(H10:H13)</f>
        <v>20.55</v>
      </c>
      <c r="J10" s="23"/>
    </row>
    <row r="11" spans="1:10" ht="16" x14ac:dyDescent="0.2">
      <c r="A11" s="63"/>
      <c r="B11" s="75" t="s">
        <v>539</v>
      </c>
      <c r="C11" s="66" t="s">
        <v>198</v>
      </c>
      <c r="D11" s="66" t="s">
        <v>412</v>
      </c>
      <c r="E11" s="78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539</v>
      </c>
      <c r="C12" s="66" t="s">
        <v>198</v>
      </c>
      <c r="D12" s="66" t="s">
        <v>413</v>
      </c>
      <c r="E12" s="78">
        <v>100000</v>
      </c>
      <c r="F12" s="109">
        <v>4.18</v>
      </c>
      <c r="G12" s="144"/>
      <c r="H12" s="78">
        <f>F12</f>
        <v>4.18</v>
      </c>
      <c r="I12" s="78"/>
      <c r="J12" s="23"/>
    </row>
    <row r="13" spans="1:10" ht="16" x14ac:dyDescent="0.2">
      <c r="A13" s="63"/>
      <c r="B13" s="75" t="s">
        <v>539</v>
      </c>
      <c r="C13" s="66" t="s">
        <v>198</v>
      </c>
      <c r="D13" s="66" t="s">
        <v>414</v>
      </c>
      <c r="E13" s="78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H14" s="78"/>
      <c r="I14" s="78"/>
      <c r="J14" s="23"/>
    </row>
    <row r="15" spans="1:10" ht="16" x14ac:dyDescent="0.2">
      <c r="A15" s="63"/>
      <c r="B15" s="75" t="s">
        <v>540</v>
      </c>
      <c r="C15" s="66" t="s">
        <v>216</v>
      </c>
      <c r="D15" s="66" t="s">
        <v>411</v>
      </c>
      <c r="E15" s="79">
        <v>200000</v>
      </c>
      <c r="F15" s="109">
        <v>23.94</v>
      </c>
      <c r="G15" s="144">
        <v>1.26</v>
      </c>
      <c r="H15" s="78">
        <f>F15+G15</f>
        <v>25.200000000000003</v>
      </c>
      <c r="I15" s="78">
        <f>SUM(H15:H18)</f>
        <v>38.170000000000009</v>
      </c>
      <c r="J15" s="23"/>
    </row>
    <row r="16" spans="1:10" ht="16" x14ac:dyDescent="0.2">
      <c r="A16" s="63"/>
      <c r="B16" s="75" t="s">
        <v>540</v>
      </c>
      <c r="C16" s="66" t="s">
        <v>216</v>
      </c>
      <c r="D16" s="66" t="s">
        <v>412</v>
      </c>
      <c r="E16" s="79">
        <v>10000</v>
      </c>
      <c r="F16" s="109">
        <v>3.42</v>
      </c>
      <c r="G16" s="144"/>
      <c r="H16" s="78">
        <f>F16</f>
        <v>3.42</v>
      </c>
      <c r="I16" s="78"/>
      <c r="J16" s="23"/>
    </row>
    <row r="17" spans="1:10" ht="16" x14ac:dyDescent="0.2">
      <c r="A17" s="63"/>
      <c r="B17" s="75" t="s">
        <v>540</v>
      </c>
      <c r="C17" s="66" t="s">
        <v>216</v>
      </c>
      <c r="D17" s="66" t="s">
        <v>413</v>
      </c>
      <c r="E17" s="78">
        <v>220000</v>
      </c>
      <c r="F17" s="109">
        <v>9.1999999999999993</v>
      </c>
      <c r="G17" s="144"/>
      <c r="H17" s="78">
        <f>F17</f>
        <v>9.1999999999999993</v>
      </c>
      <c r="I17" s="78"/>
      <c r="J17" s="23"/>
    </row>
    <row r="18" spans="1:10" ht="16" x14ac:dyDescent="0.2">
      <c r="A18" s="63"/>
      <c r="B18" s="75" t="s">
        <v>540</v>
      </c>
      <c r="C18" s="66" t="s">
        <v>216</v>
      </c>
      <c r="D18" s="66" t="s">
        <v>414</v>
      </c>
      <c r="E18" s="79">
        <v>10000</v>
      </c>
      <c r="F18" s="109">
        <v>0.35</v>
      </c>
      <c r="G18" s="144"/>
      <c r="H18" s="78">
        <f>F18</f>
        <v>0.35</v>
      </c>
      <c r="I18" s="78"/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ht="16" x14ac:dyDescent="0.2">
      <c r="A20" s="63"/>
      <c r="B20" s="75" t="s">
        <v>718</v>
      </c>
      <c r="C20" t="s">
        <v>733</v>
      </c>
      <c r="D20" s="66" t="s">
        <v>411</v>
      </c>
      <c r="E20" s="79">
        <v>100000</v>
      </c>
      <c r="F20" s="109">
        <f>H20-G20</f>
        <v>8.19</v>
      </c>
      <c r="G20" s="144">
        <v>0.91</v>
      </c>
      <c r="H20" s="78">
        <v>9.1</v>
      </c>
      <c r="I20" s="78">
        <f>SUM(H20:H21)</f>
        <v>13.28</v>
      </c>
      <c r="J20" s="23"/>
    </row>
    <row r="21" spans="1:10" ht="16" x14ac:dyDescent="0.2">
      <c r="A21" s="63"/>
      <c r="B21" s="75" t="s">
        <v>718</v>
      </c>
      <c r="C21" t="s">
        <v>733</v>
      </c>
      <c r="D21" s="66" t="s">
        <v>413</v>
      </c>
      <c r="E21" s="79">
        <v>100000</v>
      </c>
      <c r="F21" s="109"/>
      <c r="G21" s="144"/>
      <c r="H21" s="78">
        <v>4.18</v>
      </c>
      <c r="I21" s="78"/>
      <c r="J21" s="23"/>
    </row>
    <row r="22" spans="1:10" ht="16" x14ac:dyDescent="0.2">
      <c r="A22" s="63"/>
      <c r="B22" s="75"/>
      <c r="C22" s="66"/>
      <c r="D22" s="66"/>
      <c r="E22" s="79"/>
      <c r="F22" s="109"/>
      <c r="G22" s="144"/>
      <c r="H22" s="78"/>
      <c r="I22" s="78"/>
      <c r="J22" s="23"/>
    </row>
    <row r="23" spans="1:10" ht="16" x14ac:dyDescent="0.2">
      <c r="A23" s="63"/>
      <c r="B23" s="75"/>
      <c r="C23" s="66"/>
      <c r="D23" s="66"/>
      <c r="E23" s="79"/>
      <c r="F23" s="109"/>
      <c r="G23" s="144"/>
      <c r="H23" s="78"/>
      <c r="I23" s="78"/>
      <c r="J23" s="23"/>
    </row>
    <row r="24" spans="1:10" ht="16" x14ac:dyDescent="0.2">
      <c r="A24" s="63"/>
      <c r="B24" s="75" t="s">
        <v>542</v>
      </c>
      <c r="C24" s="66" t="s">
        <v>89</v>
      </c>
      <c r="D24" s="66" t="s">
        <v>411</v>
      </c>
      <c r="E24" s="79">
        <v>10000</v>
      </c>
      <c r="F24" s="109">
        <v>0</v>
      </c>
      <c r="G24" s="144">
        <f>H24-F24</f>
        <v>5.0199999999999996</v>
      </c>
      <c r="H24" s="78">
        <v>5.0199999999999996</v>
      </c>
      <c r="I24" s="78">
        <f>SUM(H24)</f>
        <v>5.0199999999999996</v>
      </c>
      <c r="J24" s="23"/>
    </row>
    <row r="25" spans="1:10" ht="16" x14ac:dyDescent="0.2">
      <c r="A25" s="63"/>
      <c r="B25" s="75"/>
      <c r="C25" s="66"/>
      <c r="D25" s="66"/>
      <c r="E25" s="79"/>
      <c r="F25" s="109"/>
      <c r="G25" s="144"/>
      <c r="H25" s="78"/>
      <c r="I25" s="78"/>
      <c r="J25" s="23"/>
    </row>
    <row r="26" spans="1:10" s="233" customFormat="1" ht="16" x14ac:dyDescent="0.2">
      <c r="A26" s="106"/>
      <c r="B26" s="107" t="s">
        <v>763</v>
      </c>
      <c r="C26" s="108" t="s">
        <v>762</v>
      </c>
      <c r="D26" s="108" t="s">
        <v>411</v>
      </c>
      <c r="E26" s="109">
        <v>100000</v>
      </c>
      <c r="F26" s="109">
        <v>5.0199999999999996</v>
      </c>
      <c r="G26" s="109">
        <f>H26-F26</f>
        <v>45.180000000000007</v>
      </c>
      <c r="H26" s="109">
        <v>50.2</v>
      </c>
      <c r="I26" s="109">
        <f>SUM(H26:H29)</f>
        <v>55.640000000000008</v>
      </c>
      <c r="J26" s="232" t="s">
        <v>764</v>
      </c>
    </row>
    <row r="27" spans="1:10" s="233" customFormat="1" ht="16" x14ac:dyDescent="0.2">
      <c r="A27" s="106"/>
      <c r="B27" s="107" t="s">
        <v>763</v>
      </c>
      <c r="C27" s="108" t="s">
        <v>762</v>
      </c>
      <c r="D27" s="108" t="s">
        <v>412</v>
      </c>
      <c r="E27" s="109">
        <v>10000</v>
      </c>
      <c r="F27" s="109"/>
      <c r="G27" s="109">
        <v>3.42</v>
      </c>
      <c r="H27" s="109">
        <f>G27</f>
        <v>3.42</v>
      </c>
      <c r="I27" s="109"/>
      <c r="J27" s="232"/>
    </row>
    <row r="28" spans="1:10" s="233" customFormat="1" ht="16" x14ac:dyDescent="0.2">
      <c r="A28" s="106"/>
      <c r="B28" s="107" t="s">
        <v>763</v>
      </c>
      <c r="C28" s="108" t="s">
        <v>762</v>
      </c>
      <c r="D28" s="108" t="s">
        <v>413</v>
      </c>
      <c r="E28" s="109">
        <v>40000</v>
      </c>
      <c r="F28" s="109"/>
      <c r="G28" s="109">
        <v>1.67</v>
      </c>
      <c r="H28" s="109">
        <f>G28</f>
        <v>1.67</v>
      </c>
      <c r="I28" s="109"/>
      <c r="J28" s="232"/>
    </row>
    <row r="29" spans="1:10" s="233" customFormat="1" ht="16" x14ac:dyDescent="0.2">
      <c r="A29" s="106"/>
      <c r="B29" s="107" t="s">
        <v>763</v>
      </c>
      <c r="C29" s="108" t="s">
        <v>762</v>
      </c>
      <c r="D29" s="108" t="s">
        <v>414</v>
      </c>
      <c r="E29" s="109">
        <v>10000</v>
      </c>
      <c r="F29" s="109"/>
      <c r="G29" s="109">
        <v>0.35</v>
      </c>
      <c r="H29" s="109">
        <f>G29</f>
        <v>0.35</v>
      </c>
      <c r="I29" s="109"/>
      <c r="J29" s="232"/>
    </row>
    <row r="30" spans="1:10" ht="16" x14ac:dyDescent="0.2">
      <c r="A30" s="63"/>
      <c r="B30" s="75"/>
      <c r="C30" s="66"/>
      <c r="D30" s="66"/>
      <c r="E30" s="79"/>
      <c r="F30" s="78"/>
      <c r="G30" s="78"/>
      <c r="H30" s="78"/>
      <c r="I30" s="78"/>
      <c r="J30" s="23"/>
    </row>
    <row r="31" spans="1:10" ht="16" x14ac:dyDescent="0.2">
      <c r="A31" s="63"/>
      <c r="B31" s="75" t="s">
        <v>543</v>
      </c>
      <c r="C31" s="66" t="s">
        <v>138</v>
      </c>
      <c r="D31" s="66" t="s">
        <v>411</v>
      </c>
      <c r="E31" s="78">
        <v>10000</v>
      </c>
      <c r="F31" s="78">
        <v>0</v>
      </c>
      <c r="G31" s="78">
        <f>H31-F31</f>
        <v>2.0099999999999998</v>
      </c>
      <c r="H31" s="78">
        <v>2.0099999999999998</v>
      </c>
      <c r="I31" s="78">
        <f>H31</f>
        <v>2.0099999999999998</v>
      </c>
      <c r="J31" s="23"/>
    </row>
    <row r="32" spans="1:10" ht="16" x14ac:dyDescent="0.2">
      <c r="A32" s="63"/>
      <c r="B32" s="75"/>
      <c r="C32" s="66"/>
      <c r="D32" s="66"/>
      <c r="E32" s="78"/>
      <c r="F32" s="78"/>
      <c r="G32" s="78"/>
      <c r="H32" s="78"/>
      <c r="I32" s="78"/>
      <c r="J32" s="23"/>
    </row>
    <row r="33" spans="1:10" s="305" customFormat="1" ht="16" x14ac:dyDescent="0.2">
      <c r="A33" s="303"/>
      <c r="B33" s="304" t="s">
        <v>777</v>
      </c>
      <c r="C33" s="208" t="s">
        <v>776</v>
      </c>
      <c r="D33" s="208" t="s">
        <v>411</v>
      </c>
      <c r="E33" s="206">
        <v>10000</v>
      </c>
      <c r="F33" s="206">
        <v>0</v>
      </c>
      <c r="G33" s="206">
        <v>0.46</v>
      </c>
      <c r="H33" s="206">
        <f>SUM(F33:G33)</f>
        <v>0.46</v>
      </c>
      <c r="I33" s="206">
        <f>SUM(H33:H34)</f>
        <v>0.88</v>
      </c>
      <c r="J33" s="207" t="s">
        <v>778</v>
      </c>
    </row>
    <row r="34" spans="1:10" s="305" customFormat="1" ht="16" x14ac:dyDescent="0.2">
      <c r="A34" s="303"/>
      <c r="B34" s="304" t="s">
        <v>777</v>
      </c>
      <c r="C34" s="208" t="s">
        <v>776</v>
      </c>
      <c r="D34" s="208" t="s">
        <v>413</v>
      </c>
      <c r="E34" s="206">
        <v>10000</v>
      </c>
      <c r="F34" s="206">
        <v>0.42</v>
      </c>
      <c r="G34" s="206"/>
      <c r="H34" s="206">
        <f>F34</f>
        <v>0.42</v>
      </c>
      <c r="I34" s="206"/>
      <c r="J34" s="207"/>
    </row>
    <row r="35" spans="1:10" ht="16" x14ac:dyDescent="0.2">
      <c r="A35" s="63"/>
      <c r="B35" s="75"/>
      <c r="C35" s="66"/>
      <c r="D35" s="66"/>
      <c r="E35" s="78"/>
      <c r="F35" s="78"/>
      <c r="G35" s="78"/>
      <c r="H35" s="78"/>
      <c r="I35" s="78"/>
      <c r="J35" s="23"/>
    </row>
    <row r="36" spans="1:10" ht="16" x14ac:dyDescent="0.2">
      <c r="A36" s="63"/>
      <c r="B36" s="75" t="s">
        <v>711</v>
      </c>
      <c r="C36" s="66" t="s">
        <v>703</v>
      </c>
      <c r="D36" s="66" t="s">
        <v>411</v>
      </c>
      <c r="E36" s="78">
        <v>10000</v>
      </c>
      <c r="F36" s="78">
        <v>0</v>
      </c>
      <c r="G36" s="78">
        <f>H36-F36</f>
        <v>0.66</v>
      </c>
      <c r="H36" s="78">
        <v>0.66</v>
      </c>
      <c r="I36" s="78">
        <f>H36</f>
        <v>0.66</v>
      </c>
      <c r="J36" s="23"/>
    </row>
    <row r="37" spans="1:10" ht="16" x14ac:dyDescent="0.2">
      <c r="A37" s="63"/>
      <c r="B37" s="75"/>
      <c r="C37" s="66"/>
      <c r="D37" s="66"/>
      <c r="E37" s="79"/>
      <c r="F37" s="78"/>
      <c r="G37" s="78"/>
      <c r="H37" s="78"/>
      <c r="I37" s="78"/>
      <c r="J37" s="23"/>
    </row>
    <row r="38" spans="1:10" ht="16" x14ac:dyDescent="0.2">
      <c r="A38" s="63"/>
      <c r="B38" s="75" t="s">
        <v>544</v>
      </c>
      <c r="C38" s="66" t="s">
        <v>139</v>
      </c>
      <c r="D38" s="66" t="s">
        <v>411</v>
      </c>
      <c r="E38" s="78">
        <v>100000</v>
      </c>
      <c r="F38" s="109">
        <f>H38-G38</f>
        <v>18.090000000000003</v>
      </c>
      <c r="G38" s="144">
        <v>2.0099999999999998</v>
      </c>
      <c r="H38" s="78">
        <v>20.100000000000001</v>
      </c>
      <c r="I38" s="78">
        <f>SUM(H38:H43)</f>
        <v>66.3</v>
      </c>
      <c r="J38" s="23"/>
    </row>
    <row r="39" spans="1:10" ht="16" x14ac:dyDescent="0.2">
      <c r="A39" s="63"/>
      <c r="B39" s="75" t="s">
        <v>544</v>
      </c>
      <c r="C39" s="66" t="s">
        <v>139</v>
      </c>
      <c r="D39" s="66" t="s">
        <v>417</v>
      </c>
      <c r="E39" s="78">
        <v>50000</v>
      </c>
      <c r="F39" s="109">
        <v>33.85</v>
      </c>
      <c r="G39" s="144"/>
      <c r="H39" s="78">
        <f>F39</f>
        <v>33.85</v>
      </c>
      <c r="I39" s="78"/>
      <c r="J39" s="23"/>
    </row>
    <row r="40" spans="1:10" ht="16" x14ac:dyDescent="0.2">
      <c r="A40" s="63"/>
      <c r="B40" s="75" t="s">
        <v>544</v>
      </c>
      <c r="C40" s="66" t="s">
        <v>139</v>
      </c>
      <c r="D40" s="66" t="s">
        <v>412</v>
      </c>
      <c r="E40" s="79">
        <v>10000</v>
      </c>
      <c r="F40" s="109">
        <v>3.42</v>
      </c>
      <c r="G40" s="144"/>
      <c r="H40" s="78">
        <f>F40</f>
        <v>3.42</v>
      </c>
      <c r="I40" s="78"/>
      <c r="J40" s="23"/>
    </row>
    <row r="41" spans="1:10" ht="16" x14ac:dyDescent="0.2">
      <c r="A41" s="63"/>
      <c r="B41" s="75" t="s">
        <v>544</v>
      </c>
      <c r="C41" s="66" t="s">
        <v>139</v>
      </c>
      <c r="D41" s="66" t="s">
        <v>413</v>
      </c>
      <c r="E41" s="79">
        <v>100000</v>
      </c>
      <c r="F41" s="109">
        <v>4.18</v>
      </c>
      <c r="G41" s="144"/>
      <c r="H41" s="78">
        <f>F41</f>
        <v>4.18</v>
      </c>
      <c r="I41" s="78"/>
      <c r="J41" s="23"/>
    </row>
    <row r="42" spans="1:10" ht="16" x14ac:dyDescent="0.2">
      <c r="A42" s="63"/>
      <c r="B42" s="75" t="s">
        <v>544</v>
      </c>
      <c r="C42" s="66" t="s">
        <v>139</v>
      </c>
      <c r="D42" s="66" t="s">
        <v>418</v>
      </c>
      <c r="E42" s="78">
        <v>100000</v>
      </c>
      <c r="F42" s="109">
        <v>4.4000000000000004</v>
      </c>
      <c r="G42" s="144"/>
      <c r="H42" s="78">
        <f>F42</f>
        <v>4.4000000000000004</v>
      </c>
      <c r="I42" s="78"/>
      <c r="J42" s="23"/>
    </row>
    <row r="43" spans="1:10" ht="16" x14ac:dyDescent="0.2">
      <c r="A43" s="63"/>
      <c r="B43" s="75" t="s">
        <v>544</v>
      </c>
      <c r="C43" s="66" t="s">
        <v>139</v>
      </c>
      <c r="D43" s="66" t="s">
        <v>414</v>
      </c>
      <c r="E43" s="79">
        <v>10000</v>
      </c>
      <c r="F43" s="109">
        <v>0.35</v>
      </c>
      <c r="G43" s="144"/>
      <c r="H43" s="78">
        <f>F43</f>
        <v>0.35</v>
      </c>
      <c r="I43" s="78"/>
      <c r="J43" s="23"/>
    </row>
    <row r="44" spans="1:10" ht="16" x14ac:dyDescent="0.2">
      <c r="A44" s="63"/>
      <c r="B44" s="75"/>
      <c r="C44" s="66"/>
      <c r="D44" s="66"/>
      <c r="E44" s="79"/>
      <c r="F44" s="109"/>
      <c r="G44" s="144"/>
      <c r="H44" s="78"/>
      <c r="I44" s="78"/>
      <c r="J44" s="23"/>
    </row>
    <row r="45" spans="1:10" ht="16" x14ac:dyDescent="0.2">
      <c r="A45" s="63"/>
      <c r="B45" s="75" t="s">
        <v>545</v>
      </c>
      <c r="C45" s="66" t="s">
        <v>217</v>
      </c>
      <c r="D45" s="66" t="s">
        <v>411</v>
      </c>
      <c r="E45" s="78">
        <v>240000</v>
      </c>
      <c r="F45" s="109">
        <f>H45-G45</f>
        <v>20.93</v>
      </c>
      <c r="G45" s="144">
        <v>0.91</v>
      </c>
      <c r="H45" s="78">
        <v>21.84</v>
      </c>
      <c r="I45" s="78">
        <f>SUM(H45:H46)</f>
        <v>22.26</v>
      </c>
      <c r="J45" s="23"/>
    </row>
    <row r="46" spans="1:10" ht="16" x14ac:dyDescent="0.2">
      <c r="A46" s="63"/>
      <c r="B46" s="75" t="s">
        <v>545</v>
      </c>
      <c r="C46" s="66" t="s">
        <v>217</v>
      </c>
      <c r="D46" s="66" t="s">
        <v>413</v>
      </c>
      <c r="E46" s="78">
        <v>10000</v>
      </c>
      <c r="F46" s="109">
        <v>0.42</v>
      </c>
      <c r="G46" s="144"/>
      <c r="H46" s="78">
        <f>F46</f>
        <v>0.42</v>
      </c>
      <c r="I46" s="78"/>
      <c r="J46" s="23"/>
    </row>
    <row r="47" spans="1:10" ht="16" x14ac:dyDescent="0.2">
      <c r="A47" s="63"/>
      <c r="B47" s="75"/>
      <c r="C47" s="66"/>
      <c r="D47" s="66"/>
      <c r="E47" s="78"/>
      <c r="F47" s="109"/>
      <c r="G47" s="144"/>
      <c r="H47" s="78"/>
      <c r="I47" s="78"/>
      <c r="J47" s="23"/>
    </row>
    <row r="48" spans="1:10" ht="16" x14ac:dyDescent="0.2">
      <c r="A48" s="63"/>
      <c r="B48" s="75" t="s">
        <v>548</v>
      </c>
      <c r="C48" s="66" t="s">
        <v>178</v>
      </c>
      <c r="D48" s="66" t="s">
        <v>411</v>
      </c>
      <c r="E48" s="79">
        <v>50000</v>
      </c>
      <c r="F48" s="109">
        <v>20.079999999999998</v>
      </c>
      <c r="G48" s="144">
        <f>H48-F48</f>
        <v>5.0200000000000031</v>
      </c>
      <c r="H48" s="78">
        <v>25.1</v>
      </c>
      <c r="I48" s="78">
        <f>SUM(H48:H53)</f>
        <v>84.17</v>
      </c>
      <c r="J48" s="23"/>
    </row>
    <row r="49" spans="1:10" ht="16" x14ac:dyDescent="0.2">
      <c r="A49" s="63"/>
      <c r="B49" s="75" t="s">
        <v>548</v>
      </c>
      <c r="C49" s="66" t="s">
        <v>178</v>
      </c>
      <c r="D49" s="66" t="s">
        <v>417</v>
      </c>
      <c r="E49" s="79">
        <v>50000</v>
      </c>
      <c r="F49" s="109">
        <v>33.85</v>
      </c>
      <c r="G49" s="144"/>
      <c r="H49" s="78">
        <f>F49</f>
        <v>33.85</v>
      </c>
      <c r="I49" s="78"/>
      <c r="J49" s="23"/>
    </row>
    <row r="50" spans="1:10" ht="16" x14ac:dyDescent="0.2">
      <c r="A50" s="63"/>
      <c r="B50" s="75" t="s">
        <v>548</v>
      </c>
      <c r="C50" s="66" t="s">
        <v>178</v>
      </c>
      <c r="D50" s="66" t="s">
        <v>412</v>
      </c>
      <c r="E50" s="79">
        <v>10000</v>
      </c>
      <c r="F50" s="109">
        <v>3.42</v>
      </c>
      <c r="G50" s="144"/>
      <c r="H50" s="78">
        <f>F50</f>
        <v>3.42</v>
      </c>
      <c r="I50" s="78"/>
      <c r="J50" s="23"/>
    </row>
    <row r="51" spans="1:10" ht="16" x14ac:dyDescent="0.2">
      <c r="A51" s="63"/>
      <c r="B51" s="75" t="s">
        <v>548</v>
      </c>
      <c r="C51" s="66" t="s">
        <v>178</v>
      </c>
      <c r="D51" s="66" t="s">
        <v>413</v>
      </c>
      <c r="E51" s="79">
        <v>250000</v>
      </c>
      <c r="F51" s="109">
        <v>10.45</v>
      </c>
      <c r="G51" s="144"/>
      <c r="H51" s="78">
        <f>F51</f>
        <v>10.45</v>
      </c>
      <c r="I51" s="78"/>
      <c r="J51" s="23"/>
    </row>
    <row r="52" spans="1:10" ht="16" x14ac:dyDescent="0.2">
      <c r="A52" s="63"/>
      <c r="B52" s="75" t="s">
        <v>548</v>
      </c>
      <c r="C52" s="66" t="s">
        <v>178</v>
      </c>
      <c r="D52" s="66" t="s">
        <v>418</v>
      </c>
      <c r="E52" s="78">
        <v>250000</v>
      </c>
      <c r="F52" s="109">
        <v>11</v>
      </c>
      <c r="G52" s="144"/>
      <c r="H52" s="78">
        <f>F52</f>
        <v>11</v>
      </c>
      <c r="I52" s="78"/>
      <c r="J52" s="23"/>
    </row>
    <row r="53" spans="1:10" ht="16" x14ac:dyDescent="0.2">
      <c r="A53" s="63"/>
      <c r="B53" s="75" t="s">
        <v>548</v>
      </c>
      <c r="C53" s="66" t="s">
        <v>178</v>
      </c>
      <c r="D53" s="66" t="s">
        <v>414</v>
      </c>
      <c r="E53" s="79">
        <v>10000</v>
      </c>
      <c r="F53" s="109">
        <v>0.35</v>
      </c>
      <c r="G53" s="144"/>
      <c r="H53" s="78">
        <f>F53</f>
        <v>0.35</v>
      </c>
      <c r="I53" s="78"/>
      <c r="J53" s="23"/>
    </row>
    <row r="54" spans="1:10" ht="16" x14ac:dyDescent="0.2">
      <c r="A54" s="63"/>
      <c r="B54" s="75"/>
      <c r="C54" s="66"/>
      <c r="D54" s="66"/>
      <c r="E54" s="79"/>
      <c r="F54" s="109"/>
      <c r="G54" s="144"/>
      <c r="H54" s="78"/>
      <c r="I54" s="78"/>
      <c r="J54" s="23"/>
    </row>
    <row r="55" spans="1:10" ht="16" x14ac:dyDescent="0.2">
      <c r="A55" s="63"/>
      <c r="B55" s="75" t="s">
        <v>549</v>
      </c>
      <c r="C55" s="66" t="s">
        <v>325</v>
      </c>
      <c r="D55" s="66" t="s">
        <v>411</v>
      </c>
      <c r="E55" s="201">
        <v>500000</v>
      </c>
      <c r="F55" s="109">
        <f>H55-G55</f>
        <v>44.59</v>
      </c>
      <c r="G55" s="144">
        <v>0.91</v>
      </c>
      <c r="H55" s="78">
        <v>45.5</v>
      </c>
      <c r="I55" s="78">
        <f>SUM(H55:H56)</f>
        <v>66.400000000000006</v>
      </c>
      <c r="J55" s="200"/>
    </row>
    <row r="56" spans="1:10" ht="16" x14ac:dyDescent="0.2">
      <c r="A56" s="63"/>
      <c r="B56" s="75" t="s">
        <v>549</v>
      </c>
      <c r="C56" s="66" t="s">
        <v>325</v>
      </c>
      <c r="D56" s="66" t="s">
        <v>413</v>
      </c>
      <c r="E56" s="78">
        <v>500000</v>
      </c>
      <c r="F56" s="109">
        <v>20.9</v>
      </c>
      <c r="G56" s="144"/>
      <c r="H56" s="78">
        <f>F56</f>
        <v>20.9</v>
      </c>
      <c r="I56" s="78"/>
      <c r="J56" s="23"/>
    </row>
    <row r="57" spans="1:10" ht="16" x14ac:dyDescent="0.2">
      <c r="A57" s="63"/>
      <c r="B57" s="75"/>
      <c r="C57" s="66"/>
      <c r="D57" s="66"/>
      <c r="E57" s="78"/>
      <c r="F57" s="109"/>
      <c r="G57" s="144"/>
      <c r="H57" s="78"/>
      <c r="I57" s="78"/>
      <c r="J57" s="23"/>
    </row>
    <row r="58" spans="1:10" ht="16" x14ac:dyDescent="0.2">
      <c r="A58" s="63"/>
      <c r="B58" s="75" t="s">
        <v>550</v>
      </c>
      <c r="C58" s="66" t="s">
        <v>79</v>
      </c>
      <c r="D58" s="66" t="s">
        <v>411</v>
      </c>
      <c r="E58" s="78">
        <v>50000</v>
      </c>
      <c r="F58" s="109">
        <f>H58-G58</f>
        <v>2.6399999999999997</v>
      </c>
      <c r="G58" s="144">
        <v>0.66</v>
      </c>
      <c r="H58" s="78">
        <v>3.3</v>
      </c>
      <c r="I58" s="78">
        <f>SUM(H58:H63)</f>
        <v>21.950000000000003</v>
      </c>
      <c r="J58" s="23"/>
    </row>
    <row r="59" spans="1:10" ht="16" x14ac:dyDescent="0.2">
      <c r="A59" s="63"/>
      <c r="B59" s="75" t="s">
        <v>550</v>
      </c>
      <c r="C59" s="66" t="s">
        <v>79</v>
      </c>
      <c r="D59" s="66" t="s">
        <v>417</v>
      </c>
      <c r="E59" s="78">
        <v>50000</v>
      </c>
      <c r="F59" s="109">
        <v>6.3</v>
      </c>
      <c r="G59" s="144"/>
      <c r="H59" s="78">
        <f>F59</f>
        <v>6.3</v>
      </c>
      <c r="I59" s="78"/>
      <c r="J59" s="23"/>
    </row>
    <row r="60" spans="1:10" ht="16" x14ac:dyDescent="0.2">
      <c r="A60" s="63"/>
      <c r="B60" s="75" t="s">
        <v>550</v>
      </c>
      <c r="C60" s="66" t="s">
        <v>79</v>
      </c>
      <c r="D60" s="66" t="s">
        <v>412</v>
      </c>
      <c r="E60" s="78">
        <v>10000</v>
      </c>
      <c r="F60" s="109">
        <v>3.42</v>
      </c>
      <c r="G60" s="144"/>
      <c r="H60" s="78">
        <f>F60</f>
        <v>3.42</v>
      </c>
      <c r="I60" s="78"/>
      <c r="J60" s="23"/>
    </row>
    <row r="61" spans="1:10" ht="16" x14ac:dyDescent="0.2">
      <c r="A61" s="63"/>
      <c r="B61" s="75" t="s">
        <v>550</v>
      </c>
      <c r="C61" s="66" t="s">
        <v>79</v>
      </c>
      <c r="D61" s="66" t="s">
        <v>413</v>
      </c>
      <c r="E61" s="78">
        <v>100000</v>
      </c>
      <c r="F61" s="109">
        <v>4.18</v>
      </c>
      <c r="G61" s="144"/>
      <c r="H61" s="78">
        <f>F61</f>
        <v>4.18</v>
      </c>
      <c r="I61" s="78"/>
      <c r="J61" s="23"/>
    </row>
    <row r="62" spans="1:10" ht="16" x14ac:dyDescent="0.2">
      <c r="A62" s="63"/>
      <c r="B62" s="75" t="s">
        <v>550</v>
      </c>
      <c r="C62" s="66" t="s">
        <v>79</v>
      </c>
      <c r="D62" s="66" t="s">
        <v>418</v>
      </c>
      <c r="E62" s="78">
        <v>100000</v>
      </c>
      <c r="F62" s="109">
        <v>4.4000000000000004</v>
      </c>
      <c r="G62" s="144"/>
      <c r="H62" s="78">
        <f>F62</f>
        <v>4.4000000000000004</v>
      </c>
      <c r="I62" s="78"/>
      <c r="J62" s="23"/>
    </row>
    <row r="63" spans="1:10" ht="16" x14ac:dyDescent="0.2">
      <c r="A63" s="63"/>
      <c r="B63" s="75" t="s">
        <v>550</v>
      </c>
      <c r="C63" s="66" t="s">
        <v>79</v>
      </c>
      <c r="D63" s="66" t="s">
        <v>414</v>
      </c>
      <c r="E63" s="79">
        <v>10000</v>
      </c>
      <c r="F63" s="109">
        <v>0.35</v>
      </c>
      <c r="G63" s="144"/>
      <c r="H63" s="78">
        <f>F63</f>
        <v>0.35</v>
      </c>
      <c r="I63" s="78"/>
      <c r="J63" s="23"/>
    </row>
    <row r="64" spans="1:10" ht="16" x14ac:dyDescent="0.2">
      <c r="A64" s="63"/>
      <c r="B64" s="75"/>
      <c r="C64" s="66"/>
      <c r="D64" s="66"/>
      <c r="E64" s="79"/>
      <c r="F64" s="109"/>
      <c r="G64" s="144"/>
      <c r="H64" s="78"/>
      <c r="I64" s="78"/>
      <c r="J64" s="23"/>
    </row>
    <row r="65" spans="1:10" ht="16" x14ac:dyDescent="0.2">
      <c r="A65" s="63"/>
      <c r="B65" s="75" t="s">
        <v>551</v>
      </c>
      <c r="C65" s="66" t="s">
        <v>80</v>
      </c>
      <c r="D65" s="66" t="s">
        <v>411</v>
      </c>
      <c r="E65" s="78">
        <v>300000</v>
      </c>
      <c r="F65" s="78">
        <f>H65-G65</f>
        <v>19.14</v>
      </c>
      <c r="G65" s="78">
        <v>0.66</v>
      </c>
      <c r="H65" s="78">
        <v>19.8</v>
      </c>
      <c r="I65" s="78">
        <f>SUM(H65:H66)</f>
        <v>32.340000000000003</v>
      </c>
      <c r="J65" s="23"/>
    </row>
    <row r="66" spans="1:10" ht="16" x14ac:dyDescent="0.2">
      <c r="A66" s="63"/>
      <c r="B66" s="75" t="s">
        <v>551</v>
      </c>
      <c r="C66" s="66" t="s">
        <v>80</v>
      </c>
      <c r="D66" s="66" t="s">
        <v>413</v>
      </c>
      <c r="E66" s="78">
        <v>300000</v>
      </c>
      <c r="F66" s="78">
        <v>12.54</v>
      </c>
      <c r="G66" s="78"/>
      <c r="H66" s="78">
        <f>F66</f>
        <v>12.54</v>
      </c>
      <c r="I66" s="78"/>
      <c r="J66" s="23"/>
    </row>
    <row r="67" spans="1:10" ht="16" x14ac:dyDescent="0.2">
      <c r="A67" s="63"/>
      <c r="B67" s="257"/>
      <c r="C67" s="167"/>
      <c r="D67" s="66"/>
      <c r="E67" s="79"/>
      <c r="F67" s="109"/>
      <c r="G67" s="144"/>
      <c r="H67" s="78"/>
      <c r="I67" s="78"/>
      <c r="J67" s="23"/>
    </row>
    <row r="68" spans="1:10" ht="16" x14ac:dyDescent="0.2">
      <c r="A68" s="63"/>
      <c r="B68" s="75" t="s">
        <v>552</v>
      </c>
      <c r="C68" s="66" t="s">
        <v>64</v>
      </c>
      <c r="D68" s="66" t="s">
        <v>411</v>
      </c>
      <c r="E68" s="79">
        <v>100000</v>
      </c>
      <c r="F68" s="109">
        <v>18.09</v>
      </c>
      <c r="G68" s="144">
        <f>H68-F68</f>
        <v>2.0100000000000016</v>
      </c>
      <c r="H68" s="78">
        <v>20.100000000000001</v>
      </c>
      <c r="I68" s="78">
        <f>SUM(H68:H72)</f>
        <v>32.450000000000003</v>
      </c>
      <c r="J68" s="23"/>
    </row>
    <row r="69" spans="1:10" ht="16" x14ac:dyDescent="0.2">
      <c r="A69" s="63"/>
      <c r="B69" s="75" t="s">
        <v>552</v>
      </c>
      <c r="C69" s="66" t="s">
        <v>64</v>
      </c>
      <c r="D69" s="66" t="s">
        <v>412</v>
      </c>
      <c r="E69" s="79">
        <v>10000</v>
      </c>
      <c r="F69" s="109">
        <v>3.42</v>
      </c>
      <c r="G69" s="144"/>
      <c r="H69" s="78">
        <f>F69</f>
        <v>3.42</v>
      </c>
      <c r="I69" s="78"/>
      <c r="J69" s="23"/>
    </row>
    <row r="70" spans="1:10" ht="16" x14ac:dyDescent="0.2">
      <c r="A70" s="63"/>
      <c r="B70" s="75" t="s">
        <v>552</v>
      </c>
      <c r="C70" s="66" t="s">
        <v>64</v>
      </c>
      <c r="D70" s="66" t="s">
        <v>413</v>
      </c>
      <c r="E70" s="79">
        <v>100000</v>
      </c>
      <c r="F70" s="109">
        <v>4.18</v>
      </c>
      <c r="G70" s="144"/>
      <c r="H70" s="78">
        <f>F70</f>
        <v>4.18</v>
      </c>
      <c r="I70" s="78"/>
      <c r="J70" s="23"/>
    </row>
    <row r="71" spans="1:10" ht="16" x14ac:dyDescent="0.2">
      <c r="A71" s="63"/>
      <c r="B71" s="75" t="s">
        <v>552</v>
      </c>
      <c r="C71" s="66" t="s">
        <v>64</v>
      </c>
      <c r="D71" s="66" t="s">
        <v>418</v>
      </c>
      <c r="E71" s="78">
        <v>100000</v>
      </c>
      <c r="F71" s="109">
        <v>4.4000000000000004</v>
      </c>
      <c r="G71" s="144"/>
      <c r="H71" s="78">
        <f>F71</f>
        <v>4.4000000000000004</v>
      </c>
      <c r="I71" s="78"/>
      <c r="J71" s="23"/>
    </row>
    <row r="72" spans="1:10" ht="16" x14ac:dyDescent="0.2">
      <c r="A72" s="63"/>
      <c r="B72" s="75" t="s">
        <v>552</v>
      </c>
      <c r="C72" s="66" t="s">
        <v>64</v>
      </c>
      <c r="D72" s="66" t="s">
        <v>414</v>
      </c>
      <c r="E72" s="79">
        <v>10000</v>
      </c>
      <c r="F72" s="109">
        <v>0.35</v>
      </c>
      <c r="G72" s="144"/>
      <c r="H72" s="78">
        <f>F72</f>
        <v>0.35</v>
      </c>
      <c r="I72" s="78"/>
      <c r="J72" s="23"/>
    </row>
    <row r="73" spans="1:10" ht="16" x14ac:dyDescent="0.2">
      <c r="A73" s="63"/>
      <c r="B73" s="75"/>
      <c r="C73" s="66"/>
      <c r="D73" s="66"/>
      <c r="E73" s="79"/>
      <c r="F73" s="109"/>
      <c r="G73" s="144"/>
      <c r="H73" s="78"/>
      <c r="I73" s="78"/>
      <c r="J73" s="23"/>
    </row>
    <row r="74" spans="1:10" ht="16" x14ac:dyDescent="0.2">
      <c r="A74" s="63"/>
      <c r="B74" s="75" t="s">
        <v>553</v>
      </c>
      <c r="C74" s="66" t="s">
        <v>218</v>
      </c>
      <c r="D74" s="66" t="s">
        <v>411</v>
      </c>
      <c r="E74" s="79">
        <v>10000</v>
      </c>
      <c r="F74" s="109">
        <v>0</v>
      </c>
      <c r="G74" s="144">
        <f>H74-F74</f>
        <v>3.08</v>
      </c>
      <c r="H74" s="78">
        <v>3.08</v>
      </c>
      <c r="I74" s="78">
        <f>H74</f>
        <v>3.08</v>
      </c>
      <c r="J74" s="23"/>
    </row>
    <row r="75" spans="1:10" ht="16" x14ac:dyDescent="0.2">
      <c r="A75" s="63"/>
      <c r="B75" s="75"/>
      <c r="C75" s="66"/>
      <c r="D75" s="66"/>
      <c r="E75" s="79"/>
      <c r="F75" s="109"/>
      <c r="G75" s="144"/>
      <c r="H75" s="78"/>
      <c r="I75" s="78"/>
      <c r="J75" s="23"/>
    </row>
    <row r="76" spans="1:10" ht="16" x14ac:dyDescent="0.2">
      <c r="A76" s="63"/>
      <c r="B76" s="75" t="s">
        <v>422</v>
      </c>
      <c r="C76" s="66" t="s">
        <v>420</v>
      </c>
      <c r="D76" s="66" t="s">
        <v>411</v>
      </c>
      <c r="E76" s="79">
        <v>10000</v>
      </c>
      <c r="F76" s="109">
        <v>0</v>
      </c>
      <c r="G76" s="144">
        <f>H76-F76</f>
        <v>3.08</v>
      </c>
      <c r="H76" s="78">
        <v>3.08</v>
      </c>
      <c r="I76" s="78">
        <f>SUM(H76:H77)</f>
        <v>5.17</v>
      </c>
      <c r="J76" s="23"/>
    </row>
    <row r="77" spans="1:10" ht="16" x14ac:dyDescent="0.2">
      <c r="A77" s="75"/>
      <c r="B77" s="75" t="s">
        <v>422</v>
      </c>
      <c r="C77" s="66" t="s">
        <v>420</v>
      </c>
      <c r="D77" s="66" t="s">
        <v>413</v>
      </c>
      <c r="E77" s="79">
        <v>50000</v>
      </c>
      <c r="F77" s="109">
        <v>2.09</v>
      </c>
      <c r="G77" s="144"/>
      <c r="H77" s="78">
        <f>F77</f>
        <v>2.09</v>
      </c>
      <c r="I77" s="78"/>
      <c r="J77" s="23"/>
    </row>
    <row r="78" spans="1:10" ht="16" x14ac:dyDescent="0.2">
      <c r="A78" s="75"/>
      <c r="B78" s="75"/>
      <c r="C78" s="66"/>
      <c r="D78" s="66"/>
      <c r="E78" s="79"/>
      <c r="F78" s="109"/>
      <c r="G78" s="144"/>
      <c r="H78" s="78"/>
      <c r="I78" s="78"/>
      <c r="J78" s="23"/>
    </row>
    <row r="79" spans="1:10" ht="16" x14ac:dyDescent="0.2">
      <c r="A79" s="75"/>
      <c r="B79" s="75" t="s">
        <v>712</v>
      </c>
      <c r="C79" s="66" t="s">
        <v>706</v>
      </c>
      <c r="D79" s="66" t="s">
        <v>411</v>
      </c>
      <c r="E79" s="79">
        <v>10000</v>
      </c>
      <c r="F79" s="109">
        <v>0</v>
      </c>
      <c r="G79" s="144">
        <f>H79-F79</f>
        <v>0.91</v>
      </c>
      <c r="H79" s="78">
        <v>0.91</v>
      </c>
      <c r="I79" s="78">
        <f>H79</f>
        <v>0.91</v>
      </c>
      <c r="J79" s="23"/>
    </row>
    <row r="80" spans="1:10" ht="16" x14ac:dyDescent="0.2">
      <c r="A80" s="63"/>
      <c r="B80" s="23"/>
      <c r="C80" s="66"/>
      <c r="D80" s="66"/>
      <c r="E80" s="79"/>
      <c r="F80" s="109"/>
      <c r="G80" s="144"/>
      <c r="H80" s="78"/>
      <c r="I80" s="78"/>
      <c r="J80" s="23"/>
    </row>
    <row r="81" spans="1:10" ht="16" x14ac:dyDescent="0.2">
      <c r="A81" s="63"/>
      <c r="B81" s="75" t="s">
        <v>423</v>
      </c>
      <c r="C81" s="66" t="s">
        <v>421</v>
      </c>
      <c r="D81" s="66" t="s">
        <v>411</v>
      </c>
      <c r="E81" s="79">
        <v>100000</v>
      </c>
      <c r="F81" s="109">
        <v>4.7699999999999996</v>
      </c>
      <c r="G81" s="144">
        <f>H81-F81</f>
        <v>0.53000000000000025</v>
      </c>
      <c r="H81" s="78">
        <v>5.3</v>
      </c>
      <c r="I81" s="78">
        <f>SUM(H81:H82)</f>
        <v>9.48</v>
      </c>
      <c r="J81" s="23"/>
    </row>
    <row r="82" spans="1:10" ht="16" x14ac:dyDescent="0.2">
      <c r="A82" s="63"/>
      <c r="B82" s="75" t="s">
        <v>423</v>
      </c>
      <c r="C82" s="66" t="s">
        <v>421</v>
      </c>
      <c r="D82" s="66" t="s">
        <v>413</v>
      </c>
      <c r="E82" s="79">
        <v>100000</v>
      </c>
      <c r="F82" s="109">
        <v>4.18</v>
      </c>
      <c r="G82" s="144"/>
      <c r="H82" s="78">
        <f>F82</f>
        <v>4.18</v>
      </c>
      <c r="I82" s="78"/>
      <c r="J82" s="23"/>
    </row>
    <row r="83" spans="1:10" ht="16" x14ac:dyDescent="0.2">
      <c r="A83" s="63"/>
      <c r="B83" s="75"/>
      <c r="C83" s="66"/>
      <c r="D83" s="66"/>
      <c r="E83" s="79"/>
      <c r="F83" s="109"/>
      <c r="G83" s="144"/>
      <c r="H83" s="78"/>
      <c r="I83" s="78"/>
      <c r="J83" s="23"/>
    </row>
    <row r="84" spans="1:10" s="305" customFormat="1" ht="16" x14ac:dyDescent="0.2">
      <c r="A84" s="303"/>
      <c r="B84" s="304" t="s">
        <v>634</v>
      </c>
      <c r="C84" s="208" t="s">
        <v>512</v>
      </c>
      <c r="D84" s="208" t="s">
        <v>411</v>
      </c>
      <c r="E84" s="206">
        <v>10000</v>
      </c>
      <c r="F84" s="206"/>
      <c r="G84" s="206"/>
      <c r="H84" s="206"/>
      <c r="I84" s="206"/>
      <c r="J84" s="207" t="s">
        <v>780</v>
      </c>
    </row>
    <row r="85" spans="1:10" s="305" customFormat="1" ht="16" x14ac:dyDescent="0.2">
      <c r="A85" s="303"/>
      <c r="B85" s="304" t="s">
        <v>634</v>
      </c>
      <c r="C85" s="208" t="s">
        <v>512</v>
      </c>
      <c r="D85" s="208" t="s">
        <v>412</v>
      </c>
      <c r="E85" s="206">
        <v>2000</v>
      </c>
      <c r="F85" s="206"/>
      <c r="G85" s="206"/>
      <c r="H85" s="206"/>
      <c r="I85" s="206"/>
      <c r="J85" s="207"/>
    </row>
    <row r="86" spans="1:10" ht="16" x14ac:dyDescent="0.2">
      <c r="A86" s="63"/>
      <c r="B86" s="75"/>
      <c r="C86" s="66"/>
      <c r="D86" s="66"/>
      <c r="E86" s="79"/>
      <c r="F86" s="109"/>
      <c r="G86" s="144"/>
      <c r="H86" s="78"/>
      <c r="I86" s="78"/>
      <c r="J86" s="23"/>
    </row>
    <row r="87" spans="1:10" s="233" customFormat="1" ht="16" x14ac:dyDescent="0.2">
      <c r="A87" s="106"/>
      <c r="B87" s="107" t="s">
        <v>766</v>
      </c>
      <c r="C87" s="108" t="s">
        <v>765</v>
      </c>
      <c r="D87" s="108" t="s">
        <v>411</v>
      </c>
      <c r="E87" s="109">
        <v>10000</v>
      </c>
      <c r="F87" s="109">
        <v>0</v>
      </c>
      <c r="G87" s="109">
        <v>0.66</v>
      </c>
      <c r="H87" s="109">
        <f>SUM(F87:G87)</f>
        <v>0.66</v>
      </c>
      <c r="I87" s="109">
        <f>SUM(H87:H89)</f>
        <v>1.76</v>
      </c>
      <c r="J87" s="232" t="s">
        <v>533</v>
      </c>
    </row>
    <row r="88" spans="1:10" s="233" customFormat="1" ht="16" x14ac:dyDescent="0.2">
      <c r="A88" s="106"/>
      <c r="B88" s="107" t="s">
        <v>766</v>
      </c>
      <c r="C88" s="108" t="s">
        <v>765</v>
      </c>
      <c r="D88" s="108" t="s">
        <v>412</v>
      </c>
      <c r="E88" s="109">
        <v>2000</v>
      </c>
      <c r="F88" s="109"/>
      <c r="G88" s="109">
        <v>0.68</v>
      </c>
      <c r="H88" s="109">
        <f>G88</f>
        <v>0.68</v>
      </c>
      <c r="I88" s="109"/>
      <c r="J88" s="232"/>
    </row>
    <row r="89" spans="1:10" s="233" customFormat="1" ht="16" x14ac:dyDescent="0.2">
      <c r="A89" s="106"/>
      <c r="B89" s="107" t="s">
        <v>766</v>
      </c>
      <c r="C89" s="108" t="s">
        <v>765</v>
      </c>
      <c r="D89" s="108" t="s">
        <v>413</v>
      </c>
      <c r="E89" s="109">
        <v>10000</v>
      </c>
      <c r="F89" s="109"/>
      <c r="G89" s="109">
        <v>0.42</v>
      </c>
      <c r="H89" s="109">
        <f>G89</f>
        <v>0.42</v>
      </c>
      <c r="I89" s="109"/>
      <c r="J89" s="232"/>
    </row>
    <row r="90" spans="1:10" ht="16" x14ac:dyDescent="0.2">
      <c r="A90" s="63"/>
      <c r="B90" s="75"/>
      <c r="C90" s="66"/>
      <c r="D90" s="66"/>
      <c r="E90" s="79"/>
      <c r="F90" s="109"/>
      <c r="G90" s="144"/>
      <c r="H90" s="79"/>
      <c r="I90" s="79"/>
      <c r="J90" s="23"/>
    </row>
    <row r="91" spans="1:10" ht="16" x14ac:dyDescent="0.2">
      <c r="A91" s="63"/>
      <c r="B91" s="75" t="s">
        <v>555</v>
      </c>
      <c r="C91" s="66" t="s">
        <v>57</v>
      </c>
      <c r="D91" s="66" t="s">
        <v>411</v>
      </c>
      <c r="E91" s="78">
        <v>40000</v>
      </c>
      <c r="F91" s="109">
        <f>H91-G91</f>
        <v>15.059999999999999</v>
      </c>
      <c r="G91" s="144">
        <v>5.0199999999999996</v>
      </c>
      <c r="H91" s="78">
        <v>20.079999999999998</v>
      </c>
      <c r="I91" s="78">
        <f>SUM(H91:H96)</f>
        <v>44.470000000000006</v>
      </c>
      <c r="J91" s="23"/>
    </row>
    <row r="92" spans="1:10" ht="16" x14ac:dyDescent="0.2">
      <c r="A92" s="63"/>
      <c r="B92" s="75" t="s">
        <v>555</v>
      </c>
      <c r="C92" s="66" t="s">
        <v>57</v>
      </c>
      <c r="D92" s="66" t="s">
        <v>417</v>
      </c>
      <c r="E92" s="79">
        <v>10000</v>
      </c>
      <c r="F92" s="109">
        <v>19.760000000000002</v>
      </c>
      <c r="G92" s="144"/>
      <c r="H92" s="79">
        <f>F92</f>
        <v>19.760000000000002</v>
      </c>
      <c r="I92" s="79"/>
      <c r="J92" s="23"/>
    </row>
    <row r="93" spans="1:10" ht="16" x14ac:dyDescent="0.2">
      <c r="A93" s="63"/>
      <c r="B93" s="75" t="s">
        <v>555</v>
      </c>
      <c r="C93" s="66" t="s">
        <v>57</v>
      </c>
      <c r="D93" s="66" t="s">
        <v>412</v>
      </c>
      <c r="E93" s="79">
        <v>10000</v>
      </c>
      <c r="F93" s="109">
        <v>3.42</v>
      </c>
      <c r="G93" s="144"/>
      <c r="H93" s="79">
        <f>F93</f>
        <v>3.42</v>
      </c>
      <c r="I93" s="79"/>
      <c r="J93" s="23"/>
    </row>
    <row r="94" spans="1:10" ht="16" x14ac:dyDescent="0.2">
      <c r="A94" s="63"/>
      <c r="B94" s="75" t="s">
        <v>555</v>
      </c>
      <c r="C94" s="66" t="s">
        <v>57</v>
      </c>
      <c r="D94" s="66" t="s">
        <v>413</v>
      </c>
      <c r="E94" s="79">
        <v>10000</v>
      </c>
      <c r="F94" s="109">
        <v>0.42</v>
      </c>
      <c r="G94" s="144"/>
      <c r="H94" s="79">
        <f>F94</f>
        <v>0.42</v>
      </c>
      <c r="I94" s="79"/>
      <c r="J94" s="23"/>
    </row>
    <row r="95" spans="1:10" ht="16" x14ac:dyDescent="0.2">
      <c r="A95" s="63"/>
      <c r="B95" s="75" t="s">
        <v>555</v>
      </c>
      <c r="C95" s="66" t="s">
        <v>57</v>
      </c>
      <c r="D95" s="66" t="s">
        <v>418</v>
      </c>
      <c r="E95" s="79">
        <v>10000</v>
      </c>
      <c r="F95" s="109">
        <v>0.44</v>
      </c>
      <c r="G95" s="144"/>
      <c r="H95" s="79">
        <f>F95</f>
        <v>0.44</v>
      </c>
      <c r="I95" s="79"/>
      <c r="J95" s="23"/>
    </row>
    <row r="96" spans="1:10" ht="16" x14ac:dyDescent="0.2">
      <c r="A96" s="63"/>
      <c r="B96" s="75" t="s">
        <v>555</v>
      </c>
      <c r="C96" s="66" t="s">
        <v>57</v>
      </c>
      <c r="D96" s="66" t="s">
        <v>414</v>
      </c>
      <c r="E96" s="79">
        <v>10000</v>
      </c>
      <c r="F96" s="109">
        <v>0.35</v>
      </c>
      <c r="G96" s="144"/>
      <c r="H96" s="79">
        <f>F96</f>
        <v>0.35</v>
      </c>
      <c r="I96" s="79"/>
      <c r="J96" s="23"/>
    </row>
    <row r="97" spans="1:10" ht="16" x14ac:dyDescent="0.2">
      <c r="A97" s="63"/>
      <c r="B97" s="75"/>
      <c r="C97" s="66"/>
      <c r="D97" s="66"/>
      <c r="E97" s="79"/>
      <c r="F97" s="109"/>
      <c r="G97" s="144"/>
      <c r="H97" s="79"/>
      <c r="I97" s="79"/>
      <c r="J97" s="23"/>
    </row>
    <row r="98" spans="1:10" ht="16" x14ac:dyDescent="0.2">
      <c r="A98" s="63"/>
      <c r="B98" s="75" t="s">
        <v>556</v>
      </c>
      <c r="C98" s="66" t="s">
        <v>58</v>
      </c>
      <c r="D98" s="66" t="s">
        <v>411</v>
      </c>
      <c r="E98" s="79">
        <v>10000</v>
      </c>
      <c r="F98" s="109">
        <v>0</v>
      </c>
      <c r="G98" s="144">
        <f>H98-F98</f>
        <v>8.02</v>
      </c>
      <c r="H98" s="79">
        <v>8.02</v>
      </c>
      <c r="I98" s="79">
        <f>H98</f>
        <v>8.02</v>
      </c>
      <c r="J98" s="23"/>
    </row>
    <row r="99" spans="1:10" ht="16" x14ac:dyDescent="0.2">
      <c r="A99" s="63"/>
      <c r="B99" s="75"/>
      <c r="C99" s="66"/>
      <c r="D99" s="66"/>
      <c r="E99" s="79"/>
      <c r="F99" s="109"/>
      <c r="G99" s="144"/>
      <c r="H99" s="79"/>
      <c r="I99" s="79"/>
      <c r="J99" s="23"/>
    </row>
    <row r="100" spans="1:10" ht="16" x14ac:dyDescent="0.2">
      <c r="A100" s="63"/>
      <c r="B100" s="75" t="s">
        <v>558</v>
      </c>
      <c r="C100" s="66" t="s">
        <v>219</v>
      </c>
      <c r="D100" s="66" t="s">
        <v>411</v>
      </c>
      <c r="E100" s="78">
        <v>50000</v>
      </c>
      <c r="F100" s="109">
        <f>H100-G100</f>
        <v>2.6399999999999997</v>
      </c>
      <c r="G100" s="144">
        <v>0.66</v>
      </c>
      <c r="H100" s="78">
        <v>3.3</v>
      </c>
      <c r="I100" s="78">
        <f>SUM(H100:H101)</f>
        <v>7.8999999999999995</v>
      </c>
      <c r="J100" s="23"/>
    </row>
    <row r="101" spans="1:10" ht="16" x14ac:dyDescent="0.2">
      <c r="A101" s="63"/>
      <c r="B101" s="75" t="s">
        <v>558</v>
      </c>
      <c r="C101" s="66" t="s">
        <v>219</v>
      </c>
      <c r="D101" s="66" t="s">
        <v>413</v>
      </c>
      <c r="E101" s="79">
        <v>110000</v>
      </c>
      <c r="F101" s="109">
        <v>4.5999999999999996</v>
      </c>
      <c r="G101" s="144"/>
      <c r="H101" s="79">
        <f>F101</f>
        <v>4.5999999999999996</v>
      </c>
      <c r="I101" s="79"/>
      <c r="J101" s="23"/>
    </row>
    <row r="102" spans="1:10" ht="16" x14ac:dyDescent="0.2">
      <c r="A102" s="63"/>
      <c r="B102" s="75"/>
      <c r="C102" s="66"/>
      <c r="D102" s="66"/>
      <c r="E102" s="79"/>
      <c r="F102" s="109"/>
      <c r="G102" s="144"/>
      <c r="H102" s="79"/>
      <c r="I102" s="79"/>
      <c r="J102" s="23"/>
    </row>
    <row r="103" spans="1:10" ht="16" x14ac:dyDescent="0.2">
      <c r="A103" s="63"/>
      <c r="B103" s="75" t="s">
        <v>559</v>
      </c>
      <c r="C103" s="66" t="s">
        <v>17</v>
      </c>
      <c r="D103" s="66" t="s">
        <v>411</v>
      </c>
      <c r="E103" s="78">
        <v>10000</v>
      </c>
      <c r="F103" s="78">
        <v>0</v>
      </c>
      <c r="G103" s="78">
        <v>3.08</v>
      </c>
      <c r="H103" s="78">
        <v>3.08</v>
      </c>
      <c r="I103" s="78">
        <f>SUM(H103:H106)</f>
        <v>24.53</v>
      </c>
      <c r="J103" s="23"/>
    </row>
    <row r="104" spans="1:10" ht="16" x14ac:dyDescent="0.2">
      <c r="A104" s="63"/>
      <c r="B104" s="75" t="s">
        <v>559</v>
      </c>
      <c r="C104" s="66" t="s">
        <v>17</v>
      </c>
      <c r="D104" s="66" t="s">
        <v>417</v>
      </c>
      <c r="E104" s="79"/>
      <c r="F104" s="109"/>
      <c r="G104" s="144"/>
      <c r="H104" s="78">
        <f>F104</f>
        <v>0</v>
      </c>
      <c r="I104" s="79"/>
      <c r="J104" s="23"/>
    </row>
    <row r="105" spans="1:10" ht="16" x14ac:dyDescent="0.2">
      <c r="A105" s="63"/>
      <c r="B105" s="75" t="s">
        <v>559</v>
      </c>
      <c r="C105" s="66" t="s">
        <v>17</v>
      </c>
      <c r="D105" s="66" t="s">
        <v>413</v>
      </c>
      <c r="E105" s="79">
        <v>250000</v>
      </c>
      <c r="F105" s="109">
        <v>10.45</v>
      </c>
      <c r="G105" s="144"/>
      <c r="H105" s="79">
        <f>F105</f>
        <v>10.45</v>
      </c>
      <c r="I105" s="79"/>
      <c r="J105" s="23"/>
    </row>
    <row r="106" spans="1:10" ht="16" x14ac:dyDescent="0.2">
      <c r="A106" s="63"/>
      <c r="B106" s="75" t="s">
        <v>559</v>
      </c>
      <c r="C106" s="66" t="s">
        <v>17</v>
      </c>
      <c r="D106" s="66" t="s">
        <v>418</v>
      </c>
      <c r="E106" s="78">
        <v>250000</v>
      </c>
      <c r="F106" s="109">
        <v>11</v>
      </c>
      <c r="G106" s="144"/>
      <c r="H106" s="79">
        <f>F106</f>
        <v>11</v>
      </c>
      <c r="I106" s="79"/>
      <c r="J106" s="23"/>
    </row>
    <row r="107" spans="1:10" ht="16" x14ac:dyDescent="0.2">
      <c r="A107" s="63"/>
      <c r="B107" s="75"/>
      <c r="C107" s="66"/>
      <c r="D107" s="66"/>
      <c r="E107" s="78"/>
      <c r="F107" s="109"/>
      <c r="G107" s="144"/>
      <c r="H107" s="79"/>
      <c r="I107" s="79"/>
      <c r="J107" s="23"/>
    </row>
    <row r="108" spans="1:10" ht="16" x14ac:dyDescent="0.2">
      <c r="A108" s="63"/>
      <c r="B108" s="75" t="s">
        <v>651</v>
      </c>
      <c r="C108" s="66" t="s">
        <v>650</v>
      </c>
      <c r="D108" s="66" t="s">
        <v>411</v>
      </c>
      <c r="E108" s="78">
        <v>240000</v>
      </c>
      <c r="F108" s="78">
        <f>H108-G108</f>
        <v>20.93</v>
      </c>
      <c r="G108" s="78">
        <v>0.91</v>
      </c>
      <c r="H108" s="78">
        <v>21.84</v>
      </c>
      <c r="I108" s="78">
        <f>SUM(H108:H111)</f>
        <v>35.64</v>
      </c>
      <c r="J108" s="23"/>
    </row>
    <row r="109" spans="1:10" ht="16" x14ac:dyDescent="0.2">
      <c r="A109" s="63"/>
      <c r="B109" s="75" t="s">
        <v>651</v>
      </c>
      <c r="C109" s="66" t="s">
        <v>650</v>
      </c>
      <c r="D109" s="66" t="s">
        <v>412</v>
      </c>
      <c r="E109" s="78">
        <v>10000</v>
      </c>
      <c r="F109" s="109">
        <v>3.42</v>
      </c>
      <c r="G109" s="144"/>
      <c r="H109" s="79">
        <f>F109</f>
        <v>3.42</v>
      </c>
      <c r="I109" s="79"/>
      <c r="J109" s="23"/>
    </row>
    <row r="110" spans="1:10" ht="16" x14ac:dyDescent="0.2">
      <c r="A110" s="63"/>
      <c r="B110" s="75" t="s">
        <v>651</v>
      </c>
      <c r="C110" s="66" t="s">
        <v>650</v>
      </c>
      <c r="D110" s="66" t="s">
        <v>413</v>
      </c>
      <c r="E110" s="78">
        <v>240000</v>
      </c>
      <c r="F110" s="109">
        <v>10.029999999999999</v>
      </c>
      <c r="G110" s="144"/>
      <c r="H110" s="79">
        <f>F110</f>
        <v>10.029999999999999</v>
      </c>
      <c r="I110" s="79"/>
      <c r="J110" s="23"/>
    </row>
    <row r="111" spans="1:10" ht="16" x14ac:dyDescent="0.2">
      <c r="A111" s="63"/>
      <c r="B111" s="75" t="s">
        <v>651</v>
      </c>
      <c r="C111" s="66" t="s">
        <v>650</v>
      </c>
      <c r="D111" s="66" t="s">
        <v>414</v>
      </c>
      <c r="E111" s="78">
        <v>10000</v>
      </c>
      <c r="F111" s="109">
        <v>0.35</v>
      </c>
      <c r="G111" s="144"/>
      <c r="H111" s="79">
        <f>F111</f>
        <v>0.35</v>
      </c>
      <c r="I111" s="79"/>
      <c r="J111" s="23"/>
    </row>
    <row r="112" spans="1:10" ht="16" x14ac:dyDescent="0.2">
      <c r="A112" s="63"/>
      <c r="B112" s="75"/>
      <c r="C112" s="66"/>
      <c r="D112" s="66"/>
      <c r="E112" s="79"/>
      <c r="F112" s="109"/>
      <c r="G112" s="144"/>
      <c r="H112" s="79"/>
      <c r="I112" s="79"/>
      <c r="J112" s="23"/>
    </row>
    <row r="113" spans="1:10" ht="16" x14ac:dyDescent="0.2">
      <c r="A113" s="63"/>
      <c r="B113" s="75" t="s">
        <v>560</v>
      </c>
      <c r="C113" s="85" t="s">
        <v>224</v>
      </c>
      <c r="D113" s="85" t="s">
        <v>411</v>
      </c>
      <c r="E113" s="86">
        <v>260000</v>
      </c>
      <c r="F113" s="86">
        <f>H113-G113</f>
        <v>16.5</v>
      </c>
      <c r="G113" s="78">
        <v>0.66</v>
      </c>
      <c r="H113" s="86">
        <v>17.16</v>
      </c>
      <c r="I113" s="86">
        <f>SUM(H113:H116)</f>
        <v>31.799999999999997</v>
      </c>
      <c r="J113" s="23"/>
    </row>
    <row r="114" spans="1:10" ht="16" x14ac:dyDescent="0.2">
      <c r="A114" s="63"/>
      <c r="B114" s="75" t="s">
        <v>560</v>
      </c>
      <c r="C114" s="85" t="s">
        <v>224</v>
      </c>
      <c r="D114" s="85" t="s">
        <v>412</v>
      </c>
      <c r="E114" s="86">
        <v>10000</v>
      </c>
      <c r="F114" s="86">
        <v>3.42</v>
      </c>
      <c r="G114" s="86"/>
      <c r="H114" s="86">
        <f>F114</f>
        <v>3.42</v>
      </c>
      <c r="I114" s="86"/>
      <c r="J114" s="23"/>
    </row>
    <row r="115" spans="1:10" ht="16" x14ac:dyDescent="0.2">
      <c r="A115" s="63"/>
      <c r="B115" s="75" t="s">
        <v>560</v>
      </c>
      <c r="C115" s="85" t="s">
        <v>224</v>
      </c>
      <c r="D115" s="85" t="s">
        <v>413</v>
      </c>
      <c r="E115" s="86">
        <v>260000</v>
      </c>
      <c r="F115" s="86">
        <v>10.87</v>
      </c>
      <c r="G115" s="86"/>
      <c r="H115" s="86">
        <f>F115</f>
        <v>10.87</v>
      </c>
      <c r="I115" s="86"/>
      <c r="J115" s="23"/>
    </row>
    <row r="116" spans="1:10" ht="16" x14ac:dyDescent="0.2">
      <c r="A116" s="63"/>
      <c r="B116" s="75" t="s">
        <v>560</v>
      </c>
      <c r="C116" s="85" t="s">
        <v>224</v>
      </c>
      <c r="D116" s="85" t="s">
        <v>414</v>
      </c>
      <c r="E116" s="86">
        <v>10000</v>
      </c>
      <c r="F116" s="251">
        <v>0.35</v>
      </c>
      <c r="G116" s="242"/>
      <c r="H116" s="86">
        <f>F116</f>
        <v>0.35</v>
      </c>
      <c r="I116" s="86"/>
      <c r="J116" s="23"/>
    </row>
    <row r="117" spans="1:10" ht="16" x14ac:dyDescent="0.2">
      <c r="A117" s="63"/>
      <c r="B117" s="75"/>
      <c r="C117" s="85"/>
      <c r="D117" s="85"/>
      <c r="E117" s="86"/>
      <c r="F117" s="251"/>
      <c r="G117" s="242"/>
      <c r="H117" s="86"/>
      <c r="I117" s="86"/>
      <c r="J117" s="23"/>
    </row>
    <row r="118" spans="1:10" ht="16" x14ac:dyDescent="0.2">
      <c r="A118" s="63"/>
      <c r="B118" s="75" t="s">
        <v>561</v>
      </c>
      <c r="C118" s="66" t="s">
        <v>424</v>
      </c>
      <c r="D118" s="66" t="s">
        <v>411</v>
      </c>
      <c r="E118" s="79">
        <v>10000</v>
      </c>
      <c r="F118" s="109">
        <v>0</v>
      </c>
      <c r="G118" s="144">
        <f>H118-F118</f>
        <v>0.66</v>
      </c>
      <c r="H118" s="79">
        <v>0.66</v>
      </c>
      <c r="I118" s="79">
        <f>SUM(H118:H119)</f>
        <v>1.08</v>
      </c>
      <c r="J118" s="23"/>
    </row>
    <row r="119" spans="1:10" ht="16" x14ac:dyDescent="0.2">
      <c r="A119" s="63"/>
      <c r="B119" s="75" t="s">
        <v>561</v>
      </c>
      <c r="C119" s="66" t="s">
        <v>424</v>
      </c>
      <c r="D119" s="66" t="s">
        <v>413</v>
      </c>
      <c r="E119" s="78">
        <v>10000</v>
      </c>
      <c r="F119" s="78">
        <v>0.42</v>
      </c>
      <c r="G119" s="78"/>
      <c r="H119" s="78">
        <f>F119</f>
        <v>0.42</v>
      </c>
      <c r="I119" s="78"/>
      <c r="J119" s="23"/>
    </row>
    <row r="120" spans="1:10" ht="16" x14ac:dyDescent="0.2">
      <c r="A120" s="63"/>
      <c r="B120" s="75"/>
      <c r="C120" s="66"/>
      <c r="D120" s="66"/>
      <c r="E120" s="79"/>
      <c r="F120" s="109"/>
      <c r="G120" s="144"/>
      <c r="H120" s="79"/>
      <c r="I120" s="79"/>
      <c r="J120" s="23"/>
    </row>
    <row r="121" spans="1:10" ht="16" x14ac:dyDescent="0.2">
      <c r="A121" s="63"/>
      <c r="B121" s="75" t="s">
        <v>562</v>
      </c>
      <c r="C121" s="66" t="s">
        <v>233</v>
      </c>
      <c r="D121" s="66" t="s">
        <v>411</v>
      </c>
      <c r="E121" s="78">
        <v>10000</v>
      </c>
      <c r="F121" s="109">
        <v>0</v>
      </c>
      <c r="G121" s="144">
        <f>H121-F121</f>
        <v>5.0199999999999996</v>
      </c>
      <c r="H121" s="78">
        <v>5.0199999999999996</v>
      </c>
      <c r="I121" s="78">
        <f>SUM(H121:H124)</f>
        <v>12.969999999999999</v>
      </c>
      <c r="J121" s="211"/>
    </row>
    <row r="122" spans="1:10" ht="16" x14ac:dyDescent="0.2">
      <c r="A122" s="63"/>
      <c r="B122" s="75" t="s">
        <v>562</v>
      </c>
      <c r="C122" s="66" t="s">
        <v>233</v>
      </c>
      <c r="D122" s="66" t="s">
        <v>412</v>
      </c>
      <c r="E122" s="79">
        <v>10000</v>
      </c>
      <c r="F122" s="109">
        <v>3.42</v>
      </c>
      <c r="G122" s="144"/>
      <c r="H122" s="79">
        <f>F122</f>
        <v>3.42</v>
      </c>
      <c r="I122" s="79"/>
      <c r="J122" s="23"/>
    </row>
    <row r="123" spans="1:10" ht="16" x14ac:dyDescent="0.2">
      <c r="A123" s="63"/>
      <c r="B123" s="75" t="s">
        <v>562</v>
      </c>
      <c r="C123" s="66" t="s">
        <v>233</v>
      </c>
      <c r="D123" s="66" t="s">
        <v>413</v>
      </c>
      <c r="E123" s="79">
        <v>100000</v>
      </c>
      <c r="F123" s="109">
        <v>4.18</v>
      </c>
      <c r="G123" s="144"/>
      <c r="H123" s="79">
        <f>F123</f>
        <v>4.18</v>
      </c>
      <c r="I123" s="79"/>
      <c r="J123" s="23"/>
    </row>
    <row r="124" spans="1:10" ht="16" x14ac:dyDescent="0.2">
      <c r="A124" s="63"/>
      <c r="B124" s="75" t="s">
        <v>562</v>
      </c>
      <c r="C124" s="66" t="s">
        <v>233</v>
      </c>
      <c r="D124" s="66" t="s">
        <v>414</v>
      </c>
      <c r="E124" s="79">
        <v>10000</v>
      </c>
      <c r="F124" s="109">
        <v>0.35</v>
      </c>
      <c r="G124" s="144"/>
      <c r="H124" s="79">
        <f>F124</f>
        <v>0.35</v>
      </c>
      <c r="I124" s="79"/>
      <c r="J124" s="23"/>
    </row>
    <row r="125" spans="1:10" ht="16" x14ac:dyDescent="0.2">
      <c r="A125" s="63"/>
      <c r="B125" s="75"/>
      <c r="C125" s="66"/>
      <c r="D125" s="66"/>
      <c r="E125" s="79"/>
      <c r="F125" s="109"/>
      <c r="G125" s="144"/>
      <c r="H125" s="79"/>
      <c r="I125" s="79"/>
      <c r="J125" s="23"/>
    </row>
    <row r="126" spans="1:10" ht="16" x14ac:dyDescent="0.2">
      <c r="A126" s="63"/>
      <c r="B126" s="75" t="s">
        <v>563</v>
      </c>
      <c r="C126" s="66" t="s">
        <v>234</v>
      </c>
      <c r="D126" s="66" t="s">
        <v>411</v>
      </c>
      <c r="E126" s="78">
        <v>10000</v>
      </c>
      <c r="F126" s="78">
        <v>0</v>
      </c>
      <c r="G126" s="78">
        <f>H126-F126</f>
        <v>14.08</v>
      </c>
      <c r="H126" s="78">
        <v>14.08</v>
      </c>
      <c r="I126" s="78">
        <f>H126</f>
        <v>14.08</v>
      </c>
      <c r="J126" s="23"/>
    </row>
    <row r="127" spans="1:10" ht="16" x14ac:dyDescent="0.2">
      <c r="A127" s="63"/>
      <c r="B127" s="258"/>
      <c r="C127" s="44"/>
      <c r="D127" s="44"/>
      <c r="E127" s="165"/>
      <c r="F127" s="252"/>
      <c r="G127" s="144"/>
      <c r="H127" s="79"/>
      <c r="I127" s="79"/>
      <c r="J127" s="23"/>
    </row>
    <row r="128" spans="1:10" ht="16" x14ac:dyDescent="0.2">
      <c r="A128" s="63"/>
      <c r="B128" s="75" t="s">
        <v>564</v>
      </c>
      <c r="C128" s="168" t="s">
        <v>330</v>
      </c>
      <c r="D128" s="168" t="s">
        <v>411</v>
      </c>
      <c r="E128" s="169">
        <v>200000</v>
      </c>
      <c r="F128" s="109">
        <f>H128-G128</f>
        <v>17.29</v>
      </c>
      <c r="G128" s="144">
        <v>0.91</v>
      </c>
      <c r="H128" s="78">
        <v>18.2</v>
      </c>
      <c r="I128" s="78">
        <f>SUM(H128:H133)</f>
        <v>24.640000000000004</v>
      </c>
      <c r="J128" s="23"/>
    </row>
    <row r="129" spans="1:10" ht="16" x14ac:dyDescent="0.2">
      <c r="A129" s="63"/>
      <c r="B129" s="75" t="s">
        <v>564</v>
      </c>
      <c r="C129" s="168" t="s">
        <v>330</v>
      </c>
      <c r="D129" s="168" t="s">
        <v>417</v>
      </c>
      <c r="E129" s="169">
        <v>10000</v>
      </c>
      <c r="F129" s="109">
        <v>1.81</v>
      </c>
      <c r="G129" s="144"/>
      <c r="H129" s="78">
        <f>F129</f>
        <v>1.81</v>
      </c>
      <c r="I129" s="78"/>
      <c r="J129" s="23"/>
    </row>
    <row r="130" spans="1:10" ht="16" x14ac:dyDescent="0.2">
      <c r="A130" s="63"/>
      <c r="B130" s="75" t="s">
        <v>564</v>
      </c>
      <c r="C130" s="168" t="s">
        <v>330</v>
      </c>
      <c r="D130" s="168" t="s">
        <v>412</v>
      </c>
      <c r="E130" s="169">
        <v>10000</v>
      </c>
      <c r="F130" s="109">
        <v>3.42</v>
      </c>
      <c r="G130" s="144"/>
      <c r="H130" s="78">
        <f>F130</f>
        <v>3.42</v>
      </c>
      <c r="I130" s="78"/>
      <c r="J130" s="23"/>
    </row>
    <row r="131" spans="1:10" ht="16" x14ac:dyDescent="0.2">
      <c r="A131" s="63"/>
      <c r="B131" s="75" t="s">
        <v>564</v>
      </c>
      <c r="C131" s="168" t="s">
        <v>330</v>
      </c>
      <c r="D131" s="168" t="s">
        <v>413</v>
      </c>
      <c r="E131" s="169">
        <v>10000</v>
      </c>
      <c r="F131" s="109">
        <v>0.42</v>
      </c>
      <c r="G131" s="144"/>
      <c r="H131" s="78">
        <f>F131</f>
        <v>0.42</v>
      </c>
      <c r="I131" s="78"/>
    </row>
    <row r="132" spans="1:10" ht="16" x14ac:dyDescent="0.2">
      <c r="A132" s="63"/>
      <c r="B132" s="75" t="s">
        <v>564</v>
      </c>
      <c r="C132" s="168" t="s">
        <v>330</v>
      </c>
      <c r="D132" s="168" t="s">
        <v>418</v>
      </c>
      <c r="E132" s="169">
        <v>10000</v>
      </c>
      <c r="F132" s="253">
        <v>0.44</v>
      </c>
      <c r="G132" s="144"/>
      <c r="H132" s="78">
        <f>F132</f>
        <v>0.44</v>
      </c>
      <c r="I132" s="78"/>
      <c r="J132" s="23"/>
    </row>
    <row r="133" spans="1:10" ht="16" x14ac:dyDescent="0.2">
      <c r="A133" s="63"/>
      <c r="B133" s="75" t="s">
        <v>564</v>
      </c>
      <c r="C133" s="168" t="s">
        <v>330</v>
      </c>
      <c r="D133" s="168" t="s">
        <v>414</v>
      </c>
      <c r="E133" s="169">
        <v>10000</v>
      </c>
      <c r="F133" s="253">
        <v>0.35</v>
      </c>
      <c r="G133" s="144"/>
      <c r="H133" s="78">
        <f>F133</f>
        <v>0.35</v>
      </c>
      <c r="I133" s="78"/>
      <c r="J133" s="23"/>
    </row>
    <row r="134" spans="1:10" ht="16" x14ac:dyDescent="0.2">
      <c r="A134" s="63"/>
      <c r="B134" s="172"/>
      <c r="C134" s="168"/>
      <c r="D134" s="212"/>
      <c r="E134" s="169"/>
      <c r="F134" s="109"/>
      <c r="G134" s="144"/>
      <c r="H134" s="78"/>
      <c r="I134" s="78"/>
      <c r="J134" s="23"/>
    </row>
    <row r="135" spans="1:10" ht="16" x14ac:dyDescent="0.2">
      <c r="A135" s="63"/>
      <c r="B135" s="172" t="s">
        <v>565</v>
      </c>
      <c r="C135" s="168" t="s">
        <v>490</v>
      </c>
      <c r="D135" s="212" t="s">
        <v>411</v>
      </c>
      <c r="E135" s="169">
        <v>10000</v>
      </c>
      <c r="F135" s="109" t="s">
        <v>492</v>
      </c>
      <c r="G135" s="144">
        <v>3.08</v>
      </c>
      <c r="H135" s="78">
        <f>G135</f>
        <v>3.08</v>
      </c>
      <c r="I135" s="78">
        <f>H135</f>
        <v>3.08</v>
      </c>
      <c r="J135" s="23"/>
    </row>
    <row r="136" spans="1:10" ht="16" x14ac:dyDescent="0.2">
      <c r="A136" s="63"/>
      <c r="B136" s="172"/>
      <c r="C136" s="168"/>
      <c r="D136" s="212"/>
      <c r="E136" s="169"/>
      <c r="F136" s="109"/>
      <c r="G136" s="144"/>
      <c r="H136" s="78"/>
      <c r="I136" s="78"/>
      <c r="J136" s="23"/>
    </row>
    <row r="137" spans="1:10" ht="16" x14ac:dyDescent="0.2">
      <c r="A137" s="63"/>
      <c r="B137" s="172" t="s">
        <v>653</v>
      </c>
      <c r="C137" s="168" t="s">
        <v>652</v>
      </c>
      <c r="D137" s="212" t="s">
        <v>411</v>
      </c>
      <c r="E137" s="169">
        <v>10000</v>
      </c>
      <c r="F137" s="109">
        <f>H137-G137</f>
        <v>0</v>
      </c>
      <c r="G137" s="144">
        <v>1.26</v>
      </c>
      <c r="H137" s="78">
        <v>1.26</v>
      </c>
      <c r="I137" s="78">
        <f>H137</f>
        <v>1.26</v>
      </c>
      <c r="J137" s="23"/>
    </row>
    <row r="138" spans="1:10" ht="16" x14ac:dyDescent="0.2">
      <c r="A138" s="63"/>
      <c r="B138" s="172"/>
      <c r="C138" s="168"/>
      <c r="D138" s="212"/>
      <c r="E138" s="169"/>
      <c r="F138" s="109"/>
      <c r="G138" s="144"/>
      <c r="H138" s="78"/>
      <c r="I138" s="78"/>
      <c r="J138" s="23"/>
    </row>
    <row r="139" spans="1:10" s="233" customFormat="1" ht="16" x14ac:dyDescent="0.2">
      <c r="A139" s="106"/>
      <c r="B139" s="321" t="s">
        <v>769</v>
      </c>
      <c r="C139" s="307" t="s">
        <v>767</v>
      </c>
      <c r="D139" s="322" t="s">
        <v>411</v>
      </c>
      <c r="E139" s="308">
        <v>1000</v>
      </c>
      <c r="F139" s="109">
        <v>0</v>
      </c>
      <c r="G139" s="109">
        <v>0.53</v>
      </c>
      <c r="H139" s="109">
        <f>F139+G139</f>
        <v>0.53</v>
      </c>
      <c r="I139" s="109">
        <f>SUM(H139:H140)</f>
        <v>0.95</v>
      </c>
      <c r="J139" s="232" t="s">
        <v>768</v>
      </c>
    </row>
    <row r="140" spans="1:10" s="233" customFormat="1" ht="16" x14ac:dyDescent="0.2">
      <c r="A140" s="106"/>
      <c r="B140" s="321" t="s">
        <v>769</v>
      </c>
      <c r="C140" s="307" t="s">
        <v>767</v>
      </c>
      <c r="D140" s="322" t="s">
        <v>413</v>
      </c>
      <c r="E140" s="308">
        <v>1000</v>
      </c>
      <c r="F140" s="109"/>
      <c r="G140" s="109">
        <v>0.42</v>
      </c>
      <c r="H140" s="109">
        <f>0.42</f>
        <v>0.42</v>
      </c>
      <c r="I140" s="109"/>
      <c r="J140" s="232"/>
    </row>
    <row r="141" spans="1:10" ht="16" x14ac:dyDescent="0.2">
      <c r="A141" s="63"/>
      <c r="B141" s="172"/>
      <c r="C141" s="168"/>
      <c r="D141" s="212"/>
      <c r="E141" s="169"/>
      <c r="F141" s="109"/>
      <c r="G141" s="144"/>
      <c r="H141" s="78"/>
      <c r="I141" s="78"/>
      <c r="J141" s="23"/>
    </row>
    <row r="142" spans="1:10" ht="16" x14ac:dyDescent="0.2">
      <c r="A142" s="63"/>
      <c r="B142" s="75" t="s">
        <v>566</v>
      </c>
      <c r="C142" s="66" t="s">
        <v>25</v>
      </c>
      <c r="D142" s="66" t="s">
        <v>411</v>
      </c>
      <c r="E142" s="79">
        <v>10000</v>
      </c>
      <c r="F142" s="109">
        <v>0</v>
      </c>
      <c r="G142" s="144">
        <f>H142-F142</f>
        <v>3.08</v>
      </c>
      <c r="H142" s="79">
        <v>3.08</v>
      </c>
      <c r="I142" s="79">
        <f>H142</f>
        <v>3.08</v>
      </c>
      <c r="J142" s="23"/>
    </row>
    <row r="143" spans="1:10" ht="16" x14ac:dyDescent="0.2">
      <c r="A143" s="63"/>
      <c r="B143" s="75"/>
      <c r="C143" s="66"/>
      <c r="D143" s="66"/>
      <c r="E143" s="79"/>
      <c r="F143" s="109"/>
      <c r="G143" s="144"/>
      <c r="H143" s="79"/>
      <c r="I143" s="79"/>
      <c r="J143" s="23"/>
    </row>
    <row r="144" spans="1:10" ht="16" x14ac:dyDescent="0.2">
      <c r="A144" s="63"/>
      <c r="B144" s="75" t="s">
        <v>567</v>
      </c>
      <c r="C144" s="66" t="s">
        <v>88</v>
      </c>
      <c r="D144" s="66" t="s">
        <v>411</v>
      </c>
      <c r="E144" s="78">
        <v>250000</v>
      </c>
      <c r="F144" s="109">
        <f>H144-G144</f>
        <v>48.24</v>
      </c>
      <c r="G144" s="144">
        <v>2.0099999999999998</v>
      </c>
      <c r="H144" s="78">
        <v>50.25</v>
      </c>
      <c r="I144" s="78">
        <f>SUM(H144:H149)</f>
        <v>132.88</v>
      </c>
      <c r="J144" s="23"/>
    </row>
    <row r="145" spans="1:10" ht="16" x14ac:dyDescent="0.2">
      <c r="A145" s="63"/>
      <c r="B145" s="75" t="s">
        <v>567</v>
      </c>
      <c r="C145" s="66" t="s">
        <v>88</v>
      </c>
      <c r="D145" s="66" t="s">
        <v>417</v>
      </c>
      <c r="E145" s="78">
        <v>50000</v>
      </c>
      <c r="F145" s="109">
        <v>57.85</v>
      </c>
      <c r="G145" s="144"/>
      <c r="H145" s="78">
        <f>F145</f>
        <v>57.85</v>
      </c>
      <c r="I145" s="78"/>
      <c r="J145" s="211"/>
    </row>
    <row r="146" spans="1:10" ht="16" x14ac:dyDescent="0.2">
      <c r="A146" s="63"/>
      <c r="B146" s="75" t="s">
        <v>567</v>
      </c>
      <c r="C146" s="66" t="s">
        <v>88</v>
      </c>
      <c r="D146" s="66" t="s">
        <v>412</v>
      </c>
      <c r="E146" s="78">
        <v>10000</v>
      </c>
      <c r="F146" s="109">
        <v>3.42</v>
      </c>
      <c r="G146" s="144"/>
      <c r="H146" s="78">
        <f>F146</f>
        <v>3.42</v>
      </c>
      <c r="I146" s="78"/>
      <c r="J146" s="23"/>
    </row>
    <row r="147" spans="1:10" ht="16" x14ac:dyDescent="0.2">
      <c r="A147" s="63"/>
      <c r="B147" s="75" t="s">
        <v>567</v>
      </c>
      <c r="C147" s="66" t="s">
        <v>88</v>
      </c>
      <c r="D147" s="66" t="s">
        <v>413</v>
      </c>
      <c r="E147" s="78">
        <v>250000</v>
      </c>
      <c r="F147" s="109">
        <v>10.45</v>
      </c>
      <c r="G147" s="144"/>
      <c r="H147" s="78">
        <f>F147</f>
        <v>10.45</v>
      </c>
      <c r="I147" s="78"/>
      <c r="J147" s="23"/>
    </row>
    <row r="148" spans="1:10" ht="16" x14ac:dyDescent="0.2">
      <c r="A148" s="63"/>
      <c r="B148" s="75" t="s">
        <v>567</v>
      </c>
      <c r="C148" s="66" t="s">
        <v>88</v>
      </c>
      <c r="D148" s="66" t="s">
        <v>418</v>
      </c>
      <c r="E148" s="78">
        <v>240000</v>
      </c>
      <c r="F148" s="109">
        <v>10.56</v>
      </c>
      <c r="G148" s="144"/>
      <c r="H148" s="79">
        <f>F148</f>
        <v>10.56</v>
      </c>
      <c r="I148" s="79"/>
      <c r="J148" s="23"/>
    </row>
    <row r="149" spans="1:10" ht="16" x14ac:dyDescent="0.2">
      <c r="A149" s="63"/>
      <c r="B149" s="75" t="s">
        <v>567</v>
      </c>
      <c r="C149" s="66" t="s">
        <v>88</v>
      </c>
      <c r="D149" s="66" t="s">
        <v>414</v>
      </c>
      <c r="E149" s="79">
        <v>10000</v>
      </c>
      <c r="F149" s="109">
        <v>0.35</v>
      </c>
      <c r="G149" s="144"/>
      <c r="H149" s="79">
        <f>F149</f>
        <v>0.35</v>
      </c>
      <c r="I149" s="79"/>
      <c r="J149" s="23"/>
    </row>
    <row r="150" spans="1:10" ht="16" x14ac:dyDescent="0.2">
      <c r="A150" s="63"/>
      <c r="B150" s="75"/>
      <c r="C150" s="66"/>
      <c r="D150" s="66"/>
      <c r="E150" s="79"/>
      <c r="F150" s="109"/>
      <c r="G150" s="144"/>
      <c r="H150" s="79"/>
      <c r="I150" s="79"/>
      <c r="J150" s="23"/>
    </row>
    <row r="151" spans="1:10" s="226" customFormat="1" ht="16" x14ac:dyDescent="0.2">
      <c r="A151" s="101"/>
      <c r="B151" s="81" t="s">
        <v>713</v>
      </c>
      <c r="C151" s="82" t="s">
        <v>707</v>
      </c>
      <c r="D151" s="82" t="s">
        <v>411</v>
      </c>
      <c r="E151" s="83">
        <v>50000</v>
      </c>
      <c r="F151" s="83">
        <v>5.04</v>
      </c>
      <c r="G151" s="83">
        <f>H151-F151</f>
        <v>1.2599999999999998</v>
      </c>
      <c r="H151" s="83">
        <v>6.3</v>
      </c>
      <c r="I151" s="83">
        <f>SUM(H151:H154)</f>
        <v>18.43</v>
      </c>
      <c r="J151" s="105" t="s">
        <v>696</v>
      </c>
    </row>
    <row r="152" spans="1:10" s="226" customFormat="1" ht="16" x14ac:dyDescent="0.2">
      <c r="A152" s="101"/>
      <c r="B152" s="81" t="s">
        <v>713</v>
      </c>
      <c r="C152" s="82" t="s">
        <v>707</v>
      </c>
      <c r="D152" s="82" t="s">
        <v>412</v>
      </c>
      <c r="E152" s="83">
        <v>10000</v>
      </c>
      <c r="F152" s="83">
        <v>3.42</v>
      </c>
      <c r="G152" s="83"/>
      <c r="H152" s="83">
        <f>F152</f>
        <v>3.42</v>
      </c>
      <c r="I152" s="83"/>
      <c r="J152" s="105"/>
    </row>
    <row r="153" spans="1:10" s="226" customFormat="1" ht="16" x14ac:dyDescent="0.2">
      <c r="A153" s="101"/>
      <c r="B153" s="81" t="s">
        <v>713</v>
      </c>
      <c r="C153" s="82" t="s">
        <v>707</v>
      </c>
      <c r="D153" s="82" t="s">
        <v>413</v>
      </c>
      <c r="E153" s="83">
        <v>200000</v>
      </c>
      <c r="F153" s="83">
        <v>8.36</v>
      </c>
      <c r="G153" s="83"/>
      <c r="H153" s="83">
        <f>F153</f>
        <v>8.36</v>
      </c>
      <c r="I153" s="83"/>
      <c r="J153" s="105"/>
    </row>
    <row r="154" spans="1:10" s="226" customFormat="1" ht="16" x14ac:dyDescent="0.2">
      <c r="A154" s="101"/>
      <c r="B154" s="81" t="s">
        <v>713</v>
      </c>
      <c r="C154" s="82" t="s">
        <v>707</v>
      </c>
      <c r="D154" s="82" t="s">
        <v>414</v>
      </c>
      <c r="E154" s="83">
        <v>10000</v>
      </c>
      <c r="F154" s="83">
        <v>0.35</v>
      </c>
      <c r="G154" s="83"/>
      <c r="H154" s="83">
        <f>F154</f>
        <v>0.35</v>
      </c>
      <c r="I154" s="83"/>
      <c r="J154" s="105"/>
    </row>
    <row r="155" spans="1:10" ht="16" x14ac:dyDescent="0.2">
      <c r="A155" s="63"/>
      <c r="B155" s="75"/>
      <c r="C155" s="66"/>
      <c r="D155" s="66"/>
      <c r="E155" s="79"/>
      <c r="F155" s="109"/>
      <c r="G155" s="144"/>
      <c r="H155" s="79"/>
      <c r="I155" s="79"/>
      <c r="J155" s="23"/>
    </row>
    <row r="156" spans="1:10" ht="16" x14ac:dyDescent="0.2">
      <c r="A156" s="63"/>
      <c r="B156" s="75" t="s">
        <v>568</v>
      </c>
      <c r="C156" s="66" t="s">
        <v>173</v>
      </c>
      <c r="D156" s="66" t="s">
        <v>411</v>
      </c>
      <c r="E156" s="79">
        <v>10000</v>
      </c>
      <c r="F156" s="109">
        <v>0</v>
      </c>
      <c r="G156" s="144">
        <f>H156-F156</f>
        <v>12.48</v>
      </c>
      <c r="H156" s="79">
        <v>12.48</v>
      </c>
      <c r="I156" s="79">
        <f>SUM(H156:H158)</f>
        <v>24.470000000000002</v>
      </c>
      <c r="J156" s="23"/>
    </row>
    <row r="157" spans="1:10" ht="16" x14ac:dyDescent="0.2">
      <c r="A157" s="63"/>
      <c r="B157" s="75" t="s">
        <v>568</v>
      </c>
      <c r="C157" s="66" t="s">
        <v>173</v>
      </c>
      <c r="D157" s="66" t="s">
        <v>417</v>
      </c>
      <c r="E157" s="79">
        <v>10000</v>
      </c>
      <c r="F157" s="109">
        <v>11.57</v>
      </c>
      <c r="G157" s="144"/>
      <c r="H157" s="79">
        <f>F157</f>
        <v>11.57</v>
      </c>
      <c r="I157" s="79"/>
      <c r="J157" s="23"/>
    </row>
    <row r="158" spans="1:10" ht="16" x14ac:dyDescent="0.2">
      <c r="A158" s="63"/>
      <c r="B158" s="75" t="s">
        <v>568</v>
      </c>
      <c r="C158" s="66" t="s">
        <v>173</v>
      </c>
      <c r="D158" s="66" t="s">
        <v>413</v>
      </c>
      <c r="E158" s="78">
        <v>10000</v>
      </c>
      <c r="F158" s="109">
        <v>0.42</v>
      </c>
      <c r="G158" s="144"/>
      <c r="H158" s="78">
        <f>F158</f>
        <v>0.42</v>
      </c>
      <c r="I158" s="78"/>
      <c r="J158" s="23"/>
    </row>
    <row r="159" spans="1:10" ht="16" x14ac:dyDescent="0.2">
      <c r="A159" s="63"/>
      <c r="B159" s="75"/>
      <c r="C159" s="66"/>
      <c r="D159" s="66"/>
      <c r="E159" s="78"/>
      <c r="F159" s="109"/>
      <c r="G159" s="144"/>
      <c r="H159" s="78"/>
      <c r="I159" s="78"/>
      <c r="J159" s="23"/>
    </row>
    <row r="160" spans="1:10" ht="16" x14ac:dyDescent="0.2">
      <c r="A160" s="63"/>
      <c r="B160" s="75" t="s">
        <v>569</v>
      </c>
      <c r="C160" s="66" t="s">
        <v>189</v>
      </c>
      <c r="D160" s="66" t="s">
        <v>411</v>
      </c>
      <c r="E160" s="78">
        <v>100000</v>
      </c>
      <c r="F160" s="109">
        <f>H160-G160</f>
        <v>72.180000000000007</v>
      </c>
      <c r="G160" s="144">
        <v>8.02</v>
      </c>
      <c r="H160" s="78">
        <v>80.2</v>
      </c>
      <c r="I160" s="78">
        <f>SUM(H160:H161)</f>
        <v>84.38</v>
      </c>
      <c r="J160" s="211"/>
    </row>
    <row r="161" spans="1:10" ht="16" x14ac:dyDescent="0.2">
      <c r="A161" s="63"/>
      <c r="B161" s="75" t="s">
        <v>569</v>
      </c>
      <c r="C161" s="66" t="s">
        <v>189</v>
      </c>
      <c r="D161" s="66" t="s">
        <v>413</v>
      </c>
      <c r="E161" s="79">
        <v>100000</v>
      </c>
      <c r="F161" s="109">
        <v>4.18</v>
      </c>
      <c r="G161" s="144"/>
      <c r="H161" s="79">
        <f>F161</f>
        <v>4.18</v>
      </c>
      <c r="I161" s="79"/>
      <c r="J161" s="23"/>
    </row>
    <row r="162" spans="1:10" ht="16" x14ac:dyDescent="0.2">
      <c r="A162" s="63"/>
      <c r="B162" s="75"/>
      <c r="C162" s="66"/>
      <c r="D162" s="66"/>
      <c r="E162" s="79"/>
      <c r="F162" s="109"/>
      <c r="G162" s="144"/>
      <c r="H162" s="79"/>
      <c r="I162" s="79"/>
      <c r="J162" s="23"/>
    </row>
    <row r="163" spans="1:10" ht="16" x14ac:dyDescent="0.2">
      <c r="A163" s="63"/>
      <c r="B163" s="75" t="s">
        <v>570</v>
      </c>
      <c r="C163" s="66" t="s">
        <v>143</v>
      </c>
      <c r="D163" s="66" t="s">
        <v>411</v>
      </c>
      <c r="E163" s="78">
        <v>10000</v>
      </c>
      <c r="F163" s="109">
        <v>0</v>
      </c>
      <c r="G163" s="144">
        <v>0.66</v>
      </c>
      <c r="H163" s="78">
        <v>0.66</v>
      </c>
      <c r="I163" s="78">
        <f>SUM(H163:H164)</f>
        <v>4.84</v>
      </c>
      <c r="J163" s="211"/>
    </row>
    <row r="164" spans="1:10" ht="16" x14ac:dyDescent="0.2">
      <c r="A164" s="63"/>
      <c r="B164" s="75" t="s">
        <v>570</v>
      </c>
      <c r="C164" s="66" t="s">
        <v>143</v>
      </c>
      <c r="D164" s="66" t="s">
        <v>413</v>
      </c>
      <c r="E164" s="79">
        <v>100000</v>
      </c>
      <c r="F164" s="109">
        <v>4.18</v>
      </c>
      <c r="G164" s="144"/>
      <c r="H164" s="79">
        <f>F164</f>
        <v>4.18</v>
      </c>
      <c r="I164" s="79"/>
      <c r="J164" s="23"/>
    </row>
    <row r="165" spans="1:10" ht="16" x14ac:dyDescent="0.2">
      <c r="A165" s="63"/>
      <c r="B165" s="75"/>
      <c r="C165" s="66"/>
      <c r="D165" s="66"/>
      <c r="E165" s="79"/>
      <c r="F165" s="109"/>
      <c r="G165" s="144"/>
      <c r="H165" s="79"/>
      <c r="I165" s="79"/>
      <c r="J165" s="23"/>
    </row>
    <row r="166" spans="1:10" ht="16" x14ac:dyDescent="0.2">
      <c r="A166" s="63"/>
      <c r="B166" s="75" t="s">
        <v>571</v>
      </c>
      <c r="C166" s="66" t="s">
        <v>235</v>
      </c>
      <c r="D166" s="66" t="s">
        <v>411</v>
      </c>
      <c r="E166" s="79">
        <v>10000</v>
      </c>
      <c r="F166" s="109">
        <v>0</v>
      </c>
      <c r="G166" s="144">
        <f>H166-F166</f>
        <v>2.0099999999999998</v>
      </c>
      <c r="H166" s="79">
        <v>2.0099999999999998</v>
      </c>
      <c r="I166" s="79">
        <f>SUM(H166:H167)</f>
        <v>6.42</v>
      </c>
      <c r="J166" s="23"/>
    </row>
    <row r="167" spans="1:10" ht="16" x14ac:dyDescent="0.2">
      <c r="A167" s="63"/>
      <c r="B167" s="75" t="s">
        <v>571</v>
      </c>
      <c r="C167" s="66" t="s">
        <v>235</v>
      </c>
      <c r="D167" s="66" t="s">
        <v>417</v>
      </c>
      <c r="E167" s="79">
        <v>10000</v>
      </c>
      <c r="F167" s="109">
        <v>4.41</v>
      </c>
      <c r="G167" s="144"/>
      <c r="H167" s="79">
        <f>F167</f>
        <v>4.41</v>
      </c>
      <c r="I167" s="79"/>
      <c r="J167" s="23"/>
    </row>
    <row r="168" spans="1:10" ht="16" x14ac:dyDescent="0.2">
      <c r="A168" s="63"/>
      <c r="B168" s="75"/>
      <c r="C168" s="66"/>
      <c r="D168" s="66"/>
      <c r="E168" s="79"/>
      <c r="F168" s="109"/>
      <c r="G168" s="144"/>
      <c r="H168" s="79"/>
      <c r="I168" s="79"/>
      <c r="J168" s="23"/>
    </row>
    <row r="169" spans="1:10" ht="16" x14ac:dyDescent="0.2">
      <c r="A169" s="63"/>
      <c r="B169" s="75" t="s">
        <v>655</v>
      </c>
      <c r="C169" s="66" t="s">
        <v>654</v>
      </c>
      <c r="D169" s="66" t="s">
        <v>411</v>
      </c>
      <c r="E169" s="79">
        <v>200000</v>
      </c>
      <c r="F169" s="109">
        <f>H169-G169</f>
        <v>12.54</v>
      </c>
      <c r="G169" s="144">
        <v>0.66</v>
      </c>
      <c r="H169" s="79">
        <v>13.2</v>
      </c>
      <c r="I169" s="79">
        <f>SUM(H169:H174)</f>
        <v>42.33</v>
      </c>
      <c r="J169" s="23"/>
    </row>
    <row r="170" spans="1:10" ht="16" x14ac:dyDescent="0.2">
      <c r="A170" s="63"/>
      <c r="B170" s="75" t="s">
        <v>655</v>
      </c>
      <c r="C170" s="66" t="s">
        <v>654</v>
      </c>
      <c r="D170" s="66" t="s">
        <v>417</v>
      </c>
      <c r="E170" s="79">
        <v>100000</v>
      </c>
      <c r="F170" s="109">
        <v>12.6</v>
      </c>
      <c r="G170" s="144"/>
      <c r="H170" s="79">
        <f>F170</f>
        <v>12.6</v>
      </c>
      <c r="I170" s="79"/>
      <c r="J170" s="23"/>
    </row>
    <row r="171" spans="1:10" ht="16" x14ac:dyDescent="0.2">
      <c r="A171" s="63"/>
      <c r="B171" s="75" t="s">
        <v>655</v>
      </c>
      <c r="C171" s="66" t="s">
        <v>654</v>
      </c>
      <c r="D171" s="66" t="s">
        <v>412</v>
      </c>
      <c r="E171" s="79">
        <v>10000</v>
      </c>
      <c r="F171" s="109">
        <v>3.42</v>
      </c>
      <c r="G171" s="144"/>
      <c r="H171" s="79">
        <f>F171</f>
        <v>3.42</v>
      </c>
      <c r="I171" s="79"/>
      <c r="J171" s="23"/>
    </row>
    <row r="172" spans="1:10" ht="16" x14ac:dyDescent="0.2">
      <c r="A172" s="63"/>
      <c r="B172" s="75" t="s">
        <v>655</v>
      </c>
      <c r="C172" s="66" t="s">
        <v>654</v>
      </c>
      <c r="D172" s="66" t="s">
        <v>413</v>
      </c>
      <c r="E172" s="78">
        <v>200000</v>
      </c>
      <c r="F172" s="78">
        <v>8.36</v>
      </c>
      <c r="G172" s="78"/>
      <c r="H172" s="78">
        <f>F172</f>
        <v>8.36</v>
      </c>
      <c r="I172" s="78"/>
      <c r="J172" s="23"/>
    </row>
    <row r="173" spans="1:10" ht="16" x14ac:dyDescent="0.2">
      <c r="A173" s="63"/>
      <c r="B173" s="75" t="s">
        <v>655</v>
      </c>
      <c r="C173" s="66" t="s">
        <v>654</v>
      </c>
      <c r="D173" s="66" t="s">
        <v>418</v>
      </c>
      <c r="E173" s="79">
        <v>100000</v>
      </c>
      <c r="F173" s="109">
        <v>4.4000000000000004</v>
      </c>
      <c r="G173" s="144"/>
      <c r="H173" s="79">
        <f>F173</f>
        <v>4.4000000000000004</v>
      </c>
      <c r="I173" s="79"/>
      <c r="J173" s="23"/>
    </row>
    <row r="174" spans="1:10" ht="16" x14ac:dyDescent="0.2">
      <c r="A174" s="63"/>
      <c r="B174" s="75" t="s">
        <v>655</v>
      </c>
      <c r="C174" s="66" t="s">
        <v>654</v>
      </c>
      <c r="D174" s="66" t="s">
        <v>414</v>
      </c>
      <c r="E174" s="79">
        <v>10000</v>
      </c>
      <c r="F174" s="109">
        <v>0.35</v>
      </c>
      <c r="G174" s="144"/>
      <c r="H174" s="79">
        <f>F174</f>
        <v>0.35</v>
      </c>
      <c r="I174" s="79"/>
      <c r="J174" s="23"/>
    </row>
    <row r="175" spans="1:10" ht="16" x14ac:dyDescent="0.2">
      <c r="A175" s="63"/>
      <c r="B175" s="75"/>
      <c r="C175" s="66"/>
      <c r="D175" s="66"/>
      <c r="E175" s="79"/>
      <c r="F175" s="109"/>
      <c r="G175" s="144"/>
      <c r="H175" s="79"/>
      <c r="I175" s="79"/>
      <c r="J175" s="23"/>
    </row>
    <row r="176" spans="1:10" ht="16" x14ac:dyDescent="0.2">
      <c r="A176" s="63"/>
      <c r="B176" s="75" t="s">
        <v>572</v>
      </c>
      <c r="C176" s="66" t="s">
        <v>29</v>
      </c>
      <c r="D176" s="66" t="s">
        <v>411</v>
      </c>
      <c r="E176" s="78">
        <v>10000</v>
      </c>
      <c r="F176" s="109">
        <v>0</v>
      </c>
      <c r="G176" s="144">
        <f>H176-F176</f>
        <v>3.08</v>
      </c>
      <c r="H176" s="78">
        <v>3.08</v>
      </c>
      <c r="I176" s="78">
        <f>SUM(H176:H177)</f>
        <v>3.5</v>
      </c>
      <c r="J176" s="211"/>
    </row>
    <row r="177" spans="1:15" ht="16" x14ac:dyDescent="0.2">
      <c r="A177" s="63"/>
      <c r="B177" s="75" t="s">
        <v>572</v>
      </c>
      <c r="C177" s="66" t="s">
        <v>29</v>
      </c>
      <c r="D177" s="66" t="s">
        <v>413</v>
      </c>
      <c r="E177" s="78">
        <v>10000</v>
      </c>
      <c r="F177" s="78">
        <v>0.42</v>
      </c>
      <c r="G177" s="78"/>
      <c r="H177" s="78">
        <f>F177</f>
        <v>0.42</v>
      </c>
      <c r="I177" s="78"/>
      <c r="J177" s="23"/>
    </row>
    <row r="178" spans="1:15" ht="16" x14ac:dyDescent="0.2">
      <c r="A178" s="63"/>
      <c r="B178" s="75"/>
      <c r="C178" s="66"/>
      <c r="D178" s="66"/>
      <c r="E178" s="79"/>
      <c r="F178" s="109"/>
      <c r="G178" s="144"/>
      <c r="H178" s="79"/>
      <c r="I178" s="79"/>
      <c r="J178" s="23"/>
    </row>
    <row r="179" spans="1:15" ht="16" x14ac:dyDescent="0.2">
      <c r="A179" s="63"/>
      <c r="B179" s="75" t="s">
        <v>573</v>
      </c>
      <c r="C179" s="66" t="s">
        <v>201</v>
      </c>
      <c r="D179" s="66" t="s">
        <v>411</v>
      </c>
      <c r="E179" s="79">
        <v>10000</v>
      </c>
      <c r="F179" s="109">
        <v>0</v>
      </c>
      <c r="G179" s="144">
        <f>H179-F179</f>
        <v>1.26</v>
      </c>
      <c r="H179" s="79">
        <v>1.26</v>
      </c>
      <c r="I179" s="79">
        <f>SUM(H179:H184)</f>
        <v>25.18</v>
      </c>
      <c r="J179" s="23"/>
    </row>
    <row r="180" spans="1:15" ht="16" x14ac:dyDescent="0.2">
      <c r="A180" s="63"/>
      <c r="B180" s="75" t="s">
        <v>573</v>
      </c>
      <c r="C180" s="66" t="s">
        <v>201</v>
      </c>
      <c r="D180" s="173" t="s">
        <v>417</v>
      </c>
      <c r="E180" s="79">
        <v>10000</v>
      </c>
      <c r="F180" s="109">
        <v>11.57</v>
      </c>
      <c r="G180" s="144"/>
      <c r="H180" s="79">
        <f>F180</f>
        <v>11.57</v>
      </c>
      <c r="I180" s="79"/>
      <c r="J180" s="23"/>
    </row>
    <row r="181" spans="1:15" ht="16" x14ac:dyDescent="0.2">
      <c r="A181" s="63"/>
      <c r="B181" s="75" t="s">
        <v>573</v>
      </c>
      <c r="C181" s="66" t="s">
        <v>201</v>
      </c>
      <c r="D181" s="173" t="s">
        <v>412</v>
      </c>
      <c r="E181" s="79">
        <v>10000</v>
      </c>
      <c r="F181" s="109">
        <v>3.42</v>
      </c>
      <c r="G181" s="144"/>
      <c r="H181" s="79">
        <f>F181</f>
        <v>3.42</v>
      </c>
      <c r="I181" s="79"/>
      <c r="J181" s="23"/>
    </row>
    <row r="182" spans="1:15" ht="16" x14ac:dyDescent="0.2">
      <c r="A182" s="63"/>
      <c r="B182" s="75" t="s">
        <v>573</v>
      </c>
      <c r="C182" s="66" t="s">
        <v>201</v>
      </c>
      <c r="D182" s="173" t="s">
        <v>413</v>
      </c>
      <c r="E182" s="79">
        <v>100000</v>
      </c>
      <c r="F182" s="109">
        <v>4.18</v>
      </c>
      <c r="G182" s="144"/>
      <c r="H182" s="79">
        <f>F182</f>
        <v>4.18</v>
      </c>
      <c r="I182" s="79"/>
      <c r="J182" s="23"/>
    </row>
    <row r="183" spans="1:15" ht="16" x14ac:dyDescent="0.2">
      <c r="A183" s="63"/>
      <c r="B183" s="75" t="s">
        <v>573</v>
      </c>
      <c r="C183" s="66" t="s">
        <v>201</v>
      </c>
      <c r="D183" s="173" t="s">
        <v>418</v>
      </c>
      <c r="E183" s="78">
        <v>100000</v>
      </c>
      <c r="F183" s="109">
        <v>4.4000000000000004</v>
      </c>
      <c r="G183" s="144"/>
      <c r="H183" s="79">
        <f>F183</f>
        <v>4.4000000000000004</v>
      </c>
      <c r="I183" s="79"/>
      <c r="J183" s="23"/>
    </row>
    <row r="184" spans="1:15" ht="16" x14ac:dyDescent="0.2">
      <c r="A184" s="63"/>
      <c r="B184" s="75" t="s">
        <v>573</v>
      </c>
      <c r="C184" s="66" t="s">
        <v>201</v>
      </c>
      <c r="D184" s="173" t="s">
        <v>414</v>
      </c>
      <c r="E184" s="79">
        <v>10000</v>
      </c>
      <c r="F184" s="109">
        <v>0.35</v>
      </c>
      <c r="G184" s="144"/>
      <c r="H184" s="79">
        <f>F184</f>
        <v>0.35</v>
      </c>
      <c r="I184" s="79"/>
      <c r="J184" s="23"/>
    </row>
    <row r="185" spans="1:15" ht="16" x14ac:dyDescent="0.2">
      <c r="A185" s="63"/>
      <c r="B185" s="75"/>
      <c r="C185" s="66"/>
      <c r="D185" s="66"/>
      <c r="E185" s="79"/>
      <c r="F185" s="109"/>
      <c r="G185" s="144"/>
      <c r="H185" s="79"/>
      <c r="I185" s="79"/>
      <c r="J185" s="23"/>
    </row>
    <row r="186" spans="1:15" ht="16" x14ac:dyDescent="0.2">
      <c r="A186" s="63"/>
      <c r="B186" s="75" t="s">
        <v>574</v>
      </c>
      <c r="C186" s="85" t="s">
        <v>226</v>
      </c>
      <c r="D186" s="85" t="s">
        <v>411</v>
      </c>
      <c r="E186" s="86">
        <v>10000</v>
      </c>
      <c r="F186" s="251">
        <v>0</v>
      </c>
      <c r="G186" s="144">
        <f>H186-F186</f>
        <v>0.66</v>
      </c>
      <c r="H186" s="86">
        <v>0.66</v>
      </c>
      <c r="I186" s="86">
        <f>SUM(H186:H187)</f>
        <v>0.66</v>
      </c>
      <c r="J186" s="23"/>
    </row>
    <row r="187" spans="1:15" ht="16" x14ac:dyDescent="0.2">
      <c r="A187" s="63"/>
      <c r="B187" s="75"/>
      <c r="C187" s="85"/>
      <c r="D187" s="85"/>
      <c r="E187" s="86"/>
      <c r="F187" s="251"/>
      <c r="G187" s="242"/>
      <c r="H187" s="86"/>
      <c r="I187" s="86"/>
      <c r="J187" s="23"/>
    </row>
    <row r="188" spans="1:15" ht="16" x14ac:dyDescent="0.2">
      <c r="A188" s="63"/>
      <c r="B188" s="75"/>
      <c r="C188" s="85"/>
      <c r="D188" s="85"/>
      <c r="E188" s="86"/>
      <c r="F188" s="251"/>
      <c r="G188" s="242"/>
      <c r="H188" s="86"/>
      <c r="I188" s="86"/>
      <c r="J188" s="23"/>
    </row>
    <row r="189" spans="1:15" ht="16" x14ac:dyDescent="0.2">
      <c r="A189" s="63"/>
      <c r="B189" s="75" t="s">
        <v>575</v>
      </c>
      <c r="C189" s="168" t="s">
        <v>332</v>
      </c>
      <c r="D189" s="168" t="s">
        <v>411</v>
      </c>
      <c r="E189" s="169">
        <v>360000</v>
      </c>
      <c r="F189" s="86">
        <f>H189-G189</f>
        <v>23.1</v>
      </c>
      <c r="G189" s="78">
        <v>0.66</v>
      </c>
      <c r="H189" s="86">
        <v>23.76</v>
      </c>
      <c r="I189" s="86">
        <f>SUM(H189:H190)</f>
        <v>38.81</v>
      </c>
      <c r="J189" s="23"/>
      <c r="M189" s="13"/>
      <c r="N189" s="42"/>
      <c r="O189" s="45"/>
    </row>
    <row r="190" spans="1:15" ht="16" x14ac:dyDescent="0.2">
      <c r="A190" s="63"/>
      <c r="B190" s="75" t="s">
        <v>575</v>
      </c>
      <c r="C190" s="168" t="s">
        <v>332</v>
      </c>
      <c r="D190" s="168" t="s">
        <v>413</v>
      </c>
      <c r="E190" s="169">
        <v>360000</v>
      </c>
      <c r="F190" s="86">
        <v>15.05</v>
      </c>
      <c r="G190" s="86"/>
      <c r="H190" s="86">
        <f>F190</f>
        <v>15.05</v>
      </c>
      <c r="I190" s="86"/>
      <c r="J190" s="23"/>
      <c r="M190" s="13"/>
      <c r="N190" s="42"/>
      <c r="O190" s="45"/>
    </row>
    <row r="191" spans="1:15" ht="16" x14ac:dyDescent="0.2">
      <c r="A191" s="63"/>
      <c r="B191" s="75"/>
      <c r="C191" s="168"/>
      <c r="D191" s="168"/>
      <c r="E191" s="169"/>
      <c r="F191" s="251"/>
      <c r="G191" s="242"/>
      <c r="H191" s="86"/>
      <c r="I191" s="86"/>
      <c r="J191" s="23"/>
      <c r="M191" s="13"/>
      <c r="N191" s="42"/>
      <c r="O191" s="45"/>
    </row>
    <row r="192" spans="1:15" ht="16" x14ac:dyDescent="0.2">
      <c r="A192" s="63"/>
      <c r="B192" s="75" t="s">
        <v>576</v>
      </c>
      <c r="C192" s="66" t="s">
        <v>71</v>
      </c>
      <c r="D192" s="66" t="s">
        <v>411</v>
      </c>
      <c r="E192" s="78">
        <v>50000</v>
      </c>
      <c r="F192" s="78">
        <f>H192-G192</f>
        <v>12.32</v>
      </c>
      <c r="G192" s="78">
        <v>3.08</v>
      </c>
      <c r="H192" s="78">
        <v>15.4</v>
      </c>
      <c r="I192" s="78">
        <f>SUM(H192:H197)</f>
        <v>33.370000000000012</v>
      </c>
      <c r="J192" s="23"/>
    </row>
    <row r="193" spans="1:10" ht="16" x14ac:dyDescent="0.2">
      <c r="A193" s="63"/>
      <c r="B193" s="75" t="s">
        <v>576</v>
      </c>
      <c r="C193" s="66" t="s">
        <v>71</v>
      </c>
      <c r="D193" s="66" t="s">
        <v>417</v>
      </c>
      <c r="E193" s="79">
        <v>30000</v>
      </c>
      <c r="F193" s="109">
        <v>13.23</v>
      </c>
      <c r="G193" s="144"/>
      <c r="H193" s="79">
        <f>F193</f>
        <v>13.23</v>
      </c>
      <c r="I193" s="79"/>
      <c r="J193" s="23"/>
    </row>
    <row r="194" spans="1:10" ht="16" x14ac:dyDescent="0.2">
      <c r="A194" s="63"/>
      <c r="B194" s="75" t="s">
        <v>576</v>
      </c>
      <c r="C194" s="66" t="s">
        <v>71</v>
      </c>
      <c r="D194" s="66" t="s">
        <v>412</v>
      </c>
      <c r="E194" s="79">
        <v>8000</v>
      </c>
      <c r="F194" s="109">
        <v>2.74</v>
      </c>
      <c r="G194" s="144"/>
      <c r="H194" s="79">
        <f>F194</f>
        <v>2.74</v>
      </c>
      <c r="I194" s="79"/>
      <c r="J194" s="23"/>
    </row>
    <row r="195" spans="1:10" ht="16" x14ac:dyDescent="0.2">
      <c r="A195" s="63"/>
      <c r="B195" s="75" t="s">
        <v>576</v>
      </c>
      <c r="C195" s="66" t="s">
        <v>71</v>
      </c>
      <c r="D195" s="66" t="s">
        <v>413</v>
      </c>
      <c r="E195" s="79">
        <v>20000</v>
      </c>
      <c r="F195" s="109">
        <v>0.84</v>
      </c>
      <c r="G195" s="144"/>
      <c r="H195" s="79">
        <f>F195</f>
        <v>0.84</v>
      </c>
      <c r="I195" s="79"/>
      <c r="J195" s="23"/>
    </row>
    <row r="196" spans="1:10" ht="16" x14ac:dyDescent="0.2">
      <c r="A196" s="63"/>
      <c r="B196" s="75" t="s">
        <v>576</v>
      </c>
      <c r="C196" s="66" t="s">
        <v>71</v>
      </c>
      <c r="D196" s="66" t="s">
        <v>418</v>
      </c>
      <c r="E196" s="79">
        <v>20000</v>
      </c>
      <c r="F196" s="109">
        <v>0.88</v>
      </c>
      <c r="G196" s="144"/>
      <c r="H196" s="79">
        <f>F196</f>
        <v>0.88</v>
      </c>
      <c r="I196" s="79"/>
      <c r="J196" s="23"/>
    </row>
    <row r="197" spans="1:10" ht="16" x14ac:dyDescent="0.2">
      <c r="A197" s="63"/>
      <c r="B197" s="75" t="s">
        <v>576</v>
      </c>
      <c r="C197" s="66" t="s">
        <v>71</v>
      </c>
      <c r="D197" s="66" t="s">
        <v>414</v>
      </c>
      <c r="E197" s="78">
        <v>8000</v>
      </c>
      <c r="F197" s="78">
        <v>0.28000000000000003</v>
      </c>
      <c r="G197" s="78"/>
      <c r="H197" s="78">
        <f>F197</f>
        <v>0.28000000000000003</v>
      </c>
      <c r="I197" s="78"/>
      <c r="J197" s="23"/>
    </row>
    <row r="198" spans="1:10" ht="16" x14ac:dyDescent="0.2">
      <c r="A198" s="63"/>
      <c r="B198" s="75"/>
      <c r="C198" s="66"/>
      <c r="D198" s="66"/>
      <c r="E198" s="79"/>
      <c r="F198" s="109"/>
      <c r="G198" s="144"/>
      <c r="H198" s="79"/>
      <c r="I198" s="79"/>
      <c r="J198" s="23"/>
    </row>
    <row r="199" spans="1:10" ht="16" x14ac:dyDescent="0.2">
      <c r="A199" s="63"/>
      <c r="B199" s="75" t="s">
        <v>577</v>
      </c>
      <c r="C199" s="66" t="s">
        <v>131</v>
      </c>
      <c r="D199" s="66" t="s">
        <v>411</v>
      </c>
      <c r="E199" s="79">
        <v>10000</v>
      </c>
      <c r="F199" s="109">
        <v>0</v>
      </c>
      <c r="G199" s="144">
        <v>5.0199999999999996</v>
      </c>
      <c r="H199" s="79">
        <v>5.0199999999999996</v>
      </c>
      <c r="I199" s="79">
        <f>SUM(H199:H202)</f>
        <v>20.080000000000002</v>
      </c>
      <c r="J199" s="23"/>
    </row>
    <row r="200" spans="1:10" ht="16" x14ac:dyDescent="0.2">
      <c r="A200" s="63"/>
      <c r="B200" s="75" t="s">
        <v>577</v>
      </c>
      <c r="C200" s="66" t="s">
        <v>131</v>
      </c>
      <c r="D200" s="173" t="s">
        <v>417</v>
      </c>
      <c r="E200" s="79">
        <v>10000</v>
      </c>
      <c r="F200" s="109">
        <v>4.41</v>
      </c>
      <c r="G200" s="144"/>
      <c r="H200" s="79">
        <v>6.77</v>
      </c>
      <c r="I200" s="79"/>
      <c r="J200" s="23"/>
    </row>
    <row r="201" spans="1:10" ht="16" x14ac:dyDescent="0.2">
      <c r="A201" s="63"/>
      <c r="B201" s="75" t="s">
        <v>577</v>
      </c>
      <c r="C201" s="66" t="s">
        <v>131</v>
      </c>
      <c r="D201" s="173" t="s">
        <v>413</v>
      </c>
      <c r="E201" s="79">
        <v>190000</v>
      </c>
      <c r="F201" s="109">
        <v>7.94</v>
      </c>
      <c r="G201" s="144"/>
      <c r="H201" s="79">
        <f>F201</f>
        <v>7.94</v>
      </c>
      <c r="I201" s="79"/>
      <c r="J201" s="23"/>
    </row>
    <row r="202" spans="1:10" ht="16" x14ac:dyDescent="0.2">
      <c r="A202" s="63"/>
      <c r="B202" s="75" t="s">
        <v>577</v>
      </c>
      <c r="C202" s="66" t="s">
        <v>131</v>
      </c>
      <c r="D202" s="173" t="s">
        <v>414</v>
      </c>
      <c r="E202" s="78">
        <v>10000</v>
      </c>
      <c r="F202" s="109">
        <v>0.35</v>
      </c>
      <c r="G202" s="144"/>
      <c r="H202" s="78">
        <f>F202</f>
        <v>0.35</v>
      </c>
      <c r="I202" s="78"/>
      <c r="J202" s="23"/>
    </row>
    <row r="203" spans="1:10" ht="16" x14ac:dyDescent="0.2">
      <c r="A203" s="63"/>
      <c r="B203" s="75"/>
      <c r="C203" s="66"/>
      <c r="D203" s="66"/>
      <c r="E203" s="79"/>
      <c r="F203" s="109"/>
      <c r="G203" s="144"/>
      <c r="H203" s="79"/>
      <c r="I203" s="79"/>
      <c r="J203" s="23"/>
    </row>
    <row r="204" spans="1:10" ht="16" x14ac:dyDescent="0.2">
      <c r="A204" s="63"/>
      <c r="B204" s="75" t="s">
        <v>579</v>
      </c>
      <c r="C204" s="66" t="s">
        <v>70</v>
      </c>
      <c r="D204" s="66" t="s">
        <v>411</v>
      </c>
      <c r="E204" s="79">
        <v>10000</v>
      </c>
      <c r="F204" s="109">
        <v>0</v>
      </c>
      <c r="G204" s="144">
        <f>H204-F204</f>
        <v>2.0099999999999998</v>
      </c>
      <c r="H204" s="79">
        <v>2.0099999999999998</v>
      </c>
      <c r="I204" s="79">
        <f>SUM(H204:H209)</f>
        <v>17.190000000000001</v>
      </c>
      <c r="J204" s="23"/>
    </row>
    <row r="205" spans="1:10" ht="16" x14ac:dyDescent="0.2">
      <c r="A205" s="63"/>
      <c r="B205" s="75" t="s">
        <v>579</v>
      </c>
      <c r="C205" s="66" t="s">
        <v>70</v>
      </c>
      <c r="D205" s="173" t="s">
        <v>417</v>
      </c>
      <c r="E205" s="79">
        <v>10000</v>
      </c>
      <c r="F205" s="109">
        <v>2.83</v>
      </c>
      <c r="G205" s="144"/>
      <c r="H205" s="79">
        <f>F205</f>
        <v>2.83</v>
      </c>
      <c r="I205" s="79"/>
      <c r="J205" s="23"/>
    </row>
    <row r="206" spans="1:10" ht="16" x14ac:dyDescent="0.2">
      <c r="A206" s="63"/>
      <c r="B206" s="75" t="s">
        <v>579</v>
      </c>
      <c r="C206" s="66" t="s">
        <v>70</v>
      </c>
      <c r="D206" s="173" t="s">
        <v>412</v>
      </c>
      <c r="E206" s="79">
        <v>10000</v>
      </c>
      <c r="F206" s="109">
        <v>3.42</v>
      </c>
      <c r="G206" s="144"/>
      <c r="H206" s="79">
        <f>F206</f>
        <v>3.42</v>
      </c>
      <c r="I206" s="79"/>
      <c r="J206" s="23"/>
    </row>
    <row r="207" spans="1:10" ht="16" x14ac:dyDescent="0.2">
      <c r="A207" s="63"/>
      <c r="B207" s="75" t="s">
        <v>579</v>
      </c>
      <c r="C207" s="66" t="s">
        <v>70</v>
      </c>
      <c r="D207" s="173" t="s">
        <v>413</v>
      </c>
      <c r="E207" s="79">
        <v>100000</v>
      </c>
      <c r="F207" s="109">
        <v>4.18</v>
      </c>
      <c r="G207" s="144"/>
      <c r="H207" s="79">
        <f>F207</f>
        <v>4.18</v>
      </c>
      <c r="I207" s="79"/>
      <c r="J207" s="23"/>
    </row>
    <row r="208" spans="1:10" ht="16" x14ac:dyDescent="0.2">
      <c r="A208" s="63"/>
      <c r="B208" s="75" t="s">
        <v>579</v>
      </c>
      <c r="C208" s="66" t="s">
        <v>70</v>
      </c>
      <c r="D208" s="173" t="s">
        <v>418</v>
      </c>
      <c r="E208" s="78">
        <v>100000</v>
      </c>
      <c r="F208" s="109">
        <v>4.4000000000000004</v>
      </c>
      <c r="G208" s="144"/>
      <c r="H208" s="79">
        <f>F208</f>
        <v>4.4000000000000004</v>
      </c>
      <c r="I208" s="79"/>
      <c r="J208" s="23"/>
    </row>
    <row r="209" spans="1:10" ht="16" x14ac:dyDescent="0.2">
      <c r="A209" s="63"/>
      <c r="B209" s="75" t="s">
        <v>579</v>
      </c>
      <c r="C209" s="66" t="s">
        <v>70</v>
      </c>
      <c r="D209" s="173" t="s">
        <v>414</v>
      </c>
      <c r="E209" s="79">
        <v>10000</v>
      </c>
      <c r="F209" s="109">
        <v>0.35</v>
      </c>
      <c r="G209" s="144"/>
      <c r="H209" s="79">
        <f>F209</f>
        <v>0.35</v>
      </c>
      <c r="I209" s="79"/>
      <c r="J209" s="23"/>
    </row>
    <row r="210" spans="1:10" ht="16" x14ac:dyDescent="0.2">
      <c r="A210" s="63"/>
      <c r="B210" s="75"/>
      <c r="C210" s="66"/>
      <c r="D210" s="173"/>
      <c r="E210" s="79"/>
      <c r="F210" s="109"/>
      <c r="G210" s="144"/>
      <c r="H210" s="79"/>
      <c r="I210" s="79"/>
      <c r="J210" s="23"/>
    </row>
    <row r="211" spans="1:10" s="233" customFormat="1" ht="16" x14ac:dyDescent="0.2">
      <c r="A211" s="106"/>
      <c r="B211" s="107" t="s">
        <v>771</v>
      </c>
      <c r="C211" s="108" t="s">
        <v>770</v>
      </c>
      <c r="D211" s="307" t="s">
        <v>411</v>
      </c>
      <c r="E211" s="109">
        <v>10000</v>
      </c>
      <c r="F211" s="109">
        <v>0</v>
      </c>
      <c r="G211" s="109">
        <v>0.46</v>
      </c>
      <c r="H211" s="109">
        <f>F211+G211</f>
        <v>0.46</v>
      </c>
      <c r="I211" s="109">
        <f>SUM(H211:H212)</f>
        <v>4.6399999999999997</v>
      </c>
      <c r="J211" s="232" t="s">
        <v>768</v>
      </c>
    </row>
    <row r="212" spans="1:10" s="226" customFormat="1" ht="16" x14ac:dyDescent="0.2">
      <c r="A212" s="101"/>
      <c r="B212" s="81" t="s">
        <v>771</v>
      </c>
      <c r="C212" s="108" t="s">
        <v>770</v>
      </c>
      <c r="D212" s="323" t="s">
        <v>413</v>
      </c>
      <c r="E212" s="83">
        <v>100000</v>
      </c>
      <c r="F212" s="83">
        <v>4.18</v>
      </c>
      <c r="G212" s="83"/>
      <c r="H212" s="83">
        <v>4.18</v>
      </c>
      <c r="I212" s="83"/>
      <c r="J212" s="105" t="s">
        <v>772</v>
      </c>
    </row>
    <row r="213" spans="1:10" ht="16" x14ac:dyDescent="0.2">
      <c r="A213" s="63"/>
      <c r="B213" s="75"/>
      <c r="C213" s="66"/>
      <c r="D213" s="66"/>
      <c r="E213" s="78"/>
      <c r="F213" s="109"/>
      <c r="G213" s="144"/>
      <c r="H213" s="78"/>
      <c r="I213" s="78"/>
      <c r="J213" s="23"/>
    </row>
    <row r="214" spans="1:10" ht="16" x14ac:dyDescent="0.2">
      <c r="A214" s="63"/>
      <c r="B214" s="75" t="s">
        <v>581</v>
      </c>
      <c r="C214" s="70" t="s">
        <v>214</v>
      </c>
      <c r="D214" s="70" t="s">
        <v>411</v>
      </c>
      <c r="E214" s="130">
        <v>10000</v>
      </c>
      <c r="F214" s="111">
        <v>0</v>
      </c>
      <c r="G214" s="144">
        <f>H214-F214</f>
        <v>3.08</v>
      </c>
      <c r="H214" s="130">
        <v>3.08</v>
      </c>
      <c r="I214" s="130">
        <f>H214</f>
        <v>3.08</v>
      </c>
      <c r="J214" s="211"/>
    </row>
    <row r="215" spans="1:10" ht="16" x14ac:dyDescent="0.2">
      <c r="A215" s="63"/>
      <c r="B215" s="75"/>
      <c r="C215" s="70"/>
      <c r="D215" s="70"/>
      <c r="E215" s="130"/>
      <c r="F215" s="111"/>
      <c r="G215" s="192"/>
      <c r="H215" s="130"/>
      <c r="I215" s="130"/>
      <c r="J215" s="23"/>
    </row>
    <row r="216" spans="1:10" ht="16" x14ac:dyDescent="0.2">
      <c r="A216" s="63"/>
      <c r="B216" s="75" t="s">
        <v>582</v>
      </c>
      <c r="C216" s="66" t="s">
        <v>368</v>
      </c>
      <c r="D216" s="66" t="s">
        <v>411</v>
      </c>
      <c r="E216" s="78">
        <v>190000</v>
      </c>
      <c r="F216" s="78">
        <f>H216-G216</f>
        <v>16.38</v>
      </c>
      <c r="G216" s="78">
        <v>0.91</v>
      </c>
      <c r="H216" s="78">
        <v>17.29</v>
      </c>
      <c r="I216" s="78">
        <f>SUM(H216:H221)</f>
        <v>38.69</v>
      </c>
      <c r="J216" s="23"/>
    </row>
    <row r="217" spans="1:10" ht="16" x14ac:dyDescent="0.2">
      <c r="A217" s="63"/>
      <c r="B217" s="75" t="s">
        <v>582</v>
      </c>
      <c r="C217" s="66" t="s">
        <v>368</v>
      </c>
      <c r="D217" s="173" t="s">
        <v>417</v>
      </c>
      <c r="E217" s="78">
        <v>50000</v>
      </c>
      <c r="F217" s="109">
        <v>9.0500000000000007</v>
      </c>
      <c r="G217" s="144"/>
      <c r="H217" s="78">
        <f>F217</f>
        <v>9.0500000000000007</v>
      </c>
      <c r="I217" s="78"/>
      <c r="J217" s="23"/>
    </row>
    <row r="218" spans="1:10" ht="16" x14ac:dyDescent="0.2">
      <c r="A218" s="63"/>
      <c r="B218" s="75" t="s">
        <v>582</v>
      </c>
      <c r="C218" s="66" t="s">
        <v>368</v>
      </c>
      <c r="D218" s="173" t="s">
        <v>412</v>
      </c>
      <c r="E218" s="78">
        <v>10000</v>
      </c>
      <c r="F218" s="109">
        <v>3.42</v>
      </c>
      <c r="G218" s="144"/>
      <c r="H218" s="78">
        <f>F218</f>
        <v>3.42</v>
      </c>
      <c r="I218" s="78"/>
      <c r="J218" s="23"/>
    </row>
    <row r="219" spans="1:10" ht="16" x14ac:dyDescent="0.2">
      <c r="A219" s="63"/>
      <c r="B219" s="75" t="s">
        <v>582</v>
      </c>
      <c r="C219" s="66" t="s">
        <v>368</v>
      </c>
      <c r="D219" s="173" t="s">
        <v>413</v>
      </c>
      <c r="E219" s="78">
        <v>100000</v>
      </c>
      <c r="F219" s="109">
        <v>4.18</v>
      </c>
      <c r="G219" s="144"/>
      <c r="H219" s="78">
        <f>F219</f>
        <v>4.18</v>
      </c>
      <c r="I219" s="78"/>
      <c r="J219" s="23"/>
    </row>
    <row r="220" spans="1:10" ht="16" x14ac:dyDescent="0.2">
      <c r="A220" s="63"/>
      <c r="B220" s="75" t="s">
        <v>582</v>
      </c>
      <c r="C220" s="66" t="s">
        <v>368</v>
      </c>
      <c r="D220" s="173" t="s">
        <v>418</v>
      </c>
      <c r="E220" s="78">
        <v>100000</v>
      </c>
      <c r="F220" s="109">
        <v>4.4000000000000004</v>
      </c>
      <c r="G220" s="144"/>
      <c r="H220" s="78">
        <f>F220</f>
        <v>4.4000000000000004</v>
      </c>
      <c r="I220" s="78"/>
      <c r="J220" s="23"/>
    </row>
    <row r="221" spans="1:10" ht="16" x14ac:dyDescent="0.2">
      <c r="A221" s="63"/>
      <c r="B221" s="75" t="s">
        <v>582</v>
      </c>
      <c r="C221" s="66" t="s">
        <v>368</v>
      </c>
      <c r="D221" s="173" t="s">
        <v>414</v>
      </c>
      <c r="E221" s="78">
        <v>10000</v>
      </c>
      <c r="F221" s="109">
        <v>0.35</v>
      </c>
      <c r="G221" s="144"/>
      <c r="H221" s="78">
        <f>F221</f>
        <v>0.35</v>
      </c>
      <c r="I221" s="78"/>
      <c r="J221" s="23"/>
    </row>
    <row r="222" spans="1:10" ht="16" x14ac:dyDescent="0.2">
      <c r="A222" s="63"/>
      <c r="B222" s="75"/>
      <c r="C222" s="66"/>
      <c r="D222" s="173"/>
      <c r="E222" s="78"/>
      <c r="F222" s="109"/>
      <c r="G222" s="144"/>
      <c r="H222" s="78"/>
      <c r="I222" s="78"/>
      <c r="J222" s="23"/>
    </row>
    <row r="223" spans="1:10" ht="16" x14ac:dyDescent="0.2">
      <c r="A223" s="63"/>
      <c r="B223" s="75" t="s">
        <v>638</v>
      </c>
      <c r="C223" s="66" t="s">
        <v>636</v>
      </c>
      <c r="D223" s="173" t="s">
        <v>411</v>
      </c>
      <c r="E223" s="78">
        <v>100000</v>
      </c>
      <c r="F223" s="109">
        <f>H223-G223</f>
        <v>11.34</v>
      </c>
      <c r="G223" s="144">
        <v>1.26</v>
      </c>
      <c r="H223" s="78">
        <v>12.6</v>
      </c>
      <c r="I223" s="78">
        <f>SUM(H223:H226)</f>
        <v>24.73</v>
      </c>
      <c r="J223" s="23"/>
    </row>
    <row r="224" spans="1:10" ht="16" x14ac:dyDescent="0.2">
      <c r="A224" s="63"/>
      <c r="B224" s="75" t="s">
        <v>638</v>
      </c>
      <c r="C224" s="66" t="s">
        <v>636</v>
      </c>
      <c r="D224" s="173" t="s">
        <v>412</v>
      </c>
      <c r="E224" s="78">
        <v>10000</v>
      </c>
      <c r="F224" s="109">
        <v>3.42</v>
      </c>
      <c r="G224" s="144"/>
      <c r="H224" s="78">
        <f>F224</f>
        <v>3.42</v>
      </c>
      <c r="I224" s="78"/>
      <c r="J224" s="23"/>
    </row>
    <row r="225" spans="1:10" ht="16" x14ac:dyDescent="0.2">
      <c r="A225" s="63"/>
      <c r="B225" s="75" t="s">
        <v>638</v>
      </c>
      <c r="C225" s="66" t="s">
        <v>636</v>
      </c>
      <c r="D225" s="173" t="s">
        <v>413</v>
      </c>
      <c r="E225" s="78">
        <v>200000</v>
      </c>
      <c r="F225" s="78">
        <v>8.36</v>
      </c>
      <c r="G225" s="78"/>
      <c r="H225" s="78">
        <f>F225</f>
        <v>8.36</v>
      </c>
      <c r="I225" s="78"/>
      <c r="J225" s="23"/>
    </row>
    <row r="226" spans="1:10" ht="16" x14ac:dyDescent="0.2">
      <c r="A226" s="63"/>
      <c r="B226" s="75" t="s">
        <v>638</v>
      </c>
      <c r="C226" s="66" t="s">
        <v>636</v>
      </c>
      <c r="D226" s="173" t="s">
        <v>414</v>
      </c>
      <c r="E226" s="78">
        <v>10000</v>
      </c>
      <c r="F226" s="109">
        <v>0.35</v>
      </c>
      <c r="G226" s="144"/>
      <c r="H226" s="78">
        <f>F226</f>
        <v>0.35</v>
      </c>
      <c r="I226" s="78"/>
      <c r="J226" s="23"/>
    </row>
    <row r="227" spans="1:10" ht="16" x14ac:dyDescent="0.2">
      <c r="A227" s="63"/>
      <c r="B227" s="75"/>
      <c r="C227" s="66"/>
      <c r="D227" s="66"/>
      <c r="E227" s="78"/>
      <c r="F227" s="109"/>
      <c r="G227" s="144"/>
      <c r="H227" s="78"/>
      <c r="I227" s="78"/>
      <c r="J227" s="23"/>
    </row>
    <row r="228" spans="1:10" s="226" customFormat="1" ht="16" x14ac:dyDescent="0.2">
      <c r="A228" s="101"/>
      <c r="B228" s="81" t="s">
        <v>583</v>
      </c>
      <c r="C228" s="82" t="s">
        <v>133</v>
      </c>
      <c r="D228" s="82" t="s">
        <v>411</v>
      </c>
      <c r="E228" s="83">
        <v>150000</v>
      </c>
      <c r="F228" s="83">
        <f>H228-G228</f>
        <v>17.639999999999997</v>
      </c>
      <c r="G228" s="83">
        <v>1.26</v>
      </c>
      <c r="H228" s="83">
        <v>18.899999999999999</v>
      </c>
      <c r="I228" s="83">
        <f>SUM(H228:H233)</f>
        <v>101.62</v>
      </c>
      <c r="J228" s="324" t="s">
        <v>781</v>
      </c>
    </row>
    <row r="229" spans="1:10" ht="16" x14ac:dyDescent="0.2">
      <c r="A229" s="63"/>
      <c r="B229" s="75" t="s">
        <v>583</v>
      </c>
      <c r="C229" s="82" t="s">
        <v>133</v>
      </c>
      <c r="D229" s="173" t="s">
        <v>417</v>
      </c>
      <c r="E229" s="78">
        <v>150000</v>
      </c>
      <c r="F229" s="109">
        <v>42.45</v>
      </c>
      <c r="G229" s="144"/>
      <c r="H229" s="78">
        <v>66.150000000000006</v>
      </c>
      <c r="I229" s="78"/>
      <c r="J229" s="23"/>
    </row>
    <row r="230" spans="1:10" ht="16" x14ac:dyDescent="0.2">
      <c r="A230" s="63"/>
      <c r="B230" s="75" t="s">
        <v>583</v>
      </c>
      <c r="C230" s="82" t="s">
        <v>133</v>
      </c>
      <c r="D230" s="173" t="s">
        <v>412</v>
      </c>
      <c r="E230" s="78">
        <v>10000</v>
      </c>
      <c r="F230" s="109">
        <v>3.42</v>
      </c>
      <c r="G230" s="144"/>
      <c r="H230" s="78">
        <f>F230</f>
        <v>3.42</v>
      </c>
      <c r="I230" s="78"/>
      <c r="J230" s="23"/>
    </row>
    <row r="231" spans="1:10" ht="16" x14ac:dyDescent="0.2">
      <c r="A231" s="63"/>
      <c r="B231" s="75" t="s">
        <v>583</v>
      </c>
      <c r="C231" s="82" t="s">
        <v>133</v>
      </c>
      <c r="D231" s="173" t="s">
        <v>413</v>
      </c>
      <c r="E231" s="78">
        <v>180000</v>
      </c>
      <c r="F231" s="109">
        <v>7.52</v>
      </c>
      <c r="G231" s="144"/>
      <c r="H231" s="78">
        <f>F231</f>
        <v>7.52</v>
      </c>
      <c r="I231" s="78"/>
      <c r="J231" s="23"/>
    </row>
    <row r="232" spans="1:10" s="305" customFormat="1" ht="16" x14ac:dyDescent="0.2">
      <c r="A232" s="303"/>
      <c r="B232" s="304" t="s">
        <v>583</v>
      </c>
      <c r="C232" s="82" t="s">
        <v>133</v>
      </c>
      <c r="D232" s="219" t="s">
        <v>418</v>
      </c>
      <c r="E232" s="206">
        <v>120000</v>
      </c>
      <c r="F232" s="206">
        <v>5.28</v>
      </c>
      <c r="G232" s="206"/>
      <c r="H232" s="206">
        <f>F232</f>
        <v>5.28</v>
      </c>
      <c r="I232" s="206"/>
      <c r="J232" s="207" t="s">
        <v>457</v>
      </c>
    </row>
    <row r="233" spans="1:10" ht="16" x14ac:dyDescent="0.2">
      <c r="A233" s="63"/>
      <c r="B233" s="75" t="s">
        <v>583</v>
      </c>
      <c r="C233" s="82" t="s">
        <v>133</v>
      </c>
      <c r="D233" s="173" t="s">
        <v>414</v>
      </c>
      <c r="E233" s="78">
        <v>10000</v>
      </c>
      <c r="F233" s="109">
        <v>0.35</v>
      </c>
      <c r="G233" s="144"/>
      <c r="H233" s="78">
        <f>F233</f>
        <v>0.35</v>
      </c>
      <c r="I233" s="78"/>
      <c r="J233" s="23"/>
    </row>
    <row r="234" spans="1:10" ht="16" x14ac:dyDescent="0.2">
      <c r="A234" s="63"/>
      <c r="B234" s="75"/>
      <c r="C234" s="66"/>
      <c r="D234" s="173"/>
      <c r="E234" s="78"/>
      <c r="F234" s="109"/>
      <c r="G234" s="144"/>
      <c r="H234" s="78"/>
      <c r="I234" s="78"/>
      <c r="J234" s="23"/>
    </row>
    <row r="235" spans="1:10" ht="16" x14ac:dyDescent="0.2">
      <c r="A235" s="63"/>
      <c r="B235" s="75" t="s">
        <v>735</v>
      </c>
      <c r="C235" s="66" t="s">
        <v>736</v>
      </c>
      <c r="D235" s="173" t="s">
        <v>411</v>
      </c>
      <c r="E235" s="78">
        <v>10000</v>
      </c>
      <c r="F235" s="109" t="s">
        <v>492</v>
      </c>
      <c r="G235" s="144">
        <v>0.53</v>
      </c>
      <c r="H235" s="78">
        <f>SUM(F235:G235)</f>
        <v>0.53</v>
      </c>
      <c r="I235" s="78">
        <f>H235</f>
        <v>0.53</v>
      </c>
      <c r="J235" s="23" t="s">
        <v>752</v>
      </c>
    </row>
    <row r="236" spans="1:10" ht="16" x14ac:dyDescent="0.2">
      <c r="A236" s="63"/>
      <c r="B236" s="75"/>
      <c r="C236" s="66"/>
      <c r="D236" s="66"/>
      <c r="E236" s="78"/>
      <c r="F236" s="109"/>
      <c r="G236" s="144"/>
      <c r="H236" s="78"/>
      <c r="I236" s="78"/>
      <c r="J236" s="23"/>
    </row>
    <row r="237" spans="1:10" ht="16" x14ac:dyDescent="0.2">
      <c r="A237" s="63"/>
      <c r="B237" s="75" t="s">
        <v>585</v>
      </c>
      <c r="C237" s="66" t="s">
        <v>378</v>
      </c>
      <c r="D237" s="66" t="s">
        <v>411</v>
      </c>
      <c r="E237" s="78">
        <v>10000</v>
      </c>
      <c r="F237" s="109">
        <v>0</v>
      </c>
      <c r="G237" s="144">
        <f>H237-F237</f>
        <v>8.02</v>
      </c>
      <c r="H237" s="78">
        <v>8.02</v>
      </c>
      <c r="I237" s="78">
        <f>H237</f>
        <v>8.02</v>
      </c>
      <c r="J237" s="23"/>
    </row>
    <row r="238" spans="1:10" ht="16" x14ac:dyDescent="0.2">
      <c r="A238" s="63"/>
      <c r="B238" s="75"/>
      <c r="C238" s="66"/>
      <c r="D238" s="66"/>
      <c r="E238" s="78"/>
      <c r="F238" s="109"/>
      <c r="G238" s="144"/>
      <c r="H238" s="78"/>
      <c r="I238" s="78"/>
      <c r="J238" s="23"/>
    </row>
    <row r="239" spans="1:10" ht="16" x14ac:dyDescent="0.2">
      <c r="A239" s="63"/>
      <c r="B239" s="75" t="s">
        <v>586</v>
      </c>
      <c r="C239" s="85" t="s">
        <v>228</v>
      </c>
      <c r="D239" s="85" t="s">
        <v>411</v>
      </c>
      <c r="E239" s="86">
        <v>10000</v>
      </c>
      <c r="F239" s="86">
        <v>0</v>
      </c>
      <c r="G239" s="78">
        <f>H239-F239</f>
        <v>0.53</v>
      </c>
      <c r="H239" s="86">
        <v>0.53</v>
      </c>
      <c r="I239" s="86">
        <f>SUM(H239:H240)</f>
        <v>0.95</v>
      </c>
      <c r="J239" s="23"/>
    </row>
    <row r="240" spans="1:10" ht="16" x14ac:dyDescent="0.2">
      <c r="A240" s="63"/>
      <c r="B240" s="75" t="s">
        <v>586</v>
      </c>
      <c r="C240" s="85" t="s">
        <v>228</v>
      </c>
      <c r="D240" s="85" t="s">
        <v>413</v>
      </c>
      <c r="E240" s="86">
        <v>10000</v>
      </c>
      <c r="F240" s="86">
        <v>0.42</v>
      </c>
      <c r="G240" s="78"/>
      <c r="H240" s="86">
        <v>0.42</v>
      </c>
      <c r="I240" s="86"/>
      <c r="J240" s="23"/>
    </row>
    <row r="241" spans="1:10" ht="16" x14ac:dyDescent="0.2">
      <c r="A241" s="63"/>
      <c r="B241" s="75"/>
      <c r="C241" s="85"/>
      <c r="D241" s="85"/>
      <c r="E241" s="86"/>
      <c r="F241" s="86"/>
      <c r="G241" s="78"/>
      <c r="H241" s="86"/>
      <c r="I241" s="86"/>
      <c r="J241" s="23"/>
    </row>
    <row r="242" spans="1:10" ht="16" x14ac:dyDescent="0.2">
      <c r="A242" s="63"/>
      <c r="B242" s="75" t="s">
        <v>719</v>
      </c>
      <c r="C242" s="85" t="s">
        <v>738</v>
      </c>
      <c r="D242" s="85" t="s">
        <v>411</v>
      </c>
      <c r="E242" s="86">
        <v>250000</v>
      </c>
      <c r="F242" s="86">
        <f>H242-G242</f>
        <v>12.72</v>
      </c>
      <c r="G242" s="78">
        <v>0.53</v>
      </c>
      <c r="H242" s="86">
        <v>13.25</v>
      </c>
      <c r="I242" s="86">
        <f>SUM(H242:H243)</f>
        <v>23.7</v>
      </c>
      <c r="J242" s="23" t="s">
        <v>749</v>
      </c>
    </row>
    <row r="243" spans="1:10" ht="16" x14ac:dyDescent="0.2">
      <c r="A243" s="63"/>
      <c r="B243" s="75" t="s">
        <v>719</v>
      </c>
      <c r="C243" s="85" t="s">
        <v>738</v>
      </c>
      <c r="D243" s="85" t="s">
        <v>413</v>
      </c>
      <c r="E243" s="86">
        <v>250000</v>
      </c>
      <c r="F243" s="86"/>
      <c r="G243" s="78"/>
      <c r="H243" s="86">
        <v>10.45</v>
      </c>
      <c r="I243" s="86"/>
      <c r="J243" s="23"/>
    </row>
    <row r="244" spans="1:10" ht="16" x14ac:dyDescent="0.2">
      <c r="A244" s="63"/>
      <c r="B244" s="75"/>
      <c r="C244" s="85"/>
      <c r="D244" s="85"/>
      <c r="E244" s="86"/>
      <c r="F244" s="251"/>
      <c r="G244" s="144"/>
      <c r="H244" s="86"/>
      <c r="I244" s="86"/>
      <c r="J244" s="23"/>
    </row>
    <row r="245" spans="1:10" ht="16" x14ac:dyDescent="0.2">
      <c r="A245" s="63"/>
      <c r="B245" s="75" t="s">
        <v>587</v>
      </c>
      <c r="C245" s="85" t="s">
        <v>507</v>
      </c>
      <c r="D245" s="85" t="s">
        <v>411</v>
      </c>
      <c r="E245" s="86">
        <v>10000</v>
      </c>
      <c r="F245" s="251">
        <v>0</v>
      </c>
      <c r="G245" s="144">
        <f>H245-F245</f>
        <v>3.08</v>
      </c>
      <c r="H245" s="86">
        <v>3.08</v>
      </c>
      <c r="I245" s="86">
        <f>SUM(H245:H249)</f>
        <v>4.4700000000000006</v>
      </c>
      <c r="J245" s="23"/>
    </row>
    <row r="246" spans="1:10" ht="16" x14ac:dyDescent="0.2">
      <c r="A246" s="63"/>
      <c r="B246" s="75" t="s">
        <v>587</v>
      </c>
      <c r="C246" s="85" t="s">
        <v>507</v>
      </c>
      <c r="D246" s="85" t="s">
        <v>412</v>
      </c>
      <c r="E246" s="86">
        <v>2000</v>
      </c>
      <c r="F246" s="251">
        <v>0.68</v>
      </c>
      <c r="G246" s="144"/>
      <c r="H246" s="86">
        <f>F246</f>
        <v>0.68</v>
      </c>
      <c r="I246" s="86"/>
      <c r="J246" s="23"/>
    </row>
    <row r="247" spans="1:10" ht="16" x14ac:dyDescent="0.2">
      <c r="A247" s="63"/>
      <c r="B247" s="75" t="s">
        <v>587</v>
      </c>
      <c r="C247" s="85" t="s">
        <v>507</v>
      </c>
      <c r="D247" s="85" t="s">
        <v>413</v>
      </c>
      <c r="E247" s="86">
        <v>10000</v>
      </c>
      <c r="F247" s="251">
        <v>0.42</v>
      </c>
      <c r="G247" s="144"/>
      <c r="H247" s="86">
        <f>F247</f>
        <v>0.42</v>
      </c>
      <c r="I247" s="86"/>
      <c r="J247" s="23"/>
    </row>
    <row r="248" spans="1:10" ht="16" x14ac:dyDescent="0.2">
      <c r="A248" s="63"/>
      <c r="B248" s="75" t="s">
        <v>587</v>
      </c>
      <c r="C248" s="85" t="s">
        <v>507</v>
      </c>
      <c r="D248" s="85" t="s">
        <v>418</v>
      </c>
      <c r="E248" s="86">
        <v>5000</v>
      </c>
      <c r="F248" s="86">
        <v>0.22</v>
      </c>
      <c r="G248" s="78"/>
      <c r="H248" s="86">
        <f>F248</f>
        <v>0.22</v>
      </c>
      <c r="I248" s="86"/>
      <c r="J248" s="23"/>
    </row>
    <row r="249" spans="1:10" ht="16" x14ac:dyDescent="0.2">
      <c r="A249" s="63"/>
      <c r="B249" s="75" t="s">
        <v>587</v>
      </c>
      <c r="C249" s="85" t="s">
        <v>507</v>
      </c>
      <c r="D249" s="85" t="s">
        <v>414</v>
      </c>
      <c r="E249" s="86">
        <v>2000</v>
      </c>
      <c r="F249" s="251">
        <v>7.0000000000000007E-2</v>
      </c>
      <c r="G249" s="144"/>
      <c r="H249" s="86">
        <f>F249</f>
        <v>7.0000000000000007E-2</v>
      </c>
      <c r="I249" s="86"/>
      <c r="J249" s="23"/>
    </row>
    <row r="250" spans="1:10" ht="16" x14ac:dyDescent="0.2">
      <c r="A250" s="63"/>
      <c r="B250" s="75"/>
      <c r="C250" s="85"/>
      <c r="D250" s="85"/>
      <c r="E250" s="86"/>
      <c r="F250" s="251"/>
      <c r="G250" s="242"/>
      <c r="H250" s="86"/>
      <c r="I250" s="86"/>
      <c r="J250" s="23"/>
    </row>
    <row r="251" spans="1:10" ht="16" x14ac:dyDescent="0.2">
      <c r="A251" s="63"/>
      <c r="B251" s="75" t="s">
        <v>588</v>
      </c>
      <c r="C251" s="66" t="s">
        <v>84</v>
      </c>
      <c r="D251" s="66" t="s">
        <v>411</v>
      </c>
      <c r="E251" s="78">
        <v>10000</v>
      </c>
      <c r="F251" s="109">
        <v>0</v>
      </c>
      <c r="G251" s="144">
        <f>H251-F251</f>
        <v>0.91</v>
      </c>
      <c r="H251" s="78">
        <v>0.91</v>
      </c>
      <c r="I251" s="78">
        <f>SUM(H251:H252)</f>
        <v>1.33</v>
      </c>
      <c r="J251" s="211"/>
    </row>
    <row r="252" spans="1:10" ht="16" x14ac:dyDescent="0.2">
      <c r="A252" s="63"/>
      <c r="B252" s="75" t="s">
        <v>588</v>
      </c>
      <c r="C252" s="66" t="s">
        <v>84</v>
      </c>
      <c r="D252" s="66" t="s">
        <v>413</v>
      </c>
      <c r="E252" s="78">
        <v>10000</v>
      </c>
      <c r="F252" s="109">
        <v>0.42</v>
      </c>
      <c r="G252" s="144"/>
      <c r="H252" s="78">
        <f>F252</f>
        <v>0.42</v>
      </c>
      <c r="I252" s="78"/>
      <c r="J252" s="23"/>
    </row>
    <row r="253" spans="1:10" ht="16" x14ac:dyDescent="0.2">
      <c r="A253" s="63"/>
      <c r="B253" s="75"/>
      <c r="C253" s="66"/>
      <c r="D253" s="66"/>
      <c r="E253" s="78"/>
      <c r="F253" s="109"/>
      <c r="G253" s="144"/>
      <c r="H253" s="78"/>
      <c r="I253" s="78"/>
      <c r="J253" s="23"/>
    </row>
    <row r="254" spans="1:10" ht="16" x14ac:dyDescent="0.2">
      <c r="A254" s="63"/>
      <c r="B254" s="75" t="s">
        <v>589</v>
      </c>
      <c r="C254" s="66" t="s">
        <v>60</v>
      </c>
      <c r="D254" s="66" t="s">
        <v>411</v>
      </c>
      <c r="E254" s="78">
        <v>10000</v>
      </c>
      <c r="F254" s="109">
        <v>0</v>
      </c>
      <c r="G254" s="144">
        <f>H254-F254</f>
        <v>8.02</v>
      </c>
      <c r="H254" s="78">
        <v>8.02</v>
      </c>
      <c r="I254" s="78">
        <f>H254</f>
        <v>8.02</v>
      </c>
      <c r="J254" s="211"/>
    </row>
    <row r="255" spans="1:10" ht="16" x14ac:dyDescent="0.2">
      <c r="A255" s="63"/>
      <c r="B255" s="75"/>
      <c r="C255" s="66"/>
      <c r="D255" s="66"/>
      <c r="E255" s="78"/>
      <c r="F255" s="109"/>
      <c r="G255" s="144"/>
      <c r="H255" s="78"/>
      <c r="I255" s="78"/>
      <c r="J255" s="211"/>
    </row>
    <row r="256" spans="1:10" s="305" customFormat="1" ht="16" x14ac:dyDescent="0.2">
      <c r="A256" s="303"/>
      <c r="B256" s="304" t="s">
        <v>782</v>
      </c>
      <c r="C256" s="208" t="s">
        <v>783</v>
      </c>
      <c r="D256" s="208" t="s">
        <v>411</v>
      </c>
      <c r="E256" s="206">
        <v>10000</v>
      </c>
      <c r="F256" s="206">
        <v>0</v>
      </c>
      <c r="G256" s="206">
        <v>0.53</v>
      </c>
      <c r="H256" s="206">
        <f>SUM(F256:G256)</f>
        <v>0.53</v>
      </c>
      <c r="I256" s="206">
        <f>SUM(H256:H257)</f>
        <v>0.95</v>
      </c>
      <c r="J256" s="325" t="s">
        <v>784</v>
      </c>
    </row>
    <row r="257" spans="1:10" s="305" customFormat="1" ht="16" x14ac:dyDescent="0.2">
      <c r="A257" s="303"/>
      <c r="B257" s="304" t="s">
        <v>782</v>
      </c>
      <c r="C257" s="208" t="s">
        <v>783</v>
      </c>
      <c r="D257" s="208" t="s">
        <v>413</v>
      </c>
      <c r="E257" s="206">
        <v>10000</v>
      </c>
      <c r="F257" s="206">
        <v>0.42</v>
      </c>
      <c r="G257" s="206"/>
      <c r="H257" s="206">
        <f>F257</f>
        <v>0.42</v>
      </c>
      <c r="I257" s="206"/>
      <c r="J257" s="325"/>
    </row>
    <row r="258" spans="1:10" ht="16" x14ac:dyDescent="0.2">
      <c r="A258" s="63"/>
      <c r="B258" s="75"/>
      <c r="C258" s="66"/>
      <c r="D258" s="66"/>
      <c r="E258" s="78"/>
      <c r="F258" s="109"/>
      <c r="G258" s="144"/>
      <c r="H258" s="78"/>
      <c r="I258" s="78"/>
      <c r="J258" s="23"/>
    </row>
    <row r="259" spans="1:10" ht="16" x14ac:dyDescent="0.2">
      <c r="A259" s="63"/>
      <c r="B259" s="75" t="s">
        <v>425</v>
      </c>
      <c r="C259" s="66" t="s">
        <v>426</v>
      </c>
      <c r="D259" s="66" t="s">
        <v>411</v>
      </c>
      <c r="E259" s="78">
        <v>10000</v>
      </c>
      <c r="F259" s="109">
        <v>0</v>
      </c>
      <c r="G259" s="144">
        <f>H259-F259</f>
        <v>0.66</v>
      </c>
      <c r="H259" s="78">
        <v>0.66</v>
      </c>
      <c r="I259" s="78">
        <f>SUM(H259:H260)</f>
        <v>1.08</v>
      </c>
      <c r="J259" s="23"/>
    </row>
    <row r="260" spans="1:10" ht="16" x14ac:dyDescent="0.2">
      <c r="A260" s="63"/>
      <c r="B260" s="75" t="s">
        <v>425</v>
      </c>
      <c r="C260" s="66" t="s">
        <v>426</v>
      </c>
      <c r="D260" s="66" t="s">
        <v>413</v>
      </c>
      <c r="E260" s="78">
        <v>10000</v>
      </c>
      <c r="F260" s="109">
        <v>0.42</v>
      </c>
      <c r="G260" s="144"/>
      <c r="H260" s="78">
        <f>F260</f>
        <v>0.42</v>
      </c>
      <c r="I260" s="78"/>
      <c r="J260" s="23"/>
    </row>
    <row r="261" spans="1:10" ht="16" x14ac:dyDescent="0.2">
      <c r="A261" s="63"/>
      <c r="B261" s="75"/>
      <c r="C261" s="66"/>
      <c r="D261" s="66"/>
      <c r="E261" s="78"/>
      <c r="F261" s="109"/>
      <c r="G261" s="144"/>
      <c r="H261" s="78"/>
      <c r="I261" s="78"/>
    </row>
    <row r="262" spans="1:10" ht="16" x14ac:dyDescent="0.2">
      <c r="A262" s="63"/>
      <c r="B262" s="75" t="s">
        <v>786</v>
      </c>
      <c r="C262" s="66" t="s">
        <v>787</v>
      </c>
      <c r="D262" s="66" t="s">
        <v>411</v>
      </c>
      <c r="E262" s="78">
        <v>10000</v>
      </c>
      <c r="F262" s="109">
        <v>0</v>
      </c>
      <c r="G262" s="144">
        <v>0.66</v>
      </c>
      <c r="H262" s="78">
        <f>SUM(F262:G262)</f>
        <v>0.66</v>
      </c>
      <c r="I262" s="78">
        <f>H262</f>
        <v>0.66</v>
      </c>
      <c r="J262" s="23" t="s">
        <v>778</v>
      </c>
    </row>
    <row r="263" spans="1:10" ht="16" x14ac:dyDescent="0.2">
      <c r="A263" s="63"/>
      <c r="B263" s="75"/>
      <c r="C263" s="66"/>
      <c r="D263" s="66"/>
      <c r="E263" s="78"/>
      <c r="F263" s="109"/>
      <c r="G263" s="144"/>
      <c r="H263" s="78"/>
      <c r="I263" s="78"/>
      <c r="J263" s="23"/>
    </row>
    <row r="264" spans="1:10" ht="16" x14ac:dyDescent="0.2">
      <c r="A264" s="63"/>
      <c r="B264" s="75" t="s">
        <v>660</v>
      </c>
      <c r="C264" s="66" t="s">
        <v>658</v>
      </c>
      <c r="D264" s="66" t="s">
        <v>411</v>
      </c>
      <c r="E264" s="78">
        <v>190000</v>
      </c>
      <c r="F264" s="109"/>
      <c r="G264" s="144"/>
      <c r="H264" s="78"/>
      <c r="I264" s="78">
        <v>0</v>
      </c>
      <c r="J264" s="23" t="s">
        <v>785</v>
      </c>
    </row>
    <row r="265" spans="1:10" ht="16" x14ac:dyDescent="0.2">
      <c r="A265" s="63"/>
      <c r="B265" s="75" t="s">
        <v>660</v>
      </c>
      <c r="C265" s="66" t="s">
        <v>658</v>
      </c>
      <c r="D265" s="66" t="s">
        <v>417</v>
      </c>
      <c r="E265" s="78">
        <v>100000</v>
      </c>
      <c r="F265" s="109"/>
      <c r="G265" s="144"/>
      <c r="H265" s="78"/>
      <c r="I265" s="78"/>
      <c r="J265" s="23"/>
    </row>
    <row r="266" spans="1:10" ht="16" x14ac:dyDescent="0.2">
      <c r="A266" s="63"/>
      <c r="B266" s="75" t="s">
        <v>660</v>
      </c>
      <c r="C266" s="66" t="s">
        <v>658</v>
      </c>
      <c r="D266" s="66" t="s">
        <v>412</v>
      </c>
      <c r="E266" s="78">
        <v>10000</v>
      </c>
      <c r="F266" s="109"/>
      <c r="G266" s="144"/>
      <c r="H266" s="78"/>
      <c r="I266" s="78"/>
      <c r="J266" s="23"/>
    </row>
    <row r="267" spans="1:10" ht="16" x14ac:dyDescent="0.2">
      <c r="A267" s="63"/>
      <c r="B267" s="75" t="s">
        <v>660</v>
      </c>
      <c r="C267" s="66" t="s">
        <v>658</v>
      </c>
      <c r="D267" s="66" t="s">
        <v>413</v>
      </c>
      <c r="E267" s="78">
        <v>50000</v>
      </c>
      <c r="F267" s="109"/>
      <c r="G267" s="144"/>
      <c r="H267" s="78"/>
      <c r="I267" s="78"/>
      <c r="J267" s="23"/>
    </row>
    <row r="268" spans="1:10" ht="16" x14ac:dyDescent="0.2">
      <c r="A268" s="63"/>
      <c r="B268" s="75" t="s">
        <v>660</v>
      </c>
      <c r="C268" s="66" t="s">
        <v>658</v>
      </c>
      <c r="D268" s="66" t="s">
        <v>418</v>
      </c>
      <c r="E268" s="78">
        <v>50000</v>
      </c>
      <c r="F268" s="109"/>
      <c r="G268" s="144"/>
      <c r="H268" s="78"/>
      <c r="I268" s="78"/>
      <c r="J268" s="23"/>
    </row>
    <row r="269" spans="1:10" ht="16" x14ac:dyDescent="0.2">
      <c r="A269" s="63"/>
      <c r="B269" s="75" t="s">
        <v>660</v>
      </c>
      <c r="C269" s="66" t="s">
        <v>658</v>
      </c>
      <c r="D269" s="66" t="s">
        <v>414</v>
      </c>
      <c r="E269" s="78">
        <v>10000</v>
      </c>
      <c r="F269" s="109"/>
      <c r="G269" s="144"/>
      <c r="H269" s="78"/>
      <c r="I269" s="78"/>
      <c r="J269" s="23"/>
    </row>
    <row r="270" spans="1:10" ht="16" x14ac:dyDescent="0.2">
      <c r="A270" s="63"/>
      <c r="B270" s="75"/>
      <c r="C270" s="66"/>
      <c r="D270" s="66"/>
      <c r="E270" s="78"/>
      <c r="F270" s="78"/>
      <c r="G270" s="78"/>
      <c r="H270" s="78"/>
      <c r="I270" s="78"/>
      <c r="J270" s="23"/>
    </row>
    <row r="271" spans="1:10" ht="16" x14ac:dyDescent="0.2">
      <c r="A271" s="63"/>
      <c r="B271" s="290">
        <v>2235</v>
      </c>
      <c r="C271" s="66" t="s">
        <v>527</v>
      </c>
      <c r="D271" s="66" t="s">
        <v>411</v>
      </c>
      <c r="E271" s="78">
        <v>10000</v>
      </c>
      <c r="F271" s="78">
        <v>0</v>
      </c>
      <c r="G271" s="78">
        <f>H271-F271</f>
        <v>2.0099999999999998</v>
      </c>
      <c r="H271" s="78">
        <v>2.0099999999999998</v>
      </c>
      <c r="I271" s="78">
        <f>SUM(H271:H276)</f>
        <v>4.8199999999999994</v>
      </c>
      <c r="J271" s="23"/>
    </row>
    <row r="272" spans="1:10" ht="16" x14ac:dyDescent="0.2">
      <c r="A272" s="63"/>
      <c r="B272" s="290" t="s">
        <v>535</v>
      </c>
      <c r="C272" s="66" t="s">
        <v>527</v>
      </c>
      <c r="D272" s="66" t="s">
        <v>417</v>
      </c>
      <c r="E272" s="78">
        <v>5000</v>
      </c>
      <c r="F272" s="78">
        <v>1.42</v>
      </c>
      <c r="G272" s="78"/>
      <c r="H272" s="78">
        <f>F272</f>
        <v>1.42</v>
      </c>
      <c r="I272" s="78"/>
      <c r="J272" s="23"/>
    </row>
    <row r="273" spans="1:10" ht="16" x14ac:dyDescent="0.2">
      <c r="A273" s="63"/>
      <c r="B273" s="290" t="s">
        <v>535</v>
      </c>
      <c r="C273" s="66" t="s">
        <v>527</v>
      </c>
      <c r="D273" s="66" t="s">
        <v>412</v>
      </c>
      <c r="E273" s="78">
        <v>2000</v>
      </c>
      <c r="F273" s="78">
        <v>0.68</v>
      </c>
      <c r="G273" s="78"/>
      <c r="H273" s="78">
        <f>F273</f>
        <v>0.68</v>
      </c>
      <c r="I273" s="78"/>
      <c r="J273" s="23"/>
    </row>
    <row r="274" spans="1:10" ht="16" x14ac:dyDescent="0.2">
      <c r="A274" s="63"/>
      <c r="B274" s="290" t="s">
        <v>535</v>
      </c>
      <c r="C274" s="66" t="s">
        <v>527</v>
      </c>
      <c r="D274" s="66" t="s">
        <v>413</v>
      </c>
      <c r="E274" s="78">
        <v>10000</v>
      </c>
      <c r="F274" s="78">
        <v>0.42</v>
      </c>
      <c r="G274" s="78"/>
      <c r="H274" s="78">
        <f>F274</f>
        <v>0.42</v>
      </c>
      <c r="I274" s="78"/>
      <c r="J274" s="23"/>
    </row>
    <row r="275" spans="1:10" ht="16" x14ac:dyDescent="0.2">
      <c r="A275" s="63"/>
      <c r="B275" s="290" t="s">
        <v>535</v>
      </c>
      <c r="C275" s="66" t="s">
        <v>527</v>
      </c>
      <c r="D275" s="66" t="s">
        <v>418</v>
      </c>
      <c r="E275" s="78">
        <v>5000</v>
      </c>
      <c r="F275" s="78">
        <v>0.22</v>
      </c>
      <c r="G275" s="78"/>
      <c r="H275" s="78">
        <f>F275</f>
        <v>0.22</v>
      </c>
      <c r="I275" s="78"/>
      <c r="J275" s="23"/>
    </row>
    <row r="276" spans="1:10" ht="16" x14ac:dyDescent="0.2">
      <c r="A276" s="63"/>
      <c r="B276" s="290" t="s">
        <v>535</v>
      </c>
      <c r="C276" s="66" t="s">
        <v>527</v>
      </c>
      <c r="D276" s="66" t="s">
        <v>414</v>
      </c>
      <c r="E276" s="78">
        <v>2000</v>
      </c>
      <c r="F276" s="78">
        <v>7.0000000000000007E-2</v>
      </c>
      <c r="G276" s="78"/>
      <c r="H276" s="78">
        <f>F276</f>
        <v>7.0000000000000007E-2</v>
      </c>
      <c r="I276" s="78"/>
      <c r="J276" s="23"/>
    </row>
    <row r="277" spans="1:10" ht="16" x14ac:dyDescent="0.2">
      <c r="A277" s="63"/>
      <c r="B277" s="23"/>
      <c r="C277" s="66"/>
      <c r="D277" s="66"/>
      <c r="E277" s="78"/>
      <c r="F277" s="78"/>
      <c r="G277" s="78"/>
      <c r="H277" s="78"/>
      <c r="I277" s="78"/>
      <c r="J277" s="23"/>
    </row>
    <row r="278" spans="1:10" ht="16" x14ac:dyDescent="0.2">
      <c r="A278" s="63"/>
      <c r="B278" s="275">
        <v>2245</v>
      </c>
      <c r="C278" s="66" t="s">
        <v>639</v>
      </c>
      <c r="D278" s="66" t="s">
        <v>411</v>
      </c>
      <c r="E278" s="78">
        <v>10000</v>
      </c>
      <c r="F278" s="78">
        <v>0</v>
      </c>
      <c r="G278" s="78">
        <v>3.08</v>
      </c>
      <c r="H278" s="78">
        <f>F278+G278</f>
        <v>3.08</v>
      </c>
      <c r="I278" s="78">
        <f>SUM(H278:H279)</f>
        <v>3.5</v>
      </c>
      <c r="J278" s="23"/>
    </row>
    <row r="279" spans="1:10" ht="16" x14ac:dyDescent="0.2">
      <c r="A279" s="63"/>
      <c r="B279" s="275">
        <v>2245</v>
      </c>
      <c r="C279" s="66" t="s">
        <v>639</v>
      </c>
      <c r="D279" s="66" t="s">
        <v>413</v>
      </c>
      <c r="E279" s="78">
        <v>10000</v>
      </c>
      <c r="F279" s="78">
        <v>0.42</v>
      </c>
      <c r="G279" s="78"/>
      <c r="H279" s="78">
        <f>F279</f>
        <v>0.42</v>
      </c>
      <c r="I279" s="78"/>
      <c r="J279" s="23"/>
    </row>
    <row r="280" spans="1:10" ht="16" x14ac:dyDescent="0.2">
      <c r="A280" s="63"/>
      <c r="B280" s="275"/>
      <c r="C280" s="66"/>
      <c r="D280" s="66"/>
      <c r="E280" s="78"/>
      <c r="F280" s="78"/>
      <c r="G280" s="78"/>
      <c r="H280" s="78"/>
      <c r="I280" s="78"/>
      <c r="J280" s="23"/>
    </row>
    <row r="281" spans="1:10" s="233" customFormat="1" ht="16" x14ac:dyDescent="0.2">
      <c r="A281" s="106"/>
      <c r="B281" s="298">
        <v>2281</v>
      </c>
      <c r="C281" s="108" t="s">
        <v>773</v>
      </c>
      <c r="D281" s="108" t="s">
        <v>411</v>
      </c>
      <c r="E281" s="109">
        <v>40000</v>
      </c>
      <c r="F281" s="109">
        <f>H281-G281</f>
        <v>8.02</v>
      </c>
      <c r="G281" s="109">
        <v>24.06</v>
      </c>
      <c r="H281" s="109">
        <v>32.08</v>
      </c>
      <c r="I281" s="109">
        <f>SUM(H281:H284)</f>
        <v>47.49</v>
      </c>
      <c r="J281" s="232" t="s">
        <v>768</v>
      </c>
    </row>
    <row r="282" spans="1:10" s="233" customFormat="1" ht="16" x14ac:dyDescent="0.2">
      <c r="A282" s="106"/>
      <c r="B282" s="298">
        <v>2281</v>
      </c>
      <c r="C282" s="108" t="s">
        <v>773</v>
      </c>
      <c r="D282" s="108" t="s">
        <v>417</v>
      </c>
      <c r="E282" s="109">
        <v>10000</v>
      </c>
      <c r="F282" s="109">
        <v>11.57</v>
      </c>
      <c r="G282" s="109"/>
      <c r="H282" s="109">
        <f>F282</f>
        <v>11.57</v>
      </c>
      <c r="I282" s="109"/>
      <c r="J282" s="232"/>
    </row>
    <row r="283" spans="1:10" s="233" customFormat="1" ht="16" x14ac:dyDescent="0.2">
      <c r="A283" s="106"/>
      <c r="B283" s="298">
        <v>2281</v>
      </c>
      <c r="C283" s="108" t="s">
        <v>773</v>
      </c>
      <c r="D283" s="108" t="s">
        <v>412</v>
      </c>
      <c r="E283" s="109">
        <v>10000</v>
      </c>
      <c r="F283" s="109">
        <v>3.42</v>
      </c>
      <c r="G283" s="109"/>
      <c r="H283" s="109">
        <f>F283</f>
        <v>3.42</v>
      </c>
      <c r="I283" s="109"/>
      <c r="J283" s="232"/>
    </row>
    <row r="284" spans="1:10" s="233" customFormat="1" ht="16" x14ac:dyDescent="0.2">
      <c r="A284" s="106"/>
      <c r="B284" s="298">
        <v>2281</v>
      </c>
      <c r="C284" s="108" t="s">
        <v>773</v>
      </c>
      <c r="D284" s="108" t="s">
        <v>413</v>
      </c>
      <c r="E284" s="109">
        <v>10000</v>
      </c>
      <c r="F284" s="109">
        <v>0.42</v>
      </c>
      <c r="G284" s="109"/>
      <c r="H284" s="109">
        <f>F284</f>
        <v>0.42</v>
      </c>
      <c r="I284" s="109"/>
      <c r="J284" s="232"/>
    </row>
    <row r="285" spans="1:10" ht="16" x14ac:dyDescent="0.2">
      <c r="A285" s="63"/>
      <c r="B285" s="75"/>
      <c r="C285" s="66"/>
      <c r="D285" s="66"/>
      <c r="E285" s="78"/>
      <c r="F285" s="78"/>
      <c r="G285" s="78"/>
      <c r="H285" s="78"/>
      <c r="I285" s="78"/>
      <c r="J285" s="23"/>
    </row>
    <row r="286" spans="1:10" ht="16" x14ac:dyDescent="0.2">
      <c r="A286" s="63"/>
      <c r="B286" s="75" t="s">
        <v>591</v>
      </c>
      <c r="C286" s="66" t="s">
        <v>367</v>
      </c>
      <c r="D286" s="66" t="s">
        <v>411</v>
      </c>
      <c r="E286" s="78">
        <v>10000</v>
      </c>
      <c r="F286" s="109">
        <v>0</v>
      </c>
      <c r="G286" s="144">
        <f>H286-F286</f>
        <v>5.0199999999999996</v>
      </c>
      <c r="H286" s="78">
        <v>5.0199999999999996</v>
      </c>
      <c r="I286" s="78">
        <f>SUM(H286:H289)</f>
        <v>10.879999999999999</v>
      </c>
      <c r="J286" s="23"/>
    </row>
    <row r="287" spans="1:10" ht="16" x14ac:dyDescent="0.2">
      <c r="A287" s="63"/>
      <c r="B287" s="75" t="s">
        <v>591</v>
      </c>
      <c r="C287" s="66" t="s">
        <v>367</v>
      </c>
      <c r="D287" s="66" t="s">
        <v>412</v>
      </c>
      <c r="E287" s="78">
        <v>10000</v>
      </c>
      <c r="F287" s="109">
        <v>3.42</v>
      </c>
      <c r="G287" s="144"/>
      <c r="H287" s="78">
        <f>F287</f>
        <v>3.42</v>
      </c>
      <c r="I287" s="78"/>
      <c r="J287" s="23"/>
    </row>
    <row r="288" spans="1:10" ht="16" x14ac:dyDescent="0.2">
      <c r="A288" s="63"/>
      <c r="B288" s="75" t="s">
        <v>591</v>
      </c>
      <c r="C288" s="66" t="s">
        <v>367</v>
      </c>
      <c r="D288" s="66" t="s">
        <v>413</v>
      </c>
      <c r="E288" s="78">
        <v>50000</v>
      </c>
      <c r="F288" s="109">
        <v>2.09</v>
      </c>
      <c r="G288" s="144"/>
      <c r="H288" s="78">
        <f>F288</f>
        <v>2.09</v>
      </c>
      <c r="I288" s="78"/>
      <c r="J288" s="23"/>
    </row>
    <row r="289" spans="1:10" ht="16" x14ac:dyDescent="0.2">
      <c r="A289" s="63"/>
      <c r="B289" s="75" t="s">
        <v>591</v>
      </c>
      <c r="C289" s="66" t="s">
        <v>367</v>
      </c>
      <c r="D289" s="66" t="s">
        <v>414</v>
      </c>
      <c r="E289" s="78">
        <v>10000</v>
      </c>
      <c r="F289" s="109">
        <v>0.35</v>
      </c>
      <c r="G289" s="144"/>
      <c r="H289" s="78">
        <f>F289</f>
        <v>0.35</v>
      </c>
      <c r="I289" s="78"/>
      <c r="J289" s="23"/>
    </row>
    <row r="290" spans="1:10" ht="16" x14ac:dyDescent="0.2">
      <c r="A290" s="63"/>
      <c r="B290" s="75"/>
      <c r="C290" s="70"/>
      <c r="D290" s="173"/>
      <c r="E290" s="130"/>
      <c r="F290" s="111"/>
      <c r="G290" s="192"/>
      <c r="H290" s="130"/>
      <c r="I290" s="130"/>
      <c r="J290" s="23"/>
    </row>
    <row r="291" spans="1:10" ht="16" x14ac:dyDescent="0.2">
      <c r="A291" s="63"/>
      <c r="B291" s="75" t="s">
        <v>593</v>
      </c>
      <c r="C291" s="70" t="s">
        <v>374</v>
      </c>
      <c r="D291" s="70" t="s">
        <v>411</v>
      </c>
      <c r="E291" s="130">
        <v>10000</v>
      </c>
      <c r="F291" s="111">
        <v>0</v>
      </c>
      <c r="G291" s="144">
        <f>H291-F291</f>
        <v>5.0199999999999996</v>
      </c>
      <c r="H291" s="130">
        <v>5.0199999999999996</v>
      </c>
      <c r="I291" s="130">
        <f>H291</f>
        <v>5.0199999999999996</v>
      </c>
      <c r="J291" s="23"/>
    </row>
    <row r="292" spans="1:10" ht="16" x14ac:dyDescent="0.2">
      <c r="A292" s="63"/>
      <c r="B292" s="75"/>
      <c r="C292" s="70"/>
      <c r="D292" s="70"/>
      <c r="E292" s="130"/>
      <c r="F292" s="111"/>
      <c r="G292" s="144"/>
      <c r="H292" s="130"/>
      <c r="I292" s="130"/>
      <c r="J292" s="23"/>
    </row>
    <row r="293" spans="1:10" s="305" customFormat="1" ht="16" x14ac:dyDescent="0.2">
      <c r="A293" s="303"/>
      <c r="B293" s="304" t="s">
        <v>721</v>
      </c>
      <c r="C293" s="326" t="s">
        <v>739</v>
      </c>
      <c r="D293" s="326" t="s">
        <v>411</v>
      </c>
      <c r="E293" s="327">
        <v>10000</v>
      </c>
      <c r="F293" s="327"/>
      <c r="G293" s="206"/>
      <c r="H293" s="327"/>
      <c r="I293" s="327">
        <v>0</v>
      </c>
      <c r="J293" s="207" t="s">
        <v>785</v>
      </c>
    </row>
    <row r="294" spans="1:10" ht="16" x14ac:dyDescent="0.2">
      <c r="A294" s="63"/>
      <c r="B294" s="75"/>
      <c r="C294" s="70"/>
      <c r="D294" s="70"/>
      <c r="E294" s="130"/>
      <c r="F294" s="111"/>
      <c r="G294" s="144"/>
      <c r="H294" s="130"/>
      <c r="I294" s="130"/>
      <c r="J294" s="23"/>
    </row>
    <row r="295" spans="1:10" ht="16" x14ac:dyDescent="0.2">
      <c r="A295" s="63"/>
      <c r="B295" s="75" t="s">
        <v>759</v>
      </c>
      <c r="C295" s="70" t="s">
        <v>753</v>
      </c>
      <c r="D295" s="70" t="s">
        <v>411</v>
      </c>
      <c r="E295" s="130">
        <v>10000</v>
      </c>
      <c r="F295" s="111">
        <v>0</v>
      </c>
      <c r="G295" s="144">
        <v>0.46</v>
      </c>
      <c r="H295" s="130">
        <f>SUM(F295:G295)</f>
        <v>0.46</v>
      </c>
      <c r="I295" s="130">
        <f>SUM(H295:H296)</f>
        <v>0.88</v>
      </c>
      <c r="J295" s="23" t="s">
        <v>758</v>
      </c>
    </row>
    <row r="296" spans="1:10" ht="16" x14ac:dyDescent="0.2">
      <c r="A296" s="63"/>
      <c r="B296" s="75"/>
      <c r="C296" s="70"/>
      <c r="D296" s="70" t="s">
        <v>413</v>
      </c>
      <c r="E296" s="130">
        <v>10000</v>
      </c>
      <c r="F296" s="111"/>
      <c r="G296" s="144"/>
      <c r="H296" s="130">
        <v>0.42</v>
      </c>
      <c r="I296" s="130"/>
      <c r="J296" s="23"/>
    </row>
    <row r="297" spans="1:10" ht="16" x14ac:dyDescent="0.2">
      <c r="A297" s="63"/>
      <c r="B297" s="75"/>
      <c r="C297" s="70"/>
      <c r="D297" s="70"/>
      <c r="E297" s="130"/>
      <c r="F297" s="111"/>
      <c r="G297" s="144"/>
      <c r="H297" s="130"/>
      <c r="I297" s="130"/>
      <c r="J297" s="23"/>
    </row>
    <row r="298" spans="1:10" ht="16" x14ac:dyDescent="0.2">
      <c r="A298" s="63"/>
      <c r="B298" s="75" t="s">
        <v>642</v>
      </c>
      <c r="C298" s="70" t="s">
        <v>641</v>
      </c>
      <c r="D298" s="70" t="s">
        <v>411</v>
      </c>
      <c r="E298" s="130">
        <v>40000</v>
      </c>
      <c r="F298" s="111">
        <f>H298-G298</f>
        <v>1.98</v>
      </c>
      <c r="G298" s="144">
        <v>0.66</v>
      </c>
      <c r="H298" s="130">
        <v>2.64</v>
      </c>
      <c r="I298" s="130">
        <f>SUM(H298:H299)</f>
        <v>5.98</v>
      </c>
      <c r="J298" s="23"/>
    </row>
    <row r="299" spans="1:10" ht="16" x14ac:dyDescent="0.2">
      <c r="A299" s="63"/>
      <c r="B299" s="75" t="s">
        <v>642</v>
      </c>
      <c r="C299" s="70" t="s">
        <v>641</v>
      </c>
      <c r="D299" s="70" t="s">
        <v>413</v>
      </c>
      <c r="E299" s="130">
        <v>80000</v>
      </c>
      <c r="F299" s="130">
        <v>3.34</v>
      </c>
      <c r="G299" s="78"/>
      <c r="H299" s="130">
        <f>F299</f>
        <v>3.34</v>
      </c>
      <c r="I299" s="130"/>
      <c r="J299" s="23"/>
    </row>
    <row r="300" spans="1:10" ht="16" x14ac:dyDescent="0.2">
      <c r="A300" s="63"/>
      <c r="B300" s="75"/>
      <c r="C300" s="70"/>
      <c r="D300" s="70"/>
      <c r="E300" s="130"/>
      <c r="F300" s="111"/>
      <c r="G300" s="192"/>
      <c r="H300" s="130"/>
      <c r="I300" s="130"/>
      <c r="J300" s="23"/>
    </row>
    <row r="301" spans="1:10" ht="16" x14ac:dyDescent="0.2">
      <c r="A301" s="63"/>
      <c r="B301" s="75" t="s">
        <v>594</v>
      </c>
      <c r="C301" s="66" t="s">
        <v>72</v>
      </c>
      <c r="D301" s="66" t="s">
        <v>411</v>
      </c>
      <c r="E301" s="78">
        <v>10000</v>
      </c>
      <c r="F301" s="109">
        <v>0</v>
      </c>
      <c r="G301" s="144">
        <f>H301-F301</f>
        <v>8.02</v>
      </c>
      <c r="H301" s="78">
        <v>8.02</v>
      </c>
      <c r="I301" s="78">
        <f>H301</f>
        <v>8.02</v>
      </c>
      <c r="J301" s="23"/>
    </row>
    <row r="302" spans="1:10" ht="16" x14ac:dyDescent="0.2">
      <c r="A302" s="63"/>
      <c r="B302" s="75"/>
      <c r="C302" s="66"/>
      <c r="D302" s="66"/>
      <c r="E302" s="78"/>
      <c r="F302" s="109"/>
      <c r="G302" s="144"/>
      <c r="H302" s="78"/>
      <c r="I302" s="78"/>
      <c r="J302" s="23"/>
    </row>
    <row r="303" spans="1:10" ht="16" x14ac:dyDescent="0.2">
      <c r="A303" s="63"/>
      <c r="B303" s="75" t="s">
        <v>595</v>
      </c>
      <c r="C303" s="66" t="s">
        <v>118</v>
      </c>
      <c r="D303" s="66" t="s">
        <v>411</v>
      </c>
      <c r="E303" s="79">
        <v>10000</v>
      </c>
      <c r="F303" s="109">
        <v>0</v>
      </c>
      <c r="G303" s="144">
        <f>H303-F303</f>
        <v>8.02</v>
      </c>
      <c r="H303" s="79">
        <v>8.02</v>
      </c>
      <c r="I303" s="79">
        <f>SUM(H303:H304)</f>
        <v>12.2</v>
      </c>
      <c r="J303" s="23"/>
    </row>
    <row r="304" spans="1:10" ht="16" x14ac:dyDescent="0.2">
      <c r="A304" s="63"/>
      <c r="B304" s="75" t="s">
        <v>595</v>
      </c>
      <c r="C304" s="66" t="s">
        <v>118</v>
      </c>
      <c r="D304" s="66" t="s">
        <v>413</v>
      </c>
      <c r="E304" s="79">
        <v>100000</v>
      </c>
      <c r="F304" s="109">
        <v>4.18</v>
      </c>
      <c r="G304" s="144"/>
      <c r="H304" s="79">
        <f>F304</f>
        <v>4.18</v>
      </c>
      <c r="I304" s="79"/>
      <c r="J304" s="23"/>
    </row>
    <row r="305" spans="1:10" ht="16" x14ac:dyDescent="0.2">
      <c r="A305" s="63"/>
      <c r="B305" s="75"/>
      <c r="C305" s="66"/>
      <c r="D305" s="66"/>
      <c r="E305" s="79"/>
      <c r="F305" s="109"/>
      <c r="G305" s="144"/>
      <c r="H305" s="79"/>
      <c r="I305" s="79"/>
      <c r="J305" s="23"/>
    </row>
    <row r="306" spans="1:10" s="233" customFormat="1" ht="16" x14ac:dyDescent="0.2">
      <c r="A306" s="106"/>
      <c r="B306" s="107" t="s">
        <v>742</v>
      </c>
      <c r="C306" s="108" t="s">
        <v>741</v>
      </c>
      <c r="D306" s="108" t="s">
        <v>411</v>
      </c>
      <c r="E306" s="109">
        <v>10000</v>
      </c>
      <c r="F306" s="109"/>
      <c r="G306" s="109"/>
      <c r="H306" s="109"/>
      <c r="I306" s="109">
        <v>0</v>
      </c>
      <c r="J306" s="232" t="s">
        <v>774</v>
      </c>
    </row>
    <row r="307" spans="1:10" s="233" customFormat="1" ht="16" x14ac:dyDescent="0.2">
      <c r="A307" s="106"/>
      <c r="B307" s="107" t="s">
        <v>742</v>
      </c>
      <c r="C307" s="108" t="s">
        <v>741</v>
      </c>
      <c r="D307" s="108" t="s">
        <v>412</v>
      </c>
      <c r="E307" s="109">
        <v>10000</v>
      </c>
      <c r="F307" s="109"/>
      <c r="G307" s="109"/>
      <c r="H307" s="109"/>
      <c r="I307" s="109"/>
      <c r="J307" s="232"/>
    </row>
    <row r="308" spans="1:10" s="233" customFormat="1" ht="16" x14ac:dyDescent="0.2">
      <c r="A308" s="106"/>
      <c r="B308" s="107" t="s">
        <v>742</v>
      </c>
      <c r="C308" s="108" t="s">
        <v>741</v>
      </c>
      <c r="D308" s="108" t="s">
        <v>413</v>
      </c>
      <c r="E308" s="109">
        <v>10000</v>
      </c>
      <c r="F308" s="109"/>
      <c r="G308" s="109"/>
      <c r="H308" s="109"/>
      <c r="I308" s="109"/>
      <c r="J308" s="232"/>
    </row>
    <row r="309" spans="1:10" s="233" customFormat="1" ht="16" x14ac:dyDescent="0.2">
      <c r="A309" s="106"/>
      <c r="B309" s="107" t="s">
        <v>742</v>
      </c>
      <c r="C309" s="108" t="s">
        <v>741</v>
      </c>
      <c r="D309" s="108" t="s">
        <v>414</v>
      </c>
      <c r="E309" s="109">
        <v>10000</v>
      </c>
      <c r="F309" s="109"/>
      <c r="G309" s="109"/>
      <c r="H309" s="109"/>
      <c r="I309" s="109"/>
      <c r="J309" s="232"/>
    </row>
    <row r="310" spans="1:10" ht="16" x14ac:dyDescent="0.2">
      <c r="A310" s="63"/>
      <c r="B310" s="75"/>
      <c r="C310" s="66"/>
      <c r="D310" s="66"/>
      <c r="E310" s="79"/>
      <c r="F310" s="109"/>
      <c r="G310" s="144"/>
      <c r="H310" s="79"/>
      <c r="I310" s="79"/>
      <c r="J310" s="23"/>
    </row>
    <row r="311" spans="1:10" ht="16" x14ac:dyDescent="0.2">
      <c r="A311" s="63"/>
      <c r="B311" s="75" t="s">
        <v>596</v>
      </c>
      <c r="C311" s="66" t="s">
        <v>62</v>
      </c>
      <c r="D311" s="66" t="s">
        <v>411</v>
      </c>
      <c r="E311" s="78">
        <v>200000</v>
      </c>
      <c r="F311" s="78">
        <f>H311-G311</f>
        <v>58.52</v>
      </c>
      <c r="G311" s="78">
        <v>3.08</v>
      </c>
      <c r="H311" s="78">
        <v>61.6</v>
      </c>
      <c r="I311" s="78">
        <f>SUM(H311:H314)</f>
        <v>73.72999999999999</v>
      </c>
      <c r="J311" s="23"/>
    </row>
    <row r="312" spans="1:10" ht="16" x14ac:dyDescent="0.2">
      <c r="A312" s="63"/>
      <c r="B312" s="75" t="s">
        <v>596</v>
      </c>
      <c r="C312" s="66" t="s">
        <v>62</v>
      </c>
      <c r="D312" s="66" t="s">
        <v>412</v>
      </c>
      <c r="E312" s="79">
        <v>10000</v>
      </c>
      <c r="F312" s="109">
        <v>3.42</v>
      </c>
      <c r="G312" s="144"/>
      <c r="H312" s="79">
        <f>F312</f>
        <v>3.42</v>
      </c>
      <c r="I312" s="79"/>
      <c r="J312" s="23"/>
    </row>
    <row r="313" spans="1:10" ht="16" x14ac:dyDescent="0.2">
      <c r="A313" s="63"/>
      <c r="B313" s="75" t="s">
        <v>596</v>
      </c>
      <c r="C313" s="66" t="s">
        <v>62</v>
      </c>
      <c r="D313" s="66" t="s">
        <v>413</v>
      </c>
      <c r="E313" s="78">
        <v>200000</v>
      </c>
      <c r="F313" s="109">
        <v>8.36</v>
      </c>
      <c r="G313" s="144"/>
      <c r="H313" s="79">
        <f>F313</f>
        <v>8.36</v>
      </c>
      <c r="I313" s="79"/>
      <c r="J313" s="23"/>
    </row>
    <row r="314" spans="1:10" ht="16" x14ac:dyDescent="0.2">
      <c r="A314" s="63"/>
      <c r="B314" s="75" t="s">
        <v>596</v>
      </c>
      <c r="C314" s="66" t="s">
        <v>62</v>
      </c>
      <c r="D314" s="66" t="s">
        <v>414</v>
      </c>
      <c r="E314" s="79">
        <v>10000</v>
      </c>
      <c r="F314" s="109">
        <v>0.35</v>
      </c>
      <c r="G314" s="144"/>
      <c r="H314" s="79">
        <f>F314</f>
        <v>0.35</v>
      </c>
      <c r="I314" s="79"/>
      <c r="J314" s="23"/>
    </row>
    <row r="315" spans="1:10" ht="16" x14ac:dyDescent="0.2">
      <c r="A315" s="63"/>
      <c r="B315" s="75"/>
      <c r="C315" s="66"/>
      <c r="D315" s="66"/>
      <c r="E315" s="79"/>
      <c r="F315" s="109"/>
      <c r="G315" s="144"/>
      <c r="H315" s="79"/>
      <c r="I315" s="79"/>
      <c r="J315" s="23"/>
    </row>
    <row r="316" spans="1:10" ht="16" x14ac:dyDescent="0.2">
      <c r="A316" s="63"/>
      <c r="B316" s="75" t="s">
        <v>597</v>
      </c>
      <c r="C316" s="66" t="s">
        <v>38</v>
      </c>
      <c r="D316" s="66" t="s">
        <v>411</v>
      </c>
      <c r="E316" s="78">
        <v>20000</v>
      </c>
      <c r="F316" s="109">
        <f>H316-G316</f>
        <v>5.0199999999999996</v>
      </c>
      <c r="G316" s="144">
        <v>5.0199999999999996</v>
      </c>
      <c r="H316" s="78">
        <v>10.039999999999999</v>
      </c>
      <c r="I316" s="78">
        <f>SUM(H316:H319)</f>
        <v>14.649999999999999</v>
      </c>
      <c r="J316" s="211"/>
    </row>
    <row r="317" spans="1:10" ht="16" x14ac:dyDescent="0.2">
      <c r="A317" s="63"/>
      <c r="B317" s="75" t="s">
        <v>597</v>
      </c>
      <c r="C317" s="66" t="s">
        <v>38</v>
      </c>
      <c r="D317" s="66" t="s">
        <v>412</v>
      </c>
      <c r="E317" s="78">
        <v>10000</v>
      </c>
      <c r="F317" s="109">
        <v>3.42</v>
      </c>
      <c r="G317" s="144"/>
      <c r="H317" s="78">
        <f>F317</f>
        <v>3.42</v>
      </c>
      <c r="I317" s="78"/>
      <c r="J317" s="23"/>
    </row>
    <row r="318" spans="1:10" ht="16" x14ac:dyDescent="0.2">
      <c r="A318" s="63"/>
      <c r="B318" s="75" t="s">
        <v>597</v>
      </c>
      <c r="C318" s="66" t="s">
        <v>38</v>
      </c>
      <c r="D318" s="66" t="s">
        <v>413</v>
      </c>
      <c r="E318" s="78">
        <v>20000</v>
      </c>
      <c r="F318" s="109">
        <v>0.84</v>
      </c>
      <c r="G318" s="144"/>
      <c r="H318" s="78">
        <f>F318</f>
        <v>0.84</v>
      </c>
      <c r="I318" s="78"/>
      <c r="J318" s="23"/>
    </row>
    <row r="319" spans="1:10" ht="16" x14ac:dyDescent="0.2">
      <c r="A319" s="63"/>
      <c r="B319" s="75" t="s">
        <v>597</v>
      </c>
      <c r="C319" s="66" t="s">
        <v>38</v>
      </c>
      <c r="D319" s="66" t="s">
        <v>414</v>
      </c>
      <c r="E319" s="78">
        <v>10000</v>
      </c>
      <c r="F319" s="109">
        <v>0.35</v>
      </c>
      <c r="G319" s="144"/>
      <c r="H319" s="78">
        <f>F319</f>
        <v>0.35</v>
      </c>
      <c r="I319" s="78"/>
      <c r="J319" s="23"/>
    </row>
    <row r="320" spans="1:10" ht="16" x14ac:dyDescent="0.2">
      <c r="A320" s="63"/>
      <c r="B320" s="75"/>
      <c r="C320" s="66"/>
      <c r="D320" s="66"/>
      <c r="E320" s="78"/>
      <c r="F320" s="109"/>
      <c r="G320" s="144"/>
      <c r="H320" s="78"/>
      <c r="I320" s="78"/>
      <c r="J320" s="23"/>
    </row>
    <row r="321" spans="1:10" s="305" customFormat="1" ht="16" x14ac:dyDescent="0.2">
      <c r="A321" s="303"/>
      <c r="B321" s="304" t="s">
        <v>598</v>
      </c>
      <c r="C321" s="208" t="s">
        <v>134</v>
      </c>
      <c r="D321" s="208" t="s">
        <v>411</v>
      </c>
      <c r="E321" s="206">
        <v>200000</v>
      </c>
      <c r="F321" s="206"/>
      <c r="G321" s="206"/>
      <c r="H321" s="206"/>
      <c r="I321" s="206">
        <v>0</v>
      </c>
      <c r="J321" s="207" t="s">
        <v>785</v>
      </c>
    </row>
    <row r="322" spans="1:10" s="305" customFormat="1" ht="16" x14ac:dyDescent="0.2">
      <c r="A322" s="303"/>
      <c r="B322" s="304" t="s">
        <v>598</v>
      </c>
      <c r="C322" s="208" t="s">
        <v>134</v>
      </c>
      <c r="D322" s="208" t="s">
        <v>412</v>
      </c>
      <c r="E322" s="206">
        <v>10000</v>
      </c>
      <c r="F322" s="206"/>
      <c r="G322" s="206"/>
      <c r="H322" s="206"/>
      <c r="I322" s="206"/>
      <c r="J322" s="207"/>
    </row>
    <row r="323" spans="1:10" s="305" customFormat="1" ht="16" x14ac:dyDescent="0.2">
      <c r="A323" s="303"/>
      <c r="B323" s="304" t="s">
        <v>598</v>
      </c>
      <c r="C323" s="208" t="s">
        <v>134</v>
      </c>
      <c r="D323" s="208" t="s">
        <v>413</v>
      </c>
      <c r="E323" s="206">
        <v>150000</v>
      </c>
      <c r="F323" s="206"/>
      <c r="G323" s="206"/>
      <c r="H323" s="206"/>
      <c r="I323" s="206"/>
      <c r="J323" s="207"/>
    </row>
    <row r="324" spans="1:10" s="305" customFormat="1" ht="16" x14ac:dyDescent="0.2">
      <c r="A324" s="303"/>
      <c r="B324" s="304" t="s">
        <v>598</v>
      </c>
      <c r="C324" s="208" t="s">
        <v>134</v>
      </c>
      <c r="D324" s="208" t="s">
        <v>418</v>
      </c>
      <c r="E324" s="206">
        <v>150000</v>
      </c>
      <c r="F324" s="206"/>
      <c r="G324" s="206"/>
      <c r="H324" s="206"/>
      <c r="I324" s="206"/>
      <c r="J324" s="207"/>
    </row>
    <row r="325" spans="1:10" s="305" customFormat="1" ht="16" x14ac:dyDescent="0.2">
      <c r="A325" s="303"/>
      <c r="B325" s="304" t="s">
        <v>598</v>
      </c>
      <c r="C325" s="208" t="s">
        <v>134</v>
      </c>
      <c r="D325" s="208" t="s">
        <v>414</v>
      </c>
      <c r="E325" s="206">
        <v>10000</v>
      </c>
      <c r="F325" s="206"/>
      <c r="G325" s="206"/>
      <c r="H325" s="206"/>
      <c r="I325" s="206"/>
      <c r="J325" s="207"/>
    </row>
    <row r="326" spans="1:10" ht="16" x14ac:dyDescent="0.2">
      <c r="A326" s="63"/>
      <c r="B326" s="75"/>
      <c r="C326" s="66"/>
      <c r="D326" s="66"/>
      <c r="E326" s="78"/>
      <c r="F326" s="109"/>
      <c r="G326" s="144"/>
      <c r="H326" s="78"/>
      <c r="I326" s="78"/>
      <c r="J326" s="23"/>
    </row>
    <row r="327" spans="1:10" ht="16" x14ac:dyDescent="0.2">
      <c r="A327" s="63"/>
      <c r="B327" s="75" t="s">
        <v>727</v>
      </c>
      <c r="C327" s="66" t="s">
        <v>744</v>
      </c>
      <c r="D327" s="66" t="s">
        <v>411</v>
      </c>
      <c r="E327" s="78">
        <v>50000</v>
      </c>
      <c r="F327" s="109">
        <f>H327-G327</f>
        <v>3.6399999999999997</v>
      </c>
      <c r="G327" s="144">
        <v>0.91</v>
      </c>
      <c r="H327" s="78">
        <v>4.55</v>
      </c>
      <c r="I327" s="78">
        <f>SUM(H327:H329)</f>
        <v>10.059999999999999</v>
      </c>
      <c r="J327" s="23" t="s">
        <v>757</v>
      </c>
    </row>
    <row r="328" spans="1:10" ht="16" x14ac:dyDescent="0.2">
      <c r="A328" s="63"/>
      <c r="B328" s="75" t="s">
        <v>727</v>
      </c>
      <c r="C328" s="66" t="s">
        <v>744</v>
      </c>
      <c r="D328" s="66" t="s">
        <v>412</v>
      </c>
      <c r="E328" s="78">
        <v>10000</v>
      </c>
      <c r="F328" s="109"/>
      <c r="G328" s="144"/>
      <c r="H328" s="78">
        <v>3.42</v>
      </c>
      <c r="I328" s="78"/>
      <c r="J328" s="23"/>
    </row>
    <row r="329" spans="1:10" ht="16" x14ac:dyDescent="0.2">
      <c r="A329" s="63"/>
      <c r="B329" s="75" t="s">
        <v>727</v>
      </c>
      <c r="C329" s="66" t="s">
        <v>744</v>
      </c>
      <c r="D329" s="66" t="s">
        <v>413</v>
      </c>
      <c r="E329" s="78">
        <v>50000</v>
      </c>
      <c r="F329" s="109"/>
      <c r="G329" s="144"/>
      <c r="H329" s="78">
        <v>2.09</v>
      </c>
      <c r="I329" s="78"/>
      <c r="J329" s="23"/>
    </row>
    <row r="330" spans="1:10" ht="16" x14ac:dyDescent="0.2">
      <c r="A330" s="63"/>
      <c r="B330" s="75"/>
      <c r="C330" s="66"/>
      <c r="D330" s="66"/>
      <c r="E330" s="78"/>
      <c r="F330" s="109"/>
      <c r="G330" s="144"/>
      <c r="H330" s="78"/>
      <c r="I330" s="78"/>
      <c r="J330" s="23"/>
    </row>
    <row r="331" spans="1:10" ht="16" x14ac:dyDescent="0.2">
      <c r="A331" s="63"/>
      <c r="B331" s="75" t="s">
        <v>599</v>
      </c>
      <c r="C331" s="66" t="s">
        <v>186</v>
      </c>
      <c r="D331" s="66" t="s">
        <v>411</v>
      </c>
      <c r="E331" s="78">
        <v>250000</v>
      </c>
      <c r="F331" s="78">
        <f>H331-G331</f>
        <v>73.92</v>
      </c>
      <c r="G331" s="78">
        <v>3.08</v>
      </c>
      <c r="H331" s="78">
        <v>77</v>
      </c>
      <c r="I331" s="78">
        <f>SUM(H331:H334)</f>
        <v>128.92000000000002</v>
      </c>
      <c r="J331" s="23"/>
    </row>
    <row r="332" spans="1:10" ht="16" x14ac:dyDescent="0.2">
      <c r="A332" s="63"/>
      <c r="B332" s="75" t="s">
        <v>599</v>
      </c>
      <c r="C332" s="66" t="s">
        <v>186</v>
      </c>
      <c r="D332" s="66" t="s">
        <v>417</v>
      </c>
      <c r="E332" s="78">
        <v>45000</v>
      </c>
      <c r="F332" s="109">
        <v>19.850000000000001</v>
      </c>
      <c r="G332" s="144"/>
      <c r="H332" s="78">
        <v>30.47</v>
      </c>
      <c r="I332" s="78"/>
      <c r="J332" s="23"/>
    </row>
    <row r="333" spans="1:10" ht="16" x14ac:dyDescent="0.2">
      <c r="A333" s="63"/>
      <c r="B333" s="75" t="s">
        <v>599</v>
      </c>
      <c r="C333" s="66" t="s">
        <v>186</v>
      </c>
      <c r="D333" s="66" t="s">
        <v>413</v>
      </c>
      <c r="E333" s="78">
        <v>250000</v>
      </c>
      <c r="F333" s="109">
        <v>10.45</v>
      </c>
      <c r="G333" s="144"/>
      <c r="H333" s="78">
        <f>F333</f>
        <v>10.45</v>
      </c>
      <c r="I333" s="78"/>
      <c r="J333" s="23"/>
    </row>
    <row r="334" spans="1:10" ht="16" x14ac:dyDescent="0.2">
      <c r="A334" s="63"/>
      <c r="B334" s="75" t="s">
        <v>599</v>
      </c>
      <c r="C334" s="66" t="s">
        <v>186</v>
      </c>
      <c r="D334" s="66" t="s">
        <v>418</v>
      </c>
      <c r="E334" s="78">
        <v>250000</v>
      </c>
      <c r="F334" s="109">
        <v>11</v>
      </c>
      <c r="G334" s="144"/>
      <c r="H334" s="78">
        <f>F334</f>
        <v>11</v>
      </c>
      <c r="I334" s="78"/>
      <c r="J334" s="23"/>
    </row>
    <row r="335" spans="1:10" ht="16" x14ac:dyDescent="0.2">
      <c r="A335" s="63"/>
      <c r="B335" s="75"/>
      <c r="C335" s="66"/>
      <c r="D335" s="66"/>
      <c r="E335" s="78"/>
      <c r="F335" s="109"/>
      <c r="G335" s="144"/>
      <c r="H335" s="78"/>
      <c r="I335" s="78"/>
      <c r="J335" s="23"/>
    </row>
    <row r="336" spans="1:10" ht="16" x14ac:dyDescent="0.2">
      <c r="A336" s="63"/>
      <c r="B336" s="75" t="s">
        <v>600</v>
      </c>
      <c r="C336" s="66" t="s">
        <v>236</v>
      </c>
      <c r="D336" s="66" t="s">
        <v>411</v>
      </c>
      <c r="E336" s="78">
        <v>10000</v>
      </c>
      <c r="F336" s="109">
        <v>0</v>
      </c>
      <c r="G336" s="144">
        <f>H336-F336</f>
        <v>14.08</v>
      </c>
      <c r="H336" s="78">
        <v>14.08</v>
      </c>
      <c r="I336" s="78">
        <f>SUM(H336:H337)</f>
        <v>14.5</v>
      </c>
      <c r="J336" s="23"/>
    </row>
    <row r="337" spans="1:10" ht="16" x14ac:dyDescent="0.2">
      <c r="A337" s="63"/>
      <c r="B337" s="75" t="s">
        <v>600</v>
      </c>
      <c r="C337" s="66" t="s">
        <v>236</v>
      </c>
      <c r="D337" s="66" t="s">
        <v>413</v>
      </c>
      <c r="E337" s="78">
        <v>10000</v>
      </c>
      <c r="F337" s="78">
        <v>0.42</v>
      </c>
      <c r="G337" s="78"/>
      <c r="H337" s="78">
        <f>F337</f>
        <v>0.42</v>
      </c>
      <c r="I337" s="78"/>
      <c r="J337" s="23"/>
    </row>
    <row r="338" spans="1:10" ht="16" x14ac:dyDescent="0.2">
      <c r="A338" s="63"/>
      <c r="B338" s="75"/>
      <c r="C338" s="66"/>
      <c r="D338" s="66"/>
      <c r="E338" s="78"/>
      <c r="F338" s="109"/>
      <c r="G338" s="144"/>
      <c r="H338" s="78"/>
      <c r="I338" s="78"/>
      <c r="J338" s="23"/>
    </row>
    <row r="339" spans="1:10" s="233" customFormat="1" ht="16" x14ac:dyDescent="0.2">
      <c r="A339" s="106"/>
      <c r="B339" s="107" t="s">
        <v>601</v>
      </c>
      <c r="C339" s="108" t="s">
        <v>383</v>
      </c>
      <c r="D339" s="108" t="s">
        <v>411</v>
      </c>
      <c r="E339" s="109">
        <v>10000</v>
      </c>
      <c r="F339" s="109"/>
      <c r="G339" s="109"/>
      <c r="H339" s="109"/>
      <c r="I339" s="109">
        <v>0</v>
      </c>
      <c r="J339" s="232" t="s">
        <v>449</v>
      </c>
    </row>
    <row r="340" spans="1:10" ht="16" x14ac:dyDescent="0.2">
      <c r="A340" s="63"/>
      <c r="B340" s="75"/>
      <c r="C340" s="66"/>
      <c r="D340" s="66"/>
      <c r="E340" s="78"/>
      <c r="F340" s="109"/>
      <c r="G340" s="144"/>
      <c r="H340" s="78"/>
      <c r="I340" s="78"/>
      <c r="J340" s="23"/>
    </row>
    <row r="341" spans="1:10" ht="16" x14ac:dyDescent="0.2">
      <c r="A341" s="63"/>
      <c r="B341" s="75" t="s">
        <v>602</v>
      </c>
      <c r="C341" s="66" t="s">
        <v>135</v>
      </c>
      <c r="D341" s="66" t="s">
        <v>411</v>
      </c>
      <c r="E341" s="78">
        <v>10000</v>
      </c>
      <c r="F341" s="78">
        <v>0</v>
      </c>
      <c r="G341" s="78">
        <f>H341-F341</f>
        <v>8.02</v>
      </c>
      <c r="H341" s="78">
        <v>8.02</v>
      </c>
      <c r="I341" s="78">
        <f>SUM(H341:H345)</f>
        <v>16.950000000000003</v>
      </c>
      <c r="J341" s="23"/>
    </row>
    <row r="342" spans="1:10" s="226" customFormat="1" ht="16" x14ac:dyDescent="0.2">
      <c r="A342" s="101"/>
      <c r="B342" s="81"/>
      <c r="C342" s="82"/>
      <c r="D342" s="197" t="s">
        <v>412</v>
      </c>
      <c r="E342" s="83">
        <v>10000</v>
      </c>
      <c r="F342" s="83"/>
      <c r="G342" s="83"/>
      <c r="H342" s="83"/>
      <c r="I342" s="83"/>
      <c r="J342" s="105" t="s">
        <v>731</v>
      </c>
    </row>
    <row r="343" spans="1:10" ht="16" x14ac:dyDescent="0.2">
      <c r="A343" s="63"/>
      <c r="B343" s="75" t="s">
        <v>602</v>
      </c>
      <c r="C343" s="66" t="s">
        <v>135</v>
      </c>
      <c r="D343" s="173" t="s">
        <v>413</v>
      </c>
      <c r="E343" s="78">
        <v>100000</v>
      </c>
      <c r="F343" s="109">
        <v>4.18</v>
      </c>
      <c r="G343" s="144"/>
      <c r="H343" s="79">
        <f>F343</f>
        <v>4.18</v>
      </c>
      <c r="I343" s="79"/>
      <c r="J343" s="23"/>
    </row>
    <row r="344" spans="1:10" ht="16" x14ac:dyDescent="0.2">
      <c r="A344" s="63"/>
      <c r="B344" s="75" t="s">
        <v>602</v>
      </c>
      <c r="C344" s="66" t="s">
        <v>135</v>
      </c>
      <c r="D344" s="173" t="s">
        <v>418</v>
      </c>
      <c r="E344" s="78">
        <v>100000</v>
      </c>
      <c r="F344" s="109">
        <v>4.4000000000000004</v>
      </c>
      <c r="G344" s="144"/>
      <c r="H344" s="79">
        <f>F344</f>
        <v>4.4000000000000004</v>
      </c>
      <c r="I344" s="79"/>
      <c r="J344" s="23"/>
    </row>
    <row r="345" spans="1:10" ht="16" x14ac:dyDescent="0.2">
      <c r="A345" s="63"/>
      <c r="B345" s="75" t="s">
        <v>602</v>
      </c>
      <c r="C345" s="66" t="s">
        <v>135</v>
      </c>
      <c r="D345" s="173" t="s">
        <v>414</v>
      </c>
      <c r="E345" s="78">
        <v>10000</v>
      </c>
      <c r="F345" s="109">
        <v>0.35</v>
      </c>
      <c r="G345" s="144"/>
      <c r="H345" s="79">
        <f>F345</f>
        <v>0.35</v>
      </c>
      <c r="I345" s="79"/>
      <c r="J345" s="23"/>
    </row>
    <row r="346" spans="1:10" ht="16" x14ac:dyDescent="0.2">
      <c r="A346" s="63"/>
      <c r="B346" s="75"/>
      <c r="C346" s="66"/>
      <c r="D346" s="66"/>
      <c r="E346" s="78"/>
      <c r="F346" s="109"/>
      <c r="G346" s="144"/>
      <c r="H346" s="79"/>
      <c r="I346" s="79"/>
      <c r="J346" s="23"/>
    </row>
    <row r="347" spans="1:10" ht="16" x14ac:dyDescent="0.2">
      <c r="A347" s="63"/>
      <c r="B347" s="75" t="s">
        <v>603</v>
      </c>
      <c r="C347" s="66" t="s">
        <v>42</v>
      </c>
      <c r="D347" s="66" t="s">
        <v>411</v>
      </c>
      <c r="E347" s="78">
        <v>250000</v>
      </c>
      <c r="F347" s="109">
        <v>30.24</v>
      </c>
      <c r="G347" s="144">
        <f>H347-F347</f>
        <v>1.2600000000000016</v>
      </c>
      <c r="H347" s="79">
        <v>31.5</v>
      </c>
      <c r="I347" s="79">
        <f>SUM(H347:H352)</f>
        <v>78.77</v>
      </c>
      <c r="J347" s="23"/>
    </row>
    <row r="348" spans="1:10" ht="16" x14ac:dyDescent="0.2">
      <c r="A348" s="63"/>
      <c r="B348" s="75" t="s">
        <v>603</v>
      </c>
      <c r="C348" s="66" t="s">
        <v>42</v>
      </c>
      <c r="D348" s="173" t="s">
        <v>417</v>
      </c>
      <c r="E348" s="78">
        <v>50000</v>
      </c>
      <c r="F348" s="109">
        <v>22.05</v>
      </c>
      <c r="G348" s="144"/>
      <c r="H348" s="79">
        <f>F348</f>
        <v>22.05</v>
      </c>
      <c r="I348" s="79"/>
      <c r="J348" s="23"/>
    </row>
    <row r="349" spans="1:10" ht="16" x14ac:dyDescent="0.2">
      <c r="A349" s="63"/>
      <c r="B349" s="75" t="s">
        <v>603</v>
      </c>
      <c r="C349" s="66" t="s">
        <v>42</v>
      </c>
      <c r="D349" s="173" t="s">
        <v>412</v>
      </c>
      <c r="E349" s="78">
        <v>10000</v>
      </c>
      <c r="F349" s="109">
        <v>3.42</v>
      </c>
      <c r="G349" s="144"/>
      <c r="H349" s="79">
        <f>F349</f>
        <v>3.42</v>
      </c>
      <c r="I349" s="79"/>
      <c r="J349" s="23"/>
    </row>
    <row r="350" spans="1:10" ht="16" x14ac:dyDescent="0.2">
      <c r="A350" s="63"/>
      <c r="B350" s="75" t="s">
        <v>603</v>
      </c>
      <c r="C350" s="66" t="s">
        <v>42</v>
      </c>
      <c r="D350" s="173" t="s">
        <v>413</v>
      </c>
      <c r="E350" s="78">
        <v>250000</v>
      </c>
      <c r="F350" s="109">
        <v>10.45</v>
      </c>
      <c r="G350" s="144"/>
      <c r="H350" s="79">
        <f>F350</f>
        <v>10.45</v>
      </c>
      <c r="I350" s="79"/>
      <c r="J350" s="23"/>
    </row>
    <row r="351" spans="1:10" ht="16" x14ac:dyDescent="0.2">
      <c r="A351" s="63"/>
      <c r="B351" s="75" t="s">
        <v>603</v>
      </c>
      <c r="C351" s="66" t="s">
        <v>42</v>
      </c>
      <c r="D351" s="173" t="s">
        <v>418</v>
      </c>
      <c r="E351" s="78">
        <v>250000</v>
      </c>
      <c r="F351" s="109">
        <v>11</v>
      </c>
      <c r="G351" s="144"/>
      <c r="H351" s="79">
        <f>F351</f>
        <v>11</v>
      </c>
      <c r="I351" s="79"/>
      <c r="J351" s="23"/>
    </row>
    <row r="352" spans="1:10" ht="16" x14ac:dyDescent="0.2">
      <c r="A352" s="63"/>
      <c r="B352" s="75" t="s">
        <v>603</v>
      </c>
      <c r="C352" s="66" t="s">
        <v>42</v>
      </c>
      <c r="D352" s="173" t="s">
        <v>414</v>
      </c>
      <c r="E352" s="78">
        <v>10000</v>
      </c>
      <c r="F352" s="109">
        <v>0.35</v>
      </c>
      <c r="G352" s="144"/>
      <c r="H352" s="79">
        <f>F352</f>
        <v>0.35</v>
      </c>
      <c r="I352" s="79"/>
      <c r="J352" s="23"/>
    </row>
    <row r="353" spans="1:10" ht="16" x14ac:dyDescent="0.2">
      <c r="A353" s="63"/>
      <c r="B353" s="75"/>
      <c r="C353" s="66"/>
      <c r="D353" s="66"/>
      <c r="E353" s="79"/>
      <c r="F353" s="109"/>
      <c r="G353" s="144"/>
      <c r="H353" s="79"/>
      <c r="I353" s="79"/>
      <c r="J353" s="23"/>
    </row>
    <row r="354" spans="1:10" ht="16" x14ac:dyDescent="0.2">
      <c r="A354" s="63"/>
      <c r="B354" s="75" t="s">
        <v>604</v>
      </c>
      <c r="C354" s="66" t="s">
        <v>43</v>
      </c>
      <c r="D354" s="66" t="s">
        <v>411</v>
      </c>
      <c r="E354" s="78">
        <v>180000</v>
      </c>
      <c r="F354" s="78">
        <f>H354-G354</f>
        <v>239.35999999999999</v>
      </c>
      <c r="G354" s="78">
        <v>14.08</v>
      </c>
      <c r="H354" s="78">
        <v>253.44</v>
      </c>
      <c r="I354" s="78">
        <f>SUM(H354:H357)</f>
        <v>278.79000000000002</v>
      </c>
      <c r="J354" s="23"/>
    </row>
    <row r="355" spans="1:10" s="305" customFormat="1" ht="16" x14ac:dyDescent="0.2">
      <c r="A355" s="303"/>
      <c r="B355" s="304" t="s">
        <v>604</v>
      </c>
      <c r="C355" s="66" t="s">
        <v>43</v>
      </c>
      <c r="D355" s="208" t="s">
        <v>417</v>
      </c>
      <c r="E355" s="206">
        <v>5000</v>
      </c>
      <c r="F355" s="206">
        <v>17.61</v>
      </c>
      <c r="G355" s="206"/>
      <c r="H355" s="206">
        <f>F355</f>
        <v>17.61</v>
      </c>
      <c r="I355" s="206"/>
      <c r="J355" s="207" t="s">
        <v>690</v>
      </c>
    </row>
    <row r="356" spans="1:10" ht="16" x14ac:dyDescent="0.2">
      <c r="A356" s="63"/>
      <c r="B356" s="75" t="s">
        <v>604</v>
      </c>
      <c r="C356" s="66" t="s">
        <v>43</v>
      </c>
      <c r="D356" s="66" t="s">
        <v>413</v>
      </c>
      <c r="E356" s="79">
        <v>180000</v>
      </c>
      <c r="F356" s="109">
        <v>7.52</v>
      </c>
      <c r="G356" s="144"/>
      <c r="H356" s="79">
        <f>F356</f>
        <v>7.52</v>
      </c>
      <c r="I356" s="79"/>
      <c r="J356" s="23"/>
    </row>
    <row r="357" spans="1:10" s="305" customFormat="1" ht="16" x14ac:dyDescent="0.2">
      <c r="A357" s="303">
        <v>5000</v>
      </c>
      <c r="B357" s="304" t="s">
        <v>604</v>
      </c>
      <c r="C357" s="66" t="s">
        <v>43</v>
      </c>
      <c r="D357" s="208" t="s">
        <v>418</v>
      </c>
      <c r="E357" s="206">
        <v>5000</v>
      </c>
      <c r="F357" s="206">
        <v>0.22</v>
      </c>
      <c r="G357" s="206"/>
      <c r="H357" s="206">
        <f>F357</f>
        <v>0.22</v>
      </c>
      <c r="I357" s="206"/>
      <c r="J357" s="207" t="s">
        <v>690</v>
      </c>
    </row>
    <row r="358" spans="1:10" ht="16" x14ac:dyDescent="0.2">
      <c r="A358" s="63"/>
      <c r="B358" s="75"/>
      <c r="C358" s="66"/>
      <c r="D358" s="66"/>
      <c r="E358" s="79"/>
      <c r="F358" s="109"/>
      <c r="G358" s="144"/>
      <c r="H358" s="79"/>
      <c r="I358" s="79"/>
      <c r="J358" s="23"/>
    </row>
    <row r="359" spans="1:10" ht="16" x14ac:dyDescent="0.2">
      <c r="A359" s="63"/>
      <c r="B359" s="75" t="s">
        <v>605</v>
      </c>
      <c r="C359" s="66" t="s">
        <v>340</v>
      </c>
      <c r="D359" s="66" t="s">
        <v>411</v>
      </c>
      <c r="E359" s="78">
        <v>20000</v>
      </c>
      <c r="F359" s="109">
        <v>1.26</v>
      </c>
      <c r="G359" s="144">
        <f>H359-F359</f>
        <v>1.26</v>
      </c>
      <c r="H359" s="78">
        <v>2.52</v>
      </c>
      <c r="I359" s="78">
        <f>SUM(H359:H360)</f>
        <v>2.94</v>
      </c>
      <c r="J359" s="23"/>
    </row>
    <row r="360" spans="1:10" ht="16" x14ac:dyDescent="0.2">
      <c r="A360" s="63"/>
      <c r="B360" s="75" t="s">
        <v>605</v>
      </c>
      <c r="C360" s="66" t="s">
        <v>340</v>
      </c>
      <c r="D360" s="66" t="s">
        <v>413</v>
      </c>
      <c r="E360" s="78">
        <v>10000</v>
      </c>
      <c r="F360" s="109">
        <v>0.42</v>
      </c>
      <c r="G360" s="144"/>
      <c r="H360" s="78">
        <f>F360</f>
        <v>0.42</v>
      </c>
      <c r="I360" s="78"/>
      <c r="J360" s="23"/>
    </row>
    <row r="361" spans="1:10" ht="16" x14ac:dyDescent="0.2">
      <c r="A361" s="63"/>
      <c r="B361" s="75"/>
      <c r="C361" s="66"/>
      <c r="D361" s="66"/>
      <c r="E361" s="78"/>
      <c r="F361" s="109"/>
      <c r="G361" s="144"/>
      <c r="H361" s="78"/>
      <c r="I361" s="78"/>
      <c r="J361" s="23"/>
    </row>
    <row r="362" spans="1:10" ht="16" x14ac:dyDescent="0.2">
      <c r="A362" s="63"/>
      <c r="B362" s="75" t="s">
        <v>606</v>
      </c>
      <c r="C362" s="66" t="s">
        <v>44</v>
      </c>
      <c r="D362" s="66" t="s">
        <v>411</v>
      </c>
      <c r="E362" s="78">
        <v>10000</v>
      </c>
      <c r="F362" s="78">
        <v>0</v>
      </c>
      <c r="G362" s="78">
        <v>14.08</v>
      </c>
      <c r="H362" s="78">
        <v>14.08</v>
      </c>
      <c r="I362" s="78">
        <f>SUM(H362:H363)</f>
        <v>14.5</v>
      </c>
      <c r="J362" s="23"/>
    </row>
    <row r="363" spans="1:10" ht="16" x14ac:dyDescent="0.2">
      <c r="A363" s="63"/>
      <c r="B363" s="75" t="s">
        <v>606</v>
      </c>
      <c r="C363" s="66" t="s">
        <v>44</v>
      </c>
      <c r="D363" s="66" t="s">
        <v>413</v>
      </c>
      <c r="E363" s="79">
        <v>10000</v>
      </c>
      <c r="F363" s="109">
        <v>0.42</v>
      </c>
      <c r="G363" s="144"/>
      <c r="H363" s="79">
        <f>F363</f>
        <v>0.42</v>
      </c>
      <c r="I363" s="79"/>
      <c r="J363" s="23"/>
    </row>
    <row r="364" spans="1:10" ht="16" x14ac:dyDescent="0.2">
      <c r="A364" s="63"/>
      <c r="B364" s="75"/>
      <c r="C364" s="66"/>
      <c r="D364" s="66"/>
      <c r="E364" s="79"/>
      <c r="F364" s="109"/>
      <c r="G364" s="144"/>
      <c r="H364" s="79"/>
      <c r="I364" s="79"/>
      <c r="J364" s="23"/>
    </row>
    <row r="365" spans="1:10" ht="16" x14ac:dyDescent="0.2">
      <c r="A365" s="63"/>
      <c r="B365" s="75" t="s">
        <v>607</v>
      </c>
      <c r="C365" s="66" t="s">
        <v>96</v>
      </c>
      <c r="D365" s="66" t="s">
        <v>411</v>
      </c>
      <c r="E365" s="78">
        <v>30000</v>
      </c>
      <c r="F365" s="78">
        <f>H365-G365</f>
        <v>4.0200000000000005</v>
      </c>
      <c r="G365" s="78">
        <v>2.0099999999999998</v>
      </c>
      <c r="H365" s="78">
        <v>6.03</v>
      </c>
      <c r="I365" s="78">
        <f>SUM(H365:H366)</f>
        <v>6.45</v>
      </c>
      <c r="J365" s="23"/>
    </row>
    <row r="366" spans="1:10" ht="16" x14ac:dyDescent="0.2">
      <c r="A366" s="63"/>
      <c r="B366" s="75" t="s">
        <v>607</v>
      </c>
      <c r="C366" s="66" t="s">
        <v>96</v>
      </c>
      <c r="D366" s="66" t="s">
        <v>413</v>
      </c>
      <c r="E366" s="79">
        <v>10000</v>
      </c>
      <c r="F366" s="109">
        <v>0.42</v>
      </c>
      <c r="G366" s="144"/>
      <c r="H366" s="79">
        <f>F366</f>
        <v>0.42</v>
      </c>
      <c r="I366" s="79"/>
      <c r="J366" s="23"/>
    </row>
    <row r="367" spans="1:10" ht="16" x14ac:dyDescent="0.2">
      <c r="A367" s="63"/>
      <c r="B367" s="75"/>
      <c r="C367" s="66"/>
      <c r="D367" s="66"/>
      <c r="E367" s="79"/>
      <c r="F367" s="109"/>
      <c r="G367" s="144"/>
      <c r="H367" s="79"/>
      <c r="I367" s="79"/>
      <c r="J367" s="23"/>
    </row>
    <row r="368" spans="1:10" ht="16" x14ac:dyDescent="0.2">
      <c r="A368" s="63"/>
      <c r="B368" s="75" t="s">
        <v>608</v>
      </c>
      <c r="C368" s="66" t="s">
        <v>496</v>
      </c>
      <c r="D368" s="66" t="s">
        <v>411</v>
      </c>
      <c r="E368" s="79">
        <v>10000</v>
      </c>
      <c r="F368" s="109">
        <v>0</v>
      </c>
      <c r="G368" s="144">
        <v>0.91</v>
      </c>
      <c r="H368" s="79">
        <f>SUM(F368:G368)</f>
        <v>0.91</v>
      </c>
      <c r="I368" s="79">
        <f>H368</f>
        <v>0.91</v>
      </c>
      <c r="J368" s="23"/>
    </row>
    <row r="369" spans="1:10" ht="16" x14ac:dyDescent="0.2">
      <c r="A369" s="63"/>
      <c r="B369" s="75"/>
      <c r="C369" s="66"/>
      <c r="D369" s="66"/>
      <c r="E369" s="79"/>
      <c r="F369" s="109"/>
      <c r="G369" s="144"/>
      <c r="H369" s="79"/>
      <c r="I369" s="79"/>
      <c r="J369" s="23"/>
    </row>
    <row r="370" spans="1:10" ht="16" x14ac:dyDescent="0.2">
      <c r="A370" s="63"/>
      <c r="B370" s="75" t="s">
        <v>609</v>
      </c>
      <c r="C370" s="66" t="s">
        <v>137</v>
      </c>
      <c r="D370" s="66" t="s">
        <v>411</v>
      </c>
      <c r="E370" s="79">
        <v>100000</v>
      </c>
      <c r="F370" s="109">
        <f>H370-G370</f>
        <v>5.9399999999999995</v>
      </c>
      <c r="G370" s="144">
        <v>0.66</v>
      </c>
      <c r="H370" s="79">
        <v>6.6</v>
      </c>
      <c r="I370" s="79">
        <f>SUM(H370:H371)</f>
        <v>10.78</v>
      </c>
      <c r="J370" s="23"/>
    </row>
    <row r="371" spans="1:10" ht="16" x14ac:dyDescent="0.2">
      <c r="A371" s="63"/>
      <c r="B371" s="75" t="s">
        <v>609</v>
      </c>
      <c r="C371" s="66" t="s">
        <v>137</v>
      </c>
      <c r="D371" s="66" t="s">
        <v>413</v>
      </c>
      <c r="E371" s="79">
        <v>100000</v>
      </c>
      <c r="F371" s="109">
        <v>4.18</v>
      </c>
      <c r="G371" s="144"/>
      <c r="H371" s="79">
        <f>F371</f>
        <v>4.18</v>
      </c>
      <c r="I371" s="79"/>
      <c r="J371" s="23"/>
    </row>
    <row r="372" spans="1:10" ht="16" x14ac:dyDescent="0.2">
      <c r="A372" s="63"/>
      <c r="B372" s="75"/>
      <c r="C372" s="66"/>
      <c r="D372" s="66"/>
      <c r="E372" s="79"/>
      <c r="F372" s="109"/>
      <c r="G372" s="144"/>
      <c r="H372" s="79"/>
      <c r="I372" s="79"/>
      <c r="J372" s="23"/>
    </row>
    <row r="373" spans="1:10" ht="16" x14ac:dyDescent="0.2">
      <c r="A373" s="63"/>
      <c r="B373" s="75" t="s">
        <v>610</v>
      </c>
      <c r="C373" s="66" t="s">
        <v>45</v>
      </c>
      <c r="D373" s="66" t="s">
        <v>411</v>
      </c>
      <c r="E373" s="78">
        <v>10000</v>
      </c>
      <c r="F373" s="109">
        <v>0</v>
      </c>
      <c r="G373" s="144">
        <v>2.0099999999999998</v>
      </c>
      <c r="H373" s="78">
        <v>2.0099999999999998</v>
      </c>
      <c r="I373" s="78">
        <f>H373</f>
        <v>2.0099999999999998</v>
      </c>
      <c r="J373" s="211"/>
    </row>
    <row r="374" spans="1:10" ht="16" x14ac:dyDescent="0.2">
      <c r="A374" s="63"/>
      <c r="B374" s="75"/>
      <c r="C374" s="66"/>
      <c r="D374" s="66"/>
      <c r="E374" s="79"/>
      <c r="F374" s="109"/>
      <c r="G374" s="144"/>
      <c r="H374" s="79"/>
      <c r="I374" s="79"/>
      <c r="J374" s="23"/>
    </row>
    <row r="375" spans="1:10" ht="16" x14ac:dyDescent="0.2">
      <c r="A375" s="63"/>
      <c r="B375" s="75" t="s">
        <v>611</v>
      </c>
      <c r="C375" s="66" t="s">
        <v>230</v>
      </c>
      <c r="D375" s="66" t="s">
        <v>411</v>
      </c>
      <c r="E375" s="79">
        <v>100000</v>
      </c>
      <c r="F375" s="109">
        <v>27.72</v>
      </c>
      <c r="G375" s="144">
        <f>H375-F375</f>
        <v>3.0800000000000018</v>
      </c>
      <c r="H375" s="79">
        <v>30.8</v>
      </c>
      <c r="I375" s="79">
        <f>SUM(H375:H380)</f>
        <v>70.22</v>
      </c>
      <c r="J375" s="23"/>
    </row>
    <row r="376" spans="1:10" ht="16" x14ac:dyDescent="0.2">
      <c r="A376" s="63"/>
      <c r="B376" s="75" t="s">
        <v>611</v>
      </c>
      <c r="C376" s="66" t="s">
        <v>230</v>
      </c>
      <c r="D376" s="66" t="s">
        <v>417</v>
      </c>
      <c r="E376" s="79">
        <v>50000</v>
      </c>
      <c r="F376" s="109">
        <v>22.05</v>
      </c>
      <c r="G376" s="144"/>
      <c r="H376" s="79">
        <f>F376</f>
        <v>22.05</v>
      </c>
      <c r="I376" s="79"/>
      <c r="J376" s="23"/>
    </row>
    <row r="377" spans="1:10" ht="16" x14ac:dyDescent="0.2">
      <c r="A377" s="63"/>
      <c r="B377" s="75" t="s">
        <v>611</v>
      </c>
      <c r="C377" s="66" t="s">
        <v>230</v>
      </c>
      <c r="D377" s="66" t="s">
        <v>412</v>
      </c>
      <c r="E377" s="79">
        <v>10000</v>
      </c>
      <c r="F377" s="109">
        <v>3.42</v>
      </c>
      <c r="G377" s="144"/>
      <c r="H377" s="79">
        <f>F377</f>
        <v>3.42</v>
      </c>
      <c r="I377" s="79"/>
      <c r="J377" s="23"/>
    </row>
    <row r="378" spans="1:10" ht="16" x14ac:dyDescent="0.2">
      <c r="A378" s="63"/>
      <c r="B378" s="75" t="s">
        <v>611</v>
      </c>
      <c r="C378" s="66" t="s">
        <v>230</v>
      </c>
      <c r="D378" s="66" t="s">
        <v>413</v>
      </c>
      <c r="E378" s="79">
        <v>220000</v>
      </c>
      <c r="F378" s="109">
        <v>9.1999999999999993</v>
      </c>
      <c r="G378" s="144"/>
      <c r="H378" s="79">
        <f>F378</f>
        <v>9.1999999999999993</v>
      </c>
      <c r="I378" s="79"/>
      <c r="J378" s="23"/>
    </row>
    <row r="379" spans="1:10" ht="16" x14ac:dyDescent="0.2">
      <c r="A379" s="63"/>
      <c r="B379" s="75" t="s">
        <v>611</v>
      </c>
      <c r="C379" s="66" t="s">
        <v>230</v>
      </c>
      <c r="D379" s="66" t="s">
        <v>417</v>
      </c>
      <c r="E379" s="78">
        <v>100000</v>
      </c>
      <c r="F379" s="78">
        <v>4.4000000000000004</v>
      </c>
      <c r="G379" s="78"/>
      <c r="H379" s="78">
        <f>F379</f>
        <v>4.4000000000000004</v>
      </c>
      <c r="I379" s="78"/>
      <c r="J379" s="23"/>
    </row>
    <row r="380" spans="1:10" ht="16" x14ac:dyDescent="0.2">
      <c r="A380" s="63"/>
      <c r="B380" s="75" t="s">
        <v>611</v>
      </c>
      <c r="C380" s="66" t="s">
        <v>230</v>
      </c>
      <c r="D380" s="66" t="s">
        <v>414</v>
      </c>
      <c r="E380" s="79">
        <v>10000</v>
      </c>
      <c r="F380" s="109">
        <v>0.35</v>
      </c>
      <c r="G380" s="144"/>
      <c r="H380" s="79">
        <f>F380</f>
        <v>0.35</v>
      </c>
      <c r="I380" s="79"/>
      <c r="J380" s="23"/>
    </row>
    <row r="381" spans="1:10" ht="16" x14ac:dyDescent="0.2">
      <c r="A381" s="63"/>
      <c r="B381" s="75"/>
      <c r="C381" s="66"/>
      <c r="D381" s="66"/>
      <c r="E381" s="79"/>
      <c r="F381" s="109"/>
      <c r="G381" s="144"/>
      <c r="H381" s="79"/>
      <c r="I381" s="79"/>
      <c r="J381" s="23"/>
    </row>
    <row r="382" spans="1:10" ht="16" x14ac:dyDescent="0.2">
      <c r="A382" s="63"/>
      <c r="B382" s="75" t="s">
        <v>612</v>
      </c>
      <c r="C382" s="66" t="s">
        <v>334</v>
      </c>
      <c r="D382" s="66" t="s">
        <v>411</v>
      </c>
      <c r="E382" s="78">
        <v>250000</v>
      </c>
      <c r="F382" s="78">
        <f>H382-G382</f>
        <v>73.92</v>
      </c>
      <c r="G382" s="78">
        <v>3.08</v>
      </c>
      <c r="H382" s="78">
        <v>77</v>
      </c>
      <c r="I382" s="78">
        <f>SUM(H382:H387)</f>
        <v>152.92000000000002</v>
      </c>
      <c r="J382" s="23"/>
    </row>
    <row r="383" spans="1:10" ht="16" x14ac:dyDescent="0.2">
      <c r="A383" s="63"/>
      <c r="B383" s="75" t="s">
        <v>612</v>
      </c>
      <c r="C383" s="66" t="s">
        <v>334</v>
      </c>
      <c r="D383" s="173" t="s">
        <v>417</v>
      </c>
      <c r="E383" s="78">
        <v>150000</v>
      </c>
      <c r="F383" s="109">
        <v>14.15</v>
      </c>
      <c r="G383" s="144"/>
      <c r="H383" s="78">
        <v>42.45</v>
      </c>
      <c r="I383" s="78"/>
      <c r="J383" s="91"/>
    </row>
    <row r="384" spans="1:10" ht="16" x14ac:dyDescent="0.2">
      <c r="A384" s="63"/>
      <c r="B384" s="75" t="s">
        <v>612</v>
      </c>
      <c r="C384" s="66" t="s">
        <v>334</v>
      </c>
      <c r="D384" s="173" t="s">
        <v>412</v>
      </c>
      <c r="E384" s="78">
        <v>10000</v>
      </c>
      <c r="F384" s="109">
        <v>3.42</v>
      </c>
      <c r="G384" s="144"/>
      <c r="H384" s="78">
        <f>F384</f>
        <v>3.42</v>
      </c>
      <c r="I384" s="78"/>
      <c r="J384" s="91"/>
    </row>
    <row r="385" spans="1:10" ht="16" x14ac:dyDescent="0.2">
      <c r="A385" s="63"/>
      <c r="B385" s="75" t="s">
        <v>612</v>
      </c>
      <c r="C385" s="66" t="s">
        <v>334</v>
      </c>
      <c r="D385" s="173" t="s">
        <v>413</v>
      </c>
      <c r="E385" s="78">
        <v>500000</v>
      </c>
      <c r="F385" s="109">
        <v>20.9</v>
      </c>
      <c r="G385" s="144"/>
      <c r="H385" s="78">
        <f>F385</f>
        <v>20.9</v>
      </c>
      <c r="I385" s="78"/>
      <c r="J385" s="91"/>
    </row>
    <row r="386" spans="1:10" ht="16" x14ac:dyDescent="0.2">
      <c r="A386" s="63"/>
      <c r="B386" s="75" t="s">
        <v>612</v>
      </c>
      <c r="C386" s="66" t="s">
        <v>334</v>
      </c>
      <c r="D386" s="173" t="s">
        <v>418</v>
      </c>
      <c r="E386" s="78">
        <v>200000</v>
      </c>
      <c r="F386" s="109">
        <v>8.8000000000000007</v>
      </c>
      <c r="G386" s="144"/>
      <c r="H386" s="78">
        <f>F386</f>
        <v>8.8000000000000007</v>
      </c>
      <c r="I386" s="78"/>
      <c r="J386" s="91"/>
    </row>
    <row r="387" spans="1:10" ht="16" x14ac:dyDescent="0.2">
      <c r="A387" s="63"/>
      <c r="B387" s="75" t="s">
        <v>612</v>
      </c>
      <c r="C387" s="66" t="s">
        <v>334</v>
      </c>
      <c r="D387" s="173" t="s">
        <v>414</v>
      </c>
      <c r="E387" s="78">
        <v>10000</v>
      </c>
      <c r="F387" s="109">
        <v>0.35</v>
      </c>
      <c r="G387" s="144"/>
      <c r="H387" s="79">
        <f>F387</f>
        <v>0.35</v>
      </c>
      <c r="I387" s="79"/>
      <c r="J387" s="91"/>
    </row>
    <row r="388" spans="1:10" ht="16" x14ac:dyDescent="0.2">
      <c r="A388" s="63"/>
      <c r="B388" s="75"/>
      <c r="C388" s="66"/>
      <c r="D388" s="66"/>
      <c r="E388" s="78"/>
      <c r="F388" s="109"/>
      <c r="G388" s="144"/>
      <c r="H388" s="79"/>
      <c r="I388" s="79"/>
      <c r="J388" s="91"/>
    </row>
    <row r="389" spans="1:10" ht="16" x14ac:dyDescent="0.2">
      <c r="A389" s="63"/>
      <c r="B389" s="75" t="s">
        <v>613</v>
      </c>
      <c r="C389" s="66" t="s">
        <v>182</v>
      </c>
      <c r="D389" s="66" t="s">
        <v>411</v>
      </c>
      <c r="E389" s="78">
        <v>10000</v>
      </c>
      <c r="F389" s="109">
        <v>0</v>
      </c>
      <c r="G389" s="144">
        <f>H389-F389</f>
        <v>0.91</v>
      </c>
      <c r="H389" s="78">
        <v>0.91</v>
      </c>
      <c r="I389" s="78">
        <f>SUM(H389:H390)</f>
        <v>1.54</v>
      </c>
      <c r="J389" s="104"/>
    </row>
    <row r="390" spans="1:10" ht="16" x14ac:dyDescent="0.2">
      <c r="A390" s="63"/>
      <c r="B390" s="75" t="s">
        <v>613</v>
      </c>
      <c r="C390" s="66" t="s">
        <v>182</v>
      </c>
      <c r="D390" s="66" t="s">
        <v>417</v>
      </c>
      <c r="E390" s="78">
        <v>5000</v>
      </c>
      <c r="F390" s="109">
        <v>0.63</v>
      </c>
      <c r="G390" s="144"/>
      <c r="H390" s="78">
        <f>F390</f>
        <v>0.63</v>
      </c>
      <c r="I390" s="78"/>
      <c r="J390" s="104"/>
    </row>
    <row r="391" spans="1:10" ht="16" x14ac:dyDescent="0.2">
      <c r="A391" s="63"/>
      <c r="B391" s="75"/>
      <c r="D391" s="66"/>
      <c r="E391" s="78"/>
      <c r="F391" s="109"/>
      <c r="G391" s="144"/>
      <c r="H391" s="78"/>
      <c r="I391" s="78"/>
      <c r="J391" s="104"/>
    </row>
    <row r="392" spans="1:10" ht="16" x14ac:dyDescent="0.2">
      <c r="A392" s="63"/>
      <c r="B392" s="75" t="s">
        <v>614</v>
      </c>
      <c r="C392" s="66" t="s">
        <v>366</v>
      </c>
      <c r="D392" s="66" t="s">
        <v>411</v>
      </c>
      <c r="E392" s="78">
        <v>10000</v>
      </c>
      <c r="F392" s="109">
        <v>0</v>
      </c>
      <c r="G392" s="144">
        <f>H392-F392</f>
        <v>3.08</v>
      </c>
      <c r="H392" s="78">
        <v>3.08</v>
      </c>
      <c r="I392" s="78">
        <f>SUM(H392:H397)</f>
        <v>19.840000000000003</v>
      </c>
      <c r="J392" s="104"/>
    </row>
    <row r="393" spans="1:10" ht="16" x14ac:dyDescent="0.2">
      <c r="A393" s="63"/>
      <c r="B393" s="75" t="s">
        <v>614</v>
      </c>
      <c r="C393" s="66" t="s">
        <v>366</v>
      </c>
      <c r="D393" s="173" t="s">
        <v>417</v>
      </c>
      <c r="E393" s="78">
        <v>10000</v>
      </c>
      <c r="F393" s="109">
        <v>4.41</v>
      </c>
      <c r="G393" s="144"/>
      <c r="H393" s="78">
        <f>F393</f>
        <v>4.41</v>
      </c>
      <c r="I393" s="78"/>
      <c r="J393" s="211"/>
    </row>
    <row r="394" spans="1:10" ht="16" x14ac:dyDescent="0.2">
      <c r="A394" s="63"/>
      <c r="B394" s="75" t="s">
        <v>614</v>
      </c>
      <c r="C394" s="66" t="s">
        <v>366</v>
      </c>
      <c r="D394" s="173" t="s">
        <v>412</v>
      </c>
      <c r="E394" s="78">
        <v>10000</v>
      </c>
      <c r="F394" s="109">
        <v>3.42</v>
      </c>
      <c r="G394" s="144"/>
      <c r="H394" s="78">
        <f>F394</f>
        <v>3.42</v>
      </c>
      <c r="I394" s="78"/>
      <c r="J394" s="104"/>
    </row>
    <row r="395" spans="1:10" ht="16" x14ac:dyDescent="0.2">
      <c r="A395" s="63"/>
      <c r="B395" s="75" t="s">
        <v>614</v>
      </c>
      <c r="C395" s="66" t="s">
        <v>366</v>
      </c>
      <c r="D395" s="173" t="s">
        <v>413</v>
      </c>
      <c r="E395" s="78">
        <v>100000</v>
      </c>
      <c r="F395" s="109">
        <v>4.18</v>
      </c>
      <c r="G395" s="144"/>
      <c r="H395" s="78">
        <f>F395</f>
        <v>4.18</v>
      </c>
      <c r="I395" s="78"/>
      <c r="J395" s="104"/>
    </row>
    <row r="396" spans="1:10" ht="16" x14ac:dyDescent="0.2">
      <c r="A396" s="63"/>
      <c r="B396" s="75" t="s">
        <v>614</v>
      </c>
      <c r="C396" s="66" t="s">
        <v>366</v>
      </c>
      <c r="D396" s="173" t="s">
        <v>418</v>
      </c>
      <c r="E396" s="78">
        <v>100000</v>
      </c>
      <c r="F396" s="109">
        <v>4.4000000000000004</v>
      </c>
      <c r="G396" s="144"/>
      <c r="H396" s="78">
        <f>F396</f>
        <v>4.4000000000000004</v>
      </c>
      <c r="I396" s="78"/>
      <c r="J396" s="104"/>
    </row>
    <row r="397" spans="1:10" ht="16" x14ac:dyDescent="0.2">
      <c r="A397" s="63"/>
      <c r="B397" s="75" t="s">
        <v>614</v>
      </c>
      <c r="C397" s="66" t="s">
        <v>366</v>
      </c>
      <c r="D397" s="173" t="s">
        <v>414</v>
      </c>
      <c r="E397" s="78">
        <v>10000</v>
      </c>
      <c r="F397" s="109">
        <v>0.35</v>
      </c>
      <c r="G397" s="144"/>
      <c r="H397" s="78">
        <f>F397</f>
        <v>0.35</v>
      </c>
      <c r="I397" s="78"/>
      <c r="J397" s="104"/>
    </row>
    <row r="398" spans="1:10" ht="16" x14ac:dyDescent="0.2">
      <c r="A398" s="63"/>
      <c r="B398" s="75"/>
      <c r="C398" s="66"/>
      <c r="D398" s="66"/>
      <c r="E398" s="78"/>
      <c r="F398" s="109"/>
      <c r="G398" s="144"/>
      <c r="H398" s="78"/>
      <c r="I398" s="78"/>
      <c r="J398" s="104"/>
    </row>
    <row r="399" spans="1:10" s="233" customFormat="1" ht="16" x14ac:dyDescent="0.2">
      <c r="A399" s="106"/>
      <c r="B399" s="107" t="s">
        <v>615</v>
      </c>
      <c r="C399" s="108" t="s">
        <v>100</v>
      </c>
      <c r="D399" s="108" t="s">
        <v>411</v>
      </c>
      <c r="E399" s="109">
        <v>150000</v>
      </c>
      <c r="F399" s="109">
        <f>H399-G399</f>
        <v>12.74</v>
      </c>
      <c r="G399" s="109">
        <v>0.91</v>
      </c>
      <c r="H399" s="109">
        <v>13.65</v>
      </c>
      <c r="I399" s="109">
        <f>SUM(H399:H400)</f>
        <v>22.009999999999998</v>
      </c>
      <c r="J399" s="232" t="s">
        <v>760</v>
      </c>
    </row>
    <row r="400" spans="1:10" s="233" customFormat="1" ht="16" x14ac:dyDescent="0.2">
      <c r="A400" s="106"/>
      <c r="B400" s="107" t="s">
        <v>615</v>
      </c>
      <c r="C400" s="108" t="s">
        <v>100</v>
      </c>
      <c r="D400" s="108" t="s">
        <v>413</v>
      </c>
      <c r="E400" s="109">
        <v>300000</v>
      </c>
      <c r="F400" s="109">
        <v>8.36</v>
      </c>
      <c r="G400" s="109"/>
      <c r="H400" s="109">
        <f>F400</f>
        <v>8.36</v>
      </c>
      <c r="I400" s="109"/>
      <c r="J400" s="232"/>
    </row>
    <row r="401" spans="1:10" ht="16" x14ac:dyDescent="0.2">
      <c r="A401" s="63"/>
      <c r="B401" s="75"/>
      <c r="C401" s="66"/>
      <c r="D401" s="66"/>
      <c r="E401" s="79"/>
      <c r="F401" s="109"/>
      <c r="G401" s="144"/>
      <c r="H401" s="79"/>
      <c r="I401" s="79"/>
      <c r="J401" s="23"/>
    </row>
    <row r="402" spans="1:10" ht="16" x14ac:dyDescent="0.2">
      <c r="A402" s="63"/>
      <c r="B402" s="75" t="s">
        <v>536</v>
      </c>
      <c r="C402" s="66" t="s">
        <v>524</v>
      </c>
      <c r="D402" s="66" t="s">
        <v>411</v>
      </c>
      <c r="E402" s="78">
        <v>10000</v>
      </c>
      <c r="F402" s="78">
        <v>0</v>
      </c>
      <c r="G402" s="78">
        <f>H402-F402</f>
        <v>0.66</v>
      </c>
      <c r="H402" s="78">
        <v>0.66</v>
      </c>
      <c r="I402" s="78">
        <f>SUM(H402:H404)</f>
        <v>2.87</v>
      </c>
      <c r="J402" s="23"/>
    </row>
    <row r="403" spans="1:10" ht="16" x14ac:dyDescent="0.2">
      <c r="A403" s="63"/>
      <c r="B403" s="75" t="s">
        <v>536</v>
      </c>
      <c r="C403" s="66" t="s">
        <v>524</v>
      </c>
      <c r="D403" s="66" t="s">
        <v>412</v>
      </c>
      <c r="E403" s="78">
        <v>4000</v>
      </c>
      <c r="F403" s="78">
        <v>1.37</v>
      </c>
      <c r="G403" s="78"/>
      <c r="H403" s="78">
        <f>F403</f>
        <v>1.37</v>
      </c>
      <c r="I403" s="78"/>
      <c r="J403" s="23"/>
    </row>
    <row r="404" spans="1:10" ht="16" x14ac:dyDescent="0.2">
      <c r="A404" s="63"/>
      <c r="B404" s="75" t="s">
        <v>536</v>
      </c>
      <c r="C404" s="66" t="s">
        <v>524</v>
      </c>
      <c r="D404" s="66" t="s">
        <v>413</v>
      </c>
      <c r="E404" s="78">
        <v>20000</v>
      </c>
      <c r="F404" s="78">
        <v>0.84</v>
      </c>
      <c r="G404" s="78"/>
      <c r="H404" s="78">
        <f>F404</f>
        <v>0.84</v>
      </c>
      <c r="I404" s="78"/>
      <c r="J404" s="23"/>
    </row>
    <row r="405" spans="1:10" ht="16" x14ac:dyDescent="0.2">
      <c r="A405" s="63"/>
      <c r="B405" s="75"/>
      <c r="C405" s="66"/>
      <c r="D405" s="66"/>
      <c r="E405" s="78"/>
      <c r="F405" s="78"/>
      <c r="G405" s="78"/>
      <c r="H405" s="78"/>
      <c r="I405" s="78"/>
      <c r="J405" s="23"/>
    </row>
    <row r="406" spans="1:10" ht="16" x14ac:dyDescent="0.2">
      <c r="A406" s="63"/>
      <c r="B406" s="75" t="s">
        <v>725</v>
      </c>
      <c r="C406" s="66" t="s">
        <v>745</v>
      </c>
      <c r="D406" s="66" t="s">
        <v>411</v>
      </c>
      <c r="E406" s="78">
        <v>20000</v>
      </c>
      <c r="F406" s="78">
        <f>H406-G406</f>
        <v>1.26</v>
      </c>
      <c r="G406" s="78">
        <v>1.26</v>
      </c>
      <c r="H406" s="78">
        <v>2.52</v>
      </c>
      <c r="I406" s="78">
        <f>SUM(H406:H409)</f>
        <v>13.93</v>
      </c>
      <c r="J406" s="23"/>
    </row>
    <row r="407" spans="1:10" ht="16" x14ac:dyDescent="0.2">
      <c r="A407" s="63"/>
      <c r="B407" s="75" t="s">
        <v>725</v>
      </c>
      <c r="C407" s="66" t="s">
        <v>745</v>
      </c>
      <c r="D407" s="66" t="s">
        <v>417</v>
      </c>
      <c r="E407" s="78">
        <v>10000</v>
      </c>
      <c r="F407" s="78"/>
      <c r="G407" s="78"/>
      <c r="H407" s="78">
        <v>2.83</v>
      </c>
      <c r="I407" s="78"/>
      <c r="J407" s="23"/>
    </row>
    <row r="408" spans="1:10" ht="16" x14ac:dyDescent="0.2">
      <c r="A408" s="63"/>
      <c r="B408" s="75" t="s">
        <v>725</v>
      </c>
      <c r="C408" s="66" t="s">
        <v>745</v>
      </c>
      <c r="D408" s="66" t="s">
        <v>413</v>
      </c>
      <c r="E408" s="78">
        <v>100000</v>
      </c>
      <c r="F408" s="78"/>
      <c r="G408" s="78"/>
      <c r="H408" s="78">
        <v>4.18</v>
      </c>
      <c r="I408" s="78"/>
      <c r="J408" s="23"/>
    </row>
    <row r="409" spans="1:10" ht="16" x14ac:dyDescent="0.2">
      <c r="A409" s="63"/>
      <c r="B409" s="75" t="s">
        <v>725</v>
      </c>
      <c r="C409" s="66" t="s">
        <v>745</v>
      </c>
      <c r="D409" s="66" t="s">
        <v>418</v>
      </c>
      <c r="E409" s="78">
        <v>200000</v>
      </c>
      <c r="F409" s="78"/>
      <c r="G409" s="78"/>
      <c r="H409" s="78">
        <v>4.4000000000000004</v>
      </c>
      <c r="I409" s="78"/>
      <c r="J409" s="23"/>
    </row>
    <row r="410" spans="1:10" ht="16" x14ac:dyDescent="0.2">
      <c r="A410" s="63"/>
      <c r="B410" s="75"/>
      <c r="C410" s="66"/>
      <c r="D410" s="66"/>
      <c r="E410" s="78"/>
      <c r="F410" s="78"/>
      <c r="G410" s="78"/>
      <c r="H410" s="78"/>
      <c r="I410" s="78"/>
      <c r="J410" s="23"/>
    </row>
    <row r="411" spans="1:10" ht="16" x14ac:dyDescent="0.2">
      <c r="A411" s="63"/>
      <c r="B411" s="75" t="s">
        <v>616</v>
      </c>
      <c r="C411" s="66" t="s">
        <v>437</v>
      </c>
      <c r="D411" s="66" t="s">
        <v>411</v>
      </c>
      <c r="E411" s="78">
        <v>100000</v>
      </c>
      <c r="F411" s="109">
        <f>H411-G411</f>
        <v>5.9399999999999995</v>
      </c>
      <c r="G411" s="144">
        <v>0.66</v>
      </c>
      <c r="H411" s="78">
        <v>6.6</v>
      </c>
      <c r="I411" s="78">
        <f>SUM(H411:H412)</f>
        <v>10.78</v>
      </c>
      <c r="J411" s="23"/>
    </row>
    <row r="412" spans="1:10" ht="16" x14ac:dyDescent="0.2">
      <c r="A412" s="63"/>
      <c r="B412" s="75" t="s">
        <v>616</v>
      </c>
      <c r="C412" s="66" t="s">
        <v>437</v>
      </c>
      <c r="D412" s="66" t="s">
        <v>413</v>
      </c>
      <c r="E412" s="78">
        <v>100000</v>
      </c>
      <c r="F412" s="109">
        <v>4.18</v>
      </c>
      <c r="G412" s="144"/>
      <c r="H412" s="78">
        <f>F412</f>
        <v>4.18</v>
      </c>
      <c r="I412" s="223"/>
      <c r="J412" s="23"/>
    </row>
    <row r="413" spans="1:10" ht="16" x14ac:dyDescent="0.2">
      <c r="A413" s="63"/>
      <c r="B413" s="75"/>
      <c r="C413" s="66"/>
      <c r="D413" s="66"/>
      <c r="E413" s="79"/>
      <c r="F413" s="109"/>
      <c r="G413" s="144"/>
      <c r="H413" s="79"/>
      <c r="J413" s="23"/>
    </row>
    <row r="414" spans="1:10" ht="16" x14ac:dyDescent="0.2">
      <c r="A414" s="63"/>
      <c r="B414" s="75" t="s">
        <v>617</v>
      </c>
      <c r="C414" s="66" t="s">
        <v>231</v>
      </c>
      <c r="D414" s="66" t="s">
        <v>411</v>
      </c>
      <c r="E414" s="78">
        <v>250000</v>
      </c>
      <c r="F414" s="109">
        <f>H414-G414</f>
        <v>48.24</v>
      </c>
      <c r="G414" s="144">
        <v>2.0099999999999998</v>
      </c>
      <c r="H414" s="78">
        <v>50.25</v>
      </c>
      <c r="I414" s="78">
        <f>SUM(H414:H419)</f>
        <v>89.62</v>
      </c>
      <c r="J414" s="211"/>
    </row>
    <row r="415" spans="1:10" ht="16" x14ac:dyDescent="0.2">
      <c r="A415" s="63"/>
      <c r="B415" s="75" t="s">
        <v>617</v>
      </c>
      <c r="C415" s="66" t="s">
        <v>231</v>
      </c>
      <c r="D415" s="173" t="s">
        <v>417</v>
      </c>
      <c r="E415" s="78">
        <v>50000</v>
      </c>
      <c r="F415" s="109">
        <v>14.15</v>
      </c>
      <c r="G415" s="144"/>
      <c r="H415" s="78">
        <f>F415</f>
        <v>14.15</v>
      </c>
      <c r="I415" s="78"/>
      <c r="J415" s="23"/>
    </row>
    <row r="416" spans="1:10" ht="16" x14ac:dyDescent="0.2">
      <c r="A416" s="63"/>
      <c r="B416" s="75" t="s">
        <v>617</v>
      </c>
      <c r="C416" s="66" t="s">
        <v>231</v>
      </c>
      <c r="D416" s="173" t="s">
        <v>412</v>
      </c>
      <c r="E416" s="78">
        <v>10000</v>
      </c>
      <c r="F416" s="109">
        <v>3.42</v>
      </c>
      <c r="G416" s="144"/>
      <c r="H416" s="78">
        <f>F416</f>
        <v>3.42</v>
      </c>
      <c r="I416" s="78"/>
      <c r="J416" s="23"/>
    </row>
    <row r="417" spans="1:10" ht="16" x14ac:dyDescent="0.2">
      <c r="A417" s="63"/>
      <c r="B417" s="75" t="s">
        <v>617</v>
      </c>
      <c r="C417" s="66" t="s">
        <v>231</v>
      </c>
      <c r="D417" s="173" t="s">
        <v>413</v>
      </c>
      <c r="E417" s="79">
        <v>250000</v>
      </c>
      <c r="F417" s="109">
        <v>10.45</v>
      </c>
      <c r="G417" s="144"/>
      <c r="H417" s="79">
        <f>F417</f>
        <v>10.45</v>
      </c>
      <c r="I417" s="79"/>
      <c r="J417" s="23"/>
    </row>
    <row r="418" spans="1:10" ht="16" x14ac:dyDescent="0.2">
      <c r="A418" s="63"/>
      <c r="B418" s="75" t="s">
        <v>617</v>
      </c>
      <c r="C418" s="66" t="s">
        <v>231</v>
      </c>
      <c r="D418" s="173" t="s">
        <v>418</v>
      </c>
      <c r="E418" s="78">
        <v>250000</v>
      </c>
      <c r="F418" s="109">
        <v>11</v>
      </c>
      <c r="G418" s="144"/>
      <c r="H418" s="79">
        <f>F418</f>
        <v>11</v>
      </c>
      <c r="I418" s="79"/>
      <c r="J418" s="23"/>
    </row>
    <row r="419" spans="1:10" ht="16" x14ac:dyDescent="0.2">
      <c r="A419" s="63"/>
      <c r="B419" s="75" t="s">
        <v>617</v>
      </c>
      <c r="C419" s="66" t="s">
        <v>231</v>
      </c>
      <c r="D419" s="173" t="s">
        <v>414</v>
      </c>
      <c r="E419" s="78">
        <v>10000</v>
      </c>
      <c r="F419" s="109">
        <v>0.35</v>
      </c>
      <c r="G419" s="144"/>
      <c r="H419" s="79">
        <f>F419</f>
        <v>0.35</v>
      </c>
      <c r="I419" s="79"/>
      <c r="J419" s="23"/>
    </row>
    <row r="420" spans="1:10" ht="16" x14ac:dyDescent="0.2">
      <c r="A420" s="63"/>
      <c r="B420" s="75"/>
      <c r="C420" s="66"/>
      <c r="D420" s="173"/>
      <c r="E420" s="78"/>
      <c r="F420" s="109"/>
      <c r="G420" s="144"/>
      <c r="H420" s="79"/>
      <c r="I420" s="79"/>
      <c r="J420" s="23"/>
    </row>
    <row r="421" spans="1:10" ht="16" x14ac:dyDescent="0.2">
      <c r="A421" s="63"/>
      <c r="B421" s="75" t="s">
        <v>537</v>
      </c>
      <c r="C421" s="66" t="s">
        <v>531</v>
      </c>
      <c r="D421" s="173" t="s">
        <v>411</v>
      </c>
      <c r="E421" s="78">
        <v>10000</v>
      </c>
      <c r="F421" s="78">
        <v>0</v>
      </c>
      <c r="G421" s="78">
        <f>H421-F421</f>
        <v>2.0099999999999998</v>
      </c>
      <c r="H421" s="78">
        <v>2.0099999999999998</v>
      </c>
      <c r="I421" s="78">
        <f>SUM(H421:H426)</f>
        <v>6.79</v>
      </c>
      <c r="J421" s="23"/>
    </row>
    <row r="422" spans="1:10" ht="16" x14ac:dyDescent="0.2">
      <c r="A422" s="63"/>
      <c r="B422" s="75" t="s">
        <v>537</v>
      </c>
      <c r="C422" s="66" t="s">
        <v>531</v>
      </c>
      <c r="D422" s="173" t="s">
        <v>417</v>
      </c>
      <c r="E422" s="78">
        <v>5000</v>
      </c>
      <c r="F422" s="78">
        <v>2.21</v>
      </c>
      <c r="G422" s="78"/>
      <c r="H422" s="78">
        <v>3.39</v>
      </c>
      <c r="I422" s="78"/>
      <c r="J422" s="23"/>
    </row>
    <row r="423" spans="1:10" ht="16" x14ac:dyDescent="0.2">
      <c r="A423" s="63"/>
      <c r="B423" s="75" t="s">
        <v>537</v>
      </c>
      <c r="C423" s="66" t="s">
        <v>531</v>
      </c>
      <c r="D423" s="173" t="s">
        <v>412</v>
      </c>
      <c r="E423" s="78">
        <v>2000</v>
      </c>
      <c r="F423" s="78">
        <v>0.68</v>
      </c>
      <c r="G423" s="78"/>
      <c r="H423" s="78">
        <f>F423</f>
        <v>0.68</v>
      </c>
      <c r="I423" s="78"/>
      <c r="J423" s="23"/>
    </row>
    <row r="424" spans="1:10" ht="16" x14ac:dyDescent="0.2">
      <c r="A424" s="63"/>
      <c r="B424" s="75" t="s">
        <v>537</v>
      </c>
      <c r="C424" s="66" t="s">
        <v>531</v>
      </c>
      <c r="D424" s="173" t="s">
        <v>413</v>
      </c>
      <c r="E424" s="78">
        <v>10000</v>
      </c>
      <c r="F424" s="78">
        <v>0.42</v>
      </c>
      <c r="G424" s="78"/>
      <c r="H424" s="78">
        <f>F424</f>
        <v>0.42</v>
      </c>
      <c r="I424" s="78"/>
      <c r="J424" s="23"/>
    </row>
    <row r="425" spans="1:10" ht="16" x14ac:dyDescent="0.2">
      <c r="A425" s="63"/>
      <c r="B425" s="75" t="s">
        <v>537</v>
      </c>
      <c r="C425" s="66" t="s">
        <v>531</v>
      </c>
      <c r="D425" s="173" t="s">
        <v>418</v>
      </c>
      <c r="E425" s="78">
        <v>5000</v>
      </c>
      <c r="F425" s="78">
        <v>0.22</v>
      </c>
      <c r="G425" s="78"/>
      <c r="H425" s="78">
        <f>F425</f>
        <v>0.22</v>
      </c>
      <c r="I425" s="78"/>
      <c r="J425" s="23"/>
    </row>
    <row r="426" spans="1:10" ht="16" x14ac:dyDescent="0.2">
      <c r="A426" s="63"/>
      <c r="B426" s="75" t="s">
        <v>537</v>
      </c>
      <c r="C426" s="66" t="s">
        <v>531</v>
      </c>
      <c r="D426" s="173" t="s">
        <v>414</v>
      </c>
      <c r="E426" s="78">
        <v>2000</v>
      </c>
      <c r="F426" s="78">
        <v>7.0000000000000007E-2</v>
      </c>
      <c r="G426" s="78"/>
      <c r="H426" s="78">
        <f>F426</f>
        <v>7.0000000000000007E-2</v>
      </c>
      <c r="I426" s="78"/>
      <c r="J426" s="23"/>
    </row>
    <row r="427" spans="1:10" ht="16" x14ac:dyDescent="0.2">
      <c r="A427" s="63"/>
      <c r="B427" s="75"/>
      <c r="C427" s="66"/>
      <c r="D427" s="173"/>
      <c r="E427" s="78"/>
      <c r="F427" s="78"/>
      <c r="G427" s="78"/>
      <c r="H427" s="78"/>
      <c r="I427" s="78"/>
      <c r="J427" s="23"/>
    </row>
    <row r="428" spans="1:10" ht="16" x14ac:dyDescent="0.2">
      <c r="A428" s="63"/>
      <c r="B428" s="75" t="s">
        <v>663</v>
      </c>
      <c r="C428" s="66" t="s">
        <v>662</v>
      </c>
      <c r="D428" s="173" t="s">
        <v>411</v>
      </c>
      <c r="E428" s="78">
        <v>200000</v>
      </c>
      <c r="F428" s="78">
        <f>H428-G428</f>
        <v>38.190000000000005</v>
      </c>
      <c r="G428" s="78">
        <v>2.0099999999999998</v>
      </c>
      <c r="H428" s="78">
        <v>40.200000000000003</v>
      </c>
      <c r="I428" s="78">
        <f>SUM(H428:H433)</f>
        <v>83.179999999999993</v>
      </c>
      <c r="J428" s="23"/>
    </row>
    <row r="429" spans="1:10" ht="16" x14ac:dyDescent="0.2">
      <c r="A429" s="63"/>
      <c r="B429" s="75" t="s">
        <v>663</v>
      </c>
      <c r="C429" s="66" t="s">
        <v>662</v>
      </c>
      <c r="D429" s="173" t="s">
        <v>417</v>
      </c>
      <c r="E429" s="78">
        <v>50000</v>
      </c>
      <c r="F429" s="78">
        <v>22.05</v>
      </c>
      <c r="G429" s="78"/>
      <c r="H429" s="78">
        <f>F429</f>
        <v>22.05</v>
      </c>
      <c r="I429" s="78"/>
      <c r="J429" s="23"/>
    </row>
    <row r="430" spans="1:10" ht="16" x14ac:dyDescent="0.2">
      <c r="A430" s="63"/>
      <c r="B430" s="75" t="s">
        <v>663</v>
      </c>
      <c r="C430" s="66" t="s">
        <v>662</v>
      </c>
      <c r="D430" s="173" t="s">
        <v>412</v>
      </c>
      <c r="E430" s="78">
        <v>10000</v>
      </c>
      <c r="F430" s="78">
        <v>3.42</v>
      </c>
      <c r="G430" s="78"/>
      <c r="H430" s="78">
        <f>F430</f>
        <v>3.42</v>
      </c>
      <c r="I430" s="78"/>
      <c r="J430" s="23"/>
    </row>
    <row r="431" spans="1:10" ht="16" x14ac:dyDescent="0.2">
      <c r="A431" s="63"/>
      <c r="B431" s="75" t="s">
        <v>663</v>
      </c>
      <c r="C431" s="66" t="s">
        <v>662</v>
      </c>
      <c r="D431" s="173" t="s">
        <v>413</v>
      </c>
      <c r="E431" s="78">
        <v>200000</v>
      </c>
      <c r="F431" s="78">
        <v>8.36</v>
      </c>
      <c r="G431" s="78"/>
      <c r="H431" s="78">
        <f>F431</f>
        <v>8.36</v>
      </c>
      <c r="I431" s="78"/>
      <c r="J431" s="23"/>
    </row>
    <row r="432" spans="1:10" ht="16" x14ac:dyDescent="0.2">
      <c r="A432" s="63"/>
      <c r="B432" s="75" t="s">
        <v>663</v>
      </c>
      <c r="C432" s="66" t="s">
        <v>662</v>
      </c>
      <c r="D432" s="173" t="s">
        <v>418</v>
      </c>
      <c r="E432" s="78">
        <v>200000</v>
      </c>
      <c r="F432" s="78">
        <v>8.8000000000000007</v>
      </c>
      <c r="G432" s="78"/>
      <c r="H432" s="78">
        <f>F432</f>
        <v>8.8000000000000007</v>
      </c>
      <c r="I432" s="78"/>
      <c r="J432" s="23"/>
    </row>
    <row r="433" spans="1:10" ht="16" x14ac:dyDescent="0.2">
      <c r="A433" s="63"/>
      <c r="B433" s="75" t="s">
        <v>663</v>
      </c>
      <c r="C433" s="66" t="s">
        <v>662</v>
      </c>
      <c r="D433" s="173" t="s">
        <v>414</v>
      </c>
      <c r="E433" s="78">
        <v>10000</v>
      </c>
      <c r="F433" s="78">
        <v>0.35</v>
      </c>
      <c r="G433" s="78"/>
      <c r="H433" s="78">
        <f>F433</f>
        <v>0.35</v>
      </c>
      <c r="I433" s="78"/>
      <c r="J433" s="23"/>
    </row>
    <row r="434" spans="1:10" ht="16" x14ac:dyDescent="0.2">
      <c r="A434" s="63"/>
      <c r="B434" s="75"/>
      <c r="C434" s="66"/>
      <c r="D434" s="173"/>
      <c r="E434" s="78"/>
      <c r="F434" s="78"/>
      <c r="G434" s="78"/>
      <c r="H434" s="78"/>
      <c r="I434" s="78"/>
      <c r="J434" s="23"/>
    </row>
    <row r="435" spans="1:10" ht="16" x14ac:dyDescent="0.2">
      <c r="A435" s="63"/>
      <c r="B435" s="75" t="s">
        <v>714</v>
      </c>
      <c r="C435" s="66" t="s">
        <v>708</v>
      </c>
      <c r="D435" s="173" t="s">
        <v>411</v>
      </c>
      <c r="E435" s="78">
        <v>10000</v>
      </c>
      <c r="F435" s="78">
        <v>0</v>
      </c>
      <c r="G435" s="78">
        <f>H435-F435</f>
        <v>0.66</v>
      </c>
      <c r="H435" s="78">
        <v>0.66</v>
      </c>
      <c r="I435" s="78">
        <f>H435</f>
        <v>0.66</v>
      </c>
      <c r="J435" s="23"/>
    </row>
    <row r="436" spans="1:10" ht="16" x14ac:dyDescent="0.2">
      <c r="A436" s="63"/>
      <c r="B436" s="75"/>
      <c r="C436" s="66"/>
      <c r="D436" s="66"/>
      <c r="E436" s="78"/>
      <c r="F436" s="109"/>
      <c r="G436" s="144"/>
      <c r="H436" s="79"/>
      <c r="I436" s="79"/>
      <c r="J436" s="23"/>
    </row>
    <row r="437" spans="1:10" ht="16" x14ac:dyDescent="0.2">
      <c r="A437" s="63"/>
      <c r="B437" s="75" t="s">
        <v>618</v>
      </c>
      <c r="C437" s="66" t="s">
        <v>206</v>
      </c>
      <c r="D437" s="66" t="s">
        <v>411</v>
      </c>
      <c r="E437" s="78">
        <v>180000</v>
      </c>
      <c r="F437" s="78">
        <f>H437-G437</f>
        <v>21.419999999999998</v>
      </c>
      <c r="G437" s="78">
        <v>1.26</v>
      </c>
      <c r="H437" s="78">
        <v>22.68</v>
      </c>
      <c r="I437" s="78">
        <f>SUM(H437:H442)</f>
        <v>92.83</v>
      </c>
      <c r="J437" s="23"/>
    </row>
    <row r="438" spans="1:10" ht="16" x14ac:dyDescent="0.2">
      <c r="A438" s="63"/>
      <c r="B438" s="75" t="s">
        <v>618</v>
      </c>
      <c r="C438" s="66" t="s">
        <v>206</v>
      </c>
      <c r="D438" s="173" t="s">
        <v>417</v>
      </c>
      <c r="E438" s="78">
        <v>50000</v>
      </c>
      <c r="F438" s="109">
        <v>50.94</v>
      </c>
      <c r="G438" s="144"/>
      <c r="H438" s="79">
        <f>F438</f>
        <v>50.94</v>
      </c>
      <c r="I438" s="79"/>
      <c r="J438" s="23"/>
    </row>
    <row r="439" spans="1:10" ht="16" x14ac:dyDescent="0.2">
      <c r="A439" s="63"/>
      <c r="B439" s="75" t="s">
        <v>618</v>
      </c>
      <c r="C439" s="66" t="s">
        <v>206</v>
      </c>
      <c r="D439" s="173" t="s">
        <v>412</v>
      </c>
      <c r="E439" s="78">
        <v>10000</v>
      </c>
      <c r="F439" s="109">
        <v>3.42</v>
      </c>
      <c r="G439" s="144"/>
      <c r="H439" s="79">
        <f>F439</f>
        <v>3.42</v>
      </c>
      <c r="I439" s="79"/>
      <c r="J439" s="23"/>
    </row>
    <row r="440" spans="1:10" ht="16" x14ac:dyDescent="0.2">
      <c r="A440" s="63"/>
      <c r="B440" s="75" t="s">
        <v>618</v>
      </c>
      <c r="C440" s="66" t="s">
        <v>206</v>
      </c>
      <c r="D440" s="173" t="s">
        <v>413</v>
      </c>
      <c r="E440" s="78">
        <v>180000</v>
      </c>
      <c r="F440" s="109">
        <v>7.52</v>
      </c>
      <c r="G440" s="144"/>
      <c r="H440" s="79">
        <f>F440</f>
        <v>7.52</v>
      </c>
      <c r="I440" s="79"/>
      <c r="J440" s="23"/>
    </row>
    <row r="441" spans="1:10" ht="16" x14ac:dyDescent="0.2">
      <c r="A441" s="63"/>
      <c r="B441" s="75" t="s">
        <v>618</v>
      </c>
      <c r="C441" s="66" t="s">
        <v>206</v>
      </c>
      <c r="D441" s="173" t="s">
        <v>418</v>
      </c>
      <c r="E441" s="78">
        <v>180000</v>
      </c>
      <c r="F441" s="109">
        <v>7.92</v>
      </c>
      <c r="G441" s="144"/>
      <c r="H441" s="79">
        <f>F441</f>
        <v>7.92</v>
      </c>
      <c r="I441" s="79"/>
      <c r="J441" s="23"/>
    </row>
    <row r="442" spans="1:10" ht="16" x14ac:dyDescent="0.2">
      <c r="A442" s="63"/>
      <c r="B442" s="75" t="s">
        <v>618</v>
      </c>
      <c r="C442" s="66" t="s">
        <v>206</v>
      </c>
      <c r="D442" s="173" t="s">
        <v>414</v>
      </c>
      <c r="E442" s="78">
        <v>10000</v>
      </c>
      <c r="F442" s="109">
        <v>0.35</v>
      </c>
      <c r="G442" s="144"/>
      <c r="H442" s="79">
        <f>F442</f>
        <v>0.35</v>
      </c>
      <c r="I442" s="79"/>
      <c r="J442" s="23"/>
    </row>
    <row r="443" spans="1:10" ht="16" x14ac:dyDescent="0.2">
      <c r="A443" s="63"/>
      <c r="B443" s="75"/>
      <c r="C443" s="66"/>
      <c r="D443" s="66"/>
      <c r="E443" s="78"/>
      <c r="F443" s="109"/>
      <c r="G443" s="144"/>
      <c r="H443" s="79"/>
      <c r="I443" s="79"/>
      <c r="J443" s="23"/>
    </row>
    <row r="444" spans="1:10" ht="16" x14ac:dyDescent="0.2">
      <c r="A444" s="63"/>
      <c r="B444" s="75" t="s">
        <v>619</v>
      </c>
      <c r="C444" s="66" t="s">
        <v>204</v>
      </c>
      <c r="D444" s="66" t="s">
        <v>411</v>
      </c>
      <c r="E444" s="78">
        <v>180000</v>
      </c>
      <c r="F444" s="78">
        <f>H444-G444</f>
        <v>34.17</v>
      </c>
      <c r="G444" s="78">
        <v>2.0099999999999998</v>
      </c>
      <c r="H444" s="78">
        <v>36.18</v>
      </c>
      <c r="I444" s="78">
        <f>SUM(H444:H449)</f>
        <v>123.62</v>
      </c>
      <c r="J444" s="23"/>
    </row>
    <row r="445" spans="1:10" ht="16" x14ac:dyDescent="0.2">
      <c r="A445" s="63"/>
      <c r="B445" s="75" t="s">
        <v>619</v>
      </c>
      <c r="C445" s="66" t="s">
        <v>204</v>
      </c>
      <c r="D445" s="173" t="s">
        <v>417</v>
      </c>
      <c r="E445" s="78">
        <v>180000</v>
      </c>
      <c r="F445" s="109">
        <v>79.38</v>
      </c>
      <c r="G445" s="144"/>
      <c r="H445" s="79">
        <f>F445</f>
        <v>79.38</v>
      </c>
      <c r="I445" s="79"/>
      <c r="J445" s="23"/>
    </row>
    <row r="446" spans="1:10" ht="16" x14ac:dyDescent="0.2">
      <c r="A446" s="63"/>
      <c r="B446" s="75" t="s">
        <v>619</v>
      </c>
      <c r="C446" s="66" t="s">
        <v>204</v>
      </c>
      <c r="D446" s="173" t="s">
        <v>412</v>
      </c>
      <c r="E446" s="78">
        <v>10000</v>
      </c>
      <c r="F446" s="109">
        <v>3.42</v>
      </c>
      <c r="G446" s="144"/>
      <c r="H446" s="79">
        <f>F446</f>
        <v>3.42</v>
      </c>
      <c r="I446" s="79"/>
      <c r="J446" s="23"/>
    </row>
    <row r="447" spans="1:10" ht="16" x14ac:dyDescent="0.2">
      <c r="A447" s="63"/>
      <c r="B447" s="75" t="s">
        <v>619</v>
      </c>
      <c r="C447" s="66" t="s">
        <v>204</v>
      </c>
      <c r="D447" s="173" t="s">
        <v>413</v>
      </c>
      <c r="E447" s="78">
        <v>50000</v>
      </c>
      <c r="F447" s="109">
        <v>2.09</v>
      </c>
      <c r="G447" s="144"/>
      <c r="H447" s="79">
        <f>F447</f>
        <v>2.09</v>
      </c>
      <c r="I447" s="79"/>
      <c r="J447" s="23"/>
    </row>
    <row r="448" spans="1:10" ht="16" x14ac:dyDescent="0.2">
      <c r="A448" s="63"/>
      <c r="B448" s="75" t="s">
        <v>619</v>
      </c>
      <c r="C448" s="66" t="s">
        <v>204</v>
      </c>
      <c r="D448" s="173" t="s">
        <v>418</v>
      </c>
      <c r="E448" s="78">
        <v>50000</v>
      </c>
      <c r="F448" s="109">
        <v>2.2000000000000002</v>
      </c>
      <c r="G448" s="144"/>
      <c r="H448" s="79">
        <f>F448</f>
        <v>2.2000000000000002</v>
      </c>
      <c r="I448" s="79"/>
      <c r="J448" s="23"/>
    </row>
    <row r="449" spans="1:10" ht="16" x14ac:dyDescent="0.2">
      <c r="A449" s="63"/>
      <c r="B449" s="75" t="s">
        <v>619</v>
      </c>
      <c r="C449" s="66" t="s">
        <v>204</v>
      </c>
      <c r="D449" s="173" t="s">
        <v>414</v>
      </c>
      <c r="E449" s="78">
        <v>10000</v>
      </c>
      <c r="F449" s="109">
        <v>0.35</v>
      </c>
      <c r="G449" s="144"/>
      <c r="H449" s="79">
        <f>F449</f>
        <v>0.35</v>
      </c>
      <c r="I449" s="79"/>
      <c r="J449" s="23"/>
    </row>
    <row r="450" spans="1:10" ht="16" x14ac:dyDescent="0.2">
      <c r="A450" s="63"/>
      <c r="B450" s="75"/>
      <c r="C450" s="66"/>
      <c r="D450" s="173"/>
      <c r="E450" s="78"/>
      <c r="F450" s="109"/>
      <c r="G450" s="144"/>
      <c r="H450" s="79"/>
      <c r="I450" s="79"/>
      <c r="J450" s="23"/>
    </row>
    <row r="451" spans="1:10" ht="16" x14ac:dyDescent="0.2">
      <c r="A451" s="63"/>
      <c r="B451" s="75" t="s">
        <v>620</v>
      </c>
      <c r="C451" s="66" t="s">
        <v>451</v>
      </c>
      <c r="D451" s="173" t="s">
        <v>411</v>
      </c>
      <c r="E451" s="78">
        <v>250000</v>
      </c>
      <c r="F451" s="109">
        <f>H451-G451</f>
        <v>15.84</v>
      </c>
      <c r="G451" s="144">
        <v>0.66</v>
      </c>
      <c r="H451" s="78">
        <v>16.5</v>
      </c>
      <c r="I451" s="78">
        <f>SUM(H451:H452)</f>
        <v>29.46</v>
      </c>
      <c r="J451" s="23"/>
    </row>
    <row r="452" spans="1:10" ht="16" x14ac:dyDescent="0.2">
      <c r="A452" s="63"/>
      <c r="B452" s="75" t="s">
        <v>620</v>
      </c>
      <c r="C452" s="66" t="s">
        <v>451</v>
      </c>
      <c r="D452" s="173" t="s">
        <v>413</v>
      </c>
      <c r="E452" s="78">
        <v>310000</v>
      </c>
      <c r="F452" s="109">
        <v>12.96</v>
      </c>
      <c r="G452" s="144"/>
      <c r="H452" s="78">
        <f>F452</f>
        <v>12.96</v>
      </c>
      <c r="I452" s="78"/>
      <c r="J452" s="23"/>
    </row>
    <row r="453" spans="1:10" ht="16" x14ac:dyDescent="0.2">
      <c r="A453" s="63"/>
      <c r="B453" s="75"/>
      <c r="C453" s="66"/>
      <c r="D453" s="173"/>
      <c r="E453" s="78"/>
      <c r="F453" s="109"/>
      <c r="G453" s="144"/>
      <c r="H453" s="78"/>
      <c r="I453" s="78"/>
      <c r="J453" s="23"/>
    </row>
    <row r="454" spans="1:10" s="305" customFormat="1" ht="16" x14ac:dyDescent="0.2">
      <c r="A454" s="303"/>
      <c r="B454" s="304" t="s">
        <v>715</v>
      </c>
      <c r="C454" s="208" t="s">
        <v>709</v>
      </c>
      <c r="D454" s="219" t="s">
        <v>411</v>
      </c>
      <c r="E454" s="206">
        <v>10000</v>
      </c>
      <c r="F454" s="206"/>
      <c r="G454" s="206"/>
      <c r="H454" s="206"/>
      <c r="I454" s="206">
        <v>0</v>
      </c>
      <c r="J454" s="334" t="s">
        <v>785</v>
      </c>
    </row>
    <row r="455" spans="1:10" s="305" customFormat="1" ht="16" x14ac:dyDescent="0.2">
      <c r="A455" s="303"/>
      <c r="B455" s="304" t="s">
        <v>715</v>
      </c>
      <c r="C455" s="208" t="s">
        <v>709</v>
      </c>
      <c r="D455" s="219" t="s">
        <v>413</v>
      </c>
      <c r="E455" s="206">
        <v>200000</v>
      </c>
      <c r="F455" s="206"/>
      <c r="G455" s="206"/>
      <c r="H455" s="206"/>
      <c r="I455" s="206"/>
      <c r="J455" s="207"/>
    </row>
    <row r="456" spans="1:10" ht="16" x14ac:dyDescent="0.2">
      <c r="A456" s="63"/>
      <c r="B456" s="75"/>
      <c r="C456" s="66"/>
      <c r="D456" s="173"/>
      <c r="E456" s="78"/>
      <c r="F456" s="109"/>
      <c r="G456" s="144"/>
      <c r="H456" s="78"/>
      <c r="I456" s="78"/>
      <c r="J456" s="23"/>
    </row>
    <row r="457" spans="1:10" ht="16" x14ac:dyDescent="0.2">
      <c r="A457" s="63"/>
      <c r="B457" s="75" t="s">
        <v>665</v>
      </c>
      <c r="C457" s="66" t="s">
        <v>664</v>
      </c>
      <c r="D457" s="124" t="s">
        <v>411</v>
      </c>
      <c r="E457" s="78">
        <v>10000</v>
      </c>
      <c r="F457" s="109">
        <f>H457-G457</f>
        <v>0</v>
      </c>
      <c r="G457" s="144">
        <v>0.91</v>
      </c>
      <c r="H457" s="78">
        <v>0.91</v>
      </c>
      <c r="I457" s="78">
        <f>SUM(H457:H460)</f>
        <v>6.77</v>
      </c>
      <c r="J457" s="23"/>
    </row>
    <row r="458" spans="1:10" ht="16" x14ac:dyDescent="0.2">
      <c r="A458" s="63"/>
      <c r="B458" s="75" t="s">
        <v>665</v>
      </c>
      <c r="C458" s="66" t="s">
        <v>664</v>
      </c>
      <c r="D458" s="124" t="s">
        <v>412</v>
      </c>
      <c r="E458" s="78">
        <v>10000</v>
      </c>
      <c r="F458" s="109">
        <v>3.42</v>
      </c>
      <c r="G458" s="144"/>
      <c r="H458" s="78">
        <f>F458</f>
        <v>3.42</v>
      </c>
      <c r="I458" s="78"/>
      <c r="J458" s="23"/>
    </row>
    <row r="459" spans="1:10" ht="16" x14ac:dyDescent="0.2">
      <c r="A459" s="63"/>
      <c r="B459" s="75" t="s">
        <v>665</v>
      </c>
      <c r="C459" s="66" t="s">
        <v>664</v>
      </c>
      <c r="D459" s="124" t="s">
        <v>413</v>
      </c>
      <c r="E459" s="78">
        <v>50000</v>
      </c>
      <c r="F459" s="109">
        <v>2.09</v>
      </c>
      <c r="G459" s="144"/>
      <c r="H459" s="78">
        <f>F459</f>
        <v>2.09</v>
      </c>
      <c r="I459" s="78"/>
      <c r="J459" s="23"/>
    </row>
    <row r="460" spans="1:10" ht="16" x14ac:dyDescent="0.2">
      <c r="A460" s="63"/>
      <c r="B460" s="75" t="s">
        <v>665</v>
      </c>
      <c r="C460" s="66" t="s">
        <v>664</v>
      </c>
      <c r="D460" s="124" t="s">
        <v>414</v>
      </c>
      <c r="E460" s="78">
        <v>10000</v>
      </c>
      <c r="F460" s="109">
        <v>0.35</v>
      </c>
      <c r="G460" s="144"/>
      <c r="H460" s="78">
        <f>F460</f>
        <v>0.35</v>
      </c>
      <c r="I460" s="79"/>
      <c r="J460" s="23"/>
    </row>
    <row r="461" spans="1:10" ht="16" x14ac:dyDescent="0.2">
      <c r="A461" s="63"/>
      <c r="B461" s="75"/>
      <c r="C461" s="66"/>
      <c r="D461" s="66"/>
      <c r="E461" s="79"/>
      <c r="F461" s="109"/>
      <c r="G461" s="144"/>
      <c r="H461" s="79"/>
      <c r="I461" s="79"/>
      <c r="J461" s="23"/>
    </row>
    <row r="462" spans="1:10" ht="16" x14ac:dyDescent="0.2">
      <c r="A462" s="63"/>
      <c r="B462" s="75" t="s">
        <v>622</v>
      </c>
      <c r="C462" s="66" t="s">
        <v>166</v>
      </c>
      <c r="D462" s="66" t="s">
        <v>411</v>
      </c>
      <c r="E462" s="78">
        <v>10000</v>
      </c>
      <c r="F462" s="109">
        <f>H462-G462</f>
        <v>5.9399999999999995</v>
      </c>
      <c r="G462" s="144">
        <v>0.66</v>
      </c>
      <c r="H462" s="78">
        <v>6.6</v>
      </c>
      <c r="I462" s="78">
        <f>SUM(H462:H463)</f>
        <v>10.78</v>
      </c>
      <c r="J462" s="23"/>
    </row>
    <row r="463" spans="1:10" ht="16" x14ac:dyDescent="0.2">
      <c r="A463" s="63"/>
      <c r="B463" s="75" t="s">
        <v>622</v>
      </c>
      <c r="C463" s="66" t="s">
        <v>166</v>
      </c>
      <c r="D463" s="66" t="s">
        <v>413</v>
      </c>
      <c r="E463" s="78">
        <v>100000</v>
      </c>
      <c r="F463" s="109">
        <v>4.18</v>
      </c>
      <c r="G463" s="144"/>
      <c r="H463" s="78">
        <f>F463</f>
        <v>4.18</v>
      </c>
      <c r="I463" s="78"/>
      <c r="J463" s="23"/>
    </row>
    <row r="464" spans="1:10" ht="16" x14ac:dyDescent="0.2">
      <c r="A464" s="63"/>
      <c r="B464" s="75"/>
      <c r="C464" s="66"/>
      <c r="D464" s="66"/>
      <c r="E464" s="78"/>
      <c r="F464" s="109"/>
      <c r="G464" s="144"/>
      <c r="H464" s="78"/>
      <c r="I464" s="78"/>
      <c r="J464" s="23"/>
    </row>
    <row r="465" spans="1:10" ht="16" x14ac:dyDescent="0.2">
      <c r="A465" s="63"/>
      <c r="B465" s="75" t="s">
        <v>723</v>
      </c>
      <c r="C465" s="66" t="s">
        <v>746</v>
      </c>
      <c r="D465" s="66" t="s">
        <v>411</v>
      </c>
      <c r="E465" s="78">
        <v>10000</v>
      </c>
      <c r="F465" s="109">
        <v>0</v>
      </c>
      <c r="G465" s="144">
        <v>0.66</v>
      </c>
      <c r="H465" s="78">
        <f>SUM(F465:G465)</f>
        <v>0.66</v>
      </c>
      <c r="I465" s="78">
        <f>H465</f>
        <v>0.66</v>
      </c>
      <c r="J465" s="23"/>
    </row>
    <row r="466" spans="1:10" ht="16" x14ac:dyDescent="0.2">
      <c r="A466" s="63"/>
      <c r="B466" s="75"/>
      <c r="C466" s="66"/>
      <c r="D466" s="66"/>
      <c r="E466" s="79"/>
      <c r="F466" s="109"/>
      <c r="G466" s="144"/>
      <c r="H466" s="79"/>
      <c r="I466" s="79"/>
      <c r="J466" s="23"/>
    </row>
    <row r="467" spans="1:10" ht="16" x14ac:dyDescent="0.2">
      <c r="A467" s="63"/>
      <c r="B467" s="75" t="s">
        <v>623</v>
      </c>
      <c r="C467" s="66" t="s">
        <v>86</v>
      </c>
      <c r="D467" s="66" t="s">
        <v>411</v>
      </c>
      <c r="E467" s="78">
        <v>10000</v>
      </c>
      <c r="F467" s="109">
        <v>0</v>
      </c>
      <c r="G467" s="144">
        <v>3.08</v>
      </c>
      <c r="H467" s="78">
        <v>3.08</v>
      </c>
      <c r="I467" s="78">
        <f>SUM(H467:H468)</f>
        <v>3.5</v>
      </c>
      <c r="J467" s="211"/>
    </row>
    <row r="468" spans="1:10" ht="16" x14ac:dyDescent="0.2">
      <c r="A468" s="122"/>
      <c r="B468" s="75" t="s">
        <v>623</v>
      </c>
      <c r="C468" s="66" t="s">
        <v>86</v>
      </c>
      <c r="D468" s="124" t="s">
        <v>413</v>
      </c>
      <c r="E468" s="152">
        <v>10000</v>
      </c>
      <c r="F468" s="109">
        <v>0.42</v>
      </c>
      <c r="G468" s="144"/>
      <c r="H468" s="79">
        <f>F468</f>
        <v>0.42</v>
      </c>
      <c r="I468" s="79"/>
      <c r="J468" s="23"/>
    </row>
    <row r="469" spans="1:10" ht="16" x14ac:dyDescent="0.2">
      <c r="A469" s="122"/>
      <c r="B469" s="123"/>
      <c r="C469" s="124"/>
      <c r="D469" s="124"/>
      <c r="E469" s="152"/>
      <c r="F469" s="109"/>
      <c r="G469" s="144"/>
      <c r="H469" s="79"/>
      <c r="I469" s="79"/>
      <c r="J469" s="23"/>
    </row>
    <row r="470" spans="1:10" ht="16" x14ac:dyDescent="0.2">
      <c r="A470" s="122"/>
      <c r="B470" s="123" t="s">
        <v>538</v>
      </c>
      <c r="C470" s="124" t="s">
        <v>532</v>
      </c>
      <c r="D470" s="124" t="s">
        <v>411</v>
      </c>
      <c r="E470" s="152">
        <v>200000</v>
      </c>
      <c r="F470" s="109"/>
      <c r="G470" s="144"/>
      <c r="H470" s="79"/>
      <c r="I470" s="79">
        <v>0</v>
      </c>
      <c r="J470" s="334" t="s">
        <v>785</v>
      </c>
    </row>
    <row r="471" spans="1:10" ht="16" x14ac:dyDescent="0.2">
      <c r="A471" s="122"/>
      <c r="B471" s="123" t="s">
        <v>538</v>
      </c>
      <c r="C471" s="124" t="s">
        <v>532</v>
      </c>
      <c r="D471" s="124" t="s">
        <v>412</v>
      </c>
      <c r="E471" s="152">
        <v>10000</v>
      </c>
      <c r="F471" s="109"/>
      <c r="G471" s="144"/>
      <c r="H471" s="79"/>
      <c r="I471" s="79"/>
      <c r="J471" s="23"/>
    </row>
    <row r="472" spans="1:10" ht="16" x14ac:dyDescent="0.2">
      <c r="A472" s="122"/>
      <c r="B472" s="123" t="s">
        <v>538</v>
      </c>
      <c r="C472" s="124" t="s">
        <v>532</v>
      </c>
      <c r="D472" s="124" t="s">
        <v>413</v>
      </c>
      <c r="E472" s="152">
        <v>200000</v>
      </c>
      <c r="F472" s="109"/>
      <c r="G472" s="144"/>
      <c r="H472" s="79"/>
      <c r="I472" s="79"/>
      <c r="J472" s="23"/>
    </row>
    <row r="473" spans="1:10" ht="16" x14ac:dyDescent="0.2">
      <c r="A473" s="122"/>
      <c r="B473" s="123" t="s">
        <v>538</v>
      </c>
      <c r="C473" s="124" t="s">
        <v>532</v>
      </c>
      <c r="D473" s="124" t="s">
        <v>414</v>
      </c>
      <c r="E473" s="152">
        <v>10000</v>
      </c>
      <c r="F473" s="109"/>
      <c r="G473" s="144"/>
      <c r="H473" s="79"/>
      <c r="I473" s="79"/>
      <c r="J473" s="23"/>
    </row>
    <row r="474" spans="1:10" ht="16" x14ac:dyDescent="0.2">
      <c r="A474" s="122"/>
      <c r="B474" s="123"/>
      <c r="C474" s="124"/>
      <c r="D474" s="124"/>
      <c r="E474" s="152"/>
      <c r="F474" s="109"/>
      <c r="G474" s="144"/>
      <c r="H474" s="79"/>
      <c r="I474" s="79"/>
      <c r="J474" s="23"/>
    </row>
    <row r="475" spans="1:10" ht="16" x14ac:dyDescent="0.2">
      <c r="A475" s="136"/>
      <c r="B475" s="137"/>
      <c r="C475" s="134" t="s">
        <v>400</v>
      </c>
      <c r="D475" s="134"/>
      <c r="E475" s="153"/>
      <c r="F475" s="251"/>
      <c r="G475" s="243"/>
      <c r="H475" s="132"/>
      <c r="I475" s="132">
        <f>SUM(I5:I470)</f>
        <v>2868.6100000000006</v>
      </c>
      <c r="J475" s="231"/>
    </row>
    <row r="476" spans="1:10" ht="16" x14ac:dyDescent="0.2">
      <c r="A476" s="122"/>
      <c r="B476" s="123"/>
      <c r="C476" s="124"/>
      <c r="D476" s="124"/>
      <c r="E476" s="152"/>
      <c r="F476" s="109"/>
      <c r="G476" s="144"/>
      <c r="H476" s="79"/>
      <c r="I476" s="79"/>
      <c r="J476" s="23"/>
    </row>
    <row r="477" spans="1:10" ht="16" x14ac:dyDescent="0.2">
      <c r="A477" s="125" t="s">
        <v>395</v>
      </c>
      <c r="B477" s="75" t="s">
        <v>625</v>
      </c>
      <c r="C477" s="66" t="s">
        <v>202</v>
      </c>
      <c r="D477" s="66" t="s">
        <v>411</v>
      </c>
      <c r="E477" s="78">
        <v>10000</v>
      </c>
      <c r="F477" s="109">
        <v>0</v>
      </c>
      <c r="G477" s="144">
        <f>H477-F477</f>
        <v>0.66</v>
      </c>
      <c r="H477" s="78">
        <v>0.66</v>
      </c>
      <c r="I477" s="78">
        <f>SUM(H477:H477)</f>
        <v>0.66</v>
      </c>
      <c r="J477" s="23"/>
    </row>
    <row r="478" spans="1:10" ht="16" x14ac:dyDescent="0.2">
      <c r="A478" s="23"/>
      <c r="B478" s="23"/>
      <c r="C478" s="23"/>
      <c r="D478" s="66"/>
      <c r="E478" s="79"/>
      <c r="F478" s="109"/>
      <c r="G478" s="144"/>
      <c r="H478" s="79"/>
      <c r="I478" s="79"/>
      <c r="J478" s="23"/>
    </row>
    <row r="479" spans="1:10" ht="16" x14ac:dyDescent="0.2">
      <c r="A479" s="131"/>
      <c r="B479" s="137" t="s">
        <v>395</v>
      </c>
      <c r="C479" s="134" t="s">
        <v>400</v>
      </c>
      <c r="D479" s="134"/>
      <c r="E479" s="153"/>
      <c r="F479" s="109"/>
      <c r="G479" s="144"/>
      <c r="H479" s="135"/>
      <c r="I479" s="135">
        <f>SUM(I475:I477)</f>
        <v>2869.2700000000004</v>
      </c>
      <c r="J479" s="133"/>
    </row>
    <row r="480" spans="1:10" ht="16" x14ac:dyDescent="0.2">
      <c r="A480" s="596"/>
      <c r="B480" s="597"/>
      <c r="C480" s="598"/>
      <c r="D480" s="143"/>
      <c r="E480" s="154"/>
      <c r="F480" s="267"/>
      <c r="G480" s="268"/>
      <c r="H480" s="93"/>
      <c r="I480" s="93"/>
      <c r="J480" s="94"/>
    </row>
    <row r="481" spans="1:10" ht="16" x14ac:dyDescent="0.2">
      <c r="A481" s="599" t="s">
        <v>439</v>
      </c>
      <c r="B481" s="600"/>
      <c r="C481" s="601"/>
      <c r="D481" s="259"/>
      <c r="E481" s="265"/>
      <c r="F481" s="264"/>
      <c r="G481" s="264"/>
      <c r="H481" s="264"/>
      <c r="I481" s="264">
        <f>SUM(I482:I491)</f>
        <v>-139.01</v>
      </c>
      <c r="J481" s="261"/>
    </row>
    <row r="482" spans="1:10" ht="14" customHeight="1" x14ac:dyDescent="0.2">
      <c r="A482" s="63"/>
      <c r="B482" s="304" t="s">
        <v>777</v>
      </c>
      <c r="C482" s="208" t="s">
        <v>776</v>
      </c>
      <c r="D482" s="66"/>
      <c r="E482" s="78"/>
      <c r="F482" s="78"/>
      <c r="G482" s="78"/>
      <c r="H482" s="78"/>
      <c r="I482" s="78">
        <v>0.88</v>
      </c>
      <c r="J482" s="23" t="s">
        <v>779</v>
      </c>
    </row>
    <row r="483" spans="1:10" ht="16" x14ac:dyDescent="0.2">
      <c r="A483" s="63"/>
      <c r="B483" s="75" t="s">
        <v>634</v>
      </c>
      <c r="C483" s="66" t="s">
        <v>512</v>
      </c>
      <c r="D483" s="66"/>
      <c r="E483" s="78"/>
      <c r="F483" s="78"/>
      <c r="G483" s="78"/>
      <c r="H483" s="78"/>
      <c r="I483" s="78">
        <v>-5.7</v>
      </c>
      <c r="J483" s="23" t="s">
        <v>780</v>
      </c>
    </row>
    <row r="484" spans="1:10" ht="16" x14ac:dyDescent="0.2">
      <c r="A484" s="63"/>
      <c r="B484" s="81" t="s">
        <v>583</v>
      </c>
      <c r="C484" s="82" t="s">
        <v>133</v>
      </c>
      <c r="D484" s="212"/>
      <c r="E484" s="169"/>
      <c r="F484" s="78"/>
      <c r="G484" s="78"/>
      <c r="H484" s="78"/>
      <c r="I484" s="78">
        <v>-2.64</v>
      </c>
      <c r="J484" s="23"/>
    </row>
    <row r="485" spans="1:10" ht="16" x14ac:dyDescent="0.2">
      <c r="A485" s="63"/>
      <c r="B485" s="304" t="s">
        <v>782</v>
      </c>
      <c r="C485" s="208" t="s">
        <v>783</v>
      </c>
      <c r="D485" s="168"/>
      <c r="E485" s="78"/>
      <c r="F485" s="78"/>
      <c r="G485" s="78"/>
      <c r="H485" s="78"/>
      <c r="I485" s="78">
        <v>0.95</v>
      </c>
      <c r="J485" s="23" t="s">
        <v>779</v>
      </c>
    </row>
    <row r="486" spans="1:10" ht="16" x14ac:dyDescent="0.2">
      <c r="A486" s="63"/>
      <c r="B486" s="75" t="s">
        <v>660</v>
      </c>
      <c r="C486" s="66" t="s">
        <v>658</v>
      </c>
      <c r="D486" s="66"/>
      <c r="E486" s="78"/>
      <c r="F486" s="78"/>
      <c r="G486" s="78"/>
      <c r="H486" s="78"/>
      <c r="I486" s="78">
        <v>-64.349999999999994</v>
      </c>
      <c r="J486" s="23" t="s">
        <v>785</v>
      </c>
    </row>
    <row r="487" spans="1:10" ht="16" x14ac:dyDescent="0.2">
      <c r="A487" s="63"/>
      <c r="B487" s="75" t="s">
        <v>786</v>
      </c>
      <c r="C487" s="66" t="s">
        <v>787</v>
      </c>
      <c r="D487" s="66"/>
      <c r="E487" s="78"/>
      <c r="F487" s="78"/>
      <c r="G487" s="78"/>
      <c r="H487" s="78"/>
      <c r="I487" s="78">
        <v>0.66</v>
      </c>
      <c r="J487" s="23" t="s">
        <v>779</v>
      </c>
    </row>
    <row r="488" spans="1:10" ht="16" x14ac:dyDescent="0.2">
      <c r="A488" s="312"/>
      <c r="B488" s="75" t="s">
        <v>721</v>
      </c>
      <c r="C488" s="70" t="s">
        <v>739</v>
      </c>
      <c r="D488" s="66"/>
      <c r="E488" s="314"/>
      <c r="F488" s="314"/>
      <c r="G488" s="314"/>
      <c r="H488" s="314"/>
      <c r="I488" s="314">
        <v>-4.0199999999999996</v>
      </c>
      <c r="J488" s="315" t="s">
        <v>785</v>
      </c>
    </row>
    <row r="489" spans="1:10" s="23" customFormat="1" ht="16" x14ac:dyDescent="0.2">
      <c r="A489" s="63"/>
      <c r="B489" s="75" t="s">
        <v>598</v>
      </c>
      <c r="C489" s="66" t="s">
        <v>134</v>
      </c>
      <c r="E489" s="104"/>
      <c r="F489" s="104"/>
      <c r="I489" s="335">
        <v>-29.84</v>
      </c>
      <c r="J489" s="315" t="s">
        <v>785</v>
      </c>
    </row>
    <row r="490" spans="1:10" ht="16" x14ac:dyDescent="0.2">
      <c r="A490" s="328"/>
      <c r="B490" s="75" t="s">
        <v>715</v>
      </c>
      <c r="C490" s="66" t="s">
        <v>709</v>
      </c>
      <c r="D490" s="329"/>
      <c r="E490" s="330"/>
      <c r="F490" s="331"/>
      <c r="G490" s="332"/>
      <c r="H490" s="332"/>
      <c r="I490" s="336">
        <v>-9.6199999999999992</v>
      </c>
      <c r="J490" s="315" t="s">
        <v>785</v>
      </c>
    </row>
    <row r="491" spans="1:10" ht="16" x14ac:dyDescent="0.2">
      <c r="A491" s="328"/>
      <c r="B491" s="123" t="s">
        <v>538</v>
      </c>
      <c r="C491" s="124" t="s">
        <v>532</v>
      </c>
      <c r="D491" s="329"/>
      <c r="E491" s="330"/>
      <c r="F491" s="331"/>
      <c r="G491" s="332"/>
      <c r="H491" s="332"/>
      <c r="I491" s="336">
        <v>-25.33</v>
      </c>
      <c r="J491" s="315" t="s">
        <v>785</v>
      </c>
    </row>
    <row r="492" spans="1:10" ht="16" x14ac:dyDescent="0.2">
      <c r="A492" s="328"/>
      <c r="B492" s="333"/>
      <c r="C492" s="337"/>
      <c r="D492" s="329"/>
      <c r="E492" s="330"/>
      <c r="F492" s="331"/>
      <c r="G492" s="332"/>
      <c r="H492" s="332"/>
      <c r="I492" s="336"/>
      <c r="J492" s="338"/>
    </row>
    <row r="493" spans="1:10" ht="16" x14ac:dyDescent="0.2">
      <c r="A493" s="328"/>
      <c r="B493" s="81" t="s">
        <v>583</v>
      </c>
      <c r="C493" s="82" t="s">
        <v>133</v>
      </c>
      <c r="D493" s="329"/>
      <c r="E493" s="330"/>
      <c r="F493" s="331"/>
      <c r="G493" s="332"/>
      <c r="H493" s="332"/>
      <c r="I493" s="336"/>
      <c r="J493" s="338" t="s">
        <v>696</v>
      </c>
    </row>
    <row r="494" spans="1:10" ht="16" x14ac:dyDescent="0.2">
      <c r="A494" s="328"/>
      <c r="B494" s="81" t="s">
        <v>713</v>
      </c>
      <c r="C494" s="82" t="s">
        <v>707</v>
      </c>
      <c r="D494" s="329"/>
      <c r="E494" s="330"/>
      <c r="F494" s="331"/>
      <c r="G494" s="332"/>
      <c r="H494" s="332"/>
      <c r="I494" s="332"/>
      <c r="J494" s="332" t="s">
        <v>696</v>
      </c>
    </row>
    <row r="495" spans="1:10" ht="16" x14ac:dyDescent="0.2">
      <c r="A495" s="605" t="s">
        <v>52</v>
      </c>
      <c r="B495" s="606"/>
      <c r="C495" s="607"/>
      <c r="D495" s="316"/>
      <c r="E495" s="317"/>
      <c r="F495" s="318"/>
      <c r="G495" s="319"/>
      <c r="H495" s="319"/>
      <c r="I495" s="319">
        <f>I479+I481</f>
        <v>2730.26</v>
      </c>
      <c r="J495" s="320"/>
    </row>
    <row r="496" spans="1:10" s="182" customFormat="1" ht="23" x14ac:dyDescent="0.25">
      <c r="C496" s="183" t="s">
        <v>388</v>
      </c>
      <c r="D496" s="183"/>
      <c r="E496" s="184"/>
      <c r="F496" s="255" t="s">
        <v>430</v>
      </c>
      <c r="G496" s="245"/>
      <c r="H496" s="186"/>
      <c r="I496" s="187">
        <v>44846</v>
      </c>
      <c r="J496" s="188"/>
    </row>
  </sheetData>
  <autoFilter ref="C4:J468" xr:uid="{1B35777D-86B3-9A48-BA2D-325C1FB8F52E}">
    <sortState xmlns:xlrd2="http://schemas.microsoft.com/office/spreadsheetml/2017/richdata2" ref="C5:J467">
      <sortCondition ref="C4:C467"/>
    </sortState>
  </autoFilter>
  <mergeCells count="4">
    <mergeCell ref="A2:C2"/>
    <mergeCell ref="A480:C480"/>
    <mergeCell ref="A481:C481"/>
    <mergeCell ref="A495:C495"/>
  </mergeCells>
  <conditionalFormatting sqref="A77:A79 C1:C215 C228:C390 C392:C474 C476:C477 C479:C481 C495:C1048576">
    <cfRule type="duplicateValues" dxfId="679" priority="82"/>
  </conditionalFormatting>
  <conditionalFormatting sqref="A77:A79">
    <cfRule type="duplicateValues" dxfId="678" priority="76"/>
    <cfRule type="duplicateValues" dxfId="677" priority="78"/>
  </conditionalFormatting>
  <conditionalFormatting sqref="B1:B75 B90:B215 B228:B474 B476:B477 B479:B481 B495:B1048576">
    <cfRule type="duplicateValues" dxfId="676" priority="71"/>
  </conditionalFormatting>
  <conditionalFormatting sqref="B1:B75 B90:B477 B479:B481 B495:B1048576">
    <cfRule type="duplicateValues" dxfId="675" priority="70"/>
  </conditionalFormatting>
  <conditionalFormatting sqref="B76:B79 B81:B89">
    <cfRule type="duplicateValues" dxfId="674" priority="85"/>
  </conditionalFormatting>
  <conditionalFormatting sqref="B81:B89">
    <cfRule type="duplicateValues" dxfId="673" priority="86"/>
  </conditionalFormatting>
  <conditionalFormatting sqref="B216:B227">
    <cfRule type="duplicateValues" dxfId="672" priority="72"/>
    <cfRule type="duplicateValues" dxfId="671" priority="84"/>
  </conditionalFormatting>
  <conditionalFormatting sqref="B482">
    <cfRule type="duplicateValues" dxfId="670" priority="40"/>
    <cfRule type="duplicateValues" dxfId="669" priority="41"/>
  </conditionalFormatting>
  <conditionalFormatting sqref="B483">
    <cfRule type="duplicateValues" dxfId="668" priority="38"/>
    <cfRule type="duplicateValues" dxfId="667" priority="39"/>
  </conditionalFormatting>
  <conditionalFormatting sqref="B484">
    <cfRule type="duplicateValues" dxfId="666" priority="34"/>
    <cfRule type="duplicateValues" dxfId="665" priority="35"/>
  </conditionalFormatting>
  <conditionalFormatting sqref="B485">
    <cfRule type="duplicateValues" dxfId="664" priority="31"/>
    <cfRule type="duplicateValues" dxfId="663" priority="32"/>
  </conditionalFormatting>
  <conditionalFormatting sqref="B486">
    <cfRule type="duplicateValues" dxfId="662" priority="28"/>
    <cfRule type="duplicateValues" dxfId="661" priority="29"/>
  </conditionalFormatting>
  <conditionalFormatting sqref="B487">
    <cfRule type="duplicateValues" dxfId="660" priority="24"/>
    <cfRule type="duplicateValues" dxfId="659" priority="25"/>
  </conditionalFormatting>
  <conditionalFormatting sqref="B488">
    <cfRule type="duplicateValues" dxfId="658" priority="21"/>
    <cfRule type="duplicateValues" dxfId="657" priority="22"/>
  </conditionalFormatting>
  <conditionalFormatting sqref="B489">
    <cfRule type="duplicateValues" dxfId="656" priority="18"/>
    <cfRule type="duplicateValues" dxfId="655" priority="19"/>
  </conditionalFormatting>
  <conditionalFormatting sqref="B490">
    <cfRule type="duplicateValues" dxfId="654" priority="14"/>
    <cfRule type="duplicateValues" dxfId="653" priority="15"/>
  </conditionalFormatting>
  <conditionalFormatting sqref="B491:B492">
    <cfRule type="duplicateValues" dxfId="652" priority="8"/>
    <cfRule type="duplicateValues" dxfId="651" priority="9"/>
  </conditionalFormatting>
  <conditionalFormatting sqref="B493">
    <cfRule type="duplicateValues" dxfId="650" priority="4"/>
    <cfRule type="duplicateValues" dxfId="649" priority="5"/>
  </conditionalFormatting>
  <conditionalFormatting sqref="B494">
    <cfRule type="duplicateValues" dxfId="648" priority="1"/>
    <cfRule type="duplicateValues" dxfId="647" priority="2"/>
  </conditionalFormatting>
  <conditionalFormatting sqref="B495:B1048576">
    <cfRule type="duplicateValues" dxfId="646" priority="83"/>
  </conditionalFormatting>
  <conditionalFormatting sqref="C128:C141">
    <cfRule type="duplicateValues" dxfId="645" priority="79"/>
  </conditionalFormatting>
  <conditionalFormatting sqref="C189:C191">
    <cfRule type="duplicateValues" dxfId="644" priority="80"/>
  </conditionalFormatting>
  <conditionalFormatting sqref="C216:C227">
    <cfRule type="duplicateValues" dxfId="643" priority="81"/>
  </conditionalFormatting>
  <conditionalFormatting sqref="C482">
    <cfRule type="duplicateValues" dxfId="642" priority="42"/>
  </conditionalFormatting>
  <conditionalFormatting sqref="C483">
    <cfRule type="duplicateValues" dxfId="641" priority="37"/>
  </conditionalFormatting>
  <conditionalFormatting sqref="C484">
    <cfRule type="duplicateValues" dxfId="640" priority="36"/>
  </conditionalFormatting>
  <conditionalFormatting sqref="C485">
    <cfRule type="duplicateValues" dxfId="639" priority="33"/>
  </conditionalFormatting>
  <conditionalFormatting sqref="C486">
    <cfRule type="duplicateValues" dxfId="638" priority="30"/>
  </conditionalFormatting>
  <conditionalFormatting sqref="C487">
    <cfRule type="duplicateValues" dxfId="637" priority="26"/>
  </conditionalFormatting>
  <conditionalFormatting sqref="C488">
    <cfRule type="duplicateValues" dxfId="636" priority="23"/>
  </conditionalFormatting>
  <conditionalFormatting sqref="C489">
    <cfRule type="duplicateValues" dxfId="635" priority="20"/>
  </conditionalFormatting>
  <conditionalFormatting sqref="C490">
    <cfRule type="duplicateValues" dxfId="634" priority="16"/>
  </conditionalFormatting>
  <conditionalFormatting sqref="C491:C492">
    <cfRule type="duplicateValues" dxfId="633" priority="10"/>
  </conditionalFormatting>
  <conditionalFormatting sqref="C493">
    <cfRule type="duplicateValues" dxfId="632" priority="6"/>
  </conditionalFormatting>
  <conditionalFormatting sqref="C494">
    <cfRule type="duplicateValues" dxfId="631" priority="3"/>
  </conditionalFormatting>
  <conditionalFormatting sqref="J10:J120 J122:J130 J132:J144 J146:J159 J161:J162 J164:J175 J177:J213 J215:J227 J229:J250 J252:J253 J258:J260 J262:J315 J317:J372 J374:J392 J394:J413 J415:J466 J468:J474 J476:J479 J482:J493">
    <cfRule type="notContainsBlanks" dxfId="630" priority="77">
      <formula>LEN(TRIM(J10))&gt;0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9A9E-0081-7F42-A211-ADEB8D702144}">
  <sheetPr>
    <pageSetUpPr fitToPage="1"/>
  </sheetPr>
  <dimension ref="A1:O483"/>
  <sheetViews>
    <sheetView zoomScaleNormal="100" workbookViewId="0">
      <pane xSplit="3" ySplit="4" topLeftCell="D370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761</v>
      </c>
      <c r="H2" s="77" t="s">
        <v>459</v>
      </c>
      <c r="I2" s="77">
        <v>44816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SUM(H5:H6)</f>
        <v>0.88</v>
      </c>
      <c r="J5" s="275"/>
    </row>
    <row r="6" spans="1:10" ht="16" x14ac:dyDescent="0.2">
      <c r="A6" s="275"/>
      <c r="B6" s="275"/>
      <c r="C6" s="279"/>
      <c r="D6" s="279" t="s">
        <v>413</v>
      </c>
      <c r="E6" s="280">
        <v>10000</v>
      </c>
      <c r="F6" s="281">
        <v>0.42</v>
      </c>
      <c r="G6" s="281"/>
      <c r="H6" s="282">
        <f>F6</f>
        <v>0.42</v>
      </c>
      <c r="I6" s="282"/>
      <c r="J6" s="275"/>
    </row>
    <row r="7" spans="1:10" ht="16" x14ac:dyDescent="0.2">
      <c r="A7" s="275"/>
      <c r="B7" s="275"/>
      <c r="C7" s="279"/>
      <c r="D7" s="279"/>
      <c r="E7" s="280"/>
      <c r="F7" s="281"/>
      <c r="G7" s="281"/>
      <c r="H7" s="282"/>
      <c r="I7" s="282"/>
      <c r="J7" s="275"/>
    </row>
    <row r="8" spans="1:10" ht="16" x14ac:dyDescent="0.2">
      <c r="A8" s="275"/>
      <c r="B8" s="275">
        <v>2261</v>
      </c>
      <c r="C8" s="279" t="s">
        <v>672</v>
      </c>
      <c r="D8" s="279" t="s">
        <v>411</v>
      </c>
      <c r="E8" s="280">
        <v>10000</v>
      </c>
      <c r="F8" s="281">
        <f>H8-G8</f>
        <v>0</v>
      </c>
      <c r="G8" s="281">
        <v>2.0099999999999998</v>
      </c>
      <c r="H8" s="282">
        <v>2.0099999999999998</v>
      </c>
      <c r="I8" s="282">
        <f>H8</f>
        <v>2.0099999999999998</v>
      </c>
      <c r="J8" s="275"/>
    </row>
    <row r="9" spans="1:10" ht="16" x14ac:dyDescent="0.2">
      <c r="A9" s="275"/>
      <c r="B9" s="275"/>
      <c r="C9" s="276"/>
      <c r="D9" s="276"/>
      <c r="E9" s="277"/>
      <c r="F9" s="278"/>
      <c r="G9" s="275"/>
      <c r="H9" s="275"/>
      <c r="I9" s="275"/>
      <c r="J9" s="275"/>
    </row>
    <row r="10" spans="1:10" ht="16" x14ac:dyDescent="0.2">
      <c r="A10" s="63"/>
      <c r="B10" s="75" t="s">
        <v>539</v>
      </c>
      <c r="C10" s="66" t="s">
        <v>198</v>
      </c>
      <c r="D10" s="66" t="s">
        <v>411</v>
      </c>
      <c r="E10" s="78">
        <v>100000</v>
      </c>
      <c r="F10" s="109">
        <v>11.34</v>
      </c>
      <c r="G10" s="144">
        <v>1.26</v>
      </c>
      <c r="H10" s="78">
        <f>SUM(F10:G10)</f>
        <v>12.6</v>
      </c>
      <c r="I10" s="78">
        <f>SUM(H10:H13)</f>
        <v>20.55</v>
      </c>
      <c r="J10" s="23"/>
    </row>
    <row r="11" spans="1:10" ht="16" x14ac:dyDescent="0.2">
      <c r="A11" s="63"/>
      <c r="B11" s="75" t="s">
        <v>539</v>
      </c>
      <c r="C11" s="66"/>
      <c r="D11" s="66" t="s">
        <v>412</v>
      </c>
      <c r="E11" s="78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539</v>
      </c>
      <c r="C12" s="66"/>
      <c r="D12" s="66" t="s">
        <v>413</v>
      </c>
      <c r="E12" s="78">
        <v>100000</v>
      </c>
      <c r="F12" s="109">
        <v>4.18</v>
      </c>
      <c r="G12" s="144"/>
      <c r="H12" s="78">
        <f>F12</f>
        <v>4.18</v>
      </c>
      <c r="I12" s="78"/>
      <c r="J12" s="23"/>
    </row>
    <row r="13" spans="1:10" ht="16" x14ac:dyDescent="0.2">
      <c r="A13" s="63"/>
      <c r="B13" s="75" t="s">
        <v>539</v>
      </c>
      <c r="C13" s="66"/>
      <c r="D13" s="66" t="s">
        <v>414</v>
      </c>
      <c r="E13" s="78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H14" s="78"/>
      <c r="I14" s="78"/>
      <c r="J14" s="23"/>
    </row>
    <row r="15" spans="1:10" ht="16" x14ac:dyDescent="0.2">
      <c r="A15" s="63"/>
      <c r="B15" s="75" t="s">
        <v>540</v>
      </c>
      <c r="C15" s="66" t="s">
        <v>216</v>
      </c>
      <c r="D15" s="66" t="s">
        <v>411</v>
      </c>
      <c r="E15" s="79">
        <v>200000</v>
      </c>
      <c r="F15" s="109">
        <v>23.94</v>
      </c>
      <c r="G15" s="144">
        <v>1.26</v>
      </c>
      <c r="H15" s="78">
        <f>F15+G15</f>
        <v>25.200000000000003</v>
      </c>
      <c r="I15" s="78">
        <f>SUM(H15:H18)</f>
        <v>38.170000000000009</v>
      </c>
      <c r="J15" s="23"/>
    </row>
    <row r="16" spans="1:10" ht="16" x14ac:dyDescent="0.2">
      <c r="A16" s="63"/>
      <c r="B16" s="75" t="s">
        <v>540</v>
      </c>
      <c r="C16" s="66"/>
      <c r="D16" s="66" t="s">
        <v>412</v>
      </c>
      <c r="E16" s="79">
        <v>10000</v>
      </c>
      <c r="F16" s="109">
        <v>3.42</v>
      </c>
      <c r="G16" s="144"/>
      <c r="H16" s="78">
        <f>F16</f>
        <v>3.42</v>
      </c>
      <c r="I16" s="78"/>
      <c r="J16" s="23"/>
    </row>
    <row r="17" spans="1:10" ht="16" x14ac:dyDescent="0.2">
      <c r="A17" s="63"/>
      <c r="B17" s="75" t="s">
        <v>540</v>
      </c>
      <c r="C17" s="66"/>
      <c r="D17" s="66" t="s">
        <v>413</v>
      </c>
      <c r="E17" s="78">
        <v>220000</v>
      </c>
      <c r="F17" s="109">
        <v>9.1999999999999993</v>
      </c>
      <c r="G17" s="144"/>
      <c r="H17" s="78">
        <f>F17</f>
        <v>9.1999999999999993</v>
      </c>
      <c r="I17" s="78"/>
      <c r="J17" s="23"/>
    </row>
    <row r="18" spans="1:10" ht="16" x14ac:dyDescent="0.2">
      <c r="A18" s="63"/>
      <c r="B18" s="75" t="s">
        <v>540</v>
      </c>
      <c r="C18" s="66"/>
      <c r="D18" s="66" t="s">
        <v>414</v>
      </c>
      <c r="E18" s="79">
        <v>10000</v>
      </c>
      <c r="F18" s="109">
        <v>0.35</v>
      </c>
      <c r="G18" s="144"/>
      <c r="H18" s="78">
        <f>F18</f>
        <v>0.35</v>
      </c>
      <c r="I18" s="78"/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ht="16" x14ac:dyDescent="0.2">
      <c r="A20" s="63"/>
      <c r="B20" s="75" t="s">
        <v>718</v>
      </c>
      <c r="C20" t="s">
        <v>733</v>
      </c>
      <c r="D20" s="66" t="s">
        <v>411</v>
      </c>
      <c r="E20" s="79">
        <v>100000</v>
      </c>
      <c r="F20" s="109">
        <f>H20-G20</f>
        <v>8.19</v>
      </c>
      <c r="G20" s="144">
        <v>0.91</v>
      </c>
      <c r="H20" s="78">
        <v>9.1</v>
      </c>
      <c r="I20" s="78">
        <f>SUM(H20:H21)</f>
        <v>13.28</v>
      </c>
      <c r="J20" s="23"/>
    </row>
    <row r="21" spans="1:10" ht="16" x14ac:dyDescent="0.2">
      <c r="A21" s="63"/>
      <c r="B21" s="75" t="s">
        <v>718</v>
      </c>
      <c r="C21" s="66"/>
      <c r="D21" s="66" t="s">
        <v>413</v>
      </c>
      <c r="E21" s="79">
        <v>100000</v>
      </c>
      <c r="F21" s="109"/>
      <c r="G21" s="144"/>
      <c r="H21" s="78">
        <v>4.18</v>
      </c>
      <c r="I21" s="78"/>
      <c r="J21" s="23"/>
    </row>
    <row r="22" spans="1:10" ht="16" x14ac:dyDescent="0.2">
      <c r="A22" s="63"/>
      <c r="B22" s="75"/>
      <c r="C22" s="66"/>
      <c r="D22" s="66"/>
      <c r="E22" s="79"/>
      <c r="F22" s="109"/>
      <c r="G22" s="144"/>
      <c r="H22" s="78"/>
      <c r="I22" s="78"/>
      <c r="J22" s="23"/>
    </row>
    <row r="23" spans="1:10" ht="16" x14ac:dyDescent="0.2">
      <c r="A23" s="63"/>
      <c r="B23" s="75"/>
      <c r="C23" s="66"/>
      <c r="D23" s="66"/>
      <c r="E23" s="79"/>
      <c r="F23" s="109"/>
      <c r="G23" s="144"/>
      <c r="H23" s="78"/>
      <c r="I23" s="78"/>
      <c r="J23" s="23"/>
    </row>
    <row r="24" spans="1:10" ht="16" x14ac:dyDescent="0.2">
      <c r="A24" s="63"/>
      <c r="B24" s="75" t="s">
        <v>542</v>
      </c>
      <c r="C24" s="66" t="s">
        <v>89</v>
      </c>
      <c r="D24" s="66" t="s">
        <v>411</v>
      </c>
      <c r="E24" s="79">
        <v>10000</v>
      </c>
      <c r="F24" s="109">
        <v>0</v>
      </c>
      <c r="G24" s="144">
        <f>H24-F24</f>
        <v>5.0199999999999996</v>
      </c>
      <c r="H24" s="78">
        <v>5.0199999999999996</v>
      </c>
      <c r="I24" s="78">
        <f>SUM(H24)</f>
        <v>5.0199999999999996</v>
      </c>
      <c r="J24" s="23"/>
    </row>
    <row r="25" spans="1:10" ht="16" x14ac:dyDescent="0.2">
      <c r="A25" s="63"/>
      <c r="B25" s="75"/>
      <c r="C25" s="66"/>
      <c r="D25" s="66"/>
      <c r="E25" s="79"/>
      <c r="F25" s="109"/>
      <c r="G25" s="144"/>
      <c r="H25" s="78"/>
      <c r="I25" s="78"/>
      <c r="J25" s="23"/>
    </row>
    <row r="26" spans="1:10" s="233" customFormat="1" ht="16" x14ac:dyDescent="0.2">
      <c r="A26" s="106"/>
      <c r="B26" s="107" t="s">
        <v>763</v>
      </c>
      <c r="C26" s="108" t="s">
        <v>762</v>
      </c>
      <c r="D26" s="108" t="s">
        <v>411</v>
      </c>
      <c r="E26" s="109">
        <v>100000</v>
      </c>
      <c r="F26" s="109">
        <v>5.0199999999999996</v>
      </c>
      <c r="G26" s="109">
        <f>H26-F26</f>
        <v>45.180000000000007</v>
      </c>
      <c r="H26" s="109">
        <v>50.2</v>
      </c>
      <c r="I26" s="109">
        <f>SUM(H26:H29)</f>
        <v>55.640000000000008</v>
      </c>
      <c r="J26" s="232" t="s">
        <v>764</v>
      </c>
    </row>
    <row r="27" spans="1:10" s="233" customFormat="1" ht="16" x14ac:dyDescent="0.2">
      <c r="A27" s="106"/>
      <c r="B27" s="107" t="s">
        <v>763</v>
      </c>
      <c r="C27" s="108"/>
      <c r="D27" s="108" t="s">
        <v>412</v>
      </c>
      <c r="E27" s="109">
        <v>10000</v>
      </c>
      <c r="F27" s="109"/>
      <c r="G27" s="109">
        <v>3.42</v>
      </c>
      <c r="H27" s="109">
        <f>G27</f>
        <v>3.42</v>
      </c>
      <c r="I27" s="109"/>
      <c r="J27" s="232"/>
    </row>
    <row r="28" spans="1:10" s="233" customFormat="1" ht="16" x14ac:dyDescent="0.2">
      <c r="A28" s="106"/>
      <c r="B28" s="107" t="s">
        <v>763</v>
      </c>
      <c r="C28" s="108"/>
      <c r="D28" s="108" t="s">
        <v>413</v>
      </c>
      <c r="E28" s="109">
        <v>40000</v>
      </c>
      <c r="F28" s="109"/>
      <c r="G28" s="109">
        <v>1.67</v>
      </c>
      <c r="H28" s="109">
        <f>G28</f>
        <v>1.67</v>
      </c>
      <c r="I28" s="109"/>
      <c r="J28" s="232"/>
    </row>
    <row r="29" spans="1:10" s="233" customFormat="1" ht="16" x14ac:dyDescent="0.2">
      <c r="A29" s="106"/>
      <c r="B29" s="107" t="s">
        <v>763</v>
      </c>
      <c r="C29" s="108"/>
      <c r="D29" s="108" t="s">
        <v>414</v>
      </c>
      <c r="E29" s="109">
        <v>10000</v>
      </c>
      <c r="F29" s="109"/>
      <c r="G29" s="109">
        <v>0.35</v>
      </c>
      <c r="H29" s="109">
        <f>G29</f>
        <v>0.35</v>
      </c>
      <c r="I29" s="109"/>
      <c r="J29" s="232"/>
    </row>
    <row r="30" spans="1:10" ht="16" x14ac:dyDescent="0.2">
      <c r="A30" s="63"/>
      <c r="B30" s="75"/>
      <c r="C30" s="66"/>
      <c r="D30" s="66"/>
      <c r="E30" s="79"/>
      <c r="F30" s="78"/>
      <c r="G30" s="78"/>
      <c r="H30" s="78"/>
      <c r="I30" s="78"/>
      <c r="J30" s="23"/>
    </row>
    <row r="31" spans="1:10" ht="16" x14ac:dyDescent="0.2">
      <c r="A31" s="63"/>
      <c r="B31" s="75" t="s">
        <v>543</v>
      </c>
      <c r="C31" s="66" t="s">
        <v>138</v>
      </c>
      <c r="D31" s="66" t="s">
        <v>411</v>
      </c>
      <c r="E31" s="78">
        <v>10000</v>
      </c>
      <c r="F31" s="78">
        <v>0</v>
      </c>
      <c r="G31" s="78">
        <f>H31-F31</f>
        <v>2.0099999999999998</v>
      </c>
      <c r="H31" s="78">
        <v>2.0099999999999998</v>
      </c>
      <c r="I31" s="78">
        <f>H31</f>
        <v>2.0099999999999998</v>
      </c>
      <c r="J31" s="23"/>
    </row>
    <row r="32" spans="1:10" ht="16" x14ac:dyDescent="0.2">
      <c r="A32" s="63"/>
      <c r="B32" s="75"/>
      <c r="C32" s="66"/>
      <c r="D32" s="66"/>
      <c r="E32" s="78"/>
      <c r="F32" s="78"/>
      <c r="G32" s="78"/>
      <c r="H32" s="78"/>
      <c r="I32" s="78"/>
      <c r="J32" s="23"/>
    </row>
    <row r="33" spans="1:10" ht="16" x14ac:dyDescent="0.2">
      <c r="A33" s="63"/>
      <c r="B33" s="75" t="s">
        <v>711</v>
      </c>
      <c r="C33" s="66" t="s">
        <v>703</v>
      </c>
      <c r="D33" s="66" t="s">
        <v>411</v>
      </c>
      <c r="E33" s="78">
        <v>10000</v>
      </c>
      <c r="F33" s="78">
        <v>0</v>
      </c>
      <c r="G33" s="78">
        <f>H33-F33</f>
        <v>0.66</v>
      </c>
      <c r="H33" s="78">
        <v>0.66</v>
      </c>
      <c r="I33" s="78">
        <f>H33</f>
        <v>0.66</v>
      </c>
      <c r="J33" s="23"/>
    </row>
    <row r="34" spans="1:10" ht="16" x14ac:dyDescent="0.2">
      <c r="A34" s="63"/>
      <c r="B34" s="75"/>
      <c r="C34" s="66"/>
      <c r="D34" s="66"/>
      <c r="E34" s="79"/>
      <c r="F34" s="78"/>
      <c r="G34" s="78"/>
      <c r="H34" s="78"/>
      <c r="I34" s="78"/>
      <c r="J34" s="23"/>
    </row>
    <row r="35" spans="1:10" ht="16" x14ac:dyDescent="0.2">
      <c r="A35" s="63"/>
      <c r="B35" s="75" t="s">
        <v>544</v>
      </c>
      <c r="C35" s="66" t="s">
        <v>139</v>
      </c>
      <c r="D35" s="66" t="s">
        <v>411</v>
      </c>
      <c r="E35" s="78">
        <v>100000</v>
      </c>
      <c r="F35" s="109">
        <f>H35-G35</f>
        <v>18.090000000000003</v>
      </c>
      <c r="G35" s="144">
        <v>2.0099999999999998</v>
      </c>
      <c r="H35" s="78">
        <v>20.100000000000001</v>
      </c>
      <c r="I35" s="78">
        <f>SUM(H35:H40)</f>
        <v>66.3</v>
      </c>
      <c r="J35" s="23"/>
    </row>
    <row r="36" spans="1:10" ht="16" x14ac:dyDescent="0.2">
      <c r="A36" s="63"/>
      <c r="B36" s="75" t="s">
        <v>544</v>
      </c>
      <c r="C36" s="66"/>
      <c r="D36" s="66" t="s">
        <v>417</v>
      </c>
      <c r="E36" s="78">
        <v>50000</v>
      </c>
      <c r="F36" s="109">
        <v>33.85</v>
      </c>
      <c r="G36" s="144"/>
      <c r="H36" s="78">
        <f>F36</f>
        <v>33.85</v>
      </c>
      <c r="I36" s="78"/>
      <c r="J36" s="23"/>
    </row>
    <row r="37" spans="1:10" ht="16" x14ac:dyDescent="0.2">
      <c r="A37" s="63"/>
      <c r="B37" s="75" t="s">
        <v>544</v>
      </c>
      <c r="C37" s="66"/>
      <c r="D37" s="66" t="s">
        <v>412</v>
      </c>
      <c r="E37" s="79">
        <v>10000</v>
      </c>
      <c r="F37" s="109">
        <v>3.42</v>
      </c>
      <c r="G37" s="144"/>
      <c r="H37" s="78">
        <f>F37</f>
        <v>3.42</v>
      </c>
      <c r="I37" s="78"/>
      <c r="J37" s="23"/>
    </row>
    <row r="38" spans="1:10" ht="16" x14ac:dyDescent="0.2">
      <c r="A38" s="63"/>
      <c r="B38" s="75" t="s">
        <v>544</v>
      </c>
      <c r="C38" s="66"/>
      <c r="D38" s="66" t="s">
        <v>413</v>
      </c>
      <c r="E38" s="79">
        <v>100000</v>
      </c>
      <c r="F38" s="109">
        <v>4.18</v>
      </c>
      <c r="G38" s="144"/>
      <c r="H38" s="78">
        <f>F38</f>
        <v>4.18</v>
      </c>
      <c r="I38" s="78"/>
      <c r="J38" s="23"/>
    </row>
    <row r="39" spans="1:10" ht="16" x14ac:dyDescent="0.2">
      <c r="A39" s="63"/>
      <c r="B39" s="75" t="s">
        <v>544</v>
      </c>
      <c r="C39" s="66"/>
      <c r="D39" s="66" t="s">
        <v>418</v>
      </c>
      <c r="E39" s="78">
        <v>100000</v>
      </c>
      <c r="F39" s="109">
        <v>4.4000000000000004</v>
      </c>
      <c r="G39" s="144"/>
      <c r="H39" s="78">
        <f>F39</f>
        <v>4.4000000000000004</v>
      </c>
      <c r="I39" s="78"/>
      <c r="J39" s="23"/>
    </row>
    <row r="40" spans="1:10" ht="16" x14ac:dyDescent="0.2">
      <c r="A40" s="63"/>
      <c r="B40" s="75" t="s">
        <v>544</v>
      </c>
      <c r="C40" s="66"/>
      <c r="D40" s="66" t="s">
        <v>414</v>
      </c>
      <c r="E40" s="79">
        <v>10000</v>
      </c>
      <c r="F40" s="109">
        <v>0.35</v>
      </c>
      <c r="G40" s="144"/>
      <c r="H40" s="78">
        <f>F40</f>
        <v>0.35</v>
      </c>
      <c r="I40" s="78"/>
      <c r="J40" s="23"/>
    </row>
    <row r="41" spans="1:10" ht="16" x14ac:dyDescent="0.2">
      <c r="A41" s="63"/>
      <c r="B41" s="75"/>
      <c r="C41" s="66"/>
      <c r="D41" s="66"/>
      <c r="E41" s="79"/>
      <c r="F41" s="109"/>
      <c r="G41" s="144"/>
      <c r="H41" s="78"/>
      <c r="I41" s="78"/>
      <c r="J41" s="23"/>
    </row>
    <row r="42" spans="1:10" ht="16" x14ac:dyDescent="0.2">
      <c r="A42" s="63"/>
      <c r="B42" s="75" t="s">
        <v>545</v>
      </c>
      <c r="C42" s="66" t="s">
        <v>217</v>
      </c>
      <c r="D42" s="66" t="s">
        <v>411</v>
      </c>
      <c r="E42" s="78">
        <v>240000</v>
      </c>
      <c r="F42" s="109">
        <f>H42-G42</f>
        <v>20.93</v>
      </c>
      <c r="G42" s="144">
        <v>0.91</v>
      </c>
      <c r="H42" s="78">
        <v>21.84</v>
      </c>
      <c r="I42" s="78">
        <f>SUM(H42:H43)</f>
        <v>22.26</v>
      </c>
      <c r="J42" s="23"/>
    </row>
    <row r="43" spans="1:10" ht="16" x14ac:dyDescent="0.2">
      <c r="A43" s="63"/>
      <c r="B43" s="75" t="s">
        <v>545</v>
      </c>
      <c r="C43" s="66"/>
      <c r="D43" s="66" t="s">
        <v>413</v>
      </c>
      <c r="E43" s="78">
        <v>10000</v>
      </c>
      <c r="F43" s="109">
        <v>0.42</v>
      </c>
      <c r="G43" s="144"/>
      <c r="H43" s="78">
        <f>F43</f>
        <v>0.42</v>
      </c>
      <c r="I43" s="78"/>
      <c r="J43" s="23"/>
    </row>
    <row r="44" spans="1:10" ht="16" x14ac:dyDescent="0.2">
      <c r="A44" s="63"/>
      <c r="B44" s="75"/>
      <c r="C44" s="66"/>
      <c r="D44" s="66"/>
      <c r="E44" s="78"/>
      <c r="F44" s="109"/>
      <c r="G44" s="144"/>
      <c r="H44" s="78"/>
      <c r="I44" s="78"/>
      <c r="J44" s="23"/>
    </row>
    <row r="45" spans="1:10" ht="16" x14ac:dyDescent="0.2">
      <c r="A45" s="63"/>
      <c r="B45" s="75" t="s">
        <v>548</v>
      </c>
      <c r="C45" s="66" t="s">
        <v>178</v>
      </c>
      <c r="D45" s="66" t="s">
        <v>411</v>
      </c>
      <c r="E45" s="79">
        <v>50000</v>
      </c>
      <c r="F45" s="109">
        <v>20.079999999999998</v>
      </c>
      <c r="G45" s="144">
        <f>H45-F45</f>
        <v>5.0200000000000031</v>
      </c>
      <c r="H45" s="78">
        <v>25.1</v>
      </c>
      <c r="I45" s="78">
        <f>SUM(H45:H50)</f>
        <v>84.17</v>
      </c>
      <c r="J45" s="23"/>
    </row>
    <row r="46" spans="1:10" ht="16" x14ac:dyDescent="0.2">
      <c r="A46" s="63"/>
      <c r="B46" s="75" t="s">
        <v>548</v>
      </c>
      <c r="C46" s="66"/>
      <c r="D46" s="66" t="s">
        <v>417</v>
      </c>
      <c r="E46" s="79">
        <v>50000</v>
      </c>
      <c r="F46" s="109">
        <v>33.85</v>
      </c>
      <c r="G46" s="144"/>
      <c r="H46" s="78">
        <f>F46</f>
        <v>33.85</v>
      </c>
      <c r="I46" s="78"/>
      <c r="J46" s="23"/>
    </row>
    <row r="47" spans="1:10" ht="16" x14ac:dyDescent="0.2">
      <c r="A47" s="63"/>
      <c r="B47" s="75" t="s">
        <v>548</v>
      </c>
      <c r="C47" s="66"/>
      <c r="D47" s="66" t="s">
        <v>412</v>
      </c>
      <c r="E47" s="79">
        <v>10000</v>
      </c>
      <c r="F47" s="109">
        <v>3.42</v>
      </c>
      <c r="G47" s="144"/>
      <c r="H47" s="78">
        <f>F47</f>
        <v>3.42</v>
      </c>
      <c r="I47" s="78"/>
      <c r="J47" s="23"/>
    </row>
    <row r="48" spans="1:10" ht="16" x14ac:dyDescent="0.2">
      <c r="A48" s="63"/>
      <c r="B48" s="75" t="s">
        <v>548</v>
      </c>
      <c r="C48" s="66"/>
      <c r="D48" s="66" t="s">
        <v>413</v>
      </c>
      <c r="E48" s="79">
        <v>250000</v>
      </c>
      <c r="F48" s="109">
        <v>10.45</v>
      </c>
      <c r="G48" s="144"/>
      <c r="H48" s="78">
        <f>F48</f>
        <v>10.45</v>
      </c>
      <c r="I48" s="78"/>
      <c r="J48" s="23"/>
    </row>
    <row r="49" spans="1:10" ht="16" x14ac:dyDescent="0.2">
      <c r="A49" s="63"/>
      <c r="B49" s="75" t="s">
        <v>548</v>
      </c>
      <c r="C49" s="66"/>
      <c r="D49" s="66" t="s">
        <v>418</v>
      </c>
      <c r="E49" s="78">
        <v>250000</v>
      </c>
      <c r="F49" s="109">
        <v>11</v>
      </c>
      <c r="G49" s="144"/>
      <c r="H49" s="78">
        <f>F49</f>
        <v>11</v>
      </c>
      <c r="I49" s="78"/>
      <c r="J49" s="23"/>
    </row>
    <row r="50" spans="1:10" ht="16" x14ac:dyDescent="0.2">
      <c r="A50" s="63"/>
      <c r="B50" s="75" t="s">
        <v>548</v>
      </c>
      <c r="C50" s="66"/>
      <c r="D50" s="66" t="s">
        <v>414</v>
      </c>
      <c r="E50" s="79">
        <v>10000</v>
      </c>
      <c r="F50" s="109">
        <v>0.35</v>
      </c>
      <c r="G50" s="144"/>
      <c r="H50" s="78">
        <f>F50</f>
        <v>0.35</v>
      </c>
      <c r="I50" s="78"/>
      <c r="J50" s="23"/>
    </row>
    <row r="51" spans="1:10" ht="16" x14ac:dyDescent="0.2">
      <c r="A51" s="63"/>
      <c r="B51" s="75"/>
      <c r="C51" s="66"/>
      <c r="D51" s="66"/>
      <c r="E51" s="79"/>
      <c r="F51" s="109"/>
      <c r="G51" s="144"/>
      <c r="H51" s="78"/>
      <c r="I51" s="78"/>
      <c r="J51" s="23"/>
    </row>
    <row r="52" spans="1:10" ht="16" x14ac:dyDescent="0.2">
      <c r="A52" s="63"/>
      <c r="B52" s="75" t="s">
        <v>549</v>
      </c>
      <c r="C52" s="66" t="s">
        <v>325</v>
      </c>
      <c r="D52" s="66" t="s">
        <v>411</v>
      </c>
      <c r="E52" s="201">
        <v>500000</v>
      </c>
      <c r="F52" s="109">
        <f>H52-G52</f>
        <v>44.59</v>
      </c>
      <c r="G52" s="144">
        <v>0.91</v>
      </c>
      <c r="H52" s="78">
        <v>45.5</v>
      </c>
      <c r="I52" s="78">
        <f>SUM(H52:H53)</f>
        <v>66.400000000000006</v>
      </c>
      <c r="J52" s="200"/>
    </row>
    <row r="53" spans="1:10" ht="16" x14ac:dyDescent="0.2">
      <c r="A53" s="63"/>
      <c r="B53" s="75" t="s">
        <v>549</v>
      </c>
      <c r="C53" s="66"/>
      <c r="D53" s="66" t="s">
        <v>413</v>
      </c>
      <c r="E53" s="78">
        <v>500000</v>
      </c>
      <c r="F53" s="109">
        <v>20.9</v>
      </c>
      <c r="G53" s="144"/>
      <c r="H53" s="78">
        <f>F53</f>
        <v>20.9</v>
      </c>
      <c r="I53" s="78"/>
      <c r="J53" s="23"/>
    </row>
    <row r="54" spans="1:10" ht="16" x14ac:dyDescent="0.2">
      <c r="A54" s="63"/>
      <c r="B54" s="75"/>
      <c r="C54" s="66"/>
      <c r="D54" s="66"/>
      <c r="E54" s="78"/>
      <c r="F54" s="109"/>
      <c r="G54" s="144"/>
      <c r="H54" s="78"/>
      <c r="I54" s="78"/>
      <c r="J54" s="23"/>
    </row>
    <row r="55" spans="1:10" ht="16" x14ac:dyDescent="0.2">
      <c r="A55" s="63"/>
      <c r="B55" s="75" t="s">
        <v>550</v>
      </c>
      <c r="C55" s="66" t="s">
        <v>79</v>
      </c>
      <c r="D55" s="66" t="s">
        <v>411</v>
      </c>
      <c r="E55" s="78">
        <v>50000</v>
      </c>
      <c r="F55" s="109">
        <f>H55-G55</f>
        <v>2.6399999999999997</v>
      </c>
      <c r="G55" s="144">
        <v>0.66</v>
      </c>
      <c r="H55" s="78">
        <v>3.3</v>
      </c>
      <c r="I55" s="78">
        <f>SUM(H55:H60)</f>
        <v>21.950000000000003</v>
      </c>
      <c r="J55" s="23"/>
    </row>
    <row r="56" spans="1:10" ht="16" x14ac:dyDescent="0.2">
      <c r="A56" s="63"/>
      <c r="B56" s="75" t="s">
        <v>550</v>
      </c>
      <c r="C56" s="66"/>
      <c r="D56" s="66" t="s">
        <v>417</v>
      </c>
      <c r="E56" s="78">
        <v>50000</v>
      </c>
      <c r="F56" s="109">
        <v>6.3</v>
      </c>
      <c r="G56" s="144"/>
      <c r="H56" s="78">
        <f>F56</f>
        <v>6.3</v>
      </c>
      <c r="I56" s="78"/>
      <c r="J56" s="23"/>
    </row>
    <row r="57" spans="1:10" ht="16" x14ac:dyDescent="0.2">
      <c r="A57" s="63"/>
      <c r="B57" s="75" t="s">
        <v>550</v>
      </c>
      <c r="C57" s="66"/>
      <c r="D57" s="66" t="s">
        <v>412</v>
      </c>
      <c r="E57" s="78">
        <v>10000</v>
      </c>
      <c r="F57" s="109">
        <v>3.42</v>
      </c>
      <c r="G57" s="144"/>
      <c r="H57" s="78">
        <f>F57</f>
        <v>3.42</v>
      </c>
      <c r="I57" s="78"/>
      <c r="J57" s="23"/>
    </row>
    <row r="58" spans="1:10" ht="16" x14ac:dyDescent="0.2">
      <c r="A58" s="63"/>
      <c r="B58" s="75" t="s">
        <v>550</v>
      </c>
      <c r="C58" s="66"/>
      <c r="D58" s="66" t="s">
        <v>413</v>
      </c>
      <c r="E58" s="78">
        <v>100000</v>
      </c>
      <c r="F58" s="109">
        <v>4.18</v>
      </c>
      <c r="G58" s="144"/>
      <c r="H58" s="78">
        <f>F58</f>
        <v>4.18</v>
      </c>
      <c r="I58" s="78"/>
      <c r="J58" s="23"/>
    </row>
    <row r="59" spans="1:10" ht="16" x14ac:dyDescent="0.2">
      <c r="A59" s="63"/>
      <c r="B59" s="75" t="s">
        <v>550</v>
      </c>
      <c r="C59" s="66"/>
      <c r="D59" s="66" t="s">
        <v>418</v>
      </c>
      <c r="E59" s="78">
        <v>100000</v>
      </c>
      <c r="F59" s="109">
        <v>4.4000000000000004</v>
      </c>
      <c r="G59" s="144"/>
      <c r="H59" s="78">
        <f>F59</f>
        <v>4.4000000000000004</v>
      </c>
      <c r="I59" s="78"/>
      <c r="J59" s="23"/>
    </row>
    <row r="60" spans="1:10" ht="16" x14ac:dyDescent="0.2">
      <c r="A60" s="63"/>
      <c r="B60" s="75" t="s">
        <v>550</v>
      </c>
      <c r="C60" s="66"/>
      <c r="D60" s="66" t="s">
        <v>414</v>
      </c>
      <c r="E60" s="79">
        <v>10000</v>
      </c>
      <c r="F60" s="109">
        <v>0.35</v>
      </c>
      <c r="G60" s="144"/>
      <c r="H60" s="78">
        <f>F60</f>
        <v>0.35</v>
      </c>
      <c r="I60" s="78"/>
      <c r="J60" s="23"/>
    </row>
    <row r="61" spans="1:10" ht="16" x14ac:dyDescent="0.2">
      <c r="A61" s="63"/>
      <c r="B61" s="75"/>
      <c r="C61" s="66"/>
      <c r="D61" s="66"/>
      <c r="E61" s="79"/>
      <c r="F61" s="109"/>
      <c r="G61" s="144"/>
      <c r="H61" s="78"/>
      <c r="I61" s="78"/>
      <c r="J61" s="23"/>
    </row>
    <row r="62" spans="1:10" ht="16" x14ac:dyDescent="0.2">
      <c r="A62" s="63"/>
      <c r="B62" s="75" t="s">
        <v>551</v>
      </c>
      <c r="C62" s="66" t="s">
        <v>80</v>
      </c>
      <c r="D62" s="66" t="s">
        <v>411</v>
      </c>
      <c r="E62" s="78">
        <v>300000</v>
      </c>
      <c r="F62" s="78">
        <f>H62-G62</f>
        <v>19.14</v>
      </c>
      <c r="G62" s="78">
        <v>0.66</v>
      </c>
      <c r="H62" s="78">
        <v>19.8</v>
      </c>
      <c r="I62" s="78">
        <f>SUM(H62:H63)</f>
        <v>32.340000000000003</v>
      </c>
      <c r="J62" s="23"/>
    </row>
    <row r="63" spans="1:10" ht="16" x14ac:dyDescent="0.2">
      <c r="A63" s="63"/>
      <c r="B63" s="75" t="s">
        <v>551</v>
      </c>
      <c r="C63" s="66"/>
      <c r="D63" s="66" t="s">
        <v>413</v>
      </c>
      <c r="E63" s="78">
        <v>300000</v>
      </c>
      <c r="F63" s="78">
        <v>12.54</v>
      </c>
      <c r="G63" s="78"/>
      <c r="H63" s="78">
        <f>F63</f>
        <v>12.54</v>
      </c>
      <c r="I63" s="78"/>
      <c r="J63" s="23"/>
    </row>
    <row r="64" spans="1:10" ht="16" x14ac:dyDescent="0.2">
      <c r="A64" s="63"/>
      <c r="B64" s="257"/>
      <c r="C64" s="167"/>
      <c r="D64" s="66"/>
      <c r="E64" s="79"/>
      <c r="F64" s="109"/>
      <c r="G64" s="144"/>
      <c r="H64" s="78"/>
      <c r="I64" s="78"/>
      <c r="J64" s="23"/>
    </row>
    <row r="65" spans="1:10" ht="16" x14ac:dyDescent="0.2">
      <c r="A65" s="63"/>
      <c r="B65" s="75" t="s">
        <v>552</v>
      </c>
      <c r="C65" s="66" t="s">
        <v>64</v>
      </c>
      <c r="D65" s="66" t="s">
        <v>411</v>
      </c>
      <c r="E65" s="79">
        <v>100000</v>
      </c>
      <c r="F65" s="109">
        <v>18.09</v>
      </c>
      <c r="G65" s="144">
        <f>H65-F65</f>
        <v>2.0100000000000016</v>
      </c>
      <c r="H65" s="78">
        <v>20.100000000000001</v>
      </c>
      <c r="I65" s="78">
        <f>SUM(H65:H69)</f>
        <v>32.450000000000003</v>
      </c>
      <c r="J65" s="23"/>
    </row>
    <row r="66" spans="1:10" ht="16" x14ac:dyDescent="0.2">
      <c r="A66" s="63"/>
      <c r="B66" s="75" t="s">
        <v>552</v>
      </c>
      <c r="C66" s="66"/>
      <c r="D66" s="66" t="s">
        <v>412</v>
      </c>
      <c r="E66" s="79">
        <v>10000</v>
      </c>
      <c r="F66" s="109">
        <v>3.42</v>
      </c>
      <c r="G66" s="144"/>
      <c r="H66" s="78">
        <f>F66</f>
        <v>3.42</v>
      </c>
      <c r="I66" s="78"/>
      <c r="J66" s="23"/>
    </row>
    <row r="67" spans="1:10" ht="16" x14ac:dyDescent="0.2">
      <c r="A67" s="63"/>
      <c r="B67" s="75" t="s">
        <v>552</v>
      </c>
      <c r="C67" s="66"/>
      <c r="D67" s="66" t="s">
        <v>413</v>
      </c>
      <c r="E67" s="79">
        <v>100000</v>
      </c>
      <c r="F67" s="109">
        <v>4.18</v>
      </c>
      <c r="G67" s="144"/>
      <c r="H67" s="78">
        <f>F67</f>
        <v>4.18</v>
      </c>
      <c r="I67" s="78"/>
      <c r="J67" s="23"/>
    </row>
    <row r="68" spans="1:10" ht="16" x14ac:dyDescent="0.2">
      <c r="A68" s="63"/>
      <c r="B68" s="75" t="s">
        <v>552</v>
      </c>
      <c r="C68" s="66"/>
      <c r="D68" s="66" t="s">
        <v>418</v>
      </c>
      <c r="E68" s="78">
        <v>100000</v>
      </c>
      <c r="F68" s="109">
        <v>4.4000000000000004</v>
      </c>
      <c r="G68" s="144"/>
      <c r="H68" s="78">
        <f>F68</f>
        <v>4.4000000000000004</v>
      </c>
      <c r="I68" s="78"/>
      <c r="J68" s="23"/>
    </row>
    <row r="69" spans="1:10" ht="16" x14ac:dyDescent="0.2">
      <c r="A69" s="63"/>
      <c r="B69" s="75" t="s">
        <v>552</v>
      </c>
      <c r="C69" s="66"/>
      <c r="D69" s="66" t="s">
        <v>414</v>
      </c>
      <c r="E69" s="79">
        <v>10000</v>
      </c>
      <c r="F69" s="109">
        <v>0.35</v>
      </c>
      <c r="G69" s="144"/>
      <c r="H69" s="78">
        <f>F69</f>
        <v>0.35</v>
      </c>
      <c r="I69" s="78"/>
      <c r="J69" s="23"/>
    </row>
    <row r="70" spans="1:10" ht="16" x14ac:dyDescent="0.2">
      <c r="A70" s="63"/>
      <c r="B70" s="75"/>
      <c r="C70" s="66"/>
      <c r="D70" s="66"/>
      <c r="E70" s="79"/>
      <c r="F70" s="109"/>
      <c r="G70" s="144"/>
      <c r="H70" s="78"/>
      <c r="I70" s="78"/>
      <c r="J70" s="23"/>
    </row>
    <row r="71" spans="1:10" ht="16" x14ac:dyDescent="0.2">
      <c r="A71" s="63"/>
      <c r="B71" s="75" t="s">
        <v>553</v>
      </c>
      <c r="C71" s="66" t="s">
        <v>218</v>
      </c>
      <c r="D71" s="66" t="s">
        <v>411</v>
      </c>
      <c r="E71" s="79">
        <v>10000</v>
      </c>
      <c r="F71" s="109">
        <v>0</v>
      </c>
      <c r="G71" s="144">
        <f>H71-F71</f>
        <v>3.08</v>
      </c>
      <c r="H71" s="78">
        <v>3.08</v>
      </c>
      <c r="I71" s="78">
        <f>H71</f>
        <v>3.08</v>
      </c>
      <c r="J71" s="23"/>
    </row>
    <row r="72" spans="1:10" ht="16" x14ac:dyDescent="0.2">
      <c r="A72" s="63"/>
      <c r="B72" s="75"/>
      <c r="C72" s="66"/>
      <c r="D72" s="66"/>
      <c r="E72" s="79"/>
      <c r="F72" s="109"/>
      <c r="G72" s="144"/>
      <c r="H72" s="78"/>
      <c r="I72" s="78"/>
      <c r="J72" s="23"/>
    </row>
    <row r="73" spans="1:10" ht="16" x14ac:dyDescent="0.2">
      <c r="A73" s="63"/>
      <c r="B73" s="75" t="s">
        <v>422</v>
      </c>
      <c r="C73" s="66" t="s">
        <v>420</v>
      </c>
      <c r="D73" s="66" t="s">
        <v>411</v>
      </c>
      <c r="E73" s="79">
        <v>10000</v>
      </c>
      <c r="F73" s="109">
        <v>0</v>
      </c>
      <c r="G73" s="144">
        <f>H73-F73</f>
        <v>3.08</v>
      </c>
      <c r="H73" s="78">
        <v>3.08</v>
      </c>
      <c r="I73" s="78">
        <f>SUM(H73:H74)</f>
        <v>5.17</v>
      </c>
      <c r="J73" s="23"/>
    </row>
    <row r="74" spans="1:10" ht="16" x14ac:dyDescent="0.2">
      <c r="A74" s="75"/>
      <c r="B74" s="75" t="s">
        <v>422</v>
      </c>
      <c r="C74" s="66"/>
      <c r="D74" s="66" t="s">
        <v>413</v>
      </c>
      <c r="E74" s="79">
        <v>50000</v>
      </c>
      <c r="F74" s="109">
        <v>2.09</v>
      </c>
      <c r="G74" s="144"/>
      <c r="H74" s="78">
        <f>F74</f>
        <v>2.09</v>
      </c>
      <c r="I74" s="78"/>
      <c r="J74" s="23"/>
    </row>
    <row r="75" spans="1:10" ht="16" x14ac:dyDescent="0.2">
      <c r="A75" s="75"/>
      <c r="B75" s="75"/>
      <c r="C75" s="66"/>
      <c r="D75" s="66"/>
      <c r="E75" s="79"/>
      <c r="F75" s="109"/>
      <c r="G75" s="144"/>
      <c r="H75" s="78"/>
      <c r="I75" s="78"/>
      <c r="J75" s="23"/>
    </row>
    <row r="76" spans="1:10" ht="16" x14ac:dyDescent="0.2">
      <c r="A76" s="75"/>
      <c r="B76" s="75" t="s">
        <v>712</v>
      </c>
      <c r="C76" s="66" t="s">
        <v>706</v>
      </c>
      <c r="D76" s="66" t="s">
        <v>411</v>
      </c>
      <c r="E76" s="79">
        <v>10000</v>
      </c>
      <c r="F76" s="109">
        <v>0</v>
      </c>
      <c r="G76" s="144">
        <f>H76-F76</f>
        <v>0.91</v>
      </c>
      <c r="H76" s="78">
        <v>0.91</v>
      </c>
      <c r="I76" s="78">
        <f>H76</f>
        <v>0.91</v>
      </c>
      <c r="J76" s="23"/>
    </row>
    <row r="77" spans="1:10" ht="16" x14ac:dyDescent="0.2">
      <c r="A77" s="63"/>
      <c r="B77" s="23"/>
      <c r="C77" s="66"/>
      <c r="D77" s="66"/>
      <c r="E77" s="79"/>
      <c r="F77" s="109"/>
      <c r="G77" s="144"/>
      <c r="H77" s="78"/>
      <c r="I77" s="78"/>
      <c r="J77" s="23"/>
    </row>
    <row r="78" spans="1:10" ht="16" x14ac:dyDescent="0.2">
      <c r="A78" s="63"/>
      <c r="B78" s="75" t="s">
        <v>423</v>
      </c>
      <c r="C78" s="66" t="s">
        <v>421</v>
      </c>
      <c r="D78" s="66" t="s">
        <v>411</v>
      </c>
      <c r="E78" s="79">
        <v>100000</v>
      </c>
      <c r="F78" s="109">
        <v>4.7699999999999996</v>
      </c>
      <c r="G78" s="144">
        <f>H78-F78</f>
        <v>0.53000000000000025</v>
      </c>
      <c r="H78" s="78">
        <v>5.3</v>
      </c>
      <c r="I78" s="78">
        <f>SUM(H78:H79)</f>
        <v>9.48</v>
      </c>
      <c r="J78" s="23"/>
    </row>
    <row r="79" spans="1:10" ht="16" x14ac:dyDescent="0.2">
      <c r="A79" s="63"/>
      <c r="B79" s="75" t="s">
        <v>423</v>
      </c>
      <c r="C79" s="66"/>
      <c r="D79" s="66" t="s">
        <v>413</v>
      </c>
      <c r="E79" s="79">
        <v>100000</v>
      </c>
      <c r="F79" s="109">
        <v>4.18</v>
      </c>
      <c r="G79" s="144"/>
      <c r="H79" s="78">
        <f>F79</f>
        <v>4.18</v>
      </c>
      <c r="I79" s="78"/>
      <c r="J79" s="23"/>
    </row>
    <row r="80" spans="1:10" ht="16" x14ac:dyDescent="0.2">
      <c r="A80" s="63"/>
      <c r="B80" s="75"/>
      <c r="C80" s="66"/>
      <c r="D80" s="66"/>
      <c r="E80" s="79"/>
      <c r="F80" s="109"/>
      <c r="G80" s="144"/>
      <c r="H80" s="78"/>
      <c r="I80" s="78"/>
      <c r="J80" s="23"/>
    </row>
    <row r="81" spans="1:10" ht="16" x14ac:dyDescent="0.2">
      <c r="A81" s="63"/>
      <c r="B81" s="75" t="s">
        <v>634</v>
      </c>
      <c r="C81" s="66" t="s">
        <v>512</v>
      </c>
      <c r="D81" s="66" t="s">
        <v>411</v>
      </c>
      <c r="E81" s="79">
        <v>10000</v>
      </c>
      <c r="F81" s="109">
        <v>0</v>
      </c>
      <c r="G81" s="144">
        <v>5.0199999999999996</v>
      </c>
      <c r="H81" s="78">
        <v>5.0199999999999996</v>
      </c>
      <c r="I81" s="78">
        <f>SUM(H81:H82)</f>
        <v>5.6999999999999993</v>
      </c>
      <c r="J81" s="23"/>
    </row>
    <row r="82" spans="1:10" ht="16" x14ac:dyDescent="0.2">
      <c r="A82" s="63"/>
      <c r="B82" s="75" t="s">
        <v>634</v>
      </c>
      <c r="C82" s="66"/>
      <c r="D82" s="66" t="s">
        <v>412</v>
      </c>
      <c r="E82" s="79">
        <v>2000</v>
      </c>
      <c r="F82" s="109">
        <v>0.68</v>
      </c>
      <c r="G82" s="144"/>
      <c r="H82" s="78">
        <f>F82</f>
        <v>0.68</v>
      </c>
      <c r="I82" s="78"/>
      <c r="J82" s="23"/>
    </row>
    <row r="83" spans="1:10" ht="16" x14ac:dyDescent="0.2">
      <c r="A83" s="63"/>
      <c r="B83" s="75"/>
      <c r="C83" s="66"/>
      <c r="D83" s="66"/>
      <c r="E83" s="79"/>
      <c r="F83" s="109"/>
      <c r="G83" s="144"/>
      <c r="H83" s="78"/>
      <c r="I83" s="78"/>
      <c r="J83" s="23"/>
    </row>
    <row r="84" spans="1:10" s="233" customFormat="1" ht="16" x14ac:dyDescent="0.2">
      <c r="A84" s="106"/>
      <c r="B84" s="107" t="s">
        <v>766</v>
      </c>
      <c r="C84" s="108" t="s">
        <v>765</v>
      </c>
      <c r="D84" s="108" t="s">
        <v>411</v>
      </c>
      <c r="E84" s="109">
        <v>10000</v>
      </c>
      <c r="F84" s="109">
        <v>0</v>
      </c>
      <c r="G84" s="109">
        <v>0.66</v>
      </c>
      <c r="H84" s="109">
        <f>SUM(F84:G84)</f>
        <v>0.66</v>
      </c>
      <c r="I84" s="109">
        <f>SUM(H84:H86)</f>
        <v>1.76</v>
      </c>
      <c r="J84" s="232" t="s">
        <v>533</v>
      </c>
    </row>
    <row r="85" spans="1:10" s="233" customFormat="1" ht="16" x14ac:dyDescent="0.2">
      <c r="A85" s="106"/>
      <c r="B85" s="107" t="s">
        <v>766</v>
      </c>
      <c r="C85" s="108"/>
      <c r="D85" s="108" t="s">
        <v>412</v>
      </c>
      <c r="E85" s="109">
        <v>2000</v>
      </c>
      <c r="F85" s="109"/>
      <c r="G85" s="109">
        <v>0.68</v>
      </c>
      <c r="H85" s="109">
        <f>G85</f>
        <v>0.68</v>
      </c>
      <c r="I85" s="109"/>
      <c r="J85" s="232"/>
    </row>
    <row r="86" spans="1:10" s="233" customFormat="1" ht="16" x14ac:dyDescent="0.2">
      <c r="A86" s="106"/>
      <c r="B86" s="107" t="s">
        <v>766</v>
      </c>
      <c r="C86" s="108"/>
      <c r="D86" s="108" t="s">
        <v>413</v>
      </c>
      <c r="E86" s="109">
        <v>10000</v>
      </c>
      <c r="F86" s="109"/>
      <c r="G86" s="109">
        <v>0.42</v>
      </c>
      <c r="H86" s="109">
        <f>G86</f>
        <v>0.42</v>
      </c>
      <c r="I86" s="109"/>
      <c r="J86" s="232"/>
    </row>
    <row r="87" spans="1:10" ht="16" x14ac:dyDescent="0.2">
      <c r="A87" s="63"/>
      <c r="B87" s="75"/>
      <c r="C87" s="66"/>
      <c r="D87" s="66"/>
      <c r="E87" s="79"/>
      <c r="F87" s="109"/>
      <c r="G87" s="144"/>
      <c r="H87" s="79"/>
      <c r="I87" s="79"/>
      <c r="J87" s="23"/>
    </row>
    <row r="88" spans="1:10" ht="16" x14ac:dyDescent="0.2">
      <c r="A88" s="63"/>
      <c r="B88" s="75" t="s">
        <v>555</v>
      </c>
      <c r="C88" s="66" t="s">
        <v>57</v>
      </c>
      <c r="D88" s="66" t="s">
        <v>411</v>
      </c>
      <c r="E88" s="78">
        <v>40000</v>
      </c>
      <c r="F88" s="109">
        <f>H88-G88</f>
        <v>15.059999999999999</v>
      </c>
      <c r="G88" s="144">
        <v>5.0199999999999996</v>
      </c>
      <c r="H88" s="78">
        <v>20.079999999999998</v>
      </c>
      <c r="I88" s="78">
        <f>SUM(H88:H93)</f>
        <v>44.470000000000006</v>
      </c>
      <c r="J88" s="23"/>
    </row>
    <row r="89" spans="1:10" ht="16" x14ac:dyDescent="0.2">
      <c r="A89" s="63"/>
      <c r="B89" s="75" t="s">
        <v>555</v>
      </c>
      <c r="C89" s="66"/>
      <c r="D89" s="66" t="s">
        <v>417</v>
      </c>
      <c r="E89" s="79">
        <v>10000</v>
      </c>
      <c r="F89" s="109">
        <v>19.760000000000002</v>
      </c>
      <c r="G89" s="144"/>
      <c r="H89" s="79">
        <f>F89</f>
        <v>19.760000000000002</v>
      </c>
      <c r="I89" s="79"/>
      <c r="J89" s="23"/>
    </row>
    <row r="90" spans="1:10" ht="16" x14ac:dyDescent="0.2">
      <c r="A90" s="63"/>
      <c r="B90" s="75" t="s">
        <v>555</v>
      </c>
      <c r="C90" s="66"/>
      <c r="D90" s="66" t="s">
        <v>412</v>
      </c>
      <c r="E90" s="79">
        <v>10000</v>
      </c>
      <c r="F90" s="109">
        <v>3.42</v>
      </c>
      <c r="G90" s="144"/>
      <c r="H90" s="79">
        <f>F90</f>
        <v>3.42</v>
      </c>
      <c r="I90" s="79"/>
      <c r="J90" s="23"/>
    </row>
    <row r="91" spans="1:10" ht="16" x14ac:dyDescent="0.2">
      <c r="A91" s="63"/>
      <c r="B91" s="75" t="s">
        <v>555</v>
      </c>
      <c r="C91" s="66"/>
      <c r="D91" s="66" t="s">
        <v>413</v>
      </c>
      <c r="E91" s="79">
        <v>10000</v>
      </c>
      <c r="F91" s="109">
        <v>0.42</v>
      </c>
      <c r="G91" s="144"/>
      <c r="H91" s="79">
        <f>F91</f>
        <v>0.42</v>
      </c>
      <c r="I91" s="79"/>
      <c r="J91" s="23"/>
    </row>
    <row r="92" spans="1:10" ht="16" x14ac:dyDescent="0.2">
      <c r="A92" s="63"/>
      <c r="B92" s="75" t="s">
        <v>555</v>
      </c>
      <c r="C92" s="66"/>
      <c r="D92" s="66" t="s">
        <v>418</v>
      </c>
      <c r="E92" s="79">
        <v>10000</v>
      </c>
      <c r="F92" s="109">
        <v>0.44</v>
      </c>
      <c r="G92" s="144"/>
      <c r="H92" s="79">
        <f>F92</f>
        <v>0.44</v>
      </c>
      <c r="I92" s="79"/>
      <c r="J92" s="23"/>
    </row>
    <row r="93" spans="1:10" ht="16" x14ac:dyDescent="0.2">
      <c r="A93" s="63"/>
      <c r="B93" s="75" t="s">
        <v>555</v>
      </c>
      <c r="C93" s="66"/>
      <c r="D93" s="66" t="s">
        <v>414</v>
      </c>
      <c r="E93" s="79">
        <v>10000</v>
      </c>
      <c r="F93" s="109">
        <v>0.35</v>
      </c>
      <c r="G93" s="144"/>
      <c r="H93" s="79">
        <f>F93</f>
        <v>0.35</v>
      </c>
      <c r="I93" s="79"/>
      <c r="J93" s="23"/>
    </row>
    <row r="94" spans="1:10" ht="16" x14ac:dyDescent="0.2">
      <c r="A94" s="63"/>
      <c r="B94" s="75"/>
      <c r="C94" s="66"/>
      <c r="D94" s="66"/>
      <c r="E94" s="79"/>
      <c r="F94" s="109"/>
      <c r="G94" s="144"/>
      <c r="H94" s="79"/>
      <c r="I94" s="79"/>
      <c r="J94" s="23"/>
    </row>
    <row r="95" spans="1:10" ht="16" x14ac:dyDescent="0.2">
      <c r="A95" s="63"/>
      <c r="B95" s="75" t="s">
        <v>556</v>
      </c>
      <c r="C95" s="66" t="s">
        <v>58</v>
      </c>
      <c r="D95" s="66" t="s">
        <v>411</v>
      </c>
      <c r="E95" s="79">
        <v>10000</v>
      </c>
      <c r="F95" s="109">
        <v>0</v>
      </c>
      <c r="G95" s="144">
        <f>H95-F95</f>
        <v>8.02</v>
      </c>
      <c r="H95" s="79">
        <v>8.02</v>
      </c>
      <c r="I95" s="79">
        <f>H95</f>
        <v>8.02</v>
      </c>
      <c r="J95" s="23"/>
    </row>
    <row r="96" spans="1:10" ht="16" x14ac:dyDescent="0.2">
      <c r="A96" s="63"/>
      <c r="B96" s="75"/>
      <c r="C96" s="66"/>
      <c r="D96" s="66"/>
      <c r="E96" s="79"/>
      <c r="F96" s="109"/>
      <c r="G96" s="144"/>
      <c r="H96" s="79"/>
      <c r="I96" s="79"/>
      <c r="J96" s="23"/>
    </row>
    <row r="97" spans="1:10" ht="16" x14ac:dyDescent="0.2">
      <c r="A97" s="63"/>
      <c r="B97" s="75" t="s">
        <v>558</v>
      </c>
      <c r="C97" s="66" t="s">
        <v>219</v>
      </c>
      <c r="D97" s="66" t="s">
        <v>411</v>
      </c>
      <c r="E97" s="78">
        <v>50000</v>
      </c>
      <c r="F97" s="109">
        <f>H97-G97</f>
        <v>2.6399999999999997</v>
      </c>
      <c r="G97" s="144">
        <v>0.66</v>
      </c>
      <c r="H97" s="78">
        <v>3.3</v>
      </c>
      <c r="I97" s="78">
        <f>SUM(H97:H98)</f>
        <v>7.8999999999999995</v>
      </c>
      <c r="J97" s="23"/>
    </row>
    <row r="98" spans="1:10" ht="16" x14ac:dyDescent="0.2">
      <c r="A98" s="63"/>
      <c r="B98" s="75" t="s">
        <v>558</v>
      </c>
      <c r="C98" s="66"/>
      <c r="D98" s="66" t="s">
        <v>413</v>
      </c>
      <c r="E98" s="79">
        <v>110000</v>
      </c>
      <c r="F98" s="109">
        <v>4.5999999999999996</v>
      </c>
      <c r="G98" s="144"/>
      <c r="H98" s="79">
        <f>F98</f>
        <v>4.5999999999999996</v>
      </c>
      <c r="I98" s="79"/>
      <c r="J98" s="23"/>
    </row>
    <row r="99" spans="1:10" ht="16" x14ac:dyDescent="0.2">
      <c r="A99" s="63"/>
      <c r="B99" s="75"/>
      <c r="C99" s="66"/>
      <c r="D99" s="66"/>
      <c r="E99" s="79"/>
      <c r="F99" s="109"/>
      <c r="G99" s="144"/>
      <c r="H99" s="79"/>
      <c r="I99" s="79"/>
      <c r="J99" s="23"/>
    </row>
    <row r="100" spans="1:10" ht="16" x14ac:dyDescent="0.2">
      <c r="A100" s="63"/>
      <c r="B100" s="75" t="s">
        <v>559</v>
      </c>
      <c r="C100" s="66" t="s">
        <v>17</v>
      </c>
      <c r="D100" s="66" t="s">
        <v>411</v>
      </c>
      <c r="E100" s="78">
        <v>10000</v>
      </c>
      <c r="F100" s="78">
        <v>0</v>
      </c>
      <c r="G100" s="78">
        <v>3.08</v>
      </c>
      <c r="H100" s="78">
        <v>3.08</v>
      </c>
      <c r="I100" s="78">
        <f>SUM(H100:H103)</f>
        <v>24.53</v>
      </c>
      <c r="J100" s="23"/>
    </row>
    <row r="101" spans="1:10" ht="16" x14ac:dyDescent="0.2">
      <c r="A101" s="63"/>
      <c r="B101" s="75" t="s">
        <v>559</v>
      </c>
      <c r="C101" s="66"/>
      <c r="D101" s="66" t="s">
        <v>417</v>
      </c>
      <c r="E101" s="79"/>
      <c r="F101" s="109"/>
      <c r="G101" s="144"/>
      <c r="H101" s="78">
        <f>F101</f>
        <v>0</v>
      </c>
      <c r="I101" s="79"/>
      <c r="J101" s="23"/>
    </row>
    <row r="102" spans="1:10" ht="16" x14ac:dyDescent="0.2">
      <c r="A102" s="63"/>
      <c r="B102" s="75" t="s">
        <v>559</v>
      </c>
      <c r="C102" s="66"/>
      <c r="D102" s="66" t="s">
        <v>413</v>
      </c>
      <c r="E102" s="79">
        <v>250000</v>
      </c>
      <c r="F102" s="109">
        <v>10.45</v>
      </c>
      <c r="G102" s="144"/>
      <c r="H102" s="79">
        <f>F102</f>
        <v>10.45</v>
      </c>
      <c r="I102" s="79"/>
      <c r="J102" s="23"/>
    </row>
    <row r="103" spans="1:10" ht="16" x14ac:dyDescent="0.2">
      <c r="A103" s="63"/>
      <c r="B103" s="75" t="s">
        <v>559</v>
      </c>
      <c r="C103" s="66"/>
      <c r="D103" s="66" t="s">
        <v>418</v>
      </c>
      <c r="E103" s="78">
        <v>250000</v>
      </c>
      <c r="F103" s="109">
        <v>11</v>
      </c>
      <c r="G103" s="144"/>
      <c r="H103" s="79">
        <f>F103</f>
        <v>11</v>
      </c>
      <c r="I103" s="79"/>
      <c r="J103" s="23"/>
    </row>
    <row r="104" spans="1:10" ht="16" x14ac:dyDescent="0.2">
      <c r="A104" s="63"/>
      <c r="B104" s="75"/>
      <c r="C104" s="66"/>
      <c r="D104" s="66"/>
      <c r="E104" s="78"/>
      <c r="F104" s="109"/>
      <c r="G104" s="144"/>
      <c r="H104" s="79"/>
      <c r="I104" s="79"/>
      <c r="J104" s="23"/>
    </row>
    <row r="105" spans="1:10" ht="16" x14ac:dyDescent="0.2">
      <c r="A105" s="63"/>
      <c r="B105" s="75" t="s">
        <v>651</v>
      </c>
      <c r="C105" s="66" t="s">
        <v>650</v>
      </c>
      <c r="D105" s="66" t="s">
        <v>411</v>
      </c>
      <c r="E105" s="78">
        <v>240000</v>
      </c>
      <c r="F105" s="78">
        <f>H105-G105</f>
        <v>20.93</v>
      </c>
      <c r="G105" s="78">
        <v>0.91</v>
      </c>
      <c r="H105" s="78">
        <v>21.84</v>
      </c>
      <c r="I105" s="78">
        <f>SUM(H105:H108)</f>
        <v>35.64</v>
      </c>
      <c r="J105" s="23"/>
    </row>
    <row r="106" spans="1:10" ht="16" x14ac:dyDescent="0.2">
      <c r="A106" s="63"/>
      <c r="B106" s="75" t="s">
        <v>651</v>
      </c>
      <c r="C106" s="66"/>
      <c r="D106" s="66" t="s">
        <v>412</v>
      </c>
      <c r="E106" s="78">
        <v>10000</v>
      </c>
      <c r="F106" s="109">
        <v>3.42</v>
      </c>
      <c r="G106" s="144"/>
      <c r="H106" s="79">
        <f>F106</f>
        <v>3.42</v>
      </c>
      <c r="I106" s="79"/>
      <c r="J106" s="23"/>
    </row>
    <row r="107" spans="1:10" ht="16" x14ac:dyDescent="0.2">
      <c r="A107" s="63"/>
      <c r="B107" s="75" t="s">
        <v>651</v>
      </c>
      <c r="C107" s="66"/>
      <c r="D107" s="66" t="s">
        <v>413</v>
      </c>
      <c r="E107" s="78">
        <v>240000</v>
      </c>
      <c r="F107" s="109">
        <v>10.029999999999999</v>
      </c>
      <c r="G107" s="144"/>
      <c r="H107" s="79">
        <f>F107</f>
        <v>10.029999999999999</v>
      </c>
      <c r="I107" s="79"/>
      <c r="J107" s="23"/>
    </row>
    <row r="108" spans="1:10" ht="16" x14ac:dyDescent="0.2">
      <c r="A108" s="63"/>
      <c r="B108" s="75" t="s">
        <v>651</v>
      </c>
      <c r="C108" s="66"/>
      <c r="D108" s="66" t="s">
        <v>414</v>
      </c>
      <c r="E108" s="78">
        <v>10000</v>
      </c>
      <c r="F108" s="109">
        <v>0.35</v>
      </c>
      <c r="G108" s="144"/>
      <c r="H108" s="79">
        <f>F108</f>
        <v>0.35</v>
      </c>
      <c r="I108" s="79"/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144"/>
      <c r="H109" s="79"/>
      <c r="I109" s="79"/>
      <c r="J109" s="23"/>
    </row>
    <row r="110" spans="1:10" ht="16" x14ac:dyDescent="0.2">
      <c r="A110" s="63"/>
      <c r="B110" s="75" t="s">
        <v>560</v>
      </c>
      <c r="C110" s="85" t="s">
        <v>224</v>
      </c>
      <c r="D110" s="85" t="s">
        <v>411</v>
      </c>
      <c r="E110" s="86">
        <v>260000</v>
      </c>
      <c r="F110" s="86">
        <f>H110-G110</f>
        <v>16.5</v>
      </c>
      <c r="G110" s="78">
        <v>0.66</v>
      </c>
      <c r="H110" s="86">
        <v>17.16</v>
      </c>
      <c r="I110" s="86">
        <f>SUM(H110:H113)</f>
        <v>31.799999999999997</v>
      </c>
      <c r="J110" s="23"/>
    </row>
    <row r="111" spans="1:10" ht="16" x14ac:dyDescent="0.2">
      <c r="A111" s="63"/>
      <c r="B111" s="75" t="s">
        <v>560</v>
      </c>
      <c r="C111" s="85"/>
      <c r="D111" s="85" t="s">
        <v>412</v>
      </c>
      <c r="E111" s="86">
        <v>10000</v>
      </c>
      <c r="F111" s="86">
        <v>3.42</v>
      </c>
      <c r="G111" s="86"/>
      <c r="H111" s="86">
        <f>F111</f>
        <v>3.42</v>
      </c>
      <c r="I111" s="86"/>
      <c r="J111" s="23"/>
    </row>
    <row r="112" spans="1:10" ht="16" x14ac:dyDescent="0.2">
      <c r="A112" s="63"/>
      <c r="B112" s="75" t="s">
        <v>560</v>
      </c>
      <c r="C112" s="85"/>
      <c r="D112" s="85" t="s">
        <v>413</v>
      </c>
      <c r="E112" s="86">
        <v>260000</v>
      </c>
      <c r="F112" s="86">
        <v>10.87</v>
      </c>
      <c r="G112" s="86"/>
      <c r="H112" s="86">
        <f>F112</f>
        <v>10.87</v>
      </c>
      <c r="I112" s="86"/>
      <c r="J112" s="23"/>
    </row>
    <row r="113" spans="1:10" ht="16" x14ac:dyDescent="0.2">
      <c r="A113" s="63"/>
      <c r="B113" s="75" t="s">
        <v>560</v>
      </c>
      <c r="C113" s="85"/>
      <c r="D113" s="85" t="s">
        <v>414</v>
      </c>
      <c r="E113" s="86">
        <v>10000</v>
      </c>
      <c r="F113" s="251">
        <v>0.35</v>
      </c>
      <c r="G113" s="242"/>
      <c r="H113" s="86">
        <f>F113</f>
        <v>0.35</v>
      </c>
      <c r="I113" s="86"/>
      <c r="J113" s="23"/>
    </row>
    <row r="114" spans="1:10" ht="16" x14ac:dyDescent="0.2">
      <c r="A114" s="63"/>
      <c r="B114" s="75"/>
      <c r="C114" s="85"/>
      <c r="D114" s="85"/>
      <c r="E114" s="86"/>
      <c r="F114" s="251"/>
      <c r="G114" s="242"/>
      <c r="H114" s="86"/>
      <c r="I114" s="86"/>
      <c r="J114" s="23"/>
    </row>
    <row r="115" spans="1:10" ht="16" x14ac:dyDescent="0.2">
      <c r="A115" s="63"/>
      <c r="B115" s="75" t="s">
        <v>561</v>
      </c>
      <c r="C115" s="66" t="s">
        <v>424</v>
      </c>
      <c r="D115" s="66" t="s">
        <v>411</v>
      </c>
      <c r="E115" s="79">
        <v>10000</v>
      </c>
      <c r="F115" s="109">
        <v>0</v>
      </c>
      <c r="G115" s="144">
        <f>H115-F115</f>
        <v>0.66</v>
      </c>
      <c r="H115" s="79">
        <v>0.66</v>
      </c>
      <c r="I115" s="79">
        <f>SUM(H115:H116)</f>
        <v>1.08</v>
      </c>
      <c r="J115" s="23"/>
    </row>
    <row r="116" spans="1:10" ht="16" x14ac:dyDescent="0.2">
      <c r="A116" s="63"/>
      <c r="B116" s="75" t="s">
        <v>561</v>
      </c>
      <c r="C116" s="66"/>
      <c r="D116" s="66" t="s">
        <v>413</v>
      </c>
      <c r="E116" s="78">
        <v>10000</v>
      </c>
      <c r="F116" s="78">
        <v>0.42</v>
      </c>
      <c r="G116" s="78"/>
      <c r="H116" s="78">
        <f>F116</f>
        <v>0.42</v>
      </c>
      <c r="I116" s="78"/>
      <c r="J116" s="23"/>
    </row>
    <row r="117" spans="1:10" ht="16" x14ac:dyDescent="0.2">
      <c r="A117" s="63"/>
      <c r="B117" s="75"/>
      <c r="C117" s="66"/>
      <c r="D117" s="66"/>
      <c r="E117" s="79"/>
      <c r="F117" s="109"/>
      <c r="G117" s="144"/>
      <c r="H117" s="79"/>
      <c r="I117" s="79"/>
      <c r="J117" s="23"/>
    </row>
    <row r="118" spans="1:10" ht="16" x14ac:dyDescent="0.2">
      <c r="A118" s="63"/>
      <c r="B118" s="75" t="s">
        <v>562</v>
      </c>
      <c r="C118" s="66" t="s">
        <v>233</v>
      </c>
      <c r="D118" s="66" t="s">
        <v>411</v>
      </c>
      <c r="E118" s="78">
        <v>10000</v>
      </c>
      <c r="F118" s="109">
        <v>0</v>
      </c>
      <c r="G118" s="144">
        <f>H118-F118</f>
        <v>5.0199999999999996</v>
      </c>
      <c r="H118" s="78">
        <v>5.0199999999999996</v>
      </c>
      <c r="I118" s="78">
        <f>SUM(H118:H121)</f>
        <v>12.969999999999999</v>
      </c>
      <c r="J118" s="211"/>
    </row>
    <row r="119" spans="1:10" ht="16" x14ac:dyDescent="0.2">
      <c r="A119" s="63"/>
      <c r="B119" s="75" t="s">
        <v>562</v>
      </c>
      <c r="C119" s="66"/>
      <c r="D119" s="66" t="s">
        <v>412</v>
      </c>
      <c r="E119" s="79">
        <v>10000</v>
      </c>
      <c r="F119" s="109">
        <v>3.42</v>
      </c>
      <c r="G119" s="144"/>
      <c r="H119" s="79">
        <f>F119</f>
        <v>3.42</v>
      </c>
      <c r="I119" s="79"/>
      <c r="J119" s="23"/>
    </row>
    <row r="120" spans="1:10" ht="16" x14ac:dyDescent="0.2">
      <c r="A120" s="63"/>
      <c r="B120" s="75" t="s">
        <v>562</v>
      </c>
      <c r="C120" s="66"/>
      <c r="D120" s="66" t="s">
        <v>413</v>
      </c>
      <c r="E120" s="79">
        <v>100000</v>
      </c>
      <c r="F120" s="109">
        <v>4.18</v>
      </c>
      <c r="G120" s="144"/>
      <c r="H120" s="79">
        <f>F120</f>
        <v>4.18</v>
      </c>
      <c r="I120" s="79"/>
      <c r="J120" s="23"/>
    </row>
    <row r="121" spans="1:10" ht="16" x14ac:dyDescent="0.2">
      <c r="A121" s="63"/>
      <c r="B121" s="75" t="s">
        <v>562</v>
      </c>
      <c r="C121" s="66"/>
      <c r="D121" s="66" t="s">
        <v>414</v>
      </c>
      <c r="E121" s="79">
        <v>10000</v>
      </c>
      <c r="F121" s="109">
        <v>0.35</v>
      </c>
      <c r="G121" s="144"/>
      <c r="H121" s="79">
        <f>F121</f>
        <v>0.35</v>
      </c>
      <c r="I121" s="79"/>
      <c r="J121" s="23"/>
    </row>
    <row r="122" spans="1:10" ht="16" x14ac:dyDescent="0.2">
      <c r="A122" s="63"/>
      <c r="B122" s="75"/>
      <c r="C122" s="66"/>
      <c r="D122" s="66"/>
      <c r="E122" s="79"/>
      <c r="F122" s="109"/>
      <c r="G122" s="144"/>
      <c r="H122" s="79"/>
      <c r="I122" s="79"/>
      <c r="J122" s="23"/>
    </row>
    <row r="123" spans="1:10" ht="16" x14ac:dyDescent="0.2">
      <c r="A123" s="63"/>
      <c r="B123" s="75" t="s">
        <v>563</v>
      </c>
      <c r="C123" s="66" t="s">
        <v>234</v>
      </c>
      <c r="D123" s="66" t="s">
        <v>411</v>
      </c>
      <c r="E123" s="78">
        <v>10000</v>
      </c>
      <c r="F123" s="78">
        <v>0</v>
      </c>
      <c r="G123" s="78">
        <f>H123-F123</f>
        <v>14.08</v>
      </c>
      <c r="H123" s="78">
        <v>14.08</v>
      </c>
      <c r="I123" s="78">
        <f>H123</f>
        <v>14.08</v>
      </c>
      <c r="J123" s="23"/>
    </row>
    <row r="124" spans="1:10" ht="16" x14ac:dyDescent="0.2">
      <c r="A124" s="63"/>
      <c r="B124" s="258"/>
      <c r="C124" s="44"/>
      <c r="D124" s="44"/>
      <c r="E124" s="165"/>
      <c r="F124" s="252"/>
      <c r="G124" s="144"/>
      <c r="H124" s="79"/>
      <c r="I124" s="79"/>
      <c r="J124" s="23"/>
    </row>
    <row r="125" spans="1:10" ht="16" x14ac:dyDescent="0.2">
      <c r="A125" s="63"/>
      <c r="B125" s="75" t="s">
        <v>564</v>
      </c>
      <c r="C125" s="168" t="s">
        <v>330</v>
      </c>
      <c r="D125" s="168" t="s">
        <v>411</v>
      </c>
      <c r="E125" s="169">
        <v>200000</v>
      </c>
      <c r="F125" s="109">
        <f>H125-G125</f>
        <v>17.29</v>
      </c>
      <c r="G125" s="144">
        <v>0.91</v>
      </c>
      <c r="H125" s="78">
        <v>18.2</v>
      </c>
      <c r="I125" s="78">
        <f>SUM(H125:H130)</f>
        <v>24.640000000000004</v>
      </c>
      <c r="J125" s="23"/>
    </row>
    <row r="126" spans="1:10" ht="16" x14ac:dyDescent="0.2">
      <c r="A126" s="63"/>
      <c r="B126" s="75" t="s">
        <v>564</v>
      </c>
      <c r="C126" s="168"/>
      <c r="D126" s="168" t="s">
        <v>417</v>
      </c>
      <c r="E126" s="169">
        <v>10000</v>
      </c>
      <c r="F126" s="109">
        <v>1.81</v>
      </c>
      <c r="G126" s="144"/>
      <c r="H126" s="78">
        <f>F126</f>
        <v>1.81</v>
      </c>
      <c r="I126" s="78"/>
      <c r="J126" s="23"/>
    </row>
    <row r="127" spans="1:10" ht="16" x14ac:dyDescent="0.2">
      <c r="A127" s="63"/>
      <c r="B127" s="75" t="s">
        <v>564</v>
      </c>
      <c r="C127" s="168"/>
      <c r="D127" s="168" t="s">
        <v>412</v>
      </c>
      <c r="E127" s="169">
        <v>10000</v>
      </c>
      <c r="F127" s="109">
        <v>3.42</v>
      </c>
      <c r="G127" s="144"/>
      <c r="H127" s="78">
        <f>F127</f>
        <v>3.42</v>
      </c>
      <c r="I127" s="78"/>
      <c r="J127" s="23"/>
    </row>
    <row r="128" spans="1:10" ht="16" x14ac:dyDescent="0.2">
      <c r="A128" s="63"/>
      <c r="B128" s="75" t="s">
        <v>564</v>
      </c>
      <c r="C128" s="168"/>
      <c r="D128" s="168" t="s">
        <v>413</v>
      </c>
      <c r="E128" s="169">
        <v>10000</v>
      </c>
      <c r="F128" s="109">
        <v>0.42</v>
      </c>
      <c r="G128" s="144"/>
      <c r="H128" s="78">
        <f>F128</f>
        <v>0.42</v>
      </c>
      <c r="I128" s="78"/>
    </row>
    <row r="129" spans="1:10" ht="16" x14ac:dyDescent="0.2">
      <c r="A129" s="63"/>
      <c r="B129" s="75" t="s">
        <v>564</v>
      </c>
      <c r="C129" s="168"/>
      <c r="D129" s="168" t="s">
        <v>418</v>
      </c>
      <c r="E129" s="169">
        <v>10000</v>
      </c>
      <c r="F129" s="253">
        <v>0.44</v>
      </c>
      <c r="G129" s="144"/>
      <c r="H129" s="78">
        <f>F129</f>
        <v>0.44</v>
      </c>
      <c r="I129" s="78"/>
      <c r="J129" s="23"/>
    </row>
    <row r="130" spans="1:10" ht="16" x14ac:dyDescent="0.2">
      <c r="A130" s="63"/>
      <c r="B130" s="75" t="s">
        <v>564</v>
      </c>
      <c r="C130" s="168"/>
      <c r="D130" s="168" t="s">
        <v>414</v>
      </c>
      <c r="E130" s="169">
        <v>10000</v>
      </c>
      <c r="F130" s="253">
        <v>0.35</v>
      </c>
      <c r="G130" s="144"/>
      <c r="H130" s="78">
        <f>F130</f>
        <v>0.35</v>
      </c>
      <c r="I130" s="78"/>
      <c r="J130" s="23"/>
    </row>
    <row r="131" spans="1:10" ht="16" x14ac:dyDescent="0.2">
      <c r="A131" s="63"/>
      <c r="B131" s="172"/>
      <c r="C131" s="168"/>
      <c r="D131" s="212"/>
      <c r="E131" s="169"/>
      <c r="F131" s="109"/>
      <c r="G131" s="144"/>
      <c r="H131" s="78"/>
      <c r="I131" s="78"/>
      <c r="J131" s="23"/>
    </row>
    <row r="132" spans="1:10" ht="16" x14ac:dyDescent="0.2">
      <c r="A132" s="63"/>
      <c r="B132" s="172" t="s">
        <v>565</v>
      </c>
      <c r="C132" s="168" t="s">
        <v>490</v>
      </c>
      <c r="D132" s="212" t="s">
        <v>411</v>
      </c>
      <c r="E132" s="169">
        <v>10000</v>
      </c>
      <c r="F132" s="109" t="s">
        <v>492</v>
      </c>
      <c r="G132" s="144">
        <v>3.08</v>
      </c>
      <c r="H132" s="78">
        <f>G132</f>
        <v>3.08</v>
      </c>
      <c r="I132" s="78">
        <f>H132</f>
        <v>3.08</v>
      </c>
      <c r="J132" s="23"/>
    </row>
    <row r="133" spans="1:10" ht="16" x14ac:dyDescent="0.2">
      <c r="A133" s="63"/>
      <c r="B133" s="172"/>
      <c r="C133" s="168"/>
      <c r="D133" s="212"/>
      <c r="E133" s="169"/>
      <c r="F133" s="109"/>
      <c r="G133" s="144"/>
      <c r="H133" s="78"/>
      <c r="I133" s="78"/>
      <c r="J133" s="23"/>
    </row>
    <row r="134" spans="1:10" ht="16" x14ac:dyDescent="0.2">
      <c r="A134" s="63"/>
      <c r="B134" s="172" t="s">
        <v>653</v>
      </c>
      <c r="C134" s="168" t="s">
        <v>652</v>
      </c>
      <c r="D134" s="212" t="s">
        <v>411</v>
      </c>
      <c r="E134" s="169">
        <v>10000</v>
      </c>
      <c r="F134" s="109">
        <f>H134-G134</f>
        <v>0</v>
      </c>
      <c r="G134" s="144">
        <v>1.26</v>
      </c>
      <c r="H134" s="78">
        <v>1.26</v>
      </c>
      <c r="I134" s="78">
        <f>H134</f>
        <v>1.26</v>
      </c>
      <c r="J134" s="23"/>
    </row>
    <row r="135" spans="1:10" ht="16" x14ac:dyDescent="0.2">
      <c r="A135" s="63"/>
      <c r="B135" s="172"/>
      <c r="C135" s="168"/>
      <c r="D135" s="212"/>
      <c r="E135" s="169"/>
      <c r="F135" s="109"/>
      <c r="G135" s="144"/>
      <c r="H135" s="78"/>
      <c r="I135" s="78"/>
      <c r="J135" s="23"/>
    </row>
    <row r="136" spans="1:10" s="233" customFormat="1" ht="16" x14ac:dyDescent="0.2">
      <c r="A136" s="106"/>
      <c r="B136" s="321" t="s">
        <v>769</v>
      </c>
      <c r="C136" s="307" t="s">
        <v>767</v>
      </c>
      <c r="D136" s="322" t="s">
        <v>411</v>
      </c>
      <c r="E136" s="308">
        <v>1000</v>
      </c>
      <c r="F136" s="109">
        <v>0</v>
      </c>
      <c r="G136" s="109">
        <v>0.53</v>
      </c>
      <c r="H136" s="109">
        <f>F136+G136</f>
        <v>0.53</v>
      </c>
      <c r="I136" s="109">
        <f>SUM(H136:H137)</f>
        <v>0.95</v>
      </c>
      <c r="J136" s="232" t="s">
        <v>768</v>
      </c>
    </row>
    <row r="137" spans="1:10" s="233" customFormat="1" ht="16" x14ac:dyDescent="0.2">
      <c r="A137" s="106"/>
      <c r="B137" s="321" t="s">
        <v>769</v>
      </c>
      <c r="C137" s="307"/>
      <c r="D137" s="322" t="s">
        <v>413</v>
      </c>
      <c r="E137" s="308">
        <v>1000</v>
      </c>
      <c r="F137" s="109"/>
      <c r="G137" s="109">
        <v>0.42</v>
      </c>
      <c r="H137" s="109">
        <f>0.42</f>
        <v>0.42</v>
      </c>
      <c r="I137" s="109"/>
      <c r="J137" s="232"/>
    </row>
    <row r="138" spans="1:10" ht="16" x14ac:dyDescent="0.2">
      <c r="A138" s="63"/>
      <c r="B138" s="172"/>
      <c r="C138" s="168"/>
      <c r="D138" s="212"/>
      <c r="E138" s="169"/>
      <c r="F138" s="109"/>
      <c r="G138" s="144"/>
      <c r="H138" s="78"/>
      <c r="I138" s="78"/>
      <c r="J138" s="23"/>
    </row>
    <row r="139" spans="1:10" ht="16" x14ac:dyDescent="0.2">
      <c r="A139" s="63"/>
      <c r="B139" s="75" t="s">
        <v>566</v>
      </c>
      <c r="C139" s="66" t="s">
        <v>25</v>
      </c>
      <c r="D139" s="66" t="s">
        <v>411</v>
      </c>
      <c r="E139" s="79">
        <v>10000</v>
      </c>
      <c r="F139" s="109">
        <v>0</v>
      </c>
      <c r="G139" s="144">
        <f>H139-F139</f>
        <v>3.08</v>
      </c>
      <c r="H139" s="79">
        <v>3.08</v>
      </c>
      <c r="I139" s="79">
        <f>H139</f>
        <v>3.08</v>
      </c>
      <c r="J139" s="23"/>
    </row>
    <row r="140" spans="1:10" ht="16" x14ac:dyDescent="0.2">
      <c r="A140" s="63"/>
      <c r="B140" s="75"/>
      <c r="C140" s="66"/>
      <c r="D140" s="66"/>
      <c r="E140" s="79"/>
      <c r="F140" s="109"/>
      <c r="G140" s="144"/>
      <c r="H140" s="79"/>
      <c r="I140" s="79"/>
      <c r="J140" s="23"/>
    </row>
    <row r="141" spans="1:10" ht="16" x14ac:dyDescent="0.2">
      <c r="A141" s="63"/>
      <c r="B141" s="75" t="s">
        <v>567</v>
      </c>
      <c r="C141" s="66" t="s">
        <v>88</v>
      </c>
      <c r="D141" s="66" t="s">
        <v>411</v>
      </c>
      <c r="E141" s="78">
        <v>250000</v>
      </c>
      <c r="F141" s="109">
        <f>H141-G141</f>
        <v>48.24</v>
      </c>
      <c r="G141" s="144">
        <v>2.0099999999999998</v>
      </c>
      <c r="H141" s="78">
        <v>50.25</v>
      </c>
      <c r="I141" s="78">
        <f>SUM(H141:H146)</f>
        <v>132.88</v>
      </c>
      <c r="J141" s="23"/>
    </row>
    <row r="142" spans="1:10" ht="16" x14ac:dyDescent="0.2">
      <c r="A142" s="63"/>
      <c r="B142" s="75" t="s">
        <v>567</v>
      </c>
      <c r="C142" s="66"/>
      <c r="D142" s="66" t="s">
        <v>417</v>
      </c>
      <c r="E142" s="78">
        <v>50000</v>
      </c>
      <c r="F142" s="109">
        <v>57.85</v>
      </c>
      <c r="G142" s="144"/>
      <c r="H142" s="78">
        <f>F142</f>
        <v>57.85</v>
      </c>
      <c r="I142" s="78"/>
      <c r="J142" s="211"/>
    </row>
    <row r="143" spans="1:10" ht="16" x14ac:dyDescent="0.2">
      <c r="A143" s="63"/>
      <c r="B143" s="75" t="s">
        <v>567</v>
      </c>
      <c r="C143" s="66"/>
      <c r="D143" s="66" t="s">
        <v>412</v>
      </c>
      <c r="E143" s="78">
        <v>10000</v>
      </c>
      <c r="F143" s="109">
        <v>3.42</v>
      </c>
      <c r="G143" s="144"/>
      <c r="H143" s="78">
        <f>F143</f>
        <v>3.42</v>
      </c>
      <c r="I143" s="78"/>
      <c r="J143" s="23"/>
    </row>
    <row r="144" spans="1:10" ht="16" x14ac:dyDescent="0.2">
      <c r="A144" s="63"/>
      <c r="B144" s="75" t="s">
        <v>567</v>
      </c>
      <c r="C144" s="66"/>
      <c r="D144" s="66" t="s">
        <v>413</v>
      </c>
      <c r="E144" s="78">
        <v>250000</v>
      </c>
      <c r="F144" s="109">
        <v>10.45</v>
      </c>
      <c r="G144" s="144"/>
      <c r="H144" s="78">
        <f>F144</f>
        <v>10.45</v>
      </c>
      <c r="I144" s="78"/>
      <c r="J144" s="23"/>
    </row>
    <row r="145" spans="1:10" ht="16" x14ac:dyDescent="0.2">
      <c r="A145" s="63"/>
      <c r="B145" s="75" t="s">
        <v>567</v>
      </c>
      <c r="C145" s="66"/>
      <c r="D145" s="66" t="s">
        <v>418</v>
      </c>
      <c r="E145" s="78">
        <v>240000</v>
      </c>
      <c r="F145" s="109">
        <v>10.56</v>
      </c>
      <c r="G145" s="144"/>
      <c r="H145" s="79">
        <f>F145</f>
        <v>10.56</v>
      </c>
      <c r="I145" s="79"/>
      <c r="J145" s="23"/>
    </row>
    <row r="146" spans="1:10" ht="16" x14ac:dyDescent="0.2">
      <c r="A146" s="63"/>
      <c r="B146" s="75" t="s">
        <v>567</v>
      </c>
      <c r="C146" s="66"/>
      <c r="D146" s="66" t="s">
        <v>414</v>
      </c>
      <c r="E146" s="79">
        <v>10000</v>
      </c>
      <c r="F146" s="109">
        <v>0.35</v>
      </c>
      <c r="G146" s="144"/>
      <c r="H146" s="79">
        <f>F146</f>
        <v>0.35</v>
      </c>
      <c r="I146" s="79"/>
      <c r="J146" s="23"/>
    </row>
    <row r="147" spans="1:10" ht="16" x14ac:dyDescent="0.2">
      <c r="A147" s="63"/>
      <c r="B147" s="75"/>
      <c r="C147" s="66"/>
      <c r="D147" s="66"/>
      <c r="E147" s="79"/>
      <c r="F147" s="109"/>
      <c r="G147" s="144"/>
      <c r="H147" s="79"/>
      <c r="I147" s="79"/>
      <c r="J147" s="23"/>
    </row>
    <row r="148" spans="1:10" ht="16" x14ac:dyDescent="0.2">
      <c r="A148" s="63"/>
      <c r="B148" s="75" t="s">
        <v>713</v>
      </c>
      <c r="C148" s="66" t="s">
        <v>707</v>
      </c>
      <c r="D148" s="66" t="s">
        <v>411</v>
      </c>
      <c r="E148" s="79">
        <v>50000</v>
      </c>
      <c r="F148" s="109">
        <v>5.04</v>
      </c>
      <c r="G148" s="144">
        <f>H148-F148</f>
        <v>1.2599999999999998</v>
      </c>
      <c r="H148" s="79">
        <v>6.3</v>
      </c>
      <c r="I148" s="79">
        <f>SUM(H148:H151)</f>
        <v>18.43</v>
      </c>
      <c r="J148" s="23"/>
    </row>
    <row r="149" spans="1:10" ht="16" x14ac:dyDescent="0.2">
      <c r="A149" s="63"/>
      <c r="B149" s="75" t="s">
        <v>713</v>
      </c>
      <c r="C149" s="66"/>
      <c r="D149" s="66" t="s">
        <v>412</v>
      </c>
      <c r="E149" s="79">
        <v>10000</v>
      </c>
      <c r="F149" s="109">
        <v>3.42</v>
      </c>
      <c r="G149" s="144"/>
      <c r="H149" s="79">
        <f>F149</f>
        <v>3.42</v>
      </c>
      <c r="I149" s="79"/>
      <c r="J149" s="23"/>
    </row>
    <row r="150" spans="1:10" ht="16" x14ac:dyDescent="0.2">
      <c r="A150" s="63"/>
      <c r="B150" s="75" t="s">
        <v>713</v>
      </c>
      <c r="C150" s="66"/>
      <c r="D150" s="66" t="s">
        <v>413</v>
      </c>
      <c r="E150" s="79">
        <v>200000</v>
      </c>
      <c r="F150" s="109">
        <v>8.36</v>
      </c>
      <c r="G150" s="144"/>
      <c r="H150" s="79">
        <f>F150</f>
        <v>8.36</v>
      </c>
      <c r="I150" s="79"/>
      <c r="J150" s="23"/>
    </row>
    <row r="151" spans="1:10" ht="16" x14ac:dyDescent="0.2">
      <c r="A151" s="63"/>
      <c r="B151" s="75" t="s">
        <v>713</v>
      </c>
      <c r="C151" s="66"/>
      <c r="D151" s="66" t="s">
        <v>414</v>
      </c>
      <c r="E151" s="79">
        <v>10000</v>
      </c>
      <c r="F151" s="109">
        <v>0.35</v>
      </c>
      <c r="G151" s="144"/>
      <c r="H151" s="79">
        <f>F151</f>
        <v>0.35</v>
      </c>
      <c r="I151" s="79"/>
      <c r="J151" s="23"/>
    </row>
    <row r="152" spans="1:10" ht="16" x14ac:dyDescent="0.2">
      <c r="A152" s="63"/>
      <c r="B152" s="75"/>
      <c r="C152" s="66"/>
      <c r="D152" s="66"/>
      <c r="E152" s="79"/>
      <c r="F152" s="109"/>
      <c r="G152" s="144"/>
      <c r="H152" s="79"/>
      <c r="I152" s="79"/>
      <c r="J152" s="23"/>
    </row>
    <row r="153" spans="1:10" ht="16" x14ac:dyDescent="0.2">
      <c r="A153" s="63"/>
      <c r="B153" s="75" t="s">
        <v>568</v>
      </c>
      <c r="C153" s="66" t="s">
        <v>173</v>
      </c>
      <c r="D153" s="66" t="s">
        <v>411</v>
      </c>
      <c r="E153" s="79">
        <v>10000</v>
      </c>
      <c r="F153" s="109">
        <v>0</v>
      </c>
      <c r="G153" s="144">
        <f>H153-F153</f>
        <v>12.48</v>
      </c>
      <c r="H153" s="79">
        <v>12.48</v>
      </c>
      <c r="I153" s="79">
        <f>SUM(H153:H155)</f>
        <v>24.470000000000002</v>
      </c>
      <c r="J153" s="23"/>
    </row>
    <row r="154" spans="1:10" ht="16" x14ac:dyDescent="0.2">
      <c r="A154" s="63"/>
      <c r="B154" s="75" t="s">
        <v>568</v>
      </c>
      <c r="C154" s="66"/>
      <c r="D154" s="66" t="s">
        <v>417</v>
      </c>
      <c r="E154" s="79">
        <v>10000</v>
      </c>
      <c r="F154" s="109">
        <v>11.57</v>
      </c>
      <c r="G154" s="144"/>
      <c r="H154" s="79">
        <f>F154</f>
        <v>11.57</v>
      </c>
      <c r="I154" s="79"/>
      <c r="J154" s="23"/>
    </row>
    <row r="155" spans="1:10" ht="16" x14ac:dyDescent="0.2">
      <c r="A155" s="63"/>
      <c r="B155" s="75" t="s">
        <v>568</v>
      </c>
      <c r="C155" s="66"/>
      <c r="D155" s="66" t="s">
        <v>413</v>
      </c>
      <c r="E155" s="78">
        <v>10000</v>
      </c>
      <c r="F155" s="109">
        <v>0.42</v>
      </c>
      <c r="G155" s="144"/>
      <c r="H155" s="78">
        <f>F155</f>
        <v>0.42</v>
      </c>
      <c r="I155" s="78"/>
      <c r="J155" s="23"/>
    </row>
    <row r="156" spans="1:10" ht="16" x14ac:dyDescent="0.2">
      <c r="A156" s="63"/>
      <c r="B156" s="75"/>
      <c r="C156" s="66"/>
      <c r="D156" s="66"/>
      <c r="E156" s="78"/>
      <c r="F156" s="109"/>
      <c r="G156" s="144"/>
      <c r="H156" s="78"/>
      <c r="I156" s="78"/>
      <c r="J156" s="23"/>
    </row>
    <row r="157" spans="1:10" ht="16" x14ac:dyDescent="0.2">
      <c r="A157" s="63"/>
      <c r="B157" s="75" t="s">
        <v>569</v>
      </c>
      <c r="C157" s="66" t="s">
        <v>189</v>
      </c>
      <c r="D157" s="66" t="s">
        <v>411</v>
      </c>
      <c r="E157" s="78">
        <v>100000</v>
      </c>
      <c r="F157" s="109">
        <f>H157-G157</f>
        <v>72.180000000000007</v>
      </c>
      <c r="G157" s="144">
        <v>8.02</v>
      </c>
      <c r="H157" s="78">
        <v>80.2</v>
      </c>
      <c r="I157" s="78">
        <f>SUM(H157:H158)</f>
        <v>84.38</v>
      </c>
      <c r="J157" s="211"/>
    </row>
    <row r="158" spans="1:10" ht="16" x14ac:dyDescent="0.2">
      <c r="A158" s="63"/>
      <c r="B158" s="75" t="s">
        <v>569</v>
      </c>
      <c r="C158" s="66"/>
      <c r="D158" s="66" t="s">
        <v>413</v>
      </c>
      <c r="E158" s="79">
        <v>100000</v>
      </c>
      <c r="F158" s="109">
        <v>4.18</v>
      </c>
      <c r="G158" s="144"/>
      <c r="H158" s="79">
        <f>F158</f>
        <v>4.18</v>
      </c>
      <c r="I158" s="79"/>
      <c r="J158" s="23"/>
    </row>
    <row r="159" spans="1:10" ht="16" x14ac:dyDescent="0.2">
      <c r="A159" s="63"/>
      <c r="B159" s="75"/>
      <c r="C159" s="66"/>
      <c r="D159" s="66"/>
      <c r="E159" s="79"/>
      <c r="F159" s="109"/>
      <c r="G159" s="144"/>
      <c r="H159" s="79"/>
      <c r="I159" s="79"/>
      <c r="J159" s="23"/>
    </row>
    <row r="160" spans="1:10" ht="16" x14ac:dyDescent="0.2">
      <c r="A160" s="63"/>
      <c r="B160" s="75" t="s">
        <v>570</v>
      </c>
      <c r="C160" s="66" t="s">
        <v>143</v>
      </c>
      <c r="D160" s="66" t="s">
        <v>411</v>
      </c>
      <c r="E160" s="78">
        <v>10000</v>
      </c>
      <c r="F160" s="109">
        <v>0</v>
      </c>
      <c r="G160" s="144">
        <v>0.66</v>
      </c>
      <c r="H160" s="78">
        <v>0.66</v>
      </c>
      <c r="I160" s="78">
        <f>SUM(H160:H161)</f>
        <v>4.84</v>
      </c>
      <c r="J160" s="211"/>
    </row>
    <row r="161" spans="1:10" ht="16" x14ac:dyDescent="0.2">
      <c r="A161" s="63"/>
      <c r="B161" s="75" t="s">
        <v>570</v>
      </c>
      <c r="C161" s="66"/>
      <c r="D161" s="66" t="s">
        <v>413</v>
      </c>
      <c r="E161" s="79">
        <v>100000</v>
      </c>
      <c r="F161" s="109">
        <v>4.18</v>
      </c>
      <c r="G161" s="144"/>
      <c r="H161" s="79">
        <f>F161</f>
        <v>4.18</v>
      </c>
      <c r="I161" s="79"/>
      <c r="J161" s="23"/>
    </row>
    <row r="162" spans="1:10" ht="16" x14ac:dyDescent="0.2">
      <c r="A162" s="63"/>
      <c r="B162" s="75"/>
      <c r="C162" s="66"/>
      <c r="D162" s="66"/>
      <c r="E162" s="79"/>
      <c r="F162" s="109"/>
      <c r="G162" s="144"/>
      <c r="H162" s="79"/>
      <c r="I162" s="79"/>
      <c r="J162" s="23"/>
    </row>
    <row r="163" spans="1:10" ht="16" x14ac:dyDescent="0.2">
      <c r="A163" s="63"/>
      <c r="B163" s="75" t="s">
        <v>571</v>
      </c>
      <c r="C163" s="66" t="s">
        <v>235</v>
      </c>
      <c r="D163" s="66" t="s">
        <v>411</v>
      </c>
      <c r="E163" s="79">
        <v>10000</v>
      </c>
      <c r="F163" s="109">
        <v>0</v>
      </c>
      <c r="G163" s="144">
        <f>H163-F163</f>
        <v>2.0099999999999998</v>
      </c>
      <c r="H163" s="79">
        <v>2.0099999999999998</v>
      </c>
      <c r="I163" s="79">
        <f>SUM(H163:H164)</f>
        <v>6.42</v>
      </c>
      <c r="J163" s="23"/>
    </row>
    <row r="164" spans="1:10" ht="16" x14ac:dyDescent="0.2">
      <c r="A164" s="63"/>
      <c r="B164" s="75" t="s">
        <v>571</v>
      </c>
      <c r="C164" s="66"/>
      <c r="D164" s="66" t="s">
        <v>417</v>
      </c>
      <c r="E164" s="79">
        <v>10000</v>
      </c>
      <c r="F164" s="109">
        <v>4.41</v>
      </c>
      <c r="G164" s="144"/>
      <c r="H164" s="79">
        <f>F164</f>
        <v>4.41</v>
      </c>
      <c r="I164" s="79"/>
      <c r="J164" s="23"/>
    </row>
    <row r="165" spans="1:10" ht="16" x14ac:dyDescent="0.2">
      <c r="A165" s="63"/>
      <c r="B165" s="75"/>
      <c r="C165" s="66"/>
      <c r="D165" s="66"/>
      <c r="E165" s="79"/>
      <c r="F165" s="109"/>
      <c r="G165" s="144"/>
      <c r="H165" s="79"/>
      <c r="I165" s="79"/>
      <c r="J165" s="23"/>
    </row>
    <row r="166" spans="1:10" ht="16" x14ac:dyDescent="0.2">
      <c r="A166" s="63"/>
      <c r="B166" s="75" t="s">
        <v>655</v>
      </c>
      <c r="C166" s="66" t="s">
        <v>654</v>
      </c>
      <c r="D166" s="66" t="s">
        <v>411</v>
      </c>
      <c r="E166" s="79">
        <v>200000</v>
      </c>
      <c r="F166" s="109">
        <f>H166-G166</f>
        <v>12.54</v>
      </c>
      <c r="G166" s="144">
        <v>0.66</v>
      </c>
      <c r="H166" s="79">
        <v>13.2</v>
      </c>
      <c r="I166" s="79">
        <f>SUM(H166:H171)</f>
        <v>42.33</v>
      </c>
      <c r="J166" s="23"/>
    </row>
    <row r="167" spans="1:10" ht="16" x14ac:dyDescent="0.2">
      <c r="A167" s="63"/>
      <c r="B167" s="75" t="s">
        <v>655</v>
      </c>
      <c r="C167" s="66"/>
      <c r="D167" s="66" t="s">
        <v>417</v>
      </c>
      <c r="E167" s="79">
        <v>100000</v>
      </c>
      <c r="F167" s="109">
        <v>12.6</v>
      </c>
      <c r="G167" s="144"/>
      <c r="H167" s="79">
        <f>F167</f>
        <v>12.6</v>
      </c>
      <c r="I167" s="79"/>
      <c r="J167" s="23"/>
    </row>
    <row r="168" spans="1:10" ht="16" x14ac:dyDescent="0.2">
      <c r="A168" s="63"/>
      <c r="B168" s="75" t="s">
        <v>655</v>
      </c>
      <c r="C168" s="66"/>
      <c r="D168" s="66" t="s">
        <v>412</v>
      </c>
      <c r="E168" s="79">
        <v>10000</v>
      </c>
      <c r="F168" s="109">
        <v>3.42</v>
      </c>
      <c r="G168" s="144"/>
      <c r="H168" s="79">
        <f>F168</f>
        <v>3.42</v>
      </c>
      <c r="I168" s="79"/>
      <c r="J168" s="23"/>
    </row>
    <row r="169" spans="1:10" ht="16" x14ac:dyDescent="0.2">
      <c r="A169" s="63"/>
      <c r="B169" s="75" t="s">
        <v>655</v>
      </c>
      <c r="C169" s="66"/>
      <c r="D169" s="66" t="s">
        <v>413</v>
      </c>
      <c r="E169" s="78">
        <v>200000</v>
      </c>
      <c r="F169" s="78">
        <v>8.36</v>
      </c>
      <c r="G169" s="78"/>
      <c r="H169" s="78">
        <f>F169</f>
        <v>8.36</v>
      </c>
      <c r="I169" s="78"/>
      <c r="J169" s="23"/>
    </row>
    <row r="170" spans="1:10" ht="16" x14ac:dyDescent="0.2">
      <c r="A170" s="63"/>
      <c r="B170" s="75" t="s">
        <v>655</v>
      </c>
      <c r="C170" s="66"/>
      <c r="D170" s="66" t="s">
        <v>418</v>
      </c>
      <c r="E170" s="79">
        <v>100000</v>
      </c>
      <c r="F170" s="109">
        <v>4.4000000000000004</v>
      </c>
      <c r="G170" s="144"/>
      <c r="H170" s="79">
        <f>F170</f>
        <v>4.4000000000000004</v>
      </c>
      <c r="I170" s="79"/>
      <c r="J170" s="23"/>
    </row>
    <row r="171" spans="1:10" ht="16" x14ac:dyDescent="0.2">
      <c r="A171" s="63"/>
      <c r="B171" s="75" t="s">
        <v>655</v>
      </c>
      <c r="C171" s="66"/>
      <c r="D171" s="66" t="s">
        <v>414</v>
      </c>
      <c r="E171" s="79">
        <v>10000</v>
      </c>
      <c r="F171" s="109">
        <v>0.35</v>
      </c>
      <c r="G171" s="144"/>
      <c r="H171" s="79">
        <f>F171</f>
        <v>0.35</v>
      </c>
      <c r="I171" s="79"/>
      <c r="J171" s="23"/>
    </row>
    <row r="172" spans="1:10" ht="16" x14ac:dyDescent="0.2">
      <c r="A172" s="63"/>
      <c r="B172" s="75"/>
      <c r="C172" s="66"/>
      <c r="D172" s="66"/>
      <c r="E172" s="79"/>
      <c r="F172" s="109"/>
      <c r="G172" s="144"/>
      <c r="H172" s="79"/>
      <c r="I172" s="79"/>
      <c r="J172" s="23"/>
    </row>
    <row r="173" spans="1:10" ht="16" x14ac:dyDescent="0.2">
      <c r="A173" s="63"/>
      <c r="B173" s="75" t="s">
        <v>572</v>
      </c>
      <c r="C173" s="66" t="s">
        <v>29</v>
      </c>
      <c r="D173" s="66" t="s">
        <v>411</v>
      </c>
      <c r="E173" s="78">
        <v>10000</v>
      </c>
      <c r="F173" s="109">
        <v>0</v>
      </c>
      <c r="G173" s="144">
        <f>H173-F173</f>
        <v>3.08</v>
      </c>
      <c r="H173" s="78">
        <v>3.08</v>
      </c>
      <c r="I173" s="78">
        <f>SUM(H173:H174)</f>
        <v>3.5</v>
      </c>
      <c r="J173" s="211"/>
    </row>
    <row r="174" spans="1:10" ht="16" x14ac:dyDescent="0.2">
      <c r="A174" s="63"/>
      <c r="B174" s="75" t="s">
        <v>572</v>
      </c>
      <c r="C174" s="66"/>
      <c r="D174" s="66" t="s">
        <v>413</v>
      </c>
      <c r="E174" s="78">
        <v>10000</v>
      </c>
      <c r="F174" s="78">
        <v>0.42</v>
      </c>
      <c r="G174" s="78"/>
      <c r="H174" s="78">
        <f>F174</f>
        <v>0.42</v>
      </c>
      <c r="I174" s="78"/>
      <c r="J174" s="23"/>
    </row>
    <row r="175" spans="1:10" ht="16" x14ac:dyDescent="0.2">
      <c r="A175" s="63"/>
      <c r="B175" s="75"/>
      <c r="C175" s="66"/>
      <c r="D175" s="66"/>
      <c r="E175" s="79"/>
      <c r="F175" s="109"/>
      <c r="G175" s="144"/>
      <c r="H175" s="79"/>
      <c r="I175" s="79"/>
      <c r="J175" s="23"/>
    </row>
    <row r="176" spans="1:10" ht="16" x14ac:dyDescent="0.2">
      <c r="A176" s="63"/>
      <c r="B176" s="75" t="s">
        <v>573</v>
      </c>
      <c r="C176" s="66" t="s">
        <v>201</v>
      </c>
      <c r="D176" s="66" t="s">
        <v>411</v>
      </c>
      <c r="E176" s="79">
        <v>10000</v>
      </c>
      <c r="F176" s="109">
        <v>0</v>
      </c>
      <c r="G176" s="144">
        <f>H176-F176</f>
        <v>1.26</v>
      </c>
      <c r="H176" s="79">
        <v>1.26</v>
      </c>
      <c r="I176" s="79">
        <f>SUM(H176:H181)</f>
        <v>25.18</v>
      </c>
      <c r="J176" s="23"/>
    </row>
    <row r="177" spans="1:15" ht="16" x14ac:dyDescent="0.2">
      <c r="A177" s="63"/>
      <c r="B177" s="75" t="s">
        <v>573</v>
      </c>
      <c r="C177" s="66"/>
      <c r="D177" s="173" t="s">
        <v>417</v>
      </c>
      <c r="E177" s="79">
        <v>10000</v>
      </c>
      <c r="F177" s="109">
        <v>11.57</v>
      </c>
      <c r="G177" s="144"/>
      <c r="H177" s="79">
        <f>F177</f>
        <v>11.57</v>
      </c>
      <c r="I177" s="79"/>
      <c r="J177" s="23"/>
    </row>
    <row r="178" spans="1:15" ht="16" x14ac:dyDescent="0.2">
      <c r="A178" s="63"/>
      <c r="B178" s="75" t="s">
        <v>573</v>
      </c>
      <c r="C178" s="66"/>
      <c r="D178" s="173" t="s">
        <v>412</v>
      </c>
      <c r="E178" s="79">
        <v>10000</v>
      </c>
      <c r="F178" s="109">
        <v>3.42</v>
      </c>
      <c r="G178" s="144"/>
      <c r="H178" s="79">
        <f>F178</f>
        <v>3.42</v>
      </c>
      <c r="I178" s="79"/>
      <c r="J178" s="23"/>
    </row>
    <row r="179" spans="1:15" ht="16" x14ac:dyDescent="0.2">
      <c r="A179" s="63"/>
      <c r="B179" s="75" t="s">
        <v>573</v>
      </c>
      <c r="C179" s="66"/>
      <c r="D179" s="173" t="s">
        <v>413</v>
      </c>
      <c r="E179" s="79">
        <v>100000</v>
      </c>
      <c r="F179" s="109">
        <v>4.18</v>
      </c>
      <c r="G179" s="144"/>
      <c r="H179" s="79">
        <f>F179</f>
        <v>4.18</v>
      </c>
      <c r="I179" s="79"/>
      <c r="J179" s="23"/>
    </row>
    <row r="180" spans="1:15" ht="16" x14ac:dyDescent="0.2">
      <c r="A180" s="63"/>
      <c r="B180" s="75" t="s">
        <v>573</v>
      </c>
      <c r="C180" s="66"/>
      <c r="D180" s="173" t="s">
        <v>418</v>
      </c>
      <c r="E180" s="78">
        <v>100000</v>
      </c>
      <c r="F180" s="109">
        <v>4.4000000000000004</v>
      </c>
      <c r="G180" s="144"/>
      <c r="H180" s="79">
        <f>F180</f>
        <v>4.4000000000000004</v>
      </c>
      <c r="I180" s="79"/>
      <c r="J180" s="23"/>
    </row>
    <row r="181" spans="1:15" ht="16" x14ac:dyDescent="0.2">
      <c r="A181" s="63"/>
      <c r="B181" s="75" t="s">
        <v>573</v>
      </c>
      <c r="C181" s="66"/>
      <c r="D181" s="173" t="s">
        <v>414</v>
      </c>
      <c r="E181" s="79">
        <v>10000</v>
      </c>
      <c r="F181" s="109">
        <v>0.35</v>
      </c>
      <c r="G181" s="144"/>
      <c r="H181" s="79">
        <f>F181</f>
        <v>0.35</v>
      </c>
      <c r="I181" s="79"/>
      <c r="J181" s="23"/>
    </row>
    <row r="182" spans="1:15" ht="16" x14ac:dyDescent="0.2">
      <c r="A182" s="63"/>
      <c r="B182" s="75"/>
      <c r="C182" s="66"/>
      <c r="D182" s="66"/>
      <c r="E182" s="79"/>
      <c r="F182" s="109"/>
      <c r="G182" s="144"/>
      <c r="H182" s="79"/>
      <c r="I182" s="79"/>
      <c r="J182" s="23"/>
    </row>
    <row r="183" spans="1:15" ht="16" x14ac:dyDescent="0.2">
      <c r="A183" s="63"/>
      <c r="B183" s="75" t="s">
        <v>574</v>
      </c>
      <c r="C183" s="85" t="s">
        <v>226</v>
      </c>
      <c r="D183" s="85" t="s">
        <v>411</v>
      </c>
      <c r="E183" s="86">
        <v>10000</v>
      </c>
      <c r="F183" s="251">
        <v>0</v>
      </c>
      <c r="G183" s="144">
        <f>H183-F183</f>
        <v>0.66</v>
      </c>
      <c r="H183" s="86">
        <v>0.66</v>
      </c>
      <c r="I183" s="86">
        <f>SUM(H183:H184)</f>
        <v>0.66</v>
      </c>
      <c r="J183" s="23"/>
    </row>
    <row r="184" spans="1:15" ht="16" x14ac:dyDescent="0.2">
      <c r="A184" s="63"/>
      <c r="B184" s="75"/>
      <c r="C184" s="85"/>
      <c r="D184" s="85"/>
      <c r="E184" s="86"/>
      <c r="F184" s="251"/>
      <c r="G184" s="242"/>
      <c r="H184" s="86"/>
      <c r="I184" s="86"/>
      <c r="J184" s="23"/>
    </row>
    <row r="185" spans="1:15" ht="16" x14ac:dyDescent="0.2">
      <c r="A185" s="63"/>
      <c r="B185" s="75"/>
      <c r="C185" s="85"/>
      <c r="D185" s="85"/>
      <c r="E185" s="86"/>
      <c r="F185" s="251"/>
      <c r="G185" s="242"/>
      <c r="H185" s="86"/>
      <c r="I185" s="86"/>
      <c r="J185" s="23"/>
    </row>
    <row r="186" spans="1:15" ht="16" x14ac:dyDescent="0.2">
      <c r="A186" s="63"/>
      <c r="B186" s="75" t="s">
        <v>575</v>
      </c>
      <c r="C186" s="168" t="s">
        <v>332</v>
      </c>
      <c r="D186" s="168" t="s">
        <v>411</v>
      </c>
      <c r="E186" s="169">
        <v>360000</v>
      </c>
      <c r="F186" s="86">
        <f>H186-G186</f>
        <v>23.1</v>
      </c>
      <c r="G186" s="78">
        <v>0.66</v>
      </c>
      <c r="H186" s="86">
        <v>23.76</v>
      </c>
      <c r="I186" s="86">
        <f>SUM(H186:H187)</f>
        <v>38.81</v>
      </c>
      <c r="J186" s="23"/>
      <c r="M186" s="13"/>
      <c r="N186" s="42"/>
      <c r="O186" s="45"/>
    </row>
    <row r="187" spans="1:15" ht="16" x14ac:dyDescent="0.2">
      <c r="A187" s="63"/>
      <c r="B187" s="75" t="s">
        <v>575</v>
      </c>
      <c r="C187" s="168"/>
      <c r="D187" s="168" t="s">
        <v>413</v>
      </c>
      <c r="E187" s="169">
        <v>360000</v>
      </c>
      <c r="F187" s="86">
        <v>15.05</v>
      </c>
      <c r="G187" s="86"/>
      <c r="H187" s="86">
        <f>F187</f>
        <v>15.05</v>
      </c>
      <c r="I187" s="86"/>
      <c r="J187" s="23"/>
      <c r="M187" s="13"/>
      <c r="N187" s="42"/>
      <c r="O187" s="45"/>
    </row>
    <row r="188" spans="1:15" ht="16" x14ac:dyDescent="0.2">
      <c r="A188" s="63"/>
      <c r="B188" s="75"/>
      <c r="C188" s="168"/>
      <c r="D188" s="168"/>
      <c r="E188" s="169"/>
      <c r="F188" s="251"/>
      <c r="G188" s="242"/>
      <c r="H188" s="86"/>
      <c r="I188" s="86"/>
      <c r="J188" s="23"/>
      <c r="M188" s="13"/>
      <c r="N188" s="42"/>
      <c r="O188" s="45"/>
    </row>
    <row r="189" spans="1:15" ht="16" x14ac:dyDescent="0.2">
      <c r="A189" s="63"/>
      <c r="B189" s="75" t="s">
        <v>576</v>
      </c>
      <c r="C189" s="66" t="s">
        <v>71</v>
      </c>
      <c r="D189" s="66" t="s">
        <v>411</v>
      </c>
      <c r="E189" s="78">
        <v>50000</v>
      </c>
      <c r="F189" s="78">
        <f>H189-G189</f>
        <v>12.32</v>
      </c>
      <c r="G189" s="78">
        <v>3.08</v>
      </c>
      <c r="H189" s="78">
        <v>15.4</v>
      </c>
      <c r="I189" s="78">
        <f>SUM(H189:H194)</f>
        <v>33.370000000000012</v>
      </c>
      <c r="J189" s="23"/>
    </row>
    <row r="190" spans="1:15" ht="16" x14ac:dyDescent="0.2">
      <c r="A190" s="63"/>
      <c r="B190" s="75" t="s">
        <v>576</v>
      </c>
      <c r="C190" s="66"/>
      <c r="D190" s="66" t="s">
        <v>417</v>
      </c>
      <c r="E190" s="79">
        <v>30000</v>
      </c>
      <c r="F190" s="109">
        <v>13.23</v>
      </c>
      <c r="G190" s="144"/>
      <c r="H190" s="79">
        <f>F190</f>
        <v>13.23</v>
      </c>
      <c r="I190" s="79"/>
      <c r="J190" s="23"/>
    </row>
    <row r="191" spans="1:15" ht="16" x14ac:dyDescent="0.2">
      <c r="A191" s="63"/>
      <c r="B191" s="75" t="s">
        <v>576</v>
      </c>
      <c r="C191" s="66"/>
      <c r="D191" s="66" t="s">
        <v>412</v>
      </c>
      <c r="E191" s="79">
        <v>8000</v>
      </c>
      <c r="F191" s="109">
        <v>2.74</v>
      </c>
      <c r="G191" s="144"/>
      <c r="H191" s="79">
        <f>F191</f>
        <v>2.74</v>
      </c>
      <c r="I191" s="79"/>
      <c r="J191" s="23"/>
    </row>
    <row r="192" spans="1:15" ht="16" x14ac:dyDescent="0.2">
      <c r="A192" s="63"/>
      <c r="B192" s="75" t="s">
        <v>576</v>
      </c>
      <c r="C192" s="66"/>
      <c r="D192" s="66" t="s">
        <v>413</v>
      </c>
      <c r="E192" s="79">
        <v>20000</v>
      </c>
      <c r="F192" s="109">
        <v>0.84</v>
      </c>
      <c r="G192" s="144"/>
      <c r="H192" s="79">
        <f>F192</f>
        <v>0.84</v>
      </c>
      <c r="I192" s="79"/>
      <c r="J192" s="23"/>
    </row>
    <row r="193" spans="1:10" ht="16" x14ac:dyDescent="0.2">
      <c r="A193" s="63"/>
      <c r="B193" s="75" t="s">
        <v>576</v>
      </c>
      <c r="C193" s="66"/>
      <c r="D193" s="66" t="s">
        <v>418</v>
      </c>
      <c r="E193" s="79">
        <v>20000</v>
      </c>
      <c r="F193" s="109">
        <v>0.88</v>
      </c>
      <c r="G193" s="144"/>
      <c r="H193" s="79">
        <f>F193</f>
        <v>0.88</v>
      </c>
      <c r="I193" s="79"/>
      <c r="J193" s="23"/>
    </row>
    <row r="194" spans="1:10" ht="16" x14ac:dyDescent="0.2">
      <c r="A194" s="63"/>
      <c r="B194" s="75" t="s">
        <v>576</v>
      </c>
      <c r="C194" s="66"/>
      <c r="D194" s="66" t="s">
        <v>414</v>
      </c>
      <c r="E194" s="78">
        <v>8000</v>
      </c>
      <c r="F194" s="78">
        <v>0.28000000000000003</v>
      </c>
      <c r="G194" s="78"/>
      <c r="H194" s="78">
        <f>F194</f>
        <v>0.28000000000000003</v>
      </c>
      <c r="I194" s="78"/>
      <c r="J194" s="23"/>
    </row>
    <row r="195" spans="1:10" ht="16" x14ac:dyDescent="0.2">
      <c r="A195" s="63"/>
      <c r="B195" s="75"/>
      <c r="C195" s="66"/>
      <c r="D195" s="66"/>
      <c r="E195" s="79"/>
      <c r="F195" s="109"/>
      <c r="G195" s="144"/>
      <c r="H195" s="79"/>
      <c r="I195" s="79"/>
      <c r="J195" s="23"/>
    </row>
    <row r="196" spans="1:10" ht="16" x14ac:dyDescent="0.2">
      <c r="A196" s="63"/>
      <c r="B196" s="75" t="s">
        <v>577</v>
      </c>
      <c r="C196" s="66" t="s">
        <v>131</v>
      </c>
      <c r="D196" s="66" t="s">
        <v>411</v>
      </c>
      <c r="E196" s="79">
        <v>10000</v>
      </c>
      <c r="F196" s="109">
        <v>0</v>
      </c>
      <c r="G196" s="144">
        <v>5.0199999999999996</v>
      </c>
      <c r="H196" s="79">
        <v>5.0199999999999996</v>
      </c>
      <c r="I196" s="79">
        <f>SUM(H196:H199)</f>
        <v>20.080000000000002</v>
      </c>
      <c r="J196" s="23"/>
    </row>
    <row r="197" spans="1:10" ht="16" x14ac:dyDescent="0.2">
      <c r="A197" s="63"/>
      <c r="B197" s="75" t="s">
        <v>577</v>
      </c>
      <c r="C197" s="66"/>
      <c r="D197" s="173" t="s">
        <v>417</v>
      </c>
      <c r="E197" s="79">
        <v>10000</v>
      </c>
      <c r="F197" s="109">
        <v>4.41</v>
      </c>
      <c r="G197" s="144"/>
      <c r="H197" s="79">
        <v>6.77</v>
      </c>
      <c r="I197" s="79"/>
      <c r="J197" s="23"/>
    </row>
    <row r="198" spans="1:10" ht="16" x14ac:dyDescent="0.2">
      <c r="A198" s="63"/>
      <c r="B198" s="75" t="s">
        <v>577</v>
      </c>
      <c r="C198" s="66"/>
      <c r="D198" s="173" t="s">
        <v>413</v>
      </c>
      <c r="E198" s="79">
        <v>190000</v>
      </c>
      <c r="F198" s="109">
        <v>7.94</v>
      </c>
      <c r="G198" s="144"/>
      <c r="H198" s="79">
        <f>F198</f>
        <v>7.94</v>
      </c>
      <c r="I198" s="79"/>
      <c r="J198" s="23"/>
    </row>
    <row r="199" spans="1:10" ht="16" x14ac:dyDescent="0.2">
      <c r="A199" s="63"/>
      <c r="B199" s="75" t="s">
        <v>577</v>
      </c>
      <c r="C199" s="66"/>
      <c r="D199" s="173" t="s">
        <v>414</v>
      </c>
      <c r="E199" s="78">
        <v>10000</v>
      </c>
      <c r="F199" s="109">
        <v>0.35</v>
      </c>
      <c r="G199" s="144"/>
      <c r="H199" s="78">
        <f>F199</f>
        <v>0.35</v>
      </c>
      <c r="I199" s="78"/>
      <c r="J199" s="23"/>
    </row>
    <row r="200" spans="1:10" ht="16" x14ac:dyDescent="0.2">
      <c r="A200" s="63"/>
      <c r="B200" s="75"/>
      <c r="C200" s="66"/>
      <c r="D200" s="66"/>
      <c r="E200" s="79"/>
      <c r="F200" s="109"/>
      <c r="G200" s="144"/>
      <c r="H200" s="79"/>
      <c r="I200" s="79"/>
      <c r="J200" s="23"/>
    </row>
    <row r="201" spans="1:10" ht="16" x14ac:dyDescent="0.2">
      <c r="A201" s="63"/>
      <c r="B201" s="75" t="s">
        <v>579</v>
      </c>
      <c r="C201" s="66" t="s">
        <v>70</v>
      </c>
      <c r="D201" s="66" t="s">
        <v>411</v>
      </c>
      <c r="E201" s="79">
        <v>10000</v>
      </c>
      <c r="F201" s="109">
        <v>0</v>
      </c>
      <c r="G201" s="144">
        <f>H201-F201</f>
        <v>2.0099999999999998</v>
      </c>
      <c r="H201" s="79">
        <v>2.0099999999999998</v>
      </c>
      <c r="I201" s="79">
        <f>SUM(H201:H206)</f>
        <v>17.190000000000001</v>
      </c>
      <c r="J201" s="23"/>
    </row>
    <row r="202" spans="1:10" ht="16" x14ac:dyDescent="0.2">
      <c r="A202" s="63"/>
      <c r="B202" s="75" t="s">
        <v>579</v>
      </c>
      <c r="C202" s="66"/>
      <c r="D202" s="173" t="s">
        <v>417</v>
      </c>
      <c r="E202" s="79">
        <v>10000</v>
      </c>
      <c r="F202" s="109">
        <v>2.83</v>
      </c>
      <c r="G202" s="144"/>
      <c r="H202" s="79">
        <f>F202</f>
        <v>2.83</v>
      </c>
      <c r="I202" s="79"/>
      <c r="J202" s="23"/>
    </row>
    <row r="203" spans="1:10" ht="16" x14ac:dyDescent="0.2">
      <c r="A203" s="63"/>
      <c r="B203" s="75" t="s">
        <v>579</v>
      </c>
      <c r="C203" s="66"/>
      <c r="D203" s="173" t="s">
        <v>412</v>
      </c>
      <c r="E203" s="79">
        <v>10000</v>
      </c>
      <c r="F203" s="109">
        <v>3.42</v>
      </c>
      <c r="G203" s="144"/>
      <c r="H203" s="79">
        <f>F203</f>
        <v>3.42</v>
      </c>
      <c r="I203" s="79"/>
      <c r="J203" s="23"/>
    </row>
    <row r="204" spans="1:10" ht="16" x14ac:dyDescent="0.2">
      <c r="A204" s="63"/>
      <c r="B204" s="75" t="s">
        <v>579</v>
      </c>
      <c r="C204" s="66"/>
      <c r="D204" s="173" t="s">
        <v>413</v>
      </c>
      <c r="E204" s="79">
        <v>100000</v>
      </c>
      <c r="F204" s="109">
        <v>4.18</v>
      </c>
      <c r="G204" s="144"/>
      <c r="H204" s="79">
        <f>F204</f>
        <v>4.18</v>
      </c>
      <c r="I204" s="79"/>
      <c r="J204" s="23"/>
    </row>
    <row r="205" spans="1:10" ht="16" x14ac:dyDescent="0.2">
      <c r="A205" s="63"/>
      <c r="B205" s="75" t="s">
        <v>579</v>
      </c>
      <c r="C205" s="66"/>
      <c r="D205" s="173" t="s">
        <v>418</v>
      </c>
      <c r="E205" s="78">
        <v>100000</v>
      </c>
      <c r="F205" s="109">
        <v>4.4000000000000004</v>
      </c>
      <c r="G205" s="144"/>
      <c r="H205" s="79">
        <f>F205</f>
        <v>4.4000000000000004</v>
      </c>
      <c r="I205" s="79"/>
      <c r="J205" s="23"/>
    </row>
    <row r="206" spans="1:10" ht="16" x14ac:dyDescent="0.2">
      <c r="A206" s="63"/>
      <c r="B206" s="75" t="s">
        <v>579</v>
      </c>
      <c r="C206" s="66"/>
      <c r="D206" s="173" t="s">
        <v>414</v>
      </c>
      <c r="E206" s="79">
        <v>10000</v>
      </c>
      <c r="F206" s="109">
        <v>0.35</v>
      </c>
      <c r="G206" s="144"/>
      <c r="H206" s="79">
        <f>F206</f>
        <v>0.35</v>
      </c>
      <c r="I206" s="79"/>
      <c r="J206" s="23"/>
    </row>
    <row r="207" spans="1:10" ht="16" x14ac:dyDescent="0.2">
      <c r="A207" s="63"/>
      <c r="B207" s="75"/>
      <c r="C207" s="66"/>
      <c r="D207" s="173"/>
      <c r="E207" s="79"/>
      <c r="F207" s="109"/>
      <c r="G207" s="144"/>
      <c r="H207" s="79"/>
      <c r="I207" s="79"/>
      <c r="J207" s="23"/>
    </row>
    <row r="208" spans="1:10" s="233" customFormat="1" ht="16" x14ac:dyDescent="0.2">
      <c r="A208" s="106"/>
      <c r="B208" s="107" t="s">
        <v>771</v>
      </c>
      <c r="C208" s="108" t="s">
        <v>770</v>
      </c>
      <c r="D208" s="307" t="s">
        <v>411</v>
      </c>
      <c r="E208" s="109">
        <v>10000</v>
      </c>
      <c r="F208" s="109">
        <v>0</v>
      </c>
      <c r="G208" s="109">
        <v>0.46</v>
      </c>
      <c r="H208" s="109">
        <f>F208+G208</f>
        <v>0.46</v>
      </c>
      <c r="I208" s="109">
        <f>SUM(H208:H209)</f>
        <v>4.6399999999999997</v>
      </c>
      <c r="J208" s="232" t="s">
        <v>768</v>
      </c>
    </row>
    <row r="209" spans="1:10" s="226" customFormat="1" ht="16" x14ac:dyDescent="0.2">
      <c r="A209" s="101"/>
      <c r="B209" s="81" t="s">
        <v>771</v>
      </c>
      <c r="C209" s="82"/>
      <c r="D209" s="323" t="s">
        <v>413</v>
      </c>
      <c r="E209" s="83">
        <v>100000</v>
      </c>
      <c r="F209" s="83">
        <v>4.18</v>
      </c>
      <c r="G209" s="83"/>
      <c r="H209" s="83">
        <v>4.18</v>
      </c>
      <c r="I209" s="83"/>
      <c r="J209" s="105" t="s">
        <v>772</v>
      </c>
    </row>
    <row r="210" spans="1:10" ht="16" x14ac:dyDescent="0.2">
      <c r="A210" s="63"/>
      <c r="B210" s="75"/>
      <c r="C210" s="66"/>
      <c r="D210" s="66"/>
      <c r="E210" s="78"/>
      <c r="F210" s="109"/>
      <c r="G210" s="144"/>
      <c r="H210" s="78"/>
      <c r="I210" s="78"/>
      <c r="J210" s="23"/>
    </row>
    <row r="211" spans="1:10" ht="16" x14ac:dyDescent="0.2">
      <c r="A211" s="63"/>
      <c r="B211" s="75" t="s">
        <v>581</v>
      </c>
      <c r="C211" s="70" t="s">
        <v>214</v>
      </c>
      <c r="D211" s="70" t="s">
        <v>411</v>
      </c>
      <c r="E211" s="130">
        <v>10000</v>
      </c>
      <c r="F211" s="111">
        <v>0</v>
      </c>
      <c r="G211" s="144">
        <f>H211-F211</f>
        <v>3.08</v>
      </c>
      <c r="H211" s="130">
        <v>3.08</v>
      </c>
      <c r="I211" s="130">
        <f>H211</f>
        <v>3.08</v>
      </c>
      <c r="J211" s="211"/>
    </row>
    <row r="212" spans="1:10" ht="16" x14ac:dyDescent="0.2">
      <c r="A212" s="63"/>
      <c r="B212" s="75"/>
      <c r="C212" s="70"/>
      <c r="D212" s="70"/>
      <c r="E212" s="130"/>
      <c r="F212" s="111"/>
      <c r="G212" s="192"/>
      <c r="H212" s="130"/>
      <c r="I212" s="130"/>
      <c r="J212" s="23"/>
    </row>
    <row r="213" spans="1:10" ht="16" x14ac:dyDescent="0.2">
      <c r="A213" s="63"/>
      <c r="B213" s="75" t="s">
        <v>582</v>
      </c>
      <c r="C213" s="66" t="s">
        <v>368</v>
      </c>
      <c r="D213" s="66" t="s">
        <v>411</v>
      </c>
      <c r="E213" s="78">
        <v>190000</v>
      </c>
      <c r="F213" s="78">
        <f>H213-G213</f>
        <v>16.38</v>
      </c>
      <c r="G213" s="78">
        <v>0.91</v>
      </c>
      <c r="H213" s="78">
        <v>17.29</v>
      </c>
      <c r="I213" s="78">
        <f>SUM(H213:H218)</f>
        <v>38.69</v>
      </c>
      <c r="J213" s="23"/>
    </row>
    <row r="214" spans="1:10" ht="16" x14ac:dyDescent="0.2">
      <c r="A214" s="63"/>
      <c r="B214" s="75" t="s">
        <v>582</v>
      </c>
      <c r="C214" s="66"/>
      <c r="D214" s="173" t="s">
        <v>417</v>
      </c>
      <c r="E214" s="78">
        <v>50000</v>
      </c>
      <c r="F214" s="109">
        <v>9.0500000000000007</v>
      </c>
      <c r="G214" s="144"/>
      <c r="H214" s="78">
        <f>F214</f>
        <v>9.0500000000000007</v>
      </c>
      <c r="I214" s="78"/>
      <c r="J214" s="23"/>
    </row>
    <row r="215" spans="1:10" ht="16" x14ac:dyDescent="0.2">
      <c r="A215" s="63"/>
      <c r="B215" s="75" t="s">
        <v>582</v>
      </c>
      <c r="C215" s="66"/>
      <c r="D215" s="173" t="s">
        <v>412</v>
      </c>
      <c r="E215" s="78">
        <v>10000</v>
      </c>
      <c r="F215" s="109">
        <v>3.42</v>
      </c>
      <c r="G215" s="144"/>
      <c r="H215" s="78">
        <f>F215</f>
        <v>3.42</v>
      </c>
      <c r="I215" s="78"/>
      <c r="J215" s="23"/>
    </row>
    <row r="216" spans="1:10" ht="16" x14ac:dyDescent="0.2">
      <c r="A216" s="63"/>
      <c r="B216" s="75" t="s">
        <v>582</v>
      </c>
      <c r="C216" s="66"/>
      <c r="D216" s="173" t="s">
        <v>413</v>
      </c>
      <c r="E216" s="78">
        <v>100000</v>
      </c>
      <c r="F216" s="109">
        <v>4.18</v>
      </c>
      <c r="G216" s="144"/>
      <c r="H216" s="78">
        <f>F216</f>
        <v>4.18</v>
      </c>
      <c r="I216" s="78"/>
      <c r="J216" s="23"/>
    </row>
    <row r="217" spans="1:10" ht="16" x14ac:dyDescent="0.2">
      <c r="A217" s="63"/>
      <c r="B217" s="75" t="s">
        <v>582</v>
      </c>
      <c r="C217" s="66"/>
      <c r="D217" s="173" t="s">
        <v>418</v>
      </c>
      <c r="E217" s="78">
        <v>100000</v>
      </c>
      <c r="F217" s="109">
        <v>4.4000000000000004</v>
      </c>
      <c r="G217" s="144"/>
      <c r="H217" s="78">
        <f>F217</f>
        <v>4.4000000000000004</v>
      </c>
      <c r="I217" s="78"/>
      <c r="J217" s="23"/>
    </row>
    <row r="218" spans="1:10" ht="16" x14ac:dyDescent="0.2">
      <c r="A218" s="63"/>
      <c r="B218" s="75" t="s">
        <v>582</v>
      </c>
      <c r="C218" s="66"/>
      <c r="D218" s="173" t="s">
        <v>414</v>
      </c>
      <c r="E218" s="78">
        <v>10000</v>
      </c>
      <c r="F218" s="109">
        <v>0.35</v>
      </c>
      <c r="G218" s="144"/>
      <c r="H218" s="78">
        <f>F218</f>
        <v>0.35</v>
      </c>
      <c r="I218" s="78"/>
      <c r="J218" s="23"/>
    </row>
    <row r="219" spans="1:10" ht="16" x14ac:dyDescent="0.2">
      <c r="A219" s="63"/>
      <c r="B219" s="75"/>
      <c r="C219" s="66"/>
      <c r="D219" s="173"/>
      <c r="E219" s="78"/>
      <c r="F219" s="109"/>
      <c r="G219" s="144"/>
      <c r="H219" s="78"/>
      <c r="I219" s="78"/>
      <c r="J219" s="23"/>
    </row>
    <row r="220" spans="1:10" ht="16" x14ac:dyDescent="0.2">
      <c r="A220" s="63"/>
      <c r="B220" s="75" t="s">
        <v>638</v>
      </c>
      <c r="C220" s="66" t="s">
        <v>636</v>
      </c>
      <c r="D220" s="173" t="s">
        <v>411</v>
      </c>
      <c r="E220" s="78">
        <v>100000</v>
      </c>
      <c r="F220" s="109">
        <f>H220-G220</f>
        <v>11.34</v>
      </c>
      <c r="G220" s="144">
        <v>1.26</v>
      </c>
      <c r="H220" s="78">
        <v>12.6</v>
      </c>
      <c r="I220" s="78">
        <f>SUM(H220:H223)</f>
        <v>24.73</v>
      </c>
      <c r="J220" s="23"/>
    </row>
    <row r="221" spans="1:10" ht="16" x14ac:dyDescent="0.2">
      <c r="A221" s="63"/>
      <c r="B221" s="75" t="s">
        <v>638</v>
      </c>
      <c r="C221" s="66"/>
      <c r="D221" s="173" t="s">
        <v>412</v>
      </c>
      <c r="E221" s="78">
        <v>10000</v>
      </c>
      <c r="F221" s="109">
        <v>3.42</v>
      </c>
      <c r="G221" s="144"/>
      <c r="H221" s="78">
        <f>F221</f>
        <v>3.42</v>
      </c>
      <c r="I221" s="78"/>
      <c r="J221" s="23"/>
    </row>
    <row r="222" spans="1:10" ht="16" x14ac:dyDescent="0.2">
      <c r="A222" s="63"/>
      <c r="B222" s="75" t="s">
        <v>638</v>
      </c>
      <c r="C222" s="66"/>
      <c r="D222" s="173" t="s">
        <v>413</v>
      </c>
      <c r="E222" s="78">
        <v>200000</v>
      </c>
      <c r="F222" s="78">
        <v>8.36</v>
      </c>
      <c r="G222" s="78"/>
      <c r="H222" s="78">
        <f>F222</f>
        <v>8.36</v>
      </c>
      <c r="I222" s="78"/>
      <c r="J222" s="23"/>
    </row>
    <row r="223" spans="1:10" ht="16" x14ac:dyDescent="0.2">
      <c r="A223" s="63"/>
      <c r="B223" s="75" t="s">
        <v>638</v>
      </c>
      <c r="C223" s="66"/>
      <c r="D223" s="173" t="s">
        <v>414</v>
      </c>
      <c r="E223" s="78">
        <v>10000</v>
      </c>
      <c r="F223" s="109">
        <v>0.35</v>
      </c>
      <c r="G223" s="144"/>
      <c r="H223" s="78">
        <f>F223</f>
        <v>0.35</v>
      </c>
      <c r="I223" s="78"/>
      <c r="J223" s="23"/>
    </row>
    <row r="224" spans="1:10" ht="16" x14ac:dyDescent="0.2">
      <c r="A224" s="63"/>
      <c r="B224" s="75"/>
      <c r="C224" s="66"/>
      <c r="D224" s="66"/>
      <c r="E224" s="78"/>
      <c r="F224" s="109"/>
      <c r="G224" s="144"/>
      <c r="H224" s="78"/>
      <c r="I224" s="78"/>
      <c r="J224" s="23"/>
    </row>
    <row r="225" spans="1:10" ht="16" x14ac:dyDescent="0.2">
      <c r="A225" s="63"/>
      <c r="B225" s="75" t="s">
        <v>583</v>
      </c>
      <c r="C225" s="66" t="s">
        <v>133</v>
      </c>
      <c r="D225" s="66" t="s">
        <v>411</v>
      </c>
      <c r="E225" s="78">
        <v>150000</v>
      </c>
      <c r="F225" s="109">
        <f>H225-G225</f>
        <v>17.639999999999997</v>
      </c>
      <c r="G225" s="144">
        <v>1.26</v>
      </c>
      <c r="H225" s="78">
        <v>18.899999999999999</v>
      </c>
      <c r="I225" s="78">
        <f>SUM(H225:H230)</f>
        <v>104.26</v>
      </c>
      <c r="J225" s="211"/>
    </row>
    <row r="226" spans="1:10" ht="16" x14ac:dyDescent="0.2">
      <c r="A226" s="63"/>
      <c r="B226" s="75" t="s">
        <v>583</v>
      </c>
      <c r="C226" s="66"/>
      <c r="D226" s="173" t="s">
        <v>417</v>
      </c>
      <c r="E226" s="78">
        <v>150000</v>
      </c>
      <c r="F226" s="109">
        <v>42.45</v>
      </c>
      <c r="G226" s="144"/>
      <c r="H226" s="78">
        <v>66.150000000000006</v>
      </c>
      <c r="I226" s="78"/>
      <c r="J226" s="23"/>
    </row>
    <row r="227" spans="1:10" ht="16" x14ac:dyDescent="0.2">
      <c r="A227" s="63"/>
      <c r="B227" s="75" t="s">
        <v>583</v>
      </c>
      <c r="C227" s="66"/>
      <c r="D227" s="173" t="s">
        <v>412</v>
      </c>
      <c r="E227" s="78">
        <v>10000</v>
      </c>
      <c r="F227" s="109">
        <v>3.42</v>
      </c>
      <c r="G227" s="144"/>
      <c r="H227" s="78">
        <f>F227</f>
        <v>3.42</v>
      </c>
      <c r="I227" s="78"/>
      <c r="J227" s="23"/>
    </row>
    <row r="228" spans="1:10" ht="16" x14ac:dyDescent="0.2">
      <c r="A228" s="63"/>
      <c r="B228" s="75" t="s">
        <v>583</v>
      </c>
      <c r="C228" s="66"/>
      <c r="D228" s="173" t="s">
        <v>413</v>
      </c>
      <c r="E228" s="78">
        <v>180000</v>
      </c>
      <c r="F228" s="109">
        <v>7.52</v>
      </c>
      <c r="G228" s="144"/>
      <c r="H228" s="78">
        <f>F228</f>
        <v>7.52</v>
      </c>
      <c r="I228" s="78"/>
      <c r="J228" s="23"/>
    </row>
    <row r="229" spans="1:10" ht="16" x14ac:dyDescent="0.2">
      <c r="A229" s="63"/>
      <c r="B229" s="75" t="s">
        <v>583</v>
      </c>
      <c r="C229" s="66"/>
      <c r="D229" s="173" t="s">
        <v>418</v>
      </c>
      <c r="E229" s="78">
        <v>180000</v>
      </c>
      <c r="F229" s="109">
        <v>7.92</v>
      </c>
      <c r="G229" s="144"/>
      <c r="H229" s="78">
        <f>F229</f>
        <v>7.92</v>
      </c>
      <c r="I229" s="78"/>
      <c r="J229" s="23"/>
    </row>
    <row r="230" spans="1:10" ht="16" x14ac:dyDescent="0.2">
      <c r="A230" s="63"/>
      <c r="B230" s="75" t="s">
        <v>583</v>
      </c>
      <c r="C230" s="66"/>
      <c r="D230" s="173" t="s">
        <v>414</v>
      </c>
      <c r="E230" s="78">
        <v>10000</v>
      </c>
      <c r="F230" s="109">
        <v>0.35</v>
      </c>
      <c r="G230" s="144"/>
      <c r="H230" s="78">
        <f>F230</f>
        <v>0.35</v>
      </c>
      <c r="I230" s="78"/>
      <c r="J230" s="23"/>
    </row>
    <row r="231" spans="1:10" ht="16" x14ac:dyDescent="0.2">
      <c r="A231" s="63"/>
      <c r="B231" s="75"/>
      <c r="C231" s="66"/>
      <c r="D231" s="173"/>
      <c r="E231" s="78"/>
      <c r="F231" s="109"/>
      <c r="G231" s="144"/>
      <c r="H231" s="78"/>
      <c r="I231" s="78"/>
      <c r="J231" s="23"/>
    </row>
    <row r="232" spans="1:10" ht="16" x14ac:dyDescent="0.2">
      <c r="A232" s="63"/>
      <c r="B232" s="75" t="s">
        <v>735</v>
      </c>
      <c r="C232" s="66" t="s">
        <v>736</v>
      </c>
      <c r="D232" s="173" t="s">
        <v>411</v>
      </c>
      <c r="E232" s="78">
        <v>10000</v>
      </c>
      <c r="F232" s="109" t="s">
        <v>492</v>
      </c>
      <c r="G232" s="144">
        <v>0.53</v>
      </c>
      <c r="H232" s="78">
        <f>SUM(F232:G232)</f>
        <v>0.53</v>
      </c>
      <c r="I232" s="78">
        <f>H232</f>
        <v>0.53</v>
      </c>
      <c r="J232" s="23" t="s">
        <v>752</v>
      </c>
    </row>
    <row r="233" spans="1:10" ht="16" x14ac:dyDescent="0.2">
      <c r="A233" s="63"/>
      <c r="B233" s="75"/>
      <c r="C233" s="66"/>
      <c r="D233" s="66"/>
      <c r="E233" s="78"/>
      <c r="F233" s="109"/>
      <c r="G233" s="144"/>
      <c r="H233" s="78"/>
      <c r="I233" s="78"/>
      <c r="J233" s="23"/>
    </row>
    <row r="234" spans="1:10" ht="16" x14ac:dyDescent="0.2">
      <c r="A234" s="63"/>
      <c r="B234" s="75" t="s">
        <v>585</v>
      </c>
      <c r="C234" s="66" t="s">
        <v>378</v>
      </c>
      <c r="D234" s="66" t="s">
        <v>411</v>
      </c>
      <c r="E234" s="78">
        <v>10000</v>
      </c>
      <c r="F234" s="109">
        <v>0</v>
      </c>
      <c r="G234" s="144">
        <f>H234-F234</f>
        <v>8.02</v>
      </c>
      <c r="H234" s="78">
        <v>8.02</v>
      </c>
      <c r="I234" s="78">
        <f>H234</f>
        <v>8.02</v>
      </c>
      <c r="J234" s="23"/>
    </row>
    <row r="235" spans="1:10" ht="16" x14ac:dyDescent="0.2">
      <c r="A235" s="63"/>
      <c r="B235" s="75"/>
      <c r="C235" s="66"/>
      <c r="D235" s="66"/>
      <c r="E235" s="78"/>
      <c r="F235" s="109"/>
      <c r="G235" s="144"/>
      <c r="H235" s="78"/>
      <c r="I235" s="78"/>
      <c r="J235" s="23"/>
    </row>
    <row r="236" spans="1:10" ht="16" x14ac:dyDescent="0.2">
      <c r="A236" s="63"/>
      <c r="B236" s="75" t="s">
        <v>586</v>
      </c>
      <c r="C236" s="85" t="s">
        <v>228</v>
      </c>
      <c r="D236" s="85" t="s">
        <v>411</v>
      </c>
      <c r="E236" s="86">
        <v>10000</v>
      </c>
      <c r="F236" s="86">
        <v>0</v>
      </c>
      <c r="G236" s="78">
        <f>H236-F236</f>
        <v>0.53</v>
      </c>
      <c r="H236" s="86">
        <v>0.53</v>
      </c>
      <c r="I236" s="86">
        <f>SUM(H236:H237)</f>
        <v>0.95</v>
      </c>
      <c r="J236" s="23"/>
    </row>
    <row r="237" spans="1:10" ht="16" x14ac:dyDescent="0.2">
      <c r="A237" s="63"/>
      <c r="B237" s="75" t="s">
        <v>586</v>
      </c>
      <c r="C237" s="85"/>
      <c r="D237" s="85" t="s">
        <v>413</v>
      </c>
      <c r="E237" s="86">
        <v>10000</v>
      </c>
      <c r="F237" s="86">
        <v>0.42</v>
      </c>
      <c r="G237" s="78"/>
      <c r="H237" s="86">
        <v>0.42</v>
      </c>
      <c r="I237" s="86"/>
      <c r="J237" s="23"/>
    </row>
    <row r="238" spans="1:10" ht="16" x14ac:dyDescent="0.2">
      <c r="A238" s="63"/>
      <c r="B238" s="75"/>
      <c r="C238" s="85"/>
      <c r="D238" s="85"/>
      <c r="E238" s="86"/>
      <c r="F238" s="86"/>
      <c r="G238" s="78"/>
      <c r="H238" s="86"/>
      <c r="I238" s="86"/>
      <c r="J238" s="23"/>
    </row>
    <row r="239" spans="1:10" ht="16" x14ac:dyDescent="0.2">
      <c r="A239" s="63"/>
      <c r="B239" s="75" t="s">
        <v>719</v>
      </c>
      <c r="C239" s="85" t="s">
        <v>738</v>
      </c>
      <c r="D239" s="85" t="s">
        <v>411</v>
      </c>
      <c r="E239" s="86">
        <v>250000</v>
      </c>
      <c r="F239" s="86">
        <f>H239-G239</f>
        <v>12.72</v>
      </c>
      <c r="G239" s="78">
        <v>0.53</v>
      </c>
      <c r="H239" s="86">
        <v>13.25</v>
      </c>
      <c r="I239" s="86">
        <f>SUM(H239:H240)</f>
        <v>23.7</v>
      </c>
      <c r="J239" s="23" t="s">
        <v>749</v>
      </c>
    </row>
    <row r="240" spans="1:10" ht="16" x14ac:dyDescent="0.2">
      <c r="A240" s="63"/>
      <c r="B240" s="75" t="s">
        <v>719</v>
      </c>
      <c r="C240" s="85"/>
      <c r="D240" s="85" t="s">
        <v>413</v>
      </c>
      <c r="E240" s="86">
        <v>250000</v>
      </c>
      <c r="F240" s="86"/>
      <c r="G240" s="78"/>
      <c r="H240" s="86">
        <v>10.45</v>
      </c>
      <c r="I240" s="86"/>
      <c r="J240" s="23"/>
    </row>
    <row r="241" spans="1:10" ht="16" x14ac:dyDescent="0.2">
      <c r="A241" s="63"/>
      <c r="B241" s="75"/>
      <c r="C241" s="85"/>
      <c r="D241" s="85"/>
      <c r="E241" s="86"/>
      <c r="F241" s="251"/>
      <c r="G241" s="144"/>
      <c r="H241" s="86"/>
      <c r="I241" s="86"/>
      <c r="J241" s="23"/>
    </row>
    <row r="242" spans="1:10" ht="16" x14ac:dyDescent="0.2">
      <c r="A242" s="63"/>
      <c r="B242" s="75" t="s">
        <v>587</v>
      </c>
      <c r="C242" s="85" t="s">
        <v>507</v>
      </c>
      <c r="D242" s="85" t="s">
        <v>411</v>
      </c>
      <c r="E242" s="86">
        <v>10000</v>
      </c>
      <c r="F242" s="251">
        <v>0</v>
      </c>
      <c r="G242" s="144">
        <f>H242-F242</f>
        <v>3.08</v>
      </c>
      <c r="H242" s="86">
        <v>3.08</v>
      </c>
      <c r="I242" s="86">
        <f>SUM(H242:H246)</f>
        <v>4.4700000000000006</v>
      </c>
      <c r="J242" s="23"/>
    </row>
    <row r="243" spans="1:10" ht="16" x14ac:dyDescent="0.2">
      <c r="A243" s="63"/>
      <c r="B243" s="75" t="s">
        <v>587</v>
      </c>
      <c r="C243" s="85"/>
      <c r="D243" s="85" t="s">
        <v>412</v>
      </c>
      <c r="E243" s="86">
        <v>2000</v>
      </c>
      <c r="F243" s="251">
        <v>0.68</v>
      </c>
      <c r="G243" s="144"/>
      <c r="H243" s="86">
        <f>F243</f>
        <v>0.68</v>
      </c>
      <c r="I243" s="86"/>
      <c r="J243" s="23"/>
    </row>
    <row r="244" spans="1:10" ht="16" x14ac:dyDescent="0.2">
      <c r="A244" s="63"/>
      <c r="B244" s="75" t="s">
        <v>587</v>
      </c>
      <c r="C244" s="85"/>
      <c r="D244" s="85" t="s">
        <v>413</v>
      </c>
      <c r="E244" s="86">
        <v>10000</v>
      </c>
      <c r="F244" s="251">
        <v>0.42</v>
      </c>
      <c r="G244" s="144"/>
      <c r="H244" s="86">
        <f>F244</f>
        <v>0.42</v>
      </c>
      <c r="I244" s="86"/>
      <c r="J244" s="23"/>
    </row>
    <row r="245" spans="1:10" ht="16" x14ac:dyDescent="0.2">
      <c r="A245" s="63"/>
      <c r="B245" s="75" t="s">
        <v>587</v>
      </c>
      <c r="C245" s="85"/>
      <c r="D245" s="85" t="s">
        <v>418</v>
      </c>
      <c r="E245" s="86">
        <v>5000</v>
      </c>
      <c r="F245" s="86">
        <v>0.22</v>
      </c>
      <c r="G245" s="78"/>
      <c r="H245" s="86">
        <f>F245</f>
        <v>0.22</v>
      </c>
      <c r="I245" s="86"/>
      <c r="J245" s="23"/>
    </row>
    <row r="246" spans="1:10" ht="16" x14ac:dyDescent="0.2">
      <c r="A246" s="63"/>
      <c r="B246" s="75" t="s">
        <v>587</v>
      </c>
      <c r="C246" s="85"/>
      <c r="D246" s="85" t="s">
        <v>414</v>
      </c>
      <c r="E246" s="86">
        <v>2000</v>
      </c>
      <c r="F246" s="251">
        <v>7.0000000000000007E-2</v>
      </c>
      <c r="G246" s="144"/>
      <c r="H246" s="86">
        <f>F246</f>
        <v>7.0000000000000007E-2</v>
      </c>
      <c r="I246" s="86"/>
      <c r="J246" s="23"/>
    </row>
    <row r="247" spans="1:10" ht="16" x14ac:dyDescent="0.2">
      <c r="A247" s="63"/>
      <c r="B247" s="75"/>
      <c r="C247" s="85"/>
      <c r="D247" s="85"/>
      <c r="E247" s="86"/>
      <c r="F247" s="251"/>
      <c r="G247" s="242"/>
      <c r="H247" s="86"/>
      <c r="I247" s="86"/>
      <c r="J247" s="23"/>
    </row>
    <row r="248" spans="1:10" ht="16" x14ac:dyDescent="0.2">
      <c r="A248" s="63"/>
      <c r="B248" s="75" t="s">
        <v>588</v>
      </c>
      <c r="C248" s="66" t="s">
        <v>84</v>
      </c>
      <c r="D248" s="66" t="s">
        <v>411</v>
      </c>
      <c r="E248" s="78">
        <v>10000</v>
      </c>
      <c r="F248" s="109">
        <v>0</v>
      </c>
      <c r="G248" s="144">
        <f>H248-F248</f>
        <v>0.91</v>
      </c>
      <c r="H248" s="78">
        <v>0.91</v>
      </c>
      <c r="I248" s="78">
        <f>SUM(H248:H249)</f>
        <v>1.33</v>
      </c>
      <c r="J248" s="211"/>
    </row>
    <row r="249" spans="1:10" ht="16" x14ac:dyDescent="0.2">
      <c r="A249" s="63"/>
      <c r="B249" s="75" t="s">
        <v>588</v>
      </c>
      <c r="C249" s="66"/>
      <c r="D249" s="66" t="s">
        <v>413</v>
      </c>
      <c r="E249" s="78">
        <v>10000</v>
      </c>
      <c r="F249" s="109">
        <v>0.42</v>
      </c>
      <c r="G249" s="144"/>
      <c r="H249" s="78">
        <f>F249</f>
        <v>0.42</v>
      </c>
      <c r="I249" s="78"/>
      <c r="J249" s="23"/>
    </row>
    <row r="250" spans="1:10" ht="16" x14ac:dyDescent="0.2">
      <c r="A250" s="63"/>
      <c r="B250" s="75"/>
      <c r="C250" s="66"/>
      <c r="D250" s="66"/>
      <c r="E250" s="78"/>
      <c r="F250" s="109"/>
      <c r="G250" s="144"/>
      <c r="H250" s="78"/>
      <c r="I250" s="78"/>
      <c r="J250" s="23"/>
    </row>
    <row r="251" spans="1:10" ht="16" x14ac:dyDescent="0.2">
      <c r="A251" s="63"/>
      <c r="B251" s="75" t="s">
        <v>589</v>
      </c>
      <c r="C251" s="66" t="s">
        <v>60</v>
      </c>
      <c r="D251" s="66" t="s">
        <v>411</v>
      </c>
      <c r="E251" s="78">
        <v>10000</v>
      </c>
      <c r="F251" s="109">
        <v>0</v>
      </c>
      <c r="G251" s="144">
        <f>H251-F251</f>
        <v>8.02</v>
      </c>
      <c r="H251" s="78">
        <v>8.02</v>
      </c>
      <c r="I251" s="78">
        <f>H251</f>
        <v>8.02</v>
      </c>
      <c r="J251" s="211"/>
    </row>
    <row r="252" spans="1:10" ht="16" x14ac:dyDescent="0.2">
      <c r="A252" s="63"/>
      <c r="B252" s="75"/>
      <c r="C252" s="66"/>
      <c r="D252" s="66"/>
      <c r="E252" s="78"/>
      <c r="F252" s="109"/>
      <c r="G252" s="144"/>
      <c r="H252" s="78"/>
      <c r="I252" s="78"/>
      <c r="J252" s="23"/>
    </row>
    <row r="253" spans="1:10" ht="16" x14ac:dyDescent="0.2">
      <c r="A253" s="63"/>
      <c r="B253" s="75" t="s">
        <v>425</v>
      </c>
      <c r="C253" s="66" t="s">
        <v>426</v>
      </c>
      <c r="D253" s="66" t="s">
        <v>411</v>
      </c>
      <c r="E253" s="78">
        <v>10000</v>
      </c>
      <c r="F253" s="109">
        <v>0</v>
      </c>
      <c r="G253" s="144">
        <f>H253-F253</f>
        <v>0.66</v>
      </c>
      <c r="H253" s="78">
        <v>0.66</v>
      </c>
      <c r="I253" s="78">
        <f>SUM(H253:H254)</f>
        <v>1.08</v>
      </c>
      <c r="J253" s="23"/>
    </row>
    <row r="254" spans="1:10" ht="16" x14ac:dyDescent="0.2">
      <c r="A254" s="63"/>
      <c r="B254" s="75" t="s">
        <v>425</v>
      </c>
      <c r="C254" s="66"/>
      <c r="D254" s="66" t="s">
        <v>413</v>
      </c>
      <c r="E254" s="78">
        <v>10000</v>
      </c>
      <c r="F254" s="109">
        <v>0.42</v>
      </c>
      <c r="G254" s="144"/>
      <c r="H254" s="78">
        <f>F254</f>
        <v>0.42</v>
      </c>
      <c r="I254" s="78"/>
      <c r="J254" s="23"/>
    </row>
    <row r="255" spans="1:10" ht="16" x14ac:dyDescent="0.2">
      <c r="A255" s="63"/>
      <c r="B255" s="75"/>
      <c r="C255" s="66"/>
      <c r="D255" s="66"/>
      <c r="E255" s="78"/>
      <c r="F255" s="109"/>
      <c r="G255" s="144"/>
      <c r="H255" s="78"/>
      <c r="I255" s="78"/>
      <c r="J255" s="23"/>
    </row>
    <row r="256" spans="1:10" ht="16" x14ac:dyDescent="0.2">
      <c r="A256" s="63"/>
      <c r="B256" s="75" t="s">
        <v>660</v>
      </c>
      <c r="C256" s="66" t="s">
        <v>658</v>
      </c>
      <c r="D256" s="66" t="s">
        <v>411</v>
      </c>
      <c r="E256" s="78">
        <v>190000</v>
      </c>
      <c r="F256" s="109">
        <f>H256-G256</f>
        <v>36.18</v>
      </c>
      <c r="G256" s="144">
        <v>2.0099999999999998</v>
      </c>
      <c r="H256" s="78">
        <v>38.19</v>
      </c>
      <c r="I256" s="78">
        <f>SUM(H256:H261)</f>
        <v>64.349999999999994</v>
      </c>
      <c r="J256" s="23"/>
    </row>
    <row r="257" spans="1:10" ht="16" x14ac:dyDescent="0.2">
      <c r="A257" s="63"/>
      <c r="B257" s="75" t="s">
        <v>660</v>
      </c>
      <c r="C257" s="66"/>
      <c r="D257" s="66" t="s">
        <v>417</v>
      </c>
      <c r="E257" s="78">
        <v>100000</v>
      </c>
      <c r="F257" s="109">
        <v>18.100000000000001</v>
      </c>
      <c r="G257" s="144"/>
      <c r="H257" s="78">
        <f>F257</f>
        <v>18.100000000000001</v>
      </c>
      <c r="I257" s="78"/>
      <c r="J257" s="23"/>
    </row>
    <row r="258" spans="1:10" ht="16" x14ac:dyDescent="0.2">
      <c r="A258" s="63"/>
      <c r="B258" s="75" t="s">
        <v>660</v>
      </c>
      <c r="C258" s="66"/>
      <c r="D258" s="66" t="s">
        <v>412</v>
      </c>
      <c r="E258" s="78">
        <v>10000</v>
      </c>
      <c r="F258" s="109">
        <v>3.42</v>
      </c>
      <c r="G258" s="144"/>
      <c r="H258" s="78">
        <f>F258</f>
        <v>3.42</v>
      </c>
      <c r="I258" s="78"/>
      <c r="J258" s="23"/>
    </row>
    <row r="259" spans="1:10" ht="16" x14ac:dyDescent="0.2">
      <c r="A259" s="63"/>
      <c r="B259" s="75" t="s">
        <v>660</v>
      </c>
      <c r="C259" s="66"/>
      <c r="D259" s="66" t="s">
        <v>413</v>
      </c>
      <c r="E259" s="78">
        <v>50000</v>
      </c>
      <c r="F259" s="109">
        <v>2.09</v>
      </c>
      <c r="G259" s="144"/>
      <c r="H259" s="78">
        <f>F259</f>
        <v>2.09</v>
      </c>
      <c r="I259" s="78"/>
      <c r="J259" s="23"/>
    </row>
    <row r="260" spans="1:10" ht="16" x14ac:dyDescent="0.2">
      <c r="A260" s="63"/>
      <c r="B260" s="75" t="s">
        <v>660</v>
      </c>
      <c r="C260" s="66"/>
      <c r="D260" s="66" t="s">
        <v>418</v>
      </c>
      <c r="E260" s="78">
        <v>50000</v>
      </c>
      <c r="F260" s="109">
        <v>2.2000000000000002</v>
      </c>
      <c r="G260" s="144"/>
      <c r="H260" s="78">
        <f>F260</f>
        <v>2.2000000000000002</v>
      </c>
      <c r="I260" s="78"/>
      <c r="J260" s="23"/>
    </row>
    <row r="261" spans="1:10" ht="16" x14ac:dyDescent="0.2">
      <c r="A261" s="63"/>
      <c r="B261" s="75" t="s">
        <v>660</v>
      </c>
      <c r="C261" s="66"/>
      <c r="D261" s="66" t="s">
        <v>414</v>
      </c>
      <c r="E261" s="78">
        <v>10000</v>
      </c>
      <c r="F261" s="109">
        <v>0.35</v>
      </c>
      <c r="G261" s="144"/>
      <c r="H261" s="78">
        <f>F261</f>
        <v>0.35</v>
      </c>
      <c r="I261" s="78"/>
      <c r="J261" s="23"/>
    </row>
    <row r="262" spans="1:10" ht="16" x14ac:dyDescent="0.2">
      <c r="A262" s="63"/>
      <c r="B262" s="75"/>
      <c r="C262" s="66"/>
      <c r="D262" s="66"/>
      <c r="E262" s="78"/>
      <c r="F262" s="78"/>
      <c r="G262" s="78"/>
      <c r="H262" s="78"/>
      <c r="I262" s="78"/>
      <c r="J262" s="23"/>
    </row>
    <row r="263" spans="1:10" ht="16" x14ac:dyDescent="0.2">
      <c r="A263" s="63"/>
      <c r="B263" s="290">
        <v>2235</v>
      </c>
      <c r="C263" s="66" t="s">
        <v>527</v>
      </c>
      <c r="D263" s="66" t="s">
        <v>411</v>
      </c>
      <c r="E263" s="78">
        <v>10000</v>
      </c>
      <c r="F263" s="78">
        <v>0</v>
      </c>
      <c r="G263" s="78">
        <f>H263-F263</f>
        <v>2.0099999999999998</v>
      </c>
      <c r="H263" s="78">
        <v>2.0099999999999998</v>
      </c>
      <c r="I263" s="78">
        <f>SUM(H263:H268)</f>
        <v>4.8199999999999994</v>
      </c>
      <c r="J263" s="23"/>
    </row>
    <row r="264" spans="1:10" ht="16" x14ac:dyDescent="0.2">
      <c r="A264" s="63"/>
      <c r="B264" s="290" t="s">
        <v>535</v>
      </c>
      <c r="C264" s="66"/>
      <c r="D264" s="66" t="s">
        <v>417</v>
      </c>
      <c r="E264" s="78">
        <v>5000</v>
      </c>
      <c r="F264" s="78">
        <v>1.42</v>
      </c>
      <c r="G264" s="78"/>
      <c r="H264" s="78">
        <f>F264</f>
        <v>1.42</v>
      </c>
      <c r="I264" s="78"/>
      <c r="J264" s="23"/>
    </row>
    <row r="265" spans="1:10" ht="16" x14ac:dyDescent="0.2">
      <c r="A265" s="63"/>
      <c r="B265" s="290" t="s">
        <v>535</v>
      </c>
      <c r="C265" s="66"/>
      <c r="D265" s="66" t="s">
        <v>412</v>
      </c>
      <c r="E265" s="78">
        <v>2000</v>
      </c>
      <c r="F265" s="78">
        <v>0.68</v>
      </c>
      <c r="G265" s="78"/>
      <c r="H265" s="78">
        <f>F265</f>
        <v>0.68</v>
      </c>
      <c r="I265" s="78"/>
      <c r="J265" s="23"/>
    </row>
    <row r="266" spans="1:10" ht="16" x14ac:dyDescent="0.2">
      <c r="A266" s="63"/>
      <c r="B266" s="290" t="s">
        <v>535</v>
      </c>
      <c r="C266" s="66"/>
      <c r="D266" s="66" t="s">
        <v>413</v>
      </c>
      <c r="E266" s="78">
        <v>10000</v>
      </c>
      <c r="F266" s="78">
        <v>0.42</v>
      </c>
      <c r="G266" s="78"/>
      <c r="H266" s="78">
        <f>F266</f>
        <v>0.42</v>
      </c>
      <c r="I266" s="78"/>
      <c r="J266" s="23"/>
    </row>
    <row r="267" spans="1:10" ht="16" x14ac:dyDescent="0.2">
      <c r="A267" s="63"/>
      <c r="B267" s="290" t="s">
        <v>535</v>
      </c>
      <c r="C267" s="66"/>
      <c r="D267" s="66" t="s">
        <v>418</v>
      </c>
      <c r="E267" s="78">
        <v>5000</v>
      </c>
      <c r="F267" s="78">
        <v>0.22</v>
      </c>
      <c r="G267" s="78"/>
      <c r="H267" s="78">
        <f>F267</f>
        <v>0.22</v>
      </c>
      <c r="I267" s="78"/>
      <c r="J267" s="23"/>
    </row>
    <row r="268" spans="1:10" ht="16" x14ac:dyDescent="0.2">
      <c r="A268" s="63"/>
      <c r="B268" s="290" t="s">
        <v>535</v>
      </c>
      <c r="C268" s="66"/>
      <c r="D268" s="66" t="s">
        <v>414</v>
      </c>
      <c r="E268" s="78">
        <v>2000</v>
      </c>
      <c r="F268" s="78">
        <v>7.0000000000000007E-2</v>
      </c>
      <c r="G268" s="78"/>
      <c r="H268" s="78">
        <f>F268</f>
        <v>7.0000000000000007E-2</v>
      </c>
      <c r="I268" s="78"/>
      <c r="J268" s="23"/>
    </row>
    <row r="269" spans="1:10" ht="16" x14ac:dyDescent="0.2">
      <c r="A269" s="63"/>
      <c r="B269" s="23"/>
      <c r="C269" s="66"/>
      <c r="D269" s="66"/>
      <c r="E269" s="78"/>
      <c r="F269" s="78"/>
      <c r="G269" s="78"/>
      <c r="H269" s="78"/>
      <c r="I269" s="78"/>
      <c r="J269" s="23"/>
    </row>
    <row r="270" spans="1:10" ht="16" x14ac:dyDescent="0.2">
      <c r="A270" s="63"/>
      <c r="B270" s="275">
        <v>2245</v>
      </c>
      <c r="C270" s="66" t="s">
        <v>639</v>
      </c>
      <c r="D270" s="66" t="s">
        <v>411</v>
      </c>
      <c r="E270" s="78">
        <v>10000</v>
      </c>
      <c r="F270" s="78">
        <v>0</v>
      </c>
      <c r="G270" s="78">
        <v>3.08</v>
      </c>
      <c r="H270" s="78">
        <f>F270+G270</f>
        <v>3.08</v>
      </c>
      <c r="I270" s="78">
        <f>SUM(H270:H271)</f>
        <v>3.5</v>
      </c>
      <c r="J270" s="23"/>
    </row>
    <row r="271" spans="1:10" ht="16" x14ac:dyDescent="0.2">
      <c r="A271" s="63"/>
      <c r="B271" s="275">
        <v>2245</v>
      </c>
      <c r="C271" s="66"/>
      <c r="D271" s="66" t="s">
        <v>413</v>
      </c>
      <c r="E271" s="78">
        <v>10000</v>
      </c>
      <c r="F271" s="78">
        <v>0.42</v>
      </c>
      <c r="G271" s="78"/>
      <c r="H271" s="78">
        <f>F271</f>
        <v>0.42</v>
      </c>
      <c r="I271" s="78"/>
      <c r="J271" s="23"/>
    </row>
    <row r="272" spans="1:10" ht="16" x14ac:dyDescent="0.2">
      <c r="A272" s="63"/>
      <c r="B272" s="275"/>
      <c r="C272" s="66"/>
      <c r="D272" s="66"/>
      <c r="E272" s="78"/>
      <c r="F272" s="78"/>
      <c r="G272" s="78"/>
      <c r="H272" s="78"/>
      <c r="I272" s="78"/>
      <c r="J272" s="23"/>
    </row>
    <row r="273" spans="1:10" s="233" customFormat="1" ht="16" x14ac:dyDescent="0.2">
      <c r="A273" s="106"/>
      <c r="B273" s="298">
        <v>2281</v>
      </c>
      <c r="C273" s="108" t="s">
        <v>773</v>
      </c>
      <c r="D273" s="108" t="s">
        <v>411</v>
      </c>
      <c r="E273" s="109">
        <v>40000</v>
      </c>
      <c r="F273" s="109">
        <f>H273-G273</f>
        <v>8.02</v>
      </c>
      <c r="G273" s="109">
        <v>24.06</v>
      </c>
      <c r="H273" s="109">
        <v>32.08</v>
      </c>
      <c r="I273" s="109">
        <f>SUM(H273:H276)</f>
        <v>47.49</v>
      </c>
      <c r="J273" s="232" t="s">
        <v>768</v>
      </c>
    </row>
    <row r="274" spans="1:10" s="233" customFormat="1" ht="16" x14ac:dyDescent="0.2">
      <c r="A274" s="106"/>
      <c r="B274" s="298">
        <v>2281</v>
      </c>
      <c r="C274" s="108"/>
      <c r="D274" s="108" t="s">
        <v>417</v>
      </c>
      <c r="E274" s="109">
        <v>10000</v>
      </c>
      <c r="F274" s="109">
        <v>11.57</v>
      </c>
      <c r="G274" s="109"/>
      <c r="H274" s="109">
        <f>F274</f>
        <v>11.57</v>
      </c>
      <c r="I274" s="109"/>
      <c r="J274" s="232"/>
    </row>
    <row r="275" spans="1:10" s="233" customFormat="1" ht="16" x14ac:dyDescent="0.2">
      <c r="A275" s="106"/>
      <c r="B275" s="298">
        <v>2281</v>
      </c>
      <c r="C275" s="108"/>
      <c r="D275" s="108" t="s">
        <v>412</v>
      </c>
      <c r="E275" s="109">
        <v>10000</v>
      </c>
      <c r="F275" s="109">
        <v>3.42</v>
      </c>
      <c r="G275" s="109"/>
      <c r="H275" s="109">
        <f>F275</f>
        <v>3.42</v>
      </c>
      <c r="I275" s="109"/>
      <c r="J275" s="232"/>
    </row>
    <row r="276" spans="1:10" s="233" customFormat="1" ht="16" x14ac:dyDescent="0.2">
      <c r="A276" s="106"/>
      <c r="B276" s="298">
        <v>2281</v>
      </c>
      <c r="C276" s="108"/>
      <c r="D276" s="108" t="s">
        <v>413</v>
      </c>
      <c r="E276" s="109">
        <v>10000</v>
      </c>
      <c r="F276" s="109">
        <v>0.42</v>
      </c>
      <c r="G276" s="109"/>
      <c r="H276" s="109">
        <f>F276</f>
        <v>0.42</v>
      </c>
      <c r="I276" s="109"/>
      <c r="J276" s="232"/>
    </row>
    <row r="277" spans="1:10" ht="16" x14ac:dyDescent="0.2">
      <c r="A277" s="63"/>
      <c r="B277" s="75"/>
      <c r="C277" s="66"/>
      <c r="D277" s="66"/>
      <c r="E277" s="78"/>
      <c r="F277" s="78"/>
      <c r="G277" s="78"/>
      <c r="H277" s="78"/>
      <c r="I277" s="78"/>
      <c r="J277" s="23"/>
    </row>
    <row r="278" spans="1:10" ht="16" x14ac:dyDescent="0.2">
      <c r="A278" s="63"/>
      <c r="B278" s="75" t="s">
        <v>591</v>
      </c>
      <c r="C278" s="66" t="s">
        <v>367</v>
      </c>
      <c r="D278" s="66" t="s">
        <v>411</v>
      </c>
      <c r="E278" s="78">
        <v>10000</v>
      </c>
      <c r="F278" s="109">
        <v>0</v>
      </c>
      <c r="G278" s="144">
        <f>H278-F278</f>
        <v>5.0199999999999996</v>
      </c>
      <c r="H278" s="78">
        <v>5.0199999999999996</v>
      </c>
      <c r="I278" s="78">
        <f>SUM(H278:H281)</f>
        <v>10.879999999999999</v>
      </c>
      <c r="J278" s="23"/>
    </row>
    <row r="279" spans="1:10" ht="16" x14ac:dyDescent="0.2">
      <c r="A279" s="63"/>
      <c r="B279" s="75" t="s">
        <v>591</v>
      </c>
      <c r="C279" s="66"/>
      <c r="D279" s="66" t="s">
        <v>412</v>
      </c>
      <c r="E279" s="78">
        <v>10000</v>
      </c>
      <c r="F279" s="109">
        <v>3.42</v>
      </c>
      <c r="G279" s="144"/>
      <c r="H279" s="78">
        <f>F279</f>
        <v>3.42</v>
      </c>
      <c r="I279" s="78"/>
      <c r="J279" s="23"/>
    </row>
    <row r="280" spans="1:10" ht="16" x14ac:dyDescent="0.2">
      <c r="A280" s="63"/>
      <c r="B280" s="75" t="s">
        <v>591</v>
      </c>
      <c r="C280" s="66"/>
      <c r="D280" s="66" t="s">
        <v>413</v>
      </c>
      <c r="E280" s="78">
        <v>50000</v>
      </c>
      <c r="F280" s="109">
        <v>2.09</v>
      </c>
      <c r="G280" s="144"/>
      <c r="H280" s="78">
        <f>F280</f>
        <v>2.09</v>
      </c>
      <c r="I280" s="78"/>
      <c r="J280" s="23"/>
    </row>
    <row r="281" spans="1:10" ht="16" x14ac:dyDescent="0.2">
      <c r="A281" s="63"/>
      <c r="B281" s="75" t="s">
        <v>591</v>
      </c>
      <c r="C281" s="66"/>
      <c r="D281" s="66" t="s">
        <v>414</v>
      </c>
      <c r="E281" s="78">
        <v>10000</v>
      </c>
      <c r="F281" s="109">
        <v>0.35</v>
      </c>
      <c r="G281" s="144"/>
      <c r="H281" s="78">
        <f>F281</f>
        <v>0.35</v>
      </c>
      <c r="I281" s="78"/>
      <c r="J281" s="23"/>
    </row>
    <row r="282" spans="1:10" ht="16" x14ac:dyDescent="0.2">
      <c r="A282" s="63"/>
      <c r="B282" s="75"/>
      <c r="C282" s="70"/>
      <c r="D282" s="173"/>
      <c r="E282" s="130"/>
      <c r="F282" s="111"/>
      <c r="G282" s="192"/>
      <c r="H282" s="130"/>
      <c r="I282" s="130"/>
      <c r="J282" s="23"/>
    </row>
    <row r="283" spans="1:10" ht="16" x14ac:dyDescent="0.2">
      <c r="A283" s="63"/>
      <c r="B283" s="75" t="s">
        <v>593</v>
      </c>
      <c r="C283" s="70" t="s">
        <v>374</v>
      </c>
      <c r="D283" s="70" t="s">
        <v>411</v>
      </c>
      <c r="E283" s="130">
        <v>10000</v>
      </c>
      <c r="F283" s="111">
        <v>0</v>
      </c>
      <c r="G283" s="144">
        <f>H283-F283</f>
        <v>5.0199999999999996</v>
      </c>
      <c r="H283" s="130">
        <v>5.0199999999999996</v>
      </c>
      <c r="I283" s="130">
        <f>H283</f>
        <v>5.0199999999999996</v>
      </c>
      <c r="J283" s="23"/>
    </row>
    <row r="284" spans="1:10" ht="16" x14ac:dyDescent="0.2">
      <c r="A284" s="63"/>
      <c r="B284" s="75"/>
      <c r="C284" s="70"/>
      <c r="D284" s="70"/>
      <c r="E284" s="130"/>
      <c r="F284" s="111"/>
      <c r="G284" s="144"/>
      <c r="H284" s="130"/>
      <c r="I284" s="130"/>
      <c r="J284" s="23"/>
    </row>
    <row r="285" spans="1:10" ht="16" x14ac:dyDescent="0.2">
      <c r="A285" s="63"/>
      <c r="B285" s="75" t="s">
        <v>721</v>
      </c>
      <c r="C285" s="70" t="s">
        <v>739</v>
      </c>
      <c r="D285" s="70" t="s">
        <v>411</v>
      </c>
      <c r="E285" s="130">
        <v>10000</v>
      </c>
      <c r="F285" s="111">
        <v>0</v>
      </c>
      <c r="G285" s="144">
        <v>2.0099999999999998</v>
      </c>
      <c r="H285" s="130">
        <f>SUM(F285:G285)</f>
        <v>2.0099999999999998</v>
      </c>
      <c r="I285" s="130">
        <f>H285</f>
        <v>2.0099999999999998</v>
      </c>
      <c r="J285" s="23" t="s">
        <v>757</v>
      </c>
    </row>
    <row r="286" spans="1:10" ht="16" x14ac:dyDescent="0.2">
      <c r="A286" s="63"/>
      <c r="B286" s="75"/>
      <c r="C286" s="70"/>
      <c r="D286" s="70"/>
      <c r="E286" s="130"/>
      <c r="F286" s="111"/>
      <c r="G286" s="144"/>
      <c r="H286" s="130"/>
      <c r="I286" s="130"/>
      <c r="J286" s="23"/>
    </row>
    <row r="287" spans="1:10" ht="16" x14ac:dyDescent="0.2">
      <c r="A287" s="63"/>
      <c r="B287" s="75" t="s">
        <v>759</v>
      </c>
      <c r="C287" s="70" t="s">
        <v>753</v>
      </c>
      <c r="D287" s="70" t="s">
        <v>411</v>
      </c>
      <c r="E287" s="130">
        <v>10000</v>
      </c>
      <c r="F287" s="111">
        <v>0</v>
      </c>
      <c r="G287" s="144">
        <v>0.46</v>
      </c>
      <c r="H287" s="130">
        <f>SUM(F287:G287)</f>
        <v>0.46</v>
      </c>
      <c r="I287" s="130">
        <f>SUM(H287:H288)</f>
        <v>0.88</v>
      </c>
      <c r="J287" s="23" t="s">
        <v>758</v>
      </c>
    </row>
    <row r="288" spans="1:10" ht="16" x14ac:dyDescent="0.2">
      <c r="A288" s="63"/>
      <c r="B288" s="75"/>
      <c r="C288" s="70"/>
      <c r="D288" s="70" t="s">
        <v>413</v>
      </c>
      <c r="E288" s="130">
        <v>10000</v>
      </c>
      <c r="F288" s="111"/>
      <c r="G288" s="144"/>
      <c r="H288" s="130">
        <v>0.42</v>
      </c>
      <c r="I288" s="130"/>
      <c r="J288" s="23"/>
    </row>
    <row r="289" spans="1:10" ht="16" x14ac:dyDescent="0.2">
      <c r="A289" s="63"/>
      <c r="B289" s="75"/>
      <c r="C289" s="70"/>
      <c r="D289" s="70"/>
      <c r="E289" s="130"/>
      <c r="F289" s="111"/>
      <c r="G289" s="144"/>
      <c r="H289" s="130"/>
      <c r="I289" s="130"/>
      <c r="J289" s="23"/>
    </row>
    <row r="290" spans="1:10" ht="16" x14ac:dyDescent="0.2">
      <c r="A290" s="63"/>
      <c r="B290" s="75" t="s">
        <v>642</v>
      </c>
      <c r="C290" s="70" t="s">
        <v>641</v>
      </c>
      <c r="D290" s="70" t="s">
        <v>411</v>
      </c>
      <c r="E290" s="130">
        <v>40000</v>
      </c>
      <c r="F290" s="111">
        <f>H290-G290</f>
        <v>1.98</v>
      </c>
      <c r="G290" s="144">
        <v>0.66</v>
      </c>
      <c r="H290" s="130">
        <v>2.64</v>
      </c>
      <c r="I290" s="130">
        <f>SUM(H290:H291)</f>
        <v>5.98</v>
      </c>
      <c r="J290" s="23"/>
    </row>
    <row r="291" spans="1:10" ht="16" x14ac:dyDescent="0.2">
      <c r="A291" s="63"/>
      <c r="B291" s="75" t="s">
        <v>642</v>
      </c>
      <c r="C291" s="70"/>
      <c r="D291" s="70" t="s">
        <v>413</v>
      </c>
      <c r="E291" s="130">
        <v>80000</v>
      </c>
      <c r="F291" s="130">
        <v>3.34</v>
      </c>
      <c r="G291" s="78"/>
      <c r="H291" s="130">
        <f>F291</f>
        <v>3.34</v>
      </c>
      <c r="I291" s="130"/>
      <c r="J291" s="23"/>
    </row>
    <row r="292" spans="1:10" ht="16" x14ac:dyDescent="0.2">
      <c r="A292" s="63"/>
      <c r="B292" s="75"/>
      <c r="C292" s="70"/>
      <c r="D292" s="70"/>
      <c r="E292" s="130"/>
      <c r="F292" s="111"/>
      <c r="G292" s="192"/>
      <c r="H292" s="130"/>
      <c r="I292" s="130"/>
      <c r="J292" s="23"/>
    </row>
    <row r="293" spans="1:10" ht="16" x14ac:dyDescent="0.2">
      <c r="A293" s="63"/>
      <c r="B293" s="75" t="s">
        <v>594</v>
      </c>
      <c r="C293" s="66" t="s">
        <v>72</v>
      </c>
      <c r="D293" s="66" t="s">
        <v>411</v>
      </c>
      <c r="E293" s="78">
        <v>10000</v>
      </c>
      <c r="F293" s="109">
        <v>0</v>
      </c>
      <c r="G293" s="144">
        <f>H293-F293</f>
        <v>8.02</v>
      </c>
      <c r="H293" s="78">
        <v>8.02</v>
      </c>
      <c r="I293" s="78">
        <f>H293</f>
        <v>8.02</v>
      </c>
      <c r="J293" s="23"/>
    </row>
    <row r="294" spans="1:10" ht="16" x14ac:dyDescent="0.2">
      <c r="A294" s="63"/>
      <c r="B294" s="75"/>
      <c r="C294" s="66"/>
      <c r="D294" s="66"/>
      <c r="E294" s="78"/>
      <c r="F294" s="109"/>
      <c r="G294" s="144"/>
      <c r="H294" s="78"/>
      <c r="I294" s="78"/>
      <c r="J294" s="23"/>
    </row>
    <row r="295" spans="1:10" ht="16" x14ac:dyDescent="0.2">
      <c r="A295" s="63"/>
      <c r="B295" s="75" t="s">
        <v>595</v>
      </c>
      <c r="C295" s="66" t="s">
        <v>118</v>
      </c>
      <c r="D295" s="66" t="s">
        <v>411</v>
      </c>
      <c r="E295" s="79">
        <v>10000</v>
      </c>
      <c r="F295" s="109">
        <v>0</v>
      </c>
      <c r="G295" s="144">
        <f>H295-F295</f>
        <v>8.02</v>
      </c>
      <c r="H295" s="79">
        <v>8.02</v>
      </c>
      <c r="I295" s="79">
        <f>SUM(H295:H296)</f>
        <v>12.2</v>
      </c>
      <c r="J295" s="23"/>
    </row>
    <row r="296" spans="1:10" ht="16" x14ac:dyDescent="0.2">
      <c r="A296" s="63"/>
      <c r="B296" s="75" t="s">
        <v>595</v>
      </c>
      <c r="C296" s="66"/>
      <c r="D296" s="66" t="s">
        <v>413</v>
      </c>
      <c r="E296" s="79">
        <v>100000</v>
      </c>
      <c r="F296" s="109">
        <v>4.18</v>
      </c>
      <c r="G296" s="144"/>
      <c r="H296" s="79">
        <f>F296</f>
        <v>4.18</v>
      </c>
      <c r="I296" s="79"/>
      <c r="J296" s="23"/>
    </row>
    <row r="297" spans="1:10" ht="16" x14ac:dyDescent="0.2">
      <c r="A297" s="63"/>
      <c r="B297" s="75"/>
      <c r="C297" s="66"/>
      <c r="D297" s="66"/>
      <c r="E297" s="79"/>
      <c r="F297" s="109"/>
      <c r="G297" s="144"/>
      <c r="H297" s="79"/>
      <c r="I297" s="79"/>
      <c r="J297" s="23"/>
    </row>
    <row r="298" spans="1:10" s="233" customFormat="1" ht="16" x14ac:dyDescent="0.2">
      <c r="A298" s="106"/>
      <c r="B298" s="107" t="s">
        <v>742</v>
      </c>
      <c r="C298" s="108" t="s">
        <v>741</v>
      </c>
      <c r="D298" s="108" t="s">
        <v>411</v>
      </c>
      <c r="E298" s="109">
        <v>10000</v>
      </c>
      <c r="F298" s="109"/>
      <c r="G298" s="109"/>
      <c r="H298" s="109"/>
      <c r="I298" s="109">
        <v>0</v>
      </c>
      <c r="J298" s="232" t="s">
        <v>774</v>
      </c>
    </row>
    <row r="299" spans="1:10" s="233" customFormat="1" ht="16" x14ac:dyDescent="0.2">
      <c r="A299" s="106"/>
      <c r="B299" s="107" t="s">
        <v>742</v>
      </c>
      <c r="C299" s="108"/>
      <c r="D299" s="108" t="s">
        <v>412</v>
      </c>
      <c r="E299" s="109">
        <v>10000</v>
      </c>
      <c r="F299" s="109"/>
      <c r="G299" s="109"/>
      <c r="H299" s="109"/>
      <c r="I299" s="109"/>
      <c r="J299" s="232"/>
    </row>
    <row r="300" spans="1:10" s="233" customFormat="1" ht="16" x14ac:dyDescent="0.2">
      <c r="A300" s="106"/>
      <c r="B300" s="107" t="s">
        <v>742</v>
      </c>
      <c r="C300" s="108"/>
      <c r="D300" s="108" t="s">
        <v>413</v>
      </c>
      <c r="E300" s="109">
        <v>10000</v>
      </c>
      <c r="F300" s="109"/>
      <c r="G300" s="109"/>
      <c r="H300" s="109"/>
      <c r="I300" s="109"/>
      <c r="J300" s="232"/>
    </row>
    <row r="301" spans="1:10" s="233" customFormat="1" ht="16" x14ac:dyDescent="0.2">
      <c r="A301" s="106"/>
      <c r="B301" s="107" t="s">
        <v>742</v>
      </c>
      <c r="C301" s="108"/>
      <c r="D301" s="108" t="s">
        <v>414</v>
      </c>
      <c r="E301" s="109">
        <v>10000</v>
      </c>
      <c r="F301" s="109"/>
      <c r="G301" s="109"/>
      <c r="H301" s="109"/>
      <c r="I301" s="109"/>
      <c r="J301" s="232"/>
    </row>
    <row r="302" spans="1:10" ht="16" x14ac:dyDescent="0.2">
      <c r="A302" s="63"/>
      <c r="B302" s="75"/>
      <c r="C302" s="66"/>
      <c r="D302" s="66"/>
      <c r="E302" s="79"/>
      <c r="F302" s="109"/>
      <c r="G302" s="144"/>
      <c r="H302" s="79"/>
      <c r="I302" s="79"/>
      <c r="J302" s="23"/>
    </row>
    <row r="303" spans="1:10" ht="16" x14ac:dyDescent="0.2">
      <c r="A303" s="63"/>
      <c r="B303" s="75" t="s">
        <v>596</v>
      </c>
      <c r="C303" s="66" t="s">
        <v>62</v>
      </c>
      <c r="D303" s="66" t="s">
        <v>411</v>
      </c>
      <c r="E303" s="78">
        <v>200000</v>
      </c>
      <c r="F303" s="78">
        <f>H303-G303</f>
        <v>58.52</v>
      </c>
      <c r="G303" s="78">
        <v>3.08</v>
      </c>
      <c r="H303" s="78">
        <v>61.6</v>
      </c>
      <c r="I303" s="78">
        <f>SUM(H303:H306)</f>
        <v>73.72999999999999</v>
      </c>
      <c r="J303" s="23"/>
    </row>
    <row r="304" spans="1:10" ht="16" x14ac:dyDescent="0.2">
      <c r="A304" s="63"/>
      <c r="B304" s="75" t="s">
        <v>596</v>
      </c>
      <c r="C304" s="66"/>
      <c r="D304" s="66" t="s">
        <v>412</v>
      </c>
      <c r="E304" s="79">
        <v>10000</v>
      </c>
      <c r="F304" s="109">
        <v>3.42</v>
      </c>
      <c r="G304" s="144"/>
      <c r="H304" s="79">
        <f>F304</f>
        <v>3.42</v>
      </c>
      <c r="I304" s="79"/>
      <c r="J304" s="23"/>
    </row>
    <row r="305" spans="1:10" ht="16" x14ac:dyDescent="0.2">
      <c r="A305" s="63"/>
      <c r="B305" s="75" t="s">
        <v>596</v>
      </c>
      <c r="C305" s="66"/>
      <c r="D305" s="66" t="s">
        <v>413</v>
      </c>
      <c r="E305" s="78">
        <v>200000</v>
      </c>
      <c r="F305" s="109">
        <v>8.36</v>
      </c>
      <c r="G305" s="144"/>
      <c r="H305" s="79">
        <f>F305</f>
        <v>8.36</v>
      </c>
      <c r="I305" s="79"/>
      <c r="J305" s="23"/>
    </row>
    <row r="306" spans="1:10" ht="16" x14ac:dyDescent="0.2">
      <c r="A306" s="63"/>
      <c r="B306" s="75" t="s">
        <v>596</v>
      </c>
      <c r="C306" s="66"/>
      <c r="D306" s="66" t="s">
        <v>414</v>
      </c>
      <c r="E306" s="79">
        <v>10000</v>
      </c>
      <c r="F306" s="109">
        <v>0.35</v>
      </c>
      <c r="G306" s="144"/>
      <c r="H306" s="79">
        <f>F306</f>
        <v>0.35</v>
      </c>
      <c r="I306" s="79"/>
      <c r="J306" s="23"/>
    </row>
    <row r="307" spans="1:10" ht="16" x14ac:dyDescent="0.2">
      <c r="A307" s="63"/>
      <c r="B307" s="75"/>
      <c r="C307" s="66"/>
      <c r="D307" s="66"/>
      <c r="E307" s="79"/>
      <c r="F307" s="109"/>
      <c r="G307" s="144"/>
      <c r="H307" s="79"/>
      <c r="I307" s="79"/>
      <c r="J307" s="23"/>
    </row>
    <row r="308" spans="1:10" ht="16" x14ac:dyDescent="0.2">
      <c r="A308" s="63"/>
      <c r="B308" s="75" t="s">
        <v>597</v>
      </c>
      <c r="C308" s="66" t="s">
        <v>38</v>
      </c>
      <c r="D308" s="66" t="s">
        <v>411</v>
      </c>
      <c r="E308" s="78">
        <v>20000</v>
      </c>
      <c r="F308" s="109">
        <f>H308-G308</f>
        <v>5.0199999999999996</v>
      </c>
      <c r="G308" s="144">
        <v>5.0199999999999996</v>
      </c>
      <c r="H308" s="78">
        <v>10.039999999999999</v>
      </c>
      <c r="I308" s="78">
        <f>SUM(H308:H311)</f>
        <v>14.649999999999999</v>
      </c>
      <c r="J308" s="211"/>
    </row>
    <row r="309" spans="1:10" ht="16" x14ac:dyDescent="0.2">
      <c r="A309" s="63"/>
      <c r="B309" s="75" t="s">
        <v>597</v>
      </c>
      <c r="C309" s="66"/>
      <c r="D309" s="66" t="s">
        <v>412</v>
      </c>
      <c r="E309" s="78">
        <v>10000</v>
      </c>
      <c r="F309" s="109">
        <v>3.42</v>
      </c>
      <c r="G309" s="144"/>
      <c r="H309" s="78">
        <f>F309</f>
        <v>3.42</v>
      </c>
      <c r="I309" s="78"/>
      <c r="J309" s="23"/>
    </row>
    <row r="310" spans="1:10" ht="16" x14ac:dyDescent="0.2">
      <c r="A310" s="63"/>
      <c r="B310" s="75" t="s">
        <v>597</v>
      </c>
      <c r="C310" s="66"/>
      <c r="D310" s="66" t="s">
        <v>413</v>
      </c>
      <c r="E310" s="78">
        <v>20000</v>
      </c>
      <c r="F310" s="109">
        <v>0.84</v>
      </c>
      <c r="G310" s="144"/>
      <c r="H310" s="78">
        <f>F310</f>
        <v>0.84</v>
      </c>
      <c r="I310" s="78"/>
      <c r="J310" s="23"/>
    </row>
    <row r="311" spans="1:10" ht="16" x14ac:dyDescent="0.2">
      <c r="A311" s="63"/>
      <c r="B311" s="75" t="s">
        <v>597</v>
      </c>
      <c r="C311" s="66"/>
      <c r="D311" s="66" t="s">
        <v>414</v>
      </c>
      <c r="E311" s="78">
        <v>10000</v>
      </c>
      <c r="F311" s="109">
        <v>0.35</v>
      </c>
      <c r="G311" s="144"/>
      <c r="H311" s="78">
        <f>F311</f>
        <v>0.35</v>
      </c>
      <c r="I311" s="78"/>
      <c r="J311" s="23"/>
    </row>
    <row r="312" spans="1:10" ht="16" x14ac:dyDescent="0.2">
      <c r="A312" s="63"/>
      <c r="B312" s="75"/>
      <c r="C312" s="66"/>
      <c r="D312" s="66"/>
      <c r="E312" s="78"/>
      <c r="F312" s="109"/>
      <c r="G312" s="144"/>
      <c r="H312" s="78"/>
      <c r="I312" s="78"/>
      <c r="J312" s="23"/>
    </row>
    <row r="313" spans="1:10" ht="16" x14ac:dyDescent="0.2">
      <c r="A313" s="63"/>
      <c r="B313" s="75" t="s">
        <v>598</v>
      </c>
      <c r="C313" s="66" t="s">
        <v>134</v>
      </c>
      <c r="D313" s="66" t="s">
        <v>411</v>
      </c>
      <c r="E313" s="78">
        <v>200000</v>
      </c>
      <c r="F313" s="78">
        <f>H313-G313</f>
        <v>12.54</v>
      </c>
      <c r="G313" s="78">
        <v>0.66</v>
      </c>
      <c r="H313" s="78">
        <v>13.2</v>
      </c>
      <c r="I313" s="78">
        <f>SUM(H313:H317)</f>
        <v>29.839999999999996</v>
      </c>
      <c r="J313" s="23"/>
    </row>
    <row r="314" spans="1:10" ht="16" x14ac:dyDescent="0.2">
      <c r="A314" s="63"/>
      <c r="B314" s="75" t="s">
        <v>598</v>
      </c>
      <c r="C314" s="66"/>
      <c r="D314" s="66" t="s">
        <v>412</v>
      </c>
      <c r="E314" s="78">
        <v>10000</v>
      </c>
      <c r="F314" s="109">
        <v>3.42</v>
      </c>
      <c r="G314" s="144"/>
      <c r="H314" s="78">
        <f>F314</f>
        <v>3.42</v>
      </c>
      <c r="I314" s="78"/>
      <c r="J314" s="23"/>
    </row>
    <row r="315" spans="1:10" ht="16" x14ac:dyDescent="0.2">
      <c r="A315" s="63"/>
      <c r="B315" s="75" t="s">
        <v>598</v>
      </c>
      <c r="C315" s="66"/>
      <c r="D315" s="66" t="s">
        <v>413</v>
      </c>
      <c r="E315" s="78">
        <v>150000</v>
      </c>
      <c r="F315" s="109">
        <v>6.27</v>
      </c>
      <c r="G315" s="144"/>
      <c r="H315" s="78">
        <f>F315</f>
        <v>6.27</v>
      </c>
      <c r="I315" s="78"/>
      <c r="J315" s="23"/>
    </row>
    <row r="316" spans="1:10" ht="16" x14ac:dyDescent="0.2">
      <c r="A316" s="63"/>
      <c r="B316" s="75" t="s">
        <v>598</v>
      </c>
      <c r="C316" s="66"/>
      <c r="D316" s="66" t="s">
        <v>418</v>
      </c>
      <c r="E316" s="78">
        <v>150000</v>
      </c>
      <c r="F316" s="109">
        <v>6.6</v>
      </c>
      <c r="G316" s="144"/>
      <c r="H316" s="78">
        <f>F316</f>
        <v>6.6</v>
      </c>
      <c r="I316" s="78"/>
      <c r="J316" s="23"/>
    </row>
    <row r="317" spans="1:10" ht="16" x14ac:dyDescent="0.2">
      <c r="A317" s="63"/>
      <c r="B317" s="75" t="s">
        <v>598</v>
      </c>
      <c r="C317" s="66"/>
      <c r="D317" s="66" t="s">
        <v>414</v>
      </c>
      <c r="E317" s="78">
        <v>10000</v>
      </c>
      <c r="F317" s="109">
        <v>0.35</v>
      </c>
      <c r="G317" s="144"/>
      <c r="H317" s="78">
        <f>F317</f>
        <v>0.35</v>
      </c>
      <c r="I317" s="78"/>
      <c r="J317" s="23"/>
    </row>
    <row r="318" spans="1:10" ht="16" x14ac:dyDescent="0.2">
      <c r="A318" s="63"/>
      <c r="B318" s="75"/>
      <c r="C318" s="66"/>
      <c r="D318" s="66"/>
      <c r="E318" s="78"/>
      <c r="F318" s="109"/>
      <c r="G318" s="144"/>
      <c r="H318" s="78"/>
      <c r="I318" s="78"/>
      <c r="J318" s="23"/>
    </row>
    <row r="319" spans="1:10" ht="16" x14ac:dyDescent="0.2">
      <c r="A319" s="63"/>
      <c r="B319" s="75" t="s">
        <v>727</v>
      </c>
      <c r="C319" s="66" t="s">
        <v>744</v>
      </c>
      <c r="D319" s="66" t="s">
        <v>411</v>
      </c>
      <c r="E319" s="78">
        <v>50000</v>
      </c>
      <c r="F319" s="109">
        <f>H319-G319</f>
        <v>3.6399999999999997</v>
      </c>
      <c r="G319" s="144">
        <v>0.91</v>
      </c>
      <c r="H319" s="78">
        <v>4.55</v>
      </c>
      <c r="I319" s="78">
        <f>SUM(H319:H321)</f>
        <v>10.059999999999999</v>
      </c>
      <c r="J319" s="23" t="s">
        <v>757</v>
      </c>
    </row>
    <row r="320" spans="1:10" ht="16" x14ac:dyDescent="0.2">
      <c r="A320" s="63"/>
      <c r="B320" s="75" t="s">
        <v>727</v>
      </c>
      <c r="C320" s="66"/>
      <c r="D320" s="66" t="s">
        <v>412</v>
      </c>
      <c r="E320" s="78">
        <v>10000</v>
      </c>
      <c r="F320" s="109"/>
      <c r="G320" s="144"/>
      <c r="H320" s="78">
        <v>3.42</v>
      </c>
      <c r="I320" s="78"/>
      <c r="J320" s="23"/>
    </row>
    <row r="321" spans="1:10" ht="16" x14ac:dyDescent="0.2">
      <c r="A321" s="63"/>
      <c r="B321" s="75" t="s">
        <v>727</v>
      </c>
      <c r="C321" s="66"/>
      <c r="D321" s="66" t="s">
        <v>413</v>
      </c>
      <c r="E321" s="78">
        <v>50000</v>
      </c>
      <c r="F321" s="109"/>
      <c r="G321" s="144"/>
      <c r="H321" s="78">
        <v>2.09</v>
      </c>
      <c r="I321" s="78"/>
      <c r="J321" s="23"/>
    </row>
    <row r="322" spans="1:10" ht="16" x14ac:dyDescent="0.2">
      <c r="A322" s="63"/>
      <c r="B322" s="75"/>
      <c r="C322" s="66"/>
      <c r="D322" s="66"/>
      <c r="E322" s="78"/>
      <c r="F322" s="109"/>
      <c r="G322" s="144"/>
      <c r="H322" s="78"/>
      <c r="I322" s="78"/>
      <c r="J322" s="23"/>
    </row>
    <row r="323" spans="1:10" ht="16" x14ac:dyDescent="0.2">
      <c r="A323" s="63"/>
      <c r="B323" s="75" t="s">
        <v>599</v>
      </c>
      <c r="C323" s="66" t="s">
        <v>186</v>
      </c>
      <c r="D323" s="66" t="s">
        <v>411</v>
      </c>
      <c r="E323" s="78">
        <v>250000</v>
      </c>
      <c r="F323" s="78">
        <f>H323-G323</f>
        <v>73.92</v>
      </c>
      <c r="G323" s="78">
        <v>3.08</v>
      </c>
      <c r="H323" s="78">
        <v>77</v>
      </c>
      <c r="I323" s="78">
        <f>SUM(H323:H326)</f>
        <v>128.92000000000002</v>
      </c>
      <c r="J323" s="23"/>
    </row>
    <row r="324" spans="1:10" ht="16" x14ac:dyDescent="0.2">
      <c r="A324" s="63"/>
      <c r="B324" s="75" t="s">
        <v>599</v>
      </c>
      <c r="C324" s="66"/>
      <c r="D324" s="66" t="s">
        <v>417</v>
      </c>
      <c r="E324" s="78">
        <v>45000</v>
      </c>
      <c r="F324" s="109">
        <v>19.850000000000001</v>
      </c>
      <c r="G324" s="144"/>
      <c r="H324" s="78">
        <v>30.47</v>
      </c>
      <c r="I324" s="78"/>
      <c r="J324" s="23"/>
    </row>
    <row r="325" spans="1:10" ht="16" x14ac:dyDescent="0.2">
      <c r="A325" s="63"/>
      <c r="B325" s="75" t="s">
        <v>599</v>
      </c>
      <c r="C325" s="66"/>
      <c r="D325" s="66" t="s">
        <v>413</v>
      </c>
      <c r="E325" s="78">
        <v>250000</v>
      </c>
      <c r="F325" s="109">
        <v>10.45</v>
      </c>
      <c r="G325" s="144"/>
      <c r="H325" s="78">
        <f>F325</f>
        <v>10.45</v>
      </c>
      <c r="I325" s="78"/>
      <c r="J325" s="23"/>
    </row>
    <row r="326" spans="1:10" ht="16" x14ac:dyDescent="0.2">
      <c r="A326" s="63"/>
      <c r="B326" s="75" t="s">
        <v>599</v>
      </c>
      <c r="C326" s="66"/>
      <c r="D326" s="66" t="s">
        <v>418</v>
      </c>
      <c r="E326" s="78">
        <v>250000</v>
      </c>
      <c r="F326" s="109">
        <v>11</v>
      </c>
      <c r="G326" s="144"/>
      <c r="H326" s="78">
        <f>F326</f>
        <v>11</v>
      </c>
      <c r="I326" s="78"/>
      <c r="J326" s="23"/>
    </row>
    <row r="327" spans="1:10" ht="16" x14ac:dyDescent="0.2">
      <c r="A327" s="63"/>
      <c r="B327" s="75"/>
      <c r="C327" s="66"/>
      <c r="D327" s="66"/>
      <c r="E327" s="78"/>
      <c r="F327" s="109"/>
      <c r="G327" s="144"/>
      <c r="H327" s="78"/>
      <c r="I327" s="78"/>
      <c r="J327" s="23"/>
    </row>
    <row r="328" spans="1:10" ht="16" x14ac:dyDescent="0.2">
      <c r="A328" s="63"/>
      <c r="B328" s="75" t="s">
        <v>600</v>
      </c>
      <c r="C328" s="66" t="s">
        <v>236</v>
      </c>
      <c r="D328" s="66" t="s">
        <v>411</v>
      </c>
      <c r="E328" s="78">
        <v>10000</v>
      </c>
      <c r="F328" s="109">
        <v>0</v>
      </c>
      <c r="G328" s="144">
        <f>H328-F328</f>
        <v>14.08</v>
      </c>
      <c r="H328" s="78">
        <v>14.08</v>
      </c>
      <c r="I328" s="78">
        <f>SUM(H328:H329)</f>
        <v>14.5</v>
      </c>
      <c r="J328" s="23"/>
    </row>
    <row r="329" spans="1:10" ht="16" x14ac:dyDescent="0.2">
      <c r="A329" s="63"/>
      <c r="B329" s="75" t="s">
        <v>600</v>
      </c>
      <c r="C329" s="66"/>
      <c r="D329" s="66" t="s">
        <v>413</v>
      </c>
      <c r="E329" s="78">
        <v>10000</v>
      </c>
      <c r="F329" s="78">
        <v>0.42</v>
      </c>
      <c r="G329" s="78"/>
      <c r="H329" s="78">
        <f>F329</f>
        <v>0.42</v>
      </c>
      <c r="I329" s="78"/>
      <c r="J329" s="23"/>
    </row>
    <row r="330" spans="1:10" ht="16" x14ac:dyDescent="0.2">
      <c r="A330" s="63"/>
      <c r="B330" s="75"/>
      <c r="C330" s="66"/>
      <c r="D330" s="66"/>
      <c r="E330" s="78"/>
      <c r="F330" s="109"/>
      <c r="G330" s="144"/>
      <c r="H330" s="78"/>
      <c r="I330" s="78"/>
      <c r="J330" s="23"/>
    </row>
    <row r="331" spans="1:10" s="233" customFormat="1" ht="16" x14ac:dyDescent="0.2">
      <c r="A331" s="106"/>
      <c r="B331" s="107" t="s">
        <v>601</v>
      </c>
      <c r="C331" s="108" t="s">
        <v>383</v>
      </c>
      <c r="D331" s="108" t="s">
        <v>411</v>
      </c>
      <c r="E331" s="109">
        <v>10000</v>
      </c>
      <c r="F331" s="109"/>
      <c r="G331" s="109"/>
      <c r="H331" s="109"/>
      <c r="I331" s="109">
        <v>0</v>
      </c>
      <c r="J331" s="232" t="s">
        <v>449</v>
      </c>
    </row>
    <row r="332" spans="1:10" ht="16" x14ac:dyDescent="0.2">
      <c r="A332" s="63"/>
      <c r="B332" s="75"/>
      <c r="C332" s="66"/>
      <c r="D332" s="66"/>
      <c r="E332" s="78"/>
      <c r="F332" s="109"/>
      <c r="G332" s="144"/>
      <c r="H332" s="78"/>
      <c r="I332" s="78"/>
      <c r="J332" s="23"/>
    </row>
    <row r="333" spans="1:10" ht="16" x14ac:dyDescent="0.2">
      <c r="A333" s="63"/>
      <c r="B333" s="75" t="s">
        <v>602</v>
      </c>
      <c r="C333" s="66" t="s">
        <v>135</v>
      </c>
      <c r="D333" s="66" t="s">
        <v>411</v>
      </c>
      <c r="E333" s="78">
        <v>10000</v>
      </c>
      <c r="F333" s="78">
        <v>0</v>
      </c>
      <c r="G333" s="78">
        <f>H333-F333</f>
        <v>8.02</v>
      </c>
      <c r="H333" s="78">
        <v>8.02</v>
      </c>
      <c r="I333" s="78">
        <f>SUM(H333:H337)</f>
        <v>16.950000000000003</v>
      </c>
      <c r="J333" s="23"/>
    </row>
    <row r="334" spans="1:10" s="226" customFormat="1" ht="16" x14ac:dyDescent="0.2">
      <c r="A334" s="101"/>
      <c r="B334" s="81"/>
      <c r="C334" s="82"/>
      <c r="D334" s="197" t="s">
        <v>412</v>
      </c>
      <c r="E334" s="83">
        <v>10000</v>
      </c>
      <c r="F334" s="83"/>
      <c r="G334" s="83"/>
      <c r="H334" s="83"/>
      <c r="I334" s="83"/>
      <c r="J334" s="105" t="s">
        <v>731</v>
      </c>
    </row>
    <row r="335" spans="1:10" ht="16" x14ac:dyDescent="0.2">
      <c r="A335" s="63"/>
      <c r="B335" s="75" t="s">
        <v>602</v>
      </c>
      <c r="C335" s="66"/>
      <c r="D335" s="173" t="s">
        <v>413</v>
      </c>
      <c r="E335" s="78">
        <v>100000</v>
      </c>
      <c r="F335" s="109">
        <v>4.18</v>
      </c>
      <c r="G335" s="144"/>
      <c r="H335" s="79">
        <f>F335</f>
        <v>4.18</v>
      </c>
      <c r="I335" s="79"/>
      <c r="J335" s="23"/>
    </row>
    <row r="336" spans="1:10" ht="16" x14ac:dyDescent="0.2">
      <c r="A336" s="63"/>
      <c r="B336" s="75" t="s">
        <v>602</v>
      </c>
      <c r="C336" s="66"/>
      <c r="D336" s="173" t="s">
        <v>418</v>
      </c>
      <c r="E336" s="78">
        <v>100000</v>
      </c>
      <c r="F336" s="109">
        <v>4.4000000000000004</v>
      </c>
      <c r="G336" s="144"/>
      <c r="H336" s="79">
        <f>F336</f>
        <v>4.4000000000000004</v>
      </c>
      <c r="I336" s="79"/>
      <c r="J336" s="23"/>
    </row>
    <row r="337" spans="1:10" ht="16" x14ac:dyDescent="0.2">
      <c r="A337" s="63"/>
      <c r="B337" s="75" t="s">
        <v>602</v>
      </c>
      <c r="C337" s="66"/>
      <c r="D337" s="173" t="s">
        <v>414</v>
      </c>
      <c r="E337" s="78">
        <v>10000</v>
      </c>
      <c r="F337" s="109">
        <v>0.35</v>
      </c>
      <c r="G337" s="144"/>
      <c r="H337" s="79">
        <f>F337</f>
        <v>0.35</v>
      </c>
      <c r="I337" s="79"/>
      <c r="J337" s="23"/>
    </row>
    <row r="338" spans="1:10" ht="16" x14ac:dyDescent="0.2">
      <c r="A338" s="63"/>
      <c r="B338" s="75"/>
      <c r="C338" s="66"/>
      <c r="D338" s="66"/>
      <c r="E338" s="78"/>
      <c r="F338" s="109"/>
      <c r="G338" s="144"/>
      <c r="H338" s="79"/>
      <c r="I338" s="79"/>
      <c r="J338" s="23"/>
    </row>
    <row r="339" spans="1:10" ht="16" x14ac:dyDescent="0.2">
      <c r="A339" s="63"/>
      <c r="B339" s="75" t="s">
        <v>603</v>
      </c>
      <c r="C339" s="66" t="s">
        <v>42</v>
      </c>
      <c r="D339" s="66" t="s">
        <v>411</v>
      </c>
      <c r="E339" s="78">
        <v>250000</v>
      </c>
      <c r="F339" s="109">
        <v>30.24</v>
      </c>
      <c r="G339" s="144">
        <f>H339-F339</f>
        <v>1.2600000000000016</v>
      </c>
      <c r="H339" s="79">
        <v>31.5</v>
      </c>
      <c r="I339" s="79">
        <f>SUM(H339:H344)</f>
        <v>78.77</v>
      </c>
      <c r="J339" s="23"/>
    </row>
    <row r="340" spans="1:10" ht="16" x14ac:dyDescent="0.2">
      <c r="A340" s="63"/>
      <c r="B340" s="75" t="s">
        <v>603</v>
      </c>
      <c r="C340" s="66"/>
      <c r="D340" s="173" t="s">
        <v>417</v>
      </c>
      <c r="E340" s="78">
        <v>50000</v>
      </c>
      <c r="F340" s="109">
        <v>22.05</v>
      </c>
      <c r="G340" s="144"/>
      <c r="H340" s="79">
        <f>F340</f>
        <v>22.05</v>
      </c>
      <c r="I340" s="79"/>
      <c r="J340" s="23"/>
    </row>
    <row r="341" spans="1:10" ht="16" x14ac:dyDescent="0.2">
      <c r="A341" s="63"/>
      <c r="B341" s="75" t="s">
        <v>603</v>
      </c>
      <c r="C341" s="66"/>
      <c r="D341" s="173" t="s">
        <v>412</v>
      </c>
      <c r="E341" s="78">
        <v>10000</v>
      </c>
      <c r="F341" s="109">
        <v>3.42</v>
      </c>
      <c r="G341" s="144"/>
      <c r="H341" s="79">
        <f>F341</f>
        <v>3.42</v>
      </c>
      <c r="I341" s="79"/>
      <c r="J341" s="23"/>
    </row>
    <row r="342" spans="1:10" ht="16" x14ac:dyDescent="0.2">
      <c r="A342" s="63"/>
      <c r="B342" s="75" t="s">
        <v>603</v>
      </c>
      <c r="C342" s="66"/>
      <c r="D342" s="173" t="s">
        <v>413</v>
      </c>
      <c r="E342" s="78">
        <v>250000</v>
      </c>
      <c r="F342" s="109">
        <v>10.45</v>
      </c>
      <c r="G342" s="144"/>
      <c r="H342" s="79">
        <f>F342</f>
        <v>10.45</v>
      </c>
      <c r="I342" s="79"/>
      <c r="J342" s="23"/>
    </row>
    <row r="343" spans="1:10" ht="16" x14ac:dyDescent="0.2">
      <c r="A343" s="63"/>
      <c r="B343" s="75" t="s">
        <v>603</v>
      </c>
      <c r="C343" s="66"/>
      <c r="D343" s="173" t="s">
        <v>418</v>
      </c>
      <c r="E343" s="78">
        <v>250000</v>
      </c>
      <c r="F343" s="109">
        <v>11</v>
      </c>
      <c r="G343" s="144"/>
      <c r="H343" s="79">
        <f>F343</f>
        <v>11</v>
      </c>
      <c r="I343" s="79"/>
      <c r="J343" s="23"/>
    </row>
    <row r="344" spans="1:10" ht="16" x14ac:dyDescent="0.2">
      <c r="A344" s="63"/>
      <c r="B344" s="75" t="s">
        <v>603</v>
      </c>
      <c r="C344" s="66"/>
      <c r="D344" s="173" t="s">
        <v>414</v>
      </c>
      <c r="E344" s="78">
        <v>10000</v>
      </c>
      <c r="F344" s="109">
        <v>0.35</v>
      </c>
      <c r="G344" s="144"/>
      <c r="H344" s="79">
        <f>F344</f>
        <v>0.35</v>
      </c>
      <c r="I344" s="79"/>
      <c r="J344" s="23"/>
    </row>
    <row r="345" spans="1:10" ht="16" x14ac:dyDescent="0.2">
      <c r="A345" s="63"/>
      <c r="B345" s="75"/>
      <c r="C345" s="66"/>
      <c r="D345" s="66"/>
      <c r="E345" s="79"/>
      <c r="F345" s="109"/>
      <c r="G345" s="144"/>
      <c r="H345" s="79"/>
      <c r="I345" s="79"/>
      <c r="J345" s="23"/>
    </row>
    <row r="346" spans="1:10" ht="16" x14ac:dyDescent="0.2">
      <c r="A346" s="63"/>
      <c r="B346" s="75" t="s">
        <v>604</v>
      </c>
      <c r="C346" s="66" t="s">
        <v>43</v>
      </c>
      <c r="D346" s="66" t="s">
        <v>411</v>
      </c>
      <c r="E346" s="78">
        <v>180000</v>
      </c>
      <c r="F346" s="78">
        <f>H346-G346</f>
        <v>239.35999999999999</v>
      </c>
      <c r="G346" s="78">
        <v>14.08</v>
      </c>
      <c r="H346" s="78">
        <v>253.44</v>
      </c>
      <c r="I346" s="78">
        <f>SUM(H346:H349)</f>
        <v>278.79000000000002</v>
      </c>
      <c r="J346" s="23"/>
    </row>
    <row r="347" spans="1:10" s="305" customFormat="1" ht="16" x14ac:dyDescent="0.2">
      <c r="A347" s="303"/>
      <c r="B347" s="304" t="s">
        <v>604</v>
      </c>
      <c r="C347" s="208"/>
      <c r="D347" s="208" t="s">
        <v>417</v>
      </c>
      <c r="E347" s="206">
        <v>5000</v>
      </c>
      <c r="F347" s="206">
        <v>17.61</v>
      </c>
      <c r="G347" s="206"/>
      <c r="H347" s="206">
        <f>F347</f>
        <v>17.61</v>
      </c>
      <c r="I347" s="206"/>
      <c r="J347" s="207" t="s">
        <v>690</v>
      </c>
    </row>
    <row r="348" spans="1:10" ht="16" x14ac:dyDescent="0.2">
      <c r="A348" s="63"/>
      <c r="B348" s="75" t="s">
        <v>604</v>
      </c>
      <c r="C348" s="66"/>
      <c r="D348" s="66" t="s">
        <v>413</v>
      </c>
      <c r="E348" s="79">
        <v>180000</v>
      </c>
      <c r="F348" s="109">
        <v>7.52</v>
      </c>
      <c r="G348" s="144"/>
      <c r="H348" s="79">
        <f>F348</f>
        <v>7.52</v>
      </c>
      <c r="I348" s="79"/>
      <c r="J348" s="23"/>
    </row>
    <row r="349" spans="1:10" s="305" customFormat="1" ht="16" x14ac:dyDescent="0.2">
      <c r="A349" s="303">
        <v>5000</v>
      </c>
      <c r="B349" s="304" t="s">
        <v>604</v>
      </c>
      <c r="C349" s="208"/>
      <c r="D349" s="208" t="s">
        <v>418</v>
      </c>
      <c r="E349" s="206">
        <v>5000</v>
      </c>
      <c r="F349" s="206">
        <v>0.22</v>
      </c>
      <c r="G349" s="206"/>
      <c r="H349" s="206">
        <f>F349</f>
        <v>0.22</v>
      </c>
      <c r="I349" s="206"/>
      <c r="J349" s="207" t="s">
        <v>690</v>
      </c>
    </row>
    <row r="350" spans="1:10" ht="16" x14ac:dyDescent="0.2">
      <c r="A350" s="63"/>
      <c r="B350" s="75"/>
      <c r="C350" s="66"/>
      <c r="D350" s="66"/>
      <c r="E350" s="79"/>
      <c r="F350" s="109"/>
      <c r="G350" s="144"/>
      <c r="H350" s="79"/>
      <c r="I350" s="79"/>
      <c r="J350" s="23"/>
    </row>
    <row r="351" spans="1:10" ht="16" x14ac:dyDescent="0.2">
      <c r="A351" s="63"/>
      <c r="B351" s="75" t="s">
        <v>605</v>
      </c>
      <c r="C351" s="66" t="s">
        <v>340</v>
      </c>
      <c r="D351" s="66" t="s">
        <v>411</v>
      </c>
      <c r="E351" s="78">
        <v>20000</v>
      </c>
      <c r="F351" s="109">
        <v>1.26</v>
      </c>
      <c r="G351" s="144">
        <f>H351-F351</f>
        <v>1.26</v>
      </c>
      <c r="H351" s="78">
        <v>2.52</v>
      </c>
      <c r="I351" s="78">
        <f>SUM(H351:H352)</f>
        <v>2.94</v>
      </c>
      <c r="J351" s="23"/>
    </row>
    <row r="352" spans="1:10" ht="16" x14ac:dyDescent="0.2">
      <c r="A352" s="63"/>
      <c r="B352" s="75" t="s">
        <v>605</v>
      </c>
      <c r="C352" s="66"/>
      <c r="D352" s="66" t="s">
        <v>413</v>
      </c>
      <c r="E352" s="78">
        <v>10000</v>
      </c>
      <c r="F352" s="109">
        <v>0.42</v>
      </c>
      <c r="G352" s="144"/>
      <c r="H352" s="78">
        <f>F352</f>
        <v>0.42</v>
      </c>
      <c r="I352" s="78"/>
      <c r="J352" s="23"/>
    </row>
    <row r="353" spans="1:10" ht="16" x14ac:dyDescent="0.2">
      <c r="A353" s="63"/>
      <c r="B353" s="75"/>
      <c r="C353" s="66"/>
      <c r="D353" s="66"/>
      <c r="E353" s="78"/>
      <c r="F353" s="109"/>
      <c r="G353" s="144"/>
      <c r="H353" s="78"/>
      <c r="I353" s="78"/>
      <c r="J353" s="23"/>
    </row>
    <row r="354" spans="1:10" ht="16" x14ac:dyDescent="0.2">
      <c r="A354" s="63"/>
      <c r="B354" s="75" t="s">
        <v>606</v>
      </c>
      <c r="C354" s="66" t="s">
        <v>44</v>
      </c>
      <c r="D354" s="66" t="s">
        <v>411</v>
      </c>
      <c r="E354" s="78">
        <v>10000</v>
      </c>
      <c r="F354" s="78">
        <v>0</v>
      </c>
      <c r="G354" s="78">
        <v>14.08</v>
      </c>
      <c r="H354" s="78">
        <v>14.08</v>
      </c>
      <c r="I354" s="78">
        <f>SUM(H354:H355)</f>
        <v>14.5</v>
      </c>
      <c r="J354" s="23"/>
    </row>
    <row r="355" spans="1:10" ht="16" x14ac:dyDescent="0.2">
      <c r="A355" s="63"/>
      <c r="B355" s="75" t="s">
        <v>606</v>
      </c>
      <c r="C355" s="66"/>
      <c r="D355" s="66" t="s">
        <v>413</v>
      </c>
      <c r="E355" s="79">
        <v>10000</v>
      </c>
      <c r="F355" s="109">
        <v>0.42</v>
      </c>
      <c r="G355" s="144"/>
      <c r="H355" s="79">
        <f>F355</f>
        <v>0.42</v>
      </c>
      <c r="I355" s="79"/>
      <c r="J355" s="23"/>
    </row>
    <row r="356" spans="1:10" ht="16" x14ac:dyDescent="0.2">
      <c r="A356" s="63"/>
      <c r="B356" s="75"/>
      <c r="C356" s="66"/>
      <c r="D356" s="66"/>
      <c r="E356" s="79"/>
      <c r="F356" s="109"/>
      <c r="G356" s="144"/>
      <c r="H356" s="79"/>
      <c r="I356" s="79"/>
      <c r="J356" s="23"/>
    </row>
    <row r="357" spans="1:10" ht="16" x14ac:dyDescent="0.2">
      <c r="A357" s="63"/>
      <c r="B357" s="75" t="s">
        <v>607</v>
      </c>
      <c r="C357" s="66" t="s">
        <v>96</v>
      </c>
      <c r="D357" s="66" t="s">
        <v>411</v>
      </c>
      <c r="E357" s="78">
        <v>30000</v>
      </c>
      <c r="F357" s="78">
        <f>H357-G357</f>
        <v>4.0200000000000005</v>
      </c>
      <c r="G357" s="78">
        <v>2.0099999999999998</v>
      </c>
      <c r="H357" s="78">
        <v>6.03</v>
      </c>
      <c r="I357" s="78">
        <f>SUM(H357:H358)</f>
        <v>6.45</v>
      </c>
      <c r="J357" s="23"/>
    </row>
    <row r="358" spans="1:10" ht="16" x14ac:dyDescent="0.2">
      <c r="A358" s="63"/>
      <c r="B358" s="75" t="s">
        <v>607</v>
      </c>
      <c r="C358" s="66"/>
      <c r="D358" s="66" t="s">
        <v>413</v>
      </c>
      <c r="E358" s="79">
        <v>10000</v>
      </c>
      <c r="F358" s="109">
        <v>0.42</v>
      </c>
      <c r="G358" s="144"/>
      <c r="H358" s="79">
        <f>F358</f>
        <v>0.42</v>
      </c>
      <c r="I358" s="79"/>
      <c r="J358" s="23"/>
    </row>
    <row r="359" spans="1:10" ht="16" x14ac:dyDescent="0.2">
      <c r="A359" s="63"/>
      <c r="B359" s="75"/>
      <c r="C359" s="66"/>
      <c r="D359" s="66"/>
      <c r="E359" s="79"/>
      <c r="F359" s="109"/>
      <c r="G359" s="144"/>
      <c r="H359" s="79"/>
      <c r="I359" s="79"/>
      <c r="J359" s="23"/>
    </row>
    <row r="360" spans="1:10" ht="16" x14ac:dyDescent="0.2">
      <c r="A360" s="63"/>
      <c r="B360" s="75" t="s">
        <v>608</v>
      </c>
      <c r="C360" s="66" t="s">
        <v>496</v>
      </c>
      <c r="D360" s="66" t="s">
        <v>411</v>
      </c>
      <c r="E360" s="79">
        <v>10000</v>
      </c>
      <c r="F360" s="109">
        <v>0</v>
      </c>
      <c r="G360" s="144">
        <v>0.91</v>
      </c>
      <c r="H360" s="79">
        <f>SUM(F360:G360)</f>
        <v>0.91</v>
      </c>
      <c r="I360" s="79">
        <f>H360</f>
        <v>0.91</v>
      </c>
      <c r="J360" s="23"/>
    </row>
    <row r="361" spans="1:10" ht="16" x14ac:dyDescent="0.2">
      <c r="A361" s="63"/>
      <c r="B361" s="75"/>
      <c r="C361" s="66"/>
      <c r="D361" s="66"/>
      <c r="E361" s="79"/>
      <c r="F361" s="109"/>
      <c r="G361" s="144"/>
      <c r="H361" s="79"/>
      <c r="I361" s="79"/>
      <c r="J361" s="23"/>
    </row>
    <row r="362" spans="1:10" ht="16" x14ac:dyDescent="0.2">
      <c r="A362" s="63"/>
      <c r="B362" s="75" t="s">
        <v>609</v>
      </c>
      <c r="C362" s="66" t="s">
        <v>137</v>
      </c>
      <c r="D362" s="66" t="s">
        <v>411</v>
      </c>
      <c r="E362" s="79">
        <v>100000</v>
      </c>
      <c r="F362" s="109">
        <f>H362-G362</f>
        <v>5.9399999999999995</v>
      </c>
      <c r="G362" s="144">
        <v>0.66</v>
      </c>
      <c r="H362" s="79">
        <v>6.6</v>
      </c>
      <c r="I362" s="79">
        <f>SUM(H362:H363)</f>
        <v>10.78</v>
      </c>
      <c r="J362" s="23"/>
    </row>
    <row r="363" spans="1:10" ht="16" x14ac:dyDescent="0.2">
      <c r="A363" s="63"/>
      <c r="B363" s="75" t="s">
        <v>609</v>
      </c>
      <c r="C363" s="66"/>
      <c r="D363" s="66" t="s">
        <v>413</v>
      </c>
      <c r="E363" s="79">
        <v>100000</v>
      </c>
      <c r="F363" s="109">
        <v>4.18</v>
      </c>
      <c r="G363" s="144"/>
      <c r="H363" s="79">
        <f>F363</f>
        <v>4.18</v>
      </c>
      <c r="I363" s="79"/>
      <c r="J363" s="23"/>
    </row>
    <row r="364" spans="1:10" ht="16" x14ac:dyDescent="0.2">
      <c r="A364" s="63"/>
      <c r="B364" s="75"/>
      <c r="C364" s="66"/>
      <c r="D364" s="66"/>
      <c r="E364" s="79"/>
      <c r="F364" s="109"/>
      <c r="G364" s="144"/>
      <c r="H364" s="79"/>
      <c r="I364" s="79"/>
      <c r="J364" s="23"/>
    </row>
    <row r="365" spans="1:10" ht="16" x14ac:dyDescent="0.2">
      <c r="A365" s="63"/>
      <c r="B365" s="75" t="s">
        <v>610</v>
      </c>
      <c r="C365" s="66" t="s">
        <v>45</v>
      </c>
      <c r="D365" s="66" t="s">
        <v>411</v>
      </c>
      <c r="E365" s="78">
        <v>10000</v>
      </c>
      <c r="F365" s="109">
        <v>0</v>
      </c>
      <c r="G365" s="144">
        <v>2.0099999999999998</v>
      </c>
      <c r="H365" s="78">
        <v>2.0099999999999998</v>
      </c>
      <c r="I365" s="78">
        <f>H365</f>
        <v>2.0099999999999998</v>
      </c>
      <c r="J365" s="211"/>
    </row>
    <row r="366" spans="1:10" ht="16" x14ac:dyDescent="0.2">
      <c r="A366" s="63"/>
      <c r="B366" s="75"/>
      <c r="C366" s="66"/>
      <c r="D366" s="66"/>
      <c r="E366" s="79"/>
      <c r="F366" s="109"/>
      <c r="G366" s="144"/>
      <c r="H366" s="79"/>
      <c r="I366" s="79"/>
      <c r="J366" s="23"/>
    </row>
    <row r="367" spans="1:10" ht="16" x14ac:dyDescent="0.2">
      <c r="A367" s="63"/>
      <c r="B367" s="75" t="s">
        <v>611</v>
      </c>
      <c r="C367" s="66" t="s">
        <v>230</v>
      </c>
      <c r="D367" s="66" t="s">
        <v>411</v>
      </c>
      <c r="E367" s="79">
        <v>100000</v>
      </c>
      <c r="F367" s="109">
        <v>27.72</v>
      </c>
      <c r="G367" s="144">
        <f>H367-F367</f>
        <v>3.0800000000000018</v>
      </c>
      <c r="H367" s="79">
        <v>30.8</v>
      </c>
      <c r="I367" s="79">
        <f>SUM(H367:H372)</f>
        <v>70.22</v>
      </c>
      <c r="J367" s="23"/>
    </row>
    <row r="368" spans="1:10" ht="16" x14ac:dyDescent="0.2">
      <c r="A368" s="63"/>
      <c r="B368" s="75" t="s">
        <v>611</v>
      </c>
      <c r="C368" s="66"/>
      <c r="D368" s="66" t="s">
        <v>417</v>
      </c>
      <c r="E368" s="79">
        <v>50000</v>
      </c>
      <c r="F368" s="109">
        <v>22.05</v>
      </c>
      <c r="G368" s="144"/>
      <c r="H368" s="79">
        <f>F368</f>
        <v>22.05</v>
      </c>
      <c r="I368" s="79"/>
      <c r="J368" s="23"/>
    </row>
    <row r="369" spans="1:10" ht="16" x14ac:dyDescent="0.2">
      <c r="A369" s="63"/>
      <c r="B369" s="75" t="s">
        <v>611</v>
      </c>
      <c r="C369" s="66"/>
      <c r="D369" s="66" t="s">
        <v>412</v>
      </c>
      <c r="E369" s="79">
        <v>10000</v>
      </c>
      <c r="F369" s="109">
        <v>3.42</v>
      </c>
      <c r="G369" s="144"/>
      <c r="H369" s="79">
        <f>F369</f>
        <v>3.42</v>
      </c>
      <c r="I369" s="79"/>
      <c r="J369" s="23"/>
    </row>
    <row r="370" spans="1:10" ht="16" x14ac:dyDescent="0.2">
      <c r="A370" s="63"/>
      <c r="B370" s="75" t="s">
        <v>611</v>
      </c>
      <c r="C370" s="66"/>
      <c r="D370" s="66" t="s">
        <v>413</v>
      </c>
      <c r="E370" s="79">
        <v>220000</v>
      </c>
      <c r="F370" s="109">
        <v>9.1999999999999993</v>
      </c>
      <c r="G370" s="144"/>
      <c r="H370" s="79">
        <f>F370</f>
        <v>9.1999999999999993</v>
      </c>
      <c r="I370" s="79"/>
      <c r="J370" s="23"/>
    </row>
    <row r="371" spans="1:10" ht="16" x14ac:dyDescent="0.2">
      <c r="A371" s="63"/>
      <c r="B371" s="75" t="s">
        <v>611</v>
      </c>
      <c r="C371" s="66"/>
      <c r="D371" s="66" t="s">
        <v>417</v>
      </c>
      <c r="E371" s="78">
        <v>100000</v>
      </c>
      <c r="F371" s="78">
        <v>4.4000000000000004</v>
      </c>
      <c r="G371" s="78"/>
      <c r="H371" s="78">
        <f>F371</f>
        <v>4.4000000000000004</v>
      </c>
      <c r="I371" s="78"/>
      <c r="J371" s="23"/>
    </row>
    <row r="372" spans="1:10" ht="16" x14ac:dyDescent="0.2">
      <c r="A372" s="63"/>
      <c r="B372" s="75" t="s">
        <v>611</v>
      </c>
      <c r="C372" s="66"/>
      <c r="D372" s="66" t="s">
        <v>414</v>
      </c>
      <c r="E372" s="79">
        <v>10000</v>
      </c>
      <c r="F372" s="109">
        <v>0.35</v>
      </c>
      <c r="G372" s="144"/>
      <c r="H372" s="79">
        <f>F372</f>
        <v>0.35</v>
      </c>
      <c r="I372" s="79"/>
      <c r="J372" s="23"/>
    </row>
    <row r="373" spans="1:10" ht="16" x14ac:dyDescent="0.2">
      <c r="A373" s="63"/>
      <c r="B373" s="75"/>
      <c r="C373" s="66"/>
      <c r="D373" s="66"/>
      <c r="E373" s="79"/>
      <c r="F373" s="109"/>
      <c r="G373" s="144"/>
      <c r="H373" s="79"/>
      <c r="I373" s="79"/>
      <c r="J373" s="23"/>
    </row>
    <row r="374" spans="1:10" ht="16" x14ac:dyDescent="0.2">
      <c r="A374" s="63"/>
      <c r="B374" s="75" t="s">
        <v>612</v>
      </c>
      <c r="C374" s="66" t="s">
        <v>334</v>
      </c>
      <c r="D374" s="66" t="s">
        <v>411</v>
      </c>
      <c r="E374" s="78">
        <v>250000</v>
      </c>
      <c r="F374" s="78">
        <f>H374-G374</f>
        <v>73.92</v>
      </c>
      <c r="G374" s="78">
        <v>3.08</v>
      </c>
      <c r="H374" s="78">
        <v>77</v>
      </c>
      <c r="I374" s="78">
        <f>SUM(H374:H379)</f>
        <v>152.92000000000002</v>
      </c>
      <c r="J374" s="23"/>
    </row>
    <row r="375" spans="1:10" ht="16" x14ac:dyDescent="0.2">
      <c r="A375" s="63"/>
      <c r="B375" s="75" t="s">
        <v>612</v>
      </c>
      <c r="C375" s="66"/>
      <c r="D375" s="173" t="s">
        <v>417</v>
      </c>
      <c r="E375" s="78">
        <v>150000</v>
      </c>
      <c r="F375" s="109">
        <v>14.15</v>
      </c>
      <c r="G375" s="144"/>
      <c r="H375" s="78">
        <v>42.45</v>
      </c>
      <c r="I375" s="78"/>
      <c r="J375" s="91"/>
    </row>
    <row r="376" spans="1:10" ht="16" x14ac:dyDescent="0.2">
      <c r="A376" s="63"/>
      <c r="B376" s="75" t="s">
        <v>612</v>
      </c>
      <c r="C376" s="66"/>
      <c r="D376" s="173" t="s">
        <v>412</v>
      </c>
      <c r="E376" s="78">
        <v>10000</v>
      </c>
      <c r="F376" s="109">
        <v>3.42</v>
      </c>
      <c r="G376" s="144"/>
      <c r="H376" s="78">
        <f>F376</f>
        <v>3.42</v>
      </c>
      <c r="I376" s="78"/>
      <c r="J376" s="91"/>
    </row>
    <row r="377" spans="1:10" ht="16" x14ac:dyDescent="0.2">
      <c r="A377" s="63"/>
      <c r="B377" s="75" t="s">
        <v>612</v>
      </c>
      <c r="C377" s="66"/>
      <c r="D377" s="173" t="s">
        <v>413</v>
      </c>
      <c r="E377" s="78">
        <v>500000</v>
      </c>
      <c r="F377" s="109">
        <v>20.9</v>
      </c>
      <c r="G377" s="144"/>
      <c r="H377" s="78">
        <f>F377</f>
        <v>20.9</v>
      </c>
      <c r="I377" s="78"/>
      <c r="J377" s="91"/>
    </row>
    <row r="378" spans="1:10" ht="16" x14ac:dyDescent="0.2">
      <c r="A378" s="63"/>
      <c r="B378" s="75" t="s">
        <v>612</v>
      </c>
      <c r="C378" s="66"/>
      <c r="D378" s="173" t="s">
        <v>418</v>
      </c>
      <c r="E378" s="78">
        <v>200000</v>
      </c>
      <c r="F378" s="109">
        <v>8.8000000000000007</v>
      </c>
      <c r="G378" s="144"/>
      <c r="H378" s="78">
        <f>F378</f>
        <v>8.8000000000000007</v>
      </c>
      <c r="I378" s="78"/>
      <c r="J378" s="91"/>
    </row>
    <row r="379" spans="1:10" ht="16" x14ac:dyDescent="0.2">
      <c r="A379" s="63"/>
      <c r="B379" s="75" t="s">
        <v>612</v>
      </c>
      <c r="C379" s="66"/>
      <c r="D379" s="173" t="s">
        <v>414</v>
      </c>
      <c r="E379" s="78">
        <v>10000</v>
      </c>
      <c r="F379" s="109">
        <v>0.35</v>
      </c>
      <c r="G379" s="144"/>
      <c r="H379" s="79">
        <f>F379</f>
        <v>0.35</v>
      </c>
      <c r="I379" s="79"/>
      <c r="J379" s="91"/>
    </row>
    <row r="380" spans="1:10" ht="16" x14ac:dyDescent="0.2">
      <c r="A380" s="63"/>
      <c r="B380" s="75"/>
      <c r="C380" s="66"/>
      <c r="D380" s="66"/>
      <c r="E380" s="78"/>
      <c r="F380" s="109"/>
      <c r="G380" s="144"/>
      <c r="H380" s="79"/>
      <c r="I380" s="79"/>
      <c r="J380" s="91"/>
    </row>
    <row r="381" spans="1:10" ht="16" x14ac:dyDescent="0.2">
      <c r="A381" s="63"/>
      <c r="B381" s="75" t="s">
        <v>613</v>
      </c>
      <c r="C381" s="66" t="s">
        <v>182</v>
      </c>
      <c r="D381" s="66" t="s">
        <v>411</v>
      </c>
      <c r="E381" s="78">
        <v>10000</v>
      </c>
      <c r="F381" s="109">
        <v>0</v>
      </c>
      <c r="G381" s="144">
        <f>H381-F381</f>
        <v>0.91</v>
      </c>
      <c r="H381" s="78">
        <v>0.91</v>
      </c>
      <c r="I381" s="78">
        <f>SUM(H381:H382)</f>
        <v>1.54</v>
      </c>
      <c r="J381" s="104"/>
    </row>
    <row r="382" spans="1:10" ht="16" x14ac:dyDescent="0.2">
      <c r="A382" s="63"/>
      <c r="B382" s="75" t="s">
        <v>613</v>
      </c>
      <c r="C382" s="66"/>
      <c r="D382" s="66" t="s">
        <v>417</v>
      </c>
      <c r="E382" s="78">
        <v>5000</v>
      </c>
      <c r="F382" s="109">
        <v>0.63</v>
      </c>
      <c r="G382" s="144"/>
      <c r="H382" s="78">
        <f>F382</f>
        <v>0.63</v>
      </c>
      <c r="I382" s="78"/>
      <c r="J382" s="104"/>
    </row>
    <row r="383" spans="1:10" ht="16" x14ac:dyDescent="0.2">
      <c r="A383" s="63"/>
      <c r="B383" s="75"/>
      <c r="C383" s="66"/>
      <c r="D383" s="66"/>
      <c r="E383" s="78"/>
      <c r="F383" s="109"/>
      <c r="G383" s="144"/>
      <c r="H383" s="78"/>
      <c r="I383" s="78"/>
      <c r="J383" s="104"/>
    </row>
    <row r="384" spans="1:10" ht="16" x14ac:dyDescent="0.2">
      <c r="A384" s="63"/>
      <c r="B384" s="75" t="s">
        <v>614</v>
      </c>
      <c r="C384" s="66" t="s">
        <v>366</v>
      </c>
      <c r="D384" s="66" t="s">
        <v>411</v>
      </c>
      <c r="E384" s="78">
        <v>10000</v>
      </c>
      <c r="F384" s="109">
        <v>0</v>
      </c>
      <c r="G384" s="144">
        <f>H384-F384</f>
        <v>3.08</v>
      </c>
      <c r="H384" s="78">
        <v>3.08</v>
      </c>
      <c r="I384" s="78">
        <f>SUM(H384:H389)</f>
        <v>19.840000000000003</v>
      </c>
      <c r="J384" s="104"/>
    </row>
    <row r="385" spans="1:10" ht="16" x14ac:dyDescent="0.2">
      <c r="A385" s="63"/>
      <c r="B385" s="75" t="s">
        <v>614</v>
      </c>
      <c r="C385" s="66"/>
      <c r="D385" s="173" t="s">
        <v>417</v>
      </c>
      <c r="E385" s="78">
        <v>10000</v>
      </c>
      <c r="F385" s="109">
        <v>4.41</v>
      </c>
      <c r="G385" s="144"/>
      <c r="H385" s="78">
        <f>F385</f>
        <v>4.41</v>
      </c>
      <c r="I385" s="78"/>
      <c r="J385" s="211"/>
    </row>
    <row r="386" spans="1:10" ht="16" x14ac:dyDescent="0.2">
      <c r="A386" s="63"/>
      <c r="B386" s="75" t="s">
        <v>614</v>
      </c>
      <c r="C386" s="66"/>
      <c r="D386" s="173" t="s">
        <v>412</v>
      </c>
      <c r="E386" s="78">
        <v>10000</v>
      </c>
      <c r="F386" s="109">
        <v>3.42</v>
      </c>
      <c r="G386" s="144"/>
      <c r="H386" s="78">
        <f>F386</f>
        <v>3.42</v>
      </c>
      <c r="I386" s="78"/>
      <c r="J386" s="104"/>
    </row>
    <row r="387" spans="1:10" ht="16" x14ac:dyDescent="0.2">
      <c r="A387" s="63"/>
      <c r="B387" s="75" t="s">
        <v>614</v>
      </c>
      <c r="C387" s="66"/>
      <c r="D387" s="173" t="s">
        <v>413</v>
      </c>
      <c r="E387" s="78">
        <v>100000</v>
      </c>
      <c r="F387" s="109">
        <v>4.18</v>
      </c>
      <c r="G387" s="144"/>
      <c r="H387" s="78">
        <f>F387</f>
        <v>4.18</v>
      </c>
      <c r="I387" s="78"/>
      <c r="J387" s="104"/>
    </row>
    <row r="388" spans="1:10" ht="16" x14ac:dyDescent="0.2">
      <c r="A388" s="63"/>
      <c r="B388" s="75" t="s">
        <v>614</v>
      </c>
      <c r="C388" s="66"/>
      <c r="D388" s="173" t="s">
        <v>418</v>
      </c>
      <c r="E388" s="78">
        <v>100000</v>
      </c>
      <c r="F388" s="109">
        <v>4.4000000000000004</v>
      </c>
      <c r="G388" s="144"/>
      <c r="H388" s="78">
        <f>F388</f>
        <v>4.4000000000000004</v>
      </c>
      <c r="I388" s="78"/>
      <c r="J388" s="104"/>
    </row>
    <row r="389" spans="1:10" ht="16" x14ac:dyDescent="0.2">
      <c r="A389" s="63"/>
      <c r="B389" s="75" t="s">
        <v>614</v>
      </c>
      <c r="C389" s="66"/>
      <c r="D389" s="173" t="s">
        <v>414</v>
      </c>
      <c r="E389" s="78">
        <v>10000</v>
      </c>
      <c r="F389" s="109">
        <v>0.35</v>
      </c>
      <c r="G389" s="144"/>
      <c r="H389" s="78">
        <f>F389</f>
        <v>0.35</v>
      </c>
      <c r="I389" s="78"/>
      <c r="J389" s="104"/>
    </row>
    <row r="390" spans="1:10" ht="16" x14ac:dyDescent="0.2">
      <c r="A390" s="63"/>
      <c r="B390" s="75"/>
      <c r="C390" s="66"/>
      <c r="D390" s="66"/>
      <c r="E390" s="78"/>
      <c r="F390" s="109"/>
      <c r="G390" s="144"/>
      <c r="H390" s="78"/>
      <c r="I390" s="78"/>
      <c r="J390" s="104"/>
    </row>
    <row r="391" spans="1:10" s="233" customFormat="1" ht="16" x14ac:dyDescent="0.2">
      <c r="A391" s="106"/>
      <c r="B391" s="107" t="s">
        <v>615</v>
      </c>
      <c r="C391" s="108" t="s">
        <v>100</v>
      </c>
      <c r="D391" s="108" t="s">
        <v>411</v>
      </c>
      <c r="E391" s="109">
        <v>150000</v>
      </c>
      <c r="F391" s="109">
        <f>H391-G391</f>
        <v>12.74</v>
      </c>
      <c r="G391" s="109">
        <v>0.91</v>
      </c>
      <c r="H391" s="109">
        <v>13.65</v>
      </c>
      <c r="I391" s="109">
        <f>SUM(H391:H392)</f>
        <v>22.009999999999998</v>
      </c>
      <c r="J391" s="232" t="s">
        <v>760</v>
      </c>
    </row>
    <row r="392" spans="1:10" s="233" customFormat="1" ht="16" x14ac:dyDescent="0.2">
      <c r="A392" s="106"/>
      <c r="B392" s="107" t="s">
        <v>615</v>
      </c>
      <c r="C392" s="108"/>
      <c r="D392" s="108" t="s">
        <v>413</v>
      </c>
      <c r="E392" s="109">
        <v>300000</v>
      </c>
      <c r="F392" s="109">
        <v>8.36</v>
      </c>
      <c r="G392" s="109"/>
      <c r="H392" s="109">
        <f>F392</f>
        <v>8.36</v>
      </c>
      <c r="I392" s="109"/>
      <c r="J392" s="232"/>
    </row>
    <row r="393" spans="1:10" ht="16" x14ac:dyDescent="0.2">
      <c r="A393" s="63"/>
      <c r="B393" s="75"/>
      <c r="C393" s="66"/>
      <c r="D393" s="66"/>
      <c r="E393" s="79"/>
      <c r="F393" s="109"/>
      <c r="G393" s="144"/>
      <c r="H393" s="79"/>
      <c r="I393" s="79"/>
      <c r="J393" s="23"/>
    </row>
    <row r="394" spans="1:10" ht="16" x14ac:dyDescent="0.2">
      <c r="A394" s="63"/>
      <c r="B394" s="75" t="s">
        <v>536</v>
      </c>
      <c r="C394" s="66" t="s">
        <v>524</v>
      </c>
      <c r="D394" s="66" t="s">
        <v>411</v>
      </c>
      <c r="E394" s="78">
        <v>10000</v>
      </c>
      <c r="F394" s="78">
        <v>0</v>
      </c>
      <c r="G394" s="78">
        <f>H394-F394</f>
        <v>0.66</v>
      </c>
      <c r="H394" s="78">
        <v>0.66</v>
      </c>
      <c r="I394" s="78">
        <f>SUM(H394:H396)</f>
        <v>2.87</v>
      </c>
      <c r="J394" s="23"/>
    </row>
    <row r="395" spans="1:10" ht="16" x14ac:dyDescent="0.2">
      <c r="A395" s="63"/>
      <c r="B395" s="75" t="s">
        <v>536</v>
      </c>
      <c r="C395" s="66"/>
      <c r="D395" s="66" t="s">
        <v>412</v>
      </c>
      <c r="E395" s="78">
        <v>4000</v>
      </c>
      <c r="F395" s="78">
        <v>1.37</v>
      </c>
      <c r="G395" s="78"/>
      <c r="H395" s="78">
        <f>F395</f>
        <v>1.37</v>
      </c>
      <c r="I395" s="78"/>
      <c r="J395" s="23"/>
    </row>
    <row r="396" spans="1:10" ht="16" x14ac:dyDescent="0.2">
      <c r="A396" s="63"/>
      <c r="B396" s="75" t="s">
        <v>536</v>
      </c>
      <c r="C396" s="66"/>
      <c r="D396" s="66" t="s">
        <v>413</v>
      </c>
      <c r="E396" s="78">
        <v>20000</v>
      </c>
      <c r="F396" s="78">
        <v>0.84</v>
      </c>
      <c r="G396" s="78"/>
      <c r="H396" s="78">
        <f>F396</f>
        <v>0.84</v>
      </c>
      <c r="I396" s="78"/>
      <c r="J396" s="23"/>
    </row>
    <row r="397" spans="1:10" ht="16" x14ac:dyDescent="0.2">
      <c r="A397" s="63"/>
      <c r="B397" s="75"/>
      <c r="C397" s="66"/>
      <c r="D397" s="66"/>
      <c r="E397" s="78"/>
      <c r="F397" s="78"/>
      <c r="G397" s="78"/>
      <c r="H397" s="78"/>
      <c r="I397" s="78"/>
      <c r="J397" s="23"/>
    </row>
    <row r="398" spans="1:10" ht="16" x14ac:dyDescent="0.2">
      <c r="A398" s="63"/>
      <c r="B398" s="75" t="s">
        <v>725</v>
      </c>
      <c r="C398" s="66" t="s">
        <v>745</v>
      </c>
      <c r="D398" s="66" t="s">
        <v>411</v>
      </c>
      <c r="E398" s="78">
        <v>20000</v>
      </c>
      <c r="F398" s="78">
        <f>H398-G398</f>
        <v>1.26</v>
      </c>
      <c r="G398" s="78">
        <v>1.26</v>
      </c>
      <c r="H398" s="78">
        <v>2.52</v>
      </c>
      <c r="I398" s="78">
        <f>SUM(H398:H401)</f>
        <v>13.93</v>
      </c>
      <c r="J398" s="23"/>
    </row>
    <row r="399" spans="1:10" ht="16" x14ac:dyDescent="0.2">
      <c r="A399" s="63"/>
      <c r="B399" s="75" t="s">
        <v>725</v>
      </c>
      <c r="C399" s="66"/>
      <c r="D399" s="66" t="s">
        <v>417</v>
      </c>
      <c r="E399" s="78">
        <v>10000</v>
      </c>
      <c r="F399" s="78"/>
      <c r="G399" s="78"/>
      <c r="H399" s="78">
        <v>2.83</v>
      </c>
      <c r="I399" s="78"/>
      <c r="J399" s="23"/>
    </row>
    <row r="400" spans="1:10" ht="16" x14ac:dyDescent="0.2">
      <c r="A400" s="63"/>
      <c r="B400" s="75" t="s">
        <v>725</v>
      </c>
      <c r="C400" s="66"/>
      <c r="D400" s="66" t="s">
        <v>413</v>
      </c>
      <c r="E400" s="78">
        <v>100000</v>
      </c>
      <c r="F400" s="78"/>
      <c r="G400" s="78"/>
      <c r="H400" s="78">
        <v>4.18</v>
      </c>
      <c r="I400" s="78"/>
      <c r="J400" s="23"/>
    </row>
    <row r="401" spans="1:10" ht="16" x14ac:dyDescent="0.2">
      <c r="A401" s="63"/>
      <c r="B401" s="75" t="s">
        <v>725</v>
      </c>
      <c r="C401" s="66"/>
      <c r="D401" s="66" t="s">
        <v>418</v>
      </c>
      <c r="E401" s="78">
        <v>200000</v>
      </c>
      <c r="F401" s="78"/>
      <c r="G401" s="78"/>
      <c r="H401" s="78">
        <v>4.4000000000000004</v>
      </c>
      <c r="I401" s="78"/>
      <c r="J401" s="23"/>
    </row>
    <row r="402" spans="1:10" ht="16" x14ac:dyDescent="0.2">
      <c r="A402" s="63"/>
      <c r="B402" s="75"/>
      <c r="C402" s="66"/>
      <c r="D402" s="66"/>
      <c r="E402" s="78"/>
      <c r="F402" s="78"/>
      <c r="G402" s="78"/>
      <c r="H402" s="78"/>
      <c r="I402" s="78"/>
      <c r="J402" s="23"/>
    </row>
    <row r="403" spans="1:10" ht="16" x14ac:dyDescent="0.2">
      <c r="A403" s="63"/>
      <c r="B403" s="75" t="s">
        <v>616</v>
      </c>
      <c r="C403" s="66" t="s">
        <v>437</v>
      </c>
      <c r="D403" s="66" t="s">
        <v>411</v>
      </c>
      <c r="E403" s="78">
        <v>100000</v>
      </c>
      <c r="F403" s="109">
        <f>H403-G403</f>
        <v>5.9399999999999995</v>
      </c>
      <c r="G403" s="144">
        <v>0.66</v>
      </c>
      <c r="H403" s="78">
        <v>6.6</v>
      </c>
      <c r="I403" s="78">
        <f>SUM(H403:H404)</f>
        <v>10.78</v>
      </c>
      <c r="J403" s="23"/>
    </row>
    <row r="404" spans="1:10" ht="16" x14ac:dyDescent="0.2">
      <c r="A404" s="63"/>
      <c r="B404" s="75" t="s">
        <v>616</v>
      </c>
      <c r="C404" s="66"/>
      <c r="D404" s="66" t="s">
        <v>413</v>
      </c>
      <c r="E404" s="78">
        <v>100000</v>
      </c>
      <c r="F404" s="109">
        <v>4.18</v>
      </c>
      <c r="G404" s="144"/>
      <c r="H404" s="78">
        <f>F404</f>
        <v>4.18</v>
      </c>
      <c r="I404" s="223"/>
      <c r="J404" s="23"/>
    </row>
    <row r="405" spans="1:10" ht="16" x14ac:dyDescent="0.2">
      <c r="A405" s="63"/>
      <c r="B405" s="75"/>
      <c r="C405" s="66"/>
      <c r="D405" s="66"/>
      <c r="E405" s="79"/>
      <c r="F405" s="109"/>
      <c r="G405" s="144"/>
      <c r="H405" s="79"/>
      <c r="J405" s="23"/>
    </row>
    <row r="406" spans="1:10" ht="16" x14ac:dyDescent="0.2">
      <c r="A406" s="63"/>
      <c r="B406" s="75" t="s">
        <v>617</v>
      </c>
      <c r="C406" s="66" t="s">
        <v>231</v>
      </c>
      <c r="D406" s="66" t="s">
        <v>411</v>
      </c>
      <c r="E406" s="78">
        <v>250000</v>
      </c>
      <c r="F406" s="109">
        <f>H406-G406</f>
        <v>48.24</v>
      </c>
      <c r="G406" s="144">
        <v>2.0099999999999998</v>
      </c>
      <c r="H406" s="78">
        <v>50.25</v>
      </c>
      <c r="I406" s="78">
        <f>SUM(H406:H411)</f>
        <v>89.62</v>
      </c>
      <c r="J406" s="211"/>
    </row>
    <row r="407" spans="1:10" ht="16" x14ac:dyDescent="0.2">
      <c r="A407" s="63"/>
      <c r="B407" s="75" t="s">
        <v>617</v>
      </c>
      <c r="C407" s="66"/>
      <c r="D407" s="173" t="s">
        <v>417</v>
      </c>
      <c r="E407" s="78">
        <v>50000</v>
      </c>
      <c r="F407" s="109">
        <v>14.15</v>
      </c>
      <c r="G407" s="144"/>
      <c r="H407" s="78">
        <f>F407</f>
        <v>14.15</v>
      </c>
      <c r="I407" s="78"/>
      <c r="J407" s="23"/>
    </row>
    <row r="408" spans="1:10" ht="16" x14ac:dyDescent="0.2">
      <c r="A408" s="63"/>
      <c r="B408" s="75" t="s">
        <v>617</v>
      </c>
      <c r="C408" s="66"/>
      <c r="D408" s="173" t="s">
        <v>412</v>
      </c>
      <c r="E408" s="78">
        <v>10000</v>
      </c>
      <c r="F408" s="109">
        <v>3.42</v>
      </c>
      <c r="G408" s="144"/>
      <c r="H408" s="78">
        <f>F408</f>
        <v>3.42</v>
      </c>
      <c r="I408" s="78"/>
      <c r="J408" s="23"/>
    </row>
    <row r="409" spans="1:10" ht="16" x14ac:dyDescent="0.2">
      <c r="A409" s="63"/>
      <c r="B409" s="75" t="s">
        <v>617</v>
      </c>
      <c r="C409" s="66"/>
      <c r="D409" s="173" t="s">
        <v>413</v>
      </c>
      <c r="E409" s="79">
        <v>250000</v>
      </c>
      <c r="F409" s="109">
        <v>10.45</v>
      </c>
      <c r="G409" s="144"/>
      <c r="H409" s="79">
        <f>F409</f>
        <v>10.45</v>
      </c>
      <c r="I409" s="79"/>
      <c r="J409" s="23"/>
    </row>
    <row r="410" spans="1:10" ht="16" x14ac:dyDescent="0.2">
      <c r="A410" s="63"/>
      <c r="B410" s="75" t="s">
        <v>617</v>
      </c>
      <c r="C410" s="66"/>
      <c r="D410" s="173" t="s">
        <v>418</v>
      </c>
      <c r="E410" s="78">
        <v>250000</v>
      </c>
      <c r="F410" s="109">
        <v>11</v>
      </c>
      <c r="G410" s="144"/>
      <c r="H410" s="79">
        <f>F410</f>
        <v>11</v>
      </c>
      <c r="I410" s="79"/>
      <c r="J410" s="23"/>
    </row>
    <row r="411" spans="1:10" ht="16" x14ac:dyDescent="0.2">
      <c r="A411" s="63"/>
      <c r="B411" s="75" t="s">
        <v>617</v>
      </c>
      <c r="C411" s="66"/>
      <c r="D411" s="173" t="s">
        <v>414</v>
      </c>
      <c r="E411" s="78">
        <v>10000</v>
      </c>
      <c r="F411" s="109">
        <v>0.35</v>
      </c>
      <c r="G411" s="144"/>
      <c r="H411" s="79">
        <f>F411</f>
        <v>0.35</v>
      </c>
      <c r="I411" s="79"/>
      <c r="J411" s="23"/>
    </row>
    <row r="412" spans="1:10" ht="16" x14ac:dyDescent="0.2">
      <c r="A412" s="63"/>
      <c r="B412" s="75"/>
      <c r="C412" s="66"/>
      <c r="D412" s="173"/>
      <c r="E412" s="78"/>
      <c r="F412" s="109"/>
      <c r="G412" s="144"/>
      <c r="H412" s="79"/>
      <c r="I412" s="79"/>
      <c r="J412" s="23"/>
    </row>
    <row r="413" spans="1:10" ht="16" x14ac:dyDescent="0.2">
      <c r="A413" s="63"/>
      <c r="B413" s="75" t="s">
        <v>537</v>
      </c>
      <c r="C413" s="66" t="s">
        <v>531</v>
      </c>
      <c r="D413" s="173" t="s">
        <v>411</v>
      </c>
      <c r="E413" s="78">
        <v>10000</v>
      </c>
      <c r="F413" s="78">
        <v>0</v>
      </c>
      <c r="G413" s="78">
        <f>H413-F413</f>
        <v>2.0099999999999998</v>
      </c>
      <c r="H413" s="78">
        <v>2.0099999999999998</v>
      </c>
      <c r="I413" s="78">
        <f>SUM(H413:H418)</f>
        <v>6.79</v>
      </c>
      <c r="J413" s="23"/>
    </row>
    <row r="414" spans="1:10" ht="16" x14ac:dyDescent="0.2">
      <c r="A414" s="63"/>
      <c r="B414" s="75" t="s">
        <v>537</v>
      </c>
      <c r="C414" s="66"/>
      <c r="D414" s="173" t="s">
        <v>417</v>
      </c>
      <c r="E414" s="78">
        <v>5000</v>
      </c>
      <c r="F414" s="78">
        <v>2.21</v>
      </c>
      <c r="G414" s="78"/>
      <c r="H414" s="78">
        <v>3.39</v>
      </c>
      <c r="I414" s="78"/>
      <c r="J414" s="23"/>
    </row>
    <row r="415" spans="1:10" ht="16" x14ac:dyDescent="0.2">
      <c r="A415" s="63"/>
      <c r="B415" s="75" t="s">
        <v>537</v>
      </c>
      <c r="C415" s="66"/>
      <c r="D415" s="173" t="s">
        <v>412</v>
      </c>
      <c r="E415" s="78">
        <v>2000</v>
      </c>
      <c r="F415" s="78">
        <v>0.68</v>
      </c>
      <c r="G415" s="78"/>
      <c r="H415" s="78">
        <f>F415</f>
        <v>0.68</v>
      </c>
      <c r="I415" s="78"/>
      <c r="J415" s="23"/>
    </row>
    <row r="416" spans="1:10" ht="16" x14ac:dyDescent="0.2">
      <c r="A416" s="63"/>
      <c r="B416" s="75" t="s">
        <v>537</v>
      </c>
      <c r="C416" s="66"/>
      <c r="D416" s="173" t="s">
        <v>413</v>
      </c>
      <c r="E416" s="78">
        <v>10000</v>
      </c>
      <c r="F416" s="78">
        <v>0.42</v>
      </c>
      <c r="G416" s="78"/>
      <c r="H416" s="78">
        <f>F416</f>
        <v>0.42</v>
      </c>
      <c r="I416" s="78"/>
      <c r="J416" s="23"/>
    </row>
    <row r="417" spans="1:10" ht="16" x14ac:dyDescent="0.2">
      <c r="A417" s="63"/>
      <c r="B417" s="75" t="s">
        <v>537</v>
      </c>
      <c r="C417" s="66"/>
      <c r="D417" s="173" t="s">
        <v>418</v>
      </c>
      <c r="E417" s="78">
        <v>5000</v>
      </c>
      <c r="F417" s="78">
        <v>0.22</v>
      </c>
      <c r="G417" s="78"/>
      <c r="H417" s="78">
        <f>F417</f>
        <v>0.22</v>
      </c>
      <c r="I417" s="78"/>
      <c r="J417" s="23"/>
    </row>
    <row r="418" spans="1:10" ht="16" x14ac:dyDescent="0.2">
      <c r="A418" s="63"/>
      <c r="B418" s="75" t="s">
        <v>537</v>
      </c>
      <c r="C418" s="66"/>
      <c r="D418" s="173" t="s">
        <v>414</v>
      </c>
      <c r="E418" s="78">
        <v>2000</v>
      </c>
      <c r="F418" s="78">
        <v>7.0000000000000007E-2</v>
      </c>
      <c r="G418" s="78"/>
      <c r="H418" s="78">
        <f>F418</f>
        <v>7.0000000000000007E-2</v>
      </c>
      <c r="I418" s="78"/>
      <c r="J418" s="23"/>
    </row>
    <row r="419" spans="1:10" ht="16" x14ac:dyDescent="0.2">
      <c r="A419" s="63"/>
      <c r="B419" s="75"/>
      <c r="C419" s="66"/>
      <c r="D419" s="173"/>
      <c r="E419" s="78"/>
      <c r="F419" s="78"/>
      <c r="G419" s="78"/>
      <c r="H419" s="78"/>
      <c r="I419" s="78"/>
      <c r="J419" s="23"/>
    </row>
    <row r="420" spans="1:10" ht="16" x14ac:dyDescent="0.2">
      <c r="A420" s="63"/>
      <c r="B420" s="75" t="s">
        <v>663</v>
      </c>
      <c r="C420" s="66" t="s">
        <v>662</v>
      </c>
      <c r="D420" s="173" t="s">
        <v>411</v>
      </c>
      <c r="E420" s="78">
        <v>200000</v>
      </c>
      <c r="F420" s="78">
        <f>H420-G420</f>
        <v>38.190000000000005</v>
      </c>
      <c r="G420" s="78">
        <v>2.0099999999999998</v>
      </c>
      <c r="H420" s="78">
        <v>40.200000000000003</v>
      </c>
      <c r="I420" s="78">
        <f>SUM(H420:H425)</f>
        <v>83.179999999999993</v>
      </c>
      <c r="J420" s="23"/>
    </row>
    <row r="421" spans="1:10" ht="16" x14ac:dyDescent="0.2">
      <c r="A421" s="63"/>
      <c r="B421" s="75" t="s">
        <v>663</v>
      </c>
      <c r="C421" s="66"/>
      <c r="D421" s="173" t="s">
        <v>417</v>
      </c>
      <c r="E421" s="78">
        <v>50000</v>
      </c>
      <c r="F421" s="78">
        <v>22.05</v>
      </c>
      <c r="G421" s="78"/>
      <c r="H421" s="78">
        <f>F421</f>
        <v>22.05</v>
      </c>
      <c r="I421" s="78"/>
      <c r="J421" s="23"/>
    </row>
    <row r="422" spans="1:10" ht="16" x14ac:dyDescent="0.2">
      <c r="A422" s="63"/>
      <c r="B422" s="75" t="s">
        <v>663</v>
      </c>
      <c r="C422" s="66"/>
      <c r="D422" s="173" t="s">
        <v>412</v>
      </c>
      <c r="E422" s="78">
        <v>10000</v>
      </c>
      <c r="F422" s="78">
        <v>3.42</v>
      </c>
      <c r="G422" s="78"/>
      <c r="H422" s="78">
        <f>F422</f>
        <v>3.42</v>
      </c>
      <c r="I422" s="78"/>
      <c r="J422" s="23"/>
    </row>
    <row r="423" spans="1:10" ht="16" x14ac:dyDescent="0.2">
      <c r="A423" s="63"/>
      <c r="B423" s="75" t="s">
        <v>663</v>
      </c>
      <c r="C423" s="66"/>
      <c r="D423" s="173" t="s">
        <v>413</v>
      </c>
      <c r="E423" s="78">
        <v>200000</v>
      </c>
      <c r="F423" s="78">
        <v>8.36</v>
      </c>
      <c r="G423" s="78"/>
      <c r="H423" s="78">
        <f>F423</f>
        <v>8.36</v>
      </c>
      <c r="I423" s="78"/>
      <c r="J423" s="23"/>
    </row>
    <row r="424" spans="1:10" ht="16" x14ac:dyDescent="0.2">
      <c r="A424" s="63"/>
      <c r="B424" s="75" t="s">
        <v>663</v>
      </c>
      <c r="C424" s="66"/>
      <c r="D424" s="173" t="s">
        <v>418</v>
      </c>
      <c r="E424" s="78">
        <v>200000</v>
      </c>
      <c r="F424" s="78">
        <v>8.8000000000000007</v>
      </c>
      <c r="G424" s="78"/>
      <c r="H424" s="78">
        <f>F424</f>
        <v>8.8000000000000007</v>
      </c>
      <c r="I424" s="78"/>
      <c r="J424" s="23"/>
    </row>
    <row r="425" spans="1:10" ht="16" x14ac:dyDescent="0.2">
      <c r="A425" s="63"/>
      <c r="B425" s="75" t="s">
        <v>663</v>
      </c>
      <c r="C425" s="66"/>
      <c r="D425" s="173" t="s">
        <v>414</v>
      </c>
      <c r="E425" s="78">
        <v>10000</v>
      </c>
      <c r="F425" s="78">
        <v>0.35</v>
      </c>
      <c r="G425" s="78"/>
      <c r="H425" s="78">
        <f>F425</f>
        <v>0.35</v>
      </c>
      <c r="I425" s="78"/>
      <c r="J425" s="23"/>
    </row>
    <row r="426" spans="1:10" ht="16" x14ac:dyDescent="0.2">
      <c r="A426" s="63"/>
      <c r="B426" s="75"/>
      <c r="C426" s="66"/>
      <c r="D426" s="173"/>
      <c r="E426" s="78"/>
      <c r="F426" s="78"/>
      <c r="G426" s="78"/>
      <c r="H426" s="78"/>
      <c r="I426" s="78"/>
      <c r="J426" s="23"/>
    </row>
    <row r="427" spans="1:10" ht="16" x14ac:dyDescent="0.2">
      <c r="A427" s="63"/>
      <c r="B427" s="75" t="s">
        <v>714</v>
      </c>
      <c r="C427" s="66" t="s">
        <v>708</v>
      </c>
      <c r="D427" s="173" t="s">
        <v>411</v>
      </c>
      <c r="E427" s="78">
        <v>10000</v>
      </c>
      <c r="F427" s="78">
        <v>0</v>
      </c>
      <c r="G427" s="78">
        <f>H427-F427</f>
        <v>0.66</v>
      </c>
      <c r="H427" s="78">
        <v>0.66</v>
      </c>
      <c r="I427" s="78">
        <f>H427</f>
        <v>0.66</v>
      </c>
      <c r="J427" s="23"/>
    </row>
    <row r="428" spans="1:10" ht="16" x14ac:dyDescent="0.2">
      <c r="A428" s="63"/>
      <c r="B428" s="75"/>
      <c r="C428" s="66"/>
      <c r="D428" s="66"/>
      <c r="E428" s="78"/>
      <c r="F428" s="109"/>
      <c r="G428" s="144"/>
      <c r="H428" s="79"/>
      <c r="I428" s="79"/>
      <c r="J428" s="23"/>
    </row>
    <row r="429" spans="1:10" ht="16" x14ac:dyDescent="0.2">
      <c r="A429" s="63"/>
      <c r="B429" s="75" t="s">
        <v>618</v>
      </c>
      <c r="C429" s="66" t="s">
        <v>206</v>
      </c>
      <c r="D429" s="66" t="s">
        <v>411</v>
      </c>
      <c r="E429" s="78">
        <v>180000</v>
      </c>
      <c r="F429" s="78">
        <f>H429-G429</f>
        <v>21.419999999999998</v>
      </c>
      <c r="G429" s="78">
        <v>1.26</v>
      </c>
      <c r="H429" s="78">
        <v>22.68</v>
      </c>
      <c r="I429" s="78">
        <f>SUM(H429:H434)</f>
        <v>92.83</v>
      </c>
      <c r="J429" s="23"/>
    </row>
    <row r="430" spans="1:10" ht="16" x14ac:dyDescent="0.2">
      <c r="A430" s="63"/>
      <c r="B430" s="75" t="s">
        <v>618</v>
      </c>
      <c r="C430" s="66"/>
      <c r="D430" s="173" t="s">
        <v>417</v>
      </c>
      <c r="E430" s="78">
        <v>50000</v>
      </c>
      <c r="F430" s="109">
        <v>50.94</v>
      </c>
      <c r="G430" s="144"/>
      <c r="H430" s="79">
        <f>F430</f>
        <v>50.94</v>
      </c>
      <c r="I430" s="79"/>
      <c r="J430" s="23"/>
    </row>
    <row r="431" spans="1:10" ht="16" x14ac:dyDescent="0.2">
      <c r="A431" s="63"/>
      <c r="B431" s="75" t="s">
        <v>618</v>
      </c>
      <c r="C431" s="66"/>
      <c r="D431" s="173" t="s">
        <v>412</v>
      </c>
      <c r="E431" s="78">
        <v>10000</v>
      </c>
      <c r="F431" s="109">
        <v>3.42</v>
      </c>
      <c r="G431" s="144"/>
      <c r="H431" s="79">
        <f>F431</f>
        <v>3.42</v>
      </c>
      <c r="I431" s="79"/>
      <c r="J431" s="23"/>
    </row>
    <row r="432" spans="1:10" ht="16" x14ac:dyDescent="0.2">
      <c r="A432" s="63"/>
      <c r="B432" s="75" t="s">
        <v>618</v>
      </c>
      <c r="C432" s="66"/>
      <c r="D432" s="173" t="s">
        <v>413</v>
      </c>
      <c r="E432" s="78">
        <v>180000</v>
      </c>
      <c r="F432" s="109">
        <v>7.52</v>
      </c>
      <c r="G432" s="144"/>
      <c r="H432" s="79">
        <f>F432</f>
        <v>7.52</v>
      </c>
      <c r="I432" s="79"/>
      <c r="J432" s="23"/>
    </row>
    <row r="433" spans="1:10" ht="16" x14ac:dyDescent="0.2">
      <c r="A433" s="63"/>
      <c r="B433" s="75" t="s">
        <v>618</v>
      </c>
      <c r="C433" s="66"/>
      <c r="D433" s="173" t="s">
        <v>418</v>
      </c>
      <c r="E433" s="78">
        <v>180000</v>
      </c>
      <c r="F433" s="109">
        <v>7.92</v>
      </c>
      <c r="G433" s="144"/>
      <c r="H433" s="79">
        <f>F433</f>
        <v>7.92</v>
      </c>
      <c r="I433" s="79"/>
      <c r="J433" s="23"/>
    </row>
    <row r="434" spans="1:10" ht="16" x14ac:dyDescent="0.2">
      <c r="A434" s="63"/>
      <c r="B434" s="75" t="s">
        <v>618</v>
      </c>
      <c r="C434" s="66"/>
      <c r="D434" s="173" t="s">
        <v>414</v>
      </c>
      <c r="E434" s="78">
        <v>10000</v>
      </c>
      <c r="F434" s="109">
        <v>0.35</v>
      </c>
      <c r="G434" s="144"/>
      <c r="H434" s="79">
        <f>F434</f>
        <v>0.35</v>
      </c>
      <c r="I434" s="79"/>
      <c r="J434" s="23"/>
    </row>
    <row r="435" spans="1:10" ht="16" x14ac:dyDescent="0.2">
      <c r="A435" s="63"/>
      <c r="B435" s="75"/>
      <c r="C435" s="66"/>
      <c r="D435" s="66"/>
      <c r="E435" s="78"/>
      <c r="F435" s="109"/>
      <c r="G435" s="144"/>
      <c r="H435" s="79"/>
      <c r="I435" s="79"/>
      <c r="J435" s="23"/>
    </row>
    <row r="436" spans="1:10" ht="16" x14ac:dyDescent="0.2">
      <c r="A436" s="63"/>
      <c r="B436" s="75" t="s">
        <v>619</v>
      </c>
      <c r="C436" s="66" t="s">
        <v>204</v>
      </c>
      <c r="D436" s="66" t="s">
        <v>411</v>
      </c>
      <c r="E436" s="78">
        <v>180000</v>
      </c>
      <c r="F436" s="78">
        <f>H436-G436</f>
        <v>34.17</v>
      </c>
      <c r="G436" s="78">
        <v>2.0099999999999998</v>
      </c>
      <c r="H436" s="78">
        <v>36.18</v>
      </c>
      <c r="I436" s="78">
        <f>SUM(H436:H441)</f>
        <v>123.62</v>
      </c>
      <c r="J436" s="23"/>
    </row>
    <row r="437" spans="1:10" ht="16" x14ac:dyDescent="0.2">
      <c r="A437" s="63"/>
      <c r="B437" s="75" t="s">
        <v>619</v>
      </c>
      <c r="C437" s="66"/>
      <c r="D437" s="173" t="s">
        <v>417</v>
      </c>
      <c r="E437" s="78">
        <v>180000</v>
      </c>
      <c r="F437" s="109">
        <v>79.38</v>
      </c>
      <c r="G437" s="144"/>
      <c r="H437" s="79">
        <f>F437</f>
        <v>79.38</v>
      </c>
      <c r="I437" s="79"/>
      <c r="J437" s="23"/>
    </row>
    <row r="438" spans="1:10" ht="16" x14ac:dyDescent="0.2">
      <c r="A438" s="63"/>
      <c r="B438" s="75" t="s">
        <v>619</v>
      </c>
      <c r="C438" s="66"/>
      <c r="D438" s="173" t="s">
        <v>412</v>
      </c>
      <c r="E438" s="78">
        <v>10000</v>
      </c>
      <c r="F438" s="109">
        <v>3.42</v>
      </c>
      <c r="G438" s="144"/>
      <c r="H438" s="79">
        <f>F438</f>
        <v>3.42</v>
      </c>
      <c r="I438" s="79"/>
      <c r="J438" s="23"/>
    </row>
    <row r="439" spans="1:10" ht="16" x14ac:dyDescent="0.2">
      <c r="A439" s="63"/>
      <c r="B439" s="75" t="s">
        <v>619</v>
      </c>
      <c r="C439" s="66"/>
      <c r="D439" s="173" t="s">
        <v>413</v>
      </c>
      <c r="E439" s="78">
        <v>50000</v>
      </c>
      <c r="F439" s="109">
        <v>2.09</v>
      </c>
      <c r="G439" s="144"/>
      <c r="H439" s="79">
        <f>F439</f>
        <v>2.09</v>
      </c>
      <c r="I439" s="79"/>
      <c r="J439" s="23"/>
    </row>
    <row r="440" spans="1:10" ht="16" x14ac:dyDescent="0.2">
      <c r="A440" s="63"/>
      <c r="B440" s="75" t="s">
        <v>619</v>
      </c>
      <c r="C440" s="66"/>
      <c r="D440" s="173" t="s">
        <v>418</v>
      </c>
      <c r="E440" s="78">
        <v>50000</v>
      </c>
      <c r="F440" s="109">
        <v>2.2000000000000002</v>
      </c>
      <c r="G440" s="144"/>
      <c r="H440" s="79">
        <f>F440</f>
        <v>2.2000000000000002</v>
      </c>
      <c r="I440" s="79"/>
      <c r="J440" s="23"/>
    </row>
    <row r="441" spans="1:10" ht="16" x14ac:dyDescent="0.2">
      <c r="A441" s="63"/>
      <c r="B441" s="75" t="s">
        <v>619</v>
      </c>
      <c r="C441" s="66"/>
      <c r="D441" s="173" t="s">
        <v>414</v>
      </c>
      <c r="E441" s="78">
        <v>10000</v>
      </c>
      <c r="F441" s="109">
        <v>0.35</v>
      </c>
      <c r="G441" s="144"/>
      <c r="H441" s="79">
        <f>F441</f>
        <v>0.35</v>
      </c>
      <c r="I441" s="79"/>
      <c r="J441" s="23"/>
    </row>
    <row r="442" spans="1:10" ht="16" x14ac:dyDescent="0.2">
      <c r="A442" s="63"/>
      <c r="B442" s="75"/>
      <c r="C442" s="66"/>
      <c r="D442" s="173"/>
      <c r="E442" s="78"/>
      <c r="F442" s="109"/>
      <c r="G442" s="144"/>
      <c r="H442" s="79"/>
      <c r="I442" s="79"/>
      <c r="J442" s="23"/>
    </row>
    <row r="443" spans="1:10" ht="16" x14ac:dyDescent="0.2">
      <c r="A443" s="63"/>
      <c r="B443" s="75" t="s">
        <v>620</v>
      </c>
      <c r="C443" s="66" t="s">
        <v>451</v>
      </c>
      <c r="D443" s="173" t="s">
        <v>411</v>
      </c>
      <c r="E443" s="78">
        <v>250000</v>
      </c>
      <c r="F443" s="109">
        <f>H443-G443</f>
        <v>15.84</v>
      </c>
      <c r="G443" s="144">
        <v>0.66</v>
      </c>
      <c r="H443" s="78">
        <v>16.5</v>
      </c>
      <c r="I443" s="78">
        <f>SUM(H443:H444)</f>
        <v>29.46</v>
      </c>
      <c r="J443" s="23"/>
    </row>
    <row r="444" spans="1:10" ht="16" x14ac:dyDescent="0.2">
      <c r="A444" s="63"/>
      <c r="B444" s="75" t="s">
        <v>620</v>
      </c>
      <c r="C444" s="66"/>
      <c r="D444" s="173" t="s">
        <v>413</v>
      </c>
      <c r="E444" s="78">
        <v>310000</v>
      </c>
      <c r="F444" s="109">
        <v>12.96</v>
      </c>
      <c r="G444" s="144"/>
      <c r="H444" s="78">
        <f>F444</f>
        <v>12.96</v>
      </c>
      <c r="I444" s="78"/>
      <c r="J444" s="23"/>
    </row>
    <row r="445" spans="1:10" ht="16" x14ac:dyDescent="0.2">
      <c r="A445" s="63"/>
      <c r="B445" s="75"/>
      <c r="C445" s="66"/>
      <c r="D445" s="173"/>
      <c r="E445" s="78"/>
      <c r="F445" s="109"/>
      <c r="G445" s="144"/>
      <c r="H445" s="78"/>
      <c r="I445" s="78"/>
      <c r="J445" s="23"/>
    </row>
    <row r="446" spans="1:10" ht="16" x14ac:dyDescent="0.2">
      <c r="A446" s="63"/>
      <c r="B446" s="75" t="s">
        <v>715</v>
      </c>
      <c r="C446" s="66" t="s">
        <v>709</v>
      </c>
      <c r="D446" s="173" t="s">
        <v>411</v>
      </c>
      <c r="E446" s="78">
        <v>10000</v>
      </c>
      <c r="F446" s="109">
        <v>0</v>
      </c>
      <c r="G446" s="144">
        <f>H446-F446</f>
        <v>1.26</v>
      </c>
      <c r="H446" s="78">
        <v>1.26</v>
      </c>
      <c r="I446" s="78">
        <f>SUM(H446:H447)</f>
        <v>9.6199999999999992</v>
      </c>
      <c r="J446" s="23"/>
    </row>
    <row r="447" spans="1:10" ht="16" x14ac:dyDescent="0.2">
      <c r="A447" s="63"/>
      <c r="B447" s="75" t="s">
        <v>715</v>
      </c>
      <c r="C447" s="66"/>
      <c r="D447" s="173" t="s">
        <v>413</v>
      </c>
      <c r="E447" s="78">
        <v>200000</v>
      </c>
      <c r="F447" s="109">
        <v>8.36</v>
      </c>
      <c r="G447" s="144"/>
      <c r="H447" s="78">
        <f>F447</f>
        <v>8.36</v>
      </c>
      <c r="I447" s="78"/>
      <c r="J447" s="23"/>
    </row>
    <row r="448" spans="1:10" ht="16" x14ac:dyDescent="0.2">
      <c r="A448" s="63"/>
      <c r="B448" s="75"/>
      <c r="C448" s="66"/>
      <c r="D448" s="173"/>
      <c r="E448" s="78"/>
      <c r="F448" s="109"/>
      <c r="G448" s="144"/>
      <c r="H448" s="78"/>
      <c r="I448" s="78"/>
      <c r="J448" s="23"/>
    </row>
    <row r="449" spans="1:10" ht="16" x14ac:dyDescent="0.2">
      <c r="A449" s="63"/>
      <c r="B449" s="75" t="s">
        <v>665</v>
      </c>
      <c r="C449" s="66" t="s">
        <v>664</v>
      </c>
      <c r="D449" s="124" t="s">
        <v>411</v>
      </c>
      <c r="E449" s="78">
        <v>10000</v>
      </c>
      <c r="F449" s="109">
        <f>H449-G449</f>
        <v>0</v>
      </c>
      <c r="G449" s="144">
        <v>0.91</v>
      </c>
      <c r="H449" s="78">
        <v>0.91</v>
      </c>
      <c r="I449" s="78">
        <f>SUM(H449:H452)</f>
        <v>6.77</v>
      </c>
      <c r="J449" s="23"/>
    </row>
    <row r="450" spans="1:10" ht="16" x14ac:dyDescent="0.2">
      <c r="A450" s="63"/>
      <c r="B450" s="75" t="s">
        <v>665</v>
      </c>
      <c r="C450" s="66"/>
      <c r="D450" s="124" t="s">
        <v>412</v>
      </c>
      <c r="E450" s="78">
        <v>10000</v>
      </c>
      <c r="F450" s="109">
        <v>3.42</v>
      </c>
      <c r="G450" s="144"/>
      <c r="H450" s="78">
        <f>F450</f>
        <v>3.42</v>
      </c>
      <c r="I450" s="78"/>
      <c r="J450" s="23"/>
    </row>
    <row r="451" spans="1:10" ht="16" x14ac:dyDescent="0.2">
      <c r="A451" s="63"/>
      <c r="B451" s="75" t="s">
        <v>665</v>
      </c>
      <c r="C451" s="66"/>
      <c r="D451" s="124" t="s">
        <v>413</v>
      </c>
      <c r="E451" s="78">
        <v>50000</v>
      </c>
      <c r="F451" s="109">
        <v>2.09</v>
      </c>
      <c r="G451" s="144"/>
      <c r="H451" s="78">
        <f>F451</f>
        <v>2.09</v>
      </c>
      <c r="I451" s="78"/>
      <c r="J451" s="23"/>
    </row>
    <row r="452" spans="1:10" ht="16" x14ac:dyDescent="0.2">
      <c r="A452" s="63"/>
      <c r="B452" s="75" t="s">
        <v>665</v>
      </c>
      <c r="C452" s="66"/>
      <c r="D452" s="124" t="s">
        <v>414</v>
      </c>
      <c r="E452" s="78">
        <v>10000</v>
      </c>
      <c r="F452" s="109">
        <v>0.35</v>
      </c>
      <c r="G452" s="144"/>
      <c r="H452" s="78">
        <f>F452</f>
        <v>0.35</v>
      </c>
      <c r="I452" s="79"/>
      <c r="J452" s="23"/>
    </row>
    <row r="453" spans="1:10" ht="16" x14ac:dyDescent="0.2">
      <c r="A453" s="63"/>
      <c r="B453" s="75"/>
      <c r="C453" s="66"/>
      <c r="D453" s="66"/>
      <c r="E453" s="79"/>
      <c r="F453" s="109"/>
      <c r="G453" s="144"/>
      <c r="H453" s="79"/>
      <c r="I453" s="79"/>
      <c r="J453" s="23"/>
    </row>
    <row r="454" spans="1:10" ht="16" x14ac:dyDescent="0.2">
      <c r="A454" s="63"/>
      <c r="B454" s="75" t="s">
        <v>622</v>
      </c>
      <c r="C454" s="66" t="s">
        <v>166</v>
      </c>
      <c r="D454" s="66" t="s">
        <v>411</v>
      </c>
      <c r="E454" s="78">
        <v>10000</v>
      </c>
      <c r="F454" s="109">
        <f>H454-G454</f>
        <v>5.9399999999999995</v>
      </c>
      <c r="G454" s="144">
        <v>0.66</v>
      </c>
      <c r="H454" s="78">
        <v>6.6</v>
      </c>
      <c r="I454" s="78">
        <f>SUM(H454:H455)</f>
        <v>10.78</v>
      </c>
      <c r="J454" s="23"/>
    </row>
    <row r="455" spans="1:10" ht="16" x14ac:dyDescent="0.2">
      <c r="A455" s="63"/>
      <c r="B455" s="75" t="s">
        <v>622</v>
      </c>
      <c r="C455" s="66"/>
      <c r="D455" s="66" t="s">
        <v>413</v>
      </c>
      <c r="E455" s="78">
        <v>100000</v>
      </c>
      <c r="F455" s="109">
        <v>4.18</v>
      </c>
      <c r="G455" s="144"/>
      <c r="H455" s="78">
        <f>F455</f>
        <v>4.18</v>
      </c>
      <c r="I455" s="78"/>
      <c r="J455" s="23"/>
    </row>
    <row r="456" spans="1:10" ht="16" x14ac:dyDescent="0.2">
      <c r="A456" s="63"/>
      <c r="B456" s="75"/>
      <c r="C456" s="66"/>
      <c r="D456" s="66"/>
      <c r="E456" s="78"/>
      <c r="F456" s="109"/>
      <c r="G456" s="144"/>
      <c r="H456" s="78"/>
      <c r="I456" s="78"/>
      <c r="J456" s="23"/>
    </row>
    <row r="457" spans="1:10" ht="16" x14ac:dyDescent="0.2">
      <c r="A457" s="63"/>
      <c r="B457" s="75" t="s">
        <v>723</v>
      </c>
      <c r="C457" s="66" t="s">
        <v>746</v>
      </c>
      <c r="D457" s="66" t="s">
        <v>411</v>
      </c>
      <c r="E457" s="78">
        <v>10000</v>
      </c>
      <c r="F457" s="109">
        <v>0</v>
      </c>
      <c r="G457" s="144">
        <v>0.66</v>
      </c>
      <c r="H457" s="78">
        <f>SUM(F457:G457)</f>
        <v>0.66</v>
      </c>
      <c r="I457" s="78">
        <f>H457</f>
        <v>0.66</v>
      </c>
      <c r="J457" s="23"/>
    </row>
    <row r="458" spans="1:10" ht="16" x14ac:dyDescent="0.2">
      <c r="A458" s="63"/>
      <c r="B458" s="75"/>
      <c r="C458" s="66"/>
      <c r="D458" s="66"/>
      <c r="E458" s="79"/>
      <c r="F458" s="109"/>
      <c r="G458" s="144"/>
      <c r="H458" s="79"/>
      <c r="I458" s="79"/>
      <c r="J458" s="23"/>
    </row>
    <row r="459" spans="1:10" ht="16" x14ac:dyDescent="0.2">
      <c r="A459" s="63"/>
      <c r="B459" s="75" t="s">
        <v>623</v>
      </c>
      <c r="C459" s="66" t="s">
        <v>86</v>
      </c>
      <c r="D459" s="66" t="s">
        <v>411</v>
      </c>
      <c r="E459" s="78">
        <v>10000</v>
      </c>
      <c r="F459" s="109">
        <v>0</v>
      </c>
      <c r="G459" s="144">
        <v>3.08</v>
      </c>
      <c r="H459" s="78">
        <v>3.08</v>
      </c>
      <c r="I459" s="78">
        <f>SUM(H459:H460)</f>
        <v>3.5</v>
      </c>
      <c r="J459" s="211"/>
    </row>
    <row r="460" spans="1:10" ht="16" x14ac:dyDescent="0.2">
      <c r="A460" s="122"/>
      <c r="B460" s="75" t="s">
        <v>623</v>
      </c>
      <c r="C460" s="124"/>
      <c r="D460" s="124" t="s">
        <v>413</v>
      </c>
      <c r="E460" s="152">
        <v>10000</v>
      </c>
      <c r="F460" s="109">
        <v>0.42</v>
      </c>
      <c r="G460" s="144"/>
      <c r="H460" s="79">
        <f>F460</f>
        <v>0.42</v>
      </c>
      <c r="I460" s="79"/>
      <c r="J460" s="23"/>
    </row>
    <row r="461" spans="1:10" ht="16" x14ac:dyDescent="0.2">
      <c r="A461" s="122"/>
      <c r="B461" s="123"/>
      <c r="C461" s="124"/>
      <c r="D461" s="124"/>
      <c r="E461" s="152"/>
      <c r="F461" s="109"/>
      <c r="G461" s="144"/>
      <c r="H461" s="79"/>
      <c r="I461" s="79"/>
      <c r="J461" s="23"/>
    </row>
    <row r="462" spans="1:10" ht="16" x14ac:dyDescent="0.2">
      <c r="A462" s="122"/>
      <c r="B462" s="123" t="s">
        <v>538</v>
      </c>
      <c r="C462" s="124" t="s">
        <v>532</v>
      </c>
      <c r="D462" s="124" t="s">
        <v>411</v>
      </c>
      <c r="E462" s="152">
        <v>200000</v>
      </c>
      <c r="F462" s="109">
        <v>0.66</v>
      </c>
      <c r="G462" s="144">
        <f>H462-F462</f>
        <v>12.54</v>
      </c>
      <c r="H462" s="79">
        <v>13.2</v>
      </c>
      <c r="I462" s="79">
        <f>SUM(H462:H465)</f>
        <v>25.33</v>
      </c>
      <c r="J462" s="23"/>
    </row>
    <row r="463" spans="1:10" ht="16" x14ac:dyDescent="0.2">
      <c r="A463" s="122"/>
      <c r="B463" s="123" t="s">
        <v>538</v>
      </c>
      <c r="C463" s="124"/>
      <c r="D463" s="124" t="s">
        <v>412</v>
      </c>
      <c r="E463" s="152">
        <v>10000</v>
      </c>
      <c r="F463" s="109">
        <v>3.42</v>
      </c>
      <c r="G463" s="144"/>
      <c r="H463" s="79">
        <f>F463</f>
        <v>3.42</v>
      </c>
      <c r="I463" s="79"/>
      <c r="J463" s="23"/>
    </row>
    <row r="464" spans="1:10" ht="16" x14ac:dyDescent="0.2">
      <c r="A464" s="122"/>
      <c r="B464" s="123" t="s">
        <v>538</v>
      </c>
      <c r="C464" s="124"/>
      <c r="D464" s="124" t="s">
        <v>413</v>
      </c>
      <c r="E464" s="152">
        <v>200000</v>
      </c>
      <c r="F464" s="109">
        <v>8.36</v>
      </c>
      <c r="G464" s="144"/>
      <c r="H464" s="79">
        <f>F464</f>
        <v>8.36</v>
      </c>
      <c r="I464" s="79"/>
      <c r="J464" s="23"/>
    </row>
    <row r="465" spans="1:10" ht="16" x14ac:dyDescent="0.2">
      <c r="A465" s="122"/>
      <c r="B465" s="123" t="s">
        <v>538</v>
      </c>
      <c r="C465" s="124"/>
      <c r="D465" s="124" t="s">
        <v>414</v>
      </c>
      <c r="E465" s="152">
        <v>10000</v>
      </c>
      <c r="F465" s="109">
        <v>0.35</v>
      </c>
      <c r="G465" s="144"/>
      <c r="H465" s="79">
        <f>F465</f>
        <v>0.35</v>
      </c>
      <c r="I465" s="79"/>
      <c r="J465" s="23"/>
    </row>
    <row r="466" spans="1:10" ht="16" x14ac:dyDescent="0.2">
      <c r="A466" s="122"/>
      <c r="B466" s="123"/>
      <c r="C466" s="124"/>
      <c r="D466" s="124"/>
      <c r="E466" s="152"/>
      <c r="F466" s="109"/>
      <c r="G466" s="144"/>
      <c r="H466" s="79"/>
      <c r="I466" s="79"/>
      <c r="J466" s="23"/>
    </row>
    <row r="467" spans="1:10" ht="16" x14ac:dyDescent="0.2">
      <c r="A467" s="136"/>
      <c r="B467" s="137"/>
      <c r="C467" s="134" t="s">
        <v>400</v>
      </c>
      <c r="D467" s="134"/>
      <c r="E467" s="153"/>
      <c r="F467" s="251"/>
      <c r="G467" s="243"/>
      <c r="H467" s="132"/>
      <c r="I467" s="132">
        <f>SUM(I5:I462)</f>
        <v>3005.61</v>
      </c>
      <c r="J467" s="231"/>
    </row>
    <row r="468" spans="1:10" ht="16" x14ac:dyDescent="0.2">
      <c r="A468" s="122"/>
      <c r="B468" s="123"/>
      <c r="C468" s="124"/>
      <c r="D468" s="124"/>
      <c r="E468" s="152"/>
      <c r="F468" s="109"/>
      <c r="G468" s="144"/>
      <c r="H468" s="79"/>
      <c r="I468" s="79"/>
      <c r="J468" s="23"/>
    </row>
    <row r="469" spans="1:10" ht="16" x14ac:dyDescent="0.2">
      <c r="A469" s="125" t="s">
        <v>395</v>
      </c>
      <c r="B469" s="75" t="s">
        <v>625</v>
      </c>
      <c r="C469" s="66" t="s">
        <v>202</v>
      </c>
      <c r="D469" s="66" t="s">
        <v>411</v>
      </c>
      <c r="E469" s="78">
        <v>10000</v>
      </c>
      <c r="F469" s="109">
        <v>0</v>
      </c>
      <c r="G469" s="144">
        <f>H469-F469</f>
        <v>0.66</v>
      </c>
      <c r="H469" s="78">
        <v>0.66</v>
      </c>
      <c r="I469" s="78">
        <f>SUM(H469:H469)</f>
        <v>0.66</v>
      </c>
      <c r="J469" s="23"/>
    </row>
    <row r="470" spans="1:10" ht="16" x14ac:dyDescent="0.2">
      <c r="A470" s="23"/>
      <c r="B470" s="23"/>
      <c r="C470" s="23"/>
      <c r="D470" s="66"/>
      <c r="E470" s="79"/>
      <c r="F470" s="109"/>
      <c r="G470" s="144"/>
      <c r="H470" s="79"/>
      <c r="I470" s="79"/>
      <c r="J470" s="23"/>
    </row>
    <row r="471" spans="1:10" ht="16" x14ac:dyDescent="0.2">
      <c r="A471" s="131"/>
      <c r="B471" s="137" t="s">
        <v>395</v>
      </c>
      <c r="C471" s="134" t="s">
        <v>400</v>
      </c>
      <c r="D471" s="134"/>
      <c r="E471" s="153"/>
      <c r="F471" s="109"/>
      <c r="G471" s="144"/>
      <c r="H471" s="135"/>
      <c r="I471" s="135">
        <f>SUM(I467:I469)</f>
        <v>3006.27</v>
      </c>
      <c r="J471" s="133"/>
    </row>
    <row r="472" spans="1:10" ht="16" x14ac:dyDescent="0.2">
      <c r="A472" s="596"/>
      <c r="B472" s="597"/>
      <c r="C472" s="598"/>
      <c r="D472" s="143"/>
      <c r="E472" s="154"/>
      <c r="F472" s="267"/>
      <c r="G472" s="268"/>
      <c r="H472" s="93"/>
      <c r="I472" s="93"/>
      <c r="J472" s="94"/>
    </row>
    <row r="473" spans="1:10" ht="16" x14ac:dyDescent="0.2">
      <c r="A473" s="599" t="s">
        <v>439</v>
      </c>
      <c r="B473" s="600"/>
      <c r="C473" s="601"/>
      <c r="D473" s="259"/>
      <c r="E473" s="265"/>
      <c r="F473" s="264"/>
      <c r="G473" s="264"/>
      <c r="H473" s="264"/>
      <c r="I473" s="264">
        <f>SUM(I474:I481)</f>
        <v>90.81</v>
      </c>
      <c r="J473" s="261"/>
    </row>
    <row r="474" spans="1:10" ht="14" customHeight="1" x14ac:dyDescent="0.2">
      <c r="A474" s="63"/>
      <c r="B474" s="75" t="s">
        <v>763</v>
      </c>
      <c r="C474" s="66" t="s">
        <v>762</v>
      </c>
      <c r="D474" s="66"/>
      <c r="E474" s="78"/>
      <c r="F474" s="78"/>
      <c r="G474" s="78"/>
      <c r="H474" s="78"/>
      <c r="I474" s="78">
        <v>55.64</v>
      </c>
      <c r="J474" s="23" t="s">
        <v>764</v>
      </c>
    </row>
    <row r="475" spans="1:10" ht="16" x14ac:dyDescent="0.2">
      <c r="A475" s="63"/>
      <c r="B475" s="75" t="s">
        <v>766</v>
      </c>
      <c r="C475" s="66" t="s">
        <v>765</v>
      </c>
      <c r="D475" s="66"/>
      <c r="E475" s="78"/>
      <c r="F475" s="78"/>
      <c r="G475" s="78"/>
      <c r="H475" s="78"/>
      <c r="I475" s="78">
        <v>1.76</v>
      </c>
      <c r="J475" s="23" t="s">
        <v>533</v>
      </c>
    </row>
    <row r="476" spans="1:10" ht="16" x14ac:dyDescent="0.2">
      <c r="A476" s="63"/>
      <c r="B476" s="172" t="s">
        <v>769</v>
      </c>
      <c r="C476" s="168" t="s">
        <v>767</v>
      </c>
      <c r="D476" s="212"/>
      <c r="E476" s="169"/>
      <c r="F476" s="78"/>
      <c r="G476" s="78"/>
      <c r="H476" s="78"/>
      <c r="I476" s="78">
        <v>0.53</v>
      </c>
      <c r="J476" s="23" t="s">
        <v>768</v>
      </c>
    </row>
    <row r="477" spans="1:10" ht="16" x14ac:dyDescent="0.2">
      <c r="A477" s="63"/>
      <c r="B477" s="75" t="s">
        <v>771</v>
      </c>
      <c r="C477" s="66" t="s">
        <v>770</v>
      </c>
      <c r="D477" s="168"/>
      <c r="E477" s="78"/>
      <c r="F477" s="78"/>
      <c r="G477" s="78"/>
      <c r="H477" s="78"/>
      <c r="I477" s="78">
        <v>4.6399999999999997</v>
      </c>
      <c r="J477" s="23" t="s">
        <v>768</v>
      </c>
    </row>
    <row r="478" spans="1:10" ht="16" x14ac:dyDescent="0.2">
      <c r="A478" s="63"/>
      <c r="B478" s="275">
        <v>2281</v>
      </c>
      <c r="C478" s="66" t="s">
        <v>773</v>
      </c>
      <c r="D478" s="66"/>
      <c r="E478" s="78"/>
      <c r="F478" s="78"/>
      <c r="G478" s="78"/>
      <c r="H478" s="78"/>
      <c r="I478" s="78">
        <v>47.49</v>
      </c>
      <c r="J478" s="23" t="s">
        <v>768</v>
      </c>
    </row>
    <row r="479" spans="1:10" ht="16" x14ac:dyDescent="0.2">
      <c r="A479" s="63"/>
      <c r="B479" s="75" t="s">
        <v>742</v>
      </c>
      <c r="C479" s="66" t="s">
        <v>741</v>
      </c>
      <c r="D479" s="66"/>
      <c r="E479" s="78"/>
      <c r="F479" s="78"/>
      <c r="G479" s="78"/>
      <c r="H479" s="78"/>
      <c r="I479" s="78">
        <v>-9.2100000000000009</v>
      </c>
      <c r="J479" s="23" t="s">
        <v>774</v>
      </c>
    </row>
    <row r="480" spans="1:10" ht="16" x14ac:dyDescent="0.2">
      <c r="A480" s="312"/>
      <c r="B480" s="75" t="s">
        <v>601</v>
      </c>
      <c r="C480" s="66" t="s">
        <v>383</v>
      </c>
      <c r="D480" s="66"/>
      <c r="E480" s="314"/>
      <c r="F480" s="314"/>
      <c r="G480" s="314"/>
      <c r="H480" s="314"/>
      <c r="I480" s="314">
        <v>-10.039999999999999</v>
      </c>
      <c r="J480" s="315" t="s">
        <v>449</v>
      </c>
    </row>
    <row r="481" spans="1:10" s="23" customFormat="1" x14ac:dyDescent="0.15">
      <c r="A481" s="63"/>
      <c r="E481" s="104"/>
      <c r="F481" s="104"/>
    </row>
    <row r="482" spans="1:10" ht="16" x14ac:dyDescent="0.2">
      <c r="A482" s="605" t="s">
        <v>52</v>
      </c>
      <c r="B482" s="606"/>
      <c r="C482" s="607"/>
      <c r="D482" s="316"/>
      <c r="E482" s="317"/>
      <c r="F482" s="318"/>
      <c r="G482" s="319"/>
      <c r="H482" s="319"/>
      <c r="I482" s="319">
        <f>I471+I473</f>
        <v>3097.08</v>
      </c>
      <c r="J482" s="320"/>
    </row>
    <row r="483" spans="1:10" s="182" customFormat="1" ht="23" x14ac:dyDescent="0.25">
      <c r="C483" s="183" t="s">
        <v>388</v>
      </c>
      <c r="D483" s="183"/>
      <c r="E483" s="184"/>
      <c r="F483" s="255" t="s">
        <v>430</v>
      </c>
      <c r="G483" s="245"/>
      <c r="H483" s="186"/>
      <c r="I483" s="187">
        <v>44816</v>
      </c>
      <c r="J483" s="188"/>
    </row>
  </sheetData>
  <autoFilter ref="C4:J460" xr:uid="{1B35777D-86B3-9A48-BA2D-325C1FB8F52E}">
    <sortState xmlns:xlrd2="http://schemas.microsoft.com/office/spreadsheetml/2017/richdata2" ref="C5:J459">
      <sortCondition ref="C4:C459"/>
    </sortState>
  </autoFilter>
  <mergeCells count="4">
    <mergeCell ref="A2:C2"/>
    <mergeCell ref="A472:C472"/>
    <mergeCell ref="A473:C473"/>
    <mergeCell ref="A482:C482"/>
  </mergeCells>
  <conditionalFormatting sqref="A74:A76 C1:C212 C225:C466 C468:C469 C471:C473 C482:C1048576">
    <cfRule type="duplicateValues" dxfId="629" priority="59"/>
  </conditionalFormatting>
  <conditionalFormatting sqref="A74:A76">
    <cfRule type="duplicateValues" dxfId="628" priority="53"/>
    <cfRule type="duplicateValues" dxfId="627" priority="55"/>
  </conditionalFormatting>
  <conditionalFormatting sqref="B1:B72 B87:B212 B225:B466 B468:B469 B471:B473 B482:B1048576">
    <cfRule type="duplicateValues" dxfId="626" priority="48"/>
  </conditionalFormatting>
  <conditionalFormatting sqref="B1:B72 B87:B469 B471:B473 B482:B1048576">
    <cfRule type="duplicateValues" dxfId="625" priority="47"/>
  </conditionalFormatting>
  <conditionalFormatting sqref="B73:B76 B78:B86">
    <cfRule type="duplicateValues" dxfId="624" priority="62"/>
  </conditionalFormatting>
  <conditionalFormatting sqref="B78:B86">
    <cfRule type="duplicateValues" dxfId="623" priority="63"/>
  </conditionalFormatting>
  <conditionalFormatting sqref="B213:B224">
    <cfRule type="duplicateValues" dxfId="622" priority="49"/>
    <cfRule type="duplicateValues" dxfId="621" priority="61"/>
  </conditionalFormatting>
  <conditionalFormatting sqref="B474">
    <cfRule type="duplicateValues" dxfId="620" priority="23"/>
    <cfRule type="duplicateValues" dxfId="619" priority="24"/>
  </conditionalFormatting>
  <conditionalFormatting sqref="B475">
    <cfRule type="duplicateValues" dxfId="618" priority="21"/>
    <cfRule type="duplicateValues" dxfId="617" priority="22"/>
  </conditionalFormatting>
  <conditionalFormatting sqref="B476">
    <cfRule type="duplicateValues" dxfId="616" priority="15"/>
    <cfRule type="duplicateValues" dxfId="615" priority="16"/>
  </conditionalFormatting>
  <conditionalFormatting sqref="B477">
    <cfRule type="duplicateValues" dxfId="614" priority="11"/>
    <cfRule type="duplicateValues" dxfId="613" priority="12"/>
  </conditionalFormatting>
  <conditionalFormatting sqref="B478">
    <cfRule type="duplicateValues" dxfId="612" priority="7"/>
    <cfRule type="duplicateValues" dxfId="611" priority="8"/>
  </conditionalFormatting>
  <conditionalFormatting sqref="B479">
    <cfRule type="duplicateValues" dxfId="610" priority="4"/>
    <cfRule type="duplicateValues" dxfId="609" priority="5"/>
  </conditionalFormatting>
  <conditionalFormatting sqref="B480">
    <cfRule type="duplicateValues" dxfId="608" priority="1"/>
    <cfRule type="duplicateValues" dxfId="607" priority="2"/>
  </conditionalFormatting>
  <conditionalFormatting sqref="B482:B1048576">
    <cfRule type="duplicateValues" dxfId="606" priority="60"/>
  </conditionalFormatting>
  <conditionalFormatting sqref="C125:C138">
    <cfRule type="duplicateValues" dxfId="605" priority="56"/>
  </conditionalFormatting>
  <conditionalFormatting sqref="C186:C188">
    <cfRule type="duplicateValues" dxfId="604" priority="57"/>
  </conditionalFormatting>
  <conditionalFormatting sqref="C213:C224">
    <cfRule type="duplicateValues" dxfId="603" priority="58"/>
  </conditionalFormatting>
  <conditionalFormatting sqref="C474">
    <cfRule type="duplicateValues" dxfId="602" priority="26"/>
  </conditionalFormatting>
  <conditionalFormatting sqref="C475">
    <cfRule type="duplicateValues" dxfId="601" priority="20"/>
  </conditionalFormatting>
  <conditionalFormatting sqref="C476">
    <cfRule type="duplicateValues" dxfId="600" priority="18"/>
    <cfRule type="duplicateValues" dxfId="599" priority="19"/>
  </conditionalFormatting>
  <conditionalFormatting sqref="C477">
    <cfRule type="duplicateValues" dxfId="598" priority="14"/>
  </conditionalFormatting>
  <conditionalFormatting sqref="C478">
    <cfRule type="duplicateValues" dxfId="597" priority="10"/>
  </conditionalFormatting>
  <conditionalFormatting sqref="C479">
    <cfRule type="duplicateValues" dxfId="596" priority="6"/>
  </conditionalFormatting>
  <conditionalFormatting sqref="C480">
    <cfRule type="duplicateValues" dxfId="595" priority="3"/>
  </conditionalFormatting>
  <conditionalFormatting sqref="J10:J117 J119:J127 J129:J141 J143:J156 J158:J159 J161:J172 J174:J210 J212:J224 J226:J247 J249:J250 J252:J307 J309:J364 J366:J480">
    <cfRule type="notContainsBlanks" dxfId="594" priority="54">
      <formula>LEN(TRIM(J10))&gt;0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CDAF-447A-8844-BB38-2B53B1C92B7F}">
  <sheetPr>
    <pageSetUpPr fitToPage="1"/>
  </sheetPr>
  <dimension ref="A1:O475"/>
  <sheetViews>
    <sheetView zoomScaleNormal="100" workbookViewId="0">
      <pane xSplit="3" ySplit="4" topLeftCell="E6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747</v>
      </c>
      <c r="H2" s="77" t="s">
        <v>459</v>
      </c>
      <c r="I2" s="77">
        <v>44774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SUM(H5:H6)</f>
        <v>0.88</v>
      </c>
      <c r="J5" s="275"/>
    </row>
    <row r="6" spans="1:10" ht="16" x14ac:dyDescent="0.2">
      <c r="A6" s="275"/>
      <c r="B6" s="275"/>
      <c r="C6" s="279"/>
      <c r="D6" s="279" t="s">
        <v>413</v>
      </c>
      <c r="E6" s="280">
        <v>10000</v>
      </c>
      <c r="F6" s="281">
        <v>0.42</v>
      </c>
      <c r="G6" s="281"/>
      <c r="H6" s="282">
        <f>F6</f>
        <v>0.42</v>
      </c>
      <c r="I6" s="282"/>
      <c r="J6" s="275"/>
    </row>
    <row r="7" spans="1:10" ht="16" x14ac:dyDescent="0.2">
      <c r="A7" s="275"/>
      <c r="B7" s="275"/>
      <c r="C7" s="279"/>
      <c r="D7" s="279"/>
      <c r="E7" s="280"/>
      <c r="F7" s="281"/>
      <c r="G7" s="281"/>
      <c r="H7" s="282"/>
      <c r="I7" s="282"/>
      <c r="J7" s="275"/>
    </row>
    <row r="8" spans="1:10" ht="16" x14ac:dyDescent="0.2">
      <c r="A8" s="275"/>
      <c r="B8" s="275">
        <v>2261</v>
      </c>
      <c r="C8" s="279" t="s">
        <v>672</v>
      </c>
      <c r="D8" s="279" t="s">
        <v>411</v>
      </c>
      <c r="E8" s="280">
        <v>10000</v>
      </c>
      <c r="F8" s="281">
        <f>H8-G8</f>
        <v>0</v>
      </c>
      <c r="G8" s="281">
        <v>2.0099999999999998</v>
      </c>
      <c r="H8" s="282">
        <v>2.0099999999999998</v>
      </c>
      <c r="I8" s="282">
        <f>H8</f>
        <v>2.0099999999999998</v>
      </c>
      <c r="J8" s="275"/>
    </row>
    <row r="9" spans="1:10" ht="16" x14ac:dyDescent="0.2">
      <c r="A9" s="275"/>
      <c r="B9" s="275"/>
      <c r="C9" s="276"/>
      <c r="D9" s="276"/>
      <c r="E9" s="277"/>
      <c r="F9" s="278"/>
      <c r="G9" s="275"/>
      <c r="H9" s="275"/>
      <c r="I9" s="275"/>
      <c r="J9" s="275"/>
    </row>
    <row r="10" spans="1:10" ht="16" x14ac:dyDescent="0.2">
      <c r="A10" s="63"/>
      <c r="B10" s="75" t="s">
        <v>539</v>
      </c>
      <c r="C10" s="66" t="s">
        <v>198</v>
      </c>
      <c r="D10" s="66" t="s">
        <v>411</v>
      </c>
      <c r="E10" s="78">
        <v>100000</v>
      </c>
      <c r="F10" s="109">
        <v>11.34</v>
      </c>
      <c r="G10" s="144">
        <v>1.26</v>
      </c>
      <c r="H10" s="78">
        <f>SUM(F10:G10)</f>
        <v>12.6</v>
      </c>
      <c r="I10" s="78">
        <f>SUM(H10:H13)</f>
        <v>20.55</v>
      </c>
      <c r="J10" s="23"/>
    </row>
    <row r="11" spans="1:10" ht="16" x14ac:dyDescent="0.2">
      <c r="A11" s="63"/>
      <c r="B11" s="75" t="s">
        <v>539</v>
      </c>
      <c r="C11" s="66"/>
      <c r="D11" s="66" t="s">
        <v>412</v>
      </c>
      <c r="E11" s="78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539</v>
      </c>
      <c r="C12" s="66"/>
      <c r="D12" s="66" t="s">
        <v>413</v>
      </c>
      <c r="E12" s="78">
        <v>100000</v>
      </c>
      <c r="F12" s="109">
        <v>4.18</v>
      </c>
      <c r="G12" s="144"/>
      <c r="H12" s="78">
        <f>F12</f>
        <v>4.18</v>
      </c>
      <c r="I12" s="78"/>
      <c r="J12" s="23"/>
    </row>
    <row r="13" spans="1:10" ht="16" x14ac:dyDescent="0.2">
      <c r="A13" s="63"/>
      <c r="B13" s="75" t="s">
        <v>539</v>
      </c>
      <c r="C13" s="66"/>
      <c r="D13" s="66" t="s">
        <v>414</v>
      </c>
      <c r="E13" s="78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H14" s="78"/>
      <c r="I14" s="78"/>
      <c r="J14" s="23"/>
    </row>
    <row r="15" spans="1:10" ht="16" x14ac:dyDescent="0.2">
      <c r="A15" s="63"/>
      <c r="B15" s="75" t="s">
        <v>540</v>
      </c>
      <c r="C15" s="66" t="s">
        <v>216</v>
      </c>
      <c r="D15" s="66" t="s">
        <v>411</v>
      </c>
      <c r="E15" s="79">
        <v>200000</v>
      </c>
      <c r="F15" s="109">
        <v>23.94</v>
      </c>
      <c r="G15" s="144">
        <v>1.26</v>
      </c>
      <c r="H15" s="78">
        <f>F15+G15</f>
        <v>25.200000000000003</v>
      </c>
      <c r="I15" s="78">
        <f>SUM(H15:H18)</f>
        <v>38.170000000000009</v>
      </c>
      <c r="J15" s="23"/>
    </row>
    <row r="16" spans="1:10" ht="16" x14ac:dyDescent="0.2">
      <c r="A16" s="63"/>
      <c r="B16" s="75" t="s">
        <v>540</v>
      </c>
      <c r="C16" s="66"/>
      <c r="D16" s="66" t="s">
        <v>412</v>
      </c>
      <c r="E16" s="79">
        <v>10000</v>
      </c>
      <c r="F16" s="109">
        <v>3.42</v>
      </c>
      <c r="G16" s="144"/>
      <c r="H16" s="78">
        <f>F16</f>
        <v>3.42</v>
      </c>
      <c r="I16" s="78"/>
      <c r="J16" s="23"/>
    </row>
    <row r="17" spans="1:10" ht="16" x14ac:dyDescent="0.2">
      <c r="A17" s="63"/>
      <c r="B17" s="75" t="s">
        <v>540</v>
      </c>
      <c r="C17" s="66"/>
      <c r="D17" s="66" t="s">
        <v>413</v>
      </c>
      <c r="E17" s="78">
        <v>220000</v>
      </c>
      <c r="F17" s="109">
        <v>9.1999999999999993</v>
      </c>
      <c r="G17" s="144"/>
      <c r="H17" s="78">
        <f>F17</f>
        <v>9.1999999999999993</v>
      </c>
      <c r="I17" s="78"/>
      <c r="J17" s="23"/>
    </row>
    <row r="18" spans="1:10" ht="16" x14ac:dyDescent="0.2">
      <c r="A18" s="63"/>
      <c r="B18" s="75" t="s">
        <v>540</v>
      </c>
      <c r="C18" s="66"/>
      <c r="D18" s="66" t="s">
        <v>414</v>
      </c>
      <c r="E18" s="79">
        <v>10000</v>
      </c>
      <c r="F18" s="109">
        <v>0.35</v>
      </c>
      <c r="G18" s="144"/>
      <c r="H18" s="78">
        <f>F18</f>
        <v>0.35</v>
      </c>
      <c r="I18" s="78"/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ht="16" x14ac:dyDescent="0.2">
      <c r="A20" s="63"/>
      <c r="B20" s="75" t="s">
        <v>718</v>
      </c>
      <c r="C20" t="s">
        <v>733</v>
      </c>
      <c r="D20" s="66" t="s">
        <v>411</v>
      </c>
      <c r="E20" s="79">
        <v>100000</v>
      </c>
      <c r="F20" s="109">
        <f>H20-G20</f>
        <v>8.19</v>
      </c>
      <c r="G20" s="144">
        <v>0.91</v>
      </c>
      <c r="H20" s="78">
        <v>9.1</v>
      </c>
      <c r="I20" s="78">
        <f>SUM(H20:H21)</f>
        <v>13.28</v>
      </c>
      <c r="J20" s="23" t="s">
        <v>749</v>
      </c>
    </row>
    <row r="21" spans="1:10" ht="16" x14ac:dyDescent="0.2">
      <c r="A21" s="63"/>
      <c r="B21" s="75" t="s">
        <v>718</v>
      </c>
      <c r="C21" s="66"/>
      <c r="D21" s="66" t="s">
        <v>413</v>
      </c>
      <c r="E21" s="79">
        <v>100000</v>
      </c>
      <c r="F21" s="109"/>
      <c r="G21" s="144"/>
      <c r="H21" s="78">
        <v>4.18</v>
      </c>
      <c r="I21" s="78"/>
      <c r="J21" s="23" t="s">
        <v>749</v>
      </c>
    </row>
    <row r="22" spans="1:10" ht="16" x14ac:dyDescent="0.2">
      <c r="A22" s="63"/>
      <c r="B22" s="75"/>
      <c r="C22" s="66"/>
      <c r="D22" s="66"/>
      <c r="E22" s="79"/>
      <c r="F22" s="109"/>
      <c r="G22" s="144"/>
      <c r="H22" s="78"/>
      <c r="I22" s="78"/>
      <c r="J22" s="23"/>
    </row>
    <row r="23" spans="1:10" ht="16" x14ac:dyDescent="0.2">
      <c r="A23" s="63"/>
      <c r="B23" s="75" t="s">
        <v>542</v>
      </c>
      <c r="C23" s="66" t="s">
        <v>89</v>
      </c>
      <c r="D23" s="66" t="s">
        <v>411</v>
      </c>
      <c r="E23" s="79">
        <v>10000</v>
      </c>
      <c r="F23" s="109">
        <v>0</v>
      </c>
      <c r="G23" s="144">
        <f>H23-F23</f>
        <v>5.0199999999999996</v>
      </c>
      <c r="H23" s="78">
        <v>5.0199999999999996</v>
      </c>
      <c r="I23" s="78">
        <f>SUM(H23)</f>
        <v>5.0199999999999996</v>
      </c>
      <c r="J23" s="23"/>
    </row>
    <row r="24" spans="1:10" ht="16" x14ac:dyDescent="0.2">
      <c r="A24" s="63"/>
      <c r="B24" s="75"/>
      <c r="C24" s="66"/>
      <c r="D24" s="66"/>
      <c r="E24" s="79"/>
      <c r="F24" s="109"/>
      <c r="G24" s="144"/>
      <c r="H24" s="78"/>
      <c r="I24" s="78"/>
      <c r="J24" s="23"/>
    </row>
    <row r="25" spans="1:10" ht="16" x14ac:dyDescent="0.2">
      <c r="A25" s="63"/>
      <c r="B25" s="75" t="s">
        <v>543</v>
      </c>
      <c r="C25" s="66" t="s">
        <v>138</v>
      </c>
      <c r="D25" s="66" t="s">
        <v>411</v>
      </c>
      <c r="E25" s="78">
        <v>10000</v>
      </c>
      <c r="F25" s="78">
        <v>0</v>
      </c>
      <c r="G25" s="78">
        <f>H25-F25</f>
        <v>2.0099999999999998</v>
      </c>
      <c r="H25" s="78">
        <v>2.0099999999999998</v>
      </c>
      <c r="I25" s="78">
        <f>H25</f>
        <v>2.0099999999999998</v>
      </c>
      <c r="J25" s="23"/>
    </row>
    <row r="26" spans="1:10" ht="16" x14ac:dyDescent="0.2">
      <c r="A26" s="63"/>
      <c r="B26" s="75"/>
      <c r="C26" s="66"/>
      <c r="D26" s="66"/>
      <c r="E26" s="78"/>
      <c r="F26" s="78"/>
      <c r="G26" s="78"/>
      <c r="H26" s="78"/>
      <c r="I26" s="78"/>
      <c r="J26" s="23"/>
    </row>
    <row r="27" spans="1:10" ht="16" x14ac:dyDescent="0.2">
      <c r="A27" s="63"/>
      <c r="B27" s="75" t="s">
        <v>711</v>
      </c>
      <c r="C27" s="66" t="s">
        <v>703</v>
      </c>
      <c r="D27" s="66" t="s">
        <v>411</v>
      </c>
      <c r="E27" s="78">
        <v>10000</v>
      </c>
      <c r="F27" s="78">
        <v>0</v>
      </c>
      <c r="G27" s="78">
        <f>H27-F27</f>
        <v>0.66</v>
      </c>
      <c r="H27" s="78">
        <v>0.66</v>
      </c>
      <c r="I27" s="78">
        <f>H27</f>
        <v>0.66</v>
      </c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/>
      <c r="B29" s="75" t="s">
        <v>544</v>
      </c>
      <c r="C29" s="66" t="s">
        <v>139</v>
      </c>
      <c r="D29" s="66" t="s">
        <v>411</v>
      </c>
      <c r="E29" s="78">
        <v>100000</v>
      </c>
      <c r="F29" s="109">
        <f>H29-G29</f>
        <v>18.090000000000003</v>
      </c>
      <c r="G29" s="144">
        <v>2.0099999999999998</v>
      </c>
      <c r="H29" s="78">
        <v>20.100000000000001</v>
      </c>
      <c r="I29" s="78">
        <f>SUM(H29:H34)</f>
        <v>66.3</v>
      </c>
      <c r="J29" s="23"/>
    </row>
    <row r="30" spans="1:10" ht="16" x14ac:dyDescent="0.2">
      <c r="A30" s="63"/>
      <c r="B30" s="75" t="s">
        <v>544</v>
      </c>
      <c r="C30" s="66"/>
      <c r="D30" s="66" t="s">
        <v>417</v>
      </c>
      <c r="E30" s="78">
        <v>50000</v>
      </c>
      <c r="F30" s="109">
        <v>33.85</v>
      </c>
      <c r="G30" s="144"/>
      <c r="H30" s="78">
        <f>F30</f>
        <v>33.85</v>
      </c>
      <c r="I30" s="78"/>
      <c r="J30" s="23"/>
    </row>
    <row r="31" spans="1:10" ht="16" x14ac:dyDescent="0.2">
      <c r="A31" s="63"/>
      <c r="B31" s="75" t="s">
        <v>544</v>
      </c>
      <c r="C31" s="66"/>
      <c r="D31" s="66" t="s">
        <v>412</v>
      </c>
      <c r="E31" s="79">
        <v>10000</v>
      </c>
      <c r="F31" s="109">
        <v>3.42</v>
      </c>
      <c r="G31" s="144"/>
      <c r="H31" s="78">
        <f>F31</f>
        <v>3.42</v>
      </c>
      <c r="I31" s="78"/>
      <c r="J31" s="23"/>
    </row>
    <row r="32" spans="1:10" ht="16" x14ac:dyDescent="0.2">
      <c r="A32" s="63"/>
      <c r="B32" s="75" t="s">
        <v>544</v>
      </c>
      <c r="C32" s="66"/>
      <c r="D32" s="66" t="s">
        <v>413</v>
      </c>
      <c r="E32" s="79">
        <v>100000</v>
      </c>
      <c r="F32" s="109">
        <v>4.18</v>
      </c>
      <c r="G32" s="144"/>
      <c r="H32" s="78">
        <f>F32</f>
        <v>4.18</v>
      </c>
      <c r="I32" s="78"/>
      <c r="J32" s="23"/>
    </row>
    <row r="33" spans="1:10" ht="16" x14ac:dyDescent="0.2">
      <c r="A33" s="63"/>
      <c r="B33" s="75" t="s">
        <v>544</v>
      </c>
      <c r="C33" s="66"/>
      <c r="D33" s="66" t="s">
        <v>418</v>
      </c>
      <c r="E33" s="78">
        <v>100000</v>
      </c>
      <c r="F33" s="109">
        <v>4.4000000000000004</v>
      </c>
      <c r="G33" s="144"/>
      <c r="H33" s="78">
        <f>F33</f>
        <v>4.4000000000000004</v>
      </c>
      <c r="I33" s="78"/>
      <c r="J33" s="23"/>
    </row>
    <row r="34" spans="1:10" ht="16" x14ac:dyDescent="0.2">
      <c r="A34" s="63"/>
      <c r="B34" s="75" t="s">
        <v>544</v>
      </c>
      <c r="C34" s="66"/>
      <c r="D34" s="66" t="s">
        <v>414</v>
      </c>
      <c r="E34" s="79">
        <v>10000</v>
      </c>
      <c r="F34" s="109">
        <v>0.35</v>
      </c>
      <c r="G34" s="144"/>
      <c r="H34" s="78">
        <f>F34</f>
        <v>0.35</v>
      </c>
      <c r="I34" s="78"/>
      <c r="J34" s="23"/>
    </row>
    <row r="35" spans="1:10" ht="16" x14ac:dyDescent="0.2">
      <c r="A35" s="63"/>
      <c r="B35" s="75"/>
      <c r="C35" s="66"/>
      <c r="D35" s="66"/>
      <c r="E35" s="79"/>
      <c r="F35" s="109"/>
      <c r="G35" s="144"/>
      <c r="H35" s="78"/>
      <c r="I35" s="78"/>
      <c r="J35" s="23"/>
    </row>
    <row r="36" spans="1:10" ht="16" x14ac:dyDescent="0.2">
      <c r="A36" s="63"/>
      <c r="B36" s="75" t="s">
        <v>545</v>
      </c>
      <c r="C36" s="66" t="s">
        <v>217</v>
      </c>
      <c r="D36" s="66" t="s">
        <v>411</v>
      </c>
      <c r="E36" s="78">
        <v>240000</v>
      </c>
      <c r="F36" s="109">
        <f>H36-G36</f>
        <v>20.93</v>
      </c>
      <c r="G36" s="144">
        <v>0.91</v>
      </c>
      <c r="H36" s="78">
        <v>21.84</v>
      </c>
      <c r="I36" s="78">
        <f>SUM(H36:H37)</f>
        <v>22.26</v>
      </c>
      <c r="J36" s="23"/>
    </row>
    <row r="37" spans="1:10" ht="16" x14ac:dyDescent="0.2">
      <c r="A37" s="63"/>
      <c r="B37" s="75" t="s">
        <v>545</v>
      </c>
      <c r="C37" s="66"/>
      <c r="D37" s="66" t="s">
        <v>413</v>
      </c>
      <c r="E37" s="78">
        <v>10000</v>
      </c>
      <c r="F37" s="109">
        <v>0.42</v>
      </c>
      <c r="G37" s="144"/>
      <c r="H37" s="78">
        <f>F37</f>
        <v>0.42</v>
      </c>
      <c r="I37" s="78"/>
      <c r="J37" s="23"/>
    </row>
    <row r="38" spans="1:10" ht="16" x14ac:dyDescent="0.2">
      <c r="A38" s="63"/>
      <c r="B38" s="75"/>
      <c r="C38" s="66"/>
      <c r="D38" s="66"/>
      <c r="E38" s="78"/>
      <c r="F38" s="109"/>
      <c r="G38" s="144"/>
      <c r="H38" s="78"/>
      <c r="I38" s="78"/>
      <c r="J38" s="23"/>
    </row>
    <row r="39" spans="1:10" ht="16" x14ac:dyDescent="0.2">
      <c r="A39" s="63"/>
      <c r="B39" s="75" t="s">
        <v>548</v>
      </c>
      <c r="C39" s="66" t="s">
        <v>178</v>
      </c>
      <c r="D39" s="66" t="s">
        <v>411</v>
      </c>
      <c r="E39" s="79">
        <v>50000</v>
      </c>
      <c r="F39" s="109">
        <v>20.079999999999998</v>
      </c>
      <c r="G39" s="144">
        <f>H39-F39</f>
        <v>5.0200000000000031</v>
      </c>
      <c r="H39" s="78">
        <v>25.1</v>
      </c>
      <c r="I39" s="78">
        <f>SUM(H39:H44)</f>
        <v>84.17</v>
      </c>
      <c r="J39" s="23"/>
    </row>
    <row r="40" spans="1:10" ht="16" x14ac:dyDescent="0.2">
      <c r="A40" s="63"/>
      <c r="B40" s="75" t="s">
        <v>548</v>
      </c>
      <c r="C40" s="66"/>
      <c r="D40" s="66" t="s">
        <v>417</v>
      </c>
      <c r="E40" s="79">
        <v>50000</v>
      </c>
      <c r="F40" s="109">
        <v>33.85</v>
      </c>
      <c r="G40" s="144"/>
      <c r="H40" s="78">
        <f>F40</f>
        <v>33.85</v>
      </c>
      <c r="I40" s="78"/>
      <c r="J40" s="23"/>
    </row>
    <row r="41" spans="1:10" ht="16" x14ac:dyDescent="0.2">
      <c r="A41" s="63"/>
      <c r="B41" s="75" t="s">
        <v>548</v>
      </c>
      <c r="C41" s="66"/>
      <c r="D41" s="66" t="s">
        <v>412</v>
      </c>
      <c r="E41" s="79">
        <v>10000</v>
      </c>
      <c r="F41" s="109">
        <v>3.42</v>
      </c>
      <c r="G41" s="144"/>
      <c r="H41" s="78">
        <f>F41</f>
        <v>3.42</v>
      </c>
      <c r="I41" s="78"/>
      <c r="J41" s="23"/>
    </row>
    <row r="42" spans="1:10" ht="16" x14ac:dyDescent="0.2">
      <c r="A42" s="63"/>
      <c r="B42" s="75" t="s">
        <v>548</v>
      </c>
      <c r="C42" s="66"/>
      <c r="D42" s="66" t="s">
        <v>413</v>
      </c>
      <c r="E42" s="79">
        <v>250000</v>
      </c>
      <c r="F42" s="109">
        <v>10.45</v>
      </c>
      <c r="G42" s="144"/>
      <c r="H42" s="78">
        <f>F42</f>
        <v>10.45</v>
      </c>
      <c r="I42" s="78"/>
      <c r="J42" s="23"/>
    </row>
    <row r="43" spans="1:10" ht="16" x14ac:dyDescent="0.2">
      <c r="A43" s="63"/>
      <c r="B43" s="75" t="s">
        <v>548</v>
      </c>
      <c r="C43" s="66"/>
      <c r="D43" s="66" t="s">
        <v>418</v>
      </c>
      <c r="E43" s="78">
        <v>250000</v>
      </c>
      <c r="F43" s="109">
        <v>11</v>
      </c>
      <c r="G43" s="144"/>
      <c r="H43" s="78">
        <f>F43</f>
        <v>11</v>
      </c>
      <c r="I43" s="78"/>
      <c r="J43" s="23"/>
    </row>
    <row r="44" spans="1:10" ht="16" x14ac:dyDescent="0.2">
      <c r="A44" s="63"/>
      <c r="B44" s="75" t="s">
        <v>548</v>
      </c>
      <c r="C44" s="66"/>
      <c r="D44" s="66" t="s">
        <v>414</v>
      </c>
      <c r="E44" s="79">
        <v>10000</v>
      </c>
      <c r="F44" s="109">
        <v>0.35</v>
      </c>
      <c r="G44" s="144"/>
      <c r="H44" s="78">
        <f>F44</f>
        <v>0.35</v>
      </c>
      <c r="I44" s="78"/>
      <c r="J44" s="23"/>
    </row>
    <row r="45" spans="1:10" ht="16" x14ac:dyDescent="0.2">
      <c r="A45" s="63"/>
      <c r="B45" s="75"/>
      <c r="C45" s="66"/>
      <c r="D45" s="66"/>
      <c r="E45" s="79"/>
      <c r="F45" s="109"/>
      <c r="G45" s="144"/>
      <c r="H45" s="78"/>
      <c r="I45" s="78"/>
      <c r="J45" s="23"/>
    </row>
    <row r="46" spans="1:10" ht="16" x14ac:dyDescent="0.2">
      <c r="A46" s="63"/>
      <c r="B46" s="75" t="s">
        <v>549</v>
      </c>
      <c r="C46" s="66" t="s">
        <v>325</v>
      </c>
      <c r="D46" s="66" t="s">
        <v>411</v>
      </c>
      <c r="E46" s="201">
        <v>500000</v>
      </c>
      <c r="F46" s="109">
        <f>H46-G46</f>
        <v>44.59</v>
      </c>
      <c r="G46" s="144">
        <v>0.91</v>
      </c>
      <c r="H46" s="78">
        <v>45.5</v>
      </c>
      <c r="I46" s="78">
        <f>SUM(H46:H47)</f>
        <v>66.400000000000006</v>
      </c>
      <c r="J46" s="200"/>
    </row>
    <row r="47" spans="1:10" ht="16" x14ac:dyDescent="0.2">
      <c r="A47" s="63"/>
      <c r="B47" s="75" t="s">
        <v>549</v>
      </c>
      <c r="C47" s="66"/>
      <c r="D47" s="66" t="s">
        <v>413</v>
      </c>
      <c r="E47" s="78">
        <v>500000</v>
      </c>
      <c r="F47" s="109">
        <v>20.9</v>
      </c>
      <c r="G47" s="144"/>
      <c r="H47" s="78">
        <f>F47</f>
        <v>20.9</v>
      </c>
      <c r="I47" s="78"/>
      <c r="J47" s="23"/>
    </row>
    <row r="48" spans="1:10" ht="16" x14ac:dyDescent="0.2">
      <c r="A48" s="63"/>
      <c r="B48" s="75"/>
      <c r="C48" s="66"/>
      <c r="D48" s="66"/>
      <c r="E48" s="78"/>
      <c r="F48" s="109"/>
      <c r="G48" s="144"/>
      <c r="H48" s="78"/>
      <c r="I48" s="78"/>
      <c r="J48" s="23"/>
    </row>
    <row r="49" spans="1:10" ht="16" x14ac:dyDescent="0.2">
      <c r="A49" s="63"/>
      <c r="B49" s="75" t="s">
        <v>550</v>
      </c>
      <c r="C49" s="66" t="s">
        <v>79</v>
      </c>
      <c r="D49" s="66" t="s">
        <v>411</v>
      </c>
      <c r="E49" s="78">
        <v>50000</v>
      </c>
      <c r="F49" s="109">
        <f>H49-G49</f>
        <v>2.6399999999999997</v>
      </c>
      <c r="G49" s="144">
        <v>0.66</v>
      </c>
      <c r="H49" s="78">
        <v>3.3</v>
      </c>
      <c r="I49" s="78">
        <f>SUM(H49:H54)</f>
        <v>21.950000000000003</v>
      </c>
      <c r="J49" s="23"/>
    </row>
    <row r="50" spans="1:10" ht="16" x14ac:dyDescent="0.2">
      <c r="A50" s="63"/>
      <c r="B50" s="75" t="s">
        <v>550</v>
      </c>
      <c r="C50" s="66"/>
      <c r="D50" s="66" t="s">
        <v>417</v>
      </c>
      <c r="E50" s="78">
        <v>50000</v>
      </c>
      <c r="F50" s="109">
        <v>6.3</v>
      </c>
      <c r="G50" s="144"/>
      <c r="H50" s="78">
        <f>F50</f>
        <v>6.3</v>
      </c>
      <c r="I50" s="78"/>
      <c r="J50" s="23"/>
    </row>
    <row r="51" spans="1:10" ht="16" x14ac:dyDescent="0.2">
      <c r="A51" s="63"/>
      <c r="B51" s="75" t="s">
        <v>550</v>
      </c>
      <c r="C51" s="66"/>
      <c r="D51" s="66" t="s">
        <v>412</v>
      </c>
      <c r="E51" s="78">
        <v>10000</v>
      </c>
      <c r="F51" s="109">
        <v>3.42</v>
      </c>
      <c r="G51" s="144"/>
      <c r="H51" s="78">
        <f>F51</f>
        <v>3.42</v>
      </c>
      <c r="I51" s="78"/>
      <c r="J51" s="23"/>
    </row>
    <row r="52" spans="1:10" ht="16" x14ac:dyDescent="0.2">
      <c r="A52" s="63"/>
      <c r="B52" s="75" t="s">
        <v>550</v>
      </c>
      <c r="C52" s="66"/>
      <c r="D52" s="66" t="s">
        <v>413</v>
      </c>
      <c r="E52" s="78">
        <v>100000</v>
      </c>
      <c r="F52" s="109">
        <v>4.18</v>
      </c>
      <c r="G52" s="144"/>
      <c r="H52" s="78">
        <f>F52</f>
        <v>4.18</v>
      </c>
      <c r="I52" s="78"/>
      <c r="J52" s="23"/>
    </row>
    <row r="53" spans="1:10" ht="16" x14ac:dyDescent="0.2">
      <c r="A53" s="63"/>
      <c r="B53" s="75" t="s">
        <v>550</v>
      </c>
      <c r="C53" s="66"/>
      <c r="D53" s="66" t="s">
        <v>418</v>
      </c>
      <c r="E53" s="78">
        <v>100000</v>
      </c>
      <c r="F53" s="109">
        <v>4.4000000000000004</v>
      </c>
      <c r="G53" s="144"/>
      <c r="H53" s="78">
        <f>F53</f>
        <v>4.4000000000000004</v>
      </c>
      <c r="I53" s="78"/>
      <c r="J53" s="23"/>
    </row>
    <row r="54" spans="1:10" ht="16" x14ac:dyDescent="0.2">
      <c r="A54" s="63"/>
      <c r="B54" s="75" t="s">
        <v>550</v>
      </c>
      <c r="C54" s="66"/>
      <c r="D54" s="66" t="s">
        <v>414</v>
      </c>
      <c r="E54" s="79">
        <v>10000</v>
      </c>
      <c r="F54" s="109">
        <v>0.35</v>
      </c>
      <c r="G54" s="144"/>
      <c r="H54" s="78">
        <f>F54</f>
        <v>0.35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109"/>
      <c r="G55" s="144"/>
      <c r="H55" s="78"/>
      <c r="I55" s="78"/>
      <c r="J55" s="23"/>
    </row>
    <row r="56" spans="1:10" ht="16" x14ac:dyDescent="0.2">
      <c r="A56" s="63"/>
      <c r="B56" s="75" t="s">
        <v>551</v>
      </c>
      <c r="C56" s="66" t="s">
        <v>80</v>
      </c>
      <c r="D56" s="66" t="s">
        <v>411</v>
      </c>
      <c r="E56" s="78">
        <v>300000</v>
      </c>
      <c r="F56" s="78">
        <f>H56-G56</f>
        <v>19.14</v>
      </c>
      <c r="G56" s="78">
        <v>0.66</v>
      </c>
      <c r="H56" s="78">
        <v>19.8</v>
      </c>
      <c r="I56" s="78">
        <f>SUM(H56:H57)</f>
        <v>32.340000000000003</v>
      </c>
      <c r="J56" s="23"/>
    </row>
    <row r="57" spans="1:10" ht="16" x14ac:dyDescent="0.2">
      <c r="A57" s="63"/>
      <c r="B57" s="75" t="s">
        <v>551</v>
      </c>
      <c r="C57" s="66"/>
      <c r="D57" s="66" t="s">
        <v>413</v>
      </c>
      <c r="E57" s="78">
        <v>300000</v>
      </c>
      <c r="F57" s="78">
        <v>12.54</v>
      </c>
      <c r="G57" s="78"/>
      <c r="H57" s="78">
        <f>F57</f>
        <v>12.54</v>
      </c>
      <c r="I57" s="78"/>
      <c r="J57" s="23"/>
    </row>
    <row r="58" spans="1:10" ht="16" x14ac:dyDescent="0.2">
      <c r="A58" s="63"/>
      <c r="B58" s="257"/>
      <c r="C58" s="167"/>
      <c r="D58" s="66"/>
      <c r="E58" s="79"/>
      <c r="F58" s="109"/>
      <c r="G58" s="144"/>
      <c r="H58" s="78"/>
      <c r="I58" s="78"/>
      <c r="J58" s="23"/>
    </row>
    <row r="59" spans="1:10" ht="16" x14ac:dyDescent="0.2">
      <c r="A59" s="63"/>
      <c r="B59" s="75" t="s">
        <v>552</v>
      </c>
      <c r="C59" s="66" t="s">
        <v>64</v>
      </c>
      <c r="D59" s="66" t="s">
        <v>411</v>
      </c>
      <c r="E59" s="79">
        <v>100000</v>
      </c>
      <c r="F59" s="109">
        <v>18.09</v>
      </c>
      <c r="G59" s="144">
        <f>H59-F59</f>
        <v>2.0100000000000016</v>
      </c>
      <c r="H59" s="78">
        <v>20.100000000000001</v>
      </c>
      <c r="I59" s="78">
        <f>SUM(H59:H63)</f>
        <v>32.450000000000003</v>
      </c>
      <c r="J59" s="23"/>
    </row>
    <row r="60" spans="1:10" ht="16" x14ac:dyDescent="0.2">
      <c r="A60" s="63"/>
      <c r="B60" s="75" t="s">
        <v>552</v>
      </c>
      <c r="C60" s="66"/>
      <c r="D60" s="66" t="s">
        <v>412</v>
      </c>
      <c r="E60" s="79">
        <v>10000</v>
      </c>
      <c r="F60" s="109">
        <v>3.42</v>
      </c>
      <c r="G60" s="144"/>
      <c r="H60" s="78">
        <f>F60</f>
        <v>3.42</v>
      </c>
      <c r="I60" s="78"/>
      <c r="J60" s="23"/>
    </row>
    <row r="61" spans="1:10" ht="16" x14ac:dyDescent="0.2">
      <c r="A61" s="63"/>
      <c r="B61" s="75" t="s">
        <v>552</v>
      </c>
      <c r="C61" s="66"/>
      <c r="D61" s="66" t="s">
        <v>413</v>
      </c>
      <c r="E61" s="79">
        <v>100000</v>
      </c>
      <c r="F61" s="109">
        <v>4.18</v>
      </c>
      <c r="G61" s="144"/>
      <c r="H61" s="78">
        <f>F61</f>
        <v>4.18</v>
      </c>
      <c r="I61" s="78"/>
      <c r="J61" s="23"/>
    </row>
    <row r="62" spans="1:10" ht="16" x14ac:dyDescent="0.2">
      <c r="A62" s="63"/>
      <c r="B62" s="75" t="s">
        <v>552</v>
      </c>
      <c r="C62" s="66"/>
      <c r="D62" s="66" t="s">
        <v>418</v>
      </c>
      <c r="E62" s="78">
        <v>100000</v>
      </c>
      <c r="F62" s="109">
        <v>4.4000000000000004</v>
      </c>
      <c r="G62" s="144"/>
      <c r="H62" s="78">
        <f>F62</f>
        <v>4.4000000000000004</v>
      </c>
      <c r="I62" s="78"/>
      <c r="J62" s="23"/>
    </row>
    <row r="63" spans="1:10" ht="16" x14ac:dyDescent="0.2">
      <c r="A63" s="63"/>
      <c r="B63" s="75" t="s">
        <v>552</v>
      </c>
      <c r="C63" s="66"/>
      <c r="D63" s="66" t="s">
        <v>414</v>
      </c>
      <c r="E63" s="79">
        <v>10000</v>
      </c>
      <c r="F63" s="109">
        <v>0.35</v>
      </c>
      <c r="G63" s="144"/>
      <c r="H63" s="78">
        <f>F63</f>
        <v>0.35</v>
      </c>
      <c r="I63" s="78"/>
      <c r="J63" s="23"/>
    </row>
    <row r="64" spans="1:10" ht="16" x14ac:dyDescent="0.2">
      <c r="A64" s="63"/>
      <c r="B64" s="75"/>
      <c r="C64" s="66"/>
      <c r="D64" s="66"/>
      <c r="E64" s="79"/>
      <c r="F64" s="109"/>
      <c r="G64" s="144"/>
      <c r="H64" s="78"/>
      <c r="I64" s="78"/>
      <c r="J64" s="23"/>
    </row>
    <row r="65" spans="1:10" ht="16" x14ac:dyDescent="0.2">
      <c r="A65" s="63"/>
      <c r="B65" s="75" t="s">
        <v>553</v>
      </c>
      <c r="C65" s="66" t="s">
        <v>218</v>
      </c>
      <c r="D65" s="66" t="s">
        <v>411</v>
      </c>
      <c r="E65" s="79">
        <v>10000</v>
      </c>
      <c r="F65" s="109">
        <v>0</v>
      </c>
      <c r="G65" s="144">
        <f>H65-F65</f>
        <v>3.08</v>
      </c>
      <c r="H65" s="78">
        <v>3.08</v>
      </c>
      <c r="I65" s="78">
        <f>H65</f>
        <v>3.08</v>
      </c>
      <c r="J65" s="23"/>
    </row>
    <row r="66" spans="1:10" ht="16" x14ac:dyDescent="0.2">
      <c r="A66" s="63"/>
      <c r="B66" s="75"/>
      <c r="C66" s="66"/>
      <c r="D66" s="66"/>
      <c r="E66" s="79"/>
      <c r="F66" s="109"/>
      <c r="G66" s="144"/>
      <c r="H66" s="78"/>
      <c r="I66" s="78"/>
      <c r="J66" s="23"/>
    </row>
    <row r="67" spans="1:10" ht="16" x14ac:dyDescent="0.2">
      <c r="A67" s="63"/>
      <c r="B67" s="75" t="s">
        <v>422</v>
      </c>
      <c r="C67" s="66" t="s">
        <v>420</v>
      </c>
      <c r="D67" s="66" t="s">
        <v>411</v>
      </c>
      <c r="E67" s="79">
        <v>10000</v>
      </c>
      <c r="F67" s="109">
        <v>0</v>
      </c>
      <c r="G67" s="144">
        <f>H67-F67</f>
        <v>3.08</v>
      </c>
      <c r="H67" s="78">
        <v>3.08</v>
      </c>
      <c r="I67" s="78">
        <f>SUM(H67:H68)</f>
        <v>5.17</v>
      </c>
      <c r="J67" s="23"/>
    </row>
    <row r="68" spans="1:10" ht="16" x14ac:dyDescent="0.2">
      <c r="A68" s="75"/>
      <c r="B68" s="75" t="s">
        <v>422</v>
      </c>
      <c r="C68" s="66"/>
      <c r="D68" s="66" t="s">
        <v>413</v>
      </c>
      <c r="E68" s="79">
        <v>50000</v>
      </c>
      <c r="F68" s="109">
        <v>2.09</v>
      </c>
      <c r="G68" s="144"/>
      <c r="H68" s="78">
        <f>F68</f>
        <v>2.09</v>
      </c>
      <c r="I68" s="78"/>
      <c r="J68" s="23"/>
    </row>
    <row r="69" spans="1:10" ht="16" x14ac:dyDescent="0.2">
      <c r="A69" s="75"/>
      <c r="B69" s="75"/>
      <c r="C69" s="66"/>
      <c r="D69" s="66"/>
      <c r="E69" s="79"/>
      <c r="F69" s="109"/>
      <c r="G69" s="144"/>
      <c r="H69" s="78"/>
      <c r="I69" s="78"/>
      <c r="J69" s="23"/>
    </row>
    <row r="70" spans="1:10" ht="16" x14ac:dyDescent="0.2">
      <c r="A70" s="75"/>
      <c r="B70" s="75" t="s">
        <v>712</v>
      </c>
      <c r="C70" s="66" t="s">
        <v>706</v>
      </c>
      <c r="D70" s="66" t="s">
        <v>411</v>
      </c>
      <c r="E70" s="79">
        <v>10000</v>
      </c>
      <c r="F70" s="109">
        <v>0</v>
      </c>
      <c r="G70" s="144">
        <f>H70-F70</f>
        <v>0.91</v>
      </c>
      <c r="H70" s="78">
        <v>0.91</v>
      </c>
      <c r="I70" s="78">
        <f>H70</f>
        <v>0.91</v>
      </c>
      <c r="J70" s="23"/>
    </row>
    <row r="71" spans="1:10" ht="16" x14ac:dyDescent="0.2">
      <c r="A71" s="63"/>
      <c r="B71" s="23"/>
      <c r="C71" s="66"/>
      <c r="D71" s="66"/>
      <c r="E71" s="79"/>
      <c r="F71" s="109"/>
      <c r="G71" s="144"/>
      <c r="H71" s="78"/>
      <c r="I71" s="78"/>
      <c r="J71" s="23"/>
    </row>
    <row r="72" spans="1:10" ht="16" x14ac:dyDescent="0.2">
      <c r="A72" s="63"/>
      <c r="B72" s="75" t="s">
        <v>423</v>
      </c>
      <c r="C72" s="66" t="s">
        <v>421</v>
      </c>
      <c r="D72" s="66" t="s">
        <v>411</v>
      </c>
      <c r="E72" s="79">
        <v>100000</v>
      </c>
      <c r="F72" s="109">
        <v>4.7699999999999996</v>
      </c>
      <c r="G72" s="144">
        <f>H72-F72</f>
        <v>0.53000000000000025</v>
      </c>
      <c r="H72" s="78">
        <v>5.3</v>
      </c>
      <c r="I72" s="78">
        <f>SUM(H72:H73)</f>
        <v>9.48</v>
      </c>
      <c r="J72" s="23"/>
    </row>
    <row r="73" spans="1:10" ht="16" x14ac:dyDescent="0.2">
      <c r="A73" s="63"/>
      <c r="B73" s="75" t="s">
        <v>423</v>
      </c>
      <c r="C73" s="66"/>
      <c r="D73" s="66" t="s">
        <v>413</v>
      </c>
      <c r="E73" s="79">
        <v>100000</v>
      </c>
      <c r="F73" s="109">
        <v>4.18</v>
      </c>
      <c r="G73" s="144"/>
      <c r="H73" s="78">
        <f>F73</f>
        <v>4.18</v>
      </c>
      <c r="I73" s="78"/>
      <c r="J73" s="23"/>
    </row>
    <row r="74" spans="1:10" ht="16" x14ac:dyDescent="0.2">
      <c r="A74" s="63"/>
      <c r="B74" s="75"/>
      <c r="C74" s="66"/>
      <c r="D74" s="66"/>
      <c r="E74" s="79"/>
      <c r="F74" s="109"/>
      <c r="G74" s="144"/>
      <c r="H74" s="78"/>
      <c r="I74" s="78"/>
      <c r="J74" s="23"/>
    </row>
    <row r="75" spans="1:10" ht="16" x14ac:dyDescent="0.2">
      <c r="A75" s="63"/>
      <c r="B75" s="75" t="s">
        <v>634</v>
      </c>
      <c r="C75" s="66" t="s">
        <v>512</v>
      </c>
      <c r="D75" s="66" t="s">
        <v>411</v>
      </c>
      <c r="E75" s="79">
        <v>10000</v>
      </c>
      <c r="F75" s="109">
        <v>0</v>
      </c>
      <c r="G75" s="144">
        <v>5.0199999999999996</v>
      </c>
      <c r="H75" s="78">
        <v>5.0199999999999996</v>
      </c>
      <c r="I75" s="78">
        <f>SUM(H75:H76)</f>
        <v>5.6999999999999993</v>
      </c>
      <c r="J75" s="23"/>
    </row>
    <row r="76" spans="1:10" ht="16" x14ac:dyDescent="0.2">
      <c r="A76" s="63"/>
      <c r="B76" s="75" t="s">
        <v>634</v>
      </c>
      <c r="C76" s="66"/>
      <c r="D76" s="66" t="s">
        <v>412</v>
      </c>
      <c r="E76" s="79">
        <v>2000</v>
      </c>
      <c r="F76" s="109">
        <v>0.68</v>
      </c>
      <c r="G76" s="144"/>
      <c r="H76" s="78">
        <f>F76</f>
        <v>0.68</v>
      </c>
      <c r="I76" s="78"/>
      <c r="J76" s="23"/>
    </row>
    <row r="77" spans="1:10" ht="16" x14ac:dyDescent="0.2">
      <c r="A77" s="63"/>
      <c r="B77" s="75"/>
      <c r="C77" s="66"/>
      <c r="D77" s="66"/>
      <c r="E77" s="79"/>
      <c r="F77" s="109"/>
      <c r="G77" s="144"/>
      <c r="H77" s="79"/>
      <c r="I77" s="79"/>
      <c r="J77" s="23"/>
    </row>
    <row r="78" spans="1:10" ht="16" x14ac:dyDescent="0.2">
      <c r="A78" s="63"/>
      <c r="B78" s="75" t="s">
        <v>555</v>
      </c>
      <c r="C78" s="66" t="s">
        <v>57</v>
      </c>
      <c r="D78" s="66" t="s">
        <v>411</v>
      </c>
      <c r="E78" s="78">
        <v>40000</v>
      </c>
      <c r="F78" s="109">
        <f>H78-G78</f>
        <v>15.059999999999999</v>
      </c>
      <c r="G78" s="144">
        <v>5.0199999999999996</v>
      </c>
      <c r="H78" s="78">
        <v>20.079999999999998</v>
      </c>
      <c r="I78" s="78">
        <f>SUM(H78:H83)</f>
        <v>44.470000000000006</v>
      </c>
      <c r="J78" s="23"/>
    </row>
    <row r="79" spans="1:10" ht="16" x14ac:dyDescent="0.2">
      <c r="A79" s="63"/>
      <c r="B79" s="75" t="s">
        <v>555</v>
      </c>
      <c r="C79" s="66"/>
      <c r="D79" s="66" t="s">
        <v>417</v>
      </c>
      <c r="E79" s="79">
        <v>10000</v>
      </c>
      <c r="F79" s="109">
        <v>19.760000000000002</v>
      </c>
      <c r="G79" s="144"/>
      <c r="H79" s="79">
        <f>F79</f>
        <v>19.760000000000002</v>
      </c>
      <c r="I79" s="79"/>
      <c r="J79" s="23"/>
    </row>
    <row r="80" spans="1:10" ht="16" x14ac:dyDescent="0.2">
      <c r="A80" s="63"/>
      <c r="B80" s="75" t="s">
        <v>555</v>
      </c>
      <c r="C80" s="66"/>
      <c r="D80" s="66" t="s">
        <v>412</v>
      </c>
      <c r="E80" s="79">
        <v>10000</v>
      </c>
      <c r="F80" s="109">
        <v>3.42</v>
      </c>
      <c r="G80" s="144"/>
      <c r="H80" s="79">
        <f>F80</f>
        <v>3.42</v>
      </c>
      <c r="I80" s="79"/>
      <c r="J80" s="23"/>
    </row>
    <row r="81" spans="1:10" ht="16" x14ac:dyDescent="0.2">
      <c r="A81" s="63"/>
      <c r="B81" s="75" t="s">
        <v>555</v>
      </c>
      <c r="C81" s="66"/>
      <c r="D81" s="66" t="s">
        <v>413</v>
      </c>
      <c r="E81" s="79">
        <v>10000</v>
      </c>
      <c r="F81" s="109">
        <v>0.42</v>
      </c>
      <c r="G81" s="144"/>
      <c r="H81" s="79">
        <f>F81</f>
        <v>0.42</v>
      </c>
      <c r="I81" s="79"/>
      <c r="J81" s="23"/>
    </row>
    <row r="82" spans="1:10" ht="16" x14ac:dyDescent="0.2">
      <c r="A82" s="63"/>
      <c r="B82" s="75" t="s">
        <v>555</v>
      </c>
      <c r="C82" s="66"/>
      <c r="D82" s="66" t="s">
        <v>418</v>
      </c>
      <c r="E82" s="79">
        <v>10000</v>
      </c>
      <c r="F82" s="109">
        <v>0.44</v>
      </c>
      <c r="G82" s="144"/>
      <c r="H82" s="79">
        <f>F82</f>
        <v>0.44</v>
      </c>
      <c r="I82" s="79"/>
      <c r="J82" s="23"/>
    </row>
    <row r="83" spans="1:10" ht="16" x14ac:dyDescent="0.2">
      <c r="A83" s="63"/>
      <c r="B83" s="75" t="s">
        <v>555</v>
      </c>
      <c r="C83" s="66"/>
      <c r="D83" s="66" t="s">
        <v>414</v>
      </c>
      <c r="E83" s="79">
        <v>10000</v>
      </c>
      <c r="F83" s="109">
        <v>0.35</v>
      </c>
      <c r="G83" s="144"/>
      <c r="H83" s="79">
        <f>F83</f>
        <v>0.35</v>
      </c>
      <c r="I83" s="79"/>
      <c r="J83" s="23"/>
    </row>
    <row r="84" spans="1:10" ht="16" x14ac:dyDescent="0.2">
      <c r="A84" s="63"/>
      <c r="B84" s="75"/>
      <c r="C84" s="66"/>
      <c r="D84" s="66"/>
      <c r="E84" s="79"/>
      <c r="F84" s="109"/>
      <c r="G84" s="144"/>
      <c r="H84" s="79"/>
      <c r="I84" s="79"/>
      <c r="J84" s="23"/>
    </row>
    <row r="85" spans="1:10" ht="16" x14ac:dyDescent="0.2">
      <c r="A85" s="63"/>
      <c r="B85" s="75" t="s">
        <v>556</v>
      </c>
      <c r="C85" s="66" t="s">
        <v>58</v>
      </c>
      <c r="D85" s="66" t="s">
        <v>411</v>
      </c>
      <c r="E85" s="79">
        <v>10000</v>
      </c>
      <c r="F85" s="109">
        <v>0</v>
      </c>
      <c r="G85" s="144">
        <f>H85-F85</f>
        <v>8.02</v>
      </c>
      <c r="H85" s="79">
        <v>8.02</v>
      </c>
      <c r="I85" s="79">
        <f>H85</f>
        <v>8.02</v>
      </c>
      <c r="J85" s="23"/>
    </row>
    <row r="86" spans="1:10" ht="16" x14ac:dyDescent="0.2">
      <c r="A86" s="63"/>
      <c r="B86" s="75"/>
      <c r="C86" s="66"/>
      <c r="D86" s="66"/>
      <c r="E86" s="79"/>
      <c r="F86" s="109"/>
      <c r="G86" s="144"/>
      <c r="H86" s="79"/>
      <c r="I86" s="79"/>
      <c r="J86" s="23"/>
    </row>
    <row r="87" spans="1:10" ht="16" x14ac:dyDescent="0.2">
      <c r="A87" s="63"/>
      <c r="B87" s="75" t="s">
        <v>558</v>
      </c>
      <c r="C87" s="66" t="s">
        <v>219</v>
      </c>
      <c r="D87" s="66" t="s">
        <v>411</v>
      </c>
      <c r="E87" s="78">
        <v>50000</v>
      </c>
      <c r="F87" s="109">
        <f>H87-G87</f>
        <v>2.6399999999999997</v>
      </c>
      <c r="G87" s="144">
        <v>0.66</v>
      </c>
      <c r="H87" s="78">
        <v>3.3</v>
      </c>
      <c r="I87" s="78">
        <f>SUM(H87:H88)</f>
        <v>7.8999999999999995</v>
      </c>
      <c r="J87" s="23"/>
    </row>
    <row r="88" spans="1:10" ht="16" x14ac:dyDescent="0.2">
      <c r="A88" s="63"/>
      <c r="B88" s="75" t="s">
        <v>558</v>
      </c>
      <c r="C88" s="66"/>
      <c r="D88" s="66" t="s">
        <v>413</v>
      </c>
      <c r="E88" s="79">
        <v>110000</v>
      </c>
      <c r="F88" s="109">
        <v>4.5999999999999996</v>
      </c>
      <c r="G88" s="144"/>
      <c r="H88" s="79">
        <f>F88</f>
        <v>4.5999999999999996</v>
      </c>
      <c r="I88" s="79"/>
      <c r="J88" s="23"/>
    </row>
    <row r="89" spans="1:10" ht="16" x14ac:dyDescent="0.2">
      <c r="A89" s="63"/>
      <c r="B89" s="75"/>
      <c r="C89" s="66"/>
      <c r="D89" s="66"/>
      <c r="E89" s="79"/>
      <c r="F89" s="109"/>
      <c r="G89" s="144"/>
      <c r="H89" s="79"/>
      <c r="I89" s="79"/>
      <c r="J89" s="23"/>
    </row>
    <row r="90" spans="1:10" ht="16" x14ac:dyDescent="0.2">
      <c r="A90" s="63"/>
      <c r="B90" s="75" t="s">
        <v>559</v>
      </c>
      <c r="C90" s="66" t="s">
        <v>17</v>
      </c>
      <c r="D90" s="66" t="s">
        <v>411</v>
      </c>
      <c r="E90" s="78">
        <v>10000</v>
      </c>
      <c r="F90" s="78">
        <v>0</v>
      </c>
      <c r="G90" s="78">
        <v>3.08</v>
      </c>
      <c r="H90" s="78">
        <v>3.08</v>
      </c>
      <c r="I90" s="78">
        <f>SUM(H90:H93)</f>
        <v>24.53</v>
      </c>
      <c r="J90" s="23"/>
    </row>
    <row r="91" spans="1:10" ht="16" x14ac:dyDescent="0.2">
      <c r="A91" s="63"/>
      <c r="B91" s="75" t="s">
        <v>559</v>
      </c>
      <c r="C91" s="66"/>
      <c r="D91" s="66" t="s">
        <v>417</v>
      </c>
      <c r="E91" s="79"/>
      <c r="F91" s="109"/>
      <c r="G91" s="144"/>
      <c r="H91" s="78">
        <f>F91</f>
        <v>0</v>
      </c>
      <c r="I91" s="79"/>
      <c r="J91" s="23"/>
    </row>
    <row r="92" spans="1:10" ht="16" x14ac:dyDescent="0.2">
      <c r="A92" s="63"/>
      <c r="B92" s="75" t="s">
        <v>559</v>
      </c>
      <c r="C92" s="66"/>
      <c r="D92" s="66" t="s">
        <v>413</v>
      </c>
      <c r="E92" s="79">
        <v>250000</v>
      </c>
      <c r="F92" s="109">
        <v>10.45</v>
      </c>
      <c r="G92" s="144"/>
      <c r="H92" s="79">
        <f>F92</f>
        <v>10.45</v>
      </c>
      <c r="I92" s="79"/>
      <c r="J92" s="23"/>
    </row>
    <row r="93" spans="1:10" ht="16" x14ac:dyDescent="0.2">
      <c r="A93" s="63"/>
      <c r="B93" s="75" t="s">
        <v>559</v>
      </c>
      <c r="C93" s="66"/>
      <c r="D93" s="66" t="s">
        <v>418</v>
      </c>
      <c r="E93" s="78">
        <v>250000</v>
      </c>
      <c r="F93" s="109">
        <v>11</v>
      </c>
      <c r="G93" s="144"/>
      <c r="H93" s="79">
        <f>F93</f>
        <v>11</v>
      </c>
      <c r="I93" s="79"/>
      <c r="J93" s="23"/>
    </row>
    <row r="94" spans="1:10" ht="16" x14ac:dyDescent="0.2">
      <c r="A94" s="63"/>
      <c r="B94" s="75"/>
      <c r="C94" s="66"/>
      <c r="D94" s="66"/>
      <c r="E94" s="78"/>
      <c r="F94" s="109"/>
      <c r="G94" s="144"/>
      <c r="H94" s="79"/>
      <c r="I94" s="79"/>
      <c r="J94" s="23"/>
    </row>
    <row r="95" spans="1:10" ht="16" x14ac:dyDescent="0.2">
      <c r="A95" s="63"/>
      <c r="B95" s="75" t="s">
        <v>651</v>
      </c>
      <c r="C95" s="66" t="s">
        <v>650</v>
      </c>
      <c r="D95" s="66" t="s">
        <v>411</v>
      </c>
      <c r="E95" s="78">
        <v>240000</v>
      </c>
      <c r="F95" s="78">
        <f>H95-G95</f>
        <v>20.93</v>
      </c>
      <c r="G95" s="78">
        <v>0.91</v>
      </c>
      <c r="H95" s="78">
        <v>21.84</v>
      </c>
      <c r="I95" s="78">
        <f>SUM(H95:H98)</f>
        <v>35.64</v>
      </c>
      <c r="J95" s="23"/>
    </row>
    <row r="96" spans="1:10" ht="16" x14ac:dyDescent="0.2">
      <c r="A96" s="63"/>
      <c r="B96" s="75" t="s">
        <v>651</v>
      </c>
      <c r="C96" s="66"/>
      <c r="D96" s="66" t="s">
        <v>412</v>
      </c>
      <c r="E96" s="78">
        <v>10000</v>
      </c>
      <c r="F96" s="109">
        <v>3.42</v>
      </c>
      <c r="G96" s="144"/>
      <c r="H96" s="79">
        <f>F96</f>
        <v>3.42</v>
      </c>
      <c r="I96" s="79"/>
      <c r="J96" s="23"/>
    </row>
    <row r="97" spans="1:10" ht="16" x14ac:dyDescent="0.2">
      <c r="A97" s="63"/>
      <c r="B97" s="75" t="s">
        <v>651</v>
      </c>
      <c r="C97" s="66"/>
      <c r="D97" s="66" t="s">
        <v>413</v>
      </c>
      <c r="E97" s="78">
        <v>240000</v>
      </c>
      <c r="F97" s="109">
        <v>10.029999999999999</v>
      </c>
      <c r="G97" s="144"/>
      <c r="H97" s="79">
        <f>F97</f>
        <v>10.029999999999999</v>
      </c>
      <c r="I97" s="79"/>
      <c r="J97" s="23"/>
    </row>
    <row r="98" spans="1:10" ht="16" x14ac:dyDescent="0.2">
      <c r="A98" s="63"/>
      <c r="B98" s="75" t="s">
        <v>651</v>
      </c>
      <c r="C98" s="66"/>
      <c r="D98" s="66" t="s">
        <v>414</v>
      </c>
      <c r="E98" s="78">
        <v>10000</v>
      </c>
      <c r="F98" s="109">
        <v>0.35</v>
      </c>
      <c r="G98" s="144"/>
      <c r="H98" s="79">
        <f>F98</f>
        <v>0.35</v>
      </c>
      <c r="I98" s="79"/>
      <c r="J98" s="23"/>
    </row>
    <row r="99" spans="1:10" ht="16" x14ac:dyDescent="0.2">
      <c r="A99" s="63"/>
      <c r="B99" s="75"/>
      <c r="C99" s="66"/>
      <c r="D99" s="66"/>
      <c r="E99" s="79"/>
      <c r="F99" s="109"/>
      <c r="G99" s="144"/>
      <c r="H99" s="79"/>
      <c r="I99" s="79"/>
      <c r="J99" s="23"/>
    </row>
    <row r="100" spans="1:10" ht="16" x14ac:dyDescent="0.2">
      <c r="A100" s="63"/>
      <c r="B100" s="75" t="s">
        <v>560</v>
      </c>
      <c r="C100" s="85" t="s">
        <v>224</v>
      </c>
      <c r="D100" s="85" t="s">
        <v>411</v>
      </c>
      <c r="E100" s="86">
        <v>260000</v>
      </c>
      <c r="F100" s="86">
        <f>H100-G100</f>
        <v>16.5</v>
      </c>
      <c r="G100" s="78">
        <v>0.66</v>
      </c>
      <c r="H100" s="86">
        <v>17.16</v>
      </c>
      <c r="I100" s="86">
        <f>SUM(H100:H103)</f>
        <v>31.799999999999997</v>
      </c>
      <c r="J100" s="23"/>
    </row>
    <row r="101" spans="1:10" ht="16" x14ac:dyDescent="0.2">
      <c r="A101" s="63"/>
      <c r="B101" s="75" t="s">
        <v>560</v>
      </c>
      <c r="C101" s="85"/>
      <c r="D101" s="85" t="s">
        <v>412</v>
      </c>
      <c r="E101" s="86">
        <v>10000</v>
      </c>
      <c r="F101" s="86">
        <v>3.42</v>
      </c>
      <c r="G101" s="86"/>
      <c r="H101" s="86">
        <f>F101</f>
        <v>3.42</v>
      </c>
      <c r="I101" s="86"/>
      <c r="J101" s="23"/>
    </row>
    <row r="102" spans="1:10" ht="16" x14ac:dyDescent="0.2">
      <c r="A102" s="63"/>
      <c r="B102" s="75" t="s">
        <v>560</v>
      </c>
      <c r="C102" s="85"/>
      <c r="D102" s="85" t="s">
        <v>413</v>
      </c>
      <c r="E102" s="86">
        <v>260000</v>
      </c>
      <c r="F102" s="86">
        <v>10.87</v>
      </c>
      <c r="G102" s="86"/>
      <c r="H102" s="86">
        <f>F102</f>
        <v>10.87</v>
      </c>
      <c r="I102" s="86"/>
      <c r="J102" s="23"/>
    </row>
    <row r="103" spans="1:10" ht="16" x14ac:dyDescent="0.2">
      <c r="A103" s="63"/>
      <c r="B103" s="75" t="s">
        <v>560</v>
      </c>
      <c r="C103" s="85"/>
      <c r="D103" s="85" t="s">
        <v>414</v>
      </c>
      <c r="E103" s="86">
        <v>10000</v>
      </c>
      <c r="F103" s="251">
        <v>0.35</v>
      </c>
      <c r="G103" s="242"/>
      <c r="H103" s="86">
        <f>F103</f>
        <v>0.35</v>
      </c>
      <c r="I103" s="86"/>
      <c r="J103" s="23"/>
    </row>
    <row r="104" spans="1:10" ht="16" x14ac:dyDescent="0.2">
      <c r="A104" s="63"/>
      <c r="B104" s="75"/>
      <c r="C104" s="85"/>
      <c r="D104" s="85"/>
      <c r="E104" s="86"/>
      <c r="F104" s="251"/>
      <c r="G104" s="242"/>
      <c r="H104" s="86"/>
      <c r="I104" s="86"/>
      <c r="J104" s="23"/>
    </row>
    <row r="105" spans="1:10" ht="16" x14ac:dyDescent="0.2">
      <c r="A105" s="63"/>
      <c r="B105" s="75" t="s">
        <v>561</v>
      </c>
      <c r="C105" s="66" t="s">
        <v>424</v>
      </c>
      <c r="D105" s="66" t="s">
        <v>411</v>
      </c>
      <c r="E105" s="79">
        <v>10000</v>
      </c>
      <c r="F105" s="109">
        <v>0</v>
      </c>
      <c r="G105" s="144">
        <f>H105-F105</f>
        <v>0.66</v>
      </c>
      <c r="H105" s="79">
        <v>0.66</v>
      </c>
      <c r="I105" s="79">
        <f>SUM(H105:H106)</f>
        <v>1.08</v>
      </c>
      <c r="J105" s="23"/>
    </row>
    <row r="106" spans="1:10" ht="16" x14ac:dyDescent="0.2">
      <c r="A106" s="63"/>
      <c r="B106" s="75" t="s">
        <v>561</v>
      </c>
      <c r="C106" s="66"/>
      <c r="D106" s="66" t="s">
        <v>413</v>
      </c>
      <c r="E106" s="78">
        <v>10000</v>
      </c>
      <c r="F106" s="78">
        <v>0.42</v>
      </c>
      <c r="G106" s="78"/>
      <c r="H106" s="78">
        <f>F106</f>
        <v>0.42</v>
      </c>
      <c r="I106" s="78"/>
      <c r="J106" s="23"/>
    </row>
    <row r="107" spans="1:10" ht="16" x14ac:dyDescent="0.2">
      <c r="A107" s="63"/>
      <c r="B107" s="75"/>
      <c r="C107" s="66"/>
      <c r="D107" s="66"/>
      <c r="E107" s="79"/>
      <c r="F107" s="109"/>
      <c r="G107" s="144"/>
      <c r="H107" s="79"/>
      <c r="I107" s="79"/>
      <c r="J107" s="23"/>
    </row>
    <row r="108" spans="1:10" ht="16" x14ac:dyDescent="0.2">
      <c r="A108" s="63"/>
      <c r="B108" s="75" t="s">
        <v>562</v>
      </c>
      <c r="C108" s="66" t="s">
        <v>233</v>
      </c>
      <c r="D108" s="66" t="s">
        <v>411</v>
      </c>
      <c r="E108" s="78">
        <v>10000</v>
      </c>
      <c r="F108" s="109">
        <v>0</v>
      </c>
      <c r="G108" s="144">
        <f>H108-F108</f>
        <v>5.0199999999999996</v>
      </c>
      <c r="H108" s="78">
        <v>5.0199999999999996</v>
      </c>
      <c r="I108" s="78">
        <f>SUM(H108:H111)</f>
        <v>12.969999999999999</v>
      </c>
      <c r="J108" s="211"/>
    </row>
    <row r="109" spans="1:10" ht="16" x14ac:dyDescent="0.2">
      <c r="A109" s="63"/>
      <c r="B109" s="75" t="s">
        <v>562</v>
      </c>
      <c r="C109" s="66"/>
      <c r="D109" s="66" t="s">
        <v>412</v>
      </c>
      <c r="E109" s="79">
        <v>10000</v>
      </c>
      <c r="F109" s="109">
        <v>3.42</v>
      </c>
      <c r="G109" s="144"/>
      <c r="H109" s="79">
        <f>F109</f>
        <v>3.42</v>
      </c>
      <c r="I109" s="79"/>
      <c r="J109" s="23"/>
    </row>
    <row r="110" spans="1:10" ht="16" x14ac:dyDescent="0.2">
      <c r="A110" s="63"/>
      <c r="B110" s="75" t="s">
        <v>562</v>
      </c>
      <c r="C110" s="66"/>
      <c r="D110" s="66" t="s">
        <v>413</v>
      </c>
      <c r="E110" s="79">
        <v>100000</v>
      </c>
      <c r="F110" s="109">
        <v>4.18</v>
      </c>
      <c r="G110" s="144"/>
      <c r="H110" s="79">
        <f>F110</f>
        <v>4.18</v>
      </c>
      <c r="I110" s="79"/>
      <c r="J110" s="23"/>
    </row>
    <row r="111" spans="1:10" ht="16" x14ac:dyDescent="0.2">
      <c r="A111" s="63"/>
      <c r="B111" s="75" t="s">
        <v>562</v>
      </c>
      <c r="C111" s="66"/>
      <c r="D111" s="66" t="s">
        <v>414</v>
      </c>
      <c r="E111" s="79">
        <v>10000</v>
      </c>
      <c r="F111" s="109">
        <v>0.35</v>
      </c>
      <c r="G111" s="144"/>
      <c r="H111" s="79">
        <f>F111</f>
        <v>0.35</v>
      </c>
      <c r="I111" s="79"/>
      <c r="J111" s="23"/>
    </row>
    <row r="112" spans="1:10" ht="16" x14ac:dyDescent="0.2">
      <c r="A112" s="63"/>
      <c r="B112" s="75"/>
      <c r="C112" s="66"/>
      <c r="D112" s="66"/>
      <c r="E112" s="79"/>
      <c r="F112" s="109"/>
      <c r="G112" s="144"/>
      <c r="H112" s="79"/>
      <c r="I112" s="79"/>
      <c r="J112" s="23"/>
    </row>
    <row r="113" spans="1:10" ht="16" x14ac:dyDescent="0.2">
      <c r="A113" s="63"/>
      <c r="B113" s="75" t="s">
        <v>563</v>
      </c>
      <c r="C113" s="66" t="s">
        <v>234</v>
      </c>
      <c r="D113" s="66" t="s">
        <v>411</v>
      </c>
      <c r="E113" s="78">
        <v>10000</v>
      </c>
      <c r="F113" s="78">
        <v>0</v>
      </c>
      <c r="G113" s="78">
        <f>H113-F113</f>
        <v>14.08</v>
      </c>
      <c r="H113" s="78">
        <v>14.08</v>
      </c>
      <c r="I113" s="78">
        <f>H113</f>
        <v>14.08</v>
      </c>
      <c r="J113" s="23"/>
    </row>
    <row r="114" spans="1:10" ht="16" x14ac:dyDescent="0.2">
      <c r="A114" s="63"/>
      <c r="B114" s="258"/>
      <c r="C114" s="44"/>
      <c r="D114" s="44"/>
      <c r="E114" s="165"/>
      <c r="F114" s="252"/>
      <c r="G114" s="144"/>
      <c r="H114" s="79"/>
      <c r="I114" s="79"/>
      <c r="J114" s="23"/>
    </row>
    <row r="115" spans="1:10" ht="16" x14ac:dyDescent="0.2">
      <c r="A115" s="63"/>
      <c r="B115" s="75" t="s">
        <v>564</v>
      </c>
      <c r="C115" s="168" t="s">
        <v>330</v>
      </c>
      <c r="D115" s="168" t="s">
        <v>411</v>
      </c>
      <c r="E115" s="169">
        <v>200000</v>
      </c>
      <c r="F115" s="109">
        <f>H115-G115</f>
        <v>17.29</v>
      </c>
      <c r="G115" s="144">
        <v>0.91</v>
      </c>
      <c r="H115" s="78">
        <v>18.2</v>
      </c>
      <c r="I115" s="78">
        <f>SUM(H115:H120)</f>
        <v>24.640000000000004</v>
      </c>
      <c r="J115" s="23"/>
    </row>
    <row r="116" spans="1:10" ht="16" x14ac:dyDescent="0.2">
      <c r="A116" s="63"/>
      <c r="B116" s="75" t="s">
        <v>564</v>
      </c>
      <c r="C116" s="168"/>
      <c r="D116" s="168" t="s">
        <v>417</v>
      </c>
      <c r="E116" s="169">
        <v>10000</v>
      </c>
      <c r="F116" s="109">
        <v>1.81</v>
      </c>
      <c r="G116" s="144"/>
      <c r="H116" s="78">
        <f>F116</f>
        <v>1.81</v>
      </c>
      <c r="I116" s="78"/>
      <c r="J116" s="23"/>
    </row>
    <row r="117" spans="1:10" ht="16" x14ac:dyDescent="0.2">
      <c r="A117" s="63"/>
      <c r="B117" s="75" t="s">
        <v>564</v>
      </c>
      <c r="C117" s="168"/>
      <c r="D117" s="168" t="s">
        <v>412</v>
      </c>
      <c r="E117" s="169">
        <v>10000</v>
      </c>
      <c r="F117" s="109">
        <v>3.42</v>
      </c>
      <c r="G117" s="144"/>
      <c r="H117" s="78">
        <f>F117</f>
        <v>3.42</v>
      </c>
      <c r="I117" s="78"/>
      <c r="J117" s="23"/>
    </row>
    <row r="118" spans="1:10" ht="16" x14ac:dyDescent="0.2">
      <c r="A118" s="63"/>
      <c r="B118" s="75" t="s">
        <v>564</v>
      </c>
      <c r="C118" s="168"/>
      <c r="D118" s="168" t="s">
        <v>413</v>
      </c>
      <c r="E118" s="169">
        <v>10000</v>
      </c>
      <c r="F118" s="109">
        <v>0.42</v>
      </c>
      <c r="G118" s="144"/>
      <c r="H118" s="78">
        <f>F118</f>
        <v>0.42</v>
      </c>
      <c r="I118" s="78"/>
    </row>
    <row r="119" spans="1:10" ht="16" x14ac:dyDescent="0.2">
      <c r="A119" s="63"/>
      <c r="B119" s="75" t="s">
        <v>564</v>
      </c>
      <c r="C119" s="168"/>
      <c r="D119" s="168" t="s">
        <v>418</v>
      </c>
      <c r="E119" s="169">
        <v>10000</v>
      </c>
      <c r="F119" s="253">
        <v>0.44</v>
      </c>
      <c r="G119" s="144"/>
      <c r="H119" s="78">
        <f>F119</f>
        <v>0.44</v>
      </c>
      <c r="I119" s="78"/>
      <c r="J119" s="23"/>
    </row>
    <row r="120" spans="1:10" ht="16" x14ac:dyDescent="0.2">
      <c r="A120" s="63"/>
      <c r="B120" s="75" t="s">
        <v>564</v>
      </c>
      <c r="C120" s="168"/>
      <c r="D120" s="168" t="s">
        <v>414</v>
      </c>
      <c r="E120" s="169">
        <v>10000</v>
      </c>
      <c r="F120" s="253">
        <v>0.35</v>
      </c>
      <c r="G120" s="144"/>
      <c r="H120" s="78">
        <f>F120</f>
        <v>0.35</v>
      </c>
      <c r="I120" s="78"/>
      <c r="J120" s="23"/>
    </row>
    <row r="121" spans="1:10" ht="16" x14ac:dyDescent="0.2">
      <c r="A121" s="63"/>
      <c r="B121" s="172"/>
      <c r="C121" s="168"/>
      <c r="D121" s="212"/>
      <c r="E121" s="169"/>
      <c r="F121" s="109"/>
      <c r="G121" s="144"/>
      <c r="H121" s="78"/>
      <c r="I121" s="78"/>
      <c r="J121" s="23"/>
    </row>
    <row r="122" spans="1:10" ht="16" x14ac:dyDescent="0.2">
      <c r="A122" s="63"/>
      <c r="B122" s="172" t="s">
        <v>565</v>
      </c>
      <c r="C122" s="168" t="s">
        <v>490</v>
      </c>
      <c r="D122" s="212" t="s">
        <v>411</v>
      </c>
      <c r="E122" s="169">
        <v>10000</v>
      </c>
      <c r="F122" s="109" t="s">
        <v>492</v>
      </c>
      <c r="G122" s="144">
        <v>3.08</v>
      </c>
      <c r="H122" s="78">
        <f>G122</f>
        <v>3.08</v>
      </c>
      <c r="I122" s="78">
        <f>H122</f>
        <v>3.08</v>
      </c>
      <c r="J122" s="23"/>
    </row>
    <row r="123" spans="1:10" ht="16" x14ac:dyDescent="0.2">
      <c r="A123" s="63"/>
      <c r="B123" s="172"/>
      <c r="C123" s="168"/>
      <c r="D123" s="212"/>
      <c r="E123" s="169"/>
      <c r="F123" s="109"/>
      <c r="G123" s="144"/>
      <c r="H123" s="78"/>
      <c r="I123" s="78"/>
      <c r="J123" s="23"/>
    </row>
    <row r="124" spans="1:10" ht="16" x14ac:dyDescent="0.2">
      <c r="A124" s="63"/>
      <c r="B124" s="172" t="s">
        <v>653</v>
      </c>
      <c r="C124" s="168" t="s">
        <v>652</v>
      </c>
      <c r="D124" s="212" t="s">
        <v>411</v>
      </c>
      <c r="E124" s="169">
        <v>10000</v>
      </c>
      <c r="F124" s="109">
        <f>H124-G124</f>
        <v>0</v>
      </c>
      <c r="G124" s="144">
        <v>1.26</v>
      </c>
      <c r="H124" s="78">
        <v>1.26</v>
      </c>
      <c r="I124" s="78">
        <f>H124</f>
        <v>1.26</v>
      </c>
      <c r="J124" s="23"/>
    </row>
    <row r="125" spans="1:10" ht="16" x14ac:dyDescent="0.2">
      <c r="A125" s="63"/>
      <c r="B125" s="172"/>
      <c r="C125" s="168"/>
      <c r="D125" s="212"/>
      <c r="E125" s="169"/>
      <c r="F125" s="109"/>
      <c r="G125" s="144"/>
      <c r="H125" s="78"/>
      <c r="I125" s="78"/>
      <c r="J125" s="23"/>
    </row>
    <row r="126" spans="1:10" ht="16" x14ac:dyDescent="0.2">
      <c r="A126" s="63"/>
      <c r="B126" s="75" t="s">
        <v>566</v>
      </c>
      <c r="C126" s="66" t="s">
        <v>25</v>
      </c>
      <c r="D126" s="66" t="s">
        <v>411</v>
      </c>
      <c r="E126" s="79">
        <v>10000</v>
      </c>
      <c r="F126" s="109">
        <v>0</v>
      </c>
      <c r="G126" s="144">
        <f>H126-F126</f>
        <v>3.08</v>
      </c>
      <c r="H126" s="79">
        <v>3.08</v>
      </c>
      <c r="I126" s="79">
        <f>H126</f>
        <v>3.08</v>
      </c>
      <c r="J126" s="23"/>
    </row>
    <row r="127" spans="1:10" ht="16" x14ac:dyDescent="0.2">
      <c r="A127" s="63"/>
      <c r="B127" s="75"/>
      <c r="C127" s="66"/>
      <c r="D127" s="66"/>
      <c r="E127" s="79"/>
      <c r="F127" s="109"/>
      <c r="G127" s="144"/>
      <c r="H127" s="79"/>
      <c r="I127" s="79"/>
      <c r="J127" s="23"/>
    </row>
    <row r="128" spans="1:10" ht="16" x14ac:dyDescent="0.2">
      <c r="A128" s="63"/>
      <c r="B128" s="75" t="s">
        <v>567</v>
      </c>
      <c r="C128" s="66" t="s">
        <v>88</v>
      </c>
      <c r="D128" s="66" t="s">
        <v>411</v>
      </c>
      <c r="E128" s="78">
        <v>250000</v>
      </c>
      <c r="F128" s="109">
        <f>H128-G128</f>
        <v>48.24</v>
      </c>
      <c r="G128" s="144">
        <v>2.0099999999999998</v>
      </c>
      <c r="H128" s="78">
        <v>50.25</v>
      </c>
      <c r="I128" s="78">
        <f>SUM(H128:H133)</f>
        <v>132.88</v>
      </c>
      <c r="J128" s="23"/>
    </row>
    <row r="129" spans="1:10" ht="16" x14ac:dyDescent="0.2">
      <c r="A129" s="63"/>
      <c r="B129" s="75" t="s">
        <v>567</v>
      </c>
      <c r="C129" s="66"/>
      <c r="D129" s="66" t="s">
        <v>417</v>
      </c>
      <c r="E129" s="78">
        <v>50000</v>
      </c>
      <c r="F129" s="109">
        <v>57.85</v>
      </c>
      <c r="G129" s="144"/>
      <c r="H129" s="78">
        <f>F129</f>
        <v>57.85</v>
      </c>
      <c r="I129" s="78"/>
      <c r="J129" s="211"/>
    </row>
    <row r="130" spans="1:10" ht="16" x14ac:dyDescent="0.2">
      <c r="A130" s="63"/>
      <c r="B130" s="75" t="s">
        <v>567</v>
      </c>
      <c r="C130" s="66"/>
      <c r="D130" s="66" t="s">
        <v>412</v>
      </c>
      <c r="E130" s="78">
        <v>10000</v>
      </c>
      <c r="F130" s="109">
        <v>3.42</v>
      </c>
      <c r="G130" s="144"/>
      <c r="H130" s="78">
        <f>F130</f>
        <v>3.42</v>
      </c>
      <c r="I130" s="78"/>
      <c r="J130" s="23"/>
    </row>
    <row r="131" spans="1:10" ht="16" x14ac:dyDescent="0.2">
      <c r="A131" s="63"/>
      <c r="B131" s="75" t="s">
        <v>567</v>
      </c>
      <c r="C131" s="66"/>
      <c r="D131" s="66" t="s">
        <v>413</v>
      </c>
      <c r="E131" s="78">
        <v>250000</v>
      </c>
      <c r="F131" s="109">
        <v>10.45</v>
      </c>
      <c r="G131" s="144"/>
      <c r="H131" s="78">
        <f>F131</f>
        <v>10.45</v>
      </c>
      <c r="I131" s="78"/>
      <c r="J131" s="23"/>
    </row>
    <row r="132" spans="1:10" ht="16" x14ac:dyDescent="0.2">
      <c r="A132" s="63"/>
      <c r="B132" s="75" t="s">
        <v>567</v>
      </c>
      <c r="C132" s="66"/>
      <c r="D132" s="66" t="s">
        <v>418</v>
      </c>
      <c r="E132" s="78">
        <v>240000</v>
      </c>
      <c r="F132" s="109">
        <v>10.56</v>
      </c>
      <c r="G132" s="144"/>
      <c r="H132" s="79">
        <f>F132</f>
        <v>10.56</v>
      </c>
      <c r="I132" s="79"/>
      <c r="J132" s="23"/>
    </row>
    <row r="133" spans="1:10" ht="16" x14ac:dyDescent="0.2">
      <c r="A133" s="63"/>
      <c r="B133" s="75" t="s">
        <v>567</v>
      </c>
      <c r="C133" s="66"/>
      <c r="D133" s="66" t="s">
        <v>414</v>
      </c>
      <c r="E133" s="79">
        <v>10000</v>
      </c>
      <c r="F133" s="109">
        <v>0.35</v>
      </c>
      <c r="G133" s="144"/>
      <c r="H133" s="79">
        <f>F133</f>
        <v>0.35</v>
      </c>
      <c r="I133" s="79"/>
      <c r="J133" s="23"/>
    </row>
    <row r="134" spans="1:10" ht="16" x14ac:dyDescent="0.2">
      <c r="A134" s="63"/>
      <c r="B134" s="75"/>
      <c r="C134" s="66"/>
      <c r="D134" s="66"/>
      <c r="E134" s="79"/>
      <c r="F134" s="109"/>
      <c r="G134" s="144"/>
      <c r="H134" s="79"/>
      <c r="I134" s="79"/>
      <c r="J134" s="23"/>
    </row>
    <row r="135" spans="1:10" ht="16" x14ac:dyDescent="0.2">
      <c r="A135" s="63"/>
      <c r="B135" s="75" t="s">
        <v>713</v>
      </c>
      <c r="C135" s="66" t="s">
        <v>707</v>
      </c>
      <c r="D135" s="66" t="s">
        <v>411</v>
      </c>
      <c r="E135" s="79">
        <v>50000</v>
      </c>
      <c r="F135" s="109">
        <v>5.04</v>
      </c>
      <c r="G135" s="144">
        <f>H135-F135</f>
        <v>1.2599999999999998</v>
      </c>
      <c r="H135" s="79">
        <v>6.3</v>
      </c>
      <c r="I135" s="79">
        <f>SUM(H135:H138)</f>
        <v>18.43</v>
      </c>
      <c r="J135" s="23"/>
    </row>
    <row r="136" spans="1:10" ht="16" x14ac:dyDescent="0.2">
      <c r="A136" s="63"/>
      <c r="B136" s="75" t="s">
        <v>713</v>
      </c>
      <c r="C136" s="66"/>
      <c r="D136" s="66" t="s">
        <v>412</v>
      </c>
      <c r="E136" s="79">
        <v>10000</v>
      </c>
      <c r="F136" s="109">
        <v>3.42</v>
      </c>
      <c r="G136" s="144"/>
      <c r="H136" s="79">
        <f>F136</f>
        <v>3.42</v>
      </c>
      <c r="I136" s="79"/>
      <c r="J136" s="23"/>
    </row>
    <row r="137" spans="1:10" ht="16" x14ac:dyDescent="0.2">
      <c r="A137" s="63"/>
      <c r="B137" s="75" t="s">
        <v>713</v>
      </c>
      <c r="C137" s="66"/>
      <c r="D137" s="66" t="s">
        <v>413</v>
      </c>
      <c r="E137" s="79">
        <v>200000</v>
      </c>
      <c r="F137" s="109">
        <v>8.36</v>
      </c>
      <c r="G137" s="144"/>
      <c r="H137" s="79">
        <f>F137</f>
        <v>8.36</v>
      </c>
      <c r="I137" s="79"/>
      <c r="J137" s="23"/>
    </row>
    <row r="138" spans="1:10" ht="16" x14ac:dyDescent="0.2">
      <c r="A138" s="63"/>
      <c r="B138" s="75" t="s">
        <v>713</v>
      </c>
      <c r="C138" s="66"/>
      <c r="D138" s="66" t="s">
        <v>414</v>
      </c>
      <c r="E138" s="79">
        <v>10000</v>
      </c>
      <c r="F138" s="109">
        <v>0.35</v>
      </c>
      <c r="G138" s="144"/>
      <c r="H138" s="79">
        <f>F138</f>
        <v>0.35</v>
      </c>
      <c r="I138" s="79"/>
      <c r="J138" s="23"/>
    </row>
    <row r="139" spans="1:10" ht="16" x14ac:dyDescent="0.2">
      <c r="A139" s="63"/>
      <c r="B139" s="75"/>
      <c r="C139" s="66"/>
      <c r="D139" s="66"/>
      <c r="E139" s="79"/>
      <c r="F139" s="109"/>
      <c r="G139" s="144"/>
      <c r="H139" s="79"/>
      <c r="I139" s="79"/>
      <c r="J139" s="23"/>
    </row>
    <row r="140" spans="1:10" ht="16" x14ac:dyDescent="0.2">
      <c r="A140" s="63"/>
      <c r="B140" s="75" t="s">
        <v>568</v>
      </c>
      <c r="C140" s="66" t="s">
        <v>173</v>
      </c>
      <c r="D140" s="66" t="s">
        <v>411</v>
      </c>
      <c r="E140" s="79">
        <v>10000</v>
      </c>
      <c r="F140" s="109">
        <v>0</v>
      </c>
      <c r="G140" s="144">
        <f>H140-F140</f>
        <v>12.48</v>
      </c>
      <c r="H140" s="79">
        <v>12.48</v>
      </c>
      <c r="I140" s="79">
        <f>SUM(H140:H142)</f>
        <v>24.470000000000002</v>
      </c>
      <c r="J140" s="23"/>
    </row>
    <row r="141" spans="1:10" ht="16" x14ac:dyDescent="0.2">
      <c r="A141" s="63"/>
      <c r="B141" s="75" t="s">
        <v>568</v>
      </c>
      <c r="C141" s="66"/>
      <c r="D141" s="66" t="s">
        <v>417</v>
      </c>
      <c r="E141" s="79">
        <v>10000</v>
      </c>
      <c r="F141" s="109">
        <v>11.57</v>
      </c>
      <c r="G141" s="144"/>
      <c r="H141" s="79">
        <f>F141</f>
        <v>11.57</v>
      </c>
      <c r="I141" s="79"/>
      <c r="J141" s="23"/>
    </row>
    <row r="142" spans="1:10" ht="16" x14ac:dyDescent="0.2">
      <c r="A142" s="63"/>
      <c r="B142" s="75" t="s">
        <v>568</v>
      </c>
      <c r="C142" s="66"/>
      <c r="D142" s="66" t="s">
        <v>413</v>
      </c>
      <c r="E142" s="78">
        <v>10000</v>
      </c>
      <c r="F142" s="109">
        <v>0.42</v>
      </c>
      <c r="G142" s="144"/>
      <c r="H142" s="78">
        <f>F142</f>
        <v>0.42</v>
      </c>
      <c r="I142" s="78"/>
      <c r="J142" s="23"/>
    </row>
    <row r="143" spans="1:10" ht="16" x14ac:dyDescent="0.2">
      <c r="A143" s="63"/>
      <c r="B143" s="75"/>
      <c r="C143" s="66"/>
      <c r="D143" s="66"/>
      <c r="E143" s="78"/>
      <c r="F143" s="109"/>
      <c r="G143" s="144"/>
      <c r="H143" s="78"/>
      <c r="I143" s="78"/>
      <c r="J143" s="23"/>
    </row>
    <row r="144" spans="1:10" ht="16" x14ac:dyDescent="0.2">
      <c r="A144" s="63"/>
      <c r="B144" s="75" t="s">
        <v>569</v>
      </c>
      <c r="C144" s="66" t="s">
        <v>189</v>
      </c>
      <c r="D144" s="66" t="s">
        <v>411</v>
      </c>
      <c r="E144" s="78">
        <v>100000</v>
      </c>
      <c r="F144" s="109">
        <f>H144-G144</f>
        <v>72.180000000000007</v>
      </c>
      <c r="G144" s="144">
        <v>8.02</v>
      </c>
      <c r="H144" s="78">
        <v>80.2</v>
      </c>
      <c r="I144" s="78">
        <f>SUM(H144:H145)</f>
        <v>84.38</v>
      </c>
      <c r="J144" s="211"/>
    </row>
    <row r="145" spans="1:10" ht="16" x14ac:dyDescent="0.2">
      <c r="A145" s="63"/>
      <c r="B145" s="75" t="s">
        <v>569</v>
      </c>
      <c r="C145" s="66"/>
      <c r="D145" s="66" t="s">
        <v>413</v>
      </c>
      <c r="E145" s="79">
        <v>100000</v>
      </c>
      <c r="F145" s="109">
        <v>4.18</v>
      </c>
      <c r="G145" s="144"/>
      <c r="H145" s="79">
        <f>F145</f>
        <v>4.18</v>
      </c>
      <c r="I145" s="79"/>
      <c r="J145" s="23"/>
    </row>
    <row r="146" spans="1:10" ht="16" x14ac:dyDescent="0.2">
      <c r="A146" s="63"/>
      <c r="B146" s="75"/>
      <c r="C146" s="66"/>
      <c r="D146" s="66"/>
      <c r="E146" s="79"/>
      <c r="F146" s="109"/>
      <c r="G146" s="144"/>
      <c r="H146" s="79"/>
      <c r="I146" s="79"/>
      <c r="J146" s="23"/>
    </row>
    <row r="147" spans="1:10" ht="16" x14ac:dyDescent="0.2">
      <c r="A147" s="63"/>
      <c r="B147" s="75" t="s">
        <v>570</v>
      </c>
      <c r="C147" s="66" t="s">
        <v>143</v>
      </c>
      <c r="D147" s="66" t="s">
        <v>411</v>
      </c>
      <c r="E147" s="78">
        <v>10000</v>
      </c>
      <c r="F147" s="109">
        <v>0</v>
      </c>
      <c r="G147" s="144">
        <v>0.66</v>
      </c>
      <c r="H147" s="78">
        <v>0.66</v>
      </c>
      <c r="I147" s="78">
        <f>SUM(H147:H148)</f>
        <v>4.84</v>
      </c>
      <c r="J147" s="211"/>
    </row>
    <row r="148" spans="1:10" ht="16" x14ac:dyDescent="0.2">
      <c r="A148" s="63"/>
      <c r="B148" s="75" t="s">
        <v>570</v>
      </c>
      <c r="C148" s="66"/>
      <c r="D148" s="66" t="s">
        <v>413</v>
      </c>
      <c r="E148" s="79">
        <v>100000</v>
      </c>
      <c r="F148" s="109">
        <v>4.18</v>
      </c>
      <c r="G148" s="144"/>
      <c r="H148" s="79">
        <f>F148</f>
        <v>4.18</v>
      </c>
      <c r="I148" s="79"/>
      <c r="J148" s="23"/>
    </row>
    <row r="149" spans="1:10" ht="16" x14ac:dyDescent="0.2">
      <c r="A149" s="63"/>
      <c r="B149" s="75"/>
      <c r="C149" s="66"/>
      <c r="D149" s="66"/>
      <c r="E149" s="79"/>
      <c r="F149" s="109"/>
      <c r="G149" s="144"/>
      <c r="H149" s="79"/>
      <c r="I149" s="79"/>
      <c r="J149" s="23"/>
    </row>
    <row r="150" spans="1:10" ht="16" x14ac:dyDescent="0.2">
      <c r="A150" s="63"/>
      <c r="B150" s="75" t="s">
        <v>571</v>
      </c>
      <c r="C150" s="66" t="s">
        <v>235</v>
      </c>
      <c r="D150" s="66" t="s">
        <v>411</v>
      </c>
      <c r="E150" s="79">
        <v>10000</v>
      </c>
      <c r="F150" s="109">
        <v>0</v>
      </c>
      <c r="G150" s="144">
        <f>H150-F150</f>
        <v>2.0099999999999998</v>
      </c>
      <c r="H150" s="79">
        <v>2.0099999999999998</v>
      </c>
      <c r="I150" s="79">
        <f>SUM(H150:H151)</f>
        <v>6.42</v>
      </c>
      <c r="J150" s="23"/>
    </row>
    <row r="151" spans="1:10" ht="16" x14ac:dyDescent="0.2">
      <c r="A151" s="63"/>
      <c r="B151" s="75" t="s">
        <v>571</v>
      </c>
      <c r="C151" s="66"/>
      <c r="D151" s="66" t="s">
        <v>417</v>
      </c>
      <c r="E151" s="79">
        <v>10000</v>
      </c>
      <c r="F151" s="109">
        <v>4.41</v>
      </c>
      <c r="G151" s="144"/>
      <c r="H151" s="79">
        <f>F151</f>
        <v>4.41</v>
      </c>
      <c r="I151" s="79"/>
      <c r="J151" s="23"/>
    </row>
    <row r="152" spans="1:10" ht="16" x14ac:dyDescent="0.2">
      <c r="A152" s="63"/>
      <c r="B152" s="75"/>
      <c r="C152" s="66"/>
      <c r="D152" s="66"/>
      <c r="E152" s="79"/>
      <c r="F152" s="109"/>
      <c r="G152" s="144"/>
      <c r="H152" s="79"/>
      <c r="I152" s="79"/>
      <c r="J152" s="23"/>
    </row>
    <row r="153" spans="1:10" ht="16" x14ac:dyDescent="0.2">
      <c r="A153" s="63"/>
      <c r="B153" s="75" t="s">
        <v>655</v>
      </c>
      <c r="C153" s="66" t="s">
        <v>654</v>
      </c>
      <c r="D153" s="66" t="s">
        <v>411</v>
      </c>
      <c r="E153" s="79">
        <v>200000</v>
      </c>
      <c r="F153" s="109">
        <f>H153-G153</f>
        <v>12.54</v>
      </c>
      <c r="G153" s="144">
        <v>0.66</v>
      </c>
      <c r="H153" s="79">
        <v>13.2</v>
      </c>
      <c r="I153" s="79">
        <f>SUM(H153:H158)</f>
        <v>42.33</v>
      </c>
      <c r="J153" s="23"/>
    </row>
    <row r="154" spans="1:10" ht="16" x14ac:dyDescent="0.2">
      <c r="A154" s="63"/>
      <c r="B154" s="75" t="s">
        <v>655</v>
      </c>
      <c r="C154" s="66"/>
      <c r="D154" s="66" t="s">
        <v>417</v>
      </c>
      <c r="E154" s="79">
        <v>100000</v>
      </c>
      <c r="F154" s="109">
        <v>12.6</v>
      </c>
      <c r="G154" s="144"/>
      <c r="H154" s="79">
        <f>F154</f>
        <v>12.6</v>
      </c>
      <c r="I154" s="79"/>
      <c r="J154" s="23"/>
    </row>
    <row r="155" spans="1:10" ht="16" x14ac:dyDescent="0.2">
      <c r="A155" s="63"/>
      <c r="B155" s="75" t="s">
        <v>655</v>
      </c>
      <c r="C155" s="66"/>
      <c r="D155" s="66" t="s">
        <v>412</v>
      </c>
      <c r="E155" s="79">
        <v>10000</v>
      </c>
      <c r="F155" s="109">
        <v>3.42</v>
      </c>
      <c r="G155" s="144"/>
      <c r="H155" s="79">
        <f>F155</f>
        <v>3.42</v>
      </c>
      <c r="I155" s="79"/>
      <c r="J155" s="23"/>
    </row>
    <row r="156" spans="1:10" ht="16" x14ac:dyDescent="0.2">
      <c r="A156" s="63"/>
      <c r="B156" s="75" t="s">
        <v>655</v>
      </c>
      <c r="C156" s="66"/>
      <c r="D156" s="66" t="s">
        <v>413</v>
      </c>
      <c r="E156" s="78">
        <v>200000</v>
      </c>
      <c r="F156" s="78">
        <v>8.36</v>
      </c>
      <c r="G156" s="78"/>
      <c r="H156" s="78">
        <f>F156</f>
        <v>8.36</v>
      </c>
      <c r="I156" s="78"/>
      <c r="J156" s="23"/>
    </row>
    <row r="157" spans="1:10" ht="16" x14ac:dyDescent="0.2">
      <c r="A157" s="63"/>
      <c r="B157" s="75" t="s">
        <v>655</v>
      </c>
      <c r="C157" s="66"/>
      <c r="D157" s="66" t="s">
        <v>418</v>
      </c>
      <c r="E157" s="79">
        <v>100000</v>
      </c>
      <c r="F157" s="109">
        <v>4.4000000000000004</v>
      </c>
      <c r="G157" s="144"/>
      <c r="H157" s="79">
        <f>F157</f>
        <v>4.4000000000000004</v>
      </c>
      <c r="I157" s="79"/>
      <c r="J157" s="23"/>
    </row>
    <row r="158" spans="1:10" ht="16" x14ac:dyDescent="0.2">
      <c r="A158" s="63"/>
      <c r="B158" s="75" t="s">
        <v>655</v>
      </c>
      <c r="C158" s="66"/>
      <c r="D158" s="66" t="s">
        <v>414</v>
      </c>
      <c r="E158" s="79">
        <v>10000</v>
      </c>
      <c r="F158" s="109">
        <v>0.35</v>
      </c>
      <c r="G158" s="144"/>
      <c r="H158" s="79">
        <f>F158</f>
        <v>0.35</v>
      </c>
      <c r="I158" s="79"/>
      <c r="J158" s="23"/>
    </row>
    <row r="159" spans="1:10" ht="16" x14ac:dyDescent="0.2">
      <c r="A159" s="63"/>
      <c r="B159" s="75"/>
      <c r="C159" s="66"/>
      <c r="D159" s="66"/>
      <c r="E159" s="79"/>
      <c r="F159" s="109"/>
      <c r="G159" s="144"/>
      <c r="H159" s="79"/>
      <c r="I159" s="79"/>
      <c r="J159" s="23"/>
    </row>
    <row r="160" spans="1:10" ht="16" x14ac:dyDescent="0.2">
      <c r="A160" s="63"/>
      <c r="B160" s="75" t="s">
        <v>572</v>
      </c>
      <c r="C160" s="66" t="s">
        <v>29</v>
      </c>
      <c r="D160" s="66" t="s">
        <v>411</v>
      </c>
      <c r="E160" s="78">
        <v>10000</v>
      </c>
      <c r="F160" s="109">
        <v>0</v>
      </c>
      <c r="G160" s="144">
        <f>H160-F160</f>
        <v>3.08</v>
      </c>
      <c r="H160" s="78">
        <v>3.08</v>
      </c>
      <c r="I160" s="78">
        <f>SUM(H160:H161)</f>
        <v>3.5</v>
      </c>
      <c r="J160" s="211"/>
    </row>
    <row r="161" spans="1:15" ht="16" x14ac:dyDescent="0.2">
      <c r="A161" s="63"/>
      <c r="B161" s="75" t="s">
        <v>572</v>
      </c>
      <c r="C161" s="66"/>
      <c r="D161" s="66" t="s">
        <v>413</v>
      </c>
      <c r="E161" s="78">
        <v>10000</v>
      </c>
      <c r="F161" s="78">
        <v>0.42</v>
      </c>
      <c r="G161" s="78"/>
      <c r="H161" s="78">
        <f>F161</f>
        <v>0.42</v>
      </c>
      <c r="I161" s="78"/>
      <c r="J161" s="23"/>
    </row>
    <row r="162" spans="1:15" ht="16" x14ac:dyDescent="0.2">
      <c r="A162" s="63"/>
      <c r="B162" s="75"/>
      <c r="C162" s="66"/>
      <c r="D162" s="66"/>
      <c r="E162" s="79"/>
      <c r="F162" s="109"/>
      <c r="G162" s="144"/>
      <c r="H162" s="79"/>
      <c r="I162" s="79"/>
      <c r="J162" s="23"/>
    </row>
    <row r="163" spans="1:15" ht="16" x14ac:dyDescent="0.2">
      <c r="A163" s="63"/>
      <c r="B163" s="75" t="s">
        <v>573</v>
      </c>
      <c r="C163" s="66" t="s">
        <v>201</v>
      </c>
      <c r="D163" s="66" t="s">
        <v>411</v>
      </c>
      <c r="E163" s="79">
        <v>10000</v>
      </c>
      <c r="F163" s="109">
        <v>0</v>
      </c>
      <c r="G163" s="144">
        <f>H163-F163</f>
        <v>1.26</v>
      </c>
      <c r="H163" s="79">
        <v>1.26</v>
      </c>
      <c r="I163" s="79">
        <f>SUM(H163:H168)</f>
        <v>25.18</v>
      </c>
      <c r="J163" s="23"/>
    </row>
    <row r="164" spans="1:15" ht="16" x14ac:dyDescent="0.2">
      <c r="A164" s="63"/>
      <c r="B164" s="75" t="s">
        <v>573</v>
      </c>
      <c r="C164" s="66"/>
      <c r="D164" s="173" t="s">
        <v>417</v>
      </c>
      <c r="E164" s="79">
        <v>10000</v>
      </c>
      <c r="F164" s="109">
        <v>11.57</v>
      </c>
      <c r="G164" s="144"/>
      <c r="H164" s="79">
        <f>F164</f>
        <v>11.57</v>
      </c>
      <c r="I164" s="79"/>
      <c r="J164" s="23"/>
    </row>
    <row r="165" spans="1:15" ht="16" x14ac:dyDescent="0.2">
      <c r="A165" s="63"/>
      <c r="B165" s="75" t="s">
        <v>573</v>
      </c>
      <c r="C165" s="66"/>
      <c r="D165" s="173" t="s">
        <v>412</v>
      </c>
      <c r="E165" s="79">
        <v>10000</v>
      </c>
      <c r="F165" s="109">
        <v>3.42</v>
      </c>
      <c r="G165" s="144"/>
      <c r="H165" s="79">
        <f>F165</f>
        <v>3.42</v>
      </c>
      <c r="I165" s="79"/>
      <c r="J165" s="23"/>
    </row>
    <row r="166" spans="1:15" ht="16" x14ac:dyDescent="0.2">
      <c r="A166" s="63"/>
      <c r="B166" s="75" t="s">
        <v>573</v>
      </c>
      <c r="C166" s="66"/>
      <c r="D166" s="173" t="s">
        <v>413</v>
      </c>
      <c r="E166" s="79">
        <v>100000</v>
      </c>
      <c r="F166" s="109">
        <v>4.18</v>
      </c>
      <c r="G166" s="144"/>
      <c r="H166" s="79">
        <f>F166</f>
        <v>4.18</v>
      </c>
      <c r="I166" s="79"/>
      <c r="J166" s="23"/>
    </row>
    <row r="167" spans="1:15" ht="16" x14ac:dyDescent="0.2">
      <c r="A167" s="63"/>
      <c r="B167" s="75" t="s">
        <v>573</v>
      </c>
      <c r="C167" s="66"/>
      <c r="D167" s="173" t="s">
        <v>418</v>
      </c>
      <c r="E167" s="78">
        <v>100000</v>
      </c>
      <c r="F167" s="109">
        <v>4.4000000000000004</v>
      </c>
      <c r="G167" s="144"/>
      <c r="H167" s="79">
        <f>F167</f>
        <v>4.4000000000000004</v>
      </c>
      <c r="I167" s="79"/>
      <c r="J167" s="23"/>
    </row>
    <row r="168" spans="1:15" ht="16" x14ac:dyDescent="0.2">
      <c r="A168" s="63"/>
      <c r="B168" s="75" t="s">
        <v>573</v>
      </c>
      <c r="C168" s="66"/>
      <c r="D168" s="173" t="s">
        <v>414</v>
      </c>
      <c r="E168" s="79">
        <v>10000</v>
      </c>
      <c r="F168" s="109">
        <v>0.35</v>
      </c>
      <c r="G168" s="144"/>
      <c r="H168" s="79">
        <f>F168</f>
        <v>0.35</v>
      </c>
      <c r="I168" s="79"/>
      <c r="J168" s="23"/>
    </row>
    <row r="169" spans="1:15" ht="16" x14ac:dyDescent="0.2">
      <c r="A169" s="63"/>
      <c r="B169" s="75"/>
      <c r="C169" s="66"/>
      <c r="D169" s="66"/>
      <c r="E169" s="79"/>
      <c r="F169" s="109"/>
      <c r="G169" s="144"/>
      <c r="H169" s="79"/>
      <c r="I169" s="79"/>
      <c r="J169" s="23"/>
    </row>
    <row r="170" spans="1:15" ht="16" x14ac:dyDescent="0.2">
      <c r="A170" s="63"/>
      <c r="B170" s="75" t="s">
        <v>574</v>
      </c>
      <c r="C170" s="85" t="s">
        <v>226</v>
      </c>
      <c r="D170" s="85" t="s">
        <v>411</v>
      </c>
      <c r="E170" s="86">
        <v>10000</v>
      </c>
      <c r="F170" s="251">
        <v>0</v>
      </c>
      <c r="G170" s="144">
        <f>H170-F170</f>
        <v>0.66</v>
      </c>
      <c r="H170" s="86">
        <v>0.66</v>
      </c>
      <c r="I170" s="86">
        <f>SUM(H170:H171)</f>
        <v>0.66</v>
      </c>
      <c r="J170" s="23"/>
    </row>
    <row r="171" spans="1:15" ht="16" x14ac:dyDescent="0.2">
      <c r="A171" s="63"/>
      <c r="B171" s="75"/>
      <c r="C171" s="85"/>
      <c r="D171" s="85"/>
      <c r="E171" s="86"/>
      <c r="F171" s="251"/>
      <c r="G171" s="242"/>
      <c r="H171" s="86"/>
      <c r="I171" s="86"/>
      <c r="J171" s="23"/>
    </row>
    <row r="172" spans="1:15" ht="16" x14ac:dyDescent="0.2">
      <c r="A172" s="63"/>
      <c r="B172" s="75"/>
      <c r="C172" s="85"/>
      <c r="D172" s="85"/>
      <c r="E172" s="86"/>
      <c r="F172" s="251"/>
      <c r="G172" s="242"/>
      <c r="H172" s="86"/>
      <c r="I172" s="86"/>
      <c r="J172" s="23"/>
    </row>
    <row r="173" spans="1:15" ht="16" x14ac:dyDescent="0.2">
      <c r="A173" s="63"/>
      <c r="B173" s="75" t="s">
        <v>575</v>
      </c>
      <c r="C173" s="168" t="s">
        <v>332</v>
      </c>
      <c r="D173" s="168" t="s">
        <v>411</v>
      </c>
      <c r="E173" s="169">
        <v>360000</v>
      </c>
      <c r="F173" s="86">
        <f>H173-G173</f>
        <v>23.1</v>
      </c>
      <c r="G173" s="78">
        <v>0.66</v>
      </c>
      <c r="H173" s="86">
        <v>23.76</v>
      </c>
      <c r="I173" s="86">
        <f>SUM(H173:H174)</f>
        <v>38.81</v>
      </c>
      <c r="J173" s="23"/>
      <c r="M173" s="13"/>
      <c r="N173" s="42"/>
      <c r="O173" s="45"/>
    </row>
    <row r="174" spans="1:15" ht="16" x14ac:dyDescent="0.2">
      <c r="A174" s="63"/>
      <c r="B174" s="75" t="s">
        <v>575</v>
      </c>
      <c r="C174" s="168"/>
      <c r="D174" s="168" t="s">
        <v>413</v>
      </c>
      <c r="E174" s="169">
        <v>360000</v>
      </c>
      <c r="F174" s="86">
        <v>15.05</v>
      </c>
      <c r="G174" s="86"/>
      <c r="H174" s="86">
        <f>F174</f>
        <v>15.05</v>
      </c>
      <c r="I174" s="86"/>
      <c r="J174" s="23"/>
      <c r="M174" s="13"/>
      <c r="N174" s="42"/>
      <c r="O174" s="45"/>
    </row>
    <row r="175" spans="1:15" ht="16" x14ac:dyDescent="0.2">
      <c r="A175" s="63"/>
      <c r="B175" s="75"/>
      <c r="C175" s="168"/>
      <c r="D175" s="168"/>
      <c r="E175" s="169"/>
      <c r="F175" s="251"/>
      <c r="G175" s="242"/>
      <c r="H175" s="86"/>
      <c r="I175" s="86"/>
      <c r="J175" s="23"/>
      <c r="M175" s="13"/>
      <c r="N175" s="42"/>
      <c r="O175" s="45"/>
    </row>
    <row r="176" spans="1:15" ht="16" x14ac:dyDescent="0.2">
      <c r="A176" s="63"/>
      <c r="B176" s="75" t="s">
        <v>576</v>
      </c>
      <c r="C176" s="66" t="s">
        <v>71</v>
      </c>
      <c r="D176" s="66" t="s">
        <v>411</v>
      </c>
      <c r="E176" s="78">
        <v>50000</v>
      </c>
      <c r="F176" s="78">
        <f>H176-G176</f>
        <v>12.32</v>
      </c>
      <c r="G176" s="78">
        <v>3.08</v>
      </c>
      <c r="H176" s="78">
        <v>15.4</v>
      </c>
      <c r="I176" s="78">
        <f>SUM(H176:H181)</f>
        <v>33.370000000000012</v>
      </c>
      <c r="J176" s="23"/>
    </row>
    <row r="177" spans="1:10" ht="16" x14ac:dyDescent="0.2">
      <c r="A177" s="63"/>
      <c r="B177" s="75" t="s">
        <v>576</v>
      </c>
      <c r="C177" s="66"/>
      <c r="D177" s="66" t="s">
        <v>417</v>
      </c>
      <c r="E177" s="79">
        <v>30000</v>
      </c>
      <c r="F177" s="109">
        <v>13.23</v>
      </c>
      <c r="G177" s="144"/>
      <c r="H177" s="79">
        <f>F177</f>
        <v>13.23</v>
      </c>
      <c r="I177" s="79"/>
      <c r="J177" s="23"/>
    </row>
    <row r="178" spans="1:10" ht="16" x14ac:dyDescent="0.2">
      <c r="A178" s="63"/>
      <c r="B178" s="75" t="s">
        <v>576</v>
      </c>
      <c r="C178" s="66"/>
      <c r="D178" s="66" t="s">
        <v>412</v>
      </c>
      <c r="E178" s="79">
        <v>8000</v>
      </c>
      <c r="F178" s="109">
        <v>2.74</v>
      </c>
      <c r="G178" s="144"/>
      <c r="H178" s="79">
        <f>F178</f>
        <v>2.74</v>
      </c>
      <c r="I178" s="79"/>
      <c r="J178" s="23"/>
    </row>
    <row r="179" spans="1:10" ht="16" x14ac:dyDescent="0.2">
      <c r="A179" s="63"/>
      <c r="B179" s="75" t="s">
        <v>576</v>
      </c>
      <c r="C179" s="66"/>
      <c r="D179" s="66" t="s">
        <v>413</v>
      </c>
      <c r="E179" s="79">
        <v>20000</v>
      </c>
      <c r="F179" s="109">
        <v>0.84</v>
      </c>
      <c r="G179" s="144"/>
      <c r="H179" s="79">
        <f>F179</f>
        <v>0.84</v>
      </c>
      <c r="I179" s="79"/>
      <c r="J179" s="23"/>
    </row>
    <row r="180" spans="1:10" ht="16" x14ac:dyDescent="0.2">
      <c r="A180" s="63"/>
      <c r="B180" s="75" t="s">
        <v>576</v>
      </c>
      <c r="C180" s="66"/>
      <c r="D180" s="66" t="s">
        <v>418</v>
      </c>
      <c r="E180" s="79">
        <v>20000</v>
      </c>
      <c r="F180" s="109">
        <v>0.88</v>
      </c>
      <c r="G180" s="144"/>
      <c r="H180" s="79">
        <f>F180</f>
        <v>0.88</v>
      </c>
      <c r="I180" s="79"/>
      <c r="J180" s="23"/>
    </row>
    <row r="181" spans="1:10" ht="16" x14ac:dyDescent="0.2">
      <c r="A181" s="63"/>
      <c r="B181" s="75" t="s">
        <v>576</v>
      </c>
      <c r="C181" s="66"/>
      <c r="D181" s="66" t="s">
        <v>414</v>
      </c>
      <c r="E181" s="78">
        <v>8000</v>
      </c>
      <c r="F181" s="78">
        <v>0.28000000000000003</v>
      </c>
      <c r="G181" s="78"/>
      <c r="H181" s="78">
        <f>F181</f>
        <v>0.28000000000000003</v>
      </c>
      <c r="I181" s="78"/>
      <c r="J181" s="23"/>
    </row>
    <row r="182" spans="1:10" ht="16" x14ac:dyDescent="0.2">
      <c r="A182" s="63"/>
      <c r="B182" s="75"/>
      <c r="C182" s="66"/>
      <c r="D182" s="66"/>
      <c r="E182" s="79"/>
      <c r="F182" s="109"/>
      <c r="G182" s="144"/>
      <c r="H182" s="79"/>
      <c r="I182" s="79"/>
      <c r="J182" s="23"/>
    </row>
    <row r="183" spans="1:10" ht="16" x14ac:dyDescent="0.2">
      <c r="A183" s="63"/>
      <c r="B183" s="75" t="s">
        <v>577</v>
      </c>
      <c r="C183" s="66" t="s">
        <v>131</v>
      </c>
      <c r="D183" s="66" t="s">
        <v>411</v>
      </c>
      <c r="E183" s="79">
        <v>10000</v>
      </c>
      <c r="F183" s="109">
        <v>0</v>
      </c>
      <c r="G183" s="144">
        <v>5.0199999999999996</v>
      </c>
      <c r="H183" s="79">
        <v>5.0199999999999996</v>
      </c>
      <c r="I183" s="79">
        <f>SUM(H183:H186)</f>
        <v>20.080000000000002</v>
      </c>
      <c r="J183" s="23"/>
    </row>
    <row r="184" spans="1:10" ht="16" x14ac:dyDescent="0.2">
      <c r="A184" s="63"/>
      <c r="B184" s="75" t="s">
        <v>577</v>
      </c>
      <c r="C184" s="66"/>
      <c r="D184" s="173" t="s">
        <v>417</v>
      </c>
      <c r="E184" s="79">
        <v>10000</v>
      </c>
      <c r="F184" s="109">
        <v>4.41</v>
      </c>
      <c r="G184" s="144"/>
      <c r="H184" s="79">
        <v>6.77</v>
      </c>
      <c r="I184" s="79"/>
      <c r="J184" s="23"/>
    </row>
    <row r="185" spans="1:10" ht="16" x14ac:dyDescent="0.2">
      <c r="A185" s="63"/>
      <c r="B185" s="75" t="s">
        <v>577</v>
      </c>
      <c r="C185" s="66"/>
      <c r="D185" s="173" t="s">
        <v>413</v>
      </c>
      <c r="E185" s="79">
        <v>190000</v>
      </c>
      <c r="F185" s="109">
        <v>7.94</v>
      </c>
      <c r="G185" s="144"/>
      <c r="H185" s="79">
        <f>F185</f>
        <v>7.94</v>
      </c>
      <c r="I185" s="79"/>
      <c r="J185" s="23"/>
    </row>
    <row r="186" spans="1:10" ht="16" x14ac:dyDescent="0.2">
      <c r="A186" s="63"/>
      <c r="B186" s="75" t="s">
        <v>577</v>
      </c>
      <c r="C186" s="66"/>
      <c r="D186" s="173" t="s">
        <v>414</v>
      </c>
      <c r="E186" s="78">
        <v>10000</v>
      </c>
      <c r="F186" s="109">
        <v>0.35</v>
      </c>
      <c r="G186" s="144"/>
      <c r="H186" s="78">
        <f>F186</f>
        <v>0.35</v>
      </c>
      <c r="I186" s="78"/>
      <c r="J186" s="23"/>
    </row>
    <row r="187" spans="1:10" ht="16" x14ac:dyDescent="0.2">
      <c r="A187" s="63"/>
      <c r="B187" s="75"/>
      <c r="C187" s="66"/>
      <c r="D187" s="66"/>
      <c r="E187" s="79"/>
      <c r="F187" s="109"/>
      <c r="G187" s="144"/>
      <c r="H187" s="79"/>
      <c r="I187" s="79"/>
      <c r="J187" s="23"/>
    </row>
    <row r="188" spans="1:10" ht="16" x14ac:dyDescent="0.2">
      <c r="A188" s="63"/>
      <c r="B188" s="75" t="s">
        <v>579</v>
      </c>
      <c r="C188" s="66" t="s">
        <v>70</v>
      </c>
      <c r="D188" s="66" t="s">
        <v>411</v>
      </c>
      <c r="E188" s="79">
        <v>10000</v>
      </c>
      <c r="F188" s="109">
        <v>0</v>
      </c>
      <c r="G188" s="144">
        <f>H188-F188</f>
        <v>2.0099999999999998</v>
      </c>
      <c r="H188" s="79">
        <v>2.0099999999999998</v>
      </c>
      <c r="I188" s="79">
        <f>SUM(H188:H193)</f>
        <v>17.190000000000001</v>
      </c>
      <c r="J188" s="23"/>
    </row>
    <row r="189" spans="1:10" ht="16" x14ac:dyDescent="0.2">
      <c r="A189" s="63"/>
      <c r="B189" s="75" t="s">
        <v>579</v>
      </c>
      <c r="C189" s="66"/>
      <c r="D189" s="173" t="s">
        <v>417</v>
      </c>
      <c r="E189" s="79">
        <v>10000</v>
      </c>
      <c r="F189" s="109">
        <v>2.83</v>
      </c>
      <c r="G189" s="144"/>
      <c r="H189" s="79">
        <f>F189</f>
        <v>2.83</v>
      </c>
      <c r="I189" s="79"/>
      <c r="J189" s="23"/>
    </row>
    <row r="190" spans="1:10" ht="16" x14ac:dyDescent="0.2">
      <c r="A190" s="63"/>
      <c r="B190" s="75" t="s">
        <v>579</v>
      </c>
      <c r="C190" s="66"/>
      <c r="D190" s="173" t="s">
        <v>412</v>
      </c>
      <c r="E190" s="79">
        <v>10000</v>
      </c>
      <c r="F190" s="109">
        <v>3.42</v>
      </c>
      <c r="G190" s="144"/>
      <c r="H190" s="79">
        <f>F190</f>
        <v>3.42</v>
      </c>
      <c r="I190" s="79"/>
      <c r="J190" s="23"/>
    </row>
    <row r="191" spans="1:10" ht="16" x14ac:dyDescent="0.2">
      <c r="A191" s="63"/>
      <c r="B191" s="75" t="s">
        <v>579</v>
      </c>
      <c r="C191" s="66"/>
      <c r="D191" s="173" t="s">
        <v>413</v>
      </c>
      <c r="E191" s="79">
        <v>100000</v>
      </c>
      <c r="F191" s="109">
        <v>4.18</v>
      </c>
      <c r="G191" s="144"/>
      <c r="H191" s="79">
        <f>F191</f>
        <v>4.18</v>
      </c>
      <c r="I191" s="79"/>
      <c r="J191" s="23"/>
    </row>
    <row r="192" spans="1:10" ht="16" x14ac:dyDescent="0.2">
      <c r="A192" s="63"/>
      <c r="B192" s="75" t="s">
        <v>579</v>
      </c>
      <c r="C192" s="66"/>
      <c r="D192" s="173" t="s">
        <v>418</v>
      </c>
      <c r="E192" s="78">
        <v>100000</v>
      </c>
      <c r="F192" s="109">
        <v>4.4000000000000004</v>
      </c>
      <c r="G192" s="144"/>
      <c r="H192" s="79">
        <f>F192</f>
        <v>4.4000000000000004</v>
      </c>
      <c r="I192" s="79"/>
      <c r="J192" s="23"/>
    </row>
    <row r="193" spans="1:10" ht="16" x14ac:dyDescent="0.2">
      <c r="A193" s="63"/>
      <c r="B193" s="75" t="s">
        <v>579</v>
      </c>
      <c r="C193" s="66"/>
      <c r="D193" s="173" t="s">
        <v>414</v>
      </c>
      <c r="E193" s="79">
        <v>10000</v>
      </c>
      <c r="F193" s="109">
        <v>0.35</v>
      </c>
      <c r="G193" s="144"/>
      <c r="H193" s="79">
        <f>F193</f>
        <v>0.35</v>
      </c>
      <c r="I193" s="79"/>
      <c r="J193" s="23"/>
    </row>
    <row r="194" spans="1:10" ht="16" x14ac:dyDescent="0.2">
      <c r="A194" s="63"/>
      <c r="B194" s="75"/>
      <c r="C194" s="66"/>
      <c r="D194" s="66"/>
      <c r="E194" s="78"/>
      <c r="F194" s="109"/>
      <c r="G194" s="144"/>
      <c r="H194" s="78"/>
      <c r="I194" s="78"/>
      <c r="J194" s="23"/>
    </row>
    <row r="195" spans="1:10" ht="16" x14ac:dyDescent="0.2">
      <c r="A195" s="63"/>
      <c r="B195" s="75" t="s">
        <v>581</v>
      </c>
      <c r="C195" s="70" t="s">
        <v>214</v>
      </c>
      <c r="D195" s="70" t="s">
        <v>411</v>
      </c>
      <c r="E195" s="130">
        <v>10000</v>
      </c>
      <c r="F195" s="111">
        <v>0</v>
      </c>
      <c r="G195" s="144">
        <f>H195-F195</f>
        <v>3.08</v>
      </c>
      <c r="H195" s="130">
        <v>3.08</v>
      </c>
      <c r="I195" s="130">
        <f>H195</f>
        <v>3.08</v>
      </c>
      <c r="J195" s="211"/>
    </row>
    <row r="196" spans="1:10" ht="16" x14ac:dyDescent="0.2">
      <c r="A196" s="63"/>
      <c r="B196" s="75"/>
      <c r="C196" s="70"/>
      <c r="D196" s="70"/>
      <c r="E196" s="130"/>
      <c r="F196" s="111"/>
      <c r="G196" s="192"/>
      <c r="H196" s="130"/>
      <c r="I196" s="130"/>
      <c r="J196" s="23"/>
    </row>
    <row r="197" spans="1:10" ht="16" x14ac:dyDescent="0.2">
      <c r="A197" s="63"/>
      <c r="B197" s="75" t="s">
        <v>582</v>
      </c>
      <c r="C197" s="66" t="s">
        <v>368</v>
      </c>
      <c r="D197" s="66" t="s">
        <v>411</v>
      </c>
      <c r="E197" s="78">
        <v>190000</v>
      </c>
      <c r="F197" s="78">
        <f>H197-G197</f>
        <v>16.38</v>
      </c>
      <c r="G197" s="78">
        <v>0.91</v>
      </c>
      <c r="H197" s="78">
        <v>17.29</v>
      </c>
      <c r="I197" s="78">
        <f>SUM(H197:H202)</f>
        <v>38.69</v>
      </c>
      <c r="J197" s="23"/>
    </row>
    <row r="198" spans="1:10" ht="16" x14ac:dyDescent="0.2">
      <c r="A198" s="63"/>
      <c r="B198" s="75" t="s">
        <v>582</v>
      </c>
      <c r="C198" s="66"/>
      <c r="D198" s="173" t="s">
        <v>417</v>
      </c>
      <c r="E198" s="78">
        <v>50000</v>
      </c>
      <c r="F198" s="109">
        <v>9.0500000000000007</v>
      </c>
      <c r="G198" s="144"/>
      <c r="H198" s="78">
        <f>F198</f>
        <v>9.0500000000000007</v>
      </c>
      <c r="I198" s="78"/>
      <c r="J198" s="23"/>
    </row>
    <row r="199" spans="1:10" ht="16" x14ac:dyDescent="0.2">
      <c r="A199" s="63"/>
      <c r="B199" s="75" t="s">
        <v>582</v>
      </c>
      <c r="C199" s="66"/>
      <c r="D199" s="173" t="s">
        <v>412</v>
      </c>
      <c r="E199" s="78">
        <v>10000</v>
      </c>
      <c r="F199" s="109">
        <v>3.42</v>
      </c>
      <c r="G199" s="144"/>
      <c r="H199" s="78">
        <f>F199</f>
        <v>3.42</v>
      </c>
      <c r="I199" s="78"/>
      <c r="J199" s="23"/>
    </row>
    <row r="200" spans="1:10" ht="16" x14ac:dyDescent="0.2">
      <c r="A200" s="63"/>
      <c r="B200" s="75" t="s">
        <v>582</v>
      </c>
      <c r="C200" s="66"/>
      <c r="D200" s="173" t="s">
        <v>413</v>
      </c>
      <c r="E200" s="78">
        <v>100000</v>
      </c>
      <c r="F200" s="109">
        <v>4.18</v>
      </c>
      <c r="G200" s="144"/>
      <c r="H200" s="78">
        <f>F200</f>
        <v>4.18</v>
      </c>
      <c r="I200" s="78"/>
      <c r="J200" s="23"/>
    </row>
    <row r="201" spans="1:10" ht="16" x14ac:dyDescent="0.2">
      <c r="A201" s="63"/>
      <c r="B201" s="75" t="s">
        <v>582</v>
      </c>
      <c r="C201" s="66"/>
      <c r="D201" s="173" t="s">
        <v>418</v>
      </c>
      <c r="E201" s="78">
        <v>100000</v>
      </c>
      <c r="F201" s="109">
        <v>4.4000000000000004</v>
      </c>
      <c r="G201" s="144"/>
      <c r="H201" s="78">
        <f>F201</f>
        <v>4.4000000000000004</v>
      </c>
      <c r="I201" s="78"/>
      <c r="J201" s="23"/>
    </row>
    <row r="202" spans="1:10" ht="16" x14ac:dyDescent="0.2">
      <c r="A202" s="63"/>
      <c r="B202" s="75" t="s">
        <v>582</v>
      </c>
      <c r="C202" s="66"/>
      <c r="D202" s="173" t="s">
        <v>414</v>
      </c>
      <c r="E202" s="78">
        <v>10000</v>
      </c>
      <c r="F202" s="109">
        <v>0.35</v>
      </c>
      <c r="G202" s="144"/>
      <c r="H202" s="78">
        <f>F202</f>
        <v>0.35</v>
      </c>
      <c r="I202" s="78"/>
      <c r="J202" s="23"/>
    </row>
    <row r="203" spans="1:10" ht="16" x14ac:dyDescent="0.2">
      <c r="A203" s="63"/>
      <c r="B203" s="75"/>
      <c r="C203" s="66"/>
      <c r="D203" s="173"/>
      <c r="E203" s="78"/>
      <c r="F203" s="109"/>
      <c r="G203" s="144"/>
      <c r="H203" s="78"/>
      <c r="I203" s="78"/>
      <c r="J203" s="23"/>
    </row>
    <row r="204" spans="1:10" ht="16" x14ac:dyDescent="0.2">
      <c r="A204" s="63"/>
      <c r="B204" s="75" t="s">
        <v>638</v>
      </c>
      <c r="C204" s="66" t="s">
        <v>636</v>
      </c>
      <c r="D204" s="173" t="s">
        <v>411</v>
      </c>
      <c r="E204" s="78">
        <v>100000</v>
      </c>
      <c r="F204" s="109">
        <f>H204-G204</f>
        <v>11.34</v>
      </c>
      <c r="G204" s="144">
        <v>1.26</v>
      </c>
      <c r="H204" s="78">
        <v>12.6</v>
      </c>
      <c r="I204" s="78">
        <f>SUM(H204:H207)</f>
        <v>24.73</v>
      </c>
      <c r="J204" s="23"/>
    </row>
    <row r="205" spans="1:10" ht="16" x14ac:dyDescent="0.2">
      <c r="A205" s="63"/>
      <c r="B205" s="75" t="s">
        <v>638</v>
      </c>
      <c r="C205" s="66"/>
      <c r="D205" s="173" t="s">
        <v>412</v>
      </c>
      <c r="E205" s="78">
        <v>10000</v>
      </c>
      <c r="F205" s="109">
        <v>3.42</v>
      </c>
      <c r="G205" s="144"/>
      <c r="H205" s="78">
        <f>F205</f>
        <v>3.42</v>
      </c>
      <c r="I205" s="78"/>
      <c r="J205" s="23"/>
    </row>
    <row r="206" spans="1:10" ht="16" x14ac:dyDescent="0.2">
      <c r="A206" s="63"/>
      <c r="B206" s="75" t="s">
        <v>638</v>
      </c>
      <c r="C206" s="66"/>
      <c r="D206" s="173" t="s">
        <v>413</v>
      </c>
      <c r="E206" s="78">
        <v>200000</v>
      </c>
      <c r="F206" s="78">
        <v>8.36</v>
      </c>
      <c r="G206" s="78"/>
      <c r="H206" s="78">
        <f>F206</f>
        <v>8.36</v>
      </c>
      <c r="I206" s="78"/>
      <c r="J206" s="23"/>
    </row>
    <row r="207" spans="1:10" ht="16" x14ac:dyDescent="0.2">
      <c r="A207" s="63"/>
      <c r="B207" s="75" t="s">
        <v>638</v>
      </c>
      <c r="C207" s="66"/>
      <c r="D207" s="173" t="s">
        <v>414</v>
      </c>
      <c r="E207" s="78">
        <v>10000</v>
      </c>
      <c r="F207" s="109">
        <v>0.35</v>
      </c>
      <c r="G207" s="144"/>
      <c r="H207" s="78">
        <f>F207</f>
        <v>0.35</v>
      </c>
      <c r="I207" s="78"/>
      <c r="J207" s="23"/>
    </row>
    <row r="208" spans="1:10" ht="16" x14ac:dyDescent="0.2">
      <c r="A208" s="63"/>
      <c r="B208" s="75"/>
      <c r="C208" s="66"/>
      <c r="D208" s="66"/>
      <c r="E208" s="78"/>
      <c r="F208" s="109"/>
      <c r="G208" s="144"/>
      <c r="H208" s="78"/>
      <c r="I208" s="78"/>
      <c r="J208" s="23"/>
    </row>
    <row r="209" spans="1:10" ht="16" x14ac:dyDescent="0.2">
      <c r="A209" s="63"/>
      <c r="B209" s="75" t="s">
        <v>583</v>
      </c>
      <c r="C209" s="66" t="s">
        <v>133</v>
      </c>
      <c r="D209" s="66" t="s">
        <v>411</v>
      </c>
      <c r="E209" s="78">
        <v>150000</v>
      </c>
      <c r="F209" s="109">
        <f>H209-G209</f>
        <v>17.639999999999997</v>
      </c>
      <c r="G209" s="144">
        <v>1.26</v>
      </c>
      <c r="H209" s="78">
        <v>18.899999999999999</v>
      </c>
      <c r="I209" s="78">
        <f>SUM(H209:H214)</f>
        <v>104.26</v>
      </c>
      <c r="J209" s="211"/>
    </row>
    <row r="210" spans="1:10" ht="16" x14ac:dyDescent="0.2">
      <c r="A210" s="63"/>
      <c r="B210" s="75" t="s">
        <v>583</v>
      </c>
      <c r="C210" s="66"/>
      <c r="D210" s="173" t="s">
        <v>417</v>
      </c>
      <c r="E210" s="78">
        <v>150000</v>
      </c>
      <c r="F210" s="109">
        <v>42.45</v>
      </c>
      <c r="G210" s="144"/>
      <c r="H210" s="78">
        <v>66.150000000000006</v>
      </c>
      <c r="I210" s="78"/>
      <c r="J210" s="23"/>
    </row>
    <row r="211" spans="1:10" ht="16" x14ac:dyDescent="0.2">
      <c r="A211" s="63"/>
      <c r="B211" s="75" t="s">
        <v>583</v>
      </c>
      <c r="C211" s="66"/>
      <c r="D211" s="173" t="s">
        <v>412</v>
      </c>
      <c r="E211" s="78">
        <v>10000</v>
      </c>
      <c r="F211" s="109">
        <v>3.42</v>
      </c>
      <c r="G211" s="144"/>
      <c r="H211" s="78">
        <f>F211</f>
        <v>3.42</v>
      </c>
      <c r="I211" s="78"/>
      <c r="J211" s="23"/>
    </row>
    <row r="212" spans="1:10" ht="16" x14ac:dyDescent="0.2">
      <c r="A212" s="63"/>
      <c r="B212" s="75" t="s">
        <v>583</v>
      </c>
      <c r="C212" s="66"/>
      <c r="D212" s="173" t="s">
        <v>413</v>
      </c>
      <c r="E212" s="78">
        <v>180000</v>
      </c>
      <c r="F212" s="109">
        <v>7.52</v>
      </c>
      <c r="G212" s="144"/>
      <c r="H212" s="78">
        <f>F212</f>
        <v>7.52</v>
      </c>
      <c r="I212" s="78"/>
      <c r="J212" s="23"/>
    </row>
    <row r="213" spans="1:10" ht="16" x14ac:dyDescent="0.2">
      <c r="A213" s="63"/>
      <c r="B213" s="75" t="s">
        <v>583</v>
      </c>
      <c r="C213" s="66"/>
      <c r="D213" s="173" t="s">
        <v>418</v>
      </c>
      <c r="E213" s="78">
        <v>180000</v>
      </c>
      <c r="F213" s="109">
        <v>7.92</v>
      </c>
      <c r="G213" s="144"/>
      <c r="H213" s="78">
        <f>F213</f>
        <v>7.92</v>
      </c>
      <c r="I213" s="78"/>
      <c r="J213" s="23"/>
    </row>
    <row r="214" spans="1:10" ht="16" x14ac:dyDescent="0.2">
      <c r="A214" s="63"/>
      <c r="B214" s="75" t="s">
        <v>583</v>
      </c>
      <c r="C214" s="66"/>
      <c r="D214" s="173" t="s">
        <v>414</v>
      </c>
      <c r="E214" s="78">
        <v>10000</v>
      </c>
      <c r="F214" s="109">
        <v>0.35</v>
      </c>
      <c r="G214" s="144"/>
      <c r="H214" s="78">
        <f>F214</f>
        <v>0.35</v>
      </c>
      <c r="I214" s="78"/>
      <c r="J214" s="23"/>
    </row>
    <row r="215" spans="1:10" ht="16" x14ac:dyDescent="0.2">
      <c r="A215" s="63"/>
      <c r="B215" s="75"/>
      <c r="C215" s="66"/>
      <c r="D215" s="173"/>
      <c r="E215" s="78"/>
      <c r="F215" s="109"/>
      <c r="G215" s="144"/>
      <c r="H215" s="78"/>
      <c r="I215" s="78"/>
      <c r="J215" s="23"/>
    </row>
    <row r="216" spans="1:10" ht="16" x14ac:dyDescent="0.2">
      <c r="A216" s="63"/>
      <c r="B216" s="75" t="s">
        <v>735</v>
      </c>
      <c r="C216" s="66" t="s">
        <v>736</v>
      </c>
      <c r="D216" s="173" t="s">
        <v>411</v>
      </c>
      <c r="E216" s="78">
        <v>10000</v>
      </c>
      <c r="F216" s="109" t="s">
        <v>492</v>
      </c>
      <c r="G216" s="144">
        <v>0.53</v>
      </c>
      <c r="H216" s="78">
        <f>SUM(F216:G216)</f>
        <v>0.53</v>
      </c>
      <c r="I216" s="78">
        <f>H216</f>
        <v>0.53</v>
      </c>
      <c r="J216" s="23" t="s">
        <v>752</v>
      </c>
    </row>
    <row r="217" spans="1:10" ht="16" x14ac:dyDescent="0.2">
      <c r="A217" s="63"/>
      <c r="B217" s="75"/>
      <c r="C217" s="66"/>
      <c r="D217" s="66"/>
      <c r="E217" s="78"/>
      <c r="F217" s="109"/>
      <c r="G217" s="144"/>
      <c r="H217" s="78"/>
      <c r="I217" s="78"/>
      <c r="J217" s="23"/>
    </row>
    <row r="218" spans="1:10" ht="16" x14ac:dyDescent="0.2">
      <c r="A218" s="63"/>
      <c r="B218" s="75" t="s">
        <v>585</v>
      </c>
      <c r="C218" s="66" t="s">
        <v>378</v>
      </c>
      <c r="D218" s="66" t="s">
        <v>411</v>
      </c>
      <c r="E218" s="78">
        <v>10000</v>
      </c>
      <c r="F218" s="109">
        <v>0</v>
      </c>
      <c r="G218" s="144">
        <f>H218-F218</f>
        <v>8.02</v>
      </c>
      <c r="H218" s="78">
        <v>8.02</v>
      </c>
      <c r="I218" s="78">
        <f>H218</f>
        <v>8.02</v>
      </c>
      <c r="J218" s="23"/>
    </row>
    <row r="219" spans="1:10" ht="16" x14ac:dyDescent="0.2">
      <c r="A219" s="63"/>
      <c r="B219" s="75"/>
      <c r="C219" s="66"/>
      <c r="D219" s="66"/>
      <c r="E219" s="78"/>
      <c r="F219" s="109"/>
      <c r="G219" s="144"/>
      <c r="H219" s="78"/>
      <c r="I219" s="78"/>
      <c r="J219" s="23"/>
    </row>
    <row r="220" spans="1:10" ht="16" x14ac:dyDescent="0.2">
      <c r="A220" s="63"/>
      <c r="B220" s="75" t="s">
        <v>586</v>
      </c>
      <c r="C220" s="85" t="s">
        <v>228</v>
      </c>
      <c r="D220" s="85" t="s">
        <v>411</v>
      </c>
      <c r="E220" s="86">
        <v>10000</v>
      </c>
      <c r="F220" s="86">
        <v>0</v>
      </c>
      <c r="G220" s="78">
        <f>H220-F220</f>
        <v>0.53</v>
      </c>
      <c r="H220" s="86">
        <v>0.53</v>
      </c>
      <c r="I220" s="86">
        <f>SUM(H220:H221)</f>
        <v>0.95</v>
      </c>
      <c r="J220" s="23"/>
    </row>
    <row r="221" spans="1:10" ht="16" x14ac:dyDescent="0.2">
      <c r="A221" s="63"/>
      <c r="B221" s="75" t="s">
        <v>586</v>
      </c>
      <c r="C221" s="85"/>
      <c r="D221" s="85" t="s">
        <v>413</v>
      </c>
      <c r="E221" s="86">
        <v>10000</v>
      </c>
      <c r="F221" s="86">
        <v>0.42</v>
      </c>
      <c r="G221" s="78"/>
      <c r="H221" s="86">
        <v>0.42</v>
      </c>
      <c r="I221" s="86"/>
      <c r="J221" s="23"/>
    </row>
    <row r="222" spans="1:10" ht="16" x14ac:dyDescent="0.2">
      <c r="A222" s="63"/>
      <c r="B222" s="75"/>
      <c r="C222" s="85"/>
      <c r="D222" s="85"/>
      <c r="E222" s="86"/>
      <c r="F222" s="86"/>
      <c r="G222" s="78"/>
      <c r="H222" s="86"/>
      <c r="I222" s="86"/>
      <c r="J222" s="23"/>
    </row>
    <row r="223" spans="1:10" ht="16" x14ac:dyDescent="0.2">
      <c r="A223" s="63"/>
      <c r="B223" s="75" t="s">
        <v>719</v>
      </c>
      <c r="C223" s="85" t="s">
        <v>738</v>
      </c>
      <c r="D223" s="85" t="s">
        <v>411</v>
      </c>
      <c r="E223" s="86">
        <v>250000</v>
      </c>
      <c r="F223" s="86">
        <f>H223-G223</f>
        <v>12.72</v>
      </c>
      <c r="G223" s="78">
        <v>0.53</v>
      </c>
      <c r="H223" s="86">
        <v>13.25</v>
      </c>
      <c r="I223" s="86">
        <f>SUM(H223:H224)</f>
        <v>23.7</v>
      </c>
      <c r="J223" s="23" t="s">
        <v>749</v>
      </c>
    </row>
    <row r="224" spans="1:10" ht="16" x14ac:dyDescent="0.2">
      <c r="A224" s="63"/>
      <c r="B224" s="75" t="s">
        <v>719</v>
      </c>
      <c r="C224" s="85"/>
      <c r="D224" s="85" t="s">
        <v>413</v>
      </c>
      <c r="E224" s="86">
        <v>250000</v>
      </c>
      <c r="F224" s="86"/>
      <c r="G224" s="78"/>
      <c r="H224" s="86">
        <v>10.45</v>
      </c>
      <c r="I224" s="86"/>
      <c r="J224" s="23"/>
    </row>
    <row r="225" spans="1:10" ht="16" x14ac:dyDescent="0.2">
      <c r="A225" s="63"/>
      <c r="B225" s="75"/>
      <c r="C225" s="85"/>
      <c r="D225" s="85"/>
      <c r="E225" s="86"/>
      <c r="F225" s="251"/>
      <c r="G225" s="144"/>
      <c r="H225" s="86"/>
      <c r="I225" s="86"/>
      <c r="J225" s="23"/>
    </row>
    <row r="226" spans="1:10" ht="16" x14ac:dyDescent="0.2">
      <c r="A226" s="63"/>
      <c r="B226" s="75" t="s">
        <v>587</v>
      </c>
      <c r="C226" s="85" t="s">
        <v>507</v>
      </c>
      <c r="D226" s="85" t="s">
        <v>411</v>
      </c>
      <c r="E226" s="86">
        <v>10000</v>
      </c>
      <c r="F226" s="251">
        <v>0</v>
      </c>
      <c r="G226" s="144">
        <f>H226-F226</f>
        <v>3.08</v>
      </c>
      <c r="H226" s="86">
        <v>3.08</v>
      </c>
      <c r="I226" s="86">
        <f>SUM(H226:H230)</f>
        <v>4.4700000000000006</v>
      </c>
      <c r="J226" s="23"/>
    </row>
    <row r="227" spans="1:10" ht="16" x14ac:dyDescent="0.2">
      <c r="A227" s="63"/>
      <c r="B227" s="75" t="s">
        <v>587</v>
      </c>
      <c r="C227" s="85"/>
      <c r="D227" s="85" t="s">
        <v>412</v>
      </c>
      <c r="E227" s="86">
        <v>2000</v>
      </c>
      <c r="F227" s="251">
        <v>0.68</v>
      </c>
      <c r="G227" s="144"/>
      <c r="H227" s="86">
        <f>F227</f>
        <v>0.68</v>
      </c>
      <c r="I227" s="86"/>
      <c r="J227" s="23"/>
    </row>
    <row r="228" spans="1:10" ht="16" x14ac:dyDescent="0.2">
      <c r="A228" s="63"/>
      <c r="B228" s="75" t="s">
        <v>587</v>
      </c>
      <c r="C228" s="85"/>
      <c r="D228" s="85" t="s">
        <v>413</v>
      </c>
      <c r="E228" s="86">
        <v>10000</v>
      </c>
      <c r="F228" s="251">
        <v>0.42</v>
      </c>
      <c r="G228" s="144"/>
      <c r="H228" s="86">
        <f>F228</f>
        <v>0.42</v>
      </c>
      <c r="I228" s="86"/>
      <c r="J228" s="23"/>
    </row>
    <row r="229" spans="1:10" ht="16" x14ac:dyDescent="0.2">
      <c r="A229" s="63"/>
      <c r="B229" s="75" t="s">
        <v>587</v>
      </c>
      <c r="C229" s="85"/>
      <c r="D229" s="85" t="s">
        <v>418</v>
      </c>
      <c r="E229" s="86">
        <v>5000</v>
      </c>
      <c r="F229" s="86">
        <v>0.22</v>
      </c>
      <c r="G229" s="78"/>
      <c r="H229" s="86">
        <f>F229</f>
        <v>0.22</v>
      </c>
      <c r="I229" s="86"/>
      <c r="J229" s="23"/>
    </row>
    <row r="230" spans="1:10" ht="16" x14ac:dyDescent="0.2">
      <c r="A230" s="63"/>
      <c r="B230" s="75" t="s">
        <v>587</v>
      </c>
      <c r="C230" s="85"/>
      <c r="D230" s="85" t="s">
        <v>414</v>
      </c>
      <c r="E230" s="86">
        <v>2000</v>
      </c>
      <c r="F230" s="251">
        <v>7.0000000000000007E-2</v>
      </c>
      <c r="G230" s="144"/>
      <c r="H230" s="86">
        <f>F230</f>
        <v>7.0000000000000007E-2</v>
      </c>
      <c r="I230" s="86"/>
      <c r="J230" s="23"/>
    </row>
    <row r="231" spans="1:10" ht="16" x14ac:dyDescent="0.2">
      <c r="A231" s="63"/>
      <c r="B231" s="75"/>
      <c r="C231" s="85"/>
      <c r="D231" s="85"/>
      <c r="E231" s="86"/>
      <c r="F231" s="251"/>
      <c r="G231" s="242"/>
      <c r="H231" s="86"/>
      <c r="I231" s="86"/>
      <c r="J231" s="23"/>
    </row>
    <row r="232" spans="1:10" ht="16" x14ac:dyDescent="0.2">
      <c r="A232" s="63"/>
      <c r="B232" s="75" t="s">
        <v>588</v>
      </c>
      <c r="C232" s="66" t="s">
        <v>84</v>
      </c>
      <c r="D232" s="66" t="s">
        <v>411</v>
      </c>
      <c r="E232" s="78">
        <v>10000</v>
      </c>
      <c r="F232" s="109">
        <v>0</v>
      </c>
      <c r="G232" s="144">
        <f>H232-F232</f>
        <v>0.91</v>
      </c>
      <c r="H232" s="78">
        <v>0.91</v>
      </c>
      <c r="I232" s="78">
        <f>SUM(H232:H233)</f>
        <v>1.33</v>
      </c>
      <c r="J232" s="211"/>
    </row>
    <row r="233" spans="1:10" ht="16" x14ac:dyDescent="0.2">
      <c r="A233" s="63"/>
      <c r="B233" s="75" t="s">
        <v>588</v>
      </c>
      <c r="C233" s="66"/>
      <c r="D233" s="66" t="s">
        <v>413</v>
      </c>
      <c r="E233" s="78">
        <v>10000</v>
      </c>
      <c r="F233" s="109">
        <v>0.42</v>
      </c>
      <c r="G233" s="144"/>
      <c r="H233" s="78">
        <f>F233</f>
        <v>0.42</v>
      </c>
      <c r="I233" s="78"/>
      <c r="J233" s="23"/>
    </row>
    <row r="234" spans="1:10" ht="16" x14ac:dyDescent="0.2">
      <c r="A234" s="63"/>
      <c r="B234" s="75"/>
      <c r="C234" s="66"/>
      <c r="D234" s="66"/>
      <c r="E234" s="78"/>
      <c r="F234" s="109"/>
      <c r="G234" s="144"/>
      <c r="H234" s="78"/>
      <c r="I234" s="78"/>
      <c r="J234" s="23"/>
    </row>
    <row r="235" spans="1:10" ht="16" x14ac:dyDescent="0.2">
      <c r="A235" s="63"/>
      <c r="B235" s="75" t="s">
        <v>589</v>
      </c>
      <c r="C235" s="66" t="s">
        <v>60</v>
      </c>
      <c r="D235" s="66" t="s">
        <v>411</v>
      </c>
      <c r="E235" s="78">
        <v>10000</v>
      </c>
      <c r="F235" s="109">
        <v>0</v>
      </c>
      <c r="G235" s="144">
        <f>H235-F235</f>
        <v>8.02</v>
      </c>
      <c r="H235" s="78">
        <v>8.02</v>
      </c>
      <c r="I235" s="78">
        <f>H235</f>
        <v>8.02</v>
      </c>
      <c r="J235" s="211"/>
    </row>
    <row r="236" spans="1:10" ht="16" x14ac:dyDescent="0.2">
      <c r="A236" s="63"/>
      <c r="B236" s="75"/>
      <c r="C236" s="66"/>
      <c r="D236" s="66"/>
      <c r="E236" s="78"/>
      <c r="F236" s="109"/>
      <c r="G236" s="144"/>
      <c r="H236" s="78"/>
      <c r="I236" s="78"/>
      <c r="J236" s="23"/>
    </row>
    <row r="237" spans="1:10" ht="16" x14ac:dyDescent="0.2">
      <c r="A237" s="63"/>
      <c r="B237" s="75" t="s">
        <v>425</v>
      </c>
      <c r="C237" s="66" t="s">
        <v>426</v>
      </c>
      <c r="D237" s="66" t="s">
        <v>411</v>
      </c>
      <c r="E237" s="78">
        <v>10000</v>
      </c>
      <c r="F237" s="109">
        <v>0</v>
      </c>
      <c r="G237" s="144">
        <f>H237-F237</f>
        <v>0.66</v>
      </c>
      <c r="H237" s="78">
        <v>0.66</v>
      </c>
      <c r="I237" s="78">
        <f>SUM(H237:H238)</f>
        <v>1.08</v>
      </c>
      <c r="J237" s="23"/>
    </row>
    <row r="238" spans="1:10" ht="16" x14ac:dyDescent="0.2">
      <c r="A238" s="63"/>
      <c r="B238" s="75" t="s">
        <v>425</v>
      </c>
      <c r="C238" s="66"/>
      <c r="D238" s="66" t="s">
        <v>413</v>
      </c>
      <c r="E238" s="78">
        <v>10000</v>
      </c>
      <c r="F238" s="109">
        <v>0.42</v>
      </c>
      <c r="G238" s="144"/>
      <c r="H238" s="78">
        <f>F238</f>
        <v>0.42</v>
      </c>
      <c r="I238" s="78"/>
      <c r="J238" s="23"/>
    </row>
    <row r="239" spans="1:10" ht="16" x14ac:dyDescent="0.2">
      <c r="A239" s="63"/>
      <c r="B239" s="75"/>
      <c r="C239" s="66"/>
      <c r="D239" s="66"/>
      <c r="E239" s="78"/>
      <c r="F239" s="109"/>
      <c r="G239" s="144"/>
      <c r="H239" s="78"/>
      <c r="I239" s="78"/>
      <c r="J239" s="23"/>
    </row>
    <row r="240" spans="1:10" ht="16" x14ac:dyDescent="0.2">
      <c r="A240" s="63"/>
      <c r="B240" s="75" t="s">
        <v>660</v>
      </c>
      <c r="C240" s="66" t="s">
        <v>658</v>
      </c>
      <c r="D240" s="66" t="s">
        <v>411</v>
      </c>
      <c r="E240" s="78">
        <v>190000</v>
      </c>
      <c r="F240" s="109">
        <f>H240-G240</f>
        <v>36.18</v>
      </c>
      <c r="G240" s="144">
        <v>2.0099999999999998</v>
      </c>
      <c r="H240" s="78">
        <v>38.19</v>
      </c>
      <c r="I240" s="78">
        <f>SUM(H240:H245)</f>
        <v>64.349999999999994</v>
      </c>
      <c r="J240" s="23"/>
    </row>
    <row r="241" spans="1:10" ht="16" x14ac:dyDescent="0.2">
      <c r="A241" s="63"/>
      <c r="B241" s="75" t="s">
        <v>660</v>
      </c>
      <c r="C241" s="66"/>
      <c r="D241" s="66" t="s">
        <v>417</v>
      </c>
      <c r="E241" s="78">
        <v>100000</v>
      </c>
      <c r="F241" s="109">
        <v>18.100000000000001</v>
      </c>
      <c r="G241" s="144"/>
      <c r="H241" s="78">
        <f>F241</f>
        <v>18.100000000000001</v>
      </c>
      <c r="I241" s="78"/>
      <c r="J241" s="23"/>
    </row>
    <row r="242" spans="1:10" ht="16" x14ac:dyDescent="0.2">
      <c r="A242" s="63"/>
      <c r="B242" s="75" t="s">
        <v>660</v>
      </c>
      <c r="C242" s="66"/>
      <c r="D242" s="66" t="s">
        <v>412</v>
      </c>
      <c r="E242" s="78">
        <v>10000</v>
      </c>
      <c r="F242" s="109">
        <v>3.42</v>
      </c>
      <c r="G242" s="144"/>
      <c r="H242" s="78">
        <f>F242</f>
        <v>3.42</v>
      </c>
      <c r="I242" s="78"/>
      <c r="J242" s="23"/>
    </row>
    <row r="243" spans="1:10" ht="16" x14ac:dyDescent="0.2">
      <c r="A243" s="63"/>
      <c r="B243" s="75" t="s">
        <v>660</v>
      </c>
      <c r="C243" s="66"/>
      <c r="D243" s="66" t="s">
        <v>413</v>
      </c>
      <c r="E243" s="78">
        <v>50000</v>
      </c>
      <c r="F243" s="109">
        <v>2.09</v>
      </c>
      <c r="G243" s="144"/>
      <c r="H243" s="78">
        <f>F243</f>
        <v>2.09</v>
      </c>
      <c r="I243" s="78"/>
      <c r="J243" s="23"/>
    </row>
    <row r="244" spans="1:10" ht="16" x14ac:dyDescent="0.2">
      <c r="A244" s="63"/>
      <c r="B244" s="75" t="s">
        <v>660</v>
      </c>
      <c r="C244" s="66"/>
      <c r="D244" s="66" t="s">
        <v>418</v>
      </c>
      <c r="E244" s="78">
        <v>50000</v>
      </c>
      <c r="F244" s="109">
        <v>2.2000000000000002</v>
      </c>
      <c r="G244" s="144"/>
      <c r="H244" s="78">
        <f>F244</f>
        <v>2.2000000000000002</v>
      </c>
      <c r="I244" s="78"/>
      <c r="J244" s="23"/>
    </row>
    <row r="245" spans="1:10" ht="16" x14ac:dyDescent="0.2">
      <c r="A245" s="63"/>
      <c r="B245" s="75" t="s">
        <v>660</v>
      </c>
      <c r="C245" s="66"/>
      <c r="D245" s="66" t="s">
        <v>414</v>
      </c>
      <c r="E245" s="78">
        <v>10000</v>
      </c>
      <c r="F245" s="109">
        <v>0.35</v>
      </c>
      <c r="G245" s="144"/>
      <c r="H245" s="78">
        <f>F245</f>
        <v>0.35</v>
      </c>
      <c r="I245" s="78"/>
      <c r="J245" s="23"/>
    </row>
    <row r="246" spans="1:10" ht="16" x14ac:dyDescent="0.2">
      <c r="A246" s="63"/>
      <c r="B246" s="75"/>
      <c r="C246" s="66"/>
      <c r="D246" s="66"/>
      <c r="E246" s="78"/>
      <c r="F246" s="78"/>
      <c r="G246" s="78"/>
      <c r="H246" s="78"/>
      <c r="I246" s="78"/>
      <c r="J246" s="23"/>
    </row>
    <row r="247" spans="1:10" ht="16" x14ac:dyDescent="0.2">
      <c r="A247" s="63"/>
      <c r="B247" s="290">
        <v>2235</v>
      </c>
      <c r="C247" s="66" t="s">
        <v>527</v>
      </c>
      <c r="D247" s="66" t="s">
        <v>411</v>
      </c>
      <c r="E247" s="78">
        <v>10000</v>
      </c>
      <c r="F247" s="78">
        <v>0</v>
      </c>
      <c r="G247" s="78">
        <f>H247-F247</f>
        <v>2.0099999999999998</v>
      </c>
      <c r="H247" s="78">
        <v>2.0099999999999998</v>
      </c>
      <c r="I247" s="78">
        <f>SUM(H247:H252)</f>
        <v>4.8199999999999994</v>
      </c>
      <c r="J247" s="23"/>
    </row>
    <row r="248" spans="1:10" ht="16" x14ac:dyDescent="0.2">
      <c r="A248" s="63"/>
      <c r="B248" s="290" t="s">
        <v>535</v>
      </c>
      <c r="C248" s="66"/>
      <c r="D248" s="66" t="s">
        <v>417</v>
      </c>
      <c r="E248" s="78">
        <v>5000</v>
      </c>
      <c r="F248" s="78">
        <v>1.42</v>
      </c>
      <c r="G248" s="78"/>
      <c r="H248" s="78">
        <f>F248</f>
        <v>1.42</v>
      </c>
      <c r="I248" s="78"/>
      <c r="J248" s="23"/>
    </row>
    <row r="249" spans="1:10" ht="16" x14ac:dyDescent="0.2">
      <c r="A249" s="63"/>
      <c r="B249" s="290" t="s">
        <v>535</v>
      </c>
      <c r="C249" s="66"/>
      <c r="D249" s="66" t="s">
        <v>412</v>
      </c>
      <c r="E249" s="78">
        <v>2000</v>
      </c>
      <c r="F249" s="78">
        <v>0.68</v>
      </c>
      <c r="G249" s="78"/>
      <c r="H249" s="78">
        <f>F249</f>
        <v>0.68</v>
      </c>
      <c r="I249" s="78"/>
      <c r="J249" s="23"/>
    </row>
    <row r="250" spans="1:10" ht="16" x14ac:dyDescent="0.2">
      <c r="A250" s="63"/>
      <c r="B250" s="290" t="s">
        <v>535</v>
      </c>
      <c r="C250" s="66"/>
      <c r="D250" s="66" t="s">
        <v>413</v>
      </c>
      <c r="E250" s="78">
        <v>10000</v>
      </c>
      <c r="F250" s="78">
        <v>0.42</v>
      </c>
      <c r="G250" s="78"/>
      <c r="H250" s="78">
        <f>F250</f>
        <v>0.42</v>
      </c>
      <c r="I250" s="78"/>
      <c r="J250" s="23"/>
    </row>
    <row r="251" spans="1:10" ht="16" x14ac:dyDescent="0.2">
      <c r="A251" s="63"/>
      <c r="B251" s="290" t="s">
        <v>535</v>
      </c>
      <c r="C251" s="66"/>
      <c r="D251" s="66" t="s">
        <v>418</v>
      </c>
      <c r="E251" s="78">
        <v>5000</v>
      </c>
      <c r="F251" s="78">
        <v>0.22</v>
      </c>
      <c r="G251" s="78"/>
      <c r="H251" s="78">
        <f>F251</f>
        <v>0.22</v>
      </c>
      <c r="I251" s="78"/>
      <c r="J251" s="23"/>
    </row>
    <row r="252" spans="1:10" ht="16" x14ac:dyDescent="0.2">
      <c r="A252" s="63"/>
      <c r="B252" s="290" t="s">
        <v>535</v>
      </c>
      <c r="C252" s="66"/>
      <c r="D252" s="66" t="s">
        <v>414</v>
      </c>
      <c r="E252" s="78">
        <v>2000</v>
      </c>
      <c r="F252" s="78">
        <v>7.0000000000000007E-2</v>
      </c>
      <c r="G252" s="78"/>
      <c r="H252" s="78">
        <f>F252</f>
        <v>7.0000000000000007E-2</v>
      </c>
      <c r="I252" s="78"/>
      <c r="J252" s="23"/>
    </row>
    <row r="253" spans="1:10" ht="16" x14ac:dyDescent="0.2">
      <c r="A253" s="63"/>
      <c r="B253" s="23"/>
      <c r="C253" s="66"/>
      <c r="D253" s="66"/>
      <c r="E253" s="78"/>
      <c r="F253" s="78"/>
      <c r="G253" s="78"/>
      <c r="H253" s="78"/>
      <c r="I253" s="78"/>
      <c r="J253" s="23"/>
    </row>
    <row r="254" spans="1:10" ht="16" x14ac:dyDescent="0.2">
      <c r="A254" s="63"/>
      <c r="B254" s="275">
        <v>2245</v>
      </c>
      <c r="C254" s="66" t="s">
        <v>639</v>
      </c>
      <c r="D254" s="66" t="s">
        <v>411</v>
      </c>
      <c r="E254" s="78">
        <v>10000</v>
      </c>
      <c r="F254" s="78">
        <v>0</v>
      </c>
      <c r="G254" s="78">
        <v>3.08</v>
      </c>
      <c r="H254" s="78">
        <f>F254+G254</f>
        <v>3.08</v>
      </c>
      <c r="I254" s="78">
        <f>SUM(H254:H255)</f>
        <v>3.5</v>
      </c>
      <c r="J254" s="23"/>
    </row>
    <row r="255" spans="1:10" ht="16" x14ac:dyDescent="0.2">
      <c r="A255" s="63"/>
      <c r="B255" s="275">
        <v>2245</v>
      </c>
      <c r="C255" s="66"/>
      <c r="D255" s="66" t="s">
        <v>413</v>
      </c>
      <c r="E255" s="78">
        <v>10000</v>
      </c>
      <c r="F255" s="78">
        <v>0.42</v>
      </c>
      <c r="G255" s="78"/>
      <c r="H255" s="78">
        <f>F255</f>
        <v>0.42</v>
      </c>
      <c r="I255" s="78"/>
      <c r="J255" s="23"/>
    </row>
    <row r="256" spans="1:10" ht="16" x14ac:dyDescent="0.2">
      <c r="A256" s="63"/>
      <c r="B256" s="75"/>
      <c r="C256" s="66"/>
      <c r="D256" s="66"/>
      <c r="E256" s="78"/>
      <c r="F256" s="109"/>
      <c r="G256" s="144"/>
      <c r="H256" s="78"/>
      <c r="I256" s="78"/>
      <c r="J256" s="23"/>
    </row>
    <row r="257" spans="1:10" ht="16" x14ac:dyDescent="0.2">
      <c r="A257" s="63"/>
      <c r="B257" s="75" t="s">
        <v>591</v>
      </c>
      <c r="C257" s="66" t="s">
        <v>367</v>
      </c>
      <c r="D257" s="66" t="s">
        <v>411</v>
      </c>
      <c r="E257" s="78">
        <v>10000</v>
      </c>
      <c r="F257" s="109">
        <v>0</v>
      </c>
      <c r="G257" s="144">
        <f>H257-F257</f>
        <v>5.0199999999999996</v>
      </c>
      <c r="H257" s="78">
        <v>5.0199999999999996</v>
      </c>
      <c r="I257" s="78">
        <f>SUM(H257:H260)</f>
        <v>10.879999999999999</v>
      </c>
      <c r="J257" s="23"/>
    </row>
    <row r="258" spans="1:10" ht="16" x14ac:dyDescent="0.2">
      <c r="A258" s="63"/>
      <c r="B258" s="75" t="s">
        <v>591</v>
      </c>
      <c r="C258" s="66"/>
      <c r="D258" s="66" t="s">
        <v>412</v>
      </c>
      <c r="E258" s="78">
        <v>10000</v>
      </c>
      <c r="F258" s="109">
        <v>3.42</v>
      </c>
      <c r="G258" s="144"/>
      <c r="H258" s="78">
        <f>F258</f>
        <v>3.42</v>
      </c>
      <c r="I258" s="78"/>
      <c r="J258" s="23"/>
    </row>
    <row r="259" spans="1:10" ht="16" x14ac:dyDescent="0.2">
      <c r="A259" s="63"/>
      <c r="B259" s="75" t="s">
        <v>591</v>
      </c>
      <c r="C259" s="66"/>
      <c r="D259" s="66" t="s">
        <v>413</v>
      </c>
      <c r="E259" s="78">
        <v>50000</v>
      </c>
      <c r="F259" s="109">
        <v>2.09</v>
      </c>
      <c r="G259" s="144"/>
      <c r="H259" s="78">
        <f>F259</f>
        <v>2.09</v>
      </c>
      <c r="I259" s="78"/>
      <c r="J259" s="23"/>
    </row>
    <row r="260" spans="1:10" ht="16" x14ac:dyDescent="0.2">
      <c r="A260" s="63"/>
      <c r="B260" s="75" t="s">
        <v>591</v>
      </c>
      <c r="C260" s="66"/>
      <c r="D260" s="66" t="s">
        <v>414</v>
      </c>
      <c r="E260" s="78">
        <v>10000</v>
      </c>
      <c r="F260" s="109">
        <v>0.35</v>
      </c>
      <c r="G260" s="144"/>
      <c r="H260" s="78">
        <f>F260</f>
        <v>0.35</v>
      </c>
      <c r="I260" s="78"/>
      <c r="J260" s="23"/>
    </row>
    <row r="261" spans="1:10" ht="16" x14ac:dyDescent="0.2">
      <c r="A261" s="63"/>
      <c r="B261" s="75"/>
      <c r="C261" s="70"/>
      <c r="D261" s="173"/>
      <c r="E261" s="130"/>
      <c r="F261" s="111"/>
      <c r="G261" s="192"/>
      <c r="H261" s="130"/>
      <c r="I261" s="130"/>
      <c r="J261" s="23"/>
    </row>
    <row r="262" spans="1:10" ht="16" x14ac:dyDescent="0.2">
      <c r="A262" s="63"/>
      <c r="B262" s="75" t="s">
        <v>593</v>
      </c>
      <c r="C262" s="70" t="s">
        <v>374</v>
      </c>
      <c r="D262" s="70" t="s">
        <v>411</v>
      </c>
      <c r="E262" s="130">
        <v>10000</v>
      </c>
      <c r="F262" s="111">
        <v>0</v>
      </c>
      <c r="G262" s="144">
        <f>H262-F262</f>
        <v>5.0199999999999996</v>
      </c>
      <c r="H262" s="130">
        <v>5.0199999999999996</v>
      </c>
      <c r="I262" s="130">
        <f>H262</f>
        <v>5.0199999999999996</v>
      </c>
      <c r="J262" s="23"/>
    </row>
    <row r="263" spans="1:10" ht="16" x14ac:dyDescent="0.2">
      <c r="A263" s="63"/>
      <c r="B263" s="75"/>
      <c r="C263" s="70"/>
      <c r="D263" s="70"/>
      <c r="E263" s="130"/>
      <c r="F263" s="111"/>
      <c r="G263" s="144"/>
      <c r="H263" s="130"/>
      <c r="I263" s="130"/>
      <c r="J263" s="23"/>
    </row>
    <row r="264" spans="1:10" ht="16" x14ac:dyDescent="0.2">
      <c r="A264" s="63"/>
      <c r="B264" s="75" t="s">
        <v>721</v>
      </c>
      <c r="C264" s="70" t="s">
        <v>739</v>
      </c>
      <c r="D264" s="70" t="s">
        <v>411</v>
      </c>
      <c r="E264" s="130">
        <v>10000</v>
      </c>
      <c r="F264" s="111">
        <v>0</v>
      </c>
      <c r="G264" s="144">
        <v>2.0099999999999998</v>
      </c>
      <c r="H264" s="130">
        <f>SUM(F264:G264)</f>
        <v>2.0099999999999998</v>
      </c>
      <c r="I264" s="130">
        <f>H264</f>
        <v>2.0099999999999998</v>
      </c>
      <c r="J264" s="23" t="s">
        <v>757</v>
      </c>
    </row>
    <row r="265" spans="1:10" ht="16" x14ac:dyDescent="0.2">
      <c r="A265" s="63"/>
      <c r="B265" s="75"/>
      <c r="C265" s="70"/>
      <c r="D265" s="70"/>
      <c r="E265" s="130"/>
      <c r="F265" s="111"/>
      <c r="G265" s="144"/>
      <c r="H265" s="130"/>
      <c r="I265" s="130"/>
      <c r="J265" s="23"/>
    </row>
    <row r="266" spans="1:10" ht="16" x14ac:dyDescent="0.2">
      <c r="A266" s="63"/>
      <c r="B266" s="75" t="s">
        <v>759</v>
      </c>
      <c r="C266" s="70" t="s">
        <v>753</v>
      </c>
      <c r="D266" s="70" t="s">
        <v>411</v>
      </c>
      <c r="E266" s="130">
        <v>10000</v>
      </c>
      <c r="F266" s="111">
        <v>0</v>
      </c>
      <c r="G266" s="144">
        <v>0.46</v>
      </c>
      <c r="H266" s="130">
        <f>SUM(F266:G266)</f>
        <v>0.46</v>
      </c>
      <c r="I266" s="130">
        <f>SUM(H266:H267)</f>
        <v>0.88</v>
      </c>
      <c r="J266" s="23" t="s">
        <v>758</v>
      </c>
    </row>
    <row r="267" spans="1:10" ht="16" x14ac:dyDescent="0.2">
      <c r="A267" s="63"/>
      <c r="B267" s="75"/>
      <c r="C267" s="70"/>
      <c r="D267" s="70" t="s">
        <v>413</v>
      </c>
      <c r="E267" s="130">
        <v>10000</v>
      </c>
      <c r="F267" s="111"/>
      <c r="G267" s="144"/>
      <c r="H267" s="130">
        <v>0.42</v>
      </c>
      <c r="I267" s="130"/>
      <c r="J267" s="23"/>
    </row>
    <row r="268" spans="1:10" ht="16" x14ac:dyDescent="0.2">
      <c r="A268" s="63"/>
      <c r="B268" s="75"/>
      <c r="C268" s="70"/>
      <c r="D268" s="70"/>
      <c r="E268" s="130"/>
      <c r="F268" s="111"/>
      <c r="G268" s="144"/>
      <c r="H268" s="130"/>
      <c r="I268" s="130"/>
      <c r="J268" s="23"/>
    </row>
    <row r="269" spans="1:10" ht="16" x14ac:dyDescent="0.2">
      <c r="A269" s="63"/>
      <c r="B269" s="75" t="s">
        <v>642</v>
      </c>
      <c r="C269" s="70" t="s">
        <v>641</v>
      </c>
      <c r="D269" s="70" t="s">
        <v>411</v>
      </c>
      <c r="E269" s="130">
        <v>40000</v>
      </c>
      <c r="F269" s="111">
        <f>H269-G269</f>
        <v>1.98</v>
      </c>
      <c r="G269" s="144">
        <v>0.66</v>
      </c>
      <c r="H269" s="130">
        <v>2.64</v>
      </c>
      <c r="I269" s="130">
        <f>SUM(H269:H270)</f>
        <v>5.98</v>
      </c>
      <c r="J269" s="23"/>
    </row>
    <row r="270" spans="1:10" ht="16" x14ac:dyDescent="0.2">
      <c r="A270" s="63"/>
      <c r="B270" s="75" t="s">
        <v>642</v>
      </c>
      <c r="C270" s="70"/>
      <c r="D270" s="70" t="s">
        <v>413</v>
      </c>
      <c r="E270" s="130">
        <v>80000</v>
      </c>
      <c r="F270" s="130">
        <v>3.34</v>
      </c>
      <c r="G270" s="78"/>
      <c r="H270" s="130">
        <f>F270</f>
        <v>3.34</v>
      </c>
      <c r="I270" s="130"/>
      <c r="J270" s="23"/>
    </row>
    <row r="271" spans="1:10" ht="16" x14ac:dyDescent="0.2">
      <c r="A271" s="63"/>
      <c r="B271" s="75"/>
      <c r="C271" s="70"/>
      <c r="D271" s="70"/>
      <c r="E271" s="130"/>
      <c r="F271" s="111"/>
      <c r="G271" s="192"/>
      <c r="H271" s="130"/>
      <c r="I271" s="130"/>
      <c r="J271" s="23"/>
    </row>
    <row r="272" spans="1:10" ht="16" x14ac:dyDescent="0.2">
      <c r="A272" s="63"/>
      <c r="B272" s="75" t="s">
        <v>594</v>
      </c>
      <c r="C272" s="66" t="s">
        <v>72</v>
      </c>
      <c r="D272" s="66" t="s">
        <v>411</v>
      </c>
      <c r="E272" s="78">
        <v>10000</v>
      </c>
      <c r="F272" s="109">
        <v>0</v>
      </c>
      <c r="G272" s="144">
        <f>H272-F272</f>
        <v>8.02</v>
      </c>
      <c r="H272" s="78">
        <v>8.02</v>
      </c>
      <c r="I272" s="78">
        <f>H272</f>
        <v>8.02</v>
      </c>
      <c r="J272" s="23"/>
    </row>
    <row r="273" spans="1:10" ht="16" x14ac:dyDescent="0.2">
      <c r="A273" s="63"/>
      <c r="B273" s="75"/>
      <c r="C273" s="66"/>
      <c r="D273" s="66"/>
      <c r="E273" s="78"/>
      <c r="F273" s="109"/>
      <c r="G273" s="144"/>
      <c r="H273" s="78"/>
      <c r="I273" s="78"/>
      <c r="J273" s="23"/>
    </row>
    <row r="274" spans="1:10" ht="16" x14ac:dyDescent="0.2">
      <c r="A274" s="63"/>
      <c r="B274" s="75" t="s">
        <v>595</v>
      </c>
      <c r="C274" s="66" t="s">
        <v>118</v>
      </c>
      <c r="D274" s="66" t="s">
        <v>411</v>
      </c>
      <c r="E274" s="79">
        <v>10000</v>
      </c>
      <c r="F274" s="109">
        <v>0</v>
      </c>
      <c r="G274" s="144">
        <f>H274-F274</f>
        <v>8.02</v>
      </c>
      <c r="H274" s="79">
        <v>8.02</v>
      </c>
      <c r="I274" s="79">
        <f>SUM(H274:H275)</f>
        <v>12.2</v>
      </c>
      <c r="J274" s="23"/>
    </row>
    <row r="275" spans="1:10" ht="16" x14ac:dyDescent="0.2">
      <c r="A275" s="63"/>
      <c r="B275" s="75" t="s">
        <v>595</v>
      </c>
      <c r="C275" s="66"/>
      <c r="D275" s="66" t="s">
        <v>413</v>
      </c>
      <c r="E275" s="79">
        <v>100000</v>
      </c>
      <c r="F275" s="109">
        <v>4.18</v>
      </c>
      <c r="G275" s="144"/>
      <c r="H275" s="79">
        <f>F275</f>
        <v>4.18</v>
      </c>
      <c r="I275" s="79"/>
      <c r="J275" s="23"/>
    </row>
    <row r="276" spans="1:10" ht="16" x14ac:dyDescent="0.2">
      <c r="A276" s="63"/>
      <c r="B276" s="75"/>
      <c r="C276" s="66"/>
      <c r="D276" s="66"/>
      <c r="E276" s="79"/>
      <c r="F276" s="109"/>
      <c r="G276" s="144"/>
      <c r="H276" s="79"/>
      <c r="I276" s="79"/>
      <c r="J276" s="23"/>
    </row>
    <row r="277" spans="1:10" s="233" customFormat="1" ht="16" x14ac:dyDescent="0.2">
      <c r="A277" s="106"/>
      <c r="B277" s="107" t="s">
        <v>742</v>
      </c>
      <c r="C277" s="108" t="s">
        <v>741</v>
      </c>
      <c r="D277" s="108" t="s">
        <v>411</v>
      </c>
      <c r="E277" s="109">
        <v>10000</v>
      </c>
      <c r="F277" s="109">
        <v>0</v>
      </c>
      <c r="G277" s="109">
        <v>5.0199999999999996</v>
      </c>
      <c r="H277" s="109">
        <f>SUM(F277:G277)</f>
        <v>5.0199999999999996</v>
      </c>
      <c r="I277" s="109">
        <f>SUM(H277:H280)</f>
        <v>9.2099999999999991</v>
      </c>
      <c r="J277" s="232" t="s">
        <v>509</v>
      </c>
    </row>
    <row r="278" spans="1:10" s="233" customFormat="1" ht="16" x14ac:dyDescent="0.2">
      <c r="A278" s="106"/>
      <c r="B278" s="107" t="s">
        <v>742</v>
      </c>
      <c r="C278" s="108"/>
      <c r="D278" s="108" t="s">
        <v>412</v>
      </c>
      <c r="E278" s="109">
        <v>10000</v>
      </c>
      <c r="F278" s="109"/>
      <c r="G278" s="109"/>
      <c r="H278" s="109">
        <v>3.42</v>
      </c>
      <c r="I278" s="109"/>
      <c r="J278" s="232"/>
    </row>
    <row r="279" spans="1:10" s="233" customFormat="1" ht="16" x14ac:dyDescent="0.2">
      <c r="A279" s="106"/>
      <c r="B279" s="107" t="s">
        <v>742</v>
      </c>
      <c r="C279" s="108"/>
      <c r="D279" s="108" t="s">
        <v>413</v>
      </c>
      <c r="E279" s="109">
        <v>10000</v>
      </c>
      <c r="F279" s="109"/>
      <c r="G279" s="109"/>
      <c r="H279" s="109">
        <v>0.42</v>
      </c>
      <c r="I279" s="109"/>
      <c r="J279" s="232"/>
    </row>
    <row r="280" spans="1:10" s="233" customFormat="1" ht="16" x14ac:dyDescent="0.2">
      <c r="A280" s="106"/>
      <c r="B280" s="107" t="s">
        <v>742</v>
      </c>
      <c r="C280" s="108"/>
      <c r="D280" s="108" t="s">
        <v>414</v>
      </c>
      <c r="E280" s="109">
        <v>10000</v>
      </c>
      <c r="F280" s="109"/>
      <c r="G280" s="109"/>
      <c r="H280" s="109">
        <v>0.35</v>
      </c>
      <c r="I280" s="109"/>
      <c r="J280" s="232"/>
    </row>
    <row r="281" spans="1:10" ht="16" x14ac:dyDescent="0.2">
      <c r="A281" s="63"/>
      <c r="B281" s="75"/>
      <c r="C281" s="66"/>
      <c r="D281" s="66"/>
      <c r="E281" s="79"/>
      <c r="F281" s="109"/>
      <c r="G281" s="144"/>
      <c r="H281" s="79"/>
      <c r="I281" s="79"/>
      <c r="J281" s="23"/>
    </row>
    <row r="282" spans="1:10" ht="16" x14ac:dyDescent="0.2">
      <c r="A282" s="63"/>
      <c r="B282" s="75" t="s">
        <v>596</v>
      </c>
      <c r="C282" s="66" t="s">
        <v>62</v>
      </c>
      <c r="D282" s="66" t="s">
        <v>411</v>
      </c>
      <c r="E282" s="78">
        <v>200000</v>
      </c>
      <c r="F282" s="78">
        <f>H282-G282</f>
        <v>58.52</v>
      </c>
      <c r="G282" s="78">
        <v>3.08</v>
      </c>
      <c r="H282" s="78">
        <v>61.6</v>
      </c>
      <c r="I282" s="78">
        <f>SUM(H282:H285)</f>
        <v>73.72999999999999</v>
      </c>
      <c r="J282" s="23"/>
    </row>
    <row r="283" spans="1:10" ht="16" x14ac:dyDescent="0.2">
      <c r="A283" s="63"/>
      <c r="B283" s="75" t="s">
        <v>596</v>
      </c>
      <c r="C283" s="66"/>
      <c r="D283" s="66" t="s">
        <v>412</v>
      </c>
      <c r="E283" s="79">
        <v>10000</v>
      </c>
      <c r="F283" s="109">
        <v>3.42</v>
      </c>
      <c r="G283" s="144"/>
      <c r="H283" s="79">
        <f>F283</f>
        <v>3.42</v>
      </c>
      <c r="I283" s="79"/>
      <c r="J283" s="23"/>
    </row>
    <row r="284" spans="1:10" ht="16" x14ac:dyDescent="0.2">
      <c r="A284" s="63"/>
      <c r="B284" s="75" t="s">
        <v>596</v>
      </c>
      <c r="C284" s="66"/>
      <c r="D284" s="66" t="s">
        <v>413</v>
      </c>
      <c r="E284" s="78">
        <v>200000</v>
      </c>
      <c r="F284" s="109">
        <v>8.36</v>
      </c>
      <c r="G284" s="144"/>
      <c r="H284" s="79">
        <f>F284</f>
        <v>8.36</v>
      </c>
      <c r="I284" s="79"/>
      <c r="J284" s="23"/>
    </row>
    <row r="285" spans="1:10" ht="16" x14ac:dyDescent="0.2">
      <c r="A285" s="63"/>
      <c r="B285" s="75" t="s">
        <v>596</v>
      </c>
      <c r="C285" s="66"/>
      <c r="D285" s="66" t="s">
        <v>414</v>
      </c>
      <c r="E285" s="79">
        <v>10000</v>
      </c>
      <c r="F285" s="109">
        <v>0.35</v>
      </c>
      <c r="G285" s="144"/>
      <c r="H285" s="79">
        <f>F285</f>
        <v>0.35</v>
      </c>
      <c r="I285" s="79"/>
      <c r="J285" s="23"/>
    </row>
    <row r="286" spans="1:10" ht="16" x14ac:dyDescent="0.2">
      <c r="A286" s="63"/>
      <c r="B286" s="75"/>
      <c r="C286" s="66"/>
      <c r="D286" s="66"/>
      <c r="E286" s="79"/>
      <c r="F286" s="109"/>
      <c r="G286" s="144"/>
      <c r="H286" s="79"/>
      <c r="I286" s="79"/>
      <c r="J286" s="23"/>
    </row>
    <row r="287" spans="1:10" ht="16" x14ac:dyDescent="0.2">
      <c r="A287" s="63"/>
      <c r="B287" s="75" t="s">
        <v>597</v>
      </c>
      <c r="C287" s="66" t="s">
        <v>38</v>
      </c>
      <c r="D287" s="66" t="s">
        <v>411</v>
      </c>
      <c r="E287" s="78">
        <v>20000</v>
      </c>
      <c r="F287" s="109">
        <f>H287-G287</f>
        <v>5.0199999999999996</v>
      </c>
      <c r="G287" s="144">
        <v>5.0199999999999996</v>
      </c>
      <c r="H287" s="78">
        <v>10.039999999999999</v>
      </c>
      <c r="I287" s="78">
        <f>SUM(H287:H290)</f>
        <v>14.649999999999999</v>
      </c>
      <c r="J287" s="211"/>
    </row>
    <row r="288" spans="1:10" ht="16" x14ac:dyDescent="0.2">
      <c r="A288" s="63"/>
      <c r="B288" s="75" t="s">
        <v>597</v>
      </c>
      <c r="C288" s="66"/>
      <c r="D288" s="66" t="s">
        <v>412</v>
      </c>
      <c r="E288" s="78">
        <v>10000</v>
      </c>
      <c r="F288" s="109">
        <v>3.42</v>
      </c>
      <c r="G288" s="144"/>
      <c r="H288" s="78">
        <f>F288</f>
        <v>3.42</v>
      </c>
      <c r="I288" s="78"/>
      <c r="J288" s="23"/>
    </row>
    <row r="289" spans="1:10" ht="16" x14ac:dyDescent="0.2">
      <c r="A289" s="63"/>
      <c r="B289" s="75" t="s">
        <v>597</v>
      </c>
      <c r="C289" s="66"/>
      <c r="D289" s="66" t="s">
        <v>413</v>
      </c>
      <c r="E289" s="78">
        <v>20000</v>
      </c>
      <c r="F289" s="109">
        <v>0.84</v>
      </c>
      <c r="G289" s="144"/>
      <c r="H289" s="78">
        <f>F289</f>
        <v>0.84</v>
      </c>
      <c r="I289" s="78"/>
      <c r="J289" s="23"/>
    </row>
    <row r="290" spans="1:10" ht="16" x14ac:dyDescent="0.2">
      <c r="A290" s="63"/>
      <c r="B290" s="75" t="s">
        <v>597</v>
      </c>
      <c r="C290" s="66"/>
      <c r="D290" s="66" t="s">
        <v>414</v>
      </c>
      <c r="E290" s="78">
        <v>10000</v>
      </c>
      <c r="F290" s="109">
        <v>0.35</v>
      </c>
      <c r="G290" s="144"/>
      <c r="H290" s="78">
        <f>F290</f>
        <v>0.35</v>
      </c>
      <c r="I290" s="78"/>
      <c r="J290" s="23"/>
    </row>
    <row r="291" spans="1:10" ht="16" x14ac:dyDescent="0.2">
      <c r="A291" s="63"/>
      <c r="B291" s="75"/>
      <c r="C291" s="66"/>
      <c r="D291" s="66"/>
      <c r="E291" s="78"/>
      <c r="F291" s="109"/>
      <c r="G291" s="144"/>
      <c r="H291" s="78"/>
      <c r="I291" s="78"/>
      <c r="J291" s="23"/>
    </row>
    <row r="292" spans="1:10" ht="16" x14ac:dyDescent="0.2">
      <c r="A292" s="63"/>
      <c r="B292" s="75" t="s">
        <v>598</v>
      </c>
      <c r="C292" s="66" t="s">
        <v>134</v>
      </c>
      <c r="D292" s="66" t="s">
        <v>411</v>
      </c>
      <c r="E292" s="78">
        <v>200000</v>
      </c>
      <c r="F292" s="78">
        <f>H292-G292</f>
        <v>12.54</v>
      </c>
      <c r="G292" s="78">
        <v>0.66</v>
      </c>
      <c r="H292" s="78">
        <v>13.2</v>
      </c>
      <c r="I292" s="78">
        <f>SUM(H292:H296)</f>
        <v>29.839999999999996</v>
      </c>
      <c r="J292" s="23"/>
    </row>
    <row r="293" spans="1:10" ht="16" x14ac:dyDescent="0.2">
      <c r="A293" s="63"/>
      <c r="B293" s="75" t="s">
        <v>598</v>
      </c>
      <c r="C293" s="66"/>
      <c r="D293" s="66" t="s">
        <v>412</v>
      </c>
      <c r="E293" s="78">
        <v>10000</v>
      </c>
      <c r="F293" s="109">
        <v>3.42</v>
      </c>
      <c r="G293" s="144"/>
      <c r="H293" s="78">
        <f>F293</f>
        <v>3.42</v>
      </c>
      <c r="I293" s="78"/>
      <c r="J293" s="23"/>
    </row>
    <row r="294" spans="1:10" ht="16" x14ac:dyDescent="0.2">
      <c r="A294" s="63"/>
      <c r="B294" s="75" t="s">
        <v>598</v>
      </c>
      <c r="C294" s="66"/>
      <c r="D294" s="66" t="s">
        <v>413</v>
      </c>
      <c r="E294" s="78">
        <v>150000</v>
      </c>
      <c r="F294" s="109">
        <v>6.27</v>
      </c>
      <c r="G294" s="144"/>
      <c r="H294" s="78">
        <f>F294</f>
        <v>6.27</v>
      </c>
      <c r="I294" s="78"/>
      <c r="J294" s="23"/>
    </row>
    <row r="295" spans="1:10" ht="16" x14ac:dyDescent="0.2">
      <c r="A295" s="63"/>
      <c r="B295" s="75" t="s">
        <v>598</v>
      </c>
      <c r="C295" s="66"/>
      <c r="D295" s="66" t="s">
        <v>418</v>
      </c>
      <c r="E295" s="78">
        <v>150000</v>
      </c>
      <c r="F295" s="109">
        <v>6.6</v>
      </c>
      <c r="G295" s="144"/>
      <c r="H295" s="78">
        <f>F295</f>
        <v>6.6</v>
      </c>
      <c r="I295" s="78"/>
      <c r="J295" s="23"/>
    </row>
    <row r="296" spans="1:10" ht="16" x14ac:dyDescent="0.2">
      <c r="A296" s="63"/>
      <c r="B296" s="75" t="s">
        <v>598</v>
      </c>
      <c r="C296" s="66"/>
      <c r="D296" s="66" t="s">
        <v>414</v>
      </c>
      <c r="E296" s="78">
        <v>10000</v>
      </c>
      <c r="F296" s="109">
        <v>0.35</v>
      </c>
      <c r="G296" s="144"/>
      <c r="H296" s="78">
        <f>F296</f>
        <v>0.35</v>
      </c>
      <c r="I296" s="78"/>
      <c r="J296" s="23"/>
    </row>
    <row r="297" spans="1:10" ht="16" x14ac:dyDescent="0.2">
      <c r="A297" s="63"/>
      <c r="B297" s="75"/>
      <c r="C297" s="66"/>
      <c r="D297" s="66"/>
      <c r="E297" s="78"/>
      <c r="F297" s="109"/>
      <c r="G297" s="144"/>
      <c r="H297" s="78"/>
      <c r="I297" s="78"/>
      <c r="J297" s="23"/>
    </row>
    <row r="298" spans="1:10" ht="16" x14ac:dyDescent="0.2">
      <c r="A298" s="63"/>
      <c r="B298" s="75" t="s">
        <v>727</v>
      </c>
      <c r="C298" s="66" t="s">
        <v>744</v>
      </c>
      <c r="D298" s="66" t="s">
        <v>411</v>
      </c>
      <c r="E298" s="78">
        <v>50000</v>
      </c>
      <c r="F298" s="109">
        <f>H298-G298</f>
        <v>3.6399999999999997</v>
      </c>
      <c r="G298" s="144">
        <v>0.91</v>
      </c>
      <c r="H298" s="78">
        <v>4.55</v>
      </c>
      <c r="I298" s="78">
        <f>SUM(H298:H300)</f>
        <v>10.059999999999999</v>
      </c>
      <c r="J298" s="23" t="s">
        <v>757</v>
      </c>
    </row>
    <row r="299" spans="1:10" ht="16" x14ac:dyDescent="0.2">
      <c r="A299" s="63"/>
      <c r="B299" s="75" t="s">
        <v>727</v>
      </c>
      <c r="C299" s="66"/>
      <c r="D299" s="66" t="s">
        <v>412</v>
      </c>
      <c r="E299" s="78">
        <v>10000</v>
      </c>
      <c r="F299" s="109"/>
      <c r="G299" s="144"/>
      <c r="H299" s="78">
        <v>3.42</v>
      </c>
      <c r="I299" s="78"/>
      <c r="J299" s="23"/>
    </row>
    <row r="300" spans="1:10" ht="16" x14ac:dyDescent="0.2">
      <c r="A300" s="63"/>
      <c r="B300" s="75" t="s">
        <v>727</v>
      </c>
      <c r="C300" s="66"/>
      <c r="D300" s="66" t="s">
        <v>413</v>
      </c>
      <c r="E300" s="78">
        <v>50000</v>
      </c>
      <c r="F300" s="109"/>
      <c r="G300" s="144"/>
      <c r="H300" s="78">
        <v>2.09</v>
      </c>
      <c r="I300" s="78"/>
      <c r="J300" s="23"/>
    </row>
    <row r="301" spans="1:10" ht="16" x14ac:dyDescent="0.2">
      <c r="A301" s="63"/>
      <c r="B301" s="75"/>
      <c r="C301" s="66"/>
      <c r="D301" s="66"/>
      <c r="E301" s="78"/>
      <c r="F301" s="109"/>
      <c r="G301" s="144"/>
      <c r="H301" s="78"/>
      <c r="I301" s="78"/>
      <c r="J301" s="23"/>
    </row>
    <row r="302" spans="1:10" ht="16" x14ac:dyDescent="0.2">
      <c r="A302" s="63"/>
      <c r="B302" s="75" t="s">
        <v>599</v>
      </c>
      <c r="C302" s="66" t="s">
        <v>186</v>
      </c>
      <c r="D302" s="66" t="s">
        <v>411</v>
      </c>
      <c r="E302" s="78">
        <v>250000</v>
      </c>
      <c r="F302" s="78">
        <f>H302-G302</f>
        <v>73.92</v>
      </c>
      <c r="G302" s="78">
        <v>3.08</v>
      </c>
      <c r="H302" s="78">
        <v>77</v>
      </c>
      <c r="I302" s="78">
        <f>SUM(H302:H305)</f>
        <v>128.92000000000002</v>
      </c>
      <c r="J302" s="23"/>
    </row>
    <row r="303" spans="1:10" ht="16" x14ac:dyDescent="0.2">
      <c r="A303" s="63"/>
      <c r="B303" s="75" t="s">
        <v>599</v>
      </c>
      <c r="C303" s="66"/>
      <c r="D303" s="66" t="s">
        <v>417</v>
      </c>
      <c r="E303" s="78">
        <v>45000</v>
      </c>
      <c r="F303" s="109">
        <v>19.850000000000001</v>
      </c>
      <c r="G303" s="144"/>
      <c r="H303" s="78">
        <v>30.47</v>
      </c>
      <c r="I303" s="78"/>
      <c r="J303" s="23"/>
    </row>
    <row r="304" spans="1:10" ht="16" x14ac:dyDescent="0.2">
      <c r="A304" s="63"/>
      <c r="B304" s="75" t="s">
        <v>599</v>
      </c>
      <c r="C304" s="66"/>
      <c r="D304" s="66" t="s">
        <v>413</v>
      </c>
      <c r="E304" s="78">
        <v>250000</v>
      </c>
      <c r="F304" s="109">
        <v>10.45</v>
      </c>
      <c r="G304" s="144"/>
      <c r="H304" s="78">
        <f>F304</f>
        <v>10.45</v>
      </c>
      <c r="I304" s="78"/>
      <c r="J304" s="23"/>
    </row>
    <row r="305" spans="1:10" ht="16" x14ac:dyDescent="0.2">
      <c r="A305" s="63"/>
      <c r="B305" s="75" t="s">
        <v>599</v>
      </c>
      <c r="C305" s="66"/>
      <c r="D305" s="66" t="s">
        <v>418</v>
      </c>
      <c r="E305" s="78">
        <v>250000</v>
      </c>
      <c r="F305" s="109">
        <v>11</v>
      </c>
      <c r="G305" s="144"/>
      <c r="H305" s="78">
        <f>F305</f>
        <v>11</v>
      </c>
      <c r="I305" s="78"/>
      <c r="J305" s="23"/>
    </row>
    <row r="306" spans="1:10" ht="16" x14ac:dyDescent="0.2">
      <c r="A306" s="63"/>
      <c r="B306" s="75"/>
      <c r="C306" s="66"/>
      <c r="D306" s="66"/>
      <c r="E306" s="78"/>
      <c r="F306" s="109"/>
      <c r="G306" s="144"/>
      <c r="H306" s="78"/>
      <c r="I306" s="78"/>
      <c r="J306" s="23"/>
    </row>
    <row r="307" spans="1:10" ht="16" x14ac:dyDescent="0.2">
      <c r="A307" s="63"/>
      <c r="B307" s="75" t="s">
        <v>600</v>
      </c>
      <c r="C307" s="66" t="s">
        <v>236</v>
      </c>
      <c r="D307" s="66" t="s">
        <v>411</v>
      </c>
      <c r="E307" s="78">
        <v>10000</v>
      </c>
      <c r="F307" s="109">
        <v>0</v>
      </c>
      <c r="G307" s="144">
        <f>H307-F307</f>
        <v>14.08</v>
      </c>
      <c r="H307" s="78">
        <v>14.08</v>
      </c>
      <c r="I307" s="78">
        <f>SUM(H307:H308)</f>
        <v>14.5</v>
      </c>
      <c r="J307" s="23"/>
    </row>
    <row r="308" spans="1:10" ht="16" x14ac:dyDescent="0.2">
      <c r="A308" s="63"/>
      <c r="B308" s="75" t="s">
        <v>600</v>
      </c>
      <c r="C308" s="66"/>
      <c r="D308" s="66" t="s">
        <v>413</v>
      </c>
      <c r="E308" s="78">
        <v>10000</v>
      </c>
      <c r="F308" s="78">
        <v>0.42</v>
      </c>
      <c r="G308" s="78"/>
      <c r="H308" s="78">
        <f>F308</f>
        <v>0.42</v>
      </c>
      <c r="I308" s="78"/>
      <c r="J308" s="23"/>
    </row>
    <row r="309" spans="1:10" ht="16" x14ac:dyDescent="0.2">
      <c r="A309" s="63"/>
      <c r="B309" s="75"/>
      <c r="C309" s="66"/>
      <c r="D309" s="66"/>
      <c r="E309" s="78"/>
      <c r="F309" s="109"/>
      <c r="G309" s="144"/>
      <c r="H309" s="78"/>
      <c r="I309" s="78"/>
      <c r="J309" s="23"/>
    </row>
    <row r="310" spans="1:10" s="233" customFormat="1" ht="16" x14ac:dyDescent="0.2">
      <c r="A310" s="106"/>
      <c r="B310" s="107" t="s">
        <v>601</v>
      </c>
      <c r="C310" s="108" t="s">
        <v>383</v>
      </c>
      <c r="D310" s="108" t="s">
        <v>411</v>
      </c>
      <c r="E310" s="109">
        <v>10000</v>
      </c>
      <c r="F310" s="109">
        <v>0</v>
      </c>
      <c r="G310" s="109">
        <f>H310-F310</f>
        <v>5.0199999999999996</v>
      </c>
      <c r="H310" s="109">
        <v>5.0199999999999996</v>
      </c>
      <c r="I310" s="109">
        <f>H310</f>
        <v>5.0199999999999996</v>
      </c>
      <c r="J310" s="232" t="s">
        <v>449</v>
      </c>
    </row>
    <row r="311" spans="1:10" ht="16" x14ac:dyDescent="0.2">
      <c r="A311" s="63"/>
      <c r="B311" s="75"/>
      <c r="C311" s="66"/>
      <c r="D311" s="66"/>
      <c r="E311" s="78"/>
      <c r="F311" s="109"/>
      <c r="G311" s="144"/>
      <c r="H311" s="78"/>
      <c r="I311" s="78"/>
      <c r="J311" s="23"/>
    </row>
    <row r="312" spans="1:10" ht="16" x14ac:dyDescent="0.2">
      <c r="A312" s="63"/>
      <c r="B312" s="75" t="s">
        <v>602</v>
      </c>
      <c r="C312" s="66" t="s">
        <v>135</v>
      </c>
      <c r="D312" s="66" t="s">
        <v>411</v>
      </c>
      <c r="E312" s="78">
        <v>10000</v>
      </c>
      <c r="F312" s="78">
        <v>0</v>
      </c>
      <c r="G312" s="78">
        <f>H312-F312</f>
        <v>8.02</v>
      </c>
      <c r="H312" s="78">
        <v>8.02</v>
      </c>
      <c r="I312" s="78">
        <f>SUM(H312:H316)</f>
        <v>16.950000000000003</v>
      </c>
      <c r="J312" s="23"/>
    </row>
    <row r="313" spans="1:10" s="226" customFormat="1" ht="16" x14ac:dyDescent="0.2">
      <c r="A313" s="101"/>
      <c r="B313" s="81"/>
      <c r="C313" s="82"/>
      <c r="D313" s="197" t="s">
        <v>412</v>
      </c>
      <c r="E313" s="83">
        <v>10000</v>
      </c>
      <c r="F313" s="83"/>
      <c r="G313" s="83"/>
      <c r="H313" s="83"/>
      <c r="I313" s="83"/>
      <c r="J313" s="105" t="s">
        <v>731</v>
      </c>
    </row>
    <row r="314" spans="1:10" ht="16" x14ac:dyDescent="0.2">
      <c r="A314" s="63"/>
      <c r="B314" s="75" t="s">
        <v>602</v>
      </c>
      <c r="C314" s="66"/>
      <c r="D314" s="173" t="s">
        <v>413</v>
      </c>
      <c r="E314" s="78">
        <v>100000</v>
      </c>
      <c r="F314" s="109">
        <v>4.18</v>
      </c>
      <c r="G314" s="144"/>
      <c r="H314" s="79">
        <f>F314</f>
        <v>4.18</v>
      </c>
      <c r="I314" s="79"/>
      <c r="J314" s="23"/>
    </row>
    <row r="315" spans="1:10" ht="16" x14ac:dyDescent="0.2">
      <c r="A315" s="63"/>
      <c r="B315" s="75" t="s">
        <v>602</v>
      </c>
      <c r="C315" s="66"/>
      <c r="D315" s="173" t="s">
        <v>418</v>
      </c>
      <c r="E315" s="78">
        <v>100000</v>
      </c>
      <c r="F315" s="109">
        <v>4.4000000000000004</v>
      </c>
      <c r="G315" s="144"/>
      <c r="H315" s="79">
        <f>F315</f>
        <v>4.4000000000000004</v>
      </c>
      <c r="I315" s="79"/>
      <c r="J315" s="23"/>
    </row>
    <row r="316" spans="1:10" ht="16" x14ac:dyDescent="0.2">
      <c r="A316" s="63"/>
      <c r="B316" s="75" t="s">
        <v>602</v>
      </c>
      <c r="C316" s="66"/>
      <c r="D316" s="173" t="s">
        <v>414</v>
      </c>
      <c r="E316" s="78">
        <v>10000</v>
      </c>
      <c r="F316" s="109">
        <v>0.35</v>
      </c>
      <c r="G316" s="144"/>
      <c r="H316" s="79">
        <f>F316</f>
        <v>0.35</v>
      </c>
      <c r="I316" s="79"/>
      <c r="J316" s="23"/>
    </row>
    <row r="317" spans="1:10" ht="16" x14ac:dyDescent="0.2">
      <c r="A317" s="63"/>
      <c r="B317" s="75"/>
      <c r="C317" s="66"/>
      <c r="D317" s="66"/>
      <c r="E317" s="78"/>
      <c r="F317" s="109"/>
      <c r="G317" s="144"/>
      <c r="H317" s="79"/>
      <c r="I317" s="79"/>
      <c r="J317" s="23"/>
    </row>
    <row r="318" spans="1:10" ht="16" x14ac:dyDescent="0.2">
      <c r="A318" s="63"/>
      <c r="B318" s="75" t="s">
        <v>603</v>
      </c>
      <c r="C318" s="66" t="s">
        <v>42</v>
      </c>
      <c r="D318" s="66" t="s">
        <v>411</v>
      </c>
      <c r="E318" s="78">
        <v>250000</v>
      </c>
      <c r="F318" s="109">
        <v>30.24</v>
      </c>
      <c r="G318" s="144">
        <f>H318-F318</f>
        <v>1.2600000000000016</v>
      </c>
      <c r="H318" s="79">
        <v>31.5</v>
      </c>
      <c r="I318" s="79">
        <f>SUM(H318:H323)</f>
        <v>78.77</v>
      </c>
      <c r="J318" s="23"/>
    </row>
    <row r="319" spans="1:10" ht="16" x14ac:dyDescent="0.2">
      <c r="A319" s="63"/>
      <c r="B319" s="75" t="s">
        <v>603</v>
      </c>
      <c r="C319" s="66"/>
      <c r="D319" s="173" t="s">
        <v>417</v>
      </c>
      <c r="E319" s="78">
        <v>50000</v>
      </c>
      <c r="F319" s="109">
        <v>22.05</v>
      </c>
      <c r="G319" s="144"/>
      <c r="H319" s="79">
        <f>F319</f>
        <v>22.05</v>
      </c>
      <c r="I319" s="79"/>
      <c r="J319" s="23"/>
    </row>
    <row r="320" spans="1:10" ht="16" x14ac:dyDescent="0.2">
      <c r="A320" s="63"/>
      <c r="B320" s="75" t="s">
        <v>603</v>
      </c>
      <c r="C320" s="66"/>
      <c r="D320" s="173" t="s">
        <v>412</v>
      </c>
      <c r="E320" s="78">
        <v>10000</v>
      </c>
      <c r="F320" s="109">
        <v>3.42</v>
      </c>
      <c r="G320" s="144"/>
      <c r="H320" s="79">
        <f>F320</f>
        <v>3.42</v>
      </c>
      <c r="I320" s="79"/>
      <c r="J320" s="23"/>
    </row>
    <row r="321" spans="1:10" ht="16" x14ac:dyDescent="0.2">
      <c r="A321" s="63"/>
      <c r="B321" s="75" t="s">
        <v>603</v>
      </c>
      <c r="C321" s="66"/>
      <c r="D321" s="173" t="s">
        <v>413</v>
      </c>
      <c r="E321" s="78">
        <v>250000</v>
      </c>
      <c r="F321" s="109">
        <v>10.45</v>
      </c>
      <c r="G321" s="144"/>
      <c r="H321" s="79">
        <f>F321</f>
        <v>10.45</v>
      </c>
      <c r="I321" s="79"/>
      <c r="J321" s="23"/>
    </row>
    <row r="322" spans="1:10" ht="16" x14ac:dyDescent="0.2">
      <c r="A322" s="63"/>
      <c r="B322" s="75" t="s">
        <v>603</v>
      </c>
      <c r="C322" s="66"/>
      <c r="D322" s="173" t="s">
        <v>418</v>
      </c>
      <c r="E322" s="78">
        <v>250000</v>
      </c>
      <c r="F322" s="109">
        <v>11</v>
      </c>
      <c r="G322" s="144"/>
      <c r="H322" s="79">
        <f>F322</f>
        <v>11</v>
      </c>
      <c r="I322" s="79"/>
      <c r="J322" s="23"/>
    </row>
    <row r="323" spans="1:10" ht="16" x14ac:dyDescent="0.2">
      <c r="A323" s="63"/>
      <c r="B323" s="75" t="s">
        <v>603</v>
      </c>
      <c r="C323" s="66"/>
      <c r="D323" s="173" t="s">
        <v>414</v>
      </c>
      <c r="E323" s="78">
        <v>10000</v>
      </c>
      <c r="F323" s="109">
        <v>0.35</v>
      </c>
      <c r="G323" s="144"/>
      <c r="H323" s="79">
        <f>F323</f>
        <v>0.35</v>
      </c>
      <c r="I323" s="79"/>
      <c r="J323" s="23"/>
    </row>
    <row r="324" spans="1:10" ht="16" x14ac:dyDescent="0.2">
      <c r="A324" s="63"/>
      <c r="B324" s="75"/>
      <c r="C324" s="66"/>
      <c r="D324" s="66"/>
      <c r="E324" s="79"/>
      <c r="F324" s="109"/>
      <c r="G324" s="144"/>
      <c r="H324" s="79"/>
      <c r="I324" s="79"/>
      <c r="J324" s="23"/>
    </row>
    <row r="325" spans="1:10" ht="16" x14ac:dyDescent="0.2">
      <c r="A325" s="63"/>
      <c r="B325" s="75" t="s">
        <v>604</v>
      </c>
      <c r="C325" s="66" t="s">
        <v>43</v>
      </c>
      <c r="D325" s="66" t="s">
        <v>411</v>
      </c>
      <c r="E325" s="78">
        <v>180000</v>
      </c>
      <c r="F325" s="78">
        <f>H325-G325</f>
        <v>239.35999999999999</v>
      </c>
      <c r="G325" s="78">
        <v>14.08</v>
      </c>
      <c r="H325" s="78">
        <v>253.44</v>
      </c>
      <c r="I325" s="78">
        <f>SUM(H325:H328)</f>
        <v>278.79000000000002</v>
      </c>
      <c r="J325" s="23"/>
    </row>
    <row r="326" spans="1:10" s="305" customFormat="1" ht="16" x14ac:dyDescent="0.2">
      <c r="A326" s="303"/>
      <c r="B326" s="304" t="s">
        <v>604</v>
      </c>
      <c r="C326" s="208"/>
      <c r="D326" s="208" t="s">
        <v>417</v>
      </c>
      <c r="E326" s="206">
        <v>5000</v>
      </c>
      <c r="F326" s="206">
        <v>17.61</v>
      </c>
      <c r="G326" s="206"/>
      <c r="H326" s="206">
        <f>F326</f>
        <v>17.61</v>
      </c>
      <c r="I326" s="206"/>
      <c r="J326" s="207" t="s">
        <v>690</v>
      </c>
    </row>
    <row r="327" spans="1:10" ht="16" x14ac:dyDescent="0.2">
      <c r="A327" s="63"/>
      <c r="B327" s="75" t="s">
        <v>604</v>
      </c>
      <c r="C327" s="66"/>
      <c r="D327" s="66" t="s">
        <v>413</v>
      </c>
      <c r="E327" s="79">
        <v>180000</v>
      </c>
      <c r="F327" s="109">
        <v>7.52</v>
      </c>
      <c r="G327" s="144"/>
      <c r="H327" s="79">
        <f>F327</f>
        <v>7.52</v>
      </c>
      <c r="I327" s="79"/>
      <c r="J327" s="23"/>
    </row>
    <row r="328" spans="1:10" s="305" customFormat="1" ht="16" x14ac:dyDescent="0.2">
      <c r="A328" s="303">
        <v>5000</v>
      </c>
      <c r="B328" s="304" t="s">
        <v>604</v>
      </c>
      <c r="C328" s="208"/>
      <c r="D328" s="208" t="s">
        <v>418</v>
      </c>
      <c r="E328" s="206">
        <v>5000</v>
      </c>
      <c r="F328" s="206">
        <v>0.22</v>
      </c>
      <c r="G328" s="206"/>
      <c r="H328" s="206">
        <f>F328</f>
        <v>0.22</v>
      </c>
      <c r="I328" s="206"/>
      <c r="J328" s="207" t="s">
        <v>690</v>
      </c>
    </row>
    <row r="329" spans="1:10" ht="16" x14ac:dyDescent="0.2">
      <c r="A329" s="63"/>
      <c r="B329" s="75"/>
      <c r="C329" s="66"/>
      <c r="D329" s="66"/>
      <c r="E329" s="79"/>
      <c r="F329" s="109"/>
      <c r="G329" s="144"/>
      <c r="H329" s="79"/>
      <c r="I329" s="79"/>
      <c r="J329" s="23"/>
    </row>
    <row r="330" spans="1:10" ht="16" x14ac:dyDescent="0.2">
      <c r="A330" s="63"/>
      <c r="B330" s="75" t="s">
        <v>605</v>
      </c>
      <c r="C330" s="66" t="s">
        <v>340</v>
      </c>
      <c r="D330" s="66" t="s">
        <v>411</v>
      </c>
      <c r="E330" s="78">
        <v>20000</v>
      </c>
      <c r="F330" s="109">
        <v>1.26</v>
      </c>
      <c r="G330" s="144">
        <f>H330-F330</f>
        <v>1.26</v>
      </c>
      <c r="H330" s="78">
        <v>2.52</v>
      </c>
      <c r="I330" s="78">
        <f>SUM(H330:H331)</f>
        <v>2.94</v>
      </c>
      <c r="J330" s="23"/>
    </row>
    <row r="331" spans="1:10" ht="16" x14ac:dyDescent="0.2">
      <c r="A331" s="63"/>
      <c r="B331" s="75" t="s">
        <v>605</v>
      </c>
      <c r="C331" s="66"/>
      <c r="D331" s="66" t="s">
        <v>413</v>
      </c>
      <c r="E331" s="78">
        <v>10000</v>
      </c>
      <c r="F331" s="109">
        <v>0.42</v>
      </c>
      <c r="G331" s="144"/>
      <c r="H331" s="78">
        <f>F331</f>
        <v>0.42</v>
      </c>
      <c r="I331" s="78"/>
      <c r="J331" s="23"/>
    </row>
    <row r="332" spans="1:10" ht="16" x14ac:dyDescent="0.2">
      <c r="A332" s="63"/>
      <c r="B332" s="75"/>
      <c r="C332" s="66"/>
      <c r="D332" s="66"/>
      <c r="E332" s="78"/>
      <c r="F332" s="109"/>
      <c r="G332" s="144"/>
      <c r="H332" s="78"/>
      <c r="I332" s="78"/>
      <c r="J332" s="23"/>
    </row>
    <row r="333" spans="1:10" ht="16" x14ac:dyDescent="0.2">
      <c r="A333" s="63"/>
      <c r="B333" s="75" t="s">
        <v>606</v>
      </c>
      <c r="C333" s="66" t="s">
        <v>44</v>
      </c>
      <c r="D333" s="66" t="s">
        <v>411</v>
      </c>
      <c r="E333" s="78">
        <v>10000</v>
      </c>
      <c r="F333" s="78">
        <v>0</v>
      </c>
      <c r="G333" s="78">
        <v>14.08</v>
      </c>
      <c r="H333" s="78">
        <v>14.08</v>
      </c>
      <c r="I333" s="78">
        <f>SUM(H333:H334)</f>
        <v>14.5</v>
      </c>
      <c r="J333" s="23"/>
    </row>
    <row r="334" spans="1:10" ht="16" x14ac:dyDescent="0.2">
      <c r="A334" s="63"/>
      <c r="B334" s="75" t="s">
        <v>606</v>
      </c>
      <c r="C334" s="66"/>
      <c r="D334" s="66" t="s">
        <v>413</v>
      </c>
      <c r="E334" s="79">
        <v>10000</v>
      </c>
      <c r="F334" s="109">
        <v>0.42</v>
      </c>
      <c r="G334" s="144"/>
      <c r="H334" s="79">
        <f>F334</f>
        <v>0.42</v>
      </c>
      <c r="I334" s="79"/>
      <c r="J334" s="23"/>
    </row>
    <row r="335" spans="1:10" ht="16" x14ac:dyDescent="0.2">
      <c r="A335" s="63"/>
      <c r="B335" s="75"/>
      <c r="C335" s="66"/>
      <c r="D335" s="66"/>
      <c r="E335" s="79"/>
      <c r="F335" s="109"/>
      <c r="G335" s="144"/>
      <c r="H335" s="79"/>
      <c r="I335" s="79"/>
      <c r="J335" s="23"/>
    </row>
    <row r="336" spans="1:10" ht="16" x14ac:dyDescent="0.2">
      <c r="A336" s="63"/>
      <c r="B336" s="75" t="s">
        <v>607</v>
      </c>
      <c r="C336" s="66" t="s">
        <v>96</v>
      </c>
      <c r="D336" s="66" t="s">
        <v>411</v>
      </c>
      <c r="E336" s="78">
        <v>30000</v>
      </c>
      <c r="F336" s="78">
        <f>H336-G336</f>
        <v>4.0200000000000005</v>
      </c>
      <c r="G336" s="78">
        <v>2.0099999999999998</v>
      </c>
      <c r="H336" s="78">
        <v>6.03</v>
      </c>
      <c r="I336" s="78">
        <f>SUM(H336:H337)</f>
        <v>6.45</v>
      </c>
      <c r="J336" s="23"/>
    </row>
    <row r="337" spans="1:10" ht="16" x14ac:dyDescent="0.2">
      <c r="A337" s="63"/>
      <c r="B337" s="75" t="s">
        <v>607</v>
      </c>
      <c r="C337" s="66"/>
      <c r="D337" s="66" t="s">
        <v>413</v>
      </c>
      <c r="E337" s="79">
        <v>10000</v>
      </c>
      <c r="F337" s="109">
        <v>0.42</v>
      </c>
      <c r="G337" s="144"/>
      <c r="H337" s="79">
        <f>F337</f>
        <v>0.42</v>
      </c>
      <c r="I337" s="79"/>
      <c r="J337" s="23"/>
    </row>
    <row r="338" spans="1:10" ht="16" x14ac:dyDescent="0.2">
      <c r="A338" s="63"/>
      <c r="B338" s="75"/>
      <c r="C338" s="66"/>
      <c r="D338" s="66"/>
      <c r="E338" s="79"/>
      <c r="F338" s="109"/>
      <c r="G338" s="144"/>
      <c r="H338" s="79"/>
      <c r="I338" s="79"/>
      <c r="J338" s="23"/>
    </row>
    <row r="339" spans="1:10" ht="16" x14ac:dyDescent="0.2">
      <c r="A339" s="63"/>
      <c r="B339" s="75" t="s">
        <v>608</v>
      </c>
      <c r="C339" s="66" t="s">
        <v>496</v>
      </c>
      <c r="D339" s="66" t="s">
        <v>411</v>
      </c>
      <c r="E339" s="79">
        <v>10000</v>
      </c>
      <c r="F339" s="109">
        <v>0</v>
      </c>
      <c r="G339" s="144">
        <v>0.91</v>
      </c>
      <c r="H339" s="79">
        <f>SUM(F339:G339)</f>
        <v>0.91</v>
      </c>
      <c r="I339" s="79">
        <f>H339</f>
        <v>0.91</v>
      </c>
      <c r="J339" s="23"/>
    </row>
    <row r="340" spans="1:10" ht="16" x14ac:dyDescent="0.2">
      <c r="A340" s="63"/>
      <c r="B340" s="75"/>
      <c r="C340" s="66"/>
      <c r="D340" s="66"/>
      <c r="E340" s="79"/>
      <c r="F340" s="109"/>
      <c r="G340" s="144"/>
      <c r="H340" s="79"/>
      <c r="I340" s="79"/>
      <c r="J340" s="23"/>
    </row>
    <row r="341" spans="1:10" ht="16" x14ac:dyDescent="0.2">
      <c r="A341" s="63"/>
      <c r="B341" s="75" t="s">
        <v>609</v>
      </c>
      <c r="C341" s="66" t="s">
        <v>137</v>
      </c>
      <c r="D341" s="66" t="s">
        <v>411</v>
      </c>
      <c r="E341" s="79">
        <v>100000</v>
      </c>
      <c r="F341" s="109">
        <f>H341-G341</f>
        <v>5.9399999999999995</v>
      </c>
      <c r="G341" s="144">
        <v>0.66</v>
      </c>
      <c r="H341" s="79">
        <v>6.6</v>
      </c>
      <c r="I341" s="79">
        <f>SUM(H341:H342)</f>
        <v>10.78</v>
      </c>
      <c r="J341" s="23"/>
    </row>
    <row r="342" spans="1:10" ht="16" x14ac:dyDescent="0.2">
      <c r="A342" s="63"/>
      <c r="B342" s="75" t="s">
        <v>609</v>
      </c>
      <c r="C342" s="66"/>
      <c r="D342" s="66" t="s">
        <v>413</v>
      </c>
      <c r="E342" s="79">
        <v>100000</v>
      </c>
      <c r="F342" s="109">
        <v>4.18</v>
      </c>
      <c r="G342" s="144"/>
      <c r="H342" s="79">
        <f>F342</f>
        <v>4.18</v>
      </c>
      <c r="I342" s="79"/>
      <c r="J342" s="23"/>
    </row>
    <row r="343" spans="1:10" ht="16" x14ac:dyDescent="0.2">
      <c r="A343" s="63"/>
      <c r="B343" s="75"/>
      <c r="C343" s="66"/>
      <c r="D343" s="66"/>
      <c r="E343" s="79"/>
      <c r="F343" s="109"/>
      <c r="G343" s="144"/>
      <c r="H343" s="79"/>
      <c r="I343" s="79"/>
      <c r="J343" s="23"/>
    </row>
    <row r="344" spans="1:10" ht="16" x14ac:dyDescent="0.2">
      <c r="A344" s="63"/>
      <c r="B344" s="75" t="s">
        <v>610</v>
      </c>
      <c r="C344" s="66" t="s">
        <v>45</v>
      </c>
      <c r="D344" s="66" t="s">
        <v>411</v>
      </c>
      <c r="E344" s="78">
        <v>10000</v>
      </c>
      <c r="F344" s="109">
        <v>0</v>
      </c>
      <c r="G344" s="144">
        <v>2.0099999999999998</v>
      </c>
      <c r="H344" s="78">
        <v>2.0099999999999998</v>
      </c>
      <c r="I344" s="78">
        <f>H344</f>
        <v>2.0099999999999998</v>
      </c>
      <c r="J344" s="211"/>
    </row>
    <row r="345" spans="1:10" ht="16" x14ac:dyDescent="0.2">
      <c r="A345" s="63"/>
      <c r="B345" s="75"/>
      <c r="C345" s="66"/>
      <c r="D345" s="66"/>
      <c r="E345" s="79"/>
      <c r="F345" s="109"/>
      <c r="G345" s="144"/>
      <c r="H345" s="79"/>
      <c r="I345" s="79"/>
      <c r="J345" s="23"/>
    </row>
    <row r="346" spans="1:10" ht="16" x14ac:dyDescent="0.2">
      <c r="A346" s="63"/>
      <c r="B346" s="75" t="s">
        <v>611</v>
      </c>
      <c r="C346" s="66" t="s">
        <v>230</v>
      </c>
      <c r="D346" s="66" t="s">
        <v>411</v>
      </c>
      <c r="E346" s="79">
        <v>100000</v>
      </c>
      <c r="F346" s="109">
        <v>27.72</v>
      </c>
      <c r="G346" s="144">
        <f>H346-F346</f>
        <v>3.0800000000000018</v>
      </c>
      <c r="H346" s="79">
        <v>30.8</v>
      </c>
      <c r="I346" s="79">
        <f>SUM(H346:H351)</f>
        <v>70.22</v>
      </c>
      <c r="J346" s="23"/>
    </row>
    <row r="347" spans="1:10" ht="16" x14ac:dyDescent="0.2">
      <c r="A347" s="63"/>
      <c r="B347" s="75" t="s">
        <v>611</v>
      </c>
      <c r="C347" s="66"/>
      <c r="D347" s="66" t="s">
        <v>417</v>
      </c>
      <c r="E347" s="79">
        <v>50000</v>
      </c>
      <c r="F347" s="109">
        <v>22.05</v>
      </c>
      <c r="G347" s="144"/>
      <c r="H347" s="79">
        <f>F347</f>
        <v>22.05</v>
      </c>
      <c r="I347" s="79"/>
      <c r="J347" s="23"/>
    </row>
    <row r="348" spans="1:10" ht="16" x14ac:dyDescent="0.2">
      <c r="A348" s="63"/>
      <c r="B348" s="75" t="s">
        <v>611</v>
      </c>
      <c r="C348" s="66"/>
      <c r="D348" s="66" t="s">
        <v>412</v>
      </c>
      <c r="E348" s="79">
        <v>10000</v>
      </c>
      <c r="F348" s="109">
        <v>3.42</v>
      </c>
      <c r="G348" s="144"/>
      <c r="H348" s="79">
        <f>F348</f>
        <v>3.42</v>
      </c>
      <c r="I348" s="79"/>
      <c r="J348" s="23"/>
    </row>
    <row r="349" spans="1:10" ht="16" x14ac:dyDescent="0.2">
      <c r="A349" s="63"/>
      <c r="B349" s="75" t="s">
        <v>611</v>
      </c>
      <c r="C349" s="66"/>
      <c r="D349" s="66" t="s">
        <v>413</v>
      </c>
      <c r="E349" s="79">
        <v>220000</v>
      </c>
      <c r="F349" s="109">
        <v>9.1999999999999993</v>
      </c>
      <c r="G349" s="144"/>
      <c r="H349" s="79">
        <f>F349</f>
        <v>9.1999999999999993</v>
      </c>
      <c r="I349" s="79"/>
      <c r="J349" s="23"/>
    </row>
    <row r="350" spans="1:10" ht="16" x14ac:dyDescent="0.2">
      <c r="A350" s="63"/>
      <c r="B350" s="75" t="s">
        <v>611</v>
      </c>
      <c r="C350" s="66"/>
      <c r="D350" s="66" t="s">
        <v>417</v>
      </c>
      <c r="E350" s="78">
        <v>100000</v>
      </c>
      <c r="F350" s="78">
        <v>4.4000000000000004</v>
      </c>
      <c r="G350" s="78"/>
      <c r="H350" s="78">
        <f>F350</f>
        <v>4.4000000000000004</v>
      </c>
      <c r="I350" s="78"/>
      <c r="J350" s="23"/>
    </row>
    <row r="351" spans="1:10" ht="16" x14ac:dyDescent="0.2">
      <c r="A351" s="63"/>
      <c r="B351" s="75" t="s">
        <v>611</v>
      </c>
      <c r="C351" s="66"/>
      <c r="D351" s="66" t="s">
        <v>414</v>
      </c>
      <c r="E351" s="79">
        <v>10000</v>
      </c>
      <c r="F351" s="109">
        <v>0.35</v>
      </c>
      <c r="G351" s="144"/>
      <c r="H351" s="79">
        <f>F351</f>
        <v>0.35</v>
      </c>
      <c r="I351" s="79"/>
      <c r="J351" s="23"/>
    </row>
    <row r="352" spans="1:10" ht="16" x14ac:dyDescent="0.2">
      <c r="A352" s="63"/>
      <c r="B352" s="75"/>
      <c r="C352" s="66"/>
      <c r="D352" s="66"/>
      <c r="E352" s="79"/>
      <c r="F352" s="109"/>
      <c r="G352" s="144"/>
      <c r="H352" s="79"/>
      <c r="I352" s="79"/>
      <c r="J352" s="23"/>
    </row>
    <row r="353" spans="1:10" ht="16" x14ac:dyDescent="0.2">
      <c r="A353" s="63"/>
      <c r="B353" s="75" t="s">
        <v>612</v>
      </c>
      <c r="C353" s="66" t="s">
        <v>334</v>
      </c>
      <c r="D353" s="66" t="s">
        <v>411</v>
      </c>
      <c r="E353" s="78">
        <v>250000</v>
      </c>
      <c r="F353" s="78">
        <f>H353-G353</f>
        <v>73.92</v>
      </c>
      <c r="G353" s="78">
        <v>3.08</v>
      </c>
      <c r="H353" s="78">
        <v>77</v>
      </c>
      <c r="I353" s="78">
        <f>SUM(H353:H358)</f>
        <v>152.92000000000002</v>
      </c>
      <c r="J353" s="23"/>
    </row>
    <row r="354" spans="1:10" ht="16" x14ac:dyDescent="0.2">
      <c r="A354" s="63"/>
      <c r="B354" s="75" t="s">
        <v>612</v>
      </c>
      <c r="C354" s="66"/>
      <c r="D354" s="173" t="s">
        <v>417</v>
      </c>
      <c r="E354" s="78">
        <v>150000</v>
      </c>
      <c r="F354" s="109">
        <v>14.15</v>
      </c>
      <c r="G354" s="144"/>
      <c r="H354" s="78">
        <v>42.45</v>
      </c>
      <c r="I354" s="78"/>
      <c r="J354" s="91"/>
    </row>
    <row r="355" spans="1:10" ht="16" x14ac:dyDescent="0.2">
      <c r="A355" s="63"/>
      <c r="B355" s="75" t="s">
        <v>612</v>
      </c>
      <c r="C355" s="66"/>
      <c r="D355" s="173" t="s">
        <v>412</v>
      </c>
      <c r="E355" s="78">
        <v>10000</v>
      </c>
      <c r="F355" s="109">
        <v>3.42</v>
      </c>
      <c r="G355" s="144"/>
      <c r="H355" s="78">
        <f>F355</f>
        <v>3.42</v>
      </c>
      <c r="I355" s="78"/>
      <c r="J355" s="91"/>
    </row>
    <row r="356" spans="1:10" ht="16" x14ac:dyDescent="0.2">
      <c r="A356" s="63"/>
      <c r="B356" s="75" t="s">
        <v>612</v>
      </c>
      <c r="C356" s="66"/>
      <c r="D356" s="173" t="s">
        <v>413</v>
      </c>
      <c r="E356" s="78">
        <v>500000</v>
      </c>
      <c r="F356" s="109">
        <v>20.9</v>
      </c>
      <c r="G356" s="144"/>
      <c r="H356" s="78">
        <f>F356</f>
        <v>20.9</v>
      </c>
      <c r="I356" s="78"/>
      <c r="J356" s="91"/>
    </row>
    <row r="357" spans="1:10" ht="16" x14ac:dyDescent="0.2">
      <c r="A357" s="63"/>
      <c r="B357" s="75" t="s">
        <v>612</v>
      </c>
      <c r="C357" s="66"/>
      <c r="D357" s="173" t="s">
        <v>418</v>
      </c>
      <c r="E357" s="78">
        <v>200000</v>
      </c>
      <c r="F357" s="109">
        <v>8.8000000000000007</v>
      </c>
      <c r="G357" s="144"/>
      <c r="H357" s="78">
        <f>F357</f>
        <v>8.8000000000000007</v>
      </c>
      <c r="I357" s="78"/>
      <c r="J357" s="91"/>
    </row>
    <row r="358" spans="1:10" ht="16" x14ac:dyDescent="0.2">
      <c r="A358" s="63"/>
      <c r="B358" s="75" t="s">
        <v>612</v>
      </c>
      <c r="C358" s="66"/>
      <c r="D358" s="173" t="s">
        <v>414</v>
      </c>
      <c r="E358" s="78">
        <v>10000</v>
      </c>
      <c r="F358" s="109">
        <v>0.35</v>
      </c>
      <c r="G358" s="144"/>
      <c r="H358" s="79">
        <f>F358</f>
        <v>0.35</v>
      </c>
      <c r="I358" s="79"/>
      <c r="J358" s="91"/>
    </row>
    <row r="359" spans="1:10" ht="16" x14ac:dyDescent="0.2">
      <c r="A359" s="63"/>
      <c r="B359" s="75"/>
      <c r="C359" s="66"/>
      <c r="D359" s="66"/>
      <c r="E359" s="78"/>
      <c r="F359" s="109"/>
      <c r="G359" s="144"/>
      <c r="H359" s="79"/>
      <c r="I359" s="79"/>
      <c r="J359" s="91"/>
    </row>
    <row r="360" spans="1:10" ht="16" x14ac:dyDescent="0.2">
      <c r="A360" s="63"/>
      <c r="B360" s="75" t="s">
        <v>613</v>
      </c>
      <c r="C360" s="66" t="s">
        <v>182</v>
      </c>
      <c r="D360" s="66" t="s">
        <v>411</v>
      </c>
      <c r="E360" s="78">
        <v>10000</v>
      </c>
      <c r="F360" s="109">
        <v>0</v>
      </c>
      <c r="G360" s="144">
        <f>H360-F360</f>
        <v>0.91</v>
      </c>
      <c r="H360" s="78">
        <v>0.91</v>
      </c>
      <c r="I360" s="78">
        <f>SUM(H360:H361)</f>
        <v>1.54</v>
      </c>
      <c r="J360" s="104"/>
    </row>
    <row r="361" spans="1:10" ht="16" x14ac:dyDescent="0.2">
      <c r="A361" s="63"/>
      <c r="B361" s="75" t="s">
        <v>613</v>
      </c>
      <c r="C361" s="66"/>
      <c r="D361" s="66" t="s">
        <v>417</v>
      </c>
      <c r="E361" s="78">
        <v>5000</v>
      </c>
      <c r="F361" s="109">
        <v>0.63</v>
      </c>
      <c r="G361" s="144"/>
      <c r="H361" s="78">
        <f>F361</f>
        <v>0.63</v>
      </c>
      <c r="I361" s="78"/>
      <c r="J361" s="104"/>
    </row>
    <row r="362" spans="1:10" ht="16" x14ac:dyDescent="0.2">
      <c r="A362" s="63"/>
      <c r="B362" s="75"/>
      <c r="C362" s="66"/>
      <c r="D362" s="66"/>
      <c r="E362" s="78"/>
      <c r="F362" s="109"/>
      <c r="G362" s="144"/>
      <c r="H362" s="78"/>
      <c r="I362" s="78"/>
      <c r="J362" s="104"/>
    </row>
    <row r="363" spans="1:10" ht="16" x14ac:dyDescent="0.2">
      <c r="A363" s="63"/>
      <c r="B363" s="75" t="s">
        <v>614</v>
      </c>
      <c r="C363" s="66" t="s">
        <v>366</v>
      </c>
      <c r="D363" s="66" t="s">
        <v>411</v>
      </c>
      <c r="E363" s="78">
        <v>10000</v>
      </c>
      <c r="F363" s="109">
        <v>0</v>
      </c>
      <c r="G363" s="144">
        <f>H363-F363</f>
        <v>3.08</v>
      </c>
      <c r="H363" s="78">
        <v>3.08</v>
      </c>
      <c r="I363" s="78">
        <f>SUM(H363:H368)</f>
        <v>19.840000000000003</v>
      </c>
      <c r="J363" s="104"/>
    </row>
    <row r="364" spans="1:10" ht="16" x14ac:dyDescent="0.2">
      <c r="A364" s="63"/>
      <c r="B364" s="75" t="s">
        <v>614</v>
      </c>
      <c r="C364" s="66"/>
      <c r="D364" s="173" t="s">
        <v>417</v>
      </c>
      <c r="E364" s="78">
        <v>10000</v>
      </c>
      <c r="F364" s="109">
        <v>4.41</v>
      </c>
      <c r="G364" s="144"/>
      <c r="H364" s="78">
        <f>F364</f>
        <v>4.41</v>
      </c>
      <c r="I364" s="78"/>
      <c r="J364" s="211"/>
    </row>
    <row r="365" spans="1:10" ht="16" x14ac:dyDescent="0.2">
      <c r="A365" s="63"/>
      <c r="B365" s="75" t="s">
        <v>614</v>
      </c>
      <c r="C365" s="66"/>
      <c r="D365" s="173" t="s">
        <v>412</v>
      </c>
      <c r="E365" s="78">
        <v>10000</v>
      </c>
      <c r="F365" s="109">
        <v>3.42</v>
      </c>
      <c r="G365" s="144"/>
      <c r="H365" s="78">
        <f>F365</f>
        <v>3.42</v>
      </c>
      <c r="I365" s="78"/>
      <c r="J365" s="104"/>
    </row>
    <row r="366" spans="1:10" ht="16" x14ac:dyDescent="0.2">
      <c r="A366" s="63"/>
      <c r="B366" s="75" t="s">
        <v>614</v>
      </c>
      <c r="C366" s="66"/>
      <c r="D366" s="173" t="s">
        <v>413</v>
      </c>
      <c r="E366" s="78">
        <v>100000</v>
      </c>
      <c r="F366" s="109">
        <v>4.18</v>
      </c>
      <c r="G366" s="144"/>
      <c r="H366" s="78">
        <f>F366</f>
        <v>4.18</v>
      </c>
      <c r="I366" s="78"/>
      <c r="J366" s="104"/>
    </row>
    <row r="367" spans="1:10" ht="16" x14ac:dyDescent="0.2">
      <c r="A367" s="63"/>
      <c r="B367" s="75" t="s">
        <v>614</v>
      </c>
      <c r="C367" s="66"/>
      <c r="D367" s="173" t="s">
        <v>418</v>
      </c>
      <c r="E367" s="78">
        <v>100000</v>
      </c>
      <c r="F367" s="109">
        <v>4.4000000000000004</v>
      </c>
      <c r="G367" s="144"/>
      <c r="H367" s="78">
        <f>F367</f>
        <v>4.4000000000000004</v>
      </c>
      <c r="I367" s="78"/>
      <c r="J367" s="104"/>
    </row>
    <row r="368" spans="1:10" ht="16" x14ac:dyDescent="0.2">
      <c r="A368" s="63"/>
      <c r="B368" s="75" t="s">
        <v>614</v>
      </c>
      <c r="C368" s="66"/>
      <c r="D368" s="173" t="s">
        <v>414</v>
      </c>
      <c r="E368" s="78">
        <v>10000</v>
      </c>
      <c r="F368" s="109">
        <v>0.35</v>
      </c>
      <c r="G368" s="144"/>
      <c r="H368" s="78">
        <f>F368</f>
        <v>0.35</v>
      </c>
      <c r="I368" s="78"/>
      <c r="J368" s="104"/>
    </row>
    <row r="369" spans="1:10" ht="16" x14ac:dyDescent="0.2">
      <c r="A369" s="63"/>
      <c r="B369" s="75"/>
      <c r="C369" s="66"/>
      <c r="D369" s="66"/>
      <c r="E369" s="78"/>
      <c r="F369" s="109"/>
      <c r="G369" s="144"/>
      <c r="H369" s="78"/>
      <c r="I369" s="78"/>
      <c r="J369" s="104"/>
    </row>
    <row r="370" spans="1:10" s="233" customFormat="1" ht="16" x14ac:dyDescent="0.2">
      <c r="A370" s="106"/>
      <c r="B370" s="107" t="s">
        <v>615</v>
      </c>
      <c r="C370" s="108" t="s">
        <v>100</v>
      </c>
      <c r="D370" s="108" t="s">
        <v>411</v>
      </c>
      <c r="E370" s="109">
        <v>150000</v>
      </c>
      <c r="F370" s="109">
        <f>H370-G370</f>
        <v>12.74</v>
      </c>
      <c r="G370" s="109">
        <v>0.91</v>
      </c>
      <c r="H370" s="109">
        <v>13.65</v>
      </c>
      <c r="I370" s="109">
        <f>SUM(H370:H371)</f>
        <v>22.009999999999998</v>
      </c>
      <c r="J370" s="232" t="s">
        <v>760</v>
      </c>
    </row>
    <row r="371" spans="1:10" s="233" customFormat="1" ht="16" x14ac:dyDescent="0.2">
      <c r="A371" s="106"/>
      <c r="B371" s="107" t="s">
        <v>615</v>
      </c>
      <c r="C371" s="108"/>
      <c r="D371" s="108" t="s">
        <v>413</v>
      </c>
      <c r="E371" s="109">
        <v>300000</v>
      </c>
      <c r="F371" s="109">
        <v>8.36</v>
      </c>
      <c r="G371" s="109"/>
      <c r="H371" s="109">
        <f>F371</f>
        <v>8.36</v>
      </c>
      <c r="I371" s="109"/>
      <c r="J371" s="232"/>
    </row>
    <row r="372" spans="1:10" ht="16" x14ac:dyDescent="0.2">
      <c r="A372" s="63"/>
      <c r="B372" s="75"/>
      <c r="C372" s="66"/>
      <c r="D372" s="66"/>
      <c r="E372" s="79"/>
      <c r="F372" s="109"/>
      <c r="G372" s="144"/>
      <c r="H372" s="79"/>
      <c r="I372" s="79"/>
      <c r="J372" s="23"/>
    </row>
    <row r="373" spans="1:10" ht="16" x14ac:dyDescent="0.2">
      <c r="A373" s="63"/>
      <c r="B373" s="75" t="s">
        <v>536</v>
      </c>
      <c r="C373" s="66" t="s">
        <v>524</v>
      </c>
      <c r="D373" s="66" t="s">
        <v>411</v>
      </c>
      <c r="E373" s="78">
        <v>10000</v>
      </c>
      <c r="F373" s="78">
        <v>0</v>
      </c>
      <c r="G373" s="78">
        <f>H373-F373</f>
        <v>0.66</v>
      </c>
      <c r="H373" s="78">
        <v>0.66</v>
      </c>
      <c r="I373" s="78">
        <f>SUM(H373:H375)</f>
        <v>2.87</v>
      </c>
      <c r="J373" s="23"/>
    </row>
    <row r="374" spans="1:10" ht="16" x14ac:dyDescent="0.2">
      <c r="A374" s="63"/>
      <c r="B374" s="75" t="s">
        <v>536</v>
      </c>
      <c r="C374" s="66"/>
      <c r="D374" s="66" t="s">
        <v>412</v>
      </c>
      <c r="E374" s="78">
        <v>4000</v>
      </c>
      <c r="F374" s="78">
        <v>1.37</v>
      </c>
      <c r="G374" s="78"/>
      <c r="H374" s="78">
        <f>F374</f>
        <v>1.37</v>
      </c>
      <c r="I374" s="78"/>
      <c r="J374" s="23"/>
    </row>
    <row r="375" spans="1:10" ht="16" x14ac:dyDescent="0.2">
      <c r="A375" s="63"/>
      <c r="B375" s="75" t="s">
        <v>536</v>
      </c>
      <c r="C375" s="66"/>
      <c r="D375" s="66" t="s">
        <v>413</v>
      </c>
      <c r="E375" s="78">
        <v>20000</v>
      </c>
      <c r="F375" s="78">
        <v>0.84</v>
      </c>
      <c r="G375" s="78"/>
      <c r="H375" s="78">
        <f>F375</f>
        <v>0.84</v>
      </c>
      <c r="I375" s="78"/>
      <c r="J375" s="23"/>
    </row>
    <row r="376" spans="1:10" ht="16" x14ac:dyDescent="0.2">
      <c r="A376" s="63"/>
      <c r="B376" s="75"/>
      <c r="C376" s="66"/>
      <c r="D376" s="66"/>
      <c r="E376" s="78"/>
      <c r="F376" s="78"/>
      <c r="G376" s="78"/>
      <c r="H376" s="78"/>
      <c r="I376" s="78"/>
      <c r="J376" s="23"/>
    </row>
    <row r="377" spans="1:10" ht="16" x14ac:dyDescent="0.2">
      <c r="A377" s="63"/>
      <c r="B377" s="75" t="s">
        <v>725</v>
      </c>
      <c r="C377" s="66" t="s">
        <v>745</v>
      </c>
      <c r="D377" s="66" t="s">
        <v>411</v>
      </c>
      <c r="E377" s="78">
        <v>20000</v>
      </c>
      <c r="F377" s="78">
        <f>H377-G377</f>
        <v>1.26</v>
      </c>
      <c r="G377" s="78">
        <v>1.26</v>
      </c>
      <c r="H377" s="78">
        <v>2.52</v>
      </c>
      <c r="I377" s="78">
        <f>SUM(H377:H380)</f>
        <v>13.93</v>
      </c>
      <c r="J377" s="23" t="s">
        <v>757</v>
      </c>
    </row>
    <row r="378" spans="1:10" ht="16" x14ac:dyDescent="0.2">
      <c r="A378" s="63"/>
      <c r="B378" s="75" t="s">
        <v>725</v>
      </c>
      <c r="C378" s="66"/>
      <c r="D378" s="66" t="s">
        <v>417</v>
      </c>
      <c r="E378" s="78">
        <v>10000</v>
      </c>
      <c r="F378" s="78"/>
      <c r="G378" s="78"/>
      <c r="H378" s="78">
        <v>2.83</v>
      </c>
      <c r="I378" s="78"/>
      <c r="J378" s="23"/>
    </row>
    <row r="379" spans="1:10" ht="16" x14ac:dyDescent="0.2">
      <c r="A379" s="63"/>
      <c r="B379" s="75" t="s">
        <v>725</v>
      </c>
      <c r="C379" s="66"/>
      <c r="D379" s="66" t="s">
        <v>413</v>
      </c>
      <c r="E379" s="78">
        <v>100000</v>
      </c>
      <c r="F379" s="78"/>
      <c r="G379" s="78"/>
      <c r="H379" s="78">
        <v>4.18</v>
      </c>
      <c r="I379" s="78"/>
      <c r="J379" s="23"/>
    </row>
    <row r="380" spans="1:10" ht="16" x14ac:dyDescent="0.2">
      <c r="A380" s="63"/>
      <c r="B380" s="75" t="s">
        <v>725</v>
      </c>
      <c r="C380" s="66"/>
      <c r="D380" s="66" t="s">
        <v>418</v>
      </c>
      <c r="E380" s="78">
        <v>200000</v>
      </c>
      <c r="F380" s="78"/>
      <c r="G380" s="78"/>
      <c r="H380" s="78">
        <v>4.4000000000000004</v>
      </c>
      <c r="I380" s="78"/>
      <c r="J380" s="23"/>
    </row>
    <row r="381" spans="1:10" ht="16" x14ac:dyDescent="0.2">
      <c r="A381" s="63"/>
      <c r="B381" s="75"/>
      <c r="C381" s="66"/>
      <c r="D381" s="66"/>
      <c r="E381" s="78"/>
      <c r="F381" s="78"/>
      <c r="G381" s="78"/>
      <c r="H381" s="78"/>
      <c r="I381" s="78"/>
      <c r="J381" s="23"/>
    </row>
    <row r="382" spans="1:10" ht="16" x14ac:dyDescent="0.2">
      <c r="A382" s="63"/>
      <c r="B382" s="75" t="s">
        <v>616</v>
      </c>
      <c r="C382" s="66" t="s">
        <v>437</v>
      </c>
      <c r="D382" s="66" t="s">
        <v>411</v>
      </c>
      <c r="E382" s="78">
        <v>100000</v>
      </c>
      <c r="F382" s="109">
        <f>H382-G382</f>
        <v>5.9399999999999995</v>
      </c>
      <c r="G382" s="144">
        <v>0.66</v>
      </c>
      <c r="H382" s="78">
        <v>6.6</v>
      </c>
      <c r="I382" s="78">
        <f>SUM(H382:H383)</f>
        <v>10.78</v>
      </c>
      <c r="J382" s="23"/>
    </row>
    <row r="383" spans="1:10" ht="16" x14ac:dyDescent="0.2">
      <c r="A383" s="63"/>
      <c r="B383" s="75" t="s">
        <v>616</v>
      </c>
      <c r="C383" s="66"/>
      <c r="D383" s="66" t="s">
        <v>413</v>
      </c>
      <c r="E383" s="78">
        <v>100000</v>
      </c>
      <c r="F383" s="109">
        <v>4.18</v>
      </c>
      <c r="G383" s="144"/>
      <c r="H383" s="78">
        <f>F383</f>
        <v>4.18</v>
      </c>
      <c r="I383" s="223"/>
      <c r="J383" s="23"/>
    </row>
    <row r="384" spans="1:10" ht="16" x14ac:dyDescent="0.2">
      <c r="A384" s="63"/>
      <c r="B384" s="75"/>
      <c r="C384" s="66"/>
      <c r="D384" s="66"/>
      <c r="E384" s="79"/>
      <c r="F384" s="109"/>
      <c r="G384" s="144"/>
      <c r="H384" s="79"/>
      <c r="J384" s="23"/>
    </row>
    <row r="385" spans="1:10" ht="16" x14ac:dyDescent="0.2">
      <c r="A385" s="63"/>
      <c r="B385" s="75" t="s">
        <v>617</v>
      </c>
      <c r="C385" s="66" t="s">
        <v>231</v>
      </c>
      <c r="D385" s="66" t="s">
        <v>411</v>
      </c>
      <c r="E385" s="78">
        <v>250000</v>
      </c>
      <c r="F385" s="109">
        <f>H385-G385</f>
        <v>48.24</v>
      </c>
      <c r="G385" s="144">
        <v>2.0099999999999998</v>
      </c>
      <c r="H385" s="78">
        <v>50.25</v>
      </c>
      <c r="I385" s="78">
        <f>SUM(H385:H390)</f>
        <v>89.62</v>
      </c>
      <c r="J385" s="211"/>
    </row>
    <row r="386" spans="1:10" ht="16" x14ac:dyDescent="0.2">
      <c r="A386" s="63"/>
      <c r="B386" s="75" t="s">
        <v>617</v>
      </c>
      <c r="C386" s="66"/>
      <c r="D386" s="173" t="s">
        <v>417</v>
      </c>
      <c r="E386" s="78">
        <v>50000</v>
      </c>
      <c r="F386" s="109">
        <v>14.15</v>
      </c>
      <c r="G386" s="144"/>
      <c r="H386" s="78">
        <f>F386</f>
        <v>14.15</v>
      </c>
      <c r="I386" s="78"/>
      <c r="J386" s="23"/>
    </row>
    <row r="387" spans="1:10" ht="16" x14ac:dyDescent="0.2">
      <c r="A387" s="63"/>
      <c r="B387" s="75" t="s">
        <v>617</v>
      </c>
      <c r="C387" s="66"/>
      <c r="D387" s="173" t="s">
        <v>412</v>
      </c>
      <c r="E387" s="78">
        <v>10000</v>
      </c>
      <c r="F387" s="109">
        <v>3.42</v>
      </c>
      <c r="G387" s="144"/>
      <c r="H387" s="78">
        <f>F387</f>
        <v>3.42</v>
      </c>
      <c r="I387" s="78"/>
      <c r="J387" s="23"/>
    </row>
    <row r="388" spans="1:10" ht="16" x14ac:dyDescent="0.2">
      <c r="A388" s="63"/>
      <c r="B388" s="75" t="s">
        <v>617</v>
      </c>
      <c r="C388" s="66"/>
      <c r="D388" s="173" t="s">
        <v>413</v>
      </c>
      <c r="E388" s="79">
        <v>250000</v>
      </c>
      <c r="F388" s="109">
        <v>10.45</v>
      </c>
      <c r="G388" s="144"/>
      <c r="H388" s="79">
        <f>F388</f>
        <v>10.45</v>
      </c>
      <c r="I388" s="79"/>
      <c r="J388" s="23"/>
    </row>
    <row r="389" spans="1:10" ht="16" x14ac:dyDescent="0.2">
      <c r="A389" s="63"/>
      <c r="B389" s="75" t="s">
        <v>617</v>
      </c>
      <c r="C389" s="66"/>
      <c r="D389" s="173" t="s">
        <v>418</v>
      </c>
      <c r="E389" s="78">
        <v>250000</v>
      </c>
      <c r="F389" s="109">
        <v>11</v>
      </c>
      <c r="G389" s="144"/>
      <c r="H389" s="79">
        <f>F389</f>
        <v>11</v>
      </c>
      <c r="I389" s="79"/>
      <c r="J389" s="23"/>
    </row>
    <row r="390" spans="1:10" ht="16" x14ac:dyDescent="0.2">
      <c r="A390" s="63"/>
      <c r="B390" s="75" t="s">
        <v>617</v>
      </c>
      <c r="C390" s="66"/>
      <c r="D390" s="173" t="s">
        <v>414</v>
      </c>
      <c r="E390" s="78">
        <v>10000</v>
      </c>
      <c r="F390" s="109">
        <v>0.35</v>
      </c>
      <c r="G390" s="144"/>
      <c r="H390" s="79">
        <f>F390</f>
        <v>0.35</v>
      </c>
      <c r="I390" s="79"/>
      <c r="J390" s="23"/>
    </row>
    <row r="391" spans="1:10" ht="16" x14ac:dyDescent="0.2">
      <c r="A391" s="63"/>
      <c r="B391" s="75"/>
      <c r="C391" s="66"/>
      <c r="D391" s="173"/>
      <c r="E391" s="78"/>
      <c r="F391" s="109"/>
      <c r="G391" s="144"/>
      <c r="H391" s="79"/>
      <c r="I391" s="79"/>
      <c r="J391" s="23"/>
    </row>
    <row r="392" spans="1:10" ht="16" x14ac:dyDescent="0.2">
      <c r="A392" s="63"/>
      <c r="B392" s="75" t="s">
        <v>537</v>
      </c>
      <c r="C392" s="66" t="s">
        <v>531</v>
      </c>
      <c r="D392" s="173" t="s">
        <v>411</v>
      </c>
      <c r="E392" s="78">
        <v>10000</v>
      </c>
      <c r="F392" s="78">
        <v>0</v>
      </c>
      <c r="G392" s="78">
        <f>H392-F392</f>
        <v>2.0099999999999998</v>
      </c>
      <c r="H392" s="78">
        <v>2.0099999999999998</v>
      </c>
      <c r="I392" s="78">
        <f>SUM(H392:H397)</f>
        <v>6.79</v>
      </c>
      <c r="J392" s="23"/>
    </row>
    <row r="393" spans="1:10" ht="16" x14ac:dyDescent="0.2">
      <c r="A393" s="63"/>
      <c r="B393" s="75" t="s">
        <v>537</v>
      </c>
      <c r="C393" s="66"/>
      <c r="D393" s="173" t="s">
        <v>417</v>
      </c>
      <c r="E393" s="78">
        <v>5000</v>
      </c>
      <c r="F393" s="78">
        <v>2.21</v>
      </c>
      <c r="G393" s="78"/>
      <c r="H393" s="78">
        <v>3.39</v>
      </c>
      <c r="I393" s="78"/>
      <c r="J393" s="23"/>
    </row>
    <row r="394" spans="1:10" ht="16" x14ac:dyDescent="0.2">
      <c r="A394" s="63"/>
      <c r="B394" s="75" t="s">
        <v>537</v>
      </c>
      <c r="C394" s="66"/>
      <c r="D394" s="173" t="s">
        <v>412</v>
      </c>
      <c r="E394" s="78">
        <v>2000</v>
      </c>
      <c r="F394" s="78">
        <v>0.68</v>
      </c>
      <c r="G394" s="78"/>
      <c r="H394" s="78">
        <f>F394</f>
        <v>0.68</v>
      </c>
      <c r="I394" s="78"/>
      <c r="J394" s="23"/>
    </row>
    <row r="395" spans="1:10" ht="16" x14ac:dyDescent="0.2">
      <c r="A395" s="63"/>
      <c r="B395" s="75" t="s">
        <v>537</v>
      </c>
      <c r="C395" s="66"/>
      <c r="D395" s="173" t="s">
        <v>413</v>
      </c>
      <c r="E395" s="78">
        <v>10000</v>
      </c>
      <c r="F395" s="78">
        <v>0.42</v>
      </c>
      <c r="G395" s="78"/>
      <c r="H395" s="78">
        <f>F395</f>
        <v>0.42</v>
      </c>
      <c r="I395" s="78"/>
      <c r="J395" s="23"/>
    </row>
    <row r="396" spans="1:10" ht="16" x14ac:dyDescent="0.2">
      <c r="A396" s="63"/>
      <c r="B396" s="75" t="s">
        <v>537</v>
      </c>
      <c r="C396" s="66"/>
      <c r="D396" s="173" t="s">
        <v>418</v>
      </c>
      <c r="E396" s="78">
        <v>5000</v>
      </c>
      <c r="F396" s="78">
        <v>0.22</v>
      </c>
      <c r="G396" s="78"/>
      <c r="H396" s="78">
        <f>F396</f>
        <v>0.22</v>
      </c>
      <c r="I396" s="78"/>
      <c r="J396" s="23"/>
    </row>
    <row r="397" spans="1:10" ht="16" x14ac:dyDescent="0.2">
      <c r="A397" s="63"/>
      <c r="B397" s="75" t="s">
        <v>537</v>
      </c>
      <c r="C397" s="66"/>
      <c r="D397" s="173" t="s">
        <v>414</v>
      </c>
      <c r="E397" s="78">
        <v>2000</v>
      </c>
      <c r="F397" s="78">
        <v>7.0000000000000007E-2</v>
      </c>
      <c r="G397" s="78"/>
      <c r="H397" s="78">
        <f>F397</f>
        <v>7.0000000000000007E-2</v>
      </c>
      <c r="I397" s="78"/>
      <c r="J397" s="23"/>
    </row>
    <row r="398" spans="1:10" ht="16" x14ac:dyDescent="0.2">
      <c r="A398" s="63"/>
      <c r="B398" s="75"/>
      <c r="C398" s="66"/>
      <c r="D398" s="173"/>
      <c r="E398" s="78"/>
      <c r="F398" s="78"/>
      <c r="G398" s="78"/>
      <c r="H398" s="78"/>
      <c r="I398" s="78"/>
      <c r="J398" s="23"/>
    </row>
    <row r="399" spans="1:10" ht="16" x14ac:dyDescent="0.2">
      <c r="A399" s="63"/>
      <c r="B399" s="75" t="s">
        <v>663</v>
      </c>
      <c r="C399" s="66" t="s">
        <v>662</v>
      </c>
      <c r="D399" s="173" t="s">
        <v>411</v>
      </c>
      <c r="E399" s="78">
        <v>200000</v>
      </c>
      <c r="F399" s="78">
        <f>H399-G399</f>
        <v>38.190000000000005</v>
      </c>
      <c r="G399" s="78">
        <v>2.0099999999999998</v>
      </c>
      <c r="H399" s="78">
        <v>40.200000000000003</v>
      </c>
      <c r="I399" s="78">
        <f>SUM(H399:H404)</f>
        <v>83.179999999999993</v>
      </c>
      <c r="J399" s="23"/>
    </row>
    <row r="400" spans="1:10" ht="16" x14ac:dyDescent="0.2">
      <c r="A400" s="63"/>
      <c r="B400" s="75" t="s">
        <v>663</v>
      </c>
      <c r="C400" s="66"/>
      <c r="D400" s="173" t="s">
        <v>417</v>
      </c>
      <c r="E400" s="78">
        <v>50000</v>
      </c>
      <c r="F400" s="78">
        <v>22.05</v>
      </c>
      <c r="G400" s="78"/>
      <c r="H400" s="78">
        <f>F400</f>
        <v>22.05</v>
      </c>
      <c r="I400" s="78"/>
      <c r="J400" s="23"/>
    </row>
    <row r="401" spans="1:10" ht="16" x14ac:dyDescent="0.2">
      <c r="A401" s="63"/>
      <c r="B401" s="75" t="s">
        <v>663</v>
      </c>
      <c r="C401" s="66"/>
      <c r="D401" s="173" t="s">
        <v>412</v>
      </c>
      <c r="E401" s="78">
        <v>10000</v>
      </c>
      <c r="F401" s="78">
        <v>3.42</v>
      </c>
      <c r="G401" s="78"/>
      <c r="H401" s="78">
        <f>F401</f>
        <v>3.42</v>
      </c>
      <c r="I401" s="78"/>
      <c r="J401" s="23"/>
    </row>
    <row r="402" spans="1:10" ht="16" x14ac:dyDescent="0.2">
      <c r="A402" s="63"/>
      <c r="B402" s="75" t="s">
        <v>663</v>
      </c>
      <c r="C402" s="66"/>
      <c r="D402" s="173" t="s">
        <v>413</v>
      </c>
      <c r="E402" s="78">
        <v>200000</v>
      </c>
      <c r="F402" s="78">
        <v>8.36</v>
      </c>
      <c r="G402" s="78"/>
      <c r="H402" s="78">
        <f>F402</f>
        <v>8.36</v>
      </c>
      <c r="I402" s="78"/>
      <c r="J402" s="23"/>
    </row>
    <row r="403" spans="1:10" ht="16" x14ac:dyDescent="0.2">
      <c r="A403" s="63"/>
      <c r="B403" s="75" t="s">
        <v>663</v>
      </c>
      <c r="C403" s="66"/>
      <c r="D403" s="173" t="s">
        <v>418</v>
      </c>
      <c r="E403" s="78">
        <v>200000</v>
      </c>
      <c r="F403" s="78">
        <v>8.8000000000000007</v>
      </c>
      <c r="G403" s="78"/>
      <c r="H403" s="78">
        <f>F403</f>
        <v>8.8000000000000007</v>
      </c>
      <c r="I403" s="78"/>
      <c r="J403" s="23"/>
    </row>
    <row r="404" spans="1:10" ht="16" x14ac:dyDescent="0.2">
      <c r="A404" s="63"/>
      <c r="B404" s="75" t="s">
        <v>663</v>
      </c>
      <c r="C404" s="66"/>
      <c r="D404" s="173" t="s">
        <v>414</v>
      </c>
      <c r="E404" s="78">
        <v>10000</v>
      </c>
      <c r="F404" s="78">
        <v>0.35</v>
      </c>
      <c r="G404" s="78"/>
      <c r="H404" s="78">
        <f>F404</f>
        <v>0.35</v>
      </c>
      <c r="I404" s="78"/>
      <c r="J404" s="23"/>
    </row>
    <row r="405" spans="1:10" ht="16" x14ac:dyDescent="0.2">
      <c r="A405" s="63"/>
      <c r="B405" s="75"/>
      <c r="C405" s="66"/>
      <c r="D405" s="173"/>
      <c r="E405" s="78"/>
      <c r="F405" s="78"/>
      <c r="G405" s="78"/>
      <c r="H405" s="78"/>
      <c r="I405" s="78"/>
      <c r="J405" s="23"/>
    </row>
    <row r="406" spans="1:10" ht="16" x14ac:dyDescent="0.2">
      <c r="A406" s="63"/>
      <c r="B406" s="75" t="s">
        <v>714</v>
      </c>
      <c r="C406" s="66" t="s">
        <v>708</v>
      </c>
      <c r="D406" s="173" t="s">
        <v>411</v>
      </c>
      <c r="E406" s="78">
        <v>10000</v>
      </c>
      <c r="F406" s="78">
        <v>0</v>
      </c>
      <c r="G406" s="78">
        <f>H406-F406</f>
        <v>0.66</v>
      </c>
      <c r="H406" s="78">
        <v>0.66</v>
      </c>
      <c r="I406" s="78">
        <f>H406</f>
        <v>0.66</v>
      </c>
      <c r="J406" s="23"/>
    </row>
    <row r="407" spans="1:10" ht="16" x14ac:dyDescent="0.2">
      <c r="A407" s="63"/>
      <c r="B407" s="75"/>
      <c r="C407" s="66"/>
      <c r="D407" s="66"/>
      <c r="E407" s="78"/>
      <c r="F407" s="109"/>
      <c r="G407" s="144"/>
      <c r="H407" s="79"/>
      <c r="I407" s="79"/>
      <c r="J407" s="23"/>
    </row>
    <row r="408" spans="1:10" ht="16" x14ac:dyDescent="0.2">
      <c r="A408" s="63"/>
      <c r="B408" s="75" t="s">
        <v>618</v>
      </c>
      <c r="C408" s="66" t="s">
        <v>206</v>
      </c>
      <c r="D408" s="66" t="s">
        <v>411</v>
      </c>
      <c r="E408" s="78">
        <v>180000</v>
      </c>
      <c r="F408" s="78">
        <f>H408-G408</f>
        <v>21.419999999999998</v>
      </c>
      <c r="G408" s="78">
        <v>1.26</v>
      </c>
      <c r="H408" s="78">
        <v>22.68</v>
      </c>
      <c r="I408" s="78">
        <f>SUM(H408:H413)</f>
        <v>92.83</v>
      </c>
      <c r="J408" s="23"/>
    </row>
    <row r="409" spans="1:10" ht="16" x14ac:dyDescent="0.2">
      <c r="A409" s="63"/>
      <c r="B409" s="75" t="s">
        <v>618</v>
      </c>
      <c r="C409" s="66"/>
      <c r="D409" s="173" t="s">
        <v>417</v>
      </c>
      <c r="E409" s="78">
        <v>50000</v>
      </c>
      <c r="F409" s="109">
        <v>50.94</v>
      </c>
      <c r="G409" s="144"/>
      <c r="H409" s="79">
        <f>F409</f>
        <v>50.94</v>
      </c>
      <c r="I409" s="79"/>
      <c r="J409" s="23"/>
    </row>
    <row r="410" spans="1:10" ht="16" x14ac:dyDescent="0.2">
      <c r="A410" s="63"/>
      <c r="B410" s="75" t="s">
        <v>618</v>
      </c>
      <c r="C410" s="66"/>
      <c r="D410" s="173" t="s">
        <v>412</v>
      </c>
      <c r="E410" s="78">
        <v>10000</v>
      </c>
      <c r="F410" s="109">
        <v>3.42</v>
      </c>
      <c r="G410" s="144"/>
      <c r="H410" s="79">
        <f>F410</f>
        <v>3.42</v>
      </c>
      <c r="I410" s="79"/>
      <c r="J410" s="23"/>
    </row>
    <row r="411" spans="1:10" ht="16" x14ac:dyDescent="0.2">
      <c r="A411" s="63"/>
      <c r="B411" s="75" t="s">
        <v>618</v>
      </c>
      <c r="C411" s="66"/>
      <c r="D411" s="173" t="s">
        <v>413</v>
      </c>
      <c r="E411" s="78">
        <v>180000</v>
      </c>
      <c r="F411" s="109">
        <v>7.52</v>
      </c>
      <c r="G411" s="144"/>
      <c r="H411" s="79">
        <f>F411</f>
        <v>7.52</v>
      </c>
      <c r="I411" s="79"/>
      <c r="J411" s="23"/>
    </row>
    <row r="412" spans="1:10" ht="16" x14ac:dyDescent="0.2">
      <c r="A412" s="63"/>
      <c r="B412" s="75" t="s">
        <v>618</v>
      </c>
      <c r="C412" s="66"/>
      <c r="D412" s="173" t="s">
        <v>418</v>
      </c>
      <c r="E412" s="78">
        <v>180000</v>
      </c>
      <c r="F412" s="109">
        <v>7.92</v>
      </c>
      <c r="G412" s="144"/>
      <c r="H412" s="79">
        <f>F412</f>
        <v>7.92</v>
      </c>
      <c r="I412" s="79"/>
      <c r="J412" s="23"/>
    </row>
    <row r="413" spans="1:10" ht="16" x14ac:dyDescent="0.2">
      <c r="A413" s="63"/>
      <c r="B413" s="75" t="s">
        <v>618</v>
      </c>
      <c r="C413" s="66"/>
      <c r="D413" s="173" t="s">
        <v>414</v>
      </c>
      <c r="E413" s="78">
        <v>10000</v>
      </c>
      <c r="F413" s="109">
        <v>0.35</v>
      </c>
      <c r="G413" s="144"/>
      <c r="H413" s="79">
        <f>F413</f>
        <v>0.35</v>
      </c>
      <c r="I413" s="79"/>
      <c r="J413" s="23"/>
    </row>
    <row r="414" spans="1:10" ht="16" x14ac:dyDescent="0.2">
      <c r="A414" s="63"/>
      <c r="B414" s="75"/>
      <c r="C414" s="66"/>
      <c r="D414" s="66"/>
      <c r="E414" s="78"/>
      <c r="F414" s="109"/>
      <c r="G414" s="144"/>
      <c r="H414" s="79"/>
      <c r="I414" s="79"/>
      <c r="J414" s="23"/>
    </row>
    <row r="415" spans="1:10" ht="16" x14ac:dyDescent="0.2">
      <c r="A415" s="63"/>
      <c r="B415" s="75" t="s">
        <v>619</v>
      </c>
      <c r="C415" s="66" t="s">
        <v>204</v>
      </c>
      <c r="D415" s="66" t="s">
        <v>411</v>
      </c>
      <c r="E415" s="78">
        <v>180000</v>
      </c>
      <c r="F415" s="78">
        <f>H415-G415</f>
        <v>34.17</v>
      </c>
      <c r="G415" s="78">
        <v>2.0099999999999998</v>
      </c>
      <c r="H415" s="78">
        <v>36.18</v>
      </c>
      <c r="I415" s="78">
        <f>SUM(H415:H420)</f>
        <v>123.62</v>
      </c>
      <c r="J415" s="23"/>
    </row>
    <row r="416" spans="1:10" ht="16" x14ac:dyDescent="0.2">
      <c r="A416" s="63"/>
      <c r="B416" s="75" t="s">
        <v>619</v>
      </c>
      <c r="C416" s="66"/>
      <c r="D416" s="173" t="s">
        <v>417</v>
      </c>
      <c r="E416" s="78">
        <v>180000</v>
      </c>
      <c r="F416" s="109">
        <v>79.38</v>
      </c>
      <c r="G416" s="144"/>
      <c r="H416" s="79">
        <f>F416</f>
        <v>79.38</v>
      </c>
      <c r="I416" s="79"/>
      <c r="J416" s="23"/>
    </row>
    <row r="417" spans="1:10" ht="16" x14ac:dyDescent="0.2">
      <c r="A417" s="63"/>
      <c r="B417" s="75" t="s">
        <v>619</v>
      </c>
      <c r="C417" s="66"/>
      <c r="D417" s="173" t="s">
        <v>412</v>
      </c>
      <c r="E417" s="78">
        <v>10000</v>
      </c>
      <c r="F417" s="109">
        <v>3.42</v>
      </c>
      <c r="G417" s="144"/>
      <c r="H417" s="79">
        <f>F417</f>
        <v>3.42</v>
      </c>
      <c r="I417" s="79"/>
      <c r="J417" s="23"/>
    </row>
    <row r="418" spans="1:10" ht="16" x14ac:dyDescent="0.2">
      <c r="A418" s="63"/>
      <c r="B418" s="75" t="s">
        <v>619</v>
      </c>
      <c r="C418" s="66"/>
      <c r="D418" s="173" t="s">
        <v>413</v>
      </c>
      <c r="E418" s="78">
        <v>50000</v>
      </c>
      <c r="F418" s="109">
        <v>2.09</v>
      </c>
      <c r="G418" s="144"/>
      <c r="H418" s="79">
        <f>F418</f>
        <v>2.09</v>
      </c>
      <c r="I418" s="79"/>
      <c r="J418" s="23"/>
    </row>
    <row r="419" spans="1:10" ht="16" x14ac:dyDescent="0.2">
      <c r="A419" s="63"/>
      <c r="B419" s="75" t="s">
        <v>619</v>
      </c>
      <c r="C419" s="66"/>
      <c r="D419" s="173" t="s">
        <v>418</v>
      </c>
      <c r="E419" s="78">
        <v>50000</v>
      </c>
      <c r="F419" s="109">
        <v>2.2000000000000002</v>
      </c>
      <c r="G419" s="144"/>
      <c r="H419" s="79">
        <f>F419</f>
        <v>2.2000000000000002</v>
      </c>
      <c r="I419" s="79"/>
      <c r="J419" s="23"/>
    </row>
    <row r="420" spans="1:10" ht="16" x14ac:dyDescent="0.2">
      <c r="A420" s="63"/>
      <c r="B420" s="75" t="s">
        <v>619</v>
      </c>
      <c r="C420" s="66"/>
      <c r="D420" s="173" t="s">
        <v>414</v>
      </c>
      <c r="E420" s="78">
        <v>10000</v>
      </c>
      <c r="F420" s="109">
        <v>0.35</v>
      </c>
      <c r="G420" s="144"/>
      <c r="H420" s="79">
        <f>F420</f>
        <v>0.35</v>
      </c>
      <c r="I420" s="79"/>
      <c r="J420" s="23"/>
    </row>
    <row r="421" spans="1:10" ht="16" x14ac:dyDescent="0.2">
      <c r="A421" s="63"/>
      <c r="B421" s="75"/>
      <c r="C421" s="66"/>
      <c r="D421" s="173"/>
      <c r="E421" s="78"/>
      <c r="F421" s="109"/>
      <c r="G421" s="144"/>
      <c r="H421" s="79"/>
      <c r="I421" s="79"/>
      <c r="J421" s="23"/>
    </row>
    <row r="422" spans="1:10" ht="16" x14ac:dyDescent="0.2">
      <c r="A422" s="63"/>
      <c r="B422" s="75" t="s">
        <v>620</v>
      </c>
      <c r="C422" s="66" t="s">
        <v>451</v>
      </c>
      <c r="D422" s="173" t="s">
        <v>411</v>
      </c>
      <c r="E422" s="78">
        <v>250000</v>
      </c>
      <c r="F422" s="109">
        <f>H422-G422</f>
        <v>15.84</v>
      </c>
      <c r="G422" s="144">
        <v>0.66</v>
      </c>
      <c r="H422" s="78">
        <v>16.5</v>
      </c>
      <c r="I422" s="78">
        <f>SUM(H422:H423)</f>
        <v>29.46</v>
      </c>
      <c r="J422" s="23"/>
    </row>
    <row r="423" spans="1:10" ht="16" x14ac:dyDescent="0.2">
      <c r="A423" s="63"/>
      <c r="B423" s="75" t="s">
        <v>620</v>
      </c>
      <c r="C423" s="66"/>
      <c r="D423" s="173" t="s">
        <v>413</v>
      </c>
      <c r="E423" s="78">
        <v>310000</v>
      </c>
      <c r="F423" s="109">
        <v>12.96</v>
      </c>
      <c r="G423" s="144"/>
      <c r="H423" s="78">
        <f>F423</f>
        <v>12.96</v>
      </c>
      <c r="I423" s="78"/>
      <c r="J423" s="23"/>
    </row>
    <row r="424" spans="1:10" ht="16" x14ac:dyDescent="0.2">
      <c r="A424" s="63"/>
      <c r="B424" s="75"/>
      <c r="C424" s="66"/>
      <c r="D424" s="173"/>
      <c r="E424" s="78"/>
      <c r="F424" s="109"/>
      <c r="G424" s="144"/>
      <c r="H424" s="78"/>
      <c r="I424" s="78"/>
      <c r="J424" s="23"/>
    </row>
    <row r="425" spans="1:10" ht="16" x14ac:dyDescent="0.2">
      <c r="A425" s="63"/>
      <c r="B425" s="75" t="s">
        <v>715</v>
      </c>
      <c r="C425" s="66" t="s">
        <v>709</v>
      </c>
      <c r="D425" s="173" t="s">
        <v>411</v>
      </c>
      <c r="E425" s="78">
        <v>10000</v>
      </c>
      <c r="F425" s="109">
        <v>0</v>
      </c>
      <c r="G425" s="144">
        <f>H425-F425</f>
        <v>1.26</v>
      </c>
      <c r="H425" s="78">
        <v>1.26</v>
      </c>
      <c r="I425" s="78">
        <f>SUM(H425:H426)</f>
        <v>9.6199999999999992</v>
      </c>
      <c r="J425" s="23"/>
    </row>
    <row r="426" spans="1:10" ht="16" x14ac:dyDescent="0.2">
      <c r="A426" s="63"/>
      <c r="B426" s="75" t="s">
        <v>715</v>
      </c>
      <c r="C426" s="66"/>
      <c r="D426" s="173" t="s">
        <v>413</v>
      </c>
      <c r="E426" s="78">
        <v>200000</v>
      </c>
      <c r="F426" s="109">
        <v>8.36</v>
      </c>
      <c r="G426" s="144"/>
      <c r="H426" s="78">
        <f>F426</f>
        <v>8.36</v>
      </c>
      <c r="I426" s="78"/>
      <c r="J426" s="23"/>
    </row>
    <row r="427" spans="1:10" ht="16" x14ac:dyDescent="0.2">
      <c r="A427" s="63"/>
      <c r="B427" s="75"/>
      <c r="C427" s="66"/>
      <c r="D427" s="173"/>
      <c r="E427" s="78"/>
      <c r="F427" s="109"/>
      <c r="G427" s="144"/>
      <c r="H427" s="78"/>
      <c r="I427" s="78"/>
      <c r="J427" s="23"/>
    </row>
    <row r="428" spans="1:10" ht="16" x14ac:dyDescent="0.2">
      <c r="A428" s="63"/>
      <c r="B428" s="75" t="s">
        <v>665</v>
      </c>
      <c r="C428" s="66" t="s">
        <v>664</v>
      </c>
      <c r="D428" s="124" t="s">
        <v>411</v>
      </c>
      <c r="E428" s="78">
        <v>10000</v>
      </c>
      <c r="F428" s="109">
        <f>H428-G428</f>
        <v>0</v>
      </c>
      <c r="G428" s="144">
        <v>0.91</v>
      </c>
      <c r="H428" s="78">
        <v>0.91</v>
      </c>
      <c r="I428" s="78">
        <f>SUM(H428:H431)</f>
        <v>6.77</v>
      </c>
      <c r="J428" s="23"/>
    </row>
    <row r="429" spans="1:10" ht="16" x14ac:dyDescent="0.2">
      <c r="A429" s="63"/>
      <c r="B429" s="75" t="s">
        <v>665</v>
      </c>
      <c r="C429" s="66"/>
      <c r="D429" s="124" t="s">
        <v>412</v>
      </c>
      <c r="E429" s="78">
        <v>10000</v>
      </c>
      <c r="F429" s="109">
        <v>3.42</v>
      </c>
      <c r="G429" s="144"/>
      <c r="H429" s="78">
        <f>F429</f>
        <v>3.42</v>
      </c>
      <c r="I429" s="78"/>
      <c r="J429" s="23"/>
    </row>
    <row r="430" spans="1:10" ht="16" x14ac:dyDescent="0.2">
      <c r="A430" s="63"/>
      <c r="B430" s="75" t="s">
        <v>665</v>
      </c>
      <c r="C430" s="66"/>
      <c r="D430" s="124" t="s">
        <v>413</v>
      </c>
      <c r="E430" s="78">
        <v>50000</v>
      </c>
      <c r="F430" s="109">
        <v>2.09</v>
      </c>
      <c r="G430" s="144"/>
      <c r="H430" s="78">
        <f>F430</f>
        <v>2.09</v>
      </c>
      <c r="I430" s="78"/>
      <c r="J430" s="23"/>
    </row>
    <row r="431" spans="1:10" ht="16" x14ac:dyDescent="0.2">
      <c r="A431" s="63"/>
      <c r="B431" s="75" t="s">
        <v>665</v>
      </c>
      <c r="C431" s="66"/>
      <c r="D431" s="124" t="s">
        <v>414</v>
      </c>
      <c r="E431" s="78">
        <v>10000</v>
      </c>
      <c r="F431" s="109">
        <v>0.35</v>
      </c>
      <c r="G431" s="144"/>
      <c r="H431" s="78">
        <f>F431</f>
        <v>0.35</v>
      </c>
      <c r="I431" s="79"/>
      <c r="J431" s="23"/>
    </row>
    <row r="432" spans="1:10" ht="16" x14ac:dyDescent="0.2">
      <c r="A432" s="63"/>
      <c r="B432" s="75"/>
      <c r="C432" s="66"/>
      <c r="D432" s="66"/>
      <c r="E432" s="79"/>
      <c r="F432" s="109"/>
      <c r="G432" s="144"/>
      <c r="H432" s="79"/>
      <c r="I432" s="79"/>
      <c r="J432" s="23"/>
    </row>
    <row r="433" spans="1:10" ht="16" x14ac:dyDescent="0.2">
      <c r="A433" s="63"/>
      <c r="B433" s="75" t="s">
        <v>622</v>
      </c>
      <c r="C433" s="66" t="s">
        <v>166</v>
      </c>
      <c r="D433" s="66" t="s">
        <v>411</v>
      </c>
      <c r="E433" s="78">
        <v>10000</v>
      </c>
      <c r="F433" s="109">
        <f>H433-G433</f>
        <v>5.9399999999999995</v>
      </c>
      <c r="G433" s="144">
        <v>0.66</v>
      </c>
      <c r="H433" s="78">
        <v>6.6</v>
      </c>
      <c r="I433" s="78">
        <f>SUM(H433:H434)</f>
        <v>10.78</v>
      </c>
      <c r="J433" s="23"/>
    </row>
    <row r="434" spans="1:10" ht="16" x14ac:dyDescent="0.2">
      <c r="A434" s="63"/>
      <c r="B434" s="75" t="s">
        <v>622</v>
      </c>
      <c r="C434" s="66"/>
      <c r="D434" s="66" t="s">
        <v>413</v>
      </c>
      <c r="E434" s="78">
        <v>100000</v>
      </c>
      <c r="F434" s="109">
        <v>4.18</v>
      </c>
      <c r="G434" s="144"/>
      <c r="H434" s="78">
        <f>F434</f>
        <v>4.18</v>
      </c>
      <c r="I434" s="78"/>
      <c r="J434" s="23"/>
    </row>
    <row r="435" spans="1:10" ht="16" x14ac:dyDescent="0.2">
      <c r="A435" s="63"/>
      <c r="B435" s="75"/>
      <c r="C435" s="66"/>
      <c r="D435" s="66"/>
      <c r="E435" s="78"/>
      <c r="F435" s="109"/>
      <c r="G435" s="144"/>
      <c r="H435" s="78"/>
      <c r="I435" s="78"/>
      <c r="J435" s="23"/>
    </row>
    <row r="436" spans="1:10" ht="16" x14ac:dyDescent="0.2">
      <c r="A436" s="63"/>
      <c r="B436" s="75" t="s">
        <v>723</v>
      </c>
      <c r="C436" s="66" t="s">
        <v>746</v>
      </c>
      <c r="D436" s="66" t="s">
        <v>411</v>
      </c>
      <c r="E436" s="78">
        <v>10000</v>
      </c>
      <c r="F436" s="109">
        <v>0</v>
      </c>
      <c r="G436" s="144">
        <v>0.66</v>
      </c>
      <c r="H436" s="78">
        <f>SUM(F436:G436)</f>
        <v>0.66</v>
      </c>
      <c r="I436" s="78">
        <f>H436</f>
        <v>0.66</v>
      </c>
      <c r="J436" s="23" t="s">
        <v>757</v>
      </c>
    </row>
    <row r="437" spans="1:10" ht="16" x14ac:dyDescent="0.2">
      <c r="A437" s="63"/>
      <c r="B437" s="75"/>
      <c r="C437" s="66"/>
      <c r="D437" s="66"/>
      <c r="E437" s="79"/>
      <c r="F437" s="109"/>
      <c r="G437" s="144"/>
      <c r="H437" s="79"/>
      <c r="I437" s="79"/>
      <c r="J437" s="23"/>
    </row>
    <row r="438" spans="1:10" ht="16" x14ac:dyDescent="0.2">
      <c r="A438" s="63"/>
      <c r="B438" s="75" t="s">
        <v>623</v>
      </c>
      <c r="C438" s="66" t="s">
        <v>86</v>
      </c>
      <c r="D438" s="66" t="s">
        <v>411</v>
      </c>
      <c r="E438" s="78">
        <v>10000</v>
      </c>
      <c r="F438" s="109">
        <v>0</v>
      </c>
      <c r="G438" s="144">
        <v>3.08</v>
      </c>
      <c r="H438" s="78">
        <v>3.08</v>
      </c>
      <c r="I438" s="78">
        <f>SUM(H438:H439)</f>
        <v>3.5</v>
      </c>
      <c r="J438" s="211"/>
    </row>
    <row r="439" spans="1:10" ht="16" x14ac:dyDescent="0.2">
      <c r="A439" s="122"/>
      <c r="B439" s="75" t="s">
        <v>623</v>
      </c>
      <c r="C439" s="124"/>
      <c r="D439" s="124" t="s">
        <v>413</v>
      </c>
      <c r="E439" s="152">
        <v>10000</v>
      </c>
      <c r="F439" s="109">
        <v>0.42</v>
      </c>
      <c r="G439" s="144"/>
      <c r="H439" s="79">
        <f>F439</f>
        <v>0.42</v>
      </c>
      <c r="I439" s="79"/>
      <c r="J439" s="23"/>
    </row>
    <row r="440" spans="1:10" ht="16" x14ac:dyDescent="0.2">
      <c r="A440" s="122"/>
      <c r="B440" s="123"/>
      <c r="C440" s="124"/>
      <c r="D440" s="124"/>
      <c r="E440" s="152"/>
      <c r="F440" s="109"/>
      <c r="G440" s="144"/>
      <c r="H440" s="79"/>
      <c r="I440" s="79"/>
      <c r="J440" s="23"/>
    </row>
    <row r="441" spans="1:10" ht="16" x14ac:dyDescent="0.2">
      <c r="A441" s="122"/>
      <c r="B441" s="123" t="s">
        <v>538</v>
      </c>
      <c r="C441" s="124" t="s">
        <v>532</v>
      </c>
      <c r="D441" s="124" t="s">
        <v>411</v>
      </c>
      <c r="E441" s="152">
        <v>200000</v>
      </c>
      <c r="F441" s="109">
        <v>0.66</v>
      </c>
      <c r="G441" s="144">
        <f>H441-F441</f>
        <v>12.54</v>
      </c>
      <c r="H441" s="79">
        <v>13.2</v>
      </c>
      <c r="I441" s="79">
        <f>SUM(H441:H444)</f>
        <v>25.33</v>
      </c>
      <c r="J441" s="23"/>
    </row>
    <row r="442" spans="1:10" ht="16" x14ac:dyDescent="0.2">
      <c r="A442" s="122"/>
      <c r="B442" s="123" t="s">
        <v>538</v>
      </c>
      <c r="C442" s="124"/>
      <c r="D442" s="124" t="s">
        <v>412</v>
      </c>
      <c r="E442" s="152">
        <v>10000</v>
      </c>
      <c r="F442" s="109">
        <v>3.42</v>
      </c>
      <c r="G442" s="144"/>
      <c r="H442" s="79">
        <f>F442</f>
        <v>3.42</v>
      </c>
      <c r="I442" s="79"/>
      <c r="J442" s="23"/>
    </row>
    <row r="443" spans="1:10" ht="16" x14ac:dyDescent="0.2">
      <c r="A443" s="122"/>
      <c r="B443" s="123" t="s">
        <v>538</v>
      </c>
      <c r="C443" s="124"/>
      <c r="D443" s="124" t="s">
        <v>413</v>
      </c>
      <c r="E443" s="152">
        <v>200000</v>
      </c>
      <c r="F443" s="109">
        <v>8.36</v>
      </c>
      <c r="G443" s="144"/>
      <c r="H443" s="79">
        <f>F443</f>
        <v>8.36</v>
      </c>
      <c r="I443" s="79"/>
      <c r="J443" s="23"/>
    </row>
    <row r="444" spans="1:10" ht="16" x14ac:dyDescent="0.2">
      <c r="A444" s="122"/>
      <c r="B444" s="123" t="s">
        <v>538</v>
      </c>
      <c r="C444" s="124"/>
      <c r="D444" s="124" t="s">
        <v>414</v>
      </c>
      <c r="E444" s="152">
        <v>10000</v>
      </c>
      <c r="F444" s="109">
        <v>0.35</v>
      </c>
      <c r="G444" s="144"/>
      <c r="H444" s="79">
        <f>F444</f>
        <v>0.35</v>
      </c>
      <c r="I444" s="79"/>
      <c r="J444" s="23"/>
    </row>
    <row r="445" spans="1:10" ht="16" x14ac:dyDescent="0.2">
      <c r="A445" s="122"/>
      <c r="B445" s="123"/>
      <c r="C445" s="124"/>
      <c r="D445" s="124"/>
      <c r="E445" s="152"/>
      <c r="F445" s="109"/>
      <c r="G445" s="144"/>
      <c r="H445" s="79"/>
      <c r="I445" s="79"/>
      <c r="J445" s="23"/>
    </row>
    <row r="446" spans="1:10" ht="16" x14ac:dyDescent="0.2">
      <c r="A446" s="136"/>
      <c r="B446" s="137"/>
      <c r="C446" s="134" t="s">
        <v>400</v>
      </c>
      <c r="D446" s="134"/>
      <c r="E446" s="153"/>
      <c r="F446" s="251"/>
      <c r="G446" s="243"/>
      <c r="H446" s="132"/>
      <c r="I446" s="132">
        <f>SUM(I5:I441)</f>
        <v>2909.3599999999997</v>
      </c>
      <c r="J446" s="231"/>
    </row>
    <row r="447" spans="1:10" ht="16" x14ac:dyDescent="0.2">
      <c r="A447" s="122"/>
      <c r="B447" s="123"/>
      <c r="C447" s="124"/>
      <c r="D447" s="124"/>
      <c r="E447" s="152"/>
      <c r="F447" s="109"/>
      <c r="G447" s="144"/>
      <c r="H447" s="79"/>
      <c r="I447" s="79"/>
      <c r="J447" s="23"/>
    </row>
    <row r="448" spans="1:10" ht="16" x14ac:dyDescent="0.2">
      <c r="A448" s="125" t="s">
        <v>395</v>
      </c>
      <c r="B448" s="75" t="s">
        <v>625</v>
      </c>
      <c r="C448" s="66" t="s">
        <v>202</v>
      </c>
      <c r="D448" s="66" t="s">
        <v>411</v>
      </c>
      <c r="E448" s="78">
        <v>10000</v>
      </c>
      <c r="F448" s="109">
        <v>0</v>
      </c>
      <c r="G448" s="144">
        <f>H448-F448</f>
        <v>0.66</v>
      </c>
      <c r="H448" s="78">
        <v>0.66</v>
      </c>
      <c r="I448" s="78">
        <f>SUM(H448:H448)</f>
        <v>0.66</v>
      </c>
      <c r="J448" s="23"/>
    </row>
    <row r="449" spans="1:10" ht="16" x14ac:dyDescent="0.2">
      <c r="A449" s="23"/>
      <c r="B449" s="23"/>
      <c r="C449" s="23"/>
      <c r="D449" s="66"/>
      <c r="E449" s="79"/>
      <c r="F449" s="109"/>
      <c r="G449" s="144"/>
      <c r="H449" s="79"/>
      <c r="I449" s="79"/>
      <c r="J449" s="23"/>
    </row>
    <row r="450" spans="1:10" ht="16" x14ac:dyDescent="0.2">
      <c r="A450" s="131"/>
      <c r="B450" s="137" t="s">
        <v>395</v>
      </c>
      <c r="C450" s="134" t="s">
        <v>400</v>
      </c>
      <c r="D450" s="134"/>
      <c r="E450" s="153"/>
      <c r="F450" s="109"/>
      <c r="G450" s="144"/>
      <c r="H450" s="135"/>
      <c r="I450" s="135">
        <f>SUM(I446:I448)</f>
        <v>2910.0199999999995</v>
      </c>
      <c r="J450" s="133"/>
    </row>
    <row r="451" spans="1:10" ht="16" x14ac:dyDescent="0.2">
      <c r="A451" s="596"/>
      <c r="B451" s="597"/>
      <c r="C451" s="598"/>
      <c r="D451" s="143"/>
      <c r="E451" s="154"/>
      <c r="F451" s="267"/>
      <c r="G451" s="268"/>
      <c r="H451" s="93"/>
      <c r="I451" s="93"/>
      <c r="J451" s="94"/>
    </row>
    <row r="452" spans="1:10" ht="16" x14ac:dyDescent="0.2">
      <c r="A452" s="599" t="s">
        <v>439</v>
      </c>
      <c r="B452" s="600"/>
      <c r="C452" s="601"/>
      <c r="D452" s="259"/>
      <c r="E452" s="265"/>
      <c r="F452" s="264"/>
      <c r="G452" s="264"/>
      <c r="H452" s="264"/>
      <c r="I452" s="264">
        <f>SUM(I453:I473)</f>
        <v>284.12999999999994</v>
      </c>
      <c r="J452" s="261"/>
    </row>
    <row r="453" spans="1:10" ht="16" x14ac:dyDescent="0.2">
      <c r="A453" s="63"/>
      <c r="B453" s="75" t="s">
        <v>718</v>
      </c>
      <c r="C453" s="66" t="s">
        <v>717</v>
      </c>
      <c r="D453" s="66" t="s">
        <v>411</v>
      </c>
      <c r="E453" s="78"/>
      <c r="F453" s="78"/>
      <c r="G453" s="78"/>
      <c r="H453" s="78">
        <v>36.4</v>
      </c>
      <c r="I453" s="78">
        <f>SUM(H453:H454)</f>
        <v>53.12</v>
      </c>
      <c r="J453" s="23" t="s">
        <v>748</v>
      </c>
    </row>
    <row r="454" spans="1:10" ht="16" x14ac:dyDescent="0.2">
      <c r="A454" s="63"/>
      <c r="B454" s="75"/>
      <c r="C454" s="66"/>
      <c r="D454" s="66" t="s">
        <v>413</v>
      </c>
      <c r="E454" s="78"/>
      <c r="F454" s="78"/>
      <c r="G454" s="78"/>
      <c r="H454" s="78">
        <v>16.72</v>
      </c>
      <c r="I454" s="78"/>
      <c r="J454" s="23"/>
    </row>
    <row r="455" spans="1:10" ht="16" x14ac:dyDescent="0.2">
      <c r="A455" s="63"/>
      <c r="B455" s="75" t="s">
        <v>735</v>
      </c>
      <c r="C455" s="66" t="s">
        <v>750</v>
      </c>
      <c r="D455" s="66" t="s">
        <v>411</v>
      </c>
      <c r="E455" s="78"/>
      <c r="F455" s="78"/>
      <c r="G455" s="78"/>
      <c r="H455" s="78"/>
      <c r="I455" s="78">
        <v>1.06</v>
      </c>
      <c r="J455" s="23" t="s">
        <v>751</v>
      </c>
    </row>
    <row r="456" spans="1:10" ht="16" x14ac:dyDescent="0.2">
      <c r="A456" s="63"/>
      <c r="B456" s="75" t="s">
        <v>719</v>
      </c>
      <c r="C456" s="66" t="s">
        <v>720</v>
      </c>
      <c r="D456" s="66" t="s">
        <v>411</v>
      </c>
      <c r="E456" s="78"/>
      <c r="F456" s="78"/>
      <c r="G456" s="78"/>
      <c r="H456" s="78">
        <v>53</v>
      </c>
      <c r="I456" s="78">
        <f>SUM(H456:H457)</f>
        <v>94.8</v>
      </c>
      <c r="J456" s="23" t="s">
        <v>748</v>
      </c>
    </row>
    <row r="457" spans="1:10" ht="16" x14ac:dyDescent="0.2">
      <c r="A457" s="63"/>
      <c r="B457" s="75"/>
      <c r="C457" s="66"/>
      <c r="D457" s="66" t="s">
        <v>413</v>
      </c>
      <c r="E457" s="78"/>
      <c r="F457" s="78"/>
      <c r="G457" s="78"/>
      <c r="H457" s="78">
        <v>41.8</v>
      </c>
      <c r="I457" s="78"/>
      <c r="J457" s="23"/>
    </row>
    <row r="458" spans="1:10" ht="16" x14ac:dyDescent="0.2">
      <c r="A458" s="63"/>
      <c r="B458" s="75" t="s">
        <v>721</v>
      </c>
      <c r="C458" s="66" t="s">
        <v>722</v>
      </c>
      <c r="D458" s="66" t="s">
        <v>411</v>
      </c>
      <c r="E458" s="78"/>
      <c r="F458" s="78"/>
      <c r="G458" s="78"/>
      <c r="H458" s="78"/>
      <c r="I458" s="78">
        <v>8.0399999999999991</v>
      </c>
      <c r="J458" s="23" t="s">
        <v>748</v>
      </c>
    </row>
    <row r="459" spans="1:10" ht="16" x14ac:dyDescent="0.2">
      <c r="A459" s="312"/>
      <c r="B459" s="170" t="s">
        <v>759</v>
      </c>
      <c r="C459" s="313" t="s">
        <v>753</v>
      </c>
      <c r="D459" s="66" t="s">
        <v>411</v>
      </c>
      <c r="E459" s="314"/>
      <c r="F459" s="314"/>
      <c r="G459" s="314"/>
      <c r="H459" s="314">
        <v>0.46</v>
      </c>
      <c r="I459" s="314">
        <f>SUM(H459:H460)</f>
        <v>0.88</v>
      </c>
      <c r="J459" s="315" t="s">
        <v>754</v>
      </c>
    </row>
    <row r="460" spans="1:10" ht="16" x14ac:dyDescent="0.2">
      <c r="A460" s="312"/>
      <c r="B460" s="170"/>
      <c r="C460" s="313"/>
      <c r="D460" s="66" t="s">
        <v>413</v>
      </c>
      <c r="E460" s="314"/>
      <c r="F460" s="314"/>
      <c r="G460" s="314"/>
      <c r="H460" s="314">
        <v>0.42</v>
      </c>
      <c r="I460" s="314"/>
      <c r="J460" s="315"/>
    </row>
    <row r="461" spans="1:10" ht="16" x14ac:dyDescent="0.2">
      <c r="A461" s="312"/>
      <c r="B461" s="170"/>
      <c r="C461" s="313" t="s">
        <v>755</v>
      </c>
      <c r="D461" s="313" t="s">
        <v>411</v>
      </c>
      <c r="E461" s="314"/>
      <c r="F461" s="314"/>
      <c r="G461" s="314"/>
      <c r="H461" s="314">
        <v>15.06</v>
      </c>
      <c r="I461" s="314">
        <f>SUM(H461:H464)</f>
        <v>27.630000000000003</v>
      </c>
      <c r="J461" s="315" t="s">
        <v>756</v>
      </c>
    </row>
    <row r="462" spans="1:10" ht="16" x14ac:dyDescent="0.2">
      <c r="A462" s="312"/>
      <c r="B462" s="170"/>
      <c r="C462" s="313"/>
      <c r="D462" s="313" t="s">
        <v>412</v>
      </c>
      <c r="E462" s="314"/>
      <c r="F462" s="314"/>
      <c r="G462" s="314"/>
      <c r="H462" s="314">
        <v>10.26</v>
      </c>
      <c r="I462" s="314"/>
      <c r="J462" s="315"/>
    </row>
    <row r="463" spans="1:10" ht="16" x14ac:dyDescent="0.2">
      <c r="A463" s="312"/>
      <c r="B463" s="170"/>
      <c r="C463" s="313"/>
      <c r="D463" s="313" t="s">
        <v>413</v>
      </c>
      <c r="E463" s="314"/>
      <c r="F463" s="314"/>
      <c r="G463" s="314"/>
      <c r="H463" s="314">
        <v>1.26</v>
      </c>
      <c r="I463" s="314"/>
      <c r="J463" s="315"/>
    </row>
    <row r="464" spans="1:10" ht="16" x14ac:dyDescent="0.2">
      <c r="A464" s="312"/>
      <c r="B464" s="170"/>
      <c r="C464" s="313"/>
      <c r="D464" s="313" t="s">
        <v>414</v>
      </c>
      <c r="E464" s="314"/>
      <c r="F464" s="314"/>
      <c r="G464" s="314"/>
      <c r="H464" s="314">
        <v>1.05</v>
      </c>
      <c r="I464" s="314"/>
      <c r="J464" s="315"/>
    </row>
    <row r="465" spans="1:10" ht="16" x14ac:dyDescent="0.2">
      <c r="A465" s="312"/>
      <c r="B465" s="170" t="s">
        <v>723</v>
      </c>
      <c r="C465" s="313" t="s">
        <v>724</v>
      </c>
      <c r="D465" s="313" t="s">
        <v>411</v>
      </c>
      <c r="E465" s="314"/>
      <c r="F465" s="314"/>
      <c r="G465" s="314"/>
      <c r="H465" s="314"/>
      <c r="I465" s="314">
        <v>2.64</v>
      </c>
      <c r="J465" s="315" t="s">
        <v>748</v>
      </c>
    </row>
    <row r="466" spans="1:10" ht="16" x14ac:dyDescent="0.2">
      <c r="A466" s="312"/>
      <c r="B466" s="170" t="s">
        <v>725</v>
      </c>
      <c r="C466" s="313" t="s">
        <v>726</v>
      </c>
      <c r="D466" s="313" t="s">
        <v>411</v>
      </c>
      <c r="E466" s="314"/>
      <c r="F466" s="314"/>
      <c r="G466" s="314"/>
      <c r="H466" s="314">
        <v>10.08</v>
      </c>
      <c r="I466" s="314">
        <f>SUM(H466:H469)</f>
        <v>55.72</v>
      </c>
      <c r="J466" s="315" t="s">
        <v>748</v>
      </c>
    </row>
    <row r="467" spans="1:10" ht="16" x14ac:dyDescent="0.2">
      <c r="A467" s="312"/>
      <c r="B467" s="170"/>
      <c r="C467" s="313"/>
      <c r="D467" s="313" t="s">
        <v>417</v>
      </c>
      <c r="E467" s="314"/>
      <c r="F467" s="314"/>
      <c r="G467" s="314"/>
      <c r="H467" s="314">
        <v>11.32</v>
      </c>
      <c r="I467" s="314"/>
      <c r="J467" s="315"/>
    </row>
    <row r="468" spans="1:10" ht="16" x14ac:dyDescent="0.2">
      <c r="A468" s="312"/>
      <c r="B468" s="170"/>
      <c r="C468" s="313"/>
      <c r="D468" s="313" t="s">
        <v>413</v>
      </c>
      <c r="E468" s="314"/>
      <c r="F468" s="314"/>
      <c r="G468" s="314"/>
      <c r="H468" s="314">
        <v>16.72</v>
      </c>
      <c r="I468" s="314"/>
      <c r="J468" s="315"/>
    </row>
    <row r="469" spans="1:10" ht="16" x14ac:dyDescent="0.2">
      <c r="A469" s="312"/>
      <c r="B469" s="170"/>
      <c r="C469" s="313"/>
      <c r="D469" s="313" t="s">
        <v>418</v>
      </c>
      <c r="E469" s="314"/>
      <c r="F469" s="314"/>
      <c r="G469" s="314"/>
      <c r="H469" s="314">
        <v>17.600000000000001</v>
      </c>
      <c r="I469" s="314"/>
      <c r="J469" s="315"/>
    </row>
    <row r="470" spans="1:10" ht="16" x14ac:dyDescent="0.2">
      <c r="A470" s="312"/>
      <c r="B470" s="170" t="s">
        <v>727</v>
      </c>
      <c r="C470" s="313" t="s">
        <v>728</v>
      </c>
      <c r="D470" s="313" t="s">
        <v>411</v>
      </c>
      <c r="E470" s="314"/>
      <c r="F470" s="314"/>
      <c r="G470" s="314"/>
      <c r="H470" s="314">
        <v>18.2</v>
      </c>
      <c r="I470" s="314">
        <f>SUM(H470:H472)</f>
        <v>40.239999999999995</v>
      </c>
      <c r="J470" s="315" t="s">
        <v>748</v>
      </c>
    </row>
    <row r="471" spans="1:10" ht="16" x14ac:dyDescent="0.2">
      <c r="A471" s="312"/>
      <c r="B471" s="170"/>
      <c r="C471" s="313"/>
      <c r="D471" s="313" t="s">
        <v>412</v>
      </c>
      <c r="E471" s="314"/>
      <c r="F471" s="314"/>
      <c r="G471" s="314"/>
      <c r="H471" s="314">
        <v>13.68</v>
      </c>
      <c r="I471" s="314"/>
      <c r="J471" s="315"/>
    </row>
    <row r="472" spans="1:10" s="23" customFormat="1" ht="16" x14ac:dyDescent="0.2">
      <c r="A472" s="63"/>
      <c r="B472" s="75"/>
      <c r="C472" s="66"/>
      <c r="D472" s="66" t="s">
        <v>413</v>
      </c>
      <c r="E472" s="78"/>
      <c r="F472" s="78"/>
      <c r="G472" s="78"/>
      <c r="H472" s="78">
        <v>8.36</v>
      </c>
      <c r="I472" s="78"/>
    </row>
    <row r="473" spans="1:10" s="23" customFormat="1" x14ac:dyDescent="0.15">
      <c r="A473" s="63"/>
      <c r="E473" s="104"/>
      <c r="F473" s="104"/>
    </row>
    <row r="474" spans="1:10" ht="16" x14ac:dyDescent="0.2">
      <c r="A474" s="605" t="s">
        <v>52</v>
      </c>
      <c r="B474" s="606"/>
      <c r="C474" s="607"/>
      <c r="D474" s="316"/>
      <c r="E474" s="317"/>
      <c r="F474" s="318"/>
      <c r="G474" s="319"/>
      <c r="H474" s="319"/>
      <c r="I474" s="319">
        <f>I450+I452</f>
        <v>3194.1499999999996</v>
      </c>
      <c r="J474" s="320"/>
    </row>
    <row r="475" spans="1:10" s="182" customFormat="1" ht="23" x14ac:dyDescent="0.25">
      <c r="C475" s="183" t="s">
        <v>388</v>
      </c>
      <c r="D475" s="183"/>
      <c r="E475" s="184"/>
      <c r="F475" s="255" t="s">
        <v>430</v>
      </c>
      <c r="G475" s="245"/>
      <c r="H475" s="186"/>
      <c r="I475" s="187">
        <v>44803</v>
      </c>
      <c r="J475" s="188"/>
    </row>
  </sheetData>
  <autoFilter ref="C4:J439" xr:uid="{1B35777D-86B3-9A48-BA2D-325C1FB8F52E}">
    <sortState xmlns:xlrd2="http://schemas.microsoft.com/office/spreadsheetml/2017/richdata2" ref="C5:J438">
      <sortCondition ref="C4:C438"/>
    </sortState>
  </autoFilter>
  <mergeCells count="4">
    <mergeCell ref="A2:C2"/>
    <mergeCell ref="A451:C451"/>
    <mergeCell ref="A452:C452"/>
    <mergeCell ref="A474:C474"/>
  </mergeCells>
  <conditionalFormatting sqref="A68:A70 C1:C196 C209:C445 C447:C448 C450:C452 C474:C1048576">
    <cfRule type="duplicateValues" dxfId="593" priority="33"/>
  </conditionalFormatting>
  <conditionalFormatting sqref="A68:A70">
    <cfRule type="duplicateValues" dxfId="592" priority="27"/>
    <cfRule type="duplicateValues" dxfId="591" priority="29"/>
  </conditionalFormatting>
  <conditionalFormatting sqref="B1:B66 B77:B196 B209:B445 B447:B448 B450:B452 B474:B1048576">
    <cfRule type="duplicateValues" dxfId="590" priority="22"/>
  </conditionalFormatting>
  <conditionalFormatting sqref="B1:B66 B77:B448 B450:B452 B474:B1048576">
    <cfRule type="duplicateValues" dxfId="589" priority="21"/>
  </conditionalFormatting>
  <conditionalFormatting sqref="B67:B70 B72:B76">
    <cfRule type="duplicateValues" dxfId="588" priority="36"/>
  </conditionalFormatting>
  <conditionalFormatting sqref="B72:B76">
    <cfRule type="duplicateValues" dxfId="587" priority="37"/>
  </conditionalFormatting>
  <conditionalFormatting sqref="B197:B208">
    <cfRule type="duplicateValues" dxfId="586" priority="23"/>
    <cfRule type="duplicateValues" dxfId="585" priority="35"/>
  </conditionalFormatting>
  <conditionalFormatting sqref="B453">
    <cfRule type="duplicateValues" dxfId="584" priority="17"/>
    <cfRule type="duplicateValues" dxfId="583" priority="18"/>
  </conditionalFormatting>
  <conditionalFormatting sqref="B454:B455">
    <cfRule type="duplicateValues" dxfId="582" priority="14"/>
    <cfRule type="duplicateValues" dxfId="581" priority="15"/>
  </conditionalFormatting>
  <conditionalFormatting sqref="B456">
    <cfRule type="duplicateValues" dxfId="580" priority="11"/>
    <cfRule type="duplicateValues" dxfId="579" priority="12"/>
  </conditionalFormatting>
  <conditionalFormatting sqref="B457">
    <cfRule type="duplicateValues" dxfId="578" priority="10"/>
  </conditionalFormatting>
  <conditionalFormatting sqref="B458:B467">
    <cfRule type="duplicateValues" dxfId="577" priority="7"/>
  </conditionalFormatting>
  <conditionalFormatting sqref="B468:B471">
    <cfRule type="duplicateValues" dxfId="576" priority="4"/>
    <cfRule type="duplicateValues" dxfId="575" priority="5"/>
  </conditionalFormatting>
  <conditionalFormatting sqref="B472">
    <cfRule type="duplicateValues" dxfId="574" priority="1"/>
    <cfRule type="duplicateValues" dxfId="573" priority="2"/>
  </conditionalFormatting>
  <conditionalFormatting sqref="B474:B1048576">
    <cfRule type="duplicateValues" dxfId="572" priority="34"/>
  </conditionalFormatting>
  <conditionalFormatting sqref="C115:C125">
    <cfRule type="duplicateValues" dxfId="571" priority="30"/>
  </conditionalFormatting>
  <conditionalFormatting sqref="C173:C175">
    <cfRule type="duplicateValues" dxfId="570" priority="31"/>
  </conditionalFormatting>
  <conditionalFormatting sqref="C197:C208">
    <cfRule type="duplicateValues" dxfId="569" priority="32"/>
  </conditionalFormatting>
  <conditionalFormatting sqref="C453">
    <cfRule type="duplicateValues" dxfId="568" priority="19"/>
  </conditionalFormatting>
  <conditionalFormatting sqref="C454:C455">
    <cfRule type="duplicateValues" dxfId="567" priority="16"/>
  </conditionalFormatting>
  <conditionalFormatting sqref="C456">
    <cfRule type="duplicateValues" dxfId="566" priority="13"/>
  </conditionalFormatting>
  <conditionalFormatting sqref="C457">
    <cfRule type="duplicateValues" dxfId="565" priority="9"/>
  </conditionalFormatting>
  <conditionalFormatting sqref="C458:C467">
    <cfRule type="duplicateValues" dxfId="564" priority="8"/>
  </conditionalFormatting>
  <conditionalFormatting sqref="C468:C471">
    <cfRule type="duplicateValues" dxfId="563" priority="6"/>
  </conditionalFormatting>
  <conditionalFormatting sqref="C472">
    <cfRule type="duplicateValues" dxfId="562" priority="3"/>
  </conditionalFormatting>
  <conditionalFormatting sqref="J10:J107 J109:J117 J119:J128 J130:J143 J145:J146 J148:J159 J161:J194 J196:J208 J210:J231 J233:J234 J236:J286 J288:J343 J345:J363 J365:J384 J386:J437 J439:J445 J447:J450 J453:J472">
    <cfRule type="notContainsBlanks" dxfId="561" priority="28">
      <formula>LEN(TRIM(J10))&gt;0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DE93-6F4A-2845-8451-60D32CA0E7CA}">
  <sheetPr>
    <pageSetUpPr fitToPage="1"/>
  </sheetPr>
  <dimension ref="A1:O465"/>
  <sheetViews>
    <sheetView zoomScaleNormal="100" workbookViewId="0">
      <pane xSplit="3" ySplit="4" topLeftCell="D103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33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732</v>
      </c>
      <c r="H2" s="77" t="s">
        <v>459</v>
      </c>
      <c r="I2" s="77">
        <v>44756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SUM(H5:H6)</f>
        <v>0.88</v>
      </c>
      <c r="J5" s="275"/>
    </row>
    <row r="6" spans="1:10" ht="16" x14ac:dyDescent="0.2">
      <c r="A6" s="275"/>
      <c r="B6" s="275"/>
      <c r="C6" s="279"/>
      <c r="D6" s="279" t="s">
        <v>413</v>
      </c>
      <c r="E6" s="280">
        <v>10000</v>
      </c>
      <c r="F6" s="281">
        <v>0.42</v>
      </c>
      <c r="G6" s="281"/>
      <c r="H6" s="282">
        <f>F6</f>
        <v>0.42</v>
      </c>
      <c r="I6" s="282"/>
      <c r="J6" s="275"/>
    </row>
    <row r="7" spans="1:10" ht="16" x14ac:dyDescent="0.2">
      <c r="A7" s="275"/>
      <c r="B7" s="275"/>
      <c r="C7" s="279"/>
      <c r="D7" s="279"/>
      <c r="E7" s="280"/>
      <c r="F7" s="281"/>
      <c r="G7" s="281"/>
      <c r="H7" s="282"/>
      <c r="I7" s="282"/>
      <c r="J7" s="275"/>
    </row>
    <row r="8" spans="1:10" ht="16" x14ac:dyDescent="0.2">
      <c r="A8" s="275"/>
      <c r="B8" s="275">
        <v>2261</v>
      </c>
      <c r="C8" s="279" t="s">
        <v>672</v>
      </c>
      <c r="D8" s="279" t="s">
        <v>411</v>
      </c>
      <c r="E8" s="280">
        <v>10000</v>
      </c>
      <c r="F8" s="281">
        <f>H8-G8</f>
        <v>0</v>
      </c>
      <c r="G8" s="281">
        <v>2.0099999999999998</v>
      </c>
      <c r="H8" s="282">
        <v>2.0099999999999998</v>
      </c>
      <c r="I8" s="282">
        <f>H8</f>
        <v>2.0099999999999998</v>
      </c>
      <c r="J8" s="275"/>
    </row>
    <row r="9" spans="1:10" ht="16" x14ac:dyDescent="0.2">
      <c r="A9" s="275"/>
      <c r="B9" s="275"/>
      <c r="C9" s="276"/>
      <c r="D9" s="276"/>
      <c r="E9" s="277"/>
      <c r="F9" s="278"/>
      <c r="G9" s="275"/>
      <c r="H9" s="275"/>
      <c r="I9" s="275"/>
      <c r="J9" s="275"/>
    </row>
    <row r="10" spans="1:10" ht="16" x14ac:dyDescent="0.2">
      <c r="A10" s="63"/>
      <c r="B10" s="75" t="s">
        <v>539</v>
      </c>
      <c r="C10" s="66" t="s">
        <v>198</v>
      </c>
      <c r="D10" s="66" t="s">
        <v>411</v>
      </c>
      <c r="E10" s="78">
        <v>100000</v>
      </c>
      <c r="F10" s="109">
        <v>11.34</v>
      </c>
      <c r="G10" s="144">
        <v>1.26</v>
      </c>
      <c r="H10" s="78">
        <f>SUM(F10:G10)</f>
        <v>12.6</v>
      </c>
      <c r="I10" s="78">
        <f>SUM(H10:H13)</f>
        <v>20.55</v>
      </c>
      <c r="J10" s="23"/>
    </row>
    <row r="11" spans="1:10" ht="16" x14ac:dyDescent="0.2">
      <c r="A11" s="63"/>
      <c r="B11" s="75" t="s">
        <v>539</v>
      </c>
      <c r="C11" s="66"/>
      <c r="D11" s="66" t="s">
        <v>412</v>
      </c>
      <c r="E11" s="78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539</v>
      </c>
      <c r="C12" s="66"/>
      <c r="D12" s="66" t="s">
        <v>413</v>
      </c>
      <c r="E12" s="78">
        <v>100000</v>
      </c>
      <c r="F12" s="109">
        <v>4.18</v>
      </c>
      <c r="G12" s="144"/>
      <c r="H12" s="78">
        <f>F12</f>
        <v>4.18</v>
      </c>
      <c r="I12" s="78"/>
      <c r="J12" s="23"/>
    </row>
    <row r="13" spans="1:10" ht="16" x14ac:dyDescent="0.2">
      <c r="A13" s="63"/>
      <c r="B13" s="75" t="s">
        <v>539</v>
      </c>
      <c r="C13" s="66"/>
      <c r="D13" s="66" t="s">
        <v>414</v>
      </c>
      <c r="E13" s="78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H14" s="78"/>
      <c r="I14" s="78"/>
      <c r="J14" s="23"/>
    </row>
    <row r="15" spans="1:10" ht="16" x14ac:dyDescent="0.2">
      <c r="A15" s="63"/>
      <c r="B15" s="75" t="s">
        <v>540</v>
      </c>
      <c r="C15" s="66" t="s">
        <v>216</v>
      </c>
      <c r="D15" s="66" t="s">
        <v>411</v>
      </c>
      <c r="E15" s="79">
        <v>200000</v>
      </c>
      <c r="F15" s="109">
        <v>23.94</v>
      </c>
      <c r="G15" s="144">
        <v>1.26</v>
      </c>
      <c r="H15" s="78">
        <f>F15+G15</f>
        <v>25.200000000000003</v>
      </c>
      <c r="I15" s="78">
        <f>SUM(H15:H18)</f>
        <v>38.170000000000009</v>
      </c>
      <c r="J15" s="23"/>
    </row>
    <row r="16" spans="1:10" ht="16" x14ac:dyDescent="0.2">
      <c r="A16" s="63"/>
      <c r="B16" s="75" t="s">
        <v>540</v>
      </c>
      <c r="C16" s="66"/>
      <c r="D16" s="66" t="s">
        <v>412</v>
      </c>
      <c r="E16" s="79">
        <v>10000</v>
      </c>
      <c r="F16" s="109">
        <v>3.42</v>
      </c>
      <c r="G16" s="144"/>
      <c r="H16" s="78">
        <f>F16</f>
        <v>3.42</v>
      </c>
      <c r="I16" s="78"/>
      <c r="J16" s="23"/>
    </row>
    <row r="17" spans="1:10" ht="16" x14ac:dyDescent="0.2">
      <c r="A17" s="63"/>
      <c r="B17" s="75" t="s">
        <v>540</v>
      </c>
      <c r="C17" s="66"/>
      <c r="D17" s="66" t="s">
        <v>413</v>
      </c>
      <c r="E17" s="78">
        <v>220000</v>
      </c>
      <c r="F17" s="109">
        <v>9.1999999999999993</v>
      </c>
      <c r="G17" s="144"/>
      <c r="H17" s="78">
        <f>F17</f>
        <v>9.1999999999999993</v>
      </c>
      <c r="I17" s="78"/>
      <c r="J17" s="23"/>
    </row>
    <row r="18" spans="1:10" ht="16" x14ac:dyDescent="0.2">
      <c r="A18" s="63"/>
      <c r="B18" s="75" t="s">
        <v>540</v>
      </c>
      <c r="C18" s="66"/>
      <c r="D18" s="66" t="s">
        <v>414</v>
      </c>
      <c r="E18" s="79">
        <v>10000</v>
      </c>
      <c r="F18" s="109">
        <v>0.35</v>
      </c>
      <c r="G18" s="144"/>
      <c r="H18" s="78">
        <f>F18</f>
        <v>0.35</v>
      </c>
      <c r="I18" s="78"/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ht="16" x14ac:dyDescent="0.2">
      <c r="A20" s="63"/>
      <c r="B20" s="75" t="s">
        <v>718</v>
      </c>
      <c r="C20" t="s">
        <v>733</v>
      </c>
      <c r="D20" s="66" t="s">
        <v>411</v>
      </c>
      <c r="E20" s="79">
        <v>100000</v>
      </c>
      <c r="F20" s="109"/>
      <c r="G20" s="144"/>
      <c r="H20" s="78"/>
      <c r="I20" s="78"/>
      <c r="J20" s="23" t="s">
        <v>734</v>
      </c>
    </row>
    <row r="21" spans="1:10" ht="16" x14ac:dyDescent="0.2">
      <c r="A21" s="63"/>
      <c r="B21" s="75" t="s">
        <v>718</v>
      </c>
      <c r="C21" s="66"/>
      <c r="D21" s="66" t="s">
        <v>413</v>
      </c>
      <c r="E21" s="79">
        <v>100000</v>
      </c>
      <c r="F21" s="109"/>
      <c r="G21" s="144"/>
      <c r="H21" s="78"/>
      <c r="I21" s="78"/>
      <c r="J21" s="23" t="s">
        <v>734</v>
      </c>
    </row>
    <row r="22" spans="1:10" ht="16" x14ac:dyDescent="0.2">
      <c r="A22" s="63"/>
      <c r="B22" s="75"/>
      <c r="C22" s="66"/>
      <c r="D22" s="66"/>
      <c r="E22" s="79"/>
      <c r="F22" s="109"/>
      <c r="G22" s="144"/>
      <c r="H22" s="78"/>
      <c r="I22" s="78"/>
      <c r="J22" s="23"/>
    </row>
    <row r="23" spans="1:10" ht="16" x14ac:dyDescent="0.2">
      <c r="A23" s="63"/>
      <c r="B23" s="75" t="s">
        <v>542</v>
      </c>
      <c r="C23" s="66" t="s">
        <v>89</v>
      </c>
      <c r="D23" s="66" t="s">
        <v>411</v>
      </c>
      <c r="E23" s="79">
        <v>10000</v>
      </c>
      <c r="F23" s="109">
        <v>0</v>
      </c>
      <c r="G23" s="144">
        <f>H23-F23</f>
        <v>5.0199999999999996</v>
      </c>
      <c r="H23" s="78">
        <v>5.0199999999999996</v>
      </c>
      <c r="I23" s="78">
        <f>SUM(H23)</f>
        <v>5.0199999999999996</v>
      </c>
      <c r="J23" s="23"/>
    </row>
    <row r="24" spans="1:10" ht="16" x14ac:dyDescent="0.2">
      <c r="A24" s="63"/>
      <c r="B24" s="75"/>
      <c r="C24" s="66"/>
      <c r="D24" s="66"/>
      <c r="E24" s="79"/>
      <c r="F24" s="109"/>
      <c r="G24" s="144"/>
      <c r="H24" s="78"/>
      <c r="I24" s="78"/>
      <c r="J24" s="23"/>
    </row>
    <row r="25" spans="1:10" ht="16" x14ac:dyDescent="0.2">
      <c r="A25" s="63"/>
      <c r="B25" s="75" t="s">
        <v>543</v>
      </c>
      <c r="C25" s="66" t="s">
        <v>138</v>
      </c>
      <c r="D25" s="66" t="s">
        <v>411</v>
      </c>
      <c r="E25" s="78">
        <v>10000</v>
      </c>
      <c r="F25" s="78">
        <v>0</v>
      </c>
      <c r="G25" s="78">
        <f>H25-F25</f>
        <v>2.0099999999999998</v>
      </c>
      <c r="H25" s="78">
        <v>2.0099999999999998</v>
      </c>
      <c r="I25" s="78">
        <f>H25</f>
        <v>2.0099999999999998</v>
      </c>
      <c r="J25" s="23"/>
    </row>
    <row r="26" spans="1:10" ht="16" x14ac:dyDescent="0.2">
      <c r="A26" s="63"/>
      <c r="B26" s="75"/>
      <c r="C26" s="66"/>
      <c r="D26" s="66"/>
      <c r="E26" s="78"/>
      <c r="F26" s="78"/>
      <c r="G26" s="78"/>
      <c r="H26" s="78"/>
      <c r="I26" s="78"/>
      <c r="J26" s="23"/>
    </row>
    <row r="27" spans="1:10" ht="16" x14ac:dyDescent="0.2">
      <c r="A27" s="63"/>
      <c r="B27" s="75" t="s">
        <v>711</v>
      </c>
      <c r="C27" s="66" t="s">
        <v>703</v>
      </c>
      <c r="D27" s="66" t="s">
        <v>411</v>
      </c>
      <c r="E27" s="78">
        <v>10000</v>
      </c>
      <c r="F27" s="78">
        <v>0</v>
      </c>
      <c r="G27" s="78">
        <f>H27-F27</f>
        <v>0.66</v>
      </c>
      <c r="H27" s="78">
        <v>0.66</v>
      </c>
      <c r="I27" s="78">
        <f>H27</f>
        <v>0.66</v>
      </c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/>
      <c r="B29" s="75" t="s">
        <v>544</v>
      </c>
      <c r="C29" s="66" t="s">
        <v>139</v>
      </c>
      <c r="D29" s="66" t="s">
        <v>411</v>
      </c>
      <c r="E29" s="78">
        <v>100000</v>
      </c>
      <c r="F29" s="109">
        <f>H29-G29</f>
        <v>18.090000000000003</v>
      </c>
      <c r="G29" s="144">
        <v>2.0099999999999998</v>
      </c>
      <c r="H29" s="78">
        <v>20.100000000000001</v>
      </c>
      <c r="I29" s="78">
        <f>SUM(H29:H34)</f>
        <v>66.3</v>
      </c>
      <c r="J29" s="23"/>
    </row>
    <row r="30" spans="1:10" ht="16" x14ac:dyDescent="0.2">
      <c r="A30" s="63"/>
      <c r="B30" s="75" t="s">
        <v>544</v>
      </c>
      <c r="C30" s="66"/>
      <c r="D30" s="66" t="s">
        <v>417</v>
      </c>
      <c r="E30" s="78">
        <v>50000</v>
      </c>
      <c r="F30" s="109">
        <v>33.85</v>
      </c>
      <c r="G30" s="144"/>
      <c r="H30" s="78">
        <f>F30</f>
        <v>33.85</v>
      </c>
      <c r="I30" s="78"/>
      <c r="J30" s="23"/>
    </row>
    <row r="31" spans="1:10" ht="16" x14ac:dyDescent="0.2">
      <c r="A31" s="63"/>
      <c r="B31" s="75" t="s">
        <v>544</v>
      </c>
      <c r="C31" s="66"/>
      <c r="D31" s="66" t="s">
        <v>412</v>
      </c>
      <c r="E31" s="79">
        <v>10000</v>
      </c>
      <c r="F31" s="109">
        <v>3.42</v>
      </c>
      <c r="G31" s="144"/>
      <c r="H31" s="78">
        <f>F31</f>
        <v>3.42</v>
      </c>
      <c r="I31" s="78"/>
      <c r="J31" s="23"/>
    </row>
    <row r="32" spans="1:10" ht="16" x14ac:dyDescent="0.2">
      <c r="A32" s="63"/>
      <c r="B32" s="75" t="s">
        <v>544</v>
      </c>
      <c r="C32" s="66"/>
      <c r="D32" s="66" t="s">
        <v>413</v>
      </c>
      <c r="E32" s="79">
        <v>100000</v>
      </c>
      <c r="F32" s="109">
        <v>4.18</v>
      </c>
      <c r="G32" s="144"/>
      <c r="H32" s="78">
        <f>F32</f>
        <v>4.18</v>
      </c>
      <c r="I32" s="78"/>
      <c r="J32" s="23"/>
    </row>
    <row r="33" spans="1:10" ht="16" x14ac:dyDescent="0.2">
      <c r="A33" s="63"/>
      <c r="B33" s="75" t="s">
        <v>544</v>
      </c>
      <c r="C33" s="66"/>
      <c r="D33" s="66" t="s">
        <v>418</v>
      </c>
      <c r="E33" s="78">
        <v>100000</v>
      </c>
      <c r="F33" s="109">
        <v>4.4000000000000004</v>
      </c>
      <c r="G33" s="144"/>
      <c r="H33" s="78">
        <f>F33</f>
        <v>4.4000000000000004</v>
      </c>
      <c r="I33" s="78"/>
      <c r="J33" s="23"/>
    </row>
    <row r="34" spans="1:10" ht="16" x14ac:dyDescent="0.2">
      <c r="A34" s="63"/>
      <c r="B34" s="75" t="s">
        <v>544</v>
      </c>
      <c r="C34" s="66"/>
      <c r="D34" s="66" t="s">
        <v>414</v>
      </c>
      <c r="E34" s="79">
        <v>10000</v>
      </c>
      <c r="F34" s="109">
        <v>0.35</v>
      </c>
      <c r="G34" s="144"/>
      <c r="H34" s="78">
        <f>F34</f>
        <v>0.35</v>
      </c>
      <c r="I34" s="78"/>
      <c r="J34" s="23"/>
    </row>
    <row r="35" spans="1:10" ht="16" x14ac:dyDescent="0.2">
      <c r="A35" s="63"/>
      <c r="B35" s="75"/>
      <c r="C35" s="66"/>
      <c r="D35" s="66"/>
      <c r="E35" s="79"/>
      <c r="F35" s="109"/>
      <c r="G35" s="144"/>
      <c r="H35" s="78"/>
      <c r="I35" s="78"/>
      <c r="J35" s="23"/>
    </row>
    <row r="36" spans="1:10" ht="16" x14ac:dyDescent="0.2">
      <c r="A36" s="63"/>
      <c r="B36" s="75" t="s">
        <v>545</v>
      </c>
      <c r="C36" s="66" t="s">
        <v>217</v>
      </c>
      <c r="D36" s="66" t="s">
        <v>411</v>
      </c>
      <c r="E36" s="78">
        <v>240000</v>
      </c>
      <c r="F36" s="109">
        <f>H36-G36</f>
        <v>20.93</v>
      </c>
      <c r="G36" s="144">
        <v>0.91</v>
      </c>
      <c r="H36" s="78">
        <v>21.84</v>
      </c>
      <c r="I36" s="78">
        <f>SUM(H36:H37)</f>
        <v>22.26</v>
      </c>
      <c r="J36" s="23"/>
    </row>
    <row r="37" spans="1:10" ht="16" x14ac:dyDescent="0.2">
      <c r="A37" s="63"/>
      <c r="B37" s="75" t="s">
        <v>545</v>
      </c>
      <c r="C37" s="66"/>
      <c r="D37" s="66" t="s">
        <v>413</v>
      </c>
      <c r="E37" s="78">
        <v>10000</v>
      </c>
      <c r="F37" s="109">
        <v>0.42</v>
      </c>
      <c r="G37" s="144"/>
      <c r="H37" s="78">
        <f>F37</f>
        <v>0.42</v>
      </c>
      <c r="I37" s="78"/>
      <c r="J37" s="23"/>
    </row>
    <row r="38" spans="1:10" ht="16" x14ac:dyDescent="0.2">
      <c r="A38" s="63"/>
      <c r="B38" s="75"/>
      <c r="C38" s="66"/>
      <c r="D38" s="66"/>
      <c r="E38" s="78"/>
      <c r="F38" s="109"/>
      <c r="G38" s="144"/>
      <c r="H38" s="78"/>
      <c r="I38" s="78"/>
      <c r="J38" s="23"/>
    </row>
    <row r="39" spans="1:10" ht="16" x14ac:dyDescent="0.2">
      <c r="A39" s="63"/>
      <c r="B39" s="75" t="s">
        <v>548</v>
      </c>
      <c r="C39" s="66" t="s">
        <v>178</v>
      </c>
      <c r="D39" s="66" t="s">
        <v>411</v>
      </c>
      <c r="E39" s="79">
        <v>50000</v>
      </c>
      <c r="F39" s="109">
        <v>20.079999999999998</v>
      </c>
      <c r="G39" s="144">
        <f>H39-F39</f>
        <v>5.0200000000000031</v>
      </c>
      <c r="H39" s="78">
        <v>25.1</v>
      </c>
      <c r="I39" s="78">
        <f>SUM(H39:H44)</f>
        <v>84.17</v>
      </c>
      <c r="J39" s="23"/>
    </row>
    <row r="40" spans="1:10" ht="16" x14ac:dyDescent="0.2">
      <c r="A40" s="63"/>
      <c r="B40" s="75" t="s">
        <v>548</v>
      </c>
      <c r="C40" s="66"/>
      <c r="D40" s="66" t="s">
        <v>417</v>
      </c>
      <c r="E40" s="79">
        <v>50000</v>
      </c>
      <c r="F40" s="109">
        <v>33.85</v>
      </c>
      <c r="G40" s="144"/>
      <c r="H40" s="78">
        <f>F40</f>
        <v>33.85</v>
      </c>
      <c r="I40" s="78"/>
      <c r="J40" s="23"/>
    </row>
    <row r="41" spans="1:10" ht="16" x14ac:dyDescent="0.2">
      <c r="A41" s="63"/>
      <c r="B41" s="75" t="s">
        <v>548</v>
      </c>
      <c r="C41" s="66"/>
      <c r="D41" s="66" t="s">
        <v>412</v>
      </c>
      <c r="E41" s="79">
        <v>10000</v>
      </c>
      <c r="F41" s="109">
        <v>3.42</v>
      </c>
      <c r="G41" s="144"/>
      <c r="H41" s="78">
        <f>F41</f>
        <v>3.42</v>
      </c>
      <c r="I41" s="78"/>
      <c r="J41" s="23"/>
    </row>
    <row r="42" spans="1:10" ht="16" x14ac:dyDescent="0.2">
      <c r="A42" s="63"/>
      <c r="B42" s="75" t="s">
        <v>548</v>
      </c>
      <c r="C42" s="66"/>
      <c r="D42" s="66" t="s">
        <v>413</v>
      </c>
      <c r="E42" s="79">
        <v>250000</v>
      </c>
      <c r="F42" s="109">
        <v>10.45</v>
      </c>
      <c r="G42" s="144"/>
      <c r="H42" s="78">
        <f>F42</f>
        <v>10.45</v>
      </c>
      <c r="I42" s="78"/>
      <c r="J42" s="23"/>
    </row>
    <row r="43" spans="1:10" ht="16" x14ac:dyDescent="0.2">
      <c r="A43" s="63"/>
      <c r="B43" s="75" t="s">
        <v>548</v>
      </c>
      <c r="C43" s="66"/>
      <c r="D43" s="66" t="s">
        <v>418</v>
      </c>
      <c r="E43" s="78">
        <v>250000</v>
      </c>
      <c r="F43" s="109">
        <v>11</v>
      </c>
      <c r="G43" s="144"/>
      <c r="H43" s="78">
        <f>F43</f>
        <v>11</v>
      </c>
      <c r="I43" s="78"/>
      <c r="J43" s="23"/>
    </row>
    <row r="44" spans="1:10" ht="16" x14ac:dyDescent="0.2">
      <c r="A44" s="63"/>
      <c r="B44" s="75" t="s">
        <v>548</v>
      </c>
      <c r="C44" s="66"/>
      <c r="D44" s="66" t="s">
        <v>414</v>
      </c>
      <c r="E44" s="79">
        <v>10000</v>
      </c>
      <c r="F44" s="109">
        <v>0.35</v>
      </c>
      <c r="G44" s="144"/>
      <c r="H44" s="78">
        <f>F44</f>
        <v>0.35</v>
      </c>
      <c r="I44" s="78"/>
      <c r="J44" s="23"/>
    </row>
    <row r="45" spans="1:10" ht="16" x14ac:dyDescent="0.2">
      <c r="A45" s="63"/>
      <c r="B45" s="75"/>
      <c r="C45" s="66"/>
      <c r="D45" s="66"/>
      <c r="E45" s="79"/>
      <c r="F45" s="109"/>
      <c r="G45" s="144"/>
      <c r="H45" s="78"/>
      <c r="I45" s="78"/>
      <c r="J45" s="23"/>
    </row>
    <row r="46" spans="1:10" ht="16" x14ac:dyDescent="0.2">
      <c r="A46" s="63"/>
      <c r="B46" s="75" t="s">
        <v>549</v>
      </c>
      <c r="C46" s="66" t="s">
        <v>325</v>
      </c>
      <c r="D46" s="66" t="s">
        <v>411</v>
      </c>
      <c r="E46" s="201">
        <v>500000</v>
      </c>
      <c r="F46" s="109">
        <f>H46-G46</f>
        <v>44.59</v>
      </c>
      <c r="G46" s="144">
        <v>0.91</v>
      </c>
      <c r="H46" s="78">
        <v>45.5</v>
      </c>
      <c r="I46" s="78">
        <f>SUM(H46:H47)</f>
        <v>66.400000000000006</v>
      </c>
      <c r="J46" s="200"/>
    </row>
    <row r="47" spans="1:10" ht="16" x14ac:dyDescent="0.2">
      <c r="A47" s="63"/>
      <c r="B47" s="75" t="s">
        <v>549</v>
      </c>
      <c r="C47" s="66"/>
      <c r="D47" s="66" t="s">
        <v>413</v>
      </c>
      <c r="E47" s="78">
        <v>500000</v>
      </c>
      <c r="F47" s="109">
        <v>20.9</v>
      </c>
      <c r="G47" s="144"/>
      <c r="H47" s="78">
        <f>F47</f>
        <v>20.9</v>
      </c>
      <c r="I47" s="78"/>
      <c r="J47" s="23"/>
    </row>
    <row r="48" spans="1:10" ht="16" x14ac:dyDescent="0.2">
      <c r="A48" s="63"/>
      <c r="B48" s="75"/>
      <c r="C48" s="66"/>
      <c r="D48" s="66"/>
      <c r="E48" s="78"/>
      <c r="F48" s="109"/>
      <c r="G48" s="144"/>
      <c r="H48" s="78"/>
      <c r="I48" s="78"/>
      <c r="J48" s="23"/>
    </row>
    <row r="49" spans="1:10" ht="16" x14ac:dyDescent="0.2">
      <c r="A49" s="63"/>
      <c r="B49" s="75" t="s">
        <v>550</v>
      </c>
      <c r="C49" s="66" t="s">
        <v>79</v>
      </c>
      <c r="D49" s="66" t="s">
        <v>411</v>
      </c>
      <c r="E49" s="78">
        <v>50000</v>
      </c>
      <c r="F49" s="109">
        <f>H49-G49</f>
        <v>2.6399999999999997</v>
      </c>
      <c r="G49" s="144">
        <v>0.66</v>
      </c>
      <c r="H49" s="78">
        <v>3.3</v>
      </c>
      <c r="I49" s="78">
        <f>SUM(H49:H54)</f>
        <v>21.950000000000003</v>
      </c>
      <c r="J49" s="23"/>
    </row>
    <row r="50" spans="1:10" ht="16" x14ac:dyDescent="0.2">
      <c r="A50" s="63"/>
      <c r="B50" s="75" t="s">
        <v>550</v>
      </c>
      <c r="C50" s="66"/>
      <c r="D50" s="66" t="s">
        <v>417</v>
      </c>
      <c r="E50" s="78">
        <v>50000</v>
      </c>
      <c r="F50" s="109">
        <v>6.3</v>
      </c>
      <c r="G50" s="144"/>
      <c r="H50" s="78">
        <f>F50</f>
        <v>6.3</v>
      </c>
      <c r="I50" s="78"/>
      <c r="J50" s="23"/>
    </row>
    <row r="51" spans="1:10" ht="16" x14ac:dyDescent="0.2">
      <c r="A51" s="63"/>
      <c r="B51" s="75" t="s">
        <v>550</v>
      </c>
      <c r="C51" s="66"/>
      <c r="D51" s="66" t="s">
        <v>412</v>
      </c>
      <c r="E51" s="78">
        <v>10000</v>
      </c>
      <c r="F51" s="109">
        <v>3.42</v>
      </c>
      <c r="G51" s="144"/>
      <c r="H51" s="78">
        <f>F51</f>
        <v>3.42</v>
      </c>
      <c r="I51" s="78"/>
      <c r="J51" s="23"/>
    </row>
    <row r="52" spans="1:10" ht="16" x14ac:dyDescent="0.2">
      <c r="A52" s="63"/>
      <c r="B52" s="75" t="s">
        <v>550</v>
      </c>
      <c r="C52" s="66"/>
      <c r="D52" s="66" t="s">
        <v>413</v>
      </c>
      <c r="E52" s="78">
        <v>100000</v>
      </c>
      <c r="F52" s="109">
        <v>4.18</v>
      </c>
      <c r="G52" s="144"/>
      <c r="H52" s="78">
        <f>F52</f>
        <v>4.18</v>
      </c>
      <c r="I52" s="78"/>
      <c r="J52" s="23"/>
    </row>
    <row r="53" spans="1:10" ht="16" x14ac:dyDescent="0.2">
      <c r="A53" s="63"/>
      <c r="B53" s="75" t="s">
        <v>550</v>
      </c>
      <c r="C53" s="66"/>
      <c r="D53" s="66" t="s">
        <v>418</v>
      </c>
      <c r="E53" s="78">
        <v>100000</v>
      </c>
      <c r="F53" s="109">
        <v>4.4000000000000004</v>
      </c>
      <c r="G53" s="144"/>
      <c r="H53" s="78">
        <f>F53</f>
        <v>4.4000000000000004</v>
      </c>
      <c r="I53" s="78"/>
      <c r="J53" s="23"/>
    </row>
    <row r="54" spans="1:10" ht="16" x14ac:dyDescent="0.2">
      <c r="A54" s="63"/>
      <c r="B54" s="75" t="s">
        <v>550</v>
      </c>
      <c r="C54" s="66"/>
      <c r="D54" s="66" t="s">
        <v>414</v>
      </c>
      <c r="E54" s="79">
        <v>10000</v>
      </c>
      <c r="F54" s="109">
        <v>0.35</v>
      </c>
      <c r="G54" s="144"/>
      <c r="H54" s="78">
        <f>F54</f>
        <v>0.35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109"/>
      <c r="G55" s="144"/>
      <c r="H55" s="78"/>
      <c r="I55" s="78"/>
      <c r="J55" s="23"/>
    </row>
    <row r="56" spans="1:10" ht="16" x14ac:dyDescent="0.2">
      <c r="A56" s="63"/>
      <c r="B56" s="75" t="s">
        <v>551</v>
      </c>
      <c r="C56" s="66" t="s">
        <v>80</v>
      </c>
      <c r="D56" s="66" t="s">
        <v>411</v>
      </c>
      <c r="E56" s="78">
        <v>300000</v>
      </c>
      <c r="F56" s="78">
        <f>H56-G56</f>
        <v>19.14</v>
      </c>
      <c r="G56" s="78">
        <v>0.66</v>
      </c>
      <c r="H56" s="78">
        <v>19.8</v>
      </c>
      <c r="I56" s="78">
        <f>SUM(H56:H57)</f>
        <v>32.340000000000003</v>
      </c>
      <c r="J56" s="23"/>
    </row>
    <row r="57" spans="1:10" ht="16" x14ac:dyDescent="0.2">
      <c r="A57" s="63"/>
      <c r="B57" s="75" t="s">
        <v>551</v>
      </c>
      <c r="C57" s="66"/>
      <c r="D57" s="66" t="s">
        <v>413</v>
      </c>
      <c r="E57" s="78">
        <v>300000</v>
      </c>
      <c r="F57" s="78">
        <v>12.54</v>
      </c>
      <c r="G57" s="78"/>
      <c r="H57" s="78">
        <f>F57</f>
        <v>12.54</v>
      </c>
      <c r="I57" s="78"/>
      <c r="J57" s="23"/>
    </row>
    <row r="58" spans="1:10" ht="16" x14ac:dyDescent="0.2">
      <c r="A58" s="63"/>
      <c r="B58" s="257"/>
      <c r="C58" s="167"/>
      <c r="D58" s="66"/>
      <c r="E58" s="79"/>
      <c r="F58" s="109"/>
      <c r="G58" s="144"/>
      <c r="H58" s="78"/>
      <c r="I58" s="78"/>
      <c r="J58" s="23"/>
    </row>
    <row r="59" spans="1:10" ht="16" x14ac:dyDescent="0.2">
      <c r="A59" s="63"/>
      <c r="B59" s="75" t="s">
        <v>552</v>
      </c>
      <c r="C59" s="66" t="s">
        <v>64</v>
      </c>
      <c r="D59" s="66" t="s">
        <v>411</v>
      </c>
      <c r="E59" s="79">
        <v>100000</v>
      </c>
      <c r="F59" s="109">
        <v>18.09</v>
      </c>
      <c r="G59" s="144">
        <f>H59-F59</f>
        <v>2.0100000000000016</v>
      </c>
      <c r="H59" s="78">
        <v>20.100000000000001</v>
      </c>
      <c r="I59" s="78">
        <f>SUM(H59:H63)</f>
        <v>32.450000000000003</v>
      </c>
      <c r="J59" s="23"/>
    </row>
    <row r="60" spans="1:10" ht="16" x14ac:dyDescent="0.2">
      <c r="A60" s="63"/>
      <c r="B60" s="75" t="s">
        <v>552</v>
      </c>
      <c r="C60" s="66"/>
      <c r="D60" s="66" t="s">
        <v>412</v>
      </c>
      <c r="E60" s="79">
        <v>10000</v>
      </c>
      <c r="F60" s="109">
        <v>3.42</v>
      </c>
      <c r="G60" s="144"/>
      <c r="H60" s="78">
        <f>F60</f>
        <v>3.42</v>
      </c>
      <c r="I60" s="78"/>
      <c r="J60" s="23"/>
    </row>
    <row r="61" spans="1:10" ht="16" x14ac:dyDescent="0.2">
      <c r="A61" s="63"/>
      <c r="B61" s="75" t="s">
        <v>552</v>
      </c>
      <c r="C61" s="66"/>
      <c r="D61" s="66" t="s">
        <v>413</v>
      </c>
      <c r="E61" s="79">
        <v>100000</v>
      </c>
      <c r="F61" s="109">
        <v>4.18</v>
      </c>
      <c r="G61" s="144"/>
      <c r="H61" s="78">
        <f>F61</f>
        <v>4.18</v>
      </c>
      <c r="I61" s="78"/>
      <c r="J61" s="23"/>
    </row>
    <row r="62" spans="1:10" ht="16" x14ac:dyDescent="0.2">
      <c r="A62" s="63"/>
      <c r="B62" s="75" t="s">
        <v>552</v>
      </c>
      <c r="C62" s="66"/>
      <c r="D62" s="66" t="s">
        <v>418</v>
      </c>
      <c r="E62" s="78">
        <v>100000</v>
      </c>
      <c r="F62" s="109">
        <v>4.4000000000000004</v>
      </c>
      <c r="G62" s="144"/>
      <c r="H62" s="78">
        <f>F62</f>
        <v>4.4000000000000004</v>
      </c>
      <c r="I62" s="78"/>
      <c r="J62" s="23"/>
    </row>
    <row r="63" spans="1:10" ht="16" x14ac:dyDescent="0.2">
      <c r="A63" s="63"/>
      <c r="B63" s="75" t="s">
        <v>552</v>
      </c>
      <c r="C63" s="66"/>
      <c r="D63" s="66" t="s">
        <v>414</v>
      </c>
      <c r="E63" s="79">
        <v>10000</v>
      </c>
      <c r="F63" s="109">
        <v>0.35</v>
      </c>
      <c r="G63" s="144"/>
      <c r="H63" s="78">
        <f>F63</f>
        <v>0.35</v>
      </c>
      <c r="I63" s="78"/>
      <c r="J63" s="23"/>
    </row>
    <row r="64" spans="1:10" ht="16" x14ac:dyDescent="0.2">
      <c r="A64" s="63"/>
      <c r="B64" s="75"/>
      <c r="C64" s="66"/>
      <c r="D64" s="66"/>
      <c r="E64" s="79"/>
      <c r="F64" s="109"/>
      <c r="G64" s="144"/>
      <c r="H64" s="78"/>
      <c r="I64" s="78"/>
      <c r="J64" s="23"/>
    </row>
    <row r="65" spans="1:10" ht="16" x14ac:dyDescent="0.2">
      <c r="A65" s="63"/>
      <c r="B65" s="75" t="s">
        <v>553</v>
      </c>
      <c r="C65" s="66" t="s">
        <v>218</v>
      </c>
      <c r="D65" s="66" t="s">
        <v>411</v>
      </c>
      <c r="E65" s="79">
        <v>10000</v>
      </c>
      <c r="F65" s="109">
        <v>0</v>
      </c>
      <c r="G65" s="144">
        <f>H65-F65</f>
        <v>3.08</v>
      </c>
      <c r="H65" s="78">
        <v>3.08</v>
      </c>
      <c r="I65" s="78">
        <f>H65</f>
        <v>3.08</v>
      </c>
      <c r="J65" s="23"/>
    </row>
    <row r="66" spans="1:10" ht="16" x14ac:dyDescent="0.2">
      <c r="A66" s="63"/>
      <c r="B66" s="75"/>
      <c r="C66" s="66"/>
      <c r="D66" s="66"/>
      <c r="E66" s="79"/>
      <c r="F66" s="109"/>
      <c r="G66" s="144"/>
      <c r="H66" s="78"/>
      <c r="I66" s="78"/>
      <c r="J66" s="23"/>
    </row>
    <row r="67" spans="1:10" ht="16" x14ac:dyDescent="0.2">
      <c r="A67" s="63"/>
      <c r="B67" s="75" t="s">
        <v>422</v>
      </c>
      <c r="C67" s="66" t="s">
        <v>420</v>
      </c>
      <c r="D67" s="66" t="s">
        <v>411</v>
      </c>
      <c r="E67" s="79">
        <v>10000</v>
      </c>
      <c r="F67" s="109">
        <v>0</v>
      </c>
      <c r="G67" s="144">
        <f>H67-F67</f>
        <v>3.08</v>
      </c>
      <c r="H67" s="78">
        <v>3.08</v>
      </c>
      <c r="I67" s="78">
        <f>SUM(H67:H68)</f>
        <v>5.17</v>
      </c>
      <c r="J67" s="23"/>
    </row>
    <row r="68" spans="1:10" ht="16" x14ac:dyDescent="0.2">
      <c r="A68" s="75"/>
      <c r="B68" s="75" t="s">
        <v>422</v>
      </c>
      <c r="C68" s="66"/>
      <c r="D68" s="66" t="s">
        <v>413</v>
      </c>
      <c r="E68" s="79">
        <v>50000</v>
      </c>
      <c r="F68" s="109">
        <v>2.09</v>
      </c>
      <c r="G68" s="144"/>
      <c r="H68" s="78">
        <f>F68</f>
        <v>2.09</v>
      </c>
      <c r="I68" s="78"/>
      <c r="J68" s="23"/>
    </row>
    <row r="69" spans="1:10" ht="16" x14ac:dyDescent="0.2">
      <c r="A69" s="75"/>
      <c r="B69" s="75"/>
      <c r="C69" s="66"/>
      <c r="D69" s="66"/>
      <c r="E69" s="79"/>
      <c r="F69" s="109"/>
      <c r="G69" s="144"/>
      <c r="H69" s="78"/>
      <c r="I69" s="78"/>
      <c r="J69" s="23"/>
    </row>
    <row r="70" spans="1:10" ht="16" x14ac:dyDescent="0.2">
      <c r="A70" s="75"/>
      <c r="B70" s="75" t="s">
        <v>712</v>
      </c>
      <c r="C70" s="66" t="s">
        <v>706</v>
      </c>
      <c r="D70" s="66" t="s">
        <v>411</v>
      </c>
      <c r="E70" s="79">
        <v>10000</v>
      </c>
      <c r="F70" s="109">
        <v>0</v>
      </c>
      <c r="G70" s="144">
        <f>H70-F70</f>
        <v>0.91</v>
      </c>
      <c r="H70" s="78">
        <v>0.91</v>
      </c>
      <c r="I70" s="78">
        <f>H70</f>
        <v>0.91</v>
      </c>
      <c r="J70" s="23"/>
    </row>
    <row r="71" spans="1:10" ht="16" x14ac:dyDescent="0.2">
      <c r="A71" s="63"/>
      <c r="B71" s="23"/>
      <c r="C71" s="66"/>
      <c r="D71" s="66"/>
      <c r="E71" s="79"/>
      <c r="F71" s="109"/>
      <c r="G71" s="144"/>
      <c r="H71" s="78"/>
      <c r="I71" s="78"/>
      <c r="J71" s="23"/>
    </row>
    <row r="72" spans="1:10" ht="16" x14ac:dyDescent="0.2">
      <c r="A72" s="63"/>
      <c r="B72" s="75" t="s">
        <v>423</v>
      </c>
      <c r="C72" s="66" t="s">
        <v>421</v>
      </c>
      <c r="D72" s="66" t="s">
        <v>411</v>
      </c>
      <c r="E72" s="79">
        <v>100000</v>
      </c>
      <c r="F72" s="109">
        <v>4.7699999999999996</v>
      </c>
      <c r="G72" s="144">
        <f>H72-F72</f>
        <v>0.53000000000000025</v>
      </c>
      <c r="H72" s="78">
        <v>5.3</v>
      </c>
      <c r="I72" s="78">
        <f>SUM(H72:H73)</f>
        <v>9.48</v>
      </c>
      <c r="J72" s="23"/>
    </row>
    <row r="73" spans="1:10" ht="16" x14ac:dyDescent="0.2">
      <c r="A73" s="63"/>
      <c r="B73" s="75" t="s">
        <v>423</v>
      </c>
      <c r="C73" s="66"/>
      <c r="D73" s="66" t="s">
        <v>413</v>
      </c>
      <c r="E73" s="79">
        <v>100000</v>
      </c>
      <c r="F73" s="109">
        <v>4.18</v>
      </c>
      <c r="G73" s="144"/>
      <c r="H73" s="78">
        <f>F73</f>
        <v>4.18</v>
      </c>
      <c r="I73" s="78"/>
      <c r="J73" s="23"/>
    </row>
    <row r="74" spans="1:10" ht="16" x14ac:dyDescent="0.2">
      <c r="A74" s="63"/>
      <c r="B74" s="75"/>
      <c r="C74" s="66"/>
      <c r="D74" s="66"/>
      <c r="E74" s="79"/>
      <c r="F74" s="109"/>
      <c r="G74" s="144"/>
      <c r="H74" s="78"/>
      <c r="I74" s="78"/>
      <c r="J74" s="23"/>
    </row>
    <row r="75" spans="1:10" ht="16" x14ac:dyDescent="0.2">
      <c r="A75" s="63"/>
      <c r="B75" s="75" t="s">
        <v>634</v>
      </c>
      <c r="C75" s="66" t="s">
        <v>512</v>
      </c>
      <c r="D75" s="66" t="s">
        <v>411</v>
      </c>
      <c r="E75" s="79">
        <v>10000</v>
      </c>
      <c r="F75" s="109">
        <v>0</v>
      </c>
      <c r="G75" s="144">
        <v>5.0199999999999996</v>
      </c>
      <c r="H75" s="78">
        <v>5.0199999999999996</v>
      </c>
      <c r="I75" s="78">
        <f>SUM(H75:H76)</f>
        <v>5.6999999999999993</v>
      </c>
      <c r="J75" s="23"/>
    </row>
    <row r="76" spans="1:10" ht="16" x14ac:dyDescent="0.2">
      <c r="A76" s="63"/>
      <c r="B76" s="75" t="s">
        <v>634</v>
      </c>
      <c r="C76" s="66"/>
      <c r="D76" s="66" t="s">
        <v>412</v>
      </c>
      <c r="E76" s="79">
        <v>2000</v>
      </c>
      <c r="F76" s="109">
        <v>0.68</v>
      </c>
      <c r="G76" s="144"/>
      <c r="H76" s="78">
        <f>F76</f>
        <v>0.68</v>
      </c>
      <c r="I76" s="78"/>
      <c r="J76" s="23"/>
    </row>
    <row r="77" spans="1:10" ht="16" x14ac:dyDescent="0.2">
      <c r="A77" s="63"/>
      <c r="B77" s="75"/>
      <c r="C77" s="66"/>
      <c r="D77" s="66"/>
      <c r="E77" s="79"/>
      <c r="F77" s="109"/>
      <c r="G77" s="144"/>
      <c r="H77" s="79"/>
      <c r="I77" s="79"/>
      <c r="J77" s="23"/>
    </row>
    <row r="78" spans="1:10" ht="16" x14ac:dyDescent="0.2">
      <c r="A78" s="63"/>
      <c r="B78" s="75" t="s">
        <v>555</v>
      </c>
      <c r="C78" s="66" t="s">
        <v>57</v>
      </c>
      <c r="D78" s="66" t="s">
        <v>411</v>
      </c>
      <c r="E78" s="78">
        <v>40000</v>
      </c>
      <c r="F78" s="109">
        <f>H78-G78</f>
        <v>15.059999999999999</v>
      </c>
      <c r="G78" s="144">
        <v>5.0199999999999996</v>
      </c>
      <c r="H78" s="78">
        <v>20.079999999999998</v>
      </c>
      <c r="I78" s="78">
        <f>SUM(H78:H83)</f>
        <v>44.470000000000006</v>
      </c>
      <c r="J78" s="23"/>
    </row>
    <row r="79" spans="1:10" ht="16" x14ac:dyDescent="0.2">
      <c r="A79" s="63"/>
      <c r="B79" s="75" t="s">
        <v>555</v>
      </c>
      <c r="C79" s="66"/>
      <c r="D79" s="66" t="s">
        <v>417</v>
      </c>
      <c r="E79" s="79">
        <v>10000</v>
      </c>
      <c r="F79" s="109">
        <v>19.760000000000002</v>
      </c>
      <c r="G79" s="144"/>
      <c r="H79" s="79">
        <f>F79</f>
        <v>19.760000000000002</v>
      </c>
      <c r="I79" s="79"/>
      <c r="J79" s="23"/>
    </row>
    <row r="80" spans="1:10" ht="16" x14ac:dyDescent="0.2">
      <c r="A80" s="63"/>
      <c r="B80" s="75" t="s">
        <v>555</v>
      </c>
      <c r="C80" s="66"/>
      <c r="D80" s="66" t="s">
        <v>412</v>
      </c>
      <c r="E80" s="79">
        <v>10000</v>
      </c>
      <c r="F80" s="109">
        <v>3.42</v>
      </c>
      <c r="G80" s="144"/>
      <c r="H80" s="79">
        <f>F80</f>
        <v>3.42</v>
      </c>
      <c r="I80" s="79"/>
      <c r="J80" s="23"/>
    </row>
    <row r="81" spans="1:10" ht="16" x14ac:dyDescent="0.2">
      <c r="A81" s="63"/>
      <c r="B81" s="75" t="s">
        <v>555</v>
      </c>
      <c r="C81" s="66"/>
      <c r="D81" s="66" t="s">
        <v>413</v>
      </c>
      <c r="E81" s="79">
        <v>10000</v>
      </c>
      <c r="F81" s="109">
        <v>0.42</v>
      </c>
      <c r="G81" s="144"/>
      <c r="H81" s="79">
        <f>F81</f>
        <v>0.42</v>
      </c>
      <c r="I81" s="79"/>
      <c r="J81" s="23"/>
    </row>
    <row r="82" spans="1:10" ht="16" x14ac:dyDescent="0.2">
      <c r="A82" s="63"/>
      <c r="B82" s="75" t="s">
        <v>555</v>
      </c>
      <c r="C82" s="66"/>
      <c r="D82" s="66" t="s">
        <v>418</v>
      </c>
      <c r="E82" s="79">
        <v>10000</v>
      </c>
      <c r="F82" s="109">
        <v>0.44</v>
      </c>
      <c r="G82" s="144"/>
      <c r="H82" s="79">
        <f>F82</f>
        <v>0.44</v>
      </c>
      <c r="I82" s="79"/>
      <c r="J82" s="23"/>
    </row>
    <row r="83" spans="1:10" ht="16" x14ac:dyDescent="0.2">
      <c r="A83" s="63"/>
      <c r="B83" s="75" t="s">
        <v>555</v>
      </c>
      <c r="C83" s="66"/>
      <c r="D83" s="66" t="s">
        <v>414</v>
      </c>
      <c r="E83" s="79">
        <v>10000</v>
      </c>
      <c r="F83" s="109">
        <v>0.35</v>
      </c>
      <c r="G83" s="144"/>
      <c r="H83" s="79">
        <f>F83</f>
        <v>0.35</v>
      </c>
      <c r="I83" s="79"/>
      <c r="J83" s="23"/>
    </row>
    <row r="84" spans="1:10" ht="16" x14ac:dyDescent="0.2">
      <c r="A84" s="63"/>
      <c r="B84" s="75"/>
      <c r="C84" s="66"/>
      <c r="D84" s="66"/>
      <c r="E84" s="79"/>
      <c r="F84" s="109"/>
      <c r="G84" s="144"/>
      <c r="H84" s="79"/>
      <c r="I84" s="79"/>
      <c r="J84" s="23"/>
    </row>
    <row r="85" spans="1:10" ht="16" x14ac:dyDescent="0.2">
      <c r="A85" s="63"/>
      <c r="B85" s="75" t="s">
        <v>556</v>
      </c>
      <c r="C85" s="66" t="s">
        <v>58</v>
      </c>
      <c r="D85" s="66" t="s">
        <v>411</v>
      </c>
      <c r="E85" s="79">
        <v>10000</v>
      </c>
      <c r="F85" s="109">
        <v>0</v>
      </c>
      <c r="G85" s="144">
        <f>H85-F85</f>
        <v>8.02</v>
      </c>
      <c r="H85" s="79">
        <v>8.02</v>
      </c>
      <c r="I85" s="79">
        <f>H85</f>
        <v>8.02</v>
      </c>
      <c r="J85" s="23"/>
    </row>
    <row r="86" spans="1:10" ht="16" x14ac:dyDescent="0.2">
      <c r="A86" s="63"/>
      <c r="B86" s="75"/>
      <c r="C86" s="66"/>
      <c r="D86" s="66"/>
      <c r="E86" s="79"/>
      <c r="F86" s="109"/>
      <c r="G86" s="144"/>
      <c r="H86" s="79"/>
      <c r="I86" s="79"/>
      <c r="J86" s="23"/>
    </row>
    <row r="87" spans="1:10" ht="16" x14ac:dyDescent="0.2">
      <c r="A87" s="63"/>
      <c r="B87" s="75" t="s">
        <v>558</v>
      </c>
      <c r="C87" s="66" t="s">
        <v>219</v>
      </c>
      <c r="D87" s="66" t="s">
        <v>411</v>
      </c>
      <c r="E87" s="78">
        <v>50000</v>
      </c>
      <c r="F87" s="109">
        <f>H87-G87</f>
        <v>2.6399999999999997</v>
      </c>
      <c r="G87" s="144">
        <v>0.66</v>
      </c>
      <c r="H87" s="78">
        <v>3.3</v>
      </c>
      <c r="I87" s="78">
        <f>SUM(H87:H88)</f>
        <v>7.8999999999999995</v>
      </c>
      <c r="J87" s="23"/>
    </row>
    <row r="88" spans="1:10" ht="16" x14ac:dyDescent="0.2">
      <c r="A88" s="63"/>
      <c r="B88" s="75" t="s">
        <v>558</v>
      </c>
      <c r="C88" s="66"/>
      <c r="D88" s="66" t="s">
        <v>413</v>
      </c>
      <c r="E88" s="79">
        <v>110000</v>
      </c>
      <c r="F88" s="109">
        <v>4.5999999999999996</v>
      </c>
      <c r="G88" s="144"/>
      <c r="H88" s="79">
        <f>F88</f>
        <v>4.5999999999999996</v>
      </c>
      <c r="I88" s="79"/>
      <c r="J88" s="23"/>
    </row>
    <row r="89" spans="1:10" ht="16" x14ac:dyDescent="0.2">
      <c r="A89" s="63"/>
      <c r="B89" s="75"/>
      <c r="C89" s="66"/>
      <c r="D89" s="66"/>
      <c r="E89" s="79"/>
      <c r="F89" s="109"/>
      <c r="G89" s="144"/>
      <c r="H89" s="79"/>
      <c r="I89" s="79"/>
      <c r="J89" s="23"/>
    </row>
    <row r="90" spans="1:10" ht="16" x14ac:dyDescent="0.2">
      <c r="A90" s="63"/>
      <c r="B90" s="75" t="s">
        <v>559</v>
      </c>
      <c r="C90" s="66" t="s">
        <v>17</v>
      </c>
      <c r="D90" s="66" t="s">
        <v>411</v>
      </c>
      <c r="E90" s="78">
        <v>10000</v>
      </c>
      <c r="F90" s="78">
        <v>0</v>
      </c>
      <c r="G90" s="78">
        <v>3.08</v>
      </c>
      <c r="H90" s="78">
        <v>3.08</v>
      </c>
      <c r="I90" s="78">
        <f>SUM(H90:H93)</f>
        <v>24.53</v>
      </c>
      <c r="J90" s="23"/>
    </row>
    <row r="91" spans="1:10" ht="16" x14ac:dyDescent="0.2">
      <c r="A91" s="63"/>
      <c r="B91" s="75" t="s">
        <v>559</v>
      </c>
      <c r="C91" s="66"/>
      <c r="D91" s="66" t="s">
        <v>417</v>
      </c>
      <c r="E91" s="79"/>
      <c r="F91" s="109"/>
      <c r="G91" s="144"/>
      <c r="H91" s="78">
        <f>F91</f>
        <v>0</v>
      </c>
      <c r="I91" s="79"/>
      <c r="J91" s="23"/>
    </row>
    <row r="92" spans="1:10" ht="16" x14ac:dyDescent="0.2">
      <c r="A92" s="63"/>
      <c r="B92" s="75" t="s">
        <v>559</v>
      </c>
      <c r="C92" s="66"/>
      <c r="D92" s="66" t="s">
        <v>413</v>
      </c>
      <c r="E92" s="79">
        <v>250000</v>
      </c>
      <c r="F92" s="109">
        <v>10.45</v>
      </c>
      <c r="G92" s="144"/>
      <c r="H92" s="79">
        <f>F92</f>
        <v>10.45</v>
      </c>
      <c r="I92" s="79"/>
      <c r="J92" s="23"/>
    </row>
    <row r="93" spans="1:10" ht="16" x14ac:dyDescent="0.2">
      <c r="A93" s="63"/>
      <c r="B93" s="75" t="s">
        <v>559</v>
      </c>
      <c r="C93" s="66"/>
      <c r="D93" s="66" t="s">
        <v>418</v>
      </c>
      <c r="E93" s="78">
        <v>250000</v>
      </c>
      <c r="F93" s="109">
        <v>11</v>
      </c>
      <c r="G93" s="144"/>
      <c r="H93" s="79">
        <f>F93</f>
        <v>11</v>
      </c>
      <c r="I93" s="79"/>
      <c r="J93" s="23"/>
    </row>
    <row r="94" spans="1:10" ht="16" x14ac:dyDescent="0.2">
      <c r="A94" s="63"/>
      <c r="B94" s="75"/>
      <c r="C94" s="66"/>
      <c r="D94" s="66"/>
      <c r="E94" s="78"/>
      <c r="F94" s="109"/>
      <c r="G94" s="144"/>
      <c r="H94" s="79"/>
      <c r="I94" s="79"/>
      <c r="J94" s="23"/>
    </row>
    <row r="95" spans="1:10" ht="16" x14ac:dyDescent="0.2">
      <c r="A95" s="63"/>
      <c r="B95" s="75" t="s">
        <v>651</v>
      </c>
      <c r="C95" s="66" t="s">
        <v>650</v>
      </c>
      <c r="D95" s="66" t="s">
        <v>411</v>
      </c>
      <c r="E95" s="78">
        <v>240000</v>
      </c>
      <c r="F95" s="78">
        <f>H95-G95</f>
        <v>20.93</v>
      </c>
      <c r="G95" s="78">
        <v>0.91</v>
      </c>
      <c r="H95" s="78">
        <v>21.84</v>
      </c>
      <c r="I95" s="78">
        <f>SUM(H95:H98)</f>
        <v>35.64</v>
      </c>
      <c r="J95" s="23"/>
    </row>
    <row r="96" spans="1:10" ht="16" x14ac:dyDescent="0.2">
      <c r="A96" s="63"/>
      <c r="B96" s="75" t="s">
        <v>651</v>
      </c>
      <c r="C96" s="66"/>
      <c r="D96" s="66" t="s">
        <v>412</v>
      </c>
      <c r="E96" s="78">
        <v>10000</v>
      </c>
      <c r="F96" s="109">
        <v>3.42</v>
      </c>
      <c r="G96" s="144"/>
      <c r="H96" s="79">
        <f>F96</f>
        <v>3.42</v>
      </c>
      <c r="I96" s="79"/>
      <c r="J96" s="23"/>
    </row>
    <row r="97" spans="1:10" ht="16" x14ac:dyDescent="0.2">
      <c r="A97" s="63"/>
      <c r="B97" s="75" t="s">
        <v>651</v>
      </c>
      <c r="C97" s="66"/>
      <c r="D97" s="66" t="s">
        <v>413</v>
      </c>
      <c r="E97" s="78">
        <v>240000</v>
      </c>
      <c r="F97" s="109">
        <v>10.029999999999999</v>
      </c>
      <c r="G97" s="144"/>
      <c r="H97" s="79">
        <f>F97</f>
        <v>10.029999999999999</v>
      </c>
      <c r="I97" s="79"/>
      <c r="J97" s="23"/>
    </row>
    <row r="98" spans="1:10" ht="16" x14ac:dyDescent="0.2">
      <c r="A98" s="63"/>
      <c r="B98" s="75" t="s">
        <v>651</v>
      </c>
      <c r="C98" s="66"/>
      <c r="D98" s="66" t="s">
        <v>414</v>
      </c>
      <c r="E98" s="78">
        <v>10000</v>
      </c>
      <c r="F98" s="109">
        <v>0.35</v>
      </c>
      <c r="G98" s="144"/>
      <c r="H98" s="79">
        <f>F98</f>
        <v>0.35</v>
      </c>
      <c r="I98" s="79"/>
      <c r="J98" s="23"/>
    </row>
    <row r="99" spans="1:10" ht="16" x14ac:dyDescent="0.2">
      <c r="A99" s="63"/>
      <c r="B99" s="75"/>
      <c r="C99" s="66"/>
      <c r="D99" s="66"/>
      <c r="E99" s="79"/>
      <c r="F99" s="109"/>
      <c r="G99" s="144"/>
      <c r="H99" s="79"/>
      <c r="I99" s="79"/>
      <c r="J99" s="23"/>
    </row>
    <row r="100" spans="1:10" ht="16" x14ac:dyDescent="0.2">
      <c r="A100" s="63"/>
      <c r="B100" s="75" t="s">
        <v>560</v>
      </c>
      <c r="C100" s="85" t="s">
        <v>224</v>
      </c>
      <c r="D100" s="85" t="s">
        <v>411</v>
      </c>
      <c r="E100" s="86">
        <v>260000</v>
      </c>
      <c r="F100" s="86">
        <f>H100-G100</f>
        <v>16.5</v>
      </c>
      <c r="G100" s="78">
        <v>0.66</v>
      </c>
      <c r="H100" s="86">
        <v>17.16</v>
      </c>
      <c r="I100" s="86">
        <f>SUM(H100:H103)</f>
        <v>31.799999999999997</v>
      </c>
      <c r="J100" s="23"/>
    </row>
    <row r="101" spans="1:10" ht="16" x14ac:dyDescent="0.2">
      <c r="A101" s="63"/>
      <c r="B101" s="75" t="s">
        <v>560</v>
      </c>
      <c r="C101" s="85"/>
      <c r="D101" s="85" t="s">
        <v>412</v>
      </c>
      <c r="E101" s="86">
        <v>10000</v>
      </c>
      <c r="F101" s="86">
        <v>3.42</v>
      </c>
      <c r="G101" s="86"/>
      <c r="H101" s="86">
        <f>F101</f>
        <v>3.42</v>
      </c>
      <c r="I101" s="86"/>
      <c r="J101" s="23"/>
    </row>
    <row r="102" spans="1:10" ht="16" x14ac:dyDescent="0.2">
      <c r="A102" s="63"/>
      <c r="B102" s="75" t="s">
        <v>560</v>
      </c>
      <c r="C102" s="85"/>
      <c r="D102" s="85" t="s">
        <v>413</v>
      </c>
      <c r="E102" s="86">
        <v>260000</v>
      </c>
      <c r="F102" s="86">
        <v>10.87</v>
      </c>
      <c r="G102" s="86"/>
      <c r="H102" s="86">
        <f>F102</f>
        <v>10.87</v>
      </c>
      <c r="I102" s="86"/>
      <c r="J102" s="23"/>
    </row>
    <row r="103" spans="1:10" ht="16" x14ac:dyDescent="0.2">
      <c r="A103" s="63"/>
      <c r="B103" s="75" t="s">
        <v>560</v>
      </c>
      <c r="C103" s="85"/>
      <c r="D103" s="85" t="s">
        <v>414</v>
      </c>
      <c r="E103" s="86">
        <v>10000</v>
      </c>
      <c r="F103" s="251">
        <v>0.35</v>
      </c>
      <c r="G103" s="242"/>
      <c r="H103" s="86">
        <f>F103</f>
        <v>0.35</v>
      </c>
      <c r="I103" s="86"/>
      <c r="J103" s="23"/>
    </row>
    <row r="104" spans="1:10" ht="16" x14ac:dyDescent="0.2">
      <c r="A104" s="63"/>
      <c r="B104" s="75"/>
      <c r="C104" s="85"/>
      <c r="D104" s="85"/>
      <c r="E104" s="86"/>
      <c r="F104" s="251"/>
      <c r="G104" s="242"/>
      <c r="H104" s="86"/>
      <c r="I104" s="86"/>
      <c r="J104" s="23"/>
    </row>
    <row r="105" spans="1:10" ht="16" x14ac:dyDescent="0.2">
      <c r="A105" s="63"/>
      <c r="B105" s="75" t="s">
        <v>561</v>
      </c>
      <c r="C105" s="66" t="s">
        <v>424</v>
      </c>
      <c r="D105" s="66" t="s">
        <v>411</v>
      </c>
      <c r="E105" s="79">
        <v>10000</v>
      </c>
      <c r="F105" s="109">
        <v>0</v>
      </c>
      <c r="G105" s="144">
        <f>H105-F105</f>
        <v>0.66</v>
      </c>
      <c r="H105" s="79">
        <v>0.66</v>
      </c>
      <c r="I105" s="79">
        <f>SUM(H105:H106)</f>
        <v>1.08</v>
      </c>
      <c r="J105" s="23"/>
    </row>
    <row r="106" spans="1:10" ht="16" x14ac:dyDescent="0.2">
      <c r="A106" s="63"/>
      <c r="B106" s="75" t="s">
        <v>561</v>
      </c>
      <c r="C106" s="66"/>
      <c r="D106" s="66" t="s">
        <v>413</v>
      </c>
      <c r="E106" s="78">
        <v>10000</v>
      </c>
      <c r="F106" s="78">
        <v>0.42</v>
      </c>
      <c r="G106" s="78"/>
      <c r="H106" s="78">
        <f>F106</f>
        <v>0.42</v>
      </c>
      <c r="I106" s="78"/>
      <c r="J106" s="23"/>
    </row>
    <row r="107" spans="1:10" ht="16" x14ac:dyDescent="0.2">
      <c r="A107" s="63"/>
      <c r="B107" s="75"/>
      <c r="C107" s="66"/>
      <c r="D107" s="66"/>
      <c r="E107" s="79"/>
      <c r="F107" s="109"/>
      <c r="G107" s="144"/>
      <c r="H107" s="79"/>
      <c r="I107" s="79"/>
      <c r="J107" s="23"/>
    </row>
    <row r="108" spans="1:10" ht="16" x14ac:dyDescent="0.2">
      <c r="A108" s="63"/>
      <c r="B108" s="75" t="s">
        <v>562</v>
      </c>
      <c r="C108" s="66" t="s">
        <v>233</v>
      </c>
      <c r="D108" s="66" t="s">
        <v>411</v>
      </c>
      <c r="E108" s="78">
        <v>10000</v>
      </c>
      <c r="F108" s="109">
        <v>0</v>
      </c>
      <c r="G108" s="144">
        <f>H108-F108</f>
        <v>5.0199999999999996</v>
      </c>
      <c r="H108" s="78">
        <v>5.0199999999999996</v>
      </c>
      <c r="I108" s="78">
        <f>SUM(H108:H111)</f>
        <v>12.969999999999999</v>
      </c>
      <c r="J108" s="211"/>
    </row>
    <row r="109" spans="1:10" ht="16" x14ac:dyDescent="0.2">
      <c r="A109" s="63"/>
      <c r="B109" s="75" t="s">
        <v>562</v>
      </c>
      <c r="C109" s="66"/>
      <c r="D109" s="66" t="s">
        <v>412</v>
      </c>
      <c r="E109" s="79">
        <v>10000</v>
      </c>
      <c r="F109" s="109">
        <v>3.42</v>
      </c>
      <c r="G109" s="144"/>
      <c r="H109" s="79">
        <f>F109</f>
        <v>3.42</v>
      </c>
      <c r="I109" s="79"/>
      <c r="J109" s="23"/>
    </row>
    <row r="110" spans="1:10" ht="16" x14ac:dyDescent="0.2">
      <c r="A110" s="63"/>
      <c r="B110" s="75" t="s">
        <v>562</v>
      </c>
      <c r="C110" s="66"/>
      <c r="D110" s="66" t="s">
        <v>413</v>
      </c>
      <c r="E110" s="79">
        <v>100000</v>
      </c>
      <c r="F110" s="109">
        <v>4.18</v>
      </c>
      <c r="G110" s="144"/>
      <c r="H110" s="79">
        <f>F110</f>
        <v>4.18</v>
      </c>
      <c r="I110" s="79"/>
      <c r="J110" s="23"/>
    </row>
    <row r="111" spans="1:10" ht="16" x14ac:dyDescent="0.2">
      <c r="A111" s="63"/>
      <c r="B111" s="75" t="s">
        <v>562</v>
      </c>
      <c r="C111" s="66"/>
      <c r="D111" s="66" t="s">
        <v>414</v>
      </c>
      <c r="E111" s="79">
        <v>10000</v>
      </c>
      <c r="F111" s="109">
        <v>0.35</v>
      </c>
      <c r="G111" s="144"/>
      <c r="H111" s="79">
        <f>F111</f>
        <v>0.35</v>
      </c>
      <c r="I111" s="79"/>
      <c r="J111" s="23"/>
    </row>
    <row r="112" spans="1:10" ht="16" x14ac:dyDescent="0.2">
      <c r="A112" s="63"/>
      <c r="B112" s="75"/>
      <c r="C112" s="66"/>
      <c r="D112" s="66"/>
      <c r="E112" s="79"/>
      <c r="F112" s="109"/>
      <c r="G112" s="144"/>
      <c r="H112" s="79"/>
      <c r="I112" s="79"/>
      <c r="J112" s="23"/>
    </row>
    <row r="113" spans="1:10" ht="16" x14ac:dyDescent="0.2">
      <c r="A113" s="63"/>
      <c r="B113" s="75" t="s">
        <v>563</v>
      </c>
      <c r="C113" s="66" t="s">
        <v>234</v>
      </c>
      <c r="D113" s="66" t="s">
        <v>411</v>
      </c>
      <c r="E113" s="78">
        <v>10000</v>
      </c>
      <c r="F113" s="78">
        <v>0</v>
      </c>
      <c r="G113" s="78">
        <f>H113-F113</f>
        <v>14.08</v>
      </c>
      <c r="H113" s="78">
        <v>14.08</v>
      </c>
      <c r="I113" s="78">
        <f>H113</f>
        <v>14.08</v>
      </c>
      <c r="J113" s="23"/>
    </row>
    <row r="114" spans="1:10" ht="16" x14ac:dyDescent="0.2">
      <c r="A114" s="63"/>
      <c r="B114" s="258"/>
      <c r="C114" s="44"/>
      <c r="D114" s="44"/>
      <c r="E114" s="165"/>
      <c r="F114" s="252"/>
      <c r="G114" s="144"/>
      <c r="H114" s="79"/>
      <c r="I114" s="79"/>
      <c r="J114" s="23"/>
    </row>
    <row r="115" spans="1:10" ht="16" x14ac:dyDescent="0.2">
      <c r="A115" s="63"/>
      <c r="B115" s="75" t="s">
        <v>564</v>
      </c>
      <c r="C115" s="168" t="s">
        <v>330</v>
      </c>
      <c r="D115" s="168" t="s">
        <v>411</v>
      </c>
      <c r="E115" s="169">
        <v>200000</v>
      </c>
      <c r="F115" s="109">
        <f>H115-G115</f>
        <v>17.29</v>
      </c>
      <c r="G115" s="144">
        <v>0.91</v>
      </c>
      <c r="H115" s="78">
        <v>18.2</v>
      </c>
      <c r="I115" s="78">
        <f>SUM(H115:H120)</f>
        <v>24.640000000000004</v>
      </c>
      <c r="J115" s="23"/>
    </row>
    <row r="116" spans="1:10" ht="16" x14ac:dyDescent="0.2">
      <c r="A116" s="63"/>
      <c r="B116" s="75" t="s">
        <v>564</v>
      </c>
      <c r="C116" s="168"/>
      <c r="D116" s="168" t="s">
        <v>417</v>
      </c>
      <c r="E116" s="169">
        <v>10000</v>
      </c>
      <c r="F116" s="109">
        <v>1.81</v>
      </c>
      <c r="G116" s="144"/>
      <c r="H116" s="78">
        <f>F116</f>
        <v>1.81</v>
      </c>
      <c r="I116" s="78"/>
      <c r="J116" s="23"/>
    </row>
    <row r="117" spans="1:10" ht="16" x14ac:dyDescent="0.2">
      <c r="A117" s="63"/>
      <c r="B117" s="75" t="s">
        <v>564</v>
      </c>
      <c r="C117" s="168"/>
      <c r="D117" s="168" t="s">
        <v>412</v>
      </c>
      <c r="E117" s="169">
        <v>10000</v>
      </c>
      <c r="F117" s="109">
        <v>3.42</v>
      </c>
      <c r="G117" s="144"/>
      <c r="H117" s="78">
        <f>F117</f>
        <v>3.42</v>
      </c>
      <c r="I117" s="78"/>
      <c r="J117" s="23"/>
    </row>
    <row r="118" spans="1:10" ht="16" x14ac:dyDescent="0.2">
      <c r="A118" s="63"/>
      <c r="B118" s="75" t="s">
        <v>564</v>
      </c>
      <c r="C118" s="168"/>
      <c r="D118" s="168" t="s">
        <v>413</v>
      </c>
      <c r="E118" s="169">
        <v>10000</v>
      </c>
      <c r="F118" s="109">
        <v>0.42</v>
      </c>
      <c r="G118" s="144"/>
      <c r="H118" s="78">
        <f>F118</f>
        <v>0.42</v>
      </c>
      <c r="I118" s="78"/>
    </row>
    <row r="119" spans="1:10" ht="16" x14ac:dyDescent="0.2">
      <c r="A119" s="63"/>
      <c r="B119" s="75" t="s">
        <v>564</v>
      </c>
      <c r="C119" s="168"/>
      <c r="D119" s="168" t="s">
        <v>418</v>
      </c>
      <c r="E119" s="169">
        <v>10000</v>
      </c>
      <c r="F119" s="253">
        <v>0.44</v>
      </c>
      <c r="G119" s="144"/>
      <c r="H119" s="78">
        <f>F119</f>
        <v>0.44</v>
      </c>
      <c r="I119" s="78"/>
      <c r="J119" s="23"/>
    </row>
    <row r="120" spans="1:10" ht="16" x14ac:dyDescent="0.2">
      <c r="A120" s="63"/>
      <c r="B120" s="75" t="s">
        <v>564</v>
      </c>
      <c r="C120" s="168"/>
      <c r="D120" s="168" t="s">
        <v>414</v>
      </c>
      <c r="E120" s="169">
        <v>10000</v>
      </c>
      <c r="F120" s="253">
        <v>0.35</v>
      </c>
      <c r="G120" s="144"/>
      <c r="H120" s="78">
        <f>F120</f>
        <v>0.35</v>
      </c>
      <c r="I120" s="78"/>
      <c r="J120" s="23"/>
    </row>
    <row r="121" spans="1:10" ht="16" x14ac:dyDescent="0.2">
      <c r="A121" s="63"/>
      <c r="B121" s="172"/>
      <c r="C121" s="168"/>
      <c r="D121" s="212"/>
      <c r="E121" s="169"/>
      <c r="F121" s="109"/>
      <c r="G121" s="144"/>
      <c r="H121" s="78"/>
      <c r="I121" s="78"/>
      <c r="J121" s="23"/>
    </row>
    <row r="122" spans="1:10" ht="16" x14ac:dyDescent="0.2">
      <c r="A122" s="63"/>
      <c r="B122" s="172" t="s">
        <v>565</v>
      </c>
      <c r="C122" s="168" t="s">
        <v>490</v>
      </c>
      <c r="D122" s="212" t="s">
        <v>411</v>
      </c>
      <c r="E122" s="169">
        <v>10000</v>
      </c>
      <c r="F122" s="109" t="s">
        <v>492</v>
      </c>
      <c r="G122" s="144">
        <v>3.08</v>
      </c>
      <c r="H122" s="78">
        <f>G122</f>
        <v>3.08</v>
      </c>
      <c r="I122" s="78">
        <f>H122</f>
        <v>3.08</v>
      </c>
      <c r="J122" s="23"/>
    </row>
    <row r="123" spans="1:10" ht="16" x14ac:dyDescent="0.2">
      <c r="A123" s="63"/>
      <c r="B123" s="172"/>
      <c r="C123" s="168"/>
      <c r="D123" s="212"/>
      <c r="E123" s="169"/>
      <c r="F123" s="109"/>
      <c r="G123" s="144"/>
      <c r="H123" s="78"/>
      <c r="I123" s="78"/>
      <c r="J123" s="23"/>
    </row>
    <row r="124" spans="1:10" ht="16" x14ac:dyDescent="0.2">
      <c r="A124" s="63"/>
      <c r="B124" s="172" t="s">
        <v>653</v>
      </c>
      <c r="C124" s="168" t="s">
        <v>652</v>
      </c>
      <c r="D124" s="212" t="s">
        <v>411</v>
      </c>
      <c r="E124" s="169">
        <v>10000</v>
      </c>
      <c r="F124" s="109">
        <f>H124-G124</f>
        <v>0</v>
      </c>
      <c r="G124" s="144">
        <v>1.26</v>
      </c>
      <c r="H124" s="78">
        <v>1.26</v>
      </c>
      <c r="I124" s="78">
        <f>H124</f>
        <v>1.26</v>
      </c>
      <c r="J124" s="23"/>
    </row>
    <row r="125" spans="1:10" ht="16" x14ac:dyDescent="0.2">
      <c r="A125" s="63"/>
      <c r="B125" s="172"/>
      <c r="C125" s="168"/>
      <c r="D125" s="212"/>
      <c r="E125" s="169"/>
      <c r="F125" s="109"/>
      <c r="G125" s="144"/>
      <c r="H125" s="78"/>
      <c r="I125" s="78"/>
      <c r="J125" s="23"/>
    </row>
    <row r="126" spans="1:10" ht="16" x14ac:dyDescent="0.2">
      <c r="A126" s="63"/>
      <c r="B126" s="75" t="s">
        <v>566</v>
      </c>
      <c r="C126" s="66" t="s">
        <v>25</v>
      </c>
      <c r="D126" s="66" t="s">
        <v>411</v>
      </c>
      <c r="E126" s="79">
        <v>10000</v>
      </c>
      <c r="F126" s="109">
        <v>0</v>
      </c>
      <c r="G126" s="144">
        <f>H126-F126</f>
        <v>3.08</v>
      </c>
      <c r="H126" s="79">
        <v>3.08</v>
      </c>
      <c r="I126" s="79">
        <f>H126</f>
        <v>3.08</v>
      </c>
      <c r="J126" s="23"/>
    </row>
    <row r="127" spans="1:10" ht="16" x14ac:dyDescent="0.2">
      <c r="A127" s="63"/>
      <c r="B127" s="75"/>
      <c r="C127" s="66"/>
      <c r="D127" s="66"/>
      <c r="E127" s="79"/>
      <c r="F127" s="109"/>
      <c r="G127" s="144"/>
      <c r="H127" s="79"/>
      <c r="I127" s="79"/>
      <c r="J127" s="23"/>
    </row>
    <row r="128" spans="1:10" ht="16" x14ac:dyDescent="0.2">
      <c r="A128" s="63"/>
      <c r="B128" s="75" t="s">
        <v>567</v>
      </c>
      <c r="C128" s="66" t="s">
        <v>88</v>
      </c>
      <c r="D128" s="66" t="s">
        <v>411</v>
      </c>
      <c r="E128" s="78">
        <v>250000</v>
      </c>
      <c r="F128" s="109">
        <f>H128-G128</f>
        <v>48.24</v>
      </c>
      <c r="G128" s="144">
        <v>2.0099999999999998</v>
      </c>
      <c r="H128" s="78">
        <v>50.25</v>
      </c>
      <c r="I128" s="78">
        <f>SUM(H128:H133)</f>
        <v>132.88</v>
      </c>
      <c r="J128" s="23"/>
    </row>
    <row r="129" spans="1:10" ht="16" x14ac:dyDescent="0.2">
      <c r="A129" s="63"/>
      <c r="B129" s="75" t="s">
        <v>567</v>
      </c>
      <c r="C129" s="66"/>
      <c r="D129" s="66" t="s">
        <v>417</v>
      </c>
      <c r="E129" s="78">
        <v>50000</v>
      </c>
      <c r="F129" s="109">
        <v>57.85</v>
      </c>
      <c r="G129" s="144"/>
      <c r="H129" s="78">
        <f>F129</f>
        <v>57.85</v>
      </c>
      <c r="I129" s="78"/>
      <c r="J129" s="211"/>
    </row>
    <row r="130" spans="1:10" ht="16" x14ac:dyDescent="0.2">
      <c r="A130" s="63"/>
      <c r="B130" s="75" t="s">
        <v>567</v>
      </c>
      <c r="C130" s="66"/>
      <c r="D130" s="66" t="s">
        <v>412</v>
      </c>
      <c r="E130" s="78">
        <v>10000</v>
      </c>
      <c r="F130" s="109">
        <v>3.42</v>
      </c>
      <c r="G130" s="144"/>
      <c r="H130" s="78">
        <f>F130</f>
        <v>3.42</v>
      </c>
      <c r="I130" s="78"/>
      <c r="J130" s="23"/>
    </row>
    <row r="131" spans="1:10" ht="16" x14ac:dyDescent="0.2">
      <c r="A131" s="63"/>
      <c r="B131" s="75" t="s">
        <v>567</v>
      </c>
      <c r="C131" s="66"/>
      <c r="D131" s="66" t="s">
        <v>413</v>
      </c>
      <c r="E131" s="78">
        <v>250000</v>
      </c>
      <c r="F131" s="109">
        <v>10.45</v>
      </c>
      <c r="G131" s="144"/>
      <c r="H131" s="78">
        <f>F131</f>
        <v>10.45</v>
      </c>
      <c r="I131" s="78"/>
      <c r="J131" s="23"/>
    </row>
    <row r="132" spans="1:10" ht="16" x14ac:dyDescent="0.2">
      <c r="A132" s="63"/>
      <c r="B132" s="75" t="s">
        <v>567</v>
      </c>
      <c r="C132" s="66"/>
      <c r="D132" s="66" t="s">
        <v>418</v>
      </c>
      <c r="E132" s="78">
        <v>240000</v>
      </c>
      <c r="F132" s="109">
        <v>10.56</v>
      </c>
      <c r="G132" s="144"/>
      <c r="H132" s="79">
        <f>F132</f>
        <v>10.56</v>
      </c>
      <c r="I132" s="79"/>
      <c r="J132" s="23"/>
    </row>
    <row r="133" spans="1:10" ht="16" x14ac:dyDescent="0.2">
      <c r="A133" s="63"/>
      <c r="B133" s="75" t="s">
        <v>567</v>
      </c>
      <c r="C133" s="66"/>
      <c r="D133" s="66" t="s">
        <v>414</v>
      </c>
      <c r="E133" s="79">
        <v>10000</v>
      </c>
      <c r="F133" s="109">
        <v>0.35</v>
      </c>
      <c r="G133" s="144"/>
      <c r="H133" s="79">
        <f>F133</f>
        <v>0.35</v>
      </c>
      <c r="I133" s="79"/>
      <c r="J133" s="23"/>
    </row>
    <row r="134" spans="1:10" ht="16" x14ac:dyDescent="0.2">
      <c r="A134" s="63"/>
      <c r="B134" s="75"/>
      <c r="C134" s="66"/>
      <c r="D134" s="66"/>
      <c r="E134" s="79"/>
      <c r="F134" s="109"/>
      <c r="G134" s="144"/>
      <c r="H134" s="79"/>
      <c r="I134" s="79"/>
      <c r="J134" s="23"/>
    </row>
    <row r="135" spans="1:10" ht="16" x14ac:dyDescent="0.2">
      <c r="A135" s="63"/>
      <c r="B135" s="75" t="s">
        <v>713</v>
      </c>
      <c r="C135" s="66" t="s">
        <v>707</v>
      </c>
      <c r="D135" s="66" t="s">
        <v>411</v>
      </c>
      <c r="E135" s="79">
        <v>50000</v>
      </c>
      <c r="F135" s="109">
        <v>5.04</v>
      </c>
      <c r="G135" s="144">
        <f>H135-F135</f>
        <v>1.2599999999999998</v>
      </c>
      <c r="H135" s="79">
        <v>6.3</v>
      </c>
      <c r="I135" s="79">
        <f>SUM(H135:H138)</f>
        <v>18.43</v>
      </c>
      <c r="J135" s="23"/>
    </row>
    <row r="136" spans="1:10" ht="16" x14ac:dyDescent="0.2">
      <c r="A136" s="63"/>
      <c r="B136" s="75" t="s">
        <v>713</v>
      </c>
      <c r="C136" s="66"/>
      <c r="D136" s="66" t="s">
        <v>412</v>
      </c>
      <c r="E136" s="79">
        <v>10000</v>
      </c>
      <c r="F136" s="109">
        <v>3.42</v>
      </c>
      <c r="G136" s="144"/>
      <c r="H136" s="79">
        <f>F136</f>
        <v>3.42</v>
      </c>
      <c r="I136" s="79"/>
      <c r="J136" s="23"/>
    </row>
    <row r="137" spans="1:10" ht="16" x14ac:dyDescent="0.2">
      <c r="A137" s="63"/>
      <c r="B137" s="75" t="s">
        <v>713</v>
      </c>
      <c r="C137" s="66"/>
      <c r="D137" s="66" t="s">
        <v>413</v>
      </c>
      <c r="E137" s="79">
        <v>200000</v>
      </c>
      <c r="F137" s="109">
        <v>8.36</v>
      </c>
      <c r="G137" s="144"/>
      <c r="H137" s="79">
        <f>F137</f>
        <v>8.36</v>
      </c>
      <c r="I137" s="79"/>
      <c r="J137" s="23"/>
    </row>
    <row r="138" spans="1:10" ht="16" x14ac:dyDescent="0.2">
      <c r="A138" s="63"/>
      <c r="B138" s="75" t="s">
        <v>713</v>
      </c>
      <c r="C138" s="66"/>
      <c r="D138" s="66" t="s">
        <v>414</v>
      </c>
      <c r="E138" s="79">
        <v>10000</v>
      </c>
      <c r="F138" s="109">
        <v>0.35</v>
      </c>
      <c r="G138" s="144"/>
      <c r="H138" s="79">
        <f>F138</f>
        <v>0.35</v>
      </c>
      <c r="I138" s="79"/>
      <c r="J138" s="23"/>
    </row>
    <row r="139" spans="1:10" ht="16" x14ac:dyDescent="0.2">
      <c r="A139" s="63"/>
      <c r="B139" s="75"/>
      <c r="C139" s="66"/>
      <c r="D139" s="66"/>
      <c r="E139" s="79"/>
      <c r="F139" s="109"/>
      <c r="G139" s="144"/>
      <c r="H139" s="79"/>
      <c r="I139" s="79"/>
      <c r="J139" s="23"/>
    </row>
    <row r="140" spans="1:10" ht="16" x14ac:dyDescent="0.2">
      <c r="A140" s="63"/>
      <c r="B140" s="75" t="s">
        <v>568</v>
      </c>
      <c r="C140" s="66" t="s">
        <v>173</v>
      </c>
      <c r="D140" s="66" t="s">
        <v>411</v>
      </c>
      <c r="E140" s="79">
        <v>10000</v>
      </c>
      <c r="F140" s="109">
        <v>0</v>
      </c>
      <c r="G140" s="144">
        <f>H140-F140</f>
        <v>12.48</v>
      </c>
      <c r="H140" s="79">
        <v>12.48</v>
      </c>
      <c r="I140" s="79">
        <f>SUM(H140:H142)</f>
        <v>24.470000000000002</v>
      </c>
      <c r="J140" s="23"/>
    </row>
    <row r="141" spans="1:10" ht="16" x14ac:dyDescent="0.2">
      <c r="A141" s="63"/>
      <c r="B141" s="75" t="s">
        <v>568</v>
      </c>
      <c r="C141" s="66"/>
      <c r="D141" s="66" t="s">
        <v>417</v>
      </c>
      <c r="E141" s="79">
        <v>10000</v>
      </c>
      <c r="F141" s="109">
        <v>11.57</v>
      </c>
      <c r="G141" s="144"/>
      <c r="H141" s="79">
        <f>F141</f>
        <v>11.57</v>
      </c>
      <c r="I141" s="79"/>
      <c r="J141" s="23"/>
    </row>
    <row r="142" spans="1:10" ht="16" x14ac:dyDescent="0.2">
      <c r="A142" s="63"/>
      <c r="B142" s="75" t="s">
        <v>568</v>
      </c>
      <c r="C142" s="66"/>
      <c r="D142" s="66" t="s">
        <v>413</v>
      </c>
      <c r="E142" s="78">
        <v>10000</v>
      </c>
      <c r="F142" s="109">
        <v>0.42</v>
      </c>
      <c r="G142" s="144"/>
      <c r="H142" s="78">
        <f>F142</f>
        <v>0.42</v>
      </c>
      <c r="I142" s="78"/>
      <c r="J142" s="23"/>
    </row>
    <row r="143" spans="1:10" ht="16" x14ac:dyDescent="0.2">
      <c r="A143" s="63"/>
      <c r="B143" s="75"/>
      <c r="C143" s="66"/>
      <c r="D143" s="66"/>
      <c r="E143" s="78"/>
      <c r="F143" s="109"/>
      <c r="G143" s="144"/>
      <c r="H143" s="78"/>
      <c r="I143" s="78"/>
      <c r="J143" s="23"/>
    </row>
    <row r="144" spans="1:10" ht="16" x14ac:dyDescent="0.2">
      <c r="A144" s="63"/>
      <c r="B144" s="75" t="s">
        <v>569</v>
      </c>
      <c r="C144" s="66" t="s">
        <v>189</v>
      </c>
      <c r="D144" s="66" t="s">
        <v>411</v>
      </c>
      <c r="E144" s="78">
        <v>100000</v>
      </c>
      <c r="F144" s="109">
        <f>H144-G144</f>
        <v>72.180000000000007</v>
      </c>
      <c r="G144" s="144">
        <v>8.02</v>
      </c>
      <c r="H144" s="78">
        <v>80.2</v>
      </c>
      <c r="I144" s="78">
        <f>SUM(H144:H145)</f>
        <v>84.38</v>
      </c>
      <c r="J144" s="211"/>
    </row>
    <row r="145" spans="1:10" ht="16" x14ac:dyDescent="0.2">
      <c r="A145" s="63"/>
      <c r="B145" s="75" t="s">
        <v>569</v>
      </c>
      <c r="C145" s="66"/>
      <c r="D145" s="66" t="s">
        <v>413</v>
      </c>
      <c r="E145" s="79">
        <v>100000</v>
      </c>
      <c r="F145" s="109">
        <v>4.18</v>
      </c>
      <c r="G145" s="144"/>
      <c r="H145" s="79">
        <f>F145</f>
        <v>4.18</v>
      </c>
      <c r="I145" s="79"/>
      <c r="J145" s="23"/>
    </row>
    <row r="146" spans="1:10" ht="16" x14ac:dyDescent="0.2">
      <c r="A146" s="63"/>
      <c r="B146" s="75"/>
      <c r="C146" s="66"/>
      <c r="D146" s="66"/>
      <c r="E146" s="79"/>
      <c r="F146" s="109"/>
      <c r="G146" s="144"/>
      <c r="H146" s="79"/>
      <c r="I146" s="79"/>
      <c r="J146" s="23"/>
    </row>
    <row r="147" spans="1:10" ht="16" x14ac:dyDescent="0.2">
      <c r="A147" s="63"/>
      <c r="B147" s="75" t="s">
        <v>570</v>
      </c>
      <c r="C147" s="66" t="s">
        <v>143</v>
      </c>
      <c r="D147" s="66" t="s">
        <v>411</v>
      </c>
      <c r="E147" s="78">
        <v>10000</v>
      </c>
      <c r="F147" s="109">
        <v>0</v>
      </c>
      <c r="G147" s="144">
        <v>0.66</v>
      </c>
      <c r="H147" s="78">
        <v>0.66</v>
      </c>
      <c r="I147" s="78">
        <f>SUM(H147:H148)</f>
        <v>4.84</v>
      </c>
      <c r="J147" s="211"/>
    </row>
    <row r="148" spans="1:10" ht="16" x14ac:dyDescent="0.2">
      <c r="A148" s="63"/>
      <c r="B148" s="75" t="s">
        <v>570</v>
      </c>
      <c r="C148" s="66"/>
      <c r="D148" s="66" t="s">
        <v>413</v>
      </c>
      <c r="E148" s="79">
        <v>100000</v>
      </c>
      <c r="F148" s="109">
        <v>4.18</v>
      </c>
      <c r="G148" s="144"/>
      <c r="H148" s="79">
        <f>F148</f>
        <v>4.18</v>
      </c>
      <c r="I148" s="79"/>
      <c r="J148" s="23"/>
    </row>
    <row r="149" spans="1:10" ht="16" x14ac:dyDescent="0.2">
      <c r="A149" s="63"/>
      <c r="B149" s="75"/>
      <c r="C149" s="66"/>
      <c r="D149" s="66"/>
      <c r="E149" s="79"/>
      <c r="F149" s="109"/>
      <c r="G149" s="144"/>
      <c r="H149" s="79"/>
      <c r="I149" s="79"/>
      <c r="J149" s="23"/>
    </row>
    <row r="150" spans="1:10" ht="16" x14ac:dyDescent="0.2">
      <c r="A150" s="63"/>
      <c r="B150" s="75" t="s">
        <v>571</v>
      </c>
      <c r="C150" s="66" t="s">
        <v>235</v>
      </c>
      <c r="D150" s="66" t="s">
        <v>411</v>
      </c>
      <c r="E150" s="79">
        <v>10000</v>
      </c>
      <c r="F150" s="109">
        <v>0</v>
      </c>
      <c r="G150" s="144">
        <f>H150-F150</f>
        <v>2.0099999999999998</v>
      </c>
      <c r="H150" s="79">
        <v>2.0099999999999998</v>
      </c>
      <c r="I150" s="79">
        <f>SUM(H150:H151)</f>
        <v>6.42</v>
      </c>
      <c r="J150" s="23"/>
    </row>
    <row r="151" spans="1:10" ht="16" x14ac:dyDescent="0.2">
      <c r="A151" s="63"/>
      <c r="B151" s="75" t="s">
        <v>571</v>
      </c>
      <c r="C151" s="66"/>
      <c r="D151" s="66" t="s">
        <v>417</v>
      </c>
      <c r="E151" s="79">
        <v>10000</v>
      </c>
      <c r="F151" s="109">
        <v>4.41</v>
      </c>
      <c r="G151" s="144"/>
      <c r="H151" s="79">
        <f>F151</f>
        <v>4.41</v>
      </c>
      <c r="I151" s="79"/>
      <c r="J151" s="23"/>
    </row>
    <row r="152" spans="1:10" ht="16" x14ac:dyDescent="0.2">
      <c r="A152" s="63"/>
      <c r="B152" s="75"/>
      <c r="C152" s="66"/>
      <c r="D152" s="66"/>
      <c r="E152" s="79"/>
      <c r="F152" s="109"/>
      <c r="G152" s="144"/>
      <c r="H152" s="79"/>
      <c r="I152" s="79"/>
      <c r="J152" s="23"/>
    </row>
    <row r="153" spans="1:10" ht="16" x14ac:dyDescent="0.2">
      <c r="A153" s="63"/>
      <c r="B153" s="75" t="s">
        <v>655</v>
      </c>
      <c r="C153" s="66" t="s">
        <v>654</v>
      </c>
      <c r="D153" s="66" t="s">
        <v>411</v>
      </c>
      <c r="E153" s="79">
        <v>200000</v>
      </c>
      <c r="F153" s="109">
        <f>H153-G153</f>
        <v>12.54</v>
      </c>
      <c r="G153" s="144">
        <v>0.66</v>
      </c>
      <c r="H153" s="79">
        <v>13.2</v>
      </c>
      <c r="I153" s="79">
        <f>SUM(H153:H158)</f>
        <v>42.33</v>
      </c>
      <c r="J153" s="23"/>
    </row>
    <row r="154" spans="1:10" ht="16" x14ac:dyDescent="0.2">
      <c r="A154" s="63"/>
      <c r="B154" s="75" t="s">
        <v>655</v>
      </c>
      <c r="C154" s="66"/>
      <c r="D154" s="66" t="s">
        <v>417</v>
      </c>
      <c r="E154" s="79">
        <v>100000</v>
      </c>
      <c r="F154" s="109">
        <v>12.6</v>
      </c>
      <c r="G154" s="144"/>
      <c r="H154" s="79">
        <f>F154</f>
        <v>12.6</v>
      </c>
      <c r="I154" s="79"/>
      <c r="J154" s="23"/>
    </row>
    <row r="155" spans="1:10" ht="16" x14ac:dyDescent="0.2">
      <c r="A155" s="63"/>
      <c r="B155" s="75" t="s">
        <v>655</v>
      </c>
      <c r="C155" s="66"/>
      <c r="D155" s="66" t="s">
        <v>412</v>
      </c>
      <c r="E155" s="79">
        <v>10000</v>
      </c>
      <c r="F155" s="109">
        <v>3.42</v>
      </c>
      <c r="G155" s="144"/>
      <c r="H155" s="79">
        <f>F155</f>
        <v>3.42</v>
      </c>
      <c r="I155" s="79"/>
      <c r="J155" s="23"/>
    </row>
    <row r="156" spans="1:10" ht="16" x14ac:dyDescent="0.2">
      <c r="A156" s="63"/>
      <c r="B156" s="75" t="s">
        <v>655</v>
      </c>
      <c r="C156" s="66"/>
      <c r="D156" s="66" t="s">
        <v>413</v>
      </c>
      <c r="E156" s="78">
        <v>200000</v>
      </c>
      <c r="F156" s="78">
        <v>8.36</v>
      </c>
      <c r="G156" s="78"/>
      <c r="H156" s="78">
        <f>F156</f>
        <v>8.36</v>
      </c>
      <c r="I156" s="78"/>
      <c r="J156" s="23"/>
    </row>
    <row r="157" spans="1:10" ht="16" x14ac:dyDescent="0.2">
      <c r="A157" s="63"/>
      <c r="B157" s="75" t="s">
        <v>655</v>
      </c>
      <c r="C157" s="66"/>
      <c r="D157" s="66" t="s">
        <v>418</v>
      </c>
      <c r="E157" s="79">
        <v>100000</v>
      </c>
      <c r="F157" s="109">
        <v>4.4000000000000004</v>
      </c>
      <c r="G157" s="144"/>
      <c r="H157" s="79">
        <f>F157</f>
        <v>4.4000000000000004</v>
      </c>
      <c r="I157" s="79"/>
      <c r="J157" s="23"/>
    </row>
    <row r="158" spans="1:10" ht="16" x14ac:dyDescent="0.2">
      <c r="A158" s="63"/>
      <c r="B158" s="75" t="s">
        <v>655</v>
      </c>
      <c r="C158" s="66"/>
      <c r="D158" s="66" t="s">
        <v>414</v>
      </c>
      <c r="E158" s="79">
        <v>10000</v>
      </c>
      <c r="F158" s="109">
        <v>0.35</v>
      </c>
      <c r="G158" s="144"/>
      <c r="H158" s="79">
        <f>F158</f>
        <v>0.35</v>
      </c>
      <c r="I158" s="79"/>
      <c r="J158" s="23"/>
    </row>
    <row r="159" spans="1:10" ht="16" x14ac:dyDescent="0.2">
      <c r="A159" s="63"/>
      <c r="B159" s="75"/>
      <c r="C159" s="66"/>
      <c r="D159" s="66"/>
      <c r="E159" s="79"/>
      <c r="F159" s="109"/>
      <c r="G159" s="144"/>
      <c r="H159" s="79"/>
      <c r="I159" s="79"/>
      <c r="J159" s="23"/>
    </row>
    <row r="160" spans="1:10" ht="16" x14ac:dyDescent="0.2">
      <c r="A160" s="63"/>
      <c r="B160" s="75" t="s">
        <v>572</v>
      </c>
      <c r="C160" s="66" t="s">
        <v>29</v>
      </c>
      <c r="D160" s="66" t="s">
        <v>411</v>
      </c>
      <c r="E160" s="78">
        <v>10000</v>
      </c>
      <c r="F160" s="109">
        <v>0</v>
      </c>
      <c r="G160" s="144">
        <f>H160-F160</f>
        <v>3.08</v>
      </c>
      <c r="H160" s="78">
        <v>3.08</v>
      </c>
      <c r="I160" s="78">
        <f>SUM(H160:H161)</f>
        <v>3.5</v>
      </c>
      <c r="J160" s="211"/>
    </row>
    <row r="161" spans="1:15" ht="16" x14ac:dyDescent="0.2">
      <c r="A161" s="63"/>
      <c r="B161" s="75" t="s">
        <v>572</v>
      </c>
      <c r="C161" s="66"/>
      <c r="D161" s="66" t="s">
        <v>413</v>
      </c>
      <c r="E161" s="78">
        <v>10000</v>
      </c>
      <c r="F161" s="78">
        <v>0.42</v>
      </c>
      <c r="G161" s="78"/>
      <c r="H161" s="78">
        <f>F161</f>
        <v>0.42</v>
      </c>
      <c r="I161" s="78"/>
      <c r="J161" s="23"/>
    </row>
    <row r="162" spans="1:15" ht="16" x14ac:dyDescent="0.2">
      <c r="A162" s="63"/>
      <c r="B162" s="75"/>
      <c r="C162" s="66"/>
      <c r="D162" s="66"/>
      <c r="E162" s="79"/>
      <c r="F162" s="109"/>
      <c r="G162" s="144"/>
      <c r="H162" s="79"/>
      <c r="I162" s="79"/>
      <c r="J162" s="23"/>
    </row>
    <row r="163" spans="1:15" ht="16" x14ac:dyDescent="0.2">
      <c r="A163" s="63"/>
      <c r="B163" s="75" t="s">
        <v>573</v>
      </c>
      <c r="C163" s="66" t="s">
        <v>201</v>
      </c>
      <c r="D163" s="66" t="s">
        <v>411</v>
      </c>
      <c r="E163" s="79">
        <v>10000</v>
      </c>
      <c r="F163" s="109">
        <v>0</v>
      </c>
      <c r="G163" s="144">
        <f>H163-F163</f>
        <v>1.26</v>
      </c>
      <c r="H163" s="79">
        <v>1.26</v>
      </c>
      <c r="I163" s="79">
        <f>SUM(H163:H168)</f>
        <v>25.18</v>
      </c>
      <c r="J163" s="23"/>
    </row>
    <row r="164" spans="1:15" ht="16" x14ac:dyDescent="0.2">
      <c r="A164" s="63"/>
      <c r="B164" s="75" t="s">
        <v>573</v>
      </c>
      <c r="C164" s="66"/>
      <c r="D164" s="173" t="s">
        <v>417</v>
      </c>
      <c r="E164" s="79">
        <v>10000</v>
      </c>
      <c r="F164" s="109">
        <v>11.57</v>
      </c>
      <c r="G164" s="144"/>
      <c r="H164" s="79">
        <f>F164</f>
        <v>11.57</v>
      </c>
      <c r="I164" s="79"/>
      <c r="J164" s="23"/>
    </row>
    <row r="165" spans="1:15" ht="16" x14ac:dyDescent="0.2">
      <c r="A165" s="63"/>
      <c r="B165" s="75" t="s">
        <v>573</v>
      </c>
      <c r="C165" s="66"/>
      <c r="D165" s="173" t="s">
        <v>412</v>
      </c>
      <c r="E165" s="79">
        <v>10000</v>
      </c>
      <c r="F165" s="109">
        <v>3.42</v>
      </c>
      <c r="G165" s="144"/>
      <c r="H165" s="79">
        <f>F165</f>
        <v>3.42</v>
      </c>
      <c r="I165" s="79"/>
      <c r="J165" s="23"/>
    </row>
    <row r="166" spans="1:15" ht="16" x14ac:dyDescent="0.2">
      <c r="A166" s="63"/>
      <c r="B166" s="75" t="s">
        <v>573</v>
      </c>
      <c r="C166" s="66"/>
      <c r="D166" s="173" t="s">
        <v>413</v>
      </c>
      <c r="E166" s="79">
        <v>100000</v>
      </c>
      <c r="F166" s="109">
        <v>4.18</v>
      </c>
      <c r="G166" s="144"/>
      <c r="H166" s="79">
        <f>F166</f>
        <v>4.18</v>
      </c>
      <c r="I166" s="79"/>
      <c r="J166" s="23"/>
    </row>
    <row r="167" spans="1:15" ht="16" x14ac:dyDescent="0.2">
      <c r="A167" s="63"/>
      <c r="B167" s="75" t="s">
        <v>573</v>
      </c>
      <c r="C167" s="66"/>
      <c r="D167" s="173" t="s">
        <v>418</v>
      </c>
      <c r="E167" s="78">
        <v>100000</v>
      </c>
      <c r="F167" s="109">
        <v>4.4000000000000004</v>
      </c>
      <c r="G167" s="144"/>
      <c r="H167" s="79">
        <f>F167</f>
        <v>4.4000000000000004</v>
      </c>
      <c r="I167" s="79"/>
      <c r="J167" s="23"/>
    </row>
    <row r="168" spans="1:15" ht="16" x14ac:dyDescent="0.2">
      <c r="A168" s="63"/>
      <c r="B168" s="75" t="s">
        <v>573</v>
      </c>
      <c r="C168" s="66"/>
      <c r="D168" s="173" t="s">
        <v>414</v>
      </c>
      <c r="E168" s="79">
        <v>10000</v>
      </c>
      <c r="F168" s="109">
        <v>0.35</v>
      </c>
      <c r="G168" s="144"/>
      <c r="H168" s="79">
        <f>F168</f>
        <v>0.35</v>
      </c>
      <c r="I168" s="79"/>
      <c r="J168" s="23"/>
    </row>
    <row r="169" spans="1:15" ht="16" x14ac:dyDescent="0.2">
      <c r="A169" s="63"/>
      <c r="B169" s="75"/>
      <c r="C169" s="66"/>
      <c r="D169" s="66"/>
      <c r="E169" s="79"/>
      <c r="F169" s="109"/>
      <c r="G169" s="144"/>
      <c r="H169" s="79"/>
      <c r="I169" s="79"/>
      <c r="J169" s="23"/>
    </row>
    <row r="170" spans="1:15" ht="16" x14ac:dyDescent="0.2">
      <c r="A170" s="63"/>
      <c r="B170" s="75" t="s">
        <v>574</v>
      </c>
      <c r="C170" s="85" t="s">
        <v>226</v>
      </c>
      <c r="D170" s="85" t="s">
        <v>411</v>
      </c>
      <c r="E170" s="86">
        <v>10000</v>
      </c>
      <c r="F170" s="251">
        <v>0</v>
      </c>
      <c r="G170" s="144">
        <f>H170-F170</f>
        <v>0.66</v>
      </c>
      <c r="H170" s="86">
        <v>0.66</v>
      </c>
      <c r="I170" s="86">
        <f>SUM(H170:H171)</f>
        <v>0.66</v>
      </c>
      <c r="J170" s="23"/>
    </row>
    <row r="171" spans="1:15" ht="16" x14ac:dyDescent="0.2">
      <c r="A171" s="63"/>
      <c r="B171" s="75"/>
      <c r="C171" s="85"/>
      <c r="D171" s="85"/>
      <c r="E171" s="86"/>
      <c r="F171" s="251"/>
      <c r="G171" s="242"/>
      <c r="H171" s="86"/>
      <c r="I171" s="86"/>
      <c r="J171" s="23"/>
    </row>
    <row r="172" spans="1:15" ht="16" x14ac:dyDescent="0.2">
      <c r="A172" s="63"/>
      <c r="B172" s="75"/>
      <c r="C172" s="85"/>
      <c r="D172" s="85"/>
      <c r="E172" s="86"/>
      <c r="F172" s="251"/>
      <c r="G172" s="242"/>
      <c r="H172" s="86"/>
      <c r="I172" s="86"/>
      <c r="J172" s="23"/>
    </row>
    <row r="173" spans="1:15" ht="16" x14ac:dyDescent="0.2">
      <c r="A173" s="63"/>
      <c r="B173" s="75" t="s">
        <v>575</v>
      </c>
      <c r="C173" s="168" t="s">
        <v>332</v>
      </c>
      <c r="D173" s="168" t="s">
        <v>411</v>
      </c>
      <c r="E173" s="169">
        <v>360000</v>
      </c>
      <c r="F173" s="86">
        <f>H173-G173</f>
        <v>23.1</v>
      </c>
      <c r="G173" s="78">
        <v>0.66</v>
      </c>
      <c r="H173" s="86">
        <v>23.76</v>
      </c>
      <c r="I173" s="86">
        <f>SUM(H173:H174)</f>
        <v>38.81</v>
      </c>
      <c r="J173" s="23"/>
      <c r="M173" s="13"/>
      <c r="N173" s="42"/>
      <c r="O173" s="45"/>
    </row>
    <row r="174" spans="1:15" ht="16" x14ac:dyDescent="0.2">
      <c r="A174" s="63"/>
      <c r="B174" s="75" t="s">
        <v>575</v>
      </c>
      <c r="C174" s="168"/>
      <c r="D174" s="168" t="s">
        <v>413</v>
      </c>
      <c r="E174" s="169">
        <v>360000</v>
      </c>
      <c r="F174" s="86">
        <v>15.05</v>
      </c>
      <c r="G174" s="86"/>
      <c r="H174" s="86">
        <f>F174</f>
        <v>15.05</v>
      </c>
      <c r="I174" s="86"/>
      <c r="J174" s="23"/>
      <c r="M174" s="13"/>
      <c r="N174" s="42"/>
      <c r="O174" s="45"/>
    </row>
    <row r="175" spans="1:15" ht="16" x14ac:dyDescent="0.2">
      <c r="A175" s="63"/>
      <c r="B175" s="75"/>
      <c r="C175" s="168"/>
      <c r="D175" s="168"/>
      <c r="E175" s="169"/>
      <c r="F175" s="251"/>
      <c r="G175" s="242"/>
      <c r="H175" s="86"/>
      <c r="I175" s="86"/>
      <c r="J175" s="23"/>
      <c r="M175" s="13"/>
      <c r="N175" s="42"/>
      <c r="O175" s="45"/>
    </row>
    <row r="176" spans="1:15" ht="16" x14ac:dyDescent="0.2">
      <c r="A176" s="63"/>
      <c r="B176" s="75" t="s">
        <v>576</v>
      </c>
      <c r="C176" s="66" t="s">
        <v>71</v>
      </c>
      <c r="D176" s="66" t="s">
        <v>411</v>
      </c>
      <c r="E176" s="78">
        <v>50000</v>
      </c>
      <c r="F176" s="78">
        <f>H176-G176</f>
        <v>12.32</v>
      </c>
      <c r="G176" s="78">
        <v>3.08</v>
      </c>
      <c r="H176" s="78">
        <v>15.4</v>
      </c>
      <c r="I176" s="78">
        <f>SUM(H176:H181)</f>
        <v>33.370000000000012</v>
      </c>
      <c r="J176" s="23"/>
    </row>
    <row r="177" spans="1:10" ht="16" x14ac:dyDescent="0.2">
      <c r="A177" s="63"/>
      <c r="B177" s="75" t="s">
        <v>576</v>
      </c>
      <c r="C177" s="66"/>
      <c r="D177" s="66" t="s">
        <v>417</v>
      </c>
      <c r="E177" s="79">
        <v>30000</v>
      </c>
      <c r="F177" s="109">
        <v>13.23</v>
      </c>
      <c r="G177" s="144"/>
      <c r="H177" s="79">
        <f>F177</f>
        <v>13.23</v>
      </c>
      <c r="I177" s="79"/>
      <c r="J177" s="23"/>
    </row>
    <row r="178" spans="1:10" ht="16" x14ac:dyDescent="0.2">
      <c r="A178" s="63"/>
      <c r="B178" s="75" t="s">
        <v>576</v>
      </c>
      <c r="C178" s="66"/>
      <c r="D178" s="66" t="s">
        <v>412</v>
      </c>
      <c r="E178" s="79">
        <v>8000</v>
      </c>
      <c r="F178" s="109">
        <v>2.74</v>
      </c>
      <c r="G178" s="144"/>
      <c r="H178" s="79">
        <f>F178</f>
        <v>2.74</v>
      </c>
      <c r="I178" s="79"/>
      <c r="J178" s="23"/>
    </row>
    <row r="179" spans="1:10" ht="16" x14ac:dyDescent="0.2">
      <c r="A179" s="63"/>
      <c r="B179" s="75" t="s">
        <v>576</v>
      </c>
      <c r="C179" s="66"/>
      <c r="D179" s="66" t="s">
        <v>413</v>
      </c>
      <c r="E179" s="79">
        <v>20000</v>
      </c>
      <c r="F179" s="109">
        <v>0.84</v>
      </c>
      <c r="G179" s="144"/>
      <c r="H179" s="79">
        <f>F179</f>
        <v>0.84</v>
      </c>
      <c r="I179" s="79"/>
      <c r="J179" s="23"/>
    </row>
    <row r="180" spans="1:10" ht="16" x14ac:dyDescent="0.2">
      <c r="A180" s="63"/>
      <c r="B180" s="75" t="s">
        <v>576</v>
      </c>
      <c r="C180" s="66"/>
      <c r="D180" s="66" t="s">
        <v>418</v>
      </c>
      <c r="E180" s="79">
        <v>20000</v>
      </c>
      <c r="F180" s="109">
        <v>0.88</v>
      </c>
      <c r="G180" s="144"/>
      <c r="H180" s="79">
        <f>F180</f>
        <v>0.88</v>
      </c>
      <c r="I180" s="79"/>
      <c r="J180" s="23"/>
    </row>
    <row r="181" spans="1:10" ht="16" x14ac:dyDescent="0.2">
      <c r="A181" s="63"/>
      <c r="B181" s="75" t="s">
        <v>576</v>
      </c>
      <c r="C181" s="66"/>
      <c r="D181" s="66" t="s">
        <v>414</v>
      </c>
      <c r="E181" s="78">
        <v>8000</v>
      </c>
      <c r="F181" s="78">
        <v>0.28000000000000003</v>
      </c>
      <c r="G181" s="78"/>
      <c r="H181" s="78">
        <f>F181</f>
        <v>0.28000000000000003</v>
      </c>
      <c r="I181" s="78"/>
      <c r="J181" s="23"/>
    </row>
    <row r="182" spans="1:10" ht="16" x14ac:dyDescent="0.2">
      <c r="A182" s="63"/>
      <c r="B182" s="75"/>
      <c r="C182" s="66"/>
      <c r="D182" s="66"/>
      <c r="E182" s="79"/>
      <c r="F182" s="109"/>
      <c r="G182" s="144"/>
      <c r="H182" s="79"/>
      <c r="I182" s="79"/>
      <c r="J182" s="23"/>
    </row>
    <row r="183" spans="1:10" ht="16" x14ac:dyDescent="0.2">
      <c r="A183" s="63"/>
      <c r="B183" s="75" t="s">
        <v>577</v>
      </c>
      <c r="C183" s="66" t="s">
        <v>131</v>
      </c>
      <c r="D183" s="66" t="s">
        <v>411</v>
      </c>
      <c r="E183" s="79">
        <v>10000</v>
      </c>
      <c r="F183" s="109">
        <v>0</v>
      </c>
      <c r="G183" s="144">
        <v>5.0199999999999996</v>
      </c>
      <c r="H183" s="79">
        <v>5.0199999999999996</v>
      </c>
      <c r="I183" s="79">
        <f>SUM(H183:H186)</f>
        <v>20.080000000000002</v>
      </c>
      <c r="J183" s="23"/>
    </row>
    <row r="184" spans="1:10" ht="16" x14ac:dyDescent="0.2">
      <c r="A184" s="63"/>
      <c r="B184" s="75" t="s">
        <v>577</v>
      </c>
      <c r="C184" s="66"/>
      <c r="D184" s="173" t="s">
        <v>417</v>
      </c>
      <c r="E184" s="79">
        <v>10000</v>
      </c>
      <c r="F184" s="109">
        <v>4.41</v>
      </c>
      <c r="G184" s="144"/>
      <c r="H184" s="79">
        <v>6.77</v>
      </c>
      <c r="I184" s="79"/>
      <c r="J184" s="23"/>
    </row>
    <row r="185" spans="1:10" ht="16" x14ac:dyDescent="0.2">
      <c r="A185" s="63"/>
      <c r="B185" s="75" t="s">
        <v>577</v>
      </c>
      <c r="C185" s="66"/>
      <c r="D185" s="173" t="s">
        <v>413</v>
      </c>
      <c r="E185" s="79">
        <v>190000</v>
      </c>
      <c r="F185" s="109">
        <v>7.94</v>
      </c>
      <c r="G185" s="144"/>
      <c r="H185" s="79">
        <f>F185</f>
        <v>7.94</v>
      </c>
      <c r="I185" s="79"/>
      <c r="J185" s="23"/>
    </row>
    <row r="186" spans="1:10" ht="16" x14ac:dyDescent="0.2">
      <c r="A186" s="63"/>
      <c r="B186" s="75" t="s">
        <v>577</v>
      </c>
      <c r="C186" s="66"/>
      <c r="D186" s="173" t="s">
        <v>414</v>
      </c>
      <c r="E186" s="78">
        <v>10000</v>
      </c>
      <c r="F186" s="109">
        <v>0.35</v>
      </c>
      <c r="G186" s="144"/>
      <c r="H186" s="78">
        <f>F186</f>
        <v>0.35</v>
      </c>
      <c r="I186" s="78"/>
      <c r="J186" s="23"/>
    </row>
    <row r="187" spans="1:10" ht="16" x14ac:dyDescent="0.2">
      <c r="A187" s="63"/>
      <c r="B187" s="75"/>
      <c r="C187" s="66"/>
      <c r="D187" s="66"/>
      <c r="E187" s="79"/>
      <c r="F187" s="109"/>
      <c r="G187" s="144"/>
      <c r="H187" s="79"/>
      <c r="I187" s="79"/>
      <c r="J187" s="23"/>
    </row>
    <row r="188" spans="1:10" ht="16" x14ac:dyDescent="0.2">
      <c r="A188" s="63"/>
      <c r="B188" s="75" t="s">
        <v>579</v>
      </c>
      <c r="C188" s="66" t="s">
        <v>70</v>
      </c>
      <c r="D188" s="66" t="s">
        <v>411</v>
      </c>
      <c r="E188" s="79">
        <v>10000</v>
      </c>
      <c r="F188" s="109">
        <v>0</v>
      </c>
      <c r="G188" s="144">
        <f>H188-F188</f>
        <v>2.0099999999999998</v>
      </c>
      <c r="H188" s="79">
        <v>2.0099999999999998</v>
      </c>
      <c r="I188" s="79">
        <f>SUM(H188:H193)</f>
        <v>17.190000000000001</v>
      </c>
      <c r="J188" s="23"/>
    </row>
    <row r="189" spans="1:10" ht="16" x14ac:dyDescent="0.2">
      <c r="A189" s="63"/>
      <c r="B189" s="75" t="s">
        <v>579</v>
      </c>
      <c r="C189" s="66"/>
      <c r="D189" s="173" t="s">
        <v>417</v>
      </c>
      <c r="E189" s="79">
        <v>10000</v>
      </c>
      <c r="F189" s="109">
        <v>2.83</v>
      </c>
      <c r="G189" s="144"/>
      <c r="H189" s="79">
        <f>F189</f>
        <v>2.83</v>
      </c>
      <c r="I189" s="79"/>
      <c r="J189" s="23"/>
    </row>
    <row r="190" spans="1:10" ht="16" x14ac:dyDescent="0.2">
      <c r="A190" s="63"/>
      <c r="B190" s="75" t="s">
        <v>579</v>
      </c>
      <c r="C190" s="66"/>
      <c r="D190" s="173" t="s">
        <v>412</v>
      </c>
      <c r="E190" s="79">
        <v>10000</v>
      </c>
      <c r="F190" s="109">
        <v>3.42</v>
      </c>
      <c r="G190" s="144"/>
      <c r="H190" s="79">
        <f>F190</f>
        <v>3.42</v>
      </c>
      <c r="I190" s="79"/>
      <c r="J190" s="23"/>
    </row>
    <row r="191" spans="1:10" ht="16" x14ac:dyDescent="0.2">
      <c r="A191" s="63"/>
      <c r="B191" s="75" t="s">
        <v>579</v>
      </c>
      <c r="C191" s="66"/>
      <c r="D191" s="173" t="s">
        <v>413</v>
      </c>
      <c r="E191" s="79">
        <v>100000</v>
      </c>
      <c r="F191" s="109">
        <v>4.18</v>
      </c>
      <c r="G191" s="144"/>
      <c r="H191" s="79">
        <f>F191</f>
        <v>4.18</v>
      </c>
      <c r="I191" s="79"/>
      <c r="J191" s="23"/>
    </row>
    <row r="192" spans="1:10" ht="16" x14ac:dyDescent="0.2">
      <c r="A192" s="63"/>
      <c r="B192" s="75" t="s">
        <v>579</v>
      </c>
      <c r="C192" s="66"/>
      <c r="D192" s="173" t="s">
        <v>418</v>
      </c>
      <c r="E192" s="78">
        <v>100000</v>
      </c>
      <c r="F192" s="109">
        <v>4.4000000000000004</v>
      </c>
      <c r="G192" s="144"/>
      <c r="H192" s="79">
        <f>F192</f>
        <v>4.4000000000000004</v>
      </c>
      <c r="I192" s="79"/>
      <c r="J192" s="23"/>
    </row>
    <row r="193" spans="1:10" ht="16" x14ac:dyDescent="0.2">
      <c r="A193" s="63"/>
      <c r="B193" s="75" t="s">
        <v>579</v>
      </c>
      <c r="C193" s="66"/>
      <c r="D193" s="173" t="s">
        <v>414</v>
      </c>
      <c r="E193" s="79">
        <v>10000</v>
      </c>
      <c r="F193" s="109">
        <v>0.35</v>
      </c>
      <c r="G193" s="144"/>
      <c r="H193" s="79">
        <f>F193</f>
        <v>0.35</v>
      </c>
      <c r="I193" s="79"/>
      <c r="J193" s="23"/>
    </row>
    <row r="194" spans="1:10" ht="16" x14ac:dyDescent="0.2">
      <c r="A194" s="63"/>
      <c r="B194" s="75"/>
      <c r="C194" s="66"/>
      <c r="D194" s="66"/>
      <c r="E194" s="78"/>
      <c r="F194" s="109"/>
      <c r="G194" s="144"/>
      <c r="H194" s="78"/>
      <c r="I194" s="78"/>
      <c r="J194" s="23"/>
    </row>
    <row r="195" spans="1:10" ht="16" x14ac:dyDescent="0.2">
      <c r="A195" s="63"/>
      <c r="B195" s="75" t="s">
        <v>581</v>
      </c>
      <c r="C195" s="70" t="s">
        <v>214</v>
      </c>
      <c r="D195" s="70" t="s">
        <v>411</v>
      </c>
      <c r="E195" s="130">
        <v>10000</v>
      </c>
      <c r="F195" s="111">
        <v>0</v>
      </c>
      <c r="G195" s="144">
        <f>H195-F195</f>
        <v>3.08</v>
      </c>
      <c r="H195" s="130">
        <v>3.08</v>
      </c>
      <c r="I195" s="130">
        <f>H195</f>
        <v>3.08</v>
      </c>
      <c r="J195" s="211"/>
    </row>
    <row r="196" spans="1:10" ht="16" x14ac:dyDescent="0.2">
      <c r="A196" s="63"/>
      <c r="B196" s="75"/>
      <c r="C196" s="70"/>
      <c r="D196" s="70"/>
      <c r="E196" s="130"/>
      <c r="F196" s="111"/>
      <c r="G196" s="192"/>
      <c r="H196" s="130"/>
      <c r="I196" s="130"/>
      <c r="J196" s="23"/>
    </row>
    <row r="197" spans="1:10" ht="16" x14ac:dyDescent="0.2">
      <c r="A197" s="63"/>
      <c r="B197" s="75" t="s">
        <v>582</v>
      </c>
      <c r="C197" s="66" t="s">
        <v>368</v>
      </c>
      <c r="D197" s="66" t="s">
        <v>411</v>
      </c>
      <c r="E197" s="78">
        <v>190000</v>
      </c>
      <c r="F197" s="78">
        <f>H197-G197</f>
        <v>16.38</v>
      </c>
      <c r="G197" s="78">
        <v>0.91</v>
      </c>
      <c r="H197" s="78">
        <v>17.29</v>
      </c>
      <c r="I197" s="78">
        <f>SUM(H197:H202)</f>
        <v>38.69</v>
      </c>
      <c r="J197" s="23"/>
    </row>
    <row r="198" spans="1:10" ht="16" x14ac:dyDescent="0.2">
      <c r="A198" s="63"/>
      <c r="B198" s="75" t="s">
        <v>582</v>
      </c>
      <c r="C198" s="66"/>
      <c r="D198" s="173" t="s">
        <v>417</v>
      </c>
      <c r="E198" s="78">
        <v>50000</v>
      </c>
      <c r="F198" s="109">
        <v>9.0500000000000007</v>
      </c>
      <c r="G198" s="144"/>
      <c r="H198" s="78">
        <f>F198</f>
        <v>9.0500000000000007</v>
      </c>
      <c r="I198" s="78"/>
      <c r="J198" s="23"/>
    </row>
    <row r="199" spans="1:10" ht="16" x14ac:dyDescent="0.2">
      <c r="A199" s="63"/>
      <c r="B199" s="75" t="s">
        <v>582</v>
      </c>
      <c r="C199" s="66"/>
      <c r="D199" s="173" t="s">
        <v>412</v>
      </c>
      <c r="E199" s="78">
        <v>10000</v>
      </c>
      <c r="F199" s="109">
        <v>3.42</v>
      </c>
      <c r="G199" s="144"/>
      <c r="H199" s="78">
        <f>F199</f>
        <v>3.42</v>
      </c>
      <c r="I199" s="78"/>
      <c r="J199" s="23"/>
    </row>
    <row r="200" spans="1:10" ht="16" x14ac:dyDescent="0.2">
      <c r="A200" s="63"/>
      <c r="B200" s="75" t="s">
        <v>582</v>
      </c>
      <c r="C200" s="66"/>
      <c r="D200" s="173" t="s">
        <v>413</v>
      </c>
      <c r="E200" s="78">
        <v>100000</v>
      </c>
      <c r="F200" s="109">
        <v>4.18</v>
      </c>
      <c r="G200" s="144"/>
      <c r="H200" s="78">
        <f>F200</f>
        <v>4.18</v>
      </c>
      <c r="I200" s="78"/>
      <c r="J200" s="23"/>
    </row>
    <row r="201" spans="1:10" ht="16" x14ac:dyDescent="0.2">
      <c r="A201" s="63"/>
      <c r="B201" s="75" t="s">
        <v>582</v>
      </c>
      <c r="C201" s="66"/>
      <c r="D201" s="173" t="s">
        <v>418</v>
      </c>
      <c r="E201" s="78">
        <v>100000</v>
      </c>
      <c r="F201" s="109">
        <v>4.4000000000000004</v>
      </c>
      <c r="G201" s="144"/>
      <c r="H201" s="78">
        <f>F201</f>
        <v>4.4000000000000004</v>
      </c>
      <c r="I201" s="78"/>
      <c r="J201" s="23"/>
    </row>
    <row r="202" spans="1:10" ht="16" x14ac:dyDescent="0.2">
      <c r="A202" s="63"/>
      <c r="B202" s="75" t="s">
        <v>582</v>
      </c>
      <c r="C202" s="66"/>
      <c r="D202" s="173" t="s">
        <v>414</v>
      </c>
      <c r="E202" s="78">
        <v>10000</v>
      </c>
      <c r="F202" s="109">
        <v>0.35</v>
      </c>
      <c r="G202" s="144"/>
      <c r="H202" s="78">
        <f>F202</f>
        <v>0.35</v>
      </c>
      <c r="I202" s="78"/>
      <c r="J202" s="23"/>
    </row>
    <row r="203" spans="1:10" ht="16" x14ac:dyDescent="0.2">
      <c r="A203" s="63"/>
      <c r="B203" s="75"/>
      <c r="C203" s="66"/>
      <c r="D203" s="173"/>
      <c r="E203" s="78"/>
      <c r="F203" s="109"/>
      <c r="G203" s="144"/>
      <c r="H203" s="78"/>
      <c r="I203" s="78"/>
      <c r="J203" s="23"/>
    </row>
    <row r="204" spans="1:10" ht="16" x14ac:dyDescent="0.2">
      <c r="A204" s="63"/>
      <c r="B204" s="75" t="s">
        <v>638</v>
      </c>
      <c r="C204" s="66" t="s">
        <v>636</v>
      </c>
      <c r="D204" s="173" t="s">
        <v>411</v>
      </c>
      <c r="E204" s="78">
        <v>100000</v>
      </c>
      <c r="F204" s="109">
        <f>H204-G204</f>
        <v>11.34</v>
      </c>
      <c r="G204" s="144">
        <v>1.26</v>
      </c>
      <c r="H204" s="78">
        <v>12.6</v>
      </c>
      <c r="I204" s="78">
        <f>SUM(H204:H207)</f>
        <v>24.73</v>
      </c>
      <c r="J204" s="23"/>
    </row>
    <row r="205" spans="1:10" ht="16" x14ac:dyDescent="0.2">
      <c r="A205" s="63"/>
      <c r="B205" s="75" t="s">
        <v>638</v>
      </c>
      <c r="C205" s="66"/>
      <c r="D205" s="173" t="s">
        <v>412</v>
      </c>
      <c r="E205" s="78">
        <v>10000</v>
      </c>
      <c r="F205" s="109">
        <v>3.42</v>
      </c>
      <c r="G205" s="144"/>
      <c r="H205" s="78">
        <f>F205</f>
        <v>3.42</v>
      </c>
      <c r="I205" s="78"/>
      <c r="J205" s="23"/>
    </row>
    <row r="206" spans="1:10" ht="16" x14ac:dyDescent="0.2">
      <c r="A206" s="63"/>
      <c r="B206" s="75" t="s">
        <v>638</v>
      </c>
      <c r="C206" s="66"/>
      <c r="D206" s="173" t="s">
        <v>413</v>
      </c>
      <c r="E206" s="78">
        <v>200000</v>
      </c>
      <c r="F206" s="78">
        <v>8.36</v>
      </c>
      <c r="G206" s="78"/>
      <c r="H206" s="78">
        <f>F206</f>
        <v>8.36</v>
      </c>
      <c r="I206" s="78"/>
      <c r="J206" s="23"/>
    </row>
    <row r="207" spans="1:10" ht="16" x14ac:dyDescent="0.2">
      <c r="A207" s="63"/>
      <c r="B207" s="75" t="s">
        <v>638</v>
      </c>
      <c r="C207" s="66"/>
      <c r="D207" s="173" t="s">
        <v>414</v>
      </c>
      <c r="E207" s="78">
        <v>10000</v>
      </c>
      <c r="F207" s="109">
        <v>0.35</v>
      </c>
      <c r="G207" s="144"/>
      <c r="H207" s="78">
        <f>F207</f>
        <v>0.35</v>
      </c>
      <c r="I207" s="78"/>
      <c r="J207" s="23"/>
    </row>
    <row r="208" spans="1:10" ht="16" x14ac:dyDescent="0.2">
      <c r="A208" s="63"/>
      <c r="B208" s="75"/>
      <c r="C208" s="66"/>
      <c r="D208" s="66"/>
      <c r="E208" s="78"/>
      <c r="F208" s="109"/>
      <c r="G208" s="144"/>
      <c r="H208" s="78"/>
      <c r="I208" s="78"/>
      <c r="J208" s="23"/>
    </row>
    <row r="209" spans="1:10" ht="16" x14ac:dyDescent="0.2">
      <c r="A209" s="63"/>
      <c r="B209" s="75" t="s">
        <v>583</v>
      </c>
      <c r="C209" s="66" t="s">
        <v>133</v>
      </c>
      <c r="D209" s="66" t="s">
        <v>411</v>
      </c>
      <c r="E209" s="78">
        <v>150000</v>
      </c>
      <c r="F209" s="109">
        <f>H209-G209</f>
        <v>17.639999999999997</v>
      </c>
      <c r="G209" s="144">
        <v>1.26</v>
      </c>
      <c r="H209" s="78">
        <v>18.899999999999999</v>
      </c>
      <c r="I209" s="78">
        <f>SUM(H209:H214)</f>
        <v>104.26</v>
      </c>
      <c r="J209" s="211"/>
    </row>
    <row r="210" spans="1:10" ht="16" x14ac:dyDescent="0.2">
      <c r="A210" s="63"/>
      <c r="B210" s="75" t="s">
        <v>583</v>
      </c>
      <c r="C210" s="66"/>
      <c r="D210" s="173" t="s">
        <v>417</v>
      </c>
      <c r="E210" s="78">
        <v>150000</v>
      </c>
      <c r="F210" s="109">
        <v>42.45</v>
      </c>
      <c r="G210" s="144"/>
      <c r="H210" s="78">
        <v>66.150000000000006</v>
      </c>
      <c r="I210" s="78"/>
      <c r="J210" s="23"/>
    </row>
    <row r="211" spans="1:10" ht="16" x14ac:dyDescent="0.2">
      <c r="A211" s="63"/>
      <c r="B211" s="75" t="s">
        <v>583</v>
      </c>
      <c r="C211" s="66"/>
      <c r="D211" s="173" t="s">
        <v>412</v>
      </c>
      <c r="E211" s="78">
        <v>10000</v>
      </c>
      <c r="F211" s="109">
        <v>3.42</v>
      </c>
      <c r="G211" s="144"/>
      <c r="H211" s="78">
        <f>F211</f>
        <v>3.42</v>
      </c>
      <c r="I211" s="78"/>
      <c r="J211" s="23"/>
    </row>
    <row r="212" spans="1:10" ht="16" x14ac:dyDescent="0.2">
      <c r="A212" s="63"/>
      <c r="B212" s="75" t="s">
        <v>583</v>
      </c>
      <c r="C212" s="66"/>
      <c r="D212" s="173" t="s">
        <v>413</v>
      </c>
      <c r="E212" s="78">
        <v>180000</v>
      </c>
      <c r="F212" s="109">
        <v>7.52</v>
      </c>
      <c r="G212" s="144"/>
      <c r="H212" s="78">
        <f>F212</f>
        <v>7.52</v>
      </c>
      <c r="I212" s="78"/>
      <c r="J212" s="23"/>
    </row>
    <row r="213" spans="1:10" ht="16" x14ac:dyDescent="0.2">
      <c r="A213" s="63"/>
      <c r="B213" s="75" t="s">
        <v>583</v>
      </c>
      <c r="C213" s="66"/>
      <c r="D213" s="173" t="s">
        <v>418</v>
      </c>
      <c r="E213" s="78">
        <v>180000</v>
      </c>
      <c r="F213" s="109">
        <v>7.92</v>
      </c>
      <c r="G213" s="144"/>
      <c r="H213" s="78">
        <f>F213</f>
        <v>7.92</v>
      </c>
      <c r="I213" s="78"/>
      <c r="J213" s="23"/>
    </row>
    <row r="214" spans="1:10" ht="16" x14ac:dyDescent="0.2">
      <c r="A214" s="63"/>
      <c r="B214" s="75" t="s">
        <v>583</v>
      </c>
      <c r="C214" s="66"/>
      <c r="D214" s="173" t="s">
        <v>414</v>
      </c>
      <c r="E214" s="78">
        <v>10000</v>
      </c>
      <c r="F214" s="109">
        <v>0.35</v>
      </c>
      <c r="G214" s="144"/>
      <c r="H214" s="78">
        <f>F214</f>
        <v>0.35</v>
      </c>
      <c r="I214" s="78"/>
      <c r="J214" s="23"/>
    </row>
    <row r="215" spans="1:10" ht="16" x14ac:dyDescent="0.2">
      <c r="A215" s="63"/>
      <c r="B215" s="75"/>
      <c r="C215" s="66"/>
      <c r="D215" s="173"/>
      <c r="E215" s="78"/>
      <c r="F215" s="109"/>
      <c r="G215" s="144"/>
      <c r="H215" s="78"/>
      <c r="I215" s="78"/>
      <c r="J215" s="23"/>
    </row>
    <row r="216" spans="1:10" ht="16" x14ac:dyDescent="0.2">
      <c r="A216" s="63"/>
      <c r="B216" s="75" t="s">
        <v>735</v>
      </c>
      <c r="C216" s="66" t="s">
        <v>736</v>
      </c>
      <c r="D216" s="173" t="s">
        <v>411</v>
      </c>
      <c r="E216" s="78">
        <v>10000</v>
      </c>
      <c r="F216" s="109"/>
      <c r="G216" s="144"/>
      <c r="H216" s="78"/>
      <c r="I216" s="78"/>
      <c r="J216" s="23" t="s">
        <v>737</v>
      </c>
    </row>
    <row r="217" spans="1:10" ht="16" x14ac:dyDescent="0.2">
      <c r="A217" s="63"/>
      <c r="B217" s="75"/>
      <c r="C217" s="66"/>
      <c r="D217" s="66"/>
      <c r="E217" s="78"/>
      <c r="F217" s="109"/>
      <c r="G217" s="144"/>
      <c r="H217" s="78"/>
      <c r="I217" s="78"/>
      <c r="J217" s="23"/>
    </row>
    <row r="218" spans="1:10" ht="16" x14ac:dyDescent="0.2">
      <c r="A218" s="63"/>
      <c r="B218" s="75" t="s">
        <v>585</v>
      </c>
      <c r="C218" s="66" t="s">
        <v>378</v>
      </c>
      <c r="D218" s="66" t="s">
        <v>411</v>
      </c>
      <c r="E218" s="78">
        <v>10000</v>
      </c>
      <c r="F218" s="109">
        <v>0</v>
      </c>
      <c r="G218" s="144">
        <f>H218-F218</f>
        <v>8.02</v>
      </c>
      <c r="H218" s="78">
        <v>8.02</v>
      </c>
      <c r="I218" s="78">
        <f>H218</f>
        <v>8.02</v>
      </c>
      <c r="J218" s="23"/>
    </row>
    <row r="219" spans="1:10" ht="16" x14ac:dyDescent="0.2">
      <c r="A219" s="63"/>
      <c r="B219" s="75"/>
      <c r="C219" s="66"/>
      <c r="D219" s="66"/>
      <c r="E219" s="78"/>
      <c r="F219" s="109"/>
      <c r="G219" s="144"/>
      <c r="H219" s="78"/>
      <c r="I219" s="78"/>
      <c r="J219" s="23"/>
    </row>
    <row r="220" spans="1:10" ht="16" x14ac:dyDescent="0.2">
      <c r="A220" s="63"/>
      <c r="B220" s="75" t="s">
        <v>586</v>
      </c>
      <c r="C220" s="85" t="s">
        <v>228</v>
      </c>
      <c r="D220" s="85" t="s">
        <v>411</v>
      </c>
      <c r="E220" s="86">
        <v>10000</v>
      </c>
      <c r="F220" s="86">
        <v>0</v>
      </c>
      <c r="G220" s="78">
        <f>H220-F220</f>
        <v>0.53</v>
      </c>
      <c r="H220" s="86">
        <v>0.53</v>
      </c>
      <c r="I220" s="86">
        <f>SUM(H220:H221)</f>
        <v>0.95</v>
      </c>
      <c r="J220" s="23"/>
    </row>
    <row r="221" spans="1:10" ht="16" x14ac:dyDescent="0.2">
      <c r="A221" s="63"/>
      <c r="B221" s="75" t="s">
        <v>586</v>
      </c>
      <c r="C221" s="85"/>
      <c r="D221" s="85" t="s">
        <v>413</v>
      </c>
      <c r="E221" s="86">
        <v>10000</v>
      </c>
      <c r="F221" s="86">
        <v>0.42</v>
      </c>
      <c r="G221" s="78"/>
      <c r="H221" s="86">
        <v>0.42</v>
      </c>
      <c r="I221" s="86"/>
      <c r="J221" s="23"/>
    </row>
    <row r="222" spans="1:10" ht="16" x14ac:dyDescent="0.2">
      <c r="A222" s="63"/>
      <c r="B222" s="75"/>
      <c r="C222" s="85"/>
      <c r="D222" s="85"/>
      <c r="E222" s="86"/>
      <c r="F222" s="86"/>
      <c r="G222" s="78"/>
      <c r="H222" s="86"/>
      <c r="I222" s="86"/>
      <c r="J222" s="23"/>
    </row>
    <row r="223" spans="1:10" ht="16" x14ac:dyDescent="0.2">
      <c r="A223" s="63"/>
      <c r="B223" s="75" t="s">
        <v>719</v>
      </c>
      <c r="C223" s="85" t="s">
        <v>738</v>
      </c>
      <c r="D223" s="85" t="s">
        <v>411</v>
      </c>
      <c r="E223" s="86">
        <v>250000</v>
      </c>
      <c r="F223" s="86"/>
      <c r="G223" s="78"/>
      <c r="H223" s="86"/>
      <c r="I223" s="86"/>
      <c r="J223" s="23" t="s">
        <v>734</v>
      </c>
    </row>
    <row r="224" spans="1:10" ht="16" x14ac:dyDescent="0.2">
      <c r="A224" s="63"/>
      <c r="B224" s="75" t="s">
        <v>719</v>
      </c>
      <c r="C224" s="85"/>
      <c r="D224" s="85" t="s">
        <v>413</v>
      </c>
      <c r="E224" s="86">
        <v>250000</v>
      </c>
      <c r="F224" s="86"/>
      <c r="G224" s="78"/>
      <c r="H224" s="86"/>
      <c r="I224" s="86"/>
      <c r="J224" s="23"/>
    </row>
    <row r="225" spans="1:10" ht="16" x14ac:dyDescent="0.2">
      <c r="A225" s="63"/>
      <c r="B225" s="75"/>
      <c r="C225" s="85"/>
      <c r="D225" s="85"/>
      <c r="E225" s="86"/>
      <c r="F225" s="251"/>
      <c r="G225" s="144"/>
      <c r="H225" s="86"/>
      <c r="I225" s="86"/>
      <c r="J225" s="23"/>
    </row>
    <row r="226" spans="1:10" ht="16" x14ac:dyDescent="0.2">
      <c r="A226" s="63"/>
      <c r="B226" s="75" t="s">
        <v>587</v>
      </c>
      <c r="C226" s="85" t="s">
        <v>507</v>
      </c>
      <c r="D226" s="85" t="s">
        <v>411</v>
      </c>
      <c r="E226" s="86">
        <v>10000</v>
      </c>
      <c r="F226" s="251">
        <v>0</v>
      </c>
      <c r="G226" s="144">
        <f>H226-F226</f>
        <v>3.08</v>
      </c>
      <c r="H226" s="86">
        <v>3.08</v>
      </c>
      <c r="I226" s="86">
        <f>SUM(H226:H230)</f>
        <v>4.4700000000000006</v>
      </c>
      <c r="J226" s="23"/>
    </row>
    <row r="227" spans="1:10" ht="16" x14ac:dyDescent="0.2">
      <c r="A227" s="63"/>
      <c r="B227" s="75" t="s">
        <v>587</v>
      </c>
      <c r="C227" s="85"/>
      <c r="D227" s="85" t="s">
        <v>412</v>
      </c>
      <c r="E227" s="86">
        <v>2000</v>
      </c>
      <c r="F227" s="251">
        <v>0.68</v>
      </c>
      <c r="G227" s="144"/>
      <c r="H227" s="86">
        <f>F227</f>
        <v>0.68</v>
      </c>
      <c r="I227" s="86"/>
      <c r="J227" s="23"/>
    </row>
    <row r="228" spans="1:10" ht="16" x14ac:dyDescent="0.2">
      <c r="A228" s="63"/>
      <c r="B228" s="75" t="s">
        <v>587</v>
      </c>
      <c r="C228" s="85"/>
      <c r="D228" s="85" t="s">
        <v>413</v>
      </c>
      <c r="E228" s="86">
        <v>10000</v>
      </c>
      <c r="F228" s="251">
        <v>0.42</v>
      </c>
      <c r="G228" s="144"/>
      <c r="H228" s="86">
        <f>F228</f>
        <v>0.42</v>
      </c>
      <c r="I228" s="86"/>
      <c r="J228" s="23"/>
    </row>
    <row r="229" spans="1:10" ht="16" x14ac:dyDescent="0.2">
      <c r="A229" s="63"/>
      <c r="B229" s="75" t="s">
        <v>587</v>
      </c>
      <c r="C229" s="85"/>
      <c r="D229" s="85" t="s">
        <v>418</v>
      </c>
      <c r="E229" s="86">
        <v>5000</v>
      </c>
      <c r="F229" s="86">
        <v>0.22</v>
      </c>
      <c r="G229" s="78"/>
      <c r="H229" s="86">
        <f>F229</f>
        <v>0.22</v>
      </c>
      <c r="I229" s="86"/>
      <c r="J229" s="23"/>
    </row>
    <row r="230" spans="1:10" ht="16" x14ac:dyDescent="0.2">
      <c r="A230" s="63"/>
      <c r="B230" s="75" t="s">
        <v>587</v>
      </c>
      <c r="C230" s="85"/>
      <c r="D230" s="85" t="s">
        <v>414</v>
      </c>
      <c r="E230" s="86">
        <v>2000</v>
      </c>
      <c r="F230" s="251">
        <v>7.0000000000000007E-2</v>
      </c>
      <c r="G230" s="144"/>
      <c r="H230" s="86">
        <f>F230</f>
        <v>7.0000000000000007E-2</v>
      </c>
      <c r="I230" s="86"/>
      <c r="J230" s="23"/>
    </row>
    <row r="231" spans="1:10" ht="16" x14ac:dyDescent="0.2">
      <c r="A231" s="63"/>
      <c r="B231" s="75"/>
      <c r="C231" s="85"/>
      <c r="D231" s="85"/>
      <c r="E231" s="86"/>
      <c r="F231" s="251"/>
      <c r="G231" s="242"/>
      <c r="H231" s="86"/>
      <c r="I231" s="86"/>
      <c r="J231" s="23"/>
    </row>
    <row r="232" spans="1:10" ht="16" x14ac:dyDescent="0.2">
      <c r="A232" s="63"/>
      <c r="B232" s="75" t="s">
        <v>588</v>
      </c>
      <c r="C232" s="66" t="s">
        <v>84</v>
      </c>
      <c r="D232" s="66" t="s">
        <v>411</v>
      </c>
      <c r="E232" s="78">
        <v>10000</v>
      </c>
      <c r="F232" s="109">
        <v>0</v>
      </c>
      <c r="G232" s="144">
        <f>H232-F232</f>
        <v>0.91</v>
      </c>
      <c r="H232" s="78">
        <v>0.91</v>
      </c>
      <c r="I232" s="78">
        <f>SUM(H232:H233)</f>
        <v>1.33</v>
      </c>
      <c r="J232" s="211"/>
    </row>
    <row r="233" spans="1:10" ht="16" x14ac:dyDescent="0.2">
      <c r="A233" s="63"/>
      <c r="B233" s="75" t="s">
        <v>588</v>
      </c>
      <c r="C233" s="66"/>
      <c r="D233" s="66" t="s">
        <v>413</v>
      </c>
      <c r="E233" s="78">
        <v>10000</v>
      </c>
      <c r="F233" s="109">
        <v>0.42</v>
      </c>
      <c r="G233" s="144"/>
      <c r="H233" s="78">
        <f>F233</f>
        <v>0.42</v>
      </c>
      <c r="I233" s="78"/>
      <c r="J233" s="23"/>
    </row>
    <row r="234" spans="1:10" ht="16" x14ac:dyDescent="0.2">
      <c r="A234" s="63"/>
      <c r="B234" s="75"/>
      <c r="C234" s="66"/>
      <c r="D234" s="66"/>
      <c r="E234" s="78"/>
      <c r="F234" s="109"/>
      <c r="G234" s="144"/>
      <c r="H234" s="78"/>
      <c r="I234" s="78"/>
      <c r="J234" s="23"/>
    </row>
    <row r="235" spans="1:10" ht="16" x14ac:dyDescent="0.2">
      <c r="A235" s="63"/>
      <c r="B235" s="75" t="s">
        <v>589</v>
      </c>
      <c r="C235" s="66" t="s">
        <v>60</v>
      </c>
      <c r="D235" s="66" t="s">
        <v>411</v>
      </c>
      <c r="E235" s="78">
        <v>10000</v>
      </c>
      <c r="F235" s="109">
        <v>0</v>
      </c>
      <c r="G235" s="144">
        <f>H235-F235</f>
        <v>8.02</v>
      </c>
      <c r="H235" s="78">
        <v>8.02</v>
      </c>
      <c r="I235" s="78">
        <f>H235</f>
        <v>8.02</v>
      </c>
      <c r="J235" s="211"/>
    </row>
    <row r="236" spans="1:10" ht="16" x14ac:dyDescent="0.2">
      <c r="A236" s="63"/>
      <c r="B236" s="75"/>
      <c r="C236" s="66"/>
      <c r="D236" s="66"/>
      <c r="E236" s="78"/>
      <c r="F236" s="109"/>
      <c r="G236" s="144"/>
      <c r="H236" s="78"/>
      <c r="I236" s="78"/>
      <c r="J236" s="23"/>
    </row>
    <row r="237" spans="1:10" ht="16" x14ac:dyDescent="0.2">
      <c r="A237" s="63"/>
      <c r="B237" s="75" t="s">
        <v>425</v>
      </c>
      <c r="C237" s="66" t="s">
        <v>426</v>
      </c>
      <c r="D237" s="66" t="s">
        <v>411</v>
      </c>
      <c r="E237" s="78">
        <v>10000</v>
      </c>
      <c r="F237" s="109">
        <v>0</v>
      </c>
      <c r="G237" s="144">
        <f>H237-F237</f>
        <v>0.66</v>
      </c>
      <c r="H237" s="78">
        <v>0.66</v>
      </c>
      <c r="I237" s="78">
        <f>SUM(H237:H238)</f>
        <v>1.08</v>
      </c>
      <c r="J237" s="23"/>
    </row>
    <row r="238" spans="1:10" ht="16" x14ac:dyDescent="0.2">
      <c r="A238" s="63"/>
      <c r="B238" s="75" t="s">
        <v>425</v>
      </c>
      <c r="C238" s="66"/>
      <c r="D238" s="66" t="s">
        <v>413</v>
      </c>
      <c r="E238" s="78">
        <v>10000</v>
      </c>
      <c r="F238" s="109">
        <v>0.42</v>
      </c>
      <c r="G238" s="144"/>
      <c r="H238" s="78">
        <f>F238</f>
        <v>0.42</v>
      </c>
      <c r="I238" s="78"/>
      <c r="J238" s="23"/>
    </row>
    <row r="239" spans="1:10" ht="16" x14ac:dyDescent="0.2">
      <c r="A239" s="63"/>
      <c r="B239" s="75"/>
      <c r="C239" s="66"/>
      <c r="D239" s="66"/>
      <c r="E239" s="78"/>
      <c r="F239" s="109"/>
      <c r="G239" s="144"/>
      <c r="H239" s="78"/>
      <c r="I239" s="78"/>
      <c r="J239" s="23"/>
    </row>
    <row r="240" spans="1:10" ht="16" x14ac:dyDescent="0.2">
      <c r="A240" s="63"/>
      <c r="B240" s="75" t="s">
        <v>660</v>
      </c>
      <c r="C240" s="66" t="s">
        <v>658</v>
      </c>
      <c r="D240" s="66" t="s">
        <v>411</v>
      </c>
      <c r="E240" s="78">
        <v>190000</v>
      </c>
      <c r="F240" s="109">
        <f>H240-G240</f>
        <v>36.18</v>
      </c>
      <c r="G240" s="144">
        <v>2.0099999999999998</v>
      </c>
      <c r="H240" s="78">
        <v>38.19</v>
      </c>
      <c r="I240" s="78">
        <f>SUM(H240:H245)</f>
        <v>64.349999999999994</v>
      </c>
      <c r="J240" s="23"/>
    </row>
    <row r="241" spans="1:10" ht="16" x14ac:dyDescent="0.2">
      <c r="A241" s="63"/>
      <c r="B241" s="75" t="s">
        <v>660</v>
      </c>
      <c r="C241" s="66"/>
      <c r="D241" s="66" t="s">
        <v>417</v>
      </c>
      <c r="E241" s="78">
        <v>100000</v>
      </c>
      <c r="F241" s="109">
        <v>18.100000000000001</v>
      </c>
      <c r="G241" s="144"/>
      <c r="H241" s="78">
        <f>F241</f>
        <v>18.100000000000001</v>
      </c>
      <c r="I241" s="78"/>
      <c r="J241" s="23"/>
    </row>
    <row r="242" spans="1:10" ht="16" x14ac:dyDescent="0.2">
      <c r="A242" s="63"/>
      <c r="B242" s="75" t="s">
        <v>660</v>
      </c>
      <c r="C242" s="66"/>
      <c r="D242" s="66" t="s">
        <v>412</v>
      </c>
      <c r="E242" s="78">
        <v>10000</v>
      </c>
      <c r="F242" s="109">
        <v>3.42</v>
      </c>
      <c r="G242" s="144"/>
      <c r="H242" s="78">
        <f>F242</f>
        <v>3.42</v>
      </c>
      <c r="I242" s="78"/>
      <c r="J242" s="23"/>
    </row>
    <row r="243" spans="1:10" ht="16" x14ac:dyDescent="0.2">
      <c r="A243" s="63"/>
      <c r="B243" s="75" t="s">
        <v>660</v>
      </c>
      <c r="C243" s="66"/>
      <c r="D243" s="66" t="s">
        <v>413</v>
      </c>
      <c r="E243" s="78">
        <v>50000</v>
      </c>
      <c r="F243" s="109">
        <v>2.09</v>
      </c>
      <c r="G243" s="144"/>
      <c r="H243" s="78">
        <f>F243</f>
        <v>2.09</v>
      </c>
      <c r="I243" s="78"/>
      <c r="J243" s="23"/>
    </row>
    <row r="244" spans="1:10" ht="16" x14ac:dyDescent="0.2">
      <c r="A244" s="63"/>
      <c r="B244" s="75" t="s">
        <v>660</v>
      </c>
      <c r="C244" s="66"/>
      <c r="D244" s="66" t="s">
        <v>418</v>
      </c>
      <c r="E244" s="78">
        <v>50000</v>
      </c>
      <c r="F244" s="109">
        <v>2.2000000000000002</v>
      </c>
      <c r="G244" s="144"/>
      <c r="H244" s="78">
        <f>F244</f>
        <v>2.2000000000000002</v>
      </c>
      <c r="I244" s="78"/>
      <c r="J244" s="23"/>
    </row>
    <row r="245" spans="1:10" ht="16" x14ac:dyDescent="0.2">
      <c r="A245" s="63"/>
      <c r="B245" s="75" t="s">
        <v>660</v>
      </c>
      <c r="C245" s="66"/>
      <c r="D245" s="66" t="s">
        <v>414</v>
      </c>
      <c r="E245" s="78">
        <v>10000</v>
      </c>
      <c r="F245" s="109">
        <v>0.35</v>
      </c>
      <c r="G245" s="144"/>
      <c r="H245" s="78">
        <f>F245</f>
        <v>0.35</v>
      </c>
      <c r="I245" s="78"/>
      <c r="J245" s="23"/>
    </row>
    <row r="246" spans="1:10" ht="16" x14ac:dyDescent="0.2">
      <c r="A246" s="63"/>
      <c r="B246" s="75"/>
      <c r="C246" s="66"/>
      <c r="D246" s="66"/>
      <c r="E246" s="78"/>
      <c r="F246" s="78"/>
      <c r="G246" s="78"/>
      <c r="H246" s="78"/>
      <c r="I246" s="78"/>
      <c r="J246" s="23"/>
    </row>
    <row r="247" spans="1:10" ht="16" x14ac:dyDescent="0.2">
      <c r="A247" s="63"/>
      <c r="B247" s="290">
        <v>2235</v>
      </c>
      <c r="C247" s="66" t="s">
        <v>527</v>
      </c>
      <c r="D247" s="66" t="s">
        <v>411</v>
      </c>
      <c r="E247" s="78">
        <v>10000</v>
      </c>
      <c r="F247" s="78">
        <v>0</v>
      </c>
      <c r="G247" s="78">
        <f>H247-F247</f>
        <v>2.0099999999999998</v>
      </c>
      <c r="H247" s="78">
        <v>2.0099999999999998</v>
      </c>
      <c r="I247" s="78">
        <f>SUM(H247:H252)</f>
        <v>4.8199999999999994</v>
      </c>
      <c r="J247" s="23"/>
    </row>
    <row r="248" spans="1:10" ht="16" x14ac:dyDescent="0.2">
      <c r="A248" s="63"/>
      <c r="B248" s="290" t="s">
        <v>535</v>
      </c>
      <c r="C248" s="66"/>
      <c r="D248" s="66" t="s">
        <v>417</v>
      </c>
      <c r="E248" s="78">
        <v>5000</v>
      </c>
      <c r="F248" s="78">
        <v>1.42</v>
      </c>
      <c r="G248" s="78"/>
      <c r="H248" s="78">
        <f>F248</f>
        <v>1.42</v>
      </c>
      <c r="I248" s="78"/>
      <c r="J248" s="23"/>
    </row>
    <row r="249" spans="1:10" ht="16" x14ac:dyDescent="0.2">
      <c r="A249" s="63"/>
      <c r="B249" s="290" t="s">
        <v>535</v>
      </c>
      <c r="C249" s="66"/>
      <c r="D249" s="66" t="s">
        <v>412</v>
      </c>
      <c r="E249" s="78">
        <v>2000</v>
      </c>
      <c r="F249" s="78">
        <v>0.68</v>
      </c>
      <c r="G249" s="78"/>
      <c r="H249" s="78">
        <f>F249</f>
        <v>0.68</v>
      </c>
      <c r="I249" s="78"/>
      <c r="J249" s="23"/>
    </row>
    <row r="250" spans="1:10" ht="16" x14ac:dyDescent="0.2">
      <c r="A250" s="63"/>
      <c r="B250" s="290" t="s">
        <v>535</v>
      </c>
      <c r="C250" s="66"/>
      <c r="D250" s="66" t="s">
        <v>413</v>
      </c>
      <c r="E250" s="78">
        <v>10000</v>
      </c>
      <c r="F250" s="78">
        <v>0.42</v>
      </c>
      <c r="G250" s="78"/>
      <c r="H250" s="78">
        <f>F250</f>
        <v>0.42</v>
      </c>
      <c r="I250" s="78"/>
      <c r="J250" s="23"/>
    </row>
    <row r="251" spans="1:10" ht="16" x14ac:dyDescent="0.2">
      <c r="A251" s="63"/>
      <c r="B251" s="290" t="s">
        <v>535</v>
      </c>
      <c r="C251" s="66"/>
      <c r="D251" s="66" t="s">
        <v>418</v>
      </c>
      <c r="E251" s="78">
        <v>5000</v>
      </c>
      <c r="F251" s="78">
        <v>0.22</v>
      </c>
      <c r="G251" s="78"/>
      <c r="H251" s="78">
        <f>F251</f>
        <v>0.22</v>
      </c>
      <c r="I251" s="78"/>
      <c r="J251" s="23"/>
    </row>
    <row r="252" spans="1:10" ht="16" x14ac:dyDescent="0.2">
      <c r="A252" s="63"/>
      <c r="B252" s="290" t="s">
        <v>535</v>
      </c>
      <c r="C252" s="66"/>
      <c r="D252" s="66" t="s">
        <v>414</v>
      </c>
      <c r="E252" s="78">
        <v>2000</v>
      </c>
      <c r="F252" s="78">
        <v>7.0000000000000007E-2</v>
      </c>
      <c r="G252" s="78"/>
      <c r="H252" s="78">
        <f>F252</f>
        <v>7.0000000000000007E-2</v>
      </c>
      <c r="I252" s="78"/>
      <c r="J252" s="23"/>
    </row>
    <row r="253" spans="1:10" ht="16" x14ac:dyDescent="0.2">
      <c r="A253" s="63"/>
      <c r="B253" s="23"/>
      <c r="C253" s="66"/>
      <c r="D253" s="66"/>
      <c r="E253" s="78"/>
      <c r="F253" s="78"/>
      <c r="G253" s="78"/>
      <c r="H253" s="78"/>
      <c r="I253" s="78"/>
      <c r="J253" s="23"/>
    </row>
    <row r="254" spans="1:10" ht="16" x14ac:dyDescent="0.2">
      <c r="A254" s="63"/>
      <c r="B254" s="275">
        <v>2245</v>
      </c>
      <c r="C254" s="66" t="s">
        <v>639</v>
      </c>
      <c r="D254" s="66" t="s">
        <v>411</v>
      </c>
      <c r="E254" s="78">
        <v>10000</v>
      </c>
      <c r="F254" s="78">
        <v>0</v>
      </c>
      <c r="G254" s="78">
        <v>3.08</v>
      </c>
      <c r="H254" s="78">
        <f>F254+G254</f>
        <v>3.08</v>
      </c>
      <c r="I254" s="78">
        <f>SUM(H254:H255)</f>
        <v>3.5</v>
      </c>
      <c r="J254" s="23"/>
    </row>
    <row r="255" spans="1:10" ht="16" x14ac:dyDescent="0.2">
      <c r="A255" s="63"/>
      <c r="B255" s="275">
        <v>2245</v>
      </c>
      <c r="C255" s="66"/>
      <c r="D255" s="66" t="s">
        <v>413</v>
      </c>
      <c r="E255" s="78">
        <v>10000</v>
      </c>
      <c r="F255" s="78">
        <v>0.42</v>
      </c>
      <c r="G255" s="78"/>
      <c r="H255" s="78">
        <f>F255</f>
        <v>0.42</v>
      </c>
      <c r="I255" s="78"/>
      <c r="J255" s="23"/>
    </row>
    <row r="256" spans="1:10" ht="16" x14ac:dyDescent="0.2">
      <c r="A256" s="63"/>
      <c r="B256" s="75"/>
      <c r="C256" s="66"/>
      <c r="D256" s="66"/>
      <c r="E256" s="78"/>
      <c r="F256" s="109"/>
      <c r="G256" s="144"/>
      <c r="H256" s="78"/>
      <c r="I256" s="78"/>
      <c r="J256" s="23"/>
    </row>
    <row r="257" spans="1:10" ht="16" x14ac:dyDescent="0.2">
      <c r="A257" s="63"/>
      <c r="B257" s="75" t="s">
        <v>591</v>
      </c>
      <c r="C257" s="66" t="s">
        <v>367</v>
      </c>
      <c r="D257" s="66" t="s">
        <v>411</v>
      </c>
      <c r="E257" s="78">
        <v>10000</v>
      </c>
      <c r="F257" s="109">
        <v>0</v>
      </c>
      <c r="G257" s="144">
        <f>H257-F257</f>
        <v>5.0199999999999996</v>
      </c>
      <c r="H257" s="78">
        <v>5.0199999999999996</v>
      </c>
      <c r="I257" s="78">
        <f>SUM(H257:H260)</f>
        <v>10.879999999999999</v>
      </c>
      <c r="J257" s="23"/>
    </row>
    <row r="258" spans="1:10" ht="16" x14ac:dyDescent="0.2">
      <c r="A258" s="63"/>
      <c r="B258" s="75" t="s">
        <v>591</v>
      </c>
      <c r="C258" s="66"/>
      <c r="D258" s="66" t="s">
        <v>412</v>
      </c>
      <c r="E258" s="78">
        <v>10000</v>
      </c>
      <c r="F258" s="109">
        <v>3.42</v>
      </c>
      <c r="G258" s="144"/>
      <c r="H258" s="78">
        <f>F258</f>
        <v>3.42</v>
      </c>
      <c r="I258" s="78"/>
      <c r="J258" s="23"/>
    </row>
    <row r="259" spans="1:10" ht="16" x14ac:dyDescent="0.2">
      <c r="A259" s="63"/>
      <c r="B259" s="75" t="s">
        <v>591</v>
      </c>
      <c r="C259" s="66"/>
      <c r="D259" s="66" t="s">
        <v>413</v>
      </c>
      <c r="E259" s="78">
        <v>50000</v>
      </c>
      <c r="F259" s="109">
        <v>2.09</v>
      </c>
      <c r="G259" s="144"/>
      <c r="H259" s="78">
        <f>F259</f>
        <v>2.09</v>
      </c>
      <c r="I259" s="78"/>
      <c r="J259" s="23"/>
    </row>
    <row r="260" spans="1:10" ht="16" x14ac:dyDescent="0.2">
      <c r="A260" s="63"/>
      <c r="B260" s="75" t="s">
        <v>591</v>
      </c>
      <c r="C260" s="66"/>
      <c r="D260" s="66" t="s">
        <v>414</v>
      </c>
      <c r="E260" s="78">
        <v>10000</v>
      </c>
      <c r="F260" s="109">
        <v>0.35</v>
      </c>
      <c r="G260" s="144"/>
      <c r="H260" s="78">
        <f>F260</f>
        <v>0.35</v>
      </c>
      <c r="I260" s="78"/>
      <c r="J260" s="23"/>
    </row>
    <row r="261" spans="1:10" ht="16" x14ac:dyDescent="0.2">
      <c r="A261" s="63"/>
      <c r="B261" s="75"/>
      <c r="C261" s="70"/>
      <c r="D261" s="173"/>
      <c r="E261" s="130"/>
      <c r="F261" s="111"/>
      <c r="G261" s="192"/>
      <c r="H261" s="130"/>
      <c r="I261" s="130"/>
      <c r="J261" s="23"/>
    </row>
    <row r="262" spans="1:10" ht="16" x14ac:dyDescent="0.2">
      <c r="A262" s="63"/>
      <c r="B262" s="75" t="s">
        <v>593</v>
      </c>
      <c r="C262" s="70" t="s">
        <v>374</v>
      </c>
      <c r="D262" s="70" t="s">
        <v>411</v>
      </c>
      <c r="E262" s="130">
        <v>10000</v>
      </c>
      <c r="F262" s="111">
        <v>0</v>
      </c>
      <c r="G262" s="144">
        <f>H262-F262</f>
        <v>5.0199999999999996</v>
      </c>
      <c r="H262" s="130">
        <v>5.0199999999999996</v>
      </c>
      <c r="I262" s="130">
        <f>H262</f>
        <v>5.0199999999999996</v>
      </c>
      <c r="J262" s="23"/>
    </row>
    <row r="263" spans="1:10" ht="16" x14ac:dyDescent="0.2">
      <c r="A263" s="63"/>
      <c r="B263" s="75"/>
      <c r="C263" s="70"/>
      <c r="D263" s="70"/>
      <c r="E263" s="130"/>
      <c r="F263" s="111"/>
      <c r="G263" s="144"/>
      <c r="H263" s="130"/>
      <c r="I263" s="130"/>
      <c r="J263" s="23"/>
    </row>
    <row r="264" spans="1:10" ht="16" x14ac:dyDescent="0.2">
      <c r="A264" s="63"/>
      <c r="B264" s="75" t="s">
        <v>721</v>
      </c>
      <c r="C264" s="70" t="s">
        <v>739</v>
      </c>
      <c r="D264" s="70" t="s">
        <v>411</v>
      </c>
      <c r="E264" s="130">
        <v>10000</v>
      </c>
      <c r="F264" s="111"/>
      <c r="G264" s="144"/>
      <c r="H264" s="130"/>
      <c r="I264" s="130"/>
      <c r="J264" s="23" t="s">
        <v>740</v>
      </c>
    </row>
    <row r="265" spans="1:10" ht="16" x14ac:dyDescent="0.2">
      <c r="A265" s="63"/>
      <c r="B265" s="75"/>
      <c r="C265" s="70"/>
      <c r="D265" s="70"/>
      <c r="E265" s="130"/>
      <c r="F265" s="111"/>
      <c r="G265" s="144"/>
      <c r="H265" s="130"/>
      <c r="I265" s="130"/>
      <c r="J265" s="23"/>
    </row>
    <row r="266" spans="1:10" ht="16" x14ac:dyDescent="0.2">
      <c r="A266" s="63"/>
      <c r="B266" s="75" t="s">
        <v>642</v>
      </c>
      <c r="C266" s="70" t="s">
        <v>641</v>
      </c>
      <c r="D266" s="70" t="s">
        <v>411</v>
      </c>
      <c r="E266" s="130">
        <v>40000</v>
      </c>
      <c r="F266" s="111">
        <f>H266-G266</f>
        <v>1.98</v>
      </c>
      <c r="G266" s="144">
        <v>0.66</v>
      </c>
      <c r="H266" s="130">
        <v>2.64</v>
      </c>
      <c r="I266" s="130">
        <f>SUM(H266:H267)</f>
        <v>5.98</v>
      </c>
      <c r="J266" s="23"/>
    </row>
    <row r="267" spans="1:10" ht="16" x14ac:dyDescent="0.2">
      <c r="A267" s="63"/>
      <c r="B267" s="75" t="s">
        <v>642</v>
      </c>
      <c r="C267" s="70"/>
      <c r="D267" s="70" t="s">
        <v>413</v>
      </c>
      <c r="E267" s="130">
        <v>80000</v>
      </c>
      <c r="F267" s="130">
        <v>3.34</v>
      </c>
      <c r="G267" s="78"/>
      <c r="H267" s="130">
        <f>F267</f>
        <v>3.34</v>
      </c>
      <c r="I267" s="130"/>
      <c r="J267" s="23"/>
    </row>
    <row r="268" spans="1:10" ht="16" x14ac:dyDescent="0.2">
      <c r="A268" s="63"/>
      <c r="B268" s="75"/>
      <c r="C268" s="70"/>
      <c r="D268" s="70"/>
      <c r="E268" s="130"/>
      <c r="F268" s="111"/>
      <c r="G268" s="192"/>
      <c r="H268" s="130"/>
      <c r="I268" s="130"/>
      <c r="J268" s="23"/>
    </row>
    <row r="269" spans="1:10" ht="16" x14ac:dyDescent="0.2">
      <c r="A269" s="63"/>
      <c r="B269" s="75" t="s">
        <v>594</v>
      </c>
      <c r="C269" s="66" t="s">
        <v>72</v>
      </c>
      <c r="D269" s="66" t="s">
        <v>411</v>
      </c>
      <c r="E269" s="78">
        <v>10000</v>
      </c>
      <c r="F269" s="109">
        <v>0</v>
      </c>
      <c r="G269" s="144">
        <f>H269-F269</f>
        <v>8.02</v>
      </c>
      <c r="H269" s="78">
        <v>8.02</v>
      </c>
      <c r="I269" s="78">
        <f>H269</f>
        <v>8.02</v>
      </c>
      <c r="J269" s="23"/>
    </row>
    <row r="270" spans="1:10" ht="16" x14ac:dyDescent="0.2">
      <c r="A270" s="63"/>
      <c r="B270" s="75"/>
      <c r="C270" s="66"/>
      <c r="D270" s="66"/>
      <c r="E270" s="78"/>
      <c r="F270" s="109"/>
      <c r="G270" s="144"/>
      <c r="H270" s="78"/>
      <c r="I270" s="78"/>
      <c r="J270" s="23"/>
    </row>
    <row r="271" spans="1:10" ht="16" x14ac:dyDescent="0.2">
      <c r="A271" s="63"/>
      <c r="B271" s="75" t="s">
        <v>595</v>
      </c>
      <c r="C271" s="66" t="s">
        <v>118</v>
      </c>
      <c r="D271" s="66" t="s">
        <v>411</v>
      </c>
      <c r="E271" s="79">
        <v>10000</v>
      </c>
      <c r="F271" s="109">
        <v>0</v>
      </c>
      <c r="G271" s="144">
        <f>H271-F271</f>
        <v>8.02</v>
      </c>
      <c r="H271" s="79">
        <v>8.02</v>
      </c>
      <c r="I271" s="79">
        <f>SUM(H271:H272)</f>
        <v>12.2</v>
      </c>
      <c r="J271" s="23"/>
    </row>
    <row r="272" spans="1:10" ht="16" x14ac:dyDescent="0.2">
      <c r="A272" s="63"/>
      <c r="B272" s="75" t="s">
        <v>595</v>
      </c>
      <c r="C272" s="66"/>
      <c r="D272" s="66" t="s">
        <v>413</v>
      </c>
      <c r="E272" s="79">
        <v>100000</v>
      </c>
      <c r="F272" s="109">
        <v>4.18</v>
      </c>
      <c r="G272" s="144"/>
      <c r="H272" s="79">
        <f>F272</f>
        <v>4.18</v>
      </c>
      <c r="I272" s="79"/>
      <c r="J272" s="23"/>
    </row>
    <row r="273" spans="1:10" ht="16" x14ac:dyDescent="0.2">
      <c r="A273" s="63"/>
      <c r="B273" s="75"/>
      <c r="C273" s="66"/>
      <c r="D273" s="66"/>
      <c r="E273" s="79"/>
      <c r="F273" s="109"/>
      <c r="G273" s="144"/>
      <c r="H273" s="79"/>
      <c r="I273" s="79"/>
      <c r="J273" s="23"/>
    </row>
    <row r="274" spans="1:10" ht="16" x14ac:dyDescent="0.2">
      <c r="A274" s="63"/>
      <c r="B274" s="75" t="s">
        <v>742</v>
      </c>
      <c r="C274" s="66" t="s">
        <v>741</v>
      </c>
      <c r="D274" s="66" t="s">
        <v>411</v>
      </c>
      <c r="E274" s="79">
        <v>10000</v>
      </c>
      <c r="F274" s="109"/>
      <c r="G274" s="144"/>
      <c r="H274" s="79"/>
      <c r="I274" s="79"/>
      <c r="J274" s="23" t="s">
        <v>743</v>
      </c>
    </row>
    <row r="275" spans="1:10" ht="16" x14ac:dyDescent="0.2">
      <c r="A275" s="63"/>
      <c r="B275" s="75" t="s">
        <v>742</v>
      </c>
      <c r="C275" s="66"/>
      <c r="D275" s="66" t="s">
        <v>412</v>
      </c>
      <c r="E275" s="79">
        <v>10000</v>
      </c>
      <c r="F275" s="109"/>
      <c r="G275" s="144"/>
      <c r="H275" s="79"/>
      <c r="I275" s="79"/>
      <c r="J275" s="23"/>
    </row>
    <row r="276" spans="1:10" ht="16" x14ac:dyDescent="0.2">
      <c r="A276" s="63"/>
      <c r="B276" s="75" t="s">
        <v>742</v>
      </c>
      <c r="C276" s="66"/>
      <c r="D276" s="66" t="s">
        <v>413</v>
      </c>
      <c r="E276" s="79">
        <v>10000</v>
      </c>
      <c r="F276" s="109"/>
      <c r="G276" s="144"/>
      <c r="H276" s="79"/>
      <c r="I276" s="79"/>
      <c r="J276" s="23"/>
    </row>
    <row r="277" spans="1:10" ht="16" x14ac:dyDescent="0.2">
      <c r="A277" s="63"/>
      <c r="B277" s="75" t="s">
        <v>742</v>
      </c>
      <c r="C277" s="66"/>
      <c r="D277" s="66" t="s">
        <v>414</v>
      </c>
      <c r="E277" s="79">
        <v>10000</v>
      </c>
      <c r="F277" s="109"/>
      <c r="G277" s="144"/>
      <c r="H277" s="79"/>
      <c r="I277" s="79"/>
      <c r="J277" s="23"/>
    </row>
    <row r="278" spans="1:10" ht="16" x14ac:dyDescent="0.2">
      <c r="A278" s="63"/>
      <c r="B278" s="75"/>
      <c r="C278" s="66"/>
      <c r="D278" s="66"/>
      <c r="E278" s="79"/>
      <c r="F278" s="109"/>
      <c r="G278" s="144"/>
      <c r="H278" s="79"/>
      <c r="I278" s="79"/>
      <c r="J278" s="23"/>
    </row>
    <row r="279" spans="1:10" ht="16" x14ac:dyDescent="0.2">
      <c r="A279" s="63"/>
      <c r="B279" s="75" t="s">
        <v>596</v>
      </c>
      <c r="C279" s="66" t="s">
        <v>62</v>
      </c>
      <c r="D279" s="66" t="s">
        <v>411</v>
      </c>
      <c r="E279" s="78">
        <v>200000</v>
      </c>
      <c r="F279" s="78">
        <f>H279-G279</f>
        <v>58.52</v>
      </c>
      <c r="G279" s="78">
        <v>3.08</v>
      </c>
      <c r="H279" s="78">
        <v>61.6</v>
      </c>
      <c r="I279" s="78">
        <f>SUM(H279:H282)</f>
        <v>73.72999999999999</v>
      </c>
      <c r="J279" s="23"/>
    </row>
    <row r="280" spans="1:10" ht="16" x14ac:dyDescent="0.2">
      <c r="A280" s="63"/>
      <c r="B280" s="75" t="s">
        <v>596</v>
      </c>
      <c r="C280" s="66"/>
      <c r="D280" s="66" t="s">
        <v>412</v>
      </c>
      <c r="E280" s="79">
        <v>10000</v>
      </c>
      <c r="F280" s="109">
        <v>3.42</v>
      </c>
      <c r="G280" s="144"/>
      <c r="H280" s="79">
        <f>F280</f>
        <v>3.42</v>
      </c>
      <c r="I280" s="79"/>
      <c r="J280" s="23"/>
    </row>
    <row r="281" spans="1:10" ht="16" x14ac:dyDescent="0.2">
      <c r="A281" s="63"/>
      <c r="B281" s="75" t="s">
        <v>596</v>
      </c>
      <c r="C281" s="66"/>
      <c r="D281" s="66" t="s">
        <v>413</v>
      </c>
      <c r="E281" s="78">
        <v>200000</v>
      </c>
      <c r="F281" s="109">
        <v>8.36</v>
      </c>
      <c r="G281" s="144"/>
      <c r="H281" s="79">
        <f>F281</f>
        <v>8.36</v>
      </c>
      <c r="I281" s="79"/>
      <c r="J281" s="23"/>
    </row>
    <row r="282" spans="1:10" ht="16" x14ac:dyDescent="0.2">
      <c r="A282" s="63"/>
      <c r="B282" s="75" t="s">
        <v>596</v>
      </c>
      <c r="C282" s="66"/>
      <c r="D282" s="66" t="s">
        <v>414</v>
      </c>
      <c r="E282" s="79">
        <v>10000</v>
      </c>
      <c r="F282" s="109">
        <v>0.35</v>
      </c>
      <c r="G282" s="144"/>
      <c r="H282" s="79">
        <f>F282</f>
        <v>0.35</v>
      </c>
      <c r="I282" s="79"/>
      <c r="J282" s="23"/>
    </row>
    <row r="283" spans="1:10" ht="16" x14ac:dyDescent="0.2">
      <c r="A283" s="63"/>
      <c r="B283" s="75"/>
      <c r="C283" s="66"/>
      <c r="D283" s="66"/>
      <c r="E283" s="79"/>
      <c r="F283" s="109"/>
      <c r="G283" s="144"/>
      <c r="H283" s="79"/>
      <c r="I283" s="79"/>
      <c r="J283" s="23"/>
    </row>
    <row r="284" spans="1:10" ht="16" x14ac:dyDescent="0.2">
      <c r="A284" s="63"/>
      <c r="B284" s="75" t="s">
        <v>597</v>
      </c>
      <c r="C284" s="66" t="s">
        <v>38</v>
      </c>
      <c r="D284" s="66" t="s">
        <v>411</v>
      </c>
      <c r="E284" s="78">
        <v>20000</v>
      </c>
      <c r="F284" s="109">
        <f>H284-G284</f>
        <v>5.0199999999999996</v>
      </c>
      <c r="G284" s="144">
        <v>5.0199999999999996</v>
      </c>
      <c r="H284" s="78">
        <v>10.039999999999999</v>
      </c>
      <c r="I284" s="78">
        <f>SUM(H284:H287)</f>
        <v>14.649999999999999</v>
      </c>
      <c r="J284" s="211"/>
    </row>
    <row r="285" spans="1:10" ht="16" x14ac:dyDescent="0.2">
      <c r="A285" s="63"/>
      <c r="B285" s="75" t="s">
        <v>597</v>
      </c>
      <c r="C285" s="66"/>
      <c r="D285" s="66" t="s">
        <v>412</v>
      </c>
      <c r="E285" s="78">
        <v>10000</v>
      </c>
      <c r="F285" s="109">
        <v>3.42</v>
      </c>
      <c r="G285" s="144"/>
      <c r="H285" s="78">
        <f>F285</f>
        <v>3.42</v>
      </c>
      <c r="I285" s="78"/>
      <c r="J285" s="23"/>
    </row>
    <row r="286" spans="1:10" ht="16" x14ac:dyDescent="0.2">
      <c r="A286" s="63"/>
      <c r="B286" s="75" t="s">
        <v>597</v>
      </c>
      <c r="C286" s="66"/>
      <c r="D286" s="66" t="s">
        <v>413</v>
      </c>
      <c r="E286" s="78">
        <v>20000</v>
      </c>
      <c r="F286" s="109">
        <v>0.84</v>
      </c>
      <c r="G286" s="144"/>
      <c r="H286" s="78">
        <f>F286</f>
        <v>0.84</v>
      </c>
      <c r="I286" s="78"/>
      <c r="J286" s="23"/>
    </row>
    <row r="287" spans="1:10" ht="16" x14ac:dyDescent="0.2">
      <c r="A287" s="63"/>
      <c r="B287" s="75" t="s">
        <v>597</v>
      </c>
      <c r="C287" s="66"/>
      <c r="D287" s="66" t="s">
        <v>414</v>
      </c>
      <c r="E287" s="78">
        <v>10000</v>
      </c>
      <c r="F287" s="109">
        <v>0.35</v>
      </c>
      <c r="G287" s="144"/>
      <c r="H287" s="78">
        <f>F287</f>
        <v>0.35</v>
      </c>
      <c r="I287" s="78"/>
      <c r="J287" s="23"/>
    </row>
    <row r="288" spans="1:10" ht="16" x14ac:dyDescent="0.2">
      <c r="A288" s="63"/>
      <c r="B288" s="75"/>
      <c r="C288" s="66"/>
      <c r="D288" s="66"/>
      <c r="E288" s="78"/>
      <c r="F288" s="109"/>
      <c r="G288" s="144"/>
      <c r="H288" s="78"/>
      <c r="I288" s="78"/>
      <c r="J288" s="23"/>
    </row>
    <row r="289" spans="1:10" ht="16" x14ac:dyDescent="0.2">
      <c r="A289" s="63"/>
      <c r="B289" s="75" t="s">
        <v>598</v>
      </c>
      <c r="C289" s="66" t="s">
        <v>134</v>
      </c>
      <c r="D289" s="66" t="s">
        <v>411</v>
      </c>
      <c r="E289" s="78">
        <v>200000</v>
      </c>
      <c r="F289" s="78">
        <f>H289-G289</f>
        <v>12.54</v>
      </c>
      <c r="G289" s="78">
        <v>0.66</v>
      </c>
      <c r="H289" s="78">
        <v>13.2</v>
      </c>
      <c r="I289" s="78">
        <f>SUM(H289:H293)</f>
        <v>29.839999999999996</v>
      </c>
      <c r="J289" s="23"/>
    </row>
    <row r="290" spans="1:10" ht="16" x14ac:dyDescent="0.2">
      <c r="A290" s="63"/>
      <c r="B290" s="75" t="s">
        <v>598</v>
      </c>
      <c r="C290" s="66"/>
      <c r="D290" s="66" t="s">
        <v>412</v>
      </c>
      <c r="E290" s="78">
        <v>10000</v>
      </c>
      <c r="F290" s="109">
        <v>3.42</v>
      </c>
      <c r="G290" s="144"/>
      <c r="H290" s="78">
        <f>F290</f>
        <v>3.42</v>
      </c>
      <c r="I290" s="78"/>
      <c r="J290" s="23"/>
    </row>
    <row r="291" spans="1:10" ht="16" x14ac:dyDescent="0.2">
      <c r="A291" s="63"/>
      <c r="B291" s="75" t="s">
        <v>598</v>
      </c>
      <c r="C291" s="66"/>
      <c r="D291" s="66" t="s">
        <v>413</v>
      </c>
      <c r="E291" s="78">
        <v>150000</v>
      </c>
      <c r="F291" s="109">
        <v>6.27</v>
      </c>
      <c r="G291" s="144"/>
      <c r="H291" s="78">
        <f>F291</f>
        <v>6.27</v>
      </c>
      <c r="I291" s="78"/>
      <c r="J291" s="23"/>
    </row>
    <row r="292" spans="1:10" ht="16" x14ac:dyDescent="0.2">
      <c r="A292" s="63"/>
      <c r="B292" s="75" t="s">
        <v>598</v>
      </c>
      <c r="C292" s="66"/>
      <c r="D292" s="66" t="s">
        <v>418</v>
      </c>
      <c r="E292" s="78">
        <v>150000</v>
      </c>
      <c r="F292" s="109">
        <v>6.6</v>
      </c>
      <c r="G292" s="144"/>
      <c r="H292" s="78">
        <f>F292</f>
        <v>6.6</v>
      </c>
      <c r="I292" s="78"/>
      <c r="J292" s="23"/>
    </row>
    <row r="293" spans="1:10" ht="16" x14ac:dyDescent="0.2">
      <c r="A293" s="63"/>
      <c r="B293" s="75" t="s">
        <v>598</v>
      </c>
      <c r="C293" s="66"/>
      <c r="D293" s="66" t="s">
        <v>414</v>
      </c>
      <c r="E293" s="78">
        <v>10000</v>
      </c>
      <c r="F293" s="109">
        <v>0.35</v>
      </c>
      <c r="G293" s="144"/>
      <c r="H293" s="78">
        <f>F293</f>
        <v>0.35</v>
      </c>
      <c r="I293" s="78"/>
      <c r="J293" s="23"/>
    </row>
    <row r="294" spans="1:10" ht="16" x14ac:dyDescent="0.2">
      <c r="A294" s="63"/>
      <c r="B294" s="75"/>
      <c r="C294" s="66"/>
      <c r="D294" s="66"/>
      <c r="E294" s="78"/>
      <c r="F294" s="109"/>
      <c r="G294" s="144"/>
      <c r="H294" s="78"/>
      <c r="I294" s="78"/>
      <c r="J294" s="23"/>
    </row>
    <row r="295" spans="1:10" ht="16" x14ac:dyDescent="0.2">
      <c r="A295" s="63"/>
      <c r="B295" s="75" t="s">
        <v>727</v>
      </c>
      <c r="C295" s="66" t="s">
        <v>744</v>
      </c>
      <c r="D295" s="66" t="s">
        <v>411</v>
      </c>
      <c r="E295" s="78">
        <v>50000</v>
      </c>
      <c r="F295" s="109"/>
      <c r="G295" s="144"/>
      <c r="H295" s="78"/>
      <c r="I295" s="78"/>
      <c r="J295" s="23" t="s">
        <v>740</v>
      </c>
    </row>
    <row r="296" spans="1:10" ht="16" x14ac:dyDescent="0.2">
      <c r="A296" s="63"/>
      <c r="B296" s="75" t="s">
        <v>727</v>
      </c>
      <c r="C296" s="66"/>
      <c r="D296" s="66" t="s">
        <v>412</v>
      </c>
      <c r="E296" s="78">
        <v>10000</v>
      </c>
      <c r="F296" s="109"/>
      <c r="G296" s="144"/>
      <c r="H296" s="78"/>
      <c r="I296" s="78"/>
      <c r="J296" s="23"/>
    </row>
    <row r="297" spans="1:10" ht="16" x14ac:dyDescent="0.2">
      <c r="A297" s="63"/>
      <c r="B297" s="75" t="s">
        <v>727</v>
      </c>
      <c r="C297" s="66"/>
      <c r="D297" s="66" t="s">
        <v>413</v>
      </c>
      <c r="E297" s="78">
        <v>50000</v>
      </c>
      <c r="F297" s="109"/>
      <c r="G297" s="144"/>
      <c r="H297" s="78"/>
      <c r="I297" s="78"/>
      <c r="J297" s="23"/>
    </row>
    <row r="298" spans="1:10" ht="16" x14ac:dyDescent="0.2">
      <c r="A298" s="63"/>
      <c r="B298" s="75"/>
      <c r="C298" s="66"/>
      <c r="D298" s="66"/>
      <c r="E298" s="78"/>
      <c r="F298" s="109"/>
      <c r="G298" s="144"/>
      <c r="H298" s="78"/>
      <c r="I298" s="78"/>
      <c r="J298" s="23"/>
    </row>
    <row r="299" spans="1:10" ht="16" x14ac:dyDescent="0.2">
      <c r="A299" s="63"/>
      <c r="B299" s="75" t="s">
        <v>599</v>
      </c>
      <c r="C299" s="66" t="s">
        <v>186</v>
      </c>
      <c r="D299" s="66" t="s">
        <v>411</v>
      </c>
      <c r="E299" s="78">
        <v>250000</v>
      </c>
      <c r="F299" s="78">
        <f>H299-G299</f>
        <v>73.92</v>
      </c>
      <c r="G299" s="78">
        <v>3.08</v>
      </c>
      <c r="H299" s="78">
        <v>77</v>
      </c>
      <c r="I299" s="78">
        <f>SUM(H299:H302)</f>
        <v>128.92000000000002</v>
      </c>
      <c r="J299" s="23"/>
    </row>
    <row r="300" spans="1:10" ht="16" x14ac:dyDescent="0.2">
      <c r="A300" s="63"/>
      <c r="B300" s="75" t="s">
        <v>599</v>
      </c>
      <c r="C300" s="66"/>
      <c r="D300" s="66" t="s">
        <v>417</v>
      </c>
      <c r="E300" s="78">
        <v>45000</v>
      </c>
      <c r="F300" s="109">
        <v>19.850000000000001</v>
      </c>
      <c r="G300" s="144"/>
      <c r="H300" s="78">
        <v>30.47</v>
      </c>
      <c r="I300" s="78"/>
      <c r="J300" s="23"/>
    </row>
    <row r="301" spans="1:10" ht="16" x14ac:dyDescent="0.2">
      <c r="A301" s="63"/>
      <c r="B301" s="75" t="s">
        <v>599</v>
      </c>
      <c r="C301" s="66"/>
      <c r="D301" s="66" t="s">
        <v>413</v>
      </c>
      <c r="E301" s="78">
        <v>250000</v>
      </c>
      <c r="F301" s="109">
        <v>10.45</v>
      </c>
      <c r="G301" s="144"/>
      <c r="H301" s="78">
        <f>F301</f>
        <v>10.45</v>
      </c>
      <c r="I301" s="78"/>
      <c r="J301" s="23"/>
    </row>
    <row r="302" spans="1:10" ht="16" x14ac:dyDescent="0.2">
      <c r="A302" s="63"/>
      <c r="B302" s="75" t="s">
        <v>599</v>
      </c>
      <c r="C302" s="66"/>
      <c r="D302" s="66" t="s">
        <v>418</v>
      </c>
      <c r="E302" s="78">
        <v>250000</v>
      </c>
      <c r="F302" s="109">
        <v>11</v>
      </c>
      <c r="G302" s="144"/>
      <c r="H302" s="78">
        <f>F302</f>
        <v>11</v>
      </c>
      <c r="I302" s="78"/>
      <c r="J302" s="23"/>
    </row>
    <row r="303" spans="1:10" ht="16" x14ac:dyDescent="0.2">
      <c r="A303" s="63"/>
      <c r="B303" s="75"/>
      <c r="C303" s="66"/>
      <c r="D303" s="66"/>
      <c r="E303" s="78"/>
      <c r="F303" s="109"/>
      <c r="G303" s="144"/>
      <c r="H303" s="78"/>
      <c r="I303" s="78"/>
      <c r="J303" s="23"/>
    </row>
    <row r="304" spans="1:10" ht="16" x14ac:dyDescent="0.2">
      <c r="A304" s="63"/>
      <c r="B304" s="75" t="s">
        <v>600</v>
      </c>
      <c r="C304" s="66" t="s">
        <v>236</v>
      </c>
      <c r="D304" s="66" t="s">
        <v>411</v>
      </c>
      <c r="E304" s="78">
        <v>10000</v>
      </c>
      <c r="F304" s="109">
        <v>0</v>
      </c>
      <c r="G304" s="144">
        <f>H304-F304</f>
        <v>14.08</v>
      </c>
      <c r="H304" s="78">
        <v>14.08</v>
      </c>
      <c r="I304" s="78">
        <f>SUM(H304:H305)</f>
        <v>14.5</v>
      </c>
      <c r="J304" s="23"/>
    </row>
    <row r="305" spans="1:10" ht="16" x14ac:dyDescent="0.2">
      <c r="A305" s="63"/>
      <c r="B305" s="75" t="s">
        <v>600</v>
      </c>
      <c r="C305" s="66"/>
      <c r="D305" s="66" t="s">
        <v>413</v>
      </c>
      <c r="E305" s="78">
        <v>10000</v>
      </c>
      <c r="F305" s="78">
        <v>0.42</v>
      </c>
      <c r="G305" s="78"/>
      <c r="H305" s="78">
        <f>F305</f>
        <v>0.42</v>
      </c>
      <c r="I305" s="78"/>
      <c r="J305" s="23"/>
    </row>
    <row r="306" spans="1:10" ht="16" x14ac:dyDescent="0.2">
      <c r="A306" s="63"/>
      <c r="B306" s="75"/>
      <c r="C306" s="66"/>
      <c r="D306" s="66"/>
      <c r="E306" s="78"/>
      <c r="F306" s="109"/>
      <c r="G306" s="144"/>
      <c r="H306" s="78"/>
      <c r="I306" s="78"/>
      <c r="J306" s="23"/>
    </row>
    <row r="307" spans="1:10" ht="16" x14ac:dyDescent="0.2">
      <c r="A307" s="63"/>
      <c r="B307" s="75" t="s">
        <v>601</v>
      </c>
      <c r="C307" s="66" t="s">
        <v>383</v>
      </c>
      <c r="D307" s="66" t="s">
        <v>411</v>
      </c>
      <c r="E307" s="78">
        <v>10000</v>
      </c>
      <c r="F307" s="78">
        <v>0</v>
      </c>
      <c r="G307" s="78">
        <f>H307-F307</f>
        <v>5.0199999999999996</v>
      </c>
      <c r="H307" s="78">
        <v>5.0199999999999996</v>
      </c>
      <c r="I307" s="78">
        <f>H307</f>
        <v>5.0199999999999996</v>
      </c>
      <c r="J307" s="23"/>
    </row>
    <row r="308" spans="1:10" ht="16" x14ac:dyDescent="0.2">
      <c r="A308" s="63"/>
      <c r="B308" s="75"/>
      <c r="C308" s="66"/>
      <c r="D308" s="66"/>
      <c r="E308" s="78"/>
      <c r="F308" s="109"/>
      <c r="G308" s="144"/>
      <c r="H308" s="78"/>
      <c r="I308" s="78"/>
      <c r="J308" s="23"/>
    </row>
    <row r="309" spans="1:10" ht="16" x14ac:dyDescent="0.2">
      <c r="A309" s="63"/>
      <c r="B309" s="75" t="s">
        <v>602</v>
      </c>
      <c r="C309" s="66" t="s">
        <v>135</v>
      </c>
      <c r="D309" s="66" t="s">
        <v>411</v>
      </c>
      <c r="E309" s="78">
        <v>10000</v>
      </c>
      <c r="F309" s="78">
        <v>0</v>
      </c>
      <c r="G309" s="78">
        <f>H309-F309</f>
        <v>8.02</v>
      </c>
      <c r="H309" s="78">
        <v>8.02</v>
      </c>
      <c r="I309" s="78">
        <f>SUM(H309:H313)</f>
        <v>16.950000000000003</v>
      </c>
      <c r="J309" s="23"/>
    </row>
    <row r="310" spans="1:10" s="226" customFormat="1" ht="16" x14ac:dyDescent="0.2">
      <c r="A310" s="101"/>
      <c r="B310" s="81"/>
      <c r="C310" s="82"/>
      <c r="D310" s="197" t="s">
        <v>412</v>
      </c>
      <c r="E310" s="83">
        <v>10000</v>
      </c>
      <c r="F310" s="83"/>
      <c r="G310" s="83"/>
      <c r="H310" s="83"/>
      <c r="I310" s="83"/>
      <c r="J310" s="105" t="s">
        <v>731</v>
      </c>
    </row>
    <row r="311" spans="1:10" ht="16" x14ac:dyDescent="0.2">
      <c r="A311" s="63"/>
      <c r="B311" s="75" t="s">
        <v>602</v>
      </c>
      <c r="C311" s="66"/>
      <c r="D311" s="173" t="s">
        <v>413</v>
      </c>
      <c r="E311" s="78">
        <v>100000</v>
      </c>
      <c r="F311" s="109">
        <v>4.18</v>
      </c>
      <c r="G311" s="144"/>
      <c r="H311" s="79">
        <f>F311</f>
        <v>4.18</v>
      </c>
      <c r="I311" s="79"/>
      <c r="J311" s="23"/>
    </row>
    <row r="312" spans="1:10" ht="16" x14ac:dyDescent="0.2">
      <c r="A312" s="63"/>
      <c r="B312" s="75" t="s">
        <v>602</v>
      </c>
      <c r="C312" s="66"/>
      <c r="D312" s="173" t="s">
        <v>418</v>
      </c>
      <c r="E312" s="78">
        <v>100000</v>
      </c>
      <c r="F312" s="109">
        <v>4.4000000000000004</v>
      </c>
      <c r="G312" s="144"/>
      <c r="H312" s="79">
        <f>F312</f>
        <v>4.4000000000000004</v>
      </c>
      <c r="I312" s="79"/>
      <c r="J312" s="23"/>
    </row>
    <row r="313" spans="1:10" ht="16" x14ac:dyDescent="0.2">
      <c r="A313" s="63"/>
      <c r="B313" s="75" t="s">
        <v>602</v>
      </c>
      <c r="C313" s="66"/>
      <c r="D313" s="173" t="s">
        <v>414</v>
      </c>
      <c r="E313" s="78">
        <v>10000</v>
      </c>
      <c r="F313" s="109">
        <v>0.35</v>
      </c>
      <c r="G313" s="144"/>
      <c r="H313" s="79">
        <f>F313</f>
        <v>0.35</v>
      </c>
      <c r="I313" s="79"/>
      <c r="J313" s="23"/>
    </row>
    <row r="314" spans="1:10" ht="16" x14ac:dyDescent="0.2">
      <c r="A314" s="63"/>
      <c r="B314" s="75"/>
      <c r="C314" s="66"/>
      <c r="D314" s="66"/>
      <c r="E314" s="78"/>
      <c r="F314" s="109"/>
      <c r="G314" s="144"/>
      <c r="H314" s="79"/>
      <c r="I314" s="79"/>
      <c r="J314" s="23"/>
    </row>
    <row r="315" spans="1:10" ht="16" x14ac:dyDescent="0.2">
      <c r="A315" s="63"/>
      <c r="B315" s="75" t="s">
        <v>603</v>
      </c>
      <c r="C315" s="66" t="s">
        <v>42</v>
      </c>
      <c r="D315" s="66" t="s">
        <v>411</v>
      </c>
      <c r="E315" s="78">
        <v>250000</v>
      </c>
      <c r="F315" s="109">
        <v>30.24</v>
      </c>
      <c r="G315" s="144">
        <f>H315-F315</f>
        <v>1.2600000000000016</v>
      </c>
      <c r="H315" s="79">
        <v>31.5</v>
      </c>
      <c r="I315" s="79">
        <f>SUM(H315:H320)</f>
        <v>78.77</v>
      </c>
      <c r="J315" s="23"/>
    </row>
    <row r="316" spans="1:10" ht="16" x14ac:dyDescent="0.2">
      <c r="A316" s="63"/>
      <c r="B316" s="75" t="s">
        <v>603</v>
      </c>
      <c r="C316" s="66"/>
      <c r="D316" s="173" t="s">
        <v>417</v>
      </c>
      <c r="E316" s="78">
        <v>50000</v>
      </c>
      <c r="F316" s="109">
        <v>22.05</v>
      </c>
      <c r="G316" s="144"/>
      <c r="H316" s="79">
        <f>F316</f>
        <v>22.05</v>
      </c>
      <c r="I316" s="79"/>
      <c r="J316" s="23"/>
    </row>
    <row r="317" spans="1:10" ht="16" x14ac:dyDescent="0.2">
      <c r="A317" s="63"/>
      <c r="B317" s="75" t="s">
        <v>603</v>
      </c>
      <c r="C317" s="66"/>
      <c r="D317" s="173" t="s">
        <v>412</v>
      </c>
      <c r="E317" s="78">
        <v>10000</v>
      </c>
      <c r="F317" s="109">
        <v>3.42</v>
      </c>
      <c r="G317" s="144"/>
      <c r="H317" s="79">
        <f>F317</f>
        <v>3.42</v>
      </c>
      <c r="I317" s="79"/>
      <c r="J317" s="23"/>
    </row>
    <row r="318" spans="1:10" ht="16" x14ac:dyDescent="0.2">
      <c r="A318" s="63"/>
      <c r="B318" s="75" t="s">
        <v>603</v>
      </c>
      <c r="C318" s="66"/>
      <c r="D318" s="173" t="s">
        <v>413</v>
      </c>
      <c r="E318" s="78">
        <v>250000</v>
      </c>
      <c r="F318" s="109">
        <v>10.45</v>
      </c>
      <c r="G318" s="144"/>
      <c r="H318" s="79">
        <f>F318</f>
        <v>10.45</v>
      </c>
      <c r="I318" s="79"/>
      <c r="J318" s="23"/>
    </row>
    <row r="319" spans="1:10" ht="16" x14ac:dyDescent="0.2">
      <c r="A319" s="63"/>
      <c r="B319" s="75" t="s">
        <v>603</v>
      </c>
      <c r="C319" s="66"/>
      <c r="D319" s="173" t="s">
        <v>418</v>
      </c>
      <c r="E319" s="78">
        <v>250000</v>
      </c>
      <c r="F319" s="109">
        <v>11</v>
      </c>
      <c r="G319" s="144"/>
      <c r="H319" s="79">
        <f>F319</f>
        <v>11</v>
      </c>
      <c r="I319" s="79"/>
      <c r="J319" s="23"/>
    </row>
    <row r="320" spans="1:10" ht="16" x14ac:dyDescent="0.2">
      <c r="A320" s="63"/>
      <c r="B320" s="75" t="s">
        <v>603</v>
      </c>
      <c r="C320" s="66"/>
      <c r="D320" s="173" t="s">
        <v>414</v>
      </c>
      <c r="E320" s="78">
        <v>10000</v>
      </c>
      <c r="F320" s="109">
        <v>0.35</v>
      </c>
      <c r="G320" s="144"/>
      <c r="H320" s="79">
        <f>F320</f>
        <v>0.35</v>
      </c>
      <c r="I320" s="79"/>
      <c r="J320" s="23"/>
    </row>
    <row r="321" spans="1:10" ht="16" x14ac:dyDescent="0.2">
      <c r="A321" s="63"/>
      <c r="B321" s="75"/>
      <c r="C321" s="66"/>
      <c r="D321" s="66"/>
      <c r="E321" s="79"/>
      <c r="F321" s="109"/>
      <c r="G321" s="144"/>
      <c r="H321" s="79"/>
      <c r="I321" s="79"/>
      <c r="J321" s="23"/>
    </row>
    <row r="322" spans="1:10" ht="16" x14ac:dyDescent="0.2">
      <c r="A322" s="63"/>
      <c r="B322" s="75" t="s">
        <v>604</v>
      </c>
      <c r="C322" s="66" t="s">
        <v>43</v>
      </c>
      <c r="D322" s="66" t="s">
        <v>411</v>
      </c>
      <c r="E322" s="78">
        <v>180000</v>
      </c>
      <c r="F322" s="78">
        <f>H322-G322</f>
        <v>239.35999999999999</v>
      </c>
      <c r="G322" s="78">
        <v>14.08</v>
      </c>
      <c r="H322" s="78">
        <v>253.44</v>
      </c>
      <c r="I322" s="78">
        <f>SUM(H322:H325)</f>
        <v>278.79000000000002</v>
      </c>
      <c r="J322" s="23"/>
    </row>
    <row r="323" spans="1:10" s="305" customFormat="1" ht="16" x14ac:dyDescent="0.2">
      <c r="A323" s="303"/>
      <c r="B323" s="304" t="s">
        <v>604</v>
      </c>
      <c r="C323" s="208"/>
      <c r="D323" s="208" t="s">
        <v>417</v>
      </c>
      <c r="E323" s="206">
        <v>5000</v>
      </c>
      <c r="F323" s="206">
        <v>17.61</v>
      </c>
      <c r="G323" s="206"/>
      <c r="H323" s="206">
        <f>F323</f>
        <v>17.61</v>
      </c>
      <c r="I323" s="206"/>
      <c r="J323" s="207" t="s">
        <v>690</v>
      </c>
    </row>
    <row r="324" spans="1:10" ht="16" x14ac:dyDescent="0.2">
      <c r="A324" s="63"/>
      <c r="B324" s="75" t="s">
        <v>604</v>
      </c>
      <c r="C324" s="66"/>
      <c r="D324" s="66" t="s">
        <v>413</v>
      </c>
      <c r="E324" s="79">
        <v>180000</v>
      </c>
      <c r="F324" s="109">
        <v>7.52</v>
      </c>
      <c r="G324" s="144"/>
      <c r="H324" s="79">
        <f>F324</f>
        <v>7.52</v>
      </c>
      <c r="I324" s="79"/>
      <c r="J324" s="23"/>
    </row>
    <row r="325" spans="1:10" s="305" customFormat="1" ht="16" x14ac:dyDescent="0.2">
      <c r="A325" s="303">
        <v>5000</v>
      </c>
      <c r="B325" s="304" t="s">
        <v>604</v>
      </c>
      <c r="C325" s="208"/>
      <c r="D325" s="208" t="s">
        <v>418</v>
      </c>
      <c r="E325" s="206">
        <v>5000</v>
      </c>
      <c r="F325" s="206">
        <v>0.22</v>
      </c>
      <c r="G325" s="206"/>
      <c r="H325" s="206">
        <f>F325</f>
        <v>0.22</v>
      </c>
      <c r="I325" s="206"/>
      <c r="J325" s="207" t="s">
        <v>690</v>
      </c>
    </row>
    <row r="326" spans="1:10" ht="16" x14ac:dyDescent="0.2">
      <c r="A326" s="63"/>
      <c r="B326" s="75"/>
      <c r="C326" s="66"/>
      <c r="D326" s="66"/>
      <c r="E326" s="79"/>
      <c r="F326" s="109"/>
      <c r="G326" s="144"/>
      <c r="H326" s="79"/>
      <c r="I326" s="79"/>
      <c r="J326" s="23"/>
    </row>
    <row r="327" spans="1:10" ht="16" x14ac:dyDescent="0.2">
      <c r="A327" s="63"/>
      <c r="B327" s="75" t="s">
        <v>605</v>
      </c>
      <c r="C327" s="66" t="s">
        <v>340</v>
      </c>
      <c r="D327" s="66" t="s">
        <v>411</v>
      </c>
      <c r="E327" s="78">
        <v>20000</v>
      </c>
      <c r="F327" s="109">
        <v>1.26</v>
      </c>
      <c r="G327" s="144">
        <f>H327-F327</f>
        <v>1.26</v>
      </c>
      <c r="H327" s="78">
        <v>2.52</v>
      </c>
      <c r="I327" s="78">
        <f>SUM(H327:H328)</f>
        <v>2.94</v>
      </c>
      <c r="J327" s="23"/>
    </row>
    <row r="328" spans="1:10" ht="16" x14ac:dyDescent="0.2">
      <c r="A328" s="63"/>
      <c r="B328" s="75" t="s">
        <v>605</v>
      </c>
      <c r="C328" s="66"/>
      <c r="D328" s="66" t="s">
        <v>413</v>
      </c>
      <c r="E328" s="78">
        <v>10000</v>
      </c>
      <c r="F328" s="109">
        <v>0.42</v>
      </c>
      <c r="G328" s="144"/>
      <c r="H328" s="78">
        <f>F328</f>
        <v>0.42</v>
      </c>
      <c r="I328" s="78"/>
      <c r="J328" s="23"/>
    </row>
    <row r="329" spans="1:10" ht="16" x14ac:dyDescent="0.2">
      <c r="A329" s="63"/>
      <c r="B329" s="75"/>
      <c r="C329" s="66"/>
      <c r="D329" s="66"/>
      <c r="E329" s="78"/>
      <c r="F329" s="109"/>
      <c r="G329" s="144"/>
      <c r="H329" s="78"/>
      <c r="I329" s="78"/>
      <c r="J329" s="23"/>
    </row>
    <row r="330" spans="1:10" ht="16" x14ac:dyDescent="0.2">
      <c r="A330" s="63"/>
      <c r="B330" s="75" t="s">
        <v>606</v>
      </c>
      <c r="C330" s="66" t="s">
        <v>44</v>
      </c>
      <c r="D330" s="66" t="s">
        <v>411</v>
      </c>
      <c r="E330" s="78">
        <v>10000</v>
      </c>
      <c r="F330" s="78">
        <v>0</v>
      </c>
      <c r="G330" s="78">
        <v>14.08</v>
      </c>
      <c r="H330" s="78">
        <v>14.08</v>
      </c>
      <c r="I330" s="78">
        <f>SUM(H330:H331)</f>
        <v>14.5</v>
      </c>
      <c r="J330" s="23"/>
    </row>
    <row r="331" spans="1:10" ht="16" x14ac:dyDescent="0.2">
      <c r="A331" s="63"/>
      <c r="B331" s="75" t="s">
        <v>606</v>
      </c>
      <c r="C331" s="66"/>
      <c r="D331" s="66" t="s">
        <v>413</v>
      </c>
      <c r="E331" s="79">
        <v>10000</v>
      </c>
      <c r="F331" s="109">
        <v>0.42</v>
      </c>
      <c r="G331" s="144"/>
      <c r="H331" s="79">
        <f>F331</f>
        <v>0.42</v>
      </c>
      <c r="I331" s="79"/>
      <c r="J331" s="23"/>
    </row>
    <row r="332" spans="1:10" ht="16" x14ac:dyDescent="0.2">
      <c r="A332" s="63"/>
      <c r="B332" s="75"/>
      <c r="C332" s="66"/>
      <c r="D332" s="66"/>
      <c r="E332" s="79"/>
      <c r="F332" s="109"/>
      <c r="G332" s="144"/>
      <c r="H332" s="79"/>
      <c r="I332" s="79"/>
      <c r="J332" s="23"/>
    </row>
    <row r="333" spans="1:10" ht="16" x14ac:dyDescent="0.2">
      <c r="A333" s="63"/>
      <c r="B333" s="75" t="s">
        <v>607</v>
      </c>
      <c r="C333" s="66" t="s">
        <v>96</v>
      </c>
      <c r="D333" s="66" t="s">
        <v>411</v>
      </c>
      <c r="E333" s="78">
        <v>30000</v>
      </c>
      <c r="F333" s="78">
        <f>H333-G333</f>
        <v>4.0200000000000005</v>
      </c>
      <c r="G333" s="78">
        <v>2.0099999999999998</v>
      </c>
      <c r="H333" s="78">
        <v>6.03</v>
      </c>
      <c r="I333" s="78">
        <f>SUM(H333:H334)</f>
        <v>6.45</v>
      </c>
      <c r="J333" s="23"/>
    </row>
    <row r="334" spans="1:10" ht="16" x14ac:dyDescent="0.2">
      <c r="A334" s="63"/>
      <c r="B334" s="75" t="s">
        <v>607</v>
      </c>
      <c r="C334" s="66"/>
      <c r="D334" s="66" t="s">
        <v>413</v>
      </c>
      <c r="E334" s="79">
        <v>10000</v>
      </c>
      <c r="F334" s="109">
        <v>0.42</v>
      </c>
      <c r="G334" s="144"/>
      <c r="H334" s="79">
        <f>F334</f>
        <v>0.42</v>
      </c>
      <c r="I334" s="79"/>
      <c r="J334" s="23"/>
    </row>
    <row r="335" spans="1:10" ht="16" x14ac:dyDescent="0.2">
      <c r="A335" s="63"/>
      <c r="B335" s="75"/>
      <c r="C335" s="66"/>
      <c r="D335" s="66"/>
      <c r="E335" s="79"/>
      <c r="F335" s="109"/>
      <c r="G335" s="144"/>
      <c r="H335" s="79"/>
      <c r="I335" s="79"/>
      <c r="J335" s="23"/>
    </row>
    <row r="336" spans="1:10" ht="16" x14ac:dyDescent="0.2">
      <c r="A336" s="63"/>
      <c r="B336" s="75" t="s">
        <v>608</v>
      </c>
      <c r="C336" s="66" t="s">
        <v>496</v>
      </c>
      <c r="D336" s="66" t="s">
        <v>411</v>
      </c>
      <c r="E336" s="79">
        <v>10000</v>
      </c>
      <c r="F336" s="109">
        <v>0</v>
      </c>
      <c r="G336" s="144">
        <v>0.91</v>
      </c>
      <c r="H336" s="79">
        <f>SUM(F336:G336)</f>
        <v>0.91</v>
      </c>
      <c r="I336" s="79">
        <f>H336</f>
        <v>0.91</v>
      </c>
      <c r="J336" s="23"/>
    </row>
    <row r="337" spans="1:10" ht="16" x14ac:dyDescent="0.2">
      <c r="A337" s="63"/>
      <c r="B337" s="75"/>
      <c r="C337" s="66"/>
      <c r="D337" s="66"/>
      <c r="E337" s="79"/>
      <c r="F337" s="109"/>
      <c r="G337" s="144"/>
      <c r="H337" s="79"/>
      <c r="I337" s="79"/>
      <c r="J337" s="23"/>
    </row>
    <row r="338" spans="1:10" ht="16" x14ac:dyDescent="0.2">
      <c r="A338" s="63"/>
      <c r="B338" s="75" t="s">
        <v>609</v>
      </c>
      <c r="C338" s="66" t="s">
        <v>137</v>
      </c>
      <c r="D338" s="66" t="s">
        <v>411</v>
      </c>
      <c r="E338" s="79">
        <v>100000</v>
      </c>
      <c r="F338" s="109">
        <f>H338-G338</f>
        <v>5.9399999999999995</v>
      </c>
      <c r="G338" s="144">
        <v>0.66</v>
      </c>
      <c r="H338" s="79">
        <v>6.6</v>
      </c>
      <c r="I338" s="79">
        <f>SUM(H338:H339)</f>
        <v>10.78</v>
      </c>
      <c r="J338" s="23"/>
    </row>
    <row r="339" spans="1:10" ht="16" x14ac:dyDescent="0.2">
      <c r="A339" s="63"/>
      <c r="B339" s="75" t="s">
        <v>609</v>
      </c>
      <c r="C339" s="66"/>
      <c r="D339" s="66" t="s">
        <v>413</v>
      </c>
      <c r="E339" s="79">
        <v>100000</v>
      </c>
      <c r="F339" s="109">
        <v>4.18</v>
      </c>
      <c r="G339" s="144"/>
      <c r="H339" s="79">
        <f>F339</f>
        <v>4.18</v>
      </c>
      <c r="I339" s="79"/>
      <c r="J339" s="23"/>
    </row>
    <row r="340" spans="1:10" ht="16" x14ac:dyDescent="0.2">
      <c r="A340" s="63"/>
      <c r="B340" s="75"/>
      <c r="C340" s="66"/>
      <c r="D340" s="66"/>
      <c r="E340" s="79"/>
      <c r="F340" s="109"/>
      <c r="G340" s="144"/>
      <c r="H340" s="79"/>
      <c r="I340" s="79"/>
      <c r="J340" s="23"/>
    </row>
    <row r="341" spans="1:10" ht="16" x14ac:dyDescent="0.2">
      <c r="A341" s="63"/>
      <c r="B341" s="75" t="s">
        <v>610</v>
      </c>
      <c r="C341" s="66" t="s">
        <v>45</v>
      </c>
      <c r="D341" s="66" t="s">
        <v>411</v>
      </c>
      <c r="E341" s="78">
        <v>10000</v>
      </c>
      <c r="F341" s="109">
        <v>0</v>
      </c>
      <c r="G341" s="144">
        <v>2.0099999999999998</v>
      </c>
      <c r="H341" s="78">
        <v>2.0099999999999998</v>
      </c>
      <c r="I341" s="78">
        <f>H341</f>
        <v>2.0099999999999998</v>
      </c>
      <c r="J341" s="211"/>
    </row>
    <row r="342" spans="1:10" ht="16" x14ac:dyDescent="0.2">
      <c r="A342" s="63"/>
      <c r="B342" s="75"/>
      <c r="C342" s="66"/>
      <c r="D342" s="66"/>
      <c r="E342" s="79"/>
      <c r="F342" s="109"/>
      <c r="G342" s="144"/>
      <c r="H342" s="79"/>
      <c r="I342" s="79"/>
      <c r="J342" s="23"/>
    </row>
    <row r="343" spans="1:10" ht="16" x14ac:dyDescent="0.2">
      <c r="A343" s="63"/>
      <c r="B343" s="75" t="s">
        <v>611</v>
      </c>
      <c r="C343" s="66" t="s">
        <v>230</v>
      </c>
      <c r="D343" s="66" t="s">
        <v>411</v>
      </c>
      <c r="E343" s="79">
        <v>100000</v>
      </c>
      <c r="F343" s="109">
        <v>27.72</v>
      </c>
      <c r="G343" s="144">
        <f>H343-F343</f>
        <v>3.0800000000000018</v>
      </c>
      <c r="H343" s="79">
        <v>30.8</v>
      </c>
      <c r="I343" s="79">
        <f>SUM(H343:H348)</f>
        <v>70.22</v>
      </c>
      <c r="J343" s="23"/>
    </row>
    <row r="344" spans="1:10" ht="16" x14ac:dyDescent="0.2">
      <c r="A344" s="63"/>
      <c r="B344" s="75" t="s">
        <v>611</v>
      </c>
      <c r="C344" s="66"/>
      <c r="D344" s="66" t="s">
        <v>417</v>
      </c>
      <c r="E344" s="79">
        <v>50000</v>
      </c>
      <c r="F344" s="109">
        <v>22.05</v>
      </c>
      <c r="G344" s="144"/>
      <c r="H344" s="79">
        <f>F344</f>
        <v>22.05</v>
      </c>
      <c r="I344" s="79"/>
      <c r="J344" s="23"/>
    </row>
    <row r="345" spans="1:10" ht="16" x14ac:dyDescent="0.2">
      <c r="A345" s="63"/>
      <c r="B345" s="75" t="s">
        <v>611</v>
      </c>
      <c r="C345" s="66"/>
      <c r="D345" s="66" t="s">
        <v>412</v>
      </c>
      <c r="E345" s="79">
        <v>10000</v>
      </c>
      <c r="F345" s="109">
        <v>3.42</v>
      </c>
      <c r="G345" s="144"/>
      <c r="H345" s="79">
        <f>F345</f>
        <v>3.42</v>
      </c>
      <c r="I345" s="79"/>
      <c r="J345" s="23"/>
    </row>
    <row r="346" spans="1:10" ht="16" x14ac:dyDescent="0.2">
      <c r="A346" s="63"/>
      <c r="B346" s="75" t="s">
        <v>611</v>
      </c>
      <c r="C346" s="66"/>
      <c r="D346" s="66" t="s">
        <v>413</v>
      </c>
      <c r="E346" s="79">
        <v>220000</v>
      </c>
      <c r="F346" s="109">
        <v>9.1999999999999993</v>
      </c>
      <c r="G346" s="144"/>
      <c r="H346" s="79">
        <f>F346</f>
        <v>9.1999999999999993</v>
      </c>
      <c r="I346" s="79"/>
      <c r="J346" s="23"/>
    </row>
    <row r="347" spans="1:10" ht="16" x14ac:dyDescent="0.2">
      <c r="A347" s="63"/>
      <c r="B347" s="75" t="s">
        <v>611</v>
      </c>
      <c r="C347" s="66"/>
      <c r="D347" s="66" t="s">
        <v>417</v>
      </c>
      <c r="E347" s="78">
        <v>100000</v>
      </c>
      <c r="F347" s="78">
        <v>4.4000000000000004</v>
      </c>
      <c r="G347" s="78"/>
      <c r="H347" s="78">
        <f>F347</f>
        <v>4.4000000000000004</v>
      </c>
      <c r="I347" s="78"/>
      <c r="J347" s="23"/>
    </row>
    <row r="348" spans="1:10" ht="16" x14ac:dyDescent="0.2">
      <c r="A348" s="63"/>
      <c r="B348" s="75" t="s">
        <v>611</v>
      </c>
      <c r="C348" s="66"/>
      <c r="D348" s="66" t="s">
        <v>414</v>
      </c>
      <c r="E348" s="79">
        <v>10000</v>
      </c>
      <c r="F348" s="109">
        <v>0.35</v>
      </c>
      <c r="G348" s="144"/>
      <c r="H348" s="79">
        <f>F348</f>
        <v>0.35</v>
      </c>
      <c r="I348" s="79"/>
      <c r="J348" s="23"/>
    </row>
    <row r="349" spans="1:10" ht="16" x14ac:dyDescent="0.2">
      <c r="A349" s="63"/>
      <c r="B349" s="75"/>
      <c r="C349" s="66"/>
      <c r="D349" s="66"/>
      <c r="E349" s="79"/>
      <c r="F349" s="109"/>
      <c r="G349" s="144"/>
      <c r="H349" s="79"/>
      <c r="I349" s="79"/>
      <c r="J349" s="23"/>
    </row>
    <row r="350" spans="1:10" ht="16" x14ac:dyDescent="0.2">
      <c r="A350" s="63"/>
      <c r="B350" s="75" t="s">
        <v>612</v>
      </c>
      <c r="C350" s="66" t="s">
        <v>334</v>
      </c>
      <c r="D350" s="66" t="s">
        <v>411</v>
      </c>
      <c r="E350" s="78">
        <v>250000</v>
      </c>
      <c r="F350" s="78">
        <f>H350-G350</f>
        <v>73.92</v>
      </c>
      <c r="G350" s="78">
        <v>3.08</v>
      </c>
      <c r="H350" s="78">
        <v>77</v>
      </c>
      <c r="I350" s="78">
        <f>SUM(H350:H355)</f>
        <v>152.92000000000002</v>
      </c>
      <c r="J350" s="23"/>
    </row>
    <row r="351" spans="1:10" ht="16" x14ac:dyDescent="0.2">
      <c r="A351" s="63"/>
      <c r="B351" s="75" t="s">
        <v>612</v>
      </c>
      <c r="C351" s="66"/>
      <c r="D351" s="173" t="s">
        <v>417</v>
      </c>
      <c r="E351" s="78">
        <v>150000</v>
      </c>
      <c r="F351" s="109">
        <v>14.15</v>
      </c>
      <c r="G351" s="144"/>
      <c r="H351" s="78">
        <v>42.45</v>
      </c>
      <c r="I351" s="78"/>
      <c r="J351" s="91"/>
    </row>
    <row r="352" spans="1:10" ht="16" x14ac:dyDescent="0.2">
      <c r="A352" s="63"/>
      <c r="B352" s="75" t="s">
        <v>612</v>
      </c>
      <c r="C352" s="66"/>
      <c r="D352" s="173" t="s">
        <v>412</v>
      </c>
      <c r="E352" s="78">
        <v>10000</v>
      </c>
      <c r="F352" s="109">
        <v>3.42</v>
      </c>
      <c r="G352" s="144"/>
      <c r="H352" s="78">
        <f>F352</f>
        <v>3.42</v>
      </c>
      <c r="I352" s="78"/>
      <c r="J352" s="91"/>
    </row>
    <row r="353" spans="1:10" ht="16" x14ac:dyDescent="0.2">
      <c r="A353" s="63"/>
      <c r="B353" s="75" t="s">
        <v>612</v>
      </c>
      <c r="C353" s="66"/>
      <c r="D353" s="173" t="s">
        <v>413</v>
      </c>
      <c r="E353" s="78">
        <v>500000</v>
      </c>
      <c r="F353" s="109">
        <v>20.9</v>
      </c>
      <c r="G353" s="144"/>
      <c r="H353" s="78">
        <f>F353</f>
        <v>20.9</v>
      </c>
      <c r="I353" s="78"/>
      <c r="J353" s="91"/>
    </row>
    <row r="354" spans="1:10" ht="16" x14ac:dyDescent="0.2">
      <c r="A354" s="63"/>
      <c r="B354" s="75" t="s">
        <v>612</v>
      </c>
      <c r="C354" s="66"/>
      <c r="D354" s="173" t="s">
        <v>418</v>
      </c>
      <c r="E354" s="78">
        <v>200000</v>
      </c>
      <c r="F354" s="109">
        <v>8.8000000000000007</v>
      </c>
      <c r="G354" s="144"/>
      <c r="H354" s="78">
        <f>F354</f>
        <v>8.8000000000000007</v>
      </c>
      <c r="I354" s="78"/>
      <c r="J354" s="91"/>
    </row>
    <row r="355" spans="1:10" ht="16" x14ac:dyDescent="0.2">
      <c r="A355" s="63"/>
      <c r="B355" s="75" t="s">
        <v>612</v>
      </c>
      <c r="C355" s="66"/>
      <c r="D355" s="173" t="s">
        <v>414</v>
      </c>
      <c r="E355" s="78">
        <v>10000</v>
      </c>
      <c r="F355" s="109">
        <v>0.35</v>
      </c>
      <c r="G355" s="144"/>
      <c r="H355" s="79">
        <f>F355</f>
        <v>0.35</v>
      </c>
      <c r="I355" s="79"/>
      <c r="J355" s="91"/>
    </row>
    <row r="356" spans="1:10" ht="16" x14ac:dyDescent="0.2">
      <c r="A356" s="63"/>
      <c r="B356" s="75"/>
      <c r="C356" s="66"/>
      <c r="D356" s="66"/>
      <c r="E356" s="78"/>
      <c r="F356" s="109"/>
      <c r="G356" s="144"/>
      <c r="H356" s="79"/>
      <c r="I356" s="79"/>
      <c r="J356" s="91"/>
    </row>
    <row r="357" spans="1:10" ht="16" x14ac:dyDescent="0.2">
      <c r="A357" s="63"/>
      <c r="B357" s="75" t="s">
        <v>613</v>
      </c>
      <c r="C357" s="66" t="s">
        <v>182</v>
      </c>
      <c r="D357" s="66" t="s">
        <v>411</v>
      </c>
      <c r="E357" s="78">
        <v>10000</v>
      </c>
      <c r="F357" s="109">
        <v>0</v>
      </c>
      <c r="G357" s="144">
        <f>H357-F357</f>
        <v>0.91</v>
      </c>
      <c r="H357" s="78">
        <v>0.91</v>
      </c>
      <c r="I357" s="78">
        <f>SUM(H357:H358)</f>
        <v>1.54</v>
      </c>
      <c r="J357" s="104"/>
    </row>
    <row r="358" spans="1:10" ht="16" x14ac:dyDescent="0.2">
      <c r="A358" s="63"/>
      <c r="B358" s="75" t="s">
        <v>613</v>
      </c>
      <c r="C358" s="66"/>
      <c r="D358" s="66" t="s">
        <v>417</v>
      </c>
      <c r="E358" s="78">
        <v>5000</v>
      </c>
      <c r="F358" s="109">
        <v>0.63</v>
      </c>
      <c r="G358" s="144"/>
      <c r="H358" s="78">
        <f>F358</f>
        <v>0.63</v>
      </c>
      <c r="I358" s="78"/>
      <c r="J358" s="104"/>
    </row>
    <row r="359" spans="1:10" ht="16" x14ac:dyDescent="0.2">
      <c r="A359" s="63"/>
      <c r="B359" s="75"/>
      <c r="C359" s="66"/>
      <c r="D359" s="66"/>
      <c r="E359" s="78"/>
      <c r="F359" s="109"/>
      <c r="G359" s="144"/>
      <c r="H359" s="78"/>
      <c r="I359" s="78"/>
      <c r="J359" s="104"/>
    </row>
    <row r="360" spans="1:10" ht="16" x14ac:dyDescent="0.2">
      <c r="A360" s="63"/>
      <c r="B360" s="75" t="s">
        <v>614</v>
      </c>
      <c r="C360" s="66" t="s">
        <v>366</v>
      </c>
      <c r="D360" s="66" t="s">
        <v>411</v>
      </c>
      <c r="E360" s="78">
        <v>10000</v>
      </c>
      <c r="F360" s="109">
        <v>0</v>
      </c>
      <c r="G360" s="144">
        <f>H360-F360</f>
        <v>3.08</v>
      </c>
      <c r="H360" s="78">
        <v>3.08</v>
      </c>
      <c r="I360" s="78">
        <f>SUM(H360:H365)</f>
        <v>19.840000000000003</v>
      </c>
      <c r="J360" s="104"/>
    </row>
    <row r="361" spans="1:10" ht="16" x14ac:dyDescent="0.2">
      <c r="A361" s="63"/>
      <c r="B361" s="75" t="s">
        <v>614</v>
      </c>
      <c r="C361" s="66"/>
      <c r="D361" s="173" t="s">
        <v>417</v>
      </c>
      <c r="E361" s="78">
        <v>10000</v>
      </c>
      <c r="F361" s="109">
        <v>4.41</v>
      </c>
      <c r="G361" s="144"/>
      <c r="H361" s="78">
        <f>F361</f>
        <v>4.41</v>
      </c>
      <c r="I361" s="78"/>
      <c r="J361" s="211"/>
    </row>
    <row r="362" spans="1:10" ht="16" x14ac:dyDescent="0.2">
      <c r="A362" s="63"/>
      <c r="B362" s="75" t="s">
        <v>614</v>
      </c>
      <c r="C362" s="66"/>
      <c r="D362" s="173" t="s">
        <v>412</v>
      </c>
      <c r="E362" s="78">
        <v>10000</v>
      </c>
      <c r="F362" s="109">
        <v>3.42</v>
      </c>
      <c r="G362" s="144"/>
      <c r="H362" s="78">
        <f>F362</f>
        <v>3.42</v>
      </c>
      <c r="I362" s="78"/>
      <c r="J362" s="104"/>
    </row>
    <row r="363" spans="1:10" ht="16" x14ac:dyDescent="0.2">
      <c r="A363" s="63"/>
      <c r="B363" s="75" t="s">
        <v>614</v>
      </c>
      <c r="C363" s="66"/>
      <c r="D363" s="173" t="s">
        <v>413</v>
      </c>
      <c r="E363" s="78">
        <v>100000</v>
      </c>
      <c r="F363" s="109">
        <v>4.18</v>
      </c>
      <c r="G363" s="144"/>
      <c r="H363" s="78">
        <f>F363</f>
        <v>4.18</v>
      </c>
      <c r="I363" s="78"/>
      <c r="J363" s="104"/>
    </row>
    <row r="364" spans="1:10" ht="16" x14ac:dyDescent="0.2">
      <c r="A364" s="63"/>
      <c r="B364" s="75" t="s">
        <v>614</v>
      </c>
      <c r="C364" s="66"/>
      <c r="D364" s="173" t="s">
        <v>418</v>
      </c>
      <c r="E364" s="78">
        <v>100000</v>
      </c>
      <c r="F364" s="109">
        <v>4.4000000000000004</v>
      </c>
      <c r="G364" s="144"/>
      <c r="H364" s="78">
        <f>F364</f>
        <v>4.4000000000000004</v>
      </c>
      <c r="I364" s="78"/>
      <c r="J364" s="104"/>
    </row>
    <row r="365" spans="1:10" ht="16" x14ac:dyDescent="0.2">
      <c r="A365" s="63"/>
      <c r="B365" s="75" t="s">
        <v>614</v>
      </c>
      <c r="C365" s="66"/>
      <c r="D365" s="173" t="s">
        <v>414</v>
      </c>
      <c r="E365" s="78">
        <v>10000</v>
      </c>
      <c r="F365" s="109">
        <v>0.35</v>
      </c>
      <c r="G365" s="144"/>
      <c r="H365" s="78">
        <f>F365</f>
        <v>0.35</v>
      </c>
      <c r="I365" s="78"/>
      <c r="J365" s="104"/>
    </row>
    <row r="366" spans="1:10" ht="16" x14ac:dyDescent="0.2">
      <c r="A366" s="63"/>
      <c r="B366" s="75"/>
      <c r="C366" s="66"/>
      <c r="D366" s="66"/>
      <c r="E366" s="78"/>
      <c r="F366" s="109"/>
      <c r="G366" s="144"/>
      <c r="H366" s="78"/>
      <c r="I366" s="78"/>
      <c r="J366" s="104"/>
    </row>
    <row r="367" spans="1:10" ht="16" x14ac:dyDescent="0.2">
      <c r="A367" s="63"/>
      <c r="B367" s="75" t="s">
        <v>615</v>
      </c>
      <c r="C367" s="66" t="s">
        <v>100</v>
      </c>
      <c r="D367" s="66" t="s">
        <v>411</v>
      </c>
      <c r="E367" s="78">
        <v>150000</v>
      </c>
      <c r="F367" s="78">
        <f>H367-G367</f>
        <v>12.74</v>
      </c>
      <c r="G367" s="78">
        <v>0.91</v>
      </c>
      <c r="H367" s="78">
        <v>13.65</v>
      </c>
      <c r="I367" s="78">
        <f>SUM(H367:H368)</f>
        <v>22.009999999999998</v>
      </c>
      <c r="J367" s="23"/>
    </row>
    <row r="368" spans="1:10" ht="16" x14ac:dyDescent="0.2">
      <c r="A368" s="63"/>
      <c r="B368" s="75" t="s">
        <v>615</v>
      </c>
      <c r="C368" s="66"/>
      <c r="D368" s="66" t="s">
        <v>413</v>
      </c>
      <c r="E368" s="79">
        <v>300000</v>
      </c>
      <c r="F368" s="109">
        <v>8.36</v>
      </c>
      <c r="G368" s="144"/>
      <c r="H368" s="79">
        <f>F368</f>
        <v>8.36</v>
      </c>
      <c r="I368" s="79"/>
      <c r="J368" s="23"/>
    </row>
    <row r="369" spans="1:10" ht="16" x14ac:dyDescent="0.2">
      <c r="A369" s="63"/>
      <c r="B369" s="75"/>
      <c r="C369" s="66"/>
      <c r="D369" s="66"/>
      <c r="E369" s="79"/>
      <c r="F369" s="109"/>
      <c r="G369" s="144"/>
      <c r="H369" s="79"/>
      <c r="I369" s="79"/>
      <c r="J369" s="23"/>
    </row>
    <row r="370" spans="1:10" ht="16" x14ac:dyDescent="0.2">
      <c r="A370" s="63"/>
      <c r="B370" s="75" t="s">
        <v>536</v>
      </c>
      <c r="C370" s="66" t="s">
        <v>524</v>
      </c>
      <c r="D370" s="66" t="s">
        <v>411</v>
      </c>
      <c r="E370" s="78">
        <v>10000</v>
      </c>
      <c r="F370" s="78">
        <v>0</v>
      </c>
      <c r="G370" s="78">
        <f>H370-F370</f>
        <v>0.66</v>
      </c>
      <c r="H370" s="78">
        <v>0.66</v>
      </c>
      <c r="I370" s="78">
        <f>SUM(H370:H372)</f>
        <v>2.87</v>
      </c>
      <c r="J370" s="23"/>
    </row>
    <row r="371" spans="1:10" ht="16" x14ac:dyDescent="0.2">
      <c r="A371" s="63"/>
      <c r="B371" s="75" t="s">
        <v>536</v>
      </c>
      <c r="C371" s="66"/>
      <c r="D371" s="66" t="s">
        <v>412</v>
      </c>
      <c r="E371" s="78">
        <v>4000</v>
      </c>
      <c r="F371" s="78">
        <v>1.37</v>
      </c>
      <c r="G371" s="78"/>
      <c r="H371" s="78">
        <f>F371</f>
        <v>1.37</v>
      </c>
      <c r="I371" s="78"/>
      <c r="J371" s="23"/>
    </row>
    <row r="372" spans="1:10" ht="16" x14ac:dyDescent="0.2">
      <c r="A372" s="63"/>
      <c r="B372" s="75" t="s">
        <v>536</v>
      </c>
      <c r="C372" s="66"/>
      <c r="D372" s="66" t="s">
        <v>413</v>
      </c>
      <c r="E372" s="78">
        <v>20000</v>
      </c>
      <c r="F372" s="78">
        <v>0.84</v>
      </c>
      <c r="G372" s="78"/>
      <c r="H372" s="78">
        <f>F372</f>
        <v>0.84</v>
      </c>
      <c r="I372" s="78"/>
      <c r="J372" s="23"/>
    </row>
    <row r="373" spans="1:10" ht="16" x14ac:dyDescent="0.2">
      <c r="A373" s="63"/>
      <c r="B373" s="75"/>
      <c r="C373" s="66"/>
      <c r="D373" s="66"/>
      <c r="E373" s="78"/>
      <c r="F373" s="78"/>
      <c r="G373" s="78"/>
      <c r="H373" s="78"/>
      <c r="I373" s="78"/>
      <c r="J373" s="23"/>
    </row>
    <row r="374" spans="1:10" ht="16" x14ac:dyDescent="0.2">
      <c r="A374" s="63"/>
      <c r="B374" s="75" t="s">
        <v>725</v>
      </c>
      <c r="C374" s="66" t="s">
        <v>745</v>
      </c>
      <c r="D374" s="66" t="s">
        <v>411</v>
      </c>
      <c r="E374" s="78">
        <v>20000</v>
      </c>
      <c r="F374" s="78"/>
      <c r="G374" s="78"/>
      <c r="H374" s="78"/>
      <c r="I374" s="78"/>
      <c r="J374" s="23" t="s">
        <v>740</v>
      </c>
    </row>
    <row r="375" spans="1:10" ht="16" x14ac:dyDescent="0.2">
      <c r="A375" s="63"/>
      <c r="B375" s="75" t="s">
        <v>725</v>
      </c>
      <c r="C375" s="66"/>
      <c r="D375" s="66" t="s">
        <v>417</v>
      </c>
      <c r="E375" s="78">
        <v>10000</v>
      </c>
      <c r="F375" s="78"/>
      <c r="G375" s="78"/>
      <c r="H375" s="78"/>
      <c r="I375" s="78"/>
      <c r="J375" s="23"/>
    </row>
    <row r="376" spans="1:10" ht="16" x14ac:dyDescent="0.2">
      <c r="A376" s="63"/>
      <c r="B376" s="75" t="s">
        <v>725</v>
      </c>
      <c r="C376" s="66"/>
      <c r="D376" s="66" t="s">
        <v>413</v>
      </c>
      <c r="E376" s="78">
        <v>100000</v>
      </c>
      <c r="F376" s="78"/>
      <c r="G376" s="78"/>
      <c r="H376" s="78"/>
      <c r="I376" s="78"/>
      <c r="J376" s="23"/>
    </row>
    <row r="377" spans="1:10" ht="16" x14ac:dyDescent="0.2">
      <c r="A377" s="63"/>
      <c r="B377" s="75" t="s">
        <v>725</v>
      </c>
      <c r="C377" s="66"/>
      <c r="D377" s="66" t="s">
        <v>418</v>
      </c>
      <c r="E377" s="78">
        <v>200000</v>
      </c>
      <c r="F377" s="78"/>
      <c r="G377" s="78"/>
      <c r="H377" s="78"/>
      <c r="I377" s="78"/>
      <c r="J377" s="23"/>
    </row>
    <row r="378" spans="1:10" ht="16" x14ac:dyDescent="0.2">
      <c r="A378" s="63"/>
      <c r="B378" s="75"/>
      <c r="C378" s="66"/>
      <c r="D378" s="66"/>
      <c r="E378" s="78"/>
      <c r="F378" s="78"/>
      <c r="G378" s="78"/>
      <c r="H378" s="78"/>
      <c r="I378" s="78"/>
      <c r="J378" s="23"/>
    </row>
    <row r="379" spans="1:10" ht="16" x14ac:dyDescent="0.2">
      <c r="A379" s="63"/>
      <c r="B379" s="75" t="s">
        <v>616</v>
      </c>
      <c r="C379" s="66" t="s">
        <v>437</v>
      </c>
      <c r="D379" s="66" t="s">
        <v>411</v>
      </c>
      <c r="E379" s="78">
        <v>100000</v>
      </c>
      <c r="F379" s="109">
        <f>H379-G379</f>
        <v>5.9399999999999995</v>
      </c>
      <c r="G379" s="144">
        <v>0.66</v>
      </c>
      <c r="H379" s="78">
        <v>6.6</v>
      </c>
      <c r="I379" s="78">
        <f>SUM(H379:H380)</f>
        <v>10.78</v>
      </c>
      <c r="J379" s="23"/>
    </row>
    <row r="380" spans="1:10" ht="16" x14ac:dyDescent="0.2">
      <c r="A380" s="63"/>
      <c r="B380" s="75" t="s">
        <v>616</v>
      </c>
      <c r="C380" s="66"/>
      <c r="D380" s="66" t="s">
        <v>413</v>
      </c>
      <c r="E380" s="78">
        <v>100000</v>
      </c>
      <c r="F380" s="109">
        <v>4.18</v>
      </c>
      <c r="G380" s="144"/>
      <c r="H380" s="78">
        <f>F380</f>
        <v>4.18</v>
      </c>
      <c r="I380" s="223"/>
      <c r="J380" s="23"/>
    </row>
    <row r="381" spans="1:10" ht="16" x14ac:dyDescent="0.2">
      <c r="A381" s="63"/>
      <c r="B381" s="75"/>
      <c r="C381" s="66"/>
      <c r="D381" s="66"/>
      <c r="E381" s="79"/>
      <c r="F381" s="109"/>
      <c r="G381" s="144"/>
      <c r="H381" s="79"/>
      <c r="J381" s="23"/>
    </row>
    <row r="382" spans="1:10" ht="16" x14ac:dyDescent="0.2">
      <c r="A382" s="63"/>
      <c r="B382" s="75" t="s">
        <v>617</v>
      </c>
      <c r="C382" s="66" t="s">
        <v>231</v>
      </c>
      <c r="D382" s="66" t="s">
        <v>411</v>
      </c>
      <c r="E382" s="78">
        <v>250000</v>
      </c>
      <c r="F382" s="109">
        <f>H382-G382</f>
        <v>48.24</v>
      </c>
      <c r="G382" s="144">
        <v>2.0099999999999998</v>
      </c>
      <c r="H382" s="78">
        <v>50.25</v>
      </c>
      <c r="I382" s="78">
        <f>SUM(H382:H387)</f>
        <v>89.62</v>
      </c>
      <c r="J382" s="211"/>
    </row>
    <row r="383" spans="1:10" ht="16" x14ac:dyDescent="0.2">
      <c r="A383" s="63"/>
      <c r="B383" s="75" t="s">
        <v>617</v>
      </c>
      <c r="C383" s="66"/>
      <c r="D383" s="173" t="s">
        <v>417</v>
      </c>
      <c r="E383" s="78">
        <v>50000</v>
      </c>
      <c r="F383" s="109">
        <v>14.15</v>
      </c>
      <c r="G383" s="144"/>
      <c r="H383" s="78">
        <f>F383</f>
        <v>14.15</v>
      </c>
      <c r="I383" s="78"/>
      <c r="J383" s="23"/>
    </row>
    <row r="384" spans="1:10" ht="16" x14ac:dyDescent="0.2">
      <c r="A384" s="63"/>
      <c r="B384" s="75" t="s">
        <v>617</v>
      </c>
      <c r="C384" s="66"/>
      <c r="D384" s="173" t="s">
        <v>412</v>
      </c>
      <c r="E384" s="78">
        <v>10000</v>
      </c>
      <c r="F384" s="109">
        <v>3.42</v>
      </c>
      <c r="G384" s="144"/>
      <c r="H384" s="78">
        <f>F384</f>
        <v>3.42</v>
      </c>
      <c r="I384" s="78"/>
      <c r="J384" s="23"/>
    </row>
    <row r="385" spans="1:10" ht="16" x14ac:dyDescent="0.2">
      <c r="A385" s="63"/>
      <c r="B385" s="75" t="s">
        <v>617</v>
      </c>
      <c r="C385" s="66"/>
      <c r="D385" s="173" t="s">
        <v>413</v>
      </c>
      <c r="E385" s="79">
        <v>250000</v>
      </c>
      <c r="F385" s="109">
        <v>10.45</v>
      </c>
      <c r="G385" s="144"/>
      <c r="H385" s="79">
        <f>F385</f>
        <v>10.45</v>
      </c>
      <c r="I385" s="79"/>
      <c r="J385" s="23"/>
    </row>
    <row r="386" spans="1:10" ht="16" x14ac:dyDescent="0.2">
      <c r="A386" s="63"/>
      <c r="B386" s="75" t="s">
        <v>617</v>
      </c>
      <c r="C386" s="66"/>
      <c r="D386" s="173" t="s">
        <v>418</v>
      </c>
      <c r="E386" s="78">
        <v>250000</v>
      </c>
      <c r="F386" s="109">
        <v>11</v>
      </c>
      <c r="G386" s="144"/>
      <c r="H386" s="79">
        <f>F386</f>
        <v>11</v>
      </c>
      <c r="I386" s="79"/>
      <c r="J386" s="23"/>
    </row>
    <row r="387" spans="1:10" ht="16" x14ac:dyDescent="0.2">
      <c r="A387" s="63"/>
      <c r="B387" s="75" t="s">
        <v>617</v>
      </c>
      <c r="C387" s="66"/>
      <c r="D387" s="173" t="s">
        <v>414</v>
      </c>
      <c r="E387" s="78">
        <v>10000</v>
      </c>
      <c r="F387" s="109">
        <v>0.35</v>
      </c>
      <c r="G387" s="144"/>
      <c r="H387" s="79">
        <f>F387</f>
        <v>0.35</v>
      </c>
      <c r="I387" s="79"/>
      <c r="J387" s="23"/>
    </row>
    <row r="388" spans="1:10" ht="16" x14ac:dyDescent="0.2">
      <c r="A388" s="63"/>
      <c r="B388" s="75"/>
      <c r="C388" s="66"/>
      <c r="D388" s="173"/>
      <c r="E388" s="78"/>
      <c r="F388" s="109"/>
      <c r="G388" s="144"/>
      <c r="H388" s="79"/>
      <c r="I388" s="79"/>
      <c r="J388" s="23"/>
    </row>
    <row r="389" spans="1:10" ht="16" x14ac:dyDescent="0.2">
      <c r="A389" s="63"/>
      <c r="B389" s="75" t="s">
        <v>537</v>
      </c>
      <c r="C389" s="66" t="s">
        <v>531</v>
      </c>
      <c r="D389" s="173" t="s">
        <v>411</v>
      </c>
      <c r="E389" s="78">
        <v>10000</v>
      </c>
      <c r="F389" s="78">
        <v>0</v>
      </c>
      <c r="G389" s="78">
        <f>H389-F389</f>
        <v>2.0099999999999998</v>
      </c>
      <c r="H389" s="78">
        <v>2.0099999999999998</v>
      </c>
      <c r="I389" s="78">
        <f>SUM(H389:H394)</f>
        <v>6.79</v>
      </c>
      <c r="J389" s="23"/>
    </row>
    <row r="390" spans="1:10" ht="16" x14ac:dyDescent="0.2">
      <c r="A390" s="63"/>
      <c r="B390" s="75" t="s">
        <v>537</v>
      </c>
      <c r="C390" s="66"/>
      <c r="D390" s="173" t="s">
        <v>417</v>
      </c>
      <c r="E390" s="78">
        <v>5000</v>
      </c>
      <c r="F390" s="78">
        <v>2.21</v>
      </c>
      <c r="G390" s="78"/>
      <c r="H390" s="78">
        <v>3.39</v>
      </c>
      <c r="I390" s="78"/>
      <c r="J390" s="23"/>
    </row>
    <row r="391" spans="1:10" ht="16" x14ac:dyDescent="0.2">
      <c r="A391" s="63"/>
      <c r="B391" s="75" t="s">
        <v>537</v>
      </c>
      <c r="C391" s="66"/>
      <c r="D391" s="173" t="s">
        <v>412</v>
      </c>
      <c r="E391" s="78">
        <v>2000</v>
      </c>
      <c r="F391" s="78">
        <v>0.68</v>
      </c>
      <c r="G391" s="78"/>
      <c r="H391" s="78">
        <f>F391</f>
        <v>0.68</v>
      </c>
      <c r="I391" s="78"/>
      <c r="J391" s="23"/>
    </row>
    <row r="392" spans="1:10" ht="16" x14ac:dyDescent="0.2">
      <c r="A392" s="63"/>
      <c r="B392" s="75" t="s">
        <v>537</v>
      </c>
      <c r="C392" s="66"/>
      <c r="D392" s="173" t="s">
        <v>413</v>
      </c>
      <c r="E392" s="78">
        <v>10000</v>
      </c>
      <c r="F392" s="78">
        <v>0.42</v>
      </c>
      <c r="G392" s="78"/>
      <c r="H392" s="78">
        <f>F392</f>
        <v>0.42</v>
      </c>
      <c r="I392" s="78"/>
      <c r="J392" s="23"/>
    </row>
    <row r="393" spans="1:10" ht="16" x14ac:dyDescent="0.2">
      <c r="A393" s="63"/>
      <c r="B393" s="75" t="s">
        <v>537</v>
      </c>
      <c r="C393" s="66"/>
      <c r="D393" s="173" t="s">
        <v>418</v>
      </c>
      <c r="E393" s="78">
        <v>5000</v>
      </c>
      <c r="F393" s="78">
        <v>0.22</v>
      </c>
      <c r="G393" s="78"/>
      <c r="H393" s="78">
        <f>F393</f>
        <v>0.22</v>
      </c>
      <c r="I393" s="78"/>
      <c r="J393" s="23"/>
    </row>
    <row r="394" spans="1:10" ht="16" x14ac:dyDescent="0.2">
      <c r="A394" s="63"/>
      <c r="B394" s="75" t="s">
        <v>537</v>
      </c>
      <c r="C394" s="66"/>
      <c r="D394" s="173" t="s">
        <v>414</v>
      </c>
      <c r="E394" s="78">
        <v>2000</v>
      </c>
      <c r="F394" s="78">
        <v>7.0000000000000007E-2</v>
      </c>
      <c r="G394" s="78"/>
      <c r="H394" s="78">
        <f>F394</f>
        <v>7.0000000000000007E-2</v>
      </c>
      <c r="I394" s="78"/>
      <c r="J394" s="23"/>
    </row>
    <row r="395" spans="1:10" ht="16" x14ac:dyDescent="0.2">
      <c r="A395" s="63"/>
      <c r="B395" s="75"/>
      <c r="C395" s="66"/>
      <c r="D395" s="173"/>
      <c r="E395" s="78"/>
      <c r="F395" s="78"/>
      <c r="G395" s="78"/>
      <c r="H395" s="78"/>
      <c r="I395" s="78"/>
      <c r="J395" s="23"/>
    </row>
    <row r="396" spans="1:10" ht="16" x14ac:dyDescent="0.2">
      <c r="A396" s="63"/>
      <c r="B396" s="75" t="s">
        <v>663</v>
      </c>
      <c r="C396" s="66" t="s">
        <v>662</v>
      </c>
      <c r="D396" s="173" t="s">
        <v>411</v>
      </c>
      <c r="E396" s="78">
        <v>200000</v>
      </c>
      <c r="F396" s="78">
        <f>H396-G396</f>
        <v>38.190000000000005</v>
      </c>
      <c r="G396" s="78">
        <v>2.0099999999999998</v>
      </c>
      <c r="H396" s="78">
        <v>40.200000000000003</v>
      </c>
      <c r="I396" s="78">
        <f>SUM(H396:H401)</f>
        <v>83.179999999999993</v>
      </c>
      <c r="J396" s="23"/>
    </row>
    <row r="397" spans="1:10" ht="16" x14ac:dyDescent="0.2">
      <c r="A397" s="63"/>
      <c r="B397" s="75" t="s">
        <v>663</v>
      </c>
      <c r="C397" s="66"/>
      <c r="D397" s="173" t="s">
        <v>417</v>
      </c>
      <c r="E397" s="78">
        <v>50000</v>
      </c>
      <c r="F397" s="78">
        <v>22.05</v>
      </c>
      <c r="G397" s="78"/>
      <c r="H397" s="78">
        <f>F397</f>
        <v>22.05</v>
      </c>
      <c r="I397" s="78"/>
      <c r="J397" s="23"/>
    </row>
    <row r="398" spans="1:10" ht="16" x14ac:dyDescent="0.2">
      <c r="A398" s="63"/>
      <c r="B398" s="75" t="s">
        <v>663</v>
      </c>
      <c r="C398" s="66"/>
      <c r="D398" s="173" t="s">
        <v>412</v>
      </c>
      <c r="E398" s="78">
        <v>10000</v>
      </c>
      <c r="F398" s="78">
        <v>3.42</v>
      </c>
      <c r="G398" s="78"/>
      <c r="H398" s="78">
        <f>F398</f>
        <v>3.42</v>
      </c>
      <c r="I398" s="78"/>
      <c r="J398" s="23"/>
    </row>
    <row r="399" spans="1:10" ht="16" x14ac:dyDescent="0.2">
      <c r="A399" s="63"/>
      <c r="B399" s="75" t="s">
        <v>663</v>
      </c>
      <c r="C399" s="66"/>
      <c r="D399" s="173" t="s">
        <v>413</v>
      </c>
      <c r="E399" s="78">
        <v>200000</v>
      </c>
      <c r="F399" s="78">
        <v>8.36</v>
      </c>
      <c r="G399" s="78"/>
      <c r="H399" s="78">
        <f>F399</f>
        <v>8.36</v>
      </c>
      <c r="I399" s="78"/>
      <c r="J399" s="23"/>
    </row>
    <row r="400" spans="1:10" ht="16" x14ac:dyDescent="0.2">
      <c r="A400" s="63"/>
      <c r="B400" s="75" t="s">
        <v>663</v>
      </c>
      <c r="C400" s="66"/>
      <c r="D400" s="173" t="s">
        <v>418</v>
      </c>
      <c r="E400" s="78">
        <v>200000</v>
      </c>
      <c r="F400" s="78">
        <v>8.8000000000000007</v>
      </c>
      <c r="G400" s="78"/>
      <c r="H400" s="78">
        <f>F400</f>
        <v>8.8000000000000007</v>
      </c>
      <c r="I400" s="78"/>
      <c r="J400" s="23"/>
    </row>
    <row r="401" spans="1:10" ht="16" x14ac:dyDescent="0.2">
      <c r="A401" s="63"/>
      <c r="B401" s="75" t="s">
        <v>663</v>
      </c>
      <c r="C401" s="66"/>
      <c r="D401" s="173" t="s">
        <v>414</v>
      </c>
      <c r="E401" s="78">
        <v>10000</v>
      </c>
      <c r="F401" s="78">
        <v>0.35</v>
      </c>
      <c r="G401" s="78"/>
      <c r="H401" s="78">
        <f>F401</f>
        <v>0.35</v>
      </c>
      <c r="I401" s="78"/>
      <c r="J401" s="23"/>
    </row>
    <row r="402" spans="1:10" ht="16" x14ac:dyDescent="0.2">
      <c r="A402" s="63"/>
      <c r="B402" s="75"/>
      <c r="C402" s="66"/>
      <c r="D402" s="173"/>
      <c r="E402" s="78"/>
      <c r="F402" s="78"/>
      <c r="G402" s="78"/>
      <c r="H402" s="78"/>
      <c r="I402" s="78"/>
      <c r="J402" s="23"/>
    </row>
    <row r="403" spans="1:10" ht="16" x14ac:dyDescent="0.2">
      <c r="A403" s="63"/>
      <c r="B403" s="75" t="s">
        <v>714</v>
      </c>
      <c r="C403" s="66" t="s">
        <v>708</v>
      </c>
      <c r="D403" s="173" t="s">
        <v>411</v>
      </c>
      <c r="E403" s="78">
        <v>10000</v>
      </c>
      <c r="F403" s="78">
        <v>0</v>
      </c>
      <c r="G403" s="78">
        <f>H403-F403</f>
        <v>0.66</v>
      </c>
      <c r="H403" s="78">
        <v>0.66</v>
      </c>
      <c r="I403" s="78">
        <f>H403</f>
        <v>0.66</v>
      </c>
      <c r="J403" s="23"/>
    </row>
    <row r="404" spans="1:10" ht="16" x14ac:dyDescent="0.2">
      <c r="A404" s="63"/>
      <c r="B404" s="75"/>
      <c r="C404" s="66"/>
      <c r="D404" s="66"/>
      <c r="E404" s="78"/>
      <c r="F404" s="109"/>
      <c r="G404" s="144"/>
      <c r="H404" s="79"/>
      <c r="I404" s="79"/>
      <c r="J404" s="23"/>
    </row>
    <row r="405" spans="1:10" ht="16" x14ac:dyDescent="0.2">
      <c r="A405" s="63"/>
      <c r="B405" s="75" t="s">
        <v>618</v>
      </c>
      <c r="C405" s="66" t="s">
        <v>206</v>
      </c>
      <c r="D405" s="66" t="s">
        <v>411</v>
      </c>
      <c r="E405" s="78">
        <v>180000</v>
      </c>
      <c r="F405" s="78">
        <f>H405-G405</f>
        <v>21.419999999999998</v>
      </c>
      <c r="G405" s="78">
        <v>1.26</v>
      </c>
      <c r="H405" s="78">
        <v>22.68</v>
      </c>
      <c r="I405" s="78">
        <f>SUM(H405:H410)</f>
        <v>92.83</v>
      </c>
      <c r="J405" s="23"/>
    </row>
    <row r="406" spans="1:10" ht="16" x14ac:dyDescent="0.2">
      <c r="A406" s="63"/>
      <c r="B406" s="75" t="s">
        <v>618</v>
      </c>
      <c r="C406" s="66"/>
      <c r="D406" s="173" t="s">
        <v>417</v>
      </c>
      <c r="E406" s="78">
        <v>50000</v>
      </c>
      <c r="F406" s="109">
        <v>50.94</v>
      </c>
      <c r="G406" s="144"/>
      <c r="H406" s="79">
        <f>F406</f>
        <v>50.94</v>
      </c>
      <c r="I406" s="79"/>
      <c r="J406" s="23"/>
    </row>
    <row r="407" spans="1:10" ht="16" x14ac:dyDescent="0.2">
      <c r="A407" s="63"/>
      <c r="B407" s="75" t="s">
        <v>618</v>
      </c>
      <c r="C407" s="66"/>
      <c r="D407" s="173" t="s">
        <v>412</v>
      </c>
      <c r="E407" s="78">
        <v>10000</v>
      </c>
      <c r="F407" s="109">
        <v>3.42</v>
      </c>
      <c r="G407" s="144"/>
      <c r="H407" s="79">
        <f>F407</f>
        <v>3.42</v>
      </c>
      <c r="I407" s="79"/>
      <c r="J407" s="23"/>
    </row>
    <row r="408" spans="1:10" ht="16" x14ac:dyDescent="0.2">
      <c r="A408" s="63"/>
      <c r="B408" s="75" t="s">
        <v>618</v>
      </c>
      <c r="C408" s="66"/>
      <c r="D408" s="173" t="s">
        <v>413</v>
      </c>
      <c r="E408" s="78">
        <v>180000</v>
      </c>
      <c r="F408" s="109">
        <v>7.52</v>
      </c>
      <c r="G408" s="144"/>
      <c r="H408" s="79">
        <f>F408</f>
        <v>7.52</v>
      </c>
      <c r="I408" s="79"/>
      <c r="J408" s="23"/>
    </row>
    <row r="409" spans="1:10" ht="16" x14ac:dyDescent="0.2">
      <c r="A409" s="63"/>
      <c r="B409" s="75" t="s">
        <v>618</v>
      </c>
      <c r="C409" s="66"/>
      <c r="D409" s="173" t="s">
        <v>418</v>
      </c>
      <c r="E409" s="78">
        <v>180000</v>
      </c>
      <c r="F409" s="109">
        <v>7.92</v>
      </c>
      <c r="G409" s="144"/>
      <c r="H409" s="79">
        <f>F409</f>
        <v>7.92</v>
      </c>
      <c r="I409" s="79"/>
      <c r="J409" s="23"/>
    </row>
    <row r="410" spans="1:10" ht="16" x14ac:dyDescent="0.2">
      <c r="A410" s="63"/>
      <c r="B410" s="75" t="s">
        <v>618</v>
      </c>
      <c r="C410" s="66"/>
      <c r="D410" s="173" t="s">
        <v>414</v>
      </c>
      <c r="E410" s="78">
        <v>10000</v>
      </c>
      <c r="F410" s="109">
        <v>0.35</v>
      </c>
      <c r="G410" s="144"/>
      <c r="H410" s="79">
        <f>F410</f>
        <v>0.35</v>
      </c>
      <c r="I410" s="79"/>
      <c r="J410" s="23"/>
    </row>
    <row r="411" spans="1:10" ht="16" x14ac:dyDescent="0.2">
      <c r="A411" s="63"/>
      <c r="B411" s="75"/>
      <c r="C411" s="66"/>
      <c r="D411" s="66"/>
      <c r="E411" s="78"/>
      <c r="F411" s="109"/>
      <c r="G411" s="144"/>
      <c r="H411" s="79"/>
      <c r="I411" s="79"/>
      <c r="J411" s="23"/>
    </row>
    <row r="412" spans="1:10" ht="16" x14ac:dyDescent="0.2">
      <c r="A412" s="63"/>
      <c r="B412" s="75" t="s">
        <v>619</v>
      </c>
      <c r="C412" s="66" t="s">
        <v>204</v>
      </c>
      <c r="D412" s="66" t="s">
        <v>411</v>
      </c>
      <c r="E412" s="78">
        <v>180000</v>
      </c>
      <c r="F412" s="78">
        <f>H412-G412</f>
        <v>34.17</v>
      </c>
      <c r="G412" s="78">
        <v>2.0099999999999998</v>
      </c>
      <c r="H412" s="78">
        <v>36.18</v>
      </c>
      <c r="I412" s="78">
        <f>SUM(H412:H417)</f>
        <v>123.62</v>
      </c>
      <c r="J412" s="23"/>
    </row>
    <row r="413" spans="1:10" ht="16" x14ac:dyDescent="0.2">
      <c r="A413" s="63"/>
      <c r="B413" s="75" t="s">
        <v>619</v>
      </c>
      <c r="C413" s="66"/>
      <c r="D413" s="173" t="s">
        <v>417</v>
      </c>
      <c r="E413" s="78">
        <v>180000</v>
      </c>
      <c r="F413" s="109">
        <v>79.38</v>
      </c>
      <c r="G413" s="144"/>
      <c r="H413" s="79">
        <f>F413</f>
        <v>79.38</v>
      </c>
      <c r="I413" s="79"/>
      <c r="J413" s="23"/>
    </row>
    <row r="414" spans="1:10" ht="16" x14ac:dyDescent="0.2">
      <c r="A414" s="63"/>
      <c r="B414" s="75" t="s">
        <v>619</v>
      </c>
      <c r="C414" s="66"/>
      <c r="D414" s="173" t="s">
        <v>412</v>
      </c>
      <c r="E414" s="78">
        <v>10000</v>
      </c>
      <c r="F414" s="109">
        <v>3.42</v>
      </c>
      <c r="G414" s="144"/>
      <c r="H414" s="79">
        <f>F414</f>
        <v>3.42</v>
      </c>
      <c r="I414" s="79"/>
      <c r="J414" s="23"/>
    </row>
    <row r="415" spans="1:10" ht="16" x14ac:dyDescent="0.2">
      <c r="A415" s="63"/>
      <c r="B415" s="75" t="s">
        <v>619</v>
      </c>
      <c r="C415" s="66"/>
      <c r="D415" s="173" t="s">
        <v>413</v>
      </c>
      <c r="E415" s="78">
        <v>50000</v>
      </c>
      <c r="F415" s="109">
        <v>2.09</v>
      </c>
      <c r="G415" s="144"/>
      <c r="H415" s="79">
        <f>F415</f>
        <v>2.09</v>
      </c>
      <c r="I415" s="79"/>
      <c r="J415" s="23"/>
    </row>
    <row r="416" spans="1:10" ht="16" x14ac:dyDescent="0.2">
      <c r="A416" s="63"/>
      <c r="B416" s="75" t="s">
        <v>619</v>
      </c>
      <c r="C416" s="66"/>
      <c r="D416" s="173" t="s">
        <v>418</v>
      </c>
      <c r="E416" s="78">
        <v>50000</v>
      </c>
      <c r="F416" s="109">
        <v>2.2000000000000002</v>
      </c>
      <c r="G416" s="144"/>
      <c r="H416" s="79">
        <f>F416</f>
        <v>2.2000000000000002</v>
      </c>
      <c r="I416" s="79"/>
      <c r="J416" s="23"/>
    </row>
    <row r="417" spans="1:10" ht="16" x14ac:dyDescent="0.2">
      <c r="A417" s="63"/>
      <c r="B417" s="75" t="s">
        <v>619</v>
      </c>
      <c r="C417" s="66"/>
      <c r="D417" s="173" t="s">
        <v>414</v>
      </c>
      <c r="E417" s="78">
        <v>10000</v>
      </c>
      <c r="F417" s="109">
        <v>0.35</v>
      </c>
      <c r="G417" s="144"/>
      <c r="H417" s="79">
        <f>F417</f>
        <v>0.35</v>
      </c>
      <c r="I417" s="79"/>
      <c r="J417" s="23"/>
    </row>
    <row r="418" spans="1:10" ht="16" x14ac:dyDescent="0.2">
      <c r="A418" s="63"/>
      <c r="B418" s="75"/>
      <c r="C418" s="66"/>
      <c r="D418" s="173"/>
      <c r="E418" s="78"/>
      <c r="F418" s="109"/>
      <c r="G418" s="144"/>
      <c r="H418" s="79"/>
      <c r="I418" s="79"/>
      <c r="J418" s="23"/>
    </row>
    <row r="419" spans="1:10" ht="16" x14ac:dyDescent="0.2">
      <c r="A419" s="63"/>
      <c r="B419" s="75" t="s">
        <v>620</v>
      </c>
      <c r="C419" s="66" t="s">
        <v>451</v>
      </c>
      <c r="D419" s="173" t="s">
        <v>411</v>
      </c>
      <c r="E419" s="78">
        <v>250000</v>
      </c>
      <c r="F419" s="109">
        <f>H419-G419</f>
        <v>15.84</v>
      </c>
      <c r="G419" s="144">
        <v>0.66</v>
      </c>
      <c r="H419" s="78">
        <v>16.5</v>
      </c>
      <c r="I419" s="78">
        <f>SUM(H419:H420)</f>
        <v>29.46</v>
      </c>
      <c r="J419" s="23"/>
    </row>
    <row r="420" spans="1:10" ht="16" x14ac:dyDescent="0.2">
      <c r="A420" s="63"/>
      <c r="B420" s="75" t="s">
        <v>620</v>
      </c>
      <c r="C420" s="66"/>
      <c r="D420" s="173" t="s">
        <v>413</v>
      </c>
      <c r="E420" s="78">
        <v>310000</v>
      </c>
      <c r="F420" s="109">
        <v>12.96</v>
      </c>
      <c r="G420" s="144"/>
      <c r="H420" s="78">
        <f>F420</f>
        <v>12.96</v>
      </c>
      <c r="I420" s="78"/>
      <c r="J420" s="23"/>
    </row>
    <row r="421" spans="1:10" ht="16" x14ac:dyDescent="0.2">
      <c r="A421" s="63"/>
      <c r="B421" s="75"/>
      <c r="C421" s="66"/>
      <c r="D421" s="173"/>
      <c r="E421" s="78"/>
      <c r="F421" s="109"/>
      <c r="G421" s="144"/>
      <c r="H421" s="78"/>
      <c r="I421" s="78"/>
      <c r="J421" s="23"/>
    </row>
    <row r="422" spans="1:10" ht="16" x14ac:dyDescent="0.2">
      <c r="A422" s="63"/>
      <c r="B422" s="75" t="s">
        <v>715</v>
      </c>
      <c r="C422" s="66" t="s">
        <v>709</v>
      </c>
      <c r="D422" s="173" t="s">
        <v>411</v>
      </c>
      <c r="E422" s="78">
        <v>10000</v>
      </c>
      <c r="F422" s="109">
        <v>0</v>
      </c>
      <c r="G422" s="144">
        <f>H422-F422</f>
        <v>1.26</v>
      </c>
      <c r="H422" s="78">
        <v>1.26</v>
      </c>
      <c r="I422" s="78">
        <f>SUM(H422:H423)</f>
        <v>9.6199999999999992</v>
      </c>
      <c r="J422" s="23"/>
    </row>
    <row r="423" spans="1:10" ht="16" x14ac:dyDescent="0.2">
      <c r="A423" s="63"/>
      <c r="B423" s="75" t="s">
        <v>715</v>
      </c>
      <c r="C423" s="66"/>
      <c r="D423" s="173" t="s">
        <v>413</v>
      </c>
      <c r="E423" s="78">
        <v>200000</v>
      </c>
      <c r="F423" s="109">
        <v>8.36</v>
      </c>
      <c r="G423" s="144"/>
      <c r="H423" s="78">
        <f>F423</f>
        <v>8.36</v>
      </c>
      <c r="I423" s="78"/>
      <c r="J423" s="23"/>
    </row>
    <row r="424" spans="1:10" ht="16" x14ac:dyDescent="0.2">
      <c r="A424" s="63"/>
      <c r="B424" s="75"/>
      <c r="C424" s="66"/>
      <c r="D424" s="173"/>
      <c r="E424" s="78"/>
      <c r="F424" s="109"/>
      <c r="G424" s="144"/>
      <c r="H424" s="78"/>
      <c r="I424" s="78"/>
      <c r="J424" s="23"/>
    </row>
    <row r="425" spans="1:10" ht="16" x14ac:dyDescent="0.2">
      <c r="A425" s="63"/>
      <c r="B425" s="75" t="s">
        <v>665</v>
      </c>
      <c r="C425" s="66" t="s">
        <v>664</v>
      </c>
      <c r="D425" s="124" t="s">
        <v>411</v>
      </c>
      <c r="E425" s="78">
        <v>10000</v>
      </c>
      <c r="F425" s="109">
        <f>H425-G425</f>
        <v>0</v>
      </c>
      <c r="G425" s="144">
        <v>0.91</v>
      </c>
      <c r="H425" s="78">
        <v>0.91</v>
      </c>
      <c r="I425" s="78">
        <f>SUM(H425:H428)</f>
        <v>6.77</v>
      </c>
      <c r="J425" s="23"/>
    </row>
    <row r="426" spans="1:10" ht="16" x14ac:dyDescent="0.2">
      <c r="A426" s="63"/>
      <c r="B426" s="75" t="s">
        <v>665</v>
      </c>
      <c r="C426" s="66"/>
      <c r="D426" s="124" t="s">
        <v>412</v>
      </c>
      <c r="E426" s="78">
        <v>10000</v>
      </c>
      <c r="F426" s="109">
        <v>3.42</v>
      </c>
      <c r="G426" s="144"/>
      <c r="H426" s="78">
        <f>F426</f>
        <v>3.42</v>
      </c>
      <c r="I426" s="78"/>
      <c r="J426" s="23"/>
    </row>
    <row r="427" spans="1:10" ht="16" x14ac:dyDescent="0.2">
      <c r="A427" s="63"/>
      <c r="B427" s="75" t="s">
        <v>665</v>
      </c>
      <c r="C427" s="66"/>
      <c r="D427" s="124" t="s">
        <v>413</v>
      </c>
      <c r="E427" s="78">
        <v>50000</v>
      </c>
      <c r="F427" s="109">
        <v>2.09</v>
      </c>
      <c r="G427" s="144"/>
      <c r="H427" s="78">
        <f>F427</f>
        <v>2.09</v>
      </c>
      <c r="I427" s="78"/>
      <c r="J427" s="23"/>
    </row>
    <row r="428" spans="1:10" ht="16" x14ac:dyDescent="0.2">
      <c r="A428" s="63"/>
      <c r="B428" s="75" t="s">
        <v>665</v>
      </c>
      <c r="C428" s="66"/>
      <c r="D428" s="124" t="s">
        <v>414</v>
      </c>
      <c r="E428" s="78">
        <v>10000</v>
      </c>
      <c r="F428" s="109">
        <v>0.35</v>
      </c>
      <c r="G428" s="144"/>
      <c r="H428" s="78">
        <f>F428</f>
        <v>0.35</v>
      </c>
      <c r="I428" s="79"/>
      <c r="J428" s="23"/>
    </row>
    <row r="429" spans="1:10" ht="16" x14ac:dyDescent="0.2">
      <c r="A429" s="63"/>
      <c r="B429" s="75"/>
      <c r="C429" s="66"/>
      <c r="D429" s="66"/>
      <c r="E429" s="79"/>
      <c r="F429" s="109"/>
      <c r="G429" s="144"/>
      <c r="H429" s="79"/>
      <c r="I429" s="79"/>
      <c r="J429" s="23"/>
    </row>
    <row r="430" spans="1:10" ht="16" x14ac:dyDescent="0.2">
      <c r="A430" s="63"/>
      <c r="B430" s="75" t="s">
        <v>622</v>
      </c>
      <c r="C430" s="66" t="s">
        <v>166</v>
      </c>
      <c r="D430" s="66" t="s">
        <v>411</v>
      </c>
      <c r="E430" s="78">
        <v>10000</v>
      </c>
      <c r="F430" s="109">
        <f>H430-G430</f>
        <v>5.9399999999999995</v>
      </c>
      <c r="G430" s="144">
        <v>0.66</v>
      </c>
      <c r="H430" s="78">
        <v>6.6</v>
      </c>
      <c r="I430" s="78">
        <f>SUM(H430:H431)</f>
        <v>10.78</v>
      </c>
      <c r="J430" s="23"/>
    </row>
    <row r="431" spans="1:10" ht="16" x14ac:dyDescent="0.2">
      <c r="A431" s="63"/>
      <c r="B431" s="75" t="s">
        <v>622</v>
      </c>
      <c r="C431" s="66"/>
      <c r="D431" s="66" t="s">
        <v>413</v>
      </c>
      <c r="E431" s="78">
        <v>100000</v>
      </c>
      <c r="F431" s="109">
        <v>4.18</v>
      </c>
      <c r="G431" s="144"/>
      <c r="H431" s="78">
        <f>F431</f>
        <v>4.18</v>
      </c>
      <c r="I431" s="78"/>
      <c r="J431" s="23"/>
    </row>
    <row r="432" spans="1:10" ht="16" x14ac:dyDescent="0.2">
      <c r="A432" s="63"/>
      <c r="B432" s="75"/>
      <c r="C432" s="66"/>
      <c r="D432" s="66"/>
      <c r="E432" s="78"/>
      <c r="F432" s="109"/>
      <c r="G432" s="144"/>
      <c r="H432" s="78"/>
      <c r="I432" s="78"/>
      <c r="J432" s="23"/>
    </row>
    <row r="433" spans="1:10" ht="16" x14ac:dyDescent="0.2">
      <c r="A433" s="63"/>
      <c r="B433" s="75" t="s">
        <v>723</v>
      </c>
      <c r="C433" s="66" t="s">
        <v>746</v>
      </c>
      <c r="D433" s="66" t="s">
        <v>411</v>
      </c>
      <c r="E433" s="78">
        <v>10000</v>
      </c>
      <c r="F433" s="109"/>
      <c r="G433" s="144"/>
      <c r="H433" s="78"/>
      <c r="I433" s="78"/>
      <c r="J433" s="23" t="s">
        <v>740</v>
      </c>
    </row>
    <row r="434" spans="1:10" ht="16" x14ac:dyDescent="0.2">
      <c r="A434" s="63"/>
      <c r="B434" s="75"/>
      <c r="C434" s="66"/>
      <c r="D434" s="66"/>
      <c r="E434" s="79"/>
      <c r="F434" s="109"/>
      <c r="G434" s="144"/>
      <c r="H434" s="79"/>
      <c r="I434" s="79"/>
      <c r="J434" s="23"/>
    </row>
    <row r="435" spans="1:10" ht="16" x14ac:dyDescent="0.2">
      <c r="A435" s="63"/>
      <c r="B435" s="75" t="s">
        <v>623</v>
      </c>
      <c r="C435" s="66" t="s">
        <v>86</v>
      </c>
      <c r="D435" s="66" t="s">
        <v>411</v>
      </c>
      <c r="E435" s="78">
        <v>10000</v>
      </c>
      <c r="F435" s="109">
        <v>0</v>
      </c>
      <c r="G435" s="144">
        <v>3.08</v>
      </c>
      <c r="H435" s="78">
        <v>3.08</v>
      </c>
      <c r="I435" s="78">
        <f>SUM(H435:H436)</f>
        <v>3.5</v>
      </c>
      <c r="J435" s="211"/>
    </row>
    <row r="436" spans="1:10" ht="16" x14ac:dyDescent="0.2">
      <c r="A436" s="122"/>
      <c r="B436" s="75" t="s">
        <v>623</v>
      </c>
      <c r="C436" s="124"/>
      <c r="D436" s="124" t="s">
        <v>413</v>
      </c>
      <c r="E436" s="152">
        <v>10000</v>
      </c>
      <c r="F436" s="109">
        <v>0.42</v>
      </c>
      <c r="G436" s="144"/>
      <c r="H436" s="79">
        <f>F436</f>
        <v>0.42</v>
      </c>
      <c r="I436" s="79"/>
      <c r="J436" s="23"/>
    </row>
    <row r="437" spans="1:10" ht="16" x14ac:dyDescent="0.2">
      <c r="A437" s="122"/>
      <c r="B437" s="123"/>
      <c r="C437" s="124"/>
      <c r="D437" s="124"/>
      <c r="E437" s="152"/>
      <c r="F437" s="109"/>
      <c r="G437" s="144"/>
      <c r="H437" s="79"/>
      <c r="I437" s="79"/>
      <c r="J437" s="23"/>
    </row>
    <row r="438" spans="1:10" ht="16" x14ac:dyDescent="0.2">
      <c r="A438" s="122"/>
      <c r="B438" s="123" t="s">
        <v>538</v>
      </c>
      <c r="C438" s="124" t="s">
        <v>532</v>
      </c>
      <c r="D438" s="124" t="s">
        <v>411</v>
      </c>
      <c r="E438" s="152">
        <v>200000</v>
      </c>
      <c r="F438" s="109">
        <v>0.66</v>
      </c>
      <c r="G438" s="144">
        <f>H438-F438</f>
        <v>12.54</v>
      </c>
      <c r="H438" s="79">
        <v>13.2</v>
      </c>
      <c r="I438" s="79">
        <f>SUM(H438:H441)</f>
        <v>25.33</v>
      </c>
      <c r="J438" s="23"/>
    </row>
    <row r="439" spans="1:10" ht="16" x14ac:dyDescent="0.2">
      <c r="A439" s="122"/>
      <c r="B439" s="123" t="s">
        <v>538</v>
      </c>
      <c r="C439" s="124"/>
      <c r="D439" s="124" t="s">
        <v>412</v>
      </c>
      <c r="E439" s="152">
        <v>10000</v>
      </c>
      <c r="F439" s="109">
        <v>3.42</v>
      </c>
      <c r="G439" s="144"/>
      <c r="H439" s="79">
        <f>F439</f>
        <v>3.42</v>
      </c>
      <c r="I439" s="79"/>
      <c r="J439" s="23"/>
    </row>
    <row r="440" spans="1:10" ht="16" x14ac:dyDescent="0.2">
      <c r="A440" s="122"/>
      <c r="B440" s="123" t="s">
        <v>538</v>
      </c>
      <c r="C440" s="124"/>
      <c r="D440" s="124" t="s">
        <v>413</v>
      </c>
      <c r="E440" s="152">
        <v>200000</v>
      </c>
      <c r="F440" s="109">
        <v>8.36</v>
      </c>
      <c r="G440" s="144"/>
      <c r="H440" s="79">
        <f>F440</f>
        <v>8.36</v>
      </c>
      <c r="I440" s="79"/>
      <c r="J440" s="23"/>
    </row>
    <row r="441" spans="1:10" ht="16" x14ac:dyDescent="0.2">
      <c r="A441" s="122"/>
      <c r="B441" s="123" t="s">
        <v>538</v>
      </c>
      <c r="C441" s="124"/>
      <c r="D441" s="124" t="s">
        <v>414</v>
      </c>
      <c r="E441" s="152">
        <v>10000</v>
      </c>
      <c r="F441" s="109">
        <v>0.35</v>
      </c>
      <c r="G441" s="144"/>
      <c r="H441" s="79">
        <f>F441</f>
        <v>0.35</v>
      </c>
      <c r="I441" s="79"/>
      <c r="J441" s="23"/>
    </row>
    <row r="442" spans="1:10" ht="16" x14ac:dyDescent="0.2">
      <c r="A442" s="122"/>
      <c r="B442" s="123"/>
      <c r="C442" s="124"/>
      <c r="D442" s="124"/>
      <c r="E442" s="152"/>
      <c r="F442" s="109"/>
      <c r="G442" s="144"/>
      <c r="H442" s="79"/>
      <c r="I442" s="79"/>
      <c r="J442" s="23"/>
    </row>
    <row r="443" spans="1:10" ht="16" x14ac:dyDescent="0.2">
      <c r="A443" s="136"/>
      <c r="B443" s="137"/>
      <c r="C443" s="134" t="s">
        <v>400</v>
      </c>
      <c r="D443" s="134"/>
      <c r="E443" s="153"/>
      <c r="F443" s="251"/>
      <c r="G443" s="243"/>
      <c r="H443" s="132"/>
      <c r="I443" s="132">
        <f>SUM(I5:I438)</f>
        <v>2835.1</v>
      </c>
      <c r="J443" s="231"/>
    </row>
    <row r="444" spans="1:10" ht="16" x14ac:dyDescent="0.2">
      <c r="A444" s="122"/>
      <c r="B444" s="123"/>
      <c r="C444" s="124"/>
      <c r="D444" s="124"/>
      <c r="E444" s="152"/>
      <c r="F444" s="109"/>
      <c r="G444" s="144"/>
      <c r="H444" s="79"/>
      <c r="I444" s="79"/>
      <c r="J444" s="23"/>
    </row>
    <row r="445" spans="1:10" ht="16" x14ac:dyDescent="0.2">
      <c r="A445" s="125" t="s">
        <v>395</v>
      </c>
      <c r="B445" s="75" t="s">
        <v>625</v>
      </c>
      <c r="C445" s="66" t="s">
        <v>202</v>
      </c>
      <c r="D445" s="66" t="s">
        <v>411</v>
      </c>
      <c r="E445" s="78">
        <v>10000</v>
      </c>
      <c r="F445" s="109">
        <v>0</v>
      </c>
      <c r="G445" s="144">
        <f>H445-F445</f>
        <v>0.66</v>
      </c>
      <c r="H445" s="78">
        <v>0.66</v>
      </c>
      <c r="I445" s="78">
        <f>SUM(H445:H445)</f>
        <v>0.66</v>
      </c>
      <c r="J445" s="23"/>
    </row>
    <row r="446" spans="1:10" ht="16" x14ac:dyDescent="0.2">
      <c r="A446" s="23"/>
      <c r="B446" s="23"/>
      <c r="C446" s="23"/>
      <c r="D446" s="66"/>
      <c r="E446" s="79"/>
      <c r="F446" s="109"/>
      <c r="G446" s="144"/>
      <c r="H446" s="79"/>
      <c r="I446" s="79"/>
      <c r="J446" s="23"/>
    </row>
    <row r="447" spans="1:10" ht="16" x14ac:dyDescent="0.2">
      <c r="A447" s="131"/>
      <c r="B447" s="137" t="s">
        <v>395</v>
      </c>
      <c r="C447" s="134" t="s">
        <v>400</v>
      </c>
      <c r="D447" s="134"/>
      <c r="E447" s="153"/>
      <c r="F447" s="109"/>
      <c r="G447" s="144"/>
      <c r="H447" s="135"/>
      <c r="I447" s="135">
        <f>SUM(I443:I445)</f>
        <v>2835.7599999999998</v>
      </c>
      <c r="J447" s="133"/>
    </row>
    <row r="448" spans="1:10" ht="16" x14ac:dyDescent="0.2">
      <c r="A448" s="596"/>
      <c r="B448" s="597"/>
      <c r="C448" s="598"/>
      <c r="D448" s="143"/>
      <c r="E448" s="154"/>
      <c r="F448" s="267"/>
      <c r="G448" s="268"/>
      <c r="H448" s="93"/>
      <c r="I448" s="93"/>
      <c r="J448" s="94"/>
    </row>
    <row r="449" spans="1:10" ht="16" x14ac:dyDescent="0.2">
      <c r="A449" s="599" t="s">
        <v>439</v>
      </c>
      <c r="B449" s="600"/>
      <c r="C449" s="601"/>
      <c r="D449" s="259"/>
      <c r="E449" s="265"/>
      <c r="F449" s="264"/>
      <c r="G449" s="264"/>
      <c r="H449" s="264"/>
      <c r="I449" s="264">
        <f>SUM(I450:I463)</f>
        <v>0</v>
      </c>
      <c r="J449" s="261"/>
    </row>
    <row r="450" spans="1:10" ht="16" x14ac:dyDescent="0.2">
      <c r="A450" s="63"/>
      <c r="B450" s="75" t="s">
        <v>718</v>
      </c>
      <c r="C450" s="66" t="s">
        <v>717</v>
      </c>
      <c r="D450" s="66" t="s">
        <v>411</v>
      </c>
      <c r="E450" s="78"/>
      <c r="F450" s="78"/>
      <c r="G450" s="78"/>
      <c r="H450" s="78"/>
      <c r="I450" s="78"/>
      <c r="J450" s="23"/>
    </row>
    <row r="451" spans="1:10" ht="16" x14ac:dyDescent="0.2">
      <c r="A451" s="63"/>
      <c r="B451" s="75"/>
      <c r="C451" s="66"/>
      <c r="D451" s="66" t="s">
        <v>413</v>
      </c>
      <c r="E451" s="78"/>
      <c r="F451" s="78"/>
      <c r="G451" s="78"/>
      <c r="H451" s="78"/>
      <c r="I451" s="78"/>
      <c r="J451" s="23"/>
    </row>
    <row r="452" spans="1:10" ht="16" x14ac:dyDescent="0.2">
      <c r="A452" s="63"/>
      <c r="B452" s="75" t="s">
        <v>719</v>
      </c>
      <c r="C452" s="66" t="s">
        <v>720</v>
      </c>
      <c r="D452" s="66" t="s">
        <v>411</v>
      </c>
      <c r="E452" s="78"/>
      <c r="F452" s="78"/>
      <c r="G452" s="78"/>
      <c r="H452" s="78"/>
      <c r="I452" s="78"/>
      <c r="J452" s="23"/>
    </row>
    <row r="453" spans="1:10" ht="16" x14ac:dyDescent="0.2">
      <c r="A453" s="63"/>
      <c r="B453" s="75"/>
      <c r="C453" s="66"/>
      <c r="D453" s="66" t="s">
        <v>413</v>
      </c>
      <c r="E453" s="78"/>
      <c r="F453" s="78"/>
      <c r="G453" s="78"/>
      <c r="H453" s="78"/>
      <c r="I453" s="78"/>
      <c r="J453" s="23"/>
    </row>
    <row r="454" spans="1:10" ht="16" x14ac:dyDescent="0.2">
      <c r="A454" s="63"/>
      <c r="B454" s="75" t="s">
        <v>721</v>
      </c>
      <c r="C454" s="66" t="s">
        <v>722</v>
      </c>
      <c r="D454" s="66" t="s">
        <v>411</v>
      </c>
      <c r="E454" s="78"/>
      <c r="F454" s="78"/>
      <c r="G454" s="78"/>
      <c r="H454" s="78"/>
      <c r="I454" s="78"/>
      <c r="J454" s="23"/>
    </row>
    <row r="455" spans="1:10" ht="16" x14ac:dyDescent="0.2">
      <c r="A455" s="312"/>
      <c r="B455" s="170" t="s">
        <v>723</v>
      </c>
      <c r="C455" s="313" t="s">
        <v>724</v>
      </c>
      <c r="D455" s="313" t="s">
        <v>411</v>
      </c>
      <c r="E455" s="314"/>
      <c r="F455" s="314"/>
      <c r="G455" s="314"/>
      <c r="H455" s="314"/>
      <c r="I455" s="314"/>
      <c r="J455" s="315"/>
    </row>
    <row r="456" spans="1:10" ht="16" x14ac:dyDescent="0.2">
      <c r="A456" s="312"/>
      <c r="B456" s="170" t="s">
        <v>725</v>
      </c>
      <c r="C456" s="313" t="s">
        <v>726</v>
      </c>
      <c r="D456" s="313" t="s">
        <v>411</v>
      </c>
      <c r="E456" s="314"/>
      <c r="F456" s="314"/>
      <c r="G456" s="314"/>
      <c r="H456" s="314"/>
      <c r="I456" s="314"/>
      <c r="J456" s="315"/>
    </row>
    <row r="457" spans="1:10" ht="16" x14ac:dyDescent="0.2">
      <c r="A457" s="312"/>
      <c r="B457" s="170"/>
      <c r="C457" s="313"/>
      <c r="D457" s="313" t="s">
        <v>417</v>
      </c>
      <c r="E457" s="314"/>
      <c r="F457" s="314"/>
      <c r="G457" s="314"/>
      <c r="H457" s="314"/>
      <c r="I457" s="314"/>
      <c r="J457" s="315"/>
    </row>
    <row r="458" spans="1:10" ht="16" x14ac:dyDescent="0.2">
      <c r="A458" s="312"/>
      <c r="B458" s="170"/>
      <c r="C458" s="313"/>
      <c r="D458" s="313" t="s">
        <v>413</v>
      </c>
      <c r="E458" s="314"/>
      <c r="F458" s="314"/>
      <c r="G458" s="314"/>
      <c r="H458" s="314"/>
      <c r="I458" s="314"/>
      <c r="J458" s="315"/>
    </row>
    <row r="459" spans="1:10" ht="16" x14ac:dyDescent="0.2">
      <c r="A459" s="312"/>
      <c r="B459" s="170"/>
      <c r="C459" s="313"/>
      <c r="D459" s="313" t="s">
        <v>418</v>
      </c>
      <c r="E459" s="314"/>
      <c r="F459" s="314"/>
      <c r="G459" s="314"/>
      <c r="H459" s="314"/>
      <c r="I459" s="314"/>
      <c r="J459" s="315"/>
    </row>
    <row r="460" spans="1:10" ht="16" x14ac:dyDescent="0.2">
      <c r="A460" s="312"/>
      <c r="B460" s="170" t="s">
        <v>727</v>
      </c>
      <c r="C460" s="313" t="s">
        <v>728</v>
      </c>
      <c r="D460" s="313" t="s">
        <v>411</v>
      </c>
      <c r="E460" s="314"/>
      <c r="F460" s="314"/>
      <c r="G460" s="314"/>
      <c r="H460" s="314"/>
      <c r="I460" s="314"/>
      <c r="J460" s="315"/>
    </row>
    <row r="461" spans="1:10" ht="16" x14ac:dyDescent="0.2">
      <c r="A461" s="312"/>
      <c r="B461" s="170"/>
      <c r="C461" s="313"/>
      <c r="D461" s="313" t="s">
        <v>412</v>
      </c>
      <c r="E461" s="314"/>
      <c r="F461" s="314"/>
      <c r="G461" s="314"/>
      <c r="H461" s="314"/>
      <c r="I461" s="314"/>
      <c r="J461" s="315"/>
    </row>
    <row r="462" spans="1:10" s="23" customFormat="1" ht="16" x14ac:dyDescent="0.2">
      <c r="A462" s="63"/>
      <c r="B462" s="75"/>
      <c r="C462" s="66"/>
      <c r="D462" s="66" t="s">
        <v>413</v>
      </c>
      <c r="E462" s="78"/>
      <c r="F462" s="78"/>
      <c r="G462" s="78"/>
      <c r="H462" s="78"/>
      <c r="I462" s="78"/>
    </row>
    <row r="463" spans="1:10" s="23" customFormat="1" x14ac:dyDescent="0.15">
      <c r="A463" s="63"/>
      <c r="E463" s="104"/>
      <c r="F463" s="104"/>
    </row>
    <row r="464" spans="1:10" ht="16" x14ac:dyDescent="0.2">
      <c r="A464" s="605" t="s">
        <v>52</v>
      </c>
      <c r="B464" s="606"/>
      <c r="C464" s="607"/>
      <c r="D464" s="316"/>
      <c r="E464" s="317"/>
      <c r="F464" s="318"/>
      <c r="G464" s="319"/>
      <c r="H464" s="319"/>
      <c r="I464" s="319">
        <f>I447+I449</f>
        <v>2835.7599999999998</v>
      </c>
      <c r="J464" s="320"/>
    </row>
    <row r="465" spans="3:10" s="182" customFormat="1" ht="23" x14ac:dyDescent="0.25">
      <c r="C465" s="183" t="s">
        <v>388</v>
      </c>
      <c r="D465" s="183"/>
      <c r="E465" s="184"/>
      <c r="F465" s="255" t="s">
        <v>430</v>
      </c>
      <c r="G465" s="245"/>
      <c r="H465" s="186"/>
      <c r="I465" s="187">
        <v>44756</v>
      </c>
      <c r="J465" s="188"/>
    </row>
  </sheetData>
  <autoFilter ref="C4:J436" xr:uid="{1B35777D-86B3-9A48-BA2D-325C1FB8F52E}">
    <sortState xmlns:xlrd2="http://schemas.microsoft.com/office/spreadsheetml/2017/richdata2" ref="C5:J435">
      <sortCondition ref="C4:C435"/>
    </sortState>
  </autoFilter>
  <mergeCells count="4">
    <mergeCell ref="A2:C2"/>
    <mergeCell ref="A448:C448"/>
    <mergeCell ref="A449:C449"/>
    <mergeCell ref="A464:C464"/>
  </mergeCells>
  <conditionalFormatting sqref="A68:A70 C1:C196 C209:C442 C444:C445 C447:C449 C464:C1048576">
    <cfRule type="duplicateValues" dxfId="560" priority="33"/>
  </conditionalFormatting>
  <conditionalFormatting sqref="A68:A70">
    <cfRule type="duplicateValues" dxfId="559" priority="27"/>
    <cfRule type="duplicateValues" dxfId="558" priority="29"/>
  </conditionalFormatting>
  <conditionalFormatting sqref="B1:B66 B77:B196 B209:B442 B444:B445 B447:B449 B464:B1048576">
    <cfRule type="duplicateValues" dxfId="557" priority="22"/>
  </conditionalFormatting>
  <conditionalFormatting sqref="B1:B66 B77:B445 B447:B449 B464:B1048576">
    <cfRule type="duplicateValues" dxfId="556" priority="21"/>
  </conditionalFormatting>
  <conditionalFormatting sqref="B67:B70 B72:B76">
    <cfRule type="duplicateValues" dxfId="555" priority="36"/>
  </conditionalFormatting>
  <conditionalFormatting sqref="B72:B76">
    <cfRule type="duplicateValues" dxfId="554" priority="37"/>
  </conditionalFormatting>
  <conditionalFormatting sqref="B197:B208">
    <cfRule type="duplicateValues" dxfId="553" priority="23"/>
    <cfRule type="duplicateValues" dxfId="552" priority="35"/>
  </conditionalFormatting>
  <conditionalFormatting sqref="B450">
    <cfRule type="duplicateValues" dxfId="551" priority="17"/>
    <cfRule type="duplicateValues" dxfId="550" priority="18"/>
  </conditionalFormatting>
  <conditionalFormatting sqref="B451">
    <cfRule type="duplicateValues" dxfId="549" priority="14"/>
    <cfRule type="duplicateValues" dxfId="548" priority="15"/>
  </conditionalFormatting>
  <conditionalFormatting sqref="B452">
    <cfRule type="duplicateValues" dxfId="547" priority="11"/>
    <cfRule type="duplicateValues" dxfId="546" priority="12"/>
  </conditionalFormatting>
  <conditionalFormatting sqref="B453">
    <cfRule type="duplicateValues" dxfId="545" priority="10"/>
  </conditionalFormatting>
  <conditionalFormatting sqref="B454:B457">
    <cfRule type="duplicateValues" dxfId="544" priority="7"/>
  </conditionalFormatting>
  <conditionalFormatting sqref="B458:B461">
    <cfRule type="duplicateValues" dxfId="543" priority="4"/>
    <cfRule type="duplicateValues" dxfId="542" priority="5"/>
  </conditionalFormatting>
  <conditionalFormatting sqref="B462">
    <cfRule type="duplicateValues" dxfId="541" priority="1"/>
    <cfRule type="duplicateValues" dxfId="540" priority="2"/>
  </conditionalFormatting>
  <conditionalFormatting sqref="B464:B1048576">
    <cfRule type="duplicateValues" dxfId="539" priority="34"/>
  </conditionalFormatting>
  <conditionalFormatting sqref="C115:C125">
    <cfRule type="duplicateValues" dxfId="538" priority="30"/>
  </conditionalFormatting>
  <conditionalFormatting sqref="C173:C175">
    <cfRule type="duplicateValues" dxfId="537" priority="31"/>
  </conditionalFormatting>
  <conditionalFormatting sqref="C197:C208">
    <cfRule type="duplicateValues" dxfId="536" priority="32"/>
  </conditionalFormatting>
  <conditionalFormatting sqref="C450">
    <cfRule type="duplicateValues" dxfId="535" priority="19"/>
  </conditionalFormatting>
  <conditionalFormatting sqref="C451">
    <cfRule type="duplicateValues" dxfId="534" priority="16"/>
  </conditionalFormatting>
  <conditionalFormatting sqref="C452">
    <cfRule type="duplicateValues" dxfId="533" priority="13"/>
  </conditionalFormatting>
  <conditionalFormatting sqref="C453">
    <cfRule type="duplicateValues" dxfId="532" priority="9"/>
  </conditionalFormatting>
  <conditionalFormatting sqref="C454:C457">
    <cfRule type="duplicateValues" dxfId="531" priority="8"/>
  </conditionalFormatting>
  <conditionalFormatting sqref="C458:C461">
    <cfRule type="duplicateValues" dxfId="530" priority="6"/>
  </conditionalFormatting>
  <conditionalFormatting sqref="C462">
    <cfRule type="duplicateValues" dxfId="529" priority="3"/>
  </conditionalFormatting>
  <conditionalFormatting sqref="J10:J107 J109:J117 J119:J128 J130:J143 J145:J146 J148:J159 J161:J194 J196:J208 J210:J231 J233:J234 J236:J283 J285:J340 J342:J360 J362:J381 J383:J434 J436:J442 J444:J447 J450:J462">
    <cfRule type="notContainsBlanks" dxfId="528" priority="28">
      <formula>LEN(TRIM(J10))&gt;0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C3B9-DB0D-0E45-A10F-7F47CB4282EE}">
  <sheetPr>
    <pageSetUpPr fitToPage="1"/>
  </sheetPr>
  <dimension ref="A1:O440"/>
  <sheetViews>
    <sheetView zoomScaleNormal="100" workbookViewId="0">
      <pane xSplit="3" ySplit="4" topLeftCell="D9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20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730</v>
      </c>
      <c r="H2" s="77" t="s">
        <v>459</v>
      </c>
      <c r="I2" s="77">
        <v>44728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SUM(H5:H6)</f>
        <v>0.88</v>
      </c>
      <c r="J5" s="275"/>
    </row>
    <row r="6" spans="1:10" ht="16" x14ac:dyDescent="0.2">
      <c r="A6" s="275"/>
      <c r="B6" s="275"/>
      <c r="C6" s="279"/>
      <c r="D6" s="279" t="s">
        <v>413</v>
      </c>
      <c r="E6" s="280">
        <v>10000</v>
      </c>
      <c r="F6" s="281">
        <v>0.42</v>
      </c>
      <c r="G6" s="281"/>
      <c r="H6" s="282">
        <f>F6</f>
        <v>0.42</v>
      </c>
      <c r="I6" s="282"/>
      <c r="J6" s="275"/>
    </row>
    <row r="7" spans="1:10" ht="16" x14ac:dyDescent="0.2">
      <c r="A7" s="275"/>
      <c r="B7" s="275"/>
      <c r="C7" s="279"/>
      <c r="D7" s="279"/>
      <c r="E7" s="280"/>
      <c r="F7" s="281"/>
      <c r="G7" s="281"/>
      <c r="H7" s="282"/>
      <c r="I7" s="282"/>
      <c r="J7" s="275"/>
    </row>
    <row r="8" spans="1:10" ht="16" x14ac:dyDescent="0.2">
      <c r="A8" s="275"/>
      <c r="B8" s="275">
        <v>2261</v>
      </c>
      <c r="C8" s="279" t="s">
        <v>672</v>
      </c>
      <c r="D8" s="279" t="s">
        <v>411</v>
      </c>
      <c r="E8" s="280">
        <v>10000</v>
      </c>
      <c r="F8" s="281">
        <f>H8-G8</f>
        <v>0</v>
      </c>
      <c r="G8" s="281">
        <v>2.0099999999999998</v>
      </c>
      <c r="H8" s="282">
        <v>2.0099999999999998</v>
      </c>
      <c r="I8" s="282">
        <f>H8</f>
        <v>2.0099999999999998</v>
      </c>
      <c r="J8" s="275"/>
    </row>
    <row r="9" spans="1:10" ht="16" x14ac:dyDescent="0.2">
      <c r="A9" s="275"/>
      <c r="B9" s="275"/>
      <c r="C9" s="276"/>
      <c r="D9" s="276"/>
      <c r="E9" s="277"/>
      <c r="F9" s="278"/>
      <c r="G9" s="275"/>
      <c r="H9" s="275"/>
      <c r="I9" s="275"/>
      <c r="J9" s="275"/>
    </row>
    <row r="10" spans="1:10" ht="16" x14ac:dyDescent="0.2">
      <c r="A10" s="63"/>
      <c r="B10" s="75" t="s">
        <v>539</v>
      </c>
      <c r="C10" s="66" t="s">
        <v>198</v>
      </c>
      <c r="D10" s="66" t="s">
        <v>411</v>
      </c>
      <c r="E10" s="78">
        <v>100000</v>
      </c>
      <c r="F10" s="109">
        <v>11.34</v>
      </c>
      <c r="G10" s="144">
        <v>1.26</v>
      </c>
      <c r="H10" s="78">
        <f>SUM(F10:G10)</f>
        <v>12.6</v>
      </c>
      <c r="I10" s="78">
        <f>SUM(H10:H13)</f>
        <v>20.55</v>
      </c>
      <c r="J10" s="23"/>
    </row>
    <row r="11" spans="1:10" ht="16" x14ac:dyDescent="0.2">
      <c r="A11" s="63"/>
      <c r="B11" s="75" t="s">
        <v>539</v>
      </c>
      <c r="C11" s="66"/>
      <c r="D11" s="66" t="s">
        <v>412</v>
      </c>
      <c r="E11" s="78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539</v>
      </c>
      <c r="C12" s="66"/>
      <c r="D12" s="66" t="s">
        <v>413</v>
      </c>
      <c r="E12" s="78">
        <v>100000</v>
      </c>
      <c r="F12" s="109">
        <v>4.18</v>
      </c>
      <c r="G12" s="144"/>
      <c r="H12" s="78">
        <f>F12</f>
        <v>4.18</v>
      </c>
      <c r="I12" s="78"/>
      <c r="J12" s="23"/>
    </row>
    <row r="13" spans="1:10" ht="16" x14ac:dyDescent="0.2">
      <c r="A13" s="63"/>
      <c r="B13" s="75" t="s">
        <v>539</v>
      </c>
      <c r="C13" s="66"/>
      <c r="D13" s="66" t="s">
        <v>414</v>
      </c>
      <c r="E13" s="78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H14" s="78"/>
      <c r="I14" s="78"/>
      <c r="J14" s="23"/>
    </row>
    <row r="15" spans="1:10" ht="16" x14ac:dyDescent="0.2">
      <c r="A15" s="63"/>
      <c r="B15" s="75" t="s">
        <v>540</v>
      </c>
      <c r="C15" s="66" t="s">
        <v>216</v>
      </c>
      <c r="D15" s="66" t="s">
        <v>411</v>
      </c>
      <c r="E15" s="79">
        <v>200000</v>
      </c>
      <c r="F15" s="109">
        <v>23.94</v>
      </c>
      <c r="G15" s="144">
        <v>1.26</v>
      </c>
      <c r="H15" s="78">
        <f>F15+G15</f>
        <v>25.200000000000003</v>
      </c>
      <c r="I15" s="78">
        <f>SUM(H15:H18)</f>
        <v>38.170000000000009</v>
      </c>
      <c r="J15" s="23"/>
    </row>
    <row r="16" spans="1:10" ht="16" x14ac:dyDescent="0.2">
      <c r="A16" s="63"/>
      <c r="B16" s="75" t="s">
        <v>540</v>
      </c>
      <c r="C16" s="66"/>
      <c r="D16" s="66" t="s">
        <v>412</v>
      </c>
      <c r="E16" s="79">
        <v>10000</v>
      </c>
      <c r="F16" s="109">
        <v>3.42</v>
      </c>
      <c r="G16" s="144"/>
      <c r="H16" s="78">
        <f>F16</f>
        <v>3.42</v>
      </c>
      <c r="I16" s="78"/>
      <c r="J16" s="23"/>
    </row>
    <row r="17" spans="1:10" ht="16" x14ac:dyDescent="0.2">
      <c r="A17" s="63"/>
      <c r="B17" s="75" t="s">
        <v>540</v>
      </c>
      <c r="C17" s="66"/>
      <c r="D17" s="66" t="s">
        <v>413</v>
      </c>
      <c r="E17" s="78">
        <v>220000</v>
      </c>
      <c r="F17" s="109">
        <v>9.1999999999999993</v>
      </c>
      <c r="G17" s="144"/>
      <c r="H17" s="78">
        <f>F17</f>
        <v>9.1999999999999993</v>
      </c>
      <c r="I17" s="78"/>
      <c r="J17" s="23"/>
    </row>
    <row r="18" spans="1:10" ht="16" x14ac:dyDescent="0.2">
      <c r="A18" s="63"/>
      <c r="B18" s="75" t="s">
        <v>540</v>
      </c>
      <c r="C18" s="66"/>
      <c r="D18" s="66" t="s">
        <v>414</v>
      </c>
      <c r="E18" s="79">
        <v>10000</v>
      </c>
      <c r="F18" s="109">
        <v>0.35</v>
      </c>
      <c r="G18" s="144"/>
      <c r="H18" s="78">
        <f>F18</f>
        <v>0.35</v>
      </c>
      <c r="I18" s="78"/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ht="16" x14ac:dyDescent="0.2">
      <c r="A20" s="63"/>
      <c r="B20" s="75" t="s">
        <v>542</v>
      </c>
      <c r="C20" s="66" t="s">
        <v>89</v>
      </c>
      <c r="D20" s="66" t="s">
        <v>411</v>
      </c>
      <c r="E20" s="79">
        <v>10000</v>
      </c>
      <c r="F20" s="109">
        <v>0</v>
      </c>
      <c r="G20" s="144">
        <f>H20-F20</f>
        <v>5.0199999999999996</v>
      </c>
      <c r="H20" s="78">
        <v>5.0199999999999996</v>
      </c>
      <c r="I20" s="78">
        <f>SUM(H20)</f>
        <v>5.0199999999999996</v>
      </c>
      <c r="J20" s="23"/>
    </row>
    <row r="21" spans="1:10" ht="16" x14ac:dyDescent="0.2">
      <c r="A21" s="63"/>
      <c r="B21" s="75"/>
      <c r="C21" s="66"/>
      <c r="D21" s="66"/>
      <c r="E21" s="79"/>
      <c r="F21" s="109"/>
      <c r="G21" s="144"/>
      <c r="H21" s="78"/>
      <c r="I21" s="78"/>
      <c r="J21" s="23"/>
    </row>
    <row r="22" spans="1:10" ht="16" x14ac:dyDescent="0.2">
      <c r="A22" s="63"/>
      <c r="B22" s="75" t="s">
        <v>543</v>
      </c>
      <c r="C22" s="66" t="s">
        <v>138</v>
      </c>
      <c r="D22" s="66" t="s">
        <v>411</v>
      </c>
      <c r="E22" s="78">
        <v>10000</v>
      </c>
      <c r="F22" s="78">
        <v>0</v>
      </c>
      <c r="G22" s="78">
        <f>H22-F22</f>
        <v>2.0099999999999998</v>
      </c>
      <c r="H22" s="78">
        <v>2.0099999999999998</v>
      </c>
      <c r="I22" s="78">
        <f>H22</f>
        <v>2.0099999999999998</v>
      </c>
      <c r="J22" s="23"/>
    </row>
    <row r="23" spans="1:10" ht="16" x14ac:dyDescent="0.2">
      <c r="A23" s="63"/>
      <c r="B23" s="75"/>
      <c r="C23" s="66"/>
      <c r="D23" s="66"/>
      <c r="E23" s="78"/>
      <c r="F23" s="78"/>
      <c r="G23" s="78"/>
      <c r="H23" s="78"/>
      <c r="I23" s="78"/>
      <c r="J23" s="23"/>
    </row>
    <row r="24" spans="1:10" ht="16" x14ac:dyDescent="0.2">
      <c r="A24" s="63"/>
      <c r="B24" s="75" t="s">
        <v>711</v>
      </c>
      <c r="C24" s="66" t="s">
        <v>703</v>
      </c>
      <c r="D24" s="66" t="s">
        <v>411</v>
      </c>
      <c r="E24" s="78">
        <v>10000</v>
      </c>
      <c r="F24" s="78">
        <v>0</v>
      </c>
      <c r="G24" s="78">
        <f>H24-F24</f>
        <v>0.66</v>
      </c>
      <c r="H24" s="78">
        <v>0.66</v>
      </c>
      <c r="I24" s="78">
        <f>H24</f>
        <v>0.66</v>
      </c>
      <c r="J24" s="23"/>
    </row>
    <row r="25" spans="1:10" ht="16" x14ac:dyDescent="0.2">
      <c r="A25" s="63"/>
      <c r="B25" s="75"/>
      <c r="C25" s="66"/>
      <c r="D25" s="66"/>
      <c r="E25" s="79"/>
      <c r="F25" s="78"/>
      <c r="G25" s="78"/>
      <c r="H25" s="78"/>
      <c r="I25" s="78"/>
      <c r="J25" s="23"/>
    </row>
    <row r="26" spans="1:10" ht="16" x14ac:dyDescent="0.2">
      <c r="A26" s="63"/>
      <c r="B26" s="75" t="s">
        <v>544</v>
      </c>
      <c r="C26" s="66" t="s">
        <v>139</v>
      </c>
      <c r="D26" s="66" t="s">
        <v>411</v>
      </c>
      <c r="E26" s="78">
        <v>100000</v>
      </c>
      <c r="F26" s="109">
        <f>H26-G26</f>
        <v>18.090000000000003</v>
      </c>
      <c r="G26" s="144">
        <v>2.0099999999999998</v>
      </c>
      <c r="H26" s="78">
        <v>20.100000000000001</v>
      </c>
      <c r="I26" s="78">
        <f>SUM(H26:H31)</f>
        <v>66.3</v>
      </c>
      <c r="J26" s="23"/>
    </row>
    <row r="27" spans="1:10" ht="16" x14ac:dyDescent="0.2">
      <c r="A27" s="63"/>
      <c r="B27" s="75" t="s">
        <v>544</v>
      </c>
      <c r="C27" s="66"/>
      <c r="D27" s="66" t="s">
        <v>417</v>
      </c>
      <c r="E27" s="78">
        <v>50000</v>
      </c>
      <c r="F27" s="109">
        <v>33.85</v>
      </c>
      <c r="G27" s="144"/>
      <c r="H27" s="78">
        <f>F27</f>
        <v>33.85</v>
      </c>
      <c r="I27" s="78"/>
      <c r="J27" s="23"/>
    </row>
    <row r="28" spans="1:10" ht="16" x14ac:dyDescent="0.2">
      <c r="A28" s="63"/>
      <c r="B28" s="75" t="s">
        <v>544</v>
      </c>
      <c r="C28" s="66"/>
      <c r="D28" s="66" t="s">
        <v>412</v>
      </c>
      <c r="E28" s="79">
        <v>10000</v>
      </c>
      <c r="F28" s="109">
        <v>3.42</v>
      </c>
      <c r="G28" s="144"/>
      <c r="H28" s="78">
        <f>F28</f>
        <v>3.42</v>
      </c>
      <c r="I28" s="78"/>
      <c r="J28" s="23"/>
    </row>
    <row r="29" spans="1:10" ht="16" x14ac:dyDescent="0.2">
      <c r="A29" s="63"/>
      <c r="B29" s="75" t="s">
        <v>544</v>
      </c>
      <c r="C29" s="66"/>
      <c r="D29" s="66" t="s">
        <v>413</v>
      </c>
      <c r="E29" s="79">
        <v>100000</v>
      </c>
      <c r="F29" s="109">
        <v>4.18</v>
      </c>
      <c r="G29" s="144"/>
      <c r="H29" s="78">
        <f>F29</f>
        <v>4.18</v>
      </c>
      <c r="I29" s="78"/>
      <c r="J29" s="23"/>
    </row>
    <row r="30" spans="1:10" ht="16" x14ac:dyDescent="0.2">
      <c r="A30" s="63"/>
      <c r="B30" s="75" t="s">
        <v>544</v>
      </c>
      <c r="C30" s="66"/>
      <c r="D30" s="66" t="s">
        <v>418</v>
      </c>
      <c r="E30" s="78">
        <v>100000</v>
      </c>
      <c r="F30" s="109">
        <v>4.4000000000000004</v>
      </c>
      <c r="G30" s="144"/>
      <c r="H30" s="78">
        <f>F30</f>
        <v>4.4000000000000004</v>
      </c>
      <c r="I30" s="78"/>
      <c r="J30" s="23"/>
    </row>
    <row r="31" spans="1:10" ht="16" x14ac:dyDescent="0.2">
      <c r="A31" s="63"/>
      <c r="B31" s="75" t="s">
        <v>544</v>
      </c>
      <c r="C31" s="66"/>
      <c r="D31" s="66" t="s">
        <v>414</v>
      </c>
      <c r="E31" s="79">
        <v>10000</v>
      </c>
      <c r="F31" s="109">
        <v>0.35</v>
      </c>
      <c r="G31" s="144"/>
      <c r="H31" s="78">
        <f>F31</f>
        <v>0.35</v>
      </c>
      <c r="I31" s="78"/>
      <c r="J31" s="23"/>
    </row>
    <row r="32" spans="1:10" ht="16" x14ac:dyDescent="0.2">
      <c r="A32" s="63"/>
      <c r="B32" s="75"/>
      <c r="C32" s="66"/>
      <c r="D32" s="66"/>
      <c r="E32" s="79"/>
      <c r="F32" s="109"/>
      <c r="G32" s="144"/>
      <c r="H32" s="78"/>
      <c r="I32" s="78"/>
      <c r="J32" s="23"/>
    </row>
    <row r="33" spans="1:10" ht="16" x14ac:dyDescent="0.2">
      <c r="A33" s="63"/>
      <c r="B33" s="75" t="s">
        <v>545</v>
      </c>
      <c r="C33" s="66" t="s">
        <v>217</v>
      </c>
      <c r="D33" s="66" t="s">
        <v>411</v>
      </c>
      <c r="E33" s="78">
        <v>240000</v>
      </c>
      <c r="F33" s="109">
        <f>H33-G33</f>
        <v>20.93</v>
      </c>
      <c r="G33" s="144">
        <v>0.91</v>
      </c>
      <c r="H33" s="78">
        <v>21.84</v>
      </c>
      <c r="I33" s="78">
        <f>SUM(H33:H34)</f>
        <v>22.26</v>
      </c>
      <c r="J33" s="23"/>
    </row>
    <row r="34" spans="1:10" ht="16" x14ac:dyDescent="0.2">
      <c r="A34" s="63"/>
      <c r="B34" s="75" t="s">
        <v>545</v>
      </c>
      <c r="C34" s="66"/>
      <c r="D34" s="66" t="s">
        <v>413</v>
      </c>
      <c r="E34" s="78">
        <v>10000</v>
      </c>
      <c r="F34" s="109">
        <v>0.42</v>
      </c>
      <c r="G34" s="144"/>
      <c r="H34" s="78">
        <f>F34</f>
        <v>0.42</v>
      </c>
      <c r="I34" s="78"/>
      <c r="J34" s="23"/>
    </row>
    <row r="35" spans="1:10" ht="16" x14ac:dyDescent="0.2">
      <c r="A35" s="63"/>
      <c r="B35" s="75"/>
      <c r="C35" s="66"/>
      <c r="D35" s="66"/>
      <c r="E35" s="78"/>
      <c r="F35" s="109"/>
      <c r="G35" s="144"/>
      <c r="H35" s="78"/>
      <c r="I35" s="78"/>
      <c r="J35" s="23"/>
    </row>
    <row r="36" spans="1:10" ht="16" x14ac:dyDescent="0.2">
      <c r="A36" s="63"/>
      <c r="B36" s="75" t="s">
        <v>548</v>
      </c>
      <c r="C36" s="66" t="s">
        <v>178</v>
      </c>
      <c r="D36" s="66" t="s">
        <v>411</v>
      </c>
      <c r="E36" s="79">
        <v>50000</v>
      </c>
      <c r="F36" s="109">
        <v>20.079999999999998</v>
      </c>
      <c r="G36" s="144">
        <f>H36-F36</f>
        <v>5.0200000000000031</v>
      </c>
      <c r="H36" s="78">
        <v>25.1</v>
      </c>
      <c r="I36" s="78">
        <f>SUM(H36:H41)</f>
        <v>84.17</v>
      </c>
      <c r="J36" s="23"/>
    </row>
    <row r="37" spans="1:10" ht="16" x14ac:dyDescent="0.2">
      <c r="A37" s="63"/>
      <c r="B37" s="75" t="s">
        <v>548</v>
      </c>
      <c r="C37" s="66"/>
      <c r="D37" s="66" t="s">
        <v>417</v>
      </c>
      <c r="E37" s="79">
        <v>50000</v>
      </c>
      <c r="F37" s="109">
        <v>33.85</v>
      </c>
      <c r="G37" s="144"/>
      <c r="H37" s="78">
        <f>F37</f>
        <v>33.85</v>
      </c>
      <c r="I37" s="78"/>
      <c r="J37" s="23"/>
    </row>
    <row r="38" spans="1:10" ht="16" x14ac:dyDescent="0.2">
      <c r="A38" s="63"/>
      <c r="B38" s="75" t="s">
        <v>548</v>
      </c>
      <c r="C38" s="66"/>
      <c r="D38" s="66" t="s">
        <v>412</v>
      </c>
      <c r="E38" s="79">
        <v>10000</v>
      </c>
      <c r="F38" s="109">
        <v>3.42</v>
      </c>
      <c r="G38" s="144"/>
      <c r="H38" s="78">
        <f>F38</f>
        <v>3.42</v>
      </c>
      <c r="I38" s="78"/>
      <c r="J38" s="23"/>
    </row>
    <row r="39" spans="1:10" ht="16" x14ac:dyDescent="0.2">
      <c r="A39" s="63"/>
      <c r="B39" s="75" t="s">
        <v>548</v>
      </c>
      <c r="C39" s="66"/>
      <c r="D39" s="66" t="s">
        <v>413</v>
      </c>
      <c r="E39" s="79">
        <v>250000</v>
      </c>
      <c r="F39" s="109">
        <v>10.45</v>
      </c>
      <c r="G39" s="144"/>
      <c r="H39" s="78">
        <f>F39</f>
        <v>10.45</v>
      </c>
      <c r="I39" s="78"/>
      <c r="J39" s="23"/>
    </row>
    <row r="40" spans="1:10" ht="16" x14ac:dyDescent="0.2">
      <c r="A40" s="63"/>
      <c r="B40" s="75" t="s">
        <v>548</v>
      </c>
      <c r="C40" s="66"/>
      <c r="D40" s="66" t="s">
        <v>418</v>
      </c>
      <c r="E40" s="78">
        <v>250000</v>
      </c>
      <c r="F40" s="109">
        <v>11</v>
      </c>
      <c r="G40" s="144"/>
      <c r="H40" s="78">
        <f>F40</f>
        <v>11</v>
      </c>
      <c r="I40" s="78"/>
      <c r="J40" s="23"/>
    </row>
    <row r="41" spans="1:10" ht="16" x14ac:dyDescent="0.2">
      <c r="A41" s="63"/>
      <c r="B41" s="75" t="s">
        <v>548</v>
      </c>
      <c r="C41" s="66"/>
      <c r="D41" s="66" t="s">
        <v>414</v>
      </c>
      <c r="E41" s="79">
        <v>10000</v>
      </c>
      <c r="F41" s="109">
        <v>0.35</v>
      </c>
      <c r="G41" s="144"/>
      <c r="H41" s="78">
        <f>F41</f>
        <v>0.35</v>
      </c>
      <c r="I41" s="78"/>
      <c r="J41" s="23"/>
    </row>
    <row r="42" spans="1:10" ht="16" x14ac:dyDescent="0.2">
      <c r="A42" s="63"/>
      <c r="B42" s="75"/>
      <c r="C42" s="66"/>
      <c r="D42" s="66"/>
      <c r="E42" s="79"/>
      <c r="F42" s="109"/>
      <c r="G42" s="144"/>
      <c r="H42" s="78"/>
      <c r="I42" s="78"/>
      <c r="J42" s="23"/>
    </row>
    <row r="43" spans="1:10" ht="16" x14ac:dyDescent="0.2">
      <c r="A43" s="63"/>
      <c r="B43" s="75" t="s">
        <v>549</v>
      </c>
      <c r="C43" s="66" t="s">
        <v>325</v>
      </c>
      <c r="D43" s="66" t="s">
        <v>411</v>
      </c>
      <c r="E43" s="201">
        <v>500000</v>
      </c>
      <c r="F43" s="109">
        <f>H43-G43</f>
        <v>44.59</v>
      </c>
      <c r="G43" s="144">
        <v>0.91</v>
      </c>
      <c r="H43" s="78">
        <v>45.5</v>
      </c>
      <c r="I43" s="78">
        <f>SUM(H43:H44)</f>
        <v>66.400000000000006</v>
      </c>
      <c r="J43" s="200"/>
    </row>
    <row r="44" spans="1:10" ht="16" x14ac:dyDescent="0.2">
      <c r="A44" s="63"/>
      <c r="B44" s="75" t="s">
        <v>549</v>
      </c>
      <c r="C44" s="66"/>
      <c r="D44" s="66" t="s">
        <v>413</v>
      </c>
      <c r="E44" s="78">
        <v>500000</v>
      </c>
      <c r="F44" s="109">
        <v>20.9</v>
      </c>
      <c r="G44" s="144"/>
      <c r="H44" s="78">
        <f>F44</f>
        <v>20.9</v>
      </c>
      <c r="I44" s="78"/>
      <c r="J44" s="23"/>
    </row>
    <row r="45" spans="1:10" ht="16" x14ac:dyDescent="0.2">
      <c r="A45" s="63"/>
      <c r="B45" s="75"/>
      <c r="C45" s="66"/>
      <c r="D45" s="66"/>
      <c r="E45" s="78"/>
      <c r="F45" s="109"/>
      <c r="G45" s="144"/>
      <c r="H45" s="78"/>
      <c r="I45" s="78"/>
      <c r="J45" s="23"/>
    </row>
    <row r="46" spans="1:10" ht="16" x14ac:dyDescent="0.2">
      <c r="A46" s="63"/>
      <c r="B46" s="75" t="s">
        <v>550</v>
      </c>
      <c r="C46" s="66" t="s">
        <v>79</v>
      </c>
      <c r="D46" s="66" t="s">
        <v>411</v>
      </c>
      <c r="E46" s="78">
        <v>50000</v>
      </c>
      <c r="F46" s="109">
        <f>H46-G46</f>
        <v>2.6399999999999997</v>
      </c>
      <c r="G46" s="144">
        <v>0.66</v>
      </c>
      <c r="H46" s="78">
        <v>3.3</v>
      </c>
      <c r="I46" s="78">
        <f>SUM(H46:H51)</f>
        <v>21.950000000000003</v>
      </c>
      <c r="J46" s="23"/>
    </row>
    <row r="47" spans="1:10" ht="16" x14ac:dyDescent="0.2">
      <c r="A47" s="63"/>
      <c r="B47" s="75" t="s">
        <v>550</v>
      </c>
      <c r="C47" s="66"/>
      <c r="D47" s="66" t="s">
        <v>417</v>
      </c>
      <c r="E47" s="78">
        <v>50000</v>
      </c>
      <c r="F47" s="109">
        <v>6.3</v>
      </c>
      <c r="G47" s="144"/>
      <c r="H47" s="78">
        <f>F47</f>
        <v>6.3</v>
      </c>
      <c r="I47" s="78"/>
      <c r="J47" s="23"/>
    </row>
    <row r="48" spans="1:10" ht="16" x14ac:dyDescent="0.2">
      <c r="A48" s="63"/>
      <c r="B48" s="75" t="s">
        <v>550</v>
      </c>
      <c r="C48" s="66"/>
      <c r="D48" s="66" t="s">
        <v>412</v>
      </c>
      <c r="E48" s="78">
        <v>10000</v>
      </c>
      <c r="F48" s="109">
        <v>3.42</v>
      </c>
      <c r="G48" s="144"/>
      <c r="H48" s="78">
        <f>F48</f>
        <v>3.42</v>
      </c>
      <c r="I48" s="78"/>
      <c r="J48" s="23"/>
    </row>
    <row r="49" spans="1:10" ht="16" x14ac:dyDescent="0.2">
      <c r="A49" s="63"/>
      <c r="B49" s="75" t="s">
        <v>550</v>
      </c>
      <c r="C49" s="66"/>
      <c r="D49" s="66" t="s">
        <v>413</v>
      </c>
      <c r="E49" s="78">
        <v>100000</v>
      </c>
      <c r="F49" s="109">
        <v>4.18</v>
      </c>
      <c r="G49" s="144"/>
      <c r="H49" s="78">
        <f>F49</f>
        <v>4.18</v>
      </c>
      <c r="I49" s="78"/>
      <c r="J49" s="23"/>
    </row>
    <row r="50" spans="1:10" ht="16" x14ac:dyDescent="0.2">
      <c r="A50" s="63"/>
      <c r="B50" s="75" t="s">
        <v>550</v>
      </c>
      <c r="C50" s="66"/>
      <c r="D50" s="66" t="s">
        <v>418</v>
      </c>
      <c r="E50" s="78">
        <v>100000</v>
      </c>
      <c r="F50" s="109">
        <v>4.4000000000000004</v>
      </c>
      <c r="G50" s="144"/>
      <c r="H50" s="78">
        <f>F50</f>
        <v>4.4000000000000004</v>
      </c>
      <c r="I50" s="78"/>
      <c r="J50" s="23"/>
    </row>
    <row r="51" spans="1:10" ht="16" x14ac:dyDescent="0.2">
      <c r="A51" s="63"/>
      <c r="B51" s="75" t="s">
        <v>550</v>
      </c>
      <c r="C51" s="66"/>
      <c r="D51" s="66" t="s">
        <v>414</v>
      </c>
      <c r="E51" s="79">
        <v>10000</v>
      </c>
      <c r="F51" s="109">
        <v>0.35</v>
      </c>
      <c r="G51" s="144"/>
      <c r="H51" s="78">
        <f>F51</f>
        <v>0.35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109"/>
      <c r="G52" s="144"/>
      <c r="H52" s="78"/>
      <c r="I52" s="78"/>
      <c r="J52" s="23"/>
    </row>
    <row r="53" spans="1:10" ht="16" x14ac:dyDescent="0.2">
      <c r="A53" s="63"/>
      <c r="B53" s="75" t="s">
        <v>551</v>
      </c>
      <c r="C53" s="66" t="s">
        <v>80</v>
      </c>
      <c r="D53" s="66" t="s">
        <v>411</v>
      </c>
      <c r="E53" s="78">
        <v>300000</v>
      </c>
      <c r="F53" s="78">
        <f>H53-G53</f>
        <v>19.14</v>
      </c>
      <c r="G53" s="78">
        <v>0.66</v>
      </c>
      <c r="H53" s="78">
        <v>19.8</v>
      </c>
      <c r="I53" s="78">
        <f>SUM(H53:H54)</f>
        <v>32.340000000000003</v>
      </c>
      <c r="J53" s="23"/>
    </row>
    <row r="54" spans="1:10" ht="16" x14ac:dyDescent="0.2">
      <c r="A54" s="63"/>
      <c r="B54" s="75" t="s">
        <v>551</v>
      </c>
      <c r="C54" s="66"/>
      <c r="D54" s="66" t="s">
        <v>413</v>
      </c>
      <c r="E54" s="78">
        <v>300000</v>
      </c>
      <c r="F54" s="78">
        <v>12.54</v>
      </c>
      <c r="G54" s="78"/>
      <c r="H54" s="78">
        <f>F54</f>
        <v>12.54</v>
      </c>
      <c r="I54" s="78"/>
      <c r="J54" s="23"/>
    </row>
    <row r="55" spans="1:10" ht="16" x14ac:dyDescent="0.2">
      <c r="A55" s="63"/>
      <c r="B55" s="257"/>
      <c r="C55" s="167"/>
      <c r="D55" s="66"/>
      <c r="E55" s="79"/>
      <c r="F55" s="109"/>
      <c r="G55" s="144"/>
      <c r="H55" s="78"/>
      <c r="I55" s="78"/>
      <c r="J55" s="23"/>
    </row>
    <row r="56" spans="1:10" ht="16" x14ac:dyDescent="0.2">
      <c r="A56" s="63"/>
      <c r="B56" s="75" t="s">
        <v>552</v>
      </c>
      <c r="C56" s="66" t="s">
        <v>64</v>
      </c>
      <c r="D56" s="66" t="s">
        <v>411</v>
      </c>
      <c r="E56" s="79">
        <v>100000</v>
      </c>
      <c r="F56" s="109">
        <v>18.09</v>
      </c>
      <c r="G56" s="144">
        <f>H56-F56</f>
        <v>2.0100000000000016</v>
      </c>
      <c r="H56" s="78">
        <v>20.100000000000001</v>
      </c>
      <c r="I56" s="78">
        <f>SUM(H56:H60)</f>
        <v>32.450000000000003</v>
      </c>
      <c r="J56" s="23"/>
    </row>
    <row r="57" spans="1:10" ht="16" x14ac:dyDescent="0.2">
      <c r="A57" s="63"/>
      <c r="B57" s="75" t="s">
        <v>552</v>
      </c>
      <c r="C57" s="66"/>
      <c r="D57" s="66" t="s">
        <v>412</v>
      </c>
      <c r="E57" s="79">
        <v>10000</v>
      </c>
      <c r="F57" s="109">
        <v>3.42</v>
      </c>
      <c r="G57" s="144"/>
      <c r="H57" s="78">
        <f>F57</f>
        <v>3.42</v>
      </c>
      <c r="I57" s="78"/>
      <c r="J57" s="23"/>
    </row>
    <row r="58" spans="1:10" ht="16" x14ac:dyDescent="0.2">
      <c r="A58" s="63"/>
      <c r="B58" s="75" t="s">
        <v>552</v>
      </c>
      <c r="C58" s="66"/>
      <c r="D58" s="66" t="s">
        <v>413</v>
      </c>
      <c r="E58" s="79">
        <v>100000</v>
      </c>
      <c r="F58" s="109">
        <v>4.18</v>
      </c>
      <c r="G58" s="144"/>
      <c r="H58" s="78">
        <f>F58</f>
        <v>4.18</v>
      </c>
      <c r="I58" s="78"/>
      <c r="J58" s="23"/>
    </row>
    <row r="59" spans="1:10" ht="16" x14ac:dyDescent="0.2">
      <c r="A59" s="63"/>
      <c r="B59" s="75" t="s">
        <v>552</v>
      </c>
      <c r="C59" s="66"/>
      <c r="D59" s="66" t="s">
        <v>418</v>
      </c>
      <c r="E59" s="78">
        <v>100000</v>
      </c>
      <c r="F59" s="109">
        <v>4.4000000000000004</v>
      </c>
      <c r="G59" s="144"/>
      <c r="H59" s="78">
        <f>F59</f>
        <v>4.4000000000000004</v>
      </c>
      <c r="I59" s="78"/>
      <c r="J59" s="23"/>
    </row>
    <row r="60" spans="1:10" ht="16" x14ac:dyDescent="0.2">
      <c r="A60" s="63"/>
      <c r="B60" s="75" t="s">
        <v>552</v>
      </c>
      <c r="C60" s="66"/>
      <c r="D60" s="66" t="s">
        <v>414</v>
      </c>
      <c r="E60" s="79">
        <v>10000</v>
      </c>
      <c r="F60" s="109">
        <v>0.35</v>
      </c>
      <c r="G60" s="144"/>
      <c r="H60" s="78">
        <f>F60</f>
        <v>0.35</v>
      </c>
      <c r="I60" s="78"/>
      <c r="J60" s="23"/>
    </row>
    <row r="61" spans="1:10" ht="16" x14ac:dyDescent="0.2">
      <c r="A61" s="63"/>
      <c r="B61" s="75"/>
      <c r="C61" s="66"/>
      <c r="D61" s="66"/>
      <c r="E61" s="79"/>
      <c r="F61" s="109"/>
      <c r="G61" s="144"/>
      <c r="H61" s="78"/>
      <c r="I61" s="78"/>
      <c r="J61" s="23"/>
    </row>
    <row r="62" spans="1:10" ht="16" x14ac:dyDescent="0.2">
      <c r="A62" s="63"/>
      <c r="B62" s="75" t="s">
        <v>553</v>
      </c>
      <c r="C62" s="66" t="s">
        <v>218</v>
      </c>
      <c r="D62" s="66" t="s">
        <v>411</v>
      </c>
      <c r="E62" s="79">
        <v>10000</v>
      </c>
      <c r="F62" s="109">
        <v>0</v>
      </c>
      <c r="G62" s="144">
        <f>H62-F62</f>
        <v>3.08</v>
      </c>
      <c r="H62" s="78">
        <v>3.08</v>
      </c>
      <c r="I62" s="78">
        <f>H62</f>
        <v>3.08</v>
      </c>
      <c r="J62" s="23"/>
    </row>
    <row r="63" spans="1:10" ht="16" x14ac:dyDescent="0.2">
      <c r="A63" s="63"/>
      <c r="B63" s="75"/>
      <c r="C63" s="66"/>
      <c r="D63" s="66"/>
      <c r="E63" s="79"/>
      <c r="F63" s="109"/>
      <c r="G63" s="144"/>
      <c r="H63" s="78"/>
      <c r="I63" s="78"/>
      <c r="J63" s="23"/>
    </row>
    <row r="64" spans="1:10" ht="16" x14ac:dyDescent="0.2">
      <c r="A64" s="63"/>
      <c r="B64" s="75" t="s">
        <v>422</v>
      </c>
      <c r="C64" s="66" t="s">
        <v>420</v>
      </c>
      <c r="D64" s="66" t="s">
        <v>411</v>
      </c>
      <c r="E64" s="79">
        <v>10000</v>
      </c>
      <c r="F64" s="109">
        <v>0</v>
      </c>
      <c r="G64" s="144">
        <f>H64-F64</f>
        <v>3.08</v>
      </c>
      <c r="H64" s="78">
        <v>3.08</v>
      </c>
      <c r="I64" s="78">
        <f>SUM(H64:H65)</f>
        <v>5.17</v>
      </c>
      <c r="J64" s="23"/>
    </row>
    <row r="65" spans="1:10" ht="16" x14ac:dyDescent="0.2">
      <c r="A65" s="75"/>
      <c r="B65" s="75" t="s">
        <v>422</v>
      </c>
      <c r="C65" s="66"/>
      <c r="D65" s="66" t="s">
        <v>413</v>
      </c>
      <c r="E65" s="79">
        <v>50000</v>
      </c>
      <c r="F65" s="109">
        <v>2.09</v>
      </c>
      <c r="G65" s="144"/>
      <c r="H65" s="78">
        <f>F65</f>
        <v>2.09</v>
      </c>
      <c r="I65" s="78"/>
      <c r="J65" s="23"/>
    </row>
    <row r="66" spans="1:10" ht="16" x14ac:dyDescent="0.2">
      <c r="A66" s="75"/>
      <c r="B66" s="75"/>
      <c r="C66" s="66"/>
      <c r="D66" s="66"/>
      <c r="E66" s="79"/>
      <c r="F66" s="109"/>
      <c r="G66" s="144"/>
      <c r="H66" s="78"/>
      <c r="I66" s="78"/>
      <c r="J66" s="23"/>
    </row>
    <row r="67" spans="1:10" ht="16" x14ac:dyDescent="0.2">
      <c r="A67" s="75"/>
      <c r="B67" s="75" t="s">
        <v>712</v>
      </c>
      <c r="C67" s="66" t="s">
        <v>706</v>
      </c>
      <c r="D67" s="66" t="s">
        <v>411</v>
      </c>
      <c r="E67" s="79">
        <v>10000</v>
      </c>
      <c r="F67" s="109">
        <v>0</v>
      </c>
      <c r="G67" s="144">
        <f>H67-F67</f>
        <v>0.91</v>
      </c>
      <c r="H67" s="78">
        <v>0.91</v>
      </c>
      <c r="I67" s="78">
        <f>H67</f>
        <v>0.91</v>
      </c>
      <c r="J67" s="23"/>
    </row>
    <row r="68" spans="1:10" ht="16" x14ac:dyDescent="0.2">
      <c r="A68" s="63"/>
      <c r="B68" s="23"/>
      <c r="C68" s="66"/>
      <c r="D68" s="66"/>
      <c r="E68" s="79"/>
      <c r="F68" s="109"/>
      <c r="G68" s="144"/>
      <c r="H68" s="78"/>
      <c r="I68" s="78"/>
      <c r="J68" s="23"/>
    </row>
    <row r="69" spans="1:10" ht="16" x14ac:dyDescent="0.2">
      <c r="A69" s="63"/>
      <c r="B69" s="75" t="s">
        <v>423</v>
      </c>
      <c r="C69" s="66" t="s">
        <v>421</v>
      </c>
      <c r="D69" s="66" t="s">
        <v>411</v>
      </c>
      <c r="E69" s="79">
        <v>100000</v>
      </c>
      <c r="F69" s="109">
        <v>4.7699999999999996</v>
      </c>
      <c r="G69" s="144">
        <f>H69-F69</f>
        <v>0.53000000000000025</v>
      </c>
      <c r="H69" s="78">
        <v>5.3</v>
      </c>
      <c r="I69" s="78">
        <f>SUM(H69:H70)</f>
        <v>9.48</v>
      </c>
      <c r="J69" s="23"/>
    </row>
    <row r="70" spans="1:10" ht="16" x14ac:dyDescent="0.2">
      <c r="A70" s="63"/>
      <c r="B70" s="75" t="s">
        <v>423</v>
      </c>
      <c r="C70" s="66"/>
      <c r="D70" s="66" t="s">
        <v>413</v>
      </c>
      <c r="E70" s="79">
        <v>100000</v>
      </c>
      <c r="F70" s="109">
        <v>4.18</v>
      </c>
      <c r="G70" s="144"/>
      <c r="H70" s="78">
        <f>F70</f>
        <v>4.18</v>
      </c>
      <c r="I70" s="78"/>
      <c r="J70" s="23"/>
    </row>
    <row r="71" spans="1:10" ht="16" x14ac:dyDescent="0.2">
      <c r="A71" s="63"/>
      <c r="B71" s="75"/>
      <c r="C71" s="66"/>
      <c r="D71" s="66"/>
      <c r="E71" s="79"/>
      <c r="F71" s="109"/>
      <c r="G71" s="144"/>
      <c r="H71" s="78"/>
      <c r="I71" s="78"/>
      <c r="J71" s="23"/>
    </row>
    <row r="72" spans="1:10" ht="16" x14ac:dyDescent="0.2">
      <c r="A72" s="63"/>
      <c r="B72" s="75" t="s">
        <v>634</v>
      </c>
      <c r="C72" s="66" t="s">
        <v>512</v>
      </c>
      <c r="D72" s="66" t="s">
        <v>411</v>
      </c>
      <c r="E72" s="79">
        <v>10000</v>
      </c>
      <c r="F72" s="109">
        <v>0</v>
      </c>
      <c r="G72" s="144">
        <v>5.0199999999999996</v>
      </c>
      <c r="H72" s="78">
        <v>5.0199999999999996</v>
      </c>
      <c r="I72" s="78">
        <f>SUM(H72:H73)</f>
        <v>5.6999999999999993</v>
      </c>
      <c r="J72" s="23"/>
    </row>
    <row r="73" spans="1:10" ht="16" x14ac:dyDescent="0.2">
      <c r="A73" s="63"/>
      <c r="B73" s="75" t="s">
        <v>634</v>
      </c>
      <c r="C73" s="66"/>
      <c r="D73" s="66" t="s">
        <v>412</v>
      </c>
      <c r="E73" s="79">
        <v>2000</v>
      </c>
      <c r="F73" s="109">
        <v>0.68</v>
      </c>
      <c r="G73" s="144"/>
      <c r="H73" s="78">
        <f>F73</f>
        <v>0.68</v>
      </c>
      <c r="I73" s="78"/>
      <c r="J73" s="23"/>
    </row>
    <row r="74" spans="1:10" ht="16" x14ac:dyDescent="0.2">
      <c r="A74" s="63"/>
      <c r="B74" s="75"/>
      <c r="C74" s="66"/>
      <c r="D74" s="66"/>
      <c r="E74" s="79"/>
      <c r="F74" s="109"/>
      <c r="G74" s="144"/>
      <c r="H74" s="79"/>
      <c r="I74" s="79"/>
      <c r="J74" s="23"/>
    </row>
    <row r="75" spans="1:10" ht="16" x14ac:dyDescent="0.2">
      <c r="A75" s="63"/>
      <c r="B75" s="75" t="s">
        <v>555</v>
      </c>
      <c r="C75" s="66" t="s">
        <v>57</v>
      </c>
      <c r="D75" s="66" t="s">
        <v>411</v>
      </c>
      <c r="E75" s="78">
        <v>40000</v>
      </c>
      <c r="F75" s="109">
        <f>H75-G75</f>
        <v>15.059999999999999</v>
      </c>
      <c r="G75" s="144">
        <v>5.0199999999999996</v>
      </c>
      <c r="H75" s="78">
        <v>20.079999999999998</v>
      </c>
      <c r="I75" s="78">
        <f>SUM(H75:H80)</f>
        <v>44.470000000000006</v>
      </c>
      <c r="J75" s="23"/>
    </row>
    <row r="76" spans="1:10" ht="16" x14ac:dyDescent="0.2">
      <c r="A76" s="63"/>
      <c r="B76" s="75" t="s">
        <v>555</v>
      </c>
      <c r="C76" s="66"/>
      <c r="D76" s="66" t="s">
        <v>417</v>
      </c>
      <c r="E76" s="79">
        <v>10000</v>
      </c>
      <c r="F76" s="109">
        <v>19.760000000000002</v>
      </c>
      <c r="G76" s="144"/>
      <c r="H76" s="79">
        <f>F76</f>
        <v>19.760000000000002</v>
      </c>
      <c r="I76" s="79"/>
      <c r="J76" s="23"/>
    </row>
    <row r="77" spans="1:10" ht="16" x14ac:dyDescent="0.2">
      <c r="A77" s="63"/>
      <c r="B77" s="75" t="s">
        <v>555</v>
      </c>
      <c r="C77" s="66"/>
      <c r="D77" s="66" t="s">
        <v>412</v>
      </c>
      <c r="E77" s="79">
        <v>10000</v>
      </c>
      <c r="F77" s="109">
        <v>3.42</v>
      </c>
      <c r="G77" s="144"/>
      <c r="H77" s="79">
        <f>F77</f>
        <v>3.42</v>
      </c>
      <c r="I77" s="79"/>
      <c r="J77" s="23"/>
    </row>
    <row r="78" spans="1:10" ht="16" x14ac:dyDescent="0.2">
      <c r="A78" s="63"/>
      <c r="B78" s="75" t="s">
        <v>555</v>
      </c>
      <c r="C78" s="66"/>
      <c r="D78" s="66" t="s">
        <v>413</v>
      </c>
      <c r="E78" s="79">
        <v>10000</v>
      </c>
      <c r="F78" s="109">
        <v>0.42</v>
      </c>
      <c r="G78" s="144"/>
      <c r="H78" s="79">
        <f>F78</f>
        <v>0.42</v>
      </c>
      <c r="I78" s="79"/>
      <c r="J78" s="23"/>
    </row>
    <row r="79" spans="1:10" ht="16" x14ac:dyDescent="0.2">
      <c r="A79" s="63"/>
      <c r="B79" s="75" t="s">
        <v>555</v>
      </c>
      <c r="C79" s="66"/>
      <c r="D79" s="66" t="s">
        <v>418</v>
      </c>
      <c r="E79" s="79">
        <v>10000</v>
      </c>
      <c r="F79" s="109">
        <v>0.44</v>
      </c>
      <c r="G79" s="144"/>
      <c r="H79" s="79">
        <f>F79</f>
        <v>0.44</v>
      </c>
      <c r="I79" s="79"/>
      <c r="J79" s="23"/>
    </row>
    <row r="80" spans="1:10" ht="16" x14ac:dyDescent="0.2">
      <c r="A80" s="63"/>
      <c r="B80" s="75" t="s">
        <v>555</v>
      </c>
      <c r="C80" s="66"/>
      <c r="D80" s="66" t="s">
        <v>414</v>
      </c>
      <c r="E80" s="79">
        <v>10000</v>
      </c>
      <c r="F80" s="109">
        <v>0.35</v>
      </c>
      <c r="G80" s="144"/>
      <c r="H80" s="79">
        <f>F80</f>
        <v>0.35</v>
      </c>
      <c r="I80" s="79"/>
      <c r="J80" s="23"/>
    </row>
    <row r="81" spans="1:10" ht="16" x14ac:dyDescent="0.2">
      <c r="A81" s="63"/>
      <c r="B81" s="75"/>
      <c r="C81" s="66"/>
      <c r="D81" s="66"/>
      <c r="E81" s="79"/>
      <c r="F81" s="109"/>
      <c r="G81" s="144"/>
      <c r="H81" s="79"/>
      <c r="I81" s="79"/>
      <c r="J81" s="23"/>
    </row>
    <row r="82" spans="1:10" ht="16" x14ac:dyDescent="0.2">
      <c r="A82" s="63"/>
      <c r="B82" s="75" t="s">
        <v>556</v>
      </c>
      <c r="C82" s="66" t="s">
        <v>58</v>
      </c>
      <c r="D82" s="66" t="s">
        <v>411</v>
      </c>
      <c r="E82" s="79">
        <v>10000</v>
      </c>
      <c r="F82" s="109">
        <v>0</v>
      </c>
      <c r="G82" s="144">
        <f>H82-F82</f>
        <v>8.02</v>
      </c>
      <c r="H82" s="79">
        <v>8.02</v>
      </c>
      <c r="I82" s="79">
        <f>H82</f>
        <v>8.02</v>
      </c>
      <c r="J82" s="23"/>
    </row>
    <row r="83" spans="1:10" ht="16" x14ac:dyDescent="0.2">
      <c r="A83" s="63"/>
      <c r="B83" s="75"/>
      <c r="C83" s="66"/>
      <c r="D83" s="66"/>
      <c r="E83" s="79"/>
      <c r="F83" s="109"/>
      <c r="G83" s="144"/>
      <c r="H83" s="79"/>
      <c r="I83" s="79"/>
      <c r="J83" s="23"/>
    </row>
    <row r="84" spans="1:10" ht="16" x14ac:dyDescent="0.2">
      <c r="A84" s="63"/>
      <c r="B84" s="75" t="s">
        <v>558</v>
      </c>
      <c r="C84" s="66" t="s">
        <v>219</v>
      </c>
      <c r="D84" s="66" t="s">
        <v>411</v>
      </c>
      <c r="E84" s="78">
        <v>50000</v>
      </c>
      <c r="F84" s="109">
        <f>H84-G84</f>
        <v>2.6399999999999997</v>
      </c>
      <c r="G84" s="144">
        <v>0.66</v>
      </c>
      <c r="H84" s="78">
        <v>3.3</v>
      </c>
      <c r="I84" s="78">
        <f>SUM(H84:H85)</f>
        <v>7.8999999999999995</v>
      </c>
      <c r="J84" s="23"/>
    </row>
    <row r="85" spans="1:10" ht="16" x14ac:dyDescent="0.2">
      <c r="A85" s="63"/>
      <c r="B85" s="75" t="s">
        <v>558</v>
      </c>
      <c r="C85" s="66"/>
      <c r="D85" s="66" t="s">
        <v>413</v>
      </c>
      <c r="E85" s="79">
        <v>110000</v>
      </c>
      <c r="F85" s="109">
        <v>4.5999999999999996</v>
      </c>
      <c r="G85" s="144"/>
      <c r="H85" s="79">
        <f>F85</f>
        <v>4.5999999999999996</v>
      </c>
      <c r="I85" s="79"/>
      <c r="J85" s="23"/>
    </row>
    <row r="86" spans="1:10" ht="16" x14ac:dyDescent="0.2">
      <c r="A86" s="63"/>
      <c r="B86" s="75"/>
      <c r="C86" s="66"/>
      <c r="D86" s="66"/>
      <c r="E86" s="79"/>
      <c r="F86" s="109"/>
      <c r="G86" s="144"/>
      <c r="H86" s="79"/>
      <c r="I86" s="79"/>
      <c r="J86" s="23"/>
    </row>
    <row r="87" spans="1:10" ht="16" x14ac:dyDescent="0.2">
      <c r="A87" s="63"/>
      <c r="B87" s="75" t="s">
        <v>559</v>
      </c>
      <c r="C87" s="66" t="s">
        <v>17</v>
      </c>
      <c r="D87" s="66" t="s">
        <v>411</v>
      </c>
      <c r="E87" s="78">
        <v>10000</v>
      </c>
      <c r="F87" s="78">
        <v>0</v>
      </c>
      <c r="G87" s="78">
        <v>3.08</v>
      </c>
      <c r="H87" s="78">
        <v>3.08</v>
      </c>
      <c r="I87" s="78">
        <f>SUM(H87:H90)</f>
        <v>24.53</v>
      </c>
      <c r="J87" s="23"/>
    </row>
    <row r="88" spans="1:10" ht="16" x14ac:dyDescent="0.2">
      <c r="A88" s="63"/>
      <c r="B88" s="75" t="s">
        <v>559</v>
      </c>
      <c r="C88" s="66"/>
      <c r="D88" s="66" t="s">
        <v>417</v>
      </c>
      <c r="E88" s="79"/>
      <c r="F88" s="109"/>
      <c r="G88" s="144"/>
      <c r="H88" s="78">
        <f>F88</f>
        <v>0</v>
      </c>
      <c r="I88" s="79"/>
      <c r="J88" s="23"/>
    </row>
    <row r="89" spans="1:10" ht="16" x14ac:dyDescent="0.2">
      <c r="A89" s="63"/>
      <c r="B89" s="75" t="s">
        <v>559</v>
      </c>
      <c r="C89" s="66"/>
      <c r="D89" s="66" t="s">
        <v>413</v>
      </c>
      <c r="E89" s="79">
        <v>250000</v>
      </c>
      <c r="F89" s="109">
        <v>10.45</v>
      </c>
      <c r="G89" s="144"/>
      <c r="H89" s="79">
        <f>F89</f>
        <v>10.45</v>
      </c>
      <c r="I89" s="79"/>
      <c r="J89" s="23"/>
    </row>
    <row r="90" spans="1:10" ht="16" x14ac:dyDescent="0.2">
      <c r="A90" s="63"/>
      <c r="B90" s="75" t="s">
        <v>559</v>
      </c>
      <c r="C90" s="66"/>
      <c r="D90" s="66" t="s">
        <v>418</v>
      </c>
      <c r="E90" s="78">
        <v>250000</v>
      </c>
      <c r="F90" s="109">
        <v>11</v>
      </c>
      <c r="G90" s="144"/>
      <c r="H90" s="79">
        <f>F90</f>
        <v>11</v>
      </c>
      <c r="I90" s="79"/>
      <c r="J90" s="23"/>
    </row>
    <row r="91" spans="1:10" ht="16" x14ac:dyDescent="0.2">
      <c r="A91" s="63"/>
      <c r="B91" s="75"/>
      <c r="C91" s="66"/>
      <c r="D91" s="66"/>
      <c r="E91" s="78"/>
      <c r="F91" s="109"/>
      <c r="G91" s="144"/>
      <c r="H91" s="79"/>
      <c r="I91" s="79"/>
      <c r="J91" s="23"/>
    </row>
    <row r="92" spans="1:10" ht="16" x14ac:dyDescent="0.2">
      <c r="A92" s="63"/>
      <c r="B92" s="75" t="s">
        <v>651</v>
      </c>
      <c r="C92" s="66" t="s">
        <v>650</v>
      </c>
      <c r="D92" s="66" t="s">
        <v>411</v>
      </c>
      <c r="E92" s="78">
        <v>240000</v>
      </c>
      <c r="F92" s="78">
        <f>H92-G92</f>
        <v>20.93</v>
      </c>
      <c r="G92" s="78">
        <v>0.91</v>
      </c>
      <c r="H92" s="78">
        <v>21.84</v>
      </c>
      <c r="I92" s="78">
        <f>SUM(H92:H95)</f>
        <v>35.64</v>
      </c>
      <c r="J92" s="23"/>
    </row>
    <row r="93" spans="1:10" ht="16" x14ac:dyDescent="0.2">
      <c r="A93" s="63"/>
      <c r="B93" s="75" t="s">
        <v>651</v>
      </c>
      <c r="C93" s="66"/>
      <c r="D93" s="66" t="s">
        <v>412</v>
      </c>
      <c r="E93" s="78">
        <v>10000</v>
      </c>
      <c r="F93" s="109">
        <v>3.42</v>
      </c>
      <c r="G93" s="144"/>
      <c r="H93" s="79">
        <f>F93</f>
        <v>3.42</v>
      </c>
      <c r="I93" s="79"/>
      <c r="J93" s="23"/>
    </row>
    <row r="94" spans="1:10" ht="16" x14ac:dyDescent="0.2">
      <c r="A94" s="63"/>
      <c r="B94" s="75" t="s">
        <v>651</v>
      </c>
      <c r="C94" s="66"/>
      <c r="D94" s="66" t="s">
        <v>413</v>
      </c>
      <c r="E94" s="78">
        <v>240000</v>
      </c>
      <c r="F94" s="109">
        <v>10.029999999999999</v>
      </c>
      <c r="G94" s="144"/>
      <c r="H94" s="79">
        <f>F94</f>
        <v>10.029999999999999</v>
      </c>
      <c r="I94" s="79"/>
      <c r="J94" s="23"/>
    </row>
    <row r="95" spans="1:10" ht="16" x14ac:dyDescent="0.2">
      <c r="A95" s="63"/>
      <c r="B95" s="75" t="s">
        <v>651</v>
      </c>
      <c r="C95" s="66"/>
      <c r="D95" s="66" t="s">
        <v>414</v>
      </c>
      <c r="E95" s="78">
        <v>10000</v>
      </c>
      <c r="F95" s="109">
        <v>0.35</v>
      </c>
      <c r="G95" s="144"/>
      <c r="H95" s="79">
        <f>F95</f>
        <v>0.35</v>
      </c>
      <c r="I95" s="79"/>
      <c r="J95" s="23"/>
    </row>
    <row r="96" spans="1:10" ht="16" x14ac:dyDescent="0.2">
      <c r="A96" s="63"/>
      <c r="B96" s="75"/>
      <c r="C96" s="66"/>
      <c r="D96" s="66"/>
      <c r="E96" s="79"/>
      <c r="F96" s="109"/>
      <c r="G96" s="144"/>
      <c r="H96" s="79"/>
      <c r="I96" s="79"/>
      <c r="J96" s="23"/>
    </row>
    <row r="97" spans="1:10" ht="16" x14ac:dyDescent="0.2">
      <c r="A97" s="63"/>
      <c r="B97" s="75" t="s">
        <v>560</v>
      </c>
      <c r="C97" s="85" t="s">
        <v>224</v>
      </c>
      <c r="D97" s="85" t="s">
        <v>411</v>
      </c>
      <c r="E97" s="86">
        <v>260000</v>
      </c>
      <c r="F97" s="86">
        <f>H97-G97</f>
        <v>16.5</v>
      </c>
      <c r="G97" s="78">
        <v>0.66</v>
      </c>
      <c r="H97" s="86">
        <v>17.16</v>
      </c>
      <c r="I97" s="86">
        <f>SUM(H97:H100)</f>
        <v>31.799999999999997</v>
      </c>
      <c r="J97" s="23"/>
    </row>
    <row r="98" spans="1:10" ht="16" x14ac:dyDescent="0.2">
      <c r="A98" s="63"/>
      <c r="B98" s="75" t="s">
        <v>560</v>
      </c>
      <c r="C98" s="85"/>
      <c r="D98" s="85" t="s">
        <v>412</v>
      </c>
      <c r="E98" s="86">
        <v>10000</v>
      </c>
      <c r="F98" s="86">
        <v>3.42</v>
      </c>
      <c r="G98" s="86"/>
      <c r="H98" s="86">
        <f>F98</f>
        <v>3.42</v>
      </c>
      <c r="I98" s="86"/>
      <c r="J98" s="23"/>
    </row>
    <row r="99" spans="1:10" ht="16" x14ac:dyDescent="0.2">
      <c r="A99" s="63"/>
      <c r="B99" s="75" t="s">
        <v>560</v>
      </c>
      <c r="C99" s="85"/>
      <c r="D99" s="85" t="s">
        <v>413</v>
      </c>
      <c r="E99" s="86">
        <v>260000</v>
      </c>
      <c r="F99" s="86">
        <v>10.87</v>
      </c>
      <c r="G99" s="86"/>
      <c r="H99" s="86">
        <f>F99</f>
        <v>10.87</v>
      </c>
      <c r="I99" s="86"/>
      <c r="J99" s="23"/>
    </row>
    <row r="100" spans="1:10" ht="16" x14ac:dyDescent="0.2">
      <c r="A100" s="63"/>
      <c r="B100" s="75" t="s">
        <v>560</v>
      </c>
      <c r="C100" s="85"/>
      <c r="D100" s="85" t="s">
        <v>414</v>
      </c>
      <c r="E100" s="86">
        <v>10000</v>
      </c>
      <c r="F100" s="251">
        <v>0.35</v>
      </c>
      <c r="G100" s="242"/>
      <c r="H100" s="86">
        <f>F100</f>
        <v>0.35</v>
      </c>
      <c r="I100" s="86"/>
      <c r="J100" s="23"/>
    </row>
    <row r="101" spans="1:10" ht="16" x14ac:dyDescent="0.2">
      <c r="A101" s="63"/>
      <c r="B101" s="75"/>
      <c r="C101" s="85"/>
      <c r="D101" s="85"/>
      <c r="E101" s="86"/>
      <c r="F101" s="251"/>
      <c r="G101" s="242"/>
      <c r="H101" s="86"/>
      <c r="I101" s="86"/>
      <c r="J101" s="23"/>
    </row>
    <row r="102" spans="1:10" ht="16" x14ac:dyDescent="0.2">
      <c r="A102" s="63"/>
      <c r="B102" s="75" t="s">
        <v>561</v>
      </c>
      <c r="C102" s="66" t="s">
        <v>424</v>
      </c>
      <c r="D102" s="66" t="s">
        <v>411</v>
      </c>
      <c r="E102" s="79">
        <v>10000</v>
      </c>
      <c r="F102" s="109">
        <v>0</v>
      </c>
      <c r="G102" s="144">
        <f>H102-F102</f>
        <v>0.66</v>
      </c>
      <c r="H102" s="79">
        <v>0.66</v>
      </c>
      <c r="I102" s="79">
        <f>SUM(H102:H103)</f>
        <v>1.08</v>
      </c>
      <c r="J102" s="23"/>
    </row>
    <row r="103" spans="1:10" ht="16" x14ac:dyDescent="0.2">
      <c r="A103" s="63"/>
      <c r="B103" s="75" t="s">
        <v>561</v>
      </c>
      <c r="C103" s="66"/>
      <c r="D103" s="66" t="s">
        <v>413</v>
      </c>
      <c r="E103" s="78">
        <v>10000</v>
      </c>
      <c r="F103" s="78">
        <v>0.42</v>
      </c>
      <c r="G103" s="78"/>
      <c r="H103" s="78">
        <f>F103</f>
        <v>0.42</v>
      </c>
      <c r="I103" s="78"/>
      <c r="J103" s="23"/>
    </row>
    <row r="104" spans="1:10" ht="16" x14ac:dyDescent="0.2">
      <c r="A104" s="63"/>
      <c r="B104" s="75"/>
      <c r="C104" s="66"/>
      <c r="D104" s="66"/>
      <c r="E104" s="79"/>
      <c r="F104" s="109"/>
      <c r="G104" s="144"/>
      <c r="H104" s="79"/>
      <c r="I104" s="79"/>
      <c r="J104" s="23"/>
    </row>
    <row r="105" spans="1:10" ht="16" x14ac:dyDescent="0.2">
      <c r="A105" s="63"/>
      <c r="B105" s="75" t="s">
        <v>562</v>
      </c>
      <c r="C105" s="66" t="s">
        <v>233</v>
      </c>
      <c r="D105" s="66" t="s">
        <v>411</v>
      </c>
      <c r="E105" s="78">
        <v>10000</v>
      </c>
      <c r="F105" s="109">
        <v>0</v>
      </c>
      <c r="G105" s="144">
        <f>H105-F105</f>
        <v>5.0199999999999996</v>
      </c>
      <c r="H105" s="78">
        <v>5.0199999999999996</v>
      </c>
      <c r="I105" s="78">
        <f>SUM(H105:H108)</f>
        <v>12.969999999999999</v>
      </c>
      <c r="J105" s="211"/>
    </row>
    <row r="106" spans="1:10" ht="16" x14ac:dyDescent="0.2">
      <c r="A106" s="63"/>
      <c r="B106" s="75" t="s">
        <v>562</v>
      </c>
      <c r="C106" s="66"/>
      <c r="D106" s="66" t="s">
        <v>412</v>
      </c>
      <c r="E106" s="79">
        <v>10000</v>
      </c>
      <c r="F106" s="109">
        <v>3.42</v>
      </c>
      <c r="G106" s="144"/>
      <c r="H106" s="79">
        <f>F106</f>
        <v>3.42</v>
      </c>
      <c r="I106" s="79"/>
      <c r="J106" s="23"/>
    </row>
    <row r="107" spans="1:10" ht="16" x14ac:dyDescent="0.2">
      <c r="A107" s="63"/>
      <c r="B107" s="75" t="s">
        <v>562</v>
      </c>
      <c r="C107" s="66"/>
      <c r="D107" s="66" t="s">
        <v>413</v>
      </c>
      <c r="E107" s="79">
        <v>100000</v>
      </c>
      <c r="F107" s="109">
        <v>4.18</v>
      </c>
      <c r="G107" s="144"/>
      <c r="H107" s="79">
        <f>F107</f>
        <v>4.18</v>
      </c>
      <c r="I107" s="79"/>
      <c r="J107" s="23"/>
    </row>
    <row r="108" spans="1:10" ht="16" x14ac:dyDescent="0.2">
      <c r="A108" s="63"/>
      <c r="B108" s="75" t="s">
        <v>562</v>
      </c>
      <c r="C108" s="66"/>
      <c r="D108" s="66" t="s">
        <v>414</v>
      </c>
      <c r="E108" s="79">
        <v>10000</v>
      </c>
      <c r="F108" s="109">
        <v>0.35</v>
      </c>
      <c r="G108" s="144"/>
      <c r="H108" s="79">
        <f>F108</f>
        <v>0.35</v>
      </c>
      <c r="I108" s="79"/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144"/>
      <c r="H109" s="79"/>
      <c r="I109" s="79"/>
      <c r="J109" s="23"/>
    </row>
    <row r="110" spans="1:10" ht="16" x14ac:dyDescent="0.2">
      <c r="A110" s="63"/>
      <c r="B110" s="75" t="s">
        <v>563</v>
      </c>
      <c r="C110" s="66" t="s">
        <v>234</v>
      </c>
      <c r="D110" s="66" t="s">
        <v>411</v>
      </c>
      <c r="E110" s="78">
        <v>10000</v>
      </c>
      <c r="F110" s="78">
        <v>0</v>
      </c>
      <c r="G110" s="78">
        <f>H110-F110</f>
        <v>14.08</v>
      </c>
      <c r="H110" s="78">
        <v>14.08</v>
      </c>
      <c r="I110" s="78">
        <f>H110</f>
        <v>14.08</v>
      </c>
      <c r="J110" s="23"/>
    </row>
    <row r="111" spans="1:10" ht="16" x14ac:dyDescent="0.2">
      <c r="A111" s="63"/>
      <c r="B111" s="258"/>
      <c r="C111" s="44"/>
      <c r="D111" s="44"/>
      <c r="E111" s="165"/>
      <c r="F111" s="252"/>
      <c r="G111" s="144"/>
      <c r="H111" s="79"/>
      <c r="I111" s="79"/>
      <c r="J111" s="23"/>
    </row>
    <row r="112" spans="1:10" ht="16" x14ac:dyDescent="0.2">
      <c r="A112" s="63"/>
      <c r="B112" s="75" t="s">
        <v>564</v>
      </c>
      <c r="C112" s="168" t="s">
        <v>330</v>
      </c>
      <c r="D112" s="168" t="s">
        <v>411</v>
      </c>
      <c r="E112" s="169">
        <v>200000</v>
      </c>
      <c r="F112" s="109">
        <f>H112-G112</f>
        <v>17.29</v>
      </c>
      <c r="G112" s="144">
        <v>0.91</v>
      </c>
      <c r="H112" s="78">
        <v>18.2</v>
      </c>
      <c r="I112" s="78">
        <f>SUM(H112:H117)</f>
        <v>24.640000000000004</v>
      </c>
      <c r="J112" s="23"/>
    </row>
    <row r="113" spans="1:10" ht="16" x14ac:dyDescent="0.2">
      <c r="A113" s="63"/>
      <c r="B113" s="75" t="s">
        <v>564</v>
      </c>
      <c r="C113" s="168"/>
      <c r="D113" s="168" t="s">
        <v>417</v>
      </c>
      <c r="E113" s="169">
        <v>10000</v>
      </c>
      <c r="F113" s="109">
        <v>1.81</v>
      </c>
      <c r="G113" s="144"/>
      <c r="H113" s="78">
        <f>F113</f>
        <v>1.81</v>
      </c>
      <c r="I113" s="78"/>
      <c r="J113" s="23"/>
    </row>
    <row r="114" spans="1:10" ht="16" x14ac:dyDescent="0.2">
      <c r="A114" s="63"/>
      <c r="B114" s="75" t="s">
        <v>564</v>
      </c>
      <c r="C114" s="168"/>
      <c r="D114" s="168" t="s">
        <v>412</v>
      </c>
      <c r="E114" s="169">
        <v>10000</v>
      </c>
      <c r="F114" s="109">
        <v>3.42</v>
      </c>
      <c r="G114" s="144"/>
      <c r="H114" s="78">
        <f>F114</f>
        <v>3.42</v>
      </c>
      <c r="I114" s="78"/>
      <c r="J114" s="23"/>
    </row>
    <row r="115" spans="1:10" ht="16" x14ac:dyDescent="0.2">
      <c r="A115" s="63"/>
      <c r="B115" s="75" t="s">
        <v>564</v>
      </c>
      <c r="C115" s="168"/>
      <c r="D115" s="168" t="s">
        <v>413</v>
      </c>
      <c r="E115" s="169">
        <v>10000</v>
      </c>
      <c r="F115" s="109">
        <v>0.42</v>
      </c>
      <c r="G115" s="144"/>
      <c r="H115" s="78">
        <f>F115</f>
        <v>0.42</v>
      </c>
      <c r="I115" s="78"/>
    </row>
    <row r="116" spans="1:10" ht="16" x14ac:dyDescent="0.2">
      <c r="A116" s="63"/>
      <c r="B116" s="75" t="s">
        <v>564</v>
      </c>
      <c r="C116" s="168"/>
      <c r="D116" s="168" t="s">
        <v>418</v>
      </c>
      <c r="E116" s="169">
        <v>10000</v>
      </c>
      <c r="F116" s="253">
        <v>0.44</v>
      </c>
      <c r="G116" s="144"/>
      <c r="H116" s="78">
        <f>F116</f>
        <v>0.44</v>
      </c>
      <c r="I116" s="78"/>
      <c r="J116" s="23"/>
    </row>
    <row r="117" spans="1:10" ht="16" x14ac:dyDescent="0.2">
      <c r="A117" s="63"/>
      <c r="B117" s="75" t="s">
        <v>564</v>
      </c>
      <c r="C117" s="168"/>
      <c r="D117" s="168" t="s">
        <v>414</v>
      </c>
      <c r="E117" s="169">
        <v>10000</v>
      </c>
      <c r="F117" s="253">
        <v>0.35</v>
      </c>
      <c r="G117" s="144"/>
      <c r="H117" s="78">
        <f>F117</f>
        <v>0.35</v>
      </c>
      <c r="I117" s="78"/>
      <c r="J117" s="23"/>
    </row>
    <row r="118" spans="1:10" ht="16" x14ac:dyDescent="0.2">
      <c r="A118" s="63"/>
      <c r="B118" s="172"/>
      <c r="C118" s="168"/>
      <c r="D118" s="212"/>
      <c r="E118" s="169"/>
      <c r="F118" s="109"/>
      <c r="G118" s="144"/>
      <c r="H118" s="78"/>
      <c r="I118" s="78"/>
      <c r="J118" s="23"/>
    </row>
    <row r="119" spans="1:10" ht="16" x14ac:dyDescent="0.2">
      <c r="A119" s="63"/>
      <c r="B119" s="172" t="s">
        <v>565</v>
      </c>
      <c r="C119" s="168" t="s">
        <v>490</v>
      </c>
      <c r="D119" s="212" t="s">
        <v>411</v>
      </c>
      <c r="E119" s="169">
        <v>10000</v>
      </c>
      <c r="F119" s="109" t="s">
        <v>492</v>
      </c>
      <c r="G119" s="144">
        <v>3.08</v>
      </c>
      <c r="H119" s="78">
        <f>G119</f>
        <v>3.08</v>
      </c>
      <c r="I119" s="78">
        <f>H119</f>
        <v>3.08</v>
      </c>
      <c r="J119" s="23"/>
    </row>
    <row r="120" spans="1:10" ht="16" x14ac:dyDescent="0.2">
      <c r="A120" s="63"/>
      <c r="B120" s="172"/>
      <c r="C120" s="168"/>
      <c r="D120" s="212"/>
      <c r="E120" s="169"/>
      <c r="F120" s="109"/>
      <c r="G120" s="144"/>
      <c r="H120" s="78"/>
      <c r="I120" s="78"/>
      <c r="J120" s="23"/>
    </row>
    <row r="121" spans="1:10" ht="16" x14ac:dyDescent="0.2">
      <c r="A121" s="63"/>
      <c r="B121" s="172" t="s">
        <v>653</v>
      </c>
      <c r="C121" s="168" t="s">
        <v>652</v>
      </c>
      <c r="D121" s="212" t="s">
        <v>411</v>
      </c>
      <c r="E121" s="169">
        <v>10000</v>
      </c>
      <c r="F121" s="109">
        <f>H121-G121</f>
        <v>0</v>
      </c>
      <c r="G121" s="144">
        <v>1.26</v>
      </c>
      <c r="H121" s="78">
        <v>1.26</v>
      </c>
      <c r="I121" s="78">
        <f>H121</f>
        <v>1.26</v>
      </c>
      <c r="J121" s="23"/>
    </row>
    <row r="122" spans="1:10" ht="16" x14ac:dyDescent="0.2">
      <c r="A122" s="63"/>
      <c r="B122" s="172"/>
      <c r="C122" s="168"/>
      <c r="D122" s="212"/>
      <c r="E122" s="169"/>
      <c r="F122" s="109"/>
      <c r="G122" s="144"/>
      <c r="H122" s="78"/>
      <c r="I122" s="78"/>
      <c r="J122" s="23"/>
    </row>
    <row r="123" spans="1:10" ht="16" x14ac:dyDescent="0.2">
      <c r="A123" s="63"/>
      <c r="B123" s="75" t="s">
        <v>566</v>
      </c>
      <c r="C123" s="66" t="s">
        <v>25</v>
      </c>
      <c r="D123" s="66" t="s">
        <v>411</v>
      </c>
      <c r="E123" s="79">
        <v>10000</v>
      </c>
      <c r="F123" s="109">
        <v>0</v>
      </c>
      <c r="G123" s="144">
        <f>H123-F123</f>
        <v>3.08</v>
      </c>
      <c r="H123" s="79">
        <v>3.08</v>
      </c>
      <c r="I123" s="79">
        <f>H123</f>
        <v>3.08</v>
      </c>
      <c r="J123" s="23"/>
    </row>
    <row r="124" spans="1:10" ht="16" x14ac:dyDescent="0.2">
      <c r="A124" s="63"/>
      <c r="B124" s="75"/>
      <c r="C124" s="66"/>
      <c r="D124" s="66"/>
      <c r="E124" s="79"/>
      <c r="F124" s="109"/>
      <c r="G124" s="144"/>
      <c r="H124" s="79"/>
      <c r="I124" s="79"/>
      <c r="J124" s="23"/>
    </row>
    <row r="125" spans="1:10" ht="16" x14ac:dyDescent="0.2">
      <c r="A125" s="63"/>
      <c r="B125" s="75" t="s">
        <v>567</v>
      </c>
      <c r="C125" s="66" t="s">
        <v>88</v>
      </c>
      <c r="D125" s="66" t="s">
        <v>411</v>
      </c>
      <c r="E125" s="78">
        <v>250000</v>
      </c>
      <c r="F125" s="109">
        <f>H125-G125</f>
        <v>48.24</v>
      </c>
      <c r="G125" s="144">
        <v>2.0099999999999998</v>
      </c>
      <c r="H125" s="78">
        <v>50.25</v>
      </c>
      <c r="I125" s="78">
        <f>SUM(H125:H130)</f>
        <v>132.88</v>
      </c>
      <c r="J125" s="23"/>
    </row>
    <row r="126" spans="1:10" ht="16" x14ac:dyDescent="0.2">
      <c r="A126" s="63"/>
      <c r="B126" s="75" t="s">
        <v>567</v>
      </c>
      <c r="C126" s="66"/>
      <c r="D126" s="66" t="s">
        <v>417</v>
      </c>
      <c r="E126" s="78">
        <v>50000</v>
      </c>
      <c r="F126" s="109">
        <v>57.85</v>
      </c>
      <c r="G126" s="144"/>
      <c r="H126" s="78">
        <f>F126</f>
        <v>57.85</v>
      </c>
      <c r="I126" s="78"/>
      <c r="J126" s="211"/>
    </row>
    <row r="127" spans="1:10" ht="16" x14ac:dyDescent="0.2">
      <c r="A127" s="63"/>
      <c r="B127" s="75" t="s">
        <v>567</v>
      </c>
      <c r="C127" s="66"/>
      <c r="D127" s="66" t="s">
        <v>412</v>
      </c>
      <c r="E127" s="78">
        <v>10000</v>
      </c>
      <c r="F127" s="109">
        <v>3.42</v>
      </c>
      <c r="G127" s="144"/>
      <c r="H127" s="78">
        <f>F127</f>
        <v>3.42</v>
      </c>
      <c r="I127" s="78"/>
      <c r="J127" s="23"/>
    </row>
    <row r="128" spans="1:10" ht="16" x14ac:dyDescent="0.2">
      <c r="A128" s="63"/>
      <c r="B128" s="75" t="s">
        <v>567</v>
      </c>
      <c r="C128" s="66"/>
      <c r="D128" s="66" t="s">
        <v>413</v>
      </c>
      <c r="E128" s="78">
        <v>250000</v>
      </c>
      <c r="F128" s="109">
        <v>10.45</v>
      </c>
      <c r="G128" s="144"/>
      <c r="H128" s="78">
        <f>F128</f>
        <v>10.45</v>
      </c>
      <c r="I128" s="78"/>
      <c r="J128" s="23"/>
    </row>
    <row r="129" spans="1:10" ht="16" x14ac:dyDescent="0.2">
      <c r="A129" s="63"/>
      <c r="B129" s="75" t="s">
        <v>567</v>
      </c>
      <c r="C129" s="66"/>
      <c r="D129" s="66" t="s">
        <v>418</v>
      </c>
      <c r="E129" s="78">
        <v>240000</v>
      </c>
      <c r="F129" s="109">
        <v>10.56</v>
      </c>
      <c r="G129" s="144"/>
      <c r="H129" s="79">
        <f>F129</f>
        <v>10.56</v>
      </c>
      <c r="I129" s="79"/>
      <c r="J129" s="23"/>
    </row>
    <row r="130" spans="1:10" ht="16" x14ac:dyDescent="0.2">
      <c r="A130" s="63"/>
      <c r="B130" s="75" t="s">
        <v>567</v>
      </c>
      <c r="C130" s="66"/>
      <c r="D130" s="66" t="s">
        <v>414</v>
      </c>
      <c r="E130" s="79">
        <v>10000</v>
      </c>
      <c r="F130" s="109">
        <v>0.35</v>
      </c>
      <c r="G130" s="144"/>
      <c r="H130" s="79">
        <f>F130</f>
        <v>0.35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109"/>
      <c r="G131" s="144"/>
      <c r="H131" s="79"/>
      <c r="I131" s="79"/>
      <c r="J131" s="23"/>
    </row>
    <row r="132" spans="1:10" ht="16" x14ac:dyDescent="0.2">
      <c r="A132" s="63"/>
      <c r="B132" s="75" t="s">
        <v>713</v>
      </c>
      <c r="C132" s="66" t="s">
        <v>707</v>
      </c>
      <c r="D132" s="66" t="s">
        <v>411</v>
      </c>
      <c r="E132" s="79">
        <v>50000</v>
      </c>
      <c r="F132" s="109">
        <v>5.04</v>
      </c>
      <c r="G132" s="144">
        <f>H132-F132</f>
        <v>1.2599999999999998</v>
      </c>
      <c r="H132" s="79">
        <v>6.3</v>
      </c>
      <c r="I132" s="79">
        <f>SUM(H132:H135)</f>
        <v>18.43</v>
      </c>
      <c r="J132" s="23"/>
    </row>
    <row r="133" spans="1:10" ht="16" x14ac:dyDescent="0.2">
      <c r="A133" s="63"/>
      <c r="B133" s="75" t="s">
        <v>713</v>
      </c>
      <c r="C133" s="66"/>
      <c r="D133" s="66" t="s">
        <v>412</v>
      </c>
      <c r="E133" s="79">
        <v>10000</v>
      </c>
      <c r="F133" s="109">
        <v>3.42</v>
      </c>
      <c r="G133" s="144"/>
      <c r="H133" s="79">
        <f>F133</f>
        <v>3.42</v>
      </c>
      <c r="I133" s="79"/>
      <c r="J133" s="23"/>
    </row>
    <row r="134" spans="1:10" ht="16" x14ac:dyDescent="0.2">
      <c r="A134" s="63"/>
      <c r="B134" s="75" t="s">
        <v>713</v>
      </c>
      <c r="C134" s="66"/>
      <c r="D134" s="66" t="s">
        <v>413</v>
      </c>
      <c r="E134" s="79">
        <v>200000</v>
      </c>
      <c r="F134" s="109">
        <v>8.36</v>
      </c>
      <c r="G134" s="144"/>
      <c r="H134" s="79">
        <f>F134</f>
        <v>8.36</v>
      </c>
      <c r="I134" s="79"/>
      <c r="J134" s="23"/>
    </row>
    <row r="135" spans="1:10" ht="16" x14ac:dyDescent="0.2">
      <c r="A135" s="63"/>
      <c r="B135" s="75" t="s">
        <v>713</v>
      </c>
      <c r="C135" s="66"/>
      <c r="D135" s="66" t="s">
        <v>414</v>
      </c>
      <c r="E135" s="79">
        <v>10000</v>
      </c>
      <c r="F135" s="109">
        <v>0.35</v>
      </c>
      <c r="G135" s="144"/>
      <c r="H135" s="79">
        <f>F135</f>
        <v>0.35</v>
      </c>
      <c r="I135" s="79"/>
      <c r="J135" s="23"/>
    </row>
    <row r="136" spans="1:10" ht="16" x14ac:dyDescent="0.2">
      <c r="A136" s="63"/>
      <c r="B136" s="75"/>
      <c r="C136" s="66"/>
      <c r="D136" s="66"/>
      <c r="E136" s="79"/>
      <c r="F136" s="109"/>
      <c r="G136" s="144"/>
      <c r="H136" s="79"/>
      <c r="I136" s="79"/>
      <c r="J136" s="23"/>
    </row>
    <row r="137" spans="1:10" ht="16" x14ac:dyDescent="0.2">
      <c r="A137" s="63"/>
      <c r="B137" s="75" t="s">
        <v>568</v>
      </c>
      <c r="C137" s="66" t="s">
        <v>173</v>
      </c>
      <c r="D137" s="66" t="s">
        <v>411</v>
      </c>
      <c r="E137" s="79">
        <v>10000</v>
      </c>
      <c r="F137" s="109">
        <v>0</v>
      </c>
      <c r="G137" s="144">
        <f>H137-F137</f>
        <v>12.48</v>
      </c>
      <c r="H137" s="79">
        <v>12.48</v>
      </c>
      <c r="I137" s="79">
        <f>SUM(H137:H139)</f>
        <v>24.470000000000002</v>
      </c>
      <c r="J137" s="23"/>
    </row>
    <row r="138" spans="1:10" ht="16" x14ac:dyDescent="0.2">
      <c r="A138" s="63"/>
      <c r="B138" s="75" t="s">
        <v>568</v>
      </c>
      <c r="C138" s="66"/>
      <c r="D138" s="66" t="s">
        <v>417</v>
      </c>
      <c r="E138" s="79">
        <v>10000</v>
      </c>
      <c r="F138" s="109">
        <v>11.57</v>
      </c>
      <c r="G138" s="144"/>
      <c r="H138" s="79">
        <f>F138</f>
        <v>11.57</v>
      </c>
      <c r="I138" s="79"/>
      <c r="J138" s="23"/>
    </row>
    <row r="139" spans="1:10" ht="16" x14ac:dyDescent="0.2">
      <c r="A139" s="63"/>
      <c r="B139" s="75" t="s">
        <v>568</v>
      </c>
      <c r="C139" s="66"/>
      <c r="D139" s="66" t="s">
        <v>413</v>
      </c>
      <c r="E139" s="78">
        <v>10000</v>
      </c>
      <c r="F139" s="109">
        <v>0.42</v>
      </c>
      <c r="G139" s="144"/>
      <c r="H139" s="78">
        <f>F139</f>
        <v>0.42</v>
      </c>
      <c r="I139" s="78"/>
      <c r="J139" s="23"/>
    </row>
    <row r="140" spans="1:10" ht="16" x14ac:dyDescent="0.2">
      <c r="A140" s="63"/>
      <c r="B140" s="75"/>
      <c r="C140" s="66"/>
      <c r="D140" s="66"/>
      <c r="E140" s="78"/>
      <c r="F140" s="109"/>
      <c r="G140" s="144"/>
      <c r="H140" s="78"/>
      <c r="I140" s="78"/>
      <c r="J140" s="23"/>
    </row>
    <row r="141" spans="1:10" ht="16" x14ac:dyDescent="0.2">
      <c r="A141" s="63"/>
      <c r="B141" s="75" t="s">
        <v>569</v>
      </c>
      <c r="C141" s="66" t="s">
        <v>189</v>
      </c>
      <c r="D141" s="66" t="s">
        <v>411</v>
      </c>
      <c r="E141" s="78">
        <v>100000</v>
      </c>
      <c r="F141" s="109">
        <f>H141-G141</f>
        <v>72.180000000000007</v>
      </c>
      <c r="G141" s="144">
        <v>8.02</v>
      </c>
      <c r="H141" s="78">
        <v>80.2</v>
      </c>
      <c r="I141" s="78">
        <f>SUM(H141:H142)</f>
        <v>84.38</v>
      </c>
      <c r="J141" s="211"/>
    </row>
    <row r="142" spans="1:10" ht="16" x14ac:dyDescent="0.2">
      <c r="A142" s="63"/>
      <c r="B142" s="75" t="s">
        <v>569</v>
      </c>
      <c r="C142" s="66"/>
      <c r="D142" s="66" t="s">
        <v>413</v>
      </c>
      <c r="E142" s="79">
        <v>100000</v>
      </c>
      <c r="F142" s="109">
        <v>4.18</v>
      </c>
      <c r="G142" s="144"/>
      <c r="H142" s="79">
        <f>F142</f>
        <v>4.18</v>
      </c>
      <c r="I142" s="79"/>
      <c r="J142" s="23"/>
    </row>
    <row r="143" spans="1:10" ht="16" x14ac:dyDescent="0.2">
      <c r="A143" s="63"/>
      <c r="B143" s="75"/>
      <c r="C143" s="66"/>
      <c r="D143" s="66"/>
      <c r="E143" s="79"/>
      <c r="F143" s="109"/>
      <c r="G143" s="144"/>
      <c r="H143" s="79"/>
      <c r="I143" s="79"/>
      <c r="J143" s="23"/>
    </row>
    <row r="144" spans="1:10" ht="16" x14ac:dyDescent="0.2">
      <c r="A144" s="63"/>
      <c r="B144" s="75" t="s">
        <v>570</v>
      </c>
      <c r="C144" s="66" t="s">
        <v>143</v>
      </c>
      <c r="D144" s="66" t="s">
        <v>411</v>
      </c>
      <c r="E144" s="78">
        <v>10000</v>
      </c>
      <c r="F144" s="109">
        <v>0</v>
      </c>
      <c r="G144" s="144">
        <v>0.66</v>
      </c>
      <c r="H144" s="78">
        <v>0.66</v>
      </c>
      <c r="I144" s="78">
        <f>SUM(H144:H145)</f>
        <v>4.84</v>
      </c>
      <c r="J144" s="211"/>
    </row>
    <row r="145" spans="1:10" ht="16" x14ac:dyDescent="0.2">
      <c r="A145" s="63"/>
      <c r="B145" s="75" t="s">
        <v>570</v>
      </c>
      <c r="C145" s="66"/>
      <c r="D145" s="66" t="s">
        <v>413</v>
      </c>
      <c r="E145" s="79">
        <v>100000</v>
      </c>
      <c r="F145" s="109">
        <v>4.18</v>
      </c>
      <c r="G145" s="144"/>
      <c r="H145" s="79">
        <f>F145</f>
        <v>4.18</v>
      </c>
      <c r="I145" s="79"/>
      <c r="J145" s="23"/>
    </row>
    <row r="146" spans="1:10" ht="16" x14ac:dyDescent="0.2">
      <c r="A146" s="63"/>
      <c r="B146" s="75"/>
      <c r="C146" s="66"/>
      <c r="D146" s="66"/>
      <c r="E146" s="79"/>
      <c r="F146" s="109"/>
      <c r="G146" s="144"/>
      <c r="H146" s="79"/>
      <c r="I146" s="79"/>
      <c r="J146" s="23"/>
    </row>
    <row r="147" spans="1:10" ht="16" x14ac:dyDescent="0.2">
      <c r="A147" s="63"/>
      <c r="B147" s="75" t="s">
        <v>571</v>
      </c>
      <c r="C147" s="66" t="s">
        <v>235</v>
      </c>
      <c r="D147" s="66" t="s">
        <v>411</v>
      </c>
      <c r="E147" s="79">
        <v>10000</v>
      </c>
      <c r="F147" s="109">
        <v>0</v>
      </c>
      <c r="G147" s="144">
        <f>H147-F147</f>
        <v>2.0099999999999998</v>
      </c>
      <c r="H147" s="79">
        <v>2.0099999999999998</v>
      </c>
      <c r="I147" s="79">
        <f>SUM(H147:H148)</f>
        <v>6.42</v>
      </c>
      <c r="J147" s="23"/>
    </row>
    <row r="148" spans="1:10" ht="16" x14ac:dyDescent="0.2">
      <c r="A148" s="63"/>
      <c r="B148" s="75" t="s">
        <v>571</v>
      </c>
      <c r="C148" s="66"/>
      <c r="D148" s="66" t="s">
        <v>417</v>
      </c>
      <c r="E148" s="79">
        <v>10000</v>
      </c>
      <c r="F148" s="109">
        <v>4.41</v>
      </c>
      <c r="G148" s="144"/>
      <c r="H148" s="79">
        <f>F148</f>
        <v>4.41</v>
      </c>
      <c r="I148" s="79"/>
      <c r="J148" s="23"/>
    </row>
    <row r="149" spans="1:10" ht="16" x14ac:dyDescent="0.2">
      <c r="A149" s="63"/>
      <c r="B149" s="75"/>
      <c r="C149" s="66"/>
      <c r="D149" s="66"/>
      <c r="E149" s="79"/>
      <c r="F149" s="109"/>
      <c r="G149" s="144"/>
      <c r="H149" s="79"/>
      <c r="I149" s="79"/>
      <c r="J149" s="23"/>
    </row>
    <row r="150" spans="1:10" ht="16" x14ac:dyDescent="0.2">
      <c r="A150" s="63"/>
      <c r="B150" s="75" t="s">
        <v>655</v>
      </c>
      <c r="C150" s="66" t="s">
        <v>654</v>
      </c>
      <c r="D150" s="66" t="s">
        <v>411</v>
      </c>
      <c r="E150" s="79">
        <v>200000</v>
      </c>
      <c r="F150" s="109">
        <f>H150-G150</f>
        <v>12.54</v>
      </c>
      <c r="G150" s="144">
        <v>0.66</v>
      </c>
      <c r="H150" s="79">
        <v>13.2</v>
      </c>
      <c r="I150" s="79">
        <f>SUM(H150:H155)</f>
        <v>42.33</v>
      </c>
      <c r="J150" s="23"/>
    </row>
    <row r="151" spans="1:10" ht="16" x14ac:dyDescent="0.2">
      <c r="A151" s="63"/>
      <c r="B151" s="75" t="s">
        <v>655</v>
      </c>
      <c r="C151" s="66"/>
      <c r="D151" s="66" t="s">
        <v>417</v>
      </c>
      <c r="E151" s="79">
        <v>100000</v>
      </c>
      <c r="F151" s="109">
        <v>12.6</v>
      </c>
      <c r="G151" s="144"/>
      <c r="H151" s="79">
        <f>F151</f>
        <v>12.6</v>
      </c>
      <c r="I151" s="79"/>
      <c r="J151" s="23"/>
    </row>
    <row r="152" spans="1:10" ht="16" x14ac:dyDescent="0.2">
      <c r="A152" s="63"/>
      <c r="B152" s="75" t="s">
        <v>655</v>
      </c>
      <c r="C152" s="66"/>
      <c r="D152" s="66" t="s">
        <v>412</v>
      </c>
      <c r="E152" s="79">
        <v>10000</v>
      </c>
      <c r="F152" s="109">
        <v>3.42</v>
      </c>
      <c r="G152" s="144"/>
      <c r="H152" s="79">
        <f>F152</f>
        <v>3.42</v>
      </c>
      <c r="I152" s="79"/>
      <c r="J152" s="23"/>
    </row>
    <row r="153" spans="1:10" ht="16" x14ac:dyDescent="0.2">
      <c r="A153" s="63"/>
      <c r="B153" s="75" t="s">
        <v>655</v>
      </c>
      <c r="C153" s="66"/>
      <c r="D153" s="66" t="s">
        <v>413</v>
      </c>
      <c r="E153" s="78">
        <v>200000</v>
      </c>
      <c r="F153" s="78">
        <v>8.36</v>
      </c>
      <c r="G153" s="78"/>
      <c r="H153" s="78">
        <f>F153</f>
        <v>8.36</v>
      </c>
      <c r="I153" s="78"/>
      <c r="J153" s="23"/>
    </row>
    <row r="154" spans="1:10" ht="16" x14ac:dyDescent="0.2">
      <c r="A154" s="63"/>
      <c r="B154" s="75" t="s">
        <v>655</v>
      </c>
      <c r="C154" s="66"/>
      <c r="D154" s="66" t="s">
        <v>418</v>
      </c>
      <c r="E154" s="79">
        <v>100000</v>
      </c>
      <c r="F154" s="109">
        <v>4.4000000000000004</v>
      </c>
      <c r="G154" s="144"/>
      <c r="H154" s="79">
        <f>F154</f>
        <v>4.4000000000000004</v>
      </c>
      <c r="I154" s="79"/>
      <c r="J154" s="23"/>
    </row>
    <row r="155" spans="1:10" ht="16" x14ac:dyDescent="0.2">
      <c r="A155" s="63"/>
      <c r="B155" s="75" t="s">
        <v>655</v>
      </c>
      <c r="C155" s="66"/>
      <c r="D155" s="66" t="s">
        <v>414</v>
      </c>
      <c r="E155" s="79">
        <v>10000</v>
      </c>
      <c r="F155" s="109">
        <v>0.35</v>
      </c>
      <c r="G155" s="144"/>
      <c r="H155" s="79">
        <f>F155</f>
        <v>0.35</v>
      </c>
      <c r="I155" s="79"/>
      <c r="J155" s="23"/>
    </row>
    <row r="156" spans="1:10" ht="16" x14ac:dyDescent="0.2">
      <c r="A156" s="63"/>
      <c r="B156" s="75"/>
      <c r="C156" s="66"/>
      <c r="D156" s="66"/>
      <c r="E156" s="79"/>
      <c r="F156" s="109"/>
      <c r="G156" s="144"/>
      <c r="H156" s="79"/>
      <c r="I156" s="79"/>
      <c r="J156" s="23"/>
    </row>
    <row r="157" spans="1:10" ht="16" x14ac:dyDescent="0.2">
      <c r="A157" s="63"/>
      <c r="B157" s="75" t="s">
        <v>572</v>
      </c>
      <c r="C157" s="66" t="s">
        <v>29</v>
      </c>
      <c r="D157" s="66" t="s">
        <v>411</v>
      </c>
      <c r="E157" s="78">
        <v>10000</v>
      </c>
      <c r="F157" s="109">
        <v>0</v>
      </c>
      <c r="G157" s="144">
        <f>H157-F157</f>
        <v>3.08</v>
      </c>
      <c r="H157" s="78">
        <v>3.08</v>
      </c>
      <c r="I157" s="78">
        <f>SUM(H157:H158)</f>
        <v>3.5</v>
      </c>
      <c r="J157" s="211"/>
    </row>
    <row r="158" spans="1:10" ht="16" x14ac:dyDescent="0.2">
      <c r="A158" s="63"/>
      <c r="B158" s="75" t="s">
        <v>572</v>
      </c>
      <c r="C158" s="66"/>
      <c r="D158" s="66" t="s">
        <v>413</v>
      </c>
      <c r="E158" s="78">
        <v>10000</v>
      </c>
      <c r="F158" s="78">
        <v>0.42</v>
      </c>
      <c r="G158" s="78"/>
      <c r="H158" s="78">
        <f>F158</f>
        <v>0.42</v>
      </c>
      <c r="I158" s="78"/>
      <c r="J158" s="23"/>
    </row>
    <row r="159" spans="1:10" ht="16" x14ac:dyDescent="0.2">
      <c r="A159" s="63"/>
      <c r="B159" s="75"/>
      <c r="C159" s="66"/>
      <c r="D159" s="66"/>
      <c r="E159" s="79"/>
      <c r="F159" s="109"/>
      <c r="G159" s="144"/>
      <c r="H159" s="79"/>
      <c r="I159" s="79"/>
      <c r="J159" s="23"/>
    </row>
    <row r="160" spans="1:10" ht="16" x14ac:dyDescent="0.2">
      <c r="A160" s="63"/>
      <c r="B160" s="75" t="s">
        <v>573</v>
      </c>
      <c r="C160" s="66" t="s">
        <v>201</v>
      </c>
      <c r="D160" s="66" t="s">
        <v>411</v>
      </c>
      <c r="E160" s="79">
        <v>10000</v>
      </c>
      <c r="F160" s="109">
        <v>0</v>
      </c>
      <c r="G160" s="144">
        <f>H160-F160</f>
        <v>1.26</v>
      </c>
      <c r="H160" s="79">
        <v>1.26</v>
      </c>
      <c r="I160" s="79">
        <f>SUM(H160:H165)</f>
        <v>25.18</v>
      </c>
      <c r="J160" s="23"/>
    </row>
    <row r="161" spans="1:15" ht="16" x14ac:dyDescent="0.2">
      <c r="A161" s="63"/>
      <c r="B161" s="75" t="s">
        <v>573</v>
      </c>
      <c r="C161" s="66"/>
      <c r="D161" s="173" t="s">
        <v>417</v>
      </c>
      <c r="E161" s="79">
        <v>10000</v>
      </c>
      <c r="F161" s="109">
        <v>11.57</v>
      </c>
      <c r="G161" s="144"/>
      <c r="H161" s="79">
        <f>F161</f>
        <v>11.57</v>
      </c>
      <c r="I161" s="79"/>
      <c r="J161" s="23"/>
    </row>
    <row r="162" spans="1:15" ht="16" x14ac:dyDescent="0.2">
      <c r="A162" s="63"/>
      <c r="B162" s="75" t="s">
        <v>573</v>
      </c>
      <c r="C162" s="66"/>
      <c r="D162" s="173" t="s">
        <v>412</v>
      </c>
      <c r="E162" s="79">
        <v>10000</v>
      </c>
      <c r="F162" s="109">
        <v>3.42</v>
      </c>
      <c r="G162" s="144"/>
      <c r="H162" s="79">
        <f>F162</f>
        <v>3.42</v>
      </c>
      <c r="I162" s="79"/>
      <c r="J162" s="23"/>
    </row>
    <row r="163" spans="1:15" ht="16" x14ac:dyDescent="0.2">
      <c r="A163" s="63"/>
      <c r="B163" s="75" t="s">
        <v>573</v>
      </c>
      <c r="C163" s="66"/>
      <c r="D163" s="173" t="s">
        <v>413</v>
      </c>
      <c r="E163" s="79">
        <v>100000</v>
      </c>
      <c r="F163" s="109">
        <v>4.18</v>
      </c>
      <c r="G163" s="144"/>
      <c r="H163" s="79">
        <f>F163</f>
        <v>4.18</v>
      </c>
      <c r="I163" s="79"/>
      <c r="J163" s="23"/>
    </row>
    <row r="164" spans="1:15" ht="16" x14ac:dyDescent="0.2">
      <c r="A164" s="63"/>
      <c r="B164" s="75" t="s">
        <v>573</v>
      </c>
      <c r="C164" s="66"/>
      <c r="D164" s="173" t="s">
        <v>418</v>
      </c>
      <c r="E164" s="78">
        <v>100000</v>
      </c>
      <c r="F164" s="109">
        <v>4.4000000000000004</v>
      </c>
      <c r="G164" s="144"/>
      <c r="H164" s="79">
        <f>F164</f>
        <v>4.4000000000000004</v>
      </c>
      <c r="I164" s="79"/>
      <c r="J164" s="23"/>
    </row>
    <row r="165" spans="1:15" ht="16" x14ac:dyDescent="0.2">
      <c r="A165" s="63"/>
      <c r="B165" s="75" t="s">
        <v>573</v>
      </c>
      <c r="C165" s="66"/>
      <c r="D165" s="173" t="s">
        <v>414</v>
      </c>
      <c r="E165" s="79">
        <v>10000</v>
      </c>
      <c r="F165" s="109">
        <v>0.35</v>
      </c>
      <c r="G165" s="144"/>
      <c r="H165" s="79">
        <f>F165</f>
        <v>0.35</v>
      </c>
      <c r="I165" s="79"/>
      <c r="J165" s="23"/>
    </row>
    <row r="166" spans="1:15" ht="16" x14ac:dyDescent="0.2">
      <c r="A166" s="63"/>
      <c r="B166" s="75"/>
      <c r="C166" s="66"/>
      <c r="D166" s="66"/>
      <c r="E166" s="79"/>
      <c r="F166" s="109"/>
      <c r="G166" s="144"/>
      <c r="H166" s="79"/>
      <c r="I166" s="79"/>
      <c r="J166" s="23"/>
    </row>
    <row r="167" spans="1:15" ht="16" x14ac:dyDescent="0.2">
      <c r="A167" s="63"/>
      <c r="B167" s="75" t="s">
        <v>574</v>
      </c>
      <c r="C167" s="85" t="s">
        <v>226</v>
      </c>
      <c r="D167" s="85" t="s">
        <v>411</v>
      </c>
      <c r="E167" s="86">
        <v>10000</v>
      </c>
      <c r="F167" s="251">
        <v>0</v>
      </c>
      <c r="G167" s="144">
        <f>H167-F167</f>
        <v>0.66</v>
      </c>
      <c r="H167" s="86">
        <v>0.66</v>
      </c>
      <c r="I167" s="86">
        <f>SUM(H167:H168)</f>
        <v>0.66</v>
      </c>
      <c r="J167" s="23"/>
    </row>
    <row r="168" spans="1:15" ht="16" x14ac:dyDescent="0.2">
      <c r="A168" s="63"/>
      <c r="B168" s="75"/>
      <c r="C168" s="85"/>
      <c r="D168" s="85"/>
      <c r="E168" s="86"/>
      <c r="F168" s="251"/>
      <c r="G168" s="242"/>
      <c r="H168" s="86"/>
      <c r="I168" s="86"/>
      <c r="J168" s="23"/>
    </row>
    <row r="169" spans="1:15" ht="16" x14ac:dyDescent="0.2">
      <c r="A169" s="63"/>
      <c r="B169" s="75"/>
      <c r="C169" s="85"/>
      <c r="D169" s="85"/>
      <c r="E169" s="86"/>
      <c r="F169" s="251"/>
      <c r="G169" s="242"/>
      <c r="H169" s="86"/>
      <c r="I169" s="86"/>
      <c r="J169" s="23"/>
    </row>
    <row r="170" spans="1:15" ht="16" x14ac:dyDescent="0.2">
      <c r="A170" s="63"/>
      <c r="B170" s="75" t="s">
        <v>575</v>
      </c>
      <c r="C170" s="168" t="s">
        <v>332</v>
      </c>
      <c r="D170" s="168" t="s">
        <v>411</v>
      </c>
      <c r="E170" s="169">
        <v>360000</v>
      </c>
      <c r="F170" s="86">
        <f>H170-G170</f>
        <v>23.1</v>
      </c>
      <c r="G170" s="78">
        <v>0.66</v>
      </c>
      <c r="H170" s="86">
        <v>23.76</v>
      </c>
      <c r="I170" s="86">
        <f>SUM(H170:H171)</f>
        <v>38.81</v>
      </c>
      <c r="J170" s="23"/>
      <c r="M170" s="13"/>
      <c r="N170" s="42"/>
      <c r="O170" s="45"/>
    </row>
    <row r="171" spans="1:15" ht="16" x14ac:dyDescent="0.2">
      <c r="A171" s="63"/>
      <c r="B171" s="75" t="s">
        <v>575</v>
      </c>
      <c r="C171" s="168"/>
      <c r="D171" s="168" t="s">
        <v>413</v>
      </c>
      <c r="E171" s="169">
        <v>360000</v>
      </c>
      <c r="F171" s="86">
        <v>15.05</v>
      </c>
      <c r="G171" s="86"/>
      <c r="H171" s="86">
        <f>F171</f>
        <v>15.05</v>
      </c>
      <c r="I171" s="86"/>
      <c r="J171" s="23"/>
      <c r="M171" s="13"/>
      <c r="N171" s="42"/>
      <c r="O171" s="45"/>
    </row>
    <row r="172" spans="1:15" ht="16" x14ac:dyDescent="0.2">
      <c r="A172" s="63"/>
      <c r="B172" s="75"/>
      <c r="C172" s="168"/>
      <c r="D172" s="168"/>
      <c r="E172" s="169"/>
      <c r="F172" s="251"/>
      <c r="G172" s="242"/>
      <c r="H172" s="86"/>
      <c r="I172" s="86"/>
      <c r="J172" s="23"/>
      <c r="M172" s="13"/>
      <c r="N172" s="42"/>
      <c r="O172" s="45"/>
    </row>
    <row r="173" spans="1:15" ht="16" x14ac:dyDescent="0.2">
      <c r="A173" s="63"/>
      <c r="B173" s="75" t="s">
        <v>576</v>
      </c>
      <c r="C173" s="66" t="s">
        <v>71</v>
      </c>
      <c r="D173" s="66" t="s">
        <v>411</v>
      </c>
      <c r="E173" s="78">
        <v>50000</v>
      </c>
      <c r="F173" s="78">
        <f>H173-G173</f>
        <v>12.32</v>
      </c>
      <c r="G173" s="78">
        <v>3.08</v>
      </c>
      <c r="H173" s="78">
        <v>15.4</v>
      </c>
      <c r="I173" s="78">
        <f>SUM(H173:H178)</f>
        <v>33.370000000000012</v>
      </c>
      <c r="J173" s="23"/>
    </row>
    <row r="174" spans="1:15" ht="16" x14ac:dyDescent="0.2">
      <c r="A174" s="63"/>
      <c r="B174" s="75" t="s">
        <v>576</v>
      </c>
      <c r="C174" s="66"/>
      <c r="D174" s="66" t="s">
        <v>417</v>
      </c>
      <c r="E174" s="79">
        <v>30000</v>
      </c>
      <c r="F174" s="109">
        <v>13.23</v>
      </c>
      <c r="G174" s="144"/>
      <c r="H174" s="79">
        <f>F174</f>
        <v>13.23</v>
      </c>
      <c r="I174" s="79"/>
      <c r="J174" s="23"/>
    </row>
    <row r="175" spans="1:15" ht="16" x14ac:dyDescent="0.2">
      <c r="A175" s="63"/>
      <c r="B175" s="75" t="s">
        <v>576</v>
      </c>
      <c r="C175" s="66"/>
      <c r="D175" s="66" t="s">
        <v>412</v>
      </c>
      <c r="E175" s="79">
        <v>8000</v>
      </c>
      <c r="F175" s="109">
        <v>2.74</v>
      </c>
      <c r="G175" s="144"/>
      <c r="H175" s="79">
        <f>F175</f>
        <v>2.74</v>
      </c>
      <c r="I175" s="79"/>
      <c r="J175" s="23"/>
    </row>
    <row r="176" spans="1:15" ht="16" x14ac:dyDescent="0.2">
      <c r="A176" s="63"/>
      <c r="B176" s="75" t="s">
        <v>576</v>
      </c>
      <c r="C176" s="66"/>
      <c r="D176" s="66" t="s">
        <v>413</v>
      </c>
      <c r="E176" s="79">
        <v>20000</v>
      </c>
      <c r="F176" s="109">
        <v>0.84</v>
      </c>
      <c r="G176" s="144"/>
      <c r="H176" s="79">
        <f>F176</f>
        <v>0.84</v>
      </c>
      <c r="I176" s="79"/>
      <c r="J176" s="23"/>
    </row>
    <row r="177" spans="1:10" ht="16" x14ac:dyDescent="0.2">
      <c r="A177" s="63"/>
      <c r="B177" s="75" t="s">
        <v>576</v>
      </c>
      <c r="C177" s="66"/>
      <c r="D177" s="66" t="s">
        <v>418</v>
      </c>
      <c r="E177" s="79">
        <v>20000</v>
      </c>
      <c r="F177" s="109">
        <v>0.88</v>
      </c>
      <c r="G177" s="144"/>
      <c r="H177" s="79">
        <f>F177</f>
        <v>0.88</v>
      </c>
      <c r="I177" s="79"/>
      <c r="J177" s="23"/>
    </row>
    <row r="178" spans="1:10" ht="16" x14ac:dyDescent="0.2">
      <c r="A178" s="63"/>
      <c r="B178" s="75" t="s">
        <v>576</v>
      </c>
      <c r="C178" s="66"/>
      <c r="D178" s="66" t="s">
        <v>414</v>
      </c>
      <c r="E178" s="78">
        <v>8000</v>
      </c>
      <c r="F178" s="78">
        <v>0.28000000000000003</v>
      </c>
      <c r="G178" s="78"/>
      <c r="H178" s="78">
        <f>F178</f>
        <v>0.28000000000000003</v>
      </c>
      <c r="I178" s="78"/>
      <c r="J178" s="23"/>
    </row>
    <row r="179" spans="1:10" ht="16" x14ac:dyDescent="0.2">
      <c r="A179" s="63"/>
      <c r="B179" s="75"/>
      <c r="C179" s="66"/>
      <c r="D179" s="66"/>
      <c r="E179" s="79"/>
      <c r="F179" s="109"/>
      <c r="G179" s="144"/>
      <c r="H179" s="79"/>
      <c r="I179" s="79"/>
      <c r="J179" s="23"/>
    </row>
    <row r="180" spans="1:10" ht="16" x14ac:dyDescent="0.2">
      <c r="A180" s="63"/>
      <c r="B180" s="75" t="s">
        <v>577</v>
      </c>
      <c r="C180" s="66" t="s">
        <v>131</v>
      </c>
      <c r="D180" s="66" t="s">
        <v>411</v>
      </c>
      <c r="E180" s="79">
        <v>10000</v>
      </c>
      <c r="F180" s="109">
        <v>0</v>
      </c>
      <c r="G180" s="144">
        <v>5.0199999999999996</v>
      </c>
      <c r="H180" s="79">
        <v>5.0199999999999996</v>
      </c>
      <c r="I180" s="79">
        <f>SUM(H180:H183)</f>
        <v>20.080000000000002</v>
      </c>
      <c r="J180" s="23"/>
    </row>
    <row r="181" spans="1:10" ht="16" x14ac:dyDescent="0.2">
      <c r="A181" s="63"/>
      <c r="B181" s="75" t="s">
        <v>577</v>
      </c>
      <c r="C181" s="66"/>
      <c r="D181" s="173" t="s">
        <v>417</v>
      </c>
      <c r="E181" s="79">
        <v>10000</v>
      </c>
      <c r="F181" s="109">
        <v>4.41</v>
      </c>
      <c r="G181" s="144"/>
      <c r="H181" s="79">
        <v>6.77</v>
      </c>
      <c r="I181" s="79"/>
      <c r="J181" s="23"/>
    </row>
    <row r="182" spans="1:10" ht="16" x14ac:dyDescent="0.2">
      <c r="A182" s="63"/>
      <c r="B182" s="75" t="s">
        <v>577</v>
      </c>
      <c r="C182" s="66"/>
      <c r="D182" s="173" t="s">
        <v>413</v>
      </c>
      <c r="E182" s="79">
        <v>190000</v>
      </c>
      <c r="F182" s="109">
        <v>7.94</v>
      </c>
      <c r="G182" s="144"/>
      <c r="H182" s="79">
        <f>F182</f>
        <v>7.94</v>
      </c>
      <c r="I182" s="79"/>
      <c r="J182" s="23"/>
    </row>
    <row r="183" spans="1:10" ht="16" x14ac:dyDescent="0.2">
      <c r="A183" s="63"/>
      <c r="B183" s="75" t="s">
        <v>577</v>
      </c>
      <c r="C183" s="66"/>
      <c r="D183" s="173" t="s">
        <v>414</v>
      </c>
      <c r="E183" s="78">
        <v>10000</v>
      </c>
      <c r="F183" s="109">
        <v>0.35</v>
      </c>
      <c r="G183" s="144"/>
      <c r="H183" s="78">
        <f>F183</f>
        <v>0.35</v>
      </c>
      <c r="I183" s="78"/>
      <c r="J183" s="23"/>
    </row>
    <row r="184" spans="1:10" ht="16" x14ac:dyDescent="0.2">
      <c r="A184" s="63"/>
      <c r="B184" s="75"/>
      <c r="C184" s="66"/>
      <c r="D184" s="66"/>
      <c r="E184" s="79"/>
      <c r="F184" s="109"/>
      <c r="G184" s="144"/>
      <c r="H184" s="79"/>
      <c r="I184" s="79"/>
      <c r="J184" s="23"/>
    </row>
    <row r="185" spans="1:10" ht="16" x14ac:dyDescent="0.2">
      <c r="A185" s="63"/>
      <c r="B185" s="75" t="s">
        <v>579</v>
      </c>
      <c r="C185" s="66" t="s">
        <v>70</v>
      </c>
      <c r="D185" s="66" t="s">
        <v>411</v>
      </c>
      <c r="E185" s="79">
        <v>10000</v>
      </c>
      <c r="F185" s="109">
        <v>0</v>
      </c>
      <c r="G185" s="144">
        <f>H185-F185</f>
        <v>2.0099999999999998</v>
      </c>
      <c r="H185" s="79">
        <v>2.0099999999999998</v>
      </c>
      <c r="I185" s="79">
        <f>SUM(H185:H190)</f>
        <v>17.190000000000001</v>
      </c>
      <c r="J185" s="23"/>
    </row>
    <row r="186" spans="1:10" ht="16" x14ac:dyDescent="0.2">
      <c r="A186" s="63"/>
      <c r="B186" s="75" t="s">
        <v>579</v>
      </c>
      <c r="C186" s="66"/>
      <c r="D186" s="173" t="s">
        <v>417</v>
      </c>
      <c r="E186" s="79">
        <v>10000</v>
      </c>
      <c r="F186" s="109">
        <v>2.83</v>
      </c>
      <c r="G186" s="144"/>
      <c r="H186" s="79">
        <f>F186</f>
        <v>2.83</v>
      </c>
      <c r="I186" s="79"/>
      <c r="J186" s="23"/>
    </row>
    <row r="187" spans="1:10" ht="16" x14ac:dyDescent="0.2">
      <c r="A187" s="63"/>
      <c r="B187" s="75" t="s">
        <v>579</v>
      </c>
      <c r="C187" s="66"/>
      <c r="D187" s="173" t="s">
        <v>412</v>
      </c>
      <c r="E187" s="79">
        <v>10000</v>
      </c>
      <c r="F187" s="109">
        <v>3.42</v>
      </c>
      <c r="G187" s="144"/>
      <c r="H187" s="79">
        <f>F187</f>
        <v>3.42</v>
      </c>
      <c r="I187" s="79"/>
      <c r="J187" s="23"/>
    </row>
    <row r="188" spans="1:10" ht="16" x14ac:dyDescent="0.2">
      <c r="A188" s="63"/>
      <c r="B188" s="75" t="s">
        <v>579</v>
      </c>
      <c r="C188" s="66"/>
      <c r="D188" s="173" t="s">
        <v>413</v>
      </c>
      <c r="E188" s="79">
        <v>100000</v>
      </c>
      <c r="F188" s="109">
        <v>4.18</v>
      </c>
      <c r="G188" s="144"/>
      <c r="H188" s="79">
        <f>F188</f>
        <v>4.18</v>
      </c>
      <c r="I188" s="79"/>
      <c r="J188" s="23"/>
    </row>
    <row r="189" spans="1:10" ht="16" x14ac:dyDescent="0.2">
      <c r="A189" s="63"/>
      <c r="B189" s="75" t="s">
        <v>579</v>
      </c>
      <c r="C189" s="66"/>
      <c r="D189" s="173" t="s">
        <v>418</v>
      </c>
      <c r="E189" s="78">
        <v>100000</v>
      </c>
      <c r="F189" s="109">
        <v>4.4000000000000004</v>
      </c>
      <c r="G189" s="144"/>
      <c r="H189" s="79">
        <f>F189</f>
        <v>4.4000000000000004</v>
      </c>
      <c r="I189" s="79"/>
      <c r="J189" s="23"/>
    </row>
    <row r="190" spans="1:10" ht="16" x14ac:dyDescent="0.2">
      <c r="A190" s="63"/>
      <c r="B190" s="75" t="s">
        <v>579</v>
      </c>
      <c r="C190" s="66"/>
      <c r="D190" s="173" t="s">
        <v>414</v>
      </c>
      <c r="E190" s="79">
        <v>10000</v>
      </c>
      <c r="F190" s="109">
        <v>0.35</v>
      </c>
      <c r="G190" s="144"/>
      <c r="H190" s="79">
        <f>F190</f>
        <v>0.35</v>
      </c>
      <c r="I190" s="79"/>
      <c r="J190" s="23"/>
    </row>
    <row r="191" spans="1:10" ht="16" x14ac:dyDescent="0.2">
      <c r="A191" s="63"/>
      <c r="B191" s="75"/>
      <c r="C191" s="66"/>
      <c r="D191" s="66"/>
      <c r="E191" s="78"/>
      <c r="F191" s="109"/>
      <c r="G191" s="144"/>
      <c r="H191" s="78"/>
      <c r="I191" s="78"/>
      <c r="J191" s="23"/>
    </row>
    <row r="192" spans="1:10" ht="16" x14ac:dyDescent="0.2">
      <c r="A192" s="63"/>
      <c r="B192" s="75" t="s">
        <v>581</v>
      </c>
      <c r="C192" s="70" t="s">
        <v>214</v>
      </c>
      <c r="D192" s="70" t="s">
        <v>411</v>
      </c>
      <c r="E192" s="130">
        <v>10000</v>
      </c>
      <c r="F192" s="111">
        <v>0</v>
      </c>
      <c r="G192" s="144">
        <f>H192-F192</f>
        <v>3.08</v>
      </c>
      <c r="H192" s="130">
        <v>3.08</v>
      </c>
      <c r="I192" s="130">
        <f>H192</f>
        <v>3.08</v>
      </c>
      <c r="J192" s="211"/>
    </row>
    <row r="193" spans="1:10" ht="16" x14ac:dyDescent="0.2">
      <c r="A193" s="63"/>
      <c r="B193" s="75"/>
      <c r="C193" s="70"/>
      <c r="D193" s="70"/>
      <c r="E193" s="130"/>
      <c r="F193" s="111"/>
      <c r="G193" s="192"/>
      <c r="H193" s="130"/>
      <c r="I193" s="130"/>
      <c r="J193" s="23"/>
    </row>
    <row r="194" spans="1:10" ht="16" x14ac:dyDescent="0.2">
      <c r="A194" s="63"/>
      <c r="B194" s="75" t="s">
        <v>582</v>
      </c>
      <c r="C194" s="66" t="s">
        <v>368</v>
      </c>
      <c r="D194" s="66" t="s">
        <v>411</v>
      </c>
      <c r="E194" s="78">
        <v>190000</v>
      </c>
      <c r="F194" s="78">
        <f>H194-G194</f>
        <v>16.38</v>
      </c>
      <c r="G194" s="78">
        <v>0.91</v>
      </c>
      <c r="H194" s="78">
        <v>17.29</v>
      </c>
      <c r="I194" s="78">
        <f>SUM(H194:H199)</f>
        <v>38.69</v>
      </c>
      <c r="J194" s="23"/>
    </row>
    <row r="195" spans="1:10" ht="16" x14ac:dyDescent="0.2">
      <c r="A195" s="63"/>
      <c r="B195" s="75" t="s">
        <v>582</v>
      </c>
      <c r="C195" s="66"/>
      <c r="D195" s="173" t="s">
        <v>417</v>
      </c>
      <c r="E195" s="78">
        <v>50000</v>
      </c>
      <c r="F195" s="109">
        <v>9.0500000000000007</v>
      </c>
      <c r="G195" s="144"/>
      <c r="H195" s="78">
        <f>F195</f>
        <v>9.0500000000000007</v>
      </c>
      <c r="I195" s="78"/>
      <c r="J195" s="23"/>
    </row>
    <row r="196" spans="1:10" ht="16" x14ac:dyDescent="0.2">
      <c r="A196" s="63"/>
      <c r="B196" s="75" t="s">
        <v>582</v>
      </c>
      <c r="C196" s="66"/>
      <c r="D196" s="173" t="s">
        <v>412</v>
      </c>
      <c r="E196" s="78">
        <v>10000</v>
      </c>
      <c r="F196" s="109">
        <v>3.42</v>
      </c>
      <c r="G196" s="144"/>
      <c r="H196" s="78">
        <f>F196</f>
        <v>3.42</v>
      </c>
      <c r="I196" s="78"/>
      <c r="J196" s="23"/>
    </row>
    <row r="197" spans="1:10" ht="16" x14ac:dyDescent="0.2">
      <c r="A197" s="63"/>
      <c r="B197" s="75" t="s">
        <v>582</v>
      </c>
      <c r="C197" s="66"/>
      <c r="D197" s="173" t="s">
        <v>413</v>
      </c>
      <c r="E197" s="78">
        <v>100000</v>
      </c>
      <c r="F197" s="109">
        <v>4.18</v>
      </c>
      <c r="G197" s="144"/>
      <c r="H197" s="78">
        <f>F197</f>
        <v>4.18</v>
      </c>
      <c r="I197" s="78"/>
      <c r="J197" s="23"/>
    </row>
    <row r="198" spans="1:10" ht="16" x14ac:dyDescent="0.2">
      <c r="A198" s="63"/>
      <c r="B198" s="75" t="s">
        <v>582</v>
      </c>
      <c r="C198" s="66"/>
      <c r="D198" s="173" t="s">
        <v>418</v>
      </c>
      <c r="E198" s="78">
        <v>100000</v>
      </c>
      <c r="F198" s="109">
        <v>4.4000000000000004</v>
      </c>
      <c r="G198" s="144"/>
      <c r="H198" s="78">
        <f>F198</f>
        <v>4.4000000000000004</v>
      </c>
      <c r="I198" s="78"/>
      <c r="J198" s="23"/>
    </row>
    <row r="199" spans="1:10" ht="16" x14ac:dyDescent="0.2">
      <c r="A199" s="63"/>
      <c r="B199" s="75" t="s">
        <v>582</v>
      </c>
      <c r="C199" s="66"/>
      <c r="D199" s="173" t="s">
        <v>414</v>
      </c>
      <c r="E199" s="78">
        <v>10000</v>
      </c>
      <c r="F199" s="109">
        <v>0.35</v>
      </c>
      <c r="G199" s="144"/>
      <c r="H199" s="78">
        <f>F199</f>
        <v>0.35</v>
      </c>
      <c r="I199" s="78"/>
      <c r="J199" s="23"/>
    </row>
    <row r="200" spans="1:10" ht="16" x14ac:dyDescent="0.2">
      <c r="A200" s="63"/>
      <c r="B200" s="75"/>
      <c r="C200" s="66"/>
      <c r="D200" s="173"/>
      <c r="E200" s="78"/>
      <c r="F200" s="109"/>
      <c r="G200" s="144"/>
      <c r="H200" s="78"/>
      <c r="I200" s="78"/>
      <c r="J200" s="23"/>
    </row>
    <row r="201" spans="1:10" ht="16" x14ac:dyDescent="0.2">
      <c r="A201" s="63"/>
      <c r="B201" s="75" t="s">
        <v>638</v>
      </c>
      <c r="C201" s="66" t="s">
        <v>636</v>
      </c>
      <c r="D201" s="173" t="s">
        <v>411</v>
      </c>
      <c r="E201" s="78">
        <v>100000</v>
      </c>
      <c r="F201" s="109">
        <f>H201-G201</f>
        <v>11.34</v>
      </c>
      <c r="G201" s="144">
        <v>1.26</v>
      </c>
      <c r="H201" s="78">
        <v>12.6</v>
      </c>
      <c r="I201" s="78">
        <f>SUM(H201:H204)</f>
        <v>24.73</v>
      </c>
      <c r="J201" s="23"/>
    </row>
    <row r="202" spans="1:10" ht="16" x14ac:dyDescent="0.2">
      <c r="A202" s="63"/>
      <c r="B202" s="75" t="s">
        <v>638</v>
      </c>
      <c r="C202" s="66"/>
      <c r="D202" s="173" t="s">
        <v>412</v>
      </c>
      <c r="E202" s="78">
        <v>10000</v>
      </c>
      <c r="F202" s="109">
        <v>3.42</v>
      </c>
      <c r="G202" s="144"/>
      <c r="H202" s="78">
        <f>F202</f>
        <v>3.42</v>
      </c>
      <c r="I202" s="78"/>
      <c r="J202" s="23"/>
    </row>
    <row r="203" spans="1:10" ht="16" x14ac:dyDescent="0.2">
      <c r="A203" s="63"/>
      <c r="B203" s="75" t="s">
        <v>638</v>
      </c>
      <c r="C203" s="66"/>
      <c r="D203" s="173" t="s">
        <v>413</v>
      </c>
      <c r="E203" s="78">
        <v>200000</v>
      </c>
      <c r="F203" s="78">
        <v>8.36</v>
      </c>
      <c r="G203" s="78"/>
      <c r="H203" s="78">
        <f>F203</f>
        <v>8.36</v>
      </c>
      <c r="I203" s="78"/>
      <c r="J203" s="23"/>
    </row>
    <row r="204" spans="1:10" ht="16" x14ac:dyDescent="0.2">
      <c r="A204" s="63"/>
      <c r="B204" s="75" t="s">
        <v>638</v>
      </c>
      <c r="C204" s="66"/>
      <c r="D204" s="173" t="s">
        <v>414</v>
      </c>
      <c r="E204" s="78">
        <v>10000</v>
      </c>
      <c r="F204" s="109">
        <v>0.35</v>
      </c>
      <c r="G204" s="144"/>
      <c r="H204" s="78">
        <f>F204</f>
        <v>0.35</v>
      </c>
      <c r="I204" s="78"/>
      <c r="J204" s="23"/>
    </row>
    <row r="205" spans="1:10" ht="16" x14ac:dyDescent="0.2">
      <c r="A205" s="63"/>
      <c r="B205" s="75"/>
      <c r="C205" s="66"/>
      <c r="D205" s="66"/>
      <c r="E205" s="78"/>
      <c r="F205" s="109"/>
      <c r="G205" s="144"/>
      <c r="H205" s="78"/>
      <c r="I205" s="78"/>
      <c r="J205" s="23"/>
    </row>
    <row r="206" spans="1:10" ht="16" x14ac:dyDescent="0.2">
      <c r="A206" s="63"/>
      <c r="B206" s="75" t="s">
        <v>583</v>
      </c>
      <c r="C206" s="66" t="s">
        <v>133</v>
      </c>
      <c r="D206" s="66" t="s">
        <v>411</v>
      </c>
      <c r="E206" s="78">
        <v>150000</v>
      </c>
      <c r="F206" s="109">
        <f>H206-G206</f>
        <v>17.639999999999997</v>
      </c>
      <c r="G206" s="144">
        <v>1.26</v>
      </c>
      <c r="H206" s="78">
        <v>18.899999999999999</v>
      </c>
      <c r="I206" s="78">
        <f>SUM(H206:H211)</f>
        <v>104.26</v>
      </c>
      <c r="J206" s="211"/>
    </row>
    <row r="207" spans="1:10" ht="16" x14ac:dyDescent="0.2">
      <c r="A207" s="63"/>
      <c r="B207" s="75" t="s">
        <v>583</v>
      </c>
      <c r="C207" s="66"/>
      <c r="D207" s="173" t="s">
        <v>417</v>
      </c>
      <c r="E207" s="78">
        <v>150000</v>
      </c>
      <c r="F207" s="109">
        <v>42.45</v>
      </c>
      <c r="G207" s="144"/>
      <c r="H207" s="78">
        <v>66.150000000000006</v>
      </c>
      <c r="I207" s="78"/>
      <c r="J207" s="23"/>
    </row>
    <row r="208" spans="1:10" ht="16" x14ac:dyDescent="0.2">
      <c r="A208" s="63"/>
      <c r="B208" s="75" t="s">
        <v>583</v>
      </c>
      <c r="C208" s="66"/>
      <c r="D208" s="173" t="s">
        <v>412</v>
      </c>
      <c r="E208" s="78">
        <v>10000</v>
      </c>
      <c r="F208" s="109">
        <v>3.42</v>
      </c>
      <c r="G208" s="144"/>
      <c r="H208" s="78">
        <f>F208</f>
        <v>3.42</v>
      </c>
      <c r="I208" s="78"/>
      <c r="J208" s="23"/>
    </row>
    <row r="209" spans="1:10" ht="16" x14ac:dyDescent="0.2">
      <c r="A209" s="63"/>
      <c r="B209" s="75" t="s">
        <v>583</v>
      </c>
      <c r="C209" s="66"/>
      <c r="D209" s="173" t="s">
        <v>413</v>
      </c>
      <c r="E209" s="78">
        <v>180000</v>
      </c>
      <c r="F209" s="109">
        <v>7.52</v>
      </c>
      <c r="G209" s="144"/>
      <c r="H209" s="78">
        <f>F209</f>
        <v>7.52</v>
      </c>
      <c r="I209" s="78"/>
      <c r="J209" s="23"/>
    </row>
    <row r="210" spans="1:10" ht="16" x14ac:dyDescent="0.2">
      <c r="A210" s="63"/>
      <c r="B210" s="75" t="s">
        <v>583</v>
      </c>
      <c r="C210" s="66"/>
      <c r="D210" s="173" t="s">
        <v>418</v>
      </c>
      <c r="E210" s="78">
        <v>180000</v>
      </c>
      <c r="F210" s="109">
        <v>7.92</v>
      </c>
      <c r="G210" s="144"/>
      <c r="H210" s="78">
        <f>F210</f>
        <v>7.92</v>
      </c>
      <c r="I210" s="78"/>
      <c r="J210" s="23"/>
    </row>
    <row r="211" spans="1:10" ht="16" x14ac:dyDescent="0.2">
      <c r="A211" s="63"/>
      <c r="B211" s="75" t="s">
        <v>583</v>
      </c>
      <c r="C211" s="66"/>
      <c r="D211" s="173" t="s">
        <v>414</v>
      </c>
      <c r="E211" s="78">
        <v>10000</v>
      </c>
      <c r="F211" s="109">
        <v>0.35</v>
      </c>
      <c r="G211" s="144"/>
      <c r="H211" s="78">
        <f>F211</f>
        <v>0.35</v>
      </c>
      <c r="I211" s="78"/>
      <c r="J211" s="23"/>
    </row>
    <row r="212" spans="1:10" ht="16" x14ac:dyDescent="0.2">
      <c r="A212" s="63"/>
      <c r="B212" s="75"/>
      <c r="C212" s="66"/>
      <c r="D212" s="66"/>
      <c r="E212" s="78"/>
      <c r="F212" s="109"/>
      <c r="G212" s="144"/>
      <c r="H212" s="78"/>
      <c r="I212" s="78"/>
      <c r="J212" s="23"/>
    </row>
    <row r="213" spans="1:10" ht="16" x14ac:dyDescent="0.2">
      <c r="A213" s="63"/>
      <c r="B213" s="75" t="s">
        <v>585</v>
      </c>
      <c r="C213" s="66" t="s">
        <v>378</v>
      </c>
      <c r="D213" s="66" t="s">
        <v>411</v>
      </c>
      <c r="E213" s="78">
        <v>10000</v>
      </c>
      <c r="F213" s="109">
        <v>0</v>
      </c>
      <c r="G213" s="144">
        <f>H213-F213</f>
        <v>8.02</v>
      </c>
      <c r="H213" s="78">
        <v>8.02</v>
      </c>
      <c r="I213" s="78">
        <f>H213</f>
        <v>8.02</v>
      </c>
      <c r="J213" s="23"/>
    </row>
    <row r="214" spans="1:10" ht="16" x14ac:dyDescent="0.2">
      <c r="A214" s="63"/>
      <c r="B214" s="75"/>
      <c r="C214" s="66"/>
      <c r="D214" s="66"/>
      <c r="E214" s="78"/>
      <c r="F214" s="109"/>
      <c r="G214" s="144"/>
      <c r="H214" s="78"/>
      <c r="I214" s="78"/>
      <c r="J214" s="23"/>
    </row>
    <row r="215" spans="1:10" ht="16" x14ac:dyDescent="0.2">
      <c r="A215" s="63"/>
      <c r="B215" s="75" t="s">
        <v>586</v>
      </c>
      <c r="C215" s="85" t="s">
        <v>228</v>
      </c>
      <c r="D215" s="85" t="s">
        <v>411</v>
      </c>
      <c r="E215" s="86">
        <v>10000</v>
      </c>
      <c r="F215" s="86">
        <v>0</v>
      </c>
      <c r="G215" s="78">
        <f>H215-F215</f>
        <v>0.53</v>
      </c>
      <c r="H215" s="86">
        <v>0.53</v>
      </c>
      <c r="I215" s="86">
        <f>SUM(H215:H216)</f>
        <v>0.95</v>
      </c>
      <c r="J215" s="23"/>
    </row>
    <row r="216" spans="1:10" ht="16" x14ac:dyDescent="0.2">
      <c r="A216" s="63"/>
      <c r="B216" s="75" t="s">
        <v>586</v>
      </c>
      <c r="C216" s="85"/>
      <c r="D216" s="85" t="s">
        <v>413</v>
      </c>
      <c r="E216" s="86">
        <v>10000</v>
      </c>
      <c r="F216" s="86">
        <v>0.42</v>
      </c>
      <c r="G216" s="78"/>
      <c r="H216" s="86">
        <v>0.42</v>
      </c>
      <c r="I216" s="86"/>
      <c r="J216" s="23"/>
    </row>
    <row r="217" spans="1:10" ht="16" x14ac:dyDescent="0.2">
      <c r="A217" s="63"/>
      <c r="B217" s="75"/>
      <c r="C217" s="85"/>
      <c r="D217" s="85"/>
      <c r="E217" s="86"/>
      <c r="F217" s="251"/>
      <c r="G217" s="144"/>
      <c r="H217" s="86"/>
      <c r="I217" s="86"/>
      <c r="J217" s="23"/>
    </row>
    <row r="218" spans="1:10" ht="16" x14ac:dyDescent="0.2">
      <c r="A218" s="63"/>
      <c r="B218" s="75" t="s">
        <v>587</v>
      </c>
      <c r="C218" s="85" t="s">
        <v>507</v>
      </c>
      <c r="D218" s="85" t="s">
        <v>411</v>
      </c>
      <c r="E218" s="86">
        <v>10000</v>
      </c>
      <c r="F218" s="251">
        <v>0</v>
      </c>
      <c r="G218" s="144">
        <f>H218-F218</f>
        <v>3.08</v>
      </c>
      <c r="H218" s="86">
        <v>3.08</v>
      </c>
      <c r="I218" s="86">
        <f>SUM(H218:H222)</f>
        <v>4.4700000000000006</v>
      </c>
      <c r="J218" s="23"/>
    </row>
    <row r="219" spans="1:10" ht="16" x14ac:dyDescent="0.2">
      <c r="A219" s="63"/>
      <c r="B219" s="75" t="s">
        <v>587</v>
      </c>
      <c r="C219" s="85"/>
      <c r="D219" s="85" t="s">
        <v>412</v>
      </c>
      <c r="E219" s="86">
        <v>2000</v>
      </c>
      <c r="F219" s="251">
        <v>0.68</v>
      </c>
      <c r="G219" s="144"/>
      <c r="H219" s="86">
        <f>F219</f>
        <v>0.68</v>
      </c>
      <c r="I219" s="86"/>
      <c r="J219" s="23"/>
    </row>
    <row r="220" spans="1:10" ht="16" x14ac:dyDescent="0.2">
      <c r="A220" s="63"/>
      <c r="B220" s="75" t="s">
        <v>587</v>
      </c>
      <c r="C220" s="85"/>
      <c r="D220" s="85" t="s">
        <v>413</v>
      </c>
      <c r="E220" s="86">
        <v>10000</v>
      </c>
      <c r="F220" s="251">
        <v>0.42</v>
      </c>
      <c r="G220" s="144"/>
      <c r="H220" s="86">
        <f>F220</f>
        <v>0.42</v>
      </c>
      <c r="I220" s="86"/>
      <c r="J220" s="23"/>
    </row>
    <row r="221" spans="1:10" ht="16" x14ac:dyDescent="0.2">
      <c r="A221" s="63"/>
      <c r="B221" s="75" t="s">
        <v>587</v>
      </c>
      <c r="C221" s="85"/>
      <c r="D221" s="85" t="s">
        <v>418</v>
      </c>
      <c r="E221" s="86">
        <v>5000</v>
      </c>
      <c r="F221" s="86">
        <v>0.22</v>
      </c>
      <c r="G221" s="78"/>
      <c r="H221" s="86">
        <f>F221</f>
        <v>0.22</v>
      </c>
      <c r="I221" s="86"/>
      <c r="J221" s="23"/>
    </row>
    <row r="222" spans="1:10" ht="16" x14ac:dyDescent="0.2">
      <c r="A222" s="63"/>
      <c r="B222" s="75" t="s">
        <v>587</v>
      </c>
      <c r="C222" s="85"/>
      <c r="D222" s="85" t="s">
        <v>414</v>
      </c>
      <c r="E222" s="86">
        <v>2000</v>
      </c>
      <c r="F222" s="251">
        <v>7.0000000000000007E-2</v>
      </c>
      <c r="G222" s="144"/>
      <c r="H222" s="86">
        <f>F222</f>
        <v>7.0000000000000007E-2</v>
      </c>
      <c r="I222" s="86"/>
      <c r="J222" s="23"/>
    </row>
    <row r="223" spans="1:10" ht="16" x14ac:dyDescent="0.2">
      <c r="A223" s="63"/>
      <c r="B223" s="75"/>
      <c r="C223" s="85"/>
      <c r="D223" s="85"/>
      <c r="E223" s="86"/>
      <c r="F223" s="251"/>
      <c r="G223" s="242"/>
      <c r="H223" s="86"/>
      <c r="I223" s="86"/>
      <c r="J223" s="23"/>
    </row>
    <row r="224" spans="1:10" ht="16" x14ac:dyDescent="0.2">
      <c r="A224" s="63"/>
      <c r="B224" s="75" t="s">
        <v>588</v>
      </c>
      <c r="C224" s="66" t="s">
        <v>84</v>
      </c>
      <c r="D224" s="66" t="s">
        <v>411</v>
      </c>
      <c r="E224" s="78">
        <v>10000</v>
      </c>
      <c r="F224" s="109">
        <v>0</v>
      </c>
      <c r="G224" s="144">
        <f>H224-F224</f>
        <v>0.91</v>
      </c>
      <c r="H224" s="78">
        <v>0.91</v>
      </c>
      <c r="I224" s="78">
        <f>SUM(H224:H225)</f>
        <v>1.33</v>
      </c>
      <c r="J224" s="211"/>
    </row>
    <row r="225" spans="1:10" ht="16" x14ac:dyDescent="0.2">
      <c r="A225" s="63"/>
      <c r="B225" s="75" t="s">
        <v>588</v>
      </c>
      <c r="C225" s="66"/>
      <c r="D225" s="66" t="s">
        <v>413</v>
      </c>
      <c r="E225" s="78">
        <v>10000</v>
      </c>
      <c r="F225" s="109">
        <v>0.42</v>
      </c>
      <c r="G225" s="144"/>
      <c r="H225" s="78">
        <f>F225</f>
        <v>0.42</v>
      </c>
      <c r="I225" s="78"/>
      <c r="J225" s="23"/>
    </row>
    <row r="226" spans="1:10" ht="16" x14ac:dyDescent="0.2">
      <c r="A226" s="63"/>
      <c r="B226" s="75"/>
      <c r="C226" s="66"/>
      <c r="D226" s="66"/>
      <c r="E226" s="78"/>
      <c r="F226" s="109"/>
      <c r="G226" s="144"/>
      <c r="H226" s="78"/>
      <c r="I226" s="78"/>
      <c r="J226" s="23"/>
    </row>
    <row r="227" spans="1:10" ht="16" x14ac:dyDescent="0.2">
      <c r="A227" s="63"/>
      <c r="B227" s="75" t="s">
        <v>589</v>
      </c>
      <c r="C227" s="66" t="s">
        <v>60</v>
      </c>
      <c r="D227" s="66" t="s">
        <v>411</v>
      </c>
      <c r="E227" s="78">
        <v>10000</v>
      </c>
      <c r="F227" s="109">
        <v>0</v>
      </c>
      <c r="G227" s="144">
        <f>H227-F227</f>
        <v>8.02</v>
      </c>
      <c r="H227" s="78">
        <v>8.02</v>
      </c>
      <c r="I227" s="78">
        <f>H227</f>
        <v>8.02</v>
      </c>
      <c r="J227" s="211"/>
    </row>
    <row r="228" spans="1:10" ht="16" x14ac:dyDescent="0.2">
      <c r="A228" s="63"/>
      <c r="B228" s="75"/>
      <c r="C228" s="66"/>
      <c r="D228" s="66"/>
      <c r="E228" s="78"/>
      <c r="F228" s="109"/>
      <c r="G228" s="144"/>
      <c r="H228" s="78"/>
      <c r="I228" s="78"/>
      <c r="J228" s="23"/>
    </row>
    <row r="229" spans="1:10" ht="16" x14ac:dyDescent="0.2">
      <c r="A229" s="63"/>
      <c r="B229" s="75" t="s">
        <v>425</v>
      </c>
      <c r="C229" s="66" t="s">
        <v>426</v>
      </c>
      <c r="D229" s="66" t="s">
        <v>411</v>
      </c>
      <c r="E229" s="78">
        <v>10000</v>
      </c>
      <c r="F229" s="109">
        <v>0</v>
      </c>
      <c r="G229" s="144">
        <f>H229-F229</f>
        <v>0.66</v>
      </c>
      <c r="H229" s="78">
        <v>0.66</v>
      </c>
      <c r="I229" s="78">
        <f>SUM(H229:H230)</f>
        <v>1.08</v>
      </c>
      <c r="J229" s="23"/>
    </row>
    <row r="230" spans="1:10" ht="16" x14ac:dyDescent="0.2">
      <c r="A230" s="63"/>
      <c r="B230" s="75" t="s">
        <v>425</v>
      </c>
      <c r="C230" s="66"/>
      <c r="D230" s="66" t="s">
        <v>413</v>
      </c>
      <c r="E230" s="78">
        <v>10000</v>
      </c>
      <c r="F230" s="109">
        <v>0.42</v>
      </c>
      <c r="G230" s="144"/>
      <c r="H230" s="78">
        <f>F230</f>
        <v>0.42</v>
      </c>
      <c r="I230" s="78"/>
      <c r="J230" s="23"/>
    </row>
    <row r="231" spans="1:10" ht="16" x14ac:dyDescent="0.2">
      <c r="A231" s="63"/>
      <c r="B231" s="75"/>
      <c r="C231" s="66"/>
      <c r="D231" s="66"/>
      <c r="E231" s="78"/>
      <c r="F231" s="109"/>
      <c r="G231" s="144"/>
      <c r="H231" s="78"/>
      <c r="I231" s="78"/>
      <c r="J231" s="23"/>
    </row>
    <row r="232" spans="1:10" ht="16" x14ac:dyDescent="0.2">
      <c r="A232" s="63"/>
      <c r="B232" s="75" t="s">
        <v>660</v>
      </c>
      <c r="C232" s="66" t="s">
        <v>658</v>
      </c>
      <c r="D232" s="66" t="s">
        <v>411</v>
      </c>
      <c r="E232" s="78">
        <v>190000</v>
      </c>
      <c r="F232" s="109">
        <f>H232-G232</f>
        <v>36.18</v>
      </c>
      <c r="G232" s="144">
        <v>2.0099999999999998</v>
      </c>
      <c r="H232" s="78">
        <v>38.19</v>
      </c>
      <c r="I232" s="78">
        <f>SUM(H232:H237)</f>
        <v>64.349999999999994</v>
      </c>
      <c r="J232" s="23"/>
    </row>
    <row r="233" spans="1:10" ht="16" x14ac:dyDescent="0.2">
      <c r="A233" s="63"/>
      <c r="B233" s="75" t="s">
        <v>660</v>
      </c>
      <c r="C233" s="66"/>
      <c r="D233" s="66" t="s">
        <v>417</v>
      </c>
      <c r="E233" s="78">
        <v>100000</v>
      </c>
      <c r="F233" s="109">
        <v>18.100000000000001</v>
      </c>
      <c r="G233" s="144"/>
      <c r="H233" s="78">
        <f>F233</f>
        <v>18.100000000000001</v>
      </c>
      <c r="I233" s="78"/>
      <c r="J233" s="23"/>
    </row>
    <row r="234" spans="1:10" ht="16" x14ac:dyDescent="0.2">
      <c r="A234" s="63"/>
      <c r="B234" s="75" t="s">
        <v>660</v>
      </c>
      <c r="C234" s="66"/>
      <c r="D234" s="66" t="s">
        <v>412</v>
      </c>
      <c r="E234" s="78">
        <v>10000</v>
      </c>
      <c r="F234" s="109">
        <v>3.42</v>
      </c>
      <c r="G234" s="144"/>
      <c r="H234" s="78">
        <f>F234</f>
        <v>3.42</v>
      </c>
      <c r="I234" s="78"/>
      <c r="J234" s="23"/>
    </row>
    <row r="235" spans="1:10" ht="16" x14ac:dyDescent="0.2">
      <c r="A235" s="63"/>
      <c r="B235" s="75" t="s">
        <v>660</v>
      </c>
      <c r="C235" s="66"/>
      <c r="D235" s="66" t="s">
        <v>413</v>
      </c>
      <c r="E235" s="78">
        <v>50000</v>
      </c>
      <c r="F235" s="109">
        <v>2.09</v>
      </c>
      <c r="G235" s="144"/>
      <c r="H235" s="78">
        <f>F235</f>
        <v>2.09</v>
      </c>
      <c r="I235" s="78"/>
      <c r="J235" s="23"/>
    </row>
    <row r="236" spans="1:10" ht="16" x14ac:dyDescent="0.2">
      <c r="A236" s="63"/>
      <c r="B236" s="75" t="s">
        <v>660</v>
      </c>
      <c r="C236" s="66"/>
      <c r="D236" s="66" t="s">
        <v>418</v>
      </c>
      <c r="E236" s="78">
        <v>50000</v>
      </c>
      <c r="F236" s="109">
        <v>2.2000000000000002</v>
      </c>
      <c r="G236" s="144"/>
      <c r="H236" s="78">
        <f>F236</f>
        <v>2.2000000000000002</v>
      </c>
      <c r="I236" s="78"/>
      <c r="J236" s="23"/>
    </row>
    <row r="237" spans="1:10" ht="16" x14ac:dyDescent="0.2">
      <c r="A237" s="63"/>
      <c r="B237" s="75" t="s">
        <v>660</v>
      </c>
      <c r="C237" s="66"/>
      <c r="D237" s="66" t="s">
        <v>414</v>
      </c>
      <c r="E237" s="78">
        <v>10000</v>
      </c>
      <c r="F237" s="109">
        <v>0.35</v>
      </c>
      <c r="G237" s="144"/>
      <c r="H237" s="78">
        <f>F237</f>
        <v>0.35</v>
      </c>
      <c r="I237" s="78"/>
      <c r="J237" s="23"/>
    </row>
    <row r="238" spans="1:10" ht="16" x14ac:dyDescent="0.2">
      <c r="A238" s="63"/>
      <c r="B238" s="75"/>
      <c r="C238" s="66"/>
      <c r="D238" s="66"/>
      <c r="E238" s="78"/>
      <c r="F238" s="78"/>
      <c r="G238" s="78"/>
      <c r="H238" s="78"/>
      <c r="I238" s="78"/>
      <c r="J238" s="23"/>
    </row>
    <row r="239" spans="1:10" ht="16" x14ac:dyDescent="0.2">
      <c r="A239" s="63"/>
      <c r="B239" s="290">
        <v>2235</v>
      </c>
      <c r="C239" s="66" t="s">
        <v>527</v>
      </c>
      <c r="D239" s="66" t="s">
        <v>411</v>
      </c>
      <c r="E239" s="78">
        <v>10000</v>
      </c>
      <c r="F239" s="78">
        <v>0</v>
      </c>
      <c r="G239" s="78">
        <f>H239-F239</f>
        <v>2.0099999999999998</v>
      </c>
      <c r="H239" s="78">
        <v>2.0099999999999998</v>
      </c>
      <c r="I239" s="78">
        <f>SUM(H239:H244)</f>
        <v>4.8199999999999994</v>
      </c>
      <c r="J239" s="23"/>
    </row>
    <row r="240" spans="1:10" ht="16" x14ac:dyDescent="0.2">
      <c r="A240" s="63"/>
      <c r="B240" s="290" t="s">
        <v>535</v>
      </c>
      <c r="C240" s="66"/>
      <c r="D240" s="66" t="s">
        <v>417</v>
      </c>
      <c r="E240" s="78">
        <v>5000</v>
      </c>
      <c r="F240" s="78">
        <v>1.42</v>
      </c>
      <c r="G240" s="78"/>
      <c r="H240" s="78">
        <f>F240</f>
        <v>1.42</v>
      </c>
      <c r="I240" s="78"/>
      <c r="J240" s="23"/>
    </row>
    <row r="241" spans="1:10" ht="16" x14ac:dyDescent="0.2">
      <c r="A241" s="63"/>
      <c r="B241" s="290" t="s">
        <v>535</v>
      </c>
      <c r="C241" s="66"/>
      <c r="D241" s="66" t="s">
        <v>412</v>
      </c>
      <c r="E241" s="78">
        <v>2000</v>
      </c>
      <c r="F241" s="78">
        <v>0.68</v>
      </c>
      <c r="G241" s="78"/>
      <c r="H241" s="78">
        <f>F241</f>
        <v>0.68</v>
      </c>
      <c r="I241" s="78"/>
      <c r="J241" s="23"/>
    </row>
    <row r="242" spans="1:10" ht="16" x14ac:dyDescent="0.2">
      <c r="A242" s="63"/>
      <c r="B242" s="290" t="s">
        <v>535</v>
      </c>
      <c r="C242" s="66"/>
      <c r="D242" s="66" t="s">
        <v>413</v>
      </c>
      <c r="E242" s="78">
        <v>10000</v>
      </c>
      <c r="F242" s="78">
        <v>0.42</v>
      </c>
      <c r="G242" s="78"/>
      <c r="H242" s="78">
        <f>F242</f>
        <v>0.42</v>
      </c>
      <c r="I242" s="78"/>
      <c r="J242" s="23"/>
    </row>
    <row r="243" spans="1:10" ht="16" x14ac:dyDescent="0.2">
      <c r="A243" s="63"/>
      <c r="B243" s="290" t="s">
        <v>535</v>
      </c>
      <c r="C243" s="66"/>
      <c r="D243" s="66" t="s">
        <v>418</v>
      </c>
      <c r="E243" s="78">
        <v>5000</v>
      </c>
      <c r="F243" s="78">
        <v>0.22</v>
      </c>
      <c r="G243" s="78"/>
      <c r="H243" s="78">
        <f>F243</f>
        <v>0.22</v>
      </c>
      <c r="I243" s="78"/>
      <c r="J243" s="23"/>
    </row>
    <row r="244" spans="1:10" ht="16" x14ac:dyDescent="0.2">
      <c r="A244" s="63"/>
      <c r="B244" s="290" t="s">
        <v>535</v>
      </c>
      <c r="C244" s="66"/>
      <c r="D244" s="66" t="s">
        <v>414</v>
      </c>
      <c r="E244" s="78">
        <v>2000</v>
      </c>
      <c r="F244" s="78">
        <v>7.0000000000000007E-2</v>
      </c>
      <c r="G244" s="78"/>
      <c r="H244" s="78">
        <f>F244</f>
        <v>7.0000000000000007E-2</v>
      </c>
      <c r="I244" s="78"/>
      <c r="J244" s="23"/>
    </row>
    <row r="245" spans="1:10" ht="16" x14ac:dyDescent="0.2">
      <c r="A245" s="63"/>
      <c r="B245" s="23"/>
      <c r="C245" s="66"/>
      <c r="D245" s="66"/>
      <c r="E245" s="78"/>
      <c r="F245" s="78"/>
      <c r="G245" s="78"/>
      <c r="H245" s="78"/>
      <c r="I245" s="78"/>
      <c r="J245" s="23"/>
    </row>
    <row r="246" spans="1:10" ht="16" x14ac:dyDescent="0.2">
      <c r="A246" s="63"/>
      <c r="B246" s="275">
        <v>2245</v>
      </c>
      <c r="C246" s="66" t="s">
        <v>639</v>
      </c>
      <c r="D246" s="66" t="s">
        <v>411</v>
      </c>
      <c r="E246" s="78">
        <v>10000</v>
      </c>
      <c r="F246" s="78">
        <v>0</v>
      </c>
      <c r="G246" s="78">
        <v>3.08</v>
      </c>
      <c r="H246" s="78">
        <f>F246+G246</f>
        <v>3.08</v>
      </c>
      <c r="I246" s="78">
        <f>SUM(H246:H247)</f>
        <v>3.5</v>
      </c>
      <c r="J246" s="23"/>
    </row>
    <row r="247" spans="1:10" ht="16" x14ac:dyDescent="0.2">
      <c r="A247" s="63"/>
      <c r="B247" s="275">
        <v>2245</v>
      </c>
      <c r="C247" s="66"/>
      <c r="D247" s="66" t="s">
        <v>413</v>
      </c>
      <c r="E247" s="78">
        <v>10000</v>
      </c>
      <c r="F247" s="78">
        <v>0.42</v>
      </c>
      <c r="G247" s="78"/>
      <c r="H247" s="78">
        <f>F247</f>
        <v>0.42</v>
      </c>
      <c r="I247" s="78"/>
      <c r="J247" s="23"/>
    </row>
    <row r="248" spans="1:10" ht="16" x14ac:dyDescent="0.2">
      <c r="A248" s="63"/>
      <c r="B248" s="75"/>
      <c r="C248" s="66"/>
      <c r="D248" s="66"/>
      <c r="E248" s="78"/>
      <c r="F248" s="109"/>
      <c r="G248" s="144"/>
      <c r="H248" s="78"/>
      <c r="I248" s="78"/>
      <c r="J248" s="23"/>
    </row>
    <row r="249" spans="1:10" ht="16" x14ac:dyDescent="0.2">
      <c r="A249" s="63"/>
      <c r="B249" s="75" t="s">
        <v>591</v>
      </c>
      <c r="C249" s="66" t="s">
        <v>367</v>
      </c>
      <c r="D249" s="66" t="s">
        <v>411</v>
      </c>
      <c r="E249" s="78">
        <v>10000</v>
      </c>
      <c r="F249" s="109">
        <v>0</v>
      </c>
      <c r="G249" s="144">
        <f>H249-F249</f>
        <v>5.0199999999999996</v>
      </c>
      <c r="H249" s="78">
        <v>5.0199999999999996</v>
      </c>
      <c r="I249" s="78">
        <f>SUM(H249:H252)</f>
        <v>10.879999999999999</v>
      </c>
      <c r="J249" s="23"/>
    </row>
    <row r="250" spans="1:10" ht="16" x14ac:dyDescent="0.2">
      <c r="A250" s="63"/>
      <c r="B250" s="75" t="s">
        <v>591</v>
      </c>
      <c r="C250" s="66"/>
      <c r="D250" s="66" t="s">
        <v>412</v>
      </c>
      <c r="E250" s="78">
        <v>10000</v>
      </c>
      <c r="F250" s="109">
        <v>3.42</v>
      </c>
      <c r="G250" s="144"/>
      <c r="H250" s="78">
        <f>F250</f>
        <v>3.42</v>
      </c>
      <c r="I250" s="78"/>
      <c r="J250" s="23"/>
    </row>
    <row r="251" spans="1:10" ht="16" x14ac:dyDescent="0.2">
      <c r="A251" s="63"/>
      <c r="B251" s="75" t="s">
        <v>591</v>
      </c>
      <c r="C251" s="66"/>
      <c r="D251" s="66" t="s">
        <v>413</v>
      </c>
      <c r="E251" s="78">
        <v>50000</v>
      </c>
      <c r="F251" s="109">
        <v>2.09</v>
      </c>
      <c r="G251" s="144"/>
      <c r="H251" s="78">
        <f>F251</f>
        <v>2.09</v>
      </c>
      <c r="I251" s="78"/>
      <c r="J251" s="23"/>
    </row>
    <row r="252" spans="1:10" ht="16" x14ac:dyDescent="0.2">
      <c r="A252" s="63"/>
      <c r="B252" s="75" t="s">
        <v>591</v>
      </c>
      <c r="C252" s="66"/>
      <c r="D252" s="66" t="s">
        <v>414</v>
      </c>
      <c r="E252" s="78">
        <v>10000</v>
      </c>
      <c r="F252" s="109">
        <v>0.35</v>
      </c>
      <c r="G252" s="144"/>
      <c r="H252" s="78">
        <f>F252</f>
        <v>0.35</v>
      </c>
      <c r="I252" s="78"/>
      <c r="J252" s="23"/>
    </row>
    <row r="253" spans="1:10" ht="16" x14ac:dyDescent="0.2">
      <c r="A253" s="63"/>
      <c r="B253" s="75"/>
      <c r="C253" s="70"/>
      <c r="D253" s="173"/>
      <c r="E253" s="130"/>
      <c r="F253" s="111"/>
      <c r="G253" s="192"/>
      <c r="H253" s="130"/>
      <c r="I253" s="130"/>
      <c r="J253" s="23"/>
    </row>
    <row r="254" spans="1:10" ht="16" x14ac:dyDescent="0.2">
      <c r="A254" s="63"/>
      <c r="B254" s="75" t="s">
        <v>593</v>
      </c>
      <c r="C254" s="70" t="s">
        <v>374</v>
      </c>
      <c r="D254" s="70" t="s">
        <v>411</v>
      </c>
      <c r="E254" s="130">
        <v>10000</v>
      </c>
      <c r="F254" s="111">
        <v>0</v>
      </c>
      <c r="G254" s="144">
        <f>H254-F254</f>
        <v>5.0199999999999996</v>
      </c>
      <c r="H254" s="130">
        <v>5.0199999999999996</v>
      </c>
      <c r="I254" s="130">
        <f>H254</f>
        <v>5.0199999999999996</v>
      </c>
      <c r="J254" s="23"/>
    </row>
    <row r="255" spans="1:10" ht="16" x14ac:dyDescent="0.2">
      <c r="A255" s="63"/>
      <c r="B255" s="75"/>
      <c r="C255" s="70"/>
      <c r="D255" s="70"/>
      <c r="E255" s="130"/>
      <c r="F255" s="111"/>
      <c r="G255" s="144"/>
      <c r="H255" s="130"/>
      <c r="I255" s="130"/>
      <c r="J255" s="23"/>
    </row>
    <row r="256" spans="1:10" ht="16" x14ac:dyDescent="0.2">
      <c r="A256" s="63"/>
      <c r="B256" s="75" t="s">
        <v>642</v>
      </c>
      <c r="C256" s="70" t="s">
        <v>641</v>
      </c>
      <c r="D256" s="70" t="s">
        <v>411</v>
      </c>
      <c r="E256" s="130">
        <v>40000</v>
      </c>
      <c r="F256" s="111">
        <f>H256-G256</f>
        <v>1.98</v>
      </c>
      <c r="G256" s="144">
        <v>0.66</v>
      </c>
      <c r="H256" s="130">
        <v>2.64</v>
      </c>
      <c r="I256" s="130">
        <f>SUM(H256:H257)</f>
        <v>5.98</v>
      </c>
      <c r="J256" s="23"/>
    </row>
    <row r="257" spans="1:10" ht="16" x14ac:dyDescent="0.2">
      <c r="A257" s="63"/>
      <c r="B257" s="75" t="s">
        <v>642</v>
      </c>
      <c r="C257" s="70"/>
      <c r="D257" s="70" t="s">
        <v>413</v>
      </c>
      <c r="E257" s="130">
        <v>80000</v>
      </c>
      <c r="F257" s="130">
        <v>3.34</v>
      </c>
      <c r="G257" s="78"/>
      <c r="H257" s="130">
        <f>F257</f>
        <v>3.34</v>
      </c>
      <c r="I257" s="130"/>
      <c r="J257" s="23"/>
    </row>
    <row r="258" spans="1:10" ht="16" x14ac:dyDescent="0.2">
      <c r="A258" s="63"/>
      <c r="B258" s="75"/>
      <c r="C258" s="70"/>
      <c r="D258" s="70"/>
      <c r="E258" s="130"/>
      <c r="F258" s="111"/>
      <c r="G258" s="192"/>
      <c r="H258" s="130"/>
      <c r="I258" s="130"/>
      <c r="J258" s="23"/>
    </row>
    <row r="259" spans="1:10" ht="16" x14ac:dyDescent="0.2">
      <c r="A259" s="63"/>
      <c r="B259" s="75" t="s">
        <v>594</v>
      </c>
      <c r="C259" s="66" t="s">
        <v>72</v>
      </c>
      <c r="D259" s="66" t="s">
        <v>411</v>
      </c>
      <c r="E259" s="78">
        <v>10000</v>
      </c>
      <c r="F259" s="109">
        <v>0</v>
      </c>
      <c r="G259" s="144">
        <f>H259-F259</f>
        <v>8.02</v>
      </c>
      <c r="H259" s="78">
        <v>8.02</v>
      </c>
      <c r="I259" s="78">
        <f>H259</f>
        <v>8.02</v>
      </c>
      <c r="J259" s="23"/>
    </row>
    <row r="260" spans="1:10" ht="16" x14ac:dyDescent="0.2">
      <c r="A260" s="63"/>
      <c r="B260" s="75"/>
      <c r="C260" s="66"/>
      <c r="D260" s="66"/>
      <c r="E260" s="78"/>
      <c r="F260" s="109"/>
      <c r="G260" s="144"/>
      <c r="H260" s="78"/>
      <c r="I260" s="78"/>
      <c r="J260" s="23"/>
    </row>
    <row r="261" spans="1:10" ht="16" x14ac:dyDescent="0.2">
      <c r="A261" s="63"/>
      <c r="B261" s="75" t="s">
        <v>595</v>
      </c>
      <c r="C261" s="66" t="s">
        <v>118</v>
      </c>
      <c r="D261" s="66" t="s">
        <v>411</v>
      </c>
      <c r="E261" s="79">
        <v>10000</v>
      </c>
      <c r="F261" s="109">
        <v>0</v>
      </c>
      <c r="G261" s="144">
        <f>H261-F261</f>
        <v>8.02</v>
      </c>
      <c r="H261" s="79">
        <v>8.02</v>
      </c>
      <c r="I261" s="79">
        <f>SUM(H261:H262)</f>
        <v>12.2</v>
      </c>
      <c r="J261" s="23"/>
    </row>
    <row r="262" spans="1:10" ht="16" x14ac:dyDescent="0.2">
      <c r="A262" s="63"/>
      <c r="B262" s="75" t="s">
        <v>595</v>
      </c>
      <c r="C262" s="66"/>
      <c r="D262" s="66" t="s">
        <v>413</v>
      </c>
      <c r="E262" s="79">
        <v>100000</v>
      </c>
      <c r="F262" s="109">
        <v>4.18</v>
      </c>
      <c r="G262" s="144"/>
      <c r="H262" s="79">
        <f>F262</f>
        <v>4.18</v>
      </c>
      <c r="I262" s="79"/>
      <c r="J262" s="23"/>
    </row>
    <row r="263" spans="1:10" ht="16" x14ac:dyDescent="0.2">
      <c r="A263" s="63"/>
      <c r="B263" s="75"/>
      <c r="C263" s="66"/>
      <c r="D263" s="66"/>
      <c r="E263" s="79"/>
      <c r="F263" s="109"/>
      <c r="G263" s="144"/>
      <c r="H263" s="79"/>
      <c r="I263" s="79"/>
      <c r="J263" s="23"/>
    </row>
    <row r="264" spans="1:10" ht="16" x14ac:dyDescent="0.2">
      <c r="A264" s="63"/>
      <c r="B264" s="75" t="s">
        <v>596</v>
      </c>
      <c r="C264" s="66" t="s">
        <v>62</v>
      </c>
      <c r="D264" s="66" t="s">
        <v>411</v>
      </c>
      <c r="E264" s="78">
        <v>200000</v>
      </c>
      <c r="F264" s="78">
        <f>H264-G264</f>
        <v>58.52</v>
      </c>
      <c r="G264" s="78">
        <v>3.08</v>
      </c>
      <c r="H264" s="78">
        <v>61.6</v>
      </c>
      <c r="I264" s="78">
        <f>SUM(H264:H267)</f>
        <v>73.72999999999999</v>
      </c>
      <c r="J264" s="23"/>
    </row>
    <row r="265" spans="1:10" ht="16" x14ac:dyDescent="0.2">
      <c r="A265" s="63"/>
      <c r="B265" s="75" t="s">
        <v>596</v>
      </c>
      <c r="C265" s="66"/>
      <c r="D265" s="66" t="s">
        <v>412</v>
      </c>
      <c r="E265" s="79">
        <v>10000</v>
      </c>
      <c r="F265" s="109">
        <v>3.42</v>
      </c>
      <c r="G265" s="144"/>
      <c r="H265" s="79">
        <f>F265</f>
        <v>3.42</v>
      </c>
      <c r="I265" s="79"/>
      <c r="J265" s="23"/>
    </row>
    <row r="266" spans="1:10" ht="16" x14ac:dyDescent="0.2">
      <c r="A266" s="63"/>
      <c r="B266" s="75" t="s">
        <v>596</v>
      </c>
      <c r="C266" s="66"/>
      <c r="D266" s="66" t="s">
        <v>413</v>
      </c>
      <c r="E266" s="78">
        <v>200000</v>
      </c>
      <c r="F266" s="109">
        <v>8.36</v>
      </c>
      <c r="G266" s="144"/>
      <c r="H266" s="79">
        <f>F266</f>
        <v>8.36</v>
      </c>
      <c r="I266" s="79"/>
      <c r="J266" s="23"/>
    </row>
    <row r="267" spans="1:10" ht="16" x14ac:dyDescent="0.2">
      <c r="A267" s="63"/>
      <c r="B267" s="75" t="s">
        <v>596</v>
      </c>
      <c r="C267" s="66"/>
      <c r="D267" s="66" t="s">
        <v>414</v>
      </c>
      <c r="E267" s="79">
        <v>10000</v>
      </c>
      <c r="F267" s="109">
        <v>0.35</v>
      </c>
      <c r="G267" s="144"/>
      <c r="H267" s="79">
        <f>F267</f>
        <v>0.35</v>
      </c>
      <c r="I267" s="79"/>
      <c r="J267" s="23"/>
    </row>
    <row r="268" spans="1:10" ht="16" x14ac:dyDescent="0.2">
      <c r="A268" s="63"/>
      <c r="B268" s="75"/>
      <c r="C268" s="66"/>
      <c r="D268" s="66"/>
      <c r="E268" s="79"/>
      <c r="F268" s="109"/>
      <c r="G268" s="144"/>
      <c r="H268" s="79"/>
      <c r="I268" s="79"/>
      <c r="J268" s="23"/>
    </row>
    <row r="269" spans="1:10" ht="16" x14ac:dyDescent="0.2">
      <c r="A269" s="63"/>
      <c r="B269" s="75" t="s">
        <v>597</v>
      </c>
      <c r="C269" s="66" t="s">
        <v>38</v>
      </c>
      <c r="D269" s="66" t="s">
        <v>411</v>
      </c>
      <c r="E269" s="78">
        <v>20000</v>
      </c>
      <c r="F269" s="109">
        <f>H269-G269</f>
        <v>5.0199999999999996</v>
      </c>
      <c r="G269" s="144">
        <v>5.0199999999999996</v>
      </c>
      <c r="H269" s="78">
        <v>10.039999999999999</v>
      </c>
      <c r="I269" s="78">
        <f>SUM(H269:H272)</f>
        <v>14.649999999999999</v>
      </c>
      <c r="J269" s="211"/>
    </row>
    <row r="270" spans="1:10" ht="16" x14ac:dyDescent="0.2">
      <c r="A270" s="63"/>
      <c r="B270" s="75" t="s">
        <v>597</v>
      </c>
      <c r="C270" s="66"/>
      <c r="D270" s="66" t="s">
        <v>412</v>
      </c>
      <c r="E270" s="78">
        <v>10000</v>
      </c>
      <c r="F270" s="109">
        <v>3.42</v>
      </c>
      <c r="G270" s="144"/>
      <c r="H270" s="78">
        <f>F270</f>
        <v>3.42</v>
      </c>
      <c r="I270" s="78"/>
      <c r="J270" s="23"/>
    </row>
    <row r="271" spans="1:10" ht="16" x14ac:dyDescent="0.2">
      <c r="A271" s="63"/>
      <c r="B271" s="75" t="s">
        <v>597</v>
      </c>
      <c r="C271" s="66"/>
      <c r="D271" s="66" t="s">
        <v>413</v>
      </c>
      <c r="E271" s="78">
        <v>20000</v>
      </c>
      <c r="F271" s="109">
        <v>0.84</v>
      </c>
      <c r="G271" s="144"/>
      <c r="H271" s="78">
        <f>F271</f>
        <v>0.84</v>
      </c>
      <c r="I271" s="78"/>
      <c r="J271" s="23"/>
    </row>
    <row r="272" spans="1:10" ht="16" x14ac:dyDescent="0.2">
      <c r="A272" s="63"/>
      <c r="B272" s="75" t="s">
        <v>597</v>
      </c>
      <c r="C272" s="66"/>
      <c r="D272" s="66" t="s">
        <v>414</v>
      </c>
      <c r="E272" s="78">
        <v>10000</v>
      </c>
      <c r="F272" s="109">
        <v>0.35</v>
      </c>
      <c r="G272" s="144"/>
      <c r="H272" s="78">
        <f>F272</f>
        <v>0.35</v>
      </c>
      <c r="I272" s="78"/>
      <c r="J272" s="23"/>
    </row>
    <row r="273" spans="1:10" ht="16" x14ac:dyDescent="0.2">
      <c r="A273" s="63"/>
      <c r="B273" s="75"/>
      <c r="C273" s="66"/>
      <c r="D273" s="66"/>
      <c r="E273" s="78"/>
      <c r="F273" s="109"/>
      <c r="G273" s="144"/>
      <c r="H273" s="78"/>
      <c r="I273" s="78"/>
      <c r="J273" s="23"/>
    </row>
    <row r="274" spans="1:10" ht="16" x14ac:dyDescent="0.2">
      <c r="A274" s="63"/>
      <c r="B274" s="75" t="s">
        <v>598</v>
      </c>
      <c r="C274" s="66" t="s">
        <v>134</v>
      </c>
      <c r="D274" s="66" t="s">
        <v>411</v>
      </c>
      <c r="E274" s="78">
        <v>200000</v>
      </c>
      <c r="F274" s="78">
        <f>H274-G274</f>
        <v>12.54</v>
      </c>
      <c r="G274" s="78">
        <v>0.66</v>
      </c>
      <c r="H274" s="78">
        <v>13.2</v>
      </c>
      <c r="I274" s="78">
        <f>SUM(H274:H278)</f>
        <v>29.839999999999996</v>
      </c>
      <c r="J274" s="23"/>
    </row>
    <row r="275" spans="1:10" ht="16" x14ac:dyDescent="0.2">
      <c r="A275" s="63"/>
      <c r="B275" s="75" t="s">
        <v>598</v>
      </c>
      <c r="C275" s="66"/>
      <c r="D275" s="66" t="s">
        <v>412</v>
      </c>
      <c r="E275" s="78">
        <v>10000</v>
      </c>
      <c r="F275" s="109">
        <v>3.42</v>
      </c>
      <c r="G275" s="144"/>
      <c r="H275" s="78">
        <f>F275</f>
        <v>3.42</v>
      </c>
      <c r="I275" s="78"/>
      <c r="J275" s="23"/>
    </row>
    <row r="276" spans="1:10" ht="16" x14ac:dyDescent="0.2">
      <c r="A276" s="63"/>
      <c r="B276" s="75" t="s">
        <v>598</v>
      </c>
      <c r="C276" s="66"/>
      <c r="D276" s="66" t="s">
        <v>413</v>
      </c>
      <c r="E276" s="78">
        <v>150000</v>
      </c>
      <c r="F276" s="109">
        <v>6.27</v>
      </c>
      <c r="G276" s="144"/>
      <c r="H276" s="78">
        <f>F276</f>
        <v>6.27</v>
      </c>
      <c r="I276" s="78"/>
      <c r="J276" s="23"/>
    </row>
    <row r="277" spans="1:10" ht="16" x14ac:dyDescent="0.2">
      <c r="A277" s="63"/>
      <c r="B277" s="75" t="s">
        <v>598</v>
      </c>
      <c r="C277" s="66"/>
      <c r="D277" s="66" t="s">
        <v>418</v>
      </c>
      <c r="E277" s="78">
        <v>150000</v>
      </c>
      <c r="F277" s="109">
        <v>6.6</v>
      </c>
      <c r="G277" s="144"/>
      <c r="H277" s="78">
        <f>F277</f>
        <v>6.6</v>
      </c>
      <c r="I277" s="78"/>
      <c r="J277" s="23"/>
    </row>
    <row r="278" spans="1:10" ht="16" x14ac:dyDescent="0.2">
      <c r="A278" s="63"/>
      <c r="B278" s="75" t="s">
        <v>598</v>
      </c>
      <c r="C278" s="66"/>
      <c r="D278" s="66" t="s">
        <v>414</v>
      </c>
      <c r="E278" s="78">
        <v>10000</v>
      </c>
      <c r="F278" s="109">
        <v>0.35</v>
      </c>
      <c r="G278" s="144"/>
      <c r="H278" s="78">
        <f>F278</f>
        <v>0.35</v>
      </c>
      <c r="I278" s="78"/>
      <c r="J278" s="23"/>
    </row>
    <row r="279" spans="1:10" ht="16" x14ac:dyDescent="0.2">
      <c r="A279" s="63"/>
      <c r="B279" s="75"/>
      <c r="C279" s="66"/>
      <c r="D279" s="66"/>
      <c r="E279" s="78"/>
      <c r="F279" s="109"/>
      <c r="G279" s="144"/>
      <c r="H279" s="78"/>
      <c r="I279" s="78"/>
      <c r="J279" s="23"/>
    </row>
    <row r="280" spans="1:10" ht="16" x14ac:dyDescent="0.2">
      <c r="A280" s="63"/>
      <c r="B280" s="75" t="s">
        <v>599</v>
      </c>
      <c r="C280" s="66" t="s">
        <v>186</v>
      </c>
      <c r="D280" s="66" t="s">
        <v>411</v>
      </c>
      <c r="E280" s="78">
        <v>250000</v>
      </c>
      <c r="F280" s="78">
        <f>H280-G280</f>
        <v>73.92</v>
      </c>
      <c r="G280" s="78">
        <v>3.08</v>
      </c>
      <c r="H280" s="78">
        <v>77</v>
      </c>
      <c r="I280" s="78">
        <f>SUM(H280:H283)</f>
        <v>128.92000000000002</v>
      </c>
      <c r="J280" s="23"/>
    </row>
    <row r="281" spans="1:10" ht="16" x14ac:dyDescent="0.2">
      <c r="A281" s="63"/>
      <c r="B281" s="75" t="s">
        <v>599</v>
      </c>
      <c r="C281" s="66"/>
      <c r="D281" s="66" t="s">
        <v>417</v>
      </c>
      <c r="E281" s="78">
        <v>45000</v>
      </c>
      <c r="F281" s="109">
        <v>19.850000000000001</v>
      </c>
      <c r="G281" s="144"/>
      <c r="H281" s="78">
        <v>30.47</v>
      </c>
      <c r="I281" s="78"/>
      <c r="J281" s="23"/>
    </row>
    <row r="282" spans="1:10" ht="16" x14ac:dyDescent="0.2">
      <c r="A282" s="63"/>
      <c r="B282" s="75" t="s">
        <v>599</v>
      </c>
      <c r="C282" s="66"/>
      <c r="D282" s="66" t="s">
        <v>413</v>
      </c>
      <c r="E282" s="78">
        <v>250000</v>
      </c>
      <c r="F282" s="109">
        <v>10.45</v>
      </c>
      <c r="G282" s="144"/>
      <c r="H282" s="78">
        <f>F282</f>
        <v>10.45</v>
      </c>
      <c r="I282" s="78"/>
      <c r="J282" s="23"/>
    </row>
    <row r="283" spans="1:10" ht="16" x14ac:dyDescent="0.2">
      <c r="A283" s="63"/>
      <c r="B283" s="75" t="s">
        <v>599</v>
      </c>
      <c r="C283" s="66"/>
      <c r="D283" s="66" t="s">
        <v>418</v>
      </c>
      <c r="E283" s="78">
        <v>250000</v>
      </c>
      <c r="F283" s="109">
        <v>11</v>
      </c>
      <c r="G283" s="144"/>
      <c r="H283" s="78">
        <f>F283</f>
        <v>11</v>
      </c>
      <c r="I283" s="78"/>
      <c r="J283" s="23"/>
    </row>
    <row r="284" spans="1:10" ht="16" x14ac:dyDescent="0.2">
      <c r="A284" s="63"/>
      <c r="B284" s="75"/>
      <c r="C284" s="66"/>
      <c r="D284" s="66"/>
      <c r="E284" s="78"/>
      <c r="F284" s="109"/>
      <c r="G284" s="144"/>
      <c r="H284" s="78"/>
      <c r="I284" s="78"/>
      <c r="J284" s="23"/>
    </row>
    <row r="285" spans="1:10" ht="16" x14ac:dyDescent="0.2">
      <c r="A285" s="63"/>
      <c r="B285" s="75" t="s">
        <v>600</v>
      </c>
      <c r="C285" s="66" t="s">
        <v>236</v>
      </c>
      <c r="D285" s="66" t="s">
        <v>411</v>
      </c>
      <c r="E285" s="78">
        <v>10000</v>
      </c>
      <c r="F285" s="109">
        <v>0</v>
      </c>
      <c r="G285" s="144">
        <f>H285-F285</f>
        <v>14.08</v>
      </c>
      <c r="H285" s="78">
        <v>14.08</v>
      </c>
      <c r="I285" s="78">
        <f>SUM(H285:H286)</f>
        <v>14.5</v>
      </c>
      <c r="J285" s="23"/>
    </row>
    <row r="286" spans="1:10" ht="16" x14ac:dyDescent="0.2">
      <c r="A286" s="63"/>
      <c r="B286" s="75" t="s">
        <v>600</v>
      </c>
      <c r="C286" s="66"/>
      <c r="D286" s="66" t="s">
        <v>413</v>
      </c>
      <c r="E286" s="78">
        <v>10000</v>
      </c>
      <c r="F286" s="78">
        <v>0.42</v>
      </c>
      <c r="G286" s="78"/>
      <c r="H286" s="78">
        <f>F286</f>
        <v>0.42</v>
      </c>
      <c r="I286" s="78"/>
      <c r="J286" s="23"/>
    </row>
    <row r="287" spans="1:10" ht="16" x14ac:dyDescent="0.2">
      <c r="A287" s="63"/>
      <c r="B287" s="75"/>
      <c r="C287" s="66"/>
      <c r="D287" s="66"/>
      <c r="E287" s="78"/>
      <c r="F287" s="109"/>
      <c r="G287" s="144"/>
      <c r="H287" s="78"/>
      <c r="I287" s="78"/>
      <c r="J287" s="23"/>
    </row>
    <row r="288" spans="1:10" ht="16" x14ac:dyDescent="0.2">
      <c r="A288" s="63"/>
      <c r="B288" s="75" t="s">
        <v>601</v>
      </c>
      <c r="C288" s="66" t="s">
        <v>383</v>
      </c>
      <c r="D288" s="66" t="s">
        <v>411</v>
      </c>
      <c r="E288" s="78">
        <v>10000</v>
      </c>
      <c r="F288" s="78">
        <v>0</v>
      </c>
      <c r="G288" s="78">
        <f>H288-F288</f>
        <v>5.0199999999999996</v>
      </c>
      <c r="H288" s="78">
        <v>5.0199999999999996</v>
      </c>
      <c r="I288" s="78">
        <f>H288</f>
        <v>5.0199999999999996</v>
      </c>
      <c r="J288" s="23"/>
    </row>
    <row r="289" spans="1:10" ht="16" x14ac:dyDescent="0.2">
      <c r="A289" s="63"/>
      <c r="B289" s="75"/>
      <c r="C289" s="66"/>
      <c r="D289" s="66"/>
      <c r="E289" s="78"/>
      <c r="F289" s="109"/>
      <c r="G289" s="144"/>
      <c r="H289" s="78"/>
      <c r="I289" s="78"/>
      <c r="J289" s="23"/>
    </row>
    <row r="290" spans="1:10" ht="16" x14ac:dyDescent="0.2">
      <c r="A290" s="63"/>
      <c r="B290" s="75" t="s">
        <v>602</v>
      </c>
      <c r="C290" s="66" t="s">
        <v>135</v>
      </c>
      <c r="D290" s="66" t="s">
        <v>411</v>
      </c>
      <c r="E290" s="78">
        <v>10000</v>
      </c>
      <c r="F290" s="78">
        <v>0</v>
      </c>
      <c r="G290" s="78">
        <f>H290-F290</f>
        <v>8.02</v>
      </c>
      <c r="H290" s="78">
        <v>8.02</v>
      </c>
      <c r="I290" s="78">
        <f>SUM(H290:H294)</f>
        <v>16.950000000000003</v>
      </c>
      <c r="J290" s="23"/>
    </row>
    <row r="291" spans="1:10" s="226" customFormat="1" ht="16" x14ac:dyDescent="0.2">
      <c r="A291" s="101"/>
      <c r="B291" s="81"/>
      <c r="C291" s="82"/>
      <c r="D291" s="197" t="s">
        <v>412</v>
      </c>
      <c r="E291" s="83">
        <v>10000</v>
      </c>
      <c r="F291" s="83"/>
      <c r="G291" s="83"/>
      <c r="H291" s="83"/>
      <c r="I291" s="83"/>
      <c r="J291" s="105" t="s">
        <v>731</v>
      </c>
    </row>
    <row r="292" spans="1:10" ht="16" x14ac:dyDescent="0.2">
      <c r="A292" s="63"/>
      <c r="B292" s="75" t="s">
        <v>602</v>
      </c>
      <c r="C292" s="66"/>
      <c r="D292" s="173" t="s">
        <v>413</v>
      </c>
      <c r="E292" s="78">
        <v>100000</v>
      </c>
      <c r="F292" s="109">
        <v>4.18</v>
      </c>
      <c r="G292" s="144"/>
      <c r="H292" s="79">
        <f>F292</f>
        <v>4.18</v>
      </c>
      <c r="I292" s="79"/>
      <c r="J292" s="23"/>
    </row>
    <row r="293" spans="1:10" ht="16" x14ac:dyDescent="0.2">
      <c r="A293" s="63"/>
      <c r="B293" s="75" t="s">
        <v>602</v>
      </c>
      <c r="C293" s="66"/>
      <c r="D293" s="173" t="s">
        <v>418</v>
      </c>
      <c r="E293" s="78">
        <v>100000</v>
      </c>
      <c r="F293" s="109">
        <v>4.4000000000000004</v>
      </c>
      <c r="G293" s="144"/>
      <c r="H293" s="79">
        <f>F293</f>
        <v>4.4000000000000004</v>
      </c>
      <c r="I293" s="79"/>
      <c r="J293" s="23"/>
    </row>
    <row r="294" spans="1:10" ht="16" x14ac:dyDescent="0.2">
      <c r="A294" s="63"/>
      <c r="B294" s="75" t="s">
        <v>602</v>
      </c>
      <c r="C294" s="66"/>
      <c r="D294" s="173" t="s">
        <v>414</v>
      </c>
      <c r="E294" s="78">
        <v>10000</v>
      </c>
      <c r="F294" s="109">
        <v>0.35</v>
      </c>
      <c r="G294" s="144"/>
      <c r="H294" s="79">
        <f>F294</f>
        <v>0.35</v>
      </c>
      <c r="I294" s="79"/>
      <c r="J294" s="23"/>
    </row>
    <row r="295" spans="1:10" ht="16" x14ac:dyDescent="0.2">
      <c r="A295" s="63"/>
      <c r="B295" s="75"/>
      <c r="C295" s="66"/>
      <c r="D295" s="66"/>
      <c r="E295" s="78"/>
      <c r="F295" s="109"/>
      <c r="G295" s="144"/>
      <c r="H295" s="79"/>
      <c r="I295" s="79"/>
      <c r="J295" s="23"/>
    </row>
    <row r="296" spans="1:10" ht="16" x14ac:dyDescent="0.2">
      <c r="A296" s="63"/>
      <c r="B296" s="75" t="s">
        <v>603</v>
      </c>
      <c r="C296" s="66" t="s">
        <v>42</v>
      </c>
      <c r="D296" s="66" t="s">
        <v>411</v>
      </c>
      <c r="E296" s="78">
        <v>250000</v>
      </c>
      <c r="F296" s="109">
        <v>30.24</v>
      </c>
      <c r="G296" s="144">
        <f>H296-F296</f>
        <v>1.2600000000000016</v>
      </c>
      <c r="H296" s="79">
        <v>31.5</v>
      </c>
      <c r="I296" s="79">
        <f>SUM(H296:H301)</f>
        <v>78.77</v>
      </c>
      <c r="J296" s="23"/>
    </row>
    <row r="297" spans="1:10" ht="16" x14ac:dyDescent="0.2">
      <c r="A297" s="63"/>
      <c r="B297" s="75" t="s">
        <v>603</v>
      </c>
      <c r="C297" s="66"/>
      <c r="D297" s="173" t="s">
        <v>417</v>
      </c>
      <c r="E297" s="78">
        <v>50000</v>
      </c>
      <c r="F297" s="109">
        <v>22.05</v>
      </c>
      <c r="G297" s="144"/>
      <c r="H297" s="79">
        <f>F297</f>
        <v>22.05</v>
      </c>
      <c r="I297" s="79"/>
      <c r="J297" s="23"/>
    </row>
    <row r="298" spans="1:10" ht="16" x14ac:dyDescent="0.2">
      <c r="A298" s="63"/>
      <c r="B298" s="75" t="s">
        <v>603</v>
      </c>
      <c r="C298" s="66"/>
      <c r="D298" s="173" t="s">
        <v>412</v>
      </c>
      <c r="E298" s="78">
        <v>10000</v>
      </c>
      <c r="F298" s="109">
        <v>3.42</v>
      </c>
      <c r="G298" s="144"/>
      <c r="H298" s="79">
        <f>F298</f>
        <v>3.42</v>
      </c>
      <c r="I298" s="79"/>
      <c r="J298" s="23"/>
    </row>
    <row r="299" spans="1:10" ht="16" x14ac:dyDescent="0.2">
      <c r="A299" s="63"/>
      <c r="B299" s="75" t="s">
        <v>603</v>
      </c>
      <c r="C299" s="66"/>
      <c r="D299" s="173" t="s">
        <v>413</v>
      </c>
      <c r="E299" s="78">
        <v>250000</v>
      </c>
      <c r="F299" s="109">
        <v>10.45</v>
      </c>
      <c r="G299" s="144"/>
      <c r="H299" s="79">
        <f>F299</f>
        <v>10.45</v>
      </c>
      <c r="I299" s="79"/>
      <c r="J299" s="23"/>
    </row>
    <row r="300" spans="1:10" ht="16" x14ac:dyDescent="0.2">
      <c r="A300" s="63"/>
      <c r="B300" s="75" t="s">
        <v>603</v>
      </c>
      <c r="C300" s="66"/>
      <c r="D300" s="173" t="s">
        <v>418</v>
      </c>
      <c r="E300" s="78">
        <v>250000</v>
      </c>
      <c r="F300" s="109">
        <v>11</v>
      </c>
      <c r="G300" s="144"/>
      <c r="H300" s="79">
        <f>F300</f>
        <v>11</v>
      </c>
      <c r="I300" s="79"/>
      <c r="J300" s="23"/>
    </row>
    <row r="301" spans="1:10" ht="16" x14ac:dyDescent="0.2">
      <c r="A301" s="63"/>
      <c r="B301" s="75" t="s">
        <v>603</v>
      </c>
      <c r="C301" s="66"/>
      <c r="D301" s="173" t="s">
        <v>414</v>
      </c>
      <c r="E301" s="78">
        <v>10000</v>
      </c>
      <c r="F301" s="109">
        <v>0.35</v>
      </c>
      <c r="G301" s="144"/>
      <c r="H301" s="79">
        <f>F301</f>
        <v>0.35</v>
      </c>
      <c r="I301" s="79"/>
      <c r="J301" s="23"/>
    </row>
    <row r="302" spans="1:10" ht="16" x14ac:dyDescent="0.2">
      <c r="A302" s="63"/>
      <c r="B302" s="75"/>
      <c r="C302" s="66"/>
      <c r="D302" s="66"/>
      <c r="E302" s="79"/>
      <c r="F302" s="109"/>
      <c r="G302" s="144"/>
      <c r="H302" s="79"/>
      <c r="I302" s="79"/>
      <c r="J302" s="23"/>
    </row>
    <row r="303" spans="1:10" ht="16" x14ac:dyDescent="0.2">
      <c r="A303" s="63"/>
      <c r="B303" s="75" t="s">
        <v>604</v>
      </c>
      <c r="C303" s="66" t="s">
        <v>43</v>
      </c>
      <c r="D303" s="66" t="s">
        <v>411</v>
      </c>
      <c r="E303" s="78">
        <v>180000</v>
      </c>
      <c r="F303" s="78">
        <f>H303-G303</f>
        <v>239.35999999999999</v>
      </c>
      <c r="G303" s="78">
        <v>14.08</v>
      </c>
      <c r="H303" s="78">
        <v>253.44</v>
      </c>
      <c r="I303" s="78">
        <f>SUM(H303:H306)</f>
        <v>278.79000000000002</v>
      </c>
      <c r="J303" s="23"/>
    </row>
    <row r="304" spans="1:10" s="305" customFormat="1" ht="16" x14ac:dyDescent="0.2">
      <c r="A304" s="303"/>
      <c r="B304" s="304" t="s">
        <v>604</v>
      </c>
      <c r="C304" s="208"/>
      <c r="D304" s="208" t="s">
        <v>417</v>
      </c>
      <c r="E304" s="206">
        <v>5000</v>
      </c>
      <c r="F304" s="206">
        <v>17.61</v>
      </c>
      <c r="G304" s="206"/>
      <c r="H304" s="206">
        <f>F304</f>
        <v>17.61</v>
      </c>
      <c r="I304" s="206"/>
      <c r="J304" s="207" t="s">
        <v>690</v>
      </c>
    </row>
    <row r="305" spans="1:10" ht="16" x14ac:dyDescent="0.2">
      <c r="A305" s="63"/>
      <c r="B305" s="75" t="s">
        <v>604</v>
      </c>
      <c r="C305" s="66"/>
      <c r="D305" s="66" t="s">
        <v>413</v>
      </c>
      <c r="E305" s="79">
        <v>180000</v>
      </c>
      <c r="F305" s="109">
        <v>7.52</v>
      </c>
      <c r="G305" s="144"/>
      <c r="H305" s="79">
        <f>F305</f>
        <v>7.52</v>
      </c>
      <c r="I305" s="79"/>
      <c r="J305" s="23"/>
    </row>
    <row r="306" spans="1:10" s="305" customFormat="1" ht="16" x14ac:dyDescent="0.2">
      <c r="A306" s="303">
        <v>5000</v>
      </c>
      <c r="B306" s="304" t="s">
        <v>604</v>
      </c>
      <c r="C306" s="208"/>
      <c r="D306" s="208" t="s">
        <v>418</v>
      </c>
      <c r="E306" s="206">
        <v>5000</v>
      </c>
      <c r="F306" s="206">
        <v>0.22</v>
      </c>
      <c r="G306" s="206"/>
      <c r="H306" s="206">
        <f>F306</f>
        <v>0.22</v>
      </c>
      <c r="I306" s="206"/>
      <c r="J306" s="207" t="s">
        <v>690</v>
      </c>
    </row>
    <row r="307" spans="1:10" ht="16" x14ac:dyDescent="0.2">
      <c r="A307" s="63"/>
      <c r="B307" s="75"/>
      <c r="C307" s="66"/>
      <c r="D307" s="66"/>
      <c r="E307" s="79"/>
      <c r="F307" s="109"/>
      <c r="G307" s="144"/>
      <c r="H307" s="79"/>
      <c r="I307" s="79"/>
      <c r="J307" s="23"/>
    </row>
    <row r="308" spans="1:10" ht="16" x14ac:dyDescent="0.2">
      <c r="A308" s="63"/>
      <c r="B308" s="75" t="s">
        <v>605</v>
      </c>
      <c r="C308" s="66" t="s">
        <v>340</v>
      </c>
      <c r="D308" s="66" t="s">
        <v>411</v>
      </c>
      <c r="E308" s="78">
        <v>20000</v>
      </c>
      <c r="F308" s="109">
        <v>1.26</v>
      </c>
      <c r="G308" s="144">
        <f>H308-F308</f>
        <v>1.26</v>
      </c>
      <c r="H308" s="78">
        <v>2.52</v>
      </c>
      <c r="I308" s="78">
        <f>SUM(H308:H309)</f>
        <v>2.94</v>
      </c>
      <c r="J308" s="23"/>
    </row>
    <row r="309" spans="1:10" ht="16" x14ac:dyDescent="0.2">
      <c r="A309" s="63"/>
      <c r="B309" s="75" t="s">
        <v>605</v>
      </c>
      <c r="C309" s="66"/>
      <c r="D309" s="66" t="s">
        <v>413</v>
      </c>
      <c r="E309" s="78">
        <v>10000</v>
      </c>
      <c r="F309" s="109">
        <v>0.42</v>
      </c>
      <c r="G309" s="144"/>
      <c r="H309" s="78">
        <f>F309</f>
        <v>0.42</v>
      </c>
      <c r="I309" s="78"/>
      <c r="J309" s="23"/>
    </row>
    <row r="310" spans="1:10" ht="16" x14ac:dyDescent="0.2">
      <c r="A310" s="63"/>
      <c r="B310" s="75"/>
      <c r="C310" s="66"/>
      <c r="D310" s="66"/>
      <c r="E310" s="78"/>
      <c r="F310" s="109"/>
      <c r="G310" s="144"/>
      <c r="H310" s="78"/>
      <c r="I310" s="78"/>
      <c r="J310" s="23"/>
    </row>
    <row r="311" spans="1:10" ht="16" x14ac:dyDescent="0.2">
      <c r="A311" s="63"/>
      <c r="B311" s="75" t="s">
        <v>606</v>
      </c>
      <c r="C311" s="66" t="s">
        <v>44</v>
      </c>
      <c r="D311" s="66" t="s">
        <v>411</v>
      </c>
      <c r="E311" s="78">
        <v>10000</v>
      </c>
      <c r="F311" s="78">
        <v>0</v>
      </c>
      <c r="G311" s="78">
        <v>14.08</v>
      </c>
      <c r="H311" s="78">
        <v>14.08</v>
      </c>
      <c r="I311" s="78">
        <f>SUM(H311:H312)</f>
        <v>14.5</v>
      </c>
      <c r="J311" s="23"/>
    </row>
    <row r="312" spans="1:10" ht="16" x14ac:dyDescent="0.2">
      <c r="A312" s="63"/>
      <c r="B312" s="75" t="s">
        <v>606</v>
      </c>
      <c r="C312" s="66"/>
      <c r="D312" s="66" t="s">
        <v>413</v>
      </c>
      <c r="E312" s="79">
        <v>10000</v>
      </c>
      <c r="F312" s="109">
        <v>0.42</v>
      </c>
      <c r="G312" s="144"/>
      <c r="H312" s="79">
        <f>F312</f>
        <v>0.42</v>
      </c>
      <c r="I312" s="79"/>
      <c r="J312" s="23"/>
    </row>
    <row r="313" spans="1:10" ht="16" x14ac:dyDescent="0.2">
      <c r="A313" s="63"/>
      <c r="B313" s="75"/>
      <c r="C313" s="66"/>
      <c r="D313" s="66"/>
      <c r="E313" s="79"/>
      <c r="F313" s="109"/>
      <c r="G313" s="144"/>
      <c r="H313" s="79"/>
      <c r="I313" s="79"/>
      <c r="J313" s="23"/>
    </row>
    <row r="314" spans="1:10" ht="16" x14ac:dyDescent="0.2">
      <c r="A314" s="63"/>
      <c r="B314" s="75" t="s">
        <v>607</v>
      </c>
      <c r="C314" s="66" t="s">
        <v>96</v>
      </c>
      <c r="D314" s="66" t="s">
        <v>411</v>
      </c>
      <c r="E314" s="78">
        <v>30000</v>
      </c>
      <c r="F314" s="78">
        <f>H314-G314</f>
        <v>4.0200000000000005</v>
      </c>
      <c r="G314" s="78">
        <v>2.0099999999999998</v>
      </c>
      <c r="H314" s="78">
        <v>6.03</v>
      </c>
      <c r="I314" s="78">
        <f>SUM(H314:H315)</f>
        <v>6.45</v>
      </c>
      <c r="J314" s="23"/>
    </row>
    <row r="315" spans="1:10" ht="16" x14ac:dyDescent="0.2">
      <c r="A315" s="63"/>
      <c r="B315" s="75" t="s">
        <v>607</v>
      </c>
      <c r="C315" s="66"/>
      <c r="D315" s="66" t="s">
        <v>413</v>
      </c>
      <c r="E315" s="79">
        <v>10000</v>
      </c>
      <c r="F315" s="109">
        <v>0.42</v>
      </c>
      <c r="G315" s="144"/>
      <c r="H315" s="79">
        <f>F315</f>
        <v>0.42</v>
      </c>
      <c r="I315" s="79"/>
      <c r="J315" s="23"/>
    </row>
    <row r="316" spans="1:10" ht="16" x14ac:dyDescent="0.2">
      <c r="A316" s="63"/>
      <c r="B316" s="75"/>
      <c r="C316" s="66"/>
      <c r="D316" s="66"/>
      <c r="E316" s="79"/>
      <c r="F316" s="109"/>
      <c r="G316" s="144"/>
      <c r="H316" s="79"/>
      <c r="I316" s="79"/>
      <c r="J316" s="23"/>
    </row>
    <row r="317" spans="1:10" ht="16" x14ac:dyDescent="0.2">
      <c r="A317" s="63"/>
      <c r="B317" s="75" t="s">
        <v>608</v>
      </c>
      <c r="C317" s="66" t="s">
        <v>496</v>
      </c>
      <c r="D317" s="66" t="s">
        <v>411</v>
      </c>
      <c r="E317" s="79">
        <v>10000</v>
      </c>
      <c r="F317" s="109">
        <v>0</v>
      </c>
      <c r="G317" s="144">
        <v>0.91</v>
      </c>
      <c r="H317" s="79">
        <f>SUM(F317:G317)</f>
        <v>0.91</v>
      </c>
      <c r="I317" s="79">
        <f>H317</f>
        <v>0.91</v>
      </c>
      <c r="J317" s="23"/>
    </row>
    <row r="318" spans="1:10" ht="16" x14ac:dyDescent="0.2">
      <c r="A318" s="63"/>
      <c r="B318" s="75"/>
      <c r="C318" s="66"/>
      <c r="D318" s="66"/>
      <c r="E318" s="79"/>
      <c r="F318" s="109"/>
      <c r="G318" s="144"/>
      <c r="H318" s="79"/>
      <c r="I318" s="79"/>
      <c r="J318" s="23"/>
    </row>
    <row r="319" spans="1:10" ht="16" x14ac:dyDescent="0.2">
      <c r="A319" s="63"/>
      <c r="B319" s="75" t="s">
        <v>609</v>
      </c>
      <c r="C319" s="66" t="s">
        <v>137</v>
      </c>
      <c r="D319" s="66" t="s">
        <v>411</v>
      </c>
      <c r="E319" s="79">
        <v>100000</v>
      </c>
      <c r="F319" s="109">
        <f>H319-G319</f>
        <v>5.9399999999999995</v>
      </c>
      <c r="G319" s="144">
        <v>0.66</v>
      </c>
      <c r="H319" s="79">
        <v>6.6</v>
      </c>
      <c r="I319" s="79">
        <f>SUM(H319:H320)</f>
        <v>10.78</v>
      </c>
      <c r="J319" s="23"/>
    </row>
    <row r="320" spans="1:10" ht="16" x14ac:dyDescent="0.2">
      <c r="A320" s="63"/>
      <c r="B320" s="75" t="s">
        <v>609</v>
      </c>
      <c r="C320" s="66"/>
      <c r="D320" s="66" t="s">
        <v>413</v>
      </c>
      <c r="E320" s="79">
        <v>100000</v>
      </c>
      <c r="F320" s="109">
        <v>4.18</v>
      </c>
      <c r="G320" s="144"/>
      <c r="H320" s="79">
        <f>F320</f>
        <v>4.18</v>
      </c>
      <c r="I320" s="79"/>
      <c r="J320" s="23"/>
    </row>
    <row r="321" spans="1:10" ht="16" x14ac:dyDescent="0.2">
      <c r="A321" s="63"/>
      <c r="B321" s="75"/>
      <c r="C321" s="66"/>
      <c r="D321" s="66"/>
      <c r="E321" s="79"/>
      <c r="F321" s="109"/>
      <c r="G321" s="144"/>
      <c r="H321" s="79"/>
      <c r="I321" s="79"/>
      <c r="J321" s="23"/>
    </row>
    <row r="322" spans="1:10" ht="16" x14ac:dyDescent="0.2">
      <c r="A322" s="63"/>
      <c r="B322" s="75" t="s">
        <v>610</v>
      </c>
      <c r="C322" s="66" t="s">
        <v>45</v>
      </c>
      <c r="D322" s="66" t="s">
        <v>411</v>
      </c>
      <c r="E322" s="78">
        <v>10000</v>
      </c>
      <c r="F322" s="109">
        <v>0</v>
      </c>
      <c r="G322" s="144">
        <v>2.0099999999999998</v>
      </c>
      <c r="H322" s="78">
        <v>2.0099999999999998</v>
      </c>
      <c r="I322" s="78">
        <f>H322</f>
        <v>2.0099999999999998</v>
      </c>
      <c r="J322" s="211"/>
    </row>
    <row r="323" spans="1:10" ht="16" x14ac:dyDescent="0.2">
      <c r="A323" s="63"/>
      <c r="B323" s="75"/>
      <c r="C323" s="66"/>
      <c r="D323" s="66"/>
      <c r="E323" s="79"/>
      <c r="F323" s="109"/>
      <c r="G323" s="144"/>
      <c r="H323" s="79"/>
      <c r="I323" s="79"/>
      <c r="J323" s="23"/>
    </row>
    <row r="324" spans="1:10" ht="16" x14ac:dyDescent="0.2">
      <c r="A324" s="63"/>
      <c r="B324" s="75" t="s">
        <v>611</v>
      </c>
      <c r="C324" s="66" t="s">
        <v>230</v>
      </c>
      <c r="D324" s="66" t="s">
        <v>411</v>
      </c>
      <c r="E324" s="79">
        <v>100000</v>
      </c>
      <c r="F324" s="109">
        <v>27.72</v>
      </c>
      <c r="G324" s="144">
        <f>H324-F324</f>
        <v>3.0800000000000018</v>
      </c>
      <c r="H324" s="79">
        <v>30.8</v>
      </c>
      <c r="I324" s="79">
        <f>SUM(H324:H329)</f>
        <v>70.22</v>
      </c>
      <c r="J324" s="23"/>
    </row>
    <row r="325" spans="1:10" ht="16" x14ac:dyDescent="0.2">
      <c r="A325" s="63"/>
      <c r="B325" s="75" t="s">
        <v>611</v>
      </c>
      <c r="C325" s="66"/>
      <c r="D325" s="66" t="s">
        <v>417</v>
      </c>
      <c r="E325" s="79">
        <v>50000</v>
      </c>
      <c r="F325" s="109">
        <v>22.05</v>
      </c>
      <c r="G325" s="144"/>
      <c r="H325" s="79">
        <f>F325</f>
        <v>22.05</v>
      </c>
      <c r="I325" s="79"/>
      <c r="J325" s="23"/>
    </row>
    <row r="326" spans="1:10" ht="16" x14ac:dyDescent="0.2">
      <c r="A326" s="63"/>
      <c r="B326" s="75" t="s">
        <v>611</v>
      </c>
      <c r="C326" s="66"/>
      <c r="D326" s="66" t="s">
        <v>412</v>
      </c>
      <c r="E326" s="79">
        <v>10000</v>
      </c>
      <c r="F326" s="109">
        <v>3.42</v>
      </c>
      <c r="G326" s="144"/>
      <c r="H326" s="79">
        <f>F326</f>
        <v>3.42</v>
      </c>
      <c r="I326" s="79"/>
      <c r="J326" s="23"/>
    </row>
    <row r="327" spans="1:10" ht="16" x14ac:dyDescent="0.2">
      <c r="A327" s="63"/>
      <c r="B327" s="75" t="s">
        <v>611</v>
      </c>
      <c r="C327" s="66"/>
      <c r="D327" s="66" t="s">
        <v>413</v>
      </c>
      <c r="E327" s="79">
        <v>220000</v>
      </c>
      <c r="F327" s="109">
        <v>9.1999999999999993</v>
      </c>
      <c r="G327" s="144"/>
      <c r="H327" s="79">
        <f>F327</f>
        <v>9.1999999999999993</v>
      </c>
      <c r="I327" s="79"/>
      <c r="J327" s="23"/>
    </row>
    <row r="328" spans="1:10" ht="16" x14ac:dyDescent="0.2">
      <c r="A328" s="63"/>
      <c r="B328" s="75" t="s">
        <v>611</v>
      </c>
      <c r="C328" s="66"/>
      <c r="D328" s="66" t="s">
        <v>417</v>
      </c>
      <c r="E328" s="78">
        <v>100000</v>
      </c>
      <c r="F328" s="78">
        <v>4.4000000000000004</v>
      </c>
      <c r="G328" s="78"/>
      <c r="H328" s="78">
        <f>F328</f>
        <v>4.4000000000000004</v>
      </c>
      <c r="I328" s="78"/>
      <c r="J328" s="23"/>
    </row>
    <row r="329" spans="1:10" ht="16" x14ac:dyDescent="0.2">
      <c r="A329" s="63"/>
      <c r="B329" s="75" t="s">
        <v>611</v>
      </c>
      <c r="C329" s="66"/>
      <c r="D329" s="66" t="s">
        <v>414</v>
      </c>
      <c r="E329" s="79">
        <v>10000</v>
      </c>
      <c r="F329" s="109">
        <v>0.35</v>
      </c>
      <c r="G329" s="144"/>
      <c r="H329" s="79">
        <f>F329</f>
        <v>0.35</v>
      </c>
      <c r="I329" s="79"/>
      <c r="J329" s="23"/>
    </row>
    <row r="330" spans="1:10" ht="16" x14ac:dyDescent="0.2">
      <c r="A330" s="63"/>
      <c r="B330" s="75"/>
      <c r="C330" s="66"/>
      <c r="D330" s="66"/>
      <c r="E330" s="79"/>
      <c r="F330" s="109"/>
      <c r="G330" s="144"/>
      <c r="H330" s="79"/>
      <c r="I330" s="79"/>
      <c r="J330" s="23"/>
    </row>
    <row r="331" spans="1:10" ht="16" x14ac:dyDescent="0.2">
      <c r="A331" s="63"/>
      <c r="B331" s="75" t="s">
        <v>612</v>
      </c>
      <c r="C331" s="66" t="s">
        <v>334</v>
      </c>
      <c r="D331" s="66" t="s">
        <v>411</v>
      </c>
      <c r="E331" s="78">
        <v>250000</v>
      </c>
      <c r="F331" s="78">
        <f>H331-G331</f>
        <v>73.92</v>
      </c>
      <c r="G331" s="78">
        <v>3.08</v>
      </c>
      <c r="H331" s="78">
        <v>77</v>
      </c>
      <c r="I331" s="78">
        <f>SUM(H331:H336)</f>
        <v>152.92000000000002</v>
      </c>
      <c r="J331" s="23"/>
    </row>
    <row r="332" spans="1:10" ht="16" x14ac:dyDescent="0.2">
      <c r="A332" s="63"/>
      <c r="B332" s="75" t="s">
        <v>612</v>
      </c>
      <c r="C332" s="66"/>
      <c r="D332" s="173" t="s">
        <v>417</v>
      </c>
      <c r="E332" s="78">
        <v>150000</v>
      </c>
      <c r="F332" s="109">
        <v>14.15</v>
      </c>
      <c r="G332" s="144"/>
      <c r="H332" s="78">
        <v>42.45</v>
      </c>
      <c r="I332" s="78"/>
      <c r="J332" s="91"/>
    </row>
    <row r="333" spans="1:10" ht="16" x14ac:dyDescent="0.2">
      <c r="A333" s="63"/>
      <c r="B333" s="75" t="s">
        <v>612</v>
      </c>
      <c r="C333" s="66"/>
      <c r="D333" s="173" t="s">
        <v>412</v>
      </c>
      <c r="E333" s="78">
        <v>10000</v>
      </c>
      <c r="F333" s="109">
        <v>3.42</v>
      </c>
      <c r="G333" s="144"/>
      <c r="H333" s="78">
        <f>F333</f>
        <v>3.42</v>
      </c>
      <c r="I333" s="78"/>
      <c r="J333" s="91"/>
    </row>
    <row r="334" spans="1:10" ht="16" x14ac:dyDescent="0.2">
      <c r="A334" s="63"/>
      <c r="B334" s="75" t="s">
        <v>612</v>
      </c>
      <c r="C334" s="66"/>
      <c r="D334" s="173" t="s">
        <v>413</v>
      </c>
      <c r="E334" s="78">
        <v>500000</v>
      </c>
      <c r="F334" s="109">
        <v>20.9</v>
      </c>
      <c r="G334" s="144"/>
      <c r="H334" s="78">
        <f>F334</f>
        <v>20.9</v>
      </c>
      <c r="I334" s="78"/>
      <c r="J334" s="91"/>
    </row>
    <row r="335" spans="1:10" ht="16" x14ac:dyDescent="0.2">
      <c r="A335" s="63"/>
      <c r="B335" s="75" t="s">
        <v>612</v>
      </c>
      <c r="C335" s="66"/>
      <c r="D335" s="173" t="s">
        <v>418</v>
      </c>
      <c r="E335" s="78">
        <v>200000</v>
      </c>
      <c r="F335" s="109">
        <v>8.8000000000000007</v>
      </c>
      <c r="G335" s="144"/>
      <c r="H335" s="78">
        <f>F335</f>
        <v>8.8000000000000007</v>
      </c>
      <c r="I335" s="78"/>
      <c r="J335" s="91"/>
    </row>
    <row r="336" spans="1:10" ht="16" x14ac:dyDescent="0.2">
      <c r="A336" s="63"/>
      <c r="B336" s="75" t="s">
        <v>612</v>
      </c>
      <c r="C336" s="66"/>
      <c r="D336" s="173" t="s">
        <v>414</v>
      </c>
      <c r="E336" s="78">
        <v>10000</v>
      </c>
      <c r="F336" s="109">
        <v>0.35</v>
      </c>
      <c r="G336" s="144"/>
      <c r="H336" s="79">
        <f>F336</f>
        <v>0.35</v>
      </c>
      <c r="I336" s="79"/>
      <c r="J336" s="91"/>
    </row>
    <row r="337" spans="1:10" ht="16" x14ac:dyDescent="0.2">
      <c r="A337" s="63"/>
      <c r="B337" s="75"/>
      <c r="C337" s="66"/>
      <c r="D337" s="66"/>
      <c r="E337" s="78"/>
      <c r="F337" s="109"/>
      <c r="G337" s="144"/>
      <c r="H337" s="79"/>
      <c r="I337" s="79"/>
      <c r="J337" s="91"/>
    </row>
    <row r="338" spans="1:10" ht="16" x14ac:dyDescent="0.2">
      <c r="A338" s="63"/>
      <c r="B338" s="75" t="s">
        <v>613</v>
      </c>
      <c r="C338" s="66" t="s">
        <v>182</v>
      </c>
      <c r="D338" s="66" t="s">
        <v>411</v>
      </c>
      <c r="E338" s="78">
        <v>10000</v>
      </c>
      <c r="F338" s="109">
        <v>0</v>
      </c>
      <c r="G338" s="144">
        <f>H338-F338</f>
        <v>0.91</v>
      </c>
      <c r="H338" s="78">
        <v>0.91</v>
      </c>
      <c r="I338" s="78">
        <f>SUM(H338:H339)</f>
        <v>1.54</v>
      </c>
      <c r="J338" s="104"/>
    </row>
    <row r="339" spans="1:10" ht="16" x14ac:dyDescent="0.2">
      <c r="A339" s="63"/>
      <c r="B339" s="75" t="s">
        <v>613</v>
      </c>
      <c r="C339" s="66"/>
      <c r="D339" s="66" t="s">
        <v>417</v>
      </c>
      <c r="E339" s="78">
        <v>5000</v>
      </c>
      <c r="F339" s="109">
        <v>0.63</v>
      </c>
      <c r="G339" s="144"/>
      <c r="H339" s="78">
        <f>F339</f>
        <v>0.63</v>
      </c>
      <c r="I339" s="78"/>
      <c r="J339" s="104"/>
    </row>
    <row r="340" spans="1:10" ht="16" x14ac:dyDescent="0.2">
      <c r="A340" s="63"/>
      <c r="B340" s="75"/>
      <c r="C340" s="66"/>
      <c r="D340" s="66"/>
      <c r="E340" s="78"/>
      <c r="F340" s="109"/>
      <c r="G340" s="144"/>
      <c r="H340" s="78"/>
      <c r="I340" s="78"/>
      <c r="J340" s="104"/>
    </row>
    <row r="341" spans="1:10" ht="16" x14ac:dyDescent="0.2">
      <c r="A341" s="63"/>
      <c r="B341" s="75" t="s">
        <v>614</v>
      </c>
      <c r="C341" s="66" t="s">
        <v>366</v>
      </c>
      <c r="D341" s="66" t="s">
        <v>411</v>
      </c>
      <c r="E341" s="78">
        <v>10000</v>
      </c>
      <c r="F341" s="109">
        <v>0</v>
      </c>
      <c r="G341" s="144">
        <f>H341-F341</f>
        <v>3.08</v>
      </c>
      <c r="H341" s="78">
        <v>3.08</v>
      </c>
      <c r="I341" s="78">
        <f>SUM(H341:H346)</f>
        <v>19.840000000000003</v>
      </c>
      <c r="J341" s="104"/>
    </row>
    <row r="342" spans="1:10" ht="16" x14ac:dyDescent="0.2">
      <c r="A342" s="63"/>
      <c r="B342" s="75" t="s">
        <v>614</v>
      </c>
      <c r="C342" s="66"/>
      <c r="D342" s="173" t="s">
        <v>417</v>
      </c>
      <c r="E342" s="78">
        <v>10000</v>
      </c>
      <c r="F342" s="109">
        <v>4.41</v>
      </c>
      <c r="G342" s="144"/>
      <c r="H342" s="78">
        <f>F342</f>
        <v>4.41</v>
      </c>
      <c r="I342" s="78"/>
      <c r="J342" s="211"/>
    </row>
    <row r="343" spans="1:10" ht="16" x14ac:dyDescent="0.2">
      <c r="A343" s="63"/>
      <c r="B343" s="75" t="s">
        <v>614</v>
      </c>
      <c r="C343" s="66"/>
      <c r="D343" s="173" t="s">
        <v>412</v>
      </c>
      <c r="E343" s="78">
        <v>10000</v>
      </c>
      <c r="F343" s="109">
        <v>3.42</v>
      </c>
      <c r="G343" s="144"/>
      <c r="H343" s="78">
        <f>F343</f>
        <v>3.42</v>
      </c>
      <c r="I343" s="78"/>
      <c r="J343" s="104"/>
    </row>
    <row r="344" spans="1:10" ht="16" x14ac:dyDescent="0.2">
      <c r="A344" s="63"/>
      <c r="B344" s="75" t="s">
        <v>614</v>
      </c>
      <c r="C344" s="66"/>
      <c r="D344" s="173" t="s">
        <v>413</v>
      </c>
      <c r="E344" s="78">
        <v>100000</v>
      </c>
      <c r="F344" s="109">
        <v>4.18</v>
      </c>
      <c r="G344" s="144"/>
      <c r="H344" s="78">
        <f>F344</f>
        <v>4.18</v>
      </c>
      <c r="I344" s="78"/>
      <c r="J344" s="104"/>
    </row>
    <row r="345" spans="1:10" ht="16" x14ac:dyDescent="0.2">
      <c r="A345" s="63"/>
      <c r="B345" s="75" t="s">
        <v>614</v>
      </c>
      <c r="C345" s="66"/>
      <c r="D345" s="173" t="s">
        <v>418</v>
      </c>
      <c r="E345" s="78">
        <v>100000</v>
      </c>
      <c r="F345" s="109">
        <v>4.4000000000000004</v>
      </c>
      <c r="G345" s="144"/>
      <c r="H345" s="78">
        <f>F345</f>
        <v>4.4000000000000004</v>
      </c>
      <c r="I345" s="78"/>
      <c r="J345" s="104"/>
    </row>
    <row r="346" spans="1:10" ht="16" x14ac:dyDescent="0.2">
      <c r="A346" s="63"/>
      <c r="B346" s="75" t="s">
        <v>614</v>
      </c>
      <c r="C346" s="66"/>
      <c r="D346" s="173" t="s">
        <v>414</v>
      </c>
      <c r="E346" s="78">
        <v>10000</v>
      </c>
      <c r="F346" s="109">
        <v>0.35</v>
      </c>
      <c r="G346" s="144"/>
      <c r="H346" s="78">
        <f>F346</f>
        <v>0.35</v>
      </c>
      <c r="I346" s="78"/>
      <c r="J346" s="104"/>
    </row>
    <row r="347" spans="1:10" ht="16" x14ac:dyDescent="0.2">
      <c r="A347" s="63"/>
      <c r="B347" s="75"/>
      <c r="C347" s="66"/>
      <c r="D347" s="66"/>
      <c r="E347" s="78"/>
      <c r="F347" s="109"/>
      <c r="G347" s="144"/>
      <c r="H347" s="78"/>
      <c r="I347" s="78"/>
      <c r="J347" s="104"/>
    </row>
    <row r="348" spans="1:10" ht="16" x14ac:dyDescent="0.2">
      <c r="A348" s="63"/>
      <c r="B348" s="75" t="s">
        <v>615</v>
      </c>
      <c r="C348" s="66" t="s">
        <v>100</v>
      </c>
      <c r="D348" s="66" t="s">
        <v>411</v>
      </c>
      <c r="E348" s="78">
        <v>150000</v>
      </c>
      <c r="F348" s="78">
        <f>H348-G348</f>
        <v>12.74</v>
      </c>
      <c r="G348" s="78">
        <v>0.91</v>
      </c>
      <c r="H348" s="78">
        <v>13.65</v>
      </c>
      <c r="I348" s="78">
        <f>SUM(H348:H349)</f>
        <v>22.009999999999998</v>
      </c>
      <c r="J348" s="23"/>
    </row>
    <row r="349" spans="1:10" ht="16" x14ac:dyDescent="0.2">
      <c r="A349" s="63"/>
      <c r="B349" s="75" t="s">
        <v>615</v>
      </c>
      <c r="C349" s="66"/>
      <c r="D349" s="66" t="s">
        <v>413</v>
      </c>
      <c r="E349" s="79">
        <v>300000</v>
      </c>
      <c r="F349" s="109">
        <v>8.36</v>
      </c>
      <c r="G349" s="144"/>
      <c r="H349" s="79">
        <f>F349</f>
        <v>8.36</v>
      </c>
      <c r="I349" s="79"/>
      <c r="J349" s="23"/>
    </row>
    <row r="350" spans="1:10" ht="16" x14ac:dyDescent="0.2">
      <c r="A350" s="63"/>
      <c r="B350" s="75"/>
      <c r="C350" s="66"/>
      <c r="D350" s="66"/>
      <c r="E350" s="79"/>
      <c r="F350" s="109"/>
      <c r="G350" s="144"/>
      <c r="H350" s="79"/>
      <c r="I350" s="79"/>
      <c r="J350" s="23"/>
    </row>
    <row r="351" spans="1:10" ht="16" x14ac:dyDescent="0.2">
      <c r="A351" s="63"/>
      <c r="B351" s="75" t="s">
        <v>536</v>
      </c>
      <c r="C351" s="66" t="s">
        <v>524</v>
      </c>
      <c r="D351" s="66" t="s">
        <v>411</v>
      </c>
      <c r="E351" s="78">
        <v>10000</v>
      </c>
      <c r="F351" s="78">
        <v>0</v>
      </c>
      <c r="G351" s="78">
        <f>H351-F351</f>
        <v>0.66</v>
      </c>
      <c r="H351" s="78">
        <v>0.66</v>
      </c>
      <c r="I351" s="78">
        <f>SUM(H351:H353)</f>
        <v>2.87</v>
      </c>
      <c r="J351" s="23"/>
    </row>
    <row r="352" spans="1:10" ht="16" x14ac:dyDescent="0.2">
      <c r="A352" s="63"/>
      <c r="B352" s="75" t="s">
        <v>536</v>
      </c>
      <c r="C352" s="66"/>
      <c r="D352" s="66" t="s">
        <v>412</v>
      </c>
      <c r="E352" s="78">
        <v>4000</v>
      </c>
      <c r="F352" s="78">
        <v>1.37</v>
      </c>
      <c r="G352" s="78"/>
      <c r="H352" s="78">
        <f>F352</f>
        <v>1.37</v>
      </c>
      <c r="I352" s="78"/>
      <c r="J352" s="23"/>
    </row>
    <row r="353" spans="1:10" ht="16" x14ac:dyDescent="0.2">
      <c r="A353" s="63"/>
      <c r="B353" s="75" t="s">
        <v>536</v>
      </c>
      <c r="C353" s="66"/>
      <c r="D353" s="66" t="s">
        <v>413</v>
      </c>
      <c r="E353" s="78">
        <v>20000</v>
      </c>
      <c r="F353" s="78">
        <v>0.84</v>
      </c>
      <c r="G353" s="78"/>
      <c r="H353" s="78">
        <f>F353</f>
        <v>0.84</v>
      </c>
      <c r="I353" s="78"/>
      <c r="J353" s="23"/>
    </row>
    <row r="354" spans="1:10" ht="16" x14ac:dyDescent="0.2">
      <c r="A354" s="63"/>
      <c r="B354" s="75"/>
      <c r="C354" s="66"/>
      <c r="D354" s="66"/>
      <c r="E354" s="79"/>
      <c r="F354" s="109"/>
      <c r="G354" s="144"/>
      <c r="H354" s="79"/>
      <c r="I354" s="79"/>
      <c r="J354" s="23"/>
    </row>
    <row r="355" spans="1:10" ht="16" x14ac:dyDescent="0.2">
      <c r="A355" s="63"/>
      <c r="B355" s="75"/>
      <c r="C355" s="66"/>
      <c r="D355" s="66"/>
      <c r="E355" s="79"/>
      <c r="F355" s="109"/>
      <c r="G355" s="144"/>
      <c r="H355" s="79"/>
      <c r="I355" s="79"/>
      <c r="J355" s="23"/>
    </row>
    <row r="356" spans="1:10" ht="16" x14ac:dyDescent="0.2">
      <c r="A356" s="63"/>
      <c r="B356" s="75" t="s">
        <v>616</v>
      </c>
      <c r="C356" s="66" t="s">
        <v>437</v>
      </c>
      <c r="D356" s="66" t="s">
        <v>411</v>
      </c>
      <c r="E356" s="78">
        <v>100000</v>
      </c>
      <c r="F356" s="109">
        <f>H356-G356</f>
        <v>5.9399999999999995</v>
      </c>
      <c r="G356" s="144">
        <v>0.66</v>
      </c>
      <c r="H356" s="78">
        <v>6.6</v>
      </c>
      <c r="I356" s="78">
        <f>SUM(H356:H357)</f>
        <v>10.78</v>
      </c>
      <c r="J356" s="23"/>
    </row>
    <row r="357" spans="1:10" ht="16" x14ac:dyDescent="0.2">
      <c r="A357" s="63"/>
      <c r="B357" s="75" t="s">
        <v>616</v>
      </c>
      <c r="C357" s="66"/>
      <c r="D357" s="66" t="s">
        <v>413</v>
      </c>
      <c r="E357" s="78">
        <v>100000</v>
      </c>
      <c r="F357" s="109">
        <v>4.18</v>
      </c>
      <c r="G357" s="144"/>
      <c r="H357" s="78">
        <f>F357</f>
        <v>4.18</v>
      </c>
      <c r="I357" s="223"/>
      <c r="J357" s="23"/>
    </row>
    <row r="358" spans="1:10" ht="16" x14ac:dyDescent="0.2">
      <c r="A358" s="63"/>
      <c r="B358" s="75"/>
      <c r="C358" s="66"/>
      <c r="D358" s="66"/>
      <c r="E358" s="79"/>
      <c r="F358" s="109"/>
      <c r="G358" s="144"/>
      <c r="H358" s="79"/>
      <c r="J358" s="23"/>
    </row>
    <row r="359" spans="1:10" ht="16" x14ac:dyDescent="0.2">
      <c r="A359" s="63"/>
      <c r="B359" s="75" t="s">
        <v>617</v>
      </c>
      <c r="C359" s="66" t="s">
        <v>231</v>
      </c>
      <c r="D359" s="66" t="s">
        <v>411</v>
      </c>
      <c r="E359" s="78">
        <v>250000</v>
      </c>
      <c r="F359" s="109">
        <f>H359-G359</f>
        <v>48.24</v>
      </c>
      <c r="G359" s="144">
        <v>2.0099999999999998</v>
      </c>
      <c r="H359" s="78">
        <v>50.25</v>
      </c>
      <c r="I359" s="78">
        <f>SUM(H359:H364)</f>
        <v>89.62</v>
      </c>
      <c r="J359" s="211"/>
    </row>
    <row r="360" spans="1:10" ht="16" x14ac:dyDescent="0.2">
      <c r="A360" s="63"/>
      <c r="B360" s="75" t="s">
        <v>617</v>
      </c>
      <c r="C360" s="66"/>
      <c r="D360" s="173" t="s">
        <v>417</v>
      </c>
      <c r="E360" s="78">
        <v>50000</v>
      </c>
      <c r="F360" s="109">
        <v>14.15</v>
      </c>
      <c r="G360" s="144"/>
      <c r="H360" s="78">
        <f>F360</f>
        <v>14.15</v>
      </c>
      <c r="I360" s="78"/>
      <c r="J360" s="23"/>
    </row>
    <row r="361" spans="1:10" ht="16" x14ac:dyDescent="0.2">
      <c r="A361" s="63"/>
      <c r="B361" s="75" t="s">
        <v>617</v>
      </c>
      <c r="C361" s="66"/>
      <c r="D361" s="173" t="s">
        <v>412</v>
      </c>
      <c r="E361" s="78">
        <v>10000</v>
      </c>
      <c r="F361" s="109">
        <v>3.42</v>
      </c>
      <c r="G361" s="144"/>
      <c r="H361" s="78">
        <f>F361</f>
        <v>3.42</v>
      </c>
      <c r="I361" s="78"/>
      <c r="J361" s="23"/>
    </row>
    <row r="362" spans="1:10" ht="16" x14ac:dyDescent="0.2">
      <c r="A362" s="63"/>
      <c r="B362" s="75" t="s">
        <v>617</v>
      </c>
      <c r="C362" s="66"/>
      <c r="D362" s="173" t="s">
        <v>413</v>
      </c>
      <c r="E362" s="79">
        <v>250000</v>
      </c>
      <c r="F362" s="109">
        <v>10.45</v>
      </c>
      <c r="G362" s="144"/>
      <c r="H362" s="79">
        <f>F362</f>
        <v>10.45</v>
      </c>
      <c r="I362" s="79"/>
      <c r="J362" s="23"/>
    </row>
    <row r="363" spans="1:10" ht="16" x14ac:dyDescent="0.2">
      <c r="A363" s="63"/>
      <c r="B363" s="75" t="s">
        <v>617</v>
      </c>
      <c r="C363" s="66"/>
      <c r="D363" s="173" t="s">
        <v>418</v>
      </c>
      <c r="E363" s="78">
        <v>250000</v>
      </c>
      <c r="F363" s="109">
        <v>11</v>
      </c>
      <c r="G363" s="144"/>
      <c r="H363" s="79">
        <f>F363</f>
        <v>11</v>
      </c>
      <c r="I363" s="79"/>
      <c r="J363" s="23"/>
    </row>
    <row r="364" spans="1:10" ht="16" x14ac:dyDescent="0.2">
      <c r="A364" s="63"/>
      <c r="B364" s="75" t="s">
        <v>617</v>
      </c>
      <c r="C364" s="66"/>
      <c r="D364" s="173" t="s">
        <v>414</v>
      </c>
      <c r="E364" s="78">
        <v>10000</v>
      </c>
      <c r="F364" s="109">
        <v>0.35</v>
      </c>
      <c r="G364" s="144"/>
      <c r="H364" s="79">
        <f>F364</f>
        <v>0.35</v>
      </c>
      <c r="I364" s="79"/>
      <c r="J364" s="23"/>
    </row>
    <row r="365" spans="1:10" ht="16" x14ac:dyDescent="0.2">
      <c r="A365" s="63"/>
      <c r="B365" s="75"/>
      <c r="C365" s="66"/>
      <c r="D365" s="173"/>
      <c r="E365" s="78"/>
      <c r="F365" s="109"/>
      <c r="G365" s="144"/>
      <c r="H365" s="79"/>
      <c r="I365" s="79"/>
      <c r="J365" s="23"/>
    </row>
    <row r="366" spans="1:10" ht="16" x14ac:dyDescent="0.2">
      <c r="A366" s="63"/>
      <c r="B366" s="75" t="s">
        <v>537</v>
      </c>
      <c r="C366" s="66" t="s">
        <v>531</v>
      </c>
      <c r="D366" s="173" t="s">
        <v>411</v>
      </c>
      <c r="E366" s="78">
        <v>10000</v>
      </c>
      <c r="F366" s="78">
        <v>0</v>
      </c>
      <c r="G366" s="78">
        <f>H366-F366</f>
        <v>2.0099999999999998</v>
      </c>
      <c r="H366" s="78">
        <v>2.0099999999999998</v>
      </c>
      <c r="I366" s="78">
        <f>SUM(H366:H371)</f>
        <v>6.79</v>
      </c>
      <c r="J366" s="23"/>
    </row>
    <row r="367" spans="1:10" ht="16" x14ac:dyDescent="0.2">
      <c r="A367" s="63"/>
      <c r="B367" s="75" t="s">
        <v>537</v>
      </c>
      <c r="C367" s="66"/>
      <c r="D367" s="173" t="s">
        <v>417</v>
      </c>
      <c r="E367" s="78">
        <v>5000</v>
      </c>
      <c r="F367" s="78">
        <v>2.21</v>
      </c>
      <c r="G367" s="78"/>
      <c r="H367" s="78">
        <v>3.39</v>
      </c>
      <c r="I367" s="78"/>
      <c r="J367" s="23"/>
    </row>
    <row r="368" spans="1:10" ht="16" x14ac:dyDescent="0.2">
      <c r="A368" s="63"/>
      <c r="B368" s="75" t="s">
        <v>537</v>
      </c>
      <c r="C368" s="66"/>
      <c r="D368" s="173" t="s">
        <v>412</v>
      </c>
      <c r="E368" s="78">
        <v>2000</v>
      </c>
      <c r="F368" s="78">
        <v>0.68</v>
      </c>
      <c r="G368" s="78"/>
      <c r="H368" s="78">
        <f>F368</f>
        <v>0.68</v>
      </c>
      <c r="I368" s="78"/>
      <c r="J368" s="23"/>
    </row>
    <row r="369" spans="1:10" ht="16" x14ac:dyDescent="0.2">
      <c r="A369" s="63"/>
      <c r="B369" s="75" t="s">
        <v>537</v>
      </c>
      <c r="C369" s="66"/>
      <c r="D369" s="173" t="s">
        <v>413</v>
      </c>
      <c r="E369" s="78">
        <v>10000</v>
      </c>
      <c r="F369" s="78">
        <v>0.42</v>
      </c>
      <c r="G369" s="78"/>
      <c r="H369" s="78">
        <f>F369</f>
        <v>0.42</v>
      </c>
      <c r="I369" s="78"/>
      <c r="J369" s="23"/>
    </row>
    <row r="370" spans="1:10" ht="16" x14ac:dyDescent="0.2">
      <c r="A370" s="63"/>
      <c r="B370" s="75" t="s">
        <v>537</v>
      </c>
      <c r="C370" s="66"/>
      <c r="D370" s="173" t="s">
        <v>418</v>
      </c>
      <c r="E370" s="78">
        <v>5000</v>
      </c>
      <c r="F370" s="78">
        <v>0.22</v>
      </c>
      <c r="G370" s="78"/>
      <c r="H370" s="78">
        <f>F370</f>
        <v>0.22</v>
      </c>
      <c r="I370" s="78"/>
      <c r="J370" s="23"/>
    </row>
    <row r="371" spans="1:10" ht="16" x14ac:dyDescent="0.2">
      <c r="A371" s="63"/>
      <c r="B371" s="75" t="s">
        <v>537</v>
      </c>
      <c r="C371" s="66"/>
      <c r="D371" s="173" t="s">
        <v>414</v>
      </c>
      <c r="E371" s="78">
        <v>2000</v>
      </c>
      <c r="F371" s="78">
        <v>7.0000000000000007E-2</v>
      </c>
      <c r="G371" s="78"/>
      <c r="H371" s="78">
        <f>F371</f>
        <v>7.0000000000000007E-2</v>
      </c>
      <c r="I371" s="78"/>
      <c r="J371" s="23"/>
    </row>
    <row r="372" spans="1:10" ht="16" x14ac:dyDescent="0.2">
      <c r="A372" s="63"/>
      <c r="B372" s="75"/>
      <c r="C372" s="66"/>
      <c r="D372" s="173"/>
      <c r="E372" s="78"/>
      <c r="F372" s="78"/>
      <c r="G372" s="78"/>
      <c r="H372" s="78"/>
      <c r="I372" s="78"/>
      <c r="J372" s="23"/>
    </row>
    <row r="373" spans="1:10" ht="16" x14ac:dyDescent="0.2">
      <c r="A373" s="63"/>
      <c r="B373" s="75" t="s">
        <v>663</v>
      </c>
      <c r="C373" s="66" t="s">
        <v>662</v>
      </c>
      <c r="D373" s="173" t="s">
        <v>411</v>
      </c>
      <c r="E373" s="78">
        <v>200000</v>
      </c>
      <c r="F373" s="78">
        <f>H373-G373</f>
        <v>38.190000000000005</v>
      </c>
      <c r="G373" s="78">
        <v>2.0099999999999998</v>
      </c>
      <c r="H373" s="78">
        <v>40.200000000000003</v>
      </c>
      <c r="I373" s="78">
        <f>SUM(H373:H378)</f>
        <v>83.179999999999993</v>
      </c>
      <c r="J373" s="23"/>
    </row>
    <row r="374" spans="1:10" ht="16" x14ac:dyDescent="0.2">
      <c r="A374" s="63"/>
      <c r="B374" s="75" t="s">
        <v>663</v>
      </c>
      <c r="C374" s="66"/>
      <c r="D374" s="173" t="s">
        <v>417</v>
      </c>
      <c r="E374" s="78">
        <v>50000</v>
      </c>
      <c r="F374" s="78">
        <v>22.05</v>
      </c>
      <c r="G374" s="78"/>
      <c r="H374" s="78">
        <f>F374</f>
        <v>22.05</v>
      </c>
      <c r="I374" s="78"/>
      <c r="J374" s="23"/>
    </row>
    <row r="375" spans="1:10" ht="16" x14ac:dyDescent="0.2">
      <c r="A375" s="63"/>
      <c r="B375" s="75" t="s">
        <v>663</v>
      </c>
      <c r="C375" s="66"/>
      <c r="D375" s="173" t="s">
        <v>412</v>
      </c>
      <c r="E375" s="78">
        <v>10000</v>
      </c>
      <c r="F375" s="78">
        <v>3.42</v>
      </c>
      <c r="G375" s="78"/>
      <c r="H375" s="78">
        <f>F375</f>
        <v>3.42</v>
      </c>
      <c r="I375" s="78"/>
      <c r="J375" s="23"/>
    </row>
    <row r="376" spans="1:10" ht="16" x14ac:dyDescent="0.2">
      <c r="A376" s="63"/>
      <c r="B376" s="75" t="s">
        <v>663</v>
      </c>
      <c r="C376" s="66"/>
      <c r="D376" s="173" t="s">
        <v>413</v>
      </c>
      <c r="E376" s="78">
        <v>200000</v>
      </c>
      <c r="F376" s="78">
        <v>8.36</v>
      </c>
      <c r="G376" s="78"/>
      <c r="H376" s="78">
        <f>F376</f>
        <v>8.36</v>
      </c>
      <c r="I376" s="78"/>
      <c r="J376" s="23"/>
    </row>
    <row r="377" spans="1:10" ht="16" x14ac:dyDescent="0.2">
      <c r="A377" s="63"/>
      <c r="B377" s="75" t="s">
        <v>663</v>
      </c>
      <c r="C377" s="66"/>
      <c r="D377" s="173" t="s">
        <v>418</v>
      </c>
      <c r="E377" s="78">
        <v>200000</v>
      </c>
      <c r="F377" s="78">
        <v>8.8000000000000007</v>
      </c>
      <c r="G377" s="78"/>
      <c r="H377" s="78">
        <f>F377</f>
        <v>8.8000000000000007</v>
      </c>
      <c r="I377" s="78"/>
      <c r="J377" s="23"/>
    </row>
    <row r="378" spans="1:10" ht="16" x14ac:dyDescent="0.2">
      <c r="A378" s="63"/>
      <c r="B378" s="75" t="s">
        <v>663</v>
      </c>
      <c r="C378" s="66"/>
      <c r="D378" s="173" t="s">
        <v>414</v>
      </c>
      <c r="E378" s="78">
        <v>10000</v>
      </c>
      <c r="F378" s="78">
        <v>0.35</v>
      </c>
      <c r="G378" s="78"/>
      <c r="H378" s="78">
        <f>F378</f>
        <v>0.35</v>
      </c>
      <c r="I378" s="78"/>
      <c r="J378" s="23"/>
    </row>
    <row r="379" spans="1:10" ht="16" x14ac:dyDescent="0.2">
      <c r="A379" s="63"/>
      <c r="B379" s="75"/>
      <c r="C379" s="66"/>
      <c r="D379" s="173"/>
      <c r="E379" s="78"/>
      <c r="F379" s="78"/>
      <c r="G379" s="78"/>
      <c r="H379" s="78"/>
      <c r="I379" s="78"/>
      <c r="J379" s="23"/>
    </row>
    <row r="380" spans="1:10" ht="16" x14ac:dyDescent="0.2">
      <c r="A380" s="63"/>
      <c r="B380" s="75" t="s">
        <v>714</v>
      </c>
      <c r="C380" s="66" t="s">
        <v>708</v>
      </c>
      <c r="D380" s="173" t="s">
        <v>411</v>
      </c>
      <c r="E380" s="78">
        <v>10000</v>
      </c>
      <c r="F380" s="78">
        <v>0</v>
      </c>
      <c r="G380" s="78">
        <f>H380-F380</f>
        <v>0.66</v>
      </c>
      <c r="H380" s="78">
        <v>0.66</v>
      </c>
      <c r="I380" s="78">
        <f>H380</f>
        <v>0.66</v>
      </c>
      <c r="J380" s="23"/>
    </row>
    <row r="381" spans="1:10" ht="16" x14ac:dyDescent="0.2">
      <c r="A381" s="63"/>
      <c r="B381" s="75"/>
      <c r="C381" s="66"/>
      <c r="D381" s="66"/>
      <c r="E381" s="78"/>
      <c r="F381" s="109"/>
      <c r="G381" s="144"/>
      <c r="H381" s="79"/>
      <c r="I381" s="79"/>
      <c r="J381" s="23"/>
    </row>
    <row r="382" spans="1:10" ht="16" x14ac:dyDescent="0.2">
      <c r="A382" s="63"/>
      <c r="B382" s="75" t="s">
        <v>618</v>
      </c>
      <c r="C382" s="66" t="s">
        <v>206</v>
      </c>
      <c r="D382" s="66" t="s">
        <v>411</v>
      </c>
      <c r="E382" s="78">
        <v>180000</v>
      </c>
      <c r="F382" s="78">
        <f>H382-G382</f>
        <v>21.419999999999998</v>
      </c>
      <c r="G382" s="78">
        <v>1.26</v>
      </c>
      <c r="H382" s="78">
        <v>22.68</v>
      </c>
      <c r="I382" s="78">
        <f>SUM(H382:H387)</f>
        <v>92.83</v>
      </c>
      <c r="J382" s="23"/>
    </row>
    <row r="383" spans="1:10" ht="16" x14ac:dyDescent="0.2">
      <c r="A383" s="63"/>
      <c r="B383" s="75" t="s">
        <v>618</v>
      </c>
      <c r="C383" s="66"/>
      <c r="D383" s="173" t="s">
        <v>417</v>
      </c>
      <c r="E383" s="78">
        <v>50000</v>
      </c>
      <c r="F383" s="109">
        <v>50.94</v>
      </c>
      <c r="G383" s="144"/>
      <c r="H383" s="79">
        <f>F383</f>
        <v>50.94</v>
      </c>
      <c r="I383" s="79"/>
      <c r="J383" s="23"/>
    </row>
    <row r="384" spans="1:10" ht="16" x14ac:dyDescent="0.2">
      <c r="A384" s="63"/>
      <c r="B384" s="75" t="s">
        <v>618</v>
      </c>
      <c r="C384" s="66"/>
      <c r="D384" s="173" t="s">
        <v>412</v>
      </c>
      <c r="E384" s="78">
        <v>10000</v>
      </c>
      <c r="F384" s="109">
        <v>3.42</v>
      </c>
      <c r="G384" s="144"/>
      <c r="H384" s="79">
        <f>F384</f>
        <v>3.42</v>
      </c>
      <c r="I384" s="79"/>
      <c r="J384" s="23"/>
    </row>
    <row r="385" spans="1:10" ht="16" x14ac:dyDescent="0.2">
      <c r="A385" s="63"/>
      <c r="B385" s="75" t="s">
        <v>618</v>
      </c>
      <c r="C385" s="66"/>
      <c r="D385" s="173" t="s">
        <v>413</v>
      </c>
      <c r="E385" s="78">
        <v>180000</v>
      </c>
      <c r="F385" s="109">
        <v>7.52</v>
      </c>
      <c r="G385" s="144"/>
      <c r="H385" s="79">
        <f>F385</f>
        <v>7.52</v>
      </c>
      <c r="I385" s="79"/>
      <c r="J385" s="23"/>
    </row>
    <row r="386" spans="1:10" ht="16" x14ac:dyDescent="0.2">
      <c r="A386" s="63"/>
      <c r="B386" s="75" t="s">
        <v>618</v>
      </c>
      <c r="C386" s="66"/>
      <c r="D386" s="173" t="s">
        <v>418</v>
      </c>
      <c r="E386" s="78">
        <v>180000</v>
      </c>
      <c r="F386" s="109">
        <v>7.92</v>
      </c>
      <c r="G386" s="144"/>
      <c r="H386" s="79">
        <f>F386</f>
        <v>7.92</v>
      </c>
      <c r="I386" s="79"/>
      <c r="J386" s="23"/>
    </row>
    <row r="387" spans="1:10" ht="16" x14ac:dyDescent="0.2">
      <c r="A387" s="63"/>
      <c r="B387" s="75" t="s">
        <v>618</v>
      </c>
      <c r="C387" s="66"/>
      <c r="D387" s="173" t="s">
        <v>414</v>
      </c>
      <c r="E387" s="78">
        <v>10000</v>
      </c>
      <c r="F387" s="109">
        <v>0.35</v>
      </c>
      <c r="G387" s="144"/>
      <c r="H387" s="79">
        <f>F387</f>
        <v>0.35</v>
      </c>
      <c r="I387" s="79"/>
      <c r="J387" s="23"/>
    </row>
    <row r="388" spans="1:10" ht="16" x14ac:dyDescent="0.2">
      <c r="A388" s="63"/>
      <c r="B388" s="75"/>
      <c r="C388" s="66"/>
      <c r="D388" s="66"/>
      <c r="E388" s="78"/>
      <c r="F388" s="109"/>
      <c r="G388" s="144"/>
      <c r="H388" s="79"/>
      <c r="I388" s="79"/>
      <c r="J388" s="23"/>
    </row>
    <row r="389" spans="1:10" ht="16" x14ac:dyDescent="0.2">
      <c r="A389" s="63"/>
      <c r="B389" s="75" t="s">
        <v>619</v>
      </c>
      <c r="C389" s="66" t="s">
        <v>204</v>
      </c>
      <c r="D389" s="66" t="s">
        <v>411</v>
      </c>
      <c r="E389" s="78">
        <v>180000</v>
      </c>
      <c r="F389" s="78">
        <f>H389-G389</f>
        <v>34.17</v>
      </c>
      <c r="G389" s="78">
        <v>2.0099999999999998</v>
      </c>
      <c r="H389" s="78">
        <v>36.18</v>
      </c>
      <c r="I389" s="78">
        <f>SUM(H389:H394)</f>
        <v>123.62</v>
      </c>
      <c r="J389" s="23"/>
    </row>
    <row r="390" spans="1:10" ht="16" x14ac:dyDescent="0.2">
      <c r="A390" s="63"/>
      <c r="B390" s="75" t="s">
        <v>619</v>
      </c>
      <c r="C390" s="66"/>
      <c r="D390" s="173" t="s">
        <v>417</v>
      </c>
      <c r="E390" s="78">
        <v>180000</v>
      </c>
      <c r="F390" s="109">
        <v>79.38</v>
      </c>
      <c r="G390" s="144"/>
      <c r="H390" s="79">
        <f>F390</f>
        <v>79.38</v>
      </c>
      <c r="I390" s="79"/>
      <c r="J390" s="23"/>
    </row>
    <row r="391" spans="1:10" ht="16" x14ac:dyDescent="0.2">
      <c r="A391" s="63"/>
      <c r="B391" s="75" t="s">
        <v>619</v>
      </c>
      <c r="C391" s="66"/>
      <c r="D391" s="173" t="s">
        <v>412</v>
      </c>
      <c r="E391" s="78">
        <v>10000</v>
      </c>
      <c r="F391" s="109">
        <v>3.42</v>
      </c>
      <c r="G391" s="144"/>
      <c r="H391" s="79">
        <f>F391</f>
        <v>3.42</v>
      </c>
      <c r="I391" s="79"/>
      <c r="J391" s="23"/>
    </row>
    <row r="392" spans="1:10" ht="16" x14ac:dyDescent="0.2">
      <c r="A392" s="63"/>
      <c r="B392" s="75" t="s">
        <v>619</v>
      </c>
      <c r="C392" s="66"/>
      <c r="D392" s="173" t="s">
        <v>413</v>
      </c>
      <c r="E392" s="78">
        <v>50000</v>
      </c>
      <c r="F392" s="109">
        <v>2.09</v>
      </c>
      <c r="G392" s="144"/>
      <c r="H392" s="79">
        <f>F392</f>
        <v>2.09</v>
      </c>
      <c r="I392" s="79"/>
      <c r="J392" s="23"/>
    </row>
    <row r="393" spans="1:10" ht="16" x14ac:dyDescent="0.2">
      <c r="A393" s="63"/>
      <c r="B393" s="75" t="s">
        <v>619</v>
      </c>
      <c r="C393" s="66"/>
      <c r="D393" s="173" t="s">
        <v>418</v>
      </c>
      <c r="E393" s="78">
        <v>50000</v>
      </c>
      <c r="F393" s="109">
        <v>2.2000000000000002</v>
      </c>
      <c r="G393" s="144"/>
      <c r="H393" s="79">
        <f>F393</f>
        <v>2.2000000000000002</v>
      </c>
      <c r="I393" s="79"/>
      <c r="J393" s="23"/>
    </row>
    <row r="394" spans="1:10" ht="16" x14ac:dyDescent="0.2">
      <c r="A394" s="63"/>
      <c r="B394" s="75" t="s">
        <v>619</v>
      </c>
      <c r="C394" s="66"/>
      <c r="D394" s="173" t="s">
        <v>414</v>
      </c>
      <c r="E394" s="78">
        <v>10000</v>
      </c>
      <c r="F394" s="109">
        <v>0.35</v>
      </c>
      <c r="G394" s="144"/>
      <c r="H394" s="79">
        <f>F394</f>
        <v>0.35</v>
      </c>
      <c r="I394" s="79"/>
      <c r="J394" s="23"/>
    </row>
    <row r="395" spans="1:10" ht="16" x14ac:dyDescent="0.2">
      <c r="A395" s="63"/>
      <c r="B395" s="75"/>
      <c r="C395" s="66"/>
      <c r="D395" s="173"/>
      <c r="E395" s="78"/>
      <c r="F395" s="109"/>
      <c r="G395" s="144"/>
      <c r="H395" s="79"/>
      <c r="I395" s="79"/>
      <c r="J395" s="23"/>
    </row>
    <row r="396" spans="1:10" ht="16" x14ac:dyDescent="0.2">
      <c r="A396" s="63"/>
      <c r="B396" s="75" t="s">
        <v>620</v>
      </c>
      <c r="C396" s="66" t="s">
        <v>451</v>
      </c>
      <c r="D396" s="173" t="s">
        <v>411</v>
      </c>
      <c r="E396" s="78">
        <v>250000</v>
      </c>
      <c r="F396" s="109">
        <f>H396-G396</f>
        <v>15.84</v>
      </c>
      <c r="G396" s="144">
        <v>0.66</v>
      </c>
      <c r="H396" s="78">
        <v>16.5</v>
      </c>
      <c r="I396" s="78">
        <f>SUM(H396:H397)</f>
        <v>29.46</v>
      </c>
      <c r="J396" s="23"/>
    </row>
    <row r="397" spans="1:10" ht="16" x14ac:dyDescent="0.2">
      <c r="A397" s="63"/>
      <c r="B397" s="75" t="s">
        <v>620</v>
      </c>
      <c r="C397" s="66"/>
      <c r="D397" s="173" t="s">
        <v>413</v>
      </c>
      <c r="E397" s="78">
        <v>310000</v>
      </c>
      <c r="F397" s="109">
        <v>12.96</v>
      </c>
      <c r="G397" s="144"/>
      <c r="H397" s="78">
        <f>F397</f>
        <v>12.96</v>
      </c>
      <c r="I397" s="78"/>
      <c r="J397" s="23"/>
    </row>
    <row r="398" spans="1:10" ht="16" x14ac:dyDescent="0.2">
      <c r="A398" s="63"/>
      <c r="B398" s="75"/>
      <c r="C398" s="66"/>
      <c r="D398" s="173"/>
      <c r="E398" s="78"/>
      <c r="F398" s="109"/>
      <c r="G398" s="144"/>
      <c r="H398" s="78"/>
      <c r="I398" s="78"/>
      <c r="J398" s="23"/>
    </row>
    <row r="399" spans="1:10" ht="16" x14ac:dyDescent="0.2">
      <c r="A399" s="63"/>
      <c r="B399" s="75" t="s">
        <v>715</v>
      </c>
      <c r="C399" s="66" t="s">
        <v>709</v>
      </c>
      <c r="D399" s="173" t="s">
        <v>411</v>
      </c>
      <c r="E399" s="78">
        <v>10000</v>
      </c>
      <c r="F399" s="109">
        <v>0</v>
      </c>
      <c r="G399" s="144">
        <f>H399-F399</f>
        <v>1.26</v>
      </c>
      <c r="H399" s="78">
        <v>1.26</v>
      </c>
      <c r="I399" s="78">
        <f>SUM(H399:H400)</f>
        <v>9.6199999999999992</v>
      </c>
      <c r="J399" s="23"/>
    </row>
    <row r="400" spans="1:10" ht="16" x14ac:dyDescent="0.2">
      <c r="A400" s="63"/>
      <c r="B400" s="75" t="s">
        <v>715</v>
      </c>
      <c r="C400" s="66"/>
      <c r="D400" s="173" t="s">
        <v>413</v>
      </c>
      <c r="E400" s="78">
        <v>200000</v>
      </c>
      <c r="F400" s="109">
        <v>8.36</v>
      </c>
      <c r="G400" s="144"/>
      <c r="H400" s="78">
        <f>F400</f>
        <v>8.36</v>
      </c>
      <c r="I400" s="78"/>
      <c r="J400" s="23"/>
    </row>
    <row r="401" spans="1:10" ht="16" x14ac:dyDescent="0.2">
      <c r="A401" s="63"/>
      <c r="B401" s="75"/>
      <c r="C401" s="66"/>
      <c r="D401" s="173"/>
      <c r="E401" s="78"/>
      <c r="F401" s="109"/>
      <c r="G401" s="144"/>
      <c r="H401" s="78"/>
      <c r="I401" s="78"/>
      <c r="J401" s="23"/>
    </row>
    <row r="402" spans="1:10" ht="16" x14ac:dyDescent="0.2">
      <c r="A402" s="63"/>
      <c r="B402" s="75" t="s">
        <v>665</v>
      </c>
      <c r="C402" s="66" t="s">
        <v>664</v>
      </c>
      <c r="D402" s="124" t="s">
        <v>411</v>
      </c>
      <c r="E402" s="78">
        <v>10000</v>
      </c>
      <c r="F402" s="109">
        <f>H402-G402</f>
        <v>0</v>
      </c>
      <c r="G402" s="144">
        <v>0.91</v>
      </c>
      <c r="H402" s="78">
        <v>0.91</v>
      </c>
      <c r="I402" s="78">
        <f>SUM(H402:H405)</f>
        <v>6.77</v>
      </c>
      <c r="J402" s="23"/>
    </row>
    <row r="403" spans="1:10" ht="16" x14ac:dyDescent="0.2">
      <c r="A403" s="63"/>
      <c r="B403" s="75" t="s">
        <v>665</v>
      </c>
      <c r="C403" s="66"/>
      <c r="D403" s="124" t="s">
        <v>412</v>
      </c>
      <c r="E403" s="78">
        <v>10000</v>
      </c>
      <c r="F403" s="109">
        <v>3.42</v>
      </c>
      <c r="G403" s="144"/>
      <c r="H403" s="78">
        <f>F403</f>
        <v>3.42</v>
      </c>
      <c r="I403" s="78"/>
      <c r="J403" s="23"/>
    </row>
    <row r="404" spans="1:10" ht="16" x14ac:dyDescent="0.2">
      <c r="A404" s="63"/>
      <c r="B404" s="75" t="s">
        <v>665</v>
      </c>
      <c r="C404" s="66"/>
      <c r="D404" s="124" t="s">
        <v>413</v>
      </c>
      <c r="E404" s="78">
        <v>50000</v>
      </c>
      <c r="F404" s="109">
        <v>2.09</v>
      </c>
      <c r="G404" s="144"/>
      <c r="H404" s="78">
        <f>F404</f>
        <v>2.09</v>
      </c>
      <c r="I404" s="78"/>
      <c r="J404" s="23"/>
    </row>
    <row r="405" spans="1:10" ht="16" x14ac:dyDescent="0.2">
      <c r="A405" s="63"/>
      <c r="B405" s="75" t="s">
        <v>665</v>
      </c>
      <c r="C405" s="66"/>
      <c r="D405" s="124" t="s">
        <v>414</v>
      </c>
      <c r="E405" s="78">
        <v>10000</v>
      </c>
      <c r="F405" s="109">
        <v>0.35</v>
      </c>
      <c r="G405" s="144"/>
      <c r="H405" s="78">
        <f>F405</f>
        <v>0.35</v>
      </c>
      <c r="I405" s="79"/>
      <c r="J405" s="23"/>
    </row>
    <row r="406" spans="1:10" ht="16" x14ac:dyDescent="0.2">
      <c r="A406" s="63"/>
      <c r="B406" s="75"/>
      <c r="C406" s="66"/>
      <c r="D406" s="66"/>
      <c r="E406" s="79"/>
      <c r="F406" s="109"/>
      <c r="G406" s="144"/>
      <c r="H406" s="79"/>
      <c r="I406" s="79"/>
      <c r="J406" s="23"/>
    </row>
    <row r="407" spans="1:10" ht="16" x14ac:dyDescent="0.2">
      <c r="A407" s="63"/>
      <c r="B407" s="75" t="s">
        <v>622</v>
      </c>
      <c r="C407" s="66" t="s">
        <v>166</v>
      </c>
      <c r="D407" s="66" t="s">
        <v>411</v>
      </c>
      <c r="E407" s="78">
        <v>10000</v>
      </c>
      <c r="F407" s="109">
        <f>H407-G407</f>
        <v>5.9399999999999995</v>
      </c>
      <c r="G407" s="144">
        <v>0.66</v>
      </c>
      <c r="H407" s="78">
        <v>6.6</v>
      </c>
      <c r="I407" s="78">
        <f>SUM(H407:H408)</f>
        <v>10.78</v>
      </c>
      <c r="J407" s="23"/>
    </row>
    <row r="408" spans="1:10" ht="16" x14ac:dyDescent="0.2">
      <c r="A408" s="63"/>
      <c r="B408" s="75" t="s">
        <v>622</v>
      </c>
      <c r="C408" s="66"/>
      <c r="D408" s="66" t="s">
        <v>413</v>
      </c>
      <c r="E408" s="78">
        <v>100000</v>
      </c>
      <c r="F408" s="109">
        <v>4.18</v>
      </c>
      <c r="G408" s="144"/>
      <c r="H408" s="78">
        <f>F408</f>
        <v>4.18</v>
      </c>
      <c r="I408" s="78"/>
      <c r="J408" s="23"/>
    </row>
    <row r="409" spans="1:10" ht="16" x14ac:dyDescent="0.2">
      <c r="A409" s="63"/>
      <c r="B409" s="75"/>
      <c r="C409" s="66"/>
      <c r="D409" s="66"/>
      <c r="E409" s="79"/>
      <c r="F409" s="109"/>
      <c r="G409" s="144"/>
      <c r="H409" s="79"/>
      <c r="I409" s="79"/>
      <c r="J409" s="23"/>
    </row>
    <row r="410" spans="1:10" ht="16" x14ac:dyDescent="0.2">
      <c r="A410" s="63"/>
      <c r="B410" s="75" t="s">
        <v>623</v>
      </c>
      <c r="C410" s="66" t="s">
        <v>86</v>
      </c>
      <c r="D410" s="66" t="s">
        <v>411</v>
      </c>
      <c r="E410" s="78">
        <v>10000</v>
      </c>
      <c r="F410" s="109">
        <v>0</v>
      </c>
      <c r="G410" s="144">
        <v>3.08</v>
      </c>
      <c r="H410" s="78">
        <v>3.08</v>
      </c>
      <c r="I410" s="78">
        <f>SUM(H410:H411)</f>
        <v>3.5</v>
      </c>
      <c r="J410" s="211"/>
    </row>
    <row r="411" spans="1:10" ht="16" x14ac:dyDescent="0.2">
      <c r="A411" s="122"/>
      <c r="B411" s="75" t="s">
        <v>623</v>
      </c>
      <c r="C411" s="124"/>
      <c r="D411" s="124" t="s">
        <v>413</v>
      </c>
      <c r="E411" s="152">
        <v>10000</v>
      </c>
      <c r="F411" s="109">
        <v>0.42</v>
      </c>
      <c r="G411" s="144"/>
      <c r="H411" s="79">
        <f>F411</f>
        <v>0.42</v>
      </c>
      <c r="I411" s="79"/>
      <c r="J411" s="23"/>
    </row>
    <row r="412" spans="1:10" ht="16" x14ac:dyDescent="0.2">
      <c r="A412" s="122"/>
      <c r="B412" s="123"/>
      <c r="C412" s="124"/>
      <c r="D412" s="124"/>
      <c r="E412" s="152"/>
      <c r="F412" s="109"/>
      <c r="G412" s="144"/>
      <c r="H412" s="79"/>
      <c r="I412" s="79"/>
      <c r="J412" s="23"/>
    </row>
    <row r="413" spans="1:10" ht="16" x14ac:dyDescent="0.2">
      <c r="A413" s="122"/>
      <c r="B413" s="123" t="s">
        <v>538</v>
      </c>
      <c r="C413" s="124" t="s">
        <v>532</v>
      </c>
      <c r="D413" s="124" t="s">
        <v>411</v>
      </c>
      <c r="E413" s="152">
        <v>200000</v>
      </c>
      <c r="F413" s="109">
        <v>0.66</v>
      </c>
      <c r="G413" s="144">
        <f>H413-F413</f>
        <v>12.54</v>
      </c>
      <c r="H413" s="79">
        <v>13.2</v>
      </c>
      <c r="I413" s="79">
        <f>SUM(H413:H416)</f>
        <v>25.33</v>
      </c>
      <c r="J413" s="23"/>
    </row>
    <row r="414" spans="1:10" ht="16" x14ac:dyDescent="0.2">
      <c r="A414" s="122"/>
      <c r="B414" s="123" t="s">
        <v>538</v>
      </c>
      <c r="C414" s="124"/>
      <c r="D414" s="124" t="s">
        <v>412</v>
      </c>
      <c r="E414" s="152">
        <v>10000</v>
      </c>
      <c r="F414" s="109">
        <v>3.42</v>
      </c>
      <c r="G414" s="144"/>
      <c r="H414" s="79">
        <f>F414</f>
        <v>3.42</v>
      </c>
      <c r="I414" s="79"/>
      <c r="J414" s="23"/>
    </row>
    <row r="415" spans="1:10" ht="16" x14ac:dyDescent="0.2">
      <c r="A415" s="122"/>
      <c r="B415" s="123" t="s">
        <v>538</v>
      </c>
      <c r="C415" s="124"/>
      <c r="D415" s="124" t="s">
        <v>413</v>
      </c>
      <c r="E415" s="152">
        <v>200000</v>
      </c>
      <c r="F415" s="109">
        <v>8.36</v>
      </c>
      <c r="G415" s="144"/>
      <c r="H415" s="79">
        <f>F415</f>
        <v>8.36</v>
      </c>
      <c r="I415" s="79"/>
      <c r="J415" s="23"/>
    </row>
    <row r="416" spans="1:10" ht="16" x14ac:dyDescent="0.2">
      <c r="A416" s="122"/>
      <c r="B416" s="123" t="s">
        <v>538</v>
      </c>
      <c r="C416" s="124"/>
      <c r="D416" s="124" t="s">
        <v>414</v>
      </c>
      <c r="E416" s="152">
        <v>10000</v>
      </c>
      <c r="F416" s="109">
        <v>0.35</v>
      </c>
      <c r="G416" s="144"/>
      <c r="H416" s="79">
        <f>F416</f>
        <v>0.35</v>
      </c>
      <c r="I416" s="79"/>
      <c r="J416" s="23"/>
    </row>
    <row r="417" spans="1:10" ht="16" x14ac:dyDescent="0.2">
      <c r="A417" s="122"/>
      <c r="B417" s="123"/>
      <c r="C417" s="124"/>
      <c r="D417" s="124"/>
      <c r="E417" s="152"/>
      <c r="F417" s="109"/>
      <c r="G417" s="144"/>
      <c r="H417" s="79"/>
      <c r="I417" s="79"/>
      <c r="J417" s="23"/>
    </row>
    <row r="418" spans="1:10" ht="16" x14ac:dyDescent="0.2">
      <c r="A418" s="136"/>
      <c r="B418" s="137"/>
      <c r="C418" s="134" t="s">
        <v>400</v>
      </c>
      <c r="D418" s="134"/>
      <c r="E418" s="153"/>
      <c r="F418" s="251"/>
      <c r="G418" s="243"/>
      <c r="H418" s="132"/>
      <c r="I418" s="132">
        <f>SUM(I5:I413)</f>
        <v>2835.1</v>
      </c>
      <c r="J418" s="231"/>
    </row>
    <row r="419" spans="1:10" ht="16" x14ac:dyDescent="0.2">
      <c r="A419" s="122"/>
      <c r="B419" s="123"/>
      <c r="C419" s="124"/>
      <c r="D419" s="124"/>
      <c r="E419" s="152"/>
      <c r="F419" s="109"/>
      <c r="G419" s="144"/>
      <c r="H419" s="79"/>
      <c r="I419" s="79"/>
      <c r="J419" s="23"/>
    </row>
    <row r="420" spans="1:10" ht="16" x14ac:dyDescent="0.2">
      <c r="A420" s="125" t="s">
        <v>395</v>
      </c>
      <c r="B420" s="75" t="s">
        <v>625</v>
      </c>
      <c r="C420" s="66" t="s">
        <v>202</v>
      </c>
      <c r="D420" s="66" t="s">
        <v>411</v>
      </c>
      <c r="E420" s="78">
        <v>10000</v>
      </c>
      <c r="F420" s="109">
        <v>0</v>
      </c>
      <c r="G420" s="144">
        <f>H420-F420</f>
        <v>0.66</v>
      </c>
      <c r="H420" s="78">
        <v>0.66</v>
      </c>
      <c r="I420" s="78">
        <f>SUM(H420:H420)</f>
        <v>0.66</v>
      </c>
      <c r="J420" s="23"/>
    </row>
    <row r="421" spans="1:10" ht="16" x14ac:dyDescent="0.2">
      <c r="A421" s="23"/>
      <c r="B421" s="23"/>
      <c r="C421" s="23"/>
      <c r="D421" s="66"/>
      <c r="E421" s="79"/>
      <c r="F421" s="109"/>
      <c r="G421" s="144"/>
      <c r="H421" s="79"/>
      <c r="I421" s="79"/>
      <c r="J421" s="23"/>
    </row>
    <row r="422" spans="1:10" ht="16" x14ac:dyDescent="0.2">
      <c r="A422" s="131"/>
      <c r="B422" s="137" t="s">
        <v>395</v>
      </c>
      <c r="C422" s="134" t="s">
        <v>400</v>
      </c>
      <c r="D422" s="134"/>
      <c r="E422" s="153"/>
      <c r="F422" s="109"/>
      <c r="G422" s="144"/>
      <c r="H422" s="135"/>
      <c r="I422" s="135">
        <f>SUM(I418:I420)</f>
        <v>2835.7599999999998</v>
      </c>
      <c r="J422" s="133"/>
    </row>
    <row r="423" spans="1:10" ht="16" x14ac:dyDescent="0.2">
      <c r="A423" s="596"/>
      <c r="B423" s="597"/>
      <c r="C423" s="598"/>
      <c r="D423" s="143"/>
      <c r="E423" s="154"/>
      <c r="F423" s="267"/>
      <c r="G423" s="268"/>
      <c r="H423" s="93"/>
      <c r="I423" s="93"/>
      <c r="J423" s="94"/>
    </row>
    <row r="424" spans="1:10" ht="16" x14ac:dyDescent="0.2">
      <c r="A424" s="599" t="s">
        <v>439</v>
      </c>
      <c r="B424" s="600"/>
      <c r="C424" s="601"/>
      <c r="D424" s="259"/>
      <c r="E424" s="265"/>
      <c r="F424" s="264"/>
      <c r="G424" s="264"/>
      <c r="H424" s="264"/>
      <c r="I424" s="264">
        <f>SUM(I425:I438)</f>
        <v>0</v>
      </c>
      <c r="J424" s="261"/>
    </row>
    <row r="425" spans="1:10" ht="16" x14ac:dyDescent="0.2">
      <c r="A425" s="63"/>
      <c r="B425" s="75" t="s">
        <v>718</v>
      </c>
      <c r="C425" s="66" t="s">
        <v>717</v>
      </c>
      <c r="D425" s="66" t="s">
        <v>411</v>
      </c>
      <c r="E425" s="78"/>
      <c r="F425" s="78"/>
      <c r="G425" s="78"/>
      <c r="H425" s="78"/>
      <c r="I425" s="78"/>
      <c r="J425" s="23"/>
    </row>
    <row r="426" spans="1:10" ht="16" x14ac:dyDescent="0.2">
      <c r="A426" s="63"/>
      <c r="B426" s="75"/>
      <c r="C426" s="66"/>
      <c r="D426" s="66" t="s">
        <v>413</v>
      </c>
      <c r="E426" s="78"/>
      <c r="F426" s="78"/>
      <c r="G426" s="78"/>
      <c r="H426" s="78"/>
      <c r="I426" s="78"/>
      <c r="J426" s="23"/>
    </row>
    <row r="427" spans="1:10" ht="16" x14ac:dyDescent="0.2">
      <c r="A427" s="63"/>
      <c r="B427" s="75" t="s">
        <v>719</v>
      </c>
      <c r="C427" s="66" t="s">
        <v>720</v>
      </c>
      <c r="D427" s="66" t="s">
        <v>411</v>
      </c>
      <c r="E427" s="78"/>
      <c r="F427" s="78"/>
      <c r="G427" s="78"/>
      <c r="H427" s="78"/>
      <c r="I427" s="78"/>
      <c r="J427" s="23"/>
    </row>
    <row r="428" spans="1:10" ht="16" x14ac:dyDescent="0.2">
      <c r="A428" s="63"/>
      <c r="B428" s="75"/>
      <c r="C428" s="66"/>
      <c r="D428" s="66" t="s">
        <v>413</v>
      </c>
      <c r="E428" s="78"/>
      <c r="F428" s="78"/>
      <c r="G428" s="78"/>
      <c r="H428" s="78"/>
      <c r="I428" s="78"/>
      <c r="J428" s="23"/>
    </row>
    <row r="429" spans="1:10" ht="16" x14ac:dyDescent="0.2">
      <c r="A429" s="63"/>
      <c r="B429" s="75" t="s">
        <v>721</v>
      </c>
      <c r="C429" s="66" t="s">
        <v>722</v>
      </c>
      <c r="D429" s="66" t="s">
        <v>411</v>
      </c>
      <c r="E429" s="78"/>
      <c r="F429" s="78"/>
      <c r="G429" s="78"/>
      <c r="H429" s="78"/>
      <c r="I429" s="78"/>
      <c r="J429" s="23"/>
    </row>
    <row r="430" spans="1:10" ht="16" x14ac:dyDescent="0.2">
      <c r="A430" s="312"/>
      <c r="B430" s="170" t="s">
        <v>723</v>
      </c>
      <c r="C430" s="313" t="s">
        <v>724</v>
      </c>
      <c r="D430" s="313" t="s">
        <v>411</v>
      </c>
      <c r="E430" s="314"/>
      <c r="F430" s="314"/>
      <c r="G430" s="314"/>
      <c r="H430" s="314"/>
      <c r="I430" s="314"/>
      <c r="J430" s="315"/>
    </row>
    <row r="431" spans="1:10" ht="16" x14ac:dyDescent="0.2">
      <c r="A431" s="312"/>
      <c r="B431" s="170" t="s">
        <v>725</v>
      </c>
      <c r="C431" s="313" t="s">
        <v>726</v>
      </c>
      <c r="D431" s="313" t="s">
        <v>411</v>
      </c>
      <c r="E431" s="314"/>
      <c r="F431" s="314"/>
      <c r="G431" s="314"/>
      <c r="H431" s="314"/>
      <c r="I431" s="314"/>
      <c r="J431" s="315"/>
    </row>
    <row r="432" spans="1:10" ht="16" x14ac:dyDescent="0.2">
      <c r="A432" s="312"/>
      <c r="B432" s="170"/>
      <c r="C432" s="313"/>
      <c r="D432" s="313" t="s">
        <v>417</v>
      </c>
      <c r="E432" s="314"/>
      <c r="F432" s="314"/>
      <c r="G432" s="314"/>
      <c r="H432" s="314"/>
      <c r="I432" s="314"/>
      <c r="J432" s="315"/>
    </row>
    <row r="433" spans="1:10" ht="16" x14ac:dyDescent="0.2">
      <c r="A433" s="312"/>
      <c r="B433" s="170"/>
      <c r="C433" s="313"/>
      <c r="D433" s="313" t="s">
        <v>413</v>
      </c>
      <c r="E433" s="314"/>
      <c r="F433" s="314"/>
      <c r="G433" s="314"/>
      <c r="H433" s="314"/>
      <c r="I433" s="314"/>
      <c r="J433" s="315"/>
    </row>
    <row r="434" spans="1:10" ht="16" x14ac:dyDescent="0.2">
      <c r="A434" s="312"/>
      <c r="B434" s="170"/>
      <c r="C434" s="313"/>
      <c r="D434" s="313" t="s">
        <v>418</v>
      </c>
      <c r="E434" s="314"/>
      <c r="F434" s="314"/>
      <c r="G434" s="314"/>
      <c r="H434" s="314"/>
      <c r="I434" s="314"/>
      <c r="J434" s="315"/>
    </row>
    <row r="435" spans="1:10" ht="16" x14ac:dyDescent="0.2">
      <c r="A435" s="312"/>
      <c r="B435" s="170" t="s">
        <v>727</v>
      </c>
      <c r="C435" s="313" t="s">
        <v>728</v>
      </c>
      <c r="D435" s="313" t="s">
        <v>411</v>
      </c>
      <c r="E435" s="314"/>
      <c r="F435" s="314"/>
      <c r="G435" s="314"/>
      <c r="H435" s="314"/>
      <c r="I435" s="314"/>
      <c r="J435" s="315"/>
    </row>
    <row r="436" spans="1:10" ht="16" x14ac:dyDescent="0.2">
      <c r="A436" s="312"/>
      <c r="B436" s="170"/>
      <c r="C436" s="313"/>
      <c r="D436" s="313" t="s">
        <v>412</v>
      </c>
      <c r="E436" s="314"/>
      <c r="F436" s="314"/>
      <c r="G436" s="314"/>
      <c r="H436" s="314"/>
      <c r="I436" s="314"/>
      <c r="J436" s="315"/>
    </row>
    <row r="437" spans="1:10" s="23" customFormat="1" ht="16" x14ac:dyDescent="0.2">
      <c r="A437" s="63"/>
      <c r="B437" s="75"/>
      <c r="C437" s="66"/>
      <c r="D437" s="66" t="s">
        <v>413</v>
      </c>
      <c r="E437" s="78"/>
      <c r="F437" s="78"/>
      <c r="G437" s="78"/>
      <c r="H437" s="78"/>
      <c r="I437" s="78"/>
    </row>
    <row r="438" spans="1:10" s="23" customFormat="1" x14ac:dyDescent="0.15">
      <c r="A438" s="63"/>
      <c r="E438" s="104"/>
      <c r="F438" s="104"/>
    </row>
    <row r="439" spans="1:10" ht="16" x14ac:dyDescent="0.2">
      <c r="A439" s="605" t="s">
        <v>52</v>
      </c>
      <c r="B439" s="606"/>
      <c r="C439" s="607"/>
      <c r="D439" s="316"/>
      <c r="E439" s="317"/>
      <c r="F439" s="318"/>
      <c r="G439" s="319"/>
      <c r="H439" s="319"/>
      <c r="I439" s="319">
        <f>I422+I424</f>
        <v>2835.7599999999998</v>
      </c>
      <c r="J439" s="320"/>
    </row>
    <row r="440" spans="1:10" s="182" customFormat="1" ht="23" x14ac:dyDescent="0.25">
      <c r="C440" s="183" t="s">
        <v>388</v>
      </c>
      <c r="D440" s="183"/>
      <c r="E440" s="184"/>
      <c r="F440" s="255" t="s">
        <v>430</v>
      </c>
      <c r="G440" s="245"/>
      <c r="H440" s="186"/>
      <c r="I440" s="187">
        <v>44728</v>
      </c>
      <c r="J440" s="188"/>
    </row>
  </sheetData>
  <autoFilter ref="C4:J411" xr:uid="{1B35777D-86B3-9A48-BA2D-325C1FB8F52E}">
    <sortState xmlns:xlrd2="http://schemas.microsoft.com/office/spreadsheetml/2017/richdata2" ref="C5:J410">
      <sortCondition ref="C4:C410"/>
    </sortState>
  </autoFilter>
  <mergeCells count="4">
    <mergeCell ref="A2:C2"/>
    <mergeCell ref="A423:C423"/>
    <mergeCell ref="A424:C424"/>
    <mergeCell ref="A439:C439"/>
  </mergeCells>
  <conditionalFormatting sqref="A65:A67 C1:C193 C206:C417 C419:C420 C422:C424 C439:C1048576">
    <cfRule type="duplicateValues" dxfId="527" priority="33"/>
  </conditionalFormatting>
  <conditionalFormatting sqref="A65:A67">
    <cfRule type="duplicateValues" dxfId="526" priority="27"/>
    <cfRule type="duplicateValues" dxfId="525" priority="29"/>
  </conditionalFormatting>
  <conditionalFormatting sqref="B1:B63 B74:B193 B206:B417 B419:B420 B422:B424 B439:B1048576">
    <cfRule type="duplicateValues" dxfId="524" priority="22"/>
  </conditionalFormatting>
  <conditionalFormatting sqref="B1:B63 B74:B420 B422:B424 B439:B1048576">
    <cfRule type="duplicateValues" dxfId="523" priority="21"/>
  </conditionalFormatting>
  <conditionalFormatting sqref="B64:B67 B69:B73">
    <cfRule type="duplicateValues" dxfId="522" priority="36"/>
  </conditionalFormatting>
  <conditionalFormatting sqref="B69:B73">
    <cfRule type="duplicateValues" dxfId="521" priority="37"/>
  </conditionalFormatting>
  <conditionalFormatting sqref="B194:B205">
    <cfRule type="duplicateValues" dxfId="520" priority="23"/>
    <cfRule type="duplicateValues" dxfId="519" priority="35"/>
  </conditionalFormatting>
  <conditionalFormatting sqref="B425">
    <cfRule type="duplicateValues" dxfId="518" priority="17"/>
    <cfRule type="duplicateValues" dxfId="517" priority="18"/>
  </conditionalFormatting>
  <conditionalFormatting sqref="B426">
    <cfRule type="duplicateValues" dxfId="516" priority="14"/>
    <cfRule type="duplicateValues" dxfId="515" priority="15"/>
  </conditionalFormatting>
  <conditionalFormatting sqref="B427">
    <cfRule type="duplicateValues" dxfId="514" priority="11"/>
    <cfRule type="duplicateValues" dxfId="513" priority="12"/>
  </conditionalFormatting>
  <conditionalFormatting sqref="B428">
    <cfRule type="duplicateValues" dxfId="512" priority="10"/>
  </conditionalFormatting>
  <conditionalFormatting sqref="B429:B432">
    <cfRule type="duplicateValues" dxfId="511" priority="7"/>
  </conditionalFormatting>
  <conditionalFormatting sqref="B433:B436">
    <cfRule type="duplicateValues" dxfId="510" priority="4"/>
    <cfRule type="duplicateValues" dxfId="509" priority="5"/>
  </conditionalFormatting>
  <conditionalFormatting sqref="B437">
    <cfRule type="duplicateValues" dxfId="508" priority="1"/>
    <cfRule type="duplicateValues" dxfId="507" priority="2"/>
  </conditionalFormatting>
  <conditionalFormatting sqref="B439:B1048576">
    <cfRule type="duplicateValues" dxfId="506" priority="34"/>
  </conditionalFormatting>
  <conditionalFormatting sqref="C112:C122">
    <cfRule type="duplicateValues" dxfId="505" priority="30"/>
  </conditionalFormatting>
  <conditionalFormatting sqref="C170:C172">
    <cfRule type="duplicateValues" dxfId="504" priority="31"/>
  </conditionalFormatting>
  <conditionalFormatting sqref="C194:C205">
    <cfRule type="duplicateValues" dxfId="503" priority="32"/>
  </conditionalFormatting>
  <conditionalFormatting sqref="C425">
    <cfRule type="duplicateValues" dxfId="502" priority="19"/>
  </conditionalFormatting>
  <conditionalFormatting sqref="C426">
    <cfRule type="duplicateValues" dxfId="501" priority="16"/>
  </conditionalFormatting>
  <conditionalFormatting sqref="C427">
    <cfRule type="duplicateValues" dxfId="500" priority="13"/>
  </conditionalFormatting>
  <conditionalFormatting sqref="C428">
    <cfRule type="duplicateValues" dxfId="499" priority="9"/>
  </conditionalFormatting>
  <conditionalFormatting sqref="C429:C432">
    <cfRule type="duplicateValues" dxfId="498" priority="8"/>
  </conditionalFormatting>
  <conditionalFormatting sqref="C433:C436">
    <cfRule type="duplicateValues" dxfId="497" priority="6"/>
  </conditionalFormatting>
  <conditionalFormatting sqref="C437">
    <cfRule type="duplicateValues" dxfId="496" priority="3"/>
  </conditionalFormatting>
  <conditionalFormatting sqref="J10:J104 J106:J114 J116:J125 J127:J140 J142:J143 J145:J156 J158:J191 J193:J205 J207:J223 J225:J226 J228:J268 J270:J321 J323:J341 J343:J358 J360:J409 J411:J417 J419:J422 J425:J437">
    <cfRule type="notContainsBlanks" dxfId="495" priority="28">
      <formula>LEN(TRIM(J10))&gt;0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0DEA-9178-784C-A069-5862E29327C6}">
  <sheetPr>
    <pageSetUpPr fitToPage="1"/>
  </sheetPr>
  <dimension ref="A1:O439"/>
  <sheetViews>
    <sheetView zoomScaleNormal="100" workbookViewId="0">
      <pane xSplit="3" ySplit="4" topLeftCell="E5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20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729</v>
      </c>
      <c r="H2" s="77" t="s">
        <v>459</v>
      </c>
      <c r="I2" s="77">
        <v>44692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SUM(H5:H6)</f>
        <v>0.88</v>
      </c>
      <c r="J5" s="275"/>
    </row>
    <row r="6" spans="1:10" ht="16" x14ac:dyDescent="0.2">
      <c r="A6" s="275"/>
      <c r="B6" s="275"/>
      <c r="C6" s="279"/>
      <c r="D6" s="279" t="s">
        <v>413</v>
      </c>
      <c r="E6" s="280">
        <v>10000</v>
      </c>
      <c r="F6" s="281">
        <v>0.42</v>
      </c>
      <c r="G6" s="281"/>
      <c r="H6" s="282">
        <f>F6</f>
        <v>0.42</v>
      </c>
      <c r="I6" s="282"/>
      <c r="J6" s="275"/>
    </row>
    <row r="7" spans="1:10" ht="16" x14ac:dyDescent="0.2">
      <c r="A7" s="275"/>
      <c r="B7" s="275"/>
      <c r="C7" s="279"/>
      <c r="D7" s="279"/>
      <c r="E7" s="280"/>
      <c r="F7" s="281"/>
      <c r="G7" s="281"/>
      <c r="H7" s="282"/>
      <c r="I7" s="282"/>
      <c r="J7" s="275"/>
    </row>
    <row r="8" spans="1:10" ht="16" x14ac:dyDescent="0.2">
      <c r="A8" s="275"/>
      <c r="B8" s="275">
        <v>2261</v>
      </c>
      <c r="C8" s="279" t="s">
        <v>672</v>
      </c>
      <c r="D8" s="279" t="s">
        <v>411</v>
      </c>
      <c r="E8" s="280">
        <v>10000</v>
      </c>
      <c r="F8" s="281">
        <f>H8-G8</f>
        <v>0</v>
      </c>
      <c r="G8" s="281">
        <v>2.0099999999999998</v>
      </c>
      <c r="H8" s="282">
        <v>2.0099999999999998</v>
      </c>
      <c r="I8" s="282">
        <f>H8</f>
        <v>2.0099999999999998</v>
      </c>
      <c r="J8" s="275"/>
    </row>
    <row r="9" spans="1:10" ht="16" x14ac:dyDescent="0.2">
      <c r="A9" s="275"/>
      <c r="B9" s="275"/>
      <c r="C9" s="276"/>
      <c r="D9" s="276"/>
      <c r="E9" s="277"/>
      <c r="F9" s="278"/>
      <c r="G9" s="275"/>
      <c r="H9" s="275"/>
      <c r="I9" s="275"/>
      <c r="J9" s="275"/>
    </row>
    <row r="10" spans="1:10" ht="16" x14ac:dyDescent="0.2">
      <c r="A10" s="63"/>
      <c r="B10" s="75" t="s">
        <v>539</v>
      </c>
      <c r="C10" s="66" t="s">
        <v>198</v>
      </c>
      <c r="D10" s="66" t="s">
        <v>411</v>
      </c>
      <c r="E10" s="78">
        <v>100000</v>
      </c>
      <c r="F10" s="109">
        <v>11.34</v>
      </c>
      <c r="G10" s="144">
        <v>1.26</v>
      </c>
      <c r="H10" s="78">
        <f>SUM(F10:G10)</f>
        <v>12.6</v>
      </c>
      <c r="I10" s="78">
        <f>SUM(H10:H13)</f>
        <v>20.55</v>
      </c>
      <c r="J10" s="23"/>
    </row>
    <row r="11" spans="1:10" ht="16" x14ac:dyDescent="0.2">
      <c r="A11" s="63"/>
      <c r="B11" s="75" t="s">
        <v>539</v>
      </c>
      <c r="C11" s="66"/>
      <c r="D11" s="66" t="s">
        <v>412</v>
      </c>
      <c r="E11" s="78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539</v>
      </c>
      <c r="C12" s="66"/>
      <c r="D12" s="66" t="s">
        <v>413</v>
      </c>
      <c r="E12" s="78">
        <v>100000</v>
      </c>
      <c r="F12" s="109">
        <v>4.18</v>
      </c>
      <c r="G12" s="144"/>
      <c r="H12" s="78">
        <f>F12</f>
        <v>4.18</v>
      </c>
      <c r="I12" s="78"/>
      <c r="J12" s="23"/>
    </row>
    <row r="13" spans="1:10" ht="16" x14ac:dyDescent="0.2">
      <c r="A13" s="63"/>
      <c r="B13" s="75" t="s">
        <v>539</v>
      </c>
      <c r="C13" s="66"/>
      <c r="D13" s="66" t="s">
        <v>414</v>
      </c>
      <c r="E13" s="78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H14" s="78"/>
      <c r="I14" s="78"/>
      <c r="J14" s="23"/>
    </row>
    <row r="15" spans="1:10" ht="16" x14ac:dyDescent="0.2">
      <c r="A15" s="63"/>
      <c r="B15" s="75" t="s">
        <v>540</v>
      </c>
      <c r="C15" s="66" t="s">
        <v>216</v>
      </c>
      <c r="D15" s="66" t="s">
        <v>411</v>
      </c>
      <c r="E15" s="79">
        <v>200000</v>
      </c>
      <c r="F15" s="109">
        <v>23.94</v>
      </c>
      <c r="G15" s="144">
        <v>1.26</v>
      </c>
      <c r="H15" s="78">
        <f>F15+G15</f>
        <v>25.200000000000003</v>
      </c>
      <c r="I15" s="78">
        <f>SUM(H15:H18)</f>
        <v>38.170000000000009</v>
      </c>
      <c r="J15" s="23"/>
    </row>
    <row r="16" spans="1:10" ht="16" x14ac:dyDescent="0.2">
      <c r="A16" s="63"/>
      <c r="B16" s="75" t="s">
        <v>540</v>
      </c>
      <c r="C16" s="66"/>
      <c r="D16" s="66" t="s">
        <v>412</v>
      </c>
      <c r="E16" s="79">
        <v>10000</v>
      </c>
      <c r="F16" s="109">
        <v>3.42</v>
      </c>
      <c r="G16" s="144"/>
      <c r="H16" s="78">
        <f>F16</f>
        <v>3.42</v>
      </c>
      <c r="I16" s="78"/>
      <c r="J16" s="23"/>
    </row>
    <row r="17" spans="1:10" ht="16" x14ac:dyDescent="0.2">
      <c r="A17" s="63"/>
      <c r="B17" s="75" t="s">
        <v>540</v>
      </c>
      <c r="C17" s="66"/>
      <c r="D17" s="66" t="s">
        <v>413</v>
      </c>
      <c r="E17" s="78">
        <v>220000</v>
      </c>
      <c r="F17" s="109">
        <v>9.1999999999999993</v>
      </c>
      <c r="G17" s="144"/>
      <c r="H17" s="78">
        <f>F17</f>
        <v>9.1999999999999993</v>
      </c>
      <c r="I17" s="78"/>
      <c r="J17" s="23"/>
    </row>
    <row r="18" spans="1:10" ht="16" x14ac:dyDescent="0.2">
      <c r="A18" s="63"/>
      <c r="B18" s="75" t="s">
        <v>540</v>
      </c>
      <c r="C18" s="66"/>
      <c r="D18" s="66" t="s">
        <v>414</v>
      </c>
      <c r="E18" s="79">
        <v>10000</v>
      </c>
      <c r="F18" s="109">
        <v>0.35</v>
      </c>
      <c r="G18" s="144"/>
      <c r="H18" s="78">
        <f>F18</f>
        <v>0.35</v>
      </c>
      <c r="I18" s="78"/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ht="16" x14ac:dyDescent="0.2">
      <c r="A20" s="63"/>
      <c r="B20" s="75" t="s">
        <v>542</v>
      </c>
      <c r="C20" s="66" t="s">
        <v>89</v>
      </c>
      <c r="D20" s="66" t="s">
        <v>411</v>
      </c>
      <c r="E20" s="79">
        <v>10000</v>
      </c>
      <c r="F20" s="109">
        <v>0</v>
      </c>
      <c r="G20" s="144">
        <f>H20-F20</f>
        <v>5.0199999999999996</v>
      </c>
      <c r="H20" s="78">
        <v>5.0199999999999996</v>
      </c>
      <c r="I20" s="78">
        <f>SUM(H20)</f>
        <v>5.0199999999999996</v>
      </c>
      <c r="J20" s="23"/>
    </row>
    <row r="21" spans="1:10" ht="16" x14ac:dyDescent="0.2">
      <c r="A21" s="63"/>
      <c r="B21" s="75"/>
      <c r="C21" s="66"/>
      <c r="D21" s="66"/>
      <c r="E21" s="79"/>
      <c r="F21" s="109"/>
      <c r="G21" s="144"/>
      <c r="H21" s="78"/>
      <c r="I21" s="78"/>
      <c r="J21" s="23"/>
    </row>
    <row r="22" spans="1:10" ht="16" x14ac:dyDescent="0.2">
      <c r="A22" s="63"/>
      <c r="B22" s="75" t="s">
        <v>543</v>
      </c>
      <c r="C22" s="66" t="s">
        <v>138</v>
      </c>
      <c r="D22" s="66" t="s">
        <v>411</v>
      </c>
      <c r="E22" s="78">
        <v>10000</v>
      </c>
      <c r="F22" s="78">
        <v>0</v>
      </c>
      <c r="G22" s="78">
        <f>H22-F22</f>
        <v>2.0099999999999998</v>
      </c>
      <c r="H22" s="78">
        <v>2.0099999999999998</v>
      </c>
      <c r="I22" s="78">
        <f>H22</f>
        <v>2.0099999999999998</v>
      </c>
      <c r="J22" s="23"/>
    </row>
    <row r="23" spans="1:10" ht="16" x14ac:dyDescent="0.2">
      <c r="A23" s="63"/>
      <c r="B23" s="75"/>
      <c r="C23" s="66"/>
      <c r="D23" s="66"/>
      <c r="E23" s="78"/>
      <c r="F23" s="78"/>
      <c r="G23" s="78"/>
      <c r="H23" s="78"/>
      <c r="I23" s="78"/>
      <c r="J23" s="23"/>
    </row>
    <row r="24" spans="1:10" ht="16" x14ac:dyDescent="0.2">
      <c r="A24" s="63"/>
      <c r="B24" s="75" t="s">
        <v>711</v>
      </c>
      <c r="C24" s="66" t="s">
        <v>703</v>
      </c>
      <c r="D24" s="66" t="s">
        <v>411</v>
      </c>
      <c r="E24" s="78">
        <v>10000</v>
      </c>
      <c r="F24" s="78">
        <v>0</v>
      </c>
      <c r="G24" s="78">
        <f>H24-F24</f>
        <v>0.66</v>
      </c>
      <c r="H24" s="78">
        <v>0.66</v>
      </c>
      <c r="I24" s="78">
        <f>H24</f>
        <v>0.66</v>
      </c>
      <c r="J24" s="23"/>
    </row>
    <row r="25" spans="1:10" ht="16" x14ac:dyDescent="0.2">
      <c r="A25" s="63"/>
      <c r="B25" s="75"/>
      <c r="C25" s="66"/>
      <c r="D25" s="66"/>
      <c r="E25" s="79"/>
      <c r="F25" s="78"/>
      <c r="G25" s="78"/>
      <c r="H25" s="78"/>
      <c r="I25" s="78"/>
      <c r="J25" s="23"/>
    </row>
    <row r="26" spans="1:10" ht="16" x14ac:dyDescent="0.2">
      <c r="A26" s="63"/>
      <c r="B26" s="75" t="s">
        <v>544</v>
      </c>
      <c r="C26" s="66" t="s">
        <v>139</v>
      </c>
      <c r="D26" s="66" t="s">
        <v>411</v>
      </c>
      <c r="E26" s="78">
        <v>100000</v>
      </c>
      <c r="F26" s="109">
        <f>H26-G26</f>
        <v>18.090000000000003</v>
      </c>
      <c r="G26" s="144">
        <v>2.0099999999999998</v>
      </c>
      <c r="H26" s="78">
        <v>20.100000000000001</v>
      </c>
      <c r="I26" s="78">
        <f>SUM(H26:H31)</f>
        <v>66.3</v>
      </c>
      <c r="J26" s="23"/>
    </row>
    <row r="27" spans="1:10" ht="16" x14ac:dyDescent="0.2">
      <c r="A27" s="63"/>
      <c r="B27" s="75" t="s">
        <v>544</v>
      </c>
      <c r="C27" s="66"/>
      <c r="D27" s="66" t="s">
        <v>417</v>
      </c>
      <c r="E27" s="78">
        <v>50000</v>
      </c>
      <c r="F27" s="109">
        <v>33.85</v>
      </c>
      <c r="G27" s="144"/>
      <c r="H27" s="78">
        <f>F27</f>
        <v>33.85</v>
      </c>
      <c r="I27" s="78"/>
      <c r="J27" s="23"/>
    </row>
    <row r="28" spans="1:10" ht="16" x14ac:dyDescent="0.2">
      <c r="A28" s="63"/>
      <c r="B28" s="75" t="s">
        <v>544</v>
      </c>
      <c r="C28" s="66"/>
      <c r="D28" s="66" t="s">
        <v>412</v>
      </c>
      <c r="E28" s="79">
        <v>10000</v>
      </c>
      <c r="F28" s="109">
        <v>3.42</v>
      </c>
      <c r="G28" s="144"/>
      <c r="H28" s="78">
        <f>F28</f>
        <v>3.42</v>
      </c>
      <c r="I28" s="78"/>
      <c r="J28" s="23"/>
    </row>
    <row r="29" spans="1:10" ht="16" x14ac:dyDescent="0.2">
      <c r="A29" s="63"/>
      <c r="B29" s="75" t="s">
        <v>544</v>
      </c>
      <c r="C29" s="66"/>
      <c r="D29" s="66" t="s">
        <v>413</v>
      </c>
      <c r="E29" s="79">
        <v>100000</v>
      </c>
      <c r="F29" s="109">
        <v>4.18</v>
      </c>
      <c r="G29" s="144"/>
      <c r="H29" s="78">
        <f>F29</f>
        <v>4.18</v>
      </c>
      <c r="I29" s="78"/>
      <c r="J29" s="23"/>
    </row>
    <row r="30" spans="1:10" ht="16" x14ac:dyDescent="0.2">
      <c r="A30" s="63"/>
      <c r="B30" s="75" t="s">
        <v>544</v>
      </c>
      <c r="C30" s="66"/>
      <c r="D30" s="66" t="s">
        <v>418</v>
      </c>
      <c r="E30" s="78">
        <v>100000</v>
      </c>
      <c r="F30" s="109">
        <v>4.4000000000000004</v>
      </c>
      <c r="G30" s="144"/>
      <c r="H30" s="78">
        <f>F30</f>
        <v>4.4000000000000004</v>
      </c>
      <c r="I30" s="78"/>
      <c r="J30" s="23"/>
    </row>
    <row r="31" spans="1:10" ht="16" x14ac:dyDescent="0.2">
      <c r="A31" s="63"/>
      <c r="B31" s="75" t="s">
        <v>544</v>
      </c>
      <c r="C31" s="66"/>
      <c r="D31" s="66" t="s">
        <v>414</v>
      </c>
      <c r="E31" s="79">
        <v>10000</v>
      </c>
      <c r="F31" s="109">
        <v>0.35</v>
      </c>
      <c r="G31" s="144"/>
      <c r="H31" s="78">
        <f>F31</f>
        <v>0.35</v>
      </c>
      <c r="I31" s="78"/>
      <c r="J31" s="23"/>
    </row>
    <row r="32" spans="1:10" ht="16" x14ac:dyDescent="0.2">
      <c r="A32" s="63"/>
      <c r="B32" s="75"/>
      <c r="C32" s="66"/>
      <c r="D32" s="66"/>
      <c r="E32" s="79"/>
      <c r="F32" s="109"/>
      <c r="G32" s="144"/>
      <c r="H32" s="78"/>
      <c r="I32" s="78"/>
      <c r="J32" s="23"/>
    </row>
    <row r="33" spans="1:10" ht="16" x14ac:dyDescent="0.2">
      <c r="A33" s="63"/>
      <c r="B33" s="75" t="s">
        <v>545</v>
      </c>
      <c r="C33" s="66" t="s">
        <v>217</v>
      </c>
      <c r="D33" s="66" t="s">
        <v>411</v>
      </c>
      <c r="E33" s="78">
        <v>240000</v>
      </c>
      <c r="F33" s="109">
        <f>H33-G33</f>
        <v>20.93</v>
      </c>
      <c r="G33" s="144">
        <v>0.91</v>
      </c>
      <c r="H33" s="78">
        <v>21.84</v>
      </c>
      <c r="I33" s="78">
        <f>SUM(H33:H34)</f>
        <v>22.26</v>
      </c>
      <c r="J33" s="23"/>
    </row>
    <row r="34" spans="1:10" ht="16" x14ac:dyDescent="0.2">
      <c r="A34" s="63"/>
      <c r="B34" s="75" t="s">
        <v>545</v>
      </c>
      <c r="C34" s="66"/>
      <c r="D34" s="66" t="s">
        <v>413</v>
      </c>
      <c r="E34" s="78">
        <v>10000</v>
      </c>
      <c r="F34" s="109">
        <v>0.42</v>
      </c>
      <c r="G34" s="144"/>
      <c r="H34" s="78">
        <f>F34</f>
        <v>0.42</v>
      </c>
      <c r="I34" s="78"/>
      <c r="J34" s="23"/>
    </row>
    <row r="35" spans="1:10" ht="16" x14ac:dyDescent="0.2">
      <c r="A35" s="63"/>
      <c r="B35" s="75"/>
      <c r="C35" s="66"/>
      <c r="D35" s="66"/>
      <c r="E35" s="78"/>
      <c r="F35" s="109"/>
      <c r="G35" s="144"/>
      <c r="H35" s="78"/>
      <c r="I35" s="78"/>
      <c r="J35" s="23"/>
    </row>
    <row r="36" spans="1:10" ht="16" x14ac:dyDescent="0.2">
      <c r="A36" s="63"/>
      <c r="B36" s="75" t="s">
        <v>548</v>
      </c>
      <c r="C36" s="66" t="s">
        <v>178</v>
      </c>
      <c r="D36" s="66" t="s">
        <v>411</v>
      </c>
      <c r="E36" s="79">
        <v>50000</v>
      </c>
      <c r="F36" s="109">
        <v>20.079999999999998</v>
      </c>
      <c r="G36" s="144">
        <f>H36-F36</f>
        <v>5.0200000000000031</v>
      </c>
      <c r="H36" s="78">
        <v>25.1</v>
      </c>
      <c r="I36" s="78">
        <f>SUM(H36:H41)</f>
        <v>84.17</v>
      </c>
      <c r="J36" s="23"/>
    </row>
    <row r="37" spans="1:10" ht="16" x14ac:dyDescent="0.2">
      <c r="A37" s="63"/>
      <c r="B37" s="75" t="s">
        <v>548</v>
      </c>
      <c r="C37" s="66"/>
      <c r="D37" s="66" t="s">
        <v>417</v>
      </c>
      <c r="E37" s="79">
        <v>50000</v>
      </c>
      <c r="F37" s="109">
        <v>33.85</v>
      </c>
      <c r="G37" s="144"/>
      <c r="H37" s="78">
        <f>F37</f>
        <v>33.85</v>
      </c>
      <c r="I37" s="78"/>
      <c r="J37" s="23"/>
    </row>
    <row r="38" spans="1:10" ht="16" x14ac:dyDescent="0.2">
      <c r="A38" s="63"/>
      <c r="B38" s="75" t="s">
        <v>548</v>
      </c>
      <c r="C38" s="66"/>
      <c r="D38" s="66" t="s">
        <v>412</v>
      </c>
      <c r="E38" s="79">
        <v>10000</v>
      </c>
      <c r="F38" s="109">
        <v>3.42</v>
      </c>
      <c r="G38" s="144"/>
      <c r="H38" s="78">
        <f>F38</f>
        <v>3.42</v>
      </c>
      <c r="I38" s="78"/>
      <c r="J38" s="23"/>
    </row>
    <row r="39" spans="1:10" ht="16" x14ac:dyDescent="0.2">
      <c r="A39" s="63"/>
      <c r="B39" s="75" t="s">
        <v>548</v>
      </c>
      <c r="C39" s="66"/>
      <c r="D39" s="66" t="s">
        <v>413</v>
      </c>
      <c r="E39" s="79">
        <v>250000</v>
      </c>
      <c r="F39" s="109">
        <v>10.45</v>
      </c>
      <c r="G39" s="144"/>
      <c r="H39" s="78">
        <f>F39</f>
        <v>10.45</v>
      </c>
      <c r="I39" s="78"/>
      <c r="J39" s="23"/>
    </row>
    <row r="40" spans="1:10" ht="16" x14ac:dyDescent="0.2">
      <c r="A40" s="63"/>
      <c r="B40" s="75" t="s">
        <v>548</v>
      </c>
      <c r="C40" s="66"/>
      <c r="D40" s="66" t="s">
        <v>418</v>
      </c>
      <c r="E40" s="78">
        <v>250000</v>
      </c>
      <c r="F40" s="109">
        <v>11</v>
      </c>
      <c r="G40" s="144"/>
      <c r="H40" s="78">
        <f>F40</f>
        <v>11</v>
      </c>
      <c r="I40" s="78"/>
      <c r="J40" s="23"/>
    </row>
    <row r="41" spans="1:10" ht="16" x14ac:dyDescent="0.2">
      <c r="A41" s="63"/>
      <c r="B41" s="75" t="s">
        <v>548</v>
      </c>
      <c r="C41" s="66"/>
      <c r="D41" s="66" t="s">
        <v>414</v>
      </c>
      <c r="E41" s="79">
        <v>10000</v>
      </c>
      <c r="F41" s="109">
        <v>0.35</v>
      </c>
      <c r="G41" s="144"/>
      <c r="H41" s="78">
        <f>F41</f>
        <v>0.35</v>
      </c>
      <c r="I41" s="78"/>
      <c r="J41" s="23"/>
    </row>
    <row r="42" spans="1:10" ht="16" x14ac:dyDescent="0.2">
      <c r="A42" s="63"/>
      <c r="B42" s="75"/>
      <c r="C42" s="66"/>
      <c r="D42" s="66"/>
      <c r="E42" s="79"/>
      <c r="F42" s="109"/>
      <c r="G42" s="144"/>
      <c r="H42" s="78"/>
      <c r="I42" s="78"/>
      <c r="J42" s="23"/>
    </row>
    <row r="43" spans="1:10" ht="16" x14ac:dyDescent="0.2">
      <c r="A43" s="63"/>
      <c r="B43" s="75" t="s">
        <v>549</v>
      </c>
      <c r="C43" s="66" t="s">
        <v>325</v>
      </c>
      <c r="D43" s="66" t="s">
        <v>411</v>
      </c>
      <c r="E43" s="201">
        <v>500000</v>
      </c>
      <c r="F43" s="109">
        <f>H43-G43</f>
        <v>44.59</v>
      </c>
      <c r="G43" s="144">
        <v>0.91</v>
      </c>
      <c r="H43" s="78">
        <v>45.5</v>
      </c>
      <c r="I43" s="78">
        <f>SUM(H43:H44)</f>
        <v>66.400000000000006</v>
      </c>
      <c r="J43" s="200"/>
    </row>
    <row r="44" spans="1:10" ht="16" x14ac:dyDescent="0.2">
      <c r="A44" s="63"/>
      <c r="B44" s="75" t="s">
        <v>549</v>
      </c>
      <c r="C44" s="66"/>
      <c r="D44" s="66" t="s">
        <v>413</v>
      </c>
      <c r="E44" s="78">
        <v>500000</v>
      </c>
      <c r="F44" s="109">
        <v>20.9</v>
      </c>
      <c r="G44" s="144"/>
      <c r="H44" s="78">
        <f>F44</f>
        <v>20.9</v>
      </c>
      <c r="I44" s="78"/>
      <c r="J44" s="23"/>
    </row>
    <row r="45" spans="1:10" ht="16" x14ac:dyDescent="0.2">
      <c r="A45" s="63"/>
      <c r="B45" s="75"/>
      <c r="C45" s="66"/>
      <c r="D45" s="66"/>
      <c r="E45" s="78"/>
      <c r="F45" s="109"/>
      <c r="G45" s="144"/>
      <c r="H45" s="78"/>
      <c r="I45" s="78"/>
      <c r="J45" s="23"/>
    </row>
    <row r="46" spans="1:10" ht="16" x14ac:dyDescent="0.2">
      <c r="A46" s="63"/>
      <c r="B46" s="75" t="s">
        <v>550</v>
      </c>
      <c r="C46" s="66" t="s">
        <v>79</v>
      </c>
      <c r="D46" s="66" t="s">
        <v>411</v>
      </c>
      <c r="E46" s="78">
        <v>50000</v>
      </c>
      <c r="F46" s="109">
        <f>H46-G46</f>
        <v>2.6399999999999997</v>
      </c>
      <c r="G46" s="144">
        <v>0.66</v>
      </c>
      <c r="H46" s="78">
        <v>3.3</v>
      </c>
      <c r="I46" s="78">
        <f>SUM(H46:H51)</f>
        <v>21.950000000000003</v>
      </c>
      <c r="J46" s="23"/>
    </row>
    <row r="47" spans="1:10" ht="16" x14ac:dyDescent="0.2">
      <c r="A47" s="63"/>
      <c r="B47" s="75" t="s">
        <v>550</v>
      </c>
      <c r="C47" s="66"/>
      <c r="D47" s="66" t="s">
        <v>417</v>
      </c>
      <c r="E47" s="78">
        <v>50000</v>
      </c>
      <c r="F47" s="109">
        <v>6.3</v>
      </c>
      <c r="G47" s="144"/>
      <c r="H47" s="78">
        <f>F47</f>
        <v>6.3</v>
      </c>
      <c r="I47" s="78"/>
      <c r="J47" s="23"/>
    </row>
    <row r="48" spans="1:10" ht="16" x14ac:dyDescent="0.2">
      <c r="A48" s="63"/>
      <c r="B48" s="75" t="s">
        <v>550</v>
      </c>
      <c r="C48" s="66"/>
      <c r="D48" s="66" t="s">
        <v>412</v>
      </c>
      <c r="E48" s="78">
        <v>10000</v>
      </c>
      <c r="F48" s="109">
        <v>3.42</v>
      </c>
      <c r="G48" s="144"/>
      <c r="H48" s="78">
        <f>F48</f>
        <v>3.42</v>
      </c>
      <c r="I48" s="78"/>
      <c r="J48" s="23"/>
    </row>
    <row r="49" spans="1:10" ht="16" x14ac:dyDescent="0.2">
      <c r="A49" s="63"/>
      <c r="B49" s="75" t="s">
        <v>550</v>
      </c>
      <c r="C49" s="66"/>
      <c r="D49" s="66" t="s">
        <v>413</v>
      </c>
      <c r="E49" s="78">
        <v>100000</v>
      </c>
      <c r="F49" s="109">
        <v>4.18</v>
      </c>
      <c r="G49" s="144"/>
      <c r="H49" s="78">
        <f>F49</f>
        <v>4.18</v>
      </c>
      <c r="I49" s="78"/>
      <c r="J49" s="23"/>
    </row>
    <row r="50" spans="1:10" ht="16" x14ac:dyDescent="0.2">
      <c r="A50" s="63"/>
      <c r="B50" s="75" t="s">
        <v>550</v>
      </c>
      <c r="C50" s="66"/>
      <c r="D50" s="66" t="s">
        <v>418</v>
      </c>
      <c r="E50" s="78">
        <v>100000</v>
      </c>
      <c r="F50" s="109">
        <v>4.4000000000000004</v>
      </c>
      <c r="G50" s="144"/>
      <c r="H50" s="78">
        <f>F50</f>
        <v>4.4000000000000004</v>
      </c>
      <c r="I50" s="78"/>
      <c r="J50" s="23"/>
    </row>
    <row r="51" spans="1:10" ht="16" x14ac:dyDescent="0.2">
      <c r="A51" s="63"/>
      <c r="B51" s="75" t="s">
        <v>550</v>
      </c>
      <c r="C51" s="66"/>
      <c r="D51" s="66" t="s">
        <v>414</v>
      </c>
      <c r="E51" s="79">
        <v>10000</v>
      </c>
      <c r="F51" s="109">
        <v>0.35</v>
      </c>
      <c r="G51" s="144"/>
      <c r="H51" s="78">
        <f>F51</f>
        <v>0.35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109"/>
      <c r="G52" s="144"/>
      <c r="H52" s="78"/>
      <c r="I52" s="78"/>
      <c r="J52" s="23"/>
    </row>
    <row r="53" spans="1:10" ht="16" x14ac:dyDescent="0.2">
      <c r="A53" s="63"/>
      <c r="B53" s="75" t="s">
        <v>551</v>
      </c>
      <c r="C53" s="66" t="s">
        <v>80</v>
      </c>
      <c r="D53" s="66" t="s">
        <v>411</v>
      </c>
      <c r="E53" s="78">
        <v>300000</v>
      </c>
      <c r="F53" s="78">
        <f>H53-G53</f>
        <v>19.14</v>
      </c>
      <c r="G53" s="78">
        <v>0.66</v>
      </c>
      <c r="H53" s="78">
        <v>19.8</v>
      </c>
      <c r="I53" s="78">
        <f>SUM(H53:H54)</f>
        <v>32.340000000000003</v>
      </c>
      <c r="J53" s="23"/>
    </row>
    <row r="54" spans="1:10" ht="16" x14ac:dyDescent="0.2">
      <c r="A54" s="63"/>
      <c r="B54" s="75" t="s">
        <v>551</v>
      </c>
      <c r="C54" s="66"/>
      <c r="D54" s="66" t="s">
        <v>413</v>
      </c>
      <c r="E54" s="78">
        <v>300000</v>
      </c>
      <c r="F54" s="78">
        <v>12.54</v>
      </c>
      <c r="G54" s="78"/>
      <c r="H54" s="78">
        <f>F54</f>
        <v>12.54</v>
      </c>
      <c r="I54" s="78"/>
      <c r="J54" s="23"/>
    </row>
    <row r="55" spans="1:10" ht="16" x14ac:dyDescent="0.2">
      <c r="A55" s="63"/>
      <c r="B55" s="257"/>
      <c r="C55" s="167"/>
      <c r="D55" s="66"/>
      <c r="E55" s="79"/>
      <c r="F55" s="109"/>
      <c r="G55" s="144"/>
      <c r="H55" s="78"/>
      <c r="I55" s="78"/>
      <c r="J55" s="23"/>
    </row>
    <row r="56" spans="1:10" ht="16" x14ac:dyDescent="0.2">
      <c r="A56" s="63"/>
      <c r="B56" s="75" t="s">
        <v>552</v>
      </c>
      <c r="C56" s="66" t="s">
        <v>64</v>
      </c>
      <c r="D56" s="66" t="s">
        <v>411</v>
      </c>
      <c r="E56" s="79">
        <v>100000</v>
      </c>
      <c r="F56" s="109">
        <v>18.09</v>
      </c>
      <c r="G56" s="144">
        <f>H56-F56</f>
        <v>2.0100000000000016</v>
      </c>
      <c r="H56" s="78">
        <v>20.100000000000001</v>
      </c>
      <c r="I56" s="78">
        <f>SUM(H56:H60)</f>
        <v>32.450000000000003</v>
      </c>
      <c r="J56" s="23"/>
    </row>
    <row r="57" spans="1:10" ht="16" x14ac:dyDescent="0.2">
      <c r="A57" s="63"/>
      <c r="B57" s="75" t="s">
        <v>552</v>
      </c>
      <c r="C57" s="66"/>
      <c r="D57" s="66" t="s">
        <v>412</v>
      </c>
      <c r="E57" s="79">
        <v>10000</v>
      </c>
      <c r="F57" s="109">
        <v>3.42</v>
      </c>
      <c r="G57" s="144"/>
      <c r="H57" s="78">
        <f>F57</f>
        <v>3.42</v>
      </c>
      <c r="I57" s="78"/>
      <c r="J57" s="23"/>
    </row>
    <row r="58" spans="1:10" ht="16" x14ac:dyDescent="0.2">
      <c r="A58" s="63"/>
      <c r="B58" s="75" t="s">
        <v>552</v>
      </c>
      <c r="C58" s="66"/>
      <c r="D58" s="66" t="s">
        <v>413</v>
      </c>
      <c r="E58" s="79">
        <v>100000</v>
      </c>
      <c r="F58" s="109">
        <v>4.18</v>
      </c>
      <c r="G58" s="144"/>
      <c r="H58" s="78">
        <f>F58</f>
        <v>4.18</v>
      </c>
      <c r="I58" s="78"/>
      <c r="J58" s="23"/>
    </row>
    <row r="59" spans="1:10" ht="16" x14ac:dyDescent="0.2">
      <c r="A59" s="63"/>
      <c r="B59" s="75" t="s">
        <v>552</v>
      </c>
      <c r="C59" s="66"/>
      <c r="D59" s="66" t="s">
        <v>418</v>
      </c>
      <c r="E59" s="78">
        <v>100000</v>
      </c>
      <c r="F59" s="109">
        <v>4.4000000000000004</v>
      </c>
      <c r="G59" s="144"/>
      <c r="H59" s="78">
        <f>F59</f>
        <v>4.4000000000000004</v>
      </c>
      <c r="I59" s="78"/>
      <c r="J59" s="23"/>
    </row>
    <row r="60" spans="1:10" ht="16" x14ac:dyDescent="0.2">
      <c r="A60" s="63"/>
      <c r="B60" s="75" t="s">
        <v>552</v>
      </c>
      <c r="C60" s="66"/>
      <c r="D60" s="66" t="s">
        <v>414</v>
      </c>
      <c r="E60" s="79">
        <v>10000</v>
      </c>
      <c r="F60" s="109">
        <v>0.35</v>
      </c>
      <c r="G60" s="144"/>
      <c r="H60" s="78">
        <f>F60</f>
        <v>0.35</v>
      </c>
      <c r="I60" s="78"/>
      <c r="J60" s="23"/>
    </row>
    <row r="61" spans="1:10" ht="16" x14ac:dyDescent="0.2">
      <c r="A61" s="63"/>
      <c r="B61" s="75"/>
      <c r="C61" s="66"/>
      <c r="D61" s="66"/>
      <c r="E61" s="79"/>
      <c r="F61" s="109"/>
      <c r="G61" s="144"/>
      <c r="H61" s="78"/>
      <c r="I61" s="78"/>
      <c r="J61" s="23"/>
    </row>
    <row r="62" spans="1:10" ht="16" x14ac:dyDescent="0.2">
      <c r="A62" s="63"/>
      <c r="B62" s="75" t="s">
        <v>553</v>
      </c>
      <c r="C62" s="66" t="s">
        <v>218</v>
      </c>
      <c r="D62" s="66" t="s">
        <v>411</v>
      </c>
      <c r="E62" s="79">
        <v>10000</v>
      </c>
      <c r="F62" s="109">
        <v>0</v>
      </c>
      <c r="G62" s="144">
        <f>H62-F62</f>
        <v>3.08</v>
      </c>
      <c r="H62" s="78">
        <v>3.08</v>
      </c>
      <c r="I62" s="78">
        <f>H62</f>
        <v>3.08</v>
      </c>
      <c r="J62" s="23"/>
    </row>
    <row r="63" spans="1:10" ht="16" x14ac:dyDescent="0.2">
      <c r="A63" s="63"/>
      <c r="B63" s="75"/>
      <c r="C63" s="66"/>
      <c r="D63" s="66"/>
      <c r="E63" s="79"/>
      <c r="F63" s="109"/>
      <c r="G63" s="144"/>
      <c r="H63" s="78"/>
      <c r="I63" s="78"/>
      <c r="J63" s="23"/>
    </row>
    <row r="64" spans="1:10" ht="16" x14ac:dyDescent="0.2">
      <c r="A64" s="63"/>
      <c r="B64" s="75" t="s">
        <v>422</v>
      </c>
      <c r="C64" s="66" t="s">
        <v>420</v>
      </c>
      <c r="D64" s="66" t="s">
        <v>411</v>
      </c>
      <c r="E64" s="79">
        <v>10000</v>
      </c>
      <c r="F64" s="109">
        <v>0</v>
      </c>
      <c r="G64" s="144">
        <f>H64-F64</f>
        <v>3.08</v>
      </c>
      <c r="H64" s="78">
        <v>3.08</v>
      </c>
      <c r="I64" s="78">
        <f>SUM(H64:H65)</f>
        <v>5.17</v>
      </c>
      <c r="J64" s="23"/>
    </row>
    <row r="65" spans="1:10" ht="16" x14ac:dyDescent="0.2">
      <c r="A65" s="75"/>
      <c r="B65" s="75" t="s">
        <v>422</v>
      </c>
      <c r="C65" s="66"/>
      <c r="D65" s="66" t="s">
        <v>413</v>
      </c>
      <c r="E65" s="79">
        <v>50000</v>
      </c>
      <c r="F65" s="109">
        <v>2.09</v>
      </c>
      <c r="G65" s="144"/>
      <c r="H65" s="78">
        <f>F65</f>
        <v>2.09</v>
      </c>
      <c r="I65" s="78"/>
      <c r="J65" s="23"/>
    </row>
    <row r="66" spans="1:10" ht="16" x14ac:dyDescent="0.2">
      <c r="A66" s="75"/>
      <c r="B66" s="75"/>
      <c r="C66" s="66"/>
      <c r="D66" s="66"/>
      <c r="E66" s="79"/>
      <c r="F66" s="109"/>
      <c r="G66" s="144"/>
      <c r="H66" s="78"/>
      <c r="I66" s="78"/>
      <c r="J66" s="23"/>
    </row>
    <row r="67" spans="1:10" ht="16" x14ac:dyDescent="0.2">
      <c r="A67" s="75"/>
      <c r="B67" s="75" t="s">
        <v>712</v>
      </c>
      <c r="C67" s="66" t="s">
        <v>706</v>
      </c>
      <c r="D67" s="66" t="s">
        <v>411</v>
      </c>
      <c r="E67" s="79">
        <v>10000</v>
      </c>
      <c r="F67" s="109">
        <v>0</v>
      </c>
      <c r="G67" s="144">
        <f>H67-F67</f>
        <v>0.91</v>
      </c>
      <c r="H67" s="78">
        <v>0.91</v>
      </c>
      <c r="I67" s="78">
        <f>H67</f>
        <v>0.91</v>
      </c>
      <c r="J67" s="23"/>
    </row>
    <row r="68" spans="1:10" ht="16" x14ac:dyDescent="0.2">
      <c r="A68" s="63"/>
      <c r="B68" s="23"/>
      <c r="C68" s="66"/>
      <c r="D68" s="66"/>
      <c r="E68" s="79"/>
      <c r="F68" s="109"/>
      <c r="G68" s="144"/>
      <c r="H68" s="78"/>
      <c r="I68" s="78"/>
      <c r="J68" s="23"/>
    </row>
    <row r="69" spans="1:10" ht="16" x14ac:dyDescent="0.2">
      <c r="A69" s="63"/>
      <c r="B69" s="75" t="s">
        <v>423</v>
      </c>
      <c r="C69" s="66" t="s">
        <v>421</v>
      </c>
      <c r="D69" s="66" t="s">
        <v>411</v>
      </c>
      <c r="E69" s="79">
        <v>100000</v>
      </c>
      <c r="F69" s="109">
        <v>4.7699999999999996</v>
      </c>
      <c r="G69" s="144">
        <f>H69-F69</f>
        <v>0.53000000000000025</v>
      </c>
      <c r="H69" s="78">
        <v>5.3</v>
      </c>
      <c r="I69" s="78">
        <f>SUM(H69:H70)</f>
        <v>9.48</v>
      </c>
      <c r="J69" s="23"/>
    </row>
    <row r="70" spans="1:10" ht="16" x14ac:dyDescent="0.2">
      <c r="A70" s="63"/>
      <c r="B70" s="75" t="s">
        <v>423</v>
      </c>
      <c r="C70" s="66"/>
      <c r="D70" s="66" t="s">
        <v>413</v>
      </c>
      <c r="E70" s="79">
        <v>100000</v>
      </c>
      <c r="F70" s="109">
        <v>4.18</v>
      </c>
      <c r="G70" s="144"/>
      <c r="H70" s="78">
        <f>F70</f>
        <v>4.18</v>
      </c>
      <c r="I70" s="78"/>
      <c r="J70" s="23"/>
    </row>
    <row r="71" spans="1:10" ht="16" x14ac:dyDescent="0.2">
      <c r="A71" s="63"/>
      <c r="B71" s="75"/>
      <c r="C71" s="66"/>
      <c r="D71" s="66"/>
      <c r="E71" s="79"/>
      <c r="F71" s="109"/>
      <c r="G71" s="144"/>
      <c r="H71" s="78"/>
      <c r="I71" s="78"/>
      <c r="J71" s="23"/>
    </row>
    <row r="72" spans="1:10" ht="16" x14ac:dyDescent="0.2">
      <c r="A72" s="63"/>
      <c r="B72" s="75" t="s">
        <v>634</v>
      </c>
      <c r="C72" s="66" t="s">
        <v>512</v>
      </c>
      <c r="D72" s="66" t="s">
        <v>411</v>
      </c>
      <c r="E72" s="79">
        <v>10000</v>
      </c>
      <c r="F72" s="109">
        <v>0</v>
      </c>
      <c r="G72" s="144">
        <v>5.0199999999999996</v>
      </c>
      <c r="H72" s="78">
        <v>5.0199999999999996</v>
      </c>
      <c r="I72" s="78">
        <f>SUM(H72:H73)</f>
        <v>5.6999999999999993</v>
      </c>
      <c r="J72" s="23"/>
    </row>
    <row r="73" spans="1:10" ht="16" x14ac:dyDescent="0.2">
      <c r="A73" s="63"/>
      <c r="B73" s="75" t="s">
        <v>634</v>
      </c>
      <c r="C73" s="66"/>
      <c r="D73" s="66" t="s">
        <v>412</v>
      </c>
      <c r="E73" s="79">
        <v>2000</v>
      </c>
      <c r="F73" s="109">
        <v>0.68</v>
      </c>
      <c r="G73" s="144"/>
      <c r="H73" s="78">
        <f>F73</f>
        <v>0.68</v>
      </c>
      <c r="I73" s="78"/>
      <c r="J73" s="23"/>
    </row>
    <row r="74" spans="1:10" ht="16" x14ac:dyDescent="0.2">
      <c r="A74" s="63"/>
      <c r="B74" s="75"/>
      <c r="C74" s="66"/>
      <c r="D74" s="66"/>
      <c r="E74" s="79"/>
      <c r="F74" s="109"/>
      <c r="G74" s="144"/>
      <c r="H74" s="79"/>
      <c r="I74" s="79"/>
      <c r="J74" s="23"/>
    </row>
    <row r="75" spans="1:10" ht="16" x14ac:dyDescent="0.2">
      <c r="A75" s="63"/>
      <c r="B75" s="75" t="s">
        <v>555</v>
      </c>
      <c r="C75" s="66" t="s">
        <v>57</v>
      </c>
      <c r="D75" s="66" t="s">
        <v>411</v>
      </c>
      <c r="E75" s="78">
        <v>40000</v>
      </c>
      <c r="F75" s="109">
        <f>H75-G75</f>
        <v>15.059999999999999</v>
      </c>
      <c r="G75" s="144">
        <v>5.0199999999999996</v>
      </c>
      <c r="H75" s="78">
        <v>20.079999999999998</v>
      </c>
      <c r="I75" s="78">
        <f>SUM(H75:H80)</f>
        <v>44.470000000000006</v>
      </c>
      <c r="J75" s="23"/>
    </row>
    <row r="76" spans="1:10" ht="16" x14ac:dyDescent="0.2">
      <c r="A76" s="63"/>
      <c r="B76" s="75" t="s">
        <v>555</v>
      </c>
      <c r="C76" s="66"/>
      <c r="D76" s="66" t="s">
        <v>417</v>
      </c>
      <c r="E76" s="79">
        <v>10000</v>
      </c>
      <c r="F76" s="109">
        <v>19.760000000000002</v>
      </c>
      <c r="G76" s="144"/>
      <c r="H76" s="79">
        <f>F76</f>
        <v>19.760000000000002</v>
      </c>
      <c r="I76" s="79"/>
      <c r="J76" s="23"/>
    </row>
    <row r="77" spans="1:10" ht="16" x14ac:dyDescent="0.2">
      <c r="A77" s="63"/>
      <c r="B77" s="75" t="s">
        <v>555</v>
      </c>
      <c r="C77" s="66"/>
      <c r="D77" s="66" t="s">
        <v>412</v>
      </c>
      <c r="E77" s="79">
        <v>10000</v>
      </c>
      <c r="F77" s="109">
        <v>3.42</v>
      </c>
      <c r="G77" s="144"/>
      <c r="H77" s="79">
        <f>F77</f>
        <v>3.42</v>
      </c>
      <c r="I77" s="79"/>
      <c r="J77" s="23"/>
    </row>
    <row r="78" spans="1:10" ht="16" x14ac:dyDescent="0.2">
      <c r="A78" s="63"/>
      <c r="B78" s="75" t="s">
        <v>555</v>
      </c>
      <c r="C78" s="66"/>
      <c r="D78" s="66" t="s">
        <v>413</v>
      </c>
      <c r="E78" s="79">
        <v>10000</v>
      </c>
      <c r="F78" s="109">
        <v>0.42</v>
      </c>
      <c r="G78" s="144"/>
      <c r="H78" s="79">
        <f>F78</f>
        <v>0.42</v>
      </c>
      <c r="I78" s="79"/>
      <c r="J78" s="23"/>
    </row>
    <row r="79" spans="1:10" ht="16" x14ac:dyDescent="0.2">
      <c r="A79" s="63"/>
      <c r="B79" s="75" t="s">
        <v>555</v>
      </c>
      <c r="C79" s="66"/>
      <c r="D79" s="66" t="s">
        <v>418</v>
      </c>
      <c r="E79" s="79">
        <v>10000</v>
      </c>
      <c r="F79" s="109">
        <v>0.44</v>
      </c>
      <c r="G79" s="144"/>
      <c r="H79" s="79">
        <f>F79</f>
        <v>0.44</v>
      </c>
      <c r="I79" s="79"/>
      <c r="J79" s="23"/>
    </row>
    <row r="80" spans="1:10" ht="16" x14ac:dyDescent="0.2">
      <c r="A80" s="63"/>
      <c r="B80" s="75" t="s">
        <v>555</v>
      </c>
      <c r="C80" s="66"/>
      <c r="D80" s="66" t="s">
        <v>414</v>
      </c>
      <c r="E80" s="79">
        <v>10000</v>
      </c>
      <c r="F80" s="109">
        <v>0.35</v>
      </c>
      <c r="G80" s="144"/>
      <c r="H80" s="79">
        <f>F80</f>
        <v>0.35</v>
      </c>
      <c r="I80" s="79"/>
      <c r="J80" s="23"/>
    </row>
    <row r="81" spans="1:10" ht="16" x14ac:dyDescent="0.2">
      <c r="A81" s="63"/>
      <c r="B81" s="75"/>
      <c r="C81" s="66"/>
      <c r="D81" s="66"/>
      <c r="E81" s="79"/>
      <c r="F81" s="109"/>
      <c r="G81" s="144"/>
      <c r="H81" s="79"/>
      <c r="I81" s="79"/>
      <c r="J81" s="23"/>
    </row>
    <row r="82" spans="1:10" ht="16" x14ac:dyDescent="0.2">
      <c r="A82" s="63"/>
      <c r="B82" s="75" t="s">
        <v>556</v>
      </c>
      <c r="C82" s="66" t="s">
        <v>58</v>
      </c>
      <c r="D82" s="66" t="s">
        <v>411</v>
      </c>
      <c r="E82" s="79">
        <v>10000</v>
      </c>
      <c r="F82" s="109">
        <v>0</v>
      </c>
      <c r="G82" s="144">
        <f>H82-F82</f>
        <v>8.02</v>
      </c>
      <c r="H82" s="79">
        <v>8.02</v>
      </c>
      <c r="I82" s="79">
        <f>H82</f>
        <v>8.02</v>
      </c>
      <c r="J82" s="23"/>
    </row>
    <row r="83" spans="1:10" ht="16" x14ac:dyDescent="0.2">
      <c r="A83" s="63"/>
      <c r="B83" s="75"/>
      <c r="C83" s="66"/>
      <c r="D83" s="66"/>
      <c r="E83" s="79"/>
      <c r="F83" s="109"/>
      <c r="G83" s="144"/>
      <c r="H83" s="79"/>
      <c r="I83" s="79"/>
      <c r="J83" s="23"/>
    </row>
    <row r="84" spans="1:10" ht="16" x14ac:dyDescent="0.2">
      <c r="A84" s="63"/>
      <c r="B84" s="75" t="s">
        <v>558</v>
      </c>
      <c r="C84" s="66" t="s">
        <v>219</v>
      </c>
      <c r="D84" s="66" t="s">
        <v>411</v>
      </c>
      <c r="E84" s="78">
        <v>50000</v>
      </c>
      <c r="F84" s="109">
        <f>H84-G84</f>
        <v>2.6399999999999997</v>
      </c>
      <c r="G84" s="144">
        <v>0.66</v>
      </c>
      <c r="H84" s="78">
        <v>3.3</v>
      </c>
      <c r="I84" s="78">
        <f>SUM(H84:H85)</f>
        <v>7.8999999999999995</v>
      </c>
      <c r="J84" s="23"/>
    </row>
    <row r="85" spans="1:10" ht="16" x14ac:dyDescent="0.2">
      <c r="A85" s="63"/>
      <c r="B85" s="75" t="s">
        <v>558</v>
      </c>
      <c r="C85" s="66"/>
      <c r="D85" s="66" t="s">
        <v>413</v>
      </c>
      <c r="E85" s="79">
        <v>110000</v>
      </c>
      <c r="F85" s="109">
        <v>4.5999999999999996</v>
      </c>
      <c r="G85" s="144"/>
      <c r="H85" s="79">
        <f>F85</f>
        <v>4.5999999999999996</v>
      </c>
      <c r="I85" s="79"/>
      <c r="J85" s="23"/>
    </row>
    <row r="86" spans="1:10" ht="16" x14ac:dyDescent="0.2">
      <c r="A86" s="63"/>
      <c r="B86" s="75"/>
      <c r="C86" s="66"/>
      <c r="D86" s="66"/>
      <c r="E86" s="79"/>
      <c r="F86" s="109"/>
      <c r="G86" s="144"/>
      <c r="H86" s="79"/>
      <c r="I86" s="79"/>
      <c r="J86" s="23"/>
    </row>
    <row r="87" spans="1:10" ht="16" x14ac:dyDescent="0.2">
      <c r="A87" s="63"/>
      <c r="B87" s="75" t="s">
        <v>559</v>
      </c>
      <c r="C87" s="66" t="s">
        <v>17</v>
      </c>
      <c r="D87" s="66" t="s">
        <v>411</v>
      </c>
      <c r="E87" s="78">
        <v>10000</v>
      </c>
      <c r="F87" s="78">
        <v>0</v>
      </c>
      <c r="G87" s="78">
        <v>3.08</v>
      </c>
      <c r="H87" s="78">
        <v>3.08</v>
      </c>
      <c r="I87" s="78">
        <f>SUM(H87:H90)</f>
        <v>24.53</v>
      </c>
      <c r="J87" s="23"/>
    </row>
    <row r="88" spans="1:10" ht="16" x14ac:dyDescent="0.2">
      <c r="A88" s="63"/>
      <c r="B88" s="75" t="s">
        <v>559</v>
      </c>
      <c r="C88" s="66"/>
      <c r="D88" s="66" t="s">
        <v>417</v>
      </c>
      <c r="E88" s="79"/>
      <c r="F88" s="109"/>
      <c r="G88" s="144"/>
      <c r="H88" s="78">
        <f>F88</f>
        <v>0</v>
      </c>
      <c r="I88" s="79"/>
      <c r="J88" s="23"/>
    </row>
    <row r="89" spans="1:10" ht="16" x14ac:dyDescent="0.2">
      <c r="A89" s="63"/>
      <c r="B89" s="75" t="s">
        <v>559</v>
      </c>
      <c r="C89" s="66"/>
      <c r="D89" s="66" t="s">
        <v>413</v>
      </c>
      <c r="E89" s="79">
        <v>250000</v>
      </c>
      <c r="F89" s="109">
        <v>10.45</v>
      </c>
      <c r="G89" s="144"/>
      <c r="H89" s="79">
        <f>F89</f>
        <v>10.45</v>
      </c>
      <c r="I89" s="79"/>
      <c r="J89" s="23"/>
    </row>
    <row r="90" spans="1:10" ht="16" x14ac:dyDescent="0.2">
      <c r="A90" s="63"/>
      <c r="B90" s="75" t="s">
        <v>559</v>
      </c>
      <c r="C90" s="66"/>
      <c r="D90" s="66" t="s">
        <v>418</v>
      </c>
      <c r="E90" s="78">
        <v>250000</v>
      </c>
      <c r="F90" s="109">
        <v>11</v>
      </c>
      <c r="G90" s="144"/>
      <c r="H90" s="79">
        <f>F90</f>
        <v>11</v>
      </c>
      <c r="I90" s="79"/>
      <c r="J90" s="23"/>
    </row>
    <row r="91" spans="1:10" ht="16" x14ac:dyDescent="0.2">
      <c r="A91" s="63"/>
      <c r="B91" s="75"/>
      <c r="C91" s="66"/>
      <c r="D91" s="66"/>
      <c r="E91" s="78"/>
      <c r="F91" s="109"/>
      <c r="G91" s="144"/>
      <c r="H91" s="79"/>
      <c r="I91" s="79"/>
      <c r="J91" s="23"/>
    </row>
    <row r="92" spans="1:10" ht="16" x14ac:dyDescent="0.2">
      <c r="A92" s="63"/>
      <c r="B92" s="75" t="s">
        <v>651</v>
      </c>
      <c r="C92" s="66" t="s">
        <v>650</v>
      </c>
      <c r="D92" s="66" t="s">
        <v>411</v>
      </c>
      <c r="E92" s="78">
        <v>240000</v>
      </c>
      <c r="F92" s="78">
        <f>H92-G92</f>
        <v>20.93</v>
      </c>
      <c r="G92" s="78">
        <v>0.91</v>
      </c>
      <c r="H92" s="78">
        <v>21.84</v>
      </c>
      <c r="I92" s="78">
        <f>SUM(H92:H95)</f>
        <v>35.64</v>
      </c>
      <c r="J92" s="23"/>
    </row>
    <row r="93" spans="1:10" ht="16" x14ac:dyDescent="0.2">
      <c r="A93" s="63"/>
      <c r="B93" s="75" t="s">
        <v>651</v>
      </c>
      <c r="C93" s="66"/>
      <c r="D93" s="66" t="s">
        <v>412</v>
      </c>
      <c r="E93" s="78">
        <v>10000</v>
      </c>
      <c r="F93" s="109">
        <v>3.42</v>
      </c>
      <c r="G93" s="144"/>
      <c r="H93" s="79">
        <f>F93</f>
        <v>3.42</v>
      </c>
      <c r="I93" s="79"/>
      <c r="J93" s="23"/>
    </row>
    <row r="94" spans="1:10" ht="16" x14ac:dyDescent="0.2">
      <c r="A94" s="63"/>
      <c r="B94" s="75" t="s">
        <v>651</v>
      </c>
      <c r="C94" s="66"/>
      <c r="D94" s="66" t="s">
        <v>413</v>
      </c>
      <c r="E94" s="78">
        <v>240000</v>
      </c>
      <c r="F94" s="109">
        <v>10.029999999999999</v>
      </c>
      <c r="G94" s="144"/>
      <c r="H94" s="79">
        <f>F94</f>
        <v>10.029999999999999</v>
      </c>
      <c r="I94" s="79"/>
      <c r="J94" s="23"/>
    </row>
    <row r="95" spans="1:10" ht="16" x14ac:dyDescent="0.2">
      <c r="A95" s="63"/>
      <c r="B95" s="75" t="s">
        <v>651</v>
      </c>
      <c r="C95" s="66"/>
      <c r="D95" s="66" t="s">
        <v>414</v>
      </c>
      <c r="E95" s="78">
        <v>10000</v>
      </c>
      <c r="F95" s="109">
        <v>0.35</v>
      </c>
      <c r="G95" s="144"/>
      <c r="H95" s="79">
        <f>F95</f>
        <v>0.35</v>
      </c>
      <c r="I95" s="79"/>
      <c r="J95" s="23"/>
    </row>
    <row r="96" spans="1:10" ht="16" x14ac:dyDescent="0.2">
      <c r="A96" s="63"/>
      <c r="B96" s="75"/>
      <c r="C96" s="66"/>
      <c r="D96" s="66"/>
      <c r="E96" s="79"/>
      <c r="F96" s="109"/>
      <c r="G96" s="144"/>
      <c r="H96" s="79"/>
      <c r="I96" s="79"/>
      <c r="J96" s="23"/>
    </row>
    <row r="97" spans="1:10" ht="16" x14ac:dyDescent="0.2">
      <c r="A97" s="63"/>
      <c r="B97" s="75" t="s">
        <v>560</v>
      </c>
      <c r="C97" s="85" t="s">
        <v>224</v>
      </c>
      <c r="D97" s="85" t="s">
        <v>411</v>
      </c>
      <c r="E97" s="86">
        <v>260000</v>
      </c>
      <c r="F97" s="86">
        <f>H97-G97</f>
        <v>16.5</v>
      </c>
      <c r="G97" s="78">
        <v>0.66</v>
      </c>
      <c r="H97" s="86">
        <v>17.16</v>
      </c>
      <c r="I97" s="86">
        <f>SUM(H97:H100)</f>
        <v>31.799999999999997</v>
      </c>
      <c r="J97" s="23"/>
    </row>
    <row r="98" spans="1:10" ht="16" x14ac:dyDescent="0.2">
      <c r="A98" s="63"/>
      <c r="B98" s="75" t="s">
        <v>560</v>
      </c>
      <c r="C98" s="85"/>
      <c r="D98" s="85" t="s">
        <v>412</v>
      </c>
      <c r="E98" s="86">
        <v>10000</v>
      </c>
      <c r="F98" s="86">
        <v>3.42</v>
      </c>
      <c r="G98" s="86"/>
      <c r="H98" s="86">
        <f>F98</f>
        <v>3.42</v>
      </c>
      <c r="I98" s="86"/>
      <c r="J98" s="23"/>
    </row>
    <row r="99" spans="1:10" ht="16" x14ac:dyDescent="0.2">
      <c r="A99" s="63"/>
      <c r="B99" s="75" t="s">
        <v>560</v>
      </c>
      <c r="C99" s="85"/>
      <c r="D99" s="85" t="s">
        <v>413</v>
      </c>
      <c r="E99" s="86">
        <v>260000</v>
      </c>
      <c r="F99" s="86">
        <v>10.87</v>
      </c>
      <c r="G99" s="86"/>
      <c r="H99" s="86">
        <f>F99</f>
        <v>10.87</v>
      </c>
      <c r="I99" s="86"/>
      <c r="J99" s="23"/>
    </row>
    <row r="100" spans="1:10" ht="16" x14ac:dyDescent="0.2">
      <c r="A100" s="63"/>
      <c r="B100" s="75" t="s">
        <v>560</v>
      </c>
      <c r="C100" s="85"/>
      <c r="D100" s="85" t="s">
        <v>414</v>
      </c>
      <c r="E100" s="86">
        <v>10000</v>
      </c>
      <c r="F100" s="251">
        <v>0.35</v>
      </c>
      <c r="G100" s="242"/>
      <c r="H100" s="86">
        <f>F100</f>
        <v>0.35</v>
      </c>
      <c r="I100" s="86"/>
      <c r="J100" s="23"/>
    </row>
    <row r="101" spans="1:10" ht="16" x14ac:dyDescent="0.2">
      <c r="A101" s="63"/>
      <c r="B101" s="75"/>
      <c r="C101" s="85"/>
      <c r="D101" s="85"/>
      <c r="E101" s="86"/>
      <c r="F101" s="251"/>
      <c r="G101" s="242"/>
      <c r="H101" s="86"/>
      <c r="I101" s="86"/>
      <c r="J101" s="23"/>
    </row>
    <row r="102" spans="1:10" ht="16" x14ac:dyDescent="0.2">
      <c r="A102" s="63"/>
      <c r="B102" s="75" t="s">
        <v>561</v>
      </c>
      <c r="C102" s="66" t="s">
        <v>424</v>
      </c>
      <c r="D102" s="66" t="s">
        <v>411</v>
      </c>
      <c r="E102" s="79">
        <v>10000</v>
      </c>
      <c r="F102" s="109">
        <v>0</v>
      </c>
      <c r="G102" s="144">
        <f>H102-F102</f>
        <v>0.66</v>
      </c>
      <c r="H102" s="79">
        <v>0.66</v>
      </c>
      <c r="I102" s="79">
        <f>SUM(H102:H103)</f>
        <v>1.08</v>
      </c>
      <c r="J102" s="23"/>
    </row>
    <row r="103" spans="1:10" ht="16" x14ac:dyDescent="0.2">
      <c r="A103" s="63"/>
      <c r="B103" s="75" t="s">
        <v>561</v>
      </c>
      <c r="C103" s="66"/>
      <c r="D103" s="66" t="s">
        <v>413</v>
      </c>
      <c r="E103" s="78">
        <v>10000</v>
      </c>
      <c r="F103" s="78">
        <v>0.42</v>
      </c>
      <c r="G103" s="78"/>
      <c r="H103" s="78">
        <f>F103</f>
        <v>0.42</v>
      </c>
      <c r="I103" s="78"/>
      <c r="J103" s="23"/>
    </row>
    <row r="104" spans="1:10" ht="16" x14ac:dyDescent="0.2">
      <c r="A104" s="63"/>
      <c r="B104" s="75"/>
      <c r="C104" s="66"/>
      <c r="D104" s="66"/>
      <c r="E104" s="79"/>
      <c r="F104" s="109"/>
      <c r="G104" s="144"/>
      <c r="H104" s="79"/>
      <c r="I104" s="79"/>
      <c r="J104" s="23"/>
    </row>
    <row r="105" spans="1:10" ht="16" x14ac:dyDescent="0.2">
      <c r="A105" s="63"/>
      <c r="B105" s="75" t="s">
        <v>562</v>
      </c>
      <c r="C105" s="66" t="s">
        <v>233</v>
      </c>
      <c r="D105" s="66" t="s">
        <v>411</v>
      </c>
      <c r="E105" s="78">
        <v>10000</v>
      </c>
      <c r="F105" s="109">
        <v>0</v>
      </c>
      <c r="G105" s="144">
        <f>H105-F105</f>
        <v>5.0199999999999996</v>
      </c>
      <c r="H105" s="78">
        <v>5.0199999999999996</v>
      </c>
      <c r="I105" s="78">
        <f>SUM(H105:H108)</f>
        <v>12.969999999999999</v>
      </c>
      <c r="J105" s="211"/>
    </row>
    <row r="106" spans="1:10" ht="16" x14ac:dyDescent="0.2">
      <c r="A106" s="63"/>
      <c r="B106" s="75" t="s">
        <v>562</v>
      </c>
      <c r="C106" s="66"/>
      <c r="D106" s="66" t="s">
        <v>412</v>
      </c>
      <c r="E106" s="79">
        <v>10000</v>
      </c>
      <c r="F106" s="109">
        <v>3.42</v>
      </c>
      <c r="G106" s="144"/>
      <c r="H106" s="79">
        <f>F106</f>
        <v>3.42</v>
      </c>
      <c r="I106" s="79"/>
      <c r="J106" s="23"/>
    </row>
    <row r="107" spans="1:10" ht="16" x14ac:dyDescent="0.2">
      <c r="A107" s="63"/>
      <c r="B107" s="75" t="s">
        <v>562</v>
      </c>
      <c r="C107" s="66"/>
      <c r="D107" s="66" t="s">
        <v>413</v>
      </c>
      <c r="E107" s="79">
        <v>100000</v>
      </c>
      <c r="F107" s="109">
        <v>4.18</v>
      </c>
      <c r="G107" s="144"/>
      <c r="H107" s="79">
        <f>F107</f>
        <v>4.18</v>
      </c>
      <c r="I107" s="79"/>
      <c r="J107" s="23"/>
    </row>
    <row r="108" spans="1:10" ht="16" x14ac:dyDescent="0.2">
      <c r="A108" s="63"/>
      <c r="B108" s="75" t="s">
        <v>562</v>
      </c>
      <c r="C108" s="66"/>
      <c r="D108" s="66" t="s">
        <v>414</v>
      </c>
      <c r="E108" s="79">
        <v>10000</v>
      </c>
      <c r="F108" s="109">
        <v>0.35</v>
      </c>
      <c r="G108" s="144"/>
      <c r="H108" s="79">
        <f>F108</f>
        <v>0.35</v>
      </c>
      <c r="I108" s="79"/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144"/>
      <c r="H109" s="79"/>
      <c r="I109" s="79"/>
      <c r="J109" s="23"/>
    </row>
    <row r="110" spans="1:10" ht="16" x14ac:dyDescent="0.2">
      <c r="A110" s="63"/>
      <c r="B110" s="75" t="s">
        <v>563</v>
      </c>
      <c r="C110" s="66" t="s">
        <v>234</v>
      </c>
      <c r="D110" s="66" t="s">
        <v>411</v>
      </c>
      <c r="E110" s="78">
        <v>10000</v>
      </c>
      <c r="F110" s="78">
        <v>0</v>
      </c>
      <c r="G110" s="78">
        <f>H110-F110</f>
        <v>14.08</v>
      </c>
      <c r="H110" s="78">
        <v>14.08</v>
      </c>
      <c r="I110" s="78">
        <f>H110</f>
        <v>14.08</v>
      </c>
      <c r="J110" s="23"/>
    </row>
    <row r="111" spans="1:10" ht="16" x14ac:dyDescent="0.2">
      <c r="A111" s="63"/>
      <c r="B111" s="258"/>
      <c r="C111" s="44"/>
      <c r="D111" s="44"/>
      <c r="E111" s="165"/>
      <c r="F111" s="252"/>
      <c r="G111" s="144"/>
      <c r="H111" s="79"/>
      <c r="I111" s="79"/>
      <c r="J111" s="23"/>
    </row>
    <row r="112" spans="1:10" ht="16" x14ac:dyDescent="0.2">
      <c r="A112" s="63"/>
      <c r="B112" s="75" t="s">
        <v>564</v>
      </c>
      <c r="C112" s="168" t="s">
        <v>330</v>
      </c>
      <c r="D112" s="168" t="s">
        <v>411</v>
      </c>
      <c r="E112" s="169">
        <v>200000</v>
      </c>
      <c r="F112" s="109">
        <f>H112-G112</f>
        <v>17.29</v>
      </c>
      <c r="G112" s="144">
        <v>0.91</v>
      </c>
      <c r="H112" s="78">
        <v>18.2</v>
      </c>
      <c r="I112" s="78">
        <f>SUM(H112:H117)</f>
        <v>24.640000000000004</v>
      </c>
      <c r="J112" s="23"/>
    </row>
    <row r="113" spans="1:10" ht="16" x14ac:dyDescent="0.2">
      <c r="A113" s="63"/>
      <c r="B113" s="75" t="s">
        <v>564</v>
      </c>
      <c r="C113" s="168"/>
      <c r="D113" s="168" t="s">
        <v>417</v>
      </c>
      <c r="E113" s="169">
        <v>10000</v>
      </c>
      <c r="F113" s="109">
        <v>1.81</v>
      </c>
      <c r="G113" s="144"/>
      <c r="H113" s="78">
        <f>F113</f>
        <v>1.81</v>
      </c>
      <c r="I113" s="78"/>
      <c r="J113" s="23"/>
    </row>
    <row r="114" spans="1:10" ht="16" x14ac:dyDescent="0.2">
      <c r="A114" s="63"/>
      <c r="B114" s="75" t="s">
        <v>564</v>
      </c>
      <c r="C114" s="168"/>
      <c r="D114" s="168" t="s">
        <v>412</v>
      </c>
      <c r="E114" s="169">
        <v>10000</v>
      </c>
      <c r="F114" s="109">
        <v>3.42</v>
      </c>
      <c r="G114" s="144"/>
      <c r="H114" s="78">
        <f>F114</f>
        <v>3.42</v>
      </c>
      <c r="I114" s="78"/>
      <c r="J114" s="23"/>
    </row>
    <row r="115" spans="1:10" ht="16" x14ac:dyDescent="0.2">
      <c r="A115" s="63"/>
      <c r="B115" s="75" t="s">
        <v>564</v>
      </c>
      <c r="C115" s="168"/>
      <c r="D115" s="168" t="s">
        <v>413</v>
      </c>
      <c r="E115" s="169">
        <v>10000</v>
      </c>
      <c r="F115" s="109">
        <v>0.42</v>
      </c>
      <c r="G115" s="144"/>
      <c r="H115" s="78">
        <f>F115</f>
        <v>0.42</v>
      </c>
      <c r="I115" s="78"/>
    </row>
    <row r="116" spans="1:10" ht="16" x14ac:dyDescent="0.2">
      <c r="A116" s="63"/>
      <c r="B116" s="75" t="s">
        <v>564</v>
      </c>
      <c r="C116" s="168"/>
      <c r="D116" s="168" t="s">
        <v>418</v>
      </c>
      <c r="E116" s="169">
        <v>10000</v>
      </c>
      <c r="F116" s="253">
        <v>0.44</v>
      </c>
      <c r="G116" s="144"/>
      <c r="H116" s="78">
        <f>F116</f>
        <v>0.44</v>
      </c>
      <c r="I116" s="78"/>
      <c r="J116" s="23"/>
    </row>
    <row r="117" spans="1:10" ht="16" x14ac:dyDescent="0.2">
      <c r="A117" s="63"/>
      <c r="B117" s="75" t="s">
        <v>564</v>
      </c>
      <c r="C117" s="168"/>
      <c r="D117" s="168" t="s">
        <v>414</v>
      </c>
      <c r="E117" s="169">
        <v>10000</v>
      </c>
      <c r="F117" s="253">
        <v>0.35</v>
      </c>
      <c r="G117" s="144"/>
      <c r="H117" s="78">
        <f>F117</f>
        <v>0.35</v>
      </c>
      <c r="I117" s="78"/>
      <c r="J117" s="23"/>
    </row>
    <row r="118" spans="1:10" ht="16" x14ac:dyDescent="0.2">
      <c r="A118" s="63"/>
      <c r="B118" s="172"/>
      <c r="C118" s="168"/>
      <c r="D118" s="212"/>
      <c r="E118" s="169"/>
      <c r="F118" s="109"/>
      <c r="G118" s="144"/>
      <c r="H118" s="78"/>
      <c r="I118" s="78"/>
      <c r="J118" s="23"/>
    </row>
    <row r="119" spans="1:10" ht="16" x14ac:dyDescent="0.2">
      <c r="A119" s="63"/>
      <c r="B119" s="172" t="s">
        <v>565</v>
      </c>
      <c r="C119" s="168" t="s">
        <v>490</v>
      </c>
      <c r="D119" s="212" t="s">
        <v>411</v>
      </c>
      <c r="E119" s="169">
        <v>10000</v>
      </c>
      <c r="F119" s="109" t="s">
        <v>492</v>
      </c>
      <c r="G119" s="144">
        <v>3.08</v>
      </c>
      <c r="H119" s="78">
        <f>G119</f>
        <v>3.08</v>
      </c>
      <c r="I119" s="78">
        <f>H119</f>
        <v>3.08</v>
      </c>
      <c r="J119" s="23"/>
    </row>
    <row r="120" spans="1:10" ht="16" x14ac:dyDescent="0.2">
      <c r="A120" s="63"/>
      <c r="B120" s="172"/>
      <c r="C120" s="168"/>
      <c r="D120" s="212"/>
      <c r="E120" s="169"/>
      <c r="F120" s="109"/>
      <c r="G120" s="144"/>
      <c r="H120" s="78"/>
      <c r="I120" s="78"/>
      <c r="J120" s="23"/>
    </row>
    <row r="121" spans="1:10" ht="16" x14ac:dyDescent="0.2">
      <c r="A121" s="63"/>
      <c r="B121" s="172" t="s">
        <v>653</v>
      </c>
      <c r="C121" s="168" t="s">
        <v>652</v>
      </c>
      <c r="D121" s="212" t="s">
        <v>411</v>
      </c>
      <c r="E121" s="169">
        <v>10000</v>
      </c>
      <c r="F121" s="109">
        <f>H121-G121</f>
        <v>0</v>
      </c>
      <c r="G121" s="144">
        <v>1.26</v>
      </c>
      <c r="H121" s="78">
        <v>1.26</v>
      </c>
      <c r="I121" s="78">
        <f>H121</f>
        <v>1.26</v>
      </c>
      <c r="J121" s="23"/>
    </row>
    <row r="122" spans="1:10" ht="16" x14ac:dyDescent="0.2">
      <c r="A122" s="63"/>
      <c r="B122" s="172"/>
      <c r="C122" s="168"/>
      <c r="D122" s="212"/>
      <c r="E122" s="169"/>
      <c r="F122" s="109"/>
      <c r="G122" s="144"/>
      <c r="H122" s="78"/>
      <c r="I122" s="78"/>
      <c r="J122" s="23"/>
    </row>
    <row r="123" spans="1:10" ht="16" x14ac:dyDescent="0.2">
      <c r="A123" s="63"/>
      <c r="B123" s="75" t="s">
        <v>566</v>
      </c>
      <c r="C123" s="66" t="s">
        <v>25</v>
      </c>
      <c r="D123" s="66" t="s">
        <v>411</v>
      </c>
      <c r="E123" s="79">
        <v>10000</v>
      </c>
      <c r="F123" s="109">
        <v>0</v>
      </c>
      <c r="G123" s="144">
        <f>H123-F123</f>
        <v>3.08</v>
      </c>
      <c r="H123" s="79">
        <v>3.08</v>
      </c>
      <c r="I123" s="79">
        <f>H123</f>
        <v>3.08</v>
      </c>
      <c r="J123" s="23"/>
    </row>
    <row r="124" spans="1:10" ht="16" x14ac:dyDescent="0.2">
      <c r="A124" s="63"/>
      <c r="B124" s="75"/>
      <c r="C124" s="66"/>
      <c r="D124" s="66"/>
      <c r="E124" s="79"/>
      <c r="F124" s="109"/>
      <c r="G124" s="144"/>
      <c r="H124" s="79"/>
      <c r="I124" s="79"/>
      <c r="J124" s="23"/>
    </row>
    <row r="125" spans="1:10" ht="16" x14ac:dyDescent="0.2">
      <c r="A125" s="63"/>
      <c r="B125" s="75" t="s">
        <v>567</v>
      </c>
      <c r="C125" s="66" t="s">
        <v>88</v>
      </c>
      <c r="D125" s="66" t="s">
        <v>411</v>
      </c>
      <c r="E125" s="78">
        <v>250000</v>
      </c>
      <c r="F125" s="109">
        <f>H125-G125</f>
        <v>48.24</v>
      </c>
      <c r="G125" s="144">
        <v>2.0099999999999998</v>
      </c>
      <c r="H125" s="78">
        <v>50.25</v>
      </c>
      <c r="I125" s="78">
        <f>SUM(H125:H130)</f>
        <v>132.88</v>
      </c>
      <c r="J125" s="23"/>
    </row>
    <row r="126" spans="1:10" ht="16" x14ac:dyDescent="0.2">
      <c r="A126" s="63"/>
      <c r="B126" s="75" t="s">
        <v>567</v>
      </c>
      <c r="C126" s="66"/>
      <c r="D126" s="66" t="s">
        <v>417</v>
      </c>
      <c r="E126" s="78">
        <v>50000</v>
      </c>
      <c r="F126" s="109">
        <v>57.85</v>
      </c>
      <c r="G126" s="144"/>
      <c r="H126" s="78">
        <f>F126</f>
        <v>57.85</v>
      </c>
      <c r="I126" s="78"/>
      <c r="J126" s="211"/>
    </row>
    <row r="127" spans="1:10" ht="16" x14ac:dyDescent="0.2">
      <c r="A127" s="63"/>
      <c r="B127" s="75" t="s">
        <v>567</v>
      </c>
      <c r="C127" s="66"/>
      <c r="D127" s="66" t="s">
        <v>412</v>
      </c>
      <c r="E127" s="78">
        <v>10000</v>
      </c>
      <c r="F127" s="109">
        <v>3.42</v>
      </c>
      <c r="G127" s="144"/>
      <c r="H127" s="78">
        <f>F127</f>
        <v>3.42</v>
      </c>
      <c r="I127" s="78"/>
      <c r="J127" s="23"/>
    </row>
    <row r="128" spans="1:10" ht="16" x14ac:dyDescent="0.2">
      <c r="A128" s="63"/>
      <c r="B128" s="75" t="s">
        <v>567</v>
      </c>
      <c r="C128" s="66"/>
      <c r="D128" s="66" t="s">
        <v>413</v>
      </c>
      <c r="E128" s="78">
        <v>250000</v>
      </c>
      <c r="F128" s="109">
        <v>10.45</v>
      </c>
      <c r="G128" s="144"/>
      <c r="H128" s="78">
        <f>F128</f>
        <v>10.45</v>
      </c>
      <c r="I128" s="78"/>
      <c r="J128" s="23"/>
    </row>
    <row r="129" spans="1:10" ht="16" x14ac:dyDescent="0.2">
      <c r="A129" s="63"/>
      <c r="B129" s="75" t="s">
        <v>567</v>
      </c>
      <c r="C129" s="66"/>
      <c r="D129" s="66" t="s">
        <v>418</v>
      </c>
      <c r="E129" s="78">
        <v>240000</v>
      </c>
      <c r="F129" s="109">
        <v>10.56</v>
      </c>
      <c r="G129" s="144"/>
      <c r="H129" s="79">
        <f>F129</f>
        <v>10.56</v>
      </c>
      <c r="I129" s="79"/>
      <c r="J129" s="23"/>
    </row>
    <row r="130" spans="1:10" ht="16" x14ac:dyDescent="0.2">
      <c r="A130" s="63"/>
      <c r="B130" s="75" t="s">
        <v>567</v>
      </c>
      <c r="C130" s="66"/>
      <c r="D130" s="66" t="s">
        <v>414</v>
      </c>
      <c r="E130" s="79">
        <v>10000</v>
      </c>
      <c r="F130" s="109">
        <v>0.35</v>
      </c>
      <c r="G130" s="144"/>
      <c r="H130" s="79">
        <f>F130</f>
        <v>0.35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109"/>
      <c r="G131" s="144"/>
      <c r="H131" s="79"/>
      <c r="I131" s="79"/>
      <c r="J131" s="23"/>
    </row>
    <row r="132" spans="1:10" ht="16" x14ac:dyDescent="0.2">
      <c r="A132" s="63"/>
      <c r="B132" s="75" t="s">
        <v>713</v>
      </c>
      <c r="C132" s="66" t="s">
        <v>707</v>
      </c>
      <c r="D132" s="66" t="s">
        <v>411</v>
      </c>
      <c r="E132" s="79">
        <v>50000</v>
      </c>
      <c r="F132" s="109">
        <v>5.04</v>
      </c>
      <c r="G132" s="144">
        <f>H132-F132</f>
        <v>1.2599999999999998</v>
      </c>
      <c r="H132" s="79">
        <v>6.3</v>
      </c>
      <c r="I132" s="79">
        <f>SUM(H132:H135)</f>
        <v>18.43</v>
      </c>
      <c r="J132" s="23"/>
    </row>
    <row r="133" spans="1:10" ht="16" x14ac:dyDescent="0.2">
      <c r="A133" s="63"/>
      <c r="B133" s="75" t="s">
        <v>713</v>
      </c>
      <c r="C133" s="66"/>
      <c r="D133" s="66" t="s">
        <v>412</v>
      </c>
      <c r="E133" s="79">
        <v>10000</v>
      </c>
      <c r="F133" s="109">
        <v>3.42</v>
      </c>
      <c r="G133" s="144"/>
      <c r="H133" s="79">
        <f>F133</f>
        <v>3.42</v>
      </c>
      <c r="I133" s="79"/>
      <c r="J133" s="23"/>
    </row>
    <row r="134" spans="1:10" ht="16" x14ac:dyDescent="0.2">
      <c r="A134" s="63"/>
      <c r="B134" s="75" t="s">
        <v>713</v>
      </c>
      <c r="C134" s="66"/>
      <c r="D134" s="66" t="s">
        <v>413</v>
      </c>
      <c r="E134" s="79">
        <v>200000</v>
      </c>
      <c r="F134" s="109">
        <v>8.36</v>
      </c>
      <c r="G134" s="144"/>
      <c r="H134" s="79">
        <f>F134</f>
        <v>8.36</v>
      </c>
      <c r="I134" s="79"/>
      <c r="J134" s="23"/>
    </row>
    <row r="135" spans="1:10" ht="16" x14ac:dyDescent="0.2">
      <c r="A135" s="63"/>
      <c r="B135" s="75" t="s">
        <v>713</v>
      </c>
      <c r="C135" s="66"/>
      <c r="D135" s="66" t="s">
        <v>414</v>
      </c>
      <c r="E135" s="79">
        <v>10000</v>
      </c>
      <c r="F135" s="109">
        <v>0.35</v>
      </c>
      <c r="G135" s="144"/>
      <c r="H135" s="79">
        <f>F135</f>
        <v>0.35</v>
      </c>
      <c r="I135" s="79"/>
      <c r="J135" s="23"/>
    </row>
    <row r="136" spans="1:10" ht="16" x14ac:dyDescent="0.2">
      <c r="A136" s="63"/>
      <c r="B136" s="75"/>
      <c r="C136" s="66"/>
      <c r="D136" s="66"/>
      <c r="E136" s="79"/>
      <c r="F136" s="109"/>
      <c r="G136" s="144"/>
      <c r="H136" s="79"/>
      <c r="I136" s="79"/>
      <c r="J136" s="23"/>
    </row>
    <row r="137" spans="1:10" ht="16" x14ac:dyDescent="0.2">
      <c r="A137" s="63"/>
      <c r="B137" s="75" t="s">
        <v>568</v>
      </c>
      <c r="C137" s="66" t="s">
        <v>173</v>
      </c>
      <c r="D137" s="66" t="s">
        <v>411</v>
      </c>
      <c r="E137" s="79">
        <v>10000</v>
      </c>
      <c r="F137" s="109">
        <v>0</v>
      </c>
      <c r="G137" s="144">
        <f>H137-F137</f>
        <v>12.48</v>
      </c>
      <c r="H137" s="79">
        <v>12.48</v>
      </c>
      <c r="I137" s="79">
        <f>SUM(H137:H139)</f>
        <v>24.470000000000002</v>
      </c>
      <c r="J137" s="23"/>
    </row>
    <row r="138" spans="1:10" ht="16" x14ac:dyDescent="0.2">
      <c r="A138" s="63"/>
      <c r="B138" s="75" t="s">
        <v>568</v>
      </c>
      <c r="C138" s="66"/>
      <c r="D138" s="66" t="s">
        <v>417</v>
      </c>
      <c r="E138" s="79">
        <v>10000</v>
      </c>
      <c r="F138" s="109">
        <v>11.57</v>
      </c>
      <c r="G138" s="144"/>
      <c r="H138" s="79">
        <f>F138</f>
        <v>11.57</v>
      </c>
      <c r="I138" s="79"/>
      <c r="J138" s="23"/>
    </row>
    <row r="139" spans="1:10" ht="16" x14ac:dyDescent="0.2">
      <c r="A139" s="63"/>
      <c r="B139" s="75" t="s">
        <v>568</v>
      </c>
      <c r="C139" s="66"/>
      <c r="D139" s="66" t="s">
        <v>413</v>
      </c>
      <c r="E139" s="78">
        <v>10000</v>
      </c>
      <c r="F139" s="109">
        <v>0.42</v>
      </c>
      <c r="G139" s="144"/>
      <c r="H139" s="78">
        <f>F139</f>
        <v>0.42</v>
      </c>
      <c r="I139" s="78"/>
      <c r="J139" s="23"/>
    </row>
    <row r="140" spans="1:10" ht="16" x14ac:dyDescent="0.2">
      <c r="A140" s="63"/>
      <c r="B140" s="75"/>
      <c r="C140" s="66"/>
      <c r="D140" s="66"/>
      <c r="E140" s="78"/>
      <c r="F140" s="109"/>
      <c r="G140" s="144"/>
      <c r="H140" s="78"/>
      <c r="I140" s="78"/>
      <c r="J140" s="23"/>
    </row>
    <row r="141" spans="1:10" ht="16" x14ac:dyDescent="0.2">
      <c r="A141" s="63"/>
      <c r="B141" s="75" t="s">
        <v>569</v>
      </c>
      <c r="C141" s="66" t="s">
        <v>189</v>
      </c>
      <c r="D141" s="66" t="s">
        <v>411</v>
      </c>
      <c r="E141" s="78">
        <v>100000</v>
      </c>
      <c r="F141" s="109">
        <f>H141-G141</f>
        <v>72.180000000000007</v>
      </c>
      <c r="G141" s="144">
        <v>8.02</v>
      </c>
      <c r="H141" s="78">
        <v>80.2</v>
      </c>
      <c r="I141" s="78">
        <f>SUM(H141:H142)</f>
        <v>84.38</v>
      </c>
      <c r="J141" s="211"/>
    </row>
    <row r="142" spans="1:10" ht="16" x14ac:dyDescent="0.2">
      <c r="A142" s="63"/>
      <c r="B142" s="75" t="s">
        <v>569</v>
      </c>
      <c r="C142" s="66"/>
      <c r="D142" s="66" t="s">
        <v>413</v>
      </c>
      <c r="E142" s="79">
        <v>100000</v>
      </c>
      <c r="F142" s="109">
        <v>4.18</v>
      </c>
      <c r="G142" s="144"/>
      <c r="H142" s="79">
        <f>F142</f>
        <v>4.18</v>
      </c>
      <c r="I142" s="79"/>
      <c r="J142" s="23"/>
    </row>
    <row r="143" spans="1:10" ht="16" x14ac:dyDescent="0.2">
      <c r="A143" s="63"/>
      <c r="B143" s="75"/>
      <c r="C143" s="66"/>
      <c r="D143" s="66"/>
      <c r="E143" s="79"/>
      <c r="F143" s="109"/>
      <c r="G143" s="144"/>
      <c r="H143" s="79"/>
      <c r="I143" s="79"/>
      <c r="J143" s="23"/>
    </row>
    <row r="144" spans="1:10" ht="16" x14ac:dyDescent="0.2">
      <c r="A144" s="63"/>
      <c r="B144" s="75" t="s">
        <v>570</v>
      </c>
      <c r="C144" s="66" t="s">
        <v>143</v>
      </c>
      <c r="D144" s="66" t="s">
        <v>411</v>
      </c>
      <c r="E144" s="78">
        <v>10000</v>
      </c>
      <c r="F144" s="109">
        <v>0</v>
      </c>
      <c r="G144" s="144">
        <v>0.66</v>
      </c>
      <c r="H144" s="78">
        <v>0.66</v>
      </c>
      <c r="I144" s="78">
        <f>SUM(H144:H145)</f>
        <v>4.84</v>
      </c>
      <c r="J144" s="211"/>
    </row>
    <row r="145" spans="1:10" ht="16" x14ac:dyDescent="0.2">
      <c r="A145" s="63"/>
      <c r="B145" s="75" t="s">
        <v>570</v>
      </c>
      <c r="C145" s="66"/>
      <c r="D145" s="66" t="s">
        <v>413</v>
      </c>
      <c r="E145" s="79">
        <v>100000</v>
      </c>
      <c r="F145" s="109">
        <v>4.18</v>
      </c>
      <c r="G145" s="144"/>
      <c r="H145" s="79">
        <f>F145</f>
        <v>4.18</v>
      </c>
      <c r="I145" s="79"/>
      <c r="J145" s="23"/>
    </row>
    <row r="146" spans="1:10" ht="16" x14ac:dyDescent="0.2">
      <c r="A146" s="63"/>
      <c r="B146" s="75"/>
      <c r="C146" s="66"/>
      <c r="D146" s="66"/>
      <c r="E146" s="79"/>
      <c r="F146" s="109"/>
      <c r="G146" s="144"/>
      <c r="H146" s="79"/>
      <c r="I146" s="79"/>
      <c r="J146" s="23"/>
    </row>
    <row r="147" spans="1:10" ht="16" x14ac:dyDescent="0.2">
      <c r="A147" s="63"/>
      <c r="B147" s="75" t="s">
        <v>571</v>
      </c>
      <c r="C147" s="66" t="s">
        <v>235</v>
      </c>
      <c r="D147" s="66" t="s">
        <v>411</v>
      </c>
      <c r="E147" s="79">
        <v>10000</v>
      </c>
      <c r="F147" s="109">
        <v>0</v>
      </c>
      <c r="G147" s="144">
        <f>H147-F147</f>
        <v>2.0099999999999998</v>
      </c>
      <c r="H147" s="79">
        <v>2.0099999999999998</v>
      </c>
      <c r="I147" s="79">
        <f>SUM(H147:H148)</f>
        <v>6.42</v>
      </c>
      <c r="J147" s="23"/>
    </row>
    <row r="148" spans="1:10" ht="16" x14ac:dyDescent="0.2">
      <c r="A148" s="63"/>
      <c r="B148" s="75" t="s">
        <v>571</v>
      </c>
      <c r="C148" s="66"/>
      <c r="D148" s="66" t="s">
        <v>417</v>
      </c>
      <c r="E148" s="79">
        <v>10000</v>
      </c>
      <c r="F148" s="109">
        <v>4.41</v>
      </c>
      <c r="G148" s="144"/>
      <c r="H148" s="79">
        <f>F148</f>
        <v>4.41</v>
      </c>
      <c r="I148" s="79"/>
      <c r="J148" s="23"/>
    </row>
    <row r="149" spans="1:10" ht="16" x14ac:dyDescent="0.2">
      <c r="A149" s="63"/>
      <c r="B149" s="75"/>
      <c r="C149" s="66"/>
      <c r="D149" s="66"/>
      <c r="E149" s="79"/>
      <c r="F149" s="109"/>
      <c r="G149" s="144"/>
      <c r="H149" s="79"/>
      <c r="I149" s="79"/>
      <c r="J149" s="23"/>
    </row>
    <row r="150" spans="1:10" ht="16" x14ac:dyDescent="0.2">
      <c r="A150" s="63"/>
      <c r="B150" s="75" t="s">
        <v>655</v>
      </c>
      <c r="C150" s="66" t="s">
        <v>654</v>
      </c>
      <c r="D150" s="66" t="s">
        <v>411</v>
      </c>
      <c r="E150" s="79">
        <v>200000</v>
      </c>
      <c r="F150" s="109">
        <f>H150-G150</f>
        <v>12.54</v>
      </c>
      <c r="G150" s="144">
        <v>0.66</v>
      </c>
      <c r="H150" s="79">
        <v>13.2</v>
      </c>
      <c r="I150" s="79">
        <f>SUM(H150:H155)</f>
        <v>42.33</v>
      </c>
      <c r="J150" s="23"/>
    </row>
    <row r="151" spans="1:10" ht="16" x14ac:dyDescent="0.2">
      <c r="A151" s="63"/>
      <c r="B151" s="75" t="s">
        <v>655</v>
      </c>
      <c r="C151" s="66"/>
      <c r="D151" s="66" t="s">
        <v>417</v>
      </c>
      <c r="E151" s="79">
        <v>100000</v>
      </c>
      <c r="F151" s="109">
        <v>12.6</v>
      </c>
      <c r="G151" s="144"/>
      <c r="H151" s="79">
        <f>F151</f>
        <v>12.6</v>
      </c>
      <c r="I151" s="79"/>
      <c r="J151" s="23"/>
    </row>
    <row r="152" spans="1:10" ht="16" x14ac:dyDescent="0.2">
      <c r="A152" s="63"/>
      <c r="B152" s="75" t="s">
        <v>655</v>
      </c>
      <c r="C152" s="66"/>
      <c r="D152" s="66" t="s">
        <v>412</v>
      </c>
      <c r="E152" s="79">
        <v>10000</v>
      </c>
      <c r="F152" s="109">
        <v>3.42</v>
      </c>
      <c r="G152" s="144"/>
      <c r="H152" s="79">
        <f>F152</f>
        <v>3.42</v>
      </c>
      <c r="I152" s="79"/>
      <c r="J152" s="23"/>
    </row>
    <row r="153" spans="1:10" ht="16" x14ac:dyDescent="0.2">
      <c r="A153" s="63"/>
      <c r="B153" s="75" t="s">
        <v>655</v>
      </c>
      <c r="C153" s="66"/>
      <c r="D153" s="66" t="s">
        <v>413</v>
      </c>
      <c r="E153" s="78">
        <v>200000</v>
      </c>
      <c r="F153" s="78">
        <v>8.36</v>
      </c>
      <c r="G153" s="78"/>
      <c r="H153" s="78">
        <f>F153</f>
        <v>8.36</v>
      </c>
      <c r="I153" s="78"/>
      <c r="J153" s="23"/>
    </row>
    <row r="154" spans="1:10" ht="16" x14ac:dyDescent="0.2">
      <c r="A154" s="63"/>
      <c r="B154" s="75" t="s">
        <v>655</v>
      </c>
      <c r="C154" s="66"/>
      <c r="D154" s="66" t="s">
        <v>418</v>
      </c>
      <c r="E154" s="79">
        <v>100000</v>
      </c>
      <c r="F154" s="109">
        <v>4.4000000000000004</v>
      </c>
      <c r="G154" s="144"/>
      <c r="H154" s="79">
        <f>F154</f>
        <v>4.4000000000000004</v>
      </c>
      <c r="I154" s="79"/>
      <c r="J154" s="23"/>
    </row>
    <row r="155" spans="1:10" ht="16" x14ac:dyDescent="0.2">
      <c r="A155" s="63"/>
      <c r="B155" s="75" t="s">
        <v>655</v>
      </c>
      <c r="C155" s="66"/>
      <c r="D155" s="66" t="s">
        <v>414</v>
      </c>
      <c r="E155" s="79">
        <v>10000</v>
      </c>
      <c r="F155" s="109">
        <v>0.35</v>
      </c>
      <c r="G155" s="144"/>
      <c r="H155" s="79">
        <f>F155</f>
        <v>0.35</v>
      </c>
      <c r="I155" s="79"/>
      <c r="J155" s="23"/>
    </row>
    <row r="156" spans="1:10" ht="16" x14ac:dyDescent="0.2">
      <c r="A156" s="63"/>
      <c r="B156" s="75"/>
      <c r="C156" s="66"/>
      <c r="D156" s="66"/>
      <c r="E156" s="79"/>
      <c r="F156" s="109"/>
      <c r="G156" s="144"/>
      <c r="H156" s="79"/>
      <c r="I156" s="79"/>
      <c r="J156" s="23"/>
    </row>
    <row r="157" spans="1:10" ht="16" x14ac:dyDescent="0.2">
      <c r="A157" s="63"/>
      <c r="B157" s="75" t="s">
        <v>572</v>
      </c>
      <c r="C157" s="66" t="s">
        <v>29</v>
      </c>
      <c r="D157" s="66" t="s">
        <v>411</v>
      </c>
      <c r="E157" s="78">
        <v>10000</v>
      </c>
      <c r="F157" s="109">
        <v>0</v>
      </c>
      <c r="G157" s="144">
        <f>H157-F157</f>
        <v>3.08</v>
      </c>
      <c r="H157" s="78">
        <v>3.08</v>
      </c>
      <c r="I157" s="78">
        <f>SUM(H157:H158)</f>
        <v>3.5</v>
      </c>
      <c r="J157" s="211"/>
    </row>
    <row r="158" spans="1:10" ht="16" x14ac:dyDescent="0.2">
      <c r="A158" s="63"/>
      <c r="B158" s="75" t="s">
        <v>572</v>
      </c>
      <c r="C158" s="66"/>
      <c r="D158" s="66" t="s">
        <v>413</v>
      </c>
      <c r="E158" s="78">
        <v>10000</v>
      </c>
      <c r="F158" s="78">
        <v>0.42</v>
      </c>
      <c r="G158" s="78"/>
      <c r="H158" s="78">
        <f>F158</f>
        <v>0.42</v>
      </c>
      <c r="I158" s="78"/>
      <c r="J158" s="23"/>
    </row>
    <row r="159" spans="1:10" ht="16" x14ac:dyDescent="0.2">
      <c r="A159" s="63"/>
      <c r="B159" s="75"/>
      <c r="C159" s="66"/>
      <c r="D159" s="66"/>
      <c r="E159" s="79"/>
      <c r="F159" s="109"/>
      <c r="G159" s="144"/>
      <c r="H159" s="79"/>
      <c r="I159" s="79"/>
      <c r="J159" s="23"/>
    </row>
    <row r="160" spans="1:10" ht="16" x14ac:dyDescent="0.2">
      <c r="A160" s="63"/>
      <c r="B160" s="75" t="s">
        <v>573</v>
      </c>
      <c r="C160" s="66" t="s">
        <v>201</v>
      </c>
      <c r="D160" s="66" t="s">
        <v>411</v>
      </c>
      <c r="E160" s="79">
        <v>10000</v>
      </c>
      <c r="F160" s="109">
        <v>0</v>
      </c>
      <c r="G160" s="144">
        <f>H160-F160</f>
        <v>1.26</v>
      </c>
      <c r="H160" s="79">
        <v>1.26</v>
      </c>
      <c r="I160" s="79">
        <f>SUM(H160:H165)</f>
        <v>25.18</v>
      </c>
      <c r="J160" s="23"/>
    </row>
    <row r="161" spans="1:15" ht="16" x14ac:dyDescent="0.2">
      <c r="A161" s="63"/>
      <c r="B161" s="75" t="s">
        <v>573</v>
      </c>
      <c r="C161" s="66"/>
      <c r="D161" s="173" t="s">
        <v>417</v>
      </c>
      <c r="E161" s="79">
        <v>10000</v>
      </c>
      <c r="F161" s="109">
        <v>11.57</v>
      </c>
      <c r="G161" s="144"/>
      <c r="H161" s="79">
        <f>F161</f>
        <v>11.57</v>
      </c>
      <c r="I161" s="79"/>
      <c r="J161" s="23"/>
    </row>
    <row r="162" spans="1:15" ht="16" x14ac:dyDescent="0.2">
      <c r="A162" s="63"/>
      <c r="B162" s="75" t="s">
        <v>573</v>
      </c>
      <c r="C162" s="66"/>
      <c r="D162" s="173" t="s">
        <v>412</v>
      </c>
      <c r="E162" s="79">
        <v>10000</v>
      </c>
      <c r="F162" s="109">
        <v>3.42</v>
      </c>
      <c r="G162" s="144"/>
      <c r="H162" s="79">
        <f>F162</f>
        <v>3.42</v>
      </c>
      <c r="I162" s="79"/>
      <c r="J162" s="23"/>
    </row>
    <row r="163" spans="1:15" ht="16" x14ac:dyDescent="0.2">
      <c r="A163" s="63"/>
      <c r="B163" s="75" t="s">
        <v>573</v>
      </c>
      <c r="C163" s="66"/>
      <c r="D163" s="173" t="s">
        <v>413</v>
      </c>
      <c r="E163" s="79">
        <v>100000</v>
      </c>
      <c r="F163" s="109">
        <v>4.18</v>
      </c>
      <c r="G163" s="144"/>
      <c r="H163" s="79">
        <f>F163</f>
        <v>4.18</v>
      </c>
      <c r="I163" s="79"/>
      <c r="J163" s="23"/>
    </row>
    <row r="164" spans="1:15" ht="16" x14ac:dyDescent="0.2">
      <c r="A164" s="63"/>
      <c r="B164" s="75" t="s">
        <v>573</v>
      </c>
      <c r="C164" s="66"/>
      <c r="D164" s="173" t="s">
        <v>418</v>
      </c>
      <c r="E164" s="78">
        <v>100000</v>
      </c>
      <c r="F164" s="109">
        <v>4.4000000000000004</v>
      </c>
      <c r="G164" s="144"/>
      <c r="H164" s="79">
        <f>F164</f>
        <v>4.4000000000000004</v>
      </c>
      <c r="I164" s="79"/>
      <c r="J164" s="23"/>
    </row>
    <row r="165" spans="1:15" ht="16" x14ac:dyDescent="0.2">
      <c r="A165" s="63"/>
      <c r="B165" s="75" t="s">
        <v>573</v>
      </c>
      <c r="C165" s="66"/>
      <c r="D165" s="173" t="s">
        <v>414</v>
      </c>
      <c r="E165" s="79">
        <v>10000</v>
      </c>
      <c r="F165" s="109">
        <v>0.35</v>
      </c>
      <c r="G165" s="144"/>
      <c r="H165" s="79">
        <f>F165</f>
        <v>0.35</v>
      </c>
      <c r="I165" s="79"/>
      <c r="J165" s="23"/>
    </row>
    <row r="166" spans="1:15" ht="16" x14ac:dyDescent="0.2">
      <c r="A166" s="63"/>
      <c r="B166" s="75"/>
      <c r="C166" s="66"/>
      <c r="D166" s="66"/>
      <c r="E166" s="79"/>
      <c r="F166" s="109"/>
      <c r="G166" s="144"/>
      <c r="H166" s="79"/>
      <c r="I166" s="79"/>
      <c r="J166" s="23"/>
    </row>
    <row r="167" spans="1:15" ht="16" x14ac:dyDescent="0.2">
      <c r="A167" s="63"/>
      <c r="B167" s="75" t="s">
        <v>574</v>
      </c>
      <c r="C167" s="85" t="s">
        <v>226</v>
      </c>
      <c r="D167" s="85" t="s">
        <v>411</v>
      </c>
      <c r="E167" s="86">
        <v>10000</v>
      </c>
      <c r="F167" s="251">
        <v>0</v>
      </c>
      <c r="G167" s="144">
        <f>H167-F167</f>
        <v>0.66</v>
      </c>
      <c r="H167" s="86">
        <v>0.66</v>
      </c>
      <c r="I167" s="86">
        <f>SUM(H167:H168)</f>
        <v>0.66</v>
      </c>
      <c r="J167" s="23"/>
    </row>
    <row r="168" spans="1:15" ht="16" x14ac:dyDescent="0.2">
      <c r="A168" s="63"/>
      <c r="B168" s="75"/>
      <c r="C168" s="85"/>
      <c r="D168" s="85"/>
      <c r="E168" s="86"/>
      <c r="F168" s="251"/>
      <c r="G168" s="242"/>
      <c r="H168" s="86"/>
      <c r="I168" s="86"/>
      <c r="J168" s="23"/>
    </row>
    <row r="169" spans="1:15" ht="16" x14ac:dyDescent="0.2">
      <c r="A169" s="63"/>
      <c r="B169" s="75"/>
      <c r="C169" s="85"/>
      <c r="D169" s="85"/>
      <c r="E169" s="86"/>
      <c r="F169" s="251"/>
      <c r="G169" s="242"/>
      <c r="H169" s="86"/>
      <c r="I169" s="86"/>
      <c r="J169" s="23"/>
    </row>
    <row r="170" spans="1:15" ht="16" x14ac:dyDescent="0.2">
      <c r="A170" s="63"/>
      <c r="B170" s="75" t="s">
        <v>575</v>
      </c>
      <c r="C170" s="168" t="s">
        <v>332</v>
      </c>
      <c r="D170" s="168" t="s">
        <v>411</v>
      </c>
      <c r="E170" s="169">
        <v>360000</v>
      </c>
      <c r="F170" s="86">
        <f>H170-G170</f>
        <v>23.1</v>
      </c>
      <c r="G170" s="78">
        <v>0.66</v>
      </c>
      <c r="H170" s="86">
        <v>23.76</v>
      </c>
      <c r="I170" s="86">
        <f>SUM(H170:H171)</f>
        <v>38.81</v>
      </c>
      <c r="J170" s="23"/>
      <c r="M170" s="13"/>
      <c r="N170" s="42"/>
      <c r="O170" s="45"/>
    </row>
    <row r="171" spans="1:15" ht="16" x14ac:dyDescent="0.2">
      <c r="A171" s="63"/>
      <c r="B171" s="75" t="s">
        <v>575</v>
      </c>
      <c r="C171" s="168"/>
      <c r="D171" s="168" t="s">
        <v>413</v>
      </c>
      <c r="E171" s="169">
        <v>360000</v>
      </c>
      <c r="F171" s="86">
        <v>15.05</v>
      </c>
      <c r="G171" s="86"/>
      <c r="H171" s="86">
        <f>F171</f>
        <v>15.05</v>
      </c>
      <c r="I171" s="86"/>
      <c r="J171" s="23"/>
      <c r="M171" s="13"/>
      <c r="N171" s="42"/>
      <c r="O171" s="45"/>
    </row>
    <row r="172" spans="1:15" ht="16" x14ac:dyDescent="0.2">
      <c r="A172" s="63"/>
      <c r="B172" s="75"/>
      <c r="C172" s="168"/>
      <c r="D172" s="168"/>
      <c r="E172" s="169"/>
      <c r="F172" s="251"/>
      <c r="G172" s="242"/>
      <c r="H172" s="86"/>
      <c r="I172" s="86"/>
      <c r="J172" s="23"/>
      <c r="M172" s="13"/>
      <c r="N172" s="42"/>
      <c r="O172" s="45"/>
    </row>
    <row r="173" spans="1:15" ht="16" x14ac:dyDescent="0.2">
      <c r="A173" s="63"/>
      <c r="B173" s="75" t="s">
        <v>576</v>
      </c>
      <c r="C173" s="66" t="s">
        <v>71</v>
      </c>
      <c r="D173" s="66" t="s">
        <v>411</v>
      </c>
      <c r="E173" s="78">
        <v>50000</v>
      </c>
      <c r="F173" s="78">
        <f>H173-G173</f>
        <v>12.32</v>
      </c>
      <c r="G173" s="78">
        <v>3.08</v>
      </c>
      <c r="H173" s="78">
        <v>15.4</v>
      </c>
      <c r="I173" s="78">
        <f>SUM(H173:H178)</f>
        <v>33.370000000000012</v>
      </c>
      <c r="J173" s="23"/>
    </row>
    <row r="174" spans="1:15" ht="16" x14ac:dyDescent="0.2">
      <c r="A174" s="63"/>
      <c r="B174" s="75" t="s">
        <v>576</v>
      </c>
      <c r="C174" s="66"/>
      <c r="D174" s="66" t="s">
        <v>417</v>
      </c>
      <c r="E174" s="79">
        <v>30000</v>
      </c>
      <c r="F174" s="109">
        <v>13.23</v>
      </c>
      <c r="G174" s="144"/>
      <c r="H174" s="79">
        <f>F174</f>
        <v>13.23</v>
      </c>
      <c r="I174" s="79"/>
      <c r="J174" s="23"/>
    </row>
    <row r="175" spans="1:15" ht="16" x14ac:dyDescent="0.2">
      <c r="A175" s="63"/>
      <c r="B175" s="75" t="s">
        <v>576</v>
      </c>
      <c r="C175" s="66"/>
      <c r="D175" s="66" t="s">
        <v>412</v>
      </c>
      <c r="E175" s="79">
        <v>8000</v>
      </c>
      <c r="F175" s="109">
        <v>2.74</v>
      </c>
      <c r="G175" s="144"/>
      <c r="H175" s="79">
        <f>F175</f>
        <v>2.74</v>
      </c>
      <c r="I175" s="79"/>
      <c r="J175" s="23"/>
    </row>
    <row r="176" spans="1:15" ht="16" x14ac:dyDescent="0.2">
      <c r="A176" s="63"/>
      <c r="B176" s="75" t="s">
        <v>576</v>
      </c>
      <c r="C176" s="66"/>
      <c r="D176" s="66" t="s">
        <v>413</v>
      </c>
      <c r="E176" s="79">
        <v>20000</v>
      </c>
      <c r="F176" s="109">
        <v>0.84</v>
      </c>
      <c r="G176" s="144"/>
      <c r="H176" s="79">
        <f>F176</f>
        <v>0.84</v>
      </c>
      <c r="I176" s="79"/>
      <c r="J176" s="23"/>
    </row>
    <row r="177" spans="1:10" ht="16" x14ac:dyDescent="0.2">
      <c r="A177" s="63"/>
      <c r="B177" s="75" t="s">
        <v>576</v>
      </c>
      <c r="C177" s="66"/>
      <c r="D177" s="66" t="s">
        <v>418</v>
      </c>
      <c r="E177" s="79">
        <v>20000</v>
      </c>
      <c r="F177" s="109">
        <v>0.88</v>
      </c>
      <c r="G177" s="144"/>
      <c r="H177" s="79">
        <f>F177</f>
        <v>0.88</v>
      </c>
      <c r="I177" s="79"/>
      <c r="J177" s="23"/>
    </row>
    <row r="178" spans="1:10" ht="16" x14ac:dyDescent="0.2">
      <c r="A178" s="63"/>
      <c r="B178" s="75" t="s">
        <v>576</v>
      </c>
      <c r="C178" s="66"/>
      <c r="D178" s="66" t="s">
        <v>414</v>
      </c>
      <c r="E178" s="78">
        <v>8000</v>
      </c>
      <c r="F178" s="78">
        <v>0.28000000000000003</v>
      </c>
      <c r="G178" s="78"/>
      <c r="H178" s="78">
        <f>F178</f>
        <v>0.28000000000000003</v>
      </c>
      <c r="I178" s="78"/>
      <c r="J178" s="23"/>
    </row>
    <row r="179" spans="1:10" ht="16" x14ac:dyDescent="0.2">
      <c r="A179" s="63"/>
      <c r="B179" s="75"/>
      <c r="C179" s="66"/>
      <c r="D179" s="66"/>
      <c r="E179" s="79"/>
      <c r="F179" s="109"/>
      <c r="G179" s="144"/>
      <c r="H179" s="79"/>
      <c r="I179" s="79"/>
      <c r="J179" s="23"/>
    </row>
    <row r="180" spans="1:10" ht="16" x14ac:dyDescent="0.2">
      <c r="A180" s="63"/>
      <c r="B180" s="75" t="s">
        <v>577</v>
      </c>
      <c r="C180" s="66" t="s">
        <v>131</v>
      </c>
      <c r="D180" s="66" t="s">
        <v>411</v>
      </c>
      <c r="E180" s="79">
        <v>10000</v>
      </c>
      <c r="F180" s="109">
        <v>0</v>
      </c>
      <c r="G180" s="144">
        <v>5.0199999999999996</v>
      </c>
      <c r="H180" s="79">
        <v>5.0199999999999996</v>
      </c>
      <c r="I180" s="79">
        <f>SUM(H180:H183)</f>
        <v>20.080000000000002</v>
      </c>
      <c r="J180" s="23"/>
    </row>
    <row r="181" spans="1:10" ht="16" x14ac:dyDescent="0.2">
      <c r="A181" s="63"/>
      <c r="B181" s="75" t="s">
        <v>577</v>
      </c>
      <c r="C181" s="66"/>
      <c r="D181" s="173" t="s">
        <v>417</v>
      </c>
      <c r="E181" s="79">
        <v>10000</v>
      </c>
      <c r="F181" s="109">
        <v>4.41</v>
      </c>
      <c r="G181" s="144"/>
      <c r="H181" s="79">
        <v>6.77</v>
      </c>
      <c r="I181" s="79"/>
      <c r="J181" s="23"/>
    </row>
    <row r="182" spans="1:10" ht="16" x14ac:dyDescent="0.2">
      <c r="A182" s="63"/>
      <c r="B182" s="75" t="s">
        <v>577</v>
      </c>
      <c r="C182" s="66"/>
      <c r="D182" s="173" t="s">
        <v>413</v>
      </c>
      <c r="E182" s="79">
        <v>190000</v>
      </c>
      <c r="F182" s="109">
        <v>7.94</v>
      </c>
      <c r="G182" s="144"/>
      <c r="H182" s="79">
        <f>F182</f>
        <v>7.94</v>
      </c>
      <c r="I182" s="79"/>
      <c r="J182" s="23"/>
    </row>
    <row r="183" spans="1:10" ht="16" x14ac:dyDescent="0.2">
      <c r="A183" s="63"/>
      <c r="B183" s="75" t="s">
        <v>577</v>
      </c>
      <c r="C183" s="66"/>
      <c r="D183" s="173" t="s">
        <v>414</v>
      </c>
      <c r="E183" s="78">
        <v>10000</v>
      </c>
      <c r="F183" s="109">
        <v>0.35</v>
      </c>
      <c r="G183" s="144"/>
      <c r="H183" s="78">
        <f>F183</f>
        <v>0.35</v>
      </c>
      <c r="I183" s="78"/>
      <c r="J183" s="23"/>
    </row>
    <row r="184" spans="1:10" ht="16" x14ac:dyDescent="0.2">
      <c r="A184" s="63"/>
      <c r="B184" s="75"/>
      <c r="C184" s="66"/>
      <c r="D184" s="66"/>
      <c r="E184" s="79"/>
      <c r="F184" s="109"/>
      <c r="G184" s="144"/>
      <c r="H184" s="79"/>
      <c r="I184" s="79"/>
      <c r="J184" s="23"/>
    </row>
    <row r="185" spans="1:10" ht="16" x14ac:dyDescent="0.2">
      <c r="A185" s="63"/>
      <c r="B185" s="75" t="s">
        <v>579</v>
      </c>
      <c r="C185" s="66" t="s">
        <v>70</v>
      </c>
      <c r="D185" s="66" t="s">
        <v>411</v>
      </c>
      <c r="E185" s="79">
        <v>10000</v>
      </c>
      <c r="F185" s="109">
        <v>0</v>
      </c>
      <c r="G185" s="144">
        <f>H185-F185</f>
        <v>2.0099999999999998</v>
      </c>
      <c r="H185" s="79">
        <v>2.0099999999999998</v>
      </c>
      <c r="I185" s="79">
        <f>SUM(H185:H190)</f>
        <v>17.190000000000001</v>
      </c>
      <c r="J185" s="23"/>
    </row>
    <row r="186" spans="1:10" ht="16" x14ac:dyDescent="0.2">
      <c r="A186" s="63"/>
      <c r="B186" s="75" t="s">
        <v>579</v>
      </c>
      <c r="C186" s="66"/>
      <c r="D186" s="173" t="s">
        <v>417</v>
      </c>
      <c r="E186" s="79">
        <v>10000</v>
      </c>
      <c r="F186" s="109">
        <v>2.83</v>
      </c>
      <c r="G186" s="144"/>
      <c r="H186" s="79">
        <f>F186</f>
        <v>2.83</v>
      </c>
      <c r="I186" s="79"/>
      <c r="J186" s="23"/>
    </row>
    <row r="187" spans="1:10" ht="16" x14ac:dyDescent="0.2">
      <c r="A187" s="63"/>
      <c r="B187" s="75" t="s">
        <v>579</v>
      </c>
      <c r="C187" s="66"/>
      <c r="D187" s="173" t="s">
        <v>412</v>
      </c>
      <c r="E187" s="79">
        <v>10000</v>
      </c>
      <c r="F187" s="109">
        <v>3.42</v>
      </c>
      <c r="G187" s="144"/>
      <c r="H187" s="79">
        <f>F187</f>
        <v>3.42</v>
      </c>
      <c r="I187" s="79"/>
      <c r="J187" s="23"/>
    </row>
    <row r="188" spans="1:10" ht="16" x14ac:dyDescent="0.2">
      <c r="A188" s="63"/>
      <c r="B188" s="75" t="s">
        <v>579</v>
      </c>
      <c r="C188" s="66"/>
      <c r="D188" s="173" t="s">
        <v>413</v>
      </c>
      <c r="E188" s="79">
        <v>100000</v>
      </c>
      <c r="F188" s="109">
        <v>4.18</v>
      </c>
      <c r="G188" s="144"/>
      <c r="H188" s="79">
        <f>F188</f>
        <v>4.18</v>
      </c>
      <c r="I188" s="79"/>
      <c r="J188" s="23"/>
    </row>
    <row r="189" spans="1:10" ht="16" x14ac:dyDescent="0.2">
      <c r="A189" s="63"/>
      <c r="B189" s="75" t="s">
        <v>579</v>
      </c>
      <c r="C189" s="66"/>
      <c r="D189" s="173" t="s">
        <v>418</v>
      </c>
      <c r="E189" s="78">
        <v>100000</v>
      </c>
      <c r="F189" s="109">
        <v>4.4000000000000004</v>
      </c>
      <c r="G189" s="144"/>
      <c r="H189" s="79">
        <f>F189</f>
        <v>4.4000000000000004</v>
      </c>
      <c r="I189" s="79"/>
      <c r="J189" s="23"/>
    </row>
    <row r="190" spans="1:10" ht="16" x14ac:dyDescent="0.2">
      <c r="A190" s="63"/>
      <c r="B190" s="75" t="s">
        <v>579</v>
      </c>
      <c r="C190" s="66"/>
      <c r="D190" s="173" t="s">
        <v>414</v>
      </c>
      <c r="E190" s="79">
        <v>10000</v>
      </c>
      <c r="F190" s="109">
        <v>0.35</v>
      </c>
      <c r="G190" s="144"/>
      <c r="H190" s="79">
        <f>F190</f>
        <v>0.35</v>
      </c>
      <c r="I190" s="79"/>
      <c r="J190" s="23"/>
    </row>
    <row r="191" spans="1:10" ht="16" x14ac:dyDescent="0.2">
      <c r="A191" s="63"/>
      <c r="B191" s="75"/>
      <c r="C191" s="66"/>
      <c r="D191" s="66"/>
      <c r="E191" s="78"/>
      <c r="F191" s="109"/>
      <c r="G191" s="144"/>
      <c r="H191" s="78"/>
      <c r="I191" s="78"/>
      <c r="J191" s="23"/>
    </row>
    <row r="192" spans="1:10" ht="16" x14ac:dyDescent="0.2">
      <c r="A192" s="63"/>
      <c r="B192" s="75" t="s">
        <v>581</v>
      </c>
      <c r="C192" s="70" t="s">
        <v>214</v>
      </c>
      <c r="D192" s="70" t="s">
        <v>411</v>
      </c>
      <c r="E192" s="130">
        <v>10000</v>
      </c>
      <c r="F192" s="111">
        <v>0</v>
      </c>
      <c r="G192" s="144">
        <f>H192-F192</f>
        <v>3.08</v>
      </c>
      <c r="H192" s="130">
        <v>3.08</v>
      </c>
      <c r="I192" s="130">
        <f>H192</f>
        <v>3.08</v>
      </c>
      <c r="J192" s="211"/>
    </row>
    <row r="193" spans="1:10" ht="16" x14ac:dyDescent="0.2">
      <c r="A193" s="63"/>
      <c r="B193" s="75"/>
      <c r="C193" s="70"/>
      <c r="D193" s="70"/>
      <c r="E193" s="130"/>
      <c r="F193" s="111"/>
      <c r="G193" s="192"/>
      <c r="H193" s="130"/>
      <c r="I193" s="130"/>
      <c r="J193" s="23"/>
    </row>
    <row r="194" spans="1:10" ht="16" x14ac:dyDescent="0.2">
      <c r="A194" s="63"/>
      <c r="B194" s="75" t="s">
        <v>582</v>
      </c>
      <c r="C194" s="66" t="s">
        <v>368</v>
      </c>
      <c r="D194" s="66" t="s">
        <v>411</v>
      </c>
      <c r="E194" s="78">
        <v>190000</v>
      </c>
      <c r="F194" s="78">
        <f>H194-G194</f>
        <v>16.38</v>
      </c>
      <c r="G194" s="78">
        <v>0.91</v>
      </c>
      <c r="H194" s="78">
        <v>17.29</v>
      </c>
      <c r="I194" s="78">
        <f>SUM(H194:H199)</f>
        <v>38.69</v>
      </c>
      <c r="J194" s="23"/>
    </row>
    <row r="195" spans="1:10" ht="16" x14ac:dyDescent="0.2">
      <c r="A195" s="63"/>
      <c r="B195" s="75" t="s">
        <v>582</v>
      </c>
      <c r="C195" s="66"/>
      <c r="D195" s="173" t="s">
        <v>417</v>
      </c>
      <c r="E195" s="78">
        <v>50000</v>
      </c>
      <c r="F195" s="109">
        <v>9.0500000000000007</v>
      </c>
      <c r="G195" s="144"/>
      <c r="H195" s="78">
        <f>F195</f>
        <v>9.0500000000000007</v>
      </c>
      <c r="I195" s="78"/>
      <c r="J195" s="23"/>
    </row>
    <row r="196" spans="1:10" ht="16" x14ac:dyDescent="0.2">
      <c r="A196" s="63"/>
      <c r="B196" s="75" t="s">
        <v>582</v>
      </c>
      <c r="C196" s="66"/>
      <c r="D196" s="173" t="s">
        <v>412</v>
      </c>
      <c r="E196" s="78">
        <v>10000</v>
      </c>
      <c r="F196" s="109">
        <v>3.42</v>
      </c>
      <c r="G196" s="144"/>
      <c r="H196" s="78">
        <f>F196</f>
        <v>3.42</v>
      </c>
      <c r="I196" s="78"/>
      <c r="J196" s="23"/>
    </row>
    <row r="197" spans="1:10" ht="16" x14ac:dyDescent="0.2">
      <c r="A197" s="63"/>
      <c r="B197" s="75" t="s">
        <v>582</v>
      </c>
      <c r="C197" s="66"/>
      <c r="D197" s="173" t="s">
        <v>413</v>
      </c>
      <c r="E197" s="78">
        <v>100000</v>
      </c>
      <c r="F197" s="109">
        <v>4.18</v>
      </c>
      <c r="G197" s="144"/>
      <c r="H197" s="78">
        <f>F197</f>
        <v>4.18</v>
      </c>
      <c r="I197" s="78"/>
      <c r="J197" s="23"/>
    </row>
    <row r="198" spans="1:10" ht="16" x14ac:dyDescent="0.2">
      <c r="A198" s="63"/>
      <c r="B198" s="75" t="s">
        <v>582</v>
      </c>
      <c r="C198" s="66"/>
      <c r="D198" s="173" t="s">
        <v>418</v>
      </c>
      <c r="E198" s="78">
        <v>100000</v>
      </c>
      <c r="F198" s="109">
        <v>4.4000000000000004</v>
      </c>
      <c r="G198" s="144"/>
      <c r="H198" s="78">
        <f>F198</f>
        <v>4.4000000000000004</v>
      </c>
      <c r="I198" s="78"/>
      <c r="J198" s="23"/>
    </row>
    <row r="199" spans="1:10" ht="16" x14ac:dyDescent="0.2">
      <c r="A199" s="63"/>
      <c r="B199" s="75" t="s">
        <v>582</v>
      </c>
      <c r="C199" s="66"/>
      <c r="D199" s="173" t="s">
        <v>414</v>
      </c>
      <c r="E199" s="78">
        <v>10000</v>
      </c>
      <c r="F199" s="109">
        <v>0.35</v>
      </c>
      <c r="G199" s="144"/>
      <c r="H199" s="78">
        <f>F199</f>
        <v>0.35</v>
      </c>
      <c r="I199" s="78"/>
      <c r="J199" s="23"/>
    </row>
    <row r="200" spans="1:10" ht="16" x14ac:dyDescent="0.2">
      <c r="A200" s="63"/>
      <c r="B200" s="75"/>
      <c r="C200" s="66"/>
      <c r="D200" s="173"/>
      <c r="E200" s="78"/>
      <c r="F200" s="109"/>
      <c r="G200" s="144"/>
      <c r="H200" s="78"/>
      <c r="I200" s="78"/>
      <c r="J200" s="23"/>
    </row>
    <row r="201" spans="1:10" ht="16" x14ac:dyDescent="0.2">
      <c r="A201" s="63"/>
      <c r="B201" s="75" t="s">
        <v>638</v>
      </c>
      <c r="C201" s="66" t="s">
        <v>636</v>
      </c>
      <c r="D201" s="173" t="s">
        <v>411</v>
      </c>
      <c r="E201" s="78">
        <v>100000</v>
      </c>
      <c r="F201" s="109">
        <f>H201-G201</f>
        <v>11.34</v>
      </c>
      <c r="G201" s="144">
        <v>1.26</v>
      </c>
      <c r="H201" s="78">
        <v>12.6</v>
      </c>
      <c r="I201" s="78">
        <f>SUM(H201:H204)</f>
        <v>24.73</v>
      </c>
      <c r="J201" s="23"/>
    </row>
    <row r="202" spans="1:10" ht="16" x14ac:dyDescent="0.2">
      <c r="A202" s="63"/>
      <c r="B202" s="75" t="s">
        <v>638</v>
      </c>
      <c r="C202" s="66"/>
      <c r="D202" s="173" t="s">
        <v>412</v>
      </c>
      <c r="E202" s="78">
        <v>10000</v>
      </c>
      <c r="F202" s="109">
        <v>3.42</v>
      </c>
      <c r="G202" s="144"/>
      <c r="H202" s="78">
        <f>F202</f>
        <v>3.42</v>
      </c>
      <c r="I202" s="78"/>
      <c r="J202" s="23"/>
    </row>
    <row r="203" spans="1:10" ht="16" x14ac:dyDescent="0.2">
      <c r="A203" s="63"/>
      <c r="B203" s="75" t="s">
        <v>638</v>
      </c>
      <c r="C203" s="66"/>
      <c r="D203" s="173" t="s">
        <v>413</v>
      </c>
      <c r="E203" s="78">
        <v>200000</v>
      </c>
      <c r="F203" s="78">
        <v>8.36</v>
      </c>
      <c r="G203" s="78"/>
      <c r="H203" s="78">
        <f>F203</f>
        <v>8.36</v>
      </c>
      <c r="I203" s="78"/>
      <c r="J203" s="23"/>
    </row>
    <row r="204" spans="1:10" ht="16" x14ac:dyDescent="0.2">
      <c r="A204" s="63"/>
      <c r="B204" s="75" t="s">
        <v>638</v>
      </c>
      <c r="C204" s="66"/>
      <c r="D204" s="173" t="s">
        <v>414</v>
      </c>
      <c r="E204" s="78">
        <v>10000</v>
      </c>
      <c r="F204" s="109">
        <v>0.35</v>
      </c>
      <c r="G204" s="144"/>
      <c r="H204" s="78">
        <f>F204</f>
        <v>0.35</v>
      </c>
      <c r="I204" s="78"/>
      <c r="J204" s="23"/>
    </row>
    <row r="205" spans="1:10" ht="16" x14ac:dyDescent="0.2">
      <c r="A205" s="63"/>
      <c r="B205" s="75"/>
      <c r="C205" s="66"/>
      <c r="D205" s="66"/>
      <c r="E205" s="78"/>
      <c r="F205" s="109"/>
      <c r="G205" s="144"/>
      <c r="H205" s="78"/>
      <c r="I205" s="78"/>
      <c r="J205" s="23"/>
    </row>
    <row r="206" spans="1:10" ht="16" x14ac:dyDescent="0.2">
      <c r="A206" s="63"/>
      <c r="B206" s="75" t="s">
        <v>583</v>
      </c>
      <c r="C206" s="66" t="s">
        <v>133</v>
      </c>
      <c r="D206" s="66" t="s">
        <v>411</v>
      </c>
      <c r="E206" s="78">
        <v>150000</v>
      </c>
      <c r="F206" s="109">
        <f>H206-G206</f>
        <v>17.639999999999997</v>
      </c>
      <c r="G206" s="144">
        <v>1.26</v>
      </c>
      <c r="H206" s="78">
        <v>18.899999999999999</v>
      </c>
      <c r="I206" s="78">
        <f>SUM(H206:H211)</f>
        <v>104.26</v>
      </c>
      <c r="J206" s="211"/>
    </row>
    <row r="207" spans="1:10" ht="16" x14ac:dyDescent="0.2">
      <c r="A207" s="63"/>
      <c r="B207" s="75" t="s">
        <v>583</v>
      </c>
      <c r="C207" s="66"/>
      <c r="D207" s="173" t="s">
        <v>417</v>
      </c>
      <c r="E207" s="78">
        <v>150000</v>
      </c>
      <c r="F207" s="109">
        <v>42.45</v>
      </c>
      <c r="G207" s="144"/>
      <c r="H207" s="78">
        <v>66.150000000000006</v>
      </c>
      <c r="I207" s="78"/>
      <c r="J207" s="23"/>
    </row>
    <row r="208" spans="1:10" ht="16" x14ac:dyDescent="0.2">
      <c r="A208" s="63"/>
      <c r="B208" s="75" t="s">
        <v>583</v>
      </c>
      <c r="C208" s="66"/>
      <c r="D208" s="173" t="s">
        <v>412</v>
      </c>
      <c r="E208" s="78">
        <v>10000</v>
      </c>
      <c r="F208" s="109">
        <v>3.42</v>
      </c>
      <c r="G208" s="144"/>
      <c r="H208" s="78">
        <f>F208</f>
        <v>3.42</v>
      </c>
      <c r="I208" s="78"/>
      <c r="J208" s="23"/>
    </row>
    <row r="209" spans="1:10" ht="16" x14ac:dyDescent="0.2">
      <c r="A209" s="63"/>
      <c r="B209" s="75" t="s">
        <v>583</v>
      </c>
      <c r="C209" s="66"/>
      <c r="D209" s="173" t="s">
        <v>413</v>
      </c>
      <c r="E209" s="78">
        <v>180000</v>
      </c>
      <c r="F209" s="109">
        <v>7.52</v>
      </c>
      <c r="G209" s="144"/>
      <c r="H209" s="78">
        <f>F209</f>
        <v>7.52</v>
      </c>
      <c r="I209" s="78"/>
      <c r="J209" s="23"/>
    </row>
    <row r="210" spans="1:10" ht="16" x14ac:dyDescent="0.2">
      <c r="A210" s="63"/>
      <c r="B210" s="75" t="s">
        <v>583</v>
      </c>
      <c r="C210" s="66"/>
      <c r="D210" s="173" t="s">
        <v>418</v>
      </c>
      <c r="E210" s="78">
        <v>180000</v>
      </c>
      <c r="F210" s="109">
        <v>7.92</v>
      </c>
      <c r="G210" s="144"/>
      <c r="H210" s="78">
        <f>F210</f>
        <v>7.92</v>
      </c>
      <c r="I210" s="78"/>
      <c r="J210" s="23"/>
    </row>
    <row r="211" spans="1:10" ht="16" x14ac:dyDescent="0.2">
      <c r="A211" s="63"/>
      <c r="B211" s="75" t="s">
        <v>583</v>
      </c>
      <c r="C211" s="66"/>
      <c r="D211" s="173" t="s">
        <v>414</v>
      </c>
      <c r="E211" s="78">
        <v>10000</v>
      </c>
      <c r="F211" s="109">
        <v>0.35</v>
      </c>
      <c r="G211" s="144"/>
      <c r="H211" s="78">
        <f>F211</f>
        <v>0.35</v>
      </c>
      <c r="I211" s="78"/>
      <c r="J211" s="23"/>
    </row>
    <row r="212" spans="1:10" ht="16" x14ac:dyDescent="0.2">
      <c r="A212" s="63"/>
      <c r="B212" s="75"/>
      <c r="C212" s="66"/>
      <c r="D212" s="66"/>
      <c r="E212" s="78"/>
      <c r="F212" s="109"/>
      <c r="G212" s="144"/>
      <c r="H212" s="78"/>
      <c r="I212" s="78"/>
      <c r="J212" s="23"/>
    </row>
    <row r="213" spans="1:10" ht="16" x14ac:dyDescent="0.2">
      <c r="A213" s="63"/>
      <c r="B213" s="75" t="s">
        <v>585</v>
      </c>
      <c r="C213" s="66" t="s">
        <v>378</v>
      </c>
      <c r="D213" s="66" t="s">
        <v>411</v>
      </c>
      <c r="E213" s="78">
        <v>10000</v>
      </c>
      <c r="F213" s="109">
        <v>0</v>
      </c>
      <c r="G213" s="144">
        <f>H213-F213</f>
        <v>8.02</v>
      </c>
      <c r="H213" s="78">
        <v>8.02</v>
      </c>
      <c r="I213" s="78">
        <f>H213</f>
        <v>8.02</v>
      </c>
      <c r="J213" s="23"/>
    </row>
    <row r="214" spans="1:10" ht="16" x14ac:dyDescent="0.2">
      <c r="A214" s="63"/>
      <c r="B214" s="75"/>
      <c r="C214" s="66"/>
      <c r="D214" s="66"/>
      <c r="E214" s="78"/>
      <c r="F214" s="109"/>
      <c r="G214" s="144"/>
      <c r="H214" s="78"/>
      <c r="I214" s="78"/>
      <c r="J214" s="23"/>
    </row>
    <row r="215" spans="1:10" ht="16" x14ac:dyDescent="0.2">
      <c r="A215" s="63"/>
      <c r="B215" s="75" t="s">
        <v>586</v>
      </c>
      <c r="C215" s="85" t="s">
        <v>228</v>
      </c>
      <c r="D215" s="85" t="s">
        <v>411</v>
      </c>
      <c r="E215" s="86">
        <v>10000</v>
      </c>
      <c r="F215" s="86">
        <v>0</v>
      </c>
      <c r="G215" s="78">
        <f>H215-F215</f>
        <v>0.53</v>
      </c>
      <c r="H215" s="86">
        <v>0.53</v>
      </c>
      <c r="I215" s="86">
        <f>SUM(H215:H216)</f>
        <v>0.95</v>
      </c>
      <c r="J215" s="23"/>
    </row>
    <row r="216" spans="1:10" ht="16" x14ac:dyDescent="0.2">
      <c r="A216" s="63"/>
      <c r="B216" s="75" t="s">
        <v>586</v>
      </c>
      <c r="C216" s="85"/>
      <c r="D216" s="85" t="s">
        <v>413</v>
      </c>
      <c r="E216" s="86">
        <v>10000</v>
      </c>
      <c r="F216" s="86">
        <v>0.42</v>
      </c>
      <c r="G216" s="78"/>
      <c r="H216" s="86">
        <v>0.42</v>
      </c>
      <c r="I216" s="86"/>
      <c r="J216" s="23"/>
    </row>
    <row r="217" spans="1:10" ht="16" x14ac:dyDescent="0.2">
      <c r="A217" s="63"/>
      <c r="B217" s="75"/>
      <c r="C217" s="85"/>
      <c r="D217" s="85"/>
      <c r="E217" s="86"/>
      <c r="F217" s="251"/>
      <c r="G217" s="144"/>
      <c r="H217" s="86"/>
      <c r="I217" s="86"/>
      <c r="J217" s="23"/>
    </row>
    <row r="218" spans="1:10" ht="16" x14ac:dyDescent="0.2">
      <c r="A218" s="63"/>
      <c r="B218" s="75" t="s">
        <v>587</v>
      </c>
      <c r="C218" s="85" t="s">
        <v>507</v>
      </c>
      <c r="D218" s="85" t="s">
        <v>411</v>
      </c>
      <c r="E218" s="86">
        <v>10000</v>
      </c>
      <c r="F218" s="251">
        <v>0</v>
      </c>
      <c r="G218" s="144">
        <f>H218-F218</f>
        <v>3.08</v>
      </c>
      <c r="H218" s="86">
        <v>3.08</v>
      </c>
      <c r="I218" s="86">
        <f>SUM(H218:H222)</f>
        <v>4.4700000000000006</v>
      </c>
      <c r="J218" s="23"/>
    </row>
    <row r="219" spans="1:10" ht="16" x14ac:dyDescent="0.2">
      <c r="A219" s="63"/>
      <c r="B219" s="75" t="s">
        <v>587</v>
      </c>
      <c r="C219" s="85"/>
      <c r="D219" s="85" t="s">
        <v>412</v>
      </c>
      <c r="E219" s="86">
        <v>2000</v>
      </c>
      <c r="F219" s="251">
        <v>0.68</v>
      </c>
      <c r="G219" s="144"/>
      <c r="H219" s="86">
        <f>F219</f>
        <v>0.68</v>
      </c>
      <c r="I219" s="86"/>
      <c r="J219" s="23"/>
    </row>
    <row r="220" spans="1:10" ht="16" x14ac:dyDescent="0.2">
      <c r="A220" s="63"/>
      <c r="B220" s="75" t="s">
        <v>587</v>
      </c>
      <c r="C220" s="85"/>
      <c r="D220" s="85" t="s">
        <v>413</v>
      </c>
      <c r="E220" s="86">
        <v>10000</v>
      </c>
      <c r="F220" s="251">
        <v>0.42</v>
      </c>
      <c r="G220" s="144"/>
      <c r="H220" s="86">
        <f>F220</f>
        <v>0.42</v>
      </c>
      <c r="I220" s="86"/>
      <c r="J220" s="23"/>
    </row>
    <row r="221" spans="1:10" ht="16" x14ac:dyDescent="0.2">
      <c r="A221" s="63"/>
      <c r="B221" s="75" t="s">
        <v>587</v>
      </c>
      <c r="C221" s="85"/>
      <c r="D221" s="85" t="s">
        <v>418</v>
      </c>
      <c r="E221" s="86">
        <v>5000</v>
      </c>
      <c r="F221" s="86">
        <v>0.22</v>
      </c>
      <c r="G221" s="78"/>
      <c r="H221" s="86">
        <f>F221</f>
        <v>0.22</v>
      </c>
      <c r="I221" s="86"/>
      <c r="J221" s="23"/>
    </row>
    <row r="222" spans="1:10" ht="16" x14ac:dyDescent="0.2">
      <c r="A222" s="63"/>
      <c r="B222" s="75" t="s">
        <v>587</v>
      </c>
      <c r="C222" s="85"/>
      <c r="D222" s="85" t="s">
        <v>414</v>
      </c>
      <c r="E222" s="86">
        <v>2000</v>
      </c>
      <c r="F222" s="251">
        <v>7.0000000000000007E-2</v>
      </c>
      <c r="G222" s="144"/>
      <c r="H222" s="86">
        <f>F222</f>
        <v>7.0000000000000007E-2</v>
      </c>
      <c r="I222" s="86"/>
      <c r="J222" s="23"/>
    </row>
    <row r="223" spans="1:10" ht="16" x14ac:dyDescent="0.2">
      <c r="A223" s="63"/>
      <c r="B223" s="75"/>
      <c r="C223" s="85"/>
      <c r="D223" s="85"/>
      <c r="E223" s="86"/>
      <c r="F223" s="251"/>
      <c r="G223" s="242"/>
      <c r="H223" s="86"/>
      <c r="I223" s="86"/>
      <c r="J223" s="23"/>
    </row>
    <row r="224" spans="1:10" ht="16" x14ac:dyDescent="0.2">
      <c r="A224" s="63"/>
      <c r="B224" s="75" t="s">
        <v>588</v>
      </c>
      <c r="C224" s="66" t="s">
        <v>84</v>
      </c>
      <c r="D224" s="66" t="s">
        <v>411</v>
      </c>
      <c r="E224" s="78">
        <v>10000</v>
      </c>
      <c r="F224" s="109">
        <v>0</v>
      </c>
      <c r="G224" s="144">
        <f>H224-F224</f>
        <v>0.91</v>
      </c>
      <c r="H224" s="78">
        <v>0.91</v>
      </c>
      <c r="I224" s="78">
        <f>SUM(H224:H225)</f>
        <v>1.33</v>
      </c>
      <c r="J224" s="211"/>
    </row>
    <row r="225" spans="1:10" ht="16" x14ac:dyDescent="0.2">
      <c r="A225" s="63"/>
      <c r="B225" s="75" t="s">
        <v>588</v>
      </c>
      <c r="C225" s="66"/>
      <c r="D225" s="66" t="s">
        <v>413</v>
      </c>
      <c r="E225" s="78">
        <v>10000</v>
      </c>
      <c r="F225" s="109">
        <v>0.42</v>
      </c>
      <c r="G225" s="144"/>
      <c r="H225" s="78">
        <f>F225</f>
        <v>0.42</v>
      </c>
      <c r="I225" s="78"/>
      <c r="J225" s="23"/>
    </row>
    <row r="226" spans="1:10" ht="16" x14ac:dyDescent="0.2">
      <c r="A226" s="63"/>
      <c r="B226" s="75"/>
      <c r="C226" s="66"/>
      <c r="D226" s="66"/>
      <c r="E226" s="78"/>
      <c r="F226" s="109"/>
      <c r="G226" s="144"/>
      <c r="H226" s="78"/>
      <c r="I226" s="78"/>
      <c r="J226" s="23"/>
    </row>
    <row r="227" spans="1:10" ht="16" x14ac:dyDescent="0.2">
      <c r="A227" s="63"/>
      <c r="B227" s="75" t="s">
        <v>589</v>
      </c>
      <c r="C227" s="66" t="s">
        <v>60</v>
      </c>
      <c r="D227" s="66" t="s">
        <v>411</v>
      </c>
      <c r="E227" s="78">
        <v>10000</v>
      </c>
      <c r="F227" s="109">
        <v>0</v>
      </c>
      <c r="G227" s="144">
        <f>H227-F227</f>
        <v>8.02</v>
      </c>
      <c r="H227" s="78">
        <v>8.02</v>
      </c>
      <c r="I227" s="78">
        <f>H227</f>
        <v>8.02</v>
      </c>
      <c r="J227" s="211"/>
    </row>
    <row r="228" spans="1:10" ht="16" x14ac:dyDescent="0.2">
      <c r="A228" s="63"/>
      <c r="B228" s="75"/>
      <c r="C228" s="66"/>
      <c r="D228" s="66"/>
      <c r="E228" s="78"/>
      <c r="F228" s="109"/>
      <c r="G228" s="144"/>
      <c r="H228" s="78"/>
      <c r="I228" s="78"/>
      <c r="J228" s="23"/>
    </row>
    <row r="229" spans="1:10" ht="16" x14ac:dyDescent="0.2">
      <c r="A229" s="63"/>
      <c r="B229" s="75" t="s">
        <v>425</v>
      </c>
      <c r="C229" s="66" t="s">
        <v>426</v>
      </c>
      <c r="D229" s="66" t="s">
        <v>411</v>
      </c>
      <c r="E229" s="78">
        <v>10000</v>
      </c>
      <c r="F229" s="109">
        <v>0</v>
      </c>
      <c r="G229" s="144">
        <f>H229-F229</f>
        <v>0.66</v>
      </c>
      <c r="H229" s="78">
        <v>0.66</v>
      </c>
      <c r="I229" s="78">
        <f>SUM(H229:H230)</f>
        <v>1.08</v>
      </c>
      <c r="J229" s="23"/>
    </row>
    <row r="230" spans="1:10" ht="16" x14ac:dyDescent="0.2">
      <c r="A230" s="63"/>
      <c r="B230" s="75" t="s">
        <v>425</v>
      </c>
      <c r="C230" s="66"/>
      <c r="D230" s="66" t="s">
        <v>413</v>
      </c>
      <c r="E230" s="78">
        <v>10000</v>
      </c>
      <c r="F230" s="109">
        <v>0.42</v>
      </c>
      <c r="G230" s="144"/>
      <c r="H230" s="78">
        <f>F230</f>
        <v>0.42</v>
      </c>
      <c r="I230" s="78"/>
      <c r="J230" s="23"/>
    </row>
    <row r="231" spans="1:10" ht="16" x14ac:dyDescent="0.2">
      <c r="A231" s="63"/>
      <c r="B231" s="75"/>
      <c r="C231" s="66"/>
      <c r="D231" s="66"/>
      <c r="E231" s="78"/>
      <c r="F231" s="109"/>
      <c r="G231" s="144"/>
      <c r="H231" s="78"/>
      <c r="I231" s="78"/>
      <c r="J231" s="23"/>
    </row>
    <row r="232" spans="1:10" ht="16" x14ac:dyDescent="0.2">
      <c r="A232" s="63"/>
      <c r="B232" s="75" t="s">
        <v>660</v>
      </c>
      <c r="C232" s="66" t="s">
        <v>658</v>
      </c>
      <c r="D232" s="66" t="s">
        <v>411</v>
      </c>
      <c r="E232" s="78">
        <v>190000</v>
      </c>
      <c r="F232" s="109">
        <f>H232-G232</f>
        <v>36.18</v>
      </c>
      <c r="G232" s="144">
        <v>2.0099999999999998</v>
      </c>
      <c r="H232" s="78">
        <v>38.19</v>
      </c>
      <c r="I232" s="78">
        <f>SUM(H232:H237)</f>
        <v>64.349999999999994</v>
      </c>
      <c r="J232" s="23"/>
    </row>
    <row r="233" spans="1:10" ht="16" x14ac:dyDescent="0.2">
      <c r="A233" s="63"/>
      <c r="B233" s="75" t="s">
        <v>660</v>
      </c>
      <c r="C233" s="66"/>
      <c r="D233" s="66" t="s">
        <v>417</v>
      </c>
      <c r="E233" s="78">
        <v>100000</v>
      </c>
      <c r="F233" s="109">
        <v>18.100000000000001</v>
      </c>
      <c r="G233" s="144"/>
      <c r="H233" s="78">
        <f>F233</f>
        <v>18.100000000000001</v>
      </c>
      <c r="I233" s="78"/>
      <c r="J233" s="23"/>
    </row>
    <row r="234" spans="1:10" ht="16" x14ac:dyDescent="0.2">
      <c r="A234" s="63"/>
      <c r="B234" s="75" t="s">
        <v>660</v>
      </c>
      <c r="C234" s="66"/>
      <c r="D234" s="66" t="s">
        <v>412</v>
      </c>
      <c r="E234" s="78">
        <v>10000</v>
      </c>
      <c r="F234" s="109">
        <v>3.42</v>
      </c>
      <c r="G234" s="144"/>
      <c r="H234" s="78">
        <f>F234</f>
        <v>3.42</v>
      </c>
      <c r="I234" s="78"/>
      <c r="J234" s="23"/>
    </row>
    <row r="235" spans="1:10" ht="16" x14ac:dyDescent="0.2">
      <c r="A235" s="63"/>
      <c r="B235" s="75" t="s">
        <v>660</v>
      </c>
      <c r="C235" s="66"/>
      <c r="D235" s="66" t="s">
        <v>413</v>
      </c>
      <c r="E235" s="78">
        <v>50000</v>
      </c>
      <c r="F235" s="109">
        <v>2.09</v>
      </c>
      <c r="G235" s="144"/>
      <c r="H235" s="78">
        <f>F235</f>
        <v>2.09</v>
      </c>
      <c r="I235" s="78"/>
      <c r="J235" s="23"/>
    </row>
    <row r="236" spans="1:10" ht="16" x14ac:dyDescent="0.2">
      <c r="A236" s="63"/>
      <c r="B236" s="75" t="s">
        <v>660</v>
      </c>
      <c r="C236" s="66"/>
      <c r="D236" s="66" t="s">
        <v>418</v>
      </c>
      <c r="E236" s="78">
        <v>50000</v>
      </c>
      <c r="F236" s="109">
        <v>2.2000000000000002</v>
      </c>
      <c r="G236" s="144"/>
      <c r="H236" s="78">
        <f>F236</f>
        <v>2.2000000000000002</v>
      </c>
      <c r="I236" s="78"/>
      <c r="J236" s="23"/>
    </row>
    <row r="237" spans="1:10" ht="16" x14ac:dyDescent="0.2">
      <c r="A237" s="63"/>
      <c r="B237" s="75" t="s">
        <v>660</v>
      </c>
      <c r="C237" s="66"/>
      <c r="D237" s="66" t="s">
        <v>414</v>
      </c>
      <c r="E237" s="78">
        <v>10000</v>
      </c>
      <c r="F237" s="109">
        <v>0.35</v>
      </c>
      <c r="G237" s="144"/>
      <c r="H237" s="78">
        <f>F237</f>
        <v>0.35</v>
      </c>
      <c r="I237" s="78"/>
      <c r="J237" s="23"/>
    </row>
    <row r="238" spans="1:10" ht="16" x14ac:dyDescent="0.2">
      <c r="A238" s="63"/>
      <c r="B238" s="75"/>
      <c r="C238" s="66"/>
      <c r="D238" s="66"/>
      <c r="E238" s="78"/>
      <c r="F238" s="78"/>
      <c r="G238" s="78"/>
      <c r="H238" s="78"/>
      <c r="I238" s="78"/>
      <c r="J238" s="23"/>
    </row>
    <row r="239" spans="1:10" ht="16" x14ac:dyDescent="0.2">
      <c r="A239" s="63"/>
      <c r="B239" s="290">
        <v>2235</v>
      </c>
      <c r="C239" s="66" t="s">
        <v>527</v>
      </c>
      <c r="D239" s="66" t="s">
        <v>411</v>
      </c>
      <c r="E239" s="78">
        <v>10000</v>
      </c>
      <c r="F239" s="78">
        <v>0</v>
      </c>
      <c r="G239" s="78">
        <f>H239-F239</f>
        <v>2.0099999999999998</v>
      </c>
      <c r="H239" s="78">
        <v>2.0099999999999998</v>
      </c>
      <c r="I239" s="78">
        <f>SUM(H239:H244)</f>
        <v>4.8199999999999994</v>
      </c>
      <c r="J239" s="23"/>
    </row>
    <row r="240" spans="1:10" ht="16" x14ac:dyDescent="0.2">
      <c r="A240" s="63"/>
      <c r="B240" s="290" t="s">
        <v>535</v>
      </c>
      <c r="C240" s="66"/>
      <c r="D240" s="66" t="s">
        <v>417</v>
      </c>
      <c r="E240" s="78">
        <v>5000</v>
      </c>
      <c r="F240" s="78">
        <v>1.42</v>
      </c>
      <c r="G240" s="78"/>
      <c r="H240" s="78">
        <f>F240</f>
        <v>1.42</v>
      </c>
      <c r="I240" s="78"/>
      <c r="J240" s="23"/>
    </row>
    <row r="241" spans="1:10" ht="16" x14ac:dyDescent="0.2">
      <c r="A241" s="63"/>
      <c r="B241" s="290" t="s">
        <v>535</v>
      </c>
      <c r="C241" s="66"/>
      <c r="D241" s="66" t="s">
        <v>412</v>
      </c>
      <c r="E241" s="78">
        <v>2000</v>
      </c>
      <c r="F241" s="78">
        <v>0.68</v>
      </c>
      <c r="G241" s="78"/>
      <c r="H241" s="78">
        <f>F241</f>
        <v>0.68</v>
      </c>
      <c r="I241" s="78"/>
      <c r="J241" s="23"/>
    </row>
    <row r="242" spans="1:10" ht="16" x14ac:dyDescent="0.2">
      <c r="A242" s="63"/>
      <c r="B242" s="290" t="s">
        <v>535</v>
      </c>
      <c r="C242" s="66"/>
      <c r="D242" s="66" t="s">
        <v>413</v>
      </c>
      <c r="E242" s="78">
        <v>10000</v>
      </c>
      <c r="F242" s="78">
        <v>0.42</v>
      </c>
      <c r="G242" s="78"/>
      <c r="H242" s="78">
        <f>F242</f>
        <v>0.42</v>
      </c>
      <c r="I242" s="78"/>
      <c r="J242" s="23"/>
    </row>
    <row r="243" spans="1:10" ht="16" x14ac:dyDescent="0.2">
      <c r="A243" s="63"/>
      <c r="B243" s="290" t="s">
        <v>535</v>
      </c>
      <c r="C243" s="66"/>
      <c r="D243" s="66" t="s">
        <v>418</v>
      </c>
      <c r="E243" s="78">
        <v>5000</v>
      </c>
      <c r="F243" s="78">
        <v>0.22</v>
      </c>
      <c r="G243" s="78"/>
      <c r="H243" s="78">
        <f>F243</f>
        <v>0.22</v>
      </c>
      <c r="I243" s="78"/>
      <c r="J243" s="23"/>
    </row>
    <row r="244" spans="1:10" ht="16" x14ac:dyDescent="0.2">
      <c r="A244" s="63"/>
      <c r="B244" s="290" t="s">
        <v>535</v>
      </c>
      <c r="C244" s="66"/>
      <c r="D244" s="66" t="s">
        <v>414</v>
      </c>
      <c r="E244" s="78">
        <v>2000</v>
      </c>
      <c r="F244" s="78">
        <v>7.0000000000000007E-2</v>
      </c>
      <c r="G244" s="78"/>
      <c r="H244" s="78">
        <f>F244</f>
        <v>7.0000000000000007E-2</v>
      </c>
      <c r="I244" s="78"/>
      <c r="J244" s="23"/>
    </row>
    <row r="245" spans="1:10" ht="16" x14ac:dyDescent="0.2">
      <c r="A245" s="63"/>
      <c r="B245" s="23"/>
      <c r="C245" s="66"/>
      <c r="D245" s="66"/>
      <c r="E245" s="78"/>
      <c r="F245" s="78"/>
      <c r="G245" s="78"/>
      <c r="H245" s="78"/>
      <c r="I245" s="78"/>
      <c r="J245" s="23"/>
    </row>
    <row r="246" spans="1:10" ht="16" x14ac:dyDescent="0.2">
      <c r="A246" s="63"/>
      <c r="B246" s="275">
        <v>2245</v>
      </c>
      <c r="C246" s="66" t="s">
        <v>639</v>
      </c>
      <c r="D246" s="66" t="s">
        <v>411</v>
      </c>
      <c r="E246" s="78">
        <v>10000</v>
      </c>
      <c r="F246" s="78">
        <v>0</v>
      </c>
      <c r="G246" s="78">
        <v>3.08</v>
      </c>
      <c r="H246" s="78">
        <f>F246+G246</f>
        <v>3.08</v>
      </c>
      <c r="I246" s="78">
        <f>SUM(H246:H247)</f>
        <v>3.5</v>
      </c>
      <c r="J246" s="23"/>
    </row>
    <row r="247" spans="1:10" ht="16" x14ac:dyDescent="0.2">
      <c r="A247" s="63"/>
      <c r="B247" s="275">
        <v>2245</v>
      </c>
      <c r="C247" s="66"/>
      <c r="D247" s="66" t="s">
        <v>413</v>
      </c>
      <c r="E247" s="78">
        <v>10000</v>
      </c>
      <c r="F247" s="78">
        <v>0.42</v>
      </c>
      <c r="G247" s="78"/>
      <c r="H247" s="78">
        <f>F247</f>
        <v>0.42</v>
      </c>
      <c r="I247" s="78"/>
      <c r="J247" s="23"/>
    </row>
    <row r="248" spans="1:10" ht="16" x14ac:dyDescent="0.2">
      <c r="A248" s="63"/>
      <c r="B248" s="75"/>
      <c r="C248" s="66"/>
      <c r="D248" s="66"/>
      <c r="E248" s="78"/>
      <c r="F248" s="109"/>
      <c r="G248" s="144"/>
      <c r="H248" s="78"/>
      <c r="I248" s="78"/>
      <c r="J248" s="23"/>
    </row>
    <row r="249" spans="1:10" ht="16" x14ac:dyDescent="0.2">
      <c r="A249" s="63"/>
      <c r="B249" s="75" t="s">
        <v>591</v>
      </c>
      <c r="C249" s="66" t="s">
        <v>367</v>
      </c>
      <c r="D249" s="66" t="s">
        <v>411</v>
      </c>
      <c r="E249" s="78">
        <v>10000</v>
      </c>
      <c r="F249" s="109">
        <v>0</v>
      </c>
      <c r="G249" s="144">
        <f>H249-F249</f>
        <v>5.0199999999999996</v>
      </c>
      <c r="H249" s="78">
        <v>5.0199999999999996</v>
      </c>
      <c r="I249" s="78">
        <f>SUM(H249:H252)</f>
        <v>10.879999999999999</v>
      </c>
      <c r="J249" s="23"/>
    </row>
    <row r="250" spans="1:10" ht="16" x14ac:dyDescent="0.2">
      <c r="A250" s="63"/>
      <c r="B250" s="75" t="s">
        <v>591</v>
      </c>
      <c r="C250" s="66"/>
      <c r="D250" s="66" t="s">
        <v>412</v>
      </c>
      <c r="E250" s="78">
        <v>10000</v>
      </c>
      <c r="F250" s="109">
        <v>3.42</v>
      </c>
      <c r="G250" s="144"/>
      <c r="H250" s="78">
        <f>F250</f>
        <v>3.42</v>
      </c>
      <c r="I250" s="78"/>
      <c r="J250" s="23"/>
    </row>
    <row r="251" spans="1:10" ht="16" x14ac:dyDescent="0.2">
      <c r="A251" s="63"/>
      <c r="B251" s="75" t="s">
        <v>591</v>
      </c>
      <c r="C251" s="66"/>
      <c r="D251" s="66" t="s">
        <v>413</v>
      </c>
      <c r="E251" s="78">
        <v>50000</v>
      </c>
      <c r="F251" s="109">
        <v>2.09</v>
      </c>
      <c r="G251" s="144"/>
      <c r="H251" s="78">
        <f>F251</f>
        <v>2.09</v>
      </c>
      <c r="I251" s="78"/>
      <c r="J251" s="23"/>
    </row>
    <row r="252" spans="1:10" ht="16" x14ac:dyDescent="0.2">
      <c r="A252" s="63"/>
      <c r="B252" s="75" t="s">
        <v>591</v>
      </c>
      <c r="C252" s="66"/>
      <c r="D252" s="66" t="s">
        <v>414</v>
      </c>
      <c r="E252" s="78">
        <v>10000</v>
      </c>
      <c r="F252" s="109">
        <v>0.35</v>
      </c>
      <c r="G252" s="144"/>
      <c r="H252" s="78">
        <f>F252</f>
        <v>0.35</v>
      </c>
      <c r="I252" s="78"/>
      <c r="J252" s="23"/>
    </row>
    <row r="253" spans="1:10" ht="16" x14ac:dyDescent="0.2">
      <c r="A253" s="63"/>
      <c r="B253" s="75"/>
      <c r="C253" s="70"/>
      <c r="D253" s="173"/>
      <c r="E253" s="130"/>
      <c r="F253" s="111"/>
      <c r="G253" s="192"/>
      <c r="H253" s="130"/>
      <c r="I253" s="130"/>
      <c r="J253" s="23"/>
    </row>
    <row r="254" spans="1:10" ht="16" x14ac:dyDescent="0.2">
      <c r="A254" s="63"/>
      <c r="B254" s="75" t="s">
        <v>593</v>
      </c>
      <c r="C254" s="70" t="s">
        <v>374</v>
      </c>
      <c r="D254" s="70" t="s">
        <v>411</v>
      </c>
      <c r="E254" s="130">
        <v>10000</v>
      </c>
      <c r="F254" s="111">
        <v>0</v>
      </c>
      <c r="G254" s="144">
        <f>H254-F254</f>
        <v>5.0199999999999996</v>
      </c>
      <c r="H254" s="130">
        <v>5.0199999999999996</v>
      </c>
      <c r="I254" s="130">
        <f>H254</f>
        <v>5.0199999999999996</v>
      </c>
      <c r="J254" s="23"/>
    </row>
    <row r="255" spans="1:10" ht="16" x14ac:dyDescent="0.2">
      <c r="A255" s="63"/>
      <c r="B255" s="75"/>
      <c r="C255" s="70"/>
      <c r="D255" s="70"/>
      <c r="E255" s="130"/>
      <c r="F255" s="111"/>
      <c r="G255" s="144"/>
      <c r="H255" s="130"/>
      <c r="I255" s="130"/>
      <c r="J255" s="23"/>
    </row>
    <row r="256" spans="1:10" ht="16" x14ac:dyDescent="0.2">
      <c r="A256" s="63"/>
      <c r="B256" s="75" t="s">
        <v>642</v>
      </c>
      <c r="C256" s="70" t="s">
        <v>641</v>
      </c>
      <c r="D256" s="70" t="s">
        <v>411</v>
      </c>
      <c r="E256" s="130">
        <v>40000</v>
      </c>
      <c r="F256" s="111">
        <f>H256-G256</f>
        <v>1.98</v>
      </c>
      <c r="G256" s="144">
        <v>0.66</v>
      </c>
      <c r="H256" s="130">
        <v>2.64</v>
      </c>
      <c r="I256" s="130">
        <f>SUM(H256:H257)</f>
        <v>5.98</v>
      </c>
      <c r="J256" s="23"/>
    </row>
    <row r="257" spans="1:10" ht="16" x14ac:dyDescent="0.2">
      <c r="A257" s="63"/>
      <c r="B257" s="75" t="s">
        <v>642</v>
      </c>
      <c r="C257" s="70"/>
      <c r="D257" s="70" t="s">
        <v>413</v>
      </c>
      <c r="E257" s="130">
        <v>80000</v>
      </c>
      <c r="F257" s="130">
        <v>3.34</v>
      </c>
      <c r="G257" s="78"/>
      <c r="H257" s="130">
        <f>F257</f>
        <v>3.34</v>
      </c>
      <c r="I257" s="130"/>
      <c r="J257" s="23"/>
    </row>
    <row r="258" spans="1:10" ht="16" x14ac:dyDescent="0.2">
      <c r="A258" s="63"/>
      <c r="B258" s="75"/>
      <c r="C258" s="70"/>
      <c r="D258" s="70"/>
      <c r="E258" s="130"/>
      <c r="F258" s="111"/>
      <c r="G258" s="192"/>
      <c r="H258" s="130"/>
      <c r="I258" s="130"/>
      <c r="J258" s="23"/>
    </row>
    <row r="259" spans="1:10" ht="16" x14ac:dyDescent="0.2">
      <c r="A259" s="63"/>
      <c r="B259" s="75" t="s">
        <v>594</v>
      </c>
      <c r="C259" s="66" t="s">
        <v>72</v>
      </c>
      <c r="D259" s="66" t="s">
        <v>411</v>
      </c>
      <c r="E259" s="78">
        <v>10000</v>
      </c>
      <c r="F259" s="109">
        <v>0</v>
      </c>
      <c r="G259" s="144">
        <f>H259-F259</f>
        <v>8.02</v>
      </c>
      <c r="H259" s="78">
        <v>8.02</v>
      </c>
      <c r="I259" s="78">
        <f>H259</f>
        <v>8.02</v>
      </c>
      <c r="J259" s="23"/>
    </row>
    <row r="260" spans="1:10" ht="16" x14ac:dyDescent="0.2">
      <c r="A260" s="63"/>
      <c r="B260" s="75"/>
      <c r="C260" s="66"/>
      <c r="D260" s="66"/>
      <c r="E260" s="78"/>
      <c r="F260" s="109"/>
      <c r="G260" s="144"/>
      <c r="H260" s="78"/>
      <c r="I260" s="78"/>
      <c r="J260" s="23"/>
    </row>
    <row r="261" spans="1:10" ht="16" x14ac:dyDescent="0.2">
      <c r="A261" s="63"/>
      <c r="B261" s="75" t="s">
        <v>595</v>
      </c>
      <c r="C261" s="66" t="s">
        <v>118</v>
      </c>
      <c r="D261" s="66" t="s">
        <v>411</v>
      </c>
      <c r="E261" s="79">
        <v>10000</v>
      </c>
      <c r="F261" s="109">
        <v>0</v>
      </c>
      <c r="G261" s="144">
        <f>H261-F261</f>
        <v>8.02</v>
      </c>
      <c r="H261" s="79">
        <v>8.02</v>
      </c>
      <c r="I261" s="79">
        <f>SUM(H261:H262)</f>
        <v>12.2</v>
      </c>
      <c r="J261" s="23"/>
    </row>
    <row r="262" spans="1:10" ht="16" x14ac:dyDescent="0.2">
      <c r="A262" s="63"/>
      <c r="B262" s="75" t="s">
        <v>595</v>
      </c>
      <c r="C262" s="66"/>
      <c r="D262" s="66" t="s">
        <v>413</v>
      </c>
      <c r="E262" s="79">
        <v>100000</v>
      </c>
      <c r="F262" s="109">
        <v>4.18</v>
      </c>
      <c r="G262" s="144"/>
      <c r="H262" s="79">
        <f>F262</f>
        <v>4.18</v>
      </c>
      <c r="I262" s="79"/>
      <c r="J262" s="23"/>
    </row>
    <row r="263" spans="1:10" ht="16" x14ac:dyDescent="0.2">
      <c r="A263" s="63"/>
      <c r="B263" s="75"/>
      <c r="C263" s="66"/>
      <c r="D263" s="66"/>
      <c r="E263" s="79"/>
      <c r="F263" s="109"/>
      <c r="G263" s="144"/>
      <c r="H263" s="79"/>
      <c r="I263" s="79"/>
      <c r="J263" s="23"/>
    </row>
    <row r="264" spans="1:10" ht="16" x14ac:dyDescent="0.2">
      <c r="A264" s="63"/>
      <c r="B264" s="75" t="s">
        <v>596</v>
      </c>
      <c r="C264" s="66" t="s">
        <v>62</v>
      </c>
      <c r="D264" s="66" t="s">
        <v>411</v>
      </c>
      <c r="E264" s="78">
        <v>200000</v>
      </c>
      <c r="F264" s="78">
        <f>H264-G264</f>
        <v>58.52</v>
      </c>
      <c r="G264" s="78">
        <v>3.08</v>
      </c>
      <c r="H264" s="78">
        <v>61.6</v>
      </c>
      <c r="I264" s="78">
        <f>SUM(H264:H267)</f>
        <v>73.72999999999999</v>
      </c>
      <c r="J264" s="23"/>
    </row>
    <row r="265" spans="1:10" ht="16" x14ac:dyDescent="0.2">
      <c r="A265" s="63"/>
      <c r="B265" s="75" t="s">
        <v>596</v>
      </c>
      <c r="C265" s="66"/>
      <c r="D265" s="66" t="s">
        <v>412</v>
      </c>
      <c r="E265" s="79">
        <v>10000</v>
      </c>
      <c r="F265" s="109">
        <v>3.42</v>
      </c>
      <c r="G265" s="144"/>
      <c r="H265" s="79">
        <f>F265</f>
        <v>3.42</v>
      </c>
      <c r="I265" s="79"/>
      <c r="J265" s="23"/>
    </row>
    <row r="266" spans="1:10" ht="16" x14ac:dyDescent="0.2">
      <c r="A266" s="63"/>
      <c r="B266" s="75" t="s">
        <v>596</v>
      </c>
      <c r="C266" s="66"/>
      <c r="D266" s="66" t="s">
        <v>413</v>
      </c>
      <c r="E266" s="78">
        <v>200000</v>
      </c>
      <c r="F266" s="109">
        <v>8.36</v>
      </c>
      <c r="G266" s="144"/>
      <c r="H266" s="79">
        <f>F266</f>
        <v>8.36</v>
      </c>
      <c r="I266" s="79"/>
      <c r="J266" s="23"/>
    </row>
    <row r="267" spans="1:10" ht="16" x14ac:dyDescent="0.2">
      <c r="A267" s="63"/>
      <c r="B267" s="75" t="s">
        <v>596</v>
      </c>
      <c r="C267" s="66"/>
      <c r="D267" s="66" t="s">
        <v>414</v>
      </c>
      <c r="E267" s="79">
        <v>10000</v>
      </c>
      <c r="F267" s="109">
        <v>0.35</v>
      </c>
      <c r="G267" s="144"/>
      <c r="H267" s="79">
        <f>F267</f>
        <v>0.35</v>
      </c>
      <c r="I267" s="79"/>
      <c r="J267" s="23"/>
    </row>
    <row r="268" spans="1:10" ht="16" x14ac:dyDescent="0.2">
      <c r="A268" s="63"/>
      <c r="B268" s="75"/>
      <c r="C268" s="66"/>
      <c r="D268" s="66"/>
      <c r="E268" s="79"/>
      <c r="F268" s="109"/>
      <c r="G268" s="144"/>
      <c r="H268" s="79"/>
      <c r="I268" s="79"/>
      <c r="J268" s="23"/>
    </row>
    <row r="269" spans="1:10" ht="16" x14ac:dyDescent="0.2">
      <c r="A269" s="63"/>
      <c r="B269" s="75" t="s">
        <v>597</v>
      </c>
      <c r="C269" s="66" t="s">
        <v>38</v>
      </c>
      <c r="D269" s="66" t="s">
        <v>411</v>
      </c>
      <c r="E269" s="78">
        <v>20000</v>
      </c>
      <c r="F269" s="109">
        <f>H269-G269</f>
        <v>5.0199999999999996</v>
      </c>
      <c r="G269" s="144">
        <v>5.0199999999999996</v>
      </c>
      <c r="H269" s="78">
        <v>10.039999999999999</v>
      </c>
      <c r="I269" s="78">
        <f>SUM(H269:H272)</f>
        <v>14.649999999999999</v>
      </c>
      <c r="J269" s="211"/>
    </row>
    <row r="270" spans="1:10" ht="16" x14ac:dyDescent="0.2">
      <c r="A270" s="63"/>
      <c r="B270" s="75" t="s">
        <v>597</v>
      </c>
      <c r="C270" s="66"/>
      <c r="D270" s="66" t="s">
        <v>412</v>
      </c>
      <c r="E270" s="78">
        <v>10000</v>
      </c>
      <c r="F270" s="109">
        <v>3.42</v>
      </c>
      <c r="G270" s="144"/>
      <c r="H270" s="78">
        <f>F270</f>
        <v>3.42</v>
      </c>
      <c r="I270" s="78"/>
      <c r="J270" s="23"/>
    </row>
    <row r="271" spans="1:10" ht="16" x14ac:dyDescent="0.2">
      <c r="A271" s="63"/>
      <c r="B271" s="75" t="s">
        <v>597</v>
      </c>
      <c r="C271" s="66"/>
      <c r="D271" s="66" t="s">
        <v>413</v>
      </c>
      <c r="E271" s="78">
        <v>20000</v>
      </c>
      <c r="F271" s="109">
        <v>0.84</v>
      </c>
      <c r="G271" s="144"/>
      <c r="H271" s="78">
        <f>F271</f>
        <v>0.84</v>
      </c>
      <c r="I271" s="78"/>
      <c r="J271" s="23"/>
    </row>
    <row r="272" spans="1:10" ht="16" x14ac:dyDescent="0.2">
      <c r="A272" s="63"/>
      <c r="B272" s="75" t="s">
        <v>597</v>
      </c>
      <c r="C272" s="66"/>
      <c r="D272" s="66" t="s">
        <v>414</v>
      </c>
      <c r="E272" s="78">
        <v>10000</v>
      </c>
      <c r="F272" s="109">
        <v>0.35</v>
      </c>
      <c r="G272" s="144"/>
      <c r="H272" s="78">
        <f>F272</f>
        <v>0.35</v>
      </c>
      <c r="I272" s="78"/>
      <c r="J272" s="23"/>
    </row>
    <row r="273" spans="1:10" ht="16" x14ac:dyDescent="0.2">
      <c r="A273" s="63"/>
      <c r="B273" s="75"/>
      <c r="C273" s="66"/>
      <c r="D273" s="66"/>
      <c r="E273" s="78"/>
      <c r="F273" s="109"/>
      <c r="G273" s="144"/>
      <c r="H273" s="78"/>
      <c r="I273" s="78"/>
      <c r="J273" s="23"/>
    </row>
    <row r="274" spans="1:10" ht="16" x14ac:dyDescent="0.2">
      <c r="A274" s="63"/>
      <c r="B274" s="75" t="s">
        <v>598</v>
      </c>
      <c r="C274" s="66" t="s">
        <v>134</v>
      </c>
      <c r="D274" s="66" t="s">
        <v>411</v>
      </c>
      <c r="E274" s="78">
        <v>200000</v>
      </c>
      <c r="F274" s="78">
        <f>H274-G274</f>
        <v>12.54</v>
      </c>
      <c r="G274" s="78">
        <v>0.66</v>
      </c>
      <c r="H274" s="78">
        <v>13.2</v>
      </c>
      <c r="I274" s="78">
        <f>SUM(H274:H278)</f>
        <v>29.839999999999996</v>
      </c>
      <c r="J274" s="23"/>
    </row>
    <row r="275" spans="1:10" ht="16" x14ac:dyDescent="0.2">
      <c r="A275" s="63"/>
      <c r="B275" s="75" t="s">
        <v>598</v>
      </c>
      <c r="C275" s="66"/>
      <c r="D275" s="66" t="s">
        <v>412</v>
      </c>
      <c r="E275" s="78">
        <v>10000</v>
      </c>
      <c r="F275" s="109">
        <v>3.42</v>
      </c>
      <c r="G275" s="144"/>
      <c r="H275" s="78">
        <f>F275</f>
        <v>3.42</v>
      </c>
      <c r="I275" s="78"/>
      <c r="J275" s="23"/>
    </row>
    <row r="276" spans="1:10" ht="16" x14ac:dyDescent="0.2">
      <c r="A276" s="63"/>
      <c r="B276" s="75" t="s">
        <v>598</v>
      </c>
      <c r="C276" s="66"/>
      <c r="D276" s="66" t="s">
        <v>413</v>
      </c>
      <c r="E276" s="78">
        <v>150000</v>
      </c>
      <c r="F276" s="109">
        <v>6.27</v>
      </c>
      <c r="G276" s="144"/>
      <c r="H276" s="78">
        <f>F276</f>
        <v>6.27</v>
      </c>
      <c r="I276" s="78"/>
      <c r="J276" s="23"/>
    </row>
    <row r="277" spans="1:10" ht="16" x14ac:dyDescent="0.2">
      <c r="A277" s="63"/>
      <c r="B277" s="75" t="s">
        <v>598</v>
      </c>
      <c r="C277" s="66"/>
      <c r="D277" s="66" t="s">
        <v>418</v>
      </c>
      <c r="E277" s="78">
        <v>150000</v>
      </c>
      <c r="F277" s="109">
        <v>6.6</v>
      </c>
      <c r="G277" s="144"/>
      <c r="H277" s="78">
        <f>F277</f>
        <v>6.6</v>
      </c>
      <c r="I277" s="78"/>
      <c r="J277" s="23"/>
    </row>
    <row r="278" spans="1:10" ht="16" x14ac:dyDescent="0.2">
      <c r="A278" s="63"/>
      <c r="B278" s="75" t="s">
        <v>598</v>
      </c>
      <c r="C278" s="66"/>
      <c r="D278" s="66" t="s">
        <v>414</v>
      </c>
      <c r="E278" s="78">
        <v>10000</v>
      </c>
      <c r="F278" s="109">
        <v>0.35</v>
      </c>
      <c r="G278" s="144"/>
      <c r="H278" s="78">
        <f>F278</f>
        <v>0.35</v>
      </c>
      <c r="I278" s="78"/>
      <c r="J278" s="23"/>
    </row>
    <row r="279" spans="1:10" ht="16" x14ac:dyDescent="0.2">
      <c r="A279" s="63"/>
      <c r="B279" s="75"/>
      <c r="C279" s="66"/>
      <c r="D279" s="66"/>
      <c r="E279" s="78"/>
      <c r="F279" s="109"/>
      <c r="G279" s="144"/>
      <c r="H279" s="78"/>
      <c r="I279" s="78"/>
      <c r="J279" s="23"/>
    </row>
    <row r="280" spans="1:10" ht="16" x14ac:dyDescent="0.2">
      <c r="A280" s="63"/>
      <c r="B280" s="75" t="s">
        <v>599</v>
      </c>
      <c r="C280" s="66" t="s">
        <v>186</v>
      </c>
      <c r="D280" s="66" t="s">
        <v>411</v>
      </c>
      <c r="E280" s="78">
        <v>250000</v>
      </c>
      <c r="F280" s="78">
        <f>H280-G280</f>
        <v>73.92</v>
      </c>
      <c r="G280" s="78">
        <v>3.08</v>
      </c>
      <c r="H280" s="78">
        <v>77</v>
      </c>
      <c r="I280" s="78">
        <f>SUM(H280:H283)</f>
        <v>128.92000000000002</v>
      </c>
      <c r="J280" s="23"/>
    </row>
    <row r="281" spans="1:10" ht="16" x14ac:dyDescent="0.2">
      <c r="A281" s="63"/>
      <c r="B281" s="75" t="s">
        <v>599</v>
      </c>
      <c r="C281" s="66"/>
      <c r="D281" s="66" t="s">
        <v>417</v>
      </c>
      <c r="E281" s="78">
        <v>45000</v>
      </c>
      <c r="F281" s="109">
        <v>19.850000000000001</v>
      </c>
      <c r="G281" s="144"/>
      <c r="H281" s="78">
        <v>30.47</v>
      </c>
      <c r="I281" s="78"/>
      <c r="J281" s="23"/>
    </row>
    <row r="282" spans="1:10" ht="16" x14ac:dyDescent="0.2">
      <c r="A282" s="63"/>
      <c r="B282" s="75" t="s">
        <v>599</v>
      </c>
      <c r="C282" s="66"/>
      <c r="D282" s="66" t="s">
        <v>413</v>
      </c>
      <c r="E282" s="78">
        <v>250000</v>
      </c>
      <c r="F282" s="109">
        <v>10.45</v>
      </c>
      <c r="G282" s="144"/>
      <c r="H282" s="78">
        <f>F282</f>
        <v>10.45</v>
      </c>
      <c r="I282" s="78"/>
      <c r="J282" s="23"/>
    </row>
    <row r="283" spans="1:10" ht="16" x14ac:dyDescent="0.2">
      <c r="A283" s="63"/>
      <c r="B283" s="75" t="s">
        <v>599</v>
      </c>
      <c r="C283" s="66"/>
      <c r="D283" s="66" t="s">
        <v>418</v>
      </c>
      <c r="E283" s="78">
        <v>250000</v>
      </c>
      <c r="F283" s="109">
        <v>11</v>
      </c>
      <c r="G283" s="144"/>
      <c r="H283" s="78">
        <f>F283</f>
        <v>11</v>
      </c>
      <c r="I283" s="78"/>
      <c r="J283" s="23"/>
    </row>
    <row r="284" spans="1:10" ht="16" x14ac:dyDescent="0.2">
      <c r="A284" s="63"/>
      <c r="B284" s="75"/>
      <c r="C284" s="66"/>
      <c r="D284" s="66"/>
      <c r="E284" s="78"/>
      <c r="F284" s="109"/>
      <c r="G284" s="144"/>
      <c r="H284" s="78"/>
      <c r="I284" s="78"/>
      <c r="J284" s="23"/>
    </row>
    <row r="285" spans="1:10" ht="16" x14ac:dyDescent="0.2">
      <c r="A285" s="63"/>
      <c r="B285" s="75" t="s">
        <v>600</v>
      </c>
      <c r="C285" s="66" t="s">
        <v>236</v>
      </c>
      <c r="D285" s="66" t="s">
        <v>411</v>
      </c>
      <c r="E285" s="78">
        <v>10000</v>
      </c>
      <c r="F285" s="109">
        <v>0</v>
      </c>
      <c r="G285" s="144">
        <f>H285-F285</f>
        <v>14.08</v>
      </c>
      <c r="H285" s="78">
        <v>14.08</v>
      </c>
      <c r="I285" s="78">
        <f>SUM(H285:H286)</f>
        <v>14.5</v>
      </c>
      <c r="J285" s="23"/>
    </row>
    <row r="286" spans="1:10" ht="16" x14ac:dyDescent="0.2">
      <c r="A286" s="63"/>
      <c r="B286" s="75" t="s">
        <v>600</v>
      </c>
      <c r="C286" s="66"/>
      <c r="D286" s="66" t="s">
        <v>413</v>
      </c>
      <c r="E286" s="78">
        <v>10000</v>
      </c>
      <c r="F286" s="78">
        <v>0.42</v>
      </c>
      <c r="G286" s="78"/>
      <c r="H286" s="78">
        <f>F286</f>
        <v>0.42</v>
      </c>
      <c r="I286" s="78"/>
      <c r="J286" s="23"/>
    </row>
    <row r="287" spans="1:10" ht="16" x14ac:dyDescent="0.2">
      <c r="A287" s="63"/>
      <c r="B287" s="75"/>
      <c r="C287" s="66"/>
      <c r="D287" s="66"/>
      <c r="E287" s="78"/>
      <c r="F287" s="109"/>
      <c r="G287" s="144"/>
      <c r="H287" s="78"/>
      <c r="I287" s="78"/>
      <c r="J287" s="23"/>
    </row>
    <row r="288" spans="1:10" ht="16" x14ac:dyDescent="0.2">
      <c r="A288" s="63"/>
      <c r="B288" s="75" t="s">
        <v>601</v>
      </c>
      <c r="C288" s="66" t="s">
        <v>383</v>
      </c>
      <c r="D288" s="66" t="s">
        <v>411</v>
      </c>
      <c r="E288" s="78">
        <v>10000</v>
      </c>
      <c r="F288" s="78">
        <v>0</v>
      </c>
      <c r="G288" s="78">
        <f>H288-F288</f>
        <v>5.0199999999999996</v>
      </c>
      <c r="H288" s="78">
        <v>5.0199999999999996</v>
      </c>
      <c r="I288" s="78">
        <f>H288</f>
        <v>5.0199999999999996</v>
      </c>
      <c r="J288" s="23"/>
    </row>
    <row r="289" spans="1:10" ht="16" x14ac:dyDescent="0.2">
      <c r="A289" s="63"/>
      <c r="B289" s="75"/>
      <c r="C289" s="66"/>
      <c r="D289" s="66"/>
      <c r="E289" s="78"/>
      <c r="F289" s="109"/>
      <c r="G289" s="144"/>
      <c r="H289" s="78"/>
      <c r="I289" s="78"/>
      <c r="J289" s="23"/>
    </row>
    <row r="290" spans="1:10" ht="16" x14ac:dyDescent="0.2">
      <c r="A290" s="63"/>
      <c r="B290" s="75" t="s">
        <v>602</v>
      </c>
      <c r="C290" s="66" t="s">
        <v>135</v>
      </c>
      <c r="D290" s="66" t="s">
        <v>411</v>
      </c>
      <c r="E290" s="78">
        <v>10000</v>
      </c>
      <c r="F290" s="78">
        <v>0</v>
      </c>
      <c r="G290" s="78">
        <f>H290-F290</f>
        <v>8.02</v>
      </c>
      <c r="H290" s="78">
        <v>8.02</v>
      </c>
      <c r="I290" s="78">
        <f>SUM(H290:H293)</f>
        <v>16.950000000000003</v>
      </c>
      <c r="J290" s="23"/>
    </row>
    <row r="291" spans="1:10" ht="16" x14ac:dyDescent="0.2">
      <c r="A291" s="63"/>
      <c r="B291" s="75" t="s">
        <v>602</v>
      </c>
      <c r="C291" s="66"/>
      <c r="D291" s="173" t="s">
        <v>413</v>
      </c>
      <c r="E291" s="78">
        <v>100000</v>
      </c>
      <c r="F291" s="109">
        <v>4.18</v>
      </c>
      <c r="G291" s="144"/>
      <c r="H291" s="79">
        <f>F291</f>
        <v>4.18</v>
      </c>
      <c r="I291" s="79"/>
      <c r="J291" s="23"/>
    </row>
    <row r="292" spans="1:10" ht="16" x14ac:dyDescent="0.2">
      <c r="A292" s="63"/>
      <c r="B292" s="75" t="s">
        <v>602</v>
      </c>
      <c r="C292" s="66"/>
      <c r="D292" s="173" t="s">
        <v>418</v>
      </c>
      <c r="E292" s="78">
        <v>100000</v>
      </c>
      <c r="F292" s="109">
        <v>4.4000000000000004</v>
      </c>
      <c r="G292" s="144"/>
      <c r="H292" s="79">
        <f>F292</f>
        <v>4.4000000000000004</v>
      </c>
      <c r="I292" s="79"/>
      <c r="J292" s="23"/>
    </row>
    <row r="293" spans="1:10" ht="16" x14ac:dyDescent="0.2">
      <c r="A293" s="63"/>
      <c r="B293" s="75" t="s">
        <v>602</v>
      </c>
      <c r="C293" s="66"/>
      <c r="D293" s="173" t="s">
        <v>414</v>
      </c>
      <c r="E293" s="78">
        <v>10000</v>
      </c>
      <c r="F293" s="109">
        <v>0.35</v>
      </c>
      <c r="G293" s="144"/>
      <c r="H293" s="79">
        <f>F293</f>
        <v>0.35</v>
      </c>
      <c r="I293" s="79"/>
      <c r="J293" s="23"/>
    </row>
    <row r="294" spans="1:10" ht="16" x14ac:dyDescent="0.2">
      <c r="A294" s="63"/>
      <c r="B294" s="75"/>
      <c r="C294" s="66"/>
      <c r="D294" s="66"/>
      <c r="E294" s="78"/>
      <c r="F294" s="109"/>
      <c r="G294" s="144"/>
      <c r="H294" s="79"/>
      <c r="I294" s="79"/>
      <c r="J294" s="23"/>
    </row>
    <row r="295" spans="1:10" ht="16" x14ac:dyDescent="0.2">
      <c r="A295" s="63"/>
      <c r="B295" s="75" t="s">
        <v>603</v>
      </c>
      <c r="C295" s="66" t="s">
        <v>42</v>
      </c>
      <c r="D295" s="66" t="s">
        <v>411</v>
      </c>
      <c r="E295" s="78">
        <v>250000</v>
      </c>
      <c r="F295" s="109">
        <v>30.24</v>
      </c>
      <c r="G295" s="144">
        <f>H295-F295</f>
        <v>1.2600000000000016</v>
      </c>
      <c r="H295" s="79">
        <v>31.5</v>
      </c>
      <c r="I295" s="79">
        <f>SUM(H295:H300)</f>
        <v>78.77</v>
      </c>
      <c r="J295" s="23"/>
    </row>
    <row r="296" spans="1:10" ht="16" x14ac:dyDescent="0.2">
      <c r="A296" s="63"/>
      <c r="B296" s="75" t="s">
        <v>603</v>
      </c>
      <c r="C296" s="66"/>
      <c r="D296" s="173" t="s">
        <v>417</v>
      </c>
      <c r="E296" s="78">
        <v>50000</v>
      </c>
      <c r="F296" s="109">
        <v>22.05</v>
      </c>
      <c r="G296" s="144"/>
      <c r="H296" s="79">
        <f>F296</f>
        <v>22.05</v>
      </c>
      <c r="I296" s="79"/>
      <c r="J296" s="23"/>
    </row>
    <row r="297" spans="1:10" ht="16" x14ac:dyDescent="0.2">
      <c r="A297" s="63"/>
      <c r="B297" s="75" t="s">
        <v>603</v>
      </c>
      <c r="C297" s="66"/>
      <c r="D297" s="173" t="s">
        <v>412</v>
      </c>
      <c r="E297" s="78">
        <v>10000</v>
      </c>
      <c r="F297" s="109">
        <v>3.42</v>
      </c>
      <c r="G297" s="144"/>
      <c r="H297" s="79">
        <f>F297</f>
        <v>3.42</v>
      </c>
      <c r="I297" s="79"/>
      <c r="J297" s="23"/>
    </row>
    <row r="298" spans="1:10" ht="16" x14ac:dyDescent="0.2">
      <c r="A298" s="63"/>
      <c r="B298" s="75" t="s">
        <v>603</v>
      </c>
      <c r="C298" s="66"/>
      <c r="D298" s="173" t="s">
        <v>413</v>
      </c>
      <c r="E298" s="78">
        <v>250000</v>
      </c>
      <c r="F298" s="109">
        <v>10.45</v>
      </c>
      <c r="G298" s="144"/>
      <c r="H298" s="79">
        <f>F298</f>
        <v>10.45</v>
      </c>
      <c r="I298" s="79"/>
      <c r="J298" s="23"/>
    </row>
    <row r="299" spans="1:10" ht="16" x14ac:dyDescent="0.2">
      <c r="A299" s="63"/>
      <c r="B299" s="75" t="s">
        <v>603</v>
      </c>
      <c r="C299" s="66"/>
      <c r="D299" s="173" t="s">
        <v>418</v>
      </c>
      <c r="E299" s="78">
        <v>250000</v>
      </c>
      <c r="F299" s="109">
        <v>11</v>
      </c>
      <c r="G299" s="144"/>
      <c r="H299" s="79">
        <f>F299</f>
        <v>11</v>
      </c>
      <c r="I299" s="79"/>
      <c r="J299" s="23"/>
    </row>
    <row r="300" spans="1:10" ht="16" x14ac:dyDescent="0.2">
      <c r="A300" s="63"/>
      <c r="B300" s="75" t="s">
        <v>603</v>
      </c>
      <c r="C300" s="66"/>
      <c r="D300" s="173" t="s">
        <v>414</v>
      </c>
      <c r="E300" s="78">
        <v>10000</v>
      </c>
      <c r="F300" s="109">
        <v>0.35</v>
      </c>
      <c r="G300" s="144"/>
      <c r="H300" s="79">
        <f>F300</f>
        <v>0.35</v>
      </c>
      <c r="I300" s="79"/>
      <c r="J300" s="23"/>
    </row>
    <row r="301" spans="1:10" ht="16" x14ac:dyDescent="0.2">
      <c r="A301" s="63"/>
      <c r="B301" s="75"/>
      <c r="C301" s="66"/>
      <c r="D301" s="66"/>
      <c r="E301" s="79"/>
      <c r="F301" s="109"/>
      <c r="G301" s="144"/>
      <c r="H301" s="79"/>
      <c r="I301" s="79"/>
      <c r="J301" s="23"/>
    </row>
    <row r="302" spans="1:10" ht="16" x14ac:dyDescent="0.2">
      <c r="A302" s="63"/>
      <c r="B302" s="75" t="s">
        <v>604</v>
      </c>
      <c r="C302" s="66" t="s">
        <v>43</v>
      </c>
      <c r="D302" s="66" t="s">
        <v>411</v>
      </c>
      <c r="E302" s="78">
        <v>180000</v>
      </c>
      <c r="F302" s="78">
        <f>H302-G302</f>
        <v>239.35999999999999</v>
      </c>
      <c r="G302" s="78">
        <v>14.08</v>
      </c>
      <c r="H302" s="78">
        <v>253.44</v>
      </c>
      <c r="I302" s="78">
        <f>SUM(H302:H305)</f>
        <v>278.79000000000002</v>
      </c>
      <c r="J302" s="23"/>
    </row>
    <row r="303" spans="1:10" s="305" customFormat="1" ht="16" x14ac:dyDescent="0.2">
      <c r="A303" s="303"/>
      <c r="B303" s="304" t="s">
        <v>604</v>
      </c>
      <c r="C303" s="208"/>
      <c r="D303" s="208" t="s">
        <v>417</v>
      </c>
      <c r="E303" s="206">
        <v>5000</v>
      </c>
      <c r="F303" s="206">
        <v>17.61</v>
      </c>
      <c r="G303" s="206"/>
      <c r="H303" s="206">
        <f>F303</f>
        <v>17.61</v>
      </c>
      <c r="I303" s="206"/>
      <c r="J303" s="207" t="s">
        <v>690</v>
      </c>
    </row>
    <row r="304" spans="1:10" ht="16" x14ac:dyDescent="0.2">
      <c r="A304" s="63"/>
      <c r="B304" s="75" t="s">
        <v>604</v>
      </c>
      <c r="C304" s="66"/>
      <c r="D304" s="66" t="s">
        <v>413</v>
      </c>
      <c r="E304" s="79">
        <v>180000</v>
      </c>
      <c r="F304" s="109">
        <v>7.52</v>
      </c>
      <c r="G304" s="144"/>
      <c r="H304" s="79">
        <f>F304</f>
        <v>7.52</v>
      </c>
      <c r="I304" s="79"/>
      <c r="J304" s="23"/>
    </row>
    <row r="305" spans="1:10" s="305" customFormat="1" ht="16" x14ac:dyDescent="0.2">
      <c r="A305" s="303">
        <v>5000</v>
      </c>
      <c r="B305" s="304" t="s">
        <v>604</v>
      </c>
      <c r="C305" s="208"/>
      <c r="D305" s="208" t="s">
        <v>418</v>
      </c>
      <c r="E305" s="206">
        <v>5000</v>
      </c>
      <c r="F305" s="206">
        <v>0.22</v>
      </c>
      <c r="G305" s="206"/>
      <c r="H305" s="206">
        <f>F305</f>
        <v>0.22</v>
      </c>
      <c r="I305" s="206"/>
      <c r="J305" s="207" t="s">
        <v>690</v>
      </c>
    </row>
    <row r="306" spans="1:10" ht="16" x14ac:dyDescent="0.2">
      <c r="A306" s="63"/>
      <c r="B306" s="75"/>
      <c r="C306" s="66"/>
      <c r="D306" s="66"/>
      <c r="E306" s="79"/>
      <c r="F306" s="109"/>
      <c r="G306" s="144"/>
      <c r="H306" s="79"/>
      <c r="I306" s="79"/>
      <c r="J306" s="23"/>
    </row>
    <row r="307" spans="1:10" ht="16" x14ac:dyDescent="0.2">
      <c r="A307" s="63"/>
      <c r="B307" s="75" t="s">
        <v>605</v>
      </c>
      <c r="C307" s="66" t="s">
        <v>340</v>
      </c>
      <c r="D307" s="66" t="s">
        <v>411</v>
      </c>
      <c r="E307" s="78">
        <v>20000</v>
      </c>
      <c r="F307" s="109">
        <v>1.26</v>
      </c>
      <c r="G307" s="144">
        <f>H307-F307</f>
        <v>1.26</v>
      </c>
      <c r="H307" s="78">
        <v>2.52</v>
      </c>
      <c r="I307" s="78">
        <f>SUM(H307:H308)</f>
        <v>2.94</v>
      </c>
      <c r="J307" s="23"/>
    </row>
    <row r="308" spans="1:10" ht="16" x14ac:dyDescent="0.2">
      <c r="A308" s="63"/>
      <c r="B308" s="75" t="s">
        <v>605</v>
      </c>
      <c r="C308" s="66"/>
      <c r="D308" s="66" t="s">
        <v>413</v>
      </c>
      <c r="E308" s="78">
        <v>10000</v>
      </c>
      <c r="F308" s="109">
        <v>0.42</v>
      </c>
      <c r="G308" s="144"/>
      <c r="H308" s="78">
        <f>F308</f>
        <v>0.42</v>
      </c>
      <c r="I308" s="78"/>
      <c r="J308" s="23"/>
    </row>
    <row r="309" spans="1:10" ht="16" x14ac:dyDescent="0.2">
      <c r="A309" s="63"/>
      <c r="B309" s="75"/>
      <c r="C309" s="66"/>
      <c r="D309" s="66"/>
      <c r="E309" s="78"/>
      <c r="F309" s="109"/>
      <c r="G309" s="144"/>
      <c r="H309" s="78"/>
      <c r="I309" s="78"/>
      <c r="J309" s="23"/>
    </row>
    <row r="310" spans="1:10" ht="16" x14ac:dyDescent="0.2">
      <c r="A310" s="63"/>
      <c r="B310" s="75" t="s">
        <v>606</v>
      </c>
      <c r="C310" s="66" t="s">
        <v>44</v>
      </c>
      <c r="D310" s="66" t="s">
        <v>411</v>
      </c>
      <c r="E310" s="78">
        <v>10000</v>
      </c>
      <c r="F310" s="78">
        <v>0</v>
      </c>
      <c r="G310" s="78">
        <v>14.08</v>
      </c>
      <c r="H310" s="78">
        <v>14.08</v>
      </c>
      <c r="I310" s="78">
        <f>SUM(H310:H311)</f>
        <v>14.5</v>
      </c>
      <c r="J310" s="23"/>
    </row>
    <row r="311" spans="1:10" ht="16" x14ac:dyDescent="0.2">
      <c r="A311" s="63"/>
      <c r="B311" s="75" t="s">
        <v>606</v>
      </c>
      <c r="C311" s="66"/>
      <c r="D311" s="66" t="s">
        <v>413</v>
      </c>
      <c r="E311" s="79">
        <v>10000</v>
      </c>
      <c r="F311" s="109">
        <v>0.42</v>
      </c>
      <c r="G311" s="144"/>
      <c r="H311" s="79">
        <f>F311</f>
        <v>0.42</v>
      </c>
      <c r="I311" s="79"/>
      <c r="J311" s="23"/>
    </row>
    <row r="312" spans="1:10" ht="16" x14ac:dyDescent="0.2">
      <c r="A312" s="63"/>
      <c r="B312" s="75"/>
      <c r="C312" s="66"/>
      <c r="D312" s="66"/>
      <c r="E312" s="79"/>
      <c r="F312" s="109"/>
      <c r="G312" s="144"/>
      <c r="H312" s="79"/>
      <c r="I312" s="79"/>
      <c r="J312" s="23"/>
    </row>
    <row r="313" spans="1:10" ht="16" x14ac:dyDescent="0.2">
      <c r="A313" s="63"/>
      <c r="B313" s="75" t="s">
        <v>607</v>
      </c>
      <c r="C313" s="66" t="s">
        <v>96</v>
      </c>
      <c r="D313" s="66" t="s">
        <v>411</v>
      </c>
      <c r="E313" s="78">
        <v>30000</v>
      </c>
      <c r="F313" s="78">
        <f>H313-G313</f>
        <v>4.0200000000000005</v>
      </c>
      <c r="G313" s="78">
        <v>2.0099999999999998</v>
      </c>
      <c r="H313" s="78">
        <v>6.03</v>
      </c>
      <c r="I313" s="78">
        <f>SUM(H313:H314)</f>
        <v>6.45</v>
      </c>
      <c r="J313" s="23"/>
    </row>
    <row r="314" spans="1:10" ht="16" x14ac:dyDescent="0.2">
      <c r="A314" s="63"/>
      <c r="B314" s="75" t="s">
        <v>607</v>
      </c>
      <c r="C314" s="66"/>
      <c r="D314" s="66" t="s">
        <v>413</v>
      </c>
      <c r="E314" s="79">
        <v>10000</v>
      </c>
      <c r="F314" s="109">
        <v>0.42</v>
      </c>
      <c r="G314" s="144"/>
      <c r="H314" s="79">
        <f>F314</f>
        <v>0.42</v>
      </c>
      <c r="I314" s="79"/>
      <c r="J314" s="23"/>
    </row>
    <row r="315" spans="1:10" ht="16" x14ac:dyDescent="0.2">
      <c r="A315" s="63"/>
      <c r="B315" s="75"/>
      <c r="C315" s="66"/>
      <c r="D315" s="66"/>
      <c r="E315" s="79"/>
      <c r="F315" s="109"/>
      <c r="G315" s="144"/>
      <c r="H315" s="79"/>
      <c r="I315" s="79"/>
      <c r="J315" s="23"/>
    </row>
    <row r="316" spans="1:10" ht="16" x14ac:dyDescent="0.2">
      <c r="A316" s="63"/>
      <c r="B316" s="75" t="s">
        <v>608</v>
      </c>
      <c r="C316" s="66" t="s">
        <v>496</v>
      </c>
      <c r="D316" s="66" t="s">
        <v>411</v>
      </c>
      <c r="E316" s="79">
        <v>10000</v>
      </c>
      <c r="F316" s="109">
        <v>0</v>
      </c>
      <c r="G316" s="144">
        <v>0.91</v>
      </c>
      <c r="H316" s="79">
        <f>SUM(F316:G316)</f>
        <v>0.91</v>
      </c>
      <c r="I316" s="79">
        <f>H316</f>
        <v>0.91</v>
      </c>
      <c r="J316" s="23"/>
    </row>
    <row r="317" spans="1:10" ht="16" x14ac:dyDescent="0.2">
      <c r="A317" s="63"/>
      <c r="B317" s="75"/>
      <c r="C317" s="66"/>
      <c r="D317" s="66"/>
      <c r="E317" s="79"/>
      <c r="F317" s="109"/>
      <c r="G317" s="144"/>
      <c r="H317" s="79"/>
      <c r="I317" s="79"/>
      <c r="J317" s="23"/>
    </row>
    <row r="318" spans="1:10" ht="16" x14ac:dyDescent="0.2">
      <c r="A318" s="63"/>
      <c r="B318" s="75" t="s">
        <v>609</v>
      </c>
      <c r="C318" s="66" t="s">
        <v>137</v>
      </c>
      <c r="D318" s="66" t="s">
        <v>411</v>
      </c>
      <c r="E318" s="79">
        <v>100000</v>
      </c>
      <c r="F318" s="109">
        <f>H318-G318</f>
        <v>5.9399999999999995</v>
      </c>
      <c r="G318" s="144">
        <v>0.66</v>
      </c>
      <c r="H318" s="79">
        <v>6.6</v>
      </c>
      <c r="I318" s="79">
        <f>SUM(H318:H319)</f>
        <v>10.78</v>
      </c>
      <c r="J318" s="23"/>
    </row>
    <row r="319" spans="1:10" ht="16" x14ac:dyDescent="0.2">
      <c r="A319" s="63"/>
      <c r="B319" s="75" t="s">
        <v>609</v>
      </c>
      <c r="C319" s="66"/>
      <c r="D319" s="66" t="s">
        <v>413</v>
      </c>
      <c r="E319" s="79">
        <v>100000</v>
      </c>
      <c r="F319" s="109">
        <v>4.18</v>
      </c>
      <c r="G319" s="144"/>
      <c r="H319" s="79">
        <f>F319</f>
        <v>4.18</v>
      </c>
      <c r="I319" s="79"/>
      <c r="J319" s="23"/>
    </row>
    <row r="320" spans="1:10" ht="16" x14ac:dyDescent="0.2">
      <c r="A320" s="63"/>
      <c r="B320" s="75"/>
      <c r="C320" s="66"/>
      <c r="D320" s="66"/>
      <c r="E320" s="79"/>
      <c r="F320" s="109"/>
      <c r="G320" s="144"/>
      <c r="H320" s="79"/>
      <c r="I320" s="79"/>
      <c r="J320" s="23"/>
    </row>
    <row r="321" spans="1:10" ht="16" x14ac:dyDescent="0.2">
      <c r="A321" s="63"/>
      <c r="B321" s="75" t="s">
        <v>610</v>
      </c>
      <c r="C321" s="66" t="s">
        <v>45</v>
      </c>
      <c r="D321" s="66" t="s">
        <v>411</v>
      </c>
      <c r="E321" s="78">
        <v>10000</v>
      </c>
      <c r="F321" s="109">
        <v>0</v>
      </c>
      <c r="G321" s="144">
        <v>2.0099999999999998</v>
      </c>
      <c r="H321" s="78">
        <v>2.0099999999999998</v>
      </c>
      <c r="I321" s="78">
        <f>H321</f>
        <v>2.0099999999999998</v>
      </c>
      <c r="J321" s="211"/>
    </row>
    <row r="322" spans="1:10" ht="16" x14ac:dyDescent="0.2">
      <c r="A322" s="63"/>
      <c r="B322" s="75"/>
      <c r="C322" s="66"/>
      <c r="D322" s="66"/>
      <c r="E322" s="79"/>
      <c r="F322" s="109"/>
      <c r="G322" s="144"/>
      <c r="H322" s="79"/>
      <c r="I322" s="79"/>
      <c r="J322" s="23"/>
    </row>
    <row r="323" spans="1:10" ht="16" x14ac:dyDescent="0.2">
      <c r="A323" s="63"/>
      <c r="B323" s="75" t="s">
        <v>611</v>
      </c>
      <c r="C323" s="66" t="s">
        <v>230</v>
      </c>
      <c r="D323" s="66" t="s">
        <v>411</v>
      </c>
      <c r="E323" s="79">
        <v>100000</v>
      </c>
      <c r="F323" s="109">
        <v>27.72</v>
      </c>
      <c r="G323" s="144">
        <f>H323-F323</f>
        <v>3.0800000000000018</v>
      </c>
      <c r="H323" s="79">
        <v>30.8</v>
      </c>
      <c r="I323" s="79">
        <f>SUM(H323:H328)</f>
        <v>70.22</v>
      </c>
      <c r="J323" s="23"/>
    </row>
    <row r="324" spans="1:10" ht="16" x14ac:dyDescent="0.2">
      <c r="A324" s="63"/>
      <c r="B324" s="75" t="s">
        <v>611</v>
      </c>
      <c r="C324" s="66"/>
      <c r="D324" s="66" t="s">
        <v>417</v>
      </c>
      <c r="E324" s="79">
        <v>50000</v>
      </c>
      <c r="F324" s="109">
        <v>22.05</v>
      </c>
      <c r="G324" s="144"/>
      <c r="H324" s="79">
        <f>F324</f>
        <v>22.05</v>
      </c>
      <c r="I324" s="79"/>
      <c r="J324" s="23"/>
    </row>
    <row r="325" spans="1:10" ht="16" x14ac:dyDescent="0.2">
      <c r="A325" s="63"/>
      <c r="B325" s="75" t="s">
        <v>611</v>
      </c>
      <c r="C325" s="66"/>
      <c r="D325" s="66" t="s">
        <v>412</v>
      </c>
      <c r="E325" s="79">
        <v>10000</v>
      </c>
      <c r="F325" s="109">
        <v>3.42</v>
      </c>
      <c r="G325" s="144"/>
      <c r="H325" s="79">
        <f>F325</f>
        <v>3.42</v>
      </c>
      <c r="I325" s="79"/>
      <c r="J325" s="23"/>
    </row>
    <row r="326" spans="1:10" ht="16" x14ac:dyDescent="0.2">
      <c r="A326" s="63"/>
      <c r="B326" s="75" t="s">
        <v>611</v>
      </c>
      <c r="C326" s="66"/>
      <c r="D326" s="66" t="s">
        <v>413</v>
      </c>
      <c r="E326" s="79">
        <v>220000</v>
      </c>
      <c r="F326" s="109">
        <v>9.1999999999999993</v>
      </c>
      <c r="G326" s="144"/>
      <c r="H326" s="79">
        <f>F326</f>
        <v>9.1999999999999993</v>
      </c>
      <c r="I326" s="79"/>
      <c r="J326" s="23"/>
    </row>
    <row r="327" spans="1:10" ht="16" x14ac:dyDescent="0.2">
      <c r="A327" s="63"/>
      <c r="B327" s="75" t="s">
        <v>611</v>
      </c>
      <c r="C327" s="66"/>
      <c r="D327" s="66" t="s">
        <v>417</v>
      </c>
      <c r="E327" s="78">
        <v>100000</v>
      </c>
      <c r="F327" s="78">
        <v>4.4000000000000004</v>
      </c>
      <c r="G327" s="78"/>
      <c r="H327" s="78">
        <f>F327</f>
        <v>4.4000000000000004</v>
      </c>
      <c r="I327" s="78"/>
      <c r="J327" s="23"/>
    </row>
    <row r="328" spans="1:10" ht="16" x14ac:dyDescent="0.2">
      <c r="A328" s="63"/>
      <c r="B328" s="75" t="s">
        <v>611</v>
      </c>
      <c r="C328" s="66"/>
      <c r="D328" s="66" t="s">
        <v>414</v>
      </c>
      <c r="E328" s="79">
        <v>10000</v>
      </c>
      <c r="F328" s="109">
        <v>0.35</v>
      </c>
      <c r="G328" s="144"/>
      <c r="H328" s="79">
        <f>F328</f>
        <v>0.35</v>
      </c>
      <c r="I328" s="79"/>
      <c r="J328" s="23"/>
    </row>
    <row r="329" spans="1:10" ht="16" x14ac:dyDescent="0.2">
      <c r="A329" s="63"/>
      <c r="B329" s="75"/>
      <c r="C329" s="66"/>
      <c r="D329" s="66"/>
      <c r="E329" s="79"/>
      <c r="F329" s="109"/>
      <c r="G329" s="144"/>
      <c r="H329" s="79"/>
      <c r="I329" s="79"/>
      <c r="J329" s="23"/>
    </row>
    <row r="330" spans="1:10" ht="16" x14ac:dyDescent="0.2">
      <c r="A330" s="63"/>
      <c r="B330" s="75" t="s">
        <v>612</v>
      </c>
      <c r="C330" s="66" t="s">
        <v>334</v>
      </c>
      <c r="D330" s="66" t="s">
        <v>411</v>
      </c>
      <c r="E330" s="78">
        <v>250000</v>
      </c>
      <c r="F330" s="78">
        <f>H330-G330</f>
        <v>73.92</v>
      </c>
      <c r="G330" s="78">
        <v>3.08</v>
      </c>
      <c r="H330" s="78">
        <v>77</v>
      </c>
      <c r="I330" s="78">
        <f>SUM(H330:H335)</f>
        <v>152.92000000000002</v>
      </c>
      <c r="J330" s="23"/>
    </row>
    <row r="331" spans="1:10" ht="16" x14ac:dyDescent="0.2">
      <c r="A331" s="63"/>
      <c r="B331" s="75" t="s">
        <v>612</v>
      </c>
      <c r="C331" s="66"/>
      <c r="D331" s="173" t="s">
        <v>417</v>
      </c>
      <c r="E331" s="78">
        <v>150000</v>
      </c>
      <c r="F331" s="109">
        <v>14.15</v>
      </c>
      <c r="G331" s="144"/>
      <c r="H331" s="78">
        <v>42.45</v>
      </c>
      <c r="I331" s="78"/>
      <c r="J331" s="91"/>
    </row>
    <row r="332" spans="1:10" ht="16" x14ac:dyDescent="0.2">
      <c r="A332" s="63"/>
      <c r="B332" s="75" t="s">
        <v>612</v>
      </c>
      <c r="C332" s="66"/>
      <c r="D332" s="173" t="s">
        <v>412</v>
      </c>
      <c r="E332" s="78">
        <v>10000</v>
      </c>
      <c r="F332" s="109">
        <v>3.42</v>
      </c>
      <c r="G332" s="144"/>
      <c r="H332" s="78">
        <f>F332</f>
        <v>3.42</v>
      </c>
      <c r="I332" s="78"/>
      <c r="J332" s="91"/>
    </row>
    <row r="333" spans="1:10" ht="16" x14ac:dyDescent="0.2">
      <c r="A333" s="63"/>
      <c r="B333" s="75" t="s">
        <v>612</v>
      </c>
      <c r="C333" s="66"/>
      <c r="D333" s="173" t="s">
        <v>413</v>
      </c>
      <c r="E333" s="78">
        <v>500000</v>
      </c>
      <c r="F333" s="109">
        <v>20.9</v>
      </c>
      <c r="G333" s="144"/>
      <c r="H333" s="78">
        <f>F333</f>
        <v>20.9</v>
      </c>
      <c r="I333" s="78"/>
      <c r="J333" s="91"/>
    </row>
    <row r="334" spans="1:10" ht="16" x14ac:dyDescent="0.2">
      <c r="A334" s="63"/>
      <c r="B334" s="75" t="s">
        <v>612</v>
      </c>
      <c r="C334" s="66"/>
      <c r="D334" s="173" t="s">
        <v>418</v>
      </c>
      <c r="E334" s="78">
        <v>200000</v>
      </c>
      <c r="F334" s="109">
        <v>8.8000000000000007</v>
      </c>
      <c r="G334" s="144"/>
      <c r="H334" s="78">
        <f>F334</f>
        <v>8.8000000000000007</v>
      </c>
      <c r="I334" s="78"/>
      <c r="J334" s="91"/>
    </row>
    <row r="335" spans="1:10" ht="16" x14ac:dyDescent="0.2">
      <c r="A335" s="63"/>
      <c r="B335" s="75" t="s">
        <v>612</v>
      </c>
      <c r="C335" s="66"/>
      <c r="D335" s="173" t="s">
        <v>414</v>
      </c>
      <c r="E335" s="78">
        <v>10000</v>
      </c>
      <c r="F335" s="109">
        <v>0.35</v>
      </c>
      <c r="G335" s="144"/>
      <c r="H335" s="79">
        <f>F335</f>
        <v>0.35</v>
      </c>
      <c r="I335" s="79"/>
      <c r="J335" s="91"/>
    </row>
    <row r="336" spans="1:10" ht="16" x14ac:dyDescent="0.2">
      <c r="A336" s="63"/>
      <c r="B336" s="75"/>
      <c r="C336" s="66"/>
      <c r="D336" s="66"/>
      <c r="E336" s="78"/>
      <c r="F336" s="109"/>
      <c r="G336" s="144"/>
      <c r="H336" s="79"/>
      <c r="I336" s="79"/>
      <c r="J336" s="91"/>
    </row>
    <row r="337" spans="1:10" ht="16" x14ac:dyDescent="0.2">
      <c r="A337" s="63"/>
      <c r="B337" s="75" t="s">
        <v>613</v>
      </c>
      <c r="C337" s="66" t="s">
        <v>182</v>
      </c>
      <c r="D337" s="66" t="s">
        <v>411</v>
      </c>
      <c r="E337" s="78">
        <v>10000</v>
      </c>
      <c r="F337" s="109">
        <v>0</v>
      </c>
      <c r="G337" s="144">
        <f>H337-F337</f>
        <v>0.91</v>
      </c>
      <c r="H337" s="78">
        <v>0.91</v>
      </c>
      <c r="I337" s="78">
        <f>SUM(H337:H338)</f>
        <v>1.54</v>
      </c>
      <c r="J337" s="104"/>
    </row>
    <row r="338" spans="1:10" ht="16" x14ac:dyDescent="0.2">
      <c r="A338" s="63"/>
      <c r="B338" s="75" t="s">
        <v>613</v>
      </c>
      <c r="C338" s="66"/>
      <c r="D338" s="66" t="s">
        <v>417</v>
      </c>
      <c r="E338" s="78">
        <v>5000</v>
      </c>
      <c r="F338" s="109">
        <v>0.63</v>
      </c>
      <c r="G338" s="144"/>
      <c r="H338" s="78">
        <f>F338</f>
        <v>0.63</v>
      </c>
      <c r="I338" s="78"/>
      <c r="J338" s="104"/>
    </row>
    <row r="339" spans="1:10" ht="16" x14ac:dyDescent="0.2">
      <c r="A339" s="63"/>
      <c r="B339" s="75"/>
      <c r="C339" s="66"/>
      <c r="D339" s="66"/>
      <c r="E339" s="78"/>
      <c r="F339" s="109"/>
      <c r="G339" s="144"/>
      <c r="H339" s="78"/>
      <c r="I339" s="78"/>
      <c r="J339" s="104"/>
    </row>
    <row r="340" spans="1:10" ht="16" x14ac:dyDescent="0.2">
      <c r="A340" s="63"/>
      <c r="B340" s="75" t="s">
        <v>614</v>
      </c>
      <c r="C340" s="66" t="s">
        <v>366</v>
      </c>
      <c r="D340" s="66" t="s">
        <v>411</v>
      </c>
      <c r="E340" s="78">
        <v>10000</v>
      </c>
      <c r="F340" s="109">
        <v>0</v>
      </c>
      <c r="G340" s="144">
        <f>H340-F340</f>
        <v>3.08</v>
      </c>
      <c r="H340" s="78">
        <v>3.08</v>
      </c>
      <c r="I340" s="78">
        <f>SUM(H340:H345)</f>
        <v>19.840000000000003</v>
      </c>
      <c r="J340" s="104"/>
    </row>
    <row r="341" spans="1:10" ht="16" x14ac:dyDescent="0.2">
      <c r="A341" s="63"/>
      <c r="B341" s="75" t="s">
        <v>614</v>
      </c>
      <c r="C341" s="66"/>
      <c r="D341" s="173" t="s">
        <v>417</v>
      </c>
      <c r="E341" s="78">
        <v>10000</v>
      </c>
      <c r="F341" s="109">
        <v>4.41</v>
      </c>
      <c r="G341" s="144"/>
      <c r="H341" s="78">
        <f>F341</f>
        <v>4.41</v>
      </c>
      <c r="I341" s="78"/>
      <c r="J341" s="211"/>
    </row>
    <row r="342" spans="1:10" ht="16" x14ac:dyDescent="0.2">
      <c r="A342" s="63"/>
      <c r="B342" s="75" t="s">
        <v>614</v>
      </c>
      <c r="C342" s="66"/>
      <c r="D342" s="173" t="s">
        <v>412</v>
      </c>
      <c r="E342" s="78">
        <v>10000</v>
      </c>
      <c r="F342" s="109">
        <v>3.42</v>
      </c>
      <c r="G342" s="144"/>
      <c r="H342" s="78">
        <f>F342</f>
        <v>3.42</v>
      </c>
      <c r="I342" s="78"/>
      <c r="J342" s="104"/>
    </row>
    <row r="343" spans="1:10" ht="16" x14ac:dyDescent="0.2">
      <c r="A343" s="63"/>
      <c r="B343" s="75" t="s">
        <v>614</v>
      </c>
      <c r="C343" s="66"/>
      <c r="D343" s="173" t="s">
        <v>413</v>
      </c>
      <c r="E343" s="78">
        <v>100000</v>
      </c>
      <c r="F343" s="109">
        <v>4.18</v>
      </c>
      <c r="G343" s="144"/>
      <c r="H343" s="78">
        <f>F343</f>
        <v>4.18</v>
      </c>
      <c r="I343" s="78"/>
      <c r="J343" s="104"/>
    </row>
    <row r="344" spans="1:10" ht="16" x14ac:dyDescent="0.2">
      <c r="A344" s="63"/>
      <c r="B344" s="75" t="s">
        <v>614</v>
      </c>
      <c r="C344" s="66"/>
      <c r="D344" s="173" t="s">
        <v>418</v>
      </c>
      <c r="E344" s="78">
        <v>100000</v>
      </c>
      <c r="F344" s="109">
        <v>4.4000000000000004</v>
      </c>
      <c r="G344" s="144"/>
      <c r="H344" s="78">
        <f>F344</f>
        <v>4.4000000000000004</v>
      </c>
      <c r="I344" s="78"/>
      <c r="J344" s="104"/>
    </row>
    <row r="345" spans="1:10" ht="16" x14ac:dyDescent="0.2">
      <c r="A345" s="63"/>
      <c r="B345" s="75" t="s">
        <v>614</v>
      </c>
      <c r="C345" s="66"/>
      <c r="D345" s="173" t="s">
        <v>414</v>
      </c>
      <c r="E345" s="78">
        <v>10000</v>
      </c>
      <c r="F345" s="109">
        <v>0.35</v>
      </c>
      <c r="G345" s="144"/>
      <c r="H345" s="78">
        <f>F345</f>
        <v>0.35</v>
      </c>
      <c r="I345" s="78"/>
      <c r="J345" s="104"/>
    </row>
    <row r="346" spans="1:10" ht="16" x14ac:dyDescent="0.2">
      <c r="A346" s="63"/>
      <c r="B346" s="75"/>
      <c r="C346" s="66"/>
      <c r="D346" s="66"/>
      <c r="E346" s="78"/>
      <c r="F346" s="109"/>
      <c r="G346" s="144"/>
      <c r="H346" s="78"/>
      <c r="I346" s="78"/>
      <c r="J346" s="104"/>
    </row>
    <row r="347" spans="1:10" ht="16" x14ac:dyDescent="0.2">
      <c r="A347" s="63"/>
      <c r="B347" s="75" t="s">
        <v>615</v>
      </c>
      <c r="C347" s="66" t="s">
        <v>100</v>
      </c>
      <c r="D347" s="66" t="s">
        <v>411</v>
      </c>
      <c r="E347" s="78">
        <v>150000</v>
      </c>
      <c r="F347" s="78">
        <f>H347-G347</f>
        <v>12.74</v>
      </c>
      <c r="G347" s="78">
        <v>0.91</v>
      </c>
      <c r="H347" s="78">
        <v>13.65</v>
      </c>
      <c r="I347" s="78">
        <f>SUM(H347:H348)</f>
        <v>22.009999999999998</v>
      </c>
      <c r="J347" s="23"/>
    </row>
    <row r="348" spans="1:10" ht="16" x14ac:dyDescent="0.2">
      <c r="A348" s="63"/>
      <c r="B348" s="75" t="s">
        <v>615</v>
      </c>
      <c r="C348" s="66"/>
      <c r="D348" s="66" t="s">
        <v>413</v>
      </c>
      <c r="E348" s="79">
        <v>300000</v>
      </c>
      <c r="F348" s="109">
        <v>8.36</v>
      </c>
      <c r="G348" s="144"/>
      <c r="H348" s="79">
        <f>F348</f>
        <v>8.36</v>
      </c>
      <c r="I348" s="79"/>
      <c r="J348" s="23"/>
    </row>
    <row r="349" spans="1:10" ht="16" x14ac:dyDescent="0.2">
      <c r="A349" s="63"/>
      <c r="B349" s="75"/>
      <c r="C349" s="66"/>
      <c r="D349" s="66"/>
      <c r="E349" s="79"/>
      <c r="F349" s="109"/>
      <c r="G349" s="144"/>
      <c r="H349" s="79"/>
      <c r="I349" s="79"/>
      <c r="J349" s="23"/>
    </row>
    <row r="350" spans="1:10" ht="16" x14ac:dyDescent="0.2">
      <c r="A350" s="63"/>
      <c r="B350" s="75" t="s">
        <v>536</v>
      </c>
      <c r="C350" s="66" t="s">
        <v>524</v>
      </c>
      <c r="D350" s="66" t="s">
        <v>411</v>
      </c>
      <c r="E350" s="78">
        <v>10000</v>
      </c>
      <c r="F350" s="78">
        <v>0</v>
      </c>
      <c r="G350" s="78">
        <f>H350-F350</f>
        <v>0.66</v>
      </c>
      <c r="H350" s="78">
        <v>0.66</v>
      </c>
      <c r="I350" s="78">
        <f>SUM(H350:H352)</f>
        <v>2.87</v>
      </c>
      <c r="J350" s="23"/>
    </row>
    <row r="351" spans="1:10" ht="16" x14ac:dyDescent="0.2">
      <c r="A351" s="63"/>
      <c r="B351" s="75" t="s">
        <v>536</v>
      </c>
      <c r="C351" s="66"/>
      <c r="D351" s="66" t="s">
        <v>412</v>
      </c>
      <c r="E351" s="78">
        <v>4000</v>
      </c>
      <c r="F351" s="78">
        <v>1.37</v>
      </c>
      <c r="G351" s="78"/>
      <c r="H351" s="78">
        <f>F351</f>
        <v>1.37</v>
      </c>
      <c r="I351" s="78"/>
      <c r="J351" s="23"/>
    </row>
    <row r="352" spans="1:10" ht="16" x14ac:dyDescent="0.2">
      <c r="A352" s="63"/>
      <c r="B352" s="75" t="s">
        <v>536</v>
      </c>
      <c r="C352" s="66"/>
      <c r="D352" s="66" t="s">
        <v>413</v>
      </c>
      <c r="E352" s="78">
        <v>20000</v>
      </c>
      <c r="F352" s="78">
        <v>0.84</v>
      </c>
      <c r="G352" s="78"/>
      <c r="H352" s="78">
        <f>F352</f>
        <v>0.84</v>
      </c>
      <c r="I352" s="78"/>
      <c r="J352" s="23"/>
    </row>
    <row r="353" spans="1:10" ht="16" x14ac:dyDescent="0.2">
      <c r="A353" s="63"/>
      <c r="B353" s="75"/>
      <c r="C353" s="66"/>
      <c r="D353" s="66"/>
      <c r="E353" s="79"/>
      <c r="F353" s="109"/>
      <c r="G353" s="144"/>
      <c r="H353" s="79"/>
      <c r="I353" s="79"/>
      <c r="J353" s="23"/>
    </row>
    <row r="354" spans="1:10" ht="16" x14ac:dyDescent="0.2">
      <c r="A354" s="63"/>
      <c r="B354" s="75"/>
      <c r="C354" s="66"/>
      <c r="D354" s="66"/>
      <c r="E354" s="79"/>
      <c r="F354" s="109"/>
      <c r="G354" s="144"/>
      <c r="H354" s="79"/>
      <c r="I354" s="79"/>
      <c r="J354" s="23"/>
    </row>
    <row r="355" spans="1:10" ht="16" x14ac:dyDescent="0.2">
      <c r="A355" s="63"/>
      <c r="B355" s="75" t="s">
        <v>616</v>
      </c>
      <c r="C355" s="66" t="s">
        <v>437</v>
      </c>
      <c r="D355" s="66" t="s">
        <v>411</v>
      </c>
      <c r="E355" s="78">
        <v>100000</v>
      </c>
      <c r="F355" s="109">
        <f>H355-G355</f>
        <v>5.9399999999999995</v>
      </c>
      <c r="G355" s="144">
        <v>0.66</v>
      </c>
      <c r="H355" s="78">
        <v>6.6</v>
      </c>
      <c r="I355" s="78">
        <f>SUM(H355:H356)</f>
        <v>10.78</v>
      </c>
      <c r="J355" s="23"/>
    </row>
    <row r="356" spans="1:10" ht="16" x14ac:dyDescent="0.2">
      <c r="A356" s="63"/>
      <c r="B356" s="75" t="s">
        <v>616</v>
      </c>
      <c r="C356" s="66"/>
      <c r="D356" s="66" t="s">
        <v>413</v>
      </c>
      <c r="E356" s="78">
        <v>100000</v>
      </c>
      <c r="F356" s="109">
        <v>4.18</v>
      </c>
      <c r="G356" s="144"/>
      <c r="H356" s="78">
        <f>F356</f>
        <v>4.18</v>
      </c>
      <c r="I356" s="223"/>
      <c r="J356" s="23"/>
    </row>
    <row r="357" spans="1:10" ht="16" x14ac:dyDescent="0.2">
      <c r="A357" s="63"/>
      <c r="B357" s="75"/>
      <c r="C357" s="66"/>
      <c r="D357" s="66"/>
      <c r="E357" s="79"/>
      <c r="F357" s="109"/>
      <c r="G357" s="144"/>
      <c r="H357" s="79"/>
      <c r="J357" s="23"/>
    </row>
    <row r="358" spans="1:10" ht="16" x14ac:dyDescent="0.2">
      <c r="A358" s="63"/>
      <c r="B358" s="75" t="s">
        <v>617</v>
      </c>
      <c r="C358" s="66" t="s">
        <v>231</v>
      </c>
      <c r="D358" s="66" t="s">
        <v>411</v>
      </c>
      <c r="E358" s="78">
        <v>250000</v>
      </c>
      <c r="F358" s="109">
        <f>H358-G358</f>
        <v>48.24</v>
      </c>
      <c r="G358" s="144">
        <v>2.0099999999999998</v>
      </c>
      <c r="H358" s="78">
        <v>50.25</v>
      </c>
      <c r="I358" s="78">
        <f>SUM(H358:H363)</f>
        <v>89.62</v>
      </c>
      <c r="J358" s="211"/>
    </row>
    <row r="359" spans="1:10" ht="16" x14ac:dyDescent="0.2">
      <c r="A359" s="63"/>
      <c r="B359" s="75" t="s">
        <v>617</v>
      </c>
      <c r="C359" s="66"/>
      <c r="D359" s="173" t="s">
        <v>417</v>
      </c>
      <c r="E359" s="78">
        <v>50000</v>
      </c>
      <c r="F359" s="109">
        <v>14.15</v>
      </c>
      <c r="G359" s="144"/>
      <c r="H359" s="78">
        <f>F359</f>
        <v>14.15</v>
      </c>
      <c r="I359" s="78"/>
      <c r="J359" s="23"/>
    </row>
    <row r="360" spans="1:10" ht="16" x14ac:dyDescent="0.2">
      <c r="A360" s="63"/>
      <c r="B360" s="75" t="s">
        <v>617</v>
      </c>
      <c r="C360" s="66"/>
      <c r="D360" s="173" t="s">
        <v>412</v>
      </c>
      <c r="E360" s="78">
        <v>10000</v>
      </c>
      <c r="F360" s="109">
        <v>3.42</v>
      </c>
      <c r="G360" s="144"/>
      <c r="H360" s="78">
        <f>F360</f>
        <v>3.42</v>
      </c>
      <c r="I360" s="78"/>
      <c r="J360" s="23"/>
    </row>
    <row r="361" spans="1:10" ht="16" x14ac:dyDescent="0.2">
      <c r="A361" s="63"/>
      <c r="B361" s="75" t="s">
        <v>617</v>
      </c>
      <c r="C361" s="66"/>
      <c r="D361" s="173" t="s">
        <v>413</v>
      </c>
      <c r="E361" s="79">
        <v>250000</v>
      </c>
      <c r="F361" s="109">
        <v>10.45</v>
      </c>
      <c r="G361" s="144"/>
      <c r="H361" s="79">
        <f>F361</f>
        <v>10.45</v>
      </c>
      <c r="I361" s="79"/>
      <c r="J361" s="23"/>
    </row>
    <row r="362" spans="1:10" ht="16" x14ac:dyDescent="0.2">
      <c r="A362" s="63"/>
      <c r="B362" s="75" t="s">
        <v>617</v>
      </c>
      <c r="C362" s="66"/>
      <c r="D362" s="173" t="s">
        <v>418</v>
      </c>
      <c r="E362" s="78">
        <v>250000</v>
      </c>
      <c r="F362" s="109">
        <v>11</v>
      </c>
      <c r="G362" s="144"/>
      <c r="H362" s="79">
        <f>F362</f>
        <v>11</v>
      </c>
      <c r="I362" s="79"/>
      <c r="J362" s="23"/>
    </row>
    <row r="363" spans="1:10" ht="16" x14ac:dyDescent="0.2">
      <c r="A363" s="63"/>
      <c r="B363" s="75" t="s">
        <v>617</v>
      </c>
      <c r="C363" s="66"/>
      <c r="D363" s="173" t="s">
        <v>414</v>
      </c>
      <c r="E363" s="78">
        <v>10000</v>
      </c>
      <c r="F363" s="109">
        <v>0.35</v>
      </c>
      <c r="G363" s="144"/>
      <c r="H363" s="79">
        <f>F363</f>
        <v>0.35</v>
      </c>
      <c r="I363" s="79"/>
      <c r="J363" s="23"/>
    </row>
    <row r="364" spans="1:10" ht="16" x14ac:dyDescent="0.2">
      <c r="A364" s="63"/>
      <c r="B364" s="75"/>
      <c r="C364" s="66"/>
      <c r="D364" s="173"/>
      <c r="E364" s="78"/>
      <c r="F364" s="109"/>
      <c r="G364" s="144"/>
      <c r="H364" s="79"/>
      <c r="I364" s="79"/>
      <c r="J364" s="23"/>
    </row>
    <row r="365" spans="1:10" ht="16" x14ac:dyDescent="0.2">
      <c r="A365" s="63"/>
      <c r="B365" s="75" t="s">
        <v>537</v>
      </c>
      <c r="C365" s="66" t="s">
        <v>531</v>
      </c>
      <c r="D365" s="173" t="s">
        <v>411</v>
      </c>
      <c r="E365" s="78">
        <v>10000</v>
      </c>
      <c r="F365" s="78">
        <v>0</v>
      </c>
      <c r="G365" s="78">
        <f>H365-F365</f>
        <v>2.0099999999999998</v>
      </c>
      <c r="H365" s="78">
        <v>2.0099999999999998</v>
      </c>
      <c r="I365" s="78">
        <f>SUM(H365:H370)</f>
        <v>6.79</v>
      </c>
      <c r="J365" s="23"/>
    </row>
    <row r="366" spans="1:10" ht="16" x14ac:dyDescent="0.2">
      <c r="A366" s="63"/>
      <c r="B366" s="75" t="s">
        <v>537</v>
      </c>
      <c r="C366" s="66"/>
      <c r="D366" s="173" t="s">
        <v>417</v>
      </c>
      <c r="E366" s="78">
        <v>5000</v>
      </c>
      <c r="F366" s="78">
        <v>2.21</v>
      </c>
      <c r="G366" s="78"/>
      <c r="H366" s="78">
        <v>3.39</v>
      </c>
      <c r="I366" s="78"/>
      <c r="J366" s="23"/>
    </row>
    <row r="367" spans="1:10" ht="16" x14ac:dyDescent="0.2">
      <c r="A367" s="63"/>
      <c r="B367" s="75" t="s">
        <v>537</v>
      </c>
      <c r="C367" s="66"/>
      <c r="D367" s="173" t="s">
        <v>412</v>
      </c>
      <c r="E367" s="78">
        <v>2000</v>
      </c>
      <c r="F367" s="78">
        <v>0.68</v>
      </c>
      <c r="G367" s="78"/>
      <c r="H367" s="78">
        <f>F367</f>
        <v>0.68</v>
      </c>
      <c r="I367" s="78"/>
      <c r="J367" s="23"/>
    </row>
    <row r="368" spans="1:10" ht="16" x14ac:dyDescent="0.2">
      <c r="A368" s="63"/>
      <c r="B368" s="75" t="s">
        <v>537</v>
      </c>
      <c r="C368" s="66"/>
      <c r="D368" s="173" t="s">
        <v>413</v>
      </c>
      <c r="E368" s="78">
        <v>10000</v>
      </c>
      <c r="F368" s="78">
        <v>0.42</v>
      </c>
      <c r="G368" s="78"/>
      <c r="H368" s="78">
        <f>F368</f>
        <v>0.42</v>
      </c>
      <c r="I368" s="78"/>
      <c r="J368" s="23"/>
    </row>
    <row r="369" spans="1:10" ht="16" x14ac:dyDescent="0.2">
      <c r="A369" s="63"/>
      <c r="B369" s="75" t="s">
        <v>537</v>
      </c>
      <c r="C369" s="66"/>
      <c r="D369" s="173" t="s">
        <v>418</v>
      </c>
      <c r="E369" s="78">
        <v>5000</v>
      </c>
      <c r="F369" s="78">
        <v>0.22</v>
      </c>
      <c r="G369" s="78"/>
      <c r="H369" s="78">
        <f>F369</f>
        <v>0.22</v>
      </c>
      <c r="I369" s="78"/>
      <c r="J369" s="23"/>
    </row>
    <row r="370" spans="1:10" ht="16" x14ac:dyDescent="0.2">
      <c r="A370" s="63"/>
      <c r="B370" s="75" t="s">
        <v>537</v>
      </c>
      <c r="C370" s="66"/>
      <c r="D370" s="173" t="s">
        <v>414</v>
      </c>
      <c r="E370" s="78">
        <v>2000</v>
      </c>
      <c r="F370" s="78">
        <v>7.0000000000000007E-2</v>
      </c>
      <c r="G370" s="78"/>
      <c r="H370" s="78">
        <f>F370</f>
        <v>7.0000000000000007E-2</v>
      </c>
      <c r="I370" s="78"/>
      <c r="J370" s="23"/>
    </row>
    <row r="371" spans="1:10" ht="16" x14ac:dyDescent="0.2">
      <c r="A371" s="63"/>
      <c r="B371" s="75"/>
      <c r="C371" s="66"/>
      <c r="D371" s="173"/>
      <c r="E371" s="78"/>
      <c r="F371" s="78"/>
      <c r="G371" s="78"/>
      <c r="H371" s="78"/>
      <c r="I371" s="78"/>
      <c r="J371" s="23"/>
    </row>
    <row r="372" spans="1:10" ht="16" x14ac:dyDescent="0.2">
      <c r="A372" s="63"/>
      <c r="B372" s="75" t="s">
        <v>663</v>
      </c>
      <c r="C372" s="66" t="s">
        <v>662</v>
      </c>
      <c r="D372" s="173" t="s">
        <v>411</v>
      </c>
      <c r="E372" s="78">
        <v>200000</v>
      </c>
      <c r="F372" s="78">
        <f>H372-G372</f>
        <v>38.190000000000005</v>
      </c>
      <c r="G372" s="78">
        <v>2.0099999999999998</v>
      </c>
      <c r="H372" s="78">
        <v>40.200000000000003</v>
      </c>
      <c r="I372" s="78">
        <f>SUM(H372:H377)</f>
        <v>83.179999999999993</v>
      </c>
      <c r="J372" s="23"/>
    </row>
    <row r="373" spans="1:10" ht="16" x14ac:dyDescent="0.2">
      <c r="A373" s="63"/>
      <c r="B373" s="75" t="s">
        <v>663</v>
      </c>
      <c r="C373" s="66"/>
      <c r="D373" s="173" t="s">
        <v>417</v>
      </c>
      <c r="E373" s="78">
        <v>50000</v>
      </c>
      <c r="F373" s="78">
        <v>22.05</v>
      </c>
      <c r="G373" s="78"/>
      <c r="H373" s="78">
        <f>F373</f>
        <v>22.05</v>
      </c>
      <c r="I373" s="78"/>
      <c r="J373" s="23"/>
    </row>
    <row r="374" spans="1:10" ht="16" x14ac:dyDescent="0.2">
      <c r="A374" s="63"/>
      <c r="B374" s="75" t="s">
        <v>663</v>
      </c>
      <c r="C374" s="66"/>
      <c r="D374" s="173" t="s">
        <v>412</v>
      </c>
      <c r="E374" s="78">
        <v>10000</v>
      </c>
      <c r="F374" s="78">
        <v>3.42</v>
      </c>
      <c r="G374" s="78"/>
      <c r="H374" s="78">
        <f>F374</f>
        <v>3.42</v>
      </c>
      <c r="I374" s="78"/>
      <c r="J374" s="23"/>
    </row>
    <row r="375" spans="1:10" ht="16" x14ac:dyDescent="0.2">
      <c r="A375" s="63"/>
      <c r="B375" s="75" t="s">
        <v>663</v>
      </c>
      <c r="C375" s="66"/>
      <c r="D375" s="173" t="s">
        <v>413</v>
      </c>
      <c r="E375" s="78">
        <v>200000</v>
      </c>
      <c r="F375" s="78">
        <v>8.36</v>
      </c>
      <c r="G375" s="78"/>
      <c r="H375" s="78">
        <f>F375</f>
        <v>8.36</v>
      </c>
      <c r="I375" s="78"/>
      <c r="J375" s="23"/>
    </row>
    <row r="376" spans="1:10" ht="16" x14ac:dyDescent="0.2">
      <c r="A376" s="63"/>
      <c r="B376" s="75" t="s">
        <v>663</v>
      </c>
      <c r="C376" s="66"/>
      <c r="D376" s="173" t="s">
        <v>418</v>
      </c>
      <c r="E376" s="78">
        <v>200000</v>
      </c>
      <c r="F376" s="78">
        <v>8.8000000000000007</v>
      </c>
      <c r="G376" s="78"/>
      <c r="H376" s="78">
        <f>F376</f>
        <v>8.8000000000000007</v>
      </c>
      <c r="I376" s="78"/>
      <c r="J376" s="23"/>
    </row>
    <row r="377" spans="1:10" ht="16" x14ac:dyDescent="0.2">
      <c r="A377" s="63"/>
      <c r="B377" s="75" t="s">
        <v>663</v>
      </c>
      <c r="C377" s="66"/>
      <c r="D377" s="173" t="s">
        <v>414</v>
      </c>
      <c r="E377" s="78">
        <v>10000</v>
      </c>
      <c r="F377" s="78">
        <v>0.35</v>
      </c>
      <c r="G377" s="78"/>
      <c r="H377" s="78">
        <f>F377</f>
        <v>0.35</v>
      </c>
      <c r="I377" s="78"/>
      <c r="J377" s="23"/>
    </row>
    <row r="378" spans="1:10" ht="16" x14ac:dyDescent="0.2">
      <c r="A378" s="63"/>
      <c r="B378" s="75"/>
      <c r="C378" s="66"/>
      <c r="D378" s="173"/>
      <c r="E378" s="78"/>
      <c r="F378" s="78"/>
      <c r="G378" s="78"/>
      <c r="H378" s="78"/>
      <c r="I378" s="78"/>
      <c r="J378" s="23"/>
    </row>
    <row r="379" spans="1:10" ht="16" x14ac:dyDescent="0.2">
      <c r="A379" s="63"/>
      <c r="B379" s="75" t="s">
        <v>714</v>
      </c>
      <c r="C379" s="66" t="s">
        <v>708</v>
      </c>
      <c r="D379" s="173" t="s">
        <v>411</v>
      </c>
      <c r="E379" s="78">
        <v>10000</v>
      </c>
      <c r="F379" s="78">
        <v>0</v>
      </c>
      <c r="G379" s="78">
        <f>H379-F379</f>
        <v>0.66</v>
      </c>
      <c r="H379" s="78">
        <v>0.66</v>
      </c>
      <c r="I379" s="78">
        <f>H379</f>
        <v>0.66</v>
      </c>
      <c r="J379" s="23"/>
    </row>
    <row r="380" spans="1:10" ht="16" x14ac:dyDescent="0.2">
      <c r="A380" s="63"/>
      <c r="B380" s="75"/>
      <c r="C380" s="66"/>
      <c r="D380" s="66"/>
      <c r="E380" s="78"/>
      <c r="F380" s="109"/>
      <c r="G380" s="144"/>
      <c r="H380" s="79"/>
      <c r="I380" s="79"/>
      <c r="J380" s="23"/>
    </row>
    <row r="381" spans="1:10" ht="16" x14ac:dyDescent="0.2">
      <c r="A381" s="63"/>
      <c r="B381" s="75" t="s">
        <v>618</v>
      </c>
      <c r="C381" s="66" t="s">
        <v>206</v>
      </c>
      <c r="D381" s="66" t="s">
        <v>411</v>
      </c>
      <c r="E381" s="78">
        <v>180000</v>
      </c>
      <c r="F381" s="78">
        <f>H381-G381</f>
        <v>21.419999999999998</v>
      </c>
      <c r="G381" s="78">
        <v>1.26</v>
      </c>
      <c r="H381" s="78">
        <v>22.68</v>
      </c>
      <c r="I381" s="78">
        <f>SUM(H381:H386)</f>
        <v>92.83</v>
      </c>
      <c r="J381" s="23"/>
    </row>
    <row r="382" spans="1:10" ht="16" x14ac:dyDescent="0.2">
      <c r="A382" s="63"/>
      <c r="B382" s="75" t="s">
        <v>618</v>
      </c>
      <c r="C382" s="66"/>
      <c r="D382" s="173" t="s">
        <v>417</v>
      </c>
      <c r="E382" s="78">
        <v>50000</v>
      </c>
      <c r="F382" s="109">
        <v>50.94</v>
      </c>
      <c r="G382" s="144"/>
      <c r="H382" s="79">
        <f>F382</f>
        <v>50.94</v>
      </c>
      <c r="I382" s="79"/>
      <c r="J382" s="23"/>
    </row>
    <row r="383" spans="1:10" ht="16" x14ac:dyDescent="0.2">
      <c r="A383" s="63"/>
      <c r="B383" s="75" t="s">
        <v>618</v>
      </c>
      <c r="C383" s="66"/>
      <c r="D383" s="173" t="s">
        <v>412</v>
      </c>
      <c r="E383" s="78">
        <v>10000</v>
      </c>
      <c r="F383" s="109">
        <v>3.42</v>
      </c>
      <c r="G383" s="144"/>
      <c r="H383" s="79">
        <f>F383</f>
        <v>3.42</v>
      </c>
      <c r="I383" s="79"/>
      <c r="J383" s="23"/>
    </row>
    <row r="384" spans="1:10" ht="16" x14ac:dyDescent="0.2">
      <c r="A384" s="63"/>
      <c r="B384" s="75" t="s">
        <v>618</v>
      </c>
      <c r="C384" s="66"/>
      <c r="D384" s="173" t="s">
        <v>413</v>
      </c>
      <c r="E384" s="78">
        <v>180000</v>
      </c>
      <c r="F384" s="109">
        <v>7.52</v>
      </c>
      <c r="G384" s="144"/>
      <c r="H384" s="79">
        <f>F384</f>
        <v>7.52</v>
      </c>
      <c r="I384" s="79"/>
      <c r="J384" s="23"/>
    </row>
    <row r="385" spans="1:10" ht="16" x14ac:dyDescent="0.2">
      <c r="A385" s="63"/>
      <c r="B385" s="75" t="s">
        <v>618</v>
      </c>
      <c r="C385" s="66"/>
      <c r="D385" s="173" t="s">
        <v>418</v>
      </c>
      <c r="E385" s="78">
        <v>180000</v>
      </c>
      <c r="F385" s="109">
        <v>7.92</v>
      </c>
      <c r="G385" s="144"/>
      <c r="H385" s="79">
        <f>F385</f>
        <v>7.92</v>
      </c>
      <c r="I385" s="79"/>
      <c r="J385" s="23"/>
    </row>
    <row r="386" spans="1:10" ht="16" x14ac:dyDescent="0.2">
      <c r="A386" s="63"/>
      <c r="B386" s="75" t="s">
        <v>618</v>
      </c>
      <c r="C386" s="66"/>
      <c r="D386" s="173" t="s">
        <v>414</v>
      </c>
      <c r="E386" s="78">
        <v>10000</v>
      </c>
      <c r="F386" s="109">
        <v>0.35</v>
      </c>
      <c r="G386" s="144"/>
      <c r="H386" s="79">
        <f>F386</f>
        <v>0.35</v>
      </c>
      <c r="I386" s="79"/>
      <c r="J386" s="23"/>
    </row>
    <row r="387" spans="1:10" ht="16" x14ac:dyDescent="0.2">
      <c r="A387" s="63"/>
      <c r="B387" s="75"/>
      <c r="C387" s="66"/>
      <c r="D387" s="66"/>
      <c r="E387" s="78"/>
      <c r="F387" s="109"/>
      <c r="G387" s="144"/>
      <c r="H387" s="79"/>
      <c r="I387" s="79"/>
      <c r="J387" s="23"/>
    </row>
    <row r="388" spans="1:10" ht="16" x14ac:dyDescent="0.2">
      <c r="A388" s="63"/>
      <c r="B388" s="75" t="s">
        <v>619</v>
      </c>
      <c r="C388" s="66" t="s">
        <v>204</v>
      </c>
      <c r="D388" s="66" t="s">
        <v>411</v>
      </c>
      <c r="E388" s="78">
        <v>180000</v>
      </c>
      <c r="F388" s="78">
        <f>H388-G388</f>
        <v>34.17</v>
      </c>
      <c r="G388" s="78">
        <v>2.0099999999999998</v>
      </c>
      <c r="H388" s="78">
        <v>36.18</v>
      </c>
      <c r="I388" s="78">
        <f>SUM(H388:H393)</f>
        <v>123.62</v>
      </c>
      <c r="J388" s="23"/>
    </row>
    <row r="389" spans="1:10" ht="16" x14ac:dyDescent="0.2">
      <c r="A389" s="63"/>
      <c r="B389" s="75" t="s">
        <v>619</v>
      </c>
      <c r="C389" s="66"/>
      <c r="D389" s="173" t="s">
        <v>417</v>
      </c>
      <c r="E389" s="78">
        <v>180000</v>
      </c>
      <c r="F389" s="109">
        <v>79.38</v>
      </c>
      <c r="G389" s="144"/>
      <c r="H389" s="79">
        <f>F389</f>
        <v>79.38</v>
      </c>
      <c r="I389" s="79"/>
      <c r="J389" s="23"/>
    </row>
    <row r="390" spans="1:10" ht="16" x14ac:dyDescent="0.2">
      <c r="A390" s="63"/>
      <c r="B390" s="75" t="s">
        <v>619</v>
      </c>
      <c r="C390" s="66"/>
      <c r="D390" s="173" t="s">
        <v>412</v>
      </c>
      <c r="E390" s="78">
        <v>10000</v>
      </c>
      <c r="F390" s="109">
        <v>3.42</v>
      </c>
      <c r="G390" s="144"/>
      <c r="H390" s="79">
        <f>F390</f>
        <v>3.42</v>
      </c>
      <c r="I390" s="79"/>
      <c r="J390" s="23"/>
    </row>
    <row r="391" spans="1:10" ht="16" x14ac:dyDescent="0.2">
      <c r="A391" s="63"/>
      <c r="B391" s="75" t="s">
        <v>619</v>
      </c>
      <c r="C391" s="66"/>
      <c r="D391" s="173" t="s">
        <v>413</v>
      </c>
      <c r="E391" s="78">
        <v>50000</v>
      </c>
      <c r="F391" s="109">
        <v>2.09</v>
      </c>
      <c r="G391" s="144"/>
      <c r="H391" s="79">
        <f>F391</f>
        <v>2.09</v>
      </c>
      <c r="I391" s="79"/>
      <c r="J391" s="23"/>
    </row>
    <row r="392" spans="1:10" ht="16" x14ac:dyDescent="0.2">
      <c r="A392" s="63"/>
      <c r="B392" s="75" t="s">
        <v>619</v>
      </c>
      <c r="C392" s="66"/>
      <c r="D392" s="173" t="s">
        <v>418</v>
      </c>
      <c r="E392" s="78">
        <v>50000</v>
      </c>
      <c r="F392" s="109">
        <v>2.2000000000000002</v>
      </c>
      <c r="G392" s="144"/>
      <c r="H392" s="79">
        <f>F392</f>
        <v>2.2000000000000002</v>
      </c>
      <c r="I392" s="79"/>
      <c r="J392" s="23"/>
    </row>
    <row r="393" spans="1:10" ht="16" x14ac:dyDescent="0.2">
      <c r="A393" s="63"/>
      <c r="B393" s="75" t="s">
        <v>619</v>
      </c>
      <c r="C393" s="66"/>
      <c r="D393" s="173" t="s">
        <v>414</v>
      </c>
      <c r="E393" s="78">
        <v>10000</v>
      </c>
      <c r="F393" s="109">
        <v>0.35</v>
      </c>
      <c r="G393" s="144"/>
      <c r="H393" s="79">
        <f>F393</f>
        <v>0.35</v>
      </c>
      <c r="I393" s="79"/>
      <c r="J393" s="23"/>
    </row>
    <row r="394" spans="1:10" ht="16" x14ac:dyDescent="0.2">
      <c r="A394" s="63"/>
      <c r="B394" s="75"/>
      <c r="C394" s="66"/>
      <c r="D394" s="173"/>
      <c r="E394" s="78"/>
      <c r="F394" s="109"/>
      <c r="G394" s="144"/>
      <c r="H394" s="79"/>
      <c r="I394" s="79"/>
      <c r="J394" s="23"/>
    </row>
    <row r="395" spans="1:10" ht="16" x14ac:dyDescent="0.2">
      <c r="A395" s="63"/>
      <c r="B395" s="75" t="s">
        <v>620</v>
      </c>
      <c r="C395" s="66" t="s">
        <v>451</v>
      </c>
      <c r="D395" s="173" t="s">
        <v>411</v>
      </c>
      <c r="E395" s="78">
        <v>250000</v>
      </c>
      <c r="F395" s="109">
        <f>H395-G395</f>
        <v>15.84</v>
      </c>
      <c r="G395" s="144">
        <v>0.66</v>
      </c>
      <c r="H395" s="78">
        <v>16.5</v>
      </c>
      <c r="I395" s="78">
        <f>SUM(H395:H396)</f>
        <v>29.46</v>
      </c>
      <c r="J395" s="23"/>
    </row>
    <row r="396" spans="1:10" ht="16" x14ac:dyDescent="0.2">
      <c r="A396" s="63"/>
      <c r="B396" s="75" t="s">
        <v>620</v>
      </c>
      <c r="C396" s="66"/>
      <c r="D396" s="173" t="s">
        <v>413</v>
      </c>
      <c r="E396" s="78">
        <v>310000</v>
      </c>
      <c r="F396" s="109">
        <v>12.96</v>
      </c>
      <c r="G396" s="144"/>
      <c r="H396" s="78">
        <f>F396</f>
        <v>12.96</v>
      </c>
      <c r="I396" s="78"/>
      <c r="J396" s="23"/>
    </row>
    <row r="397" spans="1:10" ht="16" x14ac:dyDescent="0.2">
      <c r="A397" s="63"/>
      <c r="B397" s="75"/>
      <c r="C397" s="66"/>
      <c r="D397" s="173"/>
      <c r="E397" s="78"/>
      <c r="F397" s="109"/>
      <c r="G397" s="144"/>
      <c r="H397" s="78"/>
      <c r="I397" s="78"/>
      <c r="J397" s="23"/>
    </row>
    <row r="398" spans="1:10" ht="16" x14ac:dyDescent="0.2">
      <c r="A398" s="63"/>
      <c r="B398" s="75" t="s">
        <v>715</v>
      </c>
      <c r="C398" s="66" t="s">
        <v>709</v>
      </c>
      <c r="D398" s="173" t="s">
        <v>411</v>
      </c>
      <c r="E398" s="78">
        <v>10000</v>
      </c>
      <c r="F398" s="109">
        <v>0</v>
      </c>
      <c r="G398" s="144">
        <f>H398-F398</f>
        <v>1.26</v>
      </c>
      <c r="H398" s="78">
        <v>1.26</v>
      </c>
      <c r="I398" s="78">
        <f>SUM(H398:H399)</f>
        <v>9.6199999999999992</v>
      </c>
      <c r="J398" s="23"/>
    </row>
    <row r="399" spans="1:10" ht="16" x14ac:dyDescent="0.2">
      <c r="A399" s="63"/>
      <c r="B399" s="75" t="s">
        <v>715</v>
      </c>
      <c r="C399" s="66"/>
      <c r="D399" s="173" t="s">
        <v>413</v>
      </c>
      <c r="E399" s="78">
        <v>200000</v>
      </c>
      <c r="F399" s="109">
        <v>8.36</v>
      </c>
      <c r="G399" s="144"/>
      <c r="H399" s="78">
        <f>F399</f>
        <v>8.36</v>
      </c>
      <c r="I399" s="78"/>
      <c r="J399" s="23"/>
    </row>
    <row r="400" spans="1:10" ht="16" x14ac:dyDescent="0.2">
      <c r="A400" s="63"/>
      <c r="B400" s="75"/>
      <c r="C400" s="66"/>
      <c r="D400" s="173"/>
      <c r="E400" s="78"/>
      <c r="F400" s="109"/>
      <c r="G400" s="144"/>
      <c r="H400" s="78"/>
      <c r="I400" s="78"/>
      <c r="J400" s="23"/>
    </row>
    <row r="401" spans="1:10" ht="16" x14ac:dyDescent="0.2">
      <c r="A401" s="63"/>
      <c r="B401" s="75" t="s">
        <v>665</v>
      </c>
      <c r="C401" s="66" t="s">
        <v>664</v>
      </c>
      <c r="D401" s="124" t="s">
        <v>411</v>
      </c>
      <c r="E401" s="78">
        <v>10000</v>
      </c>
      <c r="F401" s="109">
        <f>H401-G401</f>
        <v>0</v>
      </c>
      <c r="G401" s="144">
        <v>0.91</v>
      </c>
      <c r="H401" s="78">
        <v>0.91</v>
      </c>
      <c r="I401" s="78">
        <f>SUM(H401:H404)</f>
        <v>6.77</v>
      </c>
      <c r="J401" s="23"/>
    </row>
    <row r="402" spans="1:10" ht="16" x14ac:dyDescent="0.2">
      <c r="A402" s="63"/>
      <c r="B402" s="75" t="s">
        <v>665</v>
      </c>
      <c r="C402" s="66"/>
      <c r="D402" s="124" t="s">
        <v>412</v>
      </c>
      <c r="E402" s="78">
        <v>10000</v>
      </c>
      <c r="F402" s="109">
        <v>3.42</v>
      </c>
      <c r="G402" s="144"/>
      <c r="H402" s="78">
        <f>F402</f>
        <v>3.42</v>
      </c>
      <c r="I402" s="78"/>
      <c r="J402" s="23"/>
    </row>
    <row r="403" spans="1:10" ht="16" x14ac:dyDescent="0.2">
      <c r="A403" s="63"/>
      <c r="B403" s="75" t="s">
        <v>665</v>
      </c>
      <c r="C403" s="66"/>
      <c r="D403" s="124" t="s">
        <v>413</v>
      </c>
      <c r="E403" s="78">
        <v>50000</v>
      </c>
      <c r="F403" s="109">
        <v>2.09</v>
      </c>
      <c r="G403" s="144"/>
      <c r="H403" s="78">
        <f>F403</f>
        <v>2.09</v>
      </c>
      <c r="I403" s="78"/>
      <c r="J403" s="23"/>
    </row>
    <row r="404" spans="1:10" ht="16" x14ac:dyDescent="0.2">
      <c r="A404" s="63"/>
      <c r="B404" s="75" t="s">
        <v>665</v>
      </c>
      <c r="C404" s="66"/>
      <c r="D404" s="124" t="s">
        <v>414</v>
      </c>
      <c r="E404" s="78">
        <v>10000</v>
      </c>
      <c r="F404" s="109">
        <v>0.35</v>
      </c>
      <c r="G404" s="144"/>
      <c r="H404" s="78">
        <f>F404</f>
        <v>0.35</v>
      </c>
      <c r="I404" s="79"/>
      <c r="J404" s="23"/>
    </row>
    <row r="405" spans="1:10" ht="16" x14ac:dyDescent="0.2">
      <c r="A405" s="63"/>
      <c r="B405" s="75"/>
      <c r="C405" s="66"/>
      <c r="D405" s="66"/>
      <c r="E405" s="79"/>
      <c r="F405" s="109"/>
      <c r="G405" s="144"/>
      <c r="H405" s="79"/>
      <c r="I405" s="79"/>
      <c r="J405" s="23"/>
    </row>
    <row r="406" spans="1:10" ht="16" x14ac:dyDescent="0.2">
      <c r="A406" s="63"/>
      <c r="B406" s="75" t="s">
        <v>622</v>
      </c>
      <c r="C406" s="66" t="s">
        <v>166</v>
      </c>
      <c r="D406" s="66" t="s">
        <v>411</v>
      </c>
      <c r="E406" s="78">
        <v>10000</v>
      </c>
      <c r="F406" s="109">
        <f>H406-G406</f>
        <v>5.9399999999999995</v>
      </c>
      <c r="G406" s="144">
        <v>0.66</v>
      </c>
      <c r="H406" s="78">
        <v>6.6</v>
      </c>
      <c r="I406" s="78">
        <f>SUM(H406:H407)</f>
        <v>10.78</v>
      </c>
      <c r="J406" s="23"/>
    </row>
    <row r="407" spans="1:10" ht="16" x14ac:dyDescent="0.2">
      <c r="A407" s="63"/>
      <c r="B407" s="75" t="s">
        <v>622</v>
      </c>
      <c r="C407" s="66"/>
      <c r="D407" s="66" t="s">
        <v>413</v>
      </c>
      <c r="E407" s="78">
        <v>100000</v>
      </c>
      <c r="F407" s="109">
        <v>4.18</v>
      </c>
      <c r="G407" s="144"/>
      <c r="H407" s="78">
        <f>F407</f>
        <v>4.18</v>
      </c>
      <c r="I407" s="78"/>
      <c r="J407" s="23"/>
    </row>
    <row r="408" spans="1:10" ht="16" x14ac:dyDescent="0.2">
      <c r="A408" s="63"/>
      <c r="B408" s="75"/>
      <c r="C408" s="66"/>
      <c r="D408" s="66"/>
      <c r="E408" s="79"/>
      <c r="F408" s="109"/>
      <c r="G408" s="144"/>
      <c r="H408" s="79"/>
      <c r="I408" s="79"/>
      <c r="J408" s="23"/>
    </row>
    <row r="409" spans="1:10" ht="16" x14ac:dyDescent="0.2">
      <c r="A409" s="63"/>
      <c r="B409" s="75" t="s">
        <v>623</v>
      </c>
      <c r="C409" s="66" t="s">
        <v>86</v>
      </c>
      <c r="D409" s="66" t="s">
        <v>411</v>
      </c>
      <c r="E409" s="78">
        <v>10000</v>
      </c>
      <c r="F409" s="109">
        <v>0</v>
      </c>
      <c r="G409" s="144">
        <v>3.08</v>
      </c>
      <c r="H409" s="78">
        <v>3.08</v>
      </c>
      <c r="I409" s="78">
        <f>SUM(H409:H410)</f>
        <v>3.5</v>
      </c>
      <c r="J409" s="211"/>
    </row>
    <row r="410" spans="1:10" ht="16" x14ac:dyDescent="0.2">
      <c r="A410" s="122"/>
      <c r="B410" s="75" t="s">
        <v>623</v>
      </c>
      <c r="C410" s="124"/>
      <c r="D410" s="124" t="s">
        <v>413</v>
      </c>
      <c r="E410" s="152">
        <v>10000</v>
      </c>
      <c r="F410" s="109">
        <v>0.42</v>
      </c>
      <c r="G410" s="144"/>
      <c r="H410" s="79">
        <f>F410</f>
        <v>0.42</v>
      </c>
      <c r="I410" s="79"/>
      <c r="J410" s="23"/>
    </row>
    <row r="411" spans="1:10" ht="16" x14ac:dyDescent="0.2">
      <c r="A411" s="122"/>
      <c r="B411" s="123"/>
      <c r="C411" s="124"/>
      <c r="D411" s="124"/>
      <c r="E411" s="152"/>
      <c r="F411" s="109"/>
      <c r="G411" s="144"/>
      <c r="H411" s="79"/>
      <c r="I411" s="79"/>
      <c r="J411" s="23"/>
    </row>
    <row r="412" spans="1:10" ht="16" x14ac:dyDescent="0.2">
      <c r="A412" s="122"/>
      <c r="B412" s="123" t="s">
        <v>538</v>
      </c>
      <c r="C412" s="124" t="s">
        <v>532</v>
      </c>
      <c r="D412" s="124" t="s">
        <v>411</v>
      </c>
      <c r="E412" s="152">
        <v>200000</v>
      </c>
      <c r="F412" s="109">
        <v>0.66</v>
      </c>
      <c r="G412" s="144">
        <f>H412-F412</f>
        <v>12.54</v>
      </c>
      <c r="H412" s="79">
        <v>13.2</v>
      </c>
      <c r="I412" s="79">
        <f>SUM(H412:H415)</f>
        <v>25.33</v>
      </c>
      <c r="J412" s="23"/>
    </row>
    <row r="413" spans="1:10" ht="16" x14ac:dyDescent="0.2">
      <c r="A413" s="122"/>
      <c r="B413" s="123" t="s">
        <v>538</v>
      </c>
      <c r="C413" s="124"/>
      <c r="D413" s="124" t="s">
        <v>412</v>
      </c>
      <c r="E413" s="152">
        <v>10000</v>
      </c>
      <c r="F413" s="109">
        <v>3.42</v>
      </c>
      <c r="G413" s="144"/>
      <c r="H413" s="79">
        <f>F413</f>
        <v>3.42</v>
      </c>
      <c r="I413" s="79"/>
      <c r="J413" s="23"/>
    </row>
    <row r="414" spans="1:10" ht="16" x14ac:dyDescent="0.2">
      <c r="A414" s="122"/>
      <c r="B414" s="123" t="s">
        <v>538</v>
      </c>
      <c r="C414" s="124"/>
      <c r="D414" s="124" t="s">
        <v>413</v>
      </c>
      <c r="E414" s="152">
        <v>200000</v>
      </c>
      <c r="F414" s="109">
        <v>8.36</v>
      </c>
      <c r="G414" s="144"/>
      <c r="H414" s="79">
        <f>F414</f>
        <v>8.36</v>
      </c>
      <c r="I414" s="79"/>
      <c r="J414" s="23"/>
    </row>
    <row r="415" spans="1:10" ht="16" x14ac:dyDescent="0.2">
      <c r="A415" s="122"/>
      <c r="B415" s="123" t="s">
        <v>538</v>
      </c>
      <c r="C415" s="124"/>
      <c r="D415" s="124" t="s">
        <v>414</v>
      </c>
      <c r="E415" s="152">
        <v>10000</v>
      </c>
      <c r="F415" s="109">
        <v>0.35</v>
      </c>
      <c r="G415" s="144"/>
      <c r="H415" s="79">
        <f>F415</f>
        <v>0.35</v>
      </c>
      <c r="I415" s="79"/>
      <c r="J415" s="23"/>
    </row>
    <row r="416" spans="1:10" ht="16" x14ac:dyDescent="0.2">
      <c r="A416" s="122"/>
      <c r="B416" s="123"/>
      <c r="C416" s="124"/>
      <c r="D416" s="124"/>
      <c r="E416" s="152"/>
      <c r="F416" s="109"/>
      <c r="G416" s="144"/>
      <c r="H416" s="79"/>
      <c r="I416" s="79"/>
      <c r="J416" s="23"/>
    </row>
    <row r="417" spans="1:10" ht="16" x14ac:dyDescent="0.2">
      <c r="A417" s="136"/>
      <c r="B417" s="137"/>
      <c r="C417" s="134" t="s">
        <v>400</v>
      </c>
      <c r="D417" s="134"/>
      <c r="E417" s="153"/>
      <c r="F417" s="251"/>
      <c r="G417" s="243"/>
      <c r="H417" s="132"/>
      <c r="I417" s="132">
        <f>SUM(I5:I412)</f>
        <v>2835.1</v>
      </c>
      <c r="J417" s="231"/>
    </row>
    <row r="418" spans="1:10" ht="16" x14ac:dyDescent="0.2">
      <c r="A418" s="122"/>
      <c r="B418" s="123"/>
      <c r="C418" s="124"/>
      <c r="D418" s="124"/>
      <c r="E418" s="152"/>
      <c r="F418" s="109"/>
      <c r="G418" s="144"/>
      <c r="H418" s="79"/>
      <c r="I418" s="79"/>
      <c r="J418" s="23"/>
    </row>
    <row r="419" spans="1:10" ht="16" x14ac:dyDescent="0.2">
      <c r="A419" s="125" t="s">
        <v>395</v>
      </c>
      <c r="B419" s="75" t="s">
        <v>625</v>
      </c>
      <c r="C419" s="66" t="s">
        <v>202</v>
      </c>
      <c r="D419" s="66" t="s">
        <v>411</v>
      </c>
      <c r="E419" s="78">
        <v>10000</v>
      </c>
      <c r="F419" s="109">
        <v>0</v>
      </c>
      <c r="G419" s="144">
        <f>H419-F419</f>
        <v>0.66</v>
      </c>
      <c r="H419" s="78">
        <v>0.66</v>
      </c>
      <c r="I419" s="78">
        <f>SUM(H419:H419)</f>
        <v>0.66</v>
      </c>
      <c r="J419" s="23"/>
    </row>
    <row r="420" spans="1:10" ht="16" x14ac:dyDescent="0.2">
      <c r="A420" s="23"/>
      <c r="B420" s="23"/>
      <c r="C420" s="23"/>
      <c r="D420" s="66"/>
      <c r="E420" s="79"/>
      <c r="F420" s="109"/>
      <c r="G420" s="144"/>
      <c r="H420" s="79"/>
      <c r="I420" s="79"/>
      <c r="J420" s="23"/>
    </row>
    <row r="421" spans="1:10" ht="16" x14ac:dyDescent="0.2">
      <c r="A421" s="131"/>
      <c r="B421" s="137" t="s">
        <v>395</v>
      </c>
      <c r="C421" s="134" t="s">
        <v>400</v>
      </c>
      <c r="D421" s="134"/>
      <c r="E421" s="153"/>
      <c r="F421" s="109"/>
      <c r="G421" s="144"/>
      <c r="H421" s="135"/>
      <c r="I421" s="135">
        <f>SUM(I417:I419)</f>
        <v>2835.7599999999998</v>
      </c>
      <c r="J421" s="133"/>
    </row>
    <row r="422" spans="1:10" ht="16" x14ac:dyDescent="0.2">
      <c r="A422" s="596"/>
      <c r="B422" s="597"/>
      <c r="C422" s="598"/>
      <c r="D422" s="143"/>
      <c r="E422" s="154"/>
      <c r="F422" s="267"/>
      <c r="G422" s="268"/>
      <c r="H422" s="93"/>
      <c r="I422" s="93"/>
      <c r="J422" s="94"/>
    </row>
    <row r="423" spans="1:10" ht="16" x14ac:dyDescent="0.2">
      <c r="A423" s="599" t="s">
        <v>439</v>
      </c>
      <c r="B423" s="600"/>
      <c r="C423" s="601"/>
      <c r="D423" s="259"/>
      <c r="E423" s="265"/>
      <c r="F423" s="264"/>
      <c r="G423" s="264"/>
      <c r="H423" s="264"/>
      <c r="I423" s="264">
        <f>SUM(I424:I437)</f>
        <v>0</v>
      </c>
      <c r="J423" s="261"/>
    </row>
    <row r="424" spans="1:10" ht="16" x14ac:dyDescent="0.2">
      <c r="A424" s="63"/>
      <c r="B424" s="75" t="s">
        <v>718</v>
      </c>
      <c r="C424" s="66" t="s">
        <v>717</v>
      </c>
      <c r="D424" s="66" t="s">
        <v>411</v>
      </c>
      <c r="E424" s="78"/>
      <c r="F424" s="78"/>
      <c r="G424" s="78"/>
      <c r="H424" s="78"/>
      <c r="I424" s="78"/>
      <c r="J424" s="23"/>
    </row>
    <row r="425" spans="1:10" ht="16" x14ac:dyDescent="0.2">
      <c r="A425" s="63"/>
      <c r="B425" s="75"/>
      <c r="C425" s="66"/>
      <c r="D425" s="66" t="s">
        <v>413</v>
      </c>
      <c r="E425" s="78"/>
      <c r="F425" s="78"/>
      <c r="G425" s="78"/>
      <c r="H425" s="78"/>
      <c r="I425" s="78"/>
      <c r="J425" s="23"/>
    </row>
    <row r="426" spans="1:10" ht="16" x14ac:dyDescent="0.2">
      <c r="A426" s="63"/>
      <c r="B426" s="75" t="s">
        <v>719</v>
      </c>
      <c r="C426" s="66" t="s">
        <v>720</v>
      </c>
      <c r="D426" s="66" t="s">
        <v>411</v>
      </c>
      <c r="E426" s="78"/>
      <c r="F426" s="78"/>
      <c r="G426" s="78"/>
      <c r="H426" s="78"/>
      <c r="I426" s="78"/>
      <c r="J426" s="23"/>
    </row>
    <row r="427" spans="1:10" ht="16" x14ac:dyDescent="0.2">
      <c r="A427" s="63"/>
      <c r="B427" s="75"/>
      <c r="C427" s="66"/>
      <c r="D427" s="66" t="s">
        <v>413</v>
      </c>
      <c r="E427" s="78"/>
      <c r="F427" s="78"/>
      <c r="G427" s="78"/>
      <c r="H427" s="78"/>
      <c r="I427" s="78"/>
      <c r="J427" s="23"/>
    </row>
    <row r="428" spans="1:10" ht="16" x14ac:dyDescent="0.2">
      <c r="A428" s="63"/>
      <c r="B428" s="75" t="s">
        <v>721</v>
      </c>
      <c r="C428" s="66" t="s">
        <v>722</v>
      </c>
      <c r="D428" s="66" t="s">
        <v>411</v>
      </c>
      <c r="E428" s="78"/>
      <c r="F428" s="78"/>
      <c r="G428" s="78"/>
      <c r="H428" s="78"/>
      <c r="I428" s="78"/>
      <c r="J428" s="23"/>
    </row>
    <row r="429" spans="1:10" ht="16" x14ac:dyDescent="0.2">
      <c r="A429" s="312"/>
      <c r="B429" s="170" t="s">
        <v>723</v>
      </c>
      <c r="C429" s="313" t="s">
        <v>724</v>
      </c>
      <c r="D429" s="313" t="s">
        <v>411</v>
      </c>
      <c r="E429" s="314"/>
      <c r="F429" s="314"/>
      <c r="G429" s="314"/>
      <c r="H429" s="314"/>
      <c r="I429" s="314"/>
      <c r="J429" s="315"/>
    </row>
    <row r="430" spans="1:10" ht="16" x14ac:dyDescent="0.2">
      <c r="A430" s="312"/>
      <c r="B430" s="170" t="s">
        <v>725</v>
      </c>
      <c r="C430" s="313" t="s">
        <v>726</v>
      </c>
      <c r="D430" s="313" t="s">
        <v>411</v>
      </c>
      <c r="E430" s="314"/>
      <c r="F430" s="314"/>
      <c r="G430" s="314"/>
      <c r="H430" s="314"/>
      <c r="I430" s="314"/>
      <c r="J430" s="315"/>
    </row>
    <row r="431" spans="1:10" ht="16" x14ac:dyDescent="0.2">
      <c r="A431" s="312"/>
      <c r="B431" s="170"/>
      <c r="C431" s="313"/>
      <c r="D431" s="313" t="s">
        <v>417</v>
      </c>
      <c r="E431" s="314"/>
      <c r="F431" s="314"/>
      <c r="G431" s="314"/>
      <c r="H431" s="314"/>
      <c r="I431" s="314"/>
      <c r="J431" s="315"/>
    </row>
    <row r="432" spans="1:10" ht="16" x14ac:dyDescent="0.2">
      <c r="A432" s="312"/>
      <c r="B432" s="170"/>
      <c r="C432" s="313"/>
      <c r="D432" s="313" t="s">
        <v>413</v>
      </c>
      <c r="E432" s="314"/>
      <c r="F432" s="314"/>
      <c r="G432" s="314"/>
      <c r="H432" s="314"/>
      <c r="I432" s="314"/>
      <c r="J432" s="315"/>
    </row>
    <row r="433" spans="1:10" ht="16" x14ac:dyDescent="0.2">
      <c r="A433" s="312"/>
      <c r="B433" s="170"/>
      <c r="C433" s="313"/>
      <c r="D433" s="313" t="s">
        <v>418</v>
      </c>
      <c r="E433" s="314"/>
      <c r="F433" s="314"/>
      <c r="G433" s="314"/>
      <c r="H433" s="314"/>
      <c r="I433" s="314"/>
      <c r="J433" s="315"/>
    </row>
    <row r="434" spans="1:10" ht="16" x14ac:dyDescent="0.2">
      <c r="A434" s="312"/>
      <c r="B434" s="170" t="s">
        <v>727</v>
      </c>
      <c r="C434" s="313" t="s">
        <v>728</v>
      </c>
      <c r="D434" s="313" t="s">
        <v>411</v>
      </c>
      <c r="E434" s="314"/>
      <c r="F434" s="314"/>
      <c r="G434" s="314"/>
      <c r="H434" s="314"/>
      <c r="I434" s="314"/>
      <c r="J434" s="315"/>
    </row>
    <row r="435" spans="1:10" ht="16" x14ac:dyDescent="0.2">
      <c r="A435" s="312"/>
      <c r="B435" s="170"/>
      <c r="C435" s="313"/>
      <c r="D435" s="313" t="s">
        <v>412</v>
      </c>
      <c r="E435" s="314"/>
      <c r="F435" s="314"/>
      <c r="G435" s="314"/>
      <c r="H435" s="314"/>
      <c r="I435" s="314"/>
      <c r="J435" s="315"/>
    </row>
    <row r="436" spans="1:10" s="23" customFormat="1" ht="16" x14ac:dyDescent="0.2">
      <c r="A436" s="63"/>
      <c r="B436" s="75"/>
      <c r="C436" s="66"/>
      <c r="D436" s="66" t="s">
        <v>413</v>
      </c>
      <c r="E436" s="78"/>
      <c r="F436" s="78"/>
      <c r="G436" s="78"/>
      <c r="H436" s="78"/>
      <c r="I436" s="78"/>
    </row>
    <row r="437" spans="1:10" s="23" customFormat="1" x14ac:dyDescent="0.15">
      <c r="A437" s="63"/>
      <c r="E437" s="104"/>
      <c r="F437" s="104"/>
    </row>
    <row r="438" spans="1:10" ht="16" x14ac:dyDescent="0.2">
      <c r="A438" s="605" t="s">
        <v>52</v>
      </c>
      <c r="B438" s="606"/>
      <c r="C438" s="607"/>
      <c r="D438" s="316"/>
      <c r="E438" s="317"/>
      <c r="F438" s="318"/>
      <c r="G438" s="319"/>
      <c r="H438" s="319"/>
      <c r="I438" s="319">
        <f>I421+I423</f>
        <v>2835.7599999999998</v>
      </c>
      <c r="J438" s="320"/>
    </row>
    <row r="439" spans="1:10" s="182" customFormat="1" ht="23" x14ac:dyDescent="0.25">
      <c r="C439" s="183" t="s">
        <v>388</v>
      </c>
      <c r="D439" s="183"/>
      <c r="E439" s="184"/>
      <c r="F439" s="255" t="s">
        <v>430</v>
      </c>
      <c r="G439" s="245"/>
      <c r="H439" s="186"/>
      <c r="I439" s="187">
        <v>44692</v>
      </c>
      <c r="J439" s="188"/>
    </row>
  </sheetData>
  <autoFilter ref="C4:J410" xr:uid="{1B35777D-86B3-9A48-BA2D-325C1FB8F52E}">
    <sortState xmlns:xlrd2="http://schemas.microsoft.com/office/spreadsheetml/2017/richdata2" ref="C5:J409">
      <sortCondition ref="C4:C409"/>
    </sortState>
  </autoFilter>
  <mergeCells count="4">
    <mergeCell ref="A2:C2"/>
    <mergeCell ref="A422:C422"/>
    <mergeCell ref="A423:C423"/>
    <mergeCell ref="A438:C438"/>
  </mergeCells>
  <conditionalFormatting sqref="A65:A67 C1:C193 C206:C416 C418:C419 C421:C423 C438:C1048576">
    <cfRule type="duplicateValues" dxfId="494" priority="33"/>
  </conditionalFormatting>
  <conditionalFormatting sqref="A65:A67">
    <cfRule type="duplicateValues" dxfId="493" priority="27"/>
    <cfRule type="duplicateValues" dxfId="492" priority="29"/>
  </conditionalFormatting>
  <conditionalFormatting sqref="B1:B63 B74:B193 B206:B416 B418:B419 B421:B423 B438:B1048576">
    <cfRule type="duplicateValues" dxfId="491" priority="22"/>
  </conditionalFormatting>
  <conditionalFormatting sqref="B1:B63 B74:B419 B421:B423 B438:B1048576">
    <cfRule type="duplicateValues" dxfId="490" priority="21"/>
  </conditionalFormatting>
  <conditionalFormatting sqref="B64:B67 B69:B73">
    <cfRule type="duplicateValues" dxfId="489" priority="36"/>
  </conditionalFormatting>
  <conditionalFormatting sqref="B69:B73">
    <cfRule type="duplicateValues" dxfId="488" priority="37"/>
  </conditionalFormatting>
  <conditionalFormatting sqref="B194:B205">
    <cfRule type="duplicateValues" dxfId="487" priority="23"/>
    <cfRule type="duplicateValues" dxfId="486" priority="35"/>
  </conditionalFormatting>
  <conditionalFormatting sqref="B424">
    <cfRule type="duplicateValues" dxfId="485" priority="17"/>
    <cfRule type="duplicateValues" dxfId="484" priority="18"/>
  </conditionalFormatting>
  <conditionalFormatting sqref="B425">
    <cfRule type="duplicateValues" dxfId="483" priority="14"/>
    <cfRule type="duplicateValues" dxfId="482" priority="15"/>
  </conditionalFormatting>
  <conditionalFormatting sqref="B426">
    <cfRule type="duplicateValues" dxfId="481" priority="11"/>
    <cfRule type="duplicateValues" dxfId="480" priority="12"/>
  </conditionalFormatting>
  <conditionalFormatting sqref="B427">
    <cfRule type="duplicateValues" dxfId="479" priority="10"/>
  </conditionalFormatting>
  <conditionalFormatting sqref="B428:B431">
    <cfRule type="duplicateValues" dxfId="478" priority="7"/>
  </conditionalFormatting>
  <conditionalFormatting sqref="B432:B435">
    <cfRule type="duplicateValues" dxfId="477" priority="4"/>
    <cfRule type="duplicateValues" dxfId="476" priority="5"/>
  </conditionalFormatting>
  <conditionalFormatting sqref="B436">
    <cfRule type="duplicateValues" dxfId="475" priority="1"/>
    <cfRule type="duplicateValues" dxfId="474" priority="2"/>
  </conditionalFormatting>
  <conditionalFormatting sqref="B438:B1048576">
    <cfRule type="duplicateValues" dxfId="473" priority="34"/>
  </conditionalFormatting>
  <conditionalFormatting sqref="C112:C122">
    <cfRule type="duplicateValues" dxfId="472" priority="30"/>
  </conditionalFormatting>
  <conditionalFormatting sqref="C170:C172">
    <cfRule type="duplicateValues" dxfId="471" priority="31"/>
  </conditionalFormatting>
  <conditionalFormatting sqref="C194:C205">
    <cfRule type="duplicateValues" dxfId="470" priority="32"/>
  </conditionalFormatting>
  <conditionalFormatting sqref="C424">
    <cfRule type="duplicateValues" dxfId="469" priority="19"/>
  </conditionalFormatting>
  <conditionalFormatting sqref="C425">
    <cfRule type="duplicateValues" dxfId="468" priority="16"/>
  </conditionalFormatting>
  <conditionalFormatting sqref="C426">
    <cfRule type="duplicateValues" dxfId="467" priority="13"/>
  </conditionalFormatting>
  <conditionalFormatting sqref="C427">
    <cfRule type="duplicateValues" dxfId="466" priority="9"/>
  </conditionalFormatting>
  <conditionalFormatting sqref="C428:C431">
    <cfRule type="duplicateValues" dxfId="465" priority="8"/>
  </conditionalFormatting>
  <conditionalFormatting sqref="C432:C435">
    <cfRule type="duplicateValues" dxfId="464" priority="6"/>
  </conditionalFormatting>
  <conditionalFormatting sqref="C436">
    <cfRule type="duplicateValues" dxfId="463" priority="3"/>
  </conditionalFormatting>
  <conditionalFormatting sqref="J10:J104 J106:J114 J116:J125 J127:J140 J142:J143 J145:J156 J158:J191 J193:J205 J207:J223 J225:J226 J228:J268 J270:J320 J322:J340 J342:J357 J359:J408 J410:J416 J418:J421 J424:J436">
    <cfRule type="notContainsBlanks" dxfId="462" priority="28">
      <formula>LEN(TRIM(J10))&gt;0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2AE6-9DF2-974A-9C04-393DD9BEF382}">
  <sheetPr>
    <pageSetUpPr fitToPage="1"/>
  </sheetPr>
  <dimension ref="A1:O433"/>
  <sheetViews>
    <sheetView zoomScaleNormal="100" workbookViewId="0">
      <pane xSplit="3" ySplit="4" topLeftCell="E402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20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716</v>
      </c>
      <c r="H2" s="77" t="s">
        <v>459</v>
      </c>
      <c r="I2" s="77">
        <v>44654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SUM(H5:H6)</f>
        <v>0.88</v>
      </c>
      <c r="J5" s="275"/>
    </row>
    <row r="6" spans="1:10" ht="16" x14ac:dyDescent="0.2">
      <c r="A6" s="275"/>
      <c r="B6" s="275"/>
      <c r="C6" s="279"/>
      <c r="D6" s="279" t="s">
        <v>413</v>
      </c>
      <c r="E6" s="280">
        <v>10000</v>
      </c>
      <c r="F6" s="281">
        <v>0.42</v>
      </c>
      <c r="G6" s="281"/>
      <c r="H6" s="282">
        <f>F6</f>
        <v>0.42</v>
      </c>
      <c r="I6" s="282"/>
      <c r="J6" s="275"/>
    </row>
    <row r="7" spans="1:10" ht="16" x14ac:dyDescent="0.2">
      <c r="A7" s="275"/>
      <c r="B7" s="275"/>
      <c r="C7" s="279"/>
      <c r="D7" s="279"/>
      <c r="E7" s="280"/>
      <c r="F7" s="281"/>
      <c r="G7" s="281"/>
      <c r="H7" s="282"/>
      <c r="I7" s="282"/>
      <c r="J7" s="275"/>
    </row>
    <row r="8" spans="1:10" ht="16" x14ac:dyDescent="0.2">
      <c r="A8" s="275"/>
      <c r="B8" s="275">
        <v>2261</v>
      </c>
      <c r="C8" s="279" t="s">
        <v>672</v>
      </c>
      <c r="D8" s="279" t="s">
        <v>411</v>
      </c>
      <c r="E8" s="280">
        <v>10000</v>
      </c>
      <c r="F8" s="281">
        <f>H8-G8</f>
        <v>0</v>
      </c>
      <c r="G8" s="281">
        <v>2.0099999999999998</v>
      </c>
      <c r="H8" s="282">
        <v>2.0099999999999998</v>
      </c>
      <c r="I8" s="282">
        <f>H8</f>
        <v>2.0099999999999998</v>
      </c>
      <c r="J8" s="275"/>
    </row>
    <row r="9" spans="1:10" ht="16" x14ac:dyDescent="0.2">
      <c r="A9" s="275"/>
      <c r="B9" s="275"/>
      <c r="C9" s="276"/>
      <c r="D9" s="276"/>
      <c r="E9" s="277"/>
      <c r="F9" s="278"/>
      <c r="G9" s="275"/>
      <c r="H9" s="275"/>
      <c r="I9" s="275"/>
      <c r="J9" s="275"/>
    </row>
    <row r="10" spans="1:10" ht="16" x14ac:dyDescent="0.2">
      <c r="A10" s="63"/>
      <c r="B10" s="75" t="s">
        <v>539</v>
      </c>
      <c r="C10" s="66" t="s">
        <v>198</v>
      </c>
      <c r="D10" s="66" t="s">
        <v>411</v>
      </c>
      <c r="E10" s="78">
        <v>100000</v>
      </c>
      <c r="F10" s="109">
        <v>11.34</v>
      </c>
      <c r="G10" s="144">
        <v>1.26</v>
      </c>
      <c r="H10" s="78">
        <f>SUM(F10:G10)</f>
        <v>12.6</v>
      </c>
      <c r="I10" s="78">
        <f>SUM(H10:H13)</f>
        <v>20.55</v>
      </c>
      <c r="J10" s="23"/>
    </row>
    <row r="11" spans="1:10" ht="16" x14ac:dyDescent="0.2">
      <c r="A11" s="63"/>
      <c r="B11" s="75" t="s">
        <v>539</v>
      </c>
      <c r="C11" s="66"/>
      <c r="D11" s="66" t="s">
        <v>412</v>
      </c>
      <c r="E11" s="78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539</v>
      </c>
      <c r="C12" s="66"/>
      <c r="D12" s="66" t="s">
        <v>413</v>
      </c>
      <c r="E12" s="78">
        <v>100000</v>
      </c>
      <c r="F12" s="109">
        <v>4.18</v>
      </c>
      <c r="G12" s="144"/>
      <c r="H12" s="78">
        <f>F12</f>
        <v>4.18</v>
      </c>
      <c r="I12" s="78"/>
      <c r="J12" s="23"/>
    </row>
    <row r="13" spans="1:10" ht="16" x14ac:dyDescent="0.2">
      <c r="A13" s="63"/>
      <c r="B13" s="75" t="s">
        <v>539</v>
      </c>
      <c r="C13" s="66"/>
      <c r="D13" s="66" t="s">
        <v>414</v>
      </c>
      <c r="E13" s="78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H14" s="78"/>
      <c r="I14" s="78"/>
      <c r="J14" s="23"/>
    </row>
    <row r="15" spans="1:10" ht="16" x14ac:dyDescent="0.2">
      <c r="A15" s="63"/>
      <c r="B15" s="75" t="s">
        <v>540</v>
      </c>
      <c r="C15" s="66" t="s">
        <v>216</v>
      </c>
      <c r="D15" s="66" t="s">
        <v>411</v>
      </c>
      <c r="E15" s="79">
        <v>200000</v>
      </c>
      <c r="F15" s="109">
        <v>23.94</v>
      </c>
      <c r="G15" s="144">
        <v>1.26</v>
      </c>
      <c r="H15" s="78">
        <f>F15+G15</f>
        <v>25.200000000000003</v>
      </c>
      <c r="I15" s="78">
        <f>SUM(H15:H18)</f>
        <v>38.170000000000009</v>
      </c>
      <c r="J15" s="23"/>
    </row>
    <row r="16" spans="1:10" ht="16" x14ac:dyDescent="0.2">
      <c r="A16" s="63"/>
      <c r="B16" s="75" t="s">
        <v>540</v>
      </c>
      <c r="C16" s="66"/>
      <c r="D16" s="66" t="s">
        <v>412</v>
      </c>
      <c r="E16" s="79">
        <v>10000</v>
      </c>
      <c r="F16" s="109">
        <v>3.42</v>
      </c>
      <c r="G16" s="144"/>
      <c r="H16" s="78">
        <f>F16</f>
        <v>3.42</v>
      </c>
      <c r="I16" s="78"/>
      <c r="J16" s="23"/>
    </row>
    <row r="17" spans="1:10" ht="16" x14ac:dyDescent="0.2">
      <c r="A17" s="63"/>
      <c r="B17" s="75" t="s">
        <v>540</v>
      </c>
      <c r="C17" s="66"/>
      <c r="D17" s="66" t="s">
        <v>413</v>
      </c>
      <c r="E17" s="78">
        <v>220000</v>
      </c>
      <c r="F17" s="109">
        <v>9.1999999999999993</v>
      </c>
      <c r="G17" s="144"/>
      <c r="H17" s="78">
        <f>F17</f>
        <v>9.1999999999999993</v>
      </c>
      <c r="I17" s="78"/>
      <c r="J17" s="23"/>
    </row>
    <row r="18" spans="1:10" ht="16" x14ac:dyDescent="0.2">
      <c r="A18" s="63"/>
      <c r="B18" s="75" t="s">
        <v>540</v>
      </c>
      <c r="C18" s="66"/>
      <c r="D18" s="66" t="s">
        <v>414</v>
      </c>
      <c r="E18" s="79">
        <v>10000</v>
      </c>
      <c r="F18" s="109">
        <v>0.35</v>
      </c>
      <c r="G18" s="144"/>
      <c r="H18" s="78">
        <f>F18</f>
        <v>0.35</v>
      </c>
      <c r="I18" s="78"/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ht="16" x14ac:dyDescent="0.2">
      <c r="A20" s="63"/>
      <c r="B20" s="75" t="s">
        <v>542</v>
      </c>
      <c r="C20" s="66" t="s">
        <v>89</v>
      </c>
      <c r="D20" s="66" t="s">
        <v>411</v>
      </c>
      <c r="E20" s="79">
        <v>10000</v>
      </c>
      <c r="F20" s="109">
        <v>0</v>
      </c>
      <c r="G20" s="144">
        <f>H20-F20</f>
        <v>5.0199999999999996</v>
      </c>
      <c r="H20" s="78">
        <v>5.0199999999999996</v>
      </c>
      <c r="I20" s="78">
        <f>SUM(H20)</f>
        <v>5.0199999999999996</v>
      </c>
      <c r="J20" s="23"/>
    </row>
    <row r="21" spans="1:10" ht="16" x14ac:dyDescent="0.2">
      <c r="A21" s="63"/>
      <c r="B21" s="75"/>
      <c r="C21" s="66"/>
      <c r="D21" s="66"/>
      <c r="E21" s="79"/>
      <c r="F21" s="109"/>
      <c r="G21" s="144"/>
      <c r="H21" s="78"/>
      <c r="I21" s="78"/>
      <c r="J21" s="23"/>
    </row>
    <row r="22" spans="1:10" ht="16" x14ac:dyDescent="0.2">
      <c r="A22" s="63"/>
      <c r="B22" s="75" t="s">
        <v>543</v>
      </c>
      <c r="C22" s="66" t="s">
        <v>138</v>
      </c>
      <c r="D22" s="66" t="s">
        <v>411</v>
      </c>
      <c r="E22" s="78">
        <v>10000</v>
      </c>
      <c r="F22" s="78">
        <v>0</v>
      </c>
      <c r="G22" s="78">
        <f>H22-F22</f>
        <v>2.0099999999999998</v>
      </c>
      <c r="H22" s="78">
        <v>2.0099999999999998</v>
      </c>
      <c r="I22" s="78">
        <f>H22</f>
        <v>2.0099999999999998</v>
      </c>
      <c r="J22" s="23"/>
    </row>
    <row r="23" spans="1:10" ht="16" x14ac:dyDescent="0.2">
      <c r="A23" s="63"/>
      <c r="B23" s="75"/>
      <c r="C23" s="66"/>
      <c r="D23" s="66"/>
      <c r="E23" s="78"/>
      <c r="F23" s="78"/>
      <c r="G23" s="78"/>
      <c r="H23" s="78"/>
      <c r="I23" s="78"/>
      <c r="J23" s="23"/>
    </row>
    <row r="24" spans="1:10" ht="16" x14ac:dyDescent="0.2">
      <c r="A24" s="63"/>
      <c r="B24" s="75" t="s">
        <v>711</v>
      </c>
      <c r="C24" s="66" t="s">
        <v>703</v>
      </c>
      <c r="D24" s="66" t="s">
        <v>411</v>
      </c>
      <c r="E24" s="78">
        <v>10000</v>
      </c>
      <c r="F24" s="78">
        <v>0</v>
      </c>
      <c r="G24" s="78">
        <f>H24-F24</f>
        <v>0.66</v>
      </c>
      <c r="H24" s="78">
        <v>0.66</v>
      </c>
      <c r="I24" s="78">
        <f>H24</f>
        <v>0.66</v>
      </c>
      <c r="J24" s="23"/>
    </row>
    <row r="25" spans="1:10" ht="16" x14ac:dyDescent="0.2">
      <c r="A25" s="63"/>
      <c r="B25" s="75"/>
      <c r="C25" s="66"/>
      <c r="D25" s="66"/>
      <c r="E25" s="79"/>
      <c r="F25" s="78"/>
      <c r="G25" s="78"/>
      <c r="H25" s="78"/>
      <c r="I25" s="78"/>
      <c r="J25" s="23"/>
    </row>
    <row r="26" spans="1:10" ht="16" x14ac:dyDescent="0.2">
      <c r="A26" s="63"/>
      <c r="B26" s="75" t="s">
        <v>544</v>
      </c>
      <c r="C26" s="66" t="s">
        <v>139</v>
      </c>
      <c r="D26" s="66" t="s">
        <v>411</v>
      </c>
      <c r="E26" s="78">
        <v>100000</v>
      </c>
      <c r="F26" s="109">
        <f>H26-G26</f>
        <v>18.090000000000003</v>
      </c>
      <c r="G26" s="144">
        <v>2.0099999999999998</v>
      </c>
      <c r="H26" s="78">
        <v>20.100000000000001</v>
      </c>
      <c r="I26" s="78">
        <f>SUM(H26:H31)</f>
        <v>66.3</v>
      </c>
      <c r="J26" s="23"/>
    </row>
    <row r="27" spans="1:10" ht="16" x14ac:dyDescent="0.2">
      <c r="A27" s="63"/>
      <c r="B27" s="75" t="s">
        <v>544</v>
      </c>
      <c r="C27" s="66"/>
      <c r="D27" s="66" t="s">
        <v>417</v>
      </c>
      <c r="E27" s="78">
        <v>50000</v>
      </c>
      <c r="F27" s="109">
        <v>33.85</v>
      </c>
      <c r="G27" s="144"/>
      <c r="H27" s="78">
        <f>F27</f>
        <v>33.85</v>
      </c>
      <c r="I27" s="78"/>
      <c r="J27" s="23"/>
    </row>
    <row r="28" spans="1:10" ht="16" x14ac:dyDescent="0.2">
      <c r="A28" s="63"/>
      <c r="B28" s="75" t="s">
        <v>544</v>
      </c>
      <c r="C28" s="66"/>
      <c r="D28" s="66" t="s">
        <v>412</v>
      </c>
      <c r="E28" s="79">
        <v>10000</v>
      </c>
      <c r="F28" s="109">
        <v>3.42</v>
      </c>
      <c r="G28" s="144"/>
      <c r="H28" s="78">
        <f>F28</f>
        <v>3.42</v>
      </c>
      <c r="I28" s="78"/>
      <c r="J28" s="23"/>
    </row>
    <row r="29" spans="1:10" ht="16" x14ac:dyDescent="0.2">
      <c r="A29" s="63"/>
      <c r="B29" s="75" t="s">
        <v>544</v>
      </c>
      <c r="C29" s="66"/>
      <c r="D29" s="66" t="s">
        <v>413</v>
      </c>
      <c r="E29" s="79">
        <v>100000</v>
      </c>
      <c r="F29" s="109">
        <v>4.18</v>
      </c>
      <c r="G29" s="144"/>
      <c r="H29" s="78">
        <f>F29</f>
        <v>4.18</v>
      </c>
      <c r="I29" s="78"/>
      <c r="J29" s="23"/>
    </row>
    <row r="30" spans="1:10" ht="16" x14ac:dyDescent="0.2">
      <c r="A30" s="63"/>
      <c r="B30" s="75" t="s">
        <v>544</v>
      </c>
      <c r="C30" s="66"/>
      <c r="D30" s="66" t="s">
        <v>418</v>
      </c>
      <c r="E30" s="78">
        <v>100000</v>
      </c>
      <c r="F30" s="109">
        <v>4.4000000000000004</v>
      </c>
      <c r="G30" s="144"/>
      <c r="H30" s="78">
        <f>F30</f>
        <v>4.4000000000000004</v>
      </c>
      <c r="I30" s="78"/>
      <c r="J30" s="23"/>
    </row>
    <row r="31" spans="1:10" ht="16" x14ac:dyDescent="0.2">
      <c r="A31" s="63"/>
      <c r="B31" s="75" t="s">
        <v>544</v>
      </c>
      <c r="C31" s="66"/>
      <c r="D31" s="66" t="s">
        <v>414</v>
      </c>
      <c r="E31" s="79">
        <v>10000</v>
      </c>
      <c r="F31" s="109">
        <v>0.35</v>
      </c>
      <c r="G31" s="144"/>
      <c r="H31" s="78">
        <f>F31</f>
        <v>0.35</v>
      </c>
      <c r="I31" s="78"/>
      <c r="J31" s="23"/>
    </row>
    <row r="32" spans="1:10" ht="16" x14ac:dyDescent="0.2">
      <c r="A32" s="63"/>
      <c r="B32" s="75"/>
      <c r="C32" s="66"/>
      <c r="D32" s="66"/>
      <c r="E32" s="79"/>
      <c r="F32" s="109"/>
      <c r="G32" s="144"/>
      <c r="H32" s="78"/>
      <c r="I32" s="78"/>
      <c r="J32" s="23"/>
    </row>
    <row r="33" spans="1:10" ht="16" x14ac:dyDescent="0.2">
      <c r="A33" s="63"/>
      <c r="B33" s="75" t="s">
        <v>545</v>
      </c>
      <c r="C33" s="66" t="s">
        <v>217</v>
      </c>
      <c r="D33" s="66" t="s">
        <v>411</v>
      </c>
      <c r="E33" s="78">
        <v>240000</v>
      </c>
      <c r="F33" s="109">
        <f>H33-G33</f>
        <v>20.93</v>
      </c>
      <c r="G33" s="144">
        <v>0.91</v>
      </c>
      <c r="H33" s="78">
        <v>21.84</v>
      </c>
      <c r="I33" s="78">
        <f>SUM(H33:H34)</f>
        <v>22.26</v>
      </c>
      <c r="J33" s="23"/>
    </row>
    <row r="34" spans="1:10" ht="16" x14ac:dyDescent="0.2">
      <c r="A34" s="63"/>
      <c r="B34" s="75" t="s">
        <v>545</v>
      </c>
      <c r="C34" s="66"/>
      <c r="D34" s="66" t="s">
        <v>413</v>
      </c>
      <c r="E34" s="78">
        <v>10000</v>
      </c>
      <c r="F34" s="109">
        <v>0.42</v>
      </c>
      <c r="G34" s="144"/>
      <c r="H34" s="78">
        <f>F34</f>
        <v>0.42</v>
      </c>
      <c r="I34" s="78"/>
      <c r="J34" s="23"/>
    </row>
    <row r="35" spans="1:10" ht="16" x14ac:dyDescent="0.2">
      <c r="A35" s="63"/>
      <c r="B35" s="75"/>
      <c r="C35" s="66"/>
      <c r="D35" s="66"/>
      <c r="E35" s="78"/>
      <c r="F35" s="109"/>
      <c r="G35" s="144"/>
      <c r="H35" s="78"/>
      <c r="I35" s="78"/>
      <c r="J35" s="23"/>
    </row>
    <row r="36" spans="1:10" ht="16" x14ac:dyDescent="0.2">
      <c r="A36" s="63"/>
      <c r="B36" s="75" t="s">
        <v>548</v>
      </c>
      <c r="C36" s="66" t="s">
        <v>178</v>
      </c>
      <c r="D36" s="66" t="s">
        <v>411</v>
      </c>
      <c r="E36" s="79">
        <v>50000</v>
      </c>
      <c r="F36" s="109">
        <v>20.079999999999998</v>
      </c>
      <c r="G36" s="144">
        <f>H36-F36</f>
        <v>5.0200000000000031</v>
      </c>
      <c r="H36" s="78">
        <v>25.1</v>
      </c>
      <c r="I36" s="78">
        <f>SUM(H36:H41)</f>
        <v>84.17</v>
      </c>
      <c r="J36" s="23"/>
    </row>
    <row r="37" spans="1:10" ht="16" x14ac:dyDescent="0.2">
      <c r="A37" s="63"/>
      <c r="B37" s="75" t="s">
        <v>548</v>
      </c>
      <c r="C37" s="66"/>
      <c r="D37" s="66" t="s">
        <v>417</v>
      </c>
      <c r="E37" s="79">
        <v>50000</v>
      </c>
      <c r="F37" s="109">
        <v>33.85</v>
      </c>
      <c r="G37" s="144"/>
      <c r="H37" s="78">
        <f>F37</f>
        <v>33.85</v>
      </c>
      <c r="I37" s="78"/>
      <c r="J37" s="23"/>
    </row>
    <row r="38" spans="1:10" ht="16" x14ac:dyDescent="0.2">
      <c r="A38" s="63"/>
      <c r="B38" s="75" t="s">
        <v>548</v>
      </c>
      <c r="C38" s="66"/>
      <c r="D38" s="66" t="s">
        <v>412</v>
      </c>
      <c r="E38" s="79">
        <v>10000</v>
      </c>
      <c r="F38" s="109">
        <v>3.42</v>
      </c>
      <c r="G38" s="144"/>
      <c r="H38" s="78">
        <f>F38</f>
        <v>3.42</v>
      </c>
      <c r="I38" s="78"/>
      <c r="J38" s="23"/>
    </row>
    <row r="39" spans="1:10" ht="16" x14ac:dyDescent="0.2">
      <c r="A39" s="63"/>
      <c r="B39" s="75" t="s">
        <v>548</v>
      </c>
      <c r="C39" s="66"/>
      <c r="D39" s="66" t="s">
        <v>413</v>
      </c>
      <c r="E39" s="79">
        <v>250000</v>
      </c>
      <c r="F39" s="109">
        <v>10.45</v>
      </c>
      <c r="G39" s="144"/>
      <c r="H39" s="78">
        <f>F39</f>
        <v>10.45</v>
      </c>
      <c r="I39" s="78"/>
      <c r="J39" s="23"/>
    </row>
    <row r="40" spans="1:10" ht="16" x14ac:dyDescent="0.2">
      <c r="A40" s="63"/>
      <c r="B40" s="75" t="s">
        <v>548</v>
      </c>
      <c r="C40" s="66"/>
      <c r="D40" s="66" t="s">
        <v>418</v>
      </c>
      <c r="E40" s="78">
        <v>250000</v>
      </c>
      <c r="F40" s="109">
        <v>11</v>
      </c>
      <c r="G40" s="144"/>
      <c r="H40" s="78">
        <f>F40</f>
        <v>11</v>
      </c>
      <c r="I40" s="78"/>
      <c r="J40" s="23"/>
    </row>
    <row r="41" spans="1:10" ht="16" x14ac:dyDescent="0.2">
      <c r="A41" s="63"/>
      <c r="B41" s="75" t="s">
        <v>548</v>
      </c>
      <c r="C41" s="66"/>
      <c r="D41" s="66" t="s">
        <v>414</v>
      </c>
      <c r="E41" s="79">
        <v>10000</v>
      </c>
      <c r="F41" s="109">
        <v>0.35</v>
      </c>
      <c r="G41" s="144"/>
      <c r="H41" s="78">
        <f>F41</f>
        <v>0.35</v>
      </c>
      <c r="I41" s="78"/>
      <c r="J41" s="23"/>
    </row>
    <row r="42" spans="1:10" ht="16" x14ac:dyDescent="0.2">
      <c r="A42" s="63"/>
      <c r="B42" s="75"/>
      <c r="C42" s="66"/>
      <c r="D42" s="66"/>
      <c r="E42" s="79"/>
      <c r="F42" s="109"/>
      <c r="G42" s="144"/>
      <c r="H42" s="78"/>
      <c r="I42" s="78"/>
      <c r="J42" s="23"/>
    </row>
    <row r="43" spans="1:10" ht="16" x14ac:dyDescent="0.2">
      <c r="A43" s="63"/>
      <c r="B43" s="75" t="s">
        <v>549</v>
      </c>
      <c r="C43" s="66" t="s">
        <v>325</v>
      </c>
      <c r="D43" s="66" t="s">
        <v>411</v>
      </c>
      <c r="E43" s="201">
        <v>500000</v>
      </c>
      <c r="F43" s="109">
        <f>H43-G43</f>
        <v>44.59</v>
      </c>
      <c r="G43" s="144">
        <v>0.91</v>
      </c>
      <c r="H43" s="78">
        <v>45.5</v>
      </c>
      <c r="I43" s="78">
        <f>SUM(H43:H44)</f>
        <v>66.400000000000006</v>
      </c>
      <c r="J43" s="200"/>
    </row>
    <row r="44" spans="1:10" ht="16" x14ac:dyDescent="0.2">
      <c r="A44" s="63"/>
      <c r="B44" s="75" t="s">
        <v>549</v>
      </c>
      <c r="C44" s="66"/>
      <c r="D44" s="66" t="s">
        <v>413</v>
      </c>
      <c r="E44" s="78">
        <v>500000</v>
      </c>
      <c r="F44" s="109">
        <v>20.9</v>
      </c>
      <c r="G44" s="144"/>
      <c r="H44" s="78">
        <f>F44</f>
        <v>20.9</v>
      </c>
      <c r="I44" s="78"/>
      <c r="J44" s="23"/>
    </row>
    <row r="45" spans="1:10" ht="16" x14ac:dyDescent="0.2">
      <c r="A45" s="63"/>
      <c r="B45" s="75"/>
      <c r="C45" s="66"/>
      <c r="D45" s="66"/>
      <c r="E45" s="78"/>
      <c r="F45" s="109"/>
      <c r="G45" s="144"/>
      <c r="H45" s="78"/>
      <c r="I45" s="78"/>
      <c r="J45" s="23"/>
    </row>
    <row r="46" spans="1:10" ht="16" x14ac:dyDescent="0.2">
      <c r="A46" s="63"/>
      <c r="B46" s="75" t="s">
        <v>550</v>
      </c>
      <c r="C46" s="66" t="s">
        <v>79</v>
      </c>
      <c r="D46" s="66" t="s">
        <v>411</v>
      </c>
      <c r="E46" s="78">
        <v>50000</v>
      </c>
      <c r="F46" s="109">
        <f>H46-G46</f>
        <v>2.6399999999999997</v>
      </c>
      <c r="G46" s="144">
        <v>0.66</v>
      </c>
      <c r="H46" s="78">
        <v>3.3</v>
      </c>
      <c r="I46" s="78">
        <f>SUM(H46:H51)</f>
        <v>21.950000000000003</v>
      </c>
      <c r="J46" s="23"/>
    </row>
    <row r="47" spans="1:10" ht="16" x14ac:dyDescent="0.2">
      <c r="A47" s="63"/>
      <c r="B47" s="75" t="s">
        <v>550</v>
      </c>
      <c r="C47" s="66"/>
      <c r="D47" s="66" t="s">
        <v>417</v>
      </c>
      <c r="E47" s="78">
        <v>50000</v>
      </c>
      <c r="F47" s="109">
        <v>6.3</v>
      </c>
      <c r="G47" s="144"/>
      <c r="H47" s="78">
        <f>F47</f>
        <v>6.3</v>
      </c>
      <c r="I47" s="78"/>
      <c r="J47" s="23"/>
    </row>
    <row r="48" spans="1:10" ht="16" x14ac:dyDescent="0.2">
      <c r="A48" s="63"/>
      <c r="B48" s="75" t="s">
        <v>550</v>
      </c>
      <c r="C48" s="66"/>
      <c r="D48" s="66" t="s">
        <v>412</v>
      </c>
      <c r="E48" s="78">
        <v>10000</v>
      </c>
      <c r="F48" s="109">
        <v>3.42</v>
      </c>
      <c r="G48" s="144"/>
      <c r="H48" s="78">
        <f>F48</f>
        <v>3.42</v>
      </c>
      <c r="I48" s="78"/>
      <c r="J48" s="23"/>
    </row>
    <row r="49" spans="1:10" ht="16" x14ac:dyDescent="0.2">
      <c r="A49" s="63"/>
      <c r="B49" s="75" t="s">
        <v>550</v>
      </c>
      <c r="C49" s="66"/>
      <c r="D49" s="66" t="s">
        <v>413</v>
      </c>
      <c r="E49" s="78">
        <v>100000</v>
      </c>
      <c r="F49" s="109">
        <v>4.18</v>
      </c>
      <c r="G49" s="144"/>
      <c r="H49" s="78">
        <f>F49</f>
        <v>4.18</v>
      </c>
      <c r="I49" s="78"/>
      <c r="J49" s="23"/>
    </row>
    <row r="50" spans="1:10" ht="16" x14ac:dyDescent="0.2">
      <c r="A50" s="63"/>
      <c r="B50" s="75" t="s">
        <v>550</v>
      </c>
      <c r="C50" s="66"/>
      <c r="D50" s="66" t="s">
        <v>418</v>
      </c>
      <c r="E50" s="78">
        <v>100000</v>
      </c>
      <c r="F50" s="109">
        <v>4.4000000000000004</v>
      </c>
      <c r="G50" s="144"/>
      <c r="H50" s="78">
        <f>F50</f>
        <v>4.4000000000000004</v>
      </c>
      <c r="I50" s="78"/>
      <c r="J50" s="23"/>
    </row>
    <row r="51" spans="1:10" ht="16" x14ac:dyDescent="0.2">
      <c r="A51" s="63"/>
      <c r="B51" s="75" t="s">
        <v>550</v>
      </c>
      <c r="C51" s="66"/>
      <c r="D51" s="66" t="s">
        <v>414</v>
      </c>
      <c r="E51" s="79">
        <v>10000</v>
      </c>
      <c r="F51" s="109">
        <v>0.35</v>
      </c>
      <c r="G51" s="144"/>
      <c r="H51" s="78">
        <f>F51</f>
        <v>0.35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109"/>
      <c r="G52" s="144"/>
      <c r="H52" s="78"/>
      <c r="I52" s="78"/>
      <c r="J52" s="23"/>
    </row>
    <row r="53" spans="1:10" ht="16" x14ac:dyDescent="0.2">
      <c r="A53" s="63"/>
      <c r="B53" s="75" t="s">
        <v>551</v>
      </c>
      <c r="C53" s="66" t="s">
        <v>80</v>
      </c>
      <c r="D53" s="66" t="s">
        <v>411</v>
      </c>
      <c r="E53" s="78">
        <v>300000</v>
      </c>
      <c r="F53" s="78">
        <f>H53-G53</f>
        <v>19.14</v>
      </c>
      <c r="G53" s="78">
        <v>0.66</v>
      </c>
      <c r="H53" s="78">
        <v>19.8</v>
      </c>
      <c r="I53" s="78">
        <f>SUM(H53:H54)</f>
        <v>32.340000000000003</v>
      </c>
      <c r="J53" s="23"/>
    </row>
    <row r="54" spans="1:10" ht="16" x14ac:dyDescent="0.2">
      <c r="A54" s="63"/>
      <c r="B54" s="75" t="s">
        <v>551</v>
      </c>
      <c r="C54" s="66"/>
      <c r="D54" s="66" t="s">
        <v>413</v>
      </c>
      <c r="E54" s="78">
        <v>300000</v>
      </c>
      <c r="F54" s="78">
        <v>12.54</v>
      </c>
      <c r="G54" s="78"/>
      <c r="H54" s="78">
        <f>F54</f>
        <v>12.54</v>
      </c>
      <c r="I54" s="78"/>
      <c r="J54" s="23"/>
    </row>
    <row r="55" spans="1:10" ht="16" x14ac:dyDescent="0.2">
      <c r="A55" s="63"/>
      <c r="B55" s="257"/>
      <c r="C55" s="167"/>
      <c r="D55" s="66"/>
      <c r="E55" s="79"/>
      <c r="F55" s="109"/>
      <c r="G55" s="144"/>
      <c r="H55" s="78"/>
      <c r="I55" s="78"/>
      <c r="J55" s="23"/>
    </row>
    <row r="56" spans="1:10" ht="16" x14ac:dyDescent="0.2">
      <c r="A56" s="63"/>
      <c r="B56" s="75" t="s">
        <v>552</v>
      </c>
      <c r="C56" s="66" t="s">
        <v>64</v>
      </c>
      <c r="D56" s="66" t="s">
        <v>411</v>
      </c>
      <c r="E56" s="79">
        <v>100000</v>
      </c>
      <c r="F56" s="109">
        <v>18.09</v>
      </c>
      <c r="G56" s="144">
        <f>H56-F56</f>
        <v>2.0100000000000016</v>
      </c>
      <c r="H56" s="78">
        <v>20.100000000000001</v>
      </c>
      <c r="I56" s="78">
        <f>SUM(H56:H60)</f>
        <v>32.450000000000003</v>
      </c>
      <c r="J56" s="23"/>
    </row>
    <row r="57" spans="1:10" ht="16" x14ac:dyDescent="0.2">
      <c r="A57" s="63"/>
      <c r="B57" s="75" t="s">
        <v>552</v>
      </c>
      <c r="C57" s="66"/>
      <c r="D57" s="66" t="s">
        <v>412</v>
      </c>
      <c r="E57" s="79">
        <v>10000</v>
      </c>
      <c r="F57" s="109">
        <v>3.42</v>
      </c>
      <c r="G57" s="144"/>
      <c r="H57" s="78">
        <f>F57</f>
        <v>3.42</v>
      </c>
      <c r="I57" s="78"/>
      <c r="J57" s="23"/>
    </row>
    <row r="58" spans="1:10" ht="16" x14ac:dyDescent="0.2">
      <c r="A58" s="63"/>
      <c r="B58" s="75" t="s">
        <v>552</v>
      </c>
      <c r="C58" s="66"/>
      <c r="D58" s="66" t="s">
        <v>413</v>
      </c>
      <c r="E58" s="79">
        <v>100000</v>
      </c>
      <c r="F58" s="109">
        <v>4.18</v>
      </c>
      <c r="G58" s="144"/>
      <c r="H58" s="78">
        <f>F58</f>
        <v>4.18</v>
      </c>
      <c r="I58" s="78"/>
      <c r="J58" s="23"/>
    </row>
    <row r="59" spans="1:10" ht="16" x14ac:dyDescent="0.2">
      <c r="A59" s="63"/>
      <c r="B59" s="75" t="s">
        <v>552</v>
      </c>
      <c r="C59" s="66"/>
      <c r="D59" s="66" t="s">
        <v>418</v>
      </c>
      <c r="E59" s="78">
        <v>100000</v>
      </c>
      <c r="F59" s="109">
        <v>4.4000000000000004</v>
      </c>
      <c r="G59" s="144"/>
      <c r="H59" s="78">
        <f>F59</f>
        <v>4.4000000000000004</v>
      </c>
      <c r="I59" s="78"/>
      <c r="J59" s="23"/>
    </row>
    <row r="60" spans="1:10" ht="16" x14ac:dyDescent="0.2">
      <c r="A60" s="63"/>
      <c r="B60" s="75" t="s">
        <v>552</v>
      </c>
      <c r="C60" s="66"/>
      <c r="D60" s="66" t="s">
        <v>414</v>
      </c>
      <c r="E60" s="79">
        <v>10000</v>
      </c>
      <c r="F60" s="109">
        <v>0.35</v>
      </c>
      <c r="G60" s="144"/>
      <c r="H60" s="78">
        <f>F60</f>
        <v>0.35</v>
      </c>
      <c r="I60" s="78"/>
      <c r="J60" s="23"/>
    </row>
    <row r="61" spans="1:10" ht="16" x14ac:dyDescent="0.2">
      <c r="A61" s="63"/>
      <c r="B61" s="75"/>
      <c r="C61" s="66"/>
      <c r="D61" s="66"/>
      <c r="E61" s="79"/>
      <c r="F61" s="109"/>
      <c r="G61" s="144"/>
      <c r="H61" s="78"/>
      <c r="I61" s="78"/>
      <c r="J61" s="23"/>
    </row>
    <row r="62" spans="1:10" ht="16" x14ac:dyDescent="0.2">
      <c r="A62" s="63"/>
      <c r="B62" s="75" t="s">
        <v>553</v>
      </c>
      <c r="C62" s="66" t="s">
        <v>218</v>
      </c>
      <c r="D62" s="66" t="s">
        <v>411</v>
      </c>
      <c r="E62" s="79">
        <v>10000</v>
      </c>
      <c r="F62" s="109">
        <v>0</v>
      </c>
      <c r="G62" s="144">
        <f>H62-F62</f>
        <v>3.08</v>
      </c>
      <c r="H62" s="78">
        <v>3.08</v>
      </c>
      <c r="I62" s="78">
        <f>H62</f>
        <v>3.08</v>
      </c>
      <c r="J62" s="23"/>
    </row>
    <row r="63" spans="1:10" ht="16" x14ac:dyDescent="0.2">
      <c r="A63" s="63"/>
      <c r="B63" s="75"/>
      <c r="C63" s="66"/>
      <c r="D63" s="66"/>
      <c r="E63" s="79"/>
      <c r="F63" s="109"/>
      <c r="G63" s="144"/>
      <c r="H63" s="78"/>
      <c r="I63" s="78"/>
      <c r="J63" s="23"/>
    </row>
    <row r="64" spans="1:10" ht="16" x14ac:dyDescent="0.2">
      <c r="A64" s="63"/>
      <c r="B64" s="75" t="s">
        <v>422</v>
      </c>
      <c r="C64" s="66" t="s">
        <v>420</v>
      </c>
      <c r="D64" s="66" t="s">
        <v>411</v>
      </c>
      <c r="E64" s="79">
        <v>10000</v>
      </c>
      <c r="F64" s="109">
        <v>0</v>
      </c>
      <c r="G64" s="144">
        <f>H64-F64</f>
        <v>3.08</v>
      </c>
      <c r="H64" s="78">
        <v>3.08</v>
      </c>
      <c r="I64" s="78">
        <f>SUM(H64:H65)</f>
        <v>5.17</v>
      </c>
      <c r="J64" s="23"/>
    </row>
    <row r="65" spans="1:10" ht="16" x14ac:dyDescent="0.2">
      <c r="A65" s="75"/>
      <c r="B65" s="75" t="s">
        <v>422</v>
      </c>
      <c r="C65" s="66"/>
      <c r="D65" s="66" t="s">
        <v>413</v>
      </c>
      <c r="E65" s="79">
        <v>50000</v>
      </c>
      <c r="F65" s="109">
        <v>2.09</v>
      </c>
      <c r="G65" s="144"/>
      <c r="H65" s="78">
        <f>F65</f>
        <v>2.09</v>
      </c>
      <c r="I65" s="78"/>
      <c r="J65" s="23"/>
    </row>
    <row r="66" spans="1:10" ht="16" x14ac:dyDescent="0.2">
      <c r="A66" s="75"/>
      <c r="B66" s="75"/>
      <c r="C66" s="66"/>
      <c r="D66" s="66"/>
      <c r="E66" s="79"/>
      <c r="F66" s="109"/>
      <c r="G66" s="144"/>
      <c r="H66" s="78"/>
      <c r="I66" s="78"/>
      <c r="J66" s="23"/>
    </row>
    <row r="67" spans="1:10" ht="16" x14ac:dyDescent="0.2">
      <c r="A67" s="75"/>
      <c r="B67" s="75" t="s">
        <v>712</v>
      </c>
      <c r="C67" s="66" t="s">
        <v>706</v>
      </c>
      <c r="D67" s="66" t="s">
        <v>411</v>
      </c>
      <c r="E67" s="79">
        <v>10000</v>
      </c>
      <c r="F67" s="109">
        <v>0</v>
      </c>
      <c r="G67" s="144">
        <f>H67-F67</f>
        <v>0.91</v>
      </c>
      <c r="H67" s="78">
        <v>0.91</v>
      </c>
      <c r="I67" s="78">
        <f>H67</f>
        <v>0.91</v>
      </c>
      <c r="J67" s="23"/>
    </row>
    <row r="68" spans="1:10" ht="16" x14ac:dyDescent="0.2">
      <c r="A68" s="63"/>
      <c r="B68" s="23"/>
      <c r="C68" s="66"/>
      <c r="D68" s="66"/>
      <c r="E68" s="79"/>
      <c r="F68" s="109"/>
      <c r="G68" s="144"/>
      <c r="H68" s="78"/>
      <c r="I68" s="78"/>
      <c r="J68" s="23"/>
    </row>
    <row r="69" spans="1:10" ht="16" x14ac:dyDescent="0.2">
      <c r="A69" s="63"/>
      <c r="B69" s="75" t="s">
        <v>423</v>
      </c>
      <c r="C69" s="66" t="s">
        <v>421</v>
      </c>
      <c r="D69" s="66" t="s">
        <v>411</v>
      </c>
      <c r="E69" s="79">
        <v>100000</v>
      </c>
      <c r="F69" s="109">
        <v>4.7699999999999996</v>
      </c>
      <c r="G69" s="144">
        <f>H69-F69</f>
        <v>0.53000000000000025</v>
      </c>
      <c r="H69" s="78">
        <v>5.3</v>
      </c>
      <c r="I69" s="78">
        <f>SUM(H69:H70)</f>
        <v>9.48</v>
      </c>
      <c r="J69" s="23"/>
    </row>
    <row r="70" spans="1:10" ht="16" x14ac:dyDescent="0.2">
      <c r="A70" s="63"/>
      <c r="B70" s="75" t="s">
        <v>423</v>
      </c>
      <c r="C70" s="66"/>
      <c r="D70" s="66" t="s">
        <v>413</v>
      </c>
      <c r="E70" s="79">
        <v>100000</v>
      </c>
      <c r="F70" s="109">
        <v>4.18</v>
      </c>
      <c r="G70" s="144"/>
      <c r="H70" s="78">
        <f>F70</f>
        <v>4.18</v>
      </c>
      <c r="I70" s="78"/>
      <c r="J70" s="23"/>
    </row>
    <row r="71" spans="1:10" ht="16" x14ac:dyDescent="0.2">
      <c r="A71" s="63"/>
      <c r="B71" s="75"/>
      <c r="C71" s="66"/>
      <c r="D71" s="66"/>
      <c r="E71" s="79"/>
      <c r="F71" s="109"/>
      <c r="G71" s="144"/>
      <c r="H71" s="78"/>
      <c r="I71" s="78"/>
      <c r="J71" s="23"/>
    </row>
    <row r="72" spans="1:10" ht="16" x14ac:dyDescent="0.2">
      <c r="A72" s="63"/>
      <c r="B72" s="75" t="s">
        <v>634</v>
      </c>
      <c r="C72" s="66" t="s">
        <v>512</v>
      </c>
      <c r="D72" s="66" t="s">
        <v>411</v>
      </c>
      <c r="E72" s="79">
        <v>10000</v>
      </c>
      <c r="F72" s="109">
        <v>0</v>
      </c>
      <c r="G72" s="144">
        <v>5.0199999999999996</v>
      </c>
      <c r="H72" s="78">
        <v>5.0199999999999996</v>
      </c>
      <c r="I72" s="78">
        <f>SUM(H72:H73)</f>
        <v>5.6999999999999993</v>
      </c>
      <c r="J72" s="23"/>
    </row>
    <row r="73" spans="1:10" ht="16" x14ac:dyDescent="0.2">
      <c r="A73" s="63"/>
      <c r="B73" s="75" t="s">
        <v>634</v>
      </c>
      <c r="C73" s="66"/>
      <c r="D73" s="66" t="s">
        <v>412</v>
      </c>
      <c r="E73" s="79">
        <v>2000</v>
      </c>
      <c r="F73" s="109">
        <v>0.68</v>
      </c>
      <c r="G73" s="144"/>
      <c r="H73" s="78">
        <f>F73</f>
        <v>0.68</v>
      </c>
      <c r="I73" s="78"/>
      <c r="J73" s="23"/>
    </row>
    <row r="74" spans="1:10" ht="16" x14ac:dyDescent="0.2">
      <c r="A74" s="63"/>
      <c r="B74" s="75"/>
      <c r="C74" s="66"/>
      <c r="D74" s="66"/>
      <c r="E74" s="79"/>
      <c r="F74" s="109"/>
      <c r="G74" s="144"/>
      <c r="H74" s="79"/>
      <c r="I74" s="79"/>
      <c r="J74" s="23"/>
    </row>
    <row r="75" spans="1:10" ht="16" x14ac:dyDescent="0.2">
      <c r="A75" s="63"/>
      <c r="B75" s="75" t="s">
        <v>555</v>
      </c>
      <c r="C75" s="66" t="s">
        <v>57</v>
      </c>
      <c r="D75" s="66" t="s">
        <v>411</v>
      </c>
      <c r="E75" s="78">
        <v>40000</v>
      </c>
      <c r="F75" s="109">
        <f>H75-G75</f>
        <v>15.059999999999999</v>
      </c>
      <c r="G75" s="144">
        <v>5.0199999999999996</v>
      </c>
      <c r="H75" s="78">
        <v>20.079999999999998</v>
      </c>
      <c r="I75" s="78">
        <f>SUM(H75:H80)</f>
        <v>44.470000000000006</v>
      </c>
      <c r="J75" s="23"/>
    </row>
    <row r="76" spans="1:10" ht="16" x14ac:dyDescent="0.2">
      <c r="A76" s="63"/>
      <c r="B76" s="75" t="s">
        <v>555</v>
      </c>
      <c r="C76" s="66"/>
      <c r="D76" s="66" t="s">
        <v>417</v>
      </c>
      <c r="E76" s="79">
        <v>10000</v>
      </c>
      <c r="F76" s="109">
        <v>19.760000000000002</v>
      </c>
      <c r="G76" s="144"/>
      <c r="H76" s="79">
        <f>F76</f>
        <v>19.760000000000002</v>
      </c>
      <c r="I76" s="79"/>
      <c r="J76" s="23"/>
    </row>
    <row r="77" spans="1:10" ht="16" x14ac:dyDescent="0.2">
      <c r="A77" s="63"/>
      <c r="B77" s="75" t="s">
        <v>555</v>
      </c>
      <c r="C77" s="66"/>
      <c r="D77" s="66" t="s">
        <v>412</v>
      </c>
      <c r="E77" s="79">
        <v>10000</v>
      </c>
      <c r="F77" s="109">
        <v>3.42</v>
      </c>
      <c r="G77" s="144"/>
      <c r="H77" s="79">
        <f>F77</f>
        <v>3.42</v>
      </c>
      <c r="I77" s="79"/>
      <c r="J77" s="23"/>
    </row>
    <row r="78" spans="1:10" ht="16" x14ac:dyDescent="0.2">
      <c r="A78" s="63"/>
      <c r="B78" s="75" t="s">
        <v>555</v>
      </c>
      <c r="C78" s="66"/>
      <c r="D78" s="66" t="s">
        <v>413</v>
      </c>
      <c r="E78" s="79">
        <v>10000</v>
      </c>
      <c r="F78" s="109">
        <v>0.42</v>
      </c>
      <c r="G78" s="144"/>
      <c r="H78" s="79">
        <f>F78</f>
        <v>0.42</v>
      </c>
      <c r="I78" s="79"/>
      <c r="J78" s="23"/>
    </row>
    <row r="79" spans="1:10" ht="16" x14ac:dyDescent="0.2">
      <c r="A79" s="63"/>
      <c r="B79" s="75" t="s">
        <v>555</v>
      </c>
      <c r="C79" s="66"/>
      <c r="D79" s="66" t="s">
        <v>418</v>
      </c>
      <c r="E79" s="79">
        <v>10000</v>
      </c>
      <c r="F79" s="109">
        <v>0.44</v>
      </c>
      <c r="G79" s="144"/>
      <c r="H79" s="79">
        <f>F79</f>
        <v>0.44</v>
      </c>
      <c r="I79" s="79"/>
      <c r="J79" s="23"/>
    </row>
    <row r="80" spans="1:10" ht="16" x14ac:dyDescent="0.2">
      <c r="A80" s="63"/>
      <c r="B80" s="75" t="s">
        <v>555</v>
      </c>
      <c r="C80" s="66"/>
      <c r="D80" s="66" t="s">
        <v>414</v>
      </c>
      <c r="E80" s="79">
        <v>10000</v>
      </c>
      <c r="F80" s="109">
        <v>0.35</v>
      </c>
      <c r="G80" s="144"/>
      <c r="H80" s="79">
        <f>F80</f>
        <v>0.35</v>
      </c>
      <c r="I80" s="79"/>
      <c r="J80" s="23"/>
    </row>
    <row r="81" spans="1:10" ht="16" x14ac:dyDescent="0.2">
      <c r="A81" s="63"/>
      <c r="B81" s="75"/>
      <c r="C81" s="66"/>
      <c r="D81" s="66"/>
      <c r="E81" s="79"/>
      <c r="F81" s="109"/>
      <c r="G81" s="144"/>
      <c r="H81" s="79"/>
      <c r="I81" s="79"/>
      <c r="J81" s="23"/>
    </row>
    <row r="82" spans="1:10" ht="16" x14ac:dyDescent="0.2">
      <c r="A82" s="63"/>
      <c r="B82" s="75" t="s">
        <v>556</v>
      </c>
      <c r="C82" s="66" t="s">
        <v>58</v>
      </c>
      <c r="D82" s="66" t="s">
        <v>411</v>
      </c>
      <c r="E82" s="79">
        <v>10000</v>
      </c>
      <c r="F82" s="109">
        <v>0</v>
      </c>
      <c r="G82" s="144">
        <f>H82-F82</f>
        <v>8.02</v>
      </c>
      <c r="H82" s="79">
        <v>8.02</v>
      </c>
      <c r="I82" s="79">
        <f>H82</f>
        <v>8.02</v>
      </c>
      <c r="J82" s="23"/>
    </row>
    <row r="83" spans="1:10" ht="16" x14ac:dyDescent="0.2">
      <c r="A83" s="63"/>
      <c r="B83" s="75"/>
      <c r="C83" s="66"/>
      <c r="D83" s="66"/>
      <c r="E83" s="79"/>
      <c r="F83" s="109"/>
      <c r="G83" s="144"/>
      <c r="H83" s="79"/>
      <c r="I83" s="79"/>
      <c r="J83" s="23"/>
    </row>
    <row r="84" spans="1:10" ht="16" x14ac:dyDescent="0.2">
      <c r="A84" s="63"/>
      <c r="B84" s="75" t="s">
        <v>558</v>
      </c>
      <c r="C84" s="66" t="s">
        <v>219</v>
      </c>
      <c r="D84" s="66" t="s">
        <v>411</v>
      </c>
      <c r="E84" s="78">
        <v>50000</v>
      </c>
      <c r="F84" s="109">
        <f>H84-G84</f>
        <v>2.6399999999999997</v>
      </c>
      <c r="G84" s="144">
        <v>0.66</v>
      </c>
      <c r="H84" s="78">
        <v>3.3</v>
      </c>
      <c r="I84" s="78">
        <f>SUM(H84:H85)</f>
        <v>7.8999999999999995</v>
      </c>
      <c r="J84" s="23"/>
    </row>
    <row r="85" spans="1:10" ht="16" x14ac:dyDescent="0.2">
      <c r="A85" s="63"/>
      <c r="B85" s="75" t="s">
        <v>558</v>
      </c>
      <c r="C85" s="66"/>
      <c r="D85" s="66" t="s">
        <v>413</v>
      </c>
      <c r="E85" s="79">
        <v>110000</v>
      </c>
      <c r="F85" s="109">
        <v>4.5999999999999996</v>
      </c>
      <c r="G85" s="144"/>
      <c r="H85" s="79">
        <f>F85</f>
        <v>4.5999999999999996</v>
      </c>
      <c r="I85" s="79"/>
      <c r="J85" s="23"/>
    </row>
    <row r="86" spans="1:10" ht="16" x14ac:dyDescent="0.2">
      <c r="A86" s="63"/>
      <c r="B86" s="75"/>
      <c r="C86" s="66"/>
      <c r="D86" s="66"/>
      <c r="E86" s="79"/>
      <c r="F86" s="109"/>
      <c r="G86" s="144"/>
      <c r="H86" s="79"/>
      <c r="I86" s="79"/>
      <c r="J86" s="23"/>
    </row>
    <row r="87" spans="1:10" ht="16" x14ac:dyDescent="0.2">
      <c r="A87" s="63"/>
      <c r="B87" s="75" t="s">
        <v>559</v>
      </c>
      <c r="C87" s="66" t="s">
        <v>17</v>
      </c>
      <c r="D87" s="66" t="s">
        <v>411</v>
      </c>
      <c r="E87" s="78">
        <v>10000</v>
      </c>
      <c r="F87" s="78">
        <v>0</v>
      </c>
      <c r="G87" s="78">
        <v>3.08</v>
      </c>
      <c r="H87" s="78">
        <v>3.08</v>
      </c>
      <c r="I87" s="78">
        <f>SUM(H87:H90)</f>
        <v>24.53</v>
      </c>
      <c r="J87" s="23"/>
    </row>
    <row r="88" spans="1:10" ht="16" x14ac:dyDescent="0.2">
      <c r="A88" s="63"/>
      <c r="B88" s="75" t="s">
        <v>559</v>
      </c>
      <c r="C88" s="66"/>
      <c r="D88" s="66" t="s">
        <v>417</v>
      </c>
      <c r="E88" s="79"/>
      <c r="F88" s="109"/>
      <c r="G88" s="144"/>
      <c r="H88" s="78">
        <f>F88</f>
        <v>0</v>
      </c>
      <c r="I88" s="79"/>
      <c r="J88" s="23"/>
    </row>
    <row r="89" spans="1:10" ht="16" x14ac:dyDescent="0.2">
      <c r="A89" s="63"/>
      <c r="B89" s="75" t="s">
        <v>559</v>
      </c>
      <c r="C89" s="66"/>
      <c r="D89" s="66" t="s">
        <v>413</v>
      </c>
      <c r="E89" s="79">
        <v>250000</v>
      </c>
      <c r="F89" s="109">
        <v>10.45</v>
      </c>
      <c r="G89" s="144"/>
      <c r="H89" s="79">
        <f>F89</f>
        <v>10.45</v>
      </c>
      <c r="I89" s="79"/>
      <c r="J89" s="23"/>
    </row>
    <row r="90" spans="1:10" ht="16" x14ac:dyDescent="0.2">
      <c r="A90" s="63"/>
      <c r="B90" s="75" t="s">
        <v>559</v>
      </c>
      <c r="C90" s="66"/>
      <c r="D90" s="66" t="s">
        <v>418</v>
      </c>
      <c r="E90" s="78">
        <v>250000</v>
      </c>
      <c r="F90" s="109">
        <v>11</v>
      </c>
      <c r="G90" s="144"/>
      <c r="H90" s="79">
        <f>F90</f>
        <v>11</v>
      </c>
      <c r="I90" s="79"/>
      <c r="J90" s="23"/>
    </row>
    <row r="91" spans="1:10" ht="16" x14ac:dyDescent="0.2">
      <c r="A91" s="63"/>
      <c r="B91" s="75"/>
      <c r="C91" s="66"/>
      <c r="D91" s="66"/>
      <c r="E91" s="78"/>
      <c r="F91" s="109"/>
      <c r="G91" s="144"/>
      <c r="H91" s="79"/>
      <c r="I91" s="79"/>
      <c r="J91" s="23"/>
    </row>
    <row r="92" spans="1:10" ht="16" x14ac:dyDescent="0.2">
      <c r="A92" s="63"/>
      <c r="B92" s="75" t="s">
        <v>651</v>
      </c>
      <c r="C92" s="66" t="s">
        <v>650</v>
      </c>
      <c r="D92" s="66" t="s">
        <v>411</v>
      </c>
      <c r="E92" s="78">
        <v>240000</v>
      </c>
      <c r="F92" s="78">
        <f>H92-G92</f>
        <v>20.93</v>
      </c>
      <c r="G92" s="78">
        <v>0.91</v>
      </c>
      <c r="H92" s="78">
        <v>21.84</v>
      </c>
      <c r="I92" s="78">
        <f>SUM(H92:H95)</f>
        <v>35.64</v>
      </c>
      <c r="J92" s="23"/>
    </row>
    <row r="93" spans="1:10" ht="16" x14ac:dyDescent="0.2">
      <c r="A93" s="63"/>
      <c r="B93" s="75" t="s">
        <v>651</v>
      </c>
      <c r="C93" s="66"/>
      <c r="D93" s="66" t="s">
        <v>412</v>
      </c>
      <c r="E93" s="78">
        <v>10000</v>
      </c>
      <c r="F93" s="109">
        <v>3.42</v>
      </c>
      <c r="G93" s="144"/>
      <c r="H93" s="79">
        <f>F93</f>
        <v>3.42</v>
      </c>
      <c r="I93" s="79"/>
      <c r="J93" s="23"/>
    </row>
    <row r="94" spans="1:10" ht="16" x14ac:dyDescent="0.2">
      <c r="A94" s="63"/>
      <c r="B94" s="75" t="s">
        <v>651</v>
      </c>
      <c r="C94" s="66"/>
      <c r="D94" s="66" t="s">
        <v>413</v>
      </c>
      <c r="E94" s="78">
        <v>240000</v>
      </c>
      <c r="F94" s="109">
        <v>10.029999999999999</v>
      </c>
      <c r="G94" s="144"/>
      <c r="H94" s="79">
        <f>F94</f>
        <v>10.029999999999999</v>
      </c>
      <c r="I94" s="79"/>
      <c r="J94" s="23"/>
    </row>
    <row r="95" spans="1:10" ht="16" x14ac:dyDescent="0.2">
      <c r="A95" s="63"/>
      <c r="B95" s="75" t="s">
        <v>651</v>
      </c>
      <c r="C95" s="66"/>
      <c r="D95" s="66" t="s">
        <v>414</v>
      </c>
      <c r="E95" s="78">
        <v>10000</v>
      </c>
      <c r="F95" s="109">
        <v>0.35</v>
      </c>
      <c r="G95" s="144"/>
      <c r="H95" s="79">
        <f>F95</f>
        <v>0.35</v>
      </c>
      <c r="I95" s="79"/>
      <c r="J95" s="23"/>
    </row>
    <row r="96" spans="1:10" ht="16" x14ac:dyDescent="0.2">
      <c r="A96" s="63"/>
      <c r="B96" s="75"/>
      <c r="C96" s="66"/>
      <c r="D96" s="66"/>
      <c r="E96" s="79"/>
      <c r="F96" s="109"/>
      <c r="G96" s="144"/>
      <c r="H96" s="79"/>
      <c r="I96" s="79"/>
      <c r="J96" s="23"/>
    </row>
    <row r="97" spans="1:10" ht="16" x14ac:dyDescent="0.2">
      <c r="A97" s="63"/>
      <c r="B97" s="75" t="s">
        <v>560</v>
      </c>
      <c r="C97" s="85" t="s">
        <v>224</v>
      </c>
      <c r="D97" s="85" t="s">
        <v>411</v>
      </c>
      <c r="E97" s="86">
        <v>260000</v>
      </c>
      <c r="F97" s="86">
        <f>H97-G97</f>
        <v>16.5</v>
      </c>
      <c r="G97" s="78">
        <v>0.66</v>
      </c>
      <c r="H97" s="86">
        <v>17.16</v>
      </c>
      <c r="I97" s="86">
        <f>SUM(H97:H100)</f>
        <v>31.799999999999997</v>
      </c>
      <c r="J97" s="23"/>
    </row>
    <row r="98" spans="1:10" ht="16" x14ac:dyDescent="0.2">
      <c r="A98" s="63"/>
      <c r="B98" s="75" t="s">
        <v>560</v>
      </c>
      <c r="C98" s="85"/>
      <c r="D98" s="85" t="s">
        <v>412</v>
      </c>
      <c r="E98" s="86">
        <v>10000</v>
      </c>
      <c r="F98" s="86">
        <v>3.42</v>
      </c>
      <c r="G98" s="86"/>
      <c r="H98" s="86">
        <f>F98</f>
        <v>3.42</v>
      </c>
      <c r="I98" s="86"/>
      <c r="J98" s="23"/>
    </row>
    <row r="99" spans="1:10" ht="16" x14ac:dyDescent="0.2">
      <c r="A99" s="63"/>
      <c r="B99" s="75" t="s">
        <v>560</v>
      </c>
      <c r="C99" s="85"/>
      <c r="D99" s="85" t="s">
        <v>413</v>
      </c>
      <c r="E99" s="86">
        <v>260000</v>
      </c>
      <c r="F99" s="86">
        <v>10.87</v>
      </c>
      <c r="G99" s="86"/>
      <c r="H99" s="86">
        <f>F99</f>
        <v>10.87</v>
      </c>
      <c r="I99" s="86"/>
      <c r="J99" s="23"/>
    </row>
    <row r="100" spans="1:10" ht="16" x14ac:dyDescent="0.2">
      <c r="A100" s="63"/>
      <c r="B100" s="75" t="s">
        <v>560</v>
      </c>
      <c r="C100" s="85"/>
      <c r="D100" s="85" t="s">
        <v>414</v>
      </c>
      <c r="E100" s="86">
        <v>10000</v>
      </c>
      <c r="F100" s="251">
        <v>0.35</v>
      </c>
      <c r="G100" s="242"/>
      <c r="H100" s="86">
        <f>F100</f>
        <v>0.35</v>
      </c>
      <c r="I100" s="86"/>
      <c r="J100" s="23"/>
    </row>
    <row r="101" spans="1:10" ht="16" x14ac:dyDescent="0.2">
      <c r="A101" s="63"/>
      <c r="B101" s="75"/>
      <c r="C101" s="85"/>
      <c r="D101" s="85"/>
      <c r="E101" s="86"/>
      <c r="F101" s="251"/>
      <c r="G101" s="242"/>
      <c r="H101" s="86"/>
      <c r="I101" s="86"/>
      <c r="J101" s="23"/>
    </row>
    <row r="102" spans="1:10" ht="16" x14ac:dyDescent="0.2">
      <c r="A102" s="63"/>
      <c r="B102" s="75" t="s">
        <v>561</v>
      </c>
      <c r="C102" s="66" t="s">
        <v>424</v>
      </c>
      <c r="D102" s="66" t="s">
        <v>411</v>
      </c>
      <c r="E102" s="79">
        <v>10000</v>
      </c>
      <c r="F102" s="109">
        <v>0</v>
      </c>
      <c r="G102" s="144">
        <f>H102-F102</f>
        <v>0.66</v>
      </c>
      <c r="H102" s="79">
        <v>0.66</v>
      </c>
      <c r="I102" s="79">
        <f>SUM(H102:H103)</f>
        <v>1.08</v>
      </c>
      <c r="J102" s="23"/>
    </row>
    <row r="103" spans="1:10" ht="16" x14ac:dyDescent="0.2">
      <c r="A103" s="63"/>
      <c r="B103" s="75" t="s">
        <v>561</v>
      </c>
      <c r="C103" s="66"/>
      <c r="D103" s="66" t="s">
        <v>413</v>
      </c>
      <c r="E103" s="78">
        <v>10000</v>
      </c>
      <c r="F103" s="78">
        <v>0.42</v>
      </c>
      <c r="G103" s="78"/>
      <c r="H103" s="78">
        <f>F103</f>
        <v>0.42</v>
      </c>
      <c r="I103" s="78"/>
      <c r="J103" s="23"/>
    </row>
    <row r="104" spans="1:10" ht="16" x14ac:dyDescent="0.2">
      <c r="A104" s="63"/>
      <c r="B104" s="75"/>
      <c r="C104" s="66"/>
      <c r="D104" s="66"/>
      <c r="E104" s="79"/>
      <c r="F104" s="109"/>
      <c r="G104" s="144"/>
      <c r="H104" s="79"/>
      <c r="I104" s="79"/>
      <c r="J104" s="23"/>
    </row>
    <row r="105" spans="1:10" ht="16" x14ac:dyDescent="0.2">
      <c r="A105" s="63"/>
      <c r="B105" s="75" t="s">
        <v>562</v>
      </c>
      <c r="C105" s="66" t="s">
        <v>233</v>
      </c>
      <c r="D105" s="66" t="s">
        <v>411</v>
      </c>
      <c r="E105" s="78">
        <v>10000</v>
      </c>
      <c r="F105" s="109">
        <v>0</v>
      </c>
      <c r="G105" s="144">
        <f>H105-F105</f>
        <v>5.0199999999999996</v>
      </c>
      <c r="H105" s="78">
        <v>5.0199999999999996</v>
      </c>
      <c r="I105" s="78">
        <f>SUM(H105:H108)</f>
        <v>12.969999999999999</v>
      </c>
      <c r="J105" s="211"/>
    </row>
    <row r="106" spans="1:10" ht="16" x14ac:dyDescent="0.2">
      <c r="A106" s="63"/>
      <c r="B106" s="75" t="s">
        <v>562</v>
      </c>
      <c r="C106" s="66"/>
      <c r="D106" s="66" t="s">
        <v>412</v>
      </c>
      <c r="E106" s="79">
        <v>10000</v>
      </c>
      <c r="F106" s="109">
        <v>3.42</v>
      </c>
      <c r="G106" s="144"/>
      <c r="H106" s="79">
        <f>F106</f>
        <v>3.42</v>
      </c>
      <c r="I106" s="79"/>
      <c r="J106" s="23"/>
    </row>
    <row r="107" spans="1:10" ht="16" x14ac:dyDescent="0.2">
      <c r="A107" s="63"/>
      <c r="B107" s="75" t="s">
        <v>562</v>
      </c>
      <c r="C107" s="66"/>
      <c r="D107" s="66" t="s">
        <v>413</v>
      </c>
      <c r="E107" s="79">
        <v>100000</v>
      </c>
      <c r="F107" s="109">
        <v>4.18</v>
      </c>
      <c r="G107" s="144"/>
      <c r="H107" s="79">
        <f>F107</f>
        <v>4.18</v>
      </c>
      <c r="I107" s="79"/>
      <c r="J107" s="23"/>
    </row>
    <row r="108" spans="1:10" ht="16" x14ac:dyDescent="0.2">
      <c r="A108" s="63"/>
      <c r="B108" s="75" t="s">
        <v>562</v>
      </c>
      <c r="C108" s="66"/>
      <c r="D108" s="66" t="s">
        <v>414</v>
      </c>
      <c r="E108" s="79">
        <v>10000</v>
      </c>
      <c r="F108" s="109">
        <v>0.35</v>
      </c>
      <c r="G108" s="144"/>
      <c r="H108" s="79">
        <f>F108</f>
        <v>0.35</v>
      </c>
      <c r="I108" s="79"/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144"/>
      <c r="H109" s="79"/>
      <c r="I109" s="79"/>
      <c r="J109" s="23"/>
    </row>
    <row r="110" spans="1:10" ht="16" x14ac:dyDescent="0.2">
      <c r="A110" s="63"/>
      <c r="B110" s="75" t="s">
        <v>563</v>
      </c>
      <c r="C110" s="66" t="s">
        <v>234</v>
      </c>
      <c r="D110" s="66" t="s">
        <v>411</v>
      </c>
      <c r="E110" s="78">
        <v>10000</v>
      </c>
      <c r="F110" s="78">
        <v>0</v>
      </c>
      <c r="G110" s="78">
        <f>H110-F110</f>
        <v>14.08</v>
      </c>
      <c r="H110" s="78">
        <v>14.08</v>
      </c>
      <c r="I110" s="78">
        <f>H110</f>
        <v>14.08</v>
      </c>
      <c r="J110" s="23"/>
    </row>
    <row r="111" spans="1:10" ht="16" x14ac:dyDescent="0.2">
      <c r="A111" s="63"/>
      <c r="B111" s="258"/>
      <c r="C111" s="44"/>
      <c r="D111" s="44"/>
      <c r="E111" s="165"/>
      <c r="F111" s="252"/>
      <c r="G111" s="144"/>
      <c r="H111" s="79"/>
      <c r="I111" s="79"/>
      <c r="J111" s="23"/>
    </row>
    <row r="112" spans="1:10" ht="16" x14ac:dyDescent="0.2">
      <c r="A112" s="63"/>
      <c r="B112" s="75" t="s">
        <v>564</v>
      </c>
      <c r="C112" s="168" t="s">
        <v>330</v>
      </c>
      <c r="D112" s="168" t="s">
        <v>411</v>
      </c>
      <c r="E112" s="169">
        <v>200000</v>
      </c>
      <c r="F112" s="109">
        <f>H112-G112</f>
        <v>17.29</v>
      </c>
      <c r="G112" s="144">
        <v>0.91</v>
      </c>
      <c r="H112" s="78">
        <v>18.2</v>
      </c>
      <c r="I112" s="78">
        <f>SUM(H112:H117)</f>
        <v>24.640000000000004</v>
      </c>
      <c r="J112" s="23"/>
    </row>
    <row r="113" spans="1:10" ht="16" x14ac:dyDescent="0.2">
      <c r="A113" s="63"/>
      <c r="B113" s="75" t="s">
        <v>564</v>
      </c>
      <c r="C113" s="168"/>
      <c r="D113" s="168" t="s">
        <v>417</v>
      </c>
      <c r="E113" s="169">
        <v>10000</v>
      </c>
      <c r="F113" s="109">
        <v>1.81</v>
      </c>
      <c r="G113" s="144"/>
      <c r="H113" s="78">
        <f>F113</f>
        <v>1.81</v>
      </c>
      <c r="I113" s="78"/>
      <c r="J113" s="23"/>
    </row>
    <row r="114" spans="1:10" ht="16" x14ac:dyDescent="0.2">
      <c r="A114" s="63"/>
      <c r="B114" s="75" t="s">
        <v>564</v>
      </c>
      <c r="C114" s="168"/>
      <c r="D114" s="168" t="s">
        <v>412</v>
      </c>
      <c r="E114" s="169">
        <v>10000</v>
      </c>
      <c r="F114" s="109">
        <v>3.42</v>
      </c>
      <c r="G114" s="144"/>
      <c r="H114" s="78">
        <f>F114</f>
        <v>3.42</v>
      </c>
      <c r="I114" s="78"/>
      <c r="J114" s="23"/>
    </row>
    <row r="115" spans="1:10" ht="16" x14ac:dyDescent="0.2">
      <c r="A115" s="63"/>
      <c r="B115" s="75" t="s">
        <v>564</v>
      </c>
      <c r="C115" s="168"/>
      <c r="D115" s="168" t="s">
        <v>413</v>
      </c>
      <c r="E115" s="169">
        <v>10000</v>
      </c>
      <c r="F115" s="109">
        <v>0.42</v>
      </c>
      <c r="G115" s="144"/>
      <c r="H115" s="78">
        <f>F115</f>
        <v>0.42</v>
      </c>
      <c r="I115" s="78"/>
    </row>
    <row r="116" spans="1:10" ht="16" x14ac:dyDescent="0.2">
      <c r="A116" s="63"/>
      <c r="B116" s="75" t="s">
        <v>564</v>
      </c>
      <c r="C116" s="168"/>
      <c r="D116" s="168" t="s">
        <v>418</v>
      </c>
      <c r="E116" s="169">
        <v>10000</v>
      </c>
      <c r="F116" s="253">
        <v>0.44</v>
      </c>
      <c r="G116" s="144"/>
      <c r="H116" s="78">
        <f>F116</f>
        <v>0.44</v>
      </c>
      <c r="I116" s="78"/>
      <c r="J116" s="23"/>
    </row>
    <row r="117" spans="1:10" ht="16" x14ac:dyDescent="0.2">
      <c r="A117" s="63"/>
      <c r="B117" s="75" t="s">
        <v>564</v>
      </c>
      <c r="C117" s="168"/>
      <c r="D117" s="168" t="s">
        <v>414</v>
      </c>
      <c r="E117" s="169">
        <v>10000</v>
      </c>
      <c r="F117" s="253">
        <v>0.35</v>
      </c>
      <c r="G117" s="144"/>
      <c r="H117" s="78">
        <f>F117</f>
        <v>0.35</v>
      </c>
      <c r="I117" s="78"/>
      <c r="J117" s="23"/>
    </row>
    <row r="118" spans="1:10" ht="16" x14ac:dyDescent="0.2">
      <c r="A118" s="63"/>
      <c r="B118" s="172"/>
      <c r="C118" s="168"/>
      <c r="D118" s="212"/>
      <c r="E118" s="169"/>
      <c r="F118" s="109"/>
      <c r="G118" s="144"/>
      <c r="H118" s="78"/>
      <c r="I118" s="78"/>
      <c r="J118" s="23"/>
    </row>
    <row r="119" spans="1:10" ht="16" x14ac:dyDescent="0.2">
      <c r="A119" s="63"/>
      <c r="B119" s="172" t="s">
        <v>565</v>
      </c>
      <c r="C119" s="168" t="s">
        <v>490</v>
      </c>
      <c r="D119" s="212" t="s">
        <v>411</v>
      </c>
      <c r="E119" s="169">
        <v>10000</v>
      </c>
      <c r="F119" s="109" t="s">
        <v>492</v>
      </c>
      <c r="G119" s="144">
        <v>3.08</v>
      </c>
      <c r="H119" s="78">
        <f>G119</f>
        <v>3.08</v>
      </c>
      <c r="I119" s="78">
        <f>H119</f>
        <v>3.08</v>
      </c>
      <c r="J119" s="23"/>
    </row>
    <row r="120" spans="1:10" ht="16" x14ac:dyDescent="0.2">
      <c r="A120" s="63"/>
      <c r="B120" s="172"/>
      <c r="C120" s="168"/>
      <c r="D120" s="212"/>
      <c r="E120" s="169"/>
      <c r="F120" s="109"/>
      <c r="G120" s="144"/>
      <c r="H120" s="78"/>
      <c r="I120" s="78"/>
      <c r="J120" s="23"/>
    </row>
    <row r="121" spans="1:10" ht="16" x14ac:dyDescent="0.2">
      <c r="A121" s="63"/>
      <c r="B121" s="172" t="s">
        <v>653</v>
      </c>
      <c r="C121" s="168" t="s">
        <v>652</v>
      </c>
      <c r="D121" s="212" t="s">
        <v>411</v>
      </c>
      <c r="E121" s="169">
        <v>10000</v>
      </c>
      <c r="F121" s="109">
        <f>H121-G121</f>
        <v>0</v>
      </c>
      <c r="G121" s="144">
        <v>1.26</v>
      </c>
      <c r="H121" s="78">
        <v>1.26</v>
      </c>
      <c r="I121" s="78">
        <f>H121</f>
        <v>1.26</v>
      </c>
      <c r="J121" s="23"/>
    </row>
    <row r="122" spans="1:10" ht="16" x14ac:dyDescent="0.2">
      <c r="A122" s="63"/>
      <c r="B122" s="172"/>
      <c r="C122" s="168"/>
      <c r="D122" s="212"/>
      <c r="E122" s="169"/>
      <c r="F122" s="109"/>
      <c r="G122" s="144"/>
      <c r="H122" s="78"/>
      <c r="I122" s="78"/>
      <c r="J122" s="23"/>
    </row>
    <row r="123" spans="1:10" ht="16" x14ac:dyDescent="0.2">
      <c r="A123" s="63"/>
      <c r="B123" s="75" t="s">
        <v>566</v>
      </c>
      <c r="C123" s="66" t="s">
        <v>25</v>
      </c>
      <c r="D123" s="66" t="s">
        <v>411</v>
      </c>
      <c r="E123" s="79">
        <v>10000</v>
      </c>
      <c r="F123" s="109">
        <v>0</v>
      </c>
      <c r="G123" s="144">
        <f>H123-F123</f>
        <v>3.08</v>
      </c>
      <c r="H123" s="79">
        <v>3.08</v>
      </c>
      <c r="I123" s="79">
        <f>H123</f>
        <v>3.08</v>
      </c>
      <c r="J123" s="23"/>
    </row>
    <row r="124" spans="1:10" ht="16" x14ac:dyDescent="0.2">
      <c r="A124" s="63"/>
      <c r="B124" s="75"/>
      <c r="C124" s="66"/>
      <c r="D124" s="66"/>
      <c r="E124" s="79"/>
      <c r="F124" s="109"/>
      <c r="G124" s="144"/>
      <c r="H124" s="79"/>
      <c r="I124" s="79"/>
      <c r="J124" s="23"/>
    </row>
    <row r="125" spans="1:10" ht="16" x14ac:dyDescent="0.2">
      <c r="A125" s="63"/>
      <c r="B125" s="75" t="s">
        <v>567</v>
      </c>
      <c r="C125" s="66" t="s">
        <v>88</v>
      </c>
      <c r="D125" s="66" t="s">
        <v>411</v>
      </c>
      <c r="E125" s="78">
        <v>250000</v>
      </c>
      <c r="F125" s="109">
        <f>H125-G125</f>
        <v>48.24</v>
      </c>
      <c r="G125" s="144">
        <v>2.0099999999999998</v>
      </c>
      <c r="H125" s="78">
        <v>50.25</v>
      </c>
      <c r="I125" s="78">
        <f>SUM(H125:H130)</f>
        <v>132.88</v>
      </c>
      <c r="J125" s="23"/>
    </row>
    <row r="126" spans="1:10" ht="16" x14ac:dyDescent="0.2">
      <c r="A126" s="63"/>
      <c r="B126" s="75" t="s">
        <v>567</v>
      </c>
      <c r="C126" s="66"/>
      <c r="D126" s="66" t="s">
        <v>417</v>
      </c>
      <c r="E126" s="78">
        <v>50000</v>
      </c>
      <c r="F126" s="109">
        <v>57.85</v>
      </c>
      <c r="G126" s="144"/>
      <c r="H126" s="78">
        <f>F126</f>
        <v>57.85</v>
      </c>
      <c r="I126" s="78"/>
      <c r="J126" s="211"/>
    </row>
    <row r="127" spans="1:10" ht="16" x14ac:dyDescent="0.2">
      <c r="A127" s="63"/>
      <c r="B127" s="75" t="s">
        <v>567</v>
      </c>
      <c r="C127" s="66"/>
      <c r="D127" s="66" t="s">
        <v>412</v>
      </c>
      <c r="E127" s="78">
        <v>10000</v>
      </c>
      <c r="F127" s="109">
        <v>3.42</v>
      </c>
      <c r="G127" s="144"/>
      <c r="H127" s="78">
        <f>F127</f>
        <v>3.42</v>
      </c>
      <c r="I127" s="78"/>
      <c r="J127" s="23"/>
    </row>
    <row r="128" spans="1:10" ht="16" x14ac:dyDescent="0.2">
      <c r="A128" s="63"/>
      <c r="B128" s="75" t="s">
        <v>567</v>
      </c>
      <c r="C128" s="66"/>
      <c r="D128" s="66" t="s">
        <v>413</v>
      </c>
      <c r="E128" s="78">
        <v>250000</v>
      </c>
      <c r="F128" s="109">
        <v>10.45</v>
      </c>
      <c r="G128" s="144"/>
      <c r="H128" s="78">
        <f>F128</f>
        <v>10.45</v>
      </c>
      <c r="I128" s="78"/>
      <c r="J128" s="23"/>
    </row>
    <row r="129" spans="1:10" ht="16" x14ac:dyDescent="0.2">
      <c r="A129" s="63"/>
      <c r="B129" s="75" t="s">
        <v>567</v>
      </c>
      <c r="C129" s="66"/>
      <c r="D129" s="66" t="s">
        <v>418</v>
      </c>
      <c r="E129" s="78">
        <v>240000</v>
      </c>
      <c r="F129" s="109">
        <v>10.56</v>
      </c>
      <c r="G129" s="144"/>
      <c r="H129" s="79">
        <f>F129</f>
        <v>10.56</v>
      </c>
      <c r="I129" s="79"/>
      <c r="J129" s="23"/>
    </row>
    <row r="130" spans="1:10" ht="16" x14ac:dyDescent="0.2">
      <c r="A130" s="63"/>
      <c r="B130" s="75" t="s">
        <v>567</v>
      </c>
      <c r="C130" s="66"/>
      <c r="D130" s="66" t="s">
        <v>414</v>
      </c>
      <c r="E130" s="79">
        <v>10000</v>
      </c>
      <c r="F130" s="109">
        <v>0.35</v>
      </c>
      <c r="G130" s="144"/>
      <c r="H130" s="79">
        <f>F130</f>
        <v>0.35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109"/>
      <c r="G131" s="144"/>
      <c r="H131" s="79"/>
      <c r="I131" s="79"/>
      <c r="J131" s="23"/>
    </row>
    <row r="132" spans="1:10" ht="16" x14ac:dyDescent="0.2">
      <c r="A132" s="63"/>
      <c r="B132" s="75" t="s">
        <v>713</v>
      </c>
      <c r="C132" s="66" t="s">
        <v>707</v>
      </c>
      <c r="D132" s="66" t="s">
        <v>411</v>
      </c>
      <c r="E132" s="79">
        <v>50000</v>
      </c>
      <c r="F132" s="109">
        <v>5.04</v>
      </c>
      <c r="G132" s="144">
        <f>H132-F132</f>
        <v>1.2599999999999998</v>
      </c>
      <c r="H132" s="79">
        <v>6.3</v>
      </c>
      <c r="I132" s="79">
        <f>SUM(H132:H135)</f>
        <v>18.43</v>
      </c>
      <c r="J132" s="23"/>
    </row>
    <row r="133" spans="1:10" ht="16" x14ac:dyDescent="0.2">
      <c r="A133" s="63"/>
      <c r="B133" s="75" t="s">
        <v>713</v>
      </c>
      <c r="C133" s="66"/>
      <c r="D133" s="66" t="s">
        <v>412</v>
      </c>
      <c r="E133" s="79">
        <v>10000</v>
      </c>
      <c r="F133" s="109">
        <v>3.42</v>
      </c>
      <c r="G133" s="144"/>
      <c r="H133" s="79">
        <f>F133</f>
        <v>3.42</v>
      </c>
      <c r="I133" s="79"/>
      <c r="J133" s="23"/>
    </row>
    <row r="134" spans="1:10" ht="16" x14ac:dyDescent="0.2">
      <c r="A134" s="63"/>
      <c r="B134" s="75" t="s">
        <v>713</v>
      </c>
      <c r="C134" s="66"/>
      <c r="D134" s="66" t="s">
        <v>413</v>
      </c>
      <c r="E134" s="79">
        <v>200000</v>
      </c>
      <c r="F134" s="109">
        <v>8.36</v>
      </c>
      <c r="G134" s="144"/>
      <c r="H134" s="79">
        <f>F134</f>
        <v>8.36</v>
      </c>
      <c r="I134" s="79"/>
      <c r="J134" s="23"/>
    </row>
    <row r="135" spans="1:10" ht="16" x14ac:dyDescent="0.2">
      <c r="A135" s="63"/>
      <c r="B135" s="75" t="s">
        <v>713</v>
      </c>
      <c r="C135" s="66"/>
      <c r="D135" s="66" t="s">
        <v>414</v>
      </c>
      <c r="E135" s="79">
        <v>10000</v>
      </c>
      <c r="F135" s="109">
        <v>0.35</v>
      </c>
      <c r="G135" s="144"/>
      <c r="H135" s="79">
        <f>F135</f>
        <v>0.35</v>
      </c>
      <c r="I135" s="79"/>
      <c r="J135" s="23"/>
    </row>
    <row r="136" spans="1:10" ht="16" x14ac:dyDescent="0.2">
      <c r="A136" s="63"/>
      <c r="B136" s="75"/>
      <c r="C136" s="66"/>
      <c r="D136" s="66"/>
      <c r="E136" s="79"/>
      <c r="F136" s="109"/>
      <c r="G136" s="144"/>
      <c r="H136" s="79"/>
      <c r="I136" s="79"/>
      <c r="J136" s="23"/>
    </row>
    <row r="137" spans="1:10" ht="16" x14ac:dyDescent="0.2">
      <c r="A137" s="63"/>
      <c r="B137" s="75" t="s">
        <v>568</v>
      </c>
      <c r="C137" s="66" t="s">
        <v>173</v>
      </c>
      <c r="D137" s="66" t="s">
        <v>411</v>
      </c>
      <c r="E137" s="79">
        <v>10000</v>
      </c>
      <c r="F137" s="109">
        <v>0</v>
      </c>
      <c r="G137" s="144">
        <f>H137-F137</f>
        <v>12.48</v>
      </c>
      <c r="H137" s="79">
        <v>12.48</v>
      </c>
      <c r="I137" s="79">
        <f>SUM(H137:H139)</f>
        <v>24.470000000000002</v>
      </c>
      <c r="J137" s="23"/>
    </row>
    <row r="138" spans="1:10" ht="16" x14ac:dyDescent="0.2">
      <c r="A138" s="63"/>
      <c r="B138" s="75" t="s">
        <v>568</v>
      </c>
      <c r="C138" s="66"/>
      <c r="D138" s="66" t="s">
        <v>417</v>
      </c>
      <c r="E138" s="79">
        <v>10000</v>
      </c>
      <c r="F138" s="109">
        <v>11.57</v>
      </c>
      <c r="G138" s="144"/>
      <c r="H138" s="79">
        <f>F138</f>
        <v>11.57</v>
      </c>
      <c r="I138" s="79"/>
      <c r="J138" s="23"/>
    </row>
    <row r="139" spans="1:10" ht="16" x14ac:dyDescent="0.2">
      <c r="A139" s="63"/>
      <c r="B139" s="75" t="s">
        <v>568</v>
      </c>
      <c r="C139" s="66"/>
      <c r="D139" s="66" t="s">
        <v>413</v>
      </c>
      <c r="E139" s="78">
        <v>10000</v>
      </c>
      <c r="F139" s="109">
        <v>0.42</v>
      </c>
      <c r="G139" s="144"/>
      <c r="H139" s="78">
        <f>F139</f>
        <v>0.42</v>
      </c>
      <c r="I139" s="78"/>
      <c r="J139" s="23"/>
    </row>
    <row r="140" spans="1:10" ht="16" x14ac:dyDescent="0.2">
      <c r="A140" s="63"/>
      <c r="B140" s="75"/>
      <c r="C140" s="66"/>
      <c r="D140" s="66"/>
      <c r="E140" s="78"/>
      <c r="F140" s="109"/>
      <c r="G140" s="144"/>
      <c r="H140" s="78"/>
      <c r="I140" s="78"/>
      <c r="J140" s="23"/>
    </row>
    <row r="141" spans="1:10" ht="16" x14ac:dyDescent="0.2">
      <c r="A141" s="63"/>
      <c r="B141" s="75" t="s">
        <v>569</v>
      </c>
      <c r="C141" s="66" t="s">
        <v>189</v>
      </c>
      <c r="D141" s="66" t="s">
        <v>411</v>
      </c>
      <c r="E141" s="78">
        <v>100000</v>
      </c>
      <c r="F141" s="109">
        <f>H141-G141</f>
        <v>72.180000000000007</v>
      </c>
      <c r="G141" s="144">
        <v>8.02</v>
      </c>
      <c r="H141" s="78">
        <v>80.2</v>
      </c>
      <c r="I141" s="78">
        <f>SUM(H141:H142)</f>
        <v>84.38</v>
      </c>
      <c r="J141" s="211"/>
    </row>
    <row r="142" spans="1:10" ht="16" x14ac:dyDescent="0.2">
      <c r="A142" s="63"/>
      <c r="B142" s="75" t="s">
        <v>569</v>
      </c>
      <c r="C142" s="66"/>
      <c r="D142" s="66" t="s">
        <v>413</v>
      </c>
      <c r="E142" s="79">
        <v>100000</v>
      </c>
      <c r="F142" s="109">
        <v>4.18</v>
      </c>
      <c r="G142" s="144"/>
      <c r="H142" s="79">
        <f>F142</f>
        <v>4.18</v>
      </c>
      <c r="I142" s="79"/>
      <c r="J142" s="23"/>
    </row>
    <row r="143" spans="1:10" ht="16" x14ac:dyDescent="0.2">
      <c r="A143" s="63"/>
      <c r="B143" s="75"/>
      <c r="C143" s="66"/>
      <c r="D143" s="66"/>
      <c r="E143" s="79"/>
      <c r="F143" s="109"/>
      <c r="G143" s="144"/>
      <c r="H143" s="79"/>
      <c r="I143" s="79"/>
      <c r="J143" s="23"/>
    </row>
    <row r="144" spans="1:10" ht="16" x14ac:dyDescent="0.2">
      <c r="A144" s="63"/>
      <c r="B144" s="75" t="s">
        <v>570</v>
      </c>
      <c r="C144" s="66" t="s">
        <v>143</v>
      </c>
      <c r="D144" s="66" t="s">
        <v>411</v>
      </c>
      <c r="E144" s="78">
        <v>10000</v>
      </c>
      <c r="F144" s="109">
        <v>0</v>
      </c>
      <c r="G144" s="144">
        <v>0.66</v>
      </c>
      <c r="H144" s="78">
        <v>0.66</v>
      </c>
      <c r="I144" s="78">
        <f>SUM(H144:H145)</f>
        <v>4.84</v>
      </c>
      <c r="J144" s="211"/>
    </row>
    <row r="145" spans="1:10" ht="16" x14ac:dyDescent="0.2">
      <c r="A145" s="63"/>
      <c r="B145" s="75" t="s">
        <v>570</v>
      </c>
      <c r="C145" s="66"/>
      <c r="D145" s="66" t="s">
        <v>413</v>
      </c>
      <c r="E145" s="79">
        <v>100000</v>
      </c>
      <c r="F145" s="109">
        <v>4.18</v>
      </c>
      <c r="G145" s="144"/>
      <c r="H145" s="79">
        <f>F145</f>
        <v>4.18</v>
      </c>
      <c r="I145" s="79"/>
      <c r="J145" s="23"/>
    </row>
    <row r="146" spans="1:10" ht="16" x14ac:dyDescent="0.2">
      <c r="A146" s="63"/>
      <c r="B146" s="75"/>
      <c r="C146" s="66"/>
      <c r="D146" s="66"/>
      <c r="E146" s="79"/>
      <c r="F146" s="109"/>
      <c r="G146" s="144"/>
      <c r="H146" s="79"/>
      <c r="I146" s="79"/>
      <c r="J146" s="23"/>
    </row>
    <row r="147" spans="1:10" ht="16" x14ac:dyDescent="0.2">
      <c r="A147" s="63"/>
      <c r="B147" s="75" t="s">
        <v>571</v>
      </c>
      <c r="C147" s="66" t="s">
        <v>235</v>
      </c>
      <c r="D147" s="66" t="s">
        <v>411</v>
      </c>
      <c r="E147" s="79">
        <v>10000</v>
      </c>
      <c r="F147" s="109">
        <v>0</v>
      </c>
      <c r="G147" s="144">
        <f>H147-F147</f>
        <v>2.0099999999999998</v>
      </c>
      <c r="H147" s="79">
        <v>2.0099999999999998</v>
      </c>
      <c r="I147" s="79">
        <f>SUM(H147:H148)</f>
        <v>6.42</v>
      </c>
      <c r="J147" s="23"/>
    </row>
    <row r="148" spans="1:10" ht="16" x14ac:dyDescent="0.2">
      <c r="A148" s="63"/>
      <c r="B148" s="75" t="s">
        <v>571</v>
      </c>
      <c r="C148" s="66"/>
      <c r="D148" s="66" t="s">
        <v>417</v>
      </c>
      <c r="E148" s="79">
        <v>10000</v>
      </c>
      <c r="F148" s="109">
        <v>4.41</v>
      </c>
      <c r="G148" s="144"/>
      <c r="H148" s="79">
        <f>F148</f>
        <v>4.41</v>
      </c>
      <c r="I148" s="79"/>
      <c r="J148" s="23"/>
    </row>
    <row r="149" spans="1:10" ht="16" x14ac:dyDescent="0.2">
      <c r="A149" s="63"/>
      <c r="B149" s="75"/>
      <c r="C149" s="66"/>
      <c r="D149" s="66"/>
      <c r="E149" s="79"/>
      <c r="F149" s="109"/>
      <c r="G149" s="144"/>
      <c r="H149" s="79"/>
      <c r="I149" s="79"/>
      <c r="J149" s="23"/>
    </row>
    <row r="150" spans="1:10" ht="16" x14ac:dyDescent="0.2">
      <c r="A150" s="63"/>
      <c r="B150" s="75" t="s">
        <v>655</v>
      </c>
      <c r="C150" s="66" t="s">
        <v>654</v>
      </c>
      <c r="D150" s="66" t="s">
        <v>411</v>
      </c>
      <c r="E150" s="79">
        <v>200000</v>
      </c>
      <c r="F150" s="109">
        <f>H150-G150</f>
        <v>12.54</v>
      </c>
      <c r="G150" s="144">
        <v>0.66</v>
      </c>
      <c r="H150" s="79">
        <v>13.2</v>
      </c>
      <c r="I150" s="79">
        <f>SUM(H150:H155)</f>
        <v>42.33</v>
      </c>
      <c r="J150" s="23"/>
    </row>
    <row r="151" spans="1:10" ht="16" x14ac:dyDescent="0.2">
      <c r="A151" s="63"/>
      <c r="B151" s="75" t="s">
        <v>655</v>
      </c>
      <c r="C151" s="66"/>
      <c r="D151" s="66" t="s">
        <v>417</v>
      </c>
      <c r="E151" s="79">
        <v>100000</v>
      </c>
      <c r="F151" s="109">
        <v>12.6</v>
      </c>
      <c r="G151" s="144"/>
      <c r="H151" s="79">
        <f>F151</f>
        <v>12.6</v>
      </c>
      <c r="I151" s="79"/>
      <c r="J151" s="23"/>
    </row>
    <row r="152" spans="1:10" ht="16" x14ac:dyDescent="0.2">
      <c r="A152" s="63"/>
      <c r="B152" s="75" t="s">
        <v>655</v>
      </c>
      <c r="C152" s="66"/>
      <c r="D152" s="66" t="s">
        <v>412</v>
      </c>
      <c r="E152" s="79">
        <v>10000</v>
      </c>
      <c r="F152" s="109">
        <v>3.42</v>
      </c>
      <c r="G152" s="144"/>
      <c r="H152" s="79">
        <f>F152</f>
        <v>3.42</v>
      </c>
      <c r="I152" s="79"/>
      <c r="J152" s="23"/>
    </row>
    <row r="153" spans="1:10" ht="16" x14ac:dyDescent="0.2">
      <c r="A153" s="63"/>
      <c r="B153" s="75" t="s">
        <v>655</v>
      </c>
      <c r="C153" s="66"/>
      <c r="D153" s="66" t="s">
        <v>413</v>
      </c>
      <c r="E153" s="78">
        <v>200000</v>
      </c>
      <c r="F153" s="78">
        <v>8.36</v>
      </c>
      <c r="G153" s="78"/>
      <c r="H153" s="78">
        <f>F153</f>
        <v>8.36</v>
      </c>
      <c r="I153" s="78"/>
      <c r="J153" s="23"/>
    </row>
    <row r="154" spans="1:10" ht="16" x14ac:dyDescent="0.2">
      <c r="A154" s="63"/>
      <c r="B154" s="75" t="s">
        <v>655</v>
      </c>
      <c r="C154" s="66"/>
      <c r="D154" s="66" t="s">
        <v>418</v>
      </c>
      <c r="E154" s="79">
        <v>100000</v>
      </c>
      <c r="F154" s="109">
        <v>4.4000000000000004</v>
      </c>
      <c r="G154" s="144"/>
      <c r="H154" s="79">
        <f>F154</f>
        <v>4.4000000000000004</v>
      </c>
      <c r="I154" s="79"/>
      <c r="J154" s="23"/>
    </row>
    <row r="155" spans="1:10" ht="16" x14ac:dyDescent="0.2">
      <c r="A155" s="63"/>
      <c r="B155" s="75" t="s">
        <v>655</v>
      </c>
      <c r="C155" s="66"/>
      <c r="D155" s="66" t="s">
        <v>414</v>
      </c>
      <c r="E155" s="79">
        <v>10000</v>
      </c>
      <c r="F155" s="109">
        <v>0.35</v>
      </c>
      <c r="G155" s="144"/>
      <c r="H155" s="79">
        <f>F155</f>
        <v>0.35</v>
      </c>
      <c r="I155" s="79"/>
      <c r="J155" s="23"/>
    </row>
    <row r="156" spans="1:10" ht="16" x14ac:dyDescent="0.2">
      <c r="A156" s="63"/>
      <c r="B156" s="75"/>
      <c r="C156" s="66"/>
      <c r="D156" s="66"/>
      <c r="E156" s="79"/>
      <c r="F156" s="109"/>
      <c r="G156" s="144"/>
      <c r="H156" s="79"/>
      <c r="I156" s="79"/>
      <c r="J156" s="23"/>
    </row>
    <row r="157" spans="1:10" ht="16" x14ac:dyDescent="0.2">
      <c r="A157" s="63"/>
      <c r="B157" s="75" t="s">
        <v>572</v>
      </c>
      <c r="C157" s="66" t="s">
        <v>29</v>
      </c>
      <c r="D157" s="66" t="s">
        <v>411</v>
      </c>
      <c r="E157" s="78">
        <v>10000</v>
      </c>
      <c r="F157" s="109">
        <v>0</v>
      </c>
      <c r="G157" s="144">
        <f>H157-F157</f>
        <v>3.08</v>
      </c>
      <c r="H157" s="78">
        <v>3.08</v>
      </c>
      <c r="I157" s="78">
        <f>SUM(H157:H158)</f>
        <v>3.5</v>
      </c>
      <c r="J157" s="211"/>
    </row>
    <row r="158" spans="1:10" ht="16" x14ac:dyDescent="0.2">
      <c r="A158" s="63"/>
      <c r="B158" s="75" t="s">
        <v>572</v>
      </c>
      <c r="C158" s="66"/>
      <c r="D158" s="66" t="s">
        <v>413</v>
      </c>
      <c r="E158" s="78">
        <v>10000</v>
      </c>
      <c r="F158" s="78">
        <v>0.42</v>
      </c>
      <c r="G158" s="78"/>
      <c r="H158" s="78">
        <f>F158</f>
        <v>0.42</v>
      </c>
      <c r="I158" s="78"/>
      <c r="J158" s="23"/>
    </row>
    <row r="159" spans="1:10" ht="16" x14ac:dyDescent="0.2">
      <c r="A159" s="63"/>
      <c r="B159" s="75"/>
      <c r="C159" s="66"/>
      <c r="D159" s="66"/>
      <c r="E159" s="79"/>
      <c r="F159" s="109"/>
      <c r="G159" s="144"/>
      <c r="H159" s="79"/>
      <c r="I159" s="79"/>
      <c r="J159" s="23"/>
    </row>
    <row r="160" spans="1:10" ht="16" x14ac:dyDescent="0.2">
      <c r="A160" s="63"/>
      <c r="B160" s="75" t="s">
        <v>573</v>
      </c>
      <c r="C160" s="66" t="s">
        <v>201</v>
      </c>
      <c r="D160" s="66" t="s">
        <v>411</v>
      </c>
      <c r="E160" s="79">
        <v>10000</v>
      </c>
      <c r="F160" s="109">
        <v>0</v>
      </c>
      <c r="G160" s="144">
        <f>H160-F160</f>
        <v>1.26</v>
      </c>
      <c r="H160" s="79">
        <v>1.26</v>
      </c>
      <c r="I160" s="79">
        <f>SUM(H160:H165)</f>
        <v>25.18</v>
      </c>
      <c r="J160" s="23"/>
    </row>
    <row r="161" spans="1:15" ht="16" x14ac:dyDescent="0.2">
      <c r="A161" s="63"/>
      <c r="B161" s="75" t="s">
        <v>573</v>
      </c>
      <c r="C161" s="66"/>
      <c r="D161" s="173" t="s">
        <v>417</v>
      </c>
      <c r="E161" s="79">
        <v>10000</v>
      </c>
      <c r="F161" s="109">
        <v>11.57</v>
      </c>
      <c r="G161" s="144"/>
      <c r="H161" s="79">
        <f>F161</f>
        <v>11.57</v>
      </c>
      <c r="I161" s="79"/>
      <c r="J161" s="23"/>
    </row>
    <row r="162" spans="1:15" ht="16" x14ac:dyDescent="0.2">
      <c r="A162" s="63"/>
      <c r="B162" s="75" t="s">
        <v>573</v>
      </c>
      <c r="C162" s="66"/>
      <c r="D162" s="173" t="s">
        <v>412</v>
      </c>
      <c r="E162" s="79">
        <v>10000</v>
      </c>
      <c r="F162" s="109">
        <v>3.42</v>
      </c>
      <c r="G162" s="144"/>
      <c r="H162" s="79">
        <f>F162</f>
        <v>3.42</v>
      </c>
      <c r="I162" s="79"/>
      <c r="J162" s="23"/>
    </row>
    <row r="163" spans="1:15" ht="16" x14ac:dyDescent="0.2">
      <c r="A163" s="63"/>
      <c r="B163" s="75" t="s">
        <v>573</v>
      </c>
      <c r="C163" s="66"/>
      <c r="D163" s="173" t="s">
        <v>413</v>
      </c>
      <c r="E163" s="79">
        <v>100000</v>
      </c>
      <c r="F163" s="109">
        <v>4.18</v>
      </c>
      <c r="G163" s="144"/>
      <c r="H163" s="79">
        <f>F163</f>
        <v>4.18</v>
      </c>
      <c r="I163" s="79"/>
      <c r="J163" s="23"/>
    </row>
    <row r="164" spans="1:15" ht="16" x14ac:dyDescent="0.2">
      <c r="A164" s="63"/>
      <c r="B164" s="75" t="s">
        <v>573</v>
      </c>
      <c r="C164" s="66"/>
      <c r="D164" s="173" t="s">
        <v>418</v>
      </c>
      <c r="E164" s="78">
        <v>100000</v>
      </c>
      <c r="F164" s="109">
        <v>4.4000000000000004</v>
      </c>
      <c r="G164" s="144"/>
      <c r="H164" s="79">
        <f>F164</f>
        <v>4.4000000000000004</v>
      </c>
      <c r="I164" s="79"/>
      <c r="J164" s="23"/>
    </row>
    <row r="165" spans="1:15" ht="16" x14ac:dyDescent="0.2">
      <c r="A165" s="63"/>
      <c r="B165" s="75" t="s">
        <v>573</v>
      </c>
      <c r="C165" s="66"/>
      <c r="D165" s="173" t="s">
        <v>414</v>
      </c>
      <c r="E165" s="79">
        <v>10000</v>
      </c>
      <c r="F165" s="109">
        <v>0.35</v>
      </c>
      <c r="G165" s="144"/>
      <c r="H165" s="79">
        <f>F165</f>
        <v>0.35</v>
      </c>
      <c r="I165" s="79"/>
      <c r="J165" s="23"/>
    </row>
    <row r="166" spans="1:15" ht="16" x14ac:dyDescent="0.2">
      <c r="A166" s="63"/>
      <c r="B166" s="75"/>
      <c r="C166" s="66"/>
      <c r="D166" s="66"/>
      <c r="E166" s="79"/>
      <c r="F166" s="109"/>
      <c r="G166" s="144"/>
      <c r="H166" s="79"/>
      <c r="I166" s="79"/>
      <c r="J166" s="23"/>
    </row>
    <row r="167" spans="1:15" ht="16" x14ac:dyDescent="0.2">
      <c r="A167" s="63"/>
      <c r="B167" s="75" t="s">
        <v>574</v>
      </c>
      <c r="C167" s="85" t="s">
        <v>226</v>
      </c>
      <c r="D167" s="85" t="s">
        <v>411</v>
      </c>
      <c r="E167" s="86">
        <v>10000</v>
      </c>
      <c r="F167" s="251">
        <v>0</v>
      </c>
      <c r="G167" s="144">
        <f>H167-F167</f>
        <v>0.66</v>
      </c>
      <c r="H167" s="86">
        <v>0.66</v>
      </c>
      <c r="I167" s="86">
        <f>SUM(H167:H168)</f>
        <v>0.66</v>
      </c>
      <c r="J167" s="23"/>
    </row>
    <row r="168" spans="1:15" ht="16" x14ac:dyDescent="0.2">
      <c r="A168" s="63"/>
      <c r="B168" s="75"/>
      <c r="C168" s="85"/>
      <c r="D168" s="85"/>
      <c r="E168" s="86"/>
      <c r="F168" s="251"/>
      <c r="G168" s="242"/>
      <c r="H168" s="86"/>
      <c r="I168" s="86"/>
      <c r="J168" s="23"/>
    </row>
    <row r="169" spans="1:15" ht="16" x14ac:dyDescent="0.2">
      <c r="A169" s="63"/>
      <c r="B169" s="75"/>
      <c r="C169" s="85"/>
      <c r="D169" s="85"/>
      <c r="E169" s="86"/>
      <c r="F169" s="251"/>
      <c r="G169" s="242"/>
      <c r="H169" s="86"/>
      <c r="I169" s="86"/>
      <c r="J169" s="23"/>
    </row>
    <row r="170" spans="1:15" ht="16" x14ac:dyDescent="0.2">
      <c r="A170" s="63"/>
      <c r="B170" s="75" t="s">
        <v>575</v>
      </c>
      <c r="C170" s="168" t="s">
        <v>332</v>
      </c>
      <c r="D170" s="168" t="s">
        <v>411</v>
      </c>
      <c r="E170" s="169">
        <v>360000</v>
      </c>
      <c r="F170" s="86">
        <f>H170-G170</f>
        <v>23.1</v>
      </c>
      <c r="G170" s="78">
        <v>0.66</v>
      </c>
      <c r="H170" s="86">
        <v>23.76</v>
      </c>
      <c r="I170" s="86">
        <f>SUM(H170:H171)</f>
        <v>38.81</v>
      </c>
      <c r="J170" s="23"/>
      <c r="M170" s="13"/>
      <c r="N170" s="42"/>
      <c r="O170" s="45"/>
    </row>
    <row r="171" spans="1:15" ht="16" x14ac:dyDescent="0.2">
      <c r="A171" s="63"/>
      <c r="B171" s="75" t="s">
        <v>575</v>
      </c>
      <c r="C171" s="168"/>
      <c r="D171" s="168" t="s">
        <v>413</v>
      </c>
      <c r="E171" s="169">
        <v>360000</v>
      </c>
      <c r="F171" s="86">
        <v>15.05</v>
      </c>
      <c r="G171" s="86"/>
      <c r="H171" s="86">
        <f>F171</f>
        <v>15.05</v>
      </c>
      <c r="I171" s="86"/>
      <c r="J171" s="23"/>
      <c r="M171" s="13"/>
      <c r="N171" s="42"/>
      <c r="O171" s="45"/>
    </row>
    <row r="172" spans="1:15" ht="16" x14ac:dyDescent="0.2">
      <c r="A172" s="63"/>
      <c r="B172" s="75"/>
      <c r="C172" s="168"/>
      <c r="D172" s="168"/>
      <c r="E172" s="169"/>
      <c r="F172" s="251"/>
      <c r="G172" s="242"/>
      <c r="H172" s="86"/>
      <c r="I172" s="86"/>
      <c r="J172" s="23"/>
      <c r="M172" s="13"/>
      <c r="N172" s="42"/>
      <c r="O172" s="45"/>
    </row>
    <row r="173" spans="1:15" ht="16" x14ac:dyDescent="0.2">
      <c r="A173" s="63"/>
      <c r="B173" s="75" t="s">
        <v>576</v>
      </c>
      <c r="C173" s="66" t="s">
        <v>71</v>
      </c>
      <c r="D173" s="66" t="s">
        <v>411</v>
      </c>
      <c r="E173" s="78">
        <v>50000</v>
      </c>
      <c r="F173" s="78">
        <f>H173-G173</f>
        <v>12.32</v>
      </c>
      <c r="G173" s="78">
        <v>3.08</v>
      </c>
      <c r="H173" s="78">
        <v>15.4</v>
      </c>
      <c r="I173" s="78">
        <f>SUM(H173:H178)</f>
        <v>33.370000000000012</v>
      </c>
      <c r="J173" s="23"/>
    </row>
    <row r="174" spans="1:15" ht="16" x14ac:dyDescent="0.2">
      <c r="A174" s="63"/>
      <c r="B174" s="75" t="s">
        <v>576</v>
      </c>
      <c r="C174" s="66"/>
      <c r="D174" s="66" t="s">
        <v>417</v>
      </c>
      <c r="E174" s="79">
        <v>30000</v>
      </c>
      <c r="F174" s="109">
        <v>13.23</v>
      </c>
      <c r="G174" s="144"/>
      <c r="H174" s="79">
        <f>F174</f>
        <v>13.23</v>
      </c>
      <c r="I174" s="79"/>
      <c r="J174" s="23"/>
    </row>
    <row r="175" spans="1:15" ht="16" x14ac:dyDescent="0.2">
      <c r="A175" s="63"/>
      <c r="B175" s="75" t="s">
        <v>576</v>
      </c>
      <c r="C175" s="66"/>
      <c r="D175" s="66" t="s">
        <v>412</v>
      </c>
      <c r="E175" s="79">
        <v>8000</v>
      </c>
      <c r="F175" s="109">
        <v>2.74</v>
      </c>
      <c r="G175" s="144"/>
      <c r="H175" s="79">
        <f>F175</f>
        <v>2.74</v>
      </c>
      <c r="I175" s="79"/>
      <c r="J175" s="23"/>
    </row>
    <row r="176" spans="1:15" ht="16" x14ac:dyDescent="0.2">
      <c r="A176" s="63"/>
      <c r="B176" s="75" t="s">
        <v>576</v>
      </c>
      <c r="C176" s="66"/>
      <c r="D176" s="66" t="s">
        <v>413</v>
      </c>
      <c r="E176" s="79">
        <v>20000</v>
      </c>
      <c r="F176" s="109">
        <v>0.84</v>
      </c>
      <c r="G176" s="144"/>
      <c r="H176" s="79">
        <f>F176</f>
        <v>0.84</v>
      </c>
      <c r="I176" s="79"/>
      <c r="J176" s="23"/>
    </row>
    <row r="177" spans="1:10" ht="16" x14ac:dyDescent="0.2">
      <c r="A177" s="63"/>
      <c r="B177" s="75" t="s">
        <v>576</v>
      </c>
      <c r="C177" s="66"/>
      <c r="D177" s="66" t="s">
        <v>418</v>
      </c>
      <c r="E177" s="79">
        <v>20000</v>
      </c>
      <c r="F177" s="109">
        <v>0.88</v>
      </c>
      <c r="G177" s="144"/>
      <c r="H177" s="79">
        <f>F177</f>
        <v>0.88</v>
      </c>
      <c r="I177" s="79"/>
      <c r="J177" s="23"/>
    </row>
    <row r="178" spans="1:10" ht="16" x14ac:dyDescent="0.2">
      <c r="A178" s="63"/>
      <c r="B178" s="75" t="s">
        <v>576</v>
      </c>
      <c r="C178" s="66"/>
      <c r="D178" s="66" t="s">
        <v>414</v>
      </c>
      <c r="E178" s="78">
        <v>8000</v>
      </c>
      <c r="F178" s="78">
        <v>0.28000000000000003</v>
      </c>
      <c r="G178" s="78"/>
      <c r="H178" s="78">
        <f>F178</f>
        <v>0.28000000000000003</v>
      </c>
      <c r="I178" s="78"/>
      <c r="J178" s="23"/>
    </row>
    <row r="179" spans="1:10" ht="16" x14ac:dyDescent="0.2">
      <c r="A179" s="63"/>
      <c r="B179" s="75"/>
      <c r="C179" s="66"/>
      <c r="D179" s="66"/>
      <c r="E179" s="79"/>
      <c r="F179" s="109"/>
      <c r="G179" s="144"/>
      <c r="H179" s="79"/>
      <c r="I179" s="79"/>
      <c r="J179" s="23"/>
    </row>
    <row r="180" spans="1:10" ht="16" x14ac:dyDescent="0.2">
      <c r="A180" s="63"/>
      <c r="B180" s="75" t="s">
        <v>577</v>
      </c>
      <c r="C180" s="66" t="s">
        <v>131</v>
      </c>
      <c r="D180" s="66" t="s">
        <v>411</v>
      </c>
      <c r="E180" s="79">
        <v>10000</v>
      </c>
      <c r="F180" s="109">
        <v>0</v>
      </c>
      <c r="G180" s="144">
        <v>5.0199999999999996</v>
      </c>
      <c r="H180" s="79">
        <v>5.0199999999999996</v>
      </c>
      <c r="I180" s="79">
        <f>SUM(H180:H183)</f>
        <v>20.080000000000002</v>
      </c>
      <c r="J180" s="23"/>
    </row>
    <row r="181" spans="1:10" ht="16" x14ac:dyDescent="0.2">
      <c r="A181" s="63"/>
      <c r="B181" s="75" t="s">
        <v>577</v>
      </c>
      <c r="C181" s="66"/>
      <c r="D181" s="173" t="s">
        <v>417</v>
      </c>
      <c r="E181" s="79">
        <v>10000</v>
      </c>
      <c r="F181" s="109">
        <v>4.41</v>
      </c>
      <c r="G181" s="144"/>
      <c r="H181" s="79">
        <v>6.77</v>
      </c>
      <c r="I181" s="79"/>
      <c r="J181" s="23"/>
    </row>
    <row r="182" spans="1:10" ht="16" x14ac:dyDescent="0.2">
      <c r="A182" s="63"/>
      <c r="B182" s="75" t="s">
        <v>577</v>
      </c>
      <c r="C182" s="66"/>
      <c r="D182" s="173" t="s">
        <v>413</v>
      </c>
      <c r="E182" s="79">
        <v>190000</v>
      </c>
      <c r="F182" s="109">
        <v>7.94</v>
      </c>
      <c r="G182" s="144"/>
      <c r="H182" s="79">
        <f>F182</f>
        <v>7.94</v>
      </c>
      <c r="I182" s="79"/>
      <c r="J182" s="23"/>
    </row>
    <row r="183" spans="1:10" ht="16" x14ac:dyDescent="0.2">
      <c r="A183" s="63"/>
      <c r="B183" s="75" t="s">
        <v>577</v>
      </c>
      <c r="C183" s="66"/>
      <c r="D183" s="173" t="s">
        <v>414</v>
      </c>
      <c r="E183" s="78">
        <v>10000</v>
      </c>
      <c r="F183" s="109">
        <v>0.35</v>
      </c>
      <c r="G183" s="144"/>
      <c r="H183" s="78">
        <f>F183</f>
        <v>0.35</v>
      </c>
      <c r="I183" s="78"/>
      <c r="J183" s="23"/>
    </row>
    <row r="184" spans="1:10" ht="16" x14ac:dyDescent="0.2">
      <c r="A184" s="63"/>
      <c r="B184" s="75"/>
      <c r="C184" s="66"/>
      <c r="D184" s="66"/>
      <c r="E184" s="79"/>
      <c r="F184" s="109"/>
      <c r="G184" s="144"/>
      <c r="H184" s="79"/>
      <c r="I184" s="79"/>
      <c r="J184" s="23"/>
    </row>
    <row r="185" spans="1:10" ht="16" x14ac:dyDescent="0.2">
      <c r="A185" s="63"/>
      <c r="B185" s="75" t="s">
        <v>579</v>
      </c>
      <c r="C185" s="66" t="s">
        <v>70</v>
      </c>
      <c r="D185" s="66" t="s">
        <v>411</v>
      </c>
      <c r="E185" s="79">
        <v>10000</v>
      </c>
      <c r="F185" s="109">
        <v>0</v>
      </c>
      <c r="G185" s="144">
        <f>H185-F185</f>
        <v>2.0099999999999998</v>
      </c>
      <c r="H185" s="79">
        <v>2.0099999999999998</v>
      </c>
      <c r="I185" s="79">
        <f>SUM(H185:H190)</f>
        <v>17.190000000000001</v>
      </c>
      <c r="J185" s="23"/>
    </row>
    <row r="186" spans="1:10" ht="16" x14ac:dyDescent="0.2">
      <c r="A186" s="63"/>
      <c r="B186" s="75" t="s">
        <v>579</v>
      </c>
      <c r="C186" s="66"/>
      <c r="D186" s="173" t="s">
        <v>417</v>
      </c>
      <c r="E186" s="79">
        <v>10000</v>
      </c>
      <c r="F186" s="109">
        <v>2.83</v>
      </c>
      <c r="G186" s="144"/>
      <c r="H186" s="79">
        <f>F186</f>
        <v>2.83</v>
      </c>
      <c r="I186" s="79"/>
      <c r="J186" s="23"/>
    </row>
    <row r="187" spans="1:10" ht="16" x14ac:dyDescent="0.2">
      <c r="A187" s="63"/>
      <c r="B187" s="75" t="s">
        <v>579</v>
      </c>
      <c r="C187" s="66"/>
      <c r="D187" s="173" t="s">
        <v>412</v>
      </c>
      <c r="E187" s="79">
        <v>10000</v>
      </c>
      <c r="F187" s="109">
        <v>3.42</v>
      </c>
      <c r="G187" s="144"/>
      <c r="H187" s="79">
        <f>F187</f>
        <v>3.42</v>
      </c>
      <c r="I187" s="79"/>
      <c r="J187" s="23"/>
    </row>
    <row r="188" spans="1:10" ht="16" x14ac:dyDescent="0.2">
      <c r="A188" s="63"/>
      <c r="B188" s="75" t="s">
        <v>579</v>
      </c>
      <c r="C188" s="66"/>
      <c r="D188" s="173" t="s">
        <v>413</v>
      </c>
      <c r="E188" s="79">
        <v>100000</v>
      </c>
      <c r="F188" s="109">
        <v>4.18</v>
      </c>
      <c r="G188" s="144"/>
      <c r="H188" s="79">
        <f>F188</f>
        <v>4.18</v>
      </c>
      <c r="I188" s="79"/>
      <c r="J188" s="23"/>
    </row>
    <row r="189" spans="1:10" ht="16" x14ac:dyDescent="0.2">
      <c r="A189" s="63"/>
      <c r="B189" s="75" t="s">
        <v>579</v>
      </c>
      <c r="C189" s="66"/>
      <c r="D189" s="173" t="s">
        <v>418</v>
      </c>
      <c r="E189" s="78">
        <v>100000</v>
      </c>
      <c r="F189" s="109">
        <v>4.4000000000000004</v>
      </c>
      <c r="G189" s="144"/>
      <c r="H189" s="79">
        <f>F189</f>
        <v>4.4000000000000004</v>
      </c>
      <c r="I189" s="79"/>
      <c r="J189" s="23"/>
    </row>
    <row r="190" spans="1:10" ht="16" x14ac:dyDescent="0.2">
      <c r="A190" s="63"/>
      <c r="B190" s="75" t="s">
        <v>579</v>
      </c>
      <c r="C190" s="66"/>
      <c r="D190" s="173" t="s">
        <v>414</v>
      </c>
      <c r="E190" s="79">
        <v>10000</v>
      </c>
      <c r="F190" s="109">
        <v>0.35</v>
      </c>
      <c r="G190" s="144"/>
      <c r="H190" s="79">
        <f>F190</f>
        <v>0.35</v>
      </c>
      <c r="I190" s="79"/>
      <c r="J190" s="23"/>
    </row>
    <row r="191" spans="1:10" ht="16" x14ac:dyDescent="0.2">
      <c r="A191" s="63"/>
      <c r="B191" s="75"/>
      <c r="C191" s="66"/>
      <c r="D191" s="66"/>
      <c r="E191" s="78"/>
      <c r="F191" s="109"/>
      <c r="G191" s="144"/>
      <c r="H191" s="78"/>
      <c r="I191" s="78"/>
      <c r="J191" s="23"/>
    </row>
    <row r="192" spans="1:10" ht="16" x14ac:dyDescent="0.2">
      <c r="A192" s="63"/>
      <c r="B192" s="75" t="s">
        <v>581</v>
      </c>
      <c r="C192" s="70" t="s">
        <v>214</v>
      </c>
      <c r="D192" s="70" t="s">
        <v>411</v>
      </c>
      <c r="E192" s="130">
        <v>10000</v>
      </c>
      <c r="F192" s="111">
        <v>0</v>
      </c>
      <c r="G192" s="144">
        <f>H192-F192</f>
        <v>3.08</v>
      </c>
      <c r="H192" s="130">
        <v>3.08</v>
      </c>
      <c r="I192" s="130">
        <f>H192</f>
        <v>3.08</v>
      </c>
      <c r="J192" s="211"/>
    </row>
    <row r="193" spans="1:10" ht="16" x14ac:dyDescent="0.2">
      <c r="A193" s="63"/>
      <c r="B193" s="75"/>
      <c r="C193" s="70"/>
      <c r="D193" s="70"/>
      <c r="E193" s="130"/>
      <c r="F193" s="111"/>
      <c r="G193" s="192"/>
      <c r="H193" s="130"/>
      <c r="I193" s="130"/>
      <c r="J193" s="23"/>
    </row>
    <row r="194" spans="1:10" ht="16" x14ac:dyDescent="0.2">
      <c r="A194" s="63"/>
      <c r="B194" s="75" t="s">
        <v>582</v>
      </c>
      <c r="C194" s="66" t="s">
        <v>368</v>
      </c>
      <c r="D194" s="66" t="s">
        <v>411</v>
      </c>
      <c r="E194" s="78">
        <v>190000</v>
      </c>
      <c r="F194" s="78">
        <f>H194-G194</f>
        <v>16.38</v>
      </c>
      <c r="G194" s="78">
        <v>0.91</v>
      </c>
      <c r="H194" s="78">
        <v>17.29</v>
      </c>
      <c r="I194" s="78">
        <f>SUM(H194:H199)</f>
        <v>38.69</v>
      </c>
      <c r="J194" s="23"/>
    </row>
    <row r="195" spans="1:10" ht="16" x14ac:dyDescent="0.2">
      <c r="A195" s="63"/>
      <c r="B195" s="75" t="s">
        <v>582</v>
      </c>
      <c r="C195" s="66"/>
      <c r="D195" s="173" t="s">
        <v>417</v>
      </c>
      <c r="E195" s="78">
        <v>50000</v>
      </c>
      <c r="F195" s="109">
        <v>9.0500000000000007</v>
      </c>
      <c r="G195" s="144"/>
      <c r="H195" s="78">
        <f>F195</f>
        <v>9.0500000000000007</v>
      </c>
      <c r="I195" s="78"/>
      <c r="J195" s="23"/>
    </row>
    <row r="196" spans="1:10" ht="16" x14ac:dyDescent="0.2">
      <c r="A196" s="63"/>
      <c r="B196" s="75" t="s">
        <v>582</v>
      </c>
      <c r="C196" s="66"/>
      <c r="D196" s="173" t="s">
        <v>412</v>
      </c>
      <c r="E196" s="78">
        <v>10000</v>
      </c>
      <c r="F196" s="109">
        <v>3.42</v>
      </c>
      <c r="G196" s="144"/>
      <c r="H196" s="78">
        <f>F196</f>
        <v>3.42</v>
      </c>
      <c r="I196" s="78"/>
      <c r="J196" s="23"/>
    </row>
    <row r="197" spans="1:10" ht="16" x14ac:dyDescent="0.2">
      <c r="A197" s="63"/>
      <c r="B197" s="75" t="s">
        <v>582</v>
      </c>
      <c r="C197" s="66"/>
      <c r="D197" s="173" t="s">
        <v>413</v>
      </c>
      <c r="E197" s="78">
        <v>100000</v>
      </c>
      <c r="F197" s="109">
        <v>4.18</v>
      </c>
      <c r="G197" s="144"/>
      <c r="H197" s="78">
        <f>F197</f>
        <v>4.18</v>
      </c>
      <c r="I197" s="78"/>
      <c r="J197" s="23"/>
    </row>
    <row r="198" spans="1:10" ht="16" x14ac:dyDescent="0.2">
      <c r="A198" s="63"/>
      <c r="B198" s="75" t="s">
        <v>582</v>
      </c>
      <c r="C198" s="66"/>
      <c r="D198" s="173" t="s">
        <v>418</v>
      </c>
      <c r="E198" s="78">
        <v>100000</v>
      </c>
      <c r="F198" s="109">
        <v>4.4000000000000004</v>
      </c>
      <c r="G198" s="144"/>
      <c r="H198" s="78">
        <f>F198</f>
        <v>4.4000000000000004</v>
      </c>
      <c r="I198" s="78"/>
      <c r="J198" s="23"/>
    </row>
    <row r="199" spans="1:10" ht="16" x14ac:dyDescent="0.2">
      <c r="A199" s="63"/>
      <c r="B199" s="75" t="s">
        <v>582</v>
      </c>
      <c r="C199" s="66"/>
      <c r="D199" s="173" t="s">
        <v>414</v>
      </c>
      <c r="E199" s="78">
        <v>10000</v>
      </c>
      <c r="F199" s="109">
        <v>0.35</v>
      </c>
      <c r="G199" s="144"/>
      <c r="H199" s="78">
        <f>F199</f>
        <v>0.35</v>
      </c>
      <c r="I199" s="78"/>
      <c r="J199" s="23"/>
    </row>
    <row r="200" spans="1:10" ht="16" x14ac:dyDescent="0.2">
      <c r="A200" s="63"/>
      <c r="B200" s="75"/>
      <c r="C200" s="66"/>
      <c r="D200" s="173"/>
      <c r="E200" s="78"/>
      <c r="F200" s="109"/>
      <c r="G200" s="144"/>
      <c r="H200" s="78"/>
      <c r="I200" s="78"/>
      <c r="J200" s="23"/>
    </row>
    <row r="201" spans="1:10" ht="16" x14ac:dyDescent="0.2">
      <c r="A201" s="63"/>
      <c r="B201" s="75" t="s">
        <v>638</v>
      </c>
      <c r="C201" s="66" t="s">
        <v>636</v>
      </c>
      <c r="D201" s="173" t="s">
        <v>411</v>
      </c>
      <c r="E201" s="78">
        <v>100000</v>
      </c>
      <c r="F201" s="109">
        <f>H201-G201</f>
        <v>11.34</v>
      </c>
      <c r="G201" s="144">
        <v>1.26</v>
      </c>
      <c r="H201" s="78">
        <v>12.6</v>
      </c>
      <c r="I201" s="78">
        <f>SUM(H201:H204)</f>
        <v>24.73</v>
      </c>
      <c r="J201" s="23"/>
    </row>
    <row r="202" spans="1:10" ht="16" x14ac:dyDescent="0.2">
      <c r="A202" s="63"/>
      <c r="B202" s="75" t="s">
        <v>638</v>
      </c>
      <c r="C202" s="66"/>
      <c r="D202" s="173" t="s">
        <v>412</v>
      </c>
      <c r="E202" s="78">
        <v>10000</v>
      </c>
      <c r="F202" s="109">
        <v>3.42</v>
      </c>
      <c r="G202" s="144"/>
      <c r="H202" s="78">
        <f>F202</f>
        <v>3.42</v>
      </c>
      <c r="I202" s="78"/>
      <c r="J202" s="23"/>
    </row>
    <row r="203" spans="1:10" ht="16" x14ac:dyDescent="0.2">
      <c r="A203" s="63"/>
      <c r="B203" s="75" t="s">
        <v>638</v>
      </c>
      <c r="C203" s="66"/>
      <c r="D203" s="173" t="s">
        <v>413</v>
      </c>
      <c r="E203" s="78">
        <v>200000</v>
      </c>
      <c r="F203" s="78">
        <v>8.36</v>
      </c>
      <c r="G203" s="78"/>
      <c r="H203" s="78">
        <f>F203</f>
        <v>8.36</v>
      </c>
      <c r="I203" s="78"/>
      <c r="J203" s="23"/>
    </row>
    <row r="204" spans="1:10" ht="16" x14ac:dyDescent="0.2">
      <c r="A204" s="63"/>
      <c r="B204" s="75" t="s">
        <v>638</v>
      </c>
      <c r="C204" s="66"/>
      <c r="D204" s="173" t="s">
        <v>414</v>
      </c>
      <c r="E204" s="78">
        <v>10000</v>
      </c>
      <c r="F204" s="109">
        <v>0.35</v>
      </c>
      <c r="G204" s="144"/>
      <c r="H204" s="78">
        <f>F204</f>
        <v>0.35</v>
      </c>
      <c r="I204" s="78"/>
      <c r="J204" s="23"/>
    </row>
    <row r="205" spans="1:10" ht="16" x14ac:dyDescent="0.2">
      <c r="A205" s="63"/>
      <c r="B205" s="75"/>
      <c r="C205" s="66"/>
      <c r="D205" s="66"/>
      <c r="E205" s="78"/>
      <c r="F205" s="109"/>
      <c r="G205" s="144"/>
      <c r="H205" s="78"/>
      <c r="I205" s="78"/>
      <c r="J205" s="23"/>
    </row>
    <row r="206" spans="1:10" ht="16" x14ac:dyDescent="0.2">
      <c r="A206" s="63"/>
      <c r="B206" s="75" t="s">
        <v>583</v>
      </c>
      <c r="C206" s="66" t="s">
        <v>133</v>
      </c>
      <c r="D206" s="66" t="s">
        <v>411</v>
      </c>
      <c r="E206" s="78">
        <v>150000</v>
      </c>
      <c r="F206" s="109">
        <f>H206-G206</f>
        <v>17.639999999999997</v>
      </c>
      <c r="G206" s="144">
        <v>1.26</v>
      </c>
      <c r="H206" s="78">
        <v>18.899999999999999</v>
      </c>
      <c r="I206" s="78">
        <f>SUM(H206:H211)</f>
        <v>104.26</v>
      </c>
      <c r="J206" s="211"/>
    </row>
    <row r="207" spans="1:10" ht="16" x14ac:dyDescent="0.2">
      <c r="A207" s="63"/>
      <c r="B207" s="75" t="s">
        <v>583</v>
      </c>
      <c r="C207" s="66"/>
      <c r="D207" s="173" t="s">
        <v>417</v>
      </c>
      <c r="E207" s="78">
        <v>150000</v>
      </c>
      <c r="F207" s="109">
        <v>42.45</v>
      </c>
      <c r="G207" s="144"/>
      <c r="H207" s="78">
        <v>66.150000000000006</v>
      </c>
      <c r="I207" s="78"/>
      <c r="J207" s="23"/>
    </row>
    <row r="208" spans="1:10" ht="16" x14ac:dyDescent="0.2">
      <c r="A208" s="63"/>
      <c r="B208" s="75" t="s">
        <v>583</v>
      </c>
      <c r="C208" s="66"/>
      <c r="D208" s="173" t="s">
        <v>412</v>
      </c>
      <c r="E208" s="78">
        <v>10000</v>
      </c>
      <c r="F208" s="109">
        <v>3.42</v>
      </c>
      <c r="G208" s="144"/>
      <c r="H208" s="78">
        <f>F208</f>
        <v>3.42</v>
      </c>
      <c r="I208" s="78"/>
      <c r="J208" s="23"/>
    </row>
    <row r="209" spans="1:10" ht="16" x14ac:dyDescent="0.2">
      <c r="A209" s="63"/>
      <c r="B209" s="75" t="s">
        <v>583</v>
      </c>
      <c r="C209" s="66"/>
      <c r="D209" s="173" t="s">
        <v>413</v>
      </c>
      <c r="E209" s="78">
        <v>180000</v>
      </c>
      <c r="F209" s="109">
        <v>7.52</v>
      </c>
      <c r="G209" s="144"/>
      <c r="H209" s="78">
        <f>F209</f>
        <v>7.52</v>
      </c>
      <c r="I209" s="78"/>
      <c r="J209" s="23"/>
    </row>
    <row r="210" spans="1:10" ht="16" x14ac:dyDescent="0.2">
      <c r="A210" s="63"/>
      <c r="B210" s="75" t="s">
        <v>583</v>
      </c>
      <c r="C210" s="66"/>
      <c r="D210" s="173" t="s">
        <v>418</v>
      </c>
      <c r="E210" s="78">
        <v>180000</v>
      </c>
      <c r="F210" s="109">
        <v>7.92</v>
      </c>
      <c r="G210" s="144"/>
      <c r="H210" s="78">
        <f>F210</f>
        <v>7.92</v>
      </c>
      <c r="I210" s="78"/>
      <c r="J210" s="23"/>
    </row>
    <row r="211" spans="1:10" ht="16" x14ac:dyDescent="0.2">
      <c r="A211" s="63"/>
      <c r="B211" s="75" t="s">
        <v>583</v>
      </c>
      <c r="C211" s="66"/>
      <c r="D211" s="173" t="s">
        <v>414</v>
      </c>
      <c r="E211" s="78">
        <v>10000</v>
      </c>
      <c r="F211" s="109">
        <v>0.35</v>
      </c>
      <c r="G211" s="144"/>
      <c r="H211" s="78">
        <f>F211</f>
        <v>0.35</v>
      </c>
      <c r="I211" s="78"/>
      <c r="J211" s="23"/>
    </row>
    <row r="212" spans="1:10" ht="16" x14ac:dyDescent="0.2">
      <c r="A212" s="63"/>
      <c r="B212" s="75"/>
      <c r="C212" s="66"/>
      <c r="D212" s="66"/>
      <c r="E212" s="78"/>
      <c r="F212" s="109"/>
      <c r="G212" s="144"/>
      <c r="H212" s="78"/>
      <c r="I212" s="78"/>
      <c r="J212" s="23"/>
    </row>
    <row r="213" spans="1:10" ht="16" x14ac:dyDescent="0.2">
      <c r="A213" s="63"/>
      <c r="B213" s="75" t="s">
        <v>585</v>
      </c>
      <c r="C213" s="66" t="s">
        <v>378</v>
      </c>
      <c r="D213" s="66" t="s">
        <v>411</v>
      </c>
      <c r="E213" s="78">
        <v>10000</v>
      </c>
      <c r="F213" s="109">
        <v>0</v>
      </c>
      <c r="G213" s="144">
        <f>H213-F213</f>
        <v>8.02</v>
      </c>
      <c r="H213" s="78">
        <v>8.02</v>
      </c>
      <c r="I213" s="78">
        <f>H213</f>
        <v>8.02</v>
      </c>
      <c r="J213" s="23"/>
    </row>
    <row r="214" spans="1:10" ht="16" x14ac:dyDescent="0.2">
      <c r="A214" s="63"/>
      <c r="B214" s="75"/>
      <c r="C214" s="66"/>
      <c r="D214" s="66"/>
      <c r="E214" s="78"/>
      <c r="F214" s="109"/>
      <c r="G214" s="144"/>
      <c r="H214" s="78"/>
      <c r="I214" s="78"/>
      <c r="J214" s="23"/>
    </row>
    <row r="215" spans="1:10" ht="16" x14ac:dyDescent="0.2">
      <c r="A215" s="63"/>
      <c r="B215" s="75" t="s">
        <v>586</v>
      </c>
      <c r="C215" s="85" t="s">
        <v>228</v>
      </c>
      <c r="D215" s="85" t="s">
        <v>411</v>
      </c>
      <c r="E215" s="86">
        <v>10000</v>
      </c>
      <c r="F215" s="86">
        <v>0</v>
      </c>
      <c r="G215" s="78">
        <f>H215-F215</f>
        <v>0.53</v>
      </c>
      <c r="H215" s="86">
        <v>0.53</v>
      </c>
      <c r="I215" s="86">
        <f>SUM(H215:H216)</f>
        <v>0.95</v>
      </c>
      <c r="J215" s="23"/>
    </row>
    <row r="216" spans="1:10" ht="16" x14ac:dyDescent="0.2">
      <c r="A216" s="63"/>
      <c r="B216" s="75" t="s">
        <v>586</v>
      </c>
      <c r="C216" s="85"/>
      <c r="D216" s="85" t="s">
        <v>413</v>
      </c>
      <c r="E216" s="86">
        <v>10000</v>
      </c>
      <c r="F216" s="86">
        <v>0.42</v>
      </c>
      <c r="G216" s="78"/>
      <c r="H216" s="86">
        <v>0.42</v>
      </c>
      <c r="I216" s="86"/>
      <c r="J216" s="23"/>
    </row>
    <row r="217" spans="1:10" ht="16" x14ac:dyDescent="0.2">
      <c r="A217" s="63"/>
      <c r="B217" s="75"/>
      <c r="C217" s="85"/>
      <c r="D217" s="85"/>
      <c r="E217" s="86"/>
      <c r="F217" s="251"/>
      <c r="G217" s="144"/>
      <c r="H217" s="86"/>
      <c r="I217" s="86"/>
      <c r="J217" s="23"/>
    </row>
    <row r="218" spans="1:10" ht="16" x14ac:dyDescent="0.2">
      <c r="A218" s="63"/>
      <c r="B218" s="75" t="s">
        <v>587</v>
      </c>
      <c r="C218" s="85" t="s">
        <v>507</v>
      </c>
      <c r="D218" s="85" t="s">
        <v>411</v>
      </c>
      <c r="E218" s="86">
        <v>10000</v>
      </c>
      <c r="F218" s="251">
        <v>0</v>
      </c>
      <c r="G218" s="144">
        <f>H218-F218</f>
        <v>3.08</v>
      </c>
      <c r="H218" s="86">
        <v>3.08</v>
      </c>
      <c r="I218" s="86">
        <f>SUM(H218:H222)</f>
        <v>4.4700000000000006</v>
      </c>
      <c r="J218" s="23"/>
    </row>
    <row r="219" spans="1:10" ht="16" x14ac:dyDescent="0.2">
      <c r="A219" s="63"/>
      <c r="B219" s="75" t="s">
        <v>587</v>
      </c>
      <c r="C219" s="85"/>
      <c r="D219" s="85" t="s">
        <v>412</v>
      </c>
      <c r="E219" s="86">
        <v>2000</v>
      </c>
      <c r="F219" s="251">
        <v>0.68</v>
      </c>
      <c r="G219" s="144"/>
      <c r="H219" s="86">
        <f>F219</f>
        <v>0.68</v>
      </c>
      <c r="I219" s="86"/>
      <c r="J219" s="23"/>
    </row>
    <row r="220" spans="1:10" ht="16" x14ac:dyDescent="0.2">
      <c r="A220" s="63"/>
      <c r="B220" s="75" t="s">
        <v>587</v>
      </c>
      <c r="C220" s="85"/>
      <c r="D220" s="85" t="s">
        <v>413</v>
      </c>
      <c r="E220" s="86">
        <v>10000</v>
      </c>
      <c r="F220" s="251">
        <v>0.42</v>
      </c>
      <c r="G220" s="144"/>
      <c r="H220" s="86">
        <f>F220</f>
        <v>0.42</v>
      </c>
      <c r="I220" s="86"/>
      <c r="J220" s="23"/>
    </row>
    <row r="221" spans="1:10" ht="16" x14ac:dyDescent="0.2">
      <c r="A221" s="63"/>
      <c r="B221" s="75" t="s">
        <v>587</v>
      </c>
      <c r="C221" s="85"/>
      <c r="D221" s="85" t="s">
        <v>418</v>
      </c>
      <c r="E221" s="86">
        <v>5000</v>
      </c>
      <c r="F221" s="86">
        <v>0.22</v>
      </c>
      <c r="G221" s="78"/>
      <c r="H221" s="86">
        <f>F221</f>
        <v>0.22</v>
      </c>
      <c r="I221" s="86"/>
      <c r="J221" s="23"/>
    </row>
    <row r="222" spans="1:10" ht="16" x14ac:dyDescent="0.2">
      <c r="A222" s="63"/>
      <c r="B222" s="75" t="s">
        <v>587</v>
      </c>
      <c r="C222" s="85"/>
      <c r="D222" s="85" t="s">
        <v>414</v>
      </c>
      <c r="E222" s="86">
        <v>2000</v>
      </c>
      <c r="F222" s="251">
        <v>7.0000000000000007E-2</v>
      </c>
      <c r="G222" s="144"/>
      <c r="H222" s="86">
        <f>F222</f>
        <v>7.0000000000000007E-2</v>
      </c>
      <c r="I222" s="86"/>
      <c r="J222" s="23"/>
    </row>
    <row r="223" spans="1:10" ht="16" x14ac:dyDescent="0.2">
      <c r="A223" s="63"/>
      <c r="B223" s="75"/>
      <c r="C223" s="85"/>
      <c r="D223" s="85"/>
      <c r="E223" s="86"/>
      <c r="F223" s="251"/>
      <c r="G223" s="242"/>
      <c r="H223" s="86"/>
      <c r="I223" s="86"/>
      <c r="J223" s="23"/>
    </row>
    <row r="224" spans="1:10" ht="16" x14ac:dyDescent="0.2">
      <c r="A224" s="63"/>
      <c r="B224" s="75" t="s">
        <v>588</v>
      </c>
      <c r="C224" s="66" t="s">
        <v>84</v>
      </c>
      <c r="D224" s="66" t="s">
        <v>411</v>
      </c>
      <c r="E224" s="78">
        <v>10000</v>
      </c>
      <c r="F224" s="109">
        <v>0</v>
      </c>
      <c r="G224" s="144">
        <f>H224-F224</f>
        <v>0.91</v>
      </c>
      <c r="H224" s="78">
        <v>0.91</v>
      </c>
      <c r="I224" s="78">
        <f>SUM(H224:H225)</f>
        <v>1.33</v>
      </c>
      <c r="J224" s="211"/>
    </row>
    <row r="225" spans="1:10" ht="16" x14ac:dyDescent="0.2">
      <c r="A225" s="63"/>
      <c r="B225" s="75" t="s">
        <v>588</v>
      </c>
      <c r="C225" s="66"/>
      <c r="D225" s="66" t="s">
        <v>413</v>
      </c>
      <c r="E225" s="78">
        <v>10000</v>
      </c>
      <c r="F225" s="109">
        <v>0.42</v>
      </c>
      <c r="G225" s="144"/>
      <c r="H225" s="78">
        <f>F225</f>
        <v>0.42</v>
      </c>
      <c r="I225" s="78"/>
      <c r="J225" s="23"/>
    </row>
    <row r="226" spans="1:10" ht="16" x14ac:dyDescent="0.2">
      <c r="A226" s="63"/>
      <c r="B226" s="75"/>
      <c r="C226" s="66"/>
      <c r="D226" s="66"/>
      <c r="E226" s="78"/>
      <c r="F226" s="109"/>
      <c r="G226" s="144"/>
      <c r="H226" s="78"/>
      <c r="I226" s="78"/>
      <c r="J226" s="23"/>
    </row>
    <row r="227" spans="1:10" ht="16" x14ac:dyDescent="0.2">
      <c r="A227" s="63"/>
      <c r="B227" s="75" t="s">
        <v>589</v>
      </c>
      <c r="C227" s="66" t="s">
        <v>60</v>
      </c>
      <c r="D227" s="66" t="s">
        <v>411</v>
      </c>
      <c r="E227" s="78">
        <v>10000</v>
      </c>
      <c r="F227" s="109">
        <v>0</v>
      </c>
      <c r="G227" s="144">
        <f>H227-F227</f>
        <v>8.02</v>
      </c>
      <c r="H227" s="78">
        <v>8.02</v>
      </c>
      <c r="I227" s="78">
        <f>H227</f>
        <v>8.02</v>
      </c>
      <c r="J227" s="211"/>
    </row>
    <row r="228" spans="1:10" ht="16" x14ac:dyDescent="0.2">
      <c r="A228" s="63"/>
      <c r="B228" s="75"/>
      <c r="C228" s="66"/>
      <c r="D228" s="66"/>
      <c r="E228" s="78"/>
      <c r="F228" s="109"/>
      <c r="G228" s="144"/>
      <c r="H228" s="78"/>
      <c r="I228" s="78"/>
      <c r="J228" s="23"/>
    </row>
    <row r="229" spans="1:10" ht="16" x14ac:dyDescent="0.2">
      <c r="A229" s="63"/>
      <c r="B229" s="75" t="s">
        <v>425</v>
      </c>
      <c r="C229" s="66" t="s">
        <v>426</v>
      </c>
      <c r="D229" s="66" t="s">
        <v>411</v>
      </c>
      <c r="E229" s="78">
        <v>10000</v>
      </c>
      <c r="F229" s="109">
        <v>0</v>
      </c>
      <c r="G229" s="144">
        <f>H229-F229</f>
        <v>0.66</v>
      </c>
      <c r="H229" s="78">
        <v>0.66</v>
      </c>
      <c r="I229" s="78">
        <f>SUM(H229:H230)</f>
        <v>1.08</v>
      </c>
      <c r="J229" s="23"/>
    </row>
    <row r="230" spans="1:10" ht="16" x14ac:dyDescent="0.2">
      <c r="A230" s="63"/>
      <c r="B230" s="75" t="s">
        <v>425</v>
      </c>
      <c r="C230" s="66"/>
      <c r="D230" s="66" t="s">
        <v>413</v>
      </c>
      <c r="E230" s="78">
        <v>10000</v>
      </c>
      <c r="F230" s="109">
        <v>0.42</v>
      </c>
      <c r="G230" s="144"/>
      <c r="H230" s="78">
        <f>F230</f>
        <v>0.42</v>
      </c>
      <c r="I230" s="78"/>
      <c r="J230" s="23"/>
    </row>
    <row r="231" spans="1:10" ht="16" x14ac:dyDescent="0.2">
      <c r="A231" s="63"/>
      <c r="B231" s="75"/>
      <c r="C231" s="66"/>
      <c r="D231" s="66"/>
      <c r="E231" s="78"/>
      <c r="F231" s="109"/>
      <c r="G231" s="144"/>
      <c r="H231" s="78"/>
      <c r="I231" s="78"/>
      <c r="J231" s="23"/>
    </row>
    <row r="232" spans="1:10" ht="16" x14ac:dyDescent="0.2">
      <c r="A232" s="63"/>
      <c r="B232" s="75" t="s">
        <v>660</v>
      </c>
      <c r="C232" s="66" t="s">
        <v>658</v>
      </c>
      <c r="D232" s="66" t="s">
        <v>411</v>
      </c>
      <c r="E232" s="78">
        <v>190000</v>
      </c>
      <c r="F232" s="109">
        <f>H232-G232</f>
        <v>36.18</v>
      </c>
      <c r="G232" s="144">
        <v>2.0099999999999998</v>
      </c>
      <c r="H232" s="78">
        <v>38.19</v>
      </c>
      <c r="I232" s="78">
        <f>SUM(H232:H237)</f>
        <v>64.349999999999994</v>
      </c>
      <c r="J232" s="23"/>
    </row>
    <row r="233" spans="1:10" ht="16" x14ac:dyDescent="0.2">
      <c r="A233" s="63"/>
      <c r="B233" s="75" t="s">
        <v>660</v>
      </c>
      <c r="C233" s="66"/>
      <c r="D233" s="66" t="s">
        <v>417</v>
      </c>
      <c r="E233" s="78">
        <v>100000</v>
      </c>
      <c r="F233" s="109">
        <v>18.100000000000001</v>
      </c>
      <c r="G233" s="144"/>
      <c r="H233" s="78">
        <f>F233</f>
        <v>18.100000000000001</v>
      </c>
      <c r="I233" s="78"/>
      <c r="J233" s="23"/>
    </row>
    <row r="234" spans="1:10" ht="16" x14ac:dyDescent="0.2">
      <c r="A234" s="63"/>
      <c r="B234" s="75" t="s">
        <v>660</v>
      </c>
      <c r="C234" s="66"/>
      <c r="D234" s="66" t="s">
        <v>412</v>
      </c>
      <c r="E234" s="78">
        <v>10000</v>
      </c>
      <c r="F234" s="109">
        <v>3.42</v>
      </c>
      <c r="G234" s="144"/>
      <c r="H234" s="78">
        <f>F234</f>
        <v>3.42</v>
      </c>
      <c r="I234" s="78"/>
      <c r="J234" s="23"/>
    </row>
    <row r="235" spans="1:10" ht="16" x14ac:dyDescent="0.2">
      <c r="A235" s="63"/>
      <c r="B235" s="75" t="s">
        <v>660</v>
      </c>
      <c r="C235" s="66"/>
      <c r="D235" s="66" t="s">
        <v>413</v>
      </c>
      <c r="E235" s="78">
        <v>50000</v>
      </c>
      <c r="F235" s="109">
        <v>2.09</v>
      </c>
      <c r="G235" s="144"/>
      <c r="H235" s="78">
        <f>F235</f>
        <v>2.09</v>
      </c>
      <c r="I235" s="78"/>
      <c r="J235" s="23"/>
    </row>
    <row r="236" spans="1:10" ht="16" x14ac:dyDescent="0.2">
      <c r="A236" s="63"/>
      <c r="B236" s="75" t="s">
        <v>660</v>
      </c>
      <c r="C236" s="66"/>
      <c r="D236" s="66" t="s">
        <v>418</v>
      </c>
      <c r="E236" s="78">
        <v>50000</v>
      </c>
      <c r="F236" s="109">
        <v>2.2000000000000002</v>
      </c>
      <c r="G236" s="144"/>
      <c r="H236" s="78">
        <f>F236</f>
        <v>2.2000000000000002</v>
      </c>
      <c r="I236" s="78"/>
      <c r="J236" s="23"/>
    </row>
    <row r="237" spans="1:10" ht="16" x14ac:dyDescent="0.2">
      <c r="A237" s="63"/>
      <c r="B237" s="75" t="s">
        <v>660</v>
      </c>
      <c r="C237" s="66"/>
      <c r="D237" s="66" t="s">
        <v>414</v>
      </c>
      <c r="E237" s="78">
        <v>10000</v>
      </c>
      <c r="F237" s="109">
        <v>0.35</v>
      </c>
      <c r="G237" s="144"/>
      <c r="H237" s="78">
        <f>F237</f>
        <v>0.35</v>
      </c>
      <c r="I237" s="78"/>
      <c r="J237" s="23"/>
    </row>
    <row r="238" spans="1:10" ht="16" x14ac:dyDescent="0.2">
      <c r="A238" s="63"/>
      <c r="B238" s="75"/>
      <c r="C238" s="66"/>
      <c r="D238" s="66"/>
      <c r="E238" s="78"/>
      <c r="F238" s="78"/>
      <c r="G238" s="78"/>
      <c r="H238" s="78"/>
      <c r="I238" s="78"/>
      <c r="J238" s="23"/>
    </row>
    <row r="239" spans="1:10" ht="16" x14ac:dyDescent="0.2">
      <c r="A239" s="63"/>
      <c r="B239" s="290">
        <v>2235</v>
      </c>
      <c r="C239" s="66" t="s">
        <v>527</v>
      </c>
      <c r="D239" s="66" t="s">
        <v>411</v>
      </c>
      <c r="E239" s="78">
        <v>10000</v>
      </c>
      <c r="F239" s="78">
        <v>0</v>
      </c>
      <c r="G239" s="78">
        <f>H239-F239</f>
        <v>2.0099999999999998</v>
      </c>
      <c r="H239" s="78">
        <v>2.0099999999999998</v>
      </c>
      <c r="I239" s="78">
        <f>SUM(H239:H244)</f>
        <v>4.8199999999999994</v>
      </c>
      <c r="J239" s="23"/>
    </row>
    <row r="240" spans="1:10" ht="16" x14ac:dyDescent="0.2">
      <c r="A240" s="63"/>
      <c r="B240" s="290" t="s">
        <v>535</v>
      </c>
      <c r="C240" s="66"/>
      <c r="D240" s="66" t="s">
        <v>417</v>
      </c>
      <c r="E240" s="78">
        <v>5000</v>
      </c>
      <c r="F240" s="78">
        <v>1.42</v>
      </c>
      <c r="G240" s="78"/>
      <c r="H240" s="78">
        <f>F240</f>
        <v>1.42</v>
      </c>
      <c r="I240" s="78"/>
      <c r="J240" s="23"/>
    </row>
    <row r="241" spans="1:10" ht="16" x14ac:dyDescent="0.2">
      <c r="A241" s="63"/>
      <c r="B241" s="290" t="s">
        <v>535</v>
      </c>
      <c r="C241" s="66"/>
      <c r="D241" s="66" t="s">
        <v>412</v>
      </c>
      <c r="E241" s="78">
        <v>2000</v>
      </c>
      <c r="F241" s="78">
        <v>0.68</v>
      </c>
      <c r="G241" s="78"/>
      <c r="H241" s="78">
        <f>F241</f>
        <v>0.68</v>
      </c>
      <c r="I241" s="78"/>
      <c r="J241" s="23"/>
    </row>
    <row r="242" spans="1:10" ht="16" x14ac:dyDescent="0.2">
      <c r="A242" s="63"/>
      <c r="B242" s="290" t="s">
        <v>535</v>
      </c>
      <c r="C242" s="66"/>
      <c r="D242" s="66" t="s">
        <v>413</v>
      </c>
      <c r="E242" s="78">
        <v>10000</v>
      </c>
      <c r="F242" s="78">
        <v>0.42</v>
      </c>
      <c r="G242" s="78"/>
      <c r="H242" s="78">
        <f>F242</f>
        <v>0.42</v>
      </c>
      <c r="I242" s="78"/>
      <c r="J242" s="23"/>
    </row>
    <row r="243" spans="1:10" ht="16" x14ac:dyDescent="0.2">
      <c r="A243" s="63"/>
      <c r="B243" s="290" t="s">
        <v>535</v>
      </c>
      <c r="C243" s="66"/>
      <c r="D243" s="66" t="s">
        <v>418</v>
      </c>
      <c r="E243" s="78">
        <v>5000</v>
      </c>
      <c r="F243" s="78">
        <v>0.22</v>
      </c>
      <c r="G243" s="78"/>
      <c r="H243" s="78">
        <f>F243</f>
        <v>0.22</v>
      </c>
      <c r="I243" s="78"/>
      <c r="J243" s="23"/>
    </row>
    <row r="244" spans="1:10" ht="16" x14ac:dyDescent="0.2">
      <c r="A244" s="63"/>
      <c r="B244" s="290" t="s">
        <v>535</v>
      </c>
      <c r="C244" s="66"/>
      <c r="D244" s="66" t="s">
        <v>414</v>
      </c>
      <c r="E244" s="78">
        <v>2000</v>
      </c>
      <c r="F244" s="78">
        <v>7.0000000000000007E-2</v>
      </c>
      <c r="G244" s="78"/>
      <c r="H244" s="78">
        <f>F244</f>
        <v>7.0000000000000007E-2</v>
      </c>
      <c r="I244" s="78"/>
      <c r="J244" s="23"/>
    </row>
    <row r="245" spans="1:10" ht="16" x14ac:dyDescent="0.2">
      <c r="A245" s="63"/>
      <c r="B245" s="23"/>
      <c r="C245" s="66"/>
      <c r="D245" s="66"/>
      <c r="E245" s="78"/>
      <c r="F245" s="78"/>
      <c r="G245" s="78"/>
      <c r="H245" s="78"/>
      <c r="I245" s="78"/>
      <c r="J245" s="23"/>
    </row>
    <row r="246" spans="1:10" ht="16" x14ac:dyDescent="0.2">
      <c r="A246" s="63"/>
      <c r="B246" s="275">
        <v>2245</v>
      </c>
      <c r="C246" s="66" t="s">
        <v>639</v>
      </c>
      <c r="D246" s="66" t="s">
        <v>411</v>
      </c>
      <c r="E246" s="78">
        <v>10000</v>
      </c>
      <c r="F246" s="78">
        <v>0</v>
      </c>
      <c r="G246" s="78">
        <v>3.08</v>
      </c>
      <c r="H246" s="78">
        <f>F246+G246</f>
        <v>3.08</v>
      </c>
      <c r="I246" s="78">
        <f>SUM(H246:H247)</f>
        <v>3.5</v>
      </c>
      <c r="J246" s="23"/>
    </row>
    <row r="247" spans="1:10" ht="16" x14ac:dyDescent="0.2">
      <c r="A247" s="63"/>
      <c r="B247" s="275">
        <v>2245</v>
      </c>
      <c r="C247" s="66"/>
      <c r="D247" s="66" t="s">
        <v>413</v>
      </c>
      <c r="E247" s="78">
        <v>10000</v>
      </c>
      <c r="F247" s="78">
        <v>0.42</v>
      </c>
      <c r="G247" s="78"/>
      <c r="H247" s="78">
        <f>F247</f>
        <v>0.42</v>
      </c>
      <c r="I247" s="78"/>
      <c r="J247" s="23"/>
    </row>
    <row r="248" spans="1:10" ht="16" x14ac:dyDescent="0.2">
      <c r="A248" s="63"/>
      <c r="B248" s="75"/>
      <c r="C248" s="66"/>
      <c r="D248" s="66"/>
      <c r="E248" s="78"/>
      <c r="F248" s="109"/>
      <c r="G248" s="144"/>
      <c r="H248" s="78"/>
      <c r="I248" s="78"/>
      <c r="J248" s="23"/>
    </row>
    <row r="249" spans="1:10" ht="16" x14ac:dyDescent="0.2">
      <c r="A249" s="63"/>
      <c r="B249" s="75" t="s">
        <v>591</v>
      </c>
      <c r="C249" s="66" t="s">
        <v>367</v>
      </c>
      <c r="D249" s="66" t="s">
        <v>411</v>
      </c>
      <c r="E249" s="78">
        <v>10000</v>
      </c>
      <c r="F249" s="109">
        <v>0</v>
      </c>
      <c r="G249" s="144">
        <f>H249-F249</f>
        <v>5.0199999999999996</v>
      </c>
      <c r="H249" s="78">
        <v>5.0199999999999996</v>
      </c>
      <c r="I249" s="78">
        <f>SUM(H249:H252)</f>
        <v>10.879999999999999</v>
      </c>
      <c r="J249" s="23"/>
    </row>
    <row r="250" spans="1:10" ht="16" x14ac:dyDescent="0.2">
      <c r="A250" s="63"/>
      <c r="B250" s="75" t="s">
        <v>591</v>
      </c>
      <c r="C250" s="66"/>
      <c r="D250" s="66" t="s">
        <v>412</v>
      </c>
      <c r="E250" s="78">
        <v>10000</v>
      </c>
      <c r="F250" s="109">
        <v>3.42</v>
      </c>
      <c r="G250" s="144"/>
      <c r="H250" s="78">
        <f>F250</f>
        <v>3.42</v>
      </c>
      <c r="I250" s="78"/>
      <c r="J250" s="23"/>
    </row>
    <row r="251" spans="1:10" ht="16" x14ac:dyDescent="0.2">
      <c r="A251" s="63"/>
      <c r="B251" s="75" t="s">
        <v>591</v>
      </c>
      <c r="C251" s="66"/>
      <c r="D251" s="66" t="s">
        <v>413</v>
      </c>
      <c r="E251" s="78">
        <v>50000</v>
      </c>
      <c r="F251" s="109">
        <v>2.09</v>
      </c>
      <c r="G251" s="144"/>
      <c r="H251" s="78">
        <f>F251</f>
        <v>2.09</v>
      </c>
      <c r="I251" s="78"/>
      <c r="J251" s="23"/>
    </row>
    <row r="252" spans="1:10" ht="16" x14ac:dyDescent="0.2">
      <c r="A252" s="63"/>
      <c r="B252" s="75" t="s">
        <v>591</v>
      </c>
      <c r="C252" s="66"/>
      <c r="D252" s="66" t="s">
        <v>414</v>
      </c>
      <c r="E252" s="78">
        <v>10000</v>
      </c>
      <c r="F252" s="109">
        <v>0.35</v>
      </c>
      <c r="G252" s="144"/>
      <c r="H252" s="78">
        <f>F252</f>
        <v>0.35</v>
      </c>
      <c r="I252" s="78"/>
      <c r="J252" s="23"/>
    </row>
    <row r="253" spans="1:10" ht="16" x14ac:dyDescent="0.2">
      <c r="A253" s="63"/>
      <c r="B253" s="75"/>
      <c r="C253" s="70"/>
      <c r="D253" s="173"/>
      <c r="E253" s="130"/>
      <c r="F253" s="111"/>
      <c r="G253" s="192"/>
      <c r="H253" s="130"/>
      <c r="I253" s="130"/>
      <c r="J253" s="23"/>
    </row>
    <row r="254" spans="1:10" ht="16" x14ac:dyDescent="0.2">
      <c r="A254" s="63"/>
      <c r="B254" s="75" t="s">
        <v>593</v>
      </c>
      <c r="C254" s="70" t="s">
        <v>374</v>
      </c>
      <c r="D254" s="70" t="s">
        <v>411</v>
      </c>
      <c r="E254" s="130">
        <v>10000</v>
      </c>
      <c r="F254" s="111">
        <v>0</v>
      </c>
      <c r="G254" s="144">
        <f>H254-F254</f>
        <v>5.0199999999999996</v>
      </c>
      <c r="H254" s="130">
        <v>5.0199999999999996</v>
      </c>
      <c r="I254" s="130">
        <f>H254</f>
        <v>5.0199999999999996</v>
      </c>
      <c r="J254" s="23"/>
    </row>
    <row r="255" spans="1:10" ht="16" x14ac:dyDescent="0.2">
      <c r="A255" s="63"/>
      <c r="B255" s="75"/>
      <c r="C255" s="70"/>
      <c r="D255" s="70"/>
      <c r="E255" s="130"/>
      <c r="F255" s="111"/>
      <c r="G255" s="144"/>
      <c r="H255" s="130"/>
      <c r="I255" s="130"/>
      <c r="J255" s="23"/>
    </row>
    <row r="256" spans="1:10" ht="16" x14ac:dyDescent="0.2">
      <c r="A256" s="63"/>
      <c r="B256" s="75" t="s">
        <v>642</v>
      </c>
      <c r="C256" s="70" t="s">
        <v>641</v>
      </c>
      <c r="D256" s="70" t="s">
        <v>411</v>
      </c>
      <c r="E256" s="130">
        <v>40000</v>
      </c>
      <c r="F256" s="111">
        <f>H256-G256</f>
        <v>1.98</v>
      </c>
      <c r="G256" s="144">
        <v>0.66</v>
      </c>
      <c r="H256" s="130">
        <v>2.64</v>
      </c>
      <c r="I256" s="130">
        <f>SUM(H256:H257)</f>
        <v>5.98</v>
      </c>
      <c r="J256" s="23"/>
    </row>
    <row r="257" spans="1:10" ht="16" x14ac:dyDescent="0.2">
      <c r="A257" s="63"/>
      <c r="B257" s="75" t="s">
        <v>642</v>
      </c>
      <c r="C257" s="70"/>
      <c r="D257" s="70" t="s">
        <v>413</v>
      </c>
      <c r="E257" s="130">
        <v>80000</v>
      </c>
      <c r="F257" s="130">
        <v>3.34</v>
      </c>
      <c r="G257" s="78"/>
      <c r="H257" s="130">
        <f>F257</f>
        <v>3.34</v>
      </c>
      <c r="I257" s="130"/>
      <c r="J257" s="23"/>
    </row>
    <row r="258" spans="1:10" ht="16" x14ac:dyDescent="0.2">
      <c r="A258" s="63"/>
      <c r="B258" s="75"/>
      <c r="C258" s="70"/>
      <c r="D258" s="70"/>
      <c r="E258" s="130"/>
      <c r="F258" s="111"/>
      <c r="G258" s="192"/>
      <c r="H258" s="130"/>
      <c r="I258" s="130"/>
      <c r="J258" s="23"/>
    </row>
    <row r="259" spans="1:10" ht="16" x14ac:dyDescent="0.2">
      <c r="A259" s="63"/>
      <c r="B259" s="75" t="s">
        <v>594</v>
      </c>
      <c r="C259" s="66" t="s">
        <v>72</v>
      </c>
      <c r="D259" s="66" t="s">
        <v>411</v>
      </c>
      <c r="E259" s="78">
        <v>10000</v>
      </c>
      <c r="F259" s="109">
        <v>0</v>
      </c>
      <c r="G259" s="144">
        <f>H259-F259</f>
        <v>8.02</v>
      </c>
      <c r="H259" s="78">
        <v>8.02</v>
      </c>
      <c r="I259" s="78">
        <f>H259</f>
        <v>8.02</v>
      </c>
      <c r="J259" s="23"/>
    </row>
    <row r="260" spans="1:10" ht="16" x14ac:dyDescent="0.2">
      <c r="A260" s="63"/>
      <c r="B260" s="75"/>
      <c r="C260" s="66"/>
      <c r="D260" s="66"/>
      <c r="E260" s="78"/>
      <c r="F260" s="109"/>
      <c r="G260" s="144"/>
      <c r="H260" s="78"/>
      <c r="I260" s="78"/>
      <c r="J260" s="23"/>
    </row>
    <row r="261" spans="1:10" ht="16" x14ac:dyDescent="0.2">
      <c r="A261" s="63"/>
      <c r="B261" s="75" t="s">
        <v>595</v>
      </c>
      <c r="C261" s="66" t="s">
        <v>118</v>
      </c>
      <c r="D261" s="66" t="s">
        <v>411</v>
      </c>
      <c r="E261" s="79">
        <v>10000</v>
      </c>
      <c r="F261" s="109">
        <v>0</v>
      </c>
      <c r="G261" s="144">
        <f>H261-F261</f>
        <v>8.02</v>
      </c>
      <c r="H261" s="79">
        <v>8.02</v>
      </c>
      <c r="I261" s="79">
        <f>SUM(H261:H262)</f>
        <v>12.2</v>
      </c>
      <c r="J261" s="23"/>
    </row>
    <row r="262" spans="1:10" ht="16" x14ac:dyDescent="0.2">
      <c r="A262" s="63"/>
      <c r="B262" s="75" t="s">
        <v>595</v>
      </c>
      <c r="C262" s="66"/>
      <c r="D262" s="66" t="s">
        <v>413</v>
      </c>
      <c r="E262" s="79">
        <v>100000</v>
      </c>
      <c r="F262" s="109">
        <v>4.18</v>
      </c>
      <c r="G262" s="144"/>
      <c r="H262" s="79">
        <f>F262</f>
        <v>4.18</v>
      </c>
      <c r="I262" s="79"/>
      <c r="J262" s="23"/>
    </row>
    <row r="263" spans="1:10" ht="16" x14ac:dyDescent="0.2">
      <c r="A263" s="63"/>
      <c r="B263" s="75"/>
      <c r="C263" s="66"/>
      <c r="D263" s="66"/>
      <c r="E263" s="79"/>
      <c r="F263" s="109"/>
      <c r="G263" s="144"/>
      <c r="H263" s="79"/>
      <c r="I263" s="79"/>
      <c r="J263" s="23"/>
    </row>
    <row r="264" spans="1:10" ht="16" x14ac:dyDescent="0.2">
      <c r="A264" s="63"/>
      <c r="B264" s="75" t="s">
        <v>596</v>
      </c>
      <c r="C264" s="66" t="s">
        <v>62</v>
      </c>
      <c r="D264" s="66" t="s">
        <v>411</v>
      </c>
      <c r="E264" s="78">
        <v>200000</v>
      </c>
      <c r="F264" s="78">
        <f>H264-G264</f>
        <v>58.52</v>
      </c>
      <c r="G264" s="78">
        <v>3.08</v>
      </c>
      <c r="H264" s="78">
        <v>61.6</v>
      </c>
      <c r="I264" s="78">
        <f>SUM(H264:H267)</f>
        <v>73.72999999999999</v>
      </c>
      <c r="J264" s="23"/>
    </row>
    <row r="265" spans="1:10" ht="16" x14ac:dyDescent="0.2">
      <c r="A265" s="63"/>
      <c r="B265" s="75" t="s">
        <v>596</v>
      </c>
      <c r="C265" s="66"/>
      <c r="D265" s="66" t="s">
        <v>412</v>
      </c>
      <c r="E265" s="79">
        <v>10000</v>
      </c>
      <c r="F265" s="109">
        <v>3.42</v>
      </c>
      <c r="G265" s="144"/>
      <c r="H265" s="79">
        <f>F265</f>
        <v>3.42</v>
      </c>
      <c r="I265" s="79"/>
      <c r="J265" s="23"/>
    </row>
    <row r="266" spans="1:10" ht="16" x14ac:dyDescent="0.2">
      <c r="A266" s="63"/>
      <c r="B266" s="75" t="s">
        <v>596</v>
      </c>
      <c r="C266" s="66"/>
      <c r="D266" s="66" t="s">
        <v>413</v>
      </c>
      <c r="E266" s="78">
        <v>200000</v>
      </c>
      <c r="F266" s="109">
        <v>8.36</v>
      </c>
      <c r="G266" s="144"/>
      <c r="H266" s="79">
        <f>F266</f>
        <v>8.36</v>
      </c>
      <c r="I266" s="79"/>
      <c r="J266" s="23"/>
    </row>
    <row r="267" spans="1:10" ht="16" x14ac:dyDescent="0.2">
      <c r="A267" s="63"/>
      <c r="B267" s="75" t="s">
        <v>596</v>
      </c>
      <c r="C267" s="66"/>
      <c r="D267" s="66" t="s">
        <v>414</v>
      </c>
      <c r="E267" s="79">
        <v>10000</v>
      </c>
      <c r="F267" s="109">
        <v>0.35</v>
      </c>
      <c r="G267" s="144"/>
      <c r="H267" s="79">
        <f>F267</f>
        <v>0.35</v>
      </c>
      <c r="I267" s="79"/>
      <c r="J267" s="23"/>
    </row>
    <row r="268" spans="1:10" ht="16" x14ac:dyDescent="0.2">
      <c r="A268" s="63"/>
      <c r="B268" s="75"/>
      <c r="C268" s="66"/>
      <c r="D268" s="66"/>
      <c r="E268" s="79"/>
      <c r="F268" s="109"/>
      <c r="G268" s="144"/>
      <c r="H268" s="79"/>
      <c r="I268" s="79"/>
      <c r="J268" s="23"/>
    </row>
    <row r="269" spans="1:10" ht="16" x14ac:dyDescent="0.2">
      <c r="A269" s="63"/>
      <c r="B269" s="75" t="s">
        <v>597</v>
      </c>
      <c r="C269" s="66" t="s">
        <v>38</v>
      </c>
      <c r="D269" s="66" t="s">
        <v>411</v>
      </c>
      <c r="E269" s="78">
        <v>20000</v>
      </c>
      <c r="F269" s="109">
        <f>H269-G269</f>
        <v>5.0199999999999996</v>
      </c>
      <c r="G269" s="144">
        <v>5.0199999999999996</v>
      </c>
      <c r="H269" s="78">
        <v>10.039999999999999</v>
      </c>
      <c r="I269" s="78">
        <f>SUM(H269:H272)</f>
        <v>14.649999999999999</v>
      </c>
      <c r="J269" s="211"/>
    </row>
    <row r="270" spans="1:10" ht="16" x14ac:dyDescent="0.2">
      <c r="A270" s="63"/>
      <c r="B270" s="75" t="s">
        <v>597</v>
      </c>
      <c r="C270" s="66"/>
      <c r="D270" s="66" t="s">
        <v>412</v>
      </c>
      <c r="E270" s="78">
        <v>10000</v>
      </c>
      <c r="F270" s="109">
        <v>3.42</v>
      </c>
      <c r="G270" s="144"/>
      <c r="H270" s="78">
        <f>F270</f>
        <v>3.42</v>
      </c>
      <c r="I270" s="78"/>
      <c r="J270" s="23"/>
    </row>
    <row r="271" spans="1:10" ht="16" x14ac:dyDescent="0.2">
      <c r="A271" s="63"/>
      <c r="B271" s="75" t="s">
        <v>597</v>
      </c>
      <c r="C271" s="66"/>
      <c r="D271" s="66" t="s">
        <v>413</v>
      </c>
      <c r="E271" s="78">
        <v>20000</v>
      </c>
      <c r="F271" s="109">
        <v>0.84</v>
      </c>
      <c r="G271" s="144"/>
      <c r="H271" s="78">
        <f>F271</f>
        <v>0.84</v>
      </c>
      <c r="I271" s="78"/>
      <c r="J271" s="23"/>
    </row>
    <row r="272" spans="1:10" ht="16" x14ac:dyDescent="0.2">
      <c r="A272" s="63"/>
      <c r="B272" s="75" t="s">
        <v>597</v>
      </c>
      <c r="C272" s="66"/>
      <c r="D272" s="66" t="s">
        <v>414</v>
      </c>
      <c r="E272" s="78">
        <v>10000</v>
      </c>
      <c r="F272" s="109">
        <v>0.35</v>
      </c>
      <c r="G272" s="144"/>
      <c r="H272" s="78">
        <f>F272</f>
        <v>0.35</v>
      </c>
      <c r="I272" s="78"/>
      <c r="J272" s="23"/>
    </row>
    <row r="273" spans="1:10" ht="16" x14ac:dyDescent="0.2">
      <c r="A273" s="63"/>
      <c r="B273" s="75"/>
      <c r="C273" s="66"/>
      <c r="D273" s="66"/>
      <c r="E273" s="78"/>
      <c r="F273" s="109"/>
      <c r="G273" s="144"/>
      <c r="H273" s="78"/>
      <c r="I273" s="78"/>
      <c r="J273" s="23"/>
    </row>
    <row r="274" spans="1:10" ht="16" x14ac:dyDescent="0.2">
      <c r="A274" s="63"/>
      <c r="B274" s="75" t="s">
        <v>598</v>
      </c>
      <c r="C274" s="66" t="s">
        <v>134</v>
      </c>
      <c r="D274" s="66" t="s">
        <v>411</v>
      </c>
      <c r="E274" s="78">
        <v>200000</v>
      </c>
      <c r="F274" s="78">
        <f>H274-G274</f>
        <v>12.54</v>
      </c>
      <c r="G274" s="78">
        <v>0.66</v>
      </c>
      <c r="H274" s="78">
        <v>13.2</v>
      </c>
      <c r="I274" s="78">
        <f>SUM(H274:H278)</f>
        <v>29.839999999999996</v>
      </c>
      <c r="J274" s="23"/>
    </row>
    <row r="275" spans="1:10" ht="16" x14ac:dyDescent="0.2">
      <c r="A275" s="63"/>
      <c r="B275" s="75" t="s">
        <v>598</v>
      </c>
      <c r="C275" s="66"/>
      <c r="D275" s="66" t="s">
        <v>412</v>
      </c>
      <c r="E275" s="78">
        <v>10000</v>
      </c>
      <c r="F275" s="109">
        <v>3.42</v>
      </c>
      <c r="G275" s="144"/>
      <c r="H275" s="78">
        <f>F275</f>
        <v>3.42</v>
      </c>
      <c r="I275" s="78"/>
      <c r="J275" s="23"/>
    </row>
    <row r="276" spans="1:10" ht="16" x14ac:dyDescent="0.2">
      <c r="A276" s="63"/>
      <c r="B276" s="75" t="s">
        <v>598</v>
      </c>
      <c r="C276" s="66"/>
      <c r="D276" s="66" t="s">
        <v>413</v>
      </c>
      <c r="E276" s="78">
        <v>150000</v>
      </c>
      <c r="F276" s="109">
        <v>6.27</v>
      </c>
      <c r="G276" s="144"/>
      <c r="H276" s="78">
        <f>F276</f>
        <v>6.27</v>
      </c>
      <c r="I276" s="78"/>
      <c r="J276" s="23"/>
    </row>
    <row r="277" spans="1:10" ht="16" x14ac:dyDescent="0.2">
      <c r="A277" s="63"/>
      <c r="B277" s="75" t="s">
        <v>598</v>
      </c>
      <c r="C277" s="66"/>
      <c r="D277" s="66" t="s">
        <v>418</v>
      </c>
      <c r="E277" s="78">
        <v>150000</v>
      </c>
      <c r="F277" s="109">
        <v>6.6</v>
      </c>
      <c r="G277" s="144"/>
      <c r="H277" s="78">
        <f>F277</f>
        <v>6.6</v>
      </c>
      <c r="I277" s="78"/>
      <c r="J277" s="23"/>
    </row>
    <row r="278" spans="1:10" ht="16" x14ac:dyDescent="0.2">
      <c r="A278" s="63"/>
      <c r="B278" s="75" t="s">
        <v>598</v>
      </c>
      <c r="C278" s="66"/>
      <c r="D278" s="66" t="s">
        <v>414</v>
      </c>
      <c r="E278" s="78">
        <v>10000</v>
      </c>
      <c r="F278" s="109">
        <v>0.35</v>
      </c>
      <c r="G278" s="144"/>
      <c r="H278" s="78">
        <f>F278</f>
        <v>0.35</v>
      </c>
      <c r="I278" s="78"/>
      <c r="J278" s="23"/>
    </row>
    <row r="279" spans="1:10" ht="16" x14ac:dyDescent="0.2">
      <c r="A279" s="63"/>
      <c r="B279" s="75"/>
      <c r="C279" s="66"/>
      <c r="D279" s="66"/>
      <c r="E279" s="78"/>
      <c r="F279" s="109"/>
      <c r="G279" s="144"/>
      <c r="H279" s="78"/>
      <c r="I279" s="78"/>
      <c r="J279" s="23"/>
    </row>
    <row r="280" spans="1:10" ht="16" x14ac:dyDescent="0.2">
      <c r="A280" s="63"/>
      <c r="B280" s="75" t="s">
        <v>599</v>
      </c>
      <c r="C280" s="66" t="s">
        <v>186</v>
      </c>
      <c r="D280" s="66" t="s">
        <v>411</v>
      </c>
      <c r="E280" s="78">
        <v>250000</v>
      </c>
      <c r="F280" s="78">
        <f>H280-G280</f>
        <v>73.92</v>
      </c>
      <c r="G280" s="78">
        <v>3.08</v>
      </c>
      <c r="H280" s="78">
        <v>77</v>
      </c>
      <c r="I280" s="78">
        <f>SUM(H280:H283)</f>
        <v>128.92000000000002</v>
      </c>
      <c r="J280" s="23"/>
    </row>
    <row r="281" spans="1:10" ht="16" x14ac:dyDescent="0.2">
      <c r="A281" s="63"/>
      <c r="B281" s="75" t="s">
        <v>599</v>
      </c>
      <c r="C281" s="66"/>
      <c r="D281" s="66" t="s">
        <v>417</v>
      </c>
      <c r="E281" s="78">
        <v>45000</v>
      </c>
      <c r="F281" s="109">
        <v>19.850000000000001</v>
      </c>
      <c r="G281" s="144"/>
      <c r="H281" s="78">
        <v>30.47</v>
      </c>
      <c r="I281" s="78"/>
      <c r="J281" s="23"/>
    </row>
    <row r="282" spans="1:10" ht="16" x14ac:dyDescent="0.2">
      <c r="A282" s="63"/>
      <c r="B282" s="75" t="s">
        <v>599</v>
      </c>
      <c r="C282" s="66"/>
      <c r="D282" s="66" t="s">
        <v>413</v>
      </c>
      <c r="E282" s="78">
        <v>250000</v>
      </c>
      <c r="F282" s="109">
        <v>10.45</v>
      </c>
      <c r="G282" s="144"/>
      <c r="H282" s="78">
        <f>F282</f>
        <v>10.45</v>
      </c>
      <c r="I282" s="78"/>
      <c r="J282" s="23"/>
    </row>
    <row r="283" spans="1:10" ht="16" x14ac:dyDescent="0.2">
      <c r="A283" s="63"/>
      <c r="B283" s="75" t="s">
        <v>599</v>
      </c>
      <c r="C283" s="66"/>
      <c r="D283" s="66" t="s">
        <v>418</v>
      </c>
      <c r="E283" s="78">
        <v>250000</v>
      </c>
      <c r="F283" s="109">
        <v>11</v>
      </c>
      <c r="G283" s="144"/>
      <c r="H283" s="78">
        <f>F283</f>
        <v>11</v>
      </c>
      <c r="I283" s="78"/>
      <c r="J283" s="23"/>
    </row>
    <row r="284" spans="1:10" ht="16" x14ac:dyDescent="0.2">
      <c r="A284" s="63"/>
      <c r="B284" s="75"/>
      <c r="C284" s="66"/>
      <c r="D284" s="66"/>
      <c r="E284" s="78"/>
      <c r="F284" s="109"/>
      <c r="G284" s="144"/>
      <c r="H284" s="78"/>
      <c r="I284" s="78"/>
      <c r="J284" s="23"/>
    </row>
    <row r="285" spans="1:10" ht="16" x14ac:dyDescent="0.2">
      <c r="A285" s="63"/>
      <c r="B285" s="75" t="s">
        <v>600</v>
      </c>
      <c r="C285" s="66" t="s">
        <v>236</v>
      </c>
      <c r="D285" s="66" t="s">
        <v>411</v>
      </c>
      <c r="E285" s="78">
        <v>10000</v>
      </c>
      <c r="F285" s="109">
        <v>0</v>
      </c>
      <c r="G285" s="144">
        <f>H285-F285</f>
        <v>14.08</v>
      </c>
      <c r="H285" s="78">
        <v>14.08</v>
      </c>
      <c r="I285" s="78">
        <f>SUM(H285:H286)</f>
        <v>14.5</v>
      </c>
      <c r="J285" s="23"/>
    </row>
    <row r="286" spans="1:10" ht="16" x14ac:dyDescent="0.2">
      <c r="A286" s="63"/>
      <c r="B286" s="75" t="s">
        <v>600</v>
      </c>
      <c r="C286" s="66"/>
      <c r="D286" s="66" t="s">
        <v>413</v>
      </c>
      <c r="E286" s="78">
        <v>10000</v>
      </c>
      <c r="F286" s="78">
        <v>0.42</v>
      </c>
      <c r="G286" s="78"/>
      <c r="H286" s="78">
        <f>F286</f>
        <v>0.42</v>
      </c>
      <c r="I286" s="78"/>
      <c r="J286" s="23"/>
    </row>
    <row r="287" spans="1:10" ht="16" x14ac:dyDescent="0.2">
      <c r="A287" s="63"/>
      <c r="B287" s="75"/>
      <c r="C287" s="66"/>
      <c r="D287" s="66"/>
      <c r="E287" s="78"/>
      <c r="F287" s="109"/>
      <c r="G287" s="144"/>
      <c r="H287" s="78"/>
      <c r="I287" s="78"/>
      <c r="J287" s="23"/>
    </row>
    <row r="288" spans="1:10" ht="16" x14ac:dyDescent="0.2">
      <c r="A288" s="63"/>
      <c r="B288" s="75" t="s">
        <v>601</v>
      </c>
      <c r="C288" s="66" t="s">
        <v>383</v>
      </c>
      <c r="D288" s="66" t="s">
        <v>411</v>
      </c>
      <c r="E288" s="78">
        <v>10000</v>
      </c>
      <c r="F288" s="78">
        <v>0</v>
      </c>
      <c r="G288" s="78">
        <f>H288-F288</f>
        <v>5.0199999999999996</v>
      </c>
      <c r="H288" s="78">
        <v>5.0199999999999996</v>
      </c>
      <c r="I288" s="78">
        <f>H288</f>
        <v>5.0199999999999996</v>
      </c>
      <c r="J288" s="23"/>
    </row>
    <row r="289" spans="1:10" ht="16" x14ac:dyDescent="0.2">
      <c r="A289" s="63"/>
      <c r="B289" s="75"/>
      <c r="C289" s="66"/>
      <c r="D289" s="66"/>
      <c r="E289" s="78"/>
      <c r="F289" s="109"/>
      <c r="G289" s="144"/>
      <c r="H289" s="78"/>
      <c r="I289" s="78"/>
      <c r="J289" s="23"/>
    </row>
    <row r="290" spans="1:10" ht="16" x14ac:dyDescent="0.2">
      <c r="A290" s="63"/>
      <c r="B290" s="75" t="s">
        <v>602</v>
      </c>
      <c r="C290" s="66" t="s">
        <v>135</v>
      </c>
      <c r="D290" s="66" t="s">
        <v>411</v>
      </c>
      <c r="E290" s="78">
        <v>10000</v>
      </c>
      <c r="F290" s="78">
        <v>0</v>
      </c>
      <c r="G290" s="78">
        <f>H290-F290</f>
        <v>8.02</v>
      </c>
      <c r="H290" s="78">
        <v>8.02</v>
      </c>
      <c r="I290" s="78">
        <f>SUM(H290:H293)</f>
        <v>16.950000000000003</v>
      </c>
      <c r="J290" s="23"/>
    </row>
    <row r="291" spans="1:10" ht="16" x14ac:dyDescent="0.2">
      <c r="A291" s="63"/>
      <c r="B291" s="75" t="s">
        <v>602</v>
      </c>
      <c r="C291" s="66"/>
      <c r="D291" s="173" t="s">
        <v>413</v>
      </c>
      <c r="E291" s="78">
        <v>100000</v>
      </c>
      <c r="F291" s="109">
        <v>4.18</v>
      </c>
      <c r="G291" s="144"/>
      <c r="H291" s="79">
        <f>F291</f>
        <v>4.18</v>
      </c>
      <c r="I291" s="79"/>
      <c r="J291" s="23"/>
    </row>
    <row r="292" spans="1:10" ht="16" x14ac:dyDescent="0.2">
      <c r="A292" s="63"/>
      <c r="B292" s="75" t="s">
        <v>602</v>
      </c>
      <c r="C292" s="66"/>
      <c r="D292" s="173" t="s">
        <v>418</v>
      </c>
      <c r="E292" s="78">
        <v>100000</v>
      </c>
      <c r="F292" s="109">
        <v>4.4000000000000004</v>
      </c>
      <c r="G292" s="144"/>
      <c r="H292" s="79">
        <f>F292</f>
        <v>4.4000000000000004</v>
      </c>
      <c r="I292" s="79"/>
      <c r="J292" s="23"/>
    </row>
    <row r="293" spans="1:10" ht="16" x14ac:dyDescent="0.2">
      <c r="A293" s="63"/>
      <c r="B293" s="75" t="s">
        <v>602</v>
      </c>
      <c r="C293" s="66"/>
      <c r="D293" s="173" t="s">
        <v>414</v>
      </c>
      <c r="E293" s="78">
        <v>10000</v>
      </c>
      <c r="F293" s="109">
        <v>0.35</v>
      </c>
      <c r="G293" s="144"/>
      <c r="H293" s="79">
        <f>F293</f>
        <v>0.35</v>
      </c>
      <c r="I293" s="79"/>
      <c r="J293" s="23"/>
    </row>
    <row r="294" spans="1:10" ht="16" x14ac:dyDescent="0.2">
      <c r="A294" s="63"/>
      <c r="B294" s="75"/>
      <c r="C294" s="66"/>
      <c r="D294" s="66"/>
      <c r="E294" s="78"/>
      <c r="F294" s="109"/>
      <c r="G294" s="144"/>
      <c r="H294" s="79"/>
      <c r="I294" s="79"/>
      <c r="J294" s="23"/>
    </row>
    <row r="295" spans="1:10" ht="16" x14ac:dyDescent="0.2">
      <c r="A295" s="63"/>
      <c r="B295" s="75" t="s">
        <v>603</v>
      </c>
      <c r="C295" s="66" t="s">
        <v>42</v>
      </c>
      <c r="D295" s="66" t="s">
        <v>411</v>
      </c>
      <c r="E295" s="78">
        <v>250000</v>
      </c>
      <c r="F295" s="109">
        <v>30.24</v>
      </c>
      <c r="G295" s="144">
        <f>H295-F295</f>
        <v>1.2600000000000016</v>
      </c>
      <c r="H295" s="79">
        <v>31.5</v>
      </c>
      <c r="I295" s="79">
        <f>SUM(H295:H300)</f>
        <v>78.77</v>
      </c>
      <c r="J295" s="23"/>
    </row>
    <row r="296" spans="1:10" ht="16" x14ac:dyDescent="0.2">
      <c r="A296" s="63"/>
      <c r="B296" s="75" t="s">
        <v>603</v>
      </c>
      <c r="C296" s="66"/>
      <c r="D296" s="173" t="s">
        <v>417</v>
      </c>
      <c r="E296" s="78">
        <v>50000</v>
      </c>
      <c r="F296" s="109">
        <v>22.05</v>
      </c>
      <c r="G296" s="144"/>
      <c r="H296" s="79">
        <f>F296</f>
        <v>22.05</v>
      </c>
      <c r="I296" s="79"/>
      <c r="J296" s="23"/>
    </row>
    <row r="297" spans="1:10" ht="16" x14ac:dyDescent="0.2">
      <c r="A297" s="63"/>
      <c r="B297" s="75" t="s">
        <v>603</v>
      </c>
      <c r="C297" s="66"/>
      <c r="D297" s="173" t="s">
        <v>412</v>
      </c>
      <c r="E297" s="78">
        <v>10000</v>
      </c>
      <c r="F297" s="109">
        <v>3.42</v>
      </c>
      <c r="G297" s="144"/>
      <c r="H297" s="79">
        <f>F297</f>
        <v>3.42</v>
      </c>
      <c r="I297" s="79"/>
      <c r="J297" s="23"/>
    </row>
    <row r="298" spans="1:10" ht="16" x14ac:dyDescent="0.2">
      <c r="A298" s="63"/>
      <c r="B298" s="75" t="s">
        <v>603</v>
      </c>
      <c r="C298" s="66"/>
      <c r="D298" s="173" t="s">
        <v>413</v>
      </c>
      <c r="E298" s="78">
        <v>250000</v>
      </c>
      <c r="F298" s="109">
        <v>10.45</v>
      </c>
      <c r="G298" s="144"/>
      <c r="H298" s="79">
        <f>F298</f>
        <v>10.45</v>
      </c>
      <c r="I298" s="79"/>
      <c r="J298" s="23"/>
    </row>
    <row r="299" spans="1:10" ht="16" x14ac:dyDescent="0.2">
      <c r="A299" s="63"/>
      <c r="B299" s="75" t="s">
        <v>603</v>
      </c>
      <c r="C299" s="66"/>
      <c r="D299" s="173" t="s">
        <v>418</v>
      </c>
      <c r="E299" s="78">
        <v>250000</v>
      </c>
      <c r="F299" s="109">
        <v>11</v>
      </c>
      <c r="G299" s="144"/>
      <c r="H299" s="79">
        <f>F299</f>
        <v>11</v>
      </c>
      <c r="I299" s="79"/>
      <c r="J299" s="23"/>
    </row>
    <row r="300" spans="1:10" ht="16" x14ac:dyDescent="0.2">
      <c r="A300" s="63"/>
      <c r="B300" s="75" t="s">
        <v>603</v>
      </c>
      <c r="C300" s="66"/>
      <c r="D300" s="173" t="s">
        <v>414</v>
      </c>
      <c r="E300" s="78">
        <v>10000</v>
      </c>
      <c r="F300" s="109">
        <v>0.35</v>
      </c>
      <c r="G300" s="144"/>
      <c r="H300" s="79">
        <f>F300</f>
        <v>0.35</v>
      </c>
      <c r="I300" s="79"/>
      <c r="J300" s="23"/>
    </row>
    <row r="301" spans="1:10" ht="16" x14ac:dyDescent="0.2">
      <c r="A301" s="63"/>
      <c r="B301" s="75"/>
      <c r="C301" s="66"/>
      <c r="D301" s="66"/>
      <c r="E301" s="79"/>
      <c r="F301" s="109"/>
      <c r="G301" s="144"/>
      <c r="H301" s="79"/>
      <c r="I301" s="79"/>
      <c r="J301" s="23"/>
    </row>
    <row r="302" spans="1:10" ht="16" x14ac:dyDescent="0.2">
      <c r="A302" s="63"/>
      <c r="B302" s="75" t="s">
        <v>604</v>
      </c>
      <c r="C302" s="66" t="s">
        <v>43</v>
      </c>
      <c r="D302" s="66" t="s">
        <v>411</v>
      </c>
      <c r="E302" s="78">
        <v>180000</v>
      </c>
      <c r="F302" s="78">
        <f>H302-G302</f>
        <v>239.35999999999999</v>
      </c>
      <c r="G302" s="78">
        <v>14.08</v>
      </c>
      <c r="H302" s="78">
        <v>253.44</v>
      </c>
      <c r="I302" s="78">
        <f>SUM(H302:H305)</f>
        <v>278.79000000000002</v>
      </c>
      <c r="J302" s="23"/>
    </row>
    <row r="303" spans="1:10" s="305" customFormat="1" ht="16" x14ac:dyDescent="0.2">
      <c r="A303" s="303"/>
      <c r="B303" s="304" t="s">
        <v>604</v>
      </c>
      <c r="C303" s="208"/>
      <c r="D303" s="208" t="s">
        <v>417</v>
      </c>
      <c r="E303" s="206">
        <v>5000</v>
      </c>
      <c r="F303" s="206">
        <v>17.61</v>
      </c>
      <c r="G303" s="206"/>
      <c r="H303" s="206">
        <f>F303</f>
        <v>17.61</v>
      </c>
      <c r="I303" s="206"/>
      <c r="J303" s="207" t="s">
        <v>690</v>
      </c>
    </row>
    <row r="304" spans="1:10" ht="16" x14ac:dyDescent="0.2">
      <c r="A304" s="63"/>
      <c r="B304" s="75" t="s">
        <v>604</v>
      </c>
      <c r="C304" s="66"/>
      <c r="D304" s="66" t="s">
        <v>413</v>
      </c>
      <c r="E304" s="79">
        <v>180000</v>
      </c>
      <c r="F304" s="109">
        <v>7.52</v>
      </c>
      <c r="G304" s="144"/>
      <c r="H304" s="79">
        <f>F304</f>
        <v>7.52</v>
      </c>
      <c r="I304" s="79"/>
      <c r="J304" s="23"/>
    </row>
    <row r="305" spans="1:10" s="305" customFormat="1" ht="16" x14ac:dyDescent="0.2">
      <c r="A305" s="303">
        <v>5000</v>
      </c>
      <c r="B305" s="304" t="s">
        <v>604</v>
      </c>
      <c r="C305" s="208"/>
      <c r="D305" s="208" t="s">
        <v>418</v>
      </c>
      <c r="E305" s="206">
        <v>5000</v>
      </c>
      <c r="F305" s="206">
        <v>0.22</v>
      </c>
      <c r="G305" s="206"/>
      <c r="H305" s="206">
        <f>F305</f>
        <v>0.22</v>
      </c>
      <c r="I305" s="206"/>
      <c r="J305" s="207" t="s">
        <v>690</v>
      </c>
    </row>
    <row r="306" spans="1:10" ht="16" x14ac:dyDescent="0.2">
      <c r="A306" s="63"/>
      <c r="B306" s="75"/>
      <c r="C306" s="66"/>
      <c r="D306" s="66"/>
      <c r="E306" s="79"/>
      <c r="F306" s="109"/>
      <c r="G306" s="144"/>
      <c r="H306" s="79"/>
      <c r="I306" s="79"/>
      <c r="J306" s="23"/>
    </row>
    <row r="307" spans="1:10" ht="16" x14ac:dyDescent="0.2">
      <c r="A307" s="63"/>
      <c r="B307" s="75" t="s">
        <v>605</v>
      </c>
      <c r="C307" s="66" t="s">
        <v>340</v>
      </c>
      <c r="D307" s="66" t="s">
        <v>411</v>
      </c>
      <c r="E307" s="78">
        <v>20000</v>
      </c>
      <c r="F307" s="109">
        <v>1.26</v>
      </c>
      <c r="G307" s="144">
        <f>H307-F307</f>
        <v>1.26</v>
      </c>
      <c r="H307" s="78">
        <v>2.52</v>
      </c>
      <c r="I307" s="78">
        <f>SUM(H307:H308)</f>
        <v>2.94</v>
      </c>
      <c r="J307" s="23"/>
    </row>
    <row r="308" spans="1:10" ht="16" x14ac:dyDescent="0.2">
      <c r="A308" s="63"/>
      <c r="B308" s="75" t="s">
        <v>605</v>
      </c>
      <c r="C308" s="66"/>
      <c r="D308" s="66" t="s">
        <v>413</v>
      </c>
      <c r="E308" s="78">
        <v>10000</v>
      </c>
      <c r="F308" s="109">
        <v>0.42</v>
      </c>
      <c r="G308" s="144"/>
      <c r="H308" s="78">
        <f>F308</f>
        <v>0.42</v>
      </c>
      <c r="I308" s="78"/>
      <c r="J308" s="23"/>
    </row>
    <row r="309" spans="1:10" ht="16" x14ac:dyDescent="0.2">
      <c r="A309" s="63"/>
      <c r="B309" s="75"/>
      <c r="C309" s="66"/>
      <c r="D309" s="66"/>
      <c r="E309" s="78"/>
      <c r="F309" s="109"/>
      <c r="G309" s="144"/>
      <c r="H309" s="78"/>
      <c r="I309" s="78"/>
      <c r="J309" s="23"/>
    </row>
    <row r="310" spans="1:10" ht="16" x14ac:dyDescent="0.2">
      <c r="A310" s="63"/>
      <c r="B310" s="75" t="s">
        <v>606</v>
      </c>
      <c r="C310" s="66" t="s">
        <v>44</v>
      </c>
      <c r="D310" s="66" t="s">
        <v>411</v>
      </c>
      <c r="E310" s="78">
        <v>10000</v>
      </c>
      <c r="F310" s="78">
        <v>0</v>
      </c>
      <c r="G310" s="78">
        <v>14.08</v>
      </c>
      <c r="H310" s="78">
        <v>14.08</v>
      </c>
      <c r="I310" s="78">
        <f>SUM(H310:H311)</f>
        <v>14.5</v>
      </c>
      <c r="J310" s="23"/>
    </row>
    <row r="311" spans="1:10" ht="16" x14ac:dyDescent="0.2">
      <c r="A311" s="63"/>
      <c r="B311" s="75" t="s">
        <v>606</v>
      </c>
      <c r="C311" s="66"/>
      <c r="D311" s="66" t="s">
        <v>413</v>
      </c>
      <c r="E311" s="79">
        <v>10000</v>
      </c>
      <c r="F311" s="109">
        <v>0.42</v>
      </c>
      <c r="G311" s="144"/>
      <c r="H311" s="79">
        <f>F311</f>
        <v>0.42</v>
      </c>
      <c r="I311" s="79"/>
      <c r="J311" s="23"/>
    </row>
    <row r="312" spans="1:10" ht="16" x14ac:dyDescent="0.2">
      <c r="A312" s="63"/>
      <c r="B312" s="75"/>
      <c r="C312" s="66"/>
      <c r="D312" s="66"/>
      <c r="E312" s="79"/>
      <c r="F312" s="109"/>
      <c r="G312" s="144"/>
      <c r="H312" s="79"/>
      <c r="I312" s="79"/>
      <c r="J312" s="23"/>
    </row>
    <row r="313" spans="1:10" ht="16" x14ac:dyDescent="0.2">
      <c r="A313" s="63"/>
      <c r="B313" s="75" t="s">
        <v>607</v>
      </c>
      <c r="C313" s="66" t="s">
        <v>96</v>
      </c>
      <c r="D313" s="66" t="s">
        <v>411</v>
      </c>
      <c r="E313" s="78">
        <v>30000</v>
      </c>
      <c r="F313" s="78">
        <f>H313-G313</f>
        <v>4.0200000000000005</v>
      </c>
      <c r="G313" s="78">
        <v>2.0099999999999998</v>
      </c>
      <c r="H313" s="78">
        <v>6.03</v>
      </c>
      <c r="I313" s="78">
        <f>SUM(H313:H314)</f>
        <v>6.45</v>
      </c>
      <c r="J313" s="23"/>
    </row>
    <row r="314" spans="1:10" ht="16" x14ac:dyDescent="0.2">
      <c r="A314" s="63"/>
      <c r="B314" s="75" t="s">
        <v>607</v>
      </c>
      <c r="C314" s="66"/>
      <c r="D314" s="66" t="s">
        <v>413</v>
      </c>
      <c r="E314" s="79">
        <v>10000</v>
      </c>
      <c r="F314" s="109">
        <v>0.42</v>
      </c>
      <c r="G314" s="144"/>
      <c r="H314" s="79">
        <f>F314</f>
        <v>0.42</v>
      </c>
      <c r="I314" s="79"/>
      <c r="J314" s="23"/>
    </row>
    <row r="315" spans="1:10" ht="16" x14ac:dyDescent="0.2">
      <c r="A315" s="63"/>
      <c r="B315" s="75"/>
      <c r="C315" s="66"/>
      <c r="D315" s="66"/>
      <c r="E315" s="79"/>
      <c r="F315" s="109"/>
      <c r="G315" s="144"/>
      <c r="H315" s="79"/>
      <c r="I315" s="79"/>
      <c r="J315" s="23"/>
    </row>
    <row r="316" spans="1:10" ht="16" x14ac:dyDescent="0.2">
      <c r="A316" s="63"/>
      <c r="B316" s="75" t="s">
        <v>608</v>
      </c>
      <c r="C316" s="66" t="s">
        <v>496</v>
      </c>
      <c r="D316" s="66" t="s">
        <v>411</v>
      </c>
      <c r="E316" s="79">
        <v>10000</v>
      </c>
      <c r="F316" s="109">
        <v>0</v>
      </c>
      <c r="G316" s="144">
        <v>0.91</v>
      </c>
      <c r="H316" s="79">
        <f>SUM(F316:G316)</f>
        <v>0.91</v>
      </c>
      <c r="I316" s="79">
        <f>H316</f>
        <v>0.91</v>
      </c>
      <c r="J316" s="23"/>
    </row>
    <row r="317" spans="1:10" ht="16" x14ac:dyDescent="0.2">
      <c r="A317" s="63"/>
      <c r="B317" s="75"/>
      <c r="C317" s="66"/>
      <c r="D317" s="66"/>
      <c r="E317" s="79"/>
      <c r="F317" s="109"/>
      <c r="G317" s="144"/>
      <c r="H317" s="79"/>
      <c r="I317" s="79"/>
      <c r="J317" s="23"/>
    </row>
    <row r="318" spans="1:10" ht="16" x14ac:dyDescent="0.2">
      <c r="A318" s="63"/>
      <c r="B318" s="75" t="s">
        <v>609</v>
      </c>
      <c r="C318" s="66" t="s">
        <v>137</v>
      </c>
      <c r="D318" s="66" t="s">
        <v>411</v>
      </c>
      <c r="E318" s="79">
        <v>100000</v>
      </c>
      <c r="F318" s="109">
        <f>H318-G318</f>
        <v>5.9399999999999995</v>
      </c>
      <c r="G318" s="144">
        <v>0.66</v>
      </c>
      <c r="H318" s="79">
        <v>6.6</v>
      </c>
      <c r="I318" s="79">
        <f>SUM(H318:H319)</f>
        <v>10.78</v>
      </c>
      <c r="J318" s="23"/>
    </row>
    <row r="319" spans="1:10" ht="16" x14ac:dyDescent="0.2">
      <c r="A319" s="63"/>
      <c r="B319" s="75" t="s">
        <v>609</v>
      </c>
      <c r="C319" s="66"/>
      <c r="D319" s="66" t="s">
        <v>413</v>
      </c>
      <c r="E319" s="79">
        <v>100000</v>
      </c>
      <c r="F319" s="109">
        <v>4.18</v>
      </c>
      <c r="G319" s="144"/>
      <c r="H319" s="79">
        <f>F319</f>
        <v>4.18</v>
      </c>
      <c r="I319" s="79"/>
      <c r="J319" s="23"/>
    </row>
    <row r="320" spans="1:10" ht="16" x14ac:dyDescent="0.2">
      <c r="A320" s="63"/>
      <c r="B320" s="75"/>
      <c r="C320" s="66"/>
      <c r="D320" s="66"/>
      <c r="E320" s="79"/>
      <c r="F320" s="109"/>
      <c r="G320" s="144"/>
      <c r="H320" s="79"/>
      <c r="I320" s="79"/>
      <c r="J320" s="23"/>
    </row>
    <row r="321" spans="1:10" ht="16" x14ac:dyDescent="0.2">
      <c r="A321" s="63"/>
      <c r="B321" s="75" t="s">
        <v>610</v>
      </c>
      <c r="C321" s="66" t="s">
        <v>45</v>
      </c>
      <c r="D321" s="66" t="s">
        <v>411</v>
      </c>
      <c r="E321" s="78">
        <v>10000</v>
      </c>
      <c r="F321" s="109">
        <v>0</v>
      </c>
      <c r="G321" s="144">
        <v>2.0099999999999998</v>
      </c>
      <c r="H321" s="78">
        <v>2.0099999999999998</v>
      </c>
      <c r="I321" s="78">
        <f>H321</f>
        <v>2.0099999999999998</v>
      </c>
      <c r="J321" s="211"/>
    </row>
    <row r="322" spans="1:10" ht="16" x14ac:dyDescent="0.2">
      <c r="A322" s="63"/>
      <c r="B322" s="75"/>
      <c r="C322" s="66"/>
      <c r="D322" s="66"/>
      <c r="E322" s="79"/>
      <c r="F322" s="109"/>
      <c r="G322" s="144"/>
      <c r="H322" s="79"/>
      <c r="I322" s="79"/>
      <c r="J322" s="23"/>
    </row>
    <row r="323" spans="1:10" ht="16" x14ac:dyDescent="0.2">
      <c r="A323" s="63"/>
      <c r="B323" s="75" t="s">
        <v>611</v>
      </c>
      <c r="C323" s="66" t="s">
        <v>230</v>
      </c>
      <c r="D323" s="66" t="s">
        <v>411</v>
      </c>
      <c r="E323" s="79">
        <v>100000</v>
      </c>
      <c r="F323" s="109">
        <v>27.72</v>
      </c>
      <c r="G323" s="144">
        <f>H323-F323</f>
        <v>3.0800000000000018</v>
      </c>
      <c r="H323" s="79">
        <v>30.8</v>
      </c>
      <c r="I323" s="79">
        <f>SUM(H323:H328)</f>
        <v>70.22</v>
      </c>
      <c r="J323" s="23"/>
    </row>
    <row r="324" spans="1:10" ht="16" x14ac:dyDescent="0.2">
      <c r="A324" s="63"/>
      <c r="B324" s="75" t="s">
        <v>611</v>
      </c>
      <c r="C324" s="66"/>
      <c r="D324" s="66" t="s">
        <v>417</v>
      </c>
      <c r="E324" s="79">
        <v>50000</v>
      </c>
      <c r="F324" s="109">
        <v>22.05</v>
      </c>
      <c r="G324" s="144"/>
      <c r="H324" s="79">
        <f>F324</f>
        <v>22.05</v>
      </c>
      <c r="I324" s="79"/>
      <c r="J324" s="23"/>
    </row>
    <row r="325" spans="1:10" ht="16" x14ac:dyDescent="0.2">
      <c r="A325" s="63"/>
      <c r="B325" s="75" t="s">
        <v>611</v>
      </c>
      <c r="C325" s="66"/>
      <c r="D325" s="66" t="s">
        <v>412</v>
      </c>
      <c r="E325" s="79">
        <v>10000</v>
      </c>
      <c r="F325" s="109">
        <v>3.42</v>
      </c>
      <c r="G325" s="144"/>
      <c r="H325" s="79">
        <f>F325</f>
        <v>3.42</v>
      </c>
      <c r="I325" s="79"/>
      <c r="J325" s="23"/>
    </row>
    <row r="326" spans="1:10" ht="16" x14ac:dyDescent="0.2">
      <c r="A326" s="63"/>
      <c r="B326" s="75" t="s">
        <v>611</v>
      </c>
      <c r="C326" s="66"/>
      <c r="D326" s="66" t="s">
        <v>413</v>
      </c>
      <c r="E326" s="79">
        <v>220000</v>
      </c>
      <c r="F326" s="109">
        <v>9.1999999999999993</v>
      </c>
      <c r="G326" s="144"/>
      <c r="H326" s="79">
        <f>F326</f>
        <v>9.1999999999999993</v>
      </c>
      <c r="I326" s="79"/>
      <c r="J326" s="23"/>
    </row>
    <row r="327" spans="1:10" ht="16" x14ac:dyDescent="0.2">
      <c r="A327" s="63"/>
      <c r="B327" s="75" t="s">
        <v>611</v>
      </c>
      <c r="C327" s="66"/>
      <c r="D327" s="66" t="s">
        <v>417</v>
      </c>
      <c r="E327" s="78">
        <v>100000</v>
      </c>
      <c r="F327" s="78">
        <v>4.4000000000000004</v>
      </c>
      <c r="G327" s="78"/>
      <c r="H327" s="78">
        <f>F327</f>
        <v>4.4000000000000004</v>
      </c>
      <c r="I327" s="78"/>
      <c r="J327" s="23"/>
    </row>
    <row r="328" spans="1:10" ht="16" x14ac:dyDescent="0.2">
      <c r="A328" s="63"/>
      <c r="B328" s="75" t="s">
        <v>611</v>
      </c>
      <c r="C328" s="66"/>
      <c r="D328" s="66" t="s">
        <v>414</v>
      </c>
      <c r="E328" s="79">
        <v>10000</v>
      </c>
      <c r="F328" s="109">
        <v>0.35</v>
      </c>
      <c r="G328" s="144"/>
      <c r="H328" s="79">
        <f>F328</f>
        <v>0.35</v>
      </c>
      <c r="I328" s="79"/>
      <c r="J328" s="23"/>
    </row>
    <row r="329" spans="1:10" ht="16" x14ac:dyDescent="0.2">
      <c r="A329" s="63"/>
      <c r="B329" s="75"/>
      <c r="C329" s="66"/>
      <c r="D329" s="66"/>
      <c r="E329" s="79"/>
      <c r="F329" s="109"/>
      <c r="G329" s="144"/>
      <c r="H329" s="79"/>
      <c r="I329" s="79"/>
      <c r="J329" s="23"/>
    </row>
    <row r="330" spans="1:10" ht="16" x14ac:dyDescent="0.2">
      <c r="A330" s="63"/>
      <c r="B330" s="75" t="s">
        <v>612</v>
      </c>
      <c r="C330" s="66" t="s">
        <v>334</v>
      </c>
      <c r="D330" s="66" t="s">
        <v>411</v>
      </c>
      <c r="E330" s="78">
        <v>250000</v>
      </c>
      <c r="F330" s="78">
        <f>H330-G330</f>
        <v>73.92</v>
      </c>
      <c r="G330" s="78">
        <v>3.08</v>
      </c>
      <c r="H330" s="78">
        <v>77</v>
      </c>
      <c r="I330" s="78">
        <f>SUM(H330:H335)</f>
        <v>152.92000000000002</v>
      </c>
      <c r="J330" s="23"/>
    </row>
    <row r="331" spans="1:10" ht="16" x14ac:dyDescent="0.2">
      <c r="A331" s="63"/>
      <c r="B331" s="75" t="s">
        <v>612</v>
      </c>
      <c r="C331" s="66"/>
      <c r="D331" s="173" t="s">
        <v>417</v>
      </c>
      <c r="E331" s="78">
        <v>150000</v>
      </c>
      <c r="F331" s="109">
        <v>14.15</v>
      </c>
      <c r="G331" s="144"/>
      <c r="H331" s="78">
        <v>42.45</v>
      </c>
      <c r="I331" s="78"/>
      <c r="J331" s="91"/>
    </row>
    <row r="332" spans="1:10" ht="16" x14ac:dyDescent="0.2">
      <c r="A332" s="63"/>
      <c r="B332" s="75" t="s">
        <v>612</v>
      </c>
      <c r="C332" s="66"/>
      <c r="D332" s="173" t="s">
        <v>412</v>
      </c>
      <c r="E332" s="78">
        <v>10000</v>
      </c>
      <c r="F332" s="109">
        <v>3.42</v>
      </c>
      <c r="G332" s="144"/>
      <c r="H332" s="78">
        <f>F332</f>
        <v>3.42</v>
      </c>
      <c r="I332" s="78"/>
      <c r="J332" s="91"/>
    </row>
    <row r="333" spans="1:10" ht="16" x14ac:dyDescent="0.2">
      <c r="A333" s="63"/>
      <c r="B333" s="75" t="s">
        <v>612</v>
      </c>
      <c r="C333" s="66"/>
      <c r="D333" s="173" t="s">
        <v>413</v>
      </c>
      <c r="E333" s="78">
        <v>500000</v>
      </c>
      <c r="F333" s="109">
        <v>20.9</v>
      </c>
      <c r="G333" s="144"/>
      <c r="H333" s="78">
        <f>F333</f>
        <v>20.9</v>
      </c>
      <c r="I333" s="78"/>
      <c r="J333" s="91"/>
    </row>
    <row r="334" spans="1:10" ht="16" x14ac:dyDescent="0.2">
      <c r="A334" s="63"/>
      <c r="B334" s="75" t="s">
        <v>612</v>
      </c>
      <c r="C334" s="66"/>
      <c r="D334" s="173" t="s">
        <v>418</v>
      </c>
      <c r="E334" s="78">
        <v>200000</v>
      </c>
      <c r="F334" s="109">
        <v>8.8000000000000007</v>
      </c>
      <c r="G334" s="144"/>
      <c r="H334" s="78">
        <f>F334</f>
        <v>8.8000000000000007</v>
      </c>
      <c r="I334" s="78"/>
      <c r="J334" s="91"/>
    </row>
    <row r="335" spans="1:10" ht="16" x14ac:dyDescent="0.2">
      <c r="A335" s="63"/>
      <c r="B335" s="75" t="s">
        <v>612</v>
      </c>
      <c r="C335" s="66"/>
      <c r="D335" s="173" t="s">
        <v>414</v>
      </c>
      <c r="E335" s="78">
        <v>10000</v>
      </c>
      <c r="F335" s="109">
        <v>0.35</v>
      </c>
      <c r="G335" s="144"/>
      <c r="H335" s="79">
        <f>F335</f>
        <v>0.35</v>
      </c>
      <c r="I335" s="79"/>
      <c r="J335" s="91"/>
    </row>
    <row r="336" spans="1:10" ht="16" x14ac:dyDescent="0.2">
      <c r="A336" s="63"/>
      <c r="B336" s="75"/>
      <c r="C336" s="66"/>
      <c r="D336" s="66"/>
      <c r="E336" s="78"/>
      <c r="F336" s="109"/>
      <c r="G336" s="144"/>
      <c r="H336" s="79"/>
      <c r="I336" s="79"/>
      <c r="J336" s="91"/>
    </row>
    <row r="337" spans="1:10" ht="16" x14ac:dyDescent="0.2">
      <c r="A337" s="63"/>
      <c r="B337" s="75" t="s">
        <v>613</v>
      </c>
      <c r="C337" s="66" t="s">
        <v>182</v>
      </c>
      <c r="D337" s="66" t="s">
        <v>411</v>
      </c>
      <c r="E337" s="78">
        <v>10000</v>
      </c>
      <c r="F337" s="109">
        <v>0</v>
      </c>
      <c r="G337" s="144">
        <f>H337-F337</f>
        <v>0.91</v>
      </c>
      <c r="H337" s="78">
        <v>0.91</v>
      </c>
      <c r="I337" s="78">
        <f>SUM(H337:H338)</f>
        <v>1.54</v>
      </c>
      <c r="J337" s="104"/>
    </row>
    <row r="338" spans="1:10" ht="16" x14ac:dyDescent="0.2">
      <c r="A338" s="63"/>
      <c r="B338" s="75" t="s">
        <v>613</v>
      </c>
      <c r="C338" s="66"/>
      <c r="D338" s="66" t="s">
        <v>417</v>
      </c>
      <c r="E338" s="78">
        <v>5000</v>
      </c>
      <c r="F338" s="109">
        <v>0.63</v>
      </c>
      <c r="G338" s="144"/>
      <c r="H338" s="78">
        <f>F338</f>
        <v>0.63</v>
      </c>
      <c r="I338" s="78"/>
      <c r="J338" s="104"/>
    </row>
    <row r="339" spans="1:10" ht="16" x14ac:dyDescent="0.2">
      <c r="A339" s="63"/>
      <c r="B339" s="75"/>
      <c r="C339" s="66"/>
      <c r="D339" s="66"/>
      <c r="E339" s="78"/>
      <c r="F339" s="109"/>
      <c r="G339" s="144"/>
      <c r="H339" s="78"/>
      <c r="I339" s="78"/>
      <c r="J339" s="104"/>
    </row>
    <row r="340" spans="1:10" ht="16" x14ac:dyDescent="0.2">
      <c r="A340" s="63"/>
      <c r="B340" s="75" t="s">
        <v>614</v>
      </c>
      <c r="C340" s="66" t="s">
        <v>366</v>
      </c>
      <c r="D340" s="66" t="s">
        <v>411</v>
      </c>
      <c r="E340" s="78">
        <v>10000</v>
      </c>
      <c r="F340" s="109">
        <v>0</v>
      </c>
      <c r="G340" s="144">
        <f>H340-F340</f>
        <v>3.08</v>
      </c>
      <c r="H340" s="78">
        <v>3.08</v>
      </c>
      <c r="I340" s="78">
        <f>SUM(H340:H345)</f>
        <v>19.840000000000003</v>
      </c>
      <c r="J340" s="104"/>
    </row>
    <row r="341" spans="1:10" ht="16" x14ac:dyDescent="0.2">
      <c r="A341" s="63"/>
      <c r="B341" s="75" t="s">
        <v>614</v>
      </c>
      <c r="C341" s="66"/>
      <c r="D341" s="173" t="s">
        <v>417</v>
      </c>
      <c r="E341" s="78">
        <v>10000</v>
      </c>
      <c r="F341" s="109">
        <v>4.41</v>
      </c>
      <c r="G341" s="144"/>
      <c r="H341" s="78">
        <f>F341</f>
        <v>4.41</v>
      </c>
      <c r="I341" s="78"/>
      <c r="J341" s="211"/>
    </row>
    <row r="342" spans="1:10" ht="16" x14ac:dyDescent="0.2">
      <c r="A342" s="63"/>
      <c r="B342" s="75" t="s">
        <v>614</v>
      </c>
      <c r="C342" s="66"/>
      <c r="D342" s="173" t="s">
        <v>412</v>
      </c>
      <c r="E342" s="78">
        <v>10000</v>
      </c>
      <c r="F342" s="109">
        <v>3.42</v>
      </c>
      <c r="G342" s="144"/>
      <c r="H342" s="78">
        <f>F342</f>
        <v>3.42</v>
      </c>
      <c r="I342" s="78"/>
      <c r="J342" s="104"/>
    </row>
    <row r="343" spans="1:10" ht="16" x14ac:dyDescent="0.2">
      <c r="A343" s="63"/>
      <c r="B343" s="75" t="s">
        <v>614</v>
      </c>
      <c r="C343" s="66"/>
      <c r="D343" s="173" t="s">
        <v>413</v>
      </c>
      <c r="E343" s="78">
        <v>100000</v>
      </c>
      <c r="F343" s="109">
        <v>4.18</v>
      </c>
      <c r="G343" s="144"/>
      <c r="H343" s="78">
        <f>F343</f>
        <v>4.18</v>
      </c>
      <c r="I343" s="78"/>
      <c r="J343" s="104"/>
    </row>
    <row r="344" spans="1:10" ht="16" x14ac:dyDescent="0.2">
      <c r="A344" s="63"/>
      <c r="B344" s="75" t="s">
        <v>614</v>
      </c>
      <c r="C344" s="66"/>
      <c r="D344" s="173" t="s">
        <v>418</v>
      </c>
      <c r="E344" s="78">
        <v>100000</v>
      </c>
      <c r="F344" s="109">
        <v>4.4000000000000004</v>
      </c>
      <c r="G344" s="144"/>
      <c r="H344" s="78">
        <f>F344</f>
        <v>4.4000000000000004</v>
      </c>
      <c r="I344" s="78"/>
      <c r="J344" s="104"/>
    </row>
    <row r="345" spans="1:10" ht="16" x14ac:dyDescent="0.2">
      <c r="A345" s="63"/>
      <c r="B345" s="75" t="s">
        <v>614</v>
      </c>
      <c r="C345" s="66"/>
      <c r="D345" s="173" t="s">
        <v>414</v>
      </c>
      <c r="E345" s="78">
        <v>10000</v>
      </c>
      <c r="F345" s="109">
        <v>0.35</v>
      </c>
      <c r="G345" s="144"/>
      <c r="H345" s="78">
        <f>F345</f>
        <v>0.35</v>
      </c>
      <c r="I345" s="78"/>
      <c r="J345" s="104"/>
    </row>
    <row r="346" spans="1:10" ht="16" x14ac:dyDescent="0.2">
      <c r="A346" s="63"/>
      <c r="B346" s="75"/>
      <c r="C346" s="66"/>
      <c r="D346" s="66"/>
      <c r="E346" s="78"/>
      <c r="F346" s="109"/>
      <c r="G346" s="144"/>
      <c r="H346" s="78"/>
      <c r="I346" s="78"/>
      <c r="J346" s="104"/>
    </row>
    <row r="347" spans="1:10" ht="16" x14ac:dyDescent="0.2">
      <c r="A347" s="63"/>
      <c r="B347" s="75" t="s">
        <v>615</v>
      </c>
      <c r="C347" s="66" t="s">
        <v>100</v>
      </c>
      <c r="D347" s="66" t="s">
        <v>411</v>
      </c>
      <c r="E347" s="78">
        <v>150000</v>
      </c>
      <c r="F347" s="78">
        <f>H347-G347</f>
        <v>12.74</v>
      </c>
      <c r="G347" s="78">
        <v>0.91</v>
      </c>
      <c r="H347" s="78">
        <v>13.65</v>
      </c>
      <c r="I347" s="78">
        <f>SUM(H347:H348)</f>
        <v>22.009999999999998</v>
      </c>
      <c r="J347" s="23"/>
    </row>
    <row r="348" spans="1:10" ht="16" x14ac:dyDescent="0.2">
      <c r="A348" s="63"/>
      <c r="B348" s="75" t="s">
        <v>615</v>
      </c>
      <c r="C348" s="66"/>
      <c r="D348" s="66" t="s">
        <v>413</v>
      </c>
      <c r="E348" s="79">
        <v>300000</v>
      </c>
      <c r="F348" s="109">
        <v>8.36</v>
      </c>
      <c r="G348" s="144"/>
      <c r="H348" s="79">
        <f>F348</f>
        <v>8.36</v>
      </c>
      <c r="I348" s="79"/>
      <c r="J348" s="23"/>
    </row>
    <row r="349" spans="1:10" ht="16" x14ac:dyDescent="0.2">
      <c r="A349" s="63"/>
      <c r="B349" s="75"/>
      <c r="C349" s="66"/>
      <c r="D349" s="66"/>
      <c r="E349" s="79"/>
      <c r="F349" s="109"/>
      <c r="G349" s="144"/>
      <c r="H349" s="79"/>
      <c r="I349" s="79"/>
      <c r="J349" s="23"/>
    </row>
    <row r="350" spans="1:10" ht="16" x14ac:dyDescent="0.2">
      <c r="A350" s="63"/>
      <c r="B350" s="75" t="s">
        <v>536</v>
      </c>
      <c r="C350" s="66" t="s">
        <v>524</v>
      </c>
      <c r="D350" s="66" t="s">
        <v>411</v>
      </c>
      <c r="E350" s="78">
        <v>10000</v>
      </c>
      <c r="F350" s="78">
        <v>0</v>
      </c>
      <c r="G350" s="78">
        <f>H350-F350</f>
        <v>0.66</v>
      </c>
      <c r="H350" s="78">
        <v>0.66</v>
      </c>
      <c r="I350" s="78">
        <f>SUM(H350:H352)</f>
        <v>2.87</v>
      </c>
      <c r="J350" s="23"/>
    </row>
    <row r="351" spans="1:10" ht="16" x14ac:dyDescent="0.2">
      <c r="A351" s="63"/>
      <c r="B351" s="75" t="s">
        <v>536</v>
      </c>
      <c r="C351" s="66"/>
      <c r="D351" s="66" t="s">
        <v>412</v>
      </c>
      <c r="E351" s="78">
        <v>4000</v>
      </c>
      <c r="F351" s="78">
        <v>1.37</v>
      </c>
      <c r="G351" s="78"/>
      <c r="H351" s="78">
        <f>F351</f>
        <v>1.37</v>
      </c>
      <c r="I351" s="78"/>
      <c r="J351" s="23"/>
    </row>
    <row r="352" spans="1:10" ht="16" x14ac:dyDescent="0.2">
      <c r="A352" s="63"/>
      <c r="B352" s="75" t="s">
        <v>536</v>
      </c>
      <c r="C352" s="66"/>
      <c r="D352" s="66" t="s">
        <v>413</v>
      </c>
      <c r="E352" s="78">
        <v>20000</v>
      </c>
      <c r="F352" s="78">
        <v>0.84</v>
      </c>
      <c r="G352" s="78"/>
      <c r="H352" s="78">
        <f>F352</f>
        <v>0.84</v>
      </c>
      <c r="I352" s="78"/>
      <c r="J352" s="23"/>
    </row>
    <row r="353" spans="1:10" ht="16" x14ac:dyDescent="0.2">
      <c r="A353" s="63"/>
      <c r="B353" s="75"/>
      <c r="C353" s="66"/>
      <c r="D353" s="66"/>
      <c r="E353" s="79"/>
      <c r="F353" s="109"/>
      <c r="G353" s="144"/>
      <c r="H353" s="79"/>
      <c r="I353" s="79"/>
      <c r="J353" s="23"/>
    </row>
    <row r="354" spans="1:10" ht="16" x14ac:dyDescent="0.2">
      <c r="A354" s="63"/>
      <c r="B354" s="75"/>
      <c r="C354" s="66"/>
      <c r="D354" s="66"/>
      <c r="E354" s="79"/>
      <c r="F354" s="109"/>
      <c r="G354" s="144"/>
      <c r="H354" s="79"/>
      <c r="I354" s="79"/>
      <c r="J354" s="23"/>
    </row>
    <row r="355" spans="1:10" ht="16" x14ac:dyDescent="0.2">
      <c r="A355" s="63"/>
      <c r="B355" s="75" t="s">
        <v>616</v>
      </c>
      <c r="C355" s="66" t="s">
        <v>437</v>
      </c>
      <c r="D355" s="66" t="s">
        <v>411</v>
      </c>
      <c r="E355" s="78">
        <v>100000</v>
      </c>
      <c r="F355" s="109">
        <f>H355-G355</f>
        <v>5.9399999999999995</v>
      </c>
      <c r="G355" s="144">
        <v>0.66</v>
      </c>
      <c r="H355" s="78">
        <v>6.6</v>
      </c>
      <c r="I355" s="78">
        <f>SUM(H355:H356)</f>
        <v>10.78</v>
      </c>
      <c r="J355" s="23"/>
    </row>
    <row r="356" spans="1:10" ht="16" x14ac:dyDescent="0.2">
      <c r="A356" s="63"/>
      <c r="B356" s="75" t="s">
        <v>616</v>
      </c>
      <c r="C356" s="66"/>
      <c r="D356" s="66" t="s">
        <v>413</v>
      </c>
      <c r="E356" s="78">
        <v>100000</v>
      </c>
      <c r="F356" s="109">
        <v>4.18</v>
      </c>
      <c r="G356" s="144"/>
      <c r="H356" s="78">
        <f>F356</f>
        <v>4.18</v>
      </c>
      <c r="I356" s="223"/>
      <c r="J356" s="23"/>
    </row>
    <row r="357" spans="1:10" ht="16" x14ac:dyDescent="0.2">
      <c r="A357" s="63"/>
      <c r="B357" s="75"/>
      <c r="C357" s="66"/>
      <c r="D357" s="66"/>
      <c r="E357" s="79"/>
      <c r="F357" s="109"/>
      <c r="G357" s="144"/>
      <c r="H357" s="79"/>
      <c r="J357" s="23"/>
    </row>
    <row r="358" spans="1:10" ht="16" x14ac:dyDescent="0.2">
      <c r="A358" s="63"/>
      <c r="B358" s="75" t="s">
        <v>617</v>
      </c>
      <c r="C358" s="66" t="s">
        <v>231</v>
      </c>
      <c r="D358" s="66" t="s">
        <v>411</v>
      </c>
      <c r="E358" s="78">
        <v>250000</v>
      </c>
      <c r="F358" s="109">
        <f>H358-G358</f>
        <v>48.24</v>
      </c>
      <c r="G358" s="144">
        <v>2.0099999999999998</v>
      </c>
      <c r="H358" s="78">
        <v>50.25</v>
      </c>
      <c r="I358" s="78">
        <f>SUM(H358:H363)</f>
        <v>89.62</v>
      </c>
      <c r="J358" s="211"/>
    </row>
    <row r="359" spans="1:10" ht="16" x14ac:dyDescent="0.2">
      <c r="A359" s="63"/>
      <c r="B359" s="75" t="s">
        <v>617</v>
      </c>
      <c r="C359" s="66"/>
      <c r="D359" s="173" t="s">
        <v>417</v>
      </c>
      <c r="E359" s="78">
        <v>50000</v>
      </c>
      <c r="F359" s="109">
        <v>14.15</v>
      </c>
      <c r="G359" s="144"/>
      <c r="H359" s="78">
        <f>F359</f>
        <v>14.15</v>
      </c>
      <c r="I359" s="78"/>
      <c r="J359" s="23"/>
    </row>
    <row r="360" spans="1:10" ht="16" x14ac:dyDescent="0.2">
      <c r="A360" s="63"/>
      <c r="B360" s="75" t="s">
        <v>617</v>
      </c>
      <c r="C360" s="66"/>
      <c r="D360" s="173" t="s">
        <v>412</v>
      </c>
      <c r="E360" s="78">
        <v>10000</v>
      </c>
      <c r="F360" s="109">
        <v>3.42</v>
      </c>
      <c r="G360" s="144"/>
      <c r="H360" s="78">
        <f>F360</f>
        <v>3.42</v>
      </c>
      <c r="I360" s="78"/>
      <c r="J360" s="23"/>
    </row>
    <row r="361" spans="1:10" ht="16" x14ac:dyDescent="0.2">
      <c r="A361" s="63"/>
      <c r="B361" s="75" t="s">
        <v>617</v>
      </c>
      <c r="C361" s="66"/>
      <c r="D361" s="173" t="s">
        <v>413</v>
      </c>
      <c r="E361" s="79">
        <v>250000</v>
      </c>
      <c r="F361" s="109">
        <v>10.45</v>
      </c>
      <c r="G361" s="144"/>
      <c r="H361" s="79">
        <f>F361</f>
        <v>10.45</v>
      </c>
      <c r="I361" s="79"/>
      <c r="J361" s="23"/>
    </row>
    <row r="362" spans="1:10" ht="16" x14ac:dyDescent="0.2">
      <c r="A362" s="63"/>
      <c r="B362" s="75" t="s">
        <v>617</v>
      </c>
      <c r="C362" s="66"/>
      <c r="D362" s="173" t="s">
        <v>418</v>
      </c>
      <c r="E362" s="78">
        <v>250000</v>
      </c>
      <c r="F362" s="109">
        <v>11</v>
      </c>
      <c r="G362" s="144"/>
      <c r="H362" s="79">
        <f>F362</f>
        <v>11</v>
      </c>
      <c r="I362" s="79"/>
      <c r="J362" s="23"/>
    </row>
    <row r="363" spans="1:10" ht="16" x14ac:dyDescent="0.2">
      <c r="A363" s="63"/>
      <c r="B363" s="75" t="s">
        <v>617</v>
      </c>
      <c r="C363" s="66"/>
      <c r="D363" s="173" t="s">
        <v>414</v>
      </c>
      <c r="E363" s="78">
        <v>10000</v>
      </c>
      <c r="F363" s="109">
        <v>0.35</v>
      </c>
      <c r="G363" s="144"/>
      <c r="H363" s="79">
        <f>F363</f>
        <v>0.35</v>
      </c>
      <c r="I363" s="79"/>
      <c r="J363" s="23"/>
    </row>
    <row r="364" spans="1:10" ht="16" x14ac:dyDescent="0.2">
      <c r="A364" s="63"/>
      <c r="B364" s="75"/>
      <c r="C364" s="66"/>
      <c r="D364" s="173"/>
      <c r="E364" s="78"/>
      <c r="F364" s="109"/>
      <c r="G364" s="144"/>
      <c r="H364" s="79"/>
      <c r="I364" s="79"/>
      <c r="J364" s="23"/>
    </row>
    <row r="365" spans="1:10" ht="16" x14ac:dyDescent="0.2">
      <c r="A365" s="63"/>
      <c r="B365" s="75" t="s">
        <v>537</v>
      </c>
      <c r="C365" s="66" t="s">
        <v>531</v>
      </c>
      <c r="D365" s="173" t="s">
        <v>411</v>
      </c>
      <c r="E365" s="78">
        <v>10000</v>
      </c>
      <c r="F365" s="78">
        <v>0</v>
      </c>
      <c r="G365" s="78">
        <f>H365-F365</f>
        <v>2.0099999999999998</v>
      </c>
      <c r="H365" s="78">
        <v>2.0099999999999998</v>
      </c>
      <c r="I365" s="78">
        <f>SUM(H365:H370)</f>
        <v>6.79</v>
      </c>
      <c r="J365" s="23"/>
    </row>
    <row r="366" spans="1:10" ht="16" x14ac:dyDescent="0.2">
      <c r="A366" s="63"/>
      <c r="B366" s="75" t="s">
        <v>537</v>
      </c>
      <c r="C366" s="66"/>
      <c r="D366" s="173" t="s">
        <v>417</v>
      </c>
      <c r="E366" s="78">
        <v>5000</v>
      </c>
      <c r="F366" s="78">
        <v>2.21</v>
      </c>
      <c r="G366" s="78"/>
      <c r="H366" s="78">
        <v>3.39</v>
      </c>
      <c r="I366" s="78"/>
      <c r="J366" s="23"/>
    </row>
    <row r="367" spans="1:10" ht="16" x14ac:dyDescent="0.2">
      <c r="A367" s="63"/>
      <c r="B367" s="75" t="s">
        <v>537</v>
      </c>
      <c r="C367" s="66"/>
      <c r="D367" s="173" t="s">
        <v>412</v>
      </c>
      <c r="E367" s="78">
        <v>2000</v>
      </c>
      <c r="F367" s="78">
        <v>0.68</v>
      </c>
      <c r="G367" s="78"/>
      <c r="H367" s="78">
        <f>F367</f>
        <v>0.68</v>
      </c>
      <c r="I367" s="78"/>
      <c r="J367" s="23"/>
    </row>
    <row r="368" spans="1:10" ht="16" x14ac:dyDescent="0.2">
      <c r="A368" s="63"/>
      <c r="B368" s="75" t="s">
        <v>537</v>
      </c>
      <c r="C368" s="66"/>
      <c r="D368" s="173" t="s">
        <v>413</v>
      </c>
      <c r="E368" s="78">
        <v>10000</v>
      </c>
      <c r="F368" s="78">
        <v>0.42</v>
      </c>
      <c r="G368" s="78"/>
      <c r="H368" s="78">
        <f>F368</f>
        <v>0.42</v>
      </c>
      <c r="I368" s="78"/>
      <c r="J368" s="23"/>
    </row>
    <row r="369" spans="1:10" ht="16" x14ac:dyDescent="0.2">
      <c r="A369" s="63"/>
      <c r="B369" s="75" t="s">
        <v>537</v>
      </c>
      <c r="C369" s="66"/>
      <c r="D369" s="173" t="s">
        <v>418</v>
      </c>
      <c r="E369" s="78">
        <v>5000</v>
      </c>
      <c r="F369" s="78">
        <v>0.22</v>
      </c>
      <c r="G369" s="78"/>
      <c r="H369" s="78">
        <f>F369</f>
        <v>0.22</v>
      </c>
      <c r="I369" s="78"/>
      <c r="J369" s="23"/>
    </row>
    <row r="370" spans="1:10" ht="16" x14ac:dyDescent="0.2">
      <c r="A370" s="63"/>
      <c r="B370" s="75" t="s">
        <v>537</v>
      </c>
      <c r="C370" s="66"/>
      <c r="D370" s="173" t="s">
        <v>414</v>
      </c>
      <c r="E370" s="78">
        <v>2000</v>
      </c>
      <c r="F370" s="78">
        <v>7.0000000000000007E-2</v>
      </c>
      <c r="G370" s="78"/>
      <c r="H370" s="78">
        <f>F370</f>
        <v>7.0000000000000007E-2</v>
      </c>
      <c r="I370" s="78"/>
      <c r="J370" s="23"/>
    </row>
    <row r="371" spans="1:10" ht="16" x14ac:dyDescent="0.2">
      <c r="A371" s="63"/>
      <c r="B371" s="75"/>
      <c r="C371" s="66"/>
      <c r="D371" s="173"/>
      <c r="E371" s="78"/>
      <c r="F371" s="78"/>
      <c r="G371" s="78"/>
      <c r="H371" s="78"/>
      <c r="I371" s="78"/>
      <c r="J371" s="23"/>
    </row>
    <row r="372" spans="1:10" ht="16" x14ac:dyDescent="0.2">
      <c r="A372" s="63"/>
      <c r="B372" s="75" t="s">
        <v>663</v>
      </c>
      <c r="C372" s="66" t="s">
        <v>662</v>
      </c>
      <c r="D372" s="173" t="s">
        <v>411</v>
      </c>
      <c r="E372" s="78">
        <v>200000</v>
      </c>
      <c r="F372" s="78">
        <f>H372-G372</f>
        <v>38.190000000000005</v>
      </c>
      <c r="G372" s="78">
        <v>2.0099999999999998</v>
      </c>
      <c r="H372" s="78">
        <v>40.200000000000003</v>
      </c>
      <c r="I372" s="78">
        <f>SUM(H372:H377)</f>
        <v>83.179999999999993</v>
      </c>
      <c r="J372" s="23"/>
    </row>
    <row r="373" spans="1:10" ht="16" x14ac:dyDescent="0.2">
      <c r="A373" s="63"/>
      <c r="B373" s="75" t="s">
        <v>663</v>
      </c>
      <c r="C373" s="66"/>
      <c r="D373" s="173" t="s">
        <v>417</v>
      </c>
      <c r="E373" s="78">
        <v>50000</v>
      </c>
      <c r="F373" s="78">
        <v>22.05</v>
      </c>
      <c r="G373" s="78"/>
      <c r="H373" s="78">
        <f>F373</f>
        <v>22.05</v>
      </c>
      <c r="I373" s="78"/>
      <c r="J373" s="23"/>
    </row>
    <row r="374" spans="1:10" ht="16" x14ac:dyDescent="0.2">
      <c r="A374" s="63"/>
      <c r="B374" s="75" t="s">
        <v>663</v>
      </c>
      <c r="C374" s="66"/>
      <c r="D374" s="173" t="s">
        <v>412</v>
      </c>
      <c r="E374" s="78">
        <v>10000</v>
      </c>
      <c r="F374" s="78">
        <v>3.42</v>
      </c>
      <c r="G374" s="78"/>
      <c r="H374" s="78">
        <f>F374</f>
        <v>3.42</v>
      </c>
      <c r="I374" s="78"/>
      <c r="J374" s="23"/>
    </row>
    <row r="375" spans="1:10" ht="16" x14ac:dyDescent="0.2">
      <c r="A375" s="63"/>
      <c r="B375" s="75" t="s">
        <v>663</v>
      </c>
      <c r="C375" s="66"/>
      <c r="D375" s="173" t="s">
        <v>413</v>
      </c>
      <c r="E375" s="78">
        <v>200000</v>
      </c>
      <c r="F375" s="78">
        <v>8.36</v>
      </c>
      <c r="G375" s="78"/>
      <c r="H375" s="78">
        <f>F375</f>
        <v>8.36</v>
      </c>
      <c r="I375" s="78"/>
      <c r="J375" s="23"/>
    </row>
    <row r="376" spans="1:10" ht="16" x14ac:dyDescent="0.2">
      <c r="A376" s="63"/>
      <c r="B376" s="75" t="s">
        <v>663</v>
      </c>
      <c r="C376" s="66"/>
      <c r="D376" s="173" t="s">
        <v>418</v>
      </c>
      <c r="E376" s="78">
        <v>200000</v>
      </c>
      <c r="F376" s="78">
        <v>8.8000000000000007</v>
      </c>
      <c r="G376" s="78"/>
      <c r="H376" s="78">
        <f>F376</f>
        <v>8.8000000000000007</v>
      </c>
      <c r="I376" s="78"/>
      <c r="J376" s="23"/>
    </row>
    <row r="377" spans="1:10" ht="16" x14ac:dyDescent="0.2">
      <c r="A377" s="63"/>
      <c r="B377" s="75" t="s">
        <v>663</v>
      </c>
      <c r="C377" s="66"/>
      <c r="D377" s="173" t="s">
        <v>414</v>
      </c>
      <c r="E377" s="78">
        <v>10000</v>
      </c>
      <c r="F377" s="78">
        <v>0.35</v>
      </c>
      <c r="G377" s="78"/>
      <c r="H377" s="78">
        <f>F377</f>
        <v>0.35</v>
      </c>
      <c r="I377" s="78"/>
      <c r="J377" s="23"/>
    </row>
    <row r="378" spans="1:10" ht="16" x14ac:dyDescent="0.2">
      <c r="A378" s="63"/>
      <c r="B378" s="75"/>
      <c r="C378" s="66"/>
      <c r="D378" s="173"/>
      <c r="E378" s="78"/>
      <c r="F378" s="78"/>
      <c r="G378" s="78"/>
      <c r="H378" s="78"/>
      <c r="I378" s="78"/>
      <c r="J378" s="23"/>
    </row>
    <row r="379" spans="1:10" ht="16" x14ac:dyDescent="0.2">
      <c r="A379" s="63"/>
      <c r="B379" s="75" t="s">
        <v>714</v>
      </c>
      <c r="C379" s="66" t="s">
        <v>708</v>
      </c>
      <c r="D379" s="173" t="s">
        <v>411</v>
      </c>
      <c r="E379" s="78">
        <v>10000</v>
      </c>
      <c r="F379" s="78">
        <v>0</v>
      </c>
      <c r="G379" s="78">
        <f>H379-F379</f>
        <v>0.66</v>
      </c>
      <c r="H379" s="78">
        <v>0.66</v>
      </c>
      <c r="I379" s="78">
        <f>H379</f>
        <v>0.66</v>
      </c>
      <c r="J379" s="23"/>
    </row>
    <row r="380" spans="1:10" ht="16" x14ac:dyDescent="0.2">
      <c r="A380" s="63"/>
      <c r="B380" s="75"/>
      <c r="C380" s="66"/>
      <c r="D380" s="66"/>
      <c r="E380" s="78"/>
      <c r="F380" s="109"/>
      <c r="G380" s="144"/>
      <c r="H380" s="79"/>
      <c r="I380" s="79"/>
      <c r="J380" s="23"/>
    </row>
    <row r="381" spans="1:10" ht="16" x14ac:dyDescent="0.2">
      <c r="A381" s="63"/>
      <c r="B381" s="75" t="s">
        <v>618</v>
      </c>
      <c r="C381" s="66" t="s">
        <v>206</v>
      </c>
      <c r="D381" s="66" t="s">
        <v>411</v>
      </c>
      <c r="E381" s="78">
        <v>180000</v>
      </c>
      <c r="F381" s="78">
        <f>H381-G381</f>
        <v>21.419999999999998</v>
      </c>
      <c r="G381" s="78">
        <v>1.26</v>
      </c>
      <c r="H381" s="78">
        <v>22.68</v>
      </c>
      <c r="I381" s="78">
        <f>SUM(H381:H386)</f>
        <v>92.83</v>
      </c>
      <c r="J381" s="23"/>
    </row>
    <row r="382" spans="1:10" ht="16" x14ac:dyDescent="0.2">
      <c r="A382" s="63"/>
      <c r="B382" s="75" t="s">
        <v>618</v>
      </c>
      <c r="C382" s="66"/>
      <c r="D382" s="173" t="s">
        <v>417</v>
      </c>
      <c r="E382" s="78">
        <v>50000</v>
      </c>
      <c r="F382" s="109">
        <v>50.94</v>
      </c>
      <c r="G382" s="144"/>
      <c r="H382" s="79">
        <f>F382</f>
        <v>50.94</v>
      </c>
      <c r="I382" s="79"/>
      <c r="J382" s="23"/>
    </row>
    <row r="383" spans="1:10" ht="16" x14ac:dyDescent="0.2">
      <c r="A383" s="63"/>
      <c r="B383" s="75" t="s">
        <v>618</v>
      </c>
      <c r="C383" s="66"/>
      <c r="D383" s="173" t="s">
        <v>412</v>
      </c>
      <c r="E383" s="78">
        <v>10000</v>
      </c>
      <c r="F383" s="109">
        <v>3.42</v>
      </c>
      <c r="G383" s="144"/>
      <c r="H383" s="79">
        <f>F383</f>
        <v>3.42</v>
      </c>
      <c r="I383" s="79"/>
      <c r="J383" s="23"/>
    </row>
    <row r="384" spans="1:10" ht="16" x14ac:dyDescent="0.2">
      <c r="A384" s="63"/>
      <c r="B384" s="75" t="s">
        <v>618</v>
      </c>
      <c r="C384" s="66"/>
      <c r="D384" s="173" t="s">
        <v>413</v>
      </c>
      <c r="E384" s="78">
        <v>180000</v>
      </c>
      <c r="F384" s="109">
        <v>7.52</v>
      </c>
      <c r="G384" s="144"/>
      <c r="H384" s="79">
        <f>F384</f>
        <v>7.52</v>
      </c>
      <c r="I384" s="79"/>
      <c r="J384" s="23"/>
    </row>
    <row r="385" spans="1:10" ht="16" x14ac:dyDescent="0.2">
      <c r="A385" s="63"/>
      <c r="B385" s="75" t="s">
        <v>618</v>
      </c>
      <c r="C385" s="66"/>
      <c r="D385" s="173" t="s">
        <v>418</v>
      </c>
      <c r="E385" s="78">
        <v>180000</v>
      </c>
      <c r="F385" s="109">
        <v>7.92</v>
      </c>
      <c r="G385" s="144"/>
      <c r="H385" s="79">
        <f>F385</f>
        <v>7.92</v>
      </c>
      <c r="I385" s="79"/>
      <c r="J385" s="23"/>
    </row>
    <row r="386" spans="1:10" ht="16" x14ac:dyDescent="0.2">
      <c r="A386" s="63"/>
      <c r="B386" s="75" t="s">
        <v>618</v>
      </c>
      <c r="C386" s="66"/>
      <c r="D386" s="173" t="s">
        <v>414</v>
      </c>
      <c r="E386" s="78">
        <v>10000</v>
      </c>
      <c r="F386" s="109">
        <v>0.35</v>
      </c>
      <c r="G386" s="144"/>
      <c r="H386" s="79">
        <f>F386</f>
        <v>0.35</v>
      </c>
      <c r="I386" s="79"/>
      <c r="J386" s="23"/>
    </row>
    <row r="387" spans="1:10" ht="16" x14ac:dyDescent="0.2">
      <c r="A387" s="63"/>
      <c r="B387" s="75"/>
      <c r="C387" s="66"/>
      <c r="D387" s="66"/>
      <c r="E387" s="78"/>
      <c r="F387" s="109"/>
      <c r="G387" s="144"/>
      <c r="H387" s="79"/>
      <c r="I387" s="79"/>
      <c r="J387" s="23"/>
    </row>
    <row r="388" spans="1:10" ht="16" x14ac:dyDescent="0.2">
      <c r="A388" s="63"/>
      <c r="B388" s="75" t="s">
        <v>619</v>
      </c>
      <c r="C388" s="66" t="s">
        <v>204</v>
      </c>
      <c r="D388" s="66" t="s">
        <v>411</v>
      </c>
      <c r="E388" s="78">
        <v>180000</v>
      </c>
      <c r="F388" s="78">
        <f>H388-G388</f>
        <v>34.17</v>
      </c>
      <c r="G388" s="78">
        <v>2.0099999999999998</v>
      </c>
      <c r="H388" s="78">
        <v>36.18</v>
      </c>
      <c r="I388" s="78">
        <f>SUM(H388:H393)</f>
        <v>123.62</v>
      </c>
      <c r="J388" s="23"/>
    </row>
    <row r="389" spans="1:10" ht="16" x14ac:dyDescent="0.2">
      <c r="A389" s="63"/>
      <c r="B389" s="75" t="s">
        <v>619</v>
      </c>
      <c r="C389" s="66"/>
      <c r="D389" s="173" t="s">
        <v>417</v>
      </c>
      <c r="E389" s="78">
        <v>180000</v>
      </c>
      <c r="F389" s="109">
        <v>79.38</v>
      </c>
      <c r="G389" s="144"/>
      <c r="H389" s="79">
        <f>F389</f>
        <v>79.38</v>
      </c>
      <c r="I389" s="79"/>
      <c r="J389" s="23"/>
    </row>
    <row r="390" spans="1:10" ht="16" x14ac:dyDescent="0.2">
      <c r="A390" s="63"/>
      <c r="B390" s="75" t="s">
        <v>619</v>
      </c>
      <c r="C390" s="66"/>
      <c r="D390" s="173" t="s">
        <v>412</v>
      </c>
      <c r="E390" s="78">
        <v>10000</v>
      </c>
      <c r="F390" s="109">
        <v>3.42</v>
      </c>
      <c r="G390" s="144"/>
      <c r="H390" s="79">
        <f>F390</f>
        <v>3.42</v>
      </c>
      <c r="I390" s="79"/>
      <c r="J390" s="23"/>
    </row>
    <row r="391" spans="1:10" ht="16" x14ac:dyDescent="0.2">
      <c r="A391" s="63"/>
      <c r="B391" s="75" t="s">
        <v>619</v>
      </c>
      <c r="C391" s="66"/>
      <c r="D391" s="173" t="s">
        <v>413</v>
      </c>
      <c r="E391" s="78">
        <v>50000</v>
      </c>
      <c r="F391" s="109">
        <v>2.09</v>
      </c>
      <c r="G391" s="144"/>
      <c r="H391" s="79">
        <f>F391</f>
        <v>2.09</v>
      </c>
      <c r="I391" s="79"/>
      <c r="J391" s="23"/>
    </row>
    <row r="392" spans="1:10" ht="16" x14ac:dyDescent="0.2">
      <c r="A392" s="63"/>
      <c r="B392" s="75" t="s">
        <v>619</v>
      </c>
      <c r="C392" s="66"/>
      <c r="D392" s="173" t="s">
        <v>418</v>
      </c>
      <c r="E392" s="78">
        <v>50000</v>
      </c>
      <c r="F392" s="109">
        <v>2.2000000000000002</v>
      </c>
      <c r="G392" s="144"/>
      <c r="H392" s="79">
        <f>F392</f>
        <v>2.2000000000000002</v>
      </c>
      <c r="I392" s="79"/>
      <c r="J392" s="23"/>
    </row>
    <row r="393" spans="1:10" ht="16" x14ac:dyDescent="0.2">
      <c r="A393" s="63"/>
      <c r="B393" s="75" t="s">
        <v>619</v>
      </c>
      <c r="C393" s="66"/>
      <c r="D393" s="173" t="s">
        <v>414</v>
      </c>
      <c r="E393" s="78">
        <v>10000</v>
      </c>
      <c r="F393" s="109">
        <v>0.35</v>
      </c>
      <c r="G393" s="144"/>
      <c r="H393" s="79">
        <f>F393</f>
        <v>0.35</v>
      </c>
      <c r="I393" s="79"/>
      <c r="J393" s="23"/>
    </row>
    <row r="394" spans="1:10" ht="16" x14ac:dyDescent="0.2">
      <c r="A394" s="63"/>
      <c r="B394" s="75"/>
      <c r="C394" s="66"/>
      <c r="D394" s="173"/>
      <c r="E394" s="78"/>
      <c r="F394" s="109"/>
      <c r="G394" s="144"/>
      <c r="H394" s="79"/>
      <c r="I394" s="79"/>
      <c r="J394" s="23"/>
    </row>
    <row r="395" spans="1:10" ht="16" x14ac:dyDescent="0.2">
      <c r="A395" s="63"/>
      <c r="B395" s="75" t="s">
        <v>620</v>
      </c>
      <c r="C395" s="66" t="s">
        <v>451</v>
      </c>
      <c r="D395" s="173" t="s">
        <v>411</v>
      </c>
      <c r="E395" s="78">
        <v>250000</v>
      </c>
      <c r="F395" s="109">
        <f>H395-G395</f>
        <v>15.84</v>
      </c>
      <c r="G395" s="144">
        <v>0.66</v>
      </c>
      <c r="H395" s="78">
        <v>16.5</v>
      </c>
      <c r="I395" s="78">
        <f>SUM(H395:H396)</f>
        <v>29.46</v>
      </c>
      <c r="J395" s="23"/>
    </row>
    <row r="396" spans="1:10" ht="16" x14ac:dyDescent="0.2">
      <c r="A396" s="63"/>
      <c r="B396" s="75" t="s">
        <v>620</v>
      </c>
      <c r="C396" s="66"/>
      <c r="D396" s="173" t="s">
        <v>413</v>
      </c>
      <c r="E396" s="78">
        <v>310000</v>
      </c>
      <c r="F396" s="109">
        <v>12.96</v>
      </c>
      <c r="G396" s="144"/>
      <c r="H396" s="78">
        <f>F396</f>
        <v>12.96</v>
      </c>
      <c r="I396" s="78"/>
      <c r="J396" s="23"/>
    </row>
    <row r="397" spans="1:10" ht="16" x14ac:dyDescent="0.2">
      <c r="A397" s="63"/>
      <c r="B397" s="75"/>
      <c r="C397" s="66"/>
      <c r="D397" s="173"/>
      <c r="E397" s="78"/>
      <c r="F397" s="109"/>
      <c r="G397" s="144"/>
      <c r="H397" s="78"/>
      <c r="I397" s="78"/>
      <c r="J397" s="23"/>
    </row>
    <row r="398" spans="1:10" ht="16" x14ac:dyDescent="0.2">
      <c r="A398" s="63"/>
      <c r="B398" s="75" t="s">
        <v>715</v>
      </c>
      <c r="C398" s="66" t="s">
        <v>709</v>
      </c>
      <c r="D398" s="173" t="s">
        <v>411</v>
      </c>
      <c r="E398" s="78">
        <v>10000</v>
      </c>
      <c r="F398" s="109">
        <v>0</v>
      </c>
      <c r="G398" s="144">
        <f>H398-F398</f>
        <v>1.26</v>
      </c>
      <c r="H398" s="78">
        <v>1.26</v>
      </c>
      <c r="I398" s="78">
        <f>SUM(H398:H399)</f>
        <v>9.6199999999999992</v>
      </c>
      <c r="J398" s="23"/>
    </row>
    <row r="399" spans="1:10" ht="16" x14ac:dyDescent="0.2">
      <c r="A399" s="63"/>
      <c r="B399" s="75" t="s">
        <v>715</v>
      </c>
      <c r="C399" s="66"/>
      <c r="D399" s="173" t="s">
        <v>413</v>
      </c>
      <c r="E399" s="78">
        <v>200000</v>
      </c>
      <c r="F399" s="109">
        <v>8.36</v>
      </c>
      <c r="G399" s="144"/>
      <c r="H399" s="78">
        <f>F399</f>
        <v>8.36</v>
      </c>
      <c r="I399" s="78"/>
      <c r="J399" s="23"/>
    </row>
    <row r="400" spans="1:10" ht="16" x14ac:dyDescent="0.2">
      <c r="A400" s="63"/>
      <c r="B400" s="75"/>
      <c r="C400" s="66"/>
      <c r="D400" s="173"/>
      <c r="E400" s="78"/>
      <c r="F400" s="109"/>
      <c r="G400" s="144"/>
      <c r="H400" s="78"/>
      <c r="I400" s="78"/>
      <c r="J400" s="23"/>
    </row>
    <row r="401" spans="1:10" ht="16" x14ac:dyDescent="0.2">
      <c r="A401" s="63"/>
      <c r="B401" s="75" t="s">
        <v>665</v>
      </c>
      <c r="C401" s="66" t="s">
        <v>664</v>
      </c>
      <c r="D401" s="124" t="s">
        <v>411</v>
      </c>
      <c r="E401" s="78">
        <v>10000</v>
      </c>
      <c r="F401" s="109">
        <f>H401-G401</f>
        <v>0</v>
      </c>
      <c r="G401" s="144">
        <v>0.91</v>
      </c>
      <c r="H401" s="78">
        <v>0.91</v>
      </c>
      <c r="I401" s="78">
        <f>SUM(H401:H404)</f>
        <v>6.77</v>
      </c>
      <c r="J401" s="23"/>
    </row>
    <row r="402" spans="1:10" ht="16" x14ac:dyDescent="0.2">
      <c r="A402" s="63"/>
      <c r="B402" s="75" t="s">
        <v>665</v>
      </c>
      <c r="C402" s="66"/>
      <c r="D402" s="124" t="s">
        <v>412</v>
      </c>
      <c r="E402" s="78">
        <v>10000</v>
      </c>
      <c r="F402" s="109">
        <v>3.42</v>
      </c>
      <c r="G402" s="144"/>
      <c r="H402" s="78">
        <f>F402</f>
        <v>3.42</v>
      </c>
      <c r="I402" s="78"/>
      <c r="J402" s="23"/>
    </row>
    <row r="403" spans="1:10" ht="16" x14ac:dyDescent="0.2">
      <c r="A403" s="63"/>
      <c r="B403" s="75" t="s">
        <v>665</v>
      </c>
      <c r="C403" s="66"/>
      <c r="D403" s="124" t="s">
        <v>413</v>
      </c>
      <c r="E403" s="78">
        <v>50000</v>
      </c>
      <c r="F403" s="109">
        <v>2.09</v>
      </c>
      <c r="G403" s="144"/>
      <c r="H403" s="78">
        <f>F403</f>
        <v>2.09</v>
      </c>
      <c r="I403" s="78"/>
      <c r="J403" s="23"/>
    </row>
    <row r="404" spans="1:10" ht="16" x14ac:dyDescent="0.2">
      <c r="A404" s="63"/>
      <c r="B404" s="75" t="s">
        <v>665</v>
      </c>
      <c r="C404" s="66"/>
      <c r="D404" s="124" t="s">
        <v>414</v>
      </c>
      <c r="E404" s="78">
        <v>10000</v>
      </c>
      <c r="F404" s="109">
        <v>0.35</v>
      </c>
      <c r="G404" s="144"/>
      <c r="H404" s="78">
        <f>F404</f>
        <v>0.35</v>
      </c>
      <c r="I404" s="79"/>
      <c r="J404" s="23"/>
    </row>
    <row r="405" spans="1:10" ht="16" x14ac:dyDescent="0.2">
      <c r="A405" s="63"/>
      <c r="B405" s="75"/>
      <c r="C405" s="66"/>
      <c r="D405" s="66"/>
      <c r="E405" s="79"/>
      <c r="F405" s="109"/>
      <c r="G405" s="144"/>
      <c r="H405" s="79"/>
      <c r="I405" s="79"/>
      <c r="J405" s="23"/>
    </row>
    <row r="406" spans="1:10" ht="16" x14ac:dyDescent="0.2">
      <c r="A406" s="63"/>
      <c r="B406" s="75" t="s">
        <v>622</v>
      </c>
      <c r="C406" s="66" t="s">
        <v>166</v>
      </c>
      <c r="D406" s="66" t="s">
        <v>411</v>
      </c>
      <c r="E406" s="78">
        <v>10000</v>
      </c>
      <c r="F406" s="109">
        <f>H406-G406</f>
        <v>5.9399999999999995</v>
      </c>
      <c r="G406" s="144">
        <v>0.66</v>
      </c>
      <c r="H406" s="78">
        <v>6.6</v>
      </c>
      <c r="I406" s="78">
        <f>SUM(H406:H407)</f>
        <v>10.78</v>
      </c>
      <c r="J406" s="23"/>
    </row>
    <row r="407" spans="1:10" ht="16" x14ac:dyDescent="0.2">
      <c r="A407" s="63"/>
      <c r="B407" s="75" t="s">
        <v>622</v>
      </c>
      <c r="C407" s="66"/>
      <c r="D407" s="66" t="s">
        <v>413</v>
      </c>
      <c r="E407" s="78">
        <v>100000</v>
      </c>
      <c r="F407" s="109">
        <v>4.18</v>
      </c>
      <c r="G407" s="144"/>
      <c r="H407" s="78">
        <f>F407</f>
        <v>4.18</v>
      </c>
      <c r="I407" s="78"/>
      <c r="J407" s="23"/>
    </row>
    <row r="408" spans="1:10" ht="16" x14ac:dyDescent="0.2">
      <c r="A408" s="63"/>
      <c r="B408" s="75"/>
      <c r="C408" s="66"/>
      <c r="D408" s="66"/>
      <c r="E408" s="79"/>
      <c r="F408" s="109"/>
      <c r="G408" s="144"/>
      <c r="H408" s="79"/>
      <c r="I408" s="79"/>
      <c r="J408" s="23"/>
    </row>
    <row r="409" spans="1:10" ht="16" x14ac:dyDescent="0.2">
      <c r="A409" s="63"/>
      <c r="B409" s="75" t="s">
        <v>623</v>
      </c>
      <c r="C409" s="66" t="s">
        <v>86</v>
      </c>
      <c r="D409" s="66" t="s">
        <v>411</v>
      </c>
      <c r="E409" s="78">
        <v>10000</v>
      </c>
      <c r="F409" s="109">
        <v>0</v>
      </c>
      <c r="G409" s="144">
        <v>3.08</v>
      </c>
      <c r="H409" s="78">
        <v>3.08</v>
      </c>
      <c r="I409" s="78">
        <f>SUM(H409:H410)</f>
        <v>3.5</v>
      </c>
      <c r="J409" s="211"/>
    </row>
    <row r="410" spans="1:10" ht="16" x14ac:dyDescent="0.2">
      <c r="A410" s="122"/>
      <c r="B410" s="75" t="s">
        <v>623</v>
      </c>
      <c r="C410" s="124"/>
      <c r="D410" s="124" t="s">
        <v>413</v>
      </c>
      <c r="E410" s="152">
        <v>10000</v>
      </c>
      <c r="F410" s="109">
        <v>0.42</v>
      </c>
      <c r="G410" s="144"/>
      <c r="H410" s="79">
        <f>F410</f>
        <v>0.42</v>
      </c>
      <c r="I410" s="79"/>
      <c r="J410" s="23"/>
    </row>
    <row r="411" spans="1:10" ht="16" x14ac:dyDescent="0.2">
      <c r="A411" s="122"/>
      <c r="B411" s="123"/>
      <c r="C411" s="124"/>
      <c r="D411" s="124"/>
      <c r="E411" s="152"/>
      <c r="F411" s="109"/>
      <c r="G411" s="144"/>
      <c r="H411" s="79"/>
      <c r="I411" s="79"/>
      <c r="J411" s="23"/>
    </row>
    <row r="412" spans="1:10" ht="16" x14ac:dyDescent="0.2">
      <c r="A412" s="122"/>
      <c r="B412" s="123" t="s">
        <v>538</v>
      </c>
      <c r="C412" s="124" t="s">
        <v>532</v>
      </c>
      <c r="D412" s="124" t="s">
        <v>411</v>
      </c>
      <c r="E412" s="152">
        <v>200000</v>
      </c>
      <c r="F412" s="109">
        <v>0.66</v>
      </c>
      <c r="G412" s="144">
        <f>H412-F412</f>
        <v>12.54</v>
      </c>
      <c r="H412" s="79">
        <v>13.2</v>
      </c>
      <c r="I412" s="79">
        <f>SUM(H412:H415)</f>
        <v>25.33</v>
      </c>
      <c r="J412" s="23"/>
    </row>
    <row r="413" spans="1:10" ht="16" x14ac:dyDescent="0.2">
      <c r="A413" s="122"/>
      <c r="B413" s="123" t="s">
        <v>538</v>
      </c>
      <c r="C413" s="124"/>
      <c r="D413" s="124" t="s">
        <v>412</v>
      </c>
      <c r="E413" s="152">
        <v>10000</v>
      </c>
      <c r="F413" s="109">
        <v>3.42</v>
      </c>
      <c r="G413" s="144"/>
      <c r="H413" s="79">
        <f>F413</f>
        <v>3.42</v>
      </c>
      <c r="I413" s="79"/>
      <c r="J413" s="23"/>
    </row>
    <row r="414" spans="1:10" ht="16" x14ac:dyDescent="0.2">
      <c r="A414" s="122"/>
      <c r="B414" s="123" t="s">
        <v>538</v>
      </c>
      <c r="C414" s="124"/>
      <c r="D414" s="124" t="s">
        <v>413</v>
      </c>
      <c r="E414" s="152">
        <v>200000</v>
      </c>
      <c r="F414" s="109">
        <v>8.36</v>
      </c>
      <c r="G414" s="144"/>
      <c r="H414" s="79">
        <f>F414</f>
        <v>8.36</v>
      </c>
      <c r="I414" s="79"/>
      <c r="J414" s="23"/>
    </row>
    <row r="415" spans="1:10" ht="16" x14ac:dyDescent="0.2">
      <c r="A415" s="122"/>
      <c r="B415" s="123" t="s">
        <v>538</v>
      </c>
      <c r="C415" s="124"/>
      <c r="D415" s="124" t="s">
        <v>414</v>
      </c>
      <c r="E415" s="152">
        <v>10000</v>
      </c>
      <c r="F415" s="109">
        <v>0.35</v>
      </c>
      <c r="G415" s="144"/>
      <c r="H415" s="79">
        <f>F415</f>
        <v>0.35</v>
      </c>
      <c r="I415" s="79"/>
      <c r="J415" s="23"/>
    </row>
    <row r="416" spans="1:10" ht="16" x14ac:dyDescent="0.2">
      <c r="A416" s="122"/>
      <c r="B416" s="123"/>
      <c r="C416" s="124"/>
      <c r="D416" s="124"/>
      <c r="E416" s="152"/>
      <c r="F416" s="109"/>
      <c r="G416" s="144"/>
      <c r="H416" s="79"/>
      <c r="I416" s="79"/>
      <c r="J416" s="23"/>
    </row>
    <row r="417" spans="1:10" ht="16" x14ac:dyDescent="0.2">
      <c r="A417" s="136"/>
      <c r="B417" s="137"/>
      <c r="C417" s="134" t="s">
        <v>400</v>
      </c>
      <c r="D417" s="134"/>
      <c r="E417" s="153"/>
      <c r="F417" s="251"/>
      <c r="G417" s="243"/>
      <c r="H417" s="132"/>
      <c r="I417" s="132">
        <f>SUM(I5:I412)</f>
        <v>2835.1</v>
      </c>
      <c r="J417" s="231"/>
    </row>
    <row r="418" spans="1:10" ht="16" x14ac:dyDescent="0.2">
      <c r="A418" s="122"/>
      <c r="B418" s="123"/>
      <c r="C418" s="124"/>
      <c r="D418" s="124"/>
      <c r="E418" s="152"/>
      <c r="F418" s="109"/>
      <c r="G418" s="144"/>
      <c r="H418" s="79"/>
      <c r="I418" s="79"/>
      <c r="J418" s="23"/>
    </row>
    <row r="419" spans="1:10" ht="16" x14ac:dyDescent="0.2">
      <c r="A419" s="125" t="s">
        <v>395</v>
      </c>
      <c r="B419" s="75" t="s">
        <v>625</v>
      </c>
      <c r="C419" s="66" t="s">
        <v>202</v>
      </c>
      <c r="D419" s="66" t="s">
        <v>411</v>
      </c>
      <c r="E419" s="78">
        <v>10000</v>
      </c>
      <c r="F419" s="109">
        <v>0</v>
      </c>
      <c r="G419" s="144">
        <f>H419-F419</f>
        <v>0.66</v>
      </c>
      <c r="H419" s="78">
        <v>0.66</v>
      </c>
      <c r="I419" s="78">
        <f>SUM(H419:H419)</f>
        <v>0.66</v>
      </c>
      <c r="J419" s="23"/>
    </row>
    <row r="420" spans="1:10" ht="16" x14ac:dyDescent="0.2">
      <c r="A420" s="23"/>
      <c r="B420" s="23"/>
      <c r="C420" s="23"/>
      <c r="D420" s="66"/>
      <c r="E420" s="79"/>
      <c r="F420" s="109"/>
      <c r="G420" s="144"/>
      <c r="H420" s="79"/>
      <c r="I420" s="79"/>
      <c r="J420" s="23"/>
    </row>
    <row r="421" spans="1:10" ht="16" x14ac:dyDescent="0.2">
      <c r="A421" s="131"/>
      <c r="B421" s="137" t="s">
        <v>395</v>
      </c>
      <c r="C421" s="134" t="s">
        <v>400</v>
      </c>
      <c r="D421" s="134"/>
      <c r="E421" s="153"/>
      <c r="F421" s="109"/>
      <c r="G421" s="144"/>
      <c r="H421" s="135"/>
      <c r="I421" s="135">
        <f>SUM(I417:I419)</f>
        <v>2835.7599999999998</v>
      </c>
      <c r="J421" s="133"/>
    </row>
    <row r="422" spans="1:10" ht="16" x14ac:dyDescent="0.2">
      <c r="A422" s="596"/>
      <c r="B422" s="597"/>
      <c r="C422" s="598"/>
      <c r="D422" s="143"/>
      <c r="E422" s="154"/>
      <c r="F422" s="267"/>
      <c r="G422" s="268"/>
      <c r="H422" s="93"/>
      <c r="I422" s="93"/>
      <c r="J422" s="94"/>
    </row>
    <row r="423" spans="1:10" ht="16" x14ac:dyDescent="0.2">
      <c r="A423" s="599" t="s">
        <v>439</v>
      </c>
      <c r="B423" s="600"/>
      <c r="C423" s="601"/>
      <c r="D423" s="259"/>
      <c r="E423" s="265"/>
      <c r="F423" s="264"/>
      <c r="G423" s="264"/>
      <c r="H423" s="264"/>
      <c r="I423" s="264">
        <f>SUM(I424:I431)</f>
        <v>0</v>
      </c>
      <c r="J423" s="261"/>
    </row>
    <row r="424" spans="1:10" ht="16" x14ac:dyDescent="0.2">
      <c r="A424" s="63"/>
      <c r="B424" s="75"/>
      <c r="C424" s="66"/>
      <c r="D424" s="66"/>
      <c r="E424" s="78"/>
      <c r="F424" s="78"/>
      <c r="G424" s="78"/>
      <c r="H424" s="78"/>
      <c r="I424" s="78"/>
      <c r="J424" s="23"/>
    </row>
    <row r="425" spans="1:10" ht="16" x14ac:dyDescent="0.2">
      <c r="A425" s="63"/>
      <c r="B425" s="75"/>
      <c r="C425" s="66"/>
      <c r="D425" s="66"/>
      <c r="E425" s="78"/>
      <c r="F425" s="78"/>
      <c r="G425" s="78"/>
      <c r="H425" s="78"/>
      <c r="I425" s="78"/>
      <c r="J425" s="23"/>
    </row>
    <row r="426" spans="1:10" ht="16" x14ac:dyDescent="0.2">
      <c r="A426" s="63"/>
      <c r="B426" s="75"/>
      <c r="C426" s="66"/>
      <c r="D426" s="66"/>
      <c r="E426" s="78"/>
      <c r="F426" s="78"/>
      <c r="G426" s="78"/>
      <c r="H426" s="78"/>
      <c r="I426" s="78"/>
      <c r="J426" s="23"/>
    </row>
    <row r="427" spans="1:10" ht="16" x14ac:dyDescent="0.2">
      <c r="A427" s="63"/>
      <c r="B427" s="75"/>
      <c r="C427" s="66"/>
      <c r="D427" s="66"/>
      <c r="E427" s="78"/>
      <c r="F427" s="78"/>
      <c r="G427" s="78"/>
      <c r="H427" s="78"/>
      <c r="I427" s="78"/>
      <c r="J427" s="23"/>
    </row>
    <row r="428" spans="1:10" ht="16" x14ac:dyDescent="0.2">
      <c r="A428" s="63"/>
      <c r="B428" s="75"/>
      <c r="C428" s="66"/>
      <c r="D428" s="66"/>
      <c r="E428" s="78"/>
      <c r="F428" s="78"/>
      <c r="G428" s="78"/>
      <c r="H428" s="78"/>
      <c r="I428" s="78"/>
      <c r="J428" s="23"/>
    </row>
    <row r="429" spans="1:10" ht="16" x14ac:dyDescent="0.2">
      <c r="A429" s="312"/>
      <c r="B429" s="170"/>
      <c r="C429" s="313"/>
      <c r="D429" s="313"/>
      <c r="E429" s="314"/>
      <c r="F429" s="314"/>
      <c r="G429" s="314"/>
      <c r="H429" s="314"/>
      <c r="I429" s="314"/>
      <c r="J429" s="315"/>
    </row>
    <row r="430" spans="1:10" s="23" customFormat="1" ht="16" x14ac:dyDescent="0.2">
      <c r="A430" s="63"/>
      <c r="B430" s="75"/>
      <c r="C430" s="66"/>
      <c r="D430" s="66"/>
      <c r="E430" s="78"/>
      <c r="F430" s="78"/>
      <c r="G430" s="78"/>
      <c r="H430" s="78"/>
      <c r="I430" s="78"/>
    </row>
    <row r="431" spans="1:10" s="23" customFormat="1" x14ac:dyDescent="0.15">
      <c r="A431" s="63"/>
      <c r="E431" s="104"/>
      <c r="F431" s="104"/>
    </row>
    <row r="432" spans="1:10" ht="16" x14ac:dyDescent="0.2">
      <c r="A432" s="605" t="s">
        <v>52</v>
      </c>
      <c r="B432" s="606"/>
      <c r="C432" s="607"/>
      <c r="D432" s="316"/>
      <c r="E432" s="317"/>
      <c r="F432" s="318"/>
      <c r="G432" s="319"/>
      <c r="H432" s="319"/>
      <c r="I432" s="319">
        <f>I421+I423</f>
        <v>2835.7599999999998</v>
      </c>
      <c r="J432" s="320"/>
    </row>
    <row r="433" spans="3:10" s="182" customFormat="1" ht="23" x14ac:dyDescent="0.25">
      <c r="C433" s="183" t="s">
        <v>388</v>
      </c>
      <c r="D433" s="183"/>
      <c r="E433" s="184"/>
      <c r="F433" s="255" t="s">
        <v>430</v>
      </c>
      <c r="G433" s="245"/>
      <c r="H433" s="186"/>
      <c r="I433" s="187">
        <v>44664</v>
      </c>
      <c r="J433" s="188"/>
    </row>
  </sheetData>
  <autoFilter ref="C4:J410" xr:uid="{1B35777D-86B3-9A48-BA2D-325C1FB8F52E}">
    <sortState xmlns:xlrd2="http://schemas.microsoft.com/office/spreadsheetml/2017/richdata2" ref="C5:J409">
      <sortCondition ref="C4:C409"/>
    </sortState>
  </autoFilter>
  <mergeCells count="4">
    <mergeCell ref="A2:C2"/>
    <mergeCell ref="A422:C422"/>
    <mergeCell ref="A423:C423"/>
    <mergeCell ref="A432:C432"/>
  </mergeCells>
  <conditionalFormatting sqref="A65:A67 C1:C193 C206:C416 C418:C419 C421:C423 C432:C1048576">
    <cfRule type="duplicateValues" dxfId="461" priority="33"/>
  </conditionalFormatting>
  <conditionalFormatting sqref="A65:A67">
    <cfRule type="duplicateValues" dxfId="460" priority="27"/>
    <cfRule type="duplicateValues" dxfId="459" priority="29"/>
  </conditionalFormatting>
  <conditionalFormatting sqref="B1:B63 B74:B193 B206:B416 B418:B419 B421:B423 B432:B1048576">
    <cfRule type="duplicateValues" dxfId="458" priority="22"/>
  </conditionalFormatting>
  <conditionalFormatting sqref="B1:B63 B74:B419 B421:B423 B432:B1048576">
    <cfRule type="duplicateValues" dxfId="457" priority="21"/>
  </conditionalFormatting>
  <conditionalFormatting sqref="B64:B67 B69:B73">
    <cfRule type="duplicateValues" dxfId="456" priority="36"/>
  </conditionalFormatting>
  <conditionalFormatting sqref="B69:B73">
    <cfRule type="duplicateValues" dxfId="455" priority="37"/>
  </conditionalFormatting>
  <conditionalFormatting sqref="B194:B205">
    <cfRule type="duplicateValues" dxfId="454" priority="23"/>
    <cfRule type="duplicateValues" dxfId="453" priority="35"/>
  </conditionalFormatting>
  <conditionalFormatting sqref="B424">
    <cfRule type="duplicateValues" dxfId="452" priority="17"/>
    <cfRule type="duplicateValues" dxfId="451" priority="18"/>
  </conditionalFormatting>
  <conditionalFormatting sqref="B425">
    <cfRule type="duplicateValues" dxfId="450" priority="14"/>
    <cfRule type="duplicateValues" dxfId="449" priority="15"/>
  </conditionalFormatting>
  <conditionalFormatting sqref="B426">
    <cfRule type="duplicateValues" dxfId="448" priority="11"/>
    <cfRule type="duplicateValues" dxfId="447" priority="12"/>
  </conditionalFormatting>
  <conditionalFormatting sqref="B427">
    <cfRule type="duplicateValues" dxfId="446" priority="10"/>
  </conditionalFormatting>
  <conditionalFormatting sqref="B428">
    <cfRule type="duplicateValues" dxfId="445" priority="7"/>
  </conditionalFormatting>
  <conditionalFormatting sqref="B429">
    <cfRule type="duplicateValues" dxfId="444" priority="4"/>
    <cfRule type="duplicateValues" dxfId="443" priority="5"/>
  </conditionalFormatting>
  <conditionalFormatting sqref="B430">
    <cfRule type="duplicateValues" dxfId="442" priority="1"/>
    <cfRule type="duplicateValues" dxfId="441" priority="2"/>
  </conditionalFormatting>
  <conditionalFormatting sqref="B432:B1048576">
    <cfRule type="duplicateValues" dxfId="440" priority="34"/>
  </conditionalFormatting>
  <conditionalFormatting sqref="C112:C122">
    <cfRule type="duplicateValues" dxfId="439" priority="30"/>
  </conditionalFormatting>
  <conditionalFormatting sqref="C170:C172">
    <cfRule type="duplicateValues" dxfId="438" priority="31"/>
  </conditionalFormatting>
  <conditionalFormatting sqref="C194:C205">
    <cfRule type="duplicateValues" dxfId="437" priority="32"/>
  </conditionalFormatting>
  <conditionalFormatting sqref="C424">
    <cfRule type="duplicateValues" dxfId="436" priority="19"/>
  </conditionalFormatting>
  <conditionalFormatting sqref="C425">
    <cfRule type="duplicateValues" dxfId="435" priority="16"/>
  </conditionalFormatting>
  <conditionalFormatting sqref="C426">
    <cfRule type="duplicateValues" dxfId="434" priority="13"/>
  </conditionalFormatting>
  <conditionalFormatting sqref="C427">
    <cfRule type="duplicateValues" dxfId="433" priority="9"/>
  </conditionalFormatting>
  <conditionalFormatting sqref="C428">
    <cfRule type="duplicateValues" dxfId="432" priority="8"/>
  </conditionalFormatting>
  <conditionalFormatting sqref="C429">
    <cfRule type="duplicateValues" dxfId="431" priority="6"/>
  </conditionalFormatting>
  <conditionalFormatting sqref="C430">
    <cfRule type="duplicateValues" dxfId="430" priority="3"/>
  </conditionalFormatting>
  <conditionalFormatting sqref="J10:J104 J106:J114 J116:J125 J127:J140 J142:J143 J145:J156 J158:J191 J193:J205 J207:J223 J225:J226 J228:J268 J270:J320 J322:J340 J342:J357 J359:J408 J410:J416 J418:J421 J424:J430">
    <cfRule type="notContainsBlanks" dxfId="429" priority="28">
      <formula>LEN(TRIM(J10))&gt;0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551A-B71E-444F-BD72-14FB8DDA52B3}">
  <sheetPr>
    <pageSetUpPr fitToPage="1"/>
  </sheetPr>
  <dimension ref="A1:O433"/>
  <sheetViews>
    <sheetView zoomScaleNormal="100" workbookViewId="0">
      <pane xSplit="3" ySplit="4" topLeftCell="D5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20.16406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701</v>
      </c>
      <c r="H2" s="77" t="s">
        <v>459</v>
      </c>
      <c r="I2" s="77">
        <v>44621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SUM(H5:H6)</f>
        <v>0.88</v>
      </c>
      <c r="J5" s="275"/>
    </row>
    <row r="6" spans="1:10" ht="16" x14ac:dyDescent="0.2">
      <c r="A6" s="275"/>
      <c r="B6" s="275"/>
      <c r="C6" s="279"/>
      <c r="D6" s="279" t="s">
        <v>413</v>
      </c>
      <c r="E6" s="280">
        <v>10000</v>
      </c>
      <c r="F6" s="281">
        <v>0.42</v>
      </c>
      <c r="G6" s="281"/>
      <c r="H6" s="282">
        <f>F6</f>
        <v>0.42</v>
      </c>
      <c r="I6" s="282"/>
      <c r="J6" s="275"/>
    </row>
    <row r="7" spans="1:10" ht="16" x14ac:dyDescent="0.2">
      <c r="A7" s="275"/>
      <c r="B7" s="275"/>
      <c r="C7" s="279"/>
      <c r="D7" s="279"/>
      <c r="E7" s="280"/>
      <c r="F7" s="281"/>
      <c r="G7" s="281"/>
      <c r="H7" s="282"/>
      <c r="I7" s="282"/>
      <c r="J7" s="275"/>
    </row>
    <row r="8" spans="1:10" ht="16" x14ac:dyDescent="0.2">
      <c r="A8" s="275"/>
      <c r="B8" s="275">
        <v>2261</v>
      </c>
      <c r="C8" s="279" t="s">
        <v>672</v>
      </c>
      <c r="D8" s="279" t="s">
        <v>411</v>
      </c>
      <c r="E8" s="280">
        <v>10000</v>
      </c>
      <c r="F8" s="281">
        <f>H8-G8</f>
        <v>0</v>
      </c>
      <c r="G8" s="281">
        <v>2.0099999999999998</v>
      </c>
      <c r="H8" s="282">
        <v>2.0099999999999998</v>
      </c>
      <c r="I8" s="282">
        <f>H8</f>
        <v>2.0099999999999998</v>
      </c>
      <c r="J8" s="275"/>
    </row>
    <row r="9" spans="1:10" ht="16" x14ac:dyDescent="0.2">
      <c r="A9" s="275"/>
      <c r="B9" s="275"/>
      <c r="C9" s="276"/>
      <c r="D9" s="276"/>
      <c r="E9" s="277"/>
      <c r="F9" s="278"/>
      <c r="G9" s="275"/>
      <c r="H9" s="275"/>
      <c r="I9" s="275"/>
      <c r="J9" s="275"/>
    </row>
    <row r="10" spans="1:10" ht="16" x14ac:dyDescent="0.2">
      <c r="A10" s="63"/>
      <c r="B10" s="75" t="s">
        <v>539</v>
      </c>
      <c r="C10" s="66" t="s">
        <v>198</v>
      </c>
      <c r="D10" s="66" t="s">
        <v>411</v>
      </c>
      <c r="E10" s="78">
        <v>100000</v>
      </c>
      <c r="F10" s="109">
        <v>11.34</v>
      </c>
      <c r="G10" s="144">
        <v>1.26</v>
      </c>
      <c r="H10" s="78">
        <f>SUM(F10:G10)</f>
        <v>12.6</v>
      </c>
      <c r="I10" s="78">
        <f>SUM(H10:H13)</f>
        <v>20.55</v>
      </c>
      <c r="J10" s="23"/>
    </row>
    <row r="11" spans="1:10" ht="16" x14ac:dyDescent="0.2">
      <c r="A11" s="63"/>
      <c r="B11" s="75" t="s">
        <v>539</v>
      </c>
      <c r="C11" s="66"/>
      <c r="D11" s="66" t="s">
        <v>412</v>
      </c>
      <c r="E11" s="78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539</v>
      </c>
      <c r="C12" s="66"/>
      <c r="D12" s="66" t="s">
        <v>413</v>
      </c>
      <c r="E12" s="78">
        <v>100000</v>
      </c>
      <c r="F12" s="109">
        <v>4.18</v>
      </c>
      <c r="G12" s="144"/>
      <c r="H12" s="78">
        <f>F12</f>
        <v>4.18</v>
      </c>
      <c r="I12" s="78"/>
      <c r="J12" s="23"/>
    </row>
    <row r="13" spans="1:10" ht="16" x14ac:dyDescent="0.2">
      <c r="A13" s="63"/>
      <c r="B13" s="75" t="s">
        <v>539</v>
      </c>
      <c r="C13" s="66"/>
      <c r="D13" s="66" t="s">
        <v>414</v>
      </c>
      <c r="E13" s="78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H14" s="78"/>
      <c r="I14" s="78"/>
      <c r="J14" s="23"/>
    </row>
    <row r="15" spans="1:10" ht="16" x14ac:dyDescent="0.2">
      <c r="A15" s="63"/>
      <c r="B15" s="75" t="s">
        <v>540</v>
      </c>
      <c r="C15" s="66" t="s">
        <v>216</v>
      </c>
      <c r="D15" s="66" t="s">
        <v>411</v>
      </c>
      <c r="E15" s="79">
        <v>200000</v>
      </c>
      <c r="F15" s="109">
        <v>23.94</v>
      </c>
      <c r="G15" s="144">
        <v>1.26</v>
      </c>
      <c r="H15" s="78">
        <f>F15+G15</f>
        <v>25.200000000000003</v>
      </c>
      <c r="I15" s="78">
        <f>SUM(H15:H18)</f>
        <v>38.170000000000009</v>
      </c>
      <c r="J15" s="23"/>
    </row>
    <row r="16" spans="1:10" ht="16" x14ac:dyDescent="0.2">
      <c r="A16" s="63"/>
      <c r="B16" s="75" t="s">
        <v>540</v>
      </c>
      <c r="C16" s="66"/>
      <c r="D16" s="66" t="s">
        <v>412</v>
      </c>
      <c r="E16" s="79">
        <v>10000</v>
      </c>
      <c r="F16" s="109">
        <v>3.42</v>
      </c>
      <c r="G16" s="144"/>
      <c r="H16" s="78">
        <f>F16</f>
        <v>3.42</v>
      </c>
      <c r="I16" s="78"/>
      <c r="J16" s="23"/>
    </row>
    <row r="17" spans="1:10" ht="16" x14ac:dyDescent="0.2">
      <c r="A17" s="63"/>
      <c r="B17" s="75" t="s">
        <v>540</v>
      </c>
      <c r="C17" s="66"/>
      <c r="D17" s="66" t="s">
        <v>413</v>
      </c>
      <c r="E17" s="78">
        <v>220000</v>
      </c>
      <c r="F17" s="109">
        <v>9.1999999999999993</v>
      </c>
      <c r="G17" s="144"/>
      <c r="H17" s="78">
        <f>F17</f>
        <v>9.1999999999999993</v>
      </c>
      <c r="I17" s="78"/>
      <c r="J17" s="23"/>
    </row>
    <row r="18" spans="1:10" ht="16" x14ac:dyDescent="0.2">
      <c r="A18" s="63"/>
      <c r="B18" s="75" t="s">
        <v>540</v>
      </c>
      <c r="C18" s="66"/>
      <c r="D18" s="66" t="s">
        <v>414</v>
      </c>
      <c r="E18" s="79">
        <v>10000</v>
      </c>
      <c r="F18" s="109">
        <v>0.35</v>
      </c>
      <c r="G18" s="144"/>
      <c r="H18" s="78">
        <f>F18</f>
        <v>0.35</v>
      </c>
      <c r="I18" s="78"/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ht="16" x14ac:dyDescent="0.2">
      <c r="A20" s="63"/>
      <c r="B20" s="75" t="s">
        <v>542</v>
      </c>
      <c r="C20" s="66" t="s">
        <v>89</v>
      </c>
      <c r="D20" s="66" t="s">
        <v>411</v>
      </c>
      <c r="E20" s="79">
        <v>10000</v>
      </c>
      <c r="F20" s="109">
        <v>0</v>
      </c>
      <c r="G20" s="144">
        <f>H20-F20</f>
        <v>5.0199999999999996</v>
      </c>
      <c r="H20" s="78">
        <v>5.0199999999999996</v>
      </c>
      <c r="I20" s="78">
        <f>SUM(H20)</f>
        <v>5.0199999999999996</v>
      </c>
      <c r="J20" s="23"/>
    </row>
    <row r="21" spans="1:10" ht="16" x14ac:dyDescent="0.2">
      <c r="A21" s="63"/>
      <c r="B21" s="75"/>
      <c r="C21" s="66"/>
      <c r="D21" s="66"/>
      <c r="E21" s="79"/>
      <c r="F21" s="109"/>
      <c r="G21" s="144"/>
      <c r="H21" s="78"/>
      <c r="I21" s="78"/>
      <c r="J21" s="23"/>
    </row>
    <row r="22" spans="1:10" ht="16" x14ac:dyDescent="0.2">
      <c r="A22" s="63"/>
      <c r="B22" s="75" t="s">
        <v>543</v>
      </c>
      <c r="C22" s="66" t="s">
        <v>138</v>
      </c>
      <c r="D22" s="66" t="s">
        <v>411</v>
      </c>
      <c r="E22" s="78">
        <v>10000</v>
      </c>
      <c r="F22" s="78">
        <v>0</v>
      </c>
      <c r="G22" s="78">
        <f>H22-F22</f>
        <v>2.0099999999999998</v>
      </c>
      <c r="H22" s="78">
        <v>2.0099999999999998</v>
      </c>
      <c r="I22" s="78">
        <f>H22</f>
        <v>2.0099999999999998</v>
      </c>
      <c r="J22" s="23"/>
    </row>
    <row r="23" spans="1:10" ht="16" x14ac:dyDescent="0.2">
      <c r="A23" s="63"/>
      <c r="B23" s="75"/>
      <c r="C23" s="66"/>
      <c r="D23" s="66"/>
      <c r="E23" s="78"/>
      <c r="F23" s="78"/>
      <c r="G23" s="78"/>
      <c r="H23" s="78"/>
      <c r="I23" s="78"/>
      <c r="J23" s="23"/>
    </row>
    <row r="24" spans="1:10" ht="16" x14ac:dyDescent="0.2">
      <c r="A24" s="63"/>
      <c r="B24" s="75" t="s">
        <v>711</v>
      </c>
      <c r="C24" s="66" t="s">
        <v>703</v>
      </c>
      <c r="D24" s="66" t="s">
        <v>411</v>
      </c>
      <c r="E24" s="78">
        <v>10000</v>
      </c>
      <c r="F24" s="78">
        <v>0</v>
      </c>
      <c r="G24" s="78">
        <f>H24-F24</f>
        <v>0.66</v>
      </c>
      <c r="H24" s="78">
        <v>0.66</v>
      </c>
      <c r="I24" s="78">
        <f>H24</f>
        <v>0.66</v>
      </c>
      <c r="J24" s="23" t="s">
        <v>704</v>
      </c>
    </row>
    <row r="25" spans="1:10" ht="16" x14ac:dyDescent="0.2">
      <c r="A25" s="63"/>
      <c r="B25" s="75"/>
      <c r="C25" s="66"/>
      <c r="D25" s="66"/>
      <c r="E25" s="79"/>
      <c r="F25" s="78"/>
      <c r="G25" s="78"/>
      <c r="H25" s="78"/>
      <c r="I25" s="78"/>
      <c r="J25" s="23"/>
    </row>
    <row r="26" spans="1:10" ht="16" x14ac:dyDescent="0.2">
      <c r="A26" s="63"/>
      <c r="B26" s="75" t="s">
        <v>544</v>
      </c>
      <c r="C26" s="66" t="s">
        <v>139</v>
      </c>
      <c r="D26" s="66" t="s">
        <v>411</v>
      </c>
      <c r="E26" s="78">
        <v>100000</v>
      </c>
      <c r="F26" s="109">
        <f>H26-G26</f>
        <v>18.090000000000003</v>
      </c>
      <c r="G26" s="144">
        <v>2.0099999999999998</v>
      </c>
      <c r="H26" s="78">
        <v>20.100000000000001</v>
      </c>
      <c r="I26" s="78">
        <f>SUM(H26:H31)</f>
        <v>66.3</v>
      </c>
      <c r="J26" s="23"/>
    </row>
    <row r="27" spans="1:10" ht="16" x14ac:dyDescent="0.2">
      <c r="A27" s="63"/>
      <c r="B27" s="75" t="s">
        <v>544</v>
      </c>
      <c r="C27" s="66"/>
      <c r="D27" s="66" t="s">
        <v>417</v>
      </c>
      <c r="E27" s="78">
        <v>50000</v>
      </c>
      <c r="F27" s="109">
        <v>33.85</v>
      </c>
      <c r="G27" s="144"/>
      <c r="H27" s="78">
        <f>F27</f>
        <v>33.85</v>
      </c>
      <c r="I27" s="78"/>
      <c r="J27" s="23"/>
    </row>
    <row r="28" spans="1:10" ht="16" x14ac:dyDescent="0.2">
      <c r="A28" s="63"/>
      <c r="B28" s="75" t="s">
        <v>544</v>
      </c>
      <c r="C28" s="66"/>
      <c r="D28" s="66" t="s">
        <v>412</v>
      </c>
      <c r="E28" s="79">
        <v>10000</v>
      </c>
      <c r="F28" s="109">
        <v>3.42</v>
      </c>
      <c r="G28" s="144"/>
      <c r="H28" s="78">
        <f>F28</f>
        <v>3.42</v>
      </c>
      <c r="I28" s="78"/>
      <c r="J28" s="23"/>
    </row>
    <row r="29" spans="1:10" ht="16" x14ac:dyDescent="0.2">
      <c r="A29" s="63"/>
      <c r="B29" s="75" t="s">
        <v>544</v>
      </c>
      <c r="C29" s="66"/>
      <c r="D29" s="66" t="s">
        <v>413</v>
      </c>
      <c r="E29" s="79">
        <v>100000</v>
      </c>
      <c r="F29" s="109">
        <v>4.18</v>
      </c>
      <c r="G29" s="144"/>
      <c r="H29" s="78">
        <f>F29</f>
        <v>4.18</v>
      </c>
      <c r="I29" s="78"/>
      <c r="J29" s="23"/>
    </row>
    <row r="30" spans="1:10" ht="16" x14ac:dyDescent="0.2">
      <c r="A30" s="63"/>
      <c r="B30" s="75" t="s">
        <v>544</v>
      </c>
      <c r="C30" s="66"/>
      <c r="D30" s="66" t="s">
        <v>418</v>
      </c>
      <c r="E30" s="78">
        <v>100000</v>
      </c>
      <c r="F30" s="109">
        <v>4.4000000000000004</v>
      </c>
      <c r="G30" s="144"/>
      <c r="H30" s="78">
        <f>F30</f>
        <v>4.4000000000000004</v>
      </c>
      <c r="I30" s="78"/>
      <c r="J30" s="23"/>
    </row>
    <row r="31" spans="1:10" ht="16" x14ac:dyDescent="0.2">
      <c r="A31" s="63"/>
      <c r="B31" s="75" t="s">
        <v>544</v>
      </c>
      <c r="C31" s="66"/>
      <c r="D31" s="66" t="s">
        <v>414</v>
      </c>
      <c r="E31" s="79">
        <v>10000</v>
      </c>
      <c r="F31" s="109">
        <v>0.35</v>
      </c>
      <c r="G31" s="144"/>
      <c r="H31" s="78">
        <f>F31</f>
        <v>0.35</v>
      </c>
      <c r="I31" s="78"/>
      <c r="J31" s="23"/>
    </row>
    <row r="32" spans="1:10" ht="16" x14ac:dyDescent="0.2">
      <c r="A32" s="63"/>
      <c r="B32" s="75"/>
      <c r="C32" s="66"/>
      <c r="D32" s="66"/>
      <c r="E32" s="79"/>
      <c r="F32" s="109"/>
      <c r="G32" s="144"/>
      <c r="H32" s="78"/>
      <c r="I32" s="78"/>
      <c r="J32" s="23"/>
    </row>
    <row r="33" spans="1:10" ht="16" x14ac:dyDescent="0.2">
      <c r="A33" s="63"/>
      <c r="B33" s="75" t="s">
        <v>545</v>
      </c>
      <c r="C33" s="66" t="s">
        <v>217</v>
      </c>
      <c r="D33" s="66" t="s">
        <v>411</v>
      </c>
      <c r="E33" s="78">
        <v>240000</v>
      </c>
      <c r="F33" s="109">
        <f>H33-G33</f>
        <v>20.93</v>
      </c>
      <c r="G33" s="144">
        <v>0.91</v>
      </c>
      <c r="H33" s="78">
        <v>21.84</v>
      </c>
      <c r="I33" s="78">
        <f>SUM(H33:H34)</f>
        <v>22.26</v>
      </c>
      <c r="J33" s="23"/>
    </row>
    <row r="34" spans="1:10" ht="16" x14ac:dyDescent="0.2">
      <c r="A34" s="63"/>
      <c r="B34" s="75" t="s">
        <v>545</v>
      </c>
      <c r="C34" s="66"/>
      <c r="D34" s="66" t="s">
        <v>413</v>
      </c>
      <c r="E34" s="78">
        <v>10000</v>
      </c>
      <c r="F34" s="109">
        <v>0.42</v>
      </c>
      <c r="G34" s="144"/>
      <c r="H34" s="78">
        <f>F34</f>
        <v>0.42</v>
      </c>
      <c r="I34" s="78"/>
      <c r="J34" s="23"/>
    </row>
    <row r="35" spans="1:10" ht="16" x14ac:dyDescent="0.2">
      <c r="A35" s="63"/>
      <c r="B35" s="75"/>
      <c r="C35" s="66"/>
      <c r="D35" s="66"/>
      <c r="E35" s="78"/>
      <c r="F35" s="109"/>
      <c r="G35" s="144"/>
      <c r="H35" s="78"/>
      <c r="I35" s="78"/>
      <c r="J35" s="23"/>
    </row>
    <row r="36" spans="1:10" ht="16" x14ac:dyDescent="0.2">
      <c r="A36" s="63"/>
      <c r="B36" s="75" t="s">
        <v>548</v>
      </c>
      <c r="C36" s="66" t="s">
        <v>178</v>
      </c>
      <c r="D36" s="66" t="s">
        <v>411</v>
      </c>
      <c r="E36" s="79">
        <v>50000</v>
      </c>
      <c r="F36" s="109">
        <v>20.079999999999998</v>
      </c>
      <c r="G36" s="144">
        <f>H36-F36</f>
        <v>5.0200000000000031</v>
      </c>
      <c r="H36" s="78">
        <v>25.1</v>
      </c>
      <c r="I36" s="78">
        <f>SUM(H36:H41)</f>
        <v>84.17</v>
      </c>
      <c r="J36" s="23"/>
    </row>
    <row r="37" spans="1:10" ht="16" x14ac:dyDescent="0.2">
      <c r="A37" s="63"/>
      <c r="B37" s="75" t="s">
        <v>548</v>
      </c>
      <c r="C37" s="66"/>
      <c r="D37" s="66" t="s">
        <v>417</v>
      </c>
      <c r="E37" s="79">
        <v>50000</v>
      </c>
      <c r="F37" s="109">
        <v>33.85</v>
      </c>
      <c r="G37" s="144"/>
      <c r="H37" s="78">
        <f>F37</f>
        <v>33.85</v>
      </c>
      <c r="I37" s="78"/>
      <c r="J37" s="23"/>
    </row>
    <row r="38" spans="1:10" ht="16" x14ac:dyDescent="0.2">
      <c r="A38" s="63"/>
      <c r="B38" s="75" t="s">
        <v>548</v>
      </c>
      <c r="C38" s="66"/>
      <c r="D38" s="66" t="s">
        <v>412</v>
      </c>
      <c r="E38" s="79">
        <v>10000</v>
      </c>
      <c r="F38" s="109">
        <v>3.42</v>
      </c>
      <c r="G38" s="144"/>
      <c r="H38" s="78">
        <f>F38</f>
        <v>3.42</v>
      </c>
      <c r="I38" s="78"/>
      <c r="J38" s="23"/>
    </row>
    <row r="39" spans="1:10" ht="16" x14ac:dyDescent="0.2">
      <c r="A39" s="63"/>
      <c r="B39" s="75" t="s">
        <v>548</v>
      </c>
      <c r="C39" s="66"/>
      <c r="D39" s="66" t="s">
        <v>413</v>
      </c>
      <c r="E39" s="79">
        <v>250000</v>
      </c>
      <c r="F39" s="109">
        <v>10.45</v>
      </c>
      <c r="G39" s="144"/>
      <c r="H39" s="78">
        <f>F39</f>
        <v>10.45</v>
      </c>
      <c r="I39" s="78"/>
      <c r="J39" s="23"/>
    </row>
    <row r="40" spans="1:10" ht="16" x14ac:dyDescent="0.2">
      <c r="A40" s="63"/>
      <c r="B40" s="75" t="s">
        <v>548</v>
      </c>
      <c r="C40" s="66"/>
      <c r="D40" s="66" t="s">
        <v>418</v>
      </c>
      <c r="E40" s="78">
        <v>250000</v>
      </c>
      <c r="F40" s="109">
        <v>11</v>
      </c>
      <c r="G40" s="144"/>
      <c r="H40" s="78">
        <f>F40</f>
        <v>11</v>
      </c>
      <c r="I40" s="78"/>
      <c r="J40" s="23"/>
    </row>
    <row r="41" spans="1:10" ht="16" x14ac:dyDescent="0.2">
      <c r="A41" s="63"/>
      <c r="B41" s="75" t="s">
        <v>548</v>
      </c>
      <c r="C41" s="66"/>
      <c r="D41" s="66" t="s">
        <v>414</v>
      </c>
      <c r="E41" s="79">
        <v>10000</v>
      </c>
      <c r="F41" s="109">
        <v>0.35</v>
      </c>
      <c r="G41" s="144"/>
      <c r="H41" s="78">
        <f>F41</f>
        <v>0.35</v>
      </c>
      <c r="I41" s="78"/>
      <c r="J41" s="23"/>
    </row>
    <row r="42" spans="1:10" ht="16" x14ac:dyDescent="0.2">
      <c r="A42" s="63"/>
      <c r="B42" s="75"/>
      <c r="C42" s="66"/>
      <c r="D42" s="66"/>
      <c r="E42" s="79"/>
      <c r="F42" s="109"/>
      <c r="G42" s="144"/>
      <c r="H42" s="78"/>
      <c r="I42" s="78"/>
      <c r="J42" s="23"/>
    </row>
    <row r="43" spans="1:10" ht="16" x14ac:dyDescent="0.2">
      <c r="A43" s="63"/>
      <c r="B43" s="75" t="s">
        <v>549</v>
      </c>
      <c r="C43" s="66" t="s">
        <v>325</v>
      </c>
      <c r="D43" s="66" t="s">
        <v>411</v>
      </c>
      <c r="E43" s="201">
        <v>500000</v>
      </c>
      <c r="F43" s="109">
        <f>H43-G43</f>
        <v>44.59</v>
      </c>
      <c r="G43" s="144">
        <v>0.91</v>
      </c>
      <c r="H43" s="78">
        <v>45.5</v>
      </c>
      <c r="I43" s="78">
        <f>SUM(H43:H44)</f>
        <v>66.400000000000006</v>
      </c>
      <c r="J43" s="200"/>
    </row>
    <row r="44" spans="1:10" ht="16" x14ac:dyDescent="0.2">
      <c r="A44" s="63"/>
      <c r="B44" s="75" t="s">
        <v>549</v>
      </c>
      <c r="C44" s="66"/>
      <c r="D44" s="66" t="s">
        <v>413</v>
      </c>
      <c r="E44" s="78">
        <v>500000</v>
      </c>
      <c r="F44" s="109">
        <v>20.9</v>
      </c>
      <c r="G44" s="144"/>
      <c r="H44" s="78">
        <f>F44</f>
        <v>20.9</v>
      </c>
      <c r="I44" s="78"/>
      <c r="J44" s="23"/>
    </row>
    <row r="45" spans="1:10" ht="16" x14ac:dyDescent="0.2">
      <c r="A45" s="63"/>
      <c r="B45" s="75"/>
      <c r="C45" s="66"/>
      <c r="D45" s="66"/>
      <c r="E45" s="78"/>
      <c r="F45" s="109"/>
      <c r="G45" s="144"/>
      <c r="H45" s="78"/>
      <c r="I45" s="78"/>
      <c r="J45" s="23"/>
    </row>
    <row r="46" spans="1:10" ht="16" x14ac:dyDescent="0.2">
      <c r="A46" s="63"/>
      <c r="B46" s="75" t="s">
        <v>550</v>
      </c>
      <c r="C46" s="66" t="s">
        <v>79</v>
      </c>
      <c r="D46" s="66" t="s">
        <v>411</v>
      </c>
      <c r="E46" s="78">
        <v>50000</v>
      </c>
      <c r="F46" s="109">
        <f>H46-G46</f>
        <v>2.6399999999999997</v>
      </c>
      <c r="G46" s="144">
        <v>0.66</v>
      </c>
      <c r="H46" s="78">
        <v>3.3</v>
      </c>
      <c r="I46" s="78">
        <f>SUM(H46:H51)</f>
        <v>21.950000000000003</v>
      </c>
      <c r="J46" s="23"/>
    </row>
    <row r="47" spans="1:10" ht="16" x14ac:dyDescent="0.2">
      <c r="A47" s="63"/>
      <c r="B47" s="75" t="s">
        <v>550</v>
      </c>
      <c r="C47" s="66"/>
      <c r="D47" s="66" t="s">
        <v>417</v>
      </c>
      <c r="E47" s="78">
        <v>50000</v>
      </c>
      <c r="F47" s="109">
        <v>6.3</v>
      </c>
      <c r="G47" s="144"/>
      <c r="H47" s="78">
        <f>F47</f>
        <v>6.3</v>
      </c>
      <c r="I47" s="78"/>
      <c r="J47" s="23"/>
    </row>
    <row r="48" spans="1:10" ht="16" x14ac:dyDescent="0.2">
      <c r="A48" s="63"/>
      <c r="B48" s="75" t="s">
        <v>550</v>
      </c>
      <c r="C48" s="66"/>
      <c r="D48" s="66" t="s">
        <v>412</v>
      </c>
      <c r="E48" s="78">
        <v>10000</v>
      </c>
      <c r="F48" s="109">
        <v>3.42</v>
      </c>
      <c r="G48" s="144"/>
      <c r="H48" s="78">
        <f>F48</f>
        <v>3.42</v>
      </c>
      <c r="I48" s="78"/>
      <c r="J48" s="23"/>
    </row>
    <row r="49" spans="1:10" ht="16" x14ac:dyDescent="0.2">
      <c r="A49" s="63"/>
      <c r="B49" s="75" t="s">
        <v>550</v>
      </c>
      <c r="C49" s="66"/>
      <c r="D49" s="66" t="s">
        <v>413</v>
      </c>
      <c r="E49" s="78">
        <v>100000</v>
      </c>
      <c r="F49" s="109">
        <v>4.18</v>
      </c>
      <c r="G49" s="144"/>
      <c r="H49" s="78">
        <f>F49</f>
        <v>4.18</v>
      </c>
      <c r="I49" s="78"/>
      <c r="J49" s="23"/>
    </row>
    <row r="50" spans="1:10" ht="16" x14ac:dyDescent="0.2">
      <c r="A50" s="63"/>
      <c r="B50" s="75" t="s">
        <v>550</v>
      </c>
      <c r="C50" s="66"/>
      <c r="D50" s="66" t="s">
        <v>418</v>
      </c>
      <c r="E50" s="78">
        <v>100000</v>
      </c>
      <c r="F50" s="109">
        <v>4.4000000000000004</v>
      </c>
      <c r="G50" s="144"/>
      <c r="H50" s="78">
        <f>F50</f>
        <v>4.4000000000000004</v>
      </c>
      <c r="I50" s="78"/>
      <c r="J50" s="23"/>
    </row>
    <row r="51" spans="1:10" ht="16" x14ac:dyDescent="0.2">
      <c r="A51" s="63"/>
      <c r="B51" s="75" t="s">
        <v>550</v>
      </c>
      <c r="C51" s="66"/>
      <c r="D51" s="66" t="s">
        <v>414</v>
      </c>
      <c r="E51" s="79">
        <v>10000</v>
      </c>
      <c r="F51" s="109">
        <v>0.35</v>
      </c>
      <c r="G51" s="144"/>
      <c r="H51" s="78">
        <f>F51</f>
        <v>0.35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109"/>
      <c r="G52" s="144"/>
      <c r="H52" s="78"/>
      <c r="I52" s="78"/>
      <c r="J52" s="23"/>
    </row>
    <row r="53" spans="1:10" ht="16" x14ac:dyDescent="0.2">
      <c r="A53" s="63"/>
      <c r="B53" s="75" t="s">
        <v>551</v>
      </c>
      <c r="C53" s="66" t="s">
        <v>80</v>
      </c>
      <c r="D53" s="66" t="s">
        <v>411</v>
      </c>
      <c r="E53" s="78">
        <v>300000</v>
      </c>
      <c r="F53" s="78">
        <f>H53-G53</f>
        <v>19.14</v>
      </c>
      <c r="G53" s="78">
        <v>0.66</v>
      </c>
      <c r="H53" s="78">
        <v>19.8</v>
      </c>
      <c r="I53" s="78">
        <f>SUM(H53:H54)</f>
        <v>32.340000000000003</v>
      </c>
      <c r="J53" s="23"/>
    </row>
    <row r="54" spans="1:10" ht="16" x14ac:dyDescent="0.2">
      <c r="A54" s="63"/>
      <c r="B54" s="75" t="s">
        <v>551</v>
      </c>
      <c r="C54" s="66"/>
      <c r="D54" s="66" t="s">
        <v>413</v>
      </c>
      <c r="E54" s="78">
        <v>300000</v>
      </c>
      <c r="F54" s="78">
        <v>12.54</v>
      </c>
      <c r="G54" s="78"/>
      <c r="H54" s="78">
        <f>F54</f>
        <v>12.54</v>
      </c>
      <c r="I54" s="78"/>
      <c r="J54" s="23"/>
    </row>
    <row r="55" spans="1:10" ht="16" x14ac:dyDescent="0.2">
      <c r="A55" s="63"/>
      <c r="B55" s="257"/>
      <c r="C55" s="167"/>
      <c r="D55" s="66"/>
      <c r="E55" s="79"/>
      <c r="F55" s="109"/>
      <c r="G55" s="144"/>
      <c r="H55" s="78"/>
      <c r="I55" s="78"/>
      <c r="J55" s="23"/>
    </row>
    <row r="56" spans="1:10" ht="16" x14ac:dyDescent="0.2">
      <c r="A56" s="63"/>
      <c r="B56" s="75" t="s">
        <v>552</v>
      </c>
      <c r="C56" s="66" t="s">
        <v>64</v>
      </c>
      <c r="D56" s="66" t="s">
        <v>411</v>
      </c>
      <c r="E56" s="79">
        <v>100000</v>
      </c>
      <c r="F56" s="109">
        <v>18.09</v>
      </c>
      <c r="G56" s="144">
        <f>H56-F56</f>
        <v>2.0100000000000016</v>
      </c>
      <c r="H56" s="78">
        <v>20.100000000000001</v>
      </c>
      <c r="I56" s="78">
        <f>SUM(H56:H60)</f>
        <v>32.450000000000003</v>
      </c>
      <c r="J56" s="23"/>
    </row>
    <row r="57" spans="1:10" ht="16" x14ac:dyDescent="0.2">
      <c r="A57" s="63"/>
      <c r="B57" s="75" t="s">
        <v>552</v>
      </c>
      <c r="C57" s="66"/>
      <c r="D57" s="66" t="s">
        <v>412</v>
      </c>
      <c r="E57" s="79">
        <v>10000</v>
      </c>
      <c r="F57" s="109">
        <v>3.42</v>
      </c>
      <c r="G57" s="144"/>
      <c r="H57" s="78">
        <f>F57</f>
        <v>3.42</v>
      </c>
      <c r="I57" s="78"/>
      <c r="J57" s="23"/>
    </row>
    <row r="58" spans="1:10" ht="16" x14ac:dyDescent="0.2">
      <c r="A58" s="63"/>
      <c r="B58" s="75" t="s">
        <v>552</v>
      </c>
      <c r="C58" s="66"/>
      <c r="D58" s="66" t="s">
        <v>413</v>
      </c>
      <c r="E58" s="79">
        <v>100000</v>
      </c>
      <c r="F58" s="109">
        <v>4.18</v>
      </c>
      <c r="G58" s="144"/>
      <c r="H58" s="78">
        <f>F58</f>
        <v>4.18</v>
      </c>
      <c r="I58" s="78"/>
      <c r="J58" s="23"/>
    </row>
    <row r="59" spans="1:10" ht="16" x14ac:dyDescent="0.2">
      <c r="A59" s="63"/>
      <c r="B59" s="75" t="s">
        <v>552</v>
      </c>
      <c r="C59" s="66"/>
      <c r="D59" s="66" t="s">
        <v>418</v>
      </c>
      <c r="E59" s="78">
        <v>100000</v>
      </c>
      <c r="F59" s="109">
        <v>4.4000000000000004</v>
      </c>
      <c r="G59" s="144"/>
      <c r="H59" s="78">
        <f>F59</f>
        <v>4.4000000000000004</v>
      </c>
      <c r="I59" s="78"/>
      <c r="J59" s="23"/>
    </row>
    <row r="60" spans="1:10" ht="16" x14ac:dyDescent="0.2">
      <c r="A60" s="63"/>
      <c r="B60" s="75" t="s">
        <v>552</v>
      </c>
      <c r="C60" s="66"/>
      <c r="D60" s="66" t="s">
        <v>414</v>
      </c>
      <c r="E60" s="79">
        <v>10000</v>
      </c>
      <c r="F60" s="109">
        <v>0.35</v>
      </c>
      <c r="G60" s="144"/>
      <c r="H60" s="78">
        <f>F60</f>
        <v>0.35</v>
      </c>
      <c r="I60" s="78"/>
      <c r="J60" s="23"/>
    </row>
    <row r="61" spans="1:10" ht="16" x14ac:dyDescent="0.2">
      <c r="A61" s="63"/>
      <c r="B61" s="75"/>
      <c r="C61" s="66"/>
      <c r="D61" s="66"/>
      <c r="E61" s="79"/>
      <c r="F61" s="109"/>
      <c r="G61" s="144"/>
      <c r="H61" s="78"/>
      <c r="I61" s="78"/>
      <c r="J61" s="23"/>
    </row>
    <row r="62" spans="1:10" ht="16" x14ac:dyDescent="0.2">
      <c r="A62" s="63"/>
      <c r="B62" s="75" t="s">
        <v>553</v>
      </c>
      <c r="C62" s="66" t="s">
        <v>218</v>
      </c>
      <c r="D62" s="66" t="s">
        <v>411</v>
      </c>
      <c r="E62" s="79">
        <v>10000</v>
      </c>
      <c r="F62" s="109">
        <v>0</v>
      </c>
      <c r="G62" s="144">
        <f>H62-F62</f>
        <v>3.08</v>
      </c>
      <c r="H62" s="78">
        <v>3.08</v>
      </c>
      <c r="I62" s="78">
        <f>H62</f>
        <v>3.08</v>
      </c>
      <c r="J62" s="23"/>
    </row>
    <row r="63" spans="1:10" ht="16" x14ac:dyDescent="0.2">
      <c r="A63" s="63"/>
      <c r="B63" s="75"/>
      <c r="C63" s="66"/>
      <c r="D63" s="66"/>
      <c r="E63" s="79"/>
      <c r="F63" s="109"/>
      <c r="G63" s="144"/>
      <c r="H63" s="78"/>
      <c r="I63" s="78"/>
      <c r="J63" s="23"/>
    </row>
    <row r="64" spans="1:10" ht="16" x14ac:dyDescent="0.2">
      <c r="A64" s="63"/>
      <c r="B64" s="75" t="s">
        <v>422</v>
      </c>
      <c r="C64" s="66" t="s">
        <v>420</v>
      </c>
      <c r="D64" s="66" t="s">
        <v>411</v>
      </c>
      <c r="E64" s="79">
        <v>10000</v>
      </c>
      <c r="F64" s="109">
        <v>0</v>
      </c>
      <c r="G64" s="144">
        <f>H64-F64</f>
        <v>3.08</v>
      </c>
      <c r="H64" s="78">
        <v>3.08</v>
      </c>
      <c r="I64" s="78">
        <f>SUM(H64:H65)</f>
        <v>5.17</v>
      </c>
      <c r="J64" s="23"/>
    </row>
    <row r="65" spans="1:10" ht="16" x14ac:dyDescent="0.2">
      <c r="A65" s="75"/>
      <c r="B65" s="75" t="s">
        <v>422</v>
      </c>
      <c r="C65" s="66"/>
      <c r="D65" s="66" t="s">
        <v>413</v>
      </c>
      <c r="E65" s="79">
        <v>50000</v>
      </c>
      <c r="F65" s="109">
        <v>2.09</v>
      </c>
      <c r="G65" s="144"/>
      <c r="H65" s="78">
        <f>F65</f>
        <v>2.09</v>
      </c>
      <c r="I65" s="78"/>
      <c r="J65" s="23"/>
    </row>
    <row r="66" spans="1:10" ht="16" x14ac:dyDescent="0.2">
      <c r="A66" s="75"/>
      <c r="B66" s="75"/>
      <c r="C66" s="66"/>
      <c r="D66" s="66"/>
      <c r="E66" s="79"/>
      <c r="F66" s="109"/>
      <c r="G66" s="144"/>
      <c r="H66" s="78"/>
      <c r="I66" s="78"/>
      <c r="J66" s="23"/>
    </row>
    <row r="67" spans="1:10" ht="16" x14ac:dyDescent="0.2">
      <c r="A67" s="75"/>
      <c r="B67" s="75" t="s">
        <v>712</v>
      </c>
      <c r="C67" s="66" t="s">
        <v>706</v>
      </c>
      <c r="D67" s="66" t="s">
        <v>411</v>
      </c>
      <c r="E67" s="79">
        <v>10000</v>
      </c>
      <c r="F67" s="109">
        <v>0</v>
      </c>
      <c r="G67" s="144">
        <f>H67-F67</f>
        <v>0.91</v>
      </c>
      <c r="H67" s="78">
        <v>0.91</v>
      </c>
      <c r="I67" s="78">
        <f>H67</f>
        <v>0.91</v>
      </c>
      <c r="J67" s="23" t="s">
        <v>705</v>
      </c>
    </row>
    <row r="68" spans="1:10" ht="16" x14ac:dyDescent="0.2">
      <c r="A68" s="63"/>
      <c r="B68" s="23"/>
      <c r="C68" s="66"/>
      <c r="D68" s="66"/>
      <c r="E68" s="79"/>
      <c r="F68" s="109"/>
      <c r="G68" s="144"/>
      <c r="H68" s="78"/>
      <c r="I68" s="78"/>
      <c r="J68" s="23"/>
    </row>
    <row r="69" spans="1:10" ht="16" x14ac:dyDescent="0.2">
      <c r="A69" s="63"/>
      <c r="B69" s="75" t="s">
        <v>423</v>
      </c>
      <c r="C69" s="66" t="s">
        <v>421</v>
      </c>
      <c r="D69" s="66" t="s">
        <v>411</v>
      </c>
      <c r="E69" s="79">
        <v>100000</v>
      </c>
      <c r="F69" s="109">
        <v>4.7699999999999996</v>
      </c>
      <c r="G69" s="144">
        <f>H69-F69</f>
        <v>0.53000000000000025</v>
      </c>
      <c r="H69" s="78">
        <v>5.3</v>
      </c>
      <c r="I69" s="78">
        <f>SUM(H69:H70)</f>
        <v>9.48</v>
      </c>
      <c r="J69" s="23"/>
    </row>
    <row r="70" spans="1:10" ht="16" x14ac:dyDescent="0.2">
      <c r="A70" s="63"/>
      <c r="B70" s="75" t="s">
        <v>423</v>
      </c>
      <c r="C70" s="66"/>
      <c r="D70" s="66" t="s">
        <v>413</v>
      </c>
      <c r="E70" s="79">
        <v>100000</v>
      </c>
      <c r="F70" s="109">
        <v>4.18</v>
      </c>
      <c r="G70" s="144"/>
      <c r="H70" s="78">
        <f>F70</f>
        <v>4.18</v>
      </c>
      <c r="I70" s="78"/>
      <c r="J70" s="23"/>
    </row>
    <row r="71" spans="1:10" ht="16" x14ac:dyDescent="0.2">
      <c r="A71" s="63"/>
      <c r="B71" s="75"/>
      <c r="C71" s="66"/>
      <c r="D71" s="66"/>
      <c r="E71" s="79"/>
      <c r="F71" s="109"/>
      <c r="G71" s="144"/>
      <c r="H71" s="78"/>
      <c r="I71" s="78"/>
      <c r="J71" s="23"/>
    </row>
    <row r="72" spans="1:10" ht="16" x14ac:dyDescent="0.2">
      <c r="A72" s="63"/>
      <c r="B72" s="75" t="s">
        <v>634</v>
      </c>
      <c r="C72" s="66" t="s">
        <v>512</v>
      </c>
      <c r="D72" s="66" t="s">
        <v>411</v>
      </c>
      <c r="E72" s="79">
        <v>10000</v>
      </c>
      <c r="F72" s="109">
        <v>0</v>
      </c>
      <c r="G72" s="144">
        <v>5.0199999999999996</v>
      </c>
      <c r="H72" s="78">
        <v>5.0199999999999996</v>
      </c>
      <c r="I72" s="78">
        <f>SUM(H72:H73)</f>
        <v>5.6999999999999993</v>
      </c>
      <c r="J72" s="23"/>
    </row>
    <row r="73" spans="1:10" ht="16" x14ac:dyDescent="0.2">
      <c r="A73" s="63"/>
      <c r="B73" s="75" t="s">
        <v>634</v>
      </c>
      <c r="C73" s="66"/>
      <c r="D73" s="66" t="s">
        <v>412</v>
      </c>
      <c r="E73" s="79">
        <v>2000</v>
      </c>
      <c r="F73" s="109">
        <v>0.68</v>
      </c>
      <c r="G73" s="144"/>
      <c r="H73" s="78">
        <f>F73</f>
        <v>0.68</v>
      </c>
      <c r="I73" s="78"/>
      <c r="J73" s="23"/>
    </row>
    <row r="74" spans="1:10" ht="16" x14ac:dyDescent="0.2">
      <c r="A74" s="63"/>
      <c r="B74" s="75"/>
      <c r="C74" s="66"/>
      <c r="D74" s="66"/>
      <c r="E74" s="79"/>
      <c r="F74" s="109"/>
      <c r="G74" s="144"/>
      <c r="H74" s="79"/>
      <c r="I74" s="79"/>
      <c r="J74" s="23"/>
    </row>
    <row r="75" spans="1:10" ht="16" x14ac:dyDescent="0.2">
      <c r="A75" s="63"/>
      <c r="B75" s="75" t="s">
        <v>555</v>
      </c>
      <c r="C75" s="66" t="s">
        <v>57</v>
      </c>
      <c r="D75" s="66" t="s">
        <v>411</v>
      </c>
      <c r="E75" s="78">
        <v>40000</v>
      </c>
      <c r="F75" s="109">
        <f>H75-G75</f>
        <v>15.059999999999999</v>
      </c>
      <c r="G75" s="144">
        <v>5.0199999999999996</v>
      </c>
      <c r="H75" s="78">
        <v>20.079999999999998</v>
      </c>
      <c r="I75" s="78">
        <f>SUM(H75:H80)</f>
        <v>44.470000000000006</v>
      </c>
      <c r="J75" s="23"/>
    </row>
    <row r="76" spans="1:10" ht="16" x14ac:dyDescent="0.2">
      <c r="A76" s="63"/>
      <c r="B76" s="75" t="s">
        <v>555</v>
      </c>
      <c r="C76" s="66"/>
      <c r="D76" s="66" t="s">
        <v>417</v>
      </c>
      <c r="E76" s="79">
        <v>10000</v>
      </c>
      <c r="F76" s="109">
        <v>19.760000000000002</v>
      </c>
      <c r="G76" s="144"/>
      <c r="H76" s="79">
        <f>F76</f>
        <v>19.760000000000002</v>
      </c>
      <c r="I76" s="79"/>
      <c r="J76" s="23"/>
    </row>
    <row r="77" spans="1:10" ht="16" x14ac:dyDescent="0.2">
      <c r="A77" s="63"/>
      <c r="B77" s="75" t="s">
        <v>555</v>
      </c>
      <c r="C77" s="66"/>
      <c r="D77" s="66" t="s">
        <v>412</v>
      </c>
      <c r="E77" s="79">
        <v>10000</v>
      </c>
      <c r="F77" s="109">
        <v>3.42</v>
      </c>
      <c r="G77" s="144"/>
      <c r="H77" s="79">
        <f>F77</f>
        <v>3.42</v>
      </c>
      <c r="I77" s="79"/>
      <c r="J77" s="23"/>
    </row>
    <row r="78" spans="1:10" ht="16" x14ac:dyDescent="0.2">
      <c r="A78" s="63"/>
      <c r="B78" s="75" t="s">
        <v>555</v>
      </c>
      <c r="C78" s="66"/>
      <c r="D78" s="66" t="s">
        <v>413</v>
      </c>
      <c r="E78" s="79">
        <v>10000</v>
      </c>
      <c r="F78" s="109">
        <v>0.42</v>
      </c>
      <c r="G78" s="144"/>
      <c r="H78" s="79">
        <f>F78</f>
        <v>0.42</v>
      </c>
      <c r="I78" s="79"/>
      <c r="J78" s="23"/>
    </row>
    <row r="79" spans="1:10" ht="16" x14ac:dyDescent="0.2">
      <c r="A79" s="63"/>
      <c r="B79" s="75" t="s">
        <v>555</v>
      </c>
      <c r="C79" s="66"/>
      <c r="D79" s="66" t="s">
        <v>418</v>
      </c>
      <c r="E79" s="79">
        <v>10000</v>
      </c>
      <c r="F79" s="109">
        <v>0.44</v>
      </c>
      <c r="G79" s="144"/>
      <c r="H79" s="79">
        <f>F79</f>
        <v>0.44</v>
      </c>
      <c r="I79" s="79"/>
      <c r="J79" s="23"/>
    </row>
    <row r="80" spans="1:10" ht="16" x14ac:dyDescent="0.2">
      <c r="A80" s="63"/>
      <c r="B80" s="75" t="s">
        <v>555</v>
      </c>
      <c r="C80" s="66"/>
      <c r="D80" s="66" t="s">
        <v>414</v>
      </c>
      <c r="E80" s="79">
        <v>10000</v>
      </c>
      <c r="F80" s="109">
        <v>0.35</v>
      </c>
      <c r="G80" s="144"/>
      <c r="H80" s="79">
        <f>F80</f>
        <v>0.35</v>
      </c>
      <c r="I80" s="79"/>
      <c r="J80" s="23"/>
    </row>
    <row r="81" spans="1:10" ht="16" x14ac:dyDescent="0.2">
      <c r="A81" s="63"/>
      <c r="B81" s="75"/>
      <c r="C81" s="66"/>
      <c r="D81" s="66"/>
      <c r="E81" s="79"/>
      <c r="F81" s="109"/>
      <c r="G81" s="144"/>
      <c r="H81" s="79"/>
      <c r="I81" s="79"/>
      <c r="J81" s="23"/>
    </row>
    <row r="82" spans="1:10" ht="16" x14ac:dyDescent="0.2">
      <c r="A82" s="63"/>
      <c r="B82" s="75" t="s">
        <v>556</v>
      </c>
      <c r="C82" s="66" t="s">
        <v>58</v>
      </c>
      <c r="D82" s="66" t="s">
        <v>411</v>
      </c>
      <c r="E82" s="79">
        <v>10000</v>
      </c>
      <c r="F82" s="109">
        <v>0</v>
      </c>
      <c r="G82" s="144">
        <f>H82-F82</f>
        <v>8.02</v>
      </c>
      <c r="H82" s="79">
        <v>8.02</v>
      </c>
      <c r="I82" s="79">
        <f>H82</f>
        <v>8.02</v>
      </c>
      <c r="J82" s="23"/>
    </row>
    <row r="83" spans="1:10" ht="16" x14ac:dyDescent="0.2">
      <c r="A83" s="63"/>
      <c r="B83" s="75"/>
      <c r="C83" s="66"/>
      <c r="D83" s="66"/>
      <c r="E83" s="79"/>
      <c r="F83" s="109"/>
      <c r="G83" s="144"/>
      <c r="H83" s="79"/>
      <c r="I83" s="79"/>
      <c r="J83" s="23"/>
    </row>
    <row r="84" spans="1:10" ht="16" x14ac:dyDescent="0.2">
      <c r="A84" s="63"/>
      <c r="B84" s="75" t="s">
        <v>558</v>
      </c>
      <c r="C84" s="66" t="s">
        <v>219</v>
      </c>
      <c r="D84" s="66" t="s">
        <v>411</v>
      </c>
      <c r="E84" s="78">
        <v>50000</v>
      </c>
      <c r="F84" s="109">
        <f>H84-G84</f>
        <v>2.6399999999999997</v>
      </c>
      <c r="G84" s="144">
        <v>0.66</v>
      </c>
      <c r="H84" s="78">
        <v>3.3</v>
      </c>
      <c r="I84" s="78">
        <f>SUM(H84:H85)</f>
        <v>7.8999999999999995</v>
      </c>
      <c r="J84" s="23"/>
    </row>
    <row r="85" spans="1:10" ht="16" x14ac:dyDescent="0.2">
      <c r="A85" s="63"/>
      <c r="B85" s="75" t="s">
        <v>558</v>
      </c>
      <c r="C85" s="66"/>
      <c r="D85" s="66" t="s">
        <v>413</v>
      </c>
      <c r="E85" s="79">
        <v>110000</v>
      </c>
      <c r="F85" s="109">
        <v>4.5999999999999996</v>
      </c>
      <c r="G85" s="144"/>
      <c r="H85" s="79">
        <f>F85</f>
        <v>4.5999999999999996</v>
      </c>
      <c r="I85" s="79"/>
      <c r="J85" s="23"/>
    </row>
    <row r="86" spans="1:10" ht="16" x14ac:dyDescent="0.2">
      <c r="A86" s="63"/>
      <c r="B86" s="75"/>
      <c r="C86" s="66"/>
      <c r="D86" s="66"/>
      <c r="E86" s="79"/>
      <c r="F86" s="109"/>
      <c r="G86" s="144"/>
      <c r="H86" s="79"/>
      <c r="I86" s="79"/>
      <c r="J86" s="23"/>
    </row>
    <row r="87" spans="1:10" ht="16" x14ac:dyDescent="0.2">
      <c r="A87" s="63"/>
      <c r="B87" s="75" t="s">
        <v>559</v>
      </c>
      <c r="C87" s="66" t="s">
        <v>17</v>
      </c>
      <c r="D87" s="66" t="s">
        <v>411</v>
      </c>
      <c r="E87" s="78">
        <v>10000</v>
      </c>
      <c r="F87" s="78">
        <v>0</v>
      </c>
      <c r="G87" s="78">
        <v>3.08</v>
      </c>
      <c r="H87" s="78">
        <v>3.08</v>
      </c>
      <c r="I87" s="78">
        <f>SUM(H87:H90)</f>
        <v>24.53</v>
      </c>
      <c r="J87" s="23"/>
    </row>
    <row r="88" spans="1:10" ht="16" x14ac:dyDescent="0.2">
      <c r="A88" s="63"/>
      <c r="B88" s="75" t="s">
        <v>559</v>
      </c>
      <c r="C88" s="66"/>
      <c r="D88" s="66" t="s">
        <v>417</v>
      </c>
      <c r="E88" s="79"/>
      <c r="F88" s="109"/>
      <c r="G88" s="144"/>
      <c r="H88" s="78">
        <f>F88</f>
        <v>0</v>
      </c>
      <c r="I88" s="79"/>
      <c r="J88" s="23"/>
    </row>
    <row r="89" spans="1:10" ht="16" x14ac:dyDescent="0.2">
      <c r="A89" s="63"/>
      <c r="B89" s="75" t="s">
        <v>559</v>
      </c>
      <c r="C89" s="66"/>
      <c r="D89" s="66" t="s">
        <v>413</v>
      </c>
      <c r="E89" s="79">
        <v>250000</v>
      </c>
      <c r="F89" s="109">
        <v>10.45</v>
      </c>
      <c r="G89" s="144"/>
      <c r="H89" s="79">
        <f>F89</f>
        <v>10.45</v>
      </c>
      <c r="I89" s="79"/>
      <c r="J89" s="23"/>
    </row>
    <row r="90" spans="1:10" ht="16" x14ac:dyDescent="0.2">
      <c r="A90" s="63"/>
      <c r="B90" s="75" t="s">
        <v>559</v>
      </c>
      <c r="C90" s="66"/>
      <c r="D90" s="66" t="s">
        <v>418</v>
      </c>
      <c r="E90" s="78">
        <v>250000</v>
      </c>
      <c r="F90" s="109">
        <v>11</v>
      </c>
      <c r="G90" s="144"/>
      <c r="H90" s="79">
        <f>F90</f>
        <v>11</v>
      </c>
      <c r="I90" s="79"/>
      <c r="J90" s="23"/>
    </row>
    <row r="91" spans="1:10" ht="16" x14ac:dyDescent="0.2">
      <c r="A91" s="63"/>
      <c r="B91" s="75"/>
      <c r="C91" s="66"/>
      <c r="D91" s="66"/>
      <c r="E91" s="78"/>
      <c r="F91" s="109"/>
      <c r="G91" s="144"/>
      <c r="H91" s="79"/>
      <c r="I91" s="79"/>
      <c r="J91" s="23"/>
    </row>
    <row r="92" spans="1:10" ht="16" x14ac:dyDescent="0.2">
      <c r="A92" s="63"/>
      <c r="B92" s="75" t="s">
        <v>651</v>
      </c>
      <c r="C92" s="66" t="s">
        <v>650</v>
      </c>
      <c r="D92" s="66" t="s">
        <v>411</v>
      </c>
      <c r="E92" s="78">
        <v>240000</v>
      </c>
      <c r="F92" s="78">
        <f>H92-G92</f>
        <v>20.93</v>
      </c>
      <c r="G92" s="78">
        <v>0.91</v>
      </c>
      <c r="H92" s="78">
        <v>21.84</v>
      </c>
      <c r="I92" s="78">
        <f>SUM(H92:H95)</f>
        <v>35.64</v>
      </c>
      <c r="J92" s="23"/>
    </row>
    <row r="93" spans="1:10" ht="16" x14ac:dyDescent="0.2">
      <c r="A93" s="63"/>
      <c r="B93" s="75" t="s">
        <v>651</v>
      </c>
      <c r="C93" s="66"/>
      <c r="D93" s="66" t="s">
        <v>412</v>
      </c>
      <c r="E93" s="78">
        <v>10000</v>
      </c>
      <c r="F93" s="109">
        <v>3.42</v>
      </c>
      <c r="G93" s="144"/>
      <c r="H93" s="79">
        <f>F93</f>
        <v>3.42</v>
      </c>
      <c r="I93" s="79"/>
      <c r="J93" s="23"/>
    </row>
    <row r="94" spans="1:10" ht="16" x14ac:dyDescent="0.2">
      <c r="A94" s="63"/>
      <c r="B94" s="75" t="s">
        <v>651</v>
      </c>
      <c r="C94" s="66"/>
      <c r="D94" s="66" t="s">
        <v>413</v>
      </c>
      <c r="E94" s="78">
        <v>240000</v>
      </c>
      <c r="F94" s="109">
        <v>10.029999999999999</v>
      </c>
      <c r="G94" s="144"/>
      <c r="H94" s="79">
        <f>F94</f>
        <v>10.029999999999999</v>
      </c>
      <c r="I94" s="79"/>
      <c r="J94" s="23"/>
    </row>
    <row r="95" spans="1:10" ht="16" x14ac:dyDescent="0.2">
      <c r="A95" s="63"/>
      <c r="B95" s="75" t="s">
        <v>651</v>
      </c>
      <c r="C95" s="66"/>
      <c r="D95" s="66" t="s">
        <v>414</v>
      </c>
      <c r="E95" s="78">
        <v>10000</v>
      </c>
      <c r="F95" s="109">
        <v>0.35</v>
      </c>
      <c r="G95" s="144"/>
      <c r="H95" s="79">
        <f>F95</f>
        <v>0.35</v>
      </c>
      <c r="I95" s="79"/>
      <c r="J95" s="23"/>
    </row>
    <row r="96" spans="1:10" ht="16" x14ac:dyDescent="0.2">
      <c r="A96" s="63"/>
      <c r="B96" s="75"/>
      <c r="C96" s="66"/>
      <c r="D96" s="66"/>
      <c r="E96" s="79"/>
      <c r="F96" s="109"/>
      <c r="G96" s="144"/>
      <c r="H96" s="79"/>
      <c r="I96" s="79"/>
      <c r="J96" s="23"/>
    </row>
    <row r="97" spans="1:10" ht="16" x14ac:dyDescent="0.2">
      <c r="A97" s="63"/>
      <c r="B97" s="75" t="s">
        <v>560</v>
      </c>
      <c r="C97" s="85" t="s">
        <v>224</v>
      </c>
      <c r="D97" s="85" t="s">
        <v>411</v>
      </c>
      <c r="E97" s="86">
        <v>260000</v>
      </c>
      <c r="F97" s="86">
        <f>H97-G97</f>
        <v>16.5</v>
      </c>
      <c r="G97" s="78">
        <v>0.66</v>
      </c>
      <c r="H97" s="86">
        <v>17.16</v>
      </c>
      <c r="I97" s="86">
        <f>SUM(H97:H100)</f>
        <v>31.799999999999997</v>
      </c>
      <c r="J97" s="23"/>
    </row>
    <row r="98" spans="1:10" ht="16" x14ac:dyDescent="0.2">
      <c r="A98" s="63"/>
      <c r="B98" s="75" t="s">
        <v>560</v>
      </c>
      <c r="C98" s="85"/>
      <c r="D98" s="85" t="s">
        <v>412</v>
      </c>
      <c r="E98" s="86">
        <v>10000</v>
      </c>
      <c r="F98" s="86">
        <v>3.42</v>
      </c>
      <c r="G98" s="86"/>
      <c r="H98" s="86">
        <f>F98</f>
        <v>3.42</v>
      </c>
      <c r="I98" s="86"/>
      <c r="J98" s="23"/>
    </row>
    <row r="99" spans="1:10" ht="16" x14ac:dyDescent="0.2">
      <c r="A99" s="63"/>
      <c r="B99" s="75" t="s">
        <v>560</v>
      </c>
      <c r="C99" s="85"/>
      <c r="D99" s="85" t="s">
        <v>413</v>
      </c>
      <c r="E99" s="86">
        <v>260000</v>
      </c>
      <c r="F99" s="86">
        <v>10.87</v>
      </c>
      <c r="G99" s="86"/>
      <c r="H99" s="86">
        <f>F99</f>
        <v>10.87</v>
      </c>
      <c r="I99" s="86"/>
      <c r="J99" s="23"/>
    </row>
    <row r="100" spans="1:10" ht="16" x14ac:dyDescent="0.2">
      <c r="A100" s="63"/>
      <c r="B100" s="75" t="s">
        <v>560</v>
      </c>
      <c r="C100" s="85"/>
      <c r="D100" s="85" t="s">
        <v>414</v>
      </c>
      <c r="E100" s="86">
        <v>10000</v>
      </c>
      <c r="F100" s="251">
        <v>0.35</v>
      </c>
      <c r="G100" s="242"/>
      <c r="H100" s="86">
        <f>F100</f>
        <v>0.35</v>
      </c>
      <c r="I100" s="86"/>
      <c r="J100" s="23"/>
    </row>
    <row r="101" spans="1:10" ht="16" x14ac:dyDescent="0.2">
      <c r="A101" s="63"/>
      <c r="B101" s="75"/>
      <c r="C101" s="85"/>
      <c r="D101" s="85"/>
      <c r="E101" s="86"/>
      <c r="F101" s="251"/>
      <c r="G101" s="242"/>
      <c r="H101" s="86"/>
      <c r="I101" s="86"/>
      <c r="J101" s="23"/>
    </row>
    <row r="102" spans="1:10" ht="16" x14ac:dyDescent="0.2">
      <c r="A102" s="63"/>
      <c r="B102" s="75" t="s">
        <v>561</v>
      </c>
      <c r="C102" s="66" t="s">
        <v>424</v>
      </c>
      <c r="D102" s="66" t="s">
        <v>411</v>
      </c>
      <c r="E102" s="79">
        <v>10000</v>
      </c>
      <c r="F102" s="109">
        <v>0</v>
      </c>
      <c r="G102" s="144">
        <f>H102-F102</f>
        <v>0.66</v>
      </c>
      <c r="H102" s="79">
        <v>0.66</v>
      </c>
      <c r="I102" s="79">
        <f>SUM(H102:H103)</f>
        <v>1.08</v>
      </c>
      <c r="J102" s="23"/>
    </row>
    <row r="103" spans="1:10" ht="16" x14ac:dyDescent="0.2">
      <c r="A103" s="63"/>
      <c r="B103" s="75" t="s">
        <v>561</v>
      </c>
      <c r="C103" s="66"/>
      <c r="D103" s="66" t="s">
        <v>413</v>
      </c>
      <c r="E103" s="78">
        <v>10000</v>
      </c>
      <c r="F103" s="78">
        <v>0.42</v>
      </c>
      <c r="G103" s="78"/>
      <c r="H103" s="78">
        <f>F103</f>
        <v>0.42</v>
      </c>
      <c r="I103" s="78"/>
      <c r="J103" s="23"/>
    </row>
    <row r="104" spans="1:10" ht="16" x14ac:dyDescent="0.2">
      <c r="A104" s="63"/>
      <c r="B104" s="75"/>
      <c r="C104" s="66"/>
      <c r="D104" s="66"/>
      <c r="E104" s="79"/>
      <c r="F104" s="109"/>
      <c r="G104" s="144"/>
      <c r="H104" s="79"/>
      <c r="I104" s="79"/>
      <c r="J104" s="23"/>
    </row>
    <row r="105" spans="1:10" ht="16" x14ac:dyDescent="0.2">
      <c r="A105" s="63"/>
      <c r="B105" s="75" t="s">
        <v>562</v>
      </c>
      <c r="C105" s="66" t="s">
        <v>233</v>
      </c>
      <c r="D105" s="66" t="s">
        <v>411</v>
      </c>
      <c r="E105" s="78">
        <v>10000</v>
      </c>
      <c r="F105" s="109">
        <v>0</v>
      </c>
      <c r="G105" s="144">
        <f>H105-F105</f>
        <v>5.0199999999999996</v>
      </c>
      <c r="H105" s="78">
        <v>5.0199999999999996</v>
      </c>
      <c r="I105" s="78">
        <f>SUM(H105:H108)</f>
        <v>12.969999999999999</v>
      </c>
      <c r="J105" s="211"/>
    </row>
    <row r="106" spans="1:10" ht="16" x14ac:dyDescent="0.2">
      <c r="A106" s="63"/>
      <c r="B106" s="75" t="s">
        <v>562</v>
      </c>
      <c r="C106" s="66"/>
      <c r="D106" s="66" t="s">
        <v>412</v>
      </c>
      <c r="E106" s="79">
        <v>10000</v>
      </c>
      <c r="F106" s="109">
        <v>3.42</v>
      </c>
      <c r="G106" s="144"/>
      <c r="H106" s="79">
        <f>F106</f>
        <v>3.42</v>
      </c>
      <c r="I106" s="79"/>
      <c r="J106" s="23"/>
    </row>
    <row r="107" spans="1:10" ht="16" x14ac:dyDescent="0.2">
      <c r="A107" s="63"/>
      <c r="B107" s="75" t="s">
        <v>562</v>
      </c>
      <c r="C107" s="66"/>
      <c r="D107" s="66" t="s">
        <v>413</v>
      </c>
      <c r="E107" s="79">
        <v>100000</v>
      </c>
      <c r="F107" s="109">
        <v>4.18</v>
      </c>
      <c r="G107" s="144"/>
      <c r="H107" s="79">
        <f>F107</f>
        <v>4.18</v>
      </c>
      <c r="I107" s="79"/>
      <c r="J107" s="23"/>
    </row>
    <row r="108" spans="1:10" ht="16" x14ac:dyDescent="0.2">
      <c r="A108" s="63"/>
      <c r="B108" s="75" t="s">
        <v>562</v>
      </c>
      <c r="C108" s="66"/>
      <c r="D108" s="66" t="s">
        <v>414</v>
      </c>
      <c r="E108" s="79">
        <v>10000</v>
      </c>
      <c r="F108" s="109">
        <v>0.35</v>
      </c>
      <c r="G108" s="144"/>
      <c r="H108" s="79">
        <f>F108</f>
        <v>0.35</v>
      </c>
      <c r="I108" s="79"/>
      <c r="J108" s="23"/>
    </row>
    <row r="109" spans="1:10" ht="16" x14ac:dyDescent="0.2">
      <c r="A109" s="63"/>
      <c r="B109" s="75"/>
      <c r="C109" s="66"/>
      <c r="D109" s="66"/>
      <c r="E109" s="79"/>
      <c r="F109" s="109"/>
      <c r="G109" s="144"/>
      <c r="H109" s="79"/>
      <c r="I109" s="79"/>
      <c r="J109" s="23"/>
    </row>
    <row r="110" spans="1:10" ht="16" x14ac:dyDescent="0.2">
      <c r="A110" s="63"/>
      <c r="B110" s="75" t="s">
        <v>563</v>
      </c>
      <c r="C110" s="66" t="s">
        <v>234</v>
      </c>
      <c r="D110" s="66" t="s">
        <v>411</v>
      </c>
      <c r="E110" s="78">
        <v>10000</v>
      </c>
      <c r="F110" s="78">
        <v>0</v>
      </c>
      <c r="G110" s="78">
        <f>H110-F110</f>
        <v>14.08</v>
      </c>
      <c r="H110" s="78">
        <v>14.08</v>
      </c>
      <c r="I110" s="78">
        <f>H110</f>
        <v>14.08</v>
      </c>
      <c r="J110" s="23"/>
    </row>
    <row r="111" spans="1:10" ht="16" x14ac:dyDescent="0.2">
      <c r="A111" s="63"/>
      <c r="B111" s="258"/>
      <c r="C111" s="44"/>
      <c r="D111" s="44"/>
      <c r="E111" s="165"/>
      <c r="F111" s="252"/>
      <c r="G111" s="144"/>
      <c r="H111" s="79"/>
      <c r="I111" s="79"/>
      <c r="J111" s="23"/>
    </row>
    <row r="112" spans="1:10" ht="16" x14ac:dyDescent="0.2">
      <c r="A112" s="63"/>
      <c r="B112" s="75" t="s">
        <v>564</v>
      </c>
      <c r="C112" s="168" t="s">
        <v>330</v>
      </c>
      <c r="D112" s="168" t="s">
        <v>411</v>
      </c>
      <c r="E112" s="169">
        <v>200000</v>
      </c>
      <c r="F112" s="109">
        <f>H112-G112</f>
        <v>17.29</v>
      </c>
      <c r="G112" s="144">
        <v>0.91</v>
      </c>
      <c r="H112" s="78">
        <v>18.2</v>
      </c>
      <c r="I112" s="78">
        <f>SUM(H112:H117)</f>
        <v>24.640000000000004</v>
      </c>
      <c r="J112" s="23"/>
    </row>
    <row r="113" spans="1:10" ht="16" x14ac:dyDescent="0.2">
      <c r="A113" s="63"/>
      <c r="B113" s="75" t="s">
        <v>564</v>
      </c>
      <c r="C113" s="168"/>
      <c r="D113" s="168" t="s">
        <v>417</v>
      </c>
      <c r="E113" s="169">
        <v>10000</v>
      </c>
      <c r="F113" s="109">
        <v>1.81</v>
      </c>
      <c r="G113" s="144"/>
      <c r="H113" s="78">
        <f>F113</f>
        <v>1.81</v>
      </c>
      <c r="I113" s="78"/>
      <c r="J113" s="23"/>
    </row>
    <row r="114" spans="1:10" ht="16" x14ac:dyDescent="0.2">
      <c r="A114" s="63"/>
      <c r="B114" s="75" t="s">
        <v>564</v>
      </c>
      <c r="C114" s="168"/>
      <c r="D114" s="168" t="s">
        <v>412</v>
      </c>
      <c r="E114" s="169">
        <v>10000</v>
      </c>
      <c r="F114" s="109">
        <v>3.42</v>
      </c>
      <c r="G114" s="144"/>
      <c r="H114" s="78">
        <f>F114</f>
        <v>3.42</v>
      </c>
      <c r="I114" s="78"/>
      <c r="J114" s="23"/>
    </row>
    <row r="115" spans="1:10" ht="16" x14ac:dyDescent="0.2">
      <c r="A115" s="63"/>
      <c r="B115" s="75" t="s">
        <v>564</v>
      </c>
      <c r="C115" s="168"/>
      <c r="D115" s="168" t="s">
        <v>413</v>
      </c>
      <c r="E115" s="169">
        <v>10000</v>
      </c>
      <c r="F115" s="109">
        <v>0.42</v>
      </c>
      <c r="G115" s="144"/>
      <c r="H115" s="78">
        <f>F115</f>
        <v>0.42</v>
      </c>
      <c r="I115" s="78"/>
    </row>
    <row r="116" spans="1:10" ht="16" x14ac:dyDescent="0.2">
      <c r="A116" s="63"/>
      <c r="B116" s="75" t="s">
        <v>564</v>
      </c>
      <c r="C116" s="168"/>
      <c r="D116" s="168" t="s">
        <v>418</v>
      </c>
      <c r="E116" s="169">
        <v>10000</v>
      </c>
      <c r="F116" s="253">
        <v>0.44</v>
      </c>
      <c r="G116" s="144"/>
      <c r="H116" s="78">
        <f>F116</f>
        <v>0.44</v>
      </c>
      <c r="I116" s="78"/>
      <c r="J116" s="23"/>
    </row>
    <row r="117" spans="1:10" ht="16" x14ac:dyDescent="0.2">
      <c r="A117" s="63"/>
      <c r="B117" s="75" t="s">
        <v>564</v>
      </c>
      <c r="C117" s="168"/>
      <c r="D117" s="168" t="s">
        <v>414</v>
      </c>
      <c r="E117" s="169">
        <v>10000</v>
      </c>
      <c r="F117" s="253">
        <v>0.35</v>
      </c>
      <c r="G117" s="144"/>
      <c r="H117" s="78">
        <f>F117</f>
        <v>0.35</v>
      </c>
      <c r="I117" s="78"/>
      <c r="J117" s="23"/>
    </row>
    <row r="118" spans="1:10" ht="16" x14ac:dyDescent="0.2">
      <c r="A118" s="63"/>
      <c r="B118" s="172"/>
      <c r="C118" s="168"/>
      <c r="D118" s="212"/>
      <c r="E118" s="169"/>
      <c r="F118" s="109"/>
      <c r="G118" s="144"/>
      <c r="H118" s="78"/>
      <c r="I118" s="78"/>
      <c r="J118" s="23"/>
    </row>
    <row r="119" spans="1:10" ht="16" x14ac:dyDescent="0.2">
      <c r="A119" s="63"/>
      <c r="B119" s="172" t="s">
        <v>565</v>
      </c>
      <c r="C119" s="168" t="s">
        <v>490</v>
      </c>
      <c r="D119" s="212" t="s">
        <v>411</v>
      </c>
      <c r="E119" s="169">
        <v>10000</v>
      </c>
      <c r="F119" s="109" t="s">
        <v>492</v>
      </c>
      <c r="G119" s="144">
        <v>3.08</v>
      </c>
      <c r="H119" s="78">
        <f>G119</f>
        <v>3.08</v>
      </c>
      <c r="I119" s="78">
        <f>H119</f>
        <v>3.08</v>
      </c>
      <c r="J119" s="23"/>
    </row>
    <row r="120" spans="1:10" ht="16" x14ac:dyDescent="0.2">
      <c r="A120" s="63"/>
      <c r="B120" s="172"/>
      <c r="C120" s="168"/>
      <c r="D120" s="212"/>
      <c r="E120" s="169"/>
      <c r="F120" s="109"/>
      <c r="G120" s="144"/>
      <c r="H120" s="78"/>
      <c r="I120" s="78"/>
      <c r="J120" s="23"/>
    </row>
    <row r="121" spans="1:10" ht="16" x14ac:dyDescent="0.2">
      <c r="A121" s="63"/>
      <c r="B121" s="172" t="s">
        <v>653</v>
      </c>
      <c r="C121" s="168" t="s">
        <v>652</v>
      </c>
      <c r="D121" s="212" t="s">
        <v>411</v>
      </c>
      <c r="E121" s="169">
        <v>10000</v>
      </c>
      <c r="F121" s="109">
        <f>H121-G121</f>
        <v>0</v>
      </c>
      <c r="G121" s="144">
        <v>1.26</v>
      </c>
      <c r="H121" s="78">
        <v>1.26</v>
      </c>
      <c r="I121" s="78">
        <f>H121</f>
        <v>1.26</v>
      </c>
      <c r="J121" s="23"/>
    </row>
    <row r="122" spans="1:10" ht="16" x14ac:dyDescent="0.2">
      <c r="A122" s="63"/>
      <c r="B122" s="172"/>
      <c r="C122" s="168"/>
      <c r="D122" s="212"/>
      <c r="E122" s="169"/>
      <c r="F122" s="109"/>
      <c r="G122" s="144"/>
      <c r="H122" s="78"/>
      <c r="I122" s="78"/>
      <c r="J122" s="23"/>
    </row>
    <row r="123" spans="1:10" ht="16" x14ac:dyDescent="0.2">
      <c r="A123" s="63"/>
      <c r="B123" s="75" t="s">
        <v>566</v>
      </c>
      <c r="C123" s="66" t="s">
        <v>25</v>
      </c>
      <c r="D123" s="66" t="s">
        <v>411</v>
      </c>
      <c r="E123" s="79">
        <v>10000</v>
      </c>
      <c r="F123" s="109">
        <v>0</v>
      </c>
      <c r="G123" s="144">
        <f>H123-F123</f>
        <v>3.08</v>
      </c>
      <c r="H123" s="79">
        <v>3.08</v>
      </c>
      <c r="I123" s="79">
        <f>H123</f>
        <v>3.08</v>
      </c>
      <c r="J123" s="23"/>
    </row>
    <row r="124" spans="1:10" ht="16" x14ac:dyDescent="0.2">
      <c r="A124" s="63"/>
      <c r="B124" s="75"/>
      <c r="C124" s="66"/>
      <c r="D124" s="66"/>
      <c r="E124" s="79"/>
      <c r="F124" s="109"/>
      <c r="G124" s="144"/>
      <c r="H124" s="79"/>
      <c r="I124" s="79"/>
      <c r="J124" s="23"/>
    </row>
    <row r="125" spans="1:10" ht="16" x14ac:dyDescent="0.2">
      <c r="A125" s="63"/>
      <c r="B125" s="75" t="s">
        <v>567</v>
      </c>
      <c r="C125" s="66" t="s">
        <v>88</v>
      </c>
      <c r="D125" s="66" t="s">
        <v>411</v>
      </c>
      <c r="E125" s="78">
        <v>250000</v>
      </c>
      <c r="F125" s="109">
        <f>H125-G125</f>
        <v>48.24</v>
      </c>
      <c r="G125" s="144">
        <v>2.0099999999999998</v>
      </c>
      <c r="H125" s="78">
        <v>50.25</v>
      </c>
      <c r="I125" s="78">
        <f>SUM(H125:H130)</f>
        <v>132.88</v>
      </c>
      <c r="J125" s="23"/>
    </row>
    <row r="126" spans="1:10" ht="16" x14ac:dyDescent="0.2">
      <c r="A126" s="63"/>
      <c r="B126" s="75" t="s">
        <v>567</v>
      </c>
      <c r="C126" s="66"/>
      <c r="D126" s="66" t="s">
        <v>417</v>
      </c>
      <c r="E126" s="78">
        <v>50000</v>
      </c>
      <c r="F126" s="109">
        <v>57.85</v>
      </c>
      <c r="G126" s="144"/>
      <c r="H126" s="78">
        <f>F126</f>
        <v>57.85</v>
      </c>
      <c r="I126" s="78"/>
      <c r="J126" s="211"/>
    </row>
    <row r="127" spans="1:10" ht="16" x14ac:dyDescent="0.2">
      <c r="A127" s="63"/>
      <c r="B127" s="75" t="s">
        <v>567</v>
      </c>
      <c r="C127" s="66"/>
      <c r="D127" s="66" t="s">
        <v>412</v>
      </c>
      <c r="E127" s="78">
        <v>10000</v>
      </c>
      <c r="F127" s="109">
        <v>3.42</v>
      </c>
      <c r="G127" s="144"/>
      <c r="H127" s="78">
        <f>F127</f>
        <v>3.42</v>
      </c>
      <c r="I127" s="78"/>
      <c r="J127" s="23"/>
    </row>
    <row r="128" spans="1:10" ht="16" x14ac:dyDescent="0.2">
      <c r="A128" s="63"/>
      <c r="B128" s="75" t="s">
        <v>567</v>
      </c>
      <c r="C128" s="66"/>
      <c r="D128" s="66" t="s">
        <v>413</v>
      </c>
      <c r="E128" s="78">
        <v>250000</v>
      </c>
      <c r="F128" s="109">
        <v>10.45</v>
      </c>
      <c r="G128" s="144"/>
      <c r="H128" s="78">
        <f>F128</f>
        <v>10.45</v>
      </c>
      <c r="I128" s="78"/>
      <c r="J128" s="23"/>
    </row>
    <row r="129" spans="1:10" ht="16" x14ac:dyDescent="0.2">
      <c r="A129" s="63"/>
      <c r="B129" s="75" t="s">
        <v>567</v>
      </c>
      <c r="C129" s="66"/>
      <c r="D129" s="66" t="s">
        <v>418</v>
      </c>
      <c r="E129" s="78">
        <v>240000</v>
      </c>
      <c r="F129" s="109">
        <v>10.56</v>
      </c>
      <c r="G129" s="144"/>
      <c r="H129" s="79">
        <f>F129</f>
        <v>10.56</v>
      </c>
      <c r="I129" s="79"/>
      <c r="J129" s="23"/>
    </row>
    <row r="130" spans="1:10" ht="16" x14ac:dyDescent="0.2">
      <c r="A130" s="63"/>
      <c r="B130" s="75" t="s">
        <v>567</v>
      </c>
      <c r="C130" s="66"/>
      <c r="D130" s="66" t="s">
        <v>414</v>
      </c>
      <c r="E130" s="79">
        <v>10000</v>
      </c>
      <c r="F130" s="109">
        <v>0.35</v>
      </c>
      <c r="G130" s="144"/>
      <c r="H130" s="79">
        <f>F130</f>
        <v>0.35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109"/>
      <c r="G131" s="144"/>
      <c r="H131" s="79"/>
      <c r="I131" s="79"/>
      <c r="J131" s="23"/>
    </row>
    <row r="132" spans="1:10" ht="16" x14ac:dyDescent="0.2">
      <c r="A132" s="63"/>
      <c r="B132" s="75" t="s">
        <v>713</v>
      </c>
      <c r="C132" s="66" t="s">
        <v>707</v>
      </c>
      <c r="D132" s="66" t="s">
        <v>411</v>
      </c>
      <c r="E132" s="79">
        <v>50000</v>
      </c>
      <c r="F132" s="109">
        <v>5.04</v>
      </c>
      <c r="G132" s="144">
        <f>H132-F132</f>
        <v>1.2599999999999998</v>
      </c>
      <c r="H132" s="79">
        <v>6.3</v>
      </c>
      <c r="I132" s="79">
        <f>SUM(H132:H135)</f>
        <v>18.43</v>
      </c>
      <c r="J132" s="23" t="s">
        <v>705</v>
      </c>
    </row>
    <row r="133" spans="1:10" ht="16" x14ac:dyDescent="0.2">
      <c r="A133" s="63"/>
      <c r="B133" s="75" t="s">
        <v>713</v>
      </c>
      <c r="C133" s="66"/>
      <c r="D133" s="66" t="s">
        <v>412</v>
      </c>
      <c r="E133" s="79">
        <v>10000</v>
      </c>
      <c r="F133" s="109">
        <v>3.42</v>
      </c>
      <c r="G133" s="144"/>
      <c r="H133" s="79">
        <f>F133</f>
        <v>3.42</v>
      </c>
      <c r="I133" s="79"/>
      <c r="J133" s="23"/>
    </row>
    <row r="134" spans="1:10" ht="16" x14ac:dyDescent="0.2">
      <c r="A134" s="63"/>
      <c r="B134" s="75" t="s">
        <v>713</v>
      </c>
      <c r="C134" s="66"/>
      <c r="D134" s="66" t="s">
        <v>413</v>
      </c>
      <c r="E134" s="79">
        <v>200000</v>
      </c>
      <c r="F134" s="109">
        <v>8.36</v>
      </c>
      <c r="G134" s="144"/>
      <c r="H134" s="79">
        <f>F134</f>
        <v>8.36</v>
      </c>
      <c r="I134" s="79"/>
      <c r="J134" s="23"/>
    </row>
    <row r="135" spans="1:10" ht="16" x14ac:dyDescent="0.2">
      <c r="A135" s="63"/>
      <c r="B135" s="75" t="s">
        <v>713</v>
      </c>
      <c r="C135" s="66"/>
      <c r="D135" s="66" t="s">
        <v>414</v>
      </c>
      <c r="E135" s="79">
        <v>10000</v>
      </c>
      <c r="F135" s="109">
        <v>0.35</v>
      </c>
      <c r="G135" s="144"/>
      <c r="H135" s="79">
        <f>F135</f>
        <v>0.35</v>
      </c>
      <c r="I135" s="79"/>
      <c r="J135" s="23"/>
    </row>
    <row r="136" spans="1:10" ht="16" x14ac:dyDescent="0.2">
      <c r="A136" s="63"/>
      <c r="B136" s="75"/>
      <c r="C136" s="66"/>
      <c r="D136" s="66"/>
      <c r="E136" s="79"/>
      <c r="F136" s="109"/>
      <c r="G136" s="144"/>
      <c r="H136" s="79"/>
      <c r="I136" s="79"/>
      <c r="J136" s="23"/>
    </row>
    <row r="137" spans="1:10" ht="16" x14ac:dyDescent="0.2">
      <c r="A137" s="63"/>
      <c r="B137" s="75" t="s">
        <v>568</v>
      </c>
      <c r="C137" s="66" t="s">
        <v>173</v>
      </c>
      <c r="D137" s="66" t="s">
        <v>411</v>
      </c>
      <c r="E137" s="79">
        <v>10000</v>
      </c>
      <c r="F137" s="109">
        <v>0</v>
      </c>
      <c r="G137" s="144">
        <f>H137-F137</f>
        <v>12.48</v>
      </c>
      <c r="H137" s="79">
        <v>12.48</v>
      </c>
      <c r="I137" s="79">
        <f>SUM(H137:H139)</f>
        <v>24.470000000000002</v>
      </c>
      <c r="J137" s="23"/>
    </row>
    <row r="138" spans="1:10" ht="16" x14ac:dyDescent="0.2">
      <c r="A138" s="63"/>
      <c r="B138" s="75" t="s">
        <v>568</v>
      </c>
      <c r="C138" s="66"/>
      <c r="D138" s="66" t="s">
        <v>417</v>
      </c>
      <c r="E138" s="79">
        <v>10000</v>
      </c>
      <c r="F138" s="109">
        <v>11.57</v>
      </c>
      <c r="G138" s="144"/>
      <c r="H138" s="79">
        <f>F138</f>
        <v>11.57</v>
      </c>
      <c r="I138" s="79"/>
      <c r="J138" s="23"/>
    </row>
    <row r="139" spans="1:10" ht="16" x14ac:dyDescent="0.2">
      <c r="A139" s="63"/>
      <c r="B139" s="75" t="s">
        <v>568</v>
      </c>
      <c r="C139" s="66"/>
      <c r="D139" s="66" t="s">
        <v>413</v>
      </c>
      <c r="E139" s="78">
        <v>10000</v>
      </c>
      <c r="F139" s="109">
        <v>0.42</v>
      </c>
      <c r="G139" s="144"/>
      <c r="H139" s="78">
        <f>F139</f>
        <v>0.42</v>
      </c>
      <c r="I139" s="78"/>
      <c r="J139" s="23"/>
    </row>
    <row r="140" spans="1:10" ht="16" x14ac:dyDescent="0.2">
      <c r="A140" s="63"/>
      <c r="B140" s="75"/>
      <c r="C140" s="66"/>
      <c r="D140" s="66"/>
      <c r="E140" s="78"/>
      <c r="F140" s="109"/>
      <c r="G140" s="144"/>
      <c r="H140" s="78"/>
      <c r="I140" s="78"/>
      <c r="J140" s="23"/>
    </row>
    <row r="141" spans="1:10" ht="16" x14ac:dyDescent="0.2">
      <c r="A141" s="63"/>
      <c r="B141" s="75" t="s">
        <v>569</v>
      </c>
      <c r="C141" s="66" t="s">
        <v>189</v>
      </c>
      <c r="D141" s="66" t="s">
        <v>411</v>
      </c>
      <c r="E141" s="78">
        <v>100000</v>
      </c>
      <c r="F141" s="109">
        <f>H141-G141</f>
        <v>72.180000000000007</v>
      </c>
      <c r="G141" s="144">
        <v>8.02</v>
      </c>
      <c r="H141" s="78">
        <v>80.2</v>
      </c>
      <c r="I141" s="78">
        <f>SUM(H141:H142)</f>
        <v>84.38</v>
      </c>
      <c r="J141" s="211"/>
    </row>
    <row r="142" spans="1:10" ht="16" x14ac:dyDescent="0.2">
      <c r="A142" s="63"/>
      <c r="B142" s="75" t="s">
        <v>569</v>
      </c>
      <c r="C142" s="66"/>
      <c r="D142" s="66" t="s">
        <v>413</v>
      </c>
      <c r="E142" s="79">
        <v>100000</v>
      </c>
      <c r="F142" s="109">
        <v>4.18</v>
      </c>
      <c r="G142" s="144"/>
      <c r="H142" s="79">
        <f>F142</f>
        <v>4.18</v>
      </c>
      <c r="I142" s="79"/>
      <c r="J142" s="23"/>
    </row>
    <row r="143" spans="1:10" ht="16" x14ac:dyDescent="0.2">
      <c r="A143" s="63"/>
      <c r="B143" s="75"/>
      <c r="C143" s="66"/>
      <c r="D143" s="66"/>
      <c r="E143" s="79"/>
      <c r="F143" s="109"/>
      <c r="G143" s="144"/>
      <c r="H143" s="79"/>
      <c r="I143" s="79"/>
      <c r="J143" s="23"/>
    </row>
    <row r="144" spans="1:10" ht="16" x14ac:dyDescent="0.2">
      <c r="A144" s="63"/>
      <c r="B144" s="75" t="s">
        <v>570</v>
      </c>
      <c r="C144" s="66" t="s">
        <v>143</v>
      </c>
      <c r="D144" s="66" t="s">
        <v>411</v>
      </c>
      <c r="E144" s="78">
        <v>10000</v>
      </c>
      <c r="F144" s="109">
        <v>0</v>
      </c>
      <c r="G144" s="144">
        <v>0.66</v>
      </c>
      <c r="H144" s="78">
        <v>0.66</v>
      </c>
      <c r="I144" s="78">
        <f>SUM(H144:H145)</f>
        <v>4.84</v>
      </c>
      <c r="J144" s="211"/>
    </row>
    <row r="145" spans="1:10" ht="16" x14ac:dyDescent="0.2">
      <c r="A145" s="63"/>
      <c r="B145" s="75" t="s">
        <v>570</v>
      </c>
      <c r="C145" s="66"/>
      <c r="D145" s="66" t="s">
        <v>413</v>
      </c>
      <c r="E145" s="79">
        <v>100000</v>
      </c>
      <c r="F145" s="109">
        <v>4.18</v>
      </c>
      <c r="G145" s="144"/>
      <c r="H145" s="79">
        <f>F145</f>
        <v>4.18</v>
      </c>
      <c r="I145" s="79"/>
      <c r="J145" s="23"/>
    </row>
    <row r="146" spans="1:10" ht="16" x14ac:dyDescent="0.2">
      <c r="A146" s="63"/>
      <c r="B146" s="75"/>
      <c r="C146" s="66"/>
      <c r="D146" s="66"/>
      <c r="E146" s="79"/>
      <c r="F146" s="109"/>
      <c r="G146" s="144"/>
      <c r="H146" s="79"/>
      <c r="I146" s="79"/>
      <c r="J146" s="23"/>
    </row>
    <row r="147" spans="1:10" ht="16" x14ac:dyDescent="0.2">
      <c r="A147" s="63"/>
      <c r="B147" s="75" t="s">
        <v>571</v>
      </c>
      <c r="C147" s="66" t="s">
        <v>235</v>
      </c>
      <c r="D147" s="66" t="s">
        <v>411</v>
      </c>
      <c r="E147" s="79">
        <v>10000</v>
      </c>
      <c r="F147" s="109">
        <v>0</v>
      </c>
      <c r="G147" s="144">
        <f>H147-F147</f>
        <v>2.0099999999999998</v>
      </c>
      <c r="H147" s="79">
        <v>2.0099999999999998</v>
      </c>
      <c r="I147" s="79">
        <f>SUM(H147:H148)</f>
        <v>6.42</v>
      </c>
      <c r="J147" s="23"/>
    </row>
    <row r="148" spans="1:10" ht="16" x14ac:dyDescent="0.2">
      <c r="A148" s="63"/>
      <c r="B148" s="75" t="s">
        <v>571</v>
      </c>
      <c r="C148" s="66"/>
      <c r="D148" s="66" t="s">
        <v>417</v>
      </c>
      <c r="E148" s="79">
        <v>10000</v>
      </c>
      <c r="F148" s="109">
        <v>4.41</v>
      </c>
      <c r="G148" s="144"/>
      <c r="H148" s="79">
        <f>F148</f>
        <v>4.41</v>
      </c>
      <c r="I148" s="79"/>
      <c r="J148" s="23"/>
    </row>
    <row r="149" spans="1:10" ht="16" x14ac:dyDescent="0.2">
      <c r="A149" s="63"/>
      <c r="B149" s="75"/>
      <c r="C149" s="66"/>
      <c r="D149" s="66"/>
      <c r="E149" s="79"/>
      <c r="F149" s="109"/>
      <c r="G149" s="144"/>
      <c r="H149" s="79"/>
      <c r="I149" s="79"/>
      <c r="J149" s="23"/>
    </row>
    <row r="150" spans="1:10" ht="16" x14ac:dyDescent="0.2">
      <c r="A150" s="63"/>
      <c r="B150" s="75" t="s">
        <v>655</v>
      </c>
      <c r="C150" s="66" t="s">
        <v>654</v>
      </c>
      <c r="D150" s="66" t="s">
        <v>411</v>
      </c>
      <c r="E150" s="79">
        <v>200000</v>
      </c>
      <c r="F150" s="109">
        <f>H150-G150</f>
        <v>12.54</v>
      </c>
      <c r="G150" s="144">
        <v>0.66</v>
      </c>
      <c r="H150" s="79">
        <v>13.2</v>
      </c>
      <c r="I150" s="79">
        <f>SUM(H150:H155)</f>
        <v>42.33</v>
      </c>
      <c r="J150" s="23"/>
    </row>
    <row r="151" spans="1:10" ht="16" x14ac:dyDescent="0.2">
      <c r="A151" s="63"/>
      <c r="B151" s="75" t="s">
        <v>655</v>
      </c>
      <c r="C151" s="66"/>
      <c r="D151" s="66" t="s">
        <v>417</v>
      </c>
      <c r="E151" s="79">
        <v>100000</v>
      </c>
      <c r="F151" s="109">
        <v>12.6</v>
      </c>
      <c r="G151" s="144"/>
      <c r="H151" s="79">
        <f>F151</f>
        <v>12.6</v>
      </c>
      <c r="I151" s="79"/>
      <c r="J151" s="23"/>
    </row>
    <row r="152" spans="1:10" ht="16" x14ac:dyDescent="0.2">
      <c r="A152" s="63"/>
      <c r="B152" s="75" t="s">
        <v>655</v>
      </c>
      <c r="C152" s="66"/>
      <c r="D152" s="66" t="s">
        <v>412</v>
      </c>
      <c r="E152" s="79">
        <v>10000</v>
      </c>
      <c r="F152" s="109">
        <v>3.42</v>
      </c>
      <c r="G152" s="144"/>
      <c r="H152" s="79">
        <f>F152</f>
        <v>3.42</v>
      </c>
      <c r="I152" s="79"/>
      <c r="J152" s="23"/>
    </row>
    <row r="153" spans="1:10" ht="16" x14ac:dyDescent="0.2">
      <c r="A153" s="63"/>
      <c r="B153" s="75" t="s">
        <v>655</v>
      </c>
      <c r="C153" s="66"/>
      <c r="D153" s="66" t="s">
        <v>413</v>
      </c>
      <c r="E153" s="78">
        <v>200000</v>
      </c>
      <c r="F153" s="78">
        <v>8.36</v>
      </c>
      <c r="G153" s="78"/>
      <c r="H153" s="78">
        <f>F153</f>
        <v>8.36</v>
      </c>
      <c r="I153" s="78"/>
      <c r="J153" s="23"/>
    </row>
    <row r="154" spans="1:10" ht="16" x14ac:dyDescent="0.2">
      <c r="A154" s="63"/>
      <c r="B154" s="75" t="s">
        <v>655</v>
      </c>
      <c r="C154" s="66"/>
      <c r="D154" s="66" t="s">
        <v>418</v>
      </c>
      <c r="E154" s="79">
        <v>100000</v>
      </c>
      <c r="F154" s="109">
        <v>4.4000000000000004</v>
      </c>
      <c r="G154" s="144"/>
      <c r="H154" s="79">
        <f>F154</f>
        <v>4.4000000000000004</v>
      </c>
      <c r="I154" s="79"/>
      <c r="J154" s="23"/>
    </row>
    <row r="155" spans="1:10" ht="16" x14ac:dyDescent="0.2">
      <c r="A155" s="63"/>
      <c r="B155" s="75" t="s">
        <v>655</v>
      </c>
      <c r="C155" s="66"/>
      <c r="D155" s="66" t="s">
        <v>414</v>
      </c>
      <c r="E155" s="79">
        <v>10000</v>
      </c>
      <c r="F155" s="109">
        <v>0.35</v>
      </c>
      <c r="G155" s="144"/>
      <c r="H155" s="79">
        <f>F155</f>
        <v>0.35</v>
      </c>
      <c r="I155" s="79"/>
      <c r="J155" s="23"/>
    </row>
    <row r="156" spans="1:10" ht="16" x14ac:dyDescent="0.2">
      <c r="A156" s="63"/>
      <c r="B156" s="75"/>
      <c r="C156" s="66"/>
      <c r="D156" s="66"/>
      <c r="E156" s="79"/>
      <c r="F156" s="109"/>
      <c r="G156" s="144"/>
      <c r="H156" s="79"/>
      <c r="I156" s="79"/>
      <c r="J156" s="23"/>
    </row>
    <row r="157" spans="1:10" ht="16" x14ac:dyDescent="0.2">
      <c r="A157" s="63"/>
      <c r="B157" s="75" t="s">
        <v>572</v>
      </c>
      <c r="C157" s="66" t="s">
        <v>29</v>
      </c>
      <c r="D157" s="66" t="s">
        <v>411</v>
      </c>
      <c r="E157" s="78">
        <v>10000</v>
      </c>
      <c r="F157" s="109">
        <v>0</v>
      </c>
      <c r="G157" s="144">
        <f>H157-F157</f>
        <v>3.08</v>
      </c>
      <c r="H157" s="78">
        <v>3.08</v>
      </c>
      <c r="I157" s="78">
        <f>SUM(H157:H158)</f>
        <v>3.5</v>
      </c>
      <c r="J157" s="211"/>
    </row>
    <row r="158" spans="1:10" ht="16" x14ac:dyDescent="0.2">
      <c r="A158" s="63"/>
      <c r="B158" s="75" t="s">
        <v>572</v>
      </c>
      <c r="C158" s="66"/>
      <c r="D158" s="66" t="s">
        <v>413</v>
      </c>
      <c r="E158" s="78">
        <v>10000</v>
      </c>
      <c r="F158" s="78">
        <v>0.42</v>
      </c>
      <c r="G158" s="78"/>
      <c r="H158" s="78">
        <f>F158</f>
        <v>0.42</v>
      </c>
      <c r="I158" s="78"/>
      <c r="J158" s="23"/>
    </row>
    <row r="159" spans="1:10" ht="16" x14ac:dyDescent="0.2">
      <c r="A159" s="63"/>
      <c r="B159" s="75"/>
      <c r="C159" s="66"/>
      <c r="D159" s="66"/>
      <c r="E159" s="79"/>
      <c r="F159" s="109"/>
      <c r="G159" s="144"/>
      <c r="H159" s="79"/>
      <c r="I159" s="79"/>
      <c r="J159" s="23"/>
    </row>
    <row r="160" spans="1:10" ht="16" x14ac:dyDescent="0.2">
      <c r="A160" s="63"/>
      <c r="B160" s="75" t="s">
        <v>573</v>
      </c>
      <c r="C160" s="66" t="s">
        <v>201</v>
      </c>
      <c r="D160" s="66" t="s">
        <v>411</v>
      </c>
      <c r="E160" s="79">
        <v>10000</v>
      </c>
      <c r="F160" s="109">
        <v>0</v>
      </c>
      <c r="G160" s="144">
        <f>H160-F160</f>
        <v>1.26</v>
      </c>
      <c r="H160" s="79">
        <v>1.26</v>
      </c>
      <c r="I160" s="79">
        <f>SUM(H160:H165)</f>
        <v>25.18</v>
      </c>
      <c r="J160" s="23"/>
    </row>
    <row r="161" spans="1:15" ht="16" x14ac:dyDescent="0.2">
      <c r="A161" s="63"/>
      <c r="B161" s="75" t="s">
        <v>573</v>
      </c>
      <c r="C161" s="66"/>
      <c r="D161" s="173" t="s">
        <v>417</v>
      </c>
      <c r="E161" s="79">
        <v>10000</v>
      </c>
      <c r="F161" s="109">
        <v>11.57</v>
      </c>
      <c r="G161" s="144"/>
      <c r="H161" s="79">
        <f>F161</f>
        <v>11.57</v>
      </c>
      <c r="I161" s="79"/>
      <c r="J161" s="23"/>
    </row>
    <row r="162" spans="1:15" ht="16" x14ac:dyDescent="0.2">
      <c r="A162" s="63"/>
      <c r="B162" s="75" t="s">
        <v>573</v>
      </c>
      <c r="C162" s="66"/>
      <c r="D162" s="173" t="s">
        <v>412</v>
      </c>
      <c r="E162" s="79">
        <v>10000</v>
      </c>
      <c r="F162" s="109">
        <v>3.42</v>
      </c>
      <c r="G162" s="144"/>
      <c r="H162" s="79">
        <f>F162</f>
        <v>3.42</v>
      </c>
      <c r="I162" s="79"/>
      <c r="J162" s="23"/>
    </row>
    <row r="163" spans="1:15" ht="16" x14ac:dyDescent="0.2">
      <c r="A163" s="63"/>
      <c r="B163" s="75" t="s">
        <v>573</v>
      </c>
      <c r="C163" s="66"/>
      <c r="D163" s="173" t="s">
        <v>413</v>
      </c>
      <c r="E163" s="79">
        <v>100000</v>
      </c>
      <c r="F163" s="109">
        <v>4.18</v>
      </c>
      <c r="G163" s="144"/>
      <c r="H163" s="79">
        <f>F163</f>
        <v>4.18</v>
      </c>
      <c r="I163" s="79"/>
      <c r="J163" s="23"/>
    </row>
    <row r="164" spans="1:15" ht="16" x14ac:dyDescent="0.2">
      <c r="A164" s="63"/>
      <c r="B164" s="75" t="s">
        <v>573</v>
      </c>
      <c r="C164" s="66"/>
      <c r="D164" s="173" t="s">
        <v>418</v>
      </c>
      <c r="E164" s="78">
        <v>100000</v>
      </c>
      <c r="F164" s="109">
        <v>4.4000000000000004</v>
      </c>
      <c r="G164" s="144"/>
      <c r="H164" s="79">
        <f>F164</f>
        <v>4.4000000000000004</v>
      </c>
      <c r="I164" s="79"/>
      <c r="J164" s="23"/>
    </row>
    <row r="165" spans="1:15" ht="16" x14ac:dyDescent="0.2">
      <c r="A165" s="63"/>
      <c r="B165" s="75" t="s">
        <v>573</v>
      </c>
      <c r="C165" s="66"/>
      <c r="D165" s="173" t="s">
        <v>414</v>
      </c>
      <c r="E165" s="79">
        <v>10000</v>
      </c>
      <c r="F165" s="109">
        <v>0.35</v>
      </c>
      <c r="G165" s="144"/>
      <c r="H165" s="79">
        <f>F165</f>
        <v>0.35</v>
      </c>
      <c r="I165" s="79"/>
      <c r="J165" s="23"/>
    </row>
    <row r="166" spans="1:15" ht="16" x14ac:dyDescent="0.2">
      <c r="A166" s="63"/>
      <c r="B166" s="75"/>
      <c r="C166" s="66"/>
      <c r="D166" s="66"/>
      <c r="E166" s="79"/>
      <c r="F166" s="109"/>
      <c r="G166" s="144"/>
      <c r="H166" s="79"/>
      <c r="I166" s="79"/>
      <c r="J166" s="23"/>
    </row>
    <row r="167" spans="1:15" ht="16" x14ac:dyDescent="0.2">
      <c r="A167" s="63"/>
      <c r="B167" s="75" t="s">
        <v>574</v>
      </c>
      <c r="C167" s="85" t="s">
        <v>226</v>
      </c>
      <c r="D167" s="85" t="s">
        <v>411</v>
      </c>
      <c r="E167" s="86">
        <v>10000</v>
      </c>
      <c r="F167" s="251">
        <v>0</v>
      </c>
      <c r="G167" s="144">
        <f>H167-F167</f>
        <v>0.66</v>
      </c>
      <c r="H167" s="86">
        <v>0.66</v>
      </c>
      <c r="I167" s="86">
        <f>SUM(H167:H168)</f>
        <v>0.66</v>
      </c>
      <c r="J167" s="23"/>
    </row>
    <row r="168" spans="1:15" ht="16" x14ac:dyDescent="0.2">
      <c r="A168" s="63"/>
      <c r="B168" s="75"/>
      <c r="C168" s="85"/>
      <c r="D168" s="85"/>
      <c r="E168" s="86"/>
      <c r="F168" s="251"/>
      <c r="G168" s="242"/>
      <c r="H168" s="86"/>
      <c r="I168" s="86"/>
      <c r="J168" s="23"/>
    </row>
    <row r="169" spans="1:15" ht="16" x14ac:dyDescent="0.2">
      <c r="A169" s="63"/>
      <c r="B169" s="75"/>
      <c r="C169" s="85"/>
      <c r="D169" s="85"/>
      <c r="E169" s="86"/>
      <c r="F169" s="251"/>
      <c r="G169" s="242"/>
      <c r="H169" s="86"/>
      <c r="I169" s="86"/>
      <c r="J169" s="23"/>
    </row>
    <row r="170" spans="1:15" ht="16" x14ac:dyDescent="0.2">
      <c r="A170" s="63"/>
      <c r="B170" s="75" t="s">
        <v>575</v>
      </c>
      <c r="C170" s="168" t="s">
        <v>332</v>
      </c>
      <c r="D170" s="168" t="s">
        <v>411</v>
      </c>
      <c r="E170" s="169">
        <v>360000</v>
      </c>
      <c r="F170" s="86">
        <f>H170-G170</f>
        <v>23.1</v>
      </c>
      <c r="G170" s="78">
        <v>0.66</v>
      </c>
      <c r="H170" s="86">
        <v>23.76</v>
      </c>
      <c r="I170" s="86">
        <f>SUM(H170:H171)</f>
        <v>38.81</v>
      </c>
      <c r="J170" s="23"/>
      <c r="M170" s="13"/>
      <c r="N170" s="42"/>
      <c r="O170" s="45"/>
    </row>
    <row r="171" spans="1:15" ht="16" x14ac:dyDescent="0.2">
      <c r="A171" s="63"/>
      <c r="B171" s="75" t="s">
        <v>575</v>
      </c>
      <c r="C171" s="168"/>
      <c r="D171" s="168" t="s">
        <v>413</v>
      </c>
      <c r="E171" s="169">
        <v>360000</v>
      </c>
      <c r="F171" s="86">
        <v>15.05</v>
      </c>
      <c r="G171" s="86"/>
      <c r="H171" s="86">
        <f>F171</f>
        <v>15.05</v>
      </c>
      <c r="I171" s="86"/>
      <c r="J171" s="23"/>
      <c r="M171" s="13"/>
      <c r="N171" s="42"/>
      <c r="O171" s="45"/>
    </row>
    <row r="172" spans="1:15" ht="16" x14ac:dyDescent="0.2">
      <c r="A172" s="63"/>
      <c r="B172" s="75"/>
      <c r="C172" s="168"/>
      <c r="D172" s="168"/>
      <c r="E172" s="169"/>
      <c r="F172" s="251"/>
      <c r="G172" s="242"/>
      <c r="H172" s="86"/>
      <c r="I172" s="86"/>
      <c r="J172" s="23"/>
      <c r="M172" s="13"/>
      <c r="N172" s="42"/>
      <c r="O172" s="45"/>
    </row>
    <row r="173" spans="1:15" ht="16" x14ac:dyDescent="0.2">
      <c r="A173" s="63"/>
      <c r="B173" s="75" t="s">
        <v>576</v>
      </c>
      <c r="C173" s="66" t="s">
        <v>71</v>
      </c>
      <c r="D173" s="66" t="s">
        <v>411</v>
      </c>
      <c r="E173" s="78">
        <v>50000</v>
      </c>
      <c r="F173" s="78">
        <f>H173-G173</f>
        <v>12.32</v>
      </c>
      <c r="G173" s="78">
        <v>3.08</v>
      </c>
      <c r="H173" s="78">
        <v>15.4</v>
      </c>
      <c r="I173" s="78">
        <f>SUM(H173:H178)</f>
        <v>33.370000000000012</v>
      </c>
      <c r="J173" s="23"/>
    </row>
    <row r="174" spans="1:15" ht="16" x14ac:dyDescent="0.2">
      <c r="A174" s="63"/>
      <c r="B174" s="75" t="s">
        <v>576</v>
      </c>
      <c r="C174" s="66"/>
      <c r="D174" s="66" t="s">
        <v>417</v>
      </c>
      <c r="E174" s="79">
        <v>30000</v>
      </c>
      <c r="F174" s="109">
        <v>13.23</v>
      </c>
      <c r="G174" s="144"/>
      <c r="H174" s="79">
        <f>F174</f>
        <v>13.23</v>
      </c>
      <c r="I174" s="79"/>
      <c r="J174" s="23"/>
    </row>
    <row r="175" spans="1:15" ht="16" x14ac:dyDescent="0.2">
      <c r="A175" s="63"/>
      <c r="B175" s="75" t="s">
        <v>576</v>
      </c>
      <c r="C175" s="66"/>
      <c r="D175" s="66" t="s">
        <v>412</v>
      </c>
      <c r="E175" s="79">
        <v>8000</v>
      </c>
      <c r="F175" s="109">
        <v>2.74</v>
      </c>
      <c r="G175" s="144"/>
      <c r="H175" s="79">
        <f>F175</f>
        <v>2.74</v>
      </c>
      <c r="I175" s="79"/>
      <c r="J175" s="23"/>
    </row>
    <row r="176" spans="1:15" ht="16" x14ac:dyDescent="0.2">
      <c r="A176" s="63"/>
      <c r="B176" s="75" t="s">
        <v>576</v>
      </c>
      <c r="C176" s="66"/>
      <c r="D176" s="66" t="s">
        <v>413</v>
      </c>
      <c r="E176" s="79">
        <v>20000</v>
      </c>
      <c r="F176" s="109">
        <v>0.84</v>
      </c>
      <c r="G176" s="144"/>
      <c r="H176" s="79">
        <f>F176</f>
        <v>0.84</v>
      </c>
      <c r="I176" s="79"/>
      <c r="J176" s="23"/>
    </row>
    <row r="177" spans="1:10" ht="16" x14ac:dyDescent="0.2">
      <c r="A177" s="63"/>
      <c r="B177" s="75" t="s">
        <v>576</v>
      </c>
      <c r="C177" s="66"/>
      <c r="D177" s="66" t="s">
        <v>418</v>
      </c>
      <c r="E177" s="79">
        <v>20000</v>
      </c>
      <c r="F177" s="109">
        <v>0.88</v>
      </c>
      <c r="G177" s="144"/>
      <c r="H177" s="79">
        <f>F177</f>
        <v>0.88</v>
      </c>
      <c r="I177" s="79"/>
      <c r="J177" s="23"/>
    </row>
    <row r="178" spans="1:10" ht="16" x14ac:dyDescent="0.2">
      <c r="A178" s="63"/>
      <c r="B178" s="75" t="s">
        <v>576</v>
      </c>
      <c r="C178" s="66"/>
      <c r="D178" s="66" t="s">
        <v>414</v>
      </c>
      <c r="E178" s="78">
        <v>8000</v>
      </c>
      <c r="F178" s="78">
        <v>0.28000000000000003</v>
      </c>
      <c r="G178" s="78"/>
      <c r="H178" s="78">
        <f>F178</f>
        <v>0.28000000000000003</v>
      </c>
      <c r="I178" s="78"/>
      <c r="J178" s="23"/>
    </row>
    <row r="179" spans="1:10" ht="16" x14ac:dyDescent="0.2">
      <c r="A179" s="63"/>
      <c r="B179" s="75"/>
      <c r="C179" s="66"/>
      <c r="D179" s="66"/>
      <c r="E179" s="79"/>
      <c r="F179" s="109"/>
      <c r="G179" s="144"/>
      <c r="H179" s="79"/>
      <c r="I179" s="79"/>
      <c r="J179" s="23"/>
    </row>
    <row r="180" spans="1:10" ht="16" x14ac:dyDescent="0.2">
      <c r="A180" s="63"/>
      <c r="B180" s="75" t="s">
        <v>577</v>
      </c>
      <c r="C180" s="66" t="s">
        <v>131</v>
      </c>
      <c r="D180" s="66" t="s">
        <v>411</v>
      </c>
      <c r="E180" s="79">
        <v>10000</v>
      </c>
      <c r="F180" s="109">
        <v>0</v>
      </c>
      <c r="G180" s="144">
        <v>5.0199999999999996</v>
      </c>
      <c r="H180" s="79">
        <v>5.0199999999999996</v>
      </c>
      <c r="I180" s="79">
        <f>SUM(H180:H183)</f>
        <v>20.080000000000002</v>
      </c>
      <c r="J180" s="23"/>
    </row>
    <row r="181" spans="1:10" ht="16" x14ac:dyDescent="0.2">
      <c r="A181" s="63"/>
      <c r="B181" s="75" t="s">
        <v>577</v>
      </c>
      <c r="C181" s="66"/>
      <c r="D181" s="173" t="s">
        <v>417</v>
      </c>
      <c r="E181" s="79">
        <v>10000</v>
      </c>
      <c r="F181" s="109">
        <v>4.41</v>
      </c>
      <c r="G181" s="144"/>
      <c r="H181" s="79">
        <v>6.77</v>
      </c>
      <c r="I181" s="79"/>
      <c r="J181" s="23"/>
    </row>
    <row r="182" spans="1:10" ht="16" x14ac:dyDescent="0.2">
      <c r="A182" s="63"/>
      <c r="B182" s="75" t="s">
        <v>577</v>
      </c>
      <c r="C182" s="66"/>
      <c r="D182" s="173" t="s">
        <v>413</v>
      </c>
      <c r="E182" s="79">
        <v>190000</v>
      </c>
      <c r="F182" s="109">
        <v>7.94</v>
      </c>
      <c r="G182" s="144"/>
      <c r="H182" s="79">
        <f>F182</f>
        <v>7.94</v>
      </c>
      <c r="I182" s="79"/>
      <c r="J182" s="23"/>
    </row>
    <row r="183" spans="1:10" ht="16" x14ac:dyDescent="0.2">
      <c r="A183" s="63"/>
      <c r="B183" s="75" t="s">
        <v>577</v>
      </c>
      <c r="C183" s="66"/>
      <c r="D183" s="173" t="s">
        <v>414</v>
      </c>
      <c r="E183" s="78">
        <v>10000</v>
      </c>
      <c r="F183" s="109">
        <v>0.35</v>
      </c>
      <c r="G183" s="144"/>
      <c r="H183" s="78">
        <f>F183</f>
        <v>0.35</v>
      </c>
      <c r="I183" s="78"/>
      <c r="J183" s="23"/>
    </row>
    <row r="184" spans="1:10" ht="16" x14ac:dyDescent="0.2">
      <c r="A184" s="63"/>
      <c r="B184" s="75"/>
      <c r="C184" s="66"/>
      <c r="D184" s="66"/>
      <c r="E184" s="79"/>
      <c r="F184" s="109"/>
      <c r="G184" s="144"/>
      <c r="H184" s="79"/>
      <c r="I184" s="79"/>
      <c r="J184" s="23"/>
    </row>
    <row r="185" spans="1:10" ht="16" x14ac:dyDescent="0.2">
      <c r="A185" s="63"/>
      <c r="B185" s="75" t="s">
        <v>579</v>
      </c>
      <c r="C185" s="66" t="s">
        <v>70</v>
      </c>
      <c r="D185" s="66" t="s">
        <v>411</v>
      </c>
      <c r="E185" s="79">
        <v>10000</v>
      </c>
      <c r="F185" s="109">
        <v>0</v>
      </c>
      <c r="G185" s="144">
        <f>H185-F185</f>
        <v>2.0099999999999998</v>
      </c>
      <c r="H185" s="79">
        <v>2.0099999999999998</v>
      </c>
      <c r="I185" s="79">
        <f>SUM(H185:H190)</f>
        <v>17.190000000000001</v>
      </c>
      <c r="J185" s="23"/>
    </row>
    <row r="186" spans="1:10" ht="16" x14ac:dyDescent="0.2">
      <c r="A186" s="63"/>
      <c r="B186" s="75" t="s">
        <v>579</v>
      </c>
      <c r="C186" s="66"/>
      <c r="D186" s="173" t="s">
        <v>417</v>
      </c>
      <c r="E186" s="79">
        <v>10000</v>
      </c>
      <c r="F186" s="109">
        <v>2.83</v>
      </c>
      <c r="G186" s="144"/>
      <c r="H186" s="79">
        <f>F186</f>
        <v>2.83</v>
      </c>
      <c r="I186" s="79"/>
      <c r="J186" s="23"/>
    </row>
    <row r="187" spans="1:10" ht="16" x14ac:dyDescent="0.2">
      <c r="A187" s="63"/>
      <c r="B187" s="75" t="s">
        <v>579</v>
      </c>
      <c r="C187" s="66"/>
      <c r="D187" s="173" t="s">
        <v>412</v>
      </c>
      <c r="E187" s="79">
        <v>10000</v>
      </c>
      <c r="F187" s="109">
        <v>3.42</v>
      </c>
      <c r="G187" s="144"/>
      <c r="H187" s="79">
        <f>F187</f>
        <v>3.42</v>
      </c>
      <c r="I187" s="79"/>
      <c r="J187" s="23"/>
    </row>
    <row r="188" spans="1:10" ht="16" x14ac:dyDescent="0.2">
      <c r="A188" s="63"/>
      <c r="B188" s="75" t="s">
        <v>579</v>
      </c>
      <c r="C188" s="66"/>
      <c r="D188" s="173" t="s">
        <v>413</v>
      </c>
      <c r="E188" s="79">
        <v>100000</v>
      </c>
      <c r="F188" s="109">
        <v>4.18</v>
      </c>
      <c r="G188" s="144"/>
      <c r="H188" s="79">
        <f>F188</f>
        <v>4.18</v>
      </c>
      <c r="I188" s="79"/>
      <c r="J188" s="23"/>
    </row>
    <row r="189" spans="1:10" ht="16" x14ac:dyDescent="0.2">
      <c r="A189" s="63"/>
      <c r="B189" s="75" t="s">
        <v>579</v>
      </c>
      <c r="C189" s="66"/>
      <c r="D189" s="173" t="s">
        <v>418</v>
      </c>
      <c r="E189" s="78">
        <v>100000</v>
      </c>
      <c r="F189" s="109">
        <v>4.4000000000000004</v>
      </c>
      <c r="G189" s="144"/>
      <c r="H189" s="79">
        <f>F189</f>
        <v>4.4000000000000004</v>
      </c>
      <c r="I189" s="79"/>
      <c r="J189" s="23"/>
    </row>
    <row r="190" spans="1:10" ht="16" x14ac:dyDescent="0.2">
      <c r="A190" s="63"/>
      <c r="B190" s="75" t="s">
        <v>579</v>
      </c>
      <c r="C190" s="66"/>
      <c r="D190" s="173" t="s">
        <v>414</v>
      </c>
      <c r="E190" s="79">
        <v>10000</v>
      </c>
      <c r="F190" s="109">
        <v>0.35</v>
      </c>
      <c r="G190" s="144"/>
      <c r="H190" s="79">
        <f>F190</f>
        <v>0.35</v>
      </c>
      <c r="I190" s="79"/>
      <c r="J190" s="23"/>
    </row>
    <row r="191" spans="1:10" ht="16" x14ac:dyDescent="0.2">
      <c r="A191" s="63"/>
      <c r="B191" s="75"/>
      <c r="C191" s="66"/>
      <c r="D191" s="66"/>
      <c r="E191" s="78"/>
      <c r="F191" s="109"/>
      <c r="G191" s="144"/>
      <c r="H191" s="78"/>
      <c r="I191" s="78"/>
      <c r="J191" s="23"/>
    </row>
    <row r="192" spans="1:10" ht="16" x14ac:dyDescent="0.2">
      <c r="A192" s="63"/>
      <c r="B192" s="75" t="s">
        <v>581</v>
      </c>
      <c r="C192" s="70" t="s">
        <v>214</v>
      </c>
      <c r="D192" s="70" t="s">
        <v>411</v>
      </c>
      <c r="E192" s="130">
        <v>10000</v>
      </c>
      <c r="F192" s="111">
        <v>0</v>
      </c>
      <c r="G192" s="144">
        <f>H192-F192</f>
        <v>3.08</v>
      </c>
      <c r="H192" s="130">
        <v>3.08</v>
      </c>
      <c r="I192" s="130">
        <f>H192</f>
        <v>3.08</v>
      </c>
      <c r="J192" s="211"/>
    </row>
    <row r="193" spans="1:10" ht="16" x14ac:dyDescent="0.2">
      <c r="A193" s="63"/>
      <c r="B193" s="75"/>
      <c r="C193" s="70"/>
      <c r="D193" s="70"/>
      <c r="E193" s="130"/>
      <c r="F193" s="111"/>
      <c r="G193" s="192"/>
      <c r="H193" s="130"/>
      <c r="I193" s="130"/>
      <c r="J193" s="23"/>
    </row>
    <row r="194" spans="1:10" ht="16" x14ac:dyDescent="0.2">
      <c r="A194" s="63"/>
      <c r="B194" s="75" t="s">
        <v>582</v>
      </c>
      <c r="C194" s="66" t="s">
        <v>368</v>
      </c>
      <c r="D194" s="66" t="s">
        <v>411</v>
      </c>
      <c r="E194" s="78">
        <v>190000</v>
      </c>
      <c r="F194" s="78">
        <f>H194-G194</f>
        <v>16.38</v>
      </c>
      <c r="G194" s="78">
        <v>0.91</v>
      </c>
      <c r="H194" s="78">
        <v>17.29</v>
      </c>
      <c r="I194" s="78">
        <f>SUM(H194:H199)</f>
        <v>38.69</v>
      </c>
      <c r="J194" s="23"/>
    </row>
    <row r="195" spans="1:10" ht="16" x14ac:dyDescent="0.2">
      <c r="A195" s="63"/>
      <c r="B195" s="75" t="s">
        <v>582</v>
      </c>
      <c r="C195" s="66"/>
      <c r="D195" s="173" t="s">
        <v>417</v>
      </c>
      <c r="E195" s="78">
        <v>50000</v>
      </c>
      <c r="F195" s="109">
        <v>9.0500000000000007</v>
      </c>
      <c r="G195" s="144"/>
      <c r="H195" s="78">
        <f>F195</f>
        <v>9.0500000000000007</v>
      </c>
      <c r="I195" s="78"/>
      <c r="J195" s="23"/>
    </row>
    <row r="196" spans="1:10" ht="16" x14ac:dyDescent="0.2">
      <c r="A196" s="63"/>
      <c r="B196" s="75" t="s">
        <v>582</v>
      </c>
      <c r="C196" s="66"/>
      <c r="D196" s="173" t="s">
        <v>412</v>
      </c>
      <c r="E196" s="78">
        <v>10000</v>
      </c>
      <c r="F196" s="109">
        <v>3.42</v>
      </c>
      <c r="G196" s="144"/>
      <c r="H196" s="78">
        <f>F196</f>
        <v>3.42</v>
      </c>
      <c r="I196" s="78"/>
      <c r="J196" s="23"/>
    </row>
    <row r="197" spans="1:10" ht="16" x14ac:dyDescent="0.2">
      <c r="A197" s="63"/>
      <c r="B197" s="75" t="s">
        <v>582</v>
      </c>
      <c r="C197" s="66"/>
      <c r="D197" s="173" t="s">
        <v>413</v>
      </c>
      <c r="E197" s="78">
        <v>100000</v>
      </c>
      <c r="F197" s="109">
        <v>4.18</v>
      </c>
      <c r="G197" s="144"/>
      <c r="H197" s="78">
        <f>F197</f>
        <v>4.18</v>
      </c>
      <c r="I197" s="78"/>
      <c r="J197" s="23"/>
    </row>
    <row r="198" spans="1:10" ht="16" x14ac:dyDescent="0.2">
      <c r="A198" s="63"/>
      <c r="B198" s="75" t="s">
        <v>582</v>
      </c>
      <c r="C198" s="66"/>
      <c r="D198" s="173" t="s">
        <v>418</v>
      </c>
      <c r="E198" s="78">
        <v>100000</v>
      </c>
      <c r="F198" s="109">
        <v>4.4000000000000004</v>
      </c>
      <c r="G198" s="144"/>
      <c r="H198" s="78">
        <f>F198</f>
        <v>4.4000000000000004</v>
      </c>
      <c r="I198" s="78"/>
      <c r="J198" s="23"/>
    </row>
    <row r="199" spans="1:10" ht="16" x14ac:dyDescent="0.2">
      <c r="A199" s="63"/>
      <c r="B199" s="75" t="s">
        <v>582</v>
      </c>
      <c r="C199" s="66"/>
      <c r="D199" s="173" t="s">
        <v>414</v>
      </c>
      <c r="E199" s="78">
        <v>10000</v>
      </c>
      <c r="F199" s="109">
        <v>0.35</v>
      </c>
      <c r="G199" s="144"/>
      <c r="H199" s="78">
        <f>F199</f>
        <v>0.35</v>
      </c>
      <c r="I199" s="78"/>
      <c r="J199" s="23"/>
    </row>
    <row r="200" spans="1:10" ht="16" x14ac:dyDescent="0.2">
      <c r="A200" s="63"/>
      <c r="B200" s="75"/>
      <c r="C200" s="66"/>
      <c r="D200" s="173"/>
      <c r="E200" s="78"/>
      <c r="F200" s="109"/>
      <c r="G200" s="144"/>
      <c r="H200" s="78"/>
      <c r="I200" s="78"/>
      <c r="J200" s="23"/>
    </row>
    <row r="201" spans="1:10" ht="16" x14ac:dyDescent="0.2">
      <c r="A201" s="63"/>
      <c r="B201" s="75" t="s">
        <v>638</v>
      </c>
      <c r="C201" s="66" t="s">
        <v>636</v>
      </c>
      <c r="D201" s="173" t="s">
        <v>411</v>
      </c>
      <c r="E201" s="78">
        <v>100000</v>
      </c>
      <c r="F201" s="109">
        <f>H201-G201</f>
        <v>11.34</v>
      </c>
      <c r="G201" s="144">
        <v>1.26</v>
      </c>
      <c r="H201" s="78">
        <v>12.6</v>
      </c>
      <c r="I201" s="78">
        <f>SUM(H201:H204)</f>
        <v>24.73</v>
      </c>
      <c r="J201" s="23"/>
    </row>
    <row r="202" spans="1:10" ht="16" x14ac:dyDescent="0.2">
      <c r="A202" s="63"/>
      <c r="B202" s="75" t="s">
        <v>638</v>
      </c>
      <c r="C202" s="66"/>
      <c r="D202" s="173" t="s">
        <v>412</v>
      </c>
      <c r="E202" s="78">
        <v>10000</v>
      </c>
      <c r="F202" s="109">
        <v>3.42</v>
      </c>
      <c r="G202" s="144"/>
      <c r="H202" s="78">
        <f>F202</f>
        <v>3.42</v>
      </c>
      <c r="I202" s="78"/>
      <c r="J202" s="23"/>
    </row>
    <row r="203" spans="1:10" ht="16" x14ac:dyDescent="0.2">
      <c r="A203" s="63"/>
      <c r="B203" s="75" t="s">
        <v>638</v>
      </c>
      <c r="C203" s="66"/>
      <c r="D203" s="173" t="s">
        <v>413</v>
      </c>
      <c r="E203" s="78">
        <v>200000</v>
      </c>
      <c r="F203" s="78">
        <v>8.36</v>
      </c>
      <c r="G203" s="78"/>
      <c r="H203" s="78">
        <f>F203</f>
        <v>8.36</v>
      </c>
      <c r="I203" s="78"/>
      <c r="J203" s="23"/>
    </row>
    <row r="204" spans="1:10" ht="16" x14ac:dyDescent="0.2">
      <c r="A204" s="63"/>
      <c r="B204" s="75" t="s">
        <v>638</v>
      </c>
      <c r="C204" s="66"/>
      <c r="D204" s="173" t="s">
        <v>414</v>
      </c>
      <c r="E204" s="78">
        <v>10000</v>
      </c>
      <c r="F204" s="109">
        <v>0.35</v>
      </c>
      <c r="G204" s="144"/>
      <c r="H204" s="78">
        <f>F204</f>
        <v>0.35</v>
      </c>
      <c r="I204" s="78"/>
      <c r="J204" s="23"/>
    </row>
    <row r="205" spans="1:10" ht="16" x14ac:dyDescent="0.2">
      <c r="A205" s="63"/>
      <c r="B205" s="75"/>
      <c r="C205" s="66"/>
      <c r="D205" s="66"/>
      <c r="E205" s="78"/>
      <c r="F205" s="109"/>
      <c r="G205" s="144"/>
      <c r="H205" s="78"/>
      <c r="I205" s="78"/>
      <c r="J205" s="23"/>
    </row>
    <row r="206" spans="1:10" ht="16" x14ac:dyDescent="0.2">
      <c r="A206" s="63"/>
      <c r="B206" s="75" t="s">
        <v>583</v>
      </c>
      <c r="C206" s="66" t="s">
        <v>133</v>
      </c>
      <c r="D206" s="66" t="s">
        <v>411</v>
      </c>
      <c r="E206" s="78">
        <v>150000</v>
      </c>
      <c r="F206" s="109">
        <f>H206-G206</f>
        <v>17.639999999999997</v>
      </c>
      <c r="G206" s="144">
        <v>1.26</v>
      </c>
      <c r="H206" s="78">
        <v>18.899999999999999</v>
      </c>
      <c r="I206" s="78">
        <f>SUM(H206:H211)</f>
        <v>104.26</v>
      </c>
      <c r="J206" s="211"/>
    </row>
    <row r="207" spans="1:10" ht="16" x14ac:dyDescent="0.2">
      <c r="A207" s="63"/>
      <c r="B207" s="75" t="s">
        <v>583</v>
      </c>
      <c r="C207" s="66"/>
      <c r="D207" s="173" t="s">
        <v>417</v>
      </c>
      <c r="E207" s="78">
        <v>150000</v>
      </c>
      <c r="F207" s="109">
        <v>42.45</v>
      </c>
      <c r="G207" s="144"/>
      <c r="H207" s="78">
        <v>66.150000000000006</v>
      </c>
      <c r="I207" s="78"/>
      <c r="J207" s="23"/>
    </row>
    <row r="208" spans="1:10" ht="16" x14ac:dyDescent="0.2">
      <c r="A208" s="63"/>
      <c r="B208" s="75" t="s">
        <v>583</v>
      </c>
      <c r="C208" s="66"/>
      <c r="D208" s="173" t="s">
        <v>412</v>
      </c>
      <c r="E208" s="78">
        <v>10000</v>
      </c>
      <c r="F208" s="109">
        <v>3.42</v>
      </c>
      <c r="G208" s="144"/>
      <c r="H208" s="78">
        <f>F208</f>
        <v>3.42</v>
      </c>
      <c r="I208" s="78"/>
      <c r="J208" s="23"/>
    </row>
    <row r="209" spans="1:10" ht="16" x14ac:dyDescent="0.2">
      <c r="A209" s="63"/>
      <c r="B209" s="75" t="s">
        <v>583</v>
      </c>
      <c r="C209" s="66"/>
      <c r="D209" s="173" t="s">
        <v>413</v>
      </c>
      <c r="E209" s="78">
        <v>180000</v>
      </c>
      <c r="F209" s="109">
        <v>7.52</v>
      </c>
      <c r="G209" s="144"/>
      <c r="H209" s="78">
        <f>F209</f>
        <v>7.52</v>
      </c>
      <c r="I209" s="78"/>
      <c r="J209" s="23"/>
    </row>
    <row r="210" spans="1:10" ht="16" x14ac:dyDescent="0.2">
      <c r="A210" s="63"/>
      <c r="B210" s="75" t="s">
        <v>583</v>
      </c>
      <c r="C210" s="66"/>
      <c r="D210" s="173" t="s">
        <v>418</v>
      </c>
      <c r="E210" s="78">
        <v>180000</v>
      </c>
      <c r="F210" s="109">
        <v>7.92</v>
      </c>
      <c r="G210" s="144"/>
      <c r="H210" s="78">
        <f>F210</f>
        <v>7.92</v>
      </c>
      <c r="I210" s="78"/>
      <c r="J210" s="23"/>
    </row>
    <row r="211" spans="1:10" ht="16" x14ac:dyDescent="0.2">
      <c r="A211" s="63"/>
      <c r="B211" s="75" t="s">
        <v>583</v>
      </c>
      <c r="C211" s="66"/>
      <c r="D211" s="173" t="s">
        <v>414</v>
      </c>
      <c r="E211" s="78">
        <v>10000</v>
      </c>
      <c r="F211" s="109">
        <v>0.35</v>
      </c>
      <c r="G211" s="144"/>
      <c r="H211" s="78">
        <f>F211</f>
        <v>0.35</v>
      </c>
      <c r="I211" s="78"/>
      <c r="J211" s="23"/>
    </row>
    <row r="212" spans="1:10" ht="16" x14ac:dyDescent="0.2">
      <c r="A212" s="63"/>
      <c r="B212" s="75"/>
      <c r="C212" s="66"/>
      <c r="D212" s="66"/>
      <c r="E212" s="78"/>
      <c r="F212" s="109"/>
      <c r="G212" s="144"/>
      <c r="H212" s="78"/>
      <c r="I212" s="78"/>
      <c r="J212" s="23"/>
    </row>
    <row r="213" spans="1:10" ht="16" x14ac:dyDescent="0.2">
      <c r="A213" s="63"/>
      <c r="B213" s="75" t="s">
        <v>585</v>
      </c>
      <c r="C213" s="66" t="s">
        <v>378</v>
      </c>
      <c r="D213" s="66" t="s">
        <v>411</v>
      </c>
      <c r="E213" s="78">
        <v>10000</v>
      </c>
      <c r="F213" s="109">
        <v>0</v>
      </c>
      <c r="G213" s="144">
        <f>H213-F213</f>
        <v>8.02</v>
      </c>
      <c r="H213" s="78">
        <v>8.02</v>
      </c>
      <c r="I213" s="78">
        <f>H213</f>
        <v>8.02</v>
      </c>
      <c r="J213" s="23"/>
    </row>
    <row r="214" spans="1:10" ht="16" x14ac:dyDescent="0.2">
      <c r="A214" s="63"/>
      <c r="B214" s="75"/>
      <c r="C214" s="66"/>
      <c r="D214" s="66"/>
      <c r="E214" s="78"/>
      <c r="F214" s="109"/>
      <c r="G214" s="144"/>
      <c r="H214" s="78"/>
      <c r="I214" s="78"/>
      <c r="J214" s="23"/>
    </row>
    <row r="215" spans="1:10" ht="16" x14ac:dyDescent="0.2">
      <c r="A215" s="63"/>
      <c r="B215" s="75" t="s">
        <v>586</v>
      </c>
      <c r="C215" s="85" t="s">
        <v>228</v>
      </c>
      <c r="D215" s="85" t="s">
        <v>411</v>
      </c>
      <c r="E215" s="86">
        <v>10000</v>
      </c>
      <c r="F215" s="86">
        <v>0</v>
      </c>
      <c r="G215" s="78">
        <f>H215-F215</f>
        <v>0.53</v>
      </c>
      <c r="H215" s="86">
        <v>0.53</v>
      </c>
      <c r="I215" s="86">
        <f>SUM(H215:H216)</f>
        <v>0.95</v>
      </c>
      <c r="J215" s="23"/>
    </row>
    <row r="216" spans="1:10" ht="16" x14ac:dyDescent="0.2">
      <c r="A216" s="63"/>
      <c r="B216" s="75" t="s">
        <v>586</v>
      </c>
      <c r="C216" s="85"/>
      <c r="D216" s="85" t="s">
        <v>413</v>
      </c>
      <c r="E216" s="86">
        <v>10000</v>
      </c>
      <c r="F216" s="86">
        <v>0.42</v>
      </c>
      <c r="G216" s="78"/>
      <c r="H216" s="86">
        <v>0.42</v>
      </c>
      <c r="I216" s="86"/>
      <c r="J216" s="23"/>
    </row>
    <row r="217" spans="1:10" ht="16" x14ac:dyDescent="0.2">
      <c r="A217" s="63"/>
      <c r="B217" s="75"/>
      <c r="C217" s="85"/>
      <c r="D217" s="85"/>
      <c r="E217" s="86"/>
      <c r="F217" s="251"/>
      <c r="G217" s="144"/>
      <c r="H217" s="86"/>
      <c r="I217" s="86"/>
      <c r="J217" s="23"/>
    </row>
    <row r="218" spans="1:10" ht="16" x14ac:dyDescent="0.2">
      <c r="A218" s="63"/>
      <c r="B218" s="75" t="s">
        <v>587</v>
      </c>
      <c r="C218" s="85" t="s">
        <v>507</v>
      </c>
      <c r="D218" s="85" t="s">
        <v>411</v>
      </c>
      <c r="E218" s="86">
        <v>10000</v>
      </c>
      <c r="F218" s="251">
        <v>0</v>
      </c>
      <c r="G218" s="144">
        <f>H218-F218</f>
        <v>3.08</v>
      </c>
      <c r="H218" s="86">
        <v>3.08</v>
      </c>
      <c r="I218" s="86">
        <f>SUM(H218:H222)</f>
        <v>4.4700000000000006</v>
      </c>
      <c r="J218" s="23"/>
    </row>
    <row r="219" spans="1:10" ht="16" x14ac:dyDescent="0.2">
      <c r="A219" s="63"/>
      <c r="B219" s="75" t="s">
        <v>587</v>
      </c>
      <c r="C219" s="85"/>
      <c r="D219" s="85" t="s">
        <v>412</v>
      </c>
      <c r="E219" s="86">
        <v>2000</v>
      </c>
      <c r="F219" s="251">
        <v>0.68</v>
      </c>
      <c r="G219" s="144"/>
      <c r="H219" s="86">
        <f>F219</f>
        <v>0.68</v>
      </c>
      <c r="I219" s="86"/>
      <c r="J219" s="23"/>
    </row>
    <row r="220" spans="1:10" ht="16" x14ac:dyDescent="0.2">
      <c r="A220" s="63"/>
      <c r="B220" s="75" t="s">
        <v>587</v>
      </c>
      <c r="C220" s="85"/>
      <c r="D220" s="85" t="s">
        <v>413</v>
      </c>
      <c r="E220" s="86">
        <v>10000</v>
      </c>
      <c r="F220" s="251">
        <v>0.42</v>
      </c>
      <c r="G220" s="144"/>
      <c r="H220" s="86">
        <f>F220</f>
        <v>0.42</v>
      </c>
      <c r="I220" s="86"/>
      <c r="J220" s="23"/>
    </row>
    <row r="221" spans="1:10" ht="16" x14ac:dyDescent="0.2">
      <c r="A221" s="63"/>
      <c r="B221" s="75" t="s">
        <v>587</v>
      </c>
      <c r="C221" s="85"/>
      <c r="D221" s="85" t="s">
        <v>418</v>
      </c>
      <c r="E221" s="86">
        <v>5000</v>
      </c>
      <c r="F221" s="86">
        <v>0.22</v>
      </c>
      <c r="G221" s="78"/>
      <c r="H221" s="86">
        <f>F221</f>
        <v>0.22</v>
      </c>
      <c r="I221" s="86"/>
      <c r="J221" s="23"/>
    </row>
    <row r="222" spans="1:10" ht="16" x14ac:dyDescent="0.2">
      <c r="A222" s="63"/>
      <c r="B222" s="75" t="s">
        <v>587</v>
      </c>
      <c r="C222" s="85"/>
      <c r="D222" s="85" t="s">
        <v>414</v>
      </c>
      <c r="E222" s="86">
        <v>2000</v>
      </c>
      <c r="F222" s="251">
        <v>7.0000000000000007E-2</v>
      </c>
      <c r="G222" s="144"/>
      <c r="H222" s="86">
        <f>F222</f>
        <v>7.0000000000000007E-2</v>
      </c>
      <c r="I222" s="86"/>
      <c r="J222" s="23"/>
    </row>
    <row r="223" spans="1:10" ht="16" x14ac:dyDescent="0.2">
      <c r="A223" s="63"/>
      <c r="B223" s="75"/>
      <c r="C223" s="85"/>
      <c r="D223" s="85"/>
      <c r="E223" s="86"/>
      <c r="F223" s="251"/>
      <c r="G223" s="242"/>
      <c r="H223" s="86"/>
      <c r="I223" s="86"/>
      <c r="J223" s="23"/>
    </row>
    <row r="224" spans="1:10" ht="16" x14ac:dyDescent="0.2">
      <c r="A224" s="63"/>
      <c r="B224" s="75" t="s">
        <v>588</v>
      </c>
      <c r="C224" s="66" t="s">
        <v>84</v>
      </c>
      <c r="D224" s="66" t="s">
        <v>411</v>
      </c>
      <c r="E224" s="78">
        <v>10000</v>
      </c>
      <c r="F224" s="109">
        <v>0</v>
      </c>
      <c r="G224" s="144">
        <f>H224-F224</f>
        <v>0.91</v>
      </c>
      <c r="H224" s="78">
        <v>0.91</v>
      </c>
      <c r="I224" s="78">
        <f>SUM(H224:H225)</f>
        <v>1.33</v>
      </c>
      <c r="J224" s="211"/>
    </row>
    <row r="225" spans="1:10" ht="16" x14ac:dyDescent="0.2">
      <c r="A225" s="63"/>
      <c r="B225" s="75" t="s">
        <v>588</v>
      </c>
      <c r="C225" s="66"/>
      <c r="D225" s="66" t="s">
        <v>413</v>
      </c>
      <c r="E225" s="78">
        <v>10000</v>
      </c>
      <c r="F225" s="109">
        <v>0.42</v>
      </c>
      <c r="G225" s="144"/>
      <c r="H225" s="78">
        <f>F225</f>
        <v>0.42</v>
      </c>
      <c r="I225" s="78"/>
      <c r="J225" s="23"/>
    </row>
    <row r="226" spans="1:10" ht="16" x14ac:dyDescent="0.2">
      <c r="A226" s="63"/>
      <c r="B226" s="75"/>
      <c r="C226" s="66"/>
      <c r="D226" s="66"/>
      <c r="E226" s="78"/>
      <c r="F226" s="109"/>
      <c r="G226" s="144"/>
      <c r="H226" s="78"/>
      <c r="I226" s="78"/>
      <c r="J226" s="23"/>
    </row>
    <row r="227" spans="1:10" ht="16" x14ac:dyDescent="0.2">
      <c r="A227" s="63"/>
      <c r="B227" s="75" t="s">
        <v>589</v>
      </c>
      <c r="C227" s="66" t="s">
        <v>60</v>
      </c>
      <c r="D227" s="66" t="s">
        <v>411</v>
      </c>
      <c r="E227" s="78">
        <v>10000</v>
      </c>
      <c r="F227" s="109">
        <v>0</v>
      </c>
      <c r="G227" s="144">
        <f>H227-F227</f>
        <v>8.02</v>
      </c>
      <c r="H227" s="78">
        <v>8.02</v>
      </c>
      <c r="I227" s="78">
        <f>H227</f>
        <v>8.02</v>
      </c>
      <c r="J227" s="211"/>
    </row>
    <row r="228" spans="1:10" ht="16" x14ac:dyDescent="0.2">
      <c r="A228" s="63"/>
      <c r="B228" s="75"/>
      <c r="C228" s="66"/>
      <c r="D228" s="66"/>
      <c r="E228" s="78"/>
      <c r="F228" s="109"/>
      <c r="G228" s="144"/>
      <c r="H228" s="78"/>
      <c r="I228" s="78"/>
      <c r="J228" s="23"/>
    </row>
    <row r="229" spans="1:10" ht="16" x14ac:dyDescent="0.2">
      <c r="A229" s="63"/>
      <c r="B229" s="75" t="s">
        <v>425</v>
      </c>
      <c r="C229" s="66" t="s">
        <v>426</v>
      </c>
      <c r="D229" s="66" t="s">
        <v>411</v>
      </c>
      <c r="E229" s="78">
        <v>10000</v>
      </c>
      <c r="F229" s="109">
        <v>0</v>
      </c>
      <c r="G229" s="144">
        <f>H229-F229</f>
        <v>0.66</v>
      </c>
      <c r="H229" s="78">
        <v>0.66</v>
      </c>
      <c r="I229" s="78">
        <f>SUM(H229:H230)</f>
        <v>1.08</v>
      </c>
      <c r="J229" s="23"/>
    </row>
    <row r="230" spans="1:10" ht="16" x14ac:dyDescent="0.2">
      <c r="A230" s="63"/>
      <c r="B230" s="75" t="s">
        <v>425</v>
      </c>
      <c r="C230" s="66"/>
      <c r="D230" s="66" t="s">
        <v>413</v>
      </c>
      <c r="E230" s="78">
        <v>10000</v>
      </c>
      <c r="F230" s="109">
        <v>0.42</v>
      </c>
      <c r="G230" s="144"/>
      <c r="H230" s="78">
        <f>F230</f>
        <v>0.42</v>
      </c>
      <c r="I230" s="78"/>
      <c r="J230" s="23"/>
    </row>
    <row r="231" spans="1:10" ht="16" x14ac:dyDescent="0.2">
      <c r="A231" s="63"/>
      <c r="B231" s="75"/>
      <c r="C231" s="66"/>
      <c r="D231" s="66"/>
      <c r="E231" s="78"/>
      <c r="F231" s="109"/>
      <c r="G231" s="144"/>
      <c r="H231" s="78"/>
      <c r="I231" s="78"/>
      <c r="J231" s="23"/>
    </row>
    <row r="232" spans="1:10" ht="16" x14ac:dyDescent="0.2">
      <c r="A232" s="63"/>
      <c r="B232" s="75" t="s">
        <v>660</v>
      </c>
      <c r="C232" s="66" t="s">
        <v>658</v>
      </c>
      <c r="D232" s="66" t="s">
        <v>411</v>
      </c>
      <c r="E232" s="78">
        <v>190000</v>
      </c>
      <c r="F232" s="109">
        <f>H232-G232</f>
        <v>36.18</v>
      </c>
      <c r="G232" s="144">
        <v>2.0099999999999998</v>
      </c>
      <c r="H232" s="78">
        <v>38.19</v>
      </c>
      <c r="I232" s="78">
        <f>SUM(H232:H237)</f>
        <v>64.349999999999994</v>
      </c>
      <c r="J232" s="23"/>
    </row>
    <row r="233" spans="1:10" ht="16" x14ac:dyDescent="0.2">
      <c r="A233" s="63"/>
      <c r="B233" s="75" t="s">
        <v>660</v>
      </c>
      <c r="C233" s="66"/>
      <c r="D233" s="66" t="s">
        <v>417</v>
      </c>
      <c r="E233" s="78">
        <v>100000</v>
      </c>
      <c r="F233" s="109">
        <v>18.100000000000001</v>
      </c>
      <c r="G233" s="144"/>
      <c r="H233" s="78">
        <f>F233</f>
        <v>18.100000000000001</v>
      </c>
      <c r="I233" s="78"/>
      <c r="J233" s="23"/>
    </row>
    <row r="234" spans="1:10" ht="16" x14ac:dyDescent="0.2">
      <c r="A234" s="63"/>
      <c r="B234" s="75" t="s">
        <v>660</v>
      </c>
      <c r="C234" s="66"/>
      <c r="D234" s="66" t="s">
        <v>412</v>
      </c>
      <c r="E234" s="78">
        <v>10000</v>
      </c>
      <c r="F234" s="109">
        <v>3.42</v>
      </c>
      <c r="G234" s="144"/>
      <c r="H234" s="78">
        <f>F234</f>
        <v>3.42</v>
      </c>
      <c r="I234" s="78"/>
      <c r="J234" s="23"/>
    </row>
    <row r="235" spans="1:10" ht="16" x14ac:dyDescent="0.2">
      <c r="A235" s="63"/>
      <c r="B235" s="75" t="s">
        <v>660</v>
      </c>
      <c r="C235" s="66"/>
      <c r="D235" s="66" t="s">
        <v>413</v>
      </c>
      <c r="E235" s="78">
        <v>50000</v>
      </c>
      <c r="F235" s="109">
        <v>2.09</v>
      </c>
      <c r="G235" s="144"/>
      <c r="H235" s="78">
        <f>F235</f>
        <v>2.09</v>
      </c>
      <c r="I235" s="78"/>
      <c r="J235" s="23"/>
    </row>
    <row r="236" spans="1:10" ht="16" x14ac:dyDescent="0.2">
      <c r="A236" s="63"/>
      <c r="B236" s="75" t="s">
        <v>660</v>
      </c>
      <c r="C236" s="66"/>
      <c r="D236" s="66" t="s">
        <v>418</v>
      </c>
      <c r="E236" s="78">
        <v>50000</v>
      </c>
      <c r="F236" s="109">
        <v>2.2000000000000002</v>
      </c>
      <c r="G236" s="144"/>
      <c r="H236" s="78">
        <f>F236</f>
        <v>2.2000000000000002</v>
      </c>
      <c r="I236" s="78"/>
      <c r="J236" s="23"/>
    </row>
    <row r="237" spans="1:10" ht="16" x14ac:dyDescent="0.2">
      <c r="A237" s="63"/>
      <c r="B237" s="75" t="s">
        <v>660</v>
      </c>
      <c r="C237" s="66"/>
      <c r="D237" s="66" t="s">
        <v>414</v>
      </c>
      <c r="E237" s="78">
        <v>10000</v>
      </c>
      <c r="F237" s="109">
        <v>0.35</v>
      </c>
      <c r="G237" s="144"/>
      <c r="H237" s="78">
        <f>F237</f>
        <v>0.35</v>
      </c>
      <c r="I237" s="78"/>
      <c r="J237" s="23"/>
    </row>
    <row r="238" spans="1:10" ht="16" x14ac:dyDescent="0.2">
      <c r="A238" s="63"/>
      <c r="B238" s="75"/>
      <c r="C238" s="66"/>
      <c r="D238" s="66"/>
      <c r="E238" s="78"/>
      <c r="F238" s="78"/>
      <c r="G238" s="78"/>
      <c r="H238" s="78"/>
      <c r="I238" s="78"/>
      <c r="J238" s="23"/>
    </row>
    <row r="239" spans="1:10" ht="16" x14ac:dyDescent="0.2">
      <c r="A239" s="63"/>
      <c r="B239" s="290">
        <v>2235</v>
      </c>
      <c r="C239" s="66" t="s">
        <v>527</v>
      </c>
      <c r="D239" s="66" t="s">
        <v>411</v>
      </c>
      <c r="E239" s="78">
        <v>10000</v>
      </c>
      <c r="F239" s="78">
        <v>0</v>
      </c>
      <c r="G239" s="78">
        <f>H239-F239</f>
        <v>2.0099999999999998</v>
      </c>
      <c r="H239" s="78">
        <v>2.0099999999999998</v>
      </c>
      <c r="I239" s="78">
        <f>SUM(H239:H244)</f>
        <v>4.8199999999999994</v>
      </c>
      <c r="J239" s="23"/>
    </row>
    <row r="240" spans="1:10" ht="16" x14ac:dyDescent="0.2">
      <c r="A240" s="63"/>
      <c r="B240" s="290" t="s">
        <v>535</v>
      </c>
      <c r="C240" s="66"/>
      <c r="D240" s="66" t="s">
        <v>417</v>
      </c>
      <c r="E240" s="78">
        <v>5000</v>
      </c>
      <c r="F240" s="78">
        <v>1.42</v>
      </c>
      <c r="G240" s="78"/>
      <c r="H240" s="78">
        <f>F240</f>
        <v>1.42</v>
      </c>
      <c r="I240" s="78"/>
      <c r="J240" s="23"/>
    </row>
    <row r="241" spans="1:10" ht="16" x14ac:dyDescent="0.2">
      <c r="A241" s="63"/>
      <c r="B241" s="290" t="s">
        <v>535</v>
      </c>
      <c r="C241" s="66"/>
      <c r="D241" s="66" t="s">
        <v>412</v>
      </c>
      <c r="E241" s="78">
        <v>2000</v>
      </c>
      <c r="F241" s="78">
        <v>0.68</v>
      </c>
      <c r="G241" s="78"/>
      <c r="H241" s="78">
        <f>F241</f>
        <v>0.68</v>
      </c>
      <c r="I241" s="78"/>
      <c r="J241" s="23"/>
    </row>
    <row r="242" spans="1:10" ht="16" x14ac:dyDescent="0.2">
      <c r="A242" s="63"/>
      <c r="B242" s="290" t="s">
        <v>535</v>
      </c>
      <c r="C242" s="66"/>
      <c r="D242" s="66" t="s">
        <v>413</v>
      </c>
      <c r="E242" s="78">
        <v>10000</v>
      </c>
      <c r="F242" s="78">
        <v>0.42</v>
      </c>
      <c r="G242" s="78"/>
      <c r="H242" s="78">
        <f>F242</f>
        <v>0.42</v>
      </c>
      <c r="I242" s="78"/>
      <c r="J242" s="23"/>
    </row>
    <row r="243" spans="1:10" ht="16" x14ac:dyDescent="0.2">
      <c r="A243" s="63"/>
      <c r="B243" s="290" t="s">
        <v>535</v>
      </c>
      <c r="C243" s="66"/>
      <c r="D243" s="66" t="s">
        <v>418</v>
      </c>
      <c r="E243" s="78">
        <v>5000</v>
      </c>
      <c r="F243" s="78">
        <v>0.22</v>
      </c>
      <c r="G243" s="78"/>
      <c r="H243" s="78">
        <f>F243</f>
        <v>0.22</v>
      </c>
      <c r="I243" s="78"/>
      <c r="J243" s="23"/>
    </row>
    <row r="244" spans="1:10" ht="16" x14ac:dyDescent="0.2">
      <c r="A244" s="63"/>
      <c r="B244" s="290" t="s">
        <v>535</v>
      </c>
      <c r="C244" s="66"/>
      <c r="D244" s="66" t="s">
        <v>414</v>
      </c>
      <c r="E244" s="78">
        <v>2000</v>
      </c>
      <c r="F244" s="78">
        <v>7.0000000000000007E-2</v>
      </c>
      <c r="G244" s="78"/>
      <c r="H244" s="78">
        <f>F244</f>
        <v>7.0000000000000007E-2</v>
      </c>
      <c r="I244" s="78"/>
      <c r="J244" s="23"/>
    </row>
    <row r="245" spans="1:10" ht="16" x14ac:dyDescent="0.2">
      <c r="A245" s="63"/>
      <c r="B245" s="23"/>
      <c r="C245" s="66"/>
      <c r="D245" s="66"/>
      <c r="E245" s="78"/>
      <c r="F245" s="78"/>
      <c r="G245" s="78"/>
      <c r="H245" s="78"/>
      <c r="I245" s="78"/>
      <c r="J245" s="23"/>
    </row>
    <row r="246" spans="1:10" ht="16" x14ac:dyDescent="0.2">
      <c r="A246" s="63"/>
      <c r="B246" s="275">
        <v>2245</v>
      </c>
      <c r="C246" s="66" t="s">
        <v>639</v>
      </c>
      <c r="D246" s="66" t="s">
        <v>411</v>
      </c>
      <c r="E246" s="78">
        <v>10000</v>
      </c>
      <c r="F246" s="78">
        <v>0</v>
      </c>
      <c r="G246" s="78">
        <v>3.08</v>
      </c>
      <c r="H246" s="78">
        <f>F246+G246</f>
        <v>3.08</v>
      </c>
      <c r="I246" s="78">
        <f>SUM(H246:H247)</f>
        <v>3.5</v>
      </c>
      <c r="J246" s="23"/>
    </row>
    <row r="247" spans="1:10" ht="16" x14ac:dyDescent="0.2">
      <c r="A247" s="63"/>
      <c r="B247" s="275">
        <v>2245</v>
      </c>
      <c r="C247" s="66"/>
      <c r="D247" s="66" t="s">
        <v>413</v>
      </c>
      <c r="E247" s="78">
        <v>10000</v>
      </c>
      <c r="F247" s="78">
        <v>0.42</v>
      </c>
      <c r="G247" s="78"/>
      <c r="H247" s="78">
        <f>F247</f>
        <v>0.42</v>
      </c>
      <c r="I247" s="78"/>
      <c r="J247" s="23"/>
    </row>
    <row r="248" spans="1:10" ht="16" x14ac:dyDescent="0.2">
      <c r="A248" s="63"/>
      <c r="B248" s="75"/>
      <c r="C248" s="66"/>
      <c r="D248" s="66"/>
      <c r="E248" s="78"/>
      <c r="F248" s="109"/>
      <c r="G248" s="144"/>
      <c r="H248" s="78"/>
      <c r="I248" s="78"/>
      <c r="J248" s="23"/>
    </row>
    <row r="249" spans="1:10" ht="16" x14ac:dyDescent="0.2">
      <c r="A249" s="63"/>
      <c r="B249" s="75" t="s">
        <v>591</v>
      </c>
      <c r="C249" s="66" t="s">
        <v>367</v>
      </c>
      <c r="D249" s="66" t="s">
        <v>411</v>
      </c>
      <c r="E249" s="78">
        <v>10000</v>
      </c>
      <c r="F249" s="109">
        <v>0</v>
      </c>
      <c r="G249" s="144">
        <f>H249-F249</f>
        <v>5.0199999999999996</v>
      </c>
      <c r="H249" s="78">
        <v>5.0199999999999996</v>
      </c>
      <c r="I249" s="78">
        <f>SUM(H249:H252)</f>
        <v>10.879999999999999</v>
      </c>
      <c r="J249" s="23"/>
    </row>
    <row r="250" spans="1:10" ht="16" x14ac:dyDescent="0.2">
      <c r="A250" s="63"/>
      <c r="B250" s="75" t="s">
        <v>591</v>
      </c>
      <c r="C250" s="66"/>
      <c r="D250" s="66" t="s">
        <v>412</v>
      </c>
      <c r="E250" s="78">
        <v>10000</v>
      </c>
      <c r="F250" s="109">
        <v>3.42</v>
      </c>
      <c r="G250" s="144"/>
      <c r="H250" s="78">
        <f>F250</f>
        <v>3.42</v>
      </c>
      <c r="I250" s="78"/>
      <c r="J250" s="23"/>
    </row>
    <row r="251" spans="1:10" ht="16" x14ac:dyDescent="0.2">
      <c r="A251" s="63"/>
      <c r="B251" s="75" t="s">
        <v>591</v>
      </c>
      <c r="C251" s="66"/>
      <c r="D251" s="66" t="s">
        <v>413</v>
      </c>
      <c r="E251" s="78">
        <v>50000</v>
      </c>
      <c r="F251" s="109">
        <v>2.09</v>
      </c>
      <c r="G251" s="144"/>
      <c r="H251" s="78">
        <f>F251</f>
        <v>2.09</v>
      </c>
      <c r="I251" s="78"/>
      <c r="J251" s="23"/>
    </row>
    <row r="252" spans="1:10" ht="16" x14ac:dyDescent="0.2">
      <c r="A252" s="63"/>
      <c r="B252" s="75" t="s">
        <v>591</v>
      </c>
      <c r="C252" s="66"/>
      <c r="D252" s="66" t="s">
        <v>414</v>
      </c>
      <c r="E252" s="78">
        <v>10000</v>
      </c>
      <c r="F252" s="109">
        <v>0.35</v>
      </c>
      <c r="G252" s="144"/>
      <c r="H252" s="78">
        <f>F252</f>
        <v>0.35</v>
      </c>
      <c r="I252" s="78"/>
      <c r="J252" s="23"/>
    </row>
    <row r="253" spans="1:10" ht="16" x14ac:dyDescent="0.2">
      <c r="A253" s="63"/>
      <c r="B253" s="75"/>
      <c r="C253" s="70"/>
      <c r="D253" s="173"/>
      <c r="E253" s="130"/>
      <c r="F253" s="111"/>
      <c r="G253" s="192"/>
      <c r="H253" s="130"/>
      <c r="I253" s="130"/>
      <c r="J253" s="23"/>
    </row>
    <row r="254" spans="1:10" ht="16" x14ac:dyDescent="0.2">
      <c r="A254" s="63"/>
      <c r="B254" s="75" t="s">
        <v>593</v>
      </c>
      <c r="C254" s="70" t="s">
        <v>374</v>
      </c>
      <c r="D254" s="70" t="s">
        <v>411</v>
      </c>
      <c r="E254" s="130">
        <v>10000</v>
      </c>
      <c r="F254" s="111">
        <v>0</v>
      </c>
      <c r="G254" s="144">
        <f>H254-F254</f>
        <v>5.0199999999999996</v>
      </c>
      <c r="H254" s="130">
        <v>5.0199999999999996</v>
      </c>
      <c r="I254" s="130">
        <f>H254</f>
        <v>5.0199999999999996</v>
      </c>
      <c r="J254" s="23"/>
    </row>
    <row r="255" spans="1:10" ht="16" x14ac:dyDescent="0.2">
      <c r="A255" s="63"/>
      <c r="B255" s="75"/>
      <c r="C255" s="70"/>
      <c r="D255" s="70"/>
      <c r="E255" s="130"/>
      <c r="F255" s="111"/>
      <c r="G255" s="144"/>
      <c r="H255" s="130"/>
      <c r="I255" s="130"/>
      <c r="J255" s="23"/>
    </row>
    <row r="256" spans="1:10" ht="16" x14ac:dyDescent="0.2">
      <c r="A256" s="63"/>
      <c r="B256" s="75" t="s">
        <v>642</v>
      </c>
      <c r="C256" s="70" t="s">
        <v>641</v>
      </c>
      <c r="D256" s="70" t="s">
        <v>411</v>
      </c>
      <c r="E256" s="130">
        <v>40000</v>
      </c>
      <c r="F256" s="111">
        <f>H256-G256</f>
        <v>1.98</v>
      </c>
      <c r="G256" s="144">
        <v>0.66</v>
      </c>
      <c r="H256" s="130">
        <v>2.64</v>
      </c>
      <c r="I256" s="130">
        <f>SUM(H256:H257)</f>
        <v>5.98</v>
      </c>
      <c r="J256" s="23"/>
    </row>
    <row r="257" spans="1:10" ht="16" x14ac:dyDescent="0.2">
      <c r="A257" s="63"/>
      <c r="B257" s="75" t="s">
        <v>642</v>
      </c>
      <c r="C257" s="70"/>
      <c r="D257" s="70" t="s">
        <v>413</v>
      </c>
      <c r="E257" s="130">
        <v>80000</v>
      </c>
      <c r="F257" s="130">
        <v>3.34</v>
      </c>
      <c r="G257" s="78"/>
      <c r="H257" s="130">
        <f>F257</f>
        <v>3.34</v>
      </c>
      <c r="I257" s="130"/>
      <c r="J257" s="23"/>
    </row>
    <row r="258" spans="1:10" ht="16" x14ac:dyDescent="0.2">
      <c r="A258" s="63"/>
      <c r="B258" s="75"/>
      <c r="C258" s="70"/>
      <c r="D258" s="70"/>
      <c r="E258" s="130"/>
      <c r="F258" s="111"/>
      <c r="G258" s="192"/>
      <c r="H258" s="130"/>
      <c r="I258" s="130"/>
      <c r="J258" s="23"/>
    </row>
    <row r="259" spans="1:10" ht="16" x14ac:dyDescent="0.2">
      <c r="A259" s="63"/>
      <c r="B259" s="75" t="s">
        <v>594</v>
      </c>
      <c r="C259" s="66" t="s">
        <v>72</v>
      </c>
      <c r="D259" s="66" t="s">
        <v>411</v>
      </c>
      <c r="E259" s="78">
        <v>10000</v>
      </c>
      <c r="F259" s="109">
        <v>0</v>
      </c>
      <c r="G259" s="144">
        <f>H259-F259</f>
        <v>8.02</v>
      </c>
      <c r="H259" s="78">
        <v>8.02</v>
      </c>
      <c r="I259" s="78">
        <f>H259</f>
        <v>8.02</v>
      </c>
      <c r="J259" s="23"/>
    </row>
    <row r="260" spans="1:10" ht="16" x14ac:dyDescent="0.2">
      <c r="A260" s="63"/>
      <c r="B260" s="75"/>
      <c r="C260" s="66"/>
      <c r="D260" s="66"/>
      <c r="E260" s="78"/>
      <c r="F260" s="109"/>
      <c r="G260" s="144"/>
      <c r="H260" s="78"/>
      <c r="I260" s="78"/>
      <c r="J260" s="23"/>
    </row>
    <row r="261" spans="1:10" ht="16" x14ac:dyDescent="0.2">
      <c r="A261" s="63"/>
      <c r="B261" s="75" t="s">
        <v>595</v>
      </c>
      <c r="C261" s="66" t="s">
        <v>118</v>
      </c>
      <c r="D261" s="66" t="s">
        <v>411</v>
      </c>
      <c r="E261" s="79">
        <v>10000</v>
      </c>
      <c r="F261" s="109">
        <v>0</v>
      </c>
      <c r="G261" s="144">
        <f>H261-F261</f>
        <v>8.02</v>
      </c>
      <c r="H261" s="79">
        <v>8.02</v>
      </c>
      <c r="I261" s="79">
        <f>SUM(H261:H262)</f>
        <v>12.2</v>
      </c>
      <c r="J261" s="23"/>
    </row>
    <row r="262" spans="1:10" ht="16" x14ac:dyDescent="0.2">
      <c r="A262" s="63"/>
      <c r="B262" s="75" t="s">
        <v>595</v>
      </c>
      <c r="C262" s="66"/>
      <c r="D262" s="66" t="s">
        <v>413</v>
      </c>
      <c r="E262" s="79">
        <v>100000</v>
      </c>
      <c r="F262" s="109">
        <v>4.18</v>
      </c>
      <c r="G262" s="144"/>
      <c r="H262" s="79">
        <f>F262</f>
        <v>4.18</v>
      </c>
      <c r="I262" s="79"/>
      <c r="J262" s="23"/>
    </row>
    <row r="263" spans="1:10" ht="16" x14ac:dyDescent="0.2">
      <c r="A263" s="63"/>
      <c r="B263" s="75"/>
      <c r="C263" s="66"/>
      <c r="D263" s="66"/>
      <c r="E263" s="79"/>
      <c r="F263" s="109"/>
      <c r="G263" s="144"/>
      <c r="H263" s="79"/>
      <c r="I263" s="79"/>
      <c r="J263" s="23"/>
    </row>
    <row r="264" spans="1:10" ht="16" x14ac:dyDescent="0.2">
      <c r="A264" s="63"/>
      <c r="B264" s="75" t="s">
        <v>596</v>
      </c>
      <c r="C264" s="66" t="s">
        <v>62</v>
      </c>
      <c r="D264" s="66" t="s">
        <v>411</v>
      </c>
      <c r="E264" s="78">
        <v>200000</v>
      </c>
      <c r="F264" s="78">
        <f>H264-G264</f>
        <v>58.52</v>
      </c>
      <c r="G264" s="78">
        <v>3.08</v>
      </c>
      <c r="H264" s="78">
        <v>61.6</v>
      </c>
      <c r="I264" s="78">
        <f>SUM(H264:H267)</f>
        <v>73.72999999999999</v>
      </c>
      <c r="J264" s="23"/>
    </row>
    <row r="265" spans="1:10" ht="16" x14ac:dyDescent="0.2">
      <c r="A265" s="63"/>
      <c r="B265" s="75" t="s">
        <v>596</v>
      </c>
      <c r="C265" s="66"/>
      <c r="D265" s="66" t="s">
        <v>412</v>
      </c>
      <c r="E265" s="79">
        <v>10000</v>
      </c>
      <c r="F265" s="109">
        <v>3.42</v>
      </c>
      <c r="G265" s="144"/>
      <c r="H265" s="79">
        <f>F265</f>
        <v>3.42</v>
      </c>
      <c r="I265" s="79"/>
      <c r="J265" s="23"/>
    </row>
    <row r="266" spans="1:10" ht="16" x14ac:dyDescent="0.2">
      <c r="A266" s="63"/>
      <c r="B266" s="75" t="s">
        <v>596</v>
      </c>
      <c r="C266" s="66"/>
      <c r="D266" s="66" t="s">
        <v>413</v>
      </c>
      <c r="E266" s="78">
        <v>200000</v>
      </c>
      <c r="F266" s="109">
        <v>8.36</v>
      </c>
      <c r="G266" s="144"/>
      <c r="H266" s="79">
        <f>F266</f>
        <v>8.36</v>
      </c>
      <c r="I266" s="79"/>
      <c r="J266" s="23"/>
    </row>
    <row r="267" spans="1:10" ht="16" x14ac:dyDescent="0.2">
      <c r="A267" s="63"/>
      <c r="B267" s="75" t="s">
        <v>596</v>
      </c>
      <c r="C267" s="66"/>
      <c r="D267" s="66" t="s">
        <v>414</v>
      </c>
      <c r="E267" s="79">
        <v>10000</v>
      </c>
      <c r="F267" s="109">
        <v>0.35</v>
      </c>
      <c r="G267" s="144"/>
      <c r="H267" s="79">
        <f>F267</f>
        <v>0.35</v>
      </c>
      <c r="I267" s="79"/>
      <c r="J267" s="23"/>
    </row>
    <row r="268" spans="1:10" ht="16" x14ac:dyDescent="0.2">
      <c r="A268" s="63"/>
      <c r="B268" s="75"/>
      <c r="C268" s="66"/>
      <c r="D268" s="66"/>
      <c r="E268" s="79"/>
      <c r="F268" s="109"/>
      <c r="G268" s="144"/>
      <c r="H268" s="79"/>
      <c r="I268" s="79"/>
      <c r="J268" s="23"/>
    </row>
    <row r="269" spans="1:10" ht="16" x14ac:dyDescent="0.2">
      <c r="A269" s="63"/>
      <c r="B269" s="75" t="s">
        <v>597</v>
      </c>
      <c r="C269" s="66" t="s">
        <v>38</v>
      </c>
      <c r="D269" s="66" t="s">
        <v>411</v>
      </c>
      <c r="E269" s="78">
        <v>20000</v>
      </c>
      <c r="F269" s="109">
        <f>H269-G269</f>
        <v>5.0199999999999996</v>
      </c>
      <c r="G269" s="144">
        <v>5.0199999999999996</v>
      </c>
      <c r="H269" s="78">
        <v>10.039999999999999</v>
      </c>
      <c r="I269" s="78">
        <f>SUM(H269:H272)</f>
        <v>14.649999999999999</v>
      </c>
      <c r="J269" s="211"/>
    </row>
    <row r="270" spans="1:10" ht="16" x14ac:dyDescent="0.2">
      <c r="A270" s="63"/>
      <c r="B270" s="75" t="s">
        <v>597</v>
      </c>
      <c r="C270" s="66"/>
      <c r="D270" s="66" t="s">
        <v>412</v>
      </c>
      <c r="E270" s="78">
        <v>10000</v>
      </c>
      <c r="F270" s="109">
        <v>3.42</v>
      </c>
      <c r="G270" s="144"/>
      <c r="H270" s="78">
        <f>F270</f>
        <v>3.42</v>
      </c>
      <c r="I270" s="78"/>
      <c r="J270" s="23"/>
    </row>
    <row r="271" spans="1:10" ht="16" x14ac:dyDescent="0.2">
      <c r="A271" s="63"/>
      <c r="B271" s="75" t="s">
        <v>597</v>
      </c>
      <c r="C271" s="66"/>
      <c r="D271" s="66" t="s">
        <v>413</v>
      </c>
      <c r="E271" s="78">
        <v>20000</v>
      </c>
      <c r="F271" s="109">
        <v>0.84</v>
      </c>
      <c r="G271" s="144"/>
      <c r="H271" s="78">
        <f>F271</f>
        <v>0.84</v>
      </c>
      <c r="I271" s="78"/>
      <c r="J271" s="23"/>
    </row>
    <row r="272" spans="1:10" ht="16" x14ac:dyDescent="0.2">
      <c r="A272" s="63"/>
      <c r="B272" s="75" t="s">
        <v>597</v>
      </c>
      <c r="C272" s="66"/>
      <c r="D272" s="66" t="s">
        <v>414</v>
      </c>
      <c r="E272" s="78">
        <v>10000</v>
      </c>
      <c r="F272" s="109">
        <v>0.35</v>
      </c>
      <c r="G272" s="144"/>
      <c r="H272" s="78">
        <f>F272</f>
        <v>0.35</v>
      </c>
      <c r="I272" s="78"/>
      <c r="J272" s="23"/>
    </row>
    <row r="273" spans="1:10" ht="16" x14ac:dyDescent="0.2">
      <c r="A273" s="63"/>
      <c r="B273" s="75"/>
      <c r="C273" s="66"/>
      <c r="D273" s="66"/>
      <c r="E273" s="78"/>
      <c r="F273" s="109"/>
      <c r="G273" s="144"/>
      <c r="H273" s="78"/>
      <c r="I273" s="78"/>
      <c r="J273" s="23"/>
    </row>
    <row r="274" spans="1:10" s="305" customFormat="1" ht="16" x14ac:dyDescent="0.2">
      <c r="A274" s="303"/>
      <c r="B274" s="304" t="s">
        <v>598</v>
      </c>
      <c r="C274" s="208" t="s">
        <v>134</v>
      </c>
      <c r="D274" s="208" t="s">
        <v>411</v>
      </c>
      <c r="E274" s="206">
        <v>200000</v>
      </c>
      <c r="F274" s="206">
        <f>H274-G274</f>
        <v>12.54</v>
      </c>
      <c r="G274" s="206">
        <v>0.66</v>
      </c>
      <c r="H274" s="206">
        <v>13.2</v>
      </c>
      <c r="I274" s="206">
        <f>SUM(H274:H278)</f>
        <v>29.839999999999996</v>
      </c>
      <c r="J274" s="207" t="s">
        <v>688</v>
      </c>
    </row>
    <row r="275" spans="1:10" ht="16" x14ac:dyDescent="0.2">
      <c r="A275" s="63"/>
      <c r="B275" s="75" t="s">
        <v>598</v>
      </c>
      <c r="C275" s="66"/>
      <c r="D275" s="66" t="s">
        <v>412</v>
      </c>
      <c r="E275" s="78">
        <v>10000</v>
      </c>
      <c r="F275" s="109">
        <v>3.42</v>
      </c>
      <c r="G275" s="144"/>
      <c r="H275" s="78">
        <f>F275</f>
        <v>3.42</v>
      </c>
      <c r="I275" s="78"/>
      <c r="J275" s="23"/>
    </row>
    <row r="276" spans="1:10" ht="16" x14ac:dyDescent="0.2">
      <c r="A276" s="63"/>
      <c r="B276" s="75" t="s">
        <v>598</v>
      </c>
      <c r="C276" s="66"/>
      <c r="D276" s="66" t="s">
        <v>413</v>
      </c>
      <c r="E276" s="78">
        <v>150000</v>
      </c>
      <c r="F276" s="109">
        <v>6.27</v>
      </c>
      <c r="G276" s="144"/>
      <c r="H276" s="78">
        <f>F276</f>
        <v>6.27</v>
      </c>
      <c r="I276" s="78"/>
      <c r="J276" s="23"/>
    </row>
    <row r="277" spans="1:10" ht="16" x14ac:dyDescent="0.2">
      <c r="A277" s="63"/>
      <c r="B277" s="75" t="s">
        <v>598</v>
      </c>
      <c r="C277" s="66"/>
      <c r="D277" s="66" t="s">
        <v>418</v>
      </c>
      <c r="E277" s="78">
        <v>150000</v>
      </c>
      <c r="F277" s="109">
        <v>6.6</v>
      </c>
      <c r="G277" s="144"/>
      <c r="H277" s="78">
        <f>F277</f>
        <v>6.6</v>
      </c>
      <c r="I277" s="78"/>
      <c r="J277" s="23"/>
    </row>
    <row r="278" spans="1:10" ht="16" x14ac:dyDescent="0.2">
      <c r="A278" s="63"/>
      <c r="B278" s="75" t="s">
        <v>598</v>
      </c>
      <c r="C278" s="66"/>
      <c r="D278" s="66" t="s">
        <v>414</v>
      </c>
      <c r="E278" s="78">
        <v>10000</v>
      </c>
      <c r="F278" s="109">
        <v>0.35</v>
      </c>
      <c r="G278" s="144"/>
      <c r="H278" s="78">
        <f>F278</f>
        <v>0.35</v>
      </c>
      <c r="I278" s="78"/>
      <c r="J278" s="23"/>
    </row>
    <row r="279" spans="1:10" ht="16" x14ac:dyDescent="0.2">
      <c r="A279" s="63"/>
      <c r="B279" s="75"/>
      <c r="C279" s="66"/>
      <c r="D279" s="66"/>
      <c r="E279" s="78"/>
      <c r="F279" s="109"/>
      <c r="G279" s="144"/>
      <c r="H279" s="78"/>
      <c r="I279" s="78"/>
      <c r="J279" s="23"/>
    </row>
    <row r="280" spans="1:10" ht="16" x14ac:dyDescent="0.2">
      <c r="A280" s="63"/>
      <c r="B280" s="75" t="s">
        <v>599</v>
      </c>
      <c r="C280" s="66" t="s">
        <v>186</v>
      </c>
      <c r="D280" s="66" t="s">
        <v>411</v>
      </c>
      <c r="E280" s="78">
        <v>250000</v>
      </c>
      <c r="F280" s="78">
        <f>H280-G280</f>
        <v>73.92</v>
      </c>
      <c r="G280" s="78">
        <v>3.08</v>
      </c>
      <c r="H280" s="78">
        <v>77</v>
      </c>
      <c r="I280" s="78">
        <f>SUM(H280:H283)</f>
        <v>128.92000000000002</v>
      </c>
      <c r="J280" s="23"/>
    </row>
    <row r="281" spans="1:10" ht="16" x14ac:dyDescent="0.2">
      <c r="A281" s="63"/>
      <c r="B281" s="75" t="s">
        <v>599</v>
      </c>
      <c r="C281" s="66"/>
      <c r="D281" s="66" t="s">
        <v>417</v>
      </c>
      <c r="E281" s="78">
        <v>45000</v>
      </c>
      <c r="F281" s="109">
        <v>19.850000000000001</v>
      </c>
      <c r="G281" s="144"/>
      <c r="H281" s="78">
        <v>30.47</v>
      </c>
      <c r="I281" s="78"/>
      <c r="J281" s="23"/>
    </row>
    <row r="282" spans="1:10" ht="16" x14ac:dyDescent="0.2">
      <c r="A282" s="63"/>
      <c r="B282" s="75" t="s">
        <v>599</v>
      </c>
      <c r="C282" s="66"/>
      <c r="D282" s="66" t="s">
        <v>413</v>
      </c>
      <c r="E282" s="78">
        <v>250000</v>
      </c>
      <c r="F282" s="109">
        <v>10.45</v>
      </c>
      <c r="G282" s="144"/>
      <c r="H282" s="78">
        <f>F282</f>
        <v>10.45</v>
      </c>
      <c r="I282" s="78"/>
      <c r="J282" s="23"/>
    </row>
    <row r="283" spans="1:10" ht="16" x14ac:dyDescent="0.2">
      <c r="A283" s="63"/>
      <c r="B283" s="75" t="s">
        <v>599</v>
      </c>
      <c r="C283" s="66"/>
      <c r="D283" s="66" t="s">
        <v>418</v>
      </c>
      <c r="E283" s="78">
        <v>250000</v>
      </c>
      <c r="F283" s="109">
        <v>11</v>
      </c>
      <c r="G283" s="144"/>
      <c r="H283" s="78">
        <f>F283</f>
        <v>11</v>
      </c>
      <c r="I283" s="78"/>
      <c r="J283" s="23"/>
    </row>
    <row r="284" spans="1:10" ht="16" x14ac:dyDescent="0.2">
      <c r="A284" s="63"/>
      <c r="B284" s="75"/>
      <c r="C284" s="66"/>
      <c r="D284" s="66"/>
      <c r="E284" s="78"/>
      <c r="F284" s="109"/>
      <c r="G284" s="144"/>
      <c r="H284" s="78"/>
      <c r="I284" s="78"/>
      <c r="J284" s="23"/>
    </row>
    <row r="285" spans="1:10" ht="16" x14ac:dyDescent="0.2">
      <c r="A285" s="63"/>
      <c r="B285" s="75" t="s">
        <v>600</v>
      </c>
      <c r="C285" s="66" t="s">
        <v>236</v>
      </c>
      <c r="D285" s="66" t="s">
        <v>411</v>
      </c>
      <c r="E285" s="78">
        <v>10000</v>
      </c>
      <c r="F285" s="109">
        <v>0</v>
      </c>
      <c r="G285" s="144">
        <f>H285-F285</f>
        <v>14.08</v>
      </c>
      <c r="H285" s="78">
        <v>14.08</v>
      </c>
      <c r="I285" s="78">
        <f>SUM(H285:H286)</f>
        <v>14.5</v>
      </c>
      <c r="J285" s="23"/>
    </row>
    <row r="286" spans="1:10" ht="16" x14ac:dyDescent="0.2">
      <c r="A286" s="63"/>
      <c r="B286" s="75" t="s">
        <v>600</v>
      </c>
      <c r="C286" s="66"/>
      <c r="D286" s="66" t="s">
        <v>413</v>
      </c>
      <c r="E286" s="78">
        <v>10000</v>
      </c>
      <c r="F286" s="78">
        <v>0.42</v>
      </c>
      <c r="G286" s="78"/>
      <c r="H286" s="78">
        <f>F286</f>
        <v>0.42</v>
      </c>
      <c r="I286" s="78"/>
      <c r="J286" s="23"/>
    </row>
    <row r="287" spans="1:10" ht="16" x14ac:dyDescent="0.2">
      <c r="A287" s="63"/>
      <c r="B287" s="75"/>
      <c r="C287" s="66"/>
      <c r="D287" s="66"/>
      <c r="E287" s="78"/>
      <c r="F287" s="109"/>
      <c r="G287" s="144"/>
      <c r="H287" s="78"/>
      <c r="I287" s="78"/>
      <c r="J287" s="23"/>
    </row>
    <row r="288" spans="1:10" ht="16" x14ac:dyDescent="0.2">
      <c r="A288" s="63"/>
      <c r="B288" s="75" t="s">
        <v>601</v>
      </c>
      <c r="C288" s="66" t="s">
        <v>383</v>
      </c>
      <c r="D288" s="66" t="s">
        <v>411</v>
      </c>
      <c r="E288" s="78">
        <v>10000</v>
      </c>
      <c r="F288" s="78">
        <v>0</v>
      </c>
      <c r="G288" s="78">
        <f>H288-F288</f>
        <v>5.0199999999999996</v>
      </c>
      <c r="H288" s="78">
        <v>5.0199999999999996</v>
      </c>
      <c r="I288" s="78">
        <f>H288</f>
        <v>5.0199999999999996</v>
      </c>
      <c r="J288" s="23"/>
    </row>
    <row r="289" spans="1:10" ht="16" x14ac:dyDescent="0.2">
      <c r="A289" s="63"/>
      <c r="B289" s="75"/>
      <c r="C289" s="66"/>
      <c r="D289" s="66"/>
      <c r="E289" s="78"/>
      <c r="F289" s="109"/>
      <c r="G289" s="144"/>
      <c r="H289" s="78"/>
      <c r="I289" s="78"/>
      <c r="J289" s="23"/>
    </row>
    <row r="290" spans="1:10" ht="16" x14ac:dyDescent="0.2">
      <c r="A290" s="63"/>
      <c r="B290" s="75" t="s">
        <v>602</v>
      </c>
      <c r="C290" s="66" t="s">
        <v>135</v>
      </c>
      <c r="D290" s="66" t="s">
        <v>411</v>
      </c>
      <c r="E290" s="78">
        <v>10000</v>
      </c>
      <c r="F290" s="78">
        <v>0</v>
      </c>
      <c r="G290" s="78">
        <f>H290-F290</f>
        <v>8.02</v>
      </c>
      <c r="H290" s="78">
        <v>8.02</v>
      </c>
      <c r="I290" s="78">
        <f>SUM(H290:H293)</f>
        <v>16.950000000000003</v>
      </c>
      <c r="J290" s="23"/>
    </row>
    <row r="291" spans="1:10" ht="16" x14ac:dyDescent="0.2">
      <c r="A291" s="63"/>
      <c r="B291" s="75" t="s">
        <v>602</v>
      </c>
      <c r="C291" s="66"/>
      <c r="D291" s="173" t="s">
        <v>413</v>
      </c>
      <c r="E291" s="78">
        <v>100000</v>
      </c>
      <c r="F291" s="109">
        <v>4.18</v>
      </c>
      <c r="G291" s="144"/>
      <c r="H291" s="79">
        <f>F291</f>
        <v>4.18</v>
      </c>
      <c r="I291" s="79"/>
      <c r="J291" s="23"/>
    </row>
    <row r="292" spans="1:10" ht="16" x14ac:dyDescent="0.2">
      <c r="A292" s="63"/>
      <c r="B292" s="75" t="s">
        <v>602</v>
      </c>
      <c r="C292" s="66"/>
      <c r="D292" s="173" t="s">
        <v>418</v>
      </c>
      <c r="E292" s="78">
        <v>100000</v>
      </c>
      <c r="F292" s="109">
        <v>4.4000000000000004</v>
      </c>
      <c r="G292" s="144"/>
      <c r="H292" s="79">
        <f>F292</f>
        <v>4.4000000000000004</v>
      </c>
      <c r="I292" s="79"/>
      <c r="J292" s="23"/>
    </row>
    <row r="293" spans="1:10" ht="16" x14ac:dyDescent="0.2">
      <c r="A293" s="63"/>
      <c r="B293" s="75" t="s">
        <v>602</v>
      </c>
      <c r="C293" s="66"/>
      <c r="D293" s="173" t="s">
        <v>414</v>
      </c>
      <c r="E293" s="78">
        <v>10000</v>
      </c>
      <c r="F293" s="109">
        <v>0.35</v>
      </c>
      <c r="G293" s="144"/>
      <c r="H293" s="79">
        <f>F293</f>
        <v>0.35</v>
      </c>
      <c r="I293" s="79"/>
      <c r="J293" s="23"/>
    </row>
    <row r="294" spans="1:10" ht="16" x14ac:dyDescent="0.2">
      <c r="A294" s="63"/>
      <c r="B294" s="75"/>
      <c r="C294" s="66"/>
      <c r="D294" s="66"/>
      <c r="E294" s="78"/>
      <c r="F294" s="109"/>
      <c r="G294" s="144"/>
      <c r="H294" s="79"/>
      <c r="I294" s="79"/>
      <c r="J294" s="23"/>
    </row>
    <row r="295" spans="1:10" ht="16" x14ac:dyDescent="0.2">
      <c r="A295" s="63"/>
      <c r="B295" s="75" t="s">
        <v>603</v>
      </c>
      <c r="C295" s="66" t="s">
        <v>42</v>
      </c>
      <c r="D295" s="66" t="s">
        <v>411</v>
      </c>
      <c r="E295" s="78">
        <v>250000</v>
      </c>
      <c r="F295" s="109">
        <v>30.24</v>
      </c>
      <c r="G295" s="144">
        <f>H295-F295</f>
        <v>1.2600000000000016</v>
      </c>
      <c r="H295" s="79">
        <v>31.5</v>
      </c>
      <c r="I295" s="79">
        <f>SUM(H295:H300)</f>
        <v>78.77</v>
      </c>
      <c r="J295" s="23"/>
    </row>
    <row r="296" spans="1:10" ht="16" x14ac:dyDescent="0.2">
      <c r="A296" s="63"/>
      <c r="B296" s="75" t="s">
        <v>603</v>
      </c>
      <c r="C296" s="66"/>
      <c r="D296" s="173" t="s">
        <v>417</v>
      </c>
      <c r="E296" s="78">
        <v>50000</v>
      </c>
      <c r="F296" s="109">
        <v>22.05</v>
      </c>
      <c r="G296" s="144"/>
      <c r="H296" s="79">
        <f>F296</f>
        <v>22.05</v>
      </c>
      <c r="I296" s="79"/>
      <c r="J296" s="23"/>
    </row>
    <row r="297" spans="1:10" ht="16" x14ac:dyDescent="0.2">
      <c r="A297" s="63"/>
      <c r="B297" s="75" t="s">
        <v>603</v>
      </c>
      <c r="C297" s="66"/>
      <c r="D297" s="173" t="s">
        <v>412</v>
      </c>
      <c r="E297" s="78">
        <v>10000</v>
      </c>
      <c r="F297" s="109">
        <v>3.42</v>
      </c>
      <c r="G297" s="144"/>
      <c r="H297" s="79">
        <f>F297</f>
        <v>3.42</v>
      </c>
      <c r="I297" s="79"/>
      <c r="J297" s="23"/>
    </row>
    <row r="298" spans="1:10" ht="16" x14ac:dyDescent="0.2">
      <c r="A298" s="63"/>
      <c r="B298" s="75" t="s">
        <v>603</v>
      </c>
      <c r="C298" s="66"/>
      <c r="D298" s="173" t="s">
        <v>413</v>
      </c>
      <c r="E298" s="78">
        <v>250000</v>
      </c>
      <c r="F298" s="109">
        <v>10.45</v>
      </c>
      <c r="G298" s="144"/>
      <c r="H298" s="79">
        <f>F298</f>
        <v>10.45</v>
      </c>
      <c r="I298" s="79"/>
      <c r="J298" s="23"/>
    </row>
    <row r="299" spans="1:10" ht="16" x14ac:dyDescent="0.2">
      <c r="A299" s="63"/>
      <c r="B299" s="75" t="s">
        <v>603</v>
      </c>
      <c r="C299" s="66"/>
      <c r="D299" s="173" t="s">
        <v>418</v>
      </c>
      <c r="E299" s="78">
        <v>250000</v>
      </c>
      <c r="F299" s="109">
        <v>11</v>
      </c>
      <c r="G299" s="144"/>
      <c r="H299" s="79">
        <f>F299</f>
        <v>11</v>
      </c>
      <c r="I299" s="79"/>
      <c r="J299" s="23"/>
    </row>
    <row r="300" spans="1:10" ht="16" x14ac:dyDescent="0.2">
      <c r="A300" s="63"/>
      <c r="B300" s="75" t="s">
        <v>603</v>
      </c>
      <c r="C300" s="66"/>
      <c r="D300" s="173" t="s">
        <v>414</v>
      </c>
      <c r="E300" s="78">
        <v>10000</v>
      </c>
      <c r="F300" s="109">
        <v>0.35</v>
      </c>
      <c r="G300" s="144"/>
      <c r="H300" s="79">
        <f>F300</f>
        <v>0.35</v>
      </c>
      <c r="I300" s="79"/>
      <c r="J300" s="23"/>
    </row>
    <row r="301" spans="1:10" ht="16" x14ac:dyDescent="0.2">
      <c r="A301" s="63"/>
      <c r="B301" s="75"/>
      <c r="C301" s="66"/>
      <c r="D301" s="66"/>
      <c r="E301" s="79"/>
      <c r="F301" s="109"/>
      <c r="G301" s="144"/>
      <c r="H301" s="79"/>
      <c r="I301" s="79"/>
      <c r="J301" s="23"/>
    </row>
    <row r="302" spans="1:10" ht="16" x14ac:dyDescent="0.2">
      <c r="A302" s="63"/>
      <c r="B302" s="75" t="s">
        <v>604</v>
      </c>
      <c r="C302" s="66" t="s">
        <v>43</v>
      </c>
      <c r="D302" s="66" t="s">
        <v>411</v>
      </c>
      <c r="E302" s="78">
        <v>180000</v>
      </c>
      <c r="F302" s="78">
        <f>H302-G302</f>
        <v>239.35999999999999</v>
      </c>
      <c r="G302" s="78">
        <v>14.08</v>
      </c>
      <c r="H302" s="78">
        <v>253.44</v>
      </c>
      <c r="I302" s="78">
        <f>SUM(H302:H305)</f>
        <v>278.79000000000002</v>
      </c>
      <c r="J302" s="23"/>
    </row>
    <row r="303" spans="1:10" s="305" customFormat="1" ht="16" x14ac:dyDescent="0.2">
      <c r="A303" s="303"/>
      <c r="B303" s="304" t="s">
        <v>604</v>
      </c>
      <c r="C303" s="208"/>
      <c r="D303" s="208" t="s">
        <v>417</v>
      </c>
      <c r="E303" s="206">
        <v>5000</v>
      </c>
      <c r="F303" s="206">
        <v>17.61</v>
      </c>
      <c r="G303" s="206"/>
      <c r="H303" s="206">
        <f>F303</f>
        <v>17.61</v>
      </c>
      <c r="I303" s="206"/>
      <c r="J303" s="207" t="s">
        <v>690</v>
      </c>
    </row>
    <row r="304" spans="1:10" ht="16" x14ac:dyDescent="0.2">
      <c r="A304" s="63"/>
      <c r="B304" s="75" t="s">
        <v>604</v>
      </c>
      <c r="C304" s="66"/>
      <c r="D304" s="66" t="s">
        <v>413</v>
      </c>
      <c r="E304" s="79">
        <v>180000</v>
      </c>
      <c r="F304" s="109">
        <v>7.52</v>
      </c>
      <c r="G304" s="144"/>
      <c r="H304" s="79">
        <f>F304</f>
        <v>7.52</v>
      </c>
      <c r="I304" s="79"/>
      <c r="J304" s="23"/>
    </row>
    <row r="305" spans="1:10" s="305" customFormat="1" ht="16" x14ac:dyDescent="0.2">
      <c r="A305" s="303">
        <v>5000</v>
      </c>
      <c r="B305" s="304" t="s">
        <v>604</v>
      </c>
      <c r="C305" s="208"/>
      <c r="D305" s="208" t="s">
        <v>418</v>
      </c>
      <c r="E305" s="206">
        <v>5000</v>
      </c>
      <c r="F305" s="206">
        <v>0.22</v>
      </c>
      <c r="G305" s="206"/>
      <c r="H305" s="206">
        <f>F305</f>
        <v>0.22</v>
      </c>
      <c r="I305" s="206"/>
      <c r="J305" s="207" t="s">
        <v>690</v>
      </c>
    </row>
    <row r="306" spans="1:10" ht="16" x14ac:dyDescent="0.2">
      <c r="A306" s="63"/>
      <c r="B306" s="75"/>
      <c r="C306" s="66"/>
      <c r="D306" s="66"/>
      <c r="E306" s="79"/>
      <c r="F306" s="109"/>
      <c r="G306" s="144"/>
      <c r="H306" s="79"/>
      <c r="I306" s="79"/>
      <c r="J306" s="23"/>
    </row>
    <row r="307" spans="1:10" ht="16" x14ac:dyDescent="0.2">
      <c r="A307" s="63"/>
      <c r="B307" s="75" t="s">
        <v>605</v>
      </c>
      <c r="C307" s="66" t="s">
        <v>340</v>
      </c>
      <c r="D307" s="66" t="s">
        <v>411</v>
      </c>
      <c r="E307" s="78">
        <v>20000</v>
      </c>
      <c r="F307" s="109">
        <v>1.26</v>
      </c>
      <c r="G307" s="144">
        <f>H307-F307</f>
        <v>1.26</v>
      </c>
      <c r="H307" s="78">
        <v>2.52</v>
      </c>
      <c r="I307" s="78">
        <f>SUM(H307:H308)</f>
        <v>2.94</v>
      </c>
      <c r="J307" s="23"/>
    </row>
    <row r="308" spans="1:10" ht="16" x14ac:dyDescent="0.2">
      <c r="A308" s="63"/>
      <c r="B308" s="75" t="s">
        <v>605</v>
      </c>
      <c r="C308" s="66"/>
      <c r="D308" s="66" t="s">
        <v>413</v>
      </c>
      <c r="E308" s="78">
        <v>10000</v>
      </c>
      <c r="F308" s="109">
        <v>0.42</v>
      </c>
      <c r="G308" s="144"/>
      <c r="H308" s="78">
        <f>F308</f>
        <v>0.42</v>
      </c>
      <c r="I308" s="78"/>
      <c r="J308" s="23"/>
    </row>
    <row r="309" spans="1:10" ht="16" x14ac:dyDescent="0.2">
      <c r="A309" s="63"/>
      <c r="B309" s="75"/>
      <c r="C309" s="66"/>
      <c r="D309" s="66"/>
      <c r="E309" s="78"/>
      <c r="F309" s="109"/>
      <c r="G309" s="144"/>
      <c r="H309" s="78"/>
      <c r="I309" s="78"/>
      <c r="J309" s="23"/>
    </row>
    <row r="310" spans="1:10" ht="16" x14ac:dyDescent="0.2">
      <c r="A310" s="63"/>
      <c r="B310" s="75" t="s">
        <v>606</v>
      </c>
      <c r="C310" s="66" t="s">
        <v>44</v>
      </c>
      <c r="D310" s="66" t="s">
        <v>411</v>
      </c>
      <c r="E310" s="78">
        <v>10000</v>
      </c>
      <c r="F310" s="78">
        <v>0</v>
      </c>
      <c r="G310" s="78">
        <v>14.08</v>
      </c>
      <c r="H310" s="78">
        <v>14.08</v>
      </c>
      <c r="I310" s="78">
        <f>SUM(H310:H311)</f>
        <v>14.5</v>
      </c>
      <c r="J310" s="23"/>
    </row>
    <row r="311" spans="1:10" ht="16" x14ac:dyDescent="0.2">
      <c r="A311" s="63"/>
      <c r="B311" s="75" t="s">
        <v>606</v>
      </c>
      <c r="C311" s="66"/>
      <c r="D311" s="66" t="s">
        <v>413</v>
      </c>
      <c r="E311" s="79">
        <v>10000</v>
      </c>
      <c r="F311" s="109">
        <v>0.42</v>
      </c>
      <c r="G311" s="144"/>
      <c r="H311" s="79">
        <f>F311</f>
        <v>0.42</v>
      </c>
      <c r="I311" s="79"/>
      <c r="J311" s="23"/>
    </row>
    <row r="312" spans="1:10" ht="16" x14ac:dyDescent="0.2">
      <c r="A312" s="63"/>
      <c r="B312" s="75"/>
      <c r="C312" s="66"/>
      <c r="D312" s="66"/>
      <c r="E312" s="79"/>
      <c r="F312" s="109"/>
      <c r="G312" s="144"/>
      <c r="H312" s="79"/>
      <c r="I312" s="79"/>
      <c r="J312" s="23"/>
    </row>
    <row r="313" spans="1:10" ht="16" x14ac:dyDescent="0.2">
      <c r="A313" s="63"/>
      <c r="B313" s="75" t="s">
        <v>607</v>
      </c>
      <c r="C313" s="66" t="s">
        <v>96</v>
      </c>
      <c r="D313" s="66" t="s">
        <v>411</v>
      </c>
      <c r="E313" s="78">
        <v>30000</v>
      </c>
      <c r="F313" s="78">
        <f>H313-G313</f>
        <v>4.0200000000000005</v>
      </c>
      <c r="G313" s="78">
        <v>2.0099999999999998</v>
      </c>
      <c r="H313" s="78">
        <v>6.03</v>
      </c>
      <c r="I313" s="78">
        <f>SUM(H313:H314)</f>
        <v>6.45</v>
      </c>
      <c r="J313" s="23"/>
    </row>
    <row r="314" spans="1:10" ht="16" x14ac:dyDescent="0.2">
      <c r="A314" s="63"/>
      <c r="B314" s="75" t="s">
        <v>607</v>
      </c>
      <c r="C314" s="66"/>
      <c r="D314" s="66" t="s">
        <v>413</v>
      </c>
      <c r="E314" s="79">
        <v>10000</v>
      </c>
      <c r="F314" s="109">
        <v>0.42</v>
      </c>
      <c r="G314" s="144"/>
      <c r="H314" s="79">
        <f>F314</f>
        <v>0.42</v>
      </c>
      <c r="I314" s="79"/>
      <c r="J314" s="23"/>
    </row>
    <row r="315" spans="1:10" ht="16" x14ac:dyDescent="0.2">
      <c r="A315" s="63"/>
      <c r="B315" s="75"/>
      <c r="C315" s="66"/>
      <c r="D315" s="66"/>
      <c r="E315" s="79"/>
      <c r="F315" s="109"/>
      <c r="G315" s="144"/>
      <c r="H315" s="79"/>
      <c r="I315" s="79"/>
      <c r="J315" s="23"/>
    </row>
    <row r="316" spans="1:10" ht="16" x14ac:dyDescent="0.2">
      <c r="A316" s="63"/>
      <c r="B316" s="75" t="s">
        <v>608</v>
      </c>
      <c r="C316" s="66" t="s">
        <v>496</v>
      </c>
      <c r="D316" s="66" t="s">
        <v>411</v>
      </c>
      <c r="E316" s="79">
        <v>10000</v>
      </c>
      <c r="F316" s="109">
        <v>0</v>
      </c>
      <c r="G316" s="144">
        <v>0.91</v>
      </c>
      <c r="H316" s="79">
        <f>SUM(F316:G316)</f>
        <v>0.91</v>
      </c>
      <c r="I316" s="79">
        <f>H316</f>
        <v>0.91</v>
      </c>
      <c r="J316" s="23"/>
    </row>
    <row r="317" spans="1:10" ht="16" x14ac:dyDescent="0.2">
      <c r="A317" s="63"/>
      <c r="B317" s="75"/>
      <c r="C317" s="66"/>
      <c r="D317" s="66"/>
      <c r="E317" s="79"/>
      <c r="F317" s="109"/>
      <c r="G317" s="144"/>
      <c r="H317" s="79"/>
      <c r="I317" s="79"/>
      <c r="J317" s="23"/>
    </row>
    <row r="318" spans="1:10" ht="16" x14ac:dyDescent="0.2">
      <c r="A318" s="63"/>
      <c r="B318" s="75" t="s">
        <v>609</v>
      </c>
      <c r="C318" s="66" t="s">
        <v>137</v>
      </c>
      <c r="D318" s="66" t="s">
        <v>411</v>
      </c>
      <c r="E318" s="79">
        <v>100000</v>
      </c>
      <c r="F318" s="109">
        <f>H318-G318</f>
        <v>5.9399999999999995</v>
      </c>
      <c r="G318" s="144">
        <v>0.66</v>
      </c>
      <c r="H318" s="79">
        <v>6.6</v>
      </c>
      <c r="I318" s="79">
        <f>SUM(H318:H319)</f>
        <v>10.78</v>
      </c>
      <c r="J318" s="23"/>
    </row>
    <row r="319" spans="1:10" ht="16" x14ac:dyDescent="0.2">
      <c r="A319" s="63"/>
      <c r="B319" s="75" t="s">
        <v>609</v>
      </c>
      <c r="C319" s="66"/>
      <c r="D319" s="66" t="s">
        <v>413</v>
      </c>
      <c r="E319" s="79">
        <v>100000</v>
      </c>
      <c r="F319" s="109">
        <v>4.18</v>
      </c>
      <c r="G319" s="144"/>
      <c r="H319" s="79">
        <f>F319</f>
        <v>4.18</v>
      </c>
      <c r="I319" s="79"/>
      <c r="J319" s="23"/>
    </row>
    <row r="320" spans="1:10" ht="16" x14ac:dyDescent="0.2">
      <c r="A320" s="63"/>
      <c r="B320" s="75"/>
      <c r="C320" s="66"/>
      <c r="D320" s="66"/>
      <c r="E320" s="79"/>
      <c r="F320" s="109"/>
      <c r="G320" s="144"/>
      <c r="H320" s="79"/>
      <c r="I320" s="79"/>
      <c r="J320" s="23"/>
    </row>
    <row r="321" spans="1:10" ht="16" x14ac:dyDescent="0.2">
      <c r="A321" s="63"/>
      <c r="B321" s="75" t="s">
        <v>610</v>
      </c>
      <c r="C321" s="66" t="s">
        <v>45</v>
      </c>
      <c r="D321" s="66" t="s">
        <v>411</v>
      </c>
      <c r="E321" s="78">
        <v>10000</v>
      </c>
      <c r="F321" s="109">
        <v>0</v>
      </c>
      <c r="G321" s="144">
        <v>2.0099999999999998</v>
      </c>
      <c r="H321" s="78">
        <v>2.0099999999999998</v>
      </c>
      <c r="I321" s="78">
        <f>H321</f>
        <v>2.0099999999999998</v>
      </c>
      <c r="J321" s="211"/>
    </row>
    <row r="322" spans="1:10" ht="16" x14ac:dyDescent="0.2">
      <c r="A322" s="63"/>
      <c r="B322" s="75"/>
      <c r="C322" s="66"/>
      <c r="D322" s="66"/>
      <c r="E322" s="79"/>
      <c r="F322" s="109"/>
      <c r="G322" s="144"/>
      <c r="H322" s="79"/>
      <c r="I322" s="79"/>
      <c r="J322" s="23"/>
    </row>
    <row r="323" spans="1:10" ht="16" x14ac:dyDescent="0.2">
      <c r="A323" s="63"/>
      <c r="B323" s="75" t="s">
        <v>611</v>
      </c>
      <c r="C323" s="66" t="s">
        <v>230</v>
      </c>
      <c r="D323" s="66" t="s">
        <v>411</v>
      </c>
      <c r="E323" s="79">
        <v>100000</v>
      </c>
      <c r="F323" s="109">
        <v>27.72</v>
      </c>
      <c r="G323" s="144">
        <f>H323-F323</f>
        <v>3.0800000000000018</v>
      </c>
      <c r="H323" s="79">
        <v>30.8</v>
      </c>
      <c r="I323" s="79">
        <f>SUM(H323:H328)</f>
        <v>70.22</v>
      </c>
      <c r="J323" s="23"/>
    </row>
    <row r="324" spans="1:10" ht="16" x14ac:dyDescent="0.2">
      <c r="A324" s="63"/>
      <c r="B324" s="75" t="s">
        <v>611</v>
      </c>
      <c r="C324" s="66"/>
      <c r="D324" s="66" t="s">
        <v>417</v>
      </c>
      <c r="E324" s="79">
        <v>50000</v>
      </c>
      <c r="F324" s="109">
        <v>22.05</v>
      </c>
      <c r="G324" s="144"/>
      <c r="H324" s="79">
        <f>F324</f>
        <v>22.05</v>
      </c>
      <c r="I324" s="79"/>
      <c r="J324" s="23"/>
    </row>
    <row r="325" spans="1:10" ht="16" x14ac:dyDescent="0.2">
      <c r="A325" s="63"/>
      <c r="B325" s="75" t="s">
        <v>611</v>
      </c>
      <c r="C325" s="66"/>
      <c r="D325" s="66" t="s">
        <v>412</v>
      </c>
      <c r="E325" s="79">
        <v>10000</v>
      </c>
      <c r="F325" s="109">
        <v>3.42</v>
      </c>
      <c r="G325" s="144"/>
      <c r="H325" s="79">
        <f>F325</f>
        <v>3.42</v>
      </c>
      <c r="I325" s="79"/>
      <c r="J325" s="23"/>
    </row>
    <row r="326" spans="1:10" ht="16" x14ac:dyDescent="0.2">
      <c r="A326" s="63"/>
      <c r="B326" s="75" t="s">
        <v>611</v>
      </c>
      <c r="C326" s="66"/>
      <c r="D326" s="66" t="s">
        <v>413</v>
      </c>
      <c r="E326" s="79">
        <v>220000</v>
      </c>
      <c r="F326" s="109">
        <v>9.1999999999999993</v>
      </c>
      <c r="G326" s="144"/>
      <c r="H326" s="79">
        <f>F326</f>
        <v>9.1999999999999993</v>
      </c>
      <c r="I326" s="79"/>
      <c r="J326" s="23"/>
    </row>
    <row r="327" spans="1:10" ht="16" x14ac:dyDescent="0.2">
      <c r="A327" s="63"/>
      <c r="B327" s="75" t="s">
        <v>611</v>
      </c>
      <c r="C327" s="66"/>
      <c r="D327" s="66" t="s">
        <v>417</v>
      </c>
      <c r="E327" s="78">
        <v>100000</v>
      </c>
      <c r="F327" s="78">
        <v>4.4000000000000004</v>
      </c>
      <c r="G327" s="78"/>
      <c r="H327" s="78">
        <f>F327</f>
        <v>4.4000000000000004</v>
      </c>
      <c r="I327" s="78"/>
      <c r="J327" s="23"/>
    </row>
    <row r="328" spans="1:10" ht="16" x14ac:dyDescent="0.2">
      <c r="A328" s="63"/>
      <c r="B328" s="75" t="s">
        <v>611</v>
      </c>
      <c r="C328" s="66"/>
      <c r="D328" s="66" t="s">
        <v>414</v>
      </c>
      <c r="E328" s="79">
        <v>10000</v>
      </c>
      <c r="F328" s="109">
        <v>0.35</v>
      </c>
      <c r="G328" s="144"/>
      <c r="H328" s="79">
        <f>F328</f>
        <v>0.35</v>
      </c>
      <c r="I328" s="79"/>
      <c r="J328" s="23"/>
    </row>
    <row r="329" spans="1:10" ht="16" x14ac:dyDescent="0.2">
      <c r="A329" s="63"/>
      <c r="B329" s="75"/>
      <c r="C329" s="66"/>
      <c r="D329" s="66"/>
      <c r="E329" s="79"/>
      <c r="F329" s="109"/>
      <c r="G329" s="144"/>
      <c r="H329" s="79"/>
      <c r="I329" s="79"/>
      <c r="J329" s="23"/>
    </row>
    <row r="330" spans="1:10" ht="16" x14ac:dyDescent="0.2">
      <c r="A330" s="63"/>
      <c r="B330" s="75" t="s">
        <v>612</v>
      </c>
      <c r="C330" s="66" t="s">
        <v>334</v>
      </c>
      <c r="D330" s="66" t="s">
        <v>411</v>
      </c>
      <c r="E330" s="78">
        <v>250000</v>
      </c>
      <c r="F330" s="78">
        <f>H330-G330</f>
        <v>73.92</v>
      </c>
      <c r="G330" s="78">
        <v>3.08</v>
      </c>
      <c r="H330" s="78">
        <v>77</v>
      </c>
      <c r="I330" s="78">
        <f>SUM(H330:H335)</f>
        <v>152.92000000000002</v>
      </c>
      <c r="J330" s="23"/>
    </row>
    <row r="331" spans="1:10" ht="16" x14ac:dyDescent="0.2">
      <c r="A331" s="63"/>
      <c r="B331" s="75" t="s">
        <v>612</v>
      </c>
      <c r="C331" s="66"/>
      <c r="D331" s="173" t="s">
        <v>417</v>
      </c>
      <c r="E331" s="78">
        <v>150000</v>
      </c>
      <c r="F331" s="109">
        <v>14.15</v>
      </c>
      <c r="G331" s="144"/>
      <c r="H331" s="78">
        <v>42.45</v>
      </c>
      <c r="I331" s="78"/>
      <c r="J331" s="91"/>
    </row>
    <row r="332" spans="1:10" ht="16" x14ac:dyDescent="0.2">
      <c r="A332" s="63"/>
      <c r="B332" s="75" t="s">
        <v>612</v>
      </c>
      <c r="C332" s="66"/>
      <c r="D332" s="173" t="s">
        <v>412</v>
      </c>
      <c r="E332" s="78">
        <v>10000</v>
      </c>
      <c r="F332" s="109">
        <v>3.42</v>
      </c>
      <c r="G332" s="144"/>
      <c r="H332" s="78">
        <f>F332</f>
        <v>3.42</v>
      </c>
      <c r="I332" s="78"/>
      <c r="J332" s="91"/>
    </row>
    <row r="333" spans="1:10" ht="16" x14ac:dyDescent="0.2">
      <c r="A333" s="63"/>
      <c r="B333" s="75" t="s">
        <v>612</v>
      </c>
      <c r="C333" s="66"/>
      <c r="D333" s="173" t="s">
        <v>413</v>
      </c>
      <c r="E333" s="78">
        <v>500000</v>
      </c>
      <c r="F333" s="109">
        <v>20.9</v>
      </c>
      <c r="G333" s="144"/>
      <c r="H333" s="78">
        <f>F333</f>
        <v>20.9</v>
      </c>
      <c r="I333" s="78"/>
      <c r="J333" s="91"/>
    </row>
    <row r="334" spans="1:10" ht="16" x14ac:dyDescent="0.2">
      <c r="A334" s="63"/>
      <c r="B334" s="75" t="s">
        <v>612</v>
      </c>
      <c r="C334" s="66"/>
      <c r="D334" s="173" t="s">
        <v>418</v>
      </c>
      <c r="E334" s="78">
        <v>200000</v>
      </c>
      <c r="F334" s="109">
        <v>8.8000000000000007</v>
      </c>
      <c r="G334" s="144"/>
      <c r="H334" s="78">
        <f>F334</f>
        <v>8.8000000000000007</v>
      </c>
      <c r="I334" s="78"/>
      <c r="J334" s="91"/>
    </row>
    <row r="335" spans="1:10" ht="16" x14ac:dyDescent="0.2">
      <c r="A335" s="63"/>
      <c r="B335" s="75" t="s">
        <v>612</v>
      </c>
      <c r="C335" s="66"/>
      <c r="D335" s="173" t="s">
        <v>414</v>
      </c>
      <c r="E335" s="78">
        <v>10000</v>
      </c>
      <c r="F335" s="109">
        <v>0.35</v>
      </c>
      <c r="G335" s="144"/>
      <c r="H335" s="79">
        <f>F335</f>
        <v>0.35</v>
      </c>
      <c r="I335" s="79"/>
      <c r="J335" s="91"/>
    </row>
    <row r="336" spans="1:10" ht="16" x14ac:dyDescent="0.2">
      <c r="A336" s="63"/>
      <c r="B336" s="75"/>
      <c r="C336" s="66"/>
      <c r="D336" s="66"/>
      <c r="E336" s="78"/>
      <c r="F336" s="109"/>
      <c r="G336" s="144"/>
      <c r="H336" s="79"/>
      <c r="I336" s="79"/>
      <c r="J336" s="91"/>
    </row>
    <row r="337" spans="1:10" ht="16" x14ac:dyDescent="0.2">
      <c r="A337" s="63"/>
      <c r="B337" s="75" t="s">
        <v>613</v>
      </c>
      <c r="C337" s="66" t="s">
        <v>182</v>
      </c>
      <c r="D337" s="66" t="s">
        <v>411</v>
      </c>
      <c r="E337" s="78">
        <v>10000</v>
      </c>
      <c r="F337" s="109">
        <v>0</v>
      </c>
      <c r="G337" s="144">
        <f>H337-F337</f>
        <v>0.91</v>
      </c>
      <c r="H337" s="78">
        <v>0.91</v>
      </c>
      <c r="I337" s="78">
        <f>SUM(H337:H338)</f>
        <v>1.54</v>
      </c>
      <c r="J337" s="104"/>
    </row>
    <row r="338" spans="1:10" ht="16" x14ac:dyDescent="0.2">
      <c r="A338" s="63"/>
      <c r="B338" s="75" t="s">
        <v>613</v>
      </c>
      <c r="C338" s="66"/>
      <c r="D338" s="66" t="s">
        <v>417</v>
      </c>
      <c r="E338" s="78">
        <v>5000</v>
      </c>
      <c r="F338" s="109">
        <v>0.63</v>
      </c>
      <c r="G338" s="144"/>
      <c r="H338" s="78">
        <f>F338</f>
        <v>0.63</v>
      </c>
      <c r="I338" s="78"/>
      <c r="J338" s="104"/>
    </row>
    <row r="339" spans="1:10" ht="16" x14ac:dyDescent="0.2">
      <c r="A339" s="63"/>
      <c r="B339" s="75"/>
      <c r="C339" s="66"/>
      <c r="D339" s="66"/>
      <c r="E339" s="78"/>
      <c r="F339" s="109"/>
      <c r="G339" s="144"/>
      <c r="H339" s="78"/>
      <c r="I339" s="78"/>
      <c r="J339" s="104"/>
    </row>
    <row r="340" spans="1:10" ht="16" x14ac:dyDescent="0.2">
      <c r="A340" s="63"/>
      <c r="B340" s="75" t="s">
        <v>614</v>
      </c>
      <c r="C340" s="66" t="s">
        <v>366</v>
      </c>
      <c r="D340" s="66" t="s">
        <v>411</v>
      </c>
      <c r="E340" s="78">
        <v>10000</v>
      </c>
      <c r="F340" s="109">
        <v>0</v>
      </c>
      <c r="G340" s="144">
        <f>H340-F340</f>
        <v>3.08</v>
      </c>
      <c r="H340" s="78">
        <v>3.08</v>
      </c>
      <c r="I340" s="78">
        <f>SUM(H340:H345)</f>
        <v>19.840000000000003</v>
      </c>
      <c r="J340" s="104"/>
    </row>
    <row r="341" spans="1:10" ht="16" x14ac:dyDescent="0.2">
      <c r="A341" s="63"/>
      <c r="B341" s="75" t="s">
        <v>614</v>
      </c>
      <c r="C341" s="66"/>
      <c r="D341" s="173" t="s">
        <v>417</v>
      </c>
      <c r="E341" s="78">
        <v>10000</v>
      </c>
      <c r="F341" s="109">
        <v>4.41</v>
      </c>
      <c r="G341" s="144"/>
      <c r="H341" s="78">
        <f>F341</f>
        <v>4.41</v>
      </c>
      <c r="I341" s="78"/>
      <c r="J341" s="211"/>
    </row>
    <row r="342" spans="1:10" ht="16" x14ac:dyDescent="0.2">
      <c r="A342" s="63"/>
      <c r="B342" s="75" t="s">
        <v>614</v>
      </c>
      <c r="C342" s="66"/>
      <c r="D342" s="173" t="s">
        <v>412</v>
      </c>
      <c r="E342" s="78">
        <v>10000</v>
      </c>
      <c r="F342" s="109">
        <v>3.42</v>
      </c>
      <c r="G342" s="144"/>
      <c r="H342" s="78">
        <f>F342</f>
        <v>3.42</v>
      </c>
      <c r="I342" s="78"/>
      <c r="J342" s="104"/>
    </row>
    <row r="343" spans="1:10" ht="16" x14ac:dyDescent="0.2">
      <c r="A343" s="63"/>
      <c r="B343" s="75" t="s">
        <v>614</v>
      </c>
      <c r="C343" s="66"/>
      <c r="D343" s="173" t="s">
        <v>413</v>
      </c>
      <c r="E343" s="78">
        <v>100000</v>
      </c>
      <c r="F343" s="109">
        <v>4.18</v>
      </c>
      <c r="G343" s="144"/>
      <c r="H343" s="78">
        <f>F343</f>
        <v>4.18</v>
      </c>
      <c r="I343" s="78"/>
      <c r="J343" s="104"/>
    </row>
    <row r="344" spans="1:10" ht="16" x14ac:dyDescent="0.2">
      <c r="A344" s="63"/>
      <c r="B344" s="75" t="s">
        <v>614</v>
      </c>
      <c r="C344" s="66"/>
      <c r="D344" s="173" t="s">
        <v>418</v>
      </c>
      <c r="E344" s="78">
        <v>100000</v>
      </c>
      <c r="F344" s="109">
        <v>4.4000000000000004</v>
      </c>
      <c r="G344" s="144"/>
      <c r="H344" s="78">
        <f>F344</f>
        <v>4.4000000000000004</v>
      </c>
      <c r="I344" s="78"/>
      <c r="J344" s="104"/>
    </row>
    <row r="345" spans="1:10" ht="16" x14ac:dyDescent="0.2">
      <c r="A345" s="63"/>
      <c r="B345" s="75" t="s">
        <v>614</v>
      </c>
      <c r="C345" s="66"/>
      <c r="D345" s="173" t="s">
        <v>414</v>
      </c>
      <c r="E345" s="78">
        <v>10000</v>
      </c>
      <c r="F345" s="109">
        <v>0.35</v>
      </c>
      <c r="G345" s="144"/>
      <c r="H345" s="78">
        <f>F345</f>
        <v>0.35</v>
      </c>
      <c r="I345" s="78"/>
      <c r="J345" s="104"/>
    </row>
    <row r="346" spans="1:10" ht="16" x14ac:dyDescent="0.2">
      <c r="A346" s="63"/>
      <c r="B346" s="75"/>
      <c r="C346" s="66"/>
      <c r="D346" s="66"/>
      <c r="E346" s="78"/>
      <c r="F346" s="109"/>
      <c r="G346" s="144"/>
      <c r="H346" s="78"/>
      <c r="I346" s="78"/>
      <c r="J346" s="104"/>
    </row>
    <row r="347" spans="1:10" ht="16" x14ac:dyDescent="0.2">
      <c r="A347" s="63"/>
      <c r="B347" s="75" t="s">
        <v>615</v>
      </c>
      <c r="C347" s="66" t="s">
        <v>100</v>
      </c>
      <c r="D347" s="66" t="s">
        <v>411</v>
      </c>
      <c r="E347" s="78">
        <v>150000</v>
      </c>
      <c r="F347" s="78">
        <f>H347-G347</f>
        <v>12.74</v>
      </c>
      <c r="G347" s="78">
        <v>0.91</v>
      </c>
      <c r="H347" s="78">
        <v>13.65</v>
      </c>
      <c r="I347" s="78">
        <f>SUM(H347:H348)</f>
        <v>22.009999999999998</v>
      </c>
      <c r="J347" s="23"/>
    </row>
    <row r="348" spans="1:10" ht="16" x14ac:dyDescent="0.2">
      <c r="A348" s="63"/>
      <c r="B348" s="75" t="s">
        <v>615</v>
      </c>
      <c r="C348" s="66"/>
      <c r="D348" s="66" t="s">
        <v>413</v>
      </c>
      <c r="E348" s="79">
        <v>300000</v>
      </c>
      <c r="F348" s="109">
        <v>8.36</v>
      </c>
      <c r="G348" s="144"/>
      <c r="H348" s="79">
        <f>F348</f>
        <v>8.36</v>
      </c>
      <c r="I348" s="79"/>
      <c r="J348" s="23"/>
    </row>
    <row r="349" spans="1:10" ht="16" x14ac:dyDescent="0.2">
      <c r="A349" s="63"/>
      <c r="B349" s="75"/>
      <c r="C349" s="66"/>
      <c r="D349" s="66"/>
      <c r="E349" s="79"/>
      <c r="F349" s="109"/>
      <c r="G349" s="144"/>
      <c r="H349" s="79"/>
      <c r="I349" s="79"/>
      <c r="J349" s="23"/>
    </row>
    <row r="350" spans="1:10" ht="16" x14ac:dyDescent="0.2">
      <c r="A350" s="63"/>
      <c r="B350" s="75" t="s">
        <v>536</v>
      </c>
      <c r="C350" s="66" t="s">
        <v>524</v>
      </c>
      <c r="D350" s="66" t="s">
        <v>411</v>
      </c>
      <c r="E350" s="78">
        <v>10000</v>
      </c>
      <c r="F350" s="78">
        <v>0</v>
      </c>
      <c r="G350" s="78">
        <f>H350-F350</f>
        <v>0.66</v>
      </c>
      <c r="H350" s="78">
        <v>0.66</v>
      </c>
      <c r="I350" s="78">
        <f>SUM(H350:H352)</f>
        <v>2.87</v>
      </c>
      <c r="J350" s="23"/>
    </row>
    <row r="351" spans="1:10" ht="16" x14ac:dyDescent="0.2">
      <c r="A351" s="63"/>
      <c r="B351" s="75" t="s">
        <v>536</v>
      </c>
      <c r="C351" s="66"/>
      <c r="D351" s="66" t="s">
        <v>412</v>
      </c>
      <c r="E351" s="78">
        <v>4000</v>
      </c>
      <c r="F351" s="78">
        <v>1.37</v>
      </c>
      <c r="G351" s="78"/>
      <c r="H351" s="78">
        <f>F351</f>
        <v>1.37</v>
      </c>
      <c r="I351" s="78"/>
      <c r="J351" s="23"/>
    </row>
    <row r="352" spans="1:10" ht="16" x14ac:dyDescent="0.2">
      <c r="A352" s="63"/>
      <c r="B352" s="75" t="s">
        <v>536</v>
      </c>
      <c r="C352" s="66"/>
      <c r="D352" s="66" t="s">
        <v>413</v>
      </c>
      <c r="E352" s="78">
        <v>20000</v>
      </c>
      <c r="F352" s="78">
        <v>0.84</v>
      </c>
      <c r="G352" s="78"/>
      <c r="H352" s="78">
        <f>F352</f>
        <v>0.84</v>
      </c>
      <c r="I352" s="78"/>
      <c r="J352" s="23"/>
    </row>
    <row r="353" spans="1:10" ht="16" x14ac:dyDescent="0.2">
      <c r="A353" s="63"/>
      <c r="B353" s="75"/>
      <c r="C353" s="66"/>
      <c r="D353" s="66"/>
      <c r="E353" s="79"/>
      <c r="F353" s="109"/>
      <c r="G353" s="144"/>
      <c r="H353" s="79"/>
      <c r="I353" s="79"/>
      <c r="J353" s="23"/>
    </row>
    <row r="354" spans="1:10" ht="16" x14ac:dyDescent="0.2">
      <c r="A354" s="63"/>
      <c r="B354" s="75"/>
      <c r="C354" s="66"/>
      <c r="D354" s="66"/>
      <c r="E354" s="79"/>
      <c r="F354" s="109"/>
      <c r="G354" s="144"/>
      <c r="H354" s="79"/>
      <c r="I354" s="79"/>
      <c r="J354" s="23"/>
    </row>
    <row r="355" spans="1:10" ht="16" x14ac:dyDescent="0.2">
      <c r="A355" s="63"/>
      <c r="B355" s="75" t="s">
        <v>616</v>
      </c>
      <c r="C355" s="66" t="s">
        <v>437</v>
      </c>
      <c r="D355" s="66" t="s">
        <v>411</v>
      </c>
      <c r="E355" s="78">
        <v>100000</v>
      </c>
      <c r="F355" s="109">
        <f>H355-G355</f>
        <v>5.9399999999999995</v>
      </c>
      <c r="G355" s="144">
        <v>0.66</v>
      </c>
      <c r="H355" s="78">
        <v>6.6</v>
      </c>
      <c r="I355" s="78">
        <f>SUM(H355:H356)</f>
        <v>10.78</v>
      </c>
      <c r="J355" s="23"/>
    </row>
    <row r="356" spans="1:10" ht="16" x14ac:dyDescent="0.2">
      <c r="A356" s="63"/>
      <c r="B356" s="75" t="s">
        <v>616</v>
      </c>
      <c r="C356" s="66"/>
      <c r="D356" s="66" t="s">
        <v>413</v>
      </c>
      <c r="E356" s="78">
        <v>100000</v>
      </c>
      <c r="F356" s="109">
        <v>4.18</v>
      </c>
      <c r="G356" s="144"/>
      <c r="H356" s="78">
        <f>F356</f>
        <v>4.18</v>
      </c>
      <c r="I356" s="223"/>
      <c r="J356" s="23"/>
    </row>
    <row r="357" spans="1:10" ht="16" x14ac:dyDescent="0.2">
      <c r="A357" s="63"/>
      <c r="B357" s="75"/>
      <c r="C357" s="66"/>
      <c r="D357" s="66"/>
      <c r="E357" s="79"/>
      <c r="F357" s="109"/>
      <c r="G357" s="144"/>
      <c r="H357" s="79"/>
      <c r="J357" s="23"/>
    </row>
    <row r="358" spans="1:10" ht="16" x14ac:dyDescent="0.2">
      <c r="A358" s="63"/>
      <c r="B358" s="75" t="s">
        <v>617</v>
      </c>
      <c r="C358" s="66" t="s">
        <v>231</v>
      </c>
      <c r="D358" s="66" t="s">
        <v>411</v>
      </c>
      <c r="E358" s="78">
        <v>250000</v>
      </c>
      <c r="F358" s="109">
        <f>H358-G358</f>
        <v>48.24</v>
      </c>
      <c r="G358" s="144">
        <v>2.0099999999999998</v>
      </c>
      <c r="H358" s="78">
        <v>50.25</v>
      </c>
      <c r="I358" s="78">
        <f>SUM(H358:H363)</f>
        <v>89.62</v>
      </c>
      <c r="J358" s="211"/>
    </row>
    <row r="359" spans="1:10" ht="16" x14ac:dyDescent="0.2">
      <c r="A359" s="63"/>
      <c r="B359" s="75" t="s">
        <v>617</v>
      </c>
      <c r="C359" s="66"/>
      <c r="D359" s="173" t="s">
        <v>417</v>
      </c>
      <c r="E359" s="78">
        <v>50000</v>
      </c>
      <c r="F359" s="109">
        <v>14.15</v>
      </c>
      <c r="G359" s="144"/>
      <c r="H359" s="78">
        <f>F359</f>
        <v>14.15</v>
      </c>
      <c r="I359" s="78"/>
      <c r="J359" s="23"/>
    </row>
    <row r="360" spans="1:10" ht="16" x14ac:dyDescent="0.2">
      <c r="A360" s="63"/>
      <c r="B360" s="75" t="s">
        <v>617</v>
      </c>
      <c r="C360" s="66"/>
      <c r="D360" s="173" t="s">
        <v>412</v>
      </c>
      <c r="E360" s="78">
        <v>10000</v>
      </c>
      <c r="F360" s="109">
        <v>3.42</v>
      </c>
      <c r="G360" s="144"/>
      <c r="H360" s="78">
        <f>F360</f>
        <v>3.42</v>
      </c>
      <c r="I360" s="78"/>
      <c r="J360" s="23"/>
    </row>
    <row r="361" spans="1:10" ht="16" x14ac:dyDescent="0.2">
      <c r="A361" s="63"/>
      <c r="B361" s="75" t="s">
        <v>617</v>
      </c>
      <c r="C361" s="66"/>
      <c r="D361" s="173" t="s">
        <v>413</v>
      </c>
      <c r="E361" s="79">
        <v>250000</v>
      </c>
      <c r="F361" s="109">
        <v>10.45</v>
      </c>
      <c r="G361" s="144"/>
      <c r="H361" s="79">
        <f>F361</f>
        <v>10.45</v>
      </c>
      <c r="I361" s="79"/>
      <c r="J361" s="23"/>
    </row>
    <row r="362" spans="1:10" ht="16" x14ac:dyDescent="0.2">
      <c r="A362" s="63"/>
      <c r="B362" s="75" t="s">
        <v>617</v>
      </c>
      <c r="C362" s="66"/>
      <c r="D362" s="173" t="s">
        <v>418</v>
      </c>
      <c r="E362" s="78">
        <v>250000</v>
      </c>
      <c r="F362" s="109">
        <v>11</v>
      </c>
      <c r="G362" s="144"/>
      <c r="H362" s="79">
        <f>F362</f>
        <v>11</v>
      </c>
      <c r="I362" s="79"/>
      <c r="J362" s="23"/>
    </row>
    <row r="363" spans="1:10" ht="16" x14ac:dyDescent="0.2">
      <c r="A363" s="63"/>
      <c r="B363" s="75" t="s">
        <v>617</v>
      </c>
      <c r="C363" s="66"/>
      <c r="D363" s="173" t="s">
        <v>414</v>
      </c>
      <c r="E363" s="78">
        <v>10000</v>
      </c>
      <c r="F363" s="109">
        <v>0.35</v>
      </c>
      <c r="G363" s="144"/>
      <c r="H363" s="79">
        <f>F363</f>
        <v>0.35</v>
      </c>
      <c r="I363" s="79"/>
      <c r="J363" s="23"/>
    </row>
    <row r="364" spans="1:10" ht="16" x14ac:dyDescent="0.2">
      <c r="A364" s="63"/>
      <c r="B364" s="75"/>
      <c r="C364" s="66"/>
      <c r="D364" s="173"/>
      <c r="E364" s="78"/>
      <c r="F364" s="109"/>
      <c r="G364" s="144"/>
      <c r="H364" s="79"/>
      <c r="I364" s="79"/>
      <c r="J364" s="23"/>
    </row>
    <row r="365" spans="1:10" ht="16" x14ac:dyDescent="0.2">
      <c r="A365" s="63"/>
      <c r="B365" s="75" t="s">
        <v>537</v>
      </c>
      <c r="C365" s="66" t="s">
        <v>531</v>
      </c>
      <c r="D365" s="173" t="s">
        <v>411</v>
      </c>
      <c r="E365" s="78">
        <v>10000</v>
      </c>
      <c r="F365" s="78">
        <v>0</v>
      </c>
      <c r="G365" s="78">
        <f>H365-F365</f>
        <v>2.0099999999999998</v>
      </c>
      <c r="H365" s="78">
        <v>2.0099999999999998</v>
      </c>
      <c r="I365" s="78">
        <f>SUM(H365:H370)</f>
        <v>6.79</v>
      </c>
      <c r="J365" s="23"/>
    </row>
    <row r="366" spans="1:10" ht="16" x14ac:dyDescent="0.2">
      <c r="A366" s="63"/>
      <c r="B366" s="75" t="s">
        <v>537</v>
      </c>
      <c r="C366" s="66"/>
      <c r="D366" s="173" t="s">
        <v>417</v>
      </c>
      <c r="E366" s="78">
        <v>5000</v>
      </c>
      <c r="F366" s="78">
        <v>2.21</v>
      </c>
      <c r="G366" s="78"/>
      <c r="H366" s="78">
        <v>3.39</v>
      </c>
      <c r="I366" s="78"/>
      <c r="J366" s="23"/>
    </row>
    <row r="367" spans="1:10" ht="16" x14ac:dyDescent="0.2">
      <c r="A367" s="63"/>
      <c r="B367" s="75" t="s">
        <v>537</v>
      </c>
      <c r="C367" s="66"/>
      <c r="D367" s="173" t="s">
        <v>412</v>
      </c>
      <c r="E367" s="78">
        <v>2000</v>
      </c>
      <c r="F367" s="78">
        <v>0.68</v>
      </c>
      <c r="G367" s="78"/>
      <c r="H367" s="78">
        <f>F367</f>
        <v>0.68</v>
      </c>
      <c r="I367" s="78"/>
      <c r="J367" s="23"/>
    </row>
    <row r="368" spans="1:10" ht="16" x14ac:dyDescent="0.2">
      <c r="A368" s="63"/>
      <c r="B368" s="75" t="s">
        <v>537</v>
      </c>
      <c r="C368" s="66"/>
      <c r="D368" s="173" t="s">
        <v>413</v>
      </c>
      <c r="E368" s="78">
        <v>10000</v>
      </c>
      <c r="F368" s="78">
        <v>0.42</v>
      </c>
      <c r="G368" s="78"/>
      <c r="H368" s="78">
        <f>F368</f>
        <v>0.42</v>
      </c>
      <c r="I368" s="78"/>
      <c r="J368" s="23"/>
    </row>
    <row r="369" spans="1:10" ht="16" x14ac:dyDescent="0.2">
      <c r="A369" s="63"/>
      <c r="B369" s="75" t="s">
        <v>537</v>
      </c>
      <c r="C369" s="66"/>
      <c r="D369" s="173" t="s">
        <v>418</v>
      </c>
      <c r="E369" s="78">
        <v>5000</v>
      </c>
      <c r="F369" s="78">
        <v>0.22</v>
      </c>
      <c r="G369" s="78"/>
      <c r="H369" s="78">
        <f>F369</f>
        <v>0.22</v>
      </c>
      <c r="I369" s="78"/>
      <c r="J369" s="23"/>
    </row>
    <row r="370" spans="1:10" ht="16" x14ac:dyDescent="0.2">
      <c r="A370" s="63"/>
      <c r="B370" s="75" t="s">
        <v>537</v>
      </c>
      <c r="C370" s="66"/>
      <c r="D370" s="173" t="s">
        <v>414</v>
      </c>
      <c r="E370" s="78">
        <v>2000</v>
      </c>
      <c r="F370" s="78">
        <v>7.0000000000000007E-2</v>
      </c>
      <c r="G370" s="78"/>
      <c r="H370" s="78">
        <f>F370</f>
        <v>7.0000000000000007E-2</v>
      </c>
      <c r="I370" s="78"/>
      <c r="J370" s="23"/>
    </row>
    <row r="371" spans="1:10" ht="16" x14ac:dyDescent="0.2">
      <c r="A371" s="63"/>
      <c r="B371" s="75"/>
      <c r="C371" s="66"/>
      <c r="D371" s="173"/>
      <c r="E371" s="78"/>
      <c r="F371" s="78"/>
      <c r="G371" s="78"/>
      <c r="H371" s="78"/>
      <c r="I371" s="78"/>
      <c r="J371" s="23"/>
    </row>
    <row r="372" spans="1:10" ht="16" x14ac:dyDescent="0.2">
      <c r="A372" s="63"/>
      <c r="B372" s="75" t="s">
        <v>663</v>
      </c>
      <c r="C372" s="66" t="s">
        <v>662</v>
      </c>
      <c r="D372" s="173" t="s">
        <v>411</v>
      </c>
      <c r="E372" s="78">
        <v>200000</v>
      </c>
      <c r="F372" s="78">
        <f>H372-G372</f>
        <v>38.190000000000005</v>
      </c>
      <c r="G372" s="78">
        <v>2.0099999999999998</v>
      </c>
      <c r="H372" s="78">
        <v>40.200000000000003</v>
      </c>
      <c r="I372" s="78">
        <f>SUM(H372:H377)</f>
        <v>83.179999999999993</v>
      </c>
      <c r="J372" s="23"/>
    </row>
    <row r="373" spans="1:10" ht="16" x14ac:dyDescent="0.2">
      <c r="A373" s="63"/>
      <c r="B373" s="75" t="s">
        <v>663</v>
      </c>
      <c r="C373" s="66"/>
      <c r="D373" s="173" t="s">
        <v>417</v>
      </c>
      <c r="E373" s="78">
        <v>50000</v>
      </c>
      <c r="F373" s="78">
        <v>22.05</v>
      </c>
      <c r="G373" s="78"/>
      <c r="H373" s="78">
        <f>F373</f>
        <v>22.05</v>
      </c>
      <c r="I373" s="78"/>
      <c r="J373" s="23"/>
    </row>
    <row r="374" spans="1:10" ht="16" x14ac:dyDescent="0.2">
      <c r="A374" s="63"/>
      <c r="B374" s="75" t="s">
        <v>663</v>
      </c>
      <c r="C374" s="66"/>
      <c r="D374" s="173" t="s">
        <v>412</v>
      </c>
      <c r="E374" s="78">
        <v>10000</v>
      </c>
      <c r="F374" s="78">
        <v>3.42</v>
      </c>
      <c r="G374" s="78"/>
      <c r="H374" s="78">
        <f>F374</f>
        <v>3.42</v>
      </c>
      <c r="I374" s="78"/>
      <c r="J374" s="23"/>
    </row>
    <row r="375" spans="1:10" ht="16" x14ac:dyDescent="0.2">
      <c r="A375" s="63"/>
      <c r="B375" s="75" t="s">
        <v>663</v>
      </c>
      <c r="C375" s="66"/>
      <c r="D375" s="173" t="s">
        <v>413</v>
      </c>
      <c r="E375" s="78">
        <v>200000</v>
      </c>
      <c r="F375" s="78">
        <v>8.36</v>
      </c>
      <c r="G375" s="78"/>
      <c r="H375" s="78">
        <f>F375</f>
        <v>8.36</v>
      </c>
      <c r="I375" s="78"/>
      <c r="J375" s="23"/>
    </row>
    <row r="376" spans="1:10" ht="16" x14ac:dyDescent="0.2">
      <c r="A376" s="63"/>
      <c r="B376" s="75" t="s">
        <v>663</v>
      </c>
      <c r="C376" s="66"/>
      <c r="D376" s="173" t="s">
        <v>418</v>
      </c>
      <c r="E376" s="78">
        <v>200000</v>
      </c>
      <c r="F376" s="78">
        <v>8.8000000000000007</v>
      </c>
      <c r="G376" s="78"/>
      <c r="H376" s="78">
        <f>F376</f>
        <v>8.8000000000000007</v>
      </c>
      <c r="I376" s="78"/>
      <c r="J376" s="23"/>
    </row>
    <row r="377" spans="1:10" ht="16" x14ac:dyDescent="0.2">
      <c r="A377" s="63"/>
      <c r="B377" s="75" t="s">
        <v>663</v>
      </c>
      <c r="C377" s="66"/>
      <c r="D377" s="173" t="s">
        <v>414</v>
      </c>
      <c r="E377" s="78">
        <v>10000</v>
      </c>
      <c r="F377" s="78">
        <v>0.35</v>
      </c>
      <c r="G377" s="78"/>
      <c r="H377" s="78">
        <f>F377</f>
        <v>0.35</v>
      </c>
      <c r="I377" s="78"/>
      <c r="J377" s="23"/>
    </row>
    <row r="378" spans="1:10" ht="16" x14ac:dyDescent="0.2">
      <c r="A378" s="63"/>
      <c r="B378" s="75"/>
      <c r="C378" s="66"/>
      <c r="D378" s="173"/>
      <c r="E378" s="78"/>
      <c r="F378" s="78"/>
      <c r="G378" s="78"/>
      <c r="H378" s="78"/>
      <c r="I378" s="78"/>
      <c r="J378" s="23"/>
    </row>
    <row r="379" spans="1:10" s="233" customFormat="1" ht="16" x14ac:dyDescent="0.2">
      <c r="A379" s="106"/>
      <c r="B379" s="107" t="s">
        <v>714</v>
      </c>
      <c r="C379" s="108" t="s">
        <v>708</v>
      </c>
      <c r="D379" s="239" t="s">
        <v>411</v>
      </c>
      <c r="E379" s="109">
        <v>10000</v>
      </c>
      <c r="F379" s="109">
        <v>0</v>
      </c>
      <c r="G379" s="109">
        <f>H379-F379</f>
        <v>0.66</v>
      </c>
      <c r="H379" s="109">
        <v>0.66</v>
      </c>
      <c r="I379" s="109">
        <f>H379</f>
        <v>0.66</v>
      </c>
      <c r="J379" s="232" t="s">
        <v>705</v>
      </c>
    </row>
    <row r="380" spans="1:10" ht="16" x14ac:dyDescent="0.2">
      <c r="A380" s="63"/>
      <c r="B380" s="75"/>
      <c r="C380" s="66"/>
      <c r="D380" s="66"/>
      <c r="E380" s="78"/>
      <c r="F380" s="109"/>
      <c r="G380" s="144"/>
      <c r="H380" s="79"/>
      <c r="I380" s="79"/>
      <c r="J380" s="23"/>
    </row>
    <row r="381" spans="1:10" ht="16" x14ac:dyDescent="0.2">
      <c r="A381" s="63"/>
      <c r="B381" s="75" t="s">
        <v>618</v>
      </c>
      <c r="C381" s="66" t="s">
        <v>206</v>
      </c>
      <c r="D381" s="66" t="s">
        <v>411</v>
      </c>
      <c r="E381" s="78">
        <v>180000</v>
      </c>
      <c r="F381" s="78">
        <f>H381-G381</f>
        <v>21.419999999999998</v>
      </c>
      <c r="G381" s="78">
        <v>1.26</v>
      </c>
      <c r="H381" s="78">
        <v>22.68</v>
      </c>
      <c r="I381" s="78">
        <f>SUM(H381:H386)</f>
        <v>92.83</v>
      </c>
      <c r="J381" s="23"/>
    </row>
    <row r="382" spans="1:10" ht="16" x14ac:dyDescent="0.2">
      <c r="A382" s="63"/>
      <c r="B382" s="75" t="s">
        <v>618</v>
      </c>
      <c r="C382" s="66"/>
      <c r="D382" s="173" t="s">
        <v>417</v>
      </c>
      <c r="E382" s="78">
        <v>50000</v>
      </c>
      <c r="F382" s="109">
        <v>50.94</v>
      </c>
      <c r="G382" s="144"/>
      <c r="H382" s="79">
        <f>F382</f>
        <v>50.94</v>
      </c>
      <c r="I382" s="79"/>
      <c r="J382" s="23"/>
    </row>
    <row r="383" spans="1:10" ht="16" x14ac:dyDescent="0.2">
      <c r="A383" s="63"/>
      <c r="B383" s="75" t="s">
        <v>618</v>
      </c>
      <c r="C383" s="66"/>
      <c r="D383" s="173" t="s">
        <v>412</v>
      </c>
      <c r="E383" s="78">
        <v>10000</v>
      </c>
      <c r="F383" s="109">
        <v>3.42</v>
      </c>
      <c r="G383" s="144"/>
      <c r="H383" s="79">
        <f>F383</f>
        <v>3.42</v>
      </c>
      <c r="I383" s="79"/>
      <c r="J383" s="23"/>
    </row>
    <row r="384" spans="1:10" ht="16" x14ac:dyDescent="0.2">
      <c r="A384" s="63"/>
      <c r="B384" s="75" t="s">
        <v>618</v>
      </c>
      <c r="C384" s="66"/>
      <c r="D384" s="173" t="s">
        <v>413</v>
      </c>
      <c r="E384" s="78">
        <v>180000</v>
      </c>
      <c r="F384" s="109">
        <v>7.52</v>
      </c>
      <c r="G384" s="144"/>
      <c r="H384" s="79">
        <f>F384</f>
        <v>7.52</v>
      </c>
      <c r="I384" s="79"/>
      <c r="J384" s="23"/>
    </row>
    <row r="385" spans="1:10" ht="16" x14ac:dyDescent="0.2">
      <c r="A385" s="63"/>
      <c r="B385" s="75" t="s">
        <v>618</v>
      </c>
      <c r="C385" s="66"/>
      <c r="D385" s="173" t="s">
        <v>418</v>
      </c>
      <c r="E385" s="78">
        <v>180000</v>
      </c>
      <c r="F385" s="109">
        <v>7.92</v>
      </c>
      <c r="G385" s="144"/>
      <c r="H385" s="79">
        <f>F385</f>
        <v>7.92</v>
      </c>
      <c r="I385" s="79"/>
      <c r="J385" s="23"/>
    </row>
    <row r="386" spans="1:10" ht="16" x14ac:dyDescent="0.2">
      <c r="A386" s="63"/>
      <c r="B386" s="75" t="s">
        <v>618</v>
      </c>
      <c r="C386" s="66"/>
      <c r="D386" s="173" t="s">
        <v>414</v>
      </c>
      <c r="E386" s="78">
        <v>10000</v>
      </c>
      <c r="F386" s="109">
        <v>0.35</v>
      </c>
      <c r="G386" s="144"/>
      <c r="H386" s="79">
        <f>F386</f>
        <v>0.35</v>
      </c>
      <c r="I386" s="79"/>
      <c r="J386" s="23"/>
    </row>
    <row r="387" spans="1:10" ht="16" x14ac:dyDescent="0.2">
      <c r="A387" s="63"/>
      <c r="B387" s="75"/>
      <c r="C387" s="66"/>
      <c r="D387" s="66"/>
      <c r="E387" s="78"/>
      <c r="F387" s="109"/>
      <c r="G387" s="144"/>
      <c r="H387" s="79"/>
      <c r="I387" s="79"/>
      <c r="J387" s="23"/>
    </row>
    <row r="388" spans="1:10" ht="16" x14ac:dyDescent="0.2">
      <c r="A388" s="63"/>
      <c r="B388" s="75" t="s">
        <v>619</v>
      </c>
      <c r="C388" s="66" t="s">
        <v>204</v>
      </c>
      <c r="D388" s="66" t="s">
        <v>411</v>
      </c>
      <c r="E388" s="78">
        <v>180000</v>
      </c>
      <c r="F388" s="78">
        <f>H388-G388</f>
        <v>34.17</v>
      </c>
      <c r="G388" s="78">
        <v>2.0099999999999998</v>
      </c>
      <c r="H388" s="78">
        <v>36.18</v>
      </c>
      <c r="I388" s="78">
        <f>SUM(H388:H393)</f>
        <v>123.62</v>
      </c>
      <c r="J388" s="23"/>
    </row>
    <row r="389" spans="1:10" ht="16" x14ac:dyDescent="0.2">
      <c r="A389" s="63"/>
      <c r="B389" s="75" t="s">
        <v>619</v>
      </c>
      <c r="C389" s="66"/>
      <c r="D389" s="173" t="s">
        <v>417</v>
      </c>
      <c r="E389" s="78">
        <v>180000</v>
      </c>
      <c r="F389" s="109">
        <v>79.38</v>
      </c>
      <c r="G389" s="144"/>
      <c r="H389" s="79">
        <f>F389</f>
        <v>79.38</v>
      </c>
      <c r="I389" s="79"/>
      <c r="J389" s="23"/>
    </row>
    <row r="390" spans="1:10" ht="16" x14ac:dyDescent="0.2">
      <c r="A390" s="63"/>
      <c r="B390" s="75" t="s">
        <v>619</v>
      </c>
      <c r="C390" s="66"/>
      <c r="D390" s="173" t="s">
        <v>412</v>
      </c>
      <c r="E390" s="78">
        <v>10000</v>
      </c>
      <c r="F390" s="109">
        <v>3.42</v>
      </c>
      <c r="G390" s="144"/>
      <c r="H390" s="79">
        <f>F390</f>
        <v>3.42</v>
      </c>
      <c r="I390" s="79"/>
      <c r="J390" s="23"/>
    </row>
    <row r="391" spans="1:10" ht="16" x14ac:dyDescent="0.2">
      <c r="A391" s="63"/>
      <c r="B391" s="75" t="s">
        <v>619</v>
      </c>
      <c r="C391" s="66"/>
      <c r="D391" s="173" t="s">
        <v>413</v>
      </c>
      <c r="E391" s="78">
        <v>50000</v>
      </c>
      <c r="F391" s="109">
        <v>2.09</v>
      </c>
      <c r="G391" s="144"/>
      <c r="H391" s="79">
        <f>F391</f>
        <v>2.09</v>
      </c>
      <c r="I391" s="79"/>
      <c r="J391" s="23"/>
    </row>
    <row r="392" spans="1:10" ht="16" x14ac:dyDescent="0.2">
      <c r="A392" s="63"/>
      <c r="B392" s="75" t="s">
        <v>619</v>
      </c>
      <c r="C392" s="66"/>
      <c r="D392" s="173" t="s">
        <v>418</v>
      </c>
      <c r="E392" s="78">
        <v>50000</v>
      </c>
      <c r="F392" s="109">
        <v>2.2000000000000002</v>
      </c>
      <c r="G392" s="144"/>
      <c r="H392" s="79">
        <f>F392</f>
        <v>2.2000000000000002</v>
      </c>
      <c r="I392" s="79"/>
      <c r="J392" s="23"/>
    </row>
    <row r="393" spans="1:10" ht="16" x14ac:dyDescent="0.2">
      <c r="A393" s="63"/>
      <c r="B393" s="75" t="s">
        <v>619</v>
      </c>
      <c r="C393" s="66"/>
      <c r="D393" s="173" t="s">
        <v>414</v>
      </c>
      <c r="E393" s="78">
        <v>10000</v>
      </c>
      <c r="F393" s="109">
        <v>0.35</v>
      </c>
      <c r="G393" s="144"/>
      <c r="H393" s="79">
        <f>F393</f>
        <v>0.35</v>
      </c>
      <c r="I393" s="79"/>
      <c r="J393" s="23"/>
    </row>
    <row r="394" spans="1:10" ht="16" x14ac:dyDescent="0.2">
      <c r="A394" s="63"/>
      <c r="B394" s="75"/>
      <c r="C394" s="66"/>
      <c r="D394" s="173"/>
      <c r="E394" s="78"/>
      <c r="F394" s="109"/>
      <c r="G394" s="144"/>
      <c r="H394" s="79"/>
      <c r="I394" s="79"/>
      <c r="J394" s="23"/>
    </row>
    <row r="395" spans="1:10" ht="16" x14ac:dyDescent="0.2">
      <c r="A395" s="63"/>
      <c r="B395" s="75" t="s">
        <v>620</v>
      </c>
      <c r="C395" s="66" t="s">
        <v>451</v>
      </c>
      <c r="D395" s="173" t="s">
        <v>411</v>
      </c>
      <c r="E395" s="78">
        <v>250000</v>
      </c>
      <c r="F395" s="109">
        <f>H395-G395</f>
        <v>15.84</v>
      </c>
      <c r="G395" s="144">
        <v>0.66</v>
      </c>
      <c r="H395" s="78">
        <v>16.5</v>
      </c>
      <c r="I395" s="78">
        <f>SUM(H395:H396)</f>
        <v>29.46</v>
      </c>
      <c r="J395" s="23"/>
    </row>
    <row r="396" spans="1:10" ht="16" x14ac:dyDescent="0.2">
      <c r="A396" s="63"/>
      <c r="B396" s="75" t="s">
        <v>620</v>
      </c>
      <c r="C396" s="66"/>
      <c r="D396" s="173" t="s">
        <v>413</v>
      </c>
      <c r="E396" s="78">
        <v>310000</v>
      </c>
      <c r="F396" s="109">
        <v>12.96</v>
      </c>
      <c r="G396" s="144"/>
      <c r="H396" s="78">
        <f>F396</f>
        <v>12.96</v>
      </c>
      <c r="I396" s="78"/>
      <c r="J396" s="23"/>
    </row>
    <row r="397" spans="1:10" ht="16" x14ac:dyDescent="0.2">
      <c r="A397" s="63"/>
      <c r="B397" s="75"/>
      <c r="C397" s="66"/>
      <c r="D397" s="173"/>
      <c r="E397" s="78"/>
      <c r="F397" s="109"/>
      <c r="G397" s="144"/>
      <c r="H397" s="78"/>
      <c r="I397" s="78"/>
      <c r="J397" s="23"/>
    </row>
    <row r="398" spans="1:10" ht="16" x14ac:dyDescent="0.2">
      <c r="A398" s="63"/>
      <c r="B398" s="75" t="s">
        <v>715</v>
      </c>
      <c r="C398" s="66" t="s">
        <v>709</v>
      </c>
      <c r="D398" s="173" t="s">
        <v>411</v>
      </c>
      <c r="E398" s="78">
        <v>10000</v>
      </c>
      <c r="F398" s="109">
        <v>0</v>
      </c>
      <c r="G398" s="144">
        <f>H398-F398</f>
        <v>1.26</v>
      </c>
      <c r="H398" s="78">
        <v>1.26</v>
      </c>
      <c r="I398" s="78">
        <f>SUM(H398:H399)</f>
        <v>9.6199999999999992</v>
      </c>
      <c r="J398" s="23" t="s">
        <v>710</v>
      </c>
    </row>
    <row r="399" spans="1:10" ht="16" x14ac:dyDescent="0.2">
      <c r="A399" s="63"/>
      <c r="B399" s="75" t="s">
        <v>715</v>
      </c>
      <c r="C399" s="66"/>
      <c r="D399" s="173" t="s">
        <v>413</v>
      </c>
      <c r="E399" s="78">
        <v>200000</v>
      </c>
      <c r="F399" s="109">
        <v>8.36</v>
      </c>
      <c r="G399" s="144"/>
      <c r="H399" s="78">
        <f>F399</f>
        <v>8.36</v>
      </c>
      <c r="I399" s="78"/>
      <c r="J399" s="23"/>
    </row>
    <row r="400" spans="1:10" ht="16" x14ac:dyDescent="0.2">
      <c r="A400" s="63"/>
      <c r="B400" s="75"/>
      <c r="C400" s="66"/>
      <c r="D400" s="173"/>
      <c r="E400" s="78"/>
      <c r="F400" s="109"/>
      <c r="G400" s="144"/>
      <c r="H400" s="78"/>
      <c r="I400" s="78"/>
      <c r="J400" s="23"/>
    </row>
    <row r="401" spans="1:10" ht="16" x14ac:dyDescent="0.2">
      <c r="A401" s="63"/>
      <c r="B401" s="75" t="s">
        <v>665</v>
      </c>
      <c r="C401" s="66" t="s">
        <v>664</v>
      </c>
      <c r="D401" s="124" t="s">
        <v>411</v>
      </c>
      <c r="E401" s="78">
        <v>10000</v>
      </c>
      <c r="F401" s="109">
        <f>H401-G401</f>
        <v>0</v>
      </c>
      <c r="G401" s="144">
        <v>0.91</v>
      </c>
      <c r="H401" s="78">
        <v>0.91</v>
      </c>
      <c r="I401" s="78">
        <f>SUM(H401:H404)</f>
        <v>6.77</v>
      </c>
      <c r="J401" s="23"/>
    </row>
    <row r="402" spans="1:10" ht="16" x14ac:dyDescent="0.2">
      <c r="A402" s="63"/>
      <c r="B402" s="75" t="s">
        <v>665</v>
      </c>
      <c r="C402" s="66"/>
      <c r="D402" s="124" t="s">
        <v>412</v>
      </c>
      <c r="E402" s="78">
        <v>10000</v>
      </c>
      <c r="F402" s="109">
        <v>3.42</v>
      </c>
      <c r="G402" s="144"/>
      <c r="H402" s="78">
        <f>F402</f>
        <v>3.42</v>
      </c>
      <c r="I402" s="78"/>
      <c r="J402" s="23"/>
    </row>
    <row r="403" spans="1:10" ht="16" x14ac:dyDescent="0.2">
      <c r="A403" s="63"/>
      <c r="B403" s="75" t="s">
        <v>665</v>
      </c>
      <c r="C403" s="66"/>
      <c r="D403" s="124" t="s">
        <v>413</v>
      </c>
      <c r="E403" s="78">
        <v>50000</v>
      </c>
      <c r="F403" s="109">
        <v>2.09</v>
      </c>
      <c r="G403" s="144"/>
      <c r="H403" s="78">
        <f>F403</f>
        <v>2.09</v>
      </c>
      <c r="I403" s="78"/>
      <c r="J403" s="23"/>
    </row>
    <row r="404" spans="1:10" ht="16" x14ac:dyDescent="0.2">
      <c r="A404" s="63"/>
      <c r="B404" s="75" t="s">
        <v>665</v>
      </c>
      <c r="C404" s="66"/>
      <c r="D404" s="124" t="s">
        <v>414</v>
      </c>
      <c r="E404" s="78">
        <v>10000</v>
      </c>
      <c r="F404" s="109">
        <v>0.35</v>
      </c>
      <c r="G404" s="144"/>
      <c r="H404" s="78">
        <f>F404</f>
        <v>0.35</v>
      </c>
      <c r="I404" s="79"/>
      <c r="J404" s="23"/>
    </row>
    <row r="405" spans="1:10" ht="16" x14ac:dyDescent="0.2">
      <c r="A405" s="63"/>
      <c r="B405" s="75"/>
      <c r="C405" s="66"/>
      <c r="D405" s="66"/>
      <c r="E405" s="79"/>
      <c r="F405" s="109"/>
      <c r="G405" s="144"/>
      <c r="H405" s="79"/>
      <c r="I405" s="79"/>
      <c r="J405" s="23"/>
    </row>
    <row r="406" spans="1:10" ht="16" x14ac:dyDescent="0.2">
      <c r="A406" s="63"/>
      <c r="B406" s="75" t="s">
        <v>622</v>
      </c>
      <c r="C406" s="66" t="s">
        <v>166</v>
      </c>
      <c r="D406" s="66" t="s">
        <v>411</v>
      </c>
      <c r="E406" s="78">
        <v>10000</v>
      </c>
      <c r="F406" s="109">
        <f>H406-G406</f>
        <v>5.9399999999999995</v>
      </c>
      <c r="G406" s="144">
        <v>0.66</v>
      </c>
      <c r="H406" s="78">
        <v>6.6</v>
      </c>
      <c r="I406" s="78">
        <f>SUM(H406:H407)</f>
        <v>10.78</v>
      </c>
      <c r="J406" s="23"/>
    </row>
    <row r="407" spans="1:10" ht="16" x14ac:dyDescent="0.2">
      <c r="A407" s="63"/>
      <c r="B407" s="75" t="s">
        <v>622</v>
      </c>
      <c r="C407" s="66"/>
      <c r="D407" s="66" t="s">
        <v>413</v>
      </c>
      <c r="E407" s="78">
        <v>100000</v>
      </c>
      <c r="F407" s="109">
        <v>4.18</v>
      </c>
      <c r="G407" s="144"/>
      <c r="H407" s="78">
        <f>F407</f>
        <v>4.18</v>
      </c>
      <c r="I407" s="78"/>
      <c r="J407" s="23"/>
    </row>
    <row r="408" spans="1:10" ht="16" x14ac:dyDescent="0.2">
      <c r="A408" s="63"/>
      <c r="B408" s="75"/>
      <c r="C408" s="66"/>
      <c r="D408" s="66"/>
      <c r="E408" s="79"/>
      <c r="F408" s="109"/>
      <c r="G408" s="144"/>
      <c r="H408" s="79"/>
      <c r="I408" s="79"/>
      <c r="J408" s="23"/>
    </row>
    <row r="409" spans="1:10" ht="16" x14ac:dyDescent="0.2">
      <c r="A409" s="63"/>
      <c r="B409" s="75" t="s">
        <v>623</v>
      </c>
      <c r="C409" s="66" t="s">
        <v>86</v>
      </c>
      <c r="D409" s="66" t="s">
        <v>411</v>
      </c>
      <c r="E409" s="78">
        <v>10000</v>
      </c>
      <c r="F409" s="109">
        <v>0</v>
      </c>
      <c r="G409" s="144">
        <v>3.08</v>
      </c>
      <c r="H409" s="78">
        <v>3.08</v>
      </c>
      <c r="I409" s="78">
        <f>SUM(H409:H410)</f>
        <v>3.5</v>
      </c>
      <c r="J409" s="211"/>
    </row>
    <row r="410" spans="1:10" ht="16" x14ac:dyDescent="0.2">
      <c r="A410" s="122"/>
      <c r="B410" s="75" t="s">
        <v>623</v>
      </c>
      <c r="C410" s="124"/>
      <c r="D410" s="124" t="s">
        <v>413</v>
      </c>
      <c r="E410" s="152">
        <v>10000</v>
      </c>
      <c r="F410" s="109">
        <v>0.42</v>
      </c>
      <c r="G410" s="144"/>
      <c r="H410" s="79">
        <f>F410</f>
        <v>0.42</v>
      </c>
      <c r="I410" s="79"/>
      <c r="J410" s="23"/>
    </row>
    <row r="411" spans="1:10" ht="16" x14ac:dyDescent="0.2">
      <c r="A411" s="122"/>
      <c r="B411" s="123"/>
      <c r="C411" s="124"/>
      <c r="D411" s="124"/>
      <c r="E411" s="152"/>
      <c r="F411" s="109"/>
      <c r="G411" s="144"/>
      <c r="H411" s="79"/>
      <c r="I411" s="79"/>
      <c r="J411" s="23"/>
    </row>
    <row r="412" spans="1:10" ht="16" x14ac:dyDescent="0.2">
      <c r="A412" s="122"/>
      <c r="B412" s="123" t="s">
        <v>538</v>
      </c>
      <c r="C412" s="124" t="s">
        <v>532</v>
      </c>
      <c r="D412" s="124" t="s">
        <v>411</v>
      </c>
      <c r="E412" s="152">
        <v>200000</v>
      </c>
      <c r="F412" s="109">
        <v>0.66</v>
      </c>
      <c r="G412" s="144">
        <f>H412-F412</f>
        <v>12.54</v>
      </c>
      <c r="H412" s="79">
        <v>13.2</v>
      </c>
      <c r="I412" s="79">
        <f>SUM(H412:H415)</f>
        <v>25.33</v>
      </c>
      <c r="J412" s="23"/>
    </row>
    <row r="413" spans="1:10" ht="16" x14ac:dyDescent="0.2">
      <c r="A413" s="122"/>
      <c r="B413" s="123" t="s">
        <v>538</v>
      </c>
      <c r="C413" s="124"/>
      <c r="D413" s="124" t="s">
        <v>412</v>
      </c>
      <c r="E413" s="152">
        <v>10000</v>
      </c>
      <c r="F413" s="109">
        <v>3.42</v>
      </c>
      <c r="G413" s="144"/>
      <c r="H413" s="79">
        <f>F413</f>
        <v>3.42</v>
      </c>
      <c r="I413" s="79"/>
      <c r="J413" s="23"/>
    </row>
    <row r="414" spans="1:10" ht="16" x14ac:dyDescent="0.2">
      <c r="A414" s="122"/>
      <c r="B414" s="123" t="s">
        <v>538</v>
      </c>
      <c r="C414" s="124"/>
      <c r="D414" s="124" t="s">
        <v>413</v>
      </c>
      <c r="E414" s="152">
        <v>200000</v>
      </c>
      <c r="F414" s="109">
        <v>8.36</v>
      </c>
      <c r="G414" s="144"/>
      <c r="H414" s="79">
        <f>F414</f>
        <v>8.36</v>
      </c>
      <c r="I414" s="79"/>
      <c r="J414" s="23"/>
    </row>
    <row r="415" spans="1:10" ht="16" x14ac:dyDescent="0.2">
      <c r="A415" s="122"/>
      <c r="B415" s="123" t="s">
        <v>538</v>
      </c>
      <c r="C415" s="124"/>
      <c r="D415" s="124" t="s">
        <v>414</v>
      </c>
      <c r="E415" s="152">
        <v>10000</v>
      </c>
      <c r="F415" s="109">
        <v>0.35</v>
      </c>
      <c r="G415" s="144"/>
      <c r="H415" s="79">
        <f>F415</f>
        <v>0.35</v>
      </c>
      <c r="I415" s="79"/>
      <c r="J415" s="23"/>
    </row>
    <row r="416" spans="1:10" ht="16" x14ac:dyDescent="0.2">
      <c r="A416" s="122"/>
      <c r="B416" s="123"/>
      <c r="C416" s="124"/>
      <c r="D416" s="124"/>
      <c r="E416" s="152"/>
      <c r="F416" s="109"/>
      <c r="G416" s="144"/>
      <c r="H416" s="79"/>
      <c r="I416" s="79"/>
      <c r="J416" s="23"/>
    </row>
    <row r="417" spans="1:10" ht="16" x14ac:dyDescent="0.2">
      <c r="A417" s="136"/>
      <c r="B417" s="137"/>
      <c r="C417" s="134" t="s">
        <v>400</v>
      </c>
      <c r="D417" s="134"/>
      <c r="E417" s="153"/>
      <c r="F417" s="251"/>
      <c r="G417" s="243"/>
      <c r="H417" s="132"/>
      <c r="I417" s="132">
        <f>SUM(I5:I412)</f>
        <v>2835.1</v>
      </c>
      <c r="J417" s="231"/>
    </row>
    <row r="418" spans="1:10" ht="16" x14ac:dyDescent="0.2">
      <c r="A418" s="122"/>
      <c r="B418" s="123"/>
      <c r="C418" s="124"/>
      <c r="D418" s="124"/>
      <c r="E418" s="152"/>
      <c r="F418" s="109"/>
      <c r="G418" s="144"/>
      <c r="H418" s="79"/>
      <c r="I418" s="79"/>
      <c r="J418" s="23"/>
    </row>
    <row r="419" spans="1:10" ht="16" x14ac:dyDescent="0.2">
      <c r="A419" s="125" t="s">
        <v>395</v>
      </c>
      <c r="B419" s="75" t="s">
        <v>625</v>
      </c>
      <c r="C419" s="66" t="s">
        <v>202</v>
      </c>
      <c r="D419" s="66" t="s">
        <v>411</v>
      </c>
      <c r="E419" s="78">
        <v>10000</v>
      </c>
      <c r="F419" s="109">
        <v>0</v>
      </c>
      <c r="G419" s="144">
        <f>H419-F419</f>
        <v>0.66</v>
      </c>
      <c r="H419" s="78">
        <v>0.66</v>
      </c>
      <c r="I419" s="78">
        <f>SUM(H419:H419)</f>
        <v>0.66</v>
      </c>
      <c r="J419" s="23"/>
    </row>
    <row r="420" spans="1:10" ht="16" x14ac:dyDescent="0.2">
      <c r="A420" s="23"/>
      <c r="B420" s="23"/>
      <c r="C420" s="23"/>
      <c r="D420" s="66"/>
      <c r="E420" s="79"/>
      <c r="F420" s="109"/>
      <c r="G420" s="144"/>
      <c r="H420" s="79"/>
      <c r="I420" s="79"/>
      <c r="J420" s="23"/>
    </row>
    <row r="421" spans="1:10" ht="16" x14ac:dyDescent="0.2">
      <c r="A421" s="131"/>
      <c r="B421" s="137" t="s">
        <v>395</v>
      </c>
      <c r="C421" s="134" t="s">
        <v>400</v>
      </c>
      <c r="D421" s="134"/>
      <c r="E421" s="153"/>
      <c r="F421" s="109"/>
      <c r="G421" s="144"/>
      <c r="H421" s="135"/>
      <c r="I421" s="135">
        <f>SUM(I417:I419)</f>
        <v>2835.7599999999998</v>
      </c>
      <c r="J421" s="133"/>
    </row>
    <row r="422" spans="1:10" ht="16" x14ac:dyDescent="0.2">
      <c r="A422" s="596"/>
      <c r="B422" s="597"/>
      <c r="C422" s="598"/>
      <c r="D422" s="143"/>
      <c r="E422" s="154"/>
      <c r="F422" s="267"/>
      <c r="G422" s="268"/>
      <c r="H422" s="93"/>
      <c r="I422" s="93"/>
      <c r="J422" s="94"/>
    </row>
    <row r="423" spans="1:10" ht="16" x14ac:dyDescent="0.2">
      <c r="A423" s="599" t="s">
        <v>439</v>
      </c>
      <c r="B423" s="600"/>
      <c r="C423" s="601"/>
      <c r="D423" s="259"/>
      <c r="E423" s="265"/>
      <c r="F423" s="264"/>
      <c r="G423" s="264"/>
      <c r="H423" s="264"/>
      <c r="I423" s="264">
        <f>SUM(I424:I431)</f>
        <v>17.03</v>
      </c>
      <c r="J423" s="261"/>
    </row>
    <row r="424" spans="1:10" ht="16" x14ac:dyDescent="0.2">
      <c r="A424" s="63"/>
      <c r="B424" s="75" t="s">
        <v>676</v>
      </c>
      <c r="C424" s="66" t="s">
        <v>674</v>
      </c>
      <c r="D424" s="66"/>
      <c r="E424" s="78"/>
      <c r="F424" s="78"/>
      <c r="G424" s="78"/>
      <c r="H424" s="78"/>
      <c r="I424" s="78">
        <v>-13</v>
      </c>
      <c r="J424" s="23" t="s">
        <v>702</v>
      </c>
    </row>
    <row r="425" spans="1:10" ht="16" x14ac:dyDescent="0.2">
      <c r="A425" s="63"/>
      <c r="B425" s="75" t="s">
        <v>711</v>
      </c>
      <c r="C425" s="66" t="s">
        <v>703</v>
      </c>
      <c r="D425" s="66"/>
      <c r="E425" s="78"/>
      <c r="F425" s="78"/>
      <c r="G425" s="78"/>
      <c r="H425" s="78"/>
      <c r="I425" s="78">
        <v>0.66</v>
      </c>
      <c r="J425" s="23" t="s">
        <v>705</v>
      </c>
    </row>
    <row r="426" spans="1:10" ht="16" x14ac:dyDescent="0.2">
      <c r="A426" s="63"/>
      <c r="B426" s="75" t="s">
        <v>547</v>
      </c>
      <c r="C426" s="66" t="s">
        <v>520</v>
      </c>
      <c r="D426" s="66"/>
      <c r="E426" s="78"/>
      <c r="F426" s="78"/>
      <c r="G426" s="78"/>
      <c r="H426" s="78"/>
      <c r="I426" s="78">
        <v>-1.82</v>
      </c>
      <c r="J426" s="23" t="s">
        <v>702</v>
      </c>
    </row>
    <row r="427" spans="1:10" ht="16" x14ac:dyDescent="0.2">
      <c r="A427" s="63"/>
      <c r="B427" s="75" t="s">
        <v>712</v>
      </c>
      <c r="C427" s="66" t="s">
        <v>706</v>
      </c>
      <c r="D427" s="66"/>
      <c r="E427" s="78"/>
      <c r="F427" s="78"/>
      <c r="G427" s="78"/>
      <c r="H427" s="78"/>
      <c r="I427" s="78">
        <v>1.82</v>
      </c>
      <c r="J427" s="23" t="s">
        <v>705</v>
      </c>
    </row>
    <row r="428" spans="1:10" ht="16" x14ac:dyDescent="0.2">
      <c r="A428" s="63"/>
      <c r="B428" s="75" t="s">
        <v>713</v>
      </c>
      <c r="C428" s="66" t="s">
        <v>707</v>
      </c>
      <c r="D428" s="66"/>
      <c r="E428" s="78"/>
      <c r="F428" s="78"/>
      <c r="G428" s="78"/>
      <c r="H428" s="78"/>
      <c r="I428" s="78">
        <v>18.43</v>
      </c>
      <c r="J428" s="23"/>
    </row>
    <row r="429" spans="1:10" ht="16" x14ac:dyDescent="0.2">
      <c r="A429" s="312"/>
      <c r="B429" s="170" t="s">
        <v>714</v>
      </c>
      <c r="C429" s="313" t="s">
        <v>708</v>
      </c>
      <c r="D429" s="313"/>
      <c r="E429" s="314"/>
      <c r="F429" s="314"/>
      <c r="G429" s="314"/>
      <c r="H429" s="314"/>
      <c r="I429" s="314">
        <v>1.32</v>
      </c>
      <c r="J429" s="315"/>
    </row>
    <row r="430" spans="1:10" s="23" customFormat="1" ht="16" x14ac:dyDescent="0.2">
      <c r="A430" s="63"/>
      <c r="B430" s="75" t="s">
        <v>715</v>
      </c>
      <c r="C430" s="66" t="s">
        <v>709</v>
      </c>
      <c r="D430" s="66"/>
      <c r="E430" s="78"/>
      <c r="F430" s="78"/>
      <c r="G430" s="78"/>
      <c r="H430" s="78"/>
      <c r="I430" s="78">
        <v>9.6199999999999992</v>
      </c>
    </row>
    <row r="431" spans="1:10" s="23" customFormat="1" x14ac:dyDescent="0.15">
      <c r="A431" s="63"/>
      <c r="E431" s="104"/>
      <c r="F431" s="104"/>
    </row>
    <row r="432" spans="1:10" ht="16" x14ac:dyDescent="0.2">
      <c r="A432" s="605" t="s">
        <v>52</v>
      </c>
      <c r="B432" s="606"/>
      <c r="C432" s="607"/>
      <c r="D432" s="316"/>
      <c r="E432" s="317"/>
      <c r="F432" s="318"/>
      <c r="G432" s="319"/>
      <c r="H432" s="319"/>
      <c r="I432" s="319">
        <f>I421+I423</f>
        <v>2852.79</v>
      </c>
      <c r="J432" s="320"/>
    </row>
    <row r="433" spans="3:10" s="182" customFormat="1" ht="23" x14ac:dyDescent="0.25">
      <c r="C433" s="183" t="s">
        <v>388</v>
      </c>
      <c r="D433" s="183"/>
      <c r="E433" s="184"/>
      <c r="F433" s="255" t="s">
        <v>430</v>
      </c>
      <c r="G433" s="245"/>
      <c r="H433" s="186"/>
      <c r="I433" s="187">
        <v>44637</v>
      </c>
      <c r="J433" s="188"/>
    </row>
  </sheetData>
  <autoFilter ref="C4:J410" xr:uid="{1B35777D-86B3-9A48-BA2D-325C1FB8F52E}">
    <sortState xmlns:xlrd2="http://schemas.microsoft.com/office/spreadsheetml/2017/richdata2" ref="C5:J409">
      <sortCondition ref="C4:C409"/>
    </sortState>
  </autoFilter>
  <mergeCells count="4">
    <mergeCell ref="A2:C2"/>
    <mergeCell ref="A422:C422"/>
    <mergeCell ref="A423:C423"/>
    <mergeCell ref="A432:C432"/>
  </mergeCells>
  <conditionalFormatting sqref="A65:A67 C1:C193 C206:C416 C418:C419 C421:C423 C432:C1048576">
    <cfRule type="duplicateValues" dxfId="428" priority="45"/>
  </conditionalFormatting>
  <conditionalFormatting sqref="A65:A67">
    <cfRule type="duplicateValues" dxfId="427" priority="39"/>
    <cfRule type="duplicateValues" dxfId="426" priority="41"/>
  </conditionalFormatting>
  <conditionalFormatting sqref="B1:B63 B74:B193 B206:B416 B418:B419 B421:B423 B432:B1048576">
    <cfRule type="duplicateValues" dxfId="425" priority="34"/>
  </conditionalFormatting>
  <conditionalFormatting sqref="B1:B63 B74:B419 B421:B423 B432:B1048576">
    <cfRule type="duplicateValues" dxfId="424" priority="33"/>
  </conditionalFormatting>
  <conditionalFormatting sqref="B64:B67 B69:B73">
    <cfRule type="duplicateValues" dxfId="423" priority="158"/>
  </conditionalFormatting>
  <conditionalFormatting sqref="B69:B73">
    <cfRule type="duplicateValues" dxfId="422" priority="160"/>
  </conditionalFormatting>
  <conditionalFormatting sqref="B194:B205">
    <cfRule type="duplicateValues" dxfId="421" priority="35"/>
    <cfRule type="duplicateValues" dxfId="420" priority="47"/>
  </conditionalFormatting>
  <conditionalFormatting sqref="B424">
    <cfRule type="duplicateValues" dxfId="419" priority="18"/>
    <cfRule type="duplicateValues" dxfId="418" priority="19"/>
  </conditionalFormatting>
  <conditionalFormatting sqref="B425">
    <cfRule type="duplicateValues" dxfId="417" priority="15"/>
    <cfRule type="duplicateValues" dxfId="416" priority="16"/>
  </conditionalFormatting>
  <conditionalFormatting sqref="B426">
    <cfRule type="duplicateValues" dxfId="415" priority="12"/>
    <cfRule type="duplicateValues" dxfId="414" priority="13"/>
  </conditionalFormatting>
  <conditionalFormatting sqref="B427">
    <cfRule type="duplicateValues" dxfId="413" priority="11"/>
  </conditionalFormatting>
  <conditionalFormatting sqref="B428">
    <cfRule type="duplicateValues" dxfId="412" priority="8"/>
  </conditionalFormatting>
  <conditionalFormatting sqref="B429">
    <cfRule type="duplicateValues" dxfId="411" priority="4"/>
    <cfRule type="duplicateValues" dxfId="410" priority="5"/>
  </conditionalFormatting>
  <conditionalFormatting sqref="B430">
    <cfRule type="duplicateValues" dxfId="409" priority="1"/>
    <cfRule type="duplicateValues" dxfId="408" priority="2"/>
  </conditionalFormatting>
  <conditionalFormatting sqref="B432:B1048576">
    <cfRule type="duplicateValues" dxfId="407" priority="46"/>
  </conditionalFormatting>
  <conditionalFormatting sqref="C112:C122">
    <cfRule type="duplicateValues" dxfId="406" priority="42"/>
  </conditionalFormatting>
  <conditionalFormatting sqref="C170:C172">
    <cfRule type="duplicateValues" dxfId="405" priority="43"/>
  </conditionalFormatting>
  <conditionalFormatting sqref="C194:C205">
    <cfRule type="duplicateValues" dxfId="404" priority="44"/>
  </conditionalFormatting>
  <conditionalFormatting sqref="C424">
    <cfRule type="duplicateValues" dxfId="403" priority="20"/>
  </conditionalFormatting>
  <conditionalFormatting sqref="C425">
    <cfRule type="duplicateValues" dxfId="402" priority="17"/>
  </conditionalFormatting>
  <conditionalFormatting sqref="C426">
    <cfRule type="duplicateValues" dxfId="401" priority="14"/>
  </conditionalFormatting>
  <conditionalFormatting sqref="C427">
    <cfRule type="duplicateValues" dxfId="400" priority="10"/>
  </conditionalFormatting>
  <conditionalFormatting sqref="C428">
    <cfRule type="duplicateValues" dxfId="399" priority="9"/>
  </conditionalFormatting>
  <conditionalFormatting sqref="C429">
    <cfRule type="duplicateValues" dxfId="398" priority="6"/>
  </conditionalFormatting>
  <conditionalFormatting sqref="C430">
    <cfRule type="duplicateValues" dxfId="397" priority="3"/>
  </conditionalFormatting>
  <conditionalFormatting sqref="J10:J104 J106:J114 J116:J125 J127:J140 J142:J143 J145:J156 J158:J191 J193:J205 J207:J223 J225:J226 J228:J268 J270:J320 J322:J340 J342:J357 J359:J408 J410:J416 J418:J421 J424:J430">
    <cfRule type="notContainsBlanks" dxfId="396" priority="40">
      <formula>LEN(TRIM(J10))&gt;0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5860-C953-B84B-B24D-DFF2965494E5}">
  <sheetPr>
    <pageSetUpPr fitToPage="1"/>
  </sheetPr>
  <dimension ref="A1:O421"/>
  <sheetViews>
    <sheetView zoomScaleNormal="100" workbookViewId="0">
      <pane xSplit="3" ySplit="4" topLeftCell="E177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21.832031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694</v>
      </c>
      <c r="H2" s="77" t="s">
        <v>459</v>
      </c>
      <c r="I2" s="77">
        <v>44593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SUM(H5:H6)</f>
        <v>0.88</v>
      </c>
      <c r="J5" s="275"/>
    </row>
    <row r="6" spans="1:10" ht="16" x14ac:dyDescent="0.2">
      <c r="A6" s="275"/>
      <c r="B6" s="275"/>
      <c r="C6" s="279"/>
      <c r="D6" s="279" t="s">
        <v>413</v>
      </c>
      <c r="E6" s="280">
        <v>10000</v>
      </c>
      <c r="F6" s="281">
        <v>0.42</v>
      </c>
      <c r="G6" s="281"/>
      <c r="H6" s="282">
        <f>F6</f>
        <v>0.42</v>
      </c>
      <c r="I6" s="282"/>
      <c r="J6" s="275"/>
    </row>
    <row r="7" spans="1:10" ht="16" x14ac:dyDescent="0.2">
      <c r="A7" s="275"/>
      <c r="B7" s="275"/>
      <c r="C7" s="279"/>
      <c r="D7" s="279"/>
      <c r="E7" s="280"/>
      <c r="F7" s="281"/>
      <c r="G7" s="281"/>
      <c r="H7" s="282"/>
      <c r="I7" s="282"/>
      <c r="J7" s="275"/>
    </row>
    <row r="8" spans="1:10" ht="16" x14ac:dyDescent="0.2">
      <c r="A8" s="275"/>
      <c r="B8" s="275">
        <v>2261</v>
      </c>
      <c r="C8" s="279" t="s">
        <v>672</v>
      </c>
      <c r="D8" s="279" t="s">
        <v>411</v>
      </c>
      <c r="E8" s="280">
        <v>10000</v>
      </c>
      <c r="F8" s="281">
        <f>H8-G8</f>
        <v>0</v>
      </c>
      <c r="G8" s="281">
        <v>2.0099999999999998</v>
      </c>
      <c r="H8" s="282">
        <v>2.0099999999999998</v>
      </c>
      <c r="I8" s="282">
        <f>H8</f>
        <v>2.0099999999999998</v>
      </c>
      <c r="J8" s="275"/>
    </row>
    <row r="9" spans="1:10" ht="16" x14ac:dyDescent="0.2">
      <c r="A9" s="275"/>
      <c r="B9" s="275"/>
      <c r="C9" s="276"/>
      <c r="D9" s="276"/>
      <c r="E9" s="277"/>
      <c r="F9" s="278"/>
      <c r="G9" s="275"/>
      <c r="H9" s="275"/>
      <c r="I9" s="275"/>
      <c r="J9" s="275"/>
    </row>
    <row r="10" spans="1:10" ht="16" x14ac:dyDescent="0.2">
      <c r="A10" s="63"/>
      <c r="B10" s="75" t="s">
        <v>539</v>
      </c>
      <c r="C10" s="66" t="s">
        <v>198</v>
      </c>
      <c r="D10" s="66" t="s">
        <v>411</v>
      </c>
      <c r="E10" s="78">
        <v>100000</v>
      </c>
      <c r="F10" s="109">
        <v>11.34</v>
      </c>
      <c r="G10" s="144">
        <v>1.26</v>
      </c>
      <c r="H10" s="78">
        <f>SUM(F10:G10)</f>
        <v>12.6</v>
      </c>
      <c r="I10" s="78">
        <f>SUM(H10:H13)</f>
        <v>20.55</v>
      </c>
      <c r="J10" s="23"/>
    </row>
    <row r="11" spans="1:10" ht="16" x14ac:dyDescent="0.2">
      <c r="A11" s="63"/>
      <c r="B11" s="75" t="s">
        <v>539</v>
      </c>
      <c r="C11" s="66"/>
      <c r="D11" s="66" t="s">
        <v>412</v>
      </c>
      <c r="E11" s="78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539</v>
      </c>
      <c r="C12" s="66"/>
      <c r="D12" s="66" t="s">
        <v>413</v>
      </c>
      <c r="E12" s="78">
        <v>100000</v>
      </c>
      <c r="F12" s="109">
        <v>4.18</v>
      </c>
      <c r="G12" s="144"/>
      <c r="H12" s="78">
        <f>F12</f>
        <v>4.18</v>
      </c>
      <c r="I12" s="78"/>
      <c r="J12" s="23"/>
    </row>
    <row r="13" spans="1:10" ht="16" x14ac:dyDescent="0.2">
      <c r="A13" s="63"/>
      <c r="B13" s="75" t="s">
        <v>539</v>
      </c>
      <c r="C13" s="66"/>
      <c r="D13" s="66" t="s">
        <v>414</v>
      </c>
      <c r="E13" s="78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H14" s="78"/>
      <c r="I14" s="78"/>
      <c r="J14" s="23"/>
    </row>
    <row r="15" spans="1:10" ht="16" x14ac:dyDescent="0.2">
      <c r="A15" s="63"/>
      <c r="B15" s="75" t="s">
        <v>540</v>
      </c>
      <c r="C15" s="66" t="s">
        <v>216</v>
      </c>
      <c r="D15" s="66" t="s">
        <v>411</v>
      </c>
      <c r="E15" s="79">
        <v>200000</v>
      </c>
      <c r="F15" s="109">
        <v>23.94</v>
      </c>
      <c r="G15" s="144">
        <v>1.26</v>
      </c>
      <c r="H15" s="78">
        <f>F15+G15</f>
        <v>25.200000000000003</v>
      </c>
      <c r="I15" s="78">
        <f>SUM(H15:H18)</f>
        <v>38.170000000000009</v>
      </c>
      <c r="J15" s="23"/>
    </row>
    <row r="16" spans="1:10" ht="16" x14ac:dyDescent="0.2">
      <c r="A16" s="63"/>
      <c r="B16" s="75" t="s">
        <v>540</v>
      </c>
      <c r="C16" s="66"/>
      <c r="D16" s="66" t="s">
        <v>412</v>
      </c>
      <c r="E16" s="79">
        <v>10000</v>
      </c>
      <c r="F16" s="109">
        <v>3.42</v>
      </c>
      <c r="G16" s="144"/>
      <c r="H16" s="78">
        <f>F16</f>
        <v>3.42</v>
      </c>
      <c r="I16" s="78"/>
      <c r="J16" s="23"/>
    </row>
    <row r="17" spans="1:10" ht="16" x14ac:dyDescent="0.2">
      <c r="A17" s="63"/>
      <c r="B17" s="75" t="s">
        <v>540</v>
      </c>
      <c r="C17" s="66"/>
      <c r="D17" s="66" t="s">
        <v>413</v>
      </c>
      <c r="E17" s="78">
        <v>220000</v>
      </c>
      <c r="F17" s="109">
        <v>9.1999999999999993</v>
      </c>
      <c r="G17" s="144"/>
      <c r="H17" s="78">
        <f>F17</f>
        <v>9.1999999999999993</v>
      </c>
      <c r="I17" s="78"/>
      <c r="J17" s="23"/>
    </row>
    <row r="18" spans="1:10" ht="16" x14ac:dyDescent="0.2">
      <c r="A18" s="63"/>
      <c r="B18" s="75" t="s">
        <v>540</v>
      </c>
      <c r="C18" s="66"/>
      <c r="D18" s="66" t="s">
        <v>414</v>
      </c>
      <c r="E18" s="79">
        <v>10000</v>
      </c>
      <c r="F18" s="109">
        <v>0.35</v>
      </c>
      <c r="G18" s="144"/>
      <c r="H18" s="78">
        <f>F18</f>
        <v>0.35</v>
      </c>
      <c r="I18" s="78"/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s="233" customFormat="1" ht="16" x14ac:dyDescent="0.2">
      <c r="A20" s="106"/>
      <c r="B20" s="107" t="s">
        <v>676</v>
      </c>
      <c r="C20" s="108" t="s">
        <v>674</v>
      </c>
      <c r="D20" s="108" t="s">
        <v>411</v>
      </c>
      <c r="E20" s="109">
        <v>10000</v>
      </c>
      <c r="F20" s="109">
        <f>H20-G20</f>
        <v>0</v>
      </c>
      <c r="G20" s="109">
        <v>3.08</v>
      </c>
      <c r="H20" s="109">
        <v>3.08</v>
      </c>
      <c r="I20" s="109">
        <f>SUM(H20:H21)</f>
        <v>6.5</v>
      </c>
      <c r="J20" s="232" t="s">
        <v>696</v>
      </c>
    </row>
    <row r="21" spans="1:10" s="233" customFormat="1" ht="16" x14ac:dyDescent="0.2">
      <c r="A21" s="106"/>
      <c r="B21" s="107" t="s">
        <v>676</v>
      </c>
      <c r="C21" s="108"/>
      <c r="D21" s="108" t="s">
        <v>412</v>
      </c>
      <c r="E21" s="109">
        <v>10000</v>
      </c>
      <c r="F21" s="109">
        <v>3.42</v>
      </c>
      <c r="G21" s="109"/>
      <c r="H21" s="109">
        <f>F21</f>
        <v>3.42</v>
      </c>
      <c r="I21" s="109"/>
      <c r="J21" s="232"/>
    </row>
    <row r="22" spans="1:10" ht="16" x14ac:dyDescent="0.2">
      <c r="A22" s="63"/>
      <c r="B22" s="75"/>
      <c r="C22" s="66"/>
      <c r="D22" s="66"/>
      <c r="E22" s="78"/>
      <c r="F22" s="78"/>
      <c r="G22" s="78"/>
      <c r="H22" s="78"/>
      <c r="I22" s="78"/>
      <c r="J22" s="23"/>
    </row>
    <row r="23" spans="1:10" ht="16" x14ac:dyDescent="0.2">
      <c r="A23" s="63"/>
      <c r="B23" s="75" t="s">
        <v>542</v>
      </c>
      <c r="C23" s="66" t="s">
        <v>89</v>
      </c>
      <c r="D23" s="66" t="s">
        <v>411</v>
      </c>
      <c r="E23" s="79">
        <v>10000</v>
      </c>
      <c r="F23" s="109">
        <v>0</v>
      </c>
      <c r="G23" s="144">
        <f>H23-F23</f>
        <v>5.0199999999999996</v>
      </c>
      <c r="H23" s="78">
        <v>5.0199999999999996</v>
      </c>
      <c r="I23" s="78">
        <f>SUM(H23)</f>
        <v>5.0199999999999996</v>
      </c>
      <c r="J23" s="23"/>
    </row>
    <row r="24" spans="1:10" ht="16" x14ac:dyDescent="0.2">
      <c r="A24" s="63"/>
      <c r="B24" s="75"/>
      <c r="C24" s="66"/>
      <c r="D24" s="66"/>
      <c r="E24" s="79"/>
      <c r="F24" s="109"/>
      <c r="G24" s="144"/>
      <c r="H24" s="78"/>
      <c r="I24" s="78"/>
      <c r="J24" s="23"/>
    </row>
    <row r="25" spans="1:10" ht="16" x14ac:dyDescent="0.2">
      <c r="A25" s="63"/>
      <c r="B25" s="75" t="s">
        <v>543</v>
      </c>
      <c r="C25" s="66" t="s">
        <v>138</v>
      </c>
      <c r="D25" s="66" t="s">
        <v>411</v>
      </c>
      <c r="E25" s="78">
        <v>10000</v>
      </c>
      <c r="F25" s="78">
        <v>0</v>
      </c>
      <c r="G25" s="78">
        <f>H25-F25</f>
        <v>2.0099999999999998</v>
      </c>
      <c r="H25" s="78">
        <v>2.0099999999999998</v>
      </c>
      <c r="I25" s="78">
        <f>H25</f>
        <v>2.0099999999999998</v>
      </c>
      <c r="J25" s="23"/>
    </row>
    <row r="26" spans="1:10" ht="16" x14ac:dyDescent="0.2">
      <c r="A26" s="63"/>
      <c r="B26" s="75"/>
      <c r="C26" s="66"/>
      <c r="D26" s="66"/>
      <c r="E26" s="79"/>
      <c r="F26" s="109"/>
      <c r="G26" s="144"/>
      <c r="H26" s="78"/>
      <c r="I26" s="78"/>
      <c r="J26" s="23"/>
    </row>
    <row r="27" spans="1:10" ht="16" x14ac:dyDescent="0.2">
      <c r="A27" s="63"/>
      <c r="B27" s="75" t="s">
        <v>544</v>
      </c>
      <c r="C27" s="66" t="s">
        <v>139</v>
      </c>
      <c r="D27" s="66" t="s">
        <v>411</v>
      </c>
      <c r="E27" s="78">
        <v>100000</v>
      </c>
      <c r="F27" s="109">
        <f>H27-G27</f>
        <v>18.090000000000003</v>
      </c>
      <c r="G27" s="144">
        <v>2.0099999999999998</v>
      </c>
      <c r="H27" s="78">
        <v>20.100000000000001</v>
      </c>
      <c r="I27" s="78">
        <f>SUM(H27:H32)</f>
        <v>66.3</v>
      </c>
      <c r="J27" s="23"/>
    </row>
    <row r="28" spans="1:10" ht="16" x14ac:dyDescent="0.2">
      <c r="A28" s="63"/>
      <c r="B28" s="75" t="s">
        <v>544</v>
      </c>
      <c r="C28" s="66"/>
      <c r="D28" s="66" t="s">
        <v>417</v>
      </c>
      <c r="E28" s="78">
        <v>50000</v>
      </c>
      <c r="F28" s="109">
        <v>33.85</v>
      </c>
      <c r="G28" s="144"/>
      <c r="H28" s="78">
        <f>F28</f>
        <v>33.85</v>
      </c>
      <c r="I28" s="78"/>
      <c r="J28" s="23"/>
    </row>
    <row r="29" spans="1:10" ht="16" x14ac:dyDescent="0.2">
      <c r="A29" s="63"/>
      <c r="B29" s="75" t="s">
        <v>544</v>
      </c>
      <c r="C29" s="66"/>
      <c r="D29" s="66" t="s">
        <v>412</v>
      </c>
      <c r="E29" s="79">
        <v>10000</v>
      </c>
      <c r="F29" s="109">
        <v>3.42</v>
      </c>
      <c r="G29" s="144"/>
      <c r="H29" s="78">
        <f>F29</f>
        <v>3.42</v>
      </c>
      <c r="I29" s="78"/>
      <c r="J29" s="23"/>
    </row>
    <row r="30" spans="1:10" ht="16" x14ac:dyDescent="0.2">
      <c r="A30" s="63"/>
      <c r="B30" s="75" t="s">
        <v>544</v>
      </c>
      <c r="C30" s="66"/>
      <c r="D30" s="66" t="s">
        <v>413</v>
      </c>
      <c r="E30" s="79">
        <v>100000</v>
      </c>
      <c r="F30" s="109">
        <v>4.18</v>
      </c>
      <c r="G30" s="144"/>
      <c r="H30" s="78">
        <f>F30</f>
        <v>4.18</v>
      </c>
      <c r="I30" s="78"/>
      <c r="J30" s="23"/>
    </row>
    <row r="31" spans="1:10" ht="16" x14ac:dyDescent="0.2">
      <c r="A31" s="63"/>
      <c r="B31" s="75" t="s">
        <v>544</v>
      </c>
      <c r="C31" s="66"/>
      <c r="D31" s="66" t="s">
        <v>418</v>
      </c>
      <c r="E31" s="78">
        <v>100000</v>
      </c>
      <c r="F31" s="109">
        <v>4.4000000000000004</v>
      </c>
      <c r="G31" s="144"/>
      <c r="H31" s="78">
        <f>F31</f>
        <v>4.4000000000000004</v>
      </c>
      <c r="I31" s="78"/>
      <c r="J31" s="23"/>
    </row>
    <row r="32" spans="1:10" ht="16" x14ac:dyDescent="0.2">
      <c r="A32" s="63"/>
      <c r="B32" s="75" t="s">
        <v>544</v>
      </c>
      <c r="C32" s="66"/>
      <c r="D32" s="66" t="s">
        <v>414</v>
      </c>
      <c r="E32" s="79">
        <v>10000</v>
      </c>
      <c r="F32" s="109">
        <v>0.35</v>
      </c>
      <c r="G32" s="144"/>
      <c r="H32" s="78">
        <f>F32</f>
        <v>0.35</v>
      </c>
      <c r="I32" s="78"/>
      <c r="J32" s="23"/>
    </row>
    <row r="33" spans="1:10" ht="16" x14ac:dyDescent="0.2">
      <c r="A33" s="63"/>
      <c r="B33" s="75"/>
      <c r="C33" s="66"/>
      <c r="D33" s="66"/>
      <c r="E33" s="79"/>
      <c r="F33" s="109"/>
      <c r="G33" s="144"/>
      <c r="H33" s="78"/>
      <c r="I33" s="78"/>
      <c r="J33" s="23"/>
    </row>
    <row r="34" spans="1:10" ht="16" x14ac:dyDescent="0.2">
      <c r="A34" s="63"/>
      <c r="B34" s="75" t="s">
        <v>545</v>
      </c>
      <c r="C34" s="66" t="s">
        <v>217</v>
      </c>
      <c r="D34" s="66" t="s">
        <v>411</v>
      </c>
      <c r="E34" s="78">
        <v>240000</v>
      </c>
      <c r="F34" s="109">
        <f>H34-G34</f>
        <v>20.93</v>
      </c>
      <c r="G34" s="144">
        <v>0.91</v>
      </c>
      <c r="H34" s="78">
        <v>21.84</v>
      </c>
      <c r="I34" s="78">
        <f>SUM(H34:H35)</f>
        <v>22.26</v>
      </c>
      <c r="J34" s="23"/>
    </row>
    <row r="35" spans="1:10" ht="16" x14ac:dyDescent="0.2">
      <c r="A35" s="63"/>
      <c r="B35" s="75" t="s">
        <v>545</v>
      </c>
      <c r="C35" s="66"/>
      <c r="D35" s="66" t="s">
        <v>413</v>
      </c>
      <c r="E35" s="78">
        <v>10000</v>
      </c>
      <c r="F35" s="109">
        <v>0.42</v>
      </c>
      <c r="G35" s="144"/>
      <c r="H35" s="78">
        <f>F35</f>
        <v>0.42</v>
      </c>
      <c r="I35" s="78"/>
      <c r="J35" s="23"/>
    </row>
    <row r="36" spans="1:10" ht="16" x14ac:dyDescent="0.2">
      <c r="A36" s="63"/>
      <c r="B36" s="75"/>
      <c r="C36" s="66"/>
      <c r="D36" s="66"/>
      <c r="E36" s="78"/>
      <c r="F36" s="109"/>
      <c r="G36" s="144"/>
      <c r="H36" s="78"/>
      <c r="I36" s="78"/>
      <c r="J36" s="23"/>
    </row>
    <row r="37" spans="1:10" s="297" customFormat="1" ht="16" x14ac:dyDescent="0.2">
      <c r="A37" s="294"/>
      <c r="B37" s="295" t="s">
        <v>547</v>
      </c>
      <c r="C37" s="215" t="s">
        <v>520</v>
      </c>
      <c r="D37" s="215" t="s">
        <v>411</v>
      </c>
      <c r="E37" s="193">
        <v>10000</v>
      </c>
      <c r="F37" s="193">
        <v>0</v>
      </c>
      <c r="G37" s="193">
        <f>H37-F37</f>
        <v>0.91</v>
      </c>
      <c r="H37" s="193">
        <v>0.91</v>
      </c>
      <c r="I37" s="193">
        <f>H37</f>
        <v>0.91</v>
      </c>
      <c r="J37" s="296" t="s">
        <v>477</v>
      </c>
    </row>
    <row r="38" spans="1:10" ht="16" x14ac:dyDescent="0.2">
      <c r="A38" s="63"/>
      <c r="B38" s="75"/>
      <c r="C38" s="66"/>
      <c r="D38" s="66"/>
      <c r="E38" s="78"/>
      <c r="F38" s="109"/>
      <c r="G38" s="144"/>
      <c r="H38" s="78"/>
      <c r="I38" s="78"/>
      <c r="J38" s="23"/>
    </row>
    <row r="39" spans="1:10" ht="16" x14ac:dyDescent="0.2">
      <c r="A39" s="63"/>
      <c r="B39" s="75" t="s">
        <v>548</v>
      </c>
      <c r="C39" s="66" t="s">
        <v>178</v>
      </c>
      <c r="D39" s="66" t="s">
        <v>411</v>
      </c>
      <c r="E39" s="79">
        <v>50000</v>
      </c>
      <c r="F39" s="109">
        <v>20.079999999999998</v>
      </c>
      <c r="G39" s="144">
        <f>H39-F39</f>
        <v>5.0200000000000031</v>
      </c>
      <c r="H39" s="78">
        <v>25.1</v>
      </c>
      <c r="I39" s="78">
        <f>SUM(H39:H44)</f>
        <v>84.17</v>
      </c>
      <c r="J39" s="23"/>
    </row>
    <row r="40" spans="1:10" ht="16" x14ac:dyDescent="0.2">
      <c r="A40" s="63"/>
      <c r="B40" s="75" t="s">
        <v>548</v>
      </c>
      <c r="C40" s="66"/>
      <c r="D40" s="66" t="s">
        <v>417</v>
      </c>
      <c r="E40" s="79">
        <v>50000</v>
      </c>
      <c r="F40" s="109">
        <v>33.85</v>
      </c>
      <c r="G40" s="144"/>
      <c r="H40" s="78">
        <f>F40</f>
        <v>33.85</v>
      </c>
      <c r="I40" s="78"/>
      <c r="J40" s="23"/>
    </row>
    <row r="41" spans="1:10" ht="16" x14ac:dyDescent="0.2">
      <c r="A41" s="63"/>
      <c r="B41" s="75" t="s">
        <v>548</v>
      </c>
      <c r="C41" s="66"/>
      <c r="D41" s="66" t="s">
        <v>412</v>
      </c>
      <c r="E41" s="79">
        <v>10000</v>
      </c>
      <c r="F41" s="109">
        <v>3.42</v>
      </c>
      <c r="G41" s="144"/>
      <c r="H41" s="78">
        <f>F41</f>
        <v>3.42</v>
      </c>
      <c r="I41" s="78"/>
      <c r="J41" s="23"/>
    </row>
    <row r="42" spans="1:10" ht="16" x14ac:dyDescent="0.2">
      <c r="A42" s="63"/>
      <c r="B42" s="75" t="s">
        <v>548</v>
      </c>
      <c r="C42" s="66"/>
      <c r="D42" s="66" t="s">
        <v>413</v>
      </c>
      <c r="E42" s="79">
        <v>250000</v>
      </c>
      <c r="F42" s="109">
        <v>10.45</v>
      </c>
      <c r="G42" s="144"/>
      <c r="H42" s="78">
        <f>F42</f>
        <v>10.45</v>
      </c>
      <c r="I42" s="78"/>
      <c r="J42" s="23"/>
    </row>
    <row r="43" spans="1:10" ht="16" x14ac:dyDescent="0.2">
      <c r="A43" s="63"/>
      <c r="B43" s="75" t="s">
        <v>548</v>
      </c>
      <c r="C43" s="66"/>
      <c r="D43" s="66" t="s">
        <v>418</v>
      </c>
      <c r="E43" s="78">
        <v>250000</v>
      </c>
      <c r="F43" s="109">
        <v>11</v>
      </c>
      <c r="G43" s="144"/>
      <c r="H43" s="78">
        <f>F43</f>
        <v>11</v>
      </c>
      <c r="I43" s="78"/>
      <c r="J43" s="23"/>
    </row>
    <row r="44" spans="1:10" ht="16" x14ac:dyDescent="0.2">
      <c r="A44" s="63"/>
      <c r="B44" s="75" t="s">
        <v>548</v>
      </c>
      <c r="C44" s="66"/>
      <c r="D44" s="66" t="s">
        <v>414</v>
      </c>
      <c r="E44" s="79">
        <v>10000</v>
      </c>
      <c r="F44" s="109">
        <v>0.35</v>
      </c>
      <c r="G44" s="144"/>
      <c r="H44" s="78">
        <f>F44</f>
        <v>0.35</v>
      </c>
      <c r="I44" s="78"/>
      <c r="J44" s="23"/>
    </row>
    <row r="45" spans="1:10" ht="16" x14ac:dyDescent="0.2">
      <c r="A45" s="63"/>
      <c r="B45" s="75"/>
      <c r="C45" s="66"/>
      <c r="D45" s="66"/>
      <c r="E45" s="79"/>
      <c r="F45" s="109"/>
      <c r="G45" s="144"/>
      <c r="H45" s="78"/>
      <c r="I45" s="78"/>
      <c r="J45" s="23"/>
    </row>
    <row r="46" spans="1:10" ht="16" x14ac:dyDescent="0.2">
      <c r="A46" s="63"/>
      <c r="B46" s="75" t="s">
        <v>549</v>
      </c>
      <c r="C46" s="66" t="s">
        <v>325</v>
      </c>
      <c r="D46" s="66" t="s">
        <v>411</v>
      </c>
      <c r="E46" s="201">
        <v>500000</v>
      </c>
      <c r="F46" s="109">
        <f>H46-G46</f>
        <v>44.59</v>
      </c>
      <c r="G46" s="144">
        <v>0.91</v>
      </c>
      <c r="H46" s="78">
        <v>45.5</v>
      </c>
      <c r="I46" s="78">
        <f>SUM(H46:H47)</f>
        <v>66.400000000000006</v>
      </c>
      <c r="J46" s="200"/>
    </row>
    <row r="47" spans="1:10" ht="16" x14ac:dyDescent="0.2">
      <c r="A47" s="63"/>
      <c r="B47" s="75" t="s">
        <v>549</v>
      </c>
      <c r="C47" s="66"/>
      <c r="D47" s="66" t="s">
        <v>413</v>
      </c>
      <c r="E47" s="78">
        <v>500000</v>
      </c>
      <c r="F47" s="109">
        <v>20.9</v>
      </c>
      <c r="G47" s="144"/>
      <c r="H47" s="78">
        <f>F47</f>
        <v>20.9</v>
      </c>
      <c r="I47" s="78"/>
      <c r="J47" s="23"/>
    </row>
    <row r="48" spans="1:10" ht="16" x14ac:dyDescent="0.2">
      <c r="A48" s="63"/>
      <c r="B48" s="75"/>
      <c r="C48" s="66"/>
      <c r="D48" s="66"/>
      <c r="E48" s="78"/>
      <c r="F48" s="109"/>
      <c r="G48" s="144"/>
      <c r="H48" s="78"/>
      <c r="I48" s="78"/>
      <c r="J48" s="23"/>
    </row>
    <row r="49" spans="1:10" ht="16" x14ac:dyDescent="0.2">
      <c r="A49" s="63"/>
      <c r="B49" s="75" t="s">
        <v>550</v>
      </c>
      <c r="C49" s="66" t="s">
        <v>79</v>
      </c>
      <c r="D49" s="66" t="s">
        <v>411</v>
      </c>
      <c r="E49" s="78">
        <v>50000</v>
      </c>
      <c r="F49" s="109">
        <f>H49-G49</f>
        <v>2.6399999999999997</v>
      </c>
      <c r="G49" s="144">
        <v>0.66</v>
      </c>
      <c r="H49" s="78">
        <v>3.3</v>
      </c>
      <c r="I49" s="78">
        <f>SUM(H49:H54)</f>
        <v>21.950000000000003</v>
      </c>
      <c r="J49" s="23"/>
    </row>
    <row r="50" spans="1:10" ht="16" x14ac:dyDescent="0.2">
      <c r="A50" s="63"/>
      <c r="B50" s="75" t="s">
        <v>550</v>
      </c>
      <c r="C50" s="66"/>
      <c r="D50" s="66" t="s">
        <v>417</v>
      </c>
      <c r="E50" s="78">
        <v>50000</v>
      </c>
      <c r="F50" s="109">
        <v>6.3</v>
      </c>
      <c r="G50" s="144"/>
      <c r="H50" s="78">
        <f>F50</f>
        <v>6.3</v>
      </c>
      <c r="I50" s="78"/>
      <c r="J50" s="23"/>
    </row>
    <row r="51" spans="1:10" ht="16" x14ac:dyDescent="0.2">
      <c r="A51" s="63"/>
      <c r="B51" s="75" t="s">
        <v>550</v>
      </c>
      <c r="C51" s="66"/>
      <c r="D51" s="66" t="s">
        <v>412</v>
      </c>
      <c r="E51" s="78">
        <v>10000</v>
      </c>
      <c r="F51" s="109">
        <v>3.42</v>
      </c>
      <c r="G51" s="144"/>
      <c r="H51" s="78">
        <f>F51</f>
        <v>3.42</v>
      </c>
      <c r="I51" s="78"/>
      <c r="J51" s="23"/>
    </row>
    <row r="52" spans="1:10" ht="16" x14ac:dyDescent="0.2">
      <c r="A52" s="63"/>
      <c r="B52" s="75" t="s">
        <v>550</v>
      </c>
      <c r="C52" s="66"/>
      <c r="D52" s="66" t="s">
        <v>413</v>
      </c>
      <c r="E52" s="78">
        <v>100000</v>
      </c>
      <c r="F52" s="109">
        <v>4.18</v>
      </c>
      <c r="G52" s="144"/>
      <c r="H52" s="78">
        <f>F52</f>
        <v>4.18</v>
      </c>
      <c r="I52" s="78"/>
      <c r="J52" s="23"/>
    </row>
    <row r="53" spans="1:10" ht="16" x14ac:dyDescent="0.2">
      <c r="A53" s="63"/>
      <c r="B53" s="75" t="s">
        <v>550</v>
      </c>
      <c r="C53" s="66"/>
      <c r="D53" s="66" t="s">
        <v>418</v>
      </c>
      <c r="E53" s="78">
        <v>100000</v>
      </c>
      <c r="F53" s="109">
        <v>4.4000000000000004</v>
      </c>
      <c r="G53" s="144"/>
      <c r="H53" s="78">
        <f>F53</f>
        <v>4.4000000000000004</v>
      </c>
      <c r="I53" s="78"/>
      <c r="J53" s="23"/>
    </row>
    <row r="54" spans="1:10" ht="16" x14ac:dyDescent="0.2">
      <c r="A54" s="63"/>
      <c r="B54" s="75" t="s">
        <v>550</v>
      </c>
      <c r="C54" s="66"/>
      <c r="D54" s="66" t="s">
        <v>414</v>
      </c>
      <c r="E54" s="79">
        <v>10000</v>
      </c>
      <c r="F54" s="109">
        <v>0.35</v>
      </c>
      <c r="G54" s="144"/>
      <c r="H54" s="78">
        <f>F54</f>
        <v>0.35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109"/>
      <c r="G55" s="144"/>
      <c r="H55" s="78"/>
      <c r="I55" s="78"/>
      <c r="J55" s="23"/>
    </row>
    <row r="56" spans="1:10" s="233" customFormat="1" ht="16" x14ac:dyDescent="0.2">
      <c r="A56" s="106"/>
      <c r="B56" s="107" t="s">
        <v>551</v>
      </c>
      <c r="C56" s="108" t="s">
        <v>80</v>
      </c>
      <c r="D56" s="108" t="s">
        <v>411</v>
      </c>
      <c r="E56" s="109">
        <v>300000</v>
      </c>
      <c r="F56" s="109">
        <f>H56-G56</f>
        <v>19.14</v>
      </c>
      <c r="G56" s="109">
        <v>0.66</v>
      </c>
      <c r="H56" s="109">
        <v>19.8</v>
      </c>
      <c r="I56" s="109">
        <f>SUM(H56:H57)</f>
        <v>32.340000000000003</v>
      </c>
      <c r="J56" s="232" t="s">
        <v>695</v>
      </c>
    </row>
    <row r="57" spans="1:10" ht="16" x14ac:dyDescent="0.2">
      <c r="A57" s="63"/>
      <c r="B57" s="75" t="s">
        <v>551</v>
      </c>
      <c r="C57" s="66"/>
      <c r="D57" s="66" t="s">
        <v>413</v>
      </c>
      <c r="E57" s="78">
        <v>300000</v>
      </c>
      <c r="F57" s="78">
        <v>12.54</v>
      </c>
      <c r="G57" s="78"/>
      <c r="H57" s="78">
        <f>F57</f>
        <v>12.54</v>
      </c>
      <c r="I57" s="78"/>
      <c r="J57" s="23"/>
    </row>
    <row r="58" spans="1:10" ht="16" x14ac:dyDescent="0.2">
      <c r="A58" s="63"/>
      <c r="B58" s="257"/>
      <c r="C58" s="167"/>
      <c r="D58" s="66"/>
      <c r="E58" s="79"/>
      <c r="F58" s="109"/>
      <c r="G58" s="144"/>
      <c r="H58" s="78"/>
      <c r="I58" s="78"/>
      <c r="J58" s="23"/>
    </row>
    <row r="59" spans="1:10" ht="16" x14ac:dyDescent="0.2">
      <c r="A59" s="63"/>
      <c r="B59" s="75" t="s">
        <v>552</v>
      </c>
      <c r="C59" s="66" t="s">
        <v>64</v>
      </c>
      <c r="D59" s="66" t="s">
        <v>411</v>
      </c>
      <c r="E59" s="79">
        <v>100000</v>
      </c>
      <c r="F59" s="109">
        <v>18.09</v>
      </c>
      <c r="G59" s="144">
        <f>H59-F59</f>
        <v>2.0100000000000016</v>
      </c>
      <c r="H59" s="78">
        <v>20.100000000000001</v>
      </c>
      <c r="I59" s="78">
        <f>SUM(H59:H63)</f>
        <v>32.450000000000003</v>
      </c>
      <c r="J59" s="23"/>
    </row>
    <row r="60" spans="1:10" ht="16" x14ac:dyDescent="0.2">
      <c r="A60" s="63"/>
      <c r="B60" s="75" t="s">
        <v>552</v>
      </c>
      <c r="C60" s="66"/>
      <c r="D60" s="66" t="s">
        <v>412</v>
      </c>
      <c r="E60" s="79">
        <v>10000</v>
      </c>
      <c r="F60" s="109">
        <v>3.42</v>
      </c>
      <c r="G60" s="144"/>
      <c r="H60" s="78">
        <f>F60</f>
        <v>3.42</v>
      </c>
      <c r="I60" s="78"/>
      <c r="J60" s="23"/>
    </row>
    <row r="61" spans="1:10" ht="16" x14ac:dyDescent="0.2">
      <c r="A61" s="63"/>
      <c r="B61" s="75" t="s">
        <v>552</v>
      </c>
      <c r="C61" s="66"/>
      <c r="D61" s="66" t="s">
        <v>413</v>
      </c>
      <c r="E61" s="79">
        <v>100000</v>
      </c>
      <c r="F61" s="109">
        <v>4.18</v>
      </c>
      <c r="G61" s="144"/>
      <c r="H61" s="78">
        <f>F61</f>
        <v>4.18</v>
      </c>
      <c r="I61" s="78"/>
      <c r="J61" s="23"/>
    </row>
    <row r="62" spans="1:10" ht="16" x14ac:dyDescent="0.2">
      <c r="A62" s="63"/>
      <c r="B62" s="75" t="s">
        <v>552</v>
      </c>
      <c r="C62" s="66"/>
      <c r="D62" s="66" t="s">
        <v>418</v>
      </c>
      <c r="E62" s="78">
        <v>100000</v>
      </c>
      <c r="F62" s="109">
        <v>4.4000000000000004</v>
      </c>
      <c r="G62" s="144"/>
      <c r="H62" s="78">
        <f>F62</f>
        <v>4.4000000000000004</v>
      </c>
      <c r="I62" s="78"/>
      <c r="J62" s="23"/>
    </row>
    <row r="63" spans="1:10" ht="16" x14ac:dyDescent="0.2">
      <c r="A63" s="63"/>
      <c r="B63" s="75" t="s">
        <v>552</v>
      </c>
      <c r="C63" s="66"/>
      <c r="D63" s="66" t="s">
        <v>414</v>
      </c>
      <c r="E63" s="79">
        <v>10000</v>
      </c>
      <c r="F63" s="109">
        <v>0.35</v>
      </c>
      <c r="G63" s="144"/>
      <c r="H63" s="78">
        <f>F63</f>
        <v>0.35</v>
      </c>
      <c r="I63" s="78"/>
      <c r="J63" s="23"/>
    </row>
    <row r="64" spans="1:10" ht="16" x14ac:dyDescent="0.2">
      <c r="A64" s="63"/>
      <c r="B64" s="75"/>
      <c r="C64" s="66"/>
      <c r="D64" s="66"/>
      <c r="E64" s="79"/>
      <c r="F64" s="109"/>
      <c r="G64" s="144"/>
      <c r="H64" s="78"/>
      <c r="I64" s="78"/>
      <c r="J64" s="23"/>
    </row>
    <row r="65" spans="1:10" ht="16" x14ac:dyDescent="0.2">
      <c r="A65" s="63"/>
      <c r="B65" s="75" t="s">
        <v>553</v>
      </c>
      <c r="C65" s="66" t="s">
        <v>218</v>
      </c>
      <c r="D65" s="66" t="s">
        <v>411</v>
      </c>
      <c r="E65" s="79">
        <v>10000</v>
      </c>
      <c r="F65" s="109">
        <v>0</v>
      </c>
      <c r="G65" s="144">
        <f>H65-F65</f>
        <v>3.08</v>
      </c>
      <c r="H65" s="78">
        <v>3.08</v>
      </c>
      <c r="I65" s="78">
        <f>H65</f>
        <v>3.08</v>
      </c>
      <c r="J65" s="23"/>
    </row>
    <row r="66" spans="1:10" ht="16" x14ac:dyDescent="0.2">
      <c r="A66" s="63"/>
      <c r="B66" s="75"/>
      <c r="C66" s="66"/>
      <c r="D66" s="66"/>
      <c r="E66" s="79"/>
      <c r="F66" s="109"/>
      <c r="G66" s="144"/>
      <c r="H66" s="78"/>
      <c r="I66" s="78"/>
      <c r="J66" s="23"/>
    </row>
    <row r="67" spans="1:10" ht="16" x14ac:dyDescent="0.2">
      <c r="A67" s="63"/>
      <c r="B67" s="75" t="s">
        <v>422</v>
      </c>
      <c r="C67" s="66" t="s">
        <v>420</v>
      </c>
      <c r="D67" s="66" t="s">
        <v>411</v>
      </c>
      <c r="E67" s="79">
        <v>10000</v>
      </c>
      <c r="F67" s="109">
        <v>0</v>
      </c>
      <c r="G67" s="144">
        <f>H67-F67</f>
        <v>3.08</v>
      </c>
      <c r="H67" s="78">
        <v>3.08</v>
      </c>
      <c r="I67" s="78">
        <f>SUM(H67:H68)</f>
        <v>5.17</v>
      </c>
      <c r="J67" s="23"/>
    </row>
    <row r="68" spans="1:10" ht="16" x14ac:dyDescent="0.2">
      <c r="A68" s="75"/>
      <c r="B68" s="75" t="s">
        <v>422</v>
      </c>
      <c r="C68" s="66"/>
      <c r="D68" s="66" t="s">
        <v>413</v>
      </c>
      <c r="E68" s="79">
        <v>50000</v>
      </c>
      <c r="F68" s="109">
        <v>2.09</v>
      </c>
      <c r="G68" s="144"/>
      <c r="H68" s="78">
        <f>F68</f>
        <v>2.09</v>
      </c>
      <c r="I68" s="78"/>
      <c r="J68" s="23"/>
    </row>
    <row r="69" spans="1:10" ht="16" x14ac:dyDescent="0.2">
      <c r="A69" s="63"/>
      <c r="C69" s="66"/>
      <c r="D69" s="66"/>
      <c r="E69" s="79"/>
      <c r="F69" s="109"/>
      <c r="G69" s="144"/>
      <c r="H69" s="78"/>
      <c r="I69" s="78"/>
      <c r="J69" s="23"/>
    </row>
    <row r="70" spans="1:10" ht="16" x14ac:dyDescent="0.2">
      <c r="A70" s="63"/>
      <c r="B70" s="75" t="s">
        <v>423</v>
      </c>
      <c r="C70" s="66" t="s">
        <v>421</v>
      </c>
      <c r="D70" s="66" t="s">
        <v>411</v>
      </c>
      <c r="E70" s="79">
        <v>100000</v>
      </c>
      <c r="F70" s="109">
        <v>4.7699999999999996</v>
      </c>
      <c r="G70" s="144">
        <f>H70-F70</f>
        <v>0.53000000000000025</v>
      </c>
      <c r="H70" s="78">
        <v>5.3</v>
      </c>
      <c r="I70" s="78">
        <f>SUM(H70:H71)</f>
        <v>9.48</v>
      </c>
      <c r="J70" s="23"/>
    </row>
    <row r="71" spans="1:10" ht="16" x14ac:dyDescent="0.2">
      <c r="A71" s="63"/>
      <c r="B71" s="75" t="s">
        <v>423</v>
      </c>
      <c r="C71" s="66"/>
      <c r="D71" s="66" t="s">
        <v>413</v>
      </c>
      <c r="E71" s="79">
        <v>100000</v>
      </c>
      <c r="F71" s="109">
        <v>4.18</v>
      </c>
      <c r="G71" s="144"/>
      <c r="H71" s="78">
        <f>F71</f>
        <v>4.18</v>
      </c>
      <c r="I71" s="78"/>
      <c r="J71" s="23"/>
    </row>
    <row r="72" spans="1:10" ht="16" x14ac:dyDescent="0.2">
      <c r="A72" s="63"/>
      <c r="B72" s="75"/>
      <c r="C72" s="66"/>
      <c r="D72" s="66"/>
      <c r="E72" s="79"/>
      <c r="F72" s="109"/>
      <c r="G72" s="144"/>
      <c r="H72" s="78"/>
      <c r="I72" s="78"/>
      <c r="J72" s="23"/>
    </row>
    <row r="73" spans="1:10" ht="16" x14ac:dyDescent="0.2">
      <c r="A73" s="63"/>
      <c r="B73" s="75" t="s">
        <v>634</v>
      </c>
      <c r="C73" s="66" t="s">
        <v>512</v>
      </c>
      <c r="D73" s="66" t="s">
        <v>411</v>
      </c>
      <c r="E73" s="79">
        <v>10000</v>
      </c>
      <c r="F73" s="109">
        <v>0</v>
      </c>
      <c r="G73" s="144">
        <v>5.0199999999999996</v>
      </c>
      <c r="H73" s="78">
        <v>5.0199999999999996</v>
      </c>
      <c r="I73" s="78">
        <f>SUM(H73:H75)</f>
        <v>5.6999999999999993</v>
      </c>
      <c r="J73" s="23"/>
    </row>
    <row r="74" spans="1:10" ht="16" x14ac:dyDescent="0.2">
      <c r="A74" s="63"/>
      <c r="B74" s="75" t="s">
        <v>634</v>
      </c>
      <c r="C74" s="66"/>
      <c r="D74" s="66" t="s">
        <v>412</v>
      </c>
      <c r="E74" s="79">
        <v>2000</v>
      </c>
      <c r="F74" s="109">
        <v>0.68</v>
      </c>
      <c r="G74" s="144"/>
      <c r="H74" s="78">
        <f>F74</f>
        <v>0.68</v>
      </c>
      <c r="I74" s="78"/>
      <c r="J74" s="23"/>
    </row>
    <row r="75" spans="1:10" ht="16" x14ac:dyDescent="0.2">
      <c r="A75" s="63"/>
      <c r="B75" s="75" t="s">
        <v>634</v>
      </c>
      <c r="C75" s="66"/>
      <c r="D75" s="66" t="s">
        <v>414</v>
      </c>
      <c r="E75" s="78">
        <v>8000</v>
      </c>
      <c r="F75" s="78"/>
      <c r="G75" s="78"/>
      <c r="H75" s="78"/>
      <c r="I75" s="78"/>
      <c r="J75" s="23" t="s">
        <v>697</v>
      </c>
    </row>
    <row r="76" spans="1:10" ht="16" x14ac:dyDescent="0.2">
      <c r="A76" s="63"/>
      <c r="B76" s="75"/>
      <c r="C76" s="66"/>
      <c r="D76" s="66"/>
      <c r="E76" s="79"/>
      <c r="F76" s="109"/>
      <c r="G76" s="144"/>
      <c r="H76" s="79"/>
      <c r="I76" s="79"/>
      <c r="J76" s="23"/>
    </row>
    <row r="77" spans="1:10" ht="16" x14ac:dyDescent="0.2">
      <c r="A77" s="63"/>
      <c r="B77" s="75" t="s">
        <v>555</v>
      </c>
      <c r="C77" s="66" t="s">
        <v>57</v>
      </c>
      <c r="D77" s="66" t="s">
        <v>411</v>
      </c>
      <c r="E77" s="78">
        <v>40000</v>
      </c>
      <c r="F77" s="109">
        <f>H77-G77</f>
        <v>15.059999999999999</v>
      </c>
      <c r="G77" s="144">
        <v>5.0199999999999996</v>
      </c>
      <c r="H77" s="78">
        <v>20.079999999999998</v>
      </c>
      <c r="I77" s="78">
        <f>SUM(H77:H82)</f>
        <v>44.470000000000006</v>
      </c>
      <c r="J77" s="23"/>
    </row>
    <row r="78" spans="1:10" ht="16" x14ac:dyDescent="0.2">
      <c r="A78" s="63"/>
      <c r="B78" s="75" t="s">
        <v>555</v>
      </c>
      <c r="C78" s="66"/>
      <c r="D78" s="66" t="s">
        <v>417</v>
      </c>
      <c r="E78" s="79">
        <v>10000</v>
      </c>
      <c r="F78" s="109">
        <v>19.760000000000002</v>
      </c>
      <c r="G78" s="144"/>
      <c r="H78" s="79">
        <f>F78</f>
        <v>19.760000000000002</v>
      </c>
      <c r="I78" s="79"/>
      <c r="J78" s="23"/>
    </row>
    <row r="79" spans="1:10" ht="16" x14ac:dyDescent="0.2">
      <c r="A79" s="63"/>
      <c r="B79" s="75" t="s">
        <v>555</v>
      </c>
      <c r="C79" s="66"/>
      <c r="D79" s="66" t="s">
        <v>412</v>
      </c>
      <c r="E79" s="79">
        <v>10000</v>
      </c>
      <c r="F79" s="109">
        <v>3.42</v>
      </c>
      <c r="G79" s="144"/>
      <c r="H79" s="79">
        <f>F79</f>
        <v>3.42</v>
      </c>
      <c r="I79" s="79"/>
      <c r="J79" s="23"/>
    </row>
    <row r="80" spans="1:10" ht="16" x14ac:dyDescent="0.2">
      <c r="A80" s="63"/>
      <c r="B80" s="75" t="s">
        <v>555</v>
      </c>
      <c r="C80" s="66"/>
      <c r="D80" s="66" t="s">
        <v>413</v>
      </c>
      <c r="E80" s="79">
        <v>10000</v>
      </c>
      <c r="F80" s="109">
        <v>0.42</v>
      </c>
      <c r="G80" s="144"/>
      <c r="H80" s="79">
        <f>F80</f>
        <v>0.42</v>
      </c>
      <c r="I80" s="79"/>
      <c r="J80" s="23"/>
    </row>
    <row r="81" spans="1:10" ht="16" x14ac:dyDescent="0.2">
      <c r="A81" s="63"/>
      <c r="B81" s="75" t="s">
        <v>555</v>
      </c>
      <c r="C81" s="66"/>
      <c r="D81" s="66" t="s">
        <v>418</v>
      </c>
      <c r="E81" s="79">
        <v>10000</v>
      </c>
      <c r="F81" s="109">
        <v>0.44</v>
      </c>
      <c r="G81" s="144"/>
      <c r="H81" s="79">
        <f>F81</f>
        <v>0.44</v>
      </c>
      <c r="I81" s="79"/>
      <c r="J81" s="23"/>
    </row>
    <row r="82" spans="1:10" ht="16" x14ac:dyDescent="0.2">
      <c r="A82" s="63"/>
      <c r="B82" s="75" t="s">
        <v>555</v>
      </c>
      <c r="C82" s="66"/>
      <c r="D82" s="66" t="s">
        <v>414</v>
      </c>
      <c r="E82" s="79">
        <v>10000</v>
      </c>
      <c r="F82" s="109">
        <v>0.35</v>
      </c>
      <c r="G82" s="144"/>
      <c r="H82" s="79">
        <f>F82</f>
        <v>0.35</v>
      </c>
      <c r="I82" s="79"/>
      <c r="J82" s="23"/>
    </row>
    <row r="83" spans="1:10" ht="16" x14ac:dyDescent="0.2">
      <c r="A83" s="63"/>
      <c r="B83" s="75"/>
      <c r="C83" s="66"/>
      <c r="D83" s="66"/>
      <c r="E83" s="79"/>
      <c r="F83" s="109"/>
      <c r="G83" s="144"/>
      <c r="H83" s="79"/>
      <c r="I83" s="79"/>
      <c r="J83" s="23"/>
    </row>
    <row r="84" spans="1:10" ht="16" x14ac:dyDescent="0.2">
      <c r="A84" s="63"/>
      <c r="B84" s="75" t="s">
        <v>556</v>
      </c>
      <c r="C84" s="66" t="s">
        <v>58</v>
      </c>
      <c r="D84" s="66" t="s">
        <v>411</v>
      </c>
      <c r="E84" s="79">
        <v>10000</v>
      </c>
      <c r="F84" s="109">
        <v>0</v>
      </c>
      <c r="G84" s="144">
        <f>H84-F84</f>
        <v>8.02</v>
      </c>
      <c r="H84" s="79">
        <v>8.02</v>
      </c>
      <c r="I84" s="79">
        <f>H84</f>
        <v>8.02</v>
      </c>
      <c r="J84" s="23"/>
    </row>
    <row r="85" spans="1:10" ht="16" x14ac:dyDescent="0.2">
      <c r="A85" s="63"/>
      <c r="B85" s="75"/>
      <c r="C85" s="66"/>
      <c r="D85" s="66"/>
      <c r="E85" s="79"/>
      <c r="F85" s="109"/>
      <c r="G85" s="144"/>
      <c r="H85" s="79"/>
      <c r="I85" s="79"/>
      <c r="J85" s="23"/>
    </row>
    <row r="86" spans="1:10" ht="16" x14ac:dyDescent="0.2">
      <c r="A86" s="63"/>
      <c r="B86" s="75" t="s">
        <v>558</v>
      </c>
      <c r="C86" s="66" t="s">
        <v>219</v>
      </c>
      <c r="D86" s="66" t="s">
        <v>411</v>
      </c>
      <c r="E86" s="78">
        <v>50000</v>
      </c>
      <c r="F86" s="109">
        <f>H86-G86</f>
        <v>2.6399999999999997</v>
      </c>
      <c r="G86" s="144">
        <v>0.66</v>
      </c>
      <c r="H86" s="78">
        <v>3.3</v>
      </c>
      <c r="I86" s="78">
        <f>SUM(H86:H87)</f>
        <v>7.8999999999999995</v>
      </c>
      <c r="J86" s="23"/>
    </row>
    <row r="87" spans="1:10" ht="16" x14ac:dyDescent="0.2">
      <c r="A87" s="63"/>
      <c r="B87" s="75" t="s">
        <v>558</v>
      </c>
      <c r="C87" s="66"/>
      <c r="D87" s="66" t="s">
        <v>413</v>
      </c>
      <c r="E87" s="79">
        <v>110000</v>
      </c>
      <c r="F87" s="109">
        <v>4.5999999999999996</v>
      </c>
      <c r="G87" s="144"/>
      <c r="H87" s="79">
        <f>F87</f>
        <v>4.5999999999999996</v>
      </c>
      <c r="I87" s="79"/>
      <c r="J87" s="23"/>
    </row>
    <row r="88" spans="1:10" ht="16" x14ac:dyDescent="0.2">
      <c r="A88" s="63"/>
      <c r="B88" s="75"/>
      <c r="C88" s="66"/>
      <c r="D88" s="66"/>
      <c r="E88" s="79"/>
      <c r="F88" s="109"/>
      <c r="G88" s="144"/>
      <c r="H88" s="79"/>
      <c r="I88" s="79"/>
      <c r="J88" s="23"/>
    </row>
    <row r="89" spans="1:10" ht="16" x14ac:dyDescent="0.2">
      <c r="A89" s="63"/>
      <c r="B89" s="75" t="s">
        <v>559</v>
      </c>
      <c r="C89" s="66" t="s">
        <v>17</v>
      </c>
      <c r="D89" s="66" t="s">
        <v>411</v>
      </c>
      <c r="E89" s="78">
        <v>10000</v>
      </c>
      <c r="F89" s="78">
        <f>G89</f>
        <v>3.08</v>
      </c>
      <c r="G89" s="78">
        <v>3.08</v>
      </c>
      <c r="H89" s="78">
        <v>3.08</v>
      </c>
      <c r="I89" s="78">
        <f>SUM(H89:H92)</f>
        <v>24.53</v>
      </c>
      <c r="J89" s="23"/>
    </row>
    <row r="90" spans="1:10" ht="16" x14ac:dyDescent="0.2">
      <c r="A90" s="63"/>
      <c r="B90" s="75" t="s">
        <v>559</v>
      </c>
      <c r="C90" s="66"/>
      <c r="D90" s="66" t="s">
        <v>417</v>
      </c>
      <c r="E90" s="79"/>
      <c r="F90" s="109"/>
      <c r="G90" s="144"/>
      <c r="H90" s="78">
        <f>F90</f>
        <v>0</v>
      </c>
      <c r="I90" s="79"/>
      <c r="J90" s="23"/>
    </row>
    <row r="91" spans="1:10" ht="16" x14ac:dyDescent="0.2">
      <c r="A91" s="63"/>
      <c r="B91" s="75" t="s">
        <v>559</v>
      </c>
      <c r="C91" s="66"/>
      <c r="D91" s="66" t="s">
        <v>413</v>
      </c>
      <c r="E91" s="79">
        <v>250000</v>
      </c>
      <c r="F91" s="109">
        <v>10.45</v>
      </c>
      <c r="G91" s="144"/>
      <c r="H91" s="79">
        <f>F91</f>
        <v>10.45</v>
      </c>
      <c r="I91" s="79"/>
      <c r="J91" s="23"/>
    </row>
    <row r="92" spans="1:10" ht="16" x14ac:dyDescent="0.2">
      <c r="A92" s="63"/>
      <c r="B92" s="75" t="s">
        <v>559</v>
      </c>
      <c r="C92" s="66"/>
      <c r="D92" s="66" t="s">
        <v>418</v>
      </c>
      <c r="E92" s="78">
        <v>250000</v>
      </c>
      <c r="F92" s="109">
        <v>11</v>
      </c>
      <c r="G92" s="144"/>
      <c r="H92" s="79">
        <f>F92</f>
        <v>11</v>
      </c>
      <c r="I92" s="79"/>
      <c r="J92" s="23"/>
    </row>
    <row r="93" spans="1:10" ht="16" x14ac:dyDescent="0.2">
      <c r="A93" s="63"/>
      <c r="B93" s="75"/>
      <c r="C93" s="66"/>
      <c r="D93" s="66"/>
      <c r="E93" s="78"/>
      <c r="F93" s="109"/>
      <c r="G93" s="144"/>
      <c r="H93" s="79"/>
      <c r="I93" s="79"/>
      <c r="J93" s="23"/>
    </row>
    <row r="94" spans="1:10" ht="16" x14ac:dyDescent="0.2">
      <c r="A94" s="63"/>
      <c r="B94" s="75" t="s">
        <v>651</v>
      </c>
      <c r="C94" s="66" t="s">
        <v>650</v>
      </c>
      <c r="D94" s="66" t="s">
        <v>411</v>
      </c>
      <c r="E94" s="78">
        <v>240000</v>
      </c>
      <c r="F94" s="78">
        <f>H94-G94</f>
        <v>20.93</v>
      </c>
      <c r="G94" s="78">
        <v>0.91</v>
      </c>
      <c r="H94" s="78">
        <v>21.84</v>
      </c>
      <c r="I94" s="78">
        <f>SUM(H94:H97)</f>
        <v>35.64</v>
      </c>
      <c r="J94" s="23"/>
    </row>
    <row r="95" spans="1:10" ht="16" x14ac:dyDescent="0.2">
      <c r="A95" s="63"/>
      <c r="B95" s="75" t="s">
        <v>651</v>
      </c>
      <c r="C95" s="66"/>
      <c r="D95" s="66" t="s">
        <v>412</v>
      </c>
      <c r="E95" s="78">
        <v>10000</v>
      </c>
      <c r="F95" s="109">
        <v>3.42</v>
      </c>
      <c r="G95" s="144"/>
      <c r="H95" s="79">
        <f>F95</f>
        <v>3.42</v>
      </c>
      <c r="I95" s="79"/>
      <c r="J95" s="23"/>
    </row>
    <row r="96" spans="1:10" ht="16" x14ac:dyDescent="0.2">
      <c r="A96" s="63"/>
      <c r="B96" s="75" t="s">
        <v>651</v>
      </c>
      <c r="C96" s="66"/>
      <c r="D96" s="66" t="s">
        <v>413</v>
      </c>
      <c r="E96" s="78">
        <v>240000</v>
      </c>
      <c r="F96" s="109">
        <v>10.029999999999999</v>
      </c>
      <c r="G96" s="144"/>
      <c r="H96" s="79">
        <f>F96</f>
        <v>10.029999999999999</v>
      </c>
      <c r="I96" s="79"/>
      <c r="J96" s="23"/>
    </row>
    <row r="97" spans="1:10" ht="16" x14ac:dyDescent="0.2">
      <c r="A97" s="63"/>
      <c r="B97" s="75" t="s">
        <v>651</v>
      </c>
      <c r="C97" s="66"/>
      <c r="D97" s="66" t="s">
        <v>414</v>
      </c>
      <c r="E97" s="78">
        <v>10000</v>
      </c>
      <c r="F97" s="109">
        <v>0.35</v>
      </c>
      <c r="G97" s="144"/>
      <c r="H97" s="79">
        <f>F97</f>
        <v>0.35</v>
      </c>
      <c r="I97" s="79"/>
      <c r="J97" s="23"/>
    </row>
    <row r="98" spans="1:10" ht="16" x14ac:dyDescent="0.2">
      <c r="A98" s="63"/>
      <c r="B98" s="75"/>
      <c r="C98" s="66"/>
      <c r="D98" s="66"/>
      <c r="E98" s="79"/>
      <c r="F98" s="109"/>
      <c r="G98" s="144"/>
      <c r="H98" s="79"/>
      <c r="I98" s="79"/>
      <c r="J98" s="23"/>
    </row>
    <row r="99" spans="1:10" ht="16" x14ac:dyDescent="0.2">
      <c r="A99" s="63"/>
      <c r="B99" s="75" t="s">
        <v>560</v>
      </c>
      <c r="C99" s="85" t="s">
        <v>224</v>
      </c>
      <c r="D99" s="85" t="s">
        <v>411</v>
      </c>
      <c r="E99" s="86">
        <v>260000</v>
      </c>
      <c r="F99" s="86">
        <f>H99-G99</f>
        <v>16.5</v>
      </c>
      <c r="G99" s="78">
        <v>0.66</v>
      </c>
      <c r="H99" s="86">
        <v>17.16</v>
      </c>
      <c r="I99" s="86">
        <f>SUM(H99:H102)</f>
        <v>31.799999999999997</v>
      </c>
      <c r="J99" s="23"/>
    </row>
    <row r="100" spans="1:10" ht="16" x14ac:dyDescent="0.2">
      <c r="A100" s="63"/>
      <c r="B100" s="75" t="s">
        <v>560</v>
      </c>
      <c r="C100" s="85"/>
      <c r="D100" s="85" t="s">
        <v>412</v>
      </c>
      <c r="E100" s="86">
        <v>10000</v>
      </c>
      <c r="F100" s="86">
        <v>3.42</v>
      </c>
      <c r="G100" s="86"/>
      <c r="H100" s="86">
        <f>F100</f>
        <v>3.42</v>
      </c>
      <c r="I100" s="86"/>
      <c r="J100" s="23"/>
    </row>
    <row r="101" spans="1:10" ht="16" x14ac:dyDescent="0.2">
      <c r="A101" s="63"/>
      <c r="B101" s="75" t="s">
        <v>560</v>
      </c>
      <c r="C101" s="85"/>
      <c r="D101" s="85" t="s">
        <v>413</v>
      </c>
      <c r="E101" s="86">
        <v>260000</v>
      </c>
      <c r="F101" s="86">
        <v>10.87</v>
      </c>
      <c r="G101" s="86"/>
      <c r="H101" s="86">
        <f>F101</f>
        <v>10.87</v>
      </c>
      <c r="I101" s="86"/>
      <c r="J101" s="23"/>
    </row>
    <row r="102" spans="1:10" ht="16" x14ac:dyDescent="0.2">
      <c r="A102" s="63"/>
      <c r="B102" s="75" t="s">
        <v>560</v>
      </c>
      <c r="C102" s="85"/>
      <c r="D102" s="85" t="s">
        <v>414</v>
      </c>
      <c r="E102" s="86">
        <v>10000</v>
      </c>
      <c r="F102" s="251">
        <v>0.35</v>
      </c>
      <c r="G102" s="242"/>
      <c r="H102" s="86">
        <f>F102</f>
        <v>0.35</v>
      </c>
      <c r="I102" s="86"/>
      <c r="J102" s="23"/>
    </row>
    <row r="103" spans="1:10" ht="16" x14ac:dyDescent="0.2">
      <c r="A103" s="63"/>
      <c r="B103" s="75"/>
      <c r="C103" s="85"/>
      <c r="D103" s="85"/>
      <c r="E103" s="86"/>
      <c r="F103" s="251"/>
      <c r="G103" s="242"/>
      <c r="H103" s="86"/>
      <c r="I103" s="86"/>
      <c r="J103" s="23"/>
    </row>
    <row r="104" spans="1:10" ht="16" x14ac:dyDescent="0.2">
      <c r="A104" s="63"/>
      <c r="B104" s="75" t="s">
        <v>561</v>
      </c>
      <c r="C104" s="66" t="s">
        <v>424</v>
      </c>
      <c r="D104" s="66" t="s">
        <v>411</v>
      </c>
      <c r="E104" s="79">
        <v>10000</v>
      </c>
      <c r="F104" s="109">
        <v>0</v>
      </c>
      <c r="G104" s="144">
        <f>H104-F104</f>
        <v>0.66</v>
      </c>
      <c r="H104" s="79">
        <v>0.66</v>
      </c>
      <c r="I104" s="79">
        <f>SUM(H104:H105)</f>
        <v>1.08</v>
      </c>
      <c r="J104" s="23"/>
    </row>
    <row r="105" spans="1:10" ht="16" x14ac:dyDescent="0.2">
      <c r="A105" s="63"/>
      <c r="B105" s="75" t="s">
        <v>561</v>
      </c>
      <c r="C105" s="66"/>
      <c r="D105" s="66" t="s">
        <v>413</v>
      </c>
      <c r="E105" s="78">
        <v>10000</v>
      </c>
      <c r="F105" s="78">
        <v>0.42</v>
      </c>
      <c r="G105" s="78"/>
      <c r="H105" s="78">
        <f>F105</f>
        <v>0.42</v>
      </c>
      <c r="I105" s="78"/>
      <c r="J105" s="23"/>
    </row>
    <row r="106" spans="1:10" ht="16" x14ac:dyDescent="0.2">
      <c r="A106" s="63"/>
      <c r="B106" s="75"/>
      <c r="C106" s="66"/>
      <c r="D106" s="66"/>
      <c r="E106" s="79"/>
      <c r="F106" s="109"/>
      <c r="G106" s="144"/>
      <c r="H106" s="79"/>
      <c r="I106" s="79"/>
      <c r="J106" s="23"/>
    </row>
    <row r="107" spans="1:10" ht="16" x14ac:dyDescent="0.2">
      <c r="A107" s="63"/>
      <c r="B107" s="75" t="s">
        <v>562</v>
      </c>
      <c r="C107" s="66" t="s">
        <v>233</v>
      </c>
      <c r="D107" s="66" t="s">
        <v>411</v>
      </c>
      <c r="E107" s="78">
        <v>10000</v>
      </c>
      <c r="F107" s="109">
        <v>0</v>
      </c>
      <c r="G107" s="144">
        <f>H107-F107</f>
        <v>5.0199999999999996</v>
      </c>
      <c r="H107" s="78">
        <v>5.0199999999999996</v>
      </c>
      <c r="I107" s="78">
        <f>SUM(H107:H110)</f>
        <v>12.969999999999999</v>
      </c>
      <c r="J107" s="211"/>
    </row>
    <row r="108" spans="1:10" ht="16" x14ac:dyDescent="0.2">
      <c r="A108" s="63"/>
      <c r="B108" s="75" t="s">
        <v>562</v>
      </c>
      <c r="C108" s="66"/>
      <c r="D108" s="66" t="s">
        <v>412</v>
      </c>
      <c r="E108" s="79">
        <v>10000</v>
      </c>
      <c r="F108" s="109">
        <v>3.42</v>
      </c>
      <c r="G108" s="144"/>
      <c r="H108" s="79">
        <f>F108</f>
        <v>3.42</v>
      </c>
      <c r="I108" s="79"/>
      <c r="J108" s="23"/>
    </row>
    <row r="109" spans="1:10" ht="16" x14ac:dyDescent="0.2">
      <c r="A109" s="63"/>
      <c r="B109" s="75" t="s">
        <v>562</v>
      </c>
      <c r="C109" s="66"/>
      <c r="D109" s="66" t="s">
        <v>413</v>
      </c>
      <c r="E109" s="79">
        <v>100000</v>
      </c>
      <c r="F109" s="109">
        <v>4.18</v>
      </c>
      <c r="G109" s="144"/>
      <c r="H109" s="79">
        <f>F109</f>
        <v>4.18</v>
      </c>
      <c r="I109" s="79"/>
      <c r="J109" s="23"/>
    </row>
    <row r="110" spans="1:10" ht="16" x14ac:dyDescent="0.2">
      <c r="A110" s="63"/>
      <c r="B110" s="75" t="s">
        <v>562</v>
      </c>
      <c r="C110" s="66"/>
      <c r="D110" s="66" t="s">
        <v>414</v>
      </c>
      <c r="E110" s="79">
        <v>10000</v>
      </c>
      <c r="F110" s="109">
        <v>0.35</v>
      </c>
      <c r="G110" s="144"/>
      <c r="H110" s="79">
        <f>F110</f>
        <v>0.35</v>
      </c>
      <c r="I110" s="79"/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144"/>
      <c r="H111" s="79"/>
      <c r="I111" s="79"/>
      <c r="J111" s="23"/>
    </row>
    <row r="112" spans="1:10" ht="16" x14ac:dyDescent="0.2">
      <c r="A112" s="63"/>
      <c r="B112" s="75" t="s">
        <v>563</v>
      </c>
      <c r="C112" s="66" t="s">
        <v>234</v>
      </c>
      <c r="D112" s="66" t="s">
        <v>411</v>
      </c>
      <c r="E112" s="78">
        <v>10000</v>
      </c>
      <c r="F112" s="78">
        <v>0</v>
      </c>
      <c r="G112" s="78">
        <f>H112-F112</f>
        <v>14.08</v>
      </c>
      <c r="H112" s="78">
        <v>14.08</v>
      </c>
      <c r="I112" s="78">
        <f>H112</f>
        <v>14.08</v>
      </c>
      <c r="J112" s="23"/>
    </row>
    <row r="113" spans="1:10" ht="16" x14ac:dyDescent="0.2">
      <c r="A113" s="63"/>
      <c r="B113" s="258"/>
      <c r="C113" s="44"/>
      <c r="D113" s="44"/>
      <c r="E113" s="165"/>
      <c r="F113" s="252"/>
      <c r="G113" s="144"/>
      <c r="H113" s="79"/>
      <c r="I113" s="79"/>
      <c r="J113" s="23"/>
    </row>
    <row r="114" spans="1:10" ht="16" x14ac:dyDescent="0.2">
      <c r="A114" s="63"/>
      <c r="B114" s="75" t="s">
        <v>564</v>
      </c>
      <c r="C114" s="168" t="s">
        <v>330</v>
      </c>
      <c r="D114" s="168" t="s">
        <v>411</v>
      </c>
      <c r="E114" s="169">
        <v>200000</v>
      </c>
      <c r="F114" s="109">
        <f>H114-G114</f>
        <v>17.29</v>
      </c>
      <c r="G114" s="144">
        <v>0.91</v>
      </c>
      <c r="H114" s="78">
        <v>18.2</v>
      </c>
      <c r="I114" s="78">
        <f>SUM(H114:H119)</f>
        <v>24.640000000000004</v>
      </c>
      <c r="J114" s="23"/>
    </row>
    <row r="115" spans="1:10" ht="16" x14ac:dyDescent="0.2">
      <c r="A115" s="63"/>
      <c r="B115" s="75" t="s">
        <v>564</v>
      </c>
      <c r="C115" s="168"/>
      <c r="D115" s="168" t="s">
        <v>417</v>
      </c>
      <c r="E115" s="169">
        <v>10000</v>
      </c>
      <c r="F115" s="109">
        <v>1.81</v>
      </c>
      <c r="G115" s="144"/>
      <c r="H115" s="78">
        <f>F115</f>
        <v>1.81</v>
      </c>
      <c r="I115" s="78"/>
      <c r="J115" s="23"/>
    </row>
    <row r="116" spans="1:10" ht="16" x14ac:dyDescent="0.2">
      <c r="A116" s="63"/>
      <c r="B116" s="75" t="s">
        <v>564</v>
      </c>
      <c r="C116" s="168"/>
      <c r="D116" s="168" t="s">
        <v>412</v>
      </c>
      <c r="E116" s="169">
        <v>10000</v>
      </c>
      <c r="F116" s="109">
        <v>3.42</v>
      </c>
      <c r="G116" s="144"/>
      <c r="H116" s="78">
        <f>F116</f>
        <v>3.42</v>
      </c>
      <c r="I116" s="78"/>
      <c r="J116" s="23"/>
    </row>
    <row r="117" spans="1:10" ht="16" x14ac:dyDescent="0.2">
      <c r="A117" s="63"/>
      <c r="B117" s="75" t="s">
        <v>564</v>
      </c>
      <c r="C117" s="168"/>
      <c r="D117" s="168" t="s">
        <v>413</v>
      </c>
      <c r="E117" s="169">
        <v>10000</v>
      </c>
      <c r="F117" s="109">
        <v>0.42</v>
      </c>
      <c r="G117" s="144"/>
      <c r="H117" s="78">
        <f>F117</f>
        <v>0.42</v>
      </c>
      <c r="I117" s="78"/>
    </row>
    <row r="118" spans="1:10" ht="16" x14ac:dyDescent="0.2">
      <c r="A118" s="63"/>
      <c r="B118" s="75" t="s">
        <v>564</v>
      </c>
      <c r="C118" s="168"/>
      <c r="D118" s="168" t="s">
        <v>418</v>
      </c>
      <c r="E118" s="169">
        <v>10000</v>
      </c>
      <c r="F118" s="253">
        <v>0.44</v>
      </c>
      <c r="G118" s="144"/>
      <c r="H118" s="78">
        <f>F118</f>
        <v>0.44</v>
      </c>
      <c r="I118" s="78"/>
      <c r="J118" s="23"/>
    </row>
    <row r="119" spans="1:10" ht="16" x14ac:dyDescent="0.2">
      <c r="A119" s="63"/>
      <c r="B119" s="75" t="s">
        <v>564</v>
      </c>
      <c r="C119" s="168"/>
      <c r="D119" s="168" t="s">
        <v>414</v>
      </c>
      <c r="E119" s="169">
        <v>10000</v>
      </c>
      <c r="F119" s="253">
        <v>0.35</v>
      </c>
      <c r="G119" s="144"/>
      <c r="H119" s="78">
        <f>F119</f>
        <v>0.35</v>
      </c>
      <c r="I119" s="78"/>
      <c r="J119" s="23"/>
    </row>
    <row r="120" spans="1:10" ht="16" x14ac:dyDescent="0.2">
      <c r="A120" s="63"/>
      <c r="B120" s="172"/>
      <c r="C120" s="168"/>
      <c r="D120" s="212"/>
      <c r="E120" s="169"/>
      <c r="F120" s="109"/>
      <c r="G120" s="144"/>
      <c r="H120" s="78"/>
      <c r="I120" s="78"/>
      <c r="J120" s="23"/>
    </row>
    <row r="121" spans="1:10" ht="16" x14ac:dyDescent="0.2">
      <c r="A121" s="63"/>
      <c r="B121" s="172" t="s">
        <v>565</v>
      </c>
      <c r="C121" s="168" t="s">
        <v>490</v>
      </c>
      <c r="D121" s="212" t="s">
        <v>411</v>
      </c>
      <c r="E121" s="169">
        <v>10000</v>
      </c>
      <c r="F121" s="109" t="s">
        <v>492</v>
      </c>
      <c r="G121" s="144">
        <v>3.08</v>
      </c>
      <c r="H121" s="78">
        <f>G121</f>
        <v>3.08</v>
      </c>
      <c r="I121" s="78">
        <f>H121</f>
        <v>3.08</v>
      </c>
      <c r="J121" s="23"/>
    </row>
    <row r="122" spans="1:10" ht="16" x14ac:dyDescent="0.2">
      <c r="A122" s="63"/>
      <c r="B122" s="172"/>
      <c r="C122" s="168"/>
      <c r="D122" s="212"/>
      <c r="E122" s="169"/>
      <c r="F122" s="109"/>
      <c r="G122" s="144"/>
      <c r="H122" s="78"/>
      <c r="I122" s="78"/>
      <c r="J122" s="23"/>
    </row>
    <row r="123" spans="1:10" ht="16" x14ac:dyDescent="0.2">
      <c r="A123" s="63"/>
      <c r="B123" s="172" t="s">
        <v>653</v>
      </c>
      <c r="C123" s="168" t="s">
        <v>652</v>
      </c>
      <c r="D123" s="212" t="s">
        <v>411</v>
      </c>
      <c r="E123" s="169">
        <v>10000</v>
      </c>
      <c r="F123" s="109">
        <f>H123-G123</f>
        <v>0</v>
      </c>
      <c r="G123" s="144">
        <v>1.26</v>
      </c>
      <c r="H123" s="78">
        <v>1.26</v>
      </c>
      <c r="I123" s="78">
        <f>H123</f>
        <v>1.26</v>
      </c>
      <c r="J123" s="23"/>
    </row>
    <row r="124" spans="1:10" ht="16" x14ac:dyDescent="0.2">
      <c r="A124" s="63"/>
      <c r="B124" s="172"/>
      <c r="C124" s="168"/>
      <c r="D124" s="212"/>
      <c r="E124" s="169"/>
      <c r="F124" s="109"/>
      <c r="G124" s="144"/>
      <c r="H124" s="78"/>
      <c r="I124" s="78"/>
      <c r="J124" s="23"/>
    </row>
    <row r="125" spans="1:10" ht="16" x14ac:dyDescent="0.2">
      <c r="A125" s="63"/>
      <c r="B125" s="75" t="s">
        <v>566</v>
      </c>
      <c r="C125" s="66" t="s">
        <v>25</v>
      </c>
      <c r="D125" s="66" t="s">
        <v>411</v>
      </c>
      <c r="E125" s="79">
        <v>10000</v>
      </c>
      <c r="F125" s="109">
        <v>0</v>
      </c>
      <c r="G125" s="144">
        <f>H125-F125</f>
        <v>3.08</v>
      </c>
      <c r="H125" s="79">
        <v>3.08</v>
      </c>
      <c r="I125" s="79">
        <f>H125</f>
        <v>3.08</v>
      </c>
      <c r="J125" s="23"/>
    </row>
    <row r="126" spans="1:10" ht="16" x14ac:dyDescent="0.2">
      <c r="A126" s="63"/>
      <c r="B126" s="75"/>
      <c r="C126" s="66"/>
      <c r="D126" s="66"/>
      <c r="E126" s="79"/>
      <c r="F126" s="109"/>
      <c r="G126" s="144"/>
      <c r="H126" s="79"/>
      <c r="I126" s="79"/>
      <c r="J126" s="23"/>
    </row>
    <row r="127" spans="1:10" ht="16" x14ac:dyDescent="0.2">
      <c r="A127" s="63"/>
      <c r="B127" s="75" t="s">
        <v>567</v>
      </c>
      <c r="C127" s="66" t="s">
        <v>88</v>
      </c>
      <c r="D127" s="66" t="s">
        <v>411</v>
      </c>
      <c r="E127" s="78">
        <v>250000</v>
      </c>
      <c r="F127" s="109">
        <f>H127-G127</f>
        <v>48.24</v>
      </c>
      <c r="G127" s="144">
        <v>2.0099999999999998</v>
      </c>
      <c r="H127" s="78">
        <v>50.25</v>
      </c>
      <c r="I127" s="78">
        <f>SUM(H127:H132)</f>
        <v>132.88</v>
      </c>
      <c r="J127" s="23"/>
    </row>
    <row r="128" spans="1:10" ht="16" x14ac:dyDescent="0.2">
      <c r="A128" s="63"/>
      <c r="B128" s="75" t="s">
        <v>567</v>
      </c>
      <c r="C128" s="66"/>
      <c r="D128" s="66" t="s">
        <v>417</v>
      </c>
      <c r="E128" s="78">
        <v>50000</v>
      </c>
      <c r="F128" s="109">
        <v>57.85</v>
      </c>
      <c r="G128" s="144"/>
      <c r="H128" s="78">
        <f>F128</f>
        <v>57.85</v>
      </c>
      <c r="I128" s="78"/>
      <c r="J128" s="211"/>
    </row>
    <row r="129" spans="1:10" ht="16" x14ac:dyDescent="0.2">
      <c r="A129" s="63"/>
      <c r="B129" s="75" t="s">
        <v>567</v>
      </c>
      <c r="C129" s="66"/>
      <c r="D129" s="66" t="s">
        <v>412</v>
      </c>
      <c r="E129" s="78">
        <v>10000</v>
      </c>
      <c r="F129" s="109">
        <v>3.42</v>
      </c>
      <c r="G129" s="144"/>
      <c r="H129" s="78">
        <f>F129</f>
        <v>3.42</v>
      </c>
      <c r="I129" s="78"/>
      <c r="J129" s="23"/>
    </row>
    <row r="130" spans="1:10" ht="16" x14ac:dyDescent="0.2">
      <c r="A130" s="63"/>
      <c r="B130" s="75" t="s">
        <v>567</v>
      </c>
      <c r="C130" s="66"/>
      <c r="D130" s="66" t="s">
        <v>413</v>
      </c>
      <c r="E130" s="78">
        <v>250000</v>
      </c>
      <c r="F130" s="109">
        <v>10.45</v>
      </c>
      <c r="G130" s="144"/>
      <c r="H130" s="78">
        <f>F130</f>
        <v>10.45</v>
      </c>
      <c r="I130" s="78"/>
      <c r="J130" s="23"/>
    </row>
    <row r="131" spans="1:10" ht="16" x14ac:dyDescent="0.2">
      <c r="A131" s="63"/>
      <c r="B131" s="75" t="s">
        <v>567</v>
      </c>
      <c r="C131" s="66"/>
      <c r="D131" s="66" t="s">
        <v>418</v>
      </c>
      <c r="E131" s="78">
        <v>240000</v>
      </c>
      <c r="F131" s="109">
        <v>10.56</v>
      </c>
      <c r="G131" s="144"/>
      <c r="H131" s="79">
        <f>F131</f>
        <v>10.56</v>
      </c>
      <c r="I131" s="79"/>
      <c r="J131" s="23"/>
    </row>
    <row r="132" spans="1:10" ht="16" x14ac:dyDescent="0.2">
      <c r="A132" s="63"/>
      <c r="B132" s="75" t="s">
        <v>567</v>
      </c>
      <c r="C132" s="66"/>
      <c r="D132" s="66" t="s">
        <v>414</v>
      </c>
      <c r="E132" s="79">
        <v>10000</v>
      </c>
      <c r="F132" s="109">
        <v>0.35</v>
      </c>
      <c r="G132" s="144"/>
      <c r="H132" s="79">
        <f>F132</f>
        <v>0.35</v>
      </c>
      <c r="I132" s="79"/>
      <c r="J132" s="23"/>
    </row>
    <row r="133" spans="1:10" ht="16" x14ac:dyDescent="0.2">
      <c r="A133" s="63"/>
      <c r="B133" s="75"/>
      <c r="C133" s="66"/>
      <c r="D133" s="66"/>
      <c r="E133" s="79"/>
      <c r="F133" s="109"/>
      <c r="G133" s="144"/>
      <c r="H133" s="79"/>
      <c r="I133" s="79"/>
      <c r="J133" s="23"/>
    </row>
    <row r="134" spans="1:10" ht="16" x14ac:dyDescent="0.2">
      <c r="A134" s="63"/>
      <c r="B134" s="75" t="s">
        <v>568</v>
      </c>
      <c r="C134" s="66" t="s">
        <v>173</v>
      </c>
      <c r="D134" s="66" t="s">
        <v>411</v>
      </c>
      <c r="E134" s="79">
        <v>10000</v>
      </c>
      <c r="F134" s="109">
        <v>0</v>
      </c>
      <c r="G134" s="144">
        <f>H134-F134</f>
        <v>12.48</v>
      </c>
      <c r="H134" s="79">
        <v>12.48</v>
      </c>
      <c r="I134" s="79">
        <f>SUM(H134:H136)</f>
        <v>24.470000000000002</v>
      </c>
      <c r="J134" s="23"/>
    </row>
    <row r="135" spans="1:10" ht="16" x14ac:dyDescent="0.2">
      <c r="A135" s="63"/>
      <c r="B135" s="75" t="s">
        <v>568</v>
      </c>
      <c r="C135" s="66"/>
      <c r="D135" s="66" t="s">
        <v>417</v>
      </c>
      <c r="E135" s="79">
        <v>10000</v>
      </c>
      <c r="F135" s="109">
        <v>11.57</v>
      </c>
      <c r="G135" s="144"/>
      <c r="H135" s="79">
        <f>F135</f>
        <v>11.57</v>
      </c>
      <c r="I135" s="79"/>
      <c r="J135" s="23"/>
    </row>
    <row r="136" spans="1:10" ht="16" x14ac:dyDescent="0.2">
      <c r="A136" s="63"/>
      <c r="B136" s="75" t="s">
        <v>568</v>
      </c>
      <c r="C136" s="66"/>
      <c r="D136" s="66" t="s">
        <v>413</v>
      </c>
      <c r="E136" s="78">
        <v>10000</v>
      </c>
      <c r="F136" s="109">
        <v>0.42</v>
      </c>
      <c r="G136" s="144"/>
      <c r="H136" s="78">
        <f>F136</f>
        <v>0.42</v>
      </c>
      <c r="I136" s="78"/>
      <c r="J136" s="23"/>
    </row>
    <row r="137" spans="1:10" ht="16" x14ac:dyDescent="0.2">
      <c r="A137" s="63"/>
      <c r="B137" s="75"/>
      <c r="C137" s="66"/>
      <c r="D137" s="66"/>
      <c r="E137" s="78"/>
      <c r="F137" s="109"/>
      <c r="G137" s="144"/>
      <c r="H137" s="78"/>
      <c r="I137" s="78"/>
      <c r="J137" s="23"/>
    </row>
    <row r="138" spans="1:10" ht="16" x14ac:dyDescent="0.2">
      <c r="A138" s="63"/>
      <c r="B138" s="75" t="s">
        <v>569</v>
      </c>
      <c r="C138" s="66" t="s">
        <v>189</v>
      </c>
      <c r="D138" s="66" t="s">
        <v>411</v>
      </c>
      <c r="E138" s="78">
        <v>100000</v>
      </c>
      <c r="F138" s="109">
        <f>H138-G138</f>
        <v>72.180000000000007</v>
      </c>
      <c r="G138" s="144">
        <v>8.02</v>
      </c>
      <c r="H138" s="78">
        <v>80.2</v>
      </c>
      <c r="I138" s="78">
        <f>SUM(H138:H139)</f>
        <v>84.38</v>
      </c>
      <c r="J138" s="211"/>
    </row>
    <row r="139" spans="1:10" ht="16" x14ac:dyDescent="0.2">
      <c r="A139" s="63"/>
      <c r="B139" s="75" t="s">
        <v>569</v>
      </c>
      <c r="C139" s="66"/>
      <c r="D139" s="66" t="s">
        <v>413</v>
      </c>
      <c r="E139" s="79">
        <v>100000</v>
      </c>
      <c r="F139" s="109">
        <v>4.18</v>
      </c>
      <c r="G139" s="144"/>
      <c r="H139" s="79">
        <f>F139</f>
        <v>4.18</v>
      </c>
      <c r="I139" s="79"/>
      <c r="J139" s="23"/>
    </row>
    <row r="140" spans="1:10" ht="16" x14ac:dyDescent="0.2">
      <c r="A140" s="63"/>
      <c r="B140" s="75"/>
      <c r="C140" s="66"/>
      <c r="D140" s="66"/>
      <c r="E140" s="79"/>
      <c r="F140" s="109"/>
      <c r="G140" s="144"/>
      <c r="H140" s="79"/>
      <c r="I140" s="79"/>
      <c r="J140" s="23"/>
    </row>
    <row r="141" spans="1:10" ht="16" x14ac:dyDescent="0.2">
      <c r="A141" s="63"/>
      <c r="B141" s="75" t="s">
        <v>570</v>
      </c>
      <c r="C141" s="66" t="s">
        <v>143</v>
      </c>
      <c r="D141" s="66" t="s">
        <v>411</v>
      </c>
      <c r="E141" s="78">
        <v>10000</v>
      </c>
      <c r="F141" s="109">
        <v>0</v>
      </c>
      <c r="G141" s="144">
        <v>0.66</v>
      </c>
      <c r="H141" s="78">
        <v>0.66</v>
      </c>
      <c r="I141" s="78">
        <f>SUM(H141:H142)</f>
        <v>4.84</v>
      </c>
      <c r="J141" s="211"/>
    </row>
    <row r="142" spans="1:10" ht="16" x14ac:dyDescent="0.2">
      <c r="A142" s="63"/>
      <c r="B142" s="75" t="s">
        <v>570</v>
      </c>
      <c r="C142" s="66"/>
      <c r="D142" s="66" t="s">
        <v>413</v>
      </c>
      <c r="E142" s="79">
        <v>100000</v>
      </c>
      <c r="F142" s="109">
        <v>4.18</v>
      </c>
      <c r="G142" s="144"/>
      <c r="H142" s="79">
        <f>F142</f>
        <v>4.18</v>
      </c>
      <c r="I142" s="79"/>
      <c r="J142" s="23"/>
    </row>
    <row r="143" spans="1:10" ht="16" x14ac:dyDescent="0.2">
      <c r="A143" s="63"/>
      <c r="B143" s="75"/>
      <c r="C143" s="66"/>
      <c r="D143" s="66"/>
      <c r="E143" s="79"/>
      <c r="F143" s="109"/>
      <c r="G143" s="144"/>
      <c r="H143" s="79"/>
      <c r="I143" s="79"/>
      <c r="J143" s="23"/>
    </row>
    <row r="144" spans="1:10" ht="16" x14ac:dyDescent="0.2">
      <c r="A144" s="63"/>
      <c r="B144" s="75" t="s">
        <v>571</v>
      </c>
      <c r="C144" s="66" t="s">
        <v>235</v>
      </c>
      <c r="D144" s="66" t="s">
        <v>411</v>
      </c>
      <c r="E144" s="79">
        <v>10000</v>
      </c>
      <c r="F144" s="109">
        <v>0</v>
      </c>
      <c r="G144" s="144">
        <f>H144-F144</f>
        <v>2.0099999999999998</v>
      </c>
      <c r="H144" s="79">
        <v>2.0099999999999998</v>
      </c>
      <c r="I144" s="79">
        <f>SUM(H144:H145)</f>
        <v>6.42</v>
      </c>
      <c r="J144" s="23"/>
    </row>
    <row r="145" spans="1:10" ht="16" x14ac:dyDescent="0.2">
      <c r="A145" s="63"/>
      <c r="B145" s="75" t="s">
        <v>571</v>
      </c>
      <c r="C145" s="66"/>
      <c r="D145" s="66" t="s">
        <v>417</v>
      </c>
      <c r="E145" s="79">
        <v>10000</v>
      </c>
      <c r="F145" s="109">
        <v>4.41</v>
      </c>
      <c r="G145" s="144"/>
      <c r="H145" s="79">
        <f>F145</f>
        <v>4.41</v>
      </c>
      <c r="I145" s="79"/>
      <c r="J145" s="23"/>
    </row>
    <row r="146" spans="1:10" ht="16" x14ac:dyDescent="0.2">
      <c r="A146" s="63"/>
      <c r="B146" s="75"/>
      <c r="C146" s="66"/>
      <c r="D146" s="66"/>
      <c r="E146" s="79"/>
      <c r="F146" s="109"/>
      <c r="G146" s="144"/>
      <c r="H146" s="79"/>
      <c r="I146" s="79"/>
      <c r="J146" s="23"/>
    </row>
    <row r="147" spans="1:10" ht="16" x14ac:dyDescent="0.2">
      <c r="A147" s="63"/>
      <c r="B147" s="75" t="s">
        <v>655</v>
      </c>
      <c r="C147" s="66" t="s">
        <v>654</v>
      </c>
      <c r="D147" s="66" t="s">
        <v>411</v>
      </c>
      <c r="E147" s="79">
        <v>200000</v>
      </c>
      <c r="F147" s="109">
        <f>H147-G147</f>
        <v>12.54</v>
      </c>
      <c r="G147" s="144">
        <v>0.66</v>
      </c>
      <c r="H147" s="79">
        <v>13.2</v>
      </c>
      <c r="I147" s="79">
        <f>SUM(H147:H152)</f>
        <v>42.33</v>
      </c>
      <c r="J147" s="23"/>
    </row>
    <row r="148" spans="1:10" ht="16" x14ac:dyDescent="0.2">
      <c r="A148" s="63"/>
      <c r="B148" s="75" t="s">
        <v>655</v>
      </c>
      <c r="C148" s="66"/>
      <c r="D148" s="66" t="s">
        <v>417</v>
      </c>
      <c r="E148" s="79">
        <v>100000</v>
      </c>
      <c r="F148" s="109">
        <v>12.6</v>
      </c>
      <c r="G148" s="144"/>
      <c r="H148" s="79">
        <f>F148</f>
        <v>12.6</v>
      </c>
      <c r="I148" s="79"/>
      <c r="J148" s="23"/>
    </row>
    <row r="149" spans="1:10" ht="16" x14ac:dyDescent="0.2">
      <c r="A149" s="63"/>
      <c r="B149" s="75" t="s">
        <v>655</v>
      </c>
      <c r="C149" s="66"/>
      <c r="D149" s="66" t="s">
        <v>412</v>
      </c>
      <c r="E149" s="79">
        <v>10000</v>
      </c>
      <c r="F149" s="109">
        <v>3.42</v>
      </c>
      <c r="G149" s="144"/>
      <c r="H149" s="79">
        <f>F149</f>
        <v>3.42</v>
      </c>
      <c r="I149" s="79"/>
      <c r="J149" s="23"/>
    </row>
    <row r="150" spans="1:10" ht="16" x14ac:dyDescent="0.2">
      <c r="A150" s="63"/>
      <c r="B150" s="75" t="s">
        <v>655</v>
      </c>
      <c r="C150" s="66"/>
      <c r="D150" s="66" t="s">
        <v>413</v>
      </c>
      <c r="E150" s="78">
        <v>200000</v>
      </c>
      <c r="F150" s="78">
        <v>8.36</v>
      </c>
      <c r="G150" s="78"/>
      <c r="H150" s="78">
        <f>F150</f>
        <v>8.36</v>
      </c>
      <c r="I150" s="78"/>
      <c r="J150" s="23"/>
    </row>
    <row r="151" spans="1:10" ht="16" x14ac:dyDescent="0.2">
      <c r="A151" s="63"/>
      <c r="B151" s="75" t="s">
        <v>655</v>
      </c>
      <c r="C151" s="66"/>
      <c r="D151" s="66" t="s">
        <v>418</v>
      </c>
      <c r="E151" s="79">
        <v>100000</v>
      </c>
      <c r="F151" s="109">
        <v>4.4000000000000004</v>
      </c>
      <c r="G151" s="144"/>
      <c r="H151" s="79">
        <f>F151</f>
        <v>4.4000000000000004</v>
      </c>
      <c r="I151" s="79"/>
      <c r="J151" s="23"/>
    </row>
    <row r="152" spans="1:10" ht="16" x14ac:dyDescent="0.2">
      <c r="A152" s="63"/>
      <c r="B152" s="75" t="s">
        <v>655</v>
      </c>
      <c r="C152" s="66"/>
      <c r="D152" s="66" t="s">
        <v>414</v>
      </c>
      <c r="E152" s="79">
        <v>10000</v>
      </c>
      <c r="F152" s="109">
        <v>0.35</v>
      </c>
      <c r="G152" s="144"/>
      <c r="H152" s="79">
        <f>F152</f>
        <v>0.35</v>
      </c>
      <c r="I152" s="79"/>
      <c r="J152" s="23"/>
    </row>
    <row r="153" spans="1:10" ht="16" x14ac:dyDescent="0.2">
      <c r="A153" s="63"/>
      <c r="B153" s="75"/>
      <c r="C153" s="66"/>
      <c r="D153" s="66"/>
      <c r="E153" s="79"/>
      <c r="F153" s="109"/>
      <c r="G153" s="144"/>
      <c r="H153" s="79"/>
      <c r="I153" s="79"/>
      <c r="J153" s="23"/>
    </row>
    <row r="154" spans="1:10" ht="16" x14ac:dyDescent="0.2">
      <c r="A154" s="63"/>
      <c r="B154" s="75" t="s">
        <v>572</v>
      </c>
      <c r="C154" s="66" t="s">
        <v>29</v>
      </c>
      <c r="D154" s="66" t="s">
        <v>411</v>
      </c>
      <c r="E154" s="78">
        <v>10000</v>
      </c>
      <c r="F154" s="109">
        <v>0</v>
      </c>
      <c r="G154" s="144">
        <f>H154-F154</f>
        <v>3.08</v>
      </c>
      <c r="H154" s="78">
        <v>3.08</v>
      </c>
      <c r="I154" s="78">
        <f>SUM(H154:H155)</f>
        <v>3.5</v>
      </c>
      <c r="J154" s="211"/>
    </row>
    <row r="155" spans="1:10" ht="16" x14ac:dyDescent="0.2">
      <c r="A155" s="63"/>
      <c r="B155" s="75" t="s">
        <v>572</v>
      </c>
      <c r="C155" s="66"/>
      <c r="D155" s="66" t="s">
        <v>413</v>
      </c>
      <c r="E155" s="78">
        <v>10000</v>
      </c>
      <c r="F155" s="78">
        <v>0.42</v>
      </c>
      <c r="G155" s="78"/>
      <c r="H155" s="78">
        <f>F155</f>
        <v>0.42</v>
      </c>
      <c r="I155" s="78"/>
      <c r="J155" s="23"/>
    </row>
    <row r="156" spans="1:10" ht="16" x14ac:dyDescent="0.2">
      <c r="A156" s="63"/>
      <c r="B156" s="75"/>
      <c r="C156" s="66"/>
      <c r="D156" s="66"/>
      <c r="E156" s="79"/>
      <c r="F156" s="109"/>
      <c r="G156" s="144"/>
      <c r="H156" s="79"/>
      <c r="I156" s="79"/>
      <c r="J156" s="23"/>
    </row>
    <row r="157" spans="1:10" ht="16" x14ac:dyDescent="0.2">
      <c r="A157" s="63"/>
      <c r="B157" s="75" t="s">
        <v>573</v>
      </c>
      <c r="C157" s="66" t="s">
        <v>201</v>
      </c>
      <c r="D157" s="66" t="s">
        <v>411</v>
      </c>
      <c r="E157" s="79">
        <v>10000</v>
      </c>
      <c r="F157" s="109">
        <v>0</v>
      </c>
      <c r="G157" s="144">
        <f>H157-F157</f>
        <v>1.26</v>
      </c>
      <c r="H157" s="79">
        <v>1.26</v>
      </c>
      <c r="I157" s="79">
        <f>SUM(H157:H162)</f>
        <v>25.18</v>
      </c>
      <c r="J157" s="23"/>
    </row>
    <row r="158" spans="1:10" ht="16" x14ac:dyDescent="0.2">
      <c r="A158" s="63"/>
      <c r="B158" s="75" t="s">
        <v>573</v>
      </c>
      <c r="C158" s="66"/>
      <c r="D158" s="173" t="s">
        <v>417</v>
      </c>
      <c r="E158" s="79">
        <v>10000</v>
      </c>
      <c r="F158" s="109">
        <v>11.57</v>
      </c>
      <c r="G158" s="144"/>
      <c r="H158" s="79">
        <f>F158</f>
        <v>11.57</v>
      </c>
      <c r="I158" s="79"/>
      <c r="J158" s="23"/>
    </row>
    <row r="159" spans="1:10" ht="16" x14ac:dyDescent="0.2">
      <c r="A159" s="63"/>
      <c r="B159" s="75" t="s">
        <v>573</v>
      </c>
      <c r="C159" s="66"/>
      <c r="D159" s="173" t="s">
        <v>412</v>
      </c>
      <c r="E159" s="79">
        <v>10000</v>
      </c>
      <c r="F159" s="109">
        <v>3.42</v>
      </c>
      <c r="G159" s="144"/>
      <c r="H159" s="79">
        <f>F159</f>
        <v>3.42</v>
      </c>
      <c r="I159" s="79"/>
      <c r="J159" s="23"/>
    </row>
    <row r="160" spans="1:10" ht="16" x14ac:dyDescent="0.2">
      <c r="A160" s="63"/>
      <c r="B160" s="75" t="s">
        <v>573</v>
      </c>
      <c r="C160" s="66"/>
      <c r="D160" s="173" t="s">
        <v>413</v>
      </c>
      <c r="E160" s="79">
        <v>100000</v>
      </c>
      <c r="F160" s="109">
        <v>4.18</v>
      </c>
      <c r="G160" s="144"/>
      <c r="H160" s="79">
        <f>F160</f>
        <v>4.18</v>
      </c>
      <c r="I160" s="79"/>
      <c r="J160" s="23"/>
    </row>
    <row r="161" spans="1:15" ht="16" x14ac:dyDescent="0.2">
      <c r="A161" s="63"/>
      <c r="B161" s="75" t="s">
        <v>573</v>
      </c>
      <c r="C161" s="66"/>
      <c r="D161" s="173" t="s">
        <v>418</v>
      </c>
      <c r="E161" s="78">
        <v>100000</v>
      </c>
      <c r="F161" s="109">
        <v>4.4000000000000004</v>
      </c>
      <c r="G161" s="144"/>
      <c r="H161" s="79">
        <f>F161</f>
        <v>4.4000000000000004</v>
      </c>
      <c r="I161" s="79"/>
      <c r="J161" s="23"/>
    </row>
    <row r="162" spans="1:15" ht="16" x14ac:dyDescent="0.2">
      <c r="A162" s="63"/>
      <c r="B162" s="75" t="s">
        <v>573</v>
      </c>
      <c r="C162" s="66"/>
      <c r="D162" s="173" t="s">
        <v>414</v>
      </c>
      <c r="E162" s="79">
        <v>10000</v>
      </c>
      <c r="F162" s="109">
        <v>0.35</v>
      </c>
      <c r="G162" s="144"/>
      <c r="H162" s="79">
        <f>F162</f>
        <v>0.35</v>
      </c>
      <c r="I162" s="79"/>
      <c r="J162" s="23"/>
    </row>
    <row r="163" spans="1:15" ht="16" x14ac:dyDescent="0.2">
      <c r="A163" s="63"/>
      <c r="B163" s="75"/>
      <c r="C163" s="66"/>
      <c r="D163" s="66"/>
      <c r="E163" s="79"/>
      <c r="F163" s="109"/>
      <c r="G163" s="144"/>
      <c r="H163" s="79"/>
      <c r="I163" s="79"/>
      <c r="J163" s="23"/>
    </row>
    <row r="164" spans="1:15" ht="16" x14ac:dyDescent="0.2">
      <c r="A164" s="63"/>
      <c r="B164" s="75" t="s">
        <v>574</v>
      </c>
      <c r="C164" s="85" t="s">
        <v>226</v>
      </c>
      <c r="D164" s="85" t="s">
        <v>411</v>
      </c>
      <c r="E164" s="86">
        <v>10000</v>
      </c>
      <c r="F164" s="251">
        <v>0</v>
      </c>
      <c r="G164" s="144">
        <f>H164-F164</f>
        <v>0.66</v>
      </c>
      <c r="H164" s="86">
        <v>0.66</v>
      </c>
      <c r="I164" s="86">
        <f>SUM(H164:H165)</f>
        <v>0.66</v>
      </c>
      <c r="J164" s="23"/>
    </row>
    <row r="165" spans="1:15" ht="16" x14ac:dyDescent="0.2">
      <c r="A165" s="63"/>
      <c r="B165" s="75"/>
      <c r="C165" s="85"/>
      <c r="D165" s="85"/>
      <c r="E165" s="86"/>
      <c r="F165" s="251"/>
      <c r="G165" s="242"/>
      <c r="H165" s="86"/>
      <c r="I165" s="86"/>
      <c r="J165" s="23"/>
    </row>
    <row r="166" spans="1:15" ht="16" x14ac:dyDescent="0.2">
      <c r="A166" s="63"/>
      <c r="B166" s="75"/>
      <c r="C166" s="85"/>
      <c r="D166" s="85"/>
      <c r="E166" s="86"/>
      <c r="F166" s="251"/>
      <c r="G166" s="242"/>
      <c r="H166" s="86"/>
      <c r="I166" s="86"/>
      <c r="J166" s="23"/>
    </row>
    <row r="167" spans="1:15" ht="16" x14ac:dyDescent="0.2">
      <c r="A167" s="63"/>
      <c r="B167" s="75" t="s">
        <v>575</v>
      </c>
      <c r="C167" s="168" t="s">
        <v>332</v>
      </c>
      <c r="D167" s="168" t="s">
        <v>411</v>
      </c>
      <c r="E167" s="169">
        <v>360000</v>
      </c>
      <c r="F167" s="86">
        <f>H167-G167</f>
        <v>23.1</v>
      </c>
      <c r="G167" s="78">
        <v>0.66</v>
      </c>
      <c r="H167" s="86">
        <v>23.76</v>
      </c>
      <c r="I167" s="86">
        <f>SUM(H167:H168)</f>
        <v>38.81</v>
      </c>
      <c r="J167" s="23"/>
      <c r="M167" s="13"/>
      <c r="N167" s="42"/>
      <c r="O167" s="45"/>
    </row>
    <row r="168" spans="1:15" ht="16" x14ac:dyDescent="0.2">
      <c r="A168" s="63"/>
      <c r="B168" s="75" t="s">
        <v>575</v>
      </c>
      <c r="C168" s="168"/>
      <c r="D168" s="168" t="s">
        <v>413</v>
      </c>
      <c r="E168" s="169">
        <v>360000</v>
      </c>
      <c r="F168" s="86">
        <v>15.05</v>
      </c>
      <c r="G168" s="86"/>
      <c r="H168" s="86">
        <f>F168</f>
        <v>15.05</v>
      </c>
      <c r="I168" s="86"/>
      <c r="J168" s="23"/>
      <c r="M168" s="13"/>
      <c r="N168" s="42"/>
      <c r="O168" s="45"/>
    </row>
    <row r="169" spans="1:15" ht="16" x14ac:dyDescent="0.2">
      <c r="A169" s="63"/>
      <c r="B169" s="75"/>
      <c r="C169" s="168"/>
      <c r="D169" s="168"/>
      <c r="E169" s="169"/>
      <c r="F169" s="251"/>
      <c r="G169" s="242"/>
      <c r="H169" s="86"/>
      <c r="I169" s="86"/>
      <c r="J169" s="23"/>
      <c r="M169" s="13"/>
      <c r="N169" s="42"/>
      <c r="O169" s="45"/>
    </row>
    <row r="170" spans="1:15" ht="16" x14ac:dyDescent="0.2">
      <c r="A170" s="63"/>
      <c r="B170" s="75" t="s">
        <v>576</v>
      </c>
      <c r="C170" s="66" t="s">
        <v>71</v>
      </c>
      <c r="D170" s="66" t="s">
        <v>411</v>
      </c>
      <c r="E170" s="78">
        <v>50000</v>
      </c>
      <c r="F170" s="78">
        <f>H170-G170</f>
        <v>12.32</v>
      </c>
      <c r="G170" s="78">
        <v>3.08</v>
      </c>
      <c r="H170" s="78">
        <v>15.4</v>
      </c>
      <c r="I170" s="78">
        <f>SUM(H170:H175)</f>
        <v>33.370000000000012</v>
      </c>
      <c r="J170" s="23"/>
    </row>
    <row r="171" spans="1:15" ht="16" x14ac:dyDescent="0.2">
      <c r="A171" s="63"/>
      <c r="B171" s="75" t="s">
        <v>576</v>
      </c>
      <c r="C171" s="66"/>
      <c r="D171" s="66" t="s">
        <v>417</v>
      </c>
      <c r="E171" s="79">
        <v>30000</v>
      </c>
      <c r="F171" s="109">
        <v>13.23</v>
      </c>
      <c r="G171" s="144"/>
      <c r="H171" s="79">
        <f>F171</f>
        <v>13.23</v>
      </c>
      <c r="I171" s="79"/>
      <c r="J171" s="23"/>
    </row>
    <row r="172" spans="1:15" ht="16" x14ac:dyDescent="0.2">
      <c r="A172" s="63"/>
      <c r="B172" s="75" t="s">
        <v>576</v>
      </c>
      <c r="C172" s="66"/>
      <c r="D172" s="66" t="s">
        <v>412</v>
      </c>
      <c r="E172" s="79">
        <v>8000</v>
      </c>
      <c r="F172" s="109">
        <v>2.74</v>
      </c>
      <c r="G172" s="144"/>
      <c r="H172" s="79">
        <f>F172</f>
        <v>2.74</v>
      </c>
      <c r="I172" s="79"/>
      <c r="J172" s="23" t="s">
        <v>699</v>
      </c>
    </row>
    <row r="173" spans="1:15" ht="16" x14ac:dyDescent="0.2">
      <c r="A173" s="63"/>
      <c r="B173" s="75" t="s">
        <v>576</v>
      </c>
      <c r="C173" s="66"/>
      <c r="D173" s="66" t="s">
        <v>413</v>
      </c>
      <c r="E173" s="79">
        <v>20000</v>
      </c>
      <c r="F173" s="109">
        <v>0.84</v>
      </c>
      <c r="G173" s="144"/>
      <c r="H173" s="79">
        <f>F173</f>
        <v>0.84</v>
      </c>
      <c r="I173" s="79"/>
      <c r="J173" s="23"/>
    </row>
    <row r="174" spans="1:15" ht="16" x14ac:dyDescent="0.2">
      <c r="A174" s="63"/>
      <c r="B174" s="75" t="s">
        <v>576</v>
      </c>
      <c r="C174" s="66"/>
      <c r="D174" s="66" t="s">
        <v>418</v>
      </c>
      <c r="E174" s="79">
        <v>20000</v>
      </c>
      <c r="F174" s="109">
        <v>0.88</v>
      </c>
      <c r="G174" s="144"/>
      <c r="H174" s="79">
        <f>F174</f>
        <v>0.88</v>
      </c>
      <c r="I174" s="79"/>
      <c r="J174" s="23"/>
    </row>
    <row r="175" spans="1:15" ht="16" x14ac:dyDescent="0.2">
      <c r="A175" s="63"/>
      <c r="B175" s="75" t="s">
        <v>576</v>
      </c>
      <c r="C175" s="66"/>
      <c r="D175" s="66" t="s">
        <v>414</v>
      </c>
      <c r="E175" s="78">
        <v>8000</v>
      </c>
      <c r="F175" s="78">
        <v>0.28000000000000003</v>
      </c>
      <c r="G175" s="78"/>
      <c r="H175" s="78">
        <f>F175</f>
        <v>0.28000000000000003</v>
      </c>
      <c r="I175" s="78"/>
      <c r="J175" s="23"/>
    </row>
    <row r="176" spans="1:15" ht="16" x14ac:dyDescent="0.2">
      <c r="A176" s="63"/>
      <c r="B176" s="75"/>
      <c r="C176" s="66"/>
      <c r="D176" s="66"/>
      <c r="E176" s="79"/>
      <c r="F176" s="109"/>
      <c r="G176" s="144"/>
      <c r="H176" s="79"/>
      <c r="I176" s="79"/>
      <c r="J176" s="23"/>
    </row>
    <row r="177" spans="1:10" ht="16" x14ac:dyDescent="0.2">
      <c r="A177" s="63"/>
      <c r="B177" s="75" t="s">
        <v>577</v>
      </c>
      <c r="C177" s="66" t="s">
        <v>131</v>
      </c>
      <c r="D177" s="66" t="s">
        <v>411</v>
      </c>
      <c r="E177" s="79">
        <v>10000</v>
      </c>
      <c r="F177" s="109">
        <v>0</v>
      </c>
      <c r="G177" s="144">
        <v>5.0199999999999996</v>
      </c>
      <c r="H177" s="79">
        <v>5.0199999999999996</v>
      </c>
      <c r="I177" s="79">
        <f>SUM(H177:H180)</f>
        <v>20.080000000000002</v>
      </c>
      <c r="J177" s="23"/>
    </row>
    <row r="178" spans="1:10" ht="16" x14ac:dyDescent="0.2">
      <c r="A178" s="63"/>
      <c r="B178" s="75" t="s">
        <v>577</v>
      </c>
      <c r="C178" s="66"/>
      <c r="D178" s="173" t="s">
        <v>417</v>
      </c>
      <c r="E178" s="79">
        <v>10000</v>
      </c>
      <c r="F178" s="109">
        <v>4.41</v>
      </c>
      <c r="G178" s="144"/>
      <c r="H178" s="79">
        <v>6.77</v>
      </c>
      <c r="I178" s="79"/>
      <c r="J178" s="23"/>
    </row>
    <row r="179" spans="1:10" ht="16" x14ac:dyDescent="0.2">
      <c r="A179" s="63"/>
      <c r="B179" s="75" t="s">
        <v>577</v>
      </c>
      <c r="C179" s="66"/>
      <c r="D179" s="173" t="s">
        <v>413</v>
      </c>
      <c r="E179" s="79">
        <v>190000</v>
      </c>
      <c r="F179" s="109">
        <v>7.94</v>
      </c>
      <c r="G179" s="144"/>
      <c r="H179" s="79">
        <f>F179</f>
        <v>7.94</v>
      </c>
      <c r="I179" s="79"/>
      <c r="J179" s="23"/>
    </row>
    <row r="180" spans="1:10" ht="16" x14ac:dyDescent="0.2">
      <c r="A180" s="63"/>
      <c r="B180" s="75" t="s">
        <v>577</v>
      </c>
      <c r="C180" s="66"/>
      <c r="D180" s="173" t="s">
        <v>414</v>
      </c>
      <c r="E180" s="78">
        <v>10000</v>
      </c>
      <c r="F180" s="109">
        <v>0.35</v>
      </c>
      <c r="G180" s="144"/>
      <c r="H180" s="78">
        <f>F180</f>
        <v>0.35</v>
      </c>
      <c r="I180" s="78"/>
      <c r="J180" s="23"/>
    </row>
    <row r="181" spans="1:10" ht="16" x14ac:dyDescent="0.2">
      <c r="A181" s="63"/>
      <c r="B181" s="75"/>
      <c r="C181" s="66"/>
      <c r="D181" s="66"/>
      <c r="E181" s="79"/>
      <c r="F181" s="109"/>
      <c r="G181" s="144"/>
      <c r="H181" s="79"/>
      <c r="I181" s="79"/>
      <c r="J181" s="23"/>
    </row>
    <row r="182" spans="1:10" ht="16" x14ac:dyDescent="0.2">
      <c r="A182" s="63"/>
      <c r="B182" s="75" t="s">
        <v>579</v>
      </c>
      <c r="C182" s="66" t="s">
        <v>70</v>
      </c>
      <c r="D182" s="66" t="s">
        <v>411</v>
      </c>
      <c r="E182" s="79">
        <v>10000</v>
      </c>
      <c r="F182" s="109">
        <v>0</v>
      </c>
      <c r="G182" s="144">
        <f>H182-F182</f>
        <v>2.0099999999999998</v>
      </c>
      <c r="H182" s="79">
        <v>2.0099999999999998</v>
      </c>
      <c r="I182" s="79">
        <f>SUM(H182:H187)</f>
        <v>17.190000000000001</v>
      </c>
      <c r="J182" s="23"/>
    </row>
    <row r="183" spans="1:10" ht="16" x14ac:dyDescent="0.2">
      <c r="A183" s="63"/>
      <c r="B183" s="75" t="s">
        <v>579</v>
      </c>
      <c r="C183" s="66"/>
      <c r="D183" s="173" t="s">
        <v>417</v>
      </c>
      <c r="E183" s="79">
        <v>10000</v>
      </c>
      <c r="F183" s="109">
        <v>2.83</v>
      </c>
      <c r="G183" s="144"/>
      <c r="H183" s="79">
        <f>F183</f>
        <v>2.83</v>
      </c>
      <c r="I183" s="79"/>
      <c r="J183" s="23"/>
    </row>
    <row r="184" spans="1:10" ht="16" x14ac:dyDescent="0.2">
      <c r="A184" s="63"/>
      <c r="B184" s="75" t="s">
        <v>579</v>
      </c>
      <c r="C184" s="66"/>
      <c r="D184" s="173" t="s">
        <v>412</v>
      </c>
      <c r="E184" s="79">
        <v>10000</v>
      </c>
      <c r="F184" s="109">
        <v>3.42</v>
      </c>
      <c r="G184" s="144"/>
      <c r="H184" s="79">
        <f>F184</f>
        <v>3.42</v>
      </c>
      <c r="I184" s="79"/>
      <c r="J184" s="23"/>
    </row>
    <row r="185" spans="1:10" ht="16" x14ac:dyDescent="0.2">
      <c r="A185" s="63"/>
      <c r="B185" s="75" t="s">
        <v>579</v>
      </c>
      <c r="C185" s="66"/>
      <c r="D185" s="173" t="s">
        <v>413</v>
      </c>
      <c r="E185" s="79">
        <v>100000</v>
      </c>
      <c r="F185" s="109">
        <v>4.18</v>
      </c>
      <c r="G185" s="144"/>
      <c r="H185" s="79">
        <f>F185</f>
        <v>4.18</v>
      </c>
      <c r="I185" s="79"/>
      <c r="J185" s="23"/>
    </row>
    <row r="186" spans="1:10" ht="16" x14ac:dyDescent="0.2">
      <c r="A186" s="63"/>
      <c r="B186" s="75" t="s">
        <v>579</v>
      </c>
      <c r="C186" s="66"/>
      <c r="D186" s="173" t="s">
        <v>418</v>
      </c>
      <c r="E186" s="78">
        <v>100000</v>
      </c>
      <c r="F186" s="109">
        <v>4.4000000000000004</v>
      </c>
      <c r="G186" s="144"/>
      <c r="H186" s="79">
        <f>F186</f>
        <v>4.4000000000000004</v>
      </c>
      <c r="I186" s="79"/>
      <c r="J186" s="23"/>
    </row>
    <row r="187" spans="1:10" ht="16" x14ac:dyDescent="0.2">
      <c r="A187" s="63"/>
      <c r="B187" s="75" t="s">
        <v>579</v>
      </c>
      <c r="C187" s="66"/>
      <c r="D187" s="173" t="s">
        <v>414</v>
      </c>
      <c r="E187" s="79">
        <v>10000</v>
      </c>
      <c r="F187" s="109">
        <v>0.35</v>
      </c>
      <c r="G187" s="144"/>
      <c r="H187" s="79">
        <f>F187</f>
        <v>0.35</v>
      </c>
      <c r="I187" s="79"/>
      <c r="J187" s="23"/>
    </row>
    <row r="188" spans="1:10" ht="16" x14ac:dyDescent="0.2">
      <c r="A188" s="63"/>
      <c r="B188" s="75"/>
      <c r="C188" s="66"/>
      <c r="D188" s="66"/>
      <c r="E188" s="78"/>
      <c r="F188" s="109"/>
      <c r="G188" s="144"/>
      <c r="H188" s="78"/>
      <c r="I188" s="78"/>
      <c r="J188" s="23"/>
    </row>
    <row r="189" spans="1:10" ht="16" x14ac:dyDescent="0.2">
      <c r="A189" s="63"/>
      <c r="B189" s="75" t="s">
        <v>581</v>
      </c>
      <c r="C189" s="70" t="s">
        <v>214</v>
      </c>
      <c r="D189" s="70" t="s">
        <v>411</v>
      </c>
      <c r="E189" s="130">
        <v>10000</v>
      </c>
      <c r="F189" s="111">
        <v>0</v>
      </c>
      <c r="G189" s="144">
        <f>H189-F189</f>
        <v>3.08</v>
      </c>
      <c r="H189" s="130">
        <v>3.08</v>
      </c>
      <c r="I189" s="130">
        <f>H189</f>
        <v>3.08</v>
      </c>
      <c r="J189" s="211"/>
    </row>
    <row r="190" spans="1:10" ht="16" x14ac:dyDescent="0.2">
      <c r="A190" s="63"/>
      <c r="B190" s="75"/>
      <c r="C190" s="70"/>
      <c r="D190" s="70"/>
      <c r="E190" s="130"/>
      <c r="F190" s="111"/>
      <c r="G190" s="192"/>
      <c r="H190" s="130"/>
      <c r="I190" s="130"/>
      <c r="J190" s="23"/>
    </row>
    <row r="191" spans="1:10" ht="16" x14ac:dyDescent="0.2">
      <c r="A191" s="63"/>
      <c r="B191" s="75" t="s">
        <v>582</v>
      </c>
      <c r="C191" s="66" t="s">
        <v>368</v>
      </c>
      <c r="D191" s="66" t="s">
        <v>411</v>
      </c>
      <c r="E191" s="78">
        <v>190000</v>
      </c>
      <c r="F191" s="78">
        <f>H191-G191</f>
        <v>16.38</v>
      </c>
      <c r="G191" s="78">
        <v>0.91</v>
      </c>
      <c r="H191" s="78">
        <v>17.29</v>
      </c>
      <c r="I191" s="78">
        <f>SUM(H191:H196)</f>
        <v>38.69</v>
      </c>
      <c r="J191" s="23"/>
    </row>
    <row r="192" spans="1:10" ht="16" x14ac:dyDescent="0.2">
      <c r="A192" s="63"/>
      <c r="B192" s="75" t="s">
        <v>582</v>
      </c>
      <c r="C192" s="66"/>
      <c r="D192" s="173" t="s">
        <v>417</v>
      </c>
      <c r="E192" s="78">
        <v>50000</v>
      </c>
      <c r="F192" s="109">
        <v>9.0500000000000007</v>
      </c>
      <c r="G192" s="144"/>
      <c r="H192" s="78">
        <f>F192</f>
        <v>9.0500000000000007</v>
      </c>
      <c r="I192" s="78"/>
      <c r="J192" s="23"/>
    </row>
    <row r="193" spans="1:10" ht="16" x14ac:dyDescent="0.2">
      <c r="A193" s="63"/>
      <c r="B193" s="75" t="s">
        <v>582</v>
      </c>
      <c r="C193" s="66"/>
      <c r="D193" s="173" t="s">
        <v>412</v>
      </c>
      <c r="E193" s="78">
        <v>10000</v>
      </c>
      <c r="F193" s="109">
        <v>3.42</v>
      </c>
      <c r="G193" s="144"/>
      <c r="H193" s="78">
        <f>F193</f>
        <v>3.42</v>
      </c>
      <c r="I193" s="78"/>
      <c r="J193" s="23"/>
    </row>
    <row r="194" spans="1:10" ht="16" x14ac:dyDescent="0.2">
      <c r="A194" s="63"/>
      <c r="B194" s="75" t="s">
        <v>582</v>
      </c>
      <c r="C194" s="66"/>
      <c r="D194" s="173" t="s">
        <v>413</v>
      </c>
      <c r="E194" s="78">
        <v>100000</v>
      </c>
      <c r="F194" s="109">
        <v>4.18</v>
      </c>
      <c r="G194" s="144"/>
      <c r="H194" s="78">
        <f>F194</f>
        <v>4.18</v>
      </c>
      <c r="I194" s="78"/>
      <c r="J194" s="23"/>
    </row>
    <row r="195" spans="1:10" ht="16" x14ac:dyDescent="0.2">
      <c r="A195" s="63"/>
      <c r="B195" s="75" t="s">
        <v>582</v>
      </c>
      <c r="C195" s="66"/>
      <c r="D195" s="173" t="s">
        <v>418</v>
      </c>
      <c r="E195" s="78">
        <v>100000</v>
      </c>
      <c r="F195" s="109">
        <v>4.4000000000000004</v>
      </c>
      <c r="G195" s="144"/>
      <c r="H195" s="78">
        <f>F195</f>
        <v>4.4000000000000004</v>
      </c>
      <c r="I195" s="78"/>
      <c r="J195" s="23"/>
    </row>
    <row r="196" spans="1:10" ht="16" x14ac:dyDescent="0.2">
      <c r="A196" s="63"/>
      <c r="B196" s="75" t="s">
        <v>582</v>
      </c>
      <c r="C196" s="66"/>
      <c r="D196" s="173" t="s">
        <v>414</v>
      </c>
      <c r="E196" s="78">
        <v>10000</v>
      </c>
      <c r="F196" s="109">
        <v>0.35</v>
      </c>
      <c r="G196" s="144"/>
      <c r="H196" s="78">
        <f>F196</f>
        <v>0.35</v>
      </c>
      <c r="I196" s="78"/>
      <c r="J196" s="23"/>
    </row>
    <row r="197" spans="1:10" ht="16" x14ac:dyDescent="0.2">
      <c r="A197" s="63"/>
      <c r="B197" s="75"/>
      <c r="C197" s="66"/>
      <c r="D197" s="173"/>
      <c r="E197" s="78"/>
      <c r="F197" s="109"/>
      <c r="G197" s="144"/>
      <c r="H197" s="78"/>
      <c r="I197" s="78"/>
      <c r="J197" s="23"/>
    </row>
    <row r="198" spans="1:10" ht="16" x14ac:dyDescent="0.2">
      <c r="A198" s="63"/>
      <c r="B198" s="75" t="s">
        <v>638</v>
      </c>
      <c r="C198" s="66" t="s">
        <v>636</v>
      </c>
      <c r="D198" s="173" t="s">
        <v>411</v>
      </c>
      <c r="E198" s="78">
        <v>100000</v>
      </c>
      <c r="F198" s="109">
        <f>H198-G198</f>
        <v>11.34</v>
      </c>
      <c r="G198" s="144">
        <v>1.26</v>
      </c>
      <c r="H198" s="78">
        <v>12.6</v>
      </c>
      <c r="I198" s="78">
        <f>SUM(H198:H201)</f>
        <v>24.73</v>
      </c>
      <c r="J198" s="23"/>
    </row>
    <row r="199" spans="1:10" ht="16" x14ac:dyDescent="0.2">
      <c r="A199" s="63"/>
      <c r="B199" s="75" t="s">
        <v>638</v>
      </c>
      <c r="C199" s="66"/>
      <c r="D199" s="173" t="s">
        <v>412</v>
      </c>
      <c r="E199" s="78">
        <v>10000</v>
      </c>
      <c r="F199" s="109">
        <v>3.42</v>
      </c>
      <c r="G199" s="144"/>
      <c r="H199" s="78">
        <f>F199</f>
        <v>3.42</v>
      </c>
      <c r="I199" s="78"/>
      <c r="J199" s="23"/>
    </row>
    <row r="200" spans="1:10" ht="16" x14ac:dyDescent="0.2">
      <c r="A200" s="63"/>
      <c r="B200" s="75" t="s">
        <v>638</v>
      </c>
      <c r="C200" s="66"/>
      <c r="D200" s="173" t="s">
        <v>413</v>
      </c>
      <c r="E200" s="78">
        <v>200000</v>
      </c>
      <c r="F200" s="78">
        <v>8.36</v>
      </c>
      <c r="G200" s="78"/>
      <c r="H200" s="78">
        <f>F200</f>
        <v>8.36</v>
      </c>
      <c r="I200" s="78"/>
      <c r="J200" s="23"/>
    </row>
    <row r="201" spans="1:10" ht="16" x14ac:dyDescent="0.2">
      <c r="A201" s="63"/>
      <c r="B201" s="75" t="s">
        <v>638</v>
      </c>
      <c r="C201" s="66"/>
      <c r="D201" s="173" t="s">
        <v>414</v>
      </c>
      <c r="E201" s="78">
        <v>10000</v>
      </c>
      <c r="F201" s="109">
        <v>0.35</v>
      </c>
      <c r="G201" s="144"/>
      <c r="H201" s="78">
        <f>F201</f>
        <v>0.35</v>
      </c>
      <c r="I201" s="78"/>
      <c r="J201" s="23"/>
    </row>
    <row r="202" spans="1:10" ht="16" x14ac:dyDescent="0.2">
      <c r="A202" s="63"/>
      <c r="B202" s="75"/>
      <c r="C202" s="66"/>
      <c r="D202" s="66"/>
      <c r="E202" s="78"/>
      <c r="F202" s="109"/>
      <c r="G202" s="144"/>
      <c r="H202" s="78"/>
      <c r="I202" s="78"/>
      <c r="J202" s="23"/>
    </row>
    <row r="203" spans="1:10" ht="16" x14ac:dyDescent="0.2">
      <c r="A203" s="63"/>
      <c r="B203" s="75" t="s">
        <v>583</v>
      </c>
      <c r="C203" s="66" t="s">
        <v>133</v>
      </c>
      <c r="D203" s="66" t="s">
        <v>411</v>
      </c>
      <c r="E203" s="78">
        <v>150000</v>
      </c>
      <c r="F203" s="109">
        <f>H203-G203</f>
        <v>17.639999999999997</v>
      </c>
      <c r="G203" s="144">
        <v>1.26</v>
      </c>
      <c r="H203" s="78">
        <v>18.899999999999999</v>
      </c>
      <c r="I203" s="78">
        <f>SUM(H203:H208)</f>
        <v>104.26</v>
      </c>
      <c r="J203" s="211"/>
    </row>
    <row r="204" spans="1:10" ht="16" x14ac:dyDescent="0.2">
      <c r="A204" s="63"/>
      <c r="B204" s="75" t="s">
        <v>583</v>
      </c>
      <c r="C204" s="66"/>
      <c r="D204" s="173" t="s">
        <v>417</v>
      </c>
      <c r="E204" s="78">
        <v>150000</v>
      </c>
      <c r="F204" s="109">
        <v>42.45</v>
      </c>
      <c r="G204" s="144"/>
      <c r="H204" s="78">
        <v>66.150000000000006</v>
      </c>
      <c r="I204" s="78"/>
      <c r="J204" s="23"/>
    </row>
    <row r="205" spans="1:10" ht="16" x14ac:dyDescent="0.2">
      <c r="A205" s="63"/>
      <c r="B205" s="75" t="s">
        <v>583</v>
      </c>
      <c r="C205" s="66"/>
      <c r="D205" s="173" t="s">
        <v>412</v>
      </c>
      <c r="E205" s="78">
        <v>10000</v>
      </c>
      <c r="F205" s="109">
        <v>3.42</v>
      </c>
      <c r="G205" s="144"/>
      <c r="H205" s="78">
        <f>F205</f>
        <v>3.42</v>
      </c>
      <c r="I205" s="78"/>
      <c r="J205" s="23"/>
    </row>
    <row r="206" spans="1:10" ht="16" x14ac:dyDescent="0.2">
      <c r="A206" s="63"/>
      <c r="B206" s="75" t="s">
        <v>583</v>
      </c>
      <c r="C206" s="66"/>
      <c r="D206" s="173" t="s">
        <v>413</v>
      </c>
      <c r="E206" s="78">
        <v>180000</v>
      </c>
      <c r="F206" s="109">
        <v>7.52</v>
      </c>
      <c r="G206" s="144"/>
      <c r="H206" s="78">
        <f>F206</f>
        <v>7.52</v>
      </c>
      <c r="I206" s="78"/>
      <c r="J206" s="23"/>
    </row>
    <row r="207" spans="1:10" ht="16" x14ac:dyDescent="0.2">
      <c r="A207" s="63"/>
      <c r="B207" s="75" t="s">
        <v>583</v>
      </c>
      <c r="C207" s="66"/>
      <c r="D207" s="173" t="s">
        <v>418</v>
      </c>
      <c r="E207" s="78">
        <v>180000</v>
      </c>
      <c r="F207" s="109">
        <v>7.92</v>
      </c>
      <c r="G207" s="144"/>
      <c r="H207" s="78">
        <f>F207</f>
        <v>7.92</v>
      </c>
      <c r="I207" s="78"/>
      <c r="J207" s="23"/>
    </row>
    <row r="208" spans="1:10" ht="16" x14ac:dyDescent="0.2">
      <c r="A208" s="63"/>
      <c r="B208" s="75" t="s">
        <v>583</v>
      </c>
      <c r="C208" s="66"/>
      <c r="D208" s="173" t="s">
        <v>414</v>
      </c>
      <c r="E208" s="78">
        <v>10000</v>
      </c>
      <c r="F208" s="109">
        <v>0.35</v>
      </c>
      <c r="G208" s="144"/>
      <c r="H208" s="78">
        <f>F208</f>
        <v>0.35</v>
      </c>
      <c r="I208" s="78"/>
      <c r="J208" s="23"/>
    </row>
    <row r="209" spans="1:10" ht="16" x14ac:dyDescent="0.2">
      <c r="A209" s="63"/>
      <c r="B209" s="75"/>
      <c r="C209" s="66"/>
      <c r="D209" s="66"/>
      <c r="E209" s="78"/>
      <c r="F209" s="109"/>
      <c r="G209" s="144"/>
      <c r="H209" s="78"/>
      <c r="I209" s="78"/>
      <c r="J209" s="23"/>
    </row>
    <row r="210" spans="1:10" ht="16" x14ac:dyDescent="0.2">
      <c r="A210" s="63"/>
      <c r="B210" s="75" t="s">
        <v>585</v>
      </c>
      <c r="C210" s="66" t="s">
        <v>378</v>
      </c>
      <c r="D210" s="66" t="s">
        <v>411</v>
      </c>
      <c r="E210" s="78">
        <v>10000</v>
      </c>
      <c r="F210" s="109">
        <v>0</v>
      </c>
      <c r="G210" s="144">
        <f>H210-F210</f>
        <v>8.02</v>
      </c>
      <c r="H210" s="78">
        <v>8.02</v>
      </c>
      <c r="I210" s="78">
        <f>H210</f>
        <v>8.02</v>
      </c>
      <c r="J210" s="23"/>
    </row>
    <row r="211" spans="1:10" ht="16" x14ac:dyDescent="0.2">
      <c r="A211" s="63"/>
      <c r="B211" s="75"/>
      <c r="C211" s="66"/>
      <c r="D211" s="66"/>
      <c r="E211" s="78"/>
      <c r="F211" s="109"/>
      <c r="G211" s="144"/>
      <c r="H211" s="78"/>
      <c r="I211" s="78"/>
      <c r="J211" s="23"/>
    </row>
    <row r="212" spans="1:10" ht="16" x14ac:dyDescent="0.2">
      <c r="A212" s="63"/>
      <c r="B212" s="75" t="s">
        <v>586</v>
      </c>
      <c r="C212" s="85" t="s">
        <v>228</v>
      </c>
      <c r="D212" s="85" t="s">
        <v>411</v>
      </c>
      <c r="E212" s="86">
        <v>10000</v>
      </c>
      <c r="F212" s="86">
        <v>0</v>
      </c>
      <c r="G212" s="78">
        <f>H212-F212</f>
        <v>0.53</v>
      </c>
      <c r="H212" s="86">
        <v>0.53</v>
      </c>
      <c r="I212" s="86">
        <f>SUM(H212:H213)</f>
        <v>0.95</v>
      </c>
      <c r="J212" s="23"/>
    </row>
    <row r="213" spans="1:10" ht="16" x14ac:dyDescent="0.2">
      <c r="A213" s="63"/>
      <c r="B213" s="75" t="s">
        <v>586</v>
      </c>
      <c r="C213" s="85"/>
      <c r="D213" s="85" t="s">
        <v>413</v>
      </c>
      <c r="E213" s="86">
        <v>10000</v>
      </c>
      <c r="F213" s="86">
        <v>0.42</v>
      </c>
      <c r="G213" s="78"/>
      <c r="H213" s="86">
        <v>0.42</v>
      </c>
      <c r="I213" s="86"/>
      <c r="J213" s="23"/>
    </row>
    <row r="214" spans="1:10" ht="16" x14ac:dyDescent="0.2">
      <c r="A214" s="63"/>
      <c r="B214" s="75"/>
      <c r="C214" s="85"/>
      <c r="D214" s="85"/>
      <c r="E214" s="86"/>
      <c r="F214" s="251"/>
      <c r="G214" s="144"/>
      <c r="H214" s="86"/>
      <c r="I214" s="86"/>
      <c r="J214" s="23"/>
    </row>
    <row r="215" spans="1:10" ht="16" x14ac:dyDescent="0.2">
      <c r="A215" s="63"/>
      <c r="B215" s="75" t="s">
        <v>587</v>
      </c>
      <c r="C215" s="85" t="s">
        <v>507</v>
      </c>
      <c r="D215" s="85" t="s">
        <v>411</v>
      </c>
      <c r="E215" s="86">
        <v>10000</v>
      </c>
      <c r="F215" s="251">
        <v>0</v>
      </c>
      <c r="G215" s="144">
        <f>H215-F215</f>
        <v>3.08</v>
      </c>
      <c r="H215" s="86">
        <v>3.08</v>
      </c>
      <c r="I215" s="86">
        <f>SUM(H215:H219)</f>
        <v>4.4700000000000006</v>
      </c>
      <c r="J215" s="23"/>
    </row>
    <row r="216" spans="1:10" ht="16" x14ac:dyDescent="0.2">
      <c r="A216" s="63"/>
      <c r="B216" s="75" t="s">
        <v>587</v>
      </c>
      <c r="C216" s="85"/>
      <c r="D216" s="85" t="s">
        <v>412</v>
      </c>
      <c r="E216" s="86">
        <v>2000</v>
      </c>
      <c r="F216" s="251">
        <v>0.68</v>
      </c>
      <c r="G216" s="144"/>
      <c r="H216" s="86">
        <f>F216</f>
        <v>0.68</v>
      </c>
      <c r="I216" s="86"/>
      <c r="J216" s="23"/>
    </row>
    <row r="217" spans="1:10" ht="16" x14ac:dyDescent="0.2">
      <c r="A217" s="63"/>
      <c r="B217" s="75" t="s">
        <v>587</v>
      </c>
      <c r="C217" s="85"/>
      <c r="D217" s="85" t="s">
        <v>413</v>
      </c>
      <c r="E217" s="86">
        <v>10000</v>
      </c>
      <c r="F217" s="251">
        <v>0.42</v>
      </c>
      <c r="G217" s="144"/>
      <c r="H217" s="86">
        <f>F217</f>
        <v>0.42</v>
      </c>
      <c r="I217" s="86"/>
      <c r="J217" s="23"/>
    </row>
    <row r="218" spans="1:10" ht="16" x14ac:dyDescent="0.2">
      <c r="A218" s="63"/>
      <c r="B218" s="75" t="s">
        <v>587</v>
      </c>
      <c r="C218" s="85"/>
      <c r="D218" s="85" t="s">
        <v>418</v>
      </c>
      <c r="E218" s="86">
        <v>5000</v>
      </c>
      <c r="F218" s="86">
        <v>0.22</v>
      </c>
      <c r="G218" s="78"/>
      <c r="H218" s="86">
        <f>F218</f>
        <v>0.22</v>
      </c>
      <c r="I218" s="86"/>
      <c r="J218" s="23"/>
    </row>
    <row r="219" spans="1:10" ht="16" x14ac:dyDescent="0.2">
      <c r="A219" s="63"/>
      <c r="B219" s="75" t="s">
        <v>587</v>
      </c>
      <c r="C219" s="85"/>
      <c r="D219" s="85" t="s">
        <v>414</v>
      </c>
      <c r="E219" s="86">
        <v>2000</v>
      </c>
      <c r="F219" s="251">
        <v>7.0000000000000007E-2</v>
      </c>
      <c r="G219" s="144"/>
      <c r="H219" s="86">
        <f>F219</f>
        <v>7.0000000000000007E-2</v>
      </c>
      <c r="I219" s="86"/>
      <c r="J219" s="23"/>
    </row>
    <row r="220" spans="1:10" ht="16" x14ac:dyDescent="0.2">
      <c r="A220" s="63"/>
      <c r="B220" s="75"/>
      <c r="C220" s="85"/>
      <c r="D220" s="85"/>
      <c r="E220" s="86"/>
      <c r="F220" s="251"/>
      <c r="G220" s="242"/>
      <c r="H220" s="86"/>
      <c r="I220" s="86"/>
      <c r="J220" s="23"/>
    </row>
    <row r="221" spans="1:10" ht="16" x14ac:dyDescent="0.2">
      <c r="A221" s="63"/>
      <c r="B221" s="75" t="s">
        <v>588</v>
      </c>
      <c r="C221" s="66" t="s">
        <v>84</v>
      </c>
      <c r="D221" s="66" t="s">
        <v>411</v>
      </c>
      <c r="E221" s="78">
        <v>10000</v>
      </c>
      <c r="F221" s="109">
        <v>0</v>
      </c>
      <c r="G221" s="144">
        <f>H221-F221</f>
        <v>0.91</v>
      </c>
      <c r="H221" s="78">
        <v>0.91</v>
      </c>
      <c r="I221" s="78">
        <f>SUM(H221:H222)</f>
        <v>1.33</v>
      </c>
      <c r="J221" s="211"/>
    </row>
    <row r="222" spans="1:10" ht="16" x14ac:dyDescent="0.2">
      <c r="A222" s="63"/>
      <c r="B222" s="75" t="s">
        <v>588</v>
      </c>
      <c r="C222" s="66"/>
      <c r="D222" s="66" t="s">
        <v>413</v>
      </c>
      <c r="E222" s="78">
        <v>10000</v>
      </c>
      <c r="F222" s="109">
        <v>0.42</v>
      </c>
      <c r="G222" s="144"/>
      <c r="H222" s="78">
        <f>F222</f>
        <v>0.42</v>
      </c>
      <c r="I222" s="78"/>
      <c r="J222" s="23"/>
    </row>
    <row r="223" spans="1:10" ht="16" x14ac:dyDescent="0.2">
      <c r="A223" s="63"/>
      <c r="B223" s="75"/>
      <c r="C223" s="66"/>
      <c r="D223" s="66"/>
      <c r="E223" s="78"/>
      <c r="F223" s="109"/>
      <c r="G223" s="144"/>
      <c r="H223" s="78"/>
      <c r="I223" s="78"/>
      <c r="J223" s="23"/>
    </row>
    <row r="224" spans="1:10" ht="16" x14ac:dyDescent="0.2">
      <c r="A224" s="63"/>
      <c r="B224" s="75" t="s">
        <v>589</v>
      </c>
      <c r="C224" s="66" t="s">
        <v>60</v>
      </c>
      <c r="D224" s="66" t="s">
        <v>411</v>
      </c>
      <c r="E224" s="78">
        <v>10000</v>
      </c>
      <c r="F224" s="109">
        <v>0</v>
      </c>
      <c r="G224" s="144">
        <f>H224-F224</f>
        <v>8.02</v>
      </c>
      <c r="H224" s="78">
        <v>8.02</v>
      </c>
      <c r="I224" s="78">
        <f>H224</f>
        <v>8.02</v>
      </c>
      <c r="J224" s="211"/>
    </row>
    <row r="225" spans="1:10" ht="16" x14ac:dyDescent="0.2">
      <c r="A225" s="63"/>
      <c r="B225" s="75"/>
      <c r="C225" s="66"/>
      <c r="D225" s="66"/>
      <c r="E225" s="78"/>
      <c r="F225" s="109"/>
      <c r="G225" s="144"/>
      <c r="H225" s="78"/>
      <c r="I225" s="78"/>
      <c r="J225" s="23"/>
    </row>
    <row r="226" spans="1:10" ht="16" x14ac:dyDescent="0.2">
      <c r="A226" s="63"/>
      <c r="B226" s="75" t="s">
        <v>425</v>
      </c>
      <c r="C226" s="66" t="s">
        <v>426</v>
      </c>
      <c r="D226" s="66" t="s">
        <v>411</v>
      </c>
      <c r="E226" s="78">
        <v>10000</v>
      </c>
      <c r="F226" s="109">
        <v>0</v>
      </c>
      <c r="G226" s="144">
        <f>H226-F226</f>
        <v>0.66</v>
      </c>
      <c r="H226" s="78">
        <v>0.66</v>
      </c>
      <c r="I226" s="78">
        <f>SUM(H226:H227)</f>
        <v>1.08</v>
      </c>
      <c r="J226" s="23"/>
    </row>
    <row r="227" spans="1:10" ht="16" x14ac:dyDescent="0.2">
      <c r="A227" s="63"/>
      <c r="B227" s="75" t="s">
        <v>425</v>
      </c>
      <c r="C227" s="66"/>
      <c r="D227" s="66" t="s">
        <v>413</v>
      </c>
      <c r="E227" s="78">
        <v>10000</v>
      </c>
      <c r="F227" s="109">
        <v>0.42</v>
      </c>
      <c r="G227" s="144"/>
      <c r="H227" s="78">
        <f>F227</f>
        <v>0.42</v>
      </c>
      <c r="I227" s="78"/>
      <c r="J227" s="23"/>
    </row>
    <row r="228" spans="1:10" ht="16" x14ac:dyDescent="0.2">
      <c r="A228" s="63"/>
      <c r="B228" s="75"/>
      <c r="C228" s="66"/>
      <c r="D228" s="66"/>
      <c r="E228" s="78"/>
      <c r="F228" s="109"/>
      <c r="G228" s="144"/>
      <c r="H228" s="78"/>
      <c r="I228" s="78"/>
      <c r="J228" s="23"/>
    </row>
    <row r="229" spans="1:10" ht="16" x14ac:dyDescent="0.2">
      <c r="A229" s="63"/>
      <c r="B229" s="75" t="s">
        <v>660</v>
      </c>
      <c r="C229" s="66" t="s">
        <v>658</v>
      </c>
      <c r="D229" s="66" t="s">
        <v>411</v>
      </c>
      <c r="E229" s="78">
        <v>190000</v>
      </c>
      <c r="F229" s="109">
        <f>H229-G229</f>
        <v>36.18</v>
      </c>
      <c r="G229" s="144">
        <v>2.0099999999999998</v>
      </c>
      <c r="H229" s="78">
        <v>38.19</v>
      </c>
      <c r="I229" s="78">
        <f>SUM(H229:H234)</f>
        <v>64.349999999999994</v>
      </c>
      <c r="J229" s="23"/>
    </row>
    <row r="230" spans="1:10" ht="16" x14ac:dyDescent="0.2">
      <c r="A230" s="63"/>
      <c r="B230" s="75" t="s">
        <v>660</v>
      </c>
      <c r="C230" s="66"/>
      <c r="D230" s="66" t="s">
        <v>417</v>
      </c>
      <c r="E230" s="78">
        <v>100000</v>
      </c>
      <c r="F230" s="109">
        <v>18.100000000000001</v>
      </c>
      <c r="G230" s="144"/>
      <c r="H230" s="78">
        <f>F230</f>
        <v>18.100000000000001</v>
      </c>
      <c r="I230" s="78"/>
      <c r="J230" s="23"/>
    </row>
    <row r="231" spans="1:10" ht="16" x14ac:dyDescent="0.2">
      <c r="A231" s="63"/>
      <c r="B231" s="75" t="s">
        <v>660</v>
      </c>
      <c r="C231" s="66"/>
      <c r="D231" s="66" t="s">
        <v>412</v>
      </c>
      <c r="E231" s="78">
        <v>10000</v>
      </c>
      <c r="F231" s="109">
        <v>3.42</v>
      </c>
      <c r="G231" s="144"/>
      <c r="H231" s="78">
        <f>F231</f>
        <v>3.42</v>
      </c>
      <c r="I231" s="78"/>
      <c r="J231" s="23"/>
    </row>
    <row r="232" spans="1:10" ht="16" x14ac:dyDescent="0.2">
      <c r="A232" s="63"/>
      <c r="B232" s="75" t="s">
        <v>660</v>
      </c>
      <c r="C232" s="66"/>
      <c r="D232" s="66" t="s">
        <v>413</v>
      </c>
      <c r="E232" s="78">
        <v>50000</v>
      </c>
      <c r="F232" s="109">
        <v>2.09</v>
      </c>
      <c r="G232" s="144"/>
      <c r="H232" s="78">
        <f>F232</f>
        <v>2.09</v>
      </c>
      <c r="I232" s="78"/>
      <c r="J232" s="23"/>
    </row>
    <row r="233" spans="1:10" ht="16" x14ac:dyDescent="0.2">
      <c r="A233" s="63"/>
      <c r="B233" s="75" t="s">
        <v>660</v>
      </c>
      <c r="C233" s="66"/>
      <c r="D233" s="66" t="s">
        <v>418</v>
      </c>
      <c r="E233" s="78">
        <v>50000</v>
      </c>
      <c r="F233" s="109">
        <v>2.2000000000000002</v>
      </c>
      <c r="G233" s="144"/>
      <c r="H233" s="78">
        <f>F233</f>
        <v>2.2000000000000002</v>
      </c>
      <c r="I233" s="78"/>
      <c r="J233" s="23"/>
    </row>
    <row r="234" spans="1:10" ht="16" x14ac:dyDescent="0.2">
      <c r="A234" s="63"/>
      <c r="B234" s="75" t="s">
        <v>660</v>
      </c>
      <c r="C234" s="66"/>
      <c r="D234" s="66" t="s">
        <v>414</v>
      </c>
      <c r="E234" s="78">
        <v>10000</v>
      </c>
      <c r="F234" s="109">
        <v>0.35</v>
      </c>
      <c r="G234" s="144"/>
      <c r="H234" s="78">
        <f>F234</f>
        <v>0.35</v>
      </c>
      <c r="I234" s="78"/>
      <c r="J234" s="23"/>
    </row>
    <row r="235" spans="1:10" ht="16" x14ac:dyDescent="0.2">
      <c r="A235" s="63"/>
      <c r="B235" s="75"/>
      <c r="C235" s="66"/>
      <c r="D235" s="66"/>
      <c r="E235" s="78"/>
      <c r="F235" s="78"/>
      <c r="G235" s="78"/>
      <c r="H235" s="78"/>
      <c r="I235" s="78"/>
      <c r="J235" s="23"/>
    </row>
    <row r="236" spans="1:10" ht="16" x14ac:dyDescent="0.2">
      <c r="A236" s="63"/>
      <c r="B236" s="290">
        <v>2235</v>
      </c>
      <c r="C236" s="66" t="s">
        <v>527</v>
      </c>
      <c r="D236" s="66" t="s">
        <v>411</v>
      </c>
      <c r="E236" s="78">
        <v>10000</v>
      </c>
      <c r="F236" s="78">
        <v>0</v>
      </c>
      <c r="G236" s="78">
        <f>H236-F236</f>
        <v>2.0099999999999998</v>
      </c>
      <c r="H236" s="78">
        <v>2.0099999999999998</v>
      </c>
      <c r="I236" s="78">
        <f>SUM(H236:H241)</f>
        <v>4.8199999999999994</v>
      </c>
      <c r="J236" s="23"/>
    </row>
    <row r="237" spans="1:10" ht="16" x14ac:dyDescent="0.2">
      <c r="A237" s="63"/>
      <c r="B237" s="290" t="s">
        <v>535</v>
      </c>
      <c r="C237" s="66"/>
      <c r="D237" s="66" t="s">
        <v>417</v>
      </c>
      <c r="E237" s="78">
        <v>5000</v>
      </c>
      <c r="F237" s="78">
        <v>1.42</v>
      </c>
      <c r="G237" s="78"/>
      <c r="H237" s="78">
        <f>F237</f>
        <v>1.42</v>
      </c>
      <c r="I237" s="78"/>
      <c r="J237" s="23"/>
    </row>
    <row r="238" spans="1:10" ht="16" x14ac:dyDescent="0.2">
      <c r="A238" s="63"/>
      <c r="B238" s="290" t="s">
        <v>535</v>
      </c>
      <c r="C238" s="66"/>
      <c r="D238" s="66" t="s">
        <v>412</v>
      </c>
      <c r="E238" s="78">
        <v>2000</v>
      </c>
      <c r="F238" s="78">
        <v>0.68</v>
      </c>
      <c r="G238" s="78"/>
      <c r="H238" s="78">
        <f>F238</f>
        <v>0.68</v>
      </c>
      <c r="I238" s="78"/>
      <c r="J238" s="23"/>
    </row>
    <row r="239" spans="1:10" ht="16" x14ac:dyDescent="0.2">
      <c r="A239" s="63"/>
      <c r="B239" s="290" t="s">
        <v>535</v>
      </c>
      <c r="C239" s="66"/>
      <c r="D239" s="66" t="s">
        <v>413</v>
      </c>
      <c r="E239" s="78">
        <v>10000</v>
      </c>
      <c r="F239" s="78">
        <v>0.42</v>
      </c>
      <c r="G239" s="78"/>
      <c r="H239" s="78">
        <f>F239</f>
        <v>0.42</v>
      </c>
      <c r="I239" s="78"/>
      <c r="J239" s="23"/>
    </row>
    <row r="240" spans="1:10" ht="16" x14ac:dyDescent="0.2">
      <c r="A240" s="63"/>
      <c r="B240" s="290" t="s">
        <v>535</v>
      </c>
      <c r="C240" s="66"/>
      <c r="D240" s="66" t="s">
        <v>418</v>
      </c>
      <c r="E240" s="78">
        <v>5000</v>
      </c>
      <c r="F240" s="78">
        <v>0.22</v>
      </c>
      <c r="G240" s="78"/>
      <c r="H240" s="78">
        <f>F240</f>
        <v>0.22</v>
      </c>
      <c r="I240" s="78"/>
      <c r="J240" s="23"/>
    </row>
    <row r="241" spans="1:10" ht="16" x14ac:dyDescent="0.2">
      <c r="A241" s="63"/>
      <c r="B241" s="290" t="s">
        <v>535</v>
      </c>
      <c r="C241" s="66"/>
      <c r="D241" s="66" t="s">
        <v>414</v>
      </c>
      <c r="E241" s="78">
        <v>2000</v>
      </c>
      <c r="F241" s="78">
        <v>7.0000000000000007E-2</v>
      </c>
      <c r="G241" s="78"/>
      <c r="H241" s="78">
        <f>F241</f>
        <v>7.0000000000000007E-2</v>
      </c>
      <c r="I241" s="78"/>
      <c r="J241" s="23"/>
    </row>
    <row r="242" spans="1:10" ht="16" x14ac:dyDescent="0.2">
      <c r="A242" s="63"/>
      <c r="B242" s="23"/>
      <c r="C242" s="66"/>
      <c r="D242" s="66"/>
      <c r="E242" s="78"/>
      <c r="F242" s="78"/>
      <c r="G242" s="78"/>
      <c r="H242" s="78"/>
      <c r="I242" s="78"/>
      <c r="J242" s="23"/>
    </row>
    <row r="243" spans="1:10" ht="16" x14ac:dyDescent="0.2">
      <c r="A243" s="63"/>
      <c r="B243" s="275">
        <v>2245</v>
      </c>
      <c r="C243" s="66" t="s">
        <v>639</v>
      </c>
      <c r="D243" s="66" t="s">
        <v>411</v>
      </c>
      <c r="E243" s="78">
        <v>10000</v>
      </c>
      <c r="F243" s="78">
        <v>0</v>
      </c>
      <c r="G243" s="78">
        <v>3.08</v>
      </c>
      <c r="H243" s="78">
        <f>F243+G243</f>
        <v>3.08</v>
      </c>
      <c r="I243" s="78">
        <f>SUM(H243:H244)</f>
        <v>3.5</v>
      </c>
      <c r="J243" s="23"/>
    </row>
    <row r="244" spans="1:10" ht="16" x14ac:dyDescent="0.2">
      <c r="A244" s="63"/>
      <c r="B244" s="275">
        <v>2245</v>
      </c>
      <c r="C244" s="66"/>
      <c r="D244" s="66" t="s">
        <v>413</v>
      </c>
      <c r="E244" s="78">
        <v>10000</v>
      </c>
      <c r="F244" s="78">
        <v>0.42</v>
      </c>
      <c r="G244" s="78"/>
      <c r="H244" s="78">
        <f>F244</f>
        <v>0.42</v>
      </c>
      <c r="I244" s="78"/>
      <c r="J244" s="23"/>
    </row>
    <row r="245" spans="1:10" ht="16" x14ac:dyDescent="0.2">
      <c r="A245" s="63"/>
      <c r="B245" s="75"/>
      <c r="C245" s="66"/>
      <c r="D245" s="66"/>
      <c r="E245" s="78"/>
      <c r="F245" s="109"/>
      <c r="G245" s="144"/>
      <c r="H245" s="78"/>
      <c r="I245" s="78"/>
      <c r="J245" s="23"/>
    </row>
    <row r="246" spans="1:10" ht="16" x14ac:dyDescent="0.2">
      <c r="A246" s="63"/>
      <c r="B246" s="75" t="s">
        <v>591</v>
      </c>
      <c r="C246" s="66" t="s">
        <v>367</v>
      </c>
      <c r="D246" s="66" t="s">
        <v>411</v>
      </c>
      <c r="E246" s="78">
        <v>10000</v>
      </c>
      <c r="F246" s="109">
        <v>0</v>
      </c>
      <c r="G246" s="144">
        <f>H246-F246</f>
        <v>5.0199999999999996</v>
      </c>
      <c r="H246" s="78">
        <v>5.0199999999999996</v>
      </c>
      <c r="I246" s="78">
        <f>SUM(H246:H249)</f>
        <v>10.879999999999999</v>
      </c>
      <c r="J246" s="23"/>
    </row>
    <row r="247" spans="1:10" ht="16" x14ac:dyDescent="0.2">
      <c r="A247" s="63"/>
      <c r="B247" s="75" t="s">
        <v>591</v>
      </c>
      <c r="C247" s="66"/>
      <c r="D247" s="66" t="s">
        <v>412</v>
      </c>
      <c r="E247" s="78">
        <v>10000</v>
      </c>
      <c r="F247" s="109">
        <v>3.42</v>
      </c>
      <c r="G247" s="144"/>
      <c r="H247" s="78">
        <f>F247</f>
        <v>3.42</v>
      </c>
      <c r="I247" s="78"/>
      <c r="J247" s="23"/>
    </row>
    <row r="248" spans="1:10" ht="16" x14ac:dyDescent="0.2">
      <c r="A248" s="63"/>
      <c r="B248" s="75" t="s">
        <v>591</v>
      </c>
      <c r="C248" s="66"/>
      <c r="D248" s="66" t="s">
        <v>413</v>
      </c>
      <c r="E248" s="78">
        <v>50000</v>
      </c>
      <c r="F248" s="109">
        <v>2.09</v>
      </c>
      <c r="G248" s="144"/>
      <c r="H248" s="78">
        <f>F248</f>
        <v>2.09</v>
      </c>
      <c r="I248" s="78"/>
      <c r="J248" s="23"/>
    </row>
    <row r="249" spans="1:10" ht="16" x14ac:dyDescent="0.2">
      <c r="A249" s="63"/>
      <c r="B249" s="75" t="s">
        <v>591</v>
      </c>
      <c r="C249" s="66"/>
      <c r="D249" s="66" t="s">
        <v>414</v>
      </c>
      <c r="E249" s="78">
        <v>10000</v>
      </c>
      <c r="F249" s="109">
        <v>0.35</v>
      </c>
      <c r="G249" s="144"/>
      <c r="H249" s="78">
        <f>F249</f>
        <v>0.35</v>
      </c>
      <c r="I249" s="78"/>
      <c r="J249" s="23"/>
    </row>
    <row r="250" spans="1:10" ht="16" x14ac:dyDescent="0.2">
      <c r="A250" s="63"/>
      <c r="B250" s="75"/>
      <c r="C250" s="70"/>
      <c r="D250" s="173"/>
      <c r="E250" s="130"/>
      <c r="F250" s="111"/>
      <c r="G250" s="192"/>
      <c r="H250" s="130"/>
      <c r="I250" s="130"/>
      <c r="J250" s="23"/>
    </row>
    <row r="251" spans="1:10" ht="16" x14ac:dyDescent="0.2">
      <c r="A251" s="63"/>
      <c r="B251" s="75" t="s">
        <v>593</v>
      </c>
      <c r="C251" s="70" t="s">
        <v>374</v>
      </c>
      <c r="D251" s="70" t="s">
        <v>411</v>
      </c>
      <c r="E251" s="130">
        <v>10000</v>
      </c>
      <c r="F251" s="111">
        <v>0</v>
      </c>
      <c r="G251" s="144">
        <f>H251-F251</f>
        <v>5.0199999999999996</v>
      </c>
      <c r="H251" s="130">
        <v>5.0199999999999996</v>
      </c>
      <c r="I251" s="130">
        <f>H251</f>
        <v>5.0199999999999996</v>
      </c>
      <c r="J251" s="23"/>
    </row>
    <row r="252" spans="1:10" ht="16" x14ac:dyDescent="0.2">
      <c r="A252" s="63"/>
      <c r="B252" s="75"/>
      <c r="C252" s="70"/>
      <c r="D252" s="70"/>
      <c r="E252" s="130"/>
      <c r="F252" s="111"/>
      <c r="G252" s="144"/>
      <c r="H252" s="130"/>
      <c r="I252" s="130"/>
      <c r="J252" s="23"/>
    </row>
    <row r="253" spans="1:10" ht="16" x14ac:dyDescent="0.2">
      <c r="A253" s="63"/>
      <c r="B253" s="75" t="s">
        <v>642</v>
      </c>
      <c r="C253" s="70" t="s">
        <v>641</v>
      </c>
      <c r="D253" s="70" t="s">
        <v>411</v>
      </c>
      <c r="E253" s="130">
        <v>40000</v>
      </c>
      <c r="F253" s="111">
        <f>H253-G253</f>
        <v>1.98</v>
      </c>
      <c r="G253" s="144">
        <v>0.66</v>
      </c>
      <c r="H253" s="130">
        <v>2.64</v>
      </c>
      <c r="I253" s="130">
        <f>SUM(H253:H254)</f>
        <v>5.98</v>
      </c>
      <c r="J253" s="23"/>
    </row>
    <row r="254" spans="1:10" ht="16" x14ac:dyDescent="0.2">
      <c r="A254" s="63"/>
      <c r="B254" s="75" t="s">
        <v>642</v>
      </c>
      <c r="C254" s="70"/>
      <c r="D254" s="70" t="s">
        <v>413</v>
      </c>
      <c r="E254" s="130">
        <v>80000</v>
      </c>
      <c r="F254" s="130">
        <v>3.34</v>
      </c>
      <c r="G254" s="78"/>
      <c r="H254" s="130">
        <f>F254</f>
        <v>3.34</v>
      </c>
      <c r="I254" s="130"/>
      <c r="J254" s="23"/>
    </row>
    <row r="255" spans="1:10" ht="16" x14ac:dyDescent="0.2">
      <c r="A255" s="63"/>
      <c r="B255" s="75"/>
      <c r="C255" s="70"/>
      <c r="D255" s="70"/>
      <c r="E255" s="130"/>
      <c r="F255" s="111"/>
      <c r="G255" s="192"/>
      <c r="H255" s="130"/>
      <c r="I255" s="130"/>
      <c r="J255" s="23"/>
    </row>
    <row r="256" spans="1:10" ht="16" x14ac:dyDescent="0.2">
      <c r="A256" s="63"/>
      <c r="B256" s="75" t="s">
        <v>594</v>
      </c>
      <c r="C256" s="66" t="s">
        <v>72</v>
      </c>
      <c r="D256" s="66" t="s">
        <v>411</v>
      </c>
      <c r="E256" s="78">
        <v>10000</v>
      </c>
      <c r="F256" s="109">
        <v>0</v>
      </c>
      <c r="G256" s="144">
        <f>H256-F256</f>
        <v>8.02</v>
      </c>
      <c r="H256" s="78">
        <v>8.02</v>
      </c>
      <c r="I256" s="78">
        <f>H256</f>
        <v>8.02</v>
      </c>
      <c r="J256" s="23"/>
    </row>
    <row r="257" spans="1:10" ht="16" x14ac:dyDescent="0.2">
      <c r="A257" s="63"/>
      <c r="B257" s="75"/>
      <c r="C257" s="66"/>
      <c r="D257" s="66"/>
      <c r="E257" s="78"/>
      <c r="F257" s="109"/>
      <c r="G257" s="144"/>
      <c r="H257" s="78"/>
      <c r="I257" s="78"/>
      <c r="J257" s="23"/>
    </row>
    <row r="258" spans="1:10" ht="16" x14ac:dyDescent="0.2">
      <c r="A258" s="63"/>
      <c r="B258" s="75" t="s">
        <v>595</v>
      </c>
      <c r="C258" s="66" t="s">
        <v>118</v>
      </c>
      <c r="D258" s="66" t="s">
        <v>411</v>
      </c>
      <c r="E258" s="79">
        <v>10000</v>
      </c>
      <c r="F258" s="109">
        <v>0</v>
      </c>
      <c r="G258" s="144">
        <f>H258-F258</f>
        <v>8.02</v>
      </c>
      <c r="H258" s="79">
        <v>8.02</v>
      </c>
      <c r="I258" s="79">
        <f>SUM(H258:H259)</f>
        <v>12.2</v>
      </c>
      <c r="J258" s="23"/>
    </row>
    <row r="259" spans="1:10" ht="16" x14ac:dyDescent="0.2">
      <c r="A259" s="63"/>
      <c r="B259" s="75" t="s">
        <v>595</v>
      </c>
      <c r="C259" s="66"/>
      <c r="D259" s="66" t="s">
        <v>413</v>
      </c>
      <c r="E259" s="79">
        <v>100000</v>
      </c>
      <c r="F259" s="109">
        <v>4.18</v>
      </c>
      <c r="G259" s="144"/>
      <c r="H259" s="79">
        <f>F259</f>
        <v>4.18</v>
      </c>
      <c r="I259" s="79"/>
      <c r="J259" s="23"/>
    </row>
    <row r="260" spans="1:10" ht="16" x14ac:dyDescent="0.2">
      <c r="A260" s="63"/>
      <c r="B260" s="75"/>
      <c r="C260" s="66"/>
      <c r="D260" s="66"/>
      <c r="E260" s="79"/>
      <c r="F260" s="109"/>
      <c r="G260" s="144"/>
      <c r="H260" s="79"/>
      <c r="I260" s="79"/>
      <c r="J260" s="23"/>
    </row>
    <row r="261" spans="1:10" ht="16" x14ac:dyDescent="0.2">
      <c r="A261" s="63"/>
      <c r="B261" s="75" t="s">
        <v>596</v>
      </c>
      <c r="C261" s="66" t="s">
        <v>62</v>
      </c>
      <c r="D261" s="66" t="s">
        <v>411</v>
      </c>
      <c r="E261" s="78">
        <v>200000</v>
      </c>
      <c r="F261" s="78">
        <f>H261-G261</f>
        <v>58.52</v>
      </c>
      <c r="G261" s="78">
        <v>3.08</v>
      </c>
      <c r="H261" s="78">
        <v>61.6</v>
      </c>
      <c r="I261" s="78">
        <f>SUM(H261:H264)</f>
        <v>73.72999999999999</v>
      </c>
      <c r="J261" s="23"/>
    </row>
    <row r="262" spans="1:10" ht="16" x14ac:dyDescent="0.2">
      <c r="A262" s="63"/>
      <c r="B262" s="75" t="s">
        <v>596</v>
      </c>
      <c r="C262" s="66"/>
      <c r="D262" s="66" t="s">
        <v>412</v>
      </c>
      <c r="E262" s="79">
        <v>10000</v>
      </c>
      <c r="F262" s="109">
        <v>3.42</v>
      </c>
      <c r="G262" s="144"/>
      <c r="H262" s="79">
        <f>F262</f>
        <v>3.42</v>
      </c>
      <c r="I262" s="79"/>
      <c r="J262" s="23"/>
    </row>
    <row r="263" spans="1:10" ht="16" x14ac:dyDescent="0.2">
      <c r="A263" s="63"/>
      <c r="B263" s="75" t="s">
        <v>596</v>
      </c>
      <c r="C263" s="66"/>
      <c r="D263" s="66" t="s">
        <v>413</v>
      </c>
      <c r="E263" s="78">
        <v>200000</v>
      </c>
      <c r="F263" s="109">
        <v>8.36</v>
      </c>
      <c r="G263" s="144"/>
      <c r="H263" s="79">
        <f>F263</f>
        <v>8.36</v>
      </c>
      <c r="I263" s="79"/>
      <c r="J263" s="23"/>
    </row>
    <row r="264" spans="1:10" ht="16" x14ac:dyDescent="0.2">
      <c r="A264" s="63"/>
      <c r="B264" s="75" t="s">
        <v>596</v>
      </c>
      <c r="C264" s="66"/>
      <c r="D264" s="66" t="s">
        <v>414</v>
      </c>
      <c r="E264" s="79">
        <v>10000</v>
      </c>
      <c r="F264" s="109">
        <v>0.35</v>
      </c>
      <c r="G264" s="144"/>
      <c r="H264" s="79">
        <f>F264</f>
        <v>0.35</v>
      </c>
      <c r="I264" s="79"/>
      <c r="J264" s="23"/>
    </row>
    <row r="265" spans="1:10" ht="16" x14ac:dyDescent="0.2">
      <c r="A265" s="63"/>
      <c r="B265" s="75"/>
      <c r="C265" s="66"/>
      <c r="D265" s="66"/>
      <c r="E265" s="79"/>
      <c r="F265" s="109"/>
      <c r="G265" s="144"/>
      <c r="H265" s="79"/>
      <c r="I265" s="79"/>
      <c r="J265" s="23"/>
    </row>
    <row r="266" spans="1:10" ht="16" x14ac:dyDescent="0.2">
      <c r="A266" s="63"/>
      <c r="B266" s="75" t="s">
        <v>597</v>
      </c>
      <c r="C266" s="66" t="s">
        <v>38</v>
      </c>
      <c r="D266" s="66" t="s">
        <v>411</v>
      </c>
      <c r="E266" s="78">
        <v>20000</v>
      </c>
      <c r="F266" s="109">
        <f>H266-G266</f>
        <v>5.0199999999999996</v>
      </c>
      <c r="G266" s="144">
        <v>5.0199999999999996</v>
      </c>
      <c r="H266" s="78">
        <v>10.039999999999999</v>
      </c>
      <c r="I266" s="78">
        <f>SUM(H266:H269)</f>
        <v>14.649999999999999</v>
      </c>
      <c r="J266" s="211"/>
    </row>
    <row r="267" spans="1:10" ht="16" x14ac:dyDescent="0.2">
      <c r="A267" s="63"/>
      <c r="B267" s="75" t="s">
        <v>597</v>
      </c>
      <c r="C267" s="66"/>
      <c r="D267" s="66" t="s">
        <v>412</v>
      </c>
      <c r="E267" s="78">
        <v>10000</v>
      </c>
      <c r="F267" s="109">
        <v>3.42</v>
      </c>
      <c r="G267" s="144"/>
      <c r="H267" s="78">
        <f>F267</f>
        <v>3.42</v>
      </c>
      <c r="I267" s="78"/>
      <c r="J267" s="23"/>
    </row>
    <row r="268" spans="1:10" ht="16" x14ac:dyDescent="0.2">
      <c r="A268" s="63"/>
      <c r="B268" s="75" t="s">
        <v>597</v>
      </c>
      <c r="C268" s="66"/>
      <c r="D268" s="66" t="s">
        <v>413</v>
      </c>
      <c r="E268" s="78">
        <v>20000</v>
      </c>
      <c r="F268" s="109">
        <v>0.84</v>
      </c>
      <c r="G268" s="144"/>
      <c r="H268" s="78">
        <f>F268</f>
        <v>0.84</v>
      </c>
      <c r="I268" s="78"/>
      <c r="J268" s="23"/>
    </row>
    <row r="269" spans="1:10" ht="16" x14ac:dyDescent="0.2">
      <c r="A269" s="63"/>
      <c r="B269" s="75" t="s">
        <v>597</v>
      </c>
      <c r="C269" s="66"/>
      <c r="D269" s="66" t="s">
        <v>414</v>
      </c>
      <c r="E269" s="78">
        <v>10000</v>
      </c>
      <c r="F269" s="109">
        <v>0.35</v>
      </c>
      <c r="G269" s="144"/>
      <c r="H269" s="78">
        <f>F269</f>
        <v>0.35</v>
      </c>
      <c r="I269" s="78"/>
      <c r="J269" s="23"/>
    </row>
    <row r="270" spans="1:10" ht="16" x14ac:dyDescent="0.2">
      <c r="A270" s="63"/>
      <c r="B270" s="75"/>
      <c r="C270" s="66"/>
      <c r="D270" s="66"/>
      <c r="E270" s="78"/>
      <c r="F270" s="109"/>
      <c r="G270" s="144"/>
      <c r="H270" s="78"/>
      <c r="I270" s="78"/>
      <c r="J270" s="23"/>
    </row>
    <row r="271" spans="1:10" s="305" customFormat="1" ht="16" x14ac:dyDescent="0.2">
      <c r="A271" s="303"/>
      <c r="B271" s="304" t="s">
        <v>598</v>
      </c>
      <c r="C271" s="208" t="s">
        <v>134</v>
      </c>
      <c r="D271" s="208" t="s">
        <v>411</v>
      </c>
      <c r="E271" s="206">
        <v>200000</v>
      </c>
      <c r="F271" s="206">
        <f>H271-G271</f>
        <v>12.54</v>
      </c>
      <c r="G271" s="206">
        <v>0.66</v>
      </c>
      <c r="H271" s="206">
        <v>13.2</v>
      </c>
      <c r="I271" s="206">
        <f>SUM(H271:H275)</f>
        <v>29.839999999999996</v>
      </c>
      <c r="J271" s="207" t="s">
        <v>688</v>
      </c>
    </row>
    <row r="272" spans="1:10" ht="16" x14ac:dyDescent="0.2">
      <c r="A272" s="63"/>
      <c r="B272" s="75" t="s">
        <v>598</v>
      </c>
      <c r="C272" s="66"/>
      <c r="D272" s="66" t="s">
        <v>412</v>
      </c>
      <c r="E272" s="78">
        <v>10000</v>
      </c>
      <c r="F272" s="109">
        <v>3.42</v>
      </c>
      <c r="G272" s="144"/>
      <c r="H272" s="78">
        <f>F272</f>
        <v>3.42</v>
      </c>
      <c r="I272" s="78"/>
      <c r="J272" s="23"/>
    </row>
    <row r="273" spans="1:10" ht="16" x14ac:dyDescent="0.2">
      <c r="A273" s="63"/>
      <c r="B273" s="75" t="s">
        <v>598</v>
      </c>
      <c r="C273" s="66"/>
      <c r="D273" s="66" t="s">
        <v>413</v>
      </c>
      <c r="E273" s="78">
        <v>150000</v>
      </c>
      <c r="F273" s="109">
        <v>6.27</v>
      </c>
      <c r="G273" s="144"/>
      <c r="H273" s="78">
        <f>F273</f>
        <v>6.27</v>
      </c>
      <c r="I273" s="78"/>
      <c r="J273" s="23"/>
    </row>
    <row r="274" spans="1:10" ht="16" x14ac:dyDescent="0.2">
      <c r="A274" s="63"/>
      <c r="B274" s="75" t="s">
        <v>598</v>
      </c>
      <c r="C274" s="66"/>
      <c r="D274" s="66" t="s">
        <v>418</v>
      </c>
      <c r="E274" s="78">
        <v>150000</v>
      </c>
      <c r="F274" s="109">
        <v>6.6</v>
      </c>
      <c r="G274" s="144"/>
      <c r="H274" s="78">
        <f>F274</f>
        <v>6.6</v>
      </c>
      <c r="I274" s="78"/>
      <c r="J274" s="23"/>
    </row>
    <row r="275" spans="1:10" ht="16" x14ac:dyDescent="0.2">
      <c r="A275" s="63"/>
      <c r="B275" s="75" t="s">
        <v>598</v>
      </c>
      <c r="C275" s="66"/>
      <c r="D275" s="66" t="s">
        <v>414</v>
      </c>
      <c r="E275" s="78">
        <v>10000</v>
      </c>
      <c r="F275" s="109">
        <v>0.35</v>
      </c>
      <c r="G275" s="144"/>
      <c r="H275" s="78">
        <f>F275</f>
        <v>0.35</v>
      </c>
      <c r="I275" s="78"/>
      <c r="J275" s="23"/>
    </row>
    <row r="276" spans="1:10" ht="16" x14ac:dyDescent="0.2">
      <c r="A276" s="63"/>
      <c r="B276" s="75"/>
      <c r="C276" s="66"/>
      <c r="D276" s="66"/>
      <c r="E276" s="78"/>
      <c r="F276" s="109"/>
      <c r="G276" s="144"/>
      <c r="H276" s="78"/>
      <c r="I276" s="78"/>
      <c r="J276" s="23"/>
    </row>
    <row r="277" spans="1:10" ht="16" x14ac:dyDescent="0.2">
      <c r="A277" s="63"/>
      <c r="B277" s="75" t="s">
        <v>599</v>
      </c>
      <c r="C277" s="66" t="s">
        <v>186</v>
      </c>
      <c r="D277" s="66" t="s">
        <v>411</v>
      </c>
      <c r="E277" s="78">
        <v>250000</v>
      </c>
      <c r="F277" s="78">
        <f>H277-G277</f>
        <v>73.92</v>
      </c>
      <c r="G277" s="78">
        <v>3.08</v>
      </c>
      <c r="H277" s="78">
        <v>77</v>
      </c>
      <c r="I277" s="78">
        <f>SUM(H277:H280)</f>
        <v>128.92000000000002</v>
      </c>
      <c r="J277" s="23"/>
    </row>
    <row r="278" spans="1:10" ht="16" x14ac:dyDescent="0.2">
      <c r="A278" s="63"/>
      <c r="B278" s="75" t="s">
        <v>599</v>
      </c>
      <c r="C278" s="66"/>
      <c r="D278" s="66" t="s">
        <v>417</v>
      </c>
      <c r="E278" s="78">
        <v>45000</v>
      </c>
      <c r="F278" s="109">
        <v>19.850000000000001</v>
      </c>
      <c r="G278" s="144"/>
      <c r="H278" s="78">
        <v>30.47</v>
      </c>
      <c r="I278" s="78"/>
      <c r="J278" s="23"/>
    </row>
    <row r="279" spans="1:10" ht="16" x14ac:dyDescent="0.2">
      <c r="A279" s="63"/>
      <c r="B279" s="75" t="s">
        <v>599</v>
      </c>
      <c r="C279" s="66"/>
      <c r="D279" s="66" t="s">
        <v>413</v>
      </c>
      <c r="E279" s="78">
        <v>250000</v>
      </c>
      <c r="F279" s="109">
        <v>10.45</v>
      </c>
      <c r="G279" s="144"/>
      <c r="H279" s="78">
        <f>F279</f>
        <v>10.45</v>
      </c>
      <c r="I279" s="78"/>
      <c r="J279" s="23"/>
    </row>
    <row r="280" spans="1:10" ht="16" x14ac:dyDescent="0.2">
      <c r="A280" s="63"/>
      <c r="B280" s="75" t="s">
        <v>599</v>
      </c>
      <c r="C280" s="66"/>
      <c r="D280" s="66" t="s">
        <v>418</v>
      </c>
      <c r="E280" s="78">
        <v>250000</v>
      </c>
      <c r="F280" s="109">
        <v>11</v>
      </c>
      <c r="G280" s="144"/>
      <c r="H280" s="78">
        <f>F280</f>
        <v>11</v>
      </c>
      <c r="I280" s="78"/>
      <c r="J280" s="23"/>
    </row>
    <row r="281" spans="1:10" ht="16" x14ac:dyDescent="0.2">
      <c r="A281" s="63"/>
      <c r="B281" s="75"/>
      <c r="C281" s="66"/>
      <c r="D281" s="66"/>
      <c r="E281" s="78"/>
      <c r="F281" s="109"/>
      <c r="G281" s="144"/>
      <c r="H281" s="78"/>
      <c r="I281" s="78"/>
      <c r="J281" s="23"/>
    </row>
    <row r="282" spans="1:10" ht="16" x14ac:dyDescent="0.2">
      <c r="A282" s="63"/>
      <c r="B282" s="75" t="s">
        <v>600</v>
      </c>
      <c r="C282" s="66" t="s">
        <v>236</v>
      </c>
      <c r="D282" s="66" t="s">
        <v>411</v>
      </c>
      <c r="E282" s="78">
        <v>10000</v>
      </c>
      <c r="F282" s="109">
        <v>0</v>
      </c>
      <c r="G282" s="144">
        <f>H282-F282</f>
        <v>14.08</v>
      </c>
      <c r="H282" s="78">
        <v>14.08</v>
      </c>
      <c r="I282" s="78">
        <f>SUM(H282:H283)</f>
        <v>14.5</v>
      </c>
      <c r="J282" s="23"/>
    </row>
    <row r="283" spans="1:10" ht="16" x14ac:dyDescent="0.2">
      <c r="A283" s="63"/>
      <c r="B283" s="75" t="s">
        <v>600</v>
      </c>
      <c r="C283" s="66"/>
      <c r="D283" s="66" t="s">
        <v>413</v>
      </c>
      <c r="E283" s="78">
        <v>10000</v>
      </c>
      <c r="F283" s="78">
        <v>0.42</v>
      </c>
      <c r="G283" s="78"/>
      <c r="H283" s="78">
        <f>F283</f>
        <v>0.42</v>
      </c>
      <c r="I283" s="78"/>
      <c r="J283" s="23"/>
    </row>
    <row r="284" spans="1:10" ht="16" x14ac:dyDescent="0.2">
      <c r="A284" s="63"/>
      <c r="B284" s="75"/>
      <c r="C284" s="66"/>
      <c r="D284" s="66"/>
      <c r="E284" s="78"/>
      <c r="F284" s="109"/>
      <c r="G284" s="144"/>
      <c r="H284" s="78"/>
      <c r="I284" s="78"/>
      <c r="J284" s="23"/>
    </row>
    <row r="285" spans="1:10" ht="16" x14ac:dyDescent="0.2">
      <c r="A285" s="63"/>
      <c r="B285" s="75" t="s">
        <v>601</v>
      </c>
      <c r="C285" s="66" t="s">
        <v>383</v>
      </c>
      <c r="D285" s="66" t="s">
        <v>411</v>
      </c>
      <c r="E285" s="78">
        <v>10000</v>
      </c>
      <c r="F285" s="78">
        <v>0</v>
      </c>
      <c r="G285" s="78">
        <f>H285-F285</f>
        <v>5.0199999999999996</v>
      </c>
      <c r="H285" s="78">
        <v>5.0199999999999996</v>
      </c>
      <c r="I285" s="78">
        <f>H285</f>
        <v>5.0199999999999996</v>
      </c>
      <c r="J285" s="23"/>
    </row>
    <row r="286" spans="1:10" ht="16" x14ac:dyDescent="0.2">
      <c r="A286" s="63"/>
      <c r="B286" s="75"/>
      <c r="C286" s="66"/>
      <c r="D286" s="66"/>
      <c r="E286" s="78"/>
      <c r="F286" s="109"/>
      <c r="G286" s="144"/>
      <c r="H286" s="78"/>
      <c r="I286" s="78"/>
      <c r="J286" s="23"/>
    </row>
    <row r="287" spans="1:10" ht="16" x14ac:dyDescent="0.2">
      <c r="A287" s="63"/>
      <c r="B287" s="75" t="s">
        <v>602</v>
      </c>
      <c r="C287" s="66" t="s">
        <v>135</v>
      </c>
      <c r="D287" s="66" t="s">
        <v>411</v>
      </c>
      <c r="E287" s="78">
        <v>10000</v>
      </c>
      <c r="F287" s="78">
        <v>0</v>
      </c>
      <c r="G287" s="78">
        <f>H287-F287</f>
        <v>8.02</v>
      </c>
      <c r="H287" s="78">
        <v>8.02</v>
      </c>
      <c r="I287" s="78">
        <f>SUM(H287:H290)</f>
        <v>16.950000000000003</v>
      </c>
      <c r="J287" s="23"/>
    </row>
    <row r="288" spans="1:10" ht="16" x14ac:dyDescent="0.2">
      <c r="A288" s="63"/>
      <c r="B288" s="75" t="s">
        <v>602</v>
      </c>
      <c r="C288" s="66"/>
      <c r="D288" s="173" t="s">
        <v>413</v>
      </c>
      <c r="E288" s="78">
        <v>100000</v>
      </c>
      <c r="F288" s="109">
        <v>4.18</v>
      </c>
      <c r="G288" s="144"/>
      <c r="H288" s="79">
        <f>F288</f>
        <v>4.18</v>
      </c>
      <c r="I288" s="79"/>
      <c r="J288" s="23"/>
    </row>
    <row r="289" spans="1:10" ht="16" x14ac:dyDescent="0.2">
      <c r="A289" s="63"/>
      <c r="B289" s="75" t="s">
        <v>602</v>
      </c>
      <c r="C289" s="66"/>
      <c r="D289" s="173" t="s">
        <v>418</v>
      </c>
      <c r="E289" s="78">
        <v>100000</v>
      </c>
      <c r="F289" s="109">
        <v>4.4000000000000004</v>
      </c>
      <c r="G289" s="144"/>
      <c r="H289" s="79">
        <f>F289</f>
        <v>4.4000000000000004</v>
      </c>
      <c r="I289" s="79"/>
      <c r="J289" s="23"/>
    </row>
    <row r="290" spans="1:10" ht="16" x14ac:dyDescent="0.2">
      <c r="A290" s="63"/>
      <c r="B290" s="75" t="s">
        <v>602</v>
      </c>
      <c r="C290" s="66"/>
      <c r="D290" s="173" t="s">
        <v>414</v>
      </c>
      <c r="E290" s="78">
        <v>10000</v>
      </c>
      <c r="F290" s="109">
        <v>0.35</v>
      </c>
      <c r="G290" s="144"/>
      <c r="H290" s="79">
        <f>F290</f>
        <v>0.35</v>
      </c>
      <c r="I290" s="79"/>
      <c r="J290" s="23"/>
    </row>
    <row r="291" spans="1:10" ht="16" x14ac:dyDescent="0.2">
      <c r="A291" s="63"/>
      <c r="B291" s="75"/>
      <c r="C291" s="66"/>
      <c r="D291" s="66"/>
      <c r="E291" s="78"/>
      <c r="F291" s="109"/>
      <c r="G291" s="144"/>
      <c r="H291" s="79"/>
      <c r="I291" s="79"/>
      <c r="J291" s="23"/>
    </row>
    <row r="292" spans="1:10" ht="16" x14ac:dyDescent="0.2">
      <c r="A292" s="63"/>
      <c r="B292" s="75" t="s">
        <v>603</v>
      </c>
      <c r="C292" s="66" t="s">
        <v>42</v>
      </c>
      <c r="D292" s="66" t="s">
        <v>411</v>
      </c>
      <c r="E292" s="78">
        <v>250000</v>
      </c>
      <c r="F292" s="109">
        <v>30.24</v>
      </c>
      <c r="G292" s="144">
        <f>H292-F292</f>
        <v>1.2600000000000016</v>
      </c>
      <c r="H292" s="79">
        <v>31.5</v>
      </c>
      <c r="I292" s="79">
        <f>SUM(H292:H297)</f>
        <v>78.77</v>
      </c>
      <c r="J292" s="23"/>
    </row>
    <row r="293" spans="1:10" ht="16" x14ac:dyDescent="0.2">
      <c r="A293" s="63"/>
      <c r="B293" s="75" t="s">
        <v>603</v>
      </c>
      <c r="C293" s="66"/>
      <c r="D293" s="173" t="s">
        <v>417</v>
      </c>
      <c r="E293" s="78">
        <v>50000</v>
      </c>
      <c r="F293" s="109">
        <v>22.05</v>
      </c>
      <c r="G293" s="144"/>
      <c r="H293" s="79">
        <f>F293</f>
        <v>22.05</v>
      </c>
      <c r="I293" s="79"/>
      <c r="J293" s="23"/>
    </row>
    <row r="294" spans="1:10" ht="16" x14ac:dyDescent="0.2">
      <c r="A294" s="63"/>
      <c r="B294" s="75" t="s">
        <v>603</v>
      </c>
      <c r="C294" s="66"/>
      <c r="D294" s="173" t="s">
        <v>412</v>
      </c>
      <c r="E294" s="78">
        <v>10000</v>
      </c>
      <c r="F294" s="109">
        <v>3.42</v>
      </c>
      <c r="G294" s="144"/>
      <c r="H294" s="79">
        <f>F294</f>
        <v>3.42</v>
      </c>
      <c r="I294" s="79"/>
      <c r="J294" s="23"/>
    </row>
    <row r="295" spans="1:10" ht="16" x14ac:dyDescent="0.2">
      <c r="A295" s="63"/>
      <c r="B295" s="75" t="s">
        <v>603</v>
      </c>
      <c r="C295" s="66"/>
      <c r="D295" s="173" t="s">
        <v>413</v>
      </c>
      <c r="E295" s="78">
        <v>250000</v>
      </c>
      <c r="F295" s="109">
        <v>10.45</v>
      </c>
      <c r="G295" s="144"/>
      <c r="H295" s="79">
        <f>F295</f>
        <v>10.45</v>
      </c>
      <c r="I295" s="79"/>
      <c r="J295" s="23"/>
    </row>
    <row r="296" spans="1:10" ht="16" x14ac:dyDescent="0.2">
      <c r="A296" s="63"/>
      <c r="B296" s="75" t="s">
        <v>603</v>
      </c>
      <c r="C296" s="66"/>
      <c r="D296" s="173" t="s">
        <v>418</v>
      </c>
      <c r="E296" s="78">
        <v>250000</v>
      </c>
      <c r="F296" s="109">
        <v>11</v>
      </c>
      <c r="G296" s="144"/>
      <c r="H296" s="79">
        <f>F296</f>
        <v>11</v>
      </c>
      <c r="I296" s="79"/>
      <c r="J296" s="23"/>
    </row>
    <row r="297" spans="1:10" ht="16" x14ac:dyDescent="0.2">
      <c r="A297" s="63"/>
      <c r="B297" s="75" t="s">
        <v>603</v>
      </c>
      <c r="C297" s="66"/>
      <c r="D297" s="173" t="s">
        <v>414</v>
      </c>
      <c r="E297" s="78">
        <v>10000</v>
      </c>
      <c r="F297" s="109">
        <v>0.35</v>
      </c>
      <c r="G297" s="144"/>
      <c r="H297" s="79">
        <f>F297</f>
        <v>0.35</v>
      </c>
      <c r="I297" s="79"/>
      <c r="J297" s="23"/>
    </row>
    <row r="298" spans="1:10" ht="16" x14ac:dyDescent="0.2">
      <c r="A298" s="63"/>
      <c r="B298" s="75"/>
      <c r="C298" s="66"/>
      <c r="D298" s="66"/>
      <c r="E298" s="79"/>
      <c r="F298" s="109"/>
      <c r="G298" s="144"/>
      <c r="H298" s="79"/>
      <c r="I298" s="79"/>
      <c r="J298" s="23"/>
    </row>
    <row r="299" spans="1:10" ht="16" x14ac:dyDescent="0.2">
      <c r="A299" s="63"/>
      <c r="B299" s="75" t="s">
        <v>604</v>
      </c>
      <c r="C299" s="66" t="s">
        <v>43</v>
      </c>
      <c r="D299" s="66" t="s">
        <v>411</v>
      </c>
      <c r="E299" s="78">
        <v>180000</v>
      </c>
      <c r="F299" s="78">
        <f>H299-G299</f>
        <v>239.35999999999999</v>
      </c>
      <c r="G299" s="78">
        <v>14.08</v>
      </c>
      <c r="H299" s="78">
        <v>253.44</v>
      </c>
      <c r="I299" s="78">
        <f>SUM(H299:H302)</f>
        <v>278.79000000000002</v>
      </c>
      <c r="J299" s="23"/>
    </row>
    <row r="300" spans="1:10" s="305" customFormat="1" ht="16" x14ac:dyDescent="0.2">
      <c r="A300" s="303"/>
      <c r="B300" s="304" t="s">
        <v>604</v>
      </c>
      <c r="C300" s="208"/>
      <c r="D300" s="208" t="s">
        <v>417</v>
      </c>
      <c r="E300" s="206">
        <v>5000</v>
      </c>
      <c r="F300" s="206">
        <v>17.61</v>
      </c>
      <c r="G300" s="206"/>
      <c r="H300" s="206">
        <f>F300</f>
        <v>17.61</v>
      </c>
      <c r="I300" s="206"/>
      <c r="J300" s="207" t="s">
        <v>690</v>
      </c>
    </row>
    <row r="301" spans="1:10" ht="16" x14ac:dyDescent="0.2">
      <c r="A301" s="63"/>
      <c r="B301" s="75" t="s">
        <v>604</v>
      </c>
      <c r="C301" s="66"/>
      <c r="D301" s="66" t="s">
        <v>413</v>
      </c>
      <c r="E301" s="79">
        <v>180000</v>
      </c>
      <c r="F301" s="109">
        <v>7.52</v>
      </c>
      <c r="G301" s="144"/>
      <c r="H301" s="79">
        <f>F301</f>
        <v>7.52</v>
      </c>
      <c r="I301" s="79"/>
      <c r="J301" s="23"/>
    </row>
    <row r="302" spans="1:10" s="305" customFormat="1" ht="16" x14ac:dyDescent="0.2">
      <c r="A302" s="303">
        <v>5000</v>
      </c>
      <c r="B302" s="304" t="s">
        <v>604</v>
      </c>
      <c r="C302" s="208"/>
      <c r="D302" s="208" t="s">
        <v>418</v>
      </c>
      <c r="E302" s="206">
        <v>5000</v>
      </c>
      <c r="F302" s="206">
        <v>0.22</v>
      </c>
      <c r="G302" s="206"/>
      <c r="H302" s="206">
        <f>F302</f>
        <v>0.22</v>
      </c>
      <c r="I302" s="206"/>
      <c r="J302" s="207" t="s">
        <v>690</v>
      </c>
    </row>
    <row r="303" spans="1:10" ht="16" x14ac:dyDescent="0.2">
      <c r="A303" s="63"/>
      <c r="B303" s="75"/>
      <c r="C303" s="66"/>
      <c r="D303" s="66"/>
      <c r="E303" s="79"/>
      <c r="F303" s="109"/>
      <c r="G303" s="144"/>
      <c r="H303" s="79"/>
      <c r="I303" s="79"/>
      <c r="J303" s="23"/>
    </row>
    <row r="304" spans="1:10" ht="16" x14ac:dyDescent="0.2">
      <c r="A304" s="63"/>
      <c r="B304" s="75" t="s">
        <v>605</v>
      </c>
      <c r="C304" s="66" t="s">
        <v>340</v>
      </c>
      <c r="D304" s="66" t="s">
        <v>411</v>
      </c>
      <c r="E304" s="78">
        <v>20000</v>
      </c>
      <c r="F304" s="109">
        <v>1.26</v>
      </c>
      <c r="G304" s="144">
        <f>H304-F304</f>
        <v>1.26</v>
      </c>
      <c r="H304" s="78">
        <v>2.52</v>
      </c>
      <c r="I304" s="78">
        <f>SUM(H304:H305)</f>
        <v>2.94</v>
      </c>
      <c r="J304" s="23"/>
    </row>
    <row r="305" spans="1:10" ht="16" x14ac:dyDescent="0.2">
      <c r="A305" s="63"/>
      <c r="B305" s="75" t="s">
        <v>605</v>
      </c>
      <c r="C305" s="66"/>
      <c r="D305" s="66" t="s">
        <v>413</v>
      </c>
      <c r="E305" s="78">
        <v>10000</v>
      </c>
      <c r="F305" s="109">
        <v>0.42</v>
      </c>
      <c r="G305" s="144"/>
      <c r="H305" s="78">
        <f>F305</f>
        <v>0.42</v>
      </c>
      <c r="I305" s="78"/>
      <c r="J305" s="23"/>
    </row>
    <row r="306" spans="1:10" ht="16" x14ac:dyDescent="0.2">
      <c r="A306" s="63"/>
      <c r="B306" s="75"/>
      <c r="C306" s="66"/>
      <c r="D306" s="66"/>
      <c r="E306" s="78"/>
      <c r="F306" s="109"/>
      <c r="G306" s="144"/>
      <c r="H306" s="78"/>
      <c r="I306" s="78"/>
      <c r="J306" s="23"/>
    </row>
    <row r="307" spans="1:10" ht="16" x14ac:dyDescent="0.2">
      <c r="A307" s="63"/>
      <c r="B307" s="75" t="s">
        <v>606</v>
      </c>
      <c r="C307" s="66" t="s">
        <v>44</v>
      </c>
      <c r="D307" s="66" t="s">
        <v>411</v>
      </c>
      <c r="E307" s="78">
        <v>10000</v>
      </c>
      <c r="F307" s="78">
        <v>0</v>
      </c>
      <c r="G307" s="78">
        <v>14.08</v>
      </c>
      <c r="H307" s="78">
        <v>14.08</v>
      </c>
      <c r="I307" s="78">
        <f>SUM(H307:H308)</f>
        <v>14.5</v>
      </c>
      <c r="J307" s="23"/>
    </row>
    <row r="308" spans="1:10" ht="16" x14ac:dyDescent="0.2">
      <c r="A308" s="63"/>
      <c r="B308" s="75" t="s">
        <v>606</v>
      </c>
      <c r="C308" s="66"/>
      <c r="D308" s="66" t="s">
        <v>413</v>
      </c>
      <c r="E308" s="79">
        <v>10000</v>
      </c>
      <c r="F308" s="109">
        <v>0.42</v>
      </c>
      <c r="G308" s="144"/>
      <c r="H308" s="79">
        <f>F308</f>
        <v>0.42</v>
      </c>
      <c r="I308" s="79"/>
      <c r="J308" s="23"/>
    </row>
    <row r="309" spans="1:10" ht="16" x14ac:dyDescent="0.2">
      <c r="A309" s="63"/>
      <c r="B309" s="75"/>
      <c r="C309" s="66"/>
      <c r="D309" s="66"/>
      <c r="E309" s="79"/>
      <c r="F309" s="109"/>
      <c r="G309" s="144"/>
      <c r="H309" s="79"/>
      <c r="I309" s="79"/>
      <c r="J309" s="23"/>
    </row>
    <row r="310" spans="1:10" ht="16" x14ac:dyDescent="0.2">
      <c r="A310" s="63"/>
      <c r="B310" s="75" t="s">
        <v>607</v>
      </c>
      <c r="C310" s="66" t="s">
        <v>96</v>
      </c>
      <c r="D310" s="66" t="s">
        <v>411</v>
      </c>
      <c r="E310" s="78">
        <v>30000</v>
      </c>
      <c r="F310" s="78">
        <f>H310-G310</f>
        <v>4.0200000000000005</v>
      </c>
      <c r="G310" s="78">
        <v>2.0099999999999998</v>
      </c>
      <c r="H310" s="78">
        <v>6.03</v>
      </c>
      <c r="I310" s="78">
        <f>SUM(H310:H311)</f>
        <v>6.45</v>
      </c>
      <c r="J310" s="23"/>
    </row>
    <row r="311" spans="1:10" ht="16" x14ac:dyDescent="0.2">
      <c r="A311" s="63"/>
      <c r="B311" s="75" t="s">
        <v>607</v>
      </c>
      <c r="C311" s="66"/>
      <c r="D311" s="66" t="s">
        <v>413</v>
      </c>
      <c r="E311" s="79">
        <v>10000</v>
      </c>
      <c r="F311" s="109">
        <v>0.42</v>
      </c>
      <c r="G311" s="144"/>
      <c r="H311" s="79">
        <f>F311</f>
        <v>0.42</v>
      </c>
      <c r="I311" s="79"/>
      <c r="J311" s="23"/>
    </row>
    <row r="312" spans="1:10" ht="16" x14ac:dyDescent="0.2">
      <c r="A312" s="63"/>
      <c r="B312" s="75"/>
      <c r="C312" s="66"/>
      <c r="D312" s="66"/>
      <c r="E312" s="79"/>
      <c r="F312" s="109"/>
      <c r="G312" s="144"/>
      <c r="H312" s="79"/>
      <c r="I312" s="79"/>
      <c r="J312" s="23"/>
    </row>
    <row r="313" spans="1:10" ht="16" x14ac:dyDescent="0.2">
      <c r="A313" s="63"/>
      <c r="B313" s="75" t="s">
        <v>608</v>
      </c>
      <c r="C313" s="66" t="s">
        <v>496</v>
      </c>
      <c r="D313" s="66" t="s">
        <v>411</v>
      </c>
      <c r="E313" s="79">
        <v>10000</v>
      </c>
      <c r="F313" s="109">
        <v>0</v>
      </c>
      <c r="G313" s="144">
        <v>0.91</v>
      </c>
      <c r="H313" s="79">
        <f>SUM(F313:G313)</f>
        <v>0.91</v>
      </c>
      <c r="I313" s="79">
        <f>H313</f>
        <v>0.91</v>
      </c>
      <c r="J313" s="23"/>
    </row>
    <row r="314" spans="1:10" ht="16" x14ac:dyDescent="0.2">
      <c r="A314" s="63"/>
      <c r="B314" s="75"/>
      <c r="C314" s="66"/>
      <c r="D314" s="66"/>
      <c r="E314" s="79"/>
      <c r="F314" s="109"/>
      <c r="G314" s="144"/>
      <c r="H314" s="79"/>
      <c r="I314" s="79"/>
      <c r="J314" s="23"/>
    </row>
    <row r="315" spans="1:10" ht="16" x14ac:dyDescent="0.2">
      <c r="A315" s="63"/>
      <c r="B315" s="75" t="s">
        <v>609</v>
      </c>
      <c r="C315" s="66" t="s">
        <v>137</v>
      </c>
      <c r="D315" s="66" t="s">
        <v>411</v>
      </c>
      <c r="E315" s="79">
        <v>100000</v>
      </c>
      <c r="F315" s="109">
        <f>H315-G315</f>
        <v>5.9399999999999995</v>
      </c>
      <c r="G315" s="144">
        <v>0.66</v>
      </c>
      <c r="H315" s="79">
        <v>6.6</v>
      </c>
      <c r="I315" s="79">
        <f>SUM(H315:H316)</f>
        <v>10.78</v>
      </c>
      <c r="J315" s="23"/>
    </row>
    <row r="316" spans="1:10" ht="16" x14ac:dyDescent="0.2">
      <c r="A316" s="63"/>
      <c r="B316" s="75" t="s">
        <v>609</v>
      </c>
      <c r="C316" s="66"/>
      <c r="D316" s="66" t="s">
        <v>413</v>
      </c>
      <c r="E316" s="79">
        <v>100000</v>
      </c>
      <c r="F316" s="109">
        <v>4.18</v>
      </c>
      <c r="G316" s="144"/>
      <c r="H316" s="79">
        <f>F316</f>
        <v>4.18</v>
      </c>
      <c r="I316" s="79"/>
      <c r="J316" s="23"/>
    </row>
    <row r="317" spans="1:10" ht="16" x14ac:dyDescent="0.2">
      <c r="A317" s="63"/>
      <c r="B317" s="75"/>
      <c r="C317" s="66"/>
      <c r="D317" s="66"/>
      <c r="E317" s="79"/>
      <c r="F317" s="109"/>
      <c r="G317" s="144"/>
      <c r="H317" s="79"/>
      <c r="I317" s="79"/>
      <c r="J317" s="23"/>
    </row>
    <row r="318" spans="1:10" ht="16" x14ac:dyDescent="0.2">
      <c r="A318" s="63"/>
      <c r="B318" s="75" t="s">
        <v>610</v>
      </c>
      <c r="C318" s="66" t="s">
        <v>45</v>
      </c>
      <c r="D318" s="66" t="s">
        <v>411</v>
      </c>
      <c r="E318" s="78">
        <v>10000</v>
      </c>
      <c r="F318" s="109">
        <v>0</v>
      </c>
      <c r="G318" s="144">
        <v>2.0099999999999998</v>
      </c>
      <c r="H318" s="78">
        <v>2.0099999999999998</v>
      </c>
      <c r="I318" s="78">
        <f>H318</f>
        <v>2.0099999999999998</v>
      </c>
      <c r="J318" s="211"/>
    </row>
    <row r="319" spans="1:10" ht="16" x14ac:dyDescent="0.2">
      <c r="A319" s="63"/>
      <c r="B319" s="75"/>
      <c r="C319" s="66"/>
      <c r="D319" s="66"/>
      <c r="E319" s="79"/>
      <c r="F319" s="109"/>
      <c r="G319" s="144"/>
      <c r="H319" s="79"/>
      <c r="I319" s="79"/>
      <c r="J319" s="23"/>
    </row>
    <row r="320" spans="1:10" ht="16" x14ac:dyDescent="0.2">
      <c r="A320" s="63"/>
      <c r="B320" s="75" t="s">
        <v>611</v>
      </c>
      <c r="C320" s="66" t="s">
        <v>230</v>
      </c>
      <c r="D320" s="66" t="s">
        <v>411</v>
      </c>
      <c r="E320" s="79">
        <v>100000</v>
      </c>
      <c r="F320" s="109">
        <v>27.72</v>
      </c>
      <c r="G320" s="144">
        <f>H320-F320</f>
        <v>3.0800000000000018</v>
      </c>
      <c r="H320" s="79">
        <v>30.8</v>
      </c>
      <c r="I320" s="79">
        <f>SUM(H320:H325)</f>
        <v>70.22</v>
      </c>
      <c r="J320" s="23"/>
    </row>
    <row r="321" spans="1:10" ht="16" x14ac:dyDescent="0.2">
      <c r="A321" s="63"/>
      <c r="B321" s="75" t="s">
        <v>611</v>
      </c>
      <c r="C321" s="66"/>
      <c r="D321" s="66" t="s">
        <v>417</v>
      </c>
      <c r="E321" s="79">
        <v>50000</v>
      </c>
      <c r="F321" s="109">
        <v>22.05</v>
      </c>
      <c r="G321" s="144"/>
      <c r="H321" s="79">
        <f>F321</f>
        <v>22.05</v>
      </c>
      <c r="I321" s="79"/>
      <c r="J321" s="23"/>
    </row>
    <row r="322" spans="1:10" ht="16" x14ac:dyDescent="0.2">
      <c r="A322" s="63"/>
      <c r="B322" s="75" t="s">
        <v>611</v>
      </c>
      <c r="C322" s="66"/>
      <c r="D322" s="66" t="s">
        <v>412</v>
      </c>
      <c r="E322" s="79">
        <v>10000</v>
      </c>
      <c r="F322" s="109">
        <v>3.42</v>
      </c>
      <c r="G322" s="144"/>
      <c r="H322" s="79">
        <f>F322</f>
        <v>3.42</v>
      </c>
      <c r="I322" s="79"/>
      <c r="J322" s="23"/>
    </row>
    <row r="323" spans="1:10" ht="16" x14ac:dyDescent="0.2">
      <c r="A323" s="63"/>
      <c r="B323" s="75" t="s">
        <v>611</v>
      </c>
      <c r="C323" s="66"/>
      <c r="D323" s="66" t="s">
        <v>413</v>
      </c>
      <c r="E323" s="79">
        <v>220000</v>
      </c>
      <c r="F323" s="109">
        <v>9.1999999999999993</v>
      </c>
      <c r="G323" s="144"/>
      <c r="H323" s="79">
        <f>F323</f>
        <v>9.1999999999999993</v>
      </c>
      <c r="I323" s="79"/>
      <c r="J323" s="23"/>
    </row>
    <row r="324" spans="1:10" ht="16" x14ac:dyDescent="0.2">
      <c r="A324" s="63"/>
      <c r="B324" s="75" t="s">
        <v>611</v>
      </c>
      <c r="C324" s="66"/>
      <c r="D324" s="66" t="s">
        <v>417</v>
      </c>
      <c r="E324" s="78">
        <v>100000</v>
      </c>
      <c r="F324" s="78">
        <v>4.4000000000000004</v>
      </c>
      <c r="G324" s="78"/>
      <c r="H324" s="78">
        <f>F324</f>
        <v>4.4000000000000004</v>
      </c>
      <c r="I324" s="78"/>
      <c r="J324" s="23"/>
    </row>
    <row r="325" spans="1:10" ht="16" x14ac:dyDescent="0.2">
      <c r="A325" s="63"/>
      <c r="B325" s="75" t="s">
        <v>611</v>
      </c>
      <c r="C325" s="66"/>
      <c r="D325" s="66" t="s">
        <v>414</v>
      </c>
      <c r="E325" s="79">
        <v>10000</v>
      </c>
      <c r="F325" s="109">
        <v>0.35</v>
      </c>
      <c r="G325" s="144"/>
      <c r="H325" s="79">
        <f>F325</f>
        <v>0.35</v>
      </c>
      <c r="I325" s="79"/>
      <c r="J325" s="23"/>
    </row>
    <row r="326" spans="1:10" ht="16" x14ac:dyDescent="0.2">
      <c r="A326" s="63"/>
      <c r="B326" s="75"/>
      <c r="C326" s="66"/>
      <c r="D326" s="66"/>
      <c r="E326" s="79"/>
      <c r="F326" s="109"/>
      <c r="G326" s="144"/>
      <c r="H326" s="79"/>
      <c r="I326" s="79"/>
      <c r="J326" s="23"/>
    </row>
    <row r="327" spans="1:10" s="233" customFormat="1" ht="16" x14ac:dyDescent="0.2">
      <c r="A327" s="106"/>
      <c r="B327" s="107" t="s">
        <v>612</v>
      </c>
      <c r="C327" s="108" t="s">
        <v>334</v>
      </c>
      <c r="D327" s="108" t="s">
        <v>411</v>
      </c>
      <c r="E327" s="109">
        <v>250000</v>
      </c>
      <c r="F327" s="109">
        <f>H327-G327</f>
        <v>73.92</v>
      </c>
      <c r="G327" s="109">
        <v>3.08</v>
      </c>
      <c r="H327" s="109">
        <v>77</v>
      </c>
      <c r="I327" s="109">
        <f>SUM(H327:H332)</f>
        <v>152.92000000000002</v>
      </c>
      <c r="J327" s="232" t="s">
        <v>691</v>
      </c>
    </row>
    <row r="328" spans="1:10" ht="16" x14ac:dyDescent="0.2">
      <c r="A328" s="63"/>
      <c r="B328" s="75" t="s">
        <v>612</v>
      </c>
      <c r="C328" s="66"/>
      <c r="D328" s="173" t="s">
        <v>417</v>
      </c>
      <c r="E328" s="78">
        <v>150000</v>
      </c>
      <c r="F328" s="109">
        <v>14.15</v>
      </c>
      <c r="G328" s="144"/>
      <c r="H328" s="78">
        <v>42.45</v>
      </c>
      <c r="I328" s="78"/>
      <c r="J328" s="91" t="s">
        <v>700</v>
      </c>
    </row>
    <row r="329" spans="1:10" ht="16" x14ac:dyDescent="0.2">
      <c r="A329" s="63"/>
      <c r="B329" s="75" t="s">
        <v>612</v>
      </c>
      <c r="C329" s="66"/>
      <c r="D329" s="173" t="s">
        <v>412</v>
      </c>
      <c r="E329" s="78">
        <v>10000</v>
      </c>
      <c r="F329" s="109">
        <v>3.42</v>
      </c>
      <c r="G329" s="144"/>
      <c r="H329" s="78">
        <f>F329</f>
        <v>3.42</v>
      </c>
      <c r="I329" s="78"/>
      <c r="J329" s="91"/>
    </row>
    <row r="330" spans="1:10" ht="16" x14ac:dyDescent="0.2">
      <c r="A330" s="63"/>
      <c r="B330" s="75" t="s">
        <v>612</v>
      </c>
      <c r="C330" s="66"/>
      <c r="D330" s="173" t="s">
        <v>413</v>
      </c>
      <c r="E330" s="78">
        <v>500000</v>
      </c>
      <c r="F330" s="109">
        <v>20.9</v>
      </c>
      <c r="G330" s="144"/>
      <c r="H330" s="78">
        <f>F330</f>
        <v>20.9</v>
      </c>
      <c r="I330" s="78"/>
      <c r="J330" s="91"/>
    </row>
    <row r="331" spans="1:10" ht="16" x14ac:dyDescent="0.2">
      <c r="A331" s="63"/>
      <c r="B331" s="75" t="s">
        <v>612</v>
      </c>
      <c r="C331" s="66"/>
      <c r="D331" s="173" t="s">
        <v>418</v>
      </c>
      <c r="E331" s="78">
        <v>200000</v>
      </c>
      <c r="F331" s="109">
        <v>8.8000000000000007</v>
      </c>
      <c r="G331" s="144"/>
      <c r="H331" s="78">
        <f>F331</f>
        <v>8.8000000000000007</v>
      </c>
      <c r="I331" s="78"/>
      <c r="J331" s="91"/>
    </row>
    <row r="332" spans="1:10" ht="16" x14ac:dyDescent="0.2">
      <c r="A332" s="63"/>
      <c r="B332" s="75" t="s">
        <v>612</v>
      </c>
      <c r="C332" s="66"/>
      <c r="D332" s="173" t="s">
        <v>414</v>
      </c>
      <c r="E332" s="78">
        <v>10000</v>
      </c>
      <c r="F332" s="109">
        <v>0.35</v>
      </c>
      <c r="G332" s="144"/>
      <c r="H332" s="79">
        <f>F332</f>
        <v>0.35</v>
      </c>
      <c r="I332" s="79"/>
      <c r="J332" s="91"/>
    </row>
    <row r="333" spans="1:10" ht="16" x14ac:dyDescent="0.2">
      <c r="A333" s="63"/>
      <c r="B333" s="75"/>
      <c r="C333" s="66"/>
      <c r="D333" s="66"/>
      <c r="E333" s="78"/>
      <c r="F333" s="109"/>
      <c r="G333" s="144"/>
      <c r="H333" s="79"/>
      <c r="I333" s="79"/>
      <c r="J333" s="91"/>
    </row>
    <row r="334" spans="1:10" ht="16" x14ac:dyDescent="0.2">
      <c r="A334" s="63"/>
      <c r="B334" s="75" t="s">
        <v>613</v>
      </c>
      <c r="C334" s="66" t="s">
        <v>182</v>
      </c>
      <c r="D334" s="66" t="s">
        <v>411</v>
      </c>
      <c r="E334" s="78">
        <v>10000</v>
      </c>
      <c r="F334" s="109">
        <v>0</v>
      </c>
      <c r="G334" s="144">
        <f>H334-F334</f>
        <v>0.91</v>
      </c>
      <c r="H334" s="78">
        <v>0.91</v>
      </c>
      <c r="I334" s="78">
        <f>SUM(H334:H335)</f>
        <v>1.54</v>
      </c>
      <c r="J334" s="104"/>
    </row>
    <row r="335" spans="1:10" ht="16" x14ac:dyDescent="0.2">
      <c r="A335" s="63"/>
      <c r="B335" s="75" t="s">
        <v>613</v>
      </c>
      <c r="C335" s="66"/>
      <c r="D335" s="66" t="s">
        <v>417</v>
      </c>
      <c r="E335" s="78">
        <v>5000</v>
      </c>
      <c r="F335" s="109">
        <v>0.63</v>
      </c>
      <c r="G335" s="144"/>
      <c r="H335" s="78">
        <f>F335</f>
        <v>0.63</v>
      </c>
      <c r="I335" s="78"/>
      <c r="J335" s="104"/>
    </row>
    <row r="336" spans="1:10" ht="16" x14ac:dyDescent="0.2">
      <c r="A336" s="63"/>
      <c r="B336" s="75"/>
      <c r="C336" s="66"/>
      <c r="D336" s="66"/>
      <c r="E336" s="78"/>
      <c r="F336" s="109"/>
      <c r="G336" s="144"/>
      <c r="H336" s="78"/>
      <c r="I336" s="78"/>
      <c r="J336" s="104"/>
    </row>
    <row r="337" spans="1:10" ht="16" x14ac:dyDescent="0.2">
      <c r="A337" s="63"/>
      <c r="B337" s="75" t="s">
        <v>614</v>
      </c>
      <c r="C337" s="66" t="s">
        <v>366</v>
      </c>
      <c r="D337" s="66" t="s">
        <v>411</v>
      </c>
      <c r="E337" s="78">
        <v>10000</v>
      </c>
      <c r="F337" s="109">
        <v>0</v>
      </c>
      <c r="G337" s="144">
        <f>H337-F337</f>
        <v>3.08</v>
      </c>
      <c r="H337" s="78">
        <v>3.08</v>
      </c>
      <c r="I337" s="78">
        <f>SUM(H337:H342)</f>
        <v>19.840000000000003</v>
      </c>
      <c r="J337" s="104"/>
    </row>
    <row r="338" spans="1:10" ht="16" x14ac:dyDescent="0.2">
      <c r="A338" s="63"/>
      <c r="B338" s="75" t="s">
        <v>614</v>
      </c>
      <c r="C338" s="66"/>
      <c r="D338" s="173" t="s">
        <v>417</v>
      </c>
      <c r="E338" s="78">
        <v>10000</v>
      </c>
      <c r="F338" s="109">
        <v>4.41</v>
      </c>
      <c r="G338" s="144"/>
      <c r="H338" s="78">
        <f>F338</f>
        <v>4.41</v>
      </c>
      <c r="I338" s="78"/>
      <c r="J338" s="211"/>
    </row>
    <row r="339" spans="1:10" ht="16" x14ac:dyDescent="0.2">
      <c r="A339" s="63"/>
      <c r="B339" s="75" t="s">
        <v>614</v>
      </c>
      <c r="C339" s="66"/>
      <c r="D339" s="173" t="s">
        <v>412</v>
      </c>
      <c r="E339" s="78">
        <v>10000</v>
      </c>
      <c r="F339" s="109">
        <v>3.42</v>
      </c>
      <c r="G339" s="144"/>
      <c r="H339" s="78">
        <f>F339</f>
        <v>3.42</v>
      </c>
      <c r="I339" s="78"/>
      <c r="J339" s="104"/>
    </row>
    <row r="340" spans="1:10" ht="16" x14ac:dyDescent="0.2">
      <c r="A340" s="63"/>
      <c r="B340" s="75" t="s">
        <v>614</v>
      </c>
      <c r="C340" s="66"/>
      <c r="D340" s="173" t="s">
        <v>413</v>
      </c>
      <c r="E340" s="78">
        <v>100000</v>
      </c>
      <c r="F340" s="109">
        <v>4.18</v>
      </c>
      <c r="G340" s="144"/>
      <c r="H340" s="78">
        <f>F340</f>
        <v>4.18</v>
      </c>
      <c r="I340" s="78"/>
      <c r="J340" s="104"/>
    </row>
    <row r="341" spans="1:10" ht="16" x14ac:dyDescent="0.2">
      <c r="A341" s="63"/>
      <c r="B341" s="75" t="s">
        <v>614</v>
      </c>
      <c r="C341" s="66"/>
      <c r="D341" s="173" t="s">
        <v>418</v>
      </c>
      <c r="E341" s="78">
        <v>100000</v>
      </c>
      <c r="F341" s="109">
        <v>4.4000000000000004</v>
      </c>
      <c r="G341" s="144"/>
      <c r="H341" s="78">
        <f>F341</f>
        <v>4.4000000000000004</v>
      </c>
      <c r="I341" s="78"/>
      <c r="J341" s="104"/>
    </row>
    <row r="342" spans="1:10" ht="16" x14ac:dyDescent="0.2">
      <c r="A342" s="63"/>
      <c r="B342" s="75" t="s">
        <v>614</v>
      </c>
      <c r="C342" s="66"/>
      <c r="D342" s="173" t="s">
        <v>414</v>
      </c>
      <c r="E342" s="78">
        <v>10000</v>
      </c>
      <c r="F342" s="109">
        <v>0.35</v>
      </c>
      <c r="G342" s="144"/>
      <c r="H342" s="78">
        <f>F342</f>
        <v>0.35</v>
      </c>
      <c r="I342" s="78"/>
      <c r="J342" s="104"/>
    </row>
    <row r="343" spans="1:10" ht="16" x14ac:dyDescent="0.2">
      <c r="A343" s="63"/>
      <c r="B343" s="75"/>
      <c r="C343" s="66"/>
      <c r="D343" s="66"/>
      <c r="E343" s="78"/>
      <c r="F343" s="109"/>
      <c r="G343" s="144"/>
      <c r="H343" s="78"/>
      <c r="I343" s="78"/>
      <c r="J343" s="104"/>
    </row>
    <row r="344" spans="1:10" ht="16" x14ac:dyDescent="0.2">
      <c r="A344" s="63"/>
      <c r="B344" s="75" t="s">
        <v>615</v>
      </c>
      <c r="C344" s="66" t="s">
        <v>100</v>
      </c>
      <c r="D344" s="66" t="s">
        <v>411</v>
      </c>
      <c r="E344" s="78">
        <v>150000</v>
      </c>
      <c r="F344" s="78">
        <f>H344-G344</f>
        <v>12.74</v>
      </c>
      <c r="G344" s="78">
        <v>0.91</v>
      </c>
      <c r="H344" s="78">
        <v>13.65</v>
      </c>
      <c r="I344" s="78">
        <f>SUM(H344:H345)</f>
        <v>22.009999999999998</v>
      </c>
      <c r="J344" s="23"/>
    </row>
    <row r="345" spans="1:10" ht="16" x14ac:dyDescent="0.2">
      <c r="A345" s="63"/>
      <c r="B345" s="75" t="s">
        <v>615</v>
      </c>
      <c r="C345" s="66"/>
      <c r="D345" s="66" t="s">
        <v>413</v>
      </c>
      <c r="E345" s="79">
        <v>300000</v>
      </c>
      <c r="F345" s="109">
        <v>8.36</v>
      </c>
      <c r="G345" s="144"/>
      <c r="H345" s="79">
        <f>F345</f>
        <v>8.36</v>
      </c>
      <c r="I345" s="79"/>
      <c r="J345" s="23"/>
    </row>
    <row r="346" spans="1:10" ht="16" x14ac:dyDescent="0.2">
      <c r="A346" s="63"/>
      <c r="B346" s="75"/>
      <c r="C346" s="66"/>
      <c r="D346" s="66"/>
      <c r="E346" s="79"/>
      <c r="F346" s="109"/>
      <c r="G346" s="144"/>
      <c r="H346" s="79"/>
      <c r="I346" s="79"/>
      <c r="J346" s="23"/>
    </row>
    <row r="347" spans="1:10" ht="16" x14ac:dyDescent="0.2">
      <c r="A347" s="63"/>
      <c r="B347" s="75" t="s">
        <v>536</v>
      </c>
      <c r="C347" s="66" t="s">
        <v>524</v>
      </c>
      <c r="D347" s="66" t="s">
        <v>411</v>
      </c>
      <c r="E347" s="78">
        <v>10000</v>
      </c>
      <c r="F347" s="78">
        <v>0</v>
      </c>
      <c r="G347" s="78">
        <f>H347-F347</f>
        <v>0.66</v>
      </c>
      <c r="H347" s="78">
        <v>0.66</v>
      </c>
      <c r="I347" s="78">
        <f>SUM(H347:H349)</f>
        <v>2.87</v>
      </c>
      <c r="J347" s="23"/>
    </row>
    <row r="348" spans="1:10" ht="16" x14ac:dyDescent="0.2">
      <c r="A348" s="63"/>
      <c r="B348" s="75" t="s">
        <v>536</v>
      </c>
      <c r="C348" s="66"/>
      <c r="D348" s="66" t="s">
        <v>412</v>
      </c>
      <c r="E348" s="78">
        <v>4000</v>
      </c>
      <c r="F348" s="78">
        <v>1.37</v>
      </c>
      <c r="G348" s="78"/>
      <c r="H348" s="78">
        <f>F348</f>
        <v>1.37</v>
      </c>
      <c r="I348" s="78"/>
      <c r="J348" s="23"/>
    </row>
    <row r="349" spans="1:10" ht="16" x14ac:dyDescent="0.2">
      <c r="A349" s="63"/>
      <c r="B349" s="75" t="s">
        <v>536</v>
      </c>
      <c r="C349" s="66"/>
      <c r="D349" s="66" t="s">
        <v>413</v>
      </c>
      <c r="E349" s="78">
        <v>20000</v>
      </c>
      <c r="F349" s="78">
        <v>0.84</v>
      </c>
      <c r="G349" s="78"/>
      <c r="H349" s="78">
        <f>F349</f>
        <v>0.84</v>
      </c>
      <c r="I349" s="78"/>
      <c r="J349" s="23"/>
    </row>
    <row r="350" spans="1:10" ht="16" x14ac:dyDescent="0.2">
      <c r="A350" s="63"/>
      <c r="B350" s="75"/>
      <c r="C350" s="66"/>
      <c r="D350" s="66"/>
      <c r="E350" s="79"/>
      <c r="F350" s="109"/>
      <c r="G350" s="144"/>
      <c r="H350" s="79"/>
      <c r="I350" s="79"/>
      <c r="J350" s="23"/>
    </row>
    <row r="351" spans="1:10" ht="16" x14ac:dyDescent="0.2">
      <c r="A351" s="63"/>
      <c r="B351" s="75"/>
      <c r="C351" s="66"/>
      <c r="D351" s="66"/>
      <c r="E351" s="79"/>
      <c r="F351" s="109"/>
      <c r="G351" s="144"/>
      <c r="H351" s="79"/>
      <c r="I351" s="79"/>
      <c r="J351" s="23"/>
    </row>
    <row r="352" spans="1:10" ht="16" x14ac:dyDescent="0.2">
      <c r="A352" s="63"/>
      <c r="B352" s="75" t="s">
        <v>616</v>
      </c>
      <c r="C352" s="66" t="s">
        <v>437</v>
      </c>
      <c r="D352" s="66" t="s">
        <v>411</v>
      </c>
      <c r="E352" s="78">
        <v>100000</v>
      </c>
      <c r="F352" s="109">
        <f>H352-G352</f>
        <v>5.9399999999999995</v>
      </c>
      <c r="G352" s="144">
        <v>0.66</v>
      </c>
      <c r="H352" s="78">
        <v>6.6</v>
      </c>
      <c r="I352" s="78">
        <f>SUM(H352:H353)</f>
        <v>10.78</v>
      </c>
      <c r="J352" s="23"/>
    </row>
    <row r="353" spans="1:10" ht="16" x14ac:dyDescent="0.2">
      <c r="A353" s="63"/>
      <c r="B353" s="75" t="s">
        <v>616</v>
      </c>
      <c r="C353" s="66"/>
      <c r="D353" s="66" t="s">
        <v>413</v>
      </c>
      <c r="E353" s="78">
        <v>100000</v>
      </c>
      <c r="F353" s="109">
        <v>4.18</v>
      </c>
      <c r="G353" s="144"/>
      <c r="H353" s="78">
        <f>F353</f>
        <v>4.18</v>
      </c>
      <c r="I353" s="223"/>
      <c r="J353" s="23"/>
    </row>
    <row r="354" spans="1:10" ht="16" x14ac:dyDescent="0.2">
      <c r="A354" s="63"/>
      <c r="B354" s="75"/>
      <c r="C354" s="66"/>
      <c r="D354" s="66"/>
      <c r="E354" s="79"/>
      <c r="F354" s="109"/>
      <c r="G354" s="144"/>
      <c r="H354" s="79"/>
      <c r="J354" s="23"/>
    </row>
    <row r="355" spans="1:10" ht="16" x14ac:dyDescent="0.2">
      <c r="A355" s="63"/>
      <c r="B355" s="75" t="s">
        <v>617</v>
      </c>
      <c r="C355" s="66" t="s">
        <v>231</v>
      </c>
      <c r="D355" s="66" t="s">
        <v>411</v>
      </c>
      <c r="E355" s="78">
        <v>250000</v>
      </c>
      <c r="F355" s="109">
        <f>H355-G355</f>
        <v>48.24</v>
      </c>
      <c r="G355" s="144">
        <v>2.0099999999999998</v>
      </c>
      <c r="H355" s="78">
        <v>50.25</v>
      </c>
      <c r="I355" s="78">
        <f>SUM(H355:H360)</f>
        <v>89.62</v>
      </c>
      <c r="J355" s="211"/>
    </row>
    <row r="356" spans="1:10" ht="16" x14ac:dyDescent="0.2">
      <c r="A356" s="63"/>
      <c r="B356" s="75" t="s">
        <v>617</v>
      </c>
      <c r="C356" s="66"/>
      <c r="D356" s="173" t="s">
        <v>417</v>
      </c>
      <c r="E356" s="78">
        <v>50000</v>
      </c>
      <c r="F356" s="109">
        <v>14.15</v>
      </c>
      <c r="G356" s="144"/>
      <c r="H356" s="78">
        <f>F356</f>
        <v>14.15</v>
      </c>
      <c r="I356" s="78"/>
      <c r="J356" s="23"/>
    </row>
    <row r="357" spans="1:10" ht="16" x14ac:dyDescent="0.2">
      <c r="A357" s="63"/>
      <c r="B357" s="75" t="s">
        <v>617</v>
      </c>
      <c r="C357" s="66"/>
      <c r="D357" s="173" t="s">
        <v>412</v>
      </c>
      <c r="E357" s="78">
        <v>10000</v>
      </c>
      <c r="F357" s="109">
        <v>3.42</v>
      </c>
      <c r="G357" s="144"/>
      <c r="H357" s="78">
        <f>F357</f>
        <v>3.42</v>
      </c>
      <c r="I357" s="78"/>
      <c r="J357" s="23"/>
    </row>
    <row r="358" spans="1:10" ht="16" x14ac:dyDescent="0.2">
      <c r="A358" s="63"/>
      <c r="B358" s="75" t="s">
        <v>617</v>
      </c>
      <c r="C358" s="66"/>
      <c r="D358" s="173" t="s">
        <v>413</v>
      </c>
      <c r="E358" s="79">
        <v>250000</v>
      </c>
      <c r="F358" s="109">
        <v>10.45</v>
      </c>
      <c r="G358" s="144"/>
      <c r="H358" s="79">
        <f>F358</f>
        <v>10.45</v>
      </c>
      <c r="I358" s="79"/>
      <c r="J358" s="23"/>
    </row>
    <row r="359" spans="1:10" ht="16" x14ac:dyDescent="0.2">
      <c r="A359" s="63"/>
      <c r="B359" s="75" t="s">
        <v>617</v>
      </c>
      <c r="C359" s="66"/>
      <c r="D359" s="173" t="s">
        <v>418</v>
      </c>
      <c r="E359" s="78">
        <v>250000</v>
      </c>
      <c r="F359" s="109">
        <v>11</v>
      </c>
      <c r="G359" s="144"/>
      <c r="H359" s="79">
        <f>F359</f>
        <v>11</v>
      </c>
      <c r="I359" s="79"/>
      <c r="J359" s="23"/>
    </row>
    <row r="360" spans="1:10" ht="16" x14ac:dyDescent="0.2">
      <c r="A360" s="63"/>
      <c r="B360" s="75" t="s">
        <v>617</v>
      </c>
      <c r="C360" s="66"/>
      <c r="D360" s="173" t="s">
        <v>414</v>
      </c>
      <c r="E360" s="78">
        <v>10000</v>
      </c>
      <c r="F360" s="109">
        <v>0.35</v>
      </c>
      <c r="G360" s="144"/>
      <c r="H360" s="79">
        <f>F360</f>
        <v>0.35</v>
      </c>
      <c r="I360" s="79"/>
      <c r="J360" s="23"/>
    </row>
    <row r="361" spans="1:10" ht="16" x14ac:dyDescent="0.2">
      <c r="A361" s="63"/>
      <c r="B361" s="75"/>
      <c r="C361" s="66"/>
      <c r="D361" s="173"/>
      <c r="E361" s="78"/>
      <c r="F361" s="109"/>
      <c r="G361" s="144"/>
      <c r="H361" s="79"/>
      <c r="I361" s="79"/>
      <c r="J361" s="23"/>
    </row>
    <row r="362" spans="1:10" ht="16" x14ac:dyDescent="0.2">
      <c r="A362" s="63"/>
      <c r="B362" s="75" t="s">
        <v>537</v>
      </c>
      <c r="C362" s="66" t="s">
        <v>531</v>
      </c>
      <c r="D362" s="173" t="s">
        <v>411</v>
      </c>
      <c r="E362" s="78">
        <v>10000</v>
      </c>
      <c r="F362" s="78">
        <v>0</v>
      </c>
      <c r="G362" s="78">
        <f>H362-F362</f>
        <v>2.0099999999999998</v>
      </c>
      <c r="H362" s="78">
        <v>2.0099999999999998</v>
      </c>
      <c r="I362" s="78">
        <f>SUM(H362:H367)</f>
        <v>6.79</v>
      </c>
      <c r="J362" s="23"/>
    </row>
    <row r="363" spans="1:10" ht="16" x14ac:dyDescent="0.2">
      <c r="A363" s="63"/>
      <c r="B363" s="75" t="s">
        <v>537</v>
      </c>
      <c r="C363" s="66"/>
      <c r="D363" s="173" t="s">
        <v>417</v>
      </c>
      <c r="E363" s="78">
        <v>5000</v>
      </c>
      <c r="F363" s="78">
        <v>2.21</v>
      </c>
      <c r="G363" s="78"/>
      <c r="H363" s="78">
        <v>3.39</v>
      </c>
      <c r="I363" s="78"/>
      <c r="J363" s="23"/>
    </row>
    <row r="364" spans="1:10" ht="16" x14ac:dyDescent="0.2">
      <c r="A364" s="63"/>
      <c r="B364" s="75" t="s">
        <v>537</v>
      </c>
      <c r="C364" s="66"/>
      <c r="D364" s="173" t="s">
        <v>412</v>
      </c>
      <c r="E364" s="78">
        <v>2000</v>
      </c>
      <c r="F364" s="78">
        <v>0.68</v>
      </c>
      <c r="G364" s="78"/>
      <c r="H364" s="78">
        <f>F364</f>
        <v>0.68</v>
      </c>
      <c r="I364" s="78"/>
      <c r="J364" s="23"/>
    </row>
    <row r="365" spans="1:10" ht="16" x14ac:dyDescent="0.2">
      <c r="A365" s="63"/>
      <c r="B365" s="75" t="s">
        <v>537</v>
      </c>
      <c r="C365" s="66"/>
      <c r="D365" s="173" t="s">
        <v>413</v>
      </c>
      <c r="E365" s="78">
        <v>10000</v>
      </c>
      <c r="F365" s="78">
        <v>0.42</v>
      </c>
      <c r="G365" s="78"/>
      <c r="H365" s="78">
        <f>F365</f>
        <v>0.42</v>
      </c>
      <c r="I365" s="78"/>
      <c r="J365" s="23"/>
    </row>
    <row r="366" spans="1:10" ht="16" x14ac:dyDescent="0.2">
      <c r="A366" s="63"/>
      <c r="B366" s="75" t="s">
        <v>537</v>
      </c>
      <c r="C366" s="66"/>
      <c r="D366" s="173" t="s">
        <v>418</v>
      </c>
      <c r="E366" s="78">
        <v>5000</v>
      </c>
      <c r="F366" s="78">
        <v>0.22</v>
      </c>
      <c r="G366" s="78"/>
      <c r="H366" s="78">
        <f>F366</f>
        <v>0.22</v>
      </c>
      <c r="I366" s="78"/>
      <c r="J366" s="23"/>
    </row>
    <row r="367" spans="1:10" ht="16" x14ac:dyDescent="0.2">
      <c r="A367" s="63"/>
      <c r="B367" s="75" t="s">
        <v>537</v>
      </c>
      <c r="C367" s="66"/>
      <c r="D367" s="173" t="s">
        <v>414</v>
      </c>
      <c r="E367" s="78">
        <v>2000</v>
      </c>
      <c r="F367" s="78">
        <v>7.0000000000000007E-2</v>
      </c>
      <c r="G367" s="78"/>
      <c r="H367" s="78">
        <f>F367</f>
        <v>7.0000000000000007E-2</v>
      </c>
      <c r="I367" s="78"/>
      <c r="J367" s="23"/>
    </row>
    <row r="368" spans="1:10" ht="16" x14ac:dyDescent="0.2">
      <c r="A368" s="63"/>
      <c r="B368" s="75"/>
      <c r="C368" s="66"/>
      <c r="D368" s="173"/>
      <c r="E368" s="78"/>
      <c r="F368" s="78"/>
      <c r="G368" s="78"/>
      <c r="H368" s="78"/>
      <c r="I368" s="78"/>
      <c r="J368" s="23"/>
    </row>
    <row r="369" spans="1:10" ht="16" x14ac:dyDescent="0.2">
      <c r="A369" s="63"/>
      <c r="B369" s="75" t="s">
        <v>663</v>
      </c>
      <c r="C369" s="66" t="s">
        <v>662</v>
      </c>
      <c r="D369" s="173" t="s">
        <v>411</v>
      </c>
      <c r="E369" s="78">
        <v>200000</v>
      </c>
      <c r="F369" s="78">
        <f>H369-G369</f>
        <v>38.190000000000005</v>
      </c>
      <c r="G369" s="78">
        <v>2.0099999999999998</v>
      </c>
      <c r="H369" s="78">
        <v>40.200000000000003</v>
      </c>
      <c r="I369" s="78">
        <f>SUM(H369:H374)</f>
        <v>83.179999999999993</v>
      </c>
      <c r="J369" s="23"/>
    </row>
    <row r="370" spans="1:10" ht="16" x14ac:dyDescent="0.2">
      <c r="A370" s="63"/>
      <c r="B370" s="75" t="s">
        <v>663</v>
      </c>
      <c r="C370" s="66"/>
      <c r="D370" s="173" t="s">
        <v>417</v>
      </c>
      <c r="E370" s="78">
        <v>50000</v>
      </c>
      <c r="F370" s="78">
        <v>22.05</v>
      </c>
      <c r="G370" s="78"/>
      <c r="H370" s="78">
        <f>F370</f>
        <v>22.05</v>
      </c>
      <c r="I370" s="78"/>
      <c r="J370" s="23"/>
    </row>
    <row r="371" spans="1:10" ht="16" x14ac:dyDescent="0.2">
      <c r="A371" s="63"/>
      <c r="B371" s="75" t="s">
        <v>663</v>
      </c>
      <c r="C371" s="66"/>
      <c r="D371" s="173" t="s">
        <v>412</v>
      </c>
      <c r="E371" s="78">
        <v>10000</v>
      </c>
      <c r="F371" s="78">
        <v>3.42</v>
      </c>
      <c r="G371" s="78"/>
      <c r="H371" s="78">
        <f>F371</f>
        <v>3.42</v>
      </c>
      <c r="I371" s="78"/>
      <c r="J371" s="23"/>
    </row>
    <row r="372" spans="1:10" ht="16" x14ac:dyDescent="0.2">
      <c r="A372" s="63"/>
      <c r="B372" s="75" t="s">
        <v>663</v>
      </c>
      <c r="C372" s="66"/>
      <c r="D372" s="173" t="s">
        <v>413</v>
      </c>
      <c r="E372" s="78">
        <v>200000</v>
      </c>
      <c r="F372" s="78">
        <v>8.36</v>
      </c>
      <c r="G372" s="78"/>
      <c r="H372" s="78">
        <f>F372</f>
        <v>8.36</v>
      </c>
      <c r="I372" s="78"/>
      <c r="J372" s="23"/>
    </row>
    <row r="373" spans="1:10" ht="16" x14ac:dyDescent="0.2">
      <c r="A373" s="63"/>
      <c r="B373" s="75" t="s">
        <v>663</v>
      </c>
      <c r="C373" s="66"/>
      <c r="D373" s="173" t="s">
        <v>418</v>
      </c>
      <c r="E373" s="78">
        <v>200000</v>
      </c>
      <c r="F373" s="78">
        <v>8.8000000000000007</v>
      </c>
      <c r="G373" s="78"/>
      <c r="H373" s="78">
        <f>F373</f>
        <v>8.8000000000000007</v>
      </c>
      <c r="I373" s="78"/>
      <c r="J373" s="23"/>
    </row>
    <row r="374" spans="1:10" ht="16" x14ac:dyDescent="0.2">
      <c r="A374" s="63"/>
      <c r="B374" s="75" t="s">
        <v>663</v>
      </c>
      <c r="C374" s="66"/>
      <c r="D374" s="173" t="s">
        <v>414</v>
      </c>
      <c r="E374" s="78">
        <v>10000</v>
      </c>
      <c r="F374" s="78">
        <v>0.35</v>
      </c>
      <c r="G374" s="78"/>
      <c r="H374" s="78">
        <f>F374</f>
        <v>0.35</v>
      </c>
      <c r="I374" s="78"/>
      <c r="J374" s="23"/>
    </row>
    <row r="375" spans="1:10" ht="16" x14ac:dyDescent="0.2">
      <c r="A375" s="63"/>
      <c r="B375" s="75"/>
      <c r="C375" s="66"/>
      <c r="D375" s="66"/>
      <c r="E375" s="78"/>
      <c r="F375" s="109"/>
      <c r="G375" s="144"/>
      <c r="H375" s="79"/>
      <c r="I375" s="79"/>
      <c r="J375" s="23"/>
    </row>
    <row r="376" spans="1:10" ht="16" x14ac:dyDescent="0.2">
      <c r="A376" s="63"/>
      <c r="B376" s="75" t="s">
        <v>618</v>
      </c>
      <c r="C376" s="66" t="s">
        <v>206</v>
      </c>
      <c r="D376" s="66" t="s">
        <v>411</v>
      </c>
      <c r="E376" s="78">
        <v>180000</v>
      </c>
      <c r="F376" s="78">
        <f>H376-G376</f>
        <v>21.419999999999998</v>
      </c>
      <c r="G376" s="78">
        <v>1.26</v>
      </c>
      <c r="H376" s="78">
        <v>22.68</v>
      </c>
      <c r="I376" s="78">
        <f>SUM(H376:H381)</f>
        <v>92.83</v>
      </c>
      <c r="J376" s="23"/>
    </row>
    <row r="377" spans="1:10" ht="16" x14ac:dyDescent="0.2">
      <c r="A377" s="63"/>
      <c r="B377" s="75" t="s">
        <v>618</v>
      </c>
      <c r="C377" s="66"/>
      <c r="D377" s="173" t="s">
        <v>417</v>
      </c>
      <c r="E377" s="78">
        <v>50000</v>
      </c>
      <c r="F377" s="109">
        <v>50.94</v>
      </c>
      <c r="G377" s="144"/>
      <c r="H377" s="79">
        <f>F377</f>
        <v>50.94</v>
      </c>
      <c r="I377" s="79"/>
      <c r="J377" s="23"/>
    </row>
    <row r="378" spans="1:10" ht="16" x14ac:dyDescent="0.2">
      <c r="A378" s="63"/>
      <c r="B378" s="75" t="s">
        <v>618</v>
      </c>
      <c r="C378" s="66"/>
      <c r="D378" s="173" t="s">
        <v>412</v>
      </c>
      <c r="E378" s="78">
        <v>10000</v>
      </c>
      <c r="F378" s="109">
        <v>3.42</v>
      </c>
      <c r="G378" s="144"/>
      <c r="H378" s="79">
        <f>F378</f>
        <v>3.42</v>
      </c>
      <c r="I378" s="79"/>
      <c r="J378" s="23"/>
    </row>
    <row r="379" spans="1:10" ht="16" x14ac:dyDescent="0.2">
      <c r="A379" s="63"/>
      <c r="B379" s="75" t="s">
        <v>618</v>
      </c>
      <c r="C379" s="66"/>
      <c r="D379" s="173" t="s">
        <v>413</v>
      </c>
      <c r="E379" s="78">
        <v>180000</v>
      </c>
      <c r="F379" s="109">
        <v>7.52</v>
      </c>
      <c r="G379" s="144"/>
      <c r="H379" s="79">
        <f>F379</f>
        <v>7.52</v>
      </c>
      <c r="I379" s="79"/>
      <c r="J379" s="23"/>
    </row>
    <row r="380" spans="1:10" ht="16" x14ac:dyDescent="0.2">
      <c r="A380" s="63"/>
      <c r="B380" s="75" t="s">
        <v>618</v>
      </c>
      <c r="C380" s="66"/>
      <c r="D380" s="173" t="s">
        <v>418</v>
      </c>
      <c r="E380" s="78">
        <v>180000</v>
      </c>
      <c r="F380" s="109">
        <v>7.92</v>
      </c>
      <c r="G380" s="144"/>
      <c r="H380" s="79">
        <f>F380</f>
        <v>7.92</v>
      </c>
      <c r="I380" s="79"/>
      <c r="J380" s="23"/>
    </row>
    <row r="381" spans="1:10" ht="16" x14ac:dyDescent="0.2">
      <c r="A381" s="63"/>
      <c r="B381" s="75" t="s">
        <v>618</v>
      </c>
      <c r="C381" s="66"/>
      <c r="D381" s="173" t="s">
        <v>414</v>
      </c>
      <c r="E381" s="78">
        <v>10000</v>
      </c>
      <c r="F381" s="109">
        <v>0.35</v>
      </c>
      <c r="G381" s="144"/>
      <c r="H381" s="79">
        <f>F381</f>
        <v>0.35</v>
      </c>
      <c r="I381" s="79"/>
      <c r="J381" s="23"/>
    </row>
    <row r="382" spans="1:10" ht="16" x14ac:dyDescent="0.2">
      <c r="A382" s="63"/>
      <c r="B382" s="75"/>
      <c r="C382" s="66"/>
      <c r="D382" s="66"/>
      <c r="E382" s="78"/>
      <c r="F382" s="109"/>
      <c r="G382" s="144"/>
      <c r="H382" s="79"/>
      <c r="I382" s="79"/>
      <c r="J382" s="23"/>
    </row>
    <row r="383" spans="1:10" ht="16" x14ac:dyDescent="0.2">
      <c r="A383" s="63"/>
      <c r="B383" s="75" t="s">
        <v>619</v>
      </c>
      <c r="C383" s="66" t="s">
        <v>204</v>
      </c>
      <c r="D383" s="66" t="s">
        <v>411</v>
      </c>
      <c r="E383" s="78">
        <v>180000</v>
      </c>
      <c r="F383" s="78">
        <f>H383-G383</f>
        <v>34.17</v>
      </c>
      <c r="G383" s="78">
        <v>2.0099999999999998</v>
      </c>
      <c r="H383" s="78">
        <v>36.18</v>
      </c>
      <c r="I383" s="78">
        <f>SUM(H383:H388)</f>
        <v>123.62</v>
      </c>
      <c r="J383" s="23"/>
    </row>
    <row r="384" spans="1:10" ht="16" x14ac:dyDescent="0.2">
      <c r="A384" s="63"/>
      <c r="B384" s="75" t="s">
        <v>619</v>
      </c>
      <c r="C384" s="66"/>
      <c r="D384" s="173" t="s">
        <v>417</v>
      </c>
      <c r="E384" s="78">
        <v>180000</v>
      </c>
      <c r="F384" s="109">
        <v>79.38</v>
      </c>
      <c r="G384" s="144"/>
      <c r="H384" s="79">
        <f>F384</f>
        <v>79.38</v>
      </c>
      <c r="I384" s="79"/>
      <c r="J384" s="23"/>
    </row>
    <row r="385" spans="1:10" ht="16" x14ac:dyDescent="0.2">
      <c r="A385" s="63"/>
      <c r="B385" s="75" t="s">
        <v>619</v>
      </c>
      <c r="C385" s="66"/>
      <c r="D385" s="173" t="s">
        <v>412</v>
      </c>
      <c r="E385" s="78">
        <v>10000</v>
      </c>
      <c r="F385" s="109">
        <v>3.42</v>
      </c>
      <c r="G385" s="144"/>
      <c r="H385" s="79">
        <f>F385</f>
        <v>3.42</v>
      </c>
      <c r="I385" s="79"/>
      <c r="J385" s="23"/>
    </row>
    <row r="386" spans="1:10" ht="16" x14ac:dyDescent="0.2">
      <c r="A386" s="63"/>
      <c r="B386" s="75" t="s">
        <v>619</v>
      </c>
      <c r="C386" s="66"/>
      <c r="D386" s="173" t="s">
        <v>413</v>
      </c>
      <c r="E386" s="78">
        <v>50000</v>
      </c>
      <c r="F386" s="109">
        <v>2.09</v>
      </c>
      <c r="G386" s="144"/>
      <c r="H386" s="79">
        <f>F386</f>
        <v>2.09</v>
      </c>
      <c r="I386" s="79"/>
      <c r="J386" s="23"/>
    </row>
    <row r="387" spans="1:10" ht="16" x14ac:dyDescent="0.2">
      <c r="A387" s="63"/>
      <c r="B387" s="75" t="s">
        <v>619</v>
      </c>
      <c r="C387" s="66"/>
      <c r="D387" s="173" t="s">
        <v>418</v>
      </c>
      <c r="E387" s="78">
        <v>50000</v>
      </c>
      <c r="F387" s="109">
        <v>2.2000000000000002</v>
      </c>
      <c r="G387" s="144"/>
      <c r="H387" s="79">
        <f>F387</f>
        <v>2.2000000000000002</v>
      </c>
      <c r="I387" s="79"/>
      <c r="J387" s="23"/>
    </row>
    <row r="388" spans="1:10" ht="16" x14ac:dyDescent="0.2">
      <c r="A388" s="63"/>
      <c r="B388" s="75" t="s">
        <v>619</v>
      </c>
      <c r="C388" s="66"/>
      <c r="D388" s="173" t="s">
        <v>414</v>
      </c>
      <c r="E388" s="78">
        <v>10000</v>
      </c>
      <c r="F388" s="109">
        <v>0.35</v>
      </c>
      <c r="G388" s="144"/>
      <c r="H388" s="79">
        <f>F388</f>
        <v>0.35</v>
      </c>
      <c r="I388" s="79"/>
      <c r="J388" s="23"/>
    </row>
    <row r="389" spans="1:10" ht="16" x14ac:dyDescent="0.2">
      <c r="A389" s="63"/>
      <c r="B389" s="75"/>
      <c r="C389" s="66"/>
      <c r="D389" s="173"/>
      <c r="E389" s="78"/>
      <c r="F389" s="109"/>
      <c r="G389" s="144"/>
      <c r="H389" s="79"/>
      <c r="I389" s="79"/>
      <c r="J389" s="23"/>
    </row>
    <row r="390" spans="1:10" ht="16" x14ac:dyDescent="0.2">
      <c r="A390" s="63"/>
      <c r="B390" s="75" t="s">
        <v>620</v>
      </c>
      <c r="C390" s="66" t="s">
        <v>451</v>
      </c>
      <c r="D390" s="173" t="s">
        <v>411</v>
      </c>
      <c r="E390" s="78">
        <v>250000</v>
      </c>
      <c r="F390" s="109">
        <f>H390-G390</f>
        <v>15.84</v>
      </c>
      <c r="G390" s="144">
        <v>0.66</v>
      </c>
      <c r="H390" s="78">
        <v>16.5</v>
      </c>
      <c r="I390" s="78">
        <f>SUM(H390:H391)</f>
        <v>29.46</v>
      </c>
      <c r="J390" s="23"/>
    </row>
    <row r="391" spans="1:10" ht="16" x14ac:dyDescent="0.2">
      <c r="A391" s="63"/>
      <c r="B391" s="75" t="s">
        <v>620</v>
      </c>
      <c r="C391" s="66"/>
      <c r="D391" s="173" t="s">
        <v>413</v>
      </c>
      <c r="E391" s="78">
        <v>310000</v>
      </c>
      <c r="F391" s="109">
        <v>12.96</v>
      </c>
      <c r="G391" s="144"/>
      <c r="H391" s="78">
        <f>F391</f>
        <v>12.96</v>
      </c>
      <c r="I391" s="78"/>
      <c r="J391" s="23"/>
    </row>
    <row r="392" spans="1:10" ht="16" x14ac:dyDescent="0.2">
      <c r="A392" s="63"/>
      <c r="B392" s="75"/>
      <c r="C392" s="66"/>
      <c r="D392" s="173"/>
      <c r="E392" s="78"/>
      <c r="F392" s="109"/>
      <c r="G392" s="144"/>
      <c r="H392" s="78"/>
      <c r="I392" s="78"/>
      <c r="J392" s="23"/>
    </row>
    <row r="393" spans="1:10" ht="16" x14ac:dyDescent="0.2">
      <c r="A393" s="63"/>
      <c r="B393" s="75" t="s">
        <v>665</v>
      </c>
      <c r="C393" s="66" t="s">
        <v>664</v>
      </c>
      <c r="D393" s="124" t="s">
        <v>411</v>
      </c>
      <c r="E393" s="78">
        <v>10000</v>
      </c>
      <c r="F393" s="109">
        <f>H393-G393</f>
        <v>0</v>
      </c>
      <c r="G393" s="144">
        <v>0.91</v>
      </c>
      <c r="H393" s="78">
        <v>0.91</v>
      </c>
      <c r="I393" s="78">
        <f>SUM(H393:H396)</f>
        <v>6.77</v>
      </c>
      <c r="J393" s="23"/>
    </row>
    <row r="394" spans="1:10" ht="16" x14ac:dyDescent="0.2">
      <c r="A394" s="63"/>
      <c r="B394" s="75" t="s">
        <v>665</v>
      </c>
      <c r="C394" s="66"/>
      <c r="D394" s="124" t="s">
        <v>412</v>
      </c>
      <c r="E394" s="78">
        <v>10000</v>
      </c>
      <c r="F394" s="109">
        <v>3.42</v>
      </c>
      <c r="G394" s="144"/>
      <c r="H394" s="78">
        <f>F394</f>
        <v>3.42</v>
      </c>
      <c r="I394" s="78"/>
      <c r="J394" s="23"/>
    </row>
    <row r="395" spans="1:10" ht="16" x14ac:dyDescent="0.2">
      <c r="A395" s="63"/>
      <c r="B395" s="75" t="s">
        <v>665</v>
      </c>
      <c r="C395" s="66"/>
      <c r="D395" s="124" t="s">
        <v>413</v>
      </c>
      <c r="E395" s="78">
        <v>50000</v>
      </c>
      <c r="F395" s="109">
        <v>2.09</v>
      </c>
      <c r="G395" s="144"/>
      <c r="H395" s="78">
        <f>F395</f>
        <v>2.09</v>
      </c>
      <c r="I395" s="78"/>
      <c r="J395" s="23"/>
    </row>
    <row r="396" spans="1:10" ht="16" x14ac:dyDescent="0.2">
      <c r="A396" s="63"/>
      <c r="B396" s="75" t="s">
        <v>665</v>
      </c>
      <c r="C396" s="66"/>
      <c r="D396" s="124" t="s">
        <v>414</v>
      </c>
      <c r="E396" s="78">
        <v>10000</v>
      </c>
      <c r="F396" s="109">
        <v>0.35</v>
      </c>
      <c r="G396" s="144"/>
      <c r="H396" s="78">
        <f>F396</f>
        <v>0.35</v>
      </c>
      <c r="I396" s="79"/>
      <c r="J396" s="23"/>
    </row>
    <row r="397" spans="1:10" ht="16" x14ac:dyDescent="0.2">
      <c r="A397" s="63"/>
      <c r="B397" s="75"/>
      <c r="C397" s="66"/>
      <c r="D397" s="66"/>
      <c r="E397" s="79"/>
      <c r="F397" s="109"/>
      <c r="G397" s="144"/>
      <c r="H397" s="79"/>
      <c r="I397" s="79"/>
      <c r="J397" s="23"/>
    </row>
    <row r="398" spans="1:10" ht="16" x14ac:dyDescent="0.2">
      <c r="A398" s="63"/>
      <c r="B398" s="75" t="s">
        <v>622</v>
      </c>
      <c r="C398" s="66" t="s">
        <v>166</v>
      </c>
      <c r="D398" s="66" t="s">
        <v>411</v>
      </c>
      <c r="E398" s="78">
        <v>10000</v>
      </c>
      <c r="F398" s="109">
        <f>H398-G398</f>
        <v>5.9399999999999995</v>
      </c>
      <c r="G398" s="144">
        <v>0.66</v>
      </c>
      <c r="H398" s="78">
        <v>6.6</v>
      </c>
      <c r="I398" s="78">
        <f>SUM(H398:H399)</f>
        <v>10.78</v>
      </c>
      <c r="J398" s="23"/>
    </row>
    <row r="399" spans="1:10" ht="16" x14ac:dyDescent="0.2">
      <c r="A399" s="63"/>
      <c r="B399" s="75" t="s">
        <v>622</v>
      </c>
      <c r="C399" s="66"/>
      <c r="D399" s="66" t="s">
        <v>413</v>
      </c>
      <c r="E399" s="78">
        <v>100000</v>
      </c>
      <c r="F399" s="109">
        <v>4.18</v>
      </c>
      <c r="G399" s="144"/>
      <c r="H399" s="78">
        <f>F399</f>
        <v>4.18</v>
      </c>
      <c r="I399" s="78"/>
      <c r="J399" s="23"/>
    </row>
    <row r="400" spans="1:10" ht="16" x14ac:dyDescent="0.2">
      <c r="A400" s="63"/>
      <c r="B400" s="75"/>
      <c r="C400" s="66"/>
      <c r="D400" s="66"/>
      <c r="E400" s="79"/>
      <c r="F400" s="109"/>
      <c r="G400" s="144"/>
      <c r="H400" s="79"/>
      <c r="I400" s="79"/>
      <c r="J400" s="23"/>
    </row>
    <row r="401" spans="1:10" ht="16" x14ac:dyDescent="0.2">
      <c r="A401" s="63"/>
      <c r="B401" s="75" t="s">
        <v>623</v>
      </c>
      <c r="C401" s="66" t="s">
        <v>86</v>
      </c>
      <c r="D401" s="66" t="s">
        <v>411</v>
      </c>
      <c r="E401" s="78">
        <v>10000</v>
      </c>
      <c r="F401" s="109">
        <v>0</v>
      </c>
      <c r="G401" s="144">
        <v>3.08</v>
      </c>
      <c r="H401" s="78">
        <v>3.08</v>
      </c>
      <c r="I401" s="78">
        <f>SUM(H401:H402)</f>
        <v>3.5</v>
      </c>
      <c r="J401" s="211"/>
    </row>
    <row r="402" spans="1:10" ht="16" x14ac:dyDescent="0.2">
      <c r="A402" s="122"/>
      <c r="B402" s="75" t="s">
        <v>623</v>
      </c>
      <c r="C402" s="124"/>
      <c r="D402" s="124" t="s">
        <v>413</v>
      </c>
      <c r="E402" s="152">
        <v>10000</v>
      </c>
      <c r="F402" s="109">
        <v>0.42</v>
      </c>
      <c r="G402" s="144"/>
      <c r="H402" s="79">
        <f>F402</f>
        <v>0.42</v>
      </c>
      <c r="I402" s="79"/>
      <c r="J402" s="23"/>
    </row>
    <row r="403" spans="1:10" ht="16" x14ac:dyDescent="0.2">
      <c r="A403" s="122"/>
      <c r="B403" s="123"/>
      <c r="C403" s="124"/>
      <c r="D403" s="124"/>
      <c r="E403" s="152"/>
      <c r="F403" s="109"/>
      <c r="G403" s="144"/>
      <c r="H403" s="79"/>
      <c r="I403" s="79"/>
      <c r="J403" s="23"/>
    </row>
    <row r="404" spans="1:10" ht="16" x14ac:dyDescent="0.2">
      <c r="A404" s="122"/>
      <c r="B404" s="123" t="s">
        <v>538</v>
      </c>
      <c r="C404" s="124" t="s">
        <v>532</v>
      </c>
      <c r="D404" s="124" t="s">
        <v>411</v>
      </c>
      <c r="E404" s="152">
        <v>200000</v>
      </c>
      <c r="F404" s="109">
        <v>0.66</v>
      </c>
      <c r="G404" s="144">
        <f>H404-F404</f>
        <v>12.54</v>
      </c>
      <c r="H404" s="79">
        <v>13.2</v>
      </c>
      <c r="I404" s="79">
        <f>SUM(H404:H407)</f>
        <v>25.33</v>
      </c>
      <c r="J404" s="23"/>
    </row>
    <row r="405" spans="1:10" ht="16" x14ac:dyDescent="0.2">
      <c r="A405" s="122"/>
      <c r="B405" s="123" t="s">
        <v>538</v>
      </c>
      <c r="C405" s="124"/>
      <c r="D405" s="124" t="s">
        <v>412</v>
      </c>
      <c r="E405" s="152">
        <v>10000</v>
      </c>
      <c r="F405" s="109">
        <v>3.42</v>
      </c>
      <c r="G405" s="144"/>
      <c r="H405" s="79">
        <f>F405</f>
        <v>3.42</v>
      </c>
      <c r="I405" s="79"/>
      <c r="J405" s="23"/>
    </row>
    <row r="406" spans="1:10" ht="16" x14ac:dyDescent="0.2">
      <c r="A406" s="122"/>
      <c r="B406" s="123" t="s">
        <v>538</v>
      </c>
      <c r="C406" s="124"/>
      <c r="D406" s="124" t="s">
        <v>413</v>
      </c>
      <c r="E406" s="152">
        <v>200000</v>
      </c>
      <c r="F406" s="109">
        <v>8.36</v>
      </c>
      <c r="G406" s="144"/>
      <c r="H406" s="79">
        <f>F406</f>
        <v>8.36</v>
      </c>
      <c r="I406" s="79"/>
      <c r="J406" s="23"/>
    </row>
    <row r="407" spans="1:10" ht="16" x14ac:dyDescent="0.2">
      <c r="A407" s="122"/>
      <c r="B407" s="123" t="s">
        <v>538</v>
      </c>
      <c r="C407" s="124"/>
      <c r="D407" s="124" t="s">
        <v>414</v>
      </c>
      <c r="E407" s="152">
        <v>10000</v>
      </c>
      <c r="F407" s="109">
        <v>0.35</v>
      </c>
      <c r="G407" s="144"/>
      <c r="H407" s="79">
        <f>F407</f>
        <v>0.35</v>
      </c>
      <c r="I407" s="79"/>
      <c r="J407" s="23"/>
    </row>
    <row r="408" spans="1:10" ht="16" x14ac:dyDescent="0.2">
      <c r="A408" s="122"/>
      <c r="B408" s="123"/>
      <c r="C408" s="124"/>
      <c r="D408" s="124"/>
      <c r="E408" s="152"/>
      <c r="F408" s="109"/>
      <c r="G408" s="144"/>
      <c r="H408" s="79"/>
      <c r="I408" s="79"/>
      <c r="J408" s="23"/>
    </row>
    <row r="409" spans="1:10" ht="16" x14ac:dyDescent="0.2">
      <c r="A409" s="136"/>
      <c r="B409" s="137"/>
      <c r="C409" s="134" t="s">
        <v>400</v>
      </c>
      <c r="D409" s="134"/>
      <c r="E409" s="153"/>
      <c r="F409" s="251"/>
      <c r="G409" s="243"/>
      <c r="H409" s="132"/>
      <c r="I409" s="132">
        <f>SUM(I5:I404)</f>
        <v>2812.2300000000005</v>
      </c>
      <c r="J409" s="231"/>
    </row>
    <row r="410" spans="1:10" ht="16" x14ac:dyDescent="0.2">
      <c r="A410" s="122"/>
      <c r="B410" s="123"/>
      <c r="C410" s="124"/>
      <c r="D410" s="124"/>
      <c r="E410" s="152"/>
      <c r="F410" s="109"/>
      <c r="G410" s="144"/>
      <c r="H410" s="79"/>
      <c r="I410" s="79"/>
      <c r="J410" s="23"/>
    </row>
    <row r="411" spans="1:10" ht="16" x14ac:dyDescent="0.2">
      <c r="A411" s="125" t="s">
        <v>395</v>
      </c>
      <c r="B411" s="75" t="s">
        <v>625</v>
      </c>
      <c r="C411" s="66" t="s">
        <v>202</v>
      </c>
      <c r="D411" s="66" t="s">
        <v>411</v>
      </c>
      <c r="E411" s="78">
        <v>10000</v>
      </c>
      <c r="F411" s="109">
        <v>0</v>
      </c>
      <c r="G411" s="144">
        <f>H411-F411</f>
        <v>0.66</v>
      </c>
      <c r="H411" s="78">
        <v>0.66</v>
      </c>
      <c r="I411" s="78">
        <f>SUM(H411:H411)</f>
        <v>0.66</v>
      </c>
      <c r="J411" s="23"/>
    </row>
    <row r="412" spans="1:10" ht="16" x14ac:dyDescent="0.2">
      <c r="A412" s="23"/>
      <c r="B412" s="23"/>
      <c r="C412" s="23"/>
      <c r="D412" s="66"/>
      <c r="E412" s="79"/>
      <c r="F412" s="109"/>
      <c r="G412" s="144"/>
      <c r="H412" s="79"/>
      <c r="I412" s="79"/>
      <c r="J412" s="23"/>
    </row>
    <row r="413" spans="1:10" ht="16" x14ac:dyDescent="0.2">
      <c r="A413" s="131"/>
      <c r="B413" s="137" t="s">
        <v>395</v>
      </c>
      <c r="C413" s="134" t="s">
        <v>400</v>
      </c>
      <c r="D413" s="134"/>
      <c r="E413" s="153"/>
      <c r="F413" s="109"/>
      <c r="G413" s="144"/>
      <c r="H413" s="135"/>
      <c r="I413" s="135">
        <f>SUM(I409:I411)</f>
        <v>2812.8900000000003</v>
      </c>
      <c r="J413" s="133"/>
    </row>
    <row r="414" spans="1:10" ht="16" x14ac:dyDescent="0.2">
      <c r="A414" s="596"/>
      <c r="B414" s="597"/>
      <c r="C414" s="598"/>
      <c r="D414" s="143"/>
      <c r="E414" s="154"/>
      <c r="F414" s="267"/>
      <c r="G414" s="268"/>
      <c r="H414" s="93"/>
      <c r="I414" s="93"/>
      <c r="J414" s="94"/>
    </row>
    <row r="415" spans="1:10" ht="16" x14ac:dyDescent="0.2">
      <c r="A415" s="599" t="s">
        <v>439</v>
      </c>
      <c r="B415" s="600"/>
      <c r="C415" s="601"/>
      <c r="D415" s="259"/>
      <c r="E415" s="265"/>
      <c r="F415" s="264"/>
      <c r="G415" s="264"/>
      <c r="H415" s="264"/>
      <c r="I415" s="264">
        <f>SUM(I416:I419)</f>
        <v>24.15</v>
      </c>
      <c r="J415" s="261"/>
    </row>
    <row r="416" spans="1:10" ht="16" x14ac:dyDescent="0.2">
      <c r="A416" s="106"/>
      <c r="B416" s="107" t="s">
        <v>551</v>
      </c>
      <c r="C416" s="108" t="s">
        <v>80</v>
      </c>
      <c r="D416" s="108" t="s">
        <v>411</v>
      </c>
      <c r="E416" s="109"/>
      <c r="F416" s="109"/>
      <c r="G416" s="109"/>
      <c r="H416" s="109"/>
      <c r="I416" s="109">
        <v>3.3</v>
      </c>
      <c r="J416" s="232" t="s">
        <v>695</v>
      </c>
    </row>
    <row r="417" spans="1:10" ht="16" x14ac:dyDescent="0.2">
      <c r="A417" s="63"/>
      <c r="B417" s="75" t="s">
        <v>634</v>
      </c>
      <c r="C417" s="66" t="s">
        <v>512</v>
      </c>
      <c r="D417" s="66" t="s">
        <v>439</v>
      </c>
      <c r="E417" s="79"/>
      <c r="F417" s="109"/>
      <c r="G417" s="144"/>
      <c r="H417" s="78"/>
      <c r="I417" s="78">
        <v>-6.97</v>
      </c>
      <c r="J417" s="261"/>
    </row>
    <row r="418" spans="1:10" ht="16" x14ac:dyDescent="0.2">
      <c r="A418" s="294"/>
      <c r="B418" s="295" t="s">
        <v>576</v>
      </c>
      <c r="C418" s="215" t="s">
        <v>71</v>
      </c>
      <c r="D418" s="108" t="s">
        <v>439</v>
      </c>
      <c r="E418" s="109"/>
      <c r="F418" s="109"/>
      <c r="G418" s="109"/>
      <c r="H418" s="109"/>
      <c r="I418" s="109">
        <v>2.74</v>
      </c>
      <c r="J418" s="232" t="s">
        <v>698</v>
      </c>
    </row>
    <row r="419" spans="1:10" ht="16" x14ac:dyDescent="0.2">
      <c r="A419" s="303"/>
      <c r="B419" s="304" t="s">
        <v>598</v>
      </c>
      <c r="C419" s="208" t="s">
        <v>134</v>
      </c>
      <c r="D419" t="s">
        <v>439</v>
      </c>
      <c r="I419">
        <v>25.08</v>
      </c>
      <c r="J419" t="s">
        <v>460</v>
      </c>
    </row>
    <row r="420" spans="1:10" ht="16" x14ac:dyDescent="0.2">
      <c r="A420" s="602" t="s">
        <v>52</v>
      </c>
      <c r="B420" s="603"/>
      <c r="C420" s="604"/>
      <c r="D420" s="273"/>
      <c r="E420" s="274"/>
      <c r="F420" s="269"/>
      <c r="G420" s="270"/>
      <c r="H420" s="270"/>
      <c r="I420" s="270">
        <f>I413+I415</f>
        <v>2837.0400000000004</v>
      </c>
      <c r="J420" s="261"/>
    </row>
    <row r="421" spans="1:10" s="182" customFormat="1" ht="23" x14ac:dyDescent="0.25">
      <c r="C421" s="183" t="s">
        <v>388</v>
      </c>
      <c r="D421" s="183"/>
      <c r="E421" s="184"/>
      <c r="F421" s="255" t="s">
        <v>430</v>
      </c>
      <c r="G421" s="245"/>
      <c r="H421" s="186"/>
      <c r="I421" s="187">
        <v>44615</v>
      </c>
      <c r="J421" s="188"/>
    </row>
  </sheetData>
  <autoFilter ref="C4:J402" xr:uid="{1B35777D-86B3-9A48-BA2D-325C1FB8F52E}">
    <sortState xmlns:xlrd2="http://schemas.microsoft.com/office/spreadsheetml/2017/richdata2" ref="C5:J401">
      <sortCondition ref="C4:C401"/>
    </sortState>
  </autoFilter>
  <mergeCells count="4">
    <mergeCell ref="A2:C2"/>
    <mergeCell ref="A414:C414"/>
    <mergeCell ref="A415:C415"/>
    <mergeCell ref="A420:C420"/>
  </mergeCells>
  <conditionalFormatting sqref="A68 C1:C190 C203:C408 C410:C411 C413:C415 C420:C1048576">
    <cfRule type="duplicateValues" dxfId="395" priority="31"/>
  </conditionalFormatting>
  <conditionalFormatting sqref="A68">
    <cfRule type="duplicateValues" dxfId="394" priority="25"/>
    <cfRule type="duplicateValues" dxfId="393" priority="27"/>
  </conditionalFormatting>
  <conditionalFormatting sqref="B1:B66 B76:B190 B203:B408 B410:B411 B413:B415 B420:B1048576">
    <cfRule type="duplicateValues" dxfId="392" priority="20"/>
  </conditionalFormatting>
  <conditionalFormatting sqref="B1:B66 B76:B411 B413:B415 B420:B1048576">
    <cfRule type="duplicateValues" dxfId="391" priority="19"/>
  </conditionalFormatting>
  <conditionalFormatting sqref="B67:B68 B70:B75">
    <cfRule type="duplicateValues" dxfId="390" priority="129"/>
  </conditionalFormatting>
  <conditionalFormatting sqref="B70:B75">
    <cfRule type="duplicateValues" dxfId="389" priority="132"/>
  </conditionalFormatting>
  <conditionalFormatting sqref="B191:B202">
    <cfRule type="duplicateValues" dxfId="388" priority="21"/>
    <cfRule type="duplicateValues" dxfId="387" priority="34"/>
  </conditionalFormatting>
  <conditionalFormatting sqref="B416">
    <cfRule type="duplicateValues" dxfId="386" priority="11"/>
  </conditionalFormatting>
  <conditionalFormatting sqref="B417">
    <cfRule type="duplicateValues" dxfId="385" priority="8"/>
    <cfRule type="duplicateValues" dxfId="384" priority="9"/>
  </conditionalFormatting>
  <conditionalFormatting sqref="B418">
    <cfRule type="duplicateValues" dxfId="383" priority="4"/>
    <cfRule type="duplicateValues" dxfId="382" priority="5"/>
  </conditionalFormatting>
  <conditionalFormatting sqref="B419">
    <cfRule type="duplicateValues" dxfId="381" priority="1"/>
    <cfRule type="duplicateValues" dxfId="380" priority="2"/>
  </conditionalFormatting>
  <conditionalFormatting sqref="B420:B1048576">
    <cfRule type="duplicateValues" dxfId="379" priority="32"/>
  </conditionalFormatting>
  <conditionalFormatting sqref="C114:C124">
    <cfRule type="duplicateValues" dxfId="378" priority="28"/>
  </conditionalFormatting>
  <conditionalFormatting sqref="C167:C169">
    <cfRule type="duplicateValues" dxfId="377" priority="29"/>
  </conditionalFormatting>
  <conditionalFormatting sqref="C191:C202">
    <cfRule type="duplicateValues" dxfId="376" priority="30"/>
  </conditionalFormatting>
  <conditionalFormatting sqref="C416">
    <cfRule type="duplicateValues" dxfId="375" priority="13"/>
  </conditionalFormatting>
  <conditionalFormatting sqref="C417">
    <cfRule type="duplicateValues" dxfId="374" priority="7"/>
  </conditionalFormatting>
  <conditionalFormatting sqref="C418">
    <cfRule type="duplicateValues" dxfId="373" priority="6"/>
  </conditionalFormatting>
  <conditionalFormatting sqref="C419">
    <cfRule type="duplicateValues" dxfId="372" priority="3"/>
  </conditionalFormatting>
  <conditionalFormatting sqref="J10:J106 J108:J116 J118:J127 J129:J137 J139:J140 J142:J153 J155:J188 J190:J202 J204:J220 J222:J223 J225:J265 J267:J317 J319:J337 J339:J354 J356:J400 J402:J408 J410:J413 J416:J418">
    <cfRule type="notContainsBlanks" dxfId="371" priority="26">
      <formula>LEN(TRIM(J10))&gt;0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FEF9-D61B-E840-ACDF-97E5ACD96E52}">
  <sheetPr>
    <pageSetUpPr fitToPage="1"/>
  </sheetPr>
  <dimension ref="A1:O418"/>
  <sheetViews>
    <sheetView zoomScaleNormal="100" workbookViewId="0">
      <pane xSplit="3" ySplit="4" topLeftCell="D5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21.832031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693</v>
      </c>
      <c r="H2" s="77" t="s">
        <v>459</v>
      </c>
      <c r="I2" s="77">
        <v>44562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SUM(H5:H6)</f>
        <v>0.88</v>
      </c>
      <c r="J5" s="275"/>
    </row>
    <row r="6" spans="1:10" s="233" customFormat="1" ht="16" x14ac:dyDescent="0.2">
      <c r="A6" s="298"/>
      <c r="B6" s="298"/>
      <c r="C6" s="299"/>
      <c r="D6" s="299" t="s">
        <v>413</v>
      </c>
      <c r="E6" s="300">
        <v>10000</v>
      </c>
      <c r="F6" s="301">
        <v>0.42</v>
      </c>
      <c r="G6" s="301"/>
      <c r="H6" s="302">
        <f>F6</f>
        <v>0.42</v>
      </c>
      <c r="I6" s="302"/>
      <c r="J6" s="298"/>
    </row>
    <row r="7" spans="1:10" ht="16" x14ac:dyDescent="0.2">
      <c r="A7" s="275"/>
      <c r="B7" s="275"/>
      <c r="C7" s="279"/>
      <c r="D7" s="279"/>
      <c r="E7" s="280"/>
      <c r="F7" s="281"/>
      <c r="G7" s="281"/>
      <c r="H7" s="282"/>
      <c r="I7" s="282"/>
      <c r="J7" s="275"/>
    </row>
    <row r="8" spans="1:10" s="233" customFormat="1" ht="16" x14ac:dyDescent="0.2">
      <c r="A8" s="298"/>
      <c r="B8" s="298">
        <v>2261</v>
      </c>
      <c r="C8" s="299" t="s">
        <v>672</v>
      </c>
      <c r="D8" s="299" t="s">
        <v>411</v>
      </c>
      <c r="E8" s="300">
        <v>10000</v>
      </c>
      <c r="F8" s="301">
        <f>H8-G8</f>
        <v>0</v>
      </c>
      <c r="G8" s="301">
        <v>2.0099999999999998</v>
      </c>
      <c r="H8" s="302">
        <v>2.0099999999999998</v>
      </c>
      <c r="I8" s="302">
        <f>H8</f>
        <v>2.0099999999999998</v>
      </c>
      <c r="J8" s="298" t="s">
        <v>673</v>
      </c>
    </row>
    <row r="9" spans="1:10" ht="16" x14ac:dyDescent="0.2">
      <c r="A9" s="275"/>
      <c r="B9" s="275"/>
      <c r="C9" s="276"/>
      <c r="D9" s="276"/>
      <c r="E9" s="277"/>
      <c r="F9" s="278"/>
      <c r="G9" s="275"/>
      <c r="H9" s="275"/>
      <c r="I9" s="275"/>
      <c r="J9" s="275"/>
    </row>
    <row r="10" spans="1:10" ht="16" x14ac:dyDescent="0.2">
      <c r="A10" s="63"/>
      <c r="B10" s="75" t="s">
        <v>539</v>
      </c>
      <c r="C10" s="66" t="s">
        <v>198</v>
      </c>
      <c r="D10" s="66" t="s">
        <v>411</v>
      </c>
      <c r="E10" s="78">
        <v>100000</v>
      </c>
      <c r="F10" s="109">
        <v>11.34</v>
      </c>
      <c r="G10" s="144">
        <v>1.26</v>
      </c>
      <c r="H10" s="78">
        <f>SUM(F10:G10)</f>
        <v>12.6</v>
      </c>
      <c r="I10" s="78">
        <f>SUM(H10:H13)</f>
        <v>20.55</v>
      </c>
      <c r="J10" s="23"/>
    </row>
    <row r="11" spans="1:10" ht="16" x14ac:dyDescent="0.2">
      <c r="A11" s="63"/>
      <c r="B11" s="75" t="s">
        <v>539</v>
      </c>
      <c r="C11" s="66"/>
      <c r="D11" s="66" t="s">
        <v>412</v>
      </c>
      <c r="E11" s="78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539</v>
      </c>
      <c r="C12" s="66"/>
      <c r="D12" s="66" t="s">
        <v>413</v>
      </c>
      <c r="E12" s="78">
        <v>100000</v>
      </c>
      <c r="F12" s="109">
        <v>4.18</v>
      </c>
      <c r="G12" s="144"/>
      <c r="H12" s="78">
        <f>F12</f>
        <v>4.18</v>
      </c>
      <c r="I12" s="78"/>
      <c r="J12" s="23"/>
    </row>
    <row r="13" spans="1:10" ht="16" x14ac:dyDescent="0.2">
      <c r="A13" s="63"/>
      <c r="B13" s="75" t="s">
        <v>539</v>
      </c>
      <c r="C13" s="66"/>
      <c r="D13" s="66" t="s">
        <v>414</v>
      </c>
      <c r="E13" s="78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H14" s="78"/>
      <c r="I14" s="78"/>
      <c r="J14" s="23"/>
    </row>
    <row r="15" spans="1:10" ht="16" x14ac:dyDescent="0.2">
      <c r="A15" s="63"/>
      <c r="B15" s="75" t="s">
        <v>540</v>
      </c>
      <c r="C15" s="66" t="s">
        <v>216</v>
      </c>
      <c r="D15" s="66" t="s">
        <v>411</v>
      </c>
      <c r="E15" s="79">
        <v>200000</v>
      </c>
      <c r="F15" s="109">
        <v>23.94</v>
      </c>
      <c r="G15" s="144">
        <v>1.26</v>
      </c>
      <c r="H15" s="78">
        <f>F15+G15</f>
        <v>25.200000000000003</v>
      </c>
      <c r="I15" s="78">
        <f>SUM(H15:H18)</f>
        <v>38.170000000000009</v>
      </c>
      <c r="J15" s="23"/>
    </row>
    <row r="16" spans="1:10" ht="16" x14ac:dyDescent="0.2">
      <c r="A16" s="63"/>
      <c r="B16" s="75" t="s">
        <v>540</v>
      </c>
      <c r="C16" s="66"/>
      <c r="D16" s="66" t="s">
        <v>412</v>
      </c>
      <c r="E16" s="79">
        <v>10000</v>
      </c>
      <c r="F16" s="109">
        <v>3.42</v>
      </c>
      <c r="G16" s="144"/>
      <c r="H16" s="78">
        <f>F16</f>
        <v>3.42</v>
      </c>
      <c r="I16" s="78"/>
      <c r="J16" s="23"/>
    </row>
    <row r="17" spans="1:10" ht="16" x14ac:dyDescent="0.2">
      <c r="A17" s="63"/>
      <c r="B17" s="75" t="s">
        <v>540</v>
      </c>
      <c r="C17" s="66"/>
      <c r="D17" s="66" t="s">
        <v>413</v>
      </c>
      <c r="E17" s="78">
        <v>220000</v>
      </c>
      <c r="F17" s="109">
        <v>9.1999999999999993</v>
      </c>
      <c r="G17" s="144"/>
      <c r="H17" s="78">
        <f>F17</f>
        <v>9.1999999999999993</v>
      </c>
      <c r="I17" s="78"/>
      <c r="J17" s="23"/>
    </row>
    <row r="18" spans="1:10" ht="16" x14ac:dyDescent="0.2">
      <c r="A18" s="63"/>
      <c r="B18" s="75" t="s">
        <v>540</v>
      </c>
      <c r="C18" s="66"/>
      <c r="D18" s="66" t="s">
        <v>414</v>
      </c>
      <c r="E18" s="79">
        <v>10000</v>
      </c>
      <c r="F18" s="109">
        <v>0.35</v>
      </c>
      <c r="G18" s="144"/>
      <c r="H18" s="78">
        <f>F18</f>
        <v>0.35</v>
      </c>
      <c r="I18" s="78"/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s="233" customFormat="1" ht="16" x14ac:dyDescent="0.2">
      <c r="A20" s="106"/>
      <c r="B20" s="107" t="s">
        <v>676</v>
      </c>
      <c r="C20" s="108" t="s">
        <v>674</v>
      </c>
      <c r="D20" s="108" t="s">
        <v>411</v>
      </c>
      <c r="E20" s="109">
        <v>10000</v>
      </c>
      <c r="F20" s="109">
        <f>H20-G20</f>
        <v>0</v>
      </c>
      <c r="G20" s="109">
        <v>3.08</v>
      </c>
      <c r="H20" s="109">
        <v>3.08</v>
      </c>
      <c r="I20" s="109">
        <f>SUM(H20:H21)</f>
        <v>6.5</v>
      </c>
      <c r="J20" s="232" t="s">
        <v>675</v>
      </c>
    </row>
    <row r="21" spans="1:10" s="233" customFormat="1" ht="16" x14ac:dyDescent="0.2">
      <c r="A21" s="106"/>
      <c r="B21" s="107" t="s">
        <v>676</v>
      </c>
      <c r="C21" s="108"/>
      <c r="D21" s="108" t="s">
        <v>412</v>
      </c>
      <c r="E21" s="109">
        <v>10000</v>
      </c>
      <c r="F21" s="109">
        <v>3.42</v>
      </c>
      <c r="G21" s="109"/>
      <c r="H21" s="109">
        <f>F21</f>
        <v>3.42</v>
      </c>
      <c r="I21" s="109"/>
      <c r="J21" s="232"/>
    </row>
    <row r="22" spans="1:10" ht="16" x14ac:dyDescent="0.2">
      <c r="A22" s="63"/>
      <c r="B22" s="75"/>
      <c r="C22" s="66"/>
      <c r="D22" s="66"/>
      <c r="E22" s="78"/>
      <c r="F22" s="78"/>
      <c r="G22" s="78"/>
      <c r="H22" s="78"/>
      <c r="I22" s="78"/>
      <c r="J22" s="23"/>
    </row>
    <row r="23" spans="1:10" ht="16" x14ac:dyDescent="0.2">
      <c r="A23" s="63"/>
      <c r="B23" s="75" t="s">
        <v>542</v>
      </c>
      <c r="C23" s="66" t="s">
        <v>89</v>
      </c>
      <c r="D23" s="66" t="s">
        <v>411</v>
      </c>
      <c r="E23" s="79">
        <v>10000</v>
      </c>
      <c r="F23" s="109">
        <v>0</v>
      </c>
      <c r="G23" s="144">
        <f>H23-F23</f>
        <v>5.0199999999999996</v>
      </c>
      <c r="H23" s="78">
        <v>5.0199999999999996</v>
      </c>
      <c r="I23" s="78">
        <f>SUM(H23)</f>
        <v>5.0199999999999996</v>
      </c>
      <c r="J23" s="23"/>
    </row>
    <row r="24" spans="1:10" ht="16" x14ac:dyDescent="0.2">
      <c r="A24" s="63"/>
      <c r="B24" s="75"/>
      <c r="C24" s="66"/>
      <c r="D24" s="66"/>
      <c r="E24" s="79"/>
      <c r="F24" s="109"/>
      <c r="G24" s="144"/>
      <c r="H24" s="78"/>
      <c r="I24" s="78"/>
      <c r="J24" s="23"/>
    </row>
    <row r="25" spans="1:10" ht="16" x14ac:dyDescent="0.2">
      <c r="A25" s="63"/>
      <c r="B25" s="75" t="s">
        <v>543</v>
      </c>
      <c r="C25" s="66" t="s">
        <v>138</v>
      </c>
      <c r="D25" s="66" t="s">
        <v>411</v>
      </c>
      <c r="E25" s="78">
        <v>10000</v>
      </c>
      <c r="F25" s="78">
        <v>0</v>
      </c>
      <c r="G25" s="78">
        <f>H25-F25</f>
        <v>2.0099999999999998</v>
      </c>
      <c r="H25" s="78">
        <v>2.0099999999999998</v>
      </c>
      <c r="I25" s="78">
        <f>H25</f>
        <v>2.0099999999999998</v>
      </c>
      <c r="J25" s="23" t="s">
        <v>470</v>
      </c>
    </row>
    <row r="26" spans="1:10" ht="16" x14ac:dyDescent="0.2">
      <c r="A26" s="63"/>
      <c r="B26" s="75"/>
      <c r="C26" s="66"/>
      <c r="D26" s="66"/>
      <c r="E26" s="79"/>
      <c r="F26" s="109"/>
      <c r="G26" s="144"/>
      <c r="H26" s="78"/>
      <c r="I26" s="78"/>
      <c r="J26" s="23"/>
    </row>
    <row r="27" spans="1:10" ht="16" x14ac:dyDescent="0.2">
      <c r="A27" s="63"/>
      <c r="B27" s="75" t="s">
        <v>544</v>
      </c>
      <c r="C27" s="66" t="s">
        <v>139</v>
      </c>
      <c r="D27" s="66" t="s">
        <v>411</v>
      </c>
      <c r="E27" s="78">
        <v>100000</v>
      </c>
      <c r="F27" s="109">
        <f>H27-G27</f>
        <v>18.090000000000003</v>
      </c>
      <c r="G27" s="144">
        <v>2.0099999999999998</v>
      </c>
      <c r="H27" s="78">
        <v>20.100000000000001</v>
      </c>
      <c r="I27" s="78">
        <f>SUM(H27:H32)</f>
        <v>66.3</v>
      </c>
      <c r="J27" s="23"/>
    </row>
    <row r="28" spans="1:10" ht="16" x14ac:dyDescent="0.2">
      <c r="A28" s="63"/>
      <c r="B28" s="75" t="s">
        <v>544</v>
      </c>
      <c r="C28" s="66"/>
      <c r="D28" s="66" t="s">
        <v>417</v>
      </c>
      <c r="E28" s="78">
        <v>50000</v>
      </c>
      <c r="F28" s="109">
        <v>33.85</v>
      </c>
      <c r="G28" s="144"/>
      <c r="H28" s="78">
        <f>F28</f>
        <v>33.85</v>
      </c>
      <c r="I28" s="78"/>
      <c r="J28" s="23"/>
    </row>
    <row r="29" spans="1:10" ht="16" x14ac:dyDescent="0.2">
      <c r="A29" s="63"/>
      <c r="B29" s="75" t="s">
        <v>544</v>
      </c>
      <c r="C29" s="66"/>
      <c r="D29" s="66" t="s">
        <v>412</v>
      </c>
      <c r="E29" s="79">
        <v>10000</v>
      </c>
      <c r="F29" s="109">
        <v>3.42</v>
      </c>
      <c r="G29" s="144"/>
      <c r="H29" s="78">
        <f>F29</f>
        <v>3.42</v>
      </c>
      <c r="I29" s="78"/>
      <c r="J29" s="23"/>
    </row>
    <row r="30" spans="1:10" ht="16" x14ac:dyDescent="0.2">
      <c r="A30" s="63"/>
      <c r="B30" s="75" t="s">
        <v>544</v>
      </c>
      <c r="C30" s="66"/>
      <c r="D30" s="66" t="s">
        <v>413</v>
      </c>
      <c r="E30" s="79">
        <v>100000</v>
      </c>
      <c r="F30" s="109">
        <v>4.18</v>
      </c>
      <c r="G30" s="144"/>
      <c r="H30" s="78">
        <f>F30</f>
        <v>4.18</v>
      </c>
      <c r="I30" s="78"/>
      <c r="J30" s="23"/>
    </row>
    <row r="31" spans="1:10" ht="16" x14ac:dyDescent="0.2">
      <c r="A31" s="63"/>
      <c r="B31" s="75" t="s">
        <v>544</v>
      </c>
      <c r="C31" s="66"/>
      <c r="D31" s="66" t="s">
        <v>418</v>
      </c>
      <c r="E31" s="78">
        <v>100000</v>
      </c>
      <c r="F31" s="109">
        <v>4.4000000000000004</v>
      </c>
      <c r="G31" s="144"/>
      <c r="H31" s="78">
        <f>F31</f>
        <v>4.4000000000000004</v>
      </c>
      <c r="I31" s="78"/>
      <c r="J31" s="23"/>
    </row>
    <row r="32" spans="1:10" ht="16" x14ac:dyDescent="0.2">
      <c r="A32" s="63"/>
      <c r="B32" s="75" t="s">
        <v>544</v>
      </c>
      <c r="C32" s="66"/>
      <c r="D32" s="66" t="s">
        <v>414</v>
      </c>
      <c r="E32" s="79">
        <v>10000</v>
      </c>
      <c r="F32" s="109">
        <v>0.35</v>
      </c>
      <c r="G32" s="144"/>
      <c r="H32" s="78">
        <f>F32</f>
        <v>0.35</v>
      </c>
      <c r="I32" s="78"/>
      <c r="J32" s="23"/>
    </row>
    <row r="33" spans="1:10" ht="16" x14ac:dyDescent="0.2">
      <c r="A33" s="63"/>
      <c r="B33" s="75"/>
      <c r="C33" s="66"/>
      <c r="D33" s="66"/>
      <c r="E33" s="79"/>
      <c r="F33" s="109"/>
      <c r="G33" s="144"/>
      <c r="H33" s="78"/>
      <c r="I33" s="78"/>
      <c r="J33" s="23"/>
    </row>
    <row r="34" spans="1:10" ht="16" x14ac:dyDescent="0.2">
      <c r="A34" s="63"/>
      <c r="B34" s="75" t="s">
        <v>545</v>
      </c>
      <c r="C34" s="66" t="s">
        <v>217</v>
      </c>
      <c r="D34" s="66" t="s">
        <v>411</v>
      </c>
      <c r="E34" s="78">
        <v>240000</v>
      </c>
      <c r="F34" s="109">
        <f>H34-G34</f>
        <v>20.93</v>
      </c>
      <c r="G34" s="144">
        <v>0.91</v>
      </c>
      <c r="H34" s="78">
        <v>21.84</v>
      </c>
      <c r="I34" s="78">
        <f>SUM(H34:H35)</f>
        <v>22.26</v>
      </c>
      <c r="J34" s="23"/>
    </row>
    <row r="35" spans="1:10" ht="16" x14ac:dyDescent="0.2">
      <c r="A35" s="63"/>
      <c r="B35" s="75" t="s">
        <v>545</v>
      </c>
      <c r="C35" s="66"/>
      <c r="D35" s="66" t="s">
        <v>413</v>
      </c>
      <c r="E35" s="78">
        <v>10000</v>
      </c>
      <c r="F35" s="109">
        <v>0.42</v>
      </c>
      <c r="G35" s="144"/>
      <c r="H35" s="78">
        <f>F35</f>
        <v>0.42</v>
      </c>
      <c r="I35" s="78"/>
      <c r="J35" s="23"/>
    </row>
    <row r="36" spans="1:10" ht="16" x14ac:dyDescent="0.2">
      <c r="A36" s="63"/>
      <c r="B36" s="75"/>
      <c r="C36" s="66"/>
      <c r="D36" s="66"/>
      <c r="E36" s="78"/>
      <c r="F36" s="109"/>
      <c r="G36" s="144"/>
      <c r="H36" s="78"/>
      <c r="I36" s="78"/>
      <c r="J36" s="23"/>
    </row>
    <row r="37" spans="1:10" s="297" customFormat="1" ht="16" x14ac:dyDescent="0.2">
      <c r="A37" s="294"/>
      <c r="B37" s="295" t="s">
        <v>547</v>
      </c>
      <c r="C37" s="215" t="s">
        <v>520</v>
      </c>
      <c r="D37" s="215" t="s">
        <v>411</v>
      </c>
      <c r="E37" s="193">
        <v>10000</v>
      </c>
      <c r="F37" s="193">
        <v>0</v>
      </c>
      <c r="G37" s="193">
        <f>H37-F37</f>
        <v>0.91</v>
      </c>
      <c r="H37" s="193">
        <v>0.91</v>
      </c>
      <c r="I37" s="193">
        <f>H37</f>
        <v>0.91</v>
      </c>
      <c r="J37" s="296" t="s">
        <v>477</v>
      </c>
    </row>
    <row r="38" spans="1:10" ht="16" x14ac:dyDescent="0.2">
      <c r="A38" s="63"/>
      <c r="B38" s="75"/>
      <c r="C38" s="66"/>
      <c r="D38" s="66"/>
      <c r="E38" s="78"/>
      <c r="F38" s="109"/>
      <c r="G38" s="144"/>
      <c r="H38" s="78"/>
      <c r="I38" s="78"/>
      <c r="J38" s="23"/>
    </row>
    <row r="39" spans="1:10" ht="16" x14ac:dyDescent="0.2">
      <c r="A39" s="63"/>
      <c r="B39" s="75" t="s">
        <v>548</v>
      </c>
      <c r="C39" s="66" t="s">
        <v>178</v>
      </c>
      <c r="D39" s="66" t="s">
        <v>411</v>
      </c>
      <c r="E39" s="79">
        <v>50000</v>
      </c>
      <c r="F39" s="109">
        <v>20.079999999999998</v>
      </c>
      <c r="G39" s="144">
        <f>H39-F39</f>
        <v>5.0200000000000031</v>
      </c>
      <c r="H39" s="78">
        <v>25.1</v>
      </c>
      <c r="I39" s="78">
        <f>SUM(H39:H44)</f>
        <v>84.17</v>
      </c>
      <c r="J39" s="23"/>
    </row>
    <row r="40" spans="1:10" ht="16" x14ac:dyDescent="0.2">
      <c r="A40" s="63"/>
      <c r="B40" s="75" t="s">
        <v>548</v>
      </c>
      <c r="C40" s="66"/>
      <c r="D40" s="66" t="s">
        <v>417</v>
      </c>
      <c r="E40" s="79">
        <v>50000</v>
      </c>
      <c r="F40" s="109">
        <v>33.85</v>
      </c>
      <c r="G40" s="144"/>
      <c r="H40" s="78">
        <f>F40</f>
        <v>33.85</v>
      </c>
      <c r="I40" s="78"/>
      <c r="J40" s="23"/>
    </row>
    <row r="41" spans="1:10" ht="16" x14ac:dyDescent="0.2">
      <c r="A41" s="63"/>
      <c r="B41" s="75" t="s">
        <v>548</v>
      </c>
      <c r="C41" s="66"/>
      <c r="D41" s="66" t="s">
        <v>412</v>
      </c>
      <c r="E41" s="79">
        <v>10000</v>
      </c>
      <c r="F41" s="109">
        <v>3.42</v>
      </c>
      <c r="G41" s="144"/>
      <c r="H41" s="78">
        <f>F41</f>
        <v>3.42</v>
      </c>
      <c r="I41" s="78"/>
      <c r="J41" s="23"/>
    </row>
    <row r="42" spans="1:10" ht="16" x14ac:dyDescent="0.2">
      <c r="A42" s="63"/>
      <c r="B42" s="75" t="s">
        <v>548</v>
      </c>
      <c r="C42" s="66"/>
      <c r="D42" s="66" t="s">
        <v>413</v>
      </c>
      <c r="E42" s="79">
        <v>250000</v>
      </c>
      <c r="F42" s="109">
        <v>10.45</v>
      </c>
      <c r="G42" s="144"/>
      <c r="H42" s="78">
        <f>F42</f>
        <v>10.45</v>
      </c>
      <c r="I42" s="78"/>
      <c r="J42" s="23"/>
    </row>
    <row r="43" spans="1:10" ht="16" x14ac:dyDescent="0.2">
      <c r="A43" s="63"/>
      <c r="B43" s="75" t="s">
        <v>548</v>
      </c>
      <c r="C43" s="66"/>
      <c r="D43" s="66" t="s">
        <v>418</v>
      </c>
      <c r="E43" s="78">
        <v>250000</v>
      </c>
      <c r="F43" s="109">
        <v>11</v>
      </c>
      <c r="G43" s="144"/>
      <c r="H43" s="78">
        <f>F43</f>
        <v>11</v>
      </c>
      <c r="I43" s="78"/>
      <c r="J43" s="23"/>
    </row>
    <row r="44" spans="1:10" ht="16" x14ac:dyDescent="0.2">
      <c r="A44" s="63"/>
      <c r="B44" s="75" t="s">
        <v>548</v>
      </c>
      <c r="C44" s="66"/>
      <c r="D44" s="66" t="s">
        <v>414</v>
      </c>
      <c r="E44" s="79">
        <v>10000</v>
      </c>
      <c r="F44" s="109">
        <v>0.35</v>
      </c>
      <c r="G44" s="144"/>
      <c r="H44" s="78">
        <f>F44</f>
        <v>0.35</v>
      </c>
      <c r="I44" s="78"/>
      <c r="J44" s="23"/>
    </row>
    <row r="45" spans="1:10" ht="16" x14ac:dyDescent="0.2">
      <c r="A45" s="63"/>
      <c r="B45" s="75"/>
      <c r="C45" s="66"/>
      <c r="D45" s="66"/>
      <c r="E45" s="79"/>
      <c r="F45" s="109"/>
      <c r="G45" s="144"/>
      <c r="H45" s="78"/>
      <c r="I45" s="78"/>
      <c r="J45" s="23"/>
    </row>
    <row r="46" spans="1:10" ht="16" x14ac:dyDescent="0.2">
      <c r="A46" s="63"/>
      <c r="B46" s="75" t="s">
        <v>549</v>
      </c>
      <c r="C46" s="66" t="s">
        <v>325</v>
      </c>
      <c r="D46" s="66" t="s">
        <v>411</v>
      </c>
      <c r="E46" s="201">
        <v>500000</v>
      </c>
      <c r="F46" s="109">
        <f>H46-G46</f>
        <v>44.59</v>
      </c>
      <c r="G46" s="144">
        <v>0.91</v>
      </c>
      <c r="H46" s="78">
        <v>45.5</v>
      </c>
      <c r="I46" s="78">
        <f>SUM(H46:H47)</f>
        <v>66.400000000000006</v>
      </c>
      <c r="J46" s="200"/>
    </row>
    <row r="47" spans="1:10" ht="16" x14ac:dyDescent="0.2">
      <c r="A47" s="63"/>
      <c r="B47" s="75" t="s">
        <v>549</v>
      </c>
      <c r="C47" s="66"/>
      <c r="D47" s="66" t="s">
        <v>413</v>
      </c>
      <c r="E47" s="78">
        <v>500000</v>
      </c>
      <c r="F47" s="109">
        <v>20.9</v>
      </c>
      <c r="G47" s="144"/>
      <c r="H47" s="78">
        <f>F47</f>
        <v>20.9</v>
      </c>
      <c r="I47" s="78"/>
      <c r="J47" s="23"/>
    </row>
    <row r="48" spans="1:10" ht="16" x14ac:dyDescent="0.2">
      <c r="A48" s="63"/>
      <c r="B48" s="75"/>
      <c r="C48" s="66"/>
      <c r="D48" s="66"/>
      <c r="E48" s="78"/>
      <c r="F48" s="109"/>
      <c r="G48" s="144"/>
      <c r="H48" s="78"/>
      <c r="I48" s="78"/>
      <c r="J48" s="23"/>
    </row>
    <row r="49" spans="1:10" ht="16" x14ac:dyDescent="0.2">
      <c r="A49" s="63"/>
      <c r="B49" s="75" t="s">
        <v>550</v>
      </c>
      <c r="C49" s="66" t="s">
        <v>79</v>
      </c>
      <c r="D49" s="66" t="s">
        <v>411</v>
      </c>
      <c r="E49" s="78">
        <v>50000</v>
      </c>
      <c r="F49" s="109">
        <f>H49-G49</f>
        <v>2.6399999999999997</v>
      </c>
      <c r="G49" s="144">
        <v>0.66</v>
      </c>
      <c r="H49" s="78">
        <v>3.3</v>
      </c>
      <c r="I49" s="78">
        <f>SUM(H49:H54)</f>
        <v>21.950000000000003</v>
      </c>
      <c r="J49" s="23"/>
    </row>
    <row r="50" spans="1:10" ht="16" x14ac:dyDescent="0.2">
      <c r="A50" s="63"/>
      <c r="B50" s="75" t="s">
        <v>550</v>
      </c>
      <c r="C50" s="66"/>
      <c r="D50" s="66" t="s">
        <v>417</v>
      </c>
      <c r="E50" s="78">
        <v>50000</v>
      </c>
      <c r="F50" s="109">
        <v>6.3</v>
      </c>
      <c r="G50" s="144"/>
      <c r="H50" s="78">
        <f>F50</f>
        <v>6.3</v>
      </c>
      <c r="I50" s="78"/>
      <c r="J50" s="23"/>
    </row>
    <row r="51" spans="1:10" ht="16" x14ac:dyDescent="0.2">
      <c r="A51" s="63"/>
      <c r="B51" s="75" t="s">
        <v>550</v>
      </c>
      <c r="C51" s="66"/>
      <c r="D51" s="66" t="s">
        <v>412</v>
      </c>
      <c r="E51" s="78">
        <v>10000</v>
      </c>
      <c r="F51" s="109">
        <v>3.42</v>
      </c>
      <c r="G51" s="144"/>
      <c r="H51" s="78">
        <f>F51</f>
        <v>3.42</v>
      </c>
      <c r="I51" s="78"/>
      <c r="J51" s="23"/>
    </row>
    <row r="52" spans="1:10" ht="16" x14ac:dyDescent="0.2">
      <c r="A52" s="63"/>
      <c r="B52" s="75" t="s">
        <v>550</v>
      </c>
      <c r="C52" s="66"/>
      <c r="D52" s="66" t="s">
        <v>413</v>
      </c>
      <c r="E52" s="78">
        <v>100000</v>
      </c>
      <c r="F52" s="109">
        <v>4.18</v>
      </c>
      <c r="G52" s="144"/>
      <c r="H52" s="78">
        <f>F52</f>
        <v>4.18</v>
      </c>
      <c r="I52" s="78"/>
      <c r="J52" s="23"/>
    </row>
    <row r="53" spans="1:10" ht="16" x14ac:dyDescent="0.2">
      <c r="A53" s="63"/>
      <c r="B53" s="75" t="s">
        <v>550</v>
      </c>
      <c r="C53" s="66"/>
      <c r="D53" s="66" t="s">
        <v>418</v>
      </c>
      <c r="E53" s="78">
        <v>100000</v>
      </c>
      <c r="F53" s="109">
        <v>4.4000000000000004</v>
      </c>
      <c r="G53" s="144"/>
      <c r="H53" s="78">
        <f>F53</f>
        <v>4.4000000000000004</v>
      </c>
      <c r="I53" s="78"/>
      <c r="J53" s="23"/>
    </row>
    <row r="54" spans="1:10" ht="16" x14ac:dyDescent="0.2">
      <c r="A54" s="63"/>
      <c r="B54" s="75" t="s">
        <v>550</v>
      </c>
      <c r="C54" s="66"/>
      <c r="D54" s="66" t="s">
        <v>414</v>
      </c>
      <c r="E54" s="79">
        <v>10000</v>
      </c>
      <c r="F54" s="109">
        <v>0.35</v>
      </c>
      <c r="G54" s="144"/>
      <c r="H54" s="78">
        <f>F54</f>
        <v>0.35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109"/>
      <c r="G55" s="144"/>
      <c r="H55" s="78"/>
      <c r="I55" s="78"/>
      <c r="J55" s="23"/>
    </row>
    <row r="56" spans="1:10" s="233" customFormat="1" ht="16" x14ac:dyDescent="0.2">
      <c r="A56" s="106"/>
      <c r="B56" s="107" t="s">
        <v>551</v>
      </c>
      <c r="C56" s="108" t="s">
        <v>80</v>
      </c>
      <c r="D56" s="108" t="s">
        <v>411</v>
      </c>
      <c r="E56" s="109">
        <v>250000</v>
      </c>
      <c r="F56" s="109">
        <f>H56-G56</f>
        <v>15.84</v>
      </c>
      <c r="G56" s="109">
        <v>0.66</v>
      </c>
      <c r="H56" s="109">
        <v>16.5</v>
      </c>
      <c r="I56" s="109">
        <f>SUM(H56:H57)</f>
        <v>29.04</v>
      </c>
      <c r="J56" s="232" t="s">
        <v>677</v>
      </c>
    </row>
    <row r="57" spans="1:10" s="233" customFormat="1" ht="16" x14ac:dyDescent="0.2">
      <c r="A57" s="106"/>
      <c r="B57" s="107" t="s">
        <v>551</v>
      </c>
      <c r="C57" s="108"/>
      <c r="D57" s="108" t="s">
        <v>413</v>
      </c>
      <c r="E57" s="109">
        <v>300000</v>
      </c>
      <c r="F57" s="109">
        <v>12.54</v>
      </c>
      <c r="G57" s="109"/>
      <c r="H57" s="109">
        <f>F57</f>
        <v>12.54</v>
      </c>
      <c r="I57" s="109"/>
      <c r="J57" s="232" t="s">
        <v>677</v>
      </c>
    </row>
    <row r="58" spans="1:10" ht="16" x14ac:dyDescent="0.2">
      <c r="A58" s="63"/>
      <c r="B58" s="257"/>
      <c r="C58" s="167"/>
      <c r="D58" s="66"/>
      <c r="E58" s="79"/>
      <c r="F58" s="109"/>
      <c r="G58" s="144"/>
      <c r="H58" s="78"/>
      <c r="I58" s="78"/>
      <c r="J58" s="23"/>
    </row>
    <row r="59" spans="1:10" ht="16" x14ac:dyDescent="0.2">
      <c r="A59" s="63"/>
      <c r="B59" s="75" t="s">
        <v>552</v>
      </c>
      <c r="C59" s="66" t="s">
        <v>64</v>
      </c>
      <c r="D59" s="66" t="s">
        <v>411</v>
      </c>
      <c r="E59" s="79">
        <v>100000</v>
      </c>
      <c r="F59" s="109">
        <v>18.09</v>
      </c>
      <c r="G59" s="144">
        <f>H59-F59</f>
        <v>2.0100000000000016</v>
      </c>
      <c r="H59" s="78">
        <v>20.100000000000001</v>
      </c>
      <c r="I59" s="78">
        <f>SUM(H59:H63)</f>
        <v>32.450000000000003</v>
      </c>
      <c r="J59" s="23"/>
    </row>
    <row r="60" spans="1:10" ht="16" x14ac:dyDescent="0.2">
      <c r="A60" s="63"/>
      <c r="B60" s="75" t="s">
        <v>552</v>
      </c>
      <c r="C60" s="66"/>
      <c r="D60" s="66" t="s">
        <v>412</v>
      </c>
      <c r="E60" s="79">
        <v>10000</v>
      </c>
      <c r="F60" s="109">
        <v>3.42</v>
      </c>
      <c r="G60" s="144"/>
      <c r="H60" s="78">
        <f>F60</f>
        <v>3.42</v>
      </c>
      <c r="I60" s="78"/>
      <c r="J60" s="23"/>
    </row>
    <row r="61" spans="1:10" ht="16" x14ac:dyDescent="0.2">
      <c r="A61" s="63"/>
      <c r="B61" s="75" t="s">
        <v>552</v>
      </c>
      <c r="C61" s="66"/>
      <c r="D61" s="66" t="s">
        <v>413</v>
      </c>
      <c r="E61" s="79">
        <v>100000</v>
      </c>
      <c r="F61" s="109">
        <v>4.18</v>
      </c>
      <c r="G61" s="144"/>
      <c r="H61" s="78">
        <f>F61</f>
        <v>4.18</v>
      </c>
      <c r="I61" s="78"/>
      <c r="J61" s="23"/>
    </row>
    <row r="62" spans="1:10" ht="16" x14ac:dyDescent="0.2">
      <c r="A62" s="63"/>
      <c r="B62" s="75" t="s">
        <v>552</v>
      </c>
      <c r="C62" s="66"/>
      <c r="D62" s="66" t="s">
        <v>418</v>
      </c>
      <c r="E62" s="78">
        <v>100000</v>
      </c>
      <c r="F62" s="109">
        <v>4.4000000000000004</v>
      </c>
      <c r="G62" s="144"/>
      <c r="H62" s="78">
        <f>F62</f>
        <v>4.4000000000000004</v>
      </c>
      <c r="I62" s="78"/>
      <c r="J62" s="23"/>
    </row>
    <row r="63" spans="1:10" ht="16" x14ac:dyDescent="0.2">
      <c r="A63" s="63"/>
      <c r="B63" s="75" t="s">
        <v>552</v>
      </c>
      <c r="C63" s="66"/>
      <c r="D63" s="66" t="s">
        <v>414</v>
      </c>
      <c r="E63" s="79">
        <v>10000</v>
      </c>
      <c r="F63" s="109">
        <v>0.35</v>
      </c>
      <c r="G63" s="144"/>
      <c r="H63" s="78">
        <f>F63</f>
        <v>0.35</v>
      </c>
      <c r="I63" s="78"/>
      <c r="J63" s="23"/>
    </row>
    <row r="64" spans="1:10" ht="16" x14ac:dyDescent="0.2">
      <c r="A64" s="63"/>
      <c r="B64" s="75"/>
      <c r="C64" s="66"/>
      <c r="D64" s="66"/>
      <c r="E64" s="79"/>
      <c r="F64" s="109"/>
      <c r="G64" s="144"/>
      <c r="H64" s="78"/>
      <c r="I64" s="78"/>
      <c r="J64" s="23"/>
    </row>
    <row r="65" spans="1:10" ht="16" x14ac:dyDescent="0.2">
      <c r="A65" s="63"/>
      <c r="B65" s="75" t="s">
        <v>553</v>
      </c>
      <c r="C65" s="66" t="s">
        <v>218</v>
      </c>
      <c r="D65" s="66" t="s">
        <v>411</v>
      </c>
      <c r="E65" s="79">
        <v>10000</v>
      </c>
      <c r="F65" s="109">
        <v>0</v>
      </c>
      <c r="G65" s="144">
        <f>H65-F65</f>
        <v>3.08</v>
      </c>
      <c r="H65" s="78">
        <v>3.08</v>
      </c>
      <c r="I65" s="78">
        <f>H65</f>
        <v>3.08</v>
      </c>
      <c r="J65" s="23"/>
    </row>
    <row r="66" spans="1:10" ht="16" x14ac:dyDescent="0.2">
      <c r="A66" s="63"/>
      <c r="B66" s="75"/>
      <c r="C66" s="66"/>
      <c r="D66" s="66"/>
      <c r="E66" s="79"/>
      <c r="F66" s="109"/>
      <c r="G66" s="144"/>
      <c r="H66" s="78"/>
      <c r="I66" s="78"/>
      <c r="J66" s="23"/>
    </row>
    <row r="67" spans="1:10" ht="16" x14ac:dyDescent="0.2">
      <c r="A67" s="63"/>
      <c r="B67" s="75" t="s">
        <v>422</v>
      </c>
      <c r="C67" s="66" t="s">
        <v>420</v>
      </c>
      <c r="D67" s="66" t="s">
        <v>411</v>
      </c>
      <c r="E67" s="79">
        <v>10000</v>
      </c>
      <c r="F67" s="109">
        <v>0</v>
      </c>
      <c r="G67" s="144">
        <f>H67-F67</f>
        <v>3.08</v>
      </c>
      <c r="H67" s="78">
        <v>3.08</v>
      </c>
      <c r="I67" s="78">
        <f>SUM(H67:H68)</f>
        <v>5.17</v>
      </c>
      <c r="J67" s="23"/>
    </row>
    <row r="68" spans="1:10" ht="16" x14ac:dyDescent="0.2">
      <c r="A68" s="75"/>
      <c r="B68" s="75" t="s">
        <v>422</v>
      </c>
      <c r="C68" s="66"/>
      <c r="D68" s="66" t="s">
        <v>413</v>
      </c>
      <c r="E68" s="79">
        <v>50000</v>
      </c>
      <c r="F68" s="109">
        <v>2.09</v>
      </c>
      <c r="G68" s="144"/>
      <c r="H68" s="78">
        <f>F68</f>
        <v>2.09</v>
      </c>
      <c r="I68" s="78"/>
      <c r="J68" s="23"/>
    </row>
    <row r="69" spans="1:10" ht="16" x14ac:dyDescent="0.2">
      <c r="A69" s="63"/>
      <c r="C69" s="66"/>
      <c r="D69" s="66"/>
      <c r="E69" s="79"/>
      <c r="F69" s="109"/>
      <c r="G69" s="144"/>
      <c r="H69" s="78"/>
      <c r="I69" s="78"/>
      <c r="J69" s="23"/>
    </row>
    <row r="70" spans="1:10" ht="16" x14ac:dyDescent="0.2">
      <c r="A70" s="63"/>
      <c r="B70" s="75" t="s">
        <v>423</v>
      </c>
      <c r="C70" s="66" t="s">
        <v>421</v>
      </c>
      <c r="D70" s="66" t="s">
        <v>411</v>
      </c>
      <c r="E70" s="79">
        <v>100000</v>
      </c>
      <c r="F70" s="109">
        <v>4.7699999999999996</v>
      </c>
      <c r="G70" s="144">
        <f>H70-F70</f>
        <v>0.53000000000000025</v>
      </c>
      <c r="H70" s="78">
        <v>5.3</v>
      </c>
      <c r="I70" s="78">
        <f>SUM(H70:H71)</f>
        <v>9.48</v>
      </c>
      <c r="J70" s="23"/>
    </row>
    <row r="71" spans="1:10" ht="16" x14ac:dyDescent="0.2">
      <c r="A71" s="63"/>
      <c r="B71" s="75" t="s">
        <v>423</v>
      </c>
      <c r="C71" s="66"/>
      <c r="D71" s="66" t="s">
        <v>413</v>
      </c>
      <c r="E71" s="79">
        <v>100000</v>
      </c>
      <c r="F71" s="109">
        <v>4.18</v>
      </c>
      <c r="G71" s="144"/>
      <c r="H71" s="78">
        <f>F71</f>
        <v>4.18</v>
      </c>
      <c r="I71" s="78"/>
      <c r="J71" s="23"/>
    </row>
    <row r="72" spans="1:10" ht="16" x14ac:dyDescent="0.2">
      <c r="A72" s="63"/>
      <c r="B72" s="75"/>
      <c r="C72" s="66"/>
      <c r="D72" s="66"/>
      <c r="E72" s="79"/>
      <c r="F72" s="109"/>
      <c r="G72" s="144"/>
      <c r="H72" s="78"/>
      <c r="I72" s="78"/>
      <c r="J72" s="23"/>
    </row>
    <row r="73" spans="1:10" ht="16" x14ac:dyDescent="0.2">
      <c r="A73" s="63"/>
      <c r="B73" s="75" t="s">
        <v>634</v>
      </c>
      <c r="C73" s="66" t="s">
        <v>512</v>
      </c>
      <c r="D73" s="66" t="s">
        <v>411</v>
      </c>
      <c r="E73" s="79">
        <v>10000</v>
      </c>
      <c r="F73" s="109">
        <v>0</v>
      </c>
      <c r="G73" s="144">
        <v>5.0199999999999996</v>
      </c>
      <c r="H73" s="78">
        <v>5.0199999999999996</v>
      </c>
      <c r="I73" s="78">
        <f>SUM(H73:H75)</f>
        <v>5.72</v>
      </c>
      <c r="J73" s="23"/>
    </row>
    <row r="74" spans="1:10" s="305" customFormat="1" ht="16" x14ac:dyDescent="0.2">
      <c r="A74" s="303"/>
      <c r="B74" s="304" t="s">
        <v>634</v>
      </c>
      <c r="C74" s="208"/>
      <c r="D74" s="208" t="s">
        <v>413</v>
      </c>
      <c r="E74" s="206">
        <v>10000</v>
      </c>
      <c r="F74" s="206">
        <v>0.42</v>
      </c>
      <c r="G74" s="206"/>
      <c r="H74" s="206">
        <f>F74</f>
        <v>0.42</v>
      </c>
      <c r="I74" s="206"/>
      <c r="J74" s="207" t="s">
        <v>667</v>
      </c>
    </row>
    <row r="75" spans="1:10" ht="16" x14ac:dyDescent="0.2">
      <c r="A75" s="63"/>
      <c r="B75" s="75" t="s">
        <v>634</v>
      </c>
      <c r="C75" s="66"/>
      <c r="D75" s="66" t="s">
        <v>414</v>
      </c>
      <c r="E75" s="78">
        <v>8000</v>
      </c>
      <c r="F75" s="78">
        <v>0.28000000000000003</v>
      </c>
      <c r="G75" s="78"/>
      <c r="H75" s="78">
        <f>F75</f>
        <v>0.28000000000000003</v>
      </c>
      <c r="I75" s="78"/>
      <c r="J75" s="23"/>
    </row>
    <row r="76" spans="1:10" ht="16" x14ac:dyDescent="0.2">
      <c r="A76" s="63"/>
      <c r="B76" s="75"/>
      <c r="C76" s="66"/>
      <c r="D76" s="66"/>
      <c r="E76" s="79"/>
      <c r="F76" s="109"/>
      <c r="G76" s="144"/>
      <c r="H76" s="79"/>
      <c r="I76" s="79"/>
      <c r="J76" s="23"/>
    </row>
    <row r="77" spans="1:10" ht="16" x14ac:dyDescent="0.2">
      <c r="A77" s="63"/>
      <c r="B77" s="75" t="s">
        <v>555</v>
      </c>
      <c r="C77" s="66" t="s">
        <v>57</v>
      </c>
      <c r="D77" s="66" t="s">
        <v>411</v>
      </c>
      <c r="E77" s="78">
        <v>40000</v>
      </c>
      <c r="F77" s="109">
        <f>H77-G77</f>
        <v>15.059999999999999</v>
      </c>
      <c r="G77" s="144">
        <v>5.0199999999999996</v>
      </c>
      <c r="H77" s="78">
        <v>20.079999999999998</v>
      </c>
      <c r="I77" s="78">
        <f>SUM(H77:H82)</f>
        <v>44.470000000000006</v>
      </c>
      <c r="J77" s="23" t="s">
        <v>668</v>
      </c>
    </row>
    <row r="78" spans="1:10" ht="16" x14ac:dyDescent="0.2">
      <c r="A78" s="63"/>
      <c r="B78" s="75" t="s">
        <v>555</v>
      </c>
      <c r="C78" s="66"/>
      <c r="D78" s="66" t="s">
        <v>417</v>
      </c>
      <c r="E78" s="79">
        <v>10000</v>
      </c>
      <c r="F78" s="109">
        <v>19.760000000000002</v>
      </c>
      <c r="G78" s="144"/>
      <c r="H78" s="79">
        <f>F78</f>
        <v>19.760000000000002</v>
      </c>
      <c r="I78" s="79"/>
      <c r="J78" s="23" t="s">
        <v>669</v>
      </c>
    </row>
    <row r="79" spans="1:10" ht="16" x14ac:dyDescent="0.2">
      <c r="A79" s="63"/>
      <c r="B79" s="75" t="s">
        <v>555</v>
      </c>
      <c r="C79" s="66"/>
      <c r="D79" s="66" t="s">
        <v>412</v>
      </c>
      <c r="E79" s="79">
        <v>10000</v>
      </c>
      <c r="F79" s="109">
        <v>3.42</v>
      </c>
      <c r="G79" s="144"/>
      <c r="H79" s="79">
        <f>F79</f>
        <v>3.42</v>
      </c>
      <c r="I79" s="79"/>
      <c r="J79" s="23"/>
    </row>
    <row r="80" spans="1:10" ht="16" x14ac:dyDescent="0.2">
      <c r="A80" s="63"/>
      <c r="B80" s="75" t="s">
        <v>555</v>
      </c>
      <c r="C80" s="66"/>
      <c r="D80" s="66" t="s">
        <v>413</v>
      </c>
      <c r="E80" s="79">
        <v>10000</v>
      </c>
      <c r="F80" s="109">
        <v>0.42</v>
      </c>
      <c r="G80" s="144"/>
      <c r="H80" s="79">
        <f>F80</f>
        <v>0.42</v>
      </c>
      <c r="I80" s="79"/>
      <c r="J80" s="23"/>
    </row>
    <row r="81" spans="1:10" ht="16" x14ac:dyDescent="0.2">
      <c r="A81" s="63"/>
      <c r="B81" s="75" t="s">
        <v>555</v>
      </c>
      <c r="C81" s="66"/>
      <c r="D81" s="66" t="s">
        <v>418</v>
      </c>
      <c r="E81" s="79">
        <v>10000</v>
      </c>
      <c r="F81" s="109">
        <v>0.44</v>
      </c>
      <c r="G81" s="144"/>
      <c r="H81" s="79">
        <f>F81</f>
        <v>0.44</v>
      </c>
      <c r="I81" s="79"/>
      <c r="J81" s="23"/>
    </row>
    <row r="82" spans="1:10" ht="16" x14ac:dyDescent="0.2">
      <c r="A82" s="63"/>
      <c r="B82" s="75" t="s">
        <v>555</v>
      </c>
      <c r="C82" s="66"/>
      <c r="D82" s="66" t="s">
        <v>414</v>
      </c>
      <c r="E82" s="79">
        <v>10000</v>
      </c>
      <c r="F82" s="109">
        <v>0.35</v>
      </c>
      <c r="G82" s="144"/>
      <c r="H82" s="79">
        <f>F82</f>
        <v>0.35</v>
      </c>
      <c r="I82" s="79"/>
      <c r="J82" s="23"/>
    </row>
    <row r="83" spans="1:10" ht="16" x14ac:dyDescent="0.2">
      <c r="A83" s="63"/>
      <c r="B83" s="75"/>
      <c r="C83" s="66"/>
      <c r="D83" s="66"/>
      <c r="E83" s="79"/>
      <c r="F83" s="109"/>
      <c r="G83" s="144"/>
      <c r="H83" s="79"/>
      <c r="I83" s="79"/>
      <c r="J83" s="23"/>
    </row>
    <row r="84" spans="1:10" ht="16" x14ac:dyDescent="0.2">
      <c r="A84" s="63"/>
      <c r="B84" s="75" t="s">
        <v>556</v>
      </c>
      <c r="C84" s="66" t="s">
        <v>58</v>
      </c>
      <c r="D84" s="66" t="s">
        <v>411</v>
      </c>
      <c r="E84" s="79">
        <v>10000</v>
      </c>
      <c r="F84" s="109">
        <v>0</v>
      </c>
      <c r="G84" s="144">
        <f>H84-F84</f>
        <v>8.02</v>
      </c>
      <c r="H84" s="79">
        <v>8.02</v>
      </c>
      <c r="I84" s="79">
        <f>H84</f>
        <v>8.02</v>
      </c>
      <c r="J84" s="23"/>
    </row>
    <row r="85" spans="1:10" ht="16" x14ac:dyDescent="0.2">
      <c r="A85" s="63"/>
      <c r="B85" s="75"/>
      <c r="C85" s="66"/>
      <c r="D85" s="66"/>
      <c r="E85" s="79"/>
      <c r="F85" s="109"/>
      <c r="G85" s="144"/>
      <c r="H85" s="79"/>
      <c r="I85" s="79"/>
      <c r="J85" s="23"/>
    </row>
    <row r="86" spans="1:10" ht="16" x14ac:dyDescent="0.2">
      <c r="A86" s="63"/>
      <c r="B86" s="75" t="s">
        <v>558</v>
      </c>
      <c r="C86" s="66" t="s">
        <v>219</v>
      </c>
      <c r="D86" s="66" t="s">
        <v>411</v>
      </c>
      <c r="E86" s="78">
        <v>50000</v>
      </c>
      <c r="F86" s="109">
        <f>H86-G86</f>
        <v>2.6399999999999997</v>
      </c>
      <c r="G86" s="144">
        <v>0.66</v>
      </c>
      <c r="H86" s="78">
        <v>3.3</v>
      </c>
      <c r="I86" s="78">
        <f>SUM(H86:H87)</f>
        <v>7.8999999999999995</v>
      </c>
      <c r="J86" s="23"/>
    </row>
    <row r="87" spans="1:10" ht="16" x14ac:dyDescent="0.2">
      <c r="A87" s="63"/>
      <c r="B87" s="75" t="s">
        <v>558</v>
      </c>
      <c r="C87" s="66"/>
      <c r="D87" s="66" t="s">
        <v>413</v>
      </c>
      <c r="E87" s="79">
        <v>110000</v>
      </c>
      <c r="F87" s="109">
        <v>4.5999999999999996</v>
      </c>
      <c r="G87" s="144"/>
      <c r="H87" s="79">
        <f>F87</f>
        <v>4.5999999999999996</v>
      </c>
      <c r="I87" s="79"/>
      <c r="J87" s="23"/>
    </row>
    <row r="88" spans="1:10" ht="16" x14ac:dyDescent="0.2">
      <c r="A88" s="63"/>
      <c r="B88" s="75"/>
      <c r="C88" s="66"/>
      <c r="D88" s="66"/>
      <c r="E88" s="79"/>
      <c r="F88" s="109"/>
      <c r="G88" s="144"/>
      <c r="H88" s="79"/>
      <c r="I88" s="79"/>
      <c r="J88" s="23"/>
    </row>
    <row r="89" spans="1:10" s="233" customFormat="1" ht="16" x14ac:dyDescent="0.2">
      <c r="A89" s="106"/>
      <c r="B89" s="107" t="s">
        <v>559</v>
      </c>
      <c r="C89" s="108" t="s">
        <v>17</v>
      </c>
      <c r="D89" s="108" t="s">
        <v>411</v>
      </c>
      <c r="E89" s="109">
        <v>10000</v>
      </c>
      <c r="F89" s="109">
        <f>G89</f>
        <v>3.08</v>
      </c>
      <c r="G89" s="109">
        <v>3.08</v>
      </c>
      <c r="H89" s="109">
        <v>3.08</v>
      </c>
      <c r="I89" s="109">
        <f>SUM(H89:H92)</f>
        <v>24.53</v>
      </c>
      <c r="J89" s="232" t="s">
        <v>678</v>
      </c>
    </row>
    <row r="90" spans="1:10" ht="16" x14ac:dyDescent="0.2">
      <c r="A90" s="63"/>
      <c r="B90" s="75" t="s">
        <v>559</v>
      </c>
      <c r="C90" s="66"/>
      <c r="D90" s="66" t="s">
        <v>417</v>
      </c>
      <c r="E90" s="79"/>
      <c r="F90" s="109"/>
      <c r="G90" s="144"/>
      <c r="H90" s="78">
        <f>F90</f>
        <v>0</v>
      </c>
      <c r="I90" s="79"/>
      <c r="J90" s="23" t="s">
        <v>679</v>
      </c>
    </row>
    <row r="91" spans="1:10" ht="16" x14ac:dyDescent="0.2">
      <c r="A91" s="63"/>
      <c r="B91" s="75" t="s">
        <v>559</v>
      </c>
      <c r="C91" s="66"/>
      <c r="D91" s="66" t="s">
        <v>413</v>
      </c>
      <c r="E91" s="79">
        <v>250000</v>
      </c>
      <c r="F91" s="109">
        <v>10.45</v>
      </c>
      <c r="G91" s="144"/>
      <c r="H91" s="79">
        <f>F91</f>
        <v>10.45</v>
      </c>
      <c r="I91" s="79"/>
      <c r="J91" s="23"/>
    </row>
    <row r="92" spans="1:10" ht="16" x14ac:dyDescent="0.2">
      <c r="A92" s="63"/>
      <c r="B92" s="75" t="s">
        <v>559</v>
      </c>
      <c r="C92" s="66"/>
      <c r="D92" s="66" t="s">
        <v>418</v>
      </c>
      <c r="E92" s="78">
        <v>250000</v>
      </c>
      <c r="F92" s="109">
        <v>11</v>
      </c>
      <c r="G92" s="144"/>
      <c r="H92" s="79">
        <f>F92</f>
        <v>11</v>
      </c>
      <c r="I92" s="79"/>
      <c r="J92" s="23"/>
    </row>
    <row r="93" spans="1:10" ht="16" x14ac:dyDescent="0.2">
      <c r="A93" s="63"/>
      <c r="B93" s="75"/>
      <c r="C93" s="66"/>
      <c r="D93" s="66"/>
      <c r="E93" s="78"/>
      <c r="F93" s="109"/>
      <c r="G93" s="144"/>
      <c r="H93" s="79"/>
      <c r="I93" s="79"/>
      <c r="J93" s="23"/>
    </row>
    <row r="94" spans="1:10" ht="16" x14ac:dyDescent="0.2">
      <c r="A94" s="63"/>
      <c r="B94" s="75" t="s">
        <v>651</v>
      </c>
      <c r="C94" s="66" t="s">
        <v>650</v>
      </c>
      <c r="D94" s="66" t="s">
        <v>411</v>
      </c>
      <c r="E94" s="78">
        <v>240000</v>
      </c>
      <c r="F94" s="78">
        <f>H94-G94</f>
        <v>20.93</v>
      </c>
      <c r="G94" s="78">
        <v>0.91</v>
      </c>
      <c r="H94" s="78">
        <v>21.84</v>
      </c>
      <c r="I94" s="78">
        <f>SUM(H94:H97)</f>
        <v>35.64</v>
      </c>
      <c r="J94" s="23" t="s">
        <v>649</v>
      </c>
    </row>
    <row r="95" spans="1:10" ht="16" x14ac:dyDescent="0.2">
      <c r="A95" s="63"/>
      <c r="B95" s="75" t="s">
        <v>651</v>
      </c>
      <c r="C95" s="66"/>
      <c r="D95" s="66" t="s">
        <v>412</v>
      </c>
      <c r="E95" s="78">
        <v>10000</v>
      </c>
      <c r="F95" s="109">
        <v>3.42</v>
      </c>
      <c r="G95" s="144"/>
      <c r="H95" s="79">
        <f>F95</f>
        <v>3.42</v>
      </c>
      <c r="I95" s="79"/>
      <c r="J95" s="23"/>
    </row>
    <row r="96" spans="1:10" ht="16" x14ac:dyDescent="0.2">
      <c r="A96" s="63"/>
      <c r="B96" s="75" t="s">
        <v>651</v>
      </c>
      <c r="C96" s="66"/>
      <c r="D96" s="66" t="s">
        <v>413</v>
      </c>
      <c r="E96" s="78">
        <v>240000</v>
      </c>
      <c r="F96" s="109">
        <v>10.029999999999999</v>
      </c>
      <c r="G96" s="144"/>
      <c r="H96" s="79">
        <f>F96</f>
        <v>10.029999999999999</v>
      </c>
      <c r="I96" s="79"/>
      <c r="J96" s="23"/>
    </row>
    <row r="97" spans="1:10" ht="16" x14ac:dyDescent="0.2">
      <c r="A97" s="63"/>
      <c r="B97" s="75" t="s">
        <v>651</v>
      </c>
      <c r="C97" s="66"/>
      <c r="D97" s="66" t="s">
        <v>414</v>
      </c>
      <c r="E97" s="78">
        <v>10000</v>
      </c>
      <c r="F97" s="109">
        <v>0.35</v>
      </c>
      <c r="G97" s="144"/>
      <c r="H97" s="79">
        <f>F97</f>
        <v>0.35</v>
      </c>
      <c r="I97" s="79"/>
      <c r="J97" s="23"/>
    </row>
    <row r="98" spans="1:10" ht="16" x14ac:dyDescent="0.2">
      <c r="A98" s="63"/>
      <c r="B98" s="75"/>
      <c r="C98" s="66"/>
      <c r="D98" s="66"/>
      <c r="E98" s="79"/>
      <c r="F98" s="109"/>
      <c r="G98" s="144"/>
      <c r="H98" s="79"/>
      <c r="I98" s="79"/>
      <c r="J98" s="23"/>
    </row>
    <row r="99" spans="1:10" s="233" customFormat="1" ht="16" x14ac:dyDescent="0.2">
      <c r="A99" s="106"/>
      <c r="B99" s="107" t="s">
        <v>560</v>
      </c>
      <c r="C99" s="306" t="s">
        <v>224</v>
      </c>
      <c r="D99" s="306" t="s">
        <v>411</v>
      </c>
      <c r="E99" s="251">
        <v>260000</v>
      </c>
      <c r="F99" s="251">
        <f>H99-G99</f>
        <v>16.5</v>
      </c>
      <c r="G99" s="109">
        <v>0.66</v>
      </c>
      <c r="H99" s="251">
        <v>17.16</v>
      </c>
      <c r="I99" s="251">
        <f>SUM(H99:H102)</f>
        <v>31.799999999999997</v>
      </c>
      <c r="J99" s="232" t="s">
        <v>680</v>
      </c>
    </row>
    <row r="100" spans="1:10" ht="16" x14ac:dyDescent="0.2">
      <c r="A100" s="63"/>
      <c r="B100" s="75" t="s">
        <v>560</v>
      </c>
      <c r="C100" s="85"/>
      <c r="D100" s="85" t="s">
        <v>412</v>
      </c>
      <c r="E100" s="86">
        <v>10000</v>
      </c>
      <c r="F100" s="251">
        <v>3.42</v>
      </c>
      <c r="G100" s="242"/>
      <c r="H100" s="86">
        <f>F100</f>
        <v>3.42</v>
      </c>
      <c r="I100" s="86"/>
      <c r="J100" s="23"/>
    </row>
    <row r="101" spans="1:10" s="233" customFormat="1" ht="16" x14ac:dyDescent="0.2">
      <c r="A101" s="106"/>
      <c r="B101" s="107" t="s">
        <v>560</v>
      </c>
      <c r="C101" s="306"/>
      <c r="D101" s="306" t="s">
        <v>413</v>
      </c>
      <c r="E101" s="251">
        <v>260000</v>
      </c>
      <c r="F101" s="251">
        <v>10.87</v>
      </c>
      <c r="G101" s="251"/>
      <c r="H101" s="251">
        <f>F101</f>
        <v>10.87</v>
      </c>
      <c r="I101" s="251"/>
      <c r="J101" s="232" t="s">
        <v>680</v>
      </c>
    </row>
    <row r="102" spans="1:10" ht="16" x14ac:dyDescent="0.2">
      <c r="A102" s="63"/>
      <c r="B102" s="75" t="s">
        <v>560</v>
      </c>
      <c r="C102" s="85"/>
      <c r="D102" s="85" t="s">
        <v>414</v>
      </c>
      <c r="E102" s="86">
        <v>10000</v>
      </c>
      <c r="F102" s="251">
        <v>0.35</v>
      </c>
      <c r="G102" s="242"/>
      <c r="H102" s="86">
        <f>F102</f>
        <v>0.35</v>
      </c>
      <c r="I102" s="86"/>
      <c r="J102" s="23"/>
    </row>
    <row r="103" spans="1:10" ht="16" x14ac:dyDescent="0.2">
      <c r="A103" s="63"/>
      <c r="B103" s="75"/>
      <c r="C103" s="85"/>
      <c r="D103" s="85"/>
      <c r="E103" s="86"/>
      <c r="F103" s="251"/>
      <c r="G103" s="242"/>
      <c r="H103" s="86"/>
      <c r="I103" s="86"/>
      <c r="J103" s="23"/>
    </row>
    <row r="104" spans="1:10" ht="16" x14ac:dyDescent="0.2">
      <c r="A104" s="63"/>
      <c r="B104" s="75" t="s">
        <v>561</v>
      </c>
      <c r="C104" s="66" t="s">
        <v>424</v>
      </c>
      <c r="D104" s="66" t="s">
        <v>411</v>
      </c>
      <c r="E104" s="79">
        <v>10000</v>
      </c>
      <c r="F104" s="109">
        <v>0</v>
      </c>
      <c r="G104" s="144">
        <f>H104-F104</f>
        <v>0.66</v>
      </c>
      <c r="H104" s="79">
        <v>0.66</v>
      </c>
      <c r="I104" s="79">
        <f>SUM(H104:H105)</f>
        <v>1.08</v>
      </c>
      <c r="J104" s="23"/>
    </row>
    <row r="105" spans="1:10" s="233" customFormat="1" ht="16" x14ac:dyDescent="0.2">
      <c r="A105" s="106"/>
      <c r="B105" s="107" t="s">
        <v>561</v>
      </c>
      <c r="C105" s="108"/>
      <c r="D105" s="108" t="s">
        <v>413</v>
      </c>
      <c r="E105" s="109">
        <v>10000</v>
      </c>
      <c r="F105" s="109">
        <v>0.42</v>
      </c>
      <c r="G105" s="109"/>
      <c r="H105" s="109">
        <f>F105</f>
        <v>0.42</v>
      </c>
      <c r="I105" s="109"/>
      <c r="J105" s="232" t="s">
        <v>681</v>
      </c>
    </row>
    <row r="106" spans="1:10" ht="16" x14ac:dyDescent="0.2">
      <c r="A106" s="63"/>
      <c r="B106" s="75"/>
      <c r="C106" s="66"/>
      <c r="D106" s="66"/>
      <c r="E106" s="79"/>
      <c r="F106" s="109"/>
      <c r="G106" s="144"/>
      <c r="H106" s="79"/>
      <c r="I106" s="79"/>
      <c r="J106" s="23"/>
    </row>
    <row r="107" spans="1:10" ht="16" x14ac:dyDescent="0.2">
      <c r="A107" s="63"/>
      <c r="B107" s="75" t="s">
        <v>562</v>
      </c>
      <c r="C107" s="66" t="s">
        <v>233</v>
      </c>
      <c r="D107" s="66" t="s">
        <v>411</v>
      </c>
      <c r="E107" s="78">
        <v>10000</v>
      </c>
      <c r="F107" s="109">
        <v>0</v>
      </c>
      <c r="G107" s="144">
        <f>H107-F107</f>
        <v>5.0199999999999996</v>
      </c>
      <c r="H107" s="78">
        <v>5.0199999999999996</v>
      </c>
      <c r="I107" s="78">
        <f>SUM(H107:H110)</f>
        <v>12.969999999999999</v>
      </c>
      <c r="J107" s="211"/>
    </row>
    <row r="108" spans="1:10" ht="16" x14ac:dyDescent="0.2">
      <c r="A108" s="63"/>
      <c r="B108" s="75" t="s">
        <v>562</v>
      </c>
      <c r="C108" s="66"/>
      <c r="D108" s="66" t="s">
        <v>412</v>
      </c>
      <c r="E108" s="79">
        <v>10000</v>
      </c>
      <c r="F108" s="109">
        <v>3.42</v>
      </c>
      <c r="G108" s="144"/>
      <c r="H108" s="79">
        <f>F108</f>
        <v>3.42</v>
      </c>
      <c r="I108" s="79"/>
      <c r="J108" s="23"/>
    </row>
    <row r="109" spans="1:10" ht="16" x14ac:dyDescent="0.2">
      <c r="A109" s="63"/>
      <c r="B109" s="75" t="s">
        <v>562</v>
      </c>
      <c r="C109" s="66"/>
      <c r="D109" s="66" t="s">
        <v>413</v>
      </c>
      <c r="E109" s="79">
        <v>100000</v>
      </c>
      <c r="F109" s="109">
        <v>4.18</v>
      </c>
      <c r="G109" s="144"/>
      <c r="H109" s="79">
        <f>F109</f>
        <v>4.18</v>
      </c>
      <c r="I109" s="79"/>
      <c r="J109" s="23"/>
    </row>
    <row r="110" spans="1:10" ht="16" x14ac:dyDescent="0.2">
      <c r="A110" s="63"/>
      <c r="B110" s="75" t="s">
        <v>562</v>
      </c>
      <c r="C110" s="66"/>
      <c r="D110" s="66" t="s">
        <v>414</v>
      </c>
      <c r="E110" s="79">
        <v>10000</v>
      </c>
      <c r="F110" s="109">
        <v>0.35</v>
      </c>
      <c r="G110" s="144"/>
      <c r="H110" s="79">
        <f>F110</f>
        <v>0.35</v>
      </c>
      <c r="I110" s="79"/>
      <c r="J110" s="23"/>
    </row>
    <row r="111" spans="1:10" ht="16" x14ac:dyDescent="0.2">
      <c r="A111" s="63"/>
      <c r="B111" s="75"/>
      <c r="C111" s="66"/>
      <c r="D111" s="66"/>
      <c r="E111" s="79"/>
      <c r="F111" s="109"/>
      <c r="G111" s="144"/>
      <c r="H111" s="79"/>
      <c r="I111" s="79"/>
      <c r="J111" s="23"/>
    </row>
    <row r="112" spans="1:10" ht="16" x14ac:dyDescent="0.2">
      <c r="A112" s="63"/>
      <c r="B112" s="75" t="s">
        <v>563</v>
      </c>
      <c r="C112" s="66" t="s">
        <v>234</v>
      </c>
      <c r="D112" s="66" t="s">
        <v>411</v>
      </c>
      <c r="E112" s="78">
        <v>10000</v>
      </c>
      <c r="F112" s="78">
        <v>0</v>
      </c>
      <c r="G112" s="78">
        <f>H112-F112</f>
        <v>14.08</v>
      </c>
      <c r="H112" s="78">
        <v>14.08</v>
      </c>
      <c r="I112" s="78">
        <f>H112</f>
        <v>14.08</v>
      </c>
      <c r="J112" s="23"/>
    </row>
    <row r="113" spans="1:10" ht="16" x14ac:dyDescent="0.2">
      <c r="A113" s="63"/>
      <c r="B113" s="258"/>
      <c r="C113" s="44"/>
      <c r="D113" s="44"/>
      <c r="E113" s="165"/>
      <c r="F113" s="252"/>
      <c r="G113" s="144"/>
      <c r="H113" s="79"/>
      <c r="I113" s="79"/>
      <c r="J113" s="23"/>
    </row>
    <row r="114" spans="1:10" ht="16" x14ac:dyDescent="0.2">
      <c r="A114" s="63"/>
      <c r="B114" s="75" t="s">
        <v>564</v>
      </c>
      <c r="C114" s="168" t="s">
        <v>330</v>
      </c>
      <c r="D114" s="168" t="s">
        <v>411</v>
      </c>
      <c r="E114" s="169">
        <v>200000</v>
      </c>
      <c r="F114" s="109">
        <f>H114-G114</f>
        <v>17.29</v>
      </c>
      <c r="G114" s="144">
        <v>0.91</v>
      </c>
      <c r="H114" s="78">
        <v>18.2</v>
      </c>
      <c r="I114" s="78">
        <f>SUM(H114:H119)</f>
        <v>24.640000000000004</v>
      </c>
      <c r="J114" s="23"/>
    </row>
    <row r="115" spans="1:10" ht="16" x14ac:dyDescent="0.2">
      <c r="A115" s="63"/>
      <c r="B115" s="75" t="s">
        <v>564</v>
      </c>
      <c r="C115" s="168"/>
      <c r="D115" s="168" t="s">
        <v>417</v>
      </c>
      <c r="E115" s="169">
        <v>10000</v>
      </c>
      <c r="F115" s="109">
        <v>1.81</v>
      </c>
      <c r="G115" s="144"/>
      <c r="H115" s="78">
        <f>F115</f>
        <v>1.81</v>
      </c>
      <c r="I115" s="78"/>
      <c r="J115" s="23"/>
    </row>
    <row r="116" spans="1:10" ht="16" x14ac:dyDescent="0.2">
      <c r="A116" s="63"/>
      <c r="B116" s="75" t="s">
        <v>564</v>
      </c>
      <c r="C116" s="168"/>
      <c r="D116" s="168" t="s">
        <v>412</v>
      </c>
      <c r="E116" s="169">
        <v>10000</v>
      </c>
      <c r="F116" s="109">
        <v>3.42</v>
      </c>
      <c r="G116" s="144"/>
      <c r="H116" s="78">
        <f>F116</f>
        <v>3.42</v>
      </c>
      <c r="I116" s="78"/>
      <c r="J116" s="23"/>
    </row>
    <row r="117" spans="1:10" ht="16" x14ac:dyDescent="0.2">
      <c r="A117" s="63"/>
      <c r="B117" s="75" t="s">
        <v>564</v>
      </c>
      <c r="C117" s="168"/>
      <c r="D117" s="168" t="s">
        <v>413</v>
      </c>
      <c r="E117" s="169">
        <v>10000</v>
      </c>
      <c r="F117" s="109">
        <v>0.42</v>
      </c>
      <c r="G117" s="144"/>
      <c r="H117" s="78">
        <f>F117</f>
        <v>0.42</v>
      </c>
      <c r="I117" s="78"/>
    </row>
    <row r="118" spans="1:10" ht="16" x14ac:dyDescent="0.2">
      <c r="A118" s="63"/>
      <c r="B118" s="75" t="s">
        <v>564</v>
      </c>
      <c r="C118" s="168"/>
      <c r="D118" s="168" t="s">
        <v>418</v>
      </c>
      <c r="E118" s="169">
        <v>10000</v>
      </c>
      <c r="F118" s="253">
        <v>0.44</v>
      </c>
      <c r="G118" s="144"/>
      <c r="H118" s="78">
        <f>F118</f>
        <v>0.44</v>
      </c>
      <c r="I118" s="78"/>
      <c r="J118" s="23"/>
    </row>
    <row r="119" spans="1:10" ht="16" x14ac:dyDescent="0.2">
      <c r="A119" s="63"/>
      <c r="B119" s="75" t="s">
        <v>564</v>
      </c>
      <c r="C119" s="168"/>
      <c r="D119" s="168" t="s">
        <v>414</v>
      </c>
      <c r="E119" s="169">
        <v>10000</v>
      </c>
      <c r="F119" s="253">
        <v>0.35</v>
      </c>
      <c r="G119" s="144"/>
      <c r="H119" s="78">
        <f>F119</f>
        <v>0.35</v>
      </c>
      <c r="I119" s="78"/>
      <c r="J119" s="23"/>
    </row>
    <row r="120" spans="1:10" ht="16" x14ac:dyDescent="0.2">
      <c r="A120" s="63"/>
      <c r="B120" s="172"/>
      <c r="C120" s="168"/>
      <c r="D120" s="212"/>
      <c r="E120" s="169"/>
      <c r="F120" s="109"/>
      <c r="G120" s="144"/>
      <c r="H120" s="78"/>
      <c r="I120" s="78"/>
      <c r="J120" s="23"/>
    </row>
    <row r="121" spans="1:10" ht="16" x14ac:dyDescent="0.2">
      <c r="A121" s="63"/>
      <c r="B121" s="172" t="s">
        <v>565</v>
      </c>
      <c r="C121" s="168" t="s">
        <v>490</v>
      </c>
      <c r="D121" s="212" t="s">
        <v>411</v>
      </c>
      <c r="E121" s="169">
        <v>10000</v>
      </c>
      <c r="F121" s="109" t="s">
        <v>492</v>
      </c>
      <c r="G121" s="144">
        <v>3.08</v>
      </c>
      <c r="H121" s="78">
        <f>G121</f>
        <v>3.08</v>
      </c>
      <c r="I121" s="78">
        <f>H121</f>
        <v>3.08</v>
      </c>
      <c r="J121" s="23"/>
    </row>
    <row r="122" spans="1:10" ht="16" x14ac:dyDescent="0.2">
      <c r="A122" s="63"/>
      <c r="B122" s="172"/>
      <c r="C122" s="168"/>
      <c r="D122" s="212"/>
      <c r="E122" s="169"/>
      <c r="F122" s="109"/>
      <c r="G122" s="144"/>
      <c r="H122" s="78"/>
      <c r="I122" s="78"/>
      <c r="J122" s="23"/>
    </row>
    <row r="123" spans="1:10" ht="16" x14ac:dyDescent="0.2">
      <c r="A123" s="63"/>
      <c r="B123" s="172" t="s">
        <v>653</v>
      </c>
      <c r="C123" s="168" t="s">
        <v>652</v>
      </c>
      <c r="D123" s="212" t="s">
        <v>411</v>
      </c>
      <c r="E123" s="169">
        <v>10000</v>
      </c>
      <c r="F123" s="109">
        <f>H123-G123</f>
        <v>0</v>
      </c>
      <c r="G123" s="144">
        <v>1.26</v>
      </c>
      <c r="H123" s="78">
        <v>1.26</v>
      </c>
      <c r="I123" s="78">
        <f>H123</f>
        <v>1.26</v>
      </c>
      <c r="J123" s="23"/>
    </row>
    <row r="124" spans="1:10" ht="16" x14ac:dyDescent="0.2">
      <c r="A124" s="63"/>
      <c r="B124" s="172"/>
      <c r="C124" s="168"/>
      <c r="D124" s="212"/>
      <c r="E124" s="169"/>
      <c r="F124" s="109"/>
      <c r="G124" s="144"/>
      <c r="H124" s="78"/>
      <c r="I124" s="78"/>
      <c r="J124" s="23"/>
    </row>
    <row r="125" spans="1:10" ht="16" x14ac:dyDescent="0.2">
      <c r="A125" s="63"/>
      <c r="B125" s="75" t="s">
        <v>566</v>
      </c>
      <c r="C125" s="66" t="s">
        <v>25</v>
      </c>
      <c r="D125" s="66" t="s">
        <v>411</v>
      </c>
      <c r="E125" s="79">
        <v>10000</v>
      </c>
      <c r="F125" s="109">
        <v>0</v>
      </c>
      <c r="G125" s="144">
        <f>H125-F125</f>
        <v>3.08</v>
      </c>
      <c r="H125" s="79">
        <v>3.08</v>
      </c>
      <c r="I125" s="79">
        <f>H125</f>
        <v>3.08</v>
      </c>
      <c r="J125" s="23"/>
    </row>
    <row r="126" spans="1:10" ht="16" x14ac:dyDescent="0.2">
      <c r="A126" s="63"/>
      <c r="B126" s="75"/>
      <c r="C126" s="66"/>
      <c r="D126" s="66"/>
      <c r="E126" s="79"/>
      <c r="F126" s="109"/>
      <c r="G126" s="144"/>
      <c r="H126" s="79"/>
      <c r="I126" s="79"/>
      <c r="J126" s="23"/>
    </row>
    <row r="127" spans="1:10" ht="16" x14ac:dyDescent="0.2">
      <c r="A127" s="63"/>
      <c r="B127" s="75" t="s">
        <v>567</v>
      </c>
      <c r="C127" s="66" t="s">
        <v>88</v>
      </c>
      <c r="D127" s="66" t="s">
        <v>411</v>
      </c>
      <c r="E127" s="78">
        <v>250000</v>
      </c>
      <c r="F127" s="109">
        <f>H127-G127</f>
        <v>48.24</v>
      </c>
      <c r="G127" s="144">
        <v>2.0099999999999998</v>
      </c>
      <c r="H127" s="78">
        <v>50.25</v>
      </c>
      <c r="I127" s="78">
        <f>SUM(H127:H132)</f>
        <v>132.88</v>
      </c>
      <c r="J127" s="23"/>
    </row>
    <row r="128" spans="1:10" ht="16" x14ac:dyDescent="0.2">
      <c r="A128" s="63"/>
      <c r="B128" s="75" t="s">
        <v>567</v>
      </c>
      <c r="C128" s="66"/>
      <c r="D128" s="66" t="s">
        <v>417</v>
      </c>
      <c r="E128" s="78">
        <v>50000</v>
      </c>
      <c r="F128" s="109">
        <v>57.85</v>
      </c>
      <c r="G128" s="144"/>
      <c r="H128" s="78">
        <f>F128</f>
        <v>57.85</v>
      </c>
      <c r="I128" s="78"/>
      <c r="J128" s="211"/>
    </row>
    <row r="129" spans="1:10" ht="16" x14ac:dyDescent="0.2">
      <c r="A129" s="63"/>
      <c r="B129" s="75" t="s">
        <v>567</v>
      </c>
      <c r="C129" s="66"/>
      <c r="D129" s="66" t="s">
        <v>412</v>
      </c>
      <c r="E129" s="78">
        <v>10000</v>
      </c>
      <c r="F129" s="109">
        <v>3.42</v>
      </c>
      <c r="G129" s="144"/>
      <c r="H129" s="78">
        <f>F129</f>
        <v>3.42</v>
      </c>
      <c r="I129" s="78"/>
      <c r="J129" s="23"/>
    </row>
    <row r="130" spans="1:10" ht="16" x14ac:dyDescent="0.2">
      <c r="A130" s="63"/>
      <c r="B130" s="75" t="s">
        <v>567</v>
      </c>
      <c r="C130" s="66"/>
      <c r="D130" s="66" t="s">
        <v>413</v>
      </c>
      <c r="E130" s="78">
        <v>250000</v>
      </c>
      <c r="F130" s="109">
        <v>10.45</v>
      </c>
      <c r="G130" s="144"/>
      <c r="H130" s="78">
        <f>F130</f>
        <v>10.45</v>
      </c>
      <c r="I130" s="78"/>
      <c r="J130" s="23"/>
    </row>
    <row r="131" spans="1:10" ht="16" x14ac:dyDescent="0.2">
      <c r="A131" s="63"/>
      <c r="B131" s="75" t="s">
        <v>567</v>
      </c>
      <c r="C131" s="66"/>
      <c r="D131" s="66" t="s">
        <v>418</v>
      </c>
      <c r="E131" s="78">
        <v>240000</v>
      </c>
      <c r="F131" s="109">
        <v>10.56</v>
      </c>
      <c r="G131" s="144"/>
      <c r="H131" s="79">
        <f>F131</f>
        <v>10.56</v>
      </c>
      <c r="I131" s="79"/>
      <c r="J131" s="23"/>
    </row>
    <row r="132" spans="1:10" ht="16" x14ac:dyDescent="0.2">
      <c r="A132" s="63"/>
      <c r="B132" s="75" t="s">
        <v>567</v>
      </c>
      <c r="C132" s="66"/>
      <c r="D132" s="66" t="s">
        <v>414</v>
      </c>
      <c r="E132" s="79">
        <v>10000</v>
      </c>
      <c r="F132" s="109">
        <v>0.35</v>
      </c>
      <c r="G132" s="144"/>
      <c r="H132" s="79">
        <f>F132</f>
        <v>0.35</v>
      </c>
      <c r="I132" s="79"/>
      <c r="J132" s="23"/>
    </row>
    <row r="133" spans="1:10" ht="16" x14ac:dyDescent="0.2">
      <c r="A133" s="63"/>
      <c r="B133" s="75"/>
      <c r="C133" s="66"/>
      <c r="D133" s="66"/>
      <c r="E133" s="79"/>
      <c r="F133" s="109"/>
      <c r="G133" s="144"/>
      <c r="H133" s="79"/>
      <c r="I133" s="79"/>
      <c r="J133" s="23"/>
    </row>
    <row r="134" spans="1:10" ht="16" x14ac:dyDescent="0.2">
      <c r="A134" s="63"/>
      <c r="B134" s="75" t="s">
        <v>568</v>
      </c>
      <c r="C134" s="66" t="s">
        <v>173</v>
      </c>
      <c r="D134" s="66" t="s">
        <v>411</v>
      </c>
      <c r="E134" s="79">
        <v>10000</v>
      </c>
      <c r="F134" s="109">
        <v>0</v>
      </c>
      <c r="G134" s="144">
        <f>H134-F134</f>
        <v>12.48</v>
      </c>
      <c r="H134" s="79">
        <v>12.48</v>
      </c>
      <c r="I134" s="79">
        <f>SUM(H134:H136)</f>
        <v>24.470000000000002</v>
      </c>
      <c r="J134" s="23"/>
    </row>
    <row r="135" spans="1:10" ht="16" x14ac:dyDescent="0.2">
      <c r="A135" s="63"/>
      <c r="B135" s="75" t="s">
        <v>568</v>
      </c>
      <c r="C135" s="66"/>
      <c r="D135" s="66" t="s">
        <v>417</v>
      </c>
      <c r="E135" s="79">
        <v>10000</v>
      </c>
      <c r="F135" s="109">
        <v>11.57</v>
      </c>
      <c r="G135" s="144"/>
      <c r="H135" s="79">
        <f>F135</f>
        <v>11.57</v>
      </c>
      <c r="I135" s="79"/>
      <c r="J135" s="23"/>
    </row>
    <row r="136" spans="1:10" ht="16" x14ac:dyDescent="0.2">
      <c r="A136" s="63"/>
      <c r="B136" s="75" t="s">
        <v>568</v>
      </c>
      <c r="C136" s="66"/>
      <c r="D136" s="66" t="s">
        <v>413</v>
      </c>
      <c r="E136" s="78">
        <v>10000</v>
      </c>
      <c r="F136" s="109">
        <v>0.42</v>
      </c>
      <c r="G136" s="144"/>
      <c r="H136" s="78">
        <f>F136</f>
        <v>0.42</v>
      </c>
      <c r="I136" s="78"/>
      <c r="J136" s="23"/>
    </row>
    <row r="137" spans="1:10" ht="16" x14ac:dyDescent="0.2">
      <c r="A137" s="63"/>
      <c r="B137" s="75"/>
      <c r="C137" s="66"/>
      <c r="D137" s="66"/>
      <c r="E137" s="78"/>
      <c r="F137" s="109"/>
      <c r="G137" s="144"/>
      <c r="H137" s="78"/>
      <c r="I137" s="78"/>
      <c r="J137" s="23"/>
    </row>
    <row r="138" spans="1:10" ht="16" x14ac:dyDescent="0.2">
      <c r="A138" s="63"/>
      <c r="B138" s="75" t="s">
        <v>569</v>
      </c>
      <c r="C138" s="66" t="s">
        <v>189</v>
      </c>
      <c r="D138" s="66" t="s">
        <v>411</v>
      </c>
      <c r="E138" s="78">
        <v>100000</v>
      </c>
      <c r="F138" s="109">
        <f>H138-G138</f>
        <v>72.180000000000007</v>
      </c>
      <c r="G138" s="144">
        <v>8.02</v>
      </c>
      <c r="H138" s="78">
        <v>80.2</v>
      </c>
      <c r="I138" s="78">
        <f>SUM(H138:H139)</f>
        <v>84.38</v>
      </c>
      <c r="J138" s="211"/>
    </row>
    <row r="139" spans="1:10" ht="16" x14ac:dyDescent="0.2">
      <c r="A139" s="63"/>
      <c r="B139" s="75" t="s">
        <v>569</v>
      </c>
      <c r="C139" s="66"/>
      <c r="D139" s="66" t="s">
        <v>413</v>
      </c>
      <c r="E139" s="79">
        <v>100000</v>
      </c>
      <c r="F139" s="109">
        <v>4.18</v>
      </c>
      <c r="G139" s="144"/>
      <c r="H139" s="79">
        <f>F139</f>
        <v>4.18</v>
      </c>
      <c r="I139" s="79"/>
      <c r="J139" s="23"/>
    </row>
    <row r="140" spans="1:10" ht="16" x14ac:dyDescent="0.2">
      <c r="A140" s="63"/>
      <c r="B140" s="75"/>
      <c r="C140" s="66"/>
      <c r="D140" s="66"/>
      <c r="E140" s="79"/>
      <c r="F140" s="109"/>
      <c r="G140" s="144"/>
      <c r="H140" s="79"/>
      <c r="I140" s="79"/>
      <c r="J140" s="23"/>
    </row>
    <row r="141" spans="1:10" ht="16" x14ac:dyDescent="0.2">
      <c r="A141" s="63"/>
      <c r="B141" s="75" t="s">
        <v>570</v>
      </c>
      <c r="C141" s="66" t="s">
        <v>143</v>
      </c>
      <c r="D141" s="66" t="s">
        <v>411</v>
      </c>
      <c r="E141" s="78">
        <v>10000</v>
      </c>
      <c r="F141" s="109">
        <v>0</v>
      </c>
      <c r="G141" s="144">
        <v>0.66</v>
      </c>
      <c r="H141" s="78">
        <v>0.66</v>
      </c>
      <c r="I141" s="78">
        <f>SUM(H141:H142)</f>
        <v>4.84</v>
      </c>
      <c r="J141" s="211"/>
    </row>
    <row r="142" spans="1:10" ht="16" x14ac:dyDescent="0.2">
      <c r="A142" s="63"/>
      <c r="B142" s="75" t="s">
        <v>570</v>
      </c>
      <c r="C142" s="66"/>
      <c r="D142" s="66" t="s">
        <v>413</v>
      </c>
      <c r="E142" s="79">
        <v>100000</v>
      </c>
      <c r="F142" s="109">
        <v>4.18</v>
      </c>
      <c r="G142" s="144"/>
      <c r="H142" s="79">
        <f>F142</f>
        <v>4.18</v>
      </c>
      <c r="I142" s="79"/>
      <c r="J142" s="23"/>
    </row>
    <row r="143" spans="1:10" ht="16" x14ac:dyDescent="0.2">
      <c r="A143" s="63"/>
      <c r="B143" s="75"/>
      <c r="C143" s="66"/>
      <c r="D143" s="66"/>
      <c r="E143" s="79"/>
      <c r="F143" s="109"/>
      <c r="G143" s="144"/>
      <c r="H143" s="79"/>
      <c r="I143" s="79"/>
      <c r="J143" s="23"/>
    </row>
    <row r="144" spans="1:10" ht="16" x14ac:dyDescent="0.2">
      <c r="A144" s="63"/>
      <c r="B144" s="75" t="s">
        <v>571</v>
      </c>
      <c r="C144" s="66" t="s">
        <v>235</v>
      </c>
      <c r="D144" s="66" t="s">
        <v>411</v>
      </c>
      <c r="E144" s="79">
        <v>10000</v>
      </c>
      <c r="F144" s="109">
        <v>0</v>
      </c>
      <c r="G144" s="144">
        <f>H144-F144</f>
        <v>2.0099999999999998</v>
      </c>
      <c r="H144" s="79">
        <v>2.0099999999999998</v>
      </c>
      <c r="I144" s="79">
        <f>SUM(H144:H145)</f>
        <v>6.42</v>
      </c>
      <c r="J144" s="23"/>
    </row>
    <row r="145" spans="1:10" ht="16" x14ac:dyDescent="0.2">
      <c r="A145" s="63"/>
      <c r="B145" s="75" t="s">
        <v>571</v>
      </c>
      <c r="C145" s="66"/>
      <c r="D145" s="66" t="s">
        <v>417</v>
      </c>
      <c r="E145" s="79">
        <v>10000</v>
      </c>
      <c r="F145" s="109">
        <v>4.41</v>
      </c>
      <c r="G145" s="144"/>
      <c r="H145" s="79">
        <f>F145</f>
        <v>4.41</v>
      </c>
      <c r="I145" s="79"/>
      <c r="J145" s="23"/>
    </row>
    <row r="146" spans="1:10" ht="16" x14ac:dyDescent="0.2">
      <c r="A146" s="63"/>
      <c r="B146" s="75"/>
      <c r="C146" s="66"/>
      <c r="D146" s="66"/>
      <c r="E146" s="79"/>
      <c r="F146" s="109"/>
      <c r="G146" s="144"/>
      <c r="H146" s="79"/>
      <c r="I146" s="79"/>
      <c r="J146" s="23"/>
    </row>
    <row r="147" spans="1:10" ht="16" x14ac:dyDescent="0.2">
      <c r="A147" s="63"/>
      <c r="B147" s="75" t="s">
        <v>655</v>
      </c>
      <c r="C147" s="66" t="s">
        <v>654</v>
      </c>
      <c r="D147" s="66" t="s">
        <v>411</v>
      </c>
      <c r="E147" s="79">
        <v>200000</v>
      </c>
      <c r="F147" s="109">
        <f>H147-G147</f>
        <v>12.54</v>
      </c>
      <c r="G147" s="144">
        <v>0.66</v>
      </c>
      <c r="H147" s="79">
        <v>13.2</v>
      </c>
      <c r="I147" s="79">
        <f>SUM(H147:H152)</f>
        <v>42.33</v>
      </c>
      <c r="J147" s="23" t="s">
        <v>656</v>
      </c>
    </row>
    <row r="148" spans="1:10" ht="16" x14ac:dyDescent="0.2">
      <c r="A148" s="63"/>
      <c r="B148" s="75" t="s">
        <v>655</v>
      </c>
      <c r="C148" s="66"/>
      <c r="D148" s="66" t="s">
        <v>417</v>
      </c>
      <c r="E148" s="79">
        <v>100000</v>
      </c>
      <c r="F148" s="109">
        <v>12.6</v>
      </c>
      <c r="G148" s="144"/>
      <c r="H148" s="79">
        <f>F148</f>
        <v>12.6</v>
      </c>
      <c r="I148" s="79"/>
      <c r="J148" s="23"/>
    </row>
    <row r="149" spans="1:10" ht="16" x14ac:dyDescent="0.2">
      <c r="A149" s="63"/>
      <c r="B149" s="75" t="s">
        <v>655</v>
      </c>
      <c r="C149" s="66"/>
      <c r="D149" s="66" t="s">
        <v>412</v>
      </c>
      <c r="E149" s="79">
        <v>10000</v>
      </c>
      <c r="F149" s="109">
        <v>3.42</v>
      </c>
      <c r="G149" s="144"/>
      <c r="H149" s="79">
        <f>F149</f>
        <v>3.42</v>
      </c>
      <c r="I149" s="79"/>
      <c r="J149" s="23"/>
    </row>
    <row r="150" spans="1:10" s="233" customFormat="1" ht="16" x14ac:dyDescent="0.2">
      <c r="A150" s="106"/>
      <c r="B150" s="107" t="s">
        <v>655</v>
      </c>
      <c r="C150" s="108"/>
      <c r="D150" s="108" t="s">
        <v>413</v>
      </c>
      <c r="E150" s="109">
        <v>200000</v>
      </c>
      <c r="F150" s="109">
        <v>8.36</v>
      </c>
      <c r="G150" s="109"/>
      <c r="H150" s="109">
        <f>F150</f>
        <v>8.36</v>
      </c>
      <c r="I150" s="109"/>
      <c r="J150" s="232" t="s">
        <v>681</v>
      </c>
    </row>
    <row r="151" spans="1:10" ht="16" x14ac:dyDescent="0.2">
      <c r="A151" s="63"/>
      <c r="B151" s="75" t="s">
        <v>655</v>
      </c>
      <c r="C151" s="66"/>
      <c r="D151" s="66" t="s">
        <v>418</v>
      </c>
      <c r="E151" s="79">
        <v>100000</v>
      </c>
      <c r="F151" s="109">
        <v>4.4000000000000004</v>
      </c>
      <c r="G151" s="144"/>
      <c r="H151" s="79">
        <f>F151</f>
        <v>4.4000000000000004</v>
      </c>
      <c r="I151" s="79"/>
      <c r="J151" s="23"/>
    </row>
    <row r="152" spans="1:10" ht="16" x14ac:dyDescent="0.2">
      <c r="A152" s="63"/>
      <c r="B152" s="75" t="s">
        <v>655</v>
      </c>
      <c r="C152" s="66"/>
      <c r="D152" s="66" t="s">
        <v>414</v>
      </c>
      <c r="E152" s="79">
        <v>10000</v>
      </c>
      <c r="F152" s="109">
        <v>0.35</v>
      </c>
      <c r="G152" s="144"/>
      <c r="H152" s="79">
        <f>F152</f>
        <v>0.35</v>
      </c>
      <c r="I152" s="79"/>
      <c r="J152" s="23"/>
    </row>
    <row r="153" spans="1:10" ht="16" x14ac:dyDescent="0.2">
      <c r="A153" s="63"/>
      <c r="B153" s="75"/>
      <c r="C153" s="66"/>
      <c r="D153" s="66"/>
      <c r="E153" s="79"/>
      <c r="F153" s="109"/>
      <c r="G153" s="144"/>
      <c r="H153" s="79"/>
      <c r="I153" s="79"/>
      <c r="J153" s="23"/>
    </row>
    <row r="154" spans="1:10" ht="16" x14ac:dyDescent="0.2">
      <c r="A154" s="63"/>
      <c r="B154" s="75" t="s">
        <v>572</v>
      </c>
      <c r="C154" s="66" t="s">
        <v>29</v>
      </c>
      <c r="D154" s="66" t="s">
        <v>411</v>
      </c>
      <c r="E154" s="78">
        <v>10000</v>
      </c>
      <c r="F154" s="109">
        <v>0</v>
      </c>
      <c r="G154" s="144">
        <f>H154-F154</f>
        <v>3.08</v>
      </c>
      <c r="H154" s="78">
        <v>3.08</v>
      </c>
      <c r="I154" s="78">
        <f>SUM(H154:H155)</f>
        <v>3.5</v>
      </c>
      <c r="J154" s="211"/>
    </row>
    <row r="155" spans="1:10" s="233" customFormat="1" ht="16" x14ac:dyDescent="0.2">
      <c r="A155" s="106"/>
      <c r="B155" s="107" t="s">
        <v>572</v>
      </c>
      <c r="C155" s="108"/>
      <c r="D155" s="108" t="s">
        <v>413</v>
      </c>
      <c r="E155" s="109">
        <v>10000</v>
      </c>
      <c r="F155" s="109">
        <v>0.42</v>
      </c>
      <c r="G155" s="109"/>
      <c r="H155" s="109">
        <f>F155</f>
        <v>0.42</v>
      </c>
      <c r="I155" s="109"/>
      <c r="J155" s="232" t="s">
        <v>682</v>
      </c>
    </row>
    <row r="156" spans="1:10" ht="16" x14ac:dyDescent="0.2">
      <c r="A156" s="63"/>
      <c r="B156" s="75"/>
      <c r="C156" s="66"/>
      <c r="D156" s="66"/>
      <c r="E156" s="79"/>
      <c r="F156" s="109"/>
      <c r="G156" s="144"/>
      <c r="H156" s="79"/>
      <c r="I156" s="79"/>
      <c r="J156" s="23"/>
    </row>
    <row r="157" spans="1:10" ht="16" x14ac:dyDescent="0.2">
      <c r="A157" s="63"/>
      <c r="B157" s="75" t="s">
        <v>573</v>
      </c>
      <c r="C157" s="66" t="s">
        <v>201</v>
      </c>
      <c r="D157" s="66" t="s">
        <v>411</v>
      </c>
      <c r="E157" s="79">
        <v>10000</v>
      </c>
      <c r="F157" s="109">
        <v>0</v>
      </c>
      <c r="G157" s="144">
        <f>H157-F157</f>
        <v>1.26</v>
      </c>
      <c r="H157" s="79">
        <v>1.26</v>
      </c>
      <c r="I157" s="79">
        <f>SUM(H157:H162)</f>
        <v>25.18</v>
      </c>
      <c r="J157" s="23"/>
    </row>
    <row r="158" spans="1:10" ht="16" x14ac:dyDescent="0.2">
      <c r="A158" s="63"/>
      <c r="B158" s="75" t="s">
        <v>573</v>
      </c>
      <c r="C158" s="66"/>
      <c r="D158" s="173" t="s">
        <v>417</v>
      </c>
      <c r="E158" s="79">
        <v>10000</v>
      </c>
      <c r="F158" s="109">
        <v>11.57</v>
      </c>
      <c r="G158" s="144"/>
      <c r="H158" s="79">
        <f>F158</f>
        <v>11.57</v>
      </c>
      <c r="I158" s="79"/>
      <c r="J158" s="23"/>
    </row>
    <row r="159" spans="1:10" ht="16" x14ac:dyDescent="0.2">
      <c r="A159" s="63"/>
      <c r="B159" s="75" t="s">
        <v>573</v>
      </c>
      <c r="C159" s="66"/>
      <c r="D159" s="173" t="s">
        <v>412</v>
      </c>
      <c r="E159" s="79">
        <v>10000</v>
      </c>
      <c r="F159" s="109">
        <v>3.42</v>
      </c>
      <c r="G159" s="144"/>
      <c r="H159" s="79">
        <f>F159</f>
        <v>3.42</v>
      </c>
      <c r="I159" s="79"/>
      <c r="J159" s="23"/>
    </row>
    <row r="160" spans="1:10" ht="16" x14ac:dyDescent="0.2">
      <c r="A160" s="63"/>
      <c r="B160" s="75" t="s">
        <v>573</v>
      </c>
      <c r="C160" s="66"/>
      <c r="D160" s="173" t="s">
        <v>413</v>
      </c>
      <c r="E160" s="79">
        <v>100000</v>
      </c>
      <c r="F160" s="109">
        <v>4.18</v>
      </c>
      <c r="G160" s="144"/>
      <c r="H160" s="79">
        <f>F160</f>
        <v>4.18</v>
      </c>
      <c r="I160" s="79"/>
      <c r="J160" s="23"/>
    </row>
    <row r="161" spans="1:15" ht="16" x14ac:dyDescent="0.2">
      <c r="A161" s="63"/>
      <c r="B161" s="75" t="s">
        <v>573</v>
      </c>
      <c r="C161" s="66"/>
      <c r="D161" s="173" t="s">
        <v>418</v>
      </c>
      <c r="E161" s="78">
        <v>100000</v>
      </c>
      <c r="F161" s="109">
        <v>4.4000000000000004</v>
      </c>
      <c r="G161" s="144"/>
      <c r="H161" s="79">
        <f>F161</f>
        <v>4.4000000000000004</v>
      </c>
      <c r="I161" s="79"/>
      <c r="J161" s="23"/>
    </row>
    <row r="162" spans="1:15" ht="16" x14ac:dyDescent="0.2">
      <c r="A162" s="63"/>
      <c r="B162" s="75" t="s">
        <v>573</v>
      </c>
      <c r="C162" s="66"/>
      <c r="D162" s="173" t="s">
        <v>414</v>
      </c>
      <c r="E162" s="79">
        <v>10000</v>
      </c>
      <c r="F162" s="109">
        <v>0.35</v>
      </c>
      <c r="G162" s="144"/>
      <c r="H162" s="79">
        <f>F162</f>
        <v>0.35</v>
      </c>
      <c r="I162" s="79"/>
      <c r="J162" s="23"/>
    </row>
    <row r="163" spans="1:15" ht="16" x14ac:dyDescent="0.2">
      <c r="A163" s="63"/>
      <c r="B163" s="75"/>
      <c r="C163" s="66"/>
      <c r="D163" s="66"/>
      <c r="E163" s="79"/>
      <c r="F163" s="109"/>
      <c r="G163" s="144"/>
      <c r="H163" s="79"/>
      <c r="I163" s="79"/>
      <c r="J163" s="23"/>
    </row>
    <row r="164" spans="1:15" ht="16" x14ac:dyDescent="0.2">
      <c r="A164" s="63"/>
      <c r="B164" s="75" t="s">
        <v>574</v>
      </c>
      <c r="C164" s="85" t="s">
        <v>226</v>
      </c>
      <c r="D164" s="85" t="s">
        <v>411</v>
      </c>
      <c r="E164" s="86">
        <v>10000</v>
      </c>
      <c r="F164" s="251">
        <v>0</v>
      </c>
      <c r="G164" s="144">
        <f>H164-F164</f>
        <v>0.66</v>
      </c>
      <c r="H164" s="86">
        <v>0.66</v>
      </c>
      <c r="I164" s="86">
        <f>SUM(H164:H165)</f>
        <v>0.66</v>
      </c>
      <c r="J164" s="23"/>
    </row>
    <row r="165" spans="1:15" ht="16" x14ac:dyDescent="0.2">
      <c r="A165" s="63"/>
      <c r="B165" s="75"/>
      <c r="C165" s="85"/>
      <c r="D165" s="85"/>
      <c r="E165" s="86"/>
      <c r="F165" s="251"/>
      <c r="G165" s="242"/>
      <c r="H165" s="86"/>
      <c r="I165" s="86"/>
      <c r="J165" s="23"/>
    </row>
    <row r="166" spans="1:15" ht="16" x14ac:dyDescent="0.2">
      <c r="A166" s="63"/>
      <c r="B166" s="75"/>
      <c r="C166" s="85"/>
      <c r="D166" s="85"/>
      <c r="E166" s="86"/>
      <c r="F166" s="251"/>
      <c r="G166" s="242"/>
      <c r="H166" s="86"/>
      <c r="I166" s="86"/>
      <c r="J166" s="23"/>
    </row>
    <row r="167" spans="1:15" s="233" customFormat="1" ht="16" x14ac:dyDescent="0.2">
      <c r="A167" s="106"/>
      <c r="B167" s="107" t="s">
        <v>575</v>
      </c>
      <c r="C167" s="307" t="s">
        <v>332</v>
      </c>
      <c r="D167" s="307" t="s">
        <v>411</v>
      </c>
      <c r="E167" s="308">
        <v>360000</v>
      </c>
      <c r="F167" s="251">
        <f>H167-G167</f>
        <v>23.1</v>
      </c>
      <c r="G167" s="109">
        <v>0.66</v>
      </c>
      <c r="H167" s="251">
        <v>23.76</v>
      </c>
      <c r="I167" s="251">
        <f>SUM(H167:H168)</f>
        <v>38.81</v>
      </c>
      <c r="J167" s="232" t="s">
        <v>683</v>
      </c>
      <c r="M167" s="309"/>
      <c r="N167" s="310"/>
      <c r="O167" s="311"/>
    </row>
    <row r="168" spans="1:15" s="233" customFormat="1" ht="16" x14ac:dyDescent="0.2">
      <c r="A168" s="106"/>
      <c r="B168" s="107" t="s">
        <v>575</v>
      </c>
      <c r="C168" s="307"/>
      <c r="D168" s="307" t="s">
        <v>413</v>
      </c>
      <c r="E168" s="308">
        <v>360000</v>
      </c>
      <c r="F168" s="251">
        <v>15.05</v>
      </c>
      <c r="G168" s="251"/>
      <c r="H168" s="251">
        <f>F168</f>
        <v>15.05</v>
      </c>
      <c r="I168" s="251"/>
      <c r="J168" s="232" t="s">
        <v>683</v>
      </c>
      <c r="M168" s="309"/>
      <c r="N168" s="310"/>
      <c r="O168" s="311"/>
    </row>
    <row r="169" spans="1:15" ht="16" x14ac:dyDescent="0.2">
      <c r="A169" s="63"/>
      <c r="B169" s="75"/>
      <c r="C169" s="168"/>
      <c r="D169" s="168"/>
      <c r="E169" s="169"/>
      <c r="F169" s="251"/>
      <c r="G169" s="242"/>
      <c r="H169" s="86"/>
      <c r="I169" s="86"/>
      <c r="J169" s="23"/>
      <c r="M169" s="13"/>
      <c r="N169" s="42"/>
      <c r="O169" s="45"/>
    </row>
    <row r="170" spans="1:15" s="297" customFormat="1" ht="16" x14ac:dyDescent="0.2">
      <c r="A170" s="294"/>
      <c r="B170" s="295" t="s">
        <v>576</v>
      </c>
      <c r="C170" s="215" t="s">
        <v>71</v>
      </c>
      <c r="D170" s="215" t="s">
        <v>411</v>
      </c>
      <c r="E170" s="193">
        <v>50000</v>
      </c>
      <c r="F170" s="193">
        <f>H170-G170</f>
        <v>12.32</v>
      </c>
      <c r="G170" s="193">
        <v>3.08</v>
      </c>
      <c r="H170" s="193">
        <v>15.4</v>
      </c>
      <c r="I170" s="193">
        <f>SUM(H170:H174)</f>
        <v>30.630000000000003</v>
      </c>
      <c r="J170" s="296"/>
    </row>
    <row r="171" spans="1:15" ht="16" x14ac:dyDescent="0.2">
      <c r="A171" s="63"/>
      <c r="B171" s="75" t="s">
        <v>576</v>
      </c>
      <c r="C171" s="66"/>
      <c r="D171" s="66" t="s">
        <v>417</v>
      </c>
      <c r="E171" s="79">
        <v>30000</v>
      </c>
      <c r="F171" s="109">
        <v>13.23</v>
      </c>
      <c r="G171" s="144"/>
      <c r="H171" s="79">
        <f>F171</f>
        <v>13.23</v>
      </c>
      <c r="I171" s="79"/>
      <c r="J171" s="23"/>
    </row>
    <row r="172" spans="1:15" ht="16" x14ac:dyDescent="0.2">
      <c r="A172" s="63"/>
      <c r="B172" s="75" t="s">
        <v>576</v>
      </c>
      <c r="C172" s="66"/>
      <c r="D172" s="66" t="s">
        <v>413</v>
      </c>
      <c r="E172" s="79">
        <v>20000</v>
      </c>
      <c r="F172" s="109">
        <v>0.84</v>
      </c>
      <c r="G172" s="144"/>
      <c r="H172" s="79">
        <f>F172</f>
        <v>0.84</v>
      </c>
      <c r="I172" s="79"/>
      <c r="J172" s="23"/>
    </row>
    <row r="173" spans="1:15" ht="16" x14ac:dyDescent="0.2">
      <c r="A173" s="63"/>
      <c r="B173" s="75" t="s">
        <v>576</v>
      </c>
      <c r="C173" s="66"/>
      <c r="D173" s="66" t="s">
        <v>418</v>
      </c>
      <c r="E173" s="79">
        <v>20000</v>
      </c>
      <c r="F173" s="109">
        <v>0.88</v>
      </c>
      <c r="G173" s="144"/>
      <c r="H173" s="79">
        <f>F173</f>
        <v>0.88</v>
      </c>
      <c r="I173" s="79"/>
      <c r="J173" s="23"/>
    </row>
    <row r="174" spans="1:15" s="233" customFormat="1" ht="16" x14ac:dyDescent="0.2">
      <c r="A174" s="106"/>
      <c r="B174" s="107" t="s">
        <v>576</v>
      </c>
      <c r="C174" s="108"/>
      <c r="D174" s="108" t="s">
        <v>414</v>
      </c>
      <c r="E174" s="109">
        <v>8000</v>
      </c>
      <c r="F174" s="109">
        <v>0.28000000000000003</v>
      </c>
      <c r="G174" s="109"/>
      <c r="H174" s="109">
        <f>F174</f>
        <v>0.28000000000000003</v>
      </c>
      <c r="I174" s="109"/>
      <c r="J174" s="232" t="s">
        <v>684</v>
      </c>
    </row>
    <row r="175" spans="1:15" ht="16" x14ac:dyDescent="0.2">
      <c r="A175" s="63"/>
      <c r="B175" s="75"/>
      <c r="C175" s="66"/>
      <c r="D175" s="66"/>
      <c r="E175" s="79"/>
      <c r="F175" s="109"/>
      <c r="G175" s="144"/>
      <c r="H175" s="79"/>
      <c r="I175" s="79"/>
      <c r="J175" s="23"/>
    </row>
    <row r="176" spans="1:15" ht="16" x14ac:dyDescent="0.2">
      <c r="A176" s="63"/>
      <c r="B176" s="75" t="s">
        <v>577</v>
      </c>
      <c r="C176" s="66" t="s">
        <v>131</v>
      </c>
      <c r="D176" s="66" t="s">
        <v>411</v>
      </c>
      <c r="E176" s="79">
        <v>10000</v>
      </c>
      <c r="F176" s="109">
        <v>0</v>
      </c>
      <c r="G176" s="144">
        <v>5.0199999999999996</v>
      </c>
      <c r="H176" s="79">
        <v>5.0199999999999996</v>
      </c>
      <c r="I176" s="79">
        <f>SUM(H176:H179)</f>
        <v>20.080000000000002</v>
      </c>
      <c r="J176" s="23"/>
    </row>
    <row r="177" spans="1:10" ht="16" x14ac:dyDescent="0.2">
      <c r="A177" s="63"/>
      <c r="B177" s="75" t="s">
        <v>577</v>
      </c>
      <c r="C177" s="66"/>
      <c r="D177" s="173" t="s">
        <v>417</v>
      </c>
      <c r="E177" s="79">
        <v>10000</v>
      </c>
      <c r="F177" s="109">
        <v>4.41</v>
      </c>
      <c r="G177" s="144"/>
      <c r="H177" s="79">
        <v>6.77</v>
      </c>
      <c r="I177" s="79"/>
      <c r="J177" s="23"/>
    </row>
    <row r="178" spans="1:10" ht="16" x14ac:dyDescent="0.2">
      <c r="A178" s="63"/>
      <c r="B178" s="75" t="s">
        <v>577</v>
      </c>
      <c r="C178" s="66"/>
      <c r="D178" s="173" t="s">
        <v>413</v>
      </c>
      <c r="E178" s="79">
        <v>190000</v>
      </c>
      <c r="F178" s="109">
        <v>7.94</v>
      </c>
      <c r="G178" s="144"/>
      <c r="H178" s="79">
        <f>F178</f>
        <v>7.94</v>
      </c>
      <c r="I178" s="79"/>
      <c r="J178" s="23"/>
    </row>
    <row r="179" spans="1:10" ht="16" x14ac:dyDescent="0.2">
      <c r="A179" s="63"/>
      <c r="B179" s="75" t="s">
        <v>577</v>
      </c>
      <c r="C179" s="66"/>
      <c r="D179" s="173" t="s">
        <v>414</v>
      </c>
      <c r="E179" s="78">
        <v>10000</v>
      </c>
      <c r="F179" s="109">
        <v>0.35</v>
      </c>
      <c r="G179" s="144"/>
      <c r="H179" s="78">
        <f>F179</f>
        <v>0.35</v>
      </c>
      <c r="I179" s="78"/>
      <c r="J179" s="23"/>
    </row>
    <row r="180" spans="1:10" ht="16" x14ac:dyDescent="0.2">
      <c r="A180" s="63"/>
      <c r="B180" s="75"/>
      <c r="C180" s="66"/>
      <c r="D180" s="66"/>
      <c r="E180" s="79"/>
      <c r="F180" s="109"/>
      <c r="G180" s="144"/>
      <c r="H180" s="79"/>
      <c r="I180" s="79"/>
      <c r="J180" s="23"/>
    </row>
    <row r="181" spans="1:10" ht="16" x14ac:dyDescent="0.2">
      <c r="A181" s="63"/>
      <c r="B181" s="75" t="s">
        <v>579</v>
      </c>
      <c r="C181" s="66" t="s">
        <v>70</v>
      </c>
      <c r="D181" s="66" t="s">
        <v>411</v>
      </c>
      <c r="E181" s="79">
        <v>10000</v>
      </c>
      <c r="F181" s="109">
        <v>0</v>
      </c>
      <c r="G181" s="144">
        <f>H181-F181</f>
        <v>2.0099999999999998</v>
      </c>
      <c r="H181" s="79">
        <v>2.0099999999999998</v>
      </c>
      <c r="I181" s="79">
        <f>SUM(H181:H186)</f>
        <v>17.190000000000001</v>
      </c>
      <c r="J181" s="23"/>
    </row>
    <row r="182" spans="1:10" ht="16" x14ac:dyDescent="0.2">
      <c r="A182" s="63"/>
      <c r="B182" s="75" t="s">
        <v>579</v>
      </c>
      <c r="C182" s="66"/>
      <c r="D182" s="173" t="s">
        <v>417</v>
      </c>
      <c r="E182" s="79">
        <v>10000</v>
      </c>
      <c r="F182" s="109">
        <v>2.83</v>
      </c>
      <c r="G182" s="144"/>
      <c r="H182" s="79">
        <f>F182</f>
        <v>2.83</v>
      </c>
      <c r="I182" s="79"/>
      <c r="J182" s="23"/>
    </row>
    <row r="183" spans="1:10" ht="16" x14ac:dyDescent="0.2">
      <c r="A183" s="63"/>
      <c r="B183" s="75" t="s">
        <v>579</v>
      </c>
      <c r="C183" s="66"/>
      <c r="D183" s="173" t="s">
        <v>412</v>
      </c>
      <c r="E183" s="79">
        <v>10000</v>
      </c>
      <c r="F183" s="109">
        <v>3.42</v>
      </c>
      <c r="G183" s="144"/>
      <c r="H183" s="79">
        <f>F183</f>
        <v>3.42</v>
      </c>
      <c r="I183" s="79"/>
      <c r="J183" s="23"/>
    </row>
    <row r="184" spans="1:10" ht="16" x14ac:dyDescent="0.2">
      <c r="A184" s="63"/>
      <c r="B184" s="75" t="s">
        <v>579</v>
      </c>
      <c r="C184" s="66"/>
      <c r="D184" s="173" t="s">
        <v>413</v>
      </c>
      <c r="E184" s="79">
        <v>100000</v>
      </c>
      <c r="F184" s="109">
        <v>4.18</v>
      </c>
      <c r="G184" s="144"/>
      <c r="H184" s="79">
        <f>F184</f>
        <v>4.18</v>
      </c>
      <c r="I184" s="79"/>
      <c r="J184" s="23"/>
    </row>
    <row r="185" spans="1:10" ht="16" x14ac:dyDescent="0.2">
      <c r="A185" s="63"/>
      <c r="B185" s="75" t="s">
        <v>579</v>
      </c>
      <c r="C185" s="66"/>
      <c r="D185" s="173" t="s">
        <v>418</v>
      </c>
      <c r="E185" s="78">
        <v>100000</v>
      </c>
      <c r="F185" s="109">
        <v>4.4000000000000004</v>
      </c>
      <c r="G185" s="144"/>
      <c r="H185" s="79">
        <f>F185</f>
        <v>4.4000000000000004</v>
      </c>
      <c r="I185" s="79"/>
      <c r="J185" s="23"/>
    </row>
    <row r="186" spans="1:10" ht="16" x14ac:dyDescent="0.2">
      <c r="A186" s="63"/>
      <c r="B186" s="75" t="s">
        <v>579</v>
      </c>
      <c r="C186" s="66"/>
      <c r="D186" s="173" t="s">
        <v>414</v>
      </c>
      <c r="E186" s="79">
        <v>10000</v>
      </c>
      <c r="F186" s="109">
        <v>0.35</v>
      </c>
      <c r="G186" s="144"/>
      <c r="H186" s="79">
        <f>F186</f>
        <v>0.35</v>
      </c>
      <c r="I186" s="79"/>
      <c r="J186" s="23"/>
    </row>
    <row r="187" spans="1:10" ht="16" x14ac:dyDescent="0.2">
      <c r="A187" s="63"/>
      <c r="B187" s="75"/>
      <c r="C187" s="66"/>
      <c r="D187" s="66"/>
      <c r="E187" s="78"/>
      <c r="F187" s="109"/>
      <c r="G187" s="144"/>
      <c r="H187" s="78"/>
      <c r="I187" s="78"/>
      <c r="J187" s="23"/>
    </row>
    <row r="188" spans="1:10" ht="16" x14ac:dyDescent="0.2">
      <c r="A188" s="63"/>
      <c r="B188" s="75" t="s">
        <v>581</v>
      </c>
      <c r="C188" s="70" t="s">
        <v>214</v>
      </c>
      <c r="D188" s="70" t="s">
        <v>411</v>
      </c>
      <c r="E188" s="130">
        <v>10000</v>
      </c>
      <c r="F188" s="111">
        <v>0</v>
      </c>
      <c r="G188" s="144">
        <f>H188-F188</f>
        <v>3.08</v>
      </c>
      <c r="H188" s="130">
        <v>3.08</v>
      </c>
      <c r="I188" s="130">
        <f>H188</f>
        <v>3.08</v>
      </c>
      <c r="J188" s="211"/>
    </row>
    <row r="189" spans="1:10" ht="16" x14ac:dyDescent="0.2">
      <c r="A189" s="63"/>
      <c r="B189" s="75"/>
      <c r="C189" s="70"/>
      <c r="D189" s="70"/>
      <c r="E189" s="130"/>
      <c r="F189" s="111"/>
      <c r="G189" s="192"/>
      <c r="H189" s="130"/>
      <c r="I189" s="130"/>
      <c r="J189" s="23"/>
    </row>
    <row r="190" spans="1:10" ht="16" x14ac:dyDescent="0.2">
      <c r="A190" s="63"/>
      <c r="B190" s="75" t="s">
        <v>582</v>
      </c>
      <c r="C190" s="66" t="s">
        <v>368</v>
      </c>
      <c r="D190" s="66" t="s">
        <v>411</v>
      </c>
      <c r="E190" s="78">
        <v>190000</v>
      </c>
      <c r="F190" s="78">
        <f>H190-G190</f>
        <v>16.38</v>
      </c>
      <c r="G190" s="78">
        <v>0.91</v>
      </c>
      <c r="H190" s="78">
        <v>17.29</v>
      </c>
      <c r="I190" s="78">
        <f>SUM(H190:H195)</f>
        <v>38.69</v>
      </c>
      <c r="J190" s="23"/>
    </row>
    <row r="191" spans="1:10" ht="16" x14ac:dyDescent="0.2">
      <c r="A191" s="63"/>
      <c r="B191" s="75" t="s">
        <v>582</v>
      </c>
      <c r="C191" s="66"/>
      <c r="D191" s="173" t="s">
        <v>417</v>
      </c>
      <c r="E191" s="78">
        <v>50000</v>
      </c>
      <c r="F191" s="109">
        <v>9.0500000000000007</v>
      </c>
      <c r="G191" s="144"/>
      <c r="H191" s="78">
        <f>F191</f>
        <v>9.0500000000000007</v>
      </c>
      <c r="I191" s="78"/>
      <c r="J191" s="23"/>
    </row>
    <row r="192" spans="1:10" ht="16" x14ac:dyDescent="0.2">
      <c r="A192" s="63"/>
      <c r="B192" s="75" t="s">
        <v>582</v>
      </c>
      <c r="C192" s="66"/>
      <c r="D192" s="173" t="s">
        <v>412</v>
      </c>
      <c r="E192" s="78">
        <v>10000</v>
      </c>
      <c r="F192" s="109">
        <v>3.42</v>
      </c>
      <c r="G192" s="144"/>
      <c r="H192" s="78">
        <f>F192</f>
        <v>3.42</v>
      </c>
      <c r="I192" s="78"/>
      <c r="J192" s="23"/>
    </row>
    <row r="193" spans="1:10" ht="16" x14ac:dyDescent="0.2">
      <c r="A193" s="63"/>
      <c r="B193" s="75" t="s">
        <v>582</v>
      </c>
      <c r="C193" s="66"/>
      <c r="D193" s="173" t="s">
        <v>413</v>
      </c>
      <c r="E193" s="78">
        <v>100000</v>
      </c>
      <c r="F193" s="109">
        <v>4.18</v>
      </c>
      <c r="G193" s="144"/>
      <c r="H193" s="78">
        <f>F193</f>
        <v>4.18</v>
      </c>
      <c r="I193" s="78"/>
      <c r="J193" s="23"/>
    </row>
    <row r="194" spans="1:10" ht="16" x14ac:dyDescent="0.2">
      <c r="A194" s="63"/>
      <c r="B194" s="75" t="s">
        <v>582</v>
      </c>
      <c r="C194" s="66"/>
      <c r="D194" s="173" t="s">
        <v>418</v>
      </c>
      <c r="E194" s="78">
        <v>100000</v>
      </c>
      <c r="F194" s="109">
        <v>4.4000000000000004</v>
      </c>
      <c r="G194" s="144"/>
      <c r="H194" s="78">
        <f>F194</f>
        <v>4.4000000000000004</v>
      </c>
      <c r="I194" s="78"/>
      <c r="J194" s="23"/>
    </row>
    <row r="195" spans="1:10" ht="16" x14ac:dyDescent="0.2">
      <c r="A195" s="63"/>
      <c r="B195" s="75" t="s">
        <v>582</v>
      </c>
      <c r="C195" s="66"/>
      <c r="D195" s="173" t="s">
        <v>414</v>
      </c>
      <c r="E195" s="78">
        <v>10000</v>
      </c>
      <c r="F195" s="109">
        <v>0.35</v>
      </c>
      <c r="G195" s="144"/>
      <c r="H195" s="78">
        <f>F195</f>
        <v>0.35</v>
      </c>
      <c r="I195" s="78"/>
      <c r="J195" s="23"/>
    </row>
    <row r="196" spans="1:10" ht="16" x14ac:dyDescent="0.2">
      <c r="A196" s="63"/>
      <c r="B196" s="75"/>
      <c r="C196" s="66"/>
      <c r="D196" s="173"/>
      <c r="E196" s="78"/>
      <c r="F196" s="109"/>
      <c r="G196" s="144"/>
      <c r="H196" s="78"/>
      <c r="I196" s="78"/>
      <c r="J196" s="23"/>
    </row>
    <row r="197" spans="1:10" ht="16" x14ac:dyDescent="0.2">
      <c r="A197" s="63"/>
      <c r="B197" s="75" t="s">
        <v>638</v>
      </c>
      <c r="C197" s="66" t="s">
        <v>636</v>
      </c>
      <c r="D197" s="173" t="s">
        <v>411</v>
      </c>
      <c r="E197" s="78">
        <v>100000</v>
      </c>
      <c r="F197" s="109">
        <f>H197-G197</f>
        <v>11.34</v>
      </c>
      <c r="G197" s="144">
        <v>1.26</v>
      </c>
      <c r="H197" s="78">
        <v>12.6</v>
      </c>
      <c r="I197" s="78">
        <f>SUM(H197:H200)</f>
        <v>24.73</v>
      </c>
      <c r="J197" s="23"/>
    </row>
    <row r="198" spans="1:10" ht="16" x14ac:dyDescent="0.2">
      <c r="A198" s="63"/>
      <c r="B198" s="75" t="s">
        <v>638</v>
      </c>
      <c r="C198" s="66"/>
      <c r="D198" s="173" t="s">
        <v>412</v>
      </c>
      <c r="E198" s="78">
        <v>10000</v>
      </c>
      <c r="F198" s="109">
        <v>3.42</v>
      </c>
      <c r="G198" s="144"/>
      <c r="H198" s="78">
        <f>F198</f>
        <v>3.42</v>
      </c>
      <c r="I198" s="78"/>
      <c r="J198" s="23"/>
    </row>
    <row r="199" spans="1:10" s="233" customFormat="1" ht="16" x14ac:dyDescent="0.2">
      <c r="A199" s="106"/>
      <c r="B199" s="107" t="s">
        <v>638</v>
      </c>
      <c r="C199" s="108"/>
      <c r="D199" s="239" t="s">
        <v>413</v>
      </c>
      <c r="E199" s="109">
        <v>200000</v>
      </c>
      <c r="F199" s="109">
        <v>8.36</v>
      </c>
      <c r="G199" s="109"/>
      <c r="H199" s="109">
        <f>F199</f>
        <v>8.36</v>
      </c>
      <c r="I199" s="109"/>
      <c r="J199" s="232" t="s">
        <v>685</v>
      </c>
    </row>
    <row r="200" spans="1:10" ht="16" x14ac:dyDescent="0.2">
      <c r="A200" s="63"/>
      <c r="B200" s="75" t="s">
        <v>638</v>
      </c>
      <c r="C200" s="66"/>
      <c r="D200" s="173" t="s">
        <v>414</v>
      </c>
      <c r="E200" s="78">
        <v>10000</v>
      </c>
      <c r="F200" s="109">
        <v>0.35</v>
      </c>
      <c r="G200" s="144"/>
      <c r="H200" s="78">
        <f>F200</f>
        <v>0.35</v>
      </c>
      <c r="I200" s="78"/>
      <c r="J200" s="23"/>
    </row>
    <row r="201" spans="1:10" ht="16" x14ac:dyDescent="0.2">
      <c r="A201" s="63"/>
      <c r="B201" s="75"/>
      <c r="C201" s="66"/>
      <c r="D201" s="66"/>
      <c r="E201" s="78"/>
      <c r="F201" s="109"/>
      <c r="G201" s="144"/>
      <c r="H201" s="78"/>
      <c r="I201" s="78"/>
      <c r="J201" s="23"/>
    </row>
    <row r="202" spans="1:10" ht="16" x14ac:dyDescent="0.2">
      <c r="A202" s="63"/>
      <c r="B202" s="75" t="s">
        <v>583</v>
      </c>
      <c r="C202" s="66" t="s">
        <v>133</v>
      </c>
      <c r="D202" s="66" t="s">
        <v>411</v>
      </c>
      <c r="E202" s="78">
        <v>150000</v>
      </c>
      <c r="F202" s="109">
        <f>H202-G202</f>
        <v>17.639999999999997</v>
      </c>
      <c r="G202" s="144">
        <v>1.26</v>
      </c>
      <c r="H202" s="78">
        <v>18.899999999999999</v>
      </c>
      <c r="I202" s="78">
        <f>SUM(H202:H207)</f>
        <v>104.26</v>
      </c>
      <c r="J202" s="211"/>
    </row>
    <row r="203" spans="1:10" ht="16" x14ac:dyDescent="0.2">
      <c r="A203" s="63"/>
      <c r="B203" s="75" t="s">
        <v>583</v>
      </c>
      <c r="C203" s="66"/>
      <c r="D203" s="173" t="s">
        <v>417</v>
      </c>
      <c r="E203" s="78">
        <v>150000</v>
      </c>
      <c r="F203" s="109">
        <v>42.45</v>
      </c>
      <c r="G203" s="144"/>
      <c r="H203" s="78">
        <v>66.150000000000006</v>
      </c>
      <c r="I203" s="78"/>
      <c r="J203" s="23" t="s">
        <v>669</v>
      </c>
    </row>
    <row r="204" spans="1:10" ht="16" x14ac:dyDescent="0.2">
      <c r="A204" s="63"/>
      <c r="B204" s="75" t="s">
        <v>583</v>
      </c>
      <c r="C204" s="66"/>
      <c r="D204" s="173" t="s">
        <v>412</v>
      </c>
      <c r="E204" s="78">
        <v>10000</v>
      </c>
      <c r="F204" s="109">
        <v>3.42</v>
      </c>
      <c r="G204" s="144"/>
      <c r="H204" s="78">
        <f>F204</f>
        <v>3.42</v>
      </c>
      <c r="I204" s="78"/>
      <c r="J204" s="23"/>
    </row>
    <row r="205" spans="1:10" ht="16" x14ac:dyDescent="0.2">
      <c r="A205" s="63"/>
      <c r="B205" s="75" t="s">
        <v>583</v>
      </c>
      <c r="C205" s="66"/>
      <c r="D205" s="173" t="s">
        <v>413</v>
      </c>
      <c r="E205" s="78">
        <v>180000</v>
      </c>
      <c r="F205" s="109">
        <v>7.52</v>
      </c>
      <c r="G205" s="144"/>
      <c r="H205" s="78">
        <f>F205</f>
        <v>7.52</v>
      </c>
      <c r="I205" s="78"/>
      <c r="J205" s="23"/>
    </row>
    <row r="206" spans="1:10" ht="16" x14ac:dyDescent="0.2">
      <c r="A206" s="63"/>
      <c r="B206" s="75" t="s">
        <v>583</v>
      </c>
      <c r="C206" s="66"/>
      <c r="D206" s="173" t="s">
        <v>418</v>
      </c>
      <c r="E206" s="78">
        <v>180000</v>
      </c>
      <c r="F206" s="109">
        <v>7.92</v>
      </c>
      <c r="G206" s="144"/>
      <c r="H206" s="78">
        <f>F206</f>
        <v>7.92</v>
      </c>
      <c r="I206" s="78"/>
      <c r="J206" s="23"/>
    </row>
    <row r="207" spans="1:10" ht="16" x14ac:dyDescent="0.2">
      <c r="A207" s="63"/>
      <c r="B207" s="75" t="s">
        <v>583</v>
      </c>
      <c r="C207" s="66"/>
      <c r="D207" s="173" t="s">
        <v>414</v>
      </c>
      <c r="E207" s="78">
        <v>10000</v>
      </c>
      <c r="F207" s="109">
        <v>0.35</v>
      </c>
      <c r="G207" s="144"/>
      <c r="H207" s="78">
        <f>F207</f>
        <v>0.35</v>
      </c>
      <c r="I207" s="78"/>
      <c r="J207" s="23"/>
    </row>
    <row r="208" spans="1:10" ht="16" x14ac:dyDescent="0.2">
      <c r="A208" s="63"/>
      <c r="B208" s="75"/>
      <c r="C208" s="66"/>
      <c r="D208" s="66"/>
      <c r="E208" s="78"/>
      <c r="F208" s="109"/>
      <c r="G208" s="144"/>
      <c r="H208" s="78"/>
      <c r="I208" s="78"/>
      <c r="J208" s="23"/>
    </row>
    <row r="209" spans="1:10" ht="16" x14ac:dyDescent="0.2">
      <c r="A209" s="63"/>
      <c r="B209" s="75" t="s">
        <v>585</v>
      </c>
      <c r="C209" s="66" t="s">
        <v>378</v>
      </c>
      <c r="D209" s="66" t="s">
        <v>411</v>
      </c>
      <c r="E209" s="78">
        <v>10000</v>
      </c>
      <c r="F209" s="109">
        <v>0</v>
      </c>
      <c r="G209" s="144">
        <f>H209-F209</f>
        <v>8.02</v>
      </c>
      <c r="H209" s="78">
        <v>8.02</v>
      </c>
      <c r="I209" s="78">
        <f>H209</f>
        <v>8.02</v>
      </c>
      <c r="J209" s="23"/>
    </row>
    <row r="210" spans="1:10" ht="16" x14ac:dyDescent="0.2">
      <c r="A210" s="63"/>
      <c r="B210" s="75"/>
      <c r="C210" s="66"/>
      <c r="D210" s="66"/>
      <c r="E210" s="78"/>
      <c r="F210" s="109"/>
      <c r="G210" s="144"/>
      <c r="H210" s="78"/>
      <c r="I210" s="78"/>
      <c r="J210" s="23"/>
    </row>
    <row r="211" spans="1:10" ht="16" x14ac:dyDescent="0.2">
      <c r="A211" s="63"/>
      <c r="B211" s="75" t="s">
        <v>586</v>
      </c>
      <c r="C211" s="85" t="s">
        <v>228</v>
      </c>
      <c r="D211" s="85" t="s">
        <v>411</v>
      </c>
      <c r="E211" s="86">
        <v>10000</v>
      </c>
      <c r="F211" s="86">
        <v>0</v>
      </c>
      <c r="G211" s="78">
        <f>H211-F211</f>
        <v>0.53</v>
      </c>
      <c r="H211" s="86">
        <v>0.53</v>
      </c>
      <c r="I211" s="86">
        <f>SUM(H211:H212)</f>
        <v>0.95</v>
      </c>
      <c r="J211" s="23"/>
    </row>
    <row r="212" spans="1:10" s="233" customFormat="1" ht="16" x14ac:dyDescent="0.2">
      <c r="A212" s="106"/>
      <c r="B212" s="107" t="s">
        <v>586</v>
      </c>
      <c r="C212" s="306"/>
      <c r="D212" s="306" t="s">
        <v>413</v>
      </c>
      <c r="E212" s="251">
        <v>10000</v>
      </c>
      <c r="F212" s="251">
        <v>0.42</v>
      </c>
      <c r="G212" s="109"/>
      <c r="H212" s="251">
        <v>0.42</v>
      </c>
      <c r="I212" s="251"/>
      <c r="J212" s="232" t="s">
        <v>684</v>
      </c>
    </row>
    <row r="213" spans="1:10" ht="16" x14ac:dyDescent="0.2">
      <c r="A213" s="63"/>
      <c r="B213" s="75"/>
      <c r="C213" s="85"/>
      <c r="D213" s="85"/>
      <c r="E213" s="86"/>
      <c r="F213" s="251"/>
      <c r="G213" s="144"/>
      <c r="H213" s="86"/>
      <c r="I213" s="86"/>
      <c r="J213" s="23"/>
    </row>
    <row r="214" spans="1:10" ht="16" x14ac:dyDescent="0.2">
      <c r="A214" s="63"/>
      <c r="B214" s="75" t="s">
        <v>587</v>
      </c>
      <c r="C214" s="85" t="s">
        <v>507</v>
      </c>
      <c r="D214" s="85" t="s">
        <v>411</v>
      </c>
      <c r="E214" s="86">
        <v>10000</v>
      </c>
      <c r="F214" s="251">
        <v>0</v>
      </c>
      <c r="G214" s="144">
        <f>H214-F214</f>
        <v>3.08</v>
      </c>
      <c r="H214" s="86">
        <v>3.08</v>
      </c>
      <c r="I214" s="86">
        <f>SUM(H214:H218)</f>
        <v>4.4700000000000006</v>
      </c>
      <c r="J214" s="23"/>
    </row>
    <row r="215" spans="1:10" ht="16" x14ac:dyDescent="0.2">
      <c r="A215" s="63"/>
      <c r="B215" s="75" t="s">
        <v>587</v>
      </c>
      <c r="C215" s="85"/>
      <c r="D215" s="85" t="s">
        <v>412</v>
      </c>
      <c r="E215" s="86">
        <v>2000</v>
      </c>
      <c r="F215" s="251">
        <v>0.68</v>
      </c>
      <c r="G215" s="144"/>
      <c r="H215" s="86">
        <f>F215</f>
        <v>0.68</v>
      </c>
      <c r="I215" s="86"/>
      <c r="J215" s="23"/>
    </row>
    <row r="216" spans="1:10" ht="16" x14ac:dyDescent="0.2">
      <c r="A216" s="63"/>
      <c r="B216" s="75" t="s">
        <v>587</v>
      </c>
      <c r="C216" s="85"/>
      <c r="D216" s="85" t="s">
        <v>413</v>
      </c>
      <c r="E216" s="86">
        <v>10000</v>
      </c>
      <c r="F216" s="251">
        <v>0.42</v>
      </c>
      <c r="G216" s="144"/>
      <c r="H216" s="86">
        <f>F216</f>
        <v>0.42</v>
      </c>
      <c r="I216" s="86"/>
      <c r="J216" s="23"/>
    </row>
    <row r="217" spans="1:10" s="233" customFormat="1" ht="16" x14ac:dyDescent="0.2">
      <c r="A217" s="106"/>
      <c r="B217" s="107" t="s">
        <v>587</v>
      </c>
      <c r="C217" s="306"/>
      <c r="D217" s="306" t="s">
        <v>418</v>
      </c>
      <c r="E217" s="251">
        <v>5000</v>
      </c>
      <c r="F217" s="251">
        <v>0.22</v>
      </c>
      <c r="G217" s="109"/>
      <c r="H217" s="251">
        <f>F217</f>
        <v>0.22</v>
      </c>
      <c r="I217" s="251"/>
      <c r="J217" s="232" t="s">
        <v>686</v>
      </c>
    </row>
    <row r="218" spans="1:10" ht="16" x14ac:dyDescent="0.2">
      <c r="A218" s="63"/>
      <c r="B218" s="75" t="s">
        <v>587</v>
      </c>
      <c r="C218" s="85"/>
      <c r="D218" s="85" t="s">
        <v>414</v>
      </c>
      <c r="E218" s="86">
        <v>2000</v>
      </c>
      <c r="F218" s="251">
        <v>7.0000000000000007E-2</v>
      </c>
      <c r="G218" s="144"/>
      <c r="H218" s="86">
        <f>F218</f>
        <v>7.0000000000000007E-2</v>
      </c>
      <c r="I218" s="86"/>
      <c r="J218" s="23"/>
    </row>
    <row r="219" spans="1:10" ht="16" x14ac:dyDescent="0.2">
      <c r="A219" s="63"/>
      <c r="B219" s="75"/>
      <c r="C219" s="85"/>
      <c r="D219" s="85"/>
      <c r="E219" s="86"/>
      <c r="F219" s="251"/>
      <c r="G219" s="242"/>
      <c r="H219" s="86"/>
      <c r="I219" s="86"/>
      <c r="J219" s="23"/>
    </row>
    <row r="220" spans="1:10" ht="16" x14ac:dyDescent="0.2">
      <c r="A220" s="63"/>
      <c r="B220" s="75" t="s">
        <v>588</v>
      </c>
      <c r="C220" s="66" t="s">
        <v>84</v>
      </c>
      <c r="D220" s="66" t="s">
        <v>411</v>
      </c>
      <c r="E220" s="78">
        <v>10000</v>
      </c>
      <c r="F220" s="109">
        <v>0</v>
      </c>
      <c r="G220" s="144">
        <f>H220-F220</f>
        <v>0.91</v>
      </c>
      <c r="H220" s="78">
        <v>0.91</v>
      </c>
      <c r="I220" s="78">
        <f>SUM(H220:H221)</f>
        <v>1.33</v>
      </c>
      <c r="J220" s="211"/>
    </row>
    <row r="221" spans="1:10" ht="16" x14ac:dyDescent="0.2">
      <c r="A221" s="63"/>
      <c r="B221" s="75" t="s">
        <v>588</v>
      </c>
      <c r="C221" s="66"/>
      <c r="D221" s="66" t="s">
        <v>413</v>
      </c>
      <c r="E221" s="78">
        <v>10000</v>
      </c>
      <c r="F221" s="109">
        <v>0.42</v>
      </c>
      <c r="G221" s="144"/>
      <c r="H221" s="78">
        <f>F221</f>
        <v>0.42</v>
      </c>
      <c r="I221" s="78"/>
      <c r="J221" s="23"/>
    </row>
    <row r="222" spans="1:10" ht="16" x14ac:dyDescent="0.2">
      <c r="A222" s="63"/>
      <c r="B222" s="75"/>
      <c r="C222" s="66"/>
      <c r="D222" s="66"/>
      <c r="E222" s="78"/>
      <c r="F222" s="109"/>
      <c r="G222" s="144"/>
      <c r="H222" s="78"/>
      <c r="I222" s="78"/>
      <c r="J222" s="23"/>
    </row>
    <row r="223" spans="1:10" ht="16" x14ac:dyDescent="0.2">
      <c r="A223" s="63"/>
      <c r="B223" s="75" t="s">
        <v>589</v>
      </c>
      <c r="C223" s="66" t="s">
        <v>60</v>
      </c>
      <c r="D223" s="66" t="s">
        <v>411</v>
      </c>
      <c r="E223" s="78">
        <v>10000</v>
      </c>
      <c r="F223" s="109">
        <v>0</v>
      </c>
      <c r="G223" s="144">
        <f>H223-F223</f>
        <v>8.02</v>
      </c>
      <c r="H223" s="78">
        <v>8.02</v>
      </c>
      <c r="I223" s="78">
        <f>H223</f>
        <v>8.02</v>
      </c>
      <c r="J223" s="211"/>
    </row>
    <row r="224" spans="1:10" ht="16" x14ac:dyDescent="0.2">
      <c r="A224" s="63"/>
      <c r="B224" s="75"/>
      <c r="C224" s="66"/>
      <c r="D224" s="66"/>
      <c r="E224" s="78"/>
      <c r="F224" s="109"/>
      <c r="G224" s="144"/>
      <c r="H224" s="78"/>
      <c r="I224" s="78"/>
      <c r="J224" s="23"/>
    </row>
    <row r="225" spans="1:10" ht="16" x14ac:dyDescent="0.2">
      <c r="A225" s="63"/>
      <c r="B225" s="75" t="s">
        <v>425</v>
      </c>
      <c r="C225" s="66" t="s">
        <v>426</v>
      </c>
      <c r="D225" s="66" t="s">
        <v>411</v>
      </c>
      <c r="E225" s="78">
        <v>10000</v>
      </c>
      <c r="F225" s="109">
        <v>0</v>
      </c>
      <c r="G225" s="144">
        <f>H225-F225</f>
        <v>0.66</v>
      </c>
      <c r="H225" s="78">
        <v>0.66</v>
      </c>
      <c r="I225" s="78">
        <f>SUM(H225:H226)</f>
        <v>1.08</v>
      </c>
      <c r="J225" s="23"/>
    </row>
    <row r="226" spans="1:10" ht="16" x14ac:dyDescent="0.2">
      <c r="A226" s="63"/>
      <c r="B226" s="75" t="s">
        <v>425</v>
      </c>
      <c r="C226" s="66"/>
      <c r="D226" s="66" t="s">
        <v>413</v>
      </c>
      <c r="E226" s="78">
        <v>10000</v>
      </c>
      <c r="F226" s="109">
        <v>0.42</v>
      </c>
      <c r="G226" s="144"/>
      <c r="H226" s="78">
        <f>F226</f>
        <v>0.42</v>
      </c>
      <c r="I226" s="78"/>
      <c r="J226" s="23"/>
    </row>
    <row r="227" spans="1:10" ht="16" x14ac:dyDescent="0.2">
      <c r="A227" s="63"/>
      <c r="B227" s="75"/>
      <c r="C227" s="66"/>
      <c r="D227" s="66"/>
      <c r="E227" s="78"/>
      <c r="F227" s="109"/>
      <c r="G227" s="144"/>
      <c r="H227" s="78"/>
      <c r="I227" s="78"/>
      <c r="J227" s="23"/>
    </row>
    <row r="228" spans="1:10" ht="16" x14ac:dyDescent="0.2">
      <c r="A228" s="63"/>
      <c r="B228" s="75" t="s">
        <v>660</v>
      </c>
      <c r="C228" s="66" t="s">
        <v>658</v>
      </c>
      <c r="D228" s="66" t="s">
        <v>411</v>
      </c>
      <c r="E228" s="78">
        <v>190000</v>
      </c>
      <c r="F228" s="109">
        <f>H228-G228</f>
        <v>36.18</v>
      </c>
      <c r="G228" s="144">
        <v>2.0099999999999998</v>
      </c>
      <c r="H228" s="78">
        <v>38.19</v>
      </c>
      <c r="I228" s="78">
        <f>SUM(H228:H233)</f>
        <v>64.349999999999994</v>
      </c>
      <c r="J228" s="23" t="s">
        <v>677</v>
      </c>
    </row>
    <row r="229" spans="1:10" ht="16" x14ac:dyDescent="0.2">
      <c r="A229" s="63"/>
      <c r="B229" s="75" t="s">
        <v>660</v>
      </c>
      <c r="C229" s="66"/>
      <c r="D229" s="66" t="s">
        <v>417</v>
      </c>
      <c r="E229" s="78">
        <v>100000</v>
      </c>
      <c r="F229" s="109">
        <v>18.100000000000001</v>
      </c>
      <c r="G229" s="144"/>
      <c r="H229" s="78">
        <f>F229</f>
        <v>18.100000000000001</v>
      </c>
      <c r="I229" s="78"/>
      <c r="J229" s="23" t="s">
        <v>687</v>
      </c>
    </row>
    <row r="230" spans="1:10" ht="16" x14ac:dyDescent="0.2">
      <c r="A230" s="63"/>
      <c r="B230" s="75" t="s">
        <v>660</v>
      </c>
      <c r="C230" s="66"/>
      <c r="D230" s="66" t="s">
        <v>412</v>
      </c>
      <c r="E230" s="78">
        <v>10000</v>
      </c>
      <c r="F230" s="109">
        <v>3.42</v>
      </c>
      <c r="G230" s="144"/>
      <c r="H230" s="78">
        <f>F230</f>
        <v>3.42</v>
      </c>
      <c r="I230" s="78"/>
      <c r="J230" s="23" t="s">
        <v>687</v>
      </c>
    </row>
    <row r="231" spans="1:10" ht="16" x14ac:dyDescent="0.2">
      <c r="A231" s="63"/>
      <c r="B231" s="75" t="s">
        <v>660</v>
      </c>
      <c r="C231" s="66"/>
      <c r="D231" s="66" t="s">
        <v>413</v>
      </c>
      <c r="E231" s="78">
        <v>50000</v>
      </c>
      <c r="F231" s="109">
        <v>2.09</v>
      </c>
      <c r="G231" s="144"/>
      <c r="H231" s="78">
        <f>F231</f>
        <v>2.09</v>
      </c>
      <c r="I231" s="78"/>
      <c r="J231" s="23" t="s">
        <v>687</v>
      </c>
    </row>
    <row r="232" spans="1:10" ht="16" x14ac:dyDescent="0.2">
      <c r="A232" s="63"/>
      <c r="B232" s="75" t="s">
        <v>660</v>
      </c>
      <c r="C232" s="66"/>
      <c r="D232" s="66" t="s">
        <v>418</v>
      </c>
      <c r="E232" s="78">
        <v>50000</v>
      </c>
      <c r="F232" s="109">
        <v>2.2000000000000002</v>
      </c>
      <c r="G232" s="144"/>
      <c r="H232" s="78">
        <f>F232</f>
        <v>2.2000000000000002</v>
      </c>
      <c r="I232" s="78"/>
      <c r="J232" s="23" t="s">
        <v>687</v>
      </c>
    </row>
    <row r="233" spans="1:10" ht="16" x14ac:dyDescent="0.2">
      <c r="A233" s="63"/>
      <c r="B233" s="75" t="s">
        <v>660</v>
      </c>
      <c r="C233" s="66"/>
      <c r="D233" s="66" t="s">
        <v>414</v>
      </c>
      <c r="E233" s="78">
        <v>10000</v>
      </c>
      <c r="F233" s="109">
        <v>0.35</v>
      </c>
      <c r="G233" s="144"/>
      <c r="H233" s="78">
        <f>F233</f>
        <v>0.35</v>
      </c>
      <c r="I233" s="78"/>
      <c r="J233" s="23" t="s">
        <v>687</v>
      </c>
    </row>
    <row r="234" spans="1:10" ht="16" x14ac:dyDescent="0.2">
      <c r="A234" s="63"/>
      <c r="B234" s="75"/>
      <c r="C234" s="66"/>
      <c r="D234" s="66"/>
      <c r="E234" s="78"/>
      <c r="F234" s="78"/>
      <c r="G234" s="78"/>
      <c r="H234" s="78"/>
      <c r="I234" s="78"/>
      <c r="J234" s="23"/>
    </row>
    <row r="235" spans="1:10" ht="16" x14ac:dyDescent="0.2">
      <c r="A235" s="63"/>
      <c r="B235" s="290">
        <v>2235</v>
      </c>
      <c r="C235" s="66" t="s">
        <v>527</v>
      </c>
      <c r="D235" s="66" t="s">
        <v>411</v>
      </c>
      <c r="E235" s="78">
        <v>10000</v>
      </c>
      <c r="F235" s="78">
        <v>0</v>
      </c>
      <c r="G235" s="78">
        <f>H235-F235</f>
        <v>2.0099999999999998</v>
      </c>
      <c r="H235" s="78">
        <v>2.0099999999999998</v>
      </c>
      <c r="I235" s="78">
        <f>SUM(H235:H240)</f>
        <v>4.8199999999999994</v>
      </c>
      <c r="J235" s="23"/>
    </row>
    <row r="236" spans="1:10" ht="16" x14ac:dyDescent="0.2">
      <c r="A236" s="63"/>
      <c r="B236" s="290" t="s">
        <v>535</v>
      </c>
      <c r="C236" s="66"/>
      <c r="D236" s="66" t="s">
        <v>417</v>
      </c>
      <c r="E236" s="78">
        <v>5000</v>
      </c>
      <c r="F236" s="78">
        <v>1.42</v>
      </c>
      <c r="G236" s="78"/>
      <c r="H236" s="78">
        <f>F236</f>
        <v>1.42</v>
      </c>
      <c r="I236" s="78"/>
      <c r="J236" s="23"/>
    </row>
    <row r="237" spans="1:10" ht="16" x14ac:dyDescent="0.2">
      <c r="A237" s="63"/>
      <c r="B237" s="290" t="s">
        <v>535</v>
      </c>
      <c r="C237" s="66"/>
      <c r="D237" s="66" t="s">
        <v>412</v>
      </c>
      <c r="E237" s="78">
        <v>2000</v>
      </c>
      <c r="F237" s="78">
        <v>0.68</v>
      </c>
      <c r="G237" s="78"/>
      <c r="H237" s="78">
        <f>F237</f>
        <v>0.68</v>
      </c>
      <c r="I237" s="78"/>
      <c r="J237" s="23"/>
    </row>
    <row r="238" spans="1:10" ht="16" x14ac:dyDescent="0.2">
      <c r="A238" s="63"/>
      <c r="B238" s="290" t="s">
        <v>535</v>
      </c>
      <c r="C238" s="66"/>
      <c r="D238" s="66" t="s">
        <v>413</v>
      </c>
      <c r="E238" s="78">
        <v>10000</v>
      </c>
      <c r="F238" s="78">
        <v>0.42</v>
      </c>
      <c r="G238" s="78"/>
      <c r="H238" s="78">
        <f>F238</f>
        <v>0.42</v>
      </c>
      <c r="I238" s="78"/>
      <c r="J238" s="23"/>
    </row>
    <row r="239" spans="1:10" ht="16" x14ac:dyDescent="0.2">
      <c r="A239" s="63"/>
      <c r="B239" s="290" t="s">
        <v>535</v>
      </c>
      <c r="C239" s="66"/>
      <c r="D239" s="66" t="s">
        <v>418</v>
      </c>
      <c r="E239" s="78">
        <v>5000</v>
      </c>
      <c r="F239" s="78">
        <v>0.22</v>
      </c>
      <c r="G239" s="78"/>
      <c r="H239" s="78">
        <f>F239</f>
        <v>0.22</v>
      </c>
      <c r="I239" s="78"/>
      <c r="J239" s="23"/>
    </row>
    <row r="240" spans="1:10" ht="16" x14ac:dyDescent="0.2">
      <c r="A240" s="63"/>
      <c r="B240" s="290" t="s">
        <v>535</v>
      </c>
      <c r="C240" s="66"/>
      <c r="D240" s="66" t="s">
        <v>414</v>
      </c>
      <c r="E240" s="78">
        <v>2000</v>
      </c>
      <c r="F240" s="78">
        <v>7.0000000000000007E-2</v>
      </c>
      <c r="G240" s="78"/>
      <c r="H240" s="78">
        <f>F240</f>
        <v>7.0000000000000007E-2</v>
      </c>
      <c r="I240" s="78"/>
      <c r="J240" s="23"/>
    </row>
    <row r="241" spans="1:10" ht="16" x14ac:dyDescent="0.2">
      <c r="A241" s="63"/>
      <c r="B241" s="23"/>
      <c r="C241" s="66"/>
      <c r="D241" s="66"/>
      <c r="E241" s="78"/>
      <c r="F241" s="78"/>
      <c r="G241" s="78"/>
      <c r="H241" s="78"/>
      <c r="I241" s="78"/>
      <c r="J241" s="23"/>
    </row>
    <row r="242" spans="1:10" ht="16" x14ac:dyDescent="0.2">
      <c r="A242" s="63"/>
      <c r="B242" s="275">
        <v>2245</v>
      </c>
      <c r="C242" s="66" t="s">
        <v>639</v>
      </c>
      <c r="D242" s="66" t="s">
        <v>411</v>
      </c>
      <c r="E242" s="78">
        <v>10000</v>
      </c>
      <c r="F242" s="78">
        <v>0</v>
      </c>
      <c r="G242" s="78">
        <v>3.08</v>
      </c>
      <c r="H242" s="78">
        <f>F242+G242</f>
        <v>3.08</v>
      </c>
      <c r="I242" s="78">
        <f>SUM(H242:H243)</f>
        <v>3.5</v>
      </c>
      <c r="J242" s="23"/>
    </row>
    <row r="243" spans="1:10" ht="16" x14ac:dyDescent="0.2">
      <c r="A243" s="63"/>
      <c r="B243" s="275">
        <v>2245</v>
      </c>
      <c r="C243" s="66"/>
      <c r="D243" s="66" t="s">
        <v>413</v>
      </c>
      <c r="E243" s="78">
        <v>10000</v>
      </c>
      <c r="F243" s="78">
        <v>0.42</v>
      </c>
      <c r="G243" s="78"/>
      <c r="H243" s="78">
        <f>F243</f>
        <v>0.42</v>
      </c>
      <c r="I243" s="78"/>
      <c r="J243" s="23"/>
    </row>
    <row r="244" spans="1:10" ht="16" x14ac:dyDescent="0.2">
      <c r="A244" s="63"/>
      <c r="B244" s="75"/>
      <c r="C244" s="66"/>
      <c r="D244" s="66"/>
      <c r="E244" s="78"/>
      <c r="F244" s="109"/>
      <c r="G244" s="144"/>
      <c r="H244" s="78"/>
      <c r="I244" s="78"/>
      <c r="J244" s="23"/>
    </row>
    <row r="245" spans="1:10" ht="16" x14ac:dyDescent="0.2">
      <c r="A245" s="63"/>
      <c r="B245" s="75" t="s">
        <v>591</v>
      </c>
      <c r="C245" s="66" t="s">
        <v>367</v>
      </c>
      <c r="D245" s="66" t="s">
        <v>411</v>
      </c>
      <c r="E245" s="78">
        <v>10000</v>
      </c>
      <c r="F245" s="109">
        <v>0</v>
      </c>
      <c r="G245" s="144">
        <f>H245-F245</f>
        <v>5.0199999999999996</v>
      </c>
      <c r="H245" s="78">
        <v>5.0199999999999996</v>
      </c>
      <c r="I245" s="78">
        <f>SUM(H245:H248)</f>
        <v>10.879999999999999</v>
      </c>
      <c r="J245" s="23"/>
    </row>
    <row r="246" spans="1:10" ht="16" x14ac:dyDescent="0.2">
      <c r="A246" s="63"/>
      <c r="B246" s="75" t="s">
        <v>591</v>
      </c>
      <c r="C246" s="66"/>
      <c r="D246" s="66" t="s">
        <v>412</v>
      </c>
      <c r="E246" s="78">
        <v>10000</v>
      </c>
      <c r="F246" s="109">
        <v>3.42</v>
      </c>
      <c r="G246" s="144"/>
      <c r="H246" s="78">
        <f>F246</f>
        <v>3.42</v>
      </c>
      <c r="I246" s="78"/>
      <c r="J246" s="23"/>
    </row>
    <row r="247" spans="1:10" ht="16" x14ac:dyDescent="0.2">
      <c r="A247" s="63"/>
      <c r="B247" s="75" t="s">
        <v>591</v>
      </c>
      <c r="C247" s="66"/>
      <c r="D247" s="66" t="s">
        <v>413</v>
      </c>
      <c r="E247" s="78">
        <v>50000</v>
      </c>
      <c r="F247" s="109">
        <v>2.09</v>
      </c>
      <c r="G247" s="144"/>
      <c r="H247" s="78">
        <f>F247</f>
        <v>2.09</v>
      </c>
      <c r="I247" s="78"/>
      <c r="J247" s="23"/>
    </row>
    <row r="248" spans="1:10" ht="16" x14ac:dyDescent="0.2">
      <c r="A248" s="63"/>
      <c r="B248" s="75" t="s">
        <v>591</v>
      </c>
      <c r="C248" s="66"/>
      <c r="D248" s="66" t="s">
        <v>414</v>
      </c>
      <c r="E248" s="78">
        <v>10000</v>
      </c>
      <c r="F248" s="109">
        <v>0.35</v>
      </c>
      <c r="G248" s="144"/>
      <c r="H248" s="78">
        <f>F248</f>
        <v>0.35</v>
      </c>
      <c r="I248" s="78"/>
      <c r="J248" s="23"/>
    </row>
    <row r="249" spans="1:10" ht="16" x14ac:dyDescent="0.2">
      <c r="A249" s="63"/>
      <c r="B249" s="75"/>
      <c r="C249" s="70"/>
      <c r="D249" s="173"/>
      <c r="E249" s="130"/>
      <c r="F249" s="111"/>
      <c r="G249" s="192"/>
      <c r="H249" s="130"/>
      <c r="I249" s="130"/>
      <c r="J249" s="23"/>
    </row>
    <row r="250" spans="1:10" ht="16" x14ac:dyDescent="0.2">
      <c r="A250" s="63"/>
      <c r="B250" s="75" t="s">
        <v>593</v>
      </c>
      <c r="C250" s="70" t="s">
        <v>374</v>
      </c>
      <c r="D250" s="70" t="s">
        <v>411</v>
      </c>
      <c r="E250" s="130">
        <v>10000</v>
      </c>
      <c r="F250" s="111">
        <v>0</v>
      </c>
      <c r="G250" s="144">
        <f>H250-F250</f>
        <v>5.0199999999999996</v>
      </c>
      <c r="H250" s="130">
        <v>5.0199999999999996</v>
      </c>
      <c r="I250" s="130">
        <f>H250</f>
        <v>5.0199999999999996</v>
      </c>
      <c r="J250" s="23"/>
    </row>
    <row r="251" spans="1:10" ht="16" x14ac:dyDescent="0.2">
      <c r="A251" s="63"/>
      <c r="B251" s="75"/>
      <c r="C251" s="70"/>
      <c r="D251" s="70"/>
      <c r="E251" s="130"/>
      <c r="F251" s="111"/>
      <c r="G251" s="144"/>
      <c r="H251" s="130"/>
      <c r="I251" s="130"/>
      <c r="J251" s="23"/>
    </row>
    <row r="252" spans="1:10" ht="16" x14ac:dyDescent="0.2">
      <c r="A252" s="63"/>
      <c r="B252" s="75" t="s">
        <v>642</v>
      </c>
      <c r="C252" s="70" t="s">
        <v>641</v>
      </c>
      <c r="D252" s="70" t="s">
        <v>411</v>
      </c>
      <c r="E252" s="130">
        <v>40000</v>
      </c>
      <c r="F252" s="111">
        <f>H252-G252</f>
        <v>1.98</v>
      </c>
      <c r="G252" s="144">
        <v>0.66</v>
      </c>
      <c r="H252" s="130">
        <v>2.64</v>
      </c>
      <c r="I252" s="130">
        <f>SUM(H252:H253)</f>
        <v>5.98</v>
      </c>
      <c r="J252" s="23"/>
    </row>
    <row r="253" spans="1:10" s="233" customFormat="1" ht="16" x14ac:dyDescent="0.2">
      <c r="A253" s="106"/>
      <c r="B253" s="107" t="s">
        <v>642</v>
      </c>
      <c r="C253" s="110"/>
      <c r="D253" s="110" t="s">
        <v>413</v>
      </c>
      <c r="E253" s="111">
        <v>80000</v>
      </c>
      <c r="F253" s="111">
        <v>3.34</v>
      </c>
      <c r="G253" s="109"/>
      <c r="H253" s="111">
        <f>F253</f>
        <v>3.34</v>
      </c>
      <c r="I253" s="111"/>
      <c r="J253" s="232" t="s">
        <v>683</v>
      </c>
    </row>
    <row r="254" spans="1:10" ht="16" x14ac:dyDescent="0.2">
      <c r="A254" s="63"/>
      <c r="B254" s="75"/>
      <c r="C254" s="70"/>
      <c r="D254" s="70"/>
      <c r="E254" s="130"/>
      <c r="F254" s="111"/>
      <c r="G254" s="192"/>
      <c r="H254" s="130"/>
      <c r="I254" s="130"/>
      <c r="J254" s="23"/>
    </row>
    <row r="255" spans="1:10" ht="16" x14ac:dyDescent="0.2">
      <c r="A255" s="63"/>
      <c r="B255" s="75" t="s">
        <v>594</v>
      </c>
      <c r="C255" s="66" t="s">
        <v>72</v>
      </c>
      <c r="D255" s="66" t="s">
        <v>411</v>
      </c>
      <c r="E255" s="78">
        <v>10000</v>
      </c>
      <c r="F255" s="109">
        <v>0</v>
      </c>
      <c r="G255" s="144">
        <f>H255-F255</f>
        <v>8.02</v>
      </c>
      <c r="H255" s="78">
        <v>8.02</v>
      </c>
      <c r="I255" s="78">
        <f>H255</f>
        <v>8.02</v>
      </c>
      <c r="J255" s="23"/>
    </row>
    <row r="256" spans="1:10" ht="16" x14ac:dyDescent="0.2">
      <c r="A256" s="63"/>
      <c r="B256" s="75"/>
      <c r="C256" s="66"/>
      <c r="D256" s="66"/>
      <c r="E256" s="78"/>
      <c r="F256" s="109"/>
      <c r="G256" s="144"/>
      <c r="H256" s="78"/>
      <c r="I256" s="78"/>
      <c r="J256" s="23"/>
    </row>
    <row r="257" spans="1:10" ht="16" x14ac:dyDescent="0.2">
      <c r="A257" s="63"/>
      <c r="B257" s="75" t="s">
        <v>595</v>
      </c>
      <c r="C257" s="66" t="s">
        <v>118</v>
      </c>
      <c r="D257" s="66" t="s">
        <v>411</v>
      </c>
      <c r="E257" s="79">
        <v>10000</v>
      </c>
      <c r="F257" s="109">
        <v>0</v>
      </c>
      <c r="G257" s="144">
        <f>H257-F257</f>
        <v>8.02</v>
      </c>
      <c r="H257" s="79">
        <v>8.02</v>
      </c>
      <c r="I257" s="79">
        <f>SUM(H257:H258)</f>
        <v>12.2</v>
      </c>
      <c r="J257" s="23"/>
    </row>
    <row r="258" spans="1:10" ht="16" x14ac:dyDescent="0.2">
      <c r="A258" s="63"/>
      <c r="B258" s="75" t="s">
        <v>595</v>
      </c>
      <c r="C258" s="66"/>
      <c r="D258" s="66" t="s">
        <v>413</v>
      </c>
      <c r="E258" s="79">
        <v>100000</v>
      </c>
      <c r="F258" s="109">
        <v>4.18</v>
      </c>
      <c r="G258" s="144"/>
      <c r="H258" s="79">
        <f>F258</f>
        <v>4.18</v>
      </c>
      <c r="I258" s="79"/>
      <c r="J258" s="23"/>
    </row>
    <row r="259" spans="1:10" ht="16" x14ac:dyDescent="0.2">
      <c r="A259" s="63"/>
      <c r="B259" s="75"/>
      <c r="C259" s="66"/>
      <c r="D259" s="66"/>
      <c r="E259" s="79"/>
      <c r="F259" s="109"/>
      <c r="G259" s="144"/>
      <c r="H259" s="79"/>
      <c r="I259" s="79"/>
      <c r="J259" s="23"/>
    </row>
    <row r="260" spans="1:10" ht="16" x14ac:dyDescent="0.2">
      <c r="A260" s="63"/>
      <c r="B260" s="75" t="s">
        <v>596</v>
      </c>
      <c r="C260" s="66" t="s">
        <v>62</v>
      </c>
      <c r="D260" s="66" t="s">
        <v>411</v>
      </c>
      <c r="E260" s="78">
        <v>200000</v>
      </c>
      <c r="F260" s="78">
        <f>H260-G260</f>
        <v>58.52</v>
      </c>
      <c r="G260" s="78">
        <v>3.08</v>
      </c>
      <c r="H260" s="78">
        <v>61.6</v>
      </c>
      <c r="I260" s="78">
        <f>SUM(H260:H263)</f>
        <v>73.72999999999999</v>
      </c>
      <c r="J260" s="23"/>
    </row>
    <row r="261" spans="1:10" ht="16" x14ac:dyDescent="0.2">
      <c r="A261" s="63"/>
      <c r="B261" s="75" t="s">
        <v>596</v>
      </c>
      <c r="C261" s="66"/>
      <c r="D261" s="66" t="s">
        <v>412</v>
      </c>
      <c r="E261" s="79">
        <v>10000</v>
      </c>
      <c r="F261" s="109">
        <v>3.42</v>
      </c>
      <c r="G261" s="144"/>
      <c r="H261" s="79">
        <f>F261</f>
        <v>3.42</v>
      </c>
      <c r="I261" s="79"/>
      <c r="J261" s="23"/>
    </row>
    <row r="262" spans="1:10" ht="16" x14ac:dyDescent="0.2">
      <c r="A262" s="63"/>
      <c r="B262" s="75" t="s">
        <v>596</v>
      </c>
      <c r="C262" s="66"/>
      <c r="D262" s="66" t="s">
        <v>413</v>
      </c>
      <c r="E262" s="78">
        <v>200000</v>
      </c>
      <c r="F262" s="109">
        <v>8.36</v>
      </c>
      <c r="G262" s="144"/>
      <c r="H262" s="79">
        <f>F262</f>
        <v>8.36</v>
      </c>
      <c r="I262" s="79"/>
      <c r="J262" s="23"/>
    </row>
    <row r="263" spans="1:10" ht="16" x14ac:dyDescent="0.2">
      <c r="A263" s="63"/>
      <c r="B263" s="75" t="s">
        <v>596</v>
      </c>
      <c r="C263" s="66"/>
      <c r="D263" s="66" t="s">
        <v>414</v>
      </c>
      <c r="E263" s="79">
        <v>10000</v>
      </c>
      <c r="F263" s="109">
        <v>0.35</v>
      </c>
      <c r="G263" s="144"/>
      <c r="H263" s="79">
        <f>F263</f>
        <v>0.35</v>
      </c>
      <c r="I263" s="79"/>
      <c r="J263" s="23"/>
    </row>
    <row r="264" spans="1:10" ht="16" x14ac:dyDescent="0.2">
      <c r="A264" s="63"/>
      <c r="B264" s="75"/>
      <c r="C264" s="66"/>
      <c r="D264" s="66"/>
      <c r="E264" s="79"/>
      <c r="F264" s="109"/>
      <c r="G264" s="144"/>
      <c r="H264" s="79"/>
      <c r="I264" s="79"/>
      <c r="J264" s="23"/>
    </row>
    <row r="265" spans="1:10" ht="16" x14ac:dyDescent="0.2">
      <c r="A265" s="63"/>
      <c r="B265" s="75" t="s">
        <v>597</v>
      </c>
      <c r="C265" s="66" t="s">
        <v>38</v>
      </c>
      <c r="D265" s="66" t="s">
        <v>411</v>
      </c>
      <c r="E265" s="78">
        <v>20000</v>
      </c>
      <c r="F265" s="109">
        <f>H265-G265</f>
        <v>5.0199999999999996</v>
      </c>
      <c r="G265" s="144">
        <v>5.0199999999999996</v>
      </c>
      <c r="H265" s="78">
        <v>10.039999999999999</v>
      </c>
      <c r="I265" s="78">
        <f>SUM(H265:H268)</f>
        <v>14.649999999999999</v>
      </c>
      <c r="J265" s="211"/>
    </row>
    <row r="266" spans="1:10" ht="16" x14ac:dyDescent="0.2">
      <c r="A266" s="63"/>
      <c r="B266" s="75" t="s">
        <v>597</v>
      </c>
      <c r="C266" s="66"/>
      <c r="D266" s="66" t="s">
        <v>412</v>
      </c>
      <c r="E266" s="78">
        <v>10000</v>
      </c>
      <c r="F266" s="109">
        <v>3.42</v>
      </c>
      <c r="G266" s="144"/>
      <c r="H266" s="78">
        <f>F266</f>
        <v>3.42</v>
      </c>
      <c r="I266" s="78"/>
      <c r="J266" s="23"/>
    </row>
    <row r="267" spans="1:10" ht="16" x14ac:dyDescent="0.2">
      <c r="A267" s="63"/>
      <c r="B267" s="75" t="s">
        <v>597</v>
      </c>
      <c r="C267" s="66"/>
      <c r="D267" s="66" t="s">
        <v>413</v>
      </c>
      <c r="E267" s="78">
        <v>20000</v>
      </c>
      <c r="F267" s="109">
        <v>0.84</v>
      </c>
      <c r="G267" s="144"/>
      <c r="H267" s="78">
        <f>F267</f>
        <v>0.84</v>
      </c>
      <c r="I267" s="78"/>
      <c r="J267" s="23"/>
    </row>
    <row r="268" spans="1:10" ht="16" x14ac:dyDescent="0.2">
      <c r="A268" s="63"/>
      <c r="B268" s="75" t="s">
        <v>597</v>
      </c>
      <c r="C268" s="66"/>
      <c r="D268" s="66" t="s">
        <v>414</v>
      </c>
      <c r="E268" s="78">
        <v>10000</v>
      </c>
      <c r="F268" s="109">
        <v>0.35</v>
      </c>
      <c r="G268" s="144"/>
      <c r="H268" s="78">
        <f>F268</f>
        <v>0.35</v>
      </c>
      <c r="I268" s="78"/>
      <c r="J268" s="23"/>
    </row>
    <row r="269" spans="1:10" ht="16" x14ac:dyDescent="0.2">
      <c r="A269" s="63"/>
      <c r="B269" s="75"/>
      <c r="C269" s="66"/>
      <c r="D269" s="66"/>
      <c r="E269" s="78"/>
      <c r="F269" s="109"/>
      <c r="G269" s="144"/>
      <c r="H269" s="78"/>
      <c r="I269" s="78"/>
      <c r="J269" s="23"/>
    </row>
    <row r="270" spans="1:10" s="305" customFormat="1" ht="16" x14ac:dyDescent="0.2">
      <c r="A270" s="303"/>
      <c r="B270" s="304" t="s">
        <v>598</v>
      </c>
      <c r="C270" s="208" t="s">
        <v>134</v>
      </c>
      <c r="D270" s="208" t="s">
        <v>411</v>
      </c>
      <c r="E270" s="206">
        <v>200000</v>
      </c>
      <c r="F270" s="206">
        <f>H270-G270</f>
        <v>12.54</v>
      </c>
      <c r="G270" s="206">
        <v>0.66</v>
      </c>
      <c r="H270" s="206">
        <v>13.2</v>
      </c>
      <c r="I270" s="206">
        <v>17.3</v>
      </c>
      <c r="J270" s="207" t="s">
        <v>688</v>
      </c>
    </row>
    <row r="271" spans="1:10" ht="16" x14ac:dyDescent="0.2">
      <c r="A271" s="63"/>
      <c r="B271" s="75" t="s">
        <v>598</v>
      </c>
      <c r="C271" s="66"/>
      <c r="D271" s="66" t="s">
        <v>412</v>
      </c>
      <c r="E271" s="78">
        <v>10000</v>
      </c>
      <c r="F271" s="109">
        <v>3.42</v>
      </c>
      <c r="G271" s="144"/>
      <c r="H271" s="78">
        <f>F271</f>
        <v>3.42</v>
      </c>
      <c r="I271" s="78"/>
      <c r="J271" s="23"/>
    </row>
    <row r="272" spans="1:10" ht="16" x14ac:dyDescent="0.2">
      <c r="A272" s="63"/>
      <c r="B272" s="75" t="s">
        <v>598</v>
      </c>
      <c r="C272" s="66"/>
      <c r="D272" s="66" t="s">
        <v>413</v>
      </c>
      <c r="E272" s="78">
        <v>150000</v>
      </c>
      <c r="F272" s="109">
        <v>6.27</v>
      </c>
      <c r="G272" s="144"/>
      <c r="H272" s="78">
        <f>F272</f>
        <v>6.27</v>
      </c>
      <c r="I272" s="78"/>
      <c r="J272" s="23"/>
    </row>
    <row r="273" spans="1:10" ht="16" x14ac:dyDescent="0.2">
      <c r="A273" s="63"/>
      <c r="B273" s="75" t="s">
        <v>598</v>
      </c>
      <c r="C273" s="66"/>
      <c r="D273" s="66" t="s">
        <v>418</v>
      </c>
      <c r="E273" s="78">
        <v>150000</v>
      </c>
      <c r="F273" s="109">
        <v>6.6</v>
      </c>
      <c r="G273" s="144"/>
      <c r="H273" s="78">
        <f>F273</f>
        <v>6.6</v>
      </c>
      <c r="I273" s="78"/>
      <c r="J273" s="23"/>
    </row>
    <row r="274" spans="1:10" ht="16" x14ac:dyDescent="0.2">
      <c r="A274" s="63"/>
      <c r="B274" s="75" t="s">
        <v>598</v>
      </c>
      <c r="C274" s="66"/>
      <c r="D274" s="66" t="s">
        <v>414</v>
      </c>
      <c r="E274" s="78">
        <v>10000</v>
      </c>
      <c r="F274" s="109">
        <v>0.35</v>
      </c>
      <c r="G274" s="144"/>
      <c r="H274" s="78">
        <f>F274</f>
        <v>0.35</v>
      </c>
      <c r="I274" s="78"/>
      <c r="J274" s="23"/>
    </row>
    <row r="275" spans="1:10" ht="16" x14ac:dyDescent="0.2">
      <c r="A275" s="63"/>
      <c r="B275" s="75"/>
      <c r="C275" s="66"/>
      <c r="D275" s="66"/>
      <c r="E275" s="78"/>
      <c r="F275" s="109"/>
      <c r="G275" s="144"/>
      <c r="H275" s="78"/>
      <c r="I275" s="78"/>
      <c r="J275" s="23"/>
    </row>
    <row r="276" spans="1:10" ht="16" x14ac:dyDescent="0.2">
      <c r="A276" s="63"/>
      <c r="B276" s="75" t="s">
        <v>599</v>
      </c>
      <c r="C276" s="66" t="s">
        <v>186</v>
      </c>
      <c r="D276" s="66" t="s">
        <v>411</v>
      </c>
      <c r="E276" s="78">
        <v>250000</v>
      </c>
      <c r="F276" s="78">
        <f>H276-G276</f>
        <v>73.92</v>
      </c>
      <c r="G276" s="78">
        <v>3.08</v>
      </c>
      <c r="H276" s="78">
        <v>77</v>
      </c>
      <c r="I276" s="78">
        <f>SUM(H276:H279)</f>
        <v>128.92000000000002</v>
      </c>
      <c r="J276" s="23"/>
    </row>
    <row r="277" spans="1:10" ht="16" x14ac:dyDescent="0.2">
      <c r="A277" s="63"/>
      <c r="B277" s="75" t="s">
        <v>599</v>
      </c>
      <c r="C277" s="66"/>
      <c r="D277" s="66" t="s">
        <v>417</v>
      </c>
      <c r="E277" s="78">
        <v>45000</v>
      </c>
      <c r="F277" s="109">
        <v>19.850000000000001</v>
      </c>
      <c r="G277" s="144"/>
      <c r="H277" s="78">
        <v>30.47</v>
      </c>
      <c r="I277" s="78"/>
      <c r="J277" s="23"/>
    </row>
    <row r="278" spans="1:10" ht="16" x14ac:dyDescent="0.2">
      <c r="A278" s="63"/>
      <c r="B278" s="75" t="s">
        <v>599</v>
      </c>
      <c r="C278" s="66"/>
      <c r="D278" s="66" t="s">
        <v>413</v>
      </c>
      <c r="E278" s="78">
        <v>250000</v>
      </c>
      <c r="F278" s="109">
        <v>10.45</v>
      </c>
      <c r="G278" s="144"/>
      <c r="H278" s="78">
        <f>F278</f>
        <v>10.45</v>
      </c>
      <c r="I278" s="78"/>
      <c r="J278" s="23"/>
    </row>
    <row r="279" spans="1:10" ht="16" x14ac:dyDescent="0.2">
      <c r="A279" s="63"/>
      <c r="B279" s="75" t="s">
        <v>599</v>
      </c>
      <c r="C279" s="66"/>
      <c r="D279" s="66" t="s">
        <v>418</v>
      </c>
      <c r="E279" s="78">
        <v>250000</v>
      </c>
      <c r="F279" s="109">
        <v>11</v>
      </c>
      <c r="G279" s="144"/>
      <c r="H279" s="78">
        <f>F279</f>
        <v>11</v>
      </c>
      <c r="I279" s="78"/>
      <c r="J279" s="23"/>
    </row>
    <row r="280" spans="1:10" ht="16" x14ac:dyDescent="0.2">
      <c r="A280" s="63"/>
      <c r="B280" s="75"/>
      <c r="C280" s="66"/>
      <c r="D280" s="66"/>
      <c r="E280" s="78"/>
      <c r="F280" s="109"/>
      <c r="G280" s="144"/>
      <c r="H280" s="78"/>
      <c r="I280" s="78"/>
      <c r="J280" s="23"/>
    </row>
    <row r="281" spans="1:10" ht="16" x14ac:dyDescent="0.2">
      <c r="A281" s="63"/>
      <c r="B281" s="75" t="s">
        <v>600</v>
      </c>
      <c r="C281" s="66" t="s">
        <v>236</v>
      </c>
      <c r="D281" s="66" t="s">
        <v>411</v>
      </c>
      <c r="E281" s="78">
        <v>10000</v>
      </c>
      <c r="F281" s="109">
        <v>0</v>
      </c>
      <c r="G281" s="144">
        <f>H281-F281</f>
        <v>14.08</v>
      </c>
      <c r="H281" s="78">
        <v>14.08</v>
      </c>
      <c r="I281" s="78">
        <f>SUM(H281:H282)</f>
        <v>14.5</v>
      </c>
      <c r="J281" s="23"/>
    </row>
    <row r="282" spans="1:10" s="233" customFormat="1" ht="16" x14ac:dyDescent="0.2">
      <c r="A282" s="106"/>
      <c r="B282" s="107" t="s">
        <v>600</v>
      </c>
      <c r="C282" s="108"/>
      <c r="D282" s="108" t="s">
        <v>413</v>
      </c>
      <c r="E282" s="109">
        <v>10000</v>
      </c>
      <c r="F282" s="109">
        <v>0.42</v>
      </c>
      <c r="G282" s="109"/>
      <c r="H282" s="109">
        <f>F282</f>
        <v>0.42</v>
      </c>
      <c r="I282" s="109"/>
      <c r="J282" s="232" t="s">
        <v>689</v>
      </c>
    </row>
    <row r="283" spans="1:10" ht="16" x14ac:dyDescent="0.2">
      <c r="A283" s="63"/>
      <c r="B283" s="75"/>
      <c r="C283" s="66"/>
      <c r="D283" s="66"/>
      <c r="E283" s="78"/>
      <c r="F283" s="109"/>
      <c r="G283" s="144"/>
      <c r="H283" s="78"/>
      <c r="I283" s="78"/>
      <c r="J283" s="23"/>
    </row>
    <row r="284" spans="1:10" ht="16" x14ac:dyDescent="0.2">
      <c r="A284" s="63"/>
      <c r="B284" s="75" t="s">
        <v>601</v>
      </c>
      <c r="C284" s="66" t="s">
        <v>383</v>
      </c>
      <c r="D284" s="66" t="s">
        <v>411</v>
      </c>
      <c r="E284" s="78">
        <v>10000</v>
      </c>
      <c r="F284" s="78">
        <v>0</v>
      </c>
      <c r="G284" s="78">
        <f>H284-F284</f>
        <v>5.0199999999999996</v>
      </c>
      <c r="H284" s="78">
        <v>5.0199999999999996</v>
      </c>
      <c r="I284" s="78">
        <f>H284</f>
        <v>5.0199999999999996</v>
      </c>
      <c r="J284" s="23"/>
    </row>
    <row r="285" spans="1:10" ht="16" x14ac:dyDescent="0.2">
      <c r="A285" s="63"/>
      <c r="B285" s="75"/>
      <c r="C285" s="66"/>
      <c r="D285" s="66"/>
      <c r="E285" s="78"/>
      <c r="F285" s="109"/>
      <c r="G285" s="144"/>
      <c r="H285" s="78"/>
      <c r="I285" s="78"/>
      <c r="J285" s="23"/>
    </row>
    <row r="286" spans="1:10" ht="16" x14ac:dyDescent="0.2">
      <c r="A286" s="63"/>
      <c r="B286" s="75" t="s">
        <v>602</v>
      </c>
      <c r="C286" s="66" t="s">
        <v>135</v>
      </c>
      <c r="D286" s="66" t="s">
        <v>411</v>
      </c>
      <c r="E286" s="78">
        <v>10000</v>
      </c>
      <c r="F286" s="78">
        <v>0</v>
      </c>
      <c r="G286" s="78">
        <f>H286-F286</f>
        <v>8.02</v>
      </c>
      <c r="H286" s="78">
        <v>8.02</v>
      </c>
      <c r="I286" s="78">
        <f>SUM(H286:H289)</f>
        <v>16.950000000000003</v>
      </c>
      <c r="J286" s="23"/>
    </row>
    <row r="287" spans="1:10" ht="16" x14ac:dyDescent="0.2">
      <c r="A287" s="63"/>
      <c r="B287" s="75" t="s">
        <v>602</v>
      </c>
      <c r="C287" s="66"/>
      <c r="D287" s="173" t="s">
        <v>413</v>
      </c>
      <c r="E287" s="78">
        <v>100000</v>
      </c>
      <c r="F287" s="109">
        <v>4.18</v>
      </c>
      <c r="G287" s="144"/>
      <c r="H287" s="79">
        <f>F287</f>
        <v>4.18</v>
      </c>
      <c r="I287" s="79"/>
      <c r="J287" s="23"/>
    </row>
    <row r="288" spans="1:10" ht="16" x14ac:dyDescent="0.2">
      <c r="A288" s="63"/>
      <c r="B288" s="75" t="s">
        <v>602</v>
      </c>
      <c r="C288" s="66"/>
      <c r="D288" s="173" t="s">
        <v>418</v>
      </c>
      <c r="E288" s="78">
        <v>100000</v>
      </c>
      <c r="F288" s="109">
        <v>4.4000000000000004</v>
      </c>
      <c r="G288" s="144"/>
      <c r="H288" s="79">
        <f>F288</f>
        <v>4.4000000000000004</v>
      </c>
      <c r="I288" s="79"/>
      <c r="J288" s="23"/>
    </row>
    <row r="289" spans="1:10" ht="16" x14ac:dyDescent="0.2">
      <c r="A289" s="63"/>
      <c r="B289" s="75" t="s">
        <v>602</v>
      </c>
      <c r="C289" s="66"/>
      <c r="D289" s="173" t="s">
        <v>414</v>
      </c>
      <c r="E289" s="78">
        <v>10000</v>
      </c>
      <c r="F289" s="109">
        <v>0.35</v>
      </c>
      <c r="G289" s="144"/>
      <c r="H289" s="79">
        <f>F289</f>
        <v>0.35</v>
      </c>
      <c r="I289" s="79"/>
      <c r="J289" s="23"/>
    </row>
    <row r="290" spans="1:10" ht="16" x14ac:dyDescent="0.2">
      <c r="A290" s="63"/>
      <c r="B290" s="75"/>
      <c r="C290" s="66"/>
      <c r="D290" s="66"/>
      <c r="E290" s="78"/>
      <c r="F290" s="109"/>
      <c r="G290" s="144"/>
      <c r="H290" s="79"/>
      <c r="I290" s="79"/>
      <c r="J290" s="23"/>
    </row>
    <row r="291" spans="1:10" ht="16" x14ac:dyDescent="0.2">
      <c r="A291" s="63"/>
      <c r="B291" s="75" t="s">
        <v>603</v>
      </c>
      <c r="C291" s="66" t="s">
        <v>42</v>
      </c>
      <c r="D291" s="66" t="s">
        <v>411</v>
      </c>
      <c r="E291" s="78">
        <v>250000</v>
      </c>
      <c r="F291" s="109">
        <v>30.24</v>
      </c>
      <c r="G291" s="144">
        <f>H291-F291</f>
        <v>1.2600000000000016</v>
      </c>
      <c r="H291" s="79">
        <v>31.5</v>
      </c>
      <c r="I291" s="79">
        <f>SUM(H291:H296)</f>
        <v>78.77</v>
      </c>
      <c r="J291" s="23"/>
    </row>
    <row r="292" spans="1:10" ht="16" x14ac:dyDescent="0.2">
      <c r="A292" s="63"/>
      <c r="B292" s="75" t="s">
        <v>603</v>
      </c>
      <c r="C292" s="66"/>
      <c r="D292" s="173" t="s">
        <v>417</v>
      </c>
      <c r="E292" s="78">
        <v>50000</v>
      </c>
      <c r="F292" s="109">
        <v>22.05</v>
      </c>
      <c r="G292" s="144"/>
      <c r="H292" s="79">
        <f>F292</f>
        <v>22.05</v>
      </c>
      <c r="I292" s="79"/>
      <c r="J292" s="23"/>
    </row>
    <row r="293" spans="1:10" ht="16" x14ac:dyDescent="0.2">
      <c r="A293" s="63"/>
      <c r="B293" s="75" t="s">
        <v>603</v>
      </c>
      <c r="C293" s="66"/>
      <c r="D293" s="173" t="s">
        <v>412</v>
      </c>
      <c r="E293" s="78">
        <v>10000</v>
      </c>
      <c r="F293" s="109">
        <v>3.42</v>
      </c>
      <c r="G293" s="144"/>
      <c r="H293" s="79">
        <f>F293</f>
        <v>3.42</v>
      </c>
      <c r="I293" s="79"/>
      <c r="J293" s="23"/>
    </row>
    <row r="294" spans="1:10" ht="16" x14ac:dyDescent="0.2">
      <c r="A294" s="63"/>
      <c r="B294" s="75" t="s">
        <v>603</v>
      </c>
      <c r="C294" s="66"/>
      <c r="D294" s="173" t="s">
        <v>413</v>
      </c>
      <c r="E294" s="78">
        <v>250000</v>
      </c>
      <c r="F294" s="109">
        <v>10.45</v>
      </c>
      <c r="G294" s="144"/>
      <c r="H294" s="79">
        <f>F294</f>
        <v>10.45</v>
      </c>
      <c r="I294" s="79"/>
      <c r="J294" s="23"/>
    </row>
    <row r="295" spans="1:10" ht="16" x14ac:dyDescent="0.2">
      <c r="A295" s="63"/>
      <c r="B295" s="75" t="s">
        <v>603</v>
      </c>
      <c r="C295" s="66"/>
      <c r="D295" s="173" t="s">
        <v>418</v>
      </c>
      <c r="E295" s="78">
        <v>250000</v>
      </c>
      <c r="F295" s="109">
        <v>11</v>
      </c>
      <c r="G295" s="144"/>
      <c r="H295" s="79">
        <f>F295</f>
        <v>11</v>
      </c>
      <c r="I295" s="79"/>
      <c r="J295" s="23"/>
    </row>
    <row r="296" spans="1:10" ht="16" x14ac:dyDescent="0.2">
      <c r="A296" s="63"/>
      <c r="B296" s="75" t="s">
        <v>603</v>
      </c>
      <c r="C296" s="66"/>
      <c r="D296" s="173" t="s">
        <v>414</v>
      </c>
      <c r="E296" s="78">
        <v>10000</v>
      </c>
      <c r="F296" s="109">
        <v>0.35</v>
      </c>
      <c r="G296" s="144"/>
      <c r="H296" s="79">
        <f>F296</f>
        <v>0.35</v>
      </c>
      <c r="I296" s="79"/>
      <c r="J296" s="23"/>
    </row>
    <row r="297" spans="1:10" ht="16" x14ac:dyDescent="0.2">
      <c r="A297" s="63"/>
      <c r="B297" s="75"/>
      <c r="C297" s="66"/>
      <c r="D297" s="66"/>
      <c r="E297" s="79"/>
      <c r="F297" s="109"/>
      <c r="G297" s="144"/>
      <c r="H297" s="79"/>
      <c r="I297" s="79"/>
      <c r="J297" s="23"/>
    </row>
    <row r="298" spans="1:10" ht="16" x14ac:dyDescent="0.2">
      <c r="A298" s="63"/>
      <c r="B298" s="75" t="s">
        <v>604</v>
      </c>
      <c r="C298" s="66" t="s">
        <v>43</v>
      </c>
      <c r="D298" s="66" t="s">
        <v>411</v>
      </c>
      <c r="E298" s="78">
        <v>180000</v>
      </c>
      <c r="F298" s="78">
        <f>H298-G298</f>
        <v>239.35999999999999</v>
      </c>
      <c r="G298" s="78">
        <v>14.08</v>
      </c>
      <c r="H298" s="78">
        <v>253.44</v>
      </c>
      <c r="I298" s="78">
        <f>SUM(H298:H301)</f>
        <v>278.79000000000002</v>
      </c>
      <c r="J298" s="23"/>
    </row>
    <row r="299" spans="1:10" s="305" customFormat="1" ht="16" x14ac:dyDescent="0.2">
      <c r="A299" s="303"/>
      <c r="B299" s="304" t="s">
        <v>604</v>
      </c>
      <c r="C299" s="208"/>
      <c r="D299" s="208" t="s">
        <v>417</v>
      </c>
      <c r="E299" s="206">
        <v>5000</v>
      </c>
      <c r="F299" s="206">
        <v>17.61</v>
      </c>
      <c r="G299" s="206"/>
      <c r="H299" s="206">
        <f>F299</f>
        <v>17.61</v>
      </c>
      <c r="I299" s="206"/>
      <c r="J299" s="207" t="s">
        <v>690</v>
      </c>
    </row>
    <row r="300" spans="1:10" ht="16" x14ac:dyDescent="0.2">
      <c r="A300" s="63"/>
      <c r="B300" s="75" t="s">
        <v>604</v>
      </c>
      <c r="C300" s="66"/>
      <c r="D300" s="66" t="s">
        <v>413</v>
      </c>
      <c r="E300" s="79">
        <v>180000</v>
      </c>
      <c r="F300" s="109">
        <v>7.52</v>
      </c>
      <c r="G300" s="144"/>
      <c r="H300" s="79">
        <f>F300</f>
        <v>7.52</v>
      </c>
      <c r="I300" s="79"/>
      <c r="J300" s="23"/>
    </row>
    <row r="301" spans="1:10" s="305" customFormat="1" ht="16" x14ac:dyDescent="0.2">
      <c r="A301" s="303">
        <v>5000</v>
      </c>
      <c r="B301" s="304" t="s">
        <v>604</v>
      </c>
      <c r="C301" s="208"/>
      <c r="D301" s="208" t="s">
        <v>418</v>
      </c>
      <c r="E301" s="206">
        <v>5000</v>
      </c>
      <c r="F301" s="206">
        <v>0.22</v>
      </c>
      <c r="G301" s="206"/>
      <c r="H301" s="206">
        <f>F301</f>
        <v>0.22</v>
      </c>
      <c r="I301" s="206"/>
      <c r="J301" s="207" t="s">
        <v>690</v>
      </c>
    </row>
    <row r="302" spans="1:10" ht="16" x14ac:dyDescent="0.2">
      <c r="A302" s="63"/>
      <c r="B302" s="75"/>
      <c r="C302" s="66"/>
      <c r="D302" s="66"/>
      <c r="E302" s="79"/>
      <c r="F302" s="109"/>
      <c r="G302" s="144"/>
      <c r="H302" s="79"/>
      <c r="I302" s="79"/>
      <c r="J302" s="23"/>
    </row>
    <row r="303" spans="1:10" ht="16" x14ac:dyDescent="0.2">
      <c r="A303" s="63"/>
      <c r="B303" s="75" t="s">
        <v>605</v>
      </c>
      <c r="C303" s="66" t="s">
        <v>340</v>
      </c>
      <c r="D303" s="66" t="s">
        <v>411</v>
      </c>
      <c r="E303" s="78">
        <v>20000</v>
      </c>
      <c r="F303" s="109">
        <v>1.26</v>
      </c>
      <c r="G303" s="144">
        <f>H303-F303</f>
        <v>1.26</v>
      </c>
      <c r="H303" s="78">
        <v>2.52</v>
      </c>
      <c r="I303" s="78">
        <f>SUM(H303:H304)</f>
        <v>2.94</v>
      </c>
      <c r="J303" s="23"/>
    </row>
    <row r="304" spans="1:10" ht="16" x14ac:dyDescent="0.2">
      <c r="A304" s="63"/>
      <c r="B304" s="75" t="s">
        <v>605</v>
      </c>
      <c r="C304" s="66"/>
      <c r="D304" s="66" t="s">
        <v>413</v>
      </c>
      <c r="E304" s="78">
        <v>10000</v>
      </c>
      <c r="F304" s="109">
        <v>0.42</v>
      </c>
      <c r="G304" s="144"/>
      <c r="H304" s="78">
        <f>F304</f>
        <v>0.42</v>
      </c>
      <c r="I304" s="78"/>
      <c r="J304" s="23"/>
    </row>
    <row r="305" spans="1:10" ht="16" x14ac:dyDescent="0.2">
      <c r="A305" s="63"/>
      <c r="B305" s="75"/>
      <c r="C305" s="66"/>
      <c r="D305" s="66"/>
      <c r="E305" s="78"/>
      <c r="F305" s="109"/>
      <c r="G305" s="144"/>
      <c r="H305" s="78"/>
      <c r="I305" s="78"/>
      <c r="J305" s="23"/>
    </row>
    <row r="306" spans="1:10" ht="16" x14ac:dyDescent="0.2">
      <c r="A306" s="63"/>
      <c r="B306" s="75" t="s">
        <v>606</v>
      </c>
      <c r="C306" s="66" t="s">
        <v>44</v>
      </c>
      <c r="D306" s="66" t="s">
        <v>411</v>
      </c>
      <c r="E306" s="78">
        <v>10000</v>
      </c>
      <c r="F306" s="78">
        <v>0</v>
      </c>
      <c r="G306" s="78">
        <v>14.08</v>
      </c>
      <c r="H306" s="78">
        <v>14.08</v>
      </c>
      <c r="I306" s="78">
        <f>SUM(H306:H307)</f>
        <v>14.5</v>
      </c>
      <c r="J306" s="23" t="s">
        <v>670</v>
      </c>
    </row>
    <row r="307" spans="1:10" ht="16" x14ac:dyDescent="0.2">
      <c r="A307" s="63"/>
      <c r="B307" s="75" t="s">
        <v>606</v>
      </c>
      <c r="C307" s="66"/>
      <c r="D307" s="66" t="s">
        <v>413</v>
      </c>
      <c r="E307" s="79">
        <v>10000</v>
      </c>
      <c r="F307" s="109">
        <v>0.42</v>
      </c>
      <c r="G307" s="144"/>
      <c r="H307" s="79">
        <f>F307</f>
        <v>0.42</v>
      </c>
      <c r="I307" s="79"/>
      <c r="J307" s="23"/>
    </row>
    <row r="308" spans="1:10" ht="16" x14ac:dyDescent="0.2">
      <c r="A308" s="63"/>
      <c r="B308" s="75"/>
      <c r="C308" s="66"/>
      <c r="D308" s="66"/>
      <c r="E308" s="79"/>
      <c r="F308" s="109"/>
      <c r="G308" s="144"/>
      <c r="H308" s="79"/>
      <c r="I308" s="79"/>
      <c r="J308" s="23"/>
    </row>
    <row r="309" spans="1:10" s="297" customFormat="1" ht="16" x14ac:dyDescent="0.2">
      <c r="A309" s="294"/>
      <c r="B309" s="295" t="s">
        <v>607</v>
      </c>
      <c r="C309" s="215" t="s">
        <v>96</v>
      </c>
      <c r="D309" s="215" t="s">
        <v>411</v>
      </c>
      <c r="E309" s="193">
        <v>30000</v>
      </c>
      <c r="F309" s="193">
        <f>H309-G309</f>
        <v>4.0200000000000005</v>
      </c>
      <c r="G309" s="193">
        <v>2.0099999999999998</v>
      </c>
      <c r="H309" s="193">
        <v>6.03</v>
      </c>
      <c r="I309" s="193">
        <f>SUM(H309:H310)</f>
        <v>6.45</v>
      </c>
      <c r="J309" s="296" t="s">
        <v>670</v>
      </c>
    </row>
    <row r="310" spans="1:10" ht="16" x14ac:dyDescent="0.2">
      <c r="A310" s="63"/>
      <c r="B310" s="75" t="s">
        <v>607</v>
      </c>
      <c r="C310" s="66"/>
      <c r="D310" s="66" t="s">
        <v>413</v>
      </c>
      <c r="E310" s="79">
        <v>10000</v>
      </c>
      <c r="F310" s="109">
        <v>0.42</v>
      </c>
      <c r="G310" s="144"/>
      <c r="H310" s="79">
        <f>F310</f>
        <v>0.42</v>
      </c>
      <c r="I310" s="79"/>
      <c r="J310" s="23"/>
    </row>
    <row r="311" spans="1:10" ht="16" x14ac:dyDescent="0.2">
      <c r="A311" s="63"/>
      <c r="B311" s="75"/>
      <c r="C311" s="66"/>
      <c r="D311" s="66"/>
      <c r="E311" s="79"/>
      <c r="F311" s="109"/>
      <c r="G311" s="144"/>
      <c r="H311" s="79"/>
      <c r="I311" s="79"/>
      <c r="J311" s="23"/>
    </row>
    <row r="312" spans="1:10" ht="16" x14ac:dyDescent="0.2">
      <c r="A312" s="63"/>
      <c r="B312" s="75" t="s">
        <v>608</v>
      </c>
      <c r="C312" s="66" t="s">
        <v>496</v>
      </c>
      <c r="D312" s="66" t="s">
        <v>411</v>
      </c>
      <c r="E312" s="79">
        <v>10000</v>
      </c>
      <c r="F312" s="109">
        <v>0</v>
      </c>
      <c r="G312" s="144">
        <v>0.91</v>
      </c>
      <c r="H312" s="79">
        <f>SUM(F312:G312)</f>
        <v>0.91</v>
      </c>
      <c r="I312" s="79">
        <f>H312</f>
        <v>0.91</v>
      </c>
      <c r="J312" s="23"/>
    </row>
    <row r="313" spans="1:10" ht="16" x14ac:dyDescent="0.2">
      <c r="A313" s="63"/>
      <c r="B313" s="75"/>
      <c r="C313" s="66"/>
      <c r="D313" s="66"/>
      <c r="E313" s="79"/>
      <c r="F313" s="109"/>
      <c r="G313" s="144"/>
      <c r="H313" s="79"/>
      <c r="I313" s="79"/>
      <c r="J313" s="23"/>
    </row>
    <row r="314" spans="1:10" ht="16" x14ac:dyDescent="0.2">
      <c r="A314" s="63"/>
      <c r="B314" s="75" t="s">
        <v>609</v>
      </c>
      <c r="C314" s="66" t="s">
        <v>137</v>
      </c>
      <c r="D314" s="66" t="s">
        <v>411</v>
      </c>
      <c r="E314" s="79">
        <v>100000</v>
      </c>
      <c r="F314" s="109">
        <f>H314-G314</f>
        <v>5.9399999999999995</v>
      </c>
      <c r="G314" s="144">
        <v>0.66</v>
      </c>
      <c r="H314" s="79">
        <v>6.6</v>
      </c>
      <c r="I314" s="79">
        <f>SUM(H314:H315)</f>
        <v>10.78</v>
      </c>
      <c r="J314" s="23"/>
    </row>
    <row r="315" spans="1:10" ht="16" x14ac:dyDescent="0.2">
      <c r="A315" s="63"/>
      <c r="B315" s="75" t="s">
        <v>609</v>
      </c>
      <c r="C315" s="66"/>
      <c r="D315" s="66" t="s">
        <v>413</v>
      </c>
      <c r="E315" s="79">
        <v>100000</v>
      </c>
      <c r="F315" s="109">
        <v>4.18</v>
      </c>
      <c r="G315" s="144"/>
      <c r="H315" s="79">
        <f>F315</f>
        <v>4.18</v>
      </c>
      <c r="I315" s="79"/>
      <c r="J315" s="23"/>
    </row>
    <row r="316" spans="1:10" ht="16" x14ac:dyDescent="0.2">
      <c r="A316" s="63"/>
      <c r="B316" s="75"/>
      <c r="C316" s="66"/>
      <c r="D316" s="66"/>
      <c r="E316" s="79"/>
      <c r="F316" s="109"/>
      <c r="G316" s="144"/>
      <c r="H316" s="79"/>
      <c r="I316" s="79"/>
      <c r="J316" s="23"/>
    </row>
    <row r="317" spans="1:10" ht="16" x14ac:dyDescent="0.2">
      <c r="A317" s="63"/>
      <c r="B317" s="75" t="s">
        <v>610</v>
      </c>
      <c r="C317" s="66" t="s">
        <v>45</v>
      </c>
      <c r="D317" s="66" t="s">
        <v>411</v>
      </c>
      <c r="E317" s="78">
        <v>10000</v>
      </c>
      <c r="F317" s="109">
        <v>0</v>
      </c>
      <c r="G317" s="144">
        <v>2.0099999999999998</v>
      </c>
      <c r="H317" s="78">
        <v>2.0099999999999998</v>
      </c>
      <c r="I317" s="78">
        <f>H317</f>
        <v>2.0099999999999998</v>
      </c>
      <c r="J317" s="211"/>
    </row>
    <row r="318" spans="1:10" ht="16" x14ac:dyDescent="0.2">
      <c r="A318" s="63"/>
      <c r="B318" s="75"/>
      <c r="C318" s="66"/>
      <c r="D318" s="66"/>
      <c r="E318" s="79"/>
      <c r="F318" s="109"/>
      <c r="G318" s="144"/>
      <c r="H318" s="79"/>
      <c r="I318" s="79"/>
      <c r="J318" s="23"/>
    </row>
    <row r="319" spans="1:10" ht="16" x14ac:dyDescent="0.2">
      <c r="A319" s="63"/>
      <c r="B319" s="75" t="s">
        <v>611</v>
      </c>
      <c r="C319" s="66" t="s">
        <v>230</v>
      </c>
      <c r="D319" s="66" t="s">
        <v>411</v>
      </c>
      <c r="E319" s="79">
        <v>100000</v>
      </c>
      <c r="F319" s="109">
        <v>27.72</v>
      </c>
      <c r="G319" s="144">
        <f>H319-F319</f>
        <v>3.0800000000000018</v>
      </c>
      <c r="H319" s="79">
        <v>30.8</v>
      </c>
      <c r="I319" s="79">
        <f>SUM(H319:H324)</f>
        <v>70.22</v>
      </c>
      <c r="J319" s="23"/>
    </row>
    <row r="320" spans="1:10" ht="16" x14ac:dyDescent="0.2">
      <c r="A320" s="63"/>
      <c r="B320" s="75" t="s">
        <v>611</v>
      </c>
      <c r="C320" s="66"/>
      <c r="D320" s="66" t="s">
        <v>417</v>
      </c>
      <c r="E320" s="79">
        <v>50000</v>
      </c>
      <c r="F320" s="109">
        <v>22.05</v>
      </c>
      <c r="G320" s="144"/>
      <c r="H320" s="79">
        <f>F320</f>
        <v>22.05</v>
      </c>
      <c r="I320" s="79"/>
      <c r="J320" s="23"/>
    </row>
    <row r="321" spans="1:10" ht="16" x14ac:dyDescent="0.2">
      <c r="A321" s="63"/>
      <c r="B321" s="75" t="s">
        <v>611</v>
      </c>
      <c r="C321" s="66"/>
      <c r="D321" s="66" t="s">
        <v>412</v>
      </c>
      <c r="E321" s="79">
        <v>10000</v>
      </c>
      <c r="F321" s="109">
        <v>3.42</v>
      </c>
      <c r="G321" s="144"/>
      <c r="H321" s="79">
        <f>F321</f>
        <v>3.42</v>
      </c>
      <c r="I321" s="79"/>
      <c r="J321" s="23"/>
    </row>
    <row r="322" spans="1:10" ht="16" x14ac:dyDescent="0.2">
      <c r="A322" s="63"/>
      <c r="B322" s="75" t="s">
        <v>611</v>
      </c>
      <c r="C322" s="66"/>
      <c r="D322" s="66" t="s">
        <v>413</v>
      </c>
      <c r="E322" s="79">
        <v>220000</v>
      </c>
      <c r="F322" s="109">
        <v>9.1999999999999993</v>
      </c>
      <c r="G322" s="144"/>
      <c r="H322" s="79">
        <f>F322</f>
        <v>9.1999999999999993</v>
      </c>
      <c r="I322" s="79"/>
      <c r="J322" s="23"/>
    </row>
    <row r="323" spans="1:10" s="233" customFormat="1" ht="16" x14ac:dyDescent="0.2">
      <c r="A323" s="106"/>
      <c r="B323" s="107" t="s">
        <v>611</v>
      </c>
      <c r="C323" s="108"/>
      <c r="D323" s="108" t="s">
        <v>417</v>
      </c>
      <c r="E323" s="109">
        <v>100000</v>
      </c>
      <c r="F323" s="109">
        <v>4.4000000000000004</v>
      </c>
      <c r="G323" s="109"/>
      <c r="H323" s="109">
        <f>F323</f>
        <v>4.4000000000000004</v>
      </c>
      <c r="I323" s="109"/>
      <c r="J323" s="232" t="s">
        <v>689</v>
      </c>
    </row>
    <row r="324" spans="1:10" ht="16" x14ac:dyDescent="0.2">
      <c r="A324" s="63"/>
      <c r="B324" s="75" t="s">
        <v>611</v>
      </c>
      <c r="C324" s="66"/>
      <c r="D324" s="66" t="s">
        <v>414</v>
      </c>
      <c r="E324" s="79">
        <v>10000</v>
      </c>
      <c r="F324" s="109">
        <v>0.35</v>
      </c>
      <c r="G324" s="144"/>
      <c r="H324" s="79">
        <f>F324</f>
        <v>0.35</v>
      </c>
      <c r="I324" s="79"/>
      <c r="J324" s="23"/>
    </row>
    <row r="325" spans="1:10" ht="16" x14ac:dyDescent="0.2">
      <c r="A325" s="63"/>
      <c r="B325" s="75"/>
      <c r="C325" s="66"/>
      <c r="D325" s="66"/>
      <c r="E325" s="79"/>
      <c r="F325" s="109"/>
      <c r="G325" s="144"/>
      <c r="H325" s="79"/>
      <c r="I325" s="79"/>
      <c r="J325" s="23"/>
    </row>
    <row r="326" spans="1:10" s="233" customFormat="1" ht="16" x14ac:dyDescent="0.2">
      <c r="A326" s="106"/>
      <c r="B326" s="107" t="s">
        <v>612</v>
      </c>
      <c r="C326" s="108" t="s">
        <v>334</v>
      </c>
      <c r="D326" s="108" t="s">
        <v>411</v>
      </c>
      <c r="E326" s="109">
        <v>250000</v>
      </c>
      <c r="F326" s="109">
        <f>H326-G326</f>
        <v>73.92</v>
      </c>
      <c r="G326" s="109">
        <v>3.08</v>
      </c>
      <c r="H326" s="109">
        <v>77</v>
      </c>
      <c r="I326" s="109">
        <f>SUM(H326:H331)</f>
        <v>124.61999999999999</v>
      </c>
      <c r="J326" s="232" t="s">
        <v>691</v>
      </c>
    </row>
    <row r="327" spans="1:10" ht="16" x14ac:dyDescent="0.2">
      <c r="A327" s="63"/>
      <c r="B327" s="75" t="s">
        <v>612</v>
      </c>
      <c r="C327" s="66"/>
      <c r="D327" s="173" t="s">
        <v>417</v>
      </c>
      <c r="E327" s="78">
        <v>50000</v>
      </c>
      <c r="F327" s="109">
        <v>14.15</v>
      </c>
      <c r="G327" s="144"/>
      <c r="H327" s="78">
        <f>F327</f>
        <v>14.15</v>
      </c>
      <c r="I327" s="78"/>
      <c r="J327" s="91"/>
    </row>
    <row r="328" spans="1:10" ht="16" x14ac:dyDescent="0.2">
      <c r="A328" s="63"/>
      <c r="B328" s="75" t="s">
        <v>612</v>
      </c>
      <c r="C328" s="66"/>
      <c r="D328" s="173" t="s">
        <v>412</v>
      </c>
      <c r="E328" s="78">
        <v>10000</v>
      </c>
      <c r="F328" s="109">
        <v>3.42</v>
      </c>
      <c r="G328" s="144"/>
      <c r="H328" s="78">
        <f>F328</f>
        <v>3.42</v>
      </c>
      <c r="I328" s="78"/>
      <c r="J328" s="91"/>
    </row>
    <row r="329" spans="1:10" ht="16" x14ac:dyDescent="0.2">
      <c r="A329" s="63"/>
      <c r="B329" s="75" t="s">
        <v>612</v>
      </c>
      <c r="C329" s="66"/>
      <c r="D329" s="173" t="s">
        <v>413</v>
      </c>
      <c r="E329" s="78">
        <v>500000</v>
      </c>
      <c r="F329" s="109">
        <v>20.9</v>
      </c>
      <c r="G329" s="144"/>
      <c r="H329" s="78">
        <f>F329</f>
        <v>20.9</v>
      </c>
      <c r="I329" s="78"/>
      <c r="J329" s="91"/>
    </row>
    <row r="330" spans="1:10" ht="16" x14ac:dyDescent="0.2">
      <c r="A330" s="63"/>
      <c r="B330" s="75" t="s">
        <v>612</v>
      </c>
      <c r="C330" s="66"/>
      <c r="D330" s="173" t="s">
        <v>418</v>
      </c>
      <c r="E330" s="78">
        <v>200000</v>
      </c>
      <c r="F330" s="109">
        <v>8.8000000000000007</v>
      </c>
      <c r="G330" s="144"/>
      <c r="H330" s="78">
        <f>F330</f>
        <v>8.8000000000000007</v>
      </c>
      <c r="I330" s="78"/>
      <c r="J330" s="91"/>
    </row>
    <row r="331" spans="1:10" ht="16" x14ac:dyDescent="0.2">
      <c r="A331" s="63"/>
      <c r="B331" s="75" t="s">
        <v>612</v>
      </c>
      <c r="C331" s="66"/>
      <c r="D331" s="173" t="s">
        <v>414</v>
      </c>
      <c r="E331" s="78">
        <v>10000</v>
      </c>
      <c r="F331" s="109">
        <v>0.35</v>
      </c>
      <c r="G331" s="144"/>
      <c r="H331" s="79">
        <f>F331</f>
        <v>0.35</v>
      </c>
      <c r="I331" s="79"/>
      <c r="J331" s="91"/>
    </row>
    <row r="332" spans="1:10" ht="16" x14ac:dyDescent="0.2">
      <c r="A332" s="63"/>
      <c r="B332" s="75"/>
      <c r="C332" s="66"/>
      <c r="D332" s="66"/>
      <c r="E332" s="78"/>
      <c r="F332" s="109"/>
      <c r="G332" s="144"/>
      <c r="H332" s="79"/>
      <c r="I332" s="79"/>
      <c r="J332" s="91"/>
    </row>
    <row r="333" spans="1:10" ht="16" x14ac:dyDescent="0.2">
      <c r="A333" s="63"/>
      <c r="B333" s="75" t="s">
        <v>613</v>
      </c>
      <c r="C333" s="66" t="s">
        <v>182</v>
      </c>
      <c r="D333" s="66" t="s">
        <v>411</v>
      </c>
      <c r="E333" s="78">
        <v>10000</v>
      </c>
      <c r="F333" s="109">
        <v>0</v>
      </c>
      <c r="G333" s="144">
        <f>H333-F333</f>
        <v>0.91</v>
      </c>
      <c r="H333" s="78">
        <v>0.91</v>
      </c>
      <c r="I333" s="78">
        <f>SUM(H333:H334)</f>
        <v>1.54</v>
      </c>
      <c r="J333" s="104"/>
    </row>
    <row r="334" spans="1:10" ht="16" x14ac:dyDescent="0.2">
      <c r="A334" s="63"/>
      <c r="B334" s="75" t="s">
        <v>613</v>
      </c>
      <c r="C334" s="66"/>
      <c r="D334" s="66" t="s">
        <v>417</v>
      </c>
      <c r="E334" s="78">
        <v>5000</v>
      </c>
      <c r="F334" s="109">
        <v>0.63</v>
      </c>
      <c r="G334" s="144"/>
      <c r="H334" s="78">
        <f>F334</f>
        <v>0.63</v>
      </c>
      <c r="I334" s="78"/>
      <c r="J334" s="104"/>
    </row>
    <row r="335" spans="1:10" ht="16" x14ac:dyDescent="0.2">
      <c r="A335" s="63"/>
      <c r="B335" s="75"/>
      <c r="C335" s="66"/>
      <c r="D335" s="66"/>
      <c r="E335" s="78"/>
      <c r="F335" s="109"/>
      <c r="G335" s="144"/>
      <c r="H335" s="78"/>
      <c r="I335" s="78"/>
      <c r="J335" s="104"/>
    </row>
    <row r="336" spans="1:10" ht="16" x14ac:dyDescent="0.2">
      <c r="A336" s="63"/>
      <c r="B336" s="75" t="s">
        <v>614</v>
      </c>
      <c r="C336" s="66" t="s">
        <v>366</v>
      </c>
      <c r="D336" s="66" t="s">
        <v>411</v>
      </c>
      <c r="E336" s="78">
        <v>10000</v>
      </c>
      <c r="F336" s="109">
        <v>0</v>
      </c>
      <c r="G336" s="144">
        <f>H336-F336</f>
        <v>3.08</v>
      </c>
      <c r="H336" s="78">
        <v>3.08</v>
      </c>
      <c r="I336" s="78">
        <f>SUM(H336:H341)</f>
        <v>19.840000000000003</v>
      </c>
      <c r="J336" s="104"/>
    </row>
    <row r="337" spans="1:10" ht="16" x14ac:dyDescent="0.2">
      <c r="A337" s="63"/>
      <c r="B337" s="75" t="s">
        <v>614</v>
      </c>
      <c r="C337" s="66"/>
      <c r="D337" s="173" t="s">
        <v>417</v>
      </c>
      <c r="E337" s="78">
        <v>10000</v>
      </c>
      <c r="F337" s="109">
        <v>4.41</v>
      </c>
      <c r="G337" s="144"/>
      <c r="H337" s="78">
        <f>F337</f>
        <v>4.41</v>
      </c>
      <c r="I337" s="78"/>
      <c r="J337" s="211"/>
    </row>
    <row r="338" spans="1:10" ht="16" x14ac:dyDescent="0.2">
      <c r="A338" s="63"/>
      <c r="B338" s="75" t="s">
        <v>614</v>
      </c>
      <c r="C338" s="66"/>
      <c r="D338" s="173" t="s">
        <v>412</v>
      </c>
      <c r="E338" s="78">
        <v>10000</v>
      </c>
      <c r="F338" s="109">
        <v>3.42</v>
      </c>
      <c r="G338" s="144"/>
      <c r="H338" s="78">
        <f>F338</f>
        <v>3.42</v>
      </c>
      <c r="I338" s="78"/>
      <c r="J338" s="104"/>
    </row>
    <row r="339" spans="1:10" ht="16" x14ac:dyDescent="0.2">
      <c r="A339" s="63"/>
      <c r="B339" s="75" t="s">
        <v>614</v>
      </c>
      <c r="C339" s="66"/>
      <c r="D339" s="173" t="s">
        <v>413</v>
      </c>
      <c r="E339" s="78">
        <v>100000</v>
      </c>
      <c r="F339" s="109">
        <v>4.18</v>
      </c>
      <c r="G339" s="144"/>
      <c r="H339" s="78">
        <f>F339</f>
        <v>4.18</v>
      </c>
      <c r="I339" s="78"/>
      <c r="J339" s="104"/>
    </row>
    <row r="340" spans="1:10" ht="16" x14ac:dyDescent="0.2">
      <c r="A340" s="63"/>
      <c r="B340" s="75" t="s">
        <v>614</v>
      </c>
      <c r="C340" s="66"/>
      <c r="D340" s="173" t="s">
        <v>418</v>
      </c>
      <c r="E340" s="78">
        <v>100000</v>
      </c>
      <c r="F340" s="109">
        <v>4.4000000000000004</v>
      </c>
      <c r="G340" s="144"/>
      <c r="H340" s="78">
        <f>F340</f>
        <v>4.4000000000000004</v>
      </c>
      <c r="I340" s="78"/>
      <c r="J340" s="104"/>
    </row>
    <row r="341" spans="1:10" ht="16" x14ac:dyDescent="0.2">
      <c r="A341" s="63"/>
      <c r="B341" s="75" t="s">
        <v>614</v>
      </c>
      <c r="C341" s="66"/>
      <c r="D341" s="173" t="s">
        <v>414</v>
      </c>
      <c r="E341" s="78">
        <v>10000</v>
      </c>
      <c r="F341" s="109">
        <v>0.35</v>
      </c>
      <c r="G341" s="144"/>
      <c r="H341" s="78">
        <f>F341</f>
        <v>0.35</v>
      </c>
      <c r="I341" s="78"/>
      <c r="J341" s="104"/>
    </row>
    <row r="342" spans="1:10" ht="16" x14ac:dyDescent="0.2">
      <c r="A342" s="63"/>
      <c r="B342" s="75"/>
      <c r="C342" s="66"/>
      <c r="D342" s="66"/>
      <c r="E342" s="78"/>
      <c r="F342" s="109"/>
      <c r="G342" s="144"/>
      <c r="H342" s="78"/>
      <c r="I342" s="78"/>
      <c r="J342" s="104"/>
    </row>
    <row r="343" spans="1:10" ht="16" x14ac:dyDescent="0.2">
      <c r="A343" s="63"/>
      <c r="B343" s="75" t="s">
        <v>615</v>
      </c>
      <c r="C343" s="66" t="s">
        <v>100</v>
      </c>
      <c r="D343" s="66" t="s">
        <v>411</v>
      </c>
      <c r="E343" s="78">
        <v>150000</v>
      </c>
      <c r="F343" s="78">
        <f>H343-G343</f>
        <v>12.74</v>
      </c>
      <c r="G343" s="78">
        <v>0.91</v>
      </c>
      <c r="H343" s="78">
        <v>13.65</v>
      </c>
      <c r="I343" s="78">
        <f>SUM(H343:H344)</f>
        <v>22.009999999999998</v>
      </c>
      <c r="J343" s="23"/>
    </row>
    <row r="344" spans="1:10" ht="16" x14ac:dyDescent="0.2">
      <c r="A344" s="63"/>
      <c r="B344" s="75" t="s">
        <v>615</v>
      </c>
      <c r="C344" s="66"/>
      <c r="D344" s="66" t="s">
        <v>413</v>
      </c>
      <c r="E344" s="79">
        <v>300000</v>
      </c>
      <c r="F344" s="109">
        <v>8.36</v>
      </c>
      <c r="G344" s="144"/>
      <c r="H344" s="79">
        <f>F344</f>
        <v>8.36</v>
      </c>
      <c r="I344" s="79"/>
      <c r="J344" s="23"/>
    </row>
    <row r="345" spans="1:10" ht="16" x14ac:dyDescent="0.2">
      <c r="A345" s="63"/>
      <c r="B345" s="75"/>
      <c r="C345" s="66"/>
      <c r="D345" s="66"/>
      <c r="E345" s="79"/>
      <c r="F345" s="109"/>
      <c r="G345" s="144"/>
      <c r="H345" s="79"/>
      <c r="I345" s="79"/>
      <c r="J345" s="23"/>
    </row>
    <row r="346" spans="1:10" ht="16" x14ac:dyDescent="0.2">
      <c r="A346" s="63"/>
      <c r="B346" s="75" t="s">
        <v>536</v>
      </c>
      <c r="C346" s="66" t="s">
        <v>524</v>
      </c>
      <c r="D346" s="66" t="s">
        <v>411</v>
      </c>
      <c r="E346" s="78">
        <v>10000</v>
      </c>
      <c r="F346" s="78">
        <v>0</v>
      </c>
      <c r="G346" s="78">
        <f>H346-F346</f>
        <v>0.66</v>
      </c>
      <c r="H346" s="78">
        <v>0.66</v>
      </c>
      <c r="I346" s="78">
        <f>SUM(H346:H348)</f>
        <v>2.87</v>
      </c>
      <c r="J346" s="23"/>
    </row>
    <row r="347" spans="1:10" ht="16" x14ac:dyDescent="0.2">
      <c r="A347" s="63"/>
      <c r="B347" s="75" t="s">
        <v>536</v>
      </c>
      <c r="C347" s="66"/>
      <c r="D347" s="66" t="s">
        <v>412</v>
      </c>
      <c r="E347" s="78">
        <v>4000</v>
      </c>
      <c r="F347" s="78">
        <v>1.37</v>
      </c>
      <c r="G347" s="78"/>
      <c r="H347" s="78">
        <f>F347</f>
        <v>1.37</v>
      </c>
      <c r="I347" s="78"/>
      <c r="J347" s="23"/>
    </row>
    <row r="348" spans="1:10" ht="16" x14ac:dyDescent="0.2">
      <c r="A348" s="63"/>
      <c r="B348" s="75" t="s">
        <v>536</v>
      </c>
      <c r="C348" s="66"/>
      <c r="D348" s="66" t="s">
        <v>413</v>
      </c>
      <c r="E348" s="78">
        <v>20000</v>
      </c>
      <c r="F348" s="78">
        <v>0.84</v>
      </c>
      <c r="G348" s="78"/>
      <c r="H348" s="78">
        <f>F348</f>
        <v>0.84</v>
      </c>
      <c r="I348" s="78"/>
      <c r="J348" s="23"/>
    </row>
    <row r="349" spans="1:10" ht="16" x14ac:dyDescent="0.2">
      <c r="A349" s="63"/>
      <c r="B349" s="75"/>
      <c r="C349" s="66"/>
      <c r="D349" s="66"/>
      <c r="E349" s="79"/>
      <c r="F349" s="109"/>
      <c r="G349" s="144"/>
      <c r="H349" s="79"/>
      <c r="I349" s="79"/>
      <c r="J349" s="23"/>
    </row>
    <row r="350" spans="1:10" ht="16" x14ac:dyDescent="0.2">
      <c r="A350" s="63"/>
      <c r="B350" s="75"/>
      <c r="C350" s="66"/>
      <c r="D350" s="66"/>
      <c r="E350" s="79"/>
      <c r="F350" s="109"/>
      <c r="G350" s="144"/>
      <c r="H350" s="79"/>
      <c r="I350" s="79"/>
      <c r="J350" s="23"/>
    </row>
    <row r="351" spans="1:10" ht="16" x14ac:dyDescent="0.2">
      <c r="A351" s="63"/>
      <c r="B351" s="75" t="s">
        <v>616</v>
      </c>
      <c r="C351" s="66" t="s">
        <v>437</v>
      </c>
      <c r="D351" s="66" t="s">
        <v>411</v>
      </c>
      <c r="E351" s="78">
        <v>100000</v>
      </c>
      <c r="F351" s="109">
        <f>H351-G351</f>
        <v>5.9399999999999995</v>
      </c>
      <c r="G351" s="144">
        <v>0.66</v>
      </c>
      <c r="H351" s="78">
        <v>6.6</v>
      </c>
      <c r="I351" s="78">
        <f>SUM(H351:H352)</f>
        <v>10.78</v>
      </c>
      <c r="J351" s="23"/>
    </row>
    <row r="352" spans="1:10" ht="16" x14ac:dyDescent="0.2">
      <c r="A352" s="63"/>
      <c r="B352" s="75" t="s">
        <v>616</v>
      </c>
      <c r="C352" s="66"/>
      <c r="D352" s="66" t="s">
        <v>413</v>
      </c>
      <c r="E352" s="78">
        <v>100000</v>
      </c>
      <c r="F352" s="109">
        <v>4.18</v>
      </c>
      <c r="G352" s="144"/>
      <c r="H352" s="78">
        <f>F352</f>
        <v>4.18</v>
      </c>
      <c r="I352" s="223"/>
      <c r="J352" s="23"/>
    </row>
    <row r="353" spans="1:10" ht="16" x14ac:dyDescent="0.2">
      <c r="A353" s="63"/>
      <c r="B353" s="75"/>
      <c r="C353" s="66"/>
      <c r="D353" s="66"/>
      <c r="E353" s="79"/>
      <c r="F353" s="109"/>
      <c r="G353" s="144"/>
      <c r="H353" s="79"/>
      <c r="J353" s="23"/>
    </row>
    <row r="354" spans="1:10" ht="16" x14ac:dyDescent="0.2">
      <c r="A354" s="63"/>
      <c r="B354" s="75" t="s">
        <v>617</v>
      </c>
      <c r="C354" s="66" t="s">
        <v>231</v>
      </c>
      <c r="D354" s="66" t="s">
        <v>411</v>
      </c>
      <c r="E354" s="78">
        <v>250000</v>
      </c>
      <c r="F354" s="109">
        <f>H354-G354</f>
        <v>48.24</v>
      </c>
      <c r="G354" s="144">
        <v>2.0099999999999998</v>
      </c>
      <c r="H354" s="78">
        <v>50.25</v>
      </c>
      <c r="I354" s="78">
        <f>SUM(H354:H359)</f>
        <v>89.62</v>
      </c>
      <c r="J354" s="211"/>
    </row>
    <row r="355" spans="1:10" ht="16" x14ac:dyDescent="0.2">
      <c r="A355" s="63"/>
      <c r="B355" s="75" t="s">
        <v>617</v>
      </c>
      <c r="C355" s="66"/>
      <c r="D355" s="173" t="s">
        <v>417</v>
      </c>
      <c r="E355" s="78">
        <v>50000</v>
      </c>
      <c r="F355" s="109">
        <v>14.15</v>
      </c>
      <c r="G355" s="144"/>
      <c r="H355" s="78">
        <f>F355</f>
        <v>14.15</v>
      </c>
      <c r="I355" s="78"/>
      <c r="J355" s="23"/>
    </row>
    <row r="356" spans="1:10" ht="16" x14ac:dyDescent="0.2">
      <c r="A356" s="63"/>
      <c r="B356" s="75" t="s">
        <v>617</v>
      </c>
      <c r="C356" s="66"/>
      <c r="D356" s="173" t="s">
        <v>412</v>
      </c>
      <c r="E356" s="78">
        <v>10000</v>
      </c>
      <c r="F356" s="109">
        <v>3.42</v>
      </c>
      <c r="G356" s="144"/>
      <c r="H356" s="78">
        <f>F356</f>
        <v>3.42</v>
      </c>
      <c r="I356" s="78"/>
      <c r="J356" s="23"/>
    </row>
    <row r="357" spans="1:10" ht="16" x14ac:dyDescent="0.2">
      <c r="A357" s="63"/>
      <c r="B357" s="75" t="s">
        <v>617</v>
      </c>
      <c r="C357" s="66"/>
      <c r="D357" s="173" t="s">
        <v>413</v>
      </c>
      <c r="E357" s="79">
        <v>250000</v>
      </c>
      <c r="F357" s="109">
        <v>10.45</v>
      </c>
      <c r="G357" s="144"/>
      <c r="H357" s="79">
        <f>F357</f>
        <v>10.45</v>
      </c>
      <c r="I357" s="79"/>
      <c r="J357" s="23"/>
    </row>
    <row r="358" spans="1:10" ht="16" x14ac:dyDescent="0.2">
      <c r="A358" s="63"/>
      <c r="B358" s="75" t="s">
        <v>617</v>
      </c>
      <c r="C358" s="66"/>
      <c r="D358" s="173" t="s">
        <v>418</v>
      </c>
      <c r="E358" s="78">
        <v>250000</v>
      </c>
      <c r="F358" s="109">
        <v>11</v>
      </c>
      <c r="G358" s="144"/>
      <c r="H358" s="79">
        <f>F358</f>
        <v>11</v>
      </c>
      <c r="I358" s="79"/>
      <c r="J358" s="23"/>
    </row>
    <row r="359" spans="1:10" ht="16" x14ac:dyDescent="0.2">
      <c r="A359" s="63"/>
      <c r="B359" s="75" t="s">
        <v>617</v>
      </c>
      <c r="C359" s="66"/>
      <c r="D359" s="173" t="s">
        <v>414</v>
      </c>
      <c r="E359" s="78">
        <v>10000</v>
      </c>
      <c r="F359" s="109">
        <v>0.35</v>
      </c>
      <c r="G359" s="144"/>
      <c r="H359" s="79">
        <f>F359</f>
        <v>0.35</v>
      </c>
      <c r="I359" s="79"/>
      <c r="J359" s="23"/>
    </row>
    <row r="360" spans="1:10" ht="16" x14ac:dyDescent="0.2">
      <c r="A360" s="63"/>
      <c r="B360" s="75"/>
      <c r="C360" s="66"/>
      <c r="D360" s="173"/>
      <c r="E360" s="78"/>
      <c r="F360" s="109"/>
      <c r="G360" s="144"/>
      <c r="H360" s="79"/>
      <c r="I360" s="79"/>
      <c r="J360" s="23"/>
    </row>
    <row r="361" spans="1:10" ht="16" x14ac:dyDescent="0.2">
      <c r="A361" s="63"/>
      <c r="B361" s="75" t="s">
        <v>537</v>
      </c>
      <c r="C361" s="66" t="s">
        <v>531</v>
      </c>
      <c r="D361" s="173" t="s">
        <v>411</v>
      </c>
      <c r="E361" s="78">
        <v>10000</v>
      </c>
      <c r="F361" s="78">
        <v>0</v>
      </c>
      <c r="G361" s="78">
        <f>H361-F361</f>
        <v>2.0099999999999998</v>
      </c>
      <c r="H361" s="78">
        <v>2.0099999999999998</v>
      </c>
      <c r="I361" s="78">
        <f>SUM(H361:H366)</f>
        <v>6.79</v>
      </c>
      <c r="J361" s="23"/>
    </row>
    <row r="362" spans="1:10" ht="16" x14ac:dyDescent="0.2">
      <c r="A362" s="63"/>
      <c r="B362" s="75" t="s">
        <v>537</v>
      </c>
      <c r="C362" s="66"/>
      <c r="D362" s="173" t="s">
        <v>417</v>
      </c>
      <c r="E362" s="78">
        <v>5000</v>
      </c>
      <c r="F362" s="78">
        <v>2.21</v>
      </c>
      <c r="G362" s="78"/>
      <c r="H362" s="78">
        <v>3.39</v>
      </c>
      <c r="I362" s="78"/>
      <c r="J362" s="23"/>
    </row>
    <row r="363" spans="1:10" ht="16" x14ac:dyDescent="0.2">
      <c r="A363" s="63"/>
      <c r="B363" s="75" t="s">
        <v>537</v>
      </c>
      <c r="C363" s="66"/>
      <c r="D363" s="173" t="s">
        <v>412</v>
      </c>
      <c r="E363" s="78">
        <v>2000</v>
      </c>
      <c r="F363" s="78">
        <v>0.68</v>
      </c>
      <c r="G363" s="78"/>
      <c r="H363" s="78">
        <f>F363</f>
        <v>0.68</v>
      </c>
      <c r="I363" s="78"/>
      <c r="J363" s="23"/>
    </row>
    <row r="364" spans="1:10" ht="16" x14ac:dyDescent="0.2">
      <c r="A364" s="63"/>
      <c r="B364" s="75" t="s">
        <v>537</v>
      </c>
      <c r="C364" s="66"/>
      <c r="D364" s="173" t="s">
        <v>413</v>
      </c>
      <c r="E364" s="78">
        <v>10000</v>
      </c>
      <c r="F364" s="78">
        <v>0.42</v>
      </c>
      <c r="G364" s="78"/>
      <c r="H364" s="78">
        <f>F364</f>
        <v>0.42</v>
      </c>
      <c r="I364" s="78"/>
      <c r="J364" s="23"/>
    </row>
    <row r="365" spans="1:10" ht="16" x14ac:dyDescent="0.2">
      <c r="A365" s="63"/>
      <c r="B365" s="75" t="s">
        <v>537</v>
      </c>
      <c r="C365" s="66"/>
      <c r="D365" s="173" t="s">
        <v>418</v>
      </c>
      <c r="E365" s="78">
        <v>5000</v>
      </c>
      <c r="F365" s="78">
        <v>0.22</v>
      </c>
      <c r="G365" s="78"/>
      <c r="H365" s="78">
        <f>F365</f>
        <v>0.22</v>
      </c>
      <c r="I365" s="78"/>
      <c r="J365" s="23"/>
    </row>
    <row r="366" spans="1:10" ht="16" x14ac:dyDescent="0.2">
      <c r="A366" s="63"/>
      <c r="B366" s="75" t="s">
        <v>537</v>
      </c>
      <c r="C366" s="66"/>
      <c r="D366" s="173" t="s">
        <v>414</v>
      </c>
      <c r="E366" s="78">
        <v>2000</v>
      </c>
      <c r="F366" s="78">
        <v>7.0000000000000007E-2</v>
      </c>
      <c r="G366" s="78"/>
      <c r="H366" s="78">
        <f>F366</f>
        <v>7.0000000000000007E-2</v>
      </c>
      <c r="I366" s="78"/>
      <c r="J366" s="23"/>
    </row>
    <row r="367" spans="1:10" ht="16" x14ac:dyDescent="0.2">
      <c r="A367" s="63"/>
      <c r="B367" s="75"/>
      <c r="C367" s="66"/>
      <c r="D367" s="173"/>
      <c r="E367" s="78"/>
      <c r="F367" s="78"/>
      <c r="G367" s="78"/>
      <c r="H367" s="78"/>
      <c r="I367" s="78"/>
      <c r="J367" s="23"/>
    </row>
    <row r="368" spans="1:10" ht="16" x14ac:dyDescent="0.2">
      <c r="A368" s="63"/>
      <c r="B368" s="75" t="s">
        <v>663</v>
      </c>
      <c r="C368" s="66" t="s">
        <v>662</v>
      </c>
      <c r="D368" s="173" t="s">
        <v>411</v>
      </c>
      <c r="E368" s="78">
        <v>200000</v>
      </c>
      <c r="F368" s="78">
        <f>H368-G368</f>
        <v>38.190000000000005</v>
      </c>
      <c r="G368" s="78">
        <v>2.0099999999999998</v>
      </c>
      <c r="H368" s="78">
        <v>40.200000000000003</v>
      </c>
      <c r="I368" s="78">
        <f>SUM(H368:H373)</f>
        <v>83.179999999999993</v>
      </c>
      <c r="J368" s="23" t="s">
        <v>649</v>
      </c>
    </row>
    <row r="369" spans="1:10" ht="16" x14ac:dyDescent="0.2">
      <c r="A369" s="63"/>
      <c r="B369" s="75" t="s">
        <v>663</v>
      </c>
      <c r="C369" s="66"/>
      <c r="D369" s="173" t="s">
        <v>417</v>
      </c>
      <c r="E369" s="78">
        <v>50000</v>
      </c>
      <c r="F369" s="78">
        <v>22.05</v>
      </c>
      <c r="G369" s="78"/>
      <c r="H369" s="78">
        <f>F369</f>
        <v>22.05</v>
      </c>
      <c r="I369" s="78"/>
      <c r="J369" s="23"/>
    </row>
    <row r="370" spans="1:10" ht="16" x14ac:dyDescent="0.2">
      <c r="A370" s="63"/>
      <c r="B370" s="75" t="s">
        <v>663</v>
      </c>
      <c r="C370" s="66"/>
      <c r="D370" s="173" t="s">
        <v>412</v>
      </c>
      <c r="E370" s="78">
        <v>10000</v>
      </c>
      <c r="F370" s="78">
        <v>3.42</v>
      </c>
      <c r="G370" s="78"/>
      <c r="H370" s="78">
        <f>F370</f>
        <v>3.42</v>
      </c>
      <c r="I370" s="78"/>
      <c r="J370" s="23"/>
    </row>
    <row r="371" spans="1:10" ht="16" x14ac:dyDescent="0.2">
      <c r="A371" s="63"/>
      <c r="B371" s="75" t="s">
        <v>663</v>
      </c>
      <c r="C371" s="66"/>
      <c r="D371" s="173" t="s">
        <v>413</v>
      </c>
      <c r="E371" s="78">
        <v>200000</v>
      </c>
      <c r="F371" s="78">
        <v>8.36</v>
      </c>
      <c r="G371" s="78"/>
      <c r="H371" s="78">
        <f>F371</f>
        <v>8.36</v>
      </c>
      <c r="I371" s="78"/>
      <c r="J371" s="23"/>
    </row>
    <row r="372" spans="1:10" s="233" customFormat="1" ht="16" x14ac:dyDescent="0.2">
      <c r="A372" s="106"/>
      <c r="B372" s="107" t="s">
        <v>663</v>
      </c>
      <c r="C372" s="108"/>
      <c r="D372" s="239" t="s">
        <v>418</v>
      </c>
      <c r="E372" s="109">
        <v>200000</v>
      </c>
      <c r="F372" s="109">
        <v>8.8000000000000007</v>
      </c>
      <c r="G372" s="109"/>
      <c r="H372" s="109">
        <f>F372</f>
        <v>8.8000000000000007</v>
      </c>
      <c r="I372" s="109"/>
      <c r="J372" s="232" t="s">
        <v>691</v>
      </c>
    </row>
    <row r="373" spans="1:10" ht="16" x14ac:dyDescent="0.2">
      <c r="A373" s="63"/>
      <c r="B373" s="75" t="s">
        <v>663</v>
      </c>
      <c r="C373" s="66"/>
      <c r="D373" s="173" t="s">
        <v>414</v>
      </c>
      <c r="E373" s="78">
        <v>10000</v>
      </c>
      <c r="F373" s="78">
        <v>0.35</v>
      </c>
      <c r="G373" s="78"/>
      <c r="H373" s="78">
        <f>F373</f>
        <v>0.35</v>
      </c>
      <c r="I373" s="78"/>
      <c r="J373" s="23"/>
    </row>
    <row r="374" spans="1:10" ht="16" x14ac:dyDescent="0.2">
      <c r="A374" s="63"/>
      <c r="B374" s="75"/>
      <c r="C374" s="66"/>
      <c r="D374" s="66"/>
      <c r="E374" s="78"/>
      <c r="F374" s="109"/>
      <c r="G374" s="144"/>
      <c r="H374" s="79"/>
      <c r="I374" s="79"/>
      <c r="J374" s="23"/>
    </row>
    <row r="375" spans="1:10" ht="16" x14ac:dyDescent="0.2">
      <c r="A375" s="63"/>
      <c r="B375" s="75" t="s">
        <v>618</v>
      </c>
      <c r="C375" s="66" t="s">
        <v>206</v>
      </c>
      <c r="D375" s="66" t="s">
        <v>411</v>
      </c>
      <c r="E375" s="78">
        <v>180000</v>
      </c>
      <c r="F375" s="78">
        <f>H375-G375</f>
        <v>21.419999999999998</v>
      </c>
      <c r="G375" s="78">
        <v>1.26</v>
      </c>
      <c r="H375" s="78">
        <v>22.68</v>
      </c>
      <c r="I375" s="78">
        <f>SUM(H375:H380)</f>
        <v>92.83</v>
      </c>
      <c r="J375" s="23"/>
    </row>
    <row r="376" spans="1:10" ht="16" x14ac:dyDescent="0.2">
      <c r="A376" s="63"/>
      <c r="B376" s="75" t="s">
        <v>618</v>
      </c>
      <c r="C376" s="66"/>
      <c r="D376" s="173" t="s">
        <v>417</v>
      </c>
      <c r="E376" s="78">
        <v>50000</v>
      </c>
      <c r="F376" s="109">
        <v>50.94</v>
      </c>
      <c r="G376" s="144"/>
      <c r="H376" s="79">
        <f>F376</f>
        <v>50.94</v>
      </c>
      <c r="I376" s="79"/>
      <c r="J376" s="23"/>
    </row>
    <row r="377" spans="1:10" ht="16" x14ac:dyDescent="0.2">
      <c r="A377" s="63"/>
      <c r="B377" s="75" t="s">
        <v>618</v>
      </c>
      <c r="C377" s="66"/>
      <c r="D377" s="173" t="s">
        <v>412</v>
      </c>
      <c r="E377" s="78">
        <v>10000</v>
      </c>
      <c r="F377" s="109">
        <v>3.42</v>
      </c>
      <c r="G377" s="144"/>
      <c r="H377" s="79">
        <f>F377</f>
        <v>3.42</v>
      </c>
      <c r="I377" s="79"/>
      <c r="J377" s="23"/>
    </row>
    <row r="378" spans="1:10" ht="16" x14ac:dyDescent="0.2">
      <c r="A378" s="63"/>
      <c r="B378" s="75" t="s">
        <v>618</v>
      </c>
      <c r="C378" s="66"/>
      <c r="D378" s="173" t="s">
        <v>413</v>
      </c>
      <c r="E378" s="78">
        <v>180000</v>
      </c>
      <c r="F378" s="109">
        <v>7.52</v>
      </c>
      <c r="G378" s="144"/>
      <c r="H378" s="79">
        <f>F378</f>
        <v>7.52</v>
      </c>
      <c r="I378" s="79"/>
      <c r="J378" s="23"/>
    </row>
    <row r="379" spans="1:10" ht="16" x14ac:dyDescent="0.2">
      <c r="A379" s="63"/>
      <c r="B379" s="75" t="s">
        <v>618</v>
      </c>
      <c r="C379" s="66"/>
      <c r="D379" s="173" t="s">
        <v>418</v>
      </c>
      <c r="E379" s="78">
        <v>180000</v>
      </c>
      <c r="F379" s="109">
        <v>7.92</v>
      </c>
      <c r="G379" s="144"/>
      <c r="H379" s="79">
        <f>F379</f>
        <v>7.92</v>
      </c>
      <c r="I379" s="79"/>
      <c r="J379" s="23"/>
    </row>
    <row r="380" spans="1:10" ht="16" x14ac:dyDescent="0.2">
      <c r="A380" s="63"/>
      <c r="B380" s="75" t="s">
        <v>618</v>
      </c>
      <c r="C380" s="66"/>
      <c r="D380" s="173" t="s">
        <v>414</v>
      </c>
      <c r="E380" s="78">
        <v>10000</v>
      </c>
      <c r="F380" s="109">
        <v>0.35</v>
      </c>
      <c r="G380" s="144"/>
      <c r="H380" s="79">
        <f>F380</f>
        <v>0.35</v>
      </c>
      <c r="I380" s="79"/>
      <c r="J380" s="23"/>
    </row>
    <row r="381" spans="1:10" ht="16" x14ac:dyDescent="0.2">
      <c r="A381" s="63"/>
      <c r="B381" s="75"/>
      <c r="C381" s="66"/>
      <c r="D381" s="66"/>
      <c r="E381" s="78"/>
      <c r="F381" s="109"/>
      <c r="G381" s="144"/>
      <c r="H381" s="79"/>
      <c r="I381" s="79"/>
      <c r="J381" s="23"/>
    </row>
    <row r="382" spans="1:10" ht="16" x14ac:dyDescent="0.2">
      <c r="A382" s="63"/>
      <c r="B382" s="75" t="s">
        <v>619</v>
      </c>
      <c r="C382" s="66" t="s">
        <v>204</v>
      </c>
      <c r="D382" s="66" t="s">
        <v>411</v>
      </c>
      <c r="E382" s="78">
        <v>180000</v>
      </c>
      <c r="F382" s="78">
        <f>H382-G382</f>
        <v>34.17</v>
      </c>
      <c r="G382" s="78">
        <v>2.0099999999999998</v>
      </c>
      <c r="H382" s="78">
        <v>36.18</v>
      </c>
      <c r="I382" s="78">
        <f>SUM(H382:H387)</f>
        <v>123.62</v>
      </c>
      <c r="J382" s="23"/>
    </row>
    <row r="383" spans="1:10" ht="16" x14ac:dyDescent="0.2">
      <c r="A383" s="63"/>
      <c r="B383" s="75" t="s">
        <v>619</v>
      </c>
      <c r="C383" s="66"/>
      <c r="D383" s="173" t="s">
        <v>417</v>
      </c>
      <c r="E383" s="78">
        <v>180000</v>
      </c>
      <c r="F383" s="109">
        <v>79.38</v>
      </c>
      <c r="G383" s="144"/>
      <c r="H383" s="79">
        <f>F383</f>
        <v>79.38</v>
      </c>
      <c r="I383" s="79"/>
      <c r="J383" s="23"/>
    </row>
    <row r="384" spans="1:10" ht="16" x14ac:dyDescent="0.2">
      <c r="A384" s="63"/>
      <c r="B384" s="75" t="s">
        <v>619</v>
      </c>
      <c r="C384" s="66"/>
      <c r="D384" s="173" t="s">
        <v>412</v>
      </c>
      <c r="E384" s="78">
        <v>10000</v>
      </c>
      <c r="F384" s="109">
        <v>3.42</v>
      </c>
      <c r="G384" s="144"/>
      <c r="H384" s="79">
        <f>F384</f>
        <v>3.42</v>
      </c>
      <c r="I384" s="79"/>
      <c r="J384" s="23"/>
    </row>
    <row r="385" spans="1:10" ht="16" x14ac:dyDescent="0.2">
      <c r="A385" s="63"/>
      <c r="B385" s="75" t="s">
        <v>619</v>
      </c>
      <c r="C385" s="66"/>
      <c r="D385" s="173" t="s">
        <v>413</v>
      </c>
      <c r="E385" s="78">
        <v>50000</v>
      </c>
      <c r="F385" s="109">
        <v>2.09</v>
      </c>
      <c r="G385" s="144"/>
      <c r="H385" s="79">
        <f>F385</f>
        <v>2.09</v>
      </c>
      <c r="I385" s="79"/>
      <c r="J385" s="23"/>
    </row>
    <row r="386" spans="1:10" ht="16" x14ac:dyDescent="0.2">
      <c r="A386" s="63"/>
      <c r="B386" s="75" t="s">
        <v>619</v>
      </c>
      <c r="C386" s="66"/>
      <c r="D386" s="173" t="s">
        <v>418</v>
      </c>
      <c r="E386" s="78">
        <v>50000</v>
      </c>
      <c r="F386" s="109">
        <v>2.2000000000000002</v>
      </c>
      <c r="G386" s="144"/>
      <c r="H386" s="79">
        <f>F386</f>
        <v>2.2000000000000002</v>
      </c>
      <c r="I386" s="79"/>
      <c r="J386" s="23"/>
    </row>
    <row r="387" spans="1:10" ht="16" x14ac:dyDescent="0.2">
      <c r="A387" s="63"/>
      <c r="B387" s="75" t="s">
        <v>619</v>
      </c>
      <c r="C387" s="66"/>
      <c r="D387" s="173" t="s">
        <v>414</v>
      </c>
      <c r="E387" s="78">
        <v>10000</v>
      </c>
      <c r="F387" s="109">
        <v>0.35</v>
      </c>
      <c r="G387" s="144"/>
      <c r="H387" s="79">
        <f>F387</f>
        <v>0.35</v>
      </c>
      <c r="I387" s="79"/>
      <c r="J387" s="23"/>
    </row>
    <row r="388" spans="1:10" ht="16" x14ac:dyDescent="0.2">
      <c r="A388" s="63"/>
      <c r="B388" s="75"/>
      <c r="C388" s="66"/>
      <c r="D388" s="173"/>
      <c r="E388" s="78"/>
      <c r="F388" s="109"/>
      <c r="G388" s="144"/>
      <c r="H388" s="79"/>
      <c r="I388" s="79"/>
      <c r="J388" s="23"/>
    </row>
    <row r="389" spans="1:10" ht="16" x14ac:dyDescent="0.2">
      <c r="A389" s="63"/>
      <c r="B389" s="75" t="s">
        <v>620</v>
      </c>
      <c r="C389" s="66" t="s">
        <v>451</v>
      </c>
      <c r="D389" s="173" t="s">
        <v>411</v>
      </c>
      <c r="E389" s="78">
        <v>250000</v>
      </c>
      <c r="F389" s="109">
        <f>H389-G389</f>
        <v>15.84</v>
      </c>
      <c r="G389" s="144">
        <v>0.66</v>
      </c>
      <c r="H389" s="78">
        <v>16.5</v>
      </c>
      <c r="I389" s="78">
        <f>SUM(H389:H390)</f>
        <v>29.46</v>
      </c>
      <c r="J389" s="23"/>
    </row>
    <row r="390" spans="1:10" ht="16" x14ac:dyDescent="0.2">
      <c r="A390" s="63"/>
      <c r="B390" s="75" t="s">
        <v>620</v>
      </c>
      <c r="C390" s="66"/>
      <c r="D390" s="173" t="s">
        <v>413</v>
      </c>
      <c r="E390" s="78">
        <v>310000</v>
      </c>
      <c r="F390" s="109">
        <v>12.96</v>
      </c>
      <c r="G390" s="144"/>
      <c r="H390" s="78">
        <f>F390</f>
        <v>12.96</v>
      </c>
      <c r="I390" s="78"/>
      <c r="J390" s="23"/>
    </row>
    <row r="391" spans="1:10" ht="16" x14ac:dyDescent="0.2">
      <c r="A391" s="63"/>
      <c r="B391" s="75"/>
      <c r="C391" s="66"/>
      <c r="D391" s="173"/>
      <c r="E391" s="78"/>
      <c r="F391" s="109"/>
      <c r="G391" s="144"/>
      <c r="H391" s="78"/>
      <c r="I391" s="78"/>
      <c r="J391" s="23"/>
    </row>
    <row r="392" spans="1:10" ht="16" x14ac:dyDescent="0.2">
      <c r="A392" s="63"/>
      <c r="B392" s="75" t="s">
        <v>665</v>
      </c>
      <c r="C392" s="66" t="s">
        <v>664</v>
      </c>
      <c r="D392" s="124" t="s">
        <v>411</v>
      </c>
      <c r="E392" s="78">
        <v>10000</v>
      </c>
      <c r="F392" s="109">
        <f>H392-G392</f>
        <v>0</v>
      </c>
      <c r="G392" s="144">
        <v>0.91</v>
      </c>
      <c r="H392" s="78">
        <v>0.91</v>
      </c>
      <c r="I392" s="78">
        <f>SUM(H392:H395)</f>
        <v>6.77</v>
      </c>
      <c r="J392" s="23"/>
    </row>
    <row r="393" spans="1:10" ht="16" x14ac:dyDescent="0.2">
      <c r="A393" s="63"/>
      <c r="B393" s="75" t="s">
        <v>665</v>
      </c>
      <c r="C393" s="66"/>
      <c r="D393" s="124" t="s">
        <v>412</v>
      </c>
      <c r="E393" s="78">
        <v>10000</v>
      </c>
      <c r="F393" s="109">
        <v>3.42</v>
      </c>
      <c r="G393" s="144"/>
      <c r="H393" s="78">
        <f>F393</f>
        <v>3.42</v>
      </c>
      <c r="I393" s="78"/>
      <c r="J393" s="23"/>
    </row>
    <row r="394" spans="1:10" ht="16" x14ac:dyDescent="0.2">
      <c r="A394" s="63"/>
      <c r="B394" s="75" t="s">
        <v>665</v>
      </c>
      <c r="C394" s="66"/>
      <c r="D394" s="124" t="s">
        <v>413</v>
      </c>
      <c r="E394" s="78">
        <v>50000</v>
      </c>
      <c r="F394" s="109">
        <v>2.09</v>
      </c>
      <c r="G394" s="144"/>
      <c r="H394" s="78">
        <f>F394</f>
        <v>2.09</v>
      </c>
      <c r="I394" s="78"/>
      <c r="J394" s="23"/>
    </row>
    <row r="395" spans="1:10" ht="16" x14ac:dyDescent="0.2">
      <c r="A395" s="63"/>
      <c r="B395" s="75" t="s">
        <v>665</v>
      </c>
      <c r="C395" s="66"/>
      <c r="D395" s="124" t="s">
        <v>414</v>
      </c>
      <c r="E395" s="78">
        <v>10000</v>
      </c>
      <c r="F395" s="109">
        <v>0.35</v>
      </c>
      <c r="G395" s="144"/>
      <c r="H395" s="78">
        <f>F395</f>
        <v>0.35</v>
      </c>
      <c r="I395" s="79"/>
      <c r="J395" s="23"/>
    </row>
    <row r="396" spans="1:10" ht="16" x14ac:dyDescent="0.2">
      <c r="A396" s="63"/>
      <c r="B396" s="75"/>
      <c r="C396" s="66"/>
      <c r="D396" s="66"/>
      <c r="E396" s="79"/>
      <c r="F396" s="109"/>
      <c r="G396" s="144"/>
      <c r="H396" s="79"/>
      <c r="I396" s="79"/>
      <c r="J396" s="23"/>
    </row>
    <row r="397" spans="1:10" ht="16" x14ac:dyDescent="0.2">
      <c r="A397" s="63"/>
      <c r="B397" s="75" t="s">
        <v>622</v>
      </c>
      <c r="C397" s="66" t="s">
        <v>166</v>
      </c>
      <c r="D397" s="66" t="s">
        <v>411</v>
      </c>
      <c r="E397" s="78">
        <v>10000</v>
      </c>
      <c r="F397" s="109">
        <f>H397-G397</f>
        <v>5.9399999999999995</v>
      </c>
      <c r="G397" s="144">
        <v>0.66</v>
      </c>
      <c r="H397" s="78">
        <v>6.6</v>
      </c>
      <c r="I397" s="78">
        <f>SUM(H397:H398)</f>
        <v>10.78</v>
      </c>
      <c r="J397" s="23"/>
    </row>
    <row r="398" spans="1:10" ht="16" x14ac:dyDescent="0.2">
      <c r="A398" s="63"/>
      <c r="B398" s="75" t="s">
        <v>622</v>
      </c>
      <c r="C398" s="66"/>
      <c r="D398" s="66" t="s">
        <v>413</v>
      </c>
      <c r="E398" s="78">
        <v>100000</v>
      </c>
      <c r="F398" s="109">
        <v>4.18</v>
      </c>
      <c r="G398" s="144"/>
      <c r="H398" s="78">
        <f>F398</f>
        <v>4.18</v>
      </c>
      <c r="I398" s="78"/>
      <c r="J398" s="23"/>
    </row>
    <row r="399" spans="1:10" ht="16" x14ac:dyDescent="0.2">
      <c r="A399" s="63"/>
      <c r="B399" s="75"/>
      <c r="C399" s="66"/>
      <c r="D399" s="66"/>
      <c r="E399" s="79"/>
      <c r="F399" s="109"/>
      <c r="G399" s="144"/>
      <c r="H399" s="79"/>
      <c r="I399" s="79"/>
      <c r="J399" s="23"/>
    </row>
    <row r="400" spans="1:10" ht="16" x14ac:dyDescent="0.2">
      <c r="A400" s="63"/>
      <c r="B400" s="75" t="s">
        <v>623</v>
      </c>
      <c r="C400" s="66" t="s">
        <v>86</v>
      </c>
      <c r="D400" s="66" t="s">
        <v>411</v>
      </c>
      <c r="E400" s="78">
        <v>10000</v>
      </c>
      <c r="F400" s="109">
        <v>0</v>
      </c>
      <c r="G400" s="144">
        <v>3.08</v>
      </c>
      <c r="H400" s="78">
        <v>3.08</v>
      </c>
      <c r="I400" s="78">
        <f>SUM(H400:H401)</f>
        <v>3.5</v>
      </c>
      <c r="J400" s="211"/>
    </row>
    <row r="401" spans="1:10" ht="16" x14ac:dyDescent="0.2">
      <c r="A401" s="122"/>
      <c r="B401" s="75" t="s">
        <v>623</v>
      </c>
      <c r="C401" s="124"/>
      <c r="D401" s="124" t="s">
        <v>413</v>
      </c>
      <c r="E401" s="152">
        <v>10000</v>
      </c>
      <c r="F401" s="109">
        <v>0.42</v>
      </c>
      <c r="G401" s="144"/>
      <c r="H401" s="79">
        <f>F401</f>
        <v>0.42</v>
      </c>
      <c r="I401" s="79"/>
      <c r="J401" s="23"/>
    </row>
    <row r="402" spans="1:10" ht="16" x14ac:dyDescent="0.2">
      <c r="A402" s="122"/>
      <c r="B402" s="123"/>
      <c r="C402" s="124"/>
      <c r="D402" s="124"/>
      <c r="E402" s="152"/>
      <c r="F402" s="109"/>
      <c r="G402" s="144"/>
      <c r="H402" s="79"/>
      <c r="I402" s="79"/>
      <c r="J402" s="23"/>
    </row>
    <row r="403" spans="1:10" ht="16" x14ac:dyDescent="0.2">
      <c r="A403" s="122"/>
      <c r="B403" s="123" t="s">
        <v>538</v>
      </c>
      <c r="C403" s="124" t="s">
        <v>532</v>
      </c>
      <c r="D403" s="124" t="s">
        <v>411</v>
      </c>
      <c r="E403" s="152">
        <v>200000</v>
      </c>
      <c r="F403" s="109">
        <v>0.66</v>
      </c>
      <c r="G403" s="144">
        <f>H403-F403</f>
        <v>12.54</v>
      </c>
      <c r="H403" s="79">
        <v>13.2</v>
      </c>
      <c r="I403" s="79">
        <f>SUM(H403:H406)</f>
        <v>25.33</v>
      </c>
      <c r="J403" s="23" t="s">
        <v>533</v>
      </c>
    </row>
    <row r="404" spans="1:10" ht="16" x14ac:dyDescent="0.2">
      <c r="A404" s="122"/>
      <c r="B404" s="123" t="s">
        <v>538</v>
      </c>
      <c r="C404" s="124"/>
      <c r="D404" s="124" t="s">
        <v>412</v>
      </c>
      <c r="E404" s="152">
        <v>10000</v>
      </c>
      <c r="F404" s="109">
        <v>3.42</v>
      </c>
      <c r="G404" s="144"/>
      <c r="H404" s="79">
        <f>F404</f>
        <v>3.42</v>
      </c>
      <c r="I404" s="79"/>
      <c r="J404" s="23"/>
    </row>
    <row r="405" spans="1:10" ht="16" x14ac:dyDescent="0.2">
      <c r="A405" s="122"/>
      <c r="B405" s="123" t="s">
        <v>538</v>
      </c>
      <c r="C405" s="124"/>
      <c r="D405" s="124" t="s">
        <v>413</v>
      </c>
      <c r="E405" s="152">
        <v>200000</v>
      </c>
      <c r="F405" s="109">
        <v>8.36</v>
      </c>
      <c r="G405" s="144"/>
      <c r="H405" s="79">
        <f>F405</f>
        <v>8.36</v>
      </c>
      <c r="I405" s="79"/>
      <c r="J405" s="23"/>
    </row>
    <row r="406" spans="1:10" ht="16" x14ac:dyDescent="0.2">
      <c r="A406" s="122"/>
      <c r="B406" s="123" t="s">
        <v>538</v>
      </c>
      <c r="C406" s="124"/>
      <c r="D406" s="124" t="s">
        <v>414</v>
      </c>
      <c r="E406" s="152">
        <v>10000</v>
      </c>
      <c r="F406" s="109">
        <v>0.35</v>
      </c>
      <c r="G406" s="144"/>
      <c r="H406" s="79">
        <f>F406</f>
        <v>0.35</v>
      </c>
      <c r="I406" s="79"/>
      <c r="J406" s="23"/>
    </row>
    <row r="407" spans="1:10" ht="16" x14ac:dyDescent="0.2">
      <c r="A407" s="122"/>
      <c r="B407" s="123"/>
      <c r="C407" s="124"/>
      <c r="D407" s="124"/>
      <c r="E407" s="152"/>
      <c r="F407" s="109"/>
      <c r="G407" s="144"/>
      <c r="H407" s="79"/>
      <c r="I407" s="79"/>
      <c r="J407" s="23"/>
    </row>
    <row r="408" spans="1:10" ht="16" x14ac:dyDescent="0.2">
      <c r="A408" s="136"/>
      <c r="B408" s="137"/>
      <c r="C408" s="134" t="s">
        <v>400</v>
      </c>
      <c r="D408" s="134"/>
      <c r="E408" s="153"/>
      <c r="F408" s="251"/>
      <c r="G408" s="243"/>
      <c r="H408" s="132"/>
      <c r="I408" s="132">
        <f>SUM(I5:I403)</f>
        <v>2765.3700000000003</v>
      </c>
      <c r="J408" s="231"/>
    </row>
    <row r="409" spans="1:10" ht="16" x14ac:dyDescent="0.2">
      <c r="A409" s="122"/>
      <c r="B409" s="123"/>
      <c r="C409" s="124"/>
      <c r="D409" s="124"/>
      <c r="E409" s="152"/>
      <c r="F409" s="109"/>
      <c r="G409" s="144"/>
      <c r="H409" s="79"/>
      <c r="I409" s="79"/>
      <c r="J409" s="23"/>
    </row>
    <row r="410" spans="1:10" ht="16" x14ac:dyDescent="0.2">
      <c r="A410" s="125" t="s">
        <v>395</v>
      </c>
      <c r="B410" s="75" t="s">
        <v>625</v>
      </c>
      <c r="C410" s="66" t="s">
        <v>202</v>
      </c>
      <c r="D410" s="66" t="s">
        <v>411</v>
      </c>
      <c r="E410" s="78">
        <v>10000</v>
      </c>
      <c r="F410" s="109">
        <v>0</v>
      </c>
      <c r="G410" s="144">
        <f>H410-F410</f>
        <v>0.66</v>
      </c>
      <c r="H410" s="78">
        <v>0.66</v>
      </c>
      <c r="I410" s="78">
        <f>SUM(H410:H410)</f>
        <v>0.66</v>
      </c>
      <c r="J410" s="23"/>
    </row>
    <row r="411" spans="1:10" ht="16" x14ac:dyDescent="0.2">
      <c r="A411" s="23"/>
      <c r="B411" s="23"/>
      <c r="C411" s="23"/>
      <c r="D411" s="66"/>
      <c r="E411" s="79"/>
      <c r="F411" s="109"/>
      <c r="G411" s="144"/>
      <c r="H411" s="79"/>
      <c r="I411" s="79"/>
      <c r="J411" s="23"/>
    </row>
    <row r="412" spans="1:10" ht="16" x14ac:dyDescent="0.2">
      <c r="A412" s="131"/>
      <c r="B412" s="137" t="s">
        <v>395</v>
      </c>
      <c r="C412" s="134" t="s">
        <v>400</v>
      </c>
      <c r="D412" s="134"/>
      <c r="E412" s="153"/>
      <c r="F412" s="109"/>
      <c r="G412" s="144"/>
      <c r="H412" s="135"/>
      <c r="I412" s="135">
        <f>SUM(I408:I410)</f>
        <v>2766.03</v>
      </c>
      <c r="J412" s="133"/>
    </row>
    <row r="413" spans="1:10" ht="16" x14ac:dyDescent="0.2">
      <c r="A413" s="596"/>
      <c r="B413" s="597"/>
      <c r="C413" s="598"/>
      <c r="D413" s="143"/>
      <c r="E413" s="154"/>
      <c r="F413" s="267"/>
      <c r="G413" s="268"/>
      <c r="H413" s="93"/>
      <c r="I413" s="93"/>
      <c r="J413" s="94"/>
    </row>
    <row r="414" spans="1:10" ht="16" x14ac:dyDescent="0.2">
      <c r="A414" s="599" t="s">
        <v>439</v>
      </c>
      <c r="B414" s="600"/>
      <c r="C414" s="601"/>
      <c r="D414" s="259"/>
      <c r="E414" s="265"/>
      <c r="F414" s="264"/>
      <c r="G414" s="264"/>
      <c r="H414" s="264"/>
      <c r="I414" s="264">
        <f>SUM(I415:I415)</f>
        <v>37.6</v>
      </c>
      <c r="J414" s="261"/>
    </row>
    <row r="415" spans="1:10" ht="16" x14ac:dyDescent="0.2">
      <c r="A415" s="271"/>
      <c r="B415" s="75"/>
      <c r="C415" s="66" t="s">
        <v>692</v>
      </c>
      <c r="D415" s="66"/>
      <c r="E415" s="79"/>
      <c r="F415" s="109"/>
      <c r="G415" s="144"/>
      <c r="H415" s="78"/>
      <c r="I415" s="78">
        <v>37.6</v>
      </c>
      <c r="J415" s="261"/>
    </row>
    <row r="416" spans="1:10" ht="16" x14ac:dyDescent="0.2">
      <c r="A416" s="271"/>
      <c r="B416" s="260"/>
      <c r="C416" s="260"/>
      <c r="D416" s="261"/>
      <c r="E416" s="272"/>
      <c r="F416" s="264"/>
      <c r="G416" s="264"/>
      <c r="H416" s="264"/>
      <c r="I416" s="265"/>
      <c r="J416" s="261"/>
    </row>
    <row r="417" spans="1:10" ht="16" x14ac:dyDescent="0.2">
      <c r="A417" s="602" t="s">
        <v>52</v>
      </c>
      <c r="B417" s="603"/>
      <c r="C417" s="604"/>
      <c r="D417" s="273"/>
      <c r="E417" s="274"/>
      <c r="F417" s="269"/>
      <c r="G417" s="270"/>
      <c r="H417" s="270"/>
      <c r="I417" s="270">
        <f>I412+I414</f>
        <v>2803.63</v>
      </c>
      <c r="J417" s="261"/>
    </row>
    <row r="418" spans="1:10" s="182" customFormat="1" ht="23" x14ac:dyDescent="0.25">
      <c r="C418" s="183" t="s">
        <v>388</v>
      </c>
      <c r="D418" s="183"/>
      <c r="E418" s="184"/>
      <c r="F418" s="255" t="s">
        <v>430</v>
      </c>
      <c r="G418" s="245"/>
      <c r="H418" s="186"/>
      <c r="I418" s="187">
        <v>44573</v>
      </c>
      <c r="J418" s="188"/>
    </row>
  </sheetData>
  <autoFilter ref="C4:J401" xr:uid="{1B35777D-86B3-9A48-BA2D-325C1FB8F52E}">
    <sortState xmlns:xlrd2="http://schemas.microsoft.com/office/spreadsheetml/2017/richdata2" ref="C5:J400">
      <sortCondition ref="C4:C400"/>
    </sortState>
  </autoFilter>
  <mergeCells count="4">
    <mergeCell ref="A2:C2"/>
    <mergeCell ref="A413:C413"/>
    <mergeCell ref="A414:C414"/>
    <mergeCell ref="A417:C417"/>
  </mergeCells>
  <conditionalFormatting sqref="A68 C1:C189 C202:C407 C409:C410 C412:C414 C416:C1048576">
    <cfRule type="duplicateValues" dxfId="370" priority="61"/>
  </conditionalFormatting>
  <conditionalFormatting sqref="A68">
    <cfRule type="duplicateValues" dxfId="369" priority="55"/>
    <cfRule type="duplicateValues" dxfId="368" priority="57"/>
  </conditionalFormatting>
  <conditionalFormatting sqref="B1:B66 B76:B189 B202:B407 B409:B410 B412:B414 B416:B1048576">
    <cfRule type="duplicateValues" dxfId="367" priority="50"/>
  </conditionalFormatting>
  <conditionalFormatting sqref="B1:B66 B76:B410 B412:B414 B416:B1048576">
    <cfRule type="duplicateValues" dxfId="366" priority="49"/>
  </conditionalFormatting>
  <conditionalFormatting sqref="B67:B68 B70:B75">
    <cfRule type="duplicateValues" dxfId="365" priority="48"/>
  </conditionalFormatting>
  <conditionalFormatting sqref="B70:B75">
    <cfRule type="duplicateValues" dxfId="364" priority="47"/>
    <cfRule type="duplicateValues" dxfId="363" priority="63"/>
  </conditionalFormatting>
  <conditionalFormatting sqref="B190:B201">
    <cfRule type="duplicateValues" dxfId="362" priority="51"/>
    <cfRule type="duplicateValues" dxfId="361" priority="64"/>
  </conditionalFormatting>
  <conditionalFormatting sqref="B415">
    <cfRule type="duplicateValues" dxfId="360" priority="35"/>
    <cfRule type="duplicateValues" dxfId="359" priority="36"/>
  </conditionalFormatting>
  <conditionalFormatting sqref="B416:B1048576">
    <cfRule type="duplicateValues" dxfId="358" priority="62"/>
  </conditionalFormatting>
  <conditionalFormatting sqref="C114:C124">
    <cfRule type="duplicateValues" dxfId="357" priority="58"/>
  </conditionalFormatting>
  <conditionalFormatting sqref="C167:C169">
    <cfRule type="duplicateValues" dxfId="356" priority="59"/>
  </conditionalFormatting>
  <conditionalFormatting sqref="C190:C201">
    <cfRule type="duplicateValues" dxfId="355" priority="60"/>
  </conditionalFormatting>
  <conditionalFormatting sqref="C415">
    <cfRule type="duplicateValues" dxfId="354" priority="37"/>
  </conditionalFormatting>
  <conditionalFormatting sqref="J10:J106 J108:J116 J118:J127 J129:J137 J139:J140 J142:J153 J155:J187 J189:J201 J203:J219 J221:J222 J224:J264 J266:J316 J318:J336 J338:J353 J355:J399 J401:J407 J409:J412">
    <cfRule type="notContainsBlanks" dxfId="353" priority="56">
      <formula>LEN(TRIM(J10))&gt;0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653F-0810-7549-BBAD-1CA79133F2E4}">
  <sheetPr>
    <pageSetUpPr fitToPage="1"/>
  </sheetPr>
  <dimension ref="A1:O429"/>
  <sheetViews>
    <sheetView zoomScaleNormal="100" workbookViewId="0">
      <pane xSplit="3" ySplit="4" topLeftCell="D316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21.832031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644</v>
      </c>
      <c r="H2" s="77" t="s">
        <v>459</v>
      </c>
      <c r="I2" s="77">
        <v>44531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H5</f>
        <v>0.46</v>
      </c>
      <c r="J5" s="275"/>
    </row>
    <row r="6" spans="1:10" ht="16" x14ac:dyDescent="0.2">
      <c r="A6" s="275"/>
      <c r="B6" s="275"/>
      <c r="C6" s="276"/>
      <c r="D6" s="276"/>
      <c r="E6" s="277"/>
      <c r="F6" s="278"/>
      <c r="G6" s="275"/>
      <c r="H6" s="275"/>
      <c r="I6" s="275"/>
      <c r="J6" s="275"/>
    </row>
    <row r="7" spans="1:10" ht="16" x14ac:dyDescent="0.2">
      <c r="A7" s="63"/>
      <c r="B7" s="75" t="s">
        <v>539</v>
      </c>
      <c r="C7" s="66" t="s">
        <v>198</v>
      </c>
      <c r="D7" s="66" t="s">
        <v>411</v>
      </c>
      <c r="E7" s="78">
        <v>100000</v>
      </c>
      <c r="F7" s="109">
        <v>11.34</v>
      </c>
      <c r="G7" s="144">
        <v>1.26</v>
      </c>
      <c r="H7" s="78">
        <f>SUM(F7:G7)</f>
        <v>12.6</v>
      </c>
      <c r="I7" s="78">
        <f>SUM(H7:H10)</f>
        <v>20.55</v>
      </c>
      <c r="J7" s="23"/>
    </row>
    <row r="8" spans="1:10" ht="16" x14ac:dyDescent="0.2">
      <c r="A8" s="63"/>
      <c r="B8" s="75" t="s">
        <v>539</v>
      </c>
      <c r="C8" s="66"/>
      <c r="D8" s="66" t="s">
        <v>412</v>
      </c>
      <c r="E8" s="78">
        <v>10000</v>
      </c>
      <c r="F8" s="109">
        <v>3.42</v>
      </c>
      <c r="G8" s="144"/>
      <c r="H8" s="78">
        <f>F8</f>
        <v>3.42</v>
      </c>
      <c r="I8" s="78"/>
      <c r="J8" s="23"/>
    </row>
    <row r="9" spans="1:10" ht="16" x14ac:dyDescent="0.2">
      <c r="A9" s="63"/>
      <c r="B9" s="75" t="s">
        <v>539</v>
      </c>
      <c r="C9" s="66"/>
      <c r="D9" s="66" t="s">
        <v>413</v>
      </c>
      <c r="E9" s="78">
        <v>100000</v>
      </c>
      <c r="F9" s="109">
        <v>4.18</v>
      </c>
      <c r="G9" s="144"/>
      <c r="H9" s="78">
        <f>F9</f>
        <v>4.18</v>
      </c>
      <c r="I9" s="78"/>
      <c r="J9" s="23"/>
    </row>
    <row r="10" spans="1:10" ht="16" x14ac:dyDescent="0.2">
      <c r="A10" s="63"/>
      <c r="B10" s="75" t="s">
        <v>539</v>
      </c>
      <c r="C10" s="66"/>
      <c r="D10" s="66" t="s">
        <v>414</v>
      </c>
      <c r="E10" s="78">
        <v>10000</v>
      </c>
      <c r="F10" s="109">
        <v>0.35</v>
      </c>
      <c r="G10" s="144"/>
      <c r="H10" s="78">
        <f>F10</f>
        <v>0.35</v>
      </c>
      <c r="I10" s="78"/>
      <c r="J10" s="23"/>
    </row>
    <row r="11" spans="1:10" ht="16" x14ac:dyDescent="0.2">
      <c r="A11" s="63"/>
      <c r="B11" s="75"/>
      <c r="C11" s="66"/>
      <c r="D11" s="66"/>
      <c r="E11" s="79"/>
      <c r="F11" s="109"/>
      <c r="H11" s="78"/>
      <c r="I11" s="78"/>
      <c r="J11" s="23"/>
    </row>
    <row r="12" spans="1:10" ht="16" x14ac:dyDescent="0.2">
      <c r="A12" s="63"/>
      <c r="B12" s="75" t="s">
        <v>540</v>
      </c>
      <c r="C12" s="66" t="s">
        <v>216</v>
      </c>
      <c r="D12" s="66" t="s">
        <v>411</v>
      </c>
      <c r="E12" s="79">
        <v>200000</v>
      </c>
      <c r="F12" s="109">
        <v>23.94</v>
      </c>
      <c r="G12" s="144">
        <v>1.26</v>
      </c>
      <c r="H12" s="78">
        <f>F12+G12</f>
        <v>25.200000000000003</v>
      </c>
      <c r="I12" s="78">
        <f>SUM(H12:H15)</f>
        <v>38.170000000000009</v>
      </c>
      <c r="J12" s="23"/>
    </row>
    <row r="13" spans="1:10" ht="16" x14ac:dyDescent="0.2">
      <c r="A13" s="63"/>
      <c r="B13" s="75" t="s">
        <v>540</v>
      </c>
      <c r="C13" s="66"/>
      <c r="D13" s="66" t="s">
        <v>412</v>
      </c>
      <c r="E13" s="79">
        <v>10000</v>
      </c>
      <c r="F13" s="109">
        <v>3.42</v>
      </c>
      <c r="G13" s="144"/>
      <c r="H13" s="78">
        <f>F13</f>
        <v>3.42</v>
      </c>
      <c r="I13" s="78"/>
      <c r="J13" s="23"/>
    </row>
    <row r="14" spans="1:10" ht="16" x14ac:dyDescent="0.2">
      <c r="A14" s="63"/>
      <c r="B14" s="75" t="s">
        <v>540</v>
      </c>
      <c r="C14" s="66"/>
      <c r="D14" s="66" t="s">
        <v>413</v>
      </c>
      <c r="E14" s="78">
        <v>220000</v>
      </c>
      <c r="F14" s="109">
        <v>9.1999999999999993</v>
      </c>
      <c r="G14" s="144"/>
      <c r="H14" s="78">
        <f>F14</f>
        <v>9.1999999999999993</v>
      </c>
      <c r="I14" s="78"/>
      <c r="J14" s="23"/>
    </row>
    <row r="15" spans="1:10" ht="16" x14ac:dyDescent="0.2">
      <c r="A15" s="63"/>
      <c r="B15" s="75" t="s">
        <v>540</v>
      </c>
      <c r="C15" s="66"/>
      <c r="D15" s="66" t="s">
        <v>414</v>
      </c>
      <c r="E15" s="79">
        <v>10000</v>
      </c>
      <c r="F15" s="109">
        <v>0.35</v>
      </c>
      <c r="G15" s="144"/>
      <c r="H15" s="78">
        <f>F15</f>
        <v>0.35</v>
      </c>
      <c r="I15" s="78"/>
      <c r="J15" s="23"/>
    </row>
    <row r="16" spans="1:10" ht="16" x14ac:dyDescent="0.2">
      <c r="A16" s="63"/>
      <c r="B16" s="75"/>
      <c r="C16" s="66"/>
      <c r="D16" s="66"/>
      <c r="E16" s="79"/>
      <c r="F16" s="109"/>
      <c r="G16" s="144"/>
      <c r="H16" s="78"/>
      <c r="I16" s="78"/>
      <c r="J16" s="23"/>
    </row>
    <row r="17" spans="1:10" s="226" customFormat="1" ht="16" x14ac:dyDescent="0.2">
      <c r="A17" s="101"/>
      <c r="B17" s="81" t="s">
        <v>541</v>
      </c>
      <c r="C17" s="82" t="s">
        <v>68</v>
      </c>
      <c r="D17" s="82"/>
      <c r="E17" s="83"/>
      <c r="F17" s="83"/>
      <c r="G17" s="83"/>
      <c r="H17" s="83"/>
      <c r="I17" s="83"/>
      <c r="J17" s="105" t="s">
        <v>645</v>
      </c>
    </row>
    <row r="18" spans="1:10" ht="16" x14ac:dyDescent="0.2">
      <c r="A18" s="63"/>
      <c r="B18" s="75"/>
      <c r="C18" s="66"/>
      <c r="D18" s="66"/>
      <c r="E18" s="79"/>
      <c r="F18" s="109"/>
      <c r="G18" s="144"/>
      <c r="H18" s="78"/>
      <c r="I18" s="78"/>
      <c r="J18" s="23"/>
    </row>
    <row r="19" spans="1:10" ht="16" x14ac:dyDescent="0.2">
      <c r="A19" s="63"/>
      <c r="B19" s="75" t="s">
        <v>542</v>
      </c>
      <c r="C19" s="66" t="s">
        <v>89</v>
      </c>
      <c r="D19" s="66" t="s">
        <v>411</v>
      </c>
      <c r="E19" s="79">
        <v>10000</v>
      </c>
      <c r="F19" s="109">
        <v>0</v>
      </c>
      <c r="G19" s="144">
        <f>H19-F19</f>
        <v>5.0199999999999996</v>
      </c>
      <c r="H19" s="78">
        <v>5.0199999999999996</v>
      </c>
      <c r="I19" s="78">
        <f>SUM(H19)</f>
        <v>5.0199999999999996</v>
      </c>
      <c r="J19" s="23"/>
    </row>
    <row r="20" spans="1:10" ht="16" x14ac:dyDescent="0.2">
      <c r="A20" s="63"/>
      <c r="B20" s="75"/>
      <c r="C20" s="66"/>
      <c r="D20" s="66"/>
      <c r="E20" s="79"/>
      <c r="F20" s="109"/>
      <c r="G20" s="144"/>
      <c r="H20" s="78"/>
      <c r="I20" s="78"/>
      <c r="J20" s="23"/>
    </row>
    <row r="21" spans="1:10" s="233" customFormat="1" ht="16" x14ac:dyDescent="0.2">
      <c r="A21" s="106"/>
      <c r="B21" s="107" t="s">
        <v>647</v>
      </c>
      <c r="C21" s="108" t="s">
        <v>646</v>
      </c>
      <c r="D21" s="108" t="s">
        <v>411</v>
      </c>
      <c r="E21" s="109">
        <v>50000</v>
      </c>
      <c r="F21" s="109">
        <f>H21-G21</f>
        <v>5.04</v>
      </c>
      <c r="G21" s="109">
        <v>1.26</v>
      </c>
      <c r="H21" s="109">
        <v>6.3</v>
      </c>
      <c r="I21" s="109">
        <f>H21+H22</f>
        <v>7.97</v>
      </c>
      <c r="J21" s="232" t="s">
        <v>648</v>
      </c>
    </row>
    <row r="22" spans="1:10" s="233" customFormat="1" ht="16" x14ac:dyDescent="0.2">
      <c r="A22" s="106"/>
      <c r="B22" s="107" t="s">
        <v>647</v>
      </c>
      <c r="C22" s="108"/>
      <c r="D22" s="108" t="s">
        <v>413</v>
      </c>
      <c r="E22" s="109">
        <v>40000</v>
      </c>
      <c r="F22" s="109">
        <v>1.67</v>
      </c>
      <c r="G22" s="109"/>
      <c r="H22" s="109">
        <f>F22</f>
        <v>1.67</v>
      </c>
      <c r="I22" s="109"/>
      <c r="J22" s="232"/>
    </row>
    <row r="23" spans="1:10" ht="16" x14ac:dyDescent="0.2">
      <c r="A23" s="63"/>
      <c r="B23" s="75"/>
      <c r="C23" s="66"/>
      <c r="D23" s="66"/>
      <c r="E23" s="79"/>
      <c r="F23" s="109"/>
      <c r="G23" s="144"/>
      <c r="H23" s="78"/>
      <c r="I23" s="78"/>
      <c r="J23" s="23"/>
    </row>
    <row r="24" spans="1:10" s="297" customFormat="1" ht="16" x14ac:dyDescent="0.2">
      <c r="A24" s="294"/>
      <c r="B24" s="295" t="s">
        <v>543</v>
      </c>
      <c r="C24" s="215" t="s">
        <v>138</v>
      </c>
      <c r="D24" s="215" t="s">
        <v>411</v>
      </c>
      <c r="E24" s="193">
        <v>10000</v>
      </c>
      <c r="F24" s="193">
        <v>0</v>
      </c>
      <c r="G24" s="193">
        <f>H24-F24</f>
        <v>2.0099999999999998</v>
      </c>
      <c r="H24" s="193">
        <v>2.0099999999999998</v>
      </c>
      <c r="I24" s="193">
        <f>H24</f>
        <v>2.0099999999999998</v>
      </c>
      <c r="J24" s="296" t="s">
        <v>470</v>
      </c>
    </row>
    <row r="25" spans="1:10" ht="16" x14ac:dyDescent="0.2">
      <c r="A25" s="63"/>
      <c r="B25" s="75"/>
      <c r="C25" s="66"/>
      <c r="D25" s="66"/>
      <c r="E25" s="79"/>
      <c r="F25" s="109"/>
      <c r="G25" s="144"/>
      <c r="H25" s="78"/>
      <c r="I25" s="78"/>
      <c r="J25" s="23"/>
    </row>
    <row r="26" spans="1:10" ht="16" x14ac:dyDescent="0.2">
      <c r="A26" s="63"/>
      <c r="B26" s="75" t="s">
        <v>544</v>
      </c>
      <c r="C26" s="66" t="s">
        <v>139</v>
      </c>
      <c r="D26" s="66" t="s">
        <v>411</v>
      </c>
      <c r="E26" s="78">
        <v>100000</v>
      </c>
      <c r="F26" s="109">
        <f>H26-G26</f>
        <v>18.090000000000003</v>
      </c>
      <c r="G26" s="144">
        <v>2.0099999999999998</v>
      </c>
      <c r="H26" s="78">
        <v>20.100000000000001</v>
      </c>
      <c r="I26" s="78">
        <f>SUM(H26:H31)</f>
        <v>66.3</v>
      </c>
      <c r="J26" s="23"/>
    </row>
    <row r="27" spans="1:10" ht="16" x14ac:dyDescent="0.2">
      <c r="A27" s="63"/>
      <c r="B27" s="75" t="s">
        <v>544</v>
      </c>
      <c r="C27" s="66"/>
      <c r="D27" s="66" t="s">
        <v>417</v>
      </c>
      <c r="E27" s="78">
        <v>50000</v>
      </c>
      <c r="F27" s="109">
        <v>33.85</v>
      </c>
      <c r="G27" s="144"/>
      <c r="H27" s="78">
        <f>F27</f>
        <v>33.85</v>
      </c>
      <c r="I27" s="78"/>
      <c r="J27" s="23"/>
    </row>
    <row r="28" spans="1:10" ht="16" x14ac:dyDescent="0.2">
      <c r="A28" s="63"/>
      <c r="B28" s="75" t="s">
        <v>544</v>
      </c>
      <c r="C28" s="66"/>
      <c r="D28" s="66" t="s">
        <v>412</v>
      </c>
      <c r="E28" s="79">
        <v>10000</v>
      </c>
      <c r="F28" s="109">
        <v>3.42</v>
      </c>
      <c r="G28" s="144"/>
      <c r="H28" s="78">
        <f>F28</f>
        <v>3.42</v>
      </c>
      <c r="I28" s="78"/>
      <c r="J28" s="23"/>
    </row>
    <row r="29" spans="1:10" ht="16" x14ac:dyDescent="0.2">
      <c r="A29" s="63"/>
      <c r="B29" s="75" t="s">
        <v>544</v>
      </c>
      <c r="C29" s="66"/>
      <c r="D29" s="66" t="s">
        <v>413</v>
      </c>
      <c r="E29" s="79">
        <v>100000</v>
      </c>
      <c r="F29" s="109">
        <v>4.18</v>
      </c>
      <c r="G29" s="144"/>
      <c r="H29" s="78">
        <f>F29</f>
        <v>4.18</v>
      </c>
      <c r="I29" s="78"/>
      <c r="J29" s="23"/>
    </row>
    <row r="30" spans="1:10" ht="16" x14ac:dyDescent="0.2">
      <c r="A30" s="63"/>
      <c r="B30" s="75" t="s">
        <v>544</v>
      </c>
      <c r="C30" s="66"/>
      <c r="D30" s="66" t="s">
        <v>418</v>
      </c>
      <c r="E30" s="78">
        <v>100000</v>
      </c>
      <c r="F30" s="109">
        <v>4.4000000000000004</v>
      </c>
      <c r="G30" s="144"/>
      <c r="H30" s="78">
        <f>F30</f>
        <v>4.4000000000000004</v>
      </c>
      <c r="I30" s="78"/>
      <c r="J30" s="23"/>
    </row>
    <row r="31" spans="1:10" ht="16" x14ac:dyDescent="0.2">
      <c r="A31" s="63"/>
      <c r="B31" s="75" t="s">
        <v>544</v>
      </c>
      <c r="C31" s="66"/>
      <c r="D31" s="66" t="s">
        <v>414</v>
      </c>
      <c r="E31" s="79">
        <v>10000</v>
      </c>
      <c r="F31" s="109">
        <v>0.35</v>
      </c>
      <c r="G31" s="144"/>
      <c r="H31" s="78">
        <f>F31</f>
        <v>0.35</v>
      </c>
      <c r="I31" s="78"/>
      <c r="J31" s="23"/>
    </row>
    <row r="32" spans="1:10" ht="16" x14ac:dyDescent="0.2">
      <c r="A32" s="63"/>
      <c r="B32" s="75"/>
      <c r="C32" s="66"/>
      <c r="D32" s="66"/>
      <c r="E32" s="79"/>
      <c r="F32" s="109"/>
      <c r="G32" s="144"/>
      <c r="H32" s="78"/>
      <c r="I32" s="78"/>
      <c r="J32" s="23"/>
    </row>
    <row r="33" spans="1:10" ht="16" x14ac:dyDescent="0.2">
      <c r="A33" s="63"/>
      <c r="B33" s="75" t="s">
        <v>545</v>
      </c>
      <c r="C33" s="66" t="s">
        <v>217</v>
      </c>
      <c r="D33" s="66" t="s">
        <v>411</v>
      </c>
      <c r="E33" s="78">
        <v>240000</v>
      </c>
      <c r="F33" s="109">
        <f>H33-G33</f>
        <v>20.93</v>
      </c>
      <c r="G33" s="144">
        <v>0.91</v>
      </c>
      <c r="H33" s="78">
        <v>21.84</v>
      </c>
      <c r="I33" s="78">
        <f>SUM(H33:H34)</f>
        <v>22.26</v>
      </c>
      <c r="J33" s="23"/>
    </row>
    <row r="34" spans="1:10" ht="16" x14ac:dyDescent="0.2">
      <c r="A34" s="63"/>
      <c r="B34" s="75" t="s">
        <v>545</v>
      </c>
      <c r="C34" s="66"/>
      <c r="D34" s="66" t="s">
        <v>413</v>
      </c>
      <c r="E34" s="78">
        <v>10000</v>
      </c>
      <c r="F34" s="109">
        <v>0.42</v>
      </c>
      <c r="G34" s="144"/>
      <c r="H34" s="78">
        <f>F34</f>
        <v>0.42</v>
      </c>
      <c r="I34" s="78"/>
      <c r="J34" s="23"/>
    </row>
    <row r="35" spans="1:10" ht="16" x14ac:dyDescent="0.2">
      <c r="A35" s="63"/>
      <c r="B35" s="75"/>
      <c r="C35" s="66"/>
      <c r="D35" s="66"/>
      <c r="E35" s="78"/>
      <c r="F35" s="109"/>
      <c r="G35" s="144"/>
      <c r="H35" s="78"/>
      <c r="I35" s="78"/>
      <c r="J35" s="23"/>
    </row>
    <row r="36" spans="1:10" s="297" customFormat="1" ht="16" x14ac:dyDescent="0.2">
      <c r="A36" s="294"/>
      <c r="B36" s="295" t="s">
        <v>547</v>
      </c>
      <c r="C36" s="215" t="s">
        <v>520</v>
      </c>
      <c r="D36" s="215" t="s">
        <v>411</v>
      </c>
      <c r="E36" s="193">
        <v>10000</v>
      </c>
      <c r="F36" s="193">
        <v>0</v>
      </c>
      <c r="G36" s="193">
        <f>H36-F36</f>
        <v>0.91</v>
      </c>
      <c r="H36" s="193">
        <v>0.91</v>
      </c>
      <c r="I36" s="193">
        <f>H36</f>
        <v>0.91</v>
      </c>
      <c r="J36" s="296" t="s">
        <v>470</v>
      </c>
    </row>
    <row r="37" spans="1:10" ht="16" x14ac:dyDescent="0.2">
      <c r="A37" s="63"/>
      <c r="B37" s="75"/>
      <c r="C37" s="66"/>
      <c r="D37" s="66"/>
      <c r="E37" s="78"/>
      <c r="F37" s="109"/>
      <c r="G37" s="144"/>
      <c r="H37" s="78"/>
      <c r="I37" s="78"/>
      <c r="J37" s="23"/>
    </row>
    <row r="38" spans="1:10" ht="16" x14ac:dyDescent="0.2">
      <c r="A38" s="63"/>
      <c r="B38" s="75" t="s">
        <v>548</v>
      </c>
      <c r="C38" s="66" t="s">
        <v>178</v>
      </c>
      <c r="D38" s="66" t="s">
        <v>411</v>
      </c>
      <c r="E38" s="79">
        <v>50000</v>
      </c>
      <c r="F38" s="109">
        <v>20.079999999999998</v>
      </c>
      <c r="G38" s="144">
        <f>H38-F38</f>
        <v>5.0200000000000031</v>
      </c>
      <c r="H38" s="78">
        <v>25.1</v>
      </c>
      <c r="I38" s="78">
        <f>SUM(H38:H43)</f>
        <v>84.17</v>
      </c>
      <c r="J38" s="23"/>
    </row>
    <row r="39" spans="1:10" ht="16" x14ac:dyDescent="0.2">
      <c r="A39" s="63"/>
      <c r="B39" s="75" t="s">
        <v>548</v>
      </c>
      <c r="C39" s="66"/>
      <c r="D39" s="66" t="s">
        <v>417</v>
      </c>
      <c r="E39" s="79">
        <v>50000</v>
      </c>
      <c r="F39" s="109">
        <v>33.85</v>
      </c>
      <c r="G39" s="144"/>
      <c r="H39" s="78">
        <f>F39</f>
        <v>33.85</v>
      </c>
      <c r="I39" s="78"/>
      <c r="J39" s="23" t="s">
        <v>666</v>
      </c>
    </row>
    <row r="40" spans="1:10" ht="16" x14ac:dyDescent="0.2">
      <c r="A40" s="63"/>
      <c r="B40" s="75" t="s">
        <v>548</v>
      </c>
      <c r="C40" s="66"/>
      <c r="D40" s="66" t="s">
        <v>412</v>
      </c>
      <c r="E40" s="79">
        <v>10000</v>
      </c>
      <c r="F40" s="109">
        <v>3.42</v>
      </c>
      <c r="G40" s="144"/>
      <c r="H40" s="78">
        <f>F40</f>
        <v>3.42</v>
      </c>
      <c r="I40" s="78"/>
      <c r="J40" s="23"/>
    </row>
    <row r="41" spans="1:10" ht="16" x14ac:dyDescent="0.2">
      <c r="A41" s="63"/>
      <c r="B41" s="75" t="s">
        <v>548</v>
      </c>
      <c r="C41" s="66"/>
      <c r="D41" s="66" t="s">
        <v>413</v>
      </c>
      <c r="E41" s="79">
        <v>250000</v>
      </c>
      <c r="F41" s="109">
        <v>10.45</v>
      </c>
      <c r="G41" s="144"/>
      <c r="H41" s="78">
        <f>F41</f>
        <v>10.45</v>
      </c>
      <c r="I41" s="78"/>
      <c r="J41" s="23"/>
    </row>
    <row r="42" spans="1:10" ht="16" x14ac:dyDescent="0.2">
      <c r="A42" s="63"/>
      <c r="B42" s="75" t="s">
        <v>548</v>
      </c>
      <c r="C42" s="66"/>
      <c r="D42" s="66" t="s">
        <v>418</v>
      </c>
      <c r="E42" s="78">
        <v>250000</v>
      </c>
      <c r="F42" s="109">
        <v>11</v>
      </c>
      <c r="G42" s="144"/>
      <c r="H42" s="78">
        <f>F42</f>
        <v>11</v>
      </c>
      <c r="I42" s="78"/>
      <c r="J42" s="23"/>
    </row>
    <row r="43" spans="1:10" ht="16" x14ac:dyDescent="0.2">
      <c r="A43" s="63"/>
      <c r="B43" s="75" t="s">
        <v>548</v>
      </c>
      <c r="C43" s="66"/>
      <c r="D43" s="66" t="s">
        <v>414</v>
      </c>
      <c r="E43" s="79">
        <v>10000</v>
      </c>
      <c r="F43" s="109">
        <v>0.35</v>
      </c>
      <c r="G43" s="144"/>
      <c r="H43" s="78">
        <f>F43</f>
        <v>0.35</v>
      </c>
      <c r="I43" s="78"/>
      <c r="J43" s="23"/>
    </row>
    <row r="44" spans="1:10" ht="16" x14ac:dyDescent="0.2">
      <c r="A44" s="63"/>
      <c r="B44" s="75"/>
      <c r="C44" s="66"/>
      <c r="D44" s="66"/>
      <c r="E44" s="79"/>
      <c r="F44" s="109"/>
      <c r="G44" s="144"/>
      <c r="H44" s="78"/>
      <c r="I44" s="78"/>
      <c r="J44" s="23"/>
    </row>
    <row r="45" spans="1:10" ht="16" x14ac:dyDescent="0.2">
      <c r="A45" s="63"/>
      <c r="B45" s="75" t="s">
        <v>549</v>
      </c>
      <c r="C45" s="66" t="s">
        <v>325</v>
      </c>
      <c r="D45" s="66" t="s">
        <v>411</v>
      </c>
      <c r="E45" s="201">
        <v>500000</v>
      </c>
      <c r="F45" s="109">
        <f>H45-G45</f>
        <v>44.59</v>
      </c>
      <c r="G45" s="144">
        <v>0.91</v>
      </c>
      <c r="H45" s="78">
        <v>45.5</v>
      </c>
      <c r="I45" s="78">
        <f>SUM(H45:H46)</f>
        <v>66.400000000000006</v>
      </c>
      <c r="J45" s="200"/>
    </row>
    <row r="46" spans="1:10" ht="16" x14ac:dyDescent="0.2">
      <c r="A46" s="63"/>
      <c r="B46" s="75" t="s">
        <v>549</v>
      </c>
      <c r="C46" s="66"/>
      <c r="D46" s="66" t="s">
        <v>413</v>
      </c>
      <c r="E46" s="78">
        <v>500000</v>
      </c>
      <c r="F46" s="109">
        <v>20.9</v>
      </c>
      <c r="G46" s="144"/>
      <c r="H46" s="78">
        <f>F46</f>
        <v>20.9</v>
      </c>
      <c r="I46" s="78"/>
      <c r="J46" s="23"/>
    </row>
    <row r="47" spans="1:10" ht="16" x14ac:dyDescent="0.2">
      <c r="A47" s="63"/>
      <c r="B47" s="75"/>
      <c r="C47" s="66"/>
      <c r="D47" s="66"/>
      <c r="E47" s="78"/>
      <c r="F47" s="109"/>
      <c r="G47" s="144"/>
      <c r="H47" s="78"/>
      <c r="I47" s="78"/>
      <c r="J47" s="23"/>
    </row>
    <row r="48" spans="1:10" ht="16" x14ac:dyDescent="0.2">
      <c r="A48" s="63"/>
      <c r="B48" s="75" t="s">
        <v>550</v>
      </c>
      <c r="C48" s="66" t="s">
        <v>79</v>
      </c>
      <c r="D48" s="66" t="s">
        <v>411</v>
      </c>
      <c r="E48" s="78">
        <v>50000</v>
      </c>
      <c r="F48" s="109">
        <f>H48-G48</f>
        <v>2.6399999999999997</v>
      </c>
      <c r="G48" s="144">
        <v>0.66</v>
      </c>
      <c r="H48" s="78">
        <v>3.3</v>
      </c>
      <c r="I48" s="78">
        <f>SUM(H48:H53)</f>
        <v>21.950000000000003</v>
      </c>
      <c r="J48" s="23"/>
    </row>
    <row r="49" spans="1:10" ht="16" x14ac:dyDescent="0.2">
      <c r="A49" s="63"/>
      <c r="B49" s="75" t="s">
        <v>550</v>
      </c>
      <c r="C49" s="66"/>
      <c r="D49" s="66" t="s">
        <v>417</v>
      </c>
      <c r="E49" s="78">
        <v>50000</v>
      </c>
      <c r="F49" s="109">
        <v>6.3</v>
      </c>
      <c r="G49" s="144"/>
      <c r="H49" s="78">
        <f>F49</f>
        <v>6.3</v>
      </c>
      <c r="I49" s="78"/>
      <c r="J49" s="23"/>
    </row>
    <row r="50" spans="1:10" ht="16" x14ac:dyDescent="0.2">
      <c r="A50" s="63"/>
      <c r="B50" s="75" t="s">
        <v>550</v>
      </c>
      <c r="C50" s="66"/>
      <c r="D50" s="66" t="s">
        <v>412</v>
      </c>
      <c r="E50" s="78">
        <v>10000</v>
      </c>
      <c r="F50" s="109">
        <v>3.42</v>
      </c>
      <c r="G50" s="144"/>
      <c r="H50" s="78">
        <f>F50</f>
        <v>3.42</v>
      </c>
      <c r="I50" s="78"/>
      <c r="J50" s="23"/>
    </row>
    <row r="51" spans="1:10" ht="16" x14ac:dyDescent="0.2">
      <c r="A51" s="63"/>
      <c r="B51" s="75" t="s">
        <v>550</v>
      </c>
      <c r="C51" s="66"/>
      <c r="D51" s="66" t="s">
        <v>413</v>
      </c>
      <c r="E51" s="78">
        <v>100000</v>
      </c>
      <c r="F51" s="109">
        <v>4.18</v>
      </c>
      <c r="G51" s="144"/>
      <c r="H51" s="78">
        <f>F51</f>
        <v>4.18</v>
      </c>
      <c r="I51" s="78"/>
      <c r="J51" s="23"/>
    </row>
    <row r="52" spans="1:10" ht="16" x14ac:dyDescent="0.2">
      <c r="A52" s="63"/>
      <c r="B52" s="75" t="s">
        <v>550</v>
      </c>
      <c r="C52" s="66"/>
      <c r="D52" s="66" t="s">
        <v>418</v>
      </c>
      <c r="E52" s="78">
        <v>100000</v>
      </c>
      <c r="F52" s="109">
        <v>4.4000000000000004</v>
      </c>
      <c r="G52" s="144"/>
      <c r="H52" s="78">
        <f>F52</f>
        <v>4.4000000000000004</v>
      </c>
      <c r="I52" s="78"/>
      <c r="J52" s="23"/>
    </row>
    <row r="53" spans="1:10" ht="16" x14ac:dyDescent="0.2">
      <c r="A53" s="63"/>
      <c r="B53" s="75" t="s">
        <v>550</v>
      </c>
      <c r="C53" s="66"/>
      <c r="D53" s="66" t="s">
        <v>414</v>
      </c>
      <c r="E53" s="79">
        <v>10000</v>
      </c>
      <c r="F53" s="109">
        <v>0.35</v>
      </c>
      <c r="G53" s="144"/>
      <c r="H53" s="78">
        <f>F53</f>
        <v>0.35</v>
      </c>
      <c r="I53" s="78"/>
      <c r="J53" s="23"/>
    </row>
    <row r="54" spans="1:10" ht="16" x14ac:dyDescent="0.2">
      <c r="A54" s="63"/>
      <c r="B54" s="75"/>
      <c r="C54" s="66"/>
      <c r="D54" s="66"/>
      <c r="E54" s="79"/>
      <c r="F54" s="109"/>
      <c r="G54" s="144"/>
      <c r="H54" s="78"/>
      <c r="I54" s="78"/>
      <c r="J54" s="23"/>
    </row>
    <row r="55" spans="1:10" ht="16" x14ac:dyDescent="0.2">
      <c r="A55" s="63"/>
      <c r="B55" s="75" t="s">
        <v>551</v>
      </c>
      <c r="C55" s="66" t="s">
        <v>80</v>
      </c>
      <c r="D55" s="66" t="s">
        <v>411</v>
      </c>
      <c r="E55" s="79">
        <v>10000</v>
      </c>
      <c r="F55" s="109">
        <v>0</v>
      </c>
      <c r="G55" s="144">
        <f>H55-F55</f>
        <v>0.66</v>
      </c>
      <c r="H55" s="78">
        <v>0.66</v>
      </c>
      <c r="I55" s="78">
        <f>SUM(H55:H56)</f>
        <v>10.27</v>
      </c>
      <c r="J55" s="23"/>
    </row>
    <row r="56" spans="1:10" ht="16" x14ac:dyDescent="0.2">
      <c r="A56" s="63"/>
      <c r="B56" s="75" t="s">
        <v>551</v>
      </c>
      <c r="C56" s="66"/>
      <c r="D56" s="66" t="s">
        <v>413</v>
      </c>
      <c r="E56" s="79">
        <v>230000</v>
      </c>
      <c r="F56" s="109">
        <v>9.61</v>
      </c>
      <c r="G56" s="144"/>
      <c r="H56" s="78">
        <f>F56</f>
        <v>9.61</v>
      </c>
      <c r="I56" s="78"/>
      <c r="J56" s="23"/>
    </row>
    <row r="57" spans="1:10" ht="16" x14ac:dyDescent="0.2">
      <c r="A57" s="63"/>
      <c r="B57" s="257"/>
      <c r="C57" s="167"/>
      <c r="D57" s="66"/>
      <c r="E57" s="79"/>
      <c r="F57" s="109"/>
      <c r="G57" s="144"/>
      <c r="H57" s="78"/>
      <c r="I57" s="78"/>
      <c r="J57" s="23"/>
    </row>
    <row r="58" spans="1:10" ht="16" x14ac:dyDescent="0.2">
      <c r="A58" s="63"/>
      <c r="B58" s="75" t="s">
        <v>552</v>
      </c>
      <c r="C58" s="66" t="s">
        <v>64</v>
      </c>
      <c r="D58" s="66" t="s">
        <v>411</v>
      </c>
      <c r="E58" s="79">
        <v>100000</v>
      </c>
      <c r="F58" s="109">
        <v>18.09</v>
      </c>
      <c r="G58" s="144">
        <f>H58-F58</f>
        <v>2.0100000000000016</v>
      </c>
      <c r="H58" s="78">
        <v>20.100000000000001</v>
      </c>
      <c r="I58" s="78">
        <f>SUM(H58:H62)</f>
        <v>32.450000000000003</v>
      </c>
      <c r="J58" s="23"/>
    </row>
    <row r="59" spans="1:10" ht="16" x14ac:dyDescent="0.2">
      <c r="A59" s="63"/>
      <c r="B59" s="75" t="s">
        <v>552</v>
      </c>
      <c r="C59" s="66"/>
      <c r="D59" s="66" t="s">
        <v>412</v>
      </c>
      <c r="E59" s="79">
        <v>10000</v>
      </c>
      <c r="F59" s="109">
        <v>3.42</v>
      </c>
      <c r="G59" s="144"/>
      <c r="H59" s="78">
        <f>F59</f>
        <v>3.42</v>
      </c>
      <c r="I59" s="78"/>
      <c r="J59" s="23"/>
    </row>
    <row r="60" spans="1:10" ht="16" x14ac:dyDescent="0.2">
      <c r="A60" s="63"/>
      <c r="B60" s="75" t="s">
        <v>552</v>
      </c>
      <c r="C60" s="66"/>
      <c r="D60" s="66" t="s">
        <v>413</v>
      </c>
      <c r="E60" s="79">
        <v>100000</v>
      </c>
      <c r="F60" s="109">
        <v>4.18</v>
      </c>
      <c r="G60" s="144"/>
      <c r="H60" s="78">
        <f>F60</f>
        <v>4.18</v>
      </c>
      <c r="I60" s="78"/>
      <c r="J60" s="23"/>
    </row>
    <row r="61" spans="1:10" ht="16" x14ac:dyDescent="0.2">
      <c r="A61" s="63"/>
      <c r="B61" s="75" t="s">
        <v>552</v>
      </c>
      <c r="C61" s="66"/>
      <c r="D61" s="66" t="s">
        <v>418</v>
      </c>
      <c r="E61" s="78">
        <v>100000</v>
      </c>
      <c r="F61" s="109">
        <v>4.4000000000000004</v>
      </c>
      <c r="G61" s="144"/>
      <c r="H61" s="78">
        <f>F61</f>
        <v>4.4000000000000004</v>
      </c>
      <c r="I61" s="78"/>
      <c r="J61" s="23"/>
    </row>
    <row r="62" spans="1:10" ht="16" x14ac:dyDescent="0.2">
      <c r="A62" s="63"/>
      <c r="B62" s="75" t="s">
        <v>552</v>
      </c>
      <c r="C62" s="66"/>
      <c r="D62" s="66" t="s">
        <v>414</v>
      </c>
      <c r="E62" s="79">
        <v>10000</v>
      </c>
      <c r="F62" s="109">
        <v>0.35</v>
      </c>
      <c r="G62" s="144"/>
      <c r="H62" s="78">
        <f>F62</f>
        <v>0.35</v>
      </c>
      <c r="I62" s="78"/>
      <c r="J62" s="23"/>
    </row>
    <row r="63" spans="1:10" ht="16" x14ac:dyDescent="0.2">
      <c r="A63" s="63"/>
      <c r="B63" s="75"/>
      <c r="C63" s="66"/>
      <c r="D63" s="66"/>
      <c r="E63" s="79"/>
      <c r="F63" s="109"/>
      <c r="G63" s="144"/>
      <c r="H63" s="78"/>
      <c r="I63" s="78"/>
      <c r="J63" s="23"/>
    </row>
    <row r="64" spans="1:10" ht="16" x14ac:dyDescent="0.2">
      <c r="A64" s="63"/>
      <c r="B64" s="75" t="s">
        <v>553</v>
      </c>
      <c r="C64" s="66" t="s">
        <v>218</v>
      </c>
      <c r="D64" s="66" t="s">
        <v>411</v>
      </c>
      <c r="E64" s="79">
        <v>10000</v>
      </c>
      <c r="F64" s="109">
        <v>0</v>
      </c>
      <c r="G64" s="144">
        <f>H64-F64</f>
        <v>3.08</v>
      </c>
      <c r="H64" s="78">
        <v>3.08</v>
      </c>
      <c r="I64" s="78">
        <f>H64</f>
        <v>3.08</v>
      </c>
      <c r="J64" s="23"/>
    </row>
    <row r="65" spans="1:10" ht="16" x14ac:dyDescent="0.2">
      <c r="A65" s="63"/>
      <c r="B65" s="75"/>
      <c r="C65" s="66"/>
      <c r="D65" s="66"/>
      <c r="E65" s="79"/>
      <c r="F65" s="109"/>
      <c r="G65" s="144"/>
      <c r="H65" s="78"/>
      <c r="I65" s="78"/>
      <c r="J65" s="23"/>
    </row>
    <row r="66" spans="1:10" ht="16" x14ac:dyDescent="0.2">
      <c r="A66" s="63"/>
      <c r="B66" s="75" t="s">
        <v>422</v>
      </c>
      <c r="C66" s="66" t="s">
        <v>420</v>
      </c>
      <c r="D66" s="66" t="s">
        <v>411</v>
      </c>
      <c r="E66" s="79">
        <v>10000</v>
      </c>
      <c r="F66" s="109">
        <v>0</v>
      </c>
      <c r="G66" s="144">
        <f>H66-F66</f>
        <v>3.08</v>
      </c>
      <c r="H66" s="78">
        <v>3.08</v>
      </c>
      <c r="I66" s="78">
        <f>SUM(H66:H67)</f>
        <v>5.17</v>
      </c>
      <c r="J66" s="23"/>
    </row>
    <row r="67" spans="1:10" ht="16" x14ac:dyDescent="0.2">
      <c r="A67" s="75"/>
      <c r="B67" s="75" t="s">
        <v>422</v>
      </c>
      <c r="C67" s="66"/>
      <c r="D67" s="66" t="s">
        <v>413</v>
      </c>
      <c r="E67" s="79">
        <v>50000</v>
      </c>
      <c r="F67" s="109">
        <v>2.09</v>
      </c>
      <c r="G67" s="144"/>
      <c r="H67" s="78">
        <f>F67</f>
        <v>2.09</v>
      </c>
      <c r="I67" s="78"/>
      <c r="J67" s="23"/>
    </row>
    <row r="68" spans="1:10" ht="16" x14ac:dyDescent="0.2">
      <c r="A68" s="63"/>
      <c r="C68" s="66"/>
      <c r="D68" s="66"/>
      <c r="E68" s="79"/>
      <c r="F68" s="109"/>
      <c r="G68" s="144"/>
      <c r="H68" s="78"/>
      <c r="I68" s="78"/>
      <c r="J68" s="23"/>
    </row>
    <row r="69" spans="1:10" ht="16" x14ac:dyDescent="0.2">
      <c r="A69" s="63"/>
      <c r="B69" s="75" t="s">
        <v>423</v>
      </c>
      <c r="C69" s="66" t="s">
        <v>421</v>
      </c>
      <c r="D69" s="66" t="s">
        <v>411</v>
      </c>
      <c r="E69" s="79">
        <v>100000</v>
      </c>
      <c r="F69" s="109">
        <v>4.7699999999999996</v>
      </c>
      <c r="G69" s="144">
        <f>H69-F69</f>
        <v>0.53000000000000025</v>
      </c>
      <c r="H69" s="78">
        <v>5.3</v>
      </c>
      <c r="I69" s="78">
        <f>SUM(H69:H70)</f>
        <v>9.48</v>
      </c>
      <c r="J69" s="23"/>
    </row>
    <row r="70" spans="1:10" ht="16" x14ac:dyDescent="0.2">
      <c r="A70" s="63"/>
      <c r="B70" s="75" t="s">
        <v>423</v>
      </c>
      <c r="C70" s="66"/>
      <c r="D70" s="66" t="s">
        <v>413</v>
      </c>
      <c r="E70" s="79">
        <v>100000</v>
      </c>
      <c r="F70" s="109">
        <v>4.18</v>
      </c>
      <c r="G70" s="144"/>
      <c r="H70" s="78">
        <f>F70</f>
        <v>4.18</v>
      </c>
      <c r="I70" s="78"/>
      <c r="J70" s="23"/>
    </row>
    <row r="71" spans="1:10" ht="16" x14ac:dyDescent="0.2">
      <c r="A71" s="63"/>
      <c r="B71" s="75"/>
      <c r="C71" s="66"/>
      <c r="D71" s="66"/>
      <c r="E71" s="79"/>
      <c r="F71" s="109"/>
      <c r="G71" s="144"/>
      <c r="H71" s="78"/>
      <c r="I71" s="78"/>
      <c r="J71" s="23"/>
    </row>
    <row r="72" spans="1:10" ht="16" x14ac:dyDescent="0.2">
      <c r="A72" s="63"/>
      <c r="B72" s="75" t="s">
        <v>634</v>
      </c>
      <c r="C72" s="66" t="s">
        <v>512</v>
      </c>
      <c r="D72" s="66" t="s">
        <v>411</v>
      </c>
      <c r="E72" s="79">
        <v>10000</v>
      </c>
      <c r="F72" s="109">
        <v>0</v>
      </c>
      <c r="G72" s="144">
        <v>5.0199999999999996</v>
      </c>
      <c r="H72" s="78">
        <v>5.0199999999999996</v>
      </c>
      <c r="I72" s="78">
        <f>SUM(H72:H74)</f>
        <v>9.5499999999999989</v>
      </c>
      <c r="J72" s="23"/>
    </row>
    <row r="73" spans="1:10" ht="16" x14ac:dyDescent="0.2">
      <c r="A73" s="63"/>
      <c r="B73" s="75" t="s">
        <v>634</v>
      </c>
      <c r="C73" s="66"/>
      <c r="D73" s="286" t="s">
        <v>413</v>
      </c>
      <c r="E73" s="287">
        <v>100000</v>
      </c>
      <c r="F73" s="287">
        <v>4.18</v>
      </c>
      <c r="G73" s="287"/>
      <c r="H73" s="287">
        <f>F73</f>
        <v>4.18</v>
      </c>
      <c r="I73" s="287"/>
      <c r="J73" s="288" t="s">
        <v>667</v>
      </c>
    </row>
    <row r="74" spans="1:10" ht="16" x14ac:dyDescent="0.2">
      <c r="A74" s="63"/>
      <c r="B74" s="75" t="s">
        <v>634</v>
      </c>
      <c r="C74" s="66"/>
      <c r="D74" s="286" t="s">
        <v>414</v>
      </c>
      <c r="E74" s="287">
        <v>10000</v>
      </c>
      <c r="F74" s="287">
        <v>0.35</v>
      </c>
      <c r="G74" s="287"/>
      <c r="H74" s="287">
        <f>F74</f>
        <v>0.35</v>
      </c>
      <c r="I74" s="287"/>
      <c r="J74" s="288"/>
    </row>
    <row r="75" spans="1:10" ht="16" x14ac:dyDescent="0.2">
      <c r="A75" s="63"/>
      <c r="B75" s="75"/>
      <c r="C75" s="66"/>
      <c r="D75" s="66"/>
      <c r="E75" s="79"/>
      <c r="F75" s="109"/>
      <c r="G75" s="144"/>
      <c r="H75" s="79"/>
      <c r="I75" s="79"/>
      <c r="J75" s="23"/>
    </row>
    <row r="76" spans="1:10" ht="16" x14ac:dyDescent="0.2">
      <c r="A76" s="63"/>
      <c r="B76" s="75" t="s">
        <v>555</v>
      </c>
      <c r="C76" s="66" t="s">
        <v>57</v>
      </c>
      <c r="D76" s="66" t="s">
        <v>411</v>
      </c>
      <c r="E76" s="78">
        <v>40000</v>
      </c>
      <c r="F76" s="109">
        <f>H76-G76</f>
        <v>15.059999999999999</v>
      </c>
      <c r="G76" s="144">
        <v>5.0199999999999996</v>
      </c>
      <c r="H76" s="78">
        <v>20.079999999999998</v>
      </c>
      <c r="I76" s="78">
        <f>SUM(H76:H81)</f>
        <v>44.470000000000006</v>
      </c>
      <c r="J76" s="23" t="s">
        <v>668</v>
      </c>
    </row>
    <row r="77" spans="1:10" ht="16" x14ac:dyDescent="0.2">
      <c r="A77" s="63"/>
      <c r="B77" s="75" t="s">
        <v>555</v>
      </c>
      <c r="C77" s="66"/>
      <c r="D77" s="66" t="s">
        <v>417</v>
      </c>
      <c r="E77" s="79">
        <v>10000</v>
      </c>
      <c r="F77" s="109">
        <v>19.760000000000002</v>
      </c>
      <c r="G77" s="144"/>
      <c r="H77" s="79">
        <f>F77</f>
        <v>19.760000000000002</v>
      </c>
      <c r="I77" s="79"/>
      <c r="J77" s="23" t="s">
        <v>669</v>
      </c>
    </row>
    <row r="78" spans="1:10" ht="16" x14ac:dyDescent="0.2">
      <c r="A78" s="63"/>
      <c r="B78" s="75" t="s">
        <v>555</v>
      </c>
      <c r="C78" s="66"/>
      <c r="D78" s="66" t="s">
        <v>412</v>
      </c>
      <c r="E78" s="79">
        <v>10000</v>
      </c>
      <c r="F78" s="109">
        <v>3.42</v>
      </c>
      <c r="G78" s="144"/>
      <c r="H78" s="79">
        <f>F78</f>
        <v>3.42</v>
      </c>
      <c r="I78" s="79"/>
      <c r="J78" s="23"/>
    </row>
    <row r="79" spans="1:10" ht="16" x14ac:dyDescent="0.2">
      <c r="A79" s="63"/>
      <c r="B79" s="75" t="s">
        <v>555</v>
      </c>
      <c r="C79" s="66"/>
      <c r="D79" s="66" t="s">
        <v>413</v>
      </c>
      <c r="E79" s="79">
        <v>10000</v>
      </c>
      <c r="F79" s="109">
        <v>0.42</v>
      </c>
      <c r="G79" s="144"/>
      <c r="H79" s="79">
        <f>F79</f>
        <v>0.42</v>
      </c>
      <c r="I79" s="79"/>
      <c r="J79" s="23"/>
    </row>
    <row r="80" spans="1:10" ht="16" x14ac:dyDescent="0.2">
      <c r="A80" s="63"/>
      <c r="B80" s="75" t="s">
        <v>555</v>
      </c>
      <c r="C80" s="66"/>
      <c r="D80" s="66" t="s">
        <v>418</v>
      </c>
      <c r="E80" s="79">
        <v>10000</v>
      </c>
      <c r="F80" s="109">
        <v>0.44</v>
      </c>
      <c r="G80" s="144"/>
      <c r="H80" s="79">
        <f>F80</f>
        <v>0.44</v>
      </c>
      <c r="I80" s="79"/>
      <c r="J80" s="23"/>
    </row>
    <row r="81" spans="1:10" ht="16" x14ac:dyDescent="0.2">
      <c r="A81" s="63"/>
      <c r="B81" s="75" t="s">
        <v>555</v>
      </c>
      <c r="C81" s="66"/>
      <c r="D81" s="66" t="s">
        <v>414</v>
      </c>
      <c r="E81" s="79">
        <v>10000</v>
      </c>
      <c r="F81" s="109">
        <v>0.35</v>
      </c>
      <c r="G81" s="144"/>
      <c r="H81" s="79">
        <f>F81</f>
        <v>0.35</v>
      </c>
      <c r="I81" s="79"/>
      <c r="J81" s="23"/>
    </row>
    <row r="82" spans="1:10" ht="16" x14ac:dyDescent="0.2">
      <c r="A82" s="63"/>
      <c r="B82" s="75"/>
      <c r="C82" s="66"/>
      <c r="D82" s="66"/>
      <c r="E82" s="79"/>
      <c r="F82" s="109"/>
      <c r="G82" s="144"/>
      <c r="H82" s="79"/>
      <c r="I82" s="79"/>
      <c r="J82" s="23"/>
    </row>
    <row r="83" spans="1:10" ht="16" x14ac:dyDescent="0.2">
      <c r="A83" s="63"/>
      <c r="B83" s="75" t="s">
        <v>556</v>
      </c>
      <c r="C83" s="66" t="s">
        <v>58</v>
      </c>
      <c r="D83" s="66" t="s">
        <v>411</v>
      </c>
      <c r="E83" s="79">
        <v>10000</v>
      </c>
      <c r="F83" s="109">
        <v>0</v>
      </c>
      <c r="G83" s="144">
        <f>H83-F83</f>
        <v>8.02</v>
      </c>
      <c r="H83" s="79">
        <v>8.02</v>
      </c>
      <c r="I83" s="79">
        <f>H83</f>
        <v>8.02</v>
      </c>
      <c r="J83" s="23"/>
    </row>
    <row r="84" spans="1:10" ht="16" x14ac:dyDescent="0.2">
      <c r="A84" s="63"/>
      <c r="B84" s="75"/>
      <c r="C84" s="66"/>
      <c r="D84" s="66"/>
      <c r="E84" s="79"/>
      <c r="F84" s="109"/>
      <c r="G84" s="144"/>
      <c r="H84" s="79"/>
      <c r="I84" s="79"/>
      <c r="J84" s="23"/>
    </row>
    <row r="85" spans="1:10" ht="16" x14ac:dyDescent="0.2">
      <c r="A85" s="63"/>
      <c r="B85" s="75" t="s">
        <v>558</v>
      </c>
      <c r="C85" s="66" t="s">
        <v>219</v>
      </c>
      <c r="D85" s="66" t="s">
        <v>411</v>
      </c>
      <c r="E85" s="78">
        <v>50000</v>
      </c>
      <c r="F85" s="109">
        <f>H85-G85</f>
        <v>2.6399999999999997</v>
      </c>
      <c r="G85" s="144">
        <v>0.66</v>
      </c>
      <c r="H85" s="78">
        <v>3.3</v>
      </c>
      <c r="I85" s="78">
        <f>SUM(H85:H86)</f>
        <v>7.8999999999999995</v>
      </c>
      <c r="J85" s="23"/>
    </row>
    <row r="86" spans="1:10" ht="16" x14ac:dyDescent="0.2">
      <c r="A86" s="63"/>
      <c r="B86" s="75" t="s">
        <v>558</v>
      </c>
      <c r="C86" s="66"/>
      <c r="D86" s="66" t="s">
        <v>413</v>
      </c>
      <c r="E86" s="79">
        <v>110000</v>
      </c>
      <c r="F86" s="109">
        <v>4.5999999999999996</v>
      </c>
      <c r="G86" s="144"/>
      <c r="H86" s="79">
        <f>F86</f>
        <v>4.5999999999999996</v>
      </c>
      <c r="I86" s="79"/>
      <c r="J86" s="23"/>
    </row>
    <row r="87" spans="1:10" ht="16" x14ac:dyDescent="0.2">
      <c r="A87" s="63"/>
      <c r="B87" s="75"/>
      <c r="C87" s="66"/>
      <c r="D87" s="66"/>
      <c r="E87" s="79"/>
      <c r="F87" s="109"/>
      <c r="G87" s="144"/>
      <c r="H87" s="79"/>
      <c r="I87" s="79"/>
      <c r="J87" s="23"/>
    </row>
    <row r="88" spans="1:10" ht="16" x14ac:dyDescent="0.2">
      <c r="A88" s="63"/>
      <c r="B88" s="75" t="s">
        <v>559</v>
      </c>
      <c r="C88" s="66" t="s">
        <v>17</v>
      </c>
      <c r="D88" s="66" t="s">
        <v>411</v>
      </c>
      <c r="E88" s="78">
        <v>160000</v>
      </c>
      <c r="F88" s="109">
        <f>H88-G88</f>
        <v>46.2</v>
      </c>
      <c r="G88" s="144">
        <v>3.08</v>
      </c>
      <c r="H88" s="78">
        <v>49.28</v>
      </c>
      <c r="I88" s="78">
        <f>SUM(H88:H91)</f>
        <v>100.28999999999999</v>
      </c>
      <c r="J88" s="23"/>
    </row>
    <row r="89" spans="1:10" ht="16" x14ac:dyDescent="0.2">
      <c r="A89" s="63"/>
      <c r="B89" s="75" t="s">
        <v>559</v>
      </c>
      <c r="C89" s="66"/>
      <c r="D89" s="66" t="s">
        <v>417</v>
      </c>
      <c r="E89" s="79">
        <v>50000</v>
      </c>
      <c r="F89" s="109">
        <v>33.85</v>
      </c>
      <c r="G89" s="144"/>
      <c r="H89" s="78">
        <f>F89</f>
        <v>33.85</v>
      </c>
      <c r="I89" s="79"/>
      <c r="J89" s="23"/>
    </row>
    <row r="90" spans="1:10" ht="16" x14ac:dyDescent="0.2">
      <c r="A90" s="63"/>
      <c r="B90" s="75" t="s">
        <v>559</v>
      </c>
      <c r="C90" s="66"/>
      <c r="D90" s="66" t="s">
        <v>413</v>
      </c>
      <c r="E90" s="79">
        <v>200000</v>
      </c>
      <c r="F90" s="109">
        <v>8.36</v>
      </c>
      <c r="G90" s="144"/>
      <c r="H90" s="79">
        <f>F90</f>
        <v>8.36</v>
      </c>
      <c r="I90" s="79"/>
      <c r="J90" s="23"/>
    </row>
    <row r="91" spans="1:10" ht="16" x14ac:dyDescent="0.2">
      <c r="A91" s="63"/>
      <c r="B91" s="75" t="s">
        <v>559</v>
      </c>
      <c r="C91" s="66"/>
      <c r="D91" s="66" t="s">
        <v>418</v>
      </c>
      <c r="E91" s="78">
        <v>200000</v>
      </c>
      <c r="F91" s="109">
        <v>8.8000000000000007</v>
      </c>
      <c r="G91" s="144"/>
      <c r="H91" s="79">
        <f>F91</f>
        <v>8.8000000000000007</v>
      </c>
      <c r="I91" s="79"/>
      <c r="J91" s="23"/>
    </row>
    <row r="92" spans="1:10" ht="16" x14ac:dyDescent="0.2">
      <c r="A92" s="63"/>
      <c r="B92" s="75"/>
      <c r="C92" s="66"/>
      <c r="D92" s="66"/>
      <c r="E92" s="78"/>
      <c r="F92" s="109"/>
      <c r="G92" s="144"/>
      <c r="H92" s="79"/>
      <c r="I92" s="79"/>
      <c r="J92" s="23"/>
    </row>
    <row r="93" spans="1:10" s="226" customFormat="1" ht="16" x14ac:dyDescent="0.2">
      <c r="A93" s="101"/>
      <c r="B93" s="81" t="s">
        <v>651</v>
      </c>
      <c r="C93" s="82" t="s">
        <v>650</v>
      </c>
      <c r="D93" s="82" t="s">
        <v>411</v>
      </c>
      <c r="E93" s="83">
        <v>240000</v>
      </c>
      <c r="F93" s="83">
        <f>H93-G93</f>
        <v>20.93</v>
      </c>
      <c r="G93" s="83">
        <v>0.91</v>
      </c>
      <c r="H93" s="83">
        <v>21.84</v>
      </c>
      <c r="I93" s="83">
        <f>SUM(H93:H96)</f>
        <v>35.64</v>
      </c>
      <c r="J93" s="105" t="s">
        <v>649</v>
      </c>
    </row>
    <row r="94" spans="1:10" ht="16" x14ac:dyDescent="0.2">
      <c r="A94" s="63"/>
      <c r="B94" s="75"/>
      <c r="C94" s="66"/>
      <c r="D94" s="66" t="s">
        <v>412</v>
      </c>
      <c r="E94" s="78">
        <v>10000</v>
      </c>
      <c r="F94" s="109">
        <v>3.42</v>
      </c>
      <c r="G94" s="144"/>
      <c r="H94" s="79">
        <f>F94</f>
        <v>3.42</v>
      </c>
      <c r="I94" s="79"/>
      <c r="J94" s="23"/>
    </row>
    <row r="95" spans="1:10" ht="16" x14ac:dyDescent="0.2">
      <c r="A95" s="63"/>
      <c r="B95" s="75"/>
      <c r="C95" s="66"/>
      <c r="D95" s="66" t="s">
        <v>413</v>
      </c>
      <c r="E95" s="78">
        <v>240000</v>
      </c>
      <c r="F95" s="109">
        <v>10.029999999999999</v>
      </c>
      <c r="G95" s="144"/>
      <c r="H95" s="79">
        <f>F95</f>
        <v>10.029999999999999</v>
      </c>
      <c r="I95" s="79"/>
      <c r="J95" s="23"/>
    </row>
    <row r="96" spans="1:10" ht="16" x14ac:dyDescent="0.2">
      <c r="A96" s="63"/>
      <c r="B96" s="75"/>
      <c r="C96" s="66"/>
      <c r="D96" s="66" t="s">
        <v>414</v>
      </c>
      <c r="E96" s="78">
        <v>10000</v>
      </c>
      <c r="F96" s="109">
        <v>0.35</v>
      </c>
      <c r="G96" s="144"/>
      <c r="H96" s="79">
        <f>F96</f>
        <v>0.35</v>
      </c>
      <c r="I96" s="79"/>
      <c r="J96" s="23"/>
    </row>
    <row r="97" spans="1:10" ht="16" x14ac:dyDescent="0.2">
      <c r="A97" s="63"/>
      <c r="B97" s="75"/>
      <c r="C97" s="66"/>
      <c r="D97" s="66"/>
      <c r="E97" s="79"/>
      <c r="F97" s="109"/>
      <c r="G97" s="144"/>
      <c r="H97" s="79"/>
      <c r="I97" s="79"/>
      <c r="J97" s="23"/>
    </row>
    <row r="98" spans="1:10" ht="16" x14ac:dyDescent="0.2">
      <c r="A98" s="63"/>
      <c r="B98" s="75" t="s">
        <v>560</v>
      </c>
      <c r="C98" s="85" t="s">
        <v>224</v>
      </c>
      <c r="D98" s="85" t="s">
        <v>411</v>
      </c>
      <c r="E98" s="86">
        <v>200000</v>
      </c>
      <c r="F98" s="251">
        <f>H98-G98</f>
        <v>12.54</v>
      </c>
      <c r="G98" s="144">
        <v>0.66</v>
      </c>
      <c r="H98" s="86">
        <v>13.2</v>
      </c>
      <c r="I98" s="86">
        <f>SUM(H98:H101)</f>
        <v>25.33</v>
      </c>
      <c r="J98" s="23"/>
    </row>
    <row r="99" spans="1:10" ht="16" x14ac:dyDescent="0.2">
      <c r="A99" s="63"/>
      <c r="B99" s="75" t="s">
        <v>560</v>
      </c>
      <c r="C99" s="85"/>
      <c r="D99" s="85" t="s">
        <v>412</v>
      </c>
      <c r="E99" s="86">
        <v>10000</v>
      </c>
      <c r="F99" s="251">
        <v>3.42</v>
      </c>
      <c r="G99" s="242"/>
      <c r="H99" s="86">
        <f>F99</f>
        <v>3.42</v>
      </c>
      <c r="I99" s="86"/>
      <c r="J99" s="23"/>
    </row>
    <row r="100" spans="1:10" ht="16" x14ac:dyDescent="0.2">
      <c r="A100" s="63"/>
      <c r="B100" s="75" t="s">
        <v>560</v>
      </c>
      <c r="C100" s="85"/>
      <c r="D100" s="85" t="s">
        <v>413</v>
      </c>
      <c r="E100" s="86">
        <v>200000</v>
      </c>
      <c r="F100" s="251">
        <v>8.36</v>
      </c>
      <c r="G100" s="242"/>
      <c r="H100" s="86">
        <f>F100</f>
        <v>8.36</v>
      </c>
      <c r="I100" s="86"/>
      <c r="J100" s="23"/>
    </row>
    <row r="101" spans="1:10" ht="16" x14ac:dyDescent="0.2">
      <c r="A101" s="63"/>
      <c r="B101" s="75" t="s">
        <v>560</v>
      </c>
      <c r="C101" s="85"/>
      <c r="D101" s="85" t="s">
        <v>414</v>
      </c>
      <c r="E101" s="86">
        <v>10000</v>
      </c>
      <c r="F101" s="251">
        <v>0.35</v>
      </c>
      <c r="G101" s="242"/>
      <c r="H101" s="86">
        <f>F101</f>
        <v>0.35</v>
      </c>
      <c r="I101" s="86"/>
      <c r="J101" s="23"/>
    </row>
    <row r="102" spans="1:10" ht="16" x14ac:dyDescent="0.2">
      <c r="A102" s="63"/>
      <c r="B102" s="75"/>
      <c r="C102" s="85"/>
      <c r="D102" s="85"/>
      <c r="E102" s="86"/>
      <c r="F102" s="251"/>
      <c r="G102" s="242"/>
      <c r="H102" s="86"/>
      <c r="I102" s="86"/>
      <c r="J102" s="23"/>
    </row>
    <row r="103" spans="1:10" ht="16" x14ac:dyDescent="0.2">
      <c r="A103" s="63"/>
      <c r="B103" s="75" t="s">
        <v>561</v>
      </c>
      <c r="C103" s="66" t="s">
        <v>424</v>
      </c>
      <c r="D103" s="66" t="s">
        <v>411</v>
      </c>
      <c r="E103" s="79">
        <v>10000</v>
      </c>
      <c r="F103" s="109">
        <v>0</v>
      </c>
      <c r="G103" s="144">
        <f>H103-F103</f>
        <v>0.66</v>
      </c>
      <c r="H103" s="79">
        <v>0.66</v>
      </c>
      <c r="I103" s="79">
        <f>SUM(H103:H104)</f>
        <v>4.84</v>
      </c>
      <c r="J103" s="23"/>
    </row>
    <row r="104" spans="1:10" ht="16" x14ac:dyDescent="0.2">
      <c r="A104" s="63"/>
      <c r="B104" s="75" t="s">
        <v>561</v>
      </c>
      <c r="C104" s="66"/>
      <c r="D104" s="66" t="s">
        <v>413</v>
      </c>
      <c r="E104" s="79">
        <v>100000</v>
      </c>
      <c r="F104" s="109">
        <v>4.18</v>
      </c>
      <c r="G104" s="144"/>
      <c r="H104" s="79">
        <f>F104</f>
        <v>4.18</v>
      </c>
      <c r="I104" s="79"/>
      <c r="J104" s="23"/>
    </row>
    <row r="105" spans="1:10" ht="16" x14ac:dyDescent="0.2">
      <c r="A105" s="63"/>
      <c r="B105" s="75"/>
      <c r="C105" s="66"/>
      <c r="D105" s="66"/>
      <c r="E105" s="79"/>
      <c r="F105" s="109"/>
      <c r="G105" s="144"/>
      <c r="H105" s="79"/>
      <c r="I105" s="79"/>
      <c r="J105" s="23"/>
    </row>
    <row r="106" spans="1:10" ht="16" x14ac:dyDescent="0.2">
      <c r="A106" s="63"/>
      <c r="B106" s="75" t="s">
        <v>562</v>
      </c>
      <c r="C106" s="66" t="s">
        <v>233</v>
      </c>
      <c r="D106" s="66" t="s">
        <v>411</v>
      </c>
      <c r="E106" s="78">
        <v>10000</v>
      </c>
      <c r="F106" s="109">
        <v>0</v>
      </c>
      <c r="G106" s="144">
        <f>H106-F106</f>
        <v>5.0199999999999996</v>
      </c>
      <c r="H106" s="78">
        <v>5.0199999999999996</v>
      </c>
      <c r="I106" s="78">
        <f>SUM(H106:H109)</f>
        <v>12.969999999999999</v>
      </c>
      <c r="J106" s="211"/>
    </row>
    <row r="107" spans="1:10" ht="16" x14ac:dyDescent="0.2">
      <c r="A107" s="63"/>
      <c r="B107" s="75" t="s">
        <v>562</v>
      </c>
      <c r="C107" s="66"/>
      <c r="D107" s="66" t="s">
        <v>412</v>
      </c>
      <c r="E107" s="79">
        <v>10000</v>
      </c>
      <c r="F107" s="109">
        <v>3.42</v>
      </c>
      <c r="G107" s="144"/>
      <c r="H107" s="79">
        <f>F107</f>
        <v>3.42</v>
      </c>
      <c r="I107" s="79"/>
      <c r="J107" s="23"/>
    </row>
    <row r="108" spans="1:10" ht="16" x14ac:dyDescent="0.2">
      <c r="A108" s="63"/>
      <c r="B108" s="75" t="s">
        <v>562</v>
      </c>
      <c r="C108" s="66"/>
      <c r="D108" s="66" t="s">
        <v>413</v>
      </c>
      <c r="E108" s="79">
        <v>100000</v>
      </c>
      <c r="F108" s="109">
        <v>4.18</v>
      </c>
      <c r="G108" s="144"/>
      <c r="H108" s="79">
        <f>F108</f>
        <v>4.18</v>
      </c>
      <c r="I108" s="79"/>
      <c r="J108" s="23"/>
    </row>
    <row r="109" spans="1:10" ht="16" x14ac:dyDescent="0.2">
      <c r="A109" s="63"/>
      <c r="B109" s="75" t="s">
        <v>562</v>
      </c>
      <c r="C109" s="66"/>
      <c r="D109" s="66" t="s">
        <v>414</v>
      </c>
      <c r="E109" s="79">
        <v>10000</v>
      </c>
      <c r="F109" s="109">
        <v>0.35</v>
      </c>
      <c r="G109" s="144"/>
      <c r="H109" s="79">
        <f>F109</f>
        <v>0.35</v>
      </c>
      <c r="I109" s="79"/>
      <c r="J109" s="23"/>
    </row>
    <row r="110" spans="1:10" ht="16" x14ac:dyDescent="0.2">
      <c r="A110" s="63"/>
      <c r="B110" s="75"/>
      <c r="C110" s="66"/>
      <c r="D110" s="66"/>
      <c r="E110" s="79"/>
      <c r="F110" s="109"/>
      <c r="G110" s="144"/>
      <c r="H110" s="79"/>
      <c r="I110" s="79"/>
      <c r="J110" s="23"/>
    </row>
    <row r="111" spans="1:10" s="297" customFormat="1" ht="16" x14ac:dyDescent="0.2">
      <c r="A111" s="294"/>
      <c r="B111" s="295" t="s">
        <v>563</v>
      </c>
      <c r="C111" s="215" t="s">
        <v>234</v>
      </c>
      <c r="D111" s="215" t="s">
        <v>411</v>
      </c>
      <c r="E111" s="193">
        <v>10000</v>
      </c>
      <c r="F111" s="193">
        <v>0</v>
      </c>
      <c r="G111" s="193">
        <f>H111-F111</f>
        <v>14.08</v>
      </c>
      <c r="H111" s="193">
        <v>14.08</v>
      </c>
      <c r="I111" s="193">
        <f>H111</f>
        <v>14.08</v>
      </c>
      <c r="J111" s="296" t="s">
        <v>670</v>
      </c>
    </row>
    <row r="112" spans="1:10" ht="16" x14ac:dyDescent="0.2">
      <c r="A112" s="63"/>
      <c r="B112" s="258"/>
      <c r="C112" s="44"/>
      <c r="D112" s="44"/>
      <c r="E112" s="165"/>
      <c r="F112" s="252"/>
      <c r="G112" s="144"/>
      <c r="H112" s="79"/>
      <c r="I112" s="79"/>
      <c r="J112" s="23"/>
    </row>
    <row r="113" spans="1:10" ht="16" x14ac:dyDescent="0.2">
      <c r="A113" s="63"/>
      <c r="B113" s="75" t="s">
        <v>564</v>
      </c>
      <c r="C113" s="168" t="s">
        <v>330</v>
      </c>
      <c r="D113" s="168" t="s">
        <v>411</v>
      </c>
      <c r="E113" s="169">
        <v>200000</v>
      </c>
      <c r="F113" s="109">
        <f>H113-G113</f>
        <v>17.29</v>
      </c>
      <c r="G113" s="144">
        <v>0.91</v>
      </c>
      <c r="H113" s="78">
        <v>18.2</v>
      </c>
      <c r="I113" s="78">
        <f>SUM(H113:H118)</f>
        <v>24.640000000000004</v>
      </c>
      <c r="J113" s="23"/>
    </row>
    <row r="114" spans="1:10" ht="16" x14ac:dyDescent="0.2">
      <c r="A114" s="63"/>
      <c r="B114" s="75" t="s">
        <v>564</v>
      </c>
      <c r="C114" s="168"/>
      <c r="D114" s="168" t="s">
        <v>417</v>
      </c>
      <c r="E114" s="169">
        <v>10000</v>
      </c>
      <c r="F114" s="109">
        <v>1.81</v>
      </c>
      <c r="G114" s="144"/>
      <c r="H114" s="78">
        <f>F114</f>
        <v>1.81</v>
      </c>
      <c r="I114" s="78"/>
      <c r="J114" s="23"/>
    </row>
    <row r="115" spans="1:10" ht="16" x14ac:dyDescent="0.2">
      <c r="A115" s="63"/>
      <c r="B115" s="75" t="s">
        <v>564</v>
      </c>
      <c r="C115" s="168"/>
      <c r="D115" s="168" t="s">
        <v>412</v>
      </c>
      <c r="E115" s="169">
        <v>10000</v>
      </c>
      <c r="F115" s="109">
        <v>3.42</v>
      </c>
      <c r="G115" s="144"/>
      <c r="H115" s="78">
        <f>F115</f>
        <v>3.42</v>
      </c>
      <c r="I115" s="78"/>
      <c r="J115" s="23"/>
    </row>
    <row r="116" spans="1:10" ht="16" x14ac:dyDescent="0.2">
      <c r="A116" s="63"/>
      <c r="B116" s="75" t="s">
        <v>564</v>
      </c>
      <c r="C116" s="168"/>
      <c r="D116" s="168" t="s">
        <v>413</v>
      </c>
      <c r="E116" s="169">
        <v>10000</v>
      </c>
      <c r="F116" s="109">
        <v>0.42</v>
      </c>
      <c r="G116" s="144"/>
      <c r="H116" s="78">
        <f>F116</f>
        <v>0.42</v>
      </c>
      <c r="I116" s="78"/>
    </row>
    <row r="117" spans="1:10" ht="16" x14ac:dyDescent="0.2">
      <c r="A117" s="63"/>
      <c r="B117" s="75" t="s">
        <v>564</v>
      </c>
      <c r="C117" s="168"/>
      <c r="D117" s="168" t="s">
        <v>418</v>
      </c>
      <c r="E117" s="169">
        <v>10000</v>
      </c>
      <c r="F117" s="253">
        <v>0.44</v>
      </c>
      <c r="G117" s="144"/>
      <c r="H117" s="78">
        <f>F117</f>
        <v>0.44</v>
      </c>
      <c r="I117" s="78"/>
      <c r="J117" s="23"/>
    </row>
    <row r="118" spans="1:10" ht="16" x14ac:dyDescent="0.2">
      <c r="A118" s="63"/>
      <c r="B118" s="75" t="s">
        <v>564</v>
      </c>
      <c r="C118" s="168"/>
      <c r="D118" s="168" t="s">
        <v>414</v>
      </c>
      <c r="E118" s="169">
        <v>10000</v>
      </c>
      <c r="F118" s="253">
        <v>0.35</v>
      </c>
      <c r="G118" s="144"/>
      <c r="H118" s="78">
        <f>F118</f>
        <v>0.35</v>
      </c>
      <c r="I118" s="78"/>
      <c r="J118" s="23"/>
    </row>
    <row r="119" spans="1:10" ht="16" x14ac:dyDescent="0.2">
      <c r="A119" s="63"/>
      <c r="B119" s="172"/>
      <c r="C119" s="168"/>
      <c r="D119" s="212"/>
      <c r="E119" s="169"/>
      <c r="F119" s="109"/>
      <c r="G119" s="144"/>
      <c r="H119" s="78"/>
      <c r="I119" s="78"/>
      <c r="J119" s="23"/>
    </row>
    <row r="120" spans="1:10" ht="16" x14ac:dyDescent="0.2">
      <c r="A120" s="63"/>
      <c r="B120" s="172" t="s">
        <v>565</v>
      </c>
      <c r="C120" s="168" t="s">
        <v>490</v>
      </c>
      <c r="D120" s="212" t="s">
        <v>411</v>
      </c>
      <c r="E120" s="169">
        <v>10000</v>
      </c>
      <c r="F120" s="109" t="s">
        <v>492</v>
      </c>
      <c r="G120" s="144">
        <v>3.08</v>
      </c>
      <c r="H120" s="78">
        <f>G120</f>
        <v>3.08</v>
      </c>
      <c r="I120" s="78">
        <f>H120</f>
        <v>3.08</v>
      </c>
      <c r="J120" s="23"/>
    </row>
    <row r="121" spans="1:10" ht="16" x14ac:dyDescent="0.2">
      <c r="A121" s="63"/>
      <c r="B121" s="172"/>
      <c r="C121" s="168"/>
      <c r="D121" s="212"/>
      <c r="E121" s="169"/>
      <c r="F121" s="109"/>
      <c r="G121" s="144"/>
      <c r="H121" s="78"/>
      <c r="I121" s="78"/>
      <c r="J121" s="23"/>
    </row>
    <row r="122" spans="1:10" ht="16" x14ac:dyDescent="0.2">
      <c r="A122" s="63"/>
      <c r="B122" s="172" t="s">
        <v>653</v>
      </c>
      <c r="C122" s="168" t="s">
        <v>652</v>
      </c>
      <c r="D122" s="212" t="s">
        <v>411</v>
      </c>
      <c r="E122" s="169">
        <v>10000</v>
      </c>
      <c r="F122" s="109">
        <f>H122-G122</f>
        <v>0</v>
      </c>
      <c r="G122" s="144">
        <v>1.26</v>
      </c>
      <c r="H122" s="78">
        <v>1.26</v>
      </c>
      <c r="I122" s="78">
        <f>H122</f>
        <v>1.26</v>
      </c>
      <c r="J122" s="23" t="s">
        <v>649</v>
      </c>
    </row>
    <row r="123" spans="1:10" ht="16" x14ac:dyDescent="0.2">
      <c r="A123" s="63"/>
      <c r="B123" s="172"/>
      <c r="C123" s="168"/>
      <c r="D123" s="212"/>
      <c r="E123" s="169"/>
      <c r="F123" s="109"/>
      <c r="G123" s="144"/>
      <c r="H123" s="78"/>
      <c r="I123" s="78"/>
      <c r="J123" s="23"/>
    </row>
    <row r="124" spans="1:10" ht="16" x14ac:dyDescent="0.2">
      <c r="A124" s="63"/>
      <c r="B124" s="75" t="s">
        <v>566</v>
      </c>
      <c r="C124" s="66" t="s">
        <v>25</v>
      </c>
      <c r="D124" s="66" t="s">
        <v>411</v>
      </c>
      <c r="E124" s="79">
        <v>10000</v>
      </c>
      <c r="F124" s="109">
        <v>0</v>
      </c>
      <c r="G124" s="144">
        <f>H124-F124</f>
        <v>3.08</v>
      </c>
      <c r="H124" s="79">
        <v>3.08</v>
      </c>
      <c r="I124" s="79">
        <f>H124</f>
        <v>3.08</v>
      </c>
      <c r="J124" s="23"/>
    </row>
    <row r="125" spans="1:10" ht="16" x14ac:dyDescent="0.2">
      <c r="A125" s="63"/>
      <c r="B125" s="75"/>
      <c r="C125" s="66"/>
      <c r="D125" s="66"/>
      <c r="E125" s="79"/>
      <c r="F125" s="109"/>
      <c r="G125" s="144"/>
      <c r="H125" s="79"/>
      <c r="I125" s="79"/>
      <c r="J125" s="23"/>
    </row>
    <row r="126" spans="1:10" ht="16" x14ac:dyDescent="0.2">
      <c r="A126" s="63"/>
      <c r="B126" s="75" t="s">
        <v>567</v>
      </c>
      <c r="C126" s="66" t="s">
        <v>88</v>
      </c>
      <c r="D126" s="66" t="s">
        <v>411</v>
      </c>
      <c r="E126" s="78">
        <v>250000</v>
      </c>
      <c r="F126" s="109">
        <f>H126-G126</f>
        <v>48.24</v>
      </c>
      <c r="G126" s="144">
        <v>2.0099999999999998</v>
      </c>
      <c r="H126" s="78">
        <v>50.25</v>
      </c>
      <c r="I126" s="78">
        <f>SUM(H126:H131)</f>
        <v>132.88</v>
      </c>
      <c r="J126" s="23"/>
    </row>
    <row r="127" spans="1:10" ht="16" x14ac:dyDescent="0.2">
      <c r="A127" s="63"/>
      <c r="B127" s="75" t="s">
        <v>567</v>
      </c>
      <c r="C127" s="66"/>
      <c r="D127" s="66" t="s">
        <v>417</v>
      </c>
      <c r="E127" s="78">
        <v>50000</v>
      </c>
      <c r="F127" s="109">
        <v>57.85</v>
      </c>
      <c r="G127" s="144"/>
      <c r="H127" s="78">
        <f>F127</f>
        <v>57.85</v>
      </c>
      <c r="I127" s="78"/>
      <c r="J127" s="211"/>
    </row>
    <row r="128" spans="1:10" ht="16" x14ac:dyDescent="0.2">
      <c r="A128" s="63"/>
      <c r="B128" s="75" t="s">
        <v>567</v>
      </c>
      <c r="C128" s="66"/>
      <c r="D128" s="66" t="s">
        <v>412</v>
      </c>
      <c r="E128" s="78">
        <v>10000</v>
      </c>
      <c r="F128" s="109">
        <v>3.42</v>
      </c>
      <c r="G128" s="144"/>
      <c r="H128" s="78">
        <f>F128</f>
        <v>3.42</v>
      </c>
      <c r="I128" s="78"/>
      <c r="J128" s="23"/>
    </row>
    <row r="129" spans="1:10" ht="16" x14ac:dyDescent="0.2">
      <c r="A129" s="63"/>
      <c r="B129" s="75" t="s">
        <v>567</v>
      </c>
      <c r="C129" s="66"/>
      <c r="D129" s="66" t="s">
        <v>413</v>
      </c>
      <c r="E129" s="78">
        <v>250000</v>
      </c>
      <c r="F129" s="109">
        <v>10.45</v>
      </c>
      <c r="G129" s="144"/>
      <c r="H129" s="78">
        <f>F129</f>
        <v>10.45</v>
      </c>
      <c r="I129" s="78"/>
      <c r="J129" s="23"/>
    </row>
    <row r="130" spans="1:10" ht="16" x14ac:dyDescent="0.2">
      <c r="A130" s="63"/>
      <c r="B130" s="75" t="s">
        <v>567</v>
      </c>
      <c r="C130" s="66"/>
      <c r="D130" s="66" t="s">
        <v>418</v>
      </c>
      <c r="E130" s="78">
        <v>240000</v>
      </c>
      <c r="F130" s="109">
        <v>10.56</v>
      </c>
      <c r="G130" s="144"/>
      <c r="H130" s="79">
        <f>F130</f>
        <v>10.56</v>
      </c>
      <c r="I130" s="79"/>
      <c r="J130" s="23"/>
    </row>
    <row r="131" spans="1:10" ht="16" x14ac:dyDescent="0.2">
      <c r="A131" s="63"/>
      <c r="B131" s="75" t="s">
        <v>567</v>
      </c>
      <c r="C131" s="66"/>
      <c r="D131" s="66" t="s">
        <v>414</v>
      </c>
      <c r="E131" s="79">
        <v>10000</v>
      </c>
      <c r="F131" s="109">
        <v>0.35</v>
      </c>
      <c r="G131" s="144"/>
      <c r="H131" s="79">
        <f>F131</f>
        <v>0.35</v>
      </c>
      <c r="I131" s="79"/>
      <c r="J131" s="23"/>
    </row>
    <row r="132" spans="1:10" ht="16" x14ac:dyDescent="0.2">
      <c r="A132" s="63"/>
      <c r="B132" s="75"/>
      <c r="C132" s="66"/>
      <c r="D132" s="66"/>
      <c r="E132" s="79"/>
      <c r="F132" s="109"/>
      <c r="G132" s="144"/>
      <c r="H132" s="79"/>
      <c r="I132" s="79"/>
      <c r="J132" s="23"/>
    </row>
    <row r="133" spans="1:10" ht="16" x14ac:dyDescent="0.2">
      <c r="A133" s="63"/>
      <c r="B133" s="75" t="s">
        <v>568</v>
      </c>
      <c r="C133" s="66" t="s">
        <v>173</v>
      </c>
      <c r="D133" s="66" t="s">
        <v>411</v>
      </c>
      <c r="E133" s="79">
        <v>10000</v>
      </c>
      <c r="F133" s="109">
        <v>0</v>
      </c>
      <c r="G133" s="144">
        <f>H133-F133</f>
        <v>12.48</v>
      </c>
      <c r="H133" s="79">
        <v>12.48</v>
      </c>
      <c r="I133" s="79">
        <f>SUM(H133:H135)</f>
        <v>24.470000000000002</v>
      </c>
      <c r="J133" s="23"/>
    </row>
    <row r="134" spans="1:10" ht="16" x14ac:dyDescent="0.2">
      <c r="A134" s="63"/>
      <c r="B134" s="75" t="s">
        <v>568</v>
      </c>
      <c r="C134" s="66"/>
      <c r="D134" s="66" t="s">
        <v>417</v>
      </c>
      <c r="E134" s="79">
        <v>10000</v>
      </c>
      <c r="F134" s="109">
        <v>11.57</v>
      </c>
      <c r="G134" s="144"/>
      <c r="H134" s="79">
        <f>F134</f>
        <v>11.57</v>
      </c>
      <c r="I134" s="79"/>
      <c r="J134" s="23"/>
    </row>
    <row r="135" spans="1:10" ht="16" x14ac:dyDescent="0.2">
      <c r="A135" s="63"/>
      <c r="B135" s="75" t="s">
        <v>568</v>
      </c>
      <c r="C135" s="66"/>
      <c r="D135" s="66" t="s">
        <v>413</v>
      </c>
      <c r="E135" s="78">
        <v>10000</v>
      </c>
      <c r="F135" s="109">
        <v>0.42</v>
      </c>
      <c r="G135" s="144"/>
      <c r="H135" s="78">
        <f>F135</f>
        <v>0.42</v>
      </c>
      <c r="I135" s="78"/>
      <c r="J135" s="23"/>
    </row>
    <row r="136" spans="1:10" ht="16" x14ac:dyDescent="0.2">
      <c r="A136" s="63"/>
      <c r="B136" s="75"/>
      <c r="C136" s="66"/>
      <c r="D136" s="66"/>
      <c r="E136" s="78"/>
      <c r="F136" s="109"/>
      <c r="G136" s="144"/>
      <c r="H136" s="78"/>
      <c r="I136" s="78"/>
      <c r="J136" s="23"/>
    </row>
    <row r="137" spans="1:10" ht="16" x14ac:dyDescent="0.2">
      <c r="A137" s="63"/>
      <c r="B137" s="75" t="s">
        <v>569</v>
      </c>
      <c r="C137" s="66" t="s">
        <v>189</v>
      </c>
      <c r="D137" s="66" t="s">
        <v>411</v>
      </c>
      <c r="E137" s="78">
        <v>100000</v>
      </c>
      <c r="F137" s="109">
        <f>H137-G137</f>
        <v>72.180000000000007</v>
      </c>
      <c r="G137" s="144">
        <v>8.02</v>
      </c>
      <c r="H137" s="78">
        <v>80.2</v>
      </c>
      <c r="I137" s="78">
        <f>SUM(H137:H138)</f>
        <v>84.38</v>
      </c>
      <c r="J137" s="211"/>
    </row>
    <row r="138" spans="1:10" ht="16" x14ac:dyDescent="0.2">
      <c r="A138" s="63"/>
      <c r="B138" s="75" t="s">
        <v>569</v>
      </c>
      <c r="C138" s="66"/>
      <c r="D138" s="66" t="s">
        <v>413</v>
      </c>
      <c r="E138" s="79">
        <v>100000</v>
      </c>
      <c r="F138" s="109">
        <v>4.18</v>
      </c>
      <c r="G138" s="144"/>
      <c r="H138" s="79">
        <f>F138</f>
        <v>4.18</v>
      </c>
      <c r="I138" s="79"/>
      <c r="J138" s="23"/>
    </row>
    <row r="139" spans="1:10" ht="16" x14ac:dyDescent="0.2">
      <c r="A139" s="63"/>
      <c r="B139" s="75"/>
      <c r="C139" s="66"/>
      <c r="D139" s="66"/>
      <c r="E139" s="79"/>
      <c r="F139" s="109"/>
      <c r="G139" s="144"/>
      <c r="H139" s="79"/>
      <c r="I139" s="79"/>
      <c r="J139" s="23"/>
    </row>
    <row r="140" spans="1:10" ht="16" x14ac:dyDescent="0.2">
      <c r="A140" s="63"/>
      <c r="B140" s="75" t="s">
        <v>570</v>
      </c>
      <c r="C140" s="66" t="s">
        <v>143</v>
      </c>
      <c r="D140" s="66" t="s">
        <v>411</v>
      </c>
      <c r="E140" s="78">
        <v>10000</v>
      </c>
      <c r="F140" s="109">
        <v>0</v>
      </c>
      <c r="G140" s="144">
        <v>0.66</v>
      </c>
      <c r="H140" s="78">
        <v>0.66</v>
      </c>
      <c r="I140" s="78">
        <f>SUM(H140:H141)</f>
        <v>4.84</v>
      </c>
      <c r="J140" s="211"/>
    </row>
    <row r="141" spans="1:10" ht="16" x14ac:dyDescent="0.2">
      <c r="A141" s="63"/>
      <c r="B141" s="75" t="s">
        <v>570</v>
      </c>
      <c r="C141" s="66"/>
      <c r="D141" s="66" t="s">
        <v>413</v>
      </c>
      <c r="E141" s="79">
        <v>100000</v>
      </c>
      <c r="F141" s="109">
        <v>4.18</v>
      </c>
      <c r="G141" s="144"/>
      <c r="H141" s="79">
        <f>F141</f>
        <v>4.18</v>
      </c>
      <c r="I141" s="79"/>
      <c r="J141" s="23"/>
    </row>
    <row r="142" spans="1:10" ht="16" x14ac:dyDescent="0.2">
      <c r="A142" s="63"/>
      <c r="B142" s="75"/>
      <c r="C142" s="66"/>
      <c r="D142" s="66"/>
      <c r="E142" s="79"/>
      <c r="F142" s="109"/>
      <c r="G142" s="144"/>
      <c r="H142" s="79"/>
      <c r="I142" s="79"/>
      <c r="J142" s="23"/>
    </row>
    <row r="143" spans="1:10" ht="16" x14ac:dyDescent="0.2">
      <c r="A143" s="63"/>
      <c r="B143" s="75" t="s">
        <v>571</v>
      </c>
      <c r="C143" s="66" t="s">
        <v>235</v>
      </c>
      <c r="D143" s="66" t="s">
        <v>411</v>
      </c>
      <c r="E143" s="79">
        <v>10000</v>
      </c>
      <c r="F143" s="109">
        <v>0</v>
      </c>
      <c r="G143" s="144">
        <f>H143-F143</f>
        <v>2.0099999999999998</v>
      </c>
      <c r="H143" s="79">
        <v>2.0099999999999998</v>
      </c>
      <c r="I143" s="79">
        <f>SUM(H143:H144)</f>
        <v>6.42</v>
      </c>
      <c r="J143" s="23"/>
    </row>
    <row r="144" spans="1:10" ht="16" x14ac:dyDescent="0.2">
      <c r="A144" s="63"/>
      <c r="B144" s="75" t="s">
        <v>571</v>
      </c>
      <c r="C144" s="66"/>
      <c r="D144" s="66" t="s">
        <v>417</v>
      </c>
      <c r="E144" s="79">
        <v>10000</v>
      </c>
      <c r="F144" s="109">
        <v>4.41</v>
      </c>
      <c r="G144" s="144"/>
      <c r="H144" s="79">
        <f>F144</f>
        <v>4.41</v>
      </c>
      <c r="I144" s="79"/>
      <c r="J144" s="23"/>
    </row>
    <row r="145" spans="1:10" ht="16" x14ac:dyDescent="0.2">
      <c r="A145" s="63"/>
      <c r="B145" s="75"/>
      <c r="C145" s="66"/>
      <c r="D145" s="66"/>
      <c r="E145" s="79"/>
      <c r="F145" s="109"/>
      <c r="G145" s="144"/>
      <c r="H145" s="79"/>
      <c r="I145" s="79"/>
      <c r="J145" s="23"/>
    </row>
    <row r="146" spans="1:10" ht="16" x14ac:dyDescent="0.2">
      <c r="A146" s="63"/>
      <c r="B146" s="75" t="s">
        <v>655</v>
      </c>
      <c r="C146" s="66" t="s">
        <v>654</v>
      </c>
      <c r="D146" s="66" t="s">
        <v>411</v>
      </c>
      <c r="E146" s="79">
        <v>200000</v>
      </c>
      <c r="F146" s="109">
        <f>H146-G146</f>
        <v>12.54</v>
      </c>
      <c r="G146" s="144">
        <v>0.66</v>
      </c>
      <c r="H146" s="79">
        <v>13.2</v>
      </c>
      <c r="I146" s="79">
        <f>SUM(H146:H151)</f>
        <v>44</v>
      </c>
      <c r="J146" s="23" t="s">
        <v>656</v>
      </c>
    </row>
    <row r="147" spans="1:10" ht="16" x14ac:dyDescent="0.2">
      <c r="A147" s="63"/>
      <c r="B147" s="75" t="s">
        <v>655</v>
      </c>
      <c r="C147" s="66"/>
      <c r="D147" s="66" t="s">
        <v>417</v>
      </c>
      <c r="E147" s="79">
        <v>100000</v>
      </c>
      <c r="F147" s="109">
        <v>12.6</v>
      </c>
      <c r="G147" s="144"/>
      <c r="H147" s="79">
        <f>F147</f>
        <v>12.6</v>
      </c>
      <c r="I147" s="79"/>
      <c r="J147" s="23"/>
    </row>
    <row r="148" spans="1:10" ht="16" x14ac:dyDescent="0.2">
      <c r="A148" s="63"/>
      <c r="B148" s="75" t="s">
        <v>655</v>
      </c>
      <c r="C148" s="66"/>
      <c r="D148" s="66" t="s">
        <v>412</v>
      </c>
      <c r="E148" s="79">
        <v>10000</v>
      </c>
      <c r="F148" s="109">
        <v>3.42</v>
      </c>
      <c r="G148" s="144"/>
      <c r="H148" s="79">
        <f>F148</f>
        <v>3.42</v>
      </c>
      <c r="I148" s="79"/>
      <c r="J148" s="23"/>
    </row>
    <row r="149" spans="1:10" ht="16" x14ac:dyDescent="0.2">
      <c r="A149" s="63"/>
      <c r="B149" s="75" t="s">
        <v>655</v>
      </c>
      <c r="C149" s="66"/>
      <c r="D149" s="66" t="s">
        <v>413</v>
      </c>
      <c r="E149" s="79">
        <v>240000</v>
      </c>
      <c r="F149" s="109">
        <v>10.029999999999999</v>
      </c>
      <c r="G149" s="144"/>
      <c r="H149" s="79">
        <f>F149</f>
        <v>10.029999999999999</v>
      </c>
      <c r="I149" s="79"/>
      <c r="J149" s="23"/>
    </row>
    <row r="150" spans="1:10" ht="16" x14ac:dyDescent="0.2">
      <c r="A150" s="63"/>
      <c r="B150" s="75" t="s">
        <v>655</v>
      </c>
      <c r="C150" s="66"/>
      <c r="D150" s="66" t="s">
        <v>418</v>
      </c>
      <c r="E150" s="79">
        <v>100000</v>
      </c>
      <c r="F150" s="109">
        <v>4.4000000000000004</v>
      </c>
      <c r="G150" s="144"/>
      <c r="H150" s="79">
        <f>F150</f>
        <v>4.4000000000000004</v>
      </c>
      <c r="I150" s="79"/>
      <c r="J150" s="23"/>
    </row>
    <row r="151" spans="1:10" ht="16" x14ac:dyDescent="0.2">
      <c r="A151" s="63"/>
      <c r="B151" s="75" t="s">
        <v>655</v>
      </c>
      <c r="C151" s="66"/>
      <c r="D151" s="66" t="s">
        <v>414</v>
      </c>
      <c r="E151" s="79">
        <v>10000</v>
      </c>
      <c r="F151" s="109">
        <v>0.35</v>
      </c>
      <c r="G151" s="144"/>
      <c r="H151" s="79">
        <f>F151</f>
        <v>0.35</v>
      </c>
      <c r="I151" s="79"/>
      <c r="J151" s="23"/>
    </row>
    <row r="152" spans="1:10" ht="16" x14ac:dyDescent="0.2">
      <c r="A152" s="63"/>
      <c r="B152" s="75"/>
      <c r="C152" s="66"/>
      <c r="D152" s="66"/>
      <c r="E152" s="79"/>
      <c r="F152" s="109"/>
      <c r="G152" s="144"/>
      <c r="H152" s="79"/>
      <c r="I152" s="79"/>
      <c r="J152" s="23"/>
    </row>
    <row r="153" spans="1:10" ht="16" x14ac:dyDescent="0.2">
      <c r="A153" s="63"/>
      <c r="B153" s="75" t="s">
        <v>572</v>
      </c>
      <c r="C153" s="66" t="s">
        <v>29</v>
      </c>
      <c r="D153" s="66" t="s">
        <v>411</v>
      </c>
      <c r="E153" s="78">
        <v>10000</v>
      </c>
      <c r="F153" s="109">
        <v>0</v>
      </c>
      <c r="G153" s="144">
        <f>H153-F153</f>
        <v>3.08</v>
      </c>
      <c r="H153" s="78">
        <v>3.08</v>
      </c>
      <c r="I153" s="78">
        <f>SUM(H153:H154)</f>
        <v>3.08</v>
      </c>
      <c r="J153" s="211"/>
    </row>
    <row r="154" spans="1:10" ht="16" x14ac:dyDescent="0.2">
      <c r="A154" s="63"/>
      <c r="B154" s="75"/>
      <c r="C154" s="66"/>
      <c r="D154" s="66"/>
      <c r="E154" s="78"/>
      <c r="F154" s="109"/>
      <c r="G154" s="144"/>
      <c r="H154" s="78"/>
      <c r="I154" s="78"/>
      <c r="J154" s="23"/>
    </row>
    <row r="155" spans="1:10" ht="16" x14ac:dyDescent="0.2">
      <c r="A155" s="63"/>
      <c r="B155" s="75"/>
      <c r="C155" s="66"/>
      <c r="D155" s="66"/>
      <c r="E155" s="79"/>
      <c r="F155" s="109"/>
      <c r="G155" s="144"/>
      <c r="H155" s="79"/>
      <c r="I155" s="79"/>
      <c r="J155" s="23"/>
    </row>
    <row r="156" spans="1:10" ht="16" x14ac:dyDescent="0.2">
      <c r="A156" s="63"/>
      <c r="B156" s="75" t="s">
        <v>573</v>
      </c>
      <c r="C156" s="66" t="s">
        <v>201</v>
      </c>
      <c r="D156" s="66" t="s">
        <v>411</v>
      </c>
      <c r="E156" s="79">
        <v>10000</v>
      </c>
      <c r="F156" s="109">
        <v>0</v>
      </c>
      <c r="G156" s="144">
        <f>H156-F156</f>
        <v>1.26</v>
      </c>
      <c r="H156" s="79">
        <v>1.26</v>
      </c>
      <c r="I156" s="79">
        <f>SUM(H156:H161)</f>
        <v>25.18</v>
      </c>
      <c r="J156" s="23"/>
    </row>
    <row r="157" spans="1:10" ht="16" x14ac:dyDescent="0.2">
      <c r="A157" s="63"/>
      <c r="B157" s="75" t="s">
        <v>573</v>
      </c>
      <c r="C157" s="66"/>
      <c r="D157" s="173" t="s">
        <v>417</v>
      </c>
      <c r="E157" s="79">
        <v>10000</v>
      </c>
      <c r="F157" s="109">
        <v>11.57</v>
      </c>
      <c r="G157" s="144"/>
      <c r="H157" s="79">
        <f>F157</f>
        <v>11.57</v>
      </c>
      <c r="I157" s="79"/>
      <c r="J157" s="23"/>
    </row>
    <row r="158" spans="1:10" ht="16" x14ac:dyDescent="0.2">
      <c r="A158" s="63"/>
      <c r="B158" s="75" t="s">
        <v>573</v>
      </c>
      <c r="C158" s="66"/>
      <c r="D158" s="173" t="s">
        <v>412</v>
      </c>
      <c r="E158" s="79">
        <v>10000</v>
      </c>
      <c r="F158" s="109">
        <v>3.42</v>
      </c>
      <c r="G158" s="144"/>
      <c r="H158" s="79">
        <f>F158</f>
        <v>3.42</v>
      </c>
      <c r="I158" s="79"/>
      <c r="J158" s="23"/>
    </row>
    <row r="159" spans="1:10" ht="16" x14ac:dyDescent="0.2">
      <c r="A159" s="63"/>
      <c r="B159" s="75" t="s">
        <v>573</v>
      </c>
      <c r="C159" s="66"/>
      <c r="D159" s="173" t="s">
        <v>413</v>
      </c>
      <c r="E159" s="79">
        <v>100000</v>
      </c>
      <c r="F159" s="109">
        <v>4.18</v>
      </c>
      <c r="G159" s="144"/>
      <c r="H159" s="79">
        <f>F159</f>
        <v>4.18</v>
      </c>
      <c r="I159" s="79"/>
      <c r="J159" s="23"/>
    </row>
    <row r="160" spans="1:10" ht="16" x14ac:dyDescent="0.2">
      <c r="A160" s="63"/>
      <c r="B160" s="75" t="s">
        <v>573</v>
      </c>
      <c r="C160" s="66"/>
      <c r="D160" s="173" t="s">
        <v>418</v>
      </c>
      <c r="E160" s="78">
        <v>100000</v>
      </c>
      <c r="F160" s="109">
        <v>4.4000000000000004</v>
      </c>
      <c r="G160" s="144"/>
      <c r="H160" s="79">
        <f>F160</f>
        <v>4.4000000000000004</v>
      </c>
      <c r="I160" s="79"/>
      <c r="J160" s="23"/>
    </row>
    <row r="161" spans="1:15" ht="16" x14ac:dyDescent="0.2">
      <c r="A161" s="63"/>
      <c r="B161" s="75" t="s">
        <v>573</v>
      </c>
      <c r="C161" s="66"/>
      <c r="D161" s="173" t="s">
        <v>414</v>
      </c>
      <c r="E161" s="79">
        <v>10000</v>
      </c>
      <c r="F161" s="109">
        <v>0.35</v>
      </c>
      <c r="G161" s="144"/>
      <c r="H161" s="79">
        <f>F161</f>
        <v>0.35</v>
      </c>
      <c r="I161" s="79"/>
      <c r="J161" s="23"/>
    </row>
    <row r="162" spans="1:15" ht="16" x14ac:dyDescent="0.2">
      <c r="A162" s="63"/>
      <c r="B162" s="75"/>
      <c r="C162" s="66"/>
      <c r="D162" s="66"/>
      <c r="E162" s="79"/>
      <c r="F162" s="109"/>
      <c r="G162" s="144"/>
      <c r="H162" s="79"/>
      <c r="I162" s="79"/>
      <c r="J162" s="23"/>
    </row>
    <row r="163" spans="1:15" ht="16" x14ac:dyDescent="0.2">
      <c r="A163" s="63"/>
      <c r="B163" s="75" t="s">
        <v>574</v>
      </c>
      <c r="C163" s="85" t="s">
        <v>226</v>
      </c>
      <c r="D163" s="85" t="s">
        <v>411</v>
      </c>
      <c r="E163" s="86">
        <v>10000</v>
      </c>
      <c r="F163" s="251">
        <v>0</v>
      </c>
      <c r="G163" s="144">
        <f>H163-F163</f>
        <v>0.66</v>
      </c>
      <c r="H163" s="86">
        <v>0.66</v>
      </c>
      <c r="I163" s="86">
        <f>SUM(H163:H164)</f>
        <v>0.66</v>
      </c>
      <c r="J163" s="23"/>
    </row>
    <row r="164" spans="1:15" ht="16" x14ac:dyDescent="0.2">
      <c r="A164" s="63"/>
      <c r="B164" s="75"/>
      <c r="C164" s="85"/>
      <c r="D164" s="85"/>
      <c r="E164" s="86"/>
      <c r="F164" s="251"/>
      <c r="G164" s="242"/>
      <c r="H164" s="86"/>
      <c r="I164" s="86"/>
      <c r="J164" s="23"/>
    </row>
    <row r="165" spans="1:15" ht="16" x14ac:dyDescent="0.2">
      <c r="A165" s="63"/>
      <c r="B165" s="75"/>
      <c r="C165" s="85"/>
      <c r="D165" s="85"/>
      <c r="E165" s="86"/>
      <c r="F165" s="251"/>
      <c r="G165" s="242"/>
      <c r="H165" s="86"/>
      <c r="I165" s="86"/>
      <c r="J165" s="23"/>
    </row>
    <row r="166" spans="1:15" ht="16" x14ac:dyDescent="0.2">
      <c r="A166" s="63"/>
      <c r="B166" s="75" t="s">
        <v>575</v>
      </c>
      <c r="C166" s="168" t="s">
        <v>332</v>
      </c>
      <c r="D166" s="168" t="s">
        <v>411</v>
      </c>
      <c r="E166" s="169">
        <v>250000</v>
      </c>
      <c r="F166" s="251">
        <v>15.84</v>
      </c>
      <c r="G166" s="144">
        <f>H166-F166</f>
        <v>0.66000000000000014</v>
      </c>
      <c r="H166" s="86">
        <v>16.5</v>
      </c>
      <c r="I166" s="86">
        <f>SUM(H166:H167)</f>
        <v>26.95</v>
      </c>
      <c r="J166" s="23"/>
      <c r="M166" s="13"/>
      <c r="N166" s="42"/>
      <c r="O166" s="45"/>
    </row>
    <row r="167" spans="1:15" ht="16" x14ac:dyDescent="0.2">
      <c r="A167" s="63"/>
      <c r="B167" s="75" t="s">
        <v>575</v>
      </c>
      <c r="C167" s="168"/>
      <c r="D167" s="168" t="s">
        <v>413</v>
      </c>
      <c r="E167" s="169">
        <v>250000</v>
      </c>
      <c r="F167" s="251">
        <v>10.45</v>
      </c>
      <c r="G167" s="242"/>
      <c r="H167" s="86">
        <f>F167</f>
        <v>10.45</v>
      </c>
      <c r="I167" s="86"/>
      <c r="J167" s="23"/>
      <c r="M167" s="13"/>
      <c r="N167" s="42"/>
      <c r="O167" s="45"/>
    </row>
    <row r="168" spans="1:15" ht="16" x14ac:dyDescent="0.2">
      <c r="A168" s="63"/>
      <c r="B168" s="75"/>
      <c r="C168" s="168"/>
      <c r="D168" s="168"/>
      <c r="E168" s="169"/>
      <c r="F168" s="251"/>
      <c r="G168" s="242"/>
      <c r="H168" s="86"/>
      <c r="I168" s="86"/>
      <c r="J168" s="23"/>
      <c r="M168" s="13"/>
      <c r="N168" s="42"/>
      <c r="O168" s="45"/>
    </row>
    <row r="169" spans="1:15" s="297" customFormat="1" ht="16" x14ac:dyDescent="0.2">
      <c r="A169" s="294"/>
      <c r="B169" s="295" t="s">
        <v>576</v>
      </c>
      <c r="C169" s="215" t="s">
        <v>71</v>
      </c>
      <c r="D169" s="215" t="s">
        <v>411</v>
      </c>
      <c r="E169" s="193">
        <v>50000</v>
      </c>
      <c r="F169" s="193">
        <f>H169-G169</f>
        <v>12.32</v>
      </c>
      <c r="G169" s="193">
        <v>3.08</v>
      </c>
      <c r="H169" s="193">
        <v>15.4</v>
      </c>
      <c r="I169" s="193">
        <f>SUM(H169:H172)</f>
        <v>30.35</v>
      </c>
      <c r="J169" s="296" t="s">
        <v>670</v>
      </c>
    </row>
    <row r="170" spans="1:15" ht="16" x14ac:dyDescent="0.2">
      <c r="A170" s="63"/>
      <c r="B170" s="75" t="s">
        <v>576</v>
      </c>
      <c r="C170" s="66"/>
      <c r="D170" s="66" t="s">
        <v>417</v>
      </c>
      <c r="E170" s="79">
        <v>30000</v>
      </c>
      <c r="F170" s="109">
        <v>13.23</v>
      </c>
      <c r="G170" s="144"/>
      <c r="H170" s="79">
        <f>F170</f>
        <v>13.23</v>
      </c>
      <c r="I170" s="79"/>
      <c r="J170" s="23"/>
    </row>
    <row r="171" spans="1:15" ht="16" x14ac:dyDescent="0.2">
      <c r="A171" s="63"/>
      <c r="B171" s="75" t="s">
        <v>576</v>
      </c>
      <c r="C171" s="66"/>
      <c r="D171" s="66" t="s">
        <v>413</v>
      </c>
      <c r="E171" s="79">
        <v>20000</v>
      </c>
      <c r="F171" s="109">
        <v>0.84</v>
      </c>
      <c r="G171" s="144"/>
      <c r="H171" s="79">
        <f>F171</f>
        <v>0.84</v>
      </c>
      <c r="I171" s="79"/>
      <c r="J171" s="23"/>
    </row>
    <row r="172" spans="1:15" ht="16" x14ac:dyDescent="0.2">
      <c r="A172" s="63"/>
      <c r="B172" s="75" t="s">
        <v>576</v>
      </c>
      <c r="C172" s="66"/>
      <c r="D172" s="66" t="s">
        <v>418</v>
      </c>
      <c r="E172" s="79">
        <v>20000</v>
      </c>
      <c r="F172" s="109">
        <v>0.88</v>
      </c>
      <c r="G172" s="144"/>
      <c r="H172" s="79">
        <f>F172</f>
        <v>0.88</v>
      </c>
      <c r="I172" s="79"/>
      <c r="J172" s="23"/>
    </row>
    <row r="173" spans="1:15" ht="16" x14ac:dyDescent="0.2">
      <c r="A173" s="63"/>
      <c r="B173" s="75"/>
      <c r="C173" s="66"/>
      <c r="D173" s="66"/>
      <c r="E173" s="79"/>
      <c r="F173" s="109"/>
      <c r="G173" s="144"/>
      <c r="H173" s="79"/>
      <c r="I173" s="79"/>
      <c r="J173" s="23"/>
    </row>
    <row r="174" spans="1:15" ht="16" x14ac:dyDescent="0.2">
      <c r="A174" s="63"/>
      <c r="B174" s="75" t="s">
        <v>577</v>
      </c>
      <c r="C174" s="66" t="s">
        <v>131</v>
      </c>
      <c r="D174" s="66" t="s">
        <v>411</v>
      </c>
      <c r="E174" s="79">
        <v>10000</v>
      </c>
      <c r="F174" s="109">
        <v>0</v>
      </c>
      <c r="G174" s="144">
        <v>5.0199999999999996</v>
      </c>
      <c r="H174" s="79">
        <v>5.0199999999999996</v>
      </c>
      <c r="I174" s="79">
        <f>SUM(H174:H177)</f>
        <v>20.080000000000002</v>
      </c>
      <c r="J174" s="23" t="s">
        <v>670</v>
      </c>
    </row>
    <row r="175" spans="1:15" ht="16" x14ac:dyDescent="0.2">
      <c r="A175" s="63"/>
      <c r="B175" s="75" t="s">
        <v>577</v>
      </c>
      <c r="C175" s="66"/>
      <c r="D175" s="173" t="s">
        <v>417</v>
      </c>
      <c r="E175" s="79">
        <v>10000</v>
      </c>
      <c r="F175" s="109">
        <v>4.41</v>
      </c>
      <c r="G175" s="144"/>
      <c r="H175" s="79">
        <v>6.77</v>
      </c>
      <c r="I175" s="79"/>
      <c r="J175" s="23" t="s">
        <v>669</v>
      </c>
    </row>
    <row r="176" spans="1:15" ht="16" x14ac:dyDescent="0.2">
      <c r="A176" s="63"/>
      <c r="B176" s="75" t="s">
        <v>577</v>
      </c>
      <c r="C176" s="66"/>
      <c r="D176" s="173" t="s">
        <v>413</v>
      </c>
      <c r="E176" s="79">
        <v>190000</v>
      </c>
      <c r="F176" s="109">
        <v>7.94</v>
      </c>
      <c r="G176" s="144"/>
      <c r="H176" s="79">
        <f>F176</f>
        <v>7.94</v>
      </c>
      <c r="I176" s="79"/>
      <c r="J176" s="23"/>
    </row>
    <row r="177" spans="1:10" ht="16" x14ac:dyDescent="0.2">
      <c r="A177" s="63"/>
      <c r="B177" s="75" t="s">
        <v>577</v>
      </c>
      <c r="C177" s="66"/>
      <c r="D177" s="173" t="s">
        <v>414</v>
      </c>
      <c r="E177" s="78">
        <v>10000</v>
      </c>
      <c r="F177" s="109">
        <v>0.35</v>
      </c>
      <c r="G177" s="144"/>
      <c r="H177" s="78">
        <f>F177</f>
        <v>0.35</v>
      </c>
      <c r="I177" s="78"/>
      <c r="J177" s="23"/>
    </row>
    <row r="178" spans="1:10" ht="16" x14ac:dyDescent="0.2">
      <c r="A178" s="63"/>
      <c r="B178" s="75"/>
      <c r="C178" s="66"/>
      <c r="D178" s="66"/>
      <c r="E178" s="79"/>
      <c r="F178" s="109"/>
      <c r="G178" s="144"/>
      <c r="H178" s="79"/>
      <c r="I178" s="79"/>
      <c r="J178" s="23"/>
    </row>
    <row r="179" spans="1:10" s="226" customFormat="1" ht="16" x14ac:dyDescent="0.2">
      <c r="A179" s="101"/>
      <c r="B179" s="81" t="s">
        <v>578</v>
      </c>
      <c r="C179" s="227" t="s">
        <v>227</v>
      </c>
      <c r="D179" s="82"/>
      <c r="E179" s="90"/>
      <c r="F179" s="90"/>
      <c r="G179" s="83"/>
      <c r="H179" s="90"/>
      <c r="I179" s="90"/>
      <c r="J179" s="105" t="s">
        <v>657</v>
      </c>
    </row>
    <row r="180" spans="1:10" ht="16" x14ac:dyDescent="0.2">
      <c r="A180" s="63"/>
      <c r="B180" s="75"/>
      <c r="C180" s="85"/>
      <c r="D180" s="85"/>
      <c r="E180" s="86"/>
      <c r="F180" s="251"/>
      <c r="G180" s="242"/>
      <c r="H180" s="86"/>
      <c r="I180" s="86"/>
      <c r="J180" s="23"/>
    </row>
    <row r="181" spans="1:10" ht="16" x14ac:dyDescent="0.2">
      <c r="A181" s="63"/>
      <c r="B181" s="75" t="s">
        <v>579</v>
      </c>
      <c r="C181" s="66" t="s">
        <v>70</v>
      </c>
      <c r="D181" s="66" t="s">
        <v>411</v>
      </c>
      <c r="E181" s="79">
        <v>10000</v>
      </c>
      <c r="F181" s="109">
        <v>0</v>
      </c>
      <c r="G181" s="144">
        <f>H181-F181</f>
        <v>2.0099999999999998</v>
      </c>
      <c r="H181" s="79">
        <v>2.0099999999999998</v>
      </c>
      <c r="I181" s="79">
        <f>SUM(H181:H186)</f>
        <v>17.190000000000001</v>
      </c>
      <c r="J181" s="23"/>
    </row>
    <row r="182" spans="1:10" ht="16" x14ac:dyDescent="0.2">
      <c r="A182" s="63"/>
      <c r="B182" s="75" t="s">
        <v>579</v>
      </c>
      <c r="C182" s="66"/>
      <c r="D182" s="173" t="s">
        <v>417</v>
      </c>
      <c r="E182" s="79">
        <v>10000</v>
      </c>
      <c r="F182" s="109">
        <v>2.83</v>
      </c>
      <c r="G182" s="144"/>
      <c r="H182" s="79">
        <f>F182</f>
        <v>2.83</v>
      </c>
      <c r="I182" s="79"/>
      <c r="J182" s="23"/>
    </row>
    <row r="183" spans="1:10" ht="16" x14ac:dyDescent="0.2">
      <c r="A183" s="63"/>
      <c r="B183" s="75" t="s">
        <v>579</v>
      </c>
      <c r="C183" s="66"/>
      <c r="D183" s="173" t="s">
        <v>412</v>
      </c>
      <c r="E183" s="79">
        <v>10000</v>
      </c>
      <c r="F183" s="109">
        <v>3.42</v>
      </c>
      <c r="G183" s="144"/>
      <c r="H183" s="79">
        <f>F183</f>
        <v>3.42</v>
      </c>
      <c r="I183" s="79"/>
      <c r="J183" s="23"/>
    </row>
    <row r="184" spans="1:10" ht="16" x14ac:dyDescent="0.2">
      <c r="A184" s="63"/>
      <c r="B184" s="75" t="s">
        <v>579</v>
      </c>
      <c r="C184" s="66"/>
      <c r="D184" s="173" t="s">
        <v>413</v>
      </c>
      <c r="E184" s="79">
        <v>100000</v>
      </c>
      <c r="F184" s="109">
        <v>4.18</v>
      </c>
      <c r="G184" s="144"/>
      <c r="H184" s="79">
        <f>F184</f>
        <v>4.18</v>
      </c>
      <c r="I184" s="79"/>
      <c r="J184" s="23"/>
    </row>
    <row r="185" spans="1:10" ht="16" x14ac:dyDescent="0.2">
      <c r="A185" s="63"/>
      <c r="B185" s="75" t="s">
        <v>579</v>
      </c>
      <c r="C185" s="66"/>
      <c r="D185" s="173" t="s">
        <v>418</v>
      </c>
      <c r="E185" s="78">
        <v>100000</v>
      </c>
      <c r="F185" s="109">
        <v>4.4000000000000004</v>
      </c>
      <c r="G185" s="144"/>
      <c r="H185" s="79">
        <f>F185</f>
        <v>4.4000000000000004</v>
      </c>
      <c r="I185" s="79"/>
      <c r="J185" s="23"/>
    </row>
    <row r="186" spans="1:10" ht="16" x14ac:dyDescent="0.2">
      <c r="A186" s="63"/>
      <c r="B186" s="75" t="s">
        <v>579</v>
      </c>
      <c r="C186" s="66"/>
      <c r="D186" s="173" t="s">
        <v>414</v>
      </c>
      <c r="E186" s="79">
        <v>10000</v>
      </c>
      <c r="F186" s="109">
        <v>0.35</v>
      </c>
      <c r="G186" s="144"/>
      <c r="H186" s="79">
        <f>F186</f>
        <v>0.35</v>
      </c>
      <c r="I186" s="79"/>
      <c r="J186" s="23"/>
    </row>
    <row r="187" spans="1:10" ht="16" x14ac:dyDescent="0.2">
      <c r="A187" s="63"/>
      <c r="B187" s="75"/>
      <c r="C187" s="66"/>
      <c r="D187" s="66"/>
      <c r="E187" s="78"/>
      <c r="F187" s="109"/>
      <c r="G187" s="144"/>
      <c r="H187" s="78"/>
      <c r="I187" s="78"/>
      <c r="J187" s="23"/>
    </row>
    <row r="188" spans="1:10" ht="16" x14ac:dyDescent="0.2">
      <c r="A188" s="63"/>
      <c r="B188" s="75" t="s">
        <v>581</v>
      </c>
      <c r="C188" s="70" t="s">
        <v>214</v>
      </c>
      <c r="D188" s="70" t="s">
        <v>411</v>
      </c>
      <c r="E188" s="130">
        <v>10000</v>
      </c>
      <c r="F188" s="111">
        <v>0</v>
      </c>
      <c r="G188" s="144">
        <f>H188-F188</f>
        <v>3.08</v>
      </c>
      <c r="H188" s="130">
        <v>3.08</v>
      </c>
      <c r="I188" s="130">
        <f>H188</f>
        <v>3.08</v>
      </c>
      <c r="J188" s="211"/>
    </row>
    <row r="189" spans="1:10" ht="16" x14ac:dyDescent="0.2">
      <c r="A189" s="63"/>
      <c r="B189" s="75"/>
      <c r="C189" s="70"/>
      <c r="D189" s="70"/>
      <c r="E189" s="130"/>
      <c r="F189" s="111"/>
      <c r="G189" s="192"/>
      <c r="H189" s="130"/>
      <c r="I189" s="130"/>
      <c r="J189" s="23"/>
    </row>
    <row r="190" spans="1:10" s="297" customFormat="1" ht="16" x14ac:dyDescent="0.2">
      <c r="A190" s="294"/>
      <c r="B190" s="295" t="s">
        <v>582</v>
      </c>
      <c r="C190" s="215" t="s">
        <v>368</v>
      </c>
      <c r="D190" s="215" t="s">
        <v>411</v>
      </c>
      <c r="E190" s="193">
        <v>190000</v>
      </c>
      <c r="F190" s="193">
        <f>H190-G190</f>
        <v>16.38</v>
      </c>
      <c r="G190" s="193">
        <v>0.91</v>
      </c>
      <c r="H190" s="193">
        <v>17.29</v>
      </c>
      <c r="I190" s="193">
        <f>SUM(H190:H195)</f>
        <v>38.69</v>
      </c>
      <c r="J190" s="296" t="s">
        <v>670</v>
      </c>
    </row>
    <row r="191" spans="1:10" ht="16" x14ac:dyDescent="0.2">
      <c r="A191" s="63"/>
      <c r="B191" s="75" t="s">
        <v>582</v>
      </c>
      <c r="C191" s="66"/>
      <c r="D191" s="173" t="s">
        <v>417</v>
      </c>
      <c r="E191" s="78">
        <v>50000</v>
      </c>
      <c r="F191" s="109">
        <v>9.0500000000000007</v>
      </c>
      <c r="G191" s="144"/>
      <c r="H191" s="78">
        <f>F191</f>
        <v>9.0500000000000007</v>
      </c>
      <c r="I191" s="78"/>
      <c r="J191" s="23"/>
    </row>
    <row r="192" spans="1:10" ht="16" x14ac:dyDescent="0.2">
      <c r="A192" s="63"/>
      <c r="B192" s="75" t="s">
        <v>582</v>
      </c>
      <c r="C192" s="66"/>
      <c r="D192" s="173" t="s">
        <v>412</v>
      </c>
      <c r="E192" s="78">
        <v>10000</v>
      </c>
      <c r="F192" s="109">
        <v>3.42</v>
      </c>
      <c r="G192" s="144"/>
      <c r="H192" s="78">
        <f>F192</f>
        <v>3.42</v>
      </c>
      <c r="I192" s="78"/>
      <c r="J192" s="23"/>
    </row>
    <row r="193" spans="1:10" ht="16" x14ac:dyDescent="0.2">
      <c r="A193" s="63"/>
      <c r="B193" s="75" t="s">
        <v>582</v>
      </c>
      <c r="C193" s="66"/>
      <c r="D193" s="173" t="s">
        <v>413</v>
      </c>
      <c r="E193" s="78">
        <v>100000</v>
      </c>
      <c r="F193" s="109">
        <v>4.18</v>
      </c>
      <c r="G193" s="144"/>
      <c r="H193" s="78">
        <f>F193</f>
        <v>4.18</v>
      </c>
      <c r="I193" s="78"/>
      <c r="J193" s="23"/>
    </row>
    <row r="194" spans="1:10" ht="16" x14ac:dyDescent="0.2">
      <c r="A194" s="63"/>
      <c r="B194" s="75" t="s">
        <v>582</v>
      </c>
      <c r="C194" s="66"/>
      <c r="D194" s="173" t="s">
        <v>418</v>
      </c>
      <c r="E194" s="78">
        <v>100000</v>
      </c>
      <c r="F194" s="109">
        <v>4.4000000000000004</v>
      </c>
      <c r="G194" s="144"/>
      <c r="H194" s="78">
        <f>F194</f>
        <v>4.4000000000000004</v>
      </c>
      <c r="I194" s="78"/>
      <c r="J194" s="23"/>
    </row>
    <row r="195" spans="1:10" ht="16" x14ac:dyDescent="0.2">
      <c r="A195" s="63"/>
      <c r="B195" s="75" t="s">
        <v>582</v>
      </c>
      <c r="C195" s="66"/>
      <c r="D195" s="173" t="s">
        <v>414</v>
      </c>
      <c r="E195" s="78">
        <v>10000</v>
      </c>
      <c r="F195" s="109">
        <v>0.35</v>
      </c>
      <c r="G195" s="144"/>
      <c r="H195" s="78">
        <f>F195</f>
        <v>0.35</v>
      </c>
      <c r="I195" s="78"/>
      <c r="J195" s="23"/>
    </row>
    <row r="196" spans="1:10" ht="16" x14ac:dyDescent="0.2">
      <c r="A196" s="63"/>
      <c r="B196" s="75"/>
      <c r="C196" s="66"/>
      <c r="D196" s="173"/>
      <c r="E196" s="78"/>
      <c r="F196" s="109"/>
      <c r="G196" s="144"/>
      <c r="H196" s="78"/>
      <c r="I196" s="78"/>
      <c r="J196" s="23"/>
    </row>
    <row r="197" spans="1:10" ht="16" x14ac:dyDescent="0.2">
      <c r="A197" s="63"/>
      <c r="B197" s="75" t="s">
        <v>638</v>
      </c>
      <c r="C197" s="66" t="s">
        <v>636</v>
      </c>
      <c r="D197" s="173" t="s">
        <v>411</v>
      </c>
      <c r="E197" s="78">
        <v>100000</v>
      </c>
      <c r="F197" s="109">
        <f>H197-G197</f>
        <v>11.34</v>
      </c>
      <c r="G197" s="144">
        <v>1.26</v>
      </c>
      <c r="H197" s="78">
        <v>12.6</v>
      </c>
      <c r="I197" s="78">
        <f>SUM(H197:H200)</f>
        <v>24.310000000000002</v>
      </c>
      <c r="J197" s="23" t="s">
        <v>637</v>
      </c>
    </row>
    <row r="198" spans="1:10" ht="16" x14ac:dyDescent="0.2">
      <c r="A198" s="63"/>
      <c r="B198" s="75" t="s">
        <v>638</v>
      </c>
      <c r="C198" s="66"/>
      <c r="D198" s="173" t="s">
        <v>412</v>
      </c>
      <c r="E198" s="78">
        <v>10000</v>
      </c>
      <c r="F198" s="109">
        <v>3.42</v>
      </c>
      <c r="G198" s="144"/>
      <c r="H198" s="78">
        <f>F198</f>
        <v>3.42</v>
      </c>
      <c r="I198" s="78"/>
      <c r="J198" s="23"/>
    </row>
    <row r="199" spans="1:10" ht="16" x14ac:dyDescent="0.2">
      <c r="A199" s="63"/>
      <c r="B199" s="75" t="s">
        <v>638</v>
      </c>
      <c r="C199" s="66"/>
      <c r="D199" s="173" t="s">
        <v>413</v>
      </c>
      <c r="E199" s="78">
        <v>190000</v>
      </c>
      <c r="F199" s="109">
        <v>7.94</v>
      </c>
      <c r="G199" s="144"/>
      <c r="H199" s="78">
        <f>F199</f>
        <v>7.94</v>
      </c>
      <c r="I199" s="78"/>
      <c r="J199" s="23"/>
    </row>
    <row r="200" spans="1:10" ht="16" x14ac:dyDescent="0.2">
      <c r="A200" s="63"/>
      <c r="B200" s="75" t="s">
        <v>638</v>
      </c>
      <c r="C200" s="66"/>
      <c r="D200" s="173" t="s">
        <v>414</v>
      </c>
      <c r="E200" s="78">
        <v>10000</v>
      </c>
      <c r="F200" s="109">
        <v>0.35</v>
      </c>
      <c r="G200" s="144"/>
      <c r="H200" s="78">
        <f>F200</f>
        <v>0.35</v>
      </c>
      <c r="I200" s="78"/>
      <c r="J200" s="23"/>
    </row>
    <row r="201" spans="1:10" ht="16" x14ac:dyDescent="0.2">
      <c r="A201" s="63"/>
      <c r="B201" s="75"/>
      <c r="C201" s="66"/>
      <c r="D201" s="66"/>
      <c r="E201" s="78"/>
      <c r="F201" s="109"/>
      <c r="G201" s="144"/>
      <c r="H201" s="78"/>
      <c r="I201" s="78"/>
      <c r="J201" s="23"/>
    </row>
    <row r="202" spans="1:10" ht="16" x14ac:dyDescent="0.2">
      <c r="A202" s="63"/>
      <c r="B202" s="75" t="s">
        <v>583</v>
      </c>
      <c r="C202" s="66" t="s">
        <v>133</v>
      </c>
      <c r="D202" s="66" t="s">
        <v>411</v>
      </c>
      <c r="E202" s="78">
        <v>150000</v>
      </c>
      <c r="F202" s="109">
        <f>H202-G202</f>
        <v>17.639999999999997</v>
      </c>
      <c r="G202" s="144">
        <v>1.26</v>
      </c>
      <c r="H202" s="78">
        <v>18.899999999999999</v>
      </c>
      <c r="I202" s="78">
        <f>SUM(H202:H207)</f>
        <v>104.26</v>
      </c>
      <c r="J202" s="211"/>
    </row>
    <row r="203" spans="1:10" ht="16" x14ac:dyDescent="0.2">
      <c r="A203" s="63"/>
      <c r="B203" s="75" t="s">
        <v>583</v>
      </c>
      <c r="C203" s="66"/>
      <c r="D203" s="173" t="s">
        <v>417</v>
      </c>
      <c r="E203" s="78">
        <v>150000</v>
      </c>
      <c r="F203" s="109">
        <v>42.45</v>
      </c>
      <c r="G203" s="144"/>
      <c r="H203" s="78">
        <v>66.150000000000006</v>
      </c>
      <c r="I203" s="78"/>
      <c r="J203" s="23" t="s">
        <v>669</v>
      </c>
    </row>
    <row r="204" spans="1:10" ht="16" x14ac:dyDescent="0.2">
      <c r="A204" s="63"/>
      <c r="B204" s="75" t="s">
        <v>583</v>
      </c>
      <c r="C204" s="66"/>
      <c r="D204" s="173" t="s">
        <v>412</v>
      </c>
      <c r="E204" s="78">
        <v>10000</v>
      </c>
      <c r="F204" s="109">
        <v>3.42</v>
      </c>
      <c r="G204" s="144"/>
      <c r="H204" s="78">
        <f>F204</f>
        <v>3.42</v>
      </c>
      <c r="I204" s="78"/>
      <c r="J204" s="23"/>
    </row>
    <row r="205" spans="1:10" ht="16" x14ac:dyDescent="0.2">
      <c r="A205" s="63"/>
      <c r="B205" s="75" t="s">
        <v>583</v>
      </c>
      <c r="C205" s="66"/>
      <c r="D205" s="173" t="s">
        <v>413</v>
      </c>
      <c r="E205" s="78">
        <v>180000</v>
      </c>
      <c r="F205" s="109">
        <v>7.52</v>
      </c>
      <c r="G205" s="144"/>
      <c r="H205" s="78">
        <f>F205</f>
        <v>7.52</v>
      </c>
      <c r="I205" s="78"/>
      <c r="J205" s="23"/>
    </row>
    <row r="206" spans="1:10" ht="16" x14ac:dyDescent="0.2">
      <c r="A206" s="63"/>
      <c r="B206" s="75" t="s">
        <v>583</v>
      </c>
      <c r="C206" s="66"/>
      <c r="D206" s="173" t="s">
        <v>418</v>
      </c>
      <c r="E206" s="78">
        <v>180000</v>
      </c>
      <c r="F206" s="109">
        <v>7.92</v>
      </c>
      <c r="G206" s="144"/>
      <c r="H206" s="78">
        <f>F206</f>
        <v>7.92</v>
      </c>
      <c r="I206" s="78"/>
      <c r="J206" s="23"/>
    </row>
    <row r="207" spans="1:10" ht="16" x14ac:dyDescent="0.2">
      <c r="A207" s="63"/>
      <c r="B207" s="75" t="s">
        <v>583</v>
      </c>
      <c r="C207" s="66"/>
      <c r="D207" s="173" t="s">
        <v>414</v>
      </c>
      <c r="E207" s="78">
        <v>10000</v>
      </c>
      <c r="F207" s="109">
        <v>0.35</v>
      </c>
      <c r="G207" s="144"/>
      <c r="H207" s="78">
        <f>F207</f>
        <v>0.35</v>
      </c>
      <c r="I207" s="78"/>
      <c r="J207" s="23"/>
    </row>
    <row r="208" spans="1:10" ht="16" x14ac:dyDescent="0.2">
      <c r="A208" s="63"/>
      <c r="B208" s="75"/>
      <c r="C208" s="66"/>
      <c r="D208" s="66"/>
      <c r="E208" s="78"/>
      <c r="F208" s="109"/>
      <c r="G208" s="144"/>
      <c r="H208" s="78"/>
      <c r="I208" s="78"/>
      <c r="J208" s="23"/>
    </row>
    <row r="209" spans="1:10" ht="16" x14ac:dyDescent="0.2">
      <c r="A209" s="63"/>
      <c r="B209" s="75" t="s">
        <v>585</v>
      </c>
      <c r="C209" s="66" t="s">
        <v>378</v>
      </c>
      <c r="D209" s="66" t="s">
        <v>411</v>
      </c>
      <c r="E209" s="78">
        <v>10000</v>
      </c>
      <c r="F209" s="109">
        <v>0</v>
      </c>
      <c r="G209" s="144">
        <f>H209-F209</f>
        <v>8.02</v>
      </c>
      <c r="H209" s="78">
        <v>8.02</v>
      </c>
      <c r="I209" s="78">
        <f>H209</f>
        <v>8.02</v>
      </c>
      <c r="J209" s="23"/>
    </row>
    <row r="210" spans="1:10" ht="16" x14ac:dyDescent="0.2">
      <c r="A210" s="63"/>
      <c r="B210" s="75"/>
      <c r="C210" s="66"/>
      <c r="D210" s="66"/>
      <c r="E210" s="78"/>
      <c r="F210" s="109"/>
      <c r="G210" s="144"/>
      <c r="H210" s="78"/>
      <c r="I210" s="78"/>
      <c r="J210" s="23"/>
    </row>
    <row r="211" spans="1:10" s="297" customFormat="1" ht="16" x14ac:dyDescent="0.2">
      <c r="A211" s="294"/>
      <c r="B211" s="295" t="s">
        <v>586</v>
      </c>
      <c r="C211" s="216" t="s">
        <v>228</v>
      </c>
      <c r="D211" s="216" t="s">
        <v>411</v>
      </c>
      <c r="E211" s="194">
        <v>10000</v>
      </c>
      <c r="F211" s="194">
        <v>0</v>
      </c>
      <c r="G211" s="193">
        <f>H211-F211</f>
        <v>0.53</v>
      </c>
      <c r="H211" s="194">
        <v>0.53</v>
      </c>
      <c r="I211" s="194">
        <f>H211</f>
        <v>0.53</v>
      </c>
      <c r="J211" s="296" t="s">
        <v>670</v>
      </c>
    </row>
    <row r="212" spans="1:10" ht="16" x14ac:dyDescent="0.2">
      <c r="A212" s="63"/>
      <c r="B212" s="75"/>
      <c r="C212" s="85"/>
      <c r="D212" s="85"/>
      <c r="E212" s="86"/>
      <c r="F212" s="251"/>
      <c r="G212" s="144"/>
      <c r="H212" s="86"/>
      <c r="I212" s="86"/>
      <c r="J212" s="23"/>
    </row>
    <row r="213" spans="1:10" ht="16" x14ac:dyDescent="0.2">
      <c r="A213" s="63"/>
      <c r="B213" s="75" t="s">
        <v>587</v>
      </c>
      <c r="C213" s="85" t="s">
        <v>507</v>
      </c>
      <c r="D213" s="85" t="s">
        <v>411</v>
      </c>
      <c r="E213" s="86">
        <v>10000</v>
      </c>
      <c r="F213" s="251">
        <v>0</v>
      </c>
      <c r="G213" s="144">
        <f>H213-F213</f>
        <v>3.08</v>
      </c>
      <c r="H213" s="86">
        <v>3.08</v>
      </c>
      <c r="I213" s="86">
        <f>SUM(H213:H216)</f>
        <v>4.2500000000000009</v>
      </c>
      <c r="J213" s="23"/>
    </row>
    <row r="214" spans="1:10" ht="16" x14ac:dyDescent="0.2">
      <c r="A214" s="63"/>
      <c r="B214" s="75" t="s">
        <v>587</v>
      </c>
      <c r="C214" s="85"/>
      <c r="D214" s="85" t="s">
        <v>412</v>
      </c>
      <c r="E214" s="86">
        <v>2000</v>
      </c>
      <c r="F214" s="251">
        <v>0.68</v>
      </c>
      <c r="G214" s="144"/>
      <c r="H214" s="86">
        <f>F214</f>
        <v>0.68</v>
      </c>
      <c r="I214" s="86"/>
      <c r="J214" s="23"/>
    </row>
    <row r="215" spans="1:10" ht="16" x14ac:dyDescent="0.2">
      <c r="A215" s="63"/>
      <c r="B215" s="75" t="s">
        <v>587</v>
      </c>
      <c r="C215" s="85"/>
      <c r="D215" s="85" t="s">
        <v>413</v>
      </c>
      <c r="E215" s="86">
        <v>10000</v>
      </c>
      <c r="F215" s="251">
        <v>0.42</v>
      </c>
      <c r="G215" s="144"/>
      <c r="H215" s="86">
        <f>F215</f>
        <v>0.42</v>
      </c>
      <c r="I215" s="86"/>
      <c r="J215" s="23"/>
    </row>
    <row r="216" spans="1:10" ht="16" x14ac:dyDescent="0.2">
      <c r="A216" s="63"/>
      <c r="B216" s="75" t="s">
        <v>587</v>
      </c>
      <c r="C216" s="85"/>
      <c r="D216" s="85" t="s">
        <v>414</v>
      </c>
      <c r="E216" s="86">
        <v>2000</v>
      </c>
      <c r="F216" s="251">
        <v>7.0000000000000007E-2</v>
      </c>
      <c r="G216" s="144"/>
      <c r="H216" s="86">
        <f>F216</f>
        <v>7.0000000000000007E-2</v>
      </c>
      <c r="I216" s="86"/>
      <c r="J216" s="23"/>
    </row>
    <row r="217" spans="1:10" ht="16" x14ac:dyDescent="0.2">
      <c r="A217" s="63"/>
      <c r="B217" s="75"/>
      <c r="C217" s="85"/>
      <c r="D217" s="85"/>
      <c r="E217" s="86"/>
      <c r="F217" s="251"/>
      <c r="G217" s="242"/>
      <c r="H217" s="86"/>
      <c r="I217" s="86"/>
      <c r="J217" s="23"/>
    </row>
    <row r="218" spans="1:10" ht="16" x14ac:dyDescent="0.2">
      <c r="A218" s="63"/>
      <c r="B218" s="75" t="s">
        <v>588</v>
      </c>
      <c r="C218" s="66" t="s">
        <v>84</v>
      </c>
      <c r="D218" s="66" t="s">
        <v>411</v>
      </c>
      <c r="E218" s="78">
        <v>10000</v>
      </c>
      <c r="F218" s="109">
        <v>0</v>
      </c>
      <c r="G218" s="144">
        <f>H218-F218</f>
        <v>0.91</v>
      </c>
      <c r="H218" s="78">
        <v>0.91</v>
      </c>
      <c r="I218" s="78">
        <f>SUM(H218:H219)</f>
        <v>1.33</v>
      </c>
      <c r="J218" s="211"/>
    </row>
    <row r="219" spans="1:10" ht="16" x14ac:dyDescent="0.2">
      <c r="A219" s="63"/>
      <c r="B219" s="75" t="s">
        <v>588</v>
      </c>
      <c r="C219" s="66"/>
      <c r="D219" s="66" t="s">
        <v>413</v>
      </c>
      <c r="E219" s="78">
        <v>10000</v>
      </c>
      <c r="F219" s="109">
        <v>0.42</v>
      </c>
      <c r="G219" s="144"/>
      <c r="H219" s="78">
        <f>F219</f>
        <v>0.42</v>
      </c>
      <c r="I219" s="78"/>
      <c r="J219" s="23"/>
    </row>
    <row r="220" spans="1:10" ht="16" x14ac:dyDescent="0.2">
      <c r="A220" s="63"/>
      <c r="B220" s="75"/>
      <c r="C220" s="66"/>
      <c r="D220" s="66"/>
      <c r="E220" s="78"/>
      <c r="F220" s="109"/>
      <c r="G220" s="144"/>
      <c r="H220" s="78"/>
      <c r="I220" s="78"/>
      <c r="J220" s="23"/>
    </row>
    <row r="221" spans="1:10" ht="16" x14ac:dyDescent="0.2">
      <c r="A221" s="63"/>
      <c r="B221" s="75" t="s">
        <v>589</v>
      </c>
      <c r="C221" s="66" t="s">
        <v>60</v>
      </c>
      <c r="D221" s="66" t="s">
        <v>411</v>
      </c>
      <c r="E221" s="78">
        <v>10000</v>
      </c>
      <c r="F221" s="109">
        <v>0</v>
      </c>
      <c r="G221" s="144">
        <f>H221-F221</f>
        <v>8.02</v>
      </c>
      <c r="H221" s="78">
        <v>8.02</v>
      </c>
      <c r="I221" s="78">
        <f>H221</f>
        <v>8.02</v>
      </c>
      <c r="J221" s="211"/>
    </row>
    <row r="222" spans="1:10" ht="16" x14ac:dyDescent="0.2">
      <c r="A222" s="63"/>
      <c r="B222" s="75"/>
      <c r="C222" s="66"/>
      <c r="D222" s="66"/>
      <c r="E222" s="78"/>
      <c r="F222" s="109"/>
      <c r="G222" s="144"/>
      <c r="H222" s="78"/>
      <c r="I222" s="78"/>
      <c r="J222" s="23"/>
    </row>
    <row r="223" spans="1:10" ht="16" x14ac:dyDescent="0.2">
      <c r="A223" s="63"/>
      <c r="B223" s="75" t="s">
        <v>425</v>
      </c>
      <c r="C223" s="66" t="s">
        <v>426</v>
      </c>
      <c r="D223" s="66" t="s">
        <v>411</v>
      </c>
      <c r="E223" s="78">
        <v>10000</v>
      </c>
      <c r="F223" s="109">
        <v>0</v>
      </c>
      <c r="G223" s="144">
        <f>H223-F223</f>
        <v>0.66</v>
      </c>
      <c r="H223" s="78">
        <v>0.66</v>
      </c>
      <c r="I223" s="78">
        <f>SUM(H223:H224)</f>
        <v>1.08</v>
      </c>
      <c r="J223" s="23"/>
    </row>
    <row r="224" spans="1:10" ht="16" x14ac:dyDescent="0.2">
      <c r="A224" s="63"/>
      <c r="B224" s="75" t="s">
        <v>425</v>
      </c>
      <c r="C224" s="66"/>
      <c r="D224" s="66" t="s">
        <v>413</v>
      </c>
      <c r="E224" s="78">
        <v>10000</v>
      </c>
      <c r="F224" s="109">
        <v>0.42</v>
      </c>
      <c r="G224" s="144"/>
      <c r="H224" s="78">
        <f>F224</f>
        <v>0.42</v>
      </c>
      <c r="I224" s="78"/>
      <c r="J224" s="23"/>
    </row>
    <row r="225" spans="1:10" ht="16" x14ac:dyDescent="0.2">
      <c r="A225" s="63"/>
      <c r="B225" s="75"/>
      <c r="C225" s="66"/>
      <c r="D225" s="66"/>
      <c r="E225" s="78"/>
      <c r="F225" s="109"/>
      <c r="G225" s="144"/>
      <c r="H225" s="78"/>
      <c r="I225" s="78"/>
      <c r="J225" s="23"/>
    </row>
    <row r="226" spans="1:10" ht="16" x14ac:dyDescent="0.2">
      <c r="A226" s="63"/>
      <c r="B226" s="75" t="s">
        <v>660</v>
      </c>
      <c r="C226" s="66" t="s">
        <v>658</v>
      </c>
      <c r="D226" s="66" t="s">
        <v>411</v>
      </c>
      <c r="E226" s="78">
        <v>10000</v>
      </c>
      <c r="F226" s="109">
        <f>H226-G226</f>
        <v>0</v>
      </c>
      <c r="G226" s="144">
        <v>2.0099999999999998</v>
      </c>
      <c r="H226" s="78">
        <v>2.0099999999999998</v>
      </c>
      <c r="I226" s="78">
        <f>H226</f>
        <v>2.0099999999999998</v>
      </c>
      <c r="J226" s="23" t="s">
        <v>659</v>
      </c>
    </row>
    <row r="227" spans="1:10" s="238" customFormat="1" ht="16" x14ac:dyDescent="0.2">
      <c r="A227" s="235"/>
      <c r="B227" s="236"/>
      <c r="C227" s="237"/>
      <c r="D227" s="237"/>
      <c r="E227" s="201"/>
      <c r="F227" s="109"/>
      <c r="G227" s="144"/>
      <c r="H227" s="201"/>
      <c r="I227" s="201"/>
      <c r="J227" s="200"/>
    </row>
    <row r="228" spans="1:10" ht="16" x14ac:dyDescent="0.2">
      <c r="A228" s="63"/>
      <c r="B228" s="290">
        <v>2235</v>
      </c>
      <c r="C228" s="66" t="s">
        <v>527</v>
      </c>
      <c r="D228" s="66" t="s">
        <v>411</v>
      </c>
      <c r="E228" s="78">
        <v>10000</v>
      </c>
      <c r="F228" s="78">
        <v>0</v>
      </c>
      <c r="G228" s="78">
        <f>H228-F228</f>
        <v>2.0099999999999998</v>
      </c>
      <c r="H228" s="78">
        <v>2.0099999999999998</v>
      </c>
      <c r="I228" s="78">
        <f>SUM(H228:H233)</f>
        <v>4.8199999999999994</v>
      </c>
      <c r="J228" s="23"/>
    </row>
    <row r="229" spans="1:10" ht="16" x14ac:dyDescent="0.2">
      <c r="A229" s="63"/>
      <c r="B229" s="290" t="s">
        <v>535</v>
      </c>
      <c r="C229" s="66"/>
      <c r="D229" s="66" t="s">
        <v>417</v>
      </c>
      <c r="E229" s="78">
        <v>5000</v>
      </c>
      <c r="F229" s="78">
        <v>1.42</v>
      </c>
      <c r="G229" s="78"/>
      <c r="H229" s="78">
        <f>F229</f>
        <v>1.42</v>
      </c>
      <c r="I229" s="78"/>
      <c r="J229" s="23"/>
    </row>
    <row r="230" spans="1:10" ht="16" x14ac:dyDescent="0.2">
      <c r="A230" s="63"/>
      <c r="B230" s="290" t="s">
        <v>535</v>
      </c>
      <c r="C230" s="66"/>
      <c r="D230" s="66" t="s">
        <v>412</v>
      </c>
      <c r="E230" s="78">
        <v>2000</v>
      </c>
      <c r="F230" s="78">
        <v>0.68</v>
      </c>
      <c r="G230" s="78"/>
      <c r="H230" s="78">
        <f>F230</f>
        <v>0.68</v>
      </c>
      <c r="I230" s="78"/>
      <c r="J230" s="23"/>
    </row>
    <row r="231" spans="1:10" ht="16" x14ac:dyDescent="0.2">
      <c r="A231" s="63"/>
      <c r="B231" s="290" t="s">
        <v>535</v>
      </c>
      <c r="C231" s="66"/>
      <c r="D231" s="66" t="s">
        <v>413</v>
      </c>
      <c r="E231" s="78">
        <v>10000</v>
      </c>
      <c r="F231" s="78">
        <v>0.42</v>
      </c>
      <c r="G231" s="78"/>
      <c r="H231" s="78">
        <f>F231</f>
        <v>0.42</v>
      </c>
      <c r="I231" s="78"/>
      <c r="J231" s="23"/>
    </row>
    <row r="232" spans="1:10" ht="16" x14ac:dyDescent="0.2">
      <c r="A232" s="63"/>
      <c r="B232" s="290" t="s">
        <v>535</v>
      </c>
      <c r="C232" s="66"/>
      <c r="D232" s="66" t="s">
        <v>418</v>
      </c>
      <c r="E232" s="78">
        <v>5000</v>
      </c>
      <c r="F232" s="78">
        <v>0.22</v>
      </c>
      <c r="G232" s="78"/>
      <c r="H232" s="78">
        <f>F232</f>
        <v>0.22</v>
      </c>
      <c r="I232" s="78"/>
      <c r="J232" s="23"/>
    </row>
    <row r="233" spans="1:10" ht="16" x14ac:dyDescent="0.2">
      <c r="A233" s="63"/>
      <c r="B233" s="290" t="s">
        <v>535</v>
      </c>
      <c r="C233" s="66"/>
      <c r="D233" s="66" t="s">
        <v>414</v>
      </c>
      <c r="E233" s="78">
        <v>2000</v>
      </c>
      <c r="F233" s="78">
        <v>7.0000000000000007E-2</v>
      </c>
      <c r="G233" s="78"/>
      <c r="H233" s="78">
        <f>F233</f>
        <v>7.0000000000000007E-2</v>
      </c>
      <c r="I233" s="78"/>
      <c r="J233" s="23"/>
    </row>
    <row r="234" spans="1:10" ht="16" x14ac:dyDescent="0.2">
      <c r="A234" s="63"/>
      <c r="B234" s="23"/>
      <c r="C234" s="66"/>
      <c r="D234" s="66"/>
      <c r="E234" s="78"/>
      <c r="F234" s="78"/>
      <c r="G234" s="78"/>
      <c r="H234" s="78"/>
      <c r="I234" s="78"/>
      <c r="J234" s="23"/>
    </row>
    <row r="235" spans="1:10" ht="16" x14ac:dyDescent="0.2">
      <c r="A235" s="63"/>
      <c r="B235" s="275">
        <v>2245</v>
      </c>
      <c r="C235" s="66" t="s">
        <v>639</v>
      </c>
      <c r="D235" s="66" t="s">
        <v>411</v>
      </c>
      <c r="E235" s="78">
        <v>10000</v>
      </c>
      <c r="F235" s="78">
        <v>0</v>
      </c>
      <c r="G235" s="78">
        <v>3.08</v>
      </c>
      <c r="H235" s="78">
        <f>F235+G235</f>
        <v>3.08</v>
      </c>
      <c r="I235" s="78">
        <f>SUM(H235:H236)</f>
        <v>3.5</v>
      </c>
      <c r="J235" s="23" t="s">
        <v>633</v>
      </c>
    </row>
    <row r="236" spans="1:10" ht="16" x14ac:dyDescent="0.2">
      <c r="A236" s="63"/>
      <c r="B236" s="275">
        <v>2245</v>
      </c>
      <c r="C236" s="66"/>
      <c r="D236" s="66" t="s">
        <v>413</v>
      </c>
      <c r="E236" s="78">
        <v>10000</v>
      </c>
      <c r="F236" s="78">
        <v>0.42</v>
      </c>
      <c r="G236" s="78"/>
      <c r="H236" s="78">
        <f>F236</f>
        <v>0.42</v>
      </c>
      <c r="I236" s="78"/>
      <c r="J236" s="23"/>
    </row>
    <row r="237" spans="1:10" ht="16" x14ac:dyDescent="0.2">
      <c r="A237" s="63"/>
      <c r="B237" s="75"/>
      <c r="C237" s="66"/>
      <c r="D237" s="66"/>
      <c r="E237" s="78"/>
      <c r="F237" s="109"/>
      <c r="G237" s="144"/>
      <c r="H237" s="78"/>
      <c r="I237" s="78"/>
      <c r="J237" s="23"/>
    </row>
    <row r="238" spans="1:10" ht="16" x14ac:dyDescent="0.2">
      <c r="A238" s="63"/>
      <c r="B238" s="75" t="s">
        <v>591</v>
      </c>
      <c r="C238" s="66" t="s">
        <v>367</v>
      </c>
      <c r="D238" s="66" t="s">
        <v>411</v>
      </c>
      <c r="E238" s="78">
        <v>10000</v>
      </c>
      <c r="F238" s="109">
        <v>0</v>
      </c>
      <c r="G238" s="144">
        <f>H238-F238</f>
        <v>5.0199999999999996</v>
      </c>
      <c r="H238" s="78">
        <v>5.0199999999999996</v>
      </c>
      <c r="I238" s="78">
        <f>SUM(H238:H241)</f>
        <v>10.879999999999999</v>
      </c>
      <c r="J238" s="23"/>
    </row>
    <row r="239" spans="1:10" ht="16" x14ac:dyDescent="0.2">
      <c r="A239" s="63"/>
      <c r="B239" s="75" t="s">
        <v>591</v>
      </c>
      <c r="C239" s="66"/>
      <c r="D239" s="66" t="s">
        <v>412</v>
      </c>
      <c r="E239" s="78">
        <v>10000</v>
      </c>
      <c r="F239" s="109">
        <v>3.42</v>
      </c>
      <c r="G239" s="144"/>
      <c r="H239" s="78">
        <f>F239</f>
        <v>3.42</v>
      </c>
      <c r="I239" s="78"/>
      <c r="J239" s="23"/>
    </row>
    <row r="240" spans="1:10" ht="16" x14ac:dyDescent="0.2">
      <c r="A240" s="63"/>
      <c r="B240" s="75" t="s">
        <v>591</v>
      </c>
      <c r="C240" s="66"/>
      <c r="D240" s="66" t="s">
        <v>413</v>
      </c>
      <c r="E240" s="78">
        <v>50000</v>
      </c>
      <c r="F240" s="109">
        <v>2.09</v>
      </c>
      <c r="G240" s="144"/>
      <c r="H240" s="78">
        <f>F240</f>
        <v>2.09</v>
      </c>
      <c r="I240" s="78"/>
      <c r="J240" s="23"/>
    </row>
    <row r="241" spans="1:10" ht="16" x14ac:dyDescent="0.2">
      <c r="A241" s="63"/>
      <c r="B241" s="75" t="s">
        <v>591</v>
      </c>
      <c r="C241" s="66"/>
      <c r="D241" s="66" t="s">
        <v>414</v>
      </c>
      <c r="E241" s="78">
        <v>10000</v>
      </c>
      <c r="F241" s="109">
        <v>0.35</v>
      </c>
      <c r="G241" s="144"/>
      <c r="H241" s="78">
        <f>F241</f>
        <v>0.35</v>
      </c>
      <c r="I241" s="78"/>
      <c r="J241" s="23"/>
    </row>
    <row r="242" spans="1:10" ht="16" x14ac:dyDescent="0.2">
      <c r="A242" s="63"/>
      <c r="B242" s="75"/>
      <c r="C242" s="66"/>
      <c r="D242" s="66"/>
      <c r="E242" s="78"/>
      <c r="F242" s="109"/>
      <c r="G242" s="144"/>
      <c r="H242" s="78"/>
      <c r="I242" s="78"/>
      <c r="J242" s="23"/>
    </row>
    <row r="243" spans="1:10" s="226" customFormat="1" ht="16" x14ac:dyDescent="0.2">
      <c r="A243" s="101"/>
      <c r="B243" s="81" t="s">
        <v>592</v>
      </c>
      <c r="C243" s="204" t="s">
        <v>215</v>
      </c>
      <c r="D243" s="82"/>
      <c r="E243" s="203"/>
      <c r="F243" s="203"/>
      <c r="G243" s="83"/>
      <c r="H243" s="203"/>
      <c r="I243" s="203">
        <v>0</v>
      </c>
      <c r="J243" s="105" t="s">
        <v>631</v>
      </c>
    </row>
    <row r="244" spans="1:10" ht="16" x14ac:dyDescent="0.2">
      <c r="A244" s="63"/>
      <c r="B244" s="75"/>
      <c r="C244" s="70"/>
      <c r="D244" s="173"/>
      <c r="E244" s="130"/>
      <c r="F244" s="111"/>
      <c r="G244" s="192"/>
      <c r="H244" s="130"/>
      <c r="I244" s="130"/>
      <c r="J244" s="23"/>
    </row>
    <row r="245" spans="1:10" ht="16" x14ac:dyDescent="0.2">
      <c r="A245" s="63"/>
      <c r="B245" s="75" t="s">
        <v>593</v>
      </c>
      <c r="C245" s="70" t="s">
        <v>374</v>
      </c>
      <c r="D245" s="70" t="s">
        <v>411</v>
      </c>
      <c r="E245" s="130">
        <v>10000</v>
      </c>
      <c r="F245" s="111">
        <v>0</v>
      </c>
      <c r="G245" s="144">
        <f>H245-F245</f>
        <v>5.0199999999999996</v>
      </c>
      <c r="H245" s="130">
        <v>5.0199999999999996</v>
      </c>
      <c r="I245" s="130">
        <f>H245</f>
        <v>5.0199999999999996</v>
      </c>
      <c r="J245" s="23"/>
    </row>
    <row r="246" spans="1:10" ht="16" x14ac:dyDescent="0.2">
      <c r="A246" s="63"/>
      <c r="B246" s="75"/>
      <c r="C246" s="70"/>
      <c r="D246" s="70"/>
      <c r="E246" s="130"/>
      <c r="F246" s="111"/>
      <c r="G246" s="144"/>
      <c r="H246" s="130"/>
      <c r="I246" s="130"/>
      <c r="J246" s="23"/>
    </row>
    <row r="247" spans="1:10" ht="16" x14ac:dyDescent="0.2">
      <c r="A247" s="63"/>
      <c r="B247" s="75" t="s">
        <v>642</v>
      </c>
      <c r="C247" s="70" t="s">
        <v>641</v>
      </c>
      <c r="D247" s="70" t="s">
        <v>411</v>
      </c>
      <c r="E247" s="130">
        <v>40000</v>
      </c>
      <c r="F247" s="111">
        <f>H247-G247</f>
        <v>1.98</v>
      </c>
      <c r="G247" s="144">
        <v>0.66</v>
      </c>
      <c r="H247" s="130">
        <v>2.64</v>
      </c>
      <c r="I247" s="130">
        <f>SUM(H247:H248)</f>
        <v>3.06</v>
      </c>
      <c r="J247" s="23" t="s">
        <v>633</v>
      </c>
    </row>
    <row r="248" spans="1:10" ht="16" x14ac:dyDescent="0.2">
      <c r="A248" s="63"/>
      <c r="B248" s="75" t="s">
        <v>642</v>
      </c>
      <c r="C248" s="70"/>
      <c r="D248" s="70" t="s">
        <v>413</v>
      </c>
      <c r="E248" s="130">
        <v>10000</v>
      </c>
      <c r="F248" s="111">
        <v>0.42</v>
      </c>
      <c r="G248" s="144"/>
      <c r="H248" s="130">
        <f>0.42</f>
        <v>0.42</v>
      </c>
      <c r="I248" s="130"/>
      <c r="J248" s="23"/>
    </row>
    <row r="249" spans="1:10" ht="16" x14ac:dyDescent="0.2">
      <c r="A249" s="63"/>
      <c r="B249" s="75"/>
      <c r="C249" s="70"/>
      <c r="D249" s="70"/>
      <c r="E249" s="130"/>
      <c r="F249" s="111"/>
      <c r="G249" s="192"/>
      <c r="H249" s="130"/>
      <c r="I249" s="130"/>
      <c r="J249" s="23"/>
    </row>
    <row r="250" spans="1:10" ht="16" x14ac:dyDescent="0.2">
      <c r="A250" s="63"/>
      <c r="B250" s="75" t="s">
        <v>427</v>
      </c>
      <c r="C250" s="70" t="s">
        <v>428</v>
      </c>
      <c r="D250" s="70" t="s">
        <v>411</v>
      </c>
      <c r="E250" s="130">
        <v>10000</v>
      </c>
      <c r="F250" s="111">
        <v>0</v>
      </c>
      <c r="G250" s="144">
        <v>0</v>
      </c>
      <c r="H250" s="130">
        <v>0</v>
      </c>
      <c r="I250" s="130">
        <f>H250</f>
        <v>0</v>
      </c>
      <c r="J250" s="23" t="s">
        <v>640</v>
      </c>
    </row>
    <row r="251" spans="1:10" ht="16" x14ac:dyDescent="0.2">
      <c r="A251" s="63"/>
      <c r="B251" s="75"/>
      <c r="C251" s="70"/>
      <c r="D251" s="70"/>
      <c r="E251" s="130"/>
      <c r="F251" s="111"/>
      <c r="G251" s="192"/>
      <c r="H251" s="130"/>
      <c r="I251" s="130"/>
      <c r="J251" s="23"/>
    </row>
    <row r="252" spans="1:10" ht="16" x14ac:dyDescent="0.2">
      <c r="A252" s="63"/>
      <c r="B252" s="75" t="s">
        <v>594</v>
      </c>
      <c r="C252" s="66" t="s">
        <v>72</v>
      </c>
      <c r="D252" s="66" t="s">
        <v>411</v>
      </c>
      <c r="E252" s="78">
        <v>10000</v>
      </c>
      <c r="F252" s="109">
        <v>0</v>
      </c>
      <c r="G252" s="144">
        <f>H252-F252</f>
        <v>8.02</v>
      </c>
      <c r="H252" s="78">
        <v>8.02</v>
      </c>
      <c r="I252" s="78">
        <f>H252</f>
        <v>8.02</v>
      </c>
      <c r="J252" s="23"/>
    </row>
    <row r="253" spans="1:10" ht="16" x14ac:dyDescent="0.2">
      <c r="A253" s="63"/>
      <c r="B253" s="75"/>
      <c r="C253" s="66"/>
      <c r="D253" s="66"/>
      <c r="E253" s="78"/>
      <c r="F253" s="109"/>
      <c r="G253" s="144"/>
      <c r="H253" s="78"/>
      <c r="I253" s="78"/>
      <c r="J253" s="23"/>
    </row>
    <row r="254" spans="1:10" ht="16" x14ac:dyDescent="0.2">
      <c r="A254" s="63"/>
      <c r="B254" s="75" t="s">
        <v>595</v>
      </c>
      <c r="C254" s="66" t="s">
        <v>118</v>
      </c>
      <c r="D254" s="66" t="s">
        <v>411</v>
      </c>
      <c r="E254" s="79">
        <v>10000</v>
      </c>
      <c r="F254" s="109">
        <v>0</v>
      </c>
      <c r="G254" s="144">
        <f>H254-F254</f>
        <v>8.02</v>
      </c>
      <c r="H254" s="79">
        <v>8.02</v>
      </c>
      <c r="I254" s="79">
        <f>SUM(H254:H255)</f>
        <v>12.2</v>
      </c>
      <c r="J254" s="23"/>
    </row>
    <row r="255" spans="1:10" ht="16" x14ac:dyDescent="0.2">
      <c r="A255" s="63"/>
      <c r="B255" s="75" t="s">
        <v>595</v>
      </c>
      <c r="C255" s="66"/>
      <c r="D255" s="66" t="s">
        <v>413</v>
      </c>
      <c r="E255" s="79">
        <v>100000</v>
      </c>
      <c r="F255" s="109">
        <v>4.18</v>
      </c>
      <c r="G255" s="144"/>
      <c r="H255" s="79">
        <f>F255</f>
        <v>4.18</v>
      </c>
      <c r="I255" s="79"/>
      <c r="J255" s="23"/>
    </row>
    <row r="256" spans="1:10" ht="16" x14ac:dyDescent="0.2">
      <c r="A256" s="63"/>
      <c r="B256" s="75"/>
      <c r="C256" s="66"/>
      <c r="D256" s="66"/>
      <c r="E256" s="79"/>
      <c r="F256" s="109"/>
      <c r="G256" s="144"/>
      <c r="H256" s="79"/>
      <c r="I256" s="79"/>
      <c r="J256" s="23"/>
    </row>
    <row r="257" spans="1:10" s="297" customFormat="1" ht="16" x14ac:dyDescent="0.2">
      <c r="A257" s="294"/>
      <c r="B257" s="295" t="s">
        <v>596</v>
      </c>
      <c r="C257" s="215" t="s">
        <v>62</v>
      </c>
      <c r="D257" s="215" t="s">
        <v>411</v>
      </c>
      <c r="E257" s="193">
        <v>200000</v>
      </c>
      <c r="F257" s="193">
        <f>H257-G257</f>
        <v>58.52</v>
      </c>
      <c r="G257" s="193">
        <v>3.08</v>
      </c>
      <c r="H257" s="193">
        <v>61.6</v>
      </c>
      <c r="I257" s="193">
        <f>SUM(H257:H260)</f>
        <v>73.72999999999999</v>
      </c>
      <c r="J257" s="296" t="s">
        <v>670</v>
      </c>
    </row>
    <row r="258" spans="1:10" ht="16" x14ac:dyDescent="0.2">
      <c r="A258" s="63"/>
      <c r="B258" s="75" t="s">
        <v>596</v>
      </c>
      <c r="C258" s="66"/>
      <c r="D258" s="66" t="s">
        <v>412</v>
      </c>
      <c r="E258" s="79">
        <v>10000</v>
      </c>
      <c r="F258" s="109">
        <v>3.42</v>
      </c>
      <c r="G258" s="144"/>
      <c r="H258" s="79">
        <f>F258</f>
        <v>3.42</v>
      </c>
      <c r="I258" s="79"/>
      <c r="J258" s="23"/>
    </row>
    <row r="259" spans="1:10" ht="16" x14ac:dyDescent="0.2">
      <c r="A259" s="63"/>
      <c r="B259" s="75" t="s">
        <v>596</v>
      </c>
      <c r="C259" s="66"/>
      <c r="D259" s="66" t="s">
        <v>413</v>
      </c>
      <c r="E259" s="78">
        <v>200000</v>
      </c>
      <c r="F259" s="109">
        <v>8.36</v>
      </c>
      <c r="G259" s="144"/>
      <c r="H259" s="79">
        <f>F259</f>
        <v>8.36</v>
      </c>
      <c r="I259" s="79"/>
      <c r="J259" s="23"/>
    </row>
    <row r="260" spans="1:10" ht="16" x14ac:dyDescent="0.2">
      <c r="A260" s="63"/>
      <c r="B260" s="75" t="s">
        <v>596</v>
      </c>
      <c r="C260" s="66"/>
      <c r="D260" s="66" t="s">
        <v>414</v>
      </c>
      <c r="E260" s="79">
        <v>10000</v>
      </c>
      <c r="F260" s="109">
        <v>0.35</v>
      </c>
      <c r="G260" s="144"/>
      <c r="H260" s="79">
        <f>F260</f>
        <v>0.35</v>
      </c>
      <c r="I260" s="79"/>
      <c r="J260" s="23"/>
    </row>
    <row r="261" spans="1:10" ht="16" x14ac:dyDescent="0.2">
      <c r="A261" s="63"/>
      <c r="B261" s="75"/>
      <c r="C261" s="66"/>
      <c r="D261" s="66"/>
      <c r="E261" s="79"/>
      <c r="F261" s="109"/>
      <c r="G261" s="144"/>
      <c r="H261" s="79"/>
      <c r="I261" s="79"/>
      <c r="J261" s="23"/>
    </row>
    <row r="262" spans="1:10" ht="16" x14ac:dyDescent="0.2">
      <c r="A262" s="63"/>
      <c r="B262" s="75" t="s">
        <v>597</v>
      </c>
      <c r="C262" s="66" t="s">
        <v>38</v>
      </c>
      <c r="D262" s="66" t="s">
        <v>411</v>
      </c>
      <c r="E262" s="78">
        <v>20000</v>
      </c>
      <c r="F262" s="109">
        <f>H262-G262</f>
        <v>5.0199999999999996</v>
      </c>
      <c r="G262" s="144">
        <v>5.0199999999999996</v>
      </c>
      <c r="H262" s="78">
        <v>10.039999999999999</v>
      </c>
      <c r="I262" s="78">
        <f>SUM(H262:H265)</f>
        <v>14.649999999999999</v>
      </c>
      <c r="J262" s="211"/>
    </row>
    <row r="263" spans="1:10" ht="16" x14ac:dyDescent="0.2">
      <c r="A263" s="63"/>
      <c r="B263" s="75" t="s">
        <v>597</v>
      </c>
      <c r="C263" s="66"/>
      <c r="D263" s="66" t="s">
        <v>412</v>
      </c>
      <c r="E263" s="78">
        <v>10000</v>
      </c>
      <c r="F263" s="109">
        <v>3.42</v>
      </c>
      <c r="G263" s="144"/>
      <c r="H263" s="78">
        <f>F263</f>
        <v>3.42</v>
      </c>
      <c r="I263" s="78"/>
      <c r="J263" s="23"/>
    </row>
    <row r="264" spans="1:10" ht="16" x14ac:dyDescent="0.2">
      <c r="A264" s="63"/>
      <c r="B264" s="75" t="s">
        <v>597</v>
      </c>
      <c r="C264" s="66"/>
      <c r="D264" s="66" t="s">
        <v>413</v>
      </c>
      <c r="E264" s="78">
        <v>20000</v>
      </c>
      <c r="F264" s="109">
        <v>0.84</v>
      </c>
      <c r="G264" s="144"/>
      <c r="H264" s="78">
        <f>F264</f>
        <v>0.84</v>
      </c>
      <c r="I264" s="78"/>
      <c r="J264" s="23"/>
    </row>
    <row r="265" spans="1:10" ht="16" x14ac:dyDescent="0.2">
      <c r="A265" s="63"/>
      <c r="B265" s="75" t="s">
        <v>597</v>
      </c>
      <c r="C265" s="66"/>
      <c r="D265" s="66" t="s">
        <v>414</v>
      </c>
      <c r="E265" s="78">
        <v>10000</v>
      </c>
      <c r="F265" s="109">
        <v>0.35</v>
      </c>
      <c r="G265" s="144"/>
      <c r="H265" s="78">
        <f>F265</f>
        <v>0.35</v>
      </c>
      <c r="I265" s="78"/>
      <c r="J265" s="23"/>
    </row>
    <row r="266" spans="1:10" ht="16" x14ac:dyDescent="0.2">
      <c r="A266" s="63"/>
      <c r="B266" s="75"/>
      <c r="C266" s="66"/>
      <c r="D266" s="66"/>
      <c r="E266" s="78"/>
      <c r="F266" s="109"/>
      <c r="G266" s="144"/>
      <c r="H266" s="78"/>
      <c r="I266" s="78"/>
      <c r="J266" s="23"/>
    </row>
    <row r="267" spans="1:10" ht="16" x14ac:dyDescent="0.2">
      <c r="A267" s="63"/>
      <c r="B267" s="75" t="s">
        <v>598</v>
      </c>
      <c r="C267" s="66" t="s">
        <v>134</v>
      </c>
      <c r="D267" s="66" t="s">
        <v>411</v>
      </c>
      <c r="E267" s="78">
        <v>200000</v>
      </c>
      <c r="F267" s="109">
        <f>H267-G267</f>
        <v>12.54</v>
      </c>
      <c r="G267" s="144">
        <v>0.66</v>
      </c>
      <c r="H267" s="78">
        <v>13.2</v>
      </c>
      <c r="I267" s="78">
        <f>SUM(H267:H271)</f>
        <v>29.839999999999996</v>
      </c>
      <c r="J267" s="23"/>
    </row>
    <row r="268" spans="1:10" ht="16" x14ac:dyDescent="0.2">
      <c r="A268" s="63"/>
      <c r="B268" s="75" t="s">
        <v>598</v>
      </c>
      <c r="C268" s="66"/>
      <c r="D268" s="66" t="s">
        <v>412</v>
      </c>
      <c r="E268" s="78">
        <v>10000</v>
      </c>
      <c r="F268" s="109">
        <v>3.42</v>
      </c>
      <c r="G268" s="144"/>
      <c r="H268" s="78">
        <f>F268</f>
        <v>3.42</v>
      </c>
      <c r="I268" s="78"/>
      <c r="J268" s="23"/>
    </row>
    <row r="269" spans="1:10" ht="16" x14ac:dyDescent="0.2">
      <c r="A269" s="63"/>
      <c r="B269" s="75" t="s">
        <v>598</v>
      </c>
      <c r="C269" s="66"/>
      <c r="D269" s="66" t="s">
        <v>413</v>
      </c>
      <c r="E269" s="78">
        <v>150000</v>
      </c>
      <c r="F269" s="109">
        <v>6.27</v>
      </c>
      <c r="G269" s="144"/>
      <c r="H269" s="78">
        <f>F269</f>
        <v>6.27</v>
      </c>
      <c r="I269" s="78"/>
      <c r="J269" s="23"/>
    </row>
    <row r="270" spans="1:10" ht="16" x14ac:dyDescent="0.2">
      <c r="A270" s="63"/>
      <c r="B270" s="75" t="s">
        <v>598</v>
      </c>
      <c r="C270" s="66"/>
      <c r="D270" s="66" t="s">
        <v>418</v>
      </c>
      <c r="E270" s="78">
        <v>150000</v>
      </c>
      <c r="F270" s="109">
        <v>6.6</v>
      </c>
      <c r="G270" s="144"/>
      <c r="H270" s="78">
        <f>F270</f>
        <v>6.6</v>
      </c>
      <c r="I270" s="78"/>
      <c r="J270" s="23"/>
    </row>
    <row r="271" spans="1:10" ht="16" x14ac:dyDescent="0.2">
      <c r="A271" s="63"/>
      <c r="B271" s="75" t="s">
        <v>598</v>
      </c>
      <c r="C271" s="66"/>
      <c r="D271" s="66" t="s">
        <v>414</v>
      </c>
      <c r="E271" s="78">
        <v>10000</v>
      </c>
      <c r="F271" s="109">
        <v>0.35</v>
      </c>
      <c r="G271" s="144"/>
      <c r="H271" s="78">
        <f>F271</f>
        <v>0.35</v>
      </c>
      <c r="I271" s="78"/>
      <c r="J271" s="23"/>
    </row>
    <row r="272" spans="1:10" ht="16" x14ac:dyDescent="0.2">
      <c r="A272" s="63"/>
      <c r="B272" s="75"/>
      <c r="C272" s="66"/>
      <c r="D272" s="66"/>
      <c r="E272" s="78"/>
      <c r="F272" s="109"/>
      <c r="G272" s="144"/>
      <c r="H272" s="78"/>
      <c r="I272" s="78"/>
      <c r="J272" s="23"/>
    </row>
    <row r="273" spans="1:10" s="297" customFormat="1" ht="16" x14ac:dyDescent="0.2">
      <c r="A273" s="294"/>
      <c r="B273" s="295" t="s">
        <v>599</v>
      </c>
      <c r="C273" s="215" t="s">
        <v>186</v>
      </c>
      <c r="D273" s="215" t="s">
        <v>411</v>
      </c>
      <c r="E273" s="193">
        <v>250000</v>
      </c>
      <c r="F273" s="193">
        <f>H273-G273</f>
        <v>73.92</v>
      </c>
      <c r="G273" s="193">
        <v>3.08</v>
      </c>
      <c r="H273" s="193">
        <v>77</v>
      </c>
      <c r="I273" s="193">
        <f>SUM(H273:H276)</f>
        <v>128.92000000000002</v>
      </c>
      <c r="J273" s="296" t="s">
        <v>670</v>
      </c>
    </row>
    <row r="274" spans="1:10" ht="16" x14ac:dyDescent="0.2">
      <c r="A274" s="63"/>
      <c r="B274" s="75" t="s">
        <v>599</v>
      </c>
      <c r="C274" s="66"/>
      <c r="D274" s="66" t="s">
        <v>417</v>
      </c>
      <c r="E274" s="78">
        <v>45000</v>
      </c>
      <c r="F274" s="109">
        <v>19.850000000000001</v>
      </c>
      <c r="G274" s="144"/>
      <c r="H274" s="78">
        <v>30.47</v>
      </c>
      <c r="I274" s="78"/>
      <c r="J274" s="23" t="s">
        <v>669</v>
      </c>
    </row>
    <row r="275" spans="1:10" ht="16" x14ac:dyDescent="0.2">
      <c r="A275" s="63"/>
      <c r="B275" s="75" t="s">
        <v>599</v>
      </c>
      <c r="C275" s="66"/>
      <c r="D275" s="66" t="s">
        <v>413</v>
      </c>
      <c r="E275" s="78">
        <v>250000</v>
      </c>
      <c r="F275" s="109">
        <v>10.45</v>
      </c>
      <c r="G275" s="144"/>
      <c r="H275" s="78">
        <f>F275</f>
        <v>10.45</v>
      </c>
      <c r="I275" s="78"/>
      <c r="J275" s="23"/>
    </row>
    <row r="276" spans="1:10" ht="16" x14ac:dyDescent="0.2">
      <c r="A276" s="63"/>
      <c r="B276" s="75" t="s">
        <v>599</v>
      </c>
      <c r="C276" s="66"/>
      <c r="D276" s="66" t="s">
        <v>418</v>
      </c>
      <c r="E276" s="78">
        <v>250000</v>
      </c>
      <c r="F276" s="109">
        <v>11</v>
      </c>
      <c r="G276" s="144"/>
      <c r="H276" s="78">
        <f>F276</f>
        <v>11</v>
      </c>
      <c r="I276" s="78"/>
      <c r="J276" s="23"/>
    </row>
    <row r="277" spans="1:10" ht="16" x14ac:dyDescent="0.2">
      <c r="A277" s="63"/>
      <c r="B277" s="75"/>
      <c r="C277" s="66"/>
      <c r="D277" s="66"/>
      <c r="E277" s="78"/>
      <c r="F277" s="109"/>
      <c r="G277" s="144"/>
      <c r="H277" s="78"/>
      <c r="I277" s="78"/>
      <c r="J277" s="23"/>
    </row>
    <row r="278" spans="1:10" ht="16" x14ac:dyDescent="0.2">
      <c r="A278" s="63"/>
      <c r="B278" s="75" t="s">
        <v>600</v>
      </c>
      <c r="C278" s="66" t="s">
        <v>236</v>
      </c>
      <c r="D278" s="66" t="s">
        <v>411</v>
      </c>
      <c r="E278" s="78">
        <v>10000</v>
      </c>
      <c r="F278" s="109">
        <v>0</v>
      </c>
      <c r="G278" s="144">
        <f>H278-F278</f>
        <v>14.08</v>
      </c>
      <c r="H278" s="78">
        <v>14.08</v>
      </c>
      <c r="I278" s="78">
        <f>H278</f>
        <v>14.08</v>
      </c>
      <c r="J278" s="23"/>
    </row>
    <row r="279" spans="1:10" ht="16" x14ac:dyDescent="0.2">
      <c r="A279" s="63"/>
      <c r="B279" s="75"/>
      <c r="C279" s="66"/>
      <c r="D279" s="66"/>
      <c r="E279" s="78"/>
      <c r="F279" s="109"/>
      <c r="G279" s="144"/>
      <c r="H279" s="78"/>
      <c r="I279" s="78"/>
      <c r="J279" s="23"/>
    </row>
    <row r="280" spans="1:10" s="297" customFormat="1" ht="16" x14ac:dyDescent="0.2">
      <c r="A280" s="294"/>
      <c r="B280" s="295" t="s">
        <v>601</v>
      </c>
      <c r="C280" s="215" t="s">
        <v>383</v>
      </c>
      <c r="D280" s="215" t="s">
        <v>411</v>
      </c>
      <c r="E280" s="193">
        <v>10000</v>
      </c>
      <c r="F280" s="193">
        <v>0</v>
      </c>
      <c r="G280" s="193">
        <f>H280-F280</f>
        <v>5.0199999999999996</v>
      </c>
      <c r="H280" s="193">
        <v>5.0199999999999996</v>
      </c>
      <c r="I280" s="193">
        <f>H280</f>
        <v>5.0199999999999996</v>
      </c>
      <c r="J280" s="296" t="s">
        <v>470</v>
      </c>
    </row>
    <row r="281" spans="1:10" ht="16" x14ac:dyDescent="0.2">
      <c r="A281" s="63"/>
      <c r="B281" s="75"/>
      <c r="C281" s="66"/>
      <c r="D281" s="66"/>
      <c r="E281" s="78"/>
      <c r="F281" s="109"/>
      <c r="G281" s="144"/>
      <c r="H281" s="78"/>
      <c r="I281" s="78"/>
      <c r="J281" s="23"/>
    </row>
    <row r="282" spans="1:10" s="297" customFormat="1" ht="16" x14ac:dyDescent="0.2">
      <c r="A282" s="294"/>
      <c r="B282" s="295" t="s">
        <v>602</v>
      </c>
      <c r="C282" s="215" t="s">
        <v>135</v>
      </c>
      <c r="D282" s="215" t="s">
        <v>411</v>
      </c>
      <c r="E282" s="193">
        <v>10000</v>
      </c>
      <c r="F282" s="193">
        <v>0</v>
      </c>
      <c r="G282" s="193">
        <f>H282-F282</f>
        <v>8.02</v>
      </c>
      <c r="H282" s="193">
        <v>8.02</v>
      </c>
      <c r="I282" s="193">
        <f>SUM(H282:H285)</f>
        <v>16.950000000000003</v>
      </c>
      <c r="J282" s="296" t="s">
        <v>470</v>
      </c>
    </row>
    <row r="283" spans="1:10" ht="16" x14ac:dyDescent="0.2">
      <c r="A283" s="63"/>
      <c r="B283" s="75" t="s">
        <v>602</v>
      </c>
      <c r="C283" s="66"/>
      <c r="D283" s="173" t="s">
        <v>413</v>
      </c>
      <c r="E283" s="78">
        <v>100000</v>
      </c>
      <c r="F283" s="109">
        <v>4.18</v>
      </c>
      <c r="G283" s="144"/>
      <c r="H283" s="79">
        <f>F283</f>
        <v>4.18</v>
      </c>
      <c r="I283" s="79"/>
      <c r="J283" s="23"/>
    </row>
    <row r="284" spans="1:10" ht="16" x14ac:dyDescent="0.2">
      <c r="A284" s="63"/>
      <c r="B284" s="75" t="s">
        <v>602</v>
      </c>
      <c r="C284" s="66"/>
      <c r="D284" s="173" t="s">
        <v>418</v>
      </c>
      <c r="E284" s="78">
        <v>100000</v>
      </c>
      <c r="F284" s="109">
        <v>4.4000000000000004</v>
      </c>
      <c r="G284" s="144"/>
      <c r="H284" s="79">
        <f>F284</f>
        <v>4.4000000000000004</v>
      </c>
      <c r="I284" s="79"/>
      <c r="J284" s="23"/>
    </row>
    <row r="285" spans="1:10" ht="16" x14ac:dyDescent="0.2">
      <c r="A285" s="63"/>
      <c r="B285" s="75" t="s">
        <v>602</v>
      </c>
      <c r="C285" s="66"/>
      <c r="D285" s="173" t="s">
        <v>414</v>
      </c>
      <c r="E285" s="78">
        <v>10000</v>
      </c>
      <c r="F285" s="109">
        <v>0.35</v>
      </c>
      <c r="G285" s="144"/>
      <c r="H285" s="79">
        <f>F285</f>
        <v>0.35</v>
      </c>
      <c r="I285" s="79"/>
      <c r="J285" s="23"/>
    </row>
    <row r="286" spans="1:10" ht="16" x14ac:dyDescent="0.2">
      <c r="A286" s="63"/>
      <c r="B286" s="75"/>
      <c r="C286" s="66"/>
      <c r="D286" s="66"/>
      <c r="E286" s="78"/>
      <c r="F286" s="109"/>
      <c r="G286" s="144"/>
      <c r="H286" s="79"/>
      <c r="I286" s="79"/>
      <c r="J286" s="23"/>
    </row>
    <row r="287" spans="1:10" ht="16" x14ac:dyDescent="0.2">
      <c r="A287" s="63"/>
      <c r="B287" s="75" t="s">
        <v>603</v>
      </c>
      <c r="C287" s="66" t="s">
        <v>42</v>
      </c>
      <c r="D287" s="66" t="s">
        <v>411</v>
      </c>
      <c r="E287" s="78">
        <v>250000</v>
      </c>
      <c r="F287" s="109">
        <v>30.24</v>
      </c>
      <c r="G287" s="144">
        <f>H287-F287</f>
        <v>1.2600000000000016</v>
      </c>
      <c r="H287" s="79">
        <v>31.5</v>
      </c>
      <c r="I287" s="79">
        <f>SUM(H287:H292)</f>
        <v>78.77</v>
      </c>
      <c r="J287" s="23"/>
    </row>
    <row r="288" spans="1:10" ht="16" x14ac:dyDescent="0.2">
      <c r="A288" s="63"/>
      <c r="B288" s="75" t="s">
        <v>603</v>
      </c>
      <c r="C288" s="66"/>
      <c r="D288" s="173" t="s">
        <v>417</v>
      </c>
      <c r="E288" s="78">
        <v>50000</v>
      </c>
      <c r="F288" s="109">
        <v>22.05</v>
      </c>
      <c r="G288" s="144"/>
      <c r="H288" s="79">
        <f>F288</f>
        <v>22.05</v>
      </c>
      <c r="I288" s="79"/>
      <c r="J288" s="23"/>
    </row>
    <row r="289" spans="1:10" ht="16" x14ac:dyDescent="0.2">
      <c r="A289" s="63"/>
      <c r="B289" s="75" t="s">
        <v>603</v>
      </c>
      <c r="C289" s="66"/>
      <c r="D289" s="173" t="s">
        <v>412</v>
      </c>
      <c r="E289" s="78">
        <v>10000</v>
      </c>
      <c r="F289" s="109">
        <v>3.42</v>
      </c>
      <c r="G289" s="144"/>
      <c r="H289" s="79">
        <f>F289</f>
        <v>3.42</v>
      </c>
      <c r="I289" s="79"/>
      <c r="J289" s="23"/>
    </row>
    <row r="290" spans="1:10" ht="16" x14ac:dyDescent="0.2">
      <c r="A290" s="63"/>
      <c r="B290" s="75" t="s">
        <v>603</v>
      </c>
      <c r="C290" s="66"/>
      <c r="D290" s="173" t="s">
        <v>413</v>
      </c>
      <c r="E290" s="78">
        <v>250000</v>
      </c>
      <c r="F290" s="109">
        <v>10.45</v>
      </c>
      <c r="G290" s="144"/>
      <c r="H290" s="79">
        <f>F290</f>
        <v>10.45</v>
      </c>
      <c r="I290" s="79"/>
      <c r="J290" s="23"/>
    </row>
    <row r="291" spans="1:10" ht="16" x14ac:dyDescent="0.2">
      <c r="A291" s="63"/>
      <c r="B291" s="75" t="s">
        <v>603</v>
      </c>
      <c r="C291" s="66"/>
      <c r="D291" s="173" t="s">
        <v>418</v>
      </c>
      <c r="E291" s="78">
        <v>250000</v>
      </c>
      <c r="F291" s="109">
        <v>11</v>
      </c>
      <c r="G291" s="144"/>
      <c r="H291" s="79">
        <f>F291</f>
        <v>11</v>
      </c>
      <c r="I291" s="79"/>
      <c r="J291" s="23"/>
    </row>
    <row r="292" spans="1:10" ht="16" x14ac:dyDescent="0.2">
      <c r="A292" s="63"/>
      <c r="B292" s="75" t="s">
        <v>603</v>
      </c>
      <c r="C292" s="66"/>
      <c r="D292" s="173" t="s">
        <v>414</v>
      </c>
      <c r="E292" s="78">
        <v>10000</v>
      </c>
      <c r="F292" s="109">
        <v>0.35</v>
      </c>
      <c r="G292" s="144"/>
      <c r="H292" s="79">
        <f>F292</f>
        <v>0.35</v>
      </c>
      <c r="I292" s="79"/>
      <c r="J292" s="23"/>
    </row>
    <row r="293" spans="1:10" ht="16" x14ac:dyDescent="0.2">
      <c r="A293" s="63"/>
      <c r="B293" s="75"/>
      <c r="C293" s="66"/>
      <c r="D293" s="66"/>
      <c r="E293" s="79"/>
      <c r="F293" s="109"/>
      <c r="G293" s="144"/>
      <c r="H293" s="79"/>
      <c r="I293" s="79"/>
      <c r="J293" s="23"/>
    </row>
    <row r="294" spans="1:10" s="297" customFormat="1" ht="16" x14ac:dyDescent="0.2">
      <c r="A294" s="294"/>
      <c r="B294" s="295" t="s">
        <v>604</v>
      </c>
      <c r="C294" s="215" t="s">
        <v>43</v>
      </c>
      <c r="D294" s="215" t="s">
        <v>411</v>
      </c>
      <c r="E294" s="193">
        <v>180000</v>
      </c>
      <c r="F294" s="193">
        <f>H294-G294</f>
        <v>239.35999999999999</v>
      </c>
      <c r="G294" s="193">
        <v>14.08</v>
      </c>
      <c r="H294" s="193">
        <v>253.44</v>
      </c>
      <c r="I294" s="193">
        <f>SUM(H294:H297)</f>
        <v>304.08999999999997</v>
      </c>
      <c r="J294" s="296" t="s">
        <v>670</v>
      </c>
    </row>
    <row r="295" spans="1:10" ht="16" x14ac:dyDescent="0.2">
      <c r="A295" s="63"/>
      <c r="B295" s="75" t="s">
        <v>604</v>
      </c>
      <c r="C295" s="66"/>
      <c r="D295" s="66" t="s">
        <v>417</v>
      </c>
      <c r="E295" s="79">
        <v>10000</v>
      </c>
      <c r="F295" s="109">
        <v>35.21</v>
      </c>
      <c r="G295" s="144"/>
      <c r="H295" s="79">
        <f>F295</f>
        <v>35.21</v>
      </c>
      <c r="I295" s="79"/>
      <c r="J295" s="23" t="s">
        <v>669</v>
      </c>
    </row>
    <row r="296" spans="1:10" ht="16" x14ac:dyDescent="0.2">
      <c r="A296" s="63"/>
      <c r="B296" s="75" t="s">
        <v>604</v>
      </c>
      <c r="C296" s="66"/>
      <c r="D296" s="66" t="s">
        <v>413</v>
      </c>
      <c r="E296" s="79">
        <v>180000</v>
      </c>
      <c r="F296" s="109">
        <v>7.52</v>
      </c>
      <c r="G296" s="144"/>
      <c r="H296" s="79">
        <f>F296</f>
        <v>7.52</v>
      </c>
      <c r="I296" s="79"/>
      <c r="J296" s="23"/>
    </row>
    <row r="297" spans="1:10" ht="16" x14ac:dyDescent="0.2">
      <c r="A297" s="63"/>
      <c r="B297" s="75" t="s">
        <v>604</v>
      </c>
      <c r="C297" s="66"/>
      <c r="D297" s="66" t="s">
        <v>418</v>
      </c>
      <c r="E297" s="78">
        <v>180000</v>
      </c>
      <c r="F297" s="109">
        <v>7.92</v>
      </c>
      <c r="G297" s="144"/>
      <c r="H297" s="79">
        <f>F297</f>
        <v>7.92</v>
      </c>
      <c r="I297" s="79"/>
      <c r="J297" s="23"/>
    </row>
    <row r="298" spans="1:10" ht="16" x14ac:dyDescent="0.2">
      <c r="A298" s="63"/>
      <c r="B298" s="75"/>
      <c r="C298" s="66"/>
      <c r="D298" s="66"/>
      <c r="E298" s="79"/>
      <c r="F298" s="109"/>
      <c r="G298" s="144"/>
      <c r="H298" s="79"/>
      <c r="I298" s="79"/>
      <c r="J298" s="23"/>
    </row>
    <row r="299" spans="1:10" ht="16" x14ac:dyDescent="0.2">
      <c r="A299" s="63"/>
      <c r="B299" s="75" t="s">
        <v>605</v>
      </c>
      <c r="C299" s="66" t="s">
        <v>340</v>
      </c>
      <c r="D299" s="66" t="s">
        <v>411</v>
      </c>
      <c r="E299" s="78">
        <v>20000</v>
      </c>
      <c r="F299" s="109">
        <v>1.26</v>
      </c>
      <c r="G299" s="144">
        <f>H299-F299</f>
        <v>1.26</v>
      </c>
      <c r="H299" s="78">
        <v>2.52</v>
      </c>
      <c r="I299" s="78">
        <f>SUM(H299:H300)</f>
        <v>2.94</v>
      </c>
      <c r="J299" s="23"/>
    </row>
    <row r="300" spans="1:10" ht="16" x14ac:dyDescent="0.2">
      <c r="A300" s="63"/>
      <c r="B300" s="75" t="s">
        <v>605</v>
      </c>
      <c r="C300" s="66"/>
      <c r="D300" s="66" t="s">
        <v>413</v>
      </c>
      <c r="E300" s="78">
        <v>10000</v>
      </c>
      <c r="F300" s="109">
        <v>0.42</v>
      </c>
      <c r="G300" s="144"/>
      <c r="H300" s="78">
        <f>F300</f>
        <v>0.42</v>
      </c>
      <c r="I300" s="78"/>
      <c r="J300" s="23"/>
    </row>
    <row r="301" spans="1:10" ht="16" x14ac:dyDescent="0.2">
      <c r="A301" s="63"/>
      <c r="B301" s="75"/>
      <c r="C301" s="66"/>
      <c r="D301" s="66"/>
      <c r="E301" s="78"/>
      <c r="F301" s="109"/>
      <c r="G301" s="144"/>
      <c r="H301" s="78"/>
      <c r="I301" s="78"/>
      <c r="J301" s="23"/>
    </row>
    <row r="302" spans="1:10" s="297" customFormat="1" ht="16" x14ac:dyDescent="0.2">
      <c r="A302" s="294"/>
      <c r="B302" s="295" t="s">
        <v>606</v>
      </c>
      <c r="C302" s="215" t="s">
        <v>44</v>
      </c>
      <c r="D302" s="215" t="s">
        <v>411</v>
      </c>
      <c r="E302" s="193">
        <v>10000</v>
      </c>
      <c r="F302" s="193">
        <v>0</v>
      </c>
      <c r="G302" s="193">
        <v>14.08</v>
      </c>
      <c r="H302" s="193">
        <v>14.08</v>
      </c>
      <c r="I302" s="193">
        <f>SUM(H302:H303)</f>
        <v>14.5</v>
      </c>
      <c r="J302" s="296" t="s">
        <v>670</v>
      </c>
    </row>
    <row r="303" spans="1:10" ht="16" x14ac:dyDescent="0.2">
      <c r="A303" s="63"/>
      <c r="B303" s="75" t="s">
        <v>606</v>
      </c>
      <c r="C303" s="66"/>
      <c r="D303" s="66" t="s">
        <v>413</v>
      </c>
      <c r="E303" s="79">
        <v>10000</v>
      </c>
      <c r="F303" s="109">
        <v>0.42</v>
      </c>
      <c r="G303" s="144"/>
      <c r="H303" s="79">
        <f>F303</f>
        <v>0.42</v>
      </c>
      <c r="I303" s="79"/>
      <c r="J303" s="23"/>
    </row>
    <row r="304" spans="1:10" ht="16" x14ac:dyDescent="0.2">
      <c r="A304" s="63"/>
      <c r="B304" s="75"/>
      <c r="C304" s="66"/>
      <c r="D304" s="66"/>
      <c r="E304" s="79"/>
      <c r="F304" s="109"/>
      <c r="G304" s="144"/>
      <c r="H304" s="79"/>
      <c r="I304" s="79"/>
      <c r="J304" s="23"/>
    </row>
    <row r="305" spans="1:10" s="297" customFormat="1" ht="16" x14ac:dyDescent="0.2">
      <c r="A305" s="294"/>
      <c r="B305" s="295" t="s">
        <v>607</v>
      </c>
      <c r="C305" s="215" t="s">
        <v>96</v>
      </c>
      <c r="D305" s="215" t="s">
        <v>411</v>
      </c>
      <c r="E305" s="193">
        <v>30000</v>
      </c>
      <c r="F305" s="193">
        <f>H305-G305</f>
        <v>4.0200000000000005</v>
      </c>
      <c r="G305" s="193">
        <v>2.0099999999999998</v>
      </c>
      <c r="H305" s="193">
        <v>6.03</v>
      </c>
      <c r="I305" s="193">
        <f>SUM(H305:H306)</f>
        <v>6.45</v>
      </c>
      <c r="J305" s="296" t="s">
        <v>670</v>
      </c>
    </row>
    <row r="306" spans="1:10" ht="16" x14ac:dyDescent="0.2">
      <c r="A306" s="63"/>
      <c r="B306" s="75" t="s">
        <v>607</v>
      </c>
      <c r="C306" s="66"/>
      <c r="D306" s="66" t="s">
        <v>413</v>
      </c>
      <c r="E306" s="79">
        <v>10000</v>
      </c>
      <c r="F306" s="109">
        <v>0.42</v>
      </c>
      <c r="G306" s="144"/>
      <c r="H306" s="79">
        <f>F306</f>
        <v>0.42</v>
      </c>
      <c r="I306" s="79"/>
      <c r="J306" s="23"/>
    </row>
    <row r="307" spans="1:10" ht="16" x14ac:dyDescent="0.2">
      <c r="A307" s="63"/>
      <c r="B307" s="75"/>
      <c r="C307" s="66"/>
      <c r="D307" s="66"/>
      <c r="E307" s="79"/>
      <c r="F307" s="109"/>
      <c r="G307" s="144"/>
      <c r="H307" s="79"/>
      <c r="I307" s="79"/>
      <c r="J307" s="23"/>
    </row>
    <row r="308" spans="1:10" ht="16" x14ac:dyDescent="0.2">
      <c r="A308" s="63"/>
      <c r="B308" s="75" t="s">
        <v>608</v>
      </c>
      <c r="C308" s="66" t="s">
        <v>496</v>
      </c>
      <c r="D308" s="66" t="s">
        <v>411</v>
      </c>
      <c r="E308" s="79">
        <v>10000</v>
      </c>
      <c r="F308" s="109">
        <v>0</v>
      </c>
      <c r="G308" s="144">
        <v>0.91</v>
      </c>
      <c r="H308" s="79">
        <f>SUM(F308:G308)</f>
        <v>0.91</v>
      </c>
      <c r="I308" s="79">
        <f>H308</f>
        <v>0.91</v>
      </c>
      <c r="J308" s="23"/>
    </row>
    <row r="309" spans="1:10" ht="16" x14ac:dyDescent="0.2">
      <c r="A309" s="63"/>
      <c r="B309" s="75"/>
      <c r="C309" s="66"/>
      <c r="D309" s="66"/>
      <c r="E309" s="79"/>
      <c r="F309" s="109"/>
      <c r="G309" s="144"/>
      <c r="H309" s="79"/>
      <c r="I309" s="79"/>
      <c r="J309" s="23"/>
    </row>
    <row r="310" spans="1:10" ht="16" x14ac:dyDescent="0.2">
      <c r="A310" s="63"/>
      <c r="B310" s="75" t="s">
        <v>609</v>
      </c>
      <c r="C310" s="66" t="s">
        <v>137</v>
      </c>
      <c r="D310" s="66" t="s">
        <v>411</v>
      </c>
      <c r="E310" s="79">
        <v>100000</v>
      </c>
      <c r="F310" s="109">
        <f>H310-G310</f>
        <v>5.9399999999999995</v>
      </c>
      <c r="G310" s="144">
        <v>0.66</v>
      </c>
      <c r="H310" s="79">
        <v>6.6</v>
      </c>
      <c r="I310" s="79">
        <f>SUM(H310:H311)</f>
        <v>10.78</v>
      </c>
      <c r="J310" s="23"/>
    </row>
    <row r="311" spans="1:10" ht="16" x14ac:dyDescent="0.2">
      <c r="A311" s="63"/>
      <c r="B311" s="75" t="s">
        <v>609</v>
      </c>
      <c r="C311" s="66"/>
      <c r="D311" s="66" t="s">
        <v>413</v>
      </c>
      <c r="E311" s="79">
        <v>100000</v>
      </c>
      <c r="F311" s="109">
        <v>4.18</v>
      </c>
      <c r="G311" s="144"/>
      <c r="H311" s="79">
        <f>F311</f>
        <v>4.18</v>
      </c>
      <c r="I311" s="79"/>
      <c r="J311" s="23"/>
    </row>
    <row r="312" spans="1:10" ht="16" x14ac:dyDescent="0.2">
      <c r="A312" s="63"/>
      <c r="B312" s="75"/>
      <c r="C312" s="66"/>
      <c r="D312" s="66"/>
      <c r="E312" s="79"/>
      <c r="F312" s="109"/>
      <c r="G312" s="144"/>
      <c r="H312" s="79"/>
      <c r="I312" s="79"/>
      <c r="J312" s="23"/>
    </row>
    <row r="313" spans="1:10" ht="16" x14ac:dyDescent="0.2">
      <c r="A313" s="63"/>
      <c r="B313" s="75" t="s">
        <v>610</v>
      </c>
      <c r="C313" s="66" t="s">
        <v>45</v>
      </c>
      <c r="D313" s="66" t="s">
        <v>411</v>
      </c>
      <c r="E313" s="78">
        <v>10000</v>
      </c>
      <c r="F313" s="109">
        <v>0</v>
      </c>
      <c r="G313" s="144">
        <v>2.0099999999999998</v>
      </c>
      <c r="H313" s="78">
        <v>2.0099999999999998</v>
      </c>
      <c r="I313" s="78">
        <f>H313</f>
        <v>2.0099999999999998</v>
      </c>
      <c r="J313" s="211"/>
    </row>
    <row r="314" spans="1:10" ht="16" x14ac:dyDescent="0.2">
      <c r="A314" s="63"/>
      <c r="B314" s="75"/>
      <c r="C314" s="66"/>
      <c r="D314" s="66"/>
      <c r="E314" s="79"/>
      <c r="F314" s="109"/>
      <c r="G314" s="144"/>
      <c r="H314" s="79"/>
      <c r="I314" s="79"/>
      <c r="J314" s="23"/>
    </row>
    <row r="315" spans="1:10" ht="16" x14ac:dyDescent="0.2">
      <c r="A315" s="63"/>
      <c r="B315" s="75" t="s">
        <v>611</v>
      </c>
      <c r="C315" s="66" t="s">
        <v>230</v>
      </c>
      <c r="D315" s="66" t="s">
        <v>411</v>
      </c>
      <c r="E315" s="79">
        <v>100000</v>
      </c>
      <c r="F315" s="109">
        <v>27.72</v>
      </c>
      <c r="G315" s="144">
        <f>H315-F315</f>
        <v>3.0800000000000018</v>
      </c>
      <c r="H315" s="79">
        <v>30.8</v>
      </c>
      <c r="I315" s="79">
        <f>SUM(H315:H319)</f>
        <v>65.819999999999993</v>
      </c>
      <c r="J315" s="23"/>
    </row>
    <row r="316" spans="1:10" ht="16" x14ac:dyDescent="0.2">
      <c r="A316" s="63"/>
      <c r="B316" s="75" t="s">
        <v>611</v>
      </c>
      <c r="C316" s="66"/>
      <c r="D316" s="66" t="s">
        <v>417</v>
      </c>
      <c r="E316" s="79">
        <v>50000</v>
      </c>
      <c r="F316" s="109">
        <v>22.05</v>
      </c>
      <c r="G316" s="144"/>
      <c r="H316" s="79">
        <f>F316</f>
        <v>22.05</v>
      </c>
      <c r="I316" s="79"/>
      <c r="J316" s="23"/>
    </row>
    <row r="317" spans="1:10" ht="16" x14ac:dyDescent="0.2">
      <c r="A317" s="63"/>
      <c r="B317" s="75" t="s">
        <v>611</v>
      </c>
      <c r="C317" s="66"/>
      <c r="D317" s="66" t="s">
        <v>412</v>
      </c>
      <c r="E317" s="79">
        <v>10000</v>
      </c>
      <c r="F317" s="109">
        <v>3.42</v>
      </c>
      <c r="G317" s="144"/>
      <c r="H317" s="79">
        <f>F317</f>
        <v>3.42</v>
      </c>
      <c r="I317" s="79"/>
      <c r="J317" s="23"/>
    </row>
    <row r="318" spans="1:10" ht="16" x14ac:dyDescent="0.2">
      <c r="A318" s="63"/>
      <c r="B318" s="75" t="s">
        <v>611</v>
      </c>
      <c r="C318" s="66"/>
      <c r="D318" s="66" t="s">
        <v>413</v>
      </c>
      <c r="E318" s="79">
        <v>220000</v>
      </c>
      <c r="F318" s="109">
        <v>9.1999999999999993</v>
      </c>
      <c r="G318" s="144"/>
      <c r="H318" s="79">
        <f>F318</f>
        <v>9.1999999999999993</v>
      </c>
      <c r="I318" s="79"/>
      <c r="J318" s="23"/>
    </row>
    <row r="319" spans="1:10" ht="16" x14ac:dyDescent="0.2">
      <c r="A319" s="63"/>
      <c r="B319" s="75" t="s">
        <v>611</v>
      </c>
      <c r="C319" s="66"/>
      <c r="D319" s="66" t="s">
        <v>414</v>
      </c>
      <c r="E319" s="79">
        <v>10000</v>
      </c>
      <c r="F319" s="109">
        <v>0.35</v>
      </c>
      <c r="G319" s="144"/>
      <c r="H319" s="79">
        <f>F319</f>
        <v>0.35</v>
      </c>
      <c r="I319" s="79"/>
      <c r="J319" s="23"/>
    </row>
    <row r="320" spans="1:10" ht="16" x14ac:dyDescent="0.2">
      <c r="A320" s="63"/>
      <c r="B320" s="75"/>
      <c r="C320" s="66"/>
      <c r="D320" s="66"/>
      <c r="E320" s="79"/>
      <c r="F320" s="109"/>
      <c r="G320" s="144"/>
      <c r="H320" s="79"/>
      <c r="I320" s="79"/>
      <c r="J320" s="23"/>
    </row>
    <row r="321" spans="1:10" ht="16" x14ac:dyDescent="0.2">
      <c r="A321" s="63"/>
      <c r="B321" s="75" t="s">
        <v>612</v>
      </c>
      <c r="C321" s="66" t="s">
        <v>334</v>
      </c>
      <c r="D321" s="66" t="s">
        <v>411</v>
      </c>
      <c r="E321" s="78">
        <v>80000</v>
      </c>
      <c r="F321" s="109">
        <f>H321-G321</f>
        <v>21.560000000000002</v>
      </c>
      <c r="G321" s="144">
        <v>3.08</v>
      </c>
      <c r="H321" s="78">
        <v>24.64</v>
      </c>
      <c r="I321" s="78">
        <f>SUM(H321:H326)</f>
        <v>72.259999999999991</v>
      </c>
      <c r="J321" s="23"/>
    </row>
    <row r="322" spans="1:10" ht="16" x14ac:dyDescent="0.2">
      <c r="A322" s="63"/>
      <c r="B322" s="75" t="s">
        <v>612</v>
      </c>
      <c r="C322" s="66"/>
      <c r="D322" s="173" t="s">
        <v>417</v>
      </c>
      <c r="E322" s="78">
        <v>50000</v>
      </c>
      <c r="F322" s="109">
        <v>14.15</v>
      </c>
      <c r="G322" s="144"/>
      <c r="H322" s="78">
        <f>F322</f>
        <v>14.15</v>
      </c>
      <c r="I322" s="78"/>
      <c r="J322" s="91"/>
    </row>
    <row r="323" spans="1:10" ht="16" x14ac:dyDescent="0.2">
      <c r="A323" s="63"/>
      <c r="B323" s="75" t="s">
        <v>612</v>
      </c>
      <c r="C323" s="66"/>
      <c r="D323" s="173" t="s">
        <v>412</v>
      </c>
      <c r="E323" s="78">
        <v>10000</v>
      </c>
      <c r="F323" s="109">
        <v>3.42</v>
      </c>
      <c r="G323" s="144"/>
      <c r="H323" s="78">
        <f>F323</f>
        <v>3.42</v>
      </c>
      <c r="I323" s="78"/>
      <c r="J323" s="91"/>
    </row>
    <row r="324" spans="1:10" ht="16" x14ac:dyDescent="0.2">
      <c r="A324" s="63"/>
      <c r="B324" s="75" t="s">
        <v>612</v>
      </c>
      <c r="C324" s="66"/>
      <c r="D324" s="173" t="s">
        <v>413</v>
      </c>
      <c r="E324" s="78">
        <v>500000</v>
      </c>
      <c r="F324" s="109">
        <v>20.9</v>
      </c>
      <c r="G324" s="144"/>
      <c r="H324" s="78">
        <f>F324</f>
        <v>20.9</v>
      </c>
      <c r="I324" s="78"/>
      <c r="J324" s="91"/>
    </row>
    <row r="325" spans="1:10" ht="16" x14ac:dyDescent="0.2">
      <c r="A325" s="63"/>
      <c r="B325" s="75" t="s">
        <v>612</v>
      </c>
      <c r="C325" s="66"/>
      <c r="D325" s="173" t="s">
        <v>418</v>
      </c>
      <c r="E325" s="78">
        <v>200000</v>
      </c>
      <c r="F325" s="109">
        <v>8.8000000000000007</v>
      </c>
      <c r="G325" s="144"/>
      <c r="H325" s="78">
        <f>F325</f>
        <v>8.8000000000000007</v>
      </c>
      <c r="I325" s="78"/>
      <c r="J325" s="91"/>
    </row>
    <row r="326" spans="1:10" ht="16" x14ac:dyDescent="0.2">
      <c r="A326" s="63"/>
      <c r="B326" s="75" t="s">
        <v>612</v>
      </c>
      <c r="C326" s="66"/>
      <c r="D326" s="173" t="s">
        <v>414</v>
      </c>
      <c r="E326" s="78">
        <v>10000</v>
      </c>
      <c r="F326" s="109">
        <v>0.35</v>
      </c>
      <c r="G326" s="144"/>
      <c r="H326" s="79">
        <f>F326</f>
        <v>0.35</v>
      </c>
      <c r="I326" s="79"/>
      <c r="J326" s="91"/>
    </row>
    <row r="327" spans="1:10" ht="16" x14ac:dyDescent="0.2">
      <c r="A327" s="63"/>
      <c r="B327" s="75"/>
      <c r="C327" s="66"/>
      <c r="D327" s="66"/>
      <c r="E327" s="78"/>
      <c r="F327" s="109"/>
      <c r="G327" s="144"/>
      <c r="H327" s="79"/>
      <c r="I327" s="79"/>
      <c r="J327" s="91"/>
    </row>
    <row r="328" spans="1:10" ht="16" x14ac:dyDescent="0.2">
      <c r="A328" s="63"/>
      <c r="B328" s="75" t="s">
        <v>613</v>
      </c>
      <c r="C328" s="66" t="s">
        <v>182</v>
      </c>
      <c r="D328" s="66" t="s">
        <v>411</v>
      </c>
      <c r="E328" s="78">
        <v>10000</v>
      </c>
      <c r="F328" s="109">
        <v>0</v>
      </c>
      <c r="G328" s="144">
        <f>H328-F328</f>
        <v>0.91</v>
      </c>
      <c r="H328" s="78">
        <v>0.91</v>
      </c>
      <c r="I328" s="78">
        <f>SUM(H328:H329)</f>
        <v>1.54</v>
      </c>
      <c r="J328" s="104"/>
    </row>
    <row r="329" spans="1:10" ht="16" x14ac:dyDescent="0.2">
      <c r="A329" s="63"/>
      <c r="B329" s="75" t="s">
        <v>613</v>
      </c>
      <c r="C329" s="66"/>
      <c r="D329" s="66" t="s">
        <v>417</v>
      </c>
      <c r="E329" s="78">
        <v>5000</v>
      </c>
      <c r="F329" s="109">
        <v>0.63</v>
      </c>
      <c r="G329" s="144"/>
      <c r="H329" s="78">
        <f>F329</f>
        <v>0.63</v>
      </c>
      <c r="I329" s="78"/>
      <c r="J329" s="104"/>
    </row>
    <row r="330" spans="1:10" ht="16" x14ac:dyDescent="0.2">
      <c r="A330" s="63"/>
      <c r="B330" s="75"/>
      <c r="C330" s="66"/>
      <c r="D330" s="66"/>
      <c r="E330" s="78"/>
      <c r="F330" s="109"/>
      <c r="G330" s="144"/>
      <c r="H330" s="78"/>
      <c r="I330" s="78"/>
      <c r="J330" s="104"/>
    </row>
    <row r="331" spans="1:10" ht="16" x14ac:dyDescent="0.2">
      <c r="A331" s="63"/>
      <c r="B331" s="75" t="s">
        <v>614</v>
      </c>
      <c r="C331" s="66" t="s">
        <v>366</v>
      </c>
      <c r="D331" s="66" t="s">
        <v>411</v>
      </c>
      <c r="E331" s="78">
        <v>10000</v>
      </c>
      <c r="F331" s="109">
        <v>0</v>
      </c>
      <c r="G331" s="144">
        <f>H331-F331</f>
        <v>3.08</v>
      </c>
      <c r="H331" s="78">
        <v>3.08</v>
      </c>
      <c r="I331" s="78">
        <f>SUM(H331:H336)</f>
        <v>19.840000000000003</v>
      </c>
      <c r="J331" s="104"/>
    </row>
    <row r="332" spans="1:10" ht="16" x14ac:dyDescent="0.2">
      <c r="A332" s="63"/>
      <c r="B332" s="75" t="s">
        <v>614</v>
      </c>
      <c r="C332" s="66"/>
      <c r="D332" s="173" t="s">
        <v>417</v>
      </c>
      <c r="E332" s="78">
        <v>10000</v>
      </c>
      <c r="F332" s="109">
        <v>4.41</v>
      </c>
      <c r="G332" s="144"/>
      <c r="H332" s="78">
        <f>F332</f>
        <v>4.41</v>
      </c>
      <c r="I332" s="78"/>
      <c r="J332" s="211"/>
    </row>
    <row r="333" spans="1:10" ht="16" x14ac:dyDescent="0.2">
      <c r="A333" s="63"/>
      <c r="B333" s="75" t="s">
        <v>614</v>
      </c>
      <c r="C333" s="66"/>
      <c r="D333" s="173" t="s">
        <v>412</v>
      </c>
      <c r="E333" s="78">
        <v>10000</v>
      </c>
      <c r="F333" s="109">
        <v>3.42</v>
      </c>
      <c r="G333" s="144"/>
      <c r="H333" s="78">
        <f>F333</f>
        <v>3.42</v>
      </c>
      <c r="I333" s="78"/>
      <c r="J333" s="104"/>
    </row>
    <row r="334" spans="1:10" ht="16" x14ac:dyDescent="0.2">
      <c r="A334" s="63"/>
      <c r="B334" s="75" t="s">
        <v>614</v>
      </c>
      <c r="C334" s="66"/>
      <c r="D334" s="173" t="s">
        <v>413</v>
      </c>
      <c r="E334" s="78">
        <v>100000</v>
      </c>
      <c r="F334" s="109">
        <v>4.18</v>
      </c>
      <c r="G334" s="144"/>
      <c r="H334" s="78">
        <f>F334</f>
        <v>4.18</v>
      </c>
      <c r="I334" s="78"/>
      <c r="J334" s="104"/>
    </row>
    <row r="335" spans="1:10" ht="16" x14ac:dyDescent="0.2">
      <c r="A335" s="63"/>
      <c r="B335" s="75" t="s">
        <v>614</v>
      </c>
      <c r="C335" s="66"/>
      <c r="D335" s="173" t="s">
        <v>418</v>
      </c>
      <c r="E335" s="78">
        <v>100000</v>
      </c>
      <c r="F335" s="109">
        <v>4.4000000000000004</v>
      </c>
      <c r="G335" s="144"/>
      <c r="H335" s="78">
        <f>F335</f>
        <v>4.4000000000000004</v>
      </c>
      <c r="I335" s="78"/>
      <c r="J335" s="104"/>
    </row>
    <row r="336" spans="1:10" ht="16" x14ac:dyDescent="0.2">
      <c r="A336" s="63"/>
      <c r="B336" s="75" t="s">
        <v>614</v>
      </c>
      <c r="C336" s="66"/>
      <c r="D336" s="173" t="s">
        <v>414</v>
      </c>
      <c r="E336" s="78">
        <v>10000</v>
      </c>
      <c r="F336" s="109">
        <v>0.35</v>
      </c>
      <c r="G336" s="144"/>
      <c r="H336" s="78">
        <f>F336</f>
        <v>0.35</v>
      </c>
      <c r="I336" s="78"/>
      <c r="J336" s="104"/>
    </row>
    <row r="337" spans="1:10" ht="16" x14ac:dyDescent="0.2">
      <c r="A337" s="63"/>
      <c r="B337" s="75"/>
      <c r="C337" s="66"/>
      <c r="D337" s="66"/>
      <c r="E337" s="78"/>
      <c r="F337" s="109"/>
      <c r="G337" s="144"/>
      <c r="H337" s="78"/>
      <c r="I337" s="78"/>
      <c r="J337" s="104"/>
    </row>
    <row r="338" spans="1:10" s="297" customFormat="1" ht="16" x14ac:dyDescent="0.2">
      <c r="A338" s="294"/>
      <c r="B338" s="295" t="s">
        <v>615</v>
      </c>
      <c r="C338" s="215" t="s">
        <v>100</v>
      </c>
      <c r="D338" s="215" t="s">
        <v>411</v>
      </c>
      <c r="E338" s="193">
        <v>10000</v>
      </c>
      <c r="F338" s="193">
        <v>0</v>
      </c>
      <c r="G338" s="193">
        <f>H338-F338</f>
        <v>0.91</v>
      </c>
      <c r="H338" s="193">
        <v>0.91</v>
      </c>
      <c r="I338" s="193">
        <f>SUM(H338:H339)</f>
        <v>3</v>
      </c>
      <c r="J338" s="296" t="s">
        <v>670</v>
      </c>
    </row>
    <row r="339" spans="1:10" ht="16" x14ac:dyDescent="0.2">
      <c r="A339" s="63"/>
      <c r="B339" s="75" t="s">
        <v>615</v>
      </c>
      <c r="C339" s="66"/>
      <c r="D339" s="66" t="s">
        <v>413</v>
      </c>
      <c r="E339" s="79">
        <v>50000</v>
      </c>
      <c r="F339" s="109">
        <v>2.09</v>
      </c>
      <c r="G339" s="144"/>
      <c r="H339" s="79">
        <f>F339</f>
        <v>2.09</v>
      </c>
      <c r="I339" s="79"/>
      <c r="J339" s="23"/>
    </row>
    <row r="340" spans="1:10" ht="16" x14ac:dyDescent="0.2">
      <c r="A340" s="63"/>
      <c r="B340" s="75"/>
      <c r="C340" s="66"/>
      <c r="D340" s="66"/>
      <c r="E340" s="79"/>
      <c r="F340" s="109"/>
      <c r="G340" s="144"/>
      <c r="H340" s="79"/>
      <c r="I340" s="79"/>
      <c r="J340" s="23"/>
    </row>
    <row r="341" spans="1:10" ht="16" x14ac:dyDescent="0.2">
      <c r="A341" s="63"/>
      <c r="B341" s="75" t="s">
        <v>536</v>
      </c>
      <c r="C341" s="66" t="s">
        <v>524</v>
      </c>
      <c r="D341" s="66" t="s">
        <v>411</v>
      </c>
      <c r="E341" s="78">
        <v>10000</v>
      </c>
      <c r="F341" s="78">
        <v>0</v>
      </c>
      <c r="G341" s="78">
        <f>H341-F341</f>
        <v>0.66</v>
      </c>
      <c r="H341" s="78">
        <v>0.66</v>
      </c>
      <c r="I341" s="78">
        <f>SUM(H341:H343)</f>
        <v>2.87</v>
      </c>
      <c r="J341" s="23" t="s">
        <v>528</v>
      </c>
    </row>
    <row r="342" spans="1:10" ht="16" x14ac:dyDescent="0.2">
      <c r="A342" s="63"/>
      <c r="B342" s="75" t="s">
        <v>536</v>
      </c>
      <c r="C342" s="66"/>
      <c r="D342" s="66" t="s">
        <v>412</v>
      </c>
      <c r="E342" s="78">
        <v>4000</v>
      </c>
      <c r="F342" s="78">
        <v>1.37</v>
      </c>
      <c r="G342" s="78"/>
      <c r="H342" s="78">
        <f>F342</f>
        <v>1.37</v>
      </c>
      <c r="I342" s="78"/>
      <c r="J342" s="23"/>
    </row>
    <row r="343" spans="1:10" ht="16" x14ac:dyDescent="0.2">
      <c r="A343" s="63"/>
      <c r="B343" s="75" t="s">
        <v>536</v>
      </c>
      <c r="C343" s="66"/>
      <c r="D343" s="66" t="s">
        <v>413</v>
      </c>
      <c r="E343" s="78">
        <v>20000</v>
      </c>
      <c r="F343" s="78">
        <v>0.84</v>
      </c>
      <c r="G343" s="78"/>
      <c r="H343" s="78">
        <f>F343</f>
        <v>0.84</v>
      </c>
      <c r="I343" s="78"/>
      <c r="J343" s="23"/>
    </row>
    <row r="344" spans="1:10" ht="16" x14ac:dyDescent="0.2">
      <c r="A344" s="63"/>
      <c r="B344" s="75"/>
      <c r="C344" s="66"/>
      <c r="D344" s="66"/>
      <c r="E344" s="79"/>
      <c r="F344" s="109"/>
      <c r="G344" s="144"/>
      <c r="H344" s="79"/>
      <c r="I344" s="79"/>
      <c r="J344" s="23"/>
    </row>
    <row r="345" spans="1:10" ht="16" x14ac:dyDescent="0.2">
      <c r="A345" s="63"/>
      <c r="B345" s="75"/>
      <c r="C345" s="66"/>
      <c r="D345" s="66"/>
      <c r="E345" s="79"/>
      <c r="F345" s="109"/>
      <c r="G345" s="144"/>
      <c r="H345" s="79"/>
      <c r="I345" s="79"/>
      <c r="J345" s="23"/>
    </row>
    <row r="346" spans="1:10" ht="16" x14ac:dyDescent="0.2">
      <c r="A346" s="63"/>
      <c r="B346" s="75" t="s">
        <v>616</v>
      </c>
      <c r="C346" s="66" t="s">
        <v>437</v>
      </c>
      <c r="D346" s="66" t="s">
        <v>411</v>
      </c>
      <c r="E346" s="78">
        <v>100000</v>
      </c>
      <c r="F346" s="109">
        <f>H346-G346</f>
        <v>5.9399999999999995</v>
      </c>
      <c r="G346" s="144">
        <v>0.66</v>
      </c>
      <c r="H346" s="78">
        <v>6.6</v>
      </c>
      <c r="I346" s="78">
        <f>SUM(H346:H347)</f>
        <v>10.78</v>
      </c>
      <c r="J346" s="23"/>
    </row>
    <row r="347" spans="1:10" ht="16" x14ac:dyDescent="0.2">
      <c r="A347" s="63"/>
      <c r="B347" s="75" t="s">
        <v>616</v>
      </c>
      <c r="C347" s="66"/>
      <c r="D347" s="66" t="s">
        <v>413</v>
      </c>
      <c r="E347" s="78">
        <v>100000</v>
      </c>
      <c r="F347" s="109">
        <v>4.18</v>
      </c>
      <c r="G347" s="144"/>
      <c r="H347" s="78">
        <f>F347</f>
        <v>4.18</v>
      </c>
      <c r="I347" s="223"/>
      <c r="J347" s="23"/>
    </row>
    <row r="348" spans="1:10" ht="16" x14ac:dyDescent="0.2">
      <c r="A348" s="63"/>
      <c r="B348" s="75"/>
      <c r="C348" s="66"/>
      <c r="D348" s="66"/>
      <c r="E348" s="79"/>
      <c r="F348" s="109"/>
      <c r="G348" s="144"/>
      <c r="H348" s="79"/>
      <c r="J348" s="23"/>
    </row>
    <row r="349" spans="1:10" ht="16" x14ac:dyDescent="0.2">
      <c r="A349" s="63"/>
      <c r="B349" s="75" t="s">
        <v>617</v>
      </c>
      <c r="C349" s="66" t="s">
        <v>231</v>
      </c>
      <c r="D349" s="66" t="s">
        <v>411</v>
      </c>
      <c r="E349" s="78">
        <v>250000</v>
      </c>
      <c r="F349" s="109">
        <f>H349-G349</f>
        <v>48.24</v>
      </c>
      <c r="G349" s="144">
        <v>2.0099999999999998</v>
      </c>
      <c r="H349" s="78">
        <v>50.25</v>
      </c>
      <c r="I349" s="78">
        <f>SUM(H349:H354)</f>
        <v>89.62</v>
      </c>
      <c r="J349" s="211"/>
    </row>
    <row r="350" spans="1:10" ht="16" x14ac:dyDescent="0.2">
      <c r="A350" s="63"/>
      <c r="B350" s="75" t="s">
        <v>617</v>
      </c>
      <c r="C350" s="66"/>
      <c r="D350" s="173" t="s">
        <v>417</v>
      </c>
      <c r="E350" s="78">
        <v>50000</v>
      </c>
      <c r="F350" s="109">
        <v>14.15</v>
      </c>
      <c r="G350" s="144"/>
      <c r="H350" s="78">
        <f>F350</f>
        <v>14.15</v>
      </c>
      <c r="I350" s="78"/>
      <c r="J350" s="23"/>
    </row>
    <row r="351" spans="1:10" ht="16" x14ac:dyDescent="0.2">
      <c r="A351" s="63"/>
      <c r="B351" s="75" t="s">
        <v>617</v>
      </c>
      <c r="C351" s="66"/>
      <c r="D351" s="173" t="s">
        <v>412</v>
      </c>
      <c r="E351" s="78">
        <v>10000</v>
      </c>
      <c r="F351" s="109">
        <v>3.42</v>
      </c>
      <c r="G351" s="144"/>
      <c r="H351" s="78">
        <f>F351</f>
        <v>3.42</v>
      </c>
      <c r="I351" s="78"/>
      <c r="J351" s="23"/>
    </row>
    <row r="352" spans="1:10" ht="16" x14ac:dyDescent="0.2">
      <c r="A352" s="63"/>
      <c r="B352" s="75" t="s">
        <v>617</v>
      </c>
      <c r="C352" s="66"/>
      <c r="D352" s="173" t="s">
        <v>413</v>
      </c>
      <c r="E352" s="79">
        <v>250000</v>
      </c>
      <c r="F352" s="109">
        <v>10.45</v>
      </c>
      <c r="G352" s="144"/>
      <c r="H352" s="79">
        <f>F352</f>
        <v>10.45</v>
      </c>
      <c r="I352" s="79"/>
      <c r="J352" s="23"/>
    </row>
    <row r="353" spans="1:10" ht="16" x14ac:dyDescent="0.2">
      <c r="A353" s="63"/>
      <c r="B353" s="75" t="s">
        <v>617</v>
      </c>
      <c r="C353" s="66"/>
      <c r="D353" s="173" t="s">
        <v>418</v>
      </c>
      <c r="E353" s="78">
        <v>250000</v>
      </c>
      <c r="F353" s="109">
        <v>11</v>
      </c>
      <c r="G353" s="144"/>
      <c r="H353" s="79">
        <f>F353</f>
        <v>11</v>
      </c>
      <c r="I353" s="79"/>
      <c r="J353" s="23"/>
    </row>
    <row r="354" spans="1:10" ht="16" x14ac:dyDescent="0.2">
      <c r="A354" s="63"/>
      <c r="B354" s="75" t="s">
        <v>617</v>
      </c>
      <c r="C354" s="66"/>
      <c r="D354" s="173" t="s">
        <v>414</v>
      </c>
      <c r="E354" s="78">
        <v>10000</v>
      </c>
      <c r="F354" s="109">
        <v>0.35</v>
      </c>
      <c r="G354" s="144"/>
      <c r="H354" s="79">
        <f>F354</f>
        <v>0.35</v>
      </c>
      <c r="I354" s="79"/>
      <c r="J354" s="23"/>
    </row>
    <row r="355" spans="1:10" ht="16" x14ac:dyDescent="0.2">
      <c r="A355" s="63"/>
      <c r="B355" s="75"/>
      <c r="C355" s="66"/>
      <c r="D355" s="173"/>
      <c r="E355" s="78"/>
      <c r="F355" s="109"/>
      <c r="G355" s="144"/>
      <c r="H355" s="79"/>
      <c r="I355" s="79"/>
      <c r="J355" s="23"/>
    </row>
    <row r="356" spans="1:10" ht="16" x14ac:dyDescent="0.2">
      <c r="A356" s="63"/>
      <c r="B356" s="75" t="s">
        <v>537</v>
      </c>
      <c r="C356" s="66" t="s">
        <v>531</v>
      </c>
      <c r="D356" s="173" t="s">
        <v>411</v>
      </c>
      <c r="E356" s="78">
        <v>10000</v>
      </c>
      <c r="F356" s="78">
        <v>0</v>
      </c>
      <c r="G356" s="78">
        <f>H356-F356</f>
        <v>2.0099999999999998</v>
      </c>
      <c r="H356" s="78">
        <v>2.0099999999999998</v>
      </c>
      <c r="I356" s="78">
        <f>SUM(H356:H361)</f>
        <v>6.79</v>
      </c>
      <c r="J356" s="23"/>
    </row>
    <row r="357" spans="1:10" ht="16" x14ac:dyDescent="0.2">
      <c r="A357" s="63"/>
      <c r="B357" s="75" t="s">
        <v>537</v>
      </c>
      <c r="C357" s="66"/>
      <c r="D357" s="173" t="s">
        <v>417</v>
      </c>
      <c r="E357" s="78">
        <v>5000</v>
      </c>
      <c r="F357" s="78">
        <v>2.21</v>
      </c>
      <c r="G357" s="78"/>
      <c r="H357" s="78">
        <v>3.39</v>
      </c>
      <c r="I357" s="78"/>
      <c r="J357" s="23" t="s">
        <v>671</v>
      </c>
    </row>
    <row r="358" spans="1:10" ht="16" x14ac:dyDescent="0.2">
      <c r="A358" s="63"/>
      <c r="B358" s="75" t="s">
        <v>537</v>
      </c>
      <c r="C358" s="66"/>
      <c r="D358" s="173" t="s">
        <v>412</v>
      </c>
      <c r="E358" s="78">
        <v>2000</v>
      </c>
      <c r="F358" s="78">
        <v>0.68</v>
      </c>
      <c r="G358" s="78"/>
      <c r="H358" s="78">
        <f>F358</f>
        <v>0.68</v>
      </c>
      <c r="I358" s="78"/>
      <c r="J358" s="23"/>
    </row>
    <row r="359" spans="1:10" ht="16" x14ac:dyDescent="0.2">
      <c r="A359" s="63"/>
      <c r="B359" s="75" t="s">
        <v>537</v>
      </c>
      <c r="C359" s="66"/>
      <c r="D359" s="173" t="s">
        <v>413</v>
      </c>
      <c r="E359" s="78">
        <v>10000</v>
      </c>
      <c r="F359" s="78">
        <v>0.42</v>
      </c>
      <c r="G359" s="78"/>
      <c r="H359" s="78">
        <f>F359</f>
        <v>0.42</v>
      </c>
      <c r="I359" s="78"/>
      <c r="J359" s="23"/>
    </row>
    <row r="360" spans="1:10" ht="16" x14ac:dyDescent="0.2">
      <c r="A360" s="63"/>
      <c r="B360" s="75" t="s">
        <v>537</v>
      </c>
      <c r="C360" s="66"/>
      <c r="D360" s="173" t="s">
        <v>418</v>
      </c>
      <c r="E360" s="78">
        <v>5000</v>
      </c>
      <c r="F360" s="78">
        <v>0.22</v>
      </c>
      <c r="G360" s="78"/>
      <c r="H360" s="78">
        <f>F360</f>
        <v>0.22</v>
      </c>
      <c r="I360" s="78"/>
      <c r="J360" s="23"/>
    </row>
    <row r="361" spans="1:10" ht="16" x14ac:dyDescent="0.2">
      <c r="A361" s="63"/>
      <c r="B361" s="75" t="s">
        <v>537</v>
      </c>
      <c r="C361" s="66"/>
      <c r="D361" s="173" t="s">
        <v>414</v>
      </c>
      <c r="E361" s="78">
        <v>2000</v>
      </c>
      <c r="F361" s="78">
        <v>7.0000000000000007E-2</v>
      </c>
      <c r="G361" s="78"/>
      <c r="H361" s="78">
        <f>F361</f>
        <v>7.0000000000000007E-2</v>
      </c>
      <c r="I361" s="78"/>
      <c r="J361" s="23"/>
    </row>
    <row r="362" spans="1:10" ht="16" x14ac:dyDescent="0.2">
      <c r="A362" s="63"/>
      <c r="B362" s="75"/>
      <c r="C362" s="66"/>
      <c r="D362" s="173"/>
      <c r="E362" s="78"/>
      <c r="F362" s="78"/>
      <c r="G362" s="78"/>
      <c r="H362" s="78"/>
      <c r="I362" s="78"/>
      <c r="J362" s="23"/>
    </row>
    <row r="363" spans="1:10" ht="16" x14ac:dyDescent="0.2">
      <c r="A363" s="63"/>
      <c r="B363" s="75" t="s">
        <v>663</v>
      </c>
      <c r="C363" s="66" t="s">
        <v>662</v>
      </c>
      <c r="D363" s="173" t="s">
        <v>411</v>
      </c>
      <c r="E363" s="78">
        <v>200000</v>
      </c>
      <c r="F363" s="78">
        <f>H363-G363</f>
        <v>38.190000000000005</v>
      </c>
      <c r="G363" s="78">
        <v>2.0099999999999998</v>
      </c>
      <c r="H363" s="78">
        <v>40.200000000000003</v>
      </c>
      <c r="I363" s="78">
        <f>SUM(H363:H368)</f>
        <v>78.78</v>
      </c>
      <c r="J363" s="23" t="s">
        <v>649</v>
      </c>
    </row>
    <row r="364" spans="1:10" ht="16" x14ac:dyDescent="0.2">
      <c r="A364" s="63"/>
      <c r="B364" s="75"/>
      <c r="C364" s="66"/>
      <c r="D364" s="173" t="s">
        <v>417</v>
      </c>
      <c r="E364" s="78">
        <v>50000</v>
      </c>
      <c r="F364" s="78">
        <v>22.05</v>
      </c>
      <c r="G364" s="78"/>
      <c r="H364" s="78">
        <f>F364</f>
        <v>22.05</v>
      </c>
      <c r="I364" s="78"/>
      <c r="J364" s="23"/>
    </row>
    <row r="365" spans="1:10" ht="16" x14ac:dyDescent="0.2">
      <c r="A365" s="63"/>
      <c r="B365" s="75"/>
      <c r="C365" s="66"/>
      <c r="D365" s="173" t="s">
        <v>412</v>
      </c>
      <c r="E365" s="78">
        <v>10000</v>
      </c>
      <c r="F365" s="78">
        <v>3.42</v>
      </c>
      <c r="G365" s="78"/>
      <c r="H365" s="78">
        <f>F365</f>
        <v>3.42</v>
      </c>
      <c r="I365" s="78"/>
      <c r="J365" s="23"/>
    </row>
    <row r="366" spans="1:10" ht="16" x14ac:dyDescent="0.2">
      <c r="A366" s="63"/>
      <c r="B366" s="75"/>
      <c r="C366" s="66"/>
      <c r="D366" s="173" t="s">
        <v>413</v>
      </c>
      <c r="E366" s="78">
        <v>200000</v>
      </c>
      <c r="F366" s="78">
        <v>8.36</v>
      </c>
      <c r="G366" s="78"/>
      <c r="H366" s="78">
        <f>F366</f>
        <v>8.36</v>
      </c>
      <c r="I366" s="78"/>
      <c r="J366" s="23"/>
    </row>
    <row r="367" spans="1:10" ht="16" x14ac:dyDescent="0.2">
      <c r="A367" s="63"/>
      <c r="B367" s="75"/>
      <c r="C367" s="66"/>
      <c r="D367" s="173" t="s">
        <v>418</v>
      </c>
      <c r="E367" s="78">
        <v>100000</v>
      </c>
      <c r="F367" s="78">
        <v>4.4000000000000004</v>
      </c>
      <c r="G367" s="78"/>
      <c r="H367" s="78">
        <f>F367</f>
        <v>4.4000000000000004</v>
      </c>
      <c r="I367" s="78"/>
      <c r="J367" s="23"/>
    </row>
    <row r="368" spans="1:10" ht="16" x14ac:dyDescent="0.2">
      <c r="A368" s="63"/>
      <c r="B368" s="75"/>
      <c r="C368" s="66"/>
      <c r="D368" s="173" t="s">
        <v>414</v>
      </c>
      <c r="E368" s="78">
        <v>10000</v>
      </c>
      <c r="F368" s="78">
        <v>0.35</v>
      </c>
      <c r="G368" s="78"/>
      <c r="H368" s="78">
        <f>F368</f>
        <v>0.35</v>
      </c>
      <c r="I368" s="78"/>
      <c r="J368" s="23"/>
    </row>
    <row r="369" spans="1:10" ht="16" x14ac:dyDescent="0.2">
      <c r="A369" s="63"/>
      <c r="B369" s="75"/>
      <c r="C369" s="66"/>
      <c r="D369" s="66"/>
      <c r="E369" s="78"/>
      <c r="F369" s="109"/>
      <c r="G369" s="144"/>
      <c r="H369" s="79"/>
      <c r="I369" s="79"/>
      <c r="J369" s="23"/>
    </row>
    <row r="370" spans="1:10" s="297" customFormat="1" ht="16" x14ac:dyDescent="0.2">
      <c r="A370" s="294"/>
      <c r="B370" s="295" t="s">
        <v>618</v>
      </c>
      <c r="C370" s="215" t="s">
        <v>206</v>
      </c>
      <c r="D370" s="215" t="s">
        <v>411</v>
      </c>
      <c r="E370" s="193">
        <v>180000</v>
      </c>
      <c r="F370" s="193">
        <f>H370-G370</f>
        <v>21.419999999999998</v>
      </c>
      <c r="G370" s="193">
        <v>1.26</v>
      </c>
      <c r="H370" s="193">
        <v>22.68</v>
      </c>
      <c r="I370" s="193">
        <f>SUM(H370:H375)</f>
        <v>92.83</v>
      </c>
      <c r="J370" s="296" t="s">
        <v>670</v>
      </c>
    </row>
    <row r="371" spans="1:10" ht="16" x14ac:dyDescent="0.2">
      <c r="A371" s="63"/>
      <c r="B371" s="75" t="s">
        <v>618</v>
      </c>
      <c r="C371" s="66"/>
      <c r="D371" s="173" t="s">
        <v>417</v>
      </c>
      <c r="E371" s="78">
        <v>50000</v>
      </c>
      <c r="F371" s="109">
        <v>50.94</v>
      </c>
      <c r="G371" s="144"/>
      <c r="H371" s="79">
        <f>F371</f>
        <v>50.94</v>
      </c>
      <c r="I371" s="79"/>
      <c r="J371" s="23"/>
    </row>
    <row r="372" spans="1:10" ht="16" x14ac:dyDescent="0.2">
      <c r="A372" s="63"/>
      <c r="B372" s="75" t="s">
        <v>618</v>
      </c>
      <c r="C372" s="66"/>
      <c r="D372" s="173" t="s">
        <v>412</v>
      </c>
      <c r="E372" s="78">
        <v>10000</v>
      </c>
      <c r="F372" s="109">
        <v>3.42</v>
      </c>
      <c r="G372" s="144"/>
      <c r="H372" s="79">
        <f>F372</f>
        <v>3.42</v>
      </c>
      <c r="I372" s="79"/>
      <c r="J372" s="23"/>
    </row>
    <row r="373" spans="1:10" ht="16" x14ac:dyDescent="0.2">
      <c r="A373" s="63"/>
      <c r="B373" s="75" t="s">
        <v>618</v>
      </c>
      <c r="C373" s="66"/>
      <c r="D373" s="173" t="s">
        <v>413</v>
      </c>
      <c r="E373" s="78">
        <v>180000</v>
      </c>
      <c r="F373" s="109">
        <v>7.52</v>
      </c>
      <c r="G373" s="144"/>
      <c r="H373" s="79">
        <f>F373</f>
        <v>7.52</v>
      </c>
      <c r="I373" s="79"/>
      <c r="J373" s="23"/>
    </row>
    <row r="374" spans="1:10" ht="16" x14ac:dyDescent="0.2">
      <c r="A374" s="63"/>
      <c r="B374" s="75" t="s">
        <v>618</v>
      </c>
      <c r="C374" s="66"/>
      <c r="D374" s="173" t="s">
        <v>418</v>
      </c>
      <c r="E374" s="78">
        <v>180000</v>
      </c>
      <c r="F374" s="109">
        <v>7.92</v>
      </c>
      <c r="G374" s="144"/>
      <c r="H374" s="79">
        <f>F374</f>
        <v>7.92</v>
      </c>
      <c r="I374" s="79"/>
      <c r="J374" s="23"/>
    </row>
    <row r="375" spans="1:10" ht="16" x14ac:dyDescent="0.2">
      <c r="A375" s="63"/>
      <c r="B375" s="75" t="s">
        <v>618</v>
      </c>
      <c r="C375" s="66"/>
      <c r="D375" s="173" t="s">
        <v>414</v>
      </c>
      <c r="E375" s="78">
        <v>10000</v>
      </c>
      <c r="F375" s="109">
        <v>0.35</v>
      </c>
      <c r="G375" s="144"/>
      <c r="H375" s="79">
        <f>F375</f>
        <v>0.35</v>
      </c>
      <c r="I375" s="79"/>
      <c r="J375" s="23"/>
    </row>
    <row r="376" spans="1:10" ht="16" x14ac:dyDescent="0.2">
      <c r="A376" s="63"/>
      <c r="B376" s="75"/>
      <c r="C376" s="66"/>
      <c r="D376" s="66"/>
      <c r="E376" s="78"/>
      <c r="F376" s="109"/>
      <c r="G376" s="144"/>
      <c r="H376" s="79"/>
      <c r="I376" s="79"/>
      <c r="J376" s="23"/>
    </row>
    <row r="377" spans="1:10" s="297" customFormat="1" ht="16" x14ac:dyDescent="0.2">
      <c r="A377" s="294"/>
      <c r="B377" s="295" t="s">
        <v>619</v>
      </c>
      <c r="C377" s="215" t="s">
        <v>204</v>
      </c>
      <c r="D377" s="215" t="s">
        <v>411</v>
      </c>
      <c r="E377" s="193">
        <v>180000</v>
      </c>
      <c r="F377" s="193">
        <f>H377-G377</f>
        <v>34.17</v>
      </c>
      <c r="G377" s="193">
        <v>2.0099999999999998</v>
      </c>
      <c r="H377" s="193">
        <v>36.18</v>
      </c>
      <c r="I377" s="193">
        <f>SUM(H377:H382)</f>
        <v>123.62</v>
      </c>
      <c r="J377" s="296" t="s">
        <v>670</v>
      </c>
    </row>
    <row r="378" spans="1:10" ht="16" x14ac:dyDescent="0.2">
      <c r="A378" s="63"/>
      <c r="B378" s="75" t="s">
        <v>619</v>
      </c>
      <c r="C378" s="66"/>
      <c r="D378" s="173" t="s">
        <v>417</v>
      </c>
      <c r="E378" s="78">
        <v>180000</v>
      </c>
      <c r="F378" s="109">
        <v>79.38</v>
      </c>
      <c r="G378" s="144"/>
      <c r="H378" s="79">
        <f>F378</f>
        <v>79.38</v>
      </c>
      <c r="I378" s="79"/>
      <c r="J378" s="23"/>
    </row>
    <row r="379" spans="1:10" ht="16" x14ac:dyDescent="0.2">
      <c r="A379" s="63"/>
      <c r="B379" s="75" t="s">
        <v>619</v>
      </c>
      <c r="C379" s="66"/>
      <c r="D379" s="173" t="s">
        <v>412</v>
      </c>
      <c r="E379" s="78">
        <v>10000</v>
      </c>
      <c r="F379" s="109">
        <v>3.42</v>
      </c>
      <c r="G379" s="144"/>
      <c r="H379" s="79">
        <f>F379</f>
        <v>3.42</v>
      </c>
      <c r="I379" s="79"/>
      <c r="J379" s="23"/>
    </row>
    <row r="380" spans="1:10" ht="16" x14ac:dyDescent="0.2">
      <c r="A380" s="63"/>
      <c r="B380" s="75" t="s">
        <v>619</v>
      </c>
      <c r="C380" s="66"/>
      <c r="D380" s="173" t="s">
        <v>413</v>
      </c>
      <c r="E380" s="78">
        <v>50000</v>
      </c>
      <c r="F380" s="109">
        <v>2.09</v>
      </c>
      <c r="G380" s="144"/>
      <c r="H380" s="79">
        <f>F380</f>
        <v>2.09</v>
      </c>
      <c r="I380" s="79"/>
      <c r="J380" s="23"/>
    </row>
    <row r="381" spans="1:10" ht="16" x14ac:dyDescent="0.2">
      <c r="A381" s="63"/>
      <c r="B381" s="75" t="s">
        <v>619</v>
      </c>
      <c r="C381" s="66"/>
      <c r="D381" s="173" t="s">
        <v>418</v>
      </c>
      <c r="E381" s="78">
        <v>50000</v>
      </c>
      <c r="F381" s="109">
        <v>2.2000000000000002</v>
      </c>
      <c r="G381" s="144"/>
      <c r="H381" s="79">
        <f>F381</f>
        <v>2.2000000000000002</v>
      </c>
      <c r="I381" s="79"/>
      <c r="J381" s="23"/>
    </row>
    <row r="382" spans="1:10" ht="16" x14ac:dyDescent="0.2">
      <c r="A382" s="63"/>
      <c r="B382" s="75" t="s">
        <v>619</v>
      </c>
      <c r="C382" s="66"/>
      <c r="D382" s="173" t="s">
        <v>414</v>
      </c>
      <c r="E382" s="78">
        <v>10000</v>
      </c>
      <c r="F382" s="109">
        <v>0.35</v>
      </c>
      <c r="G382" s="144"/>
      <c r="H382" s="79">
        <f>F382</f>
        <v>0.35</v>
      </c>
      <c r="I382" s="79"/>
      <c r="J382" s="23"/>
    </row>
    <row r="383" spans="1:10" ht="16" x14ac:dyDescent="0.2">
      <c r="A383" s="63"/>
      <c r="B383" s="75"/>
      <c r="C383" s="66"/>
      <c r="D383" s="173"/>
      <c r="E383" s="78"/>
      <c r="F383" s="109"/>
      <c r="G383" s="144"/>
      <c r="H383" s="79"/>
      <c r="I383" s="79"/>
      <c r="J383" s="23"/>
    </row>
    <row r="384" spans="1:10" ht="16" x14ac:dyDescent="0.2">
      <c r="A384" s="63"/>
      <c r="B384" s="75" t="s">
        <v>620</v>
      </c>
      <c r="C384" s="66" t="s">
        <v>451</v>
      </c>
      <c r="D384" s="173" t="s">
        <v>411</v>
      </c>
      <c r="E384" s="78">
        <v>250000</v>
      </c>
      <c r="F384" s="109">
        <f>H384-G384</f>
        <v>15.84</v>
      </c>
      <c r="G384" s="144">
        <v>0.66</v>
      </c>
      <c r="H384" s="78">
        <v>16.5</v>
      </c>
      <c r="I384" s="78">
        <f>SUM(H384:H385)</f>
        <v>29.46</v>
      </c>
      <c r="J384" s="23"/>
    </row>
    <row r="385" spans="1:10" ht="16" x14ac:dyDescent="0.2">
      <c r="A385" s="63"/>
      <c r="B385" s="75" t="s">
        <v>620</v>
      </c>
      <c r="C385" s="66"/>
      <c r="D385" s="173" t="s">
        <v>413</v>
      </c>
      <c r="E385" s="78">
        <v>310000</v>
      </c>
      <c r="F385" s="109">
        <v>12.96</v>
      </c>
      <c r="G385" s="144"/>
      <c r="H385" s="78">
        <f>F385</f>
        <v>12.96</v>
      </c>
      <c r="I385" s="78"/>
      <c r="J385" s="23"/>
    </row>
    <row r="386" spans="1:10" ht="16" x14ac:dyDescent="0.2">
      <c r="A386" s="63"/>
      <c r="B386" s="75"/>
      <c r="C386" s="66"/>
      <c r="D386" s="173"/>
      <c r="E386" s="78"/>
      <c r="F386" s="109"/>
      <c r="G386" s="144"/>
      <c r="H386" s="78"/>
      <c r="I386" s="78"/>
      <c r="J386" s="23"/>
    </row>
    <row r="387" spans="1:10" ht="16" x14ac:dyDescent="0.2">
      <c r="A387" s="63"/>
      <c r="B387" s="75" t="s">
        <v>665</v>
      </c>
      <c r="C387" s="66" t="s">
        <v>664</v>
      </c>
      <c r="D387" s="124" t="s">
        <v>411</v>
      </c>
      <c r="E387" s="78">
        <v>10000</v>
      </c>
      <c r="F387" s="109">
        <f>H387-G387</f>
        <v>0</v>
      </c>
      <c r="G387" s="144">
        <v>0.91</v>
      </c>
      <c r="H387" s="78">
        <v>0.91</v>
      </c>
      <c r="I387" s="78">
        <f>SUM(H387:H390)</f>
        <v>6.77</v>
      </c>
      <c r="J387" s="23" t="s">
        <v>659</v>
      </c>
    </row>
    <row r="388" spans="1:10" ht="16" x14ac:dyDescent="0.2">
      <c r="A388" s="63"/>
      <c r="B388" s="75" t="s">
        <v>665</v>
      </c>
      <c r="C388" s="66"/>
      <c r="D388" s="124" t="s">
        <v>412</v>
      </c>
      <c r="E388" s="78">
        <v>10000</v>
      </c>
      <c r="F388" s="109">
        <v>3.42</v>
      </c>
      <c r="G388" s="144"/>
      <c r="H388" s="78">
        <f>F388</f>
        <v>3.42</v>
      </c>
      <c r="I388" s="78"/>
      <c r="J388" s="23"/>
    </row>
    <row r="389" spans="1:10" ht="16" x14ac:dyDescent="0.2">
      <c r="A389" s="63"/>
      <c r="B389" s="75" t="s">
        <v>665</v>
      </c>
      <c r="C389" s="66"/>
      <c r="D389" s="124" t="s">
        <v>413</v>
      </c>
      <c r="E389" s="78">
        <v>50000</v>
      </c>
      <c r="F389" s="109">
        <v>2.09</v>
      </c>
      <c r="G389" s="144"/>
      <c r="H389" s="78">
        <f>F389</f>
        <v>2.09</v>
      </c>
      <c r="I389" s="78"/>
      <c r="J389" s="23"/>
    </row>
    <row r="390" spans="1:10" ht="16" x14ac:dyDescent="0.2">
      <c r="A390" s="63"/>
      <c r="B390" s="75" t="s">
        <v>665</v>
      </c>
      <c r="C390" s="66"/>
      <c r="D390" s="124" t="s">
        <v>414</v>
      </c>
      <c r="E390" s="78">
        <v>10000</v>
      </c>
      <c r="F390" s="109">
        <v>0.35</v>
      </c>
      <c r="G390" s="144"/>
      <c r="H390" s="78">
        <f>F390</f>
        <v>0.35</v>
      </c>
      <c r="I390" s="79"/>
      <c r="J390" s="23"/>
    </row>
    <row r="391" spans="1:10" ht="16" x14ac:dyDescent="0.2">
      <c r="A391" s="63"/>
      <c r="B391" s="75"/>
      <c r="C391" s="66"/>
      <c r="D391" s="66"/>
      <c r="E391" s="79"/>
      <c r="F391" s="109"/>
      <c r="G391" s="144"/>
      <c r="H391" s="79"/>
      <c r="I391" s="79"/>
      <c r="J391" s="23"/>
    </row>
    <row r="392" spans="1:10" ht="16" x14ac:dyDescent="0.2">
      <c r="A392" s="63"/>
      <c r="B392" s="75" t="s">
        <v>622</v>
      </c>
      <c r="C392" s="66" t="s">
        <v>166</v>
      </c>
      <c r="D392" s="66" t="s">
        <v>411</v>
      </c>
      <c r="E392" s="78">
        <v>10000</v>
      </c>
      <c r="F392" s="109">
        <f>H392-G392</f>
        <v>5.9399999999999995</v>
      </c>
      <c r="G392" s="144">
        <v>0.66</v>
      </c>
      <c r="H392" s="78">
        <v>6.6</v>
      </c>
      <c r="I392" s="78">
        <f>SUM(H392:H393)</f>
        <v>10.78</v>
      </c>
      <c r="J392" s="23"/>
    </row>
    <row r="393" spans="1:10" ht="16" x14ac:dyDescent="0.2">
      <c r="A393" s="63"/>
      <c r="B393" s="75" t="s">
        <v>622</v>
      </c>
      <c r="C393" s="66"/>
      <c r="D393" s="66" t="s">
        <v>413</v>
      </c>
      <c r="E393" s="78">
        <v>100000</v>
      </c>
      <c r="F393" s="109">
        <v>4.18</v>
      </c>
      <c r="G393" s="144"/>
      <c r="H393" s="78">
        <f>F393</f>
        <v>4.18</v>
      </c>
      <c r="I393" s="78"/>
      <c r="J393" s="23"/>
    </row>
    <row r="394" spans="1:10" ht="16" x14ac:dyDescent="0.2">
      <c r="A394" s="63"/>
      <c r="B394" s="75"/>
      <c r="C394" s="66"/>
      <c r="D394" s="66"/>
      <c r="E394" s="79"/>
      <c r="F394" s="109"/>
      <c r="G394" s="144"/>
      <c r="H394" s="79"/>
      <c r="I394" s="79"/>
      <c r="J394" s="23"/>
    </row>
    <row r="395" spans="1:10" ht="16" x14ac:dyDescent="0.2">
      <c r="A395" s="63"/>
      <c r="B395" s="75" t="s">
        <v>623</v>
      </c>
      <c r="C395" s="66" t="s">
        <v>86</v>
      </c>
      <c r="D395" s="66" t="s">
        <v>411</v>
      </c>
      <c r="E395" s="78">
        <v>10000</v>
      </c>
      <c r="F395" s="109">
        <v>0</v>
      </c>
      <c r="G395" s="144">
        <v>3.08</v>
      </c>
      <c r="H395" s="78">
        <v>3.08</v>
      </c>
      <c r="I395" s="78">
        <f>SUM(H395:H396)</f>
        <v>3.5</v>
      </c>
      <c r="J395" s="211"/>
    </row>
    <row r="396" spans="1:10" ht="16" x14ac:dyDescent="0.2">
      <c r="A396" s="122"/>
      <c r="B396" s="75" t="s">
        <v>623</v>
      </c>
      <c r="C396" s="124"/>
      <c r="D396" s="124" t="s">
        <v>413</v>
      </c>
      <c r="E396" s="152">
        <v>10000</v>
      </c>
      <c r="F396" s="109">
        <v>0.42</v>
      </c>
      <c r="G396" s="144"/>
      <c r="H396" s="79">
        <f>F396</f>
        <v>0.42</v>
      </c>
      <c r="I396" s="79"/>
      <c r="J396" s="23"/>
    </row>
    <row r="397" spans="1:10" ht="16" x14ac:dyDescent="0.2">
      <c r="A397" s="122"/>
      <c r="B397" s="123"/>
      <c r="C397" s="124"/>
      <c r="D397" s="124"/>
      <c r="E397" s="152"/>
      <c r="F397" s="109"/>
      <c r="G397" s="144"/>
      <c r="H397" s="79"/>
      <c r="I397" s="79"/>
      <c r="J397" s="23"/>
    </row>
    <row r="398" spans="1:10" ht="16" x14ac:dyDescent="0.2">
      <c r="A398" s="122"/>
      <c r="B398" s="123" t="s">
        <v>538</v>
      </c>
      <c r="C398" s="124" t="s">
        <v>532</v>
      </c>
      <c r="D398" s="124" t="s">
        <v>411</v>
      </c>
      <c r="E398" s="152">
        <v>190000</v>
      </c>
      <c r="F398" s="109">
        <v>0.66</v>
      </c>
      <c r="G398" s="144">
        <f>H398-F398</f>
        <v>11.879999999999999</v>
      </c>
      <c r="H398" s="79">
        <v>12.54</v>
      </c>
      <c r="I398" s="79">
        <f>SUM(H398:H401)</f>
        <v>24.25</v>
      </c>
      <c r="J398" s="23" t="s">
        <v>533</v>
      </c>
    </row>
    <row r="399" spans="1:10" ht="16" x14ac:dyDescent="0.2">
      <c r="A399" s="122"/>
      <c r="B399" s="123" t="s">
        <v>538</v>
      </c>
      <c r="C399" s="124"/>
      <c r="D399" s="124" t="s">
        <v>412</v>
      </c>
      <c r="E399" s="152">
        <v>10000</v>
      </c>
      <c r="F399" s="109">
        <v>3.42</v>
      </c>
      <c r="G399" s="144"/>
      <c r="H399" s="79">
        <f>F399</f>
        <v>3.42</v>
      </c>
      <c r="I399" s="79"/>
      <c r="J399" s="23"/>
    </row>
    <row r="400" spans="1:10" ht="16" x14ac:dyDescent="0.2">
      <c r="A400" s="122"/>
      <c r="B400" s="123" t="s">
        <v>538</v>
      </c>
      <c r="C400" s="124"/>
      <c r="D400" s="124" t="s">
        <v>413</v>
      </c>
      <c r="E400" s="152">
        <v>190000</v>
      </c>
      <c r="F400" s="109">
        <v>7.94</v>
      </c>
      <c r="G400" s="144"/>
      <c r="H400" s="79">
        <f>F400</f>
        <v>7.94</v>
      </c>
      <c r="I400" s="79"/>
      <c r="J400" s="23"/>
    </row>
    <row r="401" spans="1:10" ht="16" x14ac:dyDescent="0.2">
      <c r="A401" s="122"/>
      <c r="B401" s="123" t="s">
        <v>538</v>
      </c>
      <c r="C401" s="124"/>
      <c r="D401" s="124" t="s">
        <v>414</v>
      </c>
      <c r="E401" s="152">
        <v>10000</v>
      </c>
      <c r="F401" s="109">
        <v>0.35</v>
      </c>
      <c r="G401" s="144"/>
      <c r="H401" s="79">
        <f>F401</f>
        <v>0.35</v>
      </c>
      <c r="I401" s="79"/>
      <c r="J401" s="23"/>
    </row>
    <row r="402" spans="1:10" ht="16" x14ac:dyDescent="0.2">
      <c r="A402" s="122"/>
      <c r="B402" s="123"/>
      <c r="C402" s="124"/>
      <c r="D402" s="124"/>
      <c r="E402" s="152"/>
      <c r="F402" s="109"/>
      <c r="G402" s="144"/>
      <c r="H402" s="79"/>
      <c r="I402" s="79"/>
      <c r="J402" s="23"/>
    </row>
    <row r="403" spans="1:10" ht="16" x14ac:dyDescent="0.2">
      <c r="A403" s="136"/>
      <c r="B403" s="137"/>
      <c r="C403" s="134" t="s">
        <v>400</v>
      </c>
      <c r="D403" s="134"/>
      <c r="E403" s="153"/>
      <c r="F403" s="251"/>
      <c r="G403" s="243"/>
      <c r="H403" s="132"/>
      <c r="I403" s="132">
        <f>SUM(I5:I398)</f>
        <v>2701.4800000000005</v>
      </c>
      <c r="J403" s="231"/>
    </row>
    <row r="404" spans="1:10" ht="16" x14ac:dyDescent="0.2">
      <c r="A404" s="122"/>
      <c r="B404" s="123"/>
      <c r="C404" s="124"/>
      <c r="D404" s="124"/>
      <c r="E404" s="152"/>
      <c r="F404" s="109"/>
      <c r="G404" s="144"/>
      <c r="H404" s="79"/>
      <c r="I404" s="79"/>
      <c r="J404" s="23"/>
    </row>
    <row r="405" spans="1:10" ht="16" x14ac:dyDescent="0.2">
      <c r="A405" s="125" t="s">
        <v>395</v>
      </c>
      <c r="B405" s="75" t="s">
        <v>625</v>
      </c>
      <c r="C405" s="66" t="s">
        <v>202</v>
      </c>
      <c r="D405" s="66" t="s">
        <v>411</v>
      </c>
      <c r="E405" s="78">
        <v>10000</v>
      </c>
      <c r="F405" s="109">
        <v>0</v>
      </c>
      <c r="G405" s="144">
        <f>H405-F405</f>
        <v>0.66</v>
      </c>
      <c r="H405" s="78">
        <v>0.66</v>
      </c>
      <c r="I405" s="78">
        <f>SUM(H405:H405)</f>
        <v>0.66</v>
      </c>
      <c r="J405" s="23"/>
    </row>
    <row r="406" spans="1:10" ht="16" x14ac:dyDescent="0.2">
      <c r="A406" s="23"/>
      <c r="B406" s="23"/>
      <c r="C406" s="23"/>
      <c r="D406" s="66"/>
      <c r="E406" s="79"/>
      <c r="F406" s="109"/>
      <c r="G406" s="144"/>
      <c r="H406" s="79"/>
      <c r="I406" s="79"/>
      <c r="J406" s="23"/>
    </row>
    <row r="407" spans="1:10" ht="16" x14ac:dyDescent="0.2">
      <c r="A407" s="131"/>
      <c r="B407" s="137" t="s">
        <v>395</v>
      </c>
      <c r="C407" s="134" t="s">
        <v>400</v>
      </c>
      <c r="D407" s="134"/>
      <c r="E407" s="153"/>
      <c r="F407" s="109"/>
      <c r="G407" s="144"/>
      <c r="H407" s="135"/>
      <c r="I407" s="135">
        <f>SUM(I405:I405)</f>
        <v>0.66</v>
      </c>
      <c r="J407" s="133"/>
    </row>
    <row r="408" spans="1:10" ht="16" x14ac:dyDescent="0.2">
      <c r="A408" s="596"/>
      <c r="B408" s="597"/>
      <c r="C408" s="598"/>
      <c r="D408" s="143"/>
      <c r="E408" s="154"/>
      <c r="F408" s="267"/>
      <c r="G408" s="268"/>
      <c r="H408" s="93"/>
      <c r="I408" s="93"/>
      <c r="J408" s="94"/>
    </row>
    <row r="409" spans="1:10" ht="16" x14ac:dyDescent="0.2">
      <c r="A409" s="599" t="s">
        <v>439</v>
      </c>
      <c r="B409" s="600"/>
      <c r="C409" s="601"/>
      <c r="D409" s="259"/>
      <c r="E409" s="265"/>
      <c r="F409" s="264"/>
      <c r="G409" s="264"/>
      <c r="H409" s="264"/>
      <c r="I409" s="264">
        <f>SUM(I410:I424)</f>
        <v>-1373.65</v>
      </c>
      <c r="J409" s="261"/>
    </row>
    <row r="410" spans="1:10" ht="16" x14ac:dyDescent="0.2">
      <c r="A410" s="271"/>
      <c r="B410" s="75" t="s">
        <v>541</v>
      </c>
      <c r="C410" s="66" t="s">
        <v>68</v>
      </c>
      <c r="D410" s="66"/>
      <c r="E410" s="79"/>
      <c r="F410" s="109"/>
      <c r="G410" s="144"/>
      <c r="H410" s="78"/>
      <c r="I410" s="78">
        <v>-32.47</v>
      </c>
      <c r="J410" s="261" t="s">
        <v>645</v>
      </c>
    </row>
    <row r="411" spans="1:10" ht="16" x14ac:dyDescent="0.2">
      <c r="A411" s="271"/>
      <c r="B411" s="107" t="s">
        <v>647</v>
      </c>
      <c r="C411" s="108" t="s">
        <v>646</v>
      </c>
      <c r="D411" s="108"/>
      <c r="E411" s="109"/>
      <c r="F411" s="109"/>
      <c r="G411" s="109"/>
      <c r="H411" s="109"/>
      <c r="I411" s="109">
        <v>7.97</v>
      </c>
      <c r="J411" s="261" t="s">
        <v>649</v>
      </c>
    </row>
    <row r="412" spans="1:10" ht="16" x14ac:dyDescent="0.2">
      <c r="A412" s="271"/>
      <c r="B412" s="81" t="s">
        <v>651</v>
      </c>
      <c r="C412" s="82" t="s">
        <v>650</v>
      </c>
      <c r="D412" s="82"/>
      <c r="E412" s="83"/>
      <c r="F412" s="83"/>
      <c r="G412" s="83"/>
      <c r="H412" s="83"/>
      <c r="I412" s="83">
        <v>35.64</v>
      </c>
      <c r="J412" s="105" t="s">
        <v>649</v>
      </c>
    </row>
    <row r="413" spans="1:10" ht="16" x14ac:dyDescent="0.2">
      <c r="A413" s="271"/>
      <c r="B413" s="172" t="s">
        <v>653</v>
      </c>
      <c r="C413" s="168" t="s">
        <v>652</v>
      </c>
      <c r="D413" s="212"/>
      <c r="E413" s="169"/>
      <c r="F413" s="109"/>
      <c r="G413" s="144"/>
      <c r="H413" s="78"/>
      <c r="I413" s="78">
        <v>0.91</v>
      </c>
      <c r="J413" s="23" t="s">
        <v>649</v>
      </c>
    </row>
    <row r="414" spans="1:10" ht="16" x14ac:dyDescent="0.2">
      <c r="A414" s="271"/>
      <c r="B414" s="75" t="s">
        <v>655</v>
      </c>
      <c r="C414" s="66" t="s">
        <v>654</v>
      </c>
      <c r="D414" s="66"/>
      <c r="E414" s="79"/>
      <c r="F414" s="109"/>
      <c r="G414" s="144"/>
      <c r="H414" s="79"/>
      <c r="I414" s="79">
        <v>44</v>
      </c>
      <c r="J414" s="23" t="s">
        <v>656</v>
      </c>
    </row>
    <row r="415" spans="1:10" ht="16" x14ac:dyDescent="0.2">
      <c r="A415" s="271"/>
      <c r="B415" s="75" t="s">
        <v>578</v>
      </c>
      <c r="C415" s="85" t="s">
        <v>227</v>
      </c>
      <c r="D415" s="66"/>
      <c r="E415" s="86"/>
      <c r="F415" s="251"/>
      <c r="G415" s="144"/>
      <c r="H415" s="86"/>
      <c r="I415" s="86">
        <v>-21.22</v>
      </c>
      <c r="J415" s="261" t="s">
        <v>645</v>
      </c>
    </row>
    <row r="416" spans="1:10" ht="16" x14ac:dyDescent="0.2">
      <c r="A416" s="271"/>
      <c r="B416" s="75" t="s">
        <v>660</v>
      </c>
      <c r="C416" s="66" t="s">
        <v>658</v>
      </c>
      <c r="D416" s="66"/>
      <c r="E416" s="78"/>
      <c r="F416" s="109"/>
      <c r="G416" s="144"/>
      <c r="H416" s="78"/>
      <c r="I416" s="78">
        <v>2.0099999999999998</v>
      </c>
      <c r="J416" s="23" t="s">
        <v>659</v>
      </c>
    </row>
    <row r="417" spans="1:10" ht="16" x14ac:dyDescent="0.2">
      <c r="A417" s="271"/>
      <c r="B417" s="81" t="s">
        <v>592</v>
      </c>
      <c r="C417" s="204" t="s">
        <v>215</v>
      </c>
      <c r="D417" s="82"/>
      <c r="E417" s="203"/>
      <c r="F417" s="111"/>
      <c r="G417" s="144"/>
      <c r="H417" s="203"/>
      <c r="I417" s="203">
        <v>-1496.04</v>
      </c>
      <c r="J417" s="261" t="s">
        <v>661</v>
      </c>
    </row>
    <row r="418" spans="1:10" ht="16" x14ac:dyDescent="0.2">
      <c r="A418" s="271"/>
      <c r="B418" s="75" t="s">
        <v>663</v>
      </c>
      <c r="C418" s="66" t="s">
        <v>662</v>
      </c>
      <c r="D418" s="173"/>
      <c r="E418" s="78"/>
      <c r="F418" s="78"/>
      <c r="G418" s="78"/>
      <c r="H418" s="78"/>
      <c r="I418" s="78">
        <v>78.78</v>
      </c>
      <c r="J418" s="23" t="s">
        <v>649</v>
      </c>
    </row>
    <row r="419" spans="1:10" ht="16" x14ac:dyDescent="0.2">
      <c r="A419" s="271"/>
      <c r="B419" s="75" t="s">
        <v>665</v>
      </c>
      <c r="C419" s="66" t="s">
        <v>664</v>
      </c>
      <c r="D419" s="124"/>
      <c r="E419" s="78"/>
      <c r="F419" s="109"/>
      <c r="G419" s="144"/>
      <c r="H419" s="78"/>
      <c r="I419" s="78">
        <v>6.77</v>
      </c>
      <c r="J419" s="23" t="s">
        <v>659</v>
      </c>
    </row>
    <row r="420" spans="1:10" ht="16" x14ac:dyDescent="0.2">
      <c r="A420" s="271"/>
      <c r="B420" s="262"/>
      <c r="C420" s="291"/>
      <c r="D420" s="291"/>
      <c r="E420" s="292"/>
      <c r="F420" s="292"/>
      <c r="G420" s="264"/>
      <c r="H420" s="292"/>
      <c r="I420" s="292"/>
      <c r="J420" s="261"/>
    </row>
    <row r="421" spans="1:10" ht="16" x14ac:dyDescent="0.2">
      <c r="A421" s="271"/>
      <c r="B421" s="262"/>
      <c r="C421" s="291"/>
      <c r="D421" s="291"/>
      <c r="E421" s="292"/>
      <c r="F421" s="292"/>
      <c r="G421" s="264"/>
      <c r="H421" s="292"/>
      <c r="I421" s="292"/>
      <c r="J421" s="261"/>
    </row>
    <row r="422" spans="1:10" ht="16" x14ac:dyDescent="0.2">
      <c r="A422" s="271"/>
      <c r="B422" s="262"/>
      <c r="C422" s="291"/>
      <c r="D422" s="291"/>
      <c r="E422" s="292"/>
      <c r="F422" s="292"/>
      <c r="G422" s="264"/>
      <c r="H422" s="292"/>
      <c r="I422" s="292"/>
      <c r="J422" s="261"/>
    </row>
    <row r="423" spans="1:10" ht="16" x14ac:dyDescent="0.2">
      <c r="A423" s="271"/>
      <c r="B423" s="262"/>
      <c r="C423" s="263"/>
      <c r="D423" s="263"/>
      <c r="E423" s="293"/>
      <c r="F423" s="264"/>
      <c r="G423" s="264"/>
      <c r="H423" s="264"/>
      <c r="I423" s="264"/>
      <c r="J423" s="261"/>
    </row>
    <row r="424" spans="1:10" ht="16" x14ac:dyDescent="0.2">
      <c r="A424" s="271"/>
      <c r="B424" s="262"/>
      <c r="C424" s="263"/>
      <c r="D424" s="263"/>
      <c r="E424" s="264"/>
      <c r="F424" s="264"/>
      <c r="G424" s="264"/>
      <c r="H424" s="264"/>
      <c r="I424" s="264"/>
      <c r="J424" s="261"/>
    </row>
    <row r="425" spans="1:10" ht="16" x14ac:dyDescent="0.2">
      <c r="A425" s="271"/>
      <c r="B425" s="262"/>
      <c r="C425" s="263"/>
      <c r="D425" s="263"/>
      <c r="E425" s="264"/>
      <c r="F425" s="264"/>
      <c r="G425" s="264"/>
      <c r="H425" s="264"/>
      <c r="I425" s="264"/>
      <c r="J425" s="261"/>
    </row>
    <row r="426" spans="1:10" ht="16" x14ac:dyDescent="0.2">
      <c r="A426" s="271"/>
      <c r="B426" s="262"/>
      <c r="C426" s="263"/>
      <c r="D426" s="263"/>
      <c r="E426" s="264"/>
      <c r="F426" s="264"/>
      <c r="G426" s="264"/>
      <c r="H426" s="264"/>
      <c r="I426" s="264"/>
      <c r="J426" s="261"/>
    </row>
    <row r="427" spans="1:10" ht="16" x14ac:dyDescent="0.2">
      <c r="A427" s="271"/>
      <c r="B427" s="260"/>
      <c r="C427" s="260"/>
      <c r="D427" s="261"/>
      <c r="E427" s="272"/>
      <c r="F427" s="264"/>
      <c r="G427" s="264"/>
      <c r="H427" s="264"/>
      <c r="I427" s="265"/>
      <c r="J427" s="261"/>
    </row>
    <row r="428" spans="1:10" ht="16" x14ac:dyDescent="0.2">
      <c r="A428" s="602" t="s">
        <v>52</v>
      </c>
      <c r="B428" s="603"/>
      <c r="C428" s="604"/>
      <c r="D428" s="273"/>
      <c r="E428" s="274"/>
      <c r="F428" s="269"/>
      <c r="G428" s="270"/>
      <c r="H428" s="270"/>
      <c r="I428" s="270">
        <f>I403+I407+I409</f>
        <v>1328.4900000000002</v>
      </c>
      <c r="J428" s="261"/>
    </row>
    <row r="429" spans="1:10" s="182" customFormat="1" ht="23" x14ac:dyDescent="0.25">
      <c r="C429" s="183" t="s">
        <v>388</v>
      </c>
      <c r="D429" s="183"/>
      <c r="E429" s="184"/>
      <c r="F429" s="255" t="s">
        <v>430</v>
      </c>
      <c r="G429" s="245"/>
      <c r="H429" s="186"/>
      <c r="I429" s="187">
        <v>44543</v>
      </c>
      <c r="J429" s="188"/>
    </row>
  </sheetData>
  <autoFilter ref="C4:J396" xr:uid="{1B35777D-86B3-9A48-BA2D-325C1FB8F52E}">
    <sortState xmlns:xlrd2="http://schemas.microsoft.com/office/spreadsheetml/2017/richdata2" ref="C5:J395">
      <sortCondition ref="C4:C395"/>
    </sortState>
  </autoFilter>
  <mergeCells count="4">
    <mergeCell ref="A2:C2"/>
    <mergeCell ref="A408:C408"/>
    <mergeCell ref="A409:C409"/>
    <mergeCell ref="A428:C428"/>
  </mergeCells>
  <conditionalFormatting sqref="A67 C1:C189 C202:C402 C404:C405 C407:C409 C427:C1048576">
    <cfRule type="duplicateValues" dxfId="352" priority="75"/>
  </conditionalFormatting>
  <conditionalFormatting sqref="A67">
    <cfRule type="duplicateValues" dxfId="351" priority="69"/>
    <cfRule type="duplicateValues" dxfId="350" priority="71"/>
  </conditionalFormatting>
  <conditionalFormatting sqref="B1:B65 B75:B189 B202:B402 B404:B405 B407:B409 B427:B1048576">
    <cfRule type="duplicateValues" dxfId="349" priority="64"/>
  </conditionalFormatting>
  <conditionalFormatting sqref="B1:B65 B75:B405 B407:B409 B427:B1048576">
    <cfRule type="duplicateValues" dxfId="348" priority="63"/>
  </conditionalFormatting>
  <conditionalFormatting sqref="B66:B67 B69:B74">
    <cfRule type="duplicateValues" dxfId="347" priority="62"/>
  </conditionalFormatting>
  <conditionalFormatting sqref="B69:B74">
    <cfRule type="duplicateValues" dxfId="346" priority="61"/>
    <cfRule type="duplicateValues" dxfId="345" priority="77"/>
  </conditionalFormatting>
  <conditionalFormatting sqref="B190:B201">
    <cfRule type="duplicateValues" dxfId="344" priority="65"/>
    <cfRule type="duplicateValues" dxfId="343" priority="78"/>
  </conditionalFormatting>
  <conditionalFormatting sqref="B410">
    <cfRule type="duplicateValues" dxfId="342" priority="35"/>
    <cfRule type="duplicateValues" dxfId="341" priority="36"/>
  </conditionalFormatting>
  <conditionalFormatting sqref="B411">
    <cfRule type="duplicateValues" dxfId="340" priority="32"/>
    <cfRule type="duplicateValues" dxfId="339" priority="33"/>
  </conditionalFormatting>
  <conditionalFormatting sqref="B412">
    <cfRule type="duplicateValues" dxfId="338" priority="28"/>
    <cfRule type="duplicateValues" dxfId="337" priority="29"/>
  </conditionalFormatting>
  <conditionalFormatting sqref="B413">
    <cfRule type="duplicateValues" dxfId="336" priority="23"/>
    <cfRule type="duplicateValues" dxfId="335" priority="24"/>
  </conditionalFormatting>
  <conditionalFormatting sqref="B414">
    <cfRule type="duplicateValues" dxfId="334" priority="19"/>
    <cfRule type="duplicateValues" dxfId="333" priority="20"/>
  </conditionalFormatting>
  <conditionalFormatting sqref="B415">
    <cfRule type="duplicateValues" dxfId="332" priority="16"/>
    <cfRule type="duplicateValues" dxfId="331" priority="17"/>
  </conditionalFormatting>
  <conditionalFormatting sqref="B416">
    <cfRule type="duplicateValues" dxfId="330" priority="12"/>
    <cfRule type="duplicateValues" dxfId="329" priority="13"/>
  </conditionalFormatting>
  <conditionalFormatting sqref="B417">
    <cfRule type="duplicateValues" dxfId="328" priority="9"/>
    <cfRule type="duplicateValues" dxfId="327" priority="10"/>
  </conditionalFormatting>
  <conditionalFormatting sqref="B418">
    <cfRule type="duplicateValues" dxfId="326" priority="5"/>
    <cfRule type="duplicateValues" dxfId="325" priority="6"/>
  </conditionalFormatting>
  <conditionalFormatting sqref="B419">
    <cfRule type="duplicateValues" dxfId="324" priority="1"/>
    <cfRule type="duplicateValues" dxfId="323" priority="2"/>
  </conditionalFormatting>
  <conditionalFormatting sqref="B420">
    <cfRule type="duplicateValues" dxfId="322" priority="44"/>
    <cfRule type="duplicateValues" dxfId="321" priority="45"/>
  </conditionalFormatting>
  <conditionalFormatting sqref="B421:B422">
    <cfRule type="duplicateValues" dxfId="320" priority="41"/>
    <cfRule type="duplicateValues" dxfId="319" priority="42"/>
  </conditionalFormatting>
  <conditionalFormatting sqref="B423:B426">
    <cfRule type="duplicateValues" dxfId="318" priority="38"/>
    <cfRule type="duplicateValues" dxfId="317" priority="39"/>
  </conditionalFormatting>
  <conditionalFormatting sqref="B427:B1048576">
    <cfRule type="duplicateValues" dxfId="316" priority="76"/>
  </conditionalFormatting>
  <conditionalFormatting sqref="C113:C123">
    <cfRule type="duplicateValues" dxfId="315" priority="72"/>
  </conditionalFormatting>
  <conditionalFormatting sqref="C166:C168">
    <cfRule type="duplicateValues" dxfId="314" priority="73"/>
  </conditionalFormatting>
  <conditionalFormatting sqref="C190:C201">
    <cfRule type="duplicateValues" dxfId="313" priority="74"/>
  </conditionalFormatting>
  <conditionalFormatting sqref="C410">
    <cfRule type="duplicateValues" dxfId="312" priority="37"/>
  </conditionalFormatting>
  <conditionalFormatting sqref="C411">
    <cfRule type="duplicateValues" dxfId="311" priority="34"/>
  </conditionalFormatting>
  <conditionalFormatting sqref="C412">
    <cfRule type="duplicateValues" dxfId="310" priority="31"/>
  </conditionalFormatting>
  <conditionalFormatting sqref="C413">
    <cfRule type="duplicateValues" dxfId="309" priority="26"/>
    <cfRule type="duplicateValues" dxfId="308" priority="27"/>
  </conditionalFormatting>
  <conditionalFormatting sqref="C414">
    <cfRule type="duplicateValues" dxfId="307" priority="22"/>
  </conditionalFormatting>
  <conditionalFormatting sqref="C415">
    <cfRule type="duplicateValues" dxfId="306" priority="18"/>
  </conditionalFormatting>
  <conditionalFormatting sqref="C416">
    <cfRule type="duplicateValues" dxfId="305" priority="15"/>
  </conditionalFormatting>
  <conditionalFormatting sqref="C417">
    <cfRule type="duplicateValues" dxfId="304" priority="11"/>
  </conditionalFormatting>
  <conditionalFormatting sqref="C418">
    <cfRule type="duplicateValues" dxfId="303" priority="8"/>
  </conditionalFormatting>
  <conditionalFormatting sqref="C419">
    <cfRule type="duplicateValues" dxfId="302" priority="4"/>
  </conditionalFormatting>
  <conditionalFormatting sqref="C420">
    <cfRule type="duplicateValues" dxfId="301" priority="46"/>
  </conditionalFormatting>
  <conditionalFormatting sqref="C421:C422">
    <cfRule type="duplicateValues" dxfId="300" priority="43"/>
  </conditionalFormatting>
  <conditionalFormatting sqref="C423:C426">
    <cfRule type="duplicateValues" dxfId="299" priority="40"/>
  </conditionalFormatting>
  <conditionalFormatting sqref="J7:J105 J107:J115 J117:J126 J128:J136 J138:J139 J141:J152 J154:J187 J189:J201 J203:J217 J219:J220 J222:J261 J263:J312 J314:J419">
    <cfRule type="notContainsBlanks" dxfId="298" priority="70">
      <formula>LEN(TRIM(J7))&gt;0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7C16-9409-8E48-A5DC-A98F886DAACF}">
  <sheetPr>
    <pageSetUpPr fitToPage="1"/>
  </sheetPr>
  <dimension ref="A1:O419"/>
  <sheetViews>
    <sheetView zoomScaleNormal="100" workbookViewId="0">
      <pane xSplit="3" ySplit="4" topLeftCell="E399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21.832031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643</v>
      </c>
      <c r="H2" s="77" t="s">
        <v>459</v>
      </c>
      <c r="I2" s="77">
        <v>44501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275">
        <v>1</v>
      </c>
      <c r="B5" s="275">
        <v>2247</v>
      </c>
      <c r="C5" s="279" t="s">
        <v>632</v>
      </c>
      <c r="D5" s="279" t="s">
        <v>411</v>
      </c>
      <c r="E5" s="280">
        <v>10000</v>
      </c>
      <c r="F5" s="281">
        <v>0</v>
      </c>
      <c r="G5" s="281">
        <v>0.46</v>
      </c>
      <c r="H5" s="282">
        <f>F5+G5</f>
        <v>0.46</v>
      </c>
      <c r="I5" s="282">
        <f>H5</f>
        <v>0.46</v>
      </c>
      <c r="J5" s="275" t="s">
        <v>633</v>
      </c>
    </row>
    <row r="6" spans="1:10" ht="16" x14ac:dyDescent="0.2">
      <c r="A6" s="275"/>
      <c r="B6" s="275"/>
      <c r="C6" s="276"/>
      <c r="D6" s="276"/>
      <c r="E6" s="277"/>
      <c r="F6" s="278"/>
      <c r="G6" s="275"/>
      <c r="H6" s="275"/>
      <c r="I6" s="275"/>
      <c r="J6" s="275"/>
    </row>
    <row r="7" spans="1:10" ht="16" x14ac:dyDescent="0.2">
      <c r="A7" s="63">
        <v>1</v>
      </c>
      <c r="B7" s="75" t="s">
        <v>539</v>
      </c>
      <c r="C7" s="66" t="s">
        <v>198</v>
      </c>
      <c r="D7" s="66" t="s">
        <v>411</v>
      </c>
      <c r="E7" s="78">
        <v>100000</v>
      </c>
      <c r="F7" s="109">
        <v>11.34</v>
      </c>
      <c r="G7" s="144">
        <v>1.26</v>
      </c>
      <c r="H7" s="78">
        <f>SUM(F7:G7)</f>
        <v>12.6</v>
      </c>
      <c r="I7" s="78">
        <f>SUM(H7:H10)</f>
        <v>20.55</v>
      </c>
      <c r="J7" s="23"/>
    </row>
    <row r="8" spans="1:10" ht="16" x14ac:dyDescent="0.2">
      <c r="A8" s="63"/>
      <c r="B8" s="75" t="s">
        <v>539</v>
      </c>
      <c r="C8" s="66"/>
      <c r="D8" s="66" t="s">
        <v>412</v>
      </c>
      <c r="E8" s="78">
        <v>10000</v>
      </c>
      <c r="F8" s="109">
        <v>3.42</v>
      </c>
      <c r="G8" s="144"/>
      <c r="H8" s="78">
        <f>F8</f>
        <v>3.42</v>
      </c>
      <c r="I8" s="78"/>
      <c r="J8" s="23"/>
    </row>
    <row r="9" spans="1:10" ht="16" x14ac:dyDescent="0.2">
      <c r="A9" s="63"/>
      <c r="B9" s="75" t="s">
        <v>539</v>
      </c>
      <c r="C9" s="66"/>
      <c r="D9" s="66" t="s">
        <v>413</v>
      </c>
      <c r="E9" s="78">
        <v>100000</v>
      </c>
      <c r="F9" s="109">
        <v>4.18</v>
      </c>
      <c r="G9" s="144"/>
      <c r="H9" s="78">
        <f>F9</f>
        <v>4.18</v>
      </c>
      <c r="I9" s="78"/>
      <c r="J9" s="23"/>
    </row>
    <row r="10" spans="1:10" ht="16" x14ac:dyDescent="0.2">
      <c r="A10" s="63"/>
      <c r="B10" s="75" t="s">
        <v>539</v>
      </c>
      <c r="C10" s="66"/>
      <c r="D10" s="66" t="s">
        <v>414</v>
      </c>
      <c r="E10" s="78">
        <v>10000</v>
      </c>
      <c r="F10" s="109">
        <v>0.35</v>
      </c>
      <c r="G10" s="144"/>
      <c r="H10" s="78">
        <f>F10</f>
        <v>0.35</v>
      </c>
      <c r="I10" s="78"/>
      <c r="J10" s="23"/>
    </row>
    <row r="11" spans="1:10" ht="16" x14ac:dyDescent="0.2">
      <c r="A11" s="63"/>
      <c r="B11" s="75"/>
      <c r="C11" s="66"/>
      <c r="D11" s="66"/>
      <c r="E11" s="79"/>
      <c r="F11" s="109"/>
      <c r="H11" s="78"/>
      <c r="I11" s="78"/>
      <c r="J11" s="23"/>
    </row>
    <row r="12" spans="1:10" ht="16" x14ac:dyDescent="0.2">
      <c r="A12" s="63">
        <f>A7+1</f>
        <v>2</v>
      </c>
      <c r="B12" s="75" t="s">
        <v>540</v>
      </c>
      <c r="C12" s="66" t="s">
        <v>216</v>
      </c>
      <c r="D12" s="66" t="s">
        <v>411</v>
      </c>
      <c r="E12" s="79">
        <v>200000</v>
      </c>
      <c r="F12" s="109">
        <v>23.94</v>
      </c>
      <c r="G12" s="144">
        <v>1.26</v>
      </c>
      <c r="H12" s="78">
        <f>F12+G12</f>
        <v>25.200000000000003</v>
      </c>
      <c r="I12" s="78">
        <f>SUM(H12:H15)</f>
        <v>38.170000000000009</v>
      </c>
      <c r="J12" s="23"/>
    </row>
    <row r="13" spans="1:10" ht="16" x14ac:dyDescent="0.2">
      <c r="A13" s="63"/>
      <c r="B13" s="75" t="s">
        <v>540</v>
      </c>
      <c r="C13" s="66"/>
      <c r="D13" s="66" t="s">
        <v>412</v>
      </c>
      <c r="E13" s="79">
        <v>10000</v>
      </c>
      <c r="F13" s="109">
        <v>3.42</v>
      </c>
      <c r="G13" s="144"/>
      <c r="H13" s="78">
        <f>F13</f>
        <v>3.42</v>
      </c>
      <c r="I13" s="78"/>
      <c r="J13" s="23"/>
    </row>
    <row r="14" spans="1:10" ht="16" x14ac:dyDescent="0.2">
      <c r="A14" s="63"/>
      <c r="B14" s="75" t="s">
        <v>540</v>
      </c>
      <c r="C14" s="66"/>
      <c r="D14" s="66" t="s">
        <v>413</v>
      </c>
      <c r="E14" s="78">
        <v>220000</v>
      </c>
      <c r="F14" s="109">
        <v>9.1999999999999993</v>
      </c>
      <c r="G14" s="144"/>
      <c r="H14" s="78">
        <f>F14</f>
        <v>9.1999999999999993</v>
      </c>
      <c r="I14" s="78"/>
      <c r="J14" s="23"/>
    </row>
    <row r="15" spans="1:10" ht="16" x14ac:dyDescent="0.2">
      <c r="A15" s="63"/>
      <c r="B15" s="75" t="s">
        <v>540</v>
      </c>
      <c r="C15" s="66"/>
      <c r="D15" s="66" t="s">
        <v>414</v>
      </c>
      <c r="E15" s="79">
        <v>10000</v>
      </c>
      <c r="F15" s="109">
        <v>0.35</v>
      </c>
      <c r="G15" s="144"/>
      <c r="H15" s="78">
        <f>F15</f>
        <v>0.35</v>
      </c>
      <c r="I15" s="78"/>
      <c r="J15" s="23"/>
    </row>
    <row r="16" spans="1:10" ht="16" x14ac:dyDescent="0.2">
      <c r="A16" s="63"/>
      <c r="B16" s="75"/>
      <c r="C16" s="66"/>
      <c r="D16" s="66"/>
      <c r="E16" s="79"/>
      <c r="F16" s="109"/>
      <c r="G16" s="144"/>
      <c r="H16" s="78"/>
      <c r="I16" s="78"/>
      <c r="J16" s="23"/>
    </row>
    <row r="17" spans="1:10" ht="16" x14ac:dyDescent="0.2">
      <c r="A17" s="63">
        <v>3</v>
      </c>
      <c r="B17" s="75" t="s">
        <v>541</v>
      </c>
      <c r="C17" s="66" t="s">
        <v>68</v>
      </c>
      <c r="D17" s="66" t="s">
        <v>411</v>
      </c>
      <c r="E17" s="79">
        <v>100000</v>
      </c>
      <c r="F17" s="109">
        <v>27.72</v>
      </c>
      <c r="G17" s="144">
        <v>3.08</v>
      </c>
      <c r="H17" s="78">
        <f>F17+G17</f>
        <v>30.799999999999997</v>
      </c>
      <c r="I17" s="78">
        <f>SUM(H17:H18)</f>
        <v>32.47</v>
      </c>
      <c r="J17" s="23"/>
    </row>
    <row r="18" spans="1:10" ht="16" x14ac:dyDescent="0.2">
      <c r="A18" s="63"/>
      <c r="B18" s="75" t="s">
        <v>541</v>
      </c>
      <c r="C18" s="66"/>
      <c r="D18" s="66" t="s">
        <v>413</v>
      </c>
      <c r="E18" s="79">
        <v>40000</v>
      </c>
      <c r="F18" s="109">
        <v>1.67</v>
      </c>
      <c r="G18" s="144"/>
      <c r="H18" s="78">
        <f>F18</f>
        <v>1.67</v>
      </c>
      <c r="I18" s="78"/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ht="16" x14ac:dyDescent="0.2">
      <c r="A20" s="63">
        <v>4</v>
      </c>
      <c r="B20" s="75" t="s">
        <v>542</v>
      </c>
      <c r="C20" s="66" t="s">
        <v>89</v>
      </c>
      <c r="D20" s="66" t="s">
        <v>411</v>
      </c>
      <c r="E20" s="79">
        <v>10000</v>
      </c>
      <c r="F20" s="109">
        <v>0</v>
      </c>
      <c r="G20" s="144">
        <f>H20-F20</f>
        <v>5.0199999999999996</v>
      </c>
      <c r="H20" s="78">
        <v>5.0199999999999996</v>
      </c>
      <c r="I20" s="78">
        <f>SUM(H20)</f>
        <v>5.0199999999999996</v>
      </c>
      <c r="J20" s="23"/>
    </row>
    <row r="21" spans="1:10" ht="16" x14ac:dyDescent="0.2">
      <c r="A21" s="63"/>
      <c r="B21" s="75"/>
      <c r="C21" s="66"/>
      <c r="D21" s="66"/>
      <c r="E21" s="79"/>
      <c r="F21" s="109"/>
      <c r="G21" s="144"/>
      <c r="H21" s="78"/>
      <c r="I21" s="78"/>
      <c r="J21" s="23"/>
    </row>
    <row r="22" spans="1:10" ht="16" x14ac:dyDescent="0.2">
      <c r="A22" s="63">
        <v>5</v>
      </c>
      <c r="B22" s="75" t="s">
        <v>543</v>
      </c>
      <c r="C22" s="66" t="s">
        <v>138</v>
      </c>
      <c r="D22" s="66" t="s">
        <v>411</v>
      </c>
      <c r="E22" s="79">
        <v>10000</v>
      </c>
      <c r="F22" s="109">
        <v>0</v>
      </c>
      <c r="G22" s="144">
        <f>H22-F22</f>
        <v>1.26</v>
      </c>
      <c r="H22" s="78">
        <v>1.26</v>
      </c>
      <c r="I22" s="78">
        <f>H22</f>
        <v>1.26</v>
      </c>
      <c r="J22" s="23"/>
    </row>
    <row r="23" spans="1:10" ht="16" x14ac:dyDescent="0.2">
      <c r="A23" s="63"/>
      <c r="B23" s="75"/>
      <c r="C23" s="66"/>
      <c r="D23" s="66"/>
      <c r="E23" s="79"/>
      <c r="F23" s="109"/>
      <c r="G23" s="144"/>
      <c r="H23" s="78"/>
      <c r="I23" s="78"/>
      <c r="J23" s="23"/>
    </row>
    <row r="24" spans="1:10" ht="16" x14ac:dyDescent="0.2">
      <c r="A24" s="63">
        <v>6</v>
      </c>
      <c r="B24" s="75" t="s">
        <v>544</v>
      </c>
      <c r="C24" s="66" t="s">
        <v>139</v>
      </c>
      <c r="D24" s="66" t="s">
        <v>411</v>
      </c>
      <c r="E24" s="78">
        <v>100000</v>
      </c>
      <c r="F24" s="109">
        <f>H24-G24</f>
        <v>18.090000000000003</v>
      </c>
      <c r="G24" s="144">
        <v>2.0099999999999998</v>
      </c>
      <c r="H24" s="78">
        <v>20.100000000000001</v>
      </c>
      <c r="I24" s="78">
        <f>SUM(H24:H29)</f>
        <v>66.3</v>
      </c>
      <c r="J24" s="23"/>
    </row>
    <row r="25" spans="1:10" ht="16" x14ac:dyDescent="0.2">
      <c r="A25" s="63"/>
      <c r="B25" s="75" t="s">
        <v>544</v>
      </c>
      <c r="C25" s="66"/>
      <c r="D25" s="66" t="s">
        <v>417</v>
      </c>
      <c r="E25" s="78">
        <v>50000</v>
      </c>
      <c r="F25" s="109">
        <v>33.85</v>
      </c>
      <c r="G25" s="144"/>
      <c r="H25" s="78">
        <f>F25</f>
        <v>33.85</v>
      </c>
      <c r="I25" s="78"/>
      <c r="J25" s="23"/>
    </row>
    <row r="26" spans="1:10" ht="16" x14ac:dyDescent="0.2">
      <c r="A26" s="63"/>
      <c r="B26" s="75" t="s">
        <v>544</v>
      </c>
      <c r="C26" s="66"/>
      <c r="D26" s="66" t="s">
        <v>412</v>
      </c>
      <c r="E26" s="79">
        <v>10000</v>
      </c>
      <c r="F26" s="109">
        <v>3.42</v>
      </c>
      <c r="G26" s="144"/>
      <c r="H26" s="78">
        <f>F26</f>
        <v>3.42</v>
      </c>
      <c r="I26" s="78"/>
      <c r="J26" s="23"/>
    </row>
    <row r="27" spans="1:10" ht="16" x14ac:dyDescent="0.2">
      <c r="A27" s="63"/>
      <c r="B27" s="75" t="s">
        <v>544</v>
      </c>
      <c r="C27" s="66"/>
      <c r="D27" s="66" t="s">
        <v>413</v>
      </c>
      <c r="E27" s="79">
        <v>100000</v>
      </c>
      <c r="F27" s="109">
        <v>4.18</v>
      </c>
      <c r="G27" s="144"/>
      <c r="H27" s="78">
        <f>F27</f>
        <v>4.18</v>
      </c>
      <c r="I27" s="78"/>
      <c r="J27" s="23"/>
    </row>
    <row r="28" spans="1:10" ht="16" x14ac:dyDescent="0.2">
      <c r="A28" s="63"/>
      <c r="B28" s="75" t="s">
        <v>544</v>
      </c>
      <c r="C28" s="66"/>
      <c r="D28" s="66" t="s">
        <v>418</v>
      </c>
      <c r="E28" s="78">
        <v>100000</v>
      </c>
      <c r="F28" s="109">
        <v>4.4000000000000004</v>
      </c>
      <c r="G28" s="144"/>
      <c r="H28" s="78">
        <f>F28</f>
        <v>4.4000000000000004</v>
      </c>
      <c r="I28" s="78"/>
      <c r="J28" s="23"/>
    </row>
    <row r="29" spans="1:10" ht="16" x14ac:dyDescent="0.2">
      <c r="A29" s="63"/>
      <c r="B29" s="75" t="s">
        <v>544</v>
      </c>
      <c r="C29" s="66"/>
      <c r="D29" s="66" t="s">
        <v>414</v>
      </c>
      <c r="E29" s="79">
        <v>10000</v>
      </c>
      <c r="F29" s="109">
        <v>0.35</v>
      </c>
      <c r="G29" s="144"/>
      <c r="H29" s="78">
        <f>F29</f>
        <v>0.35</v>
      </c>
      <c r="I29" s="78"/>
      <c r="J29" s="23"/>
    </row>
    <row r="30" spans="1:10" ht="16" x14ac:dyDescent="0.2">
      <c r="A30" s="63"/>
      <c r="B30" s="75"/>
      <c r="C30" s="66"/>
      <c r="D30" s="66"/>
      <c r="E30" s="79"/>
      <c r="F30" s="109"/>
      <c r="G30" s="144"/>
      <c r="H30" s="78"/>
      <c r="I30" s="78"/>
      <c r="J30" s="23"/>
    </row>
    <row r="31" spans="1:10" ht="16" x14ac:dyDescent="0.2">
      <c r="A31" s="63">
        <v>7</v>
      </c>
      <c r="B31" s="75" t="s">
        <v>545</v>
      </c>
      <c r="C31" s="66" t="s">
        <v>217</v>
      </c>
      <c r="D31" s="66" t="s">
        <v>411</v>
      </c>
      <c r="E31" s="78">
        <v>240000</v>
      </c>
      <c r="F31" s="109">
        <f>H31-G31</f>
        <v>20.93</v>
      </c>
      <c r="G31" s="144">
        <v>0.91</v>
      </c>
      <c r="H31" s="78">
        <v>21.84</v>
      </c>
      <c r="I31" s="78">
        <f>SUM(H31:H32)</f>
        <v>22.26</v>
      </c>
      <c r="J31" s="23"/>
    </row>
    <row r="32" spans="1:10" ht="16" x14ac:dyDescent="0.2">
      <c r="A32" s="63"/>
      <c r="B32" s="75" t="s">
        <v>545</v>
      </c>
      <c r="C32" s="66"/>
      <c r="D32" s="66" t="s">
        <v>413</v>
      </c>
      <c r="E32" s="78">
        <v>10000</v>
      </c>
      <c r="F32" s="109">
        <v>0.42</v>
      </c>
      <c r="G32" s="144"/>
      <c r="H32" s="78">
        <f>F32</f>
        <v>0.42</v>
      </c>
      <c r="I32" s="78"/>
      <c r="J32" s="23"/>
    </row>
    <row r="33" spans="1:10" ht="16" x14ac:dyDescent="0.2">
      <c r="A33" s="63"/>
      <c r="B33" s="75"/>
      <c r="C33" s="66"/>
      <c r="D33" s="66"/>
      <c r="E33" s="78"/>
      <c r="F33" s="109"/>
      <c r="G33" s="144"/>
      <c r="H33" s="78"/>
      <c r="I33" s="78"/>
      <c r="J33" s="23"/>
    </row>
    <row r="34" spans="1:10" ht="16" x14ac:dyDescent="0.2">
      <c r="A34" s="63"/>
      <c r="B34" s="75" t="s">
        <v>547</v>
      </c>
      <c r="C34" s="66" t="s">
        <v>520</v>
      </c>
      <c r="D34" s="66" t="s">
        <v>411</v>
      </c>
      <c r="E34" s="78">
        <v>10000</v>
      </c>
      <c r="F34" s="78">
        <v>0</v>
      </c>
      <c r="G34" s="78">
        <f>H34-F34</f>
        <v>0.66</v>
      </c>
      <c r="H34" s="78">
        <v>0.66</v>
      </c>
      <c r="I34" s="78">
        <f>H34</f>
        <v>0.66</v>
      </c>
      <c r="J34" s="23" t="s">
        <v>521</v>
      </c>
    </row>
    <row r="35" spans="1:10" ht="16" x14ac:dyDescent="0.2">
      <c r="A35" s="63"/>
      <c r="B35" s="75"/>
      <c r="C35" s="66"/>
      <c r="D35" s="66"/>
      <c r="E35" s="78"/>
      <c r="F35" s="109"/>
      <c r="G35" s="144"/>
      <c r="H35" s="78"/>
      <c r="I35" s="78"/>
      <c r="J35" s="23"/>
    </row>
    <row r="36" spans="1:10" ht="16" x14ac:dyDescent="0.2">
      <c r="A36" s="63">
        <v>9</v>
      </c>
      <c r="B36" s="75" t="s">
        <v>548</v>
      </c>
      <c r="C36" s="66" t="s">
        <v>178</v>
      </c>
      <c r="D36" s="66" t="s">
        <v>411</v>
      </c>
      <c r="E36" s="79">
        <v>50000</v>
      </c>
      <c r="F36" s="109">
        <v>20.079999999999998</v>
      </c>
      <c r="G36" s="144">
        <f>H36-F36</f>
        <v>5.0200000000000031</v>
      </c>
      <c r="H36" s="78">
        <v>25.1</v>
      </c>
      <c r="I36" s="78">
        <f>SUM(H36:H41)</f>
        <v>72.37</v>
      </c>
      <c r="J36" s="23"/>
    </row>
    <row r="37" spans="1:10" ht="16" x14ac:dyDescent="0.2">
      <c r="A37" s="63"/>
      <c r="B37" s="75" t="s">
        <v>548</v>
      </c>
      <c r="C37" s="66"/>
      <c r="D37" s="66" t="s">
        <v>417</v>
      </c>
      <c r="E37" s="79">
        <v>50000</v>
      </c>
      <c r="F37" s="109">
        <v>22.05</v>
      </c>
      <c r="G37" s="144"/>
      <c r="H37" s="78">
        <f>F37</f>
        <v>22.05</v>
      </c>
      <c r="I37" s="78"/>
      <c r="J37" s="23"/>
    </row>
    <row r="38" spans="1:10" ht="16" x14ac:dyDescent="0.2">
      <c r="A38" s="63"/>
      <c r="B38" s="75" t="s">
        <v>548</v>
      </c>
      <c r="C38" s="66"/>
      <c r="D38" s="66" t="s">
        <v>412</v>
      </c>
      <c r="E38" s="79">
        <v>10000</v>
      </c>
      <c r="F38" s="109">
        <v>3.42</v>
      </c>
      <c r="G38" s="144"/>
      <c r="H38" s="78">
        <f>F38</f>
        <v>3.42</v>
      </c>
      <c r="I38" s="78"/>
      <c r="J38" s="23"/>
    </row>
    <row r="39" spans="1:10" ht="16" x14ac:dyDescent="0.2">
      <c r="A39" s="63"/>
      <c r="B39" s="75" t="s">
        <v>548</v>
      </c>
      <c r="C39" s="66"/>
      <c r="D39" s="66" t="s">
        <v>413</v>
      </c>
      <c r="E39" s="79">
        <v>250000</v>
      </c>
      <c r="F39" s="109">
        <v>10.45</v>
      </c>
      <c r="G39" s="144"/>
      <c r="H39" s="78">
        <f>F39</f>
        <v>10.45</v>
      </c>
      <c r="I39" s="78"/>
      <c r="J39" s="23"/>
    </row>
    <row r="40" spans="1:10" ht="16" x14ac:dyDescent="0.2">
      <c r="A40" s="63"/>
      <c r="B40" s="75" t="s">
        <v>548</v>
      </c>
      <c r="C40" s="66"/>
      <c r="D40" s="66" t="s">
        <v>418</v>
      </c>
      <c r="E40" s="78">
        <v>250000</v>
      </c>
      <c r="F40" s="109">
        <v>11</v>
      </c>
      <c r="G40" s="144"/>
      <c r="H40" s="78">
        <f>F40</f>
        <v>11</v>
      </c>
      <c r="I40" s="78"/>
      <c r="J40" s="23"/>
    </row>
    <row r="41" spans="1:10" ht="16" x14ac:dyDescent="0.2">
      <c r="A41" s="63"/>
      <c r="B41" s="75" t="s">
        <v>548</v>
      </c>
      <c r="C41" s="66"/>
      <c r="D41" s="66" t="s">
        <v>414</v>
      </c>
      <c r="E41" s="79">
        <v>10000</v>
      </c>
      <c r="F41" s="109">
        <v>0.35</v>
      </c>
      <c r="G41" s="144"/>
      <c r="H41" s="78">
        <f>F41</f>
        <v>0.35</v>
      </c>
      <c r="I41" s="78"/>
      <c r="J41" s="23"/>
    </row>
    <row r="42" spans="1:10" ht="16" x14ac:dyDescent="0.2">
      <c r="A42" s="63"/>
      <c r="B42" s="75"/>
      <c r="C42" s="66"/>
      <c r="D42" s="66"/>
      <c r="E42" s="79"/>
      <c r="F42" s="109"/>
      <c r="G42" s="144"/>
      <c r="H42" s="78"/>
      <c r="I42" s="78"/>
      <c r="J42" s="23"/>
    </row>
    <row r="43" spans="1:10" ht="16" x14ac:dyDescent="0.2">
      <c r="A43" s="63">
        <f>A36+1</f>
        <v>10</v>
      </c>
      <c r="B43" s="75" t="s">
        <v>549</v>
      </c>
      <c r="C43" s="66" t="s">
        <v>325</v>
      </c>
      <c r="D43" s="66" t="s">
        <v>411</v>
      </c>
      <c r="E43" s="201">
        <v>500000</v>
      </c>
      <c r="F43" s="109">
        <f>H43-G43</f>
        <v>44.59</v>
      </c>
      <c r="G43" s="144">
        <v>0.91</v>
      </c>
      <c r="H43" s="78">
        <v>45.5</v>
      </c>
      <c r="I43" s="78">
        <f>SUM(H43:H44)</f>
        <v>66.400000000000006</v>
      </c>
      <c r="J43" s="200"/>
    </row>
    <row r="44" spans="1:10" ht="16" x14ac:dyDescent="0.2">
      <c r="A44" s="63"/>
      <c r="B44" s="75" t="s">
        <v>549</v>
      </c>
      <c r="C44" s="66"/>
      <c r="D44" s="66" t="s">
        <v>413</v>
      </c>
      <c r="E44" s="78">
        <v>500000</v>
      </c>
      <c r="F44" s="109">
        <v>20.9</v>
      </c>
      <c r="G44" s="144"/>
      <c r="H44" s="78">
        <f>F44</f>
        <v>20.9</v>
      </c>
      <c r="I44" s="78"/>
      <c r="J44" s="23"/>
    </row>
    <row r="45" spans="1:10" ht="16" x14ac:dyDescent="0.2">
      <c r="A45" s="63"/>
      <c r="B45" s="75"/>
      <c r="C45" s="66"/>
      <c r="D45" s="66"/>
      <c r="E45" s="78"/>
      <c r="F45" s="109"/>
      <c r="G45" s="144"/>
      <c r="H45" s="78"/>
      <c r="I45" s="78"/>
      <c r="J45" s="23"/>
    </row>
    <row r="46" spans="1:10" ht="16" x14ac:dyDescent="0.2">
      <c r="A46" s="63">
        <f>A43+1</f>
        <v>11</v>
      </c>
      <c r="B46" s="75" t="s">
        <v>550</v>
      </c>
      <c r="C46" s="66" t="s">
        <v>79</v>
      </c>
      <c r="D46" s="66" t="s">
        <v>411</v>
      </c>
      <c r="E46" s="78">
        <v>50000</v>
      </c>
      <c r="F46" s="109">
        <f>H46-G46</f>
        <v>2.6399999999999997</v>
      </c>
      <c r="G46" s="144">
        <v>0.66</v>
      </c>
      <c r="H46" s="78">
        <v>3.3</v>
      </c>
      <c r="I46" s="78">
        <f>SUM(H46:H51)</f>
        <v>21.950000000000003</v>
      </c>
      <c r="J46" s="23"/>
    </row>
    <row r="47" spans="1:10" ht="16" x14ac:dyDescent="0.2">
      <c r="A47" s="63"/>
      <c r="B47" s="75" t="s">
        <v>550</v>
      </c>
      <c r="C47" s="66"/>
      <c r="D47" s="66" t="s">
        <v>417</v>
      </c>
      <c r="E47" s="78">
        <v>50000</v>
      </c>
      <c r="F47" s="109">
        <v>6.3</v>
      </c>
      <c r="G47" s="144"/>
      <c r="H47" s="78">
        <f>F47</f>
        <v>6.3</v>
      </c>
      <c r="I47" s="78"/>
      <c r="J47" s="23"/>
    </row>
    <row r="48" spans="1:10" ht="16" x14ac:dyDescent="0.2">
      <c r="A48" s="63"/>
      <c r="B48" s="75" t="s">
        <v>550</v>
      </c>
      <c r="C48" s="66"/>
      <c r="D48" s="66" t="s">
        <v>412</v>
      </c>
      <c r="E48" s="78">
        <v>10000</v>
      </c>
      <c r="F48" s="109">
        <v>3.42</v>
      </c>
      <c r="G48" s="144"/>
      <c r="H48" s="78">
        <f>F48</f>
        <v>3.42</v>
      </c>
      <c r="I48" s="78"/>
      <c r="J48" s="23"/>
    </row>
    <row r="49" spans="1:10" ht="16" x14ac:dyDescent="0.2">
      <c r="A49" s="63"/>
      <c r="B49" s="75" t="s">
        <v>550</v>
      </c>
      <c r="C49" s="66"/>
      <c r="D49" s="66" t="s">
        <v>413</v>
      </c>
      <c r="E49" s="78">
        <v>100000</v>
      </c>
      <c r="F49" s="109">
        <v>4.18</v>
      </c>
      <c r="G49" s="144"/>
      <c r="H49" s="78">
        <f>F49</f>
        <v>4.18</v>
      </c>
      <c r="I49" s="78"/>
      <c r="J49" s="23"/>
    </row>
    <row r="50" spans="1:10" ht="16" x14ac:dyDescent="0.2">
      <c r="A50" s="63"/>
      <c r="B50" s="75" t="s">
        <v>550</v>
      </c>
      <c r="C50" s="66"/>
      <c r="D50" s="66" t="s">
        <v>418</v>
      </c>
      <c r="E50" s="78">
        <v>100000</v>
      </c>
      <c r="F50" s="109">
        <v>4.4000000000000004</v>
      </c>
      <c r="G50" s="144"/>
      <c r="H50" s="78">
        <f>F50</f>
        <v>4.4000000000000004</v>
      </c>
      <c r="I50" s="78"/>
      <c r="J50" s="23"/>
    </row>
    <row r="51" spans="1:10" ht="16" x14ac:dyDescent="0.2">
      <c r="A51" s="63"/>
      <c r="B51" s="75" t="s">
        <v>550</v>
      </c>
      <c r="C51" s="66"/>
      <c r="D51" s="66" t="s">
        <v>414</v>
      </c>
      <c r="E51" s="79">
        <v>10000</v>
      </c>
      <c r="F51" s="109">
        <v>0.35</v>
      </c>
      <c r="G51" s="144"/>
      <c r="H51" s="78">
        <f>F51</f>
        <v>0.35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109"/>
      <c r="G52" s="144"/>
      <c r="H52" s="78"/>
      <c r="I52" s="78"/>
      <c r="J52" s="23"/>
    </row>
    <row r="53" spans="1:10" ht="16" x14ac:dyDescent="0.2">
      <c r="A53" s="63">
        <f>A46+1</f>
        <v>12</v>
      </c>
      <c r="B53" s="75" t="s">
        <v>551</v>
      </c>
      <c r="C53" s="66" t="s">
        <v>80</v>
      </c>
      <c r="D53" s="66" t="s">
        <v>411</v>
      </c>
      <c r="E53" s="79">
        <v>10000</v>
      </c>
      <c r="F53" s="109">
        <v>0</v>
      </c>
      <c r="G53" s="144">
        <f>H53-F53</f>
        <v>0.66</v>
      </c>
      <c r="H53" s="78">
        <v>0.66</v>
      </c>
      <c r="I53" s="78">
        <f>SUM(H53:H54)</f>
        <v>10.27</v>
      </c>
      <c r="J53" s="23"/>
    </row>
    <row r="54" spans="1:10" ht="16" x14ac:dyDescent="0.2">
      <c r="A54" s="63"/>
      <c r="B54" s="75" t="s">
        <v>551</v>
      </c>
      <c r="C54" s="66"/>
      <c r="D54" s="66" t="s">
        <v>413</v>
      </c>
      <c r="E54" s="79">
        <v>230000</v>
      </c>
      <c r="F54" s="109">
        <v>9.61</v>
      </c>
      <c r="G54" s="144"/>
      <c r="H54" s="78">
        <f>F54</f>
        <v>9.61</v>
      </c>
      <c r="I54" s="78"/>
      <c r="J54" s="23"/>
    </row>
    <row r="55" spans="1:10" ht="16" x14ac:dyDescent="0.2">
      <c r="A55" s="63"/>
      <c r="B55" s="257"/>
      <c r="C55" s="167"/>
      <c r="D55" s="66"/>
      <c r="E55" s="79"/>
      <c r="F55" s="109"/>
      <c r="G55" s="144"/>
      <c r="H55" s="78"/>
      <c r="I55" s="78"/>
      <c r="J55" s="23"/>
    </row>
    <row r="56" spans="1:10" ht="16" x14ac:dyDescent="0.2">
      <c r="A56" s="63">
        <v>15</v>
      </c>
      <c r="B56" s="75" t="s">
        <v>552</v>
      </c>
      <c r="C56" s="66" t="s">
        <v>64</v>
      </c>
      <c r="D56" s="66" t="s">
        <v>411</v>
      </c>
      <c r="E56" s="79">
        <v>100000</v>
      </c>
      <c r="F56" s="109">
        <v>18.09</v>
      </c>
      <c r="G56" s="144">
        <f>H56-F56</f>
        <v>2.0100000000000016</v>
      </c>
      <c r="H56" s="78">
        <v>20.100000000000001</v>
      </c>
      <c r="I56" s="78">
        <f>SUM(H56:H60)</f>
        <v>32.450000000000003</v>
      </c>
      <c r="J56" s="23"/>
    </row>
    <row r="57" spans="1:10" ht="16" x14ac:dyDescent="0.2">
      <c r="A57" s="63"/>
      <c r="B57" s="75" t="s">
        <v>552</v>
      </c>
      <c r="C57" s="66"/>
      <c r="D57" s="66" t="s">
        <v>412</v>
      </c>
      <c r="E57" s="79">
        <v>10000</v>
      </c>
      <c r="F57" s="109">
        <v>3.42</v>
      </c>
      <c r="G57" s="144"/>
      <c r="H57" s="78">
        <f>F57</f>
        <v>3.42</v>
      </c>
      <c r="I57" s="78"/>
      <c r="J57" s="23"/>
    </row>
    <row r="58" spans="1:10" ht="16" x14ac:dyDescent="0.2">
      <c r="A58" s="63"/>
      <c r="B58" s="75" t="s">
        <v>552</v>
      </c>
      <c r="C58" s="66"/>
      <c r="D58" s="66" t="s">
        <v>413</v>
      </c>
      <c r="E58" s="79">
        <v>100000</v>
      </c>
      <c r="F58" s="109">
        <v>4.18</v>
      </c>
      <c r="G58" s="144"/>
      <c r="H58" s="78">
        <f>F58</f>
        <v>4.18</v>
      </c>
      <c r="I58" s="78"/>
      <c r="J58" s="23"/>
    </row>
    <row r="59" spans="1:10" ht="16" x14ac:dyDescent="0.2">
      <c r="A59" s="63"/>
      <c r="B59" s="75" t="s">
        <v>552</v>
      </c>
      <c r="C59" s="66"/>
      <c r="D59" s="66" t="s">
        <v>418</v>
      </c>
      <c r="E59" s="78">
        <v>100000</v>
      </c>
      <c r="F59" s="109">
        <v>4.4000000000000004</v>
      </c>
      <c r="G59" s="144"/>
      <c r="H59" s="78">
        <f>F59</f>
        <v>4.4000000000000004</v>
      </c>
      <c r="I59" s="78"/>
      <c r="J59" s="23"/>
    </row>
    <row r="60" spans="1:10" ht="16" x14ac:dyDescent="0.2">
      <c r="A60" s="63"/>
      <c r="B60" s="75" t="s">
        <v>552</v>
      </c>
      <c r="C60" s="66"/>
      <c r="D60" s="66" t="s">
        <v>414</v>
      </c>
      <c r="E60" s="79">
        <v>10000</v>
      </c>
      <c r="F60" s="109">
        <v>0.35</v>
      </c>
      <c r="G60" s="144"/>
      <c r="H60" s="78">
        <f>F60</f>
        <v>0.35</v>
      </c>
      <c r="I60" s="78"/>
      <c r="J60" s="23"/>
    </row>
    <row r="61" spans="1:10" ht="16" x14ac:dyDescent="0.2">
      <c r="A61" s="63"/>
      <c r="B61" s="75"/>
      <c r="C61" s="66"/>
      <c r="D61" s="66"/>
      <c r="E61" s="79"/>
      <c r="F61" s="109"/>
      <c r="G61" s="144"/>
      <c r="H61" s="78"/>
      <c r="I61" s="78"/>
      <c r="J61" s="23"/>
    </row>
    <row r="62" spans="1:10" ht="16" x14ac:dyDescent="0.2">
      <c r="A62" s="63">
        <f>A56+1</f>
        <v>16</v>
      </c>
      <c r="B62" s="75" t="s">
        <v>553</v>
      </c>
      <c r="C62" s="66" t="s">
        <v>218</v>
      </c>
      <c r="D62" s="66" t="s">
        <v>411</v>
      </c>
      <c r="E62" s="79">
        <v>10000</v>
      </c>
      <c r="F62" s="109">
        <v>0</v>
      </c>
      <c r="G62" s="144">
        <f>H62-F62</f>
        <v>3.08</v>
      </c>
      <c r="H62" s="78">
        <v>3.08</v>
      </c>
      <c r="I62" s="78">
        <f>H62</f>
        <v>3.08</v>
      </c>
      <c r="J62" s="23"/>
    </row>
    <row r="63" spans="1:10" ht="16" x14ac:dyDescent="0.2">
      <c r="A63" s="63"/>
      <c r="B63" s="75"/>
      <c r="C63" s="66"/>
      <c r="D63" s="66"/>
      <c r="E63" s="79"/>
      <c r="F63" s="109"/>
      <c r="G63" s="144"/>
      <c r="H63" s="78"/>
      <c r="I63" s="78"/>
      <c r="J63" s="23"/>
    </row>
    <row r="64" spans="1:10" ht="16" x14ac:dyDescent="0.2">
      <c r="A64" s="63">
        <v>17</v>
      </c>
      <c r="B64" s="75" t="s">
        <v>422</v>
      </c>
      <c r="C64" s="66" t="s">
        <v>420</v>
      </c>
      <c r="D64" s="66" t="s">
        <v>411</v>
      </c>
      <c r="E64" s="79">
        <v>10000</v>
      </c>
      <c r="F64" s="109">
        <v>0</v>
      </c>
      <c r="G64" s="144">
        <f>H64-F64</f>
        <v>3.08</v>
      </c>
      <c r="H64" s="78">
        <v>3.08</v>
      </c>
      <c r="I64" s="78">
        <f>SUM(H64:H65)</f>
        <v>5.17</v>
      </c>
      <c r="J64" s="23"/>
    </row>
    <row r="65" spans="1:10" ht="16" x14ac:dyDescent="0.2">
      <c r="A65" s="75"/>
      <c r="B65" s="75" t="s">
        <v>422</v>
      </c>
      <c r="C65" s="66"/>
      <c r="D65" s="66" t="s">
        <v>413</v>
      </c>
      <c r="E65" s="79">
        <v>50000</v>
      </c>
      <c r="F65" s="109">
        <v>2.09</v>
      </c>
      <c r="G65" s="144"/>
      <c r="H65" s="78">
        <f>F65</f>
        <v>2.09</v>
      </c>
      <c r="I65" s="78"/>
      <c r="J65" s="23"/>
    </row>
    <row r="66" spans="1:10" ht="16" x14ac:dyDescent="0.2">
      <c r="A66" s="63"/>
      <c r="C66" s="66"/>
      <c r="D66" s="66"/>
      <c r="E66" s="79"/>
      <c r="F66" s="109"/>
      <c r="G66" s="144"/>
      <c r="H66" s="78"/>
      <c r="I66" s="78"/>
      <c r="J66" s="23"/>
    </row>
    <row r="67" spans="1:10" ht="16" x14ac:dyDescent="0.2">
      <c r="A67" s="63">
        <v>19</v>
      </c>
      <c r="B67" s="75" t="s">
        <v>423</v>
      </c>
      <c r="C67" s="66" t="s">
        <v>421</v>
      </c>
      <c r="D67" s="66" t="s">
        <v>411</v>
      </c>
      <c r="E67" s="79">
        <v>100000</v>
      </c>
      <c r="F67" s="109">
        <v>4.7699999999999996</v>
      </c>
      <c r="G67" s="144">
        <f>H67-F67</f>
        <v>0.53000000000000025</v>
      </c>
      <c r="H67" s="78">
        <v>5.3</v>
      </c>
      <c r="I67" s="78">
        <f>SUM(H67:H68)</f>
        <v>9.48</v>
      </c>
      <c r="J67" s="23"/>
    </row>
    <row r="68" spans="1:10" ht="16" x14ac:dyDescent="0.2">
      <c r="A68" s="63"/>
      <c r="B68" s="75" t="s">
        <v>423</v>
      </c>
      <c r="C68" s="66"/>
      <c r="D68" s="66" t="s">
        <v>413</v>
      </c>
      <c r="E68" s="79">
        <v>100000</v>
      </c>
      <c r="F68" s="109">
        <v>4.18</v>
      </c>
      <c r="G68" s="144"/>
      <c r="H68" s="78">
        <f>F68</f>
        <v>4.18</v>
      </c>
      <c r="I68" s="78"/>
      <c r="J68" s="23"/>
    </row>
    <row r="69" spans="1:10" ht="16" x14ac:dyDescent="0.2">
      <c r="A69" s="63"/>
      <c r="B69" s="75"/>
      <c r="C69" s="66"/>
      <c r="D69" s="66"/>
      <c r="E69" s="79"/>
      <c r="F69" s="109"/>
      <c r="G69" s="144"/>
      <c r="H69" s="78"/>
      <c r="I69" s="78"/>
      <c r="J69" s="23"/>
    </row>
    <row r="70" spans="1:10" ht="16" x14ac:dyDescent="0.2">
      <c r="A70" s="63"/>
      <c r="B70" s="75" t="s">
        <v>634</v>
      </c>
      <c r="C70" s="66" t="s">
        <v>512</v>
      </c>
      <c r="D70" s="66" t="s">
        <v>411</v>
      </c>
      <c r="E70" s="79">
        <v>10000</v>
      </c>
      <c r="F70" s="109">
        <v>0</v>
      </c>
      <c r="G70" s="144">
        <v>3.08</v>
      </c>
      <c r="H70" s="78">
        <f>F70+G70</f>
        <v>3.08</v>
      </c>
      <c r="I70" s="78">
        <f>SUM(H70:H72)</f>
        <v>7.6099999999999994</v>
      </c>
      <c r="J70" s="23"/>
    </row>
    <row r="71" spans="1:10" ht="16" x14ac:dyDescent="0.2">
      <c r="A71" s="63"/>
      <c r="B71" s="75" t="s">
        <v>634</v>
      </c>
      <c r="C71" s="66"/>
      <c r="D71" s="286" t="s">
        <v>413</v>
      </c>
      <c r="E71" s="287">
        <v>100000</v>
      </c>
      <c r="F71" s="287">
        <v>4.18</v>
      </c>
      <c r="G71" s="287"/>
      <c r="H71" s="287">
        <f>F71</f>
        <v>4.18</v>
      </c>
      <c r="I71" s="287"/>
      <c r="J71" s="288" t="s">
        <v>635</v>
      </c>
    </row>
    <row r="72" spans="1:10" ht="16" x14ac:dyDescent="0.2">
      <c r="A72" s="63"/>
      <c r="B72" s="75" t="s">
        <v>634</v>
      </c>
      <c r="C72" s="66"/>
      <c r="D72" s="286" t="s">
        <v>414</v>
      </c>
      <c r="E72" s="287">
        <v>10000</v>
      </c>
      <c r="F72" s="287">
        <v>0.35</v>
      </c>
      <c r="G72" s="287"/>
      <c r="H72" s="287">
        <f>F72</f>
        <v>0.35</v>
      </c>
      <c r="I72" s="287"/>
      <c r="J72" s="288"/>
    </row>
    <row r="73" spans="1:10" ht="16" x14ac:dyDescent="0.2">
      <c r="A73" s="63"/>
      <c r="B73" s="75"/>
      <c r="C73" s="66"/>
      <c r="D73" s="66"/>
      <c r="E73" s="79"/>
      <c r="F73" s="109"/>
      <c r="G73" s="144"/>
      <c r="H73" s="79"/>
      <c r="I73" s="79"/>
      <c r="J73" s="23"/>
    </row>
    <row r="74" spans="1:10" ht="16" x14ac:dyDescent="0.2">
      <c r="A74" s="63" t="e">
        <f>#REF!+1</f>
        <v>#REF!</v>
      </c>
      <c r="B74" s="75" t="s">
        <v>555</v>
      </c>
      <c r="C74" s="66" t="s">
        <v>57</v>
      </c>
      <c r="D74" s="66" t="s">
        <v>411</v>
      </c>
      <c r="E74" s="78">
        <v>40000</v>
      </c>
      <c r="F74" s="109">
        <f>H74-G74</f>
        <v>9.24</v>
      </c>
      <c r="G74" s="144">
        <v>3.08</v>
      </c>
      <c r="H74" s="78">
        <v>12.32</v>
      </c>
      <c r="I74" s="78">
        <f>SUM(H74:H79)</f>
        <v>28.520000000000007</v>
      </c>
      <c r="J74" s="23"/>
    </row>
    <row r="75" spans="1:10" ht="16" x14ac:dyDescent="0.2">
      <c r="A75" s="63"/>
      <c r="B75" s="75" t="s">
        <v>555</v>
      </c>
      <c r="C75" s="66"/>
      <c r="D75" s="66" t="s">
        <v>417</v>
      </c>
      <c r="E75" s="79">
        <v>10000</v>
      </c>
      <c r="F75" s="109">
        <v>11.57</v>
      </c>
      <c r="G75" s="144"/>
      <c r="H75" s="79">
        <f>F75</f>
        <v>11.57</v>
      </c>
      <c r="I75" s="79"/>
      <c r="J75" s="23"/>
    </row>
    <row r="76" spans="1:10" ht="16" x14ac:dyDescent="0.2">
      <c r="A76" s="63"/>
      <c r="B76" s="75" t="s">
        <v>555</v>
      </c>
      <c r="C76" s="66"/>
      <c r="D76" s="66" t="s">
        <v>412</v>
      </c>
      <c r="E76" s="79">
        <v>10000</v>
      </c>
      <c r="F76" s="109">
        <v>3.42</v>
      </c>
      <c r="G76" s="144"/>
      <c r="H76" s="79">
        <f>F76</f>
        <v>3.42</v>
      </c>
      <c r="I76" s="79"/>
      <c r="J76" s="23"/>
    </row>
    <row r="77" spans="1:10" ht="16" x14ac:dyDescent="0.2">
      <c r="A77" s="63"/>
      <c r="B77" s="75" t="s">
        <v>555</v>
      </c>
      <c r="C77" s="66"/>
      <c r="D77" s="66" t="s">
        <v>413</v>
      </c>
      <c r="E77" s="79">
        <v>10000</v>
      </c>
      <c r="F77" s="109">
        <v>0.42</v>
      </c>
      <c r="G77" s="144"/>
      <c r="H77" s="79">
        <f>F77</f>
        <v>0.42</v>
      </c>
      <c r="I77" s="79"/>
      <c r="J77" s="23"/>
    </row>
    <row r="78" spans="1:10" ht="16" x14ac:dyDescent="0.2">
      <c r="A78" s="63"/>
      <c r="B78" s="75" t="s">
        <v>555</v>
      </c>
      <c r="C78" s="66"/>
      <c r="D78" s="66" t="s">
        <v>418</v>
      </c>
      <c r="E78" s="79">
        <v>10000</v>
      </c>
      <c r="F78" s="109">
        <v>0.44</v>
      </c>
      <c r="G78" s="144"/>
      <c r="H78" s="79">
        <f>F78</f>
        <v>0.44</v>
      </c>
      <c r="I78" s="79"/>
      <c r="J78" s="23"/>
    </row>
    <row r="79" spans="1:10" ht="16" x14ac:dyDescent="0.2">
      <c r="A79" s="63"/>
      <c r="B79" s="75" t="s">
        <v>555</v>
      </c>
      <c r="C79" s="66"/>
      <c r="D79" s="66" t="s">
        <v>414</v>
      </c>
      <c r="E79" s="79">
        <v>10000</v>
      </c>
      <c r="F79" s="109">
        <v>0.35</v>
      </c>
      <c r="G79" s="144"/>
      <c r="H79" s="79">
        <f>F79</f>
        <v>0.35</v>
      </c>
      <c r="I79" s="79"/>
      <c r="J79" s="23"/>
    </row>
    <row r="80" spans="1:10" ht="16" x14ac:dyDescent="0.2">
      <c r="A80" s="63"/>
      <c r="B80" s="75"/>
      <c r="C80" s="66"/>
      <c r="D80" s="66"/>
      <c r="E80" s="79"/>
      <c r="F80" s="109"/>
      <c r="G80" s="144"/>
      <c r="H80" s="79"/>
      <c r="I80" s="79"/>
      <c r="J80" s="23"/>
    </row>
    <row r="81" spans="1:10" ht="16" x14ac:dyDescent="0.2">
      <c r="A81" s="63" t="e">
        <f>A74+1</f>
        <v>#REF!</v>
      </c>
      <c r="B81" s="75" t="s">
        <v>556</v>
      </c>
      <c r="C81" s="66" t="s">
        <v>58</v>
      </c>
      <c r="D81" s="66" t="s">
        <v>411</v>
      </c>
      <c r="E81" s="79">
        <v>10000</v>
      </c>
      <c r="F81" s="109">
        <v>0</v>
      </c>
      <c r="G81" s="144">
        <f>H81-F81</f>
        <v>8.02</v>
      </c>
      <c r="H81" s="79">
        <v>8.02</v>
      </c>
      <c r="I81" s="79">
        <f>H81</f>
        <v>8.02</v>
      </c>
      <c r="J81" s="23"/>
    </row>
    <row r="82" spans="1:10" ht="16" x14ac:dyDescent="0.2">
      <c r="A82" s="63"/>
      <c r="B82" s="75"/>
      <c r="C82" s="66"/>
      <c r="D82" s="66"/>
      <c r="E82" s="79"/>
      <c r="F82" s="109"/>
      <c r="G82" s="144"/>
      <c r="H82" s="79"/>
      <c r="I82" s="79"/>
      <c r="J82" s="23"/>
    </row>
    <row r="83" spans="1:10" ht="16" x14ac:dyDescent="0.2">
      <c r="A83" s="63"/>
      <c r="B83" s="75" t="s">
        <v>557</v>
      </c>
      <c r="C83" s="66" t="s">
        <v>505</v>
      </c>
      <c r="D83" s="66" t="s">
        <v>411</v>
      </c>
      <c r="E83" s="78">
        <v>40000</v>
      </c>
      <c r="F83" s="109"/>
      <c r="G83" s="144"/>
      <c r="H83" s="78"/>
      <c r="I83" s="78"/>
      <c r="J83" s="23" t="s">
        <v>630</v>
      </c>
    </row>
    <row r="84" spans="1:10" ht="16" x14ac:dyDescent="0.2">
      <c r="A84" s="63"/>
      <c r="B84" s="75" t="s">
        <v>557</v>
      </c>
      <c r="C84" s="66"/>
      <c r="D84" s="66" t="s">
        <v>412</v>
      </c>
      <c r="E84" s="79">
        <v>2000</v>
      </c>
      <c r="F84" s="109"/>
      <c r="G84" s="144"/>
      <c r="H84" s="79"/>
      <c r="I84" s="79"/>
      <c r="J84" s="23"/>
    </row>
    <row r="85" spans="1:10" ht="16" x14ac:dyDescent="0.2">
      <c r="A85" s="63"/>
      <c r="B85" s="75" t="s">
        <v>557</v>
      </c>
      <c r="C85" s="66"/>
      <c r="D85" s="66" t="s">
        <v>413</v>
      </c>
      <c r="E85" s="79">
        <v>10000</v>
      </c>
      <c r="F85" s="109"/>
      <c r="G85" s="144"/>
      <c r="H85" s="79"/>
      <c r="I85" s="79"/>
      <c r="J85" s="23"/>
    </row>
    <row r="86" spans="1:10" ht="16" x14ac:dyDescent="0.2">
      <c r="A86" s="63"/>
      <c r="B86" s="75" t="s">
        <v>557</v>
      </c>
      <c r="C86" s="66"/>
      <c r="D86" s="66" t="s">
        <v>414</v>
      </c>
      <c r="E86" s="79">
        <v>8000</v>
      </c>
      <c r="F86" s="109"/>
      <c r="G86" s="144"/>
      <c r="H86" s="79"/>
      <c r="I86" s="79"/>
      <c r="J86" s="23"/>
    </row>
    <row r="87" spans="1:10" ht="16" x14ac:dyDescent="0.2">
      <c r="A87" s="63"/>
      <c r="B87" s="75"/>
      <c r="C87" s="66"/>
      <c r="D87" s="66"/>
      <c r="E87" s="79"/>
      <c r="F87" s="109"/>
      <c r="G87" s="144"/>
      <c r="H87" s="79"/>
      <c r="I87" s="79"/>
      <c r="J87" s="23"/>
    </row>
    <row r="88" spans="1:10" ht="16" x14ac:dyDescent="0.2">
      <c r="A88" s="63" t="e">
        <f>A81+1</f>
        <v>#REF!</v>
      </c>
      <c r="B88" s="75" t="s">
        <v>558</v>
      </c>
      <c r="C88" s="66" t="s">
        <v>219</v>
      </c>
      <c r="D88" s="66" t="s">
        <v>411</v>
      </c>
      <c r="E88" s="78">
        <v>50000</v>
      </c>
      <c r="F88" s="109">
        <f>H88-G88</f>
        <v>2.6399999999999997</v>
      </c>
      <c r="G88" s="144">
        <v>0.66</v>
      </c>
      <c r="H88" s="78">
        <v>3.3</v>
      </c>
      <c r="I88" s="78">
        <f>SUM(H88:H89)</f>
        <v>7.8999999999999995</v>
      </c>
      <c r="J88" s="23"/>
    </row>
    <row r="89" spans="1:10" ht="16" x14ac:dyDescent="0.2">
      <c r="A89" s="63"/>
      <c r="B89" s="75" t="s">
        <v>558</v>
      </c>
      <c r="C89" s="66"/>
      <c r="D89" s="66" t="s">
        <v>413</v>
      </c>
      <c r="E89" s="79">
        <v>110000</v>
      </c>
      <c r="F89" s="109">
        <v>4.5999999999999996</v>
      </c>
      <c r="G89" s="144"/>
      <c r="H89" s="79">
        <f>F89</f>
        <v>4.5999999999999996</v>
      </c>
      <c r="I89" s="79"/>
      <c r="J89" s="23"/>
    </row>
    <row r="90" spans="1:10" ht="16" x14ac:dyDescent="0.2">
      <c r="A90" s="63"/>
      <c r="B90" s="75"/>
      <c r="C90" s="66"/>
      <c r="D90" s="66"/>
      <c r="E90" s="79"/>
      <c r="F90" s="109"/>
      <c r="G90" s="144"/>
      <c r="H90" s="79"/>
      <c r="I90" s="79"/>
      <c r="J90" s="23"/>
    </row>
    <row r="91" spans="1:10" ht="16" x14ac:dyDescent="0.2">
      <c r="A91" s="63">
        <v>25</v>
      </c>
      <c r="B91" s="75" t="s">
        <v>559</v>
      </c>
      <c r="C91" s="66" t="s">
        <v>17</v>
      </c>
      <c r="D91" s="66" t="s">
        <v>411</v>
      </c>
      <c r="E91" s="78">
        <v>160000</v>
      </c>
      <c r="F91" s="109">
        <f>H91-G91</f>
        <v>46.2</v>
      </c>
      <c r="G91" s="144">
        <v>3.08</v>
      </c>
      <c r="H91" s="78">
        <v>49.28</v>
      </c>
      <c r="I91" s="78">
        <f>SUM(H91:H94)</f>
        <v>100.28999999999999</v>
      </c>
      <c r="J91" s="23"/>
    </row>
    <row r="92" spans="1:10" ht="16" x14ac:dyDescent="0.2">
      <c r="A92" s="63"/>
      <c r="B92" s="75" t="s">
        <v>559</v>
      </c>
      <c r="C92" s="66"/>
      <c r="D92" s="66" t="s">
        <v>417</v>
      </c>
      <c r="E92" s="79">
        <v>50000</v>
      </c>
      <c r="F92" s="109">
        <v>33.85</v>
      </c>
      <c r="G92" s="144"/>
      <c r="H92" s="78">
        <f>F92</f>
        <v>33.85</v>
      </c>
      <c r="I92" s="79"/>
      <c r="J92" s="23"/>
    </row>
    <row r="93" spans="1:10" ht="16" x14ac:dyDescent="0.2">
      <c r="A93" s="63"/>
      <c r="B93" s="75" t="s">
        <v>559</v>
      </c>
      <c r="C93" s="66"/>
      <c r="D93" s="66" t="s">
        <v>413</v>
      </c>
      <c r="E93" s="79">
        <v>200000</v>
      </c>
      <c r="F93" s="109">
        <v>8.36</v>
      </c>
      <c r="G93" s="144"/>
      <c r="H93" s="79">
        <f>F93</f>
        <v>8.36</v>
      </c>
      <c r="I93" s="79"/>
      <c r="J93" s="23"/>
    </row>
    <row r="94" spans="1:10" ht="16" x14ac:dyDescent="0.2">
      <c r="A94" s="63"/>
      <c r="B94" s="75" t="s">
        <v>559</v>
      </c>
      <c r="C94" s="66"/>
      <c r="D94" s="66" t="s">
        <v>418</v>
      </c>
      <c r="E94" s="78">
        <v>200000</v>
      </c>
      <c r="F94" s="109">
        <v>8.8000000000000007</v>
      </c>
      <c r="G94" s="144"/>
      <c r="H94" s="79">
        <f>F94</f>
        <v>8.8000000000000007</v>
      </c>
      <c r="I94" s="79"/>
      <c r="J94" s="23"/>
    </row>
    <row r="95" spans="1:10" ht="16" x14ac:dyDescent="0.2">
      <c r="A95" s="63"/>
      <c r="B95" s="75"/>
      <c r="C95" s="66"/>
      <c r="D95" s="66"/>
      <c r="E95" s="79"/>
      <c r="F95" s="109"/>
      <c r="G95" s="144"/>
      <c r="H95" s="79"/>
      <c r="I95" s="79"/>
      <c r="J95" s="23"/>
    </row>
    <row r="96" spans="1:10" ht="16" x14ac:dyDescent="0.2">
      <c r="A96" s="63">
        <f>A91+1</f>
        <v>26</v>
      </c>
      <c r="B96" s="75" t="s">
        <v>560</v>
      </c>
      <c r="C96" s="85" t="s">
        <v>224</v>
      </c>
      <c r="D96" s="85" t="s">
        <v>411</v>
      </c>
      <c r="E96" s="86">
        <v>200000</v>
      </c>
      <c r="F96" s="251">
        <f>H96-G96</f>
        <v>12.54</v>
      </c>
      <c r="G96" s="144">
        <v>0.66</v>
      </c>
      <c r="H96" s="86">
        <v>13.2</v>
      </c>
      <c r="I96" s="86">
        <f>SUM(H96:H99)</f>
        <v>25.33</v>
      </c>
      <c r="J96" s="23"/>
    </row>
    <row r="97" spans="1:10" ht="16" x14ac:dyDescent="0.2">
      <c r="A97" s="63"/>
      <c r="B97" s="75" t="s">
        <v>560</v>
      </c>
      <c r="C97" s="85"/>
      <c r="D97" s="85" t="s">
        <v>412</v>
      </c>
      <c r="E97" s="86">
        <v>10000</v>
      </c>
      <c r="F97" s="251">
        <v>3.42</v>
      </c>
      <c r="G97" s="242"/>
      <c r="H97" s="86">
        <f>F97</f>
        <v>3.42</v>
      </c>
      <c r="I97" s="86"/>
      <c r="J97" s="23"/>
    </row>
    <row r="98" spans="1:10" ht="16" x14ac:dyDescent="0.2">
      <c r="A98" s="63"/>
      <c r="B98" s="75" t="s">
        <v>560</v>
      </c>
      <c r="C98" s="85"/>
      <c r="D98" s="85" t="s">
        <v>413</v>
      </c>
      <c r="E98" s="86">
        <v>200000</v>
      </c>
      <c r="F98" s="251">
        <v>8.36</v>
      </c>
      <c r="G98" s="242"/>
      <c r="H98" s="86">
        <f>F98</f>
        <v>8.36</v>
      </c>
      <c r="I98" s="86"/>
      <c r="J98" s="23"/>
    </row>
    <row r="99" spans="1:10" ht="16" x14ac:dyDescent="0.2">
      <c r="A99" s="63"/>
      <c r="B99" s="75" t="s">
        <v>560</v>
      </c>
      <c r="C99" s="85"/>
      <c r="D99" s="85" t="s">
        <v>414</v>
      </c>
      <c r="E99" s="86">
        <v>10000</v>
      </c>
      <c r="F99" s="251">
        <v>0.35</v>
      </c>
      <c r="G99" s="242"/>
      <c r="H99" s="86">
        <f>F99</f>
        <v>0.35</v>
      </c>
      <c r="I99" s="86"/>
      <c r="J99" s="23"/>
    </row>
    <row r="100" spans="1:10" ht="16" x14ac:dyDescent="0.2">
      <c r="A100" s="63"/>
      <c r="B100" s="75"/>
      <c r="C100" s="85"/>
      <c r="D100" s="85"/>
      <c r="E100" s="86"/>
      <c r="F100" s="251"/>
      <c r="G100" s="242"/>
      <c r="H100" s="86"/>
      <c r="I100" s="86"/>
      <c r="J100" s="23"/>
    </row>
    <row r="101" spans="1:10" ht="16" x14ac:dyDescent="0.2">
      <c r="A101" s="63">
        <f>A96+1</f>
        <v>27</v>
      </c>
      <c r="B101" s="75" t="s">
        <v>561</v>
      </c>
      <c r="C101" s="66" t="s">
        <v>424</v>
      </c>
      <c r="D101" s="66" t="s">
        <v>411</v>
      </c>
      <c r="E101" s="79">
        <v>10000</v>
      </c>
      <c r="F101" s="109">
        <v>0</v>
      </c>
      <c r="G101" s="144">
        <f>H101-F101</f>
        <v>0.66</v>
      </c>
      <c r="H101" s="79">
        <v>0.66</v>
      </c>
      <c r="I101" s="79">
        <f>SUM(H101:H102)</f>
        <v>4.84</v>
      </c>
      <c r="J101" s="23"/>
    </row>
    <row r="102" spans="1:10" ht="16" x14ac:dyDescent="0.2">
      <c r="A102" s="63"/>
      <c r="B102" s="75" t="s">
        <v>561</v>
      </c>
      <c r="C102" s="66"/>
      <c r="D102" s="66" t="s">
        <v>413</v>
      </c>
      <c r="E102" s="79">
        <v>100000</v>
      </c>
      <c r="F102" s="109">
        <v>4.18</v>
      </c>
      <c r="G102" s="144"/>
      <c r="H102" s="79">
        <f>F102</f>
        <v>4.18</v>
      </c>
      <c r="I102" s="79"/>
      <c r="J102" s="23"/>
    </row>
    <row r="103" spans="1:10" ht="16" x14ac:dyDescent="0.2">
      <c r="A103" s="63"/>
      <c r="B103" s="75"/>
      <c r="C103" s="66"/>
      <c r="D103" s="66"/>
      <c r="E103" s="79"/>
      <c r="F103" s="109"/>
      <c r="G103" s="144"/>
      <c r="H103" s="79"/>
      <c r="I103" s="79"/>
      <c r="J103" s="23"/>
    </row>
    <row r="104" spans="1:10" ht="16" x14ac:dyDescent="0.2">
      <c r="A104" s="63">
        <v>28</v>
      </c>
      <c r="B104" s="75" t="s">
        <v>562</v>
      </c>
      <c r="C104" s="66" t="s">
        <v>233</v>
      </c>
      <c r="D104" s="66" t="s">
        <v>411</v>
      </c>
      <c r="E104" s="78">
        <v>10000</v>
      </c>
      <c r="F104" s="109">
        <v>0</v>
      </c>
      <c r="G104" s="144">
        <f>H104-F104</f>
        <v>5.0199999999999996</v>
      </c>
      <c r="H104" s="78">
        <v>5.0199999999999996</v>
      </c>
      <c r="I104" s="78">
        <f>SUM(H104:H107)</f>
        <v>12.969999999999999</v>
      </c>
      <c r="J104" s="211"/>
    </row>
    <row r="105" spans="1:10" ht="16" x14ac:dyDescent="0.2">
      <c r="A105" s="63"/>
      <c r="B105" s="75" t="s">
        <v>562</v>
      </c>
      <c r="C105" s="66"/>
      <c r="D105" s="66" t="s">
        <v>412</v>
      </c>
      <c r="E105" s="79">
        <v>10000</v>
      </c>
      <c r="F105" s="109">
        <v>3.42</v>
      </c>
      <c r="G105" s="144"/>
      <c r="H105" s="79">
        <f>F105</f>
        <v>3.42</v>
      </c>
      <c r="I105" s="79"/>
      <c r="J105" s="23"/>
    </row>
    <row r="106" spans="1:10" ht="16" x14ac:dyDescent="0.2">
      <c r="A106" s="63"/>
      <c r="B106" s="75" t="s">
        <v>562</v>
      </c>
      <c r="C106" s="66"/>
      <c r="D106" s="66" t="s">
        <v>413</v>
      </c>
      <c r="E106" s="79">
        <v>100000</v>
      </c>
      <c r="F106" s="109">
        <v>4.18</v>
      </c>
      <c r="G106" s="144"/>
      <c r="H106" s="79">
        <f>F106</f>
        <v>4.18</v>
      </c>
      <c r="I106" s="79"/>
      <c r="J106" s="23"/>
    </row>
    <row r="107" spans="1:10" ht="16" x14ac:dyDescent="0.2">
      <c r="A107" s="63"/>
      <c r="B107" s="75" t="s">
        <v>562</v>
      </c>
      <c r="C107" s="66"/>
      <c r="D107" s="66" t="s">
        <v>414</v>
      </c>
      <c r="E107" s="79">
        <v>10000</v>
      </c>
      <c r="F107" s="109">
        <v>0.35</v>
      </c>
      <c r="G107" s="144"/>
      <c r="H107" s="79">
        <f>F107</f>
        <v>0.35</v>
      </c>
      <c r="I107" s="79"/>
      <c r="J107" s="23"/>
    </row>
    <row r="108" spans="1:10" ht="16" x14ac:dyDescent="0.2">
      <c r="A108" s="63"/>
      <c r="B108" s="75"/>
      <c r="C108" s="66"/>
      <c r="D108" s="66"/>
      <c r="E108" s="79"/>
      <c r="F108" s="109"/>
      <c r="G108" s="144"/>
      <c r="H108" s="79"/>
      <c r="I108" s="79"/>
      <c r="J108" s="23"/>
    </row>
    <row r="109" spans="1:10" ht="16" x14ac:dyDescent="0.2">
      <c r="A109" s="63">
        <f>A104+1</f>
        <v>29</v>
      </c>
      <c r="B109" s="75" t="s">
        <v>563</v>
      </c>
      <c r="C109" s="66" t="s">
        <v>234</v>
      </c>
      <c r="D109" s="66" t="s">
        <v>411</v>
      </c>
      <c r="E109" s="79">
        <v>10000</v>
      </c>
      <c r="F109" s="109">
        <v>0</v>
      </c>
      <c r="G109" s="144">
        <f>H109-F109</f>
        <v>8.02</v>
      </c>
      <c r="H109" s="79">
        <v>8.02</v>
      </c>
      <c r="I109" s="79">
        <f>H109</f>
        <v>8.02</v>
      </c>
      <c r="J109" s="23"/>
    </row>
    <row r="110" spans="1:10" ht="16" x14ac:dyDescent="0.2">
      <c r="A110" s="63"/>
      <c r="B110" s="258"/>
      <c r="C110" s="44"/>
      <c r="D110" s="44"/>
      <c r="E110" s="165"/>
      <c r="F110" s="252"/>
      <c r="G110" s="144"/>
      <c r="H110" s="79"/>
      <c r="I110" s="79"/>
      <c r="J110" s="23"/>
    </row>
    <row r="111" spans="1:10" ht="16" x14ac:dyDescent="0.2">
      <c r="A111" s="63">
        <f>A109+1</f>
        <v>30</v>
      </c>
      <c r="B111" s="75" t="s">
        <v>564</v>
      </c>
      <c r="C111" s="168" t="s">
        <v>330</v>
      </c>
      <c r="D111" s="168" t="s">
        <v>411</v>
      </c>
      <c r="E111" s="169">
        <v>200000</v>
      </c>
      <c r="F111" s="109">
        <f>H111-G111</f>
        <v>17.29</v>
      </c>
      <c r="G111" s="144">
        <v>0.91</v>
      </c>
      <c r="H111" s="78">
        <v>18.2</v>
      </c>
      <c r="I111" s="78">
        <f>SUM(H111:H116)</f>
        <v>24.640000000000004</v>
      </c>
      <c r="J111" s="23"/>
    </row>
    <row r="112" spans="1:10" ht="16" x14ac:dyDescent="0.2">
      <c r="A112" s="63"/>
      <c r="B112" s="75" t="s">
        <v>564</v>
      </c>
      <c r="C112" s="168"/>
      <c r="D112" s="168" t="s">
        <v>417</v>
      </c>
      <c r="E112" s="169">
        <v>10000</v>
      </c>
      <c r="F112" s="109">
        <v>1.81</v>
      </c>
      <c r="G112" s="144"/>
      <c r="H112" s="78">
        <f>F112</f>
        <v>1.81</v>
      </c>
      <c r="I112" s="78"/>
      <c r="J112" s="23"/>
    </row>
    <row r="113" spans="1:10" ht="16" x14ac:dyDescent="0.2">
      <c r="A113" s="63"/>
      <c r="B113" s="75" t="s">
        <v>564</v>
      </c>
      <c r="C113" s="168"/>
      <c r="D113" s="168" t="s">
        <v>412</v>
      </c>
      <c r="E113" s="169">
        <v>10000</v>
      </c>
      <c r="F113" s="109">
        <v>3.42</v>
      </c>
      <c r="G113" s="144"/>
      <c r="H113" s="78">
        <f>F113</f>
        <v>3.42</v>
      </c>
      <c r="I113" s="78"/>
      <c r="J113" s="23"/>
    </row>
    <row r="114" spans="1:10" ht="16" x14ac:dyDescent="0.2">
      <c r="A114" s="63"/>
      <c r="B114" s="75" t="s">
        <v>564</v>
      </c>
      <c r="C114" s="168"/>
      <c r="D114" s="168" t="s">
        <v>413</v>
      </c>
      <c r="E114" s="169">
        <v>10000</v>
      </c>
      <c r="F114" s="109">
        <v>0.42</v>
      </c>
      <c r="G114" s="144"/>
      <c r="H114" s="78">
        <f>F114</f>
        <v>0.42</v>
      </c>
      <c r="I114" s="78"/>
    </row>
    <row r="115" spans="1:10" ht="16" x14ac:dyDescent="0.2">
      <c r="A115" s="63"/>
      <c r="B115" s="75" t="s">
        <v>564</v>
      </c>
      <c r="C115" s="168"/>
      <c r="D115" s="168" t="s">
        <v>418</v>
      </c>
      <c r="E115" s="169">
        <v>10000</v>
      </c>
      <c r="F115" s="253">
        <v>0.44</v>
      </c>
      <c r="G115" s="144"/>
      <c r="H115" s="78">
        <f>F115</f>
        <v>0.44</v>
      </c>
      <c r="I115" s="78"/>
      <c r="J115" s="23"/>
    </row>
    <row r="116" spans="1:10" ht="16" x14ac:dyDescent="0.2">
      <c r="A116" s="63"/>
      <c r="B116" s="75" t="s">
        <v>564</v>
      </c>
      <c r="C116" s="168"/>
      <c r="D116" s="168" t="s">
        <v>414</v>
      </c>
      <c r="E116" s="169">
        <v>10000</v>
      </c>
      <c r="F116" s="253">
        <v>0.35</v>
      </c>
      <c r="G116" s="144"/>
      <c r="H116" s="78">
        <f>F116</f>
        <v>0.35</v>
      </c>
      <c r="I116" s="78"/>
      <c r="J116" s="23"/>
    </row>
    <row r="117" spans="1:10" ht="16" x14ac:dyDescent="0.2">
      <c r="A117" s="63"/>
      <c r="B117" s="172"/>
      <c r="C117" s="168"/>
      <c r="D117" s="212"/>
      <c r="E117" s="169"/>
      <c r="F117" s="109"/>
      <c r="G117" s="144"/>
      <c r="H117" s="78"/>
      <c r="I117" s="78"/>
      <c r="J117" s="23"/>
    </row>
    <row r="118" spans="1:10" ht="16" x14ac:dyDescent="0.2">
      <c r="A118" s="63"/>
      <c r="B118" s="172" t="s">
        <v>565</v>
      </c>
      <c r="C118" s="168" t="s">
        <v>490</v>
      </c>
      <c r="D118" s="212" t="s">
        <v>411</v>
      </c>
      <c r="E118" s="169">
        <v>10000</v>
      </c>
      <c r="F118" s="109" t="s">
        <v>492</v>
      </c>
      <c r="G118" s="144">
        <v>3.08</v>
      </c>
      <c r="H118" s="78">
        <f>G118</f>
        <v>3.08</v>
      </c>
      <c r="I118" s="78">
        <f>H118</f>
        <v>3.08</v>
      </c>
      <c r="J118" s="23"/>
    </row>
    <row r="119" spans="1:10" ht="16" x14ac:dyDescent="0.2">
      <c r="A119" s="63"/>
      <c r="B119" s="172"/>
      <c r="C119" s="168"/>
      <c r="D119" s="212"/>
      <c r="E119" s="169"/>
      <c r="F119" s="109"/>
      <c r="G119" s="144"/>
      <c r="H119" s="78"/>
      <c r="I119" s="78"/>
      <c r="J119" s="23"/>
    </row>
    <row r="120" spans="1:10" ht="16" x14ac:dyDescent="0.2">
      <c r="A120" s="63">
        <f>A111+1</f>
        <v>31</v>
      </c>
      <c r="B120" s="75" t="s">
        <v>566</v>
      </c>
      <c r="C120" s="66" t="s">
        <v>25</v>
      </c>
      <c r="D120" s="66" t="s">
        <v>411</v>
      </c>
      <c r="E120" s="79">
        <v>10000</v>
      </c>
      <c r="F120" s="109">
        <v>0</v>
      </c>
      <c r="G120" s="144">
        <f>H120-F120</f>
        <v>3.08</v>
      </c>
      <c r="H120" s="79">
        <v>3.08</v>
      </c>
      <c r="I120" s="79">
        <f>H120</f>
        <v>3.08</v>
      </c>
      <c r="J120" s="23"/>
    </row>
    <row r="121" spans="1:10" ht="16" x14ac:dyDescent="0.2">
      <c r="A121" s="63"/>
      <c r="B121" s="75"/>
      <c r="C121" s="66"/>
      <c r="D121" s="66"/>
      <c r="E121" s="79"/>
      <c r="F121" s="109"/>
      <c r="G121" s="144"/>
      <c r="H121" s="79"/>
      <c r="I121" s="79"/>
      <c r="J121" s="23"/>
    </row>
    <row r="122" spans="1:10" ht="16" x14ac:dyDescent="0.2">
      <c r="A122" s="63">
        <f>A120+1</f>
        <v>32</v>
      </c>
      <c r="B122" s="75" t="s">
        <v>567</v>
      </c>
      <c r="C122" s="66" t="s">
        <v>88</v>
      </c>
      <c r="D122" s="66" t="s">
        <v>411</v>
      </c>
      <c r="E122" s="78">
        <v>250000</v>
      </c>
      <c r="F122" s="109">
        <f>H122-G122</f>
        <v>48.24</v>
      </c>
      <c r="G122" s="144">
        <v>2.0099999999999998</v>
      </c>
      <c r="H122" s="78">
        <v>50.25</v>
      </c>
      <c r="I122" s="78">
        <f>SUM(H122:H127)</f>
        <v>132.88</v>
      </c>
      <c r="J122" s="23"/>
    </row>
    <row r="123" spans="1:10" ht="16" x14ac:dyDescent="0.2">
      <c r="A123" s="63"/>
      <c r="B123" s="75" t="s">
        <v>567</v>
      </c>
      <c r="C123" s="66"/>
      <c r="D123" s="66" t="s">
        <v>417</v>
      </c>
      <c r="E123" s="78">
        <v>50000</v>
      </c>
      <c r="F123" s="109">
        <v>57.85</v>
      </c>
      <c r="G123" s="144"/>
      <c r="H123" s="78">
        <f>F123</f>
        <v>57.85</v>
      </c>
      <c r="I123" s="78"/>
      <c r="J123" s="211"/>
    </row>
    <row r="124" spans="1:10" ht="16" x14ac:dyDescent="0.2">
      <c r="A124" s="63"/>
      <c r="B124" s="75" t="s">
        <v>567</v>
      </c>
      <c r="C124" s="66"/>
      <c r="D124" s="66" t="s">
        <v>412</v>
      </c>
      <c r="E124" s="78">
        <v>10000</v>
      </c>
      <c r="F124" s="109">
        <v>3.42</v>
      </c>
      <c r="G124" s="144"/>
      <c r="H124" s="78">
        <f>F124</f>
        <v>3.42</v>
      </c>
      <c r="I124" s="78"/>
      <c r="J124" s="23"/>
    </row>
    <row r="125" spans="1:10" ht="16" x14ac:dyDescent="0.2">
      <c r="A125" s="63"/>
      <c r="B125" s="75" t="s">
        <v>567</v>
      </c>
      <c r="C125" s="66"/>
      <c r="D125" s="66" t="s">
        <v>413</v>
      </c>
      <c r="E125" s="78">
        <v>250000</v>
      </c>
      <c r="F125" s="109">
        <v>10.45</v>
      </c>
      <c r="G125" s="144"/>
      <c r="H125" s="78">
        <f>F125</f>
        <v>10.45</v>
      </c>
      <c r="I125" s="78"/>
      <c r="J125" s="23"/>
    </row>
    <row r="126" spans="1:10" ht="16" x14ac:dyDescent="0.2">
      <c r="A126" s="63"/>
      <c r="B126" s="75" t="s">
        <v>567</v>
      </c>
      <c r="C126" s="66"/>
      <c r="D126" s="66" t="s">
        <v>418</v>
      </c>
      <c r="E126" s="78">
        <v>240000</v>
      </c>
      <c r="F126" s="109">
        <v>10.56</v>
      </c>
      <c r="G126" s="144"/>
      <c r="H126" s="79">
        <f>F126</f>
        <v>10.56</v>
      </c>
      <c r="I126" s="79"/>
      <c r="J126" s="23"/>
    </row>
    <row r="127" spans="1:10" ht="16" x14ac:dyDescent="0.2">
      <c r="A127" s="63"/>
      <c r="B127" s="75" t="s">
        <v>567</v>
      </c>
      <c r="C127" s="66"/>
      <c r="D127" s="66" t="s">
        <v>414</v>
      </c>
      <c r="E127" s="79">
        <v>10000</v>
      </c>
      <c r="F127" s="109">
        <v>0.35</v>
      </c>
      <c r="G127" s="144"/>
      <c r="H127" s="79">
        <f>F127</f>
        <v>0.35</v>
      </c>
      <c r="I127" s="79"/>
      <c r="J127" s="23"/>
    </row>
    <row r="128" spans="1:10" ht="16" x14ac:dyDescent="0.2">
      <c r="A128" s="63"/>
      <c r="B128" s="75"/>
      <c r="C128" s="66"/>
      <c r="D128" s="66"/>
      <c r="E128" s="79"/>
      <c r="F128" s="109"/>
      <c r="G128" s="144"/>
      <c r="H128" s="79"/>
      <c r="I128" s="79"/>
      <c r="J128" s="23"/>
    </row>
    <row r="129" spans="1:10" ht="16" x14ac:dyDescent="0.2">
      <c r="A129" s="63">
        <f>A122+1</f>
        <v>33</v>
      </c>
      <c r="B129" s="75" t="s">
        <v>568</v>
      </c>
      <c r="C129" s="66" t="s">
        <v>173</v>
      </c>
      <c r="D129" s="66" t="s">
        <v>411</v>
      </c>
      <c r="E129" s="79">
        <v>10000</v>
      </c>
      <c r="F129" s="109">
        <v>0</v>
      </c>
      <c r="G129" s="144">
        <f>H129-F129</f>
        <v>12.48</v>
      </c>
      <c r="H129" s="79">
        <v>12.48</v>
      </c>
      <c r="I129" s="79">
        <f>SUM(H129:H131)</f>
        <v>24.470000000000002</v>
      </c>
      <c r="J129" s="23"/>
    </row>
    <row r="130" spans="1:10" ht="16" x14ac:dyDescent="0.2">
      <c r="A130" s="63"/>
      <c r="B130" s="75" t="s">
        <v>568</v>
      </c>
      <c r="C130" s="66"/>
      <c r="D130" s="66" t="s">
        <v>417</v>
      </c>
      <c r="E130" s="79">
        <v>10000</v>
      </c>
      <c r="F130" s="109">
        <v>11.57</v>
      </c>
      <c r="G130" s="144"/>
      <c r="H130" s="79">
        <f>F130</f>
        <v>11.57</v>
      </c>
      <c r="I130" s="79"/>
      <c r="J130" s="23"/>
    </row>
    <row r="131" spans="1:10" ht="16" x14ac:dyDescent="0.2">
      <c r="A131" s="63"/>
      <c r="B131" s="75" t="s">
        <v>568</v>
      </c>
      <c r="C131" s="66"/>
      <c r="D131" s="66" t="s">
        <v>413</v>
      </c>
      <c r="E131" s="78">
        <v>10000</v>
      </c>
      <c r="F131" s="109">
        <v>0.42</v>
      </c>
      <c r="G131" s="144"/>
      <c r="H131" s="78">
        <f>F131</f>
        <v>0.42</v>
      </c>
      <c r="I131" s="78"/>
      <c r="J131" s="23"/>
    </row>
    <row r="132" spans="1:10" ht="16" x14ac:dyDescent="0.2">
      <c r="A132" s="63"/>
      <c r="B132" s="75"/>
      <c r="C132" s="66"/>
      <c r="D132" s="66"/>
      <c r="E132" s="78"/>
      <c r="F132" s="109"/>
      <c r="G132" s="144"/>
      <c r="H132" s="78"/>
      <c r="I132" s="78"/>
      <c r="J132" s="23"/>
    </row>
    <row r="133" spans="1:10" ht="16" x14ac:dyDescent="0.2">
      <c r="A133" s="63">
        <f>A129+1</f>
        <v>34</v>
      </c>
      <c r="B133" s="75" t="s">
        <v>569</v>
      </c>
      <c r="C133" s="66" t="s">
        <v>189</v>
      </c>
      <c r="D133" s="66" t="s">
        <v>411</v>
      </c>
      <c r="E133" s="78">
        <v>100000</v>
      </c>
      <c r="F133" s="109">
        <f>H133-G133</f>
        <v>72.180000000000007</v>
      </c>
      <c r="G133" s="144">
        <v>8.02</v>
      </c>
      <c r="H133" s="78">
        <v>80.2</v>
      </c>
      <c r="I133" s="78">
        <f>SUM(H133:H134)</f>
        <v>84.38</v>
      </c>
      <c r="J133" s="211"/>
    </row>
    <row r="134" spans="1:10" ht="16" x14ac:dyDescent="0.2">
      <c r="A134" s="63"/>
      <c r="B134" s="75" t="s">
        <v>569</v>
      </c>
      <c r="C134" s="66"/>
      <c r="D134" s="66" t="s">
        <v>413</v>
      </c>
      <c r="E134" s="79">
        <v>100000</v>
      </c>
      <c r="F134" s="109">
        <v>4.18</v>
      </c>
      <c r="G134" s="144"/>
      <c r="H134" s="79">
        <f>F134</f>
        <v>4.18</v>
      </c>
      <c r="I134" s="79"/>
      <c r="J134" s="23"/>
    </row>
    <row r="135" spans="1:10" ht="16" x14ac:dyDescent="0.2">
      <c r="A135" s="63"/>
      <c r="B135" s="75"/>
      <c r="C135" s="66"/>
      <c r="D135" s="66"/>
      <c r="E135" s="79"/>
      <c r="F135" s="109"/>
      <c r="G135" s="144"/>
      <c r="H135" s="79"/>
      <c r="I135" s="79"/>
      <c r="J135" s="23"/>
    </row>
    <row r="136" spans="1:10" ht="16" x14ac:dyDescent="0.2">
      <c r="A136" s="63">
        <f>A133+1</f>
        <v>35</v>
      </c>
      <c r="B136" s="75" t="s">
        <v>570</v>
      </c>
      <c r="C136" s="66" t="s">
        <v>143</v>
      </c>
      <c r="D136" s="66" t="s">
        <v>411</v>
      </c>
      <c r="E136" s="78">
        <v>10000</v>
      </c>
      <c r="F136" s="109">
        <v>0</v>
      </c>
      <c r="G136" s="144">
        <v>0.66</v>
      </c>
      <c r="H136" s="78">
        <v>0.66</v>
      </c>
      <c r="I136" s="78">
        <f>SUM(H136:H137)</f>
        <v>4.84</v>
      </c>
      <c r="J136" s="211"/>
    </row>
    <row r="137" spans="1:10" ht="16" x14ac:dyDescent="0.2">
      <c r="A137" s="63"/>
      <c r="B137" s="75" t="s">
        <v>570</v>
      </c>
      <c r="C137" s="66"/>
      <c r="D137" s="66" t="s">
        <v>413</v>
      </c>
      <c r="E137" s="79">
        <v>100000</v>
      </c>
      <c r="F137" s="109">
        <v>4.18</v>
      </c>
      <c r="G137" s="144"/>
      <c r="H137" s="79">
        <f>F137</f>
        <v>4.18</v>
      </c>
      <c r="I137" s="79"/>
      <c r="J137" s="23"/>
    </row>
    <row r="138" spans="1:10" ht="16" x14ac:dyDescent="0.2">
      <c r="A138" s="63"/>
      <c r="B138" s="75"/>
      <c r="C138" s="66"/>
      <c r="D138" s="66"/>
      <c r="E138" s="79"/>
      <c r="F138" s="109"/>
      <c r="G138" s="144"/>
      <c r="H138" s="79"/>
      <c r="I138" s="79"/>
      <c r="J138" s="23"/>
    </row>
    <row r="139" spans="1:10" ht="16" x14ac:dyDescent="0.2">
      <c r="A139" s="63">
        <f>A136+1</f>
        <v>36</v>
      </c>
      <c r="B139" s="75" t="s">
        <v>571</v>
      </c>
      <c r="C139" s="66" t="s">
        <v>235</v>
      </c>
      <c r="D139" s="66" t="s">
        <v>411</v>
      </c>
      <c r="E139" s="79">
        <v>10000</v>
      </c>
      <c r="F139" s="109">
        <v>0</v>
      </c>
      <c r="G139" s="144">
        <f>H139-F139</f>
        <v>2.0099999999999998</v>
      </c>
      <c r="H139" s="79">
        <v>2.0099999999999998</v>
      </c>
      <c r="I139" s="79">
        <f>SUM(H139:H140)</f>
        <v>6.42</v>
      </c>
      <c r="J139" s="23"/>
    </row>
    <row r="140" spans="1:10" ht="16" x14ac:dyDescent="0.2">
      <c r="A140" s="63"/>
      <c r="B140" s="75" t="s">
        <v>571</v>
      </c>
      <c r="C140" s="66"/>
      <c r="D140" s="66" t="s">
        <v>417</v>
      </c>
      <c r="E140" s="79">
        <v>10000</v>
      </c>
      <c r="F140" s="109">
        <v>4.41</v>
      </c>
      <c r="G140" s="144"/>
      <c r="H140" s="79">
        <f>F140</f>
        <v>4.41</v>
      </c>
      <c r="I140" s="79"/>
      <c r="J140" s="23"/>
    </row>
    <row r="141" spans="1:10" ht="16" x14ac:dyDescent="0.2">
      <c r="A141" s="63"/>
      <c r="B141" s="75"/>
      <c r="C141" s="66"/>
      <c r="D141" s="66"/>
      <c r="E141" s="79"/>
      <c r="F141" s="109"/>
      <c r="G141" s="144"/>
      <c r="H141" s="79"/>
      <c r="I141" s="79"/>
      <c r="J141" s="23"/>
    </row>
    <row r="142" spans="1:10" ht="16" x14ac:dyDescent="0.2">
      <c r="A142" s="63">
        <f>A139+1</f>
        <v>37</v>
      </c>
      <c r="B142" s="75" t="s">
        <v>572</v>
      </c>
      <c r="C142" s="66" t="s">
        <v>29</v>
      </c>
      <c r="D142" s="66" t="s">
        <v>411</v>
      </c>
      <c r="E142" s="78">
        <v>10000</v>
      </c>
      <c r="F142" s="109">
        <v>0</v>
      </c>
      <c r="G142" s="144">
        <f>H142-F142</f>
        <v>3.08</v>
      </c>
      <c r="H142" s="78">
        <v>3.08</v>
      </c>
      <c r="I142" s="78">
        <f>SUM(H142:H143)</f>
        <v>3.08</v>
      </c>
      <c r="J142" s="211"/>
    </row>
    <row r="143" spans="1:10" ht="16" x14ac:dyDescent="0.2">
      <c r="A143" s="63"/>
      <c r="B143" s="75"/>
      <c r="C143" s="66"/>
      <c r="D143" s="66"/>
      <c r="E143" s="78"/>
      <c r="F143" s="109"/>
      <c r="G143" s="144"/>
      <c r="H143" s="78"/>
      <c r="I143" s="78"/>
      <c r="J143" s="23"/>
    </row>
    <row r="144" spans="1:10" ht="16" x14ac:dyDescent="0.2">
      <c r="A144" s="63"/>
      <c r="B144" s="75"/>
      <c r="C144" s="66"/>
      <c r="D144" s="66"/>
      <c r="E144" s="79"/>
      <c r="F144" s="109"/>
      <c r="G144" s="144"/>
      <c r="H144" s="79"/>
      <c r="I144" s="79"/>
      <c r="J144" s="23"/>
    </row>
    <row r="145" spans="1:15" ht="16" x14ac:dyDescent="0.2">
      <c r="A145" s="63">
        <f>A142+1</f>
        <v>38</v>
      </c>
      <c r="B145" s="75" t="s">
        <v>573</v>
      </c>
      <c r="C145" s="66" t="s">
        <v>201</v>
      </c>
      <c r="D145" s="66" t="s">
        <v>411</v>
      </c>
      <c r="E145" s="79">
        <v>10000</v>
      </c>
      <c r="F145" s="109">
        <v>0</v>
      </c>
      <c r="G145" s="144">
        <f>H145-F145</f>
        <v>1.26</v>
      </c>
      <c r="H145" s="79">
        <v>1.26</v>
      </c>
      <c r="I145" s="79">
        <f>SUM(H145:H150)</f>
        <v>25.18</v>
      </c>
      <c r="J145" s="23"/>
    </row>
    <row r="146" spans="1:15" ht="16" x14ac:dyDescent="0.2">
      <c r="A146" s="63"/>
      <c r="B146" s="75" t="s">
        <v>573</v>
      </c>
      <c r="C146" s="66"/>
      <c r="D146" s="173" t="s">
        <v>417</v>
      </c>
      <c r="E146" s="79">
        <v>10000</v>
      </c>
      <c r="F146" s="109">
        <v>11.57</v>
      </c>
      <c r="G146" s="144"/>
      <c r="H146" s="79">
        <f>F146</f>
        <v>11.57</v>
      </c>
      <c r="I146" s="79"/>
      <c r="J146" s="23"/>
    </row>
    <row r="147" spans="1:15" ht="16" x14ac:dyDescent="0.2">
      <c r="A147" s="63"/>
      <c r="B147" s="75" t="s">
        <v>573</v>
      </c>
      <c r="C147" s="66"/>
      <c r="D147" s="173" t="s">
        <v>412</v>
      </c>
      <c r="E147" s="79">
        <v>10000</v>
      </c>
      <c r="F147" s="109">
        <v>3.42</v>
      </c>
      <c r="G147" s="144"/>
      <c r="H147" s="79">
        <f>F147</f>
        <v>3.42</v>
      </c>
      <c r="I147" s="79"/>
      <c r="J147" s="23"/>
    </row>
    <row r="148" spans="1:15" ht="16" x14ac:dyDescent="0.2">
      <c r="A148" s="63"/>
      <c r="B148" s="75" t="s">
        <v>573</v>
      </c>
      <c r="C148" s="66"/>
      <c r="D148" s="173" t="s">
        <v>413</v>
      </c>
      <c r="E148" s="79">
        <v>100000</v>
      </c>
      <c r="F148" s="109">
        <v>4.18</v>
      </c>
      <c r="G148" s="144"/>
      <c r="H148" s="79">
        <f>F148</f>
        <v>4.18</v>
      </c>
      <c r="I148" s="79"/>
      <c r="J148" s="23"/>
    </row>
    <row r="149" spans="1:15" ht="16" x14ac:dyDescent="0.2">
      <c r="A149" s="63"/>
      <c r="B149" s="75" t="s">
        <v>573</v>
      </c>
      <c r="C149" s="66"/>
      <c r="D149" s="173" t="s">
        <v>418</v>
      </c>
      <c r="E149" s="78">
        <v>100000</v>
      </c>
      <c r="F149" s="109">
        <v>4.4000000000000004</v>
      </c>
      <c r="G149" s="144"/>
      <c r="H149" s="79">
        <f>F149</f>
        <v>4.4000000000000004</v>
      </c>
      <c r="I149" s="79"/>
      <c r="J149" s="23"/>
    </row>
    <row r="150" spans="1:15" ht="16" x14ac:dyDescent="0.2">
      <c r="A150" s="63"/>
      <c r="B150" s="75" t="s">
        <v>573</v>
      </c>
      <c r="C150" s="66"/>
      <c r="D150" s="173" t="s">
        <v>414</v>
      </c>
      <c r="E150" s="79">
        <v>10000</v>
      </c>
      <c r="F150" s="109">
        <v>0.35</v>
      </c>
      <c r="G150" s="144"/>
      <c r="H150" s="79">
        <f>F150</f>
        <v>0.35</v>
      </c>
      <c r="I150" s="79"/>
      <c r="J150" s="23"/>
    </row>
    <row r="151" spans="1:15" ht="16" x14ac:dyDescent="0.2">
      <c r="A151" s="63"/>
      <c r="B151" s="75"/>
      <c r="C151" s="66"/>
      <c r="D151" s="66"/>
      <c r="E151" s="79"/>
      <c r="F151" s="109"/>
      <c r="G151" s="144"/>
      <c r="H151" s="79"/>
      <c r="I151" s="79"/>
      <c r="J151" s="23"/>
    </row>
    <row r="152" spans="1:15" ht="16" x14ac:dyDescent="0.2">
      <c r="A152" s="63">
        <v>39</v>
      </c>
      <c r="B152" s="75" t="s">
        <v>574</v>
      </c>
      <c r="C152" s="85" t="s">
        <v>226</v>
      </c>
      <c r="D152" s="85" t="s">
        <v>411</v>
      </c>
      <c r="E152" s="86">
        <v>10000</v>
      </c>
      <c r="F152" s="251">
        <v>0</v>
      </c>
      <c r="G152" s="144">
        <f>H152-F152</f>
        <v>0.66</v>
      </c>
      <c r="H152" s="86">
        <v>0.66</v>
      </c>
      <c r="I152" s="86">
        <f>SUM(H152:H153)</f>
        <v>0.66</v>
      </c>
      <c r="J152" s="23"/>
    </row>
    <row r="153" spans="1:15" ht="16" x14ac:dyDescent="0.2">
      <c r="A153" s="63"/>
      <c r="B153" s="75"/>
      <c r="C153" s="85"/>
      <c r="D153" s="85"/>
      <c r="E153" s="86"/>
      <c r="F153" s="251"/>
      <c r="G153" s="242"/>
      <c r="H153" s="86"/>
      <c r="I153" s="86"/>
      <c r="J153" s="23"/>
    </row>
    <row r="154" spans="1:15" ht="16" x14ac:dyDescent="0.2">
      <c r="A154" s="63"/>
      <c r="B154" s="75"/>
      <c r="C154" s="85"/>
      <c r="D154" s="85"/>
      <c r="E154" s="86"/>
      <c r="F154" s="251"/>
      <c r="G154" s="242"/>
      <c r="H154" s="86"/>
      <c r="I154" s="86"/>
      <c r="J154" s="23"/>
    </row>
    <row r="155" spans="1:15" ht="16" x14ac:dyDescent="0.2">
      <c r="A155" s="63">
        <f>A152+1</f>
        <v>40</v>
      </c>
      <c r="B155" s="75" t="s">
        <v>575</v>
      </c>
      <c r="C155" s="168" t="s">
        <v>332</v>
      </c>
      <c r="D155" s="168" t="s">
        <v>411</v>
      </c>
      <c r="E155" s="169">
        <v>250000</v>
      </c>
      <c r="F155" s="251">
        <v>15.84</v>
      </c>
      <c r="G155" s="144">
        <f>H155-F155</f>
        <v>0.66000000000000014</v>
      </c>
      <c r="H155" s="86">
        <v>16.5</v>
      </c>
      <c r="I155" s="86">
        <f>SUM(H155:H156)</f>
        <v>26.95</v>
      </c>
      <c r="J155" s="23"/>
      <c r="M155" s="13"/>
      <c r="N155" s="42"/>
      <c r="O155" s="45"/>
    </row>
    <row r="156" spans="1:15" ht="16" x14ac:dyDescent="0.2">
      <c r="A156" s="63"/>
      <c r="B156" s="75" t="s">
        <v>575</v>
      </c>
      <c r="C156" s="168"/>
      <c r="D156" s="168" t="s">
        <v>413</v>
      </c>
      <c r="E156" s="169">
        <v>250000</v>
      </c>
      <c r="F156" s="251">
        <v>10.45</v>
      </c>
      <c r="G156" s="242"/>
      <c r="H156" s="86">
        <f>F156</f>
        <v>10.45</v>
      </c>
      <c r="I156" s="86"/>
      <c r="J156" s="23"/>
      <c r="M156" s="13"/>
      <c r="N156" s="42"/>
      <c r="O156" s="45"/>
    </row>
    <row r="157" spans="1:15" ht="16" x14ac:dyDescent="0.2">
      <c r="A157" s="63"/>
      <c r="B157" s="75"/>
      <c r="C157" s="168"/>
      <c r="D157" s="168"/>
      <c r="E157" s="169"/>
      <c r="F157" s="251"/>
      <c r="G157" s="242"/>
      <c r="H157" s="86"/>
      <c r="I157" s="86"/>
      <c r="J157" s="23"/>
      <c r="M157" s="13"/>
      <c r="N157" s="42"/>
      <c r="O157" s="45"/>
    </row>
    <row r="158" spans="1:15" ht="16" x14ac:dyDescent="0.2">
      <c r="A158" s="63">
        <f>A155+1</f>
        <v>41</v>
      </c>
      <c r="B158" s="75" t="s">
        <v>576</v>
      </c>
      <c r="C158" s="66" t="s">
        <v>71</v>
      </c>
      <c r="D158" s="66" t="s">
        <v>411</v>
      </c>
      <c r="E158" s="79">
        <v>50000</v>
      </c>
      <c r="F158" s="109">
        <v>8.0399999999999991</v>
      </c>
      <c r="G158" s="144">
        <f>H158-F158</f>
        <v>2.0100000000000016</v>
      </c>
      <c r="H158" s="79">
        <v>10.050000000000001</v>
      </c>
      <c r="I158" s="79">
        <f>SUM(H158:H161)</f>
        <v>25</v>
      </c>
      <c r="J158" s="23"/>
    </row>
    <row r="159" spans="1:15" ht="16" x14ac:dyDescent="0.2">
      <c r="A159" s="63"/>
      <c r="B159" s="75" t="s">
        <v>576</v>
      </c>
      <c r="C159" s="66"/>
      <c r="D159" s="66" t="s">
        <v>417</v>
      </c>
      <c r="E159" s="79">
        <v>30000</v>
      </c>
      <c r="F159" s="109">
        <v>13.23</v>
      </c>
      <c r="G159" s="144"/>
      <c r="H159" s="79">
        <f>F159</f>
        <v>13.23</v>
      </c>
      <c r="I159" s="79"/>
      <c r="J159" s="23"/>
    </row>
    <row r="160" spans="1:15" ht="16" x14ac:dyDescent="0.2">
      <c r="A160" s="63"/>
      <c r="B160" s="75" t="s">
        <v>576</v>
      </c>
      <c r="C160" s="66"/>
      <c r="D160" s="66" t="s">
        <v>413</v>
      </c>
      <c r="E160" s="79">
        <v>20000</v>
      </c>
      <c r="F160" s="109">
        <v>0.84</v>
      </c>
      <c r="G160" s="144"/>
      <c r="H160" s="79">
        <f>F160</f>
        <v>0.84</v>
      </c>
      <c r="I160" s="79"/>
      <c r="J160" s="23"/>
    </row>
    <row r="161" spans="1:10" ht="16" x14ac:dyDescent="0.2">
      <c r="A161" s="63"/>
      <c r="B161" s="75" t="s">
        <v>576</v>
      </c>
      <c r="C161" s="66"/>
      <c r="D161" s="66" t="s">
        <v>418</v>
      </c>
      <c r="E161" s="79">
        <v>20000</v>
      </c>
      <c r="F161" s="109">
        <v>0.88</v>
      </c>
      <c r="G161" s="144"/>
      <c r="H161" s="79">
        <f>F161</f>
        <v>0.88</v>
      </c>
      <c r="I161" s="79"/>
      <c r="J161" s="23"/>
    </row>
    <row r="162" spans="1:10" ht="16" x14ac:dyDescent="0.2">
      <c r="A162" s="63"/>
      <c r="B162" s="75"/>
      <c r="C162" s="66"/>
      <c r="D162" s="66"/>
      <c r="E162" s="79"/>
      <c r="F162" s="109"/>
      <c r="G162" s="144"/>
      <c r="H162" s="79"/>
      <c r="I162" s="79"/>
      <c r="J162" s="23"/>
    </row>
    <row r="163" spans="1:10" ht="16" x14ac:dyDescent="0.2">
      <c r="A163" s="63">
        <f>A158+1</f>
        <v>42</v>
      </c>
      <c r="B163" s="75" t="s">
        <v>577</v>
      </c>
      <c r="C163" s="66" t="s">
        <v>131</v>
      </c>
      <c r="D163" s="66" t="s">
        <v>411</v>
      </c>
      <c r="E163" s="79">
        <v>10000</v>
      </c>
      <c r="F163" s="109">
        <v>0</v>
      </c>
      <c r="G163" s="144">
        <f>H163-F163</f>
        <v>3.08</v>
      </c>
      <c r="H163" s="79">
        <v>3.08</v>
      </c>
      <c r="I163" s="79">
        <f>SUM(H163:H166)</f>
        <v>15.78</v>
      </c>
      <c r="J163" s="23"/>
    </row>
    <row r="164" spans="1:10" ht="16" x14ac:dyDescent="0.2">
      <c r="A164" s="63"/>
      <c r="B164" s="75" t="s">
        <v>577</v>
      </c>
      <c r="C164" s="66"/>
      <c r="D164" s="173" t="s">
        <v>417</v>
      </c>
      <c r="E164" s="79">
        <v>10000</v>
      </c>
      <c r="F164" s="109">
        <v>4.41</v>
      </c>
      <c r="G164" s="144"/>
      <c r="H164" s="79">
        <f>F164</f>
        <v>4.41</v>
      </c>
      <c r="I164" s="79"/>
      <c r="J164" s="23"/>
    </row>
    <row r="165" spans="1:10" ht="16" x14ac:dyDescent="0.2">
      <c r="A165" s="63"/>
      <c r="B165" s="75" t="s">
        <v>577</v>
      </c>
      <c r="C165" s="66"/>
      <c r="D165" s="173" t="s">
        <v>413</v>
      </c>
      <c r="E165" s="79">
        <v>190000</v>
      </c>
      <c r="F165" s="109">
        <v>7.94</v>
      </c>
      <c r="G165" s="144"/>
      <c r="H165" s="79">
        <f>F165</f>
        <v>7.94</v>
      </c>
      <c r="I165" s="79"/>
      <c r="J165" s="23"/>
    </row>
    <row r="166" spans="1:10" ht="16" x14ac:dyDescent="0.2">
      <c r="A166" s="63"/>
      <c r="B166" s="75" t="s">
        <v>577</v>
      </c>
      <c r="C166" s="66"/>
      <c r="D166" s="173" t="s">
        <v>414</v>
      </c>
      <c r="E166" s="78">
        <v>10000</v>
      </c>
      <c r="F166" s="109">
        <v>0.35</v>
      </c>
      <c r="G166" s="144"/>
      <c r="H166" s="78">
        <f>F166</f>
        <v>0.35</v>
      </c>
      <c r="I166" s="78"/>
      <c r="J166" s="23"/>
    </row>
    <row r="167" spans="1:10" ht="16" x14ac:dyDescent="0.2">
      <c r="A167" s="63"/>
      <c r="B167" s="75"/>
      <c r="C167" s="66"/>
      <c r="D167" s="66"/>
      <c r="E167" s="79"/>
      <c r="F167" s="109"/>
      <c r="G167" s="144"/>
      <c r="H167" s="79"/>
      <c r="I167" s="79"/>
      <c r="J167" s="23"/>
    </row>
    <row r="168" spans="1:10" ht="16" x14ac:dyDescent="0.2">
      <c r="A168" s="63">
        <f>A163+1</f>
        <v>43</v>
      </c>
      <c r="B168" s="75" t="s">
        <v>578</v>
      </c>
      <c r="C168" s="85" t="s">
        <v>227</v>
      </c>
      <c r="D168" s="66" t="s">
        <v>411</v>
      </c>
      <c r="E168" s="86">
        <v>10000</v>
      </c>
      <c r="F168" s="251">
        <v>0</v>
      </c>
      <c r="G168" s="144">
        <f>H168-F168</f>
        <v>2.0099999999999998</v>
      </c>
      <c r="H168" s="86">
        <v>2.0099999999999998</v>
      </c>
      <c r="I168" s="86">
        <f>SUM(H168:H172)</f>
        <v>21.22</v>
      </c>
      <c r="J168" s="23"/>
    </row>
    <row r="169" spans="1:10" ht="16" x14ac:dyDescent="0.2">
      <c r="A169" s="63"/>
      <c r="B169" s="75" t="s">
        <v>578</v>
      </c>
      <c r="C169" s="85"/>
      <c r="D169" s="173" t="s">
        <v>412</v>
      </c>
      <c r="E169" s="86">
        <v>10000</v>
      </c>
      <c r="F169" s="251">
        <v>3.42</v>
      </c>
      <c r="G169" s="242"/>
      <c r="H169" s="86">
        <f>F169</f>
        <v>3.42</v>
      </c>
      <c r="I169" s="86"/>
      <c r="J169" s="23"/>
    </row>
    <row r="170" spans="1:10" ht="16" x14ac:dyDescent="0.2">
      <c r="A170" s="63"/>
      <c r="B170" s="75" t="s">
        <v>578</v>
      </c>
      <c r="C170" s="85"/>
      <c r="D170" s="173" t="s">
        <v>413</v>
      </c>
      <c r="E170" s="86">
        <v>180000</v>
      </c>
      <c r="F170" s="251">
        <v>7.52</v>
      </c>
      <c r="G170" s="242"/>
      <c r="H170" s="86">
        <f>F170</f>
        <v>7.52</v>
      </c>
      <c r="I170" s="86"/>
      <c r="J170" s="23"/>
    </row>
    <row r="171" spans="1:10" ht="16" x14ac:dyDescent="0.2">
      <c r="A171" s="63"/>
      <c r="B171" s="75" t="s">
        <v>578</v>
      </c>
      <c r="C171" s="85"/>
      <c r="D171" s="173" t="s">
        <v>418</v>
      </c>
      <c r="E171" s="86">
        <v>180000</v>
      </c>
      <c r="F171" s="251">
        <v>7.92</v>
      </c>
      <c r="G171" s="242"/>
      <c r="H171" s="86">
        <f>F171</f>
        <v>7.92</v>
      </c>
      <c r="I171" s="86"/>
      <c r="J171" s="23"/>
    </row>
    <row r="172" spans="1:10" ht="16" x14ac:dyDescent="0.2">
      <c r="A172" s="63"/>
      <c r="B172" s="75" t="s">
        <v>578</v>
      </c>
      <c r="C172" s="85"/>
      <c r="D172" s="173" t="s">
        <v>414</v>
      </c>
      <c r="E172" s="86">
        <v>10000</v>
      </c>
      <c r="F172" s="251">
        <v>0.35</v>
      </c>
      <c r="G172" s="242"/>
      <c r="H172" s="86">
        <f>F172</f>
        <v>0.35</v>
      </c>
      <c r="I172" s="86"/>
      <c r="J172" s="23"/>
    </row>
    <row r="173" spans="1:10" ht="16" x14ac:dyDescent="0.2">
      <c r="A173" s="63"/>
      <c r="B173" s="75"/>
      <c r="C173" s="85"/>
      <c r="D173" s="85"/>
      <c r="E173" s="86"/>
      <c r="F173" s="251"/>
      <c r="G173" s="242"/>
      <c r="H173" s="86"/>
      <c r="I173" s="86"/>
      <c r="J173" s="23"/>
    </row>
    <row r="174" spans="1:10" ht="16" x14ac:dyDescent="0.2">
      <c r="A174" s="63">
        <f>A168+1</f>
        <v>44</v>
      </c>
      <c r="B174" s="75" t="s">
        <v>579</v>
      </c>
      <c r="C174" s="66" t="s">
        <v>70</v>
      </c>
      <c r="D174" s="66" t="s">
        <v>411</v>
      </c>
      <c r="E174" s="79">
        <v>10000</v>
      </c>
      <c r="F174" s="109">
        <v>0</v>
      </c>
      <c r="G174" s="144">
        <f>H174-F174</f>
        <v>2.0099999999999998</v>
      </c>
      <c r="H174" s="79">
        <v>2.0099999999999998</v>
      </c>
      <c r="I174" s="79">
        <f>SUM(H174:H179)</f>
        <v>17.190000000000001</v>
      </c>
      <c r="J174" s="23"/>
    </row>
    <row r="175" spans="1:10" ht="16" x14ac:dyDescent="0.2">
      <c r="A175" s="63"/>
      <c r="B175" s="75" t="s">
        <v>579</v>
      </c>
      <c r="C175" s="66"/>
      <c r="D175" s="173" t="s">
        <v>417</v>
      </c>
      <c r="E175" s="79">
        <v>10000</v>
      </c>
      <c r="F175" s="109">
        <v>2.83</v>
      </c>
      <c r="G175" s="144"/>
      <c r="H175" s="79">
        <f>F175</f>
        <v>2.83</v>
      </c>
      <c r="I175" s="79"/>
      <c r="J175" s="23"/>
    </row>
    <row r="176" spans="1:10" ht="16" x14ac:dyDescent="0.2">
      <c r="A176" s="63"/>
      <c r="B176" s="75" t="s">
        <v>579</v>
      </c>
      <c r="C176" s="66"/>
      <c r="D176" s="173" t="s">
        <v>412</v>
      </c>
      <c r="E176" s="79">
        <v>10000</v>
      </c>
      <c r="F176" s="109">
        <v>3.42</v>
      </c>
      <c r="G176" s="144"/>
      <c r="H176" s="79">
        <f>F176</f>
        <v>3.42</v>
      </c>
      <c r="I176" s="79"/>
      <c r="J176" s="23"/>
    </row>
    <row r="177" spans="1:10" ht="16" x14ac:dyDescent="0.2">
      <c r="A177" s="63"/>
      <c r="B177" s="75" t="s">
        <v>579</v>
      </c>
      <c r="C177" s="66"/>
      <c r="D177" s="173" t="s">
        <v>413</v>
      </c>
      <c r="E177" s="79">
        <v>100000</v>
      </c>
      <c r="F177" s="109">
        <v>4.18</v>
      </c>
      <c r="G177" s="144"/>
      <c r="H177" s="79">
        <f>F177</f>
        <v>4.18</v>
      </c>
      <c r="I177" s="79"/>
      <c r="J177" s="23"/>
    </row>
    <row r="178" spans="1:10" ht="16" x14ac:dyDescent="0.2">
      <c r="A178" s="63"/>
      <c r="B178" s="75" t="s">
        <v>579</v>
      </c>
      <c r="C178" s="66"/>
      <c r="D178" s="173" t="s">
        <v>418</v>
      </c>
      <c r="E178" s="78">
        <v>100000</v>
      </c>
      <c r="F178" s="109">
        <v>4.4000000000000004</v>
      </c>
      <c r="G178" s="144"/>
      <c r="H178" s="79">
        <f>F178</f>
        <v>4.4000000000000004</v>
      </c>
      <c r="I178" s="79"/>
      <c r="J178" s="23"/>
    </row>
    <row r="179" spans="1:10" ht="16" x14ac:dyDescent="0.2">
      <c r="A179" s="63"/>
      <c r="B179" s="75" t="s">
        <v>579</v>
      </c>
      <c r="C179" s="66"/>
      <c r="D179" s="173" t="s">
        <v>414</v>
      </c>
      <c r="E179" s="79">
        <v>10000</v>
      </c>
      <c r="F179" s="109">
        <v>0.35</v>
      </c>
      <c r="G179" s="144"/>
      <c r="H179" s="79">
        <f>F179</f>
        <v>0.35</v>
      </c>
      <c r="I179" s="79"/>
      <c r="J179" s="23"/>
    </row>
    <row r="180" spans="1:10" ht="16" x14ac:dyDescent="0.2">
      <c r="A180" s="63"/>
      <c r="B180" s="75"/>
      <c r="C180" s="66"/>
      <c r="D180" s="66"/>
      <c r="E180" s="78"/>
      <c r="F180" s="109"/>
      <c r="G180" s="144"/>
      <c r="H180" s="78"/>
      <c r="I180" s="78"/>
      <c r="J180" s="23"/>
    </row>
    <row r="181" spans="1:10" ht="16" x14ac:dyDescent="0.2">
      <c r="A181" s="63" t="e">
        <f>#REF!+1</f>
        <v>#REF!</v>
      </c>
      <c r="B181" s="75" t="s">
        <v>581</v>
      </c>
      <c r="C181" s="70" t="s">
        <v>214</v>
      </c>
      <c r="D181" s="70" t="s">
        <v>411</v>
      </c>
      <c r="E181" s="130">
        <v>10000</v>
      </c>
      <c r="F181" s="111">
        <v>0</v>
      </c>
      <c r="G181" s="144">
        <f>H181-F181</f>
        <v>3.08</v>
      </c>
      <c r="H181" s="130">
        <v>3.08</v>
      </c>
      <c r="I181" s="130">
        <f>H181</f>
        <v>3.08</v>
      </c>
      <c r="J181" s="211"/>
    </row>
    <row r="182" spans="1:10" ht="16" x14ac:dyDescent="0.2">
      <c r="A182" s="63"/>
      <c r="B182" s="75"/>
      <c r="C182" s="70"/>
      <c r="D182" s="70"/>
      <c r="E182" s="130"/>
      <c r="F182" s="111"/>
      <c r="G182" s="192"/>
      <c r="H182" s="130"/>
      <c r="I182" s="130"/>
      <c r="J182" s="23"/>
    </row>
    <row r="183" spans="1:10" ht="16" x14ac:dyDescent="0.2">
      <c r="A183" s="63" t="e">
        <f>A181+1</f>
        <v>#REF!</v>
      </c>
      <c r="B183" s="75" t="s">
        <v>582</v>
      </c>
      <c r="C183" s="66" t="s">
        <v>132</v>
      </c>
      <c r="D183" s="66" t="s">
        <v>411</v>
      </c>
      <c r="E183" s="78">
        <v>190000</v>
      </c>
      <c r="F183" s="109">
        <v>11.88</v>
      </c>
      <c r="G183" s="144">
        <f>H183-F183</f>
        <v>0.65999999999999837</v>
      </c>
      <c r="H183" s="78">
        <v>12.54</v>
      </c>
      <c r="I183" s="78">
        <f>SUM(H183:H188)</f>
        <v>33.94</v>
      </c>
      <c r="J183" s="23"/>
    </row>
    <row r="184" spans="1:10" ht="16" x14ac:dyDescent="0.2">
      <c r="A184" s="63"/>
      <c r="B184" s="75" t="s">
        <v>582</v>
      </c>
      <c r="C184" s="66"/>
      <c r="D184" s="173" t="s">
        <v>417</v>
      </c>
      <c r="E184" s="78">
        <v>50000</v>
      </c>
      <c r="F184" s="109">
        <v>9.0500000000000007</v>
      </c>
      <c r="G184" s="144"/>
      <c r="H184" s="78">
        <f>F184</f>
        <v>9.0500000000000007</v>
      </c>
      <c r="I184" s="78"/>
      <c r="J184" s="23"/>
    </row>
    <row r="185" spans="1:10" ht="16" x14ac:dyDescent="0.2">
      <c r="A185" s="63"/>
      <c r="B185" s="75" t="s">
        <v>582</v>
      </c>
      <c r="C185" s="66"/>
      <c r="D185" s="173" t="s">
        <v>412</v>
      </c>
      <c r="E185" s="78">
        <v>10000</v>
      </c>
      <c r="F185" s="109">
        <v>3.42</v>
      </c>
      <c r="G185" s="144"/>
      <c r="H185" s="78">
        <f>F185</f>
        <v>3.42</v>
      </c>
      <c r="I185" s="78"/>
      <c r="J185" s="23"/>
    </row>
    <row r="186" spans="1:10" ht="16" x14ac:dyDescent="0.2">
      <c r="A186" s="63"/>
      <c r="B186" s="75" t="s">
        <v>582</v>
      </c>
      <c r="C186" s="66"/>
      <c r="D186" s="173" t="s">
        <v>413</v>
      </c>
      <c r="E186" s="78">
        <v>100000</v>
      </c>
      <c r="F186" s="109">
        <v>4.18</v>
      </c>
      <c r="G186" s="144"/>
      <c r="H186" s="78">
        <f>F186</f>
        <v>4.18</v>
      </c>
      <c r="I186" s="78"/>
      <c r="J186" s="23"/>
    </row>
    <row r="187" spans="1:10" ht="16" x14ac:dyDescent="0.2">
      <c r="A187" s="63"/>
      <c r="B187" s="75" t="s">
        <v>582</v>
      </c>
      <c r="C187" s="66"/>
      <c r="D187" s="173" t="s">
        <v>418</v>
      </c>
      <c r="E187" s="78">
        <v>100000</v>
      </c>
      <c r="F187" s="109">
        <v>4.4000000000000004</v>
      </c>
      <c r="G187" s="144"/>
      <c r="H187" s="78">
        <f>F187</f>
        <v>4.4000000000000004</v>
      </c>
      <c r="I187" s="78"/>
      <c r="J187" s="23"/>
    </row>
    <row r="188" spans="1:10" ht="16" x14ac:dyDescent="0.2">
      <c r="A188" s="63"/>
      <c r="B188" s="75" t="s">
        <v>582</v>
      </c>
      <c r="C188" s="66"/>
      <c r="D188" s="173" t="s">
        <v>414</v>
      </c>
      <c r="E188" s="78">
        <v>10000</v>
      </c>
      <c r="F188" s="109">
        <v>0.35</v>
      </c>
      <c r="G188" s="144"/>
      <c r="H188" s="78">
        <f>F188</f>
        <v>0.35</v>
      </c>
      <c r="I188" s="78"/>
      <c r="J188" s="23"/>
    </row>
    <row r="189" spans="1:10" ht="16" x14ac:dyDescent="0.2">
      <c r="A189" s="63"/>
      <c r="B189" s="75"/>
      <c r="C189" s="66"/>
      <c r="D189" s="173"/>
      <c r="E189" s="78"/>
      <c r="F189" s="109"/>
      <c r="G189" s="144"/>
      <c r="H189" s="78"/>
      <c r="I189" s="78"/>
      <c r="J189" s="23"/>
    </row>
    <row r="190" spans="1:10" ht="16" x14ac:dyDescent="0.2">
      <c r="A190" s="63"/>
      <c r="B190" s="75" t="s">
        <v>638</v>
      </c>
      <c r="C190" s="66" t="s">
        <v>636</v>
      </c>
      <c r="D190" s="173" t="s">
        <v>411</v>
      </c>
      <c r="E190" s="78">
        <v>100000</v>
      </c>
      <c r="F190" s="109">
        <f>H190-G190</f>
        <v>11.34</v>
      </c>
      <c r="G190" s="144">
        <v>1.26</v>
      </c>
      <c r="H190" s="78">
        <v>12.6</v>
      </c>
      <c r="I190" s="78">
        <f>SUM(H190:H193)</f>
        <v>24.310000000000002</v>
      </c>
      <c r="J190" s="23" t="s">
        <v>637</v>
      </c>
    </row>
    <row r="191" spans="1:10" ht="16" x14ac:dyDescent="0.2">
      <c r="A191" s="63"/>
      <c r="B191" s="75" t="s">
        <v>638</v>
      </c>
      <c r="C191" s="66"/>
      <c r="D191" s="173" t="s">
        <v>412</v>
      </c>
      <c r="E191" s="78">
        <v>10000</v>
      </c>
      <c r="F191" s="109">
        <v>3.42</v>
      </c>
      <c r="G191" s="144"/>
      <c r="H191" s="78">
        <f>F191</f>
        <v>3.42</v>
      </c>
      <c r="I191" s="78"/>
      <c r="J191" s="23"/>
    </row>
    <row r="192" spans="1:10" ht="16" x14ac:dyDescent="0.2">
      <c r="A192" s="63"/>
      <c r="B192" s="75" t="s">
        <v>638</v>
      </c>
      <c r="C192" s="66"/>
      <c r="D192" s="173" t="s">
        <v>413</v>
      </c>
      <c r="E192" s="78">
        <v>190000</v>
      </c>
      <c r="F192" s="109">
        <v>7.94</v>
      </c>
      <c r="G192" s="144"/>
      <c r="H192" s="78">
        <f>F192</f>
        <v>7.94</v>
      </c>
      <c r="I192" s="78"/>
      <c r="J192" s="23"/>
    </row>
    <row r="193" spans="1:10" ht="16" x14ac:dyDescent="0.2">
      <c r="A193" s="63"/>
      <c r="B193" s="75" t="s">
        <v>638</v>
      </c>
      <c r="C193" s="66"/>
      <c r="D193" s="173" t="s">
        <v>414</v>
      </c>
      <c r="E193" s="78">
        <v>10000</v>
      </c>
      <c r="F193" s="109">
        <v>0.35</v>
      </c>
      <c r="G193" s="144"/>
      <c r="H193" s="78">
        <f>F193</f>
        <v>0.35</v>
      </c>
      <c r="I193" s="78"/>
      <c r="J193" s="23"/>
    </row>
    <row r="194" spans="1:10" ht="16" x14ac:dyDescent="0.2">
      <c r="A194" s="63"/>
      <c r="B194" s="75"/>
      <c r="C194" s="66"/>
      <c r="D194" s="66"/>
      <c r="E194" s="78"/>
      <c r="F194" s="109"/>
      <c r="G194" s="144"/>
      <c r="H194" s="78"/>
      <c r="I194" s="78"/>
      <c r="J194" s="23"/>
    </row>
    <row r="195" spans="1:10" ht="16" x14ac:dyDescent="0.2">
      <c r="A195" s="63" t="e">
        <f>A183+1</f>
        <v>#REF!</v>
      </c>
      <c r="B195" s="75" t="s">
        <v>583</v>
      </c>
      <c r="C195" s="66" t="s">
        <v>133</v>
      </c>
      <c r="D195" s="66" t="s">
        <v>411</v>
      </c>
      <c r="E195" s="78">
        <v>150000</v>
      </c>
      <c r="F195" s="109">
        <f>H195-G195</f>
        <v>17.639999999999997</v>
      </c>
      <c r="G195" s="144">
        <v>1.26</v>
      </c>
      <c r="H195" s="78">
        <v>18.899999999999999</v>
      </c>
      <c r="I195" s="78">
        <f>SUM(H195:H200)</f>
        <v>80.559999999999988</v>
      </c>
      <c r="J195" s="211"/>
    </row>
    <row r="196" spans="1:10" ht="16" x14ac:dyDescent="0.2">
      <c r="A196" s="63"/>
      <c r="B196" s="75" t="s">
        <v>583</v>
      </c>
      <c r="C196" s="66"/>
      <c r="D196" s="173" t="s">
        <v>417</v>
      </c>
      <c r="E196" s="78">
        <v>150000</v>
      </c>
      <c r="F196" s="109">
        <v>42.45</v>
      </c>
      <c r="G196" s="144"/>
      <c r="H196" s="78">
        <f>F196</f>
        <v>42.45</v>
      </c>
      <c r="I196" s="78"/>
      <c r="J196" s="23"/>
    </row>
    <row r="197" spans="1:10" ht="16" x14ac:dyDescent="0.2">
      <c r="A197" s="63"/>
      <c r="B197" s="75" t="s">
        <v>583</v>
      </c>
      <c r="C197" s="66"/>
      <c r="D197" s="173" t="s">
        <v>412</v>
      </c>
      <c r="E197" s="78">
        <v>10000</v>
      </c>
      <c r="F197" s="109">
        <v>3.42</v>
      </c>
      <c r="G197" s="144"/>
      <c r="H197" s="78">
        <f>F197</f>
        <v>3.42</v>
      </c>
      <c r="I197" s="78"/>
      <c r="J197" s="23"/>
    </row>
    <row r="198" spans="1:10" ht="16" x14ac:dyDescent="0.2">
      <c r="A198" s="63"/>
      <c r="B198" s="75" t="s">
        <v>583</v>
      </c>
      <c r="C198" s="66"/>
      <c r="D198" s="173" t="s">
        <v>413</v>
      </c>
      <c r="E198" s="78">
        <v>180000</v>
      </c>
      <c r="F198" s="109">
        <v>7.52</v>
      </c>
      <c r="G198" s="144"/>
      <c r="H198" s="78">
        <f>F198</f>
        <v>7.52</v>
      </c>
      <c r="I198" s="78"/>
      <c r="J198" s="23"/>
    </row>
    <row r="199" spans="1:10" ht="16" x14ac:dyDescent="0.2">
      <c r="A199" s="63"/>
      <c r="B199" s="75" t="s">
        <v>583</v>
      </c>
      <c r="C199" s="66"/>
      <c r="D199" s="173" t="s">
        <v>418</v>
      </c>
      <c r="E199" s="78">
        <v>180000</v>
      </c>
      <c r="F199" s="109">
        <v>7.92</v>
      </c>
      <c r="G199" s="144"/>
      <c r="H199" s="78">
        <f>F199</f>
        <v>7.92</v>
      </c>
      <c r="I199" s="78"/>
      <c r="J199" s="23"/>
    </row>
    <row r="200" spans="1:10" ht="16" x14ac:dyDescent="0.2">
      <c r="A200" s="63"/>
      <c r="B200" s="75" t="s">
        <v>583</v>
      </c>
      <c r="C200" s="66"/>
      <c r="D200" s="173" t="s">
        <v>414</v>
      </c>
      <c r="E200" s="78">
        <v>10000</v>
      </c>
      <c r="F200" s="109">
        <v>0.35</v>
      </c>
      <c r="G200" s="144"/>
      <c r="H200" s="78">
        <f>F200</f>
        <v>0.35</v>
      </c>
      <c r="I200" s="78"/>
      <c r="J200" s="23"/>
    </row>
    <row r="201" spans="1:10" ht="16" x14ac:dyDescent="0.2">
      <c r="A201" s="63"/>
      <c r="B201" s="75"/>
      <c r="C201" s="66"/>
      <c r="D201" s="66"/>
      <c r="E201" s="78"/>
      <c r="F201" s="109"/>
      <c r="G201" s="144"/>
      <c r="H201" s="78"/>
      <c r="I201" s="78"/>
      <c r="J201" s="23"/>
    </row>
    <row r="202" spans="1:10" ht="16" x14ac:dyDescent="0.2">
      <c r="A202" s="63" t="e">
        <f>#REF!+1</f>
        <v>#REF!</v>
      </c>
      <c r="B202" s="75" t="s">
        <v>585</v>
      </c>
      <c r="C202" s="66" t="s">
        <v>378</v>
      </c>
      <c r="D202" s="66" t="s">
        <v>411</v>
      </c>
      <c r="E202" s="78">
        <v>10000</v>
      </c>
      <c r="F202" s="109">
        <v>0</v>
      </c>
      <c r="G202" s="144">
        <f>H202-F202</f>
        <v>8.02</v>
      </c>
      <c r="H202" s="78">
        <v>8.02</v>
      </c>
      <c r="I202" s="78">
        <f>H202</f>
        <v>8.02</v>
      </c>
      <c r="J202" s="23"/>
    </row>
    <row r="203" spans="1:10" ht="16" x14ac:dyDescent="0.2">
      <c r="A203" s="63"/>
      <c r="B203" s="75"/>
      <c r="C203" s="66"/>
      <c r="D203" s="66"/>
      <c r="E203" s="78"/>
      <c r="F203" s="109"/>
      <c r="G203" s="144"/>
      <c r="H203" s="78"/>
      <c r="I203" s="78"/>
      <c r="J203" s="23"/>
    </row>
    <row r="204" spans="1:10" ht="16" x14ac:dyDescent="0.2">
      <c r="A204" s="63">
        <v>51</v>
      </c>
      <c r="B204" s="75" t="s">
        <v>586</v>
      </c>
      <c r="C204" s="85" t="s">
        <v>228</v>
      </c>
      <c r="D204" s="85" t="s">
        <v>411</v>
      </c>
      <c r="E204" s="86">
        <v>10000</v>
      </c>
      <c r="F204" s="251">
        <v>0</v>
      </c>
      <c r="G204" s="144">
        <f>H204-F204</f>
        <v>0.46</v>
      </c>
      <c r="H204" s="86">
        <v>0.46</v>
      </c>
      <c r="I204" s="86">
        <f>H204</f>
        <v>0.46</v>
      </c>
      <c r="J204" s="23"/>
    </row>
    <row r="205" spans="1:10" ht="16" x14ac:dyDescent="0.2">
      <c r="A205" s="63"/>
      <c r="B205" s="75"/>
      <c r="C205" s="85"/>
      <c r="D205" s="85"/>
      <c r="E205" s="86"/>
      <c r="F205" s="251"/>
      <c r="G205" s="144"/>
      <c r="H205" s="86"/>
      <c r="I205" s="86"/>
      <c r="J205" s="23"/>
    </row>
    <row r="206" spans="1:10" ht="16" x14ac:dyDescent="0.2">
      <c r="A206" s="63"/>
      <c r="B206" s="75" t="s">
        <v>587</v>
      </c>
      <c r="C206" s="85" t="s">
        <v>507</v>
      </c>
      <c r="D206" s="85" t="s">
        <v>411</v>
      </c>
      <c r="E206" s="86">
        <v>10000</v>
      </c>
      <c r="F206" s="251">
        <v>0</v>
      </c>
      <c r="G206" s="144">
        <f>H206-F206</f>
        <v>3.08</v>
      </c>
      <c r="H206" s="86">
        <v>3.08</v>
      </c>
      <c r="I206" s="86">
        <f>SUM(H206:H209)</f>
        <v>4.2500000000000009</v>
      </c>
      <c r="J206" s="23"/>
    </row>
    <row r="207" spans="1:10" ht="16" x14ac:dyDescent="0.2">
      <c r="A207" s="63"/>
      <c r="B207" s="75" t="s">
        <v>587</v>
      </c>
      <c r="C207" s="85"/>
      <c r="D207" s="85" t="s">
        <v>412</v>
      </c>
      <c r="E207" s="86">
        <v>2000</v>
      </c>
      <c r="F207" s="251">
        <v>0.68</v>
      </c>
      <c r="G207" s="144"/>
      <c r="H207" s="86">
        <f>F207</f>
        <v>0.68</v>
      </c>
      <c r="I207" s="86"/>
      <c r="J207" s="23"/>
    </row>
    <row r="208" spans="1:10" ht="16" x14ac:dyDescent="0.2">
      <c r="A208" s="63"/>
      <c r="B208" s="75" t="s">
        <v>587</v>
      </c>
      <c r="C208" s="85"/>
      <c r="D208" s="85" t="s">
        <v>413</v>
      </c>
      <c r="E208" s="86">
        <v>10000</v>
      </c>
      <c r="F208" s="251">
        <v>0.42</v>
      </c>
      <c r="G208" s="144"/>
      <c r="H208" s="86">
        <f>F208</f>
        <v>0.42</v>
      </c>
      <c r="I208" s="86"/>
      <c r="J208" s="23"/>
    </row>
    <row r="209" spans="1:10" ht="16" x14ac:dyDescent="0.2">
      <c r="A209" s="63"/>
      <c r="B209" s="75" t="s">
        <v>587</v>
      </c>
      <c r="C209" s="85"/>
      <c r="D209" s="85" t="s">
        <v>414</v>
      </c>
      <c r="E209" s="86">
        <v>2000</v>
      </c>
      <c r="F209" s="251">
        <v>7.0000000000000007E-2</v>
      </c>
      <c r="G209" s="144"/>
      <c r="H209" s="86">
        <f>F209</f>
        <v>7.0000000000000007E-2</v>
      </c>
      <c r="I209" s="86"/>
      <c r="J209" s="23"/>
    </row>
    <row r="210" spans="1:10" ht="16" x14ac:dyDescent="0.2">
      <c r="A210" s="63"/>
      <c r="B210" s="75"/>
      <c r="C210" s="85"/>
      <c r="D210" s="85"/>
      <c r="E210" s="86"/>
      <c r="F210" s="251"/>
      <c r="G210" s="242"/>
      <c r="H210" s="86"/>
      <c r="I210" s="86"/>
      <c r="J210" s="23"/>
    </row>
    <row r="211" spans="1:10" ht="16" x14ac:dyDescent="0.2">
      <c r="A211" s="63">
        <f>A204+1</f>
        <v>52</v>
      </c>
      <c r="B211" s="75" t="s">
        <v>588</v>
      </c>
      <c r="C211" s="66" t="s">
        <v>84</v>
      </c>
      <c r="D211" s="66" t="s">
        <v>411</v>
      </c>
      <c r="E211" s="78">
        <v>10000</v>
      </c>
      <c r="F211" s="109">
        <v>0</v>
      </c>
      <c r="G211" s="144">
        <f>H211-F211</f>
        <v>0.91</v>
      </c>
      <c r="H211" s="78">
        <v>0.91</v>
      </c>
      <c r="I211" s="78">
        <f>SUM(H211:H212)</f>
        <v>1.33</v>
      </c>
      <c r="J211" s="211"/>
    </row>
    <row r="212" spans="1:10" ht="16" x14ac:dyDescent="0.2">
      <c r="A212" s="63"/>
      <c r="B212" s="75" t="s">
        <v>588</v>
      </c>
      <c r="C212" s="66"/>
      <c r="D212" s="66" t="s">
        <v>413</v>
      </c>
      <c r="E212" s="78">
        <v>10000</v>
      </c>
      <c r="F212" s="109">
        <v>0.42</v>
      </c>
      <c r="G212" s="144"/>
      <c r="H212" s="78">
        <f>F212</f>
        <v>0.42</v>
      </c>
      <c r="I212" s="78"/>
      <c r="J212" s="23"/>
    </row>
    <row r="213" spans="1:10" ht="16" x14ac:dyDescent="0.2">
      <c r="A213" s="63"/>
      <c r="B213" s="75"/>
      <c r="C213" s="66"/>
      <c r="D213" s="66"/>
      <c r="E213" s="78"/>
      <c r="F213" s="109"/>
      <c r="G213" s="144"/>
      <c r="H213" s="78"/>
      <c r="I213" s="78"/>
      <c r="J213" s="23"/>
    </row>
    <row r="214" spans="1:10" ht="16" x14ac:dyDescent="0.2">
      <c r="A214" s="63">
        <f>A211+1</f>
        <v>53</v>
      </c>
      <c r="B214" s="75" t="s">
        <v>589</v>
      </c>
      <c r="C214" s="66" t="s">
        <v>60</v>
      </c>
      <c r="D214" s="66" t="s">
        <v>411</v>
      </c>
      <c r="E214" s="78">
        <v>10000</v>
      </c>
      <c r="F214" s="109">
        <v>0</v>
      </c>
      <c r="G214" s="144">
        <f>H214-F214</f>
        <v>8.02</v>
      </c>
      <c r="H214" s="78">
        <v>8.02</v>
      </c>
      <c r="I214" s="78">
        <f>H214</f>
        <v>8.02</v>
      </c>
      <c r="J214" s="211"/>
    </row>
    <row r="215" spans="1:10" ht="16" x14ac:dyDescent="0.2">
      <c r="A215" s="63"/>
      <c r="B215" s="75"/>
      <c r="C215" s="66"/>
      <c r="D215" s="66"/>
      <c r="E215" s="78"/>
      <c r="F215" s="109"/>
      <c r="G215" s="144"/>
      <c r="H215" s="78"/>
      <c r="I215" s="78"/>
      <c r="J215" s="23"/>
    </row>
    <row r="216" spans="1:10" ht="16" x14ac:dyDescent="0.2">
      <c r="A216" s="63">
        <v>54</v>
      </c>
      <c r="B216" s="75" t="s">
        <v>425</v>
      </c>
      <c r="C216" s="66" t="s">
        <v>426</v>
      </c>
      <c r="D216" s="66" t="s">
        <v>411</v>
      </c>
      <c r="E216" s="78">
        <v>10000</v>
      </c>
      <c r="F216" s="109">
        <v>0</v>
      </c>
      <c r="G216" s="144">
        <f>H216-F216</f>
        <v>0.66</v>
      </c>
      <c r="H216" s="78">
        <v>0.66</v>
      </c>
      <c r="I216" s="78">
        <f>SUM(H216:H217)</f>
        <v>1.08</v>
      </c>
      <c r="J216" s="23"/>
    </row>
    <row r="217" spans="1:10" ht="16" x14ac:dyDescent="0.2">
      <c r="A217" s="63"/>
      <c r="B217" s="75" t="s">
        <v>425</v>
      </c>
      <c r="C217" s="66"/>
      <c r="D217" s="66" t="s">
        <v>413</v>
      </c>
      <c r="E217" s="78">
        <v>10000</v>
      </c>
      <c r="F217" s="109">
        <v>0.42</v>
      </c>
      <c r="G217" s="144"/>
      <c r="H217" s="78">
        <f>F217</f>
        <v>0.42</v>
      </c>
      <c r="I217" s="78"/>
      <c r="J217" s="23"/>
    </row>
    <row r="218" spans="1:10" s="238" customFormat="1" ht="16" x14ac:dyDescent="0.2">
      <c r="A218" s="235"/>
      <c r="B218" s="236"/>
      <c r="C218" s="237"/>
      <c r="D218" s="237"/>
      <c r="E218" s="201"/>
      <c r="F218" s="109"/>
      <c r="G218" s="144"/>
      <c r="H218" s="201"/>
      <c r="I218" s="201"/>
      <c r="J218" s="200"/>
    </row>
    <row r="219" spans="1:10" ht="16" x14ac:dyDescent="0.2">
      <c r="A219" s="63"/>
      <c r="B219" s="290">
        <v>2235</v>
      </c>
      <c r="C219" s="66" t="s">
        <v>527</v>
      </c>
      <c r="D219" s="66" t="s">
        <v>411</v>
      </c>
      <c r="E219" s="78">
        <v>10000</v>
      </c>
      <c r="F219" s="78">
        <v>0</v>
      </c>
      <c r="G219" s="78">
        <f>H219-F219</f>
        <v>2.0099999999999998</v>
      </c>
      <c r="H219" s="78">
        <v>2.0099999999999998</v>
      </c>
      <c r="I219" s="78">
        <f>SUM(H219:H224)</f>
        <v>4.8199999999999994</v>
      </c>
      <c r="J219" s="23"/>
    </row>
    <row r="220" spans="1:10" ht="16" x14ac:dyDescent="0.2">
      <c r="A220" s="63"/>
      <c r="B220" s="290" t="s">
        <v>535</v>
      </c>
      <c r="C220" s="66"/>
      <c r="D220" s="66" t="s">
        <v>417</v>
      </c>
      <c r="E220" s="78">
        <v>5000</v>
      </c>
      <c r="F220" s="78">
        <v>1.42</v>
      </c>
      <c r="G220" s="78"/>
      <c r="H220" s="78">
        <f>F220</f>
        <v>1.42</v>
      </c>
      <c r="I220" s="78"/>
      <c r="J220" s="23"/>
    </row>
    <row r="221" spans="1:10" ht="16" x14ac:dyDescent="0.2">
      <c r="A221" s="63"/>
      <c r="B221" s="290" t="s">
        <v>535</v>
      </c>
      <c r="C221" s="66"/>
      <c r="D221" s="66" t="s">
        <v>412</v>
      </c>
      <c r="E221" s="78">
        <v>2000</v>
      </c>
      <c r="F221" s="78">
        <v>0.68</v>
      </c>
      <c r="G221" s="78"/>
      <c r="H221" s="78">
        <f>F221</f>
        <v>0.68</v>
      </c>
      <c r="I221" s="78"/>
      <c r="J221" s="23"/>
    </row>
    <row r="222" spans="1:10" ht="16" x14ac:dyDescent="0.2">
      <c r="A222" s="63"/>
      <c r="B222" s="290" t="s">
        <v>535</v>
      </c>
      <c r="C222" s="66"/>
      <c r="D222" s="66" t="s">
        <v>413</v>
      </c>
      <c r="E222" s="78">
        <v>10000</v>
      </c>
      <c r="F222" s="78">
        <v>0.42</v>
      </c>
      <c r="G222" s="78"/>
      <c r="H222" s="78">
        <f>F222</f>
        <v>0.42</v>
      </c>
      <c r="I222" s="78"/>
      <c r="J222" s="23"/>
    </row>
    <row r="223" spans="1:10" ht="16" x14ac:dyDescent="0.2">
      <c r="A223" s="63"/>
      <c r="B223" s="290" t="s">
        <v>535</v>
      </c>
      <c r="C223" s="66"/>
      <c r="D223" s="66" t="s">
        <v>418</v>
      </c>
      <c r="E223" s="78">
        <v>5000</v>
      </c>
      <c r="F223" s="78">
        <v>0.22</v>
      </c>
      <c r="G223" s="78"/>
      <c r="H223" s="78">
        <f>F223</f>
        <v>0.22</v>
      </c>
      <c r="I223" s="78"/>
      <c r="J223" s="23"/>
    </row>
    <row r="224" spans="1:10" ht="16" x14ac:dyDescent="0.2">
      <c r="A224" s="63"/>
      <c r="B224" s="290" t="s">
        <v>535</v>
      </c>
      <c r="C224" s="66"/>
      <c r="D224" s="66" t="s">
        <v>414</v>
      </c>
      <c r="E224" s="78">
        <v>2000</v>
      </c>
      <c r="F224" s="78">
        <v>7.0000000000000007E-2</v>
      </c>
      <c r="G224" s="78"/>
      <c r="H224" s="78">
        <f>F224</f>
        <v>7.0000000000000007E-2</v>
      </c>
      <c r="I224" s="78"/>
      <c r="J224" s="23"/>
    </row>
    <row r="225" spans="1:10" ht="16" x14ac:dyDescent="0.2">
      <c r="A225" s="63"/>
      <c r="B225" s="23"/>
      <c r="C225" s="66"/>
      <c r="D225" s="66"/>
      <c r="E225" s="78"/>
      <c r="F225" s="78"/>
      <c r="G225" s="78"/>
      <c r="H225" s="78"/>
      <c r="I225" s="78"/>
      <c r="J225" s="23"/>
    </row>
    <row r="226" spans="1:10" ht="16" x14ac:dyDescent="0.2">
      <c r="A226" s="63"/>
      <c r="B226" s="275">
        <v>2245</v>
      </c>
      <c r="C226" s="66" t="s">
        <v>639</v>
      </c>
      <c r="D226" s="66" t="s">
        <v>411</v>
      </c>
      <c r="E226" s="78">
        <v>10000</v>
      </c>
      <c r="F226" s="78">
        <v>0</v>
      </c>
      <c r="G226" s="78">
        <v>3.08</v>
      </c>
      <c r="H226" s="78">
        <f>F226+G226</f>
        <v>3.08</v>
      </c>
      <c r="I226" s="78">
        <f>SUM(H226:H227)</f>
        <v>3.5</v>
      </c>
      <c r="J226" s="23" t="s">
        <v>633</v>
      </c>
    </row>
    <row r="227" spans="1:10" ht="16" x14ac:dyDescent="0.2">
      <c r="A227" s="63"/>
      <c r="B227" s="275">
        <v>2245</v>
      </c>
      <c r="C227" s="66"/>
      <c r="D227" s="66" t="s">
        <v>413</v>
      </c>
      <c r="E227" s="78">
        <v>10000</v>
      </c>
      <c r="F227" s="78">
        <v>0.42</v>
      </c>
      <c r="G227" s="78"/>
      <c r="H227" s="78">
        <f>F227</f>
        <v>0.42</v>
      </c>
      <c r="I227" s="78"/>
      <c r="J227" s="23"/>
    </row>
    <row r="228" spans="1:10" ht="16" x14ac:dyDescent="0.2">
      <c r="A228" s="63"/>
      <c r="B228" s="75"/>
      <c r="C228" s="66"/>
      <c r="D228" s="66"/>
      <c r="E228" s="78"/>
      <c r="F228" s="109"/>
      <c r="G228" s="144"/>
      <c r="H228" s="78"/>
      <c r="I228" s="78"/>
      <c r="J228" s="23"/>
    </row>
    <row r="229" spans="1:10" ht="16" x14ac:dyDescent="0.2">
      <c r="A229" s="63" t="e">
        <f>#REF!+1</f>
        <v>#REF!</v>
      </c>
      <c r="B229" s="75" t="s">
        <v>591</v>
      </c>
      <c r="C229" s="66" t="s">
        <v>367</v>
      </c>
      <c r="D229" s="66" t="s">
        <v>411</v>
      </c>
      <c r="E229" s="78">
        <v>10000</v>
      </c>
      <c r="F229" s="109">
        <v>0</v>
      </c>
      <c r="G229" s="144">
        <f>H229-F229</f>
        <v>3.08</v>
      </c>
      <c r="H229" s="78">
        <v>3.08</v>
      </c>
      <c r="I229" s="78">
        <f>SUM(H229:H232)</f>
        <v>8.94</v>
      </c>
      <c r="J229" s="23"/>
    </row>
    <row r="230" spans="1:10" ht="16" x14ac:dyDescent="0.2">
      <c r="A230" s="63"/>
      <c r="B230" s="75" t="s">
        <v>591</v>
      </c>
      <c r="C230" s="66"/>
      <c r="D230" s="66" t="s">
        <v>412</v>
      </c>
      <c r="E230" s="78">
        <v>10000</v>
      </c>
      <c r="F230" s="109">
        <v>3.42</v>
      </c>
      <c r="G230" s="144"/>
      <c r="H230" s="78">
        <f>F230</f>
        <v>3.42</v>
      </c>
      <c r="I230" s="78"/>
      <c r="J230" s="23"/>
    </row>
    <row r="231" spans="1:10" ht="16" x14ac:dyDescent="0.2">
      <c r="A231" s="63"/>
      <c r="B231" s="75" t="s">
        <v>591</v>
      </c>
      <c r="C231" s="66"/>
      <c r="D231" s="66" t="s">
        <v>413</v>
      </c>
      <c r="E231" s="78">
        <v>50000</v>
      </c>
      <c r="F231" s="109">
        <v>2.09</v>
      </c>
      <c r="G231" s="144"/>
      <c r="H231" s="78">
        <f>F231</f>
        <v>2.09</v>
      </c>
      <c r="I231" s="78"/>
      <c r="J231" s="23"/>
    </row>
    <row r="232" spans="1:10" ht="16" x14ac:dyDescent="0.2">
      <c r="A232" s="63"/>
      <c r="B232" s="75" t="s">
        <v>591</v>
      </c>
      <c r="C232" s="66"/>
      <c r="D232" s="66" t="s">
        <v>414</v>
      </c>
      <c r="E232" s="78">
        <v>10000</v>
      </c>
      <c r="F232" s="109">
        <v>0.35</v>
      </c>
      <c r="G232" s="144"/>
      <c r="H232" s="78">
        <f>F232</f>
        <v>0.35</v>
      </c>
      <c r="I232" s="78"/>
      <c r="J232" s="23"/>
    </row>
    <row r="233" spans="1:10" ht="16" x14ac:dyDescent="0.2">
      <c r="A233" s="63"/>
      <c r="B233" s="75"/>
      <c r="C233" s="66"/>
      <c r="D233" s="66"/>
      <c r="E233" s="78"/>
      <c r="F233" s="109"/>
      <c r="G233" s="144"/>
      <c r="H233" s="78"/>
      <c r="I233" s="78"/>
      <c r="J233" s="23"/>
    </row>
    <row r="234" spans="1:10" ht="16" x14ac:dyDescent="0.2">
      <c r="A234" s="101" t="e">
        <f>A229+1</f>
        <v>#REF!</v>
      </c>
      <c r="B234" s="81" t="s">
        <v>592</v>
      </c>
      <c r="C234" s="204" t="s">
        <v>215</v>
      </c>
      <c r="D234" s="82" t="s">
        <v>411</v>
      </c>
      <c r="E234" s="203">
        <v>250000</v>
      </c>
      <c r="F234" s="111">
        <v>120.48</v>
      </c>
      <c r="G234" s="144">
        <f>H234-F234</f>
        <v>5.019999999999996</v>
      </c>
      <c r="H234" s="203">
        <v>125.5</v>
      </c>
      <c r="I234" s="203">
        <f>SUM(H234:H239)</f>
        <v>213.72</v>
      </c>
      <c r="J234" s="23" t="s">
        <v>631</v>
      </c>
    </row>
    <row r="235" spans="1:10" ht="16" x14ac:dyDescent="0.2">
      <c r="A235" s="101"/>
      <c r="B235" s="81" t="s">
        <v>592</v>
      </c>
      <c r="C235" s="204"/>
      <c r="D235" s="197" t="s">
        <v>417</v>
      </c>
      <c r="E235" s="203">
        <v>50000</v>
      </c>
      <c r="F235" s="111">
        <v>57.85</v>
      </c>
      <c r="G235" s="192"/>
      <c r="H235" s="203">
        <f>F235</f>
        <v>57.85</v>
      </c>
      <c r="I235" s="203"/>
      <c r="J235" s="23"/>
    </row>
    <row r="236" spans="1:10" ht="16" x14ac:dyDescent="0.2">
      <c r="A236" s="101"/>
      <c r="B236" s="81" t="s">
        <v>592</v>
      </c>
      <c r="C236" s="204"/>
      <c r="D236" s="197" t="s">
        <v>412</v>
      </c>
      <c r="E236" s="203">
        <v>10000</v>
      </c>
      <c r="F236" s="111">
        <v>3.42</v>
      </c>
      <c r="G236" s="192"/>
      <c r="H236" s="203">
        <f>F236</f>
        <v>3.42</v>
      </c>
      <c r="I236" s="203"/>
      <c r="J236" s="23"/>
    </row>
    <row r="237" spans="1:10" ht="16" x14ac:dyDescent="0.2">
      <c r="A237" s="101"/>
      <c r="B237" s="81" t="s">
        <v>592</v>
      </c>
      <c r="C237" s="204"/>
      <c r="D237" s="197" t="s">
        <v>413</v>
      </c>
      <c r="E237" s="203">
        <v>310000</v>
      </c>
      <c r="F237" s="111">
        <v>12.96</v>
      </c>
      <c r="G237" s="192"/>
      <c r="H237" s="203">
        <f>F237</f>
        <v>12.96</v>
      </c>
      <c r="I237" s="203"/>
      <c r="J237" s="23"/>
    </row>
    <row r="238" spans="1:10" ht="16" x14ac:dyDescent="0.2">
      <c r="A238" s="101"/>
      <c r="B238" s="81" t="s">
        <v>592</v>
      </c>
      <c r="C238" s="204"/>
      <c r="D238" s="197" t="s">
        <v>418</v>
      </c>
      <c r="E238" s="203">
        <v>310000</v>
      </c>
      <c r="F238" s="111">
        <v>13.64</v>
      </c>
      <c r="G238" s="192"/>
      <c r="H238" s="203">
        <f>F238</f>
        <v>13.64</v>
      </c>
      <c r="I238" s="203"/>
      <c r="J238" s="23"/>
    </row>
    <row r="239" spans="1:10" ht="16" x14ac:dyDescent="0.2">
      <c r="A239" s="101"/>
      <c r="B239" s="81" t="s">
        <v>592</v>
      </c>
      <c r="C239" s="204"/>
      <c r="D239" s="197" t="s">
        <v>414</v>
      </c>
      <c r="E239" s="203">
        <v>10000</v>
      </c>
      <c r="F239" s="111">
        <v>0.35</v>
      </c>
      <c r="G239" s="192"/>
      <c r="H239" s="203">
        <f>F239</f>
        <v>0.35</v>
      </c>
      <c r="I239" s="203"/>
      <c r="J239" s="23"/>
    </row>
    <row r="240" spans="1:10" ht="16" x14ac:dyDescent="0.2">
      <c r="A240" s="63"/>
      <c r="B240" s="75"/>
      <c r="C240" s="70"/>
      <c r="D240" s="173"/>
      <c r="E240" s="130"/>
      <c r="F240" s="111"/>
      <c r="G240" s="192"/>
      <c r="H240" s="130"/>
      <c r="I240" s="130"/>
      <c r="J240" s="23"/>
    </row>
    <row r="241" spans="1:10" ht="16" x14ac:dyDescent="0.2">
      <c r="A241" s="63" t="e">
        <f>A234+1</f>
        <v>#REF!</v>
      </c>
      <c r="B241" s="75" t="s">
        <v>593</v>
      </c>
      <c r="C241" s="70" t="s">
        <v>374</v>
      </c>
      <c r="D241" s="70" t="s">
        <v>411</v>
      </c>
      <c r="E241" s="130">
        <v>10000</v>
      </c>
      <c r="F241" s="111">
        <v>0</v>
      </c>
      <c r="G241" s="144">
        <f>H241-F241</f>
        <v>5.0199999999999996</v>
      </c>
      <c r="H241" s="130">
        <v>5.0199999999999996</v>
      </c>
      <c r="I241" s="130">
        <f>H241</f>
        <v>5.0199999999999996</v>
      </c>
      <c r="J241" s="23"/>
    </row>
    <row r="242" spans="1:10" ht="16" x14ac:dyDescent="0.2">
      <c r="A242" s="63"/>
      <c r="B242" s="75"/>
      <c r="C242" s="70"/>
      <c r="D242" s="70"/>
      <c r="E242" s="130"/>
      <c r="F242" s="111"/>
      <c r="G242" s="144"/>
      <c r="H242" s="130"/>
      <c r="I242" s="130"/>
      <c r="J242" s="23"/>
    </row>
    <row r="243" spans="1:10" ht="16" x14ac:dyDescent="0.2">
      <c r="A243" s="63"/>
      <c r="B243" s="75" t="s">
        <v>642</v>
      </c>
      <c r="C243" s="70" t="s">
        <v>641</v>
      </c>
      <c r="D243" s="70" t="s">
        <v>411</v>
      </c>
      <c r="E243" s="130">
        <v>40000</v>
      </c>
      <c r="F243" s="111">
        <f>H243-G243</f>
        <v>1.98</v>
      </c>
      <c r="G243" s="144">
        <v>0.66</v>
      </c>
      <c r="H243" s="130">
        <v>2.64</v>
      </c>
      <c r="I243" s="130">
        <f>SUM(H243:H244)</f>
        <v>3.06</v>
      </c>
      <c r="J243" s="23" t="s">
        <v>633</v>
      </c>
    </row>
    <row r="244" spans="1:10" ht="16" x14ac:dyDescent="0.2">
      <c r="A244" s="63"/>
      <c r="B244" s="75" t="s">
        <v>642</v>
      </c>
      <c r="C244" s="70"/>
      <c r="D244" s="70" t="s">
        <v>413</v>
      </c>
      <c r="E244" s="130">
        <v>10000</v>
      </c>
      <c r="F244" s="111">
        <v>0.42</v>
      </c>
      <c r="G244" s="144"/>
      <c r="H244" s="130">
        <f>0.42</f>
        <v>0.42</v>
      </c>
      <c r="I244" s="130"/>
      <c r="J244" s="23"/>
    </row>
    <row r="245" spans="1:10" ht="16" x14ac:dyDescent="0.2">
      <c r="A245" s="63"/>
      <c r="B245" s="75"/>
      <c r="C245" s="70"/>
      <c r="D245" s="70"/>
      <c r="E245" s="130"/>
      <c r="F245" s="111"/>
      <c r="G245" s="192"/>
      <c r="H245" s="130"/>
      <c r="I245" s="130"/>
      <c r="J245" s="23"/>
    </row>
    <row r="246" spans="1:10" ht="16" x14ac:dyDescent="0.2">
      <c r="A246" s="63">
        <v>59</v>
      </c>
      <c r="B246" s="75" t="s">
        <v>427</v>
      </c>
      <c r="C246" s="70" t="s">
        <v>428</v>
      </c>
      <c r="D246" s="70" t="s">
        <v>411</v>
      </c>
      <c r="E246" s="130">
        <v>10000</v>
      </c>
      <c r="F246" s="111">
        <v>0</v>
      </c>
      <c r="G246" s="144">
        <v>0</v>
      </c>
      <c r="H246" s="130">
        <v>0</v>
      </c>
      <c r="I246" s="130">
        <f>H246</f>
        <v>0</v>
      </c>
      <c r="J246" s="23" t="s">
        <v>640</v>
      </c>
    </row>
    <row r="247" spans="1:10" ht="16" x14ac:dyDescent="0.2">
      <c r="A247" s="63"/>
      <c r="B247" s="75"/>
      <c r="C247" s="70"/>
      <c r="D247" s="70"/>
      <c r="E247" s="130"/>
      <c r="F247" s="111"/>
      <c r="G247" s="192"/>
      <c r="H247" s="130"/>
      <c r="I247" s="130"/>
      <c r="J247" s="23"/>
    </row>
    <row r="248" spans="1:10" ht="16" x14ac:dyDescent="0.2">
      <c r="A248" s="63">
        <v>60</v>
      </c>
      <c r="B248" s="75" t="s">
        <v>594</v>
      </c>
      <c r="C248" s="66" t="s">
        <v>72</v>
      </c>
      <c r="D248" s="66" t="s">
        <v>411</v>
      </c>
      <c r="E248" s="78">
        <v>10000</v>
      </c>
      <c r="F248" s="109">
        <v>0</v>
      </c>
      <c r="G248" s="144">
        <f>H248-F248</f>
        <v>5.0199999999999996</v>
      </c>
      <c r="H248" s="78">
        <v>5.0199999999999996</v>
      </c>
      <c r="I248" s="78">
        <f>H248</f>
        <v>5.0199999999999996</v>
      </c>
      <c r="J248" s="23"/>
    </row>
    <row r="249" spans="1:10" ht="16" x14ac:dyDescent="0.2">
      <c r="A249" s="63"/>
      <c r="B249" s="75"/>
      <c r="C249" s="66"/>
      <c r="D249" s="66"/>
      <c r="E249" s="78"/>
      <c r="F249" s="109"/>
      <c r="G249" s="144"/>
      <c r="H249" s="78"/>
      <c r="I249" s="78"/>
      <c r="J249" s="23"/>
    </row>
    <row r="250" spans="1:10" ht="16" x14ac:dyDescent="0.2">
      <c r="A250" s="63">
        <v>61</v>
      </c>
      <c r="B250" s="75" t="s">
        <v>595</v>
      </c>
      <c r="C250" s="66" t="s">
        <v>118</v>
      </c>
      <c r="D250" s="66" t="s">
        <v>411</v>
      </c>
      <c r="E250" s="79">
        <v>10000</v>
      </c>
      <c r="F250" s="109">
        <v>0</v>
      </c>
      <c r="G250" s="144">
        <f>H250-F250</f>
        <v>8.02</v>
      </c>
      <c r="H250" s="79">
        <v>8.02</v>
      </c>
      <c r="I250" s="79">
        <f>SUM(H250:H251)</f>
        <v>12.2</v>
      </c>
      <c r="J250" s="23"/>
    </row>
    <row r="251" spans="1:10" ht="16" x14ac:dyDescent="0.2">
      <c r="A251" s="63"/>
      <c r="B251" s="75" t="s">
        <v>595</v>
      </c>
      <c r="C251" s="66"/>
      <c r="D251" s="66" t="s">
        <v>413</v>
      </c>
      <c r="E251" s="79">
        <v>100000</v>
      </c>
      <c r="F251" s="109">
        <v>4.18</v>
      </c>
      <c r="G251" s="144"/>
      <c r="H251" s="79">
        <f>F251</f>
        <v>4.18</v>
      </c>
      <c r="I251" s="79"/>
      <c r="J251" s="23"/>
    </row>
    <row r="252" spans="1:10" ht="16" x14ac:dyDescent="0.2">
      <c r="A252" s="63"/>
      <c r="B252" s="75"/>
      <c r="C252" s="66"/>
      <c r="D252" s="66"/>
      <c r="E252" s="79"/>
      <c r="F252" s="109"/>
      <c r="G252" s="144"/>
      <c r="H252" s="79"/>
      <c r="I252" s="79"/>
      <c r="J252" s="23"/>
    </row>
    <row r="253" spans="1:10" ht="16" x14ac:dyDescent="0.2">
      <c r="A253" s="63">
        <f>A250+1</f>
        <v>62</v>
      </c>
      <c r="B253" s="75" t="s">
        <v>596</v>
      </c>
      <c r="C253" s="66" t="s">
        <v>62</v>
      </c>
      <c r="D253" s="66" t="s">
        <v>411</v>
      </c>
      <c r="E253" s="79">
        <v>200000</v>
      </c>
      <c r="F253" s="109">
        <v>38.19</v>
      </c>
      <c r="G253" s="144">
        <f>H253-F253</f>
        <v>2.0100000000000051</v>
      </c>
      <c r="H253" s="79">
        <v>40.200000000000003</v>
      </c>
      <c r="I253" s="79">
        <f>SUM(H253:H256)</f>
        <v>52.330000000000005</v>
      </c>
      <c r="J253" s="23"/>
    </row>
    <row r="254" spans="1:10" ht="16" x14ac:dyDescent="0.2">
      <c r="A254" s="63"/>
      <c r="B254" s="75" t="s">
        <v>596</v>
      </c>
      <c r="C254" s="66"/>
      <c r="D254" s="66" t="s">
        <v>412</v>
      </c>
      <c r="E254" s="79">
        <v>10000</v>
      </c>
      <c r="F254" s="109">
        <v>3.42</v>
      </c>
      <c r="G254" s="144"/>
      <c r="H254" s="79">
        <f>F254</f>
        <v>3.42</v>
      </c>
      <c r="I254" s="79"/>
      <c r="J254" s="23"/>
    </row>
    <row r="255" spans="1:10" ht="16" x14ac:dyDescent="0.2">
      <c r="A255" s="63"/>
      <c r="B255" s="75" t="s">
        <v>596</v>
      </c>
      <c r="C255" s="66"/>
      <c r="D255" s="66" t="s">
        <v>413</v>
      </c>
      <c r="E255" s="78">
        <v>200000</v>
      </c>
      <c r="F255" s="109">
        <v>8.36</v>
      </c>
      <c r="G255" s="144"/>
      <c r="H255" s="79">
        <f>F255</f>
        <v>8.36</v>
      </c>
      <c r="I255" s="79"/>
      <c r="J255" s="23"/>
    </row>
    <row r="256" spans="1:10" ht="16" x14ac:dyDescent="0.2">
      <c r="A256" s="63"/>
      <c r="B256" s="75" t="s">
        <v>596</v>
      </c>
      <c r="C256" s="66"/>
      <c r="D256" s="66" t="s">
        <v>414</v>
      </c>
      <c r="E256" s="79">
        <v>10000</v>
      </c>
      <c r="F256" s="109">
        <v>0.35</v>
      </c>
      <c r="G256" s="144"/>
      <c r="H256" s="79">
        <f>F256</f>
        <v>0.35</v>
      </c>
      <c r="I256" s="79"/>
      <c r="J256" s="23"/>
    </row>
    <row r="257" spans="1:10" ht="16" x14ac:dyDescent="0.2">
      <c r="A257" s="63"/>
      <c r="B257" s="75"/>
      <c r="C257" s="66"/>
      <c r="D257" s="66"/>
      <c r="E257" s="79"/>
      <c r="F257" s="109"/>
      <c r="G257" s="144"/>
      <c r="H257" s="79"/>
      <c r="I257" s="79"/>
      <c r="J257" s="23"/>
    </row>
    <row r="258" spans="1:10" ht="16" x14ac:dyDescent="0.2">
      <c r="A258" s="63" t="e">
        <f>#REF!+1</f>
        <v>#REF!</v>
      </c>
      <c r="B258" s="75" t="s">
        <v>597</v>
      </c>
      <c r="C258" s="66" t="s">
        <v>38</v>
      </c>
      <c r="D258" s="66" t="s">
        <v>411</v>
      </c>
      <c r="E258" s="78">
        <v>20000</v>
      </c>
      <c r="F258" s="109">
        <f>H258-G258</f>
        <v>5.0199999999999996</v>
      </c>
      <c r="G258" s="144">
        <v>5.0199999999999996</v>
      </c>
      <c r="H258" s="78">
        <v>10.039999999999999</v>
      </c>
      <c r="I258" s="78">
        <f>SUM(H258:H261)</f>
        <v>14.649999999999999</v>
      </c>
      <c r="J258" s="211"/>
    </row>
    <row r="259" spans="1:10" ht="16" x14ac:dyDescent="0.2">
      <c r="A259" s="63"/>
      <c r="B259" s="75" t="s">
        <v>597</v>
      </c>
      <c r="C259" s="66"/>
      <c r="D259" s="66" t="s">
        <v>412</v>
      </c>
      <c r="E259" s="78">
        <v>10000</v>
      </c>
      <c r="F259" s="109">
        <v>3.42</v>
      </c>
      <c r="G259" s="144"/>
      <c r="H259" s="78">
        <f>F259</f>
        <v>3.42</v>
      </c>
      <c r="I259" s="78"/>
      <c r="J259" s="23"/>
    </row>
    <row r="260" spans="1:10" ht="16" x14ac:dyDescent="0.2">
      <c r="A260" s="63"/>
      <c r="B260" s="75" t="s">
        <v>597</v>
      </c>
      <c r="C260" s="66"/>
      <c r="D260" s="66" t="s">
        <v>413</v>
      </c>
      <c r="E260" s="78">
        <v>20000</v>
      </c>
      <c r="F260" s="109">
        <v>0.84</v>
      </c>
      <c r="G260" s="144"/>
      <c r="H260" s="78">
        <f>F260</f>
        <v>0.84</v>
      </c>
      <c r="I260" s="78"/>
      <c r="J260" s="23"/>
    </row>
    <row r="261" spans="1:10" ht="16" x14ac:dyDescent="0.2">
      <c r="A261" s="63"/>
      <c r="B261" s="75" t="s">
        <v>597</v>
      </c>
      <c r="C261" s="66"/>
      <c r="D261" s="66" t="s">
        <v>414</v>
      </c>
      <c r="E261" s="78">
        <v>10000</v>
      </c>
      <c r="F261" s="109">
        <v>0.35</v>
      </c>
      <c r="G261" s="144"/>
      <c r="H261" s="78">
        <f>F261</f>
        <v>0.35</v>
      </c>
      <c r="I261" s="78"/>
      <c r="J261" s="23"/>
    </row>
    <row r="262" spans="1:10" ht="16" x14ac:dyDescent="0.2">
      <c r="A262" s="63"/>
      <c r="B262" s="75"/>
      <c r="C262" s="66"/>
      <c r="D262" s="66"/>
      <c r="E262" s="78"/>
      <c r="F262" s="109"/>
      <c r="G262" s="144"/>
      <c r="H262" s="78"/>
      <c r="I262" s="78"/>
      <c r="J262" s="23"/>
    </row>
    <row r="263" spans="1:10" ht="16" x14ac:dyDescent="0.2">
      <c r="A263" s="63" t="e">
        <f>A258+1</f>
        <v>#REF!</v>
      </c>
      <c r="B263" s="75" t="s">
        <v>598</v>
      </c>
      <c r="C263" s="66" t="s">
        <v>134</v>
      </c>
      <c r="D263" s="66" t="s">
        <v>411</v>
      </c>
      <c r="E263" s="78">
        <v>200000</v>
      </c>
      <c r="F263" s="109">
        <f>H263-G263</f>
        <v>12.54</v>
      </c>
      <c r="G263" s="144">
        <v>0.66</v>
      </c>
      <c r="H263" s="78">
        <v>13.2</v>
      </c>
      <c r="I263" s="78">
        <f>SUM(H263:H267)</f>
        <v>29.839999999999996</v>
      </c>
      <c r="J263" s="23"/>
    </row>
    <row r="264" spans="1:10" ht="16" x14ac:dyDescent="0.2">
      <c r="A264" s="63"/>
      <c r="B264" s="75" t="s">
        <v>598</v>
      </c>
      <c r="C264" s="66"/>
      <c r="D264" s="66" t="s">
        <v>412</v>
      </c>
      <c r="E264" s="78">
        <v>10000</v>
      </c>
      <c r="F264" s="109">
        <v>3.42</v>
      </c>
      <c r="G264" s="144"/>
      <c r="H264" s="78">
        <f>F264</f>
        <v>3.42</v>
      </c>
      <c r="I264" s="78"/>
      <c r="J264" s="23"/>
    </row>
    <row r="265" spans="1:10" ht="16" x14ac:dyDescent="0.2">
      <c r="A265" s="63"/>
      <c r="B265" s="75" t="s">
        <v>598</v>
      </c>
      <c r="C265" s="66"/>
      <c r="D265" s="66" t="s">
        <v>413</v>
      </c>
      <c r="E265" s="78">
        <v>150000</v>
      </c>
      <c r="F265" s="109">
        <v>6.27</v>
      </c>
      <c r="G265" s="144"/>
      <c r="H265" s="78">
        <f>F265</f>
        <v>6.27</v>
      </c>
      <c r="I265" s="78"/>
      <c r="J265" s="23"/>
    </row>
    <row r="266" spans="1:10" ht="16" x14ac:dyDescent="0.2">
      <c r="A266" s="63"/>
      <c r="B266" s="75" t="s">
        <v>598</v>
      </c>
      <c r="C266" s="66"/>
      <c r="D266" s="66" t="s">
        <v>418</v>
      </c>
      <c r="E266" s="78">
        <v>150000</v>
      </c>
      <c r="F266" s="109">
        <v>6.6</v>
      </c>
      <c r="G266" s="144"/>
      <c r="H266" s="78">
        <f>F266</f>
        <v>6.6</v>
      </c>
      <c r="I266" s="78"/>
      <c r="J266" s="23"/>
    </row>
    <row r="267" spans="1:10" ht="16" x14ac:dyDescent="0.2">
      <c r="A267" s="63"/>
      <c r="B267" s="75" t="s">
        <v>598</v>
      </c>
      <c r="C267" s="66"/>
      <c r="D267" s="66" t="s">
        <v>414</v>
      </c>
      <c r="E267" s="78">
        <v>10000</v>
      </c>
      <c r="F267" s="109">
        <v>0.35</v>
      </c>
      <c r="G267" s="144"/>
      <c r="H267" s="78">
        <f>F267</f>
        <v>0.35</v>
      </c>
      <c r="I267" s="78"/>
      <c r="J267" s="23"/>
    </row>
    <row r="268" spans="1:10" ht="16" x14ac:dyDescent="0.2">
      <c r="A268" s="63"/>
      <c r="B268" s="75"/>
      <c r="C268" s="66"/>
      <c r="D268" s="66"/>
      <c r="E268" s="78"/>
      <c r="F268" s="109"/>
      <c r="G268" s="144"/>
      <c r="H268" s="78"/>
      <c r="I268" s="78"/>
      <c r="J268" s="23"/>
    </row>
    <row r="269" spans="1:10" ht="16" x14ac:dyDescent="0.2">
      <c r="A269" s="63">
        <v>68</v>
      </c>
      <c r="B269" s="75" t="s">
        <v>599</v>
      </c>
      <c r="C269" s="66" t="s">
        <v>186</v>
      </c>
      <c r="D269" s="66" t="s">
        <v>411</v>
      </c>
      <c r="E269" s="78">
        <v>250000</v>
      </c>
      <c r="F269" s="109">
        <v>48.24</v>
      </c>
      <c r="G269" s="144">
        <f>H269-F269</f>
        <v>2.009999999999998</v>
      </c>
      <c r="H269" s="78">
        <v>50.25</v>
      </c>
      <c r="I269" s="78">
        <f>SUM(H269:H272)</f>
        <v>91.55</v>
      </c>
      <c r="J269" s="23"/>
    </row>
    <row r="270" spans="1:10" ht="16" x14ac:dyDescent="0.2">
      <c r="A270" s="63"/>
      <c r="B270" s="75" t="s">
        <v>599</v>
      </c>
      <c r="C270" s="66"/>
      <c r="D270" s="66" t="s">
        <v>417</v>
      </c>
      <c r="E270" s="78">
        <v>45000</v>
      </c>
      <c r="F270" s="109">
        <v>19.850000000000001</v>
      </c>
      <c r="G270" s="144"/>
      <c r="H270" s="78">
        <f>F270</f>
        <v>19.850000000000001</v>
      </c>
      <c r="I270" s="78"/>
      <c r="J270" s="23"/>
    </row>
    <row r="271" spans="1:10" ht="16" x14ac:dyDescent="0.2">
      <c r="A271" s="63"/>
      <c r="B271" s="75" t="s">
        <v>599</v>
      </c>
      <c r="C271" s="66"/>
      <c r="D271" s="66" t="s">
        <v>413</v>
      </c>
      <c r="E271" s="78">
        <v>250000</v>
      </c>
      <c r="F271" s="109">
        <v>10.45</v>
      </c>
      <c r="G271" s="144"/>
      <c r="H271" s="78">
        <f>F271</f>
        <v>10.45</v>
      </c>
      <c r="I271" s="78"/>
      <c r="J271" s="23"/>
    </row>
    <row r="272" spans="1:10" ht="16" x14ac:dyDescent="0.2">
      <c r="A272" s="63"/>
      <c r="B272" s="75" t="s">
        <v>599</v>
      </c>
      <c r="C272" s="66"/>
      <c r="D272" s="66" t="s">
        <v>418</v>
      </c>
      <c r="E272" s="78">
        <v>250000</v>
      </c>
      <c r="F272" s="109">
        <v>11</v>
      </c>
      <c r="G272" s="144"/>
      <c r="H272" s="78">
        <f>F272</f>
        <v>11</v>
      </c>
      <c r="I272" s="78"/>
      <c r="J272" s="23"/>
    </row>
    <row r="273" spans="1:10" ht="16" x14ac:dyDescent="0.2">
      <c r="A273" s="63"/>
      <c r="B273" s="75"/>
      <c r="C273" s="66"/>
      <c r="D273" s="66"/>
      <c r="E273" s="78"/>
      <c r="F273" s="109"/>
      <c r="G273" s="144"/>
      <c r="H273" s="78"/>
      <c r="I273" s="78"/>
      <c r="J273" s="23"/>
    </row>
    <row r="274" spans="1:10" ht="16" x14ac:dyDescent="0.2">
      <c r="A274" s="63">
        <f>A269+1</f>
        <v>69</v>
      </c>
      <c r="B274" s="75" t="s">
        <v>600</v>
      </c>
      <c r="C274" s="66" t="s">
        <v>236</v>
      </c>
      <c r="D274" s="66" t="s">
        <v>411</v>
      </c>
      <c r="E274" s="78">
        <v>10000</v>
      </c>
      <c r="F274" s="109">
        <v>0</v>
      </c>
      <c r="G274" s="144">
        <f>H274-F274</f>
        <v>14.08</v>
      </c>
      <c r="H274" s="78">
        <v>14.08</v>
      </c>
      <c r="I274" s="78">
        <f>H274</f>
        <v>14.08</v>
      </c>
      <c r="J274" s="23"/>
    </row>
    <row r="275" spans="1:10" ht="16" x14ac:dyDescent="0.2">
      <c r="A275" s="63"/>
      <c r="B275" s="75"/>
      <c r="C275" s="66"/>
      <c r="D275" s="66"/>
      <c r="E275" s="78"/>
      <c r="F275" s="109"/>
      <c r="G275" s="144"/>
      <c r="H275" s="78"/>
      <c r="I275" s="78"/>
      <c r="J275" s="23"/>
    </row>
    <row r="276" spans="1:10" ht="16" x14ac:dyDescent="0.2">
      <c r="A276" s="63">
        <f>A274+1</f>
        <v>70</v>
      </c>
      <c r="B276" s="75" t="s">
        <v>601</v>
      </c>
      <c r="C276" s="66" t="s">
        <v>383</v>
      </c>
      <c r="D276" s="66" t="s">
        <v>411</v>
      </c>
      <c r="E276" s="78">
        <v>10000</v>
      </c>
      <c r="F276" s="109">
        <v>0</v>
      </c>
      <c r="G276" s="144">
        <f>H276-F276</f>
        <v>3.08</v>
      </c>
      <c r="H276" s="78">
        <v>3.08</v>
      </c>
      <c r="I276" s="78">
        <f>H276</f>
        <v>3.08</v>
      </c>
      <c r="J276" s="23"/>
    </row>
    <row r="277" spans="1:10" ht="16" x14ac:dyDescent="0.2">
      <c r="A277" s="63"/>
      <c r="B277" s="75"/>
      <c r="C277" s="66"/>
      <c r="D277" s="66"/>
      <c r="E277" s="78"/>
      <c r="F277" s="109"/>
      <c r="G277" s="144"/>
      <c r="H277" s="78"/>
      <c r="I277" s="78"/>
      <c r="J277" s="23"/>
    </row>
    <row r="278" spans="1:10" ht="16" x14ac:dyDescent="0.2">
      <c r="A278" s="63">
        <f>A276+1</f>
        <v>71</v>
      </c>
      <c r="B278" s="75" t="s">
        <v>602</v>
      </c>
      <c r="C278" s="66" t="s">
        <v>135</v>
      </c>
      <c r="D278" s="66" t="s">
        <v>411</v>
      </c>
      <c r="E278" s="78">
        <v>10000</v>
      </c>
      <c r="F278" s="109">
        <v>0</v>
      </c>
      <c r="G278" s="144">
        <f>H278-F278</f>
        <v>5.0199999999999996</v>
      </c>
      <c r="H278" s="79">
        <v>5.0199999999999996</v>
      </c>
      <c r="I278" s="79">
        <f>SUM(H278:H281)</f>
        <v>13.95</v>
      </c>
      <c r="J278" s="23"/>
    </row>
    <row r="279" spans="1:10" ht="16" x14ac:dyDescent="0.2">
      <c r="A279" s="63"/>
      <c r="B279" s="75" t="s">
        <v>602</v>
      </c>
      <c r="C279" s="66"/>
      <c r="D279" s="173" t="s">
        <v>413</v>
      </c>
      <c r="E279" s="78">
        <v>100000</v>
      </c>
      <c r="F279" s="109">
        <v>4.18</v>
      </c>
      <c r="G279" s="144"/>
      <c r="H279" s="79">
        <f>F279</f>
        <v>4.18</v>
      </c>
      <c r="I279" s="79"/>
      <c r="J279" s="23"/>
    </row>
    <row r="280" spans="1:10" ht="16" x14ac:dyDescent="0.2">
      <c r="A280" s="63"/>
      <c r="B280" s="75" t="s">
        <v>602</v>
      </c>
      <c r="C280" s="66"/>
      <c r="D280" s="173" t="s">
        <v>418</v>
      </c>
      <c r="E280" s="78">
        <v>100000</v>
      </c>
      <c r="F280" s="109">
        <v>4.4000000000000004</v>
      </c>
      <c r="G280" s="144"/>
      <c r="H280" s="79">
        <f>F280</f>
        <v>4.4000000000000004</v>
      </c>
      <c r="I280" s="79"/>
      <c r="J280" s="23"/>
    </row>
    <row r="281" spans="1:10" ht="16" x14ac:dyDescent="0.2">
      <c r="A281" s="63"/>
      <c r="B281" s="75" t="s">
        <v>602</v>
      </c>
      <c r="C281" s="66"/>
      <c r="D281" s="173" t="s">
        <v>414</v>
      </c>
      <c r="E281" s="78">
        <v>10000</v>
      </c>
      <c r="F281" s="109">
        <v>0.35</v>
      </c>
      <c r="G281" s="144"/>
      <c r="H281" s="79">
        <f>F281</f>
        <v>0.35</v>
      </c>
      <c r="I281" s="79"/>
      <c r="J281" s="23"/>
    </row>
    <row r="282" spans="1:10" ht="16" x14ac:dyDescent="0.2">
      <c r="A282" s="63"/>
      <c r="B282" s="75"/>
      <c r="C282" s="66"/>
      <c r="D282" s="66"/>
      <c r="E282" s="78"/>
      <c r="F282" s="109"/>
      <c r="G282" s="144"/>
      <c r="H282" s="79"/>
      <c r="I282" s="79"/>
      <c r="J282" s="23"/>
    </row>
    <row r="283" spans="1:10" ht="16" x14ac:dyDescent="0.2">
      <c r="A283" s="63">
        <f>A278+1</f>
        <v>72</v>
      </c>
      <c r="B283" s="75" t="s">
        <v>603</v>
      </c>
      <c r="C283" s="66" t="s">
        <v>42</v>
      </c>
      <c r="D283" s="66" t="s">
        <v>411</v>
      </c>
      <c r="E283" s="78">
        <v>250000</v>
      </c>
      <c r="F283" s="109">
        <v>30.24</v>
      </c>
      <c r="G283" s="144">
        <f>H283-F283</f>
        <v>1.2600000000000016</v>
      </c>
      <c r="H283" s="79">
        <v>31.5</v>
      </c>
      <c r="I283" s="79">
        <f>SUM(H283:H288)</f>
        <v>78.77</v>
      </c>
      <c r="J283" s="23"/>
    </row>
    <row r="284" spans="1:10" ht="16" x14ac:dyDescent="0.2">
      <c r="A284" s="63"/>
      <c r="B284" s="75" t="s">
        <v>603</v>
      </c>
      <c r="C284" s="66"/>
      <c r="D284" s="173" t="s">
        <v>417</v>
      </c>
      <c r="E284" s="78">
        <v>50000</v>
      </c>
      <c r="F284" s="109">
        <v>22.05</v>
      </c>
      <c r="G284" s="144"/>
      <c r="H284" s="79">
        <f>F284</f>
        <v>22.05</v>
      </c>
      <c r="I284" s="79"/>
      <c r="J284" s="23"/>
    </row>
    <row r="285" spans="1:10" ht="16" x14ac:dyDescent="0.2">
      <c r="A285" s="63"/>
      <c r="B285" s="75" t="s">
        <v>603</v>
      </c>
      <c r="C285" s="66"/>
      <c r="D285" s="173" t="s">
        <v>412</v>
      </c>
      <c r="E285" s="78">
        <v>10000</v>
      </c>
      <c r="F285" s="109">
        <v>3.42</v>
      </c>
      <c r="G285" s="144"/>
      <c r="H285" s="79">
        <f>F285</f>
        <v>3.42</v>
      </c>
      <c r="I285" s="79"/>
      <c r="J285" s="23"/>
    </row>
    <row r="286" spans="1:10" ht="16" x14ac:dyDescent="0.2">
      <c r="A286" s="63"/>
      <c r="B286" s="75" t="s">
        <v>603</v>
      </c>
      <c r="C286" s="66"/>
      <c r="D286" s="173" t="s">
        <v>413</v>
      </c>
      <c r="E286" s="78">
        <v>250000</v>
      </c>
      <c r="F286" s="109">
        <v>10.45</v>
      </c>
      <c r="G286" s="144"/>
      <c r="H286" s="79">
        <f>F286</f>
        <v>10.45</v>
      </c>
      <c r="I286" s="79"/>
      <c r="J286" s="23"/>
    </row>
    <row r="287" spans="1:10" ht="16" x14ac:dyDescent="0.2">
      <c r="A287" s="63"/>
      <c r="B287" s="75" t="s">
        <v>603</v>
      </c>
      <c r="C287" s="66"/>
      <c r="D287" s="173" t="s">
        <v>418</v>
      </c>
      <c r="E287" s="78">
        <v>250000</v>
      </c>
      <c r="F287" s="109">
        <v>11</v>
      </c>
      <c r="G287" s="144"/>
      <c r="H287" s="79">
        <f>F287</f>
        <v>11</v>
      </c>
      <c r="I287" s="79"/>
      <c r="J287" s="23"/>
    </row>
    <row r="288" spans="1:10" ht="16" x14ac:dyDescent="0.2">
      <c r="A288" s="63"/>
      <c r="B288" s="75" t="s">
        <v>603</v>
      </c>
      <c r="C288" s="66"/>
      <c r="D288" s="173" t="s">
        <v>414</v>
      </c>
      <c r="E288" s="78">
        <v>10000</v>
      </c>
      <c r="F288" s="109">
        <v>0.35</v>
      </c>
      <c r="G288" s="144"/>
      <c r="H288" s="79">
        <f>F288</f>
        <v>0.35</v>
      </c>
      <c r="I288" s="79"/>
      <c r="J288" s="23"/>
    </row>
    <row r="289" spans="1:10" ht="16" x14ac:dyDescent="0.2">
      <c r="A289" s="63"/>
      <c r="B289" s="75"/>
      <c r="C289" s="66"/>
      <c r="D289" s="66"/>
      <c r="E289" s="79"/>
      <c r="F289" s="109"/>
      <c r="G289" s="144"/>
      <c r="H289" s="79"/>
      <c r="I289" s="79"/>
      <c r="J289" s="23"/>
    </row>
    <row r="290" spans="1:10" ht="16" x14ac:dyDescent="0.2">
      <c r="A290" s="63">
        <f>A283+1</f>
        <v>73</v>
      </c>
      <c r="B290" s="75" t="s">
        <v>604</v>
      </c>
      <c r="C290" s="66" t="s">
        <v>43</v>
      </c>
      <c r="D290" s="66" t="s">
        <v>411</v>
      </c>
      <c r="E290" s="79">
        <v>180000</v>
      </c>
      <c r="F290" s="109">
        <v>136.34</v>
      </c>
      <c r="G290" s="144">
        <f>H290-F290</f>
        <v>8.0200000000000102</v>
      </c>
      <c r="H290" s="79">
        <v>144.36000000000001</v>
      </c>
      <c r="I290" s="79">
        <f>SUM(H290:H293)</f>
        <v>179.56</v>
      </c>
      <c r="J290" s="23"/>
    </row>
    <row r="291" spans="1:10" ht="16" x14ac:dyDescent="0.2">
      <c r="A291" s="63"/>
      <c r="B291" s="75" t="s">
        <v>604</v>
      </c>
      <c r="C291" s="66"/>
      <c r="D291" s="66" t="s">
        <v>417</v>
      </c>
      <c r="E291" s="79">
        <v>10000</v>
      </c>
      <c r="F291" s="109">
        <v>19.760000000000002</v>
      </c>
      <c r="G291" s="144"/>
      <c r="H291" s="79">
        <f>F291</f>
        <v>19.760000000000002</v>
      </c>
      <c r="I291" s="79"/>
      <c r="J291" s="23"/>
    </row>
    <row r="292" spans="1:10" ht="16" x14ac:dyDescent="0.2">
      <c r="A292" s="63"/>
      <c r="B292" s="75" t="s">
        <v>604</v>
      </c>
      <c r="C292" s="66"/>
      <c r="D292" s="66" t="s">
        <v>413</v>
      </c>
      <c r="E292" s="79">
        <v>180000</v>
      </c>
      <c r="F292" s="109">
        <v>7.52</v>
      </c>
      <c r="G292" s="144"/>
      <c r="H292" s="79">
        <f>F292</f>
        <v>7.52</v>
      </c>
      <c r="I292" s="79"/>
      <c r="J292" s="23"/>
    </row>
    <row r="293" spans="1:10" ht="16" x14ac:dyDescent="0.2">
      <c r="A293" s="63"/>
      <c r="B293" s="75" t="s">
        <v>604</v>
      </c>
      <c r="C293" s="66"/>
      <c r="D293" s="66" t="s">
        <v>418</v>
      </c>
      <c r="E293" s="78">
        <v>180000</v>
      </c>
      <c r="F293" s="109">
        <v>7.92</v>
      </c>
      <c r="G293" s="144"/>
      <c r="H293" s="79">
        <f>F293</f>
        <v>7.92</v>
      </c>
      <c r="I293" s="79"/>
      <c r="J293" s="23"/>
    </row>
    <row r="294" spans="1:10" ht="16" x14ac:dyDescent="0.2">
      <c r="A294" s="63"/>
      <c r="B294" s="75"/>
      <c r="C294" s="66"/>
      <c r="D294" s="66"/>
      <c r="E294" s="79"/>
      <c r="F294" s="109"/>
      <c r="G294" s="144"/>
      <c r="H294" s="79"/>
      <c r="I294" s="79"/>
      <c r="J294" s="23"/>
    </row>
    <row r="295" spans="1:10" ht="16" x14ac:dyDescent="0.2">
      <c r="A295" s="63">
        <v>74</v>
      </c>
      <c r="B295" s="75" t="s">
        <v>605</v>
      </c>
      <c r="C295" s="66" t="s">
        <v>340</v>
      </c>
      <c r="D295" s="66" t="s">
        <v>411</v>
      </c>
      <c r="E295" s="78">
        <v>20000</v>
      </c>
      <c r="F295" s="109">
        <v>1.26</v>
      </c>
      <c r="G295" s="144">
        <f>H295-F295</f>
        <v>1.26</v>
      </c>
      <c r="H295" s="78">
        <v>2.52</v>
      </c>
      <c r="I295" s="78">
        <f>SUM(H295:H296)</f>
        <v>2.94</v>
      </c>
      <c r="J295" s="23"/>
    </row>
    <row r="296" spans="1:10" ht="16" x14ac:dyDescent="0.2">
      <c r="A296" s="63"/>
      <c r="B296" s="75" t="s">
        <v>605</v>
      </c>
      <c r="C296" s="66"/>
      <c r="D296" s="66" t="s">
        <v>413</v>
      </c>
      <c r="E296" s="78">
        <v>10000</v>
      </c>
      <c r="F296" s="109">
        <v>0.42</v>
      </c>
      <c r="G296" s="144"/>
      <c r="H296" s="78">
        <f>F296</f>
        <v>0.42</v>
      </c>
      <c r="I296" s="78"/>
      <c r="J296" s="23"/>
    </row>
    <row r="297" spans="1:10" ht="16" x14ac:dyDescent="0.2">
      <c r="A297" s="63"/>
      <c r="B297" s="75"/>
      <c r="C297" s="66"/>
      <c r="D297" s="66"/>
      <c r="E297" s="78"/>
      <c r="F297" s="109"/>
      <c r="G297" s="144"/>
      <c r="H297" s="78"/>
      <c r="I297" s="78"/>
      <c r="J297" s="23"/>
    </row>
    <row r="298" spans="1:10" ht="16" x14ac:dyDescent="0.2">
      <c r="A298" s="63">
        <f>A295+1</f>
        <v>75</v>
      </c>
      <c r="B298" s="75" t="s">
        <v>606</v>
      </c>
      <c r="C298" s="66" t="s">
        <v>44</v>
      </c>
      <c r="D298" s="66" t="s">
        <v>411</v>
      </c>
      <c r="E298" s="79">
        <v>10000</v>
      </c>
      <c r="F298" s="109">
        <v>0</v>
      </c>
      <c r="G298" s="144">
        <f>H298-F298</f>
        <v>8.02</v>
      </c>
      <c r="H298" s="79">
        <v>8.02</v>
      </c>
      <c r="I298" s="79">
        <f>SUM(H298:H299)</f>
        <v>8.44</v>
      </c>
      <c r="J298" s="23"/>
    </row>
    <row r="299" spans="1:10" ht="16" x14ac:dyDescent="0.2">
      <c r="A299" s="63"/>
      <c r="B299" s="75" t="s">
        <v>606</v>
      </c>
      <c r="C299" s="66"/>
      <c r="D299" s="66" t="s">
        <v>413</v>
      </c>
      <c r="E299" s="79">
        <v>10000</v>
      </c>
      <c r="F299" s="109">
        <v>0.42</v>
      </c>
      <c r="G299" s="144"/>
      <c r="H299" s="79">
        <f>F299</f>
        <v>0.42</v>
      </c>
      <c r="I299" s="79"/>
      <c r="J299" s="23"/>
    </row>
    <row r="300" spans="1:10" ht="16" x14ac:dyDescent="0.2">
      <c r="A300" s="63"/>
      <c r="B300" s="75"/>
      <c r="C300" s="66"/>
      <c r="D300" s="66"/>
      <c r="E300" s="79"/>
      <c r="F300" s="109"/>
      <c r="G300" s="144"/>
      <c r="H300" s="79"/>
      <c r="I300" s="79"/>
      <c r="J300" s="23"/>
    </row>
    <row r="301" spans="1:10" ht="16" x14ac:dyDescent="0.2">
      <c r="A301" s="63">
        <f>A298+1</f>
        <v>76</v>
      </c>
      <c r="B301" s="75" t="s">
        <v>607</v>
      </c>
      <c r="C301" s="66" t="s">
        <v>96</v>
      </c>
      <c r="D301" s="66" t="s">
        <v>411</v>
      </c>
      <c r="E301" s="79">
        <v>30000</v>
      </c>
      <c r="F301" s="109">
        <v>2.52</v>
      </c>
      <c r="G301" s="144">
        <f>H301-F301</f>
        <v>1.2599999999999998</v>
      </c>
      <c r="H301" s="79">
        <v>3.78</v>
      </c>
      <c r="I301" s="79">
        <f>SUM(H301:H302)</f>
        <v>4.2</v>
      </c>
      <c r="J301" s="23"/>
    </row>
    <row r="302" spans="1:10" ht="16" x14ac:dyDescent="0.2">
      <c r="A302" s="63"/>
      <c r="B302" s="75" t="s">
        <v>607</v>
      </c>
      <c r="C302" s="66"/>
      <c r="D302" s="66" t="s">
        <v>413</v>
      </c>
      <c r="E302" s="79">
        <v>10000</v>
      </c>
      <c r="F302" s="109">
        <v>0.42</v>
      </c>
      <c r="G302" s="144"/>
      <c r="H302" s="79">
        <f>F302</f>
        <v>0.42</v>
      </c>
      <c r="I302" s="79"/>
      <c r="J302" s="23"/>
    </row>
    <row r="303" spans="1:10" ht="16" x14ac:dyDescent="0.2">
      <c r="A303" s="63"/>
      <c r="B303" s="75"/>
      <c r="C303" s="66"/>
      <c r="D303" s="66"/>
      <c r="E303" s="79"/>
      <c r="F303" s="109"/>
      <c r="G303" s="144"/>
      <c r="H303" s="79"/>
      <c r="I303" s="79"/>
      <c r="J303" s="23"/>
    </row>
    <row r="304" spans="1:10" ht="16" x14ac:dyDescent="0.2">
      <c r="A304" s="63">
        <v>77</v>
      </c>
      <c r="B304" s="75" t="s">
        <v>608</v>
      </c>
      <c r="C304" s="66" t="s">
        <v>496</v>
      </c>
      <c r="D304" s="66" t="s">
        <v>411</v>
      </c>
      <c r="E304" s="79">
        <v>10000</v>
      </c>
      <c r="F304" s="109">
        <v>0</v>
      </c>
      <c r="G304" s="144">
        <v>0.91</v>
      </c>
      <c r="H304" s="79">
        <f>SUM(F304:G304)</f>
        <v>0.91</v>
      </c>
      <c r="I304" s="79">
        <f>H304</f>
        <v>0.91</v>
      </c>
      <c r="J304" s="23"/>
    </row>
    <row r="305" spans="1:10" ht="16" x14ac:dyDescent="0.2">
      <c r="A305" s="63"/>
      <c r="B305" s="75"/>
      <c r="C305" s="66"/>
      <c r="D305" s="66"/>
      <c r="E305" s="79"/>
      <c r="F305" s="109"/>
      <c r="G305" s="144"/>
      <c r="H305" s="79"/>
      <c r="I305" s="79"/>
      <c r="J305" s="23"/>
    </row>
    <row r="306" spans="1:10" ht="16" x14ac:dyDescent="0.2">
      <c r="A306" s="63">
        <v>78</v>
      </c>
      <c r="B306" s="75" t="s">
        <v>609</v>
      </c>
      <c r="C306" s="66" t="s">
        <v>137</v>
      </c>
      <c r="D306" s="66" t="s">
        <v>411</v>
      </c>
      <c r="E306" s="79">
        <v>100000</v>
      </c>
      <c r="F306" s="109">
        <f>H306-G306</f>
        <v>5.9399999999999995</v>
      </c>
      <c r="G306" s="144">
        <v>0.66</v>
      </c>
      <c r="H306" s="79">
        <v>6.6</v>
      </c>
      <c r="I306" s="79">
        <f>SUM(H306:H307)</f>
        <v>10.78</v>
      </c>
      <c r="J306" s="23"/>
    </row>
    <row r="307" spans="1:10" ht="16" x14ac:dyDescent="0.2">
      <c r="A307" s="63"/>
      <c r="B307" s="75" t="s">
        <v>609</v>
      </c>
      <c r="C307" s="66"/>
      <c r="D307" s="66" t="s">
        <v>413</v>
      </c>
      <c r="E307" s="79">
        <v>100000</v>
      </c>
      <c r="F307" s="109">
        <v>4.18</v>
      </c>
      <c r="G307" s="144"/>
      <c r="H307" s="79">
        <f>F307</f>
        <v>4.18</v>
      </c>
      <c r="I307" s="79"/>
      <c r="J307" s="23"/>
    </row>
    <row r="308" spans="1:10" ht="16" x14ac:dyDescent="0.2">
      <c r="A308" s="63"/>
      <c r="B308" s="75"/>
      <c r="C308" s="66"/>
      <c r="D308" s="66"/>
      <c r="E308" s="79"/>
      <c r="F308" s="109"/>
      <c r="G308" s="144"/>
      <c r="H308" s="79"/>
      <c r="I308" s="79"/>
      <c r="J308" s="23"/>
    </row>
    <row r="309" spans="1:10" ht="16" x14ac:dyDescent="0.2">
      <c r="A309" s="63">
        <f>A306+1</f>
        <v>79</v>
      </c>
      <c r="B309" s="75" t="s">
        <v>610</v>
      </c>
      <c r="C309" s="66" t="s">
        <v>45</v>
      </c>
      <c r="D309" s="66" t="s">
        <v>411</v>
      </c>
      <c r="E309" s="78">
        <v>10000</v>
      </c>
      <c r="F309" s="109">
        <v>0</v>
      </c>
      <c r="G309" s="144">
        <v>2.0099999999999998</v>
      </c>
      <c r="H309" s="78">
        <v>2.0099999999999998</v>
      </c>
      <c r="I309" s="78">
        <f>H309</f>
        <v>2.0099999999999998</v>
      </c>
      <c r="J309" s="211"/>
    </row>
    <row r="310" spans="1:10" ht="16" x14ac:dyDescent="0.2">
      <c r="A310" s="63"/>
      <c r="B310" s="75"/>
      <c r="C310" s="66"/>
      <c r="D310" s="66"/>
      <c r="E310" s="79"/>
      <c r="F310" s="109"/>
      <c r="G310" s="144"/>
      <c r="H310" s="79"/>
      <c r="I310" s="79"/>
      <c r="J310" s="23"/>
    </row>
    <row r="311" spans="1:10" ht="16" x14ac:dyDescent="0.2">
      <c r="A311" s="63">
        <f>A309+1</f>
        <v>80</v>
      </c>
      <c r="B311" s="75" t="s">
        <v>611</v>
      </c>
      <c r="C311" s="66" t="s">
        <v>230</v>
      </c>
      <c r="D311" s="66" t="s">
        <v>411</v>
      </c>
      <c r="E311" s="79">
        <v>100000</v>
      </c>
      <c r="F311" s="109">
        <v>27.72</v>
      </c>
      <c r="G311" s="144">
        <f>H311-F311</f>
        <v>3.0800000000000018</v>
      </c>
      <c r="H311" s="79">
        <v>30.8</v>
      </c>
      <c r="I311" s="79">
        <f>SUM(H311:H315)</f>
        <v>65.819999999999993</v>
      </c>
      <c r="J311" s="23"/>
    </row>
    <row r="312" spans="1:10" ht="16" x14ac:dyDescent="0.2">
      <c r="A312" s="63"/>
      <c r="B312" s="75" t="s">
        <v>611</v>
      </c>
      <c r="C312" s="66"/>
      <c r="D312" s="66" t="s">
        <v>417</v>
      </c>
      <c r="E312" s="79">
        <v>50000</v>
      </c>
      <c r="F312" s="109">
        <v>22.05</v>
      </c>
      <c r="G312" s="144"/>
      <c r="H312" s="79">
        <f>F312</f>
        <v>22.05</v>
      </c>
      <c r="I312" s="79"/>
      <c r="J312" s="23"/>
    </row>
    <row r="313" spans="1:10" ht="16" x14ac:dyDescent="0.2">
      <c r="A313" s="63"/>
      <c r="B313" s="75" t="s">
        <v>611</v>
      </c>
      <c r="C313" s="66"/>
      <c r="D313" s="66" t="s">
        <v>412</v>
      </c>
      <c r="E313" s="79">
        <v>10000</v>
      </c>
      <c r="F313" s="109">
        <v>3.42</v>
      </c>
      <c r="G313" s="144"/>
      <c r="H313" s="79">
        <f>F313</f>
        <v>3.42</v>
      </c>
      <c r="I313" s="79"/>
      <c r="J313" s="23"/>
    </row>
    <row r="314" spans="1:10" ht="16" x14ac:dyDescent="0.2">
      <c r="A314" s="63"/>
      <c r="B314" s="75" t="s">
        <v>611</v>
      </c>
      <c r="C314" s="66"/>
      <c r="D314" s="66" t="s">
        <v>413</v>
      </c>
      <c r="E314" s="79">
        <v>220000</v>
      </c>
      <c r="F314" s="109">
        <v>9.1999999999999993</v>
      </c>
      <c r="G314" s="144"/>
      <c r="H314" s="79">
        <f>F314</f>
        <v>9.1999999999999993</v>
      </c>
      <c r="I314" s="79"/>
      <c r="J314" s="23"/>
    </row>
    <row r="315" spans="1:10" ht="16" x14ac:dyDescent="0.2">
      <c r="A315" s="63"/>
      <c r="B315" s="75" t="s">
        <v>611</v>
      </c>
      <c r="C315" s="66"/>
      <c r="D315" s="66" t="s">
        <v>414</v>
      </c>
      <c r="E315" s="79">
        <v>10000</v>
      </c>
      <c r="F315" s="109">
        <v>0.35</v>
      </c>
      <c r="G315" s="144"/>
      <c r="H315" s="79">
        <f>F315</f>
        <v>0.35</v>
      </c>
      <c r="I315" s="79"/>
      <c r="J315" s="23"/>
    </row>
    <row r="316" spans="1:10" ht="16" x14ac:dyDescent="0.2">
      <c r="A316" s="63"/>
      <c r="B316" s="75"/>
      <c r="C316" s="66"/>
      <c r="D316" s="66"/>
      <c r="E316" s="79"/>
      <c r="F316" s="109"/>
      <c r="G316" s="144"/>
      <c r="H316" s="79"/>
      <c r="I316" s="79"/>
      <c r="J316" s="23"/>
    </row>
    <row r="317" spans="1:10" ht="16" x14ac:dyDescent="0.2">
      <c r="A317" s="63">
        <f>A311+1</f>
        <v>81</v>
      </c>
      <c r="B317" s="75" t="s">
        <v>612</v>
      </c>
      <c r="C317" s="66" t="s">
        <v>334</v>
      </c>
      <c r="D317" s="66" t="s">
        <v>411</v>
      </c>
      <c r="E317" s="78">
        <v>80000</v>
      </c>
      <c r="F317" s="109">
        <f>H317-G317</f>
        <v>21.560000000000002</v>
      </c>
      <c r="G317" s="144">
        <v>3.08</v>
      </c>
      <c r="H317" s="78">
        <v>24.64</v>
      </c>
      <c r="I317" s="78">
        <f>SUM(H317:H322)</f>
        <v>72.259999999999991</v>
      </c>
      <c r="J317" s="23"/>
    </row>
    <row r="318" spans="1:10" ht="16" x14ac:dyDescent="0.2">
      <c r="A318" s="63"/>
      <c r="B318" s="75" t="s">
        <v>612</v>
      </c>
      <c r="C318" s="66"/>
      <c r="D318" s="173" t="s">
        <v>417</v>
      </c>
      <c r="E318" s="78">
        <v>50000</v>
      </c>
      <c r="F318" s="109">
        <v>14.15</v>
      </c>
      <c r="G318" s="144"/>
      <c r="H318" s="78">
        <f>F318</f>
        <v>14.15</v>
      </c>
      <c r="I318" s="78"/>
      <c r="J318" s="91"/>
    </row>
    <row r="319" spans="1:10" ht="16" x14ac:dyDescent="0.2">
      <c r="A319" s="63"/>
      <c r="B319" s="75" t="s">
        <v>612</v>
      </c>
      <c r="C319" s="66"/>
      <c r="D319" s="173" t="s">
        <v>412</v>
      </c>
      <c r="E319" s="78">
        <v>10000</v>
      </c>
      <c r="F319" s="109">
        <v>3.42</v>
      </c>
      <c r="G319" s="144"/>
      <c r="H319" s="78">
        <f>F319</f>
        <v>3.42</v>
      </c>
      <c r="I319" s="78"/>
      <c r="J319" s="91"/>
    </row>
    <row r="320" spans="1:10" ht="16" x14ac:dyDescent="0.2">
      <c r="A320" s="63"/>
      <c r="B320" s="75" t="s">
        <v>612</v>
      </c>
      <c r="C320" s="66"/>
      <c r="D320" s="173" t="s">
        <v>413</v>
      </c>
      <c r="E320" s="78">
        <v>500000</v>
      </c>
      <c r="F320" s="109">
        <v>20.9</v>
      </c>
      <c r="G320" s="144"/>
      <c r="H320" s="78">
        <f>F320</f>
        <v>20.9</v>
      </c>
      <c r="I320" s="78"/>
      <c r="J320" s="91"/>
    </row>
    <row r="321" spans="1:10" ht="16" x14ac:dyDescent="0.2">
      <c r="A321" s="63"/>
      <c r="B321" s="75" t="s">
        <v>612</v>
      </c>
      <c r="C321" s="66"/>
      <c r="D321" s="173" t="s">
        <v>418</v>
      </c>
      <c r="E321" s="78">
        <v>200000</v>
      </c>
      <c r="F321" s="109">
        <v>8.8000000000000007</v>
      </c>
      <c r="G321" s="144"/>
      <c r="H321" s="78">
        <f>F321</f>
        <v>8.8000000000000007</v>
      </c>
      <c r="I321" s="78"/>
      <c r="J321" s="91"/>
    </row>
    <row r="322" spans="1:10" ht="16" x14ac:dyDescent="0.2">
      <c r="A322" s="63"/>
      <c r="B322" s="75" t="s">
        <v>612</v>
      </c>
      <c r="C322" s="66"/>
      <c r="D322" s="173" t="s">
        <v>414</v>
      </c>
      <c r="E322" s="78">
        <v>10000</v>
      </c>
      <c r="F322" s="109">
        <v>0.35</v>
      </c>
      <c r="G322" s="144"/>
      <c r="H322" s="79">
        <f>F322</f>
        <v>0.35</v>
      </c>
      <c r="I322" s="79"/>
      <c r="J322" s="91"/>
    </row>
    <row r="323" spans="1:10" ht="16" x14ac:dyDescent="0.2">
      <c r="A323" s="63"/>
      <c r="B323" s="75"/>
      <c r="C323" s="66"/>
      <c r="D323" s="66"/>
      <c r="E323" s="78"/>
      <c r="F323" s="109"/>
      <c r="G323" s="144"/>
      <c r="H323" s="79"/>
      <c r="I323" s="79"/>
      <c r="J323" s="91"/>
    </row>
    <row r="324" spans="1:10" ht="16" x14ac:dyDescent="0.2">
      <c r="A324" s="63">
        <f>A317+1</f>
        <v>82</v>
      </c>
      <c r="B324" s="75" t="s">
        <v>613</v>
      </c>
      <c r="C324" s="66" t="s">
        <v>182</v>
      </c>
      <c r="D324" s="66" t="s">
        <v>411</v>
      </c>
      <c r="E324" s="78">
        <v>10000</v>
      </c>
      <c r="F324" s="109">
        <v>0</v>
      </c>
      <c r="G324" s="144">
        <f>H324-F324</f>
        <v>0.91</v>
      </c>
      <c r="H324" s="78">
        <v>0.91</v>
      </c>
      <c r="I324" s="78">
        <f>SUM(H324:H325)</f>
        <v>1.54</v>
      </c>
      <c r="J324" s="104"/>
    </row>
    <row r="325" spans="1:10" ht="16" x14ac:dyDescent="0.2">
      <c r="A325" s="63"/>
      <c r="B325" s="75" t="s">
        <v>613</v>
      </c>
      <c r="C325" s="66"/>
      <c r="D325" s="66" t="s">
        <v>417</v>
      </c>
      <c r="E325" s="78">
        <v>5000</v>
      </c>
      <c r="F325" s="109">
        <v>0.63</v>
      </c>
      <c r="G325" s="144"/>
      <c r="H325" s="78">
        <f>F325</f>
        <v>0.63</v>
      </c>
      <c r="I325" s="78"/>
      <c r="J325" s="104"/>
    </row>
    <row r="326" spans="1:10" ht="16" x14ac:dyDescent="0.2">
      <c r="A326" s="63"/>
      <c r="B326" s="75"/>
      <c r="C326" s="66"/>
      <c r="D326" s="66"/>
      <c r="E326" s="78"/>
      <c r="F326" s="109"/>
      <c r="G326" s="144"/>
      <c r="H326" s="78"/>
      <c r="I326" s="78"/>
      <c r="J326" s="104"/>
    </row>
    <row r="327" spans="1:10" ht="16" x14ac:dyDescent="0.2">
      <c r="A327" s="63">
        <f>A324+1</f>
        <v>83</v>
      </c>
      <c r="B327" s="75" t="s">
        <v>614</v>
      </c>
      <c r="C327" s="66" t="s">
        <v>366</v>
      </c>
      <c r="D327" s="66" t="s">
        <v>411</v>
      </c>
      <c r="E327" s="78">
        <v>10000</v>
      </c>
      <c r="F327" s="109">
        <v>0</v>
      </c>
      <c r="G327" s="144">
        <f>H327-F327</f>
        <v>3.08</v>
      </c>
      <c r="H327" s="78">
        <v>3.08</v>
      </c>
      <c r="I327" s="78">
        <f>SUM(H327:H332)</f>
        <v>19.840000000000003</v>
      </c>
      <c r="J327" s="104"/>
    </row>
    <row r="328" spans="1:10" ht="16" x14ac:dyDescent="0.2">
      <c r="A328" s="63"/>
      <c r="B328" s="75" t="s">
        <v>614</v>
      </c>
      <c r="C328" s="66"/>
      <c r="D328" s="173" t="s">
        <v>417</v>
      </c>
      <c r="E328" s="78">
        <v>10000</v>
      </c>
      <c r="F328" s="109">
        <v>4.41</v>
      </c>
      <c r="G328" s="144"/>
      <c r="H328" s="78">
        <f>F328</f>
        <v>4.41</v>
      </c>
      <c r="I328" s="78"/>
      <c r="J328" s="211"/>
    </row>
    <row r="329" spans="1:10" ht="16" x14ac:dyDescent="0.2">
      <c r="A329" s="63"/>
      <c r="B329" s="75" t="s">
        <v>614</v>
      </c>
      <c r="C329" s="66"/>
      <c r="D329" s="173" t="s">
        <v>412</v>
      </c>
      <c r="E329" s="78">
        <v>10000</v>
      </c>
      <c r="F329" s="109">
        <v>3.42</v>
      </c>
      <c r="G329" s="144"/>
      <c r="H329" s="78">
        <f>F329</f>
        <v>3.42</v>
      </c>
      <c r="I329" s="78"/>
      <c r="J329" s="104"/>
    </row>
    <row r="330" spans="1:10" ht="16" x14ac:dyDescent="0.2">
      <c r="A330" s="63"/>
      <c r="B330" s="75" t="s">
        <v>614</v>
      </c>
      <c r="C330" s="66"/>
      <c r="D330" s="173" t="s">
        <v>413</v>
      </c>
      <c r="E330" s="78">
        <v>100000</v>
      </c>
      <c r="F330" s="109">
        <v>4.18</v>
      </c>
      <c r="G330" s="144"/>
      <c r="H330" s="78">
        <f>F330</f>
        <v>4.18</v>
      </c>
      <c r="I330" s="78"/>
      <c r="J330" s="104"/>
    </row>
    <row r="331" spans="1:10" ht="16" x14ac:dyDescent="0.2">
      <c r="A331" s="63"/>
      <c r="B331" s="75" t="s">
        <v>614</v>
      </c>
      <c r="C331" s="66"/>
      <c r="D331" s="173" t="s">
        <v>418</v>
      </c>
      <c r="E331" s="78">
        <v>100000</v>
      </c>
      <c r="F331" s="109">
        <v>4.4000000000000004</v>
      </c>
      <c r="G331" s="144"/>
      <c r="H331" s="78">
        <f>F331</f>
        <v>4.4000000000000004</v>
      </c>
      <c r="I331" s="78"/>
      <c r="J331" s="104"/>
    </row>
    <row r="332" spans="1:10" ht="16" x14ac:dyDescent="0.2">
      <c r="A332" s="63"/>
      <c r="B332" s="75" t="s">
        <v>614</v>
      </c>
      <c r="C332" s="66"/>
      <c r="D332" s="173" t="s">
        <v>414</v>
      </c>
      <c r="E332" s="78">
        <v>10000</v>
      </c>
      <c r="F332" s="109">
        <v>0.35</v>
      </c>
      <c r="G332" s="144"/>
      <c r="H332" s="78">
        <f>F332</f>
        <v>0.35</v>
      </c>
      <c r="I332" s="78"/>
      <c r="J332" s="104"/>
    </row>
    <row r="333" spans="1:10" ht="16" x14ac:dyDescent="0.2">
      <c r="A333" s="63"/>
      <c r="B333" s="75"/>
      <c r="C333" s="66"/>
      <c r="D333" s="66"/>
      <c r="E333" s="78"/>
      <c r="F333" s="109"/>
      <c r="G333" s="144"/>
      <c r="H333" s="78"/>
      <c r="I333" s="78"/>
      <c r="J333" s="104"/>
    </row>
    <row r="334" spans="1:10" ht="16" x14ac:dyDescent="0.2">
      <c r="A334" s="63">
        <f>A327+1</f>
        <v>84</v>
      </c>
      <c r="B334" s="75" t="s">
        <v>615</v>
      </c>
      <c r="C334" s="66" t="s">
        <v>100</v>
      </c>
      <c r="D334" s="66" t="s">
        <v>411</v>
      </c>
      <c r="E334" s="79">
        <v>10000</v>
      </c>
      <c r="F334" s="109">
        <v>0</v>
      </c>
      <c r="G334" s="144">
        <f>H334-F334</f>
        <v>0.66</v>
      </c>
      <c r="H334" s="79">
        <v>0.66</v>
      </c>
      <c r="I334" s="79">
        <f>SUM(H334:H335)</f>
        <v>2.75</v>
      </c>
      <c r="J334" s="23"/>
    </row>
    <row r="335" spans="1:10" ht="16" x14ac:dyDescent="0.2">
      <c r="A335" s="63"/>
      <c r="B335" s="75" t="s">
        <v>615</v>
      </c>
      <c r="C335" s="66"/>
      <c r="D335" s="66" t="s">
        <v>413</v>
      </c>
      <c r="E335" s="79">
        <v>50000</v>
      </c>
      <c r="F335" s="109">
        <v>2.09</v>
      </c>
      <c r="G335" s="144"/>
      <c r="H335" s="79">
        <f>F335</f>
        <v>2.09</v>
      </c>
      <c r="I335" s="79"/>
      <c r="J335" s="23"/>
    </row>
    <row r="336" spans="1:10" ht="16" x14ac:dyDescent="0.2">
      <c r="A336" s="63"/>
      <c r="B336" s="75"/>
      <c r="C336" s="66"/>
      <c r="D336" s="66"/>
      <c r="E336" s="79"/>
      <c r="F336" s="109"/>
      <c r="G336" s="144"/>
      <c r="H336" s="79"/>
      <c r="I336" s="79"/>
      <c r="J336" s="23"/>
    </row>
    <row r="337" spans="1:10" ht="16" x14ac:dyDescent="0.2">
      <c r="A337" s="63"/>
      <c r="B337" s="75" t="s">
        <v>536</v>
      </c>
      <c r="C337" s="66" t="s">
        <v>524</v>
      </c>
      <c r="D337" s="66" t="s">
        <v>411</v>
      </c>
      <c r="E337" s="78">
        <v>10000</v>
      </c>
      <c r="F337" s="78">
        <v>0</v>
      </c>
      <c r="G337" s="78">
        <f>H337-F337</f>
        <v>0.66</v>
      </c>
      <c r="H337" s="78">
        <v>0.66</v>
      </c>
      <c r="I337" s="78">
        <f>SUM(H337:H339)</f>
        <v>2.87</v>
      </c>
      <c r="J337" s="23" t="s">
        <v>528</v>
      </c>
    </row>
    <row r="338" spans="1:10" ht="16" x14ac:dyDescent="0.2">
      <c r="A338" s="63"/>
      <c r="B338" s="75" t="s">
        <v>536</v>
      </c>
      <c r="C338" s="66"/>
      <c r="D338" s="66" t="s">
        <v>412</v>
      </c>
      <c r="E338" s="78">
        <v>4000</v>
      </c>
      <c r="F338" s="78">
        <v>1.37</v>
      </c>
      <c r="G338" s="78"/>
      <c r="H338" s="78">
        <f>F338</f>
        <v>1.37</v>
      </c>
      <c r="I338" s="78"/>
      <c r="J338" s="23"/>
    </row>
    <row r="339" spans="1:10" ht="16" x14ac:dyDescent="0.2">
      <c r="A339" s="63"/>
      <c r="B339" s="75" t="s">
        <v>536</v>
      </c>
      <c r="C339" s="66"/>
      <c r="D339" s="66" t="s">
        <v>413</v>
      </c>
      <c r="E339" s="78">
        <v>20000</v>
      </c>
      <c r="F339" s="78">
        <v>0.84</v>
      </c>
      <c r="G339" s="78"/>
      <c r="H339" s="78">
        <f>F339</f>
        <v>0.84</v>
      </c>
      <c r="I339" s="78"/>
      <c r="J339" s="23"/>
    </row>
    <row r="340" spans="1:10" ht="16" x14ac:dyDescent="0.2">
      <c r="A340" s="63"/>
      <c r="B340" s="75"/>
      <c r="C340" s="66"/>
      <c r="D340" s="66"/>
      <c r="E340" s="79"/>
      <c r="F340" s="109"/>
      <c r="G340" s="144"/>
      <c r="H340" s="79"/>
      <c r="I340" s="79"/>
      <c r="J340" s="23"/>
    </row>
    <row r="341" spans="1:10" ht="16" x14ac:dyDescent="0.2">
      <c r="A341" s="63"/>
      <c r="B341" s="75"/>
      <c r="C341" s="66"/>
      <c r="D341" s="66"/>
      <c r="E341" s="79"/>
      <c r="F341" s="109"/>
      <c r="G341" s="144"/>
      <c r="H341" s="79"/>
      <c r="I341" s="79"/>
      <c r="J341" s="23"/>
    </row>
    <row r="342" spans="1:10" ht="16" x14ac:dyDescent="0.2">
      <c r="A342" s="63"/>
      <c r="B342" s="75" t="s">
        <v>616</v>
      </c>
      <c r="C342" s="66" t="s">
        <v>437</v>
      </c>
      <c r="D342" s="66" t="s">
        <v>411</v>
      </c>
      <c r="E342" s="78">
        <v>100000</v>
      </c>
      <c r="F342" s="109">
        <f>H342-G342</f>
        <v>5.9399999999999995</v>
      </c>
      <c r="G342" s="144">
        <v>0.66</v>
      </c>
      <c r="H342" s="78">
        <v>6.6</v>
      </c>
      <c r="I342" s="78">
        <f>SUM(H342:H343)</f>
        <v>10.78</v>
      </c>
      <c r="J342" s="23"/>
    </row>
    <row r="343" spans="1:10" ht="16" x14ac:dyDescent="0.2">
      <c r="A343" s="63"/>
      <c r="B343" s="75" t="s">
        <v>616</v>
      </c>
      <c r="C343" s="66"/>
      <c r="D343" s="66" t="s">
        <v>413</v>
      </c>
      <c r="E343" s="78">
        <v>100000</v>
      </c>
      <c r="F343" s="109">
        <v>4.18</v>
      </c>
      <c r="G343" s="144"/>
      <c r="H343" s="78">
        <f>F343</f>
        <v>4.18</v>
      </c>
      <c r="I343" s="223"/>
      <c r="J343" s="23"/>
    </row>
    <row r="344" spans="1:10" ht="16" x14ac:dyDescent="0.2">
      <c r="A344" s="63"/>
      <c r="B344" s="75"/>
      <c r="C344" s="66"/>
      <c r="D344" s="66"/>
      <c r="E344" s="79"/>
      <c r="F344" s="109"/>
      <c r="G344" s="144"/>
      <c r="H344" s="79"/>
      <c r="J344" s="23"/>
    </row>
    <row r="345" spans="1:10" ht="16" x14ac:dyDescent="0.2">
      <c r="A345" s="63">
        <v>84</v>
      </c>
      <c r="B345" s="75" t="s">
        <v>617</v>
      </c>
      <c r="C345" s="66" t="s">
        <v>231</v>
      </c>
      <c r="D345" s="66" t="s">
        <v>411</v>
      </c>
      <c r="E345" s="78">
        <v>250000</v>
      </c>
      <c r="F345" s="109">
        <f>H345-G345</f>
        <v>48.24</v>
      </c>
      <c r="G345" s="144">
        <v>2.0099999999999998</v>
      </c>
      <c r="H345" s="78">
        <v>50.25</v>
      </c>
      <c r="I345" s="78">
        <f>SUM(H345:H350)</f>
        <v>89.62</v>
      </c>
      <c r="J345" s="211"/>
    </row>
    <row r="346" spans="1:10" ht="16" x14ac:dyDescent="0.2">
      <c r="A346" s="63"/>
      <c r="B346" s="75" t="s">
        <v>617</v>
      </c>
      <c r="C346" s="66"/>
      <c r="D346" s="173" t="s">
        <v>417</v>
      </c>
      <c r="E346" s="78">
        <v>50000</v>
      </c>
      <c r="F346" s="109">
        <v>14.15</v>
      </c>
      <c r="G346" s="144"/>
      <c r="H346" s="78">
        <f>F346</f>
        <v>14.15</v>
      </c>
      <c r="I346" s="78"/>
      <c r="J346" s="23"/>
    </row>
    <row r="347" spans="1:10" ht="16" x14ac:dyDescent="0.2">
      <c r="A347" s="63"/>
      <c r="B347" s="75" t="s">
        <v>617</v>
      </c>
      <c r="C347" s="66"/>
      <c r="D347" s="173" t="s">
        <v>412</v>
      </c>
      <c r="E347" s="78">
        <v>10000</v>
      </c>
      <c r="F347" s="109">
        <v>3.42</v>
      </c>
      <c r="G347" s="144"/>
      <c r="H347" s="78">
        <f>F347</f>
        <v>3.42</v>
      </c>
      <c r="I347" s="78"/>
      <c r="J347" s="23"/>
    </row>
    <row r="348" spans="1:10" ht="16" x14ac:dyDescent="0.2">
      <c r="A348" s="63"/>
      <c r="B348" s="75" t="s">
        <v>617</v>
      </c>
      <c r="C348" s="66"/>
      <c r="D348" s="173" t="s">
        <v>413</v>
      </c>
      <c r="E348" s="79">
        <v>250000</v>
      </c>
      <c r="F348" s="109">
        <v>10.45</v>
      </c>
      <c r="G348" s="144"/>
      <c r="H348" s="79">
        <f>F348</f>
        <v>10.45</v>
      </c>
      <c r="I348" s="79"/>
      <c r="J348" s="23"/>
    </row>
    <row r="349" spans="1:10" ht="16" x14ac:dyDescent="0.2">
      <c r="A349" s="63"/>
      <c r="B349" s="75" t="s">
        <v>617</v>
      </c>
      <c r="C349" s="66"/>
      <c r="D349" s="173" t="s">
        <v>418</v>
      </c>
      <c r="E349" s="78">
        <v>250000</v>
      </c>
      <c r="F349" s="109">
        <v>11</v>
      </c>
      <c r="G349" s="144"/>
      <c r="H349" s="79">
        <f>F349</f>
        <v>11</v>
      </c>
      <c r="I349" s="79"/>
      <c r="J349" s="23"/>
    </row>
    <row r="350" spans="1:10" ht="16" x14ac:dyDescent="0.2">
      <c r="A350" s="63"/>
      <c r="B350" s="75" t="s">
        <v>617</v>
      </c>
      <c r="C350" s="66"/>
      <c r="D350" s="173" t="s">
        <v>414</v>
      </c>
      <c r="E350" s="78">
        <v>10000</v>
      </c>
      <c r="F350" s="109">
        <v>0.35</v>
      </c>
      <c r="G350" s="144"/>
      <c r="H350" s="79">
        <f>F350</f>
        <v>0.35</v>
      </c>
      <c r="I350" s="79"/>
      <c r="J350" s="23"/>
    </row>
    <row r="351" spans="1:10" ht="16" x14ac:dyDescent="0.2">
      <c r="A351" s="63"/>
      <c r="B351" s="75"/>
      <c r="C351" s="66"/>
      <c r="D351" s="173"/>
      <c r="E351" s="78"/>
      <c r="F351" s="109"/>
      <c r="G351" s="144"/>
      <c r="H351" s="79"/>
      <c r="I351" s="79"/>
      <c r="J351" s="23"/>
    </row>
    <row r="352" spans="1:10" ht="16" x14ac:dyDescent="0.2">
      <c r="A352" s="63"/>
      <c r="B352" s="75" t="s">
        <v>537</v>
      </c>
      <c r="C352" s="66" t="s">
        <v>531</v>
      </c>
      <c r="D352" s="173" t="s">
        <v>411</v>
      </c>
      <c r="E352" s="78">
        <v>10000</v>
      </c>
      <c r="F352" s="78">
        <v>0</v>
      </c>
      <c r="G352" s="78">
        <f>H352-F352</f>
        <v>2.0099999999999998</v>
      </c>
      <c r="H352" s="78">
        <v>2.0099999999999998</v>
      </c>
      <c r="I352" s="78">
        <f>SUM(H352:H357)</f>
        <v>5.6099999999999994</v>
      </c>
      <c r="J352" s="23" t="s">
        <v>521</v>
      </c>
    </row>
    <row r="353" spans="1:10" ht="16" x14ac:dyDescent="0.2">
      <c r="A353" s="63"/>
      <c r="B353" s="75" t="s">
        <v>537</v>
      </c>
      <c r="C353" s="66"/>
      <c r="D353" s="173" t="s">
        <v>417</v>
      </c>
      <c r="E353" s="78">
        <v>5000</v>
      </c>
      <c r="F353" s="78">
        <v>2.21</v>
      </c>
      <c r="G353" s="78"/>
      <c r="H353" s="78">
        <f>F353</f>
        <v>2.21</v>
      </c>
      <c r="I353" s="78"/>
      <c r="J353" s="23"/>
    </row>
    <row r="354" spans="1:10" ht="16" x14ac:dyDescent="0.2">
      <c r="A354" s="63"/>
      <c r="B354" s="75" t="s">
        <v>537</v>
      </c>
      <c r="C354" s="66"/>
      <c r="D354" s="173" t="s">
        <v>412</v>
      </c>
      <c r="E354" s="78">
        <v>2000</v>
      </c>
      <c r="F354" s="78">
        <v>0.68</v>
      </c>
      <c r="G354" s="78"/>
      <c r="H354" s="78">
        <f>F354</f>
        <v>0.68</v>
      </c>
      <c r="I354" s="78"/>
      <c r="J354" s="23"/>
    </row>
    <row r="355" spans="1:10" ht="16" x14ac:dyDescent="0.2">
      <c r="A355" s="63"/>
      <c r="B355" s="75" t="s">
        <v>537</v>
      </c>
      <c r="C355" s="66"/>
      <c r="D355" s="173" t="s">
        <v>413</v>
      </c>
      <c r="E355" s="78">
        <v>10000</v>
      </c>
      <c r="F355" s="78">
        <v>0.42</v>
      </c>
      <c r="G355" s="78"/>
      <c r="H355" s="78">
        <f>F355</f>
        <v>0.42</v>
      </c>
      <c r="I355" s="78"/>
      <c r="J355" s="23"/>
    </row>
    <row r="356" spans="1:10" ht="16" x14ac:dyDescent="0.2">
      <c r="A356" s="63"/>
      <c r="B356" s="75" t="s">
        <v>537</v>
      </c>
      <c r="C356" s="66"/>
      <c r="D356" s="173" t="s">
        <v>418</v>
      </c>
      <c r="E356" s="78">
        <v>5000</v>
      </c>
      <c r="F356" s="78">
        <v>0.22</v>
      </c>
      <c r="G356" s="78"/>
      <c r="H356" s="78">
        <f>F356</f>
        <v>0.22</v>
      </c>
      <c r="I356" s="78"/>
      <c r="J356" s="23"/>
    </row>
    <row r="357" spans="1:10" ht="16" x14ac:dyDescent="0.2">
      <c r="A357" s="63"/>
      <c r="B357" s="75" t="s">
        <v>537</v>
      </c>
      <c r="C357" s="66"/>
      <c r="D357" s="173" t="s">
        <v>414</v>
      </c>
      <c r="E357" s="78">
        <v>2000</v>
      </c>
      <c r="F357" s="78">
        <v>7.0000000000000007E-2</v>
      </c>
      <c r="G357" s="78"/>
      <c r="H357" s="78">
        <f>F357</f>
        <v>7.0000000000000007E-2</v>
      </c>
      <c r="I357" s="78"/>
      <c r="J357" s="23"/>
    </row>
    <row r="358" spans="1:10" ht="16" x14ac:dyDescent="0.2">
      <c r="A358" s="63"/>
      <c r="B358" s="75"/>
      <c r="C358" s="66"/>
      <c r="D358" s="66"/>
      <c r="E358" s="78"/>
      <c r="F358" s="109"/>
      <c r="G358" s="144"/>
      <c r="H358" s="79"/>
      <c r="I358" s="79"/>
      <c r="J358" s="23"/>
    </row>
    <row r="359" spans="1:10" ht="16" x14ac:dyDescent="0.2">
      <c r="A359" s="63">
        <v>85</v>
      </c>
      <c r="B359" s="75" t="s">
        <v>618</v>
      </c>
      <c r="C359" s="66" t="s">
        <v>206</v>
      </c>
      <c r="D359" s="66" t="s">
        <v>411</v>
      </c>
      <c r="E359" s="78">
        <v>180000</v>
      </c>
      <c r="F359" s="109">
        <v>15.47</v>
      </c>
      <c r="G359" s="144">
        <f>H359-F359</f>
        <v>0.90999999999999837</v>
      </c>
      <c r="H359" s="79">
        <v>16.38</v>
      </c>
      <c r="I359" s="79">
        <f>SUM(H359:H364)</f>
        <v>86.529999999999987</v>
      </c>
      <c r="J359" s="23"/>
    </row>
    <row r="360" spans="1:10" ht="16" x14ac:dyDescent="0.2">
      <c r="A360" s="63"/>
      <c r="B360" s="75" t="s">
        <v>618</v>
      </c>
      <c r="C360" s="66"/>
      <c r="D360" s="173" t="s">
        <v>417</v>
      </c>
      <c r="E360" s="78">
        <v>50000</v>
      </c>
      <c r="F360" s="109">
        <v>50.94</v>
      </c>
      <c r="G360" s="144"/>
      <c r="H360" s="79">
        <f>F360</f>
        <v>50.94</v>
      </c>
      <c r="I360" s="79"/>
      <c r="J360" s="23"/>
    </row>
    <row r="361" spans="1:10" ht="16" x14ac:dyDescent="0.2">
      <c r="A361" s="63"/>
      <c r="B361" s="75" t="s">
        <v>618</v>
      </c>
      <c r="C361" s="66"/>
      <c r="D361" s="173" t="s">
        <v>412</v>
      </c>
      <c r="E361" s="78">
        <v>10000</v>
      </c>
      <c r="F361" s="109">
        <v>3.42</v>
      </c>
      <c r="G361" s="144"/>
      <c r="H361" s="79">
        <f>F361</f>
        <v>3.42</v>
      </c>
      <c r="I361" s="79"/>
      <c r="J361" s="23"/>
    </row>
    <row r="362" spans="1:10" ht="16" x14ac:dyDescent="0.2">
      <c r="A362" s="63"/>
      <c r="B362" s="75" t="s">
        <v>618</v>
      </c>
      <c r="C362" s="66"/>
      <c r="D362" s="173" t="s">
        <v>413</v>
      </c>
      <c r="E362" s="78">
        <v>180000</v>
      </c>
      <c r="F362" s="109">
        <v>7.52</v>
      </c>
      <c r="G362" s="144"/>
      <c r="H362" s="79">
        <f>F362</f>
        <v>7.52</v>
      </c>
      <c r="I362" s="79"/>
      <c r="J362" s="23"/>
    </row>
    <row r="363" spans="1:10" ht="16" x14ac:dyDescent="0.2">
      <c r="A363" s="63"/>
      <c r="B363" s="75" t="s">
        <v>618</v>
      </c>
      <c r="C363" s="66"/>
      <c r="D363" s="173" t="s">
        <v>418</v>
      </c>
      <c r="E363" s="78">
        <v>180000</v>
      </c>
      <c r="F363" s="109">
        <v>7.92</v>
      </c>
      <c r="G363" s="144"/>
      <c r="H363" s="79">
        <f>F363</f>
        <v>7.92</v>
      </c>
      <c r="I363" s="79"/>
      <c r="J363" s="23"/>
    </row>
    <row r="364" spans="1:10" ht="16" x14ac:dyDescent="0.2">
      <c r="A364" s="63"/>
      <c r="B364" s="75" t="s">
        <v>618</v>
      </c>
      <c r="C364" s="66"/>
      <c r="D364" s="173" t="s">
        <v>414</v>
      </c>
      <c r="E364" s="78">
        <v>10000</v>
      </c>
      <c r="F364" s="109">
        <v>0.35</v>
      </c>
      <c r="G364" s="144"/>
      <c r="H364" s="79">
        <f>F364</f>
        <v>0.35</v>
      </c>
      <c r="I364" s="79"/>
      <c r="J364" s="23"/>
    </row>
    <row r="365" spans="1:10" ht="16" x14ac:dyDescent="0.2">
      <c r="A365" s="63"/>
      <c r="B365" s="75"/>
      <c r="C365" s="66"/>
      <c r="D365" s="66"/>
      <c r="E365" s="78"/>
      <c r="F365" s="109"/>
      <c r="G365" s="144"/>
      <c r="H365" s="79"/>
      <c r="I365" s="79"/>
      <c r="J365" s="23"/>
    </row>
    <row r="366" spans="1:10" ht="16" x14ac:dyDescent="0.2">
      <c r="A366" s="63">
        <f>A359+1</f>
        <v>86</v>
      </c>
      <c r="B366" s="75" t="s">
        <v>619</v>
      </c>
      <c r="C366" s="66" t="s">
        <v>204</v>
      </c>
      <c r="D366" s="66" t="s">
        <v>411</v>
      </c>
      <c r="E366" s="78">
        <v>180000</v>
      </c>
      <c r="F366" s="109">
        <v>21.42</v>
      </c>
      <c r="G366" s="144">
        <f>H366-F366</f>
        <v>1.259999999999998</v>
      </c>
      <c r="H366" s="79">
        <v>22.68</v>
      </c>
      <c r="I366" s="79">
        <f>SUM(H366:H371)</f>
        <v>110.12</v>
      </c>
      <c r="J366" s="23"/>
    </row>
    <row r="367" spans="1:10" ht="16" x14ac:dyDescent="0.2">
      <c r="A367" s="63"/>
      <c r="B367" s="75" t="s">
        <v>619</v>
      </c>
      <c r="C367" s="66"/>
      <c r="D367" s="173" t="s">
        <v>417</v>
      </c>
      <c r="E367" s="78">
        <v>180000</v>
      </c>
      <c r="F367" s="109">
        <v>79.38</v>
      </c>
      <c r="G367" s="144"/>
      <c r="H367" s="79">
        <f>F367</f>
        <v>79.38</v>
      </c>
      <c r="I367" s="79"/>
      <c r="J367" s="23"/>
    </row>
    <row r="368" spans="1:10" ht="16" x14ac:dyDescent="0.2">
      <c r="A368" s="63"/>
      <c r="B368" s="75" t="s">
        <v>619</v>
      </c>
      <c r="C368" s="66"/>
      <c r="D368" s="173" t="s">
        <v>412</v>
      </c>
      <c r="E368" s="78">
        <v>10000</v>
      </c>
      <c r="F368" s="109">
        <v>3.42</v>
      </c>
      <c r="G368" s="144"/>
      <c r="H368" s="79">
        <f>F368</f>
        <v>3.42</v>
      </c>
      <c r="I368" s="79"/>
      <c r="J368" s="23"/>
    </row>
    <row r="369" spans="1:10" ht="16" x14ac:dyDescent="0.2">
      <c r="A369" s="63"/>
      <c r="B369" s="75" t="s">
        <v>619</v>
      </c>
      <c r="C369" s="66"/>
      <c r="D369" s="173" t="s">
        <v>413</v>
      </c>
      <c r="E369" s="78">
        <v>50000</v>
      </c>
      <c r="F369" s="109">
        <v>2.09</v>
      </c>
      <c r="G369" s="144"/>
      <c r="H369" s="79">
        <f>F369</f>
        <v>2.09</v>
      </c>
      <c r="I369" s="79"/>
      <c r="J369" s="23"/>
    </row>
    <row r="370" spans="1:10" ht="16" x14ac:dyDescent="0.2">
      <c r="A370" s="63"/>
      <c r="B370" s="75" t="s">
        <v>619</v>
      </c>
      <c r="C370" s="66"/>
      <c r="D370" s="173" t="s">
        <v>418</v>
      </c>
      <c r="E370" s="78">
        <v>50000</v>
      </c>
      <c r="F370" s="109">
        <v>2.2000000000000002</v>
      </c>
      <c r="G370" s="144"/>
      <c r="H370" s="79">
        <f>F370</f>
        <v>2.2000000000000002</v>
      </c>
      <c r="I370" s="79"/>
      <c r="J370" s="23"/>
    </row>
    <row r="371" spans="1:10" ht="16" x14ac:dyDescent="0.2">
      <c r="A371" s="63"/>
      <c r="B371" s="75" t="s">
        <v>619</v>
      </c>
      <c r="C371" s="66"/>
      <c r="D371" s="173" t="s">
        <v>414</v>
      </c>
      <c r="E371" s="78">
        <v>10000</v>
      </c>
      <c r="F371" s="109">
        <v>0.35</v>
      </c>
      <c r="G371" s="144"/>
      <c r="H371" s="79">
        <f>F371</f>
        <v>0.35</v>
      </c>
      <c r="I371" s="79"/>
      <c r="J371" s="23"/>
    </row>
    <row r="372" spans="1:10" ht="16" x14ac:dyDescent="0.2">
      <c r="A372" s="63"/>
      <c r="B372" s="75"/>
      <c r="C372" s="66"/>
      <c r="D372" s="173"/>
      <c r="E372" s="78"/>
      <c r="F372" s="109"/>
      <c r="G372" s="144"/>
      <c r="H372" s="79"/>
      <c r="I372" s="79"/>
      <c r="J372" s="23"/>
    </row>
    <row r="373" spans="1:10" ht="16" x14ac:dyDescent="0.2">
      <c r="A373" s="63">
        <v>87</v>
      </c>
      <c r="B373" s="75" t="s">
        <v>620</v>
      </c>
      <c r="C373" s="66" t="s">
        <v>451</v>
      </c>
      <c r="D373" s="173" t="s">
        <v>411</v>
      </c>
      <c r="E373" s="78">
        <v>250000</v>
      </c>
      <c r="F373" s="109">
        <f>H373-G373</f>
        <v>15.84</v>
      </c>
      <c r="G373" s="144">
        <v>0.66</v>
      </c>
      <c r="H373" s="78">
        <v>16.5</v>
      </c>
      <c r="I373" s="78">
        <f>SUM(H373:H374)</f>
        <v>29.46</v>
      </c>
      <c r="J373" s="23"/>
    </row>
    <row r="374" spans="1:10" ht="16" x14ac:dyDescent="0.2">
      <c r="A374" s="63"/>
      <c r="B374" s="75" t="s">
        <v>620</v>
      </c>
      <c r="C374" s="66"/>
      <c r="D374" s="173" t="s">
        <v>413</v>
      </c>
      <c r="E374" s="78">
        <v>310000</v>
      </c>
      <c r="F374" s="109">
        <v>12.96</v>
      </c>
      <c r="G374" s="144"/>
      <c r="H374" s="78">
        <f>F374</f>
        <v>12.96</v>
      </c>
      <c r="I374" s="78"/>
      <c r="J374" s="23"/>
    </row>
    <row r="375" spans="1:10" ht="16" x14ac:dyDescent="0.2">
      <c r="A375" s="63"/>
      <c r="B375" s="75"/>
      <c r="C375" s="66"/>
      <c r="D375" s="66"/>
      <c r="E375" s="78"/>
      <c r="F375" s="109"/>
      <c r="G375" s="144"/>
      <c r="H375" s="79"/>
      <c r="I375" s="79"/>
      <c r="J375" s="23"/>
    </row>
    <row r="376" spans="1:10" ht="16" x14ac:dyDescent="0.2">
      <c r="A376" s="63">
        <v>88</v>
      </c>
      <c r="B376" s="75" t="s">
        <v>621</v>
      </c>
      <c r="C376" s="66" t="s">
        <v>63</v>
      </c>
      <c r="D376" s="66" t="s">
        <v>411</v>
      </c>
      <c r="E376" s="180">
        <v>250000</v>
      </c>
      <c r="F376" s="109"/>
      <c r="G376" s="144"/>
      <c r="H376" s="79"/>
      <c r="I376" s="79"/>
      <c r="J376" s="23" t="s">
        <v>640</v>
      </c>
    </row>
    <row r="377" spans="1:10" ht="16" x14ac:dyDescent="0.2">
      <c r="A377" s="63"/>
      <c r="B377" s="75" t="s">
        <v>621</v>
      </c>
      <c r="C377" s="66"/>
      <c r="D377" s="66" t="s">
        <v>412</v>
      </c>
      <c r="E377" s="78">
        <v>10000</v>
      </c>
      <c r="F377" s="109"/>
      <c r="G377" s="144"/>
      <c r="H377" s="79"/>
      <c r="I377" s="79"/>
      <c r="J377" s="23"/>
    </row>
    <row r="378" spans="1:10" ht="16" x14ac:dyDescent="0.2">
      <c r="A378" s="63"/>
      <c r="B378" s="75" t="s">
        <v>621</v>
      </c>
      <c r="C378" s="66"/>
      <c r="D378" s="66" t="s">
        <v>413</v>
      </c>
      <c r="E378" s="78">
        <v>260000</v>
      </c>
      <c r="F378" s="109"/>
      <c r="G378" s="144"/>
      <c r="H378" s="79"/>
      <c r="I378" s="79"/>
      <c r="J378" s="23"/>
    </row>
    <row r="379" spans="1:10" ht="16" x14ac:dyDescent="0.2">
      <c r="A379" s="63"/>
      <c r="B379" s="75" t="s">
        <v>621</v>
      </c>
      <c r="C379" s="66"/>
      <c r="D379" s="66" t="s">
        <v>414</v>
      </c>
      <c r="E379" s="78">
        <v>10000</v>
      </c>
      <c r="F379" s="109"/>
      <c r="G379" s="144"/>
      <c r="H379" s="79"/>
      <c r="I379" s="79"/>
      <c r="J379" s="23"/>
    </row>
    <row r="380" spans="1:10" ht="16" x14ac:dyDescent="0.2">
      <c r="A380" s="63"/>
      <c r="B380" s="75"/>
      <c r="C380" s="66"/>
      <c r="D380" s="66"/>
      <c r="E380" s="79"/>
      <c r="F380" s="109"/>
      <c r="G380" s="144"/>
      <c r="H380" s="79"/>
      <c r="I380" s="79"/>
      <c r="J380" s="23"/>
    </row>
    <row r="381" spans="1:10" ht="16" x14ac:dyDescent="0.2">
      <c r="A381" s="63"/>
      <c r="B381" s="75"/>
      <c r="C381" s="66"/>
      <c r="D381" s="66"/>
      <c r="E381" s="79"/>
      <c r="F381" s="109"/>
      <c r="G381" s="144"/>
      <c r="H381" s="79"/>
      <c r="I381" s="79"/>
      <c r="J381" s="23"/>
    </row>
    <row r="382" spans="1:10" ht="16" x14ac:dyDescent="0.2">
      <c r="A382" s="63">
        <f>A376+1</f>
        <v>89</v>
      </c>
      <c r="B382" s="75" t="s">
        <v>622</v>
      </c>
      <c r="C382" s="66" t="s">
        <v>166</v>
      </c>
      <c r="D382" s="66" t="s">
        <v>411</v>
      </c>
      <c r="E382" s="78">
        <v>10000</v>
      </c>
      <c r="F382" s="109">
        <f>H382-G382</f>
        <v>5.9399999999999995</v>
      </c>
      <c r="G382" s="144">
        <v>0.66</v>
      </c>
      <c r="H382" s="78">
        <v>6.6</v>
      </c>
      <c r="I382" s="78">
        <f>SUM(H382:H383)</f>
        <v>10.78</v>
      </c>
      <c r="J382" s="23"/>
    </row>
    <row r="383" spans="1:10" ht="16" x14ac:dyDescent="0.2">
      <c r="A383" s="63"/>
      <c r="B383" s="75" t="s">
        <v>622</v>
      </c>
      <c r="C383" s="66"/>
      <c r="D383" s="66" t="s">
        <v>413</v>
      </c>
      <c r="E383" s="78">
        <v>100000</v>
      </c>
      <c r="F383" s="109">
        <v>4.18</v>
      </c>
      <c r="G383" s="144"/>
      <c r="H383" s="78">
        <f>F383</f>
        <v>4.18</v>
      </c>
      <c r="I383" s="78"/>
      <c r="J383" s="23"/>
    </row>
    <row r="384" spans="1:10" ht="16" x14ac:dyDescent="0.2">
      <c r="A384" s="63"/>
      <c r="B384" s="75"/>
      <c r="C384" s="66"/>
      <c r="D384" s="66"/>
      <c r="E384" s="79"/>
      <c r="F384" s="109"/>
      <c r="G384" s="144"/>
      <c r="H384" s="79"/>
      <c r="I384" s="79"/>
      <c r="J384" s="23"/>
    </row>
    <row r="385" spans="1:10" ht="16" x14ac:dyDescent="0.2">
      <c r="A385" s="63">
        <f>A382+1</f>
        <v>90</v>
      </c>
      <c r="B385" s="75" t="s">
        <v>623</v>
      </c>
      <c r="C385" s="66" t="s">
        <v>86</v>
      </c>
      <c r="D385" s="66" t="s">
        <v>411</v>
      </c>
      <c r="E385" s="78">
        <v>10000</v>
      </c>
      <c r="F385" s="109">
        <v>0</v>
      </c>
      <c r="G385" s="144">
        <v>3.08</v>
      </c>
      <c r="H385" s="78">
        <v>3.08</v>
      </c>
      <c r="I385" s="78">
        <f>SUM(H385:H386)</f>
        <v>3.5</v>
      </c>
      <c r="J385" s="211"/>
    </row>
    <row r="386" spans="1:10" ht="16" x14ac:dyDescent="0.2">
      <c r="A386" s="122"/>
      <c r="B386" s="75" t="s">
        <v>623</v>
      </c>
      <c r="C386" s="124"/>
      <c r="D386" s="124" t="s">
        <v>413</v>
      </c>
      <c r="E386" s="152">
        <v>10000</v>
      </c>
      <c r="F386" s="109">
        <v>0.42</v>
      </c>
      <c r="G386" s="144"/>
      <c r="H386" s="79">
        <f>F386</f>
        <v>0.42</v>
      </c>
      <c r="I386" s="79"/>
      <c r="J386" s="23"/>
    </row>
    <row r="387" spans="1:10" ht="16" x14ac:dyDescent="0.2">
      <c r="A387" s="122"/>
      <c r="B387" s="123"/>
      <c r="C387" s="124"/>
      <c r="D387" s="124"/>
      <c r="E387" s="152"/>
      <c r="F387" s="109"/>
      <c r="G387" s="144"/>
      <c r="H387" s="79"/>
      <c r="I387" s="79"/>
      <c r="J387" s="23"/>
    </row>
    <row r="388" spans="1:10" ht="16" x14ac:dyDescent="0.2">
      <c r="A388" s="122"/>
      <c r="B388" s="123" t="s">
        <v>538</v>
      </c>
      <c r="C388" s="124" t="s">
        <v>532</v>
      </c>
      <c r="D388" s="124" t="s">
        <v>411</v>
      </c>
      <c r="E388" s="152">
        <v>190000</v>
      </c>
      <c r="F388" s="109">
        <v>0.66</v>
      </c>
      <c r="G388" s="144">
        <f>H388-F388</f>
        <v>11.879999999999999</v>
      </c>
      <c r="H388" s="79">
        <v>12.54</v>
      </c>
      <c r="I388" s="79">
        <f>SUM(H388:H391)</f>
        <v>24.25</v>
      </c>
      <c r="J388" s="23" t="s">
        <v>533</v>
      </c>
    </row>
    <row r="389" spans="1:10" ht="16" x14ac:dyDescent="0.2">
      <c r="A389" s="122"/>
      <c r="B389" s="123" t="s">
        <v>538</v>
      </c>
      <c r="C389" s="124"/>
      <c r="D389" s="124" t="s">
        <v>412</v>
      </c>
      <c r="E389" s="152">
        <v>10000</v>
      </c>
      <c r="F389" s="109">
        <v>3.42</v>
      </c>
      <c r="G389" s="144"/>
      <c r="H389" s="79">
        <f>F389</f>
        <v>3.42</v>
      </c>
      <c r="I389" s="79"/>
      <c r="J389" s="23"/>
    </row>
    <row r="390" spans="1:10" ht="16" x14ac:dyDescent="0.2">
      <c r="A390" s="122"/>
      <c r="B390" s="123" t="s">
        <v>538</v>
      </c>
      <c r="C390" s="124"/>
      <c r="D390" s="124" t="s">
        <v>413</v>
      </c>
      <c r="E390" s="152">
        <v>190000</v>
      </c>
      <c r="F390" s="109">
        <v>7.94</v>
      </c>
      <c r="G390" s="144"/>
      <c r="H390" s="79">
        <f>F390</f>
        <v>7.94</v>
      </c>
      <c r="I390" s="79"/>
      <c r="J390" s="23"/>
    </row>
    <row r="391" spans="1:10" ht="16" x14ac:dyDescent="0.2">
      <c r="A391" s="122"/>
      <c r="B391" s="123" t="s">
        <v>538</v>
      </c>
      <c r="C391" s="124"/>
      <c r="D391" s="124" t="s">
        <v>414</v>
      </c>
      <c r="E391" s="152">
        <v>10000</v>
      </c>
      <c r="F391" s="109">
        <v>0.35</v>
      </c>
      <c r="G391" s="144"/>
      <c r="H391" s="79">
        <f>F391</f>
        <v>0.35</v>
      </c>
      <c r="I391" s="79"/>
      <c r="J391" s="23"/>
    </row>
    <row r="392" spans="1:10" ht="16" x14ac:dyDescent="0.2">
      <c r="A392" s="122"/>
      <c r="B392" s="123"/>
      <c r="C392" s="124"/>
      <c r="D392" s="124"/>
      <c r="E392" s="152"/>
      <c r="F392" s="109"/>
      <c r="G392" s="144"/>
      <c r="H392" s="79"/>
      <c r="I392" s="79"/>
      <c r="J392" s="23"/>
    </row>
    <row r="393" spans="1:10" ht="16" x14ac:dyDescent="0.2">
      <c r="A393" s="136"/>
      <c r="B393" s="137"/>
      <c r="C393" s="134" t="s">
        <v>400</v>
      </c>
      <c r="D393" s="134"/>
      <c r="E393" s="153"/>
      <c r="F393" s="251"/>
      <c r="G393" s="243"/>
      <c r="H393" s="132"/>
      <c r="I393" s="132">
        <f>SUM(I5:I388)</f>
        <v>2494.8200000000002</v>
      </c>
      <c r="J393" s="231"/>
    </row>
    <row r="394" spans="1:10" ht="16" x14ac:dyDescent="0.2">
      <c r="A394" s="122"/>
      <c r="B394" s="123"/>
      <c r="C394" s="124"/>
      <c r="D394" s="124"/>
      <c r="E394" s="152"/>
      <c r="F394" s="109"/>
      <c r="G394" s="144"/>
      <c r="H394" s="79"/>
      <c r="I394" s="79"/>
      <c r="J394" s="23"/>
    </row>
    <row r="395" spans="1:10" ht="16" x14ac:dyDescent="0.2">
      <c r="A395" s="125" t="s">
        <v>395</v>
      </c>
      <c r="B395" s="75" t="s">
        <v>625</v>
      </c>
      <c r="C395" s="66" t="s">
        <v>202</v>
      </c>
      <c r="D395" s="66" t="s">
        <v>411</v>
      </c>
      <c r="E395" s="78">
        <v>10000</v>
      </c>
      <c r="F395" s="109">
        <v>0</v>
      </c>
      <c r="G395" s="144">
        <f>H395-F395</f>
        <v>0.66</v>
      </c>
      <c r="H395" s="78">
        <v>0.66</v>
      </c>
      <c r="I395" s="78">
        <f>SUM(H395:H395)</f>
        <v>0.66</v>
      </c>
      <c r="J395" s="23"/>
    </row>
    <row r="396" spans="1:10" ht="16" x14ac:dyDescent="0.2">
      <c r="A396" s="23"/>
      <c r="B396" s="23"/>
      <c r="C396" s="23"/>
      <c r="D396" s="66"/>
      <c r="E396" s="79"/>
      <c r="F396" s="109"/>
      <c r="G396" s="144"/>
      <c r="H396" s="79"/>
      <c r="I396" s="79"/>
      <c r="J396" s="23"/>
    </row>
    <row r="397" spans="1:10" ht="16" x14ac:dyDescent="0.2">
      <c r="A397" s="131"/>
      <c r="B397" s="137" t="s">
        <v>395</v>
      </c>
      <c r="C397" s="134" t="s">
        <v>400</v>
      </c>
      <c r="D397" s="134"/>
      <c r="E397" s="153"/>
      <c r="F397" s="109"/>
      <c r="G397" s="144"/>
      <c r="H397" s="135"/>
      <c r="I397" s="135">
        <f>SUM(I395:I395)</f>
        <v>0.66</v>
      </c>
      <c r="J397" s="133"/>
    </row>
    <row r="398" spans="1:10" ht="16" x14ac:dyDescent="0.2">
      <c r="A398" s="596"/>
      <c r="B398" s="597"/>
      <c r="C398" s="598"/>
      <c r="D398" s="143"/>
      <c r="E398" s="154"/>
      <c r="F398" s="267"/>
      <c r="G398" s="268"/>
      <c r="H398" s="93"/>
      <c r="I398" s="93"/>
      <c r="J398" s="94"/>
    </row>
    <row r="399" spans="1:10" ht="16" x14ac:dyDescent="0.2">
      <c r="A399" s="599" t="s">
        <v>439</v>
      </c>
      <c r="B399" s="600"/>
      <c r="C399" s="601"/>
      <c r="D399" s="259"/>
      <c r="E399" s="265"/>
      <c r="F399" s="264"/>
      <c r="G399" s="264"/>
      <c r="H399" s="264"/>
      <c r="I399" s="264">
        <f>SUM(I400:I414)</f>
        <v>7.269999999999996</v>
      </c>
      <c r="J399" s="261"/>
    </row>
    <row r="400" spans="1:10" ht="16" x14ac:dyDescent="0.2">
      <c r="A400" s="271"/>
      <c r="B400" s="283">
        <v>2247</v>
      </c>
      <c r="C400" s="284" t="s">
        <v>632</v>
      </c>
      <c r="D400" s="284" t="s">
        <v>411</v>
      </c>
      <c r="E400" s="285">
        <v>10000</v>
      </c>
      <c r="F400" s="264"/>
      <c r="G400" s="264"/>
      <c r="H400" s="264"/>
      <c r="I400" s="264">
        <v>0.46</v>
      </c>
      <c r="J400" s="261"/>
    </row>
    <row r="401" spans="1:10" ht="16" x14ac:dyDescent="0.2">
      <c r="A401" s="271"/>
      <c r="B401" s="262" t="s">
        <v>634</v>
      </c>
      <c r="C401" s="263" t="s">
        <v>512</v>
      </c>
      <c r="D401" s="263" t="s">
        <v>411</v>
      </c>
      <c r="E401" s="264">
        <v>10000</v>
      </c>
      <c r="F401" s="264"/>
      <c r="G401" s="264"/>
      <c r="H401" s="264"/>
      <c r="I401" s="264">
        <v>7.61</v>
      </c>
      <c r="J401" s="261"/>
    </row>
    <row r="402" spans="1:10" ht="16" x14ac:dyDescent="0.2">
      <c r="A402" s="271"/>
      <c r="B402" s="262" t="s">
        <v>634</v>
      </c>
      <c r="C402" s="263"/>
      <c r="D402" s="263" t="s">
        <v>413</v>
      </c>
      <c r="E402" s="264">
        <v>100000</v>
      </c>
      <c r="F402" s="264"/>
      <c r="G402" s="264"/>
      <c r="H402" s="264"/>
      <c r="I402" s="264"/>
      <c r="J402" s="261"/>
    </row>
    <row r="403" spans="1:10" ht="16" x14ac:dyDescent="0.2">
      <c r="A403" s="271"/>
      <c r="B403" s="262" t="s">
        <v>634</v>
      </c>
      <c r="C403" s="263"/>
      <c r="D403" s="263" t="s">
        <v>414</v>
      </c>
      <c r="E403" s="264">
        <v>10000</v>
      </c>
      <c r="F403" s="264"/>
      <c r="G403" s="264"/>
      <c r="H403" s="264"/>
      <c r="I403" s="264"/>
      <c r="J403" s="261"/>
    </row>
    <row r="404" spans="1:10" ht="16" x14ac:dyDescent="0.2">
      <c r="A404" s="271"/>
      <c r="B404" s="262" t="s">
        <v>638</v>
      </c>
      <c r="C404" s="263" t="s">
        <v>636</v>
      </c>
      <c r="D404" s="289" t="s">
        <v>411</v>
      </c>
      <c r="E404" s="264">
        <v>100000</v>
      </c>
      <c r="F404" s="264"/>
      <c r="G404" s="264"/>
      <c r="H404" s="264"/>
      <c r="I404" s="264">
        <v>24.31</v>
      </c>
      <c r="J404" s="261"/>
    </row>
    <row r="405" spans="1:10" ht="16" x14ac:dyDescent="0.2">
      <c r="A405" s="271"/>
      <c r="B405" s="262" t="s">
        <v>638</v>
      </c>
      <c r="C405" s="263"/>
      <c r="D405" s="289" t="s">
        <v>412</v>
      </c>
      <c r="E405" s="264">
        <v>10000</v>
      </c>
      <c r="F405" s="264"/>
      <c r="G405" s="264"/>
      <c r="H405" s="264"/>
      <c r="I405" s="264"/>
      <c r="J405" s="261"/>
    </row>
    <row r="406" spans="1:10" ht="16" x14ac:dyDescent="0.2">
      <c r="A406" s="271"/>
      <c r="B406" s="262" t="s">
        <v>638</v>
      </c>
      <c r="C406" s="263"/>
      <c r="D406" s="289" t="s">
        <v>413</v>
      </c>
      <c r="E406" s="264">
        <v>190000</v>
      </c>
      <c r="F406" s="264"/>
      <c r="G406" s="264"/>
      <c r="H406" s="264"/>
      <c r="I406" s="264"/>
      <c r="J406" s="261"/>
    </row>
    <row r="407" spans="1:10" ht="16" x14ac:dyDescent="0.2">
      <c r="A407" s="271"/>
      <c r="B407" s="262" t="s">
        <v>638</v>
      </c>
      <c r="C407" s="263"/>
      <c r="D407" s="289" t="s">
        <v>414</v>
      </c>
      <c r="E407" s="264">
        <v>10000</v>
      </c>
      <c r="F407" s="264"/>
      <c r="G407" s="264"/>
      <c r="H407" s="264"/>
      <c r="I407" s="264"/>
      <c r="J407" s="261"/>
    </row>
    <row r="408" spans="1:10" ht="16" x14ac:dyDescent="0.2">
      <c r="A408" s="271"/>
      <c r="B408" s="283">
        <v>2245</v>
      </c>
      <c r="C408" s="263" t="s">
        <v>639</v>
      </c>
      <c r="D408" s="263" t="s">
        <v>411</v>
      </c>
      <c r="E408" s="264">
        <v>10000</v>
      </c>
      <c r="F408" s="264"/>
      <c r="G408" s="264"/>
      <c r="H408" s="264"/>
      <c r="I408" s="264">
        <v>3.5</v>
      </c>
      <c r="J408" s="261"/>
    </row>
    <row r="409" spans="1:10" ht="16" x14ac:dyDescent="0.2">
      <c r="A409" s="271"/>
      <c r="B409" s="283">
        <v>2245</v>
      </c>
      <c r="C409" s="263"/>
      <c r="D409" s="263" t="s">
        <v>413</v>
      </c>
      <c r="E409" s="264">
        <v>10000</v>
      </c>
      <c r="F409" s="264"/>
      <c r="G409" s="264"/>
      <c r="H409" s="264"/>
      <c r="I409" s="264"/>
      <c r="J409" s="261"/>
    </row>
    <row r="410" spans="1:10" ht="16" x14ac:dyDescent="0.2">
      <c r="A410" s="271"/>
      <c r="B410" s="262" t="s">
        <v>427</v>
      </c>
      <c r="C410" s="291" t="s">
        <v>428</v>
      </c>
      <c r="D410" s="291" t="s">
        <v>411</v>
      </c>
      <c r="E410" s="292">
        <v>10000</v>
      </c>
      <c r="F410" s="292"/>
      <c r="G410" s="264"/>
      <c r="H410" s="292"/>
      <c r="I410" s="292">
        <v>-0.53</v>
      </c>
      <c r="J410" s="261"/>
    </row>
    <row r="411" spans="1:10" ht="16" x14ac:dyDescent="0.2">
      <c r="A411" s="271"/>
      <c r="B411" s="262" t="s">
        <v>642</v>
      </c>
      <c r="C411" s="291" t="s">
        <v>641</v>
      </c>
      <c r="D411" s="291" t="s">
        <v>411</v>
      </c>
      <c r="E411" s="292">
        <v>40000</v>
      </c>
      <c r="F411" s="292"/>
      <c r="G411" s="264"/>
      <c r="H411" s="292"/>
      <c r="I411" s="292">
        <v>3.06</v>
      </c>
      <c r="J411" s="261"/>
    </row>
    <row r="412" spans="1:10" ht="16" x14ac:dyDescent="0.2">
      <c r="A412" s="271"/>
      <c r="B412" s="262" t="s">
        <v>642</v>
      </c>
      <c r="C412" s="291"/>
      <c r="D412" s="291" t="s">
        <v>413</v>
      </c>
      <c r="E412" s="292">
        <v>10000</v>
      </c>
      <c r="F412" s="292"/>
      <c r="G412" s="264"/>
      <c r="H412" s="292"/>
      <c r="I412" s="292"/>
      <c r="J412" s="261"/>
    </row>
    <row r="413" spans="1:10" ht="16" x14ac:dyDescent="0.2">
      <c r="A413" s="271"/>
      <c r="B413" s="262" t="s">
        <v>621</v>
      </c>
      <c r="C413" s="263" t="s">
        <v>63</v>
      </c>
      <c r="D413" s="263" t="s">
        <v>411</v>
      </c>
      <c r="E413" s="293">
        <v>250000</v>
      </c>
      <c r="F413" s="264"/>
      <c r="G413" s="264"/>
      <c r="H413" s="264"/>
      <c r="I413" s="264">
        <v>-31.14</v>
      </c>
      <c r="J413" s="261"/>
    </row>
    <row r="414" spans="1:10" ht="16" x14ac:dyDescent="0.2">
      <c r="A414" s="271"/>
      <c r="B414" s="262" t="s">
        <v>621</v>
      </c>
      <c r="C414" s="263"/>
      <c r="D414" s="263" t="s">
        <v>412</v>
      </c>
      <c r="E414" s="264">
        <v>10000</v>
      </c>
      <c r="F414" s="264"/>
      <c r="G414" s="264"/>
      <c r="H414" s="264"/>
      <c r="I414" s="264"/>
      <c r="J414" s="261"/>
    </row>
    <row r="415" spans="1:10" ht="16" x14ac:dyDescent="0.2">
      <c r="A415" s="271"/>
      <c r="B415" s="262" t="s">
        <v>621</v>
      </c>
      <c r="C415" s="263"/>
      <c r="D415" s="263" t="s">
        <v>413</v>
      </c>
      <c r="E415" s="264">
        <v>260000</v>
      </c>
      <c r="F415" s="264"/>
      <c r="G415" s="264"/>
      <c r="H415" s="264"/>
      <c r="I415" s="264"/>
      <c r="J415" s="261"/>
    </row>
    <row r="416" spans="1:10" ht="16" x14ac:dyDescent="0.2">
      <c r="A416" s="271"/>
      <c r="B416" s="262" t="s">
        <v>621</v>
      </c>
      <c r="C416" s="263"/>
      <c r="D416" s="263" t="s">
        <v>414</v>
      </c>
      <c r="E416" s="264">
        <v>10000</v>
      </c>
      <c r="F416" s="264"/>
      <c r="G416" s="264"/>
      <c r="H416" s="264"/>
      <c r="I416" s="264"/>
      <c r="J416" s="261"/>
    </row>
    <row r="417" spans="1:10" ht="16" x14ac:dyDescent="0.2">
      <c r="A417" s="271"/>
      <c r="B417" s="260"/>
      <c r="C417" s="260"/>
      <c r="D417" s="261"/>
      <c r="E417" s="272"/>
      <c r="F417" s="264"/>
      <c r="G417" s="264"/>
      <c r="H417" s="264"/>
      <c r="I417" s="265"/>
      <c r="J417" s="261"/>
    </row>
    <row r="418" spans="1:10" ht="16" x14ac:dyDescent="0.2">
      <c r="A418" s="602" t="s">
        <v>52</v>
      </c>
      <c r="B418" s="603"/>
      <c r="C418" s="604"/>
      <c r="D418" s="273"/>
      <c r="E418" s="274"/>
      <c r="F418" s="269"/>
      <c r="G418" s="270"/>
      <c r="H418" s="270"/>
      <c r="I418" s="270">
        <f>I393+I397+I399</f>
        <v>2502.75</v>
      </c>
      <c r="J418" s="261"/>
    </row>
    <row r="419" spans="1:10" s="182" customFormat="1" ht="23" x14ac:dyDescent="0.25">
      <c r="C419" s="183" t="s">
        <v>388</v>
      </c>
      <c r="D419" s="183"/>
      <c r="E419" s="184"/>
      <c r="F419" s="255" t="s">
        <v>430</v>
      </c>
      <c r="G419" s="245"/>
      <c r="H419" s="186"/>
      <c r="I419" s="187">
        <v>44516</v>
      </c>
      <c r="J419" s="188"/>
    </row>
  </sheetData>
  <autoFilter ref="C4:J386" xr:uid="{1B35777D-86B3-9A48-BA2D-325C1FB8F52E}">
    <sortState xmlns:xlrd2="http://schemas.microsoft.com/office/spreadsheetml/2017/richdata2" ref="C5:J385">
      <sortCondition ref="C4:C385"/>
    </sortState>
  </autoFilter>
  <mergeCells count="4">
    <mergeCell ref="A2:C2"/>
    <mergeCell ref="A398:C398"/>
    <mergeCell ref="A399:C399"/>
    <mergeCell ref="A418:C418"/>
  </mergeCells>
  <conditionalFormatting sqref="A65 C1:C182 C195:C392 C394:C395 C397:C399 C417:C1048576">
    <cfRule type="duplicateValues" dxfId="297" priority="45"/>
  </conditionalFormatting>
  <conditionalFormatting sqref="A65">
    <cfRule type="duplicateValues" dxfId="296" priority="39"/>
    <cfRule type="duplicateValues" dxfId="295" priority="41"/>
  </conditionalFormatting>
  <conditionalFormatting sqref="B1:B63 B73:B182 B195:B392 B394:B395 B397:B399 B417:B1048576">
    <cfRule type="duplicateValues" dxfId="294" priority="34"/>
  </conditionalFormatting>
  <conditionalFormatting sqref="B1:B63 B73:B395 B397:B399 B417:B1048576">
    <cfRule type="duplicateValues" dxfId="293" priority="33"/>
  </conditionalFormatting>
  <conditionalFormatting sqref="B64:B65 B67:B72">
    <cfRule type="duplicateValues" dxfId="292" priority="32"/>
  </conditionalFormatting>
  <conditionalFormatting sqref="B67:B72">
    <cfRule type="duplicateValues" dxfId="291" priority="31"/>
    <cfRule type="duplicateValues" dxfId="290" priority="47"/>
  </conditionalFormatting>
  <conditionalFormatting sqref="B183:B194">
    <cfRule type="duplicateValues" dxfId="289" priority="35"/>
    <cfRule type="duplicateValues" dxfId="288" priority="48"/>
  </conditionalFormatting>
  <conditionalFormatting sqref="B400">
    <cfRule type="duplicateValues" dxfId="287" priority="21"/>
    <cfRule type="duplicateValues" dxfId="286" priority="22"/>
  </conditionalFormatting>
  <conditionalFormatting sqref="B401:B403">
    <cfRule type="duplicateValues" dxfId="285" priority="17"/>
    <cfRule type="duplicateValues" dxfId="284" priority="18"/>
    <cfRule type="duplicateValues" dxfId="283" priority="20"/>
  </conditionalFormatting>
  <conditionalFormatting sqref="B404:B407">
    <cfRule type="duplicateValues" dxfId="282" priority="13"/>
    <cfRule type="duplicateValues" dxfId="281" priority="14"/>
    <cfRule type="duplicateValues" dxfId="280" priority="16"/>
  </conditionalFormatting>
  <conditionalFormatting sqref="B408:B409">
    <cfRule type="duplicateValues" dxfId="279" priority="10"/>
    <cfRule type="duplicateValues" dxfId="278" priority="11"/>
  </conditionalFormatting>
  <conditionalFormatting sqref="B410">
    <cfRule type="duplicateValues" dxfId="277" priority="7"/>
    <cfRule type="duplicateValues" dxfId="276" priority="8"/>
  </conditionalFormatting>
  <conditionalFormatting sqref="B411:B412">
    <cfRule type="duplicateValues" dxfId="275" priority="4"/>
    <cfRule type="duplicateValues" dxfId="274" priority="5"/>
  </conditionalFormatting>
  <conditionalFormatting sqref="B413:B416">
    <cfRule type="duplicateValues" dxfId="273" priority="1"/>
    <cfRule type="duplicateValues" dxfId="272" priority="2"/>
  </conditionalFormatting>
  <conditionalFormatting sqref="B417:B1048576">
    <cfRule type="duplicateValues" dxfId="271" priority="46"/>
  </conditionalFormatting>
  <conditionalFormatting sqref="C111:C119">
    <cfRule type="duplicateValues" dxfId="270" priority="42"/>
  </conditionalFormatting>
  <conditionalFormatting sqref="C155:C157">
    <cfRule type="duplicateValues" dxfId="269" priority="43"/>
  </conditionalFormatting>
  <conditionalFormatting sqref="C183:C194">
    <cfRule type="duplicateValues" dxfId="268" priority="44"/>
  </conditionalFormatting>
  <conditionalFormatting sqref="C400">
    <cfRule type="duplicateValues" dxfId="267" priority="23"/>
  </conditionalFormatting>
  <conditionalFormatting sqref="C401:C403">
    <cfRule type="duplicateValues" dxfId="266" priority="19"/>
  </conditionalFormatting>
  <conditionalFormatting sqref="C404:C407">
    <cfRule type="duplicateValues" dxfId="265" priority="15"/>
  </conditionalFormatting>
  <conditionalFormatting sqref="C408:C409">
    <cfRule type="duplicateValues" dxfId="264" priority="12"/>
  </conditionalFormatting>
  <conditionalFormatting sqref="C410">
    <cfRule type="duplicateValues" dxfId="263" priority="9"/>
  </conditionalFormatting>
  <conditionalFormatting sqref="C411:C412">
    <cfRule type="duplicateValues" dxfId="262" priority="6"/>
  </conditionalFormatting>
  <conditionalFormatting sqref="C413:C416">
    <cfRule type="duplicateValues" dxfId="261" priority="3"/>
  </conditionalFormatting>
  <conditionalFormatting sqref="J7:J103 J105:J113 J115:J122 J124:J132 J134:J135 J137:J141 J143:J180 J182:J194 J196:J210 J212:J213 J215:J257 J259:J308 J310:J327 J329:J344 J346:J384 J386:J392 J394:J397">
    <cfRule type="notContainsBlanks" dxfId="260" priority="40">
      <formula>LEN(TRIM(J7))&gt;0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9559-C554-6D42-9B6B-D4A2F49934EA}">
  <sheetPr>
    <pageSetUpPr fitToPage="1"/>
  </sheetPr>
  <dimension ref="A1:O400"/>
  <sheetViews>
    <sheetView zoomScaleNormal="100" workbookViewId="0">
      <pane xSplit="3" ySplit="4" topLeftCell="D5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24.33203125" customWidth="1"/>
    <col min="3" max="3" width="21.832031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626</v>
      </c>
      <c r="H2" s="77" t="s">
        <v>459</v>
      </c>
      <c r="I2" s="77">
        <v>44470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539</v>
      </c>
      <c r="C5" s="66" t="s">
        <v>198</v>
      </c>
      <c r="D5" s="66" t="s">
        <v>411</v>
      </c>
      <c r="E5" s="78">
        <v>100000</v>
      </c>
      <c r="F5" s="109">
        <v>11.34</v>
      </c>
      <c r="G5" s="144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 t="s">
        <v>539</v>
      </c>
      <c r="C6" s="66"/>
      <c r="D6" s="66" t="s">
        <v>412</v>
      </c>
      <c r="E6" s="78">
        <v>10000</v>
      </c>
      <c r="F6" s="109">
        <v>3.42</v>
      </c>
      <c r="G6" s="144"/>
      <c r="H6" s="78">
        <f>F6</f>
        <v>3.42</v>
      </c>
      <c r="I6" s="78"/>
      <c r="J6" s="23"/>
    </row>
    <row r="7" spans="1:10" ht="16" x14ac:dyDescent="0.2">
      <c r="A7" s="63"/>
      <c r="B7" s="75" t="s">
        <v>539</v>
      </c>
      <c r="C7" s="66"/>
      <c r="D7" s="66" t="s">
        <v>413</v>
      </c>
      <c r="E7" s="78">
        <v>100000</v>
      </c>
      <c r="F7" s="109">
        <v>4.18</v>
      </c>
      <c r="G7" s="144"/>
      <c r="H7" s="78">
        <f>F7</f>
        <v>4.18</v>
      </c>
      <c r="I7" s="78"/>
      <c r="J7" s="23"/>
    </row>
    <row r="8" spans="1:10" ht="16" x14ac:dyDescent="0.2">
      <c r="A8" s="63"/>
      <c r="B8" s="75" t="s">
        <v>539</v>
      </c>
      <c r="C8" s="66"/>
      <c r="D8" s="66" t="s">
        <v>414</v>
      </c>
      <c r="E8" s="78">
        <v>10000</v>
      </c>
      <c r="F8" s="109">
        <v>0.35</v>
      </c>
      <c r="G8" s="144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109"/>
      <c r="H9" s="78"/>
      <c r="I9" s="78"/>
      <c r="J9" s="23"/>
    </row>
    <row r="10" spans="1:10" ht="16" x14ac:dyDescent="0.2">
      <c r="A10" s="63">
        <f>A5+1</f>
        <v>2</v>
      </c>
      <c r="B10" s="75" t="s">
        <v>540</v>
      </c>
      <c r="C10" s="66" t="s">
        <v>216</v>
      </c>
      <c r="D10" s="66" t="s">
        <v>411</v>
      </c>
      <c r="E10" s="79">
        <v>200000</v>
      </c>
      <c r="F10" s="109">
        <v>23.94</v>
      </c>
      <c r="G10" s="144">
        <v>1.26</v>
      </c>
      <c r="H10" s="78">
        <f>F10+G10</f>
        <v>25.200000000000003</v>
      </c>
      <c r="I10" s="78">
        <f>SUM(H10:H13)</f>
        <v>38.170000000000009</v>
      </c>
      <c r="J10" s="23"/>
    </row>
    <row r="11" spans="1:10" ht="16" x14ac:dyDescent="0.2">
      <c r="A11" s="63"/>
      <c r="B11" s="75" t="s">
        <v>540</v>
      </c>
      <c r="C11" s="66"/>
      <c r="D11" s="66" t="s">
        <v>412</v>
      </c>
      <c r="E11" s="79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540</v>
      </c>
      <c r="C12" s="66"/>
      <c r="D12" s="66" t="s">
        <v>413</v>
      </c>
      <c r="E12" s="78">
        <v>220000</v>
      </c>
      <c r="F12" s="109">
        <v>9.1999999999999993</v>
      </c>
      <c r="G12" s="144"/>
      <c r="H12" s="78">
        <f>F12</f>
        <v>9.1999999999999993</v>
      </c>
      <c r="I12" s="78"/>
      <c r="J12" s="23"/>
    </row>
    <row r="13" spans="1:10" ht="16" x14ac:dyDescent="0.2">
      <c r="A13" s="63"/>
      <c r="B13" s="75" t="s">
        <v>540</v>
      </c>
      <c r="C13" s="66"/>
      <c r="D13" s="66" t="s">
        <v>414</v>
      </c>
      <c r="E13" s="79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G14" s="144"/>
      <c r="H14" s="78"/>
      <c r="I14" s="78"/>
      <c r="J14" s="23"/>
    </row>
    <row r="15" spans="1:10" ht="16" x14ac:dyDescent="0.2">
      <c r="A15" s="63">
        <v>3</v>
      </c>
      <c r="B15" s="75" t="s">
        <v>541</v>
      </c>
      <c r="C15" s="66" t="s">
        <v>68</v>
      </c>
      <c r="D15" s="66" t="s">
        <v>411</v>
      </c>
      <c r="E15" s="79">
        <v>100000</v>
      </c>
      <c r="F15" s="109">
        <v>27.72</v>
      </c>
      <c r="G15" s="144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 t="s">
        <v>541</v>
      </c>
      <c r="C16" s="66"/>
      <c r="D16" s="66" t="s">
        <v>413</v>
      </c>
      <c r="E16" s="79">
        <v>40000</v>
      </c>
      <c r="F16" s="109">
        <v>1.67</v>
      </c>
      <c r="G16" s="144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109"/>
      <c r="G17" s="144"/>
      <c r="H17" s="78"/>
      <c r="I17" s="78"/>
      <c r="J17" s="23"/>
    </row>
    <row r="18" spans="1:10" ht="16" x14ac:dyDescent="0.2">
      <c r="A18" s="63">
        <v>4</v>
      </c>
      <c r="B18" s="75" t="s">
        <v>542</v>
      </c>
      <c r="C18" s="66" t="s">
        <v>89</v>
      </c>
      <c r="D18" s="66" t="s">
        <v>411</v>
      </c>
      <c r="E18" s="79">
        <v>10000</v>
      </c>
      <c r="F18" s="109">
        <v>0</v>
      </c>
      <c r="G18" s="144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ht="16" x14ac:dyDescent="0.2">
      <c r="A20" s="63">
        <v>5</v>
      </c>
      <c r="B20" s="75" t="s">
        <v>543</v>
      </c>
      <c r="C20" s="66" t="s">
        <v>138</v>
      </c>
      <c r="D20" s="66" t="s">
        <v>411</v>
      </c>
      <c r="E20" s="79">
        <v>10000</v>
      </c>
      <c r="F20" s="109">
        <v>0</v>
      </c>
      <c r="G20" s="144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109"/>
      <c r="G21" s="144"/>
      <c r="H21" s="78"/>
      <c r="I21" s="78"/>
      <c r="J21" s="23"/>
    </row>
    <row r="22" spans="1:10" ht="16" x14ac:dyDescent="0.2">
      <c r="A22" s="63">
        <v>6</v>
      </c>
      <c r="B22" s="75" t="s">
        <v>544</v>
      </c>
      <c r="C22" s="66" t="s">
        <v>139</v>
      </c>
      <c r="D22" s="66" t="s">
        <v>411</v>
      </c>
      <c r="E22" s="78">
        <v>100000</v>
      </c>
      <c r="F22" s="109">
        <f>H22-G22</f>
        <v>18.090000000000003</v>
      </c>
      <c r="G22" s="144">
        <v>2.0099999999999998</v>
      </c>
      <c r="H22" s="78">
        <v>20.100000000000001</v>
      </c>
      <c r="I22" s="78">
        <f>SUM(H22:H27)</f>
        <v>66.3</v>
      </c>
      <c r="J22" s="23"/>
    </row>
    <row r="23" spans="1:10" ht="16" x14ac:dyDescent="0.2">
      <c r="A23" s="63"/>
      <c r="B23" s="75" t="s">
        <v>544</v>
      </c>
      <c r="C23" s="66"/>
      <c r="D23" s="66" t="s">
        <v>417</v>
      </c>
      <c r="E23" s="78">
        <v>50000</v>
      </c>
      <c r="F23" s="109">
        <v>33.85</v>
      </c>
      <c r="G23" s="144"/>
      <c r="H23" s="78">
        <f>F23</f>
        <v>33.85</v>
      </c>
      <c r="I23" s="78"/>
      <c r="J23" s="23"/>
    </row>
    <row r="24" spans="1:10" ht="16" x14ac:dyDescent="0.2">
      <c r="A24" s="63"/>
      <c r="B24" s="75" t="s">
        <v>544</v>
      </c>
      <c r="C24" s="66"/>
      <c r="D24" s="66" t="s">
        <v>412</v>
      </c>
      <c r="E24" s="79">
        <v>10000</v>
      </c>
      <c r="F24" s="109">
        <v>3.42</v>
      </c>
      <c r="G24" s="144"/>
      <c r="H24" s="78">
        <f>F24</f>
        <v>3.42</v>
      </c>
      <c r="I24" s="78"/>
      <c r="J24" s="23"/>
    </row>
    <row r="25" spans="1:10" ht="16" x14ac:dyDescent="0.2">
      <c r="A25" s="63"/>
      <c r="B25" s="75" t="s">
        <v>544</v>
      </c>
      <c r="C25" s="66"/>
      <c r="D25" s="66" t="s">
        <v>413</v>
      </c>
      <c r="E25" s="79">
        <v>100000</v>
      </c>
      <c r="F25" s="109">
        <v>4.18</v>
      </c>
      <c r="G25" s="144"/>
      <c r="H25" s="78">
        <f>F25</f>
        <v>4.18</v>
      </c>
      <c r="I25" s="78"/>
      <c r="J25" s="23"/>
    </row>
    <row r="26" spans="1:10" ht="16" x14ac:dyDescent="0.2">
      <c r="A26" s="63"/>
      <c r="B26" s="75" t="s">
        <v>544</v>
      </c>
      <c r="C26" s="66"/>
      <c r="D26" s="66" t="s">
        <v>418</v>
      </c>
      <c r="E26" s="78">
        <v>100000</v>
      </c>
      <c r="F26" s="109">
        <v>4.4000000000000004</v>
      </c>
      <c r="G26" s="144"/>
      <c r="H26" s="78">
        <f>F26</f>
        <v>4.4000000000000004</v>
      </c>
      <c r="I26" s="78"/>
      <c r="J26" s="23"/>
    </row>
    <row r="27" spans="1:10" ht="16" x14ac:dyDescent="0.2">
      <c r="A27" s="63"/>
      <c r="B27" s="75" t="s">
        <v>544</v>
      </c>
      <c r="C27" s="66"/>
      <c r="D27" s="66" t="s">
        <v>414</v>
      </c>
      <c r="E27" s="79">
        <v>10000</v>
      </c>
      <c r="F27" s="109">
        <v>0.35</v>
      </c>
      <c r="G27" s="144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109"/>
      <c r="G28" s="144"/>
      <c r="H28" s="78"/>
      <c r="I28" s="78"/>
      <c r="J28" s="23"/>
    </row>
    <row r="29" spans="1:10" ht="16" x14ac:dyDescent="0.2">
      <c r="A29" s="63">
        <v>7</v>
      </c>
      <c r="B29" s="75" t="s">
        <v>545</v>
      </c>
      <c r="C29" s="66" t="s">
        <v>217</v>
      </c>
      <c r="D29" s="66" t="s">
        <v>411</v>
      </c>
      <c r="E29" s="78">
        <v>240000</v>
      </c>
      <c r="F29" s="109">
        <f>H29-G29</f>
        <v>20.93</v>
      </c>
      <c r="G29" s="144">
        <v>0.91</v>
      </c>
      <c r="H29" s="78">
        <v>21.84</v>
      </c>
      <c r="I29" s="78">
        <f>SUM(H29:H30)</f>
        <v>22.26</v>
      </c>
      <c r="J29" s="23"/>
    </row>
    <row r="30" spans="1:10" ht="16" x14ac:dyDescent="0.2">
      <c r="A30" s="63"/>
      <c r="B30" s="75" t="s">
        <v>545</v>
      </c>
      <c r="C30" s="66"/>
      <c r="D30" s="66" t="s">
        <v>413</v>
      </c>
      <c r="E30" s="78">
        <v>10000</v>
      </c>
      <c r="F30" s="109">
        <v>0.42</v>
      </c>
      <c r="G30" s="144"/>
      <c r="H30" s="78">
        <f>F30</f>
        <v>0.42</v>
      </c>
      <c r="I30" s="78"/>
      <c r="J30" s="23"/>
    </row>
    <row r="31" spans="1:10" ht="16" x14ac:dyDescent="0.2">
      <c r="A31" s="63"/>
      <c r="B31" s="75"/>
      <c r="C31" s="66"/>
      <c r="D31" s="66"/>
      <c r="E31" s="78"/>
      <c r="F31" s="109"/>
      <c r="G31" s="144"/>
      <c r="H31" s="78"/>
      <c r="I31" s="78"/>
      <c r="J31" s="23"/>
    </row>
    <row r="32" spans="1:10" ht="16" x14ac:dyDescent="0.2">
      <c r="A32" s="63"/>
      <c r="B32" s="75" t="s">
        <v>547</v>
      </c>
      <c r="C32" s="66" t="s">
        <v>520</v>
      </c>
      <c r="D32" s="66" t="s">
        <v>411</v>
      </c>
      <c r="E32" s="78">
        <v>10000</v>
      </c>
      <c r="F32" s="78">
        <v>0</v>
      </c>
      <c r="G32" s="78">
        <f>H32-F32</f>
        <v>0.66</v>
      </c>
      <c r="H32" s="78">
        <v>0.66</v>
      </c>
      <c r="I32" s="78">
        <f>H32</f>
        <v>0.66</v>
      </c>
      <c r="J32" s="23" t="s">
        <v>521</v>
      </c>
    </row>
    <row r="33" spans="1:10" ht="16" x14ac:dyDescent="0.2">
      <c r="A33" s="63"/>
      <c r="B33" s="75"/>
      <c r="C33" s="66"/>
      <c r="D33" s="66"/>
      <c r="E33" s="78"/>
      <c r="F33" s="109"/>
      <c r="G33" s="144"/>
      <c r="H33" s="78"/>
      <c r="I33" s="78"/>
      <c r="J33" s="23"/>
    </row>
    <row r="34" spans="1:10" ht="16" x14ac:dyDescent="0.2">
      <c r="A34" s="63">
        <v>9</v>
      </c>
      <c r="B34" s="75" t="s">
        <v>548</v>
      </c>
      <c r="C34" s="66" t="s">
        <v>178</v>
      </c>
      <c r="D34" s="66" t="s">
        <v>411</v>
      </c>
      <c r="E34" s="79">
        <v>50000</v>
      </c>
      <c r="F34" s="109">
        <v>20.079999999999998</v>
      </c>
      <c r="G34" s="144">
        <f>H34-F34</f>
        <v>5.0200000000000031</v>
      </c>
      <c r="H34" s="78">
        <v>25.1</v>
      </c>
      <c r="I34" s="78">
        <f>SUM(H34:H39)</f>
        <v>72.37</v>
      </c>
      <c r="J34" s="23"/>
    </row>
    <row r="35" spans="1:10" ht="16" x14ac:dyDescent="0.2">
      <c r="A35" s="63"/>
      <c r="B35" s="75" t="s">
        <v>548</v>
      </c>
      <c r="C35" s="66"/>
      <c r="D35" s="66" t="s">
        <v>417</v>
      </c>
      <c r="E35" s="79">
        <v>50000</v>
      </c>
      <c r="F35" s="109">
        <v>22.05</v>
      </c>
      <c r="G35" s="144"/>
      <c r="H35" s="78">
        <f>F35</f>
        <v>22.05</v>
      </c>
      <c r="I35" s="78"/>
      <c r="J35" s="23"/>
    </row>
    <row r="36" spans="1:10" ht="16" x14ac:dyDescent="0.2">
      <c r="A36" s="63"/>
      <c r="B36" s="75" t="s">
        <v>548</v>
      </c>
      <c r="C36" s="66"/>
      <c r="D36" s="66" t="s">
        <v>412</v>
      </c>
      <c r="E36" s="79">
        <v>10000</v>
      </c>
      <c r="F36" s="109">
        <v>3.42</v>
      </c>
      <c r="G36" s="144"/>
      <c r="H36" s="78">
        <f>F36</f>
        <v>3.42</v>
      </c>
      <c r="I36" s="78"/>
      <c r="J36" s="23"/>
    </row>
    <row r="37" spans="1:10" ht="16" x14ac:dyDescent="0.2">
      <c r="A37" s="63"/>
      <c r="B37" s="75" t="s">
        <v>548</v>
      </c>
      <c r="C37" s="66"/>
      <c r="D37" s="66" t="s">
        <v>413</v>
      </c>
      <c r="E37" s="79">
        <v>250000</v>
      </c>
      <c r="F37" s="109">
        <v>10.45</v>
      </c>
      <c r="G37" s="144"/>
      <c r="H37" s="78">
        <f>F37</f>
        <v>10.45</v>
      </c>
      <c r="I37" s="78"/>
      <c r="J37" s="23"/>
    </row>
    <row r="38" spans="1:10" ht="16" x14ac:dyDescent="0.2">
      <c r="A38" s="63"/>
      <c r="B38" s="75" t="s">
        <v>548</v>
      </c>
      <c r="C38" s="66"/>
      <c r="D38" s="66" t="s">
        <v>418</v>
      </c>
      <c r="E38" s="78">
        <v>250000</v>
      </c>
      <c r="F38" s="109">
        <v>11</v>
      </c>
      <c r="G38" s="144"/>
      <c r="H38" s="78">
        <f>F38</f>
        <v>11</v>
      </c>
      <c r="I38" s="78"/>
      <c r="J38" s="23"/>
    </row>
    <row r="39" spans="1:10" ht="16" x14ac:dyDescent="0.2">
      <c r="A39" s="63"/>
      <c r="B39" s="75" t="s">
        <v>548</v>
      </c>
      <c r="C39" s="66"/>
      <c r="D39" s="66" t="s">
        <v>414</v>
      </c>
      <c r="E39" s="79">
        <v>10000</v>
      </c>
      <c r="F39" s="109">
        <v>0.35</v>
      </c>
      <c r="G39" s="144"/>
      <c r="H39" s="78">
        <f>F39</f>
        <v>0.35</v>
      </c>
      <c r="I39" s="78"/>
      <c r="J39" s="23"/>
    </row>
    <row r="40" spans="1:10" ht="16" x14ac:dyDescent="0.2">
      <c r="A40" s="63"/>
      <c r="B40" s="75"/>
      <c r="C40" s="66"/>
      <c r="D40" s="66"/>
      <c r="E40" s="79"/>
      <c r="F40" s="109"/>
      <c r="G40" s="144"/>
      <c r="H40" s="78"/>
      <c r="I40" s="78"/>
      <c r="J40" s="23"/>
    </row>
    <row r="41" spans="1:10" ht="16" x14ac:dyDescent="0.2">
      <c r="A41" s="63">
        <f>A34+1</f>
        <v>10</v>
      </c>
      <c r="B41" s="75" t="s">
        <v>549</v>
      </c>
      <c r="C41" s="66" t="s">
        <v>325</v>
      </c>
      <c r="D41" s="66" t="s">
        <v>411</v>
      </c>
      <c r="E41" s="201">
        <v>500000</v>
      </c>
      <c r="F41" s="109">
        <f>H41-G41</f>
        <v>44.59</v>
      </c>
      <c r="G41" s="144">
        <v>0.91</v>
      </c>
      <c r="H41" s="78">
        <v>45.5</v>
      </c>
      <c r="I41" s="78">
        <f>SUM(H41:H42)</f>
        <v>66.400000000000006</v>
      </c>
      <c r="J41" s="200"/>
    </row>
    <row r="42" spans="1:10" ht="16" x14ac:dyDescent="0.2">
      <c r="A42" s="63"/>
      <c r="B42" s="75" t="s">
        <v>549</v>
      </c>
      <c r="C42" s="66"/>
      <c r="D42" s="66" t="s">
        <v>413</v>
      </c>
      <c r="E42" s="78">
        <v>500000</v>
      </c>
      <c r="F42" s="109">
        <v>20.9</v>
      </c>
      <c r="G42" s="144"/>
      <c r="H42" s="78">
        <f>F42</f>
        <v>20.9</v>
      </c>
      <c r="I42" s="78"/>
      <c r="J42" s="23"/>
    </row>
    <row r="43" spans="1:10" ht="16" x14ac:dyDescent="0.2">
      <c r="A43" s="63"/>
      <c r="B43" s="75"/>
      <c r="C43" s="66"/>
      <c r="D43" s="66"/>
      <c r="E43" s="78"/>
      <c r="F43" s="109"/>
      <c r="G43" s="144"/>
      <c r="H43" s="78"/>
      <c r="I43" s="78"/>
      <c r="J43" s="23"/>
    </row>
    <row r="44" spans="1:10" ht="16" x14ac:dyDescent="0.2">
      <c r="A44" s="63">
        <f>A41+1</f>
        <v>11</v>
      </c>
      <c r="B44" s="75" t="s">
        <v>550</v>
      </c>
      <c r="C44" s="66" t="s">
        <v>79</v>
      </c>
      <c r="D44" s="66" t="s">
        <v>411</v>
      </c>
      <c r="E44" s="78">
        <v>50000</v>
      </c>
      <c r="F44" s="109">
        <f>H44-G44</f>
        <v>2.6399999999999997</v>
      </c>
      <c r="G44" s="144">
        <v>0.66</v>
      </c>
      <c r="H44" s="78">
        <v>3.3</v>
      </c>
      <c r="I44" s="78">
        <f>SUM(H44:H49)</f>
        <v>21.950000000000003</v>
      </c>
      <c r="J44" s="23"/>
    </row>
    <row r="45" spans="1:10" ht="16" x14ac:dyDescent="0.2">
      <c r="A45" s="63"/>
      <c r="B45" s="75" t="s">
        <v>550</v>
      </c>
      <c r="C45" s="66"/>
      <c r="D45" s="66" t="s">
        <v>417</v>
      </c>
      <c r="E45" s="78">
        <v>50000</v>
      </c>
      <c r="F45" s="109">
        <v>6.3</v>
      </c>
      <c r="G45" s="144"/>
      <c r="H45" s="78">
        <f>F45</f>
        <v>6.3</v>
      </c>
      <c r="I45" s="78"/>
      <c r="J45" s="23"/>
    </row>
    <row r="46" spans="1:10" ht="16" x14ac:dyDescent="0.2">
      <c r="A46" s="63"/>
      <c r="B46" s="75" t="s">
        <v>550</v>
      </c>
      <c r="C46" s="66"/>
      <c r="D46" s="66" t="s">
        <v>412</v>
      </c>
      <c r="E46" s="78">
        <v>10000</v>
      </c>
      <c r="F46" s="109">
        <v>3.42</v>
      </c>
      <c r="G46" s="144"/>
      <c r="H46" s="78">
        <f>F46</f>
        <v>3.42</v>
      </c>
      <c r="I46" s="78"/>
      <c r="J46" s="23"/>
    </row>
    <row r="47" spans="1:10" ht="16" x14ac:dyDescent="0.2">
      <c r="A47" s="63"/>
      <c r="B47" s="75" t="s">
        <v>550</v>
      </c>
      <c r="C47" s="66"/>
      <c r="D47" s="66" t="s">
        <v>413</v>
      </c>
      <c r="E47" s="78">
        <v>100000</v>
      </c>
      <c r="F47" s="109">
        <v>4.18</v>
      </c>
      <c r="G47" s="144"/>
      <c r="H47" s="78">
        <f>F47</f>
        <v>4.18</v>
      </c>
      <c r="I47" s="78"/>
      <c r="J47" s="23"/>
    </row>
    <row r="48" spans="1:10" ht="16" x14ac:dyDescent="0.2">
      <c r="A48" s="63"/>
      <c r="B48" s="75" t="s">
        <v>550</v>
      </c>
      <c r="C48" s="66"/>
      <c r="D48" s="66" t="s">
        <v>418</v>
      </c>
      <c r="E48" s="78">
        <v>100000</v>
      </c>
      <c r="F48" s="109">
        <v>4.4000000000000004</v>
      </c>
      <c r="G48" s="144"/>
      <c r="H48" s="78">
        <f>F48</f>
        <v>4.4000000000000004</v>
      </c>
      <c r="I48" s="78"/>
      <c r="J48" s="23"/>
    </row>
    <row r="49" spans="1:10" ht="16" x14ac:dyDescent="0.2">
      <c r="A49" s="63"/>
      <c r="B49" s="75" t="s">
        <v>550</v>
      </c>
      <c r="C49" s="66"/>
      <c r="D49" s="66" t="s">
        <v>414</v>
      </c>
      <c r="E49" s="79">
        <v>10000</v>
      </c>
      <c r="F49" s="109">
        <v>0.35</v>
      </c>
      <c r="G49" s="144"/>
      <c r="H49" s="78">
        <f>F49</f>
        <v>0.35</v>
      </c>
      <c r="I49" s="78"/>
      <c r="J49" s="23"/>
    </row>
    <row r="50" spans="1:10" ht="16" x14ac:dyDescent="0.2">
      <c r="A50" s="63"/>
      <c r="B50" s="75"/>
      <c r="C50" s="66"/>
      <c r="D50" s="66"/>
      <c r="E50" s="79"/>
      <c r="F50" s="109"/>
      <c r="G50" s="144"/>
      <c r="H50" s="78"/>
      <c r="I50" s="78"/>
      <c r="J50" s="23"/>
    </row>
    <row r="51" spans="1:10" ht="16" x14ac:dyDescent="0.2">
      <c r="A51" s="63">
        <f>A44+1</f>
        <v>12</v>
      </c>
      <c r="B51" s="75" t="s">
        <v>551</v>
      </c>
      <c r="C51" s="66" t="s">
        <v>80</v>
      </c>
      <c r="D51" s="66" t="s">
        <v>411</v>
      </c>
      <c r="E51" s="79">
        <v>10000</v>
      </c>
      <c r="F51" s="109">
        <v>0</v>
      </c>
      <c r="G51" s="144">
        <f>H51-F51</f>
        <v>0.66</v>
      </c>
      <c r="H51" s="78">
        <v>0.66</v>
      </c>
      <c r="I51" s="78">
        <f>SUM(H51:H52)</f>
        <v>10.27</v>
      </c>
      <c r="J51" s="23"/>
    </row>
    <row r="52" spans="1:10" ht="16" x14ac:dyDescent="0.2">
      <c r="A52" s="63"/>
      <c r="B52" s="75" t="s">
        <v>551</v>
      </c>
      <c r="C52" s="66"/>
      <c r="D52" s="66" t="s">
        <v>413</v>
      </c>
      <c r="E52" s="79">
        <v>230000</v>
      </c>
      <c r="F52" s="109">
        <v>9.61</v>
      </c>
      <c r="G52" s="144"/>
      <c r="H52" s="78">
        <f>F52</f>
        <v>9.61</v>
      </c>
      <c r="I52" s="78"/>
      <c r="J52" s="23"/>
    </row>
    <row r="53" spans="1:10" ht="16" x14ac:dyDescent="0.2">
      <c r="A53" s="63"/>
      <c r="B53" s="257"/>
      <c r="C53" s="167"/>
      <c r="D53" s="66"/>
      <c r="E53" s="79"/>
      <c r="F53" s="109"/>
      <c r="G53" s="144"/>
      <c r="H53" s="78"/>
      <c r="I53" s="78"/>
      <c r="J53" s="23"/>
    </row>
    <row r="54" spans="1:10" ht="16" x14ac:dyDescent="0.2">
      <c r="A54" s="63">
        <v>15</v>
      </c>
      <c r="B54" s="75" t="s">
        <v>552</v>
      </c>
      <c r="C54" s="66" t="s">
        <v>64</v>
      </c>
      <c r="D54" s="66" t="s">
        <v>411</v>
      </c>
      <c r="E54" s="79">
        <v>100000</v>
      </c>
      <c r="F54" s="109">
        <v>18.09</v>
      </c>
      <c r="G54" s="144">
        <f>H54-F54</f>
        <v>2.0100000000000016</v>
      </c>
      <c r="H54" s="78">
        <v>20.100000000000001</v>
      </c>
      <c r="I54" s="78">
        <f>SUM(H54:H58)</f>
        <v>32.450000000000003</v>
      </c>
      <c r="J54" s="23"/>
    </row>
    <row r="55" spans="1:10" ht="16" x14ac:dyDescent="0.2">
      <c r="A55" s="63"/>
      <c r="B55" s="75" t="s">
        <v>552</v>
      </c>
      <c r="C55" s="66"/>
      <c r="D55" s="66" t="s">
        <v>412</v>
      </c>
      <c r="E55" s="79">
        <v>10000</v>
      </c>
      <c r="F55" s="109">
        <v>3.42</v>
      </c>
      <c r="G55" s="144"/>
      <c r="H55" s="78">
        <f>F55</f>
        <v>3.42</v>
      </c>
      <c r="I55" s="78"/>
      <c r="J55" s="23"/>
    </row>
    <row r="56" spans="1:10" ht="16" x14ac:dyDescent="0.2">
      <c r="A56" s="63"/>
      <c r="B56" s="75" t="s">
        <v>552</v>
      </c>
      <c r="C56" s="66"/>
      <c r="D56" s="66" t="s">
        <v>413</v>
      </c>
      <c r="E56" s="79">
        <v>100000</v>
      </c>
      <c r="F56" s="109">
        <v>4.18</v>
      </c>
      <c r="G56" s="144"/>
      <c r="H56" s="78">
        <f>F56</f>
        <v>4.18</v>
      </c>
      <c r="I56" s="78"/>
      <c r="J56" s="23"/>
    </row>
    <row r="57" spans="1:10" ht="16" x14ac:dyDescent="0.2">
      <c r="A57" s="63"/>
      <c r="B57" s="75" t="s">
        <v>552</v>
      </c>
      <c r="C57" s="66"/>
      <c r="D57" s="66" t="s">
        <v>418</v>
      </c>
      <c r="E57" s="78">
        <v>100000</v>
      </c>
      <c r="F57" s="109">
        <v>4.4000000000000004</v>
      </c>
      <c r="G57" s="144"/>
      <c r="H57" s="78">
        <f>F57</f>
        <v>4.4000000000000004</v>
      </c>
      <c r="I57" s="78"/>
      <c r="J57" s="23"/>
    </row>
    <row r="58" spans="1:10" ht="16" x14ac:dyDescent="0.2">
      <c r="A58" s="63"/>
      <c r="B58" s="75" t="s">
        <v>552</v>
      </c>
      <c r="C58" s="66"/>
      <c r="D58" s="66" t="s">
        <v>414</v>
      </c>
      <c r="E58" s="79">
        <v>10000</v>
      </c>
      <c r="F58" s="109">
        <v>0.35</v>
      </c>
      <c r="G58" s="144"/>
      <c r="H58" s="78">
        <f>F58</f>
        <v>0.35</v>
      </c>
      <c r="I58" s="78"/>
      <c r="J58" s="23"/>
    </row>
    <row r="59" spans="1:10" ht="16" x14ac:dyDescent="0.2">
      <c r="A59" s="63"/>
      <c r="B59" s="75"/>
      <c r="C59" s="66"/>
      <c r="D59" s="66"/>
      <c r="E59" s="79"/>
      <c r="F59" s="109"/>
      <c r="G59" s="144"/>
      <c r="H59" s="78"/>
      <c r="I59" s="78"/>
      <c r="J59" s="23"/>
    </row>
    <row r="60" spans="1:10" ht="16" x14ac:dyDescent="0.2">
      <c r="A60" s="63">
        <f>A54+1</f>
        <v>16</v>
      </c>
      <c r="B60" s="75" t="s">
        <v>553</v>
      </c>
      <c r="C60" s="66" t="s">
        <v>218</v>
      </c>
      <c r="D60" s="66" t="s">
        <v>411</v>
      </c>
      <c r="E60" s="79">
        <v>10000</v>
      </c>
      <c r="F60" s="109">
        <v>0</v>
      </c>
      <c r="G60" s="144">
        <f>H60-F60</f>
        <v>3.08</v>
      </c>
      <c r="H60" s="78">
        <v>3.08</v>
      </c>
      <c r="I60" s="78">
        <f>H60</f>
        <v>3.08</v>
      </c>
      <c r="J60" s="23"/>
    </row>
    <row r="61" spans="1:10" ht="16" x14ac:dyDescent="0.2">
      <c r="A61" s="63"/>
      <c r="B61" s="75"/>
      <c r="C61" s="66"/>
      <c r="D61" s="66"/>
      <c r="E61" s="79"/>
      <c r="F61" s="109"/>
      <c r="G61" s="144"/>
      <c r="H61" s="78"/>
      <c r="I61" s="78"/>
      <c r="J61" s="23"/>
    </row>
    <row r="62" spans="1:10" ht="16" x14ac:dyDescent="0.2">
      <c r="A62" s="63">
        <v>17</v>
      </c>
      <c r="B62" s="75" t="s">
        <v>422</v>
      </c>
      <c r="C62" s="66" t="s">
        <v>420</v>
      </c>
      <c r="D62" s="66" t="s">
        <v>411</v>
      </c>
      <c r="E62" s="79">
        <v>10000</v>
      </c>
      <c r="F62" s="109">
        <v>0</v>
      </c>
      <c r="G62" s="144">
        <f>H62-F62</f>
        <v>3.08</v>
      </c>
      <c r="H62" s="78">
        <v>3.08</v>
      </c>
      <c r="I62" s="78">
        <f>SUM(H62:H63)</f>
        <v>5.17</v>
      </c>
      <c r="J62" s="23"/>
    </row>
    <row r="63" spans="1:10" ht="16" x14ac:dyDescent="0.2">
      <c r="A63" s="75"/>
      <c r="B63" s="75" t="s">
        <v>422</v>
      </c>
      <c r="C63" s="66"/>
      <c r="D63" s="66" t="s">
        <v>413</v>
      </c>
      <c r="E63" s="79">
        <v>50000</v>
      </c>
      <c r="F63" s="109">
        <v>2.09</v>
      </c>
      <c r="G63" s="144"/>
      <c r="H63" s="78">
        <f>F63</f>
        <v>2.09</v>
      </c>
      <c r="I63" s="78"/>
      <c r="J63" s="23"/>
    </row>
    <row r="64" spans="1:10" ht="16" x14ac:dyDescent="0.2">
      <c r="A64" s="63"/>
      <c r="C64" s="66"/>
      <c r="D64" s="66"/>
      <c r="E64" s="79"/>
      <c r="F64" s="109"/>
      <c r="G64" s="144"/>
      <c r="H64" s="78"/>
      <c r="I64" s="78"/>
      <c r="J64" s="23"/>
    </row>
    <row r="65" spans="1:10" ht="16" x14ac:dyDescent="0.2">
      <c r="A65" s="63">
        <v>19</v>
      </c>
      <c r="B65" s="75" t="s">
        <v>423</v>
      </c>
      <c r="C65" s="66" t="s">
        <v>421</v>
      </c>
      <c r="D65" s="66" t="s">
        <v>411</v>
      </c>
      <c r="E65" s="79">
        <v>100000</v>
      </c>
      <c r="F65" s="109">
        <v>4.7699999999999996</v>
      </c>
      <c r="G65" s="144">
        <f>H65-F65</f>
        <v>0.53000000000000025</v>
      </c>
      <c r="H65" s="78">
        <v>5.3</v>
      </c>
      <c r="I65" s="78">
        <f>SUM(H65:H66)</f>
        <v>9.48</v>
      </c>
      <c r="J65" s="23"/>
    </row>
    <row r="66" spans="1:10" ht="16" x14ac:dyDescent="0.2">
      <c r="A66" s="63"/>
      <c r="B66" s="75" t="s">
        <v>423</v>
      </c>
      <c r="C66" s="66"/>
      <c r="D66" s="66" t="s">
        <v>413</v>
      </c>
      <c r="E66" s="79">
        <v>100000</v>
      </c>
      <c r="F66" s="109">
        <v>4.18</v>
      </c>
      <c r="G66" s="144"/>
      <c r="H66" s="78">
        <f>F66</f>
        <v>4.18</v>
      </c>
      <c r="I66" s="78"/>
      <c r="J66" s="23"/>
    </row>
    <row r="67" spans="1:10" ht="16" x14ac:dyDescent="0.2">
      <c r="A67" s="63"/>
      <c r="B67" s="75"/>
      <c r="C67" s="66"/>
      <c r="D67" s="66"/>
      <c r="E67" s="79"/>
      <c r="F67" s="109"/>
      <c r="G67" s="144"/>
      <c r="H67" s="79"/>
      <c r="I67" s="79"/>
      <c r="J67" s="23"/>
    </row>
    <row r="68" spans="1:10" ht="16" x14ac:dyDescent="0.2">
      <c r="A68" s="63" t="e">
        <f>#REF!+1</f>
        <v>#REF!</v>
      </c>
      <c r="B68" s="75" t="s">
        <v>555</v>
      </c>
      <c r="C68" s="66" t="s">
        <v>57</v>
      </c>
      <c r="D68" s="66" t="s">
        <v>411</v>
      </c>
      <c r="E68" s="78">
        <v>40000</v>
      </c>
      <c r="F68" s="109">
        <f>H68-G68</f>
        <v>9.24</v>
      </c>
      <c r="G68" s="144">
        <v>3.08</v>
      </c>
      <c r="H68" s="78">
        <v>12.32</v>
      </c>
      <c r="I68" s="78">
        <f>SUM(H68:H73)</f>
        <v>28.520000000000007</v>
      </c>
      <c r="J68" s="23"/>
    </row>
    <row r="69" spans="1:10" ht="16" x14ac:dyDescent="0.2">
      <c r="A69" s="63"/>
      <c r="B69" s="75" t="s">
        <v>555</v>
      </c>
      <c r="C69" s="66"/>
      <c r="D69" s="66" t="s">
        <v>417</v>
      </c>
      <c r="E69" s="79">
        <v>10000</v>
      </c>
      <c r="F69" s="109">
        <v>11.57</v>
      </c>
      <c r="G69" s="144"/>
      <c r="H69" s="79">
        <f>F69</f>
        <v>11.57</v>
      </c>
      <c r="I69" s="79"/>
      <c r="J69" s="23"/>
    </row>
    <row r="70" spans="1:10" ht="16" x14ac:dyDescent="0.2">
      <c r="A70" s="63"/>
      <c r="B70" s="75" t="s">
        <v>555</v>
      </c>
      <c r="C70" s="66"/>
      <c r="D70" s="66" t="s">
        <v>412</v>
      </c>
      <c r="E70" s="79">
        <v>10000</v>
      </c>
      <c r="F70" s="109">
        <v>3.42</v>
      </c>
      <c r="G70" s="144"/>
      <c r="H70" s="79">
        <f>F70</f>
        <v>3.42</v>
      </c>
      <c r="I70" s="79"/>
      <c r="J70" s="23"/>
    </row>
    <row r="71" spans="1:10" ht="16" x14ac:dyDescent="0.2">
      <c r="A71" s="63"/>
      <c r="B71" s="75" t="s">
        <v>555</v>
      </c>
      <c r="C71" s="66"/>
      <c r="D71" s="66" t="s">
        <v>413</v>
      </c>
      <c r="E71" s="79">
        <v>10000</v>
      </c>
      <c r="F71" s="109">
        <v>0.42</v>
      </c>
      <c r="G71" s="144"/>
      <c r="H71" s="79">
        <f>F71</f>
        <v>0.42</v>
      </c>
      <c r="I71" s="79"/>
      <c r="J71" s="23"/>
    </row>
    <row r="72" spans="1:10" ht="16" x14ac:dyDescent="0.2">
      <c r="A72" s="63"/>
      <c r="B72" s="75" t="s">
        <v>555</v>
      </c>
      <c r="C72" s="66"/>
      <c r="D72" s="66" t="s">
        <v>418</v>
      </c>
      <c r="E72" s="79">
        <v>10000</v>
      </c>
      <c r="F72" s="109">
        <v>0.44</v>
      </c>
      <c r="G72" s="144"/>
      <c r="H72" s="79">
        <f>F72</f>
        <v>0.44</v>
      </c>
      <c r="I72" s="79"/>
      <c r="J72" s="23"/>
    </row>
    <row r="73" spans="1:10" ht="16" x14ac:dyDescent="0.2">
      <c r="A73" s="63"/>
      <c r="B73" s="75" t="s">
        <v>555</v>
      </c>
      <c r="C73" s="66"/>
      <c r="D73" s="66" t="s">
        <v>414</v>
      </c>
      <c r="E73" s="79">
        <v>10000</v>
      </c>
      <c r="F73" s="109">
        <v>0.35</v>
      </c>
      <c r="G73" s="144"/>
      <c r="H73" s="79">
        <f>F73</f>
        <v>0.35</v>
      </c>
      <c r="I73" s="79"/>
      <c r="J73" s="23"/>
    </row>
    <row r="74" spans="1:10" ht="16" x14ac:dyDescent="0.2">
      <c r="A74" s="63"/>
      <c r="B74" s="75"/>
      <c r="C74" s="66"/>
      <c r="D74" s="66"/>
      <c r="E74" s="79"/>
      <c r="F74" s="109"/>
      <c r="G74" s="144"/>
      <c r="H74" s="79"/>
      <c r="I74" s="79"/>
      <c r="J74" s="23"/>
    </row>
    <row r="75" spans="1:10" ht="16" x14ac:dyDescent="0.2">
      <c r="A75" s="63" t="e">
        <f>A68+1</f>
        <v>#REF!</v>
      </c>
      <c r="B75" s="75" t="s">
        <v>556</v>
      </c>
      <c r="C75" s="66" t="s">
        <v>58</v>
      </c>
      <c r="D75" s="66" t="s">
        <v>411</v>
      </c>
      <c r="E75" s="79">
        <v>10000</v>
      </c>
      <c r="F75" s="109">
        <v>0</v>
      </c>
      <c r="G75" s="144">
        <f>H75-F75</f>
        <v>8.02</v>
      </c>
      <c r="H75" s="79">
        <v>8.02</v>
      </c>
      <c r="I75" s="79">
        <f>H75</f>
        <v>8.02</v>
      </c>
      <c r="J75" s="23"/>
    </row>
    <row r="76" spans="1:10" ht="16" x14ac:dyDescent="0.2">
      <c r="A76" s="63"/>
      <c r="B76" s="75"/>
      <c r="C76" s="66"/>
      <c r="D76" s="66"/>
      <c r="E76" s="79"/>
      <c r="F76" s="109"/>
      <c r="G76" s="144"/>
      <c r="H76" s="79"/>
      <c r="I76" s="79"/>
      <c r="J76" s="23"/>
    </row>
    <row r="77" spans="1:10" ht="16" x14ac:dyDescent="0.2">
      <c r="A77" s="63"/>
      <c r="B77" s="75" t="s">
        <v>557</v>
      </c>
      <c r="C77" s="66" t="s">
        <v>505</v>
      </c>
      <c r="D77" s="66" t="s">
        <v>411</v>
      </c>
      <c r="E77" s="78">
        <v>40000</v>
      </c>
      <c r="F77" s="109"/>
      <c r="G77" s="144"/>
      <c r="H77" s="78"/>
      <c r="I77" s="78"/>
      <c r="J77" s="23" t="s">
        <v>630</v>
      </c>
    </row>
    <row r="78" spans="1:10" ht="16" x14ac:dyDescent="0.2">
      <c r="A78" s="63"/>
      <c r="B78" s="75" t="s">
        <v>557</v>
      </c>
      <c r="C78" s="66"/>
      <c r="D78" s="66" t="s">
        <v>412</v>
      </c>
      <c r="E78" s="79">
        <v>2000</v>
      </c>
      <c r="F78" s="109"/>
      <c r="G78" s="144"/>
      <c r="H78" s="79"/>
      <c r="I78" s="79"/>
      <c r="J78" s="23"/>
    </row>
    <row r="79" spans="1:10" ht="16" x14ac:dyDescent="0.2">
      <c r="A79" s="63"/>
      <c r="B79" s="75" t="s">
        <v>557</v>
      </c>
      <c r="C79" s="66"/>
      <c r="D79" s="66" t="s">
        <v>413</v>
      </c>
      <c r="E79" s="79">
        <v>10000</v>
      </c>
      <c r="F79" s="109"/>
      <c r="G79" s="144"/>
      <c r="H79" s="79"/>
      <c r="I79" s="79"/>
      <c r="J79" s="23"/>
    </row>
    <row r="80" spans="1:10" ht="16" x14ac:dyDescent="0.2">
      <c r="A80" s="63"/>
      <c r="B80" s="75" t="s">
        <v>557</v>
      </c>
      <c r="C80" s="66"/>
      <c r="D80" s="66" t="s">
        <v>414</v>
      </c>
      <c r="E80" s="79">
        <v>8000</v>
      </c>
      <c r="F80" s="109"/>
      <c r="G80" s="144"/>
      <c r="H80" s="79"/>
      <c r="I80" s="79"/>
      <c r="J80" s="23"/>
    </row>
    <row r="81" spans="1:10" ht="16" x14ac:dyDescent="0.2">
      <c r="A81" s="63"/>
      <c r="B81" s="75"/>
      <c r="C81" s="66"/>
      <c r="D81" s="66"/>
      <c r="E81" s="79"/>
      <c r="F81" s="109"/>
      <c r="G81" s="144"/>
      <c r="H81" s="79"/>
      <c r="I81" s="79"/>
      <c r="J81" s="23"/>
    </row>
    <row r="82" spans="1:10" ht="16" x14ac:dyDescent="0.2">
      <c r="A82" s="63" t="e">
        <f>A75+1</f>
        <v>#REF!</v>
      </c>
      <c r="B82" s="75" t="s">
        <v>558</v>
      </c>
      <c r="C82" s="66" t="s">
        <v>219</v>
      </c>
      <c r="D82" s="66" t="s">
        <v>411</v>
      </c>
      <c r="E82" s="78">
        <v>50000</v>
      </c>
      <c r="F82" s="109">
        <f>H82-G82</f>
        <v>2.6399999999999997</v>
      </c>
      <c r="G82" s="144">
        <v>0.66</v>
      </c>
      <c r="H82" s="78">
        <v>3.3</v>
      </c>
      <c r="I82" s="78">
        <f>SUM(H82:H83)</f>
        <v>7.8999999999999995</v>
      </c>
      <c r="J82" s="23"/>
    </row>
    <row r="83" spans="1:10" ht="16" x14ac:dyDescent="0.2">
      <c r="A83" s="63"/>
      <c r="B83" s="75" t="s">
        <v>558</v>
      </c>
      <c r="C83" s="66"/>
      <c r="D83" s="66" t="s">
        <v>413</v>
      </c>
      <c r="E83" s="79">
        <v>110000</v>
      </c>
      <c r="F83" s="109">
        <v>4.5999999999999996</v>
      </c>
      <c r="G83" s="144"/>
      <c r="H83" s="79">
        <f>F83</f>
        <v>4.5999999999999996</v>
      </c>
      <c r="I83" s="79"/>
      <c r="J83" s="23"/>
    </row>
    <row r="84" spans="1:10" ht="16" x14ac:dyDescent="0.2">
      <c r="A84" s="63"/>
      <c r="B84" s="75"/>
      <c r="C84" s="66"/>
      <c r="D84" s="66"/>
      <c r="E84" s="79"/>
      <c r="F84" s="109"/>
      <c r="G84" s="144"/>
      <c r="H84" s="79"/>
      <c r="I84" s="79"/>
      <c r="J84" s="23"/>
    </row>
    <row r="85" spans="1:10" ht="16" x14ac:dyDescent="0.2">
      <c r="A85" s="63">
        <v>25</v>
      </c>
      <c r="B85" s="75" t="s">
        <v>559</v>
      </c>
      <c r="C85" s="66" t="s">
        <v>17</v>
      </c>
      <c r="D85" s="66" t="s">
        <v>411</v>
      </c>
      <c r="E85" s="78">
        <v>160000</v>
      </c>
      <c r="F85" s="109">
        <f>H85-G85</f>
        <v>46.2</v>
      </c>
      <c r="G85" s="144">
        <v>3.08</v>
      </c>
      <c r="H85" s="78">
        <v>49.28</v>
      </c>
      <c r="I85" s="78">
        <f>SUM(H85:H88)</f>
        <v>100.28999999999999</v>
      </c>
      <c r="J85" s="23"/>
    </row>
    <row r="86" spans="1:10" ht="16" x14ac:dyDescent="0.2">
      <c r="A86" s="63"/>
      <c r="B86" s="75" t="s">
        <v>559</v>
      </c>
      <c r="C86" s="66"/>
      <c r="D86" s="66" t="s">
        <v>417</v>
      </c>
      <c r="E86" s="79">
        <v>50000</v>
      </c>
      <c r="F86" s="109">
        <v>33.85</v>
      </c>
      <c r="G86" s="144"/>
      <c r="H86" s="78">
        <f>F86</f>
        <v>33.85</v>
      </c>
      <c r="I86" s="79"/>
      <c r="J86" s="23"/>
    </row>
    <row r="87" spans="1:10" ht="16" x14ac:dyDescent="0.2">
      <c r="A87" s="63"/>
      <c r="B87" s="75" t="s">
        <v>559</v>
      </c>
      <c r="C87" s="66"/>
      <c r="D87" s="66" t="s">
        <v>413</v>
      </c>
      <c r="E87" s="79">
        <v>200000</v>
      </c>
      <c r="F87" s="109">
        <v>8.36</v>
      </c>
      <c r="G87" s="144"/>
      <c r="H87" s="79">
        <f>F87</f>
        <v>8.36</v>
      </c>
      <c r="I87" s="79"/>
      <c r="J87" s="23"/>
    </row>
    <row r="88" spans="1:10" ht="16" x14ac:dyDescent="0.2">
      <c r="A88" s="63"/>
      <c r="B88" s="75" t="s">
        <v>559</v>
      </c>
      <c r="C88" s="66"/>
      <c r="D88" s="66" t="s">
        <v>418</v>
      </c>
      <c r="E88" s="78">
        <v>200000</v>
      </c>
      <c r="F88" s="109">
        <v>8.8000000000000007</v>
      </c>
      <c r="G88" s="144"/>
      <c r="H88" s="79">
        <f>F88</f>
        <v>8.8000000000000007</v>
      </c>
      <c r="I88" s="79"/>
      <c r="J88" s="23"/>
    </row>
    <row r="89" spans="1:10" ht="16" x14ac:dyDescent="0.2">
      <c r="A89" s="63"/>
      <c r="B89" s="75"/>
      <c r="C89" s="66"/>
      <c r="D89" s="66"/>
      <c r="E89" s="79"/>
      <c r="F89" s="109"/>
      <c r="G89" s="144"/>
      <c r="H89" s="79"/>
      <c r="I89" s="79"/>
      <c r="J89" s="23"/>
    </row>
    <row r="90" spans="1:10" ht="16" x14ac:dyDescent="0.2">
      <c r="A90" s="63">
        <f>A85+1</f>
        <v>26</v>
      </c>
      <c r="B90" s="75" t="s">
        <v>560</v>
      </c>
      <c r="C90" s="85" t="s">
        <v>224</v>
      </c>
      <c r="D90" s="85" t="s">
        <v>411</v>
      </c>
      <c r="E90" s="86">
        <v>200000</v>
      </c>
      <c r="F90" s="251">
        <f>H90-G90</f>
        <v>12.54</v>
      </c>
      <c r="G90" s="144">
        <v>0.66</v>
      </c>
      <c r="H90" s="86">
        <v>13.2</v>
      </c>
      <c r="I90" s="86">
        <f>SUM(H90:H93)</f>
        <v>25.33</v>
      </c>
      <c r="J90" s="23"/>
    </row>
    <row r="91" spans="1:10" ht="16" x14ac:dyDescent="0.2">
      <c r="A91" s="63"/>
      <c r="B91" s="75" t="s">
        <v>560</v>
      </c>
      <c r="C91" s="85"/>
      <c r="D91" s="85" t="s">
        <v>412</v>
      </c>
      <c r="E91" s="86">
        <v>10000</v>
      </c>
      <c r="F91" s="251">
        <v>3.42</v>
      </c>
      <c r="G91" s="242"/>
      <c r="H91" s="86">
        <f>F91</f>
        <v>3.42</v>
      </c>
      <c r="I91" s="86"/>
      <c r="J91" s="23"/>
    </row>
    <row r="92" spans="1:10" ht="16" x14ac:dyDescent="0.2">
      <c r="A92" s="63"/>
      <c r="B92" s="75" t="s">
        <v>560</v>
      </c>
      <c r="C92" s="85"/>
      <c r="D92" s="85" t="s">
        <v>413</v>
      </c>
      <c r="E92" s="86">
        <v>200000</v>
      </c>
      <c r="F92" s="251">
        <v>8.36</v>
      </c>
      <c r="G92" s="242"/>
      <c r="H92" s="86">
        <f>F92</f>
        <v>8.36</v>
      </c>
      <c r="I92" s="86"/>
      <c r="J92" s="23"/>
    </row>
    <row r="93" spans="1:10" ht="16" x14ac:dyDescent="0.2">
      <c r="A93" s="63"/>
      <c r="B93" s="75" t="s">
        <v>560</v>
      </c>
      <c r="C93" s="85"/>
      <c r="D93" s="85" t="s">
        <v>414</v>
      </c>
      <c r="E93" s="86">
        <v>10000</v>
      </c>
      <c r="F93" s="251">
        <v>0.35</v>
      </c>
      <c r="G93" s="242"/>
      <c r="H93" s="86">
        <f>F93</f>
        <v>0.35</v>
      </c>
      <c r="I93" s="86"/>
      <c r="J93" s="23"/>
    </row>
    <row r="94" spans="1:10" ht="16" x14ac:dyDescent="0.2">
      <c r="A94" s="63"/>
      <c r="B94" s="75"/>
      <c r="C94" s="85"/>
      <c r="D94" s="85"/>
      <c r="E94" s="86"/>
      <c r="F94" s="251"/>
      <c r="G94" s="242"/>
      <c r="H94" s="86"/>
      <c r="I94" s="86"/>
      <c r="J94" s="23"/>
    </row>
    <row r="95" spans="1:10" ht="16" x14ac:dyDescent="0.2">
      <c r="A95" s="63">
        <f>A90+1</f>
        <v>27</v>
      </c>
      <c r="B95" s="75" t="s">
        <v>561</v>
      </c>
      <c r="C95" s="66" t="s">
        <v>424</v>
      </c>
      <c r="D95" s="66" t="s">
        <v>411</v>
      </c>
      <c r="E95" s="79">
        <v>10000</v>
      </c>
      <c r="F95" s="109">
        <v>0</v>
      </c>
      <c r="G95" s="144">
        <f>H95-F95</f>
        <v>0.66</v>
      </c>
      <c r="H95" s="79">
        <v>0.66</v>
      </c>
      <c r="I95" s="79">
        <f>SUM(H95:H96)</f>
        <v>4.84</v>
      </c>
      <c r="J95" s="23"/>
    </row>
    <row r="96" spans="1:10" ht="16" x14ac:dyDescent="0.2">
      <c r="A96" s="63"/>
      <c r="B96" s="75" t="s">
        <v>561</v>
      </c>
      <c r="C96" s="66"/>
      <c r="D96" s="66" t="s">
        <v>413</v>
      </c>
      <c r="E96" s="79">
        <v>100000</v>
      </c>
      <c r="F96" s="109">
        <v>4.18</v>
      </c>
      <c r="G96" s="144"/>
      <c r="H96" s="79">
        <f>F96</f>
        <v>4.18</v>
      </c>
      <c r="I96" s="79"/>
      <c r="J96" s="23"/>
    </row>
    <row r="97" spans="1:10" ht="16" x14ac:dyDescent="0.2">
      <c r="A97" s="63"/>
      <c r="B97" s="75"/>
      <c r="C97" s="66"/>
      <c r="D97" s="66"/>
      <c r="E97" s="79"/>
      <c r="F97" s="109"/>
      <c r="G97" s="144"/>
      <c r="H97" s="79"/>
      <c r="I97" s="79"/>
      <c r="J97" s="23"/>
    </row>
    <row r="98" spans="1:10" ht="16" x14ac:dyDescent="0.2">
      <c r="A98" s="63">
        <v>28</v>
      </c>
      <c r="B98" s="75" t="s">
        <v>562</v>
      </c>
      <c r="C98" s="66" t="s">
        <v>233</v>
      </c>
      <c r="D98" s="66" t="s">
        <v>411</v>
      </c>
      <c r="E98" s="78">
        <v>10000</v>
      </c>
      <c r="F98" s="109">
        <v>0</v>
      </c>
      <c r="G98" s="144">
        <f>H98-F98</f>
        <v>5.0199999999999996</v>
      </c>
      <c r="H98" s="78">
        <v>5.0199999999999996</v>
      </c>
      <c r="I98" s="78">
        <f>SUM(H98:H101)</f>
        <v>12.969999999999999</v>
      </c>
      <c r="J98" s="211"/>
    </row>
    <row r="99" spans="1:10" ht="16" x14ac:dyDescent="0.2">
      <c r="A99" s="63"/>
      <c r="B99" s="75" t="s">
        <v>562</v>
      </c>
      <c r="C99" s="66"/>
      <c r="D99" s="66" t="s">
        <v>412</v>
      </c>
      <c r="E99" s="79">
        <v>10000</v>
      </c>
      <c r="F99" s="109">
        <v>3.42</v>
      </c>
      <c r="G99" s="144"/>
      <c r="H99" s="79">
        <f>F99</f>
        <v>3.42</v>
      </c>
      <c r="I99" s="79"/>
      <c r="J99" s="23"/>
    </row>
    <row r="100" spans="1:10" ht="16" x14ac:dyDescent="0.2">
      <c r="A100" s="63"/>
      <c r="B100" s="75" t="s">
        <v>562</v>
      </c>
      <c r="C100" s="66"/>
      <c r="D100" s="66" t="s">
        <v>413</v>
      </c>
      <c r="E100" s="79">
        <v>100000</v>
      </c>
      <c r="F100" s="109">
        <v>4.18</v>
      </c>
      <c r="G100" s="144"/>
      <c r="H100" s="79">
        <f>F100</f>
        <v>4.18</v>
      </c>
      <c r="I100" s="79"/>
      <c r="J100" s="23"/>
    </row>
    <row r="101" spans="1:10" ht="16" x14ac:dyDescent="0.2">
      <c r="A101" s="63"/>
      <c r="B101" s="75" t="s">
        <v>562</v>
      </c>
      <c r="C101" s="66"/>
      <c r="D101" s="66" t="s">
        <v>414</v>
      </c>
      <c r="E101" s="79">
        <v>10000</v>
      </c>
      <c r="F101" s="109">
        <v>0.35</v>
      </c>
      <c r="G101" s="144"/>
      <c r="H101" s="79">
        <f>F101</f>
        <v>0.35</v>
      </c>
      <c r="I101" s="79"/>
      <c r="J101" s="23"/>
    </row>
    <row r="102" spans="1:10" ht="16" x14ac:dyDescent="0.2">
      <c r="A102" s="63"/>
      <c r="B102" s="75"/>
      <c r="C102" s="66"/>
      <c r="D102" s="66"/>
      <c r="E102" s="79"/>
      <c r="F102" s="109"/>
      <c r="G102" s="144"/>
      <c r="H102" s="79"/>
      <c r="I102" s="79"/>
      <c r="J102" s="23"/>
    </row>
    <row r="103" spans="1:10" ht="16" x14ac:dyDescent="0.2">
      <c r="A103" s="63">
        <f>A98+1</f>
        <v>29</v>
      </c>
      <c r="B103" s="75" t="s">
        <v>563</v>
      </c>
      <c r="C103" s="66" t="s">
        <v>234</v>
      </c>
      <c r="D103" s="66" t="s">
        <v>411</v>
      </c>
      <c r="E103" s="79">
        <v>10000</v>
      </c>
      <c r="F103" s="109">
        <v>0</v>
      </c>
      <c r="G103" s="144">
        <f>H103-F103</f>
        <v>8.02</v>
      </c>
      <c r="H103" s="79">
        <v>8.02</v>
      </c>
      <c r="I103" s="79">
        <f>H103</f>
        <v>8.02</v>
      </c>
      <c r="J103" s="23"/>
    </row>
    <row r="104" spans="1:10" ht="16" x14ac:dyDescent="0.2">
      <c r="A104" s="63"/>
      <c r="B104" s="258"/>
      <c r="C104" s="44"/>
      <c r="D104" s="44"/>
      <c r="E104" s="165"/>
      <c r="F104" s="252"/>
      <c r="G104" s="144"/>
      <c r="H104" s="79"/>
      <c r="I104" s="79"/>
      <c r="J104" s="23"/>
    </row>
    <row r="105" spans="1:10" ht="16" x14ac:dyDescent="0.2">
      <c r="A105" s="63">
        <f>A103+1</f>
        <v>30</v>
      </c>
      <c r="B105" s="75" t="s">
        <v>564</v>
      </c>
      <c r="C105" s="168" t="s">
        <v>330</v>
      </c>
      <c r="D105" s="168" t="s">
        <v>411</v>
      </c>
      <c r="E105" s="169">
        <v>200000</v>
      </c>
      <c r="F105" s="109">
        <f>H105-G105</f>
        <v>17.29</v>
      </c>
      <c r="G105" s="144">
        <v>0.91</v>
      </c>
      <c r="H105" s="78">
        <v>18.2</v>
      </c>
      <c r="I105" s="78">
        <f>SUM(H105:H110)</f>
        <v>24.640000000000004</v>
      </c>
      <c r="J105" s="23"/>
    </row>
    <row r="106" spans="1:10" ht="16" x14ac:dyDescent="0.2">
      <c r="A106" s="63"/>
      <c r="B106" s="75" t="s">
        <v>564</v>
      </c>
      <c r="C106" s="168"/>
      <c r="D106" s="168" t="s">
        <v>417</v>
      </c>
      <c r="E106" s="169">
        <v>10000</v>
      </c>
      <c r="F106" s="109">
        <v>1.81</v>
      </c>
      <c r="G106" s="144"/>
      <c r="H106" s="78">
        <f>F106</f>
        <v>1.81</v>
      </c>
      <c r="I106" s="78"/>
      <c r="J106" s="23"/>
    </row>
    <row r="107" spans="1:10" ht="16" x14ac:dyDescent="0.2">
      <c r="A107" s="63"/>
      <c r="B107" s="75" t="s">
        <v>564</v>
      </c>
      <c r="C107" s="168"/>
      <c r="D107" s="168" t="s">
        <v>412</v>
      </c>
      <c r="E107" s="169">
        <v>10000</v>
      </c>
      <c r="F107" s="109">
        <v>3.42</v>
      </c>
      <c r="G107" s="144"/>
      <c r="H107" s="78">
        <f>F107</f>
        <v>3.42</v>
      </c>
      <c r="I107" s="78"/>
      <c r="J107" s="23"/>
    </row>
    <row r="108" spans="1:10" ht="16" x14ac:dyDescent="0.2">
      <c r="A108" s="63"/>
      <c r="B108" s="75" t="s">
        <v>564</v>
      </c>
      <c r="C108" s="168"/>
      <c r="D108" s="168" t="s">
        <v>413</v>
      </c>
      <c r="E108" s="169">
        <v>10000</v>
      </c>
      <c r="F108" s="109">
        <v>0.42</v>
      </c>
      <c r="G108" s="144"/>
      <c r="H108" s="78">
        <f>F108</f>
        <v>0.42</v>
      </c>
      <c r="I108" s="78"/>
    </row>
    <row r="109" spans="1:10" ht="16" x14ac:dyDescent="0.2">
      <c r="A109" s="63"/>
      <c r="B109" s="75" t="s">
        <v>564</v>
      </c>
      <c r="C109" s="168"/>
      <c r="D109" s="168" t="s">
        <v>418</v>
      </c>
      <c r="E109" s="169">
        <v>10000</v>
      </c>
      <c r="F109" s="253">
        <v>0.44</v>
      </c>
      <c r="G109" s="144"/>
      <c r="H109" s="78">
        <f>F109</f>
        <v>0.44</v>
      </c>
      <c r="I109" s="78"/>
      <c r="J109" s="23"/>
    </row>
    <row r="110" spans="1:10" ht="16" x14ac:dyDescent="0.2">
      <c r="A110" s="63"/>
      <c r="B110" s="75" t="s">
        <v>564</v>
      </c>
      <c r="C110" s="168"/>
      <c r="D110" s="168" t="s">
        <v>414</v>
      </c>
      <c r="E110" s="169">
        <v>10000</v>
      </c>
      <c r="F110" s="253">
        <v>0.35</v>
      </c>
      <c r="G110" s="144"/>
      <c r="H110" s="78">
        <f>F110</f>
        <v>0.35</v>
      </c>
      <c r="I110" s="78"/>
      <c r="J110" s="23"/>
    </row>
    <row r="111" spans="1:10" ht="16" x14ac:dyDescent="0.2">
      <c r="A111" s="63"/>
      <c r="B111" s="172"/>
      <c r="C111" s="168"/>
      <c r="D111" s="212"/>
      <c r="E111" s="169"/>
      <c r="F111" s="109"/>
      <c r="G111" s="144"/>
      <c r="H111" s="78"/>
      <c r="I111" s="78"/>
      <c r="J111" s="23"/>
    </row>
    <row r="112" spans="1:10" ht="16" x14ac:dyDescent="0.2">
      <c r="A112" s="63"/>
      <c r="B112" s="172" t="s">
        <v>565</v>
      </c>
      <c r="C112" s="168" t="s">
        <v>490</v>
      </c>
      <c r="D112" s="212" t="s">
        <v>411</v>
      </c>
      <c r="E112" s="169">
        <v>10000</v>
      </c>
      <c r="F112" s="109" t="s">
        <v>492</v>
      </c>
      <c r="G112" s="144">
        <v>3.08</v>
      </c>
      <c r="H112" s="78">
        <f>G112</f>
        <v>3.08</v>
      </c>
      <c r="I112" s="78">
        <f>H112</f>
        <v>3.08</v>
      </c>
      <c r="J112" s="23"/>
    </row>
    <row r="113" spans="1:10" ht="16" x14ac:dyDescent="0.2">
      <c r="A113" s="63"/>
      <c r="B113" s="172"/>
      <c r="C113" s="168"/>
      <c r="D113" s="212"/>
      <c r="E113" s="169"/>
      <c r="F113" s="109"/>
      <c r="G113" s="144"/>
      <c r="H113" s="78"/>
      <c r="I113" s="78"/>
      <c r="J113" s="23"/>
    </row>
    <row r="114" spans="1:10" ht="16" x14ac:dyDescent="0.2">
      <c r="A114" s="63">
        <f>A105+1</f>
        <v>31</v>
      </c>
      <c r="B114" s="75" t="s">
        <v>566</v>
      </c>
      <c r="C114" s="66" t="s">
        <v>25</v>
      </c>
      <c r="D114" s="66" t="s">
        <v>411</v>
      </c>
      <c r="E114" s="79">
        <v>10000</v>
      </c>
      <c r="F114" s="109">
        <v>0</v>
      </c>
      <c r="G114" s="144">
        <f>H114-F114</f>
        <v>3.08</v>
      </c>
      <c r="H114" s="79">
        <v>3.08</v>
      </c>
      <c r="I114" s="79">
        <f>H114</f>
        <v>3.08</v>
      </c>
      <c r="J114" s="23"/>
    </row>
    <row r="115" spans="1:10" ht="16" x14ac:dyDescent="0.2">
      <c r="A115" s="63"/>
      <c r="B115" s="75"/>
      <c r="C115" s="66"/>
      <c r="D115" s="66"/>
      <c r="E115" s="79"/>
      <c r="F115" s="109"/>
      <c r="G115" s="144"/>
      <c r="H115" s="79"/>
      <c r="I115" s="79"/>
      <c r="J115" s="23"/>
    </row>
    <row r="116" spans="1:10" ht="16" x14ac:dyDescent="0.2">
      <c r="A116" s="63">
        <f>A114+1</f>
        <v>32</v>
      </c>
      <c r="B116" s="75" t="s">
        <v>567</v>
      </c>
      <c r="C116" s="66" t="s">
        <v>88</v>
      </c>
      <c r="D116" s="66" t="s">
        <v>411</v>
      </c>
      <c r="E116" s="78">
        <v>250000</v>
      </c>
      <c r="F116" s="109">
        <f>H116-G116</f>
        <v>48.24</v>
      </c>
      <c r="G116" s="144">
        <v>2.0099999999999998</v>
      </c>
      <c r="H116" s="78">
        <v>50.25</v>
      </c>
      <c r="I116" s="78">
        <f>SUM(H116:H121)</f>
        <v>132.88</v>
      </c>
      <c r="J116" s="23"/>
    </row>
    <row r="117" spans="1:10" ht="16" x14ac:dyDescent="0.2">
      <c r="A117" s="63"/>
      <c r="B117" s="75" t="s">
        <v>567</v>
      </c>
      <c r="C117" s="66"/>
      <c r="D117" s="66" t="s">
        <v>417</v>
      </c>
      <c r="E117" s="78">
        <v>50000</v>
      </c>
      <c r="F117" s="109">
        <v>57.85</v>
      </c>
      <c r="G117" s="144"/>
      <c r="H117" s="78">
        <f>F117</f>
        <v>57.85</v>
      </c>
      <c r="I117" s="78"/>
      <c r="J117" s="211"/>
    </row>
    <row r="118" spans="1:10" ht="16" x14ac:dyDescent="0.2">
      <c r="A118" s="63"/>
      <c r="B118" s="75" t="s">
        <v>567</v>
      </c>
      <c r="C118" s="66"/>
      <c r="D118" s="66" t="s">
        <v>412</v>
      </c>
      <c r="E118" s="78">
        <v>10000</v>
      </c>
      <c r="F118" s="109">
        <v>3.42</v>
      </c>
      <c r="G118" s="144"/>
      <c r="H118" s="78">
        <f>F118</f>
        <v>3.42</v>
      </c>
      <c r="I118" s="78"/>
      <c r="J118" s="23"/>
    </row>
    <row r="119" spans="1:10" ht="16" x14ac:dyDescent="0.2">
      <c r="A119" s="63"/>
      <c r="B119" s="75" t="s">
        <v>567</v>
      </c>
      <c r="C119" s="66"/>
      <c r="D119" s="66" t="s">
        <v>413</v>
      </c>
      <c r="E119" s="78">
        <v>250000</v>
      </c>
      <c r="F119" s="109">
        <v>10.45</v>
      </c>
      <c r="G119" s="144"/>
      <c r="H119" s="78">
        <f>F119</f>
        <v>10.45</v>
      </c>
      <c r="I119" s="78"/>
      <c r="J119" s="23"/>
    </row>
    <row r="120" spans="1:10" ht="16" x14ac:dyDescent="0.2">
      <c r="A120" s="63"/>
      <c r="B120" s="75" t="s">
        <v>567</v>
      </c>
      <c r="C120" s="66"/>
      <c r="D120" s="66" t="s">
        <v>418</v>
      </c>
      <c r="E120" s="78">
        <v>240000</v>
      </c>
      <c r="F120" s="109">
        <v>10.56</v>
      </c>
      <c r="G120" s="144"/>
      <c r="H120" s="79">
        <f>F120</f>
        <v>10.56</v>
      </c>
      <c r="I120" s="79"/>
      <c r="J120" s="23"/>
    </row>
    <row r="121" spans="1:10" ht="16" x14ac:dyDescent="0.2">
      <c r="A121" s="63"/>
      <c r="B121" s="75" t="s">
        <v>567</v>
      </c>
      <c r="C121" s="66"/>
      <c r="D121" s="66" t="s">
        <v>414</v>
      </c>
      <c r="E121" s="79">
        <v>10000</v>
      </c>
      <c r="F121" s="109">
        <v>0.35</v>
      </c>
      <c r="G121" s="144"/>
      <c r="H121" s="79">
        <f>F121</f>
        <v>0.35</v>
      </c>
      <c r="I121" s="79"/>
      <c r="J121" s="23"/>
    </row>
    <row r="122" spans="1:10" ht="16" x14ac:dyDescent="0.2">
      <c r="A122" s="63"/>
      <c r="B122" s="75"/>
      <c r="C122" s="66"/>
      <c r="D122" s="66"/>
      <c r="E122" s="79"/>
      <c r="F122" s="109"/>
      <c r="G122" s="144"/>
      <c r="H122" s="79"/>
      <c r="I122" s="79"/>
      <c r="J122" s="23"/>
    </row>
    <row r="123" spans="1:10" ht="16" x14ac:dyDescent="0.2">
      <c r="A123" s="63">
        <f>A116+1</f>
        <v>33</v>
      </c>
      <c r="B123" s="75" t="s">
        <v>568</v>
      </c>
      <c r="C123" s="66" t="s">
        <v>173</v>
      </c>
      <c r="D123" s="66" t="s">
        <v>411</v>
      </c>
      <c r="E123" s="79">
        <v>10000</v>
      </c>
      <c r="F123" s="109">
        <v>0</v>
      </c>
      <c r="G123" s="144">
        <f>H123-F123</f>
        <v>12.48</v>
      </c>
      <c r="H123" s="79">
        <v>12.48</v>
      </c>
      <c r="I123" s="79">
        <f>SUM(H123:H125)</f>
        <v>24.470000000000002</v>
      </c>
      <c r="J123" s="23"/>
    </row>
    <row r="124" spans="1:10" ht="16" x14ac:dyDescent="0.2">
      <c r="A124" s="63"/>
      <c r="B124" s="75" t="s">
        <v>568</v>
      </c>
      <c r="C124" s="66"/>
      <c r="D124" s="66" t="s">
        <v>417</v>
      </c>
      <c r="E124" s="79">
        <v>10000</v>
      </c>
      <c r="F124" s="109">
        <v>11.57</v>
      </c>
      <c r="G124" s="144"/>
      <c r="H124" s="79">
        <f>F124</f>
        <v>11.57</v>
      </c>
      <c r="I124" s="79"/>
      <c r="J124" s="23"/>
    </row>
    <row r="125" spans="1:10" ht="16" x14ac:dyDescent="0.2">
      <c r="A125" s="63"/>
      <c r="B125" s="75" t="s">
        <v>568</v>
      </c>
      <c r="C125" s="66"/>
      <c r="D125" s="66" t="s">
        <v>413</v>
      </c>
      <c r="E125" s="78">
        <v>10000</v>
      </c>
      <c r="F125" s="109">
        <v>0.42</v>
      </c>
      <c r="G125" s="144"/>
      <c r="H125" s="78">
        <f>F125</f>
        <v>0.42</v>
      </c>
      <c r="I125" s="78"/>
      <c r="J125" s="23"/>
    </row>
    <row r="126" spans="1:10" ht="16" x14ac:dyDescent="0.2">
      <c r="A126" s="63"/>
      <c r="B126" s="75"/>
      <c r="C126" s="66"/>
      <c r="D126" s="66"/>
      <c r="E126" s="78"/>
      <c r="F126" s="109"/>
      <c r="G126" s="144"/>
      <c r="H126" s="78"/>
      <c r="I126" s="78"/>
      <c r="J126" s="23"/>
    </row>
    <row r="127" spans="1:10" ht="16" x14ac:dyDescent="0.2">
      <c r="A127" s="63">
        <f>A123+1</f>
        <v>34</v>
      </c>
      <c r="B127" s="75" t="s">
        <v>569</v>
      </c>
      <c r="C127" s="66" t="s">
        <v>189</v>
      </c>
      <c r="D127" s="66" t="s">
        <v>411</v>
      </c>
      <c r="E127" s="78">
        <v>100000</v>
      </c>
      <c r="F127" s="109">
        <f>H127-G127</f>
        <v>72.180000000000007</v>
      </c>
      <c r="G127" s="144">
        <v>8.02</v>
      </c>
      <c r="H127" s="78">
        <v>80.2</v>
      </c>
      <c r="I127" s="78">
        <f>SUM(H127:H128)</f>
        <v>84.38</v>
      </c>
      <c r="J127" s="211"/>
    </row>
    <row r="128" spans="1:10" ht="16" x14ac:dyDescent="0.2">
      <c r="A128" s="63"/>
      <c r="B128" s="75" t="s">
        <v>569</v>
      </c>
      <c r="C128" s="66"/>
      <c r="D128" s="66" t="s">
        <v>413</v>
      </c>
      <c r="E128" s="79">
        <v>100000</v>
      </c>
      <c r="F128" s="109">
        <v>4.18</v>
      </c>
      <c r="G128" s="144"/>
      <c r="H128" s="79">
        <f>F128</f>
        <v>4.18</v>
      </c>
      <c r="I128" s="79"/>
      <c r="J128" s="23"/>
    </row>
    <row r="129" spans="1:10" ht="16" x14ac:dyDescent="0.2">
      <c r="A129" s="63"/>
      <c r="B129" s="75"/>
      <c r="C129" s="66"/>
      <c r="D129" s="66"/>
      <c r="E129" s="79"/>
      <c r="F129" s="109"/>
      <c r="G129" s="144"/>
      <c r="H129" s="79"/>
      <c r="I129" s="79"/>
      <c r="J129" s="23"/>
    </row>
    <row r="130" spans="1:10" ht="16" x14ac:dyDescent="0.2">
      <c r="A130" s="63">
        <f>A127+1</f>
        <v>35</v>
      </c>
      <c r="B130" s="75" t="s">
        <v>570</v>
      </c>
      <c r="C130" s="66" t="s">
        <v>143</v>
      </c>
      <c r="D130" s="66" t="s">
        <v>411</v>
      </c>
      <c r="E130" s="78">
        <v>10000</v>
      </c>
      <c r="F130" s="109">
        <v>0</v>
      </c>
      <c r="G130" s="144">
        <v>0.66</v>
      </c>
      <c r="H130" s="78">
        <v>0.66</v>
      </c>
      <c r="I130" s="78">
        <f>SUM(H130:H131)</f>
        <v>4.84</v>
      </c>
      <c r="J130" s="211"/>
    </row>
    <row r="131" spans="1:10" ht="16" x14ac:dyDescent="0.2">
      <c r="A131" s="63"/>
      <c r="B131" s="75" t="s">
        <v>570</v>
      </c>
      <c r="C131" s="66"/>
      <c r="D131" s="66" t="s">
        <v>413</v>
      </c>
      <c r="E131" s="79">
        <v>100000</v>
      </c>
      <c r="F131" s="109">
        <v>4.18</v>
      </c>
      <c r="G131" s="144"/>
      <c r="H131" s="79">
        <f>F131</f>
        <v>4.18</v>
      </c>
      <c r="I131" s="79"/>
      <c r="J131" s="23"/>
    </row>
    <row r="132" spans="1:10" ht="16" x14ac:dyDescent="0.2">
      <c r="A132" s="63"/>
      <c r="B132" s="75"/>
      <c r="C132" s="66"/>
      <c r="D132" s="66"/>
      <c r="E132" s="79"/>
      <c r="F132" s="109"/>
      <c r="G132" s="144"/>
      <c r="H132" s="79"/>
      <c r="I132" s="79"/>
      <c r="J132" s="23"/>
    </row>
    <row r="133" spans="1:10" ht="16" x14ac:dyDescent="0.2">
      <c r="A133" s="63">
        <f>A130+1</f>
        <v>36</v>
      </c>
      <c r="B133" s="75" t="s">
        <v>571</v>
      </c>
      <c r="C133" s="66" t="s">
        <v>235</v>
      </c>
      <c r="D133" s="66" t="s">
        <v>411</v>
      </c>
      <c r="E133" s="79">
        <v>10000</v>
      </c>
      <c r="F133" s="109">
        <v>0</v>
      </c>
      <c r="G133" s="144">
        <f>H133-F133</f>
        <v>2.0099999999999998</v>
      </c>
      <c r="H133" s="79">
        <v>2.0099999999999998</v>
      </c>
      <c r="I133" s="79">
        <f>SUM(H133:H134)</f>
        <v>6.42</v>
      </c>
      <c r="J133" s="23"/>
    </row>
    <row r="134" spans="1:10" ht="16" x14ac:dyDescent="0.2">
      <c r="A134" s="63"/>
      <c r="B134" s="75" t="s">
        <v>571</v>
      </c>
      <c r="C134" s="66"/>
      <c r="D134" s="66" t="s">
        <v>417</v>
      </c>
      <c r="E134" s="79">
        <v>10000</v>
      </c>
      <c r="F134" s="109">
        <v>4.41</v>
      </c>
      <c r="G134" s="144"/>
      <c r="H134" s="79">
        <f>F134</f>
        <v>4.41</v>
      </c>
      <c r="I134" s="79"/>
      <c r="J134" s="23"/>
    </row>
    <row r="135" spans="1:10" ht="16" x14ac:dyDescent="0.2">
      <c r="A135" s="63"/>
      <c r="B135" s="75"/>
      <c r="C135" s="66"/>
      <c r="D135" s="66"/>
      <c r="E135" s="79"/>
      <c r="F135" s="109"/>
      <c r="G135" s="144"/>
      <c r="H135" s="79"/>
      <c r="I135" s="79"/>
      <c r="J135" s="23"/>
    </row>
    <row r="136" spans="1:10" ht="16" x14ac:dyDescent="0.2">
      <c r="A136" s="63">
        <f>A133+1</f>
        <v>37</v>
      </c>
      <c r="B136" s="75" t="s">
        <v>572</v>
      </c>
      <c r="C136" s="66" t="s">
        <v>29</v>
      </c>
      <c r="D136" s="66" t="s">
        <v>411</v>
      </c>
      <c r="E136" s="78">
        <v>10000</v>
      </c>
      <c r="F136" s="109">
        <v>0</v>
      </c>
      <c r="G136" s="144">
        <f>H136-F136</f>
        <v>3.08</v>
      </c>
      <c r="H136" s="78">
        <v>3.08</v>
      </c>
      <c r="I136" s="78">
        <f>SUM(H136:H137)</f>
        <v>3.08</v>
      </c>
      <c r="J136" s="211"/>
    </row>
    <row r="137" spans="1:10" ht="16" x14ac:dyDescent="0.2">
      <c r="A137" s="63"/>
      <c r="B137" s="75"/>
      <c r="C137" s="66"/>
      <c r="D137" s="66"/>
      <c r="E137" s="78"/>
      <c r="F137" s="109"/>
      <c r="G137" s="144"/>
      <c r="H137" s="78"/>
      <c r="I137" s="78"/>
      <c r="J137" s="23"/>
    </row>
    <row r="138" spans="1:10" ht="16" x14ac:dyDescent="0.2">
      <c r="A138" s="63"/>
      <c r="B138" s="75"/>
      <c r="C138" s="66"/>
      <c r="D138" s="66"/>
      <c r="E138" s="79"/>
      <c r="F138" s="109"/>
      <c r="G138" s="144"/>
      <c r="H138" s="79"/>
      <c r="I138" s="79"/>
      <c r="J138" s="23"/>
    </row>
    <row r="139" spans="1:10" ht="16" x14ac:dyDescent="0.2">
      <c r="A139" s="63">
        <f>A136+1</f>
        <v>38</v>
      </c>
      <c r="B139" s="75" t="s">
        <v>573</v>
      </c>
      <c r="C139" s="66" t="s">
        <v>201</v>
      </c>
      <c r="D139" s="66" t="s">
        <v>411</v>
      </c>
      <c r="E139" s="79">
        <v>10000</v>
      </c>
      <c r="F139" s="109">
        <v>0</v>
      </c>
      <c r="G139" s="144">
        <f>H139-F139</f>
        <v>1.26</v>
      </c>
      <c r="H139" s="79">
        <v>1.26</v>
      </c>
      <c r="I139" s="79">
        <f>SUM(H139:H144)</f>
        <v>25.18</v>
      </c>
      <c r="J139" s="23"/>
    </row>
    <row r="140" spans="1:10" ht="16" x14ac:dyDescent="0.2">
      <c r="A140" s="63"/>
      <c r="B140" s="75" t="s">
        <v>573</v>
      </c>
      <c r="C140" s="66"/>
      <c r="D140" s="173" t="s">
        <v>417</v>
      </c>
      <c r="E140" s="79">
        <v>10000</v>
      </c>
      <c r="F140" s="109">
        <v>11.57</v>
      </c>
      <c r="G140" s="144"/>
      <c r="H140" s="79">
        <f>F140</f>
        <v>11.57</v>
      </c>
      <c r="I140" s="79"/>
      <c r="J140" s="23"/>
    </row>
    <row r="141" spans="1:10" ht="16" x14ac:dyDescent="0.2">
      <c r="A141" s="63"/>
      <c r="B141" s="75" t="s">
        <v>573</v>
      </c>
      <c r="C141" s="66"/>
      <c r="D141" s="173" t="s">
        <v>412</v>
      </c>
      <c r="E141" s="79">
        <v>10000</v>
      </c>
      <c r="F141" s="109">
        <v>3.42</v>
      </c>
      <c r="G141" s="144"/>
      <c r="H141" s="79">
        <f>F141</f>
        <v>3.42</v>
      </c>
      <c r="I141" s="79"/>
      <c r="J141" s="23"/>
    </row>
    <row r="142" spans="1:10" ht="16" x14ac:dyDescent="0.2">
      <c r="A142" s="63"/>
      <c r="B142" s="75" t="s">
        <v>573</v>
      </c>
      <c r="C142" s="66"/>
      <c r="D142" s="173" t="s">
        <v>413</v>
      </c>
      <c r="E142" s="79">
        <v>100000</v>
      </c>
      <c r="F142" s="109">
        <v>4.18</v>
      </c>
      <c r="G142" s="144"/>
      <c r="H142" s="79">
        <f>F142</f>
        <v>4.18</v>
      </c>
      <c r="I142" s="79"/>
      <c r="J142" s="23"/>
    </row>
    <row r="143" spans="1:10" ht="16" x14ac:dyDescent="0.2">
      <c r="A143" s="63"/>
      <c r="B143" s="75" t="s">
        <v>573</v>
      </c>
      <c r="C143" s="66"/>
      <c r="D143" s="173" t="s">
        <v>418</v>
      </c>
      <c r="E143" s="78">
        <v>100000</v>
      </c>
      <c r="F143" s="109">
        <v>4.4000000000000004</v>
      </c>
      <c r="G143" s="144"/>
      <c r="H143" s="79">
        <f>F143</f>
        <v>4.4000000000000004</v>
      </c>
      <c r="I143" s="79"/>
      <c r="J143" s="23"/>
    </row>
    <row r="144" spans="1:10" ht="16" x14ac:dyDescent="0.2">
      <c r="A144" s="63"/>
      <c r="B144" s="75" t="s">
        <v>573</v>
      </c>
      <c r="C144" s="66"/>
      <c r="D144" s="173" t="s">
        <v>414</v>
      </c>
      <c r="E144" s="79">
        <v>10000</v>
      </c>
      <c r="F144" s="109">
        <v>0.35</v>
      </c>
      <c r="G144" s="144"/>
      <c r="H144" s="79">
        <f>F144</f>
        <v>0.35</v>
      </c>
      <c r="I144" s="79"/>
      <c r="J144" s="23"/>
    </row>
    <row r="145" spans="1:15" ht="16" x14ac:dyDescent="0.2">
      <c r="A145" s="63"/>
      <c r="B145" s="75"/>
      <c r="C145" s="66"/>
      <c r="D145" s="66"/>
      <c r="E145" s="79"/>
      <c r="F145" s="109"/>
      <c r="G145" s="144"/>
      <c r="H145" s="79"/>
      <c r="I145" s="79"/>
      <c r="J145" s="23"/>
    </row>
    <row r="146" spans="1:15" ht="16" x14ac:dyDescent="0.2">
      <c r="A146" s="63">
        <v>39</v>
      </c>
      <c r="B146" s="75" t="s">
        <v>574</v>
      </c>
      <c r="C146" s="85" t="s">
        <v>226</v>
      </c>
      <c r="D146" s="85" t="s">
        <v>411</v>
      </c>
      <c r="E146" s="86">
        <v>10000</v>
      </c>
      <c r="F146" s="251">
        <v>0</v>
      </c>
      <c r="G146" s="144">
        <f>H146-F146</f>
        <v>0.66</v>
      </c>
      <c r="H146" s="86">
        <v>0.66</v>
      </c>
      <c r="I146" s="86">
        <f>SUM(H146:H147)</f>
        <v>0.66</v>
      </c>
      <c r="J146" s="23"/>
    </row>
    <row r="147" spans="1:15" ht="16" x14ac:dyDescent="0.2">
      <c r="A147" s="63"/>
      <c r="B147" s="75"/>
      <c r="C147" s="85"/>
      <c r="D147" s="85"/>
      <c r="E147" s="86"/>
      <c r="F147" s="251"/>
      <c r="G147" s="242"/>
      <c r="H147" s="86"/>
      <c r="I147" s="86"/>
      <c r="J147" s="23"/>
    </row>
    <row r="148" spans="1:15" ht="16" x14ac:dyDescent="0.2">
      <c r="A148" s="63"/>
      <c r="B148" s="75"/>
      <c r="C148" s="85"/>
      <c r="D148" s="85"/>
      <c r="E148" s="86"/>
      <c r="F148" s="251"/>
      <c r="G148" s="242"/>
      <c r="H148" s="86"/>
      <c r="I148" s="86"/>
      <c r="J148" s="23"/>
    </row>
    <row r="149" spans="1:15" ht="16" x14ac:dyDescent="0.2">
      <c r="A149" s="63">
        <f>A146+1</f>
        <v>40</v>
      </c>
      <c r="B149" s="75" t="s">
        <v>575</v>
      </c>
      <c r="C149" s="168" t="s">
        <v>332</v>
      </c>
      <c r="D149" s="168" t="s">
        <v>411</v>
      </c>
      <c r="E149" s="169">
        <v>250000</v>
      </c>
      <c r="F149" s="251">
        <v>15.84</v>
      </c>
      <c r="G149" s="144">
        <f>H149-F149</f>
        <v>0.66000000000000014</v>
      </c>
      <c r="H149" s="86">
        <v>16.5</v>
      </c>
      <c r="I149" s="86">
        <f>SUM(H149:H150)</f>
        <v>26.95</v>
      </c>
      <c r="J149" s="23"/>
      <c r="M149" s="13"/>
      <c r="N149" s="42"/>
      <c r="O149" s="45"/>
    </row>
    <row r="150" spans="1:15" ht="16" x14ac:dyDescent="0.2">
      <c r="A150" s="63"/>
      <c r="B150" s="75" t="s">
        <v>575</v>
      </c>
      <c r="C150" s="168"/>
      <c r="D150" s="168" t="s">
        <v>413</v>
      </c>
      <c r="E150" s="169">
        <v>250000</v>
      </c>
      <c r="F150" s="251">
        <v>10.45</v>
      </c>
      <c r="G150" s="242"/>
      <c r="H150" s="86">
        <f>F150</f>
        <v>10.45</v>
      </c>
      <c r="I150" s="86"/>
      <c r="J150" s="23"/>
      <c r="M150" s="13"/>
      <c r="N150" s="42"/>
      <c r="O150" s="45"/>
    </row>
    <row r="151" spans="1:15" ht="16" x14ac:dyDescent="0.2">
      <c r="A151" s="63"/>
      <c r="B151" s="75"/>
      <c r="C151" s="168"/>
      <c r="D151" s="168"/>
      <c r="E151" s="169"/>
      <c r="F151" s="251"/>
      <c r="G151" s="242"/>
      <c r="H151" s="86"/>
      <c r="I151" s="86"/>
      <c r="J151" s="23"/>
      <c r="M151" s="13"/>
      <c r="N151" s="42"/>
      <c r="O151" s="45"/>
    </row>
    <row r="152" spans="1:15" ht="16" x14ac:dyDescent="0.2">
      <c r="A152" s="63">
        <f>A149+1</f>
        <v>41</v>
      </c>
      <c r="B152" s="75" t="s">
        <v>576</v>
      </c>
      <c r="C152" s="66" t="s">
        <v>71</v>
      </c>
      <c r="D152" s="66" t="s">
        <v>411</v>
      </c>
      <c r="E152" s="79">
        <v>50000</v>
      </c>
      <c r="F152" s="109">
        <v>8.0399999999999991</v>
      </c>
      <c r="G152" s="144">
        <f>H152-F152</f>
        <v>2.0100000000000016</v>
      </c>
      <c r="H152" s="79">
        <v>10.050000000000001</v>
      </c>
      <c r="I152" s="79">
        <f>SUM(H152:H155)</f>
        <v>25</v>
      </c>
      <c r="J152" s="23"/>
    </row>
    <row r="153" spans="1:15" ht="16" x14ac:dyDescent="0.2">
      <c r="A153" s="63"/>
      <c r="B153" s="75" t="s">
        <v>576</v>
      </c>
      <c r="C153" s="66"/>
      <c r="D153" s="66" t="s">
        <v>417</v>
      </c>
      <c r="E153" s="79">
        <v>30000</v>
      </c>
      <c r="F153" s="109">
        <v>13.23</v>
      </c>
      <c r="G153" s="144"/>
      <c r="H153" s="79">
        <f>F153</f>
        <v>13.23</v>
      </c>
      <c r="I153" s="79"/>
      <c r="J153" s="23"/>
    </row>
    <row r="154" spans="1:15" ht="16" x14ac:dyDescent="0.2">
      <c r="A154" s="63"/>
      <c r="B154" s="75" t="s">
        <v>576</v>
      </c>
      <c r="C154" s="66"/>
      <c r="D154" s="66" t="s">
        <v>413</v>
      </c>
      <c r="E154" s="79">
        <v>20000</v>
      </c>
      <c r="F154" s="109">
        <v>0.84</v>
      </c>
      <c r="G154" s="144"/>
      <c r="H154" s="79">
        <f>F154</f>
        <v>0.84</v>
      </c>
      <c r="I154" s="79"/>
      <c r="J154" s="23"/>
    </row>
    <row r="155" spans="1:15" ht="16" x14ac:dyDescent="0.2">
      <c r="A155" s="63"/>
      <c r="B155" s="75" t="s">
        <v>576</v>
      </c>
      <c r="C155" s="66"/>
      <c r="D155" s="66" t="s">
        <v>418</v>
      </c>
      <c r="E155" s="79">
        <v>20000</v>
      </c>
      <c r="F155" s="109">
        <v>0.88</v>
      </c>
      <c r="G155" s="144"/>
      <c r="H155" s="79">
        <f>F155</f>
        <v>0.88</v>
      </c>
      <c r="I155" s="79"/>
      <c r="J155" s="23"/>
    </row>
    <row r="156" spans="1:15" ht="16" x14ac:dyDescent="0.2">
      <c r="A156" s="63"/>
      <c r="B156" s="75"/>
      <c r="C156" s="66"/>
      <c r="D156" s="66"/>
      <c r="E156" s="79"/>
      <c r="F156" s="109"/>
      <c r="G156" s="144"/>
      <c r="H156" s="79"/>
      <c r="I156" s="79"/>
      <c r="J156" s="23"/>
    </row>
    <row r="157" spans="1:15" ht="16" x14ac:dyDescent="0.2">
      <c r="A157" s="63">
        <f>A152+1</f>
        <v>42</v>
      </c>
      <c r="B157" s="75" t="s">
        <v>577</v>
      </c>
      <c r="C157" s="66" t="s">
        <v>131</v>
      </c>
      <c r="D157" s="66" t="s">
        <v>411</v>
      </c>
      <c r="E157" s="79">
        <v>10000</v>
      </c>
      <c r="F157" s="109">
        <v>0</v>
      </c>
      <c r="G157" s="144">
        <f>H157-F157</f>
        <v>3.08</v>
      </c>
      <c r="H157" s="79">
        <v>3.08</v>
      </c>
      <c r="I157" s="79">
        <f>SUM(H157:H160)</f>
        <v>15.78</v>
      </c>
      <c r="J157" s="23"/>
    </row>
    <row r="158" spans="1:15" ht="16" x14ac:dyDescent="0.2">
      <c r="A158" s="63"/>
      <c r="B158" s="75" t="s">
        <v>577</v>
      </c>
      <c r="C158" s="66"/>
      <c r="D158" s="173" t="s">
        <v>417</v>
      </c>
      <c r="E158" s="79">
        <v>10000</v>
      </c>
      <c r="F158" s="109">
        <v>4.41</v>
      </c>
      <c r="G158" s="144"/>
      <c r="H158" s="79">
        <f>F158</f>
        <v>4.41</v>
      </c>
      <c r="I158" s="79"/>
      <c r="J158" s="23"/>
    </row>
    <row r="159" spans="1:15" ht="16" x14ac:dyDescent="0.2">
      <c r="A159" s="63"/>
      <c r="B159" s="75" t="s">
        <v>577</v>
      </c>
      <c r="C159" s="66"/>
      <c r="D159" s="173" t="s">
        <v>413</v>
      </c>
      <c r="E159" s="79">
        <v>190000</v>
      </c>
      <c r="F159" s="109">
        <v>7.94</v>
      </c>
      <c r="G159" s="144"/>
      <c r="H159" s="79">
        <f>F159</f>
        <v>7.94</v>
      </c>
      <c r="I159" s="79"/>
      <c r="J159" s="23"/>
    </row>
    <row r="160" spans="1:15" ht="16" x14ac:dyDescent="0.2">
      <c r="A160" s="63"/>
      <c r="B160" s="75" t="s">
        <v>577</v>
      </c>
      <c r="C160" s="66"/>
      <c r="D160" s="173" t="s">
        <v>414</v>
      </c>
      <c r="E160" s="78">
        <v>10000</v>
      </c>
      <c r="F160" s="109">
        <v>0.35</v>
      </c>
      <c r="G160" s="144"/>
      <c r="H160" s="78">
        <f>F160</f>
        <v>0.35</v>
      </c>
      <c r="I160" s="78"/>
      <c r="J160" s="23"/>
    </row>
    <row r="161" spans="1:10" ht="16" x14ac:dyDescent="0.2">
      <c r="A161" s="63"/>
      <c r="B161" s="75"/>
      <c r="C161" s="66"/>
      <c r="D161" s="66"/>
      <c r="E161" s="79"/>
      <c r="F161" s="109"/>
      <c r="G161" s="144"/>
      <c r="H161" s="79"/>
      <c r="I161" s="79"/>
      <c r="J161" s="23"/>
    </row>
    <row r="162" spans="1:10" ht="16" x14ac:dyDescent="0.2">
      <c r="A162" s="63">
        <f>A157+1</f>
        <v>43</v>
      </c>
      <c r="B162" s="75" t="s">
        <v>578</v>
      </c>
      <c r="C162" s="85" t="s">
        <v>227</v>
      </c>
      <c r="D162" s="66" t="s">
        <v>411</v>
      </c>
      <c r="E162" s="86">
        <v>10000</v>
      </c>
      <c r="F162" s="251">
        <v>0</v>
      </c>
      <c r="G162" s="144">
        <f>H162-F162</f>
        <v>2.0099999999999998</v>
      </c>
      <c r="H162" s="86">
        <v>2.0099999999999998</v>
      </c>
      <c r="I162" s="86">
        <f>SUM(H162:H166)</f>
        <v>21.22</v>
      </c>
      <c r="J162" s="23"/>
    </row>
    <row r="163" spans="1:10" ht="16" x14ac:dyDescent="0.2">
      <c r="A163" s="63"/>
      <c r="B163" s="75" t="s">
        <v>578</v>
      </c>
      <c r="C163" s="85"/>
      <c r="D163" s="173" t="s">
        <v>412</v>
      </c>
      <c r="E163" s="86">
        <v>10000</v>
      </c>
      <c r="F163" s="251">
        <v>3.42</v>
      </c>
      <c r="G163" s="242"/>
      <c r="H163" s="86">
        <f>F163</f>
        <v>3.42</v>
      </c>
      <c r="I163" s="86"/>
      <c r="J163" s="23"/>
    </row>
    <row r="164" spans="1:10" ht="16" x14ac:dyDescent="0.2">
      <c r="A164" s="63"/>
      <c r="B164" s="75" t="s">
        <v>578</v>
      </c>
      <c r="C164" s="85"/>
      <c r="D164" s="173" t="s">
        <v>413</v>
      </c>
      <c r="E164" s="86">
        <v>180000</v>
      </c>
      <c r="F164" s="251">
        <v>7.52</v>
      </c>
      <c r="G164" s="242"/>
      <c r="H164" s="86">
        <f>F164</f>
        <v>7.52</v>
      </c>
      <c r="I164" s="86"/>
      <c r="J164" s="23"/>
    </row>
    <row r="165" spans="1:10" ht="16" x14ac:dyDescent="0.2">
      <c r="A165" s="63"/>
      <c r="B165" s="75" t="s">
        <v>578</v>
      </c>
      <c r="C165" s="85"/>
      <c r="D165" s="173" t="s">
        <v>418</v>
      </c>
      <c r="E165" s="86">
        <v>180000</v>
      </c>
      <c r="F165" s="251">
        <v>7.92</v>
      </c>
      <c r="G165" s="242"/>
      <c r="H165" s="86">
        <f>F165</f>
        <v>7.92</v>
      </c>
      <c r="I165" s="86"/>
      <c r="J165" s="23"/>
    </row>
    <row r="166" spans="1:10" ht="16" x14ac:dyDescent="0.2">
      <c r="A166" s="63"/>
      <c r="B166" s="75" t="s">
        <v>578</v>
      </c>
      <c r="C166" s="85"/>
      <c r="D166" s="173" t="s">
        <v>414</v>
      </c>
      <c r="E166" s="86">
        <v>10000</v>
      </c>
      <c r="F166" s="251">
        <v>0.35</v>
      </c>
      <c r="G166" s="242"/>
      <c r="H166" s="86">
        <f>F166</f>
        <v>0.35</v>
      </c>
      <c r="I166" s="86"/>
      <c r="J166" s="23"/>
    </row>
    <row r="167" spans="1:10" ht="16" x14ac:dyDescent="0.2">
      <c r="A167" s="63"/>
      <c r="B167" s="75"/>
      <c r="C167" s="85"/>
      <c r="D167" s="85"/>
      <c r="E167" s="86"/>
      <c r="F167" s="251"/>
      <c r="G167" s="242"/>
      <c r="H167" s="86"/>
      <c r="I167" s="86"/>
      <c r="J167" s="23"/>
    </row>
    <row r="168" spans="1:10" ht="16" x14ac:dyDescent="0.2">
      <c r="A168" s="63">
        <f>A162+1</f>
        <v>44</v>
      </c>
      <c r="B168" s="75" t="s">
        <v>579</v>
      </c>
      <c r="C168" s="66" t="s">
        <v>70</v>
      </c>
      <c r="D168" s="66" t="s">
        <v>411</v>
      </c>
      <c r="E168" s="79">
        <v>10000</v>
      </c>
      <c r="F168" s="109">
        <v>0</v>
      </c>
      <c r="G168" s="144">
        <f>H168-F168</f>
        <v>2.0099999999999998</v>
      </c>
      <c r="H168" s="79">
        <v>2.0099999999999998</v>
      </c>
      <c r="I168" s="79">
        <f>SUM(H168:H173)</f>
        <v>17.190000000000001</v>
      </c>
      <c r="J168" s="23"/>
    </row>
    <row r="169" spans="1:10" ht="16" x14ac:dyDescent="0.2">
      <c r="A169" s="63"/>
      <c r="B169" s="75" t="s">
        <v>579</v>
      </c>
      <c r="C169" s="66"/>
      <c r="D169" s="173" t="s">
        <v>417</v>
      </c>
      <c r="E169" s="79">
        <v>10000</v>
      </c>
      <c r="F169" s="109">
        <v>2.83</v>
      </c>
      <c r="G169" s="144"/>
      <c r="H169" s="79">
        <f>F169</f>
        <v>2.83</v>
      </c>
      <c r="I169" s="79"/>
      <c r="J169" s="23"/>
    </row>
    <row r="170" spans="1:10" ht="16" x14ac:dyDescent="0.2">
      <c r="A170" s="63"/>
      <c r="B170" s="75" t="s">
        <v>579</v>
      </c>
      <c r="C170" s="66"/>
      <c r="D170" s="173" t="s">
        <v>412</v>
      </c>
      <c r="E170" s="79">
        <v>10000</v>
      </c>
      <c r="F170" s="109">
        <v>3.42</v>
      </c>
      <c r="G170" s="144"/>
      <c r="H170" s="79">
        <f>F170</f>
        <v>3.42</v>
      </c>
      <c r="I170" s="79"/>
      <c r="J170" s="23"/>
    </row>
    <row r="171" spans="1:10" ht="16" x14ac:dyDescent="0.2">
      <c r="A171" s="63"/>
      <c r="B171" s="75" t="s">
        <v>579</v>
      </c>
      <c r="C171" s="66"/>
      <c r="D171" s="173" t="s">
        <v>413</v>
      </c>
      <c r="E171" s="79">
        <v>100000</v>
      </c>
      <c r="F171" s="109">
        <v>4.18</v>
      </c>
      <c r="G171" s="144"/>
      <c r="H171" s="79">
        <f>F171</f>
        <v>4.18</v>
      </c>
      <c r="I171" s="79"/>
      <c r="J171" s="23"/>
    </row>
    <row r="172" spans="1:10" ht="16" x14ac:dyDescent="0.2">
      <c r="A172" s="63"/>
      <c r="B172" s="75" t="s">
        <v>579</v>
      </c>
      <c r="C172" s="66"/>
      <c r="D172" s="173" t="s">
        <v>418</v>
      </c>
      <c r="E172" s="78">
        <v>100000</v>
      </c>
      <c r="F172" s="109">
        <v>4.4000000000000004</v>
      </c>
      <c r="G172" s="144"/>
      <c r="H172" s="79">
        <f>F172</f>
        <v>4.4000000000000004</v>
      </c>
      <c r="I172" s="79"/>
      <c r="J172" s="23"/>
    </row>
    <row r="173" spans="1:10" ht="16" x14ac:dyDescent="0.2">
      <c r="A173" s="63"/>
      <c r="B173" s="75" t="s">
        <v>579</v>
      </c>
      <c r="C173" s="66"/>
      <c r="D173" s="173" t="s">
        <v>414</v>
      </c>
      <c r="E173" s="79">
        <v>10000</v>
      </c>
      <c r="F173" s="109">
        <v>0.35</v>
      </c>
      <c r="G173" s="144"/>
      <c r="H173" s="79">
        <f>F173</f>
        <v>0.35</v>
      </c>
      <c r="I173" s="79"/>
      <c r="J173" s="23"/>
    </row>
    <row r="174" spans="1:10" ht="16" x14ac:dyDescent="0.2">
      <c r="A174" s="63"/>
      <c r="B174" s="75"/>
      <c r="C174" s="66"/>
      <c r="D174" s="66"/>
      <c r="E174" s="78"/>
      <c r="F174" s="109"/>
      <c r="G174" s="144"/>
      <c r="H174" s="78"/>
      <c r="I174" s="78"/>
      <c r="J174" s="23"/>
    </row>
    <row r="175" spans="1:10" ht="16" x14ac:dyDescent="0.2">
      <c r="A175" s="63" t="e">
        <f>#REF!+1</f>
        <v>#REF!</v>
      </c>
      <c r="B175" s="75" t="s">
        <v>581</v>
      </c>
      <c r="C175" s="70" t="s">
        <v>214</v>
      </c>
      <c r="D175" s="70" t="s">
        <v>411</v>
      </c>
      <c r="E175" s="130">
        <v>10000</v>
      </c>
      <c r="F175" s="111">
        <v>0</v>
      </c>
      <c r="G175" s="144">
        <f>H175-F175</f>
        <v>3.08</v>
      </c>
      <c r="H175" s="130">
        <v>3.08</v>
      </c>
      <c r="I175" s="130">
        <f>H175</f>
        <v>3.08</v>
      </c>
      <c r="J175" s="211"/>
    </row>
    <row r="176" spans="1:10" ht="16" x14ac:dyDescent="0.2">
      <c r="A176" s="63"/>
      <c r="B176" s="75"/>
      <c r="C176" s="70"/>
      <c r="D176" s="70"/>
      <c r="E176" s="130"/>
      <c r="F176" s="111"/>
      <c r="G176" s="192"/>
      <c r="H176" s="130"/>
      <c r="I176" s="130"/>
      <c r="J176" s="23"/>
    </row>
    <row r="177" spans="1:10" ht="16" x14ac:dyDescent="0.2">
      <c r="A177" s="63" t="e">
        <f>A175+1</f>
        <v>#REF!</v>
      </c>
      <c r="B177" s="75" t="s">
        <v>582</v>
      </c>
      <c r="C177" s="66" t="s">
        <v>132</v>
      </c>
      <c r="D177" s="66" t="s">
        <v>411</v>
      </c>
      <c r="E177" s="78">
        <v>190000</v>
      </c>
      <c r="F177" s="109">
        <v>11.88</v>
      </c>
      <c r="G177" s="144">
        <f>H177-F177</f>
        <v>0.65999999999999837</v>
      </c>
      <c r="H177" s="78">
        <v>12.54</v>
      </c>
      <c r="I177" s="78">
        <f>SUM(H177:H182)</f>
        <v>33.94</v>
      </c>
      <c r="J177" s="23"/>
    </row>
    <row r="178" spans="1:10" ht="16" x14ac:dyDescent="0.2">
      <c r="A178" s="63"/>
      <c r="B178" s="75" t="s">
        <v>582</v>
      </c>
      <c r="C178" s="66"/>
      <c r="D178" s="173" t="s">
        <v>417</v>
      </c>
      <c r="E178" s="78">
        <v>50000</v>
      </c>
      <c r="F178" s="109">
        <v>9.0500000000000007</v>
      </c>
      <c r="G178" s="144"/>
      <c r="H178" s="78">
        <f>F178</f>
        <v>9.0500000000000007</v>
      </c>
      <c r="I178" s="78"/>
      <c r="J178" s="23"/>
    </row>
    <row r="179" spans="1:10" ht="16" x14ac:dyDescent="0.2">
      <c r="A179" s="63"/>
      <c r="B179" s="75" t="s">
        <v>582</v>
      </c>
      <c r="C179" s="66"/>
      <c r="D179" s="173" t="s">
        <v>412</v>
      </c>
      <c r="E179" s="78">
        <v>10000</v>
      </c>
      <c r="F179" s="109">
        <v>3.42</v>
      </c>
      <c r="G179" s="144"/>
      <c r="H179" s="78">
        <f>F179</f>
        <v>3.42</v>
      </c>
      <c r="I179" s="78"/>
      <c r="J179" s="23"/>
    </row>
    <row r="180" spans="1:10" ht="16" x14ac:dyDescent="0.2">
      <c r="A180" s="63"/>
      <c r="B180" s="75" t="s">
        <v>582</v>
      </c>
      <c r="C180" s="66"/>
      <c r="D180" s="173" t="s">
        <v>413</v>
      </c>
      <c r="E180" s="78">
        <v>100000</v>
      </c>
      <c r="F180" s="109">
        <v>4.18</v>
      </c>
      <c r="G180" s="144"/>
      <c r="H180" s="78">
        <f>F180</f>
        <v>4.18</v>
      </c>
      <c r="I180" s="78"/>
      <c r="J180" s="23"/>
    </row>
    <row r="181" spans="1:10" ht="16" x14ac:dyDescent="0.2">
      <c r="A181" s="63"/>
      <c r="B181" s="75" t="s">
        <v>582</v>
      </c>
      <c r="C181" s="66"/>
      <c r="D181" s="173" t="s">
        <v>418</v>
      </c>
      <c r="E181" s="78">
        <v>100000</v>
      </c>
      <c r="F181" s="109">
        <v>4.4000000000000004</v>
      </c>
      <c r="G181" s="144"/>
      <c r="H181" s="78">
        <f>F181</f>
        <v>4.4000000000000004</v>
      </c>
      <c r="I181" s="78"/>
      <c r="J181" s="23"/>
    </row>
    <row r="182" spans="1:10" ht="16" x14ac:dyDescent="0.2">
      <c r="A182" s="63"/>
      <c r="B182" s="75" t="s">
        <v>582</v>
      </c>
      <c r="C182" s="66"/>
      <c r="D182" s="173" t="s">
        <v>414</v>
      </c>
      <c r="E182" s="78">
        <v>10000</v>
      </c>
      <c r="F182" s="109">
        <v>0.35</v>
      </c>
      <c r="G182" s="144"/>
      <c r="H182" s="78">
        <f>F182</f>
        <v>0.35</v>
      </c>
      <c r="I182" s="78"/>
      <c r="J182" s="23"/>
    </row>
    <row r="183" spans="1:10" ht="16" x14ac:dyDescent="0.2">
      <c r="A183" s="63"/>
      <c r="B183" s="75"/>
      <c r="C183" s="66"/>
      <c r="D183" s="66"/>
      <c r="E183" s="78"/>
      <c r="F183" s="109"/>
      <c r="G183" s="144"/>
      <c r="H183" s="78"/>
      <c r="I183" s="78"/>
      <c r="J183" s="23"/>
    </row>
    <row r="184" spans="1:10" ht="16" x14ac:dyDescent="0.2">
      <c r="A184" s="63" t="e">
        <f>A177+1</f>
        <v>#REF!</v>
      </c>
      <c r="B184" s="75" t="s">
        <v>583</v>
      </c>
      <c r="C184" s="66" t="s">
        <v>133</v>
      </c>
      <c r="D184" s="66" t="s">
        <v>411</v>
      </c>
      <c r="E184" s="78">
        <v>150000</v>
      </c>
      <c r="F184" s="109">
        <f>H184-G184</f>
        <v>17.639999999999997</v>
      </c>
      <c r="G184" s="144">
        <v>1.26</v>
      </c>
      <c r="H184" s="78">
        <v>18.899999999999999</v>
      </c>
      <c r="I184" s="78">
        <f>SUM(H184:H189)</f>
        <v>80.559999999999988</v>
      </c>
      <c r="J184" s="211"/>
    </row>
    <row r="185" spans="1:10" ht="16" x14ac:dyDescent="0.2">
      <c r="A185" s="63"/>
      <c r="B185" s="75" t="s">
        <v>583</v>
      </c>
      <c r="C185" s="66"/>
      <c r="D185" s="173" t="s">
        <v>417</v>
      </c>
      <c r="E185" s="78">
        <v>150000</v>
      </c>
      <c r="F185" s="109">
        <v>42.45</v>
      </c>
      <c r="G185" s="144"/>
      <c r="H185" s="78">
        <f>F185</f>
        <v>42.45</v>
      </c>
      <c r="I185" s="78"/>
      <c r="J185" s="23"/>
    </row>
    <row r="186" spans="1:10" ht="16" x14ac:dyDescent="0.2">
      <c r="A186" s="63"/>
      <c r="B186" s="75" t="s">
        <v>583</v>
      </c>
      <c r="C186" s="66"/>
      <c r="D186" s="173" t="s">
        <v>412</v>
      </c>
      <c r="E186" s="78">
        <v>10000</v>
      </c>
      <c r="F186" s="109">
        <v>3.42</v>
      </c>
      <c r="G186" s="144"/>
      <c r="H186" s="78">
        <f>F186</f>
        <v>3.42</v>
      </c>
      <c r="I186" s="78"/>
      <c r="J186" s="23"/>
    </row>
    <row r="187" spans="1:10" ht="16" x14ac:dyDescent="0.2">
      <c r="A187" s="63"/>
      <c r="B187" s="75" t="s">
        <v>583</v>
      </c>
      <c r="C187" s="66"/>
      <c r="D187" s="173" t="s">
        <v>413</v>
      </c>
      <c r="E187" s="78">
        <v>180000</v>
      </c>
      <c r="F187" s="109">
        <v>7.52</v>
      </c>
      <c r="G187" s="144"/>
      <c r="H187" s="78">
        <f>F187</f>
        <v>7.52</v>
      </c>
      <c r="I187" s="78"/>
      <c r="J187" s="23"/>
    </row>
    <row r="188" spans="1:10" ht="16" x14ac:dyDescent="0.2">
      <c r="A188" s="63"/>
      <c r="B188" s="75" t="s">
        <v>583</v>
      </c>
      <c r="C188" s="66"/>
      <c r="D188" s="173" t="s">
        <v>418</v>
      </c>
      <c r="E188" s="78">
        <v>180000</v>
      </c>
      <c r="F188" s="109">
        <v>7.92</v>
      </c>
      <c r="G188" s="144"/>
      <c r="H188" s="78">
        <f>F188</f>
        <v>7.92</v>
      </c>
      <c r="I188" s="78"/>
      <c r="J188" s="23"/>
    </row>
    <row r="189" spans="1:10" ht="16" x14ac:dyDescent="0.2">
      <c r="A189" s="63"/>
      <c r="B189" s="75" t="s">
        <v>583</v>
      </c>
      <c r="C189" s="66"/>
      <c r="D189" s="173" t="s">
        <v>414</v>
      </c>
      <c r="E189" s="78">
        <v>10000</v>
      </c>
      <c r="F189" s="109">
        <v>0.35</v>
      </c>
      <c r="G189" s="144"/>
      <c r="H189" s="78">
        <f>F189</f>
        <v>0.35</v>
      </c>
      <c r="I189" s="78"/>
      <c r="J189" s="23"/>
    </row>
    <row r="190" spans="1:10" ht="16" x14ac:dyDescent="0.2">
      <c r="A190" s="63"/>
      <c r="B190" s="75"/>
      <c r="C190" s="66"/>
      <c r="D190" s="66"/>
      <c r="E190" s="78"/>
      <c r="F190" s="109"/>
      <c r="G190" s="144"/>
      <c r="H190" s="78"/>
      <c r="I190" s="78"/>
      <c r="J190" s="23"/>
    </row>
    <row r="191" spans="1:10" ht="16" x14ac:dyDescent="0.2">
      <c r="A191" s="63" t="e">
        <f>#REF!+1</f>
        <v>#REF!</v>
      </c>
      <c r="B191" s="75" t="s">
        <v>585</v>
      </c>
      <c r="C191" s="66" t="s">
        <v>378</v>
      </c>
      <c r="D191" s="66" t="s">
        <v>411</v>
      </c>
      <c r="E191" s="78">
        <v>10000</v>
      </c>
      <c r="F191" s="109">
        <v>0</v>
      </c>
      <c r="G191" s="144">
        <f>H191-F191</f>
        <v>8.02</v>
      </c>
      <c r="H191" s="78">
        <v>8.02</v>
      </c>
      <c r="I191" s="78">
        <f>H191</f>
        <v>8.02</v>
      </c>
      <c r="J191" s="23"/>
    </row>
    <row r="192" spans="1:10" ht="16" x14ac:dyDescent="0.2">
      <c r="A192" s="63"/>
      <c r="B192" s="75"/>
      <c r="C192" s="66"/>
      <c r="D192" s="66"/>
      <c r="E192" s="78"/>
      <c r="F192" s="109"/>
      <c r="G192" s="144"/>
      <c r="H192" s="78"/>
      <c r="I192" s="78"/>
      <c r="J192" s="23"/>
    </row>
    <row r="193" spans="1:10" ht="16" x14ac:dyDescent="0.2">
      <c r="A193" s="63">
        <v>51</v>
      </c>
      <c r="B193" s="75" t="s">
        <v>586</v>
      </c>
      <c r="C193" s="85" t="s">
        <v>228</v>
      </c>
      <c r="D193" s="85" t="s">
        <v>411</v>
      </c>
      <c r="E193" s="86">
        <v>10000</v>
      </c>
      <c r="F193" s="251">
        <v>0</v>
      </c>
      <c r="G193" s="144">
        <f>H193-F193</f>
        <v>0.46</v>
      </c>
      <c r="H193" s="86">
        <v>0.46</v>
      </c>
      <c r="I193" s="86">
        <f>H193</f>
        <v>0.46</v>
      </c>
      <c r="J193" s="23"/>
    </row>
    <row r="194" spans="1:10" ht="16" x14ac:dyDescent="0.2">
      <c r="A194" s="63"/>
      <c r="B194" s="75"/>
      <c r="C194" s="85"/>
      <c r="D194" s="85"/>
      <c r="E194" s="86"/>
      <c r="F194" s="251"/>
      <c r="G194" s="144"/>
      <c r="H194" s="86"/>
      <c r="I194" s="86"/>
      <c r="J194" s="23"/>
    </row>
    <row r="195" spans="1:10" ht="16" x14ac:dyDescent="0.2">
      <c r="A195" s="63"/>
      <c r="B195" s="75" t="s">
        <v>587</v>
      </c>
      <c r="C195" s="85" t="s">
        <v>507</v>
      </c>
      <c r="D195" s="85" t="s">
        <v>411</v>
      </c>
      <c r="E195" s="86">
        <v>10000</v>
      </c>
      <c r="F195" s="251">
        <v>0</v>
      </c>
      <c r="G195" s="144">
        <f>H195-F195</f>
        <v>3.08</v>
      </c>
      <c r="H195" s="86">
        <v>3.08</v>
      </c>
      <c r="I195" s="86">
        <f>SUM(H195:H198)</f>
        <v>4.2500000000000009</v>
      </c>
      <c r="J195" s="23"/>
    </row>
    <row r="196" spans="1:10" ht="16" x14ac:dyDescent="0.2">
      <c r="A196" s="63"/>
      <c r="B196" s="75" t="s">
        <v>587</v>
      </c>
      <c r="C196" s="85"/>
      <c r="D196" s="85" t="s">
        <v>412</v>
      </c>
      <c r="E196" s="86">
        <v>2000</v>
      </c>
      <c r="F196" s="251">
        <v>0.68</v>
      </c>
      <c r="G196" s="144"/>
      <c r="H196" s="86">
        <f>F196</f>
        <v>0.68</v>
      </c>
      <c r="I196" s="86"/>
      <c r="J196" s="23"/>
    </row>
    <row r="197" spans="1:10" ht="16" x14ac:dyDescent="0.2">
      <c r="A197" s="63"/>
      <c r="B197" s="75" t="s">
        <v>587</v>
      </c>
      <c r="C197" s="85"/>
      <c r="D197" s="85" t="s">
        <v>413</v>
      </c>
      <c r="E197" s="86">
        <v>10000</v>
      </c>
      <c r="F197" s="251">
        <v>0.42</v>
      </c>
      <c r="G197" s="144"/>
      <c r="H197" s="86">
        <f>F197</f>
        <v>0.42</v>
      </c>
      <c r="I197" s="86"/>
      <c r="J197" s="23"/>
    </row>
    <row r="198" spans="1:10" ht="16" x14ac:dyDescent="0.2">
      <c r="A198" s="63"/>
      <c r="B198" s="75" t="s">
        <v>587</v>
      </c>
      <c r="C198" s="85"/>
      <c r="D198" s="85" t="s">
        <v>414</v>
      </c>
      <c r="E198" s="86">
        <v>2000</v>
      </c>
      <c r="F198" s="251">
        <v>7.0000000000000007E-2</v>
      </c>
      <c r="G198" s="144"/>
      <c r="H198" s="86">
        <f>F198</f>
        <v>7.0000000000000007E-2</v>
      </c>
      <c r="I198" s="86"/>
      <c r="J198" s="23"/>
    </row>
    <row r="199" spans="1:10" ht="16" x14ac:dyDescent="0.2">
      <c r="A199" s="63"/>
      <c r="B199" s="75"/>
      <c r="C199" s="85"/>
      <c r="D199" s="85"/>
      <c r="E199" s="86"/>
      <c r="F199" s="251"/>
      <c r="G199" s="242"/>
      <c r="H199" s="86"/>
      <c r="I199" s="86"/>
      <c r="J199" s="23"/>
    </row>
    <row r="200" spans="1:10" ht="16" x14ac:dyDescent="0.2">
      <c r="A200" s="63">
        <f>A193+1</f>
        <v>52</v>
      </c>
      <c r="B200" s="75" t="s">
        <v>588</v>
      </c>
      <c r="C200" s="66" t="s">
        <v>84</v>
      </c>
      <c r="D200" s="66" t="s">
        <v>411</v>
      </c>
      <c r="E200" s="78">
        <v>10000</v>
      </c>
      <c r="F200" s="109">
        <v>0</v>
      </c>
      <c r="G200" s="144">
        <f>H200-F200</f>
        <v>0.91</v>
      </c>
      <c r="H200" s="78">
        <v>0.91</v>
      </c>
      <c r="I200" s="78">
        <f>SUM(H200:H201)</f>
        <v>1.33</v>
      </c>
      <c r="J200" s="211"/>
    </row>
    <row r="201" spans="1:10" ht="16" x14ac:dyDescent="0.2">
      <c r="A201" s="63"/>
      <c r="B201" s="75" t="s">
        <v>588</v>
      </c>
      <c r="C201" s="66"/>
      <c r="D201" s="66" t="s">
        <v>413</v>
      </c>
      <c r="E201" s="78">
        <v>10000</v>
      </c>
      <c r="F201" s="109">
        <v>0.42</v>
      </c>
      <c r="G201" s="144"/>
      <c r="H201" s="78">
        <f>F201</f>
        <v>0.42</v>
      </c>
      <c r="I201" s="78"/>
      <c r="J201" s="23"/>
    </row>
    <row r="202" spans="1:10" ht="16" x14ac:dyDescent="0.2">
      <c r="A202" s="63"/>
      <c r="B202" s="75"/>
      <c r="C202" s="66"/>
      <c r="D202" s="66"/>
      <c r="E202" s="78"/>
      <c r="F202" s="109"/>
      <c r="G202" s="144"/>
      <c r="H202" s="78"/>
      <c r="I202" s="78"/>
      <c r="J202" s="23"/>
    </row>
    <row r="203" spans="1:10" ht="16" x14ac:dyDescent="0.2">
      <c r="A203" s="63">
        <f>A200+1</f>
        <v>53</v>
      </c>
      <c r="B203" s="75" t="s">
        <v>589</v>
      </c>
      <c r="C203" s="66" t="s">
        <v>60</v>
      </c>
      <c r="D203" s="66" t="s">
        <v>411</v>
      </c>
      <c r="E203" s="78">
        <v>10000</v>
      </c>
      <c r="F203" s="109">
        <v>0</v>
      </c>
      <c r="G203" s="144">
        <f>H203-F203</f>
        <v>8.02</v>
      </c>
      <c r="H203" s="78">
        <v>8.02</v>
      </c>
      <c r="I203" s="78">
        <f>H203</f>
        <v>8.02</v>
      </c>
      <c r="J203" s="211"/>
    </row>
    <row r="204" spans="1:10" ht="16" x14ac:dyDescent="0.2">
      <c r="A204" s="63"/>
      <c r="B204" s="75"/>
      <c r="C204" s="66"/>
      <c r="D204" s="66"/>
      <c r="E204" s="78"/>
      <c r="F204" s="109"/>
      <c r="G204" s="144"/>
      <c r="H204" s="78"/>
      <c r="I204" s="78"/>
      <c r="J204" s="23"/>
    </row>
    <row r="205" spans="1:10" ht="16" x14ac:dyDescent="0.2">
      <c r="A205" s="63">
        <v>54</v>
      </c>
      <c r="B205" s="75" t="s">
        <v>425</v>
      </c>
      <c r="C205" s="66" t="s">
        <v>426</v>
      </c>
      <c r="D205" s="66" t="s">
        <v>411</v>
      </c>
      <c r="E205" s="78">
        <v>10000</v>
      </c>
      <c r="F205" s="109">
        <v>0</v>
      </c>
      <c r="G205" s="144">
        <f>H205-F205</f>
        <v>0.66</v>
      </c>
      <c r="H205" s="78">
        <v>0.66</v>
      </c>
      <c r="I205" s="78">
        <f>SUM(H205:H206)</f>
        <v>1.08</v>
      </c>
      <c r="J205" s="23"/>
    </row>
    <row r="206" spans="1:10" ht="16" x14ac:dyDescent="0.2">
      <c r="A206" s="63"/>
      <c r="B206" s="75" t="s">
        <v>425</v>
      </c>
      <c r="C206" s="66"/>
      <c r="D206" s="66" t="s">
        <v>413</v>
      </c>
      <c r="E206" s="78">
        <v>10000</v>
      </c>
      <c r="F206" s="109">
        <v>0.42</v>
      </c>
      <c r="G206" s="144"/>
      <c r="H206" s="78">
        <f>F206</f>
        <v>0.42</v>
      </c>
      <c r="I206" s="78"/>
      <c r="J206" s="23"/>
    </row>
    <row r="207" spans="1:10" s="238" customFormat="1" ht="16" x14ac:dyDescent="0.2">
      <c r="A207" s="235"/>
      <c r="B207" s="236"/>
      <c r="C207" s="237"/>
      <c r="D207" s="237"/>
      <c r="E207" s="201"/>
      <c r="F207" s="109"/>
      <c r="G207" s="144"/>
      <c r="H207" s="201"/>
      <c r="I207" s="201"/>
      <c r="J207" s="200"/>
    </row>
    <row r="208" spans="1:10" ht="16" x14ac:dyDescent="0.2">
      <c r="A208" s="63"/>
      <c r="B208" s="256">
        <v>2235</v>
      </c>
      <c r="C208" s="66" t="s">
        <v>527</v>
      </c>
      <c r="D208" s="66" t="s">
        <v>411</v>
      </c>
      <c r="E208" s="78">
        <v>10000</v>
      </c>
      <c r="F208" s="78">
        <v>0</v>
      </c>
      <c r="G208" s="78">
        <f>H208-F208</f>
        <v>2.0099999999999998</v>
      </c>
      <c r="H208" s="78">
        <v>2.0099999999999998</v>
      </c>
      <c r="I208" s="78">
        <f>SUM(H208:H213)</f>
        <v>4.8199999999999994</v>
      </c>
      <c r="J208" s="23" t="s">
        <v>521</v>
      </c>
    </row>
    <row r="209" spans="1:10" ht="16" x14ac:dyDescent="0.2">
      <c r="A209" s="63"/>
      <c r="B209" s="256" t="s">
        <v>535</v>
      </c>
      <c r="C209" s="66"/>
      <c r="D209" s="66" t="s">
        <v>417</v>
      </c>
      <c r="E209" s="78">
        <v>5000</v>
      </c>
      <c r="F209" s="78">
        <v>1.42</v>
      </c>
      <c r="G209" s="78"/>
      <c r="H209" s="78">
        <f>F209</f>
        <v>1.42</v>
      </c>
      <c r="I209" s="78"/>
      <c r="J209" s="23"/>
    </row>
    <row r="210" spans="1:10" ht="16" x14ac:dyDescent="0.2">
      <c r="A210" s="63"/>
      <c r="B210" s="256" t="s">
        <v>535</v>
      </c>
      <c r="C210" s="66"/>
      <c r="D210" s="66" t="s">
        <v>412</v>
      </c>
      <c r="E210" s="78">
        <v>2000</v>
      </c>
      <c r="F210" s="78">
        <v>0.68</v>
      </c>
      <c r="G210" s="78"/>
      <c r="H210" s="78">
        <f>F210</f>
        <v>0.68</v>
      </c>
      <c r="I210" s="78"/>
      <c r="J210" s="23"/>
    </row>
    <row r="211" spans="1:10" ht="16" x14ac:dyDescent="0.2">
      <c r="A211" s="63"/>
      <c r="B211" s="256" t="s">
        <v>535</v>
      </c>
      <c r="C211" s="66"/>
      <c r="D211" s="66" t="s">
        <v>413</v>
      </c>
      <c r="E211" s="78">
        <v>10000</v>
      </c>
      <c r="F211" s="78">
        <v>0.42</v>
      </c>
      <c r="G211" s="78"/>
      <c r="H211" s="78">
        <f>F211</f>
        <v>0.42</v>
      </c>
      <c r="I211" s="78"/>
      <c r="J211" s="23"/>
    </row>
    <row r="212" spans="1:10" ht="16" x14ac:dyDescent="0.2">
      <c r="A212" s="63"/>
      <c r="B212" s="256" t="s">
        <v>535</v>
      </c>
      <c r="C212" s="66"/>
      <c r="D212" s="66" t="s">
        <v>418</v>
      </c>
      <c r="E212" s="78">
        <v>5000</v>
      </c>
      <c r="F212" s="78">
        <v>0.22</v>
      </c>
      <c r="G212" s="78"/>
      <c r="H212" s="78">
        <f>F212</f>
        <v>0.22</v>
      </c>
      <c r="I212" s="78"/>
      <c r="J212" s="23"/>
    </row>
    <row r="213" spans="1:10" ht="16" x14ac:dyDescent="0.2">
      <c r="A213" s="63"/>
      <c r="B213" s="256" t="s">
        <v>535</v>
      </c>
      <c r="C213" s="66"/>
      <c r="D213" s="66" t="s">
        <v>414</v>
      </c>
      <c r="E213" s="78">
        <v>2000</v>
      </c>
      <c r="F213" s="78">
        <v>7.0000000000000007E-2</v>
      </c>
      <c r="G213" s="78"/>
      <c r="H213" s="78">
        <f>F213</f>
        <v>7.0000000000000007E-2</v>
      </c>
      <c r="I213" s="78"/>
      <c r="J213" s="23"/>
    </row>
    <row r="214" spans="1:10" ht="16" x14ac:dyDescent="0.2">
      <c r="A214" s="63"/>
      <c r="B214" s="75"/>
      <c r="C214" s="66"/>
      <c r="D214" s="66"/>
      <c r="E214" s="78"/>
      <c r="F214" s="109"/>
      <c r="G214" s="144"/>
      <c r="H214" s="78"/>
      <c r="I214" s="78"/>
      <c r="J214" s="23"/>
    </row>
    <row r="215" spans="1:10" ht="16" x14ac:dyDescent="0.2">
      <c r="A215" s="63" t="e">
        <f>#REF!+1</f>
        <v>#REF!</v>
      </c>
      <c r="B215" s="75" t="s">
        <v>591</v>
      </c>
      <c r="C215" s="66" t="s">
        <v>367</v>
      </c>
      <c r="D215" s="66" t="s">
        <v>411</v>
      </c>
      <c r="E215" s="78">
        <v>10000</v>
      </c>
      <c r="F215" s="109">
        <v>0</v>
      </c>
      <c r="G215" s="144">
        <f>H215-F215</f>
        <v>3.08</v>
      </c>
      <c r="H215" s="78">
        <v>3.08</v>
      </c>
      <c r="I215" s="78">
        <f>SUM(H215:H218)</f>
        <v>8.94</v>
      </c>
      <c r="J215" s="23"/>
    </row>
    <row r="216" spans="1:10" ht="16" x14ac:dyDescent="0.2">
      <c r="A216" s="63"/>
      <c r="B216" s="75" t="s">
        <v>591</v>
      </c>
      <c r="C216" s="66"/>
      <c r="D216" s="66" t="s">
        <v>412</v>
      </c>
      <c r="E216" s="78">
        <v>10000</v>
      </c>
      <c r="F216" s="109">
        <v>3.42</v>
      </c>
      <c r="G216" s="144"/>
      <c r="H216" s="78">
        <f>F216</f>
        <v>3.42</v>
      </c>
      <c r="I216" s="78"/>
      <c r="J216" s="23"/>
    </row>
    <row r="217" spans="1:10" ht="16" x14ac:dyDescent="0.2">
      <c r="A217" s="63"/>
      <c r="B217" s="75" t="s">
        <v>591</v>
      </c>
      <c r="C217" s="66"/>
      <c r="D217" s="66" t="s">
        <v>413</v>
      </c>
      <c r="E217" s="78">
        <v>50000</v>
      </c>
      <c r="F217" s="109">
        <v>2.09</v>
      </c>
      <c r="G217" s="144"/>
      <c r="H217" s="78">
        <f>F217</f>
        <v>2.09</v>
      </c>
      <c r="I217" s="78"/>
      <c r="J217" s="23"/>
    </row>
    <row r="218" spans="1:10" ht="16" x14ac:dyDescent="0.2">
      <c r="A218" s="63"/>
      <c r="B218" s="75" t="s">
        <v>591</v>
      </c>
      <c r="C218" s="66"/>
      <c r="D218" s="66" t="s">
        <v>414</v>
      </c>
      <c r="E218" s="78">
        <v>10000</v>
      </c>
      <c r="F218" s="109">
        <v>0.35</v>
      </c>
      <c r="G218" s="144"/>
      <c r="H218" s="78">
        <f>F218</f>
        <v>0.35</v>
      </c>
      <c r="I218" s="78"/>
      <c r="J218" s="23"/>
    </row>
    <row r="219" spans="1:10" ht="16" x14ac:dyDescent="0.2">
      <c r="A219" s="63"/>
      <c r="B219" s="75"/>
      <c r="C219" s="66"/>
      <c r="D219" s="66"/>
      <c r="E219" s="78"/>
      <c r="F219" s="109"/>
      <c r="G219" s="144"/>
      <c r="H219" s="78"/>
      <c r="I219" s="78"/>
      <c r="J219" s="23"/>
    </row>
    <row r="220" spans="1:10" ht="16" x14ac:dyDescent="0.2">
      <c r="A220" s="101" t="e">
        <f>A215+1</f>
        <v>#REF!</v>
      </c>
      <c r="B220" s="81" t="s">
        <v>592</v>
      </c>
      <c r="C220" s="204" t="s">
        <v>215</v>
      </c>
      <c r="D220" s="82" t="s">
        <v>411</v>
      </c>
      <c r="E220" s="203">
        <v>250000</v>
      </c>
      <c r="F220" s="111">
        <v>120.48</v>
      </c>
      <c r="G220" s="144">
        <f>H220-F220</f>
        <v>5.019999999999996</v>
      </c>
      <c r="H220" s="203">
        <v>125.5</v>
      </c>
      <c r="I220" s="203">
        <f>SUM(H220:H225)</f>
        <v>213.72</v>
      </c>
      <c r="J220" s="23" t="s">
        <v>631</v>
      </c>
    </row>
    <row r="221" spans="1:10" ht="16" x14ac:dyDescent="0.2">
      <c r="A221" s="101"/>
      <c r="B221" s="81" t="s">
        <v>592</v>
      </c>
      <c r="C221" s="204"/>
      <c r="D221" s="197" t="s">
        <v>417</v>
      </c>
      <c r="E221" s="203">
        <v>50000</v>
      </c>
      <c r="F221" s="111">
        <v>57.85</v>
      </c>
      <c r="G221" s="192"/>
      <c r="H221" s="203">
        <f>F221</f>
        <v>57.85</v>
      </c>
      <c r="I221" s="203"/>
      <c r="J221" s="23"/>
    </row>
    <row r="222" spans="1:10" ht="16" x14ac:dyDescent="0.2">
      <c r="A222" s="101"/>
      <c r="B222" s="81" t="s">
        <v>592</v>
      </c>
      <c r="C222" s="204"/>
      <c r="D222" s="197" t="s">
        <v>412</v>
      </c>
      <c r="E222" s="203">
        <v>10000</v>
      </c>
      <c r="F222" s="111">
        <v>3.42</v>
      </c>
      <c r="G222" s="192"/>
      <c r="H222" s="203">
        <f>F222</f>
        <v>3.42</v>
      </c>
      <c r="I222" s="203"/>
      <c r="J222" s="23"/>
    </row>
    <row r="223" spans="1:10" ht="16" x14ac:dyDescent="0.2">
      <c r="A223" s="101"/>
      <c r="B223" s="81" t="s">
        <v>592</v>
      </c>
      <c r="C223" s="204"/>
      <c r="D223" s="197" t="s">
        <v>413</v>
      </c>
      <c r="E223" s="203">
        <v>310000</v>
      </c>
      <c r="F223" s="111">
        <v>12.96</v>
      </c>
      <c r="G223" s="192"/>
      <c r="H223" s="203">
        <f>F223</f>
        <v>12.96</v>
      </c>
      <c r="I223" s="203"/>
      <c r="J223" s="23"/>
    </row>
    <row r="224" spans="1:10" ht="16" x14ac:dyDescent="0.2">
      <c r="A224" s="101"/>
      <c r="B224" s="81" t="s">
        <v>592</v>
      </c>
      <c r="C224" s="204"/>
      <c r="D224" s="197" t="s">
        <v>418</v>
      </c>
      <c r="E224" s="203">
        <v>310000</v>
      </c>
      <c r="F224" s="111">
        <v>13.64</v>
      </c>
      <c r="G224" s="192"/>
      <c r="H224" s="203">
        <f>F224</f>
        <v>13.64</v>
      </c>
      <c r="I224" s="203"/>
      <c r="J224" s="23"/>
    </row>
    <row r="225" spans="1:10" ht="16" x14ac:dyDescent="0.2">
      <c r="A225" s="101"/>
      <c r="B225" s="81" t="s">
        <v>592</v>
      </c>
      <c r="C225" s="204"/>
      <c r="D225" s="197" t="s">
        <v>414</v>
      </c>
      <c r="E225" s="203">
        <v>10000</v>
      </c>
      <c r="F225" s="111">
        <v>0.35</v>
      </c>
      <c r="G225" s="192"/>
      <c r="H225" s="203">
        <f>F225</f>
        <v>0.35</v>
      </c>
      <c r="I225" s="203"/>
      <c r="J225" s="23"/>
    </row>
    <row r="226" spans="1:10" ht="16" x14ac:dyDescent="0.2">
      <c r="A226" s="63"/>
      <c r="B226" s="75"/>
      <c r="C226" s="70"/>
      <c r="D226" s="173"/>
      <c r="E226" s="130"/>
      <c r="F226" s="111"/>
      <c r="G226" s="192"/>
      <c r="H226" s="130"/>
      <c r="I226" s="130"/>
      <c r="J226" s="23"/>
    </row>
    <row r="227" spans="1:10" ht="16" x14ac:dyDescent="0.2">
      <c r="A227" s="63" t="e">
        <f>A220+1</f>
        <v>#REF!</v>
      </c>
      <c r="B227" s="75" t="s">
        <v>593</v>
      </c>
      <c r="C227" s="70" t="s">
        <v>374</v>
      </c>
      <c r="D227" s="70" t="s">
        <v>411</v>
      </c>
      <c r="E227" s="130">
        <v>10000</v>
      </c>
      <c r="F227" s="111">
        <v>0</v>
      </c>
      <c r="G227" s="144">
        <f>H227-F227</f>
        <v>5.0199999999999996</v>
      </c>
      <c r="H227" s="130">
        <v>5.0199999999999996</v>
      </c>
      <c r="I227" s="130">
        <f>H227</f>
        <v>5.0199999999999996</v>
      </c>
      <c r="J227" s="23"/>
    </row>
    <row r="228" spans="1:10" ht="16" x14ac:dyDescent="0.2">
      <c r="A228" s="63"/>
      <c r="B228" s="75"/>
      <c r="C228" s="70"/>
      <c r="D228" s="70"/>
      <c r="E228" s="130"/>
      <c r="F228" s="111"/>
      <c r="G228" s="192"/>
      <c r="H228" s="130"/>
      <c r="I228" s="130"/>
      <c r="J228" s="23"/>
    </row>
    <row r="229" spans="1:10" ht="16" x14ac:dyDescent="0.2">
      <c r="A229" s="63">
        <v>59</v>
      </c>
      <c r="B229" s="75" t="s">
        <v>427</v>
      </c>
      <c r="C229" s="70" t="s">
        <v>428</v>
      </c>
      <c r="D229" s="70" t="s">
        <v>411</v>
      </c>
      <c r="E229" s="130">
        <v>10000</v>
      </c>
      <c r="F229" s="111">
        <v>0</v>
      </c>
      <c r="G229" s="144">
        <f>H229-F229</f>
        <v>0.53</v>
      </c>
      <c r="H229" s="130">
        <v>0.53</v>
      </c>
      <c r="I229" s="130">
        <f>H229</f>
        <v>0.53</v>
      </c>
      <c r="J229" s="23"/>
    </row>
    <row r="230" spans="1:10" ht="16" x14ac:dyDescent="0.2">
      <c r="A230" s="63"/>
      <c r="B230" s="75"/>
      <c r="C230" s="70"/>
      <c r="D230" s="70"/>
      <c r="E230" s="130"/>
      <c r="F230" s="111"/>
      <c r="G230" s="192"/>
      <c r="H230" s="130"/>
      <c r="I230" s="130"/>
      <c r="J230" s="23"/>
    </row>
    <row r="231" spans="1:10" ht="16" x14ac:dyDescent="0.2">
      <c r="A231" s="63">
        <v>60</v>
      </c>
      <c r="B231" s="75" t="s">
        <v>594</v>
      </c>
      <c r="C231" s="66" t="s">
        <v>72</v>
      </c>
      <c r="D231" s="66" t="s">
        <v>411</v>
      </c>
      <c r="E231" s="78">
        <v>10000</v>
      </c>
      <c r="F231" s="109">
        <v>0</v>
      </c>
      <c r="G231" s="144">
        <f>H231-F231</f>
        <v>5.0199999999999996</v>
      </c>
      <c r="H231" s="78">
        <v>5.0199999999999996</v>
      </c>
      <c r="I231" s="78">
        <f>H231</f>
        <v>5.0199999999999996</v>
      </c>
      <c r="J231" s="23"/>
    </row>
    <row r="232" spans="1:10" ht="16" x14ac:dyDescent="0.2">
      <c r="A232" s="63"/>
      <c r="B232" s="75"/>
      <c r="C232" s="66"/>
      <c r="D232" s="66"/>
      <c r="E232" s="78"/>
      <c r="F232" s="109"/>
      <c r="G232" s="144"/>
      <c r="H232" s="78"/>
      <c r="I232" s="78"/>
      <c r="J232" s="23"/>
    </row>
    <row r="233" spans="1:10" ht="16" x14ac:dyDescent="0.2">
      <c r="A233" s="63">
        <v>61</v>
      </c>
      <c r="B233" s="75" t="s">
        <v>595</v>
      </c>
      <c r="C233" s="66" t="s">
        <v>118</v>
      </c>
      <c r="D233" s="66" t="s">
        <v>411</v>
      </c>
      <c r="E233" s="79">
        <v>10000</v>
      </c>
      <c r="F233" s="109">
        <v>0</v>
      </c>
      <c r="G233" s="144">
        <f>H233-F233</f>
        <v>8.02</v>
      </c>
      <c r="H233" s="79">
        <v>8.02</v>
      </c>
      <c r="I233" s="79">
        <f>SUM(H233:H234)</f>
        <v>12.2</v>
      </c>
      <c r="J233" s="23"/>
    </row>
    <row r="234" spans="1:10" ht="16" x14ac:dyDescent="0.2">
      <c r="A234" s="63"/>
      <c r="B234" s="75" t="s">
        <v>595</v>
      </c>
      <c r="C234" s="66"/>
      <c r="D234" s="66" t="s">
        <v>413</v>
      </c>
      <c r="E234" s="79">
        <v>100000</v>
      </c>
      <c r="F234" s="109">
        <v>4.18</v>
      </c>
      <c r="G234" s="144"/>
      <c r="H234" s="79">
        <f>F234</f>
        <v>4.18</v>
      </c>
      <c r="I234" s="79"/>
      <c r="J234" s="23"/>
    </row>
    <row r="235" spans="1:10" ht="16" x14ac:dyDescent="0.2">
      <c r="A235" s="63"/>
      <c r="B235" s="75"/>
      <c r="C235" s="66"/>
      <c r="D235" s="66"/>
      <c r="E235" s="79"/>
      <c r="F235" s="109"/>
      <c r="G235" s="144"/>
      <c r="H235" s="79"/>
      <c r="I235" s="79"/>
      <c r="J235" s="23"/>
    </row>
    <row r="236" spans="1:10" ht="16" x14ac:dyDescent="0.2">
      <c r="A236" s="63">
        <f>A233+1</f>
        <v>62</v>
      </c>
      <c r="B236" s="75" t="s">
        <v>596</v>
      </c>
      <c r="C236" s="66" t="s">
        <v>62</v>
      </c>
      <c r="D236" s="66" t="s">
        <v>411</v>
      </c>
      <c r="E236" s="79">
        <v>200000</v>
      </c>
      <c r="F236" s="109">
        <v>38.19</v>
      </c>
      <c r="G236" s="144">
        <f>H236-F236</f>
        <v>2.0100000000000051</v>
      </c>
      <c r="H236" s="79">
        <v>40.200000000000003</v>
      </c>
      <c r="I236" s="79">
        <f>SUM(H236:H239)</f>
        <v>52.330000000000005</v>
      </c>
      <c r="J236" s="23"/>
    </row>
    <row r="237" spans="1:10" ht="16" x14ac:dyDescent="0.2">
      <c r="A237" s="63"/>
      <c r="B237" s="75" t="s">
        <v>596</v>
      </c>
      <c r="C237" s="66"/>
      <c r="D237" s="66" t="s">
        <v>412</v>
      </c>
      <c r="E237" s="79">
        <v>10000</v>
      </c>
      <c r="F237" s="109">
        <v>3.42</v>
      </c>
      <c r="G237" s="144"/>
      <c r="H237" s="79">
        <f>F237</f>
        <v>3.42</v>
      </c>
      <c r="I237" s="79"/>
      <c r="J237" s="23"/>
    </row>
    <row r="238" spans="1:10" ht="16" x14ac:dyDescent="0.2">
      <c r="A238" s="63"/>
      <c r="B238" s="75" t="s">
        <v>596</v>
      </c>
      <c r="C238" s="66"/>
      <c r="D238" s="66" t="s">
        <v>413</v>
      </c>
      <c r="E238" s="78">
        <v>200000</v>
      </c>
      <c r="F238" s="109">
        <v>8.36</v>
      </c>
      <c r="G238" s="144"/>
      <c r="H238" s="79">
        <f>F238</f>
        <v>8.36</v>
      </c>
      <c r="I238" s="79"/>
      <c r="J238" s="23"/>
    </row>
    <row r="239" spans="1:10" ht="16" x14ac:dyDescent="0.2">
      <c r="A239" s="63"/>
      <c r="B239" s="75" t="s">
        <v>596</v>
      </c>
      <c r="C239" s="66"/>
      <c r="D239" s="66" t="s">
        <v>414</v>
      </c>
      <c r="E239" s="79">
        <v>10000</v>
      </c>
      <c r="F239" s="109">
        <v>0.35</v>
      </c>
      <c r="G239" s="144"/>
      <c r="H239" s="79">
        <f>F239</f>
        <v>0.35</v>
      </c>
      <c r="I239" s="79"/>
      <c r="J239" s="23"/>
    </row>
    <row r="240" spans="1:10" ht="16" x14ac:dyDescent="0.2">
      <c r="A240" s="63"/>
      <c r="B240" s="75"/>
      <c r="C240" s="66"/>
      <c r="D240" s="66"/>
      <c r="E240" s="79"/>
      <c r="F240" s="109"/>
      <c r="G240" s="144"/>
      <c r="H240" s="79"/>
      <c r="I240" s="79"/>
      <c r="J240" s="23"/>
    </row>
    <row r="241" spans="1:10" ht="16" x14ac:dyDescent="0.2">
      <c r="A241" s="63" t="e">
        <f>#REF!+1</f>
        <v>#REF!</v>
      </c>
      <c r="B241" s="75" t="s">
        <v>597</v>
      </c>
      <c r="C241" s="66" t="s">
        <v>38</v>
      </c>
      <c r="D241" s="66" t="s">
        <v>411</v>
      </c>
      <c r="E241" s="78">
        <v>20000</v>
      </c>
      <c r="F241" s="109">
        <f>H241-G241</f>
        <v>5.0199999999999996</v>
      </c>
      <c r="G241" s="144">
        <v>5.0199999999999996</v>
      </c>
      <c r="H241" s="78">
        <v>10.039999999999999</v>
      </c>
      <c r="I241" s="78">
        <f>SUM(H241:H244)</f>
        <v>14.649999999999999</v>
      </c>
      <c r="J241" s="211"/>
    </row>
    <row r="242" spans="1:10" ht="16" x14ac:dyDescent="0.2">
      <c r="A242" s="63"/>
      <c r="B242" s="75" t="s">
        <v>597</v>
      </c>
      <c r="C242" s="66"/>
      <c r="D242" s="66" t="s">
        <v>412</v>
      </c>
      <c r="E242" s="78">
        <v>10000</v>
      </c>
      <c r="F242" s="109">
        <v>3.42</v>
      </c>
      <c r="G242" s="144"/>
      <c r="H242" s="78">
        <f>F242</f>
        <v>3.42</v>
      </c>
      <c r="I242" s="78"/>
      <c r="J242" s="23"/>
    </row>
    <row r="243" spans="1:10" ht="16" x14ac:dyDescent="0.2">
      <c r="A243" s="63"/>
      <c r="B243" s="75" t="s">
        <v>597</v>
      </c>
      <c r="C243" s="66"/>
      <c r="D243" s="66" t="s">
        <v>413</v>
      </c>
      <c r="E243" s="78">
        <v>20000</v>
      </c>
      <c r="F243" s="109">
        <v>0.84</v>
      </c>
      <c r="G243" s="144"/>
      <c r="H243" s="78">
        <f>F243</f>
        <v>0.84</v>
      </c>
      <c r="I243" s="78"/>
      <c r="J243" s="23"/>
    </row>
    <row r="244" spans="1:10" ht="16" x14ac:dyDescent="0.2">
      <c r="A244" s="63"/>
      <c r="B244" s="75" t="s">
        <v>597</v>
      </c>
      <c r="C244" s="66"/>
      <c r="D244" s="66" t="s">
        <v>414</v>
      </c>
      <c r="E244" s="78">
        <v>10000</v>
      </c>
      <c r="F244" s="109">
        <v>0.35</v>
      </c>
      <c r="G244" s="144"/>
      <c r="H244" s="78">
        <f>F244</f>
        <v>0.35</v>
      </c>
      <c r="I244" s="78"/>
      <c r="J244" s="23"/>
    </row>
    <row r="245" spans="1:10" ht="16" x14ac:dyDescent="0.2">
      <c r="A245" s="63"/>
      <c r="B245" s="75"/>
      <c r="C245" s="66"/>
      <c r="D245" s="66"/>
      <c r="E245" s="78"/>
      <c r="F245" s="109"/>
      <c r="G245" s="144"/>
      <c r="H245" s="78"/>
      <c r="I245" s="78"/>
      <c r="J245" s="23"/>
    </row>
    <row r="246" spans="1:10" ht="16" x14ac:dyDescent="0.2">
      <c r="A246" s="63" t="e">
        <f>A241+1</f>
        <v>#REF!</v>
      </c>
      <c r="B246" s="75" t="s">
        <v>598</v>
      </c>
      <c r="C246" s="66" t="s">
        <v>134</v>
      </c>
      <c r="D246" s="66" t="s">
        <v>411</v>
      </c>
      <c r="E246" s="78">
        <v>200000</v>
      </c>
      <c r="F246" s="109">
        <f>H246-G246</f>
        <v>12.54</v>
      </c>
      <c r="G246" s="144">
        <v>0.66</v>
      </c>
      <c r="H246" s="78">
        <v>13.2</v>
      </c>
      <c r="I246" s="78">
        <f>SUM(H246:H250)</f>
        <v>29.839999999999996</v>
      </c>
      <c r="J246" s="23"/>
    </row>
    <row r="247" spans="1:10" ht="16" x14ac:dyDescent="0.2">
      <c r="A247" s="63"/>
      <c r="B247" s="75" t="s">
        <v>598</v>
      </c>
      <c r="C247" s="66"/>
      <c r="D247" s="66" t="s">
        <v>412</v>
      </c>
      <c r="E247" s="78">
        <v>10000</v>
      </c>
      <c r="F247" s="109">
        <v>3.42</v>
      </c>
      <c r="G247" s="144"/>
      <c r="H247" s="78">
        <f>F247</f>
        <v>3.42</v>
      </c>
      <c r="I247" s="78"/>
      <c r="J247" s="23"/>
    </row>
    <row r="248" spans="1:10" ht="16" x14ac:dyDescent="0.2">
      <c r="A248" s="63"/>
      <c r="B248" s="75" t="s">
        <v>598</v>
      </c>
      <c r="C248" s="66"/>
      <c r="D248" s="66" t="s">
        <v>413</v>
      </c>
      <c r="E248" s="78">
        <v>150000</v>
      </c>
      <c r="F248" s="109">
        <v>6.27</v>
      </c>
      <c r="G248" s="144"/>
      <c r="H248" s="78">
        <f>F248</f>
        <v>6.27</v>
      </c>
      <c r="I248" s="78"/>
      <c r="J248" s="23"/>
    </row>
    <row r="249" spans="1:10" ht="16" x14ac:dyDescent="0.2">
      <c r="A249" s="63"/>
      <c r="B249" s="75" t="s">
        <v>598</v>
      </c>
      <c r="C249" s="66"/>
      <c r="D249" s="66" t="s">
        <v>418</v>
      </c>
      <c r="E249" s="78">
        <v>150000</v>
      </c>
      <c r="F249" s="109">
        <v>6.6</v>
      </c>
      <c r="G249" s="144"/>
      <c r="H249" s="78">
        <f>F249</f>
        <v>6.6</v>
      </c>
      <c r="I249" s="78"/>
      <c r="J249" s="23"/>
    </row>
    <row r="250" spans="1:10" ht="16" x14ac:dyDescent="0.2">
      <c r="A250" s="63"/>
      <c r="B250" s="75" t="s">
        <v>598</v>
      </c>
      <c r="C250" s="66"/>
      <c r="D250" s="66" t="s">
        <v>414</v>
      </c>
      <c r="E250" s="78">
        <v>10000</v>
      </c>
      <c r="F250" s="109">
        <v>0.35</v>
      </c>
      <c r="G250" s="144"/>
      <c r="H250" s="78">
        <f>F250</f>
        <v>0.35</v>
      </c>
      <c r="I250" s="78"/>
      <c r="J250" s="23"/>
    </row>
    <row r="251" spans="1:10" ht="16" x14ac:dyDescent="0.2">
      <c r="A251" s="63"/>
      <c r="B251" s="75"/>
      <c r="C251" s="66"/>
      <c r="D251" s="66"/>
      <c r="E251" s="78"/>
      <c r="F251" s="109"/>
      <c r="G251" s="144"/>
      <c r="H251" s="78"/>
      <c r="I251" s="78"/>
      <c r="J251" s="23"/>
    </row>
    <row r="252" spans="1:10" ht="16" x14ac:dyDescent="0.2">
      <c r="A252" s="63">
        <v>68</v>
      </c>
      <c r="B252" s="75" t="s">
        <v>599</v>
      </c>
      <c r="C252" s="66" t="s">
        <v>186</v>
      </c>
      <c r="D252" s="66" t="s">
        <v>411</v>
      </c>
      <c r="E252" s="78">
        <v>250000</v>
      </c>
      <c r="F252" s="109">
        <v>48.24</v>
      </c>
      <c r="G252" s="144">
        <f>H252-F252</f>
        <v>2.009999999999998</v>
      </c>
      <c r="H252" s="78">
        <v>50.25</v>
      </c>
      <c r="I252" s="78">
        <f>SUM(H252:H255)</f>
        <v>91.55</v>
      </c>
      <c r="J252" s="23"/>
    </row>
    <row r="253" spans="1:10" ht="16" x14ac:dyDescent="0.2">
      <c r="A253" s="63"/>
      <c r="B253" s="75" t="s">
        <v>599</v>
      </c>
      <c r="C253" s="66"/>
      <c r="D253" s="66" t="s">
        <v>417</v>
      </c>
      <c r="E253" s="78">
        <v>45000</v>
      </c>
      <c r="F253" s="109">
        <v>19.850000000000001</v>
      </c>
      <c r="G253" s="144"/>
      <c r="H253" s="78">
        <f>F253</f>
        <v>19.850000000000001</v>
      </c>
      <c r="I253" s="78"/>
      <c r="J253" s="23"/>
    </row>
    <row r="254" spans="1:10" ht="16" x14ac:dyDescent="0.2">
      <c r="A254" s="63"/>
      <c r="B254" s="75" t="s">
        <v>599</v>
      </c>
      <c r="C254" s="66"/>
      <c r="D254" s="66" t="s">
        <v>413</v>
      </c>
      <c r="E254" s="78">
        <v>250000</v>
      </c>
      <c r="F254" s="109">
        <v>10.45</v>
      </c>
      <c r="G254" s="144"/>
      <c r="H254" s="78">
        <f>F254</f>
        <v>10.45</v>
      </c>
      <c r="I254" s="78"/>
      <c r="J254" s="23"/>
    </row>
    <row r="255" spans="1:10" ht="16" x14ac:dyDescent="0.2">
      <c r="A255" s="63"/>
      <c r="B255" s="75" t="s">
        <v>599</v>
      </c>
      <c r="C255" s="66"/>
      <c r="D255" s="66" t="s">
        <v>418</v>
      </c>
      <c r="E255" s="78">
        <v>250000</v>
      </c>
      <c r="F255" s="109">
        <v>11</v>
      </c>
      <c r="G255" s="144"/>
      <c r="H255" s="78">
        <f>F255</f>
        <v>11</v>
      </c>
      <c r="I255" s="78"/>
      <c r="J255" s="23"/>
    </row>
    <row r="256" spans="1:10" ht="16" x14ac:dyDescent="0.2">
      <c r="A256" s="63"/>
      <c r="B256" s="75"/>
      <c r="C256" s="66"/>
      <c r="D256" s="66"/>
      <c r="E256" s="78"/>
      <c r="F256" s="109"/>
      <c r="G256" s="144"/>
      <c r="H256" s="78"/>
      <c r="I256" s="78"/>
      <c r="J256" s="23"/>
    </row>
    <row r="257" spans="1:10" ht="16" x14ac:dyDescent="0.2">
      <c r="A257" s="63">
        <f>A252+1</f>
        <v>69</v>
      </c>
      <c r="B257" s="75" t="s">
        <v>600</v>
      </c>
      <c r="C257" s="66" t="s">
        <v>236</v>
      </c>
      <c r="D257" s="66" t="s">
        <v>411</v>
      </c>
      <c r="E257" s="78">
        <v>10000</v>
      </c>
      <c r="F257" s="109">
        <v>0</v>
      </c>
      <c r="G257" s="144">
        <f>H257-F257</f>
        <v>14.08</v>
      </c>
      <c r="H257" s="78">
        <v>14.08</v>
      </c>
      <c r="I257" s="78">
        <f>H257</f>
        <v>14.08</v>
      </c>
      <c r="J257" s="23"/>
    </row>
    <row r="258" spans="1:10" ht="16" x14ac:dyDescent="0.2">
      <c r="A258" s="63"/>
      <c r="B258" s="75"/>
      <c r="C258" s="66"/>
      <c r="D258" s="66"/>
      <c r="E258" s="78"/>
      <c r="F258" s="109"/>
      <c r="G258" s="144"/>
      <c r="H258" s="78"/>
      <c r="I258" s="78"/>
      <c r="J258" s="23"/>
    </row>
    <row r="259" spans="1:10" ht="16" x14ac:dyDescent="0.2">
      <c r="A259" s="63">
        <f>A257+1</f>
        <v>70</v>
      </c>
      <c r="B259" s="75" t="s">
        <v>601</v>
      </c>
      <c r="C259" s="66" t="s">
        <v>383</v>
      </c>
      <c r="D259" s="66" t="s">
        <v>411</v>
      </c>
      <c r="E259" s="78">
        <v>10000</v>
      </c>
      <c r="F259" s="109">
        <v>0</v>
      </c>
      <c r="G259" s="144">
        <f>H259-F259</f>
        <v>3.08</v>
      </c>
      <c r="H259" s="78">
        <v>3.08</v>
      </c>
      <c r="I259" s="78">
        <f>H259</f>
        <v>3.08</v>
      </c>
      <c r="J259" s="23"/>
    </row>
    <row r="260" spans="1:10" ht="16" x14ac:dyDescent="0.2">
      <c r="A260" s="63"/>
      <c r="B260" s="75"/>
      <c r="C260" s="66"/>
      <c r="D260" s="66"/>
      <c r="E260" s="78"/>
      <c r="F260" s="109"/>
      <c r="G260" s="144"/>
      <c r="H260" s="78"/>
      <c r="I260" s="78"/>
      <c r="J260" s="23"/>
    </row>
    <row r="261" spans="1:10" ht="16" x14ac:dyDescent="0.2">
      <c r="A261" s="63">
        <f>A259+1</f>
        <v>71</v>
      </c>
      <c r="B261" s="75" t="s">
        <v>602</v>
      </c>
      <c r="C261" s="66" t="s">
        <v>135</v>
      </c>
      <c r="D261" s="66" t="s">
        <v>411</v>
      </c>
      <c r="E261" s="78">
        <v>10000</v>
      </c>
      <c r="F261" s="109">
        <v>0</v>
      </c>
      <c r="G261" s="144">
        <f>H261-F261</f>
        <v>5.0199999999999996</v>
      </c>
      <c r="H261" s="79">
        <v>5.0199999999999996</v>
      </c>
      <c r="I261" s="79">
        <f>SUM(H261:H264)</f>
        <v>13.95</v>
      </c>
      <c r="J261" s="23"/>
    </row>
    <row r="262" spans="1:10" ht="16" x14ac:dyDescent="0.2">
      <c r="A262" s="63"/>
      <c r="B262" s="75" t="s">
        <v>602</v>
      </c>
      <c r="C262" s="66"/>
      <c r="D262" s="173" t="s">
        <v>413</v>
      </c>
      <c r="E262" s="78">
        <v>100000</v>
      </c>
      <c r="F262" s="109">
        <v>4.18</v>
      </c>
      <c r="G262" s="144"/>
      <c r="H262" s="79">
        <f>F262</f>
        <v>4.18</v>
      </c>
      <c r="I262" s="79"/>
      <c r="J262" s="23"/>
    </row>
    <row r="263" spans="1:10" ht="16" x14ac:dyDescent="0.2">
      <c r="A263" s="63"/>
      <c r="B263" s="75" t="s">
        <v>602</v>
      </c>
      <c r="C263" s="66"/>
      <c r="D263" s="173" t="s">
        <v>418</v>
      </c>
      <c r="E263" s="78">
        <v>100000</v>
      </c>
      <c r="F263" s="109">
        <v>4.4000000000000004</v>
      </c>
      <c r="G263" s="144"/>
      <c r="H263" s="79">
        <f>F263</f>
        <v>4.4000000000000004</v>
      </c>
      <c r="I263" s="79"/>
      <c r="J263" s="23"/>
    </row>
    <row r="264" spans="1:10" ht="16" x14ac:dyDescent="0.2">
      <c r="A264" s="63"/>
      <c r="B264" s="75" t="s">
        <v>602</v>
      </c>
      <c r="C264" s="66"/>
      <c r="D264" s="173" t="s">
        <v>414</v>
      </c>
      <c r="E264" s="78">
        <v>10000</v>
      </c>
      <c r="F264" s="109">
        <v>0.35</v>
      </c>
      <c r="G264" s="144"/>
      <c r="H264" s="79">
        <f>F264</f>
        <v>0.35</v>
      </c>
      <c r="I264" s="79"/>
      <c r="J264" s="23"/>
    </row>
    <row r="265" spans="1:10" ht="16" x14ac:dyDescent="0.2">
      <c r="A265" s="63"/>
      <c r="B265" s="75"/>
      <c r="C265" s="66"/>
      <c r="D265" s="66"/>
      <c r="E265" s="78"/>
      <c r="F265" s="109"/>
      <c r="G265" s="144"/>
      <c r="H265" s="79"/>
      <c r="I265" s="79"/>
      <c r="J265" s="23"/>
    </row>
    <row r="266" spans="1:10" ht="16" x14ac:dyDescent="0.2">
      <c r="A266" s="63">
        <f>A261+1</f>
        <v>72</v>
      </c>
      <c r="B266" s="75" t="s">
        <v>603</v>
      </c>
      <c r="C266" s="66" t="s">
        <v>42</v>
      </c>
      <c r="D266" s="66" t="s">
        <v>411</v>
      </c>
      <c r="E266" s="78">
        <v>250000</v>
      </c>
      <c r="F266" s="109">
        <v>30.24</v>
      </c>
      <c r="G266" s="144">
        <f>H266-F266</f>
        <v>1.2600000000000016</v>
      </c>
      <c r="H266" s="79">
        <v>31.5</v>
      </c>
      <c r="I266" s="79">
        <f>SUM(H266:H271)</f>
        <v>78.77</v>
      </c>
      <c r="J266" s="23"/>
    </row>
    <row r="267" spans="1:10" ht="16" x14ac:dyDescent="0.2">
      <c r="A267" s="63"/>
      <c r="B267" s="75" t="s">
        <v>603</v>
      </c>
      <c r="C267" s="66"/>
      <c r="D267" s="173" t="s">
        <v>417</v>
      </c>
      <c r="E267" s="78">
        <v>50000</v>
      </c>
      <c r="F267" s="109">
        <v>22.05</v>
      </c>
      <c r="G267" s="144"/>
      <c r="H267" s="79">
        <f>F267</f>
        <v>22.05</v>
      </c>
      <c r="I267" s="79"/>
      <c r="J267" s="23"/>
    </row>
    <row r="268" spans="1:10" ht="16" x14ac:dyDescent="0.2">
      <c r="A268" s="63"/>
      <c r="B268" s="75" t="s">
        <v>603</v>
      </c>
      <c r="C268" s="66"/>
      <c r="D268" s="173" t="s">
        <v>412</v>
      </c>
      <c r="E268" s="78">
        <v>10000</v>
      </c>
      <c r="F268" s="109">
        <v>3.42</v>
      </c>
      <c r="G268" s="144"/>
      <c r="H268" s="79">
        <f>F268</f>
        <v>3.42</v>
      </c>
      <c r="I268" s="79"/>
      <c r="J268" s="23"/>
    </row>
    <row r="269" spans="1:10" ht="16" x14ac:dyDescent="0.2">
      <c r="A269" s="63"/>
      <c r="B269" s="75" t="s">
        <v>603</v>
      </c>
      <c r="C269" s="66"/>
      <c r="D269" s="173" t="s">
        <v>413</v>
      </c>
      <c r="E269" s="78">
        <v>250000</v>
      </c>
      <c r="F269" s="109">
        <v>10.45</v>
      </c>
      <c r="G269" s="144"/>
      <c r="H269" s="79">
        <f>F269</f>
        <v>10.45</v>
      </c>
      <c r="I269" s="79"/>
      <c r="J269" s="23"/>
    </row>
    <row r="270" spans="1:10" ht="16" x14ac:dyDescent="0.2">
      <c r="A270" s="63"/>
      <c r="B270" s="75" t="s">
        <v>603</v>
      </c>
      <c r="C270" s="66"/>
      <c r="D270" s="173" t="s">
        <v>418</v>
      </c>
      <c r="E270" s="78">
        <v>250000</v>
      </c>
      <c r="F270" s="109">
        <v>11</v>
      </c>
      <c r="G270" s="144"/>
      <c r="H270" s="79">
        <f>F270</f>
        <v>11</v>
      </c>
      <c r="I270" s="79"/>
      <c r="J270" s="23"/>
    </row>
    <row r="271" spans="1:10" ht="16" x14ac:dyDescent="0.2">
      <c r="A271" s="63"/>
      <c r="B271" s="75" t="s">
        <v>603</v>
      </c>
      <c r="C271" s="66"/>
      <c r="D271" s="173" t="s">
        <v>414</v>
      </c>
      <c r="E271" s="78">
        <v>10000</v>
      </c>
      <c r="F271" s="109">
        <v>0.35</v>
      </c>
      <c r="G271" s="144"/>
      <c r="H271" s="79">
        <f>F271</f>
        <v>0.35</v>
      </c>
      <c r="I271" s="79"/>
      <c r="J271" s="23"/>
    </row>
    <row r="272" spans="1:10" ht="16" x14ac:dyDescent="0.2">
      <c r="A272" s="63"/>
      <c r="B272" s="75"/>
      <c r="C272" s="66"/>
      <c r="D272" s="66"/>
      <c r="E272" s="79"/>
      <c r="F272" s="109"/>
      <c r="G272" s="144"/>
      <c r="H272" s="79"/>
      <c r="I272" s="79"/>
      <c r="J272" s="23"/>
    </row>
    <row r="273" spans="1:10" ht="16" x14ac:dyDescent="0.2">
      <c r="A273" s="63">
        <f>A266+1</f>
        <v>73</v>
      </c>
      <c r="B273" s="75" t="s">
        <v>604</v>
      </c>
      <c r="C273" s="66" t="s">
        <v>43</v>
      </c>
      <c r="D273" s="66" t="s">
        <v>411</v>
      </c>
      <c r="E273" s="79">
        <v>180000</v>
      </c>
      <c r="F273" s="109">
        <v>136.34</v>
      </c>
      <c r="G273" s="144">
        <f>H273-F273</f>
        <v>8.0200000000000102</v>
      </c>
      <c r="H273" s="79">
        <v>144.36000000000001</v>
      </c>
      <c r="I273" s="79">
        <f>SUM(H273:H276)</f>
        <v>179.56</v>
      </c>
      <c r="J273" s="23"/>
    </row>
    <row r="274" spans="1:10" ht="16" x14ac:dyDescent="0.2">
      <c r="A274" s="63"/>
      <c r="B274" s="75" t="s">
        <v>604</v>
      </c>
      <c r="C274" s="66"/>
      <c r="D274" s="66" t="s">
        <v>417</v>
      </c>
      <c r="E274" s="79">
        <v>10000</v>
      </c>
      <c r="F274" s="109">
        <v>19.760000000000002</v>
      </c>
      <c r="G274" s="144"/>
      <c r="H274" s="79">
        <f>F274</f>
        <v>19.760000000000002</v>
      </c>
      <c r="I274" s="79"/>
      <c r="J274" s="23"/>
    </row>
    <row r="275" spans="1:10" ht="16" x14ac:dyDescent="0.2">
      <c r="A275" s="63"/>
      <c r="B275" s="75" t="s">
        <v>604</v>
      </c>
      <c r="C275" s="66"/>
      <c r="D275" s="66" t="s">
        <v>413</v>
      </c>
      <c r="E275" s="79">
        <v>180000</v>
      </c>
      <c r="F275" s="109">
        <v>7.52</v>
      </c>
      <c r="G275" s="144"/>
      <c r="H275" s="79">
        <f>F275</f>
        <v>7.52</v>
      </c>
      <c r="I275" s="79"/>
      <c r="J275" s="23"/>
    </row>
    <row r="276" spans="1:10" ht="16" x14ac:dyDescent="0.2">
      <c r="A276" s="63"/>
      <c r="B276" s="75" t="s">
        <v>604</v>
      </c>
      <c r="C276" s="66"/>
      <c r="D276" s="66" t="s">
        <v>418</v>
      </c>
      <c r="E276" s="78">
        <v>180000</v>
      </c>
      <c r="F276" s="109">
        <v>7.92</v>
      </c>
      <c r="G276" s="144"/>
      <c r="H276" s="79">
        <f>F276</f>
        <v>7.92</v>
      </c>
      <c r="I276" s="79"/>
      <c r="J276" s="23"/>
    </row>
    <row r="277" spans="1:10" ht="16" x14ac:dyDescent="0.2">
      <c r="A277" s="63"/>
      <c r="B277" s="75"/>
      <c r="C277" s="66"/>
      <c r="D277" s="66"/>
      <c r="E277" s="79"/>
      <c r="F277" s="109"/>
      <c r="G277" s="144"/>
      <c r="H277" s="79"/>
      <c r="I277" s="79"/>
      <c r="J277" s="23"/>
    </row>
    <row r="278" spans="1:10" ht="16" x14ac:dyDescent="0.2">
      <c r="A278" s="63">
        <v>74</v>
      </c>
      <c r="B278" s="75" t="s">
        <v>605</v>
      </c>
      <c r="C278" s="66" t="s">
        <v>340</v>
      </c>
      <c r="D278" s="66" t="s">
        <v>411</v>
      </c>
      <c r="E278" s="78">
        <v>20000</v>
      </c>
      <c r="F278" s="109">
        <v>1.26</v>
      </c>
      <c r="G278" s="144">
        <f>H278-F278</f>
        <v>1.26</v>
      </c>
      <c r="H278" s="78">
        <v>2.52</v>
      </c>
      <c r="I278" s="78">
        <f>SUM(H278:H279)</f>
        <v>2.94</v>
      </c>
      <c r="J278" s="23"/>
    </row>
    <row r="279" spans="1:10" ht="16" x14ac:dyDescent="0.2">
      <c r="A279" s="63"/>
      <c r="B279" s="75" t="s">
        <v>605</v>
      </c>
      <c r="C279" s="66"/>
      <c r="D279" s="66" t="s">
        <v>413</v>
      </c>
      <c r="E279" s="78">
        <v>10000</v>
      </c>
      <c r="F279" s="109">
        <v>0.42</v>
      </c>
      <c r="G279" s="144"/>
      <c r="H279" s="78">
        <f>F279</f>
        <v>0.42</v>
      </c>
      <c r="I279" s="78"/>
      <c r="J279" s="23"/>
    </row>
    <row r="280" spans="1:10" ht="16" x14ac:dyDescent="0.2">
      <c r="A280" s="63"/>
      <c r="B280" s="75"/>
      <c r="C280" s="66"/>
      <c r="D280" s="66"/>
      <c r="E280" s="78"/>
      <c r="F280" s="109"/>
      <c r="G280" s="144"/>
      <c r="H280" s="78"/>
      <c r="I280" s="78"/>
      <c r="J280" s="23"/>
    </row>
    <row r="281" spans="1:10" ht="16" x14ac:dyDescent="0.2">
      <c r="A281" s="63">
        <f>A278+1</f>
        <v>75</v>
      </c>
      <c r="B281" s="75" t="s">
        <v>606</v>
      </c>
      <c r="C281" s="66" t="s">
        <v>44</v>
      </c>
      <c r="D281" s="66" t="s">
        <v>411</v>
      </c>
      <c r="E281" s="79">
        <v>10000</v>
      </c>
      <c r="F281" s="109">
        <v>0</v>
      </c>
      <c r="G281" s="144">
        <f>H281-F281</f>
        <v>8.02</v>
      </c>
      <c r="H281" s="79">
        <v>8.02</v>
      </c>
      <c r="I281" s="79">
        <f>SUM(H281:H282)</f>
        <v>8.44</v>
      </c>
      <c r="J281" s="23"/>
    </row>
    <row r="282" spans="1:10" ht="16" x14ac:dyDescent="0.2">
      <c r="A282" s="63"/>
      <c r="B282" s="75" t="s">
        <v>606</v>
      </c>
      <c r="C282" s="66"/>
      <c r="D282" s="66" t="s">
        <v>413</v>
      </c>
      <c r="E282" s="79">
        <v>10000</v>
      </c>
      <c r="F282" s="109">
        <v>0.42</v>
      </c>
      <c r="G282" s="144"/>
      <c r="H282" s="79">
        <f>F282</f>
        <v>0.42</v>
      </c>
      <c r="I282" s="79"/>
      <c r="J282" s="23"/>
    </row>
    <row r="283" spans="1:10" ht="16" x14ac:dyDescent="0.2">
      <c r="A283" s="63"/>
      <c r="B283" s="75"/>
      <c r="C283" s="66"/>
      <c r="D283" s="66"/>
      <c r="E283" s="79"/>
      <c r="F283" s="109"/>
      <c r="G283" s="144"/>
      <c r="H283" s="79"/>
      <c r="I283" s="79"/>
      <c r="J283" s="23"/>
    </row>
    <row r="284" spans="1:10" ht="16" x14ac:dyDescent="0.2">
      <c r="A284" s="63">
        <f>A281+1</f>
        <v>76</v>
      </c>
      <c r="B284" s="75" t="s">
        <v>607</v>
      </c>
      <c r="C284" s="66" t="s">
        <v>96</v>
      </c>
      <c r="D284" s="66" t="s">
        <v>411</v>
      </c>
      <c r="E284" s="79">
        <v>30000</v>
      </c>
      <c r="F284" s="109">
        <v>2.52</v>
      </c>
      <c r="G284" s="144">
        <f>H284-F284</f>
        <v>1.2599999999999998</v>
      </c>
      <c r="H284" s="79">
        <v>3.78</v>
      </c>
      <c r="I284" s="79">
        <f>SUM(H284:H285)</f>
        <v>4.2</v>
      </c>
      <c r="J284" s="23"/>
    </row>
    <row r="285" spans="1:10" ht="16" x14ac:dyDescent="0.2">
      <c r="A285" s="63"/>
      <c r="B285" s="75" t="s">
        <v>607</v>
      </c>
      <c r="C285" s="66"/>
      <c r="D285" s="66" t="s">
        <v>413</v>
      </c>
      <c r="E285" s="79">
        <v>10000</v>
      </c>
      <c r="F285" s="109">
        <v>0.42</v>
      </c>
      <c r="G285" s="144"/>
      <c r="H285" s="79">
        <f>F285</f>
        <v>0.42</v>
      </c>
      <c r="I285" s="79"/>
      <c r="J285" s="23"/>
    </row>
    <row r="286" spans="1:10" ht="16" x14ac:dyDescent="0.2">
      <c r="A286" s="63"/>
      <c r="B286" s="75"/>
      <c r="C286" s="66"/>
      <c r="D286" s="66"/>
      <c r="E286" s="79"/>
      <c r="F286" s="109"/>
      <c r="G286" s="144"/>
      <c r="H286" s="79"/>
      <c r="I286" s="79"/>
      <c r="J286" s="23"/>
    </row>
    <row r="287" spans="1:10" ht="16" x14ac:dyDescent="0.2">
      <c r="A287" s="63">
        <v>77</v>
      </c>
      <c r="B287" s="75" t="s">
        <v>608</v>
      </c>
      <c r="C287" s="66" t="s">
        <v>496</v>
      </c>
      <c r="D287" s="66" t="s">
        <v>411</v>
      </c>
      <c r="E287" s="79">
        <v>10000</v>
      </c>
      <c r="F287" s="109">
        <v>0</v>
      </c>
      <c r="G287" s="144">
        <v>0.91</v>
      </c>
      <c r="H287" s="79">
        <f>SUM(F287:G287)</f>
        <v>0.91</v>
      </c>
      <c r="I287" s="79">
        <f>H287</f>
        <v>0.91</v>
      </c>
      <c r="J287" s="23"/>
    </row>
    <row r="288" spans="1:10" ht="16" x14ac:dyDescent="0.2">
      <c r="A288" s="63"/>
      <c r="B288" s="75"/>
      <c r="C288" s="66"/>
      <c r="D288" s="66"/>
      <c r="E288" s="79"/>
      <c r="F288" s="109"/>
      <c r="G288" s="144"/>
      <c r="H288" s="79"/>
      <c r="I288" s="79"/>
      <c r="J288" s="23"/>
    </row>
    <row r="289" spans="1:10" ht="16" x14ac:dyDescent="0.2">
      <c r="A289" s="63">
        <v>78</v>
      </c>
      <c r="B289" s="75" t="s">
        <v>609</v>
      </c>
      <c r="C289" s="66" t="s">
        <v>137</v>
      </c>
      <c r="D289" s="66" t="s">
        <v>411</v>
      </c>
      <c r="E289" s="79">
        <v>100000</v>
      </c>
      <c r="F289" s="109">
        <f>H289-G289</f>
        <v>5.9399999999999995</v>
      </c>
      <c r="G289" s="144">
        <v>0.66</v>
      </c>
      <c r="H289" s="79">
        <v>6.6</v>
      </c>
      <c r="I289" s="79">
        <f>SUM(H289:H290)</f>
        <v>10.78</v>
      </c>
      <c r="J289" s="23"/>
    </row>
    <row r="290" spans="1:10" ht="16" x14ac:dyDescent="0.2">
      <c r="A290" s="63"/>
      <c r="B290" s="75" t="s">
        <v>609</v>
      </c>
      <c r="C290" s="66"/>
      <c r="D290" s="66" t="s">
        <v>413</v>
      </c>
      <c r="E290" s="79">
        <v>100000</v>
      </c>
      <c r="F290" s="109">
        <v>4.18</v>
      </c>
      <c r="G290" s="144"/>
      <c r="H290" s="79">
        <f>F290</f>
        <v>4.18</v>
      </c>
      <c r="I290" s="79"/>
      <c r="J290" s="23"/>
    </row>
    <row r="291" spans="1:10" ht="16" x14ac:dyDescent="0.2">
      <c r="A291" s="63"/>
      <c r="B291" s="75"/>
      <c r="C291" s="66"/>
      <c r="D291" s="66"/>
      <c r="E291" s="79"/>
      <c r="F291" s="109"/>
      <c r="G291" s="144"/>
      <c r="H291" s="79"/>
      <c r="I291" s="79"/>
      <c r="J291" s="23"/>
    </row>
    <row r="292" spans="1:10" ht="16" x14ac:dyDescent="0.2">
      <c r="A292" s="63">
        <f>A289+1</f>
        <v>79</v>
      </c>
      <c r="B292" s="75" t="s">
        <v>610</v>
      </c>
      <c r="C292" s="66" t="s">
        <v>45</v>
      </c>
      <c r="D292" s="66" t="s">
        <v>411</v>
      </c>
      <c r="E292" s="78">
        <v>10000</v>
      </c>
      <c r="F292" s="109">
        <v>0</v>
      </c>
      <c r="G292" s="144">
        <v>2.0099999999999998</v>
      </c>
      <c r="H292" s="78">
        <v>2.0099999999999998</v>
      </c>
      <c r="I292" s="78">
        <f>H292</f>
        <v>2.0099999999999998</v>
      </c>
      <c r="J292" s="211"/>
    </row>
    <row r="293" spans="1:10" ht="16" x14ac:dyDescent="0.2">
      <c r="A293" s="63"/>
      <c r="B293" s="75"/>
      <c r="C293" s="66"/>
      <c r="D293" s="66"/>
      <c r="E293" s="79"/>
      <c r="F293" s="109"/>
      <c r="G293" s="144"/>
      <c r="H293" s="79"/>
      <c r="I293" s="79"/>
      <c r="J293" s="23"/>
    </row>
    <row r="294" spans="1:10" ht="16" x14ac:dyDescent="0.2">
      <c r="A294" s="63">
        <f>A292+1</f>
        <v>80</v>
      </c>
      <c r="B294" s="75" t="s">
        <v>611</v>
      </c>
      <c r="C294" s="66" t="s">
        <v>230</v>
      </c>
      <c r="D294" s="66" t="s">
        <v>411</v>
      </c>
      <c r="E294" s="79">
        <v>100000</v>
      </c>
      <c r="F294" s="109">
        <v>27.72</v>
      </c>
      <c r="G294" s="144">
        <f>H294-F294</f>
        <v>3.0800000000000018</v>
      </c>
      <c r="H294" s="79">
        <v>30.8</v>
      </c>
      <c r="I294" s="79">
        <f>SUM(H294:H298)</f>
        <v>65.819999999999993</v>
      </c>
      <c r="J294" s="23"/>
    </row>
    <row r="295" spans="1:10" ht="16" x14ac:dyDescent="0.2">
      <c r="A295" s="63"/>
      <c r="B295" s="75" t="s">
        <v>611</v>
      </c>
      <c r="C295" s="66"/>
      <c r="D295" s="66" t="s">
        <v>417</v>
      </c>
      <c r="E295" s="79">
        <v>50000</v>
      </c>
      <c r="F295" s="109">
        <v>22.05</v>
      </c>
      <c r="G295" s="144"/>
      <c r="H295" s="79">
        <f>F295</f>
        <v>22.05</v>
      </c>
      <c r="I295" s="79"/>
      <c r="J295" s="23"/>
    </row>
    <row r="296" spans="1:10" ht="16" x14ac:dyDescent="0.2">
      <c r="A296" s="63"/>
      <c r="B296" s="75" t="s">
        <v>611</v>
      </c>
      <c r="C296" s="66"/>
      <c r="D296" s="66" t="s">
        <v>412</v>
      </c>
      <c r="E296" s="79">
        <v>10000</v>
      </c>
      <c r="F296" s="109">
        <v>3.42</v>
      </c>
      <c r="G296" s="144"/>
      <c r="H296" s="79">
        <f>F296</f>
        <v>3.42</v>
      </c>
      <c r="I296" s="79"/>
      <c r="J296" s="23"/>
    </row>
    <row r="297" spans="1:10" ht="16" x14ac:dyDescent="0.2">
      <c r="A297" s="63"/>
      <c r="B297" s="75" t="s">
        <v>611</v>
      </c>
      <c r="C297" s="66"/>
      <c r="D297" s="66" t="s">
        <v>413</v>
      </c>
      <c r="E297" s="79">
        <v>220000</v>
      </c>
      <c r="F297" s="109">
        <v>9.1999999999999993</v>
      </c>
      <c r="G297" s="144"/>
      <c r="H297" s="79">
        <f>F297</f>
        <v>9.1999999999999993</v>
      </c>
      <c r="I297" s="79"/>
      <c r="J297" s="23"/>
    </row>
    <row r="298" spans="1:10" ht="16" x14ac:dyDescent="0.2">
      <c r="A298" s="63"/>
      <c r="B298" s="75" t="s">
        <v>611</v>
      </c>
      <c r="C298" s="66"/>
      <c r="D298" s="66" t="s">
        <v>414</v>
      </c>
      <c r="E298" s="79">
        <v>10000</v>
      </c>
      <c r="F298" s="109">
        <v>0.35</v>
      </c>
      <c r="G298" s="144"/>
      <c r="H298" s="79">
        <f>F298</f>
        <v>0.35</v>
      </c>
      <c r="I298" s="79"/>
      <c r="J298" s="23"/>
    </row>
    <row r="299" spans="1:10" ht="16" x14ac:dyDescent="0.2">
      <c r="A299" s="63"/>
      <c r="B299" s="75"/>
      <c r="C299" s="66"/>
      <c r="D299" s="66"/>
      <c r="E299" s="79"/>
      <c r="F299" s="109"/>
      <c r="G299" s="144"/>
      <c r="H299" s="79"/>
      <c r="I299" s="79"/>
      <c r="J299" s="23"/>
    </row>
    <row r="300" spans="1:10" ht="16" x14ac:dyDescent="0.2">
      <c r="A300" s="63">
        <f>A294+1</f>
        <v>81</v>
      </c>
      <c r="B300" s="75" t="s">
        <v>612</v>
      </c>
      <c r="C300" s="66" t="s">
        <v>334</v>
      </c>
      <c r="D300" s="66" t="s">
        <v>411</v>
      </c>
      <c r="E300" s="78">
        <v>80000</v>
      </c>
      <c r="F300" s="109">
        <f>H300-G300</f>
        <v>21.560000000000002</v>
      </c>
      <c r="G300" s="144">
        <v>3.08</v>
      </c>
      <c r="H300" s="78">
        <v>24.64</v>
      </c>
      <c r="I300" s="78">
        <f>SUM(H300:H305)</f>
        <v>72.259999999999991</v>
      </c>
      <c r="J300" s="23"/>
    </row>
    <row r="301" spans="1:10" ht="16" x14ac:dyDescent="0.2">
      <c r="A301" s="63"/>
      <c r="B301" s="75" t="s">
        <v>612</v>
      </c>
      <c r="C301" s="66"/>
      <c r="D301" s="173" t="s">
        <v>417</v>
      </c>
      <c r="E301" s="78">
        <v>50000</v>
      </c>
      <c r="F301" s="109">
        <v>14.15</v>
      </c>
      <c r="G301" s="144"/>
      <c r="H301" s="78">
        <f>F301</f>
        <v>14.15</v>
      </c>
      <c r="I301" s="78"/>
      <c r="J301" s="91"/>
    </row>
    <row r="302" spans="1:10" ht="16" x14ac:dyDescent="0.2">
      <c r="A302" s="63"/>
      <c r="B302" s="75" t="s">
        <v>612</v>
      </c>
      <c r="C302" s="66"/>
      <c r="D302" s="173" t="s">
        <v>412</v>
      </c>
      <c r="E302" s="78">
        <v>10000</v>
      </c>
      <c r="F302" s="109">
        <v>3.42</v>
      </c>
      <c r="G302" s="144"/>
      <c r="H302" s="78">
        <f>F302</f>
        <v>3.42</v>
      </c>
      <c r="I302" s="78"/>
      <c r="J302" s="91"/>
    </row>
    <row r="303" spans="1:10" ht="16" x14ac:dyDescent="0.2">
      <c r="A303" s="63"/>
      <c r="B303" s="75" t="s">
        <v>612</v>
      </c>
      <c r="C303" s="66"/>
      <c r="D303" s="173" t="s">
        <v>413</v>
      </c>
      <c r="E303" s="78">
        <v>500000</v>
      </c>
      <c r="F303" s="109">
        <v>20.9</v>
      </c>
      <c r="G303" s="144"/>
      <c r="H303" s="78">
        <f>F303</f>
        <v>20.9</v>
      </c>
      <c r="I303" s="78"/>
      <c r="J303" s="91"/>
    </row>
    <row r="304" spans="1:10" ht="16" x14ac:dyDescent="0.2">
      <c r="A304" s="63"/>
      <c r="B304" s="75" t="s">
        <v>612</v>
      </c>
      <c r="C304" s="66"/>
      <c r="D304" s="173" t="s">
        <v>418</v>
      </c>
      <c r="E304" s="78">
        <v>200000</v>
      </c>
      <c r="F304" s="109">
        <v>8.8000000000000007</v>
      </c>
      <c r="G304" s="144"/>
      <c r="H304" s="78">
        <f>F304</f>
        <v>8.8000000000000007</v>
      </c>
      <c r="I304" s="78"/>
      <c r="J304" s="91"/>
    </row>
    <row r="305" spans="1:10" ht="16" x14ac:dyDescent="0.2">
      <c r="A305" s="63"/>
      <c r="B305" s="75" t="s">
        <v>612</v>
      </c>
      <c r="C305" s="66"/>
      <c r="D305" s="173" t="s">
        <v>414</v>
      </c>
      <c r="E305" s="78">
        <v>10000</v>
      </c>
      <c r="F305" s="109">
        <v>0.35</v>
      </c>
      <c r="G305" s="144"/>
      <c r="H305" s="79">
        <f>F305</f>
        <v>0.35</v>
      </c>
      <c r="I305" s="79"/>
      <c r="J305" s="91"/>
    </row>
    <row r="306" spans="1:10" ht="16" x14ac:dyDescent="0.2">
      <c r="A306" s="63"/>
      <c r="B306" s="75"/>
      <c r="C306" s="66"/>
      <c r="D306" s="66"/>
      <c r="E306" s="78"/>
      <c r="F306" s="109"/>
      <c r="G306" s="144"/>
      <c r="H306" s="79"/>
      <c r="I306" s="79"/>
      <c r="J306" s="91"/>
    </row>
    <row r="307" spans="1:10" ht="16" x14ac:dyDescent="0.2">
      <c r="A307" s="63">
        <f>A300+1</f>
        <v>82</v>
      </c>
      <c r="B307" s="75" t="s">
        <v>613</v>
      </c>
      <c r="C307" s="66" t="s">
        <v>182</v>
      </c>
      <c r="D307" s="66" t="s">
        <v>411</v>
      </c>
      <c r="E307" s="78">
        <v>10000</v>
      </c>
      <c r="F307" s="109">
        <v>0</v>
      </c>
      <c r="G307" s="144">
        <f>H307-F307</f>
        <v>0.91</v>
      </c>
      <c r="H307" s="78">
        <v>0.91</v>
      </c>
      <c r="I307" s="78">
        <f>SUM(H307:H308)</f>
        <v>1.54</v>
      </c>
      <c r="J307" s="104"/>
    </row>
    <row r="308" spans="1:10" ht="16" x14ac:dyDescent="0.2">
      <c r="A308" s="63"/>
      <c r="B308" s="75" t="s">
        <v>613</v>
      </c>
      <c r="C308" s="66"/>
      <c r="D308" s="66" t="s">
        <v>417</v>
      </c>
      <c r="E308" s="78">
        <v>5000</v>
      </c>
      <c r="F308" s="109">
        <v>0.63</v>
      </c>
      <c r="G308" s="144"/>
      <c r="H308" s="78">
        <f>F308</f>
        <v>0.63</v>
      </c>
      <c r="I308" s="78"/>
      <c r="J308" s="104"/>
    </row>
    <row r="309" spans="1:10" ht="16" x14ac:dyDescent="0.2">
      <c r="A309" s="63"/>
      <c r="B309" s="75"/>
      <c r="C309" s="66"/>
      <c r="D309" s="66"/>
      <c r="E309" s="78"/>
      <c r="F309" s="109"/>
      <c r="G309" s="144"/>
      <c r="H309" s="78"/>
      <c r="I309" s="78"/>
      <c r="J309" s="104"/>
    </row>
    <row r="310" spans="1:10" ht="16" x14ac:dyDescent="0.2">
      <c r="A310" s="63">
        <f>A307+1</f>
        <v>83</v>
      </c>
      <c r="B310" s="75" t="s">
        <v>614</v>
      </c>
      <c r="C310" s="66" t="s">
        <v>366</v>
      </c>
      <c r="D310" s="66" t="s">
        <v>411</v>
      </c>
      <c r="E310" s="78">
        <v>10000</v>
      </c>
      <c r="F310" s="109">
        <v>0</v>
      </c>
      <c r="G310" s="144">
        <f>H310-F310</f>
        <v>3.08</v>
      </c>
      <c r="H310" s="78">
        <v>3.08</v>
      </c>
      <c r="I310" s="78">
        <f>SUM(H310:H315)</f>
        <v>19.840000000000003</v>
      </c>
      <c r="J310" s="104"/>
    </row>
    <row r="311" spans="1:10" ht="16" x14ac:dyDescent="0.2">
      <c r="A311" s="63"/>
      <c r="B311" s="75" t="s">
        <v>614</v>
      </c>
      <c r="C311" s="66"/>
      <c r="D311" s="173" t="s">
        <v>417</v>
      </c>
      <c r="E311" s="78">
        <v>10000</v>
      </c>
      <c r="F311" s="109">
        <v>4.41</v>
      </c>
      <c r="G311" s="144"/>
      <c r="H311" s="78">
        <f>F311</f>
        <v>4.41</v>
      </c>
      <c r="I311" s="78"/>
      <c r="J311" s="211"/>
    </row>
    <row r="312" spans="1:10" ht="16" x14ac:dyDescent="0.2">
      <c r="A312" s="63"/>
      <c r="B312" s="75" t="s">
        <v>614</v>
      </c>
      <c r="C312" s="66"/>
      <c r="D312" s="173" t="s">
        <v>412</v>
      </c>
      <c r="E312" s="78">
        <v>10000</v>
      </c>
      <c r="F312" s="109">
        <v>3.42</v>
      </c>
      <c r="G312" s="144"/>
      <c r="H312" s="78">
        <f>F312</f>
        <v>3.42</v>
      </c>
      <c r="I312" s="78"/>
      <c r="J312" s="104"/>
    </row>
    <row r="313" spans="1:10" ht="16" x14ac:dyDescent="0.2">
      <c r="A313" s="63"/>
      <c r="B313" s="75" t="s">
        <v>614</v>
      </c>
      <c r="C313" s="66"/>
      <c r="D313" s="173" t="s">
        <v>413</v>
      </c>
      <c r="E313" s="78">
        <v>100000</v>
      </c>
      <c r="F313" s="109">
        <v>4.18</v>
      </c>
      <c r="G313" s="144"/>
      <c r="H313" s="78">
        <f>F313</f>
        <v>4.18</v>
      </c>
      <c r="I313" s="78"/>
      <c r="J313" s="104"/>
    </row>
    <row r="314" spans="1:10" ht="16" x14ac:dyDescent="0.2">
      <c r="A314" s="63"/>
      <c r="B314" s="75" t="s">
        <v>614</v>
      </c>
      <c r="C314" s="66"/>
      <c r="D314" s="173" t="s">
        <v>418</v>
      </c>
      <c r="E314" s="78">
        <v>100000</v>
      </c>
      <c r="F314" s="109">
        <v>4.4000000000000004</v>
      </c>
      <c r="G314" s="144"/>
      <c r="H314" s="78">
        <f>F314</f>
        <v>4.4000000000000004</v>
      </c>
      <c r="I314" s="78"/>
      <c r="J314" s="104"/>
    </row>
    <row r="315" spans="1:10" ht="16" x14ac:dyDescent="0.2">
      <c r="A315" s="63"/>
      <c r="B315" s="75" t="s">
        <v>614</v>
      </c>
      <c r="C315" s="66"/>
      <c r="D315" s="173" t="s">
        <v>414</v>
      </c>
      <c r="E315" s="78">
        <v>10000</v>
      </c>
      <c r="F315" s="109">
        <v>0.35</v>
      </c>
      <c r="G315" s="144"/>
      <c r="H315" s="78">
        <f>F315</f>
        <v>0.35</v>
      </c>
      <c r="I315" s="78"/>
      <c r="J315" s="104"/>
    </row>
    <row r="316" spans="1:10" ht="16" x14ac:dyDescent="0.2">
      <c r="A316" s="63"/>
      <c r="B316" s="75"/>
      <c r="C316" s="66"/>
      <c r="D316" s="66"/>
      <c r="E316" s="78"/>
      <c r="F316" s="109"/>
      <c r="G316" s="144"/>
      <c r="H316" s="78"/>
      <c r="I316" s="78"/>
      <c r="J316" s="104"/>
    </row>
    <row r="317" spans="1:10" ht="16" x14ac:dyDescent="0.2">
      <c r="A317" s="63">
        <f>A310+1</f>
        <v>84</v>
      </c>
      <c r="B317" s="75" t="s">
        <v>615</v>
      </c>
      <c r="C317" s="66" t="s">
        <v>100</v>
      </c>
      <c r="D317" s="66" t="s">
        <v>411</v>
      </c>
      <c r="E317" s="79">
        <v>10000</v>
      </c>
      <c r="F317" s="109">
        <v>0</v>
      </c>
      <c r="G317" s="144">
        <f>H317-F317</f>
        <v>0.66</v>
      </c>
      <c r="H317" s="79">
        <v>0.66</v>
      </c>
      <c r="I317" s="79">
        <f>SUM(H317:H318)</f>
        <v>2.75</v>
      </c>
      <c r="J317" s="23"/>
    </row>
    <row r="318" spans="1:10" ht="16" x14ac:dyDescent="0.2">
      <c r="A318" s="63"/>
      <c r="B318" s="75" t="s">
        <v>615</v>
      </c>
      <c r="C318" s="66"/>
      <c r="D318" s="66" t="s">
        <v>413</v>
      </c>
      <c r="E318" s="79">
        <v>50000</v>
      </c>
      <c r="F318" s="109">
        <v>2.09</v>
      </c>
      <c r="G318" s="144"/>
      <c r="H318" s="79">
        <f>F318</f>
        <v>2.09</v>
      </c>
      <c r="I318" s="79"/>
      <c r="J318" s="23"/>
    </row>
    <row r="319" spans="1:10" ht="16" x14ac:dyDescent="0.2">
      <c r="A319" s="63"/>
      <c r="B319" s="75"/>
      <c r="C319" s="66"/>
      <c r="D319" s="66"/>
      <c r="E319" s="79"/>
      <c r="F319" s="109"/>
      <c r="G319" s="144"/>
      <c r="H319" s="79"/>
      <c r="I319" s="79"/>
      <c r="J319" s="23"/>
    </row>
    <row r="320" spans="1:10" ht="16" x14ac:dyDescent="0.2">
      <c r="A320" s="63"/>
      <c r="B320" s="75" t="s">
        <v>536</v>
      </c>
      <c r="C320" s="66" t="s">
        <v>524</v>
      </c>
      <c r="D320" s="66" t="s">
        <v>411</v>
      </c>
      <c r="E320" s="78">
        <v>10000</v>
      </c>
      <c r="F320" s="78">
        <v>0</v>
      </c>
      <c r="G320" s="78">
        <f>H320-F320</f>
        <v>0.66</v>
      </c>
      <c r="H320" s="78">
        <v>0.66</v>
      </c>
      <c r="I320" s="78">
        <f>SUM(H320:H322)</f>
        <v>2.87</v>
      </c>
      <c r="J320" s="23" t="s">
        <v>528</v>
      </c>
    </row>
    <row r="321" spans="1:10" ht="16" x14ac:dyDescent="0.2">
      <c r="A321" s="63"/>
      <c r="B321" s="75" t="s">
        <v>536</v>
      </c>
      <c r="C321" s="66"/>
      <c r="D321" s="66" t="s">
        <v>412</v>
      </c>
      <c r="E321" s="78">
        <v>4000</v>
      </c>
      <c r="F321" s="78">
        <v>1.37</v>
      </c>
      <c r="G321" s="78"/>
      <c r="H321" s="78">
        <f>F321</f>
        <v>1.37</v>
      </c>
      <c r="I321" s="78"/>
      <c r="J321" s="23"/>
    </row>
    <row r="322" spans="1:10" ht="16" x14ac:dyDescent="0.2">
      <c r="A322" s="63"/>
      <c r="B322" s="75" t="s">
        <v>536</v>
      </c>
      <c r="C322" s="66"/>
      <c r="D322" s="66" t="s">
        <v>413</v>
      </c>
      <c r="E322" s="78">
        <v>20000</v>
      </c>
      <c r="F322" s="78">
        <v>0.84</v>
      </c>
      <c r="G322" s="78"/>
      <c r="H322" s="78">
        <f>F322</f>
        <v>0.84</v>
      </c>
      <c r="I322" s="78"/>
      <c r="J322" s="23"/>
    </row>
    <row r="323" spans="1:10" ht="16" x14ac:dyDescent="0.2">
      <c r="A323" s="63"/>
      <c r="B323" s="75"/>
      <c r="C323" s="66"/>
      <c r="D323" s="66"/>
      <c r="E323" s="79"/>
      <c r="F323" s="109"/>
      <c r="G323" s="144"/>
      <c r="H323" s="79"/>
      <c r="I323" s="79"/>
      <c r="J323" s="23"/>
    </row>
    <row r="324" spans="1:10" ht="16" x14ac:dyDescent="0.2">
      <c r="A324" s="63"/>
      <c r="B324" s="75"/>
      <c r="C324" s="66"/>
      <c r="D324" s="66"/>
      <c r="E324" s="79"/>
      <c r="F324" s="109"/>
      <c r="G324" s="144"/>
      <c r="H324" s="79"/>
      <c r="I324" s="79"/>
      <c r="J324" s="23"/>
    </row>
    <row r="325" spans="1:10" ht="16" x14ac:dyDescent="0.2">
      <c r="A325" s="63"/>
      <c r="B325" s="75" t="s">
        <v>616</v>
      </c>
      <c r="C325" s="66" t="s">
        <v>437</v>
      </c>
      <c r="D325" s="66" t="s">
        <v>411</v>
      </c>
      <c r="E325" s="78">
        <v>100000</v>
      </c>
      <c r="F325" s="109">
        <f>H325-G325</f>
        <v>5.9399999999999995</v>
      </c>
      <c r="G325" s="144">
        <v>0.66</v>
      </c>
      <c r="H325" s="78">
        <v>6.6</v>
      </c>
      <c r="I325" s="78">
        <f>SUM(H325:H326)</f>
        <v>10.78</v>
      </c>
      <c r="J325" s="23"/>
    </row>
    <row r="326" spans="1:10" ht="16" x14ac:dyDescent="0.2">
      <c r="A326" s="63"/>
      <c r="B326" s="75" t="s">
        <v>616</v>
      </c>
      <c r="C326" s="66"/>
      <c r="D326" s="66" t="s">
        <v>413</v>
      </c>
      <c r="E326" s="78">
        <v>100000</v>
      </c>
      <c r="F326" s="109">
        <v>4.18</v>
      </c>
      <c r="G326" s="144"/>
      <c r="H326" s="78">
        <f>F326</f>
        <v>4.18</v>
      </c>
      <c r="I326" s="223"/>
      <c r="J326" s="23"/>
    </row>
    <row r="327" spans="1:10" ht="16" x14ac:dyDescent="0.2">
      <c r="A327" s="63"/>
      <c r="B327" s="75"/>
      <c r="C327" s="66"/>
      <c r="D327" s="66"/>
      <c r="E327" s="79"/>
      <c r="F327" s="109"/>
      <c r="G327" s="144"/>
      <c r="H327" s="79"/>
      <c r="J327" s="23"/>
    </row>
    <row r="328" spans="1:10" ht="16" x14ac:dyDescent="0.2">
      <c r="A328" s="63">
        <v>84</v>
      </c>
      <c r="B328" s="75" t="s">
        <v>617</v>
      </c>
      <c r="C328" s="66" t="s">
        <v>231</v>
      </c>
      <c r="D328" s="66" t="s">
        <v>411</v>
      </c>
      <c r="E328" s="78">
        <v>250000</v>
      </c>
      <c r="F328" s="109">
        <f>H328-G328</f>
        <v>48.24</v>
      </c>
      <c r="G328" s="144">
        <v>2.0099999999999998</v>
      </c>
      <c r="H328" s="78">
        <v>50.25</v>
      </c>
      <c r="I328" s="78">
        <f>SUM(H328:H333)</f>
        <v>89.62</v>
      </c>
      <c r="J328" s="211"/>
    </row>
    <row r="329" spans="1:10" ht="16" x14ac:dyDescent="0.2">
      <c r="A329" s="63"/>
      <c r="B329" s="75" t="s">
        <v>617</v>
      </c>
      <c r="C329" s="66"/>
      <c r="D329" s="173" t="s">
        <v>417</v>
      </c>
      <c r="E329" s="78">
        <v>50000</v>
      </c>
      <c r="F329" s="109">
        <v>14.15</v>
      </c>
      <c r="G329" s="144"/>
      <c r="H329" s="78">
        <f>F329</f>
        <v>14.15</v>
      </c>
      <c r="I329" s="78"/>
      <c r="J329" s="23"/>
    </row>
    <row r="330" spans="1:10" ht="16" x14ac:dyDescent="0.2">
      <c r="A330" s="63"/>
      <c r="B330" s="75" t="s">
        <v>617</v>
      </c>
      <c r="C330" s="66"/>
      <c r="D330" s="173" t="s">
        <v>412</v>
      </c>
      <c r="E330" s="78">
        <v>10000</v>
      </c>
      <c r="F330" s="109">
        <v>3.42</v>
      </c>
      <c r="G330" s="144"/>
      <c r="H330" s="78">
        <f>F330</f>
        <v>3.42</v>
      </c>
      <c r="I330" s="78"/>
      <c r="J330" s="23"/>
    </row>
    <row r="331" spans="1:10" ht="16" x14ac:dyDescent="0.2">
      <c r="A331" s="63"/>
      <c r="B331" s="75" t="s">
        <v>617</v>
      </c>
      <c r="C331" s="66"/>
      <c r="D331" s="173" t="s">
        <v>413</v>
      </c>
      <c r="E331" s="79">
        <v>250000</v>
      </c>
      <c r="F331" s="109">
        <v>10.45</v>
      </c>
      <c r="G331" s="144"/>
      <c r="H331" s="79">
        <f>F331</f>
        <v>10.45</v>
      </c>
      <c r="I331" s="79"/>
      <c r="J331" s="23"/>
    </row>
    <row r="332" spans="1:10" ht="16" x14ac:dyDescent="0.2">
      <c r="A332" s="63"/>
      <c r="B332" s="75" t="s">
        <v>617</v>
      </c>
      <c r="C332" s="66"/>
      <c r="D332" s="173" t="s">
        <v>418</v>
      </c>
      <c r="E332" s="78">
        <v>250000</v>
      </c>
      <c r="F332" s="109">
        <v>11</v>
      </c>
      <c r="G332" s="144"/>
      <c r="H332" s="79">
        <f>F332</f>
        <v>11</v>
      </c>
      <c r="I332" s="79"/>
      <c r="J332" s="23"/>
    </row>
    <row r="333" spans="1:10" ht="16" x14ac:dyDescent="0.2">
      <c r="A333" s="63"/>
      <c r="B333" s="75" t="s">
        <v>617</v>
      </c>
      <c r="C333" s="66"/>
      <c r="D333" s="173" t="s">
        <v>414</v>
      </c>
      <c r="E333" s="78">
        <v>10000</v>
      </c>
      <c r="F333" s="109">
        <v>0.35</v>
      </c>
      <c r="G333" s="144"/>
      <c r="H333" s="79">
        <f>F333</f>
        <v>0.35</v>
      </c>
      <c r="I333" s="79"/>
      <c r="J333" s="23"/>
    </row>
    <row r="334" spans="1:10" ht="16" x14ac:dyDescent="0.2">
      <c r="A334" s="63"/>
      <c r="B334" s="75"/>
      <c r="C334" s="66"/>
      <c r="D334" s="173"/>
      <c r="E334" s="78"/>
      <c r="F334" s="109"/>
      <c r="G334" s="144"/>
      <c r="H334" s="79"/>
      <c r="I334" s="79"/>
      <c r="J334" s="23"/>
    </row>
    <row r="335" spans="1:10" ht="16" x14ac:dyDescent="0.2">
      <c r="A335" s="63"/>
      <c r="B335" s="75" t="s">
        <v>537</v>
      </c>
      <c r="C335" s="66" t="s">
        <v>531</v>
      </c>
      <c r="D335" s="173" t="s">
        <v>411</v>
      </c>
      <c r="E335" s="78">
        <v>10000</v>
      </c>
      <c r="F335" s="78">
        <v>0</v>
      </c>
      <c r="G335" s="78">
        <f>H335-F335</f>
        <v>2.0099999999999998</v>
      </c>
      <c r="H335" s="78">
        <v>2.0099999999999998</v>
      </c>
      <c r="I335" s="78">
        <f>SUM(H335:H340)</f>
        <v>5.6099999999999994</v>
      </c>
      <c r="J335" s="23" t="s">
        <v>521</v>
      </c>
    </row>
    <row r="336" spans="1:10" ht="16" x14ac:dyDescent="0.2">
      <c r="A336" s="63"/>
      <c r="B336" s="75" t="s">
        <v>537</v>
      </c>
      <c r="C336" s="66"/>
      <c r="D336" s="173" t="s">
        <v>417</v>
      </c>
      <c r="E336" s="78">
        <v>5000</v>
      </c>
      <c r="F336" s="78">
        <v>2.21</v>
      </c>
      <c r="G336" s="78"/>
      <c r="H336" s="78">
        <f>F336</f>
        <v>2.21</v>
      </c>
      <c r="I336" s="78"/>
      <c r="J336" s="23"/>
    </row>
    <row r="337" spans="1:10" ht="16" x14ac:dyDescent="0.2">
      <c r="A337" s="63"/>
      <c r="B337" s="75" t="s">
        <v>537</v>
      </c>
      <c r="C337" s="66"/>
      <c r="D337" s="173" t="s">
        <v>412</v>
      </c>
      <c r="E337" s="78">
        <v>2000</v>
      </c>
      <c r="F337" s="78">
        <v>0.68</v>
      </c>
      <c r="G337" s="78"/>
      <c r="H337" s="78">
        <f>F337</f>
        <v>0.68</v>
      </c>
      <c r="I337" s="78"/>
      <c r="J337" s="23"/>
    </row>
    <row r="338" spans="1:10" ht="16" x14ac:dyDescent="0.2">
      <c r="A338" s="63"/>
      <c r="B338" s="75" t="s">
        <v>537</v>
      </c>
      <c r="C338" s="66"/>
      <c r="D338" s="173" t="s">
        <v>413</v>
      </c>
      <c r="E338" s="78">
        <v>10000</v>
      </c>
      <c r="F338" s="78">
        <v>0.42</v>
      </c>
      <c r="G338" s="78"/>
      <c r="H338" s="78">
        <f>F338</f>
        <v>0.42</v>
      </c>
      <c r="I338" s="78"/>
      <c r="J338" s="23"/>
    </row>
    <row r="339" spans="1:10" ht="16" x14ac:dyDescent="0.2">
      <c r="A339" s="63"/>
      <c r="B339" s="75" t="s">
        <v>537</v>
      </c>
      <c r="C339" s="66"/>
      <c r="D339" s="173" t="s">
        <v>418</v>
      </c>
      <c r="E339" s="78">
        <v>5000</v>
      </c>
      <c r="F339" s="78">
        <v>0.22</v>
      </c>
      <c r="G339" s="78"/>
      <c r="H339" s="78">
        <f>F339</f>
        <v>0.22</v>
      </c>
      <c r="I339" s="78"/>
      <c r="J339" s="23"/>
    </row>
    <row r="340" spans="1:10" ht="16" x14ac:dyDescent="0.2">
      <c r="A340" s="63"/>
      <c r="B340" s="75" t="s">
        <v>537</v>
      </c>
      <c r="C340" s="66"/>
      <c r="D340" s="173" t="s">
        <v>414</v>
      </c>
      <c r="E340" s="78">
        <v>2000</v>
      </c>
      <c r="F340" s="78">
        <v>7.0000000000000007E-2</v>
      </c>
      <c r="G340" s="78"/>
      <c r="H340" s="78">
        <f>F340</f>
        <v>7.0000000000000007E-2</v>
      </c>
      <c r="I340" s="78"/>
      <c r="J340" s="23"/>
    </row>
    <row r="341" spans="1:10" ht="16" x14ac:dyDescent="0.2">
      <c r="A341" s="63"/>
      <c r="B341" s="75"/>
      <c r="C341" s="66"/>
      <c r="D341" s="66"/>
      <c r="E341" s="78"/>
      <c r="F341" s="109"/>
      <c r="G341" s="144"/>
      <c r="H341" s="79"/>
      <c r="I341" s="79"/>
      <c r="J341" s="23"/>
    </row>
    <row r="342" spans="1:10" ht="16" x14ac:dyDescent="0.2">
      <c r="A342" s="63">
        <v>85</v>
      </c>
      <c r="B342" s="75" t="s">
        <v>618</v>
      </c>
      <c r="C342" s="66" t="s">
        <v>206</v>
      </c>
      <c r="D342" s="66" t="s">
        <v>411</v>
      </c>
      <c r="E342" s="78">
        <v>180000</v>
      </c>
      <c r="F342" s="109">
        <v>15.47</v>
      </c>
      <c r="G342" s="144">
        <f>H342-F342</f>
        <v>0.90999999999999837</v>
      </c>
      <c r="H342" s="79">
        <v>16.38</v>
      </c>
      <c r="I342" s="79">
        <f>SUM(H342:H347)</f>
        <v>86.529999999999987</v>
      </c>
      <c r="J342" s="23"/>
    </row>
    <row r="343" spans="1:10" ht="16" x14ac:dyDescent="0.2">
      <c r="A343" s="63"/>
      <c r="B343" s="75" t="s">
        <v>618</v>
      </c>
      <c r="C343" s="66"/>
      <c r="D343" s="173" t="s">
        <v>417</v>
      </c>
      <c r="E343" s="78">
        <v>50000</v>
      </c>
      <c r="F343" s="109">
        <v>50.94</v>
      </c>
      <c r="G343" s="144"/>
      <c r="H343" s="79">
        <f>F343</f>
        <v>50.94</v>
      </c>
      <c r="I343" s="79"/>
      <c r="J343" s="23"/>
    </row>
    <row r="344" spans="1:10" ht="16" x14ac:dyDescent="0.2">
      <c r="A344" s="63"/>
      <c r="B344" s="75" t="s">
        <v>618</v>
      </c>
      <c r="C344" s="66"/>
      <c r="D344" s="173" t="s">
        <v>412</v>
      </c>
      <c r="E344" s="78">
        <v>10000</v>
      </c>
      <c r="F344" s="109">
        <v>3.42</v>
      </c>
      <c r="G344" s="144"/>
      <c r="H344" s="79">
        <f>F344</f>
        <v>3.42</v>
      </c>
      <c r="I344" s="79"/>
      <c r="J344" s="23"/>
    </row>
    <row r="345" spans="1:10" ht="16" x14ac:dyDescent="0.2">
      <c r="A345" s="63"/>
      <c r="B345" s="75" t="s">
        <v>618</v>
      </c>
      <c r="C345" s="66"/>
      <c r="D345" s="173" t="s">
        <v>413</v>
      </c>
      <c r="E345" s="78">
        <v>180000</v>
      </c>
      <c r="F345" s="109">
        <v>7.52</v>
      </c>
      <c r="G345" s="144"/>
      <c r="H345" s="79">
        <f>F345</f>
        <v>7.52</v>
      </c>
      <c r="I345" s="79"/>
      <c r="J345" s="23"/>
    </row>
    <row r="346" spans="1:10" ht="16" x14ac:dyDescent="0.2">
      <c r="A346" s="63"/>
      <c r="B346" s="75" t="s">
        <v>618</v>
      </c>
      <c r="C346" s="66"/>
      <c r="D346" s="173" t="s">
        <v>418</v>
      </c>
      <c r="E346" s="78">
        <v>180000</v>
      </c>
      <c r="F346" s="109">
        <v>7.92</v>
      </c>
      <c r="G346" s="144"/>
      <c r="H346" s="79">
        <f>F346</f>
        <v>7.92</v>
      </c>
      <c r="I346" s="79"/>
      <c r="J346" s="23"/>
    </row>
    <row r="347" spans="1:10" ht="16" x14ac:dyDescent="0.2">
      <c r="A347" s="63"/>
      <c r="B347" s="75" t="s">
        <v>618</v>
      </c>
      <c r="C347" s="66"/>
      <c r="D347" s="173" t="s">
        <v>414</v>
      </c>
      <c r="E347" s="78">
        <v>10000</v>
      </c>
      <c r="F347" s="109">
        <v>0.35</v>
      </c>
      <c r="G347" s="144"/>
      <c r="H347" s="79">
        <f>F347</f>
        <v>0.35</v>
      </c>
      <c r="I347" s="79"/>
      <c r="J347" s="23"/>
    </row>
    <row r="348" spans="1:10" ht="16" x14ac:dyDescent="0.2">
      <c r="A348" s="63"/>
      <c r="B348" s="75"/>
      <c r="C348" s="66"/>
      <c r="D348" s="66"/>
      <c r="E348" s="78"/>
      <c r="F348" s="109"/>
      <c r="G348" s="144"/>
      <c r="H348" s="79"/>
      <c r="I348" s="79"/>
      <c r="J348" s="23"/>
    </row>
    <row r="349" spans="1:10" ht="16" x14ac:dyDescent="0.2">
      <c r="A349" s="63">
        <f>A342+1</f>
        <v>86</v>
      </c>
      <c r="B349" s="75" t="s">
        <v>619</v>
      </c>
      <c r="C349" s="66" t="s">
        <v>204</v>
      </c>
      <c r="D349" s="66" t="s">
        <v>411</v>
      </c>
      <c r="E349" s="78">
        <v>180000</v>
      </c>
      <c r="F349" s="109">
        <v>21.42</v>
      </c>
      <c r="G349" s="144">
        <f>H349-F349</f>
        <v>1.259999999999998</v>
      </c>
      <c r="H349" s="79">
        <v>22.68</v>
      </c>
      <c r="I349" s="79">
        <f>SUM(H349:H354)</f>
        <v>110.12</v>
      </c>
      <c r="J349" s="23"/>
    </row>
    <row r="350" spans="1:10" ht="16" x14ac:dyDescent="0.2">
      <c r="A350" s="63"/>
      <c r="B350" s="75" t="s">
        <v>619</v>
      </c>
      <c r="C350" s="66"/>
      <c r="D350" s="173" t="s">
        <v>417</v>
      </c>
      <c r="E350" s="78">
        <v>180000</v>
      </c>
      <c r="F350" s="109">
        <v>79.38</v>
      </c>
      <c r="G350" s="144"/>
      <c r="H350" s="79">
        <f>F350</f>
        <v>79.38</v>
      </c>
      <c r="I350" s="79"/>
      <c r="J350" s="23"/>
    </row>
    <row r="351" spans="1:10" ht="16" x14ac:dyDescent="0.2">
      <c r="A351" s="63"/>
      <c r="B351" s="75" t="s">
        <v>619</v>
      </c>
      <c r="C351" s="66"/>
      <c r="D351" s="173" t="s">
        <v>412</v>
      </c>
      <c r="E351" s="78">
        <v>10000</v>
      </c>
      <c r="F351" s="109">
        <v>3.42</v>
      </c>
      <c r="G351" s="144"/>
      <c r="H351" s="79">
        <f>F351</f>
        <v>3.42</v>
      </c>
      <c r="I351" s="79"/>
      <c r="J351" s="23"/>
    </row>
    <row r="352" spans="1:10" ht="16" x14ac:dyDescent="0.2">
      <c r="A352" s="63"/>
      <c r="B352" s="75" t="s">
        <v>619</v>
      </c>
      <c r="C352" s="66"/>
      <c r="D352" s="173" t="s">
        <v>413</v>
      </c>
      <c r="E352" s="78">
        <v>50000</v>
      </c>
      <c r="F352" s="109">
        <v>2.09</v>
      </c>
      <c r="G352" s="144"/>
      <c r="H352" s="79">
        <f>F352</f>
        <v>2.09</v>
      </c>
      <c r="I352" s="79"/>
      <c r="J352" s="23"/>
    </row>
    <row r="353" spans="1:10" ht="16" x14ac:dyDescent="0.2">
      <c r="A353" s="63"/>
      <c r="B353" s="75" t="s">
        <v>619</v>
      </c>
      <c r="C353" s="66"/>
      <c r="D353" s="173" t="s">
        <v>418</v>
      </c>
      <c r="E353" s="78">
        <v>50000</v>
      </c>
      <c r="F353" s="109">
        <v>2.2000000000000002</v>
      </c>
      <c r="G353" s="144"/>
      <c r="H353" s="79">
        <f>F353</f>
        <v>2.2000000000000002</v>
      </c>
      <c r="I353" s="79"/>
      <c r="J353" s="23"/>
    </row>
    <row r="354" spans="1:10" ht="16" x14ac:dyDescent="0.2">
      <c r="A354" s="63"/>
      <c r="B354" s="75" t="s">
        <v>619</v>
      </c>
      <c r="C354" s="66"/>
      <c r="D354" s="173" t="s">
        <v>414</v>
      </c>
      <c r="E354" s="78">
        <v>10000</v>
      </c>
      <c r="F354" s="109">
        <v>0.35</v>
      </c>
      <c r="G354" s="144"/>
      <c r="H354" s="79">
        <f>F354</f>
        <v>0.35</v>
      </c>
      <c r="I354" s="79"/>
      <c r="J354" s="23"/>
    </row>
    <row r="355" spans="1:10" ht="16" x14ac:dyDescent="0.2">
      <c r="A355" s="63"/>
      <c r="B355" s="75"/>
      <c r="C355" s="66"/>
      <c r="D355" s="173"/>
      <c r="E355" s="78"/>
      <c r="F355" s="109"/>
      <c r="G355" s="144"/>
      <c r="H355" s="79"/>
      <c r="I355" s="79"/>
      <c r="J355" s="23"/>
    </row>
    <row r="356" spans="1:10" ht="16" x14ac:dyDescent="0.2">
      <c r="A356" s="63">
        <v>87</v>
      </c>
      <c r="B356" s="75" t="s">
        <v>620</v>
      </c>
      <c r="C356" s="66" t="s">
        <v>451</v>
      </c>
      <c r="D356" s="173" t="s">
        <v>411</v>
      </c>
      <c r="E356" s="78">
        <v>250000</v>
      </c>
      <c r="F356" s="109">
        <f>H356-G356</f>
        <v>15.84</v>
      </c>
      <c r="G356" s="144">
        <v>0.66</v>
      </c>
      <c r="H356" s="78">
        <v>16.5</v>
      </c>
      <c r="I356" s="78">
        <f>SUM(H356:H357)</f>
        <v>29.46</v>
      </c>
      <c r="J356" s="23"/>
    </row>
    <row r="357" spans="1:10" ht="16" x14ac:dyDescent="0.2">
      <c r="A357" s="63"/>
      <c r="B357" s="75" t="s">
        <v>620</v>
      </c>
      <c r="C357" s="66"/>
      <c r="D357" s="173" t="s">
        <v>413</v>
      </c>
      <c r="E357" s="78">
        <v>310000</v>
      </c>
      <c r="F357" s="109">
        <v>12.96</v>
      </c>
      <c r="G357" s="144"/>
      <c r="H357" s="78">
        <f>F357</f>
        <v>12.96</v>
      </c>
      <c r="I357" s="78"/>
      <c r="J357" s="23"/>
    </row>
    <row r="358" spans="1:10" ht="16" x14ac:dyDescent="0.2">
      <c r="A358" s="63"/>
      <c r="B358" s="75"/>
      <c r="C358" s="66"/>
      <c r="D358" s="66"/>
      <c r="E358" s="78"/>
      <c r="F358" s="109"/>
      <c r="G358" s="144"/>
      <c r="H358" s="79"/>
      <c r="I358" s="79"/>
      <c r="J358" s="23"/>
    </row>
    <row r="359" spans="1:10" ht="16" x14ac:dyDescent="0.2">
      <c r="A359" s="63">
        <v>88</v>
      </c>
      <c r="B359" s="75" t="s">
        <v>621</v>
      </c>
      <c r="C359" s="66" t="s">
        <v>63</v>
      </c>
      <c r="D359" s="66" t="s">
        <v>411</v>
      </c>
      <c r="E359" s="180">
        <v>250000</v>
      </c>
      <c r="F359" s="109">
        <v>15.84</v>
      </c>
      <c r="G359" s="144">
        <f>H359-F359</f>
        <v>0.66000000000000014</v>
      </c>
      <c r="H359" s="79">
        <v>16.5</v>
      </c>
      <c r="I359" s="79">
        <f>SUM(H359:H362)</f>
        <v>31.14</v>
      </c>
      <c r="J359" s="23"/>
    </row>
    <row r="360" spans="1:10" ht="16" x14ac:dyDescent="0.2">
      <c r="A360" s="63"/>
      <c r="B360" s="75" t="s">
        <v>621</v>
      </c>
      <c r="C360" s="66"/>
      <c r="D360" s="66" t="s">
        <v>412</v>
      </c>
      <c r="E360" s="78">
        <v>10000</v>
      </c>
      <c r="F360" s="109">
        <v>3.42</v>
      </c>
      <c r="G360" s="144"/>
      <c r="H360" s="79">
        <f>F360</f>
        <v>3.42</v>
      </c>
      <c r="I360" s="79"/>
      <c r="J360" s="23"/>
    </row>
    <row r="361" spans="1:10" ht="16" x14ac:dyDescent="0.2">
      <c r="A361" s="63"/>
      <c r="B361" s="75" t="s">
        <v>621</v>
      </c>
      <c r="C361" s="66"/>
      <c r="D361" s="66" t="s">
        <v>413</v>
      </c>
      <c r="E361" s="78">
        <v>260000</v>
      </c>
      <c r="F361" s="109">
        <v>10.87</v>
      </c>
      <c r="G361" s="144"/>
      <c r="H361" s="79">
        <f>F361</f>
        <v>10.87</v>
      </c>
      <c r="I361" s="79"/>
      <c r="J361" s="23"/>
    </row>
    <row r="362" spans="1:10" ht="16" x14ac:dyDescent="0.2">
      <c r="A362" s="63"/>
      <c r="B362" s="75" t="s">
        <v>621</v>
      </c>
      <c r="C362" s="66"/>
      <c r="D362" s="66" t="s">
        <v>414</v>
      </c>
      <c r="E362" s="78">
        <v>10000</v>
      </c>
      <c r="F362" s="109">
        <v>0.35</v>
      </c>
      <c r="G362" s="144"/>
      <c r="H362" s="79">
        <f>F362</f>
        <v>0.35</v>
      </c>
      <c r="I362" s="79"/>
      <c r="J362" s="23"/>
    </row>
    <row r="363" spans="1:10" ht="16" x14ac:dyDescent="0.2">
      <c r="A363" s="63"/>
      <c r="B363" s="75"/>
      <c r="C363" s="66"/>
      <c r="D363" s="66"/>
      <c r="E363" s="79"/>
      <c r="F363" s="109"/>
      <c r="G363" s="144"/>
      <c r="H363" s="79"/>
      <c r="I363" s="79"/>
      <c r="J363" s="23"/>
    </row>
    <row r="364" spans="1:10" ht="16" x14ac:dyDescent="0.2">
      <c r="A364" s="63"/>
      <c r="B364" s="75"/>
      <c r="C364" s="66"/>
      <c r="D364" s="66"/>
      <c r="E364" s="79"/>
      <c r="F364" s="109"/>
      <c r="G364" s="144"/>
      <c r="H364" s="79"/>
      <c r="I364" s="79"/>
      <c r="J364" s="23"/>
    </row>
    <row r="365" spans="1:10" ht="16" x14ac:dyDescent="0.2">
      <c r="A365" s="63">
        <f>A359+1</f>
        <v>89</v>
      </c>
      <c r="B365" s="75" t="s">
        <v>622</v>
      </c>
      <c r="C365" s="66" t="s">
        <v>166</v>
      </c>
      <c r="D365" s="66" t="s">
        <v>411</v>
      </c>
      <c r="E365" s="78">
        <v>10000</v>
      </c>
      <c r="F365" s="109">
        <f>H365-G365</f>
        <v>5.9399999999999995</v>
      </c>
      <c r="G365" s="144">
        <v>0.66</v>
      </c>
      <c r="H365" s="78">
        <v>6.6</v>
      </c>
      <c r="I365" s="78">
        <f>SUM(H365:H366)</f>
        <v>10.78</v>
      </c>
      <c r="J365" s="23"/>
    </row>
    <row r="366" spans="1:10" ht="16" x14ac:dyDescent="0.2">
      <c r="A366" s="63"/>
      <c r="B366" s="75" t="s">
        <v>622</v>
      </c>
      <c r="C366" s="66"/>
      <c r="D366" s="66" t="s">
        <v>413</v>
      </c>
      <c r="E366" s="78">
        <v>100000</v>
      </c>
      <c r="F366" s="109">
        <v>4.18</v>
      </c>
      <c r="G366" s="144"/>
      <c r="H366" s="78">
        <f>F366</f>
        <v>4.18</v>
      </c>
      <c r="I366" s="78"/>
      <c r="J366" s="23"/>
    </row>
    <row r="367" spans="1:10" ht="16" x14ac:dyDescent="0.2">
      <c r="A367" s="63"/>
      <c r="B367" s="75"/>
      <c r="C367" s="66"/>
      <c r="D367" s="66"/>
      <c r="E367" s="79"/>
      <c r="F367" s="109"/>
      <c r="G367" s="144"/>
      <c r="H367" s="79"/>
      <c r="I367" s="79"/>
      <c r="J367" s="23"/>
    </row>
    <row r="368" spans="1:10" ht="16" x14ac:dyDescent="0.2">
      <c r="A368" s="63">
        <f>A365+1</f>
        <v>90</v>
      </c>
      <c r="B368" s="75" t="s">
        <v>623</v>
      </c>
      <c r="C368" s="66" t="s">
        <v>86</v>
      </c>
      <c r="D368" s="66" t="s">
        <v>411</v>
      </c>
      <c r="E368" s="78">
        <v>10000</v>
      </c>
      <c r="F368" s="109">
        <v>0</v>
      </c>
      <c r="G368" s="144">
        <v>3.08</v>
      </c>
      <c r="H368" s="78">
        <v>3.08</v>
      </c>
      <c r="I368" s="78">
        <f>SUM(H368:H369)</f>
        <v>3.5</v>
      </c>
      <c r="J368" s="211"/>
    </row>
    <row r="369" spans="1:10" ht="16" x14ac:dyDescent="0.2">
      <c r="A369" s="122"/>
      <c r="B369" s="75" t="s">
        <v>623</v>
      </c>
      <c r="C369" s="124"/>
      <c r="D369" s="124" t="s">
        <v>413</v>
      </c>
      <c r="E369" s="152">
        <v>10000</v>
      </c>
      <c r="F369" s="109">
        <v>0.42</v>
      </c>
      <c r="G369" s="144"/>
      <c r="H369" s="79">
        <f>F369</f>
        <v>0.42</v>
      </c>
      <c r="I369" s="79"/>
      <c r="J369" s="23"/>
    </row>
    <row r="370" spans="1:10" ht="16" x14ac:dyDescent="0.2">
      <c r="A370" s="122"/>
      <c r="B370" s="123"/>
      <c r="C370" s="124"/>
      <c r="D370" s="124"/>
      <c r="E370" s="152"/>
      <c r="F370" s="109"/>
      <c r="G370" s="144"/>
      <c r="H370" s="79"/>
      <c r="I370" s="79"/>
      <c r="J370" s="23"/>
    </row>
    <row r="371" spans="1:10" ht="16" x14ac:dyDescent="0.2">
      <c r="A371" s="122"/>
      <c r="B371" s="123" t="s">
        <v>538</v>
      </c>
      <c r="C371" s="124" t="s">
        <v>532</v>
      </c>
      <c r="D371" s="124" t="s">
        <v>411</v>
      </c>
      <c r="E371" s="152">
        <v>190000</v>
      </c>
      <c r="F371" s="109">
        <v>0.66</v>
      </c>
      <c r="G371" s="144">
        <f>H371-F371</f>
        <v>11.879999999999999</v>
      </c>
      <c r="H371" s="79">
        <v>12.54</v>
      </c>
      <c r="I371" s="79">
        <f>SUM(H371:H374)</f>
        <v>24.25</v>
      </c>
      <c r="J371" s="23" t="s">
        <v>533</v>
      </c>
    </row>
    <row r="372" spans="1:10" ht="16" x14ac:dyDescent="0.2">
      <c r="A372" s="122"/>
      <c r="B372" s="123" t="s">
        <v>538</v>
      </c>
      <c r="C372" s="124"/>
      <c r="D372" s="124" t="s">
        <v>412</v>
      </c>
      <c r="E372" s="152">
        <v>10000</v>
      </c>
      <c r="F372" s="109">
        <v>3.42</v>
      </c>
      <c r="G372" s="144"/>
      <c r="H372" s="79">
        <f>F372</f>
        <v>3.42</v>
      </c>
      <c r="I372" s="79"/>
      <c r="J372" s="23"/>
    </row>
    <row r="373" spans="1:10" ht="16" x14ac:dyDescent="0.2">
      <c r="A373" s="122"/>
      <c r="B373" s="123" t="s">
        <v>538</v>
      </c>
      <c r="C373" s="124"/>
      <c r="D373" s="124" t="s">
        <v>413</v>
      </c>
      <c r="E373" s="152">
        <v>190000</v>
      </c>
      <c r="F373" s="109">
        <v>7.94</v>
      </c>
      <c r="G373" s="144"/>
      <c r="H373" s="79">
        <f>F373</f>
        <v>7.94</v>
      </c>
      <c r="I373" s="79"/>
      <c r="J373" s="23"/>
    </row>
    <row r="374" spans="1:10" ht="16" x14ac:dyDescent="0.2">
      <c r="A374" s="122"/>
      <c r="B374" s="123" t="s">
        <v>538</v>
      </c>
      <c r="C374" s="124"/>
      <c r="D374" s="124" t="s">
        <v>414</v>
      </c>
      <c r="E374" s="152">
        <v>10000</v>
      </c>
      <c r="F374" s="109">
        <v>0.35</v>
      </c>
      <c r="G374" s="144"/>
      <c r="H374" s="79">
        <f>F374</f>
        <v>0.35</v>
      </c>
      <c r="I374" s="79"/>
      <c r="J374" s="23"/>
    </row>
    <row r="375" spans="1:10" ht="16" x14ac:dyDescent="0.2">
      <c r="A375" s="122"/>
      <c r="B375" s="123"/>
      <c r="C375" s="124"/>
      <c r="D375" s="124"/>
      <c r="E375" s="152"/>
      <c r="F375" s="109"/>
      <c r="G375" s="144"/>
      <c r="H375" s="79"/>
      <c r="I375" s="79"/>
      <c r="J375" s="23"/>
    </row>
    <row r="376" spans="1:10" ht="16" x14ac:dyDescent="0.2">
      <c r="A376" s="136"/>
      <c r="B376" s="137"/>
      <c r="C376" s="134" t="s">
        <v>400</v>
      </c>
      <c r="D376" s="134"/>
      <c r="E376" s="153"/>
      <c r="F376" s="251"/>
      <c r="G376" s="243"/>
      <c r="H376" s="132"/>
      <c r="I376" s="132">
        <f>SUM(I5:I371)</f>
        <v>2487.5500000000002</v>
      </c>
      <c r="J376" s="231"/>
    </row>
    <row r="377" spans="1:10" ht="16" x14ac:dyDescent="0.2">
      <c r="A377" s="122"/>
      <c r="B377" s="123"/>
      <c r="C377" s="124"/>
      <c r="D377" s="124"/>
      <c r="E377" s="152"/>
      <c r="F377" s="109"/>
      <c r="G377" s="144"/>
      <c r="H377" s="79"/>
      <c r="I377" s="79"/>
      <c r="J377" s="23"/>
    </row>
    <row r="378" spans="1:10" ht="16" x14ac:dyDescent="0.2">
      <c r="A378" s="125" t="s">
        <v>395</v>
      </c>
      <c r="B378" s="75" t="s">
        <v>625</v>
      </c>
      <c r="C378" s="66" t="s">
        <v>202</v>
      </c>
      <c r="D378" s="66" t="s">
        <v>411</v>
      </c>
      <c r="E378" s="78">
        <v>10000</v>
      </c>
      <c r="F378" s="109">
        <v>0</v>
      </c>
      <c r="G378" s="144">
        <f>H378-F378</f>
        <v>0.66</v>
      </c>
      <c r="H378" s="78">
        <v>0.66</v>
      </c>
      <c r="I378" s="78">
        <f>SUM(H378:H378)</f>
        <v>0.66</v>
      </c>
      <c r="J378" s="23"/>
    </row>
    <row r="379" spans="1:10" ht="16" x14ac:dyDescent="0.2">
      <c r="A379" s="23"/>
      <c r="B379" s="23"/>
      <c r="C379" s="23"/>
      <c r="D379" s="66"/>
      <c r="E379" s="79"/>
      <c r="F379" s="109"/>
      <c r="G379" s="144"/>
      <c r="H379" s="79"/>
      <c r="I379" s="79"/>
      <c r="J379" s="23"/>
    </row>
    <row r="380" spans="1:10" ht="16" x14ac:dyDescent="0.2">
      <c r="A380" s="131"/>
      <c r="B380" s="137" t="s">
        <v>395</v>
      </c>
      <c r="C380" s="134" t="s">
        <v>400</v>
      </c>
      <c r="D380" s="134"/>
      <c r="E380" s="153"/>
      <c r="F380" s="109"/>
      <c r="G380" s="144"/>
      <c r="H380" s="135"/>
      <c r="I380" s="135">
        <f>SUM(I378:I378)</f>
        <v>0.66</v>
      </c>
      <c r="J380" s="133"/>
    </row>
    <row r="381" spans="1:10" ht="16" x14ac:dyDescent="0.2">
      <c r="A381" s="596"/>
      <c r="B381" s="597"/>
      <c r="C381" s="598"/>
      <c r="D381" s="143"/>
      <c r="E381" s="154"/>
      <c r="F381" s="267"/>
      <c r="G381" s="268"/>
      <c r="H381" s="93"/>
      <c r="I381" s="93"/>
      <c r="J381" s="94"/>
    </row>
    <row r="382" spans="1:10" ht="16" x14ac:dyDescent="0.2">
      <c r="A382" s="599" t="s">
        <v>439</v>
      </c>
      <c r="B382" s="600"/>
      <c r="C382" s="601"/>
      <c r="D382" s="259"/>
      <c r="E382" s="265"/>
      <c r="F382" s="264"/>
      <c r="G382" s="264"/>
      <c r="H382" s="264"/>
      <c r="I382" s="264">
        <f>SUM(I383:I397)</f>
        <v>-177.32</v>
      </c>
      <c r="J382" s="261"/>
    </row>
    <row r="383" spans="1:10" ht="16" x14ac:dyDescent="0.2">
      <c r="A383" s="271"/>
      <c r="B383" s="262" t="s">
        <v>624</v>
      </c>
      <c r="C383" s="263" t="s">
        <v>337</v>
      </c>
      <c r="D383" s="263"/>
      <c r="E383" s="264"/>
      <c r="F383" s="264"/>
      <c r="G383" s="264"/>
      <c r="H383" s="264"/>
      <c r="I383" s="264">
        <v>-27.47</v>
      </c>
      <c r="J383" s="261" t="s">
        <v>627</v>
      </c>
    </row>
    <row r="384" spans="1:10" ht="16" x14ac:dyDescent="0.2">
      <c r="A384" s="271"/>
      <c r="B384" s="262" t="s">
        <v>546</v>
      </c>
      <c r="C384" s="263" t="s">
        <v>97</v>
      </c>
      <c r="D384" s="263"/>
      <c r="E384" s="264"/>
      <c r="F384" s="264"/>
      <c r="G384" s="264"/>
      <c r="H384" s="264"/>
      <c r="I384" s="265">
        <v>-2.0099999999999998</v>
      </c>
      <c r="J384" s="261" t="s">
        <v>628</v>
      </c>
    </row>
    <row r="385" spans="1:10" ht="16" x14ac:dyDescent="0.2">
      <c r="A385" s="271"/>
      <c r="B385" s="262" t="s">
        <v>554</v>
      </c>
      <c r="C385" s="263" t="s">
        <v>262</v>
      </c>
      <c r="D385" s="263"/>
      <c r="E385" s="264"/>
      <c r="F385" s="264"/>
      <c r="G385" s="264"/>
      <c r="H385" s="264"/>
      <c r="I385" s="264">
        <v>-90.64</v>
      </c>
      <c r="J385" s="261" t="s">
        <v>629</v>
      </c>
    </row>
    <row r="386" spans="1:10" ht="16" x14ac:dyDescent="0.2">
      <c r="A386" s="271"/>
      <c r="B386" s="262" t="s">
        <v>584</v>
      </c>
      <c r="C386" s="260" t="s">
        <v>485</v>
      </c>
      <c r="D386" s="263"/>
      <c r="E386" s="264"/>
      <c r="F386" s="264"/>
      <c r="G386" s="264"/>
      <c r="H386" s="264"/>
      <c r="I386" s="264">
        <v>-0.88</v>
      </c>
      <c r="J386" s="261" t="s">
        <v>627</v>
      </c>
    </row>
    <row r="387" spans="1:10" ht="16" x14ac:dyDescent="0.2">
      <c r="A387" s="271"/>
      <c r="B387" s="262" t="s">
        <v>590</v>
      </c>
      <c r="C387" s="263" t="s">
        <v>222</v>
      </c>
      <c r="D387" s="263"/>
      <c r="E387" s="264"/>
      <c r="F387" s="264"/>
      <c r="G387" s="264"/>
      <c r="H387" s="264"/>
      <c r="I387" s="264">
        <v>-56.32</v>
      </c>
      <c r="J387" s="261" t="s">
        <v>629</v>
      </c>
    </row>
    <row r="388" spans="1:10" ht="16" x14ac:dyDescent="0.2">
      <c r="A388" s="271"/>
      <c r="B388" s="261"/>
      <c r="C388" s="260"/>
      <c r="D388" s="260"/>
      <c r="E388" s="266"/>
      <c r="F388" s="264"/>
      <c r="G388" s="264"/>
      <c r="H388" s="264"/>
      <c r="I388" s="265"/>
      <c r="J388" s="261"/>
    </row>
    <row r="389" spans="1:10" ht="16" x14ac:dyDescent="0.2">
      <c r="A389" s="271"/>
      <c r="B389" s="261"/>
      <c r="C389" s="260"/>
      <c r="D389" s="260"/>
      <c r="E389" s="266"/>
      <c r="F389" s="264"/>
      <c r="G389" s="264"/>
      <c r="H389" s="264"/>
      <c r="I389" s="265"/>
      <c r="J389" s="261"/>
    </row>
    <row r="390" spans="1:10" ht="16" x14ac:dyDescent="0.2">
      <c r="A390" s="271"/>
      <c r="B390" s="261"/>
      <c r="C390" s="260"/>
      <c r="D390" s="260"/>
      <c r="E390" s="266"/>
      <c r="F390" s="264"/>
      <c r="G390" s="264"/>
      <c r="H390" s="264"/>
      <c r="I390" s="265"/>
      <c r="J390" s="261"/>
    </row>
    <row r="391" spans="1:10" ht="16" x14ac:dyDescent="0.2">
      <c r="A391" s="271"/>
      <c r="B391" s="261"/>
      <c r="C391" s="260"/>
      <c r="D391" s="260"/>
      <c r="E391" s="266"/>
      <c r="F391" s="264"/>
      <c r="G391" s="264"/>
      <c r="H391" s="264"/>
      <c r="I391" s="265"/>
      <c r="J391" s="261"/>
    </row>
    <row r="392" spans="1:10" ht="16" x14ac:dyDescent="0.2">
      <c r="A392" s="271"/>
      <c r="B392" s="261"/>
      <c r="C392" s="260"/>
      <c r="D392" s="260"/>
      <c r="E392" s="266"/>
      <c r="F392" s="264"/>
      <c r="G392" s="264"/>
      <c r="H392" s="264"/>
      <c r="I392" s="265"/>
      <c r="J392" s="261"/>
    </row>
    <row r="393" spans="1:10" ht="16" x14ac:dyDescent="0.2">
      <c r="A393" s="271"/>
      <c r="B393" s="261"/>
      <c r="C393" s="260"/>
      <c r="D393" s="260"/>
      <c r="E393" s="266"/>
      <c r="F393" s="264"/>
      <c r="G393" s="264"/>
      <c r="H393" s="264"/>
      <c r="I393" s="265"/>
      <c r="J393" s="261"/>
    </row>
    <row r="394" spans="1:10" ht="16" x14ac:dyDescent="0.2">
      <c r="A394" s="271"/>
      <c r="B394" s="261"/>
      <c r="C394" s="260"/>
      <c r="D394" s="260"/>
      <c r="E394" s="266"/>
      <c r="F394" s="264"/>
      <c r="G394" s="264"/>
      <c r="H394" s="264"/>
      <c r="I394" s="265"/>
      <c r="J394" s="261"/>
    </row>
    <row r="395" spans="1:10" ht="16" x14ac:dyDescent="0.2">
      <c r="A395" s="271"/>
      <c r="B395" s="261"/>
      <c r="C395" s="260"/>
      <c r="D395" s="260"/>
      <c r="E395" s="266"/>
      <c r="F395" s="264"/>
      <c r="G395" s="264"/>
      <c r="H395" s="264"/>
      <c r="I395" s="265"/>
      <c r="J395" s="261"/>
    </row>
    <row r="396" spans="1:10" ht="16" x14ac:dyDescent="0.2">
      <c r="A396" s="271"/>
      <c r="B396" s="261"/>
      <c r="C396" s="260"/>
      <c r="D396" s="260"/>
      <c r="E396" s="266"/>
      <c r="F396" s="264"/>
      <c r="G396" s="264"/>
      <c r="H396" s="264"/>
      <c r="I396" s="265"/>
      <c r="J396" s="261"/>
    </row>
    <row r="397" spans="1:10" ht="16" x14ac:dyDescent="0.2">
      <c r="A397" s="271"/>
      <c r="B397" s="261"/>
      <c r="C397" s="260"/>
      <c r="D397" s="260"/>
      <c r="E397" s="266"/>
      <c r="F397" s="264"/>
      <c r="G397" s="264"/>
      <c r="H397" s="264"/>
      <c r="I397" s="265"/>
      <c r="J397" s="261"/>
    </row>
    <row r="398" spans="1:10" ht="16" x14ac:dyDescent="0.2">
      <c r="A398" s="271"/>
      <c r="B398" s="260"/>
      <c r="C398" s="260"/>
      <c r="D398" s="261"/>
      <c r="E398" s="272"/>
      <c r="F398" s="264"/>
      <c r="G398" s="264"/>
      <c r="H398" s="264"/>
      <c r="I398" s="265"/>
      <c r="J398" s="261"/>
    </row>
    <row r="399" spans="1:10" ht="16" x14ac:dyDescent="0.2">
      <c r="A399" s="602" t="s">
        <v>52</v>
      </c>
      <c r="B399" s="603"/>
      <c r="C399" s="604"/>
      <c r="D399" s="273"/>
      <c r="E399" s="274"/>
      <c r="F399" s="269"/>
      <c r="G399" s="270"/>
      <c r="H399" s="270"/>
      <c r="I399" s="270">
        <f>I376+I380+I382</f>
        <v>2310.89</v>
      </c>
      <c r="J399" s="261"/>
    </row>
    <row r="400" spans="1:10" s="182" customFormat="1" ht="23" x14ac:dyDescent="0.25">
      <c r="C400" s="183" t="s">
        <v>388</v>
      </c>
      <c r="D400" s="183"/>
      <c r="E400" s="184"/>
      <c r="F400" s="255" t="s">
        <v>430</v>
      </c>
      <c r="G400" s="245"/>
      <c r="H400" s="186"/>
      <c r="I400" s="187">
        <v>44453</v>
      </c>
      <c r="J400" s="188"/>
    </row>
  </sheetData>
  <autoFilter ref="C4:J369" xr:uid="{1B35777D-86B3-9A48-BA2D-325C1FB8F52E}">
    <sortState xmlns:xlrd2="http://schemas.microsoft.com/office/spreadsheetml/2017/richdata2" ref="C5:J368">
      <sortCondition ref="C4:C368"/>
    </sortState>
  </autoFilter>
  <mergeCells count="4">
    <mergeCell ref="A2:C2"/>
    <mergeCell ref="A381:C381"/>
    <mergeCell ref="A382:C382"/>
    <mergeCell ref="A399:C399"/>
  </mergeCells>
  <conditionalFormatting sqref="A63 C1:C176 C184:C375 C377:C378 C380:C382 C388:C1048576">
    <cfRule type="duplicateValues" dxfId="259" priority="35"/>
  </conditionalFormatting>
  <conditionalFormatting sqref="A63">
    <cfRule type="duplicateValues" dxfId="258" priority="29"/>
    <cfRule type="duplicateValues" dxfId="257" priority="31"/>
  </conditionalFormatting>
  <conditionalFormatting sqref="B1:B61 B67:B176 B184:B375 B377:B378 B380:B382 B388:B1048576">
    <cfRule type="duplicateValues" dxfId="256" priority="23"/>
  </conditionalFormatting>
  <conditionalFormatting sqref="B1:B61 B67:B378 B380:B382 B388:B1048576">
    <cfRule type="duplicateValues" dxfId="255" priority="22"/>
  </conditionalFormatting>
  <conditionalFormatting sqref="B62:B63 B65:B66">
    <cfRule type="duplicateValues" dxfId="254" priority="21"/>
  </conditionalFormatting>
  <conditionalFormatting sqref="B65:B66">
    <cfRule type="duplicateValues" dxfId="253" priority="20"/>
    <cfRule type="duplicateValues" dxfId="252" priority="37"/>
  </conditionalFormatting>
  <conditionalFormatting sqref="B177:B183">
    <cfRule type="duplicateValues" dxfId="251" priority="24"/>
    <cfRule type="duplicateValues" dxfId="250" priority="38"/>
  </conditionalFormatting>
  <conditionalFormatting sqref="B383">
    <cfRule type="duplicateValues" dxfId="249" priority="88"/>
  </conditionalFormatting>
  <conditionalFormatting sqref="B384">
    <cfRule type="duplicateValues" dxfId="248" priority="11"/>
    <cfRule type="duplicateValues" dxfId="247" priority="12"/>
    <cfRule type="duplicateValues" dxfId="246" priority="14"/>
  </conditionalFormatting>
  <conditionalFormatting sqref="B385">
    <cfRule type="duplicateValues" dxfId="245" priority="73"/>
  </conditionalFormatting>
  <conditionalFormatting sqref="B386">
    <cfRule type="duplicateValues" dxfId="244" priority="4"/>
    <cfRule type="duplicateValues" dxfId="243" priority="5"/>
  </conditionalFormatting>
  <conditionalFormatting sqref="B387">
    <cfRule type="duplicateValues" dxfId="242" priority="103"/>
  </conditionalFormatting>
  <conditionalFormatting sqref="B388:B1048576">
    <cfRule type="duplicateValues" dxfId="241" priority="36"/>
  </conditionalFormatting>
  <conditionalFormatting sqref="C105:C113">
    <cfRule type="duplicateValues" dxfId="240" priority="32"/>
  </conditionalFormatting>
  <conditionalFormatting sqref="C149:C151">
    <cfRule type="duplicateValues" dxfId="239" priority="33"/>
  </conditionalFormatting>
  <conditionalFormatting sqref="C177:C183">
    <cfRule type="duplicateValues" dxfId="238" priority="34"/>
  </conditionalFormatting>
  <conditionalFormatting sqref="C383">
    <cfRule type="duplicateValues" dxfId="237" priority="87"/>
  </conditionalFormatting>
  <conditionalFormatting sqref="C384">
    <cfRule type="duplicateValues" dxfId="236" priority="13"/>
  </conditionalFormatting>
  <conditionalFormatting sqref="C385">
    <cfRule type="duplicateValues" dxfId="235" priority="72"/>
  </conditionalFormatting>
  <conditionalFormatting sqref="C386">
    <cfRule type="duplicateValues" dxfId="234" priority="6"/>
  </conditionalFormatting>
  <conditionalFormatting sqref="C387">
    <cfRule type="duplicateValues" dxfId="233" priority="102"/>
  </conditionalFormatting>
  <conditionalFormatting sqref="J5:J97 J99:J107 J109:J116 J118:J126 J128:J129 J131:J135 J137:J174 J176:J183 J185:J199 J201:J202 J204:J240 J242:J291 J293:J310 J312:J327 J329:J367 J369:J375 J377:J380">
    <cfRule type="notContainsBlanks" dxfId="232" priority="30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0D88-FB45-AB46-808D-FA5B571719AE}">
  <sheetPr>
    <pageSetUpPr fitToPage="1"/>
  </sheetPr>
  <dimension ref="A1:O424"/>
  <sheetViews>
    <sheetView zoomScaleNormal="100" workbookViewId="0">
      <pane xSplit="3" ySplit="4" topLeftCell="D101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39.83203125" customWidth="1"/>
    <col min="3" max="3" width="21.83203125" customWidth="1"/>
    <col min="4" max="4" width="17.5" bestFit="1" customWidth="1"/>
    <col min="5" max="5" width="20.33203125" style="149" customWidth="1"/>
    <col min="6" max="6" width="19.6640625" style="247" bestFit="1" customWidth="1"/>
    <col min="7" max="7" width="20.5" style="18" bestFit="1" customWidth="1"/>
    <col min="8" max="8" width="19.6640625" bestFit="1" customWidth="1"/>
    <col min="9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248" t="s">
        <v>240</v>
      </c>
      <c r="G2" s="246" t="s">
        <v>519</v>
      </c>
      <c r="H2" s="77" t="s">
        <v>459</v>
      </c>
      <c r="I2" s="77">
        <v>44440</v>
      </c>
    </row>
    <row r="3" spans="1:10" ht="11" customHeight="1" x14ac:dyDescent="0.2">
      <c r="A3" s="60"/>
      <c r="B3" s="60"/>
      <c r="C3" s="60"/>
      <c r="D3" s="60"/>
      <c r="E3" s="147"/>
      <c r="F3" s="249"/>
      <c r="G3" s="240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250" t="s">
        <v>416</v>
      </c>
      <c r="G4" s="241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539</v>
      </c>
      <c r="C5" s="66" t="s">
        <v>198</v>
      </c>
      <c r="D5" s="66" t="s">
        <v>411</v>
      </c>
      <c r="E5" s="78">
        <v>100000</v>
      </c>
      <c r="F5" s="109">
        <v>11.34</v>
      </c>
      <c r="G5" s="144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 t="s">
        <v>539</v>
      </c>
      <c r="C6" s="66"/>
      <c r="D6" s="66" t="s">
        <v>412</v>
      </c>
      <c r="E6" s="78">
        <v>10000</v>
      </c>
      <c r="F6" s="109">
        <v>3.42</v>
      </c>
      <c r="G6" s="144"/>
      <c r="H6" s="78">
        <f>F6</f>
        <v>3.42</v>
      </c>
      <c r="I6" s="78"/>
      <c r="J6" s="23"/>
    </row>
    <row r="7" spans="1:10" ht="16" x14ac:dyDescent="0.2">
      <c r="A7" s="63"/>
      <c r="B7" s="75" t="s">
        <v>539</v>
      </c>
      <c r="C7" s="66"/>
      <c r="D7" s="66" t="s">
        <v>413</v>
      </c>
      <c r="E7" s="78">
        <v>100000</v>
      </c>
      <c r="F7" s="109">
        <v>4.18</v>
      </c>
      <c r="G7" s="144"/>
      <c r="H7" s="78">
        <f>F7</f>
        <v>4.18</v>
      </c>
      <c r="I7" s="78"/>
      <c r="J7" s="23"/>
    </row>
    <row r="8" spans="1:10" ht="16" x14ac:dyDescent="0.2">
      <c r="A8" s="63"/>
      <c r="B8" s="75" t="s">
        <v>539</v>
      </c>
      <c r="C8" s="66"/>
      <c r="D8" s="66" t="s">
        <v>414</v>
      </c>
      <c r="E8" s="78">
        <v>10000</v>
      </c>
      <c r="F8" s="109">
        <v>0.35</v>
      </c>
      <c r="G8" s="144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109"/>
      <c r="H9" s="78"/>
      <c r="I9" s="78"/>
      <c r="J9" s="23"/>
    </row>
    <row r="10" spans="1:10" ht="16" x14ac:dyDescent="0.2">
      <c r="A10" s="63">
        <f>A5+1</f>
        <v>2</v>
      </c>
      <c r="B10" s="75" t="s">
        <v>540</v>
      </c>
      <c r="C10" s="66" t="s">
        <v>216</v>
      </c>
      <c r="D10" s="66" t="s">
        <v>411</v>
      </c>
      <c r="E10" s="79">
        <v>200000</v>
      </c>
      <c r="F10" s="109">
        <v>23.94</v>
      </c>
      <c r="G10" s="144">
        <v>1.26</v>
      </c>
      <c r="H10" s="78">
        <f>F10+G10</f>
        <v>25.200000000000003</v>
      </c>
      <c r="I10" s="78">
        <f>SUM(H10:H13)</f>
        <v>38.170000000000009</v>
      </c>
      <c r="J10" s="23"/>
    </row>
    <row r="11" spans="1:10" ht="16" x14ac:dyDescent="0.2">
      <c r="A11" s="63"/>
      <c r="B11" s="75" t="s">
        <v>540</v>
      </c>
      <c r="C11" s="66"/>
      <c r="D11" s="66" t="s">
        <v>412</v>
      </c>
      <c r="E11" s="79">
        <v>10000</v>
      </c>
      <c r="F11" s="109">
        <v>3.42</v>
      </c>
      <c r="G11" s="144"/>
      <c r="H11" s="78">
        <f>F11</f>
        <v>3.42</v>
      </c>
      <c r="I11" s="78"/>
      <c r="J11" s="23"/>
    </row>
    <row r="12" spans="1:10" ht="16" x14ac:dyDescent="0.2">
      <c r="A12" s="63"/>
      <c r="B12" s="75" t="s">
        <v>540</v>
      </c>
      <c r="C12" s="66"/>
      <c r="D12" s="66" t="s">
        <v>413</v>
      </c>
      <c r="E12" s="78">
        <v>220000</v>
      </c>
      <c r="F12" s="109">
        <v>9.1999999999999993</v>
      </c>
      <c r="G12" s="144"/>
      <c r="H12" s="78">
        <f>F12</f>
        <v>9.1999999999999993</v>
      </c>
      <c r="I12" s="78"/>
      <c r="J12" s="23"/>
    </row>
    <row r="13" spans="1:10" ht="16" x14ac:dyDescent="0.2">
      <c r="A13" s="63"/>
      <c r="B13" s="75" t="s">
        <v>540</v>
      </c>
      <c r="C13" s="66"/>
      <c r="D13" s="66" t="s">
        <v>414</v>
      </c>
      <c r="E13" s="79">
        <v>10000</v>
      </c>
      <c r="F13" s="109">
        <v>0.35</v>
      </c>
      <c r="G13" s="144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109"/>
      <c r="G14" s="144"/>
      <c r="H14" s="78"/>
      <c r="I14" s="78"/>
      <c r="J14" s="23"/>
    </row>
    <row r="15" spans="1:10" ht="16" x14ac:dyDescent="0.2">
      <c r="A15" s="63">
        <v>3</v>
      </c>
      <c r="B15" s="75" t="s">
        <v>541</v>
      </c>
      <c r="C15" s="66" t="s">
        <v>68</v>
      </c>
      <c r="D15" s="66" t="s">
        <v>411</v>
      </c>
      <c r="E15" s="79">
        <v>100000</v>
      </c>
      <c r="F15" s="109">
        <v>27.72</v>
      </c>
      <c r="G15" s="144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 t="s">
        <v>541</v>
      </c>
      <c r="C16" s="66"/>
      <c r="D16" s="66" t="s">
        <v>413</v>
      </c>
      <c r="E16" s="79">
        <v>40000</v>
      </c>
      <c r="F16" s="109">
        <v>1.67</v>
      </c>
      <c r="G16" s="144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109"/>
      <c r="G17" s="144"/>
      <c r="H17" s="78"/>
      <c r="I17" s="78"/>
      <c r="J17" s="23"/>
    </row>
    <row r="18" spans="1:10" ht="16" x14ac:dyDescent="0.2">
      <c r="A18" s="63">
        <v>4</v>
      </c>
      <c r="B18" s="75" t="s">
        <v>542</v>
      </c>
      <c r="C18" s="66" t="s">
        <v>89</v>
      </c>
      <c r="D18" s="66" t="s">
        <v>411</v>
      </c>
      <c r="E18" s="79">
        <v>10000</v>
      </c>
      <c r="F18" s="109">
        <v>0</v>
      </c>
      <c r="G18" s="144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109"/>
      <c r="G19" s="144"/>
      <c r="H19" s="78"/>
      <c r="I19" s="78"/>
      <c r="J19" s="23"/>
    </row>
    <row r="20" spans="1:10" ht="16" x14ac:dyDescent="0.2">
      <c r="A20" s="63">
        <v>5</v>
      </c>
      <c r="B20" s="75" t="s">
        <v>543</v>
      </c>
      <c r="C20" s="66" t="s">
        <v>138</v>
      </c>
      <c r="D20" s="66" t="s">
        <v>411</v>
      </c>
      <c r="E20" s="79">
        <v>10000</v>
      </c>
      <c r="F20" s="109">
        <v>0</v>
      </c>
      <c r="G20" s="144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109"/>
      <c r="G21" s="144"/>
      <c r="H21" s="78"/>
      <c r="I21" s="78"/>
      <c r="J21" s="23"/>
    </row>
    <row r="22" spans="1:10" ht="16" x14ac:dyDescent="0.2">
      <c r="A22" s="63">
        <v>6</v>
      </c>
      <c r="B22" s="75" t="s">
        <v>544</v>
      </c>
      <c r="C22" s="66" t="s">
        <v>139</v>
      </c>
      <c r="D22" s="66" t="s">
        <v>411</v>
      </c>
      <c r="E22" s="78">
        <v>100000</v>
      </c>
      <c r="F22" s="109">
        <f>H22-G22</f>
        <v>18.090000000000003</v>
      </c>
      <c r="G22" s="144">
        <v>2.0099999999999998</v>
      </c>
      <c r="H22" s="78">
        <v>20.100000000000001</v>
      </c>
      <c r="I22" s="78">
        <f>SUM(H22:H27)</f>
        <v>66.3</v>
      </c>
      <c r="J22" s="23"/>
    </row>
    <row r="23" spans="1:10" ht="16" x14ac:dyDescent="0.2">
      <c r="A23" s="63"/>
      <c r="B23" s="75" t="s">
        <v>544</v>
      </c>
      <c r="C23" s="66"/>
      <c r="D23" s="66" t="s">
        <v>417</v>
      </c>
      <c r="E23" s="78">
        <v>50000</v>
      </c>
      <c r="F23" s="109">
        <v>33.85</v>
      </c>
      <c r="G23" s="144"/>
      <c r="H23" s="78">
        <f>F23</f>
        <v>33.85</v>
      </c>
      <c r="I23" s="78"/>
      <c r="J23" s="23"/>
    </row>
    <row r="24" spans="1:10" ht="16" x14ac:dyDescent="0.2">
      <c r="A24" s="63"/>
      <c r="B24" s="75" t="s">
        <v>544</v>
      </c>
      <c r="C24" s="66"/>
      <c r="D24" s="66" t="s">
        <v>412</v>
      </c>
      <c r="E24" s="79">
        <v>10000</v>
      </c>
      <c r="F24" s="109">
        <v>3.42</v>
      </c>
      <c r="G24" s="144"/>
      <c r="H24" s="78">
        <f>F24</f>
        <v>3.42</v>
      </c>
      <c r="I24" s="78"/>
      <c r="J24" s="23"/>
    </row>
    <row r="25" spans="1:10" ht="16" x14ac:dyDescent="0.2">
      <c r="A25" s="63"/>
      <c r="B25" s="75" t="s">
        <v>544</v>
      </c>
      <c r="C25" s="66"/>
      <c r="D25" s="66" t="s">
        <v>413</v>
      </c>
      <c r="E25" s="79">
        <v>100000</v>
      </c>
      <c r="F25" s="109">
        <v>4.18</v>
      </c>
      <c r="G25" s="144"/>
      <c r="H25" s="78">
        <f>F25</f>
        <v>4.18</v>
      </c>
      <c r="I25" s="78"/>
      <c r="J25" s="23"/>
    </row>
    <row r="26" spans="1:10" ht="16" x14ac:dyDescent="0.2">
      <c r="A26" s="63"/>
      <c r="B26" s="75" t="s">
        <v>544</v>
      </c>
      <c r="C26" s="66"/>
      <c r="D26" s="66" t="s">
        <v>418</v>
      </c>
      <c r="E26" s="78">
        <v>100000</v>
      </c>
      <c r="F26" s="109">
        <v>4.4000000000000004</v>
      </c>
      <c r="G26" s="144"/>
      <c r="H26" s="78">
        <f>F26</f>
        <v>4.4000000000000004</v>
      </c>
      <c r="I26" s="78"/>
      <c r="J26" s="23"/>
    </row>
    <row r="27" spans="1:10" ht="16" x14ac:dyDescent="0.2">
      <c r="A27" s="63"/>
      <c r="B27" s="75" t="s">
        <v>544</v>
      </c>
      <c r="C27" s="66"/>
      <c r="D27" s="66" t="s">
        <v>414</v>
      </c>
      <c r="E27" s="79">
        <v>10000</v>
      </c>
      <c r="F27" s="109">
        <v>0.35</v>
      </c>
      <c r="G27" s="144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109"/>
      <c r="G28" s="144"/>
      <c r="H28" s="78"/>
      <c r="I28" s="78"/>
      <c r="J28" s="23"/>
    </row>
    <row r="29" spans="1:10" ht="16" x14ac:dyDescent="0.2">
      <c r="A29" s="63">
        <v>7</v>
      </c>
      <c r="B29" s="75" t="s">
        <v>545</v>
      </c>
      <c r="C29" s="66" t="s">
        <v>217</v>
      </c>
      <c r="D29" s="66" t="s">
        <v>411</v>
      </c>
      <c r="E29" s="78">
        <v>240000</v>
      </c>
      <c r="F29" s="109">
        <f>H29-G29</f>
        <v>20.93</v>
      </c>
      <c r="G29" s="144">
        <v>0.91</v>
      </c>
      <c r="H29" s="78">
        <v>21.84</v>
      </c>
      <c r="I29" s="78">
        <f>SUM(H29:H30)</f>
        <v>22.26</v>
      </c>
      <c r="J29" s="23"/>
    </row>
    <row r="30" spans="1:10" ht="16" x14ac:dyDescent="0.2">
      <c r="A30" s="63"/>
      <c r="B30" s="75" t="s">
        <v>545</v>
      </c>
      <c r="C30" s="66"/>
      <c r="D30" s="66" t="s">
        <v>413</v>
      </c>
      <c r="E30" s="78">
        <v>10000</v>
      </c>
      <c r="F30" s="109">
        <v>0.42</v>
      </c>
      <c r="G30" s="144"/>
      <c r="H30" s="78">
        <f>F30</f>
        <v>0.42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109"/>
      <c r="G31" s="144"/>
      <c r="H31" s="78"/>
      <c r="I31" s="78"/>
      <c r="J31" s="23"/>
    </row>
    <row r="32" spans="1:10" ht="16" x14ac:dyDescent="0.2">
      <c r="A32" s="63">
        <v>8</v>
      </c>
      <c r="B32" s="75" t="s">
        <v>546</v>
      </c>
      <c r="C32" s="66" t="s">
        <v>97</v>
      </c>
      <c r="D32" s="66" t="s">
        <v>411</v>
      </c>
      <c r="E32" s="78">
        <v>10000</v>
      </c>
      <c r="F32" s="109">
        <v>0</v>
      </c>
      <c r="G32" s="144">
        <f>H32-F32</f>
        <v>2.0099999999999998</v>
      </c>
      <c r="H32" s="78">
        <v>2.0099999999999998</v>
      </c>
      <c r="I32" s="78">
        <f>H32</f>
        <v>2.0099999999999998</v>
      </c>
      <c r="J32" s="23"/>
    </row>
    <row r="33" spans="1:10" ht="16" x14ac:dyDescent="0.2">
      <c r="A33" s="63"/>
      <c r="B33" s="75"/>
      <c r="C33" s="66"/>
      <c r="D33" s="66"/>
      <c r="E33" s="78"/>
      <c r="F33" s="109"/>
      <c r="G33" s="144"/>
      <c r="H33" s="78"/>
      <c r="I33" s="78"/>
      <c r="J33" s="23"/>
    </row>
    <row r="34" spans="1:10" s="226" customFormat="1" ht="16" x14ac:dyDescent="0.2">
      <c r="A34" s="101"/>
      <c r="B34" s="81" t="s">
        <v>547</v>
      </c>
      <c r="C34" s="82" t="s">
        <v>520</v>
      </c>
      <c r="D34" s="82" t="s">
        <v>411</v>
      </c>
      <c r="E34" s="83">
        <v>10000</v>
      </c>
      <c r="F34" s="109">
        <v>0</v>
      </c>
      <c r="G34" s="144">
        <f>H34-F34</f>
        <v>0.66</v>
      </c>
      <c r="H34" s="83">
        <v>0.66</v>
      </c>
      <c r="I34" s="83">
        <f>H34</f>
        <v>0.66</v>
      </c>
      <c r="J34" s="105" t="s">
        <v>521</v>
      </c>
    </row>
    <row r="35" spans="1:10" ht="16" x14ac:dyDescent="0.2">
      <c r="A35" s="63"/>
      <c r="B35" s="75"/>
      <c r="C35" s="66"/>
      <c r="D35" s="66"/>
      <c r="E35" s="78"/>
      <c r="F35" s="109"/>
      <c r="G35" s="144"/>
      <c r="H35" s="78"/>
      <c r="I35" s="78"/>
      <c r="J35" s="23"/>
    </row>
    <row r="36" spans="1:10" ht="16" x14ac:dyDescent="0.2">
      <c r="A36" s="63">
        <v>9</v>
      </c>
      <c r="B36" s="75" t="s">
        <v>548</v>
      </c>
      <c r="C36" s="66" t="s">
        <v>178</v>
      </c>
      <c r="D36" s="66" t="s">
        <v>411</v>
      </c>
      <c r="E36" s="79">
        <v>50000</v>
      </c>
      <c r="F36" s="109">
        <v>20.079999999999998</v>
      </c>
      <c r="G36" s="144">
        <f>H36-F36</f>
        <v>5.0200000000000031</v>
      </c>
      <c r="H36" s="78">
        <v>25.1</v>
      </c>
      <c r="I36" s="78">
        <f>SUM(H36:H41)</f>
        <v>72.37</v>
      </c>
      <c r="J36" s="23"/>
    </row>
    <row r="37" spans="1:10" ht="16" x14ac:dyDescent="0.2">
      <c r="A37" s="63"/>
      <c r="B37" s="75" t="s">
        <v>548</v>
      </c>
      <c r="C37" s="66"/>
      <c r="D37" s="66" t="s">
        <v>417</v>
      </c>
      <c r="E37" s="79">
        <v>50000</v>
      </c>
      <c r="F37" s="109">
        <v>22.05</v>
      </c>
      <c r="G37" s="144"/>
      <c r="H37" s="78">
        <f>F37</f>
        <v>22.05</v>
      </c>
      <c r="I37" s="78"/>
      <c r="J37" s="23"/>
    </row>
    <row r="38" spans="1:10" ht="16" x14ac:dyDescent="0.2">
      <c r="A38" s="63"/>
      <c r="B38" s="75" t="s">
        <v>548</v>
      </c>
      <c r="C38" s="66"/>
      <c r="D38" s="66" t="s">
        <v>412</v>
      </c>
      <c r="E38" s="79">
        <v>10000</v>
      </c>
      <c r="F38" s="109">
        <v>3.42</v>
      </c>
      <c r="G38" s="144"/>
      <c r="H38" s="78">
        <f>F38</f>
        <v>3.42</v>
      </c>
      <c r="I38" s="78"/>
      <c r="J38" s="23"/>
    </row>
    <row r="39" spans="1:10" ht="16" x14ac:dyDescent="0.2">
      <c r="A39" s="63"/>
      <c r="B39" s="75" t="s">
        <v>548</v>
      </c>
      <c r="C39" s="66"/>
      <c r="D39" s="66" t="s">
        <v>413</v>
      </c>
      <c r="E39" s="79">
        <v>250000</v>
      </c>
      <c r="F39" s="109">
        <v>10.45</v>
      </c>
      <c r="G39" s="144"/>
      <c r="H39" s="78">
        <f>F39</f>
        <v>10.45</v>
      </c>
      <c r="I39" s="78"/>
      <c r="J39" s="23"/>
    </row>
    <row r="40" spans="1:10" ht="16" x14ac:dyDescent="0.2">
      <c r="A40" s="63"/>
      <c r="B40" s="75" t="s">
        <v>548</v>
      </c>
      <c r="C40" s="66"/>
      <c r="D40" s="66" t="s">
        <v>418</v>
      </c>
      <c r="E40" s="78">
        <v>250000</v>
      </c>
      <c r="F40" s="109">
        <v>11</v>
      </c>
      <c r="G40" s="144"/>
      <c r="H40" s="78">
        <f>F40</f>
        <v>11</v>
      </c>
      <c r="I40" s="78"/>
      <c r="J40" s="23"/>
    </row>
    <row r="41" spans="1:10" ht="16" x14ac:dyDescent="0.2">
      <c r="A41" s="63"/>
      <c r="B41" s="75" t="s">
        <v>548</v>
      </c>
      <c r="C41" s="66"/>
      <c r="D41" s="66" t="s">
        <v>414</v>
      </c>
      <c r="E41" s="79">
        <v>10000</v>
      </c>
      <c r="F41" s="109">
        <v>0.35</v>
      </c>
      <c r="G41" s="144"/>
      <c r="H41" s="78">
        <f>F41</f>
        <v>0.35</v>
      </c>
      <c r="I41" s="78"/>
      <c r="J41" s="23"/>
    </row>
    <row r="42" spans="1:10" ht="16" x14ac:dyDescent="0.2">
      <c r="A42" s="63"/>
      <c r="B42" s="75"/>
      <c r="C42" s="66"/>
      <c r="D42" s="66"/>
      <c r="E42" s="79"/>
      <c r="F42" s="109"/>
      <c r="G42" s="144"/>
      <c r="H42" s="78"/>
      <c r="I42" s="78"/>
      <c r="J42" s="23"/>
    </row>
    <row r="43" spans="1:10" ht="16" x14ac:dyDescent="0.2">
      <c r="A43" s="63">
        <f>A36+1</f>
        <v>10</v>
      </c>
      <c r="B43" s="75" t="s">
        <v>549</v>
      </c>
      <c r="C43" s="66" t="s">
        <v>325</v>
      </c>
      <c r="D43" s="66" t="s">
        <v>411</v>
      </c>
      <c r="E43" s="201">
        <v>500000</v>
      </c>
      <c r="F43" s="109">
        <f>H43-G43</f>
        <v>44.59</v>
      </c>
      <c r="G43" s="144">
        <v>0.91</v>
      </c>
      <c r="H43" s="78">
        <v>45.5</v>
      </c>
      <c r="I43" s="78">
        <f>SUM(H43:H44)</f>
        <v>66.400000000000006</v>
      </c>
      <c r="J43" s="200"/>
    </row>
    <row r="44" spans="1:10" ht="16" x14ac:dyDescent="0.2">
      <c r="A44" s="63"/>
      <c r="B44" s="75" t="s">
        <v>549</v>
      </c>
      <c r="C44" s="66"/>
      <c r="D44" s="66" t="s">
        <v>413</v>
      </c>
      <c r="E44" s="78">
        <v>500000</v>
      </c>
      <c r="F44" s="109">
        <v>20.9</v>
      </c>
      <c r="G44" s="144"/>
      <c r="H44" s="78">
        <f>F44</f>
        <v>20.9</v>
      </c>
      <c r="I44" s="78"/>
      <c r="J44" s="23"/>
    </row>
    <row r="45" spans="1:10" ht="16" x14ac:dyDescent="0.2">
      <c r="A45" s="63"/>
      <c r="B45" s="75"/>
      <c r="C45" s="66"/>
      <c r="D45" s="66"/>
      <c r="E45" s="78"/>
      <c r="F45" s="109"/>
      <c r="G45" s="144"/>
      <c r="H45" s="78"/>
      <c r="I45" s="78"/>
      <c r="J45" s="23"/>
    </row>
    <row r="46" spans="1:10" ht="16" x14ac:dyDescent="0.2">
      <c r="A46" s="63">
        <f>A43+1</f>
        <v>11</v>
      </c>
      <c r="B46" s="75" t="s">
        <v>550</v>
      </c>
      <c r="C46" s="66" t="s">
        <v>79</v>
      </c>
      <c r="D46" s="66" t="s">
        <v>411</v>
      </c>
      <c r="E46" s="78">
        <v>50000</v>
      </c>
      <c r="F46" s="109">
        <f>H46-G46</f>
        <v>2.6399999999999997</v>
      </c>
      <c r="G46" s="144">
        <v>0.66</v>
      </c>
      <c r="H46" s="78">
        <v>3.3</v>
      </c>
      <c r="I46" s="78">
        <f>SUM(H46:H51)</f>
        <v>21.950000000000003</v>
      </c>
      <c r="J46" s="23"/>
    </row>
    <row r="47" spans="1:10" ht="16" x14ac:dyDescent="0.2">
      <c r="A47" s="63"/>
      <c r="B47" s="75" t="s">
        <v>550</v>
      </c>
      <c r="C47" s="66"/>
      <c r="D47" s="66" t="s">
        <v>417</v>
      </c>
      <c r="E47" s="78">
        <v>50000</v>
      </c>
      <c r="F47" s="109">
        <v>6.3</v>
      </c>
      <c r="G47" s="144"/>
      <c r="H47" s="78">
        <f>F47</f>
        <v>6.3</v>
      </c>
      <c r="I47" s="78"/>
      <c r="J47" s="23"/>
    </row>
    <row r="48" spans="1:10" ht="16" x14ac:dyDescent="0.2">
      <c r="A48" s="63"/>
      <c r="B48" s="75" t="s">
        <v>550</v>
      </c>
      <c r="C48" s="66"/>
      <c r="D48" s="66" t="s">
        <v>412</v>
      </c>
      <c r="E48" s="78">
        <v>10000</v>
      </c>
      <c r="F48" s="109">
        <v>3.42</v>
      </c>
      <c r="G48" s="144"/>
      <c r="H48" s="78">
        <f>F48</f>
        <v>3.42</v>
      </c>
      <c r="I48" s="78"/>
      <c r="J48" s="23"/>
    </row>
    <row r="49" spans="1:10" ht="16" x14ac:dyDescent="0.2">
      <c r="A49" s="63"/>
      <c r="B49" s="75" t="s">
        <v>550</v>
      </c>
      <c r="C49" s="66"/>
      <c r="D49" s="66" t="s">
        <v>413</v>
      </c>
      <c r="E49" s="78">
        <v>100000</v>
      </c>
      <c r="F49" s="109">
        <v>4.18</v>
      </c>
      <c r="G49" s="144"/>
      <c r="H49" s="78">
        <f>F49</f>
        <v>4.18</v>
      </c>
      <c r="I49" s="78"/>
      <c r="J49" s="23"/>
    </row>
    <row r="50" spans="1:10" ht="16" x14ac:dyDescent="0.2">
      <c r="A50" s="63"/>
      <c r="B50" s="75" t="s">
        <v>550</v>
      </c>
      <c r="C50" s="66"/>
      <c r="D50" s="66" t="s">
        <v>418</v>
      </c>
      <c r="E50" s="78">
        <v>100000</v>
      </c>
      <c r="F50" s="109">
        <v>4.4000000000000004</v>
      </c>
      <c r="G50" s="144"/>
      <c r="H50" s="78">
        <f>F50</f>
        <v>4.4000000000000004</v>
      </c>
      <c r="I50" s="78"/>
      <c r="J50" s="23"/>
    </row>
    <row r="51" spans="1:10" ht="16" x14ac:dyDescent="0.2">
      <c r="A51" s="63"/>
      <c r="B51" s="75" t="s">
        <v>550</v>
      </c>
      <c r="C51" s="66"/>
      <c r="D51" s="66" t="s">
        <v>414</v>
      </c>
      <c r="E51" s="79">
        <v>10000</v>
      </c>
      <c r="F51" s="109">
        <v>0.35</v>
      </c>
      <c r="G51" s="144"/>
      <c r="H51" s="78">
        <f>F51</f>
        <v>0.35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109"/>
      <c r="G52" s="144"/>
      <c r="H52" s="78"/>
      <c r="I52" s="78"/>
      <c r="J52" s="23"/>
    </row>
    <row r="53" spans="1:10" ht="16" x14ac:dyDescent="0.2">
      <c r="A53" s="63">
        <f>A46+1</f>
        <v>12</v>
      </c>
      <c r="B53" s="75" t="s">
        <v>551</v>
      </c>
      <c r="C53" s="66" t="s">
        <v>80</v>
      </c>
      <c r="D53" s="66" t="s">
        <v>411</v>
      </c>
      <c r="E53" s="79">
        <v>10000</v>
      </c>
      <c r="F53" s="109">
        <v>0</v>
      </c>
      <c r="G53" s="144">
        <f>H53-F53</f>
        <v>0.66</v>
      </c>
      <c r="H53" s="78">
        <v>0.66</v>
      </c>
      <c r="I53" s="78">
        <f>SUM(H53:H54)</f>
        <v>10.27</v>
      </c>
      <c r="J53" s="23"/>
    </row>
    <row r="54" spans="1:10" ht="16" x14ac:dyDescent="0.2">
      <c r="A54" s="63"/>
      <c r="B54" s="75" t="s">
        <v>551</v>
      </c>
      <c r="C54" s="66"/>
      <c r="D54" s="66" t="s">
        <v>413</v>
      </c>
      <c r="E54" s="79">
        <v>230000</v>
      </c>
      <c r="F54" s="109">
        <v>9.61</v>
      </c>
      <c r="G54" s="144"/>
      <c r="H54" s="78">
        <f>F54</f>
        <v>9.61</v>
      </c>
      <c r="I54" s="78"/>
      <c r="J54" s="23"/>
    </row>
    <row r="55" spans="1:10" ht="16" x14ac:dyDescent="0.2">
      <c r="A55" s="63"/>
      <c r="B55" s="257"/>
      <c r="C55" s="167"/>
      <c r="D55" s="66"/>
      <c r="E55" s="79"/>
      <c r="F55" s="109"/>
      <c r="G55" s="144"/>
      <c r="H55" s="78"/>
      <c r="I55" s="78"/>
      <c r="J55" s="23"/>
    </row>
    <row r="56" spans="1:10" ht="16" x14ac:dyDescent="0.2">
      <c r="A56" s="63">
        <v>15</v>
      </c>
      <c r="B56" s="75" t="s">
        <v>552</v>
      </c>
      <c r="C56" s="66" t="s">
        <v>64</v>
      </c>
      <c r="D56" s="66" t="s">
        <v>411</v>
      </c>
      <c r="E56" s="79">
        <v>100000</v>
      </c>
      <c r="F56" s="109">
        <v>18.09</v>
      </c>
      <c r="G56" s="144">
        <f>H56-F56</f>
        <v>2.0100000000000016</v>
      </c>
      <c r="H56" s="78">
        <v>20.100000000000001</v>
      </c>
      <c r="I56" s="78">
        <f>SUM(H56:H60)</f>
        <v>32.450000000000003</v>
      </c>
      <c r="J56" s="23"/>
    </row>
    <row r="57" spans="1:10" ht="16" x14ac:dyDescent="0.2">
      <c r="A57" s="63"/>
      <c r="B57" s="75" t="s">
        <v>552</v>
      </c>
      <c r="C57" s="66"/>
      <c r="D57" s="66" t="s">
        <v>412</v>
      </c>
      <c r="E57" s="79">
        <v>10000</v>
      </c>
      <c r="F57" s="109">
        <v>3.42</v>
      </c>
      <c r="G57" s="144"/>
      <c r="H57" s="78">
        <f>F57</f>
        <v>3.42</v>
      </c>
      <c r="I57" s="78"/>
      <c r="J57" s="23"/>
    </row>
    <row r="58" spans="1:10" ht="16" x14ac:dyDescent="0.2">
      <c r="A58" s="63"/>
      <c r="B58" s="75" t="s">
        <v>552</v>
      </c>
      <c r="C58" s="66"/>
      <c r="D58" s="66" t="s">
        <v>413</v>
      </c>
      <c r="E58" s="79">
        <v>100000</v>
      </c>
      <c r="F58" s="109">
        <v>4.18</v>
      </c>
      <c r="G58" s="144"/>
      <c r="H58" s="78">
        <f>F58</f>
        <v>4.18</v>
      </c>
      <c r="I58" s="78"/>
      <c r="J58" s="23"/>
    </row>
    <row r="59" spans="1:10" ht="16" x14ac:dyDescent="0.2">
      <c r="A59" s="63"/>
      <c r="B59" s="75" t="s">
        <v>552</v>
      </c>
      <c r="C59" s="66"/>
      <c r="D59" s="66" t="s">
        <v>418</v>
      </c>
      <c r="E59" s="78">
        <v>100000</v>
      </c>
      <c r="F59" s="109">
        <v>4.4000000000000004</v>
      </c>
      <c r="G59" s="144"/>
      <c r="H59" s="78">
        <f>F59</f>
        <v>4.4000000000000004</v>
      </c>
      <c r="I59" s="78"/>
      <c r="J59" s="23"/>
    </row>
    <row r="60" spans="1:10" ht="16" x14ac:dyDescent="0.2">
      <c r="A60" s="63"/>
      <c r="B60" s="75" t="s">
        <v>552</v>
      </c>
      <c r="C60" s="66"/>
      <c r="D60" s="66" t="s">
        <v>414</v>
      </c>
      <c r="E60" s="79">
        <v>10000</v>
      </c>
      <c r="F60" s="109">
        <v>0.35</v>
      </c>
      <c r="G60" s="144"/>
      <c r="H60" s="78">
        <f>F60</f>
        <v>0.35</v>
      </c>
      <c r="I60" s="78"/>
      <c r="J60" s="23"/>
    </row>
    <row r="61" spans="1:10" ht="16" x14ac:dyDescent="0.2">
      <c r="A61" s="63"/>
      <c r="B61" s="75"/>
      <c r="C61" s="66"/>
      <c r="D61" s="66"/>
      <c r="E61" s="79"/>
      <c r="F61" s="109"/>
      <c r="G61" s="144"/>
      <c r="H61" s="78"/>
      <c r="I61" s="78"/>
      <c r="J61" s="23"/>
    </row>
    <row r="62" spans="1:10" ht="16" x14ac:dyDescent="0.2">
      <c r="A62" s="63">
        <f>A56+1</f>
        <v>16</v>
      </c>
      <c r="B62" s="75" t="s">
        <v>553</v>
      </c>
      <c r="C62" s="66" t="s">
        <v>218</v>
      </c>
      <c r="D62" s="66" t="s">
        <v>411</v>
      </c>
      <c r="E62" s="79">
        <v>10000</v>
      </c>
      <c r="F62" s="109">
        <v>0</v>
      </c>
      <c r="G62" s="144">
        <f>H62-F62</f>
        <v>3.08</v>
      </c>
      <c r="H62" s="78">
        <v>3.08</v>
      </c>
      <c r="I62" s="78">
        <f>H62</f>
        <v>3.08</v>
      </c>
      <c r="J62" s="23"/>
    </row>
    <row r="63" spans="1:10" ht="16" x14ac:dyDescent="0.2">
      <c r="A63" s="63"/>
      <c r="B63" s="75"/>
      <c r="C63" s="66"/>
      <c r="D63" s="66"/>
      <c r="E63" s="79"/>
      <c r="F63" s="109"/>
      <c r="G63" s="144"/>
      <c r="H63" s="78"/>
      <c r="I63" s="78"/>
      <c r="J63" s="23"/>
    </row>
    <row r="64" spans="1:10" ht="16" x14ac:dyDescent="0.2">
      <c r="A64" s="63">
        <v>17</v>
      </c>
      <c r="B64" s="75" t="s">
        <v>422</v>
      </c>
      <c r="C64" s="66" t="s">
        <v>420</v>
      </c>
      <c r="D64" s="66" t="s">
        <v>411</v>
      </c>
      <c r="E64" s="79">
        <v>10000</v>
      </c>
      <c r="F64" s="109">
        <v>0</v>
      </c>
      <c r="G64" s="144">
        <f>H64-F64</f>
        <v>3.08</v>
      </c>
      <c r="H64" s="78">
        <v>3.08</v>
      </c>
      <c r="I64" s="78">
        <f>SUM(H64:H65)</f>
        <v>5.17</v>
      </c>
      <c r="J64" s="23"/>
    </row>
    <row r="65" spans="1:10" ht="16" x14ac:dyDescent="0.2">
      <c r="A65" s="75"/>
      <c r="B65" s="75" t="s">
        <v>422</v>
      </c>
      <c r="C65" s="66"/>
      <c r="D65" s="66" t="s">
        <v>413</v>
      </c>
      <c r="E65" s="79">
        <v>50000</v>
      </c>
      <c r="F65" s="109">
        <v>2.09</v>
      </c>
      <c r="G65" s="144"/>
      <c r="H65" s="78">
        <f>F65</f>
        <v>2.09</v>
      </c>
      <c r="I65" s="78"/>
      <c r="J65" s="23"/>
    </row>
    <row r="66" spans="1:10" ht="16" x14ac:dyDescent="0.2">
      <c r="A66" s="63"/>
      <c r="C66" s="66"/>
      <c r="D66" s="66"/>
      <c r="E66" s="79"/>
      <c r="F66" s="109"/>
      <c r="G66" s="144"/>
      <c r="H66" s="78"/>
      <c r="I66" s="78"/>
      <c r="J66" s="23"/>
    </row>
    <row r="67" spans="1:10" ht="16" x14ac:dyDescent="0.2">
      <c r="A67" s="63">
        <v>19</v>
      </c>
      <c r="B67" s="75" t="s">
        <v>423</v>
      </c>
      <c r="C67" s="66" t="s">
        <v>421</v>
      </c>
      <c r="D67" s="66" t="s">
        <v>411</v>
      </c>
      <c r="E67" s="79">
        <v>100000</v>
      </c>
      <c r="F67" s="109">
        <v>4.7699999999999996</v>
      </c>
      <c r="G67" s="144">
        <f>H67-F67</f>
        <v>0.53000000000000025</v>
      </c>
      <c r="H67" s="78">
        <v>5.3</v>
      </c>
      <c r="I67" s="78">
        <f>SUM(H67:H68)</f>
        <v>9.48</v>
      </c>
      <c r="J67" s="23"/>
    </row>
    <row r="68" spans="1:10" ht="16" x14ac:dyDescent="0.2">
      <c r="A68" s="63"/>
      <c r="B68" s="75" t="s">
        <v>423</v>
      </c>
      <c r="C68" s="66"/>
      <c r="D68" s="66" t="s">
        <v>413</v>
      </c>
      <c r="E68" s="79">
        <v>100000</v>
      </c>
      <c r="F68" s="109">
        <v>4.18</v>
      </c>
      <c r="G68" s="144"/>
      <c r="H68" s="78">
        <f>F68</f>
        <v>4.18</v>
      </c>
      <c r="I68" s="78"/>
      <c r="J68" s="23"/>
    </row>
    <row r="69" spans="1:10" ht="16" x14ac:dyDescent="0.2">
      <c r="A69" s="63"/>
      <c r="B69" s="75"/>
      <c r="C69" s="66"/>
      <c r="D69" s="66"/>
      <c r="E69" s="78"/>
      <c r="F69" s="109"/>
      <c r="G69" s="144"/>
      <c r="H69" s="78"/>
      <c r="I69" s="78"/>
      <c r="J69" s="23"/>
    </row>
    <row r="70" spans="1:10" ht="16" x14ac:dyDescent="0.2">
      <c r="A70" s="63">
        <v>20</v>
      </c>
      <c r="B70" s="75" t="s">
        <v>554</v>
      </c>
      <c r="C70" s="66" t="s">
        <v>262</v>
      </c>
      <c r="D70" s="66" t="s">
        <v>411</v>
      </c>
      <c r="E70" s="79">
        <v>10000</v>
      </c>
      <c r="F70" s="109">
        <v>0</v>
      </c>
      <c r="G70" s="144">
        <f>H70-F70</f>
        <v>14.08</v>
      </c>
      <c r="H70" s="79">
        <v>14.08</v>
      </c>
      <c r="I70" s="79">
        <f>SUM(H70:H72)</f>
        <v>22.659999999999997</v>
      </c>
      <c r="J70" s="23" t="s">
        <v>516</v>
      </c>
    </row>
    <row r="71" spans="1:10" ht="16" x14ac:dyDescent="0.2">
      <c r="A71" s="63"/>
      <c r="B71" s="75" t="s">
        <v>554</v>
      </c>
      <c r="C71" s="66"/>
      <c r="D71" s="66" t="s">
        <v>413</v>
      </c>
      <c r="E71" s="79">
        <v>100000</v>
      </c>
      <c r="F71" s="109">
        <v>4.18</v>
      </c>
      <c r="G71" s="144"/>
      <c r="H71" s="79">
        <f>F71</f>
        <v>4.18</v>
      </c>
      <c r="I71" s="79"/>
      <c r="J71" s="23"/>
    </row>
    <row r="72" spans="1:10" ht="16" x14ac:dyDescent="0.2">
      <c r="A72" s="63"/>
      <c r="B72" s="75" t="s">
        <v>554</v>
      </c>
      <c r="C72" s="66"/>
      <c r="D72" s="66" t="s">
        <v>418</v>
      </c>
      <c r="E72" s="78">
        <v>100000</v>
      </c>
      <c r="F72" s="109">
        <v>4.4000000000000004</v>
      </c>
      <c r="G72" s="144"/>
      <c r="H72" s="79">
        <f>F72</f>
        <v>4.4000000000000004</v>
      </c>
      <c r="I72" s="79"/>
      <c r="J72" s="23"/>
    </row>
    <row r="73" spans="1:10" ht="16" x14ac:dyDescent="0.2">
      <c r="A73" s="63"/>
      <c r="B73" s="75"/>
      <c r="C73" s="66"/>
      <c r="D73" s="66"/>
      <c r="E73" s="79"/>
      <c r="F73" s="109"/>
      <c r="G73" s="144"/>
      <c r="H73" s="79"/>
      <c r="I73" s="79"/>
      <c r="J73" s="23"/>
    </row>
    <row r="74" spans="1:10" ht="16" x14ac:dyDescent="0.2">
      <c r="A74" s="63">
        <f>A70+1</f>
        <v>21</v>
      </c>
      <c r="B74" s="75" t="s">
        <v>555</v>
      </c>
      <c r="C74" s="66" t="s">
        <v>57</v>
      </c>
      <c r="D74" s="66" t="s">
        <v>411</v>
      </c>
      <c r="E74" s="78">
        <v>40000</v>
      </c>
      <c r="F74" s="109">
        <f>H74-G74</f>
        <v>9.24</v>
      </c>
      <c r="G74" s="144">
        <v>3.08</v>
      </c>
      <c r="H74" s="78">
        <v>12.32</v>
      </c>
      <c r="I74" s="78">
        <f>SUM(H74:H79)</f>
        <v>28.520000000000007</v>
      </c>
      <c r="J74" s="23"/>
    </row>
    <row r="75" spans="1:10" ht="16" x14ac:dyDescent="0.2">
      <c r="A75" s="63"/>
      <c r="B75" s="75" t="s">
        <v>555</v>
      </c>
      <c r="C75" s="66"/>
      <c r="D75" s="66" t="s">
        <v>417</v>
      </c>
      <c r="E75" s="79">
        <v>10000</v>
      </c>
      <c r="F75" s="109">
        <v>11.57</v>
      </c>
      <c r="G75" s="144"/>
      <c r="H75" s="79">
        <f>F75</f>
        <v>11.57</v>
      </c>
      <c r="I75" s="79"/>
      <c r="J75" s="23"/>
    </row>
    <row r="76" spans="1:10" ht="16" x14ac:dyDescent="0.2">
      <c r="A76" s="63"/>
      <c r="B76" s="75" t="s">
        <v>555</v>
      </c>
      <c r="C76" s="66"/>
      <c r="D76" s="66" t="s">
        <v>412</v>
      </c>
      <c r="E76" s="79">
        <v>10000</v>
      </c>
      <c r="F76" s="109">
        <v>3.42</v>
      </c>
      <c r="G76" s="144"/>
      <c r="H76" s="79">
        <f>F76</f>
        <v>3.42</v>
      </c>
      <c r="I76" s="79"/>
      <c r="J76" s="23"/>
    </row>
    <row r="77" spans="1:10" ht="16" x14ac:dyDescent="0.2">
      <c r="A77" s="63"/>
      <c r="B77" s="75" t="s">
        <v>555</v>
      </c>
      <c r="C77" s="66"/>
      <c r="D77" s="66" t="s">
        <v>413</v>
      </c>
      <c r="E77" s="79">
        <v>10000</v>
      </c>
      <c r="F77" s="109">
        <v>0.42</v>
      </c>
      <c r="G77" s="144"/>
      <c r="H77" s="79">
        <f>F77</f>
        <v>0.42</v>
      </c>
      <c r="I77" s="79"/>
      <c r="J77" s="23"/>
    </row>
    <row r="78" spans="1:10" ht="16" x14ac:dyDescent="0.2">
      <c r="A78" s="63"/>
      <c r="B78" s="75" t="s">
        <v>555</v>
      </c>
      <c r="C78" s="66"/>
      <c r="D78" s="66" t="s">
        <v>418</v>
      </c>
      <c r="E78" s="79">
        <v>10000</v>
      </c>
      <c r="F78" s="109">
        <v>0.44</v>
      </c>
      <c r="G78" s="144"/>
      <c r="H78" s="79">
        <f>F78</f>
        <v>0.44</v>
      </c>
      <c r="I78" s="79"/>
      <c r="J78" s="23"/>
    </row>
    <row r="79" spans="1:10" ht="16" x14ac:dyDescent="0.2">
      <c r="A79" s="63"/>
      <c r="B79" s="75" t="s">
        <v>555</v>
      </c>
      <c r="C79" s="66"/>
      <c r="D79" s="66" t="s">
        <v>414</v>
      </c>
      <c r="E79" s="79">
        <v>10000</v>
      </c>
      <c r="F79" s="109">
        <v>0.35</v>
      </c>
      <c r="G79" s="144"/>
      <c r="H79" s="79">
        <f>F79</f>
        <v>0.35</v>
      </c>
      <c r="I79" s="79"/>
      <c r="J79" s="23"/>
    </row>
    <row r="80" spans="1:10" ht="16" x14ac:dyDescent="0.2">
      <c r="A80" s="63"/>
      <c r="B80" s="75"/>
      <c r="C80" s="66"/>
      <c r="D80" s="66"/>
      <c r="E80" s="79"/>
      <c r="F80" s="109"/>
      <c r="G80" s="144"/>
      <c r="H80" s="79"/>
      <c r="I80" s="79"/>
      <c r="J80" s="23"/>
    </row>
    <row r="81" spans="1:10" ht="16" x14ac:dyDescent="0.2">
      <c r="A81" s="63">
        <f>A74+1</f>
        <v>22</v>
      </c>
      <c r="B81" s="75" t="s">
        <v>556</v>
      </c>
      <c r="C81" s="66" t="s">
        <v>58</v>
      </c>
      <c r="D81" s="66" t="s">
        <v>411</v>
      </c>
      <c r="E81" s="79">
        <v>10000</v>
      </c>
      <c r="F81" s="109">
        <v>0</v>
      </c>
      <c r="G81" s="144">
        <f>H81-F81</f>
        <v>8.02</v>
      </c>
      <c r="H81" s="79">
        <v>8.02</v>
      </c>
      <c r="I81" s="79">
        <f>H81</f>
        <v>8.02</v>
      </c>
      <c r="J81" s="23"/>
    </row>
    <row r="82" spans="1:10" ht="16" x14ac:dyDescent="0.2">
      <c r="A82" s="63"/>
      <c r="B82" s="75"/>
      <c r="C82" s="66"/>
      <c r="D82" s="66"/>
      <c r="E82" s="79"/>
      <c r="F82" s="109"/>
      <c r="G82" s="144"/>
      <c r="H82" s="79"/>
      <c r="I82" s="79"/>
      <c r="J82" s="23"/>
    </row>
    <row r="83" spans="1:10" ht="16" x14ac:dyDescent="0.2">
      <c r="A83" s="63"/>
      <c r="B83" s="75" t="s">
        <v>557</v>
      </c>
      <c r="C83" s="66" t="s">
        <v>505</v>
      </c>
      <c r="D83" s="66" t="s">
        <v>411</v>
      </c>
      <c r="E83" s="78">
        <v>40000</v>
      </c>
      <c r="F83" s="109">
        <v>9.24</v>
      </c>
      <c r="G83" s="144"/>
      <c r="H83" s="78">
        <v>8.0399999999999991</v>
      </c>
      <c r="I83" s="78">
        <f>SUM(H83:H86)</f>
        <v>9.4199999999999982</v>
      </c>
      <c r="J83" s="23"/>
    </row>
    <row r="84" spans="1:10" ht="16" x14ac:dyDescent="0.2">
      <c r="A84" s="63"/>
      <c r="B84" s="75" t="s">
        <v>557</v>
      </c>
      <c r="C84" s="66"/>
      <c r="D84" s="66" t="s">
        <v>412</v>
      </c>
      <c r="E84" s="79">
        <v>2000</v>
      </c>
      <c r="F84" s="109">
        <v>0.68</v>
      </c>
      <c r="G84" s="144"/>
      <c r="H84" s="79">
        <f>F84</f>
        <v>0.68</v>
      </c>
      <c r="I84" s="79"/>
      <c r="J84" s="23"/>
    </row>
    <row r="85" spans="1:10" ht="16" x14ac:dyDescent="0.2">
      <c r="A85" s="63"/>
      <c r="B85" s="75" t="s">
        <v>557</v>
      </c>
      <c r="C85" s="66"/>
      <c r="D85" s="66" t="s">
        <v>413</v>
      </c>
      <c r="E85" s="79">
        <v>10000</v>
      </c>
      <c r="F85" s="109">
        <v>0.42</v>
      </c>
      <c r="G85" s="144"/>
      <c r="H85" s="79">
        <f>F85</f>
        <v>0.42</v>
      </c>
      <c r="I85" s="79"/>
      <c r="J85" s="23"/>
    </row>
    <row r="86" spans="1:10" ht="16" x14ac:dyDescent="0.2">
      <c r="A86" s="63"/>
      <c r="B86" s="75" t="s">
        <v>557</v>
      </c>
      <c r="C86" s="66"/>
      <c r="D86" s="66" t="s">
        <v>414</v>
      </c>
      <c r="E86" s="79">
        <v>8000</v>
      </c>
      <c r="F86" s="109">
        <v>0.28000000000000003</v>
      </c>
      <c r="G86" s="144"/>
      <c r="H86" s="79">
        <f>F86</f>
        <v>0.28000000000000003</v>
      </c>
      <c r="I86" s="79"/>
      <c r="J86" s="23"/>
    </row>
    <row r="87" spans="1:10" ht="16" x14ac:dyDescent="0.2">
      <c r="A87" s="63"/>
      <c r="B87" s="75"/>
      <c r="C87" s="66"/>
      <c r="D87" s="66"/>
      <c r="E87" s="79"/>
      <c r="F87" s="109"/>
      <c r="G87" s="144"/>
      <c r="H87" s="79"/>
      <c r="I87" s="79"/>
      <c r="J87" s="23"/>
    </row>
    <row r="88" spans="1:10" ht="16" x14ac:dyDescent="0.2">
      <c r="A88" s="63">
        <f>A81+1</f>
        <v>23</v>
      </c>
      <c r="B88" s="75" t="s">
        <v>558</v>
      </c>
      <c r="C88" s="66" t="s">
        <v>219</v>
      </c>
      <c r="D88" s="66" t="s">
        <v>411</v>
      </c>
      <c r="E88" s="78">
        <v>50000</v>
      </c>
      <c r="F88" s="109">
        <f>H88-G88</f>
        <v>2.6399999999999997</v>
      </c>
      <c r="G88" s="144">
        <v>0.66</v>
      </c>
      <c r="H88" s="78">
        <v>3.3</v>
      </c>
      <c r="I88" s="78">
        <f>SUM(H88:H89)</f>
        <v>7.8999999999999995</v>
      </c>
      <c r="J88" s="23"/>
    </row>
    <row r="89" spans="1:10" ht="16" x14ac:dyDescent="0.2">
      <c r="A89" s="63"/>
      <c r="B89" s="75" t="s">
        <v>558</v>
      </c>
      <c r="C89" s="66"/>
      <c r="D89" s="66" t="s">
        <v>413</v>
      </c>
      <c r="E89" s="79">
        <v>110000</v>
      </c>
      <c r="F89" s="109">
        <v>4.5999999999999996</v>
      </c>
      <c r="G89" s="144"/>
      <c r="H89" s="79">
        <f>F89</f>
        <v>4.5999999999999996</v>
      </c>
      <c r="I89" s="79"/>
      <c r="J89" s="23"/>
    </row>
    <row r="90" spans="1:10" ht="16" x14ac:dyDescent="0.2">
      <c r="A90" s="63"/>
      <c r="B90" s="75"/>
      <c r="C90" s="66"/>
      <c r="D90" s="66"/>
      <c r="E90" s="79"/>
      <c r="F90" s="109"/>
      <c r="G90" s="144"/>
      <c r="H90" s="79"/>
      <c r="I90" s="79"/>
      <c r="J90" s="23"/>
    </row>
    <row r="91" spans="1:10" ht="16" x14ac:dyDescent="0.2">
      <c r="A91" s="63">
        <v>25</v>
      </c>
      <c r="B91" s="75" t="s">
        <v>559</v>
      </c>
      <c r="C91" s="66" t="s">
        <v>17</v>
      </c>
      <c r="D91" s="66" t="s">
        <v>411</v>
      </c>
      <c r="E91" s="78">
        <v>160000</v>
      </c>
      <c r="F91" s="109">
        <f>H91-G91</f>
        <v>46.2</v>
      </c>
      <c r="G91" s="144">
        <v>3.08</v>
      </c>
      <c r="H91" s="78">
        <v>49.28</v>
      </c>
      <c r="I91" s="78">
        <f>SUM(H91:H94)</f>
        <v>100.28999999999999</v>
      </c>
      <c r="J91" s="23"/>
    </row>
    <row r="92" spans="1:10" ht="16" x14ac:dyDescent="0.2">
      <c r="A92" s="63"/>
      <c r="B92" s="75" t="s">
        <v>559</v>
      </c>
      <c r="C92" s="66"/>
      <c r="D92" s="66" t="s">
        <v>417</v>
      </c>
      <c r="E92" s="79">
        <v>50000</v>
      </c>
      <c r="F92" s="109">
        <v>33.85</v>
      </c>
      <c r="G92" s="144"/>
      <c r="H92" s="78">
        <f>F92</f>
        <v>33.85</v>
      </c>
      <c r="I92" s="79"/>
      <c r="J92" s="23"/>
    </row>
    <row r="93" spans="1:10" ht="16" x14ac:dyDescent="0.2">
      <c r="A93" s="63"/>
      <c r="B93" s="75" t="s">
        <v>559</v>
      </c>
      <c r="C93" s="66"/>
      <c r="D93" s="66" t="s">
        <v>413</v>
      </c>
      <c r="E93" s="79">
        <v>200000</v>
      </c>
      <c r="F93" s="109">
        <v>8.36</v>
      </c>
      <c r="G93" s="144"/>
      <c r="H93" s="79">
        <f>F93</f>
        <v>8.36</v>
      </c>
      <c r="I93" s="79"/>
      <c r="J93" s="23"/>
    </row>
    <row r="94" spans="1:10" ht="16" x14ac:dyDescent="0.2">
      <c r="A94" s="63"/>
      <c r="B94" s="75" t="s">
        <v>559</v>
      </c>
      <c r="C94" s="66"/>
      <c r="D94" s="66" t="s">
        <v>418</v>
      </c>
      <c r="E94" s="78">
        <v>200000</v>
      </c>
      <c r="F94" s="109">
        <v>8.8000000000000007</v>
      </c>
      <c r="G94" s="144"/>
      <c r="H94" s="79">
        <f>F94</f>
        <v>8.8000000000000007</v>
      </c>
      <c r="I94" s="79"/>
      <c r="J94" s="23"/>
    </row>
    <row r="95" spans="1:10" ht="16" x14ac:dyDescent="0.2">
      <c r="A95" s="63"/>
      <c r="B95" s="75"/>
      <c r="C95" s="66"/>
      <c r="D95" s="66"/>
      <c r="E95" s="79"/>
      <c r="F95" s="109"/>
      <c r="G95" s="144"/>
      <c r="H95" s="79"/>
      <c r="I95" s="79"/>
      <c r="J95" s="23"/>
    </row>
    <row r="96" spans="1:10" ht="16" x14ac:dyDescent="0.2">
      <c r="A96" s="63">
        <f>A91+1</f>
        <v>26</v>
      </c>
      <c r="B96" s="75" t="s">
        <v>560</v>
      </c>
      <c r="C96" s="85" t="s">
        <v>224</v>
      </c>
      <c r="D96" s="85" t="s">
        <v>411</v>
      </c>
      <c r="E96" s="86">
        <v>200000</v>
      </c>
      <c r="F96" s="251">
        <f>H96-G96</f>
        <v>12.54</v>
      </c>
      <c r="G96" s="144">
        <v>0.66</v>
      </c>
      <c r="H96" s="86">
        <v>13.2</v>
      </c>
      <c r="I96" s="86">
        <f>SUM(H96:H99)</f>
        <v>25.33</v>
      </c>
      <c r="J96" s="23"/>
    </row>
    <row r="97" spans="1:10" ht="16" x14ac:dyDescent="0.2">
      <c r="A97" s="63"/>
      <c r="B97" s="75" t="s">
        <v>560</v>
      </c>
      <c r="C97" s="85"/>
      <c r="D97" s="85" t="s">
        <v>412</v>
      </c>
      <c r="E97" s="86">
        <v>10000</v>
      </c>
      <c r="F97" s="251">
        <v>3.42</v>
      </c>
      <c r="G97" s="242"/>
      <c r="H97" s="86">
        <f>F97</f>
        <v>3.42</v>
      </c>
      <c r="I97" s="86"/>
      <c r="J97" s="23"/>
    </row>
    <row r="98" spans="1:10" ht="16" x14ac:dyDescent="0.2">
      <c r="A98" s="63"/>
      <c r="B98" s="75" t="s">
        <v>560</v>
      </c>
      <c r="C98" s="85"/>
      <c r="D98" s="85" t="s">
        <v>413</v>
      </c>
      <c r="E98" s="86">
        <v>200000</v>
      </c>
      <c r="F98" s="251">
        <v>8.36</v>
      </c>
      <c r="G98" s="242"/>
      <c r="H98" s="86">
        <f>F98</f>
        <v>8.36</v>
      </c>
      <c r="I98" s="86"/>
      <c r="J98" s="23"/>
    </row>
    <row r="99" spans="1:10" ht="16" x14ac:dyDescent="0.2">
      <c r="A99" s="63"/>
      <c r="B99" s="75" t="s">
        <v>560</v>
      </c>
      <c r="C99" s="85"/>
      <c r="D99" s="85" t="s">
        <v>414</v>
      </c>
      <c r="E99" s="86">
        <v>10000</v>
      </c>
      <c r="F99" s="251">
        <v>0.35</v>
      </c>
      <c r="G99" s="242"/>
      <c r="H99" s="86">
        <f>F99</f>
        <v>0.35</v>
      </c>
      <c r="I99" s="86"/>
      <c r="J99" s="23"/>
    </row>
    <row r="100" spans="1:10" ht="16" x14ac:dyDescent="0.2">
      <c r="A100" s="63"/>
      <c r="B100" s="75"/>
      <c r="C100" s="85"/>
      <c r="D100" s="85"/>
      <c r="E100" s="86"/>
      <c r="F100" s="251"/>
      <c r="G100" s="242"/>
      <c r="H100" s="86"/>
      <c r="I100" s="86"/>
      <c r="J100" s="23"/>
    </row>
    <row r="101" spans="1:10" ht="16" x14ac:dyDescent="0.2">
      <c r="A101" s="63">
        <f>A96+1</f>
        <v>27</v>
      </c>
      <c r="B101" s="75" t="s">
        <v>561</v>
      </c>
      <c r="C101" s="66" t="s">
        <v>424</v>
      </c>
      <c r="D101" s="66" t="s">
        <v>411</v>
      </c>
      <c r="E101" s="79">
        <v>10000</v>
      </c>
      <c r="F101" s="109">
        <v>0</v>
      </c>
      <c r="G101" s="144">
        <f>H101-F101</f>
        <v>0.66</v>
      </c>
      <c r="H101" s="79">
        <v>0.66</v>
      </c>
      <c r="I101" s="79">
        <f>SUM(H101:H102)</f>
        <v>4.84</v>
      </c>
      <c r="J101" s="23"/>
    </row>
    <row r="102" spans="1:10" ht="16" x14ac:dyDescent="0.2">
      <c r="A102" s="63"/>
      <c r="B102" s="75" t="s">
        <v>561</v>
      </c>
      <c r="C102" s="66"/>
      <c r="D102" s="66" t="s">
        <v>413</v>
      </c>
      <c r="E102" s="79">
        <v>100000</v>
      </c>
      <c r="F102" s="109">
        <v>4.18</v>
      </c>
      <c r="G102" s="144"/>
      <c r="H102" s="79">
        <f>F102</f>
        <v>4.18</v>
      </c>
      <c r="I102" s="79"/>
      <c r="J102" s="23"/>
    </row>
    <row r="103" spans="1:10" ht="16" x14ac:dyDescent="0.2">
      <c r="A103" s="63"/>
      <c r="B103" s="75"/>
      <c r="C103" s="66"/>
      <c r="D103" s="66"/>
      <c r="E103" s="79"/>
      <c r="F103" s="109"/>
      <c r="G103" s="144"/>
      <c r="H103" s="79"/>
      <c r="I103" s="79"/>
      <c r="J103" s="23"/>
    </row>
    <row r="104" spans="1:10" ht="16" x14ac:dyDescent="0.2">
      <c r="A104" s="63">
        <v>28</v>
      </c>
      <c r="B104" s="75" t="s">
        <v>562</v>
      </c>
      <c r="C104" s="66" t="s">
        <v>233</v>
      </c>
      <c r="D104" s="66" t="s">
        <v>411</v>
      </c>
      <c r="E104" s="78">
        <v>10000</v>
      </c>
      <c r="F104" s="109">
        <v>0</v>
      </c>
      <c r="G104" s="144">
        <f>H104-F104</f>
        <v>5.0199999999999996</v>
      </c>
      <c r="H104" s="78">
        <v>5.0199999999999996</v>
      </c>
      <c r="I104" s="78">
        <f>SUM(H104:H107)</f>
        <v>12.969999999999999</v>
      </c>
      <c r="J104" s="211"/>
    </row>
    <row r="105" spans="1:10" ht="16" x14ac:dyDescent="0.2">
      <c r="A105" s="63"/>
      <c r="B105" s="75" t="s">
        <v>562</v>
      </c>
      <c r="C105" s="66"/>
      <c r="D105" s="66" t="s">
        <v>412</v>
      </c>
      <c r="E105" s="79">
        <v>10000</v>
      </c>
      <c r="F105" s="109">
        <v>3.42</v>
      </c>
      <c r="G105" s="144"/>
      <c r="H105" s="79">
        <f>F105</f>
        <v>3.42</v>
      </c>
      <c r="I105" s="79"/>
      <c r="J105" s="23"/>
    </row>
    <row r="106" spans="1:10" ht="16" x14ac:dyDescent="0.2">
      <c r="A106" s="63"/>
      <c r="B106" s="75" t="s">
        <v>562</v>
      </c>
      <c r="C106" s="66"/>
      <c r="D106" s="66" t="s">
        <v>413</v>
      </c>
      <c r="E106" s="79">
        <v>100000</v>
      </c>
      <c r="F106" s="109">
        <v>4.18</v>
      </c>
      <c r="G106" s="144"/>
      <c r="H106" s="79">
        <f>F106</f>
        <v>4.18</v>
      </c>
      <c r="I106" s="79"/>
      <c r="J106" s="23"/>
    </row>
    <row r="107" spans="1:10" ht="16" x14ac:dyDescent="0.2">
      <c r="A107" s="63"/>
      <c r="B107" s="75" t="s">
        <v>562</v>
      </c>
      <c r="C107" s="66"/>
      <c r="D107" s="66" t="s">
        <v>414</v>
      </c>
      <c r="E107" s="79">
        <v>10000</v>
      </c>
      <c r="F107" s="109">
        <v>0.35</v>
      </c>
      <c r="G107" s="144"/>
      <c r="H107" s="79">
        <f>F107</f>
        <v>0.35</v>
      </c>
      <c r="I107" s="79"/>
      <c r="J107" s="23"/>
    </row>
    <row r="108" spans="1:10" ht="16" x14ac:dyDescent="0.2">
      <c r="A108" s="63"/>
      <c r="B108" s="75"/>
      <c r="C108" s="66"/>
      <c r="D108" s="66"/>
      <c r="E108" s="79"/>
      <c r="F108" s="109"/>
      <c r="G108" s="144"/>
      <c r="H108" s="79"/>
      <c r="I108" s="79"/>
      <c r="J108" s="23"/>
    </row>
    <row r="109" spans="1:10" ht="16" x14ac:dyDescent="0.2">
      <c r="A109" s="63">
        <f>A104+1</f>
        <v>29</v>
      </c>
      <c r="B109" s="75" t="s">
        <v>563</v>
      </c>
      <c r="C109" s="66" t="s">
        <v>234</v>
      </c>
      <c r="D109" s="66" t="s">
        <v>411</v>
      </c>
      <c r="E109" s="79">
        <v>10000</v>
      </c>
      <c r="F109" s="109">
        <v>0</v>
      </c>
      <c r="G109" s="144">
        <f>H109-F109</f>
        <v>8.02</v>
      </c>
      <c r="H109" s="79">
        <v>8.02</v>
      </c>
      <c r="I109" s="79">
        <f>H109</f>
        <v>8.02</v>
      </c>
      <c r="J109" s="23"/>
    </row>
    <row r="110" spans="1:10" ht="16" x14ac:dyDescent="0.2">
      <c r="A110" s="63"/>
      <c r="B110" s="258"/>
      <c r="C110" s="44"/>
      <c r="D110" s="44"/>
      <c r="E110" s="165"/>
      <c r="F110" s="252"/>
      <c r="G110" s="144"/>
      <c r="H110" s="79"/>
      <c r="I110" s="79"/>
      <c r="J110" s="23"/>
    </row>
    <row r="111" spans="1:10" ht="16" x14ac:dyDescent="0.2">
      <c r="A111" s="63">
        <f>A109+1</f>
        <v>30</v>
      </c>
      <c r="B111" s="75" t="s">
        <v>564</v>
      </c>
      <c r="C111" s="168" t="s">
        <v>330</v>
      </c>
      <c r="D111" s="168" t="s">
        <v>411</v>
      </c>
      <c r="E111" s="169">
        <v>200000</v>
      </c>
      <c r="F111" s="109">
        <f>H111-G111</f>
        <v>17.29</v>
      </c>
      <c r="G111" s="144">
        <v>0.91</v>
      </c>
      <c r="H111" s="78">
        <v>18.2</v>
      </c>
      <c r="I111" s="78">
        <f>SUM(H111:H116)</f>
        <v>24.640000000000004</v>
      </c>
      <c r="J111" s="23"/>
    </row>
    <row r="112" spans="1:10" ht="16" x14ac:dyDescent="0.2">
      <c r="A112" s="63"/>
      <c r="B112" s="75" t="s">
        <v>564</v>
      </c>
      <c r="C112" s="168"/>
      <c r="D112" s="168" t="s">
        <v>417</v>
      </c>
      <c r="E112" s="169">
        <v>10000</v>
      </c>
      <c r="F112" s="109">
        <v>1.81</v>
      </c>
      <c r="G112" s="144"/>
      <c r="H112" s="78">
        <f>F112</f>
        <v>1.81</v>
      </c>
      <c r="I112" s="78"/>
      <c r="J112" s="23"/>
    </row>
    <row r="113" spans="1:10" ht="16" x14ac:dyDescent="0.2">
      <c r="A113" s="63"/>
      <c r="B113" s="75" t="s">
        <v>564</v>
      </c>
      <c r="C113" s="168"/>
      <c r="D113" s="168" t="s">
        <v>412</v>
      </c>
      <c r="E113" s="169">
        <v>10000</v>
      </c>
      <c r="F113" s="109">
        <v>3.42</v>
      </c>
      <c r="G113" s="144"/>
      <c r="H113" s="78">
        <f>F113</f>
        <v>3.42</v>
      </c>
      <c r="I113" s="78"/>
      <c r="J113" s="23"/>
    </row>
    <row r="114" spans="1:10" ht="16" x14ac:dyDescent="0.2">
      <c r="A114" s="63"/>
      <c r="B114" s="75" t="s">
        <v>564</v>
      </c>
      <c r="C114" s="168"/>
      <c r="D114" s="168" t="s">
        <v>413</v>
      </c>
      <c r="E114" s="169">
        <v>10000</v>
      </c>
      <c r="F114" s="109">
        <v>0.42</v>
      </c>
      <c r="G114" s="144"/>
      <c r="H114" s="78">
        <f>F114</f>
        <v>0.42</v>
      </c>
      <c r="I114" s="78"/>
    </row>
    <row r="115" spans="1:10" ht="16" x14ac:dyDescent="0.2">
      <c r="A115" s="63"/>
      <c r="B115" s="75" t="s">
        <v>564</v>
      </c>
      <c r="C115" s="168"/>
      <c r="D115" s="168" t="s">
        <v>418</v>
      </c>
      <c r="E115" s="169">
        <v>10000</v>
      </c>
      <c r="F115" s="253">
        <v>0.44</v>
      </c>
      <c r="G115" s="144"/>
      <c r="H115" s="78">
        <f>F115</f>
        <v>0.44</v>
      </c>
      <c r="I115" s="78"/>
      <c r="J115" s="23"/>
    </row>
    <row r="116" spans="1:10" ht="16" x14ac:dyDescent="0.2">
      <c r="A116" s="63"/>
      <c r="B116" s="75" t="s">
        <v>564</v>
      </c>
      <c r="C116" s="168"/>
      <c r="D116" s="168" t="s">
        <v>414</v>
      </c>
      <c r="E116" s="169">
        <v>10000</v>
      </c>
      <c r="F116" s="253">
        <v>0.35</v>
      </c>
      <c r="G116" s="144"/>
      <c r="H116" s="78">
        <f>F116</f>
        <v>0.35</v>
      </c>
      <c r="I116" s="78"/>
      <c r="J116" s="23"/>
    </row>
    <row r="117" spans="1:10" ht="16" x14ac:dyDescent="0.2">
      <c r="A117" s="63"/>
      <c r="B117" s="172"/>
      <c r="C117" s="168"/>
      <c r="D117" s="212"/>
      <c r="E117" s="169"/>
      <c r="F117" s="109"/>
      <c r="G117" s="144"/>
      <c r="H117" s="78"/>
      <c r="I117" s="78"/>
      <c r="J117" s="23"/>
    </row>
    <row r="118" spans="1:10" ht="16" x14ac:dyDescent="0.2">
      <c r="A118" s="63"/>
      <c r="B118" s="172" t="s">
        <v>565</v>
      </c>
      <c r="C118" s="168" t="s">
        <v>490</v>
      </c>
      <c r="D118" s="212" t="s">
        <v>411</v>
      </c>
      <c r="E118" s="169">
        <v>10000</v>
      </c>
      <c r="F118" s="109" t="s">
        <v>492</v>
      </c>
      <c r="G118" s="144">
        <v>3.08</v>
      </c>
      <c r="H118" s="78">
        <f>G118</f>
        <v>3.08</v>
      </c>
      <c r="I118" s="78">
        <f>H118</f>
        <v>3.08</v>
      </c>
      <c r="J118" s="23"/>
    </row>
    <row r="119" spans="1:10" ht="16" x14ac:dyDescent="0.2">
      <c r="A119" s="63"/>
      <c r="B119" s="172"/>
      <c r="C119" s="168"/>
      <c r="D119" s="212"/>
      <c r="E119" s="169"/>
      <c r="F119" s="109"/>
      <c r="G119" s="144"/>
      <c r="H119" s="78"/>
      <c r="I119" s="78"/>
      <c r="J119" s="23"/>
    </row>
    <row r="120" spans="1:10" ht="16" x14ac:dyDescent="0.2">
      <c r="A120" s="63">
        <f>A111+1</f>
        <v>31</v>
      </c>
      <c r="B120" s="75" t="s">
        <v>566</v>
      </c>
      <c r="C120" s="66" t="s">
        <v>25</v>
      </c>
      <c r="D120" s="66" t="s">
        <v>411</v>
      </c>
      <c r="E120" s="79">
        <v>10000</v>
      </c>
      <c r="F120" s="109">
        <v>0</v>
      </c>
      <c r="G120" s="144">
        <f>H120-F120</f>
        <v>3.08</v>
      </c>
      <c r="H120" s="79">
        <v>3.08</v>
      </c>
      <c r="I120" s="79">
        <f>H120</f>
        <v>3.08</v>
      </c>
      <c r="J120" s="23"/>
    </row>
    <row r="121" spans="1:10" ht="16" x14ac:dyDescent="0.2">
      <c r="A121" s="63"/>
      <c r="B121" s="75"/>
      <c r="C121" s="66"/>
      <c r="D121" s="66"/>
      <c r="E121" s="79"/>
      <c r="F121" s="109"/>
      <c r="G121" s="144"/>
      <c r="H121" s="79"/>
      <c r="I121" s="79"/>
      <c r="J121" s="23"/>
    </row>
    <row r="122" spans="1:10" ht="16" x14ac:dyDescent="0.2">
      <c r="A122" s="63">
        <f>A120+1</f>
        <v>32</v>
      </c>
      <c r="B122" s="75" t="s">
        <v>567</v>
      </c>
      <c r="C122" s="66" t="s">
        <v>88</v>
      </c>
      <c r="D122" s="66" t="s">
        <v>411</v>
      </c>
      <c r="E122" s="78">
        <v>250000</v>
      </c>
      <c r="F122" s="109">
        <f>H122-G122</f>
        <v>48.24</v>
      </c>
      <c r="G122" s="144">
        <v>2.0099999999999998</v>
      </c>
      <c r="H122" s="78">
        <v>50.25</v>
      </c>
      <c r="I122" s="78">
        <f>SUM(H122:H127)</f>
        <v>132.88</v>
      </c>
      <c r="J122" s="23"/>
    </row>
    <row r="123" spans="1:10" ht="16" x14ac:dyDescent="0.2">
      <c r="A123" s="63"/>
      <c r="B123" s="75" t="s">
        <v>567</v>
      </c>
      <c r="C123" s="66"/>
      <c r="D123" s="66" t="s">
        <v>417</v>
      </c>
      <c r="E123" s="78">
        <v>50000</v>
      </c>
      <c r="F123" s="109">
        <v>57.85</v>
      </c>
      <c r="G123" s="144"/>
      <c r="H123" s="78">
        <f>F123</f>
        <v>57.85</v>
      </c>
      <c r="I123" s="78"/>
      <c r="J123" s="211"/>
    </row>
    <row r="124" spans="1:10" ht="16" x14ac:dyDescent="0.2">
      <c r="A124" s="63"/>
      <c r="B124" s="75" t="s">
        <v>567</v>
      </c>
      <c r="C124" s="66"/>
      <c r="D124" s="66" t="s">
        <v>412</v>
      </c>
      <c r="E124" s="78">
        <v>10000</v>
      </c>
      <c r="F124" s="109">
        <v>3.42</v>
      </c>
      <c r="G124" s="144"/>
      <c r="H124" s="78">
        <f>F124</f>
        <v>3.42</v>
      </c>
      <c r="I124" s="78"/>
      <c r="J124" s="23"/>
    </row>
    <row r="125" spans="1:10" ht="16" x14ac:dyDescent="0.2">
      <c r="A125" s="63"/>
      <c r="B125" s="75" t="s">
        <v>567</v>
      </c>
      <c r="C125" s="66"/>
      <c r="D125" s="66" t="s">
        <v>413</v>
      </c>
      <c r="E125" s="78">
        <v>250000</v>
      </c>
      <c r="F125" s="109">
        <v>10.45</v>
      </c>
      <c r="G125" s="144"/>
      <c r="H125" s="78">
        <f>F125</f>
        <v>10.45</v>
      </c>
      <c r="I125" s="78"/>
      <c r="J125" s="23"/>
    </row>
    <row r="126" spans="1:10" ht="16" x14ac:dyDescent="0.2">
      <c r="A126" s="63"/>
      <c r="B126" s="75" t="s">
        <v>567</v>
      </c>
      <c r="C126" s="66"/>
      <c r="D126" s="66" t="s">
        <v>418</v>
      </c>
      <c r="E126" s="78">
        <v>240000</v>
      </c>
      <c r="F126" s="109">
        <v>10.56</v>
      </c>
      <c r="G126" s="144"/>
      <c r="H126" s="79">
        <f>F126</f>
        <v>10.56</v>
      </c>
      <c r="I126" s="79"/>
      <c r="J126" s="23"/>
    </row>
    <row r="127" spans="1:10" ht="16" x14ac:dyDescent="0.2">
      <c r="A127" s="63"/>
      <c r="B127" s="75" t="s">
        <v>567</v>
      </c>
      <c r="C127" s="66"/>
      <c r="D127" s="66" t="s">
        <v>414</v>
      </c>
      <c r="E127" s="79">
        <v>10000</v>
      </c>
      <c r="F127" s="109">
        <v>0.35</v>
      </c>
      <c r="G127" s="144"/>
      <c r="H127" s="79">
        <f>F127</f>
        <v>0.35</v>
      </c>
      <c r="I127" s="79"/>
      <c r="J127" s="23"/>
    </row>
    <row r="128" spans="1:10" ht="16" x14ac:dyDescent="0.2">
      <c r="A128" s="63"/>
      <c r="B128" s="75"/>
      <c r="C128" s="66"/>
      <c r="D128" s="66"/>
      <c r="E128" s="79"/>
      <c r="F128" s="109"/>
      <c r="G128" s="144"/>
      <c r="H128" s="79"/>
      <c r="I128" s="79"/>
      <c r="J128" s="23"/>
    </row>
    <row r="129" spans="1:10" ht="16" x14ac:dyDescent="0.2">
      <c r="A129" s="63">
        <f>A122+1</f>
        <v>33</v>
      </c>
      <c r="B129" s="75" t="s">
        <v>568</v>
      </c>
      <c r="C129" s="66" t="s">
        <v>173</v>
      </c>
      <c r="D129" s="66" t="s">
        <v>411</v>
      </c>
      <c r="E129" s="79">
        <v>10000</v>
      </c>
      <c r="F129" s="109">
        <v>0</v>
      </c>
      <c r="G129" s="144">
        <f>H129-F129</f>
        <v>12.48</v>
      </c>
      <c r="H129" s="79">
        <v>12.48</v>
      </c>
      <c r="I129" s="79">
        <f>SUM(H129:H131)</f>
        <v>24.470000000000002</v>
      </c>
      <c r="J129" s="23"/>
    </row>
    <row r="130" spans="1:10" ht="16" x14ac:dyDescent="0.2">
      <c r="A130" s="63"/>
      <c r="B130" s="75" t="s">
        <v>568</v>
      </c>
      <c r="C130" s="66"/>
      <c r="D130" s="66" t="s">
        <v>417</v>
      </c>
      <c r="E130" s="79">
        <v>10000</v>
      </c>
      <c r="F130" s="109">
        <v>11.57</v>
      </c>
      <c r="G130" s="144"/>
      <c r="H130" s="79">
        <f>F130</f>
        <v>11.57</v>
      </c>
      <c r="I130" s="79"/>
      <c r="J130" s="23"/>
    </row>
    <row r="131" spans="1:10" ht="16" x14ac:dyDescent="0.2">
      <c r="A131" s="63"/>
      <c r="B131" s="75" t="s">
        <v>568</v>
      </c>
      <c r="C131" s="66"/>
      <c r="D131" s="66" t="s">
        <v>413</v>
      </c>
      <c r="E131" s="78">
        <v>10000</v>
      </c>
      <c r="F131" s="109">
        <v>0.42</v>
      </c>
      <c r="G131" s="144"/>
      <c r="H131" s="78">
        <f>F131</f>
        <v>0.42</v>
      </c>
      <c r="I131" s="78"/>
      <c r="J131" s="23"/>
    </row>
    <row r="132" spans="1:10" ht="16" x14ac:dyDescent="0.2">
      <c r="A132" s="63"/>
      <c r="B132" s="75"/>
      <c r="C132" s="66"/>
      <c r="D132" s="66"/>
      <c r="E132" s="78"/>
      <c r="F132" s="109"/>
      <c r="G132" s="144"/>
      <c r="H132" s="78"/>
      <c r="I132" s="78"/>
      <c r="J132" s="23"/>
    </row>
    <row r="133" spans="1:10" ht="16" x14ac:dyDescent="0.2">
      <c r="A133" s="63">
        <f>A129+1</f>
        <v>34</v>
      </c>
      <c r="B133" s="75" t="s">
        <v>569</v>
      </c>
      <c r="C133" s="66" t="s">
        <v>189</v>
      </c>
      <c r="D133" s="66" t="s">
        <v>411</v>
      </c>
      <c r="E133" s="78">
        <v>100000</v>
      </c>
      <c r="F133" s="109">
        <f>H133-G133</f>
        <v>72.180000000000007</v>
      </c>
      <c r="G133" s="144">
        <v>8.02</v>
      </c>
      <c r="H133" s="78">
        <v>80.2</v>
      </c>
      <c r="I133" s="78">
        <f>SUM(H133:H134)</f>
        <v>84.38</v>
      </c>
      <c r="J133" s="211"/>
    </row>
    <row r="134" spans="1:10" ht="16" x14ac:dyDescent="0.2">
      <c r="A134" s="63"/>
      <c r="B134" s="75" t="s">
        <v>569</v>
      </c>
      <c r="C134" s="66"/>
      <c r="D134" s="66" t="s">
        <v>413</v>
      </c>
      <c r="E134" s="79">
        <v>100000</v>
      </c>
      <c r="F134" s="109">
        <v>4.18</v>
      </c>
      <c r="G134" s="144"/>
      <c r="H134" s="79">
        <f>F134</f>
        <v>4.18</v>
      </c>
      <c r="I134" s="79"/>
      <c r="J134" s="23"/>
    </row>
    <row r="135" spans="1:10" ht="16" x14ac:dyDescent="0.2">
      <c r="A135" s="63"/>
      <c r="B135" s="75"/>
      <c r="C135" s="66"/>
      <c r="D135" s="66"/>
      <c r="E135" s="79"/>
      <c r="F135" s="109"/>
      <c r="G135" s="144"/>
      <c r="H135" s="79"/>
      <c r="I135" s="79"/>
      <c r="J135" s="23"/>
    </row>
    <row r="136" spans="1:10" ht="16" x14ac:dyDescent="0.2">
      <c r="A136" s="63">
        <f>A133+1</f>
        <v>35</v>
      </c>
      <c r="B136" s="75" t="s">
        <v>570</v>
      </c>
      <c r="C136" s="66" t="s">
        <v>143</v>
      </c>
      <c r="D136" s="66" t="s">
        <v>411</v>
      </c>
      <c r="E136" s="78">
        <v>10000</v>
      </c>
      <c r="F136" s="109">
        <v>0</v>
      </c>
      <c r="G136" s="144">
        <v>0.66</v>
      </c>
      <c r="H136" s="78">
        <v>0.66</v>
      </c>
      <c r="I136" s="78">
        <f>SUM(H136:H137)</f>
        <v>4.84</v>
      </c>
      <c r="J136" s="211"/>
    </row>
    <row r="137" spans="1:10" ht="16" x14ac:dyDescent="0.2">
      <c r="A137" s="63"/>
      <c r="B137" s="75" t="s">
        <v>570</v>
      </c>
      <c r="C137" s="66"/>
      <c r="D137" s="66" t="s">
        <v>413</v>
      </c>
      <c r="E137" s="79">
        <v>100000</v>
      </c>
      <c r="F137" s="109">
        <v>4.18</v>
      </c>
      <c r="G137" s="144"/>
      <c r="H137" s="79">
        <f>F137</f>
        <v>4.18</v>
      </c>
      <c r="I137" s="79"/>
      <c r="J137" s="23"/>
    </row>
    <row r="138" spans="1:10" ht="16" x14ac:dyDescent="0.2">
      <c r="A138" s="63"/>
      <c r="B138" s="75"/>
      <c r="C138" s="66"/>
      <c r="D138" s="66"/>
      <c r="E138" s="79"/>
      <c r="F138" s="109"/>
      <c r="G138" s="144"/>
      <c r="H138" s="79"/>
      <c r="I138" s="79"/>
      <c r="J138" s="23"/>
    </row>
    <row r="139" spans="1:10" ht="16" x14ac:dyDescent="0.2">
      <c r="A139" s="63">
        <f>A136+1</f>
        <v>36</v>
      </c>
      <c r="B139" s="75" t="s">
        <v>571</v>
      </c>
      <c r="C139" s="66" t="s">
        <v>235</v>
      </c>
      <c r="D139" s="66" t="s">
        <v>411</v>
      </c>
      <c r="E139" s="79">
        <v>10000</v>
      </c>
      <c r="F139" s="109">
        <v>0</v>
      </c>
      <c r="G139" s="144">
        <f>H139-F139</f>
        <v>2.0099999999999998</v>
      </c>
      <c r="H139" s="79">
        <v>2.0099999999999998</v>
      </c>
      <c r="I139" s="79">
        <f>SUM(H139:H140)</f>
        <v>6.42</v>
      </c>
      <c r="J139" s="23"/>
    </row>
    <row r="140" spans="1:10" ht="16" x14ac:dyDescent="0.2">
      <c r="A140" s="63"/>
      <c r="B140" s="75" t="s">
        <v>571</v>
      </c>
      <c r="C140" s="66"/>
      <c r="D140" s="66" t="s">
        <v>417</v>
      </c>
      <c r="E140" s="79">
        <v>10000</v>
      </c>
      <c r="F140" s="109">
        <v>4.41</v>
      </c>
      <c r="G140" s="144"/>
      <c r="H140" s="79">
        <f>F140</f>
        <v>4.41</v>
      </c>
      <c r="I140" s="79"/>
      <c r="J140" s="23"/>
    </row>
    <row r="141" spans="1:10" ht="16" x14ac:dyDescent="0.2">
      <c r="A141" s="63"/>
      <c r="B141" s="75"/>
      <c r="C141" s="66"/>
      <c r="D141" s="66"/>
      <c r="E141" s="79"/>
      <c r="F141" s="109"/>
      <c r="G141" s="144"/>
      <c r="H141" s="79"/>
      <c r="I141" s="79"/>
      <c r="J141" s="23"/>
    </row>
    <row r="142" spans="1:10" ht="16" x14ac:dyDescent="0.2">
      <c r="A142" s="63">
        <f>A139+1</f>
        <v>37</v>
      </c>
      <c r="B142" s="75" t="s">
        <v>572</v>
      </c>
      <c r="C142" s="66" t="s">
        <v>29</v>
      </c>
      <c r="D142" s="66" t="s">
        <v>411</v>
      </c>
      <c r="E142" s="78">
        <v>10000</v>
      </c>
      <c r="F142" s="109">
        <v>0</v>
      </c>
      <c r="G142" s="144">
        <f>H142-F142</f>
        <v>3.08</v>
      </c>
      <c r="H142" s="78">
        <v>3.08</v>
      </c>
      <c r="I142" s="78">
        <f>SUM(H142:H143)</f>
        <v>3.08</v>
      </c>
      <c r="J142" s="211"/>
    </row>
    <row r="143" spans="1:10" ht="16" x14ac:dyDescent="0.2">
      <c r="A143" s="63"/>
      <c r="B143" s="75"/>
      <c r="C143" s="66"/>
      <c r="D143" s="66"/>
      <c r="E143" s="78"/>
      <c r="F143" s="109"/>
      <c r="G143" s="144"/>
      <c r="H143" s="78"/>
      <c r="I143" s="78"/>
      <c r="J143" s="23"/>
    </row>
    <row r="144" spans="1:10" ht="16" x14ac:dyDescent="0.2">
      <c r="A144" s="63"/>
      <c r="B144" s="75"/>
      <c r="C144" s="66"/>
      <c r="D144" s="66"/>
      <c r="E144" s="79"/>
      <c r="F144" s="109"/>
      <c r="G144" s="144"/>
      <c r="H144" s="79"/>
      <c r="I144" s="79"/>
      <c r="J144" s="23"/>
    </row>
    <row r="145" spans="1:15" ht="16" x14ac:dyDescent="0.2">
      <c r="A145" s="63">
        <f>A142+1</f>
        <v>38</v>
      </c>
      <c r="B145" s="75" t="s">
        <v>573</v>
      </c>
      <c r="C145" s="66" t="s">
        <v>201</v>
      </c>
      <c r="D145" s="66" t="s">
        <v>411</v>
      </c>
      <c r="E145" s="79">
        <v>10000</v>
      </c>
      <c r="F145" s="109">
        <v>0</v>
      </c>
      <c r="G145" s="144">
        <f>H145-F145</f>
        <v>1.26</v>
      </c>
      <c r="H145" s="79">
        <v>1.26</v>
      </c>
      <c r="I145" s="79">
        <f>SUM(H145:H150)</f>
        <v>25.18</v>
      </c>
      <c r="J145" s="23"/>
    </row>
    <row r="146" spans="1:15" ht="16" x14ac:dyDescent="0.2">
      <c r="A146" s="63"/>
      <c r="B146" s="75" t="s">
        <v>573</v>
      </c>
      <c r="C146" s="66"/>
      <c r="D146" s="173" t="s">
        <v>417</v>
      </c>
      <c r="E146" s="79">
        <v>10000</v>
      </c>
      <c r="F146" s="109">
        <v>11.57</v>
      </c>
      <c r="G146" s="144"/>
      <c r="H146" s="79">
        <f>F146</f>
        <v>11.57</v>
      </c>
      <c r="I146" s="79"/>
      <c r="J146" s="23"/>
    </row>
    <row r="147" spans="1:15" ht="16" x14ac:dyDescent="0.2">
      <c r="A147" s="63"/>
      <c r="B147" s="75" t="s">
        <v>573</v>
      </c>
      <c r="C147" s="66"/>
      <c r="D147" s="173" t="s">
        <v>412</v>
      </c>
      <c r="E147" s="79">
        <v>10000</v>
      </c>
      <c r="F147" s="109">
        <v>3.42</v>
      </c>
      <c r="G147" s="144"/>
      <c r="H147" s="79">
        <f>F147</f>
        <v>3.42</v>
      </c>
      <c r="I147" s="79"/>
      <c r="J147" s="23"/>
    </row>
    <row r="148" spans="1:15" ht="16" x14ac:dyDescent="0.2">
      <c r="A148" s="63"/>
      <c r="B148" s="75" t="s">
        <v>573</v>
      </c>
      <c r="C148" s="66"/>
      <c r="D148" s="173" t="s">
        <v>413</v>
      </c>
      <c r="E148" s="79">
        <v>100000</v>
      </c>
      <c r="F148" s="109">
        <v>4.18</v>
      </c>
      <c r="G148" s="144"/>
      <c r="H148" s="79">
        <f>F148</f>
        <v>4.18</v>
      </c>
      <c r="I148" s="79"/>
      <c r="J148" s="23"/>
    </row>
    <row r="149" spans="1:15" ht="16" x14ac:dyDescent="0.2">
      <c r="A149" s="63"/>
      <c r="B149" s="75" t="s">
        <v>573</v>
      </c>
      <c r="C149" s="66"/>
      <c r="D149" s="173" t="s">
        <v>418</v>
      </c>
      <c r="E149" s="78">
        <v>100000</v>
      </c>
      <c r="F149" s="109">
        <v>4.4000000000000004</v>
      </c>
      <c r="G149" s="144"/>
      <c r="H149" s="79">
        <f>F149</f>
        <v>4.4000000000000004</v>
      </c>
      <c r="I149" s="79"/>
      <c r="J149" s="23"/>
    </row>
    <row r="150" spans="1:15" ht="16" x14ac:dyDescent="0.2">
      <c r="A150" s="63"/>
      <c r="B150" s="75" t="s">
        <v>573</v>
      </c>
      <c r="C150" s="66"/>
      <c r="D150" s="173" t="s">
        <v>414</v>
      </c>
      <c r="E150" s="79">
        <v>10000</v>
      </c>
      <c r="F150" s="109">
        <v>0.35</v>
      </c>
      <c r="G150" s="144"/>
      <c r="H150" s="79">
        <f>F150</f>
        <v>0.35</v>
      </c>
      <c r="I150" s="79"/>
      <c r="J150" s="23"/>
    </row>
    <row r="151" spans="1:15" ht="16" x14ac:dyDescent="0.2">
      <c r="A151" s="63"/>
      <c r="B151" s="75"/>
      <c r="C151" s="66"/>
      <c r="D151" s="66"/>
      <c r="E151" s="79"/>
      <c r="F151" s="109"/>
      <c r="G151" s="144"/>
      <c r="H151" s="79"/>
      <c r="I151" s="79"/>
      <c r="J151" s="23"/>
    </row>
    <row r="152" spans="1:15" ht="16" x14ac:dyDescent="0.2">
      <c r="A152" s="63">
        <v>39</v>
      </c>
      <c r="B152" s="75" t="s">
        <v>574</v>
      </c>
      <c r="C152" s="85" t="s">
        <v>226</v>
      </c>
      <c r="D152" s="85" t="s">
        <v>411</v>
      </c>
      <c r="E152" s="86">
        <v>10000</v>
      </c>
      <c r="F152" s="251">
        <v>0</v>
      </c>
      <c r="G152" s="144">
        <f>H152-F152</f>
        <v>0.66</v>
      </c>
      <c r="H152" s="86">
        <v>0.66</v>
      </c>
      <c r="I152" s="86">
        <f>SUM(H152:H153)</f>
        <v>0.66</v>
      </c>
      <c r="J152" s="23"/>
    </row>
    <row r="153" spans="1:15" ht="16" x14ac:dyDescent="0.2">
      <c r="A153" s="63"/>
      <c r="B153" s="75"/>
      <c r="C153" s="85"/>
      <c r="D153" s="85"/>
      <c r="E153" s="86"/>
      <c r="F153" s="251"/>
      <c r="G153" s="242"/>
      <c r="H153" s="86"/>
      <c r="I153" s="86"/>
      <c r="J153" s="23"/>
    </row>
    <row r="154" spans="1:15" ht="16" x14ac:dyDescent="0.2">
      <c r="A154" s="63"/>
      <c r="B154" s="75"/>
      <c r="C154" s="85"/>
      <c r="D154" s="85"/>
      <c r="E154" s="86"/>
      <c r="F154" s="251"/>
      <c r="G154" s="242"/>
      <c r="H154" s="86"/>
      <c r="I154" s="86"/>
      <c r="J154" s="23"/>
    </row>
    <row r="155" spans="1:15" ht="16" x14ac:dyDescent="0.2">
      <c r="A155" s="63">
        <f>A152+1</f>
        <v>40</v>
      </c>
      <c r="B155" s="75" t="s">
        <v>575</v>
      </c>
      <c r="C155" s="168" t="s">
        <v>332</v>
      </c>
      <c r="D155" s="168" t="s">
        <v>411</v>
      </c>
      <c r="E155" s="169">
        <v>250000</v>
      </c>
      <c r="F155" s="251">
        <v>15.84</v>
      </c>
      <c r="G155" s="144">
        <f>H155-F155</f>
        <v>0.66000000000000014</v>
      </c>
      <c r="H155" s="86">
        <v>16.5</v>
      </c>
      <c r="I155" s="86">
        <f>SUM(H155:H156)</f>
        <v>26.95</v>
      </c>
      <c r="J155" s="23"/>
      <c r="M155" s="13"/>
      <c r="N155" s="42"/>
      <c r="O155" s="45"/>
    </row>
    <row r="156" spans="1:15" ht="16" x14ac:dyDescent="0.2">
      <c r="A156" s="63"/>
      <c r="B156" s="75" t="s">
        <v>575</v>
      </c>
      <c r="C156" s="168"/>
      <c r="D156" s="168" t="s">
        <v>413</v>
      </c>
      <c r="E156" s="169">
        <v>250000</v>
      </c>
      <c r="F156" s="251">
        <v>10.45</v>
      </c>
      <c r="G156" s="242"/>
      <c r="H156" s="86">
        <f>F156</f>
        <v>10.45</v>
      </c>
      <c r="I156" s="86"/>
      <c r="J156" s="23"/>
      <c r="M156" s="13"/>
      <c r="N156" s="42"/>
      <c r="O156" s="45"/>
    </row>
    <row r="157" spans="1:15" ht="16" x14ac:dyDescent="0.2">
      <c r="A157" s="63"/>
      <c r="B157" s="75"/>
      <c r="C157" s="168"/>
      <c r="D157" s="168"/>
      <c r="E157" s="169"/>
      <c r="F157" s="251"/>
      <c r="G157" s="242"/>
      <c r="H157" s="86"/>
      <c r="I157" s="86"/>
      <c r="J157" s="23"/>
      <c r="M157" s="13"/>
      <c r="N157" s="42"/>
      <c r="O157" s="45"/>
    </row>
    <row r="158" spans="1:15" ht="16" x14ac:dyDescent="0.2">
      <c r="A158" s="63">
        <f>A155+1</f>
        <v>41</v>
      </c>
      <c r="B158" s="75" t="s">
        <v>576</v>
      </c>
      <c r="C158" s="66" t="s">
        <v>71</v>
      </c>
      <c r="D158" s="66" t="s">
        <v>411</v>
      </c>
      <c r="E158" s="79">
        <v>50000</v>
      </c>
      <c r="F158" s="109">
        <v>8.0399999999999991</v>
      </c>
      <c r="G158" s="144">
        <f>H158-F158</f>
        <v>2.0100000000000016</v>
      </c>
      <c r="H158" s="79">
        <v>10.050000000000001</v>
      </c>
      <c r="I158" s="79">
        <f>SUM(H158:H161)</f>
        <v>25</v>
      </c>
      <c r="J158" s="23"/>
    </row>
    <row r="159" spans="1:15" ht="16" x14ac:dyDescent="0.2">
      <c r="A159" s="63"/>
      <c r="B159" s="75" t="s">
        <v>576</v>
      </c>
      <c r="C159" s="66"/>
      <c r="D159" s="66" t="s">
        <v>417</v>
      </c>
      <c r="E159" s="79">
        <v>30000</v>
      </c>
      <c r="F159" s="109">
        <v>13.23</v>
      </c>
      <c r="G159" s="144"/>
      <c r="H159" s="79">
        <f>F159</f>
        <v>13.23</v>
      </c>
      <c r="I159" s="79"/>
      <c r="J159" s="23"/>
    </row>
    <row r="160" spans="1:15" ht="16" x14ac:dyDescent="0.2">
      <c r="A160" s="63"/>
      <c r="B160" s="75" t="s">
        <v>576</v>
      </c>
      <c r="C160" s="66"/>
      <c r="D160" s="66" t="s">
        <v>413</v>
      </c>
      <c r="E160" s="79">
        <v>20000</v>
      </c>
      <c r="F160" s="109">
        <v>0.84</v>
      </c>
      <c r="G160" s="144"/>
      <c r="H160" s="79">
        <f>F160</f>
        <v>0.84</v>
      </c>
      <c r="I160" s="79"/>
      <c r="J160" s="23"/>
    </row>
    <row r="161" spans="1:10" ht="16" x14ac:dyDescent="0.2">
      <c r="A161" s="63"/>
      <c r="B161" s="75" t="s">
        <v>576</v>
      </c>
      <c r="C161" s="66"/>
      <c r="D161" s="66" t="s">
        <v>418</v>
      </c>
      <c r="E161" s="79">
        <v>20000</v>
      </c>
      <c r="F161" s="109">
        <v>0.88</v>
      </c>
      <c r="G161" s="144"/>
      <c r="H161" s="79">
        <f>F161</f>
        <v>0.88</v>
      </c>
      <c r="I161" s="79"/>
      <c r="J161" s="23"/>
    </row>
    <row r="162" spans="1:10" ht="16" x14ac:dyDescent="0.2">
      <c r="A162" s="63"/>
      <c r="B162" s="75"/>
      <c r="C162" s="66"/>
      <c r="D162" s="66"/>
      <c r="E162" s="79"/>
      <c r="F162" s="109"/>
      <c r="G162" s="144"/>
      <c r="H162" s="79"/>
      <c r="I162" s="79"/>
      <c r="J162" s="23"/>
    </row>
    <row r="163" spans="1:10" ht="16" x14ac:dyDescent="0.2">
      <c r="A163" s="63">
        <f>A158+1</f>
        <v>42</v>
      </c>
      <c r="B163" s="75" t="s">
        <v>577</v>
      </c>
      <c r="C163" s="66" t="s">
        <v>131</v>
      </c>
      <c r="D163" s="66" t="s">
        <v>411</v>
      </c>
      <c r="E163" s="79">
        <v>10000</v>
      </c>
      <c r="F163" s="109">
        <v>0</v>
      </c>
      <c r="G163" s="144">
        <f>H163-F163</f>
        <v>3.08</v>
      </c>
      <c r="H163" s="79">
        <v>3.08</v>
      </c>
      <c r="I163" s="79">
        <f>SUM(H163:H166)</f>
        <v>15.78</v>
      </c>
      <c r="J163" s="23"/>
    </row>
    <row r="164" spans="1:10" ht="16" x14ac:dyDescent="0.2">
      <c r="A164" s="63"/>
      <c r="B164" s="75" t="s">
        <v>577</v>
      </c>
      <c r="C164" s="66"/>
      <c r="D164" s="173" t="s">
        <v>417</v>
      </c>
      <c r="E164" s="79">
        <v>10000</v>
      </c>
      <c r="F164" s="109">
        <v>4.41</v>
      </c>
      <c r="G164" s="144"/>
      <c r="H164" s="79">
        <f>F164</f>
        <v>4.41</v>
      </c>
      <c r="I164" s="79"/>
      <c r="J164" s="23"/>
    </row>
    <row r="165" spans="1:10" ht="16" x14ac:dyDescent="0.2">
      <c r="A165" s="63"/>
      <c r="B165" s="75" t="s">
        <v>577</v>
      </c>
      <c r="C165" s="66"/>
      <c r="D165" s="173" t="s">
        <v>413</v>
      </c>
      <c r="E165" s="79">
        <v>190000</v>
      </c>
      <c r="F165" s="109">
        <v>7.94</v>
      </c>
      <c r="G165" s="144"/>
      <c r="H165" s="79">
        <f>F165</f>
        <v>7.94</v>
      </c>
      <c r="I165" s="79"/>
      <c r="J165" s="23"/>
    </row>
    <row r="166" spans="1:10" ht="16" x14ac:dyDescent="0.2">
      <c r="A166" s="63"/>
      <c r="B166" s="75" t="s">
        <v>577</v>
      </c>
      <c r="C166" s="66"/>
      <c r="D166" s="173" t="s">
        <v>414</v>
      </c>
      <c r="E166" s="78">
        <v>10000</v>
      </c>
      <c r="F166" s="109">
        <v>0.35</v>
      </c>
      <c r="G166" s="144"/>
      <c r="H166" s="78">
        <f>F166</f>
        <v>0.35</v>
      </c>
      <c r="I166" s="78"/>
      <c r="J166" s="23"/>
    </row>
    <row r="167" spans="1:10" ht="16" x14ac:dyDescent="0.2">
      <c r="A167" s="63"/>
      <c r="B167" s="75"/>
      <c r="C167" s="66"/>
      <c r="D167" s="66"/>
      <c r="E167" s="79"/>
      <c r="F167" s="109"/>
      <c r="G167" s="144"/>
      <c r="H167" s="79"/>
      <c r="I167" s="79"/>
      <c r="J167" s="23"/>
    </row>
    <row r="168" spans="1:10" ht="16" x14ac:dyDescent="0.2">
      <c r="A168" s="63">
        <f>A163+1</f>
        <v>43</v>
      </c>
      <c r="B168" s="75" t="s">
        <v>578</v>
      </c>
      <c r="C168" s="85" t="s">
        <v>227</v>
      </c>
      <c r="D168" s="66" t="s">
        <v>411</v>
      </c>
      <c r="E168" s="86">
        <v>10000</v>
      </c>
      <c r="F168" s="251">
        <v>0</v>
      </c>
      <c r="G168" s="144">
        <f>H168-F168</f>
        <v>2.0099999999999998</v>
      </c>
      <c r="H168" s="86">
        <v>2.0099999999999998</v>
      </c>
      <c r="I168" s="86">
        <f>SUM(H168:H172)</f>
        <v>21.22</v>
      </c>
      <c r="J168" s="23"/>
    </row>
    <row r="169" spans="1:10" ht="16" x14ac:dyDescent="0.2">
      <c r="A169" s="63"/>
      <c r="B169" s="75" t="s">
        <v>578</v>
      </c>
      <c r="C169" s="85"/>
      <c r="D169" s="173" t="s">
        <v>412</v>
      </c>
      <c r="E169" s="86">
        <v>10000</v>
      </c>
      <c r="F169" s="251">
        <v>3.42</v>
      </c>
      <c r="G169" s="242"/>
      <c r="H169" s="86">
        <f>F169</f>
        <v>3.42</v>
      </c>
      <c r="I169" s="86"/>
      <c r="J169" s="23"/>
    </row>
    <row r="170" spans="1:10" ht="16" x14ac:dyDescent="0.2">
      <c r="A170" s="63"/>
      <c r="B170" s="75" t="s">
        <v>578</v>
      </c>
      <c r="C170" s="85"/>
      <c r="D170" s="173" t="s">
        <v>413</v>
      </c>
      <c r="E170" s="86">
        <v>180000</v>
      </c>
      <c r="F170" s="251">
        <v>7.52</v>
      </c>
      <c r="G170" s="242"/>
      <c r="H170" s="86">
        <f>F170</f>
        <v>7.52</v>
      </c>
      <c r="I170" s="86"/>
      <c r="J170" s="23"/>
    </row>
    <row r="171" spans="1:10" ht="16" x14ac:dyDescent="0.2">
      <c r="A171" s="63"/>
      <c r="B171" s="75" t="s">
        <v>578</v>
      </c>
      <c r="C171" s="85"/>
      <c r="D171" s="173" t="s">
        <v>418</v>
      </c>
      <c r="E171" s="86">
        <v>180000</v>
      </c>
      <c r="F171" s="251">
        <v>7.92</v>
      </c>
      <c r="G171" s="242"/>
      <c r="H171" s="86">
        <f>F171</f>
        <v>7.92</v>
      </c>
      <c r="I171" s="86"/>
      <c r="J171" s="23"/>
    </row>
    <row r="172" spans="1:10" ht="16" x14ac:dyDescent="0.2">
      <c r="A172" s="63"/>
      <c r="B172" s="75" t="s">
        <v>578</v>
      </c>
      <c r="C172" s="85"/>
      <c r="D172" s="173" t="s">
        <v>414</v>
      </c>
      <c r="E172" s="86">
        <v>10000</v>
      </c>
      <c r="F172" s="251">
        <v>0.35</v>
      </c>
      <c r="G172" s="242"/>
      <c r="H172" s="86">
        <f>F172</f>
        <v>0.35</v>
      </c>
      <c r="I172" s="86"/>
      <c r="J172" s="23"/>
    </row>
    <row r="173" spans="1:10" ht="16" x14ac:dyDescent="0.2">
      <c r="A173" s="63"/>
      <c r="B173" s="75"/>
      <c r="C173" s="85"/>
      <c r="D173" s="85"/>
      <c r="E173" s="86"/>
      <c r="F173" s="251"/>
      <c r="G173" s="242"/>
      <c r="H173" s="86"/>
      <c r="I173" s="86"/>
      <c r="J173" s="23"/>
    </row>
    <row r="174" spans="1:10" ht="16" x14ac:dyDescent="0.2">
      <c r="A174" s="63">
        <f>A168+1</f>
        <v>44</v>
      </c>
      <c r="B174" s="75" t="s">
        <v>579</v>
      </c>
      <c r="C174" s="66" t="s">
        <v>70</v>
      </c>
      <c r="D174" s="66" t="s">
        <v>411</v>
      </c>
      <c r="E174" s="79">
        <v>10000</v>
      </c>
      <c r="F174" s="109">
        <v>0</v>
      </c>
      <c r="G174" s="144">
        <f>H174-F174</f>
        <v>2.0099999999999998</v>
      </c>
      <c r="H174" s="79">
        <v>2.0099999999999998</v>
      </c>
      <c r="I174" s="79">
        <f>SUM(H174:H179)</f>
        <v>17.190000000000001</v>
      </c>
      <c r="J174" s="23"/>
    </row>
    <row r="175" spans="1:10" ht="16" x14ac:dyDescent="0.2">
      <c r="A175" s="63"/>
      <c r="B175" s="75" t="s">
        <v>579</v>
      </c>
      <c r="C175" s="66"/>
      <c r="D175" s="173" t="s">
        <v>417</v>
      </c>
      <c r="E175" s="79">
        <v>10000</v>
      </c>
      <c r="F175" s="109">
        <v>2.83</v>
      </c>
      <c r="G175" s="144"/>
      <c r="H175" s="79">
        <f>F175</f>
        <v>2.83</v>
      </c>
      <c r="I175" s="79"/>
      <c r="J175" s="23"/>
    </row>
    <row r="176" spans="1:10" ht="16" x14ac:dyDescent="0.2">
      <c r="A176" s="63"/>
      <c r="B176" s="75" t="s">
        <v>579</v>
      </c>
      <c r="C176" s="66"/>
      <c r="D176" s="173" t="s">
        <v>412</v>
      </c>
      <c r="E176" s="79">
        <v>10000</v>
      </c>
      <c r="F176" s="109">
        <v>3.42</v>
      </c>
      <c r="G176" s="144"/>
      <c r="H176" s="79">
        <f>F176</f>
        <v>3.42</v>
      </c>
      <c r="I176" s="79"/>
      <c r="J176" s="23"/>
    </row>
    <row r="177" spans="1:10" ht="16" x14ac:dyDescent="0.2">
      <c r="A177" s="63"/>
      <c r="B177" s="75" t="s">
        <v>579</v>
      </c>
      <c r="C177" s="66"/>
      <c r="D177" s="173" t="s">
        <v>413</v>
      </c>
      <c r="E177" s="79">
        <v>100000</v>
      </c>
      <c r="F177" s="109">
        <v>4.18</v>
      </c>
      <c r="G177" s="144"/>
      <c r="H177" s="79">
        <f>F177</f>
        <v>4.18</v>
      </c>
      <c r="I177" s="79"/>
      <c r="J177" s="23"/>
    </row>
    <row r="178" spans="1:10" ht="16" x14ac:dyDescent="0.2">
      <c r="A178" s="63"/>
      <c r="B178" s="75" t="s">
        <v>579</v>
      </c>
      <c r="C178" s="66"/>
      <c r="D178" s="173" t="s">
        <v>418</v>
      </c>
      <c r="E178" s="78">
        <v>100000</v>
      </c>
      <c r="F178" s="109">
        <v>4.4000000000000004</v>
      </c>
      <c r="G178" s="144"/>
      <c r="H178" s="79">
        <f>F178</f>
        <v>4.4000000000000004</v>
      </c>
      <c r="I178" s="79"/>
      <c r="J178" s="23"/>
    </row>
    <row r="179" spans="1:10" ht="16" x14ac:dyDescent="0.2">
      <c r="A179" s="63"/>
      <c r="B179" s="75" t="s">
        <v>579</v>
      </c>
      <c r="C179" s="66"/>
      <c r="D179" s="173" t="s">
        <v>414</v>
      </c>
      <c r="E179" s="79">
        <v>10000</v>
      </c>
      <c r="F179" s="109">
        <v>0.35</v>
      </c>
      <c r="G179" s="144"/>
      <c r="H179" s="79">
        <f>F179</f>
        <v>0.35</v>
      </c>
      <c r="I179" s="79"/>
      <c r="J179" s="23"/>
    </row>
    <row r="180" spans="1:10" ht="16" x14ac:dyDescent="0.2">
      <c r="A180" s="63"/>
      <c r="B180" s="75"/>
      <c r="C180" s="66"/>
      <c r="D180" s="66"/>
      <c r="E180" s="79"/>
      <c r="F180" s="109"/>
      <c r="G180" s="144"/>
      <c r="H180" s="79"/>
      <c r="I180" s="79"/>
      <c r="J180" s="23"/>
    </row>
    <row r="181" spans="1:10" ht="16" x14ac:dyDescent="0.2">
      <c r="A181" s="63">
        <f>A174+1</f>
        <v>45</v>
      </c>
      <c r="B181" s="75" t="s">
        <v>580</v>
      </c>
      <c r="C181" s="66" t="s">
        <v>34</v>
      </c>
      <c r="D181" s="66" t="s">
        <v>411</v>
      </c>
      <c r="E181" s="78">
        <v>10000</v>
      </c>
      <c r="F181" s="109">
        <v>0</v>
      </c>
      <c r="G181" s="144">
        <f>H181-F181</f>
        <v>3.08</v>
      </c>
      <c r="H181" s="78">
        <v>3.08</v>
      </c>
      <c r="I181" s="78">
        <v>0</v>
      </c>
      <c r="J181" s="211" t="s">
        <v>534</v>
      </c>
    </row>
    <row r="182" spans="1:10" ht="16" x14ac:dyDescent="0.2">
      <c r="A182" s="63"/>
      <c r="B182" s="75"/>
      <c r="C182" s="66"/>
      <c r="D182" s="66"/>
      <c r="E182" s="78"/>
      <c r="F182" s="109"/>
      <c r="G182" s="144"/>
      <c r="H182" s="78"/>
      <c r="I182" s="78"/>
      <c r="J182" s="23"/>
    </row>
    <row r="183" spans="1:10" ht="16" x14ac:dyDescent="0.2">
      <c r="A183" s="63">
        <f>A181+1</f>
        <v>46</v>
      </c>
      <c r="B183" s="75" t="s">
        <v>581</v>
      </c>
      <c r="C183" s="70" t="s">
        <v>214</v>
      </c>
      <c r="D183" s="70" t="s">
        <v>411</v>
      </c>
      <c r="E183" s="130">
        <v>10000</v>
      </c>
      <c r="F183" s="111">
        <v>0</v>
      </c>
      <c r="G183" s="144">
        <f>H183-F183</f>
        <v>3.08</v>
      </c>
      <c r="H183" s="130">
        <v>3.08</v>
      </c>
      <c r="I183" s="130">
        <f>H183</f>
        <v>3.08</v>
      </c>
      <c r="J183" s="211"/>
    </row>
    <row r="184" spans="1:10" ht="16" x14ac:dyDescent="0.2">
      <c r="A184" s="63"/>
      <c r="B184" s="75"/>
      <c r="C184" s="70"/>
      <c r="D184" s="70"/>
      <c r="E184" s="130"/>
      <c r="F184" s="111"/>
      <c r="G184" s="192"/>
      <c r="H184" s="130"/>
      <c r="I184" s="130"/>
      <c r="J184" s="23"/>
    </row>
    <row r="185" spans="1:10" ht="16" x14ac:dyDescent="0.2">
      <c r="A185" s="63">
        <f>A183+1</f>
        <v>47</v>
      </c>
      <c r="B185" s="75" t="s">
        <v>582</v>
      </c>
      <c r="C185" s="66" t="s">
        <v>132</v>
      </c>
      <c r="D185" s="66" t="s">
        <v>411</v>
      </c>
      <c r="E185" s="78">
        <v>190000</v>
      </c>
      <c r="F185" s="109">
        <v>11.88</v>
      </c>
      <c r="G185" s="144">
        <f>H185-F185</f>
        <v>0.65999999999999837</v>
      </c>
      <c r="H185" s="78">
        <v>12.54</v>
      </c>
      <c r="I185" s="78">
        <f>SUM(H185:H190)</f>
        <v>33.94</v>
      </c>
      <c r="J185" s="23"/>
    </row>
    <row r="186" spans="1:10" ht="16" x14ac:dyDescent="0.2">
      <c r="A186" s="63"/>
      <c r="B186" s="75" t="s">
        <v>582</v>
      </c>
      <c r="C186" s="66"/>
      <c r="D186" s="173" t="s">
        <v>417</v>
      </c>
      <c r="E186" s="78">
        <v>50000</v>
      </c>
      <c r="F186" s="109">
        <v>9.0500000000000007</v>
      </c>
      <c r="G186" s="144"/>
      <c r="H186" s="78">
        <f>F186</f>
        <v>9.0500000000000007</v>
      </c>
      <c r="I186" s="78"/>
      <c r="J186" s="23"/>
    </row>
    <row r="187" spans="1:10" ht="16" x14ac:dyDescent="0.2">
      <c r="A187" s="63"/>
      <c r="B187" s="75" t="s">
        <v>582</v>
      </c>
      <c r="C187" s="66"/>
      <c r="D187" s="173" t="s">
        <v>412</v>
      </c>
      <c r="E187" s="78">
        <v>10000</v>
      </c>
      <c r="F187" s="109">
        <v>3.42</v>
      </c>
      <c r="G187" s="144"/>
      <c r="H187" s="78">
        <f>F187</f>
        <v>3.42</v>
      </c>
      <c r="I187" s="78"/>
      <c r="J187" s="23"/>
    </row>
    <row r="188" spans="1:10" ht="16" x14ac:dyDescent="0.2">
      <c r="A188" s="63"/>
      <c r="B188" s="75" t="s">
        <v>582</v>
      </c>
      <c r="C188" s="66"/>
      <c r="D188" s="173" t="s">
        <v>413</v>
      </c>
      <c r="E188" s="78">
        <v>100000</v>
      </c>
      <c r="F188" s="109">
        <v>4.18</v>
      </c>
      <c r="G188" s="144"/>
      <c r="H188" s="78">
        <f>F188</f>
        <v>4.18</v>
      </c>
      <c r="I188" s="78"/>
      <c r="J188" s="23"/>
    </row>
    <row r="189" spans="1:10" ht="16" x14ac:dyDescent="0.2">
      <c r="A189" s="63"/>
      <c r="B189" s="75" t="s">
        <v>582</v>
      </c>
      <c r="C189" s="66"/>
      <c r="D189" s="173" t="s">
        <v>418</v>
      </c>
      <c r="E189" s="78">
        <v>100000</v>
      </c>
      <c r="F189" s="109">
        <v>4.4000000000000004</v>
      </c>
      <c r="G189" s="144"/>
      <c r="H189" s="78">
        <f>F189</f>
        <v>4.4000000000000004</v>
      </c>
      <c r="I189" s="78"/>
      <c r="J189" s="23"/>
    </row>
    <row r="190" spans="1:10" ht="16" x14ac:dyDescent="0.2">
      <c r="A190" s="63"/>
      <c r="B190" s="75" t="s">
        <v>582</v>
      </c>
      <c r="C190" s="66"/>
      <c r="D190" s="173" t="s">
        <v>414</v>
      </c>
      <c r="E190" s="78">
        <v>10000</v>
      </c>
      <c r="F190" s="109">
        <v>0.35</v>
      </c>
      <c r="G190" s="144"/>
      <c r="H190" s="78">
        <f>F190</f>
        <v>0.35</v>
      </c>
      <c r="I190" s="78"/>
      <c r="J190" s="23"/>
    </row>
    <row r="191" spans="1:10" ht="16" x14ac:dyDescent="0.2">
      <c r="A191" s="63"/>
      <c r="B191" s="75"/>
      <c r="C191" s="66"/>
      <c r="D191" s="66"/>
      <c r="E191" s="78"/>
      <c r="F191" s="109"/>
      <c r="G191" s="144"/>
      <c r="H191" s="78"/>
      <c r="I191" s="78"/>
      <c r="J191" s="23"/>
    </row>
    <row r="192" spans="1:10" ht="16" x14ac:dyDescent="0.2">
      <c r="A192" s="63">
        <f>A185+1</f>
        <v>48</v>
      </c>
      <c r="B192" s="75" t="s">
        <v>583</v>
      </c>
      <c r="C192" s="66" t="s">
        <v>133</v>
      </c>
      <c r="D192" s="66" t="s">
        <v>411</v>
      </c>
      <c r="E192" s="78">
        <v>150000</v>
      </c>
      <c r="F192" s="109">
        <f>H192-G192</f>
        <v>17.639999999999997</v>
      </c>
      <c r="G192" s="144">
        <v>1.26</v>
      </c>
      <c r="H192" s="78">
        <v>18.899999999999999</v>
      </c>
      <c r="I192" s="78">
        <f>SUM(H192:H197)</f>
        <v>80.559999999999988</v>
      </c>
      <c r="J192" s="211"/>
    </row>
    <row r="193" spans="1:10" ht="16" x14ac:dyDescent="0.2">
      <c r="A193" s="63"/>
      <c r="B193" s="75" t="s">
        <v>583</v>
      </c>
      <c r="C193" s="66"/>
      <c r="D193" s="173" t="s">
        <v>417</v>
      </c>
      <c r="E193" s="78">
        <v>150000</v>
      </c>
      <c r="F193" s="109">
        <v>42.45</v>
      </c>
      <c r="G193" s="144"/>
      <c r="H193" s="78">
        <f>F193</f>
        <v>42.45</v>
      </c>
      <c r="I193" s="78"/>
      <c r="J193" s="23"/>
    </row>
    <row r="194" spans="1:10" ht="16" x14ac:dyDescent="0.2">
      <c r="A194" s="63"/>
      <c r="B194" s="75" t="s">
        <v>583</v>
      </c>
      <c r="C194" s="66"/>
      <c r="D194" s="173" t="s">
        <v>412</v>
      </c>
      <c r="E194" s="78">
        <v>10000</v>
      </c>
      <c r="F194" s="109">
        <v>3.42</v>
      </c>
      <c r="G194" s="144"/>
      <c r="H194" s="78">
        <f>F194</f>
        <v>3.42</v>
      </c>
      <c r="I194" s="78"/>
      <c r="J194" s="23"/>
    </row>
    <row r="195" spans="1:10" ht="16" x14ac:dyDescent="0.2">
      <c r="A195" s="63"/>
      <c r="B195" s="75" t="s">
        <v>583</v>
      </c>
      <c r="C195" s="66"/>
      <c r="D195" s="173" t="s">
        <v>413</v>
      </c>
      <c r="E195" s="78">
        <v>180000</v>
      </c>
      <c r="F195" s="109">
        <v>7.52</v>
      </c>
      <c r="G195" s="144"/>
      <c r="H195" s="78">
        <f>F195</f>
        <v>7.52</v>
      </c>
      <c r="I195" s="78"/>
      <c r="J195" s="23"/>
    </row>
    <row r="196" spans="1:10" ht="16" x14ac:dyDescent="0.2">
      <c r="A196" s="63"/>
      <c r="B196" s="75" t="s">
        <v>583</v>
      </c>
      <c r="C196" s="66"/>
      <c r="D196" s="173" t="s">
        <v>418</v>
      </c>
      <c r="E196" s="78">
        <v>180000</v>
      </c>
      <c r="F196" s="109">
        <v>7.92</v>
      </c>
      <c r="G196" s="144"/>
      <c r="H196" s="78">
        <f>F196</f>
        <v>7.92</v>
      </c>
      <c r="I196" s="78"/>
      <c r="J196" s="23"/>
    </row>
    <row r="197" spans="1:10" ht="16" x14ac:dyDescent="0.2">
      <c r="A197" s="63"/>
      <c r="B197" s="75" t="s">
        <v>583</v>
      </c>
      <c r="C197" s="66"/>
      <c r="D197" s="173" t="s">
        <v>414</v>
      </c>
      <c r="E197" s="78">
        <v>10000</v>
      </c>
      <c r="F197" s="109">
        <v>0.35</v>
      </c>
      <c r="G197" s="144"/>
      <c r="H197" s="78">
        <f>F197</f>
        <v>0.35</v>
      </c>
      <c r="I197" s="78"/>
      <c r="J197" s="23"/>
    </row>
    <row r="198" spans="1:10" ht="16" x14ac:dyDescent="0.2">
      <c r="A198" s="63"/>
      <c r="B198" s="75"/>
      <c r="C198" s="66"/>
      <c r="D198" s="66"/>
      <c r="E198" s="78"/>
      <c r="F198" s="109"/>
      <c r="G198" s="144"/>
      <c r="H198" s="78"/>
      <c r="I198" s="78"/>
      <c r="J198" s="23"/>
    </row>
    <row r="199" spans="1:10" ht="16" x14ac:dyDescent="0.2">
      <c r="A199" s="63">
        <f>A192+1</f>
        <v>49</v>
      </c>
      <c r="B199" s="75" t="s">
        <v>584</v>
      </c>
      <c r="C199" s="178" t="s">
        <v>485</v>
      </c>
      <c r="D199" s="66" t="s">
        <v>411</v>
      </c>
      <c r="E199" s="78">
        <v>10000</v>
      </c>
      <c r="F199" s="109">
        <v>0</v>
      </c>
      <c r="G199" s="144">
        <f>H199-F199</f>
        <v>0.46</v>
      </c>
      <c r="H199" s="78">
        <v>0.46</v>
      </c>
      <c r="I199" s="78">
        <f>SUM(H199:H200)</f>
        <v>0.88</v>
      </c>
      <c r="J199" s="23"/>
    </row>
    <row r="200" spans="1:10" ht="16" x14ac:dyDescent="0.2">
      <c r="A200" s="63"/>
      <c r="B200" s="75" t="s">
        <v>584</v>
      </c>
      <c r="C200" s="66"/>
      <c r="D200" s="66" t="s">
        <v>413</v>
      </c>
      <c r="E200" s="78">
        <v>10000</v>
      </c>
      <c r="F200" s="109">
        <v>0.42</v>
      </c>
      <c r="G200" s="144"/>
      <c r="H200" s="78">
        <f>F200</f>
        <v>0.42</v>
      </c>
      <c r="I200" s="78"/>
      <c r="J200" s="23"/>
    </row>
    <row r="201" spans="1:10" ht="16" x14ac:dyDescent="0.2">
      <c r="A201" s="63"/>
      <c r="B201" s="75"/>
      <c r="C201" s="66"/>
      <c r="D201" s="66"/>
      <c r="E201" s="78"/>
      <c r="F201" s="109"/>
      <c r="G201" s="144"/>
      <c r="H201" s="78"/>
      <c r="I201" s="78"/>
      <c r="J201" s="23"/>
    </row>
    <row r="202" spans="1:10" ht="16" x14ac:dyDescent="0.2">
      <c r="A202" s="63">
        <f>A199+1</f>
        <v>50</v>
      </c>
      <c r="B202" s="75" t="s">
        <v>585</v>
      </c>
      <c r="C202" s="66" t="s">
        <v>378</v>
      </c>
      <c r="D202" s="66" t="s">
        <v>411</v>
      </c>
      <c r="E202" s="78">
        <v>10000</v>
      </c>
      <c r="F202" s="109">
        <v>0</v>
      </c>
      <c r="G202" s="144">
        <f>H202-F202</f>
        <v>8.02</v>
      </c>
      <c r="H202" s="78">
        <v>8.02</v>
      </c>
      <c r="I202" s="78">
        <f>H202</f>
        <v>8.02</v>
      </c>
      <c r="J202" s="23"/>
    </row>
    <row r="203" spans="1:10" ht="16" x14ac:dyDescent="0.2">
      <c r="A203" s="63"/>
      <c r="B203" s="75"/>
      <c r="C203" s="66"/>
      <c r="D203" s="66"/>
      <c r="E203" s="78"/>
      <c r="F203" s="109"/>
      <c r="G203" s="144"/>
      <c r="H203" s="78"/>
      <c r="I203" s="78"/>
      <c r="J203" s="23"/>
    </row>
    <row r="204" spans="1:10" ht="16" x14ac:dyDescent="0.2">
      <c r="A204" s="63">
        <v>51</v>
      </c>
      <c r="B204" s="75" t="s">
        <v>586</v>
      </c>
      <c r="C204" s="85" t="s">
        <v>228</v>
      </c>
      <c r="D204" s="85" t="s">
        <v>411</v>
      </c>
      <c r="E204" s="86">
        <v>10000</v>
      </c>
      <c r="F204" s="251">
        <v>0</v>
      </c>
      <c r="G204" s="144">
        <f>H204-F204</f>
        <v>0.46</v>
      </c>
      <c r="H204" s="86">
        <v>0.46</v>
      </c>
      <c r="I204" s="86">
        <f>H204</f>
        <v>0.46</v>
      </c>
      <c r="J204" s="23"/>
    </row>
    <row r="205" spans="1:10" ht="16" x14ac:dyDescent="0.2">
      <c r="A205" s="63"/>
      <c r="B205" s="75"/>
      <c r="C205" s="85"/>
      <c r="D205" s="85"/>
      <c r="E205" s="86"/>
      <c r="F205" s="251"/>
      <c r="G205" s="144"/>
      <c r="H205" s="86"/>
      <c r="I205" s="86"/>
      <c r="J205" s="23"/>
    </row>
    <row r="206" spans="1:10" ht="16" x14ac:dyDescent="0.2">
      <c r="A206" s="63"/>
      <c r="B206" s="75" t="s">
        <v>587</v>
      </c>
      <c r="C206" s="85" t="s">
        <v>507</v>
      </c>
      <c r="D206" s="85" t="s">
        <v>411</v>
      </c>
      <c r="E206" s="86">
        <v>10000</v>
      </c>
      <c r="F206" s="251">
        <v>0</v>
      </c>
      <c r="G206" s="144">
        <f>H206-F206</f>
        <v>3.08</v>
      </c>
      <c r="H206" s="86">
        <v>3.08</v>
      </c>
      <c r="I206" s="86">
        <f>SUM(H206:H209)</f>
        <v>4.2500000000000009</v>
      </c>
      <c r="J206" s="23"/>
    </row>
    <row r="207" spans="1:10" ht="16" x14ac:dyDescent="0.2">
      <c r="A207" s="63"/>
      <c r="B207" s="75" t="s">
        <v>587</v>
      </c>
      <c r="C207" s="85"/>
      <c r="D207" s="85" t="s">
        <v>412</v>
      </c>
      <c r="E207" s="86">
        <v>2000</v>
      </c>
      <c r="F207" s="251">
        <v>0.68</v>
      </c>
      <c r="G207" s="144"/>
      <c r="H207" s="86">
        <f>F207</f>
        <v>0.68</v>
      </c>
      <c r="I207" s="86"/>
      <c r="J207" s="23"/>
    </row>
    <row r="208" spans="1:10" ht="16" x14ac:dyDescent="0.2">
      <c r="A208" s="63"/>
      <c r="B208" s="75" t="s">
        <v>587</v>
      </c>
      <c r="C208" s="85"/>
      <c r="D208" s="85" t="s">
        <v>413</v>
      </c>
      <c r="E208" s="86">
        <v>10000</v>
      </c>
      <c r="F208" s="251">
        <v>0.42</v>
      </c>
      <c r="G208" s="144"/>
      <c r="H208" s="86">
        <f>F208</f>
        <v>0.42</v>
      </c>
      <c r="I208" s="86"/>
      <c r="J208" s="23"/>
    </row>
    <row r="209" spans="1:10" ht="16" x14ac:dyDescent="0.2">
      <c r="A209" s="63"/>
      <c r="B209" s="75" t="s">
        <v>587</v>
      </c>
      <c r="C209" s="85"/>
      <c r="D209" s="85" t="s">
        <v>414</v>
      </c>
      <c r="E209" s="86">
        <v>2000</v>
      </c>
      <c r="F209" s="251">
        <v>7.0000000000000007E-2</v>
      </c>
      <c r="G209" s="144"/>
      <c r="H209" s="86">
        <f>F209</f>
        <v>7.0000000000000007E-2</v>
      </c>
      <c r="I209" s="86"/>
      <c r="J209" s="23"/>
    </row>
    <row r="210" spans="1:10" ht="16" x14ac:dyDescent="0.2">
      <c r="A210" s="63"/>
      <c r="B210" s="75"/>
      <c r="C210" s="85"/>
      <c r="D210" s="85"/>
      <c r="E210" s="86"/>
      <c r="F210" s="251"/>
      <c r="G210" s="242"/>
      <c r="H210" s="86"/>
      <c r="I210" s="86"/>
      <c r="J210" s="23"/>
    </row>
    <row r="211" spans="1:10" ht="16" x14ac:dyDescent="0.2">
      <c r="A211" s="63">
        <f>A204+1</f>
        <v>52</v>
      </c>
      <c r="B211" s="75" t="s">
        <v>588</v>
      </c>
      <c r="C211" s="66" t="s">
        <v>84</v>
      </c>
      <c r="D211" s="66" t="s">
        <v>411</v>
      </c>
      <c r="E211" s="78">
        <v>10000</v>
      </c>
      <c r="F211" s="109">
        <v>0</v>
      </c>
      <c r="G211" s="144">
        <f>H211-F211</f>
        <v>0.91</v>
      </c>
      <c r="H211" s="78">
        <v>0.91</v>
      </c>
      <c r="I211" s="78">
        <f>SUM(H211:H212)</f>
        <v>1.33</v>
      </c>
      <c r="J211" s="211"/>
    </row>
    <row r="212" spans="1:10" ht="16" x14ac:dyDescent="0.2">
      <c r="A212" s="63"/>
      <c r="B212" s="75" t="s">
        <v>588</v>
      </c>
      <c r="C212" s="66"/>
      <c r="D212" s="66" t="s">
        <v>413</v>
      </c>
      <c r="E212" s="78">
        <v>10000</v>
      </c>
      <c r="F212" s="109">
        <v>0.42</v>
      </c>
      <c r="G212" s="144"/>
      <c r="H212" s="78">
        <f>F212</f>
        <v>0.42</v>
      </c>
      <c r="I212" s="78"/>
      <c r="J212" s="23"/>
    </row>
    <row r="213" spans="1:10" ht="16" x14ac:dyDescent="0.2">
      <c r="A213" s="63"/>
      <c r="B213" s="75"/>
      <c r="C213" s="66"/>
      <c r="D213" s="66"/>
      <c r="E213" s="78"/>
      <c r="F213" s="109"/>
      <c r="G213" s="144"/>
      <c r="H213" s="78"/>
      <c r="I213" s="78"/>
      <c r="J213" s="23"/>
    </row>
    <row r="214" spans="1:10" ht="16" x14ac:dyDescent="0.2">
      <c r="A214" s="63">
        <f>A211+1</f>
        <v>53</v>
      </c>
      <c r="B214" s="75" t="s">
        <v>589</v>
      </c>
      <c r="C214" s="66" t="s">
        <v>60</v>
      </c>
      <c r="D214" s="66" t="s">
        <v>411</v>
      </c>
      <c r="E214" s="78">
        <v>10000</v>
      </c>
      <c r="F214" s="109">
        <v>0</v>
      </c>
      <c r="G214" s="144">
        <f>H214-F214</f>
        <v>8.02</v>
      </c>
      <c r="H214" s="78">
        <v>8.02</v>
      </c>
      <c r="I214" s="78">
        <f>H214</f>
        <v>8.02</v>
      </c>
      <c r="J214" s="211"/>
    </row>
    <row r="215" spans="1:10" ht="16" x14ac:dyDescent="0.2">
      <c r="A215" s="63"/>
      <c r="B215" s="75"/>
      <c r="C215" s="66"/>
      <c r="D215" s="66"/>
      <c r="E215" s="78"/>
      <c r="F215" s="109"/>
      <c r="G215" s="144"/>
      <c r="H215" s="78"/>
      <c r="I215" s="78"/>
      <c r="J215" s="23"/>
    </row>
    <row r="216" spans="1:10" ht="16" x14ac:dyDescent="0.2">
      <c r="A216" s="63">
        <v>54</v>
      </c>
      <c r="B216" s="75" t="s">
        <v>425</v>
      </c>
      <c r="C216" s="66" t="s">
        <v>426</v>
      </c>
      <c r="D216" s="66" t="s">
        <v>411</v>
      </c>
      <c r="E216" s="78">
        <v>10000</v>
      </c>
      <c r="F216" s="109">
        <v>0</v>
      </c>
      <c r="G216" s="144">
        <f>H216-F216</f>
        <v>0.66</v>
      </c>
      <c r="H216" s="78">
        <v>0.66</v>
      </c>
      <c r="I216" s="78">
        <f>SUM(H216:H217)</f>
        <v>1.08</v>
      </c>
      <c r="J216" s="23"/>
    </row>
    <row r="217" spans="1:10" ht="16" x14ac:dyDescent="0.2">
      <c r="A217" s="63"/>
      <c r="B217" s="75" t="s">
        <v>425</v>
      </c>
      <c r="C217" s="66"/>
      <c r="D217" s="66" t="s">
        <v>413</v>
      </c>
      <c r="E217" s="78">
        <v>10000</v>
      </c>
      <c r="F217" s="109">
        <v>0.42</v>
      </c>
      <c r="G217" s="144"/>
      <c r="H217" s="78">
        <f>F217</f>
        <v>0.42</v>
      </c>
      <c r="I217" s="78"/>
      <c r="J217" s="23"/>
    </row>
    <row r="218" spans="1:10" ht="16" x14ac:dyDescent="0.2">
      <c r="A218" s="63"/>
      <c r="B218" s="75"/>
      <c r="C218" s="66"/>
      <c r="D218" s="66"/>
      <c r="E218" s="78"/>
      <c r="F218" s="109"/>
      <c r="G218" s="144"/>
      <c r="H218" s="78"/>
      <c r="I218" s="78"/>
      <c r="J218" s="23"/>
    </row>
    <row r="219" spans="1:10" s="233" customFormat="1" ht="16" x14ac:dyDescent="0.2">
      <c r="A219" s="106">
        <v>55</v>
      </c>
      <c r="B219" s="107" t="s">
        <v>590</v>
      </c>
      <c r="C219" s="108" t="s">
        <v>222</v>
      </c>
      <c r="D219" s="108" t="s">
        <v>411</v>
      </c>
      <c r="E219" s="109">
        <v>10000</v>
      </c>
      <c r="F219" s="109">
        <v>0</v>
      </c>
      <c r="G219" s="144">
        <f>H219-F219</f>
        <v>14.08</v>
      </c>
      <c r="H219" s="109">
        <v>14.08</v>
      </c>
      <c r="I219" s="109">
        <f>H219</f>
        <v>14.08</v>
      </c>
      <c r="J219" s="232" t="s">
        <v>517</v>
      </c>
    </row>
    <row r="220" spans="1:10" s="238" customFormat="1" ht="16" x14ac:dyDescent="0.2">
      <c r="A220" s="235"/>
      <c r="B220" s="236"/>
      <c r="C220" s="237"/>
      <c r="D220" s="237"/>
      <c r="E220" s="201"/>
      <c r="F220" s="109"/>
      <c r="G220" s="144"/>
      <c r="H220" s="201"/>
      <c r="I220" s="201"/>
      <c r="J220" s="200"/>
    </row>
    <row r="221" spans="1:10" s="233" customFormat="1" ht="16" x14ac:dyDescent="0.2">
      <c r="A221" s="106"/>
      <c r="B221" s="256">
        <v>2235</v>
      </c>
      <c r="C221" s="108" t="s">
        <v>527</v>
      </c>
      <c r="D221" s="108" t="s">
        <v>411</v>
      </c>
      <c r="E221" s="109">
        <v>10000</v>
      </c>
      <c r="F221" s="109">
        <v>0</v>
      </c>
      <c r="G221" s="144">
        <f>H221-F221</f>
        <v>2.0099999999999998</v>
      </c>
      <c r="H221" s="109">
        <v>2.0099999999999998</v>
      </c>
      <c r="I221" s="109">
        <f>SUM(H221:H226)</f>
        <v>4.8199999999999994</v>
      </c>
      <c r="J221" s="232" t="s">
        <v>521</v>
      </c>
    </row>
    <row r="222" spans="1:10" s="233" customFormat="1" ht="16" x14ac:dyDescent="0.2">
      <c r="A222" s="106"/>
      <c r="B222" s="256" t="s">
        <v>535</v>
      </c>
      <c r="C222" s="108"/>
      <c r="D222" s="108" t="s">
        <v>417</v>
      </c>
      <c r="E222" s="109">
        <v>5000</v>
      </c>
      <c r="F222" s="109">
        <v>1.42</v>
      </c>
      <c r="G222" s="144"/>
      <c r="H222" s="109">
        <f>F222</f>
        <v>1.42</v>
      </c>
      <c r="I222" s="109"/>
      <c r="J222" s="232"/>
    </row>
    <row r="223" spans="1:10" s="233" customFormat="1" ht="16" x14ac:dyDescent="0.2">
      <c r="A223" s="106"/>
      <c r="B223" s="256" t="s">
        <v>535</v>
      </c>
      <c r="C223" s="108"/>
      <c r="D223" s="108" t="s">
        <v>412</v>
      </c>
      <c r="E223" s="109">
        <v>2000</v>
      </c>
      <c r="F223" s="109">
        <v>0.68</v>
      </c>
      <c r="G223" s="144"/>
      <c r="H223" s="109">
        <f>F223</f>
        <v>0.68</v>
      </c>
      <c r="I223" s="109"/>
      <c r="J223" s="232"/>
    </row>
    <row r="224" spans="1:10" s="233" customFormat="1" ht="16" x14ac:dyDescent="0.2">
      <c r="A224" s="106"/>
      <c r="B224" s="256" t="s">
        <v>535</v>
      </c>
      <c r="C224" s="108"/>
      <c r="D224" s="108" t="s">
        <v>413</v>
      </c>
      <c r="E224" s="109">
        <v>10000</v>
      </c>
      <c r="F224" s="109">
        <v>0.42</v>
      </c>
      <c r="G224" s="144"/>
      <c r="H224" s="109">
        <f>F224</f>
        <v>0.42</v>
      </c>
      <c r="I224" s="109"/>
      <c r="J224" s="232"/>
    </row>
    <row r="225" spans="1:10" s="233" customFormat="1" ht="16" x14ac:dyDescent="0.2">
      <c r="A225" s="106"/>
      <c r="B225" s="256" t="s">
        <v>535</v>
      </c>
      <c r="C225" s="108"/>
      <c r="D225" s="108" t="s">
        <v>418</v>
      </c>
      <c r="E225" s="109">
        <v>5000</v>
      </c>
      <c r="F225" s="109">
        <v>0.22</v>
      </c>
      <c r="G225" s="144"/>
      <c r="H225" s="109">
        <f>F225</f>
        <v>0.22</v>
      </c>
      <c r="I225" s="109"/>
      <c r="J225" s="232"/>
    </row>
    <row r="226" spans="1:10" s="233" customFormat="1" ht="16" x14ac:dyDescent="0.2">
      <c r="A226" s="106"/>
      <c r="B226" s="256" t="s">
        <v>535</v>
      </c>
      <c r="C226" s="108"/>
      <c r="D226" s="108" t="s">
        <v>414</v>
      </c>
      <c r="E226" s="109">
        <v>2000</v>
      </c>
      <c r="F226" s="109">
        <v>7.0000000000000007E-2</v>
      </c>
      <c r="G226" s="144"/>
      <c r="H226" s="109">
        <f>F226</f>
        <v>7.0000000000000007E-2</v>
      </c>
      <c r="I226" s="109"/>
      <c r="J226" s="232"/>
    </row>
    <row r="227" spans="1:10" ht="16" x14ac:dyDescent="0.2">
      <c r="A227" s="63"/>
      <c r="B227" s="75"/>
      <c r="C227" s="66"/>
      <c r="D227" s="66"/>
      <c r="E227" s="78"/>
      <c r="F227" s="109"/>
      <c r="G227" s="144"/>
      <c r="H227" s="78"/>
      <c r="I227" s="78"/>
      <c r="J227" s="23"/>
    </row>
    <row r="228" spans="1:10" ht="16" x14ac:dyDescent="0.2">
      <c r="A228" s="63">
        <f>A219+1</f>
        <v>56</v>
      </c>
      <c r="B228" s="75" t="s">
        <v>591</v>
      </c>
      <c r="C228" s="66" t="s">
        <v>367</v>
      </c>
      <c r="D228" s="66" t="s">
        <v>411</v>
      </c>
      <c r="E228" s="78">
        <v>10000</v>
      </c>
      <c r="F228" s="109">
        <v>0</v>
      </c>
      <c r="G228" s="144">
        <f>H228-F228</f>
        <v>3.08</v>
      </c>
      <c r="H228" s="78">
        <v>3.08</v>
      </c>
      <c r="I228" s="78">
        <f>SUM(H228:H231)</f>
        <v>8.94</v>
      </c>
      <c r="J228" s="23"/>
    </row>
    <row r="229" spans="1:10" ht="16" x14ac:dyDescent="0.2">
      <c r="A229" s="63"/>
      <c r="B229" s="75" t="s">
        <v>591</v>
      </c>
      <c r="C229" s="66"/>
      <c r="D229" s="66" t="s">
        <v>412</v>
      </c>
      <c r="E229" s="78">
        <v>10000</v>
      </c>
      <c r="F229" s="109">
        <v>3.42</v>
      </c>
      <c r="G229" s="144"/>
      <c r="H229" s="78">
        <f>F229</f>
        <v>3.42</v>
      </c>
      <c r="I229" s="78"/>
      <c r="J229" s="23"/>
    </row>
    <row r="230" spans="1:10" ht="16" x14ac:dyDescent="0.2">
      <c r="A230" s="63"/>
      <c r="B230" s="75" t="s">
        <v>591</v>
      </c>
      <c r="C230" s="66"/>
      <c r="D230" s="66" t="s">
        <v>413</v>
      </c>
      <c r="E230" s="78">
        <v>50000</v>
      </c>
      <c r="F230" s="109">
        <v>2.09</v>
      </c>
      <c r="G230" s="144"/>
      <c r="H230" s="78">
        <f>F230</f>
        <v>2.09</v>
      </c>
      <c r="I230" s="78"/>
      <c r="J230" s="23"/>
    </row>
    <row r="231" spans="1:10" ht="16" x14ac:dyDescent="0.2">
      <c r="A231" s="63"/>
      <c r="B231" s="75" t="s">
        <v>591</v>
      </c>
      <c r="C231" s="66"/>
      <c r="D231" s="66" t="s">
        <v>414</v>
      </c>
      <c r="E231" s="78">
        <v>10000</v>
      </c>
      <c r="F231" s="109">
        <v>0.35</v>
      </c>
      <c r="G231" s="144"/>
      <c r="H231" s="78">
        <f>F231</f>
        <v>0.35</v>
      </c>
      <c r="I231" s="78"/>
      <c r="J231" s="23"/>
    </row>
    <row r="232" spans="1:10" ht="16" x14ac:dyDescent="0.2">
      <c r="A232" s="63"/>
      <c r="B232" s="75"/>
      <c r="C232" s="66"/>
      <c r="D232" s="66"/>
      <c r="E232" s="78"/>
      <c r="F232" s="109"/>
      <c r="G232" s="144"/>
      <c r="H232" s="78"/>
      <c r="I232" s="78"/>
      <c r="J232" s="23"/>
    </row>
    <row r="233" spans="1:10" ht="16" x14ac:dyDescent="0.2">
      <c r="A233" s="101">
        <f>A228+1</f>
        <v>57</v>
      </c>
      <c r="B233" s="81" t="s">
        <v>592</v>
      </c>
      <c r="C233" s="204" t="s">
        <v>215</v>
      </c>
      <c r="D233" s="82" t="s">
        <v>411</v>
      </c>
      <c r="E233" s="203">
        <v>250000</v>
      </c>
      <c r="F233" s="111">
        <v>120.48</v>
      </c>
      <c r="G233" s="144">
        <f>H233-F233</f>
        <v>5.019999999999996</v>
      </c>
      <c r="H233" s="203">
        <v>125.5</v>
      </c>
      <c r="I233" s="203">
        <f>SUM(H233:H238)</f>
        <v>213.72</v>
      </c>
      <c r="J233" s="23" t="s">
        <v>515</v>
      </c>
    </row>
    <row r="234" spans="1:10" ht="16" x14ac:dyDescent="0.2">
      <c r="A234" s="101"/>
      <c r="B234" s="81" t="s">
        <v>592</v>
      </c>
      <c r="C234" s="204"/>
      <c r="D234" s="197" t="s">
        <v>417</v>
      </c>
      <c r="E234" s="203">
        <v>50000</v>
      </c>
      <c r="F234" s="111">
        <v>57.85</v>
      </c>
      <c r="G234" s="192"/>
      <c r="H234" s="203">
        <f>F234</f>
        <v>57.85</v>
      </c>
      <c r="I234" s="203"/>
      <c r="J234" s="23"/>
    </row>
    <row r="235" spans="1:10" ht="16" x14ac:dyDescent="0.2">
      <c r="A235" s="101"/>
      <c r="B235" s="81" t="s">
        <v>592</v>
      </c>
      <c r="C235" s="204"/>
      <c r="D235" s="197" t="s">
        <v>412</v>
      </c>
      <c r="E235" s="203">
        <v>10000</v>
      </c>
      <c r="F235" s="111">
        <v>3.42</v>
      </c>
      <c r="G235" s="192"/>
      <c r="H235" s="203">
        <f>F235</f>
        <v>3.42</v>
      </c>
      <c r="I235" s="203"/>
      <c r="J235" s="23"/>
    </row>
    <row r="236" spans="1:10" ht="16" x14ac:dyDescent="0.2">
      <c r="A236" s="101"/>
      <c r="B236" s="81" t="s">
        <v>592</v>
      </c>
      <c r="C236" s="204"/>
      <c r="D236" s="197" t="s">
        <v>413</v>
      </c>
      <c r="E236" s="203">
        <v>310000</v>
      </c>
      <c r="F236" s="111">
        <v>12.96</v>
      </c>
      <c r="G236" s="192"/>
      <c r="H236" s="203">
        <f>F236</f>
        <v>12.96</v>
      </c>
      <c r="I236" s="203"/>
      <c r="J236" s="23"/>
    </row>
    <row r="237" spans="1:10" ht="16" x14ac:dyDescent="0.2">
      <c r="A237" s="101"/>
      <c r="B237" s="81" t="s">
        <v>592</v>
      </c>
      <c r="C237" s="204"/>
      <c r="D237" s="197" t="s">
        <v>418</v>
      </c>
      <c r="E237" s="203">
        <v>310000</v>
      </c>
      <c r="F237" s="111">
        <v>13.64</v>
      </c>
      <c r="G237" s="192"/>
      <c r="H237" s="203">
        <f>F237</f>
        <v>13.64</v>
      </c>
      <c r="I237" s="203"/>
      <c r="J237" s="23"/>
    </row>
    <row r="238" spans="1:10" ht="16" x14ac:dyDescent="0.2">
      <c r="A238" s="101"/>
      <c r="B238" s="81" t="s">
        <v>592</v>
      </c>
      <c r="C238" s="204"/>
      <c r="D238" s="197" t="s">
        <v>414</v>
      </c>
      <c r="E238" s="203">
        <v>10000</v>
      </c>
      <c r="F238" s="111">
        <v>0.35</v>
      </c>
      <c r="G238" s="192"/>
      <c r="H238" s="203">
        <f>F238</f>
        <v>0.35</v>
      </c>
      <c r="I238" s="203"/>
      <c r="J238" s="23"/>
    </row>
    <row r="239" spans="1:10" ht="16" x14ac:dyDescent="0.2">
      <c r="A239" s="63"/>
      <c r="B239" s="75"/>
      <c r="C239" s="70"/>
      <c r="D239" s="173"/>
      <c r="E239" s="130"/>
      <c r="F239" s="111"/>
      <c r="G239" s="192"/>
      <c r="H239" s="130"/>
      <c r="I239" s="130"/>
      <c r="J239" s="23"/>
    </row>
    <row r="240" spans="1:10" ht="16" x14ac:dyDescent="0.2">
      <c r="A240" s="63">
        <f>A233+1</f>
        <v>58</v>
      </c>
      <c r="B240" s="75" t="s">
        <v>593</v>
      </c>
      <c r="C240" s="70" t="s">
        <v>374</v>
      </c>
      <c r="D240" s="70" t="s">
        <v>411</v>
      </c>
      <c r="E240" s="130">
        <v>10000</v>
      </c>
      <c r="F240" s="111">
        <v>0</v>
      </c>
      <c r="G240" s="144">
        <f>H240-F240</f>
        <v>5.0199999999999996</v>
      </c>
      <c r="H240" s="130">
        <v>5.0199999999999996</v>
      </c>
      <c r="I240" s="130">
        <f>H240</f>
        <v>5.0199999999999996</v>
      </c>
      <c r="J240" s="23"/>
    </row>
    <row r="241" spans="1:10" ht="16" x14ac:dyDescent="0.2">
      <c r="A241" s="63"/>
      <c r="B241" s="75"/>
      <c r="C241" s="70"/>
      <c r="D241" s="70"/>
      <c r="E241" s="130"/>
      <c r="F241" s="111"/>
      <c r="G241" s="192"/>
      <c r="H241" s="130"/>
      <c r="I241" s="130"/>
      <c r="J241" s="23"/>
    </row>
    <row r="242" spans="1:10" ht="16" x14ac:dyDescent="0.2">
      <c r="A242" s="63">
        <v>59</v>
      </c>
      <c r="B242" s="75" t="s">
        <v>427</v>
      </c>
      <c r="C242" s="70" t="s">
        <v>428</v>
      </c>
      <c r="D242" s="70" t="s">
        <v>411</v>
      </c>
      <c r="E242" s="130">
        <v>10000</v>
      </c>
      <c r="F242" s="111">
        <v>0</v>
      </c>
      <c r="G242" s="144">
        <f>H242-F242</f>
        <v>0.53</v>
      </c>
      <c r="H242" s="130">
        <v>0.53</v>
      </c>
      <c r="I242" s="130">
        <f>H242</f>
        <v>0.53</v>
      </c>
      <c r="J242" s="23"/>
    </row>
    <row r="243" spans="1:10" ht="16" x14ac:dyDescent="0.2">
      <c r="A243" s="63"/>
      <c r="B243" s="75"/>
      <c r="C243" s="70"/>
      <c r="D243" s="70"/>
      <c r="E243" s="130"/>
      <c r="F243" s="111"/>
      <c r="G243" s="192"/>
      <c r="H243" s="130"/>
      <c r="I243" s="130"/>
      <c r="J243" s="23"/>
    </row>
    <row r="244" spans="1:10" ht="16" x14ac:dyDescent="0.2">
      <c r="A244" s="63">
        <v>60</v>
      </c>
      <c r="B244" s="75" t="s">
        <v>594</v>
      </c>
      <c r="C244" s="66" t="s">
        <v>72</v>
      </c>
      <c r="D244" s="66" t="s">
        <v>411</v>
      </c>
      <c r="E244" s="78">
        <v>10000</v>
      </c>
      <c r="F244" s="109">
        <v>0</v>
      </c>
      <c r="G244" s="144">
        <f>H244-F244</f>
        <v>5.0199999999999996</v>
      </c>
      <c r="H244" s="78">
        <v>5.0199999999999996</v>
      </c>
      <c r="I244" s="78">
        <f>H244</f>
        <v>5.0199999999999996</v>
      </c>
      <c r="J244" s="23"/>
    </row>
    <row r="245" spans="1:10" ht="16" x14ac:dyDescent="0.2">
      <c r="A245" s="63"/>
      <c r="B245" s="75"/>
      <c r="C245" s="66"/>
      <c r="D245" s="66"/>
      <c r="E245" s="78"/>
      <c r="F245" s="109"/>
      <c r="G245" s="144"/>
      <c r="H245" s="78"/>
      <c r="I245" s="78"/>
      <c r="J245" s="23"/>
    </row>
    <row r="246" spans="1:10" ht="16" x14ac:dyDescent="0.2">
      <c r="A246" s="63">
        <v>61</v>
      </c>
      <c r="B246" s="75" t="s">
        <v>595</v>
      </c>
      <c r="C246" s="66" t="s">
        <v>118</v>
      </c>
      <c r="D246" s="66" t="s">
        <v>411</v>
      </c>
      <c r="E246" s="79">
        <v>10000</v>
      </c>
      <c r="F246" s="109">
        <v>0</v>
      </c>
      <c r="G246" s="144">
        <f>H246-F246</f>
        <v>8.02</v>
      </c>
      <c r="H246" s="79">
        <v>8.02</v>
      </c>
      <c r="I246" s="79">
        <f>SUM(H246:H247)</f>
        <v>12.2</v>
      </c>
      <c r="J246" s="23"/>
    </row>
    <row r="247" spans="1:10" ht="16" x14ac:dyDescent="0.2">
      <c r="A247" s="63"/>
      <c r="B247" s="75" t="s">
        <v>595</v>
      </c>
      <c r="C247" s="66"/>
      <c r="D247" s="66" t="s">
        <v>413</v>
      </c>
      <c r="E247" s="79">
        <v>100000</v>
      </c>
      <c r="F247" s="109">
        <v>4.18</v>
      </c>
      <c r="G247" s="144"/>
      <c r="H247" s="79">
        <f>F247</f>
        <v>4.18</v>
      </c>
      <c r="I247" s="79"/>
      <c r="J247" s="23"/>
    </row>
    <row r="248" spans="1:10" ht="16" x14ac:dyDescent="0.2">
      <c r="A248" s="63"/>
      <c r="B248" s="75"/>
      <c r="C248" s="66"/>
      <c r="D248" s="66"/>
      <c r="E248" s="79"/>
      <c r="F248" s="109"/>
      <c r="G248" s="144"/>
      <c r="H248" s="79"/>
      <c r="I248" s="79"/>
      <c r="J248" s="23"/>
    </row>
    <row r="249" spans="1:10" ht="16" x14ac:dyDescent="0.2">
      <c r="A249" s="63">
        <f>A246+1</f>
        <v>62</v>
      </c>
      <c r="B249" s="75" t="s">
        <v>596</v>
      </c>
      <c r="C249" s="66" t="s">
        <v>62</v>
      </c>
      <c r="D249" s="66" t="s">
        <v>411</v>
      </c>
      <c r="E249" s="79">
        <v>200000</v>
      </c>
      <c r="F249" s="109">
        <v>38.19</v>
      </c>
      <c r="G249" s="144">
        <f>H249-F249</f>
        <v>2.0100000000000051</v>
      </c>
      <c r="H249" s="79">
        <v>40.200000000000003</v>
      </c>
      <c r="I249" s="79">
        <f>SUM(H249:H252)</f>
        <v>52.330000000000005</v>
      </c>
      <c r="J249" s="23"/>
    </row>
    <row r="250" spans="1:10" ht="16" x14ac:dyDescent="0.2">
      <c r="A250" s="63"/>
      <c r="B250" s="75" t="s">
        <v>596</v>
      </c>
      <c r="C250" s="66"/>
      <c r="D250" s="66" t="s">
        <v>412</v>
      </c>
      <c r="E250" s="79">
        <v>10000</v>
      </c>
      <c r="F250" s="109">
        <v>3.42</v>
      </c>
      <c r="G250" s="144"/>
      <c r="H250" s="79">
        <f>F250</f>
        <v>3.42</v>
      </c>
      <c r="I250" s="79"/>
      <c r="J250" s="23"/>
    </row>
    <row r="251" spans="1:10" ht="16" x14ac:dyDescent="0.2">
      <c r="A251" s="63"/>
      <c r="B251" s="75" t="s">
        <v>596</v>
      </c>
      <c r="C251" s="66"/>
      <c r="D251" s="66" t="s">
        <v>413</v>
      </c>
      <c r="E251" s="78">
        <v>200000</v>
      </c>
      <c r="F251" s="109">
        <v>8.36</v>
      </c>
      <c r="G251" s="144"/>
      <c r="H251" s="79">
        <f>F251</f>
        <v>8.36</v>
      </c>
      <c r="I251" s="79"/>
      <c r="J251" s="23"/>
    </row>
    <row r="252" spans="1:10" ht="16" x14ac:dyDescent="0.2">
      <c r="A252" s="63"/>
      <c r="B252" s="75" t="s">
        <v>596</v>
      </c>
      <c r="C252" s="66"/>
      <c r="D252" s="66" t="s">
        <v>414</v>
      </c>
      <c r="E252" s="79">
        <v>10000</v>
      </c>
      <c r="F252" s="109">
        <v>0.35</v>
      </c>
      <c r="G252" s="144"/>
      <c r="H252" s="79">
        <f>F252</f>
        <v>0.35</v>
      </c>
      <c r="I252" s="79"/>
      <c r="J252" s="23"/>
    </row>
    <row r="253" spans="1:10" ht="16" x14ac:dyDescent="0.2">
      <c r="A253" s="63"/>
      <c r="B253" s="75"/>
      <c r="C253" s="66"/>
      <c r="D253" s="66"/>
      <c r="E253" s="79"/>
      <c r="F253" s="109"/>
      <c r="G253" s="144"/>
      <c r="H253" s="79"/>
      <c r="I253" s="79"/>
      <c r="J253" s="23"/>
    </row>
    <row r="254" spans="1:10" ht="16" x14ac:dyDescent="0.2">
      <c r="A254" s="63" t="e">
        <f>#REF!+1</f>
        <v>#REF!</v>
      </c>
      <c r="B254" s="75" t="s">
        <v>597</v>
      </c>
      <c r="C254" s="66" t="s">
        <v>38</v>
      </c>
      <c r="D254" s="66" t="s">
        <v>411</v>
      </c>
      <c r="E254" s="78">
        <v>20000</v>
      </c>
      <c r="F254" s="109">
        <f>H254-G254</f>
        <v>5.0199999999999996</v>
      </c>
      <c r="G254" s="144">
        <v>5.0199999999999996</v>
      </c>
      <c r="H254" s="78">
        <v>10.039999999999999</v>
      </c>
      <c r="I254" s="78">
        <f>SUM(H254:H257)</f>
        <v>14.649999999999999</v>
      </c>
      <c r="J254" s="211"/>
    </row>
    <row r="255" spans="1:10" ht="16" x14ac:dyDescent="0.2">
      <c r="A255" s="63"/>
      <c r="B255" s="75" t="s">
        <v>597</v>
      </c>
      <c r="C255" s="66"/>
      <c r="D255" s="66" t="s">
        <v>412</v>
      </c>
      <c r="E255" s="78">
        <v>10000</v>
      </c>
      <c r="F255" s="109">
        <v>3.42</v>
      </c>
      <c r="G255" s="144"/>
      <c r="H255" s="78">
        <f>F255</f>
        <v>3.42</v>
      </c>
      <c r="I255" s="78"/>
      <c r="J255" s="23"/>
    </row>
    <row r="256" spans="1:10" ht="16" x14ac:dyDescent="0.2">
      <c r="A256" s="63"/>
      <c r="B256" s="75" t="s">
        <v>597</v>
      </c>
      <c r="C256" s="66"/>
      <c r="D256" s="66" t="s">
        <v>413</v>
      </c>
      <c r="E256" s="78">
        <v>20000</v>
      </c>
      <c r="F256" s="109">
        <v>0.84</v>
      </c>
      <c r="G256" s="144"/>
      <c r="H256" s="78">
        <f>F256</f>
        <v>0.84</v>
      </c>
      <c r="I256" s="78"/>
      <c r="J256" s="23"/>
    </row>
    <row r="257" spans="1:10" ht="16" x14ac:dyDescent="0.2">
      <c r="A257" s="63"/>
      <c r="B257" s="75" t="s">
        <v>597</v>
      </c>
      <c r="C257" s="66"/>
      <c r="D257" s="66" t="s">
        <v>414</v>
      </c>
      <c r="E257" s="78">
        <v>10000</v>
      </c>
      <c r="F257" s="109">
        <v>0.35</v>
      </c>
      <c r="G257" s="144"/>
      <c r="H257" s="78">
        <f>F257</f>
        <v>0.35</v>
      </c>
      <c r="I257" s="78"/>
      <c r="J257" s="23"/>
    </row>
    <row r="258" spans="1:10" ht="16" x14ac:dyDescent="0.2">
      <c r="A258" s="63"/>
      <c r="B258" s="75"/>
      <c r="C258" s="66"/>
      <c r="D258" s="66"/>
      <c r="E258" s="78"/>
      <c r="F258" s="109"/>
      <c r="G258" s="144"/>
      <c r="H258" s="78"/>
      <c r="I258" s="78"/>
      <c r="J258" s="23"/>
    </row>
    <row r="259" spans="1:10" ht="16" x14ac:dyDescent="0.2">
      <c r="A259" s="63" t="e">
        <f>A254+1</f>
        <v>#REF!</v>
      </c>
      <c r="B259" s="75" t="s">
        <v>598</v>
      </c>
      <c r="C259" s="66" t="s">
        <v>134</v>
      </c>
      <c r="D259" s="66" t="s">
        <v>411</v>
      </c>
      <c r="E259" s="78">
        <v>200000</v>
      </c>
      <c r="F259" s="109">
        <f>H259-G259</f>
        <v>12.54</v>
      </c>
      <c r="G259" s="144">
        <v>0.66</v>
      </c>
      <c r="H259" s="78">
        <v>13.2</v>
      </c>
      <c r="I259" s="78">
        <f>SUM(H259:H263)</f>
        <v>29.839999999999996</v>
      </c>
      <c r="J259" s="23"/>
    </row>
    <row r="260" spans="1:10" ht="16" x14ac:dyDescent="0.2">
      <c r="A260" s="63"/>
      <c r="B260" s="75" t="s">
        <v>598</v>
      </c>
      <c r="C260" s="66"/>
      <c r="D260" s="66" t="s">
        <v>412</v>
      </c>
      <c r="E260" s="78">
        <v>10000</v>
      </c>
      <c r="F260" s="109">
        <v>3.42</v>
      </c>
      <c r="G260" s="144"/>
      <c r="H260" s="78">
        <f>F260</f>
        <v>3.42</v>
      </c>
      <c r="I260" s="78"/>
      <c r="J260" s="23"/>
    </row>
    <row r="261" spans="1:10" ht="16" x14ac:dyDescent="0.2">
      <c r="A261" s="63"/>
      <c r="B261" s="75" t="s">
        <v>598</v>
      </c>
      <c r="C261" s="66"/>
      <c r="D261" s="66" t="s">
        <v>413</v>
      </c>
      <c r="E261" s="78">
        <v>150000</v>
      </c>
      <c r="F261" s="109">
        <v>6.27</v>
      </c>
      <c r="G261" s="144"/>
      <c r="H261" s="78">
        <f>F261</f>
        <v>6.27</v>
      </c>
      <c r="I261" s="78"/>
      <c r="J261" s="23"/>
    </row>
    <row r="262" spans="1:10" ht="16" x14ac:dyDescent="0.2">
      <c r="A262" s="63"/>
      <c r="B262" s="75" t="s">
        <v>598</v>
      </c>
      <c r="C262" s="66"/>
      <c r="D262" s="66" t="s">
        <v>418</v>
      </c>
      <c r="E262" s="78">
        <v>150000</v>
      </c>
      <c r="F262" s="109">
        <v>6.6</v>
      </c>
      <c r="G262" s="144"/>
      <c r="H262" s="78">
        <f>F262</f>
        <v>6.6</v>
      </c>
      <c r="I262" s="78"/>
      <c r="J262" s="23"/>
    </row>
    <row r="263" spans="1:10" ht="16" x14ac:dyDescent="0.2">
      <c r="A263" s="63"/>
      <c r="B263" s="75" t="s">
        <v>598</v>
      </c>
      <c r="C263" s="66"/>
      <c r="D263" s="66" t="s">
        <v>414</v>
      </c>
      <c r="E263" s="78">
        <v>10000</v>
      </c>
      <c r="F263" s="109">
        <v>0.35</v>
      </c>
      <c r="G263" s="144"/>
      <c r="H263" s="78">
        <f>F263</f>
        <v>0.35</v>
      </c>
      <c r="I263" s="78"/>
      <c r="J263" s="23"/>
    </row>
    <row r="264" spans="1:10" ht="16" x14ac:dyDescent="0.2">
      <c r="A264" s="63"/>
      <c r="B264" s="75"/>
      <c r="C264" s="66"/>
      <c r="D264" s="66"/>
      <c r="E264" s="78"/>
      <c r="F264" s="109"/>
      <c r="G264" s="144"/>
      <c r="H264" s="78"/>
      <c r="I264" s="78"/>
      <c r="J264" s="23"/>
    </row>
    <row r="265" spans="1:10" ht="16" x14ac:dyDescent="0.2">
      <c r="A265" s="63">
        <v>68</v>
      </c>
      <c r="B265" s="75" t="s">
        <v>599</v>
      </c>
      <c r="C265" s="66" t="s">
        <v>186</v>
      </c>
      <c r="D265" s="66" t="s">
        <v>411</v>
      </c>
      <c r="E265" s="78">
        <v>250000</v>
      </c>
      <c r="F265" s="109">
        <v>48.24</v>
      </c>
      <c r="G265" s="144">
        <f>H265-F265</f>
        <v>2.009999999999998</v>
      </c>
      <c r="H265" s="78">
        <v>50.25</v>
      </c>
      <c r="I265" s="78">
        <f>SUM(H265:H268)</f>
        <v>91.55</v>
      </c>
      <c r="J265" s="23"/>
    </row>
    <row r="266" spans="1:10" ht="16" x14ac:dyDescent="0.2">
      <c r="A266" s="63"/>
      <c r="B266" s="75" t="s">
        <v>599</v>
      </c>
      <c r="C266" s="66"/>
      <c r="D266" s="66" t="s">
        <v>417</v>
      </c>
      <c r="E266" s="78">
        <v>45000</v>
      </c>
      <c r="F266" s="109">
        <v>19.850000000000001</v>
      </c>
      <c r="G266" s="144"/>
      <c r="H266" s="78">
        <f>F266</f>
        <v>19.850000000000001</v>
      </c>
      <c r="I266" s="78"/>
      <c r="J266" s="23"/>
    </row>
    <row r="267" spans="1:10" ht="16" x14ac:dyDescent="0.2">
      <c r="A267" s="63"/>
      <c r="B267" s="75" t="s">
        <v>599</v>
      </c>
      <c r="C267" s="66"/>
      <c r="D267" s="66" t="s">
        <v>413</v>
      </c>
      <c r="E267" s="78">
        <v>250000</v>
      </c>
      <c r="F267" s="109">
        <v>10.45</v>
      </c>
      <c r="G267" s="144"/>
      <c r="H267" s="78">
        <f>F267</f>
        <v>10.45</v>
      </c>
      <c r="I267" s="78"/>
      <c r="J267" s="23"/>
    </row>
    <row r="268" spans="1:10" ht="16" x14ac:dyDescent="0.2">
      <c r="A268" s="63"/>
      <c r="B268" s="75" t="s">
        <v>599</v>
      </c>
      <c r="C268" s="66"/>
      <c r="D268" s="66" t="s">
        <v>418</v>
      </c>
      <c r="E268" s="78">
        <v>250000</v>
      </c>
      <c r="F268" s="109">
        <v>11</v>
      </c>
      <c r="G268" s="144"/>
      <c r="H268" s="78">
        <f>F268</f>
        <v>11</v>
      </c>
      <c r="I268" s="78"/>
      <c r="J268" s="23"/>
    </row>
    <row r="269" spans="1:10" ht="16" x14ac:dyDescent="0.2">
      <c r="A269" s="63"/>
      <c r="B269" s="75"/>
      <c r="C269" s="66"/>
      <c r="D269" s="66"/>
      <c r="E269" s="78"/>
      <c r="F269" s="109"/>
      <c r="G269" s="144"/>
      <c r="H269" s="78"/>
      <c r="I269" s="78"/>
      <c r="J269" s="23"/>
    </row>
    <row r="270" spans="1:10" ht="16" x14ac:dyDescent="0.2">
      <c r="A270" s="63">
        <f>A265+1</f>
        <v>69</v>
      </c>
      <c r="B270" s="75" t="s">
        <v>600</v>
      </c>
      <c r="C270" s="66" t="s">
        <v>236</v>
      </c>
      <c r="D270" s="66" t="s">
        <v>411</v>
      </c>
      <c r="E270" s="78">
        <v>10000</v>
      </c>
      <c r="F270" s="109">
        <v>0</v>
      </c>
      <c r="G270" s="144">
        <f>H270-F270</f>
        <v>14.08</v>
      </c>
      <c r="H270" s="78">
        <v>14.08</v>
      </c>
      <c r="I270" s="78">
        <f>H270</f>
        <v>14.08</v>
      </c>
      <c r="J270" s="23"/>
    </row>
    <row r="271" spans="1:10" ht="16" x14ac:dyDescent="0.2">
      <c r="A271" s="63"/>
      <c r="B271" s="75"/>
      <c r="C271" s="66"/>
      <c r="D271" s="66"/>
      <c r="E271" s="78"/>
      <c r="F271" s="109"/>
      <c r="G271" s="144"/>
      <c r="H271" s="78"/>
      <c r="I271" s="78"/>
      <c r="J271" s="23"/>
    </row>
    <row r="272" spans="1:10" ht="16" x14ac:dyDescent="0.2">
      <c r="A272" s="63">
        <f>A270+1</f>
        <v>70</v>
      </c>
      <c r="B272" s="75" t="s">
        <v>601</v>
      </c>
      <c r="C272" s="66" t="s">
        <v>383</v>
      </c>
      <c r="D272" s="66" t="s">
        <v>411</v>
      </c>
      <c r="E272" s="78">
        <v>10000</v>
      </c>
      <c r="F272" s="109">
        <v>0</v>
      </c>
      <c r="G272" s="144">
        <f>H272-F272</f>
        <v>3.08</v>
      </c>
      <c r="H272" s="78">
        <v>3.08</v>
      </c>
      <c r="I272" s="78">
        <f>H272</f>
        <v>3.08</v>
      </c>
      <c r="J272" s="23"/>
    </row>
    <row r="273" spans="1:10" ht="16" x14ac:dyDescent="0.2">
      <c r="A273" s="63"/>
      <c r="B273" s="75"/>
      <c r="C273" s="66"/>
      <c r="D273" s="66"/>
      <c r="E273" s="78"/>
      <c r="F273" s="109"/>
      <c r="G273" s="144"/>
      <c r="H273" s="78"/>
      <c r="I273" s="78"/>
      <c r="J273" s="23"/>
    </row>
    <row r="274" spans="1:10" ht="16" x14ac:dyDescent="0.2">
      <c r="A274" s="63">
        <f>A272+1</f>
        <v>71</v>
      </c>
      <c r="B274" s="75" t="s">
        <v>602</v>
      </c>
      <c r="C274" s="66" t="s">
        <v>135</v>
      </c>
      <c r="D274" s="66" t="s">
        <v>411</v>
      </c>
      <c r="E274" s="78">
        <v>10000</v>
      </c>
      <c r="F274" s="109">
        <v>0</v>
      </c>
      <c r="G274" s="144">
        <f>H274-F274</f>
        <v>5.0199999999999996</v>
      </c>
      <c r="H274" s="79">
        <v>5.0199999999999996</v>
      </c>
      <c r="I274" s="79">
        <f>SUM(H274:H277)</f>
        <v>13.95</v>
      </c>
      <c r="J274" s="23"/>
    </row>
    <row r="275" spans="1:10" ht="16" x14ac:dyDescent="0.2">
      <c r="A275" s="63"/>
      <c r="B275" s="75" t="s">
        <v>602</v>
      </c>
      <c r="C275" s="66"/>
      <c r="D275" s="173" t="s">
        <v>413</v>
      </c>
      <c r="E275" s="78">
        <v>100000</v>
      </c>
      <c r="F275" s="109">
        <v>4.18</v>
      </c>
      <c r="G275" s="144"/>
      <c r="H275" s="79">
        <f>F275</f>
        <v>4.18</v>
      </c>
      <c r="I275" s="79"/>
      <c r="J275" s="23"/>
    </row>
    <row r="276" spans="1:10" ht="16" x14ac:dyDescent="0.2">
      <c r="A276" s="63"/>
      <c r="B276" s="75" t="s">
        <v>602</v>
      </c>
      <c r="C276" s="66"/>
      <c r="D276" s="173" t="s">
        <v>418</v>
      </c>
      <c r="E276" s="78">
        <v>100000</v>
      </c>
      <c r="F276" s="109">
        <v>4.4000000000000004</v>
      </c>
      <c r="G276" s="144"/>
      <c r="H276" s="79">
        <f>F276</f>
        <v>4.4000000000000004</v>
      </c>
      <c r="I276" s="79"/>
      <c r="J276" s="23"/>
    </row>
    <row r="277" spans="1:10" ht="16" x14ac:dyDescent="0.2">
      <c r="A277" s="63"/>
      <c r="B277" s="75" t="s">
        <v>602</v>
      </c>
      <c r="C277" s="66"/>
      <c r="D277" s="173" t="s">
        <v>414</v>
      </c>
      <c r="E277" s="78">
        <v>10000</v>
      </c>
      <c r="F277" s="109">
        <v>0.35</v>
      </c>
      <c r="G277" s="144"/>
      <c r="H277" s="79">
        <f>F277</f>
        <v>0.35</v>
      </c>
      <c r="I277" s="79"/>
      <c r="J277" s="23"/>
    </row>
    <row r="278" spans="1:10" ht="16" x14ac:dyDescent="0.2">
      <c r="A278" s="63"/>
      <c r="B278" s="75"/>
      <c r="C278" s="66"/>
      <c r="D278" s="66"/>
      <c r="E278" s="78"/>
      <c r="F278" s="109"/>
      <c r="G278" s="144"/>
      <c r="H278" s="79"/>
      <c r="I278" s="79"/>
      <c r="J278" s="23"/>
    </row>
    <row r="279" spans="1:10" ht="16" x14ac:dyDescent="0.2">
      <c r="A279" s="63">
        <f>A274+1</f>
        <v>72</v>
      </c>
      <c r="B279" s="75" t="s">
        <v>603</v>
      </c>
      <c r="C279" s="66" t="s">
        <v>42</v>
      </c>
      <c r="D279" s="66" t="s">
        <v>411</v>
      </c>
      <c r="E279" s="78">
        <v>250000</v>
      </c>
      <c r="F279" s="109">
        <v>30.24</v>
      </c>
      <c r="G279" s="144">
        <f>H279-F279</f>
        <v>1.2600000000000016</v>
      </c>
      <c r="H279" s="79">
        <v>31.5</v>
      </c>
      <c r="I279" s="79">
        <f>SUM(H279:H284)</f>
        <v>78.77</v>
      </c>
      <c r="J279" s="23"/>
    </row>
    <row r="280" spans="1:10" ht="16" x14ac:dyDescent="0.2">
      <c r="A280" s="63"/>
      <c r="B280" s="75" t="s">
        <v>603</v>
      </c>
      <c r="C280" s="66"/>
      <c r="D280" s="173" t="s">
        <v>417</v>
      </c>
      <c r="E280" s="78">
        <v>50000</v>
      </c>
      <c r="F280" s="109">
        <v>22.05</v>
      </c>
      <c r="G280" s="144"/>
      <c r="H280" s="79">
        <f>F280</f>
        <v>22.05</v>
      </c>
      <c r="I280" s="79"/>
      <c r="J280" s="23"/>
    </row>
    <row r="281" spans="1:10" ht="16" x14ac:dyDescent="0.2">
      <c r="A281" s="63"/>
      <c r="B281" s="75" t="s">
        <v>603</v>
      </c>
      <c r="C281" s="66"/>
      <c r="D281" s="173" t="s">
        <v>412</v>
      </c>
      <c r="E281" s="78">
        <v>10000</v>
      </c>
      <c r="F281" s="109">
        <v>3.42</v>
      </c>
      <c r="G281" s="144"/>
      <c r="H281" s="79">
        <f>F281</f>
        <v>3.42</v>
      </c>
      <c r="I281" s="79"/>
      <c r="J281" s="23"/>
    </row>
    <row r="282" spans="1:10" ht="16" x14ac:dyDescent="0.2">
      <c r="A282" s="63"/>
      <c r="B282" s="75" t="s">
        <v>603</v>
      </c>
      <c r="C282" s="66"/>
      <c r="D282" s="173" t="s">
        <v>413</v>
      </c>
      <c r="E282" s="78">
        <v>250000</v>
      </c>
      <c r="F282" s="109">
        <v>10.45</v>
      </c>
      <c r="G282" s="144"/>
      <c r="H282" s="79">
        <f>F282</f>
        <v>10.45</v>
      </c>
      <c r="I282" s="79"/>
      <c r="J282" s="23"/>
    </row>
    <row r="283" spans="1:10" ht="16" x14ac:dyDescent="0.2">
      <c r="A283" s="63"/>
      <c r="B283" s="75" t="s">
        <v>603</v>
      </c>
      <c r="C283" s="66"/>
      <c r="D283" s="173" t="s">
        <v>418</v>
      </c>
      <c r="E283" s="78">
        <v>250000</v>
      </c>
      <c r="F283" s="109">
        <v>11</v>
      </c>
      <c r="G283" s="144"/>
      <c r="H283" s="79">
        <f>F283</f>
        <v>11</v>
      </c>
      <c r="I283" s="79"/>
      <c r="J283" s="23"/>
    </row>
    <row r="284" spans="1:10" ht="16" x14ac:dyDescent="0.2">
      <c r="A284" s="63"/>
      <c r="B284" s="75" t="s">
        <v>603</v>
      </c>
      <c r="C284" s="66"/>
      <c r="D284" s="173" t="s">
        <v>414</v>
      </c>
      <c r="E284" s="78">
        <v>10000</v>
      </c>
      <c r="F284" s="109">
        <v>0.35</v>
      </c>
      <c r="G284" s="144"/>
      <c r="H284" s="79">
        <f>F284</f>
        <v>0.35</v>
      </c>
      <c r="I284" s="79"/>
      <c r="J284" s="23"/>
    </row>
    <row r="285" spans="1:10" ht="16" x14ac:dyDescent="0.2">
      <c r="A285" s="63"/>
      <c r="B285" s="75"/>
      <c r="C285" s="66"/>
      <c r="D285" s="66"/>
      <c r="E285" s="79"/>
      <c r="F285" s="109"/>
      <c r="G285" s="144"/>
      <c r="H285" s="79"/>
      <c r="I285" s="79"/>
      <c r="J285" s="23"/>
    </row>
    <row r="286" spans="1:10" ht="16" x14ac:dyDescent="0.2">
      <c r="A286" s="63">
        <f>A279+1</f>
        <v>73</v>
      </c>
      <c r="B286" s="75" t="s">
        <v>604</v>
      </c>
      <c r="C286" s="66" t="s">
        <v>43</v>
      </c>
      <c r="D286" s="66" t="s">
        <v>411</v>
      </c>
      <c r="E286" s="79">
        <v>180000</v>
      </c>
      <c r="F286" s="109">
        <v>136.34</v>
      </c>
      <c r="G286" s="144">
        <f>H286-F286</f>
        <v>8.0200000000000102</v>
      </c>
      <c r="H286" s="79">
        <v>144.36000000000001</v>
      </c>
      <c r="I286" s="79">
        <f>SUM(H286:H289)</f>
        <v>179.56</v>
      </c>
      <c r="J286" s="23"/>
    </row>
    <row r="287" spans="1:10" ht="16" x14ac:dyDescent="0.2">
      <c r="A287" s="63"/>
      <c r="B287" s="75" t="s">
        <v>604</v>
      </c>
      <c r="C287" s="66"/>
      <c r="D287" s="66" t="s">
        <v>417</v>
      </c>
      <c r="E287" s="79">
        <v>10000</v>
      </c>
      <c r="F287" s="109">
        <v>19.760000000000002</v>
      </c>
      <c r="G287" s="144"/>
      <c r="H287" s="79">
        <f>F287</f>
        <v>19.760000000000002</v>
      </c>
      <c r="I287" s="79"/>
      <c r="J287" s="23"/>
    </row>
    <row r="288" spans="1:10" ht="16" x14ac:dyDescent="0.2">
      <c r="A288" s="63"/>
      <c r="B288" s="75" t="s">
        <v>604</v>
      </c>
      <c r="C288" s="66"/>
      <c r="D288" s="66" t="s">
        <v>413</v>
      </c>
      <c r="E288" s="79">
        <v>180000</v>
      </c>
      <c r="F288" s="109">
        <v>7.52</v>
      </c>
      <c r="G288" s="144"/>
      <c r="H288" s="79">
        <f>F288</f>
        <v>7.52</v>
      </c>
      <c r="I288" s="79"/>
      <c r="J288" s="23"/>
    </row>
    <row r="289" spans="1:10" ht="16" x14ac:dyDescent="0.2">
      <c r="A289" s="63"/>
      <c r="B289" s="75" t="s">
        <v>604</v>
      </c>
      <c r="C289" s="66"/>
      <c r="D289" s="66" t="s">
        <v>418</v>
      </c>
      <c r="E289" s="78">
        <v>180000</v>
      </c>
      <c r="F289" s="109">
        <v>7.92</v>
      </c>
      <c r="G289" s="144"/>
      <c r="H289" s="79">
        <f>F289</f>
        <v>7.92</v>
      </c>
      <c r="I289" s="79"/>
      <c r="J289" s="23"/>
    </row>
    <row r="290" spans="1:10" ht="16" x14ac:dyDescent="0.2">
      <c r="A290" s="63"/>
      <c r="B290" s="75"/>
      <c r="C290" s="66"/>
      <c r="D290" s="66"/>
      <c r="E290" s="79"/>
      <c r="F290" s="109"/>
      <c r="G290" s="144"/>
      <c r="H290" s="79"/>
      <c r="I290" s="79"/>
      <c r="J290" s="23"/>
    </row>
    <row r="291" spans="1:10" ht="16" x14ac:dyDescent="0.2">
      <c r="A291" s="63">
        <v>74</v>
      </c>
      <c r="B291" s="75" t="s">
        <v>605</v>
      </c>
      <c r="C291" s="66" t="s">
        <v>340</v>
      </c>
      <c r="D291" s="66" t="s">
        <v>411</v>
      </c>
      <c r="E291" s="78">
        <v>20000</v>
      </c>
      <c r="F291" s="109">
        <v>1.26</v>
      </c>
      <c r="G291" s="144">
        <f>H291-F291</f>
        <v>1.26</v>
      </c>
      <c r="H291" s="78">
        <v>2.52</v>
      </c>
      <c r="I291" s="78">
        <f>SUM(H291:H292)</f>
        <v>2.94</v>
      </c>
      <c r="J291" s="23"/>
    </row>
    <row r="292" spans="1:10" ht="16" x14ac:dyDescent="0.2">
      <c r="A292" s="63"/>
      <c r="B292" s="75" t="s">
        <v>605</v>
      </c>
      <c r="C292" s="66"/>
      <c r="D292" s="66" t="s">
        <v>413</v>
      </c>
      <c r="E292" s="78">
        <v>10000</v>
      </c>
      <c r="F292" s="109">
        <v>0.42</v>
      </c>
      <c r="G292" s="144"/>
      <c r="H292" s="78">
        <f>F292</f>
        <v>0.42</v>
      </c>
      <c r="I292" s="78"/>
      <c r="J292" s="23"/>
    </row>
    <row r="293" spans="1:10" ht="16" x14ac:dyDescent="0.2">
      <c r="A293" s="63"/>
      <c r="B293" s="75"/>
      <c r="C293" s="66"/>
      <c r="D293" s="66"/>
      <c r="E293" s="78"/>
      <c r="F293" s="109"/>
      <c r="G293" s="144"/>
      <c r="H293" s="78"/>
      <c r="I293" s="78"/>
      <c r="J293" s="23"/>
    </row>
    <row r="294" spans="1:10" ht="16" x14ac:dyDescent="0.2">
      <c r="A294" s="63">
        <f>A291+1</f>
        <v>75</v>
      </c>
      <c r="B294" s="75" t="s">
        <v>606</v>
      </c>
      <c r="C294" s="66" t="s">
        <v>44</v>
      </c>
      <c r="D294" s="66" t="s">
        <v>411</v>
      </c>
      <c r="E294" s="79">
        <v>10000</v>
      </c>
      <c r="F294" s="109">
        <v>0</v>
      </c>
      <c r="G294" s="144">
        <f>H294-F294</f>
        <v>8.02</v>
      </c>
      <c r="H294" s="79">
        <v>8.02</v>
      </c>
      <c r="I294" s="79">
        <f>SUM(H294:H295)</f>
        <v>8.44</v>
      </c>
      <c r="J294" s="23"/>
    </row>
    <row r="295" spans="1:10" ht="16" x14ac:dyDescent="0.2">
      <c r="A295" s="63"/>
      <c r="B295" s="75" t="s">
        <v>606</v>
      </c>
      <c r="C295" s="66"/>
      <c r="D295" s="66" t="s">
        <v>413</v>
      </c>
      <c r="E295" s="79">
        <v>10000</v>
      </c>
      <c r="F295" s="109">
        <v>0.42</v>
      </c>
      <c r="G295" s="144"/>
      <c r="H295" s="79">
        <f>F295</f>
        <v>0.42</v>
      </c>
      <c r="I295" s="79"/>
      <c r="J295" s="23"/>
    </row>
    <row r="296" spans="1:10" ht="16" x14ac:dyDescent="0.2">
      <c r="A296" s="63"/>
      <c r="B296" s="75"/>
      <c r="C296" s="66"/>
      <c r="D296" s="66"/>
      <c r="E296" s="79"/>
      <c r="F296" s="109"/>
      <c r="G296" s="144"/>
      <c r="H296" s="79"/>
      <c r="I296" s="79"/>
      <c r="J296" s="23"/>
    </row>
    <row r="297" spans="1:10" ht="16" x14ac:dyDescent="0.2">
      <c r="A297" s="63">
        <f>A294+1</f>
        <v>76</v>
      </c>
      <c r="B297" s="75" t="s">
        <v>607</v>
      </c>
      <c r="C297" s="66" t="s">
        <v>96</v>
      </c>
      <c r="D297" s="66" t="s">
        <v>411</v>
      </c>
      <c r="E297" s="79">
        <v>30000</v>
      </c>
      <c r="F297" s="109">
        <v>2.52</v>
      </c>
      <c r="G297" s="144">
        <f>H297-F297</f>
        <v>1.2599999999999998</v>
      </c>
      <c r="H297" s="79">
        <v>3.78</v>
      </c>
      <c r="I297" s="79">
        <f>SUM(H297:H298)</f>
        <v>4.2</v>
      </c>
      <c r="J297" s="23"/>
    </row>
    <row r="298" spans="1:10" ht="16" x14ac:dyDescent="0.2">
      <c r="A298" s="63"/>
      <c r="B298" s="75" t="s">
        <v>607</v>
      </c>
      <c r="C298" s="66"/>
      <c r="D298" s="66" t="s">
        <v>413</v>
      </c>
      <c r="E298" s="79">
        <v>10000</v>
      </c>
      <c r="F298" s="109">
        <v>0.42</v>
      </c>
      <c r="G298" s="144"/>
      <c r="H298" s="79">
        <f>F298</f>
        <v>0.42</v>
      </c>
      <c r="I298" s="79"/>
      <c r="J298" s="23"/>
    </row>
    <row r="299" spans="1:10" ht="16" x14ac:dyDescent="0.2">
      <c r="A299" s="63"/>
      <c r="B299" s="75"/>
      <c r="C299" s="66"/>
      <c r="D299" s="66"/>
      <c r="E299" s="79"/>
      <c r="F299" s="109"/>
      <c r="G299" s="144"/>
      <c r="H299" s="79"/>
      <c r="I299" s="79"/>
      <c r="J299" s="23"/>
    </row>
    <row r="300" spans="1:10" ht="16" x14ac:dyDescent="0.2">
      <c r="A300" s="63">
        <v>77</v>
      </c>
      <c r="B300" s="75" t="s">
        <v>608</v>
      </c>
      <c r="C300" s="66" t="s">
        <v>496</v>
      </c>
      <c r="D300" s="66" t="s">
        <v>411</v>
      </c>
      <c r="E300" s="79">
        <v>10000</v>
      </c>
      <c r="F300" s="109">
        <v>0</v>
      </c>
      <c r="G300" s="144">
        <v>0.91</v>
      </c>
      <c r="H300" s="79">
        <f>SUM(F300:G300)</f>
        <v>0.91</v>
      </c>
      <c r="I300" s="79">
        <f>H300</f>
        <v>0.91</v>
      </c>
      <c r="J300" s="23"/>
    </row>
    <row r="301" spans="1:10" ht="16" x14ac:dyDescent="0.2">
      <c r="A301" s="63"/>
      <c r="B301" s="75"/>
      <c r="C301" s="66"/>
      <c r="D301" s="66"/>
      <c r="E301" s="79"/>
      <c r="F301" s="109"/>
      <c r="G301" s="144"/>
      <c r="H301" s="79"/>
      <c r="I301" s="79"/>
      <c r="J301" s="23"/>
    </row>
    <row r="302" spans="1:10" ht="16" x14ac:dyDescent="0.2">
      <c r="A302" s="63">
        <v>78</v>
      </c>
      <c r="B302" s="75" t="s">
        <v>609</v>
      </c>
      <c r="C302" s="66" t="s">
        <v>137</v>
      </c>
      <c r="D302" s="66" t="s">
        <v>411</v>
      </c>
      <c r="E302" s="79">
        <v>100000</v>
      </c>
      <c r="F302" s="109">
        <f>H302-G302</f>
        <v>5.9399999999999995</v>
      </c>
      <c r="G302" s="144">
        <v>0.66</v>
      </c>
      <c r="H302" s="79">
        <v>6.6</v>
      </c>
      <c r="I302" s="79">
        <f>SUM(H302:H303)</f>
        <v>10.78</v>
      </c>
      <c r="J302" s="23"/>
    </row>
    <row r="303" spans="1:10" ht="16" x14ac:dyDescent="0.2">
      <c r="A303" s="63"/>
      <c r="B303" s="75" t="s">
        <v>609</v>
      </c>
      <c r="C303" s="66"/>
      <c r="D303" s="66" t="s">
        <v>413</v>
      </c>
      <c r="E303" s="79">
        <v>100000</v>
      </c>
      <c r="F303" s="109">
        <v>4.18</v>
      </c>
      <c r="G303" s="144"/>
      <c r="H303" s="79">
        <f>F303</f>
        <v>4.18</v>
      </c>
      <c r="I303" s="79"/>
      <c r="J303" s="23"/>
    </row>
    <row r="304" spans="1:10" ht="16" x14ac:dyDescent="0.2">
      <c r="A304" s="63"/>
      <c r="B304" s="75"/>
      <c r="C304" s="66"/>
      <c r="D304" s="66"/>
      <c r="E304" s="79"/>
      <c r="F304" s="109"/>
      <c r="G304" s="144"/>
      <c r="H304" s="79"/>
      <c r="I304" s="79"/>
      <c r="J304" s="23"/>
    </row>
    <row r="305" spans="1:10" ht="16" x14ac:dyDescent="0.2">
      <c r="A305" s="63">
        <f>A302+1</f>
        <v>79</v>
      </c>
      <c r="B305" s="75" t="s">
        <v>610</v>
      </c>
      <c r="C305" s="66" t="s">
        <v>45</v>
      </c>
      <c r="D305" s="66" t="s">
        <v>411</v>
      </c>
      <c r="E305" s="78">
        <v>10000</v>
      </c>
      <c r="F305" s="109">
        <v>0</v>
      </c>
      <c r="G305" s="144">
        <v>2.0099999999999998</v>
      </c>
      <c r="H305" s="78">
        <v>2.0099999999999998</v>
      </c>
      <c r="I305" s="78">
        <f>H305</f>
        <v>2.0099999999999998</v>
      </c>
      <c r="J305" s="211"/>
    </row>
    <row r="306" spans="1:10" ht="16" x14ac:dyDescent="0.2">
      <c r="A306" s="63"/>
      <c r="B306" s="75"/>
      <c r="C306" s="66"/>
      <c r="D306" s="66"/>
      <c r="E306" s="79"/>
      <c r="F306" s="109"/>
      <c r="G306" s="144"/>
      <c r="H306" s="79"/>
      <c r="I306" s="79"/>
      <c r="J306" s="23"/>
    </row>
    <row r="307" spans="1:10" ht="16" x14ac:dyDescent="0.2">
      <c r="A307" s="63">
        <f>A305+1</f>
        <v>80</v>
      </c>
      <c r="B307" s="75" t="s">
        <v>611</v>
      </c>
      <c r="C307" s="66" t="s">
        <v>230</v>
      </c>
      <c r="D307" s="66" t="s">
        <v>411</v>
      </c>
      <c r="E307" s="79">
        <v>100000</v>
      </c>
      <c r="F307" s="109">
        <v>27.72</v>
      </c>
      <c r="G307" s="144">
        <f>H307-F307</f>
        <v>3.0800000000000018</v>
      </c>
      <c r="H307" s="79">
        <v>30.8</v>
      </c>
      <c r="I307" s="79">
        <f>SUM(H307:H311)</f>
        <v>65.819999999999993</v>
      </c>
      <c r="J307" s="23"/>
    </row>
    <row r="308" spans="1:10" ht="16" x14ac:dyDescent="0.2">
      <c r="A308" s="63"/>
      <c r="B308" s="75" t="s">
        <v>611</v>
      </c>
      <c r="C308" s="66"/>
      <c r="D308" s="66" t="s">
        <v>417</v>
      </c>
      <c r="E308" s="79">
        <v>50000</v>
      </c>
      <c r="F308" s="109">
        <v>22.05</v>
      </c>
      <c r="G308" s="144"/>
      <c r="H308" s="79">
        <f>F308</f>
        <v>22.05</v>
      </c>
      <c r="I308" s="79"/>
      <c r="J308" s="23"/>
    </row>
    <row r="309" spans="1:10" ht="16" x14ac:dyDescent="0.2">
      <c r="A309" s="63"/>
      <c r="B309" s="75" t="s">
        <v>611</v>
      </c>
      <c r="C309" s="66"/>
      <c r="D309" s="66" t="s">
        <v>412</v>
      </c>
      <c r="E309" s="79">
        <v>10000</v>
      </c>
      <c r="F309" s="109">
        <v>3.42</v>
      </c>
      <c r="G309" s="144"/>
      <c r="H309" s="79">
        <f>F309</f>
        <v>3.42</v>
      </c>
      <c r="I309" s="79"/>
      <c r="J309" s="23"/>
    </row>
    <row r="310" spans="1:10" ht="16" x14ac:dyDescent="0.2">
      <c r="A310" s="63"/>
      <c r="B310" s="75" t="s">
        <v>611</v>
      </c>
      <c r="C310" s="66"/>
      <c r="D310" s="66" t="s">
        <v>413</v>
      </c>
      <c r="E310" s="79">
        <v>220000</v>
      </c>
      <c r="F310" s="109">
        <v>9.1999999999999993</v>
      </c>
      <c r="G310" s="144"/>
      <c r="H310" s="79">
        <f>F310</f>
        <v>9.1999999999999993</v>
      </c>
      <c r="I310" s="79"/>
      <c r="J310" s="23"/>
    </row>
    <row r="311" spans="1:10" ht="16" x14ac:dyDescent="0.2">
      <c r="A311" s="63"/>
      <c r="B311" s="75" t="s">
        <v>611</v>
      </c>
      <c r="C311" s="66"/>
      <c r="D311" s="66" t="s">
        <v>414</v>
      </c>
      <c r="E311" s="79">
        <v>10000</v>
      </c>
      <c r="F311" s="109">
        <v>0.35</v>
      </c>
      <c r="G311" s="144"/>
      <c r="H311" s="79">
        <f>F311</f>
        <v>0.35</v>
      </c>
      <c r="I311" s="79"/>
      <c r="J311" s="23"/>
    </row>
    <row r="312" spans="1:10" ht="16" x14ac:dyDescent="0.2">
      <c r="A312" s="63"/>
      <c r="B312" s="75"/>
      <c r="C312" s="66"/>
      <c r="D312" s="66"/>
      <c r="E312" s="79"/>
      <c r="F312" s="109"/>
      <c r="G312" s="144"/>
      <c r="H312" s="79"/>
      <c r="I312" s="79"/>
      <c r="J312" s="23"/>
    </row>
    <row r="313" spans="1:10" ht="16" x14ac:dyDescent="0.2">
      <c r="A313" s="63">
        <f>A307+1</f>
        <v>81</v>
      </c>
      <c r="B313" s="75" t="s">
        <v>612</v>
      </c>
      <c r="C313" s="66" t="s">
        <v>334</v>
      </c>
      <c r="D313" s="66" t="s">
        <v>411</v>
      </c>
      <c r="E313" s="78">
        <v>80000</v>
      </c>
      <c r="F313" s="109">
        <f>H313-G313</f>
        <v>21.560000000000002</v>
      </c>
      <c r="G313" s="144">
        <v>3.08</v>
      </c>
      <c r="H313" s="78">
        <v>24.64</v>
      </c>
      <c r="I313" s="78">
        <f>SUM(H313:H318)</f>
        <v>72.259999999999991</v>
      </c>
      <c r="J313" s="23"/>
    </row>
    <row r="314" spans="1:10" ht="16" x14ac:dyDescent="0.2">
      <c r="A314" s="63"/>
      <c r="B314" s="75" t="s">
        <v>612</v>
      </c>
      <c r="C314" s="66"/>
      <c r="D314" s="173" t="s">
        <v>417</v>
      </c>
      <c r="E314" s="78">
        <v>50000</v>
      </c>
      <c r="F314" s="109">
        <v>14.15</v>
      </c>
      <c r="G314" s="144"/>
      <c r="H314" s="78">
        <f>F314</f>
        <v>14.15</v>
      </c>
      <c r="I314" s="78"/>
      <c r="J314" s="91"/>
    </row>
    <row r="315" spans="1:10" ht="16" x14ac:dyDescent="0.2">
      <c r="A315" s="63"/>
      <c r="B315" s="75" t="s">
        <v>612</v>
      </c>
      <c r="C315" s="66"/>
      <c r="D315" s="173" t="s">
        <v>412</v>
      </c>
      <c r="E315" s="78">
        <v>10000</v>
      </c>
      <c r="F315" s="109">
        <v>3.42</v>
      </c>
      <c r="G315" s="144"/>
      <c r="H315" s="78">
        <f>F315</f>
        <v>3.42</v>
      </c>
      <c r="I315" s="78"/>
      <c r="J315" s="91"/>
    </row>
    <row r="316" spans="1:10" ht="16" x14ac:dyDescent="0.2">
      <c r="A316" s="63"/>
      <c r="B316" s="75" t="s">
        <v>612</v>
      </c>
      <c r="C316" s="66"/>
      <c r="D316" s="173" t="s">
        <v>413</v>
      </c>
      <c r="E316" s="78">
        <v>500000</v>
      </c>
      <c r="F316" s="109">
        <v>20.9</v>
      </c>
      <c r="G316" s="144"/>
      <c r="H316" s="78">
        <f>F316</f>
        <v>20.9</v>
      </c>
      <c r="I316" s="78"/>
      <c r="J316" s="91"/>
    </row>
    <row r="317" spans="1:10" ht="16" x14ac:dyDescent="0.2">
      <c r="A317" s="63"/>
      <c r="B317" s="75" t="s">
        <v>612</v>
      </c>
      <c r="C317" s="66"/>
      <c r="D317" s="173" t="s">
        <v>418</v>
      </c>
      <c r="E317" s="78">
        <v>200000</v>
      </c>
      <c r="F317" s="109">
        <v>8.8000000000000007</v>
      </c>
      <c r="G317" s="144"/>
      <c r="H317" s="78">
        <f>F317</f>
        <v>8.8000000000000007</v>
      </c>
      <c r="I317" s="78"/>
      <c r="J317" s="91"/>
    </row>
    <row r="318" spans="1:10" ht="16" x14ac:dyDescent="0.2">
      <c r="A318" s="63"/>
      <c r="B318" s="75" t="s">
        <v>612</v>
      </c>
      <c r="C318" s="66"/>
      <c r="D318" s="173" t="s">
        <v>414</v>
      </c>
      <c r="E318" s="78">
        <v>10000</v>
      </c>
      <c r="F318" s="109">
        <v>0.35</v>
      </c>
      <c r="G318" s="144"/>
      <c r="H318" s="79">
        <f>F318</f>
        <v>0.35</v>
      </c>
      <c r="I318" s="79"/>
      <c r="J318" s="91"/>
    </row>
    <row r="319" spans="1:10" ht="16" x14ac:dyDescent="0.2">
      <c r="A319" s="63"/>
      <c r="B319" s="75"/>
      <c r="C319" s="66"/>
      <c r="D319" s="66"/>
      <c r="E319" s="78"/>
      <c r="F319" s="109"/>
      <c r="G319" s="144"/>
      <c r="H319" s="79"/>
      <c r="I319" s="79"/>
      <c r="J319" s="91"/>
    </row>
    <row r="320" spans="1:10" ht="16" x14ac:dyDescent="0.2">
      <c r="A320" s="63">
        <f>A313+1</f>
        <v>82</v>
      </c>
      <c r="B320" s="75" t="s">
        <v>613</v>
      </c>
      <c r="C320" s="66" t="s">
        <v>182</v>
      </c>
      <c r="D320" s="66" t="s">
        <v>411</v>
      </c>
      <c r="E320" s="78">
        <v>10000</v>
      </c>
      <c r="F320" s="109">
        <v>0</v>
      </c>
      <c r="G320" s="144">
        <f>H320-F320</f>
        <v>0.91</v>
      </c>
      <c r="H320" s="78">
        <v>0.91</v>
      </c>
      <c r="I320" s="78">
        <f>SUM(H320:H321)</f>
        <v>1.54</v>
      </c>
      <c r="J320" s="104"/>
    </row>
    <row r="321" spans="1:10" ht="16" x14ac:dyDescent="0.2">
      <c r="A321" s="63"/>
      <c r="B321" s="75" t="s">
        <v>613</v>
      </c>
      <c r="C321" s="66"/>
      <c r="D321" s="66" t="s">
        <v>417</v>
      </c>
      <c r="E321" s="78">
        <v>5000</v>
      </c>
      <c r="F321" s="109">
        <v>0.63</v>
      </c>
      <c r="G321" s="144"/>
      <c r="H321" s="78">
        <f>F321</f>
        <v>0.63</v>
      </c>
      <c r="I321" s="78"/>
      <c r="J321" s="104"/>
    </row>
    <row r="322" spans="1:10" ht="16" x14ac:dyDescent="0.2">
      <c r="A322" s="63"/>
      <c r="B322" s="75"/>
      <c r="C322" s="66"/>
      <c r="D322" s="66"/>
      <c r="E322" s="78"/>
      <c r="F322" s="109"/>
      <c r="G322" s="144"/>
      <c r="H322" s="78"/>
      <c r="I322" s="78"/>
      <c r="J322" s="104"/>
    </row>
    <row r="323" spans="1:10" ht="16" x14ac:dyDescent="0.2">
      <c r="A323" s="63">
        <f>A320+1</f>
        <v>83</v>
      </c>
      <c r="B323" s="75" t="s">
        <v>614</v>
      </c>
      <c r="C323" s="66" t="s">
        <v>366</v>
      </c>
      <c r="D323" s="66" t="s">
        <v>411</v>
      </c>
      <c r="E323" s="78">
        <v>10000</v>
      </c>
      <c r="F323" s="109">
        <v>0</v>
      </c>
      <c r="G323" s="144">
        <f>H323-F323</f>
        <v>3.08</v>
      </c>
      <c r="H323" s="78">
        <v>3.08</v>
      </c>
      <c r="I323" s="78">
        <f>SUM(H323:H328)</f>
        <v>19.840000000000003</v>
      </c>
      <c r="J323" s="104"/>
    </row>
    <row r="324" spans="1:10" ht="16" x14ac:dyDescent="0.2">
      <c r="A324" s="63"/>
      <c r="B324" s="75" t="s">
        <v>614</v>
      </c>
      <c r="C324" s="66"/>
      <c r="D324" s="173" t="s">
        <v>417</v>
      </c>
      <c r="E324" s="78">
        <v>10000</v>
      </c>
      <c r="F324" s="109">
        <v>4.41</v>
      </c>
      <c r="G324" s="144"/>
      <c r="H324" s="78">
        <f>F324</f>
        <v>4.41</v>
      </c>
      <c r="I324" s="78"/>
      <c r="J324" s="211"/>
    </row>
    <row r="325" spans="1:10" ht="16" x14ac:dyDescent="0.2">
      <c r="A325" s="63"/>
      <c r="B325" s="75" t="s">
        <v>614</v>
      </c>
      <c r="C325" s="66"/>
      <c r="D325" s="173" t="s">
        <v>412</v>
      </c>
      <c r="E325" s="78">
        <v>10000</v>
      </c>
      <c r="F325" s="109">
        <v>3.42</v>
      </c>
      <c r="G325" s="144"/>
      <c r="H325" s="78">
        <f>F325</f>
        <v>3.42</v>
      </c>
      <c r="I325" s="78"/>
      <c r="J325" s="104"/>
    </row>
    <row r="326" spans="1:10" ht="16" x14ac:dyDescent="0.2">
      <c r="A326" s="63"/>
      <c r="B326" s="75" t="s">
        <v>614</v>
      </c>
      <c r="C326" s="66"/>
      <c r="D326" s="173" t="s">
        <v>413</v>
      </c>
      <c r="E326" s="78">
        <v>100000</v>
      </c>
      <c r="F326" s="109">
        <v>4.18</v>
      </c>
      <c r="G326" s="144"/>
      <c r="H326" s="78">
        <f>F326</f>
        <v>4.18</v>
      </c>
      <c r="I326" s="78"/>
      <c r="J326" s="104"/>
    </row>
    <row r="327" spans="1:10" ht="16" x14ac:dyDescent="0.2">
      <c r="A327" s="63"/>
      <c r="B327" s="75" t="s">
        <v>614</v>
      </c>
      <c r="C327" s="66"/>
      <c r="D327" s="173" t="s">
        <v>418</v>
      </c>
      <c r="E327" s="78">
        <v>100000</v>
      </c>
      <c r="F327" s="109">
        <v>4.4000000000000004</v>
      </c>
      <c r="G327" s="144"/>
      <c r="H327" s="78">
        <f>F327</f>
        <v>4.4000000000000004</v>
      </c>
      <c r="I327" s="78"/>
      <c r="J327" s="104"/>
    </row>
    <row r="328" spans="1:10" ht="16" x14ac:dyDescent="0.2">
      <c r="A328" s="63"/>
      <c r="B328" s="75" t="s">
        <v>614</v>
      </c>
      <c r="C328" s="66"/>
      <c r="D328" s="173" t="s">
        <v>414</v>
      </c>
      <c r="E328" s="78">
        <v>10000</v>
      </c>
      <c r="F328" s="109">
        <v>0.35</v>
      </c>
      <c r="G328" s="144"/>
      <c r="H328" s="78">
        <f>F328</f>
        <v>0.35</v>
      </c>
      <c r="I328" s="78"/>
      <c r="J328" s="104"/>
    </row>
    <row r="329" spans="1:10" ht="16" x14ac:dyDescent="0.2">
      <c r="A329" s="63"/>
      <c r="B329" s="75"/>
      <c r="C329" s="66"/>
      <c r="D329" s="66"/>
      <c r="E329" s="78"/>
      <c r="F329" s="109"/>
      <c r="G329" s="144"/>
      <c r="H329" s="78"/>
      <c r="I329" s="78"/>
      <c r="J329" s="104"/>
    </row>
    <row r="330" spans="1:10" ht="16" x14ac:dyDescent="0.2">
      <c r="A330" s="63">
        <f>A323+1</f>
        <v>84</v>
      </c>
      <c r="B330" s="75" t="s">
        <v>615</v>
      </c>
      <c r="C330" s="66" t="s">
        <v>100</v>
      </c>
      <c r="D330" s="66" t="s">
        <v>411</v>
      </c>
      <c r="E330" s="79">
        <v>10000</v>
      </c>
      <c r="F330" s="109">
        <v>0</v>
      </c>
      <c r="G330" s="144">
        <f>H330-F330</f>
        <v>0.66</v>
      </c>
      <c r="H330" s="79">
        <v>0.66</v>
      </c>
      <c r="I330" s="79">
        <f>SUM(H330:H331)</f>
        <v>2.75</v>
      </c>
      <c r="J330" s="23"/>
    </row>
    <row r="331" spans="1:10" ht="16" x14ac:dyDescent="0.2">
      <c r="A331" s="63"/>
      <c r="B331" s="75" t="s">
        <v>615</v>
      </c>
      <c r="C331" s="66"/>
      <c r="D331" s="66" t="s">
        <v>413</v>
      </c>
      <c r="E331" s="79">
        <v>50000</v>
      </c>
      <c r="F331" s="109">
        <v>2.09</v>
      </c>
      <c r="G331" s="144"/>
      <c r="H331" s="79">
        <f>F331</f>
        <v>2.09</v>
      </c>
      <c r="I331" s="79"/>
      <c r="J331" s="23"/>
    </row>
    <row r="332" spans="1:10" ht="16" x14ac:dyDescent="0.2">
      <c r="A332" s="63"/>
      <c r="B332" s="75"/>
      <c r="C332" s="66"/>
      <c r="D332" s="66"/>
      <c r="E332" s="79"/>
      <c r="F332" s="109"/>
      <c r="G332" s="144"/>
      <c r="H332" s="79"/>
      <c r="I332" s="79"/>
      <c r="J332" s="23"/>
    </row>
    <row r="333" spans="1:10" s="233" customFormat="1" ht="16" x14ac:dyDescent="0.2">
      <c r="A333" s="106"/>
      <c r="B333" s="107" t="s">
        <v>536</v>
      </c>
      <c r="C333" s="108" t="s">
        <v>524</v>
      </c>
      <c r="D333" s="108" t="s">
        <v>411</v>
      </c>
      <c r="E333" s="109">
        <v>10000</v>
      </c>
      <c r="F333" s="109">
        <v>0</v>
      </c>
      <c r="G333" s="144">
        <f>H333-F333</f>
        <v>0.66</v>
      </c>
      <c r="H333" s="109">
        <v>0.66</v>
      </c>
      <c r="I333" s="109">
        <f>SUM(H333:H335)</f>
        <v>2.87</v>
      </c>
      <c r="J333" s="232" t="s">
        <v>528</v>
      </c>
    </row>
    <row r="334" spans="1:10" s="233" customFormat="1" ht="16" x14ac:dyDescent="0.2">
      <c r="A334" s="106"/>
      <c r="B334" s="107" t="s">
        <v>536</v>
      </c>
      <c r="C334" s="108"/>
      <c r="D334" s="108" t="s">
        <v>412</v>
      </c>
      <c r="E334" s="109">
        <v>4000</v>
      </c>
      <c r="F334" s="109">
        <v>1.37</v>
      </c>
      <c r="G334" s="144"/>
      <c r="H334" s="109">
        <f>F334</f>
        <v>1.37</v>
      </c>
      <c r="I334" s="109"/>
      <c r="J334" s="232"/>
    </row>
    <row r="335" spans="1:10" s="233" customFormat="1" ht="16" x14ac:dyDescent="0.2">
      <c r="A335" s="106"/>
      <c r="B335" s="107" t="s">
        <v>536</v>
      </c>
      <c r="C335" s="108"/>
      <c r="D335" s="108" t="s">
        <v>413</v>
      </c>
      <c r="E335" s="109">
        <v>20000</v>
      </c>
      <c r="F335" s="109">
        <v>0.84</v>
      </c>
      <c r="G335" s="144"/>
      <c r="H335" s="109">
        <f>F335</f>
        <v>0.84</v>
      </c>
      <c r="I335" s="109"/>
      <c r="J335" s="232"/>
    </row>
    <row r="336" spans="1:10" ht="16" x14ac:dyDescent="0.2">
      <c r="A336" s="63"/>
      <c r="B336" s="75"/>
      <c r="C336" s="66"/>
      <c r="D336" s="66"/>
      <c r="E336" s="79"/>
      <c r="F336" s="109"/>
      <c r="G336" s="144"/>
      <c r="H336" s="79"/>
      <c r="I336" s="79"/>
      <c r="J336" s="23"/>
    </row>
    <row r="337" spans="1:10" ht="16" x14ac:dyDescent="0.2">
      <c r="A337" s="63"/>
      <c r="B337" s="75"/>
      <c r="C337" s="66"/>
      <c r="D337" s="66"/>
      <c r="E337" s="79"/>
      <c r="F337" s="109"/>
      <c r="G337" s="144"/>
      <c r="H337" s="79"/>
      <c r="I337" s="79"/>
      <c r="J337" s="23"/>
    </row>
    <row r="338" spans="1:10" ht="16" x14ac:dyDescent="0.2">
      <c r="A338" s="63"/>
      <c r="B338" s="75" t="s">
        <v>616</v>
      </c>
      <c r="C338" s="66" t="s">
        <v>437</v>
      </c>
      <c r="D338" s="66" t="s">
        <v>411</v>
      </c>
      <c r="E338" s="78">
        <v>100000</v>
      </c>
      <c r="F338" s="109">
        <f>H338-G338</f>
        <v>5.9399999999999995</v>
      </c>
      <c r="G338" s="144">
        <v>0.66</v>
      </c>
      <c r="H338" s="78">
        <v>6.6</v>
      </c>
      <c r="I338" s="78">
        <f>SUM(H338:H339)</f>
        <v>10.78</v>
      </c>
      <c r="J338" s="23"/>
    </row>
    <row r="339" spans="1:10" ht="16" x14ac:dyDescent="0.2">
      <c r="A339" s="63"/>
      <c r="B339" s="75" t="s">
        <v>616</v>
      </c>
      <c r="C339" s="66"/>
      <c r="D339" s="66" t="s">
        <v>413</v>
      </c>
      <c r="E339" s="78">
        <v>100000</v>
      </c>
      <c r="F339" s="109">
        <v>4.18</v>
      </c>
      <c r="G339" s="144"/>
      <c r="H339" s="78">
        <f>F339</f>
        <v>4.18</v>
      </c>
      <c r="I339" s="223"/>
      <c r="J339" s="23"/>
    </row>
    <row r="340" spans="1:10" ht="16" x14ac:dyDescent="0.2">
      <c r="A340" s="63"/>
      <c r="B340" s="75"/>
      <c r="C340" s="66"/>
      <c r="D340" s="66"/>
      <c r="E340" s="79"/>
      <c r="F340" s="109"/>
      <c r="G340" s="144"/>
      <c r="H340" s="79"/>
      <c r="J340" s="23"/>
    </row>
    <row r="341" spans="1:10" ht="16" x14ac:dyDescent="0.2">
      <c r="A341" s="63">
        <v>84</v>
      </c>
      <c r="B341" s="75" t="s">
        <v>617</v>
      </c>
      <c r="C341" s="66" t="s">
        <v>231</v>
      </c>
      <c r="D341" s="66" t="s">
        <v>411</v>
      </c>
      <c r="E341" s="78">
        <v>250000</v>
      </c>
      <c r="F341" s="109">
        <f>H341-G341</f>
        <v>48.24</v>
      </c>
      <c r="G341" s="144">
        <v>2.0099999999999998</v>
      </c>
      <c r="H341" s="78">
        <v>50.25</v>
      </c>
      <c r="I341" s="78">
        <f>SUM(H341:H346)</f>
        <v>89.62</v>
      </c>
      <c r="J341" s="211"/>
    </row>
    <row r="342" spans="1:10" ht="16" x14ac:dyDescent="0.2">
      <c r="A342" s="63"/>
      <c r="B342" s="75" t="s">
        <v>617</v>
      </c>
      <c r="C342" s="66"/>
      <c r="D342" s="173" t="s">
        <v>417</v>
      </c>
      <c r="E342" s="78">
        <v>50000</v>
      </c>
      <c r="F342" s="109">
        <v>14.15</v>
      </c>
      <c r="G342" s="144"/>
      <c r="H342" s="78">
        <f>F342</f>
        <v>14.15</v>
      </c>
      <c r="I342" s="78"/>
      <c r="J342" s="23"/>
    </row>
    <row r="343" spans="1:10" ht="16" x14ac:dyDescent="0.2">
      <c r="A343" s="63"/>
      <c r="B343" s="75" t="s">
        <v>617</v>
      </c>
      <c r="C343" s="66"/>
      <c r="D343" s="173" t="s">
        <v>412</v>
      </c>
      <c r="E343" s="78">
        <v>10000</v>
      </c>
      <c r="F343" s="109">
        <v>3.42</v>
      </c>
      <c r="G343" s="144"/>
      <c r="H343" s="78">
        <f>F343</f>
        <v>3.42</v>
      </c>
      <c r="I343" s="78"/>
      <c r="J343" s="23"/>
    </row>
    <row r="344" spans="1:10" ht="16" x14ac:dyDescent="0.2">
      <c r="A344" s="63"/>
      <c r="B344" s="75" t="s">
        <v>617</v>
      </c>
      <c r="C344" s="66"/>
      <c r="D344" s="173" t="s">
        <v>413</v>
      </c>
      <c r="E344" s="79">
        <v>250000</v>
      </c>
      <c r="F344" s="109">
        <v>10.45</v>
      </c>
      <c r="G344" s="144"/>
      <c r="H344" s="79">
        <f>F344</f>
        <v>10.45</v>
      </c>
      <c r="I344" s="79"/>
      <c r="J344" s="23"/>
    </row>
    <row r="345" spans="1:10" ht="16" x14ac:dyDescent="0.2">
      <c r="A345" s="63"/>
      <c r="B345" s="75" t="s">
        <v>617</v>
      </c>
      <c r="C345" s="66"/>
      <c r="D345" s="173" t="s">
        <v>418</v>
      </c>
      <c r="E345" s="78">
        <v>250000</v>
      </c>
      <c r="F345" s="109">
        <v>11</v>
      </c>
      <c r="G345" s="144"/>
      <c r="H345" s="79">
        <f>F345</f>
        <v>11</v>
      </c>
      <c r="I345" s="79"/>
      <c r="J345" s="23"/>
    </row>
    <row r="346" spans="1:10" ht="16" x14ac:dyDescent="0.2">
      <c r="A346" s="63"/>
      <c r="B346" s="75" t="s">
        <v>617</v>
      </c>
      <c r="C346" s="66"/>
      <c r="D346" s="173" t="s">
        <v>414</v>
      </c>
      <c r="E346" s="78">
        <v>10000</v>
      </c>
      <c r="F346" s="109">
        <v>0.35</v>
      </c>
      <c r="G346" s="144"/>
      <c r="H346" s="79">
        <f>F346</f>
        <v>0.35</v>
      </c>
      <c r="I346" s="79"/>
      <c r="J346" s="23"/>
    </row>
    <row r="347" spans="1:10" ht="16" x14ac:dyDescent="0.2">
      <c r="A347" s="63"/>
      <c r="B347" s="75"/>
      <c r="C347" s="66"/>
      <c r="D347" s="173"/>
      <c r="E347" s="78"/>
      <c r="F347" s="109"/>
      <c r="G347" s="144"/>
      <c r="H347" s="79"/>
      <c r="I347" s="79"/>
      <c r="J347" s="23"/>
    </row>
    <row r="348" spans="1:10" s="233" customFormat="1" ht="16" x14ac:dyDescent="0.2">
      <c r="A348" s="106"/>
      <c r="B348" s="107" t="s">
        <v>537</v>
      </c>
      <c r="C348" s="108" t="s">
        <v>531</v>
      </c>
      <c r="D348" s="239" t="s">
        <v>411</v>
      </c>
      <c r="E348" s="109">
        <v>10000</v>
      </c>
      <c r="F348" s="109">
        <v>0</v>
      </c>
      <c r="G348" s="144">
        <f>H348-F348</f>
        <v>2.0099999999999998</v>
      </c>
      <c r="H348" s="109">
        <v>2.0099999999999998</v>
      </c>
      <c r="I348" s="109">
        <f>SUM(H348:H353)</f>
        <v>5.6099999999999994</v>
      </c>
      <c r="J348" s="232" t="s">
        <v>521</v>
      </c>
    </row>
    <row r="349" spans="1:10" s="233" customFormat="1" ht="16" x14ac:dyDescent="0.2">
      <c r="A349" s="106"/>
      <c r="B349" s="107" t="s">
        <v>537</v>
      </c>
      <c r="C349" s="108"/>
      <c r="D349" s="239" t="s">
        <v>417</v>
      </c>
      <c r="E349" s="109">
        <v>5000</v>
      </c>
      <c r="F349" s="109">
        <v>2.21</v>
      </c>
      <c r="G349" s="144"/>
      <c r="H349" s="109">
        <f>F349</f>
        <v>2.21</v>
      </c>
      <c r="I349" s="109"/>
      <c r="J349" s="232"/>
    </row>
    <row r="350" spans="1:10" s="233" customFormat="1" ht="16" x14ac:dyDescent="0.2">
      <c r="A350" s="106"/>
      <c r="B350" s="107" t="s">
        <v>537</v>
      </c>
      <c r="C350" s="108"/>
      <c r="D350" s="239" t="s">
        <v>412</v>
      </c>
      <c r="E350" s="109">
        <v>2000</v>
      </c>
      <c r="F350" s="109">
        <v>0.68</v>
      </c>
      <c r="G350" s="144"/>
      <c r="H350" s="109">
        <f>F350</f>
        <v>0.68</v>
      </c>
      <c r="I350" s="109"/>
      <c r="J350" s="232"/>
    </row>
    <row r="351" spans="1:10" s="233" customFormat="1" ht="16" x14ac:dyDescent="0.2">
      <c r="A351" s="106"/>
      <c r="B351" s="107" t="s">
        <v>537</v>
      </c>
      <c r="C351" s="108"/>
      <c r="D351" s="239" t="s">
        <v>413</v>
      </c>
      <c r="E351" s="109">
        <v>10000</v>
      </c>
      <c r="F351" s="109">
        <v>0.42</v>
      </c>
      <c r="G351" s="144"/>
      <c r="H351" s="109">
        <f>F351</f>
        <v>0.42</v>
      </c>
      <c r="I351" s="109"/>
      <c r="J351" s="232"/>
    </row>
    <row r="352" spans="1:10" s="233" customFormat="1" ht="16" x14ac:dyDescent="0.2">
      <c r="A352" s="106"/>
      <c r="B352" s="107" t="s">
        <v>537</v>
      </c>
      <c r="C352" s="108"/>
      <c r="D352" s="239" t="s">
        <v>418</v>
      </c>
      <c r="E352" s="109">
        <v>5000</v>
      </c>
      <c r="F352" s="109">
        <v>0.22</v>
      </c>
      <c r="G352" s="144"/>
      <c r="H352" s="109">
        <f>F352</f>
        <v>0.22</v>
      </c>
      <c r="I352" s="109"/>
      <c r="J352" s="232"/>
    </row>
    <row r="353" spans="1:10" s="233" customFormat="1" ht="16" x14ac:dyDescent="0.2">
      <c r="A353" s="106"/>
      <c r="B353" s="107" t="s">
        <v>537</v>
      </c>
      <c r="C353" s="108"/>
      <c r="D353" s="239" t="s">
        <v>414</v>
      </c>
      <c r="E353" s="109">
        <v>2000</v>
      </c>
      <c r="F353" s="109">
        <v>7.0000000000000007E-2</v>
      </c>
      <c r="G353" s="144"/>
      <c r="H353" s="109">
        <f>F353</f>
        <v>7.0000000000000007E-2</v>
      </c>
      <c r="I353" s="109"/>
      <c r="J353" s="232"/>
    </row>
    <row r="354" spans="1:10" ht="16" x14ac:dyDescent="0.2">
      <c r="A354" s="63"/>
      <c r="B354" s="75"/>
      <c r="C354" s="66"/>
      <c r="D354" s="66"/>
      <c r="E354" s="78"/>
      <c r="F354" s="109"/>
      <c r="G354" s="144"/>
      <c r="H354" s="79"/>
      <c r="I354" s="79"/>
      <c r="J354" s="23"/>
    </row>
    <row r="355" spans="1:10" ht="16" x14ac:dyDescent="0.2">
      <c r="A355" s="63">
        <v>85</v>
      </c>
      <c r="B355" s="75" t="s">
        <v>618</v>
      </c>
      <c r="C355" s="66" t="s">
        <v>206</v>
      </c>
      <c r="D355" s="66" t="s">
        <v>411</v>
      </c>
      <c r="E355" s="78">
        <v>180000</v>
      </c>
      <c r="F355" s="109">
        <v>15.47</v>
      </c>
      <c r="G355" s="144">
        <f>H355-F355</f>
        <v>0.90999999999999837</v>
      </c>
      <c r="H355" s="79">
        <v>16.38</v>
      </c>
      <c r="I355" s="79">
        <f>SUM(H355:H360)</f>
        <v>86.529999999999987</v>
      </c>
      <c r="J355" s="23"/>
    </row>
    <row r="356" spans="1:10" ht="16" x14ac:dyDescent="0.2">
      <c r="A356" s="63"/>
      <c r="B356" s="75" t="s">
        <v>618</v>
      </c>
      <c r="C356" s="66"/>
      <c r="D356" s="173" t="s">
        <v>417</v>
      </c>
      <c r="E356" s="78">
        <v>50000</v>
      </c>
      <c r="F356" s="109">
        <v>50.94</v>
      </c>
      <c r="G356" s="144"/>
      <c r="H356" s="79">
        <f>F356</f>
        <v>50.94</v>
      </c>
      <c r="I356" s="79"/>
      <c r="J356" s="23"/>
    </row>
    <row r="357" spans="1:10" ht="16" x14ac:dyDescent="0.2">
      <c r="A357" s="63"/>
      <c r="B357" s="75" t="s">
        <v>618</v>
      </c>
      <c r="C357" s="66"/>
      <c r="D357" s="173" t="s">
        <v>412</v>
      </c>
      <c r="E357" s="78">
        <v>10000</v>
      </c>
      <c r="F357" s="109">
        <v>3.42</v>
      </c>
      <c r="G357" s="144"/>
      <c r="H357" s="79">
        <f>F357</f>
        <v>3.42</v>
      </c>
      <c r="I357" s="79"/>
      <c r="J357" s="23"/>
    </row>
    <row r="358" spans="1:10" ht="16" x14ac:dyDescent="0.2">
      <c r="A358" s="63"/>
      <c r="B358" s="75" t="s">
        <v>618</v>
      </c>
      <c r="C358" s="66"/>
      <c r="D358" s="173" t="s">
        <v>413</v>
      </c>
      <c r="E358" s="78">
        <v>180000</v>
      </c>
      <c r="F358" s="109">
        <v>7.52</v>
      </c>
      <c r="G358" s="144"/>
      <c r="H358" s="79">
        <f>F358</f>
        <v>7.52</v>
      </c>
      <c r="I358" s="79"/>
      <c r="J358" s="23"/>
    </row>
    <row r="359" spans="1:10" ht="16" x14ac:dyDescent="0.2">
      <c r="A359" s="63"/>
      <c r="B359" s="75" t="s">
        <v>618</v>
      </c>
      <c r="C359" s="66"/>
      <c r="D359" s="173" t="s">
        <v>418</v>
      </c>
      <c r="E359" s="78">
        <v>180000</v>
      </c>
      <c r="F359" s="109">
        <v>7.92</v>
      </c>
      <c r="G359" s="144"/>
      <c r="H359" s="79">
        <f>F359</f>
        <v>7.92</v>
      </c>
      <c r="I359" s="79"/>
      <c r="J359" s="23"/>
    </row>
    <row r="360" spans="1:10" ht="16" x14ac:dyDescent="0.2">
      <c r="A360" s="63"/>
      <c r="B360" s="75" t="s">
        <v>618</v>
      </c>
      <c r="C360" s="66"/>
      <c r="D360" s="173" t="s">
        <v>414</v>
      </c>
      <c r="E360" s="78">
        <v>10000</v>
      </c>
      <c r="F360" s="109">
        <v>0.35</v>
      </c>
      <c r="G360" s="144"/>
      <c r="H360" s="79">
        <f>F360</f>
        <v>0.35</v>
      </c>
      <c r="I360" s="79"/>
      <c r="J360" s="23"/>
    </row>
    <row r="361" spans="1:10" ht="16" x14ac:dyDescent="0.2">
      <c r="A361" s="63"/>
      <c r="B361" s="75"/>
      <c r="C361" s="66"/>
      <c r="D361" s="66"/>
      <c r="E361" s="78"/>
      <c r="F361" s="109"/>
      <c r="G361" s="144"/>
      <c r="H361" s="79"/>
      <c r="I361" s="79"/>
      <c r="J361" s="23"/>
    </row>
    <row r="362" spans="1:10" ht="16" x14ac:dyDescent="0.2">
      <c r="A362" s="63">
        <f>A355+1</f>
        <v>86</v>
      </c>
      <c r="B362" s="75" t="s">
        <v>619</v>
      </c>
      <c r="C362" s="66" t="s">
        <v>204</v>
      </c>
      <c r="D362" s="66" t="s">
        <v>411</v>
      </c>
      <c r="E362" s="78">
        <v>180000</v>
      </c>
      <c r="F362" s="109">
        <v>21.42</v>
      </c>
      <c r="G362" s="144">
        <f>H362-F362</f>
        <v>1.259999999999998</v>
      </c>
      <c r="H362" s="79">
        <v>22.68</v>
      </c>
      <c r="I362" s="79">
        <f>SUM(H362:H367)</f>
        <v>110.12</v>
      </c>
      <c r="J362" s="23"/>
    </row>
    <row r="363" spans="1:10" ht="16" x14ac:dyDescent="0.2">
      <c r="A363" s="63"/>
      <c r="B363" s="75" t="s">
        <v>619</v>
      </c>
      <c r="C363" s="66"/>
      <c r="D363" s="173" t="s">
        <v>417</v>
      </c>
      <c r="E363" s="78">
        <v>180000</v>
      </c>
      <c r="F363" s="109">
        <v>79.38</v>
      </c>
      <c r="G363" s="144"/>
      <c r="H363" s="79">
        <f>F363</f>
        <v>79.38</v>
      </c>
      <c r="I363" s="79"/>
      <c r="J363" s="23"/>
    </row>
    <row r="364" spans="1:10" ht="16" x14ac:dyDescent="0.2">
      <c r="A364" s="63"/>
      <c r="B364" s="75" t="s">
        <v>619</v>
      </c>
      <c r="C364" s="66"/>
      <c r="D364" s="173" t="s">
        <v>412</v>
      </c>
      <c r="E364" s="78">
        <v>10000</v>
      </c>
      <c r="F364" s="109">
        <v>3.42</v>
      </c>
      <c r="G364" s="144"/>
      <c r="H364" s="79">
        <f>F364</f>
        <v>3.42</v>
      </c>
      <c r="I364" s="79"/>
      <c r="J364" s="23"/>
    </row>
    <row r="365" spans="1:10" ht="16" x14ac:dyDescent="0.2">
      <c r="A365" s="63"/>
      <c r="B365" s="75" t="s">
        <v>619</v>
      </c>
      <c r="C365" s="66"/>
      <c r="D365" s="173" t="s">
        <v>413</v>
      </c>
      <c r="E365" s="78">
        <v>50000</v>
      </c>
      <c r="F365" s="109">
        <v>2.09</v>
      </c>
      <c r="G365" s="144"/>
      <c r="H365" s="79">
        <f>F365</f>
        <v>2.09</v>
      </c>
      <c r="I365" s="79"/>
      <c r="J365" s="23"/>
    </row>
    <row r="366" spans="1:10" ht="16" x14ac:dyDescent="0.2">
      <c r="A366" s="63"/>
      <c r="B366" s="75" t="s">
        <v>619</v>
      </c>
      <c r="C366" s="66"/>
      <c r="D366" s="173" t="s">
        <v>418</v>
      </c>
      <c r="E366" s="78">
        <v>50000</v>
      </c>
      <c r="F366" s="109">
        <v>2.2000000000000002</v>
      </c>
      <c r="G366" s="144"/>
      <c r="H366" s="79">
        <f>F366</f>
        <v>2.2000000000000002</v>
      </c>
      <c r="I366" s="79"/>
      <c r="J366" s="23"/>
    </row>
    <row r="367" spans="1:10" ht="16" x14ac:dyDescent="0.2">
      <c r="A367" s="63"/>
      <c r="B367" s="75" t="s">
        <v>619</v>
      </c>
      <c r="C367" s="66"/>
      <c r="D367" s="173" t="s">
        <v>414</v>
      </c>
      <c r="E367" s="78">
        <v>10000</v>
      </c>
      <c r="F367" s="109">
        <v>0.35</v>
      </c>
      <c r="G367" s="144"/>
      <c r="H367" s="79">
        <f>F367</f>
        <v>0.35</v>
      </c>
      <c r="I367" s="79"/>
      <c r="J367" s="23"/>
    </row>
    <row r="368" spans="1:10" ht="16" x14ac:dyDescent="0.2">
      <c r="A368" s="63"/>
      <c r="B368" s="75"/>
      <c r="C368" s="66"/>
      <c r="D368" s="173"/>
      <c r="E368" s="78"/>
      <c r="F368" s="109"/>
      <c r="G368" s="144"/>
      <c r="H368" s="79"/>
      <c r="I368" s="79"/>
      <c r="J368" s="23"/>
    </row>
    <row r="369" spans="1:10" ht="16" x14ac:dyDescent="0.2">
      <c r="A369" s="63">
        <v>87</v>
      </c>
      <c r="B369" s="75" t="s">
        <v>620</v>
      </c>
      <c r="C369" s="66" t="s">
        <v>451</v>
      </c>
      <c r="D369" s="173" t="s">
        <v>411</v>
      </c>
      <c r="E369" s="78">
        <v>250000</v>
      </c>
      <c r="F369" s="109">
        <f>H369-G369</f>
        <v>15.84</v>
      </c>
      <c r="G369" s="144">
        <v>0.66</v>
      </c>
      <c r="H369" s="78">
        <v>16.5</v>
      </c>
      <c r="I369" s="78">
        <f>SUM(H369:H370)</f>
        <v>29.46</v>
      </c>
      <c r="J369" s="23"/>
    </row>
    <row r="370" spans="1:10" ht="16" x14ac:dyDescent="0.2">
      <c r="A370" s="63"/>
      <c r="B370" s="75" t="s">
        <v>620</v>
      </c>
      <c r="C370" s="66"/>
      <c r="D370" s="173" t="s">
        <v>413</v>
      </c>
      <c r="E370" s="78">
        <v>310000</v>
      </c>
      <c r="F370" s="109">
        <v>12.96</v>
      </c>
      <c r="G370" s="144"/>
      <c r="H370" s="78">
        <f>F370</f>
        <v>12.96</v>
      </c>
      <c r="I370" s="78"/>
      <c r="J370" s="23"/>
    </row>
    <row r="371" spans="1:10" ht="16" x14ac:dyDescent="0.2">
      <c r="A371" s="63"/>
      <c r="B371" s="75"/>
      <c r="C371" s="66"/>
      <c r="D371" s="66"/>
      <c r="E371" s="78"/>
      <c r="F371" s="109"/>
      <c r="G371" s="144"/>
      <c r="H371" s="79"/>
      <c r="I371" s="79"/>
      <c r="J371" s="23"/>
    </row>
    <row r="372" spans="1:10" ht="16" x14ac:dyDescent="0.2">
      <c r="A372" s="63">
        <v>88</v>
      </c>
      <c r="B372" s="75" t="s">
        <v>621</v>
      </c>
      <c r="C372" s="66" t="s">
        <v>63</v>
      </c>
      <c r="D372" s="66" t="s">
        <v>411</v>
      </c>
      <c r="E372" s="180">
        <v>250000</v>
      </c>
      <c r="F372" s="109">
        <v>15.84</v>
      </c>
      <c r="G372" s="144">
        <f>H372-F372</f>
        <v>0.66000000000000014</v>
      </c>
      <c r="H372" s="79">
        <v>16.5</v>
      </c>
      <c r="I372" s="79">
        <f>SUM(H372:H375)</f>
        <v>31.14</v>
      </c>
      <c r="J372" s="23"/>
    </row>
    <row r="373" spans="1:10" ht="16" x14ac:dyDescent="0.2">
      <c r="A373" s="63"/>
      <c r="B373" s="75" t="s">
        <v>621</v>
      </c>
      <c r="C373" s="66"/>
      <c r="D373" s="66" t="s">
        <v>412</v>
      </c>
      <c r="E373" s="78">
        <v>10000</v>
      </c>
      <c r="F373" s="109">
        <v>3.42</v>
      </c>
      <c r="G373" s="144"/>
      <c r="H373" s="79">
        <f>F373</f>
        <v>3.42</v>
      </c>
      <c r="I373" s="79"/>
      <c r="J373" s="23"/>
    </row>
    <row r="374" spans="1:10" ht="16" x14ac:dyDescent="0.2">
      <c r="A374" s="63"/>
      <c r="B374" s="75" t="s">
        <v>621</v>
      </c>
      <c r="C374" s="66"/>
      <c r="D374" s="66" t="s">
        <v>413</v>
      </c>
      <c r="E374" s="78">
        <v>260000</v>
      </c>
      <c r="F374" s="109">
        <v>10.87</v>
      </c>
      <c r="G374" s="144"/>
      <c r="H374" s="79">
        <f>F374</f>
        <v>10.87</v>
      </c>
      <c r="I374" s="79"/>
      <c r="J374" s="23"/>
    </row>
    <row r="375" spans="1:10" ht="16" x14ac:dyDescent="0.2">
      <c r="A375" s="63"/>
      <c r="B375" s="75" t="s">
        <v>621</v>
      </c>
      <c r="C375" s="66"/>
      <c r="D375" s="66" t="s">
        <v>414</v>
      </c>
      <c r="E375" s="78">
        <v>10000</v>
      </c>
      <c r="F375" s="109">
        <v>0.35</v>
      </c>
      <c r="G375" s="144"/>
      <c r="H375" s="79">
        <f>F375</f>
        <v>0.35</v>
      </c>
      <c r="I375" s="79"/>
      <c r="J375" s="23"/>
    </row>
    <row r="376" spans="1:10" ht="16" x14ac:dyDescent="0.2">
      <c r="A376" s="63"/>
      <c r="B376" s="75"/>
      <c r="C376" s="66"/>
      <c r="D376" s="66"/>
      <c r="E376" s="79"/>
      <c r="F376" s="109"/>
      <c r="G376" s="144"/>
      <c r="H376" s="79"/>
      <c r="I376" s="79"/>
      <c r="J376" s="23"/>
    </row>
    <row r="377" spans="1:10" ht="16" x14ac:dyDescent="0.2">
      <c r="A377" s="63"/>
      <c r="B377" s="75"/>
      <c r="C377" s="66"/>
      <c r="D377" s="66"/>
      <c r="E377" s="79"/>
      <c r="F377" s="109"/>
      <c r="G377" s="144"/>
      <c r="H377" s="79"/>
      <c r="I377" s="79"/>
      <c r="J377" s="23"/>
    </row>
    <row r="378" spans="1:10" ht="16" x14ac:dyDescent="0.2">
      <c r="A378" s="63">
        <f>A372+1</f>
        <v>89</v>
      </c>
      <c r="B378" s="75" t="s">
        <v>622</v>
      </c>
      <c r="C378" s="66" t="s">
        <v>166</v>
      </c>
      <c r="D378" s="66" t="s">
        <v>411</v>
      </c>
      <c r="E378" s="78">
        <v>10000</v>
      </c>
      <c r="F378" s="109">
        <f>H378-G378</f>
        <v>5.9399999999999995</v>
      </c>
      <c r="G378" s="144">
        <v>0.66</v>
      </c>
      <c r="H378" s="78">
        <v>6.6</v>
      </c>
      <c r="I378" s="78">
        <f>SUM(H378:H379)</f>
        <v>10.78</v>
      </c>
      <c r="J378" s="23"/>
    </row>
    <row r="379" spans="1:10" ht="16" x14ac:dyDescent="0.2">
      <c r="A379" s="63"/>
      <c r="B379" s="75" t="s">
        <v>622</v>
      </c>
      <c r="C379" s="66"/>
      <c r="D379" s="66" t="s">
        <v>413</v>
      </c>
      <c r="E379" s="78">
        <v>100000</v>
      </c>
      <c r="F379" s="109">
        <v>4.18</v>
      </c>
      <c r="G379" s="144"/>
      <c r="H379" s="78">
        <f>F379</f>
        <v>4.18</v>
      </c>
      <c r="I379" s="78"/>
      <c r="J379" s="23"/>
    </row>
    <row r="380" spans="1:10" ht="16" x14ac:dyDescent="0.2">
      <c r="A380" s="63"/>
      <c r="B380" s="75"/>
      <c r="C380" s="66"/>
      <c r="D380" s="66"/>
      <c r="E380" s="79"/>
      <c r="F380" s="109"/>
      <c r="G380" s="144"/>
      <c r="H380" s="79"/>
      <c r="I380" s="79"/>
      <c r="J380" s="23"/>
    </row>
    <row r="381" spans="1:10" ht="16" x14ac:dyDescent="0.2">
      <c r="A381" s="63">
        <f>A378+1</f>
        <v>90</v>
      </c>
      <c r="B381" s="75" t="s">
        <v>623</v>
      </c>
      <c r="C381" s="66" t="s">
        <v>86</v>
      </c>
      <c r="D381" s="66" t="s">
        <v>411</v>
      </c>
      <c r="E381" s="78">
        <v>10000</v>
      </c>
      <c r="F381" s="109">
        <v>0</v>
      </c>
      <c r="G381" s="144">
        <v>3.08</v>
      </c>
      <c r="H381" s="78">
        <v>3.08</v>
      </c>
      <c r="I381" s="78">
        <f>SUM(H381:H382)</f>
        <v>3.5</v>
      </c>
      <c r="J381" s="211"/>
    </row>
    <row r="382" spans="1:10" ht="16" x14ac:dyDescent="0.2">
      <c r="A382" s="122"/>
      <c r="B382" s="75" t="s">
        <v>623</v>
      </c>
      <c r="C382" s="124"/>
      <c r="D382" s="124" t="s">
        <v>413</v>
      </c>
      <c r="E382" s="152">
        <v>10000</v>
      </c>
      <c r="F382" s="109">
        <v>0.42</v>
      </c>
      <c r="G382" s="144"/>
      <c r="H382" s="79">
        <f>F382</f>
        <v>0.42</v>
      </c>
      <c r="I382" s="79"/>
      <c r="J382" s="23"/>
    </row>
    <row r="383" spans="1:10" ht="16" x14ac:dyDescent="0.2">
      <c r="A383" s="122"/>
      <c r="B383" s="123"/>
      <c r="C383" s="124"/>
      <c r="D383" s="124"/>
      <c r="E383" s="152"/>
      <c r="F383" s="109"/>
      <c r="G383" s="144"/>
      <c r="H383" s="79"/>
      <c r="I383" s="79"/>
      <c r="J383" s="23"/>
    </row>
    <row r="384" spans="1:10" ht="16" x14ac:dyDescent="0.2">
      <c r="A384" s="122"/>
      <c r="B384" s="123" t="s">
        <v>538</v>
      </c>
      <c r="C384" s="124" t="s">
        <v>532</v>
      </c>
      <c r="D384" s="124" t="s">
        <v>411</v>
      </c>
      <c r="E384" s="152">
        <v>190000</v>
      </c>
      <c r="F384" s="109">
        <v>0.66</v>
      </c>
      <c r="G384" s="144">
        <f>H384-F384</f>
        <v>11.879999999999999</v>
      </c>
      <c r="H384" s="79">
        <v>12.54</v>
      </c>
      <c r="I384" s="79">
        <f>SUM(H384:H387)</f>
        <v>24.25</v>
      </c>
      <c r="J384" s="23" t="s">
        <v>533</v>
      </c>
    </row>
    <row r="385" spans="1:10" ht="16" x14ac:dyDescent="0.2">
      <c r="A385" s="122"/>
      <c r="B385" s="123" t="s">
        <v>538</v>
      </c>
      <c r="C385" s="124"/>
      <c r="D385" s="124" t="s">
        <v>412</v>
      </c>
      <c r="E385" s="152">
        <v>10000</v>
      </c>
      <c r="F385" s="109">
        <v>3.42</v>
      </c>
      <c r="G385" s="144"/>
      <c r="H385" s="79">
        <f>F385</f>
        <v>3.42</v>
      </c>
      <c r="I385" s="79"/>
      <c r="J385" s="23"/>
    </row>
    <row r="386" spans="1:10" ht="16" x14ac:dyDescent="0.2">
      <c r="A386" s="122"/>
      <c r="B386" s="123" t="s">
        <v>538</v>
      </c>
      <c r="C386" s="124"/>
      <c r="D386" s="124" t="s">
        <v>413</v>
      </c>
      <c r="E386" s="152">
        <v>190000</v>
      </c>
      <c r="F386" s="109">
        <v>7.94</v>
      </c>
      <c r="G386" s="144"/>
      <c r="H386" s="79">
        <f>F386</f>
        <v>7.94</v>
      </c>
      <c r="I386" s="79"/>
      <c r="J386" s="23"/>
    </row>
    <row r="387" spans="1:10" ht="16" x14ac:dyDescent="0.2">
      <c r="A387" s="122"/>
      <c r="B387" s="123" t="s">
        <v>538</v>
      </c>
      <c r="C387" s="124"/>
      <c r="D387" s="124" t="s">
        <v>414</v>
      </c>
      <c r="E387" s="152">
        <v>10000</v>
      </c>
      <c r="F387" s="109">
        <v>0.35</v>
      </c>
      <c r="G387" s="144"/>
      <c r="H387" s="79">
        <f>F387</f>
        <v>0.35</v>
      </c>
      <c r="I387" s="79"/>
      <c r="J387" s="23"/>
    </row>
    <row r="388" spans="1:10" ht="16" x14ac:dyDescent="0.2">
      <c r="A388" s="122"/>
      <c r="B388" s="123"/>
      <c r="C388" s="124"/>
      <c r="D388" s="124"/>
      <c r="E388" s="152"/>
      <c r="F388" s="109"/>
      <c r="G388" s="144"/>
      <c r="H388" s="79"/>
      <c r="I388" s="79"/>
      <c r="J388" s="23"/>
    </row>
    <row r="389" spans="1:10" ht="16" x14ac:dyDescent="0.2">
      <c r="A389" s="136"/>
      <c r="B389" s="137"/>
      <c r="C389" s="134" t="s">
        <v>400</v>
      </c>
      <c r="D389" s="134"/>
      <c r="E389" s="153"/>
      <c r="F389" s="251"/>
      <c r="G389" s="243"/>
      <c r="H389" s="132"/>
      <c r="I389" s="132">
        <f>SUM(I5:I384)</f>
        <v>2536.6</v>
      </c>
      <c r="J389" s="231"/>
    </row>
    <row r="390" spans="1:10" ht="16" x14ac:dyDescent="0.2">
      <c r="A390" s="122"/>
      <c r="B390" s="123"/>
      <c r="C390" s="124"/>
      <c r="D390" s="124"/>
      <c r="E390" s="152"/>
      <c r="F390" s="109"/>
      <c r="G390" s="144"/>
      <c r="H390" s="79"/>
      <c r="I390" s="79"/>
      <c r="J390" s="23"/>
    </row>
    <row r="391" spans="1:10" ht="16" x14ac:dyDescent="0.2">
      <c r="A391" s="125" t="s">
        <v>395</v>
      </c>
      <c r="B391" s="75" t="s">
        <v>624</v>
      </c>
      <c r="C391" s="66" t="s">
        <v>337</v>
      </c>
      <c r="D391" s="66" t="s">
        <v>411</v>
      </c>
      <c r="E391" s="79">
        <v>250000</v>
      </c>
      <c r="F391" s="109">
        <v>12.72</v>
      </c>
      <c r="G391" s="144">
        <f>H391-F391</f>
        <v>0.52999999999999936</v>
      </c>
      <c r="H391" s="78">
        <v>13.25</v>
      </c>
      <c r="I391" s="78">
        <f>SUM(H391:H394)</f>
        <v>27.470000000000002</v>
      </c>
      <c r="J391" s="23"/>
    </row>
    <row r="392" spans="1:10" ht="16" x14ac:dyDescent="0.2">
      <c r="A392" s="125"/>
      <c r="B392" s="75" t="s">
        <v>624</v>
      </c>
      <c r="C392" s="66"/>
      <c r="D392" s="66" t="s">
        <v>412</v>
      </c>
      <c r="E392" s="157">
        <v>10000</v>
      </c>
      <c r="F392" s="109">
        <v>3.42</v>
      </c>
      <c r="G392" s="144"/>
      <c r="H392" s="78">
        <f>F392</f>
        <v>3.42</v>
      </c>
      <c r="I392" s="78"/>
      <c r="J392" s="23"/>
    </row>
    <row r="393" spans="1:10" ht="16" x14ac:dyDescent="0.2">
      <c r="A393" s="125"/>
      <c r="B393" s="75" t="s">
        <v>624</v>
      </c>
      <c r="C393" s="66"/>
      <c r="D393" s="66" t="s">
        <v>413</v>
      </c>
      <c r="E393" s="150">
        <v>250000</v>
      </c>
      <c r="F393" s="109">
        <v>10.45</v>
      </c>
      <c r="G393" s="144"/>
      <c r="H393" s="78">
        <f>F393</f>
        <v>10.45</v>
      </c>
      <c r="I393" s="78"/>
      <c r="J393" s="23"/>
    </row>
    <row r="394" spans="1:10" ht="16" x14ac:dyDescent="0.2">
      <c r="A394" s="125"/>
      <c r="B394" s="75" t="s">
        <v>624</v>
      </c>
      <c r="C394" s="66"/>
      <c r="D394" s="66" t="s">
        <v>414</v>
      </c>
      <c r="E394" s="150">
        <v>10000</v>
      </c>
      <c r="F394" s="109">
        <v>0.35</v>
      </c>
      <c r="G394" s="144"/>
      <c r="H394" s="78">
        <f>F394</f>
        <v>0.35</v>
      </c>
      <c r="I394" s="78"/>
      <c r="J394" s="23"/>
    </row>
    <row r="395" spans="1:10" ht="16" x14ac:dyDescent="0.2">
      <c r="A395" s="125"/>
      <c r="B395" s="75"/>
      <c r="C395" s="66"/>
      <c r="D395" s="66"/>
      <c r="E395" s="78"/>
      <c r="F395" s="109"/>
      <c r="G395" s="144"/>
      <c r="H395" s="78"/>
      <c r="I395" s="78"/>
      <c r="J395" s="23"/>
    </row>
    <row r="396" spans="1:10" ht="16" x14ac:dyDescent="0.2">
      <c r="A396" s="125" t="s">
        <v>395</v>
      </c>
      <c r="B396" s="75" t="s">
        <v>625</v>
      </c>
      <c r="C396" s="66" t="s">
        <v>202</v>
      </c>
      <c r="D396" s="66" t="s">
        <v>411</v>
      </c>
      <c r="E396" s="78">
        <v>10000</v>
      </c>
      <c r="F396" s="109">
        <v>0</v>
      </c>
      <c r="G396" s="144">
        <f>H396-F396</f>
        <v>0.66</v>
      </c>
      <c r="H396" s="78">
        <v>0.66</v>
      </c>
      <c r="I396" s="78">
        <f>SUM(H396:H396)</f>
        <v>0.66</v>
      </c>
      <c r="J396" s="23"/>
    </row>
    <row r="397" spans="1:10" ht="16" x14ac:dyDescent="0.2">
      <c r="A397" s="23"/>
      <c r="B397" s="23"/>
      <c r="C397" s="23"/>
      <c r="D397" s="66"/>
      <c r="E397" s="79"/>
      <c r="F397" s="109"/>
      <c r="G397" s="144"/>
      <c r="H397" s="79"/>
      <c r="I397" s="79"/>
      <c r="J397" s="23"/>
    </row>
    <row r="398" spans="1:10" ht="16" x14ac:dyDescent="0.2">
      <c r="A398" s="131"/>
      <c r="B398" s="137" t="s">
        <v>395</v>
      </c>
      <c r="C398" s="134" t="s">
        <v>400</v>
      </c>
      <c r="D398" s="134"/>
      <c r="E398" s="153"/>
      <c r="F398" s="109"/>
      <c r="G398" s="144"/>
      <c r="H398" s="135"/>
      <c r="I398" s="135">
        <f>SUM(I391:I396)</f>
        <v>28.130000000000003</v>
      </c>
      <c r="J398" s="133"/>
    </row>
    <row r="399" spans="1:10" ht="16" x14ac:dyDescent="0.2">
      <c r="A399" s="596"/>
      <c r="B399" s="597"/>
      <c r="C399" s="598"/>
      <c r="D399" s="143"/>
      <c r="E399" s="154"/>
      <c r="F399" s="251"/>
      <c r="G399" s="243"/>
      <c r="H399" s="93"/>
      <c r="I399" s="93"/>
      <c r="J399" s="94"/>
    </row>
    <row r="400" spans="1:10" ht="16" x14ac:dyDescent="0.2">
      <c r="A400" s="618" t="s">
        <v>439</v>
      </c>
      <c r="B400" s="619"/>
      <c r="C400" s="620"/>
      <c r="D400" s="142"/>
      <c r="E400" s="155"/>
      <c r="F400" s="109"/>
      <c r="G400" s="144"/>
      <c r="H400" s="95"/>
      <c r="I400" s="95">
        <f>SUM(I401:I421)</f>
        <v>34.92</v>
      </c>
      <c r="J400" s="94"/>
    </row>
    <row r="401" spans="1:10" ht="16" x14ac:dyDescent="0.2">
      <c r="A401" s="178"/>
      <c r="B401" s="142">
        <v>2238</v>
      </c>
      <c r="C401" s="142" t="s">
        <v>520</v>
      </c>
      <c r="D401" s="142" t="s">
        <v>411</v>
      </c>
      <c r="E401" s="155"/>
      <c r="F401" s="109"/>
      <c r="G401" s="144"/>
      <c r="H401" s="95"/>
      <c r="I401" s="221">
        <v>0.66</v>
      </c>
      <c r="J401" s="94" t="s">
        <v>522</v>
      </c>
    </row>
    <row r="402" spans="1:10" ht="16" x14ac:dyDescent="0.2">
      <c r="A402" s="178"/>
      <c r="B402" s="142">
        <v>2173</v>
      </c>
      <c r="C402" s="142" t="s">
        <v>34</v>
      </c>
      <c r="D402" s="142" t="s">
        <v>411</v>
      </c>
      <c r="E402" s="155"/>
      <c r="F402" s="109"/>
      <c r="G402" s="144"/>
      <c r="H402" s="95"/>
      <c r="I402" s="221">
        <v>-6.16</v>
      </c>
      <c r="J402" s="94" t="s">
        <v>482</v>
      </c>
    </row>
    <row r="403" spans="1:10" ht="16" x14ac:dyDescent="0.2">
      <c r="A403" s="189"/>
      <c r="B403" s="256" t="s">
        <v>535</v>
      </c>
      <c r="C403" s="178" t="s">
        <v>523</v>
      </c>
      <c r="D403" s="178" t="s">
        <v>411</v>
      </c>
      <c r="E403" s="224"/>
      <c r="F403" s="109"/>
      <c r="G403" s="144"/>
      <c r="H403" s="95">
        <v>2.0099999999999998</v>
      </c>
      <c r="I403" s="155"/>
      <c r="J403" s="94"/>
    </row>
    <row r="404" spans="1:10" ht="16" x14ac:dyDescent="0.2">
      <c r="A404" s="189"/>
      <c r="B404" s="256" t="s">
        <v>535</v>
      </c>
      <c r="C404" s="178"/>
      <c r="D404" s="178" t="s">
        <v>417</v>
      </c>
      <c r="E404" s="234"/>
      <c r="F404" s="109"/>
      <c r="G404" s="144"/>
      <c r="H404" s="95">
        <v>1.42</v>
      </c>
      <c r="I404" s="155"/>
      <c r="J404" s="94"/>
    </row>
    <row r="405" spans="1:10" ht="16" x14ac:dyDescent="0.2">
      <c r="A405" s="189"/>
      <c r="B405" s="256" t="s">
        <v>535</v>
      </c>
      <c r="C405" s="178"/>
      <c r="D405" s="178" t="s">
        <v>412</v>
      </c>
      <c r="E405" s="224"/>
      <c r="F405" s="109"/>
      <c r="G405" s="144"/>
      <c r="H405" s="95">
        <v>0.68</v>
      </c>
      <c r="I405" s="155"/>
      <c r="J405" s="94"/>
    </row>
    <row r="406" spans="1:10" ht="16" x14ac:dyDescent="0.2">
      <c r="A406" s="189"/>
      <c r="B406" s="256" t="s">
        <v>535</v>
      </c>
      <c r="C406" s="178"/>
      <c r="D406" s="178" t="s">
        <v>413</v>
      </c>
      <c r="E406" s="224"/>
      <c r="F406" s="109"/>
      <c r="G406" s="144"/>
      <c r="H406" s="95">
        <v>0.42</v>
      </c>
      <c r="I406" s="155"/>
      <c r="J406" s="94"/>
    </row>
    <row r="407" spans="1:10" ht="16" x14ac:dyDescent="0.2">
      <c r="A407" s="189"/>
      <c r="B407" s="256" t="s">
        <v>535</v>
      </c>
      <c r="C407" s="178"/>
      <c r="D407" s="178" t="s">
        <v>418</v>
      </c>
      <c r="E407" s="224"/>
      <c r="F407" s="109"/>
      <c r="G407" s="144"/>
      <c r="H407" s="95">
        <v>0.22</v>
      </c>
      <c r="I407" s="155"/>
      <c r="J407" s="94"/>
    </row>
    <row r="408" spans="1:10" ht="16" x14ac:dyDescent="0.2">
      <c r="A408" s="189"/>
      <c r="B408" s="256" t="s">
        <v>535</v>
      </c>
      <c r="C408" s="178"/>
      <c r="D408" s="178" t="s">
        <v>414</v>
      </c>
      <c r="E408" s="224"/>
      <c r="F408" s="109"/>
      <c r="G408" s="144"/>
      <c r="H408" s="95">
        <v>7.0000000000000007E-2</v>
      </c>
      <c r="I408" s="155">
        <f>SUM(H403:H408)</f>
        <v>4.8199999999999994</v>
      </c>
      <c r="J408" s="196" t="s">
        <v>522</v>
      </c>
    </row>
    <row r="409" spans="1:10" ht="16" x14ac:dyDescent="0.2">
      <c r="A409" s="189"/>
      <c r="B409" s="256" t="s">
        <v>536</v>
      </c>
      <c r="C409" s="178" t="s">
        <v>524</v>
      </c>
      <c r="D409" s="178" t="s">
        <v>411</v>
      </c>
      <c r="E409" s="224"/>
      <c r="F409" s="109"/>
      <c r="G409" s="144"/>
      <c r="H409" s="95">
        <v>1.32</v>
      </c>
      <c r="I409" s="155"/>
      <c r="J409" s="94"/>
    </row>
    <row r="410" spans="1:10" ht="16" x14ac:dyDescent="0.2">
      <c r="A410" s="189"/>
      <c r="B410" s="256" t="s">
        <v>536</v>
      </c>
      <c r="C410" s="178"/>
      <c r="D410" s="178" t="s">
        <v>412</v>
      </c>
      <c r="E410" s="224"/>
      <c r="F410" s="109"/>
      <c r="G410" s="144"/>
      <c r="H410" s="95">
        <v>2.74</v>
      </c>
      <c r="I410" s="155"/>
      <c r="J410" s="94"/>
    </row>
    <row r="411" spans="1:10" ht="16" x14ac:dyDescent="0.2">
      <c r="A411" s="189"/>
      <c r="B411" s="256" t="s">
        <v>536</v>
      </c>
      <c r="C411" s="178"/>
      <c r="D411" s="178" t="s">
        <v>413</v>
      </c>
      <c r="E411" s="224"/>
      <c r="F411" s="109"/>
      <c r="G411" s="144"/>
      <c r="H411" s="95">
        <v>1.68</v>
      </c>
      <c r="I411" s="155">
        <f>SUM(H409:H411)</f>
        <v>5.74</v>
      </c>
      <c r="J411" s="94" t="s">
        <v>529</v>
      </c>
    </row>
    <row r="412" spans="1:10" ht="16" x14ac:dyDescent="0.2">
      <c r="A412" s="189"/>
      <c r="B412" s="256" t="s">
        <v>537</v>
      </c>
      <c r="C412" s="178" t="s">
        <v>525</v>
      </c>
      <c r="D412" s="178" t="s">
        <v>411</v>
      </c>
      <c r="E412" s="224"/>
      <c r="F412" s="109"/>
      <c r="G412" s="144"/>
      <c r="H412" s="95">
        <v>2.0099999999999998</v>
      </c>
      <c r="I412" s="155"/>
      <c r="J412" s="94"/>
    </row>
    <row r="413" spans="1:10" ht="16" x14ac:dyDescent="0.2">
      <c r="A413" s="189"/>
      <c r="B413" s="256" t="s">
        <v>537</v>
      </c>
      <c r="C413" s="178"/>
      <c r="D413" s="178" t="s">
        <v>417</v>
      </c>
      <c r="E413" s="224"/>
      <c r="F413" s="109"/>
      <c r="G413" s="144"/>
      <c r="H413" s="95">
        <v>2.21</v>
      </c>
      <c r="I413" s="155"/>
      <c r="J413" s="94"/>
    </row>
    <row r="414" spans="1:10" ht="16" x14ac:dyDescent="0.2">
      <c r="A414" s="189"/>
      <c r="B414" s="256" t="s">
        <v>537</v>
      </c>
      <c r="C414" s="178"/>
      <c r="D414" s="178" t="s">
        <v>412</v>
      </c>
      <c r="E414" s="224"/>
      <c r="F414" s="109"/>
      <c r="G414" s="144"/>
      <c r="H414" s="95">
        <v>0.68</v>
      </c>
      <c r="I414" s="155"/>
      <c r="J414" s="94"/>
    </row>
    <row r="415" spans="1:10" ht="16" x14ac:dyDescent="0.2">
      <c r="A415" s="189"/>
      <c r="B415" s="256" t="s">
        <v>537</v>
      </c>
      <c r="C415" s="178"/>
      <c r="D415" s="178" t="s">
        <v>413</v>
      </c>
      <c r="E415" s="224"/>
      <c r="F415" s="109"/>
      <c r="G415" s="144"/>
      <c r="H415" s="95">
        <v>0.42</v>
      </c>
      <c r="I415" s="155"/>
      <c r="J415" s="94"/>
    </row>
    <row r="416" spans="1:10" ht="16" x14ac:dyDescent="0.2">
      <c r="A416" s="189"/>
      <c r="B416" s="256" t="s">
        <v>537</v>
      </c>
      <c r="C416" s="178"/>
      <c r="D416" s="178" t="s">
        <v>418</v>
      </c>
      <c r="E416" s="224"/>
      <c r="F416" s="109"/>
      <c r="G416" s="144"/>
      <c r="H416" s="95">
        <v>0.22</v>
      </c>
      <c r="I416" s="155"/>
      <c r="J416" s="94"/>
    </row>
    <row r="417" spans="1:10" ht="16" x14ac:dyDescent="0.2">
      <c r="A417" s="189"/>
      <c r="B417" s="256" t="s">
        <v>537</v>
      </c>
      <c r="C417" s="178"/>
      <c r="D417" s="178" t="s">
        <v>414</v>
      </c>
      <c r="E417" s="224"/>
      <c r="F417" s="109"/>
      <c r="G417" s="144"/>
      <c r="H417" s="95">
        <v>7.0000000000000007E-2</v>
      </c>
      <c r="I417" s="155">
        <f>SUM(H412:H417)</f>
        <v>5.6099999999999994</v>
      </c>
      <c r="J417" s="94" t="s">
        <v>522</v>
      </c>
    </row>
    <row r="418" spans="1:10" ht="16" x14ac:dyDescent="0.2">
      <c r="A418" s="189"/>
      <c r="B418" s="256" t="s">
        <v>538</v>
      </c>
      <c r="C418" s="178" t="s">
        <v>526</v>
      </c>
      <c r="D418" s="178" t="s">
        <v>411</v>
      </c>
      <c r="E418" s="224"/>
      <c r="F418" s="109"/>
      <c r="G418" s="144"/>
      <c r="H418" s="95">
        <v>12.54</v>
      </c>
      <c r="I418" s="155"/>
      <c r="J418" s="94"/>
    </row>
    <row r="419" spans="1:10" ht="16" x14ac:dyDescent="0.2">
      <c r="A419" s="189"/>
      <c r="B419" s="256" t="s">
        <v>538</v>
      </c>
      <c r="C419" s="178"/>
      <c r="D419" s="178" t="s">
        <v>412</v>
      </c>
      <c r="E419" s="224"/>
      <c r="F419" s="109"/>
      <c r="G419" s="144"/>
      <c r="H419" s="95">
        <v>3.42</v>
      </c>
      <c r="I419" s="155"/>
      <c r="J419" s="94"/>
    </row>
    <row r="420" spans="1:10" ht="16" x14ac:dyDescent="0.2">
      <c r="A420" s="189"/>
      <c r="B420" s="256" t="s">
        <v>538</v>
      </c>
      <c r="C420" s="178"/>
      <c r="D420" s="178" t="s">
        <v>413</v>
      </c>
      <c r="E420" s="224"/>
      <c r="F420" s="109"/>
      <c r="G420" s="144"/>
      <c r="H420" s="95">
        <v>7.94</v>
      </c>
      <c r="I420" s="155"/>
      <c r="J420" s="94"/>
    </row>
    <row r="421" spans="1:10" ht="16" x14ac:dyDescent="0.2">
      <c r="A421" s="189"/>
      <c r="B421" s="256" t="s">
        <v>538</v>
      </c>
      <c r="C421" s="178"/>
      <c r="D421" s="178" t="s">
        <v>414</v>
      </c>
      <c r="E421" s="224"/>
      <c r="F421" s="109"/>
      <c r="G421" s="144"/>
      <c r="H421" s="95">
        <v>0.35</v>
      </c>
      <c r="I421" s="155">
        <f>SUM(H418:H421)</f>
        <v>24.25</v>
      </c>
      <c r="J421" s="94" t="s">
        <v>530</v>
      </c>
    </row>
    <row r="422" spans="1:10" ht="16" x14ac:dyDescent="0.2">
      <c r="A422" s="189"/>
      <c r="B422" s="178"/>
      <c r="C422" s="178"/>
      <c r="D422" s="94"/>
      <c r="E422" s="199"/>
      <c r="F422" s="109"/>
      <c r="G422" s="144"/>
      <c r="H422" s="95"/>
      <c r="I422" s="155"/>
      <c r="J422" s="94"/>
    </row>
    <row r="423" spans="1:10" ht="16" x14ac:dyDescent="0.2">
      <c r="A423" s="596" t="s">
        <v>52</v>
      </c>
      <c r="B423" s="597"/>
      <c r="C423" s="598"/>
      <c r="D423" s="143"/>
      <c r="E423" s="154"/>
      <c r="F423" s="254"/>
      <c r="G423" s="244"/>
      <c r="H423" s="103"/>
      <c r="I423" s="103">
        <f>I389+I398+I400</f>
        <v>2599.65</v>
      </c>
      <c r="J423" s="94"/>
    </row>
    <row r="424" spans="1:10" s="182" customFormat="1" ht="23" x14ac:dyDescent="0.25">
      <c r="C424" s="183" t="s">
        <v>388</v>
      </c>
      <c r="D424" s="183"/>
      <c r="E424" s="184"/>
      <c r="F424" s="255" t="s">
        <v>430</v>
      </c>
      <c r="G424" s="245"/>
      <c r="H424" s="186"/>
      <c r="I424" s="187">
        <v>44453</v>
      </c>
      <c r="J424" s="188"/>
    </row>
  </sheetData>
  <autoFilter ref="C4:J382" xr:uid="{1B35777D-86B3-9A48-BA2D-325C1FB8F52E}">
    <sortState xmlns:xlrd2="http://schemas.microsoft.com/office/spreadsheetml/2017/richdata2" ref="C5:J381">
      <sortCondition ref="C4:C381"/>
    </sortState>
  </autoFilter>
  <mergeCells count="4">
    <mergeCell ref="A2:C2"/>
    <mergeCell ref="A399:C399"/>
    <mergeCell ref="A400:C400"/>
    <mergeCell ref="A423:C423"/>
  </mergeCells>
  <conditionalFormatting sqref="A65 C1:C184 C192:C388 C390:C396 C398:C1048576">
    <cfRule type="duplicateValues" dxfId="231" priority="23"/>
  </conditionalFormatting>
  <conditionalFormatting sqref="A65">
    <cfRule type="duplicateValues" dxfId="230" priority="16"/>
    <cfRule type="duplicateValues" dxfId="229" priority="19"/>
  </conditionalFormatting>
  <conditionalFormatting sqref="B1:B63 B69:B184 B192:B388 B390:B396 B398:B1048576">
    <cfRule type="duplicateValues" dxfId="228" priority="7"/>
    <cfRule type="duplicateValues" dxfId="227" priority="24"/>
  </conditionalFormatting>
  <conditionalFormatting sqref="B1:B63 B69:B396 B398:B1048576">
    <cfRule type="duplicateValues" dxfId="226" priority="6"/>
  </conditionalFormatting>
  <conditionalFormatting sqref="B64:B65 B67:B68">
    <cfRule type="duplicateValues" dxfId="225" priority="4"/>
  </conditionalFormatting>
  <conditionalFormatting sqref="B67:B68">
    <cfRule type="duplicateValues" dxfId="224" priority="3"/>
    <cfRule type="duplicateValues" dxfId="223" priority="25"/>
  </conditionalFormatting>
  <conditionalFormatting sqref="B185:B191">
    <cfRule type="duplicateValues" dxfId="222" priority="8"/>
    <cfRule type="duplicateValues" dxfId="221" priority="26"/>
  </conditionalFormatting>
  <conditionalFormatting sqref="C111:C119">
    <cfRule type="duplicateValues" dxfId="220" priority="20"/>
  </conditionalFormatting>
  <conditionalFormatting sqref="C155:C157">
    <cfRule type="duplicateValues" dxfId="219" priority="21"/>
  </conditionalFormatting>
  <conditionalFormatting sqref="C185:C191">
    <cfRule type="duplicateValues" dxfId="218" priority="22"/>
  </conditionalFormatting>
  <conditionalFormatting sqref="F392:F394">
    <cfRule type="duplicateValues" dxfId="217" priority="15"/>
  </conditionalFormatting>
  <conditionalFormatting sqref="J5:J103 J105:J113 J115:J122 J124:J132 J134:J135 J137:J141 J143:J180 J182 J184:J191 J193:J210 J212:J213 J215:J253 J255:J304 J306:J323 J325:J340 J342:J380 J382:J388 J390:J398">
    <cfRule type="notContainsBlanks" dxfId="216" priority="18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43E0-FB86-4943-85D1-1D8C65FDEB2D}">
  <sheetPr>
    <pageSetUpPr fitToPage="1"/>
  </sheetPr>
  <dimension ref="A1:O379"/>
  <sheetViews>
    <sheetView zoomScaleNormal="100" workbookViewId="0">
      <pane xSplit="3" ySplit="4" topLeftCell="F136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3.832031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 t="s">
        <v>518</v>
      </c>
      <c r="H2" s="77" t="s">
        <v>459</v>
      </c>
      <c r="I2" s="77">
        <v>44409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38.170000000000009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8">
        <v>220000</v>
      </c>
      <c r="F12" s="78">
        <v>9.1999999999999993</v>
      </c>
      <c r="G12" s="78"/>
      <c r="H12" s="78">
        <f>F12</f>
        <v>9.1999999999999993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>
        <v>3</v>
      </c>
      <c r="B15" s="75" t="s">
        <v>246</v>
      </c>
      <c r="C15" s="66" t="s">
        <v>68</v>
      </c>
      <c r="D15" s="66" t="s">
        <v>411</v>
      </c>
      <c r="E15" s="79">
        <v>100000</v>
      </c>
      <c r="F15" s="78">
        <v>27.72</v>
      </c>
      <c r="G15" s="78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40000</v>
      </c>
      <c r="F16" s="78">
        <v>1.67</v>
      </c>
      <c r="G16" s="78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v>4</v>
      </c>
      <c r="B18" s="75" t="s">
        <v>247</v>
      </c>
      <c r="C18" s="66" t="s">
        <v>89</v>
      </c>
      <c r="D18" s="66" t="s">
        <v>411</v>
      </c>
      <c r="E18" s="79">
        <v>10000</v>
      </c>
      <c r="F18" s="78">
        <v>0</v>
      </c>
      <c r="G18" s="78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78"/>
      <c r="G19" s="78"/>
      <c r="H19" s="78"/>
      <c r="I19" s="78"/>
      <c r="J19" s="23"/>
    </row>
    <row r="20" spans="1:10" ht="16" x14ac:dyDescent="0.2">
      <c r="A20" s="63">
        <v>5</v>
      </c>
      <c r="B20" s="75" t="s">
        <v>248</v>
      </c>
      <c r="C20" s="66" t="s">
        <v>138</v>
      </c>
      <c r="D20" s="66" t="s">
        <v>411</v>
      </c>
      <c r="E20" s="79">
        <v>10000</v>
      </c>
      <c r="F20" s="78">
        <v>0</v>
      </c>
      <c r="G20" s="78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78"/>
      <c r="G21" s="78"/>
      <c r="H21" s="78"/>
      <c r="I21" s="78"/>
      <c r="J21" s="23"/>
    </row>
    <row r="22" spans="1:10" ht="16" x14ac:dyDescent="0.2">
      <c r="A22" s="63">
        <v>6</v>
      </c>
      <c r="B22" s="75" t="s">
        <v>249</v>
      </c>
      <c r="C22" s="66" t="s">
        <v>139</v>
      </c>
      <c r="D22" s="66" t="s">
        <v>411</v>
      </c>
      <c r="E22" s="78">
        <v>100000</v>
      </c>
      <c r="F22" s="78">
        <f>H22-G22</f>
        <v>18.090000000000003</v>
      </c>
      <c r="G22" s="78">
        <v>2.0099999999999998</v>
      </c>
      <c r="H22" s="78">
        <v>20.100000000000001</v>
      </c>
      <c r="I22" s="78">
        <f>SUM(H22:H27)</f>
        <v>66.3</v>
      </c>
      <c r="J22" s="23"/>
    </row>
    <row r="23" spans="1:10" ht="16" x14ac:dyDescent="0.2">
      <c r="A23" s="63"/>
      <c r="B23" s="75"/>
      <c r="C23" s="66"/>
      <c r="D23" s="66" t="s">
        <v>417</v>
      </c>
      <c r="E23" s="78">
        <v>50000</v>
      </c>
      <c r="F23" s="78">
        <v>33.85</v>
      </c>
      <c r="G23" s="78"/>
      <c r="H23" s="78">
        <f>F23</f>
        <v>33.85</v>
      </c>
      <c r="I23" s="78"/>
      <c r="J23" s="23"/>
    </row>
    <row r="24" spans="1:10" ht="16" x14ac:dyDescent="0.2">
      <c r="A24" s="63"/>
      <c r="B24" s="75"/>
      <c r="C24" s="66"/>
      <c r="D24" s="66" t="s">
        <v>412</v>
      </c>
      <c r="E24" s="79">
        <v>10000</v>
      </c>
      <c r="F24" s="78">
        <v>3.42</v>
      </c>
      <c r="G24" s="78"/>
      <c r="H24" s="78">
        <f>F24</f>
        <v>3.42</v>
      </c>
      <c r="I24" s="78"/>
      <c r="J24" s="23"/>
    </row>
    <row r="25" spans="1:10" ht="16" x14ac:dyDescent="0.2">
      <c r="A25" s="63"/>
      <c r="B25" s="75"/>
      <c r="C25" s="66"/>
      <c r="D25" s="66" t="s">
        <v>413</v>
      </c>
      <c r="E25" s="79">
        <v>100000</v>
      </c>
      <c r="F25" s="78">
        <v>4.18</v>
      </c>
      <c r="G25" s="78"/>
      <c r="H25" s="78">
        <f>F25</f>
        <v>4.18</v>
      </c>
      <c r="I25" s="78"/>
      <c r="J25" s="23"/>
    </row>
    <row r="26" spans="1:10" ht="16" x14ac:dyDescent="0.2">
      <c r="A26" s="63"/>
      <c r="B26" s="75"/>
      <c r="C26" s="66"/>
      <c r="D26" s="66" t="s">
        <v>418</v>
      </c>
      <c r="E26" s="78">
        <v>100000</v>
      </c>
      <c r="F26" s="78">
        <v>4.4000000000000004</v>
      </c>
      <c r="G26" s="78"/>
      <c r="H26" s="78">
        <f>F26</f>
        <v>4.4000000000000004</v>
      </c>
      <c r="I26" s="78"/>
      <c r="J26" s="23"/>
    </row>
    <row r="27" spans="1:10" ht="16" x14ac:dyDescent="0.2">
      <c r="A27" s="63"/>
      <c r="B27" s="75"/>
      <c r="C27" s="66"/>
      <c r="D27" s="66" t="s">
        <v>414</v>
      </c>
      <c r="E27" s="79">
        <v>10000</v>
      </c>
      <c r="F27" s="78">
        <v>0.35</v>
      </c>
      <c r="G27" s="78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>
        <v>7</v>
      </c>
      <c r="B29" s="75" t="s">
        <v>250</v>
      </c>
      <c r="C29" s="66" t="s">
        <v>217</v>
      </c>
      <c r="D29" s="66" t="s">
        <v>411</v>
      </c>
      <c r="E29" s="78">
        <v>240000</v>
      </c>
      <c r="F29" s="78">
        <f>H29-G29</f>
        <v>20.93</v>
      </c>
      <c r="G29" s="78">
        <v>0.91</v>
      </c>
      <c r="H29" s="78">
        <v>21.84</v>
      </c>
      <c r="I29" s="78">
        <f>SUM(H29:H30)</f>
        <v>22.26</v>
      </c>
      <c r="J29" s="23"/>
    </row>
    <row r="30" spans="1:10" ht="16" x14ac:dyDescent="0.2">
      <c r="A30" s="63"/>
      <c r="B30" s="75"/>
      <c r="C30" s="66"/>
      <c r="D30" s="66" t="s">
        <v>413</v>
      </c>
      <c r="E30" s="78">
        <v>10000</v>
      </c>
      <c r="F30" s="78">
        <v>0.42</v>
      </c>
      <c r="G30" s="78"/>
      <c r="H30" s="78">
        <f>F30</f>
        <v>0.42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8</v>
      </c>
      <c r="B32" s="75" t="s">
        <v>253</v>
      </c>
      <c r="C32" s="66" t="s">
        <v>97</v>
      </c>
      <c r="D32" s="66" t="s">
        <v>411</v>
      </c>
      <c r="E32" s="78">
        <v>10000</v>
      </c>
      <c r="F32" s="78">
        <v>0</v>
      </c>
      <c r="G32" s="78">
        <f>H32-F32</f>
        <v>2.0099999999999998</v>
      </c>
      <c r="H32" s="78">
        <v>2.0099999999999998</v>
      </c>
      <c r="I32" s="78">
        <f>H32</f>
        <v>2.0099999999999998</v>
      </c>
      <c r="J32" s="23"/>
    </row>
    <row r="33" spans="1:10" ht="16" x14ac:dyDescent="0.2">
      <c r="A33" s="63"/>
      <c r="B33" s="75"/>
      <c r="C33" s="66"/>
      <c r="D33" s="66"/>
      <c r="E33" s="78"/>
      <c r="F33" s="78"/>
      <c r="G33" s="78"/>
      <c r="H33" s="78"/>
      <c r="I33" s="78"/>
      <c r="J33" s="23"/>
    </row>
    <row r="34" spans="1:10" ht="16" x14ac:dyDescent="0.2">
      <c r="A34" s="63">
        <v>9</v>
      </c>
      <c r="B34" s="75" t="s">
        <v>254</v>
      </c>
      <c r="C34" s="66" t="s">
        <v>178</v>
      </c>
      <c r="D34" s="66" t="s">
        <v>411</v>
      </c>
      <c r="E34" s="79">
        <v>50000</v>
      </c>
      <c r="F34" s="78">
        <v>20.079999999999998</v>
      </c>
      <c r="G34" s="78">
        <f>H34-F34</f>
        <v>5.0200000000000031</v>
      </c>
      <c r="H34" s="78">
        <v>25.1</v>
      </c>
      <c r="I34" s="78">
        <f>SUM(H34:H39)</f>
        <v>72.37</v>
      </c>
      <c r="J34" s="23"/>
    </row>
    <row r="35" spans="1:10" ht="16" x14ac:dyDescent="0.2">
      <c r="A35" s="63"/>
      <c r="B35" s="75"/>
      <c r="C35" s="66"/>
      <c r="D35" s="66" t="s">
        <v>417</v>
      </c>
      <c r="E35" s="79">
        <v>50000</v>
      </c>
      <c r="F35" s="78">
        <v>22.05</v>
      </c>
      <c r="G35" s="78"/>
      <c r="H35" s="78">
        <f>F35</f>
        <v>22.05</v>
      </c>
      <c r="I35" s="78"/>
      <c r="J35" s="23"/>
    </row>
    <row r="36" spans="1:10" ht="16" x14ac:dyDescent="0.2">
      <c r="A36" s="63"/>
      <c r="B36" s="75"/>
      <c r="C36" s="66"/>
      <c r="D36" s="66" t="s">
        <v>412</v>
      </c>
      <c r="E36" s="79">
        <v>10000</v>
      </c>
      <c r="F36" s="78">
        <v>3.42</v>
      </c>
      <c r="G36" s="78"/>
      <c r="H36" s="78">
        <f>F36</f>
        <v>3.42</v>
      </c>
      <c r="I36" s="78"/>
      <c r="J36" s="23"/>
    </row>
    <row r="37" spans="1:10" ht="16" x14ac:dyDescent="0.2">
      <c r="A37" s="63"/>
      <c r="B37" s="75"/>
      <c r="C37" s="66"/>
      <c r="D37" s="66" t="s">
        <v>413</v>
      </c>
      <c r="E37" s="79">
        <v>250000</v>
      </c>
      <c r="F37" s="78">
        <v>10.45</v>
      </c>
      <c r="G37" s="78"/>
      <c r="H37" s="78">
        <f>F37</f>
        <v>10.45</v>
      </c>
      <c r="I37" s="78"/>
      <c r="J37" s="23"/>
    </row>
    <row r="38" spans="1:10" ht="16" x14ac:dyDescent="0.2">
      <c r="A38" s="63"/>
      <c r="B38" s="75"/>
      <c r="C38" s="66"/>
      <c r="D38" s="66" t="s">
        <v>418</v>
      </c>
      <c r="E38" s="78">
        <v>250000</v>
      </c>
      <c r="F38" s="78">
        <v>11</v>
      </c>
      <c r="G38" s="78"/>
      <c r="H38" s="78">
        <f>F38</f>
        <v>11</v>
      </c>
      <c r="I38" s="78"/>
      <c r="J38" s="23"/>
    </row>
    <row r="39" spans="1:10" ht="16" x14ac:dyDescent="0.2">
      <c r="A39" s="63"/>
      <c r="B39" s="75"/>
      <c r="C39" s="66"/>
      <c r="D39" s="66" t="s">
        <v>414</v>
      </c>
      <c r="E39" s="79">
        <v>10000</v>
      </c>
      <c r="F39" s="78">
        <v>0.35</v>
      </c>
      <c r="G39" s="78"/>
      <c r="H39" s="78">
        <f>F39</f>
        <v>0.35</v>
      </c>
      <c r="I39" s="78"/>
      <c r="J39" s="23"/>
    </row>
    <row r="40" spans="1:10" ht="16" x14ac:dyDescent="0.2">
      <c r="A40" s="63"/>
      <c r="B40" s="75"/>
      <c r="C40" s="66"/>
      <c r="D40" s="66"/>
      <c r="E40" s="79"/>
      <c r="F40" s="78"/>
      <c r="G40" s="78"/>
      <c r="H40" s="78"/>
      <c r="I40" s="78"/>
      <c r="J40" s="23"/>
    </row>
    <row r="41" spans="1:10" ht="16" x14ac:dyDescent="0.2">
      <c r="A41" s="63">
        <f>A34+1</f>
        <v>10</v>
      </c>
      <c r="B41" s="75" t="s">
        <v>324</v>
      </c>
      <c r="C41" s="66" t="s">
        <v>325</v>
      </c>
      <c r="D41" s="66" t="s">
        <v>411</v>
      </c>
      <c r="E41" s="201">
        <v>500000</v>
      </c>
      <c r="F41" s="78">
        <f>H41-G41</f>
        <v>44.59</v>
      </c>
      <c r="G41" s="78">
        <v>0.91</v>
      </c>
      <c r="H41" s="78">
        <v>45.5</v>
      </c>
      <c r="I41" s="78">
        <f>SUM(H41:H42)</f>
        <v>66.400000000000006</v>
      </c>
      <c r="J41" s="200"/>
    </row>
    <row r="42" spans="1:10" ht="16" x14ac:dyDescent="0.2">
      <c r="A42" s="63"/>
      <c r="B42" s="75"/>
      <c r="C42" s="66"/>
      <c r="D42" s="66" t="s">
        <v>413</v>
      </c>
      <c r="E42" s="78">
        <v>500000</v>
      </c>
      <c r="F42" s="78">
        <v>20.9</v>
      </c>
      <c r="G42" s="78"/>
      <c r="H42" s="78">
        <f>F42</f>
        <v>20.9</v>
      </c>
      <c r="I42" s="78"/>
      <c r="J42" s="23"/>
    </row>
    <row r="43" spans="1:10" ht="16" x14ac:dyDescent="0.2">
      <c r="A43" s="63"/>
      <c r="B43" s="75"/>
      <c r="C43" s="66"/>
      <c r="D43" s="66"/>
      <c r="E43" s="78"/>
      <c r="F43" s="78"/>
      <c r="G43" s="78"/>
      <c r="H43" s="78"/>
      <c r="I43" s="78"/>
      <c r="J43" s="23"/>
    </row>
    <row r="44" spans="1:10" ht="16" x14ac:dyDescent="0.2">
      <c r="A44" s="63">
        <f>A41+1</f>
        <v>11</v>
      </c>
      <c r="B44" s="75" t="s">
        <v>255</v>
      </c>
      <c r="C44" s="66" t="s">
        <v>79</v>
      </c>
      <c r="D44" s="66" t="s">
        <v>411</v>
      </c>
      <c r="E44" s="78">
        <v>50000</v>
      </c>
      <c r="F44" s="78">
        <f>H44-G44</f>
        <v>2.6399999999999997</v>
      </c>
      <c r="G44" s="78">
        <v>0.66</v>
      </c>
      <c r="H44" s="78">
        <v>3.3</v>
      </c>
      <c r="I44" s="78">
        <f>SUM(H44:H49)</f>
        <v>21.950000000000003</v>
      </c>
      <c r="J44" s="23"/>
    </row>
    <row r="45" spans="1:10" ht="16" x14ac:dyDescent="0.2">
      <c r="A45" s="63"/>
      <c r="B45" s="75"/>
      <c r="C45" s="66"/>
      <c r="D45" s="66" t="s">
        <v>417</v>
      </c>
      <c r="E45" s="78">
        <v>50000</v>
      </c>
      <c r="F45" s="78">
        <v>6.3</v>
      </c>
      <c r="G45" s="78"/>
      <c r="H45" s="78">
        <f>F45</f>
        <v>6.3</v>
      </c>
      <c r="I45" s="78"/>
      <c r="J45" s="23"/>
    </row>
    <row r="46" spans="1:10" ht="16" x14ac:dyDescent="0.2">
      <c r="A46" s="63"/>
      <c r="B46" s="75"/>
      <c r="C46" s="66"/>
      <c r="D46" s="66" t="s">
        <v>412</v>
      </c>
      <c r="E46" s="78">
        <v>10000</v>
      </c>
      <c r="F46" s="78">
        <v>3.42</v>
      </c>
      <c r="G46" s="78"/>
      <c r="H46" s="78">
        <f>F46</f>
        <v>3.42</v>
      </c>
      <c r="I46" s="78"/>
      <c r="J46" s="23"/>
    </row>
    <row r="47" spans="1:10" ht="16" x14ac:dyDescent="0.2">
      <c r="A47" s="63"/>
      <c r="B47" s="75"/>
      <c r="C47" s="66"/>
      <c r="D47" s="66" t="s">
        <v>413</v>
      </c>
      <c r="E47" s="78">
        <v>100000</v>
      </c>
      <c r="F47" s="78">
        <v>4.18</v>
      </c>
      <c r="G47" s="78"/>
      <c r="H47" s="78">
        <f>F47</f>
        <v>4.18</v>
      </c>
      <c r="I47" s="78"/>
      <c r="J47" s="23"/>
    </row>
    <row r="48" spans="1:10" ht="16" x14ac:dyDescent="0.2">
      <c r="A48" s="63"/>
      <c r="B48" s="75"/>
      <c r="C48" s="66"/>
      <c r="D48" s="66" t="s">
        <v>418</v>
      </c>
      <c r="E48" s="78">
        <v>100000</v>
      </c>
      <c r="F48" s="78">
        <v>4.4000000000000004</v>
      </c>
      <c r="G48" s="78"/>
      <c r="H48" s="78">
        <f>F48</f>
        <v>4.4000000000000004</v>
      </c>
      <c r="I48" s="78"/>
      <c r="J48" s="23"/>
    </row>
    <row r="49" spans="1:10" ht="16" x14ac:dyDescent="0.2">
      <c r="A49" s="63"/>
      <c r="B49" s="75"/>
      <c r="C49" s="66"/>
      <c r="D49" s="66" t="s">
        <v>414</v>
      </c>
      <c r="E49" s="79">
        <v>10000</v>
      </c>
      <c r="F49" s="78">
        <v>0.35</v>
      </c>
      <c r="G49" s="78"/>
      <c r="H49" s="78">
        <f>F49</f>
        <v>0.35</v>
      </c>
      <c r="I49" s="78"/>
      <c r="J49" s="23"/>
    </row>
    <row r="50" spans="1:10" ht="16" x14ac:dyDescent="0.2">
      <c r="A50" s="63"/>
      <c r="B50" s="75"/>
      <c r="C50" s="66"/>
      <c r="D50" s="66"/>
      <c r="E50" s="79"/>
      <c r="F50" s="78"/>
      <c r="G50" s="78"/>
      <c r="H50" s="78"/>
      <c r="I50" s="78"/>
      <c r="J50" s="23"/>
    </row>
    <row r="51" spans="1:10" ht="16" x14ac:dyDescent="0.2">
      <c r="A51" s="63">
        <f>A44+1</f>
        <v>12</v>
      </c>
      <c r="B51" s="75" t="s">
        <v>256</v>
      </c>
      <c r="C51" s="66" t="s">
        <v>80</v>
      </c>
      <c r="D51" s="66" t="s">
        <v>411</v>
      </c>
      <c r="E51" s="79">
        <v>10000</v>
      </c>
      <c r="F51" s="78">
        <v>0</v>
      </c>
      <c r="G51" s="78">
        <f>H51-F51</f>
        <v>0.66</v>
      </c>
      <c r="H51" s="78">
        <v>0.66</v>
      </c>
      <c r="I51" s="78">
        <f>SUM(H51:H52)</f>
        <v>10.27</v>
      </c>
      <c r="J51" s="23"/>
    </row>
    <row r="52" spans="1:10" ht="16" x14ac:dyDescent="0.2">
      <c r="A52" s="63"/>
      <c r="B52" s="75"/>
      <c r="C52" s="66"/>
      <c r="D52" s="66" t="s">
        <v>413</v>
      </c>
      <c r="E52" s="79">
        <v>230000</v>
      </c>
      <c r="F52" s="78">
        <v>9.61</v>
      </c>
      <c r="G52" s="78"/>
      <c r="H52" s="78">
        <f>F52</f>
        <v>9.61</v>
      </c>
      <c r="I52" s="78"/>
      <c r="J52" s="23"/>
    </row>
    <row r="53" spans="1:10" ht="16" x14ac:dyDescent="0.2">
      <c r="A53" s="63"/>
      <c r="B53" s="75"/>
      <c r="C53" s="167"/>
      <c r="D53" s="66"/>
      <c r="E53" s="79"/>
      <c r="F53" s="78"/>
      <c r="G53" s="78"/>
      <c r="H53" s="78"/>
      <c r="I53" s="78"/>
      <c r="J53" s="23"/>
    </row>
    <row r="54" spans="1:10" ht="16" x14ac:dyDescent="0.2">
      <c r="A54" s="63">
        <v>15</v>
      </c>
      <c r="B54" s="75" t="s">
        <v>258</v>
      </c>
      <c r="C54" s="66" t="s">
        <v>64</v>
      </c>
      <c r="D54" s="66" t="s">
        <v>411</v>
      </c>
      <c r="E54" s="79">
        <v>100000</v>
      </c>
      <c r="F54" s="78">
        <v>18.09</v>
      </c>
      <c r="G54" s="78">
        <f>H54-F54</f>
        <v>2.0100000000000016</v>
      </c>
      <c r="H54" s="78">
        <v>20.100000000000001</v>
      </c>
      <c r="I54" s="78">
        <f>SUM(H54:H58)</f>
        <v>32.450000000000003</v>
      </c>
      <c r="J54" s="23"/>
    </row>
    <row r="55" spans="1:10" ht="16" x14ac:dyDescent="0.2">
      <c r="A55" s="63"/>
      <c r="B55" s="75"/>
      <c r="C55" s="66"/>
      <c r="D55" s="66" t="s">
        <v>412</v>
      </c>
      <c r="E55" s="79">
        <v>10000</v>
      </c>
      <c r="F55" s="78">
        <v>3.42</v>
      </c>
      <c r="G55" s="78"/>
      <c r="H55" s="78">
        <f>F55</f>
        <v>3.42</v>
      </c>
      <c r="I55" s="78"/>
      <c r="J55" s="23"/>
    </row>
    <row r="56" spans="1:10" ht="16" x14ac:dyDescent="0.2">
      <c r="A56" s="63"/>
      <c r="B56" s="75"/>
      <c r="C56" s="66"/>
      <c r="D56" s="66" t="s">
        <v>413</v>
      </c>
      <c r="E56" s="79">
        <v>100000</v>
      </c>
      <c r="F56" s="78">
        <v>4.18</v>
      </c>
      <c r="G56" s="78"/>
      <c r="H56" s="78">
        <f>F56</f>
        <v>4.18</v>
      </c>
      <c r="I56" s="78"/>
      <c r="J56" s="23"/>
    </row>
    <row r="57" spans="1:10" ht="16" x14ac:dyDescent="0.2">
      <c r="A57" s="63"/>
      <c r="B57" s="75"/>
      <c r="C57" s="66"/>
      <c r="D57" s="66" t="s">
        <v>418</v>
      </c>
      <c r="E57" s="78">
        <v>100000</v>
      </c>
      <c r="F57" s="78">
        <v>4.4000000000000004</v>
      </c>
      <c r="G57" s="78"/>
      <c r="H57" s="78">
        <f>F57</f>
        <v>4.4000000000000004</v>
      </c>
      <c r="I57" s="78"/>
      <c r="J57" s="23"/>
    </row>
    <row r="58" spans="1:10" ht="16" x14ac:dyDescent="0.2">
      <c r="A58" s="63"/>
      <c r="B58" s="75"/>
      <c r="C58" s="66"/>
      <c r="D58" s="66" t="s">
        <v>414</v>
      </c>
      <c r="E58" s="79">
        <v>10000</v>
      </c>
      <c r="F58" s="78">
        <v>0.35</v>
      </c>
      <c r="G58" s="78"/>
      <c r="H58" s="78">
        <f>F58</f>
        <v>0.35</v>
      </c>
      <c r="I58" s="78"/>
      <c r="J58" s="23"/>
    </row>
    <row r="59" spans="1:10" ht="16" x14ac:dyDescent="0.2">
      <c r="A59" s="63"/>
      <c r="B59" s="75"/>
      <c r="C59" s="66"/>
      <c r="D59" s="66"/>
      <c r="E59" s="79"/>
      <c r="F59" s="78"/>
      <c r="G59" s="78"/>
      <c r="H59" s="78"/>
      <c r="I59" s="78"/>
      <c r="J59" s="23"/>
    </row>
    <row r="60" spans="1:10" ht="16" x14ac:dyDescent="0.2">
      <c r="A60" s="63">
        <f>A54+1</f>
        <v>16</v>
      </c>
      <c r="B60" s="75" t="s">
        <v>259</v>
      </c>
      <c r="C60" s="66" t="s">
        <v>218</v>
      </c>
      <c r="D60" s="66" t="s">
        <v>411</v>
      </c>
      <c r="E60" s="79">
        <v>10000</v>
      </c>
      <c r="F60" s="78">
        <v>0</v>
      </c>
      <c r="G60" s="78">
        <f>H60-F60</f>
        <v>3.08</v>
      </c>
      <c r="H60" s="78">
        <v>3.08</v>
      </c>
      <c r="I60" s="78">
        <f>H60</f>
        <v>3.08</v>
      </c>
      <c r="J60" s="23"/>
    </row>
    <row r="61" spans="1:10" ht="16" x14ac:dyDescent="0.2">
      <c r="A61" s="63"/>
      <c r="B61" s="75"/>
      <c r="C61" s="66"/>
      <c r="D61" s="66"/>
      <c r="E61" s="79"/>
      <c r="F61" s="78"/>
      <c r="G61" s="78"/>
      <c r="H61" s="78"/>
      <c r="I61" s="78"/>
      <c r="J61" s="23"/>
    </row>
    <row r="62" spans="1:10" ht="16" x14ac:dyDescent="0.2">
      <c r="A62" s="63">
        <v>17</v>
      </c>
      <c r="B62" s="75" t="s">
        <v>422</v>
      </c>
      <c r="C62" s="66" t="s">
        <v>420</v>
      </c>
      <c r="D62" s="66" t="s">
        <v>411</v>
      </c>
      <c r="E62" s="79">
        <v>10000</v>
      </c>
      <c r="F62" s="78">
        <v>0</v>
      </c>
      <c r="G62" s="78">
        <f>H62-F62</f>
        <v>3.08</v>
      </c>
      <c r="H62" s="78">
        <v>3.08</v>
      </c>
      <c r="I62" s="78">
        <f>SUM(H62:H63)</f>
        <v>5.17</v>
      </c>
      <c r="J62" s="23"/>
    </row>
    <row r="63" spans="1:10" ht="16" x14ac:dyDescent="0.2">
      <c r="A63" s="75"/>
      <c r="B63" s="75"/>
      <c r="C63" s="66"/>
      <c r="D63" s="66" t="s">
        <v>413</v>
      </c>
      <c r="E63" s="79">
        <v>50000</v>
      </c>
      <c r="F63" s="78">
        <v>2.09</v>
      </c>
      <c r="G63" s="78"/>
      <c r="H63" s="78">
        <f>F63</f>
        <v>2.09</v>
      </c>
      <c r="I63" s="78"/>
      <c r="J63" s="23"/>
    </row>
    <row r="64" spans="1:10" ht="16" x14ac:dyDescent="0.2">
      <c r="A64" s="63"/>
      <c r="C64" s="66"/>
      <c r="D64" s="66"/>
      <c r="E64" s="79"/>
      <c r="F64" s="78"/>
      <c r="G64" s="78"/>
      <c r="H64" s="78"/>
      <c r="I64" s="78"/>
      <c r="J64" s="23"/>
    </row>
    <row r="65" spans="1:10" ht="16" x14ac:dyDescent="0.2">
      <c r="A65" s="63">
        <v>19</v>
      </c>
      <c r="B65" s="75" t="s">
        <v>423</v>
      </c>
      <c r="C65" s="66" t="s">
        <v>421</v>
      </c>
      <c r="D65" s="66" t="s">
        <v>411</v>
      </c>
      <c r="E65" s="79">
        <v>100000</v>
      </c>
      <c r="F65" s="78">
        <v>4.7699999999999996</v>
      </c>
      <c r="G65" s="78">
        <f>H65-F65</f>
        <v>0.53000000000000025</v>
      </c>
      <c r="H65" s="78">
        <v>5.3</v>
      </c>
      <c r="I65" s="78">
        <f>SUM(H65:H66)</f>
        <v>9.48</v>
      </c>
      <c r="J65" s="23"/>
    </row>
    <row r="66" spans="1:10" ht="16" x14ac:dyDescent="0.2">
      <c r="A66" s="63"/>
      <c r="B66" s="75"/>
      <c r="C66" s="66"/>
      <c r="D66" s="66" t="s">
        <v>413</v>
      </c>
      <c r="E66" s="79">
        <v>100000</v>
      </c>
      <c r="F66" s="78">
        <v>4.18</v>
      </c>
      <c r="G66" s="78"/>
      <c r="H66" s="78">
        <f>F66</f>
        <v>4.18</v>
      </c>
      <c r="I66" s="78"/>
      <c r="J66" s="23"/>
    </row>
    <row r="67" spans="1:10" ht="16" x14ac:dyDescent="0.2">
      <c r="A67" s="63"/>
      <c r="B67" s="75"/>
      <c r="C67" s="66"/>
      <c r="D67" s="66"/>
      <c r="E67" s="78"/>
      <c r="F67" s="78"/>
      <c r="G67" s="78"/>
      <c r="H67" s="78"/>
      <c r="I67" s="78"/>
      <c r="J67" s="23"/>
    </row>
    <row r="68" spans="1:10" ht="16" x14ac:dyDescent="0.2">
      <c r="A68" s="63">
        <v>20</v>
      </c>
      <c r="B68" s="75" t="s">
        <v>261</v>
      </c>
      <c r="C68" s="66" t="s">
        <v>262</v>
      </c>
      <c r="D68" s="66" t="s">
        <v>411</v>
      </c>
      <c r="E68" s="79">
        <v>10000</v>
      </c>
      <c r="F68" s="79">
        <v>0</v>
      </c>
      <c r="G68" s="78">
        <f>H68-F68</f>
        <v>14.08</v>
      </c>
      <c r="H68" s="79">
        <v>14.08</v>
      </c>
      <c r="I68" s="79">
        <f>SUM(H68:H70)</f>
        <v>22.659999999999997</v>
      </c>
      <c r="J68" s="23" t="s">
        <v>516</v>
      </c>
    </row>
    <row r="69" spans="1:10" ht="16" x14ac:dyDescent="0.2">
      <c r="A69" s="63"/>
      <c r="B69" s="75"/>
      <c r="C69" s="66"/>
      <c r="D69" s="66" t="s">
        <v>413</v>
      </c>
      <c r="E69" s="79">
        <v>100000</v>
      </c>
      <c r="F69" s="79">
        <v>4.18</v>
      </c>
      <c r="G69" s="79"/>
      <c r="H69" s="79">
        <f>F69</f>
        <v>4.18</v>
      </c>
      <c r="I69" s="79"/>
      <c r="J69" s="23"/>
    </row>
    <row r="70" spans="1:10" ht="16" x14ac:dyDescent="0.2">
      <c r="A70" s="63"/>
      <c r="B70" s="75"/>
      <c r="C70" s="66"/>
      <c r="D70" s="66" t="s">
        <v>418</v>
      </c>
      <c r="E70" s="78">
        <v>100000</v>
      </c>
      <c r="F70" s="79">
        <v>4.4000000000000004</v>
      </c>
      <c r="G70" s="79"/>
      <c r="H70" s="79">
        <f>F70</f>
        <v>4.4000000000000004</v>
      </c>
      <c r="I70" s="79"/>
      <c r="J70" s="23"/>
    </row>
    <row r="71" spans="1:10" ht="16" x14ac:dyDescent="0.2">
      <c r="A71" s="63"/>
      <c r="B71" s="75"/>
      <c r="C71" s="66"/>
      <c r="D71" s="66"/>
      <c r="E71" s="79"/>
      <c r="F71" s="79"/>
      <c r="G71" s="79"/>
      <c r="H71" s="79"/>
      <c r="I71" s="79"/>
      <c r="J71" s="23"/>
    </row>
    <row r="72" spans="1:10" ht="16" x14ac:dyDescent="0.2">
      <c r="A72" s="63">
        <f>A68+1</f>
        <v>21</v>
      </c>
      <c r="B72" s="75" t="s">
        <v>263</v>
      </c>
      <c r="C72" s="66" t="s">
        <v>57</v>
      </c>
      <c r="D72" s="66" t="s">
        <v>411</v>
      </c>
      <c r="E72" s="78">
        <v>40000</v>
      </c>
      <c r="F72" s="78">
        <f>H72-G72</f>
        <v>9.24</v>
      </c>
      <c r="G72" s="78">
        <v>3.08</v>
      </c>
      <c r="H72" s="78">
        <v>12.32</v>
      </c>
      <c r="I72" s="78">
        <f>SUM(H72:H77)</f>
        <v>28.520000000000007</v>
      </c>
      <c r="J72" s="23"/>
    </row>
    <row r="73" spans="1:10" ht="16" x14ac:dyDescent="0.2">
      <c r="A73" s="63"/>
      <c r="B73" s="75"/>
      <c r="C73" s="66"/>
      <c r="D73" s="66" t="s">
        <v>417</v>
      </c>
      <c r="E73" s="79">
        <v>10000</v>
      </c>
      <c r="F73" s="79">
        <v>11.57</v>
      </c>
      <c r="G73" s="79"/>
      <c r="H73" s="79">
        <f>F73</f>
        <v>11.57</v>
      </c>
      <c r="I73" s="79"/>
      <c r="J73" s="23"/>
    </row>
    <row r="74" spans="1:10" ht="16" x14ac:dyDescent="0.2">
      <c r="A74" s="63"/>
      <c r="B74" s="75"/>
      <c r="C74" s="66"/>
      <c r="D74" s="66" t="s">
        <v>412</v>
      </c>
      <c r="E74" s="79">
        <v>10000</v>
      </c>
      <c r="F74" s="79">
        <v>3.42</v>
      </c>
      <c r="G74" s="79"/>
      <c r="H74" s="79">
        <f>F74</f>
        <v>3.42</v>
      </c>
      <c r="I74" s="79"/>
      <c r="J74" s="23"/>
    </row>
    <row r="75" spans="1:10" ht="16" x14ac:dyDescent="0.2">
      <c r="A75" s="63"/>
      <c r="B75" s="75"/>
      <c r="C75" s="66"/>
      <c r="D75" s="66" t="s">
        <v>413</v>
      </c>
      <c r="E75" s="79">
        <v>10000</v>
      </c>
      <c r="F75" s="79">
        <v>0.42</v>
      </c>
      <c r="G75" s="79"/>
      <c r="H75" s="79">
        <f>F75</f>
        <v>0.42</v>
      </c>
      <c r="I75" s="79"/>
      <c r="J75" s="23"/>
    </row>
    <row r="76" spans="1:10" ht="16" x14ac:dyDescent="0.2">
      <c r="A76" s="63"/>
      <c r="B76" s="75"/>
      <c r="C76" s="66"/>
      <c r="D76" s="66" t="s">
        <v>418</v>
      </c>
      <c r="E76" s="79">
        <v>10000</v>
      </c>
      <c r="F76" s="79">
        <v>0.44</v>
      </c>
      <c r="G76" s="79"/>
      <c r="H76" s="79">
        <f>F76</f>
        <v>0.44</v>
      </c>
      <c r="I76" s="79"/>
      <c r="J76" s="23"/>
    </row>
    <row r="77" spans="1:10" ht="16" x14ac:dyDescent="0.2">
      <c r="A77" s="63"/>
      <c r="B77" s="75"/>
      <c r="C77" s="66"/>
      <c r="D77" s="66" t="s">
        <v>414</v>
      </c>
      <c r="E77" s="79">
        <v>10000</v>
      </c>
      <c r="F77" s="79">
        <v>0.35</v>
      </c>
      <c r="G77" s="79"/>
      <c r="H77" s="79">
        <f>F77</f>
        <v>0.35</v>
      </c>
      <c r="I77" s="79"/>
      <c r="J77" s="23"/>
    </row>
    <row r="78" spans="1:10" ht="16" x14ac:dyDescent="0.2">
      <c r="A78" s="63"/>
      <c r="B78" s="75"/>
      <c r="C78" s="66"/>
      <c r="D78" s="66"/>
      <c r="E78" s="79"/>
      <c r="F78" s="79"/>
      <c r="G78" s="79"/>
      <c r="H78" s="79"/>
      <c r="I78" s="79"/>
      <c r="J78" s="23"/>
    </row>
    <row r="79" spans="1:10" ht="16" x14ac:dyDescent="0.2">
      <c r="A79" s="63">
        <f>A72+1</f>
        <v>22</v>
      </c>
      <c r="B79" s="75" t="s">
        <v>264</v>
      </c>
      <c r="C79" s="66" t="s">
        <v>58</v>
      </c>
      <c r="D79" s="66" t="s">
        <v>411</v>
      </c>
      <c r="E79" s="79">
        <v>10000</v>
      </c>
      <c r="F79" s="79">
        <v>0</v>
      </c>
      <c r="G79" s="78">
        <f>H79-F79</f>
        <v>8.02</v>
      </c>
      <c r="H79" s="79">
        <v>8.02</v>
      </c>
      <c r="I79" s="79">
        <f>H79</f>
        <v>8.02</v>
      </c>
      <c r="J79" s="23"/>
    </row>
    <row r="80" spans="1:10" ht="16" x14ac:dyDescent="0.2">
      <c r="A80" s="63"/>
      <c r="B80" s="75"/>
      <c r="C80" s="66"/>
      <c r="D80" s="66"/>
      <c r="E80" s="79"/>
      <c r="F80" s="79"/>
      <c r="G80" s="78"/>
      <c r="H80" s="79"/>
      <c r="I80" s="79"/>
      <c r="J80" s="23"/>
    </row>
    <row r="81" spans="1:10" ht="16" x14ac:dyDescent="0.2">
      <c r="A81" s="63"/>
      <c r="B81" s="75" t="s">
        <v>506</v>
      </c>
      <c r="C81" s="66" t="s">
        <v>505</v>
      </c>
      <c r="D81" s="66" t="s">
        <v>411</v>
      </c>
      <c r="E81" s="78">
        <v>40000</v>
      </c>
      <c r="F81" s="78">
        <v>9.24</v>
      </c>
      <c r="G81" s="78"/>
      <c r="H81" s="78">
        <v>8.0399999999999991</v>
      </c>
      <c r="I81" s="78">
        <f>SUM(H81:H84)</f>
        <v>9.4199999999999982</v>
      </c>
      <c r="J81" s="23"/>
    </row>
    <row r="82" spans="1:10" ht="16" x14ac:dyDescent="0.2">
      <c r="A82" s="63"/>
      <c r="B82" s="75"/>
      <c r="C82" s="66"/>
      <c r="D82" s="66" t="s">
        <v>412</v>
      </c>
      <c r="E82" s="79">
        <v>2000</v>
      </c>
      <c r="F82" s="79">
        <v>0.68</v>
      </c>
      <c r="G82" s="78"/>
      <c r="H82" s="79">
        <f>F82</f>
        <v>0.68</v>
      </c>
      <c r="I82" s="79"/>
      <c r="J82" s="23"/>
    </row>
    <row r="83" spans="1:10" ht="16" x14ac:dyDescent="0.2">
      <c r="A83" s="63"/>
      <c r="B83" s="75"/>
      <c r="C83" s="66"/>
      <c r="D83" s="66" t="s">
        <v>413</v>
      </c>
      <c r="E83" s="79">
        <v>10000</v>
      </c>
      <c r="F83" s="79">
        <v>0.42</v>
      </c>
      <c r="G83" s="78"/>
      <c r="H83" s="79">
        <f>F83</f>
        <v>0.42</v>
      </c>
      <c r="I83" s="79"/>
      <c r="J83" s="23"/>
    </row>
    <row r="84" spans="1:10" ht="16" x14ac:dyDescent="0.2">
      <c r="A84" s="63"/>
      <c r="B84" s="75"/>
      <c r="C84" s="66"/>
      <c r="D84" s="66" t="s">
        <v>414</v>
      </c>
      <c r="E84" s="79">
        <v>8000</v>
      </c>
      <c r="F84" s="79">
        <v>0.28000000000000003</v>
      </c>
      <c r="G84" s="78"/>
      <c r="H84" s="79">
        <f>F84</f>
        <v>0.28000000000000003</v>
      </c>
      <c r="I84" s="79"/>
      <c r="J84" s="23"/>
    </row>
    <row r="85" spans="1:10" ht="16" x14ac:dyDescent="0.2">
      <c r="A85" s="63"/>
      <c r="B85" s="75"/>
      <c r="C85" s="66"/>
      <c r="D85" s="66"/>
      <c r="E85" s="79"/>
      <c r="F85" s="79"/>
      <c r="G85" s="79"/>
      <c r="H85" s="79"/>
      <c r="I85" s="79"/>
      <c r="J85" s="23"/>
    </row>
    <row r="86" spans="1:10" ht="16" x14ac:dyDescent="0.2">
      <c r="A86" s="63">
        <f>A79+1</f>
        <v>23</v>
      </c>
      <c r="B86" s="75" t="s">
        <v>265</v>
      </c>
      <c r="C86" s="66" t="s">
        <v>219</v>
      </c>
      <c r="D86" s="66" t="s">
        <v>411</v>
      </c>
      <c r="E86" s="78">
        <v>50000</v>
      </c>
      <c r="F86" s="78">
        <f>H86-G86</f>
        <v>2.6399999999999997</v>
      </c>
      <c r="G86" s="78">
        <v>0.66</v>
      </c>
      <c r="H86" s="78">
        <v>3.3</v>
      </c>
      <c r="I86" s="78">
        <f>SUM(H86:H87)</f>
        <v>7.8999999999999995</v>
      </c>
      <c r="J86" s="23"/>
    </row>
    <row r="87" spans="1:10" ht="16" x14ac:dyDescent="0.2">
      <c r="A87" s="63"/>
      <c r="B87" s="75"/>
      <c r="C87" s="66"/>
      <c r="D87" s="66" t="s">
        <v>413</v>
      </c>
      <c r="E87" s="79">
        <v>110000</v>
      </c>
      <c r="F87" s="79">
        <v>4.5999999999999996</v>
      </c>
      <c r="G87" s="79"/>
      <c r="H87" s="79">
        <f>F87</f>
        <v>4.5999999999999996</v>
      </c>
      <c r="I87" s="79"/>
      <c r="J87" s="23"/>
    </row>
    <row r="88" spans="1:10" ht="16" x14ac:dyDescent="0.2">
      <c r="A88" s="63"/>
      <c r="B88" s="75"/>
      <c r="C88" s="66"/>
      <c r="D88" s="66"/>
      <c r="E88" s="79"/>
      <c r="F88" s="79"/>
      <c r="G88" s="79"/>
      <c r="H88" s="79"/>
      <c r="I88" s="79"/>
      <c r="J88" s="23"/>
    </row>
    <row r="89" spans="1:10" ht="16" x14ac:dyDescent="0.2">
      <c r="A89" s="63">
        <v>25</v>
      </c>
      <c r="B89" s="75" t="s">
        <v>267</v>
      </c>
      <c r="C89" s="66" t="s">
        <v>17</v>
      </c>
      <c r="D89" s="66" t="s">
        <v>411</v>
      </c>
      <c r="E89" s="78">
        <v>160000</v>
      </c>
      <c r="F89" s="78">
        <f>H89-G89</f>
        <v>46.2</v>
      </c>
      <c r="G89" s="78">
        <v>3.08</v>
      </c>
      <c r="H89" s="78">
        <v>49.28</v>
      </c>
      <c r="I89" s="78">
        <f>SUM(H89:H92)</f>
        <v>100.28999999999999</v>
      </c>
      <c r="J89" s="23"/>
    </row>
    <row r="90" spans="1:10" ht="16" x14ac:dyDescent="0.2">
      <c r="A90" s="63"/>
      <c r="B90" s="75"/>
      <c r="C90" s="66"/>
      <c r="D90" s="66" t="s">
        <v>417</v>
      </c>
      <c r="E90" s="79">
        <v>50000</v>
      </c>
      <c r="F90" s="79">
        <v>33.85</v>
      </c>
      <c r="G90" s="79"/>
      <c r="H90" s="78">
        <f>F90</f>
        <v>33.85</v>
      </c>
      <c r="I90" s="79"/>
      <c r="J90" s="23"/>
    </row>
    <row r="91" spans="1:10" ht="16" x14ac:dyDescent="0.2">
      <c r="A91" s="63"/>
      <c r="B91" s="75"/>
      <c r="C91" s="66"/>
      <c r="D91" s="66" t="s">
        <v>413</v>
      </c>
      <c r="E91" s="79">
        <v>200000</v>
      </c>
      <c r="F91" s="79">
        <v>8.36</v>
      </c>
      <c r="G91" s="79"/>
      <c r="H91" s="79">
        <f>F91</f>
        <v>8.36</v>
      </c>
      <c r="I91" s="79"/>
      <c r="J91" s="23"/>
    </row>
    <row r="92" spans="1:10" ht="16" x14ac:dyDescent="0.2">
      <c r="A92" s="63"/>
      <c r="B92" s="75"/>
      <c r="C92" s="66"/>
      <c r="D92" s="66" t="s">
        <v>418</v>
      </c>
      <c r="E92" s="78">
        <v>200000</v>
      </c>
      <c r="F92" s="79">
        <v>8.8000000000000007</v>
      </c>
      <c r="G92" s="79"/>
      <c r="H92" s="79">
        <f>F92</f>
        <v>8.8000000000000007</v>
      </c>
      <c r="I92" s="79"/>
      <c r="J92" s="23"/>
    </row>
    <row r="93" spans="1:10" ht="16" x14ac:dyDescent="0.2">
      <c r="A93" s="63"/>
      <c r="B93" s="75"/>
      <c r="C93" s="66"/>
      <c r="D93" s="66"/>
      <c r="E93" s="79"/>
      <c r="F93" s="79"/>
      <c r="G93" s="79"/>
      <c r="H93" s="79"/>
      <c r="I93" s="79"/>
      <c r="J93" s="23"/>
    </row>
    <row r="94" spans="1:10" ht="16" x14ac:dyDescent="0.2">
      <c r="A94" s="63">
        <f>A89+1</f>
        <v>26</v>
      </c>
      <c r="B94" s="75" t="s">
        <v>268</v>
      </c>
      <c r="C94" s="85" t="s">
        <v>224</v>
      </c>
      <c r="D94" s="85" t="s">
        <v>411</v>
      </c>
      <c r="E94" s="86">
        <v>200000</v>
      </c>
      <c r="F94" s="86">
        <f>H94-G94</f>
        <v>12.54</v>
      </c>
      <c r="G94" s="78">
        <v>0.66</v>
      </c>
      <c r="H94" s="86">
        <v>13.2</v>
      </c>
      <c r="I94" s="86">
        <f>SUM(H94:H97)</f>
        <v>25.33</v>
      </c>
      <c r="J94" s="23"/>
    </row>
    <row r="95" spans="1:10" ht="16" x14ac:dyDescent="0.2">
      <c r="A95" s="63"/>
      <c r="B95" s="75"/>
      <c r="C95" s="85"/>
      <c r="D95" s="85" t="s">
        <v>412</v>
      </c>
      <c r="E95" s="86">
        <v>10000</v>
      </c>
      <c r="F95" s="86">
        <v>3.42</v>
      </c>
      <c r="G95" s="86"/>
      <c r="H95" s="86">
        <f>F95</f>
        <v>3.42</v>
      </c>
      <c r="I95" s="86"/>
      <c r="J95" s="23"/>
    </row>
    <row r="96" spans="1:10" ht="16" x14ac:dyDescent="0.2">
      <c r="A96" s="63"/>
      <c r="B96" s="75"/>
      <c r="C96" s="85"/>
      <c r="D96" s="85" t="s">
        <v>413</v>
      </c>
      <c r="E96" s="86">
        <v>200000</v>
      </c>
      <c r="F96" s="86">
        <v>8.36</v>
      </c>
      <c r="G96" s="86"/>
      <c r="H96" s="86">
        <f>F96</f>
        <v>8.36</v>
      </c>
      <c r="I96" s="86"/>
      <c r="J96" s="23"/>
    </row>
    <row r="97" spans="1:10" ht="16" x14ac:dyDescent="0.2">
      <c r="A97" s="63"/>
      <c r="B97" s="75"/>
      <c r="C97" s="85"/>
      <c r="D97" s="85" t="s">
        <v>414</v>
      </c>
      <c r="E97" s="86">
        <v>10000</v>
      </c>
      <c r="F97" s="86">
        <v>0.35</v>
      </c>
      <c r="G97" s="86"/>
      <c r="H97" s="86">
        <f>F97</f>
        <v>0.35</v>
      </c>
      <c r="I97" s="86"/>
      <c r="J97" s="23"/>
    </row>
    <row r="98" spans="1:10" ht="16" x14ac:dyDescent="0.2">
      <c r="A98" s="63"/>
      <c r="B98" s="75"/>
      <c r="C98" s="85"/>
      <c r="D98" s="85"/>
      <c r="E98" s="86"/>
      <c r="F98" s="86"/>
      <c r="G98" s="86"/>
      <c r="H98" s="86"/>
      <c r="I98" s="86"/>
      <c r="J98" s="23"/>
    </row>
    <row r="99" spans="1:10" ht="16" x14ac:dyDescent="0.2">
      <c r="A99" s="63">
        <f>A94+1</f>
        <v>27</v>
      </c>
      <c r="B99" s="75" t="s">
        <v>432</v>
      </c>
      <c r="C99" s="66" t="s">
        <v>424</v>
      </c>
      <c r="D99" s="66" t="s">
        <v>411</v>
      </c>
      <c r="E99" s="79">
        <v>10000</v>
      </c>
      <c r="F99" s="79">
        <v>0</v>
      </c>
      <c r="G99" s="78">
        <f>H99-F99</f>
        <v>0.66</v>
      </c>
      <c r="H99" s="79">
        <v>0.66</v>
      </c>
      <c r="I99" s="79">
        <f>SUM(H99:H100)</f>
        <v>4.84</v>
      </c>
      <c r="J99" s="23"/>
    </row>
    <row r="100" spans="1:10" ht="16" x14ac:dyDescent="0.2">
      <c r="A100" s="63"/>
      <c r="B100" s="75"/>
      <c r="C100" s="66"/>
      <c r="D100" s="66" t="s">
        <v>413</v>
      </c>
      <c r="E100" s="79">
        <v>100000</v>
      </c>
      <c r="F100" s="79">
        <v>4.18</v>
      </c>
      <c r="G100" s="79"/>
      <c r="H100" s="79">
        <f>F100</f>
        <v>4.18</v>
      </c>
      <c r="I100" s="79"/>
      <c r="J100" s="23"/>
    </row>
    <row r="101" spans="1:10" ht="16" x14ac:dyDescent="0.2">
      <c r="A101" s="63"/>
      <c r="B101" s="75"/>
      <c r="C101" s="66"/>
      <c r="D101" s="66"/>
      <c r="E101" s="79"/>
      <c r="F101" s="79"/>
      <c r="G101" s="79"/>
      <c r="H101" s="79"/>
      <c r="I101" s="79"/>
      <c r="J101" s="23"/>
    </row>
    <row r="102" spans="1:10" ht="16" x14ac:dyDescent="0.2">
      <c r="A102" s="63">
        <v>28</v>
      </c>
      <c r="B102" s="75" t="s">
        <v>270</v>
      </c>
      <c r="C102" s="66" t="s">
        <v>233</v>
      </c>
      <c r="D102" s="66" t="s">
        <v>411</v>
      </c>
      <c r="E102" s="78">
        <v>10000</v>
      </c>
      <c r="F102" s="78">
        <v>0</v>
      </c>
      <c r="G102" s="78">
        <f>H102-F102</f>
        <v>5.0199999999999996</v>
      </c>
      <c r="H102" s="78">
        <v>5.0199999999999996</v>
      </c>
      <c r="I102" s="78">
        <f>SUM(H102:H105)</f>
        <v>12.969999999999999</v>
      </c>
      <c r="J102" s="211"/>
    </row>
    <row r="103" spans="1:10" ht="16" x14ac:dyDescent="0.2">
      <c r="A103" s="63"/>
      <c r="B103" s="75"/>
      <c r="C103" s="66"/>
      <c r="D103" s="66" t="s">
        <v>412</v>
      </c>
      <c r="E103" s="79">
        <v>10000</v>
      </c>
      <c r="F103" s="79">
        <v>3.42</v>
      </c>
      <c r="G103" s="79"/>
      <c r="H103" s="79">
        <f>F103</f>
        <v>3.42</v>
      </c>
      <c r="I103" s="79"/>
      <c r="J103" s="23"/>
    </row>
    <row r="104" spans="1:10" ht="16" x14ac:dyDescent="0.2">
      <c r="A104" s="63"/>
      <c r="B104" s="75"/>
      <c r="C104" s="66"/>
      <c r="D104" s="66" t="s">
        <v>413</v>
      </c>
      <c r="E104" s="79">
        <v>100000</v>
      </c>
      <c r="F104" s="79">
        <v>4.18</v>
      </c>
      <c r="G104" s="79"/>
      <c r="H104" s="79">
        <f>F104</f>
        <v>4.18</v>
      </c>
      <c r="I104" s="79"/>
      <c r="J104" s="23"/>
    </row>
    <row r="105" spans="1:10" ht="16" x14ac:dyDescent="0.2">
      <c r="A105" s="63"/>
      <c r="B105" s="75"/>
      <c r="C105" s="66"/>
      <c r="D105" s="66" t="s">
        <v>414</v>
      </c>
      <c r="E105" s="79">
        <v>10000</v>
      </c>
      <c r="F105" s="79">
        <v>0.35</v>
      </c>
      <c r="G105" s="79"/>
      <c r="H105" s="79">
        <f>F105</f>
        <v>0.35</v>
      </c>
      <c r="I105" s="79"/>
      <c r="J105" s="23"/>
    </row>
    <row r="106" spans="1:10" ht="16" x14ac:dyDescent="0.2">
      <c r="A106" s="63"/>
      <c r="B106" s="75"/>
      <c r="C106" s="66"/>
      <c r="D106" s="66"/>
      <c r="E106" s="79"/>
      <c r="F106" s="79"/>
      <c r="G106" s="79"/>
      <c r="H106" s="79"/>
      <c r="I106" s="79"/>
      <c r="J106" s="23"/>
    </row>
    <row r="107" spans="1:10" ht="16" x14ac:dyDescent="0.2">
      <c r="A107" s="63">
        <f>A102+1</f>
        <v>29</v>
      </c>
      <c r="B107" s="75" t="s">
        <v>271</v>
      </c>
      <c r="C107" s="66" t="s">
        <v>234</v>
      </c>
      <c r="D107" s="66" t="s">
        <v>411</v>
      </c>
      <c r="E107" s="79">
        <v>10000</v>
      </c>
      <c r="F107" s="79">
        <v>0</v>
      </c>
      <c r="G107" s="78">
        <f>H107-F107</f>
        <v>8.02</v>
      </c>
      <c r="H107" s="79">
        <v>8.02</v>
      </c>
      <c r="I107" s="79">
        <f>H107</f>
        <v>8.02</v>
      </c>
      <c r="J107" s="23"/>
    </row>
    <row r="108" spans="1:10" ht="16" x14ac:dyDescent="0.2">
      <c r="A108" s="63"/>
      <c r="B108" s="170"/>
      <c r="C108" s="44"/>
      <c r="D108" s="44"/>
      <c r="E108" s="165"/>
      <c r="F108" s="171"/>
      <c r="G108" s="79"/>
      <c r="H108" s="79"/>
      <c r="I108" s="79"/>
      <c r="J108" s="23"/>
    </row>
    <row r="109" spans="1:10" ht="16" x14ac:dyDescent="0.2">
      <c r="A109" s="63">
        <f>A107+1</f>
        <v>30</v>
      </c>
      <c r="B109" s="75" t="s">
        <v>329</v>
      </c>
      <c r="C109" s="168" t="s">
        <v>330</v>
      </c>
      <c r="D109" s="168" t="s">
        <v>411</v>
      </c>
      <c r="E109" s="169">
        <v>200000</v>
      </c>
      <c r="F109" s="78">
        <f>H109-G109</f>
        <v>17.29</v>
      </c>
      <c r="G109" s="78">
        <v>0.91</v>
      </c>
      <c r="H109" s="78">
        <v>18.2</v>
      </c>
      <c r="I109" s="78">
        <f>SUM(H109:H114)</f>
        <v>24.640000000000004</v>
      </c>
      <c r="J109" s="23"/>
    </row>
    <row r="110" spans="1:10" ht="16" x14ac:dyDescent="0.2">
      <c r="A110" s="63"/>
      <c r="B110" s="75"/>
      <c r="C110" s="168"/>
      <c r="D110" s="168" t="s">
        <v>417</v>
      </c>
      <c r="E110" s="169">
        <v>10000</v>
      </c>
      <c r="F110" s="78">
        <v>1.81</v>
      </c>
      <c r="G110" s="78"/>
      <c r="H110" s="78">
        <f>F110</f>
        <v>1.81</v>
      </c>
      <c r="I110" s="78"/>
      <c r="J110" s="23"/>
    </row>
    <row r="111" spans="1:10" ht="16" x14ac:dyDescent="0.2">
      <c r="A111" s="63"/>
      <c r="B111" s="75"/>
      <c r="C111" s="168"/>
      <c r="D111" s="168" t="s">
        <v>412</v>
      </c>
      <c r="E111" s="169">
        <v>10000</v>
      </c>
      <c r="F111" s="78">
        <v>3.42</v>
      </c>
      <c r="G111" s="78"/>
      <c r="H111" s="78">
        <f>F111</f>
        <v>3.42</v>
      </c>
      <c r="I111" s="78"/>
      <c r="J111" s="23"/>
    </row>
    <row r="112" spans="1:10" ht="16" x14ac:dyDescent="0.2">
      <c r="A112" s="63"/>
      <c r="B112" s="75"/>
      <c r="C112" s="168"/>
      <c r="D112" s="168" t="s">
        <v>413</v>
      </c>
      <c r="E112" s="169">
        <v>10000</v>
      </c>
      <c r="F112" s="78">
        <v>0.42</v>
      </c>
      <c r="G112" s="78"/>
      <c r="H112" s="78">
        <f>F112</f>
        <v>0.42</v>
      </c>
      <c r="I112" s="78"/>
    </row>
    <row r="113" spans="1:10" ht="16" x14ac:dyDescent="0.2">
      <c r="A113" s="63"/>
      <c r="B113" s="172"/>
      <c r="C113" s="168"/>
      <c r="D113" s="168" t="s">
        <v>418</v>
      </c>
      <c r="E113" s="169">
        <v>10000</v>
      </c>
      <c r="F113" s="166">
        <v>0.44</v>
      </c>
      <c r="G113" s="78"/>
      <c r="H113" s="78">
        <f>F113</f>
        <v>0.44</v>
      </c>
      <c r="I113" s="78"/>
      <c r="J113" s="23"/>
    </row>
    <row r="114" spans="1:10" ht="16" x14ac:dyDescent="0.2">
      <c r="A114" s="63"/>
      <c r="B114" s="172"/>
      <c r="C114" s="168"/>
      <c r="D114" s="168" t="s">
        <v>414</v>
      </c>
      <c r="E114" s="169">
        <v>10000</v>
      </c>
      <c r="F114" s="166">
        <v>0.35</v>
      </c>
      <c r="G114" s="78"/>
      <c r="H114" s="78">
        <f>F114</f>
        <v>0.35</v>
      </c>
      <c r="I114" s="78"/>
      <c r="J114" s="23"/>
    </row>
    <row r="115" spans="1:10" ht="16" x14ac:dyDescent="0.2">
      <c r="A115" s="63"/>
      <c r="B115" s="172"/>
      <c r="C115" s="168"/>
      <c r="D115" s="212"/>
      <c r="E115" s="169"/>
      <c r="F115" s="78"/>
      <c r="G115" s="78"/>
      <c r="H115" s="78"/>
      <c r="I115" s="78"/>
      <c r="J115" s="23"/>
    </row>
    <row r="116" spans="1:10" ht="16" x14ac:dyDescent="0.2">
      <c r="A116" s="63"/>
      <c r="B116" s="172" t="s">
        <v>491</v>
      </c>
      <c r="C116" s="168" t="s">
        <v>490</v>
      </c>
      <c r="D116" s="212" t="s">
        <v>411</v>
      </c>
      <c r="E116" s="169">
        <v>10000</v>
      </c>
      <c r="F116" s="78" t="s">
        <v>492</v>
      </c>
      <c r="G116" s="78">
        <v>3.08</v>
      </c>
      <c r="H116" s="78">
        <f>G116</f>
        <v>3.08</v>
      </c>
      <c r="I116" s="78">
        <f>H116</f>
        <v>3.08</v>
      </c>
      <c r="J116" s="23"/>
    </row>
    <row r="117" spans="1:10" ht="16" x14ac:dyDescent="0.2">
      <c r="A117" s="63"/>
      <c r="B117" s="172"/>
      <c r="C117" s="168"/>
      <c r="D117" s="212"/>
      <c r="E117" s="169"/>
      <c r="F117" s="78"/>
      <c r="G117" s="78"/>
      <c r="H117" s="78"/>
      <c r="I117" s="78"/>
      <c r="J117" s="23"/>
    </row>
    <row r="118" spans="1:10" ht="16" x14ac:dyDescent="0.2">
      <c r="A118" s="63">
        <f>A109+1</f>
        <v>31</v>
      </c>
      <c r="B118" s="75" t="s">
        <v>273</v>
      </c>
      <c r="C118" s="66" t="s">
        <v>25</v>
      </c>
      <c r="D118" s="66" t="s">
        <v>411</v>
      </c>
      <c r="E118" s="79">
        <v>10000</v>
      </c>
      <c r="F118" s="79">
        <v>0</v>
      </c>
      <c r="G118" s="78">
        <f>H118-F118</f>
        <v>3.08</v>
      </c>
      <c r="H118" s="79">
        <v>3.08</v>
      </c>
      <c r="I118" s="79">
        <f>H118</f>
        <v>3.08</v>
      </c>
      <c r="J118" s="23"/>
    </row>
    <row r="119" spans="1:10" ht="16" x14ac:dyDescent="0.2">
      <c r="A119" s="63"/>
      <c r="B119" s="75"/>
      <c r="C119" s="66"/>
      <c r="D119" s="66"/>
      <c r="E119" s="79"/>
      <c r="F119" s="79"/>
      <c r="G119" s="79"/>
      <c r="H119" s="79"/>
      <c r="I119" s="79"/>
      <c r="J119" s="23"/>
    </row>
    <row r="120" spans="1:10" ht="16" x14ac:dyDescent="0.2">
      <c r="A120" s="63">
        <f>A118+1</f>
        <v>32</v>
      </c>
      <c r="B120" s="75" t="s">
        <v>274</v>
      </c>
      <c r="C120" s="66" t="s">
        <v>88</v>
      </c>
      <c r="D120" s="66" t="s">
        <v>411</v>
      </c>
      <c r="E120" s="78">
        <v>250000</v>
      </c>
      <c r="F120" s="78">
        <f>H120-G120</f>
        <v>48.24</v>
      </c>
      <c r="G120" s="78">
        <v>2.0099999999999998</v>
      </c>
      <c r="H120" s="78">
        <v>50.25</v>
      </c>
      <c r="I120" s="78">
        <f>SUM(H120:H125)</f>
        <v>132.88</v>
      </c>
      <c r="J120" s="23"/>
    </row>
    <row r="121" spans="1:10" ht="16" x14ac:dyDescent="0.2">
      <c r="A121" s="63"/>
      <c r="B121" s="75"/>
      <c r="C121" s="66"/>
      <c r="D121" s="66" t="s">
        <v>417</v>
      </c>
      <c r="E121" s="78">
        <v>50000</v>
      </c>
      <c r="F121" s="78">
        <v>57.85</v>
      </c>
      <c r="G121" s="78"/>
      <c r="H121" s="78">
        <f>F121</f>
        <v>57.85</v>
      </c>
      <c r="I121" s="78"/>
      <c r="J121" s="211"/>
    </row>
    <row r="122" spans="1:10" ht="16" x14ac:dyDescent="0.2">
      <c r="A122" s="63"/>
      <c r="B122" s="75"/>
      <c r="C122" s="66"/>
      <c r="D122" s="66" t="s">
        <v>412</v>
      </c>
      <c r="E122" s="78">
        <v>10000</v>
      </c>
      <c r="F122" s="78">
        <v>3.42</v>
      </c>
      <c r="G122" s="78"/>
      <c r="H122" s="78">
        <f>F122</f>
        <v>3.42</v>
      </c>
      <c r="I122" s="78"/>
      <c r="J122" s="23"/>
    </row>
    <row r="123" spans="1:10" ht="16" x14ac:dyDescent="0.2">
      <c r="A123" s="63"/>
      <c r="B123" s="75"/>
      <c r="C123" s="66"/>
      <c r="D123" s="66" t="s">
        <v>413</v>
      </c>
      <c r="E123" s="78">
        <v>250000</v>
      </c>
      <c r="F123" s="78">
        <v>10.45</v>
      </c>
      <c r="G123" s="78"/>
      <c r="H123" s="78">
        <f>F123</f>
        <v>10.45</v>
      </c>
      <c r="I123" s="78"/>
      <c r="J123" s="23"/>
    </row>
    <row r="124" spans="1:10" ht="16" x14ac:dyDescent="0.2">
      <c r="A124" s="63"/>
      <c r="B124" s="75"/>
      <c r="C124" s="66"/>
      <c r="D124" s="66" t="s">
        <v>418</v>
      </c>
      <c r="E124" s="78">
        <v>240000</v>
      </c>
      <c r="F124" s="79">
        <v>10.56</v>
      </c>
      <c r="G124" s="79"/>
      <c r="H124" s="79">
        <f>F124</f>
        <v>10.56</v>
      </c>
      <c r="I124" s="79"/>
      <c r="J124" s="23"/>
    </row>
    <row r="125" spans="1:10" ht="16" x14ac:dyDescent="0.2">
      <c r="A125" s="63"/>
      <c r="B125" s="75"/>
      <c r="C125" s="66"/>
      <c r="D125" s="66" t="s">
        <v>414</v>
      </c>
      <c r="E125" s="79">
        <v>10000</v>
      </c>
      <c r="F125" s="79">
        <v>0.35</v>
      </c>
      <c r="G125" s="79"/>
      <c r="H125" s="79">
        <f>F125</f>
        <v>0.35</v>
      </c>
      <c r="I125" s="79"/>
      <c r="J125" s="23"/>
    </row>
    <row r="126" spans="1:10" ht="16" x14ac:dyDescent="0.2">
      <c r="A126" s="63"/>
      <c r="B126" s="75"/>
      <c r="C126" s="66"/>
      <c r="D126" s="66"/>
      <c r="E126" s="79"/>
      <c r="F126" s="79"/>
      <c r="G126" s="79"/>
      <c r="H126" s="79"/>
      <c r="I126" s="79"/>
      <c r="J126" s="23"/>
    </row>
    <row r="127" spans="1:10" ht="16" x14ac:dyDescent="0.2">
      <c r="A127" s="63">
        <f>A120+1</f>
        <v>33</v>
      </c>
      <c r="B127" s="75" t="s">
        <v>275</v>
      </c>
      <c r="C127" s="66" t="s">
        <v>173</v>
      </c>
      <c r="D127" s="66" t="s">
        <v>411</v>
      </c>
      <c r="E127" s="79">
        <v>10000</v>
      </c>
      <c r="F127" s="79">
        <v>0</v>
      </c>
      <c r="G127" s="78">
        <f>H127-F127</f>
        <v>12.48</v>
      </c>
      <c r="H127" s="79">
        <v>12.48</v>
      </c>
      <c r="I127" s="79">
        <f>SUM(H127:H129)</f>
        <v>24.470000000000002</v>
      </c>
      <c r="J127" s="23"/>
    </row>
    <row r="128" spans="1:10" ht="16" x14ac:dyDescent="0.2">
      <c r="A128" s="63"/>
      <c r="B128" s="75"/>
      <c r="C128" s="66"/>
      <c r="D128" s="66" t="s">
        <v>417</v>
      </c>
      <c r="E128" s="79">
        <v>10000</v>
      </c>
      <c r="F128" s="79">
        <v>11.57</v>
      </c>
      <c r="G128" s="79"/>
      <c r="H128" s="79">
        <f>F128</f>
        <v>11.57</v>
      </c>
      <c r="I128" s="79"/>
      <c r="J128" s="23"/>
    </row>
    <row r="129" spans="1:10" ht="16" x14ac:dyDescent="0.2">
      <c r="A129" s="63"/>
      <c r="B129" s="75"/>
      <c r="C129" s="66"/>
      <c r="D129" s="66" t="s">
        <v>413</v>
      </c>
      <c r="E129" s="78">
        <v>10000</v>
      </c>
      <c r="F129" s="78">
        <v>0.42</v>
      </c>
      <c r="G129" s="78"/>
      <c r="H129" s="78">
        <f>F129</f>
        <v>0.42</v>
      </c>
      <c r="I129" s="78"/>
      <c r="J129" s="23"/>
    </row>
    <row r="130" spans="1:10" ht="16" x14ac:dyDescent="0.2">
      <c r="A130" s="63"/>
      <c r="B130" s="75"/>
      <c r="C130" s="66"/>
      <c r="D130" s="66"/>
      <c r="E130" s="78"/>
      <c r="F130" s="78"/>
      <c r="G130" s="78"/>
      <c r="H130" s="78"/>
      <c r="I130" s="78"/>
      <c r="J130" s="23"/>
    </row>
    <row r="131" spans="1:10" ht="16" x14ac:dyDescent="0.2">
      <c r="A131" s="63">
        <f>A127+1</f>
        <v>34</v>
      </c>
      <c r="B131" s="75" t="s">
        <v>276</v>
      </c>
      <c r="C131" s="66" t="s">
        <v>189</v>
      </c>
      <c r="D131" s="66" t="s">
        <v>411</v>
      </c>
      <c r="E131" s="78">
        <v>100000</v>
      </c>
      <c r="F131" s="78">
        <f>H131-G131</f>
        <v>72.180000000000007</v>
      </c>
      <c r="G131" s="78">
        <v>8.02</v>
      </c>
      <c r="H131" s="78">
        <v>80.2</v>
      </c>
      <c r="I131" s="78">
        <f>SUM(H131:H132)</f>
        <v>84.38</v>
      </c>
      <c r="J131" s="211"/>
    </row>
    <row r="132" spans="1:10" ht="16" x14ac:dyDescent="0.2">
      <c r="A132" s="63"/>
      <c r="B132" s="75"/>
      <c r="C132" s="66"/>
      <c r="D132" s="66" t="s">
        <v>413</v>
      </c>
      <c r="E132" s="79">
        <v>100000</v>
      </c>
      <c r="F132" s="79">
        <v>4.18</v>
      </c>
      <c r="G132" s="79"/>
      <c r="H132" s="79">
        <f>F132</f>
        <v>4.18</v>
      </c>
      <c r="I132" s="79"/>
      <c r="J132" s="23"/>
    </row>
    <row r="133" spans="1:10" ht="16" x14ac:dyDescent="0.2">
      <c r="A133" s="63"/>
      <c r="B133" s="75"/>
      <c r="C133" s="66"/>
      <c r="D133" s="66"/>
      <c r="E133" s="79"/>
      <c r="F133" s="79"/>
      <c r="G133" s="79"/>
      <c r="H133" s="79"/>
      <c r="I133" s="79"/>
      <c r="J133" s="23"/>
    </row>
    <row r="134" spans="1:10" ht="16" x14ac:dyDescent="0.2">
      <c r="A134" s="63">
        <f>A131+1</f>
        <v>35</v>
      </c>
      <c r="B134" s="75" t="s">
        <v>277</v>
      </c>
      <c r="C134" s="66" t="s">
        <v>143</v>
      </c>
      <c r="D134" s="66" t="s">
        <v>411</v>
      </c>
      <c r="E134" s="78">
        <v>10000</v>
      </c>
      <c r="F134" s="78">
        <v>0</v>
      </c>
      <c r="G134" s="78">
        <v>0.66</v>
      </c>
      <c r="H134" s="78">
        <v>0.66</v>
      </c>
      <c r="I134" s="78">
        <f>SUM(H134:H135)</f>
        <v>4.84</v>
      </c>
      <c r="J134" s="211"/>
    </row>
    <row r="135" spans="1:10" ht="16" x14ac:dyDescent="0.2">
      <c r="A135" s="63"/>
      <c r="B135" s="75"/>
      <c r="C135" s="66"/>
      <c r="D135" s="66" t="s">
        <v>413</v>
      </c>
      <c r="E135" s="79">
        <v>100000</v>
      </c>
      <c r="F135" s="79">
        <v>4.18</v>
      </c>
      <c r="G135" s="79"/>
      <c r="H135" s="79">
        <f>F135</f>
        <v>4.18</v>
      </c>
      <c r="I135" s="79"/>
      <c r="J135" s="23"/>
    </row>
    <row r="136" spans="1:10" ht="16" x14ac:dyDescent="0.2">
      <c r="A136" s="63"/>
      <c r="B136" s="75"/>
      <c r="C136" s="66"/>
      <c r="D136" s="66"/>
      <c r="E136" s="79"/>
      <c r="F136" s="79"/>
      <c r="G136" s="79"/>
      <c r="H136" s="79"/>
      <c r="I136" s="79"/>
      <c r="J136" s="23"/>
    </row>
    <row r="137" spans="1:10" ht="16" x14ac:dyDescent="0.2">
      <c r="A137" s="63">
        <f>A134+1</f>
        <v>36</v>
      </c>
      <c r="B137" s="75" t="s">
        <v>278</v>
      </c>
      <c r="C137" s="66" t="s">
        <v>235</v>
      </c>
      <c r="D137" s="66" t="s">
        <v>411</v>
      </c>
      <c r="E137" s="79">
        <v>10000</v>
      </c>
      <c r="F137" s="79">
        <v>0</v>
      </c>
      <c r="G137" s="78">
        <f>H137-F137</f>
        <v>2.0099999999999998</v>
      </c>
      <c r="H137" s="79">
        <v>2.0099999999999998</v>
      </c>
      <c r="I137" s="79">
        <f>SUM(H137:H138)</f>
        <v>6.42</v>
      </c>
      <c r="J137" s="23"/>
    </row>
    <row r="138" spans="1:10" ht="16" x14ac:dyDescent="0.2">
      <c r="A138" s="63"/>
      <c r="B138" s="75"/>
      <c r="C138" s="66"/>
      <c r="D138" s="66" t="s">
        <v>417</v>
      </c>
      <c r="E138" s="79">
        <v>10000</v>
      </c>
      <c r="F138" s="79">
        <v>4.41</v>
      </c>
      <c r="G138" s="79"/>
      <c r="H138" s="79">
        <f>F138</f>
        <v>4.41</v>
      </c>
      <c r="I138" s="79"/>
      <c r="J138" s="23"/>
    </row>
    <row r="139" spans="1:10" ht="16" x14ac:dyDescent="0.2">
      <c r="A139" s="63"/>
      <c r="B139" s="75"/>
      <c r="C139" s="66"/>
      <c r="D139" s="66"/>
      <c r="E139" s="79"/>
      <c r="F139" s="79"/>
      <c r="G139" s="79"/>
      <c r="H139" s="79"/>
      <c r="I139" s="79"/>
      <c r="J139" s="23"/>
    </row>
    <row r="140" spans="1:10" ht="16" x14ac:dyDescent="0.2">
      <c r="A140" s="63">
        <f>A137+1</f>
        <v>37</v>
      </c>
      <c r="B140" s="75" t="s">
        <v>279</v>
      </c>
      <c r="C140" s="66" t="s">
        <v>29</v>
      </c>
      <c r="D140" s="66" t="s">
        <v>411</v>
      </c>
      <c r="E140" s="78">
        <v>10000</v>
      </c>
      <c r="F140" s="78">
        <v>0</v>
      </c>
      <c r="G140" s="78">
        <f>H140-F140</f>
        <v>3.08</v>
      </c>
      <c r="H140" s="78">
        <v>3.08</v>
      </c>
      <c r="I140" s="78">
        <f>SUM(H140:H141)</f>
        <v>3.08</v>
      </c>
      <c r="J140" s="211"/>
    </row>
    <row r="141" spans="1:10" ht="16" x14ac:dyDescent="0.2">
      <c r="A141" s="63"/>
      <c r="B141" s="75"/>
      <c r="C141" s="66"/>
      <c r="D141" s="66"/>
      <c r="E141" s="78"/>
      <c r="F141" s="78"/>
      <c r="G141" s="78"/>
      <c r="H141" s="78"/>
      <c r="I141" s="78"/>
      <c r="J141" s="23"/>
    </row>
    <row r="142" spans="1:10" ht="16" x14ac:dyDescent="0.2">
      <c r="A142" s="63"/>
      <c r="B142" s="75"/>
      <c r="C142" s="66"/>
      <c r="D142" s="66"/>
      <c r="E142" s="79"/>
      <c r="F142" s="79"/>
      <c r="G142" s="79"/>
      <c r="H142" s="79"/>
      <c r="I142" s="79"/>
      <c r="J142" s="23"/>
    </row>
    <row r="143" spans="1:10" ht="16" x14ac:dyDescent="0.2">
      <c r="A143" s="63">
        <f>A140+1</f>
        <v>38</v>
      </c>
      <c r="B143" s="75" t="s">
        <v>280</v>
      </c>
      <c r="C143" s="66" t="s">
        <v>201</v>
      </c>
      <c r="D143" s="66" t="s">
        <v>411</v>
      </c>
      <c r="E143" s="79">
        <v>10000</v>
      </c>
      <c r="F143" s="79">
        <v>0</v>
      </c>
      <c r="G143" s="78">
        <f>H143-F143</f>
        <v>1.26</v>
      </c>
      <c r="H143" s="79">
        <v>1.26</v>
      </c>
      <c r="I143" s="79">
        <f>SUM(H143:H148)</f>
        <v>25.18</v>
      </c>
      <c r="J143" s="23"/>
    </row>
    <row r="144" spans="1:10" ht="16" x14ac:dyDescent="0.2">
      <c r="A144" s="63"/>
      <c r="B144" s="75"/>
      <c r="C144" s="66"/>
      <c r="D144" s="173" t="s">
        <v>417</v>
      </c>
      <c r="E144" s="79">
        <v>10000</v>
      </c>
      <c r="F144" s="79">
        <v>11.57</v>
      </c>
      <c r="G144" s="79"/>
      <c r="H144" s="79">
        <f>F144</f>
        <v>11.57</v>
      </c>
      <c r="I144" s="79"/>
      <c r="J144" s="23"/>
    </row>
    <row r="145" spans="1:15" ht="16" x14ac:dyDescent="0.2">
      <c r="A145" s="63"/>
      <c r="B145" s="75"/>
      <c r="C145" s="66"/>
      <c r="D145" s="173" t="s">
        <v>412</v>
      </c>
      <c r="E145" s="79">
        <v>10000</v>
      </c>
      <c r="F145" s="79">
        <v>3.42</v>
      </c>
      <c r="G145" s="79"/>
      <c r="H145" s="79">
        <f>F145</f>
        <v>3.42</v>
      </c>
      <c r="I145" s="79"/>
      <c r="J145" s="23"/>
    </row>
    <row r="146" spans="1:15" ht="16" x14ac:dyDescent="0.2">
      <c r="A146" s="63"/>
      <c r="B146" s="75"/>
      <c r="C146" s="66"/>
      <c r="D146" s="173" t="s">
        <v>413</v>
      </c>
      <c r="E146" s="79">
        <v>100000</v>
      </c>
      <c r="F146" s="79">
        <v>4.18</v>
      </c>
      <c r="G146" s="79"/>
      <c r="H146" s="79">
        <f>F146</f>
        <v>4.18</v>
      </c>
      <c r="I146" s="79"/>
      <c r="J146" s="23"/>
    </row>
    <row r="147" spans="1:15" ht="16" x14ac:dyDescent="0.2">
      <c r="A147" s="63"/>
      <c r="B147" s="75"/>
      <c r="C147" s="66"/>
      <c r="D147" s="173" t="s">
        <v>418</v>
      </c>
      <c r="E147" s="78">
        <v>100000</v>
      </c>
      <c r="F147" s="79">
        <v>4.4000000000000004</v>
      </c>
      <c r="G147" s="79"/>
      <c r="H147" s="79">
        <f>F147</f>
        <v>4.4000000000000004</v>
      </c>
      <c r="I147" s="79"/>
      <c r="J147" s="23"/>
    </row>
    <row r="148" spans="1:15" ht="16" x14ac:dyDescent="0.2">
      <c r="A148" s="63"/>
      <c r="B148" s="75"/>
      <c r="C148" s="66"/>
      <c r="D148" s="173" t="s">
        <v>414</v>
      </c>
      <c r="E148" s="79">
        <v>10000</v>
      </c>
      <c r="F148" s="79">
        <v>0.35</v>
      </c>
      <c r="G148" s="79"/>
      <c r="H148" s="79">
        <f>F148</f>
        <v>0.35</v>
      </c>
      <c r="I148" s="79"/>
      <c r="J148" s="23"/>
    </row>
    <row r="149" spans="1:15" ht="16" x14ac:dyDescent="0.2">
      <c r="A149" s="63"/>
      <c r="B149" s="75"/>
      <c r="C149" s="66"/>
      <c r="D149" s="66"/>
      <c r="E149" s="79"/>
      <c r="F149" s="79"/>
      <c r="G149" s="79"/>
      <c r="H149" s="79"/>
      <c r="I149" s="79"/>
      <c r="J149" s="23"/>
    </row>
    <row r="150" spans="1:15" ht="16" x14ac:dyDescent="0.2">
      <c r="A150" s="63">
        <v>39</v>
      </c>
      <c r="B150" s="75" t="s">
        <v>282</v>
      </c>
      <c r="C150" s="85" t="s">
        <v>226</v>
      </c>
      <c r="D150" s="85" t="s">
        <v>411</v>
      </c>
      <c r="E150" s="86">
        <v>10000</v>
      </c>
      <c r="F150" s="86">
        <v>0</v>
      </c>
      <c r="G150" s="78">
        <f>H150-F150</f>
        <v>0.66</v>
      </c>
      <c r="H150" s="86">
        <v>0.66</v>
      </c>
      <c r="I150" s="86">
        <f>SUM(H150:H151)</f>
        <v>0.66</v>
      </c>
      <c r="J150" s="23"/>
    </row>
    <row r="151" spans="1:15" ht="16" x14ac:dyDescent="0.2">
      <c r="A151" s="63"/>
      <c r="B151" s="75"/>
      <c r="C151" s="85"/>
      <c r="D151" s="85"/>
      <c r="E151" s="86"/>
      <c r="F151" s="86"/>
      <c r="G151" s="86"/>
      <c r="H151" s="86"/>
      <c r="I151" s="86"/>
      <c r="J151" s="23"/>
    </row>
    <row r="152" spans="1:15" ht="16" x14ac:dyDescent="0.2">
      <c r="A152" s="63"/>
      <c r="B152" s="75"/>
      <c r="C152" s="85"/>
      <c r="D152" s="85"/>
      <c r="E152" s="86"/>
      <c r="F152" s="86"/>
      <c r="G152" s="86"/>
      <c r="H152" s="86"/>
      <c r="I152" s="86"/>
      <c r="J152" s="23"/>
    </row>
    <row r="153" spans="1:15" ht="16" x14ac:dyDescent="0.2">
      <c r="A153" s="63">
        <f>A150+1</f>
        <v>40</v>
      </c>
      <c r="B153" s="75" t="s">
        <v>331</v>
      </c>
      <c r="C153" s="168" t="s">
        <v>332</v>
      </c>
      <c r="D153" s="168" t="s">
        <v>411</v>
      </c>
      <c r="E153" s="169">
        <v>250000</v>
      </c>
      <c r="F153" s="86">
        <v>15.84</v>
      </c>
      <c r="G153" s="78">
        <f>H153-F153</f>
        <v>0.66000000000000014</v>
      </c>
      <c r="H153" s="86">
        <v>16.5</v>
      </c>
      <c r="I153" s="86">
        <f>SUM(H153:H154)</f>
        <v>26.95</v>
      </c>
      <c r="J153" s="23"/>
      <c r="M153" s="13"/>
      <c r="N153" s="42"/>
      <c r="O153" s="45"/>
    </row>
    <row r="154" spans="1:15" ht="16" x14ac:dyDescent="0.2">
      <c r="A154" s="63"/>
      <c r="B154" s="75"/>
      <c r="C154" s="168"/>
      <c r="D154" s="168" t="s">
        <v>413</v>
      </c>
      <c r="E154" s="169">
        <v>250000</v>
      </c>
      <c r="F154" s="86">
        <v>10.45</v>
      </c>
      <c r="G154" s="86"/>
      <c r="H154" s="86">
        <f>F154</f>
        <v>10.45</v>
      </c>
      <c r="I154" s="86"/>
      <c r="J154" s="23"/>
      <c r="M154" s="13"/>
      <c r="N154" s="42"/>
      <c r="O154" s="45"/>
    </row>
    <row r="155" spans="1:15" ht="16" x14ac:dyDescent="0.2">
      <c r="A155" s="63"/>
      <c r="B155" s="75"/>
      <c r="C155" s="168"/>
      <c r="D155" s="168"/>
      <c r="E155" s="169"/>
      <c r="F155" s="86"/>
      <c r="G155" s="86"/>
      <c r="H155" s="86"/>
      <c r="I155" s="86"/>
      <c r="J155" s="23"/>
      <c r="M155" s="13"/>
      <c r="N155" s="42"/>
      <c r="O155" s="45"/>
    </row>
    <row r="156" spans="1:15" ht="16" x14ac:dyDescent="0.2">
      <c r="A156" s="63">
        <f>A153+1</f>
        <v>41</v>
      </c>
      <c r="B156" s="75" t="s">
        <v>283</v>
      </c>
      <c r="C156" s="66" t="s">
        <v>71</v>
      </c>
      <c r="D156" s="66" t="s">
        <v>411</v>
      </c>
      <c r="E156" s="79">
        <v>50000</v>
      </c>
      <c r="F156" s="79">
        <v>8.0399999999999991</v>
      </c>
      <c r="G156" s="78">
        <f>H156-F156</f>
        <v>2.0100000000000016</v>
      </c>
      <c r="H156" s="79">
        <v>10.050000000000001</v>
      </c>
      <c r="I156" s="79">
        <f>SUM(H156:H159)</f>
        <v>25</v>
      </c>
      <c r="J156" s="23"/>
    </row>
    <row r="157" spans="1:15" ht="16" x14ac:dyDescent="0.2">
      <c r="A157" s="63"/>
      <c r="B157" s="75"/>
      <c r="C157" s="66"/>
      <c r="D157" s="66" t="s">
        <v>417</v>
      </c>
      <c r="E157" s="79">
        <v>30000</v>
      </c>
      <c r="F157" s="79">
        <v>13.23</v>
      </c>
      <c r="G157" s="79"/>
      <c r="H157" s="79">
        <f>F157</f>
        <v>13.23</v>
      </c>
      <c r="I157" s="79"/>
      <c r="J157" s="23"/>
    </row>
    <row r="158" spans="1:15" ht="16" x14ac:dyDescent="0.2">
      <c r="A158" s="63"/>
      <c r="B158" s="75"/>
      <c r="C158" s="66"/>
      <c r="D158" s="66" t="s">
        <v>413</v>
      </c>
      <c r="E158" s="79">
        <v>20000</v>
      </c>
      <c r="F158" s="79">
        <v>0.84</v>
      </c>
      <c r="G158" s="79"/>
      <c r="H158" s="79">
        <f>F158</f>
        <v>0.84</v>
      </c>
      <c r="I158" s="79"/>
      <c r="J158" s="23"/>
    </row>
    <row r="159" spans="1:15" ht="16" x14ac:dyDescent="0.2">
      <c r="A159" s="63"/>
      <c r="B159" s="75"/>
      <c r="C159" s="66"/>
      <c r="D159" s="66" t="s">
        <v>418</v>
      </c>
      <c r="E159" s="79">
        <v>20000</v>
      </c>
      <c r="F159" s="79">
        <v>0.88</v>
      </c>
      <c r="G159" s="79"/>
      <c r="H159" s="79">
        <f>F159</f>
        <v>0.88</v>
      </c>
      <c r="I159" s="79"/>
      <c r="J159" s="23"/>
    </row>
    <row r="160" spans="1:15" ht="16" x14ac:dyDescent="0.2">
      <c r="A160" s="63"/>
      <c r="B160" s="75"/>
      <c r="C160" s="66"/>
      <c r="D160" s="66"/>
      <c r="E160" s="79"/>
      <c r="F160" s="79"/>
      <c r="G160" s="79"/>
      <c r="H160" s="79"/>
      <c r="I160" s="79"/>
      <c r="J160" s="23"/>
    </row>
    <row r="161" spans="1:10" ht="16" x14ac:dyDescent="0.2">
      <c r="A161" s="63">
        <f>A156+1</f>
        <v>42</v>
      </c>
      <c r="B161" s="75" t="s">
        <v>284</v>
      </c>
      <c r="C161" s="66" t="s">
        <v>131</v>
      </c>
      <c r="D161" s="66" t="s">
        <v>411</v>
      </c>
      <c r="E161" s="79">
        <v>10000</v>
      </c>
      <c r="F161" s="79">
        <v>0</v>
      </c>
      <c r="G161" s="78">
        <f>H161-F161</f>
        <v>3.08</v>
      </c>
      <c r="H161" s="79">
        <v>3.08</v>
      </c>
      <c r="I161" s="79">
        <f>SUM(H161:H164)</f>
        <v>15.78</v>
      </c>
      <c r="J161" s="23"/>
    </row>
    <row r="162" spans="1:10" ht="16" x14ac:dyDescent="0.2">
      <c r="A162" s="63"/>
      <c r="B162" s="75"/>
      <c r="C162" s="66"/>
      <c r="D162" s="173" t="s">
        <v>417</v>
      </c>
      <c r="E162" s="79">
        <v>10000</v>
      </c>
      <c r="F162" s="79">
        <v>4.41</v>
      </c>
      <c r="G162" s="79"/>
      <c r="H162" s="79">
        <f>F162</f>
        <v>4.41</v>
      </c>
      <c r="I162" s="79"/>
      <c r="J162" s="23"/>
    </row>
    <row r="163" spans="1:10" ht="16" x14ac:dyDescent="0.2">
      <c r="A163" s="63"/>
      <c r="B163" s="75"/>
      <c r="C163" s="66"/>
      <c r="D163" s="173" t="s">
        <v>413</v>
      </c>
      <c r="E163" s="79">
        <v>190000</v>
      </c>
      <c r="F163" s="79">
        <v>7.94</v>
      </c>
      <c r="G163" s="79"/>
      <c r="H163" s="79">
        <f>F163</f>
        <v>7.94</v>
      </c>
      <c r="I163" s="79"/>
      <c r="J163" s="23"/>
    </row>
    <row r="164" spans="1:10" ht="16" x14ac:dyDescent="0.2">
      <c r="A164" s="63"/>
      <c r="B164" s="75"/>
      <c r="C164" s="66"/>
      <c r="D164" s="173" t="s">
        <v>414</v>
      </c>
      <c r="E164" s="78">
        <v>10000</v>
      </c>
      <c r="F164" s="78">
        <v>0.35</v>
      </c>
      <c r="G164" s="78"/>
      <c r="H164" s="78">
        <f>F164</f>
        <v>0.35</v>
      </c>
      <c r="I164" s="78"/>
      <c r="J164" s="23"/>
    </row>
    <row r="165" spans="1:10" ht="16" x14ac:dyDescent="0.2">
      <c r="A165" s="63"/>
      <c r="B165" s="75"/>
      <c r="C165" s="66"/>
      <c r="D165" s="66"/>
      <c r="E165" s="79"/>
      <c r="F165" s="79"/>
      <c r="G165" s="79"/>
      <c r="H165" s="79"/>
      <c r="I165" s="79"/>
      <c r="J165" s="23"/>
    </row>
    <row r="166" spans="1:10" ht="16" x14ac:dyDescent="0.2">
      <c r="A166" s="63">
        <f>A161+1</f>
        <v>43</v>
      </c>
      <c r="B166" s="75" t="s">
        <v>285</v>
      </c>
      <c r="C166" s="85" t="s">
        <v>227</v>
      </c>
      <c r="D166" s="66" t="s">
        <v>411</v>
      </c>
      <c r="E166" s="86">
        <v>10000</v>
      </c>
      <c r="F166" s="86">
        <v>0</v>
      </c>
      <c r="G166" s="78">
        <f>H166-F166</f>
        <v>2.0099999999999998</v>
      </c>
      <c r="H166" s="86">
        <v>2.0099999999999998</v>
      </c>
      <c r="I166" s="86">
        <f>SUM(H166:H170)</f>
        <v>21.22</v>
      </c>
      <c r="J166" s="23"/>
    </row>
    <row r="167" spans="1:10" ht="16" x14ac:dyDescent="0.2">
      <c r="A167" s="63"/>
      <c r="B167" s="75"/>
      <c r="C167" s="85"/>
      <c r="D167" s="173" t="s">
        <v>412</v>
      </c>
      <c r="E167" s="86">
        <v>10000</v>
      </c>
      <c r="F167" s="86">
        <v>3.42</v>
      </c>
      <c r="G167" s="86"/>
      <c r="H167" s="86">
        <f>F167</f>
        <v>3.42</v>
      </c>
      <c r="I167" s="86"/>
      <c r="J167" s="23"/>
    </row>
    <row r="168" spans="1:10" ht="16" x14ac:dyDescent="0.2">
      <c r="A168" s="63"/>
      <c r="B168" s="75"/>
      <c r="C168" s="85"/>
      <c r="D168" s="173" t="s">
        <v>413</v>
      </c>
      <c r="E168" s="86">
        <v>180000</v>
      </c>
      <c r="F168" s="86">
        <v>7.52</v>
      </c>
      <c r="G168" s="86"/>
      <c r="H168" s="86">
        <f>F168</f>
        <v>7.52</v>
      </c>
      <c r="I168" s="86"/>
      <c r="J168" s="23"/>
    </row>
    <row r="169" spans="1:10" ht="16" x14ac:dyDescent="0.2">
      <c r="A169" s="63"/>
      <c r="B169" s="75"/>
      <c r="C169" s="85"/>
      <c r="D169" s="173" t="s">
        <v>418</v>
      </c>
      <c r="E169" s="86">
        <v>180000</v>
      </c>
      <c r="F169" s="86">
        <v>7.92</v>
      </c>
      <c r="G169" s="86"/>
      <c r="H169" s="86">
        <f>F169</f>
        <v>7.92</v>
      </c>
      <c r="I169" s="86"/>
      <c r="J169" s="23"/>
    </row>
    <row r="170" spans="1:10" ht="16" x14ac:dyDescent="0.2">
      <c r="A170" s="63"/>
      <c r="B170" s="75"/>
      <c r="C170" s="85"/>
      <c r="D170" s="173" t="s">
        <v>414</v>
      </c>
      <c r="E170" s="86">
        <v>10000</v>
      </c>
      <c r="F170" s="86">
        <v>0.35</v>
      </c>
      <c r="G170" s="86"/>
      <c r="H170" s="86">
        <f>F170</f>
        <v>0.35</v>
      </c>
      <c r="I170" s="86"/>
      <c r="J170" s="23"/>
    </row>
    <row r="171" spans="1:10" ht="16" x14ac:dyDescent="0.2">
      <c r="A171" s="63"/>
      <c r="B171" s="75"/>
      <c r="C171" s="85"/>
      <c r="D171" s="85"/>
      <c r="E171" s="86"/>
      <c r="F171" s="86"/>
      <c r="G171" s="86"/>
      <c r="H171" s="86"/>
      <c r="I171" s="86"/>
      <c r="J171" s="23"/>
    </row>
    <row r="172" spans="1:10" ht="16" x14ac:dyDescent="0.2">
      <c r="A172" s="63">
        <f>A166+1</f>
        <v>44</v>
      </c>
      <c r="B172" s="75" t="s">
        <v>286</v>
      </c>
      <c r="C172" s="66" t="s">
        <v>70</v>
      </c>
      <c r="D172" s="66" t="s">
        <v>411</v>
      </c>
      <c r="E172" s="79">
        <v>10000</v>
      </c>
      <c r="F172" s="79">
        <v>0</v>
      </c>
      <c r="G172" s="78">
        <f>H172-F172</f>
        <v>2.0099999999999998</v>
      </c>
      <c r="H172" s="79">
        <v>2.0099999999999998</v>
      </c>
      <c r="I172" s="79">
        <f>SUM(H172:H177)</f>
        <v>17.190000000000001</v>
      </c>
      <c r="J172" s="23"/>
    </row>
    <row r="173" spans="1:10" ht="16" x14ac:dyDescent="0.2">
      <c r="A173" s="63"/>
      <c r="B173" s="75"/>
      <c r="C173" s="66"/>
      <c r="D173" s="173" t="s">
        <v>417</v>
      </c>
      <c r="E173" s="79">
        <v>10000</v>
      </c>
      <c r="F173" s="79">
        <v>2.83</v>
      </c>
      <c r="G173" s="79"/>
      <c r="H173" s="79">
        <f>F173</f>
        <v>2.83</v>
      </c>
      <c r="I173" s="79"/>
      <c r="J173" s="23"/>
    </row>
    <row r="174" spans="1:10" ht="16" x14ac:dyDescent="0.2">
      <c r="A174" s="63"/>
      <c r="B174" s="75"/>
      <c r="C174" s="66"/>
      <c r="D174" s="173" t="s">
        <v>412</v>
      </c>
      <c r="E174" s="79">
        <v>10000</v>
      </c>
      <c r="F174" s="79">
        <v>3.42</v>
      </c>
      <c r="G174" s="79"/>
      <c r="H174" s="79">
        <f>F174</f>
        <v>3.42</v>
      </c>
      <c r="I174" s="79"/>
      <c r="J174" s="23"/>
    </row>
    <row r="175" spans="1:10" ht="16" x14ac:dyDescent="0.2">
      <c r="A175" s="63"/>
      <c r="B175" s="75"/>
      <c r="C175" s="66"/>
      <c r="D175" s="173" t="s">
        <v>413</v>
      </c>
      <c r="E175" s="79">
        <v>100000</v>
      </c>
      <c r="F175" s="79">
        <v>4.18</v>
      </c>
      <c r="G175" s="79"/>
      <c r="H175" s="79">
        <f>F175</f>
        <v>4.18</v>
      </c>
      <c r="I175" s="79"/>
      <c r="J175" s="23"/>
    </row>
    <row r="176" spans="1:10" ht="16" x14ac:dyDescent="0.2">
      <c r="A176" s="63"/>
      <c r="B176" s="75"/>
      <c r="C176" s="66"/>
      <c r="D176" s="173" t="s">
        <v>418</v>
      </c>
      <c r="E176" s="78">
        <v>100000</v>
      </c>
      <c r="F176" s="79">
        <v>4.4000000000000004</v>
      </c>
      <c r="G176" s="79"/>
      <c r="H176" s="79">
        <f>F176</f>
        <v>4.4000000000000004</v>
      </c>
      <c r="I176" s="79"/>
      <c r="J176" s="23"/>
    </row>
    <row r="177" spans="1:10" ht="16" x14ac:dyDescent="0.2">
      <c r="A177" s="63"/>
      <c r="B177" s="75"/>
      <c r="C177" s="66"/>
      <c r="D177" s="173" t="s">
        <v>414</v>
      </c>
      <c r="E177" s="79">
        <v>10000</v>
      </c>
      <c r="F177" s="79">
        <v>0.35</v>
      </c>
      <c r="G177" s="79"/>
      <c r="H177" s="79">
        <f>F177</f>
        <v>0.35</v>
      </c>
      <c r="I177" s="79"/>
      <c r="J177" s="23"/>
    </row>
    <row r="178" spans="1:10" ht="16" x14ac:dyDescent="0.2">
      <c r="A178" s="63"/>
      <c r="B178" s="75"/>
      <c r="C178" s="66"/>
      <c r="D178" s="66"/>
      <c r="E178" s="79"/>
      <c r="F178" s="79"/>
      <c r="G178" s="79"/>
      <c r="H178" s="79"/>
      <c r="I178" s="79"/>
      <c r="J178" s="23"/>
    </row>
    <row r="179" spans="1:10" ht="16" x14ac:dyDescent="0.2">
      <c r="A179" s="63">
        <f>A172+1</f>
        <v>45</v>
      </c>
      <c r="B179" s="75" t="s">
        <v>375</v>
      </c>
      <c r="C179" s="66" t="s">
        <v>34</v>
      </c>
      <c r="D179" s="66" t="s">
        <v>411</v>
      </c>
      <c r="E179" s="78">
        <v>10000</v>
      </c>
      <c r="F179" s="78">
        <v>0</v>
      </c>
      <c r="G179" s="78">
        <f>H179-F179</f>
        <v>3.08</v>
      </c>
      <c r="H179" s="78">
        <v>3.08</v>
      </c>
      <c r="I179" s="78">
        <f>H179</f>
        <v>3.08</v>
      </c>
      <c r="J179" s="211"/>
    </row>
    <row r="180" spans="1:10" ht="16" x14ac:dyDescent="0.2">
      <c r="A180" s="63"/>
      <c r="B180" s="75"/>
      <c r="C180" s="66"/>
      <c r="D180" s="66"/>
      <c r="E180" s="78"/>
      <c r="F180" s="78"/>
      <c r="G180" s="78"/>
      <c r="H180" s="78"/>
      <c r="I180" s="78"/>
      <c r="J180" s="23"/>
    </row>
    <row r="181" spans="1:10" ht="16" x14ac:dyDescent="0.2">
      <c r="A181" s="63">
        <f>A179+1</f>
        <v>46</v>
      </c>
      <c r="B181" s="75" t="s">
        <v>287</v>
      </c>
      <c r="C181" s="70" t="s">
        <v>214</v>
      </c>
      <c r="D181" s="70" t="s">
        <v>411</v>
      </c>
      <c r="E181" s="130">
        <v>10000</v>
      </c>
      <c r="F181" s="130">
        <v>0</v>
      </c>
      <c r="G181" s="78">
        <f>H181-F181</f>
        <v>3.08</v>
      </c>
      <c r="H181" s="130">
        <v>3.08</v>
      </c>
      <c r="I181" s="130">
        <f>H181</f>
        <v>3.08</v>
      </c>
      <c r="J181" s="211"/>
    </row>
    <row r="182" spans="1:10" ht="16" x14ac:dyDescent="0.2">
      <c r="A182" s="63"/>
      <c r="B182" s="75"/>
      <c r="C182" s="70"/>
      <c r="D182" s="70"/>
      <c r="E182" s="130"/>
      <c r="F182" s="130"/>
      <c r="G182" s="130"/>
      <c r="H182" s="130"/>
      <c r="I182" s="130"/>
      <c r="J182" s="23"/>
    </row>
    <row r="183" spans="1:10" ht="16" x14ac:dyDescent="0.2">
      <c r="A183" s="63">
        <f>A181+1</f>
        <v>47</v>
      </c>
      <c r="B183" s="75" t="s">
        <v>288</v>
      </c>
      <c r="C183" s="66" t="s">
        <v>132</v>
      </c>
      <c r="D183" s="66" t="s">
        <v>411</v>
      </c>
      <c r="E183" s="78">
        <v>190000</v>
      </c>
      <c r="F183" s="78">
        <v>11.88</v>
      </c>
      <c r="G183" s="78">
        <f>H183-F183</f>
        <v>0.65999999999999837</v>
      </c>
      <c r="H183" s="78">
        <v>12.54</v>
      </c>
      <c r="I183" s="78">
        <f>SUM(H183:H188)</f>
        <v>33.94</v>
      </c>
      <c r="J183" s="23"/>
    </row>
    <row r="184" spans="1:10" ht="16" x14ac:dyDescent="0.2">
      <c r="A184" s="63"/>
      <c r="B184" s="75"/>
      <c r="C184" s="66"/>
      <c r="D184" s="173" t="s">
        <v>417</v>
      </c>
      <c r="E184" s="78">
        <v>50000</v>
      </c>
      <c r="F184" s="78">
        <v>9.0500000000000007</v>
      </c>
      <c r="G184" s="78"/>
      <c r="H184" s="78">
        <f>F184</f>
        <v>9.0500000000000007</v>
      </c>
      <c r="I184" s="78"/>
      <c r="J184" s="23"/>
    </row>
    <row r="185" spans="1:10" ht="16" x14ac:dyDescent="0.2">
      <c r="A185" s="63"/>
      <c r="B185" s="75"/>
      <c r="C185" s="66"/>
      <c r="D185" s="173" t="s">
        <v>412</v>
      </c>
      <c r="E185" s="78">
        <v>10000</v>
      </c>
      <c r="F185" s="78">
        <v>3.42</v>
      </c>
      <c r="G185" s="78"/>
      <c r="H185" s="78">
        <f>F185</f>
        <v>3.42</v>
      </c>
      <c r="I185" s="78"/>
      <c r="J185" s="23"/>
    </row>
    <row r="186" spans="1:10" ht="16" x14ac:dyDescent="0.2">
      <c r="A186" s="63"/>
      <c r="B186" s="75"/>
      <c r="C186" s="66"/>
      <c r="D186" s="173" t="s">
        <v>413</v>
      </c>
      <c r="E186" s="78">
        <v>100000</v>
      </c>
      <c r="F186" s="78">
        <v>4.18</v>
      </c>
      <c r="G186" s="78"/>
      <c r="H186" s="78">
        <f>F186</f>
        <v>4.18</v>
      </c>
      <c r="I186" s="78"/>
      <c r="J186" s="23"/>
    </row>
    <row r="187" spans="1:10" ht="16" x14ac:dyDescent="0.2">
      <c r="A187" s="63"/>
      <c r="B187" s="75"/>
      <c r="C187" s="66"/>
      <c r="D187" s="173" t="s">
        <v>418</v>
      </c>
      <c r="E187" s="78">
        <v>100000</v>
      </c>
      <c r="F187" s="78">
        <v>4.4000000000000004</v>
      </c>
      <c r="G187" s="78"/>
      <c r="H187" s="78">
        <f>F187</f>
        <v>4.4000000000000004</v>
      </c>
      <c r="I187" s="78"/>
      <c r="J187" s="23"/>
    </row>
    <row r="188" spans="1:10" ht="16" x14ac:dyDescent="0.2">
      <c r="A188" s="63"/>
      <c r="B188" s="75"/>
      <c r="C188" s="66"/>
      <c r="D188" s="173" t="s">
        <v>414</v>
      </c>
      <c r="E188" s="78">
        <v>10000</v>
      </c>
      <c r="F188" s="78">
        <v>0.35</v>
      </c>
      <c r="G188" s="78"/>
      <c r="H188" s="78">
        <f>F188</f>
        <v>0.35</v>
      </c>
      <c r="I188" s="78"/>
      <c r="J188" s="23"/>
    </row>
    <row r="189" spans="1:10" ht="16" x14ac:dyDescent="0.2">
      <c r="A189" s="63"/>
      <c r="B189" s="75"/>
      <c r="C189" s="66"/>
      <c r="D189" s="66"/>
      <c r="E189" s="78"/>
      <c r="F189" s="78"/>
      <c r="G189" s="78"/>
      <c r="H189" s="78"/>
      <c r="I189" s="78"/>
      <c r="J189" s="23"/>
    </row>
    <row r="190" spans="1:10" ht="16" x14ac:dyDescent="0.2">
      <c r="A190" s="63">
        <f>A183+1</f>
        <v>48</v>
      </c>
      <c r="B190" s="75" t="s">
        <v>289</v>
      </c>
      <c r="C190" s="66" t="s">
        <v>133</v>
      </c>
      <c r="D190" s="66" t="s">
        <v>411</v>
      </c>
      <c r="E190" s="78">
        <v>150000</v>
      </c>
      <c r="F190" s="78">
        <f>H190-G190</f>
        <v>17.639999999999997</v>
      </c>
      <c r="G190" s="78">
        <v>1.26</v>
      </c>
      <c r="H190" s="78">
        <v>18.899999999999999</v>
      </c>
      <c r="I190" s="78">
        <f>SUM(H190:H195)</f>
        <v>80.559999999999988</v>
      </c>
      <c r="J190" s="211"/>
    </row>
    <row r="191" spans="1:10" ht="16" x14ac:dyDescent="0.2">
      <c r="A191" s="63"/>
      <c r="B191" s="75"/>
      <c r="C191" s="66"/>
      <c r="D191" s="173" t="s">
        <v>417</v>
      </c>
      <c r="E191" s="78">
        <v>150000</v>
      </c>
      <c r="F191" s="78">
        <v>42.45</v>
      </c>
      <c r="G191" s="78"/>
      <c r="H191" s="78">
        <f>F191</f>
        <v>42.45</v>
      </c>
      <c r="I191" s="78"/>
      <c r="J191" s="23"/>
    </row>
    <row r="192" spans="1:10" ht="16" x14ac:dyDescent="0.2">
      <c r="A192" s="63"/>
      <c r="B192" s="75"/>
      <c r="C192" s="66"/>
      <c r="D192" s="173" t="s">
        <v>412</v>
      </c>
      <c r="E192" s="78">
        <v>10000</v>
      </c>
      <c r="F192" s="78">
        <v>3.42</v>
      </c>
      <c r="G192" s="78"/>
      <c r="H192" s="78">
        <f>F192</f>
        <v>3.42</v>
      </c>
      <c r="I192" s="78"/>
      <c r="J192" s="23"/>
    </row>
    <row r="193" spans="1:10" ht="16" x14ac:dyDescent="0.2">
      <c r="A193" s="63"/>
      <c r="B193" s="75"/>
      <c r="C193" s="66"/>
      <c r="D193" s="173" t="s">
        <v>413</v>
      </c>
      <c r="E193" s="78">
        <v>180000</v>
      </c>
      <c r="F193" s="78">
        <v>7.52</v>
      </c>
      <c r="G193" s="78"/>
      <c r="H193" s="78">
        <f>F193</f>
        <v>7.52</v>
      </c>
      <c r="I193" s="78"/>
      <c r="J193" s="23"/>
    </row>
    <row r="194" spans="1:10" ht="16" x14ac:dyDescent="0.2">
      <c r="A194" s="63"/>
      <c r="B194" s="75"/>
      <c r="C194" s="66"/>
      <c r="D194" s="173" t="s">
        <v>418</v>
      </c>
      <c r="E194" s="78">
        <v>180000</v>
      </c>
      <c r="F194" s="78">
        <v>7.92</v>
      </c>
      <c r="G194" s="78"/>
      <c r="H194" s="78">
        <f>F194</f>
        <v>7.92</v>
      </c>
      <c r="I194" s="78"/>
      <c r="J194" s="23"/>
    </row>
    <row r="195" spans="1:10" ht="16" x14ac:dyDescent="0.2">
      <c r="A195" s="63"/>
      <c r="B195" s="75"/>
      <c r="C195" s="66"/>
      <c r="D195" s="173" t="s">
        <v>414</v>
      </c>
      <c r="E195" s="78">
        <v>10000</v>
      </c>
      <c r="F195" s="78">
        <v>0.35</v>
      </c>
      <c r="G195" s="78"/>
      <c r="H195" s="78">
        <f>F195</f>
        <v>0.35</v>
      </c>
      <c r="I195" s="78"/>
      <c r="J195" s="23"/>
    </row>
    <row r="196" spans="1:10" ht="16" x14ac:dyDescent="0.2">
      <c r="A196" s="63"/>
      <c r="B196" s="75"/>
      <c r="C196" s="66"/>
      <c r="D196" s="66"/>
      <c r="E196" s="78"/>
      <c r="F196" s="78"/>
      <c r="G196" s="78"/>
      <c r="H196" s="78"/>
      <c r="I196" s="78"/>
      <c r="J196" s="23"/>
    </row>
    <row r="197" spans="1:10" ht="16" x14ac:dyDescent="0.2">
      <c r="A197" s="63">
        <f>A190+1</f>
        <v>49</v>
      </c>
      <c r="B197" s="75" t="s">
        <v>463</v>
      </c>
      <c r="C197" s="178" t="s">
        <v>485</v>
      </c>
      <c r="D197" s="66" t="s">
        <v>411</v>
      </c>
      <c r="E197" s="78">
        <v>10000</v>
      </c>
      <c r="F197" s="78">
        <v>0</v>
      </c>
      <c r="G197" s="78">
        <f>H197-F197</f>
        <v>0.46</v>
      </c>
      <c r="H197" s="78">
        <v>0.46</v>
      </c>
      <c r="I197" s="78">
        <f>SUM(H197:H198)</f>
        <v>0.88</v>
      </c>
      <c r="J197" s="23"/>
    </row>
    <row r="198" spans="1:10" ht="16" x14ac:dyDescent="0.2">
      <c r="A198" s="63"/>
      <c r="B198" s="75"/>
      <c r="C198" s="66"/>
      <c r="D198" s="66" t="s">
        <v>413</v>
      </c>
      <c r="E198" s="78">
        <v>10000</v>
      </c>
      <c r="F198" s="78">
        <v>0.42</v>
      </c>
      <c r="G198" s="78"/>
      <c r="H198" s="78">
        <f>F198</f>
        <v>0.42</v>
      </c>
      <c r="I198" s="78"/>
      <c r="J198" s="23"/>
    </row>
    <row r="199" spans="1:10" ht="16" x14ac:dyDescent="0.2">
      <c r="A199" s="63"/>
      <c r="B199" s="75"/>
      <c r="C199" s="66"/>
      <c r="D199" s="66"/>
      <c r="E199" s="78"/>
      <c r="F199" s="78"/>
      <c r="G199" s="78"/>
      <c r="H199" s="78"/>
      <c r="I199" s="78"/>
      <c r="J199" s="23"/>
    </row>
    <row r="200" spans="1:10" ht="16" x14ac:dyDescent="0.2">
      <c r="A200" s="63">
        <f>A197+1</f>
        <v>50</v>
      </c>
      <c r="B200" s="75" t="s">
        <v>377</v>
      </c>
      <c r="C200" s="66" t="s">
        <v>378</v>
      </c>
      <c r="D200" s="66" t="s">
        <v>411</v>
      </c>
      <c r="E200" s="78">
        <v>10000</v>
      </c>
      <c r="F200" s="78">
        <v>0</v>
      </c>
      <c r="G200" s="78">
        <f>H200-F200</f>
        <v>8.02</v>
      </c>
      <c r="H200" s="78">
        <v>8.02</v>
      </c>
      <c r="I200" s="78">
        <f>H200</f>
        <v>8.02</v>
      </c>
      <c r="J200" s="23"/>
    </row>
    <row r="201" spans="1:10" ht="16" x14ac:dyDescent="0.2">
      <c r="A201" s="63"/>
      <c r="B201" s="75"/>
      <c r="C201" s="66"/>
      <c r="D201" s="66"/>
      <c r="E201" s="78"/>
      <c r="F201" s="78"/>
      <c r="G201" s="78"/>
      <c r="H201" s="78"/>
      <c r="I201" s="78"/>
      <c r="J201" s="23"/>
    </row>
    <row r="202" spans="1:10" ht="16" x14ac:dyDescent="0.2">
      <c r="A202" s="63">
        <v>51</v>
      </c>
      <c r="B202" s="75" t="s">
        <v>291</v>
      </c>
      <c r="C202" s="85" t="s">
        <v>228</v>
      </c>
      <c r="D202" s="85" t="s">
        <v>411</v>
      </c>
      <c r="E202" s="86">
        <v>10000</v>
      </c>
      <c r="F202" s="86">
        <v>0</v>
      </c>
      <c r="G202" s="78">
        <f>H202-F202</f>
        <v>0.46</v>
      </c>
      <c r="H202" s="86">
        <v>0.46</v>
      </c>
      <c r="I202" s="86">
        <f>H202</f>
        <v>0.46</v>
      </c>
      <c r="J202" s="23"/>
    </row>
    <row r="203" spans="1:10" ht="16" x14ac:dyDescent="0.2">
      <c r="A203" s="63"/>
      <c r="B203" s="75"/>
      <c r="C203" s="85"/>
      <c r="D203" s="85"/>
      <c r="E203" s="86"/>
      <c r="F203" s="86"/>
      <c r="G203" s="78"/>
      <c r="H203" s="86"/>
      <c r="I203" s="86"/>
      <c r="J203" s="23"/>
    </row>
    <row r="204" spans="1:10" ht="16" x14ac:dyDescent="0.2">
      <c r="A204" s="63"/>
      <c r="B204" s="75" t="s">
        <v>508</v>
      </c>
      <c r="C204" s="85" t="s">
        <v>507</v>
      </c>
      <c r="D204" s="85" t="s">
        <v>411</v>
      </c>
      <c r="E204" s="86">
        <v>10000</v>
      </c>
      <c r="F204" s="86">
        <v>0</v>
      </c>
      <c r="G204" s="78">
        <f>H204-F204</f>
        <v>3.08</v>
      </c>
      <c r="H204" s="86">
        <v>3.08</v>
      </c>
      <c r="I204" s="86">
        <f>SUM(H204:H207)</f>
        <v>4.2500000000000009</v>
      </c>
      <c r="J204" s="23"/>
    </row>
    <row r="205" spans="1:10" ht="16" x14ac:dyDescent="0.2">
      <c r="A205" s="63"/>
      <c r="B205" s="75"/>
      <c r="C205" s="85"/>
      <c r="D205" s="85" t="s">
        <v>412</v>
      </c>
      <c r="E205" s="86">
        <v>2000</v>
      </c>
      <c r="F205" s="86">
        <v>0.68</v>
      </c>
      <c r="G205" s="78"/>
      <c r="H205" s="86">
        <f>F205</f>
        <v>0.68</v>
      </c>
      <c r="I205" s="86"/>
      <c r="J205" s="23"/>
    </row>
    <row r="206" spans="1:10" ht="16" x14ac:dyDescent="0.2">
      <c r="A206" s="63"/>
      <c r="B206" s="75"/>
      <c r="C206" s="85"/>
      <c r="D206" s="85" t="s">
        <v>413</v>
      </c>
      <c r="E206" s="86">
        <v>10000</v>
      </c>
      <c r="F206" s="86">
        <v>0.42</v>
      </c>
      <c r="G206" s="78"/>
      <c r="H206" s="86">
        <f>F206</f>
        <v>0.42</v>
      </c>
      <c r="I206" s="86"/>
      <c r="J206" s="23"/>
    </row>
    <row r="207" spans="1:10" ht="16" x14ac:dyDescent="0.2">
      <c r="A207" s="63"/>
      <c r="B207" s="75"/>
      <c r="C207" s="85"/>
      <c r="D207" s="85" t="s">
        <v>414</v>
      </c>
      <c r="E207" s="86">
        <v>2000</v>
      </c>
      <c r="F207" s="86">
        <v>7.0000000000000007E-2</v>
      </c>
      <c r="G207" s="78"/>
      <c r="H207" s="86">
        <f>F207</f>
        <v>7.0000000000000007E-2</v>
      </c>
      <c r="I207" s="86"/>
      <c r="J207" s="23"/>
    </row>
    <row r="208" spans="1:10" ht="16" x14ac:dyDescent="0.2">
      <c r="A208" s="63"/>
      <c r="B208" s="75"/>
      <c r="C208" s="85"/>
      <c r="D208" s="85"/>
      <c r="E208" s="86"/>
      <c r="F208" s="86"/>
      <c r="G208" s="86"/>
      <c r="H208" s="86"/>
      <c r="I208" s="86"/>
      <c r="J208" s="23"/>
    </row>
    <row r="209" spans="1:10" ht="16" x14ac:dyDescent="0.2">
      <c r="A209" s="63">
        <f>A202+1</f>
        <v>52</v>
      </c>
      <c r="B209" s="75" t="s">
        <v>292</v>
      </c>
      <c r="C209" s="66" t="s">
        <v>84</v>
      </c>
      <c r="D209" s="66" t="s">
        <v>411</v>
      </c>
      <c r="E209" s="78">
        <v>10000</v>
      </c>
      <c r="F209" s="78">
        <v>0</v>
      </c>
      <c r="G209" s="78">
        <f>H209-F209</f>
        <v>0.91</v>
      </c>
      <c r="H209" s="78">
        <v>0.91</v>
      </c>
      <c r="I209" s="78">
        <f>SUM(H209:H210)</f>
        <v>1.33</v>
      </c>
      <c r="J209" s="211"/>
    </row>
    <row r="210" spans="1:10" ht="16" x14ac:dyDescent="0.2">
      <c r="A210" s="63"/>
      <c r="B210" s="75"/>
      <c r="C210" s="66"/>
      <c r="D210" s="66" t="s">
        <v>413</v>
      </c>
      <c r="E210" s="78">
        <v>10000</v>
      </c>
      <c r="F210" s="78">
        <v>0.42</v>
      </c>
      <c r="G210" s="78"/>
      <c r="H210" s="78">
        <f>F210</f>
        <v>0.42</v>
      </c>
      <c r="I210" s="78"/>
      <c r="J210" s="23"/>
    </row>
    <row r="211" spans="1:10" ht="16" x14ac:dyDescent="0.2">
      <c r="A211" s="63"/>
      <c r="B211" s="75"/>
      <c r="C211" s="66"/>
      <c r="D211" s="66"/>
      <c r="E211" s="78"/>
      <c r="F211" s="78"/>
      <c r="G211" s="78"/>
      <c r="H211" s="78"/>
      <c r="I211" s="78"/>
      <c r="J211" s="23"/>
    </row>
    <row r="212" spans="1:10" ht="16" x14ac:dyDescent="0.2">
      <c r="A212" s="63">
        <f>A209+1</f>
        <v>53</v>
      </c>
      <c r="B212" s="75" t="s">
        <v>294</v>
      </c>
      <c r="C212" s="66" t="s">
        <v>60</v>
      </c>
      <c r="D212" s="66" t="s">
        <v>411</v>
      </c>
      <c r="E212" s="78">
        <v>10000</v>
      </c>
      <c r="F212" s="78">
        <v>0</v>
      </c>
      <c r="G212" s="78">
        <f>H212-F212</f>
        <v>8.02</v>
      </c>
      <c r="H212" s="78">
        <v>8.02</v>
      </c>
      <c r="I212" s="78">
        <f>H212</f>
        <v>8.02</v>
      </c>
      <c r="J212" s="211"/>
    </row>
    <row r="213" spans="1:10" ht="16" x14ac:dyDescent="0.2">
      <c r="A213" s="63"/>
      <c r="B213" s="75"/>
      <c r="C213" s="66"/>
      <c r="D213" s="66"/>
      <c r="E213" s="78"/>
      <c r="F213" s="78"/>
      <c r="G213" s="78"/>
      <c r="H213" s="78"/>
      <c r="I213" s="78"/>
      <c r="J213" s="23"/>
    </row>
    <row r="214" spans="1:10" ht="16" x14ac:dyDescent="0.2">
      <c r="A214" s="63">
        <v>54</v>
      </c>
      <c r="B214" s="75" t="s">
        <v>465</v>
      </c>
      <c r="C214" s="66" t="s">
        <v>426</v>
      </c>
      <c r="D214" s="66" t="s">
        <v>411</v>
      </c>
      <c r="E214" s="78">
        <v>10000</v>
      </c>
      <c r="F214" s="78">
        <v>0</v>
      </c>
      <c r="G214" s="78">
        <f>H214-F214</f>
        <v>0.66</v>
      </c>
      <c r="H214" s="78">
        <v>0.66</v>
      </c>
      <c r="I214" s="78">
        <f>SUM(H214:H215)</f>
        <v>1.08</v>
      </c>
      <c r="J214" s="23"/>
    </row>
    <row r="215" spans="1:10" ht="16" x14ac:dyDescent="0.2">
      <c r="A215" s="63"/>
      <c r="B215" s="75"/>
      <c r="C215" s="66"/>
      <c r="D215" s="66" t="s">
        <v>413</v>
      </c>
      <c r="E215" s="78">
        <v>10000</v>
      </c>
      <c r="F215" s="78">
        <v>0.42</v>
      </c>
      <c r="G215" s="78"/>
      <c r="H215" s="78">
        <f>F215</f>
        <v>0.42</v>
      </c>
      <c r="I215" s="78"/>
      <c r="J215" s="23"/>
    </row>
    <row r="216" spans="1:10" ht="16" x14ac:dyDescent="0.2">
      <c r="A216" s="63"/>
      <c r="B216" s="75"/>
      <c r="C216" s="66"/>
      <c r="D216" s="66"/>
      <c r="E216" s="78"/>
      <c r="F216" s="78"/>
      <c r="G216" s="78"/>
      <c r="H216" s="78"/>
      <c r="I216" s="78"/>
      <c r="J216" s="23"/>
    </row>
    <row r="217" spans="1:10" s="233" customFormat="1" ht="16" x14ac:dyDescent="0.2">
      <c r="A217" s="106">
        <v>55</v>
      </c>
      <c r="B217" s="107" t="s">
        <v>295</v>
      </c>
      <c r="C217" s="108" t="s">
        <v>222</v>
      </c>
      <c r="D217" s="108" t="s">
        <v>411</v>
      </c>
      <c r="E217" s="109">
        <v>10000</v>
      </c>
      <c r="F217" s="109">
        <v>0</v>
      </c>
      <c r="G217" s="109">
        <f>H217-F217</f>
        <v>14.08</v>
      </c>
      <c r="H217" s="109">
        <v>14.08</v>
      </c>
      <c r="I217" s="109">
        <f>H217</f>
        <v>14.08</v>
      </c>
      <c r="J217" s="232" t="s">
        <v>517</v>
      </c>
    </row>
    <row r="218" spans="1:10" ht="16" x14ac:dyDescent="0.2">
      <c r="A218" s="63"/>
      <c r="B218" s="75"/>
      <c r="C218" s="66"/>
      <c r="D218" s="66"/>
      <c r="E218" s="78"/>
      <c r="F218" s="78"/>
      <c r="G218" s="78"/>
      <c r="H218" s="78"/>
      <c r="I218" s="78"/>
      <c r="J218" s="23"/>
    </row>
    <row r="219" spans="1:10" ht="16" x14ac:dyDescent="0.2">
      <c r="A219" s="63">
        <f>A217+1</f>
        <v>56</v>
      </c>
      <c r="B219" s="75" t="s">
        <v>351</v>
      </c>
      <c r="C219" s="66" t="s">
        <v>367</v>
      </c>
      <c r="D219" s="66" t="s">
        <v>411</v>
      </c>
      <c r="E219" s="78">
        <v>10000</v>
      </c>
      <c r="F219" s="78">
        <v>0</v>
      </c>
      <c r="G219" s="78">
        <f>H219-F219</f>
        <v>3.08</v>
      </c>
      <c r="H219" s="78">
        <v>3.08</v>
      </c>
      <c r="I219" s="78">
        <f>SUM(H219:H222)</f>
        <v>8.94</v>
      </c>
      <c r="J219" s="23"/>
    </row>
    <row r="220" spans="1:10" ht="16" x14ac:dyDescent="0.2">
      <c r="A220" s="63"/>
      <c r="B220" s="75"/>
      <c r="C220" s="66"/>
      <c r="D220" s="66" t="s">
        <v>412</v>
      </c>
      <c r="E220" s="78">
        <v>10000</v>
      </c>
      <c r="F220" s="78">
        <v>3.42</v>
      </c>
      <c r="G220" s="78"/>
      <c r="H220" s="78">
        <f>F220</f>
        <v>3.42</v>
      </c>
      <c r="I220" s="78"/>
      <c r="J220" s="23"/>
    </row>
    <row r="221" spans="1:10" ht="16" x14ac:dyDescent="0.2">
      <c r="A221" s="63"/>
      <c r="B221" s="75"/>
      <c r="C221" s="66"/>
      <c r="D221" s="66" t="s">
        <v>413</v>
      </c>
      <c r="E221" s="78">
        <v>50000</v>
      </c>
      <c r="F221" s="78">
        <v>2.09</v>
      </c>
      <c r="G221" s="78"/>
      <c r="H221" s="78">
        <f>F221</f>
        <v>2.09</v>
      </c>
      <c r="I221" s="78"/>
      <c r="J221" s="23"/>
    </row>
    <row r="222" spans="1:10" ht="16" x14ac:dyDescent="0.2">
      <c r="A222" s="63"/>
      <c r="B222" s="75"/>
      <c r="C222" s="66"/>
      <c r="D222" s="66" t="s">
        <v>414</v>
      </c>
      <c r="E222" s="78">
        <v>10000</v>
      </c>
      <c r="F222" s="78">
        <v>0.35</v>
      </c>
      <c r="G222" s="78"/>
      <c r="H222" s="78">
        <f>F222</f>
        <v>0.35</v>
      </c>
      <c r="I222" s="78"/>
      <c r="J222" s="23"/>
    </row>
    <row r="223" spans="1:10" ht="16" x14ac:dyDescent="0.2">
      <c r="A223" s="63"/>
      <c r="B223" s="75"/>
      <c r="C223" s="66"/>
      <c r="D223" s="66"/>
      <c r="E223" s="78"/>
      <c r="F223" s="78"/>
      <c r="G223" s="78"/>
      <c r="H223" s="78"/>
      <c r="I223" s="78"/>
      <c r="J223" s="23"/>
    </row>
    <row r="224" spans="1:10" ht="16" x14ac:dyDescent="0.2">
      <c r="A224" s="101">
        <f>A219+1</f>
        <v>57</v>
      </c>
      <c r="B224" s="81" t="s">
        <v>296</v>
      </c>
      <c r="C224" s="204" t="s">
        <v>215</v>
      </c>
      <c r="D224" s="82" t="s">
        <v>411</v>
      </c>
      <c r="E224" s="203">
        <v>250000</v>
      </c>
      <c r="F224" s="203">
        <v>120.48</v>
      </c>
      <c r="G224" s="83">
        <f>H224-F224</f>
        <v>5.019999999999996</v>
      </c>
      <c r="H224" s="203">
        <v>125.5</v>
      </c>
      <c r="I224" s="203">
        <f>SUM(H224:H229)</f>
        <v>213.72</v>
      </c>
      <c r="J224" s="23" t="s">
        <v>515</v>
      </c>
    </row>
    <row r="225" spans="1:10" ht="16" x14ac:dyDescent="0.2">
      <c r="A225" s="101"/>
      <c r="B225" s="81"/>
      <c r="C225" s="204"/>
      <c r="D225" s="197" t="s">
        <v>417</v>
      </c>
      <c r="E225" s="203">
        <v>50000</v>
      </c>
      <c r="F225" s="203">
        <v>57.85</v>
      </c>
      <c r="G225" s="203"/>
      <c r="H225" s="203">
        <f>F225</f>
        <v>57.85</v>
      </c>
      <c r="I225" s="203"/>
      <c r="J225" s="23"/>
    </row>
    <row r="226" spans="1:10" ht="16" x14ac:dyDescent="0.2">
      <c r="A226" s="101"/>
      <c r="B226" s="81"/>
      <c r="C226" s="204"/>
      <c r="D226" s="197" t="s">
        <v>412</v>
      </c>
      <c r="E226" s="203">
        <v>10000</v>
      </c>
      <c r="F226" s="203">
        <v>3.42</v>
      </c>
      <c r="G226" s="203"/>
      <c r="H226" s="203">
        <f>F226</f>
        <v>3.42</v>
      </c>
      <c r="I226" s="203"/>
      <c r="J226" s="23"/>
    </row>
    <row r="227" spans="1:10" ht="16" x14ac:dyDescent="0.2">
      <c r="A227" s="101"/>
      <c r="B227" s="81"/>
      <c r="C227" s="204"/>
      <c r="D227" s="197" t="s">
        <v>413</v>
      </c>
      <c r="E227" s="203">
        <v>310000</v>
      </c>
      <c r="F227" s="203">
        <v>12.96</v>
      </c>
      <c r="G227" s="203"/>
      <c r="H227" s="203">
        <f>F227</f>
        <v>12.96</v>
      </c>
      <c r="I227" s="203"/>
      <c r="J227" s="23"/>
    </row>
    <row r="228" spans="1:10" ht="16" x14ac:dyDescent="0.2">
      <c r="A228" s="101"/>
      <c r="B228" s="81"/>
      <c r="C228" s="204"/>
      <c r="D228" s="197" t="s">
        <v>418</v>
      </c>
      <c r="E228" s="203">
        <v>310000</v>
      </c>
      <c r="F228" s="203">
        <v>13.64</v>
      </c>
      <c r="G228" s="203"/>
      <c r="H228" s="203">
        <f>F228</f>
        <v>13.64</v>
      </c>
      <c r="I228" s="203"/>
      <c r="J228" s="23"/>
    </row>
    <row r="229" spans="1:10" ht="16" x14ac:dyDescent="0.2">
      <c r="A229" s="101"/>
      <c r="B229" s="81"/>
      <c r="C229" s="204"/>
      <c r="D229" s="197" t="s">
        <v>414</v>
      </c>
      <c r="E229" s="203">
        <v>10000</v>
      </c>
      <c r="F229" s="203">
        <v>0.35</v>
      </c>
      <c r="G229" s="203"/>
      <c r="H229" s="203">
        <f>F229</f>
        <v>0.35</v>
      </c>
      <c r="I229" s="203"/>
      <c r="J229" s="23"/>
    </row>
    <row r="230" spans="1:10" ht="16" x14ac:dyDescent="0.2">
      <c r="A230" s="63"/>
      <c r="B230" s="75"/>
      <c r="C230" s="70"/>
      <c r="D230" s="173"/>
      <c r="E230" s="130"/>
      <c r="F230" s="130"/>
      <c r="G230" s="130"/>
      <c r="H230" s="130"/>
      <c r="I230" s="130"/>
      <c r="J230" s="23"/>
    </row>
    <row r="231" spans="1:10" ht="16" x14ac:dyDescent="0.2">
      <c r="A231" s="63">
        <f>A224+1</f>
        <v>58</v>
      </c>
      <c r="B231" s="75" t="s">
        <v>387</v>
      </c>
      <c r="C231" s="70" t="s">
        <v>374</v>
      </c>
      <c r="D231" s="70" t="s">
        <v>411</v>
      </c>
      <c r="E231" s="130">
        <v>10000</v>
      </c>
      <c r="F231" s="130">
        <v>0</v>
      </c>
      <c r="G231" s="78">
        <f>H231-F231</f>
        <v>5.0199999999999996</v>
      </c>
      <c r="H231" s="130">
        <v>5.0199999999999996</v>
      </c>
      <c r="I231" s="130">
        <f>H231</f>
        <v>5.0199999999999996</v>
      </c>
      <c r="J231" s="23"/>
    </row>
    <row r="232" spans="1:10" ht="16" x14ac:dyDescent="0.2">
      <c r="A232" s="63"/>
      <c r="B232" s="75"/>
      <c r="C232" s="70"/>
      <c r="D232" s="70"/>
      <c r="E232" s="130"/>
      <c r="F232" s="130"/>
      <c r="G232" s="130"/>
      <c r="H232" s="130"/>
      <c r="I232" s="130"/>
      <c r="J232" s="23"/>
    </row>
    <row r="233" spans="1:10" ht="16" x14ac:dyDescent="0.2">
      <c r="A233" s="63">
        <v>59</v>
      </c>
      <c r="B233" s="75" t="s">
        <v>464</v>
      </c>
      <c r="C233" s="70" t="s">
        <v>428</v>
      </c>
      <c r="D233" s="70" t="s">
        <v>411</v>
      </c>
      <c r="E233" s="130">
        <v>10000</v>
      </c>
      <c r="F233" s="130">
        <v>0</v>
      </c>
      <c r="G233" s="78">
        <f>H233-F233</f>
        <v>0.53</v>
      </c>
      <c r="H233" s="130">
        <v>0.53</v>
      </c>
      <c r="I233" s="130">
        <f>H233</f>
        <v>0.53</v>
      </c>
      <c r="J233" s="23"/>
    </row>
    <row r="234" spans="1:10" ht="16" x14ac:dyDescent="0.2">
      <c r="A234" s="63"/>
      <c r="B234" s="75"/>
      <c r="C234" s="70"/>
      <c r="D234" s="70"/>
      <c r="E234" s="130"/>
      <c r="F234" s="130"/>
      <c r="G234" s="130"/>
      <c r="H234" s="130"/>
      <c r="I234" s="130"/>
      <c r="J234" s="23"/>
    </row>
    <row r="235" spans="1:10" ht="16" x14ac:dyDescent="0.2">
      <c r="A235" s="63">
        <v>60</v>
      </c>
      <c r="B235" s="75" t="s">
        <v>297</v>
      </c>
      <c r="C235" s="66" t="s">
        <v>72</v>
      </c>
      <c r="D235" s="66" t="s">
        <v>411</v>
      </c>
      <c r="E235" s="78">
        <v>10000</v>
      </c>
      <c r="F235" s="78">
        <v>0</v>
      </c>
      <c r="G235" s="78">
        <f>H235-F235</f>
        <v>5.0199999999999996</v>
      </c>
      <c r="H235" s="78">
        <v>5.0199999999999996</v>
      </c>
      <c r="I235" s="78">
        <f>H235</f>
        <v>5.0199999999999996</v>
      </c>
      <c r="J235" s="23"/>
    </row>
    <row r="236" spans="1:10" ht="16" x14ac:dyDescent="0.2">
      <c r="A236" s="63"/>
      <c r="B236" s="75"/>
      <c r="C236" s="66"/>
      <c r="D236" s="66"/>
      <c r="E236" s="78"/>
      <c r="F236" s="78"/>
      <c r="G236" s="78"/>
      <c r="H236" s="78"/>
      <c r="I236" s="78"/>
      <c r="J236" s="23"/>
    </row>
    <row r="237" spans="1:10" ht="16" x14ac:dyDescent="0.2">
      <c r="A237" s="63">
        <v>61</v>
      </c>
      <c r="B237" s="75" t="s">
        <v>298</v>
      </c>
      <c r="C237" s="66" t="s">
        <v>118</v>
      </c>
      <c r="D237" s="66" t="s">
        <v>411</v>
      </c>
      <c r="E237" s="79">
        <v>10000</v>
      </c>
      <c r="F237" s="79">
        <v>0</v>
      </c>
      <c r="G237" s="78">
        <f>H237-F237</f>
        <v>8.02</v>
      </c>
      <c r="H237" s="79">
        <v>8.02</v>
      </c>
      <c r="I237" s="79">
        <f>SUM(H237:H238)</f>
        <v>12.2</v>
      </c>
      <c r="J237" s="23"/>
    </row>
    <row r="238" spans="1:10" ht="16" x14ac:dyDescent="0.2">
      <c r="A238" s="63"/>
      <c r="B238" s="75"/>
      <c r="C238" s="66"/>
      <c r="D238" s="66" t="s">
        <v>413</v>
      </c>
      <c r="E238" s="79">
        <v>100000</v>
      </c>
      <c r="F238" s="79">
        <v>4.18</v>
      </c>
      <c r="G238" s="79"/>
      <c r="H238" s="79">
        <f>F238</f>
        <v>4.18</v>
      </c>
      <c r="I238" s="79"/>
      <c r="J238" s="23"/>
    </row>
    <row r="239" spans="1:10" ht="16" x14ac:dyDescent="0.2">
      <c r="A239" s="63"/>
      <c r="B239" s="75"/>
      <c r="C239" s="66"/>
      <c r="D239" s="66"/>
      <c r="E239" s="79"/>
      <c r="F239" s="79"/>
      <c r="G239" s="79"/>
      <c r="H239" s="79"/>
      <c r="I239" s="79"/>
      <c r="J239" s="23"/>
    </row>
    <row r="240" spans="1:10" ht="16" x14ac:dyDescent="0.2">
      <c r="A240" s="63">
        <f>A237+1</f>
        <v>62</v>
      </c>
      <c r="B240" s="75" t="s">
        <v>299</v>
      </c>
      <c r="C240" s="66" t="s">
        <v>62</v>
      </c>
      <c r="D240" s="66" t="s">
        <v>411</v>
      </c>
      <c r="E240" s="79">
        <v>200000</v>
      </c>
      <c r="F240" s="79">
        <v>38.19</v>
      </c>
      <c r="G240" s="78">
        <f>H240-F240</f>
        <v>2.0100000000000051</v>
      </c>
      <c r="H240" s="79">
        <v>40.200000000000003</v>
      </c>
      <c r="I240" s="79">
        <f>SUM(H240:H243)</f>
        <v>52.330000000000005</v>
      </c>
      <c r="J240" s="23"/>
    </row>
    <row r="241" spans="1:10" ht="16" x14ac:dyDescent="0.2">
      <c r="A241" s="63"/>
      <c r="B241" s="75"/>
      <c r="C241" s="66"/>
      <c r="D241" s="66" t="s">
        <v>412</v>
      </c>
      <c r="E241" s="79">
        <v>10000</v>
      </c>
      <c r="F241" s="79">
        <v>3.42</v>
      </c>
      <c r="G241" s="79"/>
      <c r="H241" s="79">
        <f>F241</f>
        <v>3.42</v>
      </c>
      <c r="I241" s="79"/>
      <c r="J241" s="23"/>
    </row>
    <row r="242" spans="1:10" ht="16" x14ac:dyDescent="0.2">
      <c r="A242" s="63"/>
      <c r="B242" s="75"/>
      <c r="C242" s="66"/>
      <c r="D242" s="66" t="s">
        <v>413</v>
      </c>
      <c r="E242" s="78">
        <v>200000</v>
      </c>
      <c r="F242" s="78">
        <v>8.36</v>
      </c>
      <c r="G242" s="79"/>
      <c r="H242" s="79">
        <f>F242</f>
        <v>8.36</v>
      </c>
      <c r="I242" s="79"/>
      <c r="J242" s="23"/>
    </row>
    <row r="243" spans="1:10" ht="16" x14ac:dyDescent="0.2">
      <c r="A243" s="63"/>
      <c r="B243" s="75"/>
      <c r="C243" s="66"/>
      <c r="D243" s="66" t="s">
        <v>414</v>
      </c>
      <c r="E243" s="79">
        <v>10000</v>
      </c>
      <c r="F243" s="79">
        <v>0.35</v>
      </c>
      <c r="G243" s="79"/>
      <c r="H243" s="79">
        <f>F243</f>
        <v>0.35</v>
      </c>
      <c r="I243" s="79"/>
      <c r="J243" s="23"/>
    </row>
    <row r="244" spans="1:10" ht="16" x14ac:dyDescent="0.2">
      <c r="A244" s="63"/>
      <c r="B244" s="75"/>
      <c r="C244" s="66"/>
      <c r="D244" s="66"/>
      <c r="E244" s="79"/>
      <c r="F244" s="79"/>
      <c r="G244" s="79"/>
      <c r="H244" s="79"/>
      <c r="I244" s="79"/>
      <c r="J244" s="23"/>
    </row>
    <row r="245" spans="1:10" ht="16" x14ac:dyDescent="0.2">
      <c r="A245" s="63" t="e">
        <f>#REF!+1</f>
        <v>#REF!</v>
      </c>
      <c r="B245" s="75" t="s">
        <v>302</v>
      </c>
      <c r="C245" s="66" t="s">
        <v>38</v>
      </c>
      <c r="D245" s="66" t="s">
        <v>411</v>
      </c>
      <c r="E245" s="78">
        <v>20000</v>
      </c>
      <c r="F245" s="78">
        <f>H245-G245</f>
        <v>5.0199999999999996</v>
      </c>
      <c r="G245" s="78">
        <v>5.0199999999999996</v>
      </c>
      <c r="H245" s="78">
        <v>10.039999999999999</v>
      </c>
      <c r="I245" s="78">
        <f>SUM(H245:H248)</f>
        <v>14.649999999999999</v>
      </c>
      <c r="J245" s="211"/>
    </row>
    <row r="246" spans="1:10" ht="16" x14ac:dyDescent="0.2">
      <c r="A246" s="63"/>
      <c r="B246" s="75"/>
      <c r="C246" s="66"/>
      <c r="D246" s="66" t="s">
        <v>412</v>
      </c>
      <c r="E246" s="78">
        <v>10000</v>
      </c>
      <c r="F246" s="78">
        <v>3.42</v>
      </c>
      <c r="G246" s="78"/>
      <c r="H246" s="78">
        <f>F246</f>
        <v>3.42</v>
      </c>
      <c r="I246" s="78"/>
      <c r="J246" s="23"/>
    </row>
    <row r="247" spans="1:10" ht="16" x14ac:dyDescent="0.2">
      <c r="A247" s="63"/>
      <c r="B247" s="75"/>
      <c r="C247" s="66"/>
      <c r="D247" s="66" t="s">
        <v>413</v>
      </c>
      <c r="E247" s="78">
        <v>20000</v>
      </c>
      <c r="F247" s="78">
        <v>0.84</v>
      </c>
      <c r="G247" s="78"/>
      <c r="H247" s="78">
        <f>F247</f>
        <v>0.84</v>
      </c>
      <c r="I247" s="78"/>
      <c r="J247" s="23"/>
    </row>
    <row r="248" spans="1:10" ht="16" x14ac:dyDescent="0.2">
      <c r="A248" s="63"/>
      <c r="B248" s="75"/>
      <c r="C248" s="66"/>
      <c r="D248" s="66" t="s">
        <v>414</v>
      </c>
      <c r="E248" s="78">
        <v>10000</v>
      </c>
      <c r="F248" s="78">
        <v>0.35</v>
      </c>
      <c r="G248" s="78"/>
      <c r="H248" s="78">
        <f>F248</f>
        <v>0.35</v>
      </c>
      <c r="I248" s="78"/>
      <c r="J248" s="23"/>
    </row>
    <row r="249" spans="1:10" ht="16" x14ac:dyDescent="0.2">
      <c r="A249" s="63"/>
      <c r="B249" s="75"/>
      <c r="C249" s="66"/>
      <c r="D249" s="66"/>
      <c r="E249" s="78"/>
      <c r="F249" s="78"/>
      <c r="G249" s="78"/>
      <c r="H249" s="78"/>
      <c r="I249" s="78"/>
      <c r="J249" s="23"/>
    </row>
    <row r="250" spans="1:10" ht="16" x14ac:dyDescent="0.2">
      <c r="A250" s="63" t="e">
        <f>A245+1</f>
        <v>#REF!</v>
      </c>
      <c r="B250" s="75" t="s">
        <v>303</v>
      </c>
      <c r="C250" s="66" t="s">
        <v>134</v>
      </c>
      <c r="D250" s="66" t="s">
        <v>411</v>
      </c>
      <c r="E250" s="78">
        <v>200000</v>
      </c>
      <c r="F250" s="78">
        <f>H250-G250</f>
        <v>12.54</v>
      </c>
      <c r="G250" s="78">
        <v>0.66</v>
      </c>
      <c r="H250" s="78">
        <v>13.2</v>
      </c>
      <c r="I250" s="78">
        <f>SUM(H250:H254)</f>
        <v>29.839999999999996</v>
      </c>
      <c r="J250" s="23"/>
    </row>
    <row r="251" spans="1:10" ht="16" x14ac:dyDescent="0.2">
      <c r="A251" s="63"/>
      <c r="B251" s="75"/>
      <c r="C251" s="66"/>
      <c r="D251" s="66" t="s">
        <v>412</v>
      </c>
      <c r="E251" s="78">
        <v>10000</v>
      </c>
      <c r="F251" s="78">
        <v>3.42</v>
      </c>
      <c r="G251" s="78"/>
      <c r="H251" s="78">
        <f>F251</f>
        <v>3.42</v>
      </c>
      <c r="I251" s="78"/>
      <c r="J251" s="23"/>
    </row>
    <row r="252" spans="1:10" ht="16" x14ac:dyDescent="0.2">
      <c r="A252" s="63"/>
      <c r="B252" s="75"/>
      <c r="C252" s="66"/>
      <c r="D252" s="66" t="s">
        <v>413</v>
      </c>
      <c r="E252" s="78">
        <v>150000</v>
      </c>
      <c r="F252" s="78">
        <v>6.27</v>
      </c>
      <c r="G252" s="78"/>
      <c r="H252" s="78">
        <f>F252</f>
        <v>6.27</v>
      </c>
      <c r="I252" s="78"/>
      <c r="J252" s="23"/>
    </row>
    <row r="253" spans="1:10" ht="16" x14ac:dyDescent="0.2">
      <c r="A253" s="63"/>
      <c r="B253" s="75"/>
      <c r="C253" s="66"/>
      <c r="D253" s="66" t="s">
        <v>418</v>
      </c>
      <c r="E253" s="78">
        <v>150000</v>
      </c>
      <c r="F253" s="78">
        <v>6.6</v>
      </c>
      <c r="G253" s="78"/>
      <c r="H253" s="78">
        <f>F253</f>
        <v>6.6</v>
      </c>
      <c r="I253" s="78"/>
      <c r="J253" s="23"/>
    </row>
    <row r="254" spans="1:10" ht="16" x14ac:dyDescent="0.2">
      <c r="A254" s="63"/>
      <c r="B254" s="75"/>
      <c r="C254" s="66"/>
      <c r="D254" s="66" t="s">
        <v>414</v>
      </c>
      <c r="E254" s="78">
        <v>10000</v>
      </c>
      <c r="F254" s="78">
        <v>0.35</v>
      </c>
      <c r="G254" s="78"/>
      <c r="H254" s="78">
        <f>F254</f>
        <v>0.35</v>
      </c>
      <c r="I254" s="78"/>
      <c r="J254" s="23"/>
    </row>
    <row r="255" spans="1:10" ht="16" x14ac:dyDescent="0.2">
      <c r="A255" s="63"/>
      <c r="B255" s="75"/>
      <c r="C255" s="66"/>
      <c r="D255" s="66"/>
      <c r="E255" s="78"/>
      <c r="F255" s="78"/>
      <c r="G255" s="78"/>
      <c r="H255" s="78"/>
      <c r="I255" s="78"/>
      <c r="J255" s="23"/>
    </row>
    <row r="256" spans="1:10" ht="16" x14ac:dyDescent="0.2">
      <c r="A256" s="63">
        <v>68</v>
      </c>
      <c r="B256" s="75" t="s">
        <v>304</v>
      </c>
      <c r="C256" s="66" t="s">
        <v>186</v>
      </c>
      <c r="D256" s="66" t="s">
        <v>411</v>
      </c>
      <c r="E256" s="78">
        <v>250000</v>
      </c>
      <c r="F256" s="78">
        <v>48.24</v>
      </c>
      <c r="G256" s="78">
        <f>H256-F256</f>
        <v>2.009999999999998</v>
      </c>
      <c r="H256" s="78">
        <v>50.25</v>
      </c>
      <c r="I256" s="78">
        <f>SUM(H256:H259)</f>
        <v>91.55</v>
      </c>
      <c r="J256" s="23"/>
    </row>
    <row r="257" spans="1:10" ht="16" x14ac:dyDescent="0.2">
      <c r="A257" s="63"/>
      <c r="B257" s="75"/>
      <c r="C257" s="66"/>
      <c r="D257" s="66" t="s">
        <v>417</v>
      </c>
      <c r="E257" s="78">
        <v>45000</v>
      </c>
      <c r="F257" s="78">
        <v>19.850000000000001</v>
      </c>
      <c r="G257" s="78"/>
      <c r="H257" s="78">
        <f>F257</f>
        <v>19.850000000000001</v>
      </c>
      <c r="I257" s="78"/>
      <c r="J257" s="23"/>
    </row>
    <row r="258" spans="1:10" ht="16" x14ac:dyDescent="0.2">
      <c r="A258" s="63"/>
      <c r="B258" s="75"/>
      <c r="C258" s="66"/>
      <c r="D258" s="66" t="s">
        <v>413</v>
      </c>
      <c r="E258" s="78">
        <v>250000</v>
      </c>
      <c r="F258" s="78">
        <v>10.45</v>
      </c>
      <c r="G258" s="78"/>
      <c r="H258" s="78">
        <f>F258</f>
        <v>10.45</v>
      </c>
      <c r="I258" s="78"/>
      <c r="J258" s="23"/>
    </row>
    <row r="259" spans="1:10" ht="16" x14ac:dyDescent="0.2">
      <c r="A259" s="63"/>
      <c r="B259" s="75"/>
      <c r="C259" s="66"/>
      <c r="D259" s="66" t="s">
        <v>418</v>
      </c>
      <c r="E259" s="78">
        <v>250000</v>
      </c>
      <c r="F259" s="78">
        <v>11</v>
      </c>
      <c r="G259" s="78"/>
      <c r="H259" s="78">
        <f>F259</f>
        <v>11</v>
      </c>
      <c r="I259" s="78"/>
      <c r="J259" s="23"/>
    </row>
    <row r="260" spans="1:10" ht="16" x14ac:dyDescent="0.2">
      <c r="A260" s="63"/>
      <c r="B260" s="75"/>
      <c r="C260" s="66"/>
      <c r="D260" s="66"/>
      <c r="E260" s="78"/>
      <c r="F260" s="78"/>
      <c r="G260" s="78"/>
      <c r="H260" s="78"/>
      <c r="I260" s="78"/>
      <c r="J260" s="23"/>
    </row>
    <row r="261" spans="1:10" ht="16" x14ac:dyDescent="0.2">
      <c r="A261" s="63">
        <f>A256+1</f>
        <v>69</v>
      </c>
      <c r="B261" s="75" t="s">
        <v>305</v>
      </c>
      <c r="C261" s="66" t="s">
        <v>236</v>
      </c>
      <c r="D261" s="66" t="s">
        <v>411</v>
      </c>
      <c r="E261" s="78">
        <v>10000</v>
      </c>
      <c r="F261" s="78">
        <v>0</v>
      </c>
      <c r="G261" s="78">
        <f>H261-F261</f>
        <v>14.08</v>
      </c>
      <c r="H261" s="78">
        <v>14.08</v>
      </c>
      <c r="I261" s="78">
        <f>H261</f>
        <v>14.08</v>
      </c>
      <c r="J261" s="23"/>
    </row>
    <row r="262" spans="1:10" ht="16" x14ac:dyDescent="0.2">
      <c r="A262" s="63"/>
      <c r="B262" s="75"/>
      <c r="C262" s="66"/>
      <c r="D262" s="66"/>
      <c r="E262" s="78"/>
      <c r="F262" s="78"/>
      <c r="G262" s="78"/>
      <c r="H262" s="78"/>
      <c r="I262" s="78"/>
      <c r="J262" s="23"/>
    </row>
    <row r="263" spans="1:10" ht="16" x14ac:dyDescent="0.2">
      <c r="A263" s="63">
        <f>A261+1</f>
        <v>70</v>
      </c>
      <c r="B263" s="75" t="s">
        <v>382</v>
      </c>
      <c r="C263" s="66" t="s">
        <v>383</v>
      </c>
      <c r="D263" s="66" t="s">
        <v>411</v>
      </c>
      <c r="E263" s="78">
        <v>10000</v>
      </c>
      <c r="F263" s="78">
        <v>0</v>
      </c>
      <c r="G263" s="78">
        <f>H263-F263</f>
        <v>3.08</v>
      </c>
      <c r="H263" s="78">
        <v>3.08</v>
      </c>
      <c r="I263" s="78">
        <f>H263</f>
        <v>3.08</v>
      </c>
      <c r="J263" s="23"/>
    </row>
    <row r="264" spans="1:10" ht="16" x14ac:dyDescent="0.2">
      <c r="A264" s="63"/>
      <c r="B264" s="75"/>
      <c r="C264" s="66"/>
      <c r="D264" s="66"/>
      <c r="E264" s="78"/>
      <c r="F264" s="78"/>
      <c r="G264" s="78"/>
      <c r="H264" s="78"/>
      <c r="I264" s="78"/>
      <c r="J264" s="23"/>
    </row>
    <row r="265" spans="1:10" ht="16" x14ac:dyDescent="0.2">
      <c r="A265" s="63">
        <f>A263+1</f>
        <v>71</v>
      </c>
      <c r="B265" s="75" t="s">
        <v>306</v>
      </c>
      <c r="C265" s="66" t="s">
        <v>135</v>
      </c>
      <c r="D265" s="66" t="s">
        <v>411</v>
      </c>
      <c r="E265" s="78">
        <v>10000</v>
      </c>
      <c r="F265" s="79">
        <v>0</v>
      </c>
      <c r="G265" s="78">
        <f>H265-F265</f>
        <v>5.0199999999999996</v>
      </c>
      <c r="H265" s="79">
        <v>5.0199999999999996</v>
      </c>
      <c r="I265" s="79">
        <f>SUM(H265:H268)</f>
        <v>13.95</v>
      </c>
      <c r="J265" s="23"/>
    </row>
    <row r="266" spans="1:10" ht="16" x14ac:dyDescent="0.2">
      <c r="A266" s="63"/>
      <c r="B266" s="75"/>
      <c r="C266" s="66"/>
      <c r="D266" s="173" t="s">
        <v>413</v>
      </c>
      <c r="E266" s="78">
        <v>100000</v>
      </c>
      <c r="F266" s="79">
        <v>4.18</v>
      </c>
      <c r="G266" s="79"/>
      <c r="H266" s="79">
        <f>F266</f>
        <v>4.18</v>
      </c>
      <c r="I266" s="79"/>
      <c r="J266" s="23"/>
    </row>
    <row r="267" spans="1:10" ht="16" x14ac:dyDescent="0.2">
      <c r="A267" s="63"/>
      <c r="B267" s="75"/>
      <c r="C267" s="66"/>
      <c r="D267" s="173" t="s">
        <v>418</v>
      </c>
      <c r="E267" s="78">
        <v>100000</v>
      </c>
      <c r="F267" s="79">
        <v>4.4000000000000004</v>
      </c>
      <c r="G267" s="79"/>
      <c r="H267" s="79">
        <f>F267</f>
        <v>4.4000000000000004</v>
      </c>
      <c r="I267" s="79"/>
      <c r="J267" s="23"/>
    </row>
    <row r="268" spans="1:10" ht="16" x14ac:dyDescent="0.2">
      <c r="A268" s="63"/>
      <c r="B268" s="75"/>
      <c r="C268" s="66"/>
      <c r="D268" s="173" t="s">
        <v>414</v>
      </c>
      <c r="E268" s="78">
        <v>10000</v>
      </c>
      <c r="F268" s="79">
        <v>0.35</v>
      </c>
      <c r="G268" s="79"/>
      <c r="H268" s="79">
        <f>F268</f>
        <v>0.35</v>
      </c>
      <c r="I268" s="79"/>
      <c r="J268" s="23"/>
    </row>
    <row r="269" spans="1:10" ht="16" x14ac:dyDescent="0.2">
      <c r="A269" s="63"/>
      <c r="B269" s="75"/>
      <c r="C269" s="66"/>
      <c r="D269" s="66"/>
      <c r="E269" s="78"/>
      <c r="F269" s="79"/>
      <c r="G269" s="79"/>
      <c r="H269" s="79"/>
      <c r="I269" s="79"/>
      <c r="J269" s="23"/>
    </row>
    <row r="270" spans="1:10" ht="16" x14ac:dyDescent="0.2">
      <c r="A270" s="63">
        <f>A265+1</f>
        <v>72</v>
      </c>
      <c r="B270" s="75" t="s">
        <v>307</v>
      </c>
      <c r="C270" s="66" t="s">
        <v>42</v>
      </c>
      <c r="D270" s="66" t="s">
        <v>411</v>
      </c>
      <c r="E270" s="78">
        <v>250000</v>
      </c>
      <c r="F270" s="79">
        <v>30.24</v>
      </c>
      <c r="G270" s="78">
        <f>H270-F270</f>
        <v>1.2600000000000016</v>
      </c>
      <c r="H270" s="79">
        <v>31.5</v>
      </c>
      <c r="I270" s="79">
        <f>SUM(H270:H275)</f>
        <v>78.77</v>
      </c>
      <c r="J270" s="23"/>
    </row>
    <row r="271" spans="1:10" ht="16" x14ac:dyDescent="0.2">
      <c r="A271" s="63"/>
      <c r="B271" s="75"/>
      <c r="C271" s="66"/>
      <c r="D271" s="173" t="s">
        <v>417</v>
      </c>
      <c r="E271" s="78">
        <v>50000</v>
      </c>
      <c r="F271" s="79">
        <v>22.05</v>
      </c>
      <c r="G271" s="79"/>
      <c r="H271" s="79">
        <f>F271</f>
        <v>22.05</v>
      </c>
      <c r="I271" s="79"/>
      <c r="J271" s="23"/>
    </row>
    <row r="272" spans="1:10" ht="16" x14ac:dyDescent="0.2">
      <c r="A272" s="63"/>
      <c r="B272" s="75"/>
      <c r="C272" s="66"/>
      <c r="D272" s="173" t="s">
        <v>412</v>
      </c>
      <c r="E272" s="78">
        <v>10000</v>
      </c>
      <c r="F272" s="79">
        <v>3.42</v>
      </c>
      <c r="G272" s="79"/>
      <c r="H272" s="79">
        <f>F272</f>
        <v>3.42</v>
      </c>
      <c r="I272" s="79"/>
      <c r="J272" s="23"/>
    </row>
    <row r="273" spans="1:10" ht="16" x14ac:dyDescent="0.2">
      <c r="A273" s="63"/>
      <c r="B273" s="75"/>
      <c r="C273" s="66"/>
      <c r="D273" s="173" t="s">
        <v>413</v>
      </c>
      <c r="E273" s="78">
        <v>250000</v>
      </c>
      <c r="F273" s="79">
        <v>10.45</v>
      </c>
      <c r="G273" s="79"/>
      <c r="H273" s="79">
        <f>F273</f>
        <v>10.45</v>
      </c>
      <c r="I273" s="79"/>
      <c r="J273" s="23"/>
    </row>
    <row r="274" spans="1:10" ht="16" x14ac:dyDescent="0.2">
      <c r="A274" s="63"/>
      <c r="B274" s="75"/>
      <c r="C274" s="66"/>
      <c r="D274" s="173" t="s">
        <v>418</v>
      </c>
      <c r="E274" s="78">
        <v>250000</v>
      </c>
      <c r="F274" s="79">
        <v>11</v>
      </c>
      <c r="G274" s="79"/>
      <c r="H274" s="79">
        <f>F274</f>
        <v>11</v>
      </c>
      <c r="I274" s="79"/>
      <c r="J274" s="23"/>
    </row>
    <row r="275" spans="1:10" ht="16" x14ac:dyDescent="0.2">
      <c r="A275" s="63"/>
      <c r="B275" s="75"/>
      <c r="C275" s="66"/>
      <c r="D275" s="173" t="s">
        <v>414</v>
      </c>
      <c r="E275" s="78">
        <v>10000</v>
      </c>
      <c r="F275" s="79">
        <v>0.35</v>
      </c>
      <c r="G275" s="79"/>
      <c r="H275" s="79">
        <f>F275</f>
        <v>0.35</v>
      </c>
      <c r="I275" s="79"/>
      <c r="J275" s="23"/>
    </row>
    <row r="276" spans="1:10" ht="16" x14ac:dyDescent="0.2">
      <c r="A276" s="63"/>
      <c r="B276" s="75"/>
      <c r="C276" s="66"/>
      <c r="D276" s="66"/>
      <c r="E276" s="79"/>
      <c r="F276" s="79"/>
      <c r="G276" s="79"/>
      <c r="H276" s="79"/>
      <c r="I276" s="79"/>
      <c r="J276" s="23"/>
    </row>
    <row r="277" spans="1:10" ht="16" x14ac:dyDescent="0.2">
      <c r="A277" s="63">
        <f>A270+1</f>
        <v>73</v>
      </c>
      <c r="B277" s="75" t="s">
        <v>308</v>
      </c>
      <c r="C277" s="66" t="s">
        <v>43</v>
      </c>
      <c r="D277" s="66" t="s">
        <v>411</v>
      </c>
      <c r="E277" s="79">
        <v>180000</v>
      </c>
      <c r="F277" s="79">
        <v>136.34</v>
      </c>
      <c r="G277" s="78">
        <f>H277-F277</f>
        <v>8.0200000000000102</v>
      </c>
      <c r="H277" s="79">
        <v>144.36000000000001</v>
      </c>
      <c r="I277" s="79">
        <f>SUM(H277:H280)</f>
        <v>179.56</v>
      </c>
      <c r="J277" s="23"/>
    </row>
    <row r="278" spans="1:10" ht="16" x14ac:dyDescent="0.2">
      <c r="A278" s="63"/>
      <c r="B278" s="75"/>
      <c r="C278" s="66"/>
      <c r="D278" s="66" t="s">
        <v>417</v>
      </c>
      <c r="E278" s="79">
        <v>10000</v>
      </c>
      <c r="F278" s="79">
        <v>19.760000000000002</v>
      </c>
      <c r="G278" s="79"/>
      <c r="H278" s="79">
        <f>F278</f>
        <v>19.760000000000002</v>
      </c>
      <c r="I278" s="79"/>
      <c r="J278" s="23"/>
    </row>
    <row r="279" spans="1:10" ht="16" x14ac:dyDescent="0.2">
      <c r="A279" s="63"/>
      <c r="B279" s="75"/>
      <c r="C279" s="66"/>
      <c r="D279" s="66" t="s">
        <v>413</v>
      </c>
      <c r="E279" s="79">
        <v>180000</v>
      </c>
      <c r="F279" s="79">
        <v>7.52</v>
      </c>
      <c r="G279" s="79"/>
      <c r="H279" s="79">
        <f>F279</f>
        <v>7.52</v>
      </c>
      <c r="I279" s="79"/>
      <c r="J279" s="23"/>
    </row>
    <row r="280" spans="1:10" ht="16" x14ac:dyDescent="0.2">
      <c r="A280" s="63"/>
      <c r="B280" s="75"/>
      <c r="C280" s="66"/>
      <c r="D280" s="66" t="s">
        <v>418</v>
      </c>
      <c r="E280" s="78">
        <v>180000</v>
      </c>
      <c r="F280" s="79">
        <v>7.92</v>
      </c>
      <c r="G280" s="79"/>
      <c r="H280" s="79">
        <f>F280</f>
        <v>7.92</v>
      </c>
      <c r="I280" s="79"/>
      <c r="J280" s="23"/>
    </row>
    <row r="281" spans="1:10" ht="16" x14ac:dyDescent="0.2">
      <c r="A281" s="63"/>
      <c r="B281" s="75"/>
      <c r="C281" s="66"/>
      <c r="D281" s="66"/>
      <c r="E281" s="79"/>
      <c r="F281" s="79"/>
      <c r="G281" s="79"/>
      <c r="H281" s="79"/>
      <c r="I281" s="79"/>
      <c r="J281" s="23"/>
    </row>
    <row r="282" spans="1:10" ht="16" x14ac:dyDescent="0.2">
      <c r="A282" s="63">
        <v>74</v>
      </c>
      <c r="B282" s="75" t="s">
        <v>339</v>
      </c>
      <c r="C282" s="66" t="s">
        <v>340</v>
      </c>
      <c r="D282" s="66" t="s">
        <v>411</v>
      </c>
      <c r="E282" s="78">
        <v>20000</v>
      </c>
      <c r="F282" s="78">
        <v>1.26</v>
      </c>
      <c r="G282" s="78">
        <f>H282-F282</f>
        <v>1.26</v>
      </c>
      <c r="H282" s="78">
        <v>2.52</v>
      </c>
      <c r="I282" s="78">
        <f>SUM(H282:H283)</f>
        <v>2.94</v>
      </c>
      <c r="J282" s="23"/>
    </row>
    <row r="283" spans="1:10" ht="16" x14ac:dyDescent="0.2">
      <c r="A283" s="63"/>
      <c r="B283" s="75"/>
      <c r="C283" s="66"/>
      <c r="D283" s="66" t="s">
        <v>413</v>
      </c>
      <c r="E283" s="78">
        <v>10000</v>
      </c>
      <c r="F283" s="78">
        <v>0.42</v>
      </c>
      <c r="G283" s="78"/>
      <c r="H283" s="78">
        <f>F283</f>
        <v>0.42</v>
      </c>
      <c r="I283" s="78"/>
      <c r="J283" s="23"/>
    </row>
    <row r="284" spans="1:10" ht="16" x14ac:dyDescent="0.2">
      <c r="A284" s="63"/>
      <c r="B284" s="75"/>
      <c r="C284" s="66"/>
      <c r="D284" s="66"/>
      <c r="E284" s="78"/>
      <c r="F284" s="78"/>
      <c r="G284" s="78"/>
      <c r="H284" s="78"/>
      <c r="I284" s="78"/>
      <c r="J284" s="23"/>
    </row>
    <row r="285" spans="1:10" ht="16" x14ac:dyDescent="0.2">
      <c r="A285" s="63">
        <f>A282+1</f>
        <v>75</v>
      </c>
      <c r="B285" s="75" t="s">
        <v>310</v>
      </c>
      <c r="C285" s="66" t="s">
        <v>44</v>
      </c>
      <c r="D285" s="66" t="s">
        <v>411</v>
      </c>
      <c r="E285" s="79">
        <v>10000</v>
      </c>
      <c r="F285" s="79">
        <v>0</v>
      </c>
      <c r="G285" s="78">
        <f>H285-F285</f>
        <v>8.02</v>
      </c>
      <c r="H285" s="79">
        <v>8.02</v>
      </c>
      <c r="I285" s="79">
        <f>SUM(H285:H286)</f>
        <v>8.44</v>
      </c>
      <c r="J285" s="23"/>
    </row>
    <row r="286" spans="1:10" ht="16" x14ac:dyDescent="0.2">
      <c r="A286" s="63"/>
      <c r="B286" s="75"/>
      <c r="C286" s="66"/>
      <c r="D286" s="66" t="s">
        <v>413</v>
      </c>
      <c r="E286" s="79">
        <v>10000</v>
      </c>
      <c r="F286" s="79">
        <v>0.42</v>
      </c>
      <c r="G286" s="79"/>
      <c r="H286" s="79">
        <f>F286</f>
        <v>0.42</v>
      </c>
      <c r="I286" s="79"/>
      <c r="J286" s="23"/>
    </row>
    <row r="287" spans="1:10" ht="16" x14ac:dyDescent="0.2">
      <c r="A287" s="63"/>
      <c r="B287" s="75"/>
      <c r="C287" s="66"/>
      <c r="D287" s="66"/>
      <c r="E287" s="79"/>
      <c r="F287" s="79"/>
      <c r="G287" s="79"/>
      <c r="H287" s="79"/>
      <c r="I287" s="79"/>
      <c r="J287" s="23"/>
    </row>
    <row r="288" spans="1:10" ht="16" x14ac:dyDescent="0.2">
      <c r="A288" s="63">
        <f>A285+1</f>
        <v>76</v>
      </c>
      <c r="B288" s="75" t="s">
        <v>311</v>
      </c>
      <c r="C288" s="66" t="s">
        <v>96</v>
      </c>
      <c r="D288" s="66" t="s">
        <v>411</v>
      </c>
      <c r="E288" s="79">
        <v>30000</v>
      </c>
      <c r="F288" s="79">
        <v>2.52</v>
      </c>
      <c r="G288" s="78">
        <f>H288-F288</f>
        <v>1.2599999999999998</v>
      </c>
      <c r="H288" s="79">
        <v>3.78</v>
      </c>
      <c r="I288" s="79">
        <f>SUM(H288:H289)</f>
        <v>4.2</v>
      </c>
      <c r="J288" s="23"/>
    </row>
    <row r="289" spans="1:10" ht="16" x14ac:dyDescent="0.2">
      <c r="A289" s="63"/>
      <c r="B289" s="75"/>
      <c r="C289" s="66"/>
      <c r="D289" s="66" t="s">
        <v>413</v>
      </c>
      <c r="E289" s="79">
        <v>10000</v>
      </c>
      <c r="F289" s="79">
        <v>0.42</v>
      </c>
      <c r="G289" s="79"/>
      <c r="H289" s="79">
        <f>F289</f>
        <v>0.42</v>
      </c>
      <c r="I289" s="79"/>
      <c r="J289" s="23"/>
    </row>
    <row r="290" spans="1:10" ht="16" x14ac:dyDescent="0.2">
      <c r="A290" s="63"/>
      <c r="B290" s="75"/>
      <c r="C290" s="66"/>
      <c r="D290" s="66"/>
      <c r="E290" s="79"/>
      <c r="F290" s="79"/>
      <c r="G290" s="79"/>
      <c r="H290" s="79"/>
      <c r="I290" s="79"/>
      <c r="J290" s="23"/>
    </row>
    <row r="291" spans="1:10" ht="16" x14ac:dyDescent="0.2">
      <c r="A291" s="63">
        <v>77</v>
      </c>
      <c r="B291" s="75" t="s">
        <v>498</v>
      </c>
      <c r="C291" s="66" t="s">
        <v>496</v>
      </c>
      <c r="D291" s="66" t="s">
        <v>411</v>
      </c>
      <c r="E291" s="79">
        <v>10000</v>
      </c>
      <c r="F291" s="79">
        <v>0</v>
      </c>
      <c r="G291" s="79">
        <v>0.91</v>
      </c>
      <c r="H291" s="79">
        <f>SUM(F291:G291)</f>
        <v>0.91</v>
      </c>
      <c r="I291" s="79">
        <f>H291</f>
        <v>0.91</v>
      </c>
      <c r="J291" s="23"/>
    </row>
    <row r="292" spans="1:10" ht="16" x14ac:dyDescent="0.2">
      <c r="A292" s="63"/>
      <c r="B292" s="75"/>
      <c r="C292" s="66"/>
      <c r="D292" s="66"/>
      <c r="E292" s="79"/>
      <c r="F292" s="79"/>
      <c r="G292" s="79"/>
      <c r="H292" s="79"/>
      <c r="I292" s="79"/>
      <c r="J292" s="23"/>
    </row>
    <row r="293" spans="1:10" ht="16" x14ac:dyDescent="0.2">
      <c r="A293" s="63">
        <v>78</v>
      </c>
      <c r="B293" s="75" t="s">
        <v>312</v>
      </c>
      <c r="C293" s="66" t="s">
        <v>137</v>
      </c>
      <c r="D293" s="66" t="s">
        <v>411</v>
      </c>
      <c r="E293" s="79">
        <v>100000</v>
      </c>
      <c r="F293" s="79">
        <f>H293-G293</f>
        <v>5.9399999999999995</v>
      </c>
      <c r="G293" s="78">
        <v>0.66</v>
      </c>
      <c r="H293" s="79">
        <v>6.6</v>
      </c>
      <c r="I293" s="79">
        <f>SUM(H293:H294)</f>
        <v>10.78</v>
      </c>
      <c r="J293" s="23"/>
    </row>
    <row r="294" spans="1:10" ht="16" x14ac:dyDescent="0.2">
      <c r="A294" s="63"/>
      <c r="B294" s="75"/>
      <c r="C294" s="66"/>
      <c r="D294" s="66" t="s">
        <v>413</v>
      </c>
      <c r="E294" s="79">
        <v>100000</v>
      </c>
      <c r="F294" s="79">
        <v>4.18</v>
      </c>
      <c r="G294" s="79"/>
      <c r="H294" s="79">
        <f>F294</f>
        <v>4.18</v>
      </c>
      <c r="I294" s="79"/>
      <c r="J294" s="23"/>
    </row>
    <row r="295" spans="1:10" ht="16" x14ac:dyDescent="0.2">
      <c r="A295" s="63"/>
      <c r="B295" s="75"/>
      <c r="C295" s="66"/>
      <c r="D295" s="66"/>
      <c r="E295" s="79"/>
      <c r="F295" s="79"/>
      <c r="G295" s="79"/>
      <c r="H295" s="79"/>
      <c r="I295" s="79"/>
      <c r="J295" s="23"/>
    </row>
    <row r="296" spans="1:10" ht="16" x14ac:dyDescent="0.2">
      <c r="A296" s="63">
        <f>A293+1</f>
        <v>79</v>
      </c>
      <c r="B296" s="75" t="s">
        <v>313</v>
      </c>
      <c r="C296" s="66" t="s">
        <v>45</v>
      </c>
      <c r="D296" s="66" t="s">
        <v>411</v>
      </c>
      <c r="E296" s="78">
        <v>10000</v>
      </c>
      <c r="F296" s="78">
        <v>0</v>
      </c>
      <c r="G296" s="78">
        <v>2.0099999999999998</v>
      </c>
      <c r="H296" s="78">
        <v>2.0099999999999998</v>
      </c>
      <c r="I296" s="78">
        <f>H296</f>
        <v>2.0099999999999998</v>
      </c>
      <c r="J296" s="211"/>
    </row>
    <row r="297" spans="1:10" ht="16" x14ac:dyDescent="0.2">
      <c r="A297" s="63"/>
      <c r="B297" s="75"/>
      <c r="C297" s="66"/>
      <c r="D297" s="66"/>
      <c r="E297" s="79"/>
      <c r="F297" s="79"/>
      <c r="G297" s="79"/>
      <c r="H297" s="79"/>
      <c r="I297" s="79"/>
      <c r="J297" s="23"/>
    </row>
    <row r="298" spans="1:10" ht="16" x14ac:dyDescent="0.2">
      <c r="A298" s="63">
        <f>A296+1</f>
        <v>80</v>
      </c>
      <c r="B298" s="75" t="s">
        <v>314</v>
      </c>
      <c r="C298" s="66" t="s">
        <v>230</v>
      </c>
      <c r="D298" s="66" t="s">
        <v>411</v>
      </c>
      <c r="E298" s="79">
        <v>100000</v>
      </c>
      <c r="F298" s="79">
        <v>27.72</v>
      </c>
      <c r="G298" s="78">
        <f>H298-F298</f>
        <v>3.0800000000000018</v>
      </c>
      <c r="H298" s="79">
        <v>30.8</v>
      </c>
      <c r="I298" s="79">
        <f>SUM(H298:H302)</f>
        <v>65.819999999999993</v>
      </c>
      <c r="J298" s="23"/>
    </row>
    <row r="299" spans="1:10" ht="16" x14ac:dyDescent="0.2">
      <c r="A299" s="63"/>
      <c r="B299" s="75"/>
      <c r="C299" s="66"/>
      <c r="D299" s="66" t="s">
        <v>417</v>
      </c>
      <c r="E299" s="79">
        <v>50000</v>
      </c>
      <c r="F299" s="79">
        <v>22.05</v>
      </c>
      <c r="G299" s="79"/>
      <c r="H299" s="79">
        <f>F299</f>
        <v>22.05</v>
      </c>
      <c r="I299" s="79"/>
      <c r="J299" s="23"/>
    </row>
    <row r="300" spans="1:10" ht="16" x14ac:dyDescent="0.2">
      <c r="A300" s="63"/>
      <c r="B300" s="75"/>
      <c r="C300" s="66"/>
      <c r="D300" s="66" t="s">
        <v>412</v>
      </c>
      <c r="E300" s="79">
        <v>10000</v>
      </c>
      <c r="F300" s="79">
        <v>3.42</v>
      </c>
      <c r="G300" s="79"/>
      <c r="H300" s="79">
        <f>F300</f>
        <v>3.42</v>
      </c>
      <c r="I300" s="79"/>
      <c r="J300" s="23"/>
    </row>
    <row r="301" spans="1:10" ht="16" x14ac:dyDescent="0.2">
      <c r="A301" s="63"/>
      <c r="B301" s="75"/>
      <c r="C301" s="66"/>
      <c r="D301" s="66" t="s">
        <v>413</v>
      </c>
      <c r="E301" s="79">
        <v>220000</v>
      </c>
      <c r="F301" s="79">
        <v>9.1999999999999993</v>
      </c>
      <c r="G301" s="79"/>
      <c r="H301" s="79">
        <f>F301</f>
        <v>9.1999999999999993</v>
      </c>
      <c r="I301" s="79"/>
      <c r="J301" s="23"/>
    </row>
    <row r="302" spans="1:10" ht="16" x14ac:dyDescent="0.2">
      <c r="A302" s="63"/>
      <c r="B302" s="75"/>
      <c r="C302" s="66"/>
      <c r="D302" s="66" t="s">
        <v>414</v>
      </c>
      <c r="E302" s="79">
        <v>10000</v>
      </c>
      <c r="F302" s="79">
        <v>0.35</v>
      </c>
      <c r="G302" s="79"/>
      <c r="H302" s="79">
        <f>F302</f>
        <v>0.35</v>
      </c>
      <c r="I302" s="79"/>
      <c r="J302" s="23"/>
    </row>
    <row r="303" spans="1:10" ht="16" x14ac:dyDescent="0.2">
      <c r="A303" s="63"/>
      <c r="B303" s="75"/>
      <c r="C303" s="66"/>
      <c r="D303" s="66"/>
      <c r="E303" s="79"/>
      <c r="F303" s="79"/>
      <c r="G303" s="79"/>
      <c r="H303" s="79"/>
      <c r="I303" s="79"/>
      <c r="J303" s="23"/>
    </row>
    <row r="304" spans="1:10" ht="16" x14ac:dyDescent="0.2">
      <c r="A304" s="63">
        <f>A298+1</f>
        <v>81</v>
      </c>
      <c r="B304" s="75" t="s">
        <v>315</v>
      </c>
      <c r="C304" s="66" t="s">
        <v>334</v>
      </c>
      <c r="D304" s="66" t="s">
        <v>411</v>
      </c>
      <c r="E304" s="78">
        <v>80000</v>
      </c>
      <c r="F304" s="78">
        <f>H304-G304</f>
        <v>21.560000000000002</v>
      </c>
      <c r="G304" s="78">
        <v>3.08</v>
      </c>
      <c r="H304" s="78">
        <v>24.64</v>
      </c>
      <c r="I304" s="78">
        <f>SUM(H304:H309)</f>
        <v>72.259999999999991</v>
      </c>
      <c r="J304" s="23"/>
    </row>
    <row r="305" spans="1:10" ht="16" x14ac:dyDescent="0.2">
      <c r="A305" s="63"/>
      <c r="B305" s="75"/>
      <c r="C305" s="66"/>
      <c r="D305" s="173" t="s">
        <v>417</v>
      </c>
      <c r="E305" s="78">
        <v>50000</v>
      </c>
      <c r="F305" s="78">
        <v>14.15</v>
      </c>
      <c r="G305" s="78"/>
      <c r="H305" s="78">
        <f>F305</f>
        <v>14.15</v>
      </c>
      <c r="I305" s="78"/>
      <c r="J305" s="91"/>
    </row>
    <row r="306" spans="1:10" ht="16" x14ac:dyDescent="0.2">
      <c r="A306" s="63"/>
      <c r="B306" s="75"/>
      <c r="C306" s="66"/>
      <c r="D306" s="173" t="s">
        <v>412</v>
      </c>
      <c r="E306" s="78">
        <v>10000</v>
      </c>
      <c r="F306" s="78">
        <v>3.42</v>
      </c>
      <c r="G306" s="78"/>
      <c r="H306" s="78">
        <f>F306</f>
        <v>3.42</v>
      </c>
      <c r="I306" s="78"/>
      <c r="J306" s="91"/>
    </row>
    <row r="307" spans="1:10" ht="16" x14ac:dyDescent="0.2">
      <c r="A307" s="63"/>
      <c r="B307" s="75"/>
      <c r="C307" s="66"/>
      <c r="D307" s="173" t="s">
        <v>413</v>
      </c>
      <c r="E307" s="78">
        <v>500000</v>
      </c>
      <c r="F307" s="78">
        <v>20.9</v>
      </c>
      <c r="G307" s="78"/>
      <c r="H307" s="78">
        <f>F307</f>
        <v>20.9</v>
      </c>
      <c r="I307" s="78"/>
      <c r="J307" s="91"/>
    </row>
    <row r="308" spans="1:10" ht="16" x14ac:dyDescent="0.2">
      <c r="A308" s="63"/>
      <c r="B308" s="75"/>
      <c r="C308" s="66"/>
      <c r="D308" s="173" t="s">
        <v>418</v>
      </c>
      <c r="E308" s="78">
        <v>200000</v>
      </c>
      <c r="F308" s="78">
        <v>8.8000000000000007</v>
      </c>
      <c r="G308" s="78"/>
      <c r="H308" s="78">
        <f>F308</f>
        <v>8.8000000000000007</v>
      </c>
      <c r="I308" s="78"/>
      <c r="J308" s="91"/>
    </row>
    <row r="309" spans="1:10" ht="16" x14ac:dyDescent="0.2">
      <c r="A309" s="63"/>
      <c r="B309" s="75"/>
      <c r="C309" s="66"/>
      <c r="D309" s="173" t="s">
        <v>414</v>
      </c>
      <c r="E309" s="78">
        <v>10000</v>
      </c>
      <c r="F309" s="79">
        <v>0.35</v>
      </c>
      <c r="G309" s="79"/>
      <c r="H309" s="79">
        <f>F309</f>
        <v>0.35</v>
      </c>
      <c r="I309" s="79"/>
      <c r="J309" s="91"/>
    </row>
    <row r="310" spans="1:10" ht="16" x14ac:dyDescent="0.2">
      <c r="A310" s="63"/>
      <c r="B310" s="75"/>
      <c r="C310" s="66"/>
      <c r="D310" s="66"/>
      <c r="E310" s="78"/>
      <c r="F310" s="79"/>
      <c r="G310" s="79"/>
      <c r="H310" s="79"/>
      <c r="I310" s="79"/>
      <c r="J310" s="91"/>
    </row>
    <row r="311" spans="1:10" ht="16" x14ac:dyDescent="0.2">
      <c r="A311" s="63">
        <f>A304+1</f>
        <v>82</v>
      </c>
      <c r="B311" s="75" t="s">
        <v>316</v>
      </c>
      <c r="C311" s="66" t="s">
        <v>182</v>
      </c>
      <c r="D311" s="66" t="s">
        <v>411</v>
      </c>
      <c r="E311" s="78">
        <v>10000</v>
      </c>
      <c r="F311" s="78">
        <v>0</v>
      </c>
      <c r="G311" s="78">
        <f>H311-F311</f>
        <v>0.91</v>
      </c>
      <c r="H311" s="78">
        <v>0.91</v>
      </c>
      <c r="I311" s="78">
        <f>SUM(H311:H312)</f>
        <v>1.54</v>
      </c>
      <c r="J311" s="104"/>
    </row>
    <row r="312" spans="1:10" ht="16" x14ac:dyDescent="0.2">
      <c r="A312" s="63"/>
      <c r="B312" s="75"/>
      <c r="C312" s="66"/>
      <c r="D312" s="66" t="s">
        <v>417</v>
      </c>
      <c r="E312" s="78">
        <v>5000</v>
      </c>
      <c r="F312" s="78">
        <v>0.63</v>
      </c>
      <c r="G312" s="78"/>
      <c r="H312" s="78">
        <f>F312</f>
        <v>0.63</v>
      </c>
      <c r="I312" s="78"/>
      <c r="J312" s="104"/>
    </row>
    <row r="313" spans="1:10" ht="16" x14ac:dyDescent="0.2">
      <c r="A313" s="63"/>
      <c r="B313" s="75"/>
      <c r="C313" s="66"/>
      <c r="D313" s="66"/>
      <c r="E313" s="78"/>
      <c r="F313" s="78"/>
      <c r="G313" s="78"/>
      <c r="H313" s="78"/>
      <c r="I313" s="78"/>
      <c r="J313" s="104"/>
    </row>
    <row r="314" spans="1:10" ht="16" x14ac:dyDescent="0.2">
      <c r="A314" s="63">
        <f>A311+1</f>
        <v>83</v>
      </c>
      <c r="B314" s="75" t="s">
        <v>350</v>
      </c>
      <c r="C314" s="66" t="s">
        <v>366</v>
      </c>
      <c r="D314" s="66" t="s">
        <v>411</v>
      </c>
      <c r="E314" s="78">
        <v>10000</v>
      </c>
      <c r="F314" s="78">
        <v>0</v>
      </c>
      <c r="G314" s="78">
        <f>H314-F314</f>
        <v>3.08</v>
      </c>
      <c r="H314" s="78">
        <v>3.08</v>
      </c>
      <c r="I314" s="78">
        <f>SUM(H314:H319)</f>
        <v>19.840000000000003</v>
      </c>
      <c r="J314" s="104"/>
    </row>
    <row r="315" spans="1:10" ht="16" x14ac:dyDescent="0.2">
      <c r="A315" s="63"/>
      <c r="B315" s="75"/>
      <c r="C315" s="66"/>
      <c r="D315" s="173" t="s">
        <v>417</v>
      </c>
      <c r="E315" s="78">
        <v>10000</v>
      </c>
      <c r="F315" s="78">
        <v>4.41</v>
      </c>
      <c r="G315" s="78"/>
      <c r="H315" s="78">
        <f>F315</f>
        <v>4.41</v>
      </c>
      <c r="I315" s="78"/>
      <c r="J315" s="211"/>
    </row>
    <row r="316" spans="1:10" ht="16" x14ac:dyDescent="0.2">
      <c r="A316" s="63"/>
      <c r="B316" s="75"/>
      <c r="C316" s="66"/>
      <c r="D316" s="173" t="s">
        <v>412</v>
      </c>
      <c r="E316" s="78">
        <v>10000</v>
      </c>
      <c r="F316" s="78">
        <v>3.42</v>
      </c>
      <c r="G316" s="78"/>
      <c r="H316" s="78">
        <f>F316</f>
        <v>3.42</v>
      </c>
      <c r="I316" s="78"/>
      <c r="J316" s="104"/>
    </row>
    <row r="317" spans="1:10" ht="16" x14ac:dyDescent="0.2">
      <c r="A317" s="63"/>
      <c r="B317" s="75"/>
      <c r="C317" s="66"/>
      <c r="D317" s="173" t="s">
        <v>413</v>
      </c>
      <c r="E317" s="78">
        <v>100000</v>
      </c>
      <c r="F317" s="78">
        <v>4.18</v>
      </c>
      <c r="G317" s="78"/>
      <c r="H317" s="78">
        <f>F317</f>
        <v>4.18</v>
      </c>
      <c r="I317" s="78"/>
      <c r="J317" s="104"/>
    </row>
    <row r="318" spans="1:10" ht="16" x14ac:dyDescent="0.2">
      <c r="A318" s="63"/>
      <c r="B318" s="75"/>
      <c r="C318" s="66"/>
      <c r="D318" s="173" t="s">
        <v>418</v>
      </c>
      <c r="E318" s="78">
        <v>100000</v>
      </c>
      <c r="F318" s="78">
        <v>4.4000000000000004</v>
      </c>
      <c r="G318" s="78"/>
      <c r="H318" s="78">
        <f>F318</f>
        <v>4.4000000000000004</v>
      </c>
      <c r="I318" s="78"/>
      <c r="J318" s="104"/>
    </row>
    <row r="319" spans="1:10" ht="16" x14ac:dyDescent="0.2">
      <c r="A319" s="63"/>
      <c r="B319" s="75"/>
      <c r="C319" s="66"/>
      <c r="D319" s="173" t="s">
        <v>414</v>
      </c>
      <c r="E319" s="78">
        <v>10000</v>
      </c>
      <c r="F319" s="78">
        <v>0.35</v>
      </c>
      <c r="G319" s="78"/>
      <c r="H319" s="78">
        <f>F319</f>
        <v>0.35</v>
      </c>
      <c r="I319" s="78"/>
      <c r="J319" s="104"/>
    </row>
    <row r="320" spans="1:10" ht="16" x14ac:dyDescent="0.2">
      <c r="A320" s="63"/>
      <c r="B320" s="75"/>
      <c r="C320" s="66"/>
      <c r="D320" s="66"/>
      <c r="E320" s="78"/>
      <c r="F320" s="78"/>
      <c r="G320" s="78"/>
      <c r="H320" s="78"/>
      <c r="I320" s="78"/>
      <c r="J320" s="104"/>
    </row>
    <row r="321" spans="1:10" ht="16" x14ac:dyDescent="0.2">
      <c r="A321" s="63">
        <f>A314+1</f>
        <v>84</v>
      </c>
      <c r="B321" s="75" t="s">
        <v>317</v>
      </c>
      <c r="C321" s="66" t="s">
        <v>100</v>
      </c>
      <c r="D321" s="66" t="s">
        <v>411</v>
      </c>
      <c r="E321" s="79">
        <v>10000</v>
      </c>
      <c r="F321" s="79">
        <v>0</v>
      </c>
      <c r="G321" s="78">
        <f>H321-F321</f>
        <v>0.66</v>
      </c>
      <c r="H321" s="79">
        <v>0.66</v>
      </c>
      <c r="I321" s="79">
        <f>SUM(H321:H322)</f>
        <v>2.75</v>
      </c>
      <c r="J321" s="23"/>
    </row>
    <row r="322" spans="1:10" ht="16" x14ac:dyDescent="0.2">
      <c r="A322" s="63"/>
      <c r="B322" s="75"/>
      <c r="C322" s="66"/>
      <c r="D322" s="66" t="s">
        <v>413</v>
      </c>
      <c r="E322" s="79">
        <v>50000</v>
      </c>
      <c r="F322" s="79">
        <v>2.09</v>
      </c>
      <c r="G322" s="79"/>
      <c r="H322" s="79">
        <f>F322</f>
        <v>2.09</v>
      </c>
      <c r="I322" s="79"/>
      <c r="J322" s="23"/>
    </row>
    <row r="323" spans="1:10" ht="16" x14ac:dyDescent="0.2">
      <c r="A323" s="63"/>
      <c r="B323" s="75"/>
      <c r="C323" s="66"/>
      <c r="D323" s="66"/>
      <c r="E323" s="79"/>
      <c r="F323" s="79"/>
      <c r="G323" s="79"/>
      <c r="H323" s="79"/>
      <c r="I323" s="79"/>
      <c r="J323" s="23"/>
    </row>
    <row r="324" spans="1:10" ht="16" x14ac:dyDescent="0.2">
      <c r="A324" s="63"/>
      <c r="B324" s="75" t="s">
        <v>442</v>
      </c>
      <c r="C324" s="66" t="s">
        <v>437</v>
      </c>
      <c r="D324" s="66" t="s">
        <v>411</v>
      </c>
      <c r="E324" s="78">
        <v>100000</v>
      </c>
      <c r="F324" s="78">
        <f>H324-G324</f>
        <v>5.9399999999999995</v>
      </c>
      <c r="G324" s="78">
        <v>0.66</v>
      </c>
      <c r="H324" s="78">
        <v>6.6</v>
      </c>
      <c r="I324" s="78">
        <f>SUM(H324:H325)</f>
        <v>10.78</v>
      </c>
      <c r="J324" s="23"/>
    </row>
    <row r="325" spans="1:10" ht="16" x14ac:dyDescent="0.2">
      <c r="A325" s="63"/>
      <c r="B325" s="75"/>
      <c r="C325" s="66"/>
      <c r="D325" s="66" t="s">
        <v>413</v>
      </c>
      <c r="E325" s="78">
        <v>100000</v>
      </c>
      <c r="F325" s="78">
        <v>4.18</v>
      </c>
      <c r="G325" s="78"/>
      <c r="H325" s="78">
        <f>F325</f>
        <v>4.18</v>
      </c>
      <c r="I325" s="223"/>
      <c r="J325" s="23"/>
    </row>
    <row r="326" spans="1:10" ht="16" x14ac:dyDescent="0.2">
      <c r="A326" s="63"/>
      <c r="B326" s="75"/>
      <c r="C326" s="66"/>
      <c r="D326" s="66"/>
      <c r="E326" s="79"/>
      <c r="F326" s="79"/>
      <c r="G326" s="79"/>
      <c r="H326" s="79"/>
      <c r="J326" s="23"/>
    </row>
    <row r="327" spans="1:10" ht="16" x14ac:dyDescent="0.2">
      <c r="A327" s="63">
        <v>84</v>
      </c>
      <c r="B327" s="75" t="s">
        <v>318</v>
      </c>
      <c r="C327" s="66" t="s">
        <v>231</v>
      </c>
      <c r="D327" s="66" t="s">
        <v>411</v>
      </c>
      <c r="E327" s="78">
        <v>250000</v>
      </c>
      <c r="F327" s="78">
        <f>H327-G327</f>
        <v>48.24</v>
      </c>
      <c r="G327" s="78">
        <v>2.0099999999999998</v>
      </c>
      <c r="H327" s="78">
        <v>50.25</v>
      </c>
      <c r="I327" s="78">
        <f>SUM(H327:H332)</f>
        <v>89.62</v>
      </c>
      <c r="J327" s="211"/>
    </row>
    <row r="328" spans="1:10" ht="16" x14ac:dyDescent="0.2">
      <c r="A328" s="63"/>
      <c r="B328" s="75"/>
      <c r="C328" s="66"/>
      <c r="D328" s="173" t="s">
        <v>417</v>
      </c>
      <c r="E328" s="78">
        <v>50000</v>
      </c>
      <c r="F328" s="78">
        <v>14.15</v>
      </c>
      <c r="G328" s="78"/>
      <c r="H328" s="78">
        <f>F328</f>
        <v>14.15</v>
      </c>
      <c r="I328" s="78"/>
      <c r="J328" s="23"/>
    </row>
    <row r="329" spans="1:10" ht="16" x14ac:dyDescent="0.2">
      <c r="A329" s="63"/>
      <c r="B329" s="75"/>
      <c r="C329" s="66"/>
      <c r="D329" s="173" t="s">
        <v>412</v>
      </c>
      <c r="E329" s="78">
        <v>10000</v>
      </c>
      <c r="F329" s="78">
        <v>3.42</v>
      </c>
      <c r="G329" s="78"/>
      <c r="H329" s="78">
        <f>F329</f>
        <v>3.42</v>
      </c>
      <c r="I329" s="78"/>
      <c r="J329" s="23"/>
    </row>
    <row r="330" spans="1:10" ht="16" x14ac:dyDescent="0.2">
      <c r="A330" s="63"/>
      <c r="B330" s="75"/>
      <c r="C330" s="66"/>
      <c r="D330" s="173" t="s">
        <v>413</v>
      </c>
      <c r="E330" s="79">
        <v>250000</v>
      </c>
      <c r="F330" s="79">
        <v>10.45</v>
      </c>
      <c r="G330" s="79"/>
      <c r="H330" s="79">
        <f>F330</f>
        <v>10.45</v>
      </c>
      <c r="I330" s="79"/>
      <c r="J330" s="23"/>
    </row>
    <row r="331" spans="1:10" ht="16" x14ac:dyDescent="0.2">
      <c r="A331" s="63"/>
      <c r="B331" s="75"/>
      <c r="C331" s="66"/>
      <c r="D331" s="173" t="s">
        <v>418</v>
      </c>
      <c r="E331" s="78">
        <v>250000</v>
      </c>
      <c r="F331" s="79">
        <v>11</v>
      </c>
      <c r="G331" s="79"/>
      <c r="H331" s="79">
        <f>F331</f>
        <v>11</v>
      </c>
      <c r="I331" s="79"/>
      <c r="J331" s="23"/>
    </row>
    <row r="332" spans="1:10" ht="16" x14ac:dyDescent="0.2">
      <c r="A332" s="63"/>
      <c r="B332" s="75"/>
      <c r="C332" s="66"/>
      <c r="D332" s="173" t="s">
        <v>414</v>
      </c>
      <c r="E332" s="78">
        <v>10000</v>
      </c>
      <c r="F332" s="79">
        <v>0.35</v>
      </c>
      <c r="G332" s="79"/>
      <c r="H332" s="79">
        <f>F332</f>
        <v>0.35</v>
      </c>
      <c r="I332" s="79"/>
      <c r="J332" s="23"/>
    </row>
    <row r="333" spans="1:10" ht="16" x14ac:dyDescent="0.2">
      <c r="A333" s="63"/>
      <c r="B333" s="75"/>
      <c r="C333" s="66"/>
      <c r="D333" s="66"/>
      <c r="E333" s="78"/>
      <c r="F333" s="79"/>
      <c r="G333" s="79"/>
      <c r="H333" s="79"/>
      <c r="I333" s="79"/>
      <c r="J333" s="23"/>
    </row>
    <row r="334" spans="1:10" ht="16" x14ac:dyDescent="0.2">
      <c r="A334" s="63">
        <v>85</v>
      </c>
      <c r="B334" s="75" t="s">
        <v>319</v>
      </c>
      <c r="C334" s="66" t="s">
        <v>206</v>
      </c>
      <c r="D334" s="66" t="s">
        <v>411</v>
      </c>
      <c r="E334" s="78">
        <v>180000</v>
      </c>
      <c r="F334" s="79">
        <v>15.47</v>
      </c>
      <c r="G334" s="78">
        <f>H334-F334</f>
        <v>0.90999999999999837</v>
      </c>
      <c r="H334" s="79">
        <v>16.38</v>
      </c>
      <c r="I334" s="79">
        <f>SUM(H334:H339)</f>
        <v>86.529999999999987</v>
      </c>
      <c r="J334" s="23"/>
    </row>
    <row r="335" spans="1:10" ht="16" x14ac:dyDescent="0.2">
      <c r="A335" s="63"/>
      <c r="B335" s="75"/>
      <c r="C335" s="66"/>
      <c r="D335" s="173" t="s">
        <v>417</v>
      </c>
      <c r="E335" s="78">
        <v>50000</v>
      </c>
      <c r="F335" s="79">
        <v>50.94</v>
      </c>
      <c r="G335" s="79"/>
      <c r="H335" s="79">
        <f>F335</f>
        <v>50.94</v>
      </c>
      <c r="I335" s="79"/>
      <c r="J335" s="23"/>
    </row>
    <row r="336" spans="1:10" ht="16" x14ac:dyDescent="0.2">
      <c r="A336" s="63"/>
      <c r="B336" s="75"/>
      <c r="C336" s="66"/>
      <c r="D336" s="173" t="s">
        <v>412</v>
      </c>
      <c r="E336" s="78">
        <v>10000</v>
      </c>
      <c r="F336" s="79">
        <v>3.42</v>
      </c>
      <c r="G336" s="79"/>
      <c r="H336" s="79">
        <f>F336</f>
        <v>3.42</v>
      </c>
      <c r="I336" s="79"/>
      <c r="J336" s="23"/>
    </row>
    <row r="337" spans="1:10" ht="16" x14ac:dyDescent="0.2">
      <c r="A337" s="63"/>
      <c r="B337" s="75"/>
      <c r="C337" s="66"/>
      <c r="D337" s="173" t="s">
        <v>413</v>
      </c>
      <c r="E337" s="78">
        <v>180000</v>
      </c>
      <c r="F337" s="79">
        <v>7.52</v>
      </c>
      <c r="G337" s="79"/>
      <c r="H337" s="79">
        <f>F337</f>
        <v>7.52</v>
      </c>
      <c r="I337" s="79"/>
      <c r="J337" s="23"/>
    </row>
    <row r="338" spans="1:10" ht="16" x14ac:dyDescent="0.2">
      <c r="A338" s="63"/>
      <c r="B338" s="75"/>
      <c r="C338" s="66"/>
      <c r="D338" s="173" t="s">
        <v>418</v>
      </c>
      <c r="E338" s="78">
        <v>180000</v>
      </c>
      <c r="F338" s="79">
        <v>7.92</v>
      </c>
      <c r="G338" s="79"/>
      <c r="H338" s="79">
        <f>F338</f>
        <v>7.92</v>
      </c>
      <c r="I338" s="79"/>
      <c r="J338" s="23"/>
    </row>
    <row r="339" spans="1:10" ht="16" x14ac:dyDescent="0.2">
      <c r="A339" s="63"/>
      <c r="B339" s="75"/>
      <c r="C339" s="66"/>
      <c r="D339" s="173" t="s">
        <v>414</v>
      </c>
      <c r="E339" s="78">
        <v>10000</v>
      </c>
      <c r="F339" s="79">
        <v>0.35</v>
      </c>
      <c r="G339" s="79"/>
      <c r="H339" s="79">
        <f>F339</f>
        <v>0.35</v>
      </c>
      <c r="I339" s="79"/>
      <c r="J339" s="23"/>
    </row>
    <row r="340" spans="1:10" ht="16" x14ac:dyDescent="0.2">
      <c r="A340" s="63"/>
      <c r="B340" s="75"/>
      <c r="C340" s="66"/>
      <c r="D340" s="66"/>
      <c r="E340" s="78"/>
      <c r="F340" s="79"/>
      <c r="G340" s="79"/>
      <c r="H340" s="79"/>
      <c r="I340" s="79"/>
      <c r="J340" s="23"/>
    </row>
    <row r="341" spans="1:10" ht="16" x14ac:dyDescent="0.2">
      <c r="A341" s="63">
        <f>A334+1</f>
        <v>86</v>
      </c>
      <c r="B341" s="75" t="s">
        <v>320</v>
      </c>
      <c r="C341" s="66" t="s">
        <v>204</v>
      </c>
      <c r="D341" s="66" t="s">
        <v>411</v>
      </c>
      <c r="E341" s="78">
        <v>180000</v>
      </c>
      <c r="F341" s="79">
        <v>21.42</v>
      </c>
      <c r="G341" s="78">
        <f>H341-F341</f>
        <v>1.259999999999998</v>
      </c>
      <c r="H341" s="79">
        <v>22.68</v>
      </c>
      <c r="I341" s="79">
        <f>SUM(H341:H346)</f>
        <v>110.12</v>
      </c>
      <c r="J341" s="23"/>
    </row>
    <row r="342" spans="1:10" ht="16" x14ac:dyDescent="0.2">
      <c r="A342" s="63"/>
      <c r="B342" s="75"/>
      <c r="C342" s="66"/>
      <c r="D342" s="173" t="s">
        <v>417</v>
      </c>
      <c r="E342" s="78">
        <v>180000</v>
      </c>
      <c r="F342" s="79">
        <v>79.38</v>
      </c>
      <c r="G342" s="79"/>
      <c r="H342" s="79">
        <f>F342</f>
        <v>79.38</v>
      </c>
      <c r="I342" s="79"/>
      <c r="J342" s="23"/>
    </row>
    <row r="343" spans="1:10" ht="16" x14ac:dyDescent="0.2">
      <c r="A343" s="63"/>
      <c r="B343" s="75"/>
      <c r="C343" s="66"/>
      <c r="D343" s="173" t="s">
        <v>412</v>
      </c>
      <c r="E343" s="78">
        <v>10000</v>
      </c>
      <c r="F343" s="79">
        <v>3.42</v>
      </c>
      <c r="G343" s="79"/>
      <c r="H343" s="79">
        <f>F343</f>
        <v>3.42</v>
      </c>
      <c r="I343" s="79"/>
      <c r="J343" s="23"/>
    </row>
    <row r="344" spans="1:10" ht="16" x14ac:dyDescent="0.2">
      <c r="A344" s="63"/>
      <c r="B344" s="75"/>
      <c r="C344" s="66"/>
      <c r="D344" s="173" t="s">
        <v>413</v>
      </c>
      <c r="E344" s="78">
        <v>50000</v>
      </c>
      <c r="F344" s="79">
        <v>2.09</v>
      </c>
      <c r="G344" s="79"/>
      <c r="H344" s="79">
        <f>F344</f>
        <v>2.09</v>
      </c>
      <c r="I344" s="79"/>
      <c r="J344" s="23"/>
    </row>
    <row r="345" spans="1:10" ht="16" x14ac:dyDescent="0.2">
      <c r="A345" s="63"/>
      <c r="B345" s="75"/>
      <c r="C345" s="66"/>
      <c r="D345" s="173" t="s">
        <v>418</v>
      </c>
      <c r="E345" s="78">
        <v>50000</v>
      </c>
      <c r="F345" s="79">
        <v>2.2000000000000002</v>
      </c>
      <c r="G345" s="79"/>
      <c r="H345" s="79">
        <f>F345</f>
        <v>2.2000000000000002</v>
      </c>
      <c r="I345" s="79"/>
      <c r="J345" s="23"/>
    </row>
    <row r="346" spans="1:10" ht="16" x14ac:dyDescent="0.2">
      <c r="A346" s="63"/>
      <c r="B346" s="75"/>
      <c r="C346" s="66"/>
      <c r="D346" s="173" t="s">
        <v>414</v>
      </c>
      <c r="E346" s="78">
        <v>10000</v>
      </c>
      <c r="F346" s="79">
        <v>0.35</v>
      </c>
      <c r="G346" s="79"/>
      <c r="H346" s="79">
        <f>F346</f>
        <v>0.35</v>
      </c>
      <c r="I346" s="79"/>
      <c r="J346" s="23"/>
    </row>
    <row r="347" spans="1:10" ht="16" x14ac:dyDescent="0.2">
      <c r="A347" s="63"/>
      <c r="B347" s="75"/>
      <c r="C347" s="66"/>
      <c r="D347" s="173"/>
      <c r="E347" s="78"/>
      <c r="F347" s="79"/>
      <c r="G347" s="79"/>
      <c r="H347" s="79"/>
      <c r="I347" s="79"/>
      <c r="J347" s="23"/>
    </row>
    <row r="348" spans="1:10" ht="16" x14ac:dyDescent="0.2">
      <c r="A348" s="63">
        <v>87</v>
      </c>
      <c r="B348" s="75" t="s">
        <v>454</v>
      </c>
      <c r="C348" s="66" t="s">
        <v>451</v>
      </c>
      <c r="D348" s="173" t="s">
        <v>411</v>
      </c>
      <c r="E348" s="78">
        <v>250000</v>
      </c>
      <c r="F348" s="78">
        <f>H348-G348</f>
        <v>15.84</v>
      </c>
      <c r="G348" s="78">
        <v>0.66</v>
      </c>
      <c r="H348" s="78">
        <v>16.5</v>
      </c>
      <c r="I348" s="78">
        <f>SUM(H348:H349)</f>
        <v>29.46</v>
      </c>
      <c r="J348" s="23"/>
    </row>
    <row r="349" spans="1:10" ht="16" x14ac:dyDescent="0.2">
      <c r="A349" s="63"/>
      <c r="B349" s="75"/>
      <c r="C349" s="66"/>
      <c r="D349" s="173" t="s">
        <v>413</v>
      </c>
      <c r="E349" s="78">
        <v>310000</v>
      </c>
      <c r="F349" s="78">
        <v>12.96</v>
      </c>
      <c r="G349" s="78"/>
      <c r="H349" s="78">
        <f>F349</f>
        <v>12.96</v>
      </c>
      <c r="I349" s="78"/>
      <c r="J349" s="23"/>
    </row>
    <row r="350" spans="1:10" ht="16" x14ac:dyDescent="0.2">
      <c r="A350" s="63"/>
      <c r="B350" s="75"/>
      <c r="C350" s="66"/>
      <c r="D350" s="66"/>
      <c r="E350" s="78"/>
      <c r="F350" s="79"/>
      <c r="G350" s="79"/>
      <c r="H350" s="79"/>
      <c r="I350" s="79"/>
      <c r="J350" s="23"/>
    </row>
    <row r="351" spans="1:10" ht="16" x14ac:dyDescent="0.2">
      <c r="A351" s="63">
        <v>88</v>
      </c>
      <c r="B351" s="75" t="s">
        <v>321</v>
      </c>
      <c r="C351" s="66" t="s">
        <v>63</v>
      </c>
      <c r="D351" s="66" t="s">
        <v>411</v>
      </c>
      <c r="E351" s="180">
        <v>250000</v>
      </c>
      <c r="F351" s="78">
        <v>15.84</v>
      </c>
      <c r="G351" s="78">
        <f>H351-F351</f>
        <v>0.66000000000000014</v>
      </c>
      <c r="H351" s="79">
        <v>16.5</v>
      </c>
      <c r="I351" s="79">
        <f>SUM(H351:H354)</f>
        <v>31.14</v>
      </c>
      <c r="J351" s="23"/>
    </row>
    <row r="352" spans="1:10" ht="16" x14ac:dyDescent="0.2">
      <c r="A352" s="63"/>
      <c r="B352" s="75"/>
      <c r="C352" s="66"/>
      <c r="D352" s="66" t="s">
        <v>412</v>
      </c>
      <c r="E352" s="78">
        <v>10000</v>
      </c>
      <c r="F352" s="78">
        <v>3.42</v>
      </c>
      <c r="G352" s="78"/>
      <c r="H352" s="79">
        <f>F352</f>
        <v>3.42</v>
      </c>
      <c r="I352" s="79"/>
      <c r="J352" s="23"/>
    </row>
    <row r="353" spans="1:10" ht="16" x14ac:dyDescent="0.2">
      <c r="A353" s="63"/>
      <c r="B353" s="75"/>
      <c r="C353" s="66"/>
      <c r="D353" s="66" t="s">
        <v>413</v>
      </c>
      <c r="E353" s="78">
        <v>260000</v>
      </c>
      <c r="F353" s="78">
        <v>10.87</v>
      </c>
      <c r="G353" s="78"/>
      <c r="H353" s="79">
        <f>F353</f>
        <v>10.87</v>
      </c>
      <c r="I353" s="79"/>
      <c r="J353" s="23"/>
    </row>
    <row r="354" spans="1:10" ht="16" x14ac:dyDescent="0.2">
      <c r="A354" s="63"/>
      <c r="B354" s="75"/>
      <c r="C354" s="66"/>
      <c r="D354" s="66" t="s">
        <v>414</v>
      </c>
      <c r="E354" s="78">
        <v>10000</v>
      </c>
      <c r="F354" s="78">
        <v>0.35</v>
      </c>
      <c r="G354" s="78"/>
      <c r="H354" s="79">
        <f>F354</f>
        <v>0.35</v>
      </c>
      <c r="I354" s="79"/>
      <c r="J354" s="23"/>
    </row>
    <row r="355" spans="1:10" ht="16" x14ac:dyDescent="0.2">
      <c r="A355" s="63"/>
      <c r="B355" s="75"/>
      <c r="C355" s="66"/>
      <c r="D355" s="66"/>
      <c r="E355" s="79"/>
      <c r="F355" s="79"/>
      <c r="G355" s="79"/>
      <c r="H355" s="79"/>
      <c r="I355" s="79"/>
      <c r="J355" s="23"/>
    </row>
    <row r="356" spans="1:10" ht="16" x14ac:dyDescent="0.2">
      <c r="A356" s="63"/>
      <c r="B356" s="75"/>
      <c r="C356" s="66"/>
      <c r="D356" s="66"/>
      <c r="E356" s="79"/>
      <c r="F356" s="79"/>
      <c r="G356" s="79"/>
      <c r="H356" s="79"/>
      <c r="I356" s="79"/>
      <c r="J356" s="23"/>
    </row>
    <row r="357" spans="1:10" ht="16" x14ac:dyDescent="0.2">
      <c r="A357" s="63">
        <f>A351+1</f>
        <v>89</v>
      </c>
      <c r="B357" s="75" t="s">
        <v>322</v>
      </c>
      <c r="C357" s="66" t="s">
        <v>166</v>
      </c>
      <c r="D357" s="66" t="s">
        <v>411</v>
      </c>
      <c r="E357" s="78">
        <v>10000</v>
      </c>
      <c r="F357" s="78">
        <f>H357-G357</f>
        <v>5.9399999999999995</v>
      </c>
      <c r="G357" s="78">
        <v>0.66</v>
      </c>
      <c r="H357" s="78">
        <v>6.6</v>
      </c>
      <c r="I357" s="78">
        <f>SUM(H357:H358)</f>
        <v>10.78</v>
      </c>
      <c r="J357" s="23"/>
    </row>
    <row r="358" spans="1:10" ht="16" x14ac:dyDescent="0.2">
      <c r="A358" s="63"/>
      <c r="B358" s="75"/>
      <c r="C358" s="66"/>
      <c r="D358" s="66" t="s">
        <v>413</v>
      </c>
      <c r="E358" s="78">
        <v>100000</v>
      </c>
      <c r="F358" s="78">
        <v>4.18</v>
      </c>
      <c r="G358" s="78"/>
      <c r="H358" s="78">
        <f>F358</f>
        <v>4.18</v>
      </c>
      <c r="I358" s="78"/>
      <c r="J358" s="23"/>
    </row>
    <row r="359" spans="1:10" ht="16" x14ac:dyDescent="0.2">
      <c r="A359" s="63"/>
      <c r="B359" s="75"/>
      <c r="C359" s="66"/>
      <c r="D359" s="66"/>
      <c r="E359" s="79"/>
      <c r="F359" s="79"/>
      <c r="G359" s="79"/>
      <c r="H359" s="79"/>
      <c r="I359" s="79"/>
      <c r="J359" s="23"/>
    </row>
    <row r="360" spans="1:10" ht="16" x14ac:dyDescent="0.2">
      <c r="A360" s="63">
        <f>A357+1</f>
        <v>90</v>
      </c>
      <c r="B360" s="75" t="s">
        <v>323</v>
      </c>
      <c r="C360" s="66" t="s">
        <v>86</v>
      </c>
      <c r="D360" s="66" t="s">
        <v>411</v>
      </c>
      <c r="E360" s="78">
        <v>10000</v>
      </c>
      <c r="F360" s="78">
        <v>0</v>
      </c>
      <c r="G360" s="78">
        <v>3.08</v>
      </c>
      <c r="H360" s="78">
        <v>3.08</v>
      </c>
      <c r="I360" s="78">
        <f>SUM(H360:H361)</f>
        <v>3.5</v>
      </c>
      <c r="J360" s="211"/>
    </row>
    <row r="361" spans="1:10" ht="16" x14ac:dyDescent="0.2">
      <c r="A361" s="122"/>
      <c r="B361" s="123"/>
      <c r="C361" s="124"/>
      <c r="D361" s="124" t="s">
        <v>413</v>
      </c>
      <c r="E361" s="152">
        <v>10000</v>
      </c>
      <c r="F361" s="79">
        <v>0.42</v>
      </c>
      <c r="G361" s="79"/>
      <c r="H361" s="79">
        <f>F361</f>
        <v>0.42</v>
      </c>
      <c r="I361" s="79"/>
      <c r="J361" s="23"/>
    </row>
    <row r="362" spans="1:10" ht="16" x14ac:dyDescent="0.2">
      <c r="A362" s="122"/>
      <c r="B362" s="123"/>
      <c r="C362" s="124"/>
      <c r="D362" s="124"/>
      <c r="E362" s="152"/>
      <c r="F362" s="79"/>
      <c r="G362" s="79"/>
      <c r="H362" s="79"/>
      <c r="I362" s="79"/>
      <c r="J362" s="23"/>
    </row>
    <row r="363" spans="1:10" ht="16" x14ac:dyDescent="0.2">
      <c r="A363" s="122"/>
      <c r="B363" s="123"/>
      <c r="C363" s="124"/>
      <c r="D363" s="124"/>
      <c r="E363" s="152"/>
      <c r="F363" s="79"/>
      <c r="G363" s="79"/>
      <c r="H363" s="79"/>
      <c r="I363" s="79"/>
      <c r="J363" s="23"/>
    </row>
    <row r="364" spans="1:10" ht="16" x14ac:dyDescent="0.2">
      <c r="A364" s="136"/>
      <c r="B364" s="137"/>
      <c r="C364" s="134" t="s">
        <v>400</v>
      </c>
      <c r="D364" s="134"/>
      <c r="E364" s="153"/>
      <c r="F364" s="161"/>
      <c r="G364" s="132"/>
      <c r="H364" s="132"/>
      <c r="I364" s="132">
        <f>SUM(I5:I361)</f>
        <v>2501.4700000000003</v>
      </c>
      <c r="J364" s="231"/>
    </row>
    <row r="365" spans="1:10" ht="16" x14ac:dyDescent="0.2">
      <c r="A365" s="122"/>
      <c r="B365" s="123"/>
      <c r="C365" s="124"/>
      <c r="D365" s="124"/>
      <c r="E365" s="152"/>
      <c r="F365" s="79"/>
      <c r="G365" s="79"/>
      <c r="H365" s="79"/>
      <c r="I365" s="79"/>
      <c r="J365" s="23"/>
    </row>
    <row r="366" spans="1:10" ht="16" x14ac:dyDescent="0.2">
      <c r="A366" s="125" t="s">
        <v>395</v>
      </c>
      <c r="B366" s="75" t="s">
        <v>336</v>
      </c>
      <c r="C366" s="66" t="s">
        <v>337</v>
      </c>
      <c r="D366" s="66" t="s">
        <v>411</v>
      </c>
      <c r="E366" s="79">
        <v>250000</v>
      </c>
      <c r="F366" s="78">
        <v>12.72</v>
      </c>
      <c r="G366" s="78">
        <f>H366-F366</f>
        <v>0.52999999999999936</v>
      </c>
      <c r="H366" s="78">
        <v>13.25</v>
      </c>
      <c r="I366" s="78">
        <f>SUM(H366:H369)</f>
        <v>27.470000000000002</v>
      </c>
      <c r="J366" s="23"/>
    </row>
    <row r="367" spans="1:10" ht="16" x14ac:dyDescent="0.2">
      <c r="A367" s="125"/>
      <c r="B367" s="75"/>
      <c r="C367" s="66"/>
      <c r="D367" s="66" t="s">
        <v>412</v>
      </c>
      <c r="E367" s="157">
        <v>10000</v>
      </c>
      <c r="F367" s="79">
        <v>3.42</v>
      </c>
      <c r="G367" s="78"/>
      <c r="H367" s="78">
        <f>F367</f>
        <v>3.42</v>
      </c>
      <c r="I367" s="78"/>
      <c r="J367" s="23"/>
    </row>
    <row r="368" spans="1:10" ht="16" x14ac:dyDescent="0.2">
      <c r="A368" s="125"/>
      <c r="B368" s="75"/>
      <c r="C368" s="66"/>
      <c r="D368" s="66" t="s">
        <v>413</v>
      </c>
      <c r="E368" s="150">
        <v>250000</v>
      </c>
      <c r="F368" s="79">
        <v>10.45</v>
      </c>
      <c r="G368" s="78"/>
      <c r="H368" s="78">
        <f>F368</f>
        <v>10.45</v>
      </c>
      <c r="I368" s="78"/>
      <c r="J368" s="23"/>
    </row>
    <row r="369" spans="1:10" ht="16" x14ac:dyDescent="0.2">
      <c r="A369" s="125"/>
      <c r="B369" s="75"/>
      <c r="C369" s="66"/>
      <c r="D369" s="66" t="s">
        <v>414</v>
      </c>
      <c r="E369" s="150">
        <v>10000</v>
      </c>
      <c r="F369" s="79">
        <v>0.35</v>
      </c>
      <c r="G369" s="78"/>
      <c r="H369" s="78">
        <f>F369</f>
        <v>0.35</v>
      </c>
      <c r="I369" s="78"/>
      <c r="J369" s="23"/>
    </row>
    <row r="370" spans="1:10" ht="16" x14ac:dyDescent="0.2">
      <c r="A370" s="125"/>
      <c r="B370" s="75"/>
      <c r="C370" s="66"/>
      <c r="D370" s="66"/>
      <c r="E370" s="78"/>
      <c r="F370" s="78"/>
      <c r="G370" s="78"/>
      <c r="H370" s="78"/>
      <c r="I370" s="78"/>
      <c r="J370" s="23"/>
    </row>
    <row r="371" spans="1:10" ht="16" x14ac:dyDescent="0.2">
      <c r="A371" s="125" t="s">
        <v>395</v>
      </c>
      <c r="B371" s="75" t="s">
        <v>290</v>
      </c>
      <c r="C371" s="66" t="s">
        <v>202</v>
      </c>
      <c r="D371" s="66" t="s">
        <v>411</v>
      </c>
      <c r="E371" s="78">
        <v>10000</v>
      </c>
      <c r="F371" s="78">
        <v>0</v>
      </c>
      <c r="G371" s="78">
        <f>H371-F371</f>
        <v>0.66</v>
      </c>
      <c r="H371" s="78">
        <v>0.66</v>
      </c>
      <c r="I371" s="78">
        <f>SUM(H371:H371)</f>
        <v>0.66</v>
      </c>
      <c r="J371" s="23"/>
    </row>
    <row r="372" spans="1:10" ht="16" x14ac:dyDescent="0.2">
      <c r="A372" s="23"/>
      <c r="B372" s="23"/>
      <c r="C372" s="23"/>
      <c r="D372" s="66"/>
      <c r="E372" s="79"/>
      <c r="F372" s="79"/>
      <c r="G372" s="79"/>
      <c r="H372" s="79"/>
      <c r="I372" s="79"/>
      <c r="J372" s="23"/>
    </row>
    <row r="373" spans="1:10" ht="16" x14ac:dyDescent="0.2">
      <c r="A373" s="131"/>
      <c r="B373" s="137" t="s">
        <v>395</v>
      </c>
      <c r="C373" s="134" t="s">
        <v>400</v>
      </c>
      <c r="D373" s="134"/>
      <c r="E373" s="153"/>
      <c r="F373" s="135"/>
      <c r="G373" s="135"/>
      <c r="H373" s="135"/>
      <c r="I373" s="135">
        <f>SUM(I366:I371)</f>
        <v>28.130000000000003</v>
      </c>
      <c r="J373" s="133"/>
    </row>
    <row r="374" spans="1:10" ht="16" x14ac:dyDescent="0.2">
      <c r="A374" s="596"/>
      <c r="B374" s="597"/>
      <c r="C374" s="598"/>
      <c r="D374" s="143"/>
      <c r="E374" s="154"/>
      <c r="F374" s="162"/>
      <c r="G374" s="93"/>
      <c r="H374" s="93"/>
      <c r="I374" s="93"/>
      <c r="J374" s="94"/>
    </row>
    <row r="375" spans="1:10" ht="16" x14ac:dyDescent="0.2">
      <c r="A375" s="618" t="s">
        <v>439</v>
      </c>
      <c r="B375" s="619"/>
      <c r="C375" s="620"/>
      <c r="D375" s="142"/>
      <c r="E375" s="155"/>
      <c r="F375" s="95"/>
      <c r="G375" s="95"/>
      <c r="H375" s="95"/>
      <c r="I375" s="95">
        <f>SUM(I376:I376)</f>
        <v>0</v>
      </c>
      <c r="J375" s="94"/>
    </row>
    <row r="376" spans="1:10" ht="16" x14ac:dyDescent="0.2">
      <c r="A376" s="189"/>
      <c r="B376" s="228"/>
      <c r="C376" s="178"/>
      <c r="D376" s="178" t="s">
        <v>413</v>
      </c>
      <c r="E376" s="224"/>
      <c r="F376" s="95"/>
      <c r="G376" s="95"/>
      <c r="H376" s="95"/>
      <c r="I376" s="155"/>
      <c r="J376" s="94"/>
    </row>
    <row r="377" spans="1:10" ht="16" x14ac:dyDescent="0.2">
      <c r="A377" s="189"/>
      <c r="B377" s="178"/>
      <c r="C377" s="178"/>
      <c r="D377" s="94"/>
      <c r="E377" s="199"/>
      <c r="F377" s="95"/>
      <c r="G377" s="95"/>
      <c r="H377" s="95"/>
      <c r="I377" s="155"/>
      <c r="J377" s="94"/>
    </row>
    <row r="378" spans="1:10" ht="16" x14ac:dyDescent="0.2">
      <c r="A378" s="596" t="s">
        <v>52</v>
      </c>
      <c r="B378" s="597"/>
      <c r="C378" s="598"/>
      <c r="D378" s="143"/>
      <c r="E378" s="154"/>
      <c r="F378" s="163"/>
      <c r="G378" s="103"/>
      <c r="H378" s="103"/>
      <c r="I378" s="103">
        <f>I364+I373+I375</f>
        <v>2529.6000000000004</v>
      </c>
      <c r="J378" s="94"/>
    </row>
    <row r="379" spans="1:10" s="182" customFormat="1" ht="23" x14ac:dyDescent="0.25">
      <c r="C379" s="183" t="s">
        <v>388</v>
      </c>
      <c r="D379" s="183"/>
      <c r="E379" s="184"/>
      <c r="F379" s="185" t="s">
        <v>430</v>
      </c>
      <c r="G379" s="186"/>
      <c r="H379" s="186"/>
      <c r="I379" s="187">
        <v>44421</v>
      </c>
      <c r="J379" s="188"/>
    </row>
  </sheetData>
  <autoFilter ref="C4:J361" xr:uid="{1B35777D-86B3-9A48-BA2D-325C1FB8F52E}">
    <sortState xmlns:xlrd2="http://schemas.microsoft.com/office/spreadsheetml/2017/richdata2" ref="C5:J360">
      <sortCondition ref="C4:C360"/>
    </sortState>
  </autoFilter>
  <mergeCells count="4">
    <mergeCell ref="A2:C2"/>
    <mergeCell ref="A374:C374"/>
    <mergeCell ref="A375:C375"/>
    <mergeCell ref="A378:C378"/>
  </mergeCells>
  <conditionalFormatting sqref="A63 B1:B63 B65:B182 B190:B363 B365:B371 B373:B1048576">
    <cfRule type="duplicateValues" dxfId="215" priority="9"/>
  </conditionalFormatting>
  <conditionalFormatting sqref="A63 B1:B63 B65:B371 B373:B1048576">
    <cfRule type="duplicateValues" dxfId="214" priority="5"/>
  </conditionalFormatting>
  <conditionalFormatting sqref="A63 B1:C63 B65:C182 B190:C363 B365:C371 B373:C1048576 C64">
    <cfRule type="duplicateValues" dxfId="213" priority="13"/>
  </conditionalFormatting>
  <conditionalFormatting sqref="B183:B189">
    <cfRule type="duplicateValues" dxfId="212" priority="7"/>
  </conditionalFormatting>
  <conditionalFormatting sqref="B183:C189">
    <cfRule type="duplicateValues" dxfId="211" priority="12"/>
  </conditionalFormatting>
  <conditionalFormatting sqref="C109:C117">
    <cfRule type="duplicateValues" dxfId="210" priority="10"/>
  </conditionalFormatting>
  <conditionalFormatting sqref="C153:C155">
    <cfRule type="duplicateValues" dxfId="209" priority="11"/>
  </conditionalFormatting>
  <conditionalFormatting sqref="F367:F369">
    <cfRule type="duplicateValues" dxfId="208" priority="4"/>
  </conditionalFormatting>
  <conditionalFormatting sqref="J5:J101 J103:J111 J113:J120 J122:J130 J132:J133 J135:J139 J141:J178 J180 J182:J189 J191:J208 J210:J211 J213:J244 J246:J295 J297:J314 J316:J326 J328:J359 J361:J363 J365:J373">
    <cfRule type="notContainsBlanks" dxfId="207" priority="8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AB15-E0A8-D842-A971-869D3D6BF9B0}">
  <sheetPr>
    <pageSetUpPr fitToPage="1"/>
  </sheetPr>
  <dimension ref="A1:O395"/>
  <sheetViews>
    <sheetView zoomScaleNormal="100" workbookViewId="0">
      <pane xSplit="3" ySplit="4" topLeftCell="E363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3.832031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 t="s">
        <v>511</v>
      </c>
      <c r="H2" s="77" t="s">
        <v>459</v>
      </c>
      <c r="I2" s="77">
        <v>44378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38.170000000000009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8">
        <v>220000</v>
      </c>
      <c r="F12" s="78">
        <v>9.1999999999999993</v>
      </c>
      <c r="G12" s="78"/>
      <c r="H12" s="78">
        <f>F12</f>
        <v>9.1999999999999993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>
        <v>3</v>
      </c>
      <c r="B15" s="75" t="s">
        <v>246</v>
      </c>
      <c r="C15" s="66" t="s">
        <v>68</v>
      </c>
      <c r="D15" s="66" t="s">
        <v>411</v>
      </c>
      <c r="E15" s="79">
        <v>100000</v>
      </c>
      <c r="F15" s="78">
        <v>27.72</v>
      </c>
      <c r="G15" s="78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40000</v>
      </c>
      <c r="F16" s="78">
        <v>1.67</v>
      </c>
      <c r="G16" s="78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v>4</v>
      </c>
      <c r="B18" s="75" t="s">
        <v>247</v>
      </c>
      <c r="C18" s="66" t="s">
        <v>89</v>
      </c>
      <c r="D18" s="66" t="s">
        <v>411</v>
      </c>
      <c r="E18" s="79">
        <v>10000</v>
      </c>
      <c r="F18" s="78">
        <v>0</v>
      </c>
      <c r="G18" s="78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78"/>
      <c r="G19" s="78"/>
      <c r="H19" s="78"/>
      <c r="I19" s="78"/>
      <c r="J19" s="23"/>
    </row>
    <row r="20" spans="1:10" ht="16" x14ac:dyDescent="0.2">
      <c r="A20" s="63">
        <v>5</v>
      </c>
      <c r="B20" s="75" t="s">
        <v>248</v>
      </c>
      <c r="C20" s="66" t="s">
        <v>138</v>
      </c>
      <c r="D20" s="66" t="s">
        <v>411</v>
      </c>
      <c r="E20" s="79">
        <v>10000</v>
      </c>
      <c r="F20" s="78">
        <v>0</v>
      </c>
      <c r="G20" s="78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78"/>
      <c r="G21" s="78"/>
      <c r="H21" s="78"/>
      <c r="I21" s="78"/>
      <c r="J21" s="23"/>
    </row>
    <row r="22" spans="1:10" ht="16" x14ac:dyDescent="0.2">
      <c r="A22" s="63">
        <v>6</v>
      </c>
      <c r="B22" s="75" t="s">
        <v>249</v>
      </c>
      <c r="C22" s="66" t="s">
        <v>139</v>
      </c>
      <c r="D22" s="66" t="s">
        <v>411</v>
      </c>
      <c r="E22" s="78">
        <v>100000</v>
      </c>
      <c r="F22" s="78">
        <f>H22-G22</f>
        <v>18.090000000000003</v>
      </c>
      <c r="G22" s="78">
        <v>2.0099999999999998</v>
      </c>
      <c r="H22" s="78">
        <v>20.100000000000001</v>
      </c>
      <c r="I22" s="78">
        <f>SUM(H22:H27)</f>
        <v>66.3</v>
      </c>
      <c r="J22" s="23"/>
    </row>
    <row r="23" spans="1:10" ht="16" x14ac:dyDescent="0.2">
      <c r="A23" s="63"/>
      <c r="B23" s="75"/>
      <c r="C23" s="66"/>
      <c r="D23" s="66" t="s">
        <v>417</v>
      </c>
      <c r="E23" s="78">
        <v>50000</v>
      </c>
      <c r="F23" s="78">
        <v>33.85</v>
      </c>
      <c r="G23" s="78"/>
      <c r="H23" s="78">
        <f>F23</f>
        <v>33.85</v>
      </c>
      <c r="I23" s="78"/>
      <c r="J23" s="23"/>
    </row>
    <row r="24" spans="1:10" ht="16" x14ac:dyDescent="0.2">
      <c r="A24" s="63"/>
      <c r="B24" s="75"/>
      <c r="C24" s="66"/>
      <c r="D24" s="66" t="s">
        <v>412</v>
      </c>
      <c r="E24" s="79">
        <v>10000</v>
      </c>
      <c r="F24" s="78">
        <v>3.42</v>
      </c>
      <c r="G24" s="78"/>
      <c r="H24" s="78">
        <f>F24</f>
        <v>3.42</v>
      </c>
      <c r="I24" s="78"/>
      <c r="J24" s="23"/>
    </row>
    <row r="25" spans="1:10" ht="16" x14ac:dyDescent="0.2">
      <c r="A25" s="63"/>
      <c r="B25" s="75"/>
      <c r="C25" s="66"/>
      <c r="D25" s="66" t="s">
        <v>413</v>
      </c>
      <c r="E25" s="79">
        <v>100000</v>
      </c>
      <c r="F25" s="78">
        <v>4.18</v>
      </c>
      <c r="G25" s="78"/>
      <c r="H25" s="78">
        <f>F25</f>
        <v>4.18</v>
      </c>
      <c r="I25" s="78"/>
      <c r="J25" s="23"/>
    </row>
    <row r="26" spans="1:10" ht="16" x14ac:dyDescent="0.2">
      <c r="A26" s="63"/>
      <c r="B26" s="75"/>
      <c r="C26" s="66"/>
      <c r="D26" s="66" t="s">
        <v>418</v>
      </c>
      <c r="E26" s="78">
        <v>100000</v>
      </c>
      <c r="F26" s="78">
        <v>4.4000000000000004</v>
      </c>
      <c r="G26" s="78"/>
      <c r="H26" s="78">
        <f>F26</f>
        <v>4.4000000000000004</v>
      </c>
      <c r="I26" s="78"/>
      <c r="J26" s="23"/>
    </row>
    <row r="27" spans="1:10" ht="16" x14ac:dyDescent="0.2">
      <c r="A27" s="63"/>
      <c r="B27" s="75"/>
      <c r="C27" s="66"/>
      <c r="D27" s="66" t="s">
        <v>414</v>
      </c>
      <c r="E27" s="79">
        <v>10000</v>
      </c>
      <c r="F27" s="78">
        <v>0.35</v>
      </c>
      <c r="G27" s="78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>
        <v>7</v>
      </c>
      <c r="B29" s="75" t="s">
        <v>250</v>
      </c>
      <c r="C29" s="66" t="s">
        <v>217</v>
      </c>
      <c r="D29" s="66" t="s">
        <v>411</v>
      </c>
      <c r="E29" s="78">
        <v>240000</v>
      </c>
      <c r="F29" s="78">
        <f>H29-G29</f>
        <v>20.93</v>
      </c>
      <c r="G29" s="78">
        <v>0.91</v>
      </c>
      <c r="H29" s="78">
        <v>21.84</v>
      </c>
      <c r="I29" s="78">
        <f>SUM(H29:H30)</f>
        <v>22.26</v>
      </c>
      <c r="J29" s="23"/>
    </row>
    <row r="30" spans="1:10" ht="16" x14ac:dyDescent="0.2">
      <c r="A30" s="63"/>
      <c r="B30" s="75"/>
      <c r="C30" s="66"/>
      <c r="D30" s="66" t="s">
        <v>413</v>
      </c>
      <c r="E30" s="78">
        <v>10000</v>
      </c>
      <c r="F30" s="78">
        <v>0.42</v>
      </c>
      <c r="G30" s="78"/>
      <c r="H30" s="78">
        <f>F30</f>
        <v>0.42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8</v>
      </c>
      <c r="B32" s="75" t="s">
        <v>253</v>
      </c>
      <c r="C32" s="66" t="s">
        <v>97</v>
      </c>
      <c r="D32" s="66" t="s">
        <v>411</v>
      </c>
      <c r="E32" s="78">
        <v>10000</v>
      </c>
      <c r="F32" s="78">
        <v>0</v>
      </c>
      <c r="G32" s="78">
        <f>H32-F32</f>
        <v>2.0099999999999998</v>
      </c>
      <c r="H32" s="78">
        <v>2.0099999999999998</v>
      </c>
      <c r="I32" s="78">
        <f>H32</f>
        <v>2.0099999999999998</v>
      </c>
      <c r="J32" s="23"/>
    </row>
    <row r="33" spans="1:10" ht="16" x14ac:dyDescent="0.2">
      <c r="A33" s="63"/>
      <c r="B33" s="75"/>
      <c r="C33" s="66"/>
      <c r="D33" s="66"/>
      <c r="E33" s="78"/>
      <c r="F33" s="78"/>
      <c r="G33" s="78"/>
      <c r="H33" s="78"/>
      <c r="I33" s="78"/>
      <c r="J33" s="23"/>
    </row>
    <row r="34" spans="1:10" ht="16" x14ac:dyDescent="0.2">
      <c r="A34" s="63">
        <v>9</v>
      </c>
      <c r="B34" s="75" t="s">
        <v>497</v>
      </c>
      <c r="C34" s="66" t="s">
        <v>495</v>
      </c>
      <c r="D34" s="66" t="s">
        <v>411</v>
      </c>
      <c r="E34" s="78">
        <v>10000</v>
      </c>
      <c r="F34" s="78"/>
      <c r="G34" s="78"/>
      <c r="H34" s="78"/>
      <c r="I34" s="78"/>
      <c r="J34" s="23" t="s">
        <v>513</v>
      </c>
    </row>
    <row r="35" spans="1:10" ht="16" x14ac:dyDescent="0.2">
      <c r="A35" s="63"/>
      <c r="B35" s="75"/>
      <c r="C35" s="66"/>
      <c r="D35" s="66" t="s">
        <v>412</v>
      </c>
      <c r="E35" s="78">
        <v>10000</v>
      </c>
      <c r="F35" s="78"/>
      <c r="G35" s="78"/>
      <c r="H35" s="78"/>
      <c r="I35" s="78"/>
      <c r="J35" s="23"/>
    </row>
    <row r="36" spans="1:10" ht="16" x14ac:dyDescent="0.2">
      <c r="A36" s="63"/>
      <c r="B36" s="75"/>
      <c r="C36" s="66"/>
      <c r="D36" s="66" t="s">
        <v>413</v>
      </c>
      <c r="E36" s="78">
        <v>10000</v>
      </c>
      <c r="F36" s="78"/>
      <c r="G36" s="78"/>
      <c r="H36" s="78"/>
      <c r="I36" s="78"/>
      <c r="J36" s="23"/>
    </row>
    <row r="37" spans="1:10" ht="16" x14ac:dyDescent="0.2">
      <c r="A37" s="63"/>
      <c r="B37" s="75"/>
      <c r="C37" s="66"/>
      <c r="D37" s="66" t="s">
        <v>414</v>
      </c>
      <c r="E37" s="78">
        <v>10000</v>
      </c>
      <c r="F37" s="78"/>
      <c r="G37" s="78"/>
      <c r="H37" s="78"/>
      <c r="I37" s="78"/>
      <c r="J37" s="23"/>
    </row>
    <row r="38" spans="1:10" ht="16" x14ac:dyDescent="0.2">
      <c r="A38" s="63"/>
      <c r="B38" s="75"/>
      <c r="C38" s="66"/>
      <c r="D38" s="66"/>
      <c r="E38" s="78"/>
      <c r="F38" s="78"/>
      <c r="G38" s="78"/>
      <c r="H38" s="78"/>
      <c r="I38" s="78"/>
      <c r="J38" s="23"/>
    </row>
    <row r="39" spans="1:10" ht="16" x14ac:dyDescent="0.2">
      <c r="A39" s="63">
        <v>10</v>
      </c>
      <c r="B39" s="75" t="s">
        <v>254</v>
      </c>
      <c r="C39" s="66" t="s">
        <v>178</v>
      </c>
      <c r="D39" s="66" t="s">
        <v>411</v>
      </c>
      <c r="E39" s="79">
        <v>50000</v>
      </c>
      <c r="F39" s="78">
        <v>20.079999999999998</v>
      </c>
      <c r="G39" s="78">
        <f>H39-F39</f>
        <v>5.0200000000000031</v>
      </c>
      <c r="H39" s="78">
        <v>25.1</v>
      </c>
      <c r="I39" s="78">
        <f>SUM(H39:H44)</f>
        <v>72.37</v>
      </c>
      <c r="J39" s="23"/>
    </row>
    <row r="40" spans="1:10" ht="16" x14ac:dyDescent="0.2">
      <c r="A40" s="63"/>
      <c r="B40" s="75"/>
      <c r="C40" s="66"/>
      <c r="D40" s="66" t="s">
        <v>417</v>
      </c>
      <c r="E40" s="79">
        <v>50000</v>
      </c>
      <c r="F40" s="78">
        <v>22.05</v>
      </c>
      <c r="G40" s="78"/>
      <c r="H40" s="78">
        <f>F40</f>
        <v>22.05</v>
      </c>
      <c r="I40" s="78"/>
      <c r="J40" s="23"/>
    </row>
    <row r="41" spans="1:10" ht="16" x14ac:dyDescent="0.2">
      <c r="A41" s="63"/>
      <c r="B41" s="75"/>
      <c r="C41" s="66"/>
      <c r="D41" s="66" t="s">
        <v>412</v>
      </c>
      <c r="E41" s="79">
        <v>10000</v>
      </c>
      <c r="F41" s="78">
        <v>3.42</v>
      </c>
      <c r="G41" s="78"/>
      <c r="H41" s="78">
        <f>F41</f>
        <v>3.42</v>
      </c>
      <c r="I41" s="78"/>
      <c r="J41" s="23"/>
    </row>
    <row r="42" spans="1:10" ht="16" x14ac:dyDescent="0.2">
      <c r="A42" s="63"/>
      <c r="B42" s="75"/>
      <c r="C42" s="66"/>
      <c r="D42" s="66" t="s">
        <v>413</v>
      </c>
      <c r="E42" s="79">
        <v>250000</v>
      </c>
      <c r="F42" s="78">
        <v>10.45</v>
      </c>
      <c r="G42" s="78"/>
      <c r="H42" s="78">
        <f>F42</f>
        <v>10.45</v>
      </c>
      <c r="I42" s="78"/>
      <c r="J42" s="23"/>
    </row>
    <row r="43" spans="1:10" ht="16" x14ac:dyDescent="0.2">
      <c r="A43" s="63"/>
      <c r="B43" s="75"/>
      <c r="C43" s="66"/>
      <c r="D43" s="66" t="s">
        <v>418</v>
      </c>
      <c r="E43" s="78">
        <v>250000</v>
      </c>
      <c r="F43" s="78">
        <v>11</v>
      </c>
      <c r="G43" s="78"/>
      <c r="H43" s="78">
        <f>F43</f>
        <v>11</v>
      </c>
      <c r="I43" s="78"/>
      <c r="J43" s="23"/>
    </row>
    <row r="44" spans="1:10" ht="16" x14ac:dyDescent="0.2">
      <c r="A44" s="63"/>
      <c r="B44" s="75"/>
      <c r="C44" s="66"/>
      <c r="D44" s="66" t="s">
        <v>414</v>
      </c>
      <c r="E44" s="79">
        <v>10000</v>
      </c>
      <c r="F44" s="78">
        <v>0.35</v>
      </c>
      <c r="G44" s="78"/>
      <c r="H44" s="78">
        <f>F44</f>
        <v>0.35</v>
      </c>
      <c r="I44" s="78"/>
      <c r="J44" s="23"/>
    </row>
    <row r="45" spans="1:10" ht="16" x14ac:dyDescent="0.2">
      <c r="A45" s="63"/>
      <c r="B45" s="75"/>
      <c r="C45" s="66"/>
      <c r="D45" s="66"/>
      <c r="E45" s="79"/>
      <c r="F45" s="78"/>
      <c r="G45" s="78"/>
      <c r="H45" s="78"/>
      <c r="I45" s="78"/>
      <c r="J45" s="23"/>
    </row>
    <row r="46" spans="1:10" ht="16" x14ac:dyDescent="0.2">
      <c r="A46" s="63">
        <f>A39+1</f>
        <v>11</v>
      </c>
      <c r="B46" s="75" t="s">
        <v>324</v>
      </c>
      <c r="C46" s="66" t="s">
        <v>325</v>
      </c>
      <c r="D46" s="66" t="s">
        <v>411</v>
      </c>
      <c r="E46" s="201">
        <v>500000</v>
      </c>
      <c r="F46" s="78">
        <f>H46-G46</f>
        <v>44.59</v>
      </c>
      <c r="G46" s="78">
        <v>0.91</v>
      </c>
      <c r="H46" s="78">
        <v>45.5</v>
      </c>
      <c r="I46" s="78">
        <f>SUM(H46:H47)</f>
        <v>66.400000000000006</v>
      </c>
      <c r="J46" s="200"/>
    </row>
    <row r="47" spans="1:10" ht="16" x14ac:dyDescent="0.2">
      <c r="A47" s="63"/>
      <c r="B47" s="75"/>
      <c r="C47" s="66"/>
      <c r="D47" s="66" t="s">
        <v>413</v>
      </c>
      <c r="E47" s="78">
        <v>500000</v>
      </c>
      <c r="F47" s="78">
        <v>20.9</v>
      </c>
      <c r="G47" s="78"/>
      <c r="H47" s="78">
        <f>F47</f>
        <v>20.9</v>
      </c>
      <c r="I47" s="78"/>
      <c r="J47" s="23"/>
    </row>
    <row r="48" spans="1:10" ht="16" x14ac:dyDescent="0.2">
      <c r="A48" s="63"/>
      <c r="B48" s="75"/>
      <c r="C48" s="66"/>
      <c r="D48" s="66"/>
      <c r="E48" s="78"/>
      <c r="F48" s="78"/>
      <c r="G48" s="78"/>
      <c r="H48" s="78"/>
      <c r="I48" s="78"/>
      <c r="J48" s="23"/>
    </row>
    <row r="49" spans="1:10" ht="16" x14ac:dyDescent="0.2">
      <c r="A49" s="63">
        <f>A46+1</f>
        <v>12</v>
      </c>
      <c r="B49" s="75" t="s">
        <v>255</v>
      </c>
      <c r="C49" s="66" t="s">
        <v>79</v>
      </c>
      <c r="D49" s="66" t="s">
        <v>411</v>
      </c>
      <c r="E49" s="78">
        <v>50000</v>
      </c>
      <c r="F49" s="78">
        <f>H49-G49</f>
        <v>2.6399999999999997</v>
      </c>
      <c r="G49" s="78">
        <v>0.66</v>
      </c>
      <c r="H49" s="78">
        <v>3.3</v>
      </c>
      <c r="I49" s="78">
        <f>SUM(H49:H54)</f>
        <v>21.950000000000003</v>
      </c>
      <c r="J49" s="23"/>
    </row>
    <row r="50" spans="1:10" ht="16" x14ac:dyDescent="0.2">
      <c r="A50" s="63"/>
      <c r="B50" s="75"/>
      <c r="C50" s="66"/>
      <c r="D50" s="66" t="s">
        <v>417</v>
      </c>
      <c r="E50" s="78">
        <v>50000</v>
      </c>
      <c r="F50" s="78">
        <v>6.3</v>
      </c>
      <c r="G50" s="78"/>
      <c r="H50" s="78">
        <f>F50</f>
        <v>6.3</v>
      </c>
      <c r="I50" s="78"/>
      <c r="J50" s="23"/>
    </row>
    <row r="51" spans="1:10" ht="16" x14ac:dyDescent="0.2">
      <c r="A51" s="63"/>
      <c r="B51" s="75"/>
      <c r="C51" s="66"/>
      <c r="D51" s="66" t="s">
        <v>412</v>
      </c>
      <c r="E51" s="78">
        <v>10000</v>
      </c>
      <c r="F51" s="78">
        <v>3.42</v>
      </c>
      <c r="G51" s="78"/>
      <c r="H51" s="78">
        <f>F51</f>
        <v>3.42</v>
      </c>
      <c r="I51" s="78"/>
      <c r="J51" s="23"/>
    </row>
    <row r="52" spans="1:10" ht="16" x14ac:dyDescent="0.2">
      <c r="A52" s="63"/>
      <c r="B52" s="75"/>
      <c r="C52" s="66"/>
      <c r="D52" s="66" t="s">
        <v>413</v>
      </c>
      <c r="E52" s="78">
        <v>100000</v>
      </c>
      <c r="F52" s="78">
        <v>4.18</v>
      </c>
      <c r="G52" s="78"/>
      <c r="H52" s="78">
        <f>F52</f>
        <v>4.18</v>
      </c>
      <c r="I52" s="78"/>
      <c r="J52" s="23"/>
    </row>
    <row r="53" spans="1:10" ht="16" x14ac:dyDescent="0.2">
      <c r="A53" s="63"/>
      <c r="B53" s="75"/>
      <c r="C53" s="66"/>
      <c r="D53" s="66" t="s">
        <v>418</v>
      </c>
      <c r="E53" s="78">
        <v>100000</v>
      </c>
      <c r="F53" s="78">
        <v>4.4000000000000004</v>
      </c>
      <c r="G53" s="78"/>
      <c r="H53" s="78">
        <f>F53</f>
        <v>4.4000000000000004</v>
      </c>
      <c r="I53" s="78"/>
      <c r="J53" s="23"/>
    </row>
    <row r="54" spans="1:10" ht="16" x14ac:dyDescent="0.2">
      <c r="A54" s="63"/>
      <c r="B54" s="75"/>
      <c r="C54" s="66"/>
      <c r="D54" s="66" t="s">
        <v>414</v>
      </c>
      <c r="E54" s="79">
        <v>10000</v>
      </c>
      <c r="F54" s="78">
        <v>0.35</v>
      </c>
      <c r="G54" s="78"/>
      <c r="H54" s="78">
        <f>F54</f>
        <v>0.35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78"/>
      <c r="G55" s="78"/>
      <c r="H55" s="78"/>
      <c r="I55" s="78"/>
      <c r="J55" s="23"/>
    </row>
    <row r="56" spans="1:10" ht="16" x14ac:dyDescent="0.2">
      <c r="A56" s="63">
        <f>A49+1</f>
        <v>13</v>
      </c>
      <c r="B56" s="75" t="s">
        <v>256</v>
      </c>
      <c r="C56" s="66" t="s">
        <v>80</v>
      </c>
      <c r="D56" s="66" t="s">
        <v>411</v>
      </c>
      <c r="E56" s="79">
        <v>10000</v>
      </c>
      <c r="F56" s="78">
        <v>0</v>
      </c>
      <c r="G56" s="78">
        <f>H56-F56</f>
        <v>0.66</v>
      </c>
      <c r="H56" s="78">
        <v>0.66</v>
      </c>
      <c r="I56" s="78">
        <f>SUM(H56:H57)</f>
        <v>10.27</v>
      </c>
      <c r="J56" s="23"/>
    </row>
    <row r="57" spans="1:10" ht="16" x14ac:dyDescent="0.2">
      <c r="A57" s="63"/>
      <c r="B57" s="75"/>
      <c r="C57" s="66"/>
      <c r="D57" s="66" t="s">
        <v>413</v>
      </c>
      <c r="E57" s="79">
        <v>230000</v>
      </c>
      <c r="F57" s="78">
        <v>9.61</v>
      </c>
      <c r="G57" s="78"/>
      <c r="H57" s="78">
        <f>F57</f>
        <v>9.61</v>
      </c>
      <c r="I57" s="78"/>
      <c r="J57" s="23"/>
    </row>
    <row r="58" spans="1:10" ht="16" x14ac:dyDescent="0.2">
      <c r="A58" s="63"/>
      <c r="B58" s="75"/>
      <c r="C58" s="167"/>
      <c r="D58" s="66"/>
      <c r="E58" s="79"/>
      <c r="F58" s="78"/>
      <c r="G58" s="78"/>
      <c r="H58" s="78"/>
      <c r="I58" s="78"/>
      <c r="J58" s="23"/>
    </row>
    <row r="59" spans="1:10" ht="16" x14ac:dyDescent="0.2">
      <c r="A59" s="63">
        <v>15</v>
      </c>
      <c r="B59" s="75" t="s">
        <v>258</v>
      </c>
      <c r="C59" s="66" t="s">
        <v>64</v>
      </c>
      <c r="D59" s="66" t="s">
        <v>411</v>
      </c>
      <c r="E59" s="79">
        <v>100000</v>
      </c>
      <c r="F59" s="78">
        <v>18.09</v>
      </c>
      <c r="G59" s="78">
        <f>H59-F59</f>
        <v>2.0100000000000016</v>
      </c>
      <c r="H59" s="78">
        <v>20.100000000000001</v>
      </c>
      <c r="I59" s="78">
        <f>SUM(H59:H63)</f>
        <v>32.450000000000003</v>
      </c>
      <c r="J59" s="23"/>
    </row>
    <row r="60" spans="1:10" ht="16" x14ac:dyDescent="0.2">
      <c r="A60" s="63"/>
      <c r="B60" s="75"/>
      <c r="C60" s="66"/>
      <c r="D60" s="66" t="s">
        <v>412</v>
      </c>
      <c r="E60" s="79">
        <v>10000</v>
      </c>
      <c r="F60" s="78">
        <v>3.42</v>
      </c>
      <c r="G60" s="78"/>
      <c r="H60" s="78">
        <f>F60</f>
        <v>3.42</v>
      </c>
      <c r="I60" s="78"/>
      <c r="J60" s="23"/>
    </row>
    <row r="61" spans="1:10" ht="16" x14ac:dyDescent="0.2">
      <c r="A61" s="63"/>
      <c r="B61" s="75"/>
      <c r="C61" s="66"/>
      <c r="D61" s="66" t="s">
        <v>413</v>
      </c>
      <c r="E61" s="79">
        <v>100000</v>
      </c>
      <c r="F61" s="78">
        <v>4.18</v>
      </c>
      <c r="G61" s="78"/>
      <c r="H61" s="78">
        <f>F61</f>
        <v>4.18</v>
      </c>
      <c r="I61" s="78"/>
      <c r="J61" s="23"/>
    </row>
    <row r="62" spans="1:10" ht="16" x14ac:dyDescent="0.2">
      <c r="A62" s="63"/>
      <c r="B62" s="75"/>
      <c r="C62" s="66"/>
      <c r="D62" s="66" t="s">
        <v>418</v>
      </c>
      <c r="E62" s="78">
        <v>100000</v>
      </c>
      <c r="F62" s="78">
        <v>4.4000000000000004</v>
      </c>
      <c r="G62" s="78"/>
      <c r="H62" s="78">
        <f>F62</f>
        <v>4.4000000000000004</v>
      </c>
      <c r="I62" s="78"/>
      <c r="J62" s="23"/>
    </row>
    <row r="63" spans="1:10" ht="16" x14ac:dyDescent="0.2">
      <c r="A63" s="63"/>
      <c r="B63" s="75"/>
      <c r="C63" s="66"/>
      <c r="D63" s="66" t="s">
        <v>414</v>
      </c>
      <c r="E63" s="79">
        <v>10000</v>
      </c>
      <c r="F63" s="78">
        <v>0.35</v>
      </c>
      <c r="G63" s="78"/>
      <c r="H63" s="78">
        <f>F63</f>
        <v>0.35</v>
      </c>
      <c r="I63" s="78"/>
      <c r="J63" s="23"/>
    </row>
    <row r="64" spans="1:10" ht="16" x14ac:dyDescent="0.2">
      <c r="A64" s="63"/>
      <c r="B64" s="75"/>
      <c r="C64" s="66"/>
      <c r="D64" s="66"/>
      <c r="E64" s="79"/>
      <c r="F64" s="78"/>
      <c r="G64" s="78"/>
      <c r="H64" s="78"/>
      <c r="I64" s="78"/>
      <c r="J64" s="23"/>
    </row>
    <row r="65" spans="1:10" ht="16" x14ac:dyDescent="0.2">
      <c r="A65" s="63">
        <f>A59+1</f>
        <v>16</v>
      </c>
      <c r="B65" s="75" t="s">
        <v>259</v>
      </c>
      <c r="C65" s="66" t="s">
        <v>218</v>
      </c>
      <c r="D65" s="66" t="s">
        <v>411</v>
      </c>
      <c r="E65" s="79">
        <v>10000</v>
      </c>
      <c r="F65" s="78">
        <v>0</v>
      </c>
      <c r="G65" s="78">
        <f>H65-F65</f>
        <v>3.08</v>
      </c>
      <c r="H65" s="78">
        <v>3.08</v>
      </c>
      <c r="I65" s="78">
        <f>H65</f>
        <v>3.08</v>
      </c>
      <c r="J65" s="23"/>
    </row>
    <row r="66" spans="1:10" ht="16" x14ac:dyDescent="0.2">
      <c r="A66" s="63"/>
      <c r="B66" s="75"/>
      <c r="C66" s="66"/>
      <c r="D66" s="66"/>
      <c r="E66" s="79"/>
      <c r="F66" s="78"/>
      <c r="G66" s="78"/>
      <c r="H66" s="78"/>
      <c r="I66" s="78"/>
      <c r="J66" s="23"/>
    </row>
    <row r="67" spans="1:10" ht="16" x14ac:dyDescent="0.2">
      <c r="A67" s="63">
        <v>17</v>
      </c>
      <c r="B67" s="75" t="s">
        <v>422</v>
      </c>
      <c r="C67" s="66" t="s">
        <v>420</v>
      </c>
      <c r="D67" s="66" t="s">
        <v>411</v>
      </c>
      <c r="E67" s="79">
        <v>10000</v>
      </c>
      <c r="F67" s="78">
        <v>0</v>
      </c>
      <c r="G67" s="78">
        <f>H67-F67</f>
        <v>3.08</v>
      </c>
      <c r="H67" s="78">
        <v>3.08</v>
      </c>
      <c r="I67" s="78">
        <f>SUM(H67:H68)</f>
        <v>5.17</v>
      </c>
      <c r="J67" s="23"/>
    </row>
    <row r="68" spans="1:10" ht="16" x14ac:dyDescent="0.2">
      <c r="A68" s="75"/>
      <c r="B68" s="75"/>
      <c r="C68" s="66"/>
      <c r="D68" s="66" t="s">
        <v>413</v>
      </c>
      <c r="E68" s="79">
        <v>50000</v>
      </c>
      <c r="F68" s="78">
        <v>2.09</v>
      </c>
      <c r="G68" s="78"/>
      <c r="H68" s="78">
        <f>F68</f>
        <v>2.09</v>
      </c>
      <c r="I68" s="78"/>
      <c r="J68" s="23"/>
    </row>
    <row r="69" spans="1:10" ht="16" x14ac:dyDescent="0.2">
      <c r="A69" s="63"/>
      <c r="C69" s="66"/>
      <c r="D69" s="66"/>
      <c r="E69" s="79"/>
      <c r="F69" s="78"/>
      <c r="G69" s="78"/>
      <c r="H69" s="78"/>
      <c r="I69" s="78"/>
      <c r="J69" s="23"/>
    </row>
    <row r="70" spans="1:10" ht="16" x14ac:dyDescent="0.2">
      <c r="A70" s="63">
        <v>19</v>
      </c>
      <c r="B70" s="75" t="s">
        <v>423</v>
      </c>
      <c r="C70" s="66" t="s">
        <v>421</v>
      </c>
      <c r="D70" s="66" t="s">
        <v>411</v>
      </c>
      <c r="E70" s="79">
        <v>100000</v>
      </c>
      <c r="F70" s="78">
        <v>4.7699999999999996</v>
      </c>
      <c r="G70" s="78">
        <f>H70-F70</f>
        <v>0.53000000000000025</v>
      </c>
      <c r="H70" s="78">
        <v>5.3</v>
      </c>
      <c r="I70" s="78">
        <f>SUM(H70:H71)</f>
        <v>9.48</v>
      </c>
      <c r="J70" s="23"/>
    </row>
    <row r="71" spans="1:10" ht="16" x14ac:dyDescent="0.2">
      <c r="A71" s="63"/>
      <c r="B71" s="75"/>
      <c r="C71" s="66"/>
      <c r="D71" s="66" t="s">
        <v>413</v>
      </c>
      <c r="E71" s="79">
        <v>100000</v>
      </c>
      <c r="F71" s="78">
        <v>4.18</v>
      </c>
      <c r="G71" s="78"/>
      <c r="H71" s="78">
        <f>F71</f>
        <v>4.18</v>
      </c>
      <c r="I71" s="78"/>
      <c r="J71" s="23"/>
    </row>
    <row r="72" spans="1:10" ht="16" x14ac:dyDescent="0.2">
      <c r="A72" s="63"/>
      <c r="B72" s="75"/>
      <c r="C72" s="66"/>
      <c r="D72" s="66"/>
      <c r="E72" s="79"/>
      <c r="F72" s="78"/>
      <c r="G72" s="78"/>
      <c r="H72" s="78"/>
      <c r="I72" s="78"/>
      <c r="J72" s="23"/>
    </row>
    <row r="73" spans="1:10" ht="16" x14ac:dyDescent="0.2">
      <c r="A73" s="63">
        <v>20</v>
      </c>
      <c r="B73" s="75" t="s">
        <v>396</v>
      </c>
      <c r="C73" s="66" t="s">
        <v>397</v>
      </c>
      <c r="D73" s="66" t="s">
        <v>411</v>
      </c>
      <c r="E73" s="78">
        <v>10000</v>
      </c>
      <c r="F73" s="78"/>
      <c r="G73" s="78"/>
      <c r="H73" s="78"/>
      <c r="I73" s="78"/>
      <c r="J73" s="23" t="s">
        <v>513</v>
      </c>
    </row>
    <row r="74" spans="1:10" ht="16" x14ac:dyDescent="0.2">
      <c r="A74" s="63"/>
      <c r="B74" s="75"/>
      <c r="C74" s="66"/>
      <c r="D74" s="66" t="s">
        <v>413</v>
      </c>
      <c r="E74" s="78">
        <v>100000</v>
      </c>
      <c r="F74" s="78"/>
      <c r="G74" s="78"/>
      <c r="H74" s="78"/>
      <c r="I74" s="78"/>
      <c r="J74" s="23"/>
    </row>
    <row r="75" spans="1:10" ht="16" x14ac:dyDescent="0.2">
      <c r="A75" s="63"/>
      <c r="B75" s="75"/>
      <c r="C75" s="66"/>
      <c r="D75" s="66" t="s">
        <v>414</v>
      </c>
      <c r="E75" s="78">
        <v>10000</v>
      </c>
      <c r="F75" s="78"/>
      <c r="G75" s="78"/>
      <c r="H75" s="78"/>
      <c r="I75" s="78"/>
      <c r="J75" s="23"/>
    </row>
    <row r="76" spans="1:10" ht="16" x14ac:dyDescent="0.2">
      <c r="A76" s="63"/>
      <c r="B76" s="75"/>
      <c r="C76" s="66"/>
      <c r="D76" s="66"/>
      <c r="E76" s="78"/>
      <c r="F76" s="78"/>
      <c r="G76" s="78"/>
      <c r="H76" s="78"/>
      <c r="I76" s="78"/>
      <c r="J76" s="23"/>
    </row>
    <row r="77" spans="1:10" ht="16" x14ac:dyDescent="0.2">
      <c r="A77" s="63">
        <v>21</v>
      </c>
      <c r="B77" s="75" t="s">
        <v>261</v>
      </c>
      <c r="C77" s="66" t="s">
        <v>262</v>
      </c>
      <c r="D77" s="66" t="s">
        <v>411</v>
      </c>
      <c r="E77" s="79">
        <v>10000</v>
      </c>
      <c r="F77" s="79">
        <v>0</v>
      </c>
      <c r="G77" s="78">
        <f>H77-F77</f>
        <v>14.08</v>
      </c>
      <c r="H77" s="79">
        <v>14.08</v>
      </c>
      <c r="I77" s="79">
        <f>SUM(H77:H79)</f>
        <v>22.659999999999997</v>
      </c>
      <c r="J77" s="23" t="s">
        <v>514</v>
      </c>
    </row>
    <row r="78" spans="1:10" ht="16" x14ac:dyDescent="0.2">
      <c r="A78" s="63"/>
      <c r="B78" s="75"/>
      <c r="C78" s="66"/>
      <c r="D78" s="66" t="s">
        <v>413</v>
      </c>
      <c r="E78" s="79">
        <v>100000</v>
      </c>
      <c r="F78" s="79">
        <v>4.18</v>
      </c>
      <c r="G78" s="79"/>
      <c r="H78" s="79">
        <f>F78</f>
        <v>4.18</v>
      </c>
      <c r="I78" s="79"/>
      <c r="J78" s="23"/>
    </row>
    <row r="79" spans="1:10" ht="16" x14ac:dyDescent="0.2">
      <c r="A79" s="63"/>
      <c r="B79" s="75"/>
      <c r="C79" s="66"/>
      <c r="D79" s="66" t="s">
        <v>418</v>
      </c>
      <c r="E79" s="78">
        <v>100000</v>
      </c>
      <c r="F79" s="79">
        <v>4.4000000000000004</v>
      </c>
      <c r="G79" s="79"/>
      <c r="H79" s="79">
        <f>F79</f>
        <v>4.4000000000000004</v>
      </c>
      <c r="I79" s="79"/>
      <c r="J79" s="23"/>
    </row>
    <row r="80" spans="1:10" ht="16" x14ac:dyDescent="0.2">
      <c r="A80" s="63"/>
      <c r="B80" s="75"/>
      <c r="C80" s="66"/>
      <c r="D80" s="66"/>
      <c r="E80" s="79"/>
      <c r="F80" s="79"/>
      <c r="G80" s="79"/>
      <c r="H80" s="79"/>
      <c r="I80" s="79"/>
      <c r="J80" s="23"/>
    </row>
    <row r="81" spans="1:10" ht="16" x14ac:dyDescent="0.2">
      <c r="A81" s="63">
        <f>A77+1</f>
        <v>22</v>
      </c>
      <c r="B81" s="75" t="s">
        <v>263</v>
      </c>
      <c r="C81" s="66" t="s">
        <v>57</v>
      </c>
      <c r="D81" s="66" t="s">
        <v>411</v>
      </c>
      <c r="E81" s="78">
        <v>40000</v>
      </c>
      <c r="F81" s="78">
        <f>H81-G81</f>
        <v>9.24</v>
      </c>
      <c r="G81" s="78">
        <v>3.08</v>
      </c>
      <c r="H81" s="78">
        <v>12.32</v>
      </c>
      <c r="I81" s="78">
        <f>SUM(H81:H86)</f>
        <v>28.520000000000007</v>
      </c>
      <c r="J81" s="23"/>
    </row>
    <row r="82" spans="1:10" ht="16" x14ac:dyDescent="0.2">
      <c r="A82" s="63"/>
      <c r="B82" s="75"/>
      <c r="C82" s="66"/>
      <c r="D82" s="66" t="s">
        <v>417</v>
      </c>
      <c r="E82" s="79">
        <v>10000</v>
      </c>
      <c r="F82" s="79">
        <v>11.57</v>
      </c>
      <c r="G82" s="79"/>
      <c r="H82" s="79">
        <f>F82</f>
        <v>11.57</v>
      </c>
      <c r="I82" s="79"/>
      <c r="J82" s="23"/>
    </row>
    <row r="83" spans="1:10" ht="16" x14ac:dyDescent="0.2">
      <c r="A83" s="63"/>
      <c r="B83" s="75"/>
      <c r="C83" s="66"/>
      <c r="D83" s="66" t="s">
        <v>412</v>
      </c>
      <c r="E83" s="79">
        <v>10000</v>
      </c>
      <c r="F83" s="79">
        <v>3.42</v>
      </c>
      <c r="G83" s="79"/>
      <c r="H83" s="79">
        <f>F83</f>
        <v>3.42</v>
      </c>
      <c r="I83" s="79"/>
      <c r="J83" s="23"/>
    </row>
    <row r="84" spans="1:10" ht="16" x14ac:dyDescent="0.2">
      <c r="A84" s="63"/>
      <c r="B84" s="75"/>
      <c r="C84" s="66"/>
      <c r="D84" s="66" t="s">
        <v>413</v>
      </c>
      <c r="E84" s="79">
        <v>10000</v>
      </c>
      <c r="F84" s="79">
        <v>0.42</v>
      </c>
      <c r="G84" s="79"/>
      <c r="H84" s="79">
        <f>F84</f>
        <v>0.42</v>
      </c>
      <c r="I84" s="79"/>
      <c r="J84" s="23"/>
    </row>
    <row r="85" spans="1:10" ht="16" x14ac:dyDescent="0.2">
      <c r="A85" s="63"/>
      <c r="B85" s="75"/>
      <c r="C85" s="66"/>
      <c r="D85" s="66" t="s">
        <v>418</v>
      </c>
      <c r="E85" s="79">
        <v>10000</v>
      </c>
      <c r="F85" s="79">
        <v>0.44</v>
      </c>
      <c r="G85" s="79"/>
      <c r="H85" s="79">
        <f>F85</f>
        <v>0.44</v>
      </c>
      <c r="I85" s="79"/>
      <c r="J85" s="23"/>
    </row>
    <row r="86" spans="1:10" ht="16" x14ac:dyDescent="0.2">
      <c r="A86" s="63"/>
      <c r="B86" s="75"/>
      <c r="C86" s="66"/>
      <c r="D86" s="66" t="s">
        <v>414</v>
      </c>
      <c r="E86" s="79">
        <v>10000</v>
      </c>
      <c r="F86" s="79">
        <v>0.35</v>
      </c>
      <c r="G86" s="79"/>
      <c r="H86" s="79">
        <f>F86</f>
        <v>0.35</v>
      </c>
      <c r="I86" s="79"/>
      <c r="J86" s="23"/>
    </row>
    <row r="87" spans="1:10" ht="16" x14ac:dyDescent="0.2">
      <c r="A87" s="63"/>
      <c r="B87" s="75"/>
      <c r="C87" s="66"/>
      <c r="D87" s="66"/>
      <c r="E87" s="79"/>
      <c r="F87" s="79"/>
      <c r="G87" s="79"/>
      <c r="H87" s="79"/>
      <c r="I87" s="79"/>
      <c r="J87" s="23"/>
    </row>
    <row r="88" spans="1:10" ht="16" x14ac:dyDescent="0.2">
      <c r="A88" s="63">
        <f>A81+1</f>
        <v>23</v>
      </c>
      <c r="B88" s="75" t="s">
        <v>264</v>
      </c>
      <c r="C88" s="66" t="s">
        <v>58</v>
      </c>
      <c r="D88" s="66" t="s">
        <v>411</v>
      </c>
      <c r="E88" s="79">
        <v>10000</v>
      </c>
      <c r="F88" s="79">
        <v>0</v>
      </c>
      <c r="G88" s="78">
        <f>H88-F88</f>
        <v>8.02</v>
      </c>
      <c r="H88" s="79">
        <v>8.02</v>
      </c>
      <c r="I88" s="79">
        <f>H88</f>
        <v>8.02</v>
      </c>
      <c r="J88" s="23"/>
    </row>
    <row r="89" spans="1:10" ht="16" x14ac:dyDescent="0.2">
      <c r="A89" s="63"/>
      <c r="B89" s="75"/>
      <c r="C89" s="66"/>
      <c r="D89" s="66"/>
      <c r="E89" s="79"/>
      <c r="F89" s="79"/>
      <c r="G89" s="78"/>
      <c r="H89" s="79"/>
      <c r="I89" s="79"/>
      <c r="J89" s="23"/>
    </row>
    <row r="90" spans="1:10" s="226" customFormat="1" ht="16" x14ac:dyDescent="0.2">
      <c r="A90" s="101"/>
      <c r="B90" s="81" t="s">
        <v>506</v>
      </c>
      <c r="C90" s="82" t="s">
        <v>505</v>
      </c>
      <c r="D90" s="82" t="s">
        <v>411</v>
      </c>
      <c r="E90" s="83">
        <v>40000</v>
      </c>
      <c r="F90" s="83">
        <v>9.24</v>
      </c>
      <c r="G90" s="83"/>
      <c r="H90" s="83">
        <v>8.0399999999999991</v>
      </c>
      <c r="I90" s="83">
        <f>SUM(H90:H93)</f>
        <v>9.4199999999999982</v>
      </c>
      <c r="J90" s="105"/>
    </row>
    <row r="91" spans="1:10" ht="16" x14ac:dyDescent="0.2">
      <c r="A91" s="63"/>
      <c r="B91" s="75"/>
      <c r="C91" s="66"/>
      <c r="D91" s="66" t="s">
        <v>412</v>
      </c>
      <c r="E91" s="79">
        <v>2000</v>
      </c>
      <c r="F91" s="79">
        <v>0.68</v>
      </c>
      <c r="G91" s="78"/>
      <c r="H91" s="79">
        <f>F91</f>
        <v>0.68</v>
      </c>
      <c r="I91" s="79"/>
      <c r="J91" s="23"/>
    </row>
    <row r="92" spans="1:10" ht="16" x14ac:dyDescent="0.2">
      <c r="A92" s="63"/>
      <c r="B92" s="75"/>
      <c r="C92" s="66"/>
      <c r="D92" s="66" t="s">
        <v>413</v>
      </c>
      <c r="E92" s="79">
        <v>10000</v>
      </c>
      <c r="F92" s="79">
        <v>0.42</v>
      </c>
      <c r="G92" s="78"/>
      <c r="H92" s="79">
        <f>F92</f>
        <v>0.42</v>
      </c>
      <c r="I92" s="79"/>
      <c r="J92" s="23"/>
    </row>
    <row r="93" spans="1:10" ht="16" x14ac:dyDescent="0.2">
      <c r="A93" s="63"/>
      <c r="B93" s="75"/>
      <c r="C93" s="66"/>
      <c r="D93" s="66" t="s">
        <v>414</v>
      </c>
      <c r="E93" s="79">
        <v>8000</v>
      </c>
      <c r="F93" s="79">
        <v>0.28000000000000003</v>
      </c>
      <c r="G93" s="78"/>
      <c r="H93" s="79">
        <f>F93</f>
        <v>0.28000000000000003</v>
      </c>
      <c r="I93" s="79"/>
      <c r="J93" s="23"/>
    </row>
    <row r="94" spans="1:10" ht="16" x14ac:dyDescent="0.2">
      <c r="A94" s="63"/>
      <c r="B94" s="75"/>
      <c r="C94" s="66"/>
      <c r="D94" s="66"/>
      <c r="E94" s="79"/>
      <c r="F94" s="79"/>
      <c r="G94" s="79"/>
      <c r="H94" s="79"/>
      <c r="I94" s="79"/>
      <c r="J94" s="23"/>
    </row>
    <row r="95" spans="1:10" ht="16" x14ac:dyDescent="0.2">
      <c r="A95" s="63">
        <f>A88+1</f>
        <v>24</v>
      </c>
      <c r="B95" s="75" t="s">
        <v>265</v>
      </c>
      <c r="C95" s="66" t="s">
        <v>219</v>
      </c>
      <c r="D95" s="66" t="s">
        <v>411</v>
      </c>
      <c r="E95" s="78">
        <v>50000</v>
      </c>
      <c r="F95" s="78">
        <f>H95-G95</f>
        <v>2.6399999999999997</v>
      </c>
      <c r="G95" s="78">
        <v>0.66</v>
      </c>
      <c r="H95" s="78">
        <v>3.3</v>
      </c>
      <c r="I95" s="78">
        <f>SUM(H95:H96)</f>
        <v>7.8999999999999995</v>
      </c>
      <c r="J95" s="23"/>
    </row>
    <row r="96" spans="1:10" ht="16" x14ac:dyDescent="0.2">
      <c r="A96" s="63"/>
      <c r="B96" s="75"/>
      <c r="C96" s="66"/>
      <c r="D96" s="66" t="s">
        <v>413</v>
      </c>
      <c r="E96" s="79">
        <v>110000</v>
      </c>
      <c r="F96" s="79">
        <v>4.5999999999999996</v>
      </c>
      <c r="G96" s="79"/>
      <c r="H96" s="79">
        <f>F96</f>
        <v>4.5999999999999996</v>
      </c>
      <c r="I96" s="79"/>
      <c r="J96" s="23"/>
    </row>
    <row r="97" spans="1:10" ht="16" x14ac:dyDescent="0.2">
      <c r="A97" s="63"/>
      <c r="B97" s="75"/>
      <c r="C97" s="66"/>
      <c r="D97" s="66"/>
      <c r="E97" s="79"/>
      <c r="F97" s="79"/>
      <c r="G97" s="79"/>
      <c r="H97" s="79"/>
      <c r="I97" s="79"/>
      <c r="J97" s="23"/>
    </row>
    <row r="98" spans="1:10" ht="16" x14ac:dyDescent="0.2">
      <c r="A98" s="63">
        <v>25</v>
      </c>
      <c r="B98" s="75" t="s">
        <v>267</v>
      </c>
      <c r="C98" s="66" t="s">
        <v>17</v>
      </c>
      <c r="D98" s="66" t="s">
        <v>411</v>
      </c>
      <c r="E98" s="78">
        <v>160000</v>
      </c>
      <c r="F98" s="78">
        <f>H98-G98</f>
        <v>46.2</v>
      </c>
      <c r="G98" s="78">
        <v>3.08</v>
      </c>
      <c r="H98" s="78">
        <v>49.28</v>
      </c>
      <c r="I98" s="78">
        <f>SUM(H98:H101)</f>
        <v>100.28999999999999</v>
      </c>
      <c r="J98" s="23"/>
    </row>
    <row r="99" spans="1:10" ht="16" x14ac:dyDescent="0.2">
      <c r="A99" s="63"/>
      <c r="B99" s="75"/>
      <c r="C99" s="66"/>
      <c r="D99" s="66" t="s">
        <v>417</v>
      </c>
      <c r="E99" s="79">
        <v>50000</v>
      </c>
      <c r="F99" s="79">
        <v>33.85</v>
      </c>
      <c r="G99" s="79"/>
      <c r="H99" s="78">
        <f>F99</f>
        <v>33.85</v>
      </c>
      <c r="I99" s="79"/>
      <c r="J99" s="23"/>
    </row>
    <row r="100" spans="1:10" ht="16" x14ac:dyDescent="0.2">
      <c r="A100" s="63"/>
      <c r="B100" s="75"/>
      <c r="C100" s="66"/>
      <c r="D100" s="66" t="s">
        <v>413</v>
      </c>
      <c r="E100" s="79">
        <v>200000</v>
      </c>
      <c r="F100" s="79">
        <v>8.36</v>
      </c>
      <c r="G100" s="79"/>
      <c r="H100" s="79">
        <f>F100</f>
        <v>8.36</v>
      </c>
      <c r="I100" s="79"/>
      <c r="J100" s="23"/>
    </row>
    <row r="101" spans="1:10" ht="16" x14ac:dyDescent="0.2">
      <c r="A101" s="63"/>
      <c r="B101" s="75"/>
      <c r="C101" s="66"/>
      <c r="D101" s="66" t="s">
        <v>418</v>
      </c>
      <c r="E101" s="78">
        <v>200000</v>
      </c>
      <c r="F101" s="79">
        <v>8.8000000000000007</v>
      </c>
      <c r="G101" s="79"/>
      <c r="H101" s="79">
        <f>F101</f>
        <v>8.8000000000000007</v>
      </c>
      <c r="I101" s="79"/>
      <c r="J101" s="23"/>
    </row>
    <row r="102" spans="1:10" ht="16" x14ac:dyDescent="0.2">
      <c r="A102" s="63"/>
      <c r="B102" s="75"/>
      <c r="C102" s="66"/>
      <c r="D102" s="66"/>
      <c r="E102" s="79"/>
      <c r="F102" s="79"/>
      <c r="G102" s="79"/>
      <c r="H102" s="79"/>
      <c r="I102" s="79"/>
      <c r="J102" s="23"/>
    </row>
    <row r="103" spans="1:10" ht="16" x14ac:dyDescent="0.2">
      <c r="A103" s="63">
        <f>A98+1</f>
        <v>26</v>
      </c>
      <c r="B103" s="75" t="s">
        <v>268</v>
      </c>
      <c r="C103" s="85" t="s">
        <v>224</v>
      </c>
      <c r="D103" s="85" t="s">
        <v>411</v>
      </c>
      <c r="E103" s="86">
        <v>200000</v>
      </c>
      <c r="F103" s="86">
        <f>H103-G103</f>
        <v>12.54</v>
      </c>
      <c r="G103" s="78">
        <v>0.66</v>
      </c>
      <c r="H103" s="86">
        <v>13.2</v>
      </c>
      <c r="I103" s="86">
        <f>SUM(H103:H106)</f>
        <v>25.33</v>
      </c>
      <c r="J103" s="23"/>
    </row>
    <row r="104" spans="1:10" ht="16" x14ac:dyDescent="0.2">
      <c r="A104" s="63"/>
      <c r="B104" s="75"/>
      <c r="C104" s="85"/>
      <c r="D104" s="85" t="s">
        <v>412</v>
      </c>
      <c r="E104" s="86">
        <v>10000</v>
      </c>
      <c r="F104" s="86">
        <v>3.42</v>
      </c>
      <c r="G104" s="86"/>
      <c r="H104" s="86">
        <f>F104</f>
        <v>3.42</v>
      </c>
      <c r="I104" s="86"/>
      <c r="J104" s="23"/>
    </row>
    <row r="105" spans="1:10" ht="16" x14ac:dyDescent="0.2">
      <c r="A105" s="63"/>
      <c r="B105" s="75"/>
      <c r="C105" s="85"/>
      <c r="D105" s="85" t="s">
        <v>413</v>
      </c>
      <c r="E105" s="86">
        <v>200000</v>
      </c>
      <c r="F105" s="86">
        <v>8.36</v>
      </c>
      <c r="G105" s="86"/>
      <c r="H105" s="86">
        <f>F105</f>
        <v>8.36</v>
      </c>
      <c r="I105" s="86"/>
      <c r="J105" s="23"/>
    </row>
    <row r="106" spans="1:10" ht="16" x14ac:dyDescent="0.2">
      <c r="A106" s="63"/>
      <c r="B106" s="75"/>
      <c r="C106" s="85"/>
      <c r="D106" s="85" t="s">
        <v>414</v>
      </c>
      <c r="E106" s="86">
        <v>10000</v>
      </c>
      <c r="F106" s="86">
        <v>0.35</v>
      </c>
      <c r="G106" s="86"/>
      <c r="H106" s="86">
        <f>F106</f>
        <v>0.35</v>
      </c>
      <c r="I106" s="86"/>
      <c r="J106" s="23"/>
    </row>
    <row r="107" spans="1:10" ht="16" x14ac:dyDescent="0.2">
      <c r="A107" s="63"/>
      <c r="B107" s="75"/>
      <c r="C107" s="85"/>
      <c r="D107" s="85"/>
      <c r="E107" s="86"/>
      <c r="F107" s="86"/>
      <c r="G107" s="86"/>
      <c r="H107" s="86"/>
      <c r="I107" s="86"/>
      <c r="J107" s="23"/>
    </row>
    <row r="108" spans="1:10" ht="16" x14ac:dyDescent="0.2">
      <c r="A108" s="63">
        <f>A103+1</f>
        <v>27</v>
      </c>
      <c r="B108" s="75" t="s">
        <v>432</v>
      </c>
      <c r="C108" s="66" t="s">
        <v>424</v>
      </c>
      <c r="D108" s="66" t="s">
        <v>411</v>
      </c>
      <c r="E108" s="79">
        <v>10000</v>
      </c>
      <c r="F108" s="79">
        <v>0</v>
      </c>
      <c r="G108" s="78">
        <f>H108-F108</f>
        <v>0.66</v>
      </c>
      <c r="H108" s="79">
        <v>0.66</v>
      </c>
      <c r="I108" s="79">
        <f>SUM(H108:H109)</f>
        <v>4.84</v>
      </c>
      <c r="J108" s="23"/>
    </row>
    <row r="109" spans="1:10" ht="16" x14ac:dyDescent="0.2">
      <c r="A109" s="63"/>
      <c r="B109" s="75"/>
      <c r="C109" s="66"/>
      <c r="D109" s="66" t="s">
        <v>413</v>
      </c>
      <c r="E109" s="79">
        <v>100000</v>
      </c>
      <c r="F109" s="79">
        <v>4.18</v>
      </c>
      <c r="G109" s="79"/>
      <c r="H109" s="79">
        <f>F109</f>
        <v>4.18</v>
      </c>
      <c r="I109" s="79"/>
      <c r="J109" s="23"/>
    </row>
    <row r="110" spans="1:10" ht="16" x14ac:dyDescent="0.2">
      <c r="A110" s="63"/>
      <c r="B110" s="75"/>
      <c r="C110" s="66"/>
      <c r="D110" s="66"/>
      <c r="E110" s="79"/>
      <c r="F110" s="79"/>
      <c r="G110" s="79"/>
      <c r="H110" s="79"/>
      <c r="I110" s="79"/>
      <c r="J110" s="23"/>
    </row>
    <row r="111" spans="1:10" ht="16" x14ac:dyDescent="0.2">
      <c r="A111" s="63">
        <v>28</v>
      </c>
      <c r="B111" s="75" t="s">
        <v>270</v>
      </c>
      <c r="C111" s="66" t="s">
        <v>233</v>
      </c>
      <c r="D111" s="66" t="s">
        <v>411</v>
      </c>
      <c r="E111" s="78">
        <v>10000</v>
      </c>
      <c r="F111" s="78">
        <v>0</v>
      </c>
      <c r="G111" s="78">
        <f>H111-F111</f>
        <v>5.0199999999999996</v>
      </c>
      <c r="H111" s="78">
        <v>5.0199999999999996</v>
      </c>
      <c r="I111" s="78">
        <f>SUM(H111:H114)</f>
        <v>12.969999999999999</v>
      </c>
      <c r="J111" s="211"/>
    </row>
    <row r="112" spans="1:10" ht="16" x14ac:dyDescent="0.2">
      <c r="A112" s="63"/>
      <c r="B112" s="75"/>
      <c r="C112" s="66"/>
      <c r="D112" s="66" t="s">
        <v>412</v>
      </c>
      <c r="E112" s="79">
        <v>10000</v>
      </c>
      <c r="F112" s="79">
        <v>3.42</v>
      </c>
      <c r="G112" s="79"/>
      <c r="H112" s="79">
        <f>F112</f>
        <v>3.42</v>
      </c>
      <c r="I112" s="79"/>
      <c r="J112" s="23"/>
    </row>
    <row r="113" spans="1:10" ht="16" x14ac:dyDescent="0.2">
      <c r="A113" s="63"/>
      <c r="B113" s="75"/>
      <c r="C113" s="66"/>
      <c r="D113" s="66" t="s">
        <v>413</v>
      </c>
      <c r="E113" s="79">
        <v>100000</v>
      </c>
      <c r="F113" s="79">
        <v>4.18</v>
      </c>
      <c r="G113" s="79"/>
      <c r="H113" s="79">
        <f>F113</f>
        <v>4.18</v>
      </c>
      <c r="I113" s="79"/>
      <c r="J113" s="23"/>
    </row>
    <row r="114" spans="1:10" ht="16" x14ac:dyDescent="0.2">
      <c r="A114" s="63"/>
      <c r="B114" s="75"/>
      <c r="C114" s="66"/>
      <c r="D114" s="66" t="s">
        <v>414</v>
      </c>
      <c r="E114" s="79">
        <v>10000</v>
      </c>
      <c r="F114" s="79">
        <v>0.35</v>
      </c>
      <c r="G114" s="79"/>
      <c r="H114" s="79">
        <f>F114</f>
        <v>0.35</v>
      </c>
      <c r="I114" s="79"/>
      <c r="J114" s="23"/>
    </row>
    <row r="115" spans="1:10" ht="16" x14ac:dyDescent="0.2">
      <c r="A115" s="63"/>
      <c r="B115" s="75"/>
      <c r="C115" s="66"/>
      <c r="D115" s="66"/>
      <c r="E115" s="79"/>
      <c r="F115" s="79"/>
      <c r="G115" s="79"/>
      <c r="H115" s="79"/>
      <c r="I115" s="79"/>
      <c r="J115" s="23"/>
    </row>
    <row r="116" spans="1:10" ht="16" x14ac:dyDescent="0.2">
      <c r="A116" s="63">
        <f>A111+1</f>
        <v>29</v>
      </c>
      <c r="B116" s="75" t="s">
        <v>271</v>
      </c>
      <c r="C116" s="66" t="s">
        <v>234</v>
      </c>
      <c r="D116" s="66" t="s">
        <v>411</v>
      </c>
      <c r="E116" s="79">
        <v>10000</v>
      </c>
      <c r="F116" s="79">
        <v>0</v>
      </c>
      <c r="G116" s="78">
        <f>H116-F116</f>
        <v>8.02</v>
      </c>
      <c r="H116" s="79">
        <v>8.02</v>
      </c>
      <c r="I116" s="79">
        <f>H116</f>
        <v>8.02</v>
      </c>
      <c r="J116" s="23"/>
    </row>
    <row r="117" spans="1:10" ht="16" x14ac:dyDescent="0.2">
      <c r="A117" s="63"/>
      <c r="B117" s="170"/>
      <c r="C117" s="44"/>
      <c r="D117" s="44"/>
      <c r="E117" s="165"/>
      <c r="F117" s="171"/>
      <c r="G117" s="79"/>
      <c r="H117" s="79"/>
      <c r="I117" s="79"/>
      <c r="J117" s="23"/>
    </row>
    <row r="118" spans="1:10" ht="16" x14ac:dyDescent="0.2">
      <c r="A118" s="63">
        <f>A116+1</f>
        <v>30</v>
      </c>
      <c r="B118" s="75" t="s">
        <v>329</v>
      </c>
      <c r="C118" s="168" t="s">
        <v>330</v>
      </c>
      <c r="D118" s="168" t="s">
        <v>411</v>
      </c>
      <c r="E118" s="169">
        <v>200000</v>
      </c>
      <c r="F118" s="78">
        <f>H118-G118</f>
        <v>17.29</v>
      </c>
      <c r="G118" s="78">
        <v>0.91</v>
      </c>
      <c r="H118" s="78">
        <v>18.2</v>
      </c>
      <c r="I118" s="78">
        <f>SUM(H118:H123)</f>
        <v>24.640000000000004</v>
      </c>
      <c r="J118" s="23"/>
    </row>
    <row r="119" spans="1:10" ht="16" x14ac:dyDescent="0.2">
      <c r="A119" s="63"/>
      <c r="B119" s="75"/>
      <c r="C119" s="168"/>
      <c r="D119" s="168" t="s">
        <v>417</v>
      </c>
      <c r="E119" s="169">
        <v>10000</v>
      </c>
      <c r="F119" s="78">
        <v>1.81</v>
      </c>
      <c r="G119" s="78"/>
      <c r="H119" s="78">
        <f>F119</f>
        <v>1.81</v>
      </c>
      <c r="I119" s="78"/>
      <c r="J119" s="23"/>
    </row>
    <row r="120" spans="1:10" ht="16" x14ac:dyDescent="0.2">
      <c r="A120" s="63"/>
      <c r="B120" s="75"/>
      <c r="C120" s="168"/>
      <c r="D120" s="168" t="s">
        <v>412</v>
      </c>
      <c r="E120" s="169">
        <v>10000</v>
      </c>
      <c r="F120" s="78">
        <v>3.42</v>
      </c>
      <c r="G120" s="78"/>
      <c r="H120" s="78">
        <f>F120</f>
        <v>3.42</v>
      </c>
      <c r="I120" s="78"/>
      <c r="J120" s="23"/>
    </row>
    <row r="121" spans="1:10" ht="16" x14ac:dyDescent="0.2">
      <c r="A121" s="63"/>
      <c r="B121" s="75"/>
      <c r="C121" s="168"/>
      <c r="D121" s="168" t="s">
        <v>413</v>
      </c>
      <c r="E121" s="169">
        <v>10000</v>
      </c>
      <c r="F121" s="78">
        <v>0.42</v>
      </c>
      <c r="G121" s="78"/>
      <c r="H121" s="78">
        <f>F121</f>
        <v>0.42</v>
      </c>
      <c r="I121" s="78"/>
    </row>
    <row r="122" spans="1:10" ht="16" x14ac:dyDescent="0.2">
      <c r="A122" s="63"/>
      <c r="B122" s="172"/>
      <c r="C122" s="168"/>
      <c r="D122" s="168" t="s">
        <v>418</v>
      </c>
      <c r="E122" s="169">
        <v>10000</v>
      </c>
      <c r="F122" s="166">
        <v>0.44</v>
      </c>
      <c r="G122" s="78"/>
      <c r="H122" s="78">
        <f>F122</f>
        <v>0.44</v>
      </c>
      <c r="I122" s="78"/>
      <c r="J122" s="23"/>
    </row>
    <row r="123" spans="1:10" ht="16" x14ac:dyDescent="0.2">
      <c r="A123" s="63"/>
      <c r="B123" s="172"/>
      <c r="C123" s="168"/>
      <c r="D123" s="168" t="s">
        <v>414</v>
      </c>
      <c r="E123" s="169">
        <v>10000</v>
      </c>
      <c r="F123" s="166">
        <v>0.35</v>
      </c>
      <c r="G123" s="78"/>
      <c r="H123" s="78">
        <f>F123</f>
        <v>0.35</v>
      </c>
      <c r="I123" s="78"/>
      <c r="J123" s="23"/>
    </row>
    <row r="124" spans="1:10" ht="16" x14ac:dyDescent="0.2">
      <c r="A124" s="63"/>
      <c r="B124" s="172"/>
      <c r="C124" s="168"/>
      <c r="D124" s="212"/>
      <c r="E124" s="169"/>
      <c r="F124" s="78"/>
      <c r="G124" s="78"/>
      <c r="H124" s="78"/>
      <c r="I124" s="78"/>
      <c r="J124" s="23"/>
    </row>
    <row r="125" spans="1:10" ht="16" x14ac:dyDescent="0.2">
      <c r="A125" s="63"/>
      <c r="B125" s="172" t="s">
        <v>491</v>
      </c>
      <c r="C125" s="168" t="s">
        <v>490</v>
      </c>
      <c r="D125" s="212" t="s">
        <v>411</v>
      </c>
      <c r="E125" s="169">
        <v>10000</v>
      </c>
      <c r="F125" s="78" t="s">
        <v>492</v>
      </c>
      <c r="G125" s="78">
        <v>3.08</v>
      </c>
      <c r="H125" s="78">
        <f>G125</f>
        <v>3.08</v>
      </c>
      <c r="I125" s="78">
        <f>H125</f>
        <v>3.08</v>
      </c>
      <c r="J125" s="23"/>
    </row>
    <row r="126" spans="1:10" ht="16" x14ac:dyDescent="0.2">
      <c r="A126" s="63"/>
      <c r="B126" s="172"/>
      <c r="C126" s="168"/>
      <c r="D126" s="212"/>
      <c r="E126" s="169"/>
      <c r="F126" s="78"/>
      <c r="G126" s="78"/>
      <c r="H126" s="78"/>
      <c r="I126" s="78"/>
      <c r="J126" s="23"/>
    </row>
    <row r="127" spans="1:10" ht="16" x14ac:dyDescent="0.2">
      <c r="A127" s="63">
        <f>A118+1</f>
        <v>31</v>
      </c>
      <c r="B127" s="75" t="s">
        <v>273</v>
      </c>
      <c r="C127" s="66" t="s">
        <v>25</v>
      </c>
      <c r="D127" s="66" t="s">
        <v>411</v>
      </c>
      <c r="E127" s="79">
        <v>10000</v>
      </c>
      <c r="F127" s="79">
        <v>0</v>
      </c>
      <c r="G127" s="78">
        <f>H127-F127</f>
        <v>3.08</v>
      </c>
      <c r="H127" s="79">
        <v>3.08</v>
      </c>
      <c r="I127" s="79">
        <f>H127</f>
        <v>3.08</v>
      </c>
      <c r="J127" s="23"/>
    </row>
    <row r="128" spans="1:10" ht="16" x14ac:dyDescent="0.2">
      <c r="A128" s="63"/>
      <c r="B128" s="75"/>
      <c r="C128" s="66"/>
      <c r="D128" s="66"/>
      <c r="E128" s="79"/>
      <c r="F128" s="79"/>
      <c r="G128" s="79"/>
      <c r="H128" s="79"/>
      <c r="I128" s="79"/>
      <c r="J128" s="23"/>
    </row>
    <row r="129" spans="1:10" ht="16" x14ac:dyDescent="0.2">
      <c r="A129" s="63">
        <f>A127+1</f>
        <v>32</v>
      </c>
      <c r="B129" s="75" t="s">
        <v>274</v>
      </c>
      <c r="C129" s="66" t="s">
        <v>88</v>
      </c>
      <c r="D129" s="66" t="s">
        <v>411</v>
      </c>
      <c r="E129" s="78">
        <v>250000</v>
      </c>
      <c r="F129" s="78">
        <f>H129-G129</f>
        <v>48.24</v>
      </c>
      <c r="G129" s="78">
        <v>2.0099999999999998</v>
      </c>
      <c r="H129" s="78">
        <v>50.25</v>
      </c>
      <c r="I129" s="78">
        <f>SUM(H129:H134)</f>
        <v>132.88</v>
      </c>
      <c r="J129" s="23"/>
    </row>
    <row r="130" spans="1:10" ht="16" x14ac:dyDescent="0.2">
      <c r="A130" s="63"/>
      <c r="B130" s="75"/>
      <c r="C130" s="66"/>
      <c r="D130" s="66" t="s">
        <v>417</v>
      </c>
      <c r="E130" s="78">
        <v>50000</v>
      </c>
      <c r="F130" s="78">
        <v>57.85</v>
      </c>
      <c r="G130" s="78"/>
      <c r="H130" s="78">
        <f>F130</f>
        <v>57.85</v>
      </c>
      <c r="I130" s="78"/>
      <c r="J130" s="211"/>
    </row>
    <row r="131" spans="1:10" ht="16" x14ac:dyDescent="0.2">
      <c r="A131" s="63"/>
      <c r="B131" s="75"/>
      <c r="C131" s="66"/>
      <c r="D131" s="66" t="s">
        <v>412</v>
      </c>
      <c r="E131" s="78">
        <v>10000</v>
      </c>
      <c r="F131" s="78">
        <v>3.42</v>
      </c>
      <c r="G131" s="78"/>
      <c r="H131" s="78">
        <f>F131</f>
        <v>3.42</v>
      </c>
      <c r="I131" s="78"/>
      <c r="J131" s="23"/>
    </row>
    <row r="132" spans="1:10" ht="16" x14ac:dyDescent="0.2">
      <c r="A132" s="63"/>
      <c r="B132" s="75"/>
      <c r="C132" s="66"/>
      <c r="D132" s="66" t="s">
        <v>413</v>
      </c>
      <c r="E132" s="78">
        <v>250000</v>
      </c>
      <c r="F132" s="78">
        <v>10.45</v>
      </c>
      <c r="G132" s="78"/>
      <c r="H132" s="78">
        <f>F132</f>
        <v>10.45</v>
      </c>
      <c r="I132" s="78"/>
      <c r="J132" s="23"/>
    </row>
    <row r="133" spans="1:10" ht="16" x14ac:dyDescent="0.2">
      <c r="A133" s="63"/>
      <c r="B133" s="75"/>
      <c r="C133" s="66"/>
      <c r="D133" s="66" t="s">
        <v>418</v>
      </c>
      <c r="E133" s="78">
        <v>240000</v>
      </c>
      <c r="F133" s="79">
        <v>10.56</v>
      </c>
      <c r="G133" s="79"/>
      <c r="H133" s="79">
        <f>F133</f>
        <v>10.56</v>
      </c>
      <c r="I133" s="79"/>
      <c r="J133" s="23"/>
    </row>
    <row r="134" spans="1:10" ht="16" x14ac:dyDescent="0.2">
      <c r="A134" s="63"/>
      <c r="B134" s="75"/>
      <c r="C134" s="66"/>
      <c r="D134" s="66" t="s">
        <v>414</v>
      </c>
      <c r="E134" s="79">
        <v>10000</v>
      </c>
      <c r="F134" s="79">
        <v>0.35</v>
      </c>
      <c r="G134" s="79"/>
      <c r="H134" s="79">
        <f>F134</f>
        <v>0.35</v>
      </c>
      <c r="I134" s="79"/>
      <c r="J134" s="23"/>
    </row>
    <row r="135" spans="1:10" ht="16" x14ac:dyDescent="0.2">
      <c r="A135" s="63"/>
      <c r="B135" s="75"/>
      <c r="C135" s="66"/>
      <c r="D135" s="66"/>
      <c r="E135" s="79"/>
      <c r="F135" s="79"/>
      <c r="G135" s="79"/>
      <c r="H135" s="79"/>
      <c r="I135" s="79"/>
      <c r="J135" s="23"/>
    </row>
    <row r="136" spans="1:10" ht="16" x14ac:dyDescent="0.2">
      <c r="A136" s="63">
        <f>A129+1</f>
        <v>33</v>
      </c>
      <c r="B136" s="75" t="s">
        <v>275</v>
      </c>
      <c r="C136" s="66" t="s">
        <v>173</v>
      </c>
      <c r="D136" s="66" t="s">
        <v>411</v>
      </c>
      <c r="E136" s="79">
        <v>10000</v>
      </c>
      <c r="F136" s="79">
        <v>0</v>
      </c>
      <c r="G136" s="78">
        <f>H136-F136</f>
        <v>12.48</v>
      </c>
      <c r="H136" s="79">
        <v>12.48</v>
      </c>
      <c r="I136" s="79">
        <f>SUM(H136:H138)</f>
        <v>24.470000000000002</v>
      </c>
      <c r="J136" s="23"/>
    </row>
    <row r="137" spans="1:10" ht="16" x14ac:dyDescent="0.2">
      <c r="A137" s="63"/>
      <c r="B137" s="75"/>
      <c r="C137" s="66"/>
      <c r="D137" s="66" t="s">
        <v>417</v>
      </c>
      <c r="E137" s="79">
        <v>10000</v>
      </c>
      <c r="F137" s="79">
        <v>11.57</v>
      </c>
      <c r="G137" s="79"/>
      <c r="H137" s="79">
        <f>F137</f>
        <v>11.57</v>
      </c>
      <c r="I137" s="79"/>
      <c r="J137" s="23"/>
    </row>
    <row r="138" spans="1:10" ht="16" x14ac:dyDescent="0.2">
      <c r="A138" s="63"/>
      <c r="B138" s="75"/>
      <c r="C138" s="66"/>
      <c r="D138" s="66" t="s">
        <v>413</v>
      </c>
      <c r="E138" s="78">
        <v>10000</v>
      </c>
      <c r="F138" s="78">
        <v>0.42</v>
      </c>
      <c r="G138" s="78"/>
      <c r="H138" s="78">
        <f>F138</f>
        <v>0.42</v>
      </c>
      <c r="I138" s="78"/>
      <c r="J138" s="23"/>
    </row>
    <row r="139" spans="1:10" ht="16" x14ac:dyDescent="0.2">
      <c r="A139" s="63"/>
      <c r="B139" s="75"/>
      <c r="C139" s="66"/>
      <c r="D139" s="66"/>
      <c r="E139" s="78"/>
      <c r="F139" s="78"/>
      <c r="G139" s="78"/>
      <c r="H139" s="78"/>
      <c r="I139" s="78"/>
      <c r="J139" s="23"/>
    </row>
    <row r="140" spans="1:10" ht="16" x14ac:dyDescent="0.2">
      <c r="A140" s="63">
        <f>A136+1</f>
        <v>34</v>
      </c>
      <c r="B140" s="75" t="s">
        <v>276</v>
      </c>
      <c r="C140" s="66" t="s">
        <v>189</v>
      </c>
      <c r="D140" s="66" t="s">
        <v>411</v>
      </c>
      <c r="E140" s="78">
        <v>100000</v>
      </c>
      <c r="F140" s="78">
        <f>H140-G140</f>
        <v>72.180000000000007</v>
      </c>
      <c r="G140" s="78">
        <v>8.02</v>
      </c>
      <c r="H140" s="78">
        <v>80.2</v>
      </c>
      <c r="I140" s="78">
        <f>SUM(H140:H141)</f>
        <v>84.38</v>
      </c>
      <c r="J140" s="211"/>
    </row>
    <row r="141" spans="1:10" ht="16" x14ac:dyDescent="0.2">
      <c r="A141" s="63"/>
      <c r="B141" s="75"/>
      <c r="C141" s="66"/>
      <c r="D141" s="66" t="s">
        <v>413</v>
      </c>
      <c r="E141" s="79">
        <v>100000</v>
      </c>
      <c r="F141" s="79">
        <v>4.18</v>
      </c>
      <c r="G141" s="79"/>
      <c r="H141" s="79">
        <f>F141</f>
        <v>4.18</v>
      </c>
      <c r="I141" s="79"/>
      <c r="J141" s="23"/>
    </row>
    <row r="142" spans="1:10" ht="16" x14ac:dyDescent="0.2">
      <c r="A142" s="63"/>
      <c r="B142" s="75"/>
      <c r="C142" s="66"/>
      <c r="D142" s="66"/>
      <c r="E142" s="79"/>
      <c r="F142" s="79"/>
      <c r="G142" s="79"/>
      <c r="H142" s="79"/>
      <c r="I142" s="79"/>
      <c r="J142" s="23"/>
    </row>
    <row r="143" spans="1:10" ht="16" x14ac:dyDescent="0.2">
      <c r="A143" s="63">
        <f>A140+1</f>
        <v>35</v>
      </c>
      <c r="B143" s="75" t="s">
        <v>277</v>
      </c>
      <c r="C143" s="66" t="s">
        <v>143</v>
      </c>
      <c r="D143" s="66" t="s">
        <v>411</v>
      </c>
      <c r="E143" s="78">
        <v>10000</v>
      </c>
      <c r="F143" s="78">
        <v>0</v>
      </c>
      <c r="G143" s="78">
        <v>0.66</v>
      </c>
      <c r="H143" s="78">
        <v>0.66</v>
      </c>
      <c r="I143" s="78">
        <f>SUM(H143:H144)</f>
        <v>4.84</v>
      </c>
      <c r="J143" s="211"/>
    </row>
    <row r="144" spans="1:10" ht="16" x14ac:dyDescent="0.2">
      <c r="A144" s="63"/>
      <c r="B144" s="75"/>
      <c r="C144" s="66"/>
      <c r="D144" s="66" t="s">
        <v>413</v>
      </c>
      <c r="E144" s="79">
        <v>100000</v>
      </c>
      <c r="F144" s="79">
        <v>4.18</v>
      </c>
      <c r="G144" s="79"/>
      <c r="H144" s="79">
        <f>F144</f>
        <v>4.18</v>
      </c>
      <c r="I144" s="79"/>
      <c r="J144" s="23"/>
    </row>
    <row r="145" spans="1:10" ht="16" x14ac:dyDescent="0.2">
      <c r="A145" s="63"/>
      <c r="B145" s="75"/>
      <c r="C145" s="66"/>
      <c r="D145" s="66"/>
      <c r="E145" s="79"/>
      <c r="F145" s="79"/>
      <c r="G145" s="79"/>
      <c r="H145" s="79"/>
      <c r="I145" s="79"/>
      <c r="J145" s="23"/>
    </row>
    <row r="146" spans="1:10" ht="16" x14ac:dyDescent="0.2">
      <c r="A146" s="63">
        <f>A143+1</f>
        <v>36</v>
      </c>
      <c r="B146" s="75" t="s">
        <v>278</v>
      </c>
      <c r="C146" s="66" t="s">
        <v>235</v>
      </c>
      <c r="D146" s="66" t="s">
        <v>411</v>
      </c>
      <c r="E146" s="79">
        <v>10000</v>
      </c>
      <c r="F146" s="79">
        <v>0</v>
      </c>
      <c r="G146" s="78">
        <f>H146-F146</f>
        <v>2.0099999999999998</v>
      </c>
      <c r="H146" s="79">
        <v>2.0099999999999998</v>
      </c>
      <c r="I146" s="79">
        <f>SUM(H146:H147)</f>
        <v>6.42</v>
      </c>
      <c r="J146" s="23"/>
    </row>
    <row r="147" spans="1:10" ht="16" x14ac:dyDescent="0.2">
      <c r="A147" s="63"/>
      <c r="B147" s="75"/>
      <c r="C147" s="66"/>
      <c r="D147" s="66" t="s">
        <v>417</v>
      </c>
      <c r="E147" s="79">
        <v>10000</v>
      </c>
      <c r="F147" s="79">
        <v>4.41</v>
      </c>
      <c r="G147" s="79"/>
      <c r="H147" s="79">
        <f>F147</f>
        <v>4.41</v>
      </c>
      <c r="I147" s="79"/>
      <c r="J147" s="23"/>
    </row>
    <row r="148" spans="1:10" ht="16" x14ac:dyDescent="0.2">
      <c r="A148" s="63"/>
      <c r="B148" s="75"/>
      <c r="C148" s="66"/>
      <c r="D148" s="66"/>
      <c r="E148" s="79"/>
      <c r="F148" s="79"/>
      <c r="G148" s="79"/>
      <c r="H148" s="79"/>
      <c r="I148" s="79"/>
      <c r="J148" s="23"/>
    </row>
    <row r="149" spans="1:10" ht="16" x14ac:dyDescent="0.2">
      <c r="A149" s="63">
        <f>A146+1</f>
        <v>37</v>
      </c>
      <c r="B149" s="75" t="s">
        <v>279</v>
      </c>
      <c r="C149" s="66" t="s">
        <v>29</v>
      </c>
      <c r="D149" s="66" t="s">
        <v>411</v>
      </c>
      <c r="E149" s="78">
        <v>10000</v>
      </c>
      <c r="F149" s="78">
        <v>0</v>
      </c>
      <c r="G149" s="78">
        <f>H149-F149</f>
        <v>3.08</v>
      </c>
      <c r="H149" s="78">
        <v>3.08</v>
      </c>
      <c r="I149" s="78">
        <f>SUM(H149:H150)</f>
        <v>3.08</v>
      </c>
      <c r="J149" s="211"/>
    </row>
    <row r="150" spans="1:10" ht="16" x14ac:dyDescent="0.2">
      <c r="A150" s="63"/>
      <c r="B150" s="75"/>
      <c r="C150" s="66"/>
      <c r="D150" s="66"/>
      <c r="E150" s="78"/>
      <c r="F150" s="78"/>
      <c r="G150" s="78"/>
      <c r="H150" s="78"/>
      <c r="I150" s="78"/>
      <c r="J150" s="23"/>
    </row>
    <row r="151" spans="1:10" ht="16" x14ac:dyDescent="0.2">
      <c r="A151" s="63"/>
      <c r="B151" s="75"/>
      <c r="C151" s="66"/>
      <c r="D151" s="66"/>
      <c r="E151" s="79"/>
      <c r="F151" s="79"/>
      <c r="G151" s="79"/>
      <c r="H151" s="79"/>
      <c r="I151" s="79"/>
      <c r="J151" s="23"/>
    </row>
    <row r="152" spans="1:10" ht="16" x14ac:dyDescent="0.2">
      <c r="A152" s="63">
        <f>A149+1</f>
        <v>38</v>
      </c>
      <c r="B152" s="75" t="s">
        <v>280</v>
      </c>
      <c r="C152" s="66" t="s">
        <v>201</v>
      </c>
      <c r="D152" s="66" t="s">
        <v>411</v>
      </c>
      <c r="E152" s="79">
        <v>10000</v>
      </c>
      <c r="F152" s="79">
        <v>0</v>
      </c>
      <c r="G152" s="78">
        <f>H152-F152</f>
        <v>1.26</v>
      </c>
      <c r="H152" s="79">
        <v>1.26</v>
      </c>
      <c r="I152" s="79">
        <f>SUM(H152:H157)</f>
        <v>25.18</v>
      </c>
      <c r="J152" s="23"/>
    </row>
    <row r="153" spans="1:10" ht="16" x14ac:dyDescent="0.2">
      <c r="A153" s="63"/>
      <c r="B153" s="75"/>
      <c r="C153" s="66"/>
      <c r="D153" s="173" t="s">
        <v>417</v>
      </c>
      <c r="E153" s="79">
        <v>10000</v>
      </c>
      <c r="F153" s="79">
        <v>11.57</v>
      </c>
      <c r="G153" s="79"/>
      <c r="H153" s="79">
        <f>F153</f>
        <v>11.57</v>
      </c>
      <c r="I153" s="79"/>
      <c r="J153" s="23"/>
    </row>
    <row r="154" spans="1:10" ht="16" x14ac:dyDescent="0.2">
      <c r="A154" s="63"/>
      <c r="B154" s="75"/>
      <c r="C154" s="66"/>
      <c r="D154" s="173" t="s">
        <v>412</v>
      </c>
      <c r="E154" s="79">
        <v>10000</v>
      </c>
      <c r="F154" s="79">
        <v>3.42</v>
      </c>
      <c r="G154" s="79"/>
      <c r="H154" s="79">
        <f>F154</f>
        <v>3.42</v>
      </c>
      <c r="I154" s="79"/>
      <c r="J154" s="23"/>
    </row>
    <row r="155" spans="1:10" ht="16" x14ac:dyDescent="0.2">
      <c r="A155" s="63"/>
      <c r="B155" s="75"/>
      <c r="C155" s="66"/>
      <c r="D155" s="173" t="s">
        <v>413</v>
      </c>
      <c r="E155" s="79">
        <v>100000</v>
      </c>
      <c r="F155" s="79">
        <v>4.18</v>
      </c>
      <c r="G155" s="79"/>
      <c r="H155" s="79">
        <f>F155</f>
        <v>4.18</v>
      </c>
      <c r="I155" s="79"/>
      <c r="J155" s="23"/>
    </row>
    <row r="156" spans="1:10" ht="16" x14ac:dyDescent="0.2">
      <c r="A156" s="63"/>
      <c r="B156" s="75"/>
      <c r="C156" s="66"/>
      <c r="D156" s="173" t="s">
        <v>418</v>
      </c>
      <c r="E156" s="78">
        <v>100000</v>
      </c>
      <c r="F156" s="79">
        <v>4.4000000000000004</v>
      </c>
      <c r="G156" s="79"/>
      <c r="H156" s="79">
        <f>F156</f>
        <v>4.4000000000000004</v>
      </c>
      <c r="I156" s="79"/>
      <c r="J156" s="23"/>
    </row>
    <row r="157" spans="1:10" ht="16" x14ac:dyDescent="0.2">
      <c r="A157" s="63"/>
      <c r="B157" s="75"/>
      <c r="C157" s="66"/>
      <c r="D157" s="173" t="s">
        <v>414</v>
      </c>
      <c r="E157" s="79">
        <v>10000</v>
      </c>
      <c r="F157" s="79">
        <v>0.35</v>
      </c>
      <c r="G157" s="79"/>
      <c r="H157" s="79">
        <f>F157</f>
        <v>0.35</v>
      </c>
      <c r="I157" s="79"/>
      <c r="J157" s="23"/>
    </row>
    <row r="158" spans="1:10" ht="16" x14ac:dyDescent="0.2">
      <c r="A158" s="63"/>
      <c r="B158" s="75"/>
      <c r="C158" s="66"/>
      <c r="D158" s="66"/>
      <c r="E158" s="79"/>
      <c r="F158" s="79"/>
      <c r="G158" s="79"/>
      <c r="H158" s="79"/>
      <c r="I158" s="79"/>
      <c r="J158" s="23"/>
    </row>
    <row r="159" spans="1:10" ht="16" x14ac:dyDescent="0.2">
      <c r="A159" s="63">
        <v>39</v>
      </c>
      <c r="B159" s="75" t="s">
        <v>282</v>
      </c>
      <c r="C159" s="85" t="s">
        <v>226</v>
      </c>
      <c r="D159" s="85" t="s">
        <v>411</v>
      </c>
      <c r="E159" s="86">
        <v>10000</v>
      </c>
      <c r="F159" s="86">
        <v>0</v>
      </c>
      <c r="G159" s="78">
        <f>H159-F159</f>
        <v>0.66</v>
      </c>
      <c r="H159" s="86">
        <v>0.66</v>
      </c>
      <c r="I159" s="86">
        <f>SUM(H159:H160)</f>
        <v>0.66</v>
      </c>
      <c r="J159" s="23"/>
    </row>
    <row r="160" spans="1:10" ht="16" x14ac:dyDescent="0.2">
      <c r="A160" s="63"/>
      <c r="B160" s="75"/>
      <c r="C160" s="85"/>
      <c r="D160" s="85"/>
      <c r="E160" s="86"/>
      <c r="F160" s="86"/>
      <c r="G160" s="86"/>
      <c r="H160" s="86"/>
      <c r="I160" s="86"/>
      <c r="J160" s="23"/>
    </row>
    <row r="161" spans="1:15" ht="16" x14ac:dyDescent="0.2">
      <c r="A161" s="63"/>
      <c r="B161" s="75"/>
      <c r="C161" s="85"/>
      <c r="D161" s="85"/>
      <c r="E161" s="86"/>
      <c r="F161" s="86"/>
      <c r="G161" s="86"/>
      <c r="H161" s="86"/>
      <c r="I161" s="86"/>
      <c r="J161" s="23"/>
    </row>
    <row r="162" spans="1:15" ht="16" x14ac:dyDescent="0.2">
      <c r="A162" s="63">
        <f>A159+1</f>
        <v>40</v>
      </c>
      <c r="B162" s="75" t="s">
        <v>331</v>
      </c>
      <c r="C162" s="168" t="s">
        <v>332</v>
      </c>
      <c r="D162" s="168" t="s">
        <v>411</v>
      </c>
      <c r="E162" s="169">
        <v>250000</v>
      </c>
      <c r="F162" s="86">
        <v>15.84</v>
      </c>
      <c r="G162" s="78">
        <f>H162-F162</f>
        <v>0.66000000000000014</v>
      </c>
      <c r="H162" s="86">
        <v>16.5</v>
      </c>
      <c r="I162" s="86">
        <f>SUM(H162:H163)</f>
        <v>26.95</v>
      </c>
      <c r="J162" s="23"/>
      <c r="M162" s="13"/>
      <c r="N162" s="42"/>
      <c r="O162" s="45"/>
    </row>
    <row r="163" spans="1:15" ht="16" x14ac:dyDescent="0.2">
      <c r="A163" s="63"/>
      <c r="B163" s="75"/>
      <c r="C163" s="168"/>
      <c r="D163" s="168" t="s">
        <v>413</v>
      </c>
      <c r="E163" s="169">
        <v>250000</v>
      </c>
      <c r="F163" s="86">
        <v>10.45</v>
      </c>
      <c r="G163" s="86"/>
      <c r="H163" s="86">
        <f>F163</f>
        <v>10.45</v>
      </c>
      <c r="I163" s="86"/>
      <c r="J163" s="23"/>
      <c r="M163" s="13"/>
      <c r="N163" s="42"/>
      <c r="O163" s="45"/>
    </row>
    <row r="164" spans="1:15" ht="16" x14ac:dyDescent="0.2">
      <c r="A164" s="63"/>
      <c r="B164" s="75"/>
      <c r="C164" s="168"/>
      <c r="D164" s="168"/>
      <c r="E164" s="169"/>
      <c r="F164" s="86"/>
      <c r="G164" s="86"/>
      <c r="H164" s="86"/>
      <c r="I164" s="86"/>
      <c r="J164" s="23"/>
      <c r="M164" s="13"/>
      <c r="N164" s="42"/>
      <c r="O164" s="45"/>
    </row>
    <row r="165" spans="1:15" ht="16" x14ac:dyDescent="0.2">
      <c r="A165" s="63">
        <f>A162+1</f>
        <v>41</v>
      </c>
      <c r="B165" s="75" t="s">
        <v>283</v>
      </c>
      <c r="C165" s="66" t="s">
        <v>71</v>
      </c>
      <c r="D165" s="66" t="s">
        <v>411</v>
      </c>
      <c r="E165" s="79">
        <v>50000</v>
      </c>
      <c r="F165" s="79">
        <v>8.0399999999999991</v>
      </c>
      <c r="G165" s="78">
        <f>H165-F165</f>
        <v>2.0100000000000016</v>
      </c>
      <c r="H165" s="79">
        <v>10.050000000000001</v>
      </c>
      <c r="I165" s="79">
        <f>SUM(H165:H168)</f>
        <v>25</v>
      </c>
      <c r="J165" s="23"/>
    </row>
    <row r="166" spans="1:15" ht="16" x14ac:dyDescent="0.2">
      <c r="A166" s="63"/>
      <c r="B166" s="75"/>
      <c r="C166" s="66"/>
      <c r="D166" s="66" t="s">
        <v>417</v>
      </c>
      <c r="E166" s="79">
        <v>30000</v>
      </c>
      <c r="F166" s="79">
        <v>13.23</v>
      </c>
      <c r="G166" s="79"/>
      <c r="H166" s="79">
        <f>F166</f>
        <v>13.23</v>
      </c>
      <c r="I166" s="79"/>
      <c r="J166" s="23"/>
    </row>
    <row r="167" spans="1:15" ht="16" x14ac:dyDescent="0.2">
      <c r="A167" s="63"/>
      <c r="B167" s="75"/>
      <c r="C167" s="66"/>
      <c r="D167" s="66" t="s">
        <v>413</v>
      </c>
      <c r="E167" s="79">
        <v>20000</v>
      </c>
      <c r="F167" s="79">
        <v>0.84</v>
      </c>
      <c r="G167" s="79"/>
      <c r="H167" s="79">
        <f>F167</f>
        <v>0.84</v>
      </c>
      <c r="I167" s="79"/>
      <c r="J167" s="23"/>
    </row>
    <row r="168" spans="1:15" ht="16" x14ac:dyDescent="0.2">
      <c r="A168" s="63"/>
      <c r="B168" s="75"/>
      <c r="C168" s="66"/>
      <c r="D168" s="66" t="s">
        <v>418</v>
      </c>
      <c r="E168" s="79">
        <v>20000</v>
      </c>
      <c r="F168" s="79">
        <v>0.88</v>
      </c>
      <c r="G168" s="79"/>
      <c r="H168" s="79">
        <f>F168</f>
        <v>0.88</v>
      </c>
      <c r="I168" s="79"/>
      <c r="J168" s="23"/>
    </row>
    <row r="169" spans="1:15" ht="16" x14ac:dyDescent="0.2">
      <c r="A169" s="63"/>
      <c r="B169" s="75"/>
      <c r="C169" s="66"/>
      <c r="D169" s="66"/>
      <c r="E169" s="79"/>
      <c r="F169" s="79"/>
      <c r="G169" s="79"/>
      <c r="H169" s="79"/>
      <c r="I169" s="79"/>
      <c r="J169" s="23"/>
    </row>
    <row r="170" spans="1:15" ht="16" x14ac:dyDescent="0.2">
      <c r="A170" s="63">
        <f>A165+1</f>
        <v>42</v>
      </c>
      <c r="B170" s="75" t="s">
        <v>284</v>
      </c>
      <c r="C170" s="66" t="s">
        <v>131</v>
      </c>
      <c r="D170" s="66" t="s">
        <v>411</v>
      </c>
      <c r="E170" s="79">
        <v>10000</v>
      </c>
      <c r="F170" s="79">
        <v>0</v>
      </c>
      <c r="G170" s="78">
        <f>H170-F170</f>
        <v>3.08</v>
      </c>
      <c r="H170" s="79">
        <v>3.08</v>
      </c>
      <c r="I170" s="79">
        <f>SUM(H170:H173)</f>
        <v>15.78</v>
      </c>
      <c r="J170" s="23"/>
    </row>
    <row r="171" spans="1:15" ht="16" x14ac:dyDescent="0.2">
      <c r="A171" s="63"/>
      <c r="B171" s="75"/>
      <c r="C171" s="66"/>
      <c r="D171" s="173" t="s">
        <v>417</v>
      </c>
      <c r="E171" s="79">
        <v>10000</v>
      </c>
      <c r="F171" s="79">
        <v>4.41</v>
      </c>
      <c r="G171" s="79"/>
      <c r="H171" s="79">
        <f>F171</f>
        <v>4.41</v>
      </c>
      <c r="I171" s="79"/>
      <c r="J171" s="23"/>
    </row>
    <row r="172" spans="1:15" ht="16" x14ac:dyDescent="0.2">
      <c r="A172" s="63"/>
      <c r="B172" s="75"/>
      <c r="C172" s="66"/>
      <c r="D172" s="173" t="s">
        <v>413</v>
      </c>
      <c r="E172" s="79">
        <v>190000</v>
      </c>
      <c r="F172" s="79">
        <v>7.94</v>
      </c>
      <c r="G172" s="79"/>
      <c r="H172" s="79">
        <f>F172</f>
        <v>7.94</v>
      </c>
      <c r="I172" s="79"/>
      <c r="J172" s="23"/>
    </row>
    <row r="173" spans="1:15" ht="16" x14ac:dyDescent="0.2">
      <c r="A173" s="63"/>
      <c r="B173" s="75"/>
      <c r="C173" s="66"/>
      <c r="D173" s="173" t="s">
        <v>414</v>
      </c>
      <c r="E173" s="78">
        <v>10000</v>
      </c>
      <c r="F173" s="78">
        <v>0.35</v>
      </c>
      <c r="G173" s="78"/>
      <c r="H173" s="78">
        <f>F173</f>
        <v>0.35</v>
      </c>
      <c r="I173" s="78"/>
      <c r="J173" s="23"/>
    </row>
    <row r="174" spans="1:15" ht="16" x14ac:dyDescent="0.2">
      <c r="A174" s="63"/>
      <c r="B174" s="75"/>
      <c r="C174" s="66"/>
      <c r="D174" s="66"/>
      <c r="E174" s="79"/>
      <c r="F174" s="79"/>
      <c r="G174" s="79"/>
      <c r="H174" s="79"/>
      <c r="I174" s="79"/>
      <c r="J174" s="23"/>
    </row>
    <row r="175" spans="1:15" ht="16" x14ac:dyDescent="0.2">
      <c r="A175" s="63">
        <f>A170+1</f>
        <v>43</v>
      </c>
      <c r="B175" s="75" t="s">
        <v>285</v>
      </c>
      <c r="C175" s="85" t="s">
        <v>227</v>
      </c>
      <c r="D175" s="66" t="s">
        <v>411</v>
      </c>
      <c r="E175" s="86">
        <v>10000</v>
      </c>
      <c r="F175" s="86">
        <v>0</v>
      </c>
      <c r="G175" s="78">
        <f>H175-F175</f>
        <v>2.0099999999999998</v>
      </c>
      <c r="H175" s="86">
        <v>2.0099999999999998</v>
      </c>
      <c r="I175" s="86">
        <f>SUM(H175:H179)</f>
        <v>21.22</v>
      </c>
      <c r="J175" s="23"/>
    </row>
    <row r="176" spans="1:15" ht="16" x14ac:dyDescent="0.2">
      <c r="A176" s="63"/>
      <c r="B176" s="75"/>
      <c r="C176" s="85"/>
      <c r="D176" s="173" t="s">
        <v>412</v>
      </c>
      <c r="E176" s="86">
        <v>10000</v>
      </c>
      <c r="F176" s="86">
        <v>3.42</v>
      </c>
      <c r="G176" s="86"/>
      <c r="H176" s="86">
        <f>F176</f>
        <v>3.42</v>
      </c>
      <c r="I176" s="86"/>
      <c r="J176" s="23"/>
    </row>
    <row r="177" spans="1:10" ht="16" x14ac:dyDescent="0.2">
      <c r="A177" s="63"/>
      <c r="B177" s="75"/>
      <c r="C177" s="85"/>
      <c r="D177" s="173" t="s">
        <v>413</v>
      </c>
      <c r="E177" s="86">
        <v>180000</v>
      </c>
      <c r="F177" s="86">
        <v>7.52</v>
      </c>
      <c r="G177" s="86"/>
      <c r="H177" s="86">
        <f>F177</f>
        <v>7.52</v>
      </c>
      <c r="I177" s="86"/>
      <c r="J177" s="23"/>
    </row>
    <row r="178" spans="1:10" ht="16" x14ac:dyDescent="0.2">
      <c r="A178" s="63"/>
      <c r="B178" s="75"/>
      <c r="C178" s="85"/>
      <c r="D178" s="173" t="s">
        <v>418</v>
      </c>
      <c r="E178" s="86">
        <v>180000</v>
      </c>
      <c r="F178" s="86">
        <v>7.92</v>
      </c>
      <c r="G178" s="86"/>
      <c r="H178" s="86">
        <f>F178</f>
        <v>7.92</v>
      </c>
      <c r="I178" s="86"/>
      <c r="J178" s="23"/>
    </row>
    <row r="179" spans="1:10" ht="16" x14ac:dyDescent="0.2">
      <c r="A179" s="63"/>
      <c r="B179" s="75"/>
      <c r="C179" s="85"/>
      <c r="D179" s="173" t="s">
        <v>414</v>
      </c>
      <c r="E179" s="86">
        <v>10000</v>
      </c>
      <c r="F179" s="86">
        <v>0.35</v>
      </c>
      <c r="G179" s="86"/>
      <c r="H179" s="86">
        <f>F179</f>
        <v>0.35</v>
      </c>
      <c r="I179" s="86"/>
      <c r="J179" s="23"/>
    </row>
    <row r="180" spans="1:10" ht="16" x14ac:dyDescent="0.2">
      <c r="A180" s="63"/>
      <c r="B180" s="75"/>
      <c r="C180" s="85"/>
      <c r="D180" s="85"/>
      <c r="E180" s="86"/>
      <c r="F180" s="86"/>
      <c r="G180" s="86"/>
      <c r="H180" s="86"/>
      <c r="I180" s="86"/>
      <c r="J180" s="23"/>
    </row>
    <row r="181" spans="1:10" ht="16" x14ac:dyDescent="0.2">
      <c r="A181" s="63">
        <f>A175+1</f>
        <v>44</v>
      </c>
      <c r="B181" s="75" t="s">
        <v>286</v>
      </c>
      <c r="C181" s="66" t="s">
        <v>70</v>
      </c>
      <c r="D181" s="66" t="s">
        <v>411</v>
      </c>
      <c r="E181" s="79">
        <v>10000</v>
      </c>
      <c r="F181" s="79">
        <v>0</v>
      </c>
      <c r="G181" s="78">
        <f>H181-F181</f>
        <v>2.0099999999999998</v>
      </c>
      <c r="H181" s="79">
        <v>2.0099999999999998</v>
      </c>
      <c r="I181" s="79">
        <f>SUM(H181:H186)</f>
        <v>17.190000000000001</v>
      </c>
      <c r="J181" s="23"/>
    </row>
    <row r="182" spans="1:10" ht="16" x14ac:dyDescent="0.2">
      <c r="A182" s="63"/>
      <c r="B182" s="75"/>
      <c r="C182" s="66"/>
      <c r="D182" s="173" t="s">
        <v>417</v>
      </c>
      <c r="E182" s="79">
        <v>10000</v>
      </c>
      <c r="F182" s="79">
        <v>2.83</v>
      </c>
      <c r="G182" s="79"/>
      <c r="H182" s="79">
        <f>F182</f>
        <v>2.83</v>
      </c>
      <c r="I182" s="79"/>
      <c r="J182" s="23"/>
    </row>
    <row r="183" spans="1:10" ht="16" x14ac:dyDescent="0.2">
      <c r="A183" s="63"/>
      <c r="B183" s="75"/>
      <c r="C183" s="66"/>
      <c r="D183" s="173" t="s">
        <v>412</v>
      </c>
      <c r="E183" s="79">
        <v>10000</v>
      </c>
      <c r="F183" s="79">
        <v>3.42</v>
      </c>
      <c r="G183" s="79"/>
      <c r="H183" s="79">
        <f>F183</f>
        <v>3.42</v>
      </c>
      <c r="I183" s="79"/>
      <c r="J183" s="23"/>
    </row>
    <row r="184" spans="1:10" ht="16" x14ac:dyDescent="0.2">
      <c r="A184" s="63"/>
      <c r="B184" s="75"/>
      <c r="C184" s="66"/>
      <c r="D184" s="173" t="s">
        <v>413</v>
      </c>
      <c r="E184" s="79">
        <v>100000</v>
      </c>
      <c r="F184" s="79">
        <v>4.18</v>
      </c>
      <c r="G184" s="79"/>
      <c r="H184" s="79">
        <f>F184</f>
        <v>4.18</v>
      </c>
      <c r="I184" s="79"/>
      <c r="J184" s="23"/>
    </row>
    <row r="185" spans="1:10" ht="16" x14ac:dyDescent="0.2">
      <c r="A185" s="63"/>
      <c r="B185" s="75"/>
      <c r="C185" s="66"/>
      <c r="D185" s="173" t="s">
        <v>418</v>
      </c>
      <c r="E185" s="78">
        <v>100000</v>
      </c>
      <c r="F185" s="79">
        <v>4.4000000000000004</v>
      </c>
      <c r="G185" s="79"/>
      <c r="H185" s="79">
        <f>F185</f>
        <v>4.4000000000000004</v>
      </c>
      <c r="I185" s="79"/>
      <c r="J185" s="23"/>
    </row>
    <row r="186" spans="1:10" ht="16" x14ac:dyDescent="0.2">
      <c r="A186" s="63"/>
      <c r="B186" s="75"/>
      <c r="C186" s="66"/>
      <c r="D186" s="173" t="s">
        <v>414</v>
      </c>
      <c r="E186" s="79">
        <v>10000</v>
      </c>
      <c r="F186" s="79">
        <v>0.35</v>
      </c>
      <c r="G186" s="79"/>
      <c r="H186" s="79">
        <f>F186</f>
        <v>0.35</v>
      </c>
      <c r="I186" s="79"/>
      <c r="J186" s="23"/>
    </row>
    <row r="187" spans="1:10" ht="16" x14ac:dyDescent="0.2">
      <c r="A187" s="63"/>
      <c r="B187" s="75"/>
      <c r="C187" s="66"/>
      <c r="D187" s="66"/>
      <c r="E187" s="79"/>
      <c r="F187" s="79"/>
      <c r="G187" s="79"/>
      <c r="H187" s="79"/>
      <c r="I187" s="79"/>
      <c r="J187" s="23"/>
    </row>
    <row r="188" spans="1:10" ht="16" x14ac:dyDescent="0.2">
      <c r="A188" s="63">
        <f>A181+1</f>
        <v>45</v>
      </c>
      <c r="B188" s="75" t="s">
        <v>375</v>
      </c>
      <c r="C188" s="66" t="s">
        <v>34</v>
      </c>
      <c r="D188" s="66" t="s">
        <v>411</v>
      </c>
      <c r="E188" s="78">
        <v>10000</v>
      </c>
      <c r="F188" s="78">
        <v>0</v>
      </c>
      <c r="G188" s="78">
        <f>H188-F188</f>
        <v>3.08</v>
      </c>
      <c r="H188" s="78">
        <v>3.08</v>
      </c>
      <c r="I188" s="78">
        <f>H188</f>
        <v>3.08</v>
      </c>
      <c r="J188" s="211"/>
    </row>
    <row r="189" spans="1:10" ht="16" x14ac:dyDescent="0.2">
      <c r="A189" s="63"/>
      <c r="B189" s="75"/>
      <c r="C189" s="66"/>
      <c r="D189" s="66"/>
      <c r="E189" s="78"/>
      <c r="F189" s="78"/>
      <c r="G189" s="78"/>
      <c r="H189" s="78"/>
      <c r="I189" s="78"/>
      <c r="J189" s="23"/>
    </row>
    <row r="190" spans="1:10" ht="16" x14ac:dyDescent="0.2">
      <c r="A190" s="63">
        <f>A188+1</f>
        <v>46</v>
      </c>
      <c r="B190" s="75" t="s">
        <v>287</v>
      </c>
      <c r="C190" s="70" t="s">
        <v>214</v>
      </c>
      <c r="D190" s="70" t="s">
        <v>411</v>
      </c>
      <c r="E190" s="130">
        <v>10000</v>
      </c>
      <c r="F190" s="130">
        <v>0</v>
      </c>
      <c r="G190" s="78">
        <f>H190-F190</f>
        <v>3.08</v>
      </c>
      <c r="H190" s="130">
        <v>3.08</v>
      </c>
      <c r="I190" s="130">
        <f>H190</f>
        <v>3.08</v>
      </c>
      <c r="J190" s="211"/>
    </row>
    <row r="191" spans="1:10" ht="16" x14ac:dyDescent="0.2">
      <c r="A191" s="63"/>
      <c r="B191" s="75"/>
      <c r="C191" s="70"/>
      <c r="D191" s="70"/>
      <c r="E191" s="130"/>
      <c r="F191" s="130"/>
      <c r="G191" s="130"/>
      <c r="H191" s="130"/>
      <c r="I191" s="130"/>
      <c r="J191" s="23"/>
    </row>
    <row r="192" spans="1:10" ht="16" x14ac:dyDescent="0.2">
      <c r="A192" s="63">
        <f>A190+1</f>
        <v>47</v>
      </c>
      <c r="B192" s="75" t="s">
        <v>288</v>
      </c>
      <c r="C192" s="66" t="s">
        <v>132</v>
      </c>
      <c r="D192" s="66" t="s">
        <v>411</v>
      </c>
      <c r="E192" s="78">
        <v>190000</v>
      </c>
      <c r="F192" s="78">
        <v>11.88</v>
      </c>
      <c r="G192" s="78">
        <f>H192-F192</f>
        <v>0.65999999999999837</v>
      </c>
      <c r="H192" s="78">
        <v>12.54</v>
      </c>
      <c r="I192" s="78">
        <f>SUM(H192:H197)</f>
        <v>33.94</v>
      </c>
      <c r="J192" s="23"/>
    </row>
    <row r="193" spans="1:10" ht="16" x14ac:dyDescent="0.2">
      <c r="A193" s="63"/>
      <c r="B193" s="75"/>
      <c r="C193" s="66"/>
      <c r="D193" s="173" t="s">
        <v>417</v>
      </c>
      <c r="E193" s="78">
        <v>50000</v>
      </c>
      <c r="F193" s="78">
        <v>9.0500000000000007</v>
      </c>
      <c r="G193" s="78"/>
      <c r="H193" s="78">
        <f>F193</f>
        <v>9.0500000000000007</v>
      </c>
      <c r="I193" s="78"/>
      <c r="J193" s="23"/>
    </row>
    <row r="194" spans="1:10" ht="16" x14ac:dyDescent="0.2">
      <c r="A194" s="63"/>
      <c r="B194" s="75"/>
      <c r="C194" s="66"/>
      <c r="D194" s="173" t="s">
        <v>412</v>
      </c>
      <c r="E194" s="78">
        <v>10000</v>
      </c>
      <c r="F194" s="78">
        <v>3.42</v>
      </c>
      <c r="G194" s="78"/>
      <c r="H194" s="78">
        <f>F194</f>
        <v>3.42</v>
      </c>
      <c r="I194" s="78"/>
      <c r="J194" s="23"/>
    </row>
    <row r="195" spans="1:10" ht="16" x14ac:dyDescent="0.2">
      <c r="A195" s="63"/>
      <c r="B195" s="75"/>
      <c r="C195" s="66"/>
      <c r="D195" s="173" t="s">
        <v>413</v>
      </c>
      <c r="E195" s="78">
        <v>100000</v>
      </c>
      <c r="F195" s="78">
        <v>4.18</v>
      </c>
      <c r="G195" s="78"/>
      <c r="H195" s="78">
        <f>F195</f>
        <v>4.18</v>
      </c>
      <c r="I195" s="78"/>
      <c r="J195" s="23"/>
    </row>
    <row r="196" spans="1:10" ht="16" x14ac:dyDescent="0.2">
      <c r="A196" s="63"/>
      <c r="B196" s="75"/>
      <c r="C196" s="66"/>
      <c r="D196" s="173" t="s">
        <v>418</v>
      </c>
      <c r="E196" s="78">
        <v>100000</v>
      </c>
      <c r="F196" s="78">
        <v>4.4000000000000004</v>
      </c>
      <c r="G196" s="78"/>
      <c r="H196" s="78">
        <f>F196</f>
        <v>4.4000000000000004</v>
      </c>
      <c r="I196" s="78"/>
      <c r="J196" s="23"/>
    </row>
    <row r="197" spans="1:10" ht="16" x14ac:dyDescent="0.2">
      <c r="A197" s="63"/>
      <c r="B197" s="75"/>
      <c r="C197" s="66"/>
      <c r="D197" s="173" t="s">
        <v>414</v>
      </c>
      <c r="E197" s="78">
        <v>10000</v>
      </c>
      <c r="F197" s="78">
        <v>0.35</v>
      </c>
      <c r="G197" s="78"/>
      <c r="H197" s="78">
        <f>F197</f>
        <v>0.35</v>
      </c>
      <c r="I197" s="78"/>
      <c r="J197" s="23"/>
    </row>
    <row r="198" spans="1:10" ht="16" x14ac:dyDescent="0.2">
      <c r="A198" s="63"/>
      <c r="B198" s="75"/>
      <c r="C198" s="66"/>
      <c r="D198" s="66"/>
      <c r="E198" s="78"/>
      <c r="F198" s="78"/>
      <c r="G198" s="78"/>
      <c r="H198" s="78"/>
      <c r="I198" s="78"/>
      <c r="J198" s="23"/>
    </row>
    <row r="199" spans="1:10" ht="16" x14ac:dyDescent="0.2">
      <c r="A199" s="63">
        <f>A192+1</f>
        <v>48</v>
      </c>
      <c r="B199" s="75" t="s">
        <v>289</v>
      </c>
      <c r="C199" s="66" t="s">
        <v>133</v>
      </c>
      <c r="D199" s="66" t="s">
        <v>411</v>
      </c>
      <c r="E199" s="78">
        <v>150000</v>
      </c>
      <c r="F199" s="78">
        <f>H199-G199</f>
        <v>17.639999999999997</v>
      </c>
      <c r="G199" s="78">
        <v>1.26</v>
      </c>
      <c r="H199" s="78">
        <v>18.899999999999999</v>
      </c>
      <c r="I199" s="78">
        <f>SUM(H199:H204)</f>
        <v>80.559999999999988</v>
      </c>
      <c r="J199" s="211"/>
    </row>
    <row r="200" spans="1:10" ht="16" x14ac:dyDescent="0.2">
      <c r="A200" s="63"/>
      <c r="B200" s="75"/>
      <c r="C200" s="66"/>
      <c r="D200" s="173" t="s">
        <v>417</v>
      </c>
      <c r="E200" s="78">
        <v>150000</v>
      </c>
      <c r="F200" s="78">
        <v>42.45</v>
      </c>
      <c r="G200" s="78"/>
      <c r="H200" s="78">
        <f>F200</f>
        <v>42.45</v>
      </c>
      <c r="I200" s="78"/>
      <c r="J200" s="23"/>
    </row>
    <row r="201" spans="1:10" ht="16" x14ac:dyDescent="0.2">
      <c r="A201" s="63"/>
      <c r="B201" s="75"/>
      <c r="C201" s="66"/>
      <c r="D201" s="173" t="s">
        <v>412</v>
      </c>
      <c r="E201" s="78">
        <v>10000</v>
      </c>
      <c r="F201" s="78">
        <v>3.42</v>
      </c>
      <c r="G201" s="78"/>
      <c r="H201" s="78">
        <f>F201</f>
        <v>3.42</v>
      </c>
      <c r="I201" s="78"/>
      <c r="J201" s="23"/>
    </row>
    <row r="202" spans="1:10" ht="16" x14ac:dyDescent="0.2">
      <c r="A202" s="63"/>
      <c r="B202" s="75"/>
      <c r="C202" s="66"/>
      <c r="D202" s="173" t="s">
        <v>413</v>
      </c>
      <c r="E202" s="78">
        <v>180000</v>
      </c>
      <c r="F202" s="78">
        <v>7.52</v>
      </c>
      <c r="G202" s="78"/>
      <c r="H202" s="78">
        <f>F202</f>
        <v>7.52</v>
      </c>
      <c r="I202" s="78"/>
      <c r="J202" s="23"/>
    </row>
    <row r="203" spans="1:10" ht="16" x14ac:dyDescent="0.2">
      <c r="A203" s="63"/>
      <c r="B203" s="75"/>
      <c r="C203" s="66"/>
      <c r="D203" s="173" t="s">
        <v>418</v>
      </c>
      <c r="E203" s="78">
        <v>180000</v>
      </c>
      <c r="F203" s="78">
        <v>7.92</v>
      </c>
      <c r="G203" s="78"/>
      <c r="H203" s="78">
        <f>F203</f>
        <v>7.92</v>
      </c>
      <c r="I203" s="78"/>
      <c r="J203" s="23"/>
    </row>
    <row r="204" spans="1:10" ht="16" x14ac:dyDescent="0.2">
      <c r="A204" s="63"/>
      <c r="B204" s="75"/>
      <c r="C204" s="66"/>
      <c r="D204" s="173" t="s">
        <v>414</v>
      </c>
      <c r="E204" s="78">
        <v>10000</v>
      </c>
      <c r="F204" s="78">
        <v>0.35</v>
      </c>
      <c r="G204" s="78"/>
      <c r="H204" s="78">
        <f>F204</f>
        <v>0.35</v>
      </c>
      <c r="I204" s="78"/>
      <c r="J204" s="23"/>
    </row>
    <row r="205" spans="1:10" ht="16" x14ac:dyDescent="0.2">
      <c r="A205" s="63"/>
      <c r="B205" s="75"/>
      <c r="C205" s="66"/>
      <c r="D205" s="66"/>
      <c r="E205" s="78"/>
      <c r="F205" s="78"/>
      <c r="G205" s="78"/>
      <c r="H205" s="78"/>
      <c r="I205" s="78"/>
      <c r="J205" s="23"/>
    </row>
    <row r="206" spans="1:10" ht="16" x14ac:dyDescent="0.2">
      <c r="A206" s="63">
        <f>A199+1</f>
        <v>49</v>
      </c>
      <c r="B206" s="75" t="s">
        <v>463</v>
      </c>
      <c r="C206" s="178" t="s">
        <v>485</v>
      </c>
      <c r="D206" s="66" t="s">
        <v>411</v>
      </c>
      <c r="E206" s="78">
        <v>10000</v>
      </c>
      <c r="F206" s="78">
        <v>0</v>
      </c>
      <c r="G206" s="78">
        <f>H206-F206</f>
        <v>0.46</v>
      </c>
      <c r="H206" s="78">
        <v>0.46</v>
      </c>
      <c r="I206" s="78">
        <f>SUM(H206:H207)</f>
        <v>0.88</v>
      </c>
      <c r="J206" s="23"/>
    </row>
    <row r="207" spans="1:10" ht="16" x14ac:dyDescent="0.2">
      <c r="A207" s="63"/>
      <c r="B207" s="75"/>
      <c r="C207" s="66"/>
      <c r="D207" s="66" t="s">
        <v>413</v>
      </c>
      <c r="E207" s="78">
        <v>10000</v>
      </c>
      <c r="F207" s="78">
        <v>0.42</v>
      </c>
      <c r="G207" s="78"/>
      <c r="H207" s="78">
        <f>F207</f>
        <v>0.42</v>
      </c>
      <c r="I207" s="78"/>
      <c r="J207" s="23"/>
    </row>
    <row r="208" spans="1:10" ht="16" x14ac:dyDescent="0.2">
      <c r="A208" s="63"/>
      <c r="B208" s="75"/>
      <c r="C208" s="66"/>
      <c r="D208" s="66"/>
      <c r="E208" s="78"/>
      <c r="F208" s="78"/>
      <c r="G208" s="78"/>
      <c r="H208" s="78"/>
      <c r="I208" s="78"/>
      <c r="J208" s="23"/>
    </row>
    <row r="209" spans="1:10" ht="16" x14ac:dyDescent="0.2">
      <c r="A209" s="63">
        <f>A206+1</f>
        <v>50</v>
      </c>
      <c r="B209" s="75" t="s">
        <v>377</v>
      </c>
      <c r="C209" s="66" t="s">
        <v>378</v>
      </c>
      <c r="D209" s="66" t="s">
        <v>411</v>
      </c>
      <c r="E209" s="78">
        <v>10000</v>
      </c>
      <c r="F209" s="78">
        <v>0</v>
      </c>
      <c r="G209" s="78">
        <f>H209-F209</f>
        <v>8.02</v>
      </c>
      <c r="H209" s="78">
        <v>8.02</v>
      </c>
      <c r="I209" s="78">
        <f>H209</f>
        <v>8.02</v>
      </c>
      <c r="J209" s="23"/>
    </row>
    <row r="210" spans="1:10" ht="16" x14ac:dyDescent="0.2">
      <c r="A210" s="63"/>
      <c r="B210" s="75"/>
      <c r="C210" s="66"/>
      <c r="D210" s="66"/>
      <c r="E210" s="78"/>
      <c r="F210" s="78"/>
      <c r="G210" s="78"/>
      <c r="H210" s="78"/>
      <c r="I210" s="78"/>
      <c r="J210" s="23"/>
    </row>
    <row r="211" spans="1:10" ht="16" x14ac:dyDescent="0.2">
      <c r="A211" s="63">
        <v>51</v>
      </c>
      <c r="B211" s="75" t="s">
        <v>291</v>
      </c>
      <c r="C211" s="85" t="s">
        <v>228</v>
      </c>
      <c r="D211" s="85" t="s">
        <v>411</v>
      </c>
      <c r="E211" s="86">
        <v>10000</v>
      </c>
      <c r="F211" s="86">
        <v>0</v>
      </c>
      <c r="G211" s="78">
        <f>H211-F211</f>
        <v>0.46</v>
      </c>
      <c r="H211" s="86">
        <v>0.46</v>
      </c>
      <c r="I211" s="86">
        <f>H211</f>
        <v>0.46</v>
      </c>
      <c r="J211" s="23"/>
    </row>
    <row r="212" spans="1:10" ht="16" x14ac:dyDescent="0.2">
      <c r="A212" s="63"/>
      <c r="B212" s="75"/>
      <c r="C212" s="85"/>
      <c r="D212" s="85"/>
      <c r="E212" s="86"/>
      <c r="F212" s="86"/>
      <c r="G212" s="78"/>
      <c r="H212" s="86"/>
      <c r="I212" s="86"/>
      <c r="J212" s="23"/>
    </row>
    <row r="213" spans="1:10" ht="16" x14ac:dyDescent="0.2">
      <c r="A213" s="63"/>
      <c r="B213" s="75" t="s">
        <v>508</v>
      </c>
      <c r="C213" s="85" t="s">
        <v>507</v>
      </c>
      <c r="D213" s="85" t="s">
        <v>411</v>
      </c>
      <c r="E213" s="86">
        <v>10000</v>
      </c>
      <c r="F213" s="86">
        <v>0</v>
      </c>
      <c r="G213" s="78">
        <f>H213-F213</f>
        <v>3.08</v>
      </c>
      <c r="H213" s="86">
        <v>3.08</v>
      </c>
      <c r="I213" s="86">
        <f>SUM(H213:H216)</f>
        <v>4.2500000000000009</v>
      </c>
      <c r="J213" s="23"/>
    </row>
    <row r="214" spans="1:10" ht="16" x14ac:dyDescent="0.2">
      <c r="A214" s="63"/>
      <c r="B214" s="75"/>
      <c r="C214" s="85"/>
      <c r="D214" s="85" t="s">
        <v>412</v>
      </c>
      <c r="E214" s="86">
        <v>2000</v>
      </c>
      <c r="F214" s="86">
        <v>0.68</v>
      </c>
      <c r="G214" s="78"/>
      <c r="H214" s="86">
        <f>F214</f>
        <v>0.68</v>
      </c>
      <c r="I214" s="86"/>
      <c r="J214" s="23"/>
    </row>
    <row r="215" spans="1:10" ht="16" x14ac:dyDescent="0.2">
      <c r="A215" s="63"/>
      <c r="B215" s="75"/>
      <c r="C215" s="85"/>
      <c r="D215" s="85" t="s">
        <v>413</v>
      </c>
      <c r="E215" s="86">
        <v>10000</v>
      </c>
      <c r="F215" s="86">
        <v>0.42</v>
      </c>
      <c r="G215" s="78"/>
      <c r="H215" s="86">
        <f>F215</f>
        <v>0.42</v>
      </c>
      <c r="I215" s="86"/>
      <c r="J215" s="23"/>
    </row>
    <row r="216" spans="1:10" ht="16" x14ac:dyDescent="0.2">
      <c r="A216" s="63"/>
      <c r="B216" s="75"/>
      <c r="C216" s="85"/>
      <c r="D216" s="85" t="s">
        <v>414</v>
      </c>
      <c r="E216" s="86">
        <v>2000</v>
      </c>
      <c r="F216" s="86">
        <v>7.0000000000000007E-2</v>
      </c>
      <c r="G216" s="78"/>
      <c r="H216" s="86">
        <f>F216</f>
        <v>7.0000000000000007E-2</v>
      </c>
      <c r="I216" s="86"/>
      <c r="J216" s="23"/>
    </row>
    <row r="217" spans="1:10" ht="16" x14ac:dyDescent="0.2">
      <c r="A217" s="63"/>
      <c r="B217" s="75"/>
      <c r="C217" s="85"/>
      <c r="D217" s="85"/>
      <c r="E217" s="86"/>
      <c r="F217" s="86"/>
      <c r="G217" s="86"/>
      <c r="H217" s="86"/>
      <c r="I217" s="86"/>
      <c r="J217" s="23"/>
    </row>
    <row r="218" spans="1:10" ht="16" x14ac:dyDescent="0.2">
      <c r="A218" s="63">
        <f>A211+1</f>
        <v>52</v>
      </c>
      <c r="B218" s="75" t="s">
        <v>292</v>
      </c>
      <c r="C218" s="66" t="s">
        <v>84</v>
      </c>
      <c r="D218" s="66" t="s">
        <v>411</v>
      </c>
      <c r="E218" s="78">
        <v>10000</v>
      </c>
      <c r="F218" s="78">
        <v>0</v>
      </c>
      <c r="G218" s="78">
        <f>H218-F218</f>
        <v>0.91</v>
      </c>
      <c r="H218" s="78">
        <v>0.91</v>
      </c>
      <c r="I218" s="78">
        <f>SUM(H218:H219)</f>
        <v>1.33</v>
      </c>
      <c r="J218" s="211"/>
    </row>
    <row r="219" spans="1:10" ht="16" x14ac:dyDescent="0.2">
      <c r="A219" s="63"/>
      <c r="B219" s="75"/>
      <c r="C219" s="66"/>
      <c r="D219" s="66" t="s">
        <v>413</v>
      </c>
      <c r="E219" s="78">
        <v>10000</v>
      </c>
      <c r="F219" s="78">
        <v>0.42</v>
      </c>
      <c r="G219" s="78"/>
      <c r="H219" s="78">
        <f>F219</f>
        <v>0.42</v>
      </c>
      <c r="I219" s="78"/>
      <c r="J219" s="23"/>
    </row>
    <row r="220" spans="1:10" ht="16" x14ac:dyDescent="0.2">
      <c r="A220" s="63"/>
      <c r="B220" s="75"/>
      <c r="C220" s="66"/>
      <c r="D220" s="66"/>
      <c r="E220" s="78"/>
      <c r="F220" s="78"/>
      <c r="G220" s="78"/>
      <c r="H220" s="78"/>
      <c r="I220" s="78"/>
      <c r="J220" s="23"/>
    </row>
    <row r="221" spans="1:10" ht="16" x14ac:dyDescent="0.2">
      <c r="A221" s="63">
        <f>A218+1</f>
        <v>53</v>
      </c>
      <c r="B221" s="75" t="s">
        <v>294</v>
      </c>
      <c r="C221" s="66" t="s">
        <v>60</v>
      </c>
      <c r="D221" s="66" t="s">
        <v>411</v>
      </c>
      <c r="E221" s="78">
        <v>10000</v>
      </c>
      <c r="F221" s="78">
        <v>0</v>
      </c>
      <c r="G221" s="78">
        <f>H221-F221</f>
        <v>8.02</v>
      </c>
      <c r="H221" s="78">
        <v>8.02</v>
      </c>
      <c r="I221" s="78">
        <f>H221</f>
        <v>8.02</v>
      </c>
      <c r="J221" s="211"/>
    </row>
    <row r="222" spans="1:10" ht="16" x14ac:dyDescent="0.2">
      <c r="A222" s="63"/>
      <c r="B222" s="75"/>
      <c r="C222" s="66"/>
      <c r="D222" s="66"/>
      <c r="E222" s="78"/>
      <c r="F222" s="78"/>
      <c r="G222" s="78"/>
      <c r="H222" s="78"/>
      <c r="I222" s="78"/>
      <c r="J222" s="23"/>
    </row>
    <row r="223" spans="1:10" ht="16" x14ac:dyDescent="0.2">
      <c r="A223" s="63">
        <v>54</v>
      </c>
      <c r="B223" s="75" t="s">
        <v>465</v>
      </c>
      <c r="C223" s="66" t="s">
        <v>426</v>
      </c>
      <c r="D223" s="66" t="s">
        <v>411</v>
      </c>
      <c r="E223" s="78">
        <v>10000</v>
      </c>
      <c r="F223" s="78">
        <v>0</v>
      </c>
      <c r="G223" s="78">
        <f>H223-F223</f>
        <v>0.66</v>
      </c>
      <c r="H223" s="78">
        <v>0.66</v>
      </c>
      <c r="I223" s="78">
        <f>SUM(H223:H224)</f>
        <v>1.08</v>
      </c>
      <c r="J223" s="23"/>
    </row>
    <row r="224" spans="1:10" ht="16" x14ac:dyDescent="0.2">
      <c r="A224" s="63"/>
      <c r="B224" s="75"/>
      <c r="C224" s="66"/>
      <c r="D224" s="66" t="s">
        <v>413</v>
      </c>
      <c r="E224" s="78">
        <v>10000</v>
      </c>
      <c r="F224" s="78">
        <v>0.42</v>
      </c>
      <c r="G224" s="78"/>
      <c r="H224" s="78">
        <f>F224</f>
        <v>0.42</v>
      </c>
      <c r="I224" s="78"/>
      <c r="J224" s="23"/>
    </row>
    <row r="225" spans="1:10" ht="16" x14ac:dyDescent="0.2">
      <c r="A225" s="63"/>
      <c r="B225" s="75"/>
      <c r="C225" s="66"/>
      <c r="D225" s="66"/>
      <c r="E225" s="78"/>
      <c r="F225" s="78"/>
      <c r="G225" s="78"/>
      <c r="H225" s="78"/>
      <c r="I225" s="78"/>
      <c r="J225" s="23"/>
    </row>
    <row r="226" spans="1:10" ht="16" x14ac:dyDescent="0.2">
      <c r="A226" s="63">
        <v>55</v>
      </c>
      <c r="B226" s="75" t="s">
        <v>295</v>
      </c>
      <c r="C226" s="66" t="s">
        <v>222</v>
      </c>
      <c r="D226" s="66" t="s">
        <v>411</v>
      </c>
      <c r="E226" s="78">
        <v>10000</v>
      </c>
      <c r="F226" s="78">
        <v>0</v>
      </c>
      <c r="G226" s="78">
        <f>H226-F226</f>
        <v>14.08</v>
      </c>
      <c r="H226" s="78">
        <v>14.08</v>
      </c>
      <c r="I226" s="78">
        <f>H226</f>
        <v>14.08</v>
      </c>
      <c r="J226" s="23"/>
    </row>
    <row r="227" spans="1:10" ht="16" x14ac:dyDescent="0.2">
      <c r="A227" s="63"/>
      <c r="B227" s="75"/>
      <c r="C227" s="66"/>
      <c r="D227" s="66"/>
      <c r="E227" s="78"/>
      <c r="F227" s="78"/>
      <c r="G227" s="78"/>
      <c r="H227" s="78"/>
      <c r="I227" s="78"/>
      <c r="J227" s="23"/>
    </row>
    <row r="228" spans="1:10" ht="16" x14ac:dyDescent="0.2">
      <c r="A228" s="63">
        <f>A226+1</f>
        <v>56</v>
      </c>
      <c r="B228" s="75" t="s">
        <v>351</v>
      </c>
      <c r="C228" s="66" t="s">
        <v>367</v>
      </c>
      <c r="D228" s="66" t="s">
        <v>411</v>
      </c>
      <c r="E228" s="78">
        <v>10000</v>
      </c>
      <c r="F228" s="78">
        <v>0</v>
      </c>
      <c r="G228" s="78">
        <f>H228-F228</f>
        <v>3.08</v>
      </c>
      <c r="H228" s="78">
        <v>3.08</v>
      </c>
      <c r="I228" s="78">
        <f>SUM(H228:H231)</f>
        <v>8.94</v>
      </c>
      <c r="J228" s="23"/>
    </row>
    <row r="229" spans="1:10" ht="16" x14ac:dyDescent="0.2">
      <c r="A229" s="63"/>
      <c r="B229" s="75"/>
      <c r="C229" s="66"/>
      <c r="D229" s="66" t="s">
        <v>412</v>
      </c>
      <c r="E229" s="78">
        <v>10000</v>
      </c>
      <c r="F229" s="78">
        <v>3.42</v>
      </c>
      <c r="G229" s="78"/>
      <c r="H229" s="78">
        <f>F229</f>
        <v>3.42</v>
      </c>
      <c r="I229" s="78"/>
      <c r="J229" s="23"/>
    </row>
    <row r="230" spans="1:10" ht="16" x14ac:dyDescent="0.2">
      <c r="A230" s="63"/>
      <c r="B230" s="75"/>
      <c r="C230" s="66"/>
      <c r="D230" s="66" t="s">
        <v>413</v>
      </c>
      <c r="E230" s="78">
        <v>50000</v>
      </c>
      <c r="F230" s="78">
        <v>2.09</v>
      </c>
      <c r="G230" s="78"/>
      <c r="H230" s="78">
        <f>F230</f>
        <v>2.09</v>
      </c>
      <c r="I230" s="78"/>
      <c r="J230" s="23"/>
    </row>
    <row r="231" spans="1:10" ht="16" x14ac:dyDescent="0.2">
      <c r="A231" s="63"/>
      <c r="B231" s="75"/>
      <c r="C231" s="66"/>
      <c r="D231" s="66" t="s">
        <v>414</v>
      </c>
      <c r="E231" s="78">
        <v>10000</v>
      </c>
      <c r="F231" s="78">
        <v>0.35</v>
      </c>
      <c r="G231" s="78"/>
      <c r="H231" s="78">
        <f>F231</f>
        <v>0.35</v>
      </c>
      <c r="I231" s="78"/>
      <c r="J231" s="23"/>
    </row>
    <row r="232" spans="1:10" ht="16" x14ac:dyDescent="0.2">
      <c r="A232" s="63"/>
      <c r="B232" s="75"/>
      <c r="C232" s="66"/>
      <c r="D232" s="66"/>
      <c r="E232" s="78"/>
      <c r="F232" s="78"/>
      <c r="G232" s="78"/>
      <c r="H232" s="78"/>
      <c r="I232" s="78"/>
      <c r="J232" s="23"/>
    </row>
    <row r="233" spans="1:10" ht="16" x14ac:dyDescent="0.2">
      <c r="A233" s="101">
        <f>A228+1</f>
        <v>57</v>
      </c>
      <c r="B233" s="81" t="s">
        <v>296</v>
      </c>
      <c r="C233" s="204" t="s">
        <v>215</v>
      </c>
      <c r="D233" s="82" t="s">
        <v>411</v>
      </c>
      <c r="E233" s="203">
        <v>250000</v>
      </c>
      <c r="F233" s="203">
        <v>120.48</v>
      </c>
      <c r="G233" s="83">
        <f>H233-F233</f>
        <v>5.019999999999996</v>
      </c>
      <c r="H233" s="203">
        <v>125.5</v>
      </c>
      <c r="I233" s="203">
        <f>SUM(H233:H238)</f>
        <v>213.72</v>
      </c>
      <c r="J233" s="23" t="s">
        <v>515</v>
      </c>
    </row>
    <row r="234" spans="1:10" ht="16" x14ac:dyDescent="0.2">
      <c r="A234" s="101"/>
      <c r="B234" s="81"/>
      <c r="C234" s="204"/>
      <c r="D234" s="197" t="s">
        <v>417</v>
      </c>
      <c r="E234" s="203">
        <v>50000</v>
      </c>
      <c r="F234" s="203">
        <v>57.85</v>
      </c>
      <c r="G234" s="203"/>
      <c r="H234" s="203">
        <f>F234</f>
        <v>57.85</v>
      </c>
      <c r="I234" s="203"/>
      <c r="J234" s="23"/>
    </row>
    <row r="235" spans="1:10" ht="16" x14ac:dyDescent="0.2">
      <c r="A235" s="101"/>
      <c r="B235" s="81"/>
      <c r="C235" s="204"/>
      <c r="D235" s="197" t="s">
        <v>412</v>
      </c>
      <c r="E235" s="203">
        <v>10000</v>
      </c>
      <c r="F235" s="203">
        <v>3.42</v>
      </c>
      <c r="G235" s="203"/>
      <c r="H235" s="203">
        <f>F235</f>
        <v>3.42</v>
      </c>
      <c r="I235" s="203"/>
      <c r="J235" s="23"/>
    </row>
    <row r="236" spans="1:10" ht="16" x14ac:dyDescent="0.2">
      <c r="A236" s="101"/>
      <c r="B236" s="81"/>
      <c r="C236" s="204"/>
      <c r="D236" s="197" t="s">
        <v>413</v>
      </c>
      <c r="E236" s="203">
        <v>310000</v>
      </c>
      <c r="F236" s="203">
        <v>12.96</v>
      </c>
      <c r="G236" s="203"/>
      <c r="H236" s="203">
        <f>F236</f>
        <v>12.96</v>
      </c>
      <c r="I236" s="203"/>
      <c r="J236" s="23"/>
    </row>
    <row r="237" spans="1:10" ht="16" x14ac:dyDescent="0.2">
      <c r="A237" s="101"/>
      <c r="B237" s="81"/>
      <c r="C237" s="204"/>
      <c r="D237" s="197" t="s">
        <v>418</v>
      </c>
      <c r="E237" s="203">
        <v>310000</v>
      </c>
      <c r="F237" s="203">
        <v>13.64</v>
      </c>
      <c r="G237" s="203"/>
      <c r="H237" s="203">
        <f>F237</f>
        <v>13.64</v>
      </c>
      <c r="I237" s="203"/>
      <c r="J237" s="23"/>
    </row>
    <row r="238" spans="1:10" ht="16" x14ac:dyDescent="0.2">
      <c r="A238" s="101"/>
      <c r="B238" s="81"/>
      <c r="C238" s="204"/>
      <c r="D238" s="197" t="s">
        <v>414</v>
      </c>
      <c r="E238" s="203">
        <v>10000</v>
      </c>
      <c r="F238" s="203">
        <v>0.35</v>
      </c>
      <c r="G238" s="203"/>
      <c r="H238" s="203">
        <f>F238</f>
        <v>0.35</v>
      </c>
      <c r="I238" s="203"/>
      <c r="J238" s="23"/>
    </row>
    <row r="239" spans="1:10" ht="16" x14ac:dyDescent="0.2">
      <c r="A239" s="63"/>
      <c r="B239" s="75"/>
      <c r="C239" s="70"/>
      <c r="D239" s="173"/>
      <c r="E239" s="130"/>
      <c r="F239" s="130"/>
      <c r="G239" s="130"/>
      <c r="H239" s="130"/>
      <c r="I239" s="130"/>
      <c r="J239" s="23"/>
    </row>
    <row r="240" spans="1:10" ht="16" x14ac:dyDescent="0.2">
      <c r="A240" s="63">
        <f>A233+1</f>
        <v>58</v>
      </c>
      <c r="B240" s="75" t="s">
        <v>387</v>
      </c>
      <c r="C240" s="70" t="s">
        <v>374</v>
      </c>
      <c r="D240" s="70" t="s">
        <v>411</v>
      </c>
      <c r="E240" s="130">
        <v>10000</v>
      </c>
      <c r="F240" s="130">
        <v>0</v>
      </c>
      <c r="G240" s="78">
        <f>H240-F240</f>
        <v>5.0199999999999996</v>
      </c>
      <c r="H240" s="130">
        <v>5.0199999999999996</v>
      </c>
      <c r="I240" s="130">
        <f>H240</f>
        <v>5.0199999999999996</v>
      </c>
      <c r="J240" s="23"/>
    </row>
    <row r="241" spans="1:10" ht="16" x14ac:dyDescent="0.2">
      <c r="A241" s="63"/>
      <c r="B241" s="75"/>
      <c r="C241" s="70"/>
      <c r="D241" s="70"/>
      <c r="E241" s="130"/>
      <c r="F241" s="130"/>
      <c r="G241" s="130"/>
      <c r="H241" s="130"/>
      <c r="I241" s="130"/>
      <c r="J241" s="23"/>
    </row>
    <row r="242" spans="1:10" ht="16" x14ac:dyDescent="0.2">
      <c r="A242" s="63">
        <v>59</v>
      </c>
      <c r="B242" s="75" t="s">
        <v>464</v>
      </c>
      <c r="C242" s="70" t="s">
        <v>428</v>
      </c>
      <c r="D242" s="70" t="s">
        <v>411</v>
      </c>
      <c r="E242" s="130">
        <v>10000</v>
      </c>
      <c r="F242" s="130">
        <v>0</v>
      </c>
      <c r="G242" s="78">
        <f>H242-F242</f>
        <v>0.53</v>
      </c>
      <c r="H242" s="130">
        <v>0.53</v>
      </c>
      <c r="I242" s="130">
        <f>H242</f>
        <v>0.53</v>
      </c>
      <c r="J242" s="23"/>
    </row>
    <row r="243" spans="1:10" ht="16" x14ac:dyDescent="0.2">
      <c r="A243" s="63"/>
      <c r="B243" s="75"/>
      <c r="C243" s="70"/>
      <c r="D243" s="70"/>
      <c r="E243" s="130"/>
      <c r="F243" s="130"/>
      <c r="G243" s="130"/>
      <c r="H243" s="130"/>
      <c r="I243" s="130"/>
      <c r="J243" s="23"/>
    </row>
    <row r="244" spans="1:10" ht="16" x14ac:dyDescent="0.2">
      <c r="A244" s="63">
        <v>60</v>
      </c>
      <c r="B244" s="75" t="s">
        <v>297</v>
      </c>
      <c r="C244" s="66" t="s">
        <v>72</v>
      </c>
      <c r="D244" s="66" t="s">
        <v>411</v>
      </c>
      <c r="E244" s="78">
        <v>10000</v>
      </c>
      <c r="F244" s="78">
        <v>0</v>
      </c>
      <c r="G244" s="78">
        <f>H244-F244</f>
        <v>5.0199999999999996</v>
      </c>
      <c r="H244" s="78">
        <v>5.0199999999999996</v>
      </c>
      <c r="I244" s="78">
        <f>H244</f>
        <v>5.0199999999999996</v>
      </c>
      <c r="J244" s="23"/>
    </row>
    <row r="245" spans="1:10" ht="16" x14ac:dyDescent="0.2">
      <c r="A245" s="63"/>
      <c r="B245" s="75"/>
      <c r="C245" s="66"/>
      <c r="D245" s="66"/>
      <c r="E245" s="78"/>
      <c r="F245" s="78"/>
      <c r="G245" s="78"/>
      <c r="H245" s="78"/>
      <c r="I245" s="78"/>
      <c r="J245" s="23"/>
    </row>
    <row r="246" spans="1:10" ht="16" x14ac:dyDescent="0.2">
      <c r="A246" s="63">
        <v>61</v>
      </c>
      <c r="B246" s="75" t="s">
        <v>298</v>
      </c>
      <c r="C246" s="66" t="s">
        <v>118</v>
      </c>
      <c r="D246" s="66" t="s">
        <v>411</v>
      </c>
      <c r="E246" s="79">
        <v>10000</v>
      </c>
      <c r="F246" s="79">
        <v>0</v>
      </c>
      <c r="G246" s="78">
        <f>H246-F246</f>
        <v>8.02</v>
      </c>
      <c r="H246" s="79">
        <v>8.02</v>
      </c>
      <c r="I246" s="79">
        <f>SUM(H246:H247)</f>
        <v>12.2</v>
      </c>
      <c r="J246" s="23"/>
    </row>
    <row r="247" spans="1:10" ht="16" x14ac:dyDescent="0.2">
      <c r="A247" s="63"/>
      <c r="B247" s="75"/>
      <c r="C247" s="66"/>
      <c r="D247" s="66" t="s">
        <v>413</v>
      </c>
      <c r="E247" s="79">
        <v>100000</v>
      </c>
      <c r="F247" s="79">
        <v>4.18</v>
      </c>
      <c r="G247" s="79"/>
      <c r="H247" s="79">
        <f>F247</f>
        <v>4.18</v>
      </c>
      <c r="I247" s="79"/>
      <c r="J247" s="23"/>
    </row>
    <row r="248" spans="1:10" ht="16" x14ac:dyDescent="0.2">
      <c r="A248" s="63"/>
      <c r="B248" s="75"/>
      <c r="C248" s="66"/>
      <c r="D248" s="66"/>
      <c r="E248" s="79"/>
      <c r="F248" s="79"/>
      <c r="G248" s="79"/>
      <c r="H248" s="79"/>
      <c r="I248" s="79"/>
      <c r="J248" s="23"/>
    </row>
    <row r="249" spans="1:10" ht="16" x14ac:dyDescent="0.2">
      <c r="A249" s="63">
        <f>A246+1</f>
        <v>62</v>
      </c>
      <c r="B249" s="75" t="s">
        <v>299</v>
      </c>
      <c r="C249" s="66" t="s">
        <v>62</v>
      </c>
      <c r="D249" s="66" t="s">
        <v>411</v>
      </c>
      <c r="E249" s="79">
        <v>200000</v>
      </c>
      <c r="F249" s="79">
        <v>38.19</v>
      </c>
      <c r="G249" s="78">
        <f>H249-F249</f>
        <v>2.0100000000000051</v>
      </c>
      <c r="H249" s="79">
        <v>40.200000000000003</v>
      </c>
      <c r="I249" s="79">
        <f>SUM(H249:H252)</f>
        <v>52.330000000000005</v>
      </c>
      <c r="J249" s="23"/>
    </row>
    <row r="250" spans="1:10" ht="16" x14ac:dyDescent="0.2">
      <c r="A250" s="63"/>
      <c r="B250" s="75"/>
      <c r="C250" s="66"/>
      <c r="D250" s="66" t="s">
        <v>412</v>
      </c>
      <c r="E250" s="79">
        <v>10000</v>
      </c>
      <c r="F250" s="79">
        <v>3.42</v>
      </c>
      <c r="G250" s="79"/>
      <c r="H250" s="79">
        <f>F250</f>
        <v>3.42</v>
      </c>
      <c r="I250" s="79"/>
      <c r="J250" s="23"/>
    </row>
    <row r="251" spans="1:10" ht="16" x14ac:dyDescent="0.2">
      <c r="A251" s="63"/>
      <c r="B251" s="75"/>
      <c r="C251" s="66"/>
      <c r="D251" s="66" t="s">
        <v>413</v>
      </c>
      <c r="E251" s="78">
        <v>200000</v>
      </c>
      <c r="F251" s="78">
        <v>8.36</v>
      </c>
      <c r="G251" s="79"/>
      <c r="H251" s="79">
        <f>F251</f>
        <v>8.36</v>
      </c>
      <c r="I251" s="79"/>
      <c r="J251" s="23"/>
    </row>
    <row r="252" spans="1:10" ht="16" x14ac:dyDescent="0.2">
      <c r="A252" s="63"/>
      <c r="B252" s="75"/>
      <c r="C252" s="66"/>
      <c r="D252" s="66" t="s">
        <v>414</v>
      </c>
      <c r="E252" s="79">
        <v>10000</v>
      </c>
      <c r="F252" s="79">
        <v>0.35</v>
      </c>
      <c r="G252" s="79"/>
      <c r="H252" s="79">
        <f>F252</f>
        <v>0.35</v>
      </c>
      <c r="I252" s="79"/>
      <c r="J252" s="23"/>
    </row>
    <row r="253" spans="1:10" ht="16" x14ac:dyDescent="0.2">
      <c r="A253" s="63"/>
      <c r="B253" s="75"/>
      <c r="C253" s="66"/>
      <c r="D253" s="66"/>
      <c r="E253" s="79"/>
      <c r="F253" s="79"/>
      <c r="G253" s="79"/>
      <c r="H253" s="79"/>
      <c r="I253" s="79"/>
      <c r="J253" s="23"/>
    </row>
    <row r="254" spans="1:10" ht="16" x14ac:dyDescent="0.2">
      <c r="A254" s="63" t="e">
        <f>#REF!+1</f>
        <v>#REF!</v>
      </c>
      <c r="B254" s="75" t="s">
        <v>302</v>
      </c>
      <c r="C254" s="66" t="s">
        <v>38</v>
      </c>
      <c r="D254" s="66" t="s">
        <v>411</v>
      </c>
      <c r="E254" s="78">
        <v>20000</v>
      </c>
      <c r="F254" s="78">
        <f>H254-G254</f>
        <v>5.0199999999999996</v>
      </c>
      <c r="G254" s="78">
        <v>5.0199999999999996</v>
      </c>
      <c r="H254" s="78">
        <v>10.039999999999999</v>
      </c>
      <c r="I254" s="78">
        <f>SUM(H254:H257)</f>
        <v>14.649999999999999</v>
      </c>
      <c r="J254" s="211"/>
    </row>
    <row r="255" spans="1:10" ht="16" x14ac:dyDescent="0.2">
      <c r="A255" s="63"/>
      <c r="B255" s="75"/>
      <c r="C255" s="66"/>
      <c r="D255" s="66" t="s">
        <v>412</v>
      </c>
      <c r="E255" s="78">
        <v>10000</v>
      </c>
      <c r="F255" s="78">
        <v>3.42</v>
      </c>
      <c r="G255" s="78"/>
      <c r="H255" s="78">
        <f>F255</f>
        <v>3.42</v>
      </c>
      <c r="I255" s="78"/>
      <c r="J255" s="23"/>
    </row>
    <row r="256" spans="1:10" ht="16" x14ac:dyDescent="0.2">
      <c r="A256" s="63"/>
      <c r="B256" s="75"/>
      <c r="C256" s="66"/>
      <c r="D256" s="66" t="s">
        <v>413</v>
      </c>
      <c r="E256" s="78">
        <v>20000</v>
      </c>
      <c r="F256" s="78">
        <v>0.84</v>
      </c>
      <c r="G256" s="78"/>
      <c r="H256" s="78">
        <f>F256</f>
        <v>0.84</v>
      </c>
      <c r="I256" s="78"/>
      <c r="J256" s="23"/>
    </row>
    <row r="257" spans="1:10" ht="16" x14ac:dyDescent="0.2">
      <c r="A257" s="63"/>
      <c r="B257" s="75"/>
      <c r="C257" s="66"/>
      <c r="D257" s="66" t="s">
        <v>414</v>
      </c>
      <c r="E257" s="78">
        <v>10000</v>
      </c>
      <c r="F257" s="78">
        <v>0.35</v>
      </c>
      <c r="G257" s="78"/>
      <c r="H257" s="78">
        <f>F257</f>
        <v>0.35</v>
      </c>
      <c r="I257" s="78"/>
      <c r="J257" s="23"/>
    </row>
    <row r="258" spans="1:10" ht="16" x14ac:dyDescent="0.2">
      <c r="A258" s="63"/>
      <c r="B258" s="75"/>
      <c r="C258" s="66"/>
      <c r="D258" s="66"/>
      <c r="E258" s="78"/>
      <c r="F258" s="78"/>
      <c r="G258" s="78"/>
      <c r="H258" s="78"/>
      <c r="I258" s="78"/>
      <c r="J258" s="23"/>
    </row>
    <row r="259" spans="1:10" ht="16" x14ac:dyDescent="0.2">
      <c r="A259" s="63" t="e">
        <f>A254+1</f>
        <v>#REF!</v>
      </c>
      <c r="B259" s="75" t="s">
        <v>303</v>
      </c>
      <c r="C259" s="66" t="s">
        <v>134</v>
      </c>
      <c r="D259" s="66" t="s">
        <v>411</v>
      </c>
      <c r="E259" s="78">
        <v>200000</v>
      </c>
      <c r="F259" s="78">
        <f>H259-G259</f>
        <v>12.54</v>
      </c>
      <c r="G259" s="78">
        <v>0.66</v>
      </c>
      <c r="H259" s="78">
        <v>13.2</v>
      </c>
      <c r="I259" s="78">
        <f>SUM(H259:H263)</f>
        <v>29.839999999999996</v>
      </c>
      <c r="J259" s="23"/>
    </row>
    <row r="260" spans="1:10" ht="16" x14ac:dyDescent="0.2">
      <c r="A260" s="63"/>
      <c r="B260" s="75"/>
      <c r="C260" s="66"/>
      <c r="D260" s="66" t="s">
        <v>412</v>
      </c>
      <c r="E260" s="78">
        <v>10000</v>
      </c>
      <c r="F260" s="78">
        <v>3.42</v>
      </c>
      <c r="G260" s="78"/>
      <c r="H260" s="78">
        <f>F260</f>
        <v>3.42</v>
      </c>
      <c r="I260" s="78"/>
      <c r="J260" s="23"/>
    </row>
    <row r="261" spans="1:10" ht="16" x14ac:dyDescent="0.2">
      <c r="A261" s="63"/>
      <c r="B261" s="75"/>
      <c r="C261" s="66"/>
      <c r="D261" s="66" t="s">
        <v>413</v>
      </c>
      <c r="E261" s="78">
        <v>150000</v>
      </c>
      <c r="F261" s="78">
        <v>6.27</v>
      </c>
      <c r="G261" s="78"/>
      <c r="H261" s="78">
        <f>F261</f>
        <v>6.27</v>
      </c>
      <c r="I261" s="78"/>
      <c r="J261" s="23"/>
    </row>
    <row r="262" spans="1:10" ht="16" x14ac:dyDescent="0.2">
      <c r="A262" s="63"/>
      <c r="B262" s="75"/>
      <c r="C262" s="66"/>
      <c r="D262" s="66" t="s">
        <v>418</v>
      </c>
      <c r="E262" s="78">
        <v>150000</v>
      </c>
      <c r="F262" s="78">
        <v>6.6</v>
      </c>
      <c r="G262" s="78"/>
      <c r="H262" s="78">
        <f>F262</f>
        <v>6.6</v>
      </c>
      <c r="I262" s="78"/>
      <c r="J262" s="23"/>
    </row>
    <row r="263" spans="1:10" ht="16" x14ac:dyDescent="0.2">
      <c r="A263" s="63"/>
      <c r="B263" s="75"/>
      <c r="C263" s="66"/>
      <c r="D263" s="66" t="s">
        <v>414</v>
      </c>
      <c r="E263" s="78">
        <v>10000</v>
      </c>
      <c r="F263" s="78">
        <v>0.35</v>
      </c>
      <c r="G263" s="78"/>
      <c r="H263" s="78">
        <f>F263</f>
        <v>0.35</v>
      </c>
      <c r="I263" s="78"/>
      <c r="J263" s="23"/>
    </row>
    <row r="264" spans="1:10" ht="16" x14ac:dyDescent="0.2">
      <c r="A264" s="63"/>
      <c r="B264" s="75"/>
      <c r="C264" s="66"/>
      <c r="D264" s="66"/>
      <c r="E264" s="78"/>
      <c r="F264" s="78"/>
      <c r="G264" s="78"/>
      <c r="H264" s="78"/>
      <c r="I264" s="78"/>
      <c r="J264" s="23"/>
    </row>
    <row r="265" spans="1:10" ht="16" x14ac:dyDescent="0.2">
      <c r="A265" s="63">
        <v>68</v>
      </c>
      <c r="B265" s="75" t="s">
        <v>304</v>
      </c>
      <c r="C265" s="66" t="s">
        <v>186</v>
      </c>
      <c r="D265" s="66" t="s">
        <v>411</v>
      </c>
      <c r="E265" s="78">
        <v>250000</v>
      </c>
      <c r="F265" s="78">
        <v>48.24</v>
      </c>
      <c r="G265" s="78">
        <f>H265-F265</f>
        <v>2.009999999999998</v>
      </c>
      <c r="H265" s="78">
        <v>50.25</v>
      </c>
      <c r="I265" s="78">
        <f>SUM(H265:H268)</f>
        <v>91.55</v>
      </c>
      <c r="J265" s="23"/>
    </row>
    <row r="266" spans="1:10" ht="16" x14ac:dyDescent="0.2">
      <c r="A266" s="63"/>
      <c r="B266" s="75"/>
      <c r="C266" s="66"/>
      <c r="D266" s="66" t="s">
        <v>417</v>
      </c>
      <c r="E266" s="78">
        <v>45000</v>
      </c>
      <c r="F266" s="78">
        <v>19.850000000000001</v>
      </c>
      <c r="G266" s="78"/>
      <c r="H266" s="78">
        <f>F266</f>
        <v>19.850000000000001</v>
      </c>
      <c r="I266" s="78"/>
      <c r="J266" s="23"/>
    </row>
    <row r="267" spans="1:10" ht="16" x14ac:dyDescent="0.2">
      <c r="A267" s="63"/>
      <c r="B267" s="75"/>
      <c r="C267" s="66"/>
      <c r="D267" s="66" t="s">
        <v>413</v>
      </c>
      <c r="E267" s="78">
        <v>250000</v>
      </c>
      <c r="F267" s="78">
        <v>10.45</v>
      </c>
      <c r="G267" s="78"/>
      <c r="H267" s="78">
        <f>F267</f>
        <v>10.45</v>
      </c>
      <c r="I267" s="78"/>
      <c r="J267" s="23"/>
    </row>
    <row r="268" spans="1:10" ht="16" x14ac:dyDescent="0.2">
      <c r="A268" s="63"/>
      <c r="B268" s="75"/>
      <c r="C268" s="66"/>
      <c r="D268" s="66" t="s">
        <v>418</v>
      </c>
      <c r="E268" s="78">
        <v>250000</v>
      </c>
      <c r="F268" s="78">
        <v>11</v>
      </c>
      <c r="G268" s="78"/>
      <c r="H268" s="78">
        <f>F268</f>
        <v>11</v>
      </c>
      <c r="I268" s="78"/>
      <c r="J268" s="23"/>
    </row>
    <row r="269" spans="1:10" ht="16" x14ac:dyDescent="0.2">
      <c r="A269" s="63"/>
      <c r="B269" s="75"/>
      <c r="C269" s="66"/>
      <c r="D269" s="66"/>
      <c r="E269" s="78"/>
      <c r="F269" s="78"/>
      <c r="G269" s="78"/>
      <c r="H269" s="78"/>
      <c r="I269" s="78"/>
      <c r="J269" s="23"/>
    </row>
    <row r="270" spans="1:10" ht="16" x14ac:dyDescent="0.2">
      <c r="A270" s="63">
        <f>A265+1</f>
        <v>69</v>
      </c>
      <c r="B270" s="75" t="s">
        <v>305</v>
      </c>
      <c r="C270" s="66" t="s">
        <v>236</v>
      </c>
      <c r="D270" s="66" t="s">
        <v>411</v>
      </c>
      <c r="E270" s="78">
        <v>10000</v>
      </c>
      <c r="F270" s="78">
        <v>0</v>
      </c>
      <c r="G270" s="78">
        <f>H270-F270</f>
        <v>14.08</v>
      </c>
      <c r="H270" s="78">
        <v>14.08</v>
      </c>
      <c r="I270" s="78">
        <f>H270</f>
        <v>14.08</v>
      </c>
      <c r="J270" s="23"/>
    </row>
    <row r="271" spans="1:10" ht="16" x14ac:dyDescent="0.2">
      <c r="A271" s="63"/>
      <c r="B271" s="75"/>
      <c r="C271" s="66"/>
      <c r="D271" s="66"/>
      <c r="E271" s="78"/>
      <c r="F271" s="78"/>
      <c r="G271" s="78"/>
      <c r="H271" s="78"/>
      <c r="I271" s="78"/>
      <c r="J271" s="23"/>
    </row>
    <row r="272" spans="1:10" ht="16" x14ac:dyDescent="0.2">
      <c r="A272" s="63">
        <f>A270+1</f>
        <v>70</v>
      </c>
      <c r="B272" s="75" t="s">
        <v>382</v>
      </c>
      <c r="C272" s="66" t="s">
        <v>383</v>
      </c>
      <c r="D272" s="66" t="s">
        <v>411</v>
      </c>
      <c r="E272" s="78">
        <v>10000</v>
      </c>
      <c r="F272" s="78">
        <v>0</v>
      </c>
      <c r="G272" s="78">
        <f>H272-F272</f>
        <v>3.08</v>
      </c>
      <c r="H272" s="78">
        <v>3.08</v>
      </c>
      <c r="I272" s="78">
        <f>H272</f>
        <v>3.08</v>
      </c>
      <c r="J272" s="23"/>
    </row>
    <row r="273" spans="1:10" ht="16" x14ac:dyDescent="0.2">
      <c r="A273" s="63"/>
      <c r="B273" s="75"/>
      <c r="C273" s="66"/>
      <c r="D273" s="66"/>
      <c r="E273" s="78"/>
      <c r="F273" s="78"/>
      <c r="G273" s="78"/>
      <c r="H273" s="78"/>
      <c r="I273" s="78"/>
      <c r="J273" s="23"/>
    </row>
    <row r="274" spans="1:10" ht="16" x14ac:dyDescent="0.2">
      <c r="A274" s="63">
        <f>A272+1</f>
        <v>71</v>
      </c>
      <c r="B274" s="75" t="s">
        <v>306</v>
      </c>
      <c r="C274" s="66" t="s">
        <v>135</v>
      </c>
      <c r="D274" s="66" t="s">
        <v>411</v>
      </c>
      <c r="E274" s="78">
        <v>10000</v>
      </c>
      <c r="F274" s="79">
        <v>0</v>
      </c>
      <c r="G274" s="78">
        <f>H274-F274</f>
        <v>5.0199999999999996</v>
      </c>
      <c r="H274" s="79">
        <v>5.0199999999999996</v>
      </c>
      <c r="I274" s="79">
        <f>SUM(H274:H277)</f>
        <v>13.95</v>
      </c>
      <c r="J274" s="23"/>
    </row>
    <row r="275" spans="1:10" ht="16" x14ac:dyDescent="0.2">
      <c r="A275" s="63"/>
      <c r="B275" s="75"/>
      <c r="C275" s="66"/>
      <c r="D275" s="173" t="s">
        <v>413</v>
      </c>
      <c r="E275" s="78">
        <v>100000</v>
      </c>
      <c r="F275" s="79">
        <v>4.18</v>
      </c>
      <c r="G275" s="79"/>
      <c r="H275" s="79">
        <f>F275</f>
        <v>4.18</v>
      </c>
      <c r="I275" s="79"/>
      <c r="J275" s="23"/>
    </row>
    <row r="276" spans="1:10" ht="16" x14ac:dyDescent="0.2">
      <c r="A276" s="63"/>
      <c r="B276" s="75"/>
      <c r="C276" s="66"/>
      <c r="D276" s="173" t="s">
        <v>418</v>
      </c>
      <c r="E276" s="78">
        <v>100000</v>
      </c>
      <c r="F276" s="79">
        <v>4.4000000000000004</v>
      </c>
      <c r="G276" s="79"/>
      <c r="H276" s="79">
        <f>F276</f>
        <v>4.4000000000000004</v>
      </c>
      <c r="I276" s="79"/>
      <c r="J276" s="23"/>
    </row>
    <row r="277" spans="1:10" ht="16" x14ac:dyDescent="0.2">
      <c r="A277" s="63"/>
      <c r="B277" s="75"/>
      <c r="C277" s="66"/>
      <c r="D277" s="173" t="s">
        <v>414</v>
      </c>
      <c r="E277" s="78">
        <v>10000</v>
      </c>
      <c r="F277" s="79">
        <v>0.35</v>
      </c>
      <c r="G277" s="79"/>
      <c r="H277" s="79">
        <f>F277</f>
        <v>0.35</v>
      </c>
      <c r="I277" s="79"/>
      <c r="J277" s="23"/>
    </row>
    <row r="278" spans="1:10" ht="16" x14ac:dyDescent="0.2">
      <c r="A278" s="63"/>
      <c r="B278" s="75"/>
      <c r="C278" s="66"/>
      <c r="D278" s="66"/>
      <c r="E278" s="78"/>
      <c r="F278" s="79"/>
      <c r="G278" s="79"/>
      <c r="H278" s="79"/>
      <c r="I278" s="79"/>
      <c r="J278" s="23"/>
    </row>
    <row r="279" spans="1:10" ht="16" x14ac:dyDescent="0.2">
      <c r="A279" s="63">
        <f>A274+1</f>
        <v>72</v>
      </c>
      <c r="B279" s="75" t="s">
        <v>307</v>
      </c>
      <c r="C279" s="66" t="s">
        <v>42</v>
      </c>
      <c r="D279" s="66" t="s">
        <v>411</v>
      </c>
      <c r="E279" s="78">
        <v>250000</v>
      </c>
      <c r="F279" s="79">
        <v>30.24</v>
      </c>
      <c r="G279" s="78">
        <f>H279-F279</f>
        <v>1.2600000000000016</v>
      </c>
      <c r="H279" s="79">
        <v>31.5</v>
      </c>
      <c r="I279" s="79">
        <f>SUM(H279:H284)</f>
        <v>78.77</v>
      </c>
      <c r="J279" s="23"/>
    </row>
    <row r="280" spans="1:10" ht="16" x14ac:dyDescent="0.2">
      <c r="A280" s="63"/>
      <c r="B280" s="75"/>
      <c r="C280" s="66"/>
      <c r="D280" s="173" t="s">
        <v>417</v>
      </c>
      <c r="E280" s="78">
        <v>50000</v>
      </c>
      <c r="F280" s="79">
        <v>22.05</v>
      </c>
      <c r="G280" s="79"/>
      <c r="H280" s="79">
        <f>F280</f>
        <v>22.05</v>
      </c>
      <c r="I280" s="79"/>
      <c r="J280" s="23"/>
    </row>
    <row r="281" spans="1:10" ht="16" x14ac:dyDescent="0.2">
      <c r="A281" s="63"/>
      <c r="B281" s="75"/>
      <c r="C281" s="66"/>
      <c r="D281" s="173" t="s">
        <v>412</v>
      </c>
      <c r="E281" s="78">
        <v>10000</v>
      </c>
      <c r="F281" s="79">
        <v>3.42</v>
      </c>
      <c r="G281" s="79"/>
      <c r="H281" s="79">
        <f>F281</f>
        <v>3.42</v>
      </c>
      <c r="I281" s="79"/>
      <c r="J281" s="23"/>
    </row>
    <row r="282" spans="1:10" ht="16" x14ac:dyDescent="0.2">
      <c r="A282" s="63"/>
      <c r="B282" s="75"/>
      <c r="C282" s="66"/>
      <c r="D282" s="173" t="s">
        <v>413</v>
      </c>
      <c r="E282" s="78">
        <v>250000</v>
      </c>
      <c r="F282" s="79">
        <v>10.45</v>
      </c>
      <c r="G282" s="79"/>
      <c r="H282" s="79">
        <f>F282</f>
        <v>10.45</v>
      </c>
      <c r="I282" s="79"/>
      <c r="J282" s="23"/>
    </row>
    <row r="283" spans="1:10" ht="16" x14ac:dyDescent="0.2">
      <c r="A283" s="63"/>
      <c r="B283" s="75"/>
      <c r="C283" s="66"/>
      <c r="D283" s="173" t="s">
        <v>418</v>
      </c>
      <c r="E283" s="78">
        <v>250000</v>
      </c>
      <c r="F283" s="79">
        <v>11</v>
      </c>
      <c r="G283" s="79"/>
      <c r="H283" s="79">
        <f>F283</f>
        <v>11</v>
      </c>
      <c r="I283" s="79"/>
      <c r="J283" s="23"/>
    </row>
    <row r="284" spans="1:10" ht="16" x14ac:dyDescent="0.2">
      <c r="A284" s="63"/>
      <c r="B284" s="75"/>
      <c r="C284" s="66"/>
      <c r="D284" s="173" t="s">
        <v>414</v>
      </c>
      <c r="E284" s="78">
        <v>10000</v>
      </c>
      <c r="F284" s="79">
        <v>0.35</v>
      </c>
      <c r="G284" s="79"/>
      <c r="H284" s="79">
        <f>F284</f>
        <v>0.35</v>
      </c>
      <c r="I284" s="79"/>
      <c r="J284" s="23"/>
    </row>
    <row r="285" spans="1:10" ht="16" x14ac:dyDescent="0.2">
      <c r="A285" s="63"/>
      <c r="B285" s="75"/>
      <c r="C285" s="66"/>
      <c r="D285" s="66"/>
      <c r="E285" s="79"/>
      <c r="F285" s="79"/>
      <c r="G285" s="79"/>
      <c r="H285" s="79"/>
      <c r="I285" s="79"/>
      <c r="J285" s="23"/>
    </row>
    <row r="286" spans="1:10" ht="16" x14ac:dyDescent="0.2">
      <c r="A286" s="63">
        <f>A279+1</f>
        <v>73</v>
      </c>
      <c r="B286" s="75" t="s">
        <v>308</v>
      </c>
      <c r="C286" s="66" t="s">
        <v>43</v>
      </c>
      <c r="D286" s="66" t="s">
        <v>411</v>
      </c>
      <c r="E286" s="79">
        <v>180000</v>
      </c>
      <c r="F286" s="79">
        <v>136.34</v>
      </c>
      <c r="G286" s="78">
        <f>H286-F286</f>
        <v>8.0200000000000102</v>
      </c>
      <c r="H286" s="79">
        <v>144.36000000000001</v>
      </c>
      <c r="I286" s="79">
        <f>SUM(H286:H289)</f>
        <v>179.56</v>
      </c>
      <c r="J286" s="23"/>
    </row>
    <row r="287" spans="1:10" ht="16" x14ac:dyDescent="0.2">
      <c r="A287" s="63"/>
      <c r="B287" s="75"/>
      <c r="C287" s="66"/>
      <c r="D287" s="66" t="s">
        <v>417</v>
      </c>
      <c r="E287" s="79">
        <v>10000</v>
      </c>
      <c r="F287" s="79">
        <v>19.760000000000002</v>
      </c>
      <c r="G287" s="79"/>
      <c r="H287" s="79">
        <f>F287</f>
        <v>19.760000000000002</v>
      </c>
      <c r="I287" s="79"/>
      <c r="J287" s="23"/>
    </row>
    <row r="288" spans="1:10" ht="16" x14ac:dyDescent="0.2">
      <c r="A288" s="63"/>
      <c r="B288" s="75"/>
      <c r="C288" s="66"/>
      <c r="D288" s="66" t="s">
        <v>413</v>
      </c>
      <c r="E288" s="79">
        <v>180000</v>
      </c>
      <c r="F288" s="79">
        <v>7.52</v>
      </c>
      <c r="G288" s="79"/>
      <c r="H288" s="79">
        <f>F288</f>
        <v>7.52</v>
      </c>
      <c r="I288" s="79"/>
      <c r="J288" s="23"/>
    </row>
    <row r="289" spans="1:10" ht="16" x14ac:dyDescent="0.2">
      <c r="A289" s="63"/>
      <c r="B289" s="75"/>
      <c r="C289" s="66"/>
      <c r="D289" s="66" t="s">
        <v>418</v>
      </c>
      <c r="E289" s="78">
        <v>180000</v>
      </c>
      <c r="F289" s="79">
        <v>7.92</v>
      </c>
      <c r="G289" s="79"/>
      <c r="H289" s="79">
        <f>F289</f>
        <v>7.92</v>
      </c>
      <c r="I289" s="79"/>
      <c r="J289" s="23"/>
    </row>
    <row r="290" spans="1:10" ht="16" x14ac:dyDescent="0.2">
      <c r="A290" s="63"/>
      <c r="B290" s="75"/>
      <c r="C290" s="66"/>
      <c r="D290" s="66"/>
      <c r="E290" s="79"/>
      <c r="F290" s="79"/>
      <c r="G290" s="79"/>
      <c r="H290" s="79"/>
      <c r="I290" s="79"/>
      <c r="J290" s="23"/>
    </row>
    <row r="291" spans="1:10" ht="16" x14ac:dyDescent="0.2">
      <c r="A291" s="63">
        <v>74</v>
      </c>
      <c r="B291" s="75" t="s">
        <v>339</v>
      </c>
      <c r="C291" s="66" t="s">
        <v>340</v>
      </c>
      <c r="D291" s="66" t="s">
        <v>411</v>
      </c>
      <c r="E291" s="78">
        <v>20000</v>
      </c>
      <c r="F291" s="78">
        <v>1.26</v>
      </c>
      <c r="G291" s="78">
        <f>H291-F291</f>
        <v>1.26</v>
      </c>
      <c r="H291" s="78">
        <v>2.52</v>
      </c>
      <c r="I291" s="78">
        <f>SUM(H291:H292)</f>
        <v>2.94</v>
      </c>
      <c r="J291" s="23"/>
    </row>
    <row r="292" spans="1:10" ht="16" x14ac:dyDescent="0.2">
      <c r="A292" s="63"/>
      <c r="B292" s="75"/>
      <c r="C292" s="66"/>
      <c r="D292" s="66" t="s">
        <v>413</v>
      </c>
      <c r="E292" s="78">
        <v>10000</v>
      </c>
      <c r="F292" s="78">
        <v>0.42</v>
      </c>
      <c r="G292" s="78"/>
      <c r="H292" s="78">
        <f>F292</f>
        <v>0.42</v>
      </c>
      <c r="I292" s="78"/>
      <c r="J292" s="23"/>
    </row>
    <row r="293" spans="1:10" ht="16" x14ac:dyDescent="0.2">
      <c r="A293" s="63"/>
      <c r="B293" s="75"/>
      <c r="C293" s="66"/>
      <c r="D293" s="66"/>
      <c r="E293" s="78"/>
      <c r="F293" s="78"/>
      <c r="G293" s="78"/>
      <c r="H293" s="78"/>
      <c r="I293" s="78"/>
      <c r="J293" s="23"/>
    </row>
    <row r="294" spans="1:10" ht="16" x14ac:dyDescent="0.2">
      <c r="A294" s="63">
        <f>A291+1</f>
        <v>75</v>
      </c>
      <c r="B294" s="75" t="s">
        <v>310</v>
      </c>
      <c r="C294" s="66" t="s">
        <v>44</v>
      </c>
      <c r="D294" s="66" t="s">
        <v>411</v>
      </c>
      <c r="E294" s="79">
        <v>10000</v>
      </c>
      <c r="F294" s="79">
        <v>0</v>
      </c>
      <c r="G294" s="78">
        <f>H294-F294</f>
        <v>8.02</v>
      </c>
      <c r="H294" s="79">
        <v>8.02</v>
      </c>
      <c r="I294" s="79">
        <f>SUM(H294:H295)</f>
        <v>8.44</v>
      </c>
      <c r="J294" s="23"/>
    </row>
    <row r="295" spans="1:10" ht="16" x14ac:dyDescent="0.2">
      <c r="A295" s="63"/>
      <c r="B295" s="75"/>
      <c r="C295" s="66"/>
      <c r="D295" s="66" t="s">
        <v>413</v>
      </c>
      <c r="E295" s="79">
        <v>10000</v>
      </c>
      <c r="F295" s="79">
        <v>0.42</v>
      </c>
      <c r="G295" s="79"/>
      <c r="H295" s="79">
        <f>F295</f>
        <v>0.42</v>
      </c>
      <c r="I295" s="79"/>
      <c r="J295" s="23"/>
    </row>
    <row r="296" spans="1:10" ht="16" x14ac:dyDescent="0.2">
      <c r="A296" s="63"/>
      <c r="B296" s="75"/>
      <c r="C296" s="66"/>
      <c r="D296" s="66"/>
      <c r="E296" s="79"/>
      <c r="F296" s="79"/>
      <c r="G296" s="79"/>
      <c r="H296" s="79"/>
      <c r="I296" s="79"/>
      <c r="J296" s="23"/>
    </row>
    <row r="297" spans="1:10" ht="16" x14ac:dyDescent="0.2">
      <c r="A297" s="63">
        <f>A294+1</f>
        <v>76</v>
      </c>
      <c r="B297" s="75" t="s">
        <v>311</v>
      </c>
      <c r="C297" s="66" t="s">
        <v>96</v>
      </c>
      <c r="D297" s="66" t="s">
        <v>411</v>
      </c>
      <c r="E297" s="79">
        <v>30000</v>
      </c>
      <c r="F297" s="79">
        <v>2.52</v>
      </c>
      <c r="G297" s="78">
        <f>H297-F297</f>
        <v>1.2599999999999998</v>
      </c>
      <c r="H297" s="79">
        <v>3.78</v>
      </c>
      <c r="I297" s="79">
        <f>SUM(H297:H298)</f>
        <v>4.2</v>
      </c>
      <c r="J297" s="23"/>
    </row>
    <row r="298" spans="1:10" ht="16" x14ac:dyDescent="0.2">
      <c r="A298" s="63"/>
      <c r="B298" s="75"/>
      <c r="C298" s="66"/>
      <c r="D298" s="66" t="s">
        <v>413</v>
      </c>
      <c r="E298" s="79">
        <v>10000</v>
      </c>
      <c r="F298" s="79">
        <v>0.42</v>
      </c>
      <c r="G298" s="79"/>
      <c r="H298" s="79">
        <f>F298</f>
        <v>0.42</v>
      </c>
      <c r="I298" s="79"/>
      <c r="J298" s="23"/>
    </row>
    <row r="299" spans="1:10" ht="16" x14ac:dyDescent="0.2">
      <c r="A299" s="63"/>
      <c r="B299" s="75"/>
      <c r="C299" s="66"/>
      <c r="D299" s="66"/>
      <c r="E299" s="79"/>
      <c r="F299" s="79"/>
      <c r="G299" s="79"/>
      <c r="H299" s="79"/>
      <c r="I299" s="79"/>
      <c r="J299" s="23"/>
    </row>
    <row r="300" spans="1:10" ht="16" x14ac:dyDescent="0.2">
      <c r="A300" s="63">
        <v>77</v>
      </c>
      <c r="B300" s="75" t="s">
        <v>498</v>
      </c>
      <c r="C300" s="66" t="s">
        <v>496</v>
      </c>
      <c r="D300" s="66" t="s">
        <v>411</v>
      </c>
      <c r="E300" s="79">
        <v>10000</v>
      </c>
      <c r="F300" s="79">
        <v>0</v>
      </c>
      <c r="G300" s="79">
        <v>0.91</v>
      </c>
      <c r="H300" s="79">
        <f>SUM(F300:G300)</f>
        <v>0.91</v>
      </c>
      <c r="I300" s="79">
        <f>H300</f>
        <v>0.91</v>
      </c>
      <c r="J300" s="23"/>
    </row>
    <row r="301" spans="1:10" ht="16" x14ac:dyDescent="0.2">
      <c r="A301" s="63"/>
      <c r="B301" s="75"/>
      <c r="C301" s="66"/>
      <c r="D301" s="66"/>
      <c r="E301" s="79"/>
      <c r="F301" s="79"/>
      <c r="G301" s="79"/>
      <c r="H301" s="79"/>
      <c r="I301" s="79"/>
      <c r="J301" s="23"/>
    </row>
    <row r="302" spans="1:10" ht="16" x14ac:dyDescent="0.2">
      <c r="A302" s="63">
        <v>78</v>
      </c>
      <c r="B302" s="75" t="s">
        <v>312</v>
      </c>
      <c r="C302" s="66" t="s">
        <v>137</v>
      </c>
      <c r="D302" s="66" t="s">
        <v>411</v>
      </c>
      <c r="E302" s="79">
        <v>100000</v>
      </c>
      <c r="F302" s="79">
        <f>H302-G302</f>
        <v>5.9399999999999995</v>
      </c>
      <c r="G302" s="78">
        <v>0.66</v>
      </c>
      <c r="H302" s="79">
        <v>6.6</v>
      </c>
      <c r="I302" s="79">
        <f>SUM(H302:H303)</f>
        <v>10.78</v>
      </c>
      <c r="J302" s="23"/>
    </row>
    <row r="303" spans="1:10" ht="16" x14ac:dyDescent="0.2">
      <c r="A303" s="63"/>
      <c r="B303" s="75"/>
      <c r="C303" s="66"/>
      <c r="D303" s="66" t="s">
        <v>413</v>
      </c>
      <c r="E303" s="79">
        <v>100000</v>
      </c>
      <c r="F303" s="79">
        <v>4.18</v>
      </c>
      <c r="G303" s="79"/>
      <c r="H303" s="79">
        <f>F303</f>
        <v>4.18</v>
      </c>
      <c r="I303" s="79"/>
      <c r="J303" s="23"/>
    </row>
    <row r="304" spans="1:10" ht="16" x14ac:dyDescent="0.2">
      <c r="A304" s="63"/>
      <c r="B304" s="75"/>
      <c r="C304" s="66"/>
      <c r="D304" s="66"/>
      <c r="E304" s="79"/>
      <c r="F304" s="79"/>
      <c r="G304" s="79"/>
      <c r="H304" s="79"/>
      <c r="I304" s="79"/>
      <c r="J304" s="23"/>
    </row>
    <row r="305" spans="1:10" ht="16" x14ac:dyDescent="0.2">
      <c r="A305" s="63">
        <f>A302+1</f>
        <v>79</v>
      </c>
      <c r="B305" s="75" t="s">
        <v>313</v>
      </c>
      <c r="C305" s="66" t="s">
        <v>45</v>
      </c>
      <c r="D305" s="66" t="s">
        <v>411</v>
      </c>
      <c r="E305" s="78">
        <v>10000</v>
      </c>
      <c r="F305" s="78">
        <v>0</v>
      </c>
      <c r="G305" s="78">
        <v>2.0099999999999998</v>
      </c>
      <c r="H305" s="78">
        <v>2.0099999999999998</v>
      </c>
      <c r="I305" s="78">
        <f>H305</f>
        <v>2.0099999999999998</v>
      </c>
      <c r="J305" s="211"/>
    </row>
    <row r="306" spans="1:10" ht="16" x14ac:dyDescent="0.2">
      <c r="A306" s="63"/>
      <c r="B306" s="75"/>
      <c r="C306" s="66"/>
      <c r="D306" s="66"/>
      <c r="E306" s="79"/>
      <c r="F306" s="79"/>
      <c r="G306" s="79"/>
      <c r="H306" s="79"/>
      <c r="I306" s="79"/>
      <c r="J306" s="23"/>
    </row>
    <row r="307" spans="1:10" ht="16" x14ac:dyDescent="0.2">
      <c r="A307" s="63">
        <f>A305+1</f>
        <v>80</v>
      </c>
      <c r="B307" s="75" t="s">
        <v>314</v>
      </c>
      <c r="C307" s="66" t="s">
        <v>230</v>
      </c>
      <c r="D307" s="66" t="s">
        <v>411</v>
      </c>
      <c r="E307" s="79">
        <v>100000</v>
      </c>
      <c r="F307" s="79">
        <v>27.72</v>
      </c>
      <c r="G307" s="78">
        <f>H307-F307</f>
        <v>3.0800000000000018</v>
      </c>
      <c r="H307" s="79">
        <v>30.8</v>
      </c>
      <c r="I307" s="79">
        <f>SUM(H307:H311)</f>
        <v>65.819999999999993</v>
      </c>
      <c r="J307" s="23"/>
    </row>
    <row r="308" spans="1:10" ht="16" x14ac:dyDescent="0.2">
      <c r="A308" s="63"/>
      <c r="B308" s="75"/>
      <c r="C308" s="66"/>
      <c r="D308" s="66" t="s">
        <v>417</v>
      </c>
      <c r="E308" s="79">
        <v>50000</v>
      </c>
      <c r="F308" s="79">
        <v>22.05</v>
      </c>
      <c r="G308" s="79"/>
      <c r="H308" s="79">
        <f>F308</f>
        <v>22.05</v>
      </c>
      <c r="I308" s="79"/>
      <c r="J308" s="23"/>
    </row>
    <row r="309" spans="1:10" ht="16" x14ac:dyDescent="0.2">
      <c r="A309" s="63"/>
      <c r="B309" s="75"/>
      <c r="C309" s="66"/>
      <c r="D309" s="66" t="s">
        <v>412</v>
      </c>
      <c r="E309" s="79">
        <v>10000</v>
      </c>
      <c r="F309" s="79">
        <v>3.42</v>
      </c>
      <c r="G309" s="79"/>
      <c r="H309" s="79">
        <f>F309</f>
        <v>3.42</v>
      </c>
      <c r="I309" s="79"/>
      <c r="J309" s="23"/>
    </row>
    <row r="310" spans="1:10" ht="16" x14ac:dyDescent="0.2">
      <c r="A310" s="63"/>
      <c r="B310" s="75"/>
      <c r="C310" s="66"/>
      <c r="D310" s="66" t="s">
        <v>413</v>
      </c>
      <c r="E310" s="79">
        <v>220000</v>
      </c>
      <c r="F310" s="79">
        <v>9.1999999999999993</v>
      </c>
      <c r="G310" s="79"/>
      <c r="H310" s="79">
        <f>F310</f>
        <v>9.1999999999999993</v>
      </c>
      <c r="I310" s="79"/>
      <c r="J310" s="23"/>
    </row>
    <row r="311" spans="1:10" ht="16" x14ac:dyDescent="0.2">
      <c r="A311" s="63"/>
      <c r="B311" s="75"/>
      <c r="C311" s="66"/>
      <c r="D311" s="66" t="s">
        <v>414</v>
      </c>
      <c r="E311" s="79">
        <v>10000</v>
      </c>
      <c r="F311" s="79">
        <v>0.35</v>
      </c>
      <c r="G311" s="79"/>
      <c r="H311" s="79">
        <f>F311</f>
        <v>0.35</v>
      </c>
      <c r="I311" s="79"/>
      <c r="J311" s="23"/>
    </row>
    <row r="312" spans="1:10" ht="16" x14ac:dyDescent="0.2">
      <c r="A312" s="63"/>
      <c r="B312" s="75"/>
      <c r="C312" s="66"/>
      <c r="D312" s="66"/>
      <c r="E312" s="79"/>
      <c r="F312" s="79"/>
      <c r="G312" s="79"/>
      <c r="H312" s="79"/>
      <c r="I312" s="79"/>
      <c r="J312" s="23"/>
    </row>
    <row r="313" spans="1:10" ht="16" x14ac:dyDescent="0.2">
      <c r="A313" s="63">
        <f>A307+1</f>
        <v>81</v>
      </c>
      <c r="B313" s="75" t="s">
        <v>315</v>
      </c>
      <c r="C313" s="66" t="s">
        <v>334</v>
      </c>
      <c r="D313" s="66" t="s">
        <v>411</v>
      </c>
      <c r="E313" s="78">
        <v>80000</v>
      </c>
      <c r="F313" s="78">
        <f>H313-G313</f>
        <v>21.560000000000002</v>
      </c>
      <c r="G313" s="78">
        <v>3.08</v>
      </c>
      <c r="H313" s="78">
        <v>24.64</v>
      </c>
      <c r="I313" s="78">
        <f>SUM(H313:H318)</f>
        <v>72.259999999999991</v>
      </c>
      <c r="J313" s="23"/>
    </row>
    <row r="314" spans="1:10" ht="16" x14ac:dyDescent="0.2">
      <c r="A314" s="63"/>
      <c r="B314" s="75"/>
      <c r="C314" s="66"/>
      <c r="D314" s="173" t="s">
        <v>417</v>
      </c>
      <c r="E314" s="78">
        <v>50000</v>
      </c>
      <c r="F314" s="78">
        <v>14.15</v>
      </c>
      <c r="G314" s="78"/>
      <c r="H314" s="78">
        <f>F314</f>
        <v>14.15</v>
      </c>
      <c r="I314" s="78"/>
      <c r="J314" s="91"/>
    </row>
    <row r="315" spans="1:10" ht="16" x14ac:dyDescent="0.2">
      <c r="A315" s="63"/>
      <c r="B315" s="75"/>
      <c r="C315" s="66"/>
      <c r="D315" s="173" t="s">
        <v>412</v>
      </c>
      <c r="E315" s="78">
        <v>10000</v>
      </c>
      <c r="F315" s="78">
        <v>3.42</v>
      </c>
      <c r="G315" s="78"/>
      <c r="H315" s="78">
        <f>F315</f>
        <v>3.42</v>
      </c>
      <c r="I315" s="78"/>
      <c r="J315" s="91"/>
    </row>
    <row r="316" spans="1:10" ht="16" x14ac:dyDescent="0.2">
      <c r="A316" s="63"/>
      <c r="B316" s="75"/>
      <c r="C316" s="66"/>
      <c r="D316" s="173" t="s">
        <v>413</v>
      </c>
      <c r="E316" s="78">
        <v>500000</v>
      </c>
      <c r="F316" s="78">
        <v>20.9</v>
      </c>
      <c r="G316" s="78"/>
      <c r="H316" s="78">
        <f>F316</f>
        <v>20.9</v>
      </c>
      <c r="I316" s="78"/>
      <c r="J316" s="91"/>
    </row>
    <row r="317" spans="1:10" ht="16" x14ac:dyDescent="0.2">
      <c r="A317" s="63"/>
      <c r="B317" s="75"/>
      <c r="C317" s="66"/>
      <c r="D317" s="173" t="s">
        <v>418</v>
      </c>
      <c r="E317" s="78">
        <v>200000</v>
      </c>
      <c r="F317" s="78">
        <v>8.8000000000000007</v>
      </c>
      <c r="G317" s="78"/>
      <c r="H317" s="78">
        <f>F317</f>
        <v>8.8000000000000007</v>
      </c>
      <c r="I317" s="78"/>
      <c r="J317" s="91"/>
    </row>
    <row r="318" spans="1:10" ht="16" x14ac:dyDescent="0.2">
      <c r="A318" s="63"/>
      <c r="B318" s="75"/>
      <c r="C318" s="66"/>
      <c r="D318" s="173" t="s">
        <v>414</v>
      </c>
      <c r="E318" s="78">
        <v>10000</v>
      </c>
      <c r="F318" s="79">
        <v>0.35</v>
      </c>
      <c r="G318" s="79"/>
      <c r="H318" s="79">
        <f>F318</f>
        <v>0.35</v>
      </c>
      <c r="I318" s="79"/>
      <c r="J318" s="91"/>
    </row>
    <row r="319" spans="1:10" ht="16" x14ac:dyDescent="0.2">
      <c r="A319" s="63"/>
      <c r="B319" s="75"/>
      <c r="C319" s="66"/>
      <c r="D319" s="66"/>
      <c r="E319" s="78"/>
      <c r="F319" s="79"/>
      <c r="G319" s="79"/>
      <c r="H319" s="79"/>
      <c r="I319" s="79"/>
      <c r="J319" s="91"/>
    </row>
    <row r="320" spans="1:10" ht="16" x14ac:dyDescent="0.2">
      <c r="A320" s="63">
        <f>A313+1</f>
        <v>82</v>
      </c>
      <c r="B320" s="75" t="s">
        <v>316</v>
      </c>
      <c r="C320" s="66" t="s">
        <v>182</v>
      </c>
      <c r="D320" s="66" t="s">
        <v>411</v>
      </c>
      <c r="E320" s="78">
        <v>10000</v>
      </c>
      <c r="F320" s="78">
        <v>0</v>
      </c>
      <c r="G320" s="78">
        <f>H320-F320</f>
        <v>0.91</v>
      </c>
      <c r="H320" s="78">
        <v>0.91</v>
      </c>
      <c r="I320" s="78">
        <f>SUM(H320:H321)</f>
        <v>1.54</v>
      </c>
      <c r="J320" s="104"/>
    </row>
    <row r="321" spans="1:10" ht="16" x14ac:dyDescent="0.2">
      <c r="A321" s="63"/>
      <c r="B321" s="75"/>
      <c r="C321" s="66"/>
      <c r="D321" s="66" t="s">
        <v>417</v>
      </c>
      <c r="E321" s="78">
        <v>5000</v>
      </c>
      <c r="F321" s="78">
        <v>0.63</v>
      </c>
      <c r="G321" s="78"/>
      <c r="H321" s="78">
        <f>F321</f>
        <v>0.63</v>
      </c>
      <c r="I321" s="78"/>
      <c r="J321" s="104"/>
    </row>
    <row r="322" spans="1:10" ht="16" x14ac:dyDescent="0.2">
      <c r="A322" s="63"/>
      <c r="B322" s="75"/>
      <c r="C322" s="66"/>
      <c r="D322" s="66"/>
      <c r="E322" s="78"/>
      <c r="F322" s="78"/>
      <c r="G322" s="78"/>
      <c r="H322" s="78"/>
      <c r="I322" s="78"/>
      <c r="J322" s="104"/>
    </row>
    <row r="323" spans="1:10" ht="16" x14ac:dyDescent="0.2">
      <c r="A323" s="63">
        <f>A320+1</f>
        <v>83</v>
      </c>
      <c r="B323" s="75" t="s">
        <v>350</v>
      </c>
      <c r="C323" s="66" t="s">
        <v>366</v>
      </c>
      <c r="D323" s="66" t="s">
        <v>411</v>
      </c>
      <c r="E323" s="78">
        <v>10000</v>
      </c>
      <c r="F323" s="78">
        <v>0</v>
      </c>
      <c r="G323" s="78">
        <f>H323-F323</f>
        <v>3.08</v>
      </c>
      <c r="H323" s="78">
        <v>3.08</v>
      </c>
      <c r="I323" s="78">
        <f>SUM(H323:H328)</f>
        <v>19.840000000000003</v>
      </c>
      <c r="J323" s="104"/>
    </row>
    <row r="324" spans="1:10" ht="16" x14ac:dyDescent="0.2">
      <c r="A324" s="63"/>
      <c r="B324" s="75"/>
      <c r="C324" s="66"/>
      <c r="D324" s="173" t="s">
        <v>417</v>
      </c>
      <c r="E324" s="78">
        <v>10000</v>
      </c>
      <c r="F324" s="78">
        <v>4.41</v>
      </c>
      <c r="G324" s="78"/>
      <c r="H324" s="78">
        <f>F324</f>
        <v>4.41</v>
      </c>
      <c r="I324" s="78"/>
      <c r="J324" s="211"/>
    </row>
    <row r="325" spans="1:10" ht="16" x14ac:dyDescent="0.2">
      <c r="A325" s="63"/>
      <c r="B325" s="75"/>
      <c r="C325" s="66"/>
      <c r="D325" s="173" t="s">
        <v>412</v>
      </c>
      <c r="E325" s="78">
        <v>10000</v>
      </c>
      <c r="F325" s="78">
        <v>3.42</v>
      </c>
      <c r="G325" s="78"/>
      <c r="H325" s="78">
        <f>F325</f>
        <v>3.42</v>
      </c>
      <c r="I325" s="78"/>
      <c r="J325" s="104"/>
    </row>
    <row r="326" spans="1:10" ht="16" x14ac:dyDescent="0.2">
      <c r="A326" s="63"/>
      <c r="B326" s="75"/>
      <c r="C326" s="66"/>
      <c r="D326" s="173" t="s">
        <v>413</v>
      </c>
      <c r="E326" s="78">
        <v>100000</v>
      </c>
      <c r="F326" s="78">
        <v>4.18</v>
      </c>
      <c r="G326" s="78"/>
      <c r="H326" s="78">
        <f>F326</f>
        <v>4.18</v>
      </c>
      <c r="I326" s="78"/>
      <c r="J326" s="104"/>
    </row>
    <row r="327" spans="1:10" ht="16" x14ac:dyDescent="0.2">
      <c r="A327" s="63"/>
      <c r="B327" s="75"/>
      <c r="C327" s="66"/>
      <c r="D327" s="173" t="s">
        <v>418</v>
      </c>
      <c r="E327" s="78">
        <v>100000</v>
      </c>
      <c r="F327" s="78">
        <v>4.4000000000000004</v>
      </c>
      <c r="G327" s="78"/>
      <c r="H327" s="78">
        <f>F327</f>
        <v>4.4000000000000004</v>
      </c>
      <c r="I327" s="78"/>
      <c r="J327" s="104"/>
    </row>
    <row r="328" spans="1:10" ht="16" x14ac:dyDescent="0.2">
      <c r="A328" s="63"/>
      <c r="B328" s="75"/>
      <c r="C328" s="66"/>
      <c r="D328" s="173" t="s">
        <v>414</v>
      </c>
      <c r="E328" s="78">
        <v>10000</v>
      </c>
      <c r="F328" s="78">
        <v>0.35</v>
      </c>
      <c r="G328" s="78"/>
      <c r="H328" s="78">
        <f>F328</f>
        <v>0.35</v>
      </c>
      <c r="I328" s="78"/>
      <c r="J328" s="104"/>
    </row>
    <row r="329" spans="1:10" ht="16" x14ac:dyDescent="0.2">
      <c r="A329" s="63"/>
      <c r="B329" s="75"/>
      <c r="C329" s="66"/>
      <c r="D329" s="66"/>
      <c r="E329" s="78"/>
      <c r="F329" s="78"/>
      <c r="G329" s="78"/>
      <c r="H329" s="78"/>
      <c r="I329" s="78"/>
      <c r="J329" s="104"/>
    </row>
    <row r="330" spans="1:10" ht="16" x14ac:dyDescent="0.2">
      <c r="A330" s="63">
        <f>A323+1</f>
        <v>84</v>
      </c>
      <c r="B330" s="75" t="s">
        <v>317</v>
      </c>
      <c r="C330" s="66" t="s">
        <v>100</v>
      </c>
      <c r="D330" s="66" t="s">
        <v>411</v>
      </c>
      <c r="E330" s="79">
        <v>10000</v>
      </c>
      <c r="F330" s="79">
        <v>0</v>
      </c>
      <c r="G330" s="78">
        <f>H330-F330</f>
        <v>0.66</v>
      </c>
      <c r="H330" s="79">
        <v>0.66</v>
      </c>
      <c r="I330" s="79">
        <f>SUM(H330:H331)</f>
        <v>2.75</v>
      </c>
      <c r="J330" s="23"/>
    </row>
    <row r="331" spans="1:10" ht="16" x14ac:dyDescent="0.2">
      <c r="A331" s="63"/>
      <c r="B331" s="75"/>
      <c r="C331" s="66"/>
      <c r="D331" s="66" t="s">
        <v>413</v>
      </c>
      <c r="E331" s="79">
        <v>50000</v>
      </c>
      <c r="F331" s="79">
        <v>2.09</v>
      </c>
      <c r="G331" s="79"/>
      <c r="H331" s="79">
        <f>F331</f>
        <v>2.09</v>
      </c>
      <c r="I331" s="79"/>
      <c r="J331" s="23"/>
    </row>
    <row r="332" spans="1:10" ht="16" x14ac:dyDescent="0.2">
      <c r="A332" s="63"/>
      <c r="B332" s="75"/>
      <c r="C332" s="66"/>
      <c r="D332" s="66"/>
      <c r="E332" s="79"/>
      <c r="F332" s="79"/>
      <c r="G332" s="79"/>
      <c r="H332" s="79"/>
      <c r="I332" s="79"/>
      <c r="J332" s="23"/>
    </row>
    <row r="333" spans="1:10" ht="16" x14ac:dyDescent="0.2">
      <c r="A333" s="63"/>
      <c r="B333" s="75" t="s">
        <v>442</v>
      </c>
      <c r="C333" s="66" t="s">
        <v>437</v>
      </c>
      <c r="D333" s="66" t="s">
        <v>411</v>
      </c>
      <c r="E333" s="78">
        <v>100000</v>
      </c>
      <c r="F333" s="78">
        <f>H333-G333</f>
        <v>5.9399999999999995</v>
      </c>
      <c r="G333" s="78">
        <v>0.66</v>
      </c>
      <c r="H333" s="78">
        <v>6.6</v>
      </c>
      <c r="I333" s="78">
        <f>SUM(H333:H334)</f>
        <v>10.78</v>
      </c>
      <c r="J333" s="23"/>
    </row>
    <row r="334" spans="1:10" ht="16" x14ac:dyDescent="0.2">
      <c r="A334" s="63"/>
      <c r="B334" s="75"/>
      <c r="C334" s="66"/>
      <c r="D334" s="66" t="s">
        <v>413</v>
      </c>
      <c r="E334" s="78">
        <v>100000</v>
      </c>
      <c r="F334" s="78">
        <v>4.18</v>
      </c>
      <c r="G334" s="78"/>
      <c r="H334" s="78">
        <f>F334</f>
        <v>4.18</v>
      </c>
      <c r="I334" s="223"/>
      <c r="J334" s="23"/>
    </row>
    <row r="335" spans="1:10" ht="16" x14ac:dyDescent="0.2">
      <c r="A335" s="63"/>
      <c r="B335" s="75"/>
      <c r="C335" s="66"/>
      <c r="D335" s="66"/>
      <c r="E335" s="79"/>
      <c r="F335" s="79"/>
      <c r="G335" s="79"/>
      <c r="H335" s="79"/>
      <c r="J335" s="23"/>
    </row>
    <row r="336" spans="1:10" ht="16" x14ac:dyDescent="0.2">
      <c r="A336" s="63">
        <v>84</v>
      </c>
      <c r="B336" s="75" t="s">
        <v>318</v>
      </c>
      <c r="C336" s="66" t="s">
        <v>231</v>
      </c>
      <c r="D336" s="66" t="s">
        <v>411</v>
      </c>
      <c r="E336" s="78">
        <v>250000</v>
      </c>
      <c r="F336" s="78">
        <f>H336-G336</f>
        <v>48.24</v>
      </c>
      <c r="G336" s="78">
        <v>2.0099999999999998</v>
      </c>
      <c r="H336" s="78">
        <v>50.25</v>
      </c>
      <c r="I336" s="78">
        <f>SUM(H336:H341)</f>
        <v>89.62</v>
      </c>
      <c r="J336" s="211"/>
    </row>
    <row r="337" spans="1:10" ht="16" x14ac:dyDescent="0.2">
      <c r="A337" s="63"/>
      <c r="B337" s="75"/>
      <c r="C337" s="66"/>
      <c r="D337" s="173" t="s">
        <v>417</v>
      </c>
      <c r="E337" s="78">
        <v>50000</v>
      </c>
      <c r="F337" s="78">
        <v>14.15</v>
      </c>
      <c r="G337" s="78"/>
      <c r="H337" s="78">
        <f>F337</f>
        <v>14.15</v>
      </c>
      <c r="I337" s="78"/>
      <c r="J337" s="23"/>
    </row>
    <row r="338" spans="1:10" ht="16" x14ac:dyDescent="0.2">
      <c r="A338" s="63"/>
      <c r="B338" s="75"/>
      <c r="C338" s="66"/>
      <c r="D338" s="173" t="s">
        <v>412</v>
      </c>
      <c r="E338" s="78">
        <v>10000</v>
      </c>
      <c r="F338" s="78">
        <v>3.42</v>
      </c>
      <c r="G338" s="78"/>
      <c r="H338" s="78">
        <f>F338</f>
        <v>3.42</v>
      </c>
      <c r="I338" s="78"/>
      <c r="J338" s="23"/>
    </row>
    <row r="339" spans="1:10" ht="16" x14ac:dyDescent="0.2">
      <c r="A339" s="63"/>
      <c r="B339" s="75"/>
      <c r="C339" s="66"/>
      <c r="D339" s="173" t="s">
        <v>413</v>
      </c>
      <c r="E339" s="79">
        <v>250000</v>
      </c>
      <c r="F339" s="79">
        <v>10.45</v>
      </c>
      <c r="G339" s="79"/>
      <c r="H339" s="79">
        <f>F339</f>
        <v>10.45</v>
      </c>
      <c r="I339" s="79"/>
      <c r="J339" s="23"/>
    </row>
    <row r="340" spans="1:10" ht="16" x14ac:dyDescent="0.2">
      <c r="A340" s="63"/>
      <c r="B340" s="75"/>
      <c r="C340" s="66"/>
      <c r="D340" s="173" t="s">
        <v>418</v>
      </c>
      <c r="E340" s="78">
        <v>250000</v>
      </c>
      <c r="F340" s="79">
        <v>11</v>
      </c>
      <c r="G340" s="79"/>
      <c r="H340" s="79">
        <f>F340</f>
        <v>11</v>
      </c>
      <c r="I340" s="79"/>
      <c r="J340" s="23"/>
    </row>
    <row r="341" spans="1:10" ht="16" x14ac:dyDescent="0.2">
      <c r="A341" s="63"/>
      <c r="B341" s="75"/>
      <c r="C341" s="66"/>
      <c r="D341" s="173" t="s">
        <v>414</v>
      </c>
      <c r="E341" s="78">
        <v>10000</v>
      </c>
      <c r="F341" s="79">
        <v>0.35</v>
      </c>
      <c r="G341" s="79"/>
      <c r="H341" s="79">
        <f>F341</f>
        <v>0.35</v>
      </c>
      <c r="I341" s="79"/>
      <c r="J341" s="23"/>
    </row>
    <row r="342" spans="1:10" ht="16" x14ac:dyDescent="0.2">
      <c r="A342" s="63"/>
      <c r="B342" s="75"/>
      <c r="C342" s="66"/>
      <c r="D342" s="66"/>
      <c r="E342" s="78"/>
      <c r="F342" s="79"/>
      <c r="G342" s="79"/>
      <c r="H342" s="79"/>
      <c r="I342" s="79"/>
      <c r="J342" s="23"/>
    </row>
    <row r="343" spans="1:10" ht="16" x14ac:dyDescent="0.2">
      <c r="A343" s="63">
        <v>85</v>
      </c>
      <c r="B343" s="75" t="s">
        <v>319</v>
      </c>
      <c r="C343" s="66" t="s">
        <v>206</v>
      </c>
      <c r="D343" s="66" t="s">
        <v>411</v>
      </c>
      <c r="E343" s="78">
        <v>180000</v>
      </c>
      <c r="F343" s="79">
        <v>15.47</v>
      </c>
      <c r="G343" s="78">
        <f>H343-F343</f>
        <v>0.90999999999999837</v>
      </c>
      <c r="H343" s="79">
        <v>16.38</v>
      </c>
      <c r="I343" s="79">
        <f>SUM(H343:H348)</f>
        <v>86.529999999999987</v>
      </c>
      <c r="J343" s="23"/>
    </row>
    <row r="344" spans="1:10" ht="16" x14ac:dyDescent="0.2">
      <c r="A344" s="63"/>
      <c r="B344" s="75"/>
      <c r="C344" s="66"/>
      <c r="D344" s="173" t="s">
        <v>417</v>
      </c>
      <c r="E344" s="78">
        <v>50000</v>
      </c>
      <c r="F344" s="79">
        <v>50.94</v>
      </c>
      <c r="G344" s="79"/>
      <c r="H344" s="79">
        <f>F344</f>
        <v>50.94</v>
      </c>
      <c r="I344" s="79"/>
      <c r="J344" s="23"/>
    </row>
    <row r="345" spans="1:10" ht="16" x14ac:dyDescent="0.2">
      <c r="A345" s="63"/>
      <c r="B345" s="75"/>
      <c r="C345" s="66"/>
      <c r="D345" s="173" t="s">
        <v>412</v>
      </c>
      <c r="E345" s="78">
        <v>10000</v>
      </c>
      <c r="F345" s="79">
        <v>3.42</v>
      </c>
      <c r="G345" s="79"/>
      <c r="H345" s="79">
        <f>F345</f>
        <v>3.42</v>
      </c>
      <c r="I345" s="79"/>
      <c r="J345" s="23"/>
    </row>
    <row r="346" spans="1:10" ht="16" x14ac:dyDescent="0.2">
      <c r="A346" s="63"/>
      <c r="B346" s="75"/>
      <c r="C346" s="66"/>
      <c r="D346" s="173" t="s">
        <v>413</v>
      </c>
      <c r="E346" s="78">
        <v>180000</v>
      </c>
      <c r="F346" s="79">
        <v>7.52</v>
      </c>
      <c r="G346" s="79"/>
      <c r="H346" s="79">
        <f>F346</f>
        <v>7.52</v>
      </c>
      <c r="I346" s="79"/>
      <c r="J346" s="23"/>
    </row>
    <row r="347" spans="1:10" ht="16" x14ac:dyDescent="0.2">
      <c r="A347" s="63"/>
      <c r="B347" s="75"/>
      <c r="C347" s="66"/>
      <c r="D347" s="173" t="s">
        <v>418</v>
      </c>
      <c r="E347" s="78">
        <v>180000</v>
      </c>
      <c r="F347" s="79">
        <v>7.92</v>
      </c>
      <c r="G347" s="79"/>
      <c r="H347" s="79">
        <f>F347</f>
        <v>7.92</v>
      </c>
      <c r="I347" s="79"/>
      <c r="J347" s="23"/>
    </row>
    <row r="348" spans="1:10" ht="16" x14ac:dyDescent="0.2">
      <c r="A348" s="63"/>
      <c r="B348" s="75"/>
      <c r="C348" s="66"/>
      <c r="D348" s="173" t="s">
        <v>414</v>
      </c>
      <c r="E348" s="78">
        <v>10000</v>
      </c>
      <c r="F348" s="79">
        <v>0.35</v>
      </c>
      <c r="G348" s="79"/>
      <c r="H348" s="79">
        <f>F348</f>
        <v>0.35</v>
      </c>
      <c r="I348" s="79"/>
      <c r="J348" s="23"/>
    </row>
    <row r="349" spans="1:10" ht="16" x14ac:dyDescent="0.2">
      <c r="A349" s="63"/>
      <c r="B349" s="75"/>
      <c r="C349" s="66"/>
      <c r="D349" s="66"/>
      <c r="E349" s="78"/>
      <c r="F349" s="79"/>
      <c r="G349" s="79"/>
      <c r="H349" s="79"/>
      <c r="I349" s="79"/>
      <c r="J349" s="23"/>
    </row>
    <row r="350" spans="1:10" ht="16" x14ac:dyDescent="0.2">
      <c r="A350" s="63">
        <f>A343+1</f>
        <v>86</v>
      </c>
      <c r="B350" s="75" t="s">
        <v>320</v>
      </c>
      <c r="C350" s="66" t="s">
        <v>204</v>
      </c>
      <c r="D350" s="66" t="s">
        <v>411</v>
      </c>
      <c r="E350" s="78">
        <v>180000</v>
      </c>
      <c r="F350" s="79">
        <v>21.42</v>
      </c>
      <c r="G350" s="78">
        <f>H350-F350</f>
        <v>1.259999999999998</v>
      </c>
      <c r="H350" s="79">
        <v>22.68</v>
      </c>
      <c r="I350" s="79">
        <f>SUM(H350:H355)</f>
        <v>110.12</v>
      </c>
      <c r="J350" s="23"/>
    </row>
    <row r="351" spans="1:10" ht="16" x14ac:dyDescent="0.2">
      <c r="A351" s="63"/>
      <c r="B351" s="75"/>
      <c r="C351" s="66"/>
      <c r="D351" s="173" t="s">
        <v>417</v>
      </c>
      <c r="E351" s="78">
        <v>180000</v>
      </c>
      <c r="F351" s="79">
        <v>79.38</v>
      </c>
      <c r="G351" s="79"/>
      <c r="H351" s="79">
        <f>F351</f>
        <v>79.38</v>
      </c>
      <c r="I351" s="79"/>
      <c r="J351" s="23"/>
    </row>
    <row r="352" spans="1:10" ht="16" x14ac:dyDescent="0.2">
      <c r="A352" s="63"/>
      <c r="B352" s="75"/>
      <c r="C352" s="66"/>
      <c r="D352" s="173" t="s">
        <v>412</v>
      </c>
      <c r="E352" s="78">
        <v>10000</v>
      </c>
      <c r="F352" s="79">
        <v>3.42</v>
      </c>
      <c r="G352" s="79"/>
      <c r="H352" s="79">
        <f>F352</f>
        <v>3.42</v>
      </c>
      <c r="I352" s="79"/>
      <c r="J352" s="23"/>
    </row>
    <row r="353" spans="1:10" ht="16" x14ac:dyDescent="0.2">
      <c r="A353" s="63"/>
      <c r="B353" s="75"/>
      <c r="C353" s="66"/>
      <c r="D353" s="173" t="s">
        <v>413</v>
      </c>
      <c r="E353" s="78">
        <v>50000</v>
      </c>
      <c r="F353" s="79">
        <v>2.09</v>
      </c>
      <c r="G353" s="79"/>
      <c r="H353" s="79">
        <f>F353</f>
        <v>2.09</v>
      </c>
      <c r="I353" s="79"/>
      <c r="J353" s="23"/>
    </row>
    <row r="354" spans="1:10" ht="16" x14ac:dyDescent="0.2">
      <c r="A354" s="63"/>
      <c r="B354" s="75"/>
      <c r="C354" s="66"/>
      <c r="D354" s="173" t="s">
        <v>418</v>
      </c>
      <c r="E354" s="78">
        <v>50000</v>
      </c>
      <c r="F354" s="79">
        <v>2.2000000000000002</v>
      </c>
      <c r="G354" s="79"/>
      <c r="H354" s="79">
        <f>F354</f>
        <v>2.2000000000000002</v>
      </c>
      <c r="I354" s="79"/>
      <c r="J354" s="23"/>
    </row>
    <row r="355" spans="1:10" ht="16" x14ac:dyDescent="0.2">
      <c r="A355" s="63"/>
      <c r="B355" s="75"/>
      <c r="C355" s="66"/>
      <c r="D355" s="173" t="s">
        <v>414</v>
      </c>
      <c r="E355" s="78">
        <v>10000</v>
      </c>
      <c r="F355" s="79">
        <v>0.35</v>
      </c>
      <c r="G355" s="79"/>
      <c r="H355" s="79">
        <f>F355</f>
        <v>0.35</v>
      </c>
      <c r="I355" s="79"/>
      <c r="J355" s="23"/>
    </row>
    <row r="356" spans="1:10" ht="16" x14ac:dyDescent="0.2">
      <c r="A356" s="63"/>
      <c r="B356" s="75"/>
      <c r="C356" s="66"/>
      <c r="D356" s="173"/>
      <c r="E356" s="78"/>
      <c r="F356" s="79"/>
      <c r="G356" s="79"/>
      <c r="H356" s="79"/>
      <c r="I356" s="79"/>
      <c r="J356" s="23"/>
    </row>
    <row r="357" spans="1:10" ht="16" x14ac:dyDescent="0.2">
      <c r="A357" s="63">
        <v>87</v>
      </c>
      <c r="B357" s="75" t="s">
        <v>454</v>
      </c>
      <c r="C357" s="66" t="s">
        <v>451</v>
      </c>
      <c r="D357" s="173" t="s">
        <v>411</v>
      </c>
      <c r="E357" s="78">
        <v>250000</v>
      </c>
      <c r="F357" s="78">
        <f>H357-G357</f>
        <v>15.84</v>
      </c>
      <c r="G357" s="78">
        <v>0.66</v>
      </c>
      <c r="H357" s="78">
        <v>16.5</v>
      </c>
      <c r="I357" s="78">
        <f>SUM(H357:H358)</f>
        <v>29.46</v>
      </c>
      <c r="J357" s="23"/>
    </row>
    <row r="358" spans="1:10" ht="16" x14ac:dyDescent="0.2">
      <c r="A358" s="63"/>
      <c r="B358" s="75"/>
      <c r="C358" s="66"/>
      <c r="D358" s="197" t="s">
        <v>413</v>
      </c>
      <c r="E358" s="83">
        <v>310000</v>
      </c>
      <c r="F358" s="83">
        <v>12.96</v>
      </c>
      <c r="G358" s="83"/>
      <c r="H358" s="83">
        <f>F358</f>
        <v>12.96</v>
      </c>
      <c r="I358" s="83"/>
      <c r="J358" s="225" t="s">
        <v>502</v>
      </c>
    </row>
    <row r="359" spans="1:10" ht="16" x14ac:dyDescent="0.2">
      <c r="A359" s="63"/>
      <c r="B359" s="75"/>
      <c r="C359" s="66"/>
      <c r="D359" s="66"/>
      <c r="E359" s="78"/>
      <c r="F359" s="79"/>
      <c r="G359" s="79"/>
      <c r="H359" s="79"/>
      <c r="I359" s="79"/>
      <c r="J359" s="23"/>
    </row>
    <row r="360" spans="1:10" ht="16" x14ac:dyDescent="0.2">
      <c r="A360" s="63">
        <v>88</v>
      </c>
      <c r="B360" s="75" t="s">
        <v>321</v>
      </c>
      <c r="C360" s="66" t="s">
        <v>63</v>
      </c>
      <c r="D360" s="66" t="s">
        <v>411</v>
      </c>
      <c r="E360" s="180">
        <v>250000</v>
      </c>
      <c r="F360" s="78">
        <v>15.84</v>
      </c>
      <c r="G360" s="78">
        <f>H360-F360</f>
        <v>0.66000000000000014</v>
      </c>
      <c r="H360" s="79">
        <v>16.5</v>
      </c>
      <c r="I360" s="79">
        <f>SUM(H360:H363)</f>
        <v>31.14</v>
      </c>
      <c r="J360" s="23"/>
    </row>
    <row r="361" spans="1:10" ht="16" x14ac:dyDescent="0.2">
      <c r="A361" s="63"/>
      <c r="B361" s="75"/>
      <c r="C361" s="66"/>
      <c r="D361" s="66" t="s">
        <v>412</v>
      </c>
      <c r="E361" s="78">
        <v>10000</v>
      </c>
      <c r="F361" s="78">
        <v>3.42</v>
      </c>
      <c r="G361" s="78"/>
      <c r="H361" s="79">
        <f>F361</f>
        <v>3.42</v>
      </c>
      <c r="I361" s="79"/>
      <c r="J361" s="23"/>
    </row>
    <row r="362" spans="1:10" ht="16" x14ac:dyDescent="0.2">
      <c r="A362" s="63"/>
      <c r="B362" s="75"/>
      <c r="C362" s="66"/>
      <c r="D362" s="66" t="s">
        <v>413</v>
      </c>
      <c r="E362" s="78">
        <v>260000</v>
      </c>
      <c r="F362" s="78">
        <v>10.87</v>
      </c>
      <c r="G362" s="78"/>
      <c r="H362" s="79">
        <f>F362</f>
        <v>10.87</v>
      </c>
      <c r="I362" s="79"/>
      <c r="J362" s="23"/>
    </row>
    <row r="363" spans="1:10" ht="16" x14ac:dyDescent="0.2">
      <c r="A363" s="63"/>
      <c r="B363" s="75"/>
      <c r="C363" s="66"/>
      <c r="D363" s="66" t="s">
        <v>414</v>
      </c>
      <c r="E363" s="78">
        <v>10000</v>
      </c>
      <c r="F363" s="78">
        <v>0.35</v>
      </c>
      <c r="G363" s="78"/>
      <c r="H363" s="79">
        <f>F363</f>
        <v>0.35</v>
      </c>
      <c r="I363" s="79"/>
      <c r="J363" s="23"/>
    </row>
    <row r="364" spans="1:10" ht="16" x14ac:dyDescent="0.2">
      <c r="A364" s="63"/>
      <c r="B364" s="75"/>
      <c r="C364" s="66"/>
      <c r="D364" s="66"/>
      <c r="E364" s="79"/>
      <c r="F364" s="79"/>
      <c r="G364" s="79"/>
      <c r="H364" s="79"/>
      <c r="I364" s="79"/>
      <c r="J364" s="23"/>
    </row>
    <row r="365" spans="1:10" ht="16" x14ac:dyDescent="0.2">
      <c r="A365" s="63"/>
      <c r="B365" s="75"/>
      <c r="C365" s="66"/>
      <c r="D365" s="66"/>
      <c r="E365" s="79"/>
      <c r="F365" s="79"/>
      <c r="G365" s="79"/>
      <c r="H365" s="79"/>
      <c r="I365" s="79"/>
      <c r="J365" s="23"/>
    </row>
    <row r="366" spans="1:10" ht="16" x14ac:dyDescent="0.2">
      <c r="A366" s="63">
        <f>A360+1</f>
        <v>89</v>
      </c>
      <c r="B366" s="75" t="s">
        <v>322</v>
      </c>
      <c r="C366" s="66" t="s">
        <v>166</v>
      </c>
      <c r="D366" s="66" t="s">
        <v>411</v>
      </c>
      <c r="E366" s="78">
        <v>10000</v>
      </c>
      <c r="F366" s="78">
        <f>H366-G366</f>
        <v>5.9399999999999995</v>
      </c>
      <c r="G366" s="78">
        <v>0.66</v>
      </c>
      <c r="H366" s="78">
        <v>6.6</v>
      </c>
      <c r="I366" s="78">
        <f>SUM(H366:H367)</f>
        <v>10.78</v>
      </c>
      <c r="J366" s="23"/>
    </row>
    <row r="367" spans="1:10" ht="16" x14ac:dyDescent="0.2">
      <c r="A367" s="63"/>
      <c r="B367" s="75"/>
      <c r="C367" s="66"/>
      <c r="D367" s="66" t="s">
        <v>413</v>
      </c>
      <c r="E367" s="78">
        <v>100000</v>
      </c>
      <c r="F367" s="78">
        <v>4.18</v>
      </c>
      <c r="G367" s="78"/>
      <c r="H367" s="78">
        <f>F367</f>
        <v>4.18</v>
      </c>
      <c r="I367" s="78"/>
      <c r="J367" s="23"/>
    </row>
    <row r="368" spans="1:10" ht="16" x14ac:dyDescent="0.2">
      <c r="A368" s="63"/>
      <c r="B368" s="75"/>
      <c r="C368" s="66"/>
      <c r="D368" s="66"/>
      <c r="E368" s="79"/>
      <c r="F368" s="79"/>
      <c r="G368" s="79"/>
      <c r="H368" s="79"/>
      <c r="I368" s="79"/>
      <c r="J368" s="23"/>
    </row>
    <row r="369" spans="1:10" ht="16" x14ac:dyDescent="0.2">
      <c r="A369" s="63">
        <f>A366+1</f>
        <v>90</v>
      </c>
      <c r="B369" s="75" t="s">
        <v>323</v>
      </c>
      <c r="C369" s="66" t="s">
        <v>86</v>
      </c>
      <c r="D369" s="66" t="s">
        <v>411</v>
      </c>
      <c r="E369" s="78">
        <v>10000</v>
      </c>
      <c r="F369" s="78">
        <v>0</v>
      </c>
      <c r="G369" s="78">
        <v>3.08</v>
      </c>
      <c r="H369" s="78">
        <v>3.08</v>
      </c>
      <c r="I369" s="78">
        <f>SUM(H369:H370)</f>
        <v>3.5</v>
      </c>
      <c r="J369" s="211"/>
    </row>
    <row r="370" spans="1:10" ht="16" x14ac:dyDescent="0.2">
      <c r="A370" s="122"/>
      <c r="B370" s="123"/>
      <c r="C370" s="124"/>
      <c r="D370" s="124" t="s">
        <v>413</v>
      </c>
      <c r="E370" s="152">
        <v>10000</v>
      </c>
      <c r="F370" s="79">
        <v>0.42</v>
      </c>
      <c r="G370" s="79"/>
      <c r="H370" s="79">
        <f>F370</f>
        <v>0.42</v>
      </c>
      <c r="I370" s="79"/>
      <c r="J370" s="23"/>
    </row>
    <row r="371" spans="1:10" ht="16" x14ac:dyDescent="0.2">
      <c r="A371" s="122"/>
      <c r="B371" s="123"/>
      <c r="C371" s="124"/>
      <c r="D371" s="124"/>
      <c r="E371" s="152"/>
      <c r="F371" s="79"/>
      <c r="G371" s="79"/>
      <c r="H371" s="79"/>
      <c r="I371" s="79"/>
      <c r="J371" s="23"/>
    </row>
    <row r="372" spans="1:10" ht="16" x14ac:dyDescent="0.2">
      <c r="A372" s="122"/>
      <c r="B372" s="123"/>
      <c r="C372" s="124"/>
      <c r="D372" s="124"/>
      <c r="E372" s="152"/>
      <c r="F372" s="79"/>
      <c r="G372" s="79"/>
      <c r="H372" s="79"/>
      <c r="I372" s="79"/>
      <c r="J372" s="23"/>
    </row>
    <row r="373" spans="1:10" ht="16" x14ac:dyDescent="0.2">
      <c r="A373" s="136"/>
      <c r="B373" s="137"/>
      <c r="C373" s="134" t="s">
        <v>400</v>
      </c>
      <c r="D373" s="134"/>
      <c r="E373" s="153"/>
      <c r="F373" s="161"/>
      <c r="G373" s="132"/>
      <c r="H373" s="132"/>
      <c r="I373" s="132">
        <f>SUM(I5:I370)</f>
        <v>2501.4700000000003</v>
      </c>
      <c r="J373" s="231"/>
    </row>
    <row r="374" spans="1:10" ht="16" x14ac:dyDescent="0.2">
      <c r="A374" s="122"/>
      <c r="B374" s="123"/>
      <c r="C374" s="124"/>
      <c r="D374" s="124"/>
      <c r="E374" s="152"/>
      <c r="F374" s="79"/>
      <c r="G374" s="79"/>
      <c r="H374" s="79"/>
      <c r="I374" s="79"/>
      <c r="J374" s="23"/>
    </row>
    <row r="375" spans="1:10" ht="16" x14ac:dyDescent="0.2">
      <c r="A375" s="125" t="s">
        <v>395</v>
      </c>
      <c r="B375" s="75" t="s">
        <v>336</v>
      </c>
      <c r="C375" s="66" t="s">
        <v>337</v>
      </c>
      <c r="D375" s="66" t="s">
        <v>411</v>
      </c>
      <c r="E375" s="79">
        <v>250000</v>
      </c>
      <c r="F375" s="78">
        <v>12.72</v>
      </c>
      <c r="G375" s="78">
        <f>H375-F375</f>
        <v>0.52999999999999936</v>
      </c>
      <c r="H375" s="78">
        <v>13.25</v>
      </c>
      <c r="I375" s="78">
        <f>SUM(H375:H378)</f>
        <v>27.470000000000002</v>
      </c>
      <c r="J375" s="23"/>
    </row>
    <row r="376" spans="1:10" ht="16" x14ac:dyDescent="0.2">
      <c r="A376" s="125"/>
      <c r="B376" s="75"/>
      <c r="C376" s="66"/>
      <c r="D376" s="66" t="s">
        <v>412</v>
      </c>
      <c r="E376" s="157">
        <v>10000</v>
      </c>
      <c r="F376" s="79">
        <v>3.42</v>
      </c>
      <c r="G376" s="78"/>
      <c r="H376" s="78">
        <f>F376</f>
        <v>3.42</v>
      </c>
      <c r="I376" s="78"/>
      <c r="J376" s="23"/>
    </row>
    <row r="377" spans="1:10" ht="16" x14ac:dyDescent="0.2">
      <c r="A377" s="125"/>
      <c r="B377" s="75"/>
      <c r="C377" s="66"/>
      <c r="D377" s="66" t="s">
        <v>413</v>
      </c>
      <c r="E377" s="150">
        <v>250000</v>
      </c>
      <c r="F377" s="79">
        <v>10.45</v>
      </c>
      <c r="G377" s="78"/>
      <c r="H377" s="78">
        <f>F377</f>
        <v>10.45</v>
      </c>
      <c r="I377" s="78"/>
      <c r="J377" s="23"/>
    </row>
    <row r="378" spans="1:10" ht="16" x14ac:dyDescent="0.2">
      <c r="A378" s="125"/>
      <c r="B378" s="75"/>
      <c r="C378" s="66"/>
      <c r="D378" s="66" t="s">
        <v>414</v>
      </c>
      <c r="E378" s="150">
        <v>10000</v>
      </c>
      <c r="F378" s="79">
        <v>0.35</v>
      </c>
      <c r="G378" s="78"/>
      <c r="H378" s="78">
        <f>F378</f>
        <v>0.35</v>
      </c>
      <c r="I378" s="78"/>
      <c r="J378" s="23"/>
    </row>
    <row r="379" spans="1:10" ht="16" x14ac:dyDescent="0.2">
      <c r="A379" s="125"/>
      <c r="B379" s="75"/>
      <c r="C379" s="66"/>
      <c r="D379" s="66"/>
      <c r="E379" s="78"/>
      <c r="F379" s="78"/>
      <c r="G379" s="78"/>
      <c r="H379" s="78"/>
      <c r="I379" s="78"/>
      <c r="J379" s="23"/>
    </row>
    <row r="380" spans="1:10" ht="16" x14ac:dyDescent="0.2">
      <c r="A380" s="125" t="s">
        <v>395</v>
      </c>
      <c r="B380" s="75" t="s">
        <v>290</v>
      </c>
      <c r="C380" s="66" t="s">
        <v>202</v>
      </c>
      <c r="D380" s="66" t="s">
        <v>411</v>
      </c>
      <c r="E380" s="78">
        <v>10000</v>
      </c>
      <c r="F380" s="78">
        <v>0</v>
      </c>
      <c r="G380" s="78">
        <f>H380-F380</f>
        <v>0.66</v>
      </c>
      <c r="H380" s="78">
        <v>0.66</v>
      </c>
      <c r="I380" s="78">
        <f>SUM(H380:H380)</f>
        <v>0.66</v>
      </c>
      <c r="J380" s="23"/>
    </row>
    <row r="381" spans="1:10" ht="16" x14ac:dyDescent="0.2">
      <c r="A381" s="23"/>
      <c r="B381" s="23"/>
      <c r="C381" s="23"/>
      <c r="D381" s="66"/>
      <c r="E381" s="79"/>
      <c r="F381" s="79"/>
      <c r="G381" s="79"/>
      <c r="H381" s="79"/>
      <c r="I381" s="79"/>
      <c r="J381" s="23"/>
    </row>
    <row r="382" spans="1:10" ht="16" x14ac:dyDescent="0.2">
      <c r="A382" s="131"/>
      <c r="B382" s="137" t="s">
        <v>395</v>
      </c>
      <c r="C382" s="134" t="s">
        <v>400</v>
      </c>
      <c r="D382" s="134"/>
      <c r="E382" s="153"/>
      <c r="F382" s="135"/>
      <c r="G382" s="135"/>
      <c r="H382" s="135"/>
      <c r="I382" s="135">
        <f>SUM(I375:I380)</f>
        <v>28.130000000000003</v>
      </c>
      <c r="J382" s="133"/>
    </row>
    <row r="383" spans="1:10" ht="16" x14ac:dyDescent="0.2">
      <c r="A383" s="596"/>
      <c r="B383" s="597"/>
      <c r="C383" s="598"/>
      <c r="D383" s="143"/>
      <c r="E383" s="154"/>
      <c r="F383" s="162"/>
      <c r="G383" s="93"/>
      <c r="H383" s="93"/>
      <c r="I383" s="93"/>
      <c r="J383" s="94"/>
    </row>
    <row r="384" spans="1:10" ht="16" x14ac:dyDescent="0.2">
      <c r="A384" s="618" t="s">
        <v>439</v>
      </c>
      <c r="B384" s="619"/>
      <c r="C384" s="620"/>
      <c r="D384" s="142"/>
      <c r="E384" s="155"/>
      <c r="F384" s="95"/>
      <c r="G384" s="95"/>
      <c r="H384" s="95"/>
      <c r="I384" s="95">
        <f>SUM(I385:I392)</f>
        <v>-12.709999999999999</v>
      </c>
      <c r="J384" s="94"/>
    </row>
    <row r="385" spans="1:10" ht="16" x14ac:dyDescent="0.2">
      <c r="A385" s="189"/>
      <c r="B385" s="178"/>
      <c r="C385" s="178" t="s">
        <v>495</v>
      </c>
      <c r="D385" s="230" t="s">
        <v>411</v>
      </c>
      <c r="E385" s="155"/>
      <c r="F385" s="95"/>
      <c r="G385" s="95"/>
      <c r="H385" s="95"/>
      <c r="I385" s="221">
        <v>-0.91</v>
      </c>
      <c r="J385" s="94"/>
    </row>
    <row r="386" spans="1:10" ht="16" x14ac:dyDescent="0.2">
      <c r="A386" s="189"/>
      <c r="B386" s="178"/>
      <c r="C386" s="178"/>
      <c r="D386" s="230" t="s">
        <v>412</v>
      </c>
      <c r="E386" s="95"/>
      <c r="F386" s="95"/>
      <c r="G386" s="95"/>
      <c r="H386" s="95"/>
      <c r="I386" s="221">
        <v>-3.42</v>
      </c>
      <c r="J386" s="94"/>
    </row>
    <row r="387" spans="1:10" ht="16" x14ac:dyDescent="0.2">
      <c r="A387" s="189"/>
      <c r="B387" s="178"/>
      <c r="C387" s="178"/>
      <c r="D387" s="230" t="s">
        <v>413</v>
      </c>
      <c r="E387" s="95"/>
      <c r="F387" s="95"/>
      <c r="G387" s="95"/>
      <c r="H387" s="95"/>
      <c r="I387" s="221">
        <v>-0.42</v>
      </c>
      <c r="J387" s="94"/>
    </row>
    <row r="388" spans="1:10" ht="16" x14ac:dyDescent="0.2">
      <c r="A388" s="189"/>
      <c r="B388" s="178"/>
      <c r="C388" s="178"/>
      <c r="D388" s="230" t="s">
        <v>414</v>
      </c>
      <c r="E388" s="95"/>
      <c r="F388" s="95"/>
      <c r="G388" s="95"/>
      <c r="H388" s="95"/>
      <c r="I388" s="155">
        <v>-0.35</v>
      </c>
      <c r="J388" s="94"/>
    </row>
    <row r="389" spans="1:10" ht="16" x14ac:dyDescent="0.2">
      <c r="A389" s="189"/>
      <c r="B389" s="228"/>
      <c r="C389" s="229" t="s">
        <v>512</v>
      </c>
      <c r="D389" s="229" t="s">
        <v>411</v>
      </c>
      <c r="E389" s="162"/>
      <c r="F389" s="162"/>
      <c r="G389" s="95"/>
      <c r="H389" s="95"/>
      <c r="I389" s="155">
        <v>-3.08</v>
      </c>
      <c r="J389" s="94"/>
    </row>
    <row r="390" spans="1:10" ht="16" x14ac:dyDescent="0.2">
      <c r="A390" s="189"/>
      <c r="B390" s="228"/>
      <c r="C390" s="229"/>
      <c r="D390" s="229" t="s">
        <v>413</v>
      </c>
      <c r="E390" s="162"/>
      <c r="F390" s="162"/>
      <c r="G390" s="95"/>
      <c r="H390" s="95"/>
      <c r="I390" s="155">
        <v>-4.18</v>
      </c>
      <c r="J390" s="94"/>
    </row>
    <row r="391" spans="1:10" ht="16" x14ac:dyDescent="0.2">
      <c r="A391" s="189"/>
      <c r="B391" s="228"/>
      <c r="C391" s="229"/>
      <c r="D391" s="229" t="s">
        <v>414</v>
      </c>
      <c r="E391" s="162"/>
      <c r="F391" s="162"/>
      <c r="G391" s="95"/>
      <c r="H391" s="95"/>
      <c r="I391" s="155">
        <v>-0.35</v>
      </c>
      <c r="J391" s="94"/>
    </row>
    <row r="392" spans="1:10" ht="16" x14ac:dyDescent="0.2">
      <c r="A392" s="189"/>
      <c r="B392" s="228"/>
      <c r="C392" s="178"/>
      <c r="D392" s="178" t="s">
        <v>413</v>
      </c>
      <c r="E392" s="224"/>
      <c r="F392" s="95"/>
      <c r="G392" s="95"/>
      <c r="H392" s="95"/>
      <c r="I392" s="155"/>
      <c r="J392" s="94"/>
    </row>
    <row r="393" spans="1:10" ht="16" x14ac:dyDescent="0.2">
      <c r="A393" s="189"/>
      <c r="B393" s="178"/>
      <c r="C393" s="178"/>
      <c r="D393" s="94"/>
      <c r="E393" s="199"/>
      <c r="F393" s="95"/>
      <c r="G393" s="95"/>
      <c r="H393" s="95"/>
      <c r="I393" s="155"/>
      <c r="J393" s="94"/>
    </row>
    <row r="394" spans="1:10" ht="16" x14ac:dyDescent="0.2">
      <c r="A394" s="596" t="s">
        <v>52</v>
      </c>
      <c r="B394" s="597"/>
      <c r="C394" s="598"/>
      <c r="D394" s="143"/>
      <c r="E394" s="154"/>
      <c r="F394" s="163"/>
      <c r="G394" s="103"/>
      <c r="H394" s="103"/>
      <c r="I394" s="103">
        <f>I373+I382+I384</f>
        <v>2516.8900000000003</v>
      </c>
      <c r="J394" s="94"/>
    </row>
    <row r="395" spans="1:10" s="182" customFormat="1" ht="23" x14ac:dyDescent="0.25">
      <c r="C395" s="183" t="s">
        <v>388</v>
      </c>
      <c r="D395" s="183"/>
      <c r="E395" s="184"/>
      <c r="F395" s="185" t="s">
        <v>430</v>
      </c>
      <c r="G395" s="186"/>
      <c r="H395" s="186"/>
      <c r="I395" s="187">
        <v>44399</v>
      </c>
      <c r="J395" s="188"/>
    </row>
  </sheetData>
  <autoFilter ref="C4:J370" xr:uid="{1B35777D-86B3-9A48-BA2D-325C1FB8F52E}">
    <sortState xmlns:xlrd2="http://schemas.microsoft.com/office/spreadsheetml/2017/richdata2" ref="C5:J369">
      <sortCondition ref="C4:C369"/>
    </sortState>
  </autoFilter>
  <mergeCells count="4">
    <mergeCell ref="A2:C2"/>
    <mergeCell ref="A383:C383"/>
    <mergeCell ref="A384:C384"/>
    <mergeCell ref="A394:C394"/>
  </mergeCells>
  <conditionalFormatting sqref="A68 B1:B68 B70:B191 B199:B372 B374:B380 B382:B388 B392:B1048576">
    <cfRule type="duplicateValues" dxfId="206" priority="12"/>
  </conditionalFormatting>
  <conditionalFormatting sqref="A68 B1:B68 B70:B380 B382:B388 B392:B1048576">
    <cfRule type="duplicateValues" dxfId="205" priority="8"/>
  </conditionalFormatting>
  <conditionalFormatting sqref="A68 B1:C68 B70:C191 B199:C372 B374:C380 B382:C388 B392:C1048576 C69">
    <cfRule type="duplicateValues" dxfId="204" priority="16"/>
  </conditionalFormatting>
  <conditionalFormatting sqref="B192:B198">
    <cfRule type="duplicateValues" dxfId="203" priority="10"/>
  </conditionalFormatting>
  <conditionalFormatting sqref="B389:B391">
    <cfRule type="duplicateValues" dxfId="202" priority="43"/>
  </conditionalFormatting>
  <conditionalFormatting sqref="B192:C198">
    <cfRule type="duplicateValues" dxfId="201" priority="15"/>
  </conditionalFormatting>
  <conditionalFormatting sqref="B389:C391">
    <cfRule type="duplicateValues" dxfId="200" priority="47"/>
  </conditionalFormatting>
  <conditionalFormatting sqref="C118:C126">
    <cfRule type="duplicateValues" dxfId="199" priority="13"/>
  </conditionalFormatting>
  <conditionalFormatting sqref="C162:C164">
    <cfRule type="duplicateValues" dxfId="198" priority="14"/>
  </conditionalFormatting>
  <conditionalFormatting sqref="F376:F378">
    <cfRule type="duplicateValues" dxfId="197" priority="7"/>
  </conditionalFormatting>
  <conditionalFormatting sqref="J5:J110 J112:J120 J122:J129 J131:J139 J141:J142 J144:J148 J150:J187 J189 J191:J198 J200:J217 J219:J220 J222:J253 J255:J304 J306:J323 J325:J335 J337:J368 J370:J372 J374:J382">
    <cfRule type="notContainsBlanks" dxfId="196" priority="9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6A89-2FD0-4547-9ABF-7F3190F48BB2}">
  <sheetPr>
    <pageSetUpPr fitToPage="1"/>
  </sheetPr>
  <dimension ref="A1:O396"/>
  <sheetViews>
    <sheetView zoomScaleNormal="100" workbookViewId="0">
      <pane xSplit="3" ySplit="4" topLeftCell="D362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3.832031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 t="s">
        <v>503</v>
      </c>
      <c r="H2" s="77" t="s">
        <v>459</v>
      </c>
      <c r="I2" s="77">
        <v>44348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38.170000000000009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8">
        <v>220000</v>
      </c>
      <c r="F12" s="78">
        <v>9.1999999999999993</v>
      </c>
      <c r="G12" s="78"/>
      <c r="H12" s="78">
        <f>F12</f>
        <v>9.1999999999999993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>
        <v>3</v>
      </c>
      <c r="B15" s="75" t="s">
        <v>246</v>
      </c>
      <c r="C15" s="66" t="s">
        <v>68</v>
      </c>
      <c r="D15" s="66" t="s">
        <v>411</v>
      </c>
      <c r="E15" s="79">
        <v>100000</v>
      </c>
      <c r="F15" s="78">
        <v>27.72</v>
      </c>
      <c r="G15" s="78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40000</v>
      </c>
      <c r="F16" s="78">
        <v>1.67</v>
      </c>
      <c r="G16" s="78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v>4</v>
      </c>
      <c r="B18" s="75" t="s">
        <v>247</v>
      </c>
      <c r="C18" s="66" t="s">
        <v>89</v>
      </c>
      <c r="D18" s="66" t="s">
        <v>411</v>
      </c>
      <c r="E18" s="79">
        <v>10000</v>
      </c>
      <c r="F18" s="78">
        <v>0</v>
      </c>
      <c r="G18" s="78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78"/>
      <c r="G19" s="78"/>
      <c r="H19" s="78"/>
      <c r="I19" s="78"/>
      <c r="J19" s="23"/>
    </row>
    <row r="20" spans="1:10" ht="16" x14ac:dyDescent="0.2">
      <c r="A20" s="63">
        <v>5</v>
      </c>
      <c r="B20" s="75" t="s">
        <v>248</v>
      </c>
      <c r="C20" s="66" t="s">
        <v>138</v>
      </c>
      <c r="D20" s="66" t="s">
        <v>411</v>
      </c>
      <c r="E20" s="79">
        <v>10000</v>
      </c>
      <c r="F20" s="78">
        <v>0</v>
      </c>
      <c r="G20" s="78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78"/>
      <c r="G21" s="78"/>
      <c r="H21" s="78"/>
      <c r="I21" s="78"/>
      <c r="J21" s="23"/>
    </row>
    <row r="22" spans="1:10" ht="16" x14ac:dyDescent="0.2">
      <c r="A22" s="63">
        <v>6</v>
      </c>
      <c r="B22" s="75" t="s">
        <v>249</v>
      </c>
      <c r="C22" s="66" t="s">
        <v>139</v>
      </c>
      <c r="D22" s="66" t="s">
        <v>411</v>
      </c>
      <c r="E22" s="78">
        <v>100000</v>
      </c>
      <c r="F22" s="78">
        <f>H22-G22</f>
        <v>18.090000000000003</v>
      </c>
      <c r="G22" s="78">
        <v>2.0099999999999998</v>
      </c>
      <c r="H22" s="78">
        <v>20.100000000000001</v>
      </c>
      <c r="I22" s="78">
        <f>SUM(H22:H27)</f>
        <v>66.3</v>
      </c>
      <c r="J22" s="23"/>
    </row>
    <row r="23" spans="1:10" ht="16" x14ac:dyDescent="0.2">
      <c r="A23" s="63"/>
      <c r="B23" s="75"/>
      <c r="C23" s="66"/>
      <c r="D23" s="66" t="s">
        <v>417</v>
      </c>
      <c r="E23" s="78">
        <v>50000</v>
      </c>
      <c r="F23" s="78">
        <v>33.85</v>
      </c>
      <c r="G23" s="78"/>
      <c r="H23" s="78">
        <f>F23</f>
        <v>33.85</v>
      </c>
      <c r="I23" s="78"/>
      <c r="J23" s="23"/>
    </row>
    <row r="24" spans="1:10" ht="16" x14ac:dyDescent="0.2">
      <c r="A24" s="63"/>
      <c r="B24" s="75"/>
      <c r="C24" s="66"/>
      <c r="D24" s="66" t="s">
        <v>412</v>
      </c>
      <c r="E24" s="79">
        <v>10000</v>
      </c>
      <c r="F24" s="78">
        <v>3.42</v>
      </c>
      <c r="G24" s="78"/>
      <c r="H24" s="78">
        <f>F24</f>
        <v>3.42</v>
      </c>
      <c r="I24" s="78"/>
      <c r="J24" s="23"/>
    </row>
    <row r="25" spans="1:10" ht="16" x14ac:dyDescent="0.2">
      <c r="A25" s="63"/>
      <c r="B25" s="75"/>
      <c r="C25" s="66"/>
      <c r="D25" s="66" t="s">
        <v>413</v>
      </c>
      <c r="E25" s="79">
        <v>100000</v>
      </c>
      <c r="F25" s="78">
        <v>4.18</v>
      </c>
      <c r="G25" s="78"/>
      <c r="H25" s="78">
        <f>F25</f>
        <v>4.18</v>
      </c>
      <c r="I25" s="78"/>
      <c r="J25" s="23"/>
    </row>
    <row r="26" spans="1:10" ht="16" x14ac:dyDescent="0.2">
      <c r="A26" s="63"/>
      <c r="B26" s="75"/>
      <c r="C26" s="66"/>
      <c r="D26" s="66" t="s">
        <v>418</v>
      </c>
      <c r="E26" s="78">
        <v>100000</v>
      </c>
      <c r="F26" s="78">
        <v>4.4000000000000004</v>
      </c>
      <c r="G26" s="78"/>
      <c r="H26" s="78">
        <f>F26</f>
        <v>4.4000000000000004</v>
      </c>
      <c r="I26" s="78"/>
      <c r="J26" s="23"/>
    </row>
    <row r="27" spans="1:10" ht="16" x14ac:dyDescent="0.2">
      <c r="A27" s="63"/>
      <c r="B27" s="75"/>
      <c r="C27" s="66"/>
      <c r="D27" s="66" t="s">
        <v>414</v>
      </c>
      <c r="E27" s="79">
        <v>10000</v>
      </c>
      <c r="F27" s="78">
        <v>0.35</v>
      </c>
      <c r="G27" s="78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>
        <v>7</v>
      </c>
      <c r="B29" s="75" t="s">
        <v>250</v>
      </c>
      <c r="C29" s="66" t="s">
        <v>217</v>
      </c>
      <c r="D29" s="66" t="s">
        <v>411</v>
      </c>
      <c r="E29" s="78">
        <v>240000</v>
      </c>
      <c r="F29" s="78">
        <f>H29-G29</f>
        <v>20.93</v>
      </c>
      <c r="G29" s="78">
        <v>0.91</v>
      </c>
      <c r="H29" s="78">
        <v>21.84</v>
      </c>
      <c r="I29" s="78">
        <f>SUM(H29:H30)</f>
        <v>22.26</v>
      </c>
      <c r="J29" s="23"/>
    </row>
    <row r="30" spans="1:10" ht="16" x14ac:dyDescent="0.2">
      <c r="A30" s="63"/>
      <c r="B30" s="75"/>
      <c r="C30" s="66"/>
      <c r="D30" s="66" t="s">
        <v>413</v>
      </c>
      <c r="E30" s="78">
        <v>10000</v>
      </c>
      <c r="F30" s="78">
        <v>0.42</v>
      </c>
      <c r="G30" s="78"/>
      <c r="H30" s="78">
        <f>F30</f>
        <v>0.42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8</v>
      </c>
      <c r="B32" s="75" t="s">
        <v>253</v>
      </c>
      <c r="C32" s="66" t="s">
        <v>97</v>
      </c>
      <c r="D32" s="66" t="s">
        <v>411</v>
      </c>
      <c r="E32" s="78">
        <v>10000</v>
      </c>
      <c r="F32" s="78">
        <v>0</v>
      </c>
      <c r="G32" s="78">
        <f>H32-F32</f>
        <v>2.0099999999999998</v>
      </c>
      <c r="H32" s="78">
        <v>2.0099999999999998</v>
      </c>
      <c r="I32" s="78">
        <f>H32</f>
        <v>2.0099999999999998</v>
      </c>
      <c r="J32" s="23"/>
    </row>
    <row r="33" spans="1:10" ht="16" x14ac:dyDescent="0.2">
      <c r="A33" s="63"/>
      <c r="B33" s="75"/>
      <c r="C33" s="66"/>
      <c r="D33" s="66"/>
      <c r="E33" s="78"/>
      <c r="F33" s="78"/>
      <c r="G33" s="78"/>
      <c r="H33" s="78"/>
      <c r="I33" s="78"/>
      <c r="J33" s="23"/>
    </row>
    <row r="34" spans="1:10" ht="16" x14ac:dyDescent="0.2">
      <c r="A34" s="63">
        <v>9</v>
      </c>
      <c r="B34" s="75" t="s">
        <v>497</v>
      </c>
      <c r="C34" s="66" t="s">
        <v>495</v>
      </c>
      <c r="D34" s="66" t="s">
        <v>411</v>
      </c>
      <c r="E34" s="78">
        <v>10000</v>
      </c>
      <c r="F34" s="78">
        <v>0</v>
      </c>
      <c r="G34" s="78">
        <v>0.91</v>
      </c>
      <c r="H34" s="78">
        <f>SUM(F34:G34)</f>
        <v>0.91</v>
      </c>
      <c r="I34" s="78">
        <f>SUM(H34:H37)</f>
        <v>5.0999999999999996</v>
      </c>
      <c r="J34" s="23"/>
    </row>
    <row r="35" spans="1:10" ht="16" x14ac:dyDescent="0.2">
      <c r="A35" s="63"/>
      <c r="B35" s="75"/>
      <c r="C35" s="66"/>
      <c r="D35" s="66" t="s">
        <v>412</v>
      </c>
      <c r="E35" s="78">
        <v>10000</v>
      </c>
      <c r="F35" s="78">
        <v>3.42</v>
      </c>
      <c r="G35" s="78"/>
      <c r="H35" s="78">
        <f>F35</f>
        <v>3.42</v>
      </c>
      <c r="I35" s="78"/>
      <c r="J35" s="23"/>
    </row>
    <row r="36" spans="1:10" ht="16" x14ac:dyDescent="0.2">
      <c r="A36" s="63"/>
      <c r="B36" s="75"/>
      <c r="C36" s="66"/>
      <c r="D36" s="66" t="s">
        <v>413</v>
      </c>
      <c r="E36" s="78">
        <v>10000</v>
      </c>
      <c r="F36" s="78">
        <v>0.42</v>
      </c>
      <c r="G36" s="78"/>
      <c r="H36" s="78">
        <f>F36</f>
        <v>0.42</v>
      </c>
      <c r="I36" s="78"/>
      <c r="J36" s="23"/>
    </row>
    <row r="37" spans="1:10" ht="16" x14ac:dyDescent="0.2">
      <c r="A37" s="63"/>
      <c r="B37" s="75"/>
      <c r="C37" s="66"/>
      <c r="D37" s="66" t="s">
        <v>414</v>
      </c>
      <c r="E37" s="78">
        <v>10000</v>
      </c>
      <c r="F37" s="78">
        <v>0.35</v>
      </c>
      <c r="G37" s="78"/>
      <c r="H37" s="78">
        <f>F37</f>
        <v>0.35</v>
      </c>
      <c r="I37" s="78"/>
      <c r="J37" s="23"/>
    </row>
    <row r="38" spans="1:10" ht="16" x14ac:dyDescent="0.2">
      <c r="A38" s="63"/>
      <c r="B38" s="75"/>
      <c r="C38" s="66"/>
      <c r="D38" s="66"/>
      <c r="E38" s="78"/>
      <c r="F38" s="78"/>
      <c r="G38" s="78"/>
      <c r="H38" s="78"/>
      <c r="I38" s="78"/>
      <c r="J38" s="23"/>
    </row>
    <row r="39" spans="1:10" ht="16" x14ac:dyDescent="0.2">
      <c r="A39" s="63">
        <v>10</v>
      </c>
      <c r="B39" s="75" t="s">
        <v>254</v>
      </c>
      <c r="C39" s="66" t="s">
        <v>178</v>
      </c>
      <c r="D39" s="66" t="s">
        <v>411</v>
      </c>
      <c r="E39" s="79">
        <v>50000</v>
      </c>
      <c r="F39" s="78">
        <v>20.079999999999998</v>
      </c>
      <c r="G39" s="78">
        <f>H39-F39</f>
        <v>5.0200000000000031</v>
      </c>
      <c r="H39" s="78">
        <v>25.1</v>
      </c>
      <c r="I39" s="78">
        <f>SUM(H39:H44)</f>
        <v>72.37</v>
      </c>
      <c r="J39" s="23"/>
    </row>
    <row r="40" spans="1:10" ht="16" x14ac:dyDescent="0.2">
      <c r="A40" s="63"/>
      <c r="B40" s="75"/>
      <c r="C40" s="66"/>
      <c r="D40" s="66" t="s">
        <v>417</v>
      </c>
      <c r="E40" s="79">
        <v>50000</v>
      </c>
      <c r="F40" s="78">
        <v>22.05</v>
      </c>
      <c r="G40" s="78"/>
      <c r="H40" s="78">
        <f>F40</f>
        <v>22.05</v>
      </c>
      <c r="I40" s="78"/>
      <c r="J40" s="23"/>
    </row>
    <row r="41" spans="1:10" ht="16" x14ac:dyDescent="0.2">
      <c r="A41" s="63"/>
      <c r="B41" s="75"/>
      <c r="C41" s="66"/>
      <c r="D41" s="66" t="s">
        <v>412</v>
      </c>
      <c r="E41" s="79">
        <v>10000</v>
      </c>
      <c r="F41" s="78">
        <v>3.42</v>
      </c>
      <c r="G41" s="78"/>
      <c r="H41" s="78">
        <f>F41</f>
        <v>3.42</v>
      </c>
      <c r="I41" s="78"/>
      <c r="J41" s="23"/>
    </row>
    <row r="42" spans="1:10" ht="16" x14ac:dyDescent="0.2">
      <c r="A42" s="63"/>
      <c r="B42" s="75"/>
      <c r="C42" s="66"/>
      <c r="D42" s="66" t="s">
        <v>413</v>
      </c>
      <c r="E42" s="79">
        <v>250000</v>
      </c>
      <c r="F42" s="78">
        <v>10.45</v>
      </c>
      <c r="G42" s="78"/>
      <c r="H42" s="78">
        <f>F42</f>
        <v>10.45</v>
      </c>
      <c r="I42" s="78"/>
      <c r="J42" s="23"/>
    </row>
    <row r="43" spans="1:10" ht="16" x14ac:dyDescent="0.2">
      <c r="A43" s="63"/>
      <c r="B43" s="75"/>
      <c r="C43" s="66"/>
      <c r="D43" s="66" t="s">
        <v>418</v>
      </c>
      <c r="E43" s="78">
        <v>250000</v>
      </c>
      <c r="F43" s="78">
        <v>11</v>
      </c>
      <c r="G43" s="78"/>
      <c r="H43" s="78">
        <f>F43</f>
        <v>11</v>
      </c>
      <c r="I43" s="78"/>
      <c r="J43" s="23"/>
    </row>
    <row r="44" spans="1:10" ht="16" x14ac:dyDescent="0.2">
      <c r="A44" s="63"/>
      <c r="B44" s="75"/>
      <c r="C44" s="66"/>
      <c r="D44" s="66" t="s">
        <v>414</v>
      </c>
      <c r="E44" s="79">
        <v>10000</v>
      </c>
      <c r="F44" s="78">
        <v>0.35</v>
      </c>
      <c r="G44" s="78"/>
      <c r="H44" s="78">
        <f>F44</f>
        <v>0.35</v>
      </c>
      <c r="I44" s="78"/>
      <c r="J44" s="23"/>
    </row>
    <row r="45" spans="1:10" ht="16" x14ac:dyDescent="0.2">
      <c r="A45" s="63"/>
      <c r="B45" s="75"/>
      <c r="C45" s="66"/>
      <c r="D45" s="66"/>
      <c r="E45" s="79"/>
      <c r="F45" s="78"/>
      <c r="G45" s="78"/>
      <c r="H45" s="78"/>
      <c r="I45" s="78"/>
      <c r="J45" s="23"/>
    </row>
    <row r="46" spans="1:10" ht="16" x14ac:dyDescent="0.2">
      <c r="A46" s="63">
        <f>A39+1</f>
        <v>11</v>
      </c>
      <c r="B46" s="75" t="s">
        <v>324</v>
      </c>
      <c r="C46" s="66" t="s">
        <v>325</v>
      </c>
      <c r="D46" s="66" t="s">
        <v>411</v>
      </c>
      <c r="E46" s="201">
        <v>500000</v>
      </c>
      <c r="F46" s="78">
        <f>H46-G46</f>
        <v>44.59</v>
      </c>
      <c r="G46" s="78">
        <v>0.91</v>
      </c>
      <c r="H46" s="78">
        <v>45.5</v>
      </c>
      <c r="I46" s="78">
        <f>SUM(H46:H47)</f>
        <v>66.400000000000006</v>
      </c>
      <c r="J46" s="200"/>
    </row>
    <row r="47" spans="1:10" ht="16" x14ac:dyDescent="0.2">
      <c r="A47" s="63"/>
      <c r="B47" s="75"/>
      <c r="C47" s="66"/>
      <c r="D47" s="66" t="s">
        <v>413</v>
      </c>
      <c r="E47" s="78">
        <v>500000</v>
      </c>
      <c r="F47" s="78">
        <v>20.9</v>
      </c>
      <c r="G47" s="78"/>
      <c r="H47" s="78">
        <f>F47</f>
        <v>20.9</v>
      </c>
      <c r="I47" s="78"/>
      <c r="J47" s="23"/>
    </row>
    <row r="48" spans="1:10" ht="16" x14ac:dyDescent="0.2">
      <c r="A48" s="63"/>
      <c r="B48" s="75"/>
      <c r="C48" s="66"/>
      <c r="D48" s="66"/>
      <c r="E48" s="78"/>
      <c r="F48" s="78"/>
      <c r="G48" s="78"/>
      <c r="H48" s="78"/>
      <c r="I48" s="78"/>
      <c r="J48" s="23"/>
    </row>
    <row r="49" spans="1:10" ht="16" x14ac:dyDescent="0.2">
      <c r="A49" s="63">
        <f>A46+1</f>
        <v>12</v>
      </c>
      <c r="B49" s="75" t="s">
        <v>255</v>
      </c>
      <c r="C49" s="66" t="s">
        <v>79</v>
      </c>
      <c r="D49" s="66" t="s">
        <v>411</v>
      </c>
      <c r="E49" s="78">
        <v>50000</v>
      </c>
      <c r="F49" s="78">
        <f>H49-G49</f>
        <v>2.6399999999999997</v>
      </c>
      <c r="G49" s="78">
        <v>0.66</v>
      </c>
      <c r="H49" s="78">
        <v>3.3</v>
      </c>
      <c r="I49" s="78">
        <f>SUM(H49:H54)</f>
        <v>21.950000000000003</v>
      </c>
      <c r="J49" s="23"/>
    </row>
    <row r="50" spans="1:10" ht="16" x14ac:dyDescent="0.2">
      <c r="A50" s="63"/>
      <c r="B50" s="75"/>
      <c r="C50" s="66"/>
      <c r="D50" s="66" t="s">
        <v>417</v>
      </c>
      <c r="E50" s="78">
        <v>50000</v>
      </c>
      <c r="F50" s="78">
        <v>6.3</v>
      </c>
      <c r="G50" s="78"/>
      <c r="H50" s="78">
        <f>F50</f>
        <v>6.3</v>
      </c>
      <c r="I50" s="78"/>
      <c r="J50" s="23"/>
    </row>
    <row r="51" spans="1:10" ht="16" x14ac:dyDescent="0.2">
      <c r="A51" s="63"/>
      <c r="B51" s="75"/>
      <c r="C51" s="66"/>
      <c r="D51" s="66" t="s">
        <v>412</v>
      </c>
      <c r="E51" s="78">
        <v>10000</v>
      </c>
      <c r="F51" s="78">
        <v>3.42</v>
      </c>
      <c r="G51" s="78"/>
      <c r="H51" s="78">
        <f>F51</f>
        <v>3.42</v>
      </c>
      <c r="I51" s="78"/>
      <c r="J51" s="23"/>
    </row>
    <row r="52" spans="1:10" ht="16" x14ac:dyDescent="0.2">
      <c r="A52" s="63"/>
      <c r="B52" s="75"/>
      <c r="C52" s="66"/>
      <c r="D52" s="66" t="s">
        <v>413</v>
      </c>
      <c r="E52" s="78">
        <v>100000</v>
      </c>
      <c r="F52" s="78">
        <v>4.18</v>
      </c>
      <c r="G52" s="78"/>
      <c r="H52" s="78">
        <f>F52</f>
        <v>4.18</v>
      </c>
      <c r="I52" s="78"/>
      <c r="J52" s="23"/>
    </row>
    <row r="53" spans="1:10" ht="16" x14ac:dyDescent="0.2">
      <c r="A53" s="63"/>
      <c r="B53" s="75"/>
      <c r="C53" s="66"/>
      <c r="D53" s="66" t="s">
        <v>418</v>
      </c>
      <c r="E53" s="78">
        <v>100000</v>
      </c>
      <c r="F53" s="78">
        <v>4.4000000000000004</v>
      </c>
      <c r="G53" s="78"/>
      <c r="H53" s="78">
        <f>F53</f>
        <v>4.4000000000000004</v>
      </c>
      <c r="I53" s="78"/>
      <c r="J53" s="23"/>
    </row>
    <row r="54" spans="1:10" ht="16" x14ac:dyDescent="0.2">
      <c r="A54" s="63"/>
      <c r="B54" s="75"/>
      <c r="C54" s="66"/>
      <c r="D54" s="66" t="s">
        <v>414</v>
      </c>
      <c r="E54" s="79">
        <v>10000</v>
      </c>
      <c r="F54" s="78">
        <v>0.35</v>
      </c>
      <c r="G54" s="78"/>
      <c r="H54" s="78">
        <f>F54</f>
        <v>0.35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78"/>
      <c r="G55" s="78"/>
      <c r="H55" s="78"/>
      <c r="I55" s="78"/>
      <c r="J55" s="23"/>
    </row>
    <row r="56" spans="1:10" ht="16" x14ac:dyDescent="0.2">
      <c r="A56" s="63">
        <f>A49+1</f>
        <v>13</v>
      </c>
      <c r="B56" s="75" t="s">
        <v>256</v>
      </c>
      <c r="C56" s="66" t="s">
        <v>80</v>
      </c>
      <c r="D56" s="66" t="s">
        <v>411</v>
      </c>
      <c r="E56" s="79">
        <v>10000</v>
      </c>
      <c r="F56" s="78">
        <v>0</v>
      </c>
      <c r="G56" s="78">
        <f>H56-F56</f>
        <v>0.66</v>
      </c>
      <c r="H56" s="78">
        <v>0.66</v>
      </c>
      <c r="I56" s="78">
        <f>SUM(H56:H57)</f>
        <v>10.27</v>
      </c>
      <c r="J56" s="23"/>
    </row>
    <row r="57" spans="1:10" ht="16" x14ac:dyDescent="0.2">
      <c r="A57" s="63"/>
      <c r="B57" s="75"/>
      <c r="C57" s="66"/>
      <c r="D57" s="66" t="s">
        <v>413</v>
      </c>
      <c r="E57" s="79">
        <v>230000</v>
      </c>
      <c r="F57" s="78">
        <v>9.61</v>
      </c>
      <c r="G57" s="78"/>
      <c r="H57" s="78">
        <f>F57</f>
        <v>9.61</v>
      </c>
      <c r="I57" s="78"/>
      <c r="J57" s="23"/>
    </row>
    <row r="58" spans="1:10" ht="16" x14ac:dyDescent="0.2">
      <c r="A58" s="63"/>
      <c r="B58" s="75"/>
      <c r="C58" s="167"/>
      <c r="D58" s="66"/>
      <c r="E58" s="79"/>
      <c r="F58" s="78"/>
      <c r="G58" s="78"/>
      <c r="H58" s="78"/>
      <c r="I58" s="78"/>
      <c r="J58" s="23"/>
    </row>
    <row r="59" spans="1:10" ht="16" x14ac:dyDescent="0.2">
      <c r="A59" s="63">
        <v>15</v>
      </c>
      <c r="B59" s="75" t="s">
        <v>258</v>
      </c>
      <c r="C59" s="66" t="s">
        <v>64</v>
      </c>
      <c r="D59" s="66" t="s">
        <v>411</v>
      </c>
      <c r="E59" s="79">
        <v>100000</v>
      </c>
      <c r="F59" s="78">
        <v>18.09</v>
      </c>
      <c r="G59" s="78">
        <f>H59-F59</f>
        <v>2.0100000000000016</v>
      </c>
      <c r="H59" s="78">
        <v>20.100000000000001</v>
      </c>
      <c r="I59" s="78">
        <f>SUM(H59:H63)</f>
        <v>32.450000000000003</v>
      </c>
      <c r="J59" s="23"/>
    </row>
    <row r="60" spans="1:10" ht="16" x14ac:dyDescent="0.2">
      <c r="A60" s="63"/>
      <c r="B60" s="75"/>
      <c r="C60" s="66"/>
      <c r="D60" s="66" t="s">
        <v>412</v>
      </c>
      <c r="E60" s="79">
        <v>10000</v>
      </c>
      <c r="F60" s="78">
        <v>3.42</v>
      </c>
      <c r="G60" s="78"/>
      <c r="H60" s="78">
        <f>F60</f>
        <v>3.42</v>
      </c>
      <c r="I60" s="78"/>
      <c r="J60" s="23"/>
    </row>
    <row r="61" spans="1:10" ht="16" x14ac:dyDescent="0.2">
      <c r="A61" s="63"/>
      <c r="B61" s="75"/>
      <c r="C61" s="66"/>
      <c r="D61" s="66" t="s">
        <v>413</v>
      </c>
      <c r="E61" s="79">
        <v>100000</v>
      </c>
      <c r="F61" s="78">
        <v>4.18</v>
      </c>
      <c r="G61" s="78"/>
      <c r="H61" s="78">
        <f>F61</f>
        <v>4.18</v>
      </c>
      <c r="I61" s="78"/>
      <c r="J61" s="23"/>
    </row>
    <row r="62" spans="1:10" ht="16" x14ac:dyDescent="0.2">
      <c r="A62" s="63"/>
      <c r="B62" s="75"/>
      <c r="C62" s="66"/>
      <c r="D62" s="66" t="s">
        <v>418</v>
      </c>
      <c r="E62" s="78">
        <v>100000</v>
      </c>
      <c r="F62" s="78">
        <v>4.4000000000000004</v>
      </c>
      <c r="G62" s="78"/>
      <c r="H62" s="78">
        <f>F62</f>
        <v>4.4000000000000004</v>
      </c>
      <c r="I62" s="78"/>
      <c r="J62" s="23"/>
    </row>
    <row r="63" spans="1:10" ht="16" x14ac:dyDescent="0.2">
      <c r="A63" s="63"/>
      <c r="B63" s="75"/>
      <c r="C63" s="66"/>
      <c r="D63" s="66" t="s">
        <v>414</v>
      </c>
      <c r="E63" s="79">
        <v>10000</v>
      </c>
      <c r="F63" s="78">
        <v>0.35</v>
      </c>
      <c r="G63" s="78"/>
      <c r="H63" s="78">
        <f>F63</f>
        <v>0.35</v>
      </c>
      <c r="I63" s="78"/>
      <c r="J63" s="23"/>
    </row>
    <row r="64" spans="1:10" ht="16" x14ac:dyDescent="0.2">
      <c r="A64" s="63"/>
      <c r="B64" s="75"/>
      <c r="C64" s="66"/>
      <c r="D64" s="66"/>
      <c r="E64" s="79"/>
      <c r="F64" s="78"/>
      <c r="G64" s="78"/>
      <c r="H64" s="78"/>
      <c r="I64" s="78"/>
      <c r="J64" s="23"/>
    </row>
    <row r="65" spans="1:10" ht="16" x14ac:dyDescent="0.2">
      <c r="A65" s="63">
        <f>A59+1</f>
        <v>16</v>
      </c>
      <c r="B65" s="75" t="s">
        <v>259</v>
      </c>
      <c r="C65" s="66" t="s">
        <v>218</v>
      </c>
      <c r="D65" s="66" t="s">
        <v>411</v>
      </c>
      <c r="E65" s="79">
        <v>10000</v>
      </c>
      <c r="F65" s="78">
        <v>0</v>
      </c>
      <c r="G65" s="78">
        <f>H65-F65</f>
        <v>3.08</v>
      </c>
      <c r="H65" s="78">
        <v>3.08</v>
      </c>
      <c r="I65" s="78">
        <f>H65</f>
        <v>3.08</v>
      </c>
      <c r="J65" s="23"/>
    </row>
    <row r="66" spans="1:10" ht="16" x14ac:dyDescent="0.2">
      <c r="A66" s="63"/>
      <c r="B66" s="75"/>
      <c r="C66" s="66"/>
      <c r="D66" s="66"/>
      <c r="E66" s="79"/>
      <c r="F66" s="78"/>
      <c r="G66" s="78"/>
      <c r="H66" s="78"/>
      <c r="I66" s="78"/>
      <c r="J66" s="23"/>
    </row>
    <row r="67" spans="1:10" ht="16" x14ac:dyDescent="0.2">
      <c r="A67" s="63">
        <v>17</v>
      </c>
      <c r="B67" s="75" t="s">
        <v>422</v>
      </c>
      <c r="C67" s="66" t="s">
        <v>420</v>
      </c>
      <c r="D67" s="66" t="s">
        <v>411</v>
      </c>
      <c r="E67" s="79">
        <v>10000</v>
      </c>
      <c r="F67" s="78">
        <v>0</v>
      </c>
      <c r="G67" s="78">
        <f>H67-F67</f>
        <v>3.08</v>
      </c>
      <c r="H67" s="78">
        <v>3.08</v>
      </c>
      <c r="I67" s="78">
        <f>SUM(H67:H68)</f>
        <v>5.17</v>
      </c>
      <c r="J67" s="23"/>
    </row>
    <row r="68" spans="1:10" ht="16" x14ac:dyDescent="0.2">
      <c r="A68" s="75"/>
      <c r="B68" s="75"/>
      <c r="C68" s="66"/>
      <c r="D68" s="66" t="s">
        <v>413</v>
      </c>
      <c r="E68" s="79">
        <v>50000</v>
      </c>
      <c r="F68" s="78">
        <v>2.09</v>
      </c>
      <c r="G68" s="78"/>
      <c r="H68" s="78">
        <f>F68</f>
        <v>2.09</v>
      </c>
      <c r="I68" s="78"/>
      <c r="J68" s="23"/>
    </row>
    <row r="69" spans="1:10" ht="16" x14ac:dyDescent="0.2">
      <c r="A69" s="63"/>
      <c r="C69" s="66"/>
      <c r="D69" s="66"/>
      <c r="E69" s="79"/>
      <c r="F69" s="78"/>
      <c r="G69" s="78"/>
      <c r="H69" s="78"/>
      <c r="I69" s="78"/>
      <c r="J69" s="23"/>
    </row>
    <row r="70" spans="1:10" ht="16" x14ac:dyDescent="0.2">
      <c r="A70" s="63">
        <v>19</v>
      </c>
      <c r="B70" s="75" t="s">
        <v>423</v>
      </c>
      <c r="C70" s="66" t="s">
        <v>421</v>
      </c>
      <c r="D70" s="66" t="s">
        <v>411</v>
      </c>
      <c r="E70" s="79">
        <v>100000</v>
      </c>
      <c r="F70" s="78">
        <v>4.7699999999999996</v>
      </c>
      <c r="G70" s="78">
        <f>H70-F70</f>
        <v>0.53000000000000025</v>
      </c>
      <c r="H70" s="78">
        <v>5.3</v>
      </c>
      <c r="I70" s="78">
        <f>SUM(H70:H71)</f>
        <v>9.48</v>
      </c>
      <c r="J70" s="23"/>
    </row>
    <row r="71" spans="1:10" ht="16" x14ac:dyDescent="0.2">
      <c r="A71" s="63"/>
      <c r="B71" s="75"/>
      <c r="C71" s="66"/>
      <c r="D71" s="66" t="s">
        <v>413</v>
      </c>
      <c r="E71" s="79">
        <v>100000</v>
      </c>
      <c r="F71" s="78">
        <v>4.18</v>
      </c>
      <c r="G71" s="78"/>
      <c r="H71" s="78">
        <f>F71</f>
        <v>4.18</v>
      </c>
      <c r="I71" s="78"/>
      <c r="J71" s="23"/>
    </row>
    <row r="72" spans="1:10" ht="16" x14ac:dyDescent="0.2">
      <c r="A72" s="63"/>
      <c r="B72" s="75"/>
      <c r="C72" s="66"/>
      <c r="D72" s="66"/>
      <c r="E72" s="79"/>
      <c r="F72" s="78"/>
      <c r="G72" s="78"/>
      <c r="H72" s="78"/>
      <c r="I72" s="78"/>
      <c r="J72" s="23"/>
    </row>
    <row r="73" spans="1:10" ht="16" x14ac:dyDescent="0.2">
      <c r="A73" s="63">
        <v>20</v>
      </c>
      <c r="B73" s="75" t="s">
        <v>396</v>
      </c>
      <c r="C73" s="66" t="s">
        <v>397</v>
      </c>
      <c r="D73" s="66" t="s">
        <v>411</v>
      </c>
      <c r="E73" s="78">
        <v>10000</v>
      </c>
      <c r="F73" s="78">
        <v>0</v>
      </c>
      <c r="G73" s="78">
        <f>H73-F73</f>
        <v>3.08</v>
      </c>
      <c r="H73" s="78">
        <v>3.08</v>
      </c>
      <c r="I73" s="78">
        <f>SUM(H73:H75)</f>
        <v>7.6099999999999994</v>
      </c>
      <c r="J73" s="23"/>
    </row>
    <row r="74" spans="1:10" ht="16" x14ac:dyDescent="0.2">
      <c r="A74" s="63"/>
      <c r="B74" s="75"/>
      <c r="C74" s="66"/>
      <c r="D74" s="66" t="s">
        <v>413</v>
      </c>
      <c r="E74" s="78">
        <v>100000</v>
      </c>
      <c r="F74" s="78">
        <v>4.18</v>
      </c>
      <c r="G74" s="78"/>
      <c r="H74" s="78">
        <f>F74</f>
        <v>4.18</v>
      </c>
      <c r="I74" s="78"/>
      <c r="J74" s="23"/>
    </row>
    <row r="75" spans="1:10" ht="16" x14ac:dyDescent="0.2">
      <c r="A75" s="63"/>
      <c r="B75" s="75"/>
      <c r="C75" s="66"/>
      <c r="D75" s="66" t="s">
        <v>414</v>
      </c>
      <c r="E75" s="78">
        <v>10000</v>
      </c>
      <c r="F75" s="78">
        <v>0.35</v>
      </c>
      <c r="G75" s="78"/>
      <c r="H75" s="78">
        <f>F75</f>
        <v>0.35</v>
      </c>
      <c r="I75" s="78"/>
      <c r="J75" s="23"/>
    </row>
    <row r="76" spans="1:10" ht="16" x14ac:dyDescent="0.2">
      <c r="A76" s="63"/>
      <c r="B76" s="75"/>
      <c r="C76" s="66"/>
      <c r="D76" s="66"/>
      <c r="E76" s="78"/>
      <c r="F76" s="78"/>
      <c r="G76" s="78"/>
      <c r="H76" s="78"/>
      <c r="I76" s="78"/>
      <c r="J76" s="23"/>
    </row>
    <row r="77" spans="1:10" ht="16" x14ac:dyDescent="0.2">
      <c r="A77" s="63">
        <v>21</v>
      </c>
      <c r="B77" s="75" t="s">
        <v>261</v>
      </c>
      <c r="C77" s="66" t="s">
        <v>262</v>
      </c>
      <c r="D77" s="66" t="s">
        <v>411</v>
      </c>
      <c r="E77" s="79">
        <v>10000</v>
      </c>
      <c r="F77" s="79">
        <v>0</v>
      </c>
      <c r="G77" s="78">
        <f>H77-F77</f>
        <v>14.08</v>
      </c>
      <c r="H77" s="79">
        <v>14.08</v>
      </c>
      <c r="I77" s="79">
        <f>SUM(H77:H79)</f>
        <v>22.659999999999997</v>
      </c>
      <c r="J77" s="23"/>
    </row>
    <row r="78" spans="1:10" ht="16" x14ac:dyDescent="0.2">
      <c r="A78" s="63"/>
      <c r="B78" s="75"/>
      <c r="C78" s="66"/>
      <c r="D78" s="66" t="s">
        <v>413</v>
      </c>
      <c r="E78" s="79">
        <v>100000</v>
      </c>
      <c r="F78" s="79">
        <v>4.18</v>
      </c>
      <c r="G78" s="79"/>
      <c r="H78" s="79">
        <f>F78</f>
        <v>4.18</v>
      </c>
      <c r="I78" s="79"/>
      <c r="J78" s="23"/>
    </row>
    <row r="79" spans="1:10" ht="16" x14ac:dyDescent="0.2">
      <c r="A79" s="63"/>
      <c r="B79" s="75"/>
      <c r="C79" s="66"/>
      <c r="D79" s="66" t="s">
        <v>418</v>
      </c>
      <c r="E79" s="78">
        <v>100000</v>
      </c>
      <c r="F79" s="79">
        <v>4.4000000000000004</v>
      </c>
      <c r="G79" s="79"/>
      <c r="H79" s="79">
        <f>F79</f>
        <v>4.4000000000000004</v>
      </c>
      <c r="I79" s="79"/>
      <c r="J79" s="23"/>
    </row>
    <row r="80" spans="1:10" ht="16" x14ac:dyDescent="0.2">
      <c r="A80" s="63"/>
      <c r="B80" s="75"/>
      <c r="C80" s="66"/>
      <c r="D80" s="66"/>
      <c r="E80" s="79"/>
      <c r="F80" s="79"/>
      <c r="G80" s="79"/>
      <c r="H80" s="79"/>
      <c r="I80" s="79"/>
      <c r="J80" s="23"/>
    </row>
    <row r="81" spans="1:10" ht="16" x14ac:dyDescent="0.2">
      <c r="A81" s="63">
        <f>A77+1</f>
        <v>22</v>
      </c>
      <c r="B81" s="75" t="s">
        <v>263</v>
      </c>
      <c r="C81" s="66" t="s">
        <v>57</v>
      </c>
      <c r="D81" s="66" t="s">
        <v>411</v>
      </c>
      <c r="E81" s="78">
        <v>40000</v>
      </c>
      <c r="F81" s="78">
        <f>H81-G81</f>
        <v>9.24</v>
      </c>
      <c r="G81" s="78">
        <v>3.08</v>
      </c>
      <c r="H81" s="78">
        <v>12.32</v>
      </c>
      <c r="I81" s="78">
        <f>SUM(H81:H86)</f>
        <v>28.520000000000007</v>
      </c>
      <c r="J81" s="23"/>
    </row>
    <row r="82" spans="1:10" ht="16" x14ac:dyDescent="0.2">
      <c r="A82" s="63"/>
      <c r="B82" s="75"/>
      <c r="C82" s="66"/>
      <c r="D82" s="66" t="s">
        <v>417</v>
      </c>
      <c r="E82" s="79">
        <v>10000</v>
      </c>
      <c r="F82" s="79">
        <v>11.57</v>
      </c>
      <c r="G82" s="79"/>
      <c r="H82" s="79">
        <f>F82</f>
        <v>11.57</v>
      </c>
      <c r="I82" s="79"/>
      <c r="J82" s="23"/>
    </row>
    <row r="83" spans="1:10" ht="16" x14ac:dyDescent="0.2">
      <c r="A83" s="63"/>
      <c r="B83" s="75"/>
      <c r="C83" s="66"/>
      <c r="D83" s="66" t="s">
        <v>412</v>
      </c>
      <c r="E83" s="79">
        <v>10000</v>
      </c>
      <c r="F83" s="79">
        <v>3.42</v>
      </c>
      <c r="G83" s="79"/>
      <c r="H83" s="79">
        <f>F83</f>
        <v>3.42</v>
      </c>
      <c r="I83" s="79"/>
      <c r="J83" s="23"/>
    </row>
    <row r="84" spans="1:10" ht="16" x14ac:dyDescent="0.2">
      <c r="A84" s="63"/>
      <c r="B84" s="75"/>
      <c r="C84" s="66"/>
      <c r="D84" s="66" t="s">
        <v>413</v>
      </c>
      <c r="E84" s="79">
        <v>10000</v>
      </c>
      <c r="F84" s="79">
        <v>0.42</v>
      </c>
      <c r="G84" s="79"/>
      <c r="H84" s="79">
        <f>F84</f>
        <v>0.42</v>
      </c>
      <c r="I84" s="79"/>
      <c r="J84" s="23"/>
    </row>
    <row r="85" spans="1:10" ht="16" x14ac:dyDescent="0.2">
      <c r="A85" s="63"/>
      <c r="B85" s="75"/>
      <c r="C85" s="66"/>
      <c r="D85" s="66" t="s">
        <v>418</v>
      </c>
      <c r="E85" s="79">
        <v>10000</v>
      </c>
      <c r="F85" s="79">
        <v>0.44</v>
      </c>
      <c r="G85" s="79"/>
      <c r="H85" s="79">
        <f>F85</f>
        <v>0.44</v>
      </c>
      <c r="I85" s="79"/>
      <c r="J85" s="23"/>
    </row>
    <row r="86" spans="1:10" ht="16" x14ac:dyDescent="0.2">
      <c r="A86" s="63"/>
      <c r="B86" s="75"/>
      <c r="C86" s="66"/>
      <c r="D86" s="66" t="s">
        <v>414</v>
      </c>
      <c r="E86" s="79">
        <v>10000</v>
      </c>
      <c r="F86" s="79">
        <v>0.35</v>
      </c>
      <c r="G86" s="79"/>
      <c r="H86" s="79">
        <f>F86</f>
        <v>0.35</v>
      </c>
      <c r="I86" s="79"/>
      <c r="J86" s="23"/>
    </row>
    <row r="87" spans="1:10" ht="16" x14ac:dyDescent="0.2">
      <c r="A87" s="63"/>
      <c r="B87" s="75"/>
      <c r="C87" s="66"/>
      <c r="D87" s="66"/>
      <c r="E87" s="79"/>
      <c r="F87" s="79"/>
      <c r="G87" s="79"/>
      <c r="H87" s="79"/>
      <c r="I87" s="79"/>
      <c r="J87" s="23"/>
    </row>
    <row r="88" spans="1:10" ht="16" x14ac:dyDescent="0.2">
      <c r="A88" s="63">
        <f>A81+1</f>
        <v>23</v>
      </c>
      <c r="B88" s="75" t="s">
        <v>264</v>
      </c>
      <c r="C88" s="66" t="s">
        <v>58</v>
      </c>
      <c r="D88" s="66" t="s">
        <v>411</v>
      </c>
      <c r="E88" s="79">
        <v>10000</v>
      </c>
      <c r="F88" s="79">
        <v>0</v>
      </c>
      <c r="G88" s="78">
        <f>H88-F88</f>
        <v>8.02</v>
      </c>
      <c r="H88" s="79">
        <v>8.02</v>
      </c>
      <c r="I88" s="79">
        <f>H88</f>
        <v>8.02</v>
      </c>
      <c r="J88" s="23"/>
    </row>
    <row r="89" spans="1:10" ht="16" x14ac:dyDescent="0.2">
      <c r="A89" s="63"/>
      <c r="B89" s="75"/>
      <c r="C89" s="66"/>
      <c r="D89" s="66"/>
      <c r="E89" s="79"/>
      <c r="F89" s="79"/>
      <c r="G89" s="78"/>
      <c r="H89" s="79"/>
      <c r="I89" s="79"/>
      <c r="J89" s="23"/>
    </row>
    <row r="90" spans="1:10" s="226" customFormat="1" ht="16" x14ac:dyDescent="0.2">
      <c r="A90" s="101"/>
      <c r="B90" s="81" t="s">
        <v>506</v>
      </c>
      <c r="C90" s="82" t="s">
        <v>505</v>
      </c>
      <c r="D90" s="82" t="s">
        <v>411</v>
      </c>
      <c r="E90" s="83">
        <v>40000</v>
      </c>
      <c r="F90" s="83">
        <v>9.24</v>
      </c>
      <c r="G90" s="83"/>
      <c r="H90" s="83">
        <v>8.0399999999999991</v>
      </c>
      <c r="I90" s="83">
        <f>SUM(H90:H93)</f>
        <v>9.4199999999999982</v>
      </c>
      <c r="J90" s="105"/>
    </row>
    <row r="91" spans="1:10" ht="16" x14ac:dyDescent="0.2">
      <c r="A91" s="63"/>
      <c r="B91" s="75"/>
      <c r="C91" s="66"/>
      <c r="D91" s="66" t="s">
        <v>412</v>
      </c>
      <c r="E91" s="79">
        <v>2000</v>
      </c>
      <c r="F91" s="79">
        <v>0.68</v>
      </c>
      <c r="G91" s="78"/>
      <c r="H91" s="79">
        <f>F91</f>
        <v>0.68</v>
      </c>
      <c r="I91" s="79"/>
      <c r="J91" s="23"/>
    </row>
    <row r="92" spans="1:10" ht="16" x14ac:dyDescent="0.2">
      <c r="A92" s="63"/>
      <c r="B92" s="75"/>
      <c r="C92" s="66"/>
      <c r="D92" s="66" t="s">
        <v>413</v>
      </c>
      <c r="E92" s="79">
        <v>10000</v>
      </c>
      <c r="F92" s="79">
        <v>0.42</v>
      </c>
      <c r="G92" s="78"/>
      <c r="H92" s="79">
        <f>F92</f>
        <v>0.42</v>
      </c>
      <c r="I92" s="79"/>
      <c r="J92" s="23"/>
    </row>
    <row r="93" spans="1:10" ht="16" x14ac:dyDescent="0.2">
      <c r="A93" s="63"/>
      <c r="B93" s="75"/>
      <c r="C93" s="66"/>
      <c r="D93" s="66" t="s">
        <v>414</v>
      </c>
      <c r="E93" s="79">
        <v>8000</v>
      </c>
      <c r="F93" s="79">
        <v>0.28000000000000003</v>
      </c>
      <c r="G93" s="78"/>
      <c r="H93" s="79">
        <f>F93</f>
        <v>0.28000000000000003</v>
      </c>
      <c r="I93" s="79"/>
      <c r="J93" s="23"/>
    </row>
    <row r="94" spans="1:10" ht="16" x14ac:dyDescent="0.2">
      <c r="A94" s="63"/>
      <c r="B94" s="75"/>
      <c r="C94" s="66"/>
      <c r="D94" s="66"/>
      <c r="E94" s="79"/>
      <c r="F94" s="79"/>
      <c r="G94" s="79"/>
      <c r="H94" s="79"/>
      <c r="I94" s="79"/>
      <c r="J94" s="23"/>
    </row>
    <row r="95" spans="1:10" ht="16" x14ac:dyDescent="0.2">
      <c r="A95" s="63">
        <f>A88+1</f>
        <v>24</v>
      </c>
      <c r="B95" s="75" t="s">
        <v>265</v>
      </c>
      <c r="C95" s="66" t="s">
        <v>219</v>
      </c>
      <c r="D95" s="66" t="s">
        <v>411</v>
      </c>
      <c r="E95" s="78">
        <v>50000</v>
      </c>
      <c r="F95" s="78">
        <f>H95-G95</f>
        <v>2.6399999999999997</v>
      </c>
      <c r="G95" s="78">
        <v>0.66</v>
      </c>
      <c r="H95" s="78">
        <v>3.3</v>
      </c>
      <c r="I95" s="78">
        <f>SUM(H95:H96)</f>
        <v>7.8999999999999995</v>
      </c>
      <c r="J95" s="23"/>
    </row>
    <row r="96" spans="1:10" ht="16" x14ac:dyDescent="0.2">
      <c r="A96" s="63"/>
      <c r="B96" s="75"/>
      <c r="C96" s="66"/>
      <c r="D96" s="66" t="s">
        <v>413</v>
      </c>
      <c r="E96" s="79">
        <v>110000</v>
      </c>
      <c r="F96" s="79">
        <v>4.5999999999999996</v>
      </c>
      <c r="G96" s="79"/>
      <c r="H96" s="79">
        <f>F96</f>
        <v>4.5999999999999996</v>
      </c>
      <c r="I96" s="79"/>
      <c r="J96" s="23"/>
    </row>
    <row r="97" spans="1:10" ht="16" x14ac:dyDescent="0.2">
      <c r="A97" s="63"/>
      <c r="B97" s="75"/>
      <c r="C97" s="66"/>
      <c r="D97" s="66"/>
      <c r="E97" s="79"/>
      <c r="F97" s="79"/>
      <c r="G97" s="79"/>
      <c r="H97" s="79"/>
      <c r="I97" s="79"/>
      <c r="J97" s="23"/>
    </row>
    <row r="98" spans="1:10" ht="16" x14ac:dyDescent="0.2">
      <c r="A98" s="63">
        <v>25</v>
      </c>
      <c r="B98" s="75" t="s">
        <v>267</v>
      </c>
      <c r="C98" s="66" t="s">
        <v>17</v>
      </c>
      <c r="D98" s="66" t="s">
        <v>411</v>
      </c>
      <c r="E98" s="78">
        <v>160000</v>
      </c>
      <c r="F98" s="78">
        <f>H98-G98</f>
        <v>46.2</v>
      </c>
      <c r="G98" s="78">
        <v>3.08</v>
      </c>
      <c r="H98" s="78">
        <v>49.28</v>
      </c>
      <c r="I98" s="78">
        <f>SUM(H98:H101)</f>
        <v>100.28999999999999</v>
      </c>
      <c r="J98" s="23"/>
    </row>
    <row r="99" spans="1:10" ht="16" x14ac:dyDescent="0.2">
      <c r="A99" s="63"/>
      <c r="B99" s="75"/>
      <c r="C99" s="66"/>
      <c r="D99" s="66" t="s">
        <v>417</v>
      </c>
      <c r="E99" s="79">
        <v>50000</v>
      </c>
      <c r="F99" s="79">
        <v>33.85</v>
      </c>
      <c r="G99" s="79"/>
      <c r="H99" s="78">
        <f>F99</f>
        <v>33.85</v>
      </c>
      <c r="I99" s="79"/>
      <c r="J99" s="23"/>
    </row>
    <row r="100" spans="1:10" ht="16" x14ac:dyDescent="0.2">
      <c r="A100" s="63"/>
      <c r="B100" s="75"/>
      <c r="C100" s="66"/>
      <c r="D100" s="66" t="s">
        <v>413</v>
      </c>
      <c r="E100" s="79">
        <v>200000</v>
      </c>
      <c r="F100" s="79">
        <v>8.36</v>
      </c>
      <c r="G100" s="79"/>
      <c r="H100" s="79">
        <f>F100</f>
        <v>8.36</v>
      </c>
      <c r="I100" s="79"/>
      <c r="J100" s="23"/>
    </row>
    <row r="101" spans="1:10" ht="16" x14ac:dyDescent="0.2">
      <c r="A101" s="63"/>
      <c r="B101" s="75"/>
      <c r="C101" s="66"/>
      <c r="D101" s="66" t="s">
        <v>418</v>
      </c>
      <c r="E101" s="78">
        <v>200000</v>
      </c>
      <c r="F101" s="79">
        <v>8.8000000000000007</v>
      </c>
      <c r="G101" s="79"/>
      <c r="H101" s="79">
        <f>F101</f>
        <v>8.8000000000000007</v>
      </c>
      <c r="I101" s="79"/>
      <c r="J101" s="23"/>
    </row>
    <row r="102" spans="1:10" ht="16" x14ac:dyDescent="0.2">
      <c r="A102" s="63"/>
      <c r="B102" s="75"/>
      <c r="C102" s="66"/>
      <c r="D102" s="66"/>
      <c r="E102" s="79"/>
      <c r="F102" s="79"/>
      <c r="G102" s="79"/>
      <c r="H102" s="79"/>
      <c r="I102" s="79"/>
      <c r="J102" s="23"/>
    </row>
    <row r="103" spans="1:10" ht="16" x14ac:dyDescent="0.2">
      <c r="A103" s="63">
        <f>A98+1</f>
        <v>26</v>
      </c>
      <c r="B103" s="75" t="s">
        <v>268</v>
      </c>
      <c r="C103" s="85" t="s">
        <v>224</v>
      </c>
      <c r="D103" s="85" t="s">
        <v>411</v>
      </c>
      <c r="E103" s="86">
        <v>200000</v>
      </c>
      <c r="F103" s="86">
        <f>H103-G103</f>
        <v>12.54</v>
      </c>
      <c r="G103" s="78">
        <v>0.66</v>
      </c>
      <c r="H103" s="86">
        <v>13.2</v>
      </c>
      <c r="I103" s="86">
        <f>SUM(H103:H106)</f>
        <v>25.33</v>
      </c>
      <c r="J103" s="23"/>
    </row>
    <row r="104" spans="1:10" ht="16" x14ac:dyDescent="0.2">
      <c r="A104" s="63"/>
      <c r="B104" s="75"/>
      <c r="C104" s="85"/>
      <c r="D104" s="85" t="s">
        <v>412</v>
      </c>
      <c r="E104" s="86">
        <v>10000</v>
      </c>
      <c r="F104" s="86">
        <v>3.42</v>
      </c>
      <c r="G104" s="86"/>
      <c r="H104" s="86">
        <f>F104</f>
        <v>3.42</v>
      </c>
      <c r="I104" s="86"/>
      <c r="J104" s="23"/>
    </row>
    <row r="105" spans="1:10" ht="16" x14ac:dyDescent="0.2">
      <c r="A105" s="63"/>
      <c r="B105" s="75"/>
      <c r="C105" s="85"/>
      <c r="D105" s="85" t="s">
        <v>413</v>
      </c>
      <c r="E105" s="86">
        <v>200000</v>
      </c>
      <c r="F105" s="86">
        <v>8.36</v>
      </c>
      <c r="G105" s="86"/>
      <c r="H105" s="86">
        <f>F105</f>
        <v>8.36</v>
      </c>
      <c r="I105" s="86"/>
      <c r="J105" s="23"/>
    </row>
    <row r="106" spans="1:10" ht="16" x14ac:dyDescent="0.2">
      <c r="A106" s="63"/>
      <c r="B106" s="75"/>
      <c r="C106" s="85"/>
      <c r="D106" s="85" t="s">
        <v>414</v>
      </c>
      <c r="E106" s="86">
        <v>10000</v>
      </c>
      <c r="F106" s="86">
        <v>0.35</v>
      </c>
      <c r="G106" s="86"/>
      <c r="H106" s="86">
        <f>F106</f>
        <v>0.35</v>
      </c>
      <c r="I106" s="86"/>
      <c r="J106" s="23"/>
    </row>
    <row r="107" spans="1:10" ht="16" x14ac:dyDescent="0.2">
      <c r="A107" s="63"/>
      <c r="B107" s="75"/>
      <c r="C107" s="85"/>
      <c r="D107" s="85"/>
      <c r="E107" s="86"/>
      <c r="F107" s="86"/>
      <c r="G107" s="86"/>
      <c r="H107" s="86"/>
      <c r="I107" s="86"/>
      <c r="J107" s="23"/>
    </row>
    <row r="108" spans="1:10" ht="16" x14ac:dyDescent="0.2">
      <c r="A108" s="63">
        <f>A103+1</f>
        <v>27</v>
      </c>
      <c r="B108" s="75" t="s">
        <v>432</v>
      </c>
      <c r="C108" s="66" t="s">
        <v>424</v>
      </c>
      <c r="D108" s="66" t="s">
        <v>411</v>
      </c>
      <c r="E108" s="79">
        <v>10000</v>
      </c>
      <c r="F108" s="79">
        <v>0</v>
      </c>
      <c r="G108" s="78">
        <f>H108-F108</f>
        <v>0.66</v>
      </c>
      <c r="H108" s="79">
        <v>0.66</v>
      </c>
      <c r="I108" s="79">
        <f>SUM(H108:H109)</f>
        <v>4.84</v>
      </c>
      <c r="J108" s="23"/>
    </row>
    <row r="109" spans="1:10" ht="16" x14ac:dyDescent="0.2">
      <c r="A109" s="63"/>
      <c r="B109" s="75"/>
      <c r="C109" s="66"/>
      <c r="D109" s="66" t="s">
        <v>413</v>
      </c>
      <c r="E109" s="79">
        <v>100000</v>
      </c>
      <c r="F109" s="79">
        <v>4.18</v>
      </c>
      <c r="G109" s="79"/>
      <c r="H109" s="79">
        <f>F109</f>
        <v>4.18</v>
      </c>
      <c r="I109" s="79"/>
      <c r="J109" s="23"/>
    </row>
    <row r="110" spans="1:10" ht="16" x14ac:dyDescent="0.2">
      <c r="A110" s="63"/>
      <c r="B110" s="75"/>
      <c r="C110" s="66"/>
      <c r="D110" s="66"/>
      <c r="E110" s="79"/>
      <c r="F110" s="79"/>
      <c r="G110" s="79"/>
      <c r="H110" s="79"/>
      <c r="I110" s="79"/>
      <c r="J110" s="23"/>
    </row>
    <row r="111" spans="1:10" ht="16" x14ac:dyDescent="0.2">
      <c r="A111" s="63">
        <v>28</v>
      </c>
      <c r="B111" s="75" t="s">
        <v>270</v>
      </c>
      <c r="C111" s="66" t="s">
        <v>233</v>
      </c>
      <c r="D111" s="66" t="s">
        <v>411</v>
      </c>
      <c r="E111" s="78">
        <v>10000</v>
      </c>
      <c r="F111" s="78">
        <v>0</v>
      </c>
      <c r="G111" s="78">
        <f>H111-F111</f>
        <v>5.0199999999999996</v>
      </c>
      <c r="H111" s="78">
        <v>5.0199999999999996</v>
      </c>
      <c r="I111" s="78">
        <f>SUM(H111:H114)</f>
        <v>12.969999999999999</v>
      </c>
      <c r="J111" s="211"/>
    </row>
    <row r="112" spans="1:10" ht="16" x14ac:dyDescent="0.2">
      <c r="A112" s="63"/>
      <c r="B112" s="75"/>
      <c r="C112" s="66"/>
      <c r="D112" s="66" t="s">
        <v>412</v>
      </c>
      <c r="E112" s="79">
        <v>10000</v>
      </c>
      <c r="F112" s="79">
        <v>3.42</v>
      </c>
      <c r="G112" s="79"/>
      <c r="H112" s="79">
        <f>F112</f>
        <v>3.42</v>
      </c>
      <c r="I112" s="79"/>
      <c r="J112" s="23"/>
    </row>
    <row r="113" spans="1:10" ht="16" x14ac:dyDescent="0.2">
      <c r="A113" s="63"/>
      <c r="B113" s="75"/>
      <c r="C113" s="66"/>
      <c r="D113" s="66" t="s">
        <v>413</v>
      </c>
      <c r="E113" s="79">
        <v>100000</v>
      </c>
      <c r="F113" s="79">
        <v>4.18</v>
      </c>
      <c r="G113" s="79"/>
      <c r="H113" s="79">
        <f>F113</f>
        <v>4.18</v>
      </c>
      <c r="I113" s="79"/>
      <c r="J113" s="23"/>
    </row>
    <row r="114" spans="1:10" ht="16" x14ac:dyDescent="0.2">
      <c r="A114" s="63"/>
      <c r="B114" s="75"/>
      <c r="C114" s="66"/>
      <c r="D114" s="66" t="s">
        <v>414</v>
      </c>
      <c r="E114" s="79">
        <v>10000</v>
      </c>
      <c r="F114" s="79">
        <v>0.35</v>
      </c>
      <c r="G114" s="79"/>
      <c r="H114" s="79">
        <f>F114</f>
        <v>0.35</v>
      </c>
      <c r="I114" s="79"/>
      <c r="J114" s="23"/>
    </row>
    <row r="115" spans="1:10" ht="16" x14ac:dyDescent="0.2">
      <c r="A115" s="63"/>
      <c r="B115" s="75"/>
      <c r="C115" s="66"/>
      <c r="D115" s="66"/>
      <c r="E115" s="79"/>
      <c r="F115" s="79"/>
      <c r="G115" s="79"/>
      <c r="H115" s="79"/>
      <c r="I115" s="79"/>
      <c r="J115" s="23"/>
    </row>
    <row r="116" spans="1:10" ht="16" x14ac:dyDescent="0.2">
      <c r="A116" s="63">
        <f>A111+1</f>
        <v>29</v>
      </c>
      <c r="B116" s="75" t="s">
        <v>271</v>
      </c>
      <c r="C116" s="66" t="s">
        <v>234</v>
      </c>
      <c r="D116" s="66" t="s">
        <v>411</v>
      </c>
      <c r="E116" s="79">
        <v>10000</v>
      </c>
      <c r="F116" s="79">
        <v>0</v>
      </c>
      <c r="G116" s="78">
        <f>H116-F116</f>
        <v>8.02</v>
      </c>
      <c r="H116" s="79">
        <v>8.02</v>
      </c>
      <c r="I116" s="79">
        <f>H116</f>
        <v>8.02</v>
      </c>
      <c r="J116" s="23"/>
    </row>
    <row r="117" spans="1:10" ht="16" x14ac:dyDescent="0.2">
      <c r="A117" s="63"/>
      <c r="B117" s="170"/>
      <c r="C117" s="44"/>
      <c r="D117" s="44"/>
      <c r="E117" s="165"/>
      <c r="F117" s="171"/>
      <c r="G117" s="79"/>
      <c r="H117" s="79"/>
      <c r="I117" s="79"/>
      <c r="J117" s="23"/>
    </row>
    <row r="118" spans="1:10" ht="16" x14ac:dyDescent="0.2">
      <c r="A118" s="63">
        <f>A116+1</f>
        <v>30</v>
      </c>
      <c r="B118" s="75" t="s">
        <v>329</v>
      </c>
      <c r="C118" s="168" t="s">
        <v>330</v>
      </c>
      <c r="D118" s="168" t="s">
        <v>411</v>
      </c>
      <c r="E118" s="169">
        <v>200000</v>
      </c>
      <c r="F118" s="78">
        <f>H118-G118</f>
        <v>17.29</v>
      </c>
      <c r="G118" s="78">
        <v>0.91</v>
      </c>
      <c r="H118" s="78">
        <v>18.2</v>
      </c>
      <c r="I118" s="78">
        <f>SUM(H118:H123)</f>
        <v>24.640000000000004</v>
      </c>
      <c r="J118" s="23"/>
    </row>
    <row r="119" spans="1:10" ht="16" x14ac:dyDescent="0.2">
      <c r="A119" s="63"/>
      <c r="B119" s="75"/>
      <c r="C119" s="168"/>
      <c r="D119" s="168" t="s">
        <v>417</v>
      </c>
      <c r="E119" s="169">
        <v>10000</v>
      </c>
      <c r="F119" s="78">
        <v>1.81</v>
      </c>
      <c r="G119" s="78"/>
      <c r="H119" s="78">
        <f>F119</f>
        <v>1.81</v>
      </c>
      <c r="I119" s="78"/>
      <c r="J119" s="23"/>
    </row>
    <row r="120" spans="1:10" ht="16" x14ac:dyDescent="0.2">
      <c r="A120" s="63"/>
      <c r="B120" s="75"/>
      <c r="C120" s="168"/>
      <c r="D120" s="168" t="s">
        <v>412</v>
      </c>
      <c r="E120" s="169">
        <v>10000</v>
      </c>
      <c r="F120" s="78">
        <v>3.42</v>
      </c>
      <c r="G120" s="78"/>
      <c r="H120" s="78">
        <f>F120</f>
        <v>3.42</v>
      </c>
      <c r="I120" s="78"/>
      <c r="J120" s="23"/>
    </row>
    <row r="121" spans="1:10" ht="16" x14ac:dyDescent="0.2">
      <c r="A121" s="63"/>
      <c r="B121" s="75"/>
      <c r="C121" s="168"/>
      <c r="D121" s="168" t="s">
        <v>413</v>
      </c>
      <c r="E121" s="169">
        <v>10000</v>
      </c>
      <c r="F121" s="78">
        <v>0.42</v>
      </c>
      <c r="G121" s="78"/>
      <c r="H121" s="78">
        <f>F121</f>
        <v>0.42</v>
      </c>
      <c r="I121" s="78"/>
    </row>
    <row r="122" spans="1:10" ht="16" x14ac:dyDescent="0.2">
      <c r="A122" s="63"/>
      <c r="B122" s="172"/>
      <c r="C122" s="168"/>
      <c r="D122" s="168" t="s">
        <v>418</v>
      </c>
      <c r="E122" s="169">
        <v>10000</v>
      </c>
      <c r="F122" s="166">
        <v>0.44</v>
      </c>
      <c r="G122" s="78"/>
      <c r="H122" s="78">
        <f>F122</f>
        <v>0.44</v>
      </c>
      <c r="I122" s="78"/>
      <c r="J122" s="23"/>
    </row>
    <row r="123" spans="1:10" ht="16" x14ac:dyDescent="0.2">
      <c r="A123" s="63"/>
      <c r="B123" s="172"/>
      <c r="C123" s="168"/>
      <c r="D123" s="168" t="s">
        <v>414</v>
      </c>
      <c r="E123" s="169">
        <v>10000</v>
      </c>
      <c r="F123" s="166">
        <v>0.35</v>
      </c>
      <c r="G123" s="78"/>
      <c r="H123" s="78">
        <f>F123</f>
        <v>0.35</v>
      </c>
      <c r="I123" s="78"/>
      <c r="J123" s="23"/>
    </row>
    <row r="124" spans="1:10" ht="16" x14ac:dyDescent="0.2">
      <c r="A124" s="63"/>
      <c r="B124" s="172"/>
      <c r="C124" s="168"/>
      <c r="D124" s="212"/>
      <c r="E124" s="169"/>
      <c r="F124" s="78"/>
      <c r="G124" s="78"/>
      <c r="H124" s="78"/>
      <c r="I124" s="78"/>
      <c r="J124" s="23"/>
    </row>
    <row r="125" spans="1:10" ht="16" x14ac:dyDescent="0.2">
      <c r="A125" s="63"/>
      <c r="B125" s="172" t="s">
        <v>491</v>
      </c>
      <c r="C125" s="168" t="s">
        <v>490</v>
      </c>
      <c r="D125" s="212" t="s">
        <v>411</v>
      </c>
      <c r="E125" s="169">
        <v>10000</v>
      </c>
      <c r="F125" s="78" t="s">
        <v>492</v>
      </c>
      <c r="G125" s="78">
        <v>3.08</v>
      </c>
      <c r="H125" s="78">
        <f>G125</f>
        <v>3.08</v>
      </c>
      <c r="I125" s="78">
        <f>H125</f>
        <v>3.08</v>
      </c>
      <c r="J125" s="23"/>
    </row>
    <row r="126" spans="1:10" ht="16" x14ac:dyDescent="0.2">
      <c r="A126" s="63"/>
      <c r="B126" s="172"/>
      <c r="C126" s="168"/>
      <c r="D126" s="212"/>
      <c r="E126" s="169"/>
      <c r="F126" s="78"/>
      <c r="G126" s="78"/>
      <c r="H126" s="78"/>
      <c r="I126" s="78"/>
      <c r="J126" s="23"/>
    </row>
    <row r="127" spans="1:10" ht="16" x14ac:dyDescent="0.2">
      <c r="A127" s="63">
        <f>A118+1</f>
        <v>31</v>
      </c>
      <c r="B127" s="75" t="s">
        <v>273</v>
      </c>
      <c r="C127" s="66" t="s">
        <v>25</v>
      </c>
      <c r="D127" s="66" t="s">
        <v>411</v>
      </c>
      <c r="E127" s="79">
        <v>10000</v>
      </c>
      <c r="F127" s="79">
        <v>0</v>
      </c>
      <c r="G127" s="78">
        <f>H127-F127</f>
        <v>3.08</v>
      </c>
      <c r="H127" s="79">
        <v>3.08</v>
      </c>
      <c r="I127" s="79">
        <f>H127</f>
        <v>3.08</v>
      </c>
      <c r="J127" s="23"/>
    </row>
    <row r="128" spans="1:10" ht="16" x14ac:dyDescent="0.2">
      <c r="A128" s="63"/>
      <c r="B128" s="75"/>
      <c r="C128" s="66"/>
      <c r="D128" s="66"/>
      <c r="E128" s="79"/>
      <c r="F128" s="79"/>
      <c r="G128" s="79"/>
      <c r="H128" s="79"/>
      <c r="I128" s="79"/>
      <c r="J128" s="23"/>
    </row>
    <row r="129" spans="1:10" ht="16" x14ac:dyDescent="0.2">
      <c r="A129" s="63">
        <f>A127+1</f>
        <v>32</v>
      </c>
      <c r="B129" s="75" t="s">
        <v>274</v>
      </c>
      <c r="C129" s="66" t="s">
        <v>88</v>
      </c>
      <c r="D129" s="66" t="s">
        <v>411</v>
      </c>
      <c r="E129" s="78">
        <v>250000</v>
      </c>
      <c r="F129" s="78">
        <f>H129-G129</f>
        <v>48.24</v>
      </c>
      <c r="G129" s="78">
        <v>2.0099999999999998</v>
      </c>
      <c r="H129" s="78">
        <v>50.25</v>
      </c>
      <c r="I129" s="78">
        <f>SUM(H129:H134)</f>
        <v>132.88</v>
      </c>
      <c r="J129" s="23"/>
    </row>
    <row r="130" spans="1:10" ht="16" x14ac:dyDescent="0.2">
      <c r="A130" s="63"/>
      <c r="B130" s="75"/>
      <c r="C130" s="66"/>
      <c r="D130" s="66" t="s">
        <v>417</v>
      </c>
      <c r="E130" s="78">
        <v>50000</v>
      </c>
      <c r="F130" s="78">
        <v>57.85</v>
      </c>
      <c r="G130" s="78"/>
      <c r="H130" s="78">
        <f>F130</f>
        <v>57.85</v>
      </c>
      <c r="I130" s="78"/>
      <c r="J130" s="211"/>
    </row>
    <row r="131" spans="1:10" ht="16" x14ac:dyDescent="0.2">
      <c r="A131" s="63"/>
      <c r="B131" s="75"/>
      <c r="C131" s="66"/>
      <c r="D131" s="66" t="s">
        <v>412</v>
      </c>
      <c r="E131" s="78">
        <v>10000</v>
      </c>
      <c r="F131" s="78">
        <v>3.42</v>
      </c>
      <c r="G131" s="78"/>
      <c r="H131" s="78">
        <f>F131</f>
        <v>3.42</v>
      </c>
      <c r="I131" s="78"/>
      <c r="J131" s="23"/>
    </row>
    <row r="132" spans="1:10" ht="16" x14ac:dyDescent="0.2">
      <c r="A132" s="63"/>
      <c r="B132" s="75"/>
      <c r="C132" s="66"/>
      <c r="D132" s="66" t="s">
        <v>413</v>
      </c>
      <c r="E132" s="78">
        <v>250000</v>
      </c>
      <c r="F132" s="78">
        <v>10.45</v>
      </c>
      <c r="G132" s="78"/>
      <c r="H132" s="78">
        <f>F132</f>
        <v>10.45</v>
      </c>
      <c r="I132" s="78"/>
      <c r="J132" s="23"/>
    </row>
    <row r="133" spans="1:10" ht="16" x14ac:dyDescent="0.2">
      <c r="A133" s="63"/>
      <c r="B133" s="75"/>
      <c r="C133" s="66"/>
      <c r="D133" s="66" t="s">
        <v>418</v>
      </c>
      <c r="E133" s="78">
        <v>240000</v>
      </c>
      <c r="F133" s="79">
        <v>10.56</v>
      </c>
      <c r="G133" s="79"/>
      <c r="H133" s="79">
        <f>F133</f>
        <v>10.56</v>
      </c>
      <c r="I133" s="79"/>
      <c r="J133" s="23"/>
    </row>
    <row r="134" spans="1:10" ht="16" x14ac:dyDescent="0.2">
      <c r="A134" s="63"/>
      <c r="B134" s="75"/>
      <c r="C134" s="66"/>
      <c r="D134" s="66" t="s">
        <v>414</v>
      </c>
      <c r="E134" s="79">
        <v>10000</v>
      </c>
      <c r="F134" s="79">
        <v>0.35</v>
      </c>
      <c r="G134" s="79"/>
      <c r="H134" s="79">
        <f>F134</f>
        <v>0.35</v>
      </c>
      <c r="I134" s="79"/>
      <c r="J134" s="23"/>
    </row>
    <row r="135" spans="1:10" ht="16" x14ac:dyDescent="0.2">
      <c r="A135" s="63"/>
      <c r="B135" s="75"/>
      <c r="C135" s="66"/>
      <c r="D135" s="66"/>
      <c r="E135" s="79"/>
      <c r="F135" s="79"/>
      <c r="G135" s="79"/>
      <c r="H135" s="79"/>
      <c r="I135" s="79"/>
      <c r="J135" s="23"/>
    </row>
    <row r="136" spans="1:10" ht="16" x14ac:dyDescent="0.2">
      <c r="A136" s="63">
        <f>A129+1</f>
        <v>33</v>
      </c>
      <c r="B136" s="75" t="s">
        <v>275</v>
      </c>
      <c r="C136" s="66" t="s">
        <v>173</v>
      </c>
      <c r="D136" s="66" t="s">
        <v>411</v>
      </c>
      <c r="E136" s="79">
        <v>10000</v>
      </c>
      <c r="F136" s="79">
        <v>0</v>
      </c>
      <c r="G136" s="78">
        <f>H136-F136</f>
        <v>12.48</v>
      </c>
      <c r="H136" s="79">
        <v>12.48</v>
      </c>
      <c r="I136" s="79">
        <f>SUM(H136:H138)</f>
        <v>24.470000000000002</v>
      </c>
      <c r="J136" s="23"/>
    </row>
    <row r="137" spans="1:10" ht="16" x14ac:dyDescent="0.2">
      <c r="A137" s="63"/>
      <c r="B137" s="75"/>
      <c r="C137" s="66"/>
      <c r="D137" s="66" t="s">
        <v>417</v>
      </c>
      <c r="E137" s="79">
        <v>10000</v>
      </c>
      <c r="F137" s="79">
        <v>11.57</v>
      </c>
      <c r="G137" s="79"/>
      <c r="H137" s="79">
        <f>F137</f>
        <v>11.57</v>
      </c>
      <c r="I137" s="79"/>
      <c r="J137" s="23"/>
    </row>
    <row r="138" spans="1:10" ht="16" x14ac:dyDescent="0.2">
      <c r="A138" s="63"/>
      <c r="B138" s="75"/>
      <c r="C138" s="66"/>
      <c r="D138" s="66" t="s">
        <v>413</v>
      </c>
      <c r="E138" s="78">
        <v>10000</v>
      </c>
      <c r="F138" s="78">
        <v>0.42</v>
      </c>
      <c r="G138" s="78"/>
      <c r="H138" s="78">
        <f>F138</f>
        <v>0.42</v>
      </c>
      <c r="I138" s="78"/>
      <c r="J138" s="23"/>
    </row>
    <row r="139" spans="1:10" ht="16" x14ac:dyDescent="0.2">
      <c r="A139" s="63"/>
      <c r="B139" s="75"/>
      <c r="C139" s="66"/>
      <c r="D139" s="66"/>
      <c r="E139" s="78"/>
      <c r="F139" s="78"/>
      <c r="G139" s="78"/>
      <c r="H139" s="78"/>
      <c r="I139" s="78"/>
      <c r="J139" s="23"/>
    </row>
    <row r="140" spans="1:10" ht="16" x14ac:dyDescent="0.2">
      <c r="A140" s="63">
        <f>A136+1</f>
        <v>34</v>
      </c>
      <c r="B140" s="75" t="s">
        <v>276</v>
      </c>
      <c r="C140" s="66" t="s">
        <v>189</v>
      </c>
      <c r="D140" s="66" t="s">
        <v>411</v>
      </c>
      <c r="E140" s="78">
        <v>100000</v>
      </c>
      <c r="F140" s="78">
        <f>H140-G140</f>
        <v>72.180000000000007</v>
      </c>
      <c r="G140" s="78">
        <v>8.02</v>
      </c>
      <c r="H140" s="78">
        <v>80.2</v>
      </c>
      <c r="I140" s="78">
        <f>SUM(H140:H141)</f>
        <v>84.38</v>
      </c>
      <c r="J140" s="211"/>
    </row>
    <row r="141" spans="1:10" ht="16" x14ac:dyDescent="0.2">
      <c r="A141" s="63"/>
      <c r="B141" s="75"/>
      <c r="C141" s="66"/>
      <c r="D141" s="66" t="s">
        <v>413</v>
      </c>
      <c r="E141" s="79">
        <v>100000</v>
      </c>
      <c r="F141" s="79">
        <v>4.18</v>
      </c>
      <c r="G141" s="79"/>
      <c r="H141" s="79">
        <f>F141</f>
        <v>4.18</v>
      </c>
      <c r="I141" s="79"/>
      <c r="J141" s="23"/>
    </row>
    <row r="142" spans="1:10" ht="16" x14ac:dyDescent="0.2">
      <c r="A142" s="63"/>
      <c r="B142" s="75"/>
      <c r="C142" s="66"/>
      <c r="D142" s="66"/>
      <c r="E142" s="79"/>
      <c r="F142" s="79"/>
      <c r="G142" s="79"/>
      <c r="H142" s="79"/>
      <c r="I142" s="79"/>
      <c r="J142" s="23"/>
    </row>
    <row r="143" spans="1:10" ht="16" x14ac:dyDescent="0.2">
      <c r="A143" s="63">
        <f>A140+1</f>
        <v>35</v>
      </c>
      <c r="B143" s="75" t="s">
        <v>277</v>
      </c>
      <c r="C143" s="66" t="s">
        <v>143</v>
      </c>
      <c r="D143" s="66" t="s">
        <v>411</v>
      </c>
      <c r="E143" s="78">
        <v>10000</v>
      </c>
      <c r="F143" s="78">
        <v>0</v>
      </c>
      <c r="G143" s="78">
        <v>0.66</v>
      </c>
      <c r="H143" s="78">
        <v>0.66</v>
      </c>
      <c r="I143" s="78">
        <f>SUM(H143:H144)</f>
        <v>4.84</v>
      </c>
      <c r="J143" s="211"/>
    </row>
    <row r="144" spans="1:10" ht="16" x14ac:dyDescent="0.2">
      <c r="A144" s="63"/>
      <c r="B144" s="75"/>
      <c r="C144" s="66"/>
      <c r="D144" s="66" t="s">
        <v>413</v>
      </c>
      <c r="E144" s="79">
        <v>100000</v>
      </c>
      <c r="F144" s="79">
        <v>4.18</v>
      </c>
      <c r="G144" s="79"/>
      <c r="H144" s="79">
        <f>F144</f>
        <v>4.18</v>
      </c>
      <c r="I144" s="79"/>
      <c r="J144" s="23"/>
    </row>
    <row r="145" spans="1:10" ht="16" x14ac:dyDescent="0.2">
      <c r="A145" s="63"/>
      <c r="B145" s="75"/>
      <c r="C145" s="66"/>
      <c r="D145" s="66"/>
      <c r="E145" s="79"/>
      <c r="F145" s="79"/>
      <c r="G145" s="79"/>
      <c r="H145" s="79"/>
      <c r="I145" s="79"/>
      <c r="J145" s="23"/>
    </row>
    <row r="146" spans="1:10" ht="16" x14ac:dyDescent="0.2">
      <c r="A146" s="63">
        <f>A143+1</f>
        <v>36</v>
      </c>
      <c r="B146" s="75" t="s">
        <v>278</v>
      </c>
      <c r="C146" s="66" t="s">
        <v>235</v>
      </c>
      <c r="D146" s="66" t="s">
        <v>411</v>
      </c>
      <c r="E146" s="79">
        <v>10000</v>
      </c>
      <c r="F146" s="79">
        <v>0</v>
      </c>
      <c r="G146" s="78">
        <f>H146-F146</f>
        <v>2.0099999999999998</v>
      </c>
      <c r="H146" s="79">
        <v>2.0099999999999998</v>
      </c>
      <c r="I146" s="79">
        <f>SUM(H146:H147)</f>
        <v>6.42</v>
      </c>
      <c r="J146" s="23"/>
    </row>
    <row r="147" spans="1:10" ht="16" x14ac:dyDescent="0.2">
      <c r="A147" s="63"/>
      <c r="B147" s="75"/>
      <c r="C147" s="66"/>
      <c r="D147" s="66" t="s">
        <v>417</v>
      </c>
      <c r="E147" s="79">
        <v>10000</v>
      </c>
      <c r="F147" s="79">
        <v>4.41</v>
      </c>
      <c r="G147" s="79"/>
      <c r="H147" s="79">
        <f>F147</f>
        <v>4.41</v>
      </c>
      <c r="I147" s="79"/>
      <c r="J147" s="23"/>
    </row>
    <row r="148" spans="1:10" ht="16" x14ac:dyDescent="0.2">
      <c r="A148" s="63"/>
      <c r="B148" s="75"/>
      <c r="C148" s="66"/>
      <c r="D148" s="66"/>
      <c r="E148" s="79"/>
      <c r="F148" s="79"/>
      <c r="G148" s="79"/>
      <c r="H148" s="79"/>
      <c r="I148" s="79"/>
      <c r="J148" s="23"/>
    </row>
    <row r="149" spans="1:10" ht="16" x14ac:dyDescent="0.2">
      <c r="A149" s="63">
        <f>A146+1</f>
        <v>37</v>
      </c>
      <c r="B149" s="75" t="s">
        <v>279</v>
      </c>
      <c r="C149" s="66" t="s">
        <v>29</v>
      </c>
      <c r="D149" s="66" t="s">
        <v>411</v>
      </c>
      <c r="E149" s="78">
        <v>10000</v>
      </c>
      <c r="F149" s="78">
        <v>0</v>
      </c>
      <c r="G149" s="78">
        <f>H149-F149</f>
        <v>3.08</v>
      </c>
      <c r="H149" s="78">
        <v>3.08</v>
      </c>
      <c r="I149" s="78">
        <f>SUM(H149:H150)</f>
        <v>3.08</v>
      </c>
      <c r="J149" s="211"/>
    </row>
    <row r="150" spans="1:10" ht="16" x14ac:dyDescent="0.2">
      <c r="A150" s="63"/>
      <c r="B150" s="75"/>
      <c r="C150" s="66"/>
      <c r="D150" s="66"/>
      <c r="E150" s="78"/>
      <c r="F150" s="78"/>
      <c r="G150" s="78"/>
      <c r="H150" s="78"/>
      <c r="I150" s="78"/>
      <c r="J150" s="23"/>
    </row>
    <row r="151" spans="1:10" ht="16" x14ac:dyDescent="0.2">
      <c r="A151" s="63"/>
      <c r="B151" s="75"/>
      <c r="C151" s="66"/>
      <c r="D151" s="66"/>
      <c r="E151" s="79"/>
      <c r="F151" s="79"/>
      <c r="G151" s="79"/>
      <c r="H151" s="79"/>
      <c r="I151" s="79"/>
      <c r="J151" s="23"/>
    </row>
    <row r="152" spans="1:10" ht="16" x14ac:dyDescent="0.2">
      <c r="A152" s="63">
        <f>A149+1</f>
        <v>38</v>
      </c>
      <c r="B152" s="75" t="s">
        <v>280</v>
      </c>
      <c r="C152" s="66" t="s">
        <v>201</v>
      </c>
      <c r="D152" s="66" t="s">
        <v>411</v>
      </c>
      <c r="E152" s="79">
        <v>10000</v>
      </c>
      <c r="F152" s="79">
        <v>0</v>
      </c>
      <c r="G152" s="78">
        <f>H152-F152</f>
        <v>1.26</v>
      </c>
      <c r="H152" s="79">
        <v>1.26</v>
      </c>
      <c r="I152" s="79">
        <f>SUM(H152:H157)</f>
        <v>25.18</v>
      </c>
      <c r="J152" s="23"/>
    </row>
    <row r="153" spans="1:10" ht="16" x14ac:dyDescent="0.2">
      <c r="A153" s="63"/>
      <c r="B153" s="75"/>
      <c r="C153" s="66"/>
      <c r="D153" s="173" t="s">
        <v>417</v>
      </c>
      <c r="E153" s="79">
        <v>10000</v>
      </c>
      <c r="F153" s="79">
        <v>11.57</v>
      </c>
      <c r="G153" s="79"/>
      <c r="H153" s="79">
        <f>F153</f>
        <v>11.57</v>
      </c>
      <c r="I153" s="79"/>
      <c r="J153" s="23"/>
    </row>
    <row r="154" spans="1:10" ht="16" x14ac:dyDescent="0.2">
      <c r="A154" s="63"/>
      <c r="B154" s="75"/>
      <c r="C154" s="66"/>
      <c r="D154" s="173" t="s">
        <v>412</v>
      </c>
      <c r="E154" s="79">
        <v>10000</v>
      </c>
      <c r="F154" s="79">
        <v>3.42</v>
      </c>
      <c r="G154" s="79"/>
      <c r="H154" s="79">
        <f>F154</f>
        <v>3.42</v>
      </c>
      <c r="I154" s="79"/>
      <c r="J154" s="23"/>
    </row>
    <row r="155" spans="1:10" ht="16" x14ac:dyDescent="0.2">
      <c r="A155" s="63"/>
      <c r="B155" s="75"/>
      <c r="C155" s="66"/>
      <c r="D155" s="173" t="s">
        <v>413</v>
      </c>
      <c r="E155" s="79">
        <v>100000</v>
      </c>
      <c r="F155" s="79">
        <v>4.18</v>
      </c>
      <c r="G155" s="79"/>
      <c r="H155" s="79">
        <f>F155</f>
        <v>4.18</v>
      </c>
      <c r="I155" s="79"/>
      <c r="J155" s="23"/>
    </row>
    <row r="156" spans="1:10" ht="16" x14ac:dyDescent="0.2">
      <c r="A156" s="63"/>
      <c r="B156" s="75"/>
      <c r="C156" s="66"/>
      <c r="D156" s="173" t="s">
        <v>418</v>
      </c>
      <c r="E156" s="78">
        <v>100000</v>
      </c>
      <c r="F156" s="79">
        <v>4.4000000000000004</v>
      </c>
      <c r="G156" s="79"/>
      <c r="H156" s="79">
        <f>F156</f>
        <v>4.4000000000000004</v>
      </c>
      <c r="I156" s="79"/>
      <c r="J156" s="23"/>
    </row>
    <row r="157" spans="1:10" ht="16" x14ac:dyDescent="0.2">
      <c r="A157" s="63"/>
      <c r="B157" s="75"/>
      <c r="C157" s="66"/>
      <c r="D157" s="173" t="s">
        <v>414</v>
      </c>
      <c r="E157" s="79">
        <v>10000</v>
      </c>
      <c r="F157" s="79">
        <v>0.35</v>
      </c>
      <c r="G157" s="79"/>
      <c r="H157" s="79">
        <f>F157</f>
        <v>0.35</v>
      </c>
      <c r="I157" s="79"/>
      <c r="J157" s="23"/>
    </row>
    <row r="158" spans="1:10" ht="16" x14ac:dyDescent="0.2">
      <c r="A158" s="63"/>
      <c r="B158" s="75"/>
      <c r="C158" s="66"/>
      <c r="D158" s="66"/>
      <c r="E158" s="79"/>
      <c r="F158" s="79"/>
      <c r="G158" s="79"/>
      <c r="H158" s="79"/>
      <c r="I158" s="79"/>
      <c r="J158" s="23"/>
    </row>
    <row r="159" spans="1:10" ht="16" x14ac:dyDescent="0.2">
      <c r="A159" s="63">
        <v>39</v>
      </c>
      <c r="B159" s="75" t="s">
        <v>282</v>
      </c>
      <c r="C159" s="85" t="s">
        <v>226</v>
      </c>
      <c r="D159" s="85" t="s">
        <v>411</v>
      </c>
      <c r="E159" s="86">
        <v>10000</v>
      </c>
      <c r="F159" s="86">
        <v>0</v>
      </c>
      <c r="G159" s="78">
        <f>H159-F159</f>
        <v>0.66</v>
      </c>
      <c r="H159" s="86">
        <v>0.66</v>
      </c>
      <c r="I159" s="86">
        <f>SUM(H159:H160)</f>
        <v>0.66</v>
      </c>
      <c r="J159" s="23"/>
    </row>
    <row r="160" spans="1:10" ht="16" x14ac:dyDescent="0.2">
      <c r="A160" s="63"/>
      <c r="B160" s="75"/>
      <c r="C160" s="85"/>
      <c r="D160" s="85"/>
      <c r="E160" s="86"/>
      <c r="F160" s="86"/>
      <c r="G160" s="86"/>
      <c r="H160" s="86"/>
      <c r="I160" s="86"/>
      <c r="J160" s="23"/>
    </row>
    <row r="161" spans="1:15" ht="16" x14ac:dyDescent="0.2">
      <c r="A161" s="63"/>
      <c r="B161" s="75"/>
      <c r="C161" s="85"/>
      <c r="D161" s="85"/>
      <c r="E161" s="86"/>
      <c r="F161" s="86"/>
      <c r="G161" s="86"/>
      <c r="H161" s="86"/>
      <c r="I161" s="86"/>
      <c r="J161" s="23"/>
    </row>
    <row r="162" spans="1:15" ht="16" x14ac:dyDescent="0.2">
      <c r="A162" s="63">
        <f>A159+1</f>
        <v>40</v>
      </c>
      <c r="B162" s="75" t="s">
        <v>331</v>
      </c>
      <c r="C162" s="168" t="s">
        <v>332</v>
      </c>
      <c r="D162" s="168" t="s">
        <v>411</v>
      </c>
      <c r="E162" s="169">
        <v>250000</v>
      </c>
      <c r="F162" s="86">
        <v>15.84</v>
      </c>
      <c r="G162" s="78">
        <f>H162-F162</f>
        <v>0.66000000000000014</v>
      </c>
      <c r="H162" s="86">
        <v>16.5</v>
      </c>
      <c r="I162" s="86">
        <f>SUM(H162:H163)</f>
        <v>26.95</v>
      </c>
      <c r="J162" s="23"/>
      <c r="M162" s="13"/>
      <c r="N162" s="42"/>
      <c r="O162" s="45"/>
    </row>
    <row r="163" spans="1:15" ht="16" x14ac:dyDescent="0.2">
      <c r="A163" s="63"/>
      <c r="B163" s="75"/>
      <c r="C163" s="168"/>
      <c r="D163" s="168" t="s">
        <v>413</v>
      </c>
      <c r="E163" s="169">
        <v>250000</v>
      </c>
      <c r="F163" s="86">
        <v>10.45</v>
      </c>
      <c r="G163" s="86"/>
      <c r="H163" s="86">
        <f>F163</f>
        <v>10.45</v>
      </c>
      <c r="I163" s="86"/>
      <c r="J163" s="23"/>
      <c r="M163" s="13"/>
      <c r="N163" s="42"/>
      <c r="O163" s="45"/>
    </row>
    <row r="164" spans="1:15" ht="16" x14ac:dyDescent="0.2">
      <c r="A164" s="63"/>
      <c r="B164" s="75"/>
      <c r="C164" s="168"/>
      <c r="D164" s="168"/>
      <c r="E164" s="169"/>
      <c r="F164" s="86"/>
      <c r="G164" s="86"/>
      <c r="H164" s="86"/>
      <c r="I164" s="86"/>
      <c r="J164" s="23"/>
      <c r="M164" s="13"/>
      <c r="N164" s="42"/>
      <c r="O164" s="45"/>
    </row>
    <row r="165" spans="1:15" ht="16" x14ac:dyDescent="0.2">
      <c r="A165" s="63">
        <f>A162+1</f>
        <v>41</v>
      </c>
      <c r="B165" s="75" t="s">
        <v>283</v>
      </c>
      <c r="C165" s="66" t="s">
        <v>71</v>
      </c>
      <c r="D165" s="66" t="s">
        <v>411</v>
      </c>
      <c r="E165" s="79">
        <v>50000</v>
      </c>
      <c r="F165" s="79">
        <v>8.0399999999999991</v>
      </c>
      <c r="G165" s="78">
        <f>H165-F165</f>
        <v>2.0100000000000016</v>
      </c>
      <c r="H165" s="79">
        <v>10.050000000000001</v>
      </c>
      <c r="I165" s="79">
        <f>SUM(H165:H168)</f>
        <v>25</v>
      </c>
      <c r="J165" s="23"/>
    </row>
    <row r="166" spans="1:15" ht="16" x14ac:dyDescent="0.2">
      <c r="A166" s="63"/>
      <c r="B166" s="75"/>
      <c r="C166" s="66"/>
      <c r="D166" s="66" t="s">
        <v>417</v>
      </c>
      <c r="E166" s="79">
        <v>30000</v>
      </c>
      <c r="F166" s="79">
        <v>13.23</v>
      </c>
      <c r="G166" s="79"/>
      <c r="H166" s="79">
        <f>F166</f>
        <v>13.23</v>
      </c>
      <c r="I166" s="79"/>
      <c r="J166" s="23"/>
    </row>
    <row r="167" spans="1:15" ht="16" x14ac:dyDescent="0.2">
      <c r="A167" s="63"/>
      <c r="B167" s="75"/>
      <c r="C167" s="66"/>
      <c r="D167" s="66" t="s">
        <v>413</v>
      </c>
      <c r="E167" s="79">
        <v>20000</v>
      </c>
      <c r="F167" s="79">
        <v>0.84</v>
      </c>
      <c r="G167" s="79"/>
      <c r="H167" s="79">
        <f>F167</f>
        <v>0.84</v>
      </c>
      <c r="I167" s="79"/>
      <c r="J167" s="23"/>
    </row>
    <row r="168" spans="1:15" ht="16" x14ac:dyDescent="0.2">
      <c r="A168" s="63"/>
      <c r="B168" s="75"/>
      <c r="C168" s="66"/>
      <c r="D168" s="66" t="s">
        <v>418</v>
      </c>
      <c r="E168" s="79">
        <v>20000</v>
      </c>
      <c r="F168" s="79">
        <v>0.88</v>
      </c>
      <c r="G168" s="79"/>
      <c r="H168" s="79">
        <f>F168</f>
        <v>0.88</v>
      </c>
      <c r="I168" s="79"/>
      <c r="J168" s="23"/>
    </row>
    <row r="169" spans="1:15" ht="16" x14ac:dyDescent="0.2">
      <c r="A169" s="63"/>
      <c r="B169" s="75"/>
      <c r="C169" s="66"/>
      <c r="D169" s="66"/>
      <c r="E169" s="79"/>
      <c r="F169" s="79"/>
      <c r="G169" s="79"/>
      <c r="H169" s="79"/>
      <c r="I169" s="79"/>
      <c r="J169" s="23"/>
    </row>
    <row r="170" spans="1:15" ht="16" x14ac:dyDescent="0.2">
      <c r="A170" s="63">
        <f>A165+1</f>
        <v>42</v>
      </c>
      <c r="B170" s="75" t="s">
        <v>284</v>
      </c>
      <c r="C170" s="66" t="s">
        <v>131</v>
      </c>
      <c r="D170" s="66" t="s">
        <v>411</v>
      </c>
      <c r="E170" s="79">
        <v>10000</v>
      </c>
      <c r="F170" s="79">
        <v>0</v>
      </c>
      <c r="G170" s="78">
        <f>H170-F170</f>
        <v>3.08</v>
      </c>
      <c r="H170" s="79">
        <v>3.08</v>
      </c>
      <c r="I170" s="79">
        <f>SUM(H170:H173)</f>
        <v>15.78</v>
      </c>
      <c r="J170" s="23"/>
    </row>
    <row r="171" spans="1:15" ht="16" x14ac:dyDescent="0.2">
      <c r="A171" s="63"/>
      <c r="B171" s="75"/>
      <c r="C171" s="66"/>
      <c r="D171" s="173" t="s">
        <v>417</v>
      </c>
      <c r="E171" s="79">
        <v>10000</v>
      </c>
      <c r="F171" s="79">
        <v>4.41</v>
      </c>
      <c r="G171" s="79"/>
      <c r="H171" s="79">
        <f>F171</f>
        <v>4.41</v>
      </c>
      <c r="I171" s="79"/>
      <c r="J171" s="23"/>
    </row>
    <row r="172" spans="1:15" ht="16" x14ac:dyDescent="0.2">
      <c r="A172" s="63"/>
      <c r="B172" s="75"/>
      <c r="C172" s="66"/>
      <c r="D172" s="173" t="s">
        <v>413</v>
      </c>
      <c r="E172" s="79">
        <v>190000</v>
      </c>
      <c r="F172" s="79">
        <v>7.94</v>
      </c>
      <c r="G172" s="79"/>
      <c r="H172" s="79">
        <f>F172</f>
        <v>7.94</v>
      </c>
      <c r="I172" s="79"/>
      <c r="J172" s="23"/>
    </row>
    <row r="173" spans="1:15" ht="16" x14ac:dyDescent="0.2">
      <c r="A173" s="63"/>
      <c r="B173" s="75"/>
      <c r="C173" s="66"/>
      <c r="D173" s="173" t="s">
        <v>414</v>
      </c>
      <c r="E173" s="78">
        <v>10000</v>
      </c>
      <c r="F173" s="78">
        <v>0.35</v>
      </c>
      <c r="G173" s="78"/>
      <c r="H173" s="78">
        <f>F173</f>
        <v>0.35</v>
      </c>
      <c r="I173" s="78"/>
      <c r="J173" s="23"/>
    </row>
    <row r="174" spans="1:15" ht="16" x14ac:dyDescent="0.2">
      <c r="A174" s="63"/>
      <c r="B174" s="75"/>
      <c r="C174" s="66"/>
      <c r="D174" s="66"/>
      <c r="E174" s="79"/>
      <c r="F174" s="79"/>
      <c r="G174" s="79"/>
      <c r="H174" s="79"/>
      <c r="I174" s="79"/>
      <c r="J174" s="23"/>
    </row>
    <row r="175" spans="1:15" ht="16" x14ac:dyDescent="0.2">
      <c r="A175" s="63">
        <f>A170+1</f>
        <v>43</v>
      </c>
      <c r="B175" s="75" t="s">
        <v>285</v>
      </c>
      <c r="C175" s="85" t="s">
        <v>227</v>
      </c>
      <c r="D175" s="66" t="s">
        <v>411</v>
      </c>
      <c r="E175" s="86">
        <v>10000</v>
      </c>
      <c r="F175" s="86">
        <v>0</v>
      </c>
      <c r="G175" s="78">
        <f>H175-F175</f>
        <v>2.0099999999999998</v>
      </c>
      <c r="H175" s="86">
        <v>2.0099999999999998</v>
      </c>
      <c r="I175" s="86">
        <f>SUM(H175:H179)</f>
        <v>21.22</v>
      </c>
      <c r="J175" s="23"/>
    </row>
    <row r="176" spans="1:15" ht="16" x14ac:dyDescent="0.2">
      <c r="A176" s="63"/>
      <c r="B176" s="75"/>
      <c r="C176" s="85"/>
      <c r="D176" s="173" t="s">
        <v>412</v>
      </c>
      <c r="E176" s="86">
        <v>10000</v>
      </c>
      <c r="F176" s="86">
        <v>3.42</v>
      </c>
      <c r="G176" s="86"/>
      <c r="H176" s="86">
        <f>F176</f>
        <v>3.42</v>
      </c>
      <c r="I176" s="86"/>
      <c r="J176" s="23"/>
    </row>
    <row r="177" spans="1:10" ht="16" x14ac:dyDescent="0.2">
      <c r="A177" s="63"/>
      <c r="B177" s="75"/>
      <c r="C177" s="85"/>
      <c r="D177" s="173" t="s">
        <v>413</v>
      </c>
      <c r="E177" s="86">
        <v>180000</v>
      </c>
      <c r="F177" s="86">
        <v>7.52</v>
      </c>
      <c r="G177" s="86"/>
      <c r="H177" s="86">
        <f>F177</f>
        <v>7.52</v>
      </c>
      <c r="I177" s="86"/>
      <c r="J177" s="23"/>
    </row>
    <row r="178" spans="1:10" ht="16" x14ac:dyDescent="0.2">
      <c r="A178" s="63"/>
      <c r="B178" s="75"/>
      <c r="C178" s="85"/>
      <c r="D178" s="173" t="s">
        <v>418</v>
      </c>
      <c r="E178" s="86">
        <v>180000</v>
      </c>
      <c r="F178" s="86">
        <v>7.92</v>
      </c>
      <c r="G178" s="86"/>
      <c r="H178" s="86">
        <f>F178</f>
        <v>7.92</v>
      </c>
      <c r="I178" s="86"/>
      <c r="J178" s="23"/>
    </row>
    <row r="179" spans="1:10" ht="16" x14ac:dyDescent="0.2">
      <c r="A179" s="63"/>
      <c r="B179" s="75"/>
      <c r="C179" s="85"/>
      <c r="D179" s="173" t="s">
        <v>414</v>
      </c>
      <c r="E179" s="86">
        <v>10000</v>
      </c>
      <c r="F179" s="86">
        <v>0.35</v>
      </c>
      <c r="G179" s="86"/>
      <c r="H179" s="86">
        <f>F179</f>
        <v>0.35</v>
      </c>
      <c r="I179" s="86"/>
      <c r="J179" s="23"/>
    </row>
    <row r="180" spans="1:10" ht="16" x14ac:dyDescent="0.2">
      <c r="A180" s="63"/>
      <c r="B180" s="75"/>
      <c r="C180" s="85"/>
      <c r="D180" s="85"/>
      <c r="E180" s="86"/>
      <c r="F180" s="86"/>
      <c r="G180" s="86"/>
      <c r="H180" s="86"/>
      <c r="I180" s="86"/>
      <c r="J180" s="23"/>
    </row>
    <row r="181" spans="1:10" ht="16" x14ac:dyDescent="0.2">
      <c r="A181" s="63">
        <f>A175+1</f>
        <v>44</v>
      </c>
      <c r="B181" s="75" t="s">
        <v>286</v>
      </c>
      <c r="C181" s="66" t="s">
        <v>70</v>
      </c>
      <c r="D181" s="66" t="s">
        <v>411</v>
      </c>
      <c r="E181" s="79">
        <v>10000</v>
      </c>
      <c r="F181" s="79">
        <v>0</v>
      </c>
      <c r="G181" s="78">
        <f>H181-F181</f>
        <v>2.0099999999999998</v>
      </c>
      <c r="H181" s="79">
        <v>2.0099999999999998</v>
      </c>
      <c r="I181" s="79">
        <f>SUM(H181:H186)</f>
        <v>17.190000000000001</v>
      </c>
      <c r="J181" s="23"/>
    </row>
    <row r="182" spans="1:10" ht="16" x14ac:dyDescent="0.2">
      <c r="A182" s="63"/>
      <c r="B182" s="75"/>
      <c r="C182" s="66"/>
      <c r="D182" s="173" t="s">
        <v>417</v>
      </c>
      <c r="E182" s="79">
        <v>10000</v>
      </c>
      <c r="F182" s="79">
        <v>2.83</v>
      </c>
      <c r="G182" s="79"/>
      <c r="H182" s="79">
        <f>F182</f>
        <v>2.83</v>
      </c>
      <c r="I182" s="79"/>
      <c r="J182" s="23"/>
    </row>
    <row r="183" spans="1:10" ht="16" x14ac:dyDescent="0.2">
      <c r="A183" s="63"/>
      <c r="B183" s="75"/>
      <c r="C183" s="66"/>
      <c r="D183" s="173" t="s">
        <v>412</v>
      </c>
      <c r="E183" s="79">
        <v>10000</v>
      </c>
      <c r="F183" s="79">
        <v>3.42</v>
      </c>
      <c r="G183" s="79"/>
      <c r="H183" s="79">
        <f>F183</f>
        <v>3.42</v>
      </c>
      <c r="I183" s="79"/>
      <c r="J183" s="23"/>
    </row>
    <row r="184" spans="1:10" ht="16" x14ac:dyDescent="0.2">
      <c r="A184" s="63"/>
      <c r="B184" s="75"/>
      <c r="C184" s="66"/>
      <c r="D184" s="173" t="s">
        <v>413</v>
      </c>
      <c r="E184" s="79">
        <v>100000</v>
      </c>
      <c r="F184" s="79">
        <v>4.18</v>
      </c>
      <c r="G184" s="79"/>
      <c r="H184" s="79">
        <f>F184</f>
        <v>4.18</v>
      </c>
      <c r="I184" s="79"/>
      <c r="J184" s="23"/>
    </row>
    <row r="185" spans="1:10" ht="16" x14ac:dyDescent="0.2">
      <c r="A185" s="63"/>
      <c r="B185" s="75"/>
      <c r="C185" s="66"/>
      <c r="D185" s="173" t="s">
        <v>418</v>
      </c>
      <c r="E185" s="78">
        <v>100000</v>
      </c>
      <c r="F185" s="79">
        <v>4.4000000000000004</v>
      </c>
      <c r="G185" s="79"/>
      <c r="H185" s="79">
        <f>F185</f>
        <v>4.4000000000000004</v>
      </c>
      <c r="I185" s="79"/>
      <c r="J185" s="23"/>
    </row>
    <row r="186" spans="1:10" ht="16" x14ac:dyDescent="0.2">
      <c r="A186" s="63"/>
      <c r="B186" s="75"/>
      <c r="C186" s="66"/>
      <c r="D186" s="173" t="s">
        <v>414</v>
      </c>
      <c r="E186" s="79">
        <v>10000</v>
      </c>
      <c r="F186" s="79">
        <v>0.35</v>
      </c>
      <c r="G186" s="79"/>
      <c r="H186" s="79">
        <f>F186</f>
        <v>0.35</v>
      </c>
      <c r="I186" s="79"/>
      <c r="J186" s="23"/>
    </row>
    <row r="187" spans="1:10" ht="16" x14ac:dyDescent="0.2">
      <c r="A187" s="63"/>
      <c r="B187" s="75"/>
      <c r="C187" s="66"/>
      <c r="D187" s="66"/>
      <c r="E187" s="79"/>
      <c r="F187" s="79"/>
      <c r="G187" s="79"/>
      <c r="H187" s="79"/>
      <c r="I187" s="79"/>
      <c r="J187" s="23"/>
    </row>
    <row r="188" spans="1:10" ht="16" x14ac:dyDescent="0.2">
      <c r="A188" s="63">
        <f>A181+1</f>
        <v>45</v>
      </c>
      <c r="B188" s="75" t="s">
        <v>375</v>
      </c>
      <c r="C188" s="66" t="s">
        <v>34</v>
      </c>
      <c r="D188" s="66" t="s">
        <v>411</v>
      </c>
      <c r="E188" s="78">
        <v>10000</v>
      </c>
      <c r="F188" s="78">
        <v>0</v>
      </c>
      <c r="G188" s="78">
        <f>H188-F188</f>
        <v>3.08</v>
      </c>
      <c r="H188" s="78">
        <v>3.08</v>
      </c>
      <c r="I188" s="78">
        <f>H188</f>
        <v>3.08</v>
      </c>
      <c r="J188" s="211"/>
    </row>
    <row r="189" spans="1:10" ht="16" x14ac:dyDescent="0.2">
      <c r="A189" s="63"/>
      <c r="B189" s="75"/>
      <c r="C189" s="66"/>
      <c r="D189" s="66"/>
      <c r="E189" s="78"/>
      <c r="F189" s="78"/>
      <c r="G189" s="78"/>
      <c r="H189" s="78"/>
      <c r="I189" s="78"/>
      <c r="J189" s="23"/>
    </row>
    <row r="190" spans="1:10" ht="16" x14ac:dyDescent="0.2">
      <c r="A190" s="63">
        <f>A188+1</f>
        <v>46</v>
      </c>
      <c r="B190" s="75" t="s">
        <v>287</v>
      </c>
      <c r="C190" s="70" t="s">
        <v>214</v>
      </c>
      <c r="D190" s="70" t="s">
        <v>411</v>
      </c>
      <c r="E190" s="130">
        <v>10000</v>
      </c>
      <c r="F190" s="130">
        <v>0</v>
      </c>
      <c r="G190" s="78">
        <f>H190-F190</f>
        <v>3.08</v>
      </c>
      <c r="H190" s="130">
        <v>3.08</v>
      </c>
      <c r="I190" s="130">
        <f>H190</f>
        <v>3.08</v>
      </c>
      <c r="J190" s="211"/>
    </row>
    <row r="191" spans="1:10" ht="16" x14ac:dyDescent="0.2">
      <c r="A191" s="63"/>
      <c r="B191" s="75"/>
      <c r="C191" s="70"/>
      <c r="D191" s="70"/>
      <c r="E191" s="130"/>
      <c r="F191" s="130"/>
      <c r="G191" s="130"/>
      <c r="H191" s="130"/>
      <c r="I191" s="130"/>
      <c r="J191" s="23"/>
    </row>
    <row r="192" spans="1:10" ht="16" x14ac:dyDescent="0.2">
      <c r="A192" s="63">
        <f>A190+1</f>
        <v>47</v>
      </c>
      <c r="B192" s="75" t="s">
        <v>288</v>
      </c>
      <c r="C192" s="66" t="s">
        <v>132</v>
      </c>
      <c r="D192" s="66" t="s">
        <v>411</v>
      </c>
      <c r="E192" s="78">
        <v>190000</v>
      </c>
      <c r="F192" s="78">
        <v>11.88</v>
      </c>
      <c r="G192" s="78">
        <f>H192-F192</f>
        <v>0.65999999999999837</v>
      </c>
      <c r="H192" s="78">
        <v>12.54</v>
      </c>
      <c r="I192" s="78">
        <f>SUM(H192:H197)</f>
        <v>33.94</v>
      </c>
      <c r="J192" s="23"/>
    </row>
    <row r="193" spans="1:10" ht="16" x14ac:dyDescent="0.2">
      <c r="A193" s="63"/>
      <c r="B193" s="75"/>
      <c r="C193" s="66"/>
      <c r="D193" s="173" t="s">
        <v>417</v>
      </c>
      <c r="E193" s="78">
        <v>50000</v>
      </c>
      <c r="F193" s="78">
        <v>9.0500000000000007</v>
      </c>
      <c r="G193" s="78"/>
      <c r="H193" s="78">
        <f>F193</f>
        <v>9.0500000000000007</v>
      </c>
      <c r="I193" s="78"/>
      <c r="J193" s="23"/>
    </row>
    <row r="194" spans="1:10" ht="16" x14ac:dyDescent="0.2">
      <c r="A194" s="63"/>
      <c r="B194" s="75"/>
      <c r="C194" s="66"/>
      <c r="D194" s="173" t="s">
        <v>412</v>
      </c>
      <c r="E194" s="78">
        <v>10000</v>
      </c>
      <c r="F194" s="78">
        <v>3.42</v>
      </c>
      <c r="G194" s="78"/>
      <c r="H194" s="78">
        <f>F194</f>
        <v>3.42</v>
      </c>
      <c r="I194" s="78"/>
      <c r="J194" s="23"/>
    </row>
    <row r="195" spans="1:10" ht="16" x14ac:dyDescent="0.2">
      <c r="A195" s="63"/>
      <c r="B195" s="75"/>
      <c r="C195" s="66"/>
      <c r="D195" s="173" t="s">
        <v>413</v>
      </c>
      <c r="E195" s="78">
        <v>100000</v>
      </c>
      <c r="F195" s="78">
        <v>4.18</v>
      </c>
      <c r="G195" s="78"/>
      <c r="H195" s="78">
        <f>F195</f>
        <v>4.18</v>
      </c>
      <c r="I195" s="78"/>
      <c r="J195" s="23"/>
    </row>
    <row r="196" spans="1:10" ht="16" x14ac:dyDescent="0.2">
      <c r="A196" s="63"/>
      <c r="B196" s="75"/>
      <c r="C196" s="66"/>
      <c r="D196" s="173" t="s">
        <v>418</v>
      </c>
      <c r="E196" s="78">
        <v>100000</v>
      </c>
      <c r="F196" s="78">
        <v>4.4000000000000004</v>
      </c>
      <c r="G196" s="78"/>
      <c r="H196" s="78">
        <f>F196</f>
        <v>4.4000000000000004</v>
      </c>
      <c r="I196" s="78"/>
      <c r="J196" s="23"/>
    </row>
    <row r="197" spans="1:10" ht="16" x14ac:dyDescent="0.2">
      <c r="A197" s="63"/>
      <c r="B197" s="75"/>
      <c r="C197" s="66"/>
      <c r="D197" s="173" t="s">
        <v>414</v>
      </c>
      <c r="E197" s="78">
        <v>10000</v>
      </c>
      <c r="F197" s="78">
        <v>0.35</v>
      </c>
      <c r="G197" s="78"/>
      <c r="H197" s="78">
        <f>F197</f>
        <v>0.35</v>
      </c>
      <c r="I197" s="78"/>
      <c r="J197" s="23"/>
    </row>
    <row r="198" spans="1:10" ht="16" x14ac:dyDescent="0.2">
      <c r="A198" s="63"/>
      <c r="B198" s="75"/>
      <c r="C198" s="66"/>
      <c r="D198" s="66"/>
      <c r="E198" s="78"/>
      <c r="F198" s="78"/>
      <c r="G198" s="78"/>
      <c r="H198" s="78"/>
      <c r="I198" s="78"/>
      <c r="J198" s="23"/>
    </row>
    <row r="199" spans="1:10" ht="16" x14ac:dyDescent="0.2">
      <c r="A199" s="63">
        <f>A192+1</f>
        <v>48</v>
      </c>
      <c r="B199" s="75" t="s">
        <v>289</v>
      </c>
      <c r="C199" s="66" t="s">
        <v>133</v>
      </c>
      <c r="D199" s="66" t="s">
        <v>411</v>
      </c>
      <c r="E199" s="78">
        <v>150000</v>
      </c>
      <c r="F199" s="78">
        <f>H199-G199</f>
        <v>17.639999999999997</v>
      </c>
      <c r="G199" s="78">
        <v>1.26</v>
      </c>
      <c r="H199" s="78">
        <v>18.899999999999999</v>
      </c>
      <c r="I199" s="78">
        <f>SUM(H199:H204)</f>
        <v>80.559999999999988</v>
      </c>
      <c r="J199" s="211"/>
    </row>
    <row r="200" spans="1:10" ht="16" x14ac:dyDescent="0.2">
      <c r="A200" s="63"/>
      <c r="B200" s="75"/>
      <c r="C200" s="66"/>
      <c r="D200" s="173" t="s">
        <v>417</v>
      </c>
      <c r="E200" s="78">
        <v>150000</v>
      </c>
      <c r="F200" s="78">
        <v>42.45</v>
      </c>
      <c r="G200" s="78"/>
      <c r="H200" s="78">
        <f>F200</f>
        <v>42.45</v>
      </c>
      <c r="I200" s="78"/>
      <c r="J200" s="23"/>
    </row>
    <row r="201" spans="1:10" ht="16" x14ac:dyDescent="0.2">
      <c r="A201" s="63"/>
      <c r="B201" s="75"/>
      <c r="C201" s="66"/>
      <c r="D201" s="173" t="s">
        <v>412</v>
      </c>
      <c r="E201" s="78">
        <v>10000</v>
      </c>
      <c r="F201" s="78">
        <v>3.42</v>
      </c>
      <c r="G201" s="78"/>
      <c r="H201" s="78">
        <f>F201</f>
        <v>3.42</v>
      </c>
      <c r="I201" s="78"/>
      <c r="J201" s="23"/>
    </row>
    <row r="202" spans="1:10" ht="16" x14ac:dyDescent="0.2">
      <c r="A202" s="63"/>
      <c r="B202" s="75"/>
      <c r="C202" s="66"/>
      <c r="D202" s="173" t="s">
        <v>413</v>
      </c>
      <c r="E202" s="78">
        <v>180000</v>
      </c>
      <c r="F202" s="78">
        <v>7.52</v>
      </c>
      <c r="G202" s="78"/>
      <c r="H202" s="78">
        <f>F202</f>
        <v>7.52</v>
      </c>
      <c r="I202" s="78"/>
      <c r="J202" s="23"/>
    </row>
    <row r="203" spans="1:10" ht="16" x14ac:dyDescent="0.2">
      <c r="A203" s="63"/>
      <c r="B203" s="75"/>
      <c r="C203" s="66"/>
      <c r="D203" s="173" t="s">
        <v>418</v>
      </c>
      <c r="E203" s="78">
        <v>180000</v>
      </c>
      <c r="F203" s="78">
        <v>7.92</v>
      </c>
      <c r="G203" s="78"/>
      <c r="H203" s="78">
        <f>F203</f>
        <v>7.92</v>
      </c>
      <c r="I203" s="78"/>
      <c r="J203" s="23"/>
    </row>
    <row r="204" spans="1:10" ht="16" x14ac:dyDescent="0.2">
      <c r="A204" s="63"/>
      <c r="B204" s="75"/>
      <c r="C204" s="66"/>
      <c r="D204" s="173" t="s">
        <v>414</v>
      </c>
      <c r="E204" s="78">
        <v>10000</v>
      </c>
      <c r="F204" s="78">
        <v>0.35</v>
      </c>
      <c r="G204" s="78"/>
      <c r="H204" s="78">
        <f>F204</f>
        <v>0.35</v>
      </c>
      <c r="I204" s="78"/>
      <c r="J204" s="23"/>
    </row>
    <row r="205" spans="1:10" ht="16" x14ac:dyDescent="0.2">
      <c r="A205" s="63"/>
      <c r="B205" s="75"/>
      <c r="C205" s="66"/>
      <c r="D205" s="66"/>
      <c r="E205" s="78"/>
      <c r="F205" s="78"/>
      <c r="G205" s="78"/>
      <c r="H205" s="78"/>
      <c r="I205" s="78"/>
      <c r="J205" s="23"/>
    </row>
    <row r="206" spans="1:10" ht="16" x14ac:dyDescent="0.2">
      <c r="A206" s="63">
        <f>A199+1</f>
        <v>49</v>
      </c>
      <c r="B206" s="75" t="s">
        <v>463</v>
      </c>
      <c r="C206" s="178" t="s">
        <v>485</v>
      </c>
      <c r="D206" s="66" t="s">
        <v>411</v>
      </c>
      <c r="E206" s="78">
        <v>10000</v>
      </c>
      <c r="F206" s="78">
        <v>0</v>
      </c>
      <c r="G206" s="78">
        <f>H206-F206</f>
        <v>0.46</v>
      </c>
      <c r="H206" s="78">
        <v>0.46</v>
      </c>
      <c r="I206" s="78">
        <f>SUM(H206:H207)</f>
        <v>0.88</v>
      </c>
      <c r="J206" s="23"/>
    </row>
    <row r="207" spans="1:10" ht="16" x14ac:dyDescent="0.2">
      <c r="A207" s="63"/>
      <c r="B207" s="75"/>
      <c r="C207" s="66"/>
      <c r="D207" s="66" t="s">
        <v>413</v>
      </c>
      <c r="E207" s="78">
        <v>10000</v>
      </c>
      <c r="F207" s="78">
        <v>0.42</v>
      </c>
      <c r="G207" s="78"/>
      <c r="H207" s="78">
        <f>F207</f>
        <v>0.42</v>
      </c>
      <c r="I207" s="78"/>
      <c r="J207" s="23"/>
    </row>
    <row r="208" spans="1:10" ht="16" x14ac:dyDescent="0.2">
      <c r="A208" s="63"/>
      <c r="B208" s="75"/>
      <c r="C208" s="66"/>
      <c r="D208" s="66"/>
      <c r="E208" s="78"/>
      <c r="F208" s="78"/>
      <c r="G208" s="78"/>
      <c r="H208" s="78"/>
      <c r="I208" s="78"/>
      <c r="J208" s="23"/>
    </row>
    <row r="209" spans="1:10" ht="16" x14ac:dyDescent="0.2">
      <c r="A209" s="63">
        <f>A206+1</f>
        <v>50</v>
      </c>
      <c r="B209" s="75" t="s">
        <v>377</v>
      </c>
      <c r="C209" s="66" t="s">
        <v>378</v>
      </c>
      <c r="D209" s="66" t="s">
        <v>411</v>
      </c>
      <c r="E209" s="78">
        <v>10000</v>
      </c>
      <c r="F209" s="78">
        <v>0</v>
      </c>
      <c r="G209" s="78">
        <f>H209-F209</f>
        <v>8.02</v>
      </c>
      <c r="H209" s="78">
        <v>8.02</v>
      </c>
      <c r="I209" s="78">
        <f>H209</f>
        <v>8.02</v>
      </c>
      <c r="J209" s="23"/>
    </row>
    <row r="210" spans="1:10" ht="16" x14ac:dyDescent="0.2">
      <c r="A210" s="63"/>
      <c r="B210" s="75"/>
      <c r="C210" s="66"/>
      <c r="D210" s="66"/>
      <c r="E210" s="78"/>
      <c r="F210" s="78"/>
      <c r="G210" s="78"/>
      <c r="H210" s="78"/>
      <c r="I210" s="78"/>
      <c r="J210" s="23"/>
    </row>
    <row r="211" spans="1:10" ht="16" x14ac:dyDescent="0.2">
      <c r="A211" s="63">
        <v>51</v>
      </c>
      <c r="B211" s="75" t="s">
        <v>291</v>
      </c>
      <c r="C211" s="85" t="s">
        <v>228</v>
      </c>
      <c r="D211" s="85" t="s">
        <v>411</v>
      </c>
      <c r="E211" s="86">
        <v>10000</v>
      </c>
      <c r="F211" s="86">
        <v>0</v>
      </c>
      <c r="G211" s="78">
        <f>H211-F211</f>
        <v>0.46</v>
      </c>
      <c r="H211" s="86">
        <v>0.46</v>
      </c>
      <c r="I211" s="86">
        <f>H211</f>
        <v>0.46</v>
      </c>
      <c r="J211" s="23"/>
    </row>
    <row r="212" spans="1:10" ht="16" x14ac:dyDescent="0.2">
      <c r="A212" s="63"/>
      <c r="B212" s="75"/>
      <c r="C212" s="85"/>
      <c r="D212" s="85"/>
      <c r="E212" s="86"/>
      <c r="F212" s="86"/>
      <c r="G212" s="78"/>
      <c r="H212" s="86"/>
      <c r="I212" s="86"/>
      <c r="J212" s="23"/>
    </row>
    <row r="213" spans="1:10" s="226" customFormat="1" ht="16" x14ac:dyDescent="0.2">
      <c r="A213" s="101"/>
      <c r="B213" s="81" t="s">
        <v>508</v>
      </c>
      <c r="C213" s="227" t="s">
        <v>507</v>
      </c>
      <c r="D213" s="227" t="s">
        <v>411</v>
      </c>
      <c r="E213" s="90">
        <v>10000</v>
      </c>
      <c r="F213" s="90">
        <v>0</v>
      </c>
      <c r="G213" s="83">
        <f>H213-F213</f>
        <v>3.08</v>
      </c>
      <c r="H213" s="90">
        <v>3.08</v>
      </c>
      <c r="I213" s="90">
        <f>SUM(H213:H216)</f>
        <v>4.2500000000000009</v>
      </c>
      <c r="J213" s="105" t="s">
        <v>509</v>
      </c>
    </row>
    <row r="214" spans="1:10" ht="16" x14ac:dyDescent="0.2">
      <c r="A214" s="63"/>
      <c r="B214" s="75"/>
      <c r="C214" s="85"/>
      <c r="D214" s="85" t="s">
        <v>412</v>
      </c>
      <c r="E214" s="86">
        <v>2000</v>
      </c>
      <c r="F214" s="86">
        <v>0.68</v>
      </c>
      <c r="G214" s="78"/>
      <c r="H214" s="86">
        <f>F214</f>
        <v>0.68</v>
      </c>
      <c r="I214" s="86"/>
      <c r="J214" s="23"/>
    </row>
    <row r="215" spans="1:10" ht="16" x14ac:dyDescent="0.2">
      <c r="A215" s="63"/>
      <c r="B215" s="75"/>
      <c r="C215" s="85"/>
      <c r="D215" s="85" t="s">
        <v>413</v>
      </c>
      <c r="E215" s="86">
        <v>10000</v>
      </c>
      <c r="F215" s="86">
        <v>0.42</v>
      </c>
      <c r="G215" s="78"/>
      <c r="H215" s="86">
        <f>F215</f>
        <v>0.42</v>
      </c>
      <c r="I215" s="86"/>
      <c r="J215" s="23"/>
    </row>
    <row r="216" spans="1:10" ht="16" x14ac:dyDescent="0.2">
      <c r="A216" s="63"/>
      <c r="B216" s="75"/>
      <c r="C216" s="85"/>
      <c r="D216" s="85" t="s">
        <v>414</v>
      </c>
      <c r="E216" s="86">
        <v>2000</v>
      </c>
      <c r="F216" s="86">
        <v>7.0000000000000007E-2</v>
      </c>
      <c r="G216" s="78"/>
      <c r="H216" s="86">
        <f>F216</f>
        <v>7.0000000000000007E-2</v>
      </c>
      <c r="I216" s="86"/>
      <c r="J216" s="23"/>
    </row>
    <row r="217" spans="1:10" ht="16" x14ac:dyDescent="0.2">
      <c r="A217" s="63"/>
      <c r="B217" s="75"/>
      <c r="C217" s="85"/>
      <c r="D217" s="85"/>
      <c r="E217" s="86"/>
      <c r="F217" s="86"/>
      <c r="G217" s="86"/>
      <c r="H217" s="86"/>
      <c r="I217" s="86"/>
      <c r="J217" s="23"/>
    </row>
    <row r="218" spans="1:10" ht="16" x14ac:dyDescent="0.2">
      <c r="A218" s="63">
        <f>A211+1</f>
        <v>52</v>
      </c>
      <c r="B218" s="75" t="s">
        <v>292</v>
      </c>
      <c r="C218" s="66" t="s">
        <v>84</v>
      </c>
      <c r="D218" s="66" t="s">
        <v>411</v>
      </c>
      <c r="E218" s="78">
        <v>10000</v>
      </c>
      <c r="F218" s="78">
        <v>0</v>
      </c>
      <c r="G218" s="78">
        <f>H218-F218</f>
        <v>0.91</v>
      </c>
      <c r="H218" s="78">
        <v>0.91</v>
      </c>
      <c r="I218" s="78">
        <f>SUM(H218:H219)</f>
        <v>1.33</v>
      </c>
      <c r="J218" s="211"/>
    </row>
    <row r="219" spans="1:10" ht="16" x14ac:dyDescent="0.2">
      <c r="A219" s="63"/>
      <c r="B219" s="75"/>
      <c r="C219" s="66"/>
      <c r="D219" s="66" t="s">
        <v>413</v>
      </c>
      <c r="E219" s="78">
        <v>10000</v>
      </c>
      <c r="F219" s="78">
        <v>0.42</v>
      </c>
      <c r="G219" s="78"/>
      <c r="H219" s="78">
        <f>F219</f>
        <v>0.42</v>
      </c>
      <c r="I219" s="78"/>
      <c r="J219" s="23"/>
    </row>
    <row r="220" spans="1:10" ht="16" x14ac:dyDescent="0.2">
      <c r="A220" s="63"/>
      <c r="B220" s="75"/>
      <c r="C220" s="66"/>
      <c r="D220" s="66"/>
      <c r="E220" s="78"/>
      <c r="F220" s="78"/>
      <c r="G220" s="78"/>
      <c r="H220" s="78"/>
      <c r="I220" s="78"/>
      <c r="J220" s="23"/>
    </row>
    <row r="221" spans="1:10" ht="16" x14ac:dyDescent="0.2">
      <c r="A221" s="63">
        <f>A218+1</f>
        <v>53</v>
      </c>
      <c r="B221" s="75" t="s">
        <v>294</v>
      </c>
      <c r="C221" s="66" t="s">
        <v>60</v>
      </c>
      <c r="D221" s="66" t="s">
        <v>411</v>
      </c>
      <c r="E221" s="78">
        <v>10000</v>
      </c>
      <c r="F221" s="78">
        <v>0</v>
      </c>
      <c r="G221" s="78">
        <f>H221-F221</f>
        <v>8.02</v>
      </c>
      <c r="H221" s="78">
        <v>8.02</v>
      </c>
      <c r="I221" s="78">
        <f>H221</f>
        <v>8.02</v>
      </c>
      <c r="J221" s="211"/>
    </row>
    <row r="222" spans="1:10" ht="16" x14ac:dyDescent="0.2">
      <c r="A222" s="63"/>
      <c r="B222" s="75"/>
      <c r="C222" s="66"/>
      <c r="D222" s="66"/>
      <c r="E222" s="78"/>
      <c r="F222" s="78"/>
      <c r="G222" s="78"/>
      <c r="H222" s="78"/>
      <c r="I222" s="78"/>
      <c r="J222" s="23"/>
    </row>
    <row r="223" spans="1:10" ht="16" x14ac:dyDescent="0.2">
      <c r="A223" s="63">
        <v>54</v>
      </c>
      <c r="B223" s="75" t="s">
        <v>465</v>
      </c>
      <c r="C223" s="66" t="s">
        <v>426</v>
      </c>
      <c r="D223" s="66" t="s">
        <v>411</v>
      </c>
      <c r="E223" s="78">
        <v>10000</v>
      </c>
      <c r="F223" s="78">
        <v>0</v>
      </c>
      <c r="G223" s="78">
        <f>H223-F223</f>
        <v>0.66</v>
      </c>
      <c r="H223" s="78">
        <v>0.66</v>
      </c>
      <c r="I223" s="78">
        <f>SUM(H223:H224)</f>
        <v>1.08</v>
      </c>
      <c r="J223" s="23"/>
    </row>
    <row r="224" spans="1:10" ht="16" x14ac:dyDescent="0.2">
      <c r="A224" s="63"/>
      <c r="B224" s="75"/>
      <c r="C224" s="66"/>
      <c r="D224" s="66" t="s">
        <v>413</v>
      </c>
      <c r="E224" s="78">
        <v>10000</v>
      </c>
      <c r="F224" s="78">
        <v>0.42</v>
      </c>
      <c r="G224" s="78"/>
      <c r="H224" s="78">
        <f>F224</f>
        <v>0.42</v>
      </c>
      <c r="I224" s="78"/>
      <c r="J224" s="23"/>
    </row>
    <row r="225" spans="1:10" ht="16" x14ac:dyDescent="0.2">
      <c r="A225" s="63"/>
      <c r="B225" s="75"/>
      <c r="C225" s="66"/>
      <c r="D225" s="66"/>
      <c r="E225" s="78"/>
      <c r="F225" s="78"/>
      <c r="G225" s="78"/>
      <c r="H225" s="78"/>
      <c r="I225" s="78"/>
      <c r="J225" s="23"/>
    </row>
    <row r="226" spans="1:10" ht="16" x14ac:dyDescent="0.2">
      <c r="A226" s="63">
        <v>55</v>
      </c>
      <c r="B226" s="75" t="s">
        <v>295</v>
      </c>
      <c r="C226" s="66" t="s">
        <v>222</v>
      </c>
      <c r="D226" s="66" t="s">
        <v>411</v>
      </c>
      <c r="E226" s="78">
        <v>10000</v>
      </c>
      <c r="F226" s="78">
        <v>0</v>
      </c>
      <c r="G226" s="78">
        <f>H226-F226</f>
        <v>14.08</v>
      </c>
      <c r="H226" s="78">
        <v>14.08</v>
      </c>
      <c r="I226" s="78">
        <f>H226</f>
        <v>14.08</v>
      </c>
      <c r="J226" s="23"/>
    </row>
    <row r="227" spans="1:10" ht="16" x14ac:dyDescent="0.2">
      <c r="A227" s="63"/>
      <c r="B227" s="75"/>
      <c r="C227" s="66"/>
      <c r="D227" s="66"/>
      <c r="E227" s="78"/>
      <c r="F227" s="78"/>
      <c r="G227" s="78"/>
      <c r="H227" s="78"/>
      <c r="I227" s="78"/>
      <c r="J227" s="23"/>
    </row>
    <row r="228" spans="1:10" ht="16" x14ac:dyDescent="0.2">
      <c r="A228" s="63">
        <f>A226+1</f>
        <v>56</v>
      </c>
      <c r="B228" s="75" t="s">
        <v>351</v>
      </c>
      <c r="C228" s="66" t="s">
        <v>367</v>
      </c>
      <c r="D228" s="66" t="s">
        <v>411</v>
      </c>
      <c r="E228" s="78">
        <v>10000</v>
      </c>
      <c r="F228" s="78">
        <v>0</v>
      </c>
      <c r="G228" s="78">
        <f>H228-F228</f>
        <v>3.08</v>
      </c>
      <c r="H228" s="78">
        <v>3.08</v>
      </c>
      <c r="I228" s="78">
        <f>SUM(H228:H231)</f>
        <v>8.94</v>
      </c>
      <c r="J228" s="23"/>
    </row>
    <row r="229" spans="1:10" ht="16" x14ac:dyDescent="0.2">
      <c r="A229" s="63"/>
      <c r="B229" s="75"/>
      <c r="C229" s="66"/>
      <c r="D229" s="66" t="s">
        <v>412</v>
      </c>
      <c r="E229" s="78">
        <v>10000</v>
      </c>
      <c r="F229" s="78">
        <v>3.42</v>
      </c>
      <c r="G229" s="78"/>
      <c r="H229" s="78">
        <f>F229</f>
        <v>3.42</v>
      </c>
      <c r="I229" s="78"/>
      <c r="J229" s="23"/>
    </row>
    <row r="230" spans="1:10" ht="16" x14ac:dyDescent="0.2">
      <c r="A230" s="63"/>
      <c r="B230" s="75"/>
      <c r="C230" s="66"/>
      <c r="D230" s="66" t="s">
        <v>413</v>
      </c>
      <c r="E230" s="78">
        <v>50000</v>
      </c>
      <c r="F230" s="78">
        <v>2.09</v>
      </c>
      <c r="G230" s="78"/>
      <c r="H230" s="78">
        <f>F230</f>
        <v>2.09</v>
      </c>
      <c r="I230" s="78"/>
      <c r="J230" s="23"/>
    </row>
    <row r="231" spans="1:10" ht="16" x14ac:dyDescent="0.2">
      <c r="A231" s="63"/>
      <c r="B231" s="75"/>
      <c r="C231" s="66"/>
      <c r="D231" s="66" t="s">
        <v>414</v>
      </c>
      <c r="E231" s="78">
        <v>10000</v>
      </c>
      <c r="F231" s="78">
        <v>0.35</v>
      </c>
      <c r="G231" s="78"/>
      <c r="H231" s="78">
        <f>F231</f>
        <v>0.35</v>
      </c>
      <c r="I231" s="78"/>
      <c r="J231" s="23"/>
    </row>
    <row r="232" spans="1:10" ht="16" x14ac:dyDescent="0.2">
      <c r="A232" s="63"/>
      <c r="B232" s="75"/>
      <c r="C232" s="66"/>
      <c r="D232" s="66"/>
      <c r="E232" s="78"/>
      <c r="F232" s="78"/>
      <c r="G232" s="78"/>
      <c r="H232" s="78"/>
      <c r="I232" s="78"/>
      <c r="J232" s="23"/>
    </row>
    <row r="233" spans="1:10" ht="16" x14ac:dyDescent="0.2">
      <c r="A233" s="101">
        <f>A228+1</f>
        <v>57</v>
      </c>
      <c r="B233" s="81" t="s">
        <v>296</v>
      </c>
      <c r="C233" s="204" t="s">
        <v>215</v>
      </c>
      <c r="D233" s="82" t="s">
        <v>411</v>
      </c>
      <c r="E233" s="203">
        <v>250000</v>
      </c>
      <c r="F233" s="203">
        <v>120.48</v>
      </c>
      <c r="G233" s="83">
        <f>H233-F233</f>
        <v>5.019999999999996</v>
      </c>
      <c r="H233" s="203">
        <v>125.5</v>
      </c>
      <c r="I233" s="203">
        <f>SUM(H233:H238)</f>
        <v>213.72</v>
      </c>
      <c r="J233" s="23" t="s">
        <v>510</v>
      </c>
    </row>
    <row r="234" spans="1:10" ht="16" x14ac:dyDescent="0.2">
      <c r="A234" s="101"/>
      <c r="B234" s="81"/>
      <c r="C234" s="204"/>
      <c r="D234" s="197" t="s">
        <v>417</v>
      </c>
      <c r="E234" s="203">
        <v>50000</v>
      </c>
      <c r="F234" s="203">
        <v>57.85</v>
      </c>
      <c r="G234" s="203"/>
      <c r="H234" s="203">
        <f>F234</f>
        <v>57.85</v>
      </c>
      <c r="I234" s="203"/>
      <c r="J234" s="23"/>
    </row>
    <row r="235" spans="1:10" ht="16" x14ac:dyDescent="0.2">
      <c r="A235" s="101"/>
      <c r="B235" s="81"/>
      <c r="C235" s="204"/>
      <c r="D235" s="197" t="s">
        <v>412</v>
      </c>
      <c r="E235" s="203">
        <v>10000</v>
      </c>
      <c r="F235" s="203">
        <v>3.42</v>
      </c>
      <c r="G235" s="203"/>
      <c r="H235" s="203">
        <f>F235</f>
        <v>3.42</v>
      </c>
      <c r="I235" s="203"/>
      <c r="J235" s="23"/>
    </row>
    <row r="236" spans="1:10" ht="16" x14ac:dyDescent="0.2">
      <c r="A236" s="101"/>
      <c r="B236" s="81"/>
      <c r="C236" s="204"/>
      <c r="D236" s="197" t="s">
        <v>413</v>
      </c>
      <c r="E236" s="203">
        <v>310000</v>
      </c>
      <c r="F236" s="203">
        <v>12.96</v>
      </c>
      <c r="G236" s="203"/>
      <c r="H236" s="203">
        <f>F236</f>
        <v>12.96</v>
      </c>
      <c r="I236" s="203"/>
      <c r="J236" s="23"/>
    </row>
    <row r="237" spans="1:10" ht="16" x14ac:dyDescent="0.2">
      <c r="A237" s="101"/>
      <c r="B237" s="81"/>
      <c r="C237" s="204"/>
      <c r="D237" s="197" t="s">
        <v>418</v>
      </c>
      <c r="E237" s="203">
        <v>310000</v>
      </c>
      <c r="F237" s="203">
        <v>13.64</v>
      </c>
      <c r="G237" s="203"/>
      <c r="H237" s="203">
        <f>F237</f>
        <v>13.64</v>
      </c>
      <c r="I237" s="203"/>
      <c r="J237" s="23"/>
    </row>
    <row r="238" spans="1:10" ht="16" x14ac:dyDescent="0.2">
      <c r="A238" s="101"/>
      <c r="B238" s="81"/>
      <c r="C238" s="204"/>
      <c r="D238" s="197" t="s">
        <v>414</v>
      </c>
      <c r="E238" s="203">
        <v>10000</v>
      </c>
      <c r="F238" s="203">
        <v>0.35</v>
      </c>
      <c r="G238" s="203"/>
      <c r="H238" s="203">
        <f>F238</f>
        <v>0.35</v>
      </c>
      <c r="I238" s="203"/>
      <c r="J238" s="23"/>
    </row>
    <row r="239" spans="1:10" ht="16" x14ac:dyDescent="0.2">
      <c r="A239" s="63"/>
      <c r="B239" s="75"/>
      <c r="C239" s="70"/>
      <c r="D239" s="173"/>
      <c r="E239" s="130"/>
      <c r="F239" s="130"/>
      <c r="G239" s="130"/>
      <c r="H239" s="130"/>
      <c r="I239" s="130"/>
      <c r="J239" s="23"/>
    </row>
    <row r="240" spans="1:10" ht="16" x14ac:dyDescent="0.2">
      <c r="A240" s="63">
        <f>A233+1</f>
        <v>58</v>
      </c>
      <c r="B240" s="75" t="s">
        <v>387</v>
      </c>
      <c r="C240" s="70" t="s">
        <v>374</v>
      </c>
      <c r="D240" s="70" t="s">
        <v>411</v>
      </c>
      <c r="E240" s="130">
        <v>10000</v>
      </c>
      <c r="F240" s="130">
        <v>0</v>
      </c>
      <c r="G240" s="78">
        <f>H240-F240</f>
        <v>5.0199999999999996</v>
      </c>
      <c r="H240" s="130">
        <v>5.0199999999999996</v>
      </c>
      <c r="I240" s="130">
        <f>H240</f>
        <v>5.0199999999999996</v>
      </c>
      <c r="J240" s="23"/>
    </row>
    <row r="241" spans="1:10" ht="16" x14ac:dyDescent="0.2">
      <c r="A241" s="63"/>
      <c r="B241" s="75"/>
      <c r="C241" s="70"/>
      <c r="D241" s="70"/>
      <c r="E241" s="130"/>
      <c r="F241" s="130"/>
      <c r="G241" s="130"/>
      <c r="H241" s="130"/>
      <c r="I241" s="130"/>
      <c r="J241" s="23"/>
    </row>
    <row r="242" spans="1:10" ht="16" x14ac:dyDescent="0.2">
      <c r="A242" s="63">
        <v>59</v>
      </c>
      <c r="B242" s="75" t="s">
        <v>464</v>
      </c>
      <c r="C242" s="70" t="s">
        <v>428</v>
      </c>
      <c r="D242" s="70" t="s">
        <v>411</v>
      </c>
      <c r="E242" s="130">
        <v>10000</v>
      </c>
      <c r="F242" s="130">
        <v>0</v>
      </c>
      <c r="G242" s="78">
        <f>H242-F242</f>
        <v>0.53</v>
      </c>
      <c r="H242" s="130">
        <v>0.53</v>
      </c>
      <c r="I242" s="130">
        <f>H242</f>
        <v>0.53</v>
      </c>
      <c r="J242" s="23"/>
    </row>
    <row r="243" spans="1:10" ht="16" x14ac:dyDescent="0.2">
      <c r="A243" s="63"/>
      <c r="B243" s="75"/>
      <c r="C243" s="70"/>
      <c r="D243" s="70"/>
      <c r="E243" s="130"/>
      <c r="F243" s="130"/>
      <c r="G243" s="130"/>
      <c r="H243" s="130"/>
      <c r="I243" s="130"/>
      <c r="J243" s="23"/>
    </row>
    <row r="244" spans="1:10" ht="16" x14ac:dyDescent="0.2">
      <c r="A244" s="63">
        <v>60</v>
      </c>
      <c r="B244" s="75" t="s">
        <v>297</v>
      </c>
      <c r="C244" s="66" t="s">
        <v>72</v>
      </c>
      <c r="D244" s="66" t="s">
        <v>411</v>
      </c>
      <c r="E244" s="78">
        <v>10000</v>
      </c>
      <c r="F244" s="78">
        <v>0</v>
      </c>
      <c r="G244" s="78">
        <f>H244-F244</f>
        <v>5.0199999999999996</v>
      </c>
      <c r="H244" s="78">
        <v>5.0199999999999996</v>
      </c>
      <c r="I244" s="78">
        <f>H244</f>
        <v>5.0199999999999996</v>
      </c>
      <c r="J244" s="23"/>
    </row>
    <row r="245" spans="1:10" ht="16" x14ac:dyDescent="0.2">
      <c r="A245" s="63"/>
      <c r="B245" s="75"/>
      <c r="C245" s="66"/>
      <c r="D245" s="66"/>
      <c r="E245" s="78"/>
      <c r="F245" s="78"/>
      <c r="G245" s="78"/>
      <c r="H245" s="78"/>
      <c r="I245" s="78"/>
      <c r="J245" s="23"/>
    </row>
    <row r="246" spans="1:10" ht="16" x14ac:dyDescent="0.2">
      <c r="A246" s="63">
        <v>61</v>
      </c>
      <c r="B246" s="75" t="s">
        <v>298</v>
      </c>
      <c r="C246" s="66" t="s">
        <v>118</v>
      </c>
      <c r="D246" s="66" t="s">
        <v>411</v>
      </c>
      <c r="E246" s="79">
        <v>10000</v>
      </c>
      <c r="F246" s="79">
        <v>0</v>
      </c>
      <c r="G246" s="78">
        <f>H246-F246</f>
        <v>8.02</v>
      </c>
      <c r="H246" s="79">
        <v>8.02</v>
      </c>
      <c r="I246" s="79">
        <f>SUM(H246:H247)</f>
        <v>12.2</v>
      </c>
      <c r="J246" s="23"/>
    </row>
    <row r="247" spans="1:10" ht="16" x14ac:dyDescent="0.2">
      <c r="A247" s="63"/>
      <c r="B247" s="75"/>
      <c r="C247" s="66"/>
      <c r="D247" s="66" t="s">
        <v>413</v>
      </c>
      <c r="E247" s="79">
        <v>100000</v>
      </c>
      <c r="F247" s="79">
        <v>4.18</v>
      </c>
      <c r="G247" s="79"/>
      <c r="H247" s="79">
        <f>F247</f>
        <v>4.18</v>
      </c>
      <c r="I247" s="79"/>
      <c r="J247" s="23"/>
    </row>
    <row r="248" spans="1:10" ht="16" x14ac:dyDescent="0.2">
      <c r="A248" s="63"/>
      <c r="B248" s="75"/>
      <c r="C248" s="66"/>
      <c r="D248" s="66"/>
      <c r="E248" s="79"/>
      <c r="F248" s="79"/>
      <c r="G248" s="79"/>
      <c r="H248" s="79"/>
      <c r="I248" s="79"/>
      <c r="J248" s="23"/>
    </row>
    <row r="249" spans="1:10" ht="16" x14ac:dyDescent="0.2">
      <c r="A249" s="63">
        <f>A246+1</f>
        <v>62</v>
      </c>
      <c r="B249" s="75" t="s">
        <v>299</v>
      </c>
      <c r="C249" s="66" t="s">
        <v>62</v>
      </c>
      <c r="D249" s="66" t="s">
        <v>411</v>
      </c>
      <c r="E249" s="79">
        <v>200000</v>
      </c>
      <c r="F249" s="79">
        <v>38.19</v>
      </c>
      <c r="G249" s="78">
        <f>H249-F249</f>
        <v>2.0100000000000051</v>
      </c>
      <c r="H249" s="79">
        <v>40.200000000000003</v>
      </c>
      <c r="I249" s="79">
        <f>SUM(H249:H252)</f>
        <v>52.330000000000005</v>
      </c>
      <c r="J249" s="23"/>
    </row>
    <row r="250" spans="1:10" ht="16" x14ac:dyDescent="0.2">
      <c r="A250" s="63"/>
      <c r="B250" s="75"/>
      <c r="C250" s="66"/>
      <c r="D250" s="66" t="s">
        <v>412</v>
      </c>
      <c r="E250" s="79">
        <v>10000</v>
      </c>
      <c r="F250" s="79">
        <v>3.42</v>
      </c>
      <c r="G250" s="79"/>
      <c r="H250" s="79">
        <f>F250</f>
        <v>3.42</v>
      </c>
      <c r="I250" s="79"/>
      <c r="J250" s="23"/>
    </row>
    <row r="251" spans="1:10" ht="16" x14ac:dyDescent="0.2">
      <c r="A251" s="63"/>
      <c r="B251" s="75"/>
      <c r="C251" s="66"/>
      <c r="D251" s="66" t="s">
        <v>413</v>
      </c>
      <c r="E251" s="78">
        <v>200000</v>
      </c>
      <c r="F251" s="78">
        <v>8.36</v>
      </c>
      <c r="G251" s="79"/>
      <c r="H251" s="79">
        <f>F251</f>
        <v>8.36</v>
      </c>
      <c r="I251" s="79"/>
      <c r="J251" s="23"/>
    </row>
    <row r="252" spans="1:10" ht="16" x14ac:dyDescent="0.2">
      <c r="A252" s="63"/>
      <c r="B252" s="75"/>
      <c r="C252" s="66"/>
      <c r="D252" s="66" t="s">
        <v>414</v>
      </c>
      <c r="E252" s="79">
        <v>10000</v>
      </c>
      <c r="F252" s="79">
        <v>0.35</v>
      </c>
      <c r="G252" s="79"/>
      <c r="H252" s="79">
        <f>F252</f>
        <v>0.35</v>
      </c>
      <c r="I252" s="79"/>
      <c r="J252" s="23"/>
    </row>
    <row r="253" spans="1:10" ht="16" x14ac:dyDescent="0.2">
      <c r="A253" s="63"/>
      <c r="B253" s="75"/>
      <c r="C253" s="66"/>
      <c r="D253" s="66"/>
      <c r="E253" s="79"/>
      <c r="F253" s="79"/>
      <c r="G253" s="79"/>
      <c r="H253" s="79"/>
      <c r="I253" s="79"/>
      <c r="J253" s="23"/>
    </row>
    <row r="254" spans="1:10" ht="16" x14ac:dyDescent="0.2">
      <c r="A254" s="63" t="e">
        <f>#REF!+1</f>
        <v>#REF!</v>
      </c>
      <c r="B254" s="75" t="s">
        <v>302</v>
      </c>
      <c r="C254" s="66" t="s">
        <v>38</v>
      </c>
      <c r="D254" s="66" t="s">
        <v>411</v>
      </c>
      <c r="E254" s="78">
        <v>20000</v>
      </c>
      <c r="F254" s="78">
        <f>H254-G254</f>
        <v>5.0199999999999996</v>
      </c>
      <c r="G254" s="78">
        <v>5.0199999999999996</v>
      </c>
      <c r="H254" s="78">
        <v>10.039999999999999</v>
      </c>
      <c r="I254" s="78">
        <f>SUM(H254:H257)</f>
        <v>14.649999999999999</v>
      </c>
      <c r="J254" s="211"/>
    </row>
    <row r="255" spans="1:10" ht="16" x14ac:dyDescent="0.2">
      <c r="A255" s="63"/>
      <c r="B255" s="75"/>
      <c r="C255" s="66"/>
      <c r="D255" s="66" t="s">
        <v>412</v>
      </c>
      <c r="E255" s="78">
        <v>10000</v>
      </c>
      <c r="F255" s="78">
        <v>3.42</v>
      </c>
      <c r="G255" s="78"/>
      <c r="H255" s="78">
        <f>F255</f>
        <v>3.42</v>
      </c>
      <c r="I255" s="78"/>
      <c r="J255" s="23"/>
    </row>
    <row r="256" spans="1:10" ht="16" x14ac:dyDescent="0.2">
      <c r="A256" s="63"/>
      <c r="B256" s="75"/>
      <c r="C256" s="66"/>
      <c r="D256" s="66" t="s">
        <v>413</v>
      </c>
      <c r="E256" s="78">
        <v>20000</v>
      </c>
      <c r="F256" s="78">
        <v>0.84</v>
      </c>
      <c r="G256" s="78"/>
      <c r="H256" s="78">
        <f>F256</f>
        <v>0.84</v>
      </c>
      <c r="I256" s="78"/>
      <c r="J256" s="23"/>
    </row>
    <row r="257" spans="1:10" ht="16" x14ac:dyDescent="0.2">
      <c r="A257" s="63"/>
      <c r="B257" s="75"/>
      <c r="C257" s="66"/>
      <c r="D257" s="66" t="s">
        <v>414</v>
      </c>
      <c r="E257" s="78">
        <v>10000</v>
      </c>
      <c r="F257" s="78">
        <v>0.35</v>
      </c>
      <c r="G257" s="78"/>
      <c r="H257" s="78">
        <f>F257</f>
        <v>0.35</v>
      </c>
      <c r="I257" s="78"/>
      <c r="J257" s="23"/>
    </row>
    <row r="258" spans="1:10" ht="16" x14ac:dyDescent="0.2">
      <c r="A258" s="63"/>
      <c r="B258" s="75"/>
      <c r="C258" s="66"/>
      <c r="D258" s="66"/>
      <c r="E258" s="78"/>
      <c r="F258" s="78"/>
      <c r="G258" s="78"/>
      <c r="H258" s="78"/>
      <c r="I258" s="78"/>
      <c r="J258" s="23"/>
    </row>
    <row r="259" spans="1:10" ht="16" x14ac:dyDescent="0.2">
      <c r="A259" s="63" t="e">
        <f>A254+1</f>
        <v>#REF!</v>
      </c>
      <c r="B259" s="75" t="s">
        <v>303</v>
      </c>
      <c r="C259" s="66" t="s">
        <v>134</v>
      </c>
      <c r="D259" s="66" t="s">
        <v>411</v>
      </c>
      <c r="E259" s="78">
        <v>200000</v>
      </c>
      <c r="F259" s="78">
        <f>H259-G259</f>
        <v>12.54</v>
      </c>
      <c r="G259" s="78">
        <v>0.66</v>
      </c>
      <c r="H259" s="78">
        <v>13.2</v>
      </c>
      <c r="I259" s="78">
        <f>SUM(H259:H263)</f>
        <v>29.839999999999996</v>
      </c>
      <c r="J259" s="23"/>
    </row>
    <row r="260" spans="1:10" ht="16" x14ac:dyDescent="0.2">
      <c r="A260" s="63"/>
      <c r="B260" s="75"/>
      <c r="C260" s="66"/>
      <c r="D260" s="66" t="s">
        <v>412</v>
      </c>
      <c r="E260" s="78">
        <v>10000</v>
      </c>
      <c r="F260" s="78">
        <v>3.42</v>
      </c>
      <c r="G260" s="78"/>
      <c r="H260" s="78">
        <f>F260</f>
        <v>3.42</v>
      </c>
      <c r="I260" s="78"/>
      <c r="J260" s="23"/>
    </row>
    <row r="261" spans="1:10" ht="16" x14ac:dyDescent="0.2">
      <c r="A261" s="63"/>
      <c r="B261" s="75"/>
      <c r="C261" s="66"/>
      <c r="D261" s="66" t="s">
        <v>413</v>
      </c>
      <c r="E261" s="78">
        <v>150000</v>
      </c>
      <c r="F261" s="78">
        <v>6.27</v>
      </c>
      <c r="G261" s="78"/>
      <c r="H261" s="78">
        <f>F261</f>
        <v>6.27</v>
      </c>
      <c r="I261" s="78"/>
      <c r="J261" s="23"/>
    </row>
    <row r="262" spans="1:10" ht="16" x14ac:dyDescent="0.2">
      <c r="A262" s="63"/>
      <c r="B262" s="75"/>
      <c r="C262" s="66"/>
      <c r="D262" s="66" t="s">
        <v>418</v>
      </c>
      <c r="E262" s="78">
        <v>150000</v>
      </c>
      <c r="F262" s="78">
        <v>6.6</v>
      </c>
      <c r="G262" s="78"/>
      <c r="H262" s="78">
        <f>F262</f>
        <v>6.6</v>
      </c>
      <c r="I262" s="78"/>
      <c r="J262" s="23"/>
    </row>
    <row r="263" spans="1:10" ht="16" x14ac:dyDescent="0.2">
      <c r="A263" s="63"/>
      <c r="B263" s="75"/>
      <c r="C263" s="66"/>
      <c r="D263" s="66" t="s">
        <v>414</v>
      </c>
      <c r="E263" s="78">
        <v>10000</v>
      </c>
      <c r="F263" s="78">
        <v>0.35</v>
      </c>
      <c r="G263" s="78"/>
      <c r="H263" s="78">
        <f>F263</f>
        <v>0.35</v>
      </c>
      <c r="I263" s="78"/>
      <c r="J263" s="23"/>
    </row>
    <row r="264" spans="1:10" ht="16" x14ac:dyDescent="0.2">
      <c r="A264" s="63"/>
      <c r="B264" s="75"/>
      <c r="C264" s="66"/>
      <c r="D264" s="66"/>
      <c r="E264" s="78"/>
      <c r="F264" s="78"/>
      <c r="G264" s="78"/>
      <c r="H264" s="78"/>
      <c r="I264" s="78"/>
      <c r="J264" s="23"/>
    </row>
    <row r="265" spans="1:10" ht="16" x14ac:dyDescent="0.2">
      <c r="A265" s="63">
        <v>68</v>
      </c>
      <c r="B265" s="75" t="s">
        <v>304</v>
      </c>
      <c r="C265" s="66" t="s">
        <v>186</v>
      </c>
      <c r="D265" s="66" t="s">
        <v>411</v>
      </c>
      <c r="E265" s="78">
        <v>250000</v>
      </c>
      <c r="F265" s="78">
        <v>48.24</v>
      </c>
      <c r="G265" s="78">
        <f>H265-F265</f>
        <v>2.009999999999998</v>
      </c>
      <c r="H265" s="78">
        <v>50.25</v>
      </c>
      <c r="I265" s="78">
        <f>SUM(H265:H268)</f>
        <v>91.55</v>
      </c>
      <c r="J265" s="23"/>
    </row>
    <row r="266" spans="1:10" ht="16" x14ac:dyDescent="0.2">
      <c r="A266" s="63"/>
      <c r="B266" s="75"/>
      <c r="C266" s="66"/>
      <c r="D266" s="66" t="s">
        <v>417</v>
      </c>
      <c r="E266" s="78">
        <v>45000</v>
      </c>
      <c r="F266" s="78">
        <v>19.850000000000001</v>
      </c>
      <c r="G266" s="78"/>
      <c r="H266" s="78">
        <f>F266</f>
        <v>19.850000000000001</v>
      </c>
      <c r="I266" s="78"/>
      <c r="J266" s="23"/>
    </row>
    <row r="267" spans="1:10" ht="16" x14ac:dyDescent="0.2">
      <c r="A267" s="63"/>
      <c r="B267" s="75"/>
      <c r="C267" s="66"/>
      <c r="D267" s="66" t="s">
        <v>413</v>
      </c>
      <c r="E267" s="78">
        <v>250000</v>
      </c>
      <c r="F267" s="78">
        <v>10.45</v>
      </c>
      <c r="G267" s="78"/>
      <c r="H267" s="78">
        <f>F267</f>
        <v>10.45</v>
      </c>
      <c r="I267" s="78"/>
      <c r="J267" s="23"/>
    </row>
    <row r="268" spans="1:10" ht="16" x14ac:dyDescent="0.2">
      <c r="A268" s="63"/>
      <c r="B268" s="75"/>
      <c r="C268" s="66"/>
      <c r="D268" s="66" t="s">
        <v>418</v>
      </c>
      <c r="E268" s="78">
        <v>250000</v>
      </c>
      <c r="F268" s="78">
        <v>11</v>
      </c>
      <c r="G268" s="78"/>
      <c r="H268" s="78">
        <f>F268</f>
        <v>11</v>
      </c>
      <c r="I268" s="78"/>
      <c r="J268" s="23"/>
    </row>
    <row r="269" spans="1:10" ht="16" x14ac:dyDescent="0.2">
      <c r="A269" s="63"/>
      <c r="B269" s="75"/>
      <c r="C269" s="66"/>
      <c r="D269" s="66"/>
      <c r="E269" s="78"/>
      <c r="F269" s="78"/>
      <c r="G269" s="78"/>
      <c r="H269" s="78"/>
      <c r="I269" s="78"/>
      <c r="J269" s="23"/>
    </row>
    <row r="270" spans="1:10" ht="16" x14ac:dyDescent="0.2">
      <c r="A270" s="63">
        <f>A265+1</f>
        <v>69</v>
      </c>
      <c r="B270" s="75" t="s">
        <v>305</v>
      </c>
      <c r="C270" s="66" t="s">
        <v>236</v>
      </c>
      <c r="D270" s="66" t="s">
        <v>411</v>
      </c>
      <c r="E270" s="78">
        <v>10000</v>
      </c>
      <c r="F270" s="78">
        <v>0</v>
      </c>
      <c r="G270" s="78">
        <f>H270-F270</f>
        <v>14.08</v>
      </c>
      <c r="H270" s="78">
        <v>14.08</v>
      </c>
      <c r="I270" s="78">
        <f>H270</f>
        <v>14.08</v>
      </c>
      <c r="J270" s="23"/>
    </row>
    <row r="271" spans="1:10" ht="16" x14ac:dyDescent="0.2">
      <c r="A271" s="63"/>
      <c r="B271" s="75"/>
      <c r="C271" s="66"/>
      <c r="D271" s="66"/>
      <c r="E271" s="78"/>
      <c r="F271" s="78"/>
      <c r="G271" s="78"/>
      <c r="H271" s="78"/>
      <c r="I271" s="78"/>
      <c r="J271" s="23"/>
    </row>
    <row r="272" spans="1:10" ht="16" x14ac:dyDescent="0.2">
      <c r="A272" s="63">
        <f>A270+1</f>
        <v>70</v>
      </c>
      <c r="B272" s="75" t="s">
        <v>382</v>
      </c>
      <c r="C272" s="66" t="s">
        <v>383</v>
      </c>
      <c r="D272" s="66" t="s">
        <v>411</v>
      </c>
      <c r="E272" s="78">
        <v>10000</v>
      </c>
      <c r="F272" s="78">
        <v>0</v>
      </c>
      <c r="G272" s="78">
        <f>H272-F272</f>
        <v>3.08</v>
      </c>
      <c r="H272" s="78">
        <v>3.08</v>
      </c>
      <c r="I272" s="78">
        <f>H272</f>
        <v>3.08</v>
      </c>
      <c r="J272" s="23"/>
    </row>
    <row r="273" spans="1:10" ht="16" x14ac:dyDescent="0.2">
      <c r="A273" s="63"/>
      <c r="B273" s="75"/>
      <c r="C273" s="66"/>
      <c r="D273" s="66"/>
      <c r="E273" s="78"/>
      <c r="F273" s="78"/>
      <c r="G273" s="78"/>
      <c r="H273" s="78"/>
      <c r="I273" s="78"/>
      <c r="J273" s="23"/>
    </row>
    <row r="274" spans="1:10" ht="16" x14ac:dyDescent="0.2">
      <c r="A274" s="63">
        <f>A272+1</f>
        <v>71</v>
      </c>
      <c r="B274" s="75" t="s">
        <v>306</v>
      </c>
      <c r="C274" s="66" t="s">
        <v>135</v>
      </c>
      <c r="D274" s="66" t="s">
        <v>411</v>
      </c>
      <c r="E274" s="78">
        <v>10000</v>
      </c>
      <c r="F274" s="79">
        <v>0</v>
      </c>
      <c r="G274" s="78">
        <f>H274-F274</f>
        <v>5.0199999999999996</v>
      </c>
      <c r="H274" s="79">
        <v>5.0199999999999996</v>
      </c>
      <c r="I274" s="79">
        <f>SUM(H274:H277)</f>
        <v>13.95</v>
      </c>
      <c r="J274" s="23"/>
    </row>
    <row r="275" spans="1:10" ht="16" x14ac:dyDescent="0.2">
      <c r="A275" s="63"/>
      <c r="B275" s="75"/>
      <c r="C275" s="66"/>
      <c r="D275" s="173" t="s">
        <v>413</v>
      </c>
      <c r="E275" s="78">
        <v>100000</v>
      </c>
      <c r="F275" s="79">
        <v>4.18</v>
      </c>
      <c r="G275" s="79"/>
      <c r="H275" s="79">
        <f>F275</f>
        <v>4.18</v>
      </c>
      <c r="I275" s="79"/>
      <c r="J275" s="23"/>
    </row>
    <row r="276" spans="1:10" ht="16" x14ac:dyDescent="0.2">
      <c r="A276" s="63"/>
      <c r="B276" s="75"/>
      <c r="C276" s="66"/>
      <c r="D276" s="173" t="s">
        <v>418</v>
      </c>
      <c r="E276" s="78">
        <v>100000</v>
      </c>
      <c r="F276" s="79">
        <v>4.4000000000000004</v>
      </c>
      <c r="G276" s="79"/>
      <c r="H276" s="79">
        <f>F276</f>
        <v>4.4000000000000004</v>
      </c>
      <c r="I276" s="79"/>
      <c r="J276" s="23"/>
    </row>
    <row r="277" spans="1:10" ht="16" x14ac:dyDescent="0.2">
      <c r="A277" s="63"/>
      <c r="B277" s="75"/>
      <c r="C277" s="66"/>
      <c r="D277" s="173" t="s">
        <v>414</v>
      </c>
      <c r="E277" s="78">
        <v>10000</v>
      </c>
      <c r="F277" s="79">
        <v>0.35</v>
      </c>
      <c r="G277" s="79"/>
      <c r="H277" s="79">
        <f>F277</f>
        <v>0.35</v>
      </c>
      <c r="I277" s="79"/>
      <c r="J277" s="23"/>
    </row>
    <row r="278" spans="1:10" ht="16" x14ac:dyDescent="0.2">
      <c r="A278" s="63"/>
      <c r="B278" s="75"/>
      <c r="C278" s="66"/>
      <c r="D278" s="66"/>
      <c r="E278" s="78"/>
      <c r="F278" s="79"/>
      <c r="G278" s="79"/>
      <c r="H278" s="79"/>
      <c r="I278" s="79"/>
      <c r="J278" s="23"/>
    </row>
    <row r="279" spans="1:10" ht="16" x14ac:dyDescent="0.2">
      <c r="A279" s="63">
        <f>A274+1</f>
        <v>72</v>
      </c>
      <c r="B279" s="75" t="s">
        <v>307</v>
      </c>
      <c r="C279" s="66" t="s">
        <v>42</v>
      </c>
      <c r="D279" s="66" t="s">
        <v>411</v>
      </c>
      <c r="E279" s="78">
        <v>250000</v>
      </c>
      <c r="F279" s="79">
        <v>30.24</v>
      </c>
      <c r="G279" s="78">
        <f>H279-F279</f>
        <v>1.2600000000000016</v>
      </c>
      <c r="H279" s="79">
        <v>31.5</v>
      </c>
      <c r="I279" s="79">
        <f>SUM(H279:H284)</f>
        <v>78.77</v>
      </c>
      <c r="J279" s="23"/>
    </row>
    <row r="280" spans="1:10" ht="16" x14ac:dyDescent="0.2">
      <c r="A280" s="63"/>
      <c r="B280" s="75"/>
      <c r="C280" s="66"/>
      <c r="D280" s="173" t="s">
        <v>417</v>
      </c>
      <c r="E280" s="78">
        <v>50000</v>
      </c>
      <c r="F280" s="79">
        <v>22.05</v>
      </c>
      <c r="G280" s="79"/>
      <c r="H280" s="79">
        <f>F280</f>
        <v>22.05</v>
      </c>
      <c r="I280" s="79"/>
      <c r="J280" s="23"/>
    </row>
    <row r="281" spans="1:10" ht="16" x14ac:dyDescent="0.2">
      <c r="A281" s="63"/>
      <c r="B281" s="75"/>
      <c r="C281" s="66"/>
      <c r="D281" s="173" t="s">
        <v>412</v>
      </c>
      <c r="E281" s="78">
        <v>10000</v>
      </c>
      <c r="F281" s="79">
        <v>3.42</v>
      </c>
      <c r="G281" s="79"/>
      <c r="H281" s="79">
        <f>F281</f>
        <v>3.42</v>
      </c>
      <c r="I281" s="79"/>
      <c r="J281" s="23"/>
    </row>
    <row r="282" spans="1:10" ht="16" x14ac:dyDescent="0.2">
      <c r="A282" s="63"/>
      <c r="B282" s="75"/>
      <c r="C282" s="66"/>
      <c r="D282" s="173" t="s">
        <v>413</v>
      </c>
      <c r="E282" s="78">
        <v>250000</v>
      </c>
      <c r="F282" s="79">
        <v>10.45</v>
      </c>
      <c r="G282" s="79"/>
      <c r="H282" s="79">
        <f>F282</f>
        <v>10.45</v>
      </c>
      <c r="I282" s="79"/>
      <c r="J282" s="23"/>
    </row>
    <row r="283" spans="1:10" ht="16" x14ac:dyDescent="0.2">
      <c r="A283" s="63"/>
      <c r="B283" s="75"/>
      <c r="C283" s="66"/>
      <c r="D283" s="173" t="s">
        <v>418</v>
      </c>
      <c r="E283" s="78">
        <v>250000</v>
      </c>
      <c r="F283" s="79">
        <v>11</v>
      </c>
      <c r="G283" s="79"/>
      <c r="H283" s="79">
        <f>F283</f>
        <v>11</v>
      </c>
      <c r="I283" s="79"/>
      <c r="J283" s="23"/>
    </row>
    <row r="284" spans="1:10" ht="16" x14ac:dyDescent="0.2">
      <c r="A284" s="63"/>
      <c r="B284" s="75"/>
      <c r="C284" s="66"/>
      <c r="D284" s="173" t="s">
        <v>414</v>
      </c>
      <c r="E284" s="78">
        <v>10000</v>
      </c>
      <c r="F284" s="79">
        <v>0.35</v>
      </c>
      <c r="G284" s="79"/>
      <c r="H284" s="79">
        <f>F284</f>
        <v>0.35</v>
      </c>
      <c r="I284" s="79"/>
      <c r="J284" s="23"/>
    </row>
    <row r="285" spans="1:10" ht="16" x14ac:dyDescent="0.2">
      <c r="A285" s="63"/>
      <c r="B285" s="75"/>
      <c r="C285" s="66"/>
      <c r="D285" s="66"/>
      <c r="E285" s="79"/>
      <c r="F285" s="79"/>
      <c r="G285" s="79"/>
      <c r="H285" s="79"/>
      <c r="I285" s="79"/>
      <c r="J285" s="23"/>
    </row>
    <row r="286" spans="1:10" ht="16" x14ac:dyDescent="0.2">
      <c r="A286" s="63">
        <f>A279+1</f>
        <v>73</v>
      </c>
      <c r="B286" s="75" t="s">
        <v>308</v>
      </c>
      <c r="C286" s="66" t="s">
        <v>43</v>
      </c>
      <c r="D286" s="66" t="s">
        <v>411</v>
      </c>
      <c r="E286" s="79">
        <v>180000</v>
      </c>
      <c r="F286" s="79">
        <v>136.34</v>
      </c>
      <c r="G286" s="78">
        <f>H286-F286</f>
        <v>8.0200000000000102</v>
      </c>
      <c r="H286" s="79">
        <v>144.36000000000001</v>
      </c>
      <c r="I286" s="79">
        <f>SUM(H286:H289)</f>
        <v>179.56</v>
      </c>
      <c r="J286" s="23"/>
    </row>
    <row r="287" spans="1:10" ht="16" x14ac:dyDescent="0.2">
      <c r="A287" s="63"/>
      <c r="B287" s="75"/>
      <c r="C287" s="66"/>
      <c r="D287" s="66" t="s">
        <v>417</v>
      </c>
      <c r="E287" s="79">
        <v>10000</v>
      </c>
      <c r="F287" s="79">
        <v>19.760000000000002</v>
      </c>
      <c r="G287" s="79"/>
      <c r="H287" s="79">
        <f>F287</f>
        <v>19.760000000000002</v>
      </c>
      <c r="I287" s="79"/>
      <c r="J287" s="23"/>
    </row>
    <row r="288" spans="1:10" ht="16" x14ac:dyDescent="0.2">
      <c r="A288" s="63"/>
      <c r="B288" s="75"/>
      <c r="C288" s="66"/>
      <c r="D288" s="66" t="s">
        <v>413</v>
      </c>
      <c r="E288" s="79">
        <v>180000</v>
      </c>
      <c r="F288" s="79">
        <v>7.52</v>
      </c>
      <c r="G288" s="79"/>
      <c r="H288" s="79">
        <f>F288</f>
        <v>7.52</v>
      </c>
      <c r="I288" s="79"/>
      <c r="J288" s="23"/>
    </row>
    <row r="289" spans="1:10" ht="16" x14ac:dyDescent="0.2">
      <c r="A289" s="63"/>
      <c r="B289" s="75"/>
      <c r="C289" s="66"/>
      <c r="D289" s="66" t="s">
        <v>418</v>
      </c>
      <c r="E289" s="78">
        <v>180000</v>
      </c>
      <c r="F289" s="79">
        <v>7.92</v>
      </c>
      <c r="G289" s="79"/>
      <c r="H289" s="79">
        <f>F289</f>
        <v>7.92</v>
      </c>
      <c r="I289" s="79"/>
      <c r="J289" s="23"/>
    </row>
    <row r="290" spans="1:10" ht="16" x14ac:dyDescent="0.2">
      <c r="A290" s="63"/>
      <c r="B290" s="75"/>
      <c r="C290" s="66"/>
      <c r="D290" s="66"/>
      <c r="E290" s="79"/>
      <c r="F290" s="79"/>
      <c r="G290" s="79"/>
      <c r="H290" s="79"/>
      <c r="I290" s="79"/>
      <c r="J290" s="23"/>
    </row>
    <row r="291" spans="1:10" ht="16" x14ac:dyDescent="0.2">
      <c r="A291" s="63">
        <v>74</v>
      </c>
      <c r="B291" s="75" t="s">
        <v>339</v>
      </c>
      <c r="C291" s="66" t="s">
        <v>340</v>
      </c>
      <c r="D291" s="66" t="s">
        <v>411</v>
      </c>
      <c r="E291" s="78">
        <v>20000</v>
      </c>
      <c r="F291" s="78">
        <v>1.26</v>
      </c>
      <c r="G291" s="78">
        <f>H291-F291</f>
        <v>1.26</v>
      </c>
      <c r="H291" s="78">
        <v>2.52</v>
      </c>
      <c r="I291" s="78">
        <f>SUM(H291:H292)</f>
        <v>2.94</v>
      </c>
      <c r="J291" s="23"/>
    </row>
    <row r="292" spans="1:10" ht="16" x14ac:dyDescent="0.2">
      <c r="A292" s="63"/>
      <c r="B292" s="75"/>
      <c r="C292" s="66"/>
      <c r="D292" s="66" t="s">
        <v>413</v>
      </c>
      <c r="E292" s="78">
        <v>10000</v>
      </c>
      <c r="F292" s="78">
        <v>0.42</v>
      </c>
      <c r="G292" s="78"/>
      <c r="H292" s="78">
        <f>F292</f>
        <v>0.42</v>
      </c>
      <c r="I292" s="78"/>
      <c r="J292" s="23"/>
    </row>
    <row r="293" spans="1:10" ht="16" x14ac:dyDescent="0.2">
      <c r="A293" s="63"/>
      <c r="B293" s="75"/>
      <c r="C293" s="66"/>
      <c r="D293" s="66"/>
      <c r="E293" s="78"/>
      <c r="F293" s="78"/>
      <c r="G293" s="78"/>
      <c r="H293" s="78"/>
      <c r="I293" s="78"/>
      <c r="J293" s="23"/>
    </row>
    <row r="294" spans="1:10" ht="16" x14ac:dyDescent="0.2">
      <c r="A294" s="63">
        <f>A291+1</f>
        <v>75</v>
      </c>
      <c r="B294" s="75" t="s">
        <v>310</v>
      </c>
      <c r="C294" s="66" t="s">
        <v>44</v>
      </c>
      <c r="D294" s="66" t="s">
        <v>411</v>
      </c>
      <c r="E294" s="79">
        <v>10000</v>
      </c>
      <c r="F294" s="79">
        <v>0</v>
      </c>
      <c r="G294" s="78">
        <f>H294-F294</f>
        <v>8.02</v>
      </c>
      <c r="H294" s="79">
        <v>8.02</v>
      </c>
      <c r="I294" s="79">
        <f>SUM(H294:H295)</f>
        <v>8.44</v>
      </c>
      <c r="J294" s="23"/>
    </row>
    <row r="295" spans="1:10" ht="16" x14ac:dyDescent="0.2">
      <c r="A295" s="63"/>
      <c r="B295" s="75"/>
      <c r="C295" s="66"/>
      <c r="D295" s="66" t="s">
        <v>413</v>
      </c>
      <c r="E295" s="79">
        <v>10000</v>
      </c>
      <c r="F295" s="79">
        <v>0.42</v>
      </c>
      <c r="G295" s="79"/>
      <c r="H295" s="79">
        <f>F295</f>
        <v>0.42</v>
      </c>
      <c r="I295" s="79"/>
      <c r="J295" s="23"/>
    </row>
    <row r="296" spans="1:10" ht="16" x14ac:dyDescent="0.2">
      <c r="A296" s="63"/>
      <c r="B296" s="75"/>
      <c r="C296" s="66"/>
      <c r="D296" s="66"/>
      <c r="E296" s="79"/>
      <c r="F296" s="79"/>
      <c r="G296" s="79"/>
      <c r="H296" s="79"/>
      <c r="I296" s="79"/>
      <c r="J296" s="23"/>
    </row>
    <row r="297" spans="1:10" ht="16" x14ac:dyDescent="0.2">
      <c r="A297" s="63">
        <f>A294+1</f>
        <v>76</v>
      </c>
      <c r="B297" s="75" t="s">
        <v>311</v>
      </c>
      <c r="C297" s="66" t="s">
        <v>96</v>
      </c>
      <c r="D297" s="66" t="s">
        <v>411</v>
      </c>
      <c r="E297" s="79">
        <v>30000</v>
      </c>
      <c r="F297" s="79">
        <v>2.52</v>
      </c>
      <c r="G297" s="78">
        <f>H297-F297</f>
        <v>1.2599999999999998</v>
      </c>
      <c r="H297" s="79">
        <v>3.78</v>
      </c>
      <c r="I297" s="79">
        <f>SUM(H297:H298)</f>
        <v>4.2</v>
      </c>
      <c r="J297" s="23"/>
    </row>
    <row r="298" spans="1:10" ht="16" x14ac:dyDescent="0.2">
      <c r="A298" s="63"/>
      <c r="B298" s="75"/>
      <c r="C298" s="66"/>
      <c r="D298" s="66" t="s">
        <v>413</v>
      </c>
      <c r="E298" s="79">
        <v>10000</v>
      </c>
      <c r="F298" s="79">
        <v>0.42</v>
      </c>
      <c r="G298" s="79"/>
      <c r="H298" s="79">
        <f>F298</f>
        <v>0.42</v>
      </c>
      <c r="I298" s="79"/>
      <c r="J298" s="23"/>
    </row>
    <row r="299" spans="1:10" ht="16" x14ac:dyDescent="0.2">
      <c r="A299" s="63"/>
      <c r="B299" s="75"/>
      <c r="C299" s="66"/>
      <c r="D299" s="66"/>
      <c r="E299" s="79"/>
      <c r="F299" s="79"/>
      <c r="G299" s="79"/>
      <c r="H299" s="79"/>
      <c r="I299" s="79"/>
      <c r="J299" s="23"/>
    </row>
    <row r="300" spans="1:10" ht="16" x14ac:dyDescent="0.2">
      <c r="A300" s="63">
        <v>77</v>
      </c>
      <c r="B300" s="75" t="s">
        <v>498</v>
      </c>
      <c r="C300" s="66" t="s">
        <v>496</v>
      </c>
      <c r="D300" s="66" t="s">
        <v>411</v>
      </c>
      <c r="E300" s="79">
        <v>10000</v>
      </c>
      <c r="F300" s="79">
        <v>0</v>
      </c>
      <c r="G300" s="79">
        <v>0.91</v>
      </c>
      <c r="H300" s="79">
        <f>SUM(F300:G300)</f>
        <v>0.91</v>
      </c>
      <c r="I300" s="79">
        <f>H300</f>
        <v>0.91</v>
      </c>
      <c r="J300" s="23" t="s">
        <v>500</v>
      </c>
    </row>
    <row r="301" spans="1:10" ht="16" x14ac:dyDescent="0.2">
      <c r="A301" s="63"/>
      <c r="B301" s="75"/>
      <c r="C301" s="66"/>
      <c r="D301" s="66"/>
      <c r="E301" s="79"/>
      <c r="F301" s="79"/>
      <c r="G301" s="79"/>
      <c r="H301" s="79"/>
      <c r="I301" s="79"/>
      <c r="J301" s="23"/>
    </row>
    <row r="302" spans="1:10" ht="16" x14ac:dyDescent="0.2">
      <c r="A302" s="63">
        <v>78</v>
      </c>
      <c r="B302" s="75" t="s">
        <v>312</v>
      </c>
      <c r="C302" s="66" t="s">
        <v>137</v>
      </c>
      <c r="D302" s="66" t="s">
        <v>411</v>
      </c>
      <c r="E302" s="79">
        <v>100000</v>
      </c>
      <c r="F302" s="79">
        <f>H302-G302</f>
        <v>5.9399999999999995</v>
      </c>
      <c r="G302" s="78">
        <v>0.66</v>
      </c>
      <c r="H302" s="79">
        <v>6.6</v>
      </c>
      <c r="I302" s="79">
        <f>SUM(H302:H303)</f>
        <v>10.78</v>
      </c>
      <c r="J302" s="23"/>
    </row>
    <row r="303" spans="1:10" ht="16" x14ac:dyDescent="0.2">
      <c r="A303" s="63"/>
      <c r="B303" s="75"/>
      <c r="C303" s="66"/>
      <c r="D303" s="66" t="s">
        <v>413</v>
      </c>
      <c r="E303" s="79">
        <v>100000</v>
      </c>
      <c r="F303" s="79">
        <v>4.18</v>
      </c>
      <c r="G303" s="79"/>
      <c r="H303" s="79">
        <f>F303</f>
        <v>4.18</v>
      </c>
      <c r="I303" s="79"/>
      <c r="J303" s="23"/>
    </row>
    <row r="304" spans="1:10" ht="16" x14ac:dyDescent="0.2">
      <c r="A304" s="63"/>
      <c r="B304" s="75"/>
      <c r="C304" s="66"/>
      <c r="D304" s="66"/>
      <c r="E304" s="79"/>
      <c r="F304" s="79"/>
      <c r="G304" s="79"/>
      <c r="H304" s="79"/>
      <c r="I304" s="79"/>
      <c r="J304" s="23"/>
    </row>
    <row r="305" spans="1:10" ht="16" x14ac:dyDescent="0.2">
      <c r="A305" s="63">
        <f>A302+1</f>
        <v>79</v>
      </c>
      <c r="B305" s="75" t="s">
        <v>313</v>
      </c>
      <c r="C305" s="66" t="s">
        <v>45</v>
      </c>
      <c r="D305" s="66" t="s">
        <v>411</v>
      </c>
      <c r="E305" s="78">
        <v>10000</v>
      </c>
      <c r="F305" s="78">
        <v>0</v>
      </c>
      <c r="G305" s="78">
        <v>2.0099999999999998</v>
      </c>
      <c r="H305" s="78">
        <v>2.0099999999999998</v>
      </c>
      <c r="I305" s="78">
        <f>H305</f>
        <v>2.0099999999999998</v>
      </c>
      <c r="J305" s="211"/>
    </row>
    <row r="306" spans="1:10" ht="16" x14ac:dyDescent="0.2">
      <c r="A306" s="63"/>
      <c r="B306" s="75"/>
      <c r="C306" s="66"/>
      <c r="D306" s="66"/>
      <c r="E306" s="79"/>
      <c r="F306" s="79"/>
      <c r="G306" s="79"/>
      <c r="H306" s="79"/>
      <c r="I306" s="79"/>
      <c r="J306" s="23"/>
    </row>
    <row r="307" spans="1:10" ht="16" x14ac:dyDescent="0.2">
      <c r="A307" s="63">
        <f>A305+1</f>
        <v>80</v>
      </c>
      <c r="B307" s="75" t="s">
        <v>314</v>
      </c>
      <c r="C307" s="66" t="s">
        <v>230</v>
      </c>
      <c r="D307" s="66" t="s">
        <v>411</v>
      </c>
      <c r="E307" s="79">
        <v>100000</v>
      </c>
      <c r="F307" s="79">
        <v>27.72</v>
      </c>
      <c r="G307" s="78">
        <f>H307-F307</f>
        <v>3.0800000000000018</v>
      </c>
      <c r="H307" s="79">
        <v>30.8</v>
      </c>
      <c r="I307" s="79">
        <f>SUM(H307:H311)</f>
        <v>65.819999999999993</v>
      </c>
      <c r="J307" s="23"/>
    </row>
    <row r="308" spans="1:10" ht="16" x14ac:dyDescent="0.2">
      <c r="A308" s="63"/>
      <c r="B308" s="75"/>
      <c r="C308" s="66"/>
      <c r="D308" s="66" t="s">
        <v>417</v>
      </c>
      <c r="E308" s="79">
        <v>50000</v>
      </c>
      <c r="F308" s="79">
        <v>22.05</v>
      </c>
      <c r="G308" s="79"/>
      <c r="H308" s="79">
        <f>F308</f>
        <v>22.05</v>
      </c>
      <c r="I308" s="79"/>
      <c r="J308" s="23"/>
    </row>
    <row r="309" spans="1:10" ht="16" x14ac:dyDescent="0.2">
      <c r="A309" s="63"/>
      <c r="B309" s="75"/>
      <c r="C309" s="66"/>
      <c r="D309" s="66" t="s">
        <v>412</v>
      </c>
      <c r="E309" s="79">
        <v>10000</v>
      </c>
      <c r="F309" s="79">
        <v>3.42</v>
      </c>
      <c r="G309" s="79"/>
      <c r="H309" s="79">
        <f>F309</f>
        <v>3.42</v>
      </c>
      <c r="I309" s="79"/>
      <c r="J309" s="23"/>
    </row>
    <row r="310" spans="1:10" ht="16" x14ac:dyDescent="0.2">
      <c r="A310" s="63"/>
      <c r="B310" s="75"/>
      <c r="C310" s="66"/>
      <c r="D310" s="66" t="s">
        <v>413</v>
      </c>
      <c r="E310" s="79">
        <v>220000</v>
      </c>
      <c r="F310" s="79">
        <v>9.1999999999999993</v>
      </c>
      <c r="G310" s="79"/>
      <c r="H310" s="79">
        <f>F310</f>
        <v>9.1999999999999993</v>
      </c>
      <c r="I310" s="79"/>
      <c r="J310" s="23"/>
    </row>
    <row r="311" spans="1:10" ht="16" x14ac:dyDescent="0.2">
      <c r="A311" s="63"/>
      <c r="B311" s="75"/>
      <c r="C311" s="66"/>
      <c r="D311" s="66" t="s">
        <v>414</v>
      </c>
      <c r="E311" s="79">
        <v>10000</v>
      </c>
      <c r="F311" s="79">
        <v>0.35</v>
      </c>
      <c r="G311" s="79"/>
      <c r="H311" s="79">
        <f>F311</f>
        <v>0.35</v>
      </c>
      <c r="I311" s="79"/>
      <c r="J311" s="23"/>
    </row>
    <row r="312" spans="1:10" ht="16" x14ac:dyDescent="0.2">
      <c r="A312" s="63"/>
      <c r="B312" s="75"/>
      <c r="C312" s="66"/>
      <c r="D312" s="66"/>
      <c r="E312" s="79"/>
      <c r="F312" s="79"/>
      <c r="G312" s="79"/>
      <c r="H312" s="79"/>
      <c r="I312" s="79"/>
      <c r="J312" s="23"/>
    </row>
    <row r="313" spans="1:10" ht="16" x14ac:dyDescent="0.2">
      <c r="A313" s="63">
        <f>A307+1</f>
        <v>81</v>
      </c>
      <c r="B313" s="75" t="s">
        <v>315</v>
      </c>
      <c r="C313" s="66" t="s">
        <v>334</v>
      </c>
      <c r="D313" s="66" t="s">
        <v>411</v>
      </c>
      <c r="E313" s="78">
        <v>80000</v>
      </c>
      <c r="F313" s="78">
        <f>H313-G313</f>
        <v>21.560000000000002</v>
      </c>
      <c r="G313" s="78">
        <v>3.08</v>
      </c>
      <c r="H313" s="78">
        <v>24.64</v>
      </c>
      <c r="I313" s="78">
        <f>SUM(H313:H318)</f>
        <v>72.259999999999991</v>
      </c>
      <c r="J313" s="23"/>
    </row>
    <row r="314" spans="1:10" ht="16" x14ac:dyDescent="0.2">
      <c r="A314" s="63"/>
      <c r="B314" s="75"/>
      <c r="C314" s="66"/>
      <c r="D314" s="173" t="s">
        <v>417</v>
      </c>
      <c r="E314" s="78">
        <v>50000</v>
      </c>
      <c r="F314" s="78">
        <v>14.15</v>
      </c>
      <c r="G314" s="78"/>
      <c r="H314" s="78">
        <f>F314</f>
        <v>14.15</v>
      </c>
      <c r="I314" s="78"/>
      <c r="J314" s="91"/>
    </row>
    <row r="315" spans="1:10" ht="16" x14ac:dyDescent="0.2">
      <c r="A315" s="63"/>
      <c r="B315" s="75"/>
      <c r="C315" s="66"/>
      <c r="D315" s="173" t="s">
        <v>412</v>
      </c>
      <c r="E315" s="78">
        <v>10000</v>
      </c>
      <c r="F315" s="78">
        <v>3.42</v>
      </c>
      <c r="G315" s="78"/>
      <c r="H315" s="78">
        <f>F315</f>
        <v>3.42</v>
      </c>
      <c r="I315" s="78"/>
      <c r="J315" s="91"/>
    </row>
    <row r="316" spans="1:10" ht="16" x14ac:dyDescent="0.2">
      <c r="A316" s="63"/>
      <c r="B316" s="75"/>
      <c r="C316" s="66"/>
      <c r="D316" s="173" t="s">
        <v>413</v>
      </c>
      <c r="E316" s="78">
        <v>500000</v>
      </c>
      <c r="F316" s="78">
        <v>20.9</v>
      </c>
      <c r="G316" s="78"/>
      <c r="H316" s="78">
        <f>F316</f>
        <v>20.9</v>
      </c>
      <c r="I316" s="78"/>
      <c r="J316" s="91"/>
    </row>
    <row r="317" spans="1:10" ht="16" x14ac:dyDescent="0.2">
      <c r="A317" s="63"/>
      <c r="B317" s="75"/>
      <c r="C317" s="66"/>
      <c r="D317" s="173" t="s">
        <v>418</v>
      </c>
      <c r="E317" s="78">
        <v>200000</v>
      </c>
      <c r="F317" s="78">
        <v>8.8000000000000007</v>
      </c>
      <c r="G317" s="78"/>
      <c r="H317" s="78">
        <f>F317</f>
        <v>8.8000000000000007</v>
      </c>
      <c r="I317" s="78"/>
      <c r="J317" s="91"/>
    </row>
    <row r="318" spans="1:10" ht="16" x14ac:dyDescent="0.2">
      <c r="A318" s="63"/>
      <c r="B318" s="75"/>
      <c r="C318" s="66"/>
      <c r="D318" s="173" t="s">
        <v>414</v>
      </c>
      <c r="E318" s="78">
        <v>10000</v>
      </c>
      <c r="F318" s="79">
        <v>0.35</v>
      </c>
      <c r="G318" s="79"/>
      <c r="H318" s="79">
        <f>F318</f>
        <v>0.35</v>
      </c>
      <c r="I318" s="79"/>
      <c r="J318" s="91"/>
    </row>
    <row r="319" spans="1:10" ht="16" x14ac:dyDescent="0.2">
      <c r="A319" s="63"/>
      <c r="B319" s="75"/>
      <c r="C319" s="66"/>
      <c r="D319" s="66"/>
      <c r="E319" s="78"/>
      <c r="F319" s="79"/>
      <c r="G319" s="79"/>
      <c r="H319" s="79"/>
      <c r="I319" s="79"/>
      <c r="J319" s="91"/>
    </row>
    <row r="320" spans="1:10" ht="16" x14ac:dyDescent="0.2">
      <c r="A320" s="63">
        <f>A313+1</f>
        <v>82</v>
      </c>
      <c r="B320" s="75" t="s">
        <v>316</v>
      </c>
      <c r="C320" s="66" t="s">
        <v>182</v>
      </c>
      <c r="D320" s="66" t="s">
        <v>411</v>
      </c>
      <c r="E320" s="78">
        <v>10000</v>
      </c>
      <c r="F320" s="78">
        <v>0</v>
      </c>
      <c r="G320" s="78">
        <f>H320-F320</f>
        <v>0.91</v>
      </c>
      <c r="H320" s="78">
        <v>0.91</v>
      </c>
      <c r="I320" s="78">
        <f>SUM(H320:H321)</f>
        <v>1.54</v>
      </c>
      <c r="J320" s="104"/>
    </row>
    <row r="321" spans="1:10" ht="16" x14ac:dyDescent="0.2">
      <c r="A321" s="63"/>
      <c r="B321" s="75"/>
      <c r="C321" s="66"/>
      <c r="D321" s="66" t="s">
        <v>417</v>
      </c>
      <c r="E321" s="78">
        <v>5000</v>
      </c>
      <c r="F321" s="78">
        <v>0.63</v>
      </c>
      <c r="G321" s="78"/>
      <c r="H321" s="78">
        <f>F321</f>
        <v>0.63</v>
      </c>
      <c r="I321" s="78"/>
      <c r="J321" s="104"/>
    </row>
    <row r="322" spans="1:10" ht="16" x14ac:dyDescent="0.2">
      <c r="A322" s="63"/>
      <c r="B322" s="75"/>
      <c r="C322" s="66"/>
      <c r="D322" s="66"/>
      <c r="E322" s="78"/>
      <c r="F322" s="78"/>
      <c r="G322" s="78"/>
      <c r="H322" s="78"/>
      <c r="I322" s="78"/>
      <c r="J322" s="104"/>
    </row>
    <row r="323" spans="1:10" ht="16" x14ac:dyDescent="0.2">
      <c r="A323" s="63">
        <f>A320+1</f>
        <v>83</v>
      </c>
      <c r="B323" s="75" t="s">
        <v>350</v>
      </c>
      <c r="C323" s="66" t="s">
        <v>366</v>
      </c>
      <c r="D323" s="66" t="s">
        <v>411</v>
      </c>
      <c r="E323" s="78">
        <v>10000</v>
      </c>
      <c r="F323" s="78">
        <v>0</v>
      </c>
      <c r="G323" s="78">
        <f>H323-F323</f>
        <v>3.08</v>
      </c>
      <c r="H323" s="78">
        <v>3.08</v>
      </c>
      <c r="I323" s="78">
        <f>SUM(H323:H328)</f>
        <v>19.840000000000003</v>
      </c>
      <c r="J323" s="104"/>
    </row>
    <row r="324" spans="1:10" ht="16" x14ac:dyDescent="0.2">
      <c r="A324" s="63"/>
      <c r="B324" s="75"/>
      <c r="C324" s="66"/>
      <c r="D324" s="173" t="s">
        <v>417</v>
      </c>
      <c r="E324" s="78">
        <v>10000</v>
      </c>
      <c r="F324" s="78">
        <v>4.41</v>
      </c>
      <c r="G324" s="78"/>
      <c r="H324" s="78">
        <f>F324</f>
        <v>4.41</v>
      </c>
      <c r="I324" s="78"/>
      <c r="J324" s="211"/>
    </row>
    <row r="325" spans="1:10" ht="16" x14ac:dyDescent="0.2">
      <c r="A325" s="63"/>
      <c r="B325" s="75"/>
      <c r="C325" s="66"/>
      <c r="D325" s="173" t="s">
        <v>412</v>
      </c>
      <c r="E325" s="78">
        <v>10000</v>
      </c>
      <c r="F325" s="78">
        <v>3.42</v>
      </c>
      <c r="G325" s="78"/>
      <c r="H325" s="78">
        <f>F325</f>
        <v>3.42</v>
      </c>
      <c r="I325" s="78"/>
      <c r="J325" s="104"/>
    </row>
    <row r="326" spans="1:10" ht="16" x14ac:dyDescent="0.2">
      <c r="A326" s="63"/>
      <c r="B326" s="75"/>
      <c r="C326" s="66"/>
      <c r="D326" s="173" t="s">
        <v>413</v>
      </c>
      <c r="E326" s="78">
        <v>100000</v>
      </c>
      <c r="F326" s="78">
        <v>4.18</v>
      </c>
      <c r="G326" s="78"/>
      <c r="H326" s="78">
        <f>F326</f>
        <v>4.18</v>
      </c>
      <c r="I326" s="78"/>
      <c r="J326" s="104"/>
    </row>
    <row r="327" spans="1:10" ht="16" x14ac:dyDescent="0.2">
      <c r="A327" s="63"/>
      <c r="B327" s="75"/>
      <c r="C327" s="66"/>
      <c r="D327" s="173" t="s">
        <v>418</v>
      </c>
      <c r="E327" s="78">
        <v>100000</v>
      </c>
      <c r="F327" s="78">
        <v>4.4000000000000004</v>
      </c>
      <c r="G327" s="78"/>
      <c r="H327" s="78">
        <f>F327</f>
        <v>4.4000000000000004</v>
      </c>
      <c r="I327" s="78"/>
      <c r="J327" s="104"/>
    </row>
    <row r="328" spans="1:10" ht="16" x14ac:dyDescent="0.2">
      <c r="A328" s="63"/>
      <c r="B328" s="75"/>
      <c r="C328" s="66"/>
      <c r="D328" s="173" t="s">
        <v>414</v>
      </c>
      <c r="E328" s="78">
        <v>10000</v>
      </c>
      <c r="F328" s="78">
        <v>0.35</v>
      </c>
      <c r="G328" s="78"/>
      <c r="H328" s="78">
        <f>F328</f>
        <v>0.35</v>
      </c>
      <c r="I328" s="78"/>
      <c r="J328" s="104"/>
    </row>
    <row r="329" spans="1:10" ht="16" x14ac:dyDescent="0.2">
      <c r="A329" s="63"/>
      <c r="B329" s="75"/>
      <c r="C329" s="66"/>
      <c r="D329" s="66"/>
      <c r="E329" s="78"/>
      <c r="F329" s="78"/>
      <c r="G329" s="78"/>
      <c r="H329" s="78"/>
      <c r="I329" s="78"/>
      <c r="J329" s="104"/>
    </row>
    <row r="330" spans="1:10" ht="16" x14ac:dyDescent="0.2">
      <c r="A330" s="63">
        <f>A323+1</f>
        <v>84</v>
      </c>
      <c r="B330" s="75" t="s">
        <v>317</v>
      </c>
      <c r="C330" s="66" t="s">
        <v>100</v>
      </c>
      <c r="D330" s="66" t="s">
        <v>411</v>
      </c>
      <c r="E330" s="79">
        <v>10000</v>
      </c>
      <c r="F330" s="79">
        <v>0</v>
      </c>
      <c r="G330" s="78">
        <f>H330-F330</f>
        <v>0.66</v>
      </c>
      <c r="H330" s="79">
        <v>0.66</v>
      </c>
      <c r="I330" s="79">
        <f>SUM(H330:H331)</f>
        <v>2.75</v>
      </c>
      <c r="J330" s="23"/>
    </row>
    <row r="331" spans="1:10" ht="16" x14ac:dyDescent="0.2">
      <c r="A331" s="63"/>
      <c r="B331" s="75"/>
      <c r="C331" s="66"/>
      <c r="D331" s="66" t="s">
        <v>413</v>
      </c>
      <c r="E331" s="79">
        <v>50000</v>
      </c>
      <c r="F331" s="79">
        <v>2.09</v>
      </c>
      <c r="G331" s="79"/>
      <c r="H331" s="79">
        <f>F331</f>
        <v>2.09</v>
      </c>
      <c r="I331" s="79"/>
      <c r="J331" s="23"/>
    </row>
    <row r="332" spans="1:10" ht="16" x14ac:dyDescent="0.2">
      <c r="A332" s="63"/>
      <c r="B332" s="75"/>
      <c r="C332" s="66"/>
      <c r="D332" s="66"/>
      <c r="E332" s="79"/>
      <c r="F332" s="79"/>
      <c r="G332" s="79"/>
      <c r="H332" s="79"/>
      <c r="I332" s="79"/>
      <c r="J332" s="23"/>
    </row>
    <row r="333" spans="1:10" ht="16" x14ac:dyDescent="0.2">
      <c r="A333" s="63"/>
      <c r="B333" s="75" t="s">
        <v>442</v>
      </c>
      <c r="C333" s="66" t="s">
        <v>437</v>
      </c>
      <c r="D333" s="66" t="s">
        <v>411</v>
      </c>
      <c r="E333" s="78">
        <v>100000</v>
      </c>
      <c r="F333" s="78">
        <f>H333-G333</f>
        <v>5.9399999999999995</v>
      </c>
      <c r="G333" s="78">
        <v>0.66</v>
      </c>
      <c r="H333" s="78">
        <v>6.6</v>
      </c>
      <c r="I333" s="78">
        <f>SUM(H333:H334)</f>
        <v>10.78</v>
      </c>
      <c r="J333" s="23"/>
    </row>
    <row r="334" spans="1:10" ht="16" x14ac:dyDescent="0.2">
      <c r="A334" s="63"/>
      <c r="B334" s="75"/>
      <c r="C334" s="66"/>
      <c r="D334" s="66" t="s">
        <v>413</v>
      </c>
      <c r="E334" s="78">
        <v>100000</v>
      </c>
      <c r="F334" s="78">
        <v>4.18</v>
      </c>
      <c r="G334" s="78"/>
      <c r="H334" s="78">
        <f>F334</f>
        <v>4.18</v>
      </c>
      <c r="I334" s="223"/>
      <c r="J334" s="23"/>
    </row>
    <row r="335" spans="1:10" ht="16" x14ac:dyDescent="0.2">
      <c r="A335" s="63"/>
      <c r="B335" s="75"/>
      <c r="C335" s="66"/>
      <c r="D335" s="66"/>
      <c r="E335" s="79"/>
      <c r="F335" s="79"/>
      <c r="G335" s="79"/>
      <c r="H335" s="79"/>
      <c r="J335" s="23"/>
    </row>
    <row r="336" spans="1:10" ht="16" x14ac:dyDescent="0.2">
      <c r="A336" s="63">
        <v>84</v>
      </c>
      <c r="B336" s="75" t="s">
        <v>318</v>
      </c>
      <c r="C336" s="66" t="s">
        <v>231</v>
      </c>
      <c r="D336" s="66" t="s">
        <v>411</v>
      </c>
      <c r="E336" s="78">
        <v>250000</v>
      </c>
      <c r="F336" s="78">
        <f>H336-G336</f>
        <v>48.24</v>
      </c>
      <c r="G336" s="78">
        <v>2.0099999999999998</v>
      </c>
      <c r="H336" s="78">
        <v>50.25</v>
      </c>
      <c r="I336" s="78">
        <f>SUM(H336:H341)</f>
        <v>89.62</v>
      </c>
      <c r="J336" s="211"/>
    </row>
    <row r="337" spans="1:10" ht="16" x14ac:dyDescent="0.2">
      <c r="A337" s="63"/>
      <c r="B337" s="75"/>
      <c r="C337" s="66"/>
      <c r="D337" s="173" t="s">
        <v>417</v>
      </c>
      <c r="E337" s="78">
        <v>50000</v>
      </c>
      <c r="F337" s="78">
        <v>14.15</v>
      </c>
      <c r="G337" s="78"/>
      <c r="H337" s="78">
        <f>F337</f>
        <v>14.15</v>
      </c>
      <c r="I337" s="78"/>
      <c r="J337" s="23"/>
    </row>
    <row r="338" spans="1:10" ht="16" x14ac:dyDescent="0.2">
      <c r="A338" s="63"/>
      <c r="B338" s="75"/>
      <c r="C338" s="66"/>
      <c r="D338" s="173" t="s">
        <v>412</v>
      </c>
      <c r="E338" s="78">
        <v>10000</v>
      </c>
      <c r="F338" s="78">
        <v>3.42</v>
      </c>
      <c r="G338" s="78"/>
      <c r="H338" s="78">
        <f>F338</f>
        <v>3.42</v>
      </c>
      <c r="I338" s="78"/>
      <c r="J338" s="23"/>
    </row>
    <row r="339" spans="1:10" ht="16" x14ac:dyDescent="0.2">
      <c r="A339" s="63"/>
      <c r="B339" s="75"/>
      <c r="C339" s="66"/>
      <c r="D339" s="173" t="s">
        <v>413</v>
      </c>
      <c r="E339" s="79">
        <v>250000</v>
      </c>
      <c r="F339" s="79">
        <v>10.45</v>
      </c>
      <c r="G339" s="79"/>
      <c r="H339" s="79">
        <f>F339</f>
        <v>10.45</v>
      </c>
      <c r="I339" s="79"/>
      <c r="J339" s="23"/>
    </row>
    <row r="340" spans="1:10" ht="16" x14ac:dyDescent="0.2">
      <c r="A340" s="63"/>
      <c r="B340" s="75"/>
      <c r="C340" s="66"/>
      <c r="D340" s="173" t="s">
        <v>418</v>
      </c>
      <c r="E340" s="78">
        <v>250000</v>
      </c>
      <c r="F340" s="79">
        <v>11</v>
      </c>
      <c r="G340" s="79"/>
      <c r="H340" s="79">
        <f>F340</f>
        <v>11</v>
      </c>
      <c r="I340" s="79"/>
      <c r="J340" s="23"/>
    </row>
    <row r="341" spans="1:10" ht="16" x14ac:dyDescent="0.2">
      <c r="A341" s="63"/>
      <c r="B341" s="75"/>
      <c r="C341" s="66"/>
      <c r="D341" s="173" t="s">
        <v>414</v>
      </c>
      <c r="E341" s="78">
        <v>10000</v>
      </c>
      <c r="F341" s="79">
        <v>0.35</v>
      </c>
      <c r="G341" s="79"/>
      <c r="H341" s="79">
        <f>F341</f>
        <v>0.35</v>
      </c>
      <c r="I341" s="79"/>
      <c r="J341" s="23"/>
    </row>
    <row r="342" spans="1:10" ht="16" x14ac:dyDescent="0.2">
      <c r="A342" s="63"/>
      <c r="B342" s="75"/>
      <c r="C342" s="66"/>
      <c r="D342" s="66"/>
      <c r="E342" s="78"/>
      <c r="F342" s="79"/>
      <c r="G342" s="79"/>
      <c r="H342" s="79"/>
      <c r="I342" s="79"/>
      <c r="J342" s="23"/>
    </row>
    <row r="343" spans="1:10" ht="16" x14ac:dyDescent="0.2">
      <c r="A343" s="63">
        <v>85</v>
      </c>
      <c r="B343" s="75" t="s">
        <v>319</v>
      </c>
      <c r="C343" s="66" t="s">
        <v>206</v>
      </c>
      <c r="D343" s="66" t="s">
        <v>411</v>
      </c>
      <c r="E343" s="78">
        <v>180000</v>
      </c>
      <c r="F343" s="79">
        <v>15.47</v>
      </c>
      <c r="G343" s="78">
        <f>H343-F343</f>
        <v>0.90999999999999837</v>
      </c>
      <c r="H343" s="79">
        <v>16.38</v>
      </c>
      <c r="I343" s="79">
        <f>SUM(H343:H348)</f>
        <v>86.529999999999987</v>
      </c>
      <c r="J343" s="23"/>
    </row>
    <row r="344" spans="1:10" ht="16" x14ac:dyDescent="0.2">
      <c r="A344" s="63"/>
      <c r="B344" s="75"/>
      <c r="C344" s="66"/>
      <c r="D344" s="173" t="s">
        <v>417</v>
      </c>
      <c r="E344" s="78">
        <v>50000</v>
      </c>
      <c r="F344" s="79">
        <v>50.94</v>
      </c>
      <c r="G344" s="79"/>
      <c r="H344" s="79">
        <f>F344</f>
        <v>50.94</v>
      </c>
      <c r="I344" s="79"/>
      <c r="J344" s="23"/>
    </row>
    <row r="345" spans="1:10" ht="16" x14ac:dyDescent="0.2">
      <c r="A345" s="63"/>
      <c r="B345" s="75"/>
      <c r="C345" s="66"/>
      <c r="D345" s="173" t="s">
        <v>412</v>
      </c>
      <c r="E345" s="78">
        <v>10000</v>
      </c>
      <c r="F345" s="79">
        <v>3.42</v>
      </c>
      <c r="G345" s="79"/>
      <c r="H345" s="79">
        <f>F345</f>
        <v>3.42</v>
      </c>
      <c r="I345" s="79"/>
      <c r="J345" s="23"/>
    </row>
    <row r="346" spans="1:10" ht="16" x14ac:dyDescent="0.2">
      <c r="A346" s="63"/>
      <c r="B346" s="75"/>
      <c r="C346" s="66"/>
      <c r="D346" s="173" t="s">
        <v>413</v>
      </c>
      <c r="E346" s="78">
        <v>180000</v>
      </c>
      <c r="F346" s="79">
        <v>7.52</v>
      </c>
      <c r="G346" s="79"/>
      <c r="H346" s="79">
        <f>F346</f>
        <v>7.52</v>
      </c>
      <c r="I346" s="79"/>
      <c r="J346" s="23"/>
    </row>
    <row r="347" spans="1:10" ht="16" x14ac:dyDescent="0.2">
      <c r="A347" s="63"/>
      <c r="B347" s="75"/>
      <c r="C347" s="66"/>
      <c r="D347" s="173" t="s">
        <v>418</v>
      </c>
      <c r="E347" s="78">
        <v>180000</v>
      </c>
      <c r="F347" s="79">
        <v>7.92</v>
      </c>
      <c r="G347" s="79"/>
      <c r="H347" s="79">
        <f>F347</f>
        <v>7.92</v>
      </c>
      <c r="I347" s="79"/>
      <c r="J347" s="23"/>
    </row>
    <row r="348" spans="1:10" ht="16" x14ac:dyDescent="0.2">
      <c r="A348" s="63"/>
      <c r="B348" s="75"/>
      <c r="C348" s="66"/>
      <c r="D348" s="173" t="s">
        <v>414</v>
      </c>
      <c r="E348" s="78">
        <v>10000</v>
      </c>
      <c r="F348" s="79">
        <v>0.35</v>
      </c>
      <c r="G348" s="79"/>
      <c r="H348" s="79">
        <f>F348</f>
        <v>0.35</v>
      </c>
      <c r="I348" s="79"/>
      <c r="J348" s="23"/>
    </row>
    <row r="349" spans="1:10" ht="16" x14ac:dyDescent="0.2">
      <c r="A349" s="63"/>
      <c r="B349" s="75"/>
      <c r="C349" s="66"/>
      <c r="D349" s="66"/>
      <c r="E349" s="78"/>
      <c r="F349" s="79"/>
      <c r="G349" s="79"/>
      <c r="H349" s="79"/>
      <c r="I349" s="79"/>
      <c r="J349" s="23"/>
    </row>
    <row r="350" spans="1:10" ht="16" x14ac:dyDescent="0.2">
      <c r="A350" s="63">
        <f>A343+1</f>
        <v>86</v>
      </c>
      <c r="B350" s="75" t="s">
        <v>320</v>
      </c>
      <c r="C350" s="66" t="s">
        <v>204</v>
      </c>
      <c r="D350" s="66" t="s">
        <v>411</v>
      </c>
      <c r="E350" s="78">
        <v>180000</v>
      </c>
      <c r="F350" s="79">
        <v>21.42</v>
      </c>
      <c r="G350" s="78">
        <f>H350-F350</f>
        <v>1.259999999999998</v>
      </c>
      <c r="H350" s="79">
        <v>22.68</v>
      </c>
      <c r="I350" s="79">
        <f>SUM(H350:H355)</f>
        <v>110.12</v>
      </c>
      <c r="J350" s="23"/>
    </row>
    <row r="351" spans="1:10" ht="16" x14ac:dyDescent="0.2">
      <c r="A351" s="63"/>
      <c r="B351" s="75"/>
      <c r="C351" s="66"/>
      <c r="D351" s="173" t="s">
        <v>417</v>
      </c>
      <c r="E351" s="78">
        <v>180000</v>
      </c>
      <c r="F351" s="79">
        <v>79.38</v>
      </c>
      <c r="G351" s="79"/>
      <c r="H351" s="79">
        <f>F351</f>
        <v>79.38</v>
      </c>
      <c r="I351" s="79"/>
      <c r="J351" s="23"/>
    </row>
    <row r="352" spans="1:10" ht="16" x14ac:dyDescent="0.2">
      <c r="A352" s="63"/>
      <c r="B352" s="75"/>
      <c r="C352" s="66"/>
      <c r="D352" s="173" t="s">
        <v>412</v>
      </c>
      <c r="E352" s="78">
        <v>10000</v>
      </c>
      <c r="F352" s="79">
        <v>3.42</v>
      </c>
      <c r="G352" s="79"/>
      <c r="H352" s="79">
        <f>F352</f>
        <v>3.42</v>
      </c>
      <c r="I352" s="79"/>
      <c r="J352" s="23"/>
    </row>
    <row r="353" spans="1:10" ht="16" x14ac:dyDescent="0.2">
      <c r="A353" s="63"/>
      <c r="B353" s="75"/>
      <c r="C353" s="66"/>
      <c r="D353" s="173" t="s">
        <v>413</v>
      </c>
      <c r="E353" s="78">
        <v>50000</v>
      </c>
      <c r="F353" s="79">
        <v>2.09</v>
      </c>
      <c r="G353" s="79"/>
      <c r="H353" s="79">
        <f>F353</f>
        <v>2.09</v>
      </c>
      <c r="I353" s="79"/>
      <c r="J353" s="23"/>
    </row>
    <row r="354" spans="1:10" ht="16" x14ac:dyDescent="0.2">
      <c r="A354" s="63"/>
      <c r="B354" s="75"/>
      <c r="C354" s="66"/>
      <c r="D354" s="173" t="s">
        <v>418</v>
      </c>
      <c r="E354" s="78">
        <v>50000</v>
      </c>
      <c r="F354" s="79">
        <v>2.2000000000000002</v>
      </c>
      <c r="G354" s="79"/>
      <c r="H354" s="79">
        <f>F354</f>
        <v>2.2000000000000002</v>
      </c>
      <c r="I354" s="79"/>
      <c r="J354" s="23"/>
    </row>
    <row r="355" spans="1:10" ht="16" x14ac:dyDescent="0.2">
      <c r="A355" s="63"/>
      <c r="B355" s="75"/>
      <c r="C355" s="66"/>
      <c r="D355" s="173" t="s">
        <v>414</v>
      </c>
      <c r="E355" s="78">
        <v>10000</v>
      </c>
      <c r="F355" s="79">
        <v>0.35</v>
      </c>
      <c r="G355" s="79"/>
      <c r="H355" s="79">
        <f>F355</f>
        <v>0.35</v>
      </c>
      <c r="I355" s="79"/>
      <c r="J355" s="23"/>
    </row>
    <row r="356" spans="1:10" ht="16" x14ac:dyDescent="0.2">
      <c r="A356" s="63"/>
      <c r="B356" s="75"/>
      <c r="C356" s="66"/>
      <c r="D356" s="173"/>
      <c r="E356" s="78"/>
      <c r="F356" s="79"/>
      <c r="G356" s="79"/>
      <c r="H356" s="79"/>
      <c r="I356" s="79"/>
      <c r="J356" s="23"/>
    </row>
    <row r="357" spans="1:10" ht="16" x14ac:dyDescent="0.2">
      <c r="A357" s="63">
        <v>87</v>
      </c>
      <c r="B357" s="75" t="s">
        <v>454</v>
      </c>
      <c r="C357" s="66" t="s">
        <v>451</v>
      </c>
      <c r="D357" s="173" t="s">
        <v>411</v>
      </c>
      <c r="E357" s="78">
        <v>250000</v>
      </c>
      <c r="F357" s="78">
        <f>H357-G357</f>
        <v>15.84</v>
      </c>
      <c r="G357" s="78">
        <v>0.66</v>
      </c>
      <c r="H357" s="78">
        <v>16.5</v>
      </c>
      <c r="I357" s="78">
        <f>SUM(H357:H358)</f>
        <v>29.46</v>
      </c>
      <c r="J357" s="23"/>
    </row>
    <row r="358" spans="1:10" ht="16" x14ac:dyDescent="0.2">
      <c r="A358" s="63"/>
      <c r="B358" s="75"/>
      <c r="C358" s="66"/>
      <c r="D358" s="197" t="s">
        <v>413</v>
      </c>
      <c r="E358" s="83">
        <v>310000</v>
      </c>
      <c r="F358" s="83">
        <v>12.96</v>
      </c>
      <c r="G358" s="83"/>
      <c r="H358" s="83">
        <f>F358</f>
        <v>12.96</v>
      </c>
      <c r="I358" s="83"/>
      <c r="J358" s="225" t="s">
        <v>502</v>
      </c>
    </row>
    <row r="359" spans="1:10" ht="16" x14ac:dyDescent="0.2">
      <c r="A359" s="63"/>
      <c r="B359" s="75"/>
      <c r="C359" s="66"/>
      <c r="D359" s="66"/>
      <c r="E359" s="78"/>
      <c r="F359" s="79"/>
      <c r="G359" s="79"/>
      <c r="H359" s="79"/>
      <c r="I359" s="79"/>
      <c r="J359" s="23"/>
    </row>
    <row r="360" spans="1:10" ht="16" x14ac:dyDescent="0.2">
      <c r="A360" s="63">
        <v>88</v>
      </c>
      <c r="B360" s="75" t="s">
        <v>321</v>
      </c>
      <c r="C360" s="66" t="s">
        <v>63</v>
      </c>
      <c r="D360" s="66" t="s">
        <v>411</v>
      </c>
      <c r="E360" s="180">
        <v>250000</v>
      </c>
      <c r="F360" s="78">
        <v>15.84</v>
      </c>
      <c r="G360" s="78">
        <f>H360-F360</f>
        <v>0.66000000000000014</v>
      </c>
      <c r="H360" s="79">
        <v>16.5</v>
      </c>
      <c r="I360" s="79">
        <f>SUM(H360:H363)</f>
        <v>31.14</v>
      </c>
      <c r="J360" s="23"/>
    </row>
    <row r="361" spans="1:10" ht="16" x14ac:dyDescent="0.2">
      <c r="A361" s="63"/>
      <c r="B361" s="75"/>
      <c r="C361" s="66"/>
      <c r="D361" s="66" t="s">
        <v>412</v>
      </c>
      <c r="E361" s="78">
        <v>10000</v>
      </c>
      <c r="F361" s="78">
        <v>3.42</v>
      </c>
      <c r="G361" s="78"/>
      <c r="H361" s="79">
        <f>F361</f>
        <v>3.42</v>
      </c>
      <c r="I361" s="79"/>
      <c r="J361" s="23"/>
    </row>
    <row r="362" spans="1:10" ht="16" x14ac:dyDescent="0.2">
      <c r="A362" s="63"/>
      <c r="B362" s="75"/>
      <c r="C362" s="66"/>
      <c r="D362" s="66" t="s">
        <v>413</v>
      </c>
      <c r="E362" s="78">
        <v>260000</v>
      </c>
      <c r="F362" s="78">
        <v>10.87</v>
      </c>
      <c r="G362" s="78"/>
      <c r="H362" s="79">
        <f>F362</f>
        <v>10.87</v>
      </c>
      <c r="I362" s="79"/>
      <c r="J362" s="23"/>
    </row>
    <row r="363" spans="1:10" ht="16" x14ac:dyDescent="0.2">
      <c r="A363" s="63"/>
      <c r="B363" s="75"/>
      <c r="C363" s="66"/>
      <c r="D363" s="66" t="s">
        <v>414</v>
      </c>
      <c r="E363" s="78">
        <v>10000</v>
      </c>
      <c r="F363" s="78">
        <v>0.35</v>
      </c>
      <c r="G363" s="78"/>
      <c r="H363" s="79">
        <f>F363</f>
        <v>0.35</v>
      </c>
      <c r="I363" s="79"/>
      <c r="J363" s="23"/>
    </row>
    <row r="364" spans="1:10" ht="16" x14ac:dyDescent="0.2">
      <c r="A364" s="63"/>
      <c r="B364" s="75"/>
      <c r="C364" s="66"/>
      <c r="D364" s="66"/>
      <c r="E364" s="79"/>
      <c r="F364" s="79"/>
      <c r="G364" s="79"/>
      <c r="H364" s="79"/>
      <c r="I364" s="79"/>
      <c r="J364" s="23"/>
    </row>
    <row r="365" spans="1:10" ht="16" x14ac:dyDescent="0.2">
      <c r="A365" s="63"/>
      <c r="B365" s="75"/>
      <c r="C365" s="66"/>
      <c r="D365" s="66"/>
      <c r="E365" s="79"/>
      <c r="F365" s="79"/>
      <c r="G365" s="79"/>
      <c r="H365" s="79"/>
      <c r="I365" s="79"/>
      <c r="J365" s="23"/>
    </row>
    <row r="366" spans="1:10" ht="16" x14ac:dyDescent="0.2">
      <c r="A366" s="63">
        <f>A360+1</f>
        <v>89</v>
      </c>
      <c r="B366" s="75" t="s">
        <v>322</v>
      </c>
      <c r="C366" s="66" t="s">
        <v>166</v>
      </c>
      <c r="D366" s="66" t="s">
        <v>411</v>
      </c>
      <c r="E366" s="78">
        <v>10000</v>
      </c>
      <c r="F366" s="78">
        <f>H366-G366</f>
        <v>5.9399999999999995</v>
      </c>
      <c r="G366" s="78">
        <v>0.66</v>
      </c>
      <c r="H366" s="78">
        <v>6.6</v>
      </c>
      <c r="I366" s="78">
        <f>SUM(H366:H367)</f>
        <v>10.78</v>
      </c>
      <c r="J366" s="23"/>
    </row>
    <row r="367" spans="1:10" ht="16" x14ac:dyDescent="0.2">
      <c r="A367" s="63"/>
      <c r="B367" s="75"/>
      <c r="C367" s="66"/>
      <c r="D367" s="66" t="s">
        <v>413</v>
      </c>
      <c r="E367" s="78">
        <v>100000</v>
      </c>
      <c r="F367" s="78">
        <v>4.18</v>
      </c>
      <c r="G367" s="78"/>
      <c r="H367" s="78">
        <f>F367</f>
        <v>4.18</v>
      </c>
      <c r="I367" s="78"/>
      <c r="J367" s="23"/>
    </row>
    <row r="368" spans="1:10" ht="16" x14ac:dyDescent="0.2">
      <c r="A368" s="63"/>
      <c r="B368" s="75"/>
      <c r="C368" s="66"/>
      <c r="D368" s="66"/>
      <c r="E368" s="79"/>
      <c r="F368" s="79"/>
      <c r="G368" s="79"/>
      <c r="H368" s="79"/>
      <c r="I368" s="79"/>
      <c r="J368" s="23"/>
    </row>
    <row r="369" spans="1:10" ht="16" x14ac:dyDescent="0.2">
      <c r="A369" s="63">
        <f>A366+1</f>
        <v>90</v>
      </c>
      <c r="B369" s="75" t="s">
        <v>323</v>
      </c>
      <c r="C369" s="66" t="s">
        <v>86</v>
      </c>
      <c r="D369" s="66" t="s">
        <v>411</v>
      </c>
      <c r="E369" s="78">
        <v>10000</v>
      </c>
      <c r="F369" s="78">
        <v>0</v>
      </c>
      <c r="G369" s="78">
        <v>3.08</v>
      </c>
      <c r="H369" s="78">
        <v>3.08</v>
      </c>
      <c r="I369" s="78">
        <f>SUM(H369:H370)</f>
        <v>3.5</v>
      </c>
      <c r="J369" s="211"/>
    </row>
    <row r="370" spans="1:10" ht="16" x14ac:dyDescent="0.2">
      <c r="A370" s="122"/>
      <c r="B370" s="123"/>
      <c r="C370" s="124"/>
      <c r="D370" s="124" t="s">
        <v>413</v>
      </c>
      <c r="E370" s="152">
        <v>10000</v>
      </c>
      <c r="F370" s="79">
        <v>0.42</v>
      </c>
      <c r="G370" s="79"/>
      <c r="H370" s="79">
        <f>F370</f>
        <v>0.42</v>
      </c>
      <c r="I370" s="79"/>
      <c r="J370" s="23"/>
    </row>
    <row r="371" spans="1:10" ht="16" x14ac:dyDescent="0.2">
      <c r="A371" s="122"/>
      <c r="B371" s="123"/>
      <c r="C371" s="124"/>
      <c r="D371" s="124"/>
      <c r="E371" s="152"/>
      <c r="F371" s="79"/>
      <c r="G371" s="79"/>
      <c r="H371" s="79"/>
      <c r="I371" s="79"/>
      <c r="J371" s="23"/>
    </row>
    <row r="372" spans="1:10" ht="16" x14ac:dyDescent="0.2">
      <c r="A372" s="122"/>
      <c r="B372" s="123"/>
      <c r="C372" s="124"/>
      <c r="D372" s="124"/>
      <c r="E372" s="152"/>
      <c r="F372" s="79"/>
      <c r="G372" s="79"/>
      <c r="H372" s="79"/>
      <c r="I372" s="79"/>
      <c r="J372" s="23"/>
    </row>
    <row r="373" spans="1:10" ht="16" x14ac:dyDescent="0.2">
      <c r="A373" s="136"/>
      <c r="B373" s="137"/>
      <c r="C373" s="134" t="s">
        <v>400</v>
      </c>
      <c r="D373" s="134"/>
      <c r="E373" s="153"/>
      <c r="F373" s="161"/>
      <c r="G373" s="132"/>
      <c r="H373" s="132"/>
      <c r="I373" s="132">
        <f>SUM(I5:I370)</f>
        <v>2514.1800000000003</v>
      </c>
      <c r="J373" s="133"/>
    </row>
    <row r="374" spans="1:10" ht="16" x14ac:dyDescent="0.2">
      <c r="A374" s="122"/>
      <c r="B374" s="123"/>
      <c r="C374" s="124"/>
      <c r="D374" s="124"/>
      <c r="E374" s="152"/>
      <c r="F374" s="79"/>
      <c r="G374" s="79"/>
      <c r="H374" s="79"/>
      <c r="I374" s="79"/>
      <c r="J374" s="23"/>
    </row>
    <row r="375" spans="1:10" ht="16" x14ac:dyDescent="0.2">
      <c r="A375" s="125" t="s">
        <v>395</v>
      </c>
      <c r="B375" s="75" t="s">
        <v>336</v>
      </c>
      <c r="C375" s="66" t="s">
        <v>337</v>
      </c>
      <c r="D375" s="66" t="s">
        <v>411</v>
      </c>
      <c r="E375" s="79">
        <v>250000</v>
      </c>
      <c r="F375" s="78">
        <v>12.72</v>
      </c>
      <c r="G375" s="78">
        <f>H375-F375</f>
        <v>0.52999999999999936</v>
      </c>
      <c r="H375" s="78">
        <v>13.25</v>
      </c>
      <c r="I375" s="78">
        <f>SUM(H375:H378)</f>
        <v>27.470000000000002</v>
      </c>
      <c r="J375" s="23"/>
    </row>
    <row r="376" spans="1:10" ht="16" x14ac:dyDescent="0.2">
      <c r="A376" s="125"/>
      <c r="B376" s="75"/>
      <c r="C376" s="66"/>
      <c r="D376" s="66" t="s">
        <v>412</v>
      </c>
      <c r="E376" s="157">
        <v>10000</v>
      </c>
      <c r="F376" s="79">
        <v>3.42</v>
      </c>
      <c r="G376" s="78"/>
      <c r="H376" s="78">
        <f>F376</f>
        <v>3.42</v>
      </c>
      <c r="I376" s="78"/>
      <c r="J376" s="23"/>
    </row>
    <row r="377" spans="1:10" ht="16" x14ac:dyDescent="0.2">
      <c r="A377" s="125"/>
      <c r="B377" s="75"/>
      <c r="C377" s="66"/>
      <c r="D377" s="66" t="s">
        <v>413</v>
      </c>
      <c r="E377" s="150">
        <v>250000</v>
      </c>
      <c r="F377" s="79">
        <v>10.45</v>
      </c>
      <c r="G377" s="78"/>
      <c r="H377" s="78">
        <f>F377</f>
        <v>10.45</v>
      </c>
      <c r="I377" s="78"/>
      <c r="J377" s="23"/>
    </row>
    <row r="378" spans="1:10" ht="16" x14ac:dyDescent="0.2">
      <c r="A378" s="125"/>
      <c r="B378" s="75"/>
      <c r="C378" s="66"/>
      <c r="D378" s="66" t="s">
        <v>414</v>
      </c>
      <c r="E378" s="150">
        <v>10000</v>
      </c>
      <c r="F378" s="79">
        <v>0.35</v>
      </c>
      <c r="G378" s="78"/>
      <c r="H378" s="78">
        <f>F378</f>
        <v>0.35</v>
      </c>
      <c r="I378" s="78"/>
      <c r="J378" s="23"/>
    </row>
    <row r="379" spans="1:10" ht="16" x14ac:dyDescent="0.2">
      <c r="A379" s="125"/>
      <c r="B379" s="75"/>
      <c r="C379" s="66"/>
      <c r="D379" s="66"/>
      <c r="E379" s="78"/>
      <c r="F379" s="78"/>
      <c r="G379" s="78"/>
      <c r="H379" s="78"/>
      <c r="I379" s="78"/>
      <c r="J379" s="23"/>
    </row>
    <row r="380" spans="1:10" ht="16" x14ac:dyDescent="0.2">
      <c r="A380" s="125" t="s">
        <v>395</v>
      </c>
      <c r="B380" s="75" t="s">
        <v>290</v>
      </c>
      <c r="C380" s="66" t="s">
        <v>202</v>
      </c>
      <c r="D380" s="66" t="s">
        <v>411</v>
      </c>
      <c r="E380" s="78">
        <v>10000</v>
      </c>
      <c r="F380" s="78">
        <v>0</v>
      </c>
      <c r="G380" s="78">
        <f>H380-F380</f>
        <v>0.66</v>
      </c>
      <c r="H380" s="78">
        <v>0.66</v>
      </c>
      <c r="I380" s="78">
        <f>SUM(H380:H380)</f>
        <v>0.66</v>
      </c>
      <c r="J380" s="23"/>
    </row>
    <row r="381" spans="1:10" ht="16" x14ac:dyDescent="0.2">
      <c r="A381" s="23"/>
      <c r="B381" s="23"/>
      <c r="C381" s="23"/>
      <c r="D381" s="66"/>
      <c r="E381" s="79"/>
      <c r="F381" s="79"/>
      <c r="G381" s="79"/>
      <c r="H381" s="79"/>
      <c r="I381" s="79"/>
      <c r="J381" s="23"/>
    </row>
    <row r="382" spans="1:10" ht="16" x14ac:dyDescent="0.2">
      <c r="A382" s="131"/>
      <c r="B382" s="137" t="s">
        <v>395</v>
      </c>
      <c r="C382" s="134" t="s">
        <v>400</v>
      </c>
      <c r="D382" s="134"/>
      <c r="E382" s="153"/>
      <c r="F382" s="135"/>
      <c r="G382" s="135"/>
      <c r="H382" s="135"/>
      <c r="I382" s="135">
        <f>SUM(I375:I380)</f>
        <v>28.130000000000003</v>
      </c>
      <c r="J382" s="133"/>
    </row>
    <row r="383" spans="1:10" ht="16" x14ac:dyDescent="0.2">
      <c r="A383" s="596"/>
      <c r="B383" s="597"/>
      <c r="C383" s="598"/>
      <c r="D383" s="143"/>
      <c r="E383" s="154"/>
      <c r="F383" s="162"/>
      <c r="G383" s="93"/>
      <c r="H383" s="93"/>
      <c r="I383" s="93"/>
      <c r="J383" s="94"/>
    </row>
    <row r="384" spans="1:10" ht="16" x14ac:dyDescent="0.2">
      <c r="A384" s="618" t="s">
        <v>439</v>
      </c>
      <c r="B384" s="619"/>
      <c r="C384" s="620"/>
      <c r="D384" s="142"/>
      <c r="E384" s="155"/>
      <c r="F384" s="95"/>
      <c r="G384" s="95"/>
      <c r="H384" s="95"/>
      <c r="I384" s="95">
        <f>SUM(I385:I393)</f>
        <v>14.929999999999998</v>
      </c>
      <c r="J384" s="94"/>
    </row>
    <row r="385" spans="1:10" ht="16" x14ac:dyDescent="0.2">
      <c r="A385" s="189"/>
      <c r="B385" s="178" t="s">
        <v>506</v>
      </c>
      <c r="C385" s="178" t="s">
        <v>504</v>
      </c>
      <c r="D385" s="230" t="s">
        <v>411</v>
      </c>
      <c r="E385" s="155">
        <v>40000</v>
      </c>
      <c r="F385" s="95">
        <v>8.0399999999999991</v>
      </c>
      <c r="G385" s="95"/>
      <c r="H385" s="95"/>
      <c r="I385" s="221">
        <f>SUM(F385:F388)</f>
        <v>9.4199999999999982</v>
      </c>
      <c r="J385" s="94"/>
    </row>
    <row r="386" spans="1:10" ht="16" x14ac:dyDescent="0.2">
      <c r="A386" s="189"/>
      <c r="B386" s="178"/>
      <c r="C386" s="178"/>
      <c r="D386" s="230" t="s">
        <v>412</v>
      </c>
      <c r="E386" s="95">
        <v>2000</v>
      </c>
      <c r="F386" s="95">
        <v>0.68</v>
      </c>
      <c r="G386" s="95"/>
      <c r="H386" s="95"/>
      <c r="I386" s="221"/>
      <c r="J386" s="94"/>
    </row>
    <row r="387" spans="1:10" ht="16" x14ac:dyDescent="0.2">
      <c r="A387" s="189"/>
      <c r="B387" s="178"/>
      <c r="C387" s="178"/>
      <c r="D387" s="230" t="s">
        <v>413</v>
      </c>
      <c r="E387" s="95">
        <v>10000</v>
      </c>
      <c r="F387" s="95">
        <v>0.42</v>
      </c>
      <c r="G387" s="95"/>
      <c r="H387" s="95"/>
      <c r="I387" s="221"/>
      <c r="J387" s="94"/>
    </row>
    <row r="388" spans="1:10" ht="16" x14ac:dyDescent="0.2">
      <c r="A388" s="189"/>
      <c r="B388" s="178"/>
      <c r="C388" s="178"/>
      <c r="D388" s="230" t="s">
        <v>414</v>
      </c>
      <c r="E388" s="95">
        <v>8000</v>
      </c>
      <c r="F388" s="95">
        <v>0.28000000000000003</v>
      </c>
      <c r="G388" s="95"/>
      <c r="H388" s="95"/>
      <c r="I388" s="155"/>
      <c r="J388" s="94"/>
    </row>
    <row r="389" spans="1:10" ht="16" x14ac:dyDescent="0.2">
      <c r="A389" s="189"/>
      <c r="B389" s="228" t="s">
        <v>508</v>
      </c>
      <c r="C389" s="229" t="s">
        <v>507</v>
      </c>
      <c r="D389" s="229" t="s">
        <v>411</v>
      </c>
      <c r="E389" s="162">
        <v>10000</v>
      </c>
      <c r="F389" s="162">
        <v>0</v>
      </c>
      <c r="G389" s="95">
        <v>3.08</v>
      </c>
      <c r="H389" s="95"/>
      <c r="I389" s="155">
        <f>SUM(F389:G392)</f>
        <v>4.2500000000000009</v>
      </c>
      <c r="J389" s="94"/>
    </row>
    <row r="390" spans="1:10" ht="16" x14ac:dyDescent="0.2">
      <c r="A390" s="189"/>
      <c r="B390" s="228"/>
      <c r="C390" s="229"/>
      <c r="D390" s="229" t="s">
        <v>412</v>
      </c>
      <c r="E390" s="162">
        <v>2000</v>
      </c>
      <c r="F390" s="162">
        <v>0.68</v>
      </c>
      <c r="G390" s="95"/>
      <c r="H390" s="95"/>
      <c r="I390" s="155"/>
      <c r="J390" s="94"/>
    </row>
    <row r="391" spans="1:10" ht="16" x14ac:dyDescent="0.2">
      <c r="A391" s="189"/>
      <c r="B391" s="228"/>
      <c r="C391" s="229"/>
      <c r="D391" s="229" t="s">
        <v>413</v>
      </c>
      <c r="E391" s="162">
        <v>10000</v>
      </c>
      <c r="F391" s="162">
        <v>0.42</v>
      </c>
      <c r="G391" s="95"/>
      <c r="H391" s="95"/>
      <c r="I391" s="155"/>
      <c r="J391" s="94"/>
    </row>
    <row r="392" spans="1:10" ht="16" x14ac:dyDescent="0.2">
      <c r="A392" s="189"/>
      <c r="B392" s="228"/>
      <c r="C392" s="229"/>
      <c r="D392" s="229" t="s">
        <v>414</v>
      </c>
      <c r="E392" s="162">
        <v>2000</v>
      </c>
      <c r="F392" s="162">
        <v>7.0000000000000007E-2</v>
      </c>
      <c r="G392" s="95"/>
      <c r="H392" s="95"/>
      <c r="I392" s="155"/>
      <c r="J392" s="94"/>
    </row>
    <row r="393" spans="1:10" ht="16" x14ac:dyDescent="0.2">
      <c r="A393" s="189"/>
      <c r="B393" s="75" t="s">
        <v>454</v>
      </c>
      <c r="C393" s="178" t="s">
        <v>451</v>
      </c>
      <c r="D393" s="178" t="s">
        <v>413</v>
      </c>
      <c r="E393" s="224">
        <v>310000</v>
      </c>
      <c r="F393" s="95">
        <v>1.26</v>
      </c>
      <c r="G393" s="95"/>
      <c r="H393" s="95"/>
      <c r="I393" s="155">
        <f>F393</f>
        <v>1.26</v>
      </c>
      <c r="J393" s="94"/>
    </row>
    <row r="394" spans="1:10" ht="16" x14ac:dyDescent="0.2">
      <c r="A394" s="189"/>
      <c r="B394" s="178"/>
      <c r="C394" s="178"/>
      <c r="D394" s="94"/>
      <c r="E394" s="199"/>
      <c r="F394" s="95"/>
      <c r="G394" s="95"/>
      <c r="H394" s="95"/>
      <c r="I394" s="155"/>
      <c r="J394" s="94"/>
    </row>
    <row r="395" spans="1:10" ht="16" x14ac:dyDescent="0.2">
      <c r="A395" s="596" t="s">
        <v>52</v>
      </c>
      <c r="B395" s="597"/>
      <c r="C395" s="598"/>
      <c r="D395" s="143"/>
      <c r="E395" s="154"/>
      <c r="F395" s="163"/>
      <c r="G395" s="103"/>
      <c r="H395" s="103"/>
      <c r="I395" s="103">
        <f>I373+I382+I384</f>
        <v>2557.2400000000002</v>
      </c>
      <c r="J395" s="94"/>
    </row>
    <row r="396" spans="1:10" s="182" customFormat="1" ht="23" x14ac:dyDescent="0.25">
      <c r="C396" s="183" t="s">
        <v>388</v>
      </c>
      <c r="D396" s="183"/>
      <c r="E396" s="184"/>
      <c r="F396" s="185" t="s">
        <v>430</v>
      </c>
      <c r="G396" s="186"/>
      <c r="H396" s="186"/>
      <c r="I396" s="187">
        <v>44358</v>
      </c>
      <c r="J396" s="188"/>
    </row>
  </sheetData>
  <autoFilter ref="C4:J370" xr:uid="{1B35777D-86B3-9A48-BA2D-325C1FB8F52E}">
    <sortState xmlns:xlrd2="http://schemas.microsoft.com/office/spreadsheetml/2017/richdata2" ref="C5:J369">
      <sortCondition ref="C4:C369"/>
    </sortState>
  </autoFilter>
  <mergeCells count="4">
    <mergeCell ref="A2:C2"/>
    <mergeCell ref="A383:C383"/>
    <mergeCell ref="A384:C384"/>
    <mergeCell ref="A395:C395"/>
  </mergeCells>
  <conditionalFormatting sqref="A68 B1:B68 B70:B191 B199:B372 B374:B380 B382:B388 B393:B1048576">
    <cfRule type="duplicateValues" dxfId="195" priority="12"/>
  </conditionalFormatting>
  <conditionalFormatting sqref="A68 B1:B68 B70:B380 B382:B388 B393:B1048576">
    <cfRule type="duplicateValues" dxfId="194" priority="8"/>
  </conditionalFormatting>
  <conditionalFormatting sqref="A68 B1:C68 B70:C191 B199:C372 B374:C380 B382:C388 B393:C1048576 C69">
    <cfRule type="duplicateValues" dxfId="193" priority="16"/>
  </conditionalFormatting>
  <conditionalFormatting sqref="B192:B198">
    <cfRule type="duplicateValues" dxfId="192" priority="10"/>
  </conditionalFormatting>
  <conditionalFormatting sqref="B389:B392">
    <cfRule type="duplicateValues" dxfId="191" priority="1"/>
    <cfRule type="duplicateValues" dxfId="190" priority="2"/>
  </conditionalFormatting>
  <conditionalFormatting sqref="B192:C198">
    <cfRule type="duplicateValues" dxfId="189" priority="15"/>
  </conditionalFormatting>
  <conditionalFormatting sqref="B389:C392">
    <cfRule type="duplicateValues" dxfId="188" priority="3"/>
  </conditionalFormatting>
  <conditionalFormatting sqref="C118:C126">
    <cfRule type="duplicateValues" dxfId="187" priority="13"/>
  </conditionalFormatting>
  <conditionalFormatting sqref="C162:C164">
    <cfRule type="duplicateValues" dxfId="186" priority="14"/>
  </conditionalFormatting>
  <conditionalFormatting sqref="F376:F378">
    <cfRule type="duplicateValues" dxfId="185" priority="7"/>
  </conditionalFormatting>
  <conditionalFormatting sqref="J5:J110 J112:J120 J122:J129 J131:J139 J141:J142 J144:J148 J150:J187 J189 J191:J198 J200:J217 J219:J220 J222:J253 J255:J304 J306:J323 J325:J335 J337:J368 J370:J372 J374:J382">
    <cfRule type="notContainsBlanks" dxfId="184" priority="9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BD8C-B4B6-674D-A26D-6B447158E109}">
  <sheetPr>
    <pageSetUpPr fitToPage="1"/>
  </sheetPr>
  <dimension ref="A1:O382"/>
  <sheetViews>
    <sheetView zoomScaleNormal="100" workbookViewId="0">
      <pane xSplit="3" ySplit="4" topLeftCell="D328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3.832031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 t="s">
        <v>493</v>
      </c>
      <c r="H2" s="77" t="s">
        <v>459</v>
      </c>
      <c r="I2" s="77">
        <v>44317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38.170000000000009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8">
        <v>220000</v>
      </c>
      <c r="F12" s="78">
        <v>9.1999999999999993</v>
      </c>
      <c r="G12" s="78"/>
      <c r="H12" s="78">
        <f>F12</f>
        <v>9.1999999999999993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>
        <v>3</v>
      </c>
      <c r="B15" s="75" t="s">
        <v>246</v>
      </c>
      <c r="C15" s="66" t="s">
        <v>68</v>
      </c>
      <c r="D15" s="66" t="s">
        <v>411</v>
      </c>
      <c r="E15" s="79">
        <v>100000</v>
      </c>
      <c r="F15" s="78">
        <v>27.72</v>
      </c>
      <c r="G15" s="78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40000</v>
      </c>
      <c r="F16" s="78">
        <v>1.67</v>
      </c>
      <c r="G16" s="78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v>4</v>
      </c>
      <c r="B18" s="75" t="s">
        <v>247</v>
      </c>
      <c r="C18" s="66" t="s">
        <v>89</v>
      </c>
      <c r="D18" s="66" t="s">
        <v>411</v>
      </c>
      <c r="E18" s="79">
        <v>10000</v>
      </c>
      <c r="F18" s="78">
        <v>0</v>
      </c>
      <c r="G18" s="78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78"/>
      <c r="G19" s="78"/>
      <c r="H19" s="78"/>
      <c r="I19" s="78"/>
      <c r="J19" s="23"/>
    </row>
    <row r="20" spans="1:10" ht="16" x14ac:dyDescent="0.2">
      <c r="A20" s="63">
        <v>5</v>
      </c>
      <c r="B20" s="75" t="s">
        <v>248</v>
      </c>
      <c r="C20" s="66" t="s">
        <v>138</v>
      </c>
      <c r="D20" s="66" t="s">
        <v>411</v>
      </c>
      <c r="E20" s="79">
        <v>10000</v>
      </c>
      <c r="F20" s="78">
        <v>0</v>
      </c>
      <c r="G20" s="78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78"/>
      <c r="G21" s="78"/>
      <c r="H21" s="78"/>
      <c r="I21" s="78"/>
      <c r="J21" s="23"/>
    </row>
    <row r="22" spans="1:10" ht="16" x14ac:dyDescent="0.2">
      <c r="A22" s="63">
        <v>6</v>
      </c>
      <c r="B22" s="75" t="s">
        <v>249</v>
      </c>
      <c r="C22" s="66" t="s">
        <v>139</v>
      </c>
      <c r="D22" s="66" t="s">
        <v>411</v>
      </c>
      <c r="E22" s="78">
        <v>100000</v>
      </c>
      <c r="F22" s="78">
        <f>H22-G22</f>
        <v>18.090000000000003</v>
      </c>
      <c r="G22" s="78">
        <v>2.0099999999999998</v>
      </c>
      <c r="H22" s="78">
        <v>20.100000000000001</v>
      </c>
      <c r="I22" s="78">
        <f>SUM(H22:H27)</f>
        <v>66.3</v>
      </c>
      <c r="J22" s="23"/>
    </row>
    <row r="23" spans="1:10" ht="16" x14ac:dyDescent="0.2">
      <c r="A23" s="63"/>
      <c r="B23" s="75"/>
      <c r="C23" s="66"/>
      <c r="D23" s="66" t="s">
        <v>417</v>
      </c>
      <c r="E23" s="78">
        <v>50000</v>
      </c>
      <c r="F23" s="78">
        <v>33.85</v>
      </c>
      <c r="G23" s="78"/>
      <c r="H23" s="78">
        <f>F23</f>
        <v>33.85</v>
      </c>
      <c r="I23" s="78"/>
      <c r="J23" s="23"/>
    </row>
    <row r="24" spans="1:10" ht="16" x14ac:dyDescent="0.2">
      <c r="A24" s="63"/>
      <c r="B24" s="75"/>
      <c r="C24" s="66"/>
      <c r="D24" s="66" t="s">
        <v>412</v>
      </c>
      <c r="E24" s="79">
        <v>10000</v>
      </c>
      <c r="F24" s="78">
        <v>3.42</v>
      </c>
      <c r="G24" s="78"/>
      <c r="H24" s="78">
        <f>F24</f>
        <v>3.42</v>
      </c>
      <c r="I24" s="78"/>
      <c r="J24" s="23"/>
    </row>
    <row r="25" spans="1:10" ht="16" x14ac:dyDescent="0.2">
      <c r="A25" s="63"/>
      <c r="B25" s="75"/>
      <c r="C25" s="66"/>
      <c r="D25" s="66" t="s">
        <v>413</v>
      </c>
      <c r="E25" s="79">
        <v>100000</v>
      </c>
      <c r="F25" s="78">
        <v>4.18</v>
      </c>
      <c r="G25" s="78"/>
      <c r="H25" s="78">
        <f>F25</f>
        <v>4.18</v>
      </c>
      <c r="I25" s="78"/>
      <c r="J25" s="23"/>
    </row>
    <row r="26" spans="1:10" ht="16" x14ac:dyDescent="0.2">
      <c r="A26" s="63"/>
      <c r="B26" s="75"/>
      <c r="C26" s="66"/>
      <c r="D26" s="66" t="s">
        <v>418</v>
      </c>
      <c r="E26" s="78">
        <v>100000</v>
      </c>
      <c r="F26" s="78">
        <v>4.4000000000000004</v>
      </c>
      <c r="G26" s="78"/>
      <c r="H26" s="78">
        <f>F26</f>
        <v>4.4000000000000004</v>
      </c>
      <c r="I26" s="78"/>
      <c r="J26" s="23"/>
    </row>
    <row r="27" spans="1:10" ht="16" x14ac:dyDescent="0.2">
      <c r="A27" s="63"/>
      <c r="B27" s="75"/>
      <c r="C27" s="66"/>
      <c r="D27" s="66" t="s">
        <v>414</v>
      </c>
      <c r="E27" s="79">
        <v>10000</v>
      </c>
      <c r="F27" s="78">
        <v>0.35</v>
      </c>
      <c r="G27" s="78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>
        <v>7</v>
      </c>
      <c r="B29" s="75" t="s">
        <v>250</v>
      </c>
      <c r="C29" s="66" t="s">
        <v>217</v>
      </c>
      <c r="D29" s="66" t="s">
        <v>411</v>
      </c>
      <c r="E29" s="78">
        <v>240000</v>
      </c>
      <c r="F29" s="78">
        <f>H29-G29</f>
        <v>20.93</v>
      </c>
      <c r="G29" s="78">
        <v>0.91</v>
      </c>
      <c r="H29" s="78">
        <v>21.84</v>
      </c>
      <c r="I29" s="78">
        <f>SUM(H29:H30)</f>
        <v>22.26</v>
      </c>
      <c r="J29" s="23"/>
    </row>
    <row r="30" spans="1:10" ht="16" x14ac:dyDescent="0.2">
      <c r="A30" s="63"/>
      <c r="B30" s="75"/>
      <c r="C30" s="66"/>
      <c r="D30" s="66" t="s">
        <v>413</v>
      </c>
      <c r="E30" s="78">
        <v>10000</v>
      </c>
      <c r="F30" s="78">
        <v>0.42</v>
      </c>
      <c r="G30" s="78"/>
      <c r="H30" s="78">
        <f>F30</f>
        <v>0.42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8</v>
      </c>
      <c r="B32" s="75" t="s">
        <v>253</v>
      </c>
      <c r="C32" s="66" t="s">
        <v>97</v>
      </c>
      <c r="D32" s="66" t="s">
        <v>411</v>
      </c>
      <c r="E32" s="78">
        <v>10000</v>
      </c>
      <c r="F32" s="78">
        <v>0</v>
      </c>
      <c r="G32" s="78">
        <f>H32-F32</f>
        <v>2.0099999999999998</v>
      </c>
      <c r="H32" s="78">
        <v>2.0099999999999998</v>
      </c>
      <c r="I32" s="78">
        <f>H32</f>
        <v>2.0099999999999998</v>
      </c>
      <c r="J32" s="23"/>
    </row>
    <row r="33" spans="1:10" ht="16" x14ac:dyDescent="0.2">
      <c r="A33" s="63"/>
      <c r="B33" s="75"/>
      <c r="C33" s="66"/>
      <c r="D33" s="66"/>
      <c r="E33" s="78"/>
      <c r="F33" s="78"/>
      <c r="G33" s="78"/>
      <c r="H33" s="78"/>
      <c r="I33" s="78"/>
      <c r="J33" s="23"/>
    </row>
    <row r="34" spans="1:10" ht="16" x14ac:dyDescent="0.2">
      <c r="A34" s="63">
        <v>9</v>
      </c>
      <c r="B34" s="75" t="s">
        <v>497</v>
      </c>
      <c r="C34" s="66" t="s">
        <v>495</v>
      </c>
      <c r="D34" s="66" t="s">
        <v>411</v>
      </c>
      <c r="E34" s="78">
        <v>10000</v>
      </c>
      <c r="F34" s="78">
        <v>0</v>
      </c>
      <c r="G34" s="78">
        <v>0.91</v>
      </c>
      <c r="H34" s="78">
        <f>SUM(F34:G34)</f>
        <v>0.91</v>
      </c>
      <c r="I34" s="78">
        <f>SUM(H34:H37)</f>
        <v>5.0999999999999996</v>
      </c>
      <c r="J34" s="23" t="s">
        <v>501</v>
      </c>
    </row>
    <row r="35" spans="1:10" ht="16" x14ac:dyDescent="0.2">
      <c r="A35" s="63"/>
      <c r="B35" s="75"/>
      <c r="C35" s="66"/>
      <c r="D35" s="66" t="s">
        <v>412</v>
      </c>
      <c r="E35" s="78">
        <v>10000</v>
      </c>
      <c r="F35" s="78">
        <v>3.42</v>
      </c>
      <c r="G35" s="78"/>
      <c r="H35" s="78">
        <f>F35</f>
        <v>3.42</v>
      </c>
      <c r="I35" s="78"/>
      <c r="J35" s="23"/>
    </row>
    <row r="36" spans="1:10" ht="16" x14ac:dyDescent="0.2">
      <c r="A36" s="63"/>
      <c r="B36" s="75"/>
      <c r="C36" s="66"/>
      <c r="D36" s="66" t="s">
        <v>413</v>
      </c>
      <c r="E36" s="78">
        <v>10000</v>
      </c>
      <c r="F36" s="78">
        <v>0.42</v>
      </c>
      <c r="G36" s="78"/>
      <c r="H36" s="78">
        <f>F36</f>
        <v>0.42</v>
      </c>
      <c r="I36" s="78"/>
      <c r="J36" s="23"/>
    </row>
    <row r="37" spans="1:10" ht="16" x14ac:dyDescent="0.2">
      <c r="A37" s="63"/>
      <c r="B37" s="75"/>
      <c r="C37" s="66"/>
      <c r="D37" s="66" t="s">
        <v>414</v>
      </c>
      <c r="E37" s="78">
        <v>10000</v>
      </c>
      <c r="F37" s="78">
        <v>0.35</v>
      </c>
      <c r="G37" s="78"/>
      <c r="H37" s="78">
        <f>F37</f>
        <v>0.35</v>
      </c>
      <c r="I37" s="78"/>
      <c r="J37" s="23"/>
    </row>
    <row r="38" spans="1:10" ht="16" x14ac:dyDescent="0.2">
      <c r="A38" s="63"/>
      <c r="B38" s="75"/>
      <c r="C38" s="66"/>
      <c r="D38" s="66"/>
      <c r="E38" s="78"/>
      <c r="F38" s="78"/>
      <c r="G38" s="78"/>
      <c r="H38" s="78"/>
      <c r="I38" s="78"/>
      <c r="J38" s="23"/>
    </row>
    <row r="39" spans="1:10" ht="16" x14ac:dyDescent="0.2">
      <c r="A39" s="63">
        <v>10</v>
      </c>
      <c r="B39" s="75" t="s">
        <v>254</v>
      </c>
      <c r="C39" s="66" t="s">
        <v>178</v>
      </c>
      <c r="D39" s="66" t="s">
        <v>411</v>
      </c>
      <c r="E39" s="79">
        <v>50000</v>
      </c>
      <c r="F39" s="78">
        <v>20.079999999999998</v>
      </c>
      <c r="G39" s="78">
        <f>H39-F39</f>
        <v>5.0200000000000031</v>
      </c>
      <c r="H39" s="78">
        <v>25.1</v>
      </c>
      <c r="I39" s="78">
        <f>SUM(H39:H44)</f>
        <v>72.37</v>
      </c>
      <c r="J39" s="23"/>
    </row>
    <row r="40" spans="1:10" ht="16" x14ac:dyDescent="0.2">
      <c r="A40" s="63"/>
      <c r="B40" s="75"/>
      <c r="C40" s="66"/>
      <c r="D40" s="66" t="s">
        <v>417</v>
      </c>
      <c r="E40" s="79">
        <v>50000</v>
      </c>
      <c r="F40" s="78">
        <v>22.05</v>
      </c>
      <c r="G40" s="78"/>
      <c r="H40" s="78">
        <f>F40</f>
        <v>22.05</v>
      </c>
      <c r="I40" s="78"/>
      <c r="J40" s="23"/>
    </row>
    <row r="41" spans="1:10" ht="16" x14ac:dyDescent="0.2">
      <c r="A41" s="63"/>
      <c r="B41" s="75"/>
      <c r="C41" s="66"/>
      <c r="D41" s="66" t="s">
        <v>412</v>
      </c>
      <c r="E41" s="79">
        <v>10000</v>
      </c>
      <c r="F41" s="78">
        <v>3.42</v>
      </c>
      <c r="G41" s="78"/>
      <c r="H41" s="78">
        <f>F41</f>
        <v>3.42</v>
      </c>
      <c r="I41" s="78"/>
      <c r="J41" s="23"/>
    </row>
    <row r="42" spans="1:10" ht="16" x14ac:dyDescent="0.2">
      <c r="A42" s="63"/>
      <c r="B42" s="75"/>
      <c r="C42" s="66"/>
      <c r="D42" s="66" t="s">
        <v>413</v>
      </c>
      <c r="E42" s="79">
        <v>250000</v>
      </c>
      <c r="F42" s="78">
        <v>10.45</v>
      </c>
      <c r="G42" s="78"/>
      <c r="H42" s="78">
        <f>F42</f>
        <v>10.45</v>
      </c>
      <c r="I42" s="78"/>
      <c r="J42" s="23"/>
    </row>
    <row r="43" spans="1:10" ht="16" x14ac:dyDescent="0.2">
      <c r="A43" s="63"/>
      <c r="B43" s="75"/>
      <c r="C43" s="66"/>
      <c r="D43" s="66" t="s">
        <v>418</v>
      </c>
      <c r="E43" s="78">
        <v>250000</v>
      </c>
      <c r="F43" s="78">
        <v>11</v>
      </c>
      <c r="G43" s="78"/>
      <c r="H43" s="78">
        <f>F43</f>
        <v>11</v>
      </c>
      <c r="I43" s="78"/>
      <c r="J43" s="23"/>
    </row>
    <row r="44" spans="1:10" ht="16" x14ac:dyDescent="0.2">
      <c r="A44" s="63"/>
      <c r="B44" s="75"/>
      <c r="C44" s="66"/>
      <c r="D44" s="66" t="s">
        <v>414</v>
      </c>
      <c r="E44" s="79">
        <v>10000</v>
      </c>
      <c r="F44" s="78">
        <v>0.35</v>
      </c>
      <c r="G44" s="78"/>
      <c r="H44" s="78">
        <f>F44</f>
        <v>0.35</v>
      </c>
      <c r="I44" s="78"/>
      <c r="J44" s="23"/>
    </row>
    <row r="45" spans="1:10" ht="16" x14ac:dyDescent="0.2">
      <c r="A45" s="63"/>
      <c r="B45" s="75"/>
      <c r="C45" s="66"/>
      <c r="D45" s="66"/>
      <c r="E45" s="79"/>
      <c r="F45" s="78"/>
      <c r="G45" s="78"/>
      <c r="H45" s="78"/>
      <c r="I45" s="78"/>
      <c r="J45" s="23"/>
    </row>
    <row r="46" spans="1:10" ht="16" x14ac:dyDescent="0.2">
      <c r="A46" s="63">
        <f>A39+1</f>
        <v>11</v>
      </c>
      <c r="B46" s="75" t="s">
        <v>324</v>
      </c>
      <c r="C46" s="66" t="s">
        <v>325</v>
      </c>
      <c r="D46" s="66" t="s">
        <v>411</v>
      </c>
      <c r="E46" s="201">
        <v>500000</v>
      </c>
      <c r="F46" s="78">
        <f>H46-G46</f>
        <v>44.59</v>
      </c>
      <c r="G46" s="78">
        <v>0.91</v>
      </c>
      <c r="H46" s="78">
        <v>45.5</v>
      </c>
      <c r="I46" s="78">
        <f>SUM(H46:H47)</f>
        <v>66.400000000000006</v>
      </c>
      <c r="J46" s="200"/>
    </row>
    <row r="47" spans="1:10" ht="16" x14ac:dyDescent="0.2">
      <c r="A47" s="63"/>
      <c r="B47" s="75"/>
      <c r="C47" s="66"/>
      <c r="D47" s="66" t="s">
        <v>413</v>
      </c>
      <c r="E47" s="78">
        <v>500000</v>
      </c>
      <c r="F47" s="78">
        <v>20.9</v>
      </c>
      <c r="G47" s="78"/>
      <c r="H47" s="78">
        <f>F47</f>
        <v>20.9</v>
      </c>
      <c r="I47" s="78"/>
      <c r="J47" s="23"/>
    </row>
    <row r="48" spans="1:10" ht="16" x14ac:dyDescent="0.2">
      <c r="A48" s="63"/>
      <c r="B48" s="75"/>
      <c r="C48" s="66"/>
      <c r="D48" s="66"/>
      <c r="E48" s="78"/>
      <c r="F48" s="78"/>
      <c r="G48" s="78"/>
      <c r="H48" s="78"/>
      <c r="I48" s="78"/>
      <c r="J48" s="23"/>
    </row>
    <row r="49" spans="1:10" ht="16" x14ac:dyDescent="0.2">
      <c r="A49" s="63">
        <f>A46+1</f>
        <v>12</v>
      </c>
      <c r="B49" s="75" t="s">
        <v>255</v>
      </c>
      <c r="C49" s="66" t="s">
        <v>79</v>
      </c>
      <c r="D49" s="66" t="s">
        <v>411</v>
      </c>
      <c r="E49" s="78">
        <v>50000</v>
      </c>
      <c r="F49" s="78">
        <f>H49-G49</f>
        <v>2.6399999999999997</v>
      </c>
      <c r="G49" s="78">
        <v>0.66</v>
      </c>
      <c r="H49" s="78">
        <v>3.3</v>
      </c>
      <c r="I49" s="78">
        <f>SUM(H49:H54)</f>
        <v>21.950000000000003</v>
      </c>
      <c r="J49" s="23"/>
    </row>
    <row r="50" spans="1:10" ht="16" x14ac:dyDescent="0.2">
      <c r="A50" s="63"/>
      <c r="B50" s="75"/>
      <c r="C50" s="66"/>
      <c r="D50" s="66" t="s">
        <v>417</v>
      </c>
      <c r="E50" s="78">
        <v>50000</v>
      </c>
      <c r="F50" s="78">
        <v>6.3</v>
      </c>
      <c r="G50" s="78"/>
      <c r="H50" s="78">
        <f>F50</f>
        <v>6.3</v>
      </c>
      <c r="I50" s="78"/>
      <c r="J50" s="23"/>
    </row>
    <row r="51" spans="1:10" ht="16" x14ac:dyDescent="0.2">
      <c r="A51" s="63"/>
      <c r="B51" s="75"/>
      <c r="C51" s="66"/>
      <c r="D51" s="66" t="s">
        <v>412</v>
      </c>
      <c r="E51" s="78">
        <v>10000</v>
      </c>
      <c r="F51" s="78">
        <v>3.42</v>
      </c>
      <c r="G51" s="78"/>
      <c r="H51" s="78">
        <f>F51</f>
        <v>3.42</v>
      </c>
      <c r="I51" s="78"/>
      <c r="J51" s="23"/>
    </row>
    <row r="52" spans="1:10" ht="16" x14ac:dyDescent="0.2">
      <c r="A52" s="63"/>
      <c r="B52" s="75"/>
      <c r="C52" s="66"/>
      <c r="D52" s="66" t="s">
        <v>413</v>
      </c>
      <c r="E52" s="78">
        <v>50000</v>
      </c>
      <c r="F52" s="78">
        <v>4.18</v>
      </c>
      <c r="G52" s="78"/>
      <c r="H52" s="78">
        <f>F52</f>
        <v>4.18</v>
      </c>
      <c r="I52" s="78"/>
      <c r="J52" s="23"/>
    </row>
    <row r="53" spans="1:10" ht="16" x14ac:dyDescent="0.2">
      <c r="A53" s="63"/>
      <c r="B53" s="75"/>
      <c r="C53" s="66"/>
      <c r="D53" s="66" t="s">
        <v>418</v>
      </c>
      <c r="E53" s="78">
        <v>50000</v>
      </c>
      <c r="F53" s="78">
        <v>4.4000000000000004</v>
      </c>
      <c r="G53" s="78"/>
      <c r="H53" s="78">
        <f>F53</f>
        <v>4.4000000000000004</v>
      </c>
      <c r="I53" s="78"/>
      <c r="J53" s="23"/>
    </row>
    <row r="54" spans="1:10" ht="16" x14ac:dyDescent="0.2">
      <c r="A54" s="63"/>
      <c r="B54" s="75"/>
      <c r="C54" s="66"/>
      <c r="D54" s="66" t="s">
        <v>414</v>
      </c>
      <c r="E54" s="79">
        <v>10000</v>
      </c>
      <c r="F54" s="78">
        <v>0.35</v>
      </c>
      <c r="G54" s="78"/>
      <c r="H54" s="78">
        <f>F54</f>
        <v>0.35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78"/>
      <c r="G55" s="78"/>
      <c r="H55" s="78"/>
      <c r="I55" s="78"/>
      <c r="J55" s="23"/>
    </row>
    <row r="56" spans="1:10" ht="16" x14ac:dyDescent="0.2">
      <c r="A56" s="63">
        <f>A49+1</f>
        <v>13</v>
      </c>
      <c r="B56" s="75" t="s">
        <v>256</v>
      </c>
      <c r="C56" s="66" t="s">
        <v>80</v>
      </c>
      <c r="D56" s="66" t="s">
        <v>411</v>
      </c>
      <c r="E56" s="79">
        <v>10000</v>
      </c>
      <c r="F56" s="78">
        <v>0</v>
      </c>
      <c r="G56" s="78">
        <f>H56-F56</f>
        <v>0.66</v>
      </c>
      <c r="H56" s="78">
        <v>0.66</v>
      </c>
      <c r="I56" s="78">
        <f>SUM(H56:H57)</f>
        <v>10.27</v>
      </c>
      <c r="J56" s="23"/>
    </row>
    <row r="57" spans="1:10" ht="16" x14ac:dyDescent="0.2">
      <c r="A57" s="63"/>
      <c r="B57" s="75"/>
      <c r="C57" s="66"/>
      <c r="D57" s="66" t="s">
        <v>413</v>
      </c>
      <c r="E57" s="79">
        <v>230000</v>
      </c>
      <c r="F57" s="78">
        <v>9.61</v>
      </c>
      <c r="G57" s="78"/>
      <c r="H57" s="78">
        <f>F57</f>
        <v>9.61</v>
      </c>
      <c r="I57" s="78"/>
      <c r="J57" s="23"/>
    </row>
    <row r="58" spans="1:10" ht="16" x14ac:dyDescent="0.2">
      <c r="A58" s="63"/>
      <c r="B58" s="75"/>
      <c r="C58" s="167"/>
      <c r="D58" s="66"/>
      <c r="E58" s="79"/>
      <c r="F58" s="78"/>
      <c r="G58" s="78"/>
      <c r="H58" s="78"/>
      <c r="I58" s="78"/>
      <c r="J58" s="23"/>
    </row>
    <row r="59" spans="1:10" ht="16" x14ac:dyDescent="0.2">
      <c r="A59" s="63">
        <v>15</v>
      </c>
      <c r="B59" s="75" t="s">
        <v>258</v>
      </c>
      <c r="C59" s="66" t="s">
        <v>64</v>
      </c>
      <c r="D59" s="66" t="s">
        <v>411</v>
      </c>
      <c r="E59" s="79">
        <v>100000</v>
      </c>
      <c r="F59" s="78">
        <v>18.09</v>
      </c>
      <c r="G59" s="78">
        <f>H59-F59</f>
        <v>2.0100000000000016</v>
      </c>
      <c r="H59" s="78">
        <v>20.100000000000001</v>
      </c>
      <c r="I59" s="78">
        <f>SUM(H59:H63)</f>
        <v>32.450000000000003</v>
      </c>
      <c r="J59" s="23"/>
    </row>
    <row r="60" spans="1:10" ht="16" x14ac:dyDescent="0.2">
      <c r="A60" s="63"/>
      <c r="B60" s="75"/>
      <c r="C60" s="66"/>
      <c r="D60" s="66" t="s">
        <v>412</v>
      </c>
      <c r="E60" s="79">
        <v>10000</v>
      </c>
      <c r="F60" s="78">
        <v>3.42</v>
      </c>
      <c r="G60" s="78"/>
      <c r="H60" s="78">
        <f>F60</f>
        <v>3.42</v>
      </c>
      <c r="I60" s="78"/>
      <c r="J60" s="23"/>
    </row>
    <row r="61" spans="1:10" ht="16" x14ac:dyDescent="0.2">
      <c r="A61" s="63"/>
      <c r="B61" s="75"/>
      <c r="C61" s="66"/>
      <c r="D61" s="66" t="s">
        <v>413</v>
      </c>
      <c r="E61" s="79">
        <v>100000</v>
      </c>
      <c r="F61" s="78">
        <v>4.18</v>
      </c>
      <c r="G61" s="78"/>
      <c r="H61" s="78">
        <f>F61</f>
        <v>4.18</v>
      </c>
      <c r="I61" s="78"/>
      <c r="J61" s="23"/>
    </row>
    <row r="62" spans="1:10" ht="16" x14ac:dyDescent="0.2">
      <c r="A62" s="63"/>
      <c r="B62" s="75"/>
      <c r="C62" s="66"/>
      <c r="D62" s="66" t="s">
        <v>418</v>
      </c>
      <c r="E62" s="78">
        <v>100000</v>
      </c>
      <c r="F62" s="78">
        <v>4.4000000000000004</v>
      </c>
      <c r="G62" s="78"/>
      <c r="H62" s="78">
        <f>F62</f>
        <v>4.4000000000000004</v>
      </c>
      <c r="I62" s="78"/>
      <c r="J62" s="23"/>
    </row>
    <row r="63" spans="1:10" ht="16" x14ac:dyDescent="0.2">
      <c r="A63" s="63"/>
      <c r="B63" s="75"/>
      <c r="C63" s="66"/>
      <c r="D63" s="66" t="s">
        <v>414</v>
      </c>
      <c r="E63" s="79">
        <v>10000</v>
      </c>
      <c r="F63" s="78">
        <v>0.35</v>
      </c>
      <c r="G63" s="78"/>
      <c r="H63" s="78">
        <f>F63</f>
        <v>0.35</v>
      </c>
      <c r="I63" s="78"/>
      <c r="J63" s="23"/>
    </row>
    <row r="64" spans="1:10" ht="16" x14ac:dyDescent="0.2">
      <c r="A64" s="63"/>
      <c r="B64" s="75"/>
      <c r="C64" s="66"/>
      <c r="D64" s="66"/>
      <c r="E64" s="79"/>
      <c r="F64" s="78"/>
      <c r="G64" s="78"/>
      <c r="H64" s="78"/>
      <c r="I64" s="78"/>
      <c r="J64" s="23"/>
    </row>
    <row r="65" spans="1:10" ht="16" x14ac:dyDescent="0.2">
      <c r="A65" s="63">
        <f>A59+1</f>
        <v>16</v>
      </c>
      <c r="B65" s="75" t="s">
        <v>259</v>
      </c>
      <c r="C65" s="66" t="s">
        <v>218</v>
      </c>
      <c r="D65" s="66" t="s">
        <v>411</v>
      </c>
      <c r="E65" s="79">
        <v>10000</v>
      </c>
      <c r="F65" s="78">
        <v>0</v>
      </c>
      <c r="G65" s="78">
        <f>H65-F65</f>
        <v>3.08</v>
      </c>
      <c r="H65" s="78">
        <v>3.08</v>
      </c>
      <c r="I65" s="78">
        <f>H65</f>
        <v>3.08</v>
      </c>
      <c r="J65" s="23"/>
    </row>
    <row r="66" spans="1:10" ht="16" x14ac:dyDescent="0.2">
      <c r="A66" s="63"/>
      <c r="B66" s="75"/>
      <c r="C66" s="66"/>
      <c r="D66" s="66"/>
      <c r="E66" s="79"/>
      <c r="F66" s="78"/>
      <c r="G66" s="78"/>
      <c r="H66" s="78"/>
      <c r="I66" s="78"/>
      <c r="J66" s="23"/>
    </row>
    <row r="67" spans="1:10" ht="16" x14ac:dyDescent="0.2">
      <c r="A67" s="63">
        <v>17</v>
      </c>
      <c r="B67" s="75" t="s">
        <v>422</v>
      </c>
      <c r="C67" s="66" t="s">
        <v>420</v>
      </c>
      <c r="D67" s="66" t="s">
        <v>411</v>
      </c>
      <c r="E67" s="79">
        <v>10000</v>
      </c>
      <c r="F67" s="78">
        <v>0</v>
      </c>
      <c r="G67" s="78">
        <f>H67-F67</f>
        <v>3.08</v>
      </c>
      <c r="H67" s="78">
        <v>3.08</v>
      </c>
      <c r="I67" s="78">
        <f>SUM(H67:H68)</f>
        <v>5.17</v>
      </c>
      <c r="J67" s="23"/>
    </row>
    <row r="68" spans="1:10" ht="16" x14ac:dyDescent="0.2">
      <c r="A68" s="75"/>
      <c r="B68" s="75"/>
      <c r="C68" s="66"/>
      <c r="D68" s="66" t="s">
        <v>413</v>
      </c>
      <c r="E68" s="79">
        <v>50000</v>
      </c>
      <c r="F68" s="78">
        <v>2.09</v>
      </c>
      <c r="G68" s="78"/>
      <c r="H68" s="78">
        <f>F68</f>
        <v>2.09</v>
      </c>
      <c r="I68" s="78"/>
      <c r="J68" s="23"/>
    </row>
    <row r="69" spans="1:10" ht="16" x14ac:dyDescent="0.2">
      <c r="A69" s="63"/>
      <c r="C69" s="66"/>
      <c r="D69" s="66"/>
      <c r="E69" s="79"/>
      <c r="F69" s="78"/>
      <c r="G69" s="78"/>
      <c r="H69" s="78"/>
      <c r="I69" s="78"/>
      <c r="J69" s="23"/>
    </row>
    <row r="70" spans="1:10" ht="16" x14ac:dyDescent="0.2">
      <c r="A70" s="63">
        <v>19</v>
      </c>
      <c r="B70" s="75" t="s">
        <v>423</v>
      </c>
      <c r="C70" s="66" t="s">
        <v>421</v>
      </c>
      <c r="D70" s="66" t="s">
        <v>411</v>
      </c>
      <c r="E70" s="79">
        <v>100000</v>
      </c>
      <c r="F70" s="78">
        <v>4.7699999999999996</v>
      </c>
      <c r="G70" s="78">
        <f>H70-F70</f>
        <v>0.53000000000000025</v>
      </c>
      <c r="H70" s="78">
        <v>5.3</v>
      </c>
      <c r="I70" s="78">
        <f>SUM(H70:H71)</f>
        <v>9.48</v>
      </c>
      <c r="J70" s="23"/>
    </row>
    <row r="71" spans="1:10" ht="16" x14ac:dyDescent="0.2">
      <c r="A71" s="63"/>
      <c r="B71" s="75"/>
      <c r="C71" s="66"/>
      <c r="D71" s="66" t="s">
        <v>413</v>
      </c>
      <c r="E71" s="79">
        <v>100000</v>
      </c>
      <c r="F71" s="78">
        <v>4.18</v>
      </c>
      <c r="G71" s="78"/>
      <c r="H71" s="78">
        <f>F71</f>
        <v>4.18</v>
      </c>
      <c r="I71" s="78"/>
      <c r="J71" s="23"/>
    </row>
    <row r="72" spans="1:10" ht="16" x14ac:dyDescent="0.2">
      <c r="A72" s="63"/>
      <c r="B72" s="75"/>
      <c r="C72" s="66"/>
      <c r="D72" s="66"/>
      <c r="E72" s="79"/>
      <c r="F72" s="78"/>
      <c r="G72" s="78"/>
      <c r="H72" s="78"/>
      <c r="I72" s="78"/>
      <c r="J72" s="23"/>
    </row>
    <row r="73" spans="1:10" ht="16" x14ac:dyDescent="0.2">
      <c r="A73" s="63">
        <v>20</v>
      </c>
      <c r="B73" s="75" t="s">
        <v>396</v>
      </c>
      <c r="C73" s="66" t="s">
        <v>397</v>
      </c>
      <c r="D73" s="66" t="s">
        <v>411</v>
      </c>
      <c r="E73" s="78">
        <v>10000</v>
      </c>
      <c r="F73" s="78">
        <v>0</v>
      </c>
      <c r="G73" s="78">
        <f>H73-F73</f>
        <v>3.08</v>
      </c>
      <c r="H73" s="78">
        <v>3.08</v>
      </c>
      <c r="I73" s="78">
        <f>SUM(H73:H75)</f>
        <v>7.6099999999999994</v>
      </c>
      <c r="J73" s="23"/>
    </row>
    <row r="74" spans="1:10" ht="16" x14ac:dyDescent="0.2">
      <c r="A74" s="63"/>
      <c r="B74" s="75"/>
      <c r="C74" s="66"/>
      <c r="D74" s="66" t="s">
        <v>413</v>
      </c>
      <c r="E74" s="78">
        <v>100000</v>
      </c>
      <c r="F74" s="78">
        <v>4.18</v>
      </c>
      <c r="G74" s="78"/>
      <c r="H74" s="78">
        <f>F74</f>
        <v>4.18</v>
      </c>
      <c r="I74" s="78"/>
      <c r="J74" s="23"/>
    </row>
    <row r="75" spans="1:10" ht="16" x14ac:dyDescent="0.2">
      <c r="A75" s="63"/>
      <c r="B75" s="75"/>
      <c r="C75" s="66"/>
      <c r="D75" s="66" t="s">
        <v>414</v>
      </c>
      <c r="E75" s="78">
        <v>10000</v>
      </c>
      <c r="F75" s="78">
        <v>0.35</v>
      </c>
      <c r="G75" s="78"/>
      <c r="H75" s="78">
        <f>F75</f>
        <v>0.35</v>
      </c>
      <c r="I75" s="78"/>
      <c r="J75" s="23"/>
    </row>
    <row r="76" spans="1:10" ht="16" x14ac:dyDescent="0.2">
      <c r="A76" s="63"/>
      <c r="B76" s="75"/>
      <c r="C76" s="66"/>
      <c r="D76" s="66"/>
      <c r="E76" s="78"/>
      <c r="F76" s="78"/>
      <c r="G76" s="78"/>
      <c r="H76" s="78"/>
      <c r="I76" s="78"/>
      <c r="J76" s="23"/>
    </row>
    <row r="77" spans="1:10" ht="16" x14ac:dyDescent="0.2">
      <c r="A77" s="63">
        <v>21</v>
      </c>
      <c r="B77" s="75" t="s">
        <v>261</v>
      </c>
      <c r="C77" s="66" t="s">
        <v>262</v>
      </c>
      <c r="D77" s="66" t="s">
        <v>411</v>
      </c>
      <c r="E77" s="79">
        <v>10000</v>
      </c>
      <c r="F77" s="79">
        <v>0</v>
      </c>
      <c r="G77" s="78">
        <f>H77-F77</f>
        <v>14.08</v>
      </c>
      <c r="H77" s="79">
        <v>14.08</v>
      </c>
      <c r="I77" s="79">
        <f>SUM(H77:H79)</f>
        <v>22.659999999999997</v>
      </c>
      <c r="J77" s="23"/>
    </row>
    <row r="78" spans="1:10" ht="16" x14ac:dyDescent="0.2">
      <c r="A78" s="63"/>
      <c r="B78" s="75"/>
      <c r="C78" s="66"/>
      <c r="D78" s="66" t="s">
        <v>413</v>
      </c>
      <c r="E78" s="79">
        <v>100000</v>
      </c>
      <c r="F78" s="79">
        <v>4.18</v>
      </c>
      <c r="G78" s="79"/>
      <c r="H78" s="79">
        <f>F78</f>
        <v>4.18</v>
      </c>
      <c r="I78" s="79"/>
      <c r="J78" s="23"/>
    </row>
    <row r="79" spans="1:10" ht="16" x14ac:dyDescent="0.2">
      <c r="A79" s="63"/>
      <c r="B79" s="75"/>
      <c r="C79" s="66"/>
      <c r="D79" s="66" t="s">
        <v>418</v>
      </c>
      <c r="E79" s="78">
        <v>100000</v>
      </c>
      <c r="F79" s="79">
        <v>4.4000000000000004</v>
      </c>
      <c r="G79" s="79"/>
      <c r="H79" s="79">
        <f>F79</f>
        <v>4.4000000000000004</v>
      </c>
      <c r="I79" s="79"/>
      <c r="J79" s="23"/>
    </row>
    <row r="80" spans="1:10" ht="16" x14ac:dyDescent="0.2">
      <c r="A80" s="63"/>
      <c r="B80" s="75"/>
      <c r="C80" s="66"/>
      <c r="D80" s="66"/>
      <c r="E80" s="79"/>
      <c r="F80" s="79"/>
      <c r="G80" s="79"/>
      <c r="H80" s="79"/>
      <c r="I80" s="79"/>
      <c r="J80" s="23"/>
    </row>
    <row r="81" spans="1:10" ht="16" x14ac:dyDescent="0.2">
      <c r="A81" s="63">
        <f>A77+1</f>
        <v>22</v>
      </c>
      <c r="B81" s="75" t="s">
        <v>263</v>
      </c>
      <c r="C81" s="66" t="s">
        <v>57</v>
      </c>
      <c r="D81" s="66" t="s">
        <v>411</v>
      </c>
      <c r="E81" s="78">
        <v>40000</v>
      </c>
      <c r="F81" s="78">
        <f>H81-G81</f>
        <v>9.24</v>
      </c>
      <c r="G81" s="78">
        <v>3.08</v>
      </c>
      <c r="H81" s="78">
        <v>12.32</v>
      </c>
      <c r="I81" s="78">
        <f>SUM(H81:H86)</f>
        <v>28.520000000000007</v>
      </c>
      <c r="J81" s="23"/>
    </row>
    <row r="82" spans="1:10" ht="16" x14ac:dyDescent="0.2">
      <c r="A82" s="63"/>
      <c r="B82" s="75"/>
      <c r="C82" s="66"/>
      <c r="D82" s="66" t="s">
        <v>417</v>
      </c>
      <c r="E82" s="79">
        <v>10000</v>
      </c>
      <c r="F82" s="79">
        <v>11.57</v>
      </c>
      <c r="G82" s="79"/>
      <c r="H82" s="79">
        <f>F82</f>
        <v>11.57</v>
      </c>
      <c r="I82" s="79"/>
      <c r="J82" s="23"/>
    </row>
    <row r="83" spans="1:10" ht="16" x14ac:dyDescent="0.2">
      <c r="A83" s="63"/>
      <c r="B83" s="75"/>
      <c r="C83" s="66"/>
      <c r="D83" s="66" t="s">
        <v>412</v>
      </c>
      <c r="E83" s="79">
        <v>10000</v>
      </c>
      <c r="F83" s="79">
        <v>3.42</v>
      </c>
      <c r="G83" s="79"/>
      <c r="H83" s="79">
        <f>F83</f>
        <v>3.42</v>
      </c>
      <c r="I83" s="79"/>
      <c r="J83" s="23"/>
    </row>
    <row r="84" spans="1:10" ht="16" x14ac:dyDescent="0.2">
      <c r="A84" s="63"/>
      <c r="B84" s="75"/>
      <c r="C84" s="66"/>
      <c r="D84" s="66" t="s">
        <v>413</v>
      </c>
      <c r="E84" s="79">
        <v>10000</v>
      </c>
      <c r="F84" s="79">
        <v>0.42</v>
      </c>
      <c r="G84" s="79"/>
      <c r="H84" s="79">
        <f>F84</f>
        <v>0.42</v>
      </c>
      <c r="I84" s="79"/>
      <c r="J84" s="23"/>
    </row>
    <row r="85" spans="1:10" ht="16" x14ac:dyDescent="0.2">
      <c r="A85" s="63"/>
      <c r="B85" s="75"/>
      <c r="C85" s="66"/>
      <c r="D85" s="66" t="s">
        <v>418</v>
      </c>
      <c r="E85" s="79">
        <v>10000</v>
      </c>
      <c r="F85" s="79">
        <v>0.44</v>
      </c>
      <c r="G85" s="79"/>
      <c r="H85" s="79">
        <f>F85</f>
        <v>0.44</v>
      </c>
      <c r="I85" s="79"/>
      <c r="J85" s="23"/>
    </row>
    <row r="86" spans="1:10" ht="16" x14ac:dyDescent="0.2">
      <c r="A86" s="63"/>
      <c r="B86" s="75"/>
      <c r="C86" s="66"/>
      <c r="D86" s="66" t="s">
        <v>414</v>
      </c>
      <c r="E86" s="79">
        <v>10000</v>
      </c>
      <c r="F86" s="79">
        <v>0.35</v>
      </c>
      <c r="G86" s="79"/>
      <c r="H86" s="79">
        <f>F86</f>
        <v>0.35</v>
      </c>
      <c r="I86" s="79"/>
      <c r="J86" s="23"/>
    </row>
    <row r="87" spans="1:10" ht="16" x14ac:dyDescent="0.2">
      <c r="A87" s="63"/>
      <c r="B87" s="75"/>
      <c r="C87" s="66"/>
      <c r="D87" s="66"/>
      <c r="E87" s="79"/>
      <c r="F87" s="79"/>
      <c r="G87" s="79"/>
      <c r="H87" s="79"/>
      <c r="I87" s="79"/>
      <c r="J87" s="23"/>
    </row>
    <row r="88" spans="1:10" ht="16" x14ac:dyDescent="0.2">
      <c r="A88" s="63">
        <f>A81+1</f>
        <v>23</v>
      </c>
      <c r="B88" s="75" t="s">
        <v>264</v>
      </c>
      <c r="C88" s="66" t="s">
        <v>58</v>
      </c>
      <c r="D88" s="66" t="s">
        <v>411</v>
      </c>
      <c r="E88" s="79">
        <v>10000</v>
      </c>
      <c r="F88" s="79">
        <v>0</v>
      </c>
      <c r="G88" s="78">
        <f>H88-F88</f>
        <v>8.02</v>
      </c>
      <c r="H88" s="79">
        <v>8.02</v>
      </c>
      <c r="I88" s="79">
        <f>H88</f>
        <v>8.02</v>
      </c>
      <c r="J88" s="23"/>
    </row>
    <row r="89" spans="1:10" ht="16" x14ac:dyDescent="0.2">
      <c r="A89" s="63"/>
      <c r="B89" s="75"/>
      <c r="C89" s="66"/>
      <c r="D89" s="66"/>
      <c r="E89" s="79"/>
      <c r="F89" s="79"/>
      <c r="G89" s="79"/>
      <c r="H89" s="79"/>
      <c r="I89" s="79"/>
      <c r="J89" s="23"/>
    </row>
    <row r="90" spans="1:10" ht="16" x14ac:dyDescent="0.2">
      <c r="A90" s="63">
        <f>A88+1</f>
        <v>24</v>
      </c>
      <c r="B90" s="75" t="s">
        <v>265</v>
      </c>
      <c r="C90" s="66" t="s">
        <v>219</v>
      </c>
      <c r="D90" s="66" t="s">
        <v>411</v>
      </c>
      <c r="E90" s="78">
        <v>50000</v>
      </c>
      <c r="F90" s="78">
        <f>H90-G90</f>
        <v>2.6399999999999997</v>
      </c>
      <c r="G90" s="78">
        <v>0.66</v>
      </c>
      <c r="H90" s="78">
        <v>3.3</v>
      </c>
      <c r="I90" s="78">
        <f>SUM(H90:H91)</f>
        <v>7.8999999999999995</v>
      </c>
      <c r="J90" s="23"/>
    </row>
    <row r="91" spans="1:10" ht="16" x14ac:dyDescent="0.2">
      <c r="A91" s="63"/>
      <c r="B91" s="75"/>
      <c r="C91" s="66"/>
      <c r="D91" s="66" t="s">
        <v>413</v>
      </c>
      <c r="E91" s="79">
        <v>110000</v>
      </c>
      <c r="F91" s="79">
        <v>4.5999999999999996</v>
      </c>
      <c r="G91" s="79"/>
      <c r="H91" s="79">
        <f>F91</f>
        <v>4.5999999999999996</v>
      </c>
      <c r="I91" s="79"/>
      <c r="J91" s="23"/>
    </row>
    <row r="92" spans="1:10" ht="16" x14ac:dyDescent="0.2">
      <c r="A92" s="63"/>
      <c r="B92" s="75"/>
      <c r="C92" s="66"/>
      <c r="D92" s="66"/>
      <c r="E92" s="79"/>
      <c r="F92" s="79"/>
      <c r="G92" s="79"/>
      <c r="H92" s="79"/>
      <c r="I92" s="79"/>
      <c r="J92" s="23"/>
    </row>
    <row r="93" spans="1:10" ht="16" x14ac:dyDescent="0.2">
      <c r="A93" s="63">
        <v>25</v>
      </c>
      <c r="B93" s="75" t="s">
        <v>267</v>
      </c>
      <c r="C93" s="66" t="s">
        <v>17</v>
      </c>
      <c r="D93" s="66" t="s">
        <v>411</v>
      </c>
      <c r="E93" s="78">
        <v>160000</v>
      </c>
      <c r="F93" s="78">
        <f>H93-G93</f>
        <v>46.2</v>
      </c>
      <c r="G93" s="78">
        <v>3.08</v>
      </c>
      <c r="H93" s="78">
        <v>49.28</v>
      </c>
      <c r="I93" s="78">
        <f>SUM(H93:H96)</f>
        <v>100.28999999999999</v>
      </c>
      <c r="J93" s="23"/>
    </row>
    <row r="94" spans="1:10" ht="16" x14ac:dyDescent="0.2">
      <c r="A94" s="63"/>
      <c r="B94" s="75"/>
      <c r="C94" s="66"/>
      <c r="D94" s="66" t="s">
        <v>417</v>
      </c>
      <c r="E94" s="79">
        <v>50000</v>
      </c>
      <c r="F94" s="79">
        <v>33.85</v>
      </c>
      <c r="G94" s="79"/>
      <c r="H94" s="78">
        <f>F94</f>
        <v>33.85</v>
      </c>
      <c r="I94" s="79"/>
      <c r="J94" s="23"/>
    </row>
    <row r="95" spans="1:10" ht="16" x14ac:dyDescent="0.2">
      <c r="A95" s="63"/>
      <c r="B95" s="75"/>
      <c r="C95" s="66"/>
      <c r="D95" s="66" t="s">
        <v>413</v>
      </c>
      <c r="E95" s="79">
        <v>200000</v>
      </c>
      <c r="F95" s="79">
        <v>8.36</v>
      </c>
      <c r="G95" s="79"/>
      <c r="H95" s="79">
        <f>F95</f>
        <v>8.36</v>
      </c>
      <c r="I95" s="79"/>
      <c r="J95" s="23"/>
    </row>
    <row r="96" spans="1:10" ht="16" x14ac:dyDescent="0.2">
      <c r="A96" s="63"/>
      <c r="B96" s="75"/>
      <c r="C96" s="66"/>
      <c r="D96" s="66" t="s">
        <v>418</v>
      </c>
      <c r="E96" s="78">
        <v>200000</v>
      </c>
      <c r="F96" s="79">
        <v>8.8000000000000007</v>
      </c>
      <c r="G96" s="79"/>
      <c r="H96" s="79">
        <f>F96</f>
        <v>8.8000000000000007</v>
      </c>
      <c r="I96" s="79"/>
      <c r="J96" s="23"/>
    </row>
    <row r="97" spans="1:10" ht="16" x14ac:dyDescent="0.2">
      <c r="A97" s="63"/>
      <c r="B97" s="75"/>
      <c r="C97" s="66"/>
      <c r="D97" s="66"/>
      <c r="E97" s="79"/>
      <c r="F97" s="79"/>
      <c r="G97" s="79"/>
      <c r="H97" s="79"/>
      <c r="I97" s="79"/>
      <c r="J97" s="23"/>
    </row>
    <row r="98" spans="1:10" ht="16" x14ac:dyDescent="0.2">
      <c r="A98" s="63">
        <f>A93+1</f>
        <v>26</v>
      </c>
      <c r="B98" s="75" t="s">
        <v>268</v>
      </c>
      <c r="C98" s="85" t="s">
        <v>224</v>
      </c>
      <c r="D98" s="85" t="s">
        <v>411</v>
      </c>
      <c r="E98" s="86">
        <v>200000</v>
      </c>
      <c r="F98" s="86">
        <f>H98-G98</f>
        <v>12.54</v>
      </c>
      <c r="G98" s="78">
        <v>0.66</v>
      </c>
      <c r="H98" s="86">
        <v>13.2</v>
      </c>
      <c r="I98" s="86">
        <f>SUM(H98:H101)</f>
        <v>25.33</v>
      </c>
      <c r="J98" s="23"/>
    </row>
    <row r="99" spans="1:10" ht="16" x14ac:dyDescent="0.2">
      <c r="A99" s="63"/>
      <c r="B99" s="75"/>
      <c r="C99" s="85"/>
      <c r="D99" s="85" t="s">
        <v>412</v>
      </c>
      <c r="E99" s="86">
        <v>10000</v>
      </c>
      <c r="F99" s="86">
        <v>3.42</v>
      </c>
      <c r="G99" s="86"/>
      <c r="H99" s="86">
        <f>F99</f>
        <v>3.42</v>
      </c>
      <c r="I99" s="86"/>
      <c r="J99" s="23"/>
    </row>
    <row r="100" spans="1:10" ht="16" x14ac:dyDescent="0.2">
      <c r="A100" s="63"/>
      <c r="B100" s="75"/>
      <c r="C100" s="85"/>
      <c r="D100" s="85" t="s">
        <v>413</v>
      </c>
      <c r="E100" s="86">
        <v>200000</v>
      </c>
      <c r="F100" s="86">
        <v>8.36</v>
      </c>
      <c r="G100" s="86"/>
      <c r="H100" s="86">
        <f>F100</f>
        <v>8.36</v>
      </c>
      <c r="I100" s="86"/>
      <c r="J100" s="23"/>
    </row>
    <row r="101" spans="1:10" ht="16" x14ac:dyDescent="0.2">
      <c r="A101" s="63"/>
      <c r="B101" s="75"/>
      <c r="C101" s="85"/>
      <c r="D101" s="85" t="s">
        <v>414</v>
      </c>
      <c r="E101" s="86">
        <v>10000</v>
      </c>
      <c r="F101" s="86">
        <v>0.35</v>
      </c>
      <c r="G101" s="86"/>
      <c r="H101" s="86">
        <f>F101</f>
        <v>0.35</v>
      </c>
      <c r="I101" s="86"/>
      <c r="J101" s="23"/>
    </row>
    <row r="102" spans="1:10" ht="16" x14ac:dyDescent="0.2">
      <c r="A102" s="63"/>
      <c r="B102" s="75"/>
      <c r="C102" s="85"/>
      <c r="D102" s="85"/>
      <c r="E102" s="86"/>
      <c r="F102" s="86"/>
      <c r="G102" s="86"/>
      <c r="H102" s="86"/>
      <c r="I102" s="86"/>
      <c r="J102" s="23"/>
    </row>
    <row r="103" spans="1:10" ht="16" x14ac:dyDescent="0.2">
      <c r="A103" s="63">
        <f>A98+1</f>
        <v>27</v>
      </c>
      <c r="B103" s="75" t="s">
        <v>432</v>
      </c>
      <c r="C103" s="66" t="s">
        <v>424</v>
      </c>
      <c r="D103" s="66" t="s">
        <v>411</v>
      </c>
      <c r="E103" s="79">
        <v>10000</v>
      </c>
      <c r="F103" s="79">
        <v>0</v>
      </c>
      <c r="G103" s="78">
        <f>H103-F103</f>
        <v>0.66</v>
      </c>
      <c r="H103" s="79">
        <v>0.66</v>
      </c>
      <c r="I103" s="79">
        <f>SUM(H103:H104)</f>
        <v>4.84</v>
      </c>
      <c r="J103" s="23"/>
    </row>
    <row r="104" spans="1:10" ht="16" x14ac:dyDescent="0.2">
      <c r="A104" s="63"/>
      <c r="B104" s="75"/>
      <c r="C104" s="66"/>
      <c r="D104" s="66" t="s">
        <v>413</v>
      </c>
      <c r="E104" s="79">
        <v>100000</v>
      </c>
      <c r="F104" s="79">
        <v>4.18</v>
      </c>
      <c r="G104" s="79"/>
      <c r="H104" s="79">
        <f>F104</f>
        <v>4.18</v>
      </c>
      <c r="I104" s="79"/>
      <c r="J104" s="23"/>
    </row>
    <row r="105" spans="1:10" ht="16" x14ac:dyDescent="0.2">
      <c r="A105" s="63"/>
      <c r="B105" s="75"/>
      <c r="C105" s="66"/>
      <c r="D105" s="66"/>
      <c r="E105" s="79"/>
      <c r="F105" s="79"/>
      <c r="G105" s="79"/>
      <c r="H105" s="79"/>
      <c r="I105" s="79"/>
      <c r="J105" s="23"/>
    </row>
    <row r="106" spans="1:10" ht="16" x14ac:dyDescent="0.2">
      <c r="A106" s="63">
        <v>28</v>
      </c>
      <c r="B106" s="75" t="s">
        <v>270</v>
      </c>
      <c r="C106" s="66" t="s">
        <v>233</v>
      </c>
      <c r="D106" s="66" t="s">
        <v>411</v>
      </c>
      <c r="E106" s="78">
        <v>10000</v>
      </c>
      <c r="F106" s="78">
        <v>0</v>
      </c>
      <c r="G106" s="78">
        <f>H106-F106</f>
        <v>5.0199999999999996</v>
      </c>
      <c r="H106" s="78">
        <v>5.0199999999999996</v>
      </c>
      <c r="I106" s="78">
        <f>SUM(H106:H109)</f>
        <v>12.969999999999999</v>
      </c>
      <c r="J106" s="211"/>
    </row>
    <row r="107" spans="1:10" ht="16" x14ac:dyDescent="0.2">
      <c r="A107" s="63"/>
      <c r="B107" s="75"/>
      <c r="C107" s="66"/>
      <c r="D107" s="66" t="s">
        <v>412</v>
      </c>
      <c r="E107" s="79">
        <v>10000</v>
      </c>
      <c r="F107" s="79">
        <v>3.42</v>
      </c>
      <c r="G107" s="79"/>
      <c r="H107" s="79">
        <f>F107</f>
        <v>3.42</v>
      </c>
      <c r="I107" s="79"/>
      <c r="J107" s="23"/>
    </row>
    <row r="108" spans="1:10" ht="16" x14ac:dyDescent="0.2">
      <c r="A108" s="63"/>
      <c r="B108" s="75"/>
      <c r="C108" s="66"/>
      <c r="D108" s="66" t="s">
        <v>413</v>
      </c>
      <c r="E108" s="79">
        <v>100000</v>
      </c>
      <c r="F108" s="79">
        <v>4.18</v>
      </c>
      <c r="G108" s="79"/>
      <c r="H108" s="79">
        <f>F108</f>
        <v>4.18</v>
      </c>
      <c r="I108" s="79"/>
      <c r="J108" s="23"/>
    </row>
    <row r="109" spans="1:10" ht="16" x14ac:dyDescent="0.2">
      <c r="A109" s="63"/>
      <c r="B109" s="75"/>
      <c r="C109" s="66"/>
      <c r="D109" s="66" t="s">
        <v>414</v>
      </c>
      <c r="E109" s="79">
        <v>10000</v>
      </c>
      <c r="F109" s="79">
        <v>0.35</v>
      </c>
      <c r="G109" s="79"/>
      <c r="H109" s="79">
        <f>F109</f>
        <v>0.35</v>
      </c>
      <c r="I109" s="79"/>
      <c r="J109" s="23"/>
    </row>
    <row r="110" spans="1:10" ht="16" x14ac:dyDescent="0.2">
      <c r="A110" s="63"/>
      <c r="B110" s="75"/>
      <c r="C110" s="66"/>
      <c r="D110" s="66"/>
      <c r="E110" s="79"/>
      <c r="F110" s="79"/>
      <c r="G110" s="79"/>
      <c r="H110" s="79"/>
      <c r="I110" s="79"/>
      <c r="J110" s="23"/>
    </row>
    <row r="111" spans="1:10" ht="16" x14ac:dyDescent="0.2">
      <c r="A111" s="63">
        <f>A106+1</f>
        <v>29</v>
      </c>
      <c r="B111" s="75" t="s">
        <v>271</v>
      </c>
      <c r="C111" s="66" t="s">
        <v>234</v>
      </c>
      <c r="D111" s="66" t="s">
        <v>411</v>
      </c>
      <c r="E111" s="79">
        <v>10000</v>
      </c>
      <c r="F111" s="79">
        <v>0</v>
      </c>
      <c r="G111" s="78">
        <f>H111-F111</f>
        <v>8.02</v>
      </c>
      <c r="H111" s="79">
        <v>8.02</v>
      </c>
      <c r="I111" s="79">
        <f>H111</f>
        <v>8.02</v>
      </c>
      <c r="J111" s="23"/>
    </row>
    <row r="112" spans="1:10" ht="16" x14ac:dyDescent="0.2">
      <c r="A112" s="63"/>
      <c r="B112" s="170"/>
      <c r="C112" s="44"/>
      <c r="D112" s="44"/>
      <c r="E112" s="165"/>
      <c r="F112" s="171"/>
      <c r="G112" s="79"/>
      <c r="H112" s="79"/>
      <c r="I112" s="79"/>
      <c r="J112" s="23"/>
    </row>
    <row r="113" spans="1:10" ht="16" x14ac:dyDescent="0.2">
      <c r="A113" s="63">
        <f>A111+1</f>
        <v>30</v>
      </c>
      <c r="B113" s="75" t="s">
        <v>329</v>
      </c>
      <c r="C113" s="168" t="s">
        <v>330</v>
      </c>
      <c r="D113" s="168" t="s">
        <v>411</v>
      </c>
      <c r="E113" s="169">
        <v>200000</v>
      </c>
      <c r="F113" s="78">
        <f>H113-G113</f>
        <v>17.29</v>
      </c>
      <c r="G113" s="78">
        <v>0.91</v>
      </c>
      <c r="H113" s="78">
        <v>18.2</v>
      </c>
      <c r="I113" s="78">
        <f>SUM(H113:H118)</f>
        <v>24.640000000000004</v>
      </c>
      <c r="J113" s="23"/>
    </row>
    <row r="114" spans="1:10" ht="16" x14ac:dyDescent="0.2">
      <c r="A114" s="63"/>
      <c r="B114" s="75"/>
      <c r="C114" s="168"/>
      <c r="D114" s="168" t="s">
        <v>417</v>
      </c>
      <c r="E114" s="169">
        <v>10000</v>
      </c>
      <c r="F114" s="78">
        <v>1.81</v>
      </c>
      <c r="G114" s="78"/>
      <c r="H114" s="78">
        <f>F114</f>
        <v>1.81</v>
      </c>
      <c r="I114" s="78"/>
      <c r="J114" s="23"/>
    </row>
    <row r="115" spans="1:10" ht="16" x14ac:dyDescent="0.2">
      <c r="A115" s="63"/>
      <c r="B115" s="75"/>
      <c r="C115" s="168"/>
      <c r="D115" s="168" t="s">
        <v>412</v>
      </c>
      <c r="E115" s="169">
        <v>10000</v>
      </c>
      <c r="F115" s="78">
        <v>3.42</v>
      </c>
      <c r="G115" s="78"/>
      <c r="H115" s="78">
        <f>F115</f>
        <v>3.42</v>
      </c>
      <c r="I115" s="78"/>
      <c r="J115" s="23"/>
    </row>
    <row r="116" spans="1:10" ht="16" x14ac:dyDescent="0.2">
      <c r="A116" s="63"/>
      <c r="B116" s="75"/>
      <c r="C116" s="168"/>
      <c r="D116" s="168" t="s">
        <v>413</v>
      </c>
      <c r="E116" s="169">
        <v>10000</v>
      </c>
      <c r="F116" s="78">
        <v>0.42</v>
      </c>
      <c r="G116" s="78"/>
      <c r="H116" s="78">
        <f>F116</f>
        <v>0.42</v>
      </c>
      <c r="I116" s="78"/>
    </row>
    <row r="117" spans="1:10" ht="16" x14ac:dyDescent="0.2">
      <c r="A117" s="63"/>
      <c r="B117" s="172"/>
      <c r="C117" s="168"/>
      <c r="D117" s="168" t="s">
        <v>418</v>
      </c>
      <c r="E117" s="169">
        <v>10000</v>
      </c>
      <c r="F117" s="166">
        <v>0.44</v>
      </c>
      <c r="G117" s="78"/>
      <c r="H117" s="78">
        <f>F117</f>
        <v>0.44</v>
      </c>
      <c r="I117" s="78"/>
      <c r="J117" s="23"/>
    </row>
    <row r="118" spans="1:10" ht="16" x14ac:dyDescent="0.2">
      <c r="A118" s="63"/>
      <c r="B118" s="172"/>
      <c r="C118" s="168"/>
      <c r="D118" s="168" t="s">
        <v>414</v>
      </c>
      <c r="E118" s="169">
        <v>10000</v>
      </c>
      <c r="F118" s="166">
        <v>0.35</v>
      </c>
      <c r="G118" s="78"/>
      <c r="H118" s="78">
        <f>F118</f>
        <v>0.35</v>
      </c>
      <c r="I118" s="78"/>
      <c r="J118" s="23"/>
    </row>
    <row r="119" spans="1:10" ht="16" x14ac:dyDescent="0.2">
      <c r="A119" s="63"/>
      <c r="B119" s="172"/>
      <c r="C119" s="168"/>
      <c r="D119" s="212"/>
      <c r="E119" s="169"/>
      <c r="F119" s="78"/>
      <c r="G119" s="78"/>
      <c r="H119" s="78"/>
      <c r="I119" s="78"/>
      <c r="J119" s="23"/>
    </row>
    <row r="120" spans="1:10" ht="16" x14ac:dyDescent="0.2">
      <c r="A120" s="63"/>
      <c r="B120" s="172" t="s">
        <v>491</v>
      </c>
      <c r="C120" s="168" t="s">
        <v>490</v>
      </c>
      <c r="D120" s="212" t="s">
        <v>411</v>
      </c>
      <c r="E120" s="169">
        <v>10000</v>
      </c>
      <c r="F120" s="78" t="s">
        <v>492</v>
      </c>
      <c r="G120" s="78">
        <v>3.08</v>
      </c>
      <c r="H120" s="78">
        <f>G120</f>
        <v>3.08</v>
      </c>
      <c r="I120" s="78">
        <f>H120</f>
        <v>3.08</v>
      </c>
      <c r="J120" s="23"/>
    </row>
    <row r="121" spans="1:10" ht="16" x14ac:dyDescent="0.2">
      <c r="A121" s="63"/>
      <c r="B121" s="172"/>
      <c r="C121" s="168"/>
      <c r="D121" s="212"/>
      <c r="E121" s="169"/>
      <c r="F121" s="78"/>
      <c r="G121" s="78"/>
      <c r="H121" s="78"/>
      <c r="I121" s="78"/>
      <c r="J121" s="23"/>
    </row>
    <row r="122" spans="1:10" ht="16" x14ac:dyDescent="0.2">
      <c r="A122" s="63">
        <f>A113+1</f>
        <v>31</v>
      </c>
      <c r="B122" s="75" t="s">
        <v>273</v>
      </c>
      <c r="C122" s="66" t="s">
        <v>25</v>
      </c>
      <c r="D122" s="66" t="s">
        <v>411</v>
      </c>
      <c r="E122" s="79">
        <v>10000</v>
      </c>
      <c r="F122" s="79">
        <v>0</v>
      </c>
      <c r="G122" s="78">
        <f>H122-F122</f>
        <v>3.08</v>
      </c>
      <c r="H122" s="79">
        <v>3.08</v>
      </c>
      <c r="I122" s="79">
        <f>H122</f>
        <v>3.08</v>
      </c>
      <c r="J122" s="23"/>
    </row>
    <row r="123" spans="1:10" ht="16" x14ac:dyDescent="0.2">
      <c r="A123" s="63"/>
      <c r="B123" s="75"/>
      <c r="C123" s="66"/>
      <c r="D123" s="66"/>
      <c r="E123" s="79"/>
      <c r="F123" s="79"/>
      <c r="G123" s="79"/>
      <c r="H123" s="79"/>
      <c r="I123" s="79"/>
      <c r="J123" s="23"/>
    </row>
    <row r="124" spans="1:10" ht="16" x14ac:dyDescent="0.2">
      <c r="A124" s="63">
        <f>A122+1</f>
        <v>32</v>
      </c>
      <c r="B124" s="75" t="s">
        <v>274</v>
      </c>
      <c r="C124" s="66" t="s">
        <v>88</v>
      </c>
      <c r="D124" s="66" t="s">
        <v>411</v>
      </c>
      <c r="E124" s="78">
        <v>250000</v>
      </c>
      <c r="F124" s="78">
        <f>H124-G124</f>
        <v>48.24</v>
      </c>
      <c r="G124" s="78">
        <v>2.0099999999999998</v>
      </c>
      <c r="H124" s="78">
        <v>50.25</v>
      </c>
      <c r="I124" s="78">
        <f>SUM(H124:H129)</f>
        <v>132.88</v>
      </c>
      <c r="J124" s="23"/>
    </row>
    <row r="125" spans="1:10" ht="16" x14ac:dyDescent="0.2">
      <c r="A125" s="63"/>
      <c r="B125" s="75"/>
      <c r="C125" s="66"/>
      <c r="D125" s="66" t="s">
        <v>417</v>
      </c>
      <c r="E125" s="78">
        <v>50000</v>
      </c>
      <c r="F125" s="78">
        <v>57.85</v>
      </c>
      <c r="G125" s="78"/>
      <c r="H125" s="78">
        <f>F125</f>
        <v>57.85</v>
      </c>
      <c r="I125" s="78"/>
      <c r="J125" s="211"/>
    </row>
    <row r="126" spans="1:10" ht="16" x14ac:dyDescent="0.2">
      <c r="A126" s="63"/>
      <c r="B126" s="75"/>
      <c r="C126" s="66"/>
      <c r="D126" s="66" t="s">
        <v>412</v>
      </c>
      <c r="E126" s="78">
        <v>10000</v>
      </c>
      <c r="F126" s="78">
        <v>3.42</v>
      </c>
      <c r="G126" s="78"/>
      <c r="H126" s="78">
        <f>F126</f>
        <v>3.42</v>
      </c>
      <c r="I126" s="78"/>
      <c r="J126" s="23"/>
    </row>
    <row r="127" spans="1:10" ht="16" x14ac:dyDescent="0.2">
      <c r="A127" s="63"/>
      <c r="B127" s="75"/>
      <c r="C127" s="66"/>
      <c r="D127" s="66" t="s">
        <v>413</v>
      </c>
      <c r="E127" s="78">
        <v>250000</v>
      </c>
      <c r="F127" s="78">
        <v>10.45</v>
      </c>
      <c r="G127" s="78"/>
      <c r="H127" s="78">
        <f>F127</f>
        <v>10.45</v>
      </c>
      <c r="I127" s="78"/>
      <c r="J127" s="23"/>
    </row>
    <row r="128" spans="1:10" ht="16" x14ac:dyDescent="0.2">
      <c r="A128" s="63"/>
      <c r="B128" s="75"/>
      <c r="C128" s="66"/>
      <c r="D128" s="66" t="s">
        <v>418</v>
      </c>
      <c r="E128" s="78">
        <v>240000</v>
      </c>
      <c r="F128" s="79">
        <v>10.56</v>
      </c>
      <c r="G128" s="79"/>
      <c r="H128" s="79">
        <f>F128</f>
        <v>10.56</v>
      </c>
      <c r="I128" s="79"/>
      <c r="J128" s="23"/>
    </row>
    <row r="129" spans="1:10" ht="16" x14ac:dyDescent="0.2">
      <c r="A129" s="63"/>
      <c r="B129" s="75"/>
      <c r="C129" s="66"/>
      <c r="D129" s="66" t="s">
        <v>414</v>
      </c>
      <c r="E129" s="79">
        <v>10000</v>
      </c>
      <c r="F129" s="79">
        <v>0.35</v>
      </c>
      <c r="G129" s="79"/>
      <c r="H129" s="79">
        <f>F129</f>
        <v>0.35</v>
      </c>
      <c r="I129" s="79"/>
      <c r="J129" s="23"/>
    </row>
    <row r="130" spans="1:10" ht="16" x14ac:dyDescent="0.2">
      <c r="A130" s="63"/>
      <c r="B130" s="75"/>
      <c r="C130" s="66"/>
      <c r="D130" s="66"/>
      <c r="E130" s="79"/>
      <c r="F130" s="79"/>
      <c r="G130" s="79"/>
      <c r="H130" s="79"/>
      <c r="I130" s="79"/>
      <c r="J130" s="23"/>
    </row>
    <row r="131" spans="1:10" ht="16" x14ac:dyDescent="0.2">
      <c r="A131" s="63">
        <f>A124+1</f>
        <v>33</v>
      </c>
      <c r="B131" s="75" t="s">
        <v>275</v>
      </c>
      <c r="C131" s="66" t="s">
        <v>173</v>
      </c>
      <c r="D131" s="66" t="s">
        <v>411</v>
      </c>
      <c r="E131" s="79">
        <v>10000</v>
      </c>
      <c r="F131" s="79">
        <v>0</v>
      </c>
      <c r="G131" s="78">
        <f>H131-F131</f>
        <v>12.48</v>
      </c>
      <c r="H131" s="79">
        <v>12.48</v>
      </c>
      <c r="I131" s="79">
        <f>SUM(H131:H133)</f>
        <v>24.470000000000002</v>
      </c>
      <c r="J131" s="23"/>
    </row>
    <row r="132" spans="1:10" ht="16" x14ac:dyDescent="0.2">
      <c r="A132" s="63"/>
      <c r="B132" s="75"/>
      <c r="C132" s="66"/>
      <c r="D132" s="66" t="s">
        <v>417</v>
      </c>
      <c r="E132" s="79">
        <v>10000</v>
      </c>
      <c r="F132" s="79">
        <v>11.57</v>
      </c>
      <c r="G132" s="79"/>
      <c r="H132" s="79">
        <f>F132</f>
        <v>11.57</v>
      </c>
      <c r="I132" s="79"/>
      <c r="J132" s="23"/>
    </row>
    <row r="133" spans="1:10" ht="16" x14ac:dyDescent="0.2">
      <c r="A133" s="63"/>
      <c r="B133" s="75"/>
      <c r="C133" s="66"/>
      <c r="D133" s="66" t="s">
        <v>413</v>
      </c>
      <c r="E133" s="78">
        <v>10000</v>
      </c>
      <c r="F133" s="78">
        <v>0.42</v>
      </c>
      <c r="G133" s="78"/>
      <c r="H133" s="78">
        <f>F133</f>
        <v>0.42</v>
      </c>
      <c r="I133" s="78"/>
      <c r="J133" s="23"/>
    </row>
    <row r="134" spans="1:10" ht="16" x14ac:dyDescent="0.2">
      <c r="A134" s="63"/>
      <c r="B134" s="75"/>
      <c r="C134" s="66"/>
      <c r="D134" s="66"/>
      <c r="E134" s="78"/>
      <c r="F134" s="78"/>
      <c r="G134" s="78"/>
      <c r="H134" s="78"/>
      <c r="I134" s="78"/>
      <c r="J134" s="23"/>
    </row>
    <row r="135" spans="1:10" ht="16" x14ac:dyDescent="0.2">
      <c r="A135" s="63">
        <f>A131+1</f>
        <v>34</v>
      </c>
      <c r="B135" s="75" t="s">
        <v>276</v>
      </c>
      <c r="C135" s="66" t="s">
        <v>189</v>
      </c>
      <c r="D135" s="66" t="s">
        <v>411</v>
      </c>
      <c r="E135" s="78">
        <v>100000</v>
      </c>
      <c r="F135" s="78">
        <f>H135-G135</f>
        <v>72.180000000000007</v>
      </c>
      <c r="G135" s="78">
        <v>8.02</v>
      </c>
      <c r="H135" s="78">
        <v>80.2</v>
      </c>
      <c r="I135" s="78">
        <f>SUM(H135:H136)</f>
        <v>84.38</v>
      </c>
      <c r="J135" s="211"/>
    </row>
    <row r="136" spans="1:10" ht="16" x14ac:dyDescent="0.2">
      <c r="A136" s="63"/>
      <c r="B136" s="75"/>
      <c r="C136" s="66"/>
      <c r="D136" s="66" t="s">
        <v>413</v>
      </c>
      <c r="E136" s="79">
        <v>100000</v>
      </c>
      <c r="F136" s="79">
        <v>4.18</v>
      </c>
      <c r="G136" s="79"/>
      <c r="H136" s="79">
        <f>F136</f>
        <v>4.18</v>
      </c>
      <c r="I136" s="79"/>
      <c r="J136" s="23"/>
    </row>
    <row r="137" spans="1:10" ht="16" x14ac:dyDescent="0.2">
      <c r="A137" s="63"/>
      <c r="B137" s="75"/>
      <c r="C137" s="66"/>
      <c r="D137" s="66"/>
      <c r="E137" s="79"/>
      <c r="F137" s="79"/>
      <c r="G137" s="79"/>
      <c r="H137" s="79"/>
      <c r="I137" s="79"/>
      <c r="J137" s="23"/>
    </row>
    <row r="138" spans="1:10" ht="16" x14ac:dyDescent="0.2">
      <c r="A138" s="63">
        <f>A135+1</f>
        <v>35</v>
      </c>
      <c r="B138" s="75" t="s">
        <v>277</v>
      </c>
      <c r="C138" s="66" t="s">
        <v>143</v>
      </c>
      <c r="D138" s="66" t="s">
        <v>411</v>
      </c>
      <c r="E138" s="78">
        <v>10000</v>
      </c>
      <c r="F138" s="78">
        <v>0</v>
      </c>
      <c r="G138" s="78">
        <v>0.66</v>
      </c>
      <c r="H138" s="78">
        <v>0.66</v>
      </c>
      <c r="I138" s="78">
        <f>SUM(H138:H139)</f>
        <v>4.84</v>
      </c>
      <c r="J138" s="211"/>
    </row>
    <row r="139" spans="1:10" ht="16" x14ac:dyDescent="0.2">
      <c r="A139" s="63"/>
      <c r="B139" s="75"/>
      <c r="C139" s="66"/>
      <c r="D139" s="66" t="s">
        <v>413</v>
      </c>
      <c r="E139" s="79">
        <v>100000</v>
      </c>
      <c r="F139" s="79">
        <v>4.18</v>
      </c>
      <c r="G139" s="79"/>
      <c r="H139" s="79">
        <f>F139</f>
        <v>4.18</v>
      </c>
      <c r="I139" s="79"/>
      <c r="J139" s="23"/>
    </row>
    <row r="140" spans="1:10" ht="16" x14ac:dyDescent="0.2">
      <c r="A140" s="63"/>
      <c r="B140" s="75"/>
      <c r="C140" s="66"/>
      <c r="D140" s="66"/>
      <c r="E140" s="79"/>
      <c r="F140" s="79"/>
      <c r="G140" s="79"/>
      <c r="H140" s="79"/>
      <c r="I140" s="79"/>
      <c r="J140" s="23"/>
    </row>
    <row r="141" spans="1:10" ht="16" x14ac:dyDescent="0.2">
      <c r="A141" s="63">
        <f>A138+1</f>
        <v>36</v>
      </c>
      <c r="B141" s="75" t="s">
        <v>278</v>
      </c>
      <c r="C141" s="66" t="s">
        <v>235</v>
      </c>
      <c r="D141" s="66" t="s">
        <v>411</v>
      </c>
      <c r="E141" s="79">
        <v>10000</v>
      </c>
      <c r="F141" s="79">
        <v>0</v>
      </c>
      <c r="G141" s="78">
        <f>H141-F141</f>
        <v>2.0099999999999998</v>
      </c>
      <c r="H141" s="79">
        <v>2.0099999999999998</v>
      </c>
      <c r="I141" s="79">
        <f>SUM(H141:H142)</f>
        <v>6.42</v>
      </c>
      <c r="J141" s="23"/>
    </row>
    <row r="142" spans="1:10" ht="16" x14ac:dyDescent="0.2">
      <c r="A142" s="63"/>
      <c r="B142" s="75"/>
      <c r="C142" s="66"/>
      <c r="D142" s="66" t="s">
        <v>417</v>
      </c>
      <c r="E142" s="79">
        <v>10000</v>
      </c>
      <c r="F142" s="79">
        <v>4.41</v>
      </c>
      <c r="G142" s="79"/>
      <c r="H142" s="79">
        <f>F142</f>
        <v>4.41</v>
      </c>
      <c r="I142" s="79"/>
      <c r="J142" s="23"/>
    </row>
    <row r="143" spans="1:10" ht="16" x14ac:dyDescent="0.2">
      <c r="A143" s="63"/>
      <c r="B143" s="75"/>
      <c r="C143" s="66"/>
      <c r="D143" s="66"/>
      <c r="E143" s="79"/>
      <c r="F143" s="79"/>
      <c r="G143" s="79"/>
      <c r="H143" s="79"/>
      <c r="I143" s="79"/>
      <c r="J143" s="23"/>
    </row>
    <row r="144" spans="1:10" ht="16" x14ac:dyDescent="0.2">
      <c r="A144" s="63">
        <f>A141+1</f>
        <v>37</v>
      </c>
      <c r="B144" s="75" t="s">
        <v>279</v>
      </c>
      <c r="C144" s="66" t="s">
        <v>29</v>
      </c>
      <c r="D144" s="66" t="s">
        <v>411</v>
      </c>
      <c r="E144" s="78">
        <v>10000</v>
      </c>
      <c r="F144" s="78">
        <v>0</v>
      </c>
      <c r="G144" s="78">
        <f>H144-F144</f>
        <v>3.08</v>
      </c>
      <c r="H144" s="78">
        <v>3.08</v>
      </c>
      <c r="I144" s="78">
        <f>SUM(H144:H145)</f>
        <v>3.08</v>
      </c>
      <c r="J144" s="211"/>
    </row>
    <row r="145" spans="1:15" ht="16" x14ac:dyDescent="0.2">
      <c r="A145" s="63"/>
      <c r="B145" s="75"/>
      <c r="C145" s="66"/>
      <c r="D145" s="66"/>
      <c r="E145" s="78"/>
      <c r="F145" s="78"/>
      <c r="G145" s="78"/>
      <c r="H145" s="78"/>
      <c r="I145" s="78"/>
      <c r="J145" s="23"/>
    </row>
    <row r="146" spans="1:15" ht="16" x14ac:dyDescent="0.2">
      <c r="A146" s="63"/>
      <c r="B146" s="75"/>
      <c r="C146" s="66"/>
      <c r="D146" s="66"/>
      <c r="E146" s="79"/>
      <c r="F146" s="79"/>
      <c r="G146" s="79"/>
      <c r="H146" s="79"/>
      <c r="I146" s="79"/>
      <c r="J146" s="23"/>
    </row>
    <row r="147" spans="1:15" ht="16" x14ac:dyDescent="0.2">
      <c r="A147" s="63">
        <f>A144+1</f>
        <v>38</v>
      </c>
      <c r="B147" s="75" t="s">
        <v>280</v>
      </c>
      <c r="C147" s="66" t="s">
        <v>201</v>
      </c>
      <c r="D147" s="66" t="s">
        <v>411</v>
      </c>
      <c r="E147" s="79">
        <v>10000</v>
      </c>
      <c r="F147" s="79">
        <v>0</v>
      </c>
      <c r="G147" s="78">
        <f>H147-F147</f>
        <v>1.26</v>
      </c>
      <c r="H147" s="79">
        <v>1.26</v>
      </c>
      <c r="I147" s="79">
        <f>SUM(H147:H152)</f>
        <v>25.18</v>
      </c>
      <c r="J147" s="23"/>
    </row>
    <row r="148" spans="1:15" ht="16" x14ac:dyDescent="0.2">
      <c r="A148" s="63"/>
      <c r="B148" s="75"/>
      <c r="C148" s="66"/>
      <c r="D148" s="173" t="s">
        <v>417</v>
      </c>
      <c r="E148" s="79">
        <v>10000</v>
      </c>
      <c r="F148" s="79">
        <v>11.57</v>
      </c>
      <c r="G148" s="79"/>
      <c r="H148" s="79">
        <f>F148</f>
        <v>11.57</v>
      </c>
      <c r="I148" s="79"/>
      <c r="J148" s="23"/>
    </row>
    <row r="149" spans="1:15" ht="16" x14ac:dyDescent="0.2">
      <c r="A149" s="63"/>
      <c r="B149" s="75"/>
      <c r="C149" s="66"/>
      <c r="D149" s="173" t="s">
        <v>412</v>
      </c>
      <c r="E149" s="79">
        <v>10000</v>
      </c>
      <c r="F149" s="79">
        <v>3.42</v>
      </c>
      <c r="G149" s="79"/>
      <c r="H149" s="79">
        <f>F149</f>
        <v>3.42</v>
      </c>
      <c r="I149" s="79"/>
      <c r="J149" s="23"/>
    </row>
    <row r="150" spans="1:15" ht="16" x14ac:dyDescent="0.2">
      <c r="A150" s="63"/>
      <c r="B150" s="75"/>
      <c r="C150" s="66"/>
      <c r="D150" s="173" t="s">
        <v>413</v>
      </c>
      <c r="E150" s="79">
        <v>100000</v>
      </c>
      <c r="F150" s="79">
        <v>4.18</v>
      </c>
      <c r="G150" s="79"/>
      <c r="H150" s="79">
        <f>F150</f>
        <v>4.18</v>
      </c>
      <c r="I150" s="79"/>
      <c r="J150" s="23"/>
    </row>
    <row r="151" spans="1:15" ht="16" x14ac:dyDescent="0.2">
      <c r="A151" s="63"/>
      <c r="B151" s="75"/>
      <c r="C151" s="66"/>
      <c r="D151" s="173" t="s">
        <v>418</v>
      </c>
      <c r="E151" s="78">
        <v>100000</v>
      </c>
      <c r="F151" s="79">
        <v>4.4000000000000004</v>
      </c>
      <c r="G151" s="79"/>
      <c r="H151" s="79">
        <f>F151</f>
        <v>4.4000000000000004</v>
      </c>
      <c r="I151" s="79"/>
      <c r="J151" s="23"/>
    </row>
    <row r="152" spans="1:15" ht="16" x14ac:dyDescent="0.2">
      <c r="A152" s="63"/>
      <c r="B152" s="75"/>
      <c r="C152" s="66"/>
      <c r="D152" s="173" t="s">
        <v>414</v>
      </c>
      <c r="E152" s="79">
        <v>10000</v>
      </c>
      <c r="F152" s="79">
        <v>0.35</v>
      </c>
      <c r="G152" s="79"/>
      <c r="H152" s="79">
        <f>F152</f>
        <v>0.35</v>
      </c>
      <c r="I152" s="79"/>
      <c r="J152" s="23"/>
    </row>
    <row r="153" spans="1:15" ht="16" x14ac:dyDescent="0.2">
      <c r="A153" s="63"/>
      <c r="B153" s="75"/>
      <c r="C153" s="66"/>
      <c r="D153" s="66"/>
      <c r="E153" s="79"/>
      <c r="F153" s="79"/>
      <c r="G153" s="79"/>
      <c r="H153" s="79"/>
      <c r="I153" s="79"/>
      <c r="J153" s="23"/>
    </row>
    <row r="154" spans="1:15" ht="16" x14ac:dyDescent="0.2">
      <c r="A154" s="63">
        <v>39</v>
      </c>
      <c r="B154" s="75" t="s">
        <v>282</v>
      </c>
      <c r="C154" s="85" t="s">
        <v>226</v>
      </c>
      <c r="D154" s="85" t="s">
        <v>411</v>
      </c>
      <c r="E154" s="86">
        <v>10000</v>
      </c>
      <c r="F154" s="86">
        <v>0</v>
      </c>
      <c r="G154" s="78">
        <f>H154-F154</f>
        <v>0.66</v>
      </c>
      <c r="H154" s="86">
        <v>0.66</v>
      </c>
      <c r="I154" s="86">
        <f>SUM(H154:H155)</f>
        <v>0.66</v>
      </c>
      <c r="J154" s="23"/>
    </row>
    <row r="155" spans="1:15" ht="16" x14ac:dyDescent="0.2">
      <c r="A155" s="63"/>
      <c r="B155" s="75"/>
      <c r="C155" s="85"/>
      <c r="D155" s="85"/>
      <c r="E155" s="86"/>
      <c r="F155" s="86"/>
      <c r="G155" s="86"/>
      <c r="H155" s="86"/>
      <c r="I155" s="86"/>
      <c r="J155" s="23"/>
    </row>
    <row r="156" spans="1:15" ht="16" x14ac:dyDescent="0.2">
      <c r="A156" s="63"/>
      <c r="B156" s="75"/>
      <c r="C156" s="85"/>
      <c r="D156" s="85"/>
      <c r="E156" s="86"/>
      <c r="F156" s="86"/>
      <c r="G156" s="86"/>
      <c r="H156" s="86"/>
      <c r="I156" s="86"/>
      <c r="J156" s="23"/>
    </row>
    <row r="157" spans="1:15" ht="16" x14ac:dyDescent="0.2">
      <c r="A157" s="63">
        <f>A154+1</f>
        <v>40</v>
      </c>
      <c r="B157" s="75" t="s">
        <v>331</v>
      </c>
      <c r="C157" s="168" t="s">
        <v>332</v>
      </c>
      <c r="D157" s="168" t="s">
        <v>411</v>
      </c>
      <c r="E157" s="169">
        <v>250000</v>
      </c>
      <c r="F157" s="86">
        <v>15.84</v>
      </c>
      <c r="G157" s="78">
        <f>H157-F157</f>
        <v>0.66000000000000014</v>
      </c>
      <c r="H157" s="86">
        <v>16.5</v>
      </c>
      <c r="I157" s="86">
        <f>SUM(H157:H158)</f>
        <v>26.95</v>
      </c>
      <c r="J157" s="23"/>
      <c r="M157" s="13"/>
      <c r="N157" s="42"/>
      <c r="O157" s="45"/>
    </row>
    <row r="158" spans="1:15" ht="16" x14ac:dyDescent="0.2">
      <c r="A158" s="63"/>
      <c r="B158" s="75"/>
      <c r="C158" s="168"/>
      <c r="D158" s="168" t="s">
        <v>413</v>
      </c>
      <c r="E158" s="169">
        <v>250000</v>
      </c>
      <c r="F158" s="86">
        <v>10.45</v>
      </c>
      <c r="G158" s="86"/>
      <c r="H158" s="86">
        <f>F158</f>
        <v>10.45</v>
      </c>
      <c r="I158" s="86"/>
      <c r="J158" s="23"/>
      <c r="M158" s="13"/>
      <c r="N158" s="42"/>
      <c r="O158" s="45"/>
    </row>
    <row r="159" spans="1:15" ht="16" x14ac:dyDescent="0.2">
      <c r="A159" s="63"/>
      <c r="B159" s="75"/>
      <c r="C159" s="168"/>
      <c r="D159" s="168"/>
      <c r="E159" s="169"/>
      <c r="F159" s="86"/>
      <c r="G159" s="86"/>
      <c r="H159" s="86"/>
      <c r="I159" s="86"/>
      <c r="J159" s="23"/>
      <c r="M159" s="13"/>
      <c r="N159" s="42"/>
      <c r="O159" s="45"/>
    </row>
    <row r="160" spans="1:15" ht="16" x14ac:dyDescent="0.2">
      <c r="A160" s="63">
        <f>A157+1</f>
        <v>41</v>
      </c>
      <c r="B160" s="75" t="s">
        <v>283</v>
      </c>
      <c r="C160" s="66" t="s">
        <v>71</v>
      </c>
      <c r="D160" s="66" t="s">
        <v>411</v>
      </c>
      <c r="E160" s="79">
        <v>50000</v>
      </c>
      <c r="F160" s="79">
        <v>8.0399999999999991</v>
      </c>
      <c r="G160" s="78">
        <f>H160-F160</f>
        <v>2.0100000000000016</v>
      </c>
      <c r="H160" s="79">
        <v>10.050000000000001</v>
      </c>
      <c r="I160" s="79">
        <f>SUM(H160:H163)</f>
        <v>25</v>
      </c>
      <c r="J160" s="23"/>
    </row>
    <row r="161" spans="1:10" ht="16" x14ac:dyDescent="0.2">
      <c r="A161" s="63"/>
      <c r="B161" s="75"/>
      <c r="C161" s="66"/>
      <c r="D161" s="66" t="s">
        <v>417</v>
      </c>
      <c r="E161" s="79">
        <v>30000</v>
      </c>
      <c r="F161" s="79">
        <v>13.23</v>
      </c>
      <c r="G161" s="79"/>
      <c r="H161" s="79">
        <f>F161</f>
        <v>13.23</v>
      </c>
      <c r="I161" s="79"/>
      <c r="J161" s="23"/>
    </row>
    <row r="162" spans="1:10" ht="16" x14ac:dyDescent="0.2">
      <c r="A162" s="63"/>
      <c r="B162" s="75"/>
      <c r="C162" s="66"/>
      <c r="D162" s="66" t="s">
        <v>413</v>
      </c>
      <c r="E162" s="79">
        <v>20000</v>
      </c>
      <c r="F162" s="79">
        <v>0.84</v>
      </c>
      <c r="G162" s="79"/>
      <c r="H162" s="79">
        <f>F162</f>
        <v>0.84</v>
      </c>
      <c r="I162" s="79"/>
      <c r="J162" s="23"/>
    </row>
    <row r="163" spans="1:10" ht="16" x14ac:dyDescent="0.2">
      <c r="A163" s="63"/>
      <c r="B163" s="75"/>
      <c r="C163" s="66"/>
      <c r="D163" s="66" t="s">
        <v>418</v>
      </c>
      <c r="E163" s="79">
        <v>20000</v>
      </c>
      <c r="F163" s="79">
        <v>0.88</v>
      </c>
      <c r="G163" s="79"/>
      <c r="H163" s="79">
        <f>F163</f>
        <v>0.88</v>
      </c>
      <c r="I163" s="79"/>
      <c r="J163" s="23"/>
    </row>
    <row r="164" spans="1:10" ht="16" x14ac:dyDescent="0.2">
      <c r="A164" s="63"/>
      <c r="B164" s="75"/>
      <c r="C164" s="66"/>
      <c r="D164" s="66"/>
      <c r="E164" s="79"/>
      <c r="F164" s="79"/>
      <c r="G164" s="79"/>
      <c r="H164" s="79"/>
      <c r="I164" s="79"/>
      <c r="J164" s="23"/>
    </row>
    <row r="165" spans="1:10" ht="16" x14ac:dyDescent="0.2">
      <c r="A165" s="63">
        <f>A160+1</f>
        <v>42</v>
      </c>
      <c r="B165" s="75" t="s">
        <v>284</v>
      </c>
      <c r="C165" s="66" t="s">
        <v>131</v>
      </c>
      <c r="D165" s="66" t="s">
        <v>411</v>
      </c>
      <c r="E165" s="79">
        <v>10000</v>
      </c>
      <c r="F165" s="79">
        <v>0</v>
      </c>
      <c r="G165" s="78">
        <f>H165-F165</f>
        <v>3.08</v>
      </c>
      <c r="H165" s="79">
        <v>3.08</v>
      </c>
      <c r="I165" s="79">
        <f>SUM(H165:H168)</f>
        <v>15.78</v>
      </c>
      <c r="J165" s="23"/>
    </row>
    <row r="166" spans="1:10" ht="16" x14ac:dyDescent="0.2">
      <c r="A166" s="63"/>
      <c r="B166" s="75"/>
      <c r="C166" s="66"/>
      <c r="D166" s="173" t="s">
        <v>417</v>
      </c>
      <c r="E166" s="79">
        <v>10000</v>
      </c>
      <c r="F166" s="79">
        <v>4.41</v>
      </c>
      <c r="G166" s="79"/>
      <c r="H166" s="79">
        <f>F166</f>
        <v>4.41</v>
      </c>
      <c r="I166" s="79"/>
      <c r="J166" s="23"/>
    </row>
    <row r="167" spans="1:10" ht="16" x14ac:dyDescent="0.2">
      <c r="A167" s="63"/>
      <c r="B167" s="75"/>
      <c r="C167" s="66"/>
      <c r="D167" s="173" t="s">
        <v>413</v>
      </c>
      <c r="E167" s="79">
        <v>190000</v>
      </c>
      <c r="F167" s="79">
        <v>7.94</v>
      </c>
      <c r="G167" s="79"/>
      <c r="H167" s="79">
        <f>F167</f>
        <v>7.94</v>
      </c>
      <c r="I167" s="79"/>
      <c r="J167" s="23"/>
    </row>
    <row r="168" spans="1:10" ht="16" x14ac:dyDescent="0.2">
      <c r="A168" s="63"/>
      <c r="B168" s="75"/>
      <c r="C168" s="66"/>
      <c r="D168" s="173" t="s">
        <v>414</v>
      </c>
      <c r="E168" s="78">
        <v>10000</v>
      </c>
      <c r="F168" s="78">
        <v>0.35</v>
      </c>
      <c r="G168" s="78"/>
      <c r="H168" s="78">
        <f>F168</f>
        <v>0.35</v>
      </c>
      <c r="I168" s="78"/>
      <c r="J168" s="23"/>
    </row>
    <row r="169" spans="1:10" ht="16" x14ac:dyDescent="0.2">
      <c r="A169" s="63"/>
      <c r="B169" s="75"/>
      <c r="C169" s="66"/>
      <c r="D169" s="66"/>
      <c r="E169" s="79"/>
      <c r="F169" s="79"/>
      <c r="G169" s="79"/>
      <c r="H169" s="79"/>
      <c r="I169" s="79"/>
      <c r="J169" s="23"/>
    </row>
    <row r="170" spans="1:10" ht="16" x14ac:dyDescent="0.2">
      <c r="A170" s="63">
        <f>A165+1</f>
        <v>43</v>
      </c>
      <c r="B170" s="75" t="s">
        <v>285</v>
      </c>
      <c r="C170" s="85" t="s">
        <v>227</v>
      </c>
      <c r="D170" s="66" t="s">
        <v>411</v>
      </c>
      <c r="E170" s="86">
        <v>10000</v>
      </c>
      <c r="F170" s="86">
        <v>0</v>
      </c>
      <c r="G170" s="78">
        <f>H170-F170</f>
        <v>2.0099999999999998</v>
      </c>
      <c r="H170" s="86">
        <v>2.0099999999999998</v>
      </c>
      <c r="I170" s="86">
        <f>SUM(H170:H174)</f>
        <v>21.22</v>
      </c>
      <c r="J170" s="23"/>
    </row>
    <row r="171" spans="1:10" ht="16" x14ac:dyDescent="0.2">
      <c r="A171" s="63"/>
      <c r="B171" s="75"/>
      <c r="C171" s="85"/>
      <c r="D171" s="173" t="s">
        <v>412</v>
      </c>
      <c r="E171" s="86">
        <v>10000</v>
      </c>
      <c r="F171" s="86">
        <v>3.42</v>
      </c>
      <c r="G171" s="86"/>
      <c r="H171" s="86">
        <f>F171</f>
        <v>3.42</v>
      </c>
      <c r="I171" s="86"/>
      <c r="J171" s="23"/>
    </row>
    <row r="172" spans="1:10" ht="16" x14ac:dyDescent="0.2">
      <c r="A172" s="63"/>
      <c r="B172" s="75"/>
      <c r="C172" s="85"/>
      <c r="D172" s="173" t="s">
        <v>413</v>
      </c>
      <c r="E172" s="86">
        <v>180000</v>
      </c>
      <c r="F172" s="86">
        <v>7.52</v>
      </c>
      <c r="G172" s="86"/>
      <c r="H172" s="86">
        <f>F172</f>
        <v>7.52</v>
      </c>
      <c r="I172" s="86"/>
      <c r="J172" s="23"/>
    </row>
    <row r="173" spans="1:10" ht="16" x14ac:dyDescent="0.2">
      <c r="A173" s="63"/>
      <c r="B173" s="75"/>
      <c r="C173" s="85"/>
      <c r="D173" s="173" t="s">
        <v>418</v>
      </c>
      <c r="E173" s="86">
        <v>180000</v>
      </c>
      <c r="F173" s="86">
        <v>7.92</v>
      </c>
      <c r="G173" s="86"/>
      <c r="H173" s="86">
        <f>F173</f>
        <v>7.92</v>
      </c>
      <c r="I173" s="86"/>
      <c r="J173" s="23"/>
    </row>
    <row r="174" spans="1:10" ht="16" x14ac:dyDescent="0.2">
      <c r="A174" s="63"/>
      <c r="B174" s="75"/>
      <c r="C174" s="85"/>
      <c r="D174" s="173" t="s">
        <v>414</v>
      </c>
      <c r="E174" s="86">
        <v>10000</v>
      </c>
      <c r="F174" s="86">
        <v>0.35</v>
      </c>
      <c r="G174" s="86"/>
      <c r="H174" s="86">
        <f>F174</f>
        <v>0.35</v>
      </c>
      <c r="I174" s="86"/>
      <c r="J174" s="23"/>
    </row>
    <row r="175" spans="1:10" ht="16" x14ac:dyDescent="0.2">
      <c r="A175" s="63"/>
      <c r="B175" s="75"/>
      <c r="C175" s="85"/>
      <c r="D175" s="85"/>
      <c r="E175" s="86"/>
      <c r="F175" s="86"/>
      <c r="G175" s="86"/>
      <c r="H175" s="86"/>
      <c r="I175" s="86"/>
      <c r="J175" s="23"/>
    </row>
    <row r="176" spans="1:10" ht="16" x14ac:dyDescent="0.2">
      <c r="A176" s="63">
        <f>A170+1</f>
        <v>44</v>
      </c>
      <c r="B176" s="75" t="s">
        <v>286</v>
      </c>
      <c r="C176" s="66" t="s">
        <v>70</v>
      </c>
      <c r="D176" s="66" t="s">
        <v>411</v>
      </c>
      <c r="E176" s="79">
        <v>10000</v>
      </c>
      <c r="F176" s="79">
        <v>0</v>
      </c>
      <c r="G176" s="78">
        <f>H176-F176</f>
        <v>2.0099999999999998</v>
      </c>
      <c r="H176" s="79">
        <v>2.0099999999999998</v>
      </c>
      <c r="I176" s="79">
        <f>SUM(H176:H181)</f>
        <v>17.190000000000001</v>
      </c>
      <c r="J176" s="23"/>
    </row>
    <row r="177" spans="1:10" ht="16" x14ac:dyDescent="0.2">
      <c r="A177" s="63"/>
      <c r="B177" s="75"/>
      <c r="C177" s="66"/>
      <c r="D177" s="173" t="s">
        <v>417</v>
      </c>
      <c r="E177" s="79">
        <v>10000</v>
      </c>
      <c r="F177" s="79">
        <v>2.83</v>
      </c>
      <c r="G177" s="79"/>
      <c r="H177" s="79">
        <f>F177</f>
        <v>2.83</v>
      </c>
      <c r="I177" s="79"/>
      <c r="J177" s="23"/>
    </row>
    <row r="178" spans="1:10" ht="16" x14ac:dyDescent="0.2">
      <c r="A178" s="63"/>
      <c r="B178" s="75"/>
      <c r="C178" s="66"/>
      <c r="D178" s="173" t="s">
        <v>412</v>
      </c>
      <c r="E178" s="79">
        <v>10000</v>
      </c>
      <c r="F178" s="79">
        <v>3.42</v>
      </c>
      <c r="G178" s="79"/>
      <c r="H178" s="79">
        <f>F178</f>
        <v>3.42</v>
      </c>
      <c r="I178" s="79"/>
      <c r="J178" s="23"/>
    </row>
    <row r="179" spans="1:10" ht="16" x14ac:dyDescent="0.2">
      <c r="A179" s="63"/>
      <c r="B179" s="75"/>
      <c r="C179" s="66"/>
      <c r="D179" s="173" t="s">
        <v>413</v>
      </c>
      <c r="E179" s="79">
        <v>100000</v>
      </c>
      <c r="F179" s="79">
        <v>4.18</v>
      </c>
      <c r="G179" s="79"/>
      <c r="H179" s="79">
        <f>F179</f>
        <v>4.18</v>
      </c>
      <c r="I179" s="79"/>
      <c r="J179" s="23"/>
    </row>
    <row r="180" spans="1:10" ht="16" x14ac:dyDescent="0.2">
      <c r="A180" s="63"/>
      <c r="B180" s="75"/>
      <c r="C180" s="66"/>
      <c r="D180" s="173" t="s">
        <v>418</v>
      </c>
      <c r="E180" s="78">
        <v>100000</v>
      </c>
      <c r="F180" s="79">
        <v>4.4000000000000004</v>
      </c>
      <c r="G180" s="79"/>
      <c r="H180" s="79">
        <f>F180</f>
        <v>4.4000000000000004</v>
      </c>
      <c r="I180" s="79"/>
      <c r="J180" s="23"/>
    </row>
    <row r="181" spans="1:10" ht="16" x14ac:dyDescent="0.2">
      <c r="A181" s="63"/>
      <c r="B181" s="75"/>
      <c r="C181" s="66"/>
      <c r="D181" s="173" t="s">
        <v>414</v>
      </c>
      <c r="E181" s="79">
        <v>10000</v>
      </c>
      <c r="F181" s="79">
        <v>0.35</v>
      </c>
      <c r="G181" s="79"/>
      <c r="H181" s="79">
        <f>F181</f>
        <v>0.35</v>
      </c>
      <c r="I181" s="79"/>
      <c r="J181" s="23"/>
    </row>
    <row r="182" spans="1:10" ht="16" x14ac:dyDescent="0.2">
      <c r="A182" s="63"/>
      <c r="B182" s="75"/>
      <c r="C182" s="66"/>
      <c r="D182" s="66"/>
      <c r="E182" s="79"/>
      <c r="F182" s="79"/>
      <c r="G182" s="79"/>
      <c r="H182" s="79"/>
      <c r="I182" s="79"/>
      <c r="J182" s="23"/>
    </row>
    <row r="183" spans="1:10" ht="16" x14ac:dyDescent="0.2">
      <c r="A183" s="63">
        <f>A176+1</f>
        <v>45</v>
      </c>
      <c r="B183" s="75" t="s">
        <v>375</v>
      </c>
      <c r="C183" s="66" t="s">
        <v>34</v>
      </c>
      <c r="D183" s="66" t="s">
        <v>411</v>
      </c>
      <c r="E183" s="78">
        <v>10000</v>
      </c>
      <c r="F183" s="78">
        <v>0</v>
      </c>
      <c r="G183" s="78">
        <f>H183-F183</f>
        <v>3.08</v>
      </c>
      <c r="H183" s="78">
        <v>3.08</v>
      </c>
      <c r="I183" s="78">
        <f>H183</f>
        <v>3.08</v>
      </c>
      <c r="J183" s="211"/>
    </row>
    <row r="184" spans="1:10" ht="16" x14ac:dyDescent="0.2">
      <c r="A184" s="63"/>
      <c r="B184" s="75"/>
      <c r="C184" s="66"/>
      <c r="D184" s="66"/>
      <c r="E184" s="78"/>
      <c r="F184" s="78"/>
      <c r="G184" s="78"/>
      <c r="H184" s="78"/>
      <c r="I184" s="78"/>
      <c r="J184" s="23"/>
    </row>
    <row r="185" spans="1:10" ht="16" x14ac:dyDescent="0.2">
      <c r="A185" s="63">
        <f>A183+1</f>
        <v>46</v>
      </c>
      <c r="B185" s="75" t="s">
        <v>287</v>
      </c>
      <c r="C185" s="70" t="s">
        <v>214</v>
      </c>
      <c r="D185" s="70" t="s">
        <v>411</v>
      </c>
      <c r="E185" s="130">
        <v>10000</v>
      </c>
      <c r="F185" s="130">
        <v>0</v>
      </c>
      <c r="G185" s="78">
        <f>H185-F185</f>
        <v>3.08</v>
      </c>
      <c r="H185" s="130">
        <v>3.08</v>
      </c>
      <c r="I185" s="130">
        <f>H185</f>
        <v>3.08</v>
      </c>
      <c r="J185" s="211"/>
    </row>
    <row r="186" spans="1:10" ht="16" x14ac:dyDescent="0.2">
      <c r="A186" s="63"/>
      <c r="B186" s="75"/>
      <c r="C186" s="70"/>
      <c r="D186" s="70"/>
      <c r="E186" s="130"/>
      <c r="F186" s="130"/>
      <c r="G186" s="130"/>
      <c r="H186" s="130"/>
      <c r="I186" s="130"/>
      <c r="J186" s="23"/>
    </row>
    <row r="187" spans="1:10" ht="16" x14ac:dyDescent="0.2">
      <c r="A187" s="63">
        <f>A185+1</f>
        <v>47</v>
      </c>
      <c r="B187" s="75" t="s">
        <v>288</v>
      </c>
      <c r="C187" s="66" t="s">
        <v>132</v>
      </c>
      <c r="D187" s="66" t="s">
        <v>411</v>
      </c>
      <c r="E187" s="78">
        <v>190000</v>
      </c>
      <c r="F187" s="78">
        <v>11.88</v>
      </c>
      <c r="G187" s="78">
        <f>H187-F187</f>
        <v>0.65999999999999837</v>
      </c>
      <c r="H187" s="78">
        <v>12.54</v>
      </c>
      <c r="I187" s="78">
        <f>SUM(H187:H192)</f>
        <v>33.94</v>
      </c>
      <c r="J187" s="23"/>
    </row>
    <row r="188" spans="1:10" ht="16" x14ac:dyDescent="0.2">
      <c r="A188" s="63"/>
      <c r="B188" s="75"/>
      <c r="C188" s="66"/>
      <c r="D188" s="173" t="s">
        <v>417</v>
      </c>
      <c r="E188" s="78">
        <v>50000</v>
      </c>
      <c r="F188" s="78">
        <v>9.0500000000000007</v>
      </c>
      <c r="G188" s="78"/>
      <c r="H188" s="78">
        <f>F188</f>
        <v>9.0500000000000007</v>
      </c>
      <c r="I188" s="78"/>
      <c r="J188" s="23"/>
    </row>
    <row r="189" spans="1:10" ht="16" x14ac:dyDescent="0.2">
      <c r="A189" s="63"/>
      <c r="B189" s="75"/>
      <c r="C189" s="66"/>
      <c r="D189" s="173" t="s">
        <v>412</v>
      </c>
      <c r="E189" s="78">
        <v>10000</v>
      </c>
      <c r="F189" s="78">
        <v>3.42</v>
      </c>
      <c r="G189" s="78"/>
      <c r="H189" s="78">
        <f>F189</f>
        <v>3.42</v>
      </c>
      <c r="I189" s="78"/>
      <c r="J189" s="23"/>
    </row>
    <row r="190" spans="1:10" ht="16" x14ac:dyDescent="0.2">
      <c r="A190" s="63"/>
      <c r="B190" s="75"/>
      <c r="C190" s="66"/>
      <c r="D190" s="173" t="s">
        <v>413</v>
      </c>
      <c r="E190" s="78">
        <v>100000</v>
      </c>
      <c r="F190" s="78">
        <v>4.18</v>
      </c>
      <c r="G190" s="78"/>
      <c r="H190" s="78">
        <f>F190</f>
        <v>4.18</v>
      </c>
      <c r="I190" s="78"/>
      <c r="J190" s="23"/>
    </row>
    <row r="191" spans="1:10" ht="16" x14ac:dyDescent="0.2">
      <c r="A191" s="63"/>
      <c r="B191" s="75"/>
      <c r="C191" s="66"/>
      <c r="D191" s="173" t="s">
        <v>418</v>
      </c>
      <c r="E191" s="78">
        <v>100000</v>
      </c>
      <c r="F191" s="78">
        <v>4.4000000000000004</v>
      </c>
      <c r="G191" s="78"/>
      <c r="H191" s="78">
        <f>F191</f>
        <v>4.4000000000000004</v>
      </c>
      <c r="I191" s="78"/>
      <c r="J191" s="23"/>
    </row>
    <row r="192" spans="1:10" ht="16" x14ac:dyDescent="0.2">
      <c r="A192" s="63"/>
      <c r="B192" s="75"/>
      <c r="C192" s="66"/>
      <c r="D192" s="173" t="s">
        <v>414</v>
      </c>
      <c r="E192" s="78">
        <v>10000</v>
      </c>
      <c r="F192" s="78">
        <v>0.35</v>
      </c>
      <c r="G192" s="78"/>
      <c r="H192" s="78">
        <f>F192</f>
        <v>0.35</v>
      </c>
      <c r="I192" s="78"/>
      <c r="J192" s="23"/>
    </row>
    <row r="193" spans="1:10" ht="16" x14ac:dyDescent="0.2">
      <c r="A193" s="63"/>
      <c r="B193" s="75"/>
      <c r="C193" s="66"/>
      <c r="D193" s="66"/>
      <c r="E193" s="78"/>
      <c r="F193" s="78"/>
      <c r="G193" s="78"/>
      <c r="H193" s="78"/>
      <c r="I193" s="78"/>
      <c r="J193" s="23"/>
    </row>
    <row r="194" spans="1:10" ht="16" x14ac:dyDescent="0.2">
      <c r="A194" s="63">
        <f>A187+1</f>
        <v>48</v>
      </c>
      <c r="B194" s="75" t="s">
        <v>289</v>
      </c>
      <c r="C194" s="66" t="s">
        <v>133</v>
      </c>
      <c r="D194" s="66" t="s">
        <v>411</v>
      </c>
      <c r="E194" s="78">
        <v>150000</v>
      </c>
      <c r="F194" s="78">
        <f>H194-G194</f>
        <v>17.639999999999997</v>
      </c>
      <c r="G194" s="78">
        <v>1.26</v>
      </c>
      <c r="H194" s="78">
        <v>18.899999999999999</v>
      </c>
      <c r="I194" s="78">
        <f>SUM(H194:H199)</f>
        <v>80.559999999999988</v>
      </c>
      <c r="J194" s="211"/>
    </row>
    <row r="195" spans="1:10" ht="16" x14ac:dyDescent="0.2">
      <c r="A195" s="63"/>
      <c r="B195" s="75"/>
      <c r="C195" s="66"/>
      <c r="D195" s="173" t="s">
        <v>417</v>
      </c>
      <c r="E195" s="78">
        <v>150000</v>
      </c>
      <c r="F195" s="78">
        <v>42.45</v>
      </c>
      <c r="G195" s="78"/>
      <c r="H195" s="78">
        <f>F195</f>
        <v>42.45</v>
      </c>
      <c r="I195" s="78"/>
      <c r="J195" s="23"/>
    </row>
    <row r="196" spans="1:10" ht="16" x14ac:dyDescent="0.2">
      <c r="A196" s="63"/>
      <c r="B196" s="75"/>
      <c r="C196" s="66"/>
      <c r="D196" s="173" t="s">
        <v>412</v>
      </c>
      <c r="E196" s="78">
        <v>10000</v>
      </c>
      <c r="F196" s="78">
        <v>3.42</v>
      </c>
      <c r="G196" s="78"/>
      <c r="H196" s="78">
        <f>F196</f>
        <v>3.42</v>
      </c>
      <c r="I196" s="78"/>
      <c r="J196" s="23"/>
    </row>
    <row r="197" spans="1:10" ht="16" x14ac:dyDescent="0.2">
      <c r="A197" s="63"/>
      <c r="B197" s="75"/>
      <c r="C197" s="66"/>
      <c r="D197" s="173" t="s">
        <v>413</v>
      </c>
      <c r="E197" s="78">
        <v>180000</v>
      </c>
      <c r="F197" s="78">
        <v>7.52</v>
      </c>
      <c r="G197" s="78"/>
      <c r="H197" s="78">
        <f>F197</f>
        <v>7.52</v>
      </c>
      <c r="I197" s="78"/>
      <c r="J197" s="23"/>
    </row>
    <row r="198" spans="1:10" ht="16" x14ac:dyDescent="0.2">
      <c r="A198" s="63"/>
      <c r="B198" s="75"/>
      <c r="C198" s="66"/>
      <c r="D198" s="173" t="s">
        <v>418</v>
      </c>
      <c r="E198" s="78">
        <v>180000</v>
      </c>
      <c r="F198" s="78">
        <v>7.92</v>
      </c>
      <c r="G198" s="78"/>
      <c r="H198" s="78">
        <f>F198</f>
        <v>7.92</v>
      </c>
      <c r="I198" s="78"/>
      <c r="J198" s="23"/>
    </row>
    <row r="199" spans="1:10" ht="16" x14ac:dyDescent="0.2">
      <c r="A199" s="63"/>
      <c r="B199" s="75"/>
      <c r="C199" s="66"/>
      <c r="D199" s="173" t="s">
        <v>414</v>
      </c>
      <c r="E199" s="78">
        <v>10000</v>
      </c>
      <c r="F199" s="78">
        <v>0.35</v>
      </c>
      <c r="G199" s="78"/>
      <c r="H199" s="78">
        <f>F199</f>
        <v>0.35</v>
      </c>
      <c r="I199" s="78"/>
      <c r="J199" s="23"/>
    </row>
    <row r="200" spans="1:10" ht="16" x14ac:dyDescent="0.2">
      <c r="A200" s="63"/>
      <c r="B200" s="75"/>
      <c r="C200" s="66"/>
      <c r="D200" s="66"/>
      <c r="E200" s="78"/>
      <c r="F200" s="78"/>
      <c r="G200" s="78"/>
      <c r="H200" s="78"/>
      <c r="I200" s="78"/>
      <c r="J200" s="23"/>
    </row>
    <row r="201" spans="1:10" ht="16" x14ac:dyDescent="0.2">
      <c r="A201" s="63">
        <f>A194+1</f>
        <v>49</v>
      </c>
      <c r="B201" s="75" t="s">
        <v>463</v>
      </c>
      <c r="C201" s="178" t="s">
        <v>485</v>
      </c>
      <c r="D201" s="66" t="s">
        <v>411</v>
      </c>
      <c r="E201" s="78">
        <v>10000</v>
      </c>
      <c r="F201" s="78">
        <v>0</v>
      </c>
      <c r="G201" s="78">
        <f>H201-F201</f>
        <v>0.46</v>
      </c>
      <c r="H201" s="78">
        <v>0.46</v>
      </c>
      <c r="I201" s="78">
        <f>SUM(H201:H202)</f>
        <v>0.88</v>
      </c>
      <c r="J201" s="23"/>
    </row>
    <row r="202" spans="1:10" ht="16" x14ac:dyDescent="0.2">
      <c r="A202" s="63"/>
      <c r="B202" s="75"/>
      <c r="C202" s="66"/>
      <c r="D202" s="66" t="s">
        <v>413</v>
      </c>
      <c r="E202" s="78">
        <v>10000</v>
      </c>
      <c r="F202" s="78">
        <v>0.42</v>
      </c>
      <c r="G202" s="78"/>
      <c r="H202" s="78">
        <f>F202</f>
        <v>0.42</v>
      </c>
      <c r="I202" s="78"/>
      <c r="J202" s="23"/>
    </row>
    <row r="203" spans="1:10" ht="16" x14ac:dyDescent="0.2">
      <c r="A203" s="63"/>
      <c r="B203" s="75"/>
      <c r="C203" s="66"/>
      <c r="D203" s="66"/>
      <c r="E203" s="78"/>
      <c r="F203" s="78"/>
      <c r="G203" s="78"/>
      <c r="H203" s="78"/>
      <c r="I203" s="78"/>
      <c r="J203" s="23"/>
    </row>
    <row r="204" spans="1:10" ht="16" x14ac:dyDescent="0.2">
      <c r="A204" s="63">
        <f>A201+1</f>
        <v>50</v>
      </c>
      <c r="B204" s="75" t="s">
        <v>377</v>
      </c>
      <c r="C204" s="66" t="s">
        <v>378</v>
      </c>
      <c r="D204" s="66" t="s">
        <v>411</v>
      </c>
      <c r="E204" s="78">
        <v>10000</v>
      </c>
      <c r="F204" s="78">
        <v>0</v>
      </c>
      <c r="G204" s="78">
        <f>H204-F204</f>
        <v>8.02</v>
      </c>
      <c r="H204" s="78">
        <v>8.02</v>
      </c>
      <c r="I204" s="78">
        <f>H204</f>
        <v>8.02</v>
      </c>
      <c r="J204" s="23"/>
    </row>
    <row r="205" spans="1:10" ht="16" x14ac:dyDescent="0.2">
      <c r="A205" s="63"/>
      <c r="B205" s="75"/>
      <c r="C205" s="66"/>
      <c r="D205" s="66"/>
      <c r="E205" s="78"/>
      <c r="F205" s="78"/>
      <c r="G205" s="78"/>
      <c r="H205" s="78"/>
      <c r="I205" s="78"/>
      <c r="J205" s="23"/>
    </row>
    <row r="206" spans="1:10" ht="16" x14ac:dyDescent="0.2">
      <c r="A206" s="63">
        <v>51</v>
      </c>
      <c r="B206" s="75" t="s">
        <v>291</v>
      </c>
      <c r="C206" s="85" t="s">
        <v>228</v>
      </c>
      <c r="D206" s="85" t="s">
        <v>411</v>
      </c>
      <c r="E206" s="86">
        <v>10000</v>
      </c>
      <c r="F206" s="86">
        <v>0</v>
      </c>
      <c r="G206" s="78">
        <f>H206-F206</f>
        <v>0.46</v>
      </c>
      <c r="H206" s="86">
        <v>0.46</v>
      </c>
      <c r="I206" s="86">
        <f>H206</f>
        <v>0.46</v>
      </c>
      <c r="J206" s="23"/>
    </row>
    <row r="207" spans="1:10" ht="16" x14ac:dyDescent="0.2">
      <c r="A207" s="63"/>
      <c r="B207" s="75"/>
      <c r="C207" s="85"/>
      <c r="D207" s="85"/>
      <c r="E207" s="86"/>
      <c r="F207" s="86"/>
      <c r="G207" s="86"/>
      <c r="H207" s="86"/>
      <c r="I207" s="86"/>
      <c r="J207" s="23"/>
    </row>
    <row r="208" spans="1:10" ht="16" x14ac:dyDescent="0.2">
      <c r="A208" s="63">
        <f>A206+1</f>
        <v>52</v>
      </c>
      <c r="B208" s="75" t="s">
        <v>292</v>
      </c>
      <c r="C208" s="66" t="s">
        <v>84</v>
      </c>
      <c r="D208" s="66" t="s">
        <v>411</v>
      </c>
      <c r="E208" s="78">
        <v>10000</v>
      </c>
      <c r="F208" s="78">
        <v>0</v>
      </c>
      <c r="G208" s="78">
        <f>H208-F208</f>
        <v>0.91</v>
      </c>
      <c r="H208" s="78">
        <v>0.91</v>
      </c>
      <c r="I208" s="78">
        <f>SUM(H208:H209)</f>
        <v>1.33</v>
      </c>
      <c r="J208" s="211"/>
    </row>
    <row r="209" spans="1:10" ht="16" x14ac:dyDescent="0.2">
      <c r="A209" s="63"/>
      <c r="B209" s="75"/>
      <c r="C209" s="66"/>
      <c r="D209" s="66" t="s">
        <v>413</v>
      </c>
      <c r="E209" s="78">
        <v>10000</v>
      </c>
      <c r="F209" s="78">
        <v>0.42</v>
      </c>
      <c r="G209" s="78"/>
      <c r="H209" s="78">
        <f>F209</f>
        <v>0.42</v>
      </c>
      <c r="I209" s="78"/>
      <c r="J209" s="23"/>
    </row>
    <row r="210" spans="1:10" ht="16" x14ac:dyDescent="0.2">
      <c r="A210" s="63"/>
      <c r="B210" s="75"/>
      <c r="C210" s="66"/>
      <c r="D210" s="66"/>
      <c r="E210" s="78"/>
      <c r="F210" s="78"/>
      <c r="G210" s="78"/>
      <c r="H210" s="78"/>
      <c r="I210" s="78"/>
      <c r="J210" s="23"/>
    </row>
    <row r="211" spans="1:10" ht="16" x14ac:dyDescent="0.2">
      <c r="A211" s="63">
        <f>A208+1</f>
        <v>53</v>
      </c>
      <c r="B211" s="75" t="s">
        <v>294</v>
      </c>
      <c r="C211" s="66" t="s">
        <v>60</v>
      </c>
      <c r="D211" s="66" t="s">
        <v>411</v>
      </c>
      <c r="E211" s="78">
        <v>10000</v>
      </c>
      <c r="F211" s="78">
        <v>0</v>
      </c>
      <c r="G211" s="78">
        <f>H211-F211</f>
        <v>8.02</v>
      </c>
      <c r="H211" s="78">
        <v>8.02</v>
      </c>
      <c r="I211" s="78">
        <f>H211</f>
        <v>8.02</v>
      </c>
      <c r="J211" s="211"/>
    </row>
    <row r="212" spans="1:10" ht="16" x14ac:dyDescent="0.2">
      <c r="A212" s="63"/>
      <c r="B212" s="75"/>
      <c r="C212" s="66"/>
      <c r="D212" s="66"/>
      <c r="E212" s="78"/>
      <c r="F212" s="78"/>
      <c r="G212" s="78"/>
      <c r="H212" s="78"/>
      <c r="I212" s="78"/>
      <c r="J212" s="23"/>
    </row>
    <row r="213" spans="1:10" ht="16" x14ac:dyDescent="0.2">
      <c r="A213" s="63">
        <v>54</v>
      </c>
      <c r="B213" s="75" t="s">
        <v>465</v>
      </c>
      <c r="C213" s="66" t="s">
        <v>426</v>
      </c>
      <c r="D213" s="66" t="s">
        <v>411</v>
      </c>
      <c r="E213" s="78">
        <v>10000</v>
      </c>
      <c r="F213" s="78">
        <v>0</v>
      </c>
      <c r="G213" s="78">
        <f>H213-F213</f>
        <v>0.66</v>
      </c>
      <c r="H213" s="78">
        <v>0.66</v>
      </c>
      <c r="I213" s="78">
        <f>SUM(H213:H214)</f>
        <v>1.08</v>
      </c>
      <c r="J213" s="23"/>
    </row>
    <row r="214" spans="1:10" ht="16" x14ac:dyDescent="0.2">
      <c r="A214" s="63"/>
      <c r="B214" s="75"/>
      <c r="C214" s="66"/>
      <c r="D214" s="66" t="s">
        <v>413</v>
      </c>
      <c r="E214" s="78">
        <v>10000</v>
      </c>
      <c r="F214" s="78">
        <v>0.42</v>
      </c>
      <c r="G214" s="78"/>
      <c r="H214" s="78">
        <f>F214</f>
        <v>0.42</v>
      </c>
      <c r="I214" s="78"/>
      <c r="J214" s="23"/>
    </row>
    <row r="215" spans="1:10" ht="16" x14ac:dyDescent="0.2">
      <c r="A215" s="63"/>
      <c r="B215" s="75"/>
      <c r="C215" s="66"/>
      <c r="D215" s="66"/>
      <c r="E215" s="78"/>
      <c r="F215" s="78"/>
      <c r="G215" s="78"/>
      <c r="H215" s="78"/>
      <c r="I215" s="78"/>
      <c r="J215" s="23"/>
    </row>
    <row r="216" spans="1:10" ht="16" x14ac:dyDescent="0.2">
      <c r="A216" s="63">
        <v>55</v>
      </c>
      <c r="B216" s="75" t="s">
        <v>295</v>
      </c>
      <c r="C216" s="66" t="s">
        <v>222</v>
      </c>
      <c r="D216" s="66" t="s">
        <v>411</v>
      </c>
      <c r="E216" s="78">
        <v>10000</v>
      </c>
      <c r="F216" s="78">
        <v>0</v>
      </c>
      <c r="G216" s="78">
        <f>H216-F216</f>
        <v>14.08</v>
      </c>
      <c r="H216" s="78">
        <v>14.08</v>
      </c>
      <c r="I216" s="78">
        <f>H216</f>
        <v>14.08</v>
      </c>
      <c r="J216" s="23"/>
    </row>
    <row r="217" spans="1:10" ht="16" x14ac:dyDescent="0.2">
      <c r="A217" s="63"/>
      <c r="B217" s="75"/>
      <c r="C217" s="66"/>
      <c r="D217" s="66"/>
      <c r="E217" s="78"/>
      <c r="F217" s="78"/>
      <c r="G217" s="78"/>
      <c r="H217" s="78"/>
      <c r="I217" s="78"/>
      <c r="J217" s="23"/>
    </row>
    <row r="218" spans="1:10" ht="16" x14ac:dyDescent="0.2">
      <c r="A218" s="63">
        <f>A216+1</f>
        <v>56</v>
      </c>
      <c r="B218" s="75" t="s">
        <v>351</v>
      </c>
      <c r="C218" s="66" t="s">
        <v>367</v>
      </c>
      <c r="D218" s="66" t="s">
        <v>411</v>
      </c>
      <c r="E218" s="78">
        <v>10000</v>
      </c>
      <c r="F218" s="78">
        <v>0</v>
      </c>
      <c r="G218" s="78">
        <f>H218-F218</f>
        <v>3.08</v>
      </c>
      <c r="H218" s="78">
        <v>3.08</v>
      </c>
      <c r="I218" s="78">
        <f>SUM(H218:H221)</f>
        <v>8.94</v>
      </c>
      <c r="J218" s="23"/>
    </row>
    <row r="219" spans="1:10" ht="16" x14ac:dyDescent="0.2">
      <c r="A219" s="63"/>
      <c r="B219" s="75"/>
      <c r="C219" s="66"/>
      <c r="D219" s="66" t="s">
        <v>412</v>
      </c>
      <c r="E219" s="78">
        <v>10000</v>
      </c>
      <c r="F219" s="78">
        <v>3.42</v>
      </c>
      <c r="G219" s="78"/>
      <c r="H219" s="78">
        <f>F219</f>
        <v>3.42</v>
      </c>
      <c r="I219" s="78"/>
      <c r="J219" s="23"/>
    </row>
    <row r="220" spans="1:10" ht="16" x14ac:dyDescent="0.2">
      <c r="A220" s="63"/>
      <c r="B220" s="75"/>
      <c r="C220" s="66"/>
      <c r="D220" s="66" t="s">
        <v>413</v>
      </c>
      <c r="E220" s="78">
        <v>50000</v>
      </c>
      <c r="F220" s="78">
        <v>2.09</v>
      </c>
      <c r="G220" s="78"/>
      <c r="H220" s="78">
        <f>F220</f>
        <v>2.09</v>
      </c>
      <c r="I220" s="78"/>
      <c r="J220" s="23"/>
    </row>
    <row r="221" spans="1:10" ht="16" x14ac:dyDescent="0.2">
      <c r="A221" s="63"/>
      <c r="B221" s="75"/>
      <c r="C221" s="66"/>
      <c r="D221" s="66" t="s">
        <v>414</v>
      </c>
      <c r="E221" s="78">
        <v>10000</v>
      </c>
      <c r="F221" s="78">
        <v>0.35</v>
      </c>
      <c r="G221" s="78"/>
      <c r="H221" s="78">
        <f>F221</f>
        <v>0.35</v>
      </c>
      <c r="I221" s="78"/>
      <c r="J221" s="23"/>
    </row>
    <row r="222" spans="1:10" ht="16" x14ac:dyDescent="0.2">
      <c r="A222" s="63"/>
      <c r="B222" s="75"/>
      <c r="C222" s="66"/>
      <c r="D222" s="66"/>
      <c r="E222" s="78"/>
      <c r="F222" s="78"/>
      <c r="G222" s="78"/>
      <c r="H222" s="78"/>
      <c r="I222" s="78"/>
      <c r="J222" s="23"/>
    </row>
    <row r="223" spans="1:10" ht="16" x14ac:dyDescent="0.2">
      <c r="A223" s="63">
        <f>A218+1</f>
        <v>57</v>
      </c>
      <c r="B223" s="75" t="s">
        <v>296</v>
      </c>
      <c r="C223" s="70" t="s">
        <v>215</v>
      </c>
      <c r="D223" s="66" t="s">
        <v>411</v>
      </c>
      <c r="E223" s="130">
        <v>250000</v>
      </c>
      <c r="F223" s="130">
        <v>120.48</v>
      </c>
      <c r="G223" s="78">
        <f>H223-F223</f>
        <v>5.019999999999996</v>
      </c>
      <c r="H223" s="130">
        <v>125.5</v>
      </c>
      <c r="I223" s="130">
        <f>SUM(H223:H228)</f>
        <v>213.72</v>
      </c>
      <c r="J223" s="23"/>
    </row>
    <row r="224" spans="1:10" ht="16" x14ac:dyDescent="0.2">
      <c r="A224" s="63"/>
      <c r="B224" s="75"/>
      <c r="C224" s="70"/>
      <c r="D224" s="173" t="s">
        <v>417</v>
      </c>
      <c r="E224" s="130">
        <v>50000</v>
      </c>
      <c r="F224" s="130">
        <v>57.85</v>
      </c>
      <c r="G224" s="130"/>
      <c r="H224" s="130">
        <f>F224</f>
        <v>57.85</v>
      </c>
      <c r="I224" s="130"/>
      <c r="J224" s="23"/>
    </row>
    <row r="225" spans="1:10" ht="16" x14ac:dyDescent="0.2">
      <c r="A225" s="63"/>
      <c r="B225" s="75"/>
      <c r="C225" s="70"/>
      <c r="D225" s="173" t="s">
        <v>412</v>
      </c>
      <c r="E225" s="130">
        <v>10000</v>
      </c>
      <c r="F225" s="130">
        <v>3.42</v>
      </c>
      <c r="G225" s="130"/>
      <c r="H225" s="130">
        <f>F225</f>
        <v>3.42</v>
      </c>
      <c r="I225" s="130"/>
      <c r="J225" s="23"/>
    </row>
    <row r="226" spans="1:10" ht="16" x14ac:dyDescent="0.2">
      <c r="A226" s="63"/>
      <c r="B226" s="75"/>
      <c r="C226" s="70"/>
      <c r="D226" s="173" t="s">
        <v>413</v>
      </c>
      <c r="E226" s="130">
        <v>310000</v>
      </c>
      <c r="F226" s="130">
        <v>12.96</v>
      </c>
      <c r="G226" s="130"/>
      <c r="H226" s="130">
        <f>F226</f>
        <v>12.96</v>
      </c>
      <c r="I226" s="130"/>
      <c r="J226" s="23"/>
    </row>
    <row r="227" spans="1:10" ht="16" x14ac:dyDescent="0.2">
      <c r="A227" s="63"/>
      <c r="B227" s="75"/>
      <c r="C227" s="70"/>
      <c r="D227" s="173" t="s">
        <v>418</v>
      </c>
      <c r="E227" s="130">
        <v>310000</v>
      </c>
      <c r="F227" s="130">
        <v>13.64</v>
      </c>
      <c r="G227" s="130"/>
      <c r="H227" s="130">
        <f>F227</f>
        <v>13.64</v>
      </c>
      <c r="I227" s="130"/>
      <c r="J227" s="23"/>
    </row>
    <row r="228" spans="1:10" ht="16" x14ac:dyDescent="0.2">
      <c r="A228" s="63"/>
      <c r="B228" s="75"/>
      <c r="C228" s="70"/>
      <c r="D228" s="173" t="s">
        <v>414</v>
      </c>
      <c r="E228" s="130">
        <v>10000</v>
      </c>
      <c r="F228" s="130">
        <v>0.35</v>
      </c>
      <c r="G228" s="130"/>
      <c r="H228" s="130">
        <f>F228</f>
        <v>0.35</v>
      </c>
      <c r="I228" s="130"/>
      <c r="J228" s="23"/>
    </row>
    <row r="229" spans="1:10" ht="16" x14ac:dyDescent="0.2">
      <c r="A229" s="63"/>
      <c r="B229" s="75"/>
      <c r="C229" s="70"/>
      <c r="D229" s="173"/>
      <c r="E229" s="130"/>
      <c r="F229" s="130"/>
      <c r="G229" s="130"/>
      <c r="H229" s="130"/>
      <c r="I229" s="130"/>
      <c r="J229" s="23"/>
    </row>
    <row r="230" spans="1:10" ht="16" x14ac:dyDescent="0.2">
      <c r="A230" s="63">
        <f>A223+1</f>
        <v>58</v>
      </c>
      <c r="B230" s="75" t="s">
        <v>387</v>
      </c>
      <c r="C230" s="70" t="s">
        <v>374</v>
      </c>
      <c r="D230" s="70" t="s">
        <v>411</v>
      </c>
      <c r="E230" s="130">
        <v>10000</v>
      </c>
      <c r="F230" s="130">
        <v>0</v>
      </c>
      <c r="G230" s="78">
        <f>H230-F230</f>
        <v>5.0199999999999996</v>
      </c>
      <c r="H230" s="130">
        <v>5.0199999999999996</v>
      </c>
      <c r="I230" s="130">
        <f>H230</f>
        <v>5.0199999999999996</v>
      </c>
      <c r="J230" s="23"/>
    </row>
    <row r="231" spans="1:10" ht="16" x14ac:dyDescent="0.2">
      <c r="A231" s="63"/>
      <c r="B231" s="75"/>
      <c r="C231" s="70"/>
      <c r="D231" s="70"/>
      <c r="E231" s="130"/>
      <c r="F231" s="130"/>
      <c r="G231" s="130"/>
      <c r="H231" s="130"/>
      <c r="I231" s="130"/>
      <c r="J231" s="23"/>
    </row>
    <row r="232" spans="1:10" ht="16" x14ac:dyDescent="0.2">
      <c r="A232" s="63">
        <v>59</v>
      </c>
      <c r="B232" s="75" t="s">
        <v>464</v>
      </c>
      <c r="C232" s="70" t="s">
        <v>428</v>
      </c>
      <c r="D232" s="70" t="s">
        <v>411</v>
      </c>
      <c r="E232" s="130">
        <v>10000</v>
      </c>
      <c r="F232" s="130">
        <v>0</v>
      </c>
      <c r="G232" s="78">
        <f>H232-F232</f>
        <v>0.53</v>
      </c>
      <c r="H232" s="130">
        <v>0.53</v>
      </c>
      <c r="I232" s="130">
        <f>H232</f>
        <v>0.53</v>
      </c>
      <c r="J232" s="23"/>
    </row>
    <row r="233" spans="1:10" ht="16" x14ac:dyDescent="0.2">
      <c r="A233" s="63"/>
      <c r="B233" s="75"/>
      <c r="C233" s="70"/>
      <c r="D233" s="70"/>
      <c r="E233" s="130"/>
      <c r="F233" s="130"/>
      <c r="G233" s="130"/>
      <c r="H233" s="130"/>
      <c r="I233" s="130"/>
      <c r="J233" s="23"/>
    </row>
    <row r="234" spans="1:10" ht="16" x14ac:dyDescent="0.2">
      <c r="A234" s="63">
        <v>60</v>
      </c>
      <c r="B234" s="75" t="s">
        <v>297</v>
      </c>
      <c r="C234" s="66" t="s">
        <v>72</v>
      </c>
      <c r="D234" s="66" t="s">
        <v>411</v>
      </c>
      <c r="E234" s="78">
        <v>10000</v>
      </c>
      <c r="F234" s="78">
        <v>0</v>
      </c>
      <c r="G234" s="78">
        <f>H234-F234</f>
        <v>5.0199999999999996</v>
      </c>
      <c r="H234" s="78">
        <v>5.0199999999999996</v>
      </c>
      <c r="I234" s="78">
        <f>H234</f>
        <v>5.0199999999999996</v>
      </c>
      <c r="J234" s="23"/>
    </row>
    <row r="235" spans="1:10" ht="16" x14ac:dyDescent="0.2">
      <c r="A235" s="63"/>
      <c r="B235" s="75"/>
      <c r="C235" s="66"/>
      <c r="D235" s="66"/>
      <c r="E235" s="78"/>
      <c r="F235" s="78"/>
      <c r="G235" s="78"/>
      <c r="H235" s="78"/>
      <c r="I235" s="78"/>
      <c r="J235" s="23"/>
    </row>
    <row r="236" spans="1:10" ht="16" x14ac:dyDescent="0.2">
      <c r="A236" s="63">
        <v>61</v>
      </c>
      <c r="B236" s="75" t="s">
        <v>298</v>
      </c>
      <c r="C236" s="66" t="s">
        <v>118</v>
      </c>
      <c r="D236" s="66" t="s">
        <v>411</v>
      </c>
      <c r="E236" s="79">
        <v>10000</v>
      </c>
      <c r="F236" s="79">
        <v>0</v>
      </c>
      <c r="G236" s="78">
        <f>H236-F236</f>
        <v>8.02</v>
      </c>
      <c r="H236" s="79">
        <v>8.02</v>
      </c>
      <c r="I236" s="79">
        <f>SUM(H236:H237)</f>
        <v>12.2</v>
      </c>
      <c r="J236" s="23"/>
    </row>
    <row r="237" spans="1:10" ht="16" x14ac:dyDescent="0.2">
      <c r="A237" s="63"/>
      <c r="B237" s="75"/>
      <c r="C237" s="66"/>
      <c r="D237" s="66" t="s">
        <v>413</v>
      </c>
      <c r="E237" s="79">
        <v>100000</v>
      </c>
      <c r="F237" s="79">
        <v>4.18</v>
      </c>
      <c r="G237" s="79"/>
      <c r="H237" s="79">
        <f>F237</f>
        <v>4.18</v>
      </c>
      <c r="I237" s="79"/>
      <c r="J237" s="23"/>
    </row>
    <row r="238" spans="1:10" ht="16" x14ac:dyDescent="0.2">
      <c r="A238" s="63"/>
      <c r="B238" s="75"/>
      <c r="C238" s="66"/>
      <c r="D238" s="66"/>
      <c r="E238" s="79"/>
      <c r="F238" s="79"/>
      <c r="G238" s="79"/>
      <c r="H238" s="79"/>
      <c r="I238" s="79"/>
      <c r="J238" s="23"/>
    </row>
    <row r="239" spans="1:10" ht="16" x14ac:dyDescent="0.2">
      <c r="A239" s="63">
        <f>A236+1</f>
        <v>62</v>
      </c>
      <c r="B239" s="75" t="s">
        <v>299</v>
      </c>
      <c r="C239" s="66" t="s">
        <v>62</v>
      </c>
      <c r="D239" s="66" t="s">
        <v>411</v>
      </c>
      <c r="E239" s="79">
        <v>200000</v>
      </c>
      <c r="F239" s="79">
        <v>38.19</v>
      </c>
      <c r="G239" s="78">
        <f>H239-F239</f>
        <v>2.0100000000000051</v>
      </c>
      <c r="H239" s="79">
        <v>40.200000000000003</v>
      </c>
      <c r="I239" s="79">
        <f>SUM(H239:H242)</f>
        <v>52.330000000000005</v>
      </c>
      <c r="J239" s="23"/>
    </row>
    <row r="240" spans="1:10" ht="16" x14ac:dyDescent="0.2">
      <c r="A240" s="63"/>
      <c r="B240" s="75"/>
      <c r="C240" s="66"/>
      <c r="D240" s="66" t="s">
        <v>412</v>
      </c>
      <c r="E240" s="79">
        <v>10000</v>
      </c>
      <c r="F240" s="79">
        <v>3.42</v>
      </c>
      <c r="G240" s="79"/>
      <c r="H240" s="79">
        <f>F240</f>
        <v>3.42</v>
      </c>
      <c r="I240" s="79"/>
      <c r="J240" s="23"/>
    </row>
    <row r="241" spans="1:10" ht="16" x14ac:dyDescent="0.2">
      <c r="A241" s="63"/>
      <c r="B241" s="75"/>
      <c r="C241" s="66"/>
      <c r="D241" s="66" t="s">
        <v>413</v>
      </c>
      <c r="E241" s="78">
        <v>200000</v>
      </c>
      <c r="F241" s="78">
        <v>8.36</v>
      </c>
      <c r="G241" s="79"/>
      <c r="H241" s="79">
        <f>F241</f>
        <v>8.36</v>
      </c>
      <c r="I241" s="79"/>
      <c r="J241" s="23"/>
    </row>
    <row r="242" spans="1:10" ht="16" x14ac:dyDescent="0.2">
      <c r="A242" s="63"/>
      <c r="B242" s="75"/>
      <c r="C242" s="66"/>
      <c r="D242" s="66" t="s">
        <v>414</v>
      </c>
      <c r="E242" s="79">
        <v>10000</v>
      </c>
      <c r="F242" s="79">
        <v>0.35</v>
      </c>
      <c r="G242" s="79"/>
      <c r="H242" s="79">
        <f>F242</f>
        <v>0.35</v>
      </c>
      <c r="I242" s="79"/>
      <c r="J242" s="23"/>
    </row>
    <row r="243" spans="1:10" ht="16" x14ac:dyDescent="0.2">
      <c r="A243" s="63"/>
      <c r="B243" s="75"/>
      <c r="C243" s="66"/>
      <c r="D243" s="66"/>
      <c r="E243" s="79"/>
      <c r="F243" s="79"/>
      <c r="G243" s="79"/>
      <c r="H243" s="79"/>
      <c r="I243" s="79"/>
      <c r="J243" s="23"/>
    </row>
    <row r="244" spans="1:10" ht="16" x14ac:dyDescent="0.2">
      <c r="A244" s="63" t="e">
        <f>#REF!+1</f>
        <v>#REF!</v>
      </c>
      <c r="B244" s="75" t="s">
        <v>302</v>
      </c>
      <c r="C244" s="66" t="s">
        <v>38</v>
      </c>
      <c r="D244" s="66" t="s">
        <v>411</v>
      </c>
      <c r="E244" s="78">
        <v>20000</v>
      </c>
      <c r="F244" s="78">
        <f>H244-G244</f>
        <v>5.0199999999999996</v>
      </c>
      <c r="G244" s="78">
        <v>5.0199999999999996</v>
      </c>
      <c r="H244" s="78">
        <v>10.039999999999999</v>
      </c>
      <c r="I244" s="78">
        <f>SUM(H244:H247)</f>
        <v>14.649999999999999</v>
      </c>
      <c r="J244" s="211"/>
    </row>
    <row r="245" spans="1:10" ht="16" x14ac:dyDescent="0.2">
      <c r="A245" s="63"/>
      <c r="B245" s="75"/>
      <c r="C245" s="66"/>
      <c r="D245" s="66" t="s">
        <v>412</v>
      </c>
      <c r="E245" s="78">
        <v>10000</v>
      </c>
      <c r="F245" s="78">
        <v>3.42</v>
      </c>
      <c r="G245" s="78"/>
      <c r="H245" s="78">
        <f>F245</f>
        <v>3.42</v>
      </c>
      <c r="I245" s="78"/>
      <c r="J245" s="23"/>
    </row>
    <row r="246" spans="1:10" ht="16" x14ac:dyDescent="0.2">
      <c r="A246" s="63"/>
      <c r="B246" s="75"/>
      <c r="C246" s="66"/>
      <c r="D246" s="66" t="s">
        <v>413</v>
      </c>
      <c r="E246" s="78">
        <v>20000</v>
      </c>
      <c r="F246" s="78">
        <v>0.84</v>
      </c>
      <c r="G246" s="78"/>
      <c r="H246" s="78">
        <f>F246</f>
        <v>0.84</v>
      </c>
      <c r="I246" s="78"/>
      <c r="J246" s="23"/>
    </row>
    <row r="247" spans="1:10" ht="16" x14ac:dyDescent="0.2">
      <c r="A247" s="63"/>
      <c r="B247" s="75"/>
      <c r="C247" s="66"/>
      <c r="D247" s="66" t="s">
        <v>414</v>
      </c>
      <c r="E247" s="78">
        <v>10000</v>
      </c>
      <c r="F247" s="78">
        <v>0.35</v>
      </c>
      <c r="G247" s="78"/>
      <c r="H247" s="78">
        <f>F247</f>
        <v>0.35</v>
      </c>
      <c r="I247" s="78"/>
      <c r="J247" s="23"/>
    </row>
    <row r="248" spans="1:10" ht="16" x14ac:dyDescent="0.2">
      <c r="A248" s="63"/>
      <c r="B248" s="75"/>
      <c r="C248" s="66"/>
      <c r="D248" s="66"/>
      <c r="E248" s="78"/>
      <c r="F248" s="78"/>
      <c r="G248" s="78"/>
      <c r="H248" s="78"/>
      <c r="I248" s="78"/>
      <c r="J248" s="23"/>
    </row>
    <row r="249" spans="1:10" ht="16" x14ac:dyDescent="0.2">
      <c r="A249" s="63" t="e">
        <f>A244+1</f>
        <v>#REF!</v>
      </c>
      <c r="B249" s="75" t="s">
        <v>303</v>
      </c>
      <c r="C249" s="66" t="s">
        <v>134</v>
      </c>
      <c r="D249" s="66" t="s">
        <v>411</v>
      </c>
      <c r="E249" s="78">
        <v>200000</v>
      </c>
      <c r="F249" s="78">
        <f>H249-G249</f>
        <v>12.54</v>
      </c>
      <c r="G249" s="78">
        <v>0.66</v>
      </c>
      <c r="H249" s="78">
        <v>13.2</v>
      </c>
      <c r="I249" s="78">
        <f>SUM(H249:H253)</f>
        <v>29.839999999999996</v>
      </c>
      <c r="J249" s="23"/>
    </row>
    <row r="250" spans="1:10" ht="16" x14ac:dyDescent="0.2">
      <c r="A250" s="63"/>
      <c r="B250" s="75"/>
      <c r="C250" s="66"/>
      <c r="D250" s="66" t="s">
        <v>412</v>
      </c>
      <c r="E250" s="78">
        <v>10000</v>
      </c>
      <c r="F250" s="78">
        <v>3.42</v>
      </c>
      <c r="G250" s="78"/>
      <c r="H250" s="78">
        <f>F250</f>
        <v>3.42</v>
      </c>
      <c r="I250" s="78"/>
      <c r="J250" s="23"/>
    </row>
    <row r="251" spans="1:10" ht="16" x14ac:dyDescent="0.2">
      <c r="A251" s="63"/>
      <c r="B251" s="75"/>
      <c r="C251" s="66"/>
      <c r="D251" s="66" t="s">
        <v>413</v>
      </c>
      <c r="E251" s="78">
        <v>150000</v>
      </c>
      <c r="F251" s="78">
        <v>6.27</v>
      </c>
      <c r="G251" s="78"/>
      <c r="H251" s="78">
        <f>F251</f>
        <v>6.27</v>
      </c>
      <c r="I251" s="78"/>
      <c r="J251" s="23"/>
    </row>
    <row r="252" spans="1:10" ht="16" x14ac:dyDescent="0.2">
      <c r="A252" s="63"/>
      <c r="B252" s="75"/>
      <c r="C252" s="66"/>
      <c r="D252" s="66" t="s">
        <v>418</v>
      </c>
      <c r="E252" s="78">
        <v>150000</v>
      </c>
      <c r="F252" s="78">
        <v>6.6</v>
      </c>
      <c r="G252" s="78"/>
      <c r="H252" s="78">
        <f>F252</f>
        <v>6.6</v>
      </c>
      <c r="I252" s="78"/>
      <c r="J252" s="23"/>
    </row>
    <row r="253" spans="1:10" ht="16" x14ac:dyDescent="0.2">
      <c r="A253" s="63"/>
      <c r="B253" s="75"/>
      <c r="C253" s="66"/>
      <c r="D253" s="66" t="s">
        <v>414</v>
      </c>
      <c r="E253" s="78">
        <v>10000</v>
      </c>
      <c r="F253" s="78">
        <v>0.35</v>
      </c>
      <c r="G253" s="78"/>
      <c r="H253" s="78">
        <f>F253</f>
        <v>0.35</v>
      </c>
      <c r="I253" s="78"/>
      <c r="J253" s="23"/>
    </row>
    <row r="254" spans="1:10" ht="16" x14ac:dyDescent="0.2">
      <c r="A254" s="63"/>
      <c r="B254" s="75"/>
      <c r="C254" s="66"/>
      <c r="D254" s="66"/>
      <c r="E254" s="78"/>
      <c r="F254" s="78"/>
      <c r="G254" s="78"/>
      <c r="H254" s="78"/>
      <c r="I254" s="78"/>
      <c r="J254" s="23"/>
    </row>
    <row r="255" spans="1:10" ht="16" x14ac:dyDescent="0.2">
      <c r="A255" s="63">
        <v>68</v>
      </c>
      <c r="B255" s="75" t="s">
        <v>304</v>
      </c>
      <c r="C255" s="66" t="s">
        <v>186</v>
      </c>
      <c r="D255" s="66" t="s">
        <v>411</v>
      </c>
      <c r="E255" s="78">
        <v>250000</v>
      </c>
      <c r="F255" s="78">
        <v>48.24</v>
      </c>
      <c r="G255" s="78">
        <f>H255-F255</f>
        <v>2.009999999999998</v>
      </c>
      <c r="H255" s="78">
        <v>50.25</v>
      </c>
      <c r="I255" s="78">
        <f>SUM(H255:H258)</f>
        <v>91.55</v>
      </c>
      <c r="J255" s="23"/>
    </row>
    <row r="256" spans="1:10" ht="16" x14ac:dyDescent="0.2">
      <c r="A256" s="63"/>
      <c r="B256" s="75"/>
      <c r="C256" s="66"/>
      <c r="D256" s="66" t="s">
        <v>417</v>
      </c>
      <c r="E256" s="78">
        <v>45000</v>
      </c>
      <c r="F256" s="78">
        <v>19.850000000000001</v>
      </c>
      <c r="G256" s="78"/>
      <c r="H256" s="78">
        <f>F256</f>
        <v>19.850000000000001</v>
      </c>
      <c r="I256" s="78"/>
      <c r="J256" s="23"/>
    </row>
    <row r="257" spans="1:10" ht="16" x14ac:dyDescent="0.2">
      <c r="A257" s="63"/>
      <c r="B257" s="75"/>
      <c r="C257" s="66"/>
      <c r="D257" s="66" t="s">
        <v>413</v>
      </c>
      <c r="E257" s="78">
        <v>250000</v>
      </c>
      <c r="F257" s="78">
        <v>10.45</v>
      </c>
      <c r="G257" s="78"/>
      <c r="H257" s="78">
        <f>F257</f>
        <v>10.45</v>
      </c>
      <c r="I257" s="78"/>
      <c r="J257" s="23"/>
    </row>
    <row r="258" spans="1:10" ht="16" x14ac:dyDescent="0.2">
      <c r="A258" s="63"/>
      <c r="B258" s="75"/>
      <c r="C258" s="66"/>
      <c r="D258" s="66" t="s">
        <v>418</v>
      </c>
      <c r="E258" s="78">
        <v>250000</v>
      </c>
      <c r="F258" s="78">
        <v>11</v>
      </c>
      <c r="G258" s="78"/>
      <c r="H258" s="78">
        <f>F258</f>
        <v>11</v>
      </c>
      <c r="I258" s="78"/>
      <c r="J258" s="23"/>
    </row>
    <row r="259" spans="1:10" ht="16" x14ac:dyDescent="0.2">
      <c r="A259" s="63"/>
      <c r="B259" s="75"/>
      <c r="C259" s="66"/>
      <c r="D259" s="66"/>
      <c r="E259" s="78"/>
      <c r="F259" s="78"/>
      <c r="G259" s="78"/>
      <c r="H259" s="78"/>
      <c r="I259" s="78"/>
      <c r="J259" s="23"/>
    </row>
    <row r="260" spans="1:10" ht="16" x14ac:dyDescent="0.2">
      <c r="A260" s="63">
        <f>A255+1</f>
        <v>69</v>
      </c>
      <c r="B260" s="75" t="s">
        <v>305</v>
      </c>
      <c r="C260" s="66" t="s">
        <v>236</v>
      </c>
      <c r="D260" s="66" t="s">
        <v>411</v>
      </c>
      <c r="E260" s="78">
        <v>10000</v>
      </c>
      <c r="F260" s="78">
        <v>0</v>
      </c>
      <c r="G260" s="78">
        <f>H260-F260</f>
        <v>14.08</v>
      </c>
      <c r="H260" s="78">
        <v>14.08</v>
      </c>
      <c r="I260" s="78">
        <f>H260</f>
        <v>14.08</v>
      </c>
      <c r="J260" s="23"/>
    </row>
    <row r="261" spans="1:10" ht="16" x14ac:dyDescent="0.2">
      <c r="A261" s="63"/>
      <c r="B261" s="75"/>
      <c r="C261" s="66"/>
      <c r="D261" s="66"/>
      <c r="E261" s="78"/>
      <c r="F261" s="78"/>
      <c r="G261" s="78"/>
      <c r="H261" s="78"/>
      <c r="I261" s="78"/>
      <c r="J261" s="23"/>
    </row>
    <row r="262" spans="1:10" ht="16" x14ac:dyDescent="0.2">
      <c r="A262" s="63">
        <f>A260+1</f>
        <v>70</v>
      </c>
      <c r="B262" s="75" t="s">
        <v>382</v>
      </c>
      <c r="C262" s="66" t="s">
        <v>383</v>
      </c>
      <c r="D262" s="66" t="s">
        <v>411</v>
      </c>
      <c r="E262" s="78">
        <v>10000</v>
      </c>
      <c r="F262" s="78">
        <v>0</v>
      </c>
      <c r="G262" s="78">
        <f>H262-F262</f>
        <v>3.08</v>
      </c>
      <c r="H262" s="78">
        <v>3.08</v>
      </c>
      <c r="I262" s="78">
        <f>H262</f>
        <v>3.08</v>
      </c>
      <c r="J262" s="23"/>
    </row>
    <row r="263" spans="1:10" ht="16" x14ac:dyDescent="0.2">
      <c r="A263" s="63"/>
      <c r="B263" s="75"/>
      <c r="C263" s="66"/>
      <c r="D263" s="66"/>
      <c r="E263" s="78"/>
      <c r="F263" s="78"/>
      <c r="G263" s="78"/>
      <c r="H263" s="78"/>
      <c r="I263" s="78"/>
      <c r="J263" s="23"/>
    </row>
    <row r="264" spans="1:10" ht="16" x14ac:dyDescent="0.2">
      <c r="A264" s="63">
        <f>A262+1</f>
        <v>71</v>
      </c>
      <c r="B264" s="75" t="s">
        <v>306</v>
      </c>
      <c r="C264" s="66" t="s">
        <v>135</v>
      </c>
      <c r="D264" s="66" t="s">
        <v>411</v>
      </c>
      <c r="E264" s="78">
        <v>10000</v>
      </c>
      <c r="F264" s="79">
        <v>0</v>
      </c>
      <c r="G264" s="78">
        <f>H264-F264</f>
        <v>5.0199999999999996</v>
      </c>
      <c r="H264" s="79">
        <v>5.0199999999999996</v>
      </c>
      <c r="I264" s="79">
        <f>SUM(H264:H267)</f>
        <v>13.95</v>
      </c>
      <c r="J264" s="23"/>
    </row>
    <row r="265" spans="1:10" ht="16" x14ac:dyDescent="0.2">
      <c r="A265" s="63"/>
      <c r="B265" s="75"/>
      <c r="C265" s="66"/>
      <c r="D265" s="173" t="s">
        <v>413</v>
      </c>
      <c r="E265" s="78">
        <v>100000</v>
      </c>
      <c r="F265" s="79">
        <v>4.18</v>
      </c>
      <c r="G265" s="79"/>
      <c r="H265" s="79">
        <f>F265</f>
        <v>4.18</v>
      </c>
      <c r="I265" s="79"/>
      <c r="J265" s="23"/>
    </row>
    <row r="266" spans="1:10" ht="16" x14ac:dyDescent="0.2">
      <c r="A266" s="63"/>
      <c r="B266" s="75"/>
      <c r="C266" s="66"/>
      <c r="D266" s="173" t="s">
        <v>418</v>
      </c>
      <c r="E266" s="78">
        <v>100000</v>
      </c>
      <c r="F266" s="79">
        <v>4.4000000000000004</v>
      </c>
      <c r="G266" s="79"/>
      <c r="H266" s="79">
        <f>F266</f>
        <v>4.4000000000000004</v>
      </c>
      <c r="I266" s="79"/>
      <c r="J266" s="23"/>
    </row>
    <row r="267" spans="1:10" ht="16" x14ac:dyDescent="0.2">
      <c r="A267" s="63"/>
      <c r="B267" s="75"/>
      <c r="C267" s="66"/>
      <c r="D267" s="173" t="s">
        <v>414</v>
      </c>
      <c r="E267" s="78">
        <v>10000</v>
      </c>
      <c r="F267" s="79">
        <v>0.35</v>
      </c>
      <c r="G267" s="79"/>
      <c r="H267" s="79">
        <f>F267</f>
        <v>0.35</v>
      </c>
      <c r="I267" s="79"/>
      <c r="J267" s="23"/>
    </row>
    <row r="268" spans="1:10" ht="16" x14ac:dyDescent="0.2">
      <c r="A268" s="63"/>
      <c r="B268" s="75"/>
      <c r="C268" s="66"/>
      <c r="D268" s="66"/>
      <c r="E268" s="78"/>
      <c r="F268" s="79"/>
      <c r="G268" s="79"/>
      <c r="H268" s="79"/>
      <c r="I268" s="79"/>
      <c r="J268" s="23"/>
    </row>
    <row r="269" spans="1:10" ht="16" x14ac:dyDescent="0.2">
      <c r="A269" s="63">
        <f>A264+1</f>
        <v>72</v>
      </c>
      <c r="B269" s="75" t="s">
        <v>307</v>
      </c>
      <c r="C269" s="66" t="s">
        <v>42</v>
      </c>
      <c r="D269" s="66" t="s">
        <v>411</v>
      </c>
      <c r="E269" s="78">
        <v>250000</v>
      </c>
      <c r="F269" s="79">
        <v>30.24</v>
      </c>
      <c r="G269" s="78">
        <f>H269-F269</f>
        <v>1.2600000000000016</v>
      </c>
      <c r="H269" s="79">
        <v>31.5</v>
      </c>
      <c r="I269" s="79">
        <f>SUM(H269:H274)</f>
        <v>78.77</v>
      </c>
      <c r="J269" s="23"/>
    </row>
    <row r="270" spans="1:10" ht="16" x14ac:dyDescent="0.2">
      <c r="A270" s="63"/>
      <c r="B270" s="75"/>
      <c r="C270" s="66"/>
      <c r="D270" s="173" t="s">
        <v>417</v>
      </c>
      <c r="E270" s="78">
        <v>50000</v>
      </c>
      <c r="F270" s="79">
        <v>22.05</v>
      </c>
      <c r="G270" s="79"/>
      <c r="H270" s="79">
        <f>F270</f>
        <v>22.05</v>
      </c>
      <c r="I270" s="79"/>
      <c r="J270" s="23"/>
    </row>
    <row r="271" spans="1:10" ht="16" x14ac:dyDescent="0.2">
      <c r="A271" s="63"/>
      <c r="B271" s="75"/>
      <c r="C271" s="66"/>
      <c r="D271" s="173" t="s">
        <v>412</v>
      </c>
      <c r="E271" s="78">
        <v>10000</v>
      </c>
      <c r="F271" s="79">
        <v>3.42</v>
      </c>
      <c r="G271" s="79"/>
      <c r="H271" s="79">
        <f>F271</f>
        <v>3.42</v>
      </c>
      <c r="I271" s="79"/>
      <c r="J271" s="23"/>
    </row>
    <row r="272" spans="1:10" ht="16" x14ac:dyDescent="0.2">
      <c r="A272" s="63"/>
      <c r="B272" s="75"/>
      <c r="C272" s="66"/>
      <c r="D272" s="173" t="s">
        <v>413</v>
      </c>
      <c r="E272" s="78">
        <v>250000</v>
      </c>
      <c r="F272" s="79">
        <v>10.45</v>
      </c>
      <c r="G272" s="79"/>
      <c r="H272" s="79">
        <f>F272</f>
        <v>10.45</v>
      </c>
      <c r="I272" s="79"/>
      <c r="J272" s="23"/>
    </row>
    <row r="273" spans="1:10" ht="16" x14ac:dyDescent="0.2">
      <c r="A273" s="63"/>
      <c r="B273" s="75"/>
      <c r="C273" s="66"/>
      <c r="D273" s="173" t="s">
        <v>418</v>
      </c>
      <c r="E273" s="78">
        <v>250000</v>
      </c>
      <c r="F273" s="79">
        <v>11</v>
      </c>
      <c r="G273" s="79"/>
      <c r="H273" s="79">
        <f>F273</f>
        <v>11</v>
      </c>
      <c r="I273" s="79"/>
      <c r="J273" s="23"/>
    </row>
    <row r="274" spans="1:10" ht="16" x14ac:dyDescent="0.2">
      <c r="A274" s="63"/>
      <c r="B274" s="75"/>
      <c r="C274" s="66"/>
      <c r="D274" s="173" t="s">
        <v>414</v>
      </c>
      <c r="E274" s="78">
        <v>10000</v>
      </c>
      <c r="F274" s="79">
        <v>0.35</v>
      </c>
      <c r="G274" s="79"/>
      <c r="H274" s="79">
        <f>F274</f>
        <v>0.35</v>
      </c>
      <c r="I274" s="79"/>
      <c r="J274" s="23"/>
    </row>
    <row r="275" spans="1:10" ht="16" x14ac:dyDescent="0.2">
      <c r="A275" s="63"/>
      <c r="B275" s="75"/>
      <c r="C275" s="66"/>
      <c r="D275" s="66"/>
      <c r="E275" s="79"/>
      <c r="F275" s="79"/>
      <c r="G275" s="79"/>
      <c r="H275" s="79"/>
      <c r="I275" s="79"/>
      <c r="J275" s="23"/>
    </row>
    <row r="276" spans="1:10" ht="16" x14ac:dyDescent="0.2">
      <c r="A276" s="63">
        <f>A269+1</f>
        <v>73</v>
      </c>
      <c r="B276" s="75" t="s">
        <v>308</v>
      </c>
      <c r="C276" s="66" t="s">
        <v>43</v>
      </c>
      <c r="D276" s="66" t="s">
        <v>411</v>
      </c>
      <c r="E276" s="79">
        <v>180000</v>
      </c>
      <c r="F276" s="79">
        <v>136.34</v>
      </c>
      <c r="G276" s="78">
        <f>H276-F276</f>
        <v>8.0200000000000102</v>
      </c>
      <c r="H276" s="79">
        <v>144.36000000000001</v>
      </c>
      <c r="I276" s="79">
        <f>SUM(H276:H279)</f>
        <v>179.56</v>
      </c>
      <c r="J276" s="23"/>
    </row>
    <row r="277" spans="1:10" ht="16" x14ac:dyDescent="0.2">
      <c r="A277" s="63"/>
      <c r="B277" s="75"/>
      <c r="C277" s="66"/>
      <c r="D277" s="66" t="s">
        <v>417</v>
      </c>
      <c r="E277" s="79">
        <v>10000</v>
      </c>
      <c r="F277" s="79">
        <v>19.760000000000002</v>
      </c>
      <c r="G277" s="79"/>
      <c r="H277" s="79">
        <f>F277</f>
        <v>19.760000000000002</v>
      </c>
      <c r="I277" s="79"/>
      <c r="J277" s="23"/>
    </row>
    <row r="278" spans="1:10" ht="16" x14ac:dyDescent="0.2">
      <c r="A278" s="63"/>
      <c r="B278" s="75"/>
      <c r="C278" s="66"/>
      <c r="D278" s="66" t="s">
        <v>413</v>
      </c>
      <c r="E278" s="79">
        <v>180000</v>
      </c>
      <c r="F278" s="79">
        <v>7.52</v>
      </c>
      <c r="G278" s="79"/>
      <c r="H278" s="79">
        <f>F278</f>
        <v>7.52</v>
      </c>
      <c r="I278" s="79"/>
      <c r="J278" s="23"/>
    </row>
    <row r="279" spans="1:10" ht="16" x14ac:dyDescent="0.2">
      <c r="A279" s="63"/>
      <c r="B279" s="75"/>
      <c r="C279" s="66"/>
      <c r="D279" s="66" t="s">
        <v>418</v>
      </c>
      <c r="E279" s="78">
        <v>180000</v>
      </c>
      <c r="F279" s="79">
        <v>7.92</v>
      </c>
      <c r="G279" s="79"/>
      <c r="H279" s="79">
        <f>F279</f>
        <v>7.92</v>
      </c>
      <c r="I279" s="79"/>
      <c r="J279" s="23"/>
    </row>
    <row r="280" spans="1:10" ht="16" x14ac:dyDescent="0.2">
      <c r="A280" s="63"/>
      <c r="B280" s="75"/>
      <c r="C280" s="66"/>
      <c r="D280" s="66"/>
      <c r="E280" s="79"/>
      <c r="F280" s="79"/>
      <c r="G280" s="79"/>
      <c r="H280" s="79"/>
      <c r="I280" s="79"/>
      <c r="J280" s="23"/>
    </row>
    <row r="281" spans="1:10" ht="16" x14ac:dyDescent="0.2">
      <c r="A281" s="63">
        <v>74</v>
      </c>
      <c r="B281" s="75" t="s">
        <v>339</v>
      </c>
      <c r="C281" s="66" t="s">
        <v>340</v>
      </c>
      <c r="D281" s="66" t="s">
        <v>411</v>
      </c>
      <c r="E281" s="78">
        <v>20000</v>
      </c>
      <c r="F281" s="78">
        <v>1.26</v>
      </c>
      <c r="G281" s="78">
        <f>H281-F281</f>
        <v>1.26</v>
      </c>
      <c r="H281" s="78">
        <v>2.52</v>
      </c>
      <c r="I281" s="78">
        <f>SUM(H281:H282)</f>
        <v>2.94</v>
      </c>
      <c r="J281" s="23"/>
    </row>
    <row r="282" spans="1:10" ht="16" x14ac:dyDescent="0.2">
      <c r="A282" s="63"/>
      <c r="B282" s="75"/>
      <c r="C282" s="66"/>
      <c r="D282" s="66" t="s">
        <v>413</v>
      </c>
      <c r="E282" s="78">
        <v>10000</v>
      </c>
      <c r="F282" s="78">
        <v>0.42</v>
      </c>
      <c r="G282" s="78"/>
      <c r="H282" s="78">
        <f>F282</f>
        <v>0.42</v>
      </c>
      <c r="I282" s="78"/>
      <c r="J282" s="23"/>
    </row>
    <row r="283" spans="1:10" ht="16" x14ac:dyDescent="0.2">
      <c r="A283" s="63"/>
      <c r="B283" s="75"/>
      <c r="C283" s="66"/>
      <c r="D283" s="66"/>
      <c r="E283" s="78"/>
      <c r="F283" s="78"/>
      <c r="G283" s="78"/>
      <c r="H283" s="78"/>
      <c r="I283" s="78"/>
      <c r="J283" s="23"/>
    </row>
    <row r="284" spans="1:10" ht="16" x14ac:dyDescent="0.2">
      <c r="A284" s="63">
        <f>A281+1</f>
        <v>75</v>
      </c>
      <c r="B284" s="75" t="s">
        <v>310</v>
      </c>
      <c r="C284" s="66" t="s">
        <v>44</v>
      </c>
      <c r="D284" s="66" t="s">
        <v>411</v>
      </c>
      <c r="E284" s="79">
        <v>10000</v>
      </c>
      <c r="F284" s="79">
        <v>0</v>
      </c>
      <c r="G284" s="78">
        <f>H284-F284</f>
        <v>8.02</v>
      </c>
      <c r="H284" s="79">
        <v>8.02</v>
      </c>
      <c r="I284" s="79">
        <f>SUM(H284:H285)</f>
        <v>8.44</v>
      </c>
      <c r="J284" s="23"/>
    </row>
    <row r="285" spans="1:10" ht="16" x14ac:dyDescent="0.2">
      <c r="A285" s="63"/>
      <c r="B285" s="75"/>
      <c r="C285" s="66"/>
      <c r="D285" s="66" t="s">
        <v>413</v>
      </c>
      <c r="E285" s="79">
        <v>10000</v>
      </c>
      <c r="F285" s="79">
        <v>0.42</v>
      </c>
      <c r="G285" s="79"/>
      <c r="H285" s="79">
        <f>F285</f>
        <v>0.42</v>
      </c>
      <c r="I285" s="79"/>
      <c r="J285" s="23"/>
    </row>
    <row r="286" spans="1:10" ht="16" x14ac:dyDescent="0.2">
      <c r="A286" s="63"/>
      <c r="B286" s="75"/>
      <c r="C286" s="66"/>
      <c r="D286" s="66"/>
      <c r="E286" s="79"/>
      <c r="F286" s="79"/>
      <c r="G286" s="79"/>
      <c r="H286" s="79"/>
      <c r="I286" s="79"/>
      <c r="J286" s="23"/>
    </row>
    <row r="287" spans="1:10" ht="16" x14ac:dyDescent="0.2">
      <c r="A287" s="63">
        <f>A284+1</f>
        <v>76</v>
      </c>
      <c r="B287" s="75" t="s">
        <v>311</v>
      </c>
      <c r="C287" s="66" t="s">
        <v>96</v>
      </c>
      <c r="D287" s="66" t="s">
        <v>411</v>
      </c>
      <c r="E287" s="79">
        <v>30000</v>
      </c>
      <c r="F287" s="79">
        <v>2.52</v>
      </c>
      <c r="G287" s="78">
        <f>H287-F287</f>
        <v>1.2599999999999998</v>
      </c>
      <c r="H287" s="79">
        <v>3.78</v>
      </c>
      <c r="I287" s="79">
        <f>SUM(H287:H288)</f>
        <v>4.2</v>
      </c>
      <c r="J287" s="23"/>
    </row>
    <row r="288" spans="1:10" ht="16" x14ac:dyDescent="0.2">
      <c r="A288" s="63"/>
      <c r="B288" s="75"/>
      <c r="C288" s="66"/>
      <c r="D288" s="66" t="s">
        <v>413</v>
      </c>
      <c r="E288" s="79">
        <v>10000</v>
      </c>
      <c r="F288" s="79">
        <v>0.42</v>
      </c>
      <c r="G288" s="79"/>
      <c r="H288" s="79">
        <f>F288</f>
        <v>0.42</v>
      </c>
      <c r="I288" s="79"/>
      <c r="J288" s="23"/>
    </row>
    <row r="289" spans="1:10" ht="16" x14ac:dyDescent="0.2">
      <c r="A289" s="63"/>
      <c r="B289" s="75"/>
      <c r="C289" s="66"/>
      <c r="D289" s="66"/>
      <c r="E289" s="79"/>
      <c r="F289" s="79"/>
      <c r="G289" s="79"/>
      <c r="H289" s="79"/>
      <c r="I289" s="79"/>
      <c r="J289" s="23"/>
    </row>
    <row r="290" spans="1:10" ht="16" x14ac:dyDescent="0.2">
      <c r="A290" s="63">
        <v>77</v>
      </c>
      <c r="B290" s="75" t="s">
        <v>498</v>
      </c>
      <c r="C290" s="66" t="s">
        <v>496</v>
      </c>
      <c r="D290" s="66" t="s">
        <v>411</v>
      </c>
      <c r="E290" s="79">
        <v>10000</v>
      </c>
      <c r="F290" s="79">
        <v>0</v>
      </c>
      <c r="G290" s="79">
        <v>0.91</v>
      </c>
      <c r="H290" s="79">
        <f>SUM(F290:G290)</f>
        <v>0.91</v>
      </c>
      <c r="I290" s="79">
        <f>H290</f>
        <v>0.91</v>
      </c>
      <c r="J290" s="23" t="s">
        <v>500</v>
      </c>
    </row>
    <row r="291" spans="1:10" ht="16" x14ac:dyDescent="0.2">
      <c r="A291" s="63"/>
      <c r="B291" s="75"/>
      <c r="C291" s="66"/>
      <c r="D291" s="66"/>
      <c r="E291" s="79"/>
      <c r="F291" s="79"/>
      <c r="G291" s="79"/>
      <c r="H291" s="79"/>
      <c r="I291" s="79"/>
      <c r="J291" s="23"/>
    </row>
    <row r="292" spans="1:10" ht="16" x14ac:dyDescent="0.2">
      <c r="A292" s="63">
        <v>78</v>
      </c>
      <c r="B292" s="75" t="s">
        <v>312</v>
      </c>
      <c r="C292" s="66" t="s">
        <v>137</v>
      </c>
      <c r="D292" s="66" t="s">
        <v>411</v>
      </c>
      <c r="E292" s="79">
        <v>100000</v>
      </c>
      <c r="F292" s="79">
        <f>H292-G292</f>
        <v>5.9399999999999995</v>
      </c>
      <c r="G292" s="78">
        <v>0.66</v>
      </c>
      <c r="H292" s="79">
        <v>6.6</v>
      </c>
      <c r="I292" s="79">
        <f>SUM(H292:H293)</f>
        <v>10.78</v>
      </c>
      <c r="J292" s="23"/>
    </row>
    <row r="293" spans="1:10" ht="16" x14ac:dyDescent="0.2">
      <c r="A293" s="63"/>
      <c r="B293" s="75"/>
      <c r="C293" s="66"/>
      <c r="D293" s="66" t="s">
        <v>413</v>
      </c>
      <c r="E293" s="79">
        <v>100000</v>
      </c>
      <c r="F293" s="79">
        <v>4.18</v>
      </c>
      <c r="G293" s="79"/>
      <c r="H293" s="79">
        <f>F293</f>
        <v>4.18</v>
      </c>
      <c r="I293" s="79"/>
      <c r="J293" s="23"/>
    </row>
    <row r="294" spans="1:10" ht="16" x14ac:dyDescent="0.2">
      <c r="A294" s="63"/>
      <c r="B294" s="75"/>
      <c r="C294" s="66"/>
      <c r="D294" s="66"/>
      <c r="E294" s="79"/>
      <c r="F294" s="79"/>
      <c r="G294" s="79"/>
      <c r="H294" s="79"/>
      <c r="I294" s="79"/>
      <c r="J294" s="23"/>
    </row>
    <row r="295" spans="1:10" ht="16" x14ac:dyDescent="0.2">
      <c r="A295" s="63">
        <f>A292+1</f>
        <v>79</v>
      </c>
      <c r="B295" s="75" t="s">
        <v>313</v>
      </c>
      <c r="C295" s="66" t="s">
        <v>45</v>
      </c>
      <c r="D295" s="66" t="s">
        <v>411</v>
      </c>
      <c r="E295" s="78">
        <v>10000</v>
      </c>
      <c r="F295" s="78">
        <v>0</v>
      </c>
      <c r="G295" s="78">
        <v>2.0099999999999998</v>
      </c>
      <c r="H295" s="78">
        <v>2.0099999999999998</v>
      </c>
      <c r="I295" s="78">
        <f>H295</f>
        <v>2.0099999999999998</v>
      </c>
      <c r="J295" s="211"/>
    </row>
    <row r="296" spans="1:10" ht="16" x14ac:dyDescent="0.2">
      <c r="A296" s="63"/>
      <c r="B296" s="75"/>
      <c r="C296" s="66"/>
      <c r="D296" s="66"/>
      <c r="E296" s="79"/>
      <c r="F296" s="79"/>
      <c r="G296" s="79"/>
      <c r="H296" s="79"/>
      <c r="I296" s="79"/>
      <c r="J296" s="23"/>
    </row>
    <row r="297" spans="1:10" ht="16" x14ac:dyDescent="0.2">
      <c r="A297" s="63">
        <f>A295+1</f>
        <v>80</v>
      </c>
      <c r="B297" s="75" t="s">
        <v>314</v>
      </c>
      <c r="C297" s="66" t="s">
        <v>230</v>
      </c>
      <c r="D297" s="66" t="s">
        <v>411</v>
      </c>
      <c r="E297" s="79">
        <v>100000</v>
      </c>
      <c r="F297" s="79">
        <v>27.72</v>
      </c>
      <c r="G297" s="78">
        <f>H297-F297</f>
        <v>3.0800000000000018</v>
      </c>
      <c r="H297" s="79">
        <v>30.8</v>
      </c>
      <c r="I297" s="79">
        <f>SUM(H297:H301)</f>
        <v>65.819999999999993</v>
      </c>
      <c r="J297" s="23"/>
    </row>
    <row r="298" spans="1:10" ht="16" x14ac:dyDescent="0.2">
      <c r="A298" s="63"/>
      <c r="B298" s="75"/>
      <c r="C298" s="66"/>
      <c r="D298" s="66" t="s">
        <v>417</v>
      </c>
      <c r="E298" s="79">
        <v>50000</v>
      </c>
      <c r="F298" s="79">
        <v>22.05</v>
      </c>
      <c r="G298" s="79"/>
      <c r="H298" s="79">
        <f>F298</f>
        <v>22.05</v>
      </c>
      <c r="I298" s="79"/>
      <c r="J298" s="23"/>
    </row>
    <row r="299" spans="1:10" ht="16" x14ac:dyDescent="0.2">
      <c r="A299" s="63"/>
      <c r="B299" s="75"/>
      <c r="C299" s="66"/>
      <c r="D299" s="66" t="s">
        <v>412</v>
      </c>
      <c r="E299" s="79">
        <v>10000</v>
      </c>
      <c r="F299" s="79">
        <v>3.42</v>
      </c>
      <c r="G299" s="79"/>
      <c r="H299" s="79">
        <f>F299</f>
        <v>3.42</v>
      </c>
      <c r="I299" s="79"/>
      <c r="J299" s="23"/>
    </row>
    <row r="300" spans="1:10" ht="16" x14ac:dyDescent="0.2">
      <c r="A300" s="63"/>
      <c r="B300" s="75"/>
      <c r="C300" s="66"/>
      <c r="D300" s="66" t="s">
        <v>413</v>
      </c>
      <c r="E300" s="79">
        <v>220000</v>
      </c>
      <c r="F300" s="79">
        <v>9.1999999999999993</v>
      </c>
      <c r="G300" s="79"/>
      <c r="H300" s="79">
        <f>F300</f>
        <v>9.1999999999999993</v>
      </c>
      <c r="I300" s="79"/>
      <c r="J300" s="23"/>
    </row>
    <row r="301" spans="1:10" ht="16" x14ac:dyDescent="0.2">
      <c r="A301" s="63"/>
      <c r="B301" s="75"/>
      <c r="C301" s="66"/>
      <c r="D301" s="66" t="s">
        <v>414</v>
      </c>
      <c r="E301" s="79">
        <v>10000</v>
      </c>
      <c r="F301" s="79">
        <v>0.35</v>
      </c>
      <c r="G301" s="79"/>
      <c r="H301" s="79">
        <f>F301</f>
        <v>0.35</v>
      </c>
      <c r="I301" s="79"/>
      <c r="J301" s="23"/>
    </row>
    <row r="302" spans="1:10" ht="16" x14ac:dyDescent="0.2">
      <c r="A302" s="63"/>
      <c r="B302" s="75"/>
      <c r="C302" s="66"/>
      <c r="D302" s="66"/>
      <c r="E302" s="79"/>
      <c r="F302" s="79"/>
      <c r="G302" s="79"/>
      <c r="H302" s="79"/>
      <c r="I302" s="79"/>
      <c r="J302" s="23"/>
    </row>
    <row r="303" spans="1:10" ht="16" x14ac:dyDescent="0.2">
      <c r="A303" s="63">
        <f>A297+1</f>
        <v>81</v>
      </c>
      <c r="B303" s="75" t="s">
        <v>315</v>
      </c>
      <c r="C303" s="66" t="s">
        <v>334</v>
      </c>
      <c r="D303" s="66" t="s">
        <v>411</v>
      </c>
      <c r="E303" s="78">
        <v>150000</v>
      </c>
      <c r="F303" s="78">
        <f>H303-G303</f>
        <v>21.560000000000002</v>
      </c>
      <c r="G303" s="78">
        <v>3.08</v>
      </c>
      <c r="H303" s="78">
        <v>24.64</v>
      </c>
      <c r="I303" s="78">
        <f>SUM(H303:H308)</f>
        <v>72.259999999999991</v>
      </c>
      <c r="J303" s="23"/>
    </row>
    <row r="304" spans="1:10" ht="16" x14ac:dyDescent="0.2">
      <c r="A304" s="63"/>
      <c r="B304" s="75"/>
      <c r="C304" s="66"/>
      <c r="D304" s="173" t="s">
        <v>417</v>
      </c>
      <c r="E304" s="78">
        <v>50000</v>
      </c>
      <c r="F304" s="78">
        <v>14.15</v>
      </c>
      <c r="G304" s="78"/>
      <c r="H304" s="78">
        <f>F304</f>
        <v>14.15</v>
      </c>
      <c r="I304" s="78"/>
      <c r="J304" s="91"/>
    </row>
    <row r="305" spans="1:10" ht="16" x14ac:dyDescent="0.2">
      <c r="A305" s="63"/>
      <c r="B305" s="75"/>
      <c r="C305" s="66"/>
      <c r="D305" s="173" t="s">
        <v>412</v>
      </c>
      <c r="E305" s="78">
        <v>10000</v>
      </c>
      <c r="F305" s="78">
        <v>3.42</v>
      </c>
      <c r="G305" s="78"/>
      <c r="H305" s="78">
        <f>F305</f>
        <v>3.42</v>
      </c>
      <c r="I305" s="78"/>
      <c r="J305" s="91"/>
    </row>
    <row r="306" spans="1:10" ht="16" x14ac:dyDescent="0.2">
      <c r="A306" s="63"/>
      <c r="B306" s="75"/>
      <c r="C306" s="66"/>
      <c r="D306" s="173" t="s">
        <v>413</v>
      </c>
      <c r="E306" s="78">
        <v>500000</v>
      </c>
      <c r="F306" s="78">
        <v>20.9</v>
      </c>
      <c r="G306" s="78"/>
      <c r="H306" s="78">
        <f>F306</f>
        <v>20.9</v>
      </c>
      <c r="I306" s="78"/>
      <c r="J306" s="91"/>
    </row>
    <row r="307" spans="1:10" ht="16" x14ac:dyDescent="0.2">
      <c r="A307" s="63"/>
      <c r="B307" s="75"/>
      <c r="C307" s="66"/>
      <c r="D307" s="173" t="s">
        <v>418</v>
      </c>
      <c r="E307" s="78">
        <v>200000</v>
      </c>
      <c r="F307" s="78">
        <v>8.8000000000000007</v>
      </c>
      <c r="G307" s="78"/>
      <c r="H307" s="78">
        <f>F307</f>
        <v>8.8000000000000007</v>
      </c>
      <c r="I307" s="78"/>
      <c r="J307" s="91"/>
    </row>
    <row r="308" spans="1:10" ht="16" x14ac:dyDescent="0.2">
      <c r="A308" s="63"/>
      <c r="B308" s="75"/>
      <c r="C308" s="66"/>
      <c r="D308" s="173" t="s">
        <v>414</v>
      </c>
      <c r="E308" s="78">
        <v>10000</v>
      </c>
      <c r="F308" s="79">
        <v>0.35</v>
      </c>
      <c r="G308" s="79"/>
      <c r="H308" s="79">
        <f>F308</f>
        <v>0.35</v>
      </c>
      <c r="I308" s="79"/>
      <c r="J308" s="91"/>
    </row>
    <row r="309" spans="1:10" ht="16" x14ac:dyDescent="0.2">
      <c r="A309" s="63"/>
      <c r="B309" s="75"/>
      <c r="C309" s="66"/>
      <c r="D309" s="66"/>
      <c r="E309" s="78"/>
      <c r="F309" s="79"/>
      <c r="G309" s="79"/>
      <c r="H309" s="79"/>
      <c r="I309" s="79"/>
      <c r="J309" s="91"/>
    </row>
    <row r="310" spans="1:10" ht="16" x14ac:dyDescent="0.2">
      <c r="A310" s="63">
        <f>A303+1</f>
        <v>82</v>
      </c>
      <c r="B310" s="75" t="s">
        <v>316</v>
      </c>
      <c r="C310" s="66" t="s">
        <v>182</v>
      </c>
      <c r="D310" s="66" t="s">
        <v>411</v>
      </c>
      <c r="E310" s="78">
        <v>10000</v>
      </c>
      <c r="F310" s="78">
        <v>0</v>
      </c>
      <c r="G310" s="78">
        <f>H310-F310</f>
        <v>0.91</v>
      </c>
      <c r="H310" s="78">
        <v>0.91</v>
      </c>
      <c r="I310" s="78">
        <f>SUM(H310:H311)</f>
        <v>1.54</v>
      </c>
      <c r="J310" s="104"/>
    </row>
    <row r="311" spans="1:10" ht="16" x14ac:dyDescent="0.2">
      <c r="A311" s="63"/>
      <c r="B311" s="75"/>
      <c r="C311" s="66"/>
      <c r="D311" s="66" t="s">
        <v>417</v>
      </c>
      <c r="E311" s="78">
        <v>5000</v>
      </c>
      <c r="F311" s="78">
        <v>0.63</v>
      </c>
      <c r="G311" s="78"/>
      <c r="H311" s="78">
        <f>F311</f>
        <v>0.63</v>
      </c>
      <c r="I311" s="78"/>
      <c r="J311" s="104"/>
    </row>
    <row r="312" spans="1:10" ht="16" x14ac:dyDescent="0.2">
      <c r="A312" s="63"/>
      <c r="B312" s="75"/>
      <c r="C312" s="66"/>
      <c r="D312" s="66"/>
      <c r="E312" s="78"/>
      <c r="F312" s="78"/>
      <c r="G312" s="78"/>
      <c r="H312" s="78"/>
      <c r="I312" s="78"/>
      <c r="J312" s="104"/>
    </row>
    <row r="313" spans="1:10" ht="16" x14ac:dyDescent="0.2">
      <c r="A313" s="63">
        <f>A310+1</f>
        <v>83</v>
      </c>
      <c r="B313" s="75" t="s">
        <v>350</v>
      </c>
      <c r="C313" s="66" t="s">
        <v>366</v>
      </c>
      <c r="D313" s="66" t="s">
        <v>411</v>
      </c>
      <c r="E313" s="78">
        <v>10000</v>
      </c>
      <c r="F313" s="78">
        <v>0</v>
      </c>
      <c r="G313" s="78">
        <f>H313-F313</f>
        <v>3.08</v>
      </c>
      <c r="H313" s="78">
        <v>3.08</v>
      </c>
      <c r="I313" s="78">
        <f>SUM(H313:H318)</f>
        <v>19.840000000000003</v>
      </c>
      <c r="J313" s="104"/>
    </row>
    <row r="314" spans="1:10" ht="16" x14ac:dyDescent="0.2">
      <c r="A314" s="63"/>
      <c r="B314" s="75"/>
      <c r="C314" s="66"/>
      <c r="D314" s="173" t="s">
        <v>417</v>
      </c>
      <c r="E314" s="78">
        <v>10000</v>
      </c>
      <c r="F314" s="78">
        <v>4.41</v>
      </c>
      <c r="G314" s="78"/>
      <c r="H314" s="78">
        <f>F314</f>
        <v>4.41</v>
      </c>
      <c r="I314" s="78"/>
      <c r="J314" s="211"/>
    </row>
    <row r="315" spans="1:10" ht="16" x14ac:dyDescent="0.2">
      <c r="A315" s="63"/>
      <c r="B315" s="75"/>
      <c r="C315" s="66"/>
      <c r="D315" s="173" t="s">
        <v>412</v>
      </c>
      <c r="E315" s="78">
        <v>10000</v>
      </c>
      <c r="F315" s="78">
        <v>3.42</v>
      </c>
      <c r="G315" s="78"/>
      <c r="H315" s="78">
        <f>F315</f>
        <v>3.42</v>
      </c>
      <c r="I315" s="78"/>
      <c r="J315" s="104"/>
    </row>
    <row r="316" spans="1:10" ht="16" x14ac:dyDescent="0.2">
      <c r="A316" s="63"/>
      <c r="B316" s="75"/>
      <c r="C316" s="66"/>
      <c r="D316" s="173" t="s">
        <v>413</v>
      </c>
      <c r="E316" s="78">
        <v>100000</v>
      </c>
      <c r="F316" s="78">
        <v>4.18</v>
      </c>
      <c r="G316" s="78"/>
      <c r="H316" s="78">
        <f>F316</f>
        <v>4.18</v>
      </c>
      <c r="I316" s="78"/>
      <c r="J316" s="104"/>
    </row>
    <row r="317" spans="1:10" ht="16" x14ac:dyDescent="0.2">
      <c r="A317" s="63"/>
      <c r="B317" s="75"/>
      <c r="C317" s="66"/>
      <c r="D317" s="173" t="s">
        <v>418</v>
      </c>
      <c r="E317" s="78">
        <v>100000</v>
      </c>
      <c r="F317" s="78">
        <v>4.4000000000000004</v>
      </c>
      <c r="G317" s="78"/>
      <c r="H317" s="78">
        <f>F317</f>
        <v>4.4000000000000004</v>
      </c>
      <c r="I317" s="78"/>
      <c r="J317" s="104"/>
    </row>
    <row r="318" spans="1:10" ht="16" x14ac:dyDescent="0.2">
      <c r="A318" s="63"/>
      <c r="B318" s="75"/>
      <c r="C318" s="66"/>
      <c r="D318" s="173" t="s">
        <v>414</v>
      </c>
      <c r="E318" s="78">
        <v>10000</v>
      </c>
      <c r="F318" s="78">
        <v>0.35</v>
      </c>
      <c r="G318" s="78"/>
      <c r="H318" s="78">
        <f>F318</f>
        <v>0.35</v>
      </c>
      <c r="I318" s="78"/>
      <c r="J318" s="104"/>
    </row>
    <row r="319" spans="1:10" ht="16" x14ac:dyDescent="0.2">
      <c r="A319" s="63"/>
      <c r="B319" s="75"/>
      <c r="C319" s="66"/>
      <c r="D319" s="66"/>
      <c r="E319" s="78"/>
      <c r="F319" s="78"/>
      <c r="G319" s="78"/>
      <c r="H319" s="78"/>
      <c r="I319" s="78"/>
      <c r="J319" s="104"/>
    </row>
    <row r="320" spans="1:10" ht="16" x14ac:dyDescent="0.2">
      <c r="A320" s="63">
        <f>A313+1</f>
        <v>84</v>
      </c>
      <c r="B320" s="75" t="s">
        <v>317</v>
      </c>
      <c r="C320" s="66" t="s">
        <v>100</v>
      </c>
      <c r="D320" s="66" t="s">
        <v>411</v>
      </c>
      <c r="E320" s="79">
        <v>10000</v>
      </c>
      <c r="F320" s="79">
        <v>0</v>
      </c>
      <c r="G320" s="78">
        <f>H320-F320</f>
        <v>0.66</v>
      </c>
      <c r="H320" s="79">
        <v>0.66</v>
      </c>
      <c r="I320" s="79">
        <f>SUM(H320:H321)</f>
        <v>2.75</v>
      </c>
      <c r="J320" s="23"/>
    </row>
    <row r="321" spans="1:10" ht="16" x14ac:dyDescent="0.2">
      <c r="A321" s="63"/>
      <c r="B321" s="75"/>
      <c r="C321" s="66"/>
      <c r="D321" s="66" t="s">
        <v>413</v>
      </c>
      <c r="E321" s="79">
        <v>50000</v>
      </c>
      <c r="F321" s="79">
        <v>2.09</v>
      </c>
      <c r="G321" s="79"/>
      <c r="H321" s="79">
        <f>F321</f>
        <v>2.09</v>
      </c>
      <c r="I321" s="79"/>
      <c r="J321" s="23"/>
    </row>
    <row r="322" spans="1:10" ht="16" x14ac:dyDescent="0.2">
      <c r="A322" s="63"/>
      <c r="B322" s="75"/>
      <c r="C322" s="66"/>
      <c r="D322" s="66"/>
      <c r="E322" s="79"/>
      <c r="F322" s="79"/>
      <c r="G322" s="79"/>
      <c r="H322" s="79"/>
      <c r="I322" s="79"/>
      <c r="J322" s="23"/>
    </row>
    <row r="323" spans="1:10" ht="16" x14ac:dyDescent="0.2">
      <c r="A323" s="63"/>
      <c r="B323" s="75" t="s">
        <v>442</v>
      </c>
      <c r="C323" s="66" t="s">
        <v>437</v>
      </c>
      <c r="D323" s="66" t="s">
        <v>411</v>
      </c>
      <c r="E323" s="78">
        <v>100000</v>
      </c>
      <c r="F323" s="78">
        <f>H323-G323</f>
        <v>5.9399999999999995</v>
      </c>
      <c r="G323" s="78">
        <v>0.66</v>
      </c>
      <c r="H323" s="78">
        <v>6.6</v>
      </c>
      <c r="I323" s="78">
        <f>SUM(H323:H324)</f>
        <v>10.78</v>
      </c>
      <c r="J323" s="23"/>
    </row>
    <row r="324" spans="1:10" ht="16" x14ac:dyDescent="0.2">
      <c r="A324" s="63"/>
      <c r="B324" s="75"/>
      <c r="C324" s="66"/>
      <c r="D324" s="66" t="s">
        <v>413</v>
      </c>
      <c r="E324" s="78">
        <v>100000</v>
      </c>
      <c r="F324" s="78">
        <v>4.18</v>
      </c>
      <c r="G324" s="78"/>
      <c r="H324" s="78">
        <f>F324</f>
        <v>4.18</v>
      </c>
      <c r="I324" s="223"/>
      <c r="J324" s="23"/>
    </row>
    <row r="325" spans="1:10" ht="16" x14ac:dyDescent="0.2">
      <c r="A325" s="63"/>
      <c r="B325" s="75"/>
      <c r="C325" s="66"/>
      <c r="D325" s="66"/>
      <c r="E325" s="79"/>
      <c r="F325" s="79"/>
      <c r="G325" s="79"/>
      <c r="H325" s="79"/>
      <c r="J325" s="23"/>
    </row>
    <row r="326" spans="1:10" ht="16" x14ac:dyDescent="0.2">
      <c r="A326" s="63">
        <v>84</v>
      </c>
      <c r="B326" s="75" t="s">
        <v>318</v>
      </c>
      <c r="C326" s="66" t="s">
        <v>231</v>
      </c>
      <c r="D326" s="66" t="s">
        <v>411</v>
      </c>
      <c r="E326" s="78">
        <v>250000</v>
      </c>
      <c r="F326" s="78">
        <f>H326-G326</f>
        <v>48.24</v>
      </c>
      <c r="G326" s="78">
        <v>2.0099999999999998</v>
      </c>
      <c r="H326" s="78">
        <v>50.25</v>
      </c>
      <c r="I326" s="78">
        <f>SUM(H326:H331)</f>
        <v>89.62</v>
      </c>
      <c r="J326" s="211"/>
    </row>
    <row r="327" spans="1:10" ht="16" x14ac:dyDescent="0.2">
      <c r="A327" s="63"/>
      <c r="B327" s="75"/>
      <c r="C327" s="66"/>
      <c r="D327" s="173" t="s">
        <v>417</v>
      </c>
      <c r="E327" s="78">
        <v>50000</v>
      </c>
      <c r="F327" s="78">
        <v>14.15</v>
      </c>
      <c r="G327" s="78"/>
      <c r="H327" s="78">
        <f>F327</f>
        <v>14.15</v>
      </c>
      <c r="I327" s="78"/>
      <c r="J327" s="23"/>
    </row>
    <row r="328" spans="1:10" ht="16" x14ac:dyDescent="0.2">
      <c r="A328" s="63"/>
      <c r="B328" s="75"/>
      <c r="C328" s="66"/>
      <c r="D328" s="173" t="s">
        <v>412</v>
      </c>
      <c r="E328" s="78">
        <v>10000</v>
      </c>
      <c r="F328" s="78">
        <v>3.42</v>
      </c>
      <c r="G328" s="78"/>
      <c r="H328" s="78">
        <f>F328</f>
        <v>3.42</v>
      </c>
      <c r="I328" s="78"/>
      <c r="J328" s="23"/>
    </row>
    <row r="329" spans="1:10" ht="16" x14ac:dyDescent="0.2">
      <c r="A329" s="63"/>
      <c r="B329" s="75"/>
      <c r="C329" s="66"/>
      <c r="D329" s="173" t="s">
        <v>413</v>
      </c>
      <c r="E329" s="79">
        <v>250000</v>
      </c>
      <c r="F329" s="79">
        <v>10.45</v>
      </c>
      <c r="G329" s="79"/>
      <c r="H329" s="79">
        <f>F329</f>
        <v>10.45</v>
      </c>
      <c r="I329" s="79"/>
      <c r="J329" s="23"/>
    </row>
    <row r="330" spans="1:10" ht="16" x14ac:dyDescent="0.2">
      <c r="A330" s="63"/>
      <c r="B330" s="75"/>
      <c r="C330" s="66"/>
      <c r="D330" s="173" t="s">
        <v>418</v>
      </c>
      <c r="E330" s="78">
        <v>250000</v>
      </c>
      <c r="F330" s="79">
        <v>11</v>
      </c>
      <c r="G330" s="79"/>
      <c r="H330" s="79">
        <f>F330</f>
        <v>11</v>
      </c>
      <c r="I330" s="79"/>
      <c r="J330" s="23"/>
    </row>
    <row r="331" spans="1:10" ht="16" x14ac:dyDescent="0.2">
      <c r="A331" s="63"/>
      <c r="B331" s="75"/>
      <c r="C331" s="66"/>
      <c r="D331" s="173" t="s">
        <v>414</v>
      </c>
      <c r="E331" s="78">
        <v>10000</v>
      </c>
      <c r="F331" s="79">
        <v>0.35</v>
      </c>
      <c r="G331" s="79"/>
      <c r="H331" s="79">
        <f>F331</f>
        <v>0.35</v>
      </c>
      <c r="I331" s="79"/>
      <c r="J331" s="23"/>
    </row>
    <row r="332" spans="1:10" ht="16" x14ac:dyDescent="0.2">
      <c r="A332" s="63"/>
      <c r="B332" s="75"/>
      <c r="C332" s="66"/>
      <c r="D332" s="66"/>
      <c r="E332" s="78"/>
      <c r="F332" s="79"/>
      <c r="G332" s="79"/>
      <c r="H332" s="79"/>
      <c r="I332" s="79"/>
      <c r="J332" s="23"/>
    </row>
    <row r="333" spans="1:10" ht="16" x14ac:dyDescent="0.2">
      <c r="A333" s="63">
        <v>85</v>
      </c>
      <c r="B333" s="75" t="s">
        <v>319</v>
      </c>
      <c r="C333" s="66" t="s">
        <v>206</v>
      </c>
      <c r="D333" s="66" t="s">
        <v>411</v>
      </c>
      <c r="E333" s="78">
        <v>180000</v>
      </c>
      <c r="F333" s="79">
        <v>15.47</v>
      </c>
      <c r="G333" s="78">
        <f>H333-F333</f>
        <v>0.90999999999999837</v>
      </c>
      <c r="H333" s="79">
        <v>16.38</v>
      </c>
      <c r="I333" s="79">
        <f>SUM(H333:H338)</f>
        <v>86.529999999999987</v>
      </c>
      <c r="J333" s="23"/>
    </row>
    <row r="334" spans="1:10" ht="16" x14ac:dyDescent="0.2">
      <c r="A334" s="63"/>
      <c r="B334" s="75"/>
      <c r="C334" s="66"/>
      <c r="D334" s="173" t="s">
        <v>417</v>
      </c>
      <c r="E334" s="78">
        <v>50000</v>
      </c>
      <c r="F334" s="79">
        <v>50.94</v>
      </c>
      <c r="G334" s="79"/>
      <c r="H334" s="79">
        <f>F334</f>
        <v>50.94</v>
      </c>
      <c r="I334" s="79"/>
      <c r="J334" s="23"/>
    </row>
    <row r="335" spans="1:10" ht="16" x14ac:dyDescent="0.2">
      <c r="A335" s="63"/>
      <c r="B335" s="75"/>
      <c r="C335" s="66"/>
      <c r="D335" s="173" t="s">
        <v>412</v>
      </c>
      <c r="E335" s="78">
        <v>10000</v>
      </c>
      <c r="F335" s="79">
        <v>3.42</v>
      </c>
      <c r="G335" s="79"/>
      <c r="H335" s="79">
        <f>F335</f>
        <v>3.42</v>
      </c>
      <c r="I335" s="79"/>
      <c r="J335" s="23"/>
    </row>
    <row r="336" spans="1:10" ht="16" x14ac:dyDescent="0.2">
      <c r="A336" s="63"/>
      <c r="B336" s="75"/>
      <c r="C336" s="66"/>
      <c r="D336" s="173" t="s">
        <v>413</v>
      </c>
      <c r="E336" s="78">
        <v>180000</v>
      </c>
      <c r="F336" s="79">
        <v>7.52</v>
      </c>
      <c r="G336" s="79"/>
      <c r="H336" s="79">
        <f>F336</f>
        <v>7.52</v>
      </c>
      <c r="I336" s="79"/>
      <c r="J336" s="23"/>
    </row>
    <row r="337" spans="1:10" ht="16" x14ac:dyDescent="0.2">
      <c r="A337" s="63"/>
      <c r="B337" s="75"/>
      <c r="C337" s="66"/>
      <c r="D337" s="173" t="s">
        <v>418</v>
      </c>
      <c r="E337" s="78">
        <v>180000</v>
      </c>
      <c r="F337" s="79">
        <v>7.92</v>
      </c>
      <c r="G337" s="79"/>
      <c r="H337" s="79">
        <f>F337</f>
        <v>7.92</v>
      </c>
      <c r="I337" s="79"/>
      <c r="J337" s="23"/>
    </row>
    <row r="338" spans="1:10" ht="16" x14ac:dyDescent="0.2">
      <c r="A338" s="63"/>
      <c r="B338" s="75"/>
      <c r="C338" s="66"/>
      <c r="D338" s="173" t="s">
        <v>414</v>
      </c>
      <c r="E338" s="78">
        <v>10000</v>
      </c>
      <c r="F338" s="79">
        <v>0.35</v>
      </c>
      <c r="G338" s="79"/>
      <c r="H338" s="79">
        <f>F338</f>
        <v>0.35</v>
      </c>
      <c r="I338" s="79"/>
      <c r="J338" s="23"/>
    </row>
    <row r="339" spans="1:10" ht="16" x14ac:dyDescent="0.2">
      <c r="A339" s="63"/>
      <c r="B339" s="75"/>
      <c r="C339" s="66"/>
      <c r="D339" s="66"/>
      <c r="E339" s="78"/>
      <c r="F339" s="79"/>
      <c r="G339" s="79"/>
      <c r="H339" s="79"/>
      <c r="I339" s="79"/>
      <c r="J339" s="23"/>
    </row>
    <row r="340" spans="1:10" ht="16" x14ac:dyDescent="0.2">
      <c r="A340" s="63">
        <f>A333+1</f>
        <v>86</v>
      </c>
      <c r="B340" s="75" t="s">
        <v>320</v>
      </c>
      <c r="C340" s="66" t="s">
        <v>204</v>
      </c>
      <c r="D340" s="66" t="s">
        <v>411</v>
      </c>
      <c r="E340" s="78">
        <v>180000</v>
      </c>
      <c r="F340" s="79">
        <v>21.42</v>
      </c>
      <c r="G340" s="78">
        <f>H340-F340</f>
        <v>1.259999999999998</v>
      </c>
      <c r="H340" s="79">
        <v>22.68</v>
      </c>
      <c r="I340" s="79">
        <f>SUM(H340:H345)</f>
        <v>110.12</v>
      </c>
      <c r="J340" s="23"/>
    </row>
    <row r="341" spans="1:10" ht="16" x14ac:dyDescent="0.2">
      <c r="A341" s="63"/>
      <c r="B341" s="75"/>
      <c r="C341" s="66"/>
      <c r="D341" s="173" t="s">
        <v>417</v>
      </c>
      <c r="E341" s="78">
        <v>180000</v>
      </c>
      <c r="F341" s="79">
        <v>79.38</v>
      </c>
      <c r="G341" s="79"/>
      <c r="H341" s="79">
        <f>F341</f>
        <v>79.38</v>
      </c>
      <c r="I341" s="79"/>
      <c r="J341" s="23"/>
    </row>
    <row r="342" spans="1:10" ht="16" x14ac:dyDescent="0.2">
      <c r="A342" s="63"/>
      <c r="B342" s="75"/>
      <c r="C342" s="66"/>
      <c r="D342" s="173" t="s">
        <v>412</v>
      </c>
      <c r="E342" s="78">
        <v>10000</v>
      </c>
      <c r="F342" s="79">
        <v>3.42</v>
      </c>
      <c r="G342" s="79"/>
      <c r="H342" s="79">
        <f>F342</f>
        <v>3.42</v>
      </c>
      <c r="I342" s="79"/>
      <c r="J342" s="23"/>
    </row>
    <row r="343" spans="1:10" ht="16" x14ac:dyDescent="0.2">
      <c r="A343" s="63"/>
      <c r="B343" s="75"/>
      <c r="C343" s="66"/>
      <c r="D343" s="173" t="s">
        <v>413</v>
      </c>
      <c r="E343" s="78">
        <v>50000</v>
      </c>
      <c r="F343" s="79">
        <v>2.09</v>
      </c>
      <c r="G343" s="79"/>
      <c r="H343" s="79">
        <f>F343</f>
        <v>2.09</v>
      </c>
      <c r="I343" s="79"/>
      <c r="J343" s="23"/>
    </row>
    <row r="344" spans="1:10" ht="16" x14ac:dyDescent="0.2">
      <c r="A344" s="63"/>
      <c r="B344" s="75"/>
      <c r="C344" s="66"/>
      <c r="D344" s="173" t="s">
        <v>418</v>
      </c>
      <c r="E344" s="78">
        <v>50000</v>
      </c>
      <c r="F344" s="79">
        <v>2.2000000000000002</v>
      </c>
      <c r="G344" s="79"/>
      <c r="H344" s="79">
        <f>F344</f>
        <v>2.2000000000000002</v>
      </c>
      <c r="I344" s="79"/>
      <c r="J344" s="23"/>
    </row>
    <row r="345" spans="1:10" ht="16" x14ac:dyDescent="0.2">
      <c r="A345" s="63"/>
      <c r="B345" s="75"/>
      <c r="C345" s="66"/>
      <c r="D345" s="173" t="s">
        <v>414</v>
      </c>
      <c r="E345" s="78">
        <v>10000</v>
      </c>
      <c r="F345" s="79">
        <v>0.35</v>
      </c>
      <c r="G345" s="79"/>
      <c r="H345" s="79">
        <f>F345</f>
        <v>0.35</v>
      </c>
      <c r="I345" s="79"/>
      <c r="J345" s="23"/>
    </row>
    <row r="346" spans="1:10" ht="16" x14ac:dyDescent="0.2">
      <c r="A346" s="63"/>
      <c r="B346" s="75"/>
      <c r="C346" s="66"/>
      <c r="D346" s="173"/>
      <c r="E346" s="78"/>
      <c r="F346" s="79"/>
      <c r="G346" s="79"/>
      <c r="H346" s="79"/>
      <c r="I346" s="79"/>
      <c r="J346" s="23"/>
    </row>
    <row r="347" spans="1:10" ht="16" x14ac:dyDescent="0.2">
      <c r="A347" s="63">
        <v>87</v>
      </c>
      <c r="B347" s="75" t="s">
        <v>454</v>
      </c>
      <c r="C347" s="66" t="s">
        <v>451</v>
      </c>
      <c r="D347" s="173" t="s">
        <v>411</v>
      </c>
      <c r="E347" s="78">
        <v>250000</v>
      </c>
      <c r="F347" s="78">
        <f>H347-G347</f>
        <v>15.84</v>
      </c>
      <c r="G347" s="78">
        <v>0.66</v>
      </c>
      <c r="H347" s="78">
        <v>16.5</v>
      </c>
      <c r="I347" s="78">
        <f>SUM(H347:H348)</f>
        <v>28.2</v>
      </c>
      <c r="J347" s="23"/>
    </row>
    <row r="348" spans="1:10" ht="16" x14ac:dyDescent="0.2">
      <c r="A348" s="63"/>
      <c r="B348" s="75"/>
      <c r="C348" s="66"/>
      <c r="D348" s="173" t="s">
        <v>413</v>
      </c>
      <c r="E348" s="78">
        <v>280000</v>
      </c>
      <c r="F348" s="78">
        <v>11.7</v>
      </c>
      <c r="G348" s="78"/>
      <c r="H348" s="78">
        <f>F348</f>
        <v>11.7</v>
      </c>
      <c r="I348" s="78"/>
      <c r="J348" s="23"/>
    </row>
    <row r="349" spans="1:10" ht="16" x14ac:dyDescent="0.2">
      <c r="A349" s="63"/>
      <c r="B349" s="75"/>
      <c r="C349" s="66"/>
      <c r="D349" s="66"/>
      <c r="E349" s="78"/>
      <c r="F349" s="79"/>
      <c r="G349" s="79"/>
      <c r="H349" s="79"/>
      <c r="I349" s="79"/>
      <c r="J349" s="23"/>
    </row>
    <row r="350" spans="1:10" ht="16" x14ac:dyDescent="0.2">
      <c r="A350" s="63">
        <v>88</v>
      </c>
      <c r="B350" s="75" t="s">
        <v>321</v>
      </c>
      <c r="C350" s="66" t="s">
        <v>63</v>
      </c>
      <c r="D350" s="66" t="s">
        <v>411</v>
      </c>
      <c r="E350" s="180">
        <v>250000</v>
      </c>
      <c r="F350" s="78">
        <v>15.84</v>
      </c>
      <c r="G350" s="78">
        <f>H350-F350</f>
        <v>0.66000000000000014</v>
      </c>
      <c r="H350" s="79">
        <v>16.5</v>
      </c>
      <c r="I350" s="79">
        <f>SUM(H350:H353)</f>
        <v>31.14</v>
      </c>
      <c r="J350" s="23"/>
    </row>
    <row r="351" spans="1:10" ht="16" x14ac:dyDescent="0.2">
      <c r="A351" s="63"/>
      <c r="B351" s="75"/>
      <c r="C351" s="66"/>
      <c r="D351" s="66" t="s">
        <v>412</v>
      </c>
      <c r="E351" s="78">
        <v>10000</v>
      </c>
      <c r="F351" s="78">
        <v>3.42</v>
      </c>
      <c r="G351" s="78"/>
      <c r="H351" s="79">
        <f>F351</f>
        <v>3.42</v>
      </c>
      <c r="I351" s="79"/>
      <c r="J351" s="23"/>
    </row>
    <row r="352" spans="1:10" ht="16" x14ac:dyDescent="0.2">
      <c r="A352" s="63"/>
      <c r="B352" s="75"/>
      <c r="C352" s="66"/>
      <c r="D352" s="66" t="s">
        <v>413</v>
      </c>
      <c r="E352" s="78">
        <v>260000</v>
      </c>
      <c r="F352" s="78">
        <v>10.87</v>
      </c>
      <c r="G352" s="78"/>
      <c r="H352" s="79">
        <f>F352</f>
        <v>10.87</v>
      </c>
      <c r="I352" s="79"/>
      <c r="J352" s="23"/>
    </row>
    <row r="353" spans="1:10" ht="16" x14ac:dyDescent="0.2">
      <c r="A353" s="63"/>
      <c r="B353" s="75"/>
      <c r="C353" s="66"/>
      <c r="D353" s="66" t="s">
        <v>414</v>
      </c>
      <c r="E353" s="78">
        <v>10000</v>
      </c>
      <c r="F353" s="78">
        <v>0.35</v>
      </c>
      <c r="G353" s="78"/>
      <c r="H353" s="79">
        <f>F353</f>
        <v>0.35</v>
      </c>
      <c r="I353" s="79"/>
      <c r="J353" s="23"/>
    </row>
    <row r="354" spans="1:10" ht="16" x14ac:dyDescent="0.2">
      <c r="A354" s="63"/>
      <c r="B354" s="75"/>
      <c r="C354" s="66"/>
      <c r="D354" s="66"/>
      <c r="E354" s="79"/>
      <c r="F354" s="79"/>
      <c r="G354" s="79"/>
      <c r="H354" s="79"/>
      <c r="I354" s="79"/>
      <c r="J354" s="23"/>
    </row>
    <row r="355" spans="1:10" ht="16" x14ac:dyDescent="0.2">
      <c r="A355" s="63"/>
      <c r="B355" s="75"/>
      <c r="C355" s="66"/>
      <c r="D355" s="66"/>
      <c r="E355" s="79"/>
      <c r="F355" s="79"/>
      <c r="G355" s="79"/>
      <c r="H355" s="79"/>
      <c r="I355" s="79"/>
      <c r="J355" s="23"/>
    </row>
    <row r="356" spans="1:10" ht="16" x14ac:dyDescent="0.2">
      <c r="A356" s="63">
        <f>A350+1</f>
        <v>89</v>
      </c>
      <c r="B356" s="75" t="s">
        <v>322</v>
      </c>
      <c r="C356" s="66" t="s">
        <v>166</v>
      </c>
      <c r="D356" s="66" t="s">
        <v>411</v>
      </c>
      <c r="E356" s="78">
        <v>10000</v>
      </c>
      <c r="F356" s="78">
        <f>H356-G356</f>
        <v>5.9399999999999995</v>
      </c>
      <c r="G356" s="78">
        <v>0.66</v>
      </c>
      <c r="H356" s="78">
        <v>6.6</v>
      </c>
      <c r="I356" s="78">
        <f>SUM(H356:H357)</f>
        <v>10.78</v>
      </c>
      <c r="J356" s="23"/>
    </row>
    <row r="357" spans="1:10" ht="16" x14ac:dyDescent="0.2">
      <c r="A357" s="63"/>
      <c r="B357" s="75"/>
      <c r="C357" s="66"/>
      <c r="D357" s="66" t="s">
        <v>413</v>
      </c>
      <c r="E357" s="78">
        <v>100000</v>
      </c>
      <c r="F357" s="78">
        <v>4.18</v>
      </c>
      <c r="G357" s="78"/>
      <c r="H357" s="78">
        <f>F357</f>
        <v>4.18</v>
      </c>
      <c r="I357" s="78"/>
      <c r="J357" s="23"/>
    </row>
    <row r="358" spans="1:10" ht="16" x14ac:dyDescent="0.2">
      <c r="A358" s="63"/>
      <c r="B358" s="75"/>
      <c r="C358" s="66"/>
      <c r="D358" s="66"/>
      <c r="E358" s="79"/>
      <c r="F358" s="79"/>
      <c r="G358" s="79"/>
      <c r="H358" s="79"/>
      <c r="I358" s="79"/>
      <c r="J358" s="23"/>
    </row>
    <row r="359" spans="1:10" ht="16" x14ac:dyDescent="0.2">
      <c r="A359" s="63">
        <f>A356+1</f>
        <v>90</v>
      </c>
      <c r="B359" s="75" t="s">
        <v>323</v>
      </c>
      <c r="C359" s="66" t="s">
        <v>86</v>
      </c>
      <c r="D359" s="66" t="s">
        <v>411</v>
      </c>
      <c r="E359" s="78">
        <v>10000</v>
      </c>
      <c r="F359" s="78">
        <v>0</v>
      </c>
      <c r="G359" s="78">
        <v>3.08</v>
      </c>
      <c r="H359" s="78">
        <v>3.08</v>
      </c>
      <c r="I359" s="78">
        <f>SUM(H359:H360)</f>
        <v>3.5</v>
      </c>
      <c r="J359" s="211"/>
    </row>
    <row r="360" spans="1:10" ht="16" x14ac:dyDescent="0.2">
      <c r="A360" s="122"/>
      <c r="B360" s="123"/>
      <c r="C360" s="124"/>
      <c r="D360" s="124" t="s">
        <v>413</v>
      </c>
      <c r="E360" s="152">
        <v>10000</v>
      </c>
      <c r="F360" s="79">
        <v>0.42</v>
      </c>
      <c r="G360" s="79"/>
      <c r="H360" s="79">
        <f>F360</f>
        <v>0.42</v>
      </c>
      <c r="I360" s="79"/>
      <c r="J360" s="23"/>
    </row>
    <row r="361" spans="1:10" ht="16" x14ac:dyDescent="0.2">
      <c r="A361" s="122"/>
      <c r="B361" s="123"/>
      <c r="C361" s="124"/>
      <c r="D361" s="124"/>
      <c r="E361" s="152"/>
      <c r="F361" s="79"/>
      <c r="G361" s="79"/>
      <c r="H361" s="79"/>
      <c r="I361" s="79"/>
      <c r="J361" s="23"/>
    </row>
    <row r="362" spans="1:10" ht="16" x14ac:dyDescent="0.2">
      <c r="A362" s="122"/>
      <c r="B362" s="123"/>
      <c r="C362" s="124"/>
      <c r="D362" s="124"/>
      <c r="E362" s="152"/>
      <c r="F362" s="79"/>
      <c r="G362" s="79"/>
      <c r="H362" s="79"/>
      <c r="I362" s="79"/>
      <c r="J362" s="23"/>
    </row>
    <row r="363" spans="1:10" ht="16" x14ac:dyDescent="0.2">
      <c r="A363" s="136"/>
      <c r="B363" s="137"/>
      <c r="C363" s="134" t="s">
        <v>400</v>
      </c>
      <c r="D363" s="134"/>
      <c r="E363" s="153"/>
      <c r="F363" s="161"/>
      <c r="G363" s="132"/>
      <c r="H363" s="132"/>
      <c r="I363" s="132">
        <f>SUM(I5:I360)</f>
        <v>2499.25</v>
      </c>
      <c r="J363" s="133"/>
    </row>
    <row r="364" spans="1:10" ht="16" x14ac:dyDescent="0.2">
      <c r="A364" s="122"/>
      <c r="B364" s="123"/>
      <c r="C364" s="124"/>
      <c r="D364" s="124"/>
      <c r="E364" s="152"/>
      <c r="F364" s="79"/>
      <c r="G364" s="79"/>
      <c r="H364" s="79"/>
      <c r="I364" s="79"/>
      <c r="J364" s="23"/>
    </row>
    <row r="365" spans="1:10" ht="16" x14ac:dyDescent="0.2">
      <c r="A365" s="125" t="s">
        <v>395</v>
      </c>
      <c r="B365" s="75" t="s">
        <v>336</v>
      </c>
      <c r="C365" s="66" t="s">
        <v>337</v>
      </c>
      <c r="D365" s="66" t="s">
        <v>411</v>
      </c>
      <c r="E365" s="79">
        <v>250000</v>
      </c>
      <c r="F365" s="78">
        <v>12.72</v>
      </c>
      <c r="G365" s="78">
        <f>H365-F365</f>
        <v>0.52999999999999936</v>
      </c>
      <c r="H365" s="78">
        <v>13.25</v>
      </c>
      <c r="I365" s="78">
        <f>SUM(H365:H368)</f>
        <v>27.470000000000002</v>
      </c>
      <c r="J365" s="23"/>
    </row>
    <row r="366" spans="1:10" ht="16" x14ac:dyDescent="0.2">
      <c r="A366" s="125"/>
      <c r="B366" s="75"/>
      <c r="C366" s="66"/>
      <c r="D366" s="66" t="s">
        <v>412</v>
      </c>
      <c r="E366" s="157">
        <v>10000</v>
      </c>
      <c r="F366" s="79">
        <v>3.42</v>
      </c>
      <c r="G366" s="78"/>
      <c r="H366" s="78">
        <f>F366</f>
        <v>3.42</v>
      </c>
      <c r="I366" s="78"/>
      <c r="J366" s="23"/>
    </row>
    <row r="367" spans="1:10" ht="16" x14ac:dyDescent="0.2">
      <c r="A367" s="125"/>
      <c r="B367" s="75"/>
      <c r="C367" s="66"/>
      <c r="D367" s="66" t="s">
        <v>413</v>
      </c>
      <c r="E367" s="150">
        <v>250000</v>
      </c>
      <c r="F367" s="79">
        <v>10.45</v>
      </c>
      <c r="G367" s="78"/>
      <c r="H367" s="78">
        <f>F367</f>
        <v>10.45</v>
      </c>
      <c r="I367" s="78"/>
      <c r="J367" s="23"/>
    </row>
    <row r="368" spans="1:10" ht="16" x14ac:dyDescent="0.2">
      <c r="A368" s="125"/>
      <c r="B368" s="75"/>
      <c r="C368" s="66"/>
      <c r="D368" s="66" t="s">
        <v>414</v>
      </c>
      <c r="E368" s="150">
        <v>10000</v>
      </c>
      <c r="F368" s="79">
        <v>0.35</v>
      </c>
      <c r="G368" s="78"/>
      <c r="H368" s="78">
        <f>F368</f>
        <v>0.35</v>
      </c>
      <c r="I368" s="78"/>
      <c r="J368" s="23"/>
    </row>
    <row r="369" spans="1:10" ht="16" x14ac:dyDescent="0.2">
      <c r="A369" s="125"/>
      <c r="B369" s="75"/>
      <c r="C369" s="66"/>
      <c r="D369" s="66"/>
      <c r="E369" s="78"/>
      <c r="F369" s="78"/>
      <c r="G369" s="78"/>
      <c r="H369" s="78"/>
      <c r="I369" s="78"/>
      <c r="J369" s="23"/>
    </row>
    <row r="370" spans="1:10" ht="16" x14ac:dyDescent="0.2">
      <c r="A370" s="125" t="s">
        <v>395</v>
      </c>
      <c r="B370" s="75" t="s">
        <v>290</v>
      </c>
      <c r="C370" s="66" t="s">
        <v>202</v>
      </c>
      <c r="D370" s="66" t="s">
        <v>411</v>
      </c>
      <c r="E370" s="78">
        <v>10000</v>
      </c>
      <c r="F370" s="78">
        <v>0</v>
      </c>
      <c r="G370" s="78">
        <f>H370-F370</f>
        <v>0.66</v>
      </c>
      <c r="H370" s="78">
        <v>0.66</v>
      </c>
      <c r="I370" s="78">
        <f>SUM(H370:H370)</f>
        <v>0.66</v>
      </c>
      <c r="J370" s="23"/>
    </row>
    <row r="371" spans="1:10" ht="16" x14ac:dyDescent="0.2">
      <c r="A371" s="23"/>
      <c r="B371" s="23"/>
      <c r="C371" s="23"/>
      <c r="D371" s="66"/>
      <c r="E371" s="79"/>
      <c r="F371" s="79"/>
      <c r="G371" s="79"/>
      <c r="H371" s="79"/>
      <c r="I371" s="79"/>
      <c r="J371" s="23"/>
    </row>
    <row r="372" spans="1:10" ht="16" x14ac:dyDescent="0.2">
      <c r="A372" s="131"/>
      <c r="B372" s="137" t="s">
        <v>395</v>
      </c>
      <c r="C372" s="134" t="s">
        <v>400</v>
      </c>
      <c r="D372" s="134"/>
      <c r="E372" s="153"/>
      <c r="F372" s="135"/>
      <c r="G372" s="135"/>
      <c r="H372" s="135"/>
      <c r="I372" s="135">
        <f>SUM(I365:I370)</f>
        <v>28.130000000000003</v>
      </c>
      <c r="J372" s="133"/>
    </row>
    <row r="373" spans="1:10" ht="16" x14ac:dyDescent="0.2">
      <c r="A373" s="596"/>
      <c r="B373" s="597"/>
      <c r="C373" s="598"/>
      <c r="D373" s="143"/>
      <c r="E373" s="154"/>
      <c r="F373" s="162"/>
      <c r="G373" s="93"/>
      <c r="H373" s="93"/>
      <c r="I373" s="93"/>
      <c r="J373" s="94"/>
    </row>
    <row r="374" spans="1:10" ht="16" x14ac:dyDescent="0.2">
      <c r="A374" s="618" t="s">
        <v>439</v>
      </c>
      <c r="B374" s="619"/>
      <c r="C374" s="620"/>
      <c r="D374" s="142"/>
      <c r="E374" s="155"/>
      <c r="F374" s="95"/>
      <c r="G374" s="95"/>
      <c r="H374" s="95"/>
      <c r="I374" s="95"/>
      <c r="J374" s="94"/>
    </row>
    <row r="375" spans="1:10" ht="16" x14ac:dyDescent="0.2">
      <c r="A375" s="189"/>
      <c r="B375" s="178" t="s">
        <v>497</v>
      </c>
      <c r="C375" s="178" t="s">
        <v>495</v>
      </c>
      <c r="D375" s="142" t="s">
        <v>411</v>
      </c>
      <c r="E375" s="155">
        <v>10000</v>
      </c>
      <c r="F375" s="95">
        <v>0</v>
      </c>
      <c r="G375" s="95">
        <v>0.91</v>
      </c>
      <c r="H375" s="95">
        <f>SUM(F375:G375)</f>
        <v>0.91</v>
      </c>
      <c r="I375" s="221">
        <f>SUM(H375:H378)</f>
        <v>5.0999999999999996</v>
      </c>
      <c r="J375" s="94" t="s">
        <v>499</v>
      </c>
    </row>
    <row r="376" spans="1:10" ht="16" x14ac:dyDescent="0.2">
      <c r="A376" s="189"/>
      <c r="B376" s="178"/>
      <c r="C376" s="178"/>
      <c r="D376" s="142" t="s">
        <v>412</v>
      </c>
      <c r="E376" s="155">
        <v>10000</v>
      </c>
      <c r="F376" s="95">
        <v>3.42</v>
      </c>
      <c r="G376" s="95"/>
      <c r="H376" s="95">
        <f>F376</f>
        <v>3.42</v>
      </c>
      <c r="I376" s="221"/>
      <c r="J376" s="94"/>
    </row>
    <row r="377" spans="1:10" ht="16" x14ac:dyDescent="0.2">
      <c r="A377" s="189"/>
      <c r="B377" s="178"/>
      <c r="C377" s="178"/>
      <c r="D377" s="142" t="s">
        <v>413</v>
      </c>
      <c r="E377" s="155">
        <v>10000</v>
      </c>
      <c r="F377" s="95">
        <v>0.42</v>
      </c>
      <c r="G377" s="95"/>
      <c r="H377" s="95">
        <f>F377</f>
        <v>0.42</v>
      </c>
      <c r="I377" s="221"/>
      <c r="J377" s="94"/>
    </row>
    <row r="378" spans="1:10" ht="16" x14ac:dyDescent="0.2">
      <c r="A378" s="189"/>
      <c r="B378" s="178"/>
      <c r="C378" s="178"/>
      <c r="D378" s="142" t="s">
        <v>414</v>
      </c>
      <c r="E378" s="162">
        <v>10000</v>
      </c>
      <c r="F378" s="95">
        <v>0.35</v>
      </c>
      <c r="G378" s="95"/>
      <c r="H378" s="95">
        <f>F378</f>
        <v>0.35</v>
      </c>
      <c r="I378" s="155"/>
      <c r="J378" s="94"/>
    </row>
    <row r="379" spans="1:10" ht="16" x14ac:dyDescent="0.2">
      <c r="A379" s="189"/>
      <c r="B379" s="178" t="s">
        <v>498</v>
      </c>
      <c r="C379" s="178" t="s">
        <v>496</v>
      </c>
      <c r="D379" s="142" t="s">
        <v>411</v>
      </c>
      <c r="E379" s="224">
        <v>10000</v>
      </c>
      <c r="F379" s="95">
        <v>0</v>
      </c>
      <c r="G379" s="95">
        <v>0.91</v>
      </c>
      <c r="H379" s="95">
        <f>SUM(F379:G379)</f>
        <v>0.91</v>
      </c>
      <c r="I379" s="155">
        <f>H379</f>
        <v>0.91</v>
      </c>
      <c r="J379" s="94" t="s">
        <v>499</v>
      </c>
    </row>
    <row r="380" spans="1:10" ht="16" x14ac:dyDescent="0.2">
      <c r="A380" s="189"/>
      <c r="B380" s="178"/>
      <c r="C380" s="178"/>
      <c r="D380" s="142"/>
      <c r="E380" s="199"/>
      <c r="F380" s="95"/>
      <c r="G380" s="95"/>
      <c r="H380" s="95"/>
      <c r="I380" s="155"/>
      <c r="J380" s="94"/>
    </row>
    <row r="381" spans="1:10" ht="16" x14ac:dyDescent="0.2">
      <c r="A381" s="596" t="s">
        <v>52</v>
      </c>
      <c r="B381" s="597"/>
      <c r="C381" s="598"/>
      <c r="D381" s="143"/>
      <c r="E381" s="154"/>
      <c r="F381" s="163"/>
      <c r="G381" s="103"/>
      <c r="H381" s="103"/>
      <c r="I381" s="103">
        <f>I363+I372+SUM(I375:I379)</f>
        <v>2533.3900000000003</v>
      </c>
      <c r="J381" s="94"/>
    </row>
    <row r="382" spans="1:10" s="182" customFormat="1" ht="23" x14ac:dyDescent="0.25">
      <c r="C382" s="183" t="s">
        <v>388</v>
      </c>
      <c r="D382" s="183"/>
      <c r="E382" s="184"/>
      <c r="F382" s="185" t="s">
        <v>430</v>
      </c>
      <c r="G382" s="186"/>
      <c r="H382" s="186"/>
      <c r="I382" s="187">
        <v>44330</v>
      </c>
      <c r="J382" s="188"/>
    </row>
  </sheetData>
  <autoFilter ref="C4:J360" xr:uid="{1B35777D-86B3-9A48-BA2D-325C1FB8F52E}">
    <sortState xmlns:xlrd2="http://schemas.microsoft.com/office/spreadsheetml/2017/richdata2" ref="C5:J359">
      <sortCondition ref="C4:C359"/>
    </sortState>
  </autoFilter>
  <mergeCells count="4">
    <mergeCell ref="A2:C2"/>
    <mergeCell ref="A373:C373"/>
    <mergeCell ref="A374:C374"/>
    <mergeCell ref="A381:C381"/>
  </mergeCells>
  <conditionalFormatting sqref="A68 B1:B68 B70:B186 B194:B362 B364:B370 B372:B1048576">
    <cfRule type="duplicateValues" dxfId="183" priority="9"/>
  </conditionalFormatting>
  <conditionalFormatting sqref="A68 B1:B68 B70:B370 B372:B1048576">
    <cfRule type="duplicateValues" dxfId="182" priority="5"/>
  </conditionalFormatting>
  <conditionalFormatting sqref="A68 B1:C68 B70:C186 B194:C362 B364:C370 B372:C1048576 C69">
    <cfRule type="duplicateValues" dxfId="181" priority="13"/>
  </conditionalFormatting>
  <conditionalFormatting sqref="B187:B193">
    <cfRule type="duplicateValues" dxfId="180" priority="7"/>
  </conditionalFormatting>
  <conditionalFormatting sqref="B187:C193">
    <cfRule type="duplicateValues" dxfId="179" priority="12"/>
  </conditionalFormatting>
  <conditionalFormatting sqref="C113:C121">
    <cfRule type="duplicateValues" dxfId="178" priority="10"/>
  </conditionalFormatting>
  <conditionalFormatting sqref="C157:C159">
    <cfRule type="duplicateValues" dxfId="177" priority="11"/>
  </conditionalFormatting>
  <conditionalFormatting sqref="F366:F368">
    <cfRule type="duplicateValues" dxfId="176" priority="4"/>
  </conditionalFormatting>
  <conditionalFormatting sqref="J5:J105 J107:J115 J117:J124 J126:J134 J136:J137 J139:J143 J145:J182 J184 J186:J193 J195:J207 J209:J210 J212:J243 J245:J294 J296:J313 J315:J325 J327:J358 J360:J362 J364:J372">
    <cfRule type="notContainsBlanks" dxfId="175" priority="6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E06E-E080-0642-8A2B-5E508CB3A508}">
  <sheetPr>
    <pageSetUpPr fitToPage="1"/>
  </sheetPr>
  <dimension ref="A1:O372"/>
  <sheetViews>
    <sheetView zoomScaleNormal="100" workbookViewId="0">
      <pane xSplit="3" ySplit="4" topLeftCell="D359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3.832031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 t="s">
        <v>494</v>
      </c>
      <c r="H2" s="77" t="s">
        <v>459</v>
      </c>
      <c r="I2" s="77">
        <v>44317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38.170000000000009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8">
        <v>220000</v>
      </c>
      <c r="F12" s="78">
        <v>9.1999999999999993</v>
      </c>
      <c r="G12" s="78"/>
      <c r="H12" s="78">
        <f>F12</f>
        <v>9.1999999999999993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 t="e">
        <f>#REF!+1</f>
        <v>#REF!</v>
      </c>
      <c r="B15" s="75" t="s">
        <v>246</v>
      </c>
      <c r="C15" s="66" t="s">
        <v>68</v>
      </c>
      <c r="D15" s="66" t="s">
        <v>411</v>
      </c>
      <c r="E15" s="79">
        <v>100000</v>
      </c>
      <c r="F15" s="78">
        <v>27.72</v>
      </c>
      <c r="G15" s="78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40000</v>
      </c>
      <c r="F16" s="78">
        <v>1.67</v>
      </c>
      <c r="G16" s="78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v>5</v>
      </c>
      <c r="B18" s="75" t="s">
        <v>247</v>
      </c>
      <c r="C18" s="66" t="s">
        <v>89</v>
      </c>
      <c r="D18" s="66" t="s">
        <v>411</v>
      </c>
      <c r="E18" s="79">
        <v>10000</v>
      </c>
      <c r="F18" s="78">
        <v>0</v>
      </c>
      <c r="G18" s="78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78"/>
      <c r="G19" s="78"/>
      <c r="H19" s="78"/>
      <c r="I19" s="78"/>
      <c r="J19" s="23"/>
    </row>
    <row r="20" spans="1:10" ht="16" x14ac:dyDescent="0.2">
      <c r="A20" s="63">
        <v>6</v>
      </c>
      <c r="B20" s="75" t="s">
        <v>248</v>
      </c>
      <c r="C20" s="66" t="s">
        <v>138</v>
      </c>
      <c r="D20" s="66" t="s">
        <v>411</v>
      </c>
      <c r="E20" s="79">
        <v>10000</v>
      </c>
      <c r="F20" s="78">
        <v>0</v>
      </c>
      <c r="G20" s="78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78"/>
      <c r="G21" s="78"/>
      <c r="H21" s="78"/>
      <c r="I21" s="78"/>
      <c r="J21" s="23"/>
    </row>
    <row r="22" spans="1:10" ht="16" x14ac:dyDescent="0.2">
      <c r="A22" s="63">
        <v>7</v>
      </c>
      <c r="B22" s="75" t="s">
        <v>249</v>
      </c>
      <c r="C22" s="66" t="s">
        <v>139</v>
      </c>
      <c r="D22" s="66" t="s">
        <v>411</v>
      </c>
      <c r="E22" s="78">
        <v>100000</v>
      </c>
      <c r="F22" s="78">
        <f>H22-G22</f>
        <v>18.090000000000003</v>
      </c>
      <c r="G22" s="78">
        <v>2.0099999999999998</v>
      </c>
      <c r="H22" s="78">
        <v>20.100000000000001</v>
      </c>
      <c r="I22" s="78">
        <f>SUM(H22:H27)</f>
        <v>66.3</v>
      </c>
      <c r="J22" s="23"/>
    </row>
    <row r="23" spans="1:10" ht="16" x14ac:dyDescent="0.2">
      <c r="A23" s="63"/>
      <c r="B23" s="75"/>
      <c r="C23" s="66"/>
      <c r="D23" s="66" t="s">
        <v>417</v>
      </c>
      <c r="E23" s="78">
        <v>50000</v>
      </c>
      <c r="F23" s="78">
        <v>33.85</v>
      </c>
      <c r="G23" s="78"/>
      <c r="H23" s="78">
        <f>F23</f>
        <v>33.85</v>
      </c>
      <c r="I23" s="78"/>
      <c r="J23" s="23"/>
    </row>
    <row r="24" spans="1:10" ht="16" x14ac:dyDescent="0.2">
      <c r="A24" s="63"/>
      <c r="B24" s="75"/>
      <c r="C24" s="66"/>
      <c r="D24" s="66" t="s">
        <v>412</v>
      </c>
      <c r="E24" s="79">
        <v>10000</v>
      </c>
      <c r="F24" s="78">
        <v>3.42</v>
      </c>
      <c r="G24" s="78"/>
      <c r="H24" s="78">
        <f>F24</f>
        <v>3.42</v>
      </c>
      <c r="I24" s="78"/>
      <c r="J24" s="23"/>
    </row>
    <row r="25" spans="1:10" ht="16" x14ac:dyDescent="0.2">
      <c r="A25" s="63"/>
      <c r="B25" s="75"/>
      <c r="C25" s="66"/>
      <c r="D25" s="66" t="s">
        <v>413</v>
      </c>
      <c r="E25" s="79">
        <v>100000</v>
      </c>
      <c r="F25" s="78">
        <v>4.18</v>
      </c>
      <c r="G25" s="78"/>
      <c r="H25" s="78">
        <f>F25</f>
        <v>4.18</v>
      </c>
      <c r="I25" s="78"/>
      <c r="J25" s="23"/>
    </row>
    <row r="26" spans="1:10" ht="16" x14ac:dyDescent="0.2">
      <c r="A26" s="63"/>
      <c r="B26" s="75"/>
      <c r="C26" s="66"/>
      <c r="D26" s="66" t="s">
        <v>418</v>
      </c>
      <c r="E26" s="78">
        <v>100000</v>
      </c>
      <c r="F26" s="78">
        <v>4.4000000000000004</v>
      </c>
      <c r="G26" s="78"/>
      <c r="H26" s="78">
        <f>F26</f>
        <v>4.4000000000000004</v>
      </c>
      <c r="I26" s="78"/>
      <c r="J26" s="23"/>
    </row>
    <row r="27" spans="1:10" ht="16" x14ac:dyDescent="0.2">
      <c r="A27" s="63"/>
      <c r="B27" s="75"/>
      <c r="C27" s="66"/>
      <c r="D27" s="66" t="s">
        <v>414</v>
      </c>
      <c r="E27" s="79">
        <v>10000</v>
      </c>
      <c r="F27" s="78">
        <v>0.35</v>
      </c>
      <c r="G27" s="78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>
        <v>8</v>
      </c>
      <c r="B29" s="75" t="s">
        <v>250</v>
      </c>
      <c r="C29" s="66" t="s">
        <v>217</v>
      </c>
      <c r="D29" s="66" t="s">
        <v>411</v>
      </c>
      <c r="E29" s="78">
        <v>240000</v>
      </c>
      <c r="F29" s="78">
        <f>H29-G29</f>
        <v>20.93</v>
      </c>
      <c r="G29" s="78">
        <v>0.91</v>
      </c>
      <c r="H29" s="78">
        <v>21.84</v>
      </c>
      <c r="I29" s="78">
        <f>SUM(H29:H30)</f>
        <v>22.26</v>
      </c>
      <c r="J29" s="23"/>
    </row>
    <row r="30" spans="1:10" ht="16" x14ac:dyDescent="0.2">
      <c r="A30" s="63"/>
      <c r="B30" s="75"/>
      <c r="C30" s="66"/>
      <c r="D30" s="66" t="s">
        <v>413</v>
      </c>
      <c r="E30" s="78">
        <v>10000</v>
      </c>
      <c r="F30" s="78">
        <v>0.42</v>
      </c>
      <c r="G30" s="78"/>
      <c r="H30" s="78">
        <f>F30</f>
        <v>0.42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9</v>
      </c>
      <c r="B32" s="75" t="s">
        <v>253</v>
      </c>
      <c r="C32" s="66" t="s">
        <v>97</v>
      </c>
      <c r="D32" s="66" t="s">
        <v>411</v>
      </c>
      <c r="E32" s="78">
        <v>10000</v>
      </c>
      <c r="F32" s="78">
        <v>0</v>
      </c>
      <c r="G32" s="78">
        <f>H32-F32</f>
        <v>2.0099999999999998</v>
      </c>
      <c r="H32" s="78">
        <v>2.0099999999999998</v>
      </c>
      <c r="I32" s="78">
        <f>H32</f>
        <v>2.0099999999999998</v>
      </c>
      <c r="J32" s="23"/>
    </row>
    <row r="33" spans="1:10" ht="16" x14ac:dyDescent="0.2">
      <c r="A33" s="63"/>
      <c r="B33" s="75"/>
      <c r="C33" s="66"/>
      <c r="D33" s="66"/>
      <c r="E33" s="78"/>
      <c r="F33" s="78"/>
      <c r="G33" s="78"/>
      <c r="H33" s="78"/>
      <c r="I33" s="78"/>
      <c r="J33" s="23"/>
    </row>
    <row r="34" spans="1:10" ht="16" x14ac:dyDescent="0.2">
      <c r="A34" s="63">
        <v>10</v>
      </c>
      <c r="B34" s="75" t="s">
        <v>254</v>
      </c>
      <c r="C34" s="66" t="s">
        <v>178</v>
      </c>
      <c r="D34" s="66" t="s">
        <v>411</v>
      </c>
      <c r="E34" s="79">
        <v>50000</v>
      </c>
      <c r="F34" s="78">
        <v>20.079999999999998</v>
      </c>
      <c r="G34" s="78">
        <f>H34-F34</f>
        <v>5.0200000000000031</v>
      </c>
      <c r="H34" s="78">
        <v>25.1</v>
      </c>
      <c r="I34" s="78">
        <f>SUM(H34:H39)</f>
        <v>72.37</v>
      </c>
      <c r="J34" s="23"/>
    </row>
    <row r="35" spans="1:10" ht="16" x14ac:dyDescent="0.2">
      <c r="A35" s="63"/>
      <c r="B35" s="75"/>
      <c r="C35" s="66"/>
      <c r="D35" s="66" t="s">
        <v>417</v>
      </c>
      <c r="E35" s="79">
        <v>50000</v>
      </c>
      <c r="F35" s="78">
        <v>22.05</v>
      </c>
      <c r="G35" s="78"/>
      <c r="H35" s="78">
        <f>F35</f>
        <v>22.05</v>
      </c>
      <c r="I35" s="78"/>
      <c r="J35" s="23"/>
    </row>
    <row r="36" spans="1:10" ht="16" x14ac:dyDescent="0.2">
      <c r="A36" s="63"/>
      <c r="B36" s="75"/>
      <c r="C36" s="66"/>
      <c r="D36" s="66" t="s">
        <v>412</v>
      </c>
      <c r="E36" s="79">
        <v>10000</v>
      </c>
      <c r="F36" s="78">
        <v>3.42</v>
      </c>
      <c r="G36" s="78"/>
      <c r="H36" s="78">
        <f>F36</f>
        <v>3.42</v>
      </c>
      <c r="I36" s="78"/>
      <c r="J36" s="23"/>
    </row>
    <row r="37" spans="1:10" ht="16" x14ac:dyDescent="0.2">
      <c r="A37" s="63"/>
      <c r="B37" s="75"/>
      <c r="C37" s="66"/>
      <c r="D37" s="66" t="s">
        <v>413</v>
      </c>
      <c r="E37" s="79">
        <v>250000</v>
      </c>
      <c r="F37" s="78">
        <v>10.45</v>
      </c>
      <c r="G37" s="78"/>
      <c r="H37" s="78">
        <f>F37</f>
        <v>10.45</v>
      </c>
      <c r="I37" s="78"/>
      <c r="J37" s="23"/>
    </row>
    <row r="38" spans="1:10" ht="16" x14ac:dyDescent="0.2">
      <c r="A38" s="63"/>
      <c r="B38" s="75"/>
      <c r="C38" s="66"/>
      <c r="D38" s="66" t="s">
        <v>418</v>
      </c>
      <c r="E38" s="78">
        <v>250000</v>
      </c>
      <c r="F38" s="78">
        <v>11</v>
      </c>
      <c r="G38" s="78"/>
      <c r="H38" s="78">
        <f>F38</f>
        <v>11</v>
      </c>
      <c r="I38" s="78"/>
      <c r="J38" s="23"/>
    </row>
    <row r="39" spans="1:10" ht="16" x14ac:dyDescent="0.2">
      <c r="A39" s="63"/>
      <c r="B39" s="75"/>
      <c r="C39" s="66"/>
      <c r="D39" s="66" t="s">
        <v>414</v>
      </c>
      <c r="E39" s="79">
        <v>10000</v>
      </c>
      <c r="F39" s="78">
        <v>0.35</v>
      </c>
      <c r="G39" s="78"/>
      <c r="H39" s="78">
        <f>F39</f>
        <v>0.35</v>
      </c>
      <c r="I39" s="78"/>
      <c r="J39" s="23"/>
    </row>
    <row r="40" spans="1:10" ht="16" x14ac:dyDescent="0.2">
      <c r="A40" s="63"/>
      <c r="B40" s="75"/>
      <c r="C40" s="66"/>
      <c r="D40" s="66"/>
      <c r="E40" s="79"/>
      <c r="F40" s="78"/>
      <c r="G40" s="78"/>
      <c r="H40" s="78"/>
      <c r="I40" s="78"/>
      <c r="J40" s="23"/>
    </row>
    <row r="41" spans="1:10" ht="16" x14ac:dyDescent="0.2">
      <c r="A41" s="63">
        <f>A34+1</f>
        <v>11</v>
      </c>
      <c r="B41" s="75" t="s">
        <v>324</v>
      </c>
      <c r="C41" s="66" t="s">
        <v>325</v>
      </c>
      <c r="D41" s="66" t="s">
        <v>411</v>
      </c>
      <c r="E41" s="201">
        <v>500000</v>
      </c>
      <c r="F41" s="78">
        <f>H41-G41</f>
        <v>44.59</v>
      </c>
      <c r="G41" s="78">
        <v>0.91</v>
      </c>
      <c r="H41" s="78">
        <v>45.5</v>
      </c>
      <c r="I41" s="78">
        <f>SUM(H41:H42)</f>
        <v>66.400000000000006</v>
      </c>
      <c r="J41" s="200"/>
    </row>
    <row r="42" spans="1:10" ht="16" x14ac:dyDescent="0.2">
      <c r="A42" s="63"/>
      <c r="B42" s="75"/>
      <c r="C42" s="66"/>
      <c r="D42" s="66" t="s">
        <v>413</v>
      </c>
      <c r="E42" s="78">
        <v>500000</v>
      </c>
      <c r="F42" s="78">
        <v>20.9</v>
      </c>
      <c r="G42" s="78"/>
      <c r="H42" s="78">
        <f>F42</f>
        <v>20.9</v>
      </c>
      <c r="I42" s="78"/>
      <c r="J42" s="23"/>
    </row>
    <row r="43" spans="1:10" ht="16" x14ac:dyDescent="0.2">
      <c r="A43" s="63"/>
      <c r="B43" s="75"/>
      <c r="C43" s="66"/>
      <c r="D43" s="66"/>
      <c r="E43" s="78"/>
      <c r="F43" s="78"/>
      <c r="G43" s="78"/>
      <c r="H43" s="78"/>
      <c r="I43" s="78"/>
      <c r="J43" s="23"/>
    </row>
    <row r="44" spans="1:10" ht="16" x14ac:dyDescent="0.2">
      <c r="A44" s="63">
        <f>A41+1</f>
        <v>12</v>
      </c>
      <c r="B44" s="75" t="s">
        <v>255</v>
      </c>
      <c r="C44" s="66" t="s">
        <v>79</v>
      </c>
      <c r="D44" s="66" t="s">
        <v>411</v>
      </c>
      <c r="E44" s="78">
        <v>50000</v>
      </c>
      <c r="F44" s="78">
        <f>H44-G44</f>
        <v>2.6399999999999997</v>
      </c>
      <c r="G44" s="78">
        <v>0.66</v>
      </c>
      <c r="H44" s="78">
        <v>3.3</v>
      </c>
      <c r="I44" s="78">
        <f>SUM(H44:H49)</f>
        <v>21.950000000000003</v>
      </c>
      <c r="J44" s="23"/>
    </row>
    <row r="45" spans="1:10" ht="16" x14ac:dyDescent="0.2">
      <c r="A45" s="63"/>
      <c r="B45" s="75"/>
      <c r="C45" s="66"/>
      <c r="D45" s="66" t="s">
        <v>417</v>
      </c>
      <c r="E45" s="78">
        <v>50000</v>
      </c>
      <c r="F45" s="78">
        <v>6.3</v>
      </c>
      <c r="G45" s="78"/>
      <c r="H45" s="78">
        <f>F45</f>
        <v>6.3</v>
      </c>
      <c r="I45" s="78"/>
      <c r="J45" s="23"/>
    </row>
    <row r="46" spans="1:10" ht="16" x14ac:dyDescent="0.2">
      <c r="A46" s="63"/>
      <c r="B46" s="75"/>
      <c r="C46" s="66"/>
      <c r="D46" s="66" t="s">
        <v>412</v>
      </c>
      <c r="E46" s="78">
        <v>10000</v>
      </c>
      <c r="F46" s="78">
        <v>3.42</v>
      </c>
      <c r="G46" s="78"/>
      <c r="H46" s="78">
        <f>F46</f>
        <v>3.42</v>
      </c>
      <c r="I46" s="78"/>
      <c r="J46" s="23"/>
    </row>
    <row r="47" spans="1:10" ht="16" x14ac:dyDescent="0.2">
      <c r="A47" s="63"/>
      <c r="B47" s="75"/>
      <c r="C47" s="66"/>
      <c r="D47" s="66" t="s">
        <v>413</v>
      </c>
      <c r="E47" s="78">
        <v>50000</v>
      </c>
      <c r="F47" s="78">
        <v>4.18</v>
      </c>
      <c r="G47" s="78"/>
      <c r="H47" s="78">
        <f>F47</f>
        <v>4.18</v>
      </c>
      <c r="I47" s="78"/>
      <c r="J47" s="23"/>
    </row>
    <row r="48" spans="1:10" ht="16" x14ac:dyDescent="0.2">
      <c r="A48" s="63"/>
      <c r="B48" s="75"/>
      <c r="C48" s="66"/>
      <c r="D48" s="66" t="s">
        <v>418</v>
      </c>
      <c r="E48" s="78">
        <v>50000</v>
      </c>
      <c r="F48" s="78">
        <v>4.4000000000000004</v>
      </c>
      <c r="G48" s="78"/>
      <c r="H48" s="78">
        <f>F48</f>
        <v>4.4000000000000004</v>
      </c>
      <c r="I48" s="78"/>
      <c r="J48" s="23"/>
    </row>
    <row r="49" spans="1:10" ht="16" x14ac:dyDescent="0.2">
      <c r="A49" s="63"/>
      <c r="B49" s="75"/>
      <c r="C49" s="66"/>
      <c r="D49" s="66" t="s">
        <v>414</v>
      </c>
      <c r="E49" s="79">
        <v>10000</v>
      </c>
      <c r="F49" s="78">
        <v>0.35</v>
      </c>
      <c r="G49" s="78"/>
      <c r="H49" s="78">
        <f>F49</f>
        <v>0.35</v>
      </c>
      <c r="I49" s="78"/>
      <c r="J49" s="23"/>
    </row>
    <row r="50" spans="1:10" ht="16" x14ac:dyDescent="0.2">
      <c r="A50" s="63"/>
      <c r="B50" s="75"/>
      <c r="C50" s="66"/>
      <c r="D50" s="66"/>
      <c r="E50" s="79"/>
      <c r="F50" s="78"/>
      <c r="G50" s="78"/>
      <c r="H50" s="78"/>
      <c r="I50" s="78"/>
      <c r="J50" s="23"/>
    </row>
    <row r="51" spans="1:10" ht="16" x14ac:dyDescent="0.2">
      <c r="A51" s="63">
        <f>A44+1</f>
        <v>13</v>
      </c>
      <c r="B51" s="75" t="s">
        <v>256</v>
      </c>
      <c r="C51" s="66" t="s">
        <v>80</v>
      </c>
      <c r="D51" s="66" t="s">
        <v>411</v>
      </c>
      <c r="E51" s="79">
        <v>10000</v>
      </c>
      <c r="F51" s="78">
        <v>0</v>
      </c>
      <c r="G51" s="78">
        <f>H51-F51</f>
        <v>0.66</v>
      </c>
      <c r="H51" s="78">
        <v>0.66</v>
      </c>
      <c r="I51" s="78">
        <f>SUM(H51:H52)</f>
        <v>10.27</v>
      </c>
      <c r="J51" s="23"/>
    </row>
    <row r="52" spans="1:10" ht="16" x14ac:dyDescent="0.2">
      <c r="A52" s="63"/>
      <c r="B52" s="75"/>
      <c r="C52" s="66"/>
      <c r="D52" s="66" t="s">
        <v>413</v>
      </c>
      <c r="E52" s="79">
        <v>230000</v>
      </c>
      <c r="F52" s="78">
        <v>9.61</v>
      </c>
      <c r="G52" s="78"/>
      <c r="H52" s="78">
        <f>F52</f>
        <v>9.61</v>
      </c>
      <c r="I52" s="78"/>
      <c r="J52" s="23"/>
    </row>
    <row r="53" spans="1:10" ht="16" x14ac:dyDescent="0.2">
      <c r="A53" s="63"/>
      <c r="B53" s="75"/>
      <c r="C53" s="167"/>
      <c r="D53" s="66"/>
      <c r="E53" s="79"/>
      <c r="F53" s="78"/>
      <c r="G53" s="78"/>
      <c r="H53" s="78"/>
      <c r="I53" s="78"/>
      <c r="J53" s="23"/>
    </row>
    <row r="54" spans="1:10" ht="16" x14ac:dyDescent="0.2">
      <c r="A54" s="63">
        <v>15</v>
      </c>
      <c r="B54" s="75" t="s">
        <v>258</v>
      </c>
      <c r="C54" s="66" t="s">
        <v>64</v>
      </c>
      <c r="D54" s="66" t="s">
        <v>411</v>
      </c>
      <c r="E54" s="79">
        <v>100000</v>
      </c>
      <c r="F54" s="78">
        <v>18.09</v>
      </c>
      <c r="G54" s="78">
        <f>H54-F54</f>
        <v>2.0100000000000016</v>
      </c>
      <c r="H54" s="78">
        <v>20.100000000000001</v>
      </c>
      <c r="I54" s="78">
        <f>SUM(H54:H58)</f>
        <v>32.450000000000003</v>
      </c>
      <c r="J54" s="23"/>
    </row>
    <row r="55" spans="1:10" ht="16" x14ac:dyDescent="0.2">
      <c r="A55" s="63"/>
      <c r="B55" s="75"/>
      <c r="C55" s="66"/>
      <c r="D55" s="66" t="s">
        <v>412</v>
      </c>
      <c r="E55" s="79">
        <v>10000</v>
      </c>
      <c r="F55" s="78">
        <v>3.42</v>
      </c>
      <c r="G55" s="78"/>
      <c r="H55" s="78">
        <f>F55</f>
        <v>3.42</v>
      </c>
      <c r="I55" s="78"/>
      <c r="J55" s="23"/>
    </row>
    <row r="56" spans="1:10" ht="16" x14ac:dyDescent="0.2">
      <c r="A56" s="63"/>
      <c r="B56" s="75"/>
      <c r="C56" s="66"/>
      <c r="D56" s="66" t="s">
        <v>413</v>
      </c>
      <c r="E56" s="79">
        <v>100000</v>
      </c>
      <c r="F56" s="78">
        <v>4.18</v>
      </c>
      <c r="G56" s="78"/>
      <c r="H56" s="78">
        <f>F56</f>
        <v>4.18</v>
      </c>
      <c r="I56" s="78"/>
      <c r="J56" s="23"/>
    </row>
    <row r="57" spans="1:10" ht="16" x14ac:dyDescent="0.2">
      <c r="A57" s="63"/>
      <c r="B57" s="75"/>
      <c r="C57" s="66"/>
      <c r="D57" s="66" t="s">
        <v>418</v>
      </c>
      <c r="E57" s="78">
        <v>100000</v>
      </c>
      <c r="F57" s="78">
        <v>4.4000000000000004</v>
      </c>
      <c r="G57" s="78"/>
      <c r="H57" s="78">
        <f>F57</f>
        <v>4.4000000000000004</v>
      </c>
      <c r="I57" s="78"/>
      <c r="J57" s="23"/>
    </row>
    <row r="58" spans="1:10" ht="16" x14ac:dyDescent="0.2">
      <c r="A58" s="63"/>
      <c r="B58" s="75"/>
      <c r="C58" s="66"/>
      <c r="D58" s="66" t="s">
        <v>414</v>
      </c>
      <c r="E58" s="79">
        <v>10000</v>
      </c>
      <c r="F58" s="78">
        <v>0.35</v>
      </c>
      <c r="G58" s="78"/>
      <c r="H58" s="78">
        <f>F58</f>
        <v>0.35</v>
      </c>
      <c r="I58" s="78"/>
      <c r="J58" s="23"/>
    </row>
    <row r="59" spans="1:10" ht="16" x14ac:dyDescent="0.2">
      <c r="A59" s="63"/>
      <c r="B59" s="75"/>
      <c r="C59" s="66"/>
      <c r="D59" s="66"/>
      <c r="E59" s="79"/>
      <c r="F59" s="78"/>
      <c r="G59" s="78"/>
      <c r="H59" s="78"/>
      <c r="I59" s="78"/>
      <c r="J59" s="23"/>
    </row>
    <row r="60" spans="1:10" ht="16" x14ac:dyDescent="0.2">
      <c r="A60" s="63">
        <f>A54+1</f>
        <v>16</v>
      </c>
      <c r="B60" s="75" t="s">
        <v>259</v>
      </c>
      <c r="C60" s="66" t="s">
        <v>218</v>
      </c>
      <c r="D60" s="66" t="s">
        <v>411</v>
      </c>
      <c r="E60" s="79">
        <v>10000</v>
      </c>
      <c r="F60" s="78">
        <v>0</v>
      </c>
      <c r="G60" s="78">
        <f>H60-F60</f>
        <v>3.08</v>
      </c>
      <c r="H60" s="78">
        <v>3.08</v>
      </c>
      <c r="I60" s="78">
        <f>H60</f>
        <v>3.08</v>
      </c>
      <c r="J60" s="23"/>
    </row>
    <row r="61" spans="1:10" ht="16" x14ac:dyDescent="0.2">
      <c r="A61" s="63"/>
      <c r="B61" s="75"/>
      <c r="C61" s="66"/>
      <c r="D61" s="66"/>
      <c r="E61" s="79"/>
      <c r="F61" s="78"/>
      <c r="G61" s="78"/>
      <c r="H61" s="78"/>
      <c r="I61" s="78"/>
      <c r="J61" s="23"/>
    </row>
    <row r="62" spans="1:10" ht="16" x14ac:dyDescent="0.2">
      <c r="A62" s="63">
        <v>17</v>
      </c>
      <c r="B62" s="75" t="s">
        <v>422</v>
      </c>
      <c r="C62" s="66" t="s">
        <v>420</v>
      </c>
      <c r="D62" s="66" t="s">
        <v>411</v>
      </c>
      <c r="E62" s="79">
        <v>10000</v>
      </c>
      <c r="F62" s="78">
        <v>0</v>
      </c>
      <c r="G62" s="78">
        <f>H62-F62</f>
        <v>3.08</v>
      </c>
      <c r="H62" s="78">
        <v>3.08</v>
      </c>
      <c r="I62" s="78">
        <f>SUM(H62:H63)</f>
        <v>5.17</v>
      </c>
      <c r="J62" s="23"/>
    </row>
    <row r="63" spans="1:10" ht="16" x14ac:dyDescent="0.2">
      <c r="A63" s="75"/>
      <c r="B63" s="75"/>
      <c r="C63" s="66"/>
      <c r="D63" s="66" t="s">
        <v>413</v>
      </c>
      <c r="E63" s="79">
        <v>50000</v>
      </c>
      <c r="F63" s="78">
        <v>2.09</v>
      </c>
      <c r="G63" s="78"/>
      <c r="H63" s="78">
        <f>F63</f>
        <v>2.09</v>
      </c>
      <c r="I63" s="78"/>
      <c r="J63" s="23"/>
    </row>
    <row r="64" spans="1:10" ht="16" x14ac:dyDescent="0.2">
      <c r="A64" s="63"/>
      <c r="C64" s="66"/>
      <c r="D64" s="66"/>
      <c r="E64" s="79"/>
      <c r="F64" s="78"/>
      <c r="G64" s="78"/>
      <c r="H64" s="78"/>
      <c r="I64" s="78"/>
      <c r="J64" s="23"/>
    </row>
    <row r="65" spans="1:10" ht="16" x14ac:dyDescent="0.2">
      <c r="A65" s="63">
        <v>19</v>
      </c>
      <c r="B65" s="75" t="s">
        <v>423</v>
      </c>
      <c r="C65" s="66" t="s">
        <v>421</v>
      </c>
      <c r="D65" s="66" t="s">
        <v>411</v>
      </c>
      <c r="E65" s="79">
        <v>100000</v>
      </c>
      <c r="F65" s="78">
        <v>4.7699999999999996</v>
      </c>
      <c r="G65" s="78">
        <f>H65-F65</f>
        <v>0.53000000000000025</v>
      </c>
      <c r="H65" s="78">
        <v>5.3</v>
      </c>
      <c r="I65" s="78">
        <f>SUM(H65:H66)</f>
        <v>9.48</v>
      </c>
      <c r="J65" s="23"/>
    </row>
    <row r="66" spans="1:10" ht="16" x14ac:dyDescent="0.2">
      <c r="A66" s="63"/>
      <c r="B66" s="75"/>
      <c r="C66" s="66"/>
      <c r="D66" s="66" t="s">
        <v>413</v>
      </c>
      <c r="E66" s="79">
        <v>100000</v>
      </c>
      <c r="F66" s="78">
        <v>4.18</v>
      </c>
      <c r="G66" s="78"/>
      <c r="H66" s="78">
        <f>F66</f>
        <v>4.18</v>
      </c>
      <c r="I66" s="78"/>
      <c r="J66" s="23"/>
    </row>
    <row r="67" spans="1:10" ht="16" x14ac:dyDescent="0.2">
      <c r="A67" s="63"/>
      <c r="B67" s="75"/>
      <c r="C67" s="66"/>
      <c r="D67" s="66"/>
      <c r="E67" s="79"/>
      <c r="F67" s="78"/>
      <c r="G67" s="78"/>
      <c r="H67" s="78"/>
      <c r="I67" s="78"/>
      <c r="J67" s="23"/>
    </row>
    <row r="68" spans="1:10" ht="16" x14ac:dyDescent="0.2">
      <c r="A68" s="63">
        <v>20</v>
      </c>
      <c r="B68" s="75" t="s">
        <v>396</v>
      </c>
      <c r="C68" s="66" t="s">
        <v>397</v>
      </c>
      <c r="D68" s="66" t="s">
        <v>411</v>
      </c>
      <c r="E68" s="78">
        <v>10000</v>
      </c>
      <c r="F68" s="78">
        <v>0</v>
      </c>
      <c r="G68" s="78">
        <f>H68-F68</f>
        <v>3.08</v>
      </c>
      <c r="H68" s="78">
        <v>3.08</v>
      </c>
      <c r="I68" s="78">
        <f>SUM(H68:H70)</f>
        <v>7.6099999999999994</v>
      </c>
      <c r="J68" s="23"/>
    </row>
    <row r="69" spans="1:10" ht="16" x14ac:dyDescent="0.2">
      <c r="A69" s="63"/>
      <c r="B69" s="75"/>
      <c r="C69" s="66"/>
      <c r="D69" s="66" t="s">
        <v>413</v>
      </c>
      <c r="E69" s="78">
        <v>100000</v>
      </c>
      <c r="F69" s="78">
        <v>4.18</v>
      </c>
      <c r="G69" s="78"/>
      <c r="H69" s="78">
        <f>F69</f>
        <v>4.18</v>
      </c>
      <c r="I69" s="78"/>
      <c r="J69" s="23"/>
    </row>
    <row r="70" spans="1:10" ht="16" x14ac:dyDescent="0.2">
      <c r="A70" s="63"/>
      <c r="B70" s="75"/>
      <c r="C70" s="66"/>
      <c r="D70" s="66" t="s">
        <v>414</v>
      </c>
      <c r="E70" s="78">
        <v>10000</v>
      </c>
      <c r="F70" s="78">
        <v>0.35</v>
      </c>
      <c r="G70" s="78"/>
      <c r="H70" s="78">
        <f>F70</f>
        <v>0.35</v>
      </c>
      <c r="I70" s="78"/>
      <c r="J70" s="23"/>
    </row>
    <row r="71" spans="1:10" ht="16" x14ac:dyDescent="0.2">
      <c r="A71" s="63"/>
      <c r="B71" s="75"/>
      <c r="C71" s="66"/>
      <c r="D71" s="66"/>
      <c r="E71" s="78"/>
      <c r="F71" s="78"/>
      <c r="G71" s="78"/>
      <c r="H71" s="78"/>
      <c r="I71" s="78"/>
      <c r="J71" s="23"/>
    </row>
    <row r="72" spans="1:10" ht="16" x14ac:dyDescent="0.2">
      <c r="A72" s="63">
        <v>21</v>
      </c>
      <c r="B72" s="75" t="s">
        <v>261</v>
      </c>
      <c r="C72" s="66" t="s">
        <v>262</v>
      </c>
      <c r="D72" s="66" t="s">
        <v>411</v>
      </c>
      <c r="E72" s="79">
        <v>10000</v>
      </c>
      <c r="F72" s="79">
        <v>0</v>
      </c>
      <c r="G72" s="78">
        <f>H72-F72</f>
        <v>14.08</v>
      </c>
      <c r="H72" s="79">
        <v>14.08</v>
      </c>
      <c r="I72" s="79">
        <f>SUM(H72:H74)</f>
        <v>22.659999999999997</v>
      </c>
      <c r="J72" s="23"/>
    </row>
    <row r="73" spans="1:10" ht="16" x14ac:dyDescent="0.2">
      <c r="A73" s="63"/>
      <c r="B73" s="75"/>
      <c r="C73" s="66"/>
      <c r="D73" s="66" t="s">
        <v>413</v>
      </c>
      <c r="E73" s="79">
        <v>100000</v>
      </c>
      <c r="F73" s="79">
        <v>4.18</v>
      </c>
      <c r="G73" s="79"/>
      <c r="H73" s="79">
        <f>F73</f>
        <v>4.18</v>
      </c>
      <c r="I73" s="79"/>
      <c r="J73" s="23"/>
    </row>
    <row r="74" spans="1:10" ht="16" x14ac:dyDescent="0.2">
      <c r="A74" s="63"/>
      <c r="B74" s="75"/>
      <c r="C74" s="66"/>
      <c r="D74" s="66" t="s">
        <v>418</v>
      </c>
      <c r="E74" s="78">
        <v>100000</v>
      </c>
      <c r="F74" s="79">
        <v>4.4000000000000004</v>
      </c>
      <c r="G74" s="79"/>
      <c r="H74" s="79">
        <f>F74</f>
        <v>4.4000000000000004</v>
      </c>
      <c r="I74" s="79"/>
      <c r="J74" s="23"/>
    </row>
    <row r="75" spans="1:10" ht="16" x14ac:dyDescent="0.2">
      <c r="A75" s="63"/>
      <c r="B75" s="75"/>
      <c r="C75" s="66"/>
      <c r="D75" s="66"/>
      <c r="E75" s="79"/>
      <c r="F75" s="79"/>
      <c r="G75" s="79"/>
      <c r="H75" s="79"/>
      <c r="I75" s="79"/>
      <c r="J75" s="23"/>
    </row>
    <row r="76" spans="1:10" ht="16" x14ac:dyDescent="0.2">
      <c r="A76" s="63">
        <f>A72+1</f>
        <v>22</v>
      </c>
      <c r="B76" s="75" t="s">
        <v>263</v>
      </c>
      <c r="C76" s="66" t="s">
        <v>57</v>
      </c>
      <c r="D76" s="66" t="s">
        <v>411</v>
      </c>
      <c r="E76" s="78">
        <v>40000</v>
      </c>
      <c r="F76" s="78">
        <f>H76-G76</f>
        <v>9.24</v>
      </c>
      <c r="G76" s="78">
        <v>3.08</v>
      </c>
      <c r="H76" s="78">
        <v>12.32</v>
      </c>
      <c r="I76" s="78">
        <f>SUM(H76:H81)</f>
        <v>28.520000000000007</v>
      </c>
      <c r="J76" s="23"/>
    </row>
    <row r="77" spans="1:10" ht="16" x14ac:dyDescent="0.2">
      <c r="A77" s="63"/>
      <c r="B77" s="75"/>
      <c r="C77" s="66"/>
      <c r="D77" s="66" t="s">
        <v>417</v>
      </c>
      <c r="E77" s="79">
        <v>10000</v>
      </c>
      <c r="F77" s="79">
        <v>11.57</v>
      </c>
      <c r="G77" s="79"/>
      <c r="H77" s="79">
        <f>F77</f>
        <v>11.57</v>
      </c>
      <c r="I77" s="79"/>
      <c r="J77" s="23"/>
    </row>
    <row r="78" spans="1:10" ht="16" x14ac:dyDescent="0.2">
      <c r="A78" s="63"/>
      <c r="B78" s="75"/>
      <c r="C78" s="66"/>
      <c r="D78" s="66" t="s">
        <v>412</v>
      </c>
      <c r="E78" s="79">
        <v>10000</v>
      </c>
      <c r="F78" s="79">
        <v>3.42</v>
      </c>
      <c r="G78" s="79"/>
      <c r="H78" s="79">
        <f>F78</f>
        <v>3.42</v>
      </c>
      <c r="I78" s="79"/>
      <c r="J78" s="23"/>
    </row>
    <row r="79" spans="1:10" ht="16" x14ac:dyDescent="0.2">
      <c r="A79" s="63"/>
      <c r="B79" s="75"/>
      <c r="C79" s="66"/>
      <c r="D79" s="66" t="s">
        <v>413</v>
      </c>
      <c r="E79" s="79">
        <v>10000</v>
      </c>
      <c r="F79" s="79">
        <v>0.42</v>
      </c>
      <c r="G79" s="79"/>
      <c r="H79" s="79">
        <f>F79</f>
        <v>0.42</v>
      </c>
      <c r="I79" s="79"/>
      <c r="J79" s="23"/>
    </row>
    <row r="80" spans="1:10" ht="16" x14ac:dyDescent="0.2">
      <c r="A80" s="63"/>
      <c r="B80" s="75"/>
      <c r="C80" s="66"/>
      <c r="D80" s="66" t="s">
        <v>418</v>
      </c>
      <c r="E80" s="79">
        <v>10000</v>
      </c>
      <c r="F80" s="79">
        <v>0.44</v>
      </c>
      <c r="G80" s="79"/>
      <c r="H80" s="79">
        <f>F80</f>
        <v>0.44</v>
      </c>
      <c r="I80" s="79"/>
      <c r="J80" s="23"/>
    </row>
    <row r="81" spans="1:10" ht="16" x14ac:dyDescent="0.2">
      <c r="A81" s="63"/>
      <c r="B81" s="75"/>
      <c r="C81" s="66"/>
      <c r="D81" s="66" t="s">
        <v>414</v>
      </c>
      <c r="E81" s="79">
        <v>10000</v>
      </c>
      <c r="F81" s="79">
        <v>0.35</v>
      </c>
      <c r="G81" s="79"/>
      <c r="H81" s="79">
        <f>F81</f>
        <v>0.35</v>
      </c>
      <c r="I81" s="79"/>
      <c r="J81" s="23"/>
    </row>
    <row r="82" spans="1:10" ht="16" x14ac:dyDescent="0.2">
      <c r="A82" s="63"/>
      <c r="B82" s="75"/>
      <c r="C82" s="66"/>
      <c r="D82" s="66"/>
      <c r="E82" s="79"/>
      <c r="F82" s="79"/>
      <c r="G82" s="79"/>
      <c r="H82" s="79"/>
      <c r="I82" s="79"/>
      <c r="J82" s="23"/>
    </row>
    <row r="83" spans="1:10" ht="16" x14ac:dyDescent="0.2">
      <c r="A83" s="63">
        <f>A76+1</f>
        <v>23</v>
      </c>
      <c r="B83" s="75" t="s">
        <v>264</v>
      </c>
      <c r="C83" s="66" t="s">
        <v>58</v>
      </c>
      <c r="D83" s="66" t="s">
        <v>411</v>
      </c>
      <c r="E83" s="79">
        <v>10000</v>
      </c>
      <c r="F83" s="79">
        <v>0</v>
      </c>
      <c r="G83" s="78">
        <f>H83-F83</f>
        <v>8.02</v>
      </c>
      <c r="H83" s="79">
        <v>8.02</v>
      </c>
      <c r="I83" s="79">
        <f>H83</f>
        <v>8.02</v>
      </c>
      <c r="J83" s="23"/>
    </row>
    <row r="84" spans="1:10" ht="16" x14ac:dyDescent="0.2">
      <c r="A84" s="63"/>
      <c r="B84" s="75"/>
      <c r="C84" s="66"/>
      <c r="D84" s="66"/>
      <c r="E84" s="79"/>
      <c r="F84" s="79"/>
      <c r="G84" s="79"/>
      <c r="H84" s="79"/>
      <c r="I84" s="79"/>
      <c r="J84" s="23"/>
    </row>
    <row r="85" spans="1:10" ht="16" x14ac:dyDescent="0.2">
      <c r="A85" s="63">
        <f>A83+1</f>
        <v>24</v>
      </c>
      <c r="B85" s="75" t="s">
        <v>265</v>
      </c>
      <c r="C85" s="66" t="s">
        <v>219</v>
      </c>
      <c r="D85" s="66" t="s">
        <v>411</v>
      </c>
      <c r="E85" s="78">
        <v>50000</v>
      </c>
      <c r="F85" s="78">
        <f>H85-G85</f>
        <v>2.6399999999999997</v>
      </c>
      <c r="G85" s="78">
        <v>0.66</v>
      </c>
      <c r="H85" s="78">
        <v>3.3</v>
      </c>
      <c r="I85" s="78">
        <f>SUM(H85:H86)</f>
        <v>7.8999999999999995</v>
      </c>
      <c r="J85" s="23"/>
    </row>
    <row r="86" spans="1:10" ht="16" x14ac:dyDescent="0.2">
      <c r="A86" s="63"/>
      <c r="B86" s="75"/>
      <c r="C86" s="66"/>
      <c r="D86" s="66" t="s">
        <v>413</v>
      </c>
      <c r="E86" s="79">
        <v>110000</v>
      </c>
      <c r="F86" s="79">
        <v>4.5999999999999996</v>
      </c>
      <c r="G86" s="79"/>
      <c r="H86" s="79">
        <f>F86</f>
        <v>4.5999999999999996</v>
      </c>
      <c r="I86" s="79"/>
      <c r="J86" s="23"/>
    </row>
    <row r="87" spans="1:10" ht="16" x14ac:dyDescent="0.2">
      <c r="A87" s="63"/>
      <c r="B87" s="75"/>
      <c r="C87" s="66"/>
      <c r="D87" s="66"/>
      <c r="E87" s="79"/>
      <c r="F87" s="79"/>
      <c r="G87" s="79"/>
      <c r="H87" s="79"/>
      <c r="I87" s="79"/>
      <c r="J87" s="23"/>
    </row>
    <row r="88" spans="1:10" ht="16" x14ac:dyDescent="0.2">
      <c r="A88" s="63">
        <v>25</v>
      </c>
      <c r="B88" s="75" t="s">
        <v>267</v>
      </c>
      <c r="C88" s="66" t="s">
        <v>17</v>
      </c>
      <c r="D88" s="66" t="s">
        <v>411</v>
      </c>
      <c r="E88" s="78">
        <v>160000</v>
      </c>
      <c r="F88" s="78">
        <f>H88-G88</f>
        <v>46.2</v>
      </c>
      <c r="G88" s="78">
        <v>3.08</v>
      </c>
      <c r="H88" s="78">
        <v>49.28</v>
      </c>
      <c r="I88" s="78">
        <f>SUM(H88:H91)</f>
        <v>100.28999999999999</v>
      </c>
      <c r="J88" s="23"/>
    </row>
    <row r="89" spans="1:10" ht="16" x14ac:dyDescent="0.2">
      <c r="A89" s="63"/>
      <c r="B89" s="75"/>
      <c r="C89" s="66"/>
      <c r="D89" s="66" t="s">
        <v>417</v>
      </c>
      <c r="E89" s="79">
        <v>50000</v>
      </c>
      <c r="F89" s="79">
        <v>33.85</v>
      </c>
      <c r="G89" s="79"/>
      <c r="H89" s="78">
        <f>F89</f>
        <v>33.85</v>
      </c>
      <c r="I89" s="79"/>
      <c r="J89" s="23"/>
    </row>
    <row r="90" spans="1:10" ht="16" x14ac:dyDescent="0.2">
      <c r="A90" s="63"/>
      <c r="B90" s="75"/>
      <c r="C90" s="66"/>
      <c r="D90" s="66" t="s">
        <v>413</v>
      </c>
      <c r="E90" s="79">
        <v>200000</v>
      </c>
      <c r="F90" s="79">
        <v>8.36</v>
      </c>
      <c r="G90" s="79"/>
      <c r="H90" s="79">
        <f>F90</f>
        <v>8.36</v>
      </c>
      <c r="I90" s="79"/>
      <c r="J90" s="23"/>
    </row>
    <row r="91" spans="1:10" ht="16" x14ac:dyDescent="0.2">
      <c r="A91" s="63"/>
      <c r="B91" s="75"/>
      <c r="C91" s="66"/>
      <c r="D91" s="66" t="s">
        <v>418</v>
      </c>
      <c r="E91" s="78">
        <v>200000</v>
      </c>
      <c r="F91" s="79">
        <v>8.8000000000000007</v>
      </c>
      <c r="G91" s="79"/>
      <c r="H91" s="79">
        <f>F91</f>
        <v>8.8000000000000007</v>
      </c>
      <c r="I91" s="79"/>
      <c r="J91" s="23"/>
    </row>
    <row r="92" spans="1:10" ht="16" x14ac:dyDescent="0.2">
      <c r="A92" s="63"/>
      <c r="B92" s="75"/>
      <c r="C92" s="66"/>
      <c r="D92" s="66"/>
      <c r="E92" s="79"/>
      <c r="F92" s="79"/>
      <c r="G92" s="79"/>
      <c r="H92" s="79"/>
      <c r="I92" s="79"/>
      <c r="J92" s="23"/>
    </row>
    <row r="93" spans="1:10" ht="16" x14ac:dyDescent="0.2">
      <c r="A93" s="63">
        <f>A88+1</f>
        <v>26</v>
      </c>
      <c r="B93" s="75" t="s">
        <v>268</v>
      </c>
      <c r="C93" s="85" t="s">
        <v>224</v>
      </c>
      <c r="D93" s="85" t="s">
        <v>411</v>
      </c>
      <c r="E93" s="86">
        <v>200000</v>
      </c>
      <c r="F93" s="86">
        <f>H93-G93</f>
        <v>12.54</v>
      </c>
      <c r="G93" s="78">
        <v>0.66</v>
      </c>
      <c r="H93" s="86">
        <v>13.2</v>
      </c>
      <c r="I93" s="86">
        <f>SUM(H93:H96)</f>
        <v>25.33</v>
      </c>
      <c r="J93" s="23"/>
    </row>
    <row r="94" spans="1:10" ht="16" x14ac:dyDescent="0.2">
      <c r="A94" s="63"/>
      <c r="B94" s="75"/>
      <c r="C94" s="85"/>
      <c r="D94" s="85" t="s">
        <v>412</v>
      </c>
      <c r="E94" s="86">
        <v>10000</v>
      </c>
      <c r="F94" s="86">
        <v>3.42</v>
      </c>
      <c r="G94" s="86"/>
      <c r="H94" s="86">
        <f>F94</f>
        <v>3.42</v>
      </c>
      <c r="I94" s="86"/>
      <c r="J94" s="23"/>
    </row>
    <row r="95" spans="1:10" ht="16" x14ac:dyDescent="0.2">
      <c r="A95" s="63"/>
      <c r="B95" s="75"/>
      <c r="C95" s="85"/>
      <c r="D95" s="85" t="s">
        <v>413</v>
      </c>
      <c r="E95" s="86">
        <v>200000</v>
      </c>
      <c r="F95" s="86">
        <v>8.36</v>
      </c>
      <c r="G95" s="86"/>
      <c r="H95" s="86">
        <f>F95</f>
        <v>8.36</v>
      </c>
      <c r="I95" s="86"/>
      <c r="J95" s="23"/>
    </row>
    <row r="96" spans="1:10" ht="16" x14ac:dyDescent="0.2">
      <c r="A96" s="63"/>
      <c r="B96" s="75"/>
      <c r="C96" s="85"/>
      <c r="D96" s="85" t="s">
        <v>414</v>
      </c>
      <c r="E96" s="86">
        <v>10000</v>
      </c>
      <c r="F96" s="86">
        <v>0.35</v>
      </c>
      <c r="G96" s="86"/>
      <c r="H96" s="86">
        <f>F96</f>
        <v>0.35</v>
      </c>
      <c r="I96" s="86"/>
      <c r="J96" s="23"/>
    </row>
    <row r="97" spans="1:10" ht="16" x14ac:dyDescent="0.2">
      <c r="A97" s="63"/>
      <c r="B97" s="75"/>
      <c r="C97" s="85"/>
      <c r="D97" s="85"/>
      <c r="E97" s="86"/>
      <c r="F97" s="86"/>
      <c r="G97" s="86"/>
      <c r="H97" s="86"/>
      <c r="I97" s="86"/>
      <c r="J97" s="23"/>
    </row>
    <row r="98" spans="1:10" ht="16" x14ac:dyDescent="0.2">
      <c r="A98" s="63">
        <f>A93+1</f>
        <v>27</v>
      </c>
      <c r="B98" s="75" t="s">
        <v>432</v>
      </c>
      <c r="C98" s="66" t="s">
        <v>424</v>
      </c>
      <c r="D98" s="66" t="s">
        <v>411</v>
      </c>
      <c r="E98" s="79">
        <v>10000</v>
      </c>
      <c r="F98" s="79">
        <v>0</v>
      </c>
      <c r="G98" s="78">
        <f>H98-F98</f>
        <v>0.66</v>
      </c>
      <c r="H98" s="79">
        <v>0.66</v>
      </c>
      <c r="I98" s="79">
        <f>SUM(H98:H99)</f>
        <v>4.84</v>
      </c>
      <c r="J98" s="23"/>
    </row>
    <row r="99" spans="1:10" ht="16" x14ac:dyDescent="0.2">
      <c r="A99" s="63"/>
      <c r="B99" s="75"/>
      <c r="C99" s="66"/>
      <c r="D99" s="66" t="s">
        <v>413</v>
      </c>
      <c r="E99" s="79">
        <v>100000</v>
      </c>
      <c r="F99" s="79">
        <v>4.18</v>
      </c>
      <c r="G99" s="79"/>
      <c r="H99" s="79">
        <f>F99</f>
        <v>4.18</v>
      </c>
      <c r="I99" s="79"/>
      <c r="J99" s="23"/>
    </row>
    <row r="100" spans="1:10" ht="16" x14ac:dyDescent="0.2">
      <c r="A100" s="63"/>
      <c r="B100" s="75"/>
      <c r="C100" s="66"/>
      <c r="D100" s="66"/>
      <c r="E100" s="79"/>
      <c r="F100" s="79"/>
      <c r="G100" s="79"/>
      <c r="H100" s="79"/>
      <c r="I100" s="79"/>
      <c r="J100" s="23"/>
    </row>
    <row r="101" spans="1:10" ht="16" x14ac:dyDescent="0.2">
      <c r="A101" s="63">
        <v>28</v>
      </c>
      <c r="B101" s="75" t="s">
        <v>270</v>
      </c>
      <c r="C101" s="66" t="s">
        <v>233</v>
      </c>
      <c r="D101" s="66" t="s">
        <v>411</v>
      </c>
      <c r="E101" s="78">
        <v>10000</v>
      </c>
      <c r="F101" s="78">
        <v>0</v>
      </c>
      <c r="G101" s="78">
        <f>H101-F101</f>
        <v>5.0199999999999996</v>
      </c>
      <c r="H101" s="78">
        <v>5.0199999999999996</v>
      </c>
      <c r="I101" s="78">
        <f>SUM(H101:H104)</f>
        <v>12.969999999999999</v>
      </c>
      <c r="J101" s="211"/>
    </row>
    <row r="102" spans="1:10" ht="16" x14ac:dyDescent="0.2">
      <c r="A102" s="63"/>
      <c r="B102" s="75"/>
      <c r="C102" s="66"/>
      <c r="D102" s="66" t="s">
        <v>412</v>
      </c>
      <c r="E102" s="79">
        <v>10000</v>
      </c>
      <c r="F102" s="79">
        <v>3.42</v>
      </c>
      <c r="G102" s="79"/>
      <c r="H102" s="79">
        <f>F102</f>
        <v>3.42</v>
      </c>
      <c r="I102" s="79"/>
      <c r="J102" s="23"/>
    </row>
    <row r="103" spans="1:10" ht="16" x14ac:dyDescent="0.2">
      <c r="A103" s="63"/>
      <c r="B103" s="75"/>
      <c r="C103" s="66"/>
      <c r="D103" s="66" t="s">
        <v>413</v>
      </c>
      <c r="E103" s="79">
        <v>100000</v>
      </c>
      <c r="F103" s="79">
        <v>4.18</v>
      </c>
      <c r="G103" s="79"/>
      <c r="H103" s="79">
        <f>F103</f>
        <v>4.18</v>
      </c>
      <c r="I103" s="79"/>
      <c r="J103" s="23"/>
    </row>
    <row r="104" spans="1:10" ht="16" x14ac:dyDescent="0.2">
      <c r="A104" s="63"/>
      <c r="B104" s="75"/>
      <c r="C104" s="66"/>
      <c r="D104" s="66" t="s">
        <v>414</v>
      </c>
      <c r="E104" s="79">
        <v>10000</v>
      </c>
      <c r="F104" s="79">
        <v>0.35</v>
      </c>
      <c r="G104" s="79"/>
      <c r="H104" s="79">
        <f>F104</f>
        <v>0.35</v>
      </c>
      <c r="I104" s="79"/>
      <c r="J104" s="23"/>
    </row>
    <row r="105" spans="1:10" ht="16" x14ac:dyDescent="0.2">
      <c r="A105" s="63"/>
      <c r="B105" s="75"/>
      <c r="C105" s="66"/>
      <c r="D105" s="66"/>
      <c r="E105" s="79"/>
      <c r="F105" s="79"/>
      <c r="G105" s="79"/>
      <c r="H105" s="79"/>
      <c r="I105" s="79"/>
      <c r="J105" s="23"/>
    </row>
    <row r="106" spans="1:10" ht="16" x14ac:dyDescent="0.2">
      <c r="A106" s="63">
        <f>A101+1</f>
        <v>29</v>
      </c>
      <c r="B106" s="75" t="s">
        <v>271</v>
      </c>
      <c r="C106" s="66" t="s">
        <v>234</v>
      </c>
      <c r="D106" s="66" t="s">
        <v>411</v>
      </c>
      <c r="E106" s="79">
        <v>10000</v>
      </c>
      <c r="F106" s="79">
        <v>0</v>
      </c>
      <c r="G106" s="78">
        <f>H106-F106</f>
        <v>8.02</v>
      </c>
      <c r="H106" s="79">
        <v>8.02</v>
      </c>
      <c r="I106" s="79">
        <f>H106</f>
        <v>8.02</v>
      </c>
      <c r="J106" s="23"/>
    </row>
    <row r="107" spans="1:10" ht="16" x14ac:dyDescent="0.2">
      <c r="A107" s="63"/>
      <c r="B107" s="170"/>
      <c r="C107" s="44"/>
      <c r="D107" s="44"/>
      <c r="E107" s="165"/>
      <c r="F107" s="171"/>
      <c r="G107" s="79"/>
      <c r="H107" s="79"/>
      <c r="I107" s="79"/>
      <c r="J107" s="23"/>
    </row>
    <row r="108" spans="1:10" ht="16" x14ac:dyDescent="0.2">
      <c r="A108" s="63">
        <f>A106+1</f>
        <v>30</v>
      </c>
      <c r="B108" s="75" t="s">
        <v>329</v>
      </c>
      <c r="C108" s="168" t="s">
        <v>330</v>
      </c>
      <c r="D108" s="168" t="s">
        <v>411</v>
      </c>
      <c r="E108" s="169">
        <v>200000</v>
      </c>
      <c r="F108" s="78">
        <f>H108-G108</f>
        <v>17.29</v>
      </c>
      <c r="G108" s="78">
        <v>0.91</v>
      </c>
      <c r="H108" s="78">
        <v>18.2</v>
      </c>
      <c r="I108" s="78">
        <f>SUM(H108:H113)</f>
        <v>24.640000000000004</v>
      </c>
      <c r="J108" s="23"/>
    </row>
    <row r="109" spans="1:10" ht="16" x14ac:dyDescent="0.2">
      <c r="A109" s="63"/>
      <c r="B109" s="75"/>
      <c r="C109" s="168"/>
      <c r="D109" s="168" t="s">
        <v>417</v>
      </c>
      <c r="E109" s="169">
        <v>10000</v>
      </c>
      <c r="F109" s="78">
        <v>1.81</v>
      </c>
      <c r="G109" s="78"/>
      <c r="H109" s="78">
        <f>F109</f>
        <v>1.81</v>
      </c>
      <c r="I109" s="78"/>
      <c r="J109" s="23"/>
    </row>
    <row r="110" spans="1:10" ht="16" x14ac:dyDescent="0.2">
      <c r="A110" s="63"/>
      <c r="B110" s="75"/>
      <c r="C110" s="168"/>
      <c r="D110" s="168" t="s">
        <v>412</v>
      </c>
      <c r="E110" s="169">
        <v>10000</v>
      </c>
      <c r="F110" s="78">
        <v>3.42</v>
      </c>
      <c r="G110" s="78"/>
      <c r="H110" s="78">
        <f>F110</f>
        <v>3.42</v>
      </c>
      <c r="I110" s="78"/>
      <c r="J110" s="23"/>
    </row>
    <row r="111" spans="1:10" ht="16" x14ac:dyDescent="0.2">
      <c r="A111" s="63"/>
      <c r="B111" s="75"/>
      <c r="C111" s="168"/>
      <c r="D111" s="168" t="s">
        <v>413</v>
      </c>
      <c r="E111" s="169">
        <v>10000</v>
      </c>
      <c r="F111" s="78">
        <v>0.42</v>
      </c>
      <c r="G111" s="78"/>
      <c r="H111" s="78">
        <f>F111</f>
        <v>0.42</v>
      </c>
      <c r="I111" s="78"/>
    </row>
    <row r="112" spans="1:10" ht="16" x14ac:dyDescent="0.2">
      <c r="A112" s="63"/>
      <c r="B112" s="172"/>
      <c r="C112" s="168"/>
      <c r="D112" s="168" t="s">
        <v>418</v>
      </c>
      <c r="E112" s="169">
        <v>10000</v>
      </c>
      <c r="F112" s="166">
        <v>0.44</v>
      </c>
      <c r="G112" s="78"/>
      <c r="H112" s="78">
        <f>F112</f>
        <v>0.44</v>
      </c>
      <c r="I112" s="78"/>
      <c r="J112" s="23"/>
    </row>
    <row r="113" spans="1:10" ht="16" x14ac:dyDescent="0.2">
      <c r="A113" s="63"/>
      <c r="B113" s="172"/>
      <c r="C113" s="168"/>
      <c r="D113" s="168" t="s">
        <v>414</v>
      </c>
      <c r="E113" s="169">
        <v>10000</v>
      </c>
      <c r="F113" s="166">
        <v>0.35</v>
      </c>
      <c r="G113" s="78"/>
      <c r="H113" s="78">
        <f>F113</f>
        <v>0.35</v>
      </c>
      <c r="I113" s="78"/>
      <c r="J113" s="23"/>
    </row>
    <row r="114" spans="1:10" ht="16" x14ac:dyDescent="0.2">
      <c r="A114" s="63"/>
      <c r="B114" s="172"/>
      <c r="C114" s="168"/>
      <c r="D114" s="212"/>
      <c r="E114" s="169"/>
      <c r="F114" s="78"/>
      <c r="G114" s="78"/>
      <c r="H114" s="78"/>
      <c r="I114" s="78"/>
      <c r="J114" s="23"/>
    </row>
    <row r="115" spans="1:10" ht="16" x14ac:dyDescent="0.2">
      <c r="A115" s="63"/>
      <c r="B115" s="172" t="s">
        <v>491</v>
      </c>
      <c r="C115" s="168" t="s">
        <v>490</v>
      </c>
      <c r="D115" s="212" t="s">
        <v>411</v>
      </c>
      <c r="E115" s="169">
        <v>10000</v>
      </c>
      <c r="F115" s="78" t="s">
        <v>492</v>
      </c>
      <c r="G115" s="78">
        <v>3.08</v>
      </c>
      <c r="H115" s="78">
        <f>G115</f>
        <v>3.08</v>
      </c>
      <c r="I115" s="78">
        <f>H115</f>
        <v>3.08</v>
      </c>
      <c r="J115" s="23"/>
    </row>
    <row r="116" spans="1:10" ht="16" x14ac:dyDescent="0.2">
      <c r="A116" s="63"/>
      <c r="B116" s="172"/>
      <c r="C116" s="168"/>
      <c r="D116" s="212"/>
      <c r="E116" s="169"/>
      <c r="F116" s="78"/>
      <c r="G116" s="78"/>
      <c r="H116" s="78"/>
      <c r="I116" s="78"/>
      <c r="J116" s="23"/>
    </row>
    <row r="117" spans="1:10" ht="16" x14ac:dyDescent="0.2">
      <c r="A117" s="63">
        <f>A108+1</f>
        <v>31</v>
      </c>
      <c r="B117" s="75" t="s">
        <v>273</v>
      </c>
      <c r="C117" s="66" t="s">
        <v>25</v>
      </c>
      <c r="D117" s="66" t="s">
        <v>411</v>
      </c>
      <c r="E117" s="79">
        <v>10000</v>
      </c>
      <c r="F117" s="79">
        <v>0</v>
      </c>
      <c r="G117" s="78">
        <f>H117-F117</f>
        <v>3.08</v>
      </c>
      <c r="H117" s="79">
        <v>3.08</v>
      </c>
      <c r="I117" s="79">
        <f>H117</f>
        <v>3.08</v>
      </c>
      <c r="J117" s="23"/>
    </row>
    <row r="118" spans="1:10" ht="16" x14ac:dyDescent="0.2">
      <c r="A118" s="63"/>
      <c r="B118" s="75"/>
      <c r="C118" s="66"/>
      <c r="D118" s="66"/>
      <c r="E118" s="79"/>
      <c r="F118" s="79"/>
      <c r="G118" s="79"/>
      <c r="H118" s="79"/>
      <c r="I118" s="79"/>
      <c r="J118" s="23"/>
    </row>
    <row r="119" spans="1:10" ht="16" x14ac:dyDescent="0.2">
      <c r="A119" s="63">
        <f>A117+1</f>
        <v>32</v>
      </c>
      <c r="B119" s="75" t="s">
        <v>274</v>
      </c>
      <c r="C119" s="66" t="s">
        <v>88</v>
      </c>
      <c r="D119" s="66" t="s">
        <v>411</v>
      </c>
      <c r="E119" s="78">
        <v>250000</v>
      </c>
      <c r="F119" s="78">
        <f>H119-G119</f>
        <v>48.24</v>
      </c>
      <c r="G119" s="78">
        <v>2.0099999999999998</v>
      </c>
      <c r="H119" s="78">
        <v>50.25</v>
      </c>
      <c r="I119" s="78">
        <f>SUM(H119:H124)</f>
        <v>132.88</v>
      </c>
      <c r="J119" s="23"/>
    </row>
    <row r="120" spans="1:10" ht="16" x14ac:dyDescent="0.2">
      <c r="A120" s="63"/>
      <c r="B120" s="75"/>
      <c r="C120" s="66"/>
      <c r="D120" s="66" t="s">
        <v>417</v>
      </c>
      <c r="E120" s="78">
        <v>50000</v>
      </c>
      <c r="F120" s="78">
        <v>57.85</v>
      </c>
      <c r="G120" s="78"/>
      <c r="H120" s="78">
        <f>F120</f>
        <v>57.85</v>
      </c>
      <c r="I120" s="78"/>
      <c r="J120" s="211"/>
    </row>
    <row r="121" spans="1:10" ht="16" x14ac:dyDescent="0.2">
      <c r="A121" s="63"/>
      <c r="B121" s="75"/>
      <c r="C121" s="66"/>
      <c r="D121" s="66" t="s">
        <v>412</v>
      </c>
      <c r="E121" s="78">
        <v>10000</v>
      </c>
      <c r="F121" s="78">
        <v>3.42</v>
      </c>
      <c r="G121" s="78"/>
      <c r="H121" s="78">
        <f>F121</f>
        <v>3.42</v>
      </c>
      <c r="I121" s="78"/>
      <c r="J121" s="23"/>
    </row>
    <row r="122" spans="1:10" ht="16" x14ac:dyDescent="0.2">
      <c r="A122" s="63"/>
      <c r="B122" s="75"/>
      <c r="C122" s="66"/>
      <c r="D122" s="66" t="s">
        <v>413</v>
      </c>
      <c r="E122" s="78">
        <v>250000</v>
      </c>
      <c r="F122" s="78">
        <v>10.45</v>
      </c>
      <c r="G122" s="78"/>
      <c r="H122" s="78">
        <f>F122</f>
        <v>10.45</v>
      </c>
      <c r="I122" s="78"/>
      <c r="J122" s="23"/>
    </row>
    <row r="123" spans="1:10" ht="16" x14ac:dyDescent="0.2">
      <c r="A123" s="63"/>
      <c r="B123" s="75"/>
      <c r="C123" s="66"/>
      <c r="D123" s="66" t="s">
        <v>418</v>
      </c>
      <c r="E123" s="78">
        <v>240000</v>
      </c>
      <c r="F123" s="79">
        <v>10.56</v>
      </c>
      <c r="G123" s="79"/>
      <c r="H123" s="79">
        <f>F123</f>
        <v>10.56</v>
      </c>
      <c r="I123" s="79"/>
      <c r="J123" s="23"/>
    </row>
    <row r="124" spans="1:10" ht="16" x14ac:dyDescent="0.2">
      <c r="A124" s="63"/>
      <c r="B124" s="75"/>
      <c r="C124" s="66"/>
      <c r="D124" s="66" t="s">
        <v>414</v>
      </c>
      <c r="E124" s="79">
        <v>10000</v>
      </c>
      <c r="F124" s="79">
        <v>0.35</v>
      </c>
      <c r="G124" s="79"/>
      <c r="H124" s="79">
        <f>F124</f>
        <v>0.35</v>
      </c>
      <c r="I124" s="79"/>
      <c r="J124" s="23"/>
    </row>
    <row r="125" spans="1:10" ht="16" x14ac:dyDescent="0.2">
      <c r="A125" s="63"/>
      <c r="B125" s="75"/>
      <c r="C125" s="66"/>
      <c r="D125" s="66"/>
      <c r="E125" s="79"/>
      <c r="F125" s="79"/>
      <c r="G125" s="79"/>
      <c r="H125" s="79"/>
      <c r="I125" s="79"/>
      <c r="J125" s="23"/>
    </row>
    <row r="126" spans="1:10" ht="16" x14ac:dyDescent="0.2">
      <c r="A126" s="63">
        <f>A119+1</f>
        <v>33</v>
      </c>
      <c r="B126" s="75" t="s">
        <v>275</v>
      </c>
      <c r="C126" s="66" t="s">
        <v>173</v>
      </c>
      <c r="D126" s="66" t="s">
        <v>411</v>
      </c>
      <c r="E126" s="79">
        <v>10000</v>
      </c>
      <c r="F126" s="79">
        <v>0</v>
      </c>
      <c r="G126" s="78">
        <f>H126-F126</f>
        <v>12.48</v>
      </c>
      <c r="H126" s="79">
        <v>12.48</v>
      </c>
      <c r="I126" s="79">
        <f>SUM(H126:H128)</f>
        <v>24.470000000000002</v>
      </c>
      <c r="J126" s="23"/>
    </row>
    <row r="127" spans="1:10" ht="16" x14ac:dyDescent="0.2">
      <c r="A127" s="63"/>
      <c r="B127" s="75"/>
      <c r="C127" s="66"/>
      <c r="D127" s="66" t="s">
        <v>417</v>
      </c>
      <c r="E127" s="79">
        <v>10000</v>
      </c>
      <c r="F127" s="79">
        <v>11.57</v>
      </c>
      <c r="G127" s="79"/>
      <c r="H127" s="79">
        <f>F127</f>
        <v>11.57</v>
      </c>
      <c r="I127" s="79"/>
      <c r="J127" s="23"/>
    </row>
    <row r="128" spans="1:10" ht="16" x14ac:dyDescent="0.2">
      <c r="A128" s="63"/>
      <c r="B128" s="75"/>
      <c r="C128" s="66"/>
      <c r="D128" s="66" t="s">
        <v>413</v>
      </c>
      <c r="E128" s="78">
        <v>10000</v>
      </c>
      <c r="F128" s="78">
        <v>0.42</v>
      </c>
      <c r="G128" s="78"/>
      <c r="H128" s="78">
        <f>F128</f>
        <v>0.42</v>
      </c>
      <c r="I128" s="78"/>
      <c r="J128" s="23"/>
    </row>
    <row r="129" spans="1:10" ht="16" x14ac:dyDescent="0.2">
      <c r="A129" s="63"/>
      <c r="B129" s="75"/>
      <c r="C129" s="66"/>
      <c r="D129" s="66"/>
      <c r="E129" s="78"/>
      <c r="F129" s="78"/>
      <c r="G129" s="78"/>
      <c r="H129" s="78"/>
      <c r="I129" s="78"/>
      <c r="J129" s="23"/>
    </row>
    <row r="130" spans="1:10" ht="16" x14ac:dyDescent="0.2">
      <c r="A130" s="63">
        <f>A126+1</f>
        <v>34</v>
      </c>
      <c r="B130" s="75" t="s">
        <v>276</v>
      </c>
      <c r="C130" s="66" t="s">
        <v>189</v>
      </c>
      <c r="D130" s="66" t="s">
        <v>411</v>
      </c>
      <c r="E130" s="78">
        <v>100000</v>
      </c>
      <c r="F130" s="78">
        <f>H130-G130</f>
        <v>72.180000000000007</v>
      </c>
      <c r="G130" s="78">
        <v>8.02</v>
      </c>
      <c r="H130" s="78">
        <v>80.2</v>
      </c>
      <c r="I130" s="78">
        <f>SUM(H130:H131)</f>
        <v>84.38</v>
      </c>
      <c r="J130" s="211"/>
    </row>
    <row r="131" spans="1:10" ht="16" x14ac:dyDescent="0.2">
      <c r="A131" s="63"/>
      <c r="B131" s="75"/>
      <c r="C131" s="66"/>
      <c r="D131" s="66" t="s">
        <v>413</v>
      </c>
      <c r="E131" s="79">
        <v>100000</v>
      </c>
      <c r="F131" s="79">
        <v>4.18</v>
      </c>
      <c r="G131" s="79"/>
      <c r="H131" s="79">
        <f>F131</f>
        <v>4.18</v>
      </c>
      <c r="I131" s="79"/>
      <c r="J131" s="23"/>
    </row>
    <row r="132" spans="1:10" ht="16" x14ac:dyDescent="0.2">
      <c r="A132" s="63"/>
      <c r="B132" s="75"/>
      <c r="C132" s="66"/>
      <c r="D132" s="66"/>
      <c r="E132" s="79"/>
      <c r="F132" s="79"/>
      <c r="G132" s="79"/>
      <c r="H132" s="79"/>
      <c r="I132" s="79"/>
      <c r="J132" s="23"/>
    </row>
    <row r="133" spans="1:10" ht="16" x14ac:dyDescent="0.2">
      <c r="A133" s="63">
        <f>A130+1</f>
        <v>35</v>
      </c>
      <c r="B133" s="75" t="s">
        <v>277</v>
      </c>
      <c r="C133" s="66" t="s">
        <v>143</v>
      </c>
      <c r="D133" s="66" t="s">
        <v>411</v>
      </c>
      <c r="E133" s="78">
        <v>10000</v>
      </c>
      <c r="F133" s="78">
        <v>0</v>
      </c>
      <c r="G133" s="78">
        <v>0.66</v>
      </c>
      <c r="H133" s="78">
        <v>0.66</v>
      </c>
      <c r="I133" s="78">
        <f>SUM(H133:H134)</f>
        <v>4.84</v>
      </c>
      <c r="J133" s="211"/>
    </row>
    <row r="134" spans="1:10" ht="16" x14ac:dyDescent="0.2">
      <c r="A134" s="63"/>
      <c r="B134" s="75"/>
      <c r="C134" s="66"/>
      <c r="D134" s="66" t="s">
        <v>413</v>
      </c>
      <c r="E134" s="79">
        <v>100000</v>
      </c>
      <c r="F134" s="79">
        <v>4.18</v>
      </c>
      <c r="G134" s="79"/>
      <c r="H134" s="79">
        <f>F134</f>
        <v>4.18</v>
      </c>
      <c r="I134" s="79"/>
      <c r="J134" s="23"/>
    </row>
    <row r="135" spans="1:10" ht="16" x14ac:dyDescent="0.2">
      <c r="A135" s="63"/>
      <c r="B135" s="75"/>
      <c r="C135" s="66"/>
      <c r="D135" s="66"/>
      <c r="E135" s="79"/>
      <c r="F135" s="79"/>
      <c r="G135" s="79"/>
      <c r="H135" s="79"/>
      <c r="I135" s="79"/>
      <c r="J135" s="23"/>
    </row>
    <row r="136" spans="1:10" ht="16" x14ac:dyDescent="0.2">
      <c r="A136" s="63">
        <f>A133+1</f>
        <v>36</v>
      </c>
      <c r="B136" s="75" t="s">
        <v>278</v>
      </c>
      <c r="C136" s="66" t="s">
        <v>235</v>
      </c>
      <c r="D136" s="66" t="s">
        <v>411</v>
      </c>
      <c r="E136" s="79">
        <v>10000</v>
      </c>
      <c r="F136" s="79">
        <v>0</v>
      </c>
      <c r="G136" s="78">
        <f>H136-F136</f>
        <v>2.0099999999999998</v>
      </c>
      <c r="H136" s="79">
        <v>2.0099999999999998</v>
      </c>
      <c r="I136" s="79">
        <f>SUM(H136:H137)</f>
        <v>6.42</v>
      </c>
      <c r="J136" s="23"/>
    </row>
    <row r="137" spans="1:10" ht="16" x14ac:dyDescent="0.2">
      <c r="A137" s="63"/>
      <c r="B137" s="75"/>
      <c r="C137" s="66"/>
      <c r="D137" s="66" t="s">
        <v>417</v>
      </c>
      <c r="E137" s="79">
        <v>10000</v>
      </c>
      <c r="F137" s="79">
        <v>4.41</v>
      </c>
      <c r="G137" s="79"/>
      <c r="H137" s="79">
        <f>F137</f>
        <v>4.41</v>
      </c>
      <c r="I137" s="79"/>
      <c r="J137" s="23"/>
    </row>
    <row r="138" spans="1:10" ht="16" x14ac:dyDescent="0.2">
      <c r="A138" s="63"/>
      <c r="B138" s="75"/>
      <c r="C138" s="66"/>
      <c r="D138" s="66"/>
      <c r="E138" s="79"/>
      <c r="F138" s="79"/>
      <c r="G138" s="79"/>
      <c r="H138" s="79"/>
      <c r="I138" s="79"/>
      <c r="J138" s="23"/>
    </row>
    <row r="139" spans="1:10" ht="16" x14ac:dyDescent="0.2">
      <c r="A139" s="63">
        <f>A136+1</f>
        <v>37</v>
      </c>
      <c r="B139" s="75" t="s">
        <v>279</v>
      </c>
      <c r="C139" s="66" t="s">
        <v>29</v>
      </c>
      <c r="D139" s="66" t="s">
        <v>411</v>
      </c>
      <c r="E139" s="78">
        <v>10000</v>
      </c>
      <c r="F139" s="78">
        <v>0</v>
      </c>
      <c r="G139" s="78">
        <f>H139-F139</f>
        <v>3.08</v>
      </c>
      <c r="H139" s="78">
        <v>3.08</v>
      </c>
      <c r="I139" s="78">
        <f>SUM(H139:H140)</f>
        <v>3.08</v>
      </c>
      <c r="J139" s="211"/>
    </row>
    <row r="140" spans="1:10" ht="16" x14ac:dyDescent="0.2">
      <c r="A140" s="63"/>
      <c r="B140" s="75"/>
      <c r="C140" s="66"/>
      <c r="D140" s="66"/>
      <c r="E140" s="78"/>
      <c r="F140" s="78"/>
      <c r="G140" s="78"/>
      <c r="H140" s="78"/>
      <c r="I140" s="78"/>
      <c r="J140" s="23"/>
    </row>
    <row r="141" spans="1:10" ht="16" x14ac:dyDescent="0.2">
      <c r="A141" s="63"/>
      <c r="B141" s="75"/>
      <c r="C141" s="66"/>
      <c r="D141" s="66"/>
      <c r="E141" s="79"/>
      <c r="F141" s="79"/>
      <c r="G141" s="79"/>
      <c r="H141" s="79"/>
      <c r="I141" s="79"/>
      <c r="J141" s="23"/>
    </row>
    <row r="142" spans="1:10" ht="16" x14ac:dyDescent="0.2">
      <c r="A142" s="63">
        <f>A139+1</f>
        <v>38</v>
      </c>
      <c r="B142" s="75" t="s">
        <v>280</v>
      </c>
      <c r="C142" s="66" t="s">
        <v>201</v>
      </c>
      <c r="D142" s="66" t="s">
        <v>411</v>
      </c>
      <c r="E142" s="79">
        <v>10000</v>
      </c>
      <c r="F142" s="79">
        <v>0</v>
      </c>
      <c r="G142" s="78">
        <f>H142-F142</f>
        <v>1.26</v>
      </c>
      <c r="H142" s="79">
        <v>1.26</v>
      </c>
      <c r="I142" s="79">
        <f>SUM(H142:H147)</f>
        <v>25.18</v>
      </c>
      <c r="J142" s="23"/>
    </row>
    <row r="143" spans="1:10" ht="16" x14ac:dyDescent="0.2">
      <c r="A143" s="63"/>
      <c r="B143" s="75"/>
      <c r="C143" s="66"/>
      <c r="D143" s="173" t="s">
        <v>417</v>
      </c>
      <c r="E143" s="79">
        <v>10000</v>
      </c>
      <c r="F143" s="79">
        <v>11.57</v>
      </c>
      <c r="G143" s="79"/>
      <c r="H143" s="79">
        <f>F143</f>
        <v>11.57</v>
      </c>
      <c r="I143" s="79"/>
      <c r="J143" s="23"/>
    </row>
    <row r="144" spans="1:10" ht="16" x14ac:dyDescent="0.2">
      <c r="A144" s="63"/>
      <c r="B144" s="75"/>
      <c r="C144" s="66"/>
      <c r="D144" s="173" t="s">
        <v>412</v>
      </c>
      <c r="E144" s="79">
        <v>10000</v>
      </c>
      <c r="F144" s="79">
        <v>3.42</v>
      </c>
      <c r="G144" s="79"/>
      <c r="H144" s="79">
        <f>F144</f>
        <v>3.42</v>
      </c>
      <c r="I144" s="79"/>
      <c r="J144" s="23"/>
    </row>
    <row r="145" spans="1:15" ht="16" x14ac:dyDescent="0.2">
      <c r="A145" s="63"/>
      <c r="B145" s="75"/>
      <c r="C145" s="66"/>
      <c r="D145" s="173" t="s">
        <v>413</v>
      </c>
      <c r="E145" s="79">
        <v>100000</v>
      </c>
      <c r="F145" s="79">
        <v>4.18</v>
      </c>
      <c r="G145" s="79"/>
      <c r="H145" s="79">
        <f>F145</f>
        <v>4.18</v>
      </c>
      <c r="I145" s="79"/>
      <c r="J145" s="23"/>
    </row>
    <row r="146" spans="1:15" ht="16" x14ac:dyDescent="0.2">
      <c r="A146" s="63"/>
      <c r="B146" s="75"/>
      <c r="C146" s="66"/>
      <c r="D146" s="173" t="s">
        <v>418</v>
      </c>
      <c r="E146" s="78">
        <v>100000</v>
      </c>
      <c r="F146" s="79">
        <v>4.4000000000000004</v>
      </c>
      <c r="G146" s="79"/>
      <c r="H146" s="79">
        <f>F146</f>
        <v>4.4000000000000004</v>
      </c>
      <c r="I146" s="79"/>
      <c r="J146" s="23"/>
    </row>
    <row r="147" spans="1:15" ht="16" x14ac:dyDescent="0.2">
      <c r="A147" s="63"/>
      <c r="B147" s="75"/>
      <c r="C147" s="66"/>
      <c r="D147" s="173" t="s">
        <v>414</v>
      </c>
      <c r="E147" s="79">
        <v>10000</v>
      </c>
      <c r="F147" s="79">
        <v>0.35</v>
      </c>
      <c r="G147" s="79"/>
      <c r="H147" s="79">
        <f>F147</f>
        <v>0.35</v>
      </c>
      <c r="I147" s="79"/>
      <c r="J147" s="23"/>
    </row>
    <row r="148" spans="1:15" ht="16" x14ac:dyDescent="0.2">
      <c r="A148" s="63"/>
      <c r="B148" s="75"/>
      <c r="C148" s="66"/>
      <c r="D148" s="66"/>
      <c r="E148" s="79"/>
      <c r="F148" s="79"/>
      <c r="G148" s="79"/>
      <c r="H148" s="79"/>
      <c r="I148" s="79"/>
      <c r="J148" s="23"/>
    </row>
    <row r="149" spans="1:15" ht="16" x14ac:dyDescent="0.2">
      <c r="A149" s="63">
        <v>39</v>
      </c>
      <c r="B149" s="75" t="s">
        <v>282</v>
      </c>
      <c r="C149" s="85" t="s">
        <v>226</v>
      </c>
      <c r="D149" s="85" t="s">
        <v>411</v>
      </c>
      <c r="E149" s="86">
        <v>10000</v>
      </c>
      <c r="F149" s="86">
        <v>0</v>
      </c>
      <c r="G149" s="78">
        <f>H149-F149</f>
        <v>0.66</v>
      </c>
      <c r="H149" s="86">
        <v>0.66</v>
      </c>
      <c r="I149" s="86">
        <f>SUM(H149:H150)</f>
        <v>0.66</v>
      </c>
      <c r="J149" s="23"/>
    </row>
    <row r="150" spans="1:15" ht="16" x14ac:dyDescent="0.2">
      <c r="A150" s="63"/>
      <c r="B150" s="75"/>
      <c r="C150" s="85"/>
      <c r="D150" s="85"/>
      <c r="E150" s="86"/>
      <c r="F150" s="86"/>
      <c r="G150" s="86"/>
      <c r="H150" s="86"/>
      <c r="I150" s="86"/>
      <c r="J150" s="23"/>
    </row>
    <row r="151" spans="1:15" ht="16" x14ac:dyDescent="0.2">
      <c r="A151" s="63"/>
      <c r="B151" s="75"/>
      <c r="C151" s="85"/>
      <c r="D151" s="85"/>
      <c r="E151" s="86"/>
      <c r="F151" s="86"/>
      <c r="G151" s="86"/>
      <c r="H151" s="86"/>
      <c r="I151" s="86"/>
      <c r="J151" s="23"/>
    </row>
    <row r="152" spans="1:15" ht="16" x14ac:dyDescent="0.2">
      <c r="A152" s="63">
        <f>A149+1</f>
        <v>40</v>
      </c>
      <c r="B152" s="75" t="s">
        <v>331</v>
      </c>
      <c r="C152" s="168" t="s">
        <v>332</v>
      </c>
      <c r="D152" s="168" t="s">
        <v>411</v>
      </c>
      <c r="E152" s="169">
        <v>250000</v>
      </c>
      <c r="F152" s="86">
        <v>15.84</v>
      </c>
      <c r="G152" s="78">
        <f>H152-F152</f>
        <v>0.66000000000000014</v>
      </c>
      <c r="H152" s="86">
        <v>16.5</v>
      </c>
      <c r="I152" s="86">
        <f>SUM(H152:H153)</f>
        <v>26.95</v>
      </c>
      <c r="J152" s="23"/>
      <c r="M152" s="13"/>
      <c r="N152" s="42"/>
      <c r="O152" s="45"/>
    </row>
    <row r="153" spans="1:15" ht="16" x14ac:dyDescent="0.2">
      <c r="A153" s="63"/>
      <c r="B153" s="75"/>
      <c r="C153" s="168"/>
      <c r="D153" s="168" t="s">
        <v>413</v>
      </c>
      <c r="E153" s="169">
        <v>250000</v>
      </c>
      <c r="F153" s="86">
        <v>10.45</v>
      </c>
      <c r="G153" s="86"/>
      <c r="H153" s="86">
        <f>F153</f>
        <v>10.45</v>
      </c>
      <c r="I153" s="86"/>
      <c r="J153" s="23"/>
      <c r="M153" s="13"/>
      <c r="N153" s="42"/>
      <c r="O153" s="45"/>
    </row>
    <row r="154" spans="1:15" ht="16" x14ac:dyDescent="0.2">
      <c r="A154" s="63"/>
      <c r="B154" s="75"/>
      <c r="C154" s="168"/>
      <c r="D154" s="168"/>
      <c r="E154" s="169"/>
      <c r="F154" s="86"/>
      <c r="G154" s="86"/>
      <c r="H154" s="86"/>
      <c r="I154" s="86"/>
      <c r="J154" s="23"/>
      <c r="M154" s="13"/>
      <c r="N154" s="42"/>
      <c r="O154" s="45"/>
    </row>
    <row r="155" spans="1:15" ht="16" x14ac:dyDescent="0.2">
      <c r="A155" s="63">
        <f>A152+1</f>
        <v>41</v>
      </c>
      <c r="B155" s="75" t="s">
        <v>283</v>
      </c>
      <c r="C155" s="66" t="s">
        <v>71</v>
      </c>
      <c r="D155" s="66" t="s">
        <v>411</v>
      </c>
      <c r="E155" s="79">
        <v>50000</v>
      </c>
      <c r="F155" s="79">
        <v>8.0399999999999991</v>
      </c>
      <c r="G155" s="78">
        <f>H155-F155</f>
        <v>2.0100000000000016</v>
      </c>
      <c r="H155" s="79">
        <v>10.050000000000001</v>
      </c>
      <c r="I155" s="79">
        <f>SUM(H155:H158)</f>
        <v>25</v>
      </c>
      <c r="J155" s="23"/>
    </row>
    <row r="156" spans="1:15" ht="16" x14ac:dyDescent="0.2">
      <c r="A156" s="63"/>
      <c r="B156" s="75"/>
      <c r="C156" s="66"/>
      <c r="D156" s="66" t="s">
        <v>417</v>
      </c>
      <c r="E156" s="79">
        <v>30000</v>
      </c>
      <c r="F156" s="79">
        <v>13.23</v>
      </c>
      <c r="G156" s="79"/>
      <c r="H156" s="79">
        <f>F156</f>
        <v>13.23</v>
      </c>
      <c r="I156" s="79"/>
      <c r="J156" s="23"/>
    </row>
    <row r="157" spans="1:15" ht="16" x14ac:dyDescent="0.2">
      <c r="A157" s="63"/>
      <c r="B157" s="75"/>
      <c r="C157" s="66"/>
      <c r="D157" s="66" t="s">
        <v>413</v>
      </c>
      <c r="E157" s="79">
        <v>20000</v>
      </c>
      <c r="F157" s="79">
        <v>0.84</v>
      </c>
      <c r="G157" s="79"/>
      <c r="H157" s="79">
        <f>F157</f>
        <v>0.84</v>
      </c>
      <c r="I157" s="79"/>
      <c r="J157" s="23"/>
    </row>
    <row r="158" spans="1:15" ht="16" x14ac:dyDescent="0.2">
      <c r="A158" s="63"/>
      <c r="B158" s="75"/>
      <c r="C158" s="66"/>
      <c r="D158" s="66" t="s">
        <v>418</v>
      </c>
      <c r="E158" s="79">
        <v>20000</v>
      </c>
      <c r="F158" s="79">
        <v>0.88</v>
      </c>
      <c r="G158" s="79"/>
      <c r="H158" s="79">
        <f>F158</f>
        <v>0.88</v>
      </c>
      <c r="I158" s="79"/>
      <c r="J158" s="23"/>
    </row>
    <row r="159" spans="1:15" ht="16" x14ac:dyDescent="0.2">
      <c r="A159" s="63"/>
      <c r="B159" s="75"/>
      <c r="C159" s="66"/>
      <c r="D159" s="66"/>
      <c r="E159" s="79"/>
      <c r="F159" s="79"/>
      <c r="G159" s="79"/>
      <c r="H159" s="79"/>
      <c r="I159" s="79"/>
      <c r="J159" s="23"/>
    </row>
    <row r="160" spans="1:15" ht="16" x14ac:dyDescent="0.2">
      <c r="A160" s="63">
        <f>A155+1</f>
        <v>42</v>
      </c>
      <c r="B160" s="75" t="s">
        <v>284</v>
      </c>
      <c r="C160" s="66" t="s">
        <v>131</v>
      </c>
      <c r="D160" s="66" t="s">
        <v>411</v>
      </c>
      <c r="E160" s="79">
        <v>10000</v>
      </c>
      <c r="F160" s="79">
        <v>0</v>
      </c>
      <c r="G160" s="78">
        <f>H160-F160</f>
        <v>3.08</v>
      </c>
      <c r="H160" s="79">
        <v>3.08</v>
      </c>
      <c r="I160" s="79">
        <f>SUM(H160:H163)</f>
        <v>15.78</v>
      </c>
      <c r="J160" s="23"/>
    </row>
    <row r="161" spans="1:10" ht="16" x14ac:dyDescent="0.2">
      <c r="A161" s="63"/>
      <c r="B161" s="75"/>
      <c r="C161" s="66"/>
      <c r="D161" s="173" t="s">
        <v>417</v>
      </c>
      <c r="E161" s="79">
        <v>10000</v>
      </c>
      <c r="F161" s="79">
        <v>4.41</v>
      </c>
      <c r="G161" s="79"/>
      <c r="H161" s="79">
        <f>F161</f>
        <v>4.41</v>
      </c>
      <c r="I161" s="79"/>
      <c r="J161" s="23"/>
    </row>
    <row r="162" spans="1:10" ht="16" x14ac:dyDescent="0.2">
      <c r="A162" s="63"/>
      <c r="B162" s="75"/>
      <c r="C162" s="66"/>
      <c r="D162" s="173" t="s">
        <v>413</v>
      </c>
      <c r="E162" s="79">
        <v>190000</v>
      </c>
      <c r="F162" s="79">
        <v>7.94</v>
      </c>
      <c r="G162" s="79"/>
      <c r="H162" s="79">
        <f>F162</f>
        <v>7.94</v>
      </c>
      <c r="I162" s="79"/>
      <c r="J162" s="23"/>
    </row>
    <row r="163" spans="1:10" ht="16" x14ac:dyDescent="0.2">
      <c r="A163" s="63"/>
      <c r="B163" s="75"/>
      <c r="C163" s="66"/>
      <c r="D163" s="173" t="s">
        <v>414</v>
      </c>
      <c r="E163" s="78">
        <v>10000</v>
      </c>
      <c r="F163" s="78">
        <v>0.35</v>
      </c>
      <c r="G163" s="78"/>
      <c r="H163" s="78">
        <f>F163</f>
        <v>0.35</v>
      </c>
      <c r="I163" s="78"/>
      <c r="J163" s="23"/>
    </row>
    <row r="164" spans="1:10" ht="16" x14ac:dyDescent="0.2">
      <c r="A164" s="63"/>
      <c r="B164" s="75"/>
      <c r="C164" s="66"/>
      <c r="D164" s="66"/>
      <c r="E164" s="79"/>
      <c r="F164" s="79"/>
      <c r="G164" s="79"/>
      <c r="H164" s="79"/>
      <c r="I164" s="79"/>
      <c r="J164" s="23"/>
    </row>
    <row r="165" spans="1:10" ht="16" x14ac:dyDescent="0.2">
      <c r="A165" s="63">
        <f>A160+1</f>
        <v>43</v>
      </c>
      <c r="B165" s="75" t="s">
        <v>285</v>
      </c>
      <c r="C165" s="85" t="s">
        <v>227</v>
      </c>
      <c r="D165" s="66" t="s">
        <v>411</v>
      </c>
      <c r="E165" s="86">
        <v>10000</v>
      </c>
      <c r="F165" s="86">
        <v>0</v>
      </c>
      <c r="G165" s="78">
        <f>H165-F165</f>
        <v>2.0099999999999998</v>
      </c>
      <c r="H165" s="86">
        <v>2.0099999999999998</v>
      </c>
      <c r="I165" s="86">
        <f>SUM(H165:H169)</f>
        <v>21.22</v>
      </c>
      <c r="J165" s="23"/>
    </row>
    <row r="166" spans="1:10" ht="16" x14ac:dyDescent="0.2">
      <c r="A166" s="63"/>
      <c r="B166" s="75"/>
      <c r="C166" s="85"/>
      <c r="D166" s="173" t="s">
        <v>412</v>
      </c>
      <c r="E166" s="86">
        <v>10000</v>
      </c>
      <c r="F166" s="86">
        <v>3.42</v>
      </c>
      <c r="G166" s="86"/>
      <c r="H166" s="86">
        <f>F166</f>
        <v>3.42</v>
      </c>
      <c r="I166" s="86"/>
      <c r="J166" s="23"/>
    </row>
    <row r="167" spans="1:10" ht="16" x14ac:dyDescent="0.2">
      <c r="A167" s="63"/>
      <c r="B167" s="75"/>
      <c r="C167" s="85"/>
      <c r="D167" s="173" t="s">
        <v>413</v>
      </c>
      <c r="E167" s="86">
        <v>180000</v>
      </c>
      <c r="F167" s="86">
        <v>7.52</v>
      </c>
      <c r="G167" s="86"/>
      <c r="H167" s="86">
        <f>F167</f>
        <v>7.52</v>
      </c>
      <c r="I167" s="86"/>
      <c r="J167" s="23"/>
    </row>
    <row r="168" spans="1:10" ht="16" x14ac:dyDescent="0.2">
      <c r="A168" s="63"/>
      <c r="B168" s="75"/>
      <c r="C168" s="85"/>
      <c r="D168" s="173" t="s">
        <v>418</v>
      </c>
      <c r="E168" s="86">
        <v>180000</v>
      </c>
      <c r="F168" s="86">
        <v>7.92</v>
      </c>
      <c r="G168" s="86"/>
      <c r="H168" s="86">
        <f>F168</f>
        <v>7.92</v>
      </c>
      <c r="I168" s="86"/>
      <c r="J168" s="23"/>
    </row>
    <row r="169" spans="1:10" ht="16" x14ac:dyDescent="0.2">
      <c r="A169" s="63"/>
      <c r="B169" s="75"/>
      <c r="C169" s="85"/>
      <c r="D169" s="173" t="s">
        <v>414</v>
      </c>
      <c r="E169" s="86">
        <v>10000</v>
      </c>
      <c r="F169" s="86">
        <v>0.35</v>
      </c>
      <c r="G169" s="86"/>
      <c r="H169" s="86">
        <f>F169</f>
        <v>0.35</v>
      </c>
      <c r="I169" s="86"/>
      <c r="J169" s="23"/>
    </row>
    <row r="170" spans="1:10" ht="16" x14ac:dyDescent="0.2">
      <c r="A170" s="63"/>
      <c r="B170" s="75"/>
      <c r="C170" s="85"/>
      <c r="D170" s="85"/>
      <c r="E170" s="86"/>
      <c r="F170" s="86"/>
      <c r="G170" s="86"/>
      <c r="H170" s="86"/>
      <c r="I170" s="86"/>
      <c r="J170" s="23"/>
    </row>
    <row r="171" spans="1:10" ht="16" x14ac:dyDescent="0.2">
      <c r="A171" s="63">
        <f>A165+1</f>
        <v>44</v>
      </c>
      <c r="B171" s="75" t="s">
        <v>286</v>
      </c>
      <c r="C171" s="66" t="s">
        <v>70</v>
      </c>
      <c r="D171" s="66" t="s">
        <v>411</v>
      </c>
      <c r="E171" s="79">
        <v>10000</v>
      </c>
      <c r="F171" s="79">
        <v>0</v>
      </c>
      <c r="G171" s="78">
        <f>H171-F171</f>
        <v>2.0099999999999998</v>
      </c>
      <c r="H171" s="79">
        <v>2.0099999999999998</v>
      </c>
      <c r="I171" s="79">
        <f>SUM(H171:H176)</f>
        <v>17.190000000000001</v>
      </c>
      <c r="J171" s="23"/>
    </row>
    <row r="172" spans="1:10" ht="16" x14ac:dyDescent="0.2">
      <c r="A172" s="63"/>
      <c r="B172" s="75"/>
      <c r="C172" s="66"/>
      <c r="D172" s="173" t="s">
        <v>417</v>
      </c>
      <c r="E172" s="79">
        <v>10000</v>
      </c>
      <c r="F172" s="79">
        <v>2.83</v>
      </c>
      <c r="G172" s="79"/>
      <c r="H172" s="79">
        <f>F172</f>
        <v>2.83</v>
      </c>
      <c r="I172" s="79"/>
      <c r="J172" s="23"/>
    </row>
    <row r="173" spans="1:10" ht="16" x14ac:dyDescent="0.2">
      <c r="A173" s="63"/>
      <c r="B173" s="75"/>
      <c r="C173" s="66"/>
      <c r="D173" s="173" t="s">
        <v>412</v>
      </c>
      <c r="E173" s="79">
        <v>10000</v>
      </c>
      <c r="F173" s="79">
        <v>3.42</v>
      </c>
      <c r="G173" s="79"/>
      <c r="H173" s="79">
        <f>F173</f>
        <v>3.42</v>
      </c>
      <c r="I173" s="79"/>
      <c r="J173" s="23"/>
    </row>
    <row r="174" spans="1:10" ht="16" x14ac:dyDescent="0.2">
      <c r="A174" s="63"/>
      <c r="B174" s="75"/>
      <c r="C174" s="66"/>
      <c r="D174" s="173" t="s">
        <v>413</v>
      </c>
      <c r="E174" s="79">
        <v>100000</v>
      </c>
      <c r="F174" s="79">
        <v>4.18</v>
      </c>
      <c r="G174" s="79"/>
      <c r="H174" s="79">
        <f>F174</f>
        <v>4.18</v>
      </c>
      <c r="I174" s="79"/>
      <c r="J174" s="23"/>
    </row>
    <row r="175" spans="1:10" ht="16" x14ac:dyDescent="0.2">
      <c r="A175" s="63"/>
      <c r="B175" s="75"/>
      <c r="C175" s="66"/>
      <c r="D175" s="173" t="s">
        <v>418</v>
      </c>
      <c r="E175" s="78">
        <v>100000</v>
      </c>
      <c r="F175" s="79">
        <v>4.4000000000000004</v>
      </c>
      <c r="G175" s="79"/>
      <c r="H175" s="79">
        <f>F175</f>
        <v>4.4000000000000004</v>
      </c>
      <c r="I175" s="79"/>
      <c r="J175" s="23"/>
    </row>
    <row r="176" spans="1:10" ht="16" x14ac:dyDescent="0.2">
      <c r="A176" s="63"/>
      <c r="B176" s="75"/>
      <c r="C176" s="66"/>
      <c r="D176" s="173" t="s">
        <v>414</v>
      </c>
      <c r="E176" s="79">
        <v>10000</v>
      </c>
      <c r="F176" s="79">
        <v>0.35</v>
      </c>
      <c r="G176" s="79"/>
      <c r="H176" s="79">
        <f>F176</f>
        <v>0.35</v>
      </c>
      <c r="I176" s="79"/>
      <c r="J176" s="23"/>
    </row>
    <row r="177" spans="1:10" ht="16" x14ac:dyDescent="0.2">
      <c r="A177" s="63"/>
      <c r="B177" s="75"/>
      <c r="C177" s="66"/>
      <c r="D177" s="66"/>
      <c r="E177" s="79"/>
      <c r="F177" s="79"/>
      <c r="G177" s="79"/>
      <c r="H177" s="79"/>
      <c r="I177" s="79"/>
      <c r="J177" s="23"/>
    </row>
    <row r="178" spans="1:10" ht="16" x14ac:dyDescent="0.2">
      <c r="A178" s="63">
        <f>A171+1</f>
        <v>45</v>
      </c>
      <c r="B178" s="75" t="s">
        <v>375</v>
      </c>
      <c r="C178" s="66" t="s">
        <v>34</v>
      </c>
      <c r="D178" s="66" t="s">
        <v>411</v>
      </c>
      <c r="E178" s="78">
        <v>10000</v>
      </c>
      <c r="F178" s="78">
        <v>0</v>
      </c>
      <c r="G178" s="78">
        <f>H178-F178</f>
        <v>3.08</v>
      </c>
      <c r="H178" s="78">
        <v>3.08</v>
      </c>
      <c r="I178" s="78">
        <f>H178</f>
        <v>3.08</v>
      </c>
      <c r="J178" s="211"/>
    </row>
    <row r="179" spans="1:10" ht="16" x14ac:dyDescent="0.2">
      <c r="A179" s="63"/>
      <c r="B179" s="75"/>
      <c r="C179" s="66"/>
      <c r="D179" s="66"/>
      <c r="E179" s="78"/>
      <c r="F179" s="78"/>
      <c r="G179" s="78"/>
      <c r="H179" s="78"/>
      <c r="I179" s="78"/>
      <c r="J179" s="23"/>
    </row>
    <row r="180" spans="1:10" ht="16" x14ac:dyDescent="0.2">
      <c r="A180" s="63">
        <f>A178+1</f>
        <v>46</v>
      </c>
      <c r="B180" s="75" t="s">
        <v>287</v>
      </c>
      <c r="C180" s="70" t="s">
        <v>214</v>
      </c>
      <c r="D180" s="70" t="s">
        <v>411</v>
      </c>
      <c r="E180" s="130">
        <v>10000</v>
      </c>
      <c r="F180" s="130">
        <v>0</v>
      </c>
      <c r="G180" s="78">
        <f>H180-F180</f>
        <v>3.08</v>
      </c>
      <c r="H180" s="130">
        <v>3.08</v>
      </c>
      <c r="I180" s="130">
        <f>H180</f>
        <v>3.08</v>
      </c>
      <c r="J180" s="211"/>
    </row>
    <row r="181" spans="1:10" ht="16" x14ac:dyDescent="0.2">
      <c r="A181" s="63"/>
      <c r="B181" s="75"/>
      <c r="C181" s="70"/>
      <c r="D181" s="70"/>
      <c r="E181" s="130"/>
      <c r="F181" s="130"/>
      <c r="G181" s="130"/>
      <c r="H181" s="130"/>
      <c r="I181" s="130"/>
      <c r="J181" s="23"/>
    </row>
    <row r="182" spans="1:10" ht="16" x14ac:dyDescent="0.2">
      <c r="A182" s="63">
        <f>A180+1</f>
        <v>47</v>
      </c>
      <c r="B182" s="75" t="s">
        <v>288</v>
      </c>
      <c r="C182" s="66" t="s">
        <v>132</v>
      </c>
      <c r="D182" s="66" t="s">
        <v>411</v>
      </c>
      <c r="E182" s="78">
        <v>190000</v>
      </c>
      <c r="F182" s="78">
        <v>11.88</v>
      </c>
      <c r="G182" s="78">
        <f>H182-F182</f>
        <v>0.65999999999999837</v>
      </c>
      <c r="H182" s="78">
        <v>12.54</v>
      </c>
      <c r="I182" s="78">
        <f>SUM(H182:H187)</f>
        <v>33.94</v>
      </c>
      <c r="J182" s="23"/>
    </row>
    <row r="183" spans="1:10" ht="16" x14ac:dyDescent="0.2">
      <c r="A183" s="63"/>
      <c r="B183" s="75"/>
      <c r="C183" s="66"/>
      <c r="D183" s="173" t="s">
        <v>417</v>
      </c>
      <c r="E183" s="78">
        <v>50000</v>
      </c>
      <c r="F183" s="78">
        <v>9.0500000000000007</v>
      </c>
      <c r="G183" s="78"/>
      <c r="H183" s="78">
        <f>F183</f>
        <v>9.0500000000000007</v>
      </c>
      <c r="I183" s="78"/>
      <c r="J183" s="23"/>
    </row>
    <row r="184" spans="1:10" ht="16" x14ac:dyDescent="0.2">
      <c r="A184" s="63"/>
      <c r="B184" s="75"/>
      <c r="C184" s="66"/>
      <c r="D184" s="173" t="s">
        <v>412</v>
      </c>
      <c r="E184" s="78">
        <v>10000</v>
      </c>
      <c r="F184" s="78">
        <v>3.42</v>
      </c>
      <c r="G184" s="78"/>
      <c r="H184" s="78">
        <f>F184</f>
        <v>3.42</v>
      </c>
      <c r="I184" s="78"/>
      <c r="J184" s="23"/>
    </row>
    <row r="185" spans="1:10" ht="16" x14ac:dyDescent="0.2">
      <c r="A185" s="63"/>
      <c r="B185" s="75"/>
      <c r="C185" s="66"/>
      <c r="D185" s="173" t="s">
        <v>413</v>
      </c>
      <c r="E185" s="78">
        <v>100000</v>
      </c>
      <c r="F185" s="78">
        <v>4.18</v>
      </c>
      <c r="G185" s="78"/>
      <c r="H185" s="78">
        <f>F185</f>
        <v>4.18</v>
      </c>
      <c r="I185" s="78"/>
      <c r="J185" s="23"/>
    </row>
    <row r="186" spans="1:10" ht="16" x14ac:dyDescent="0.2">
      <c r="A186" s="63"/>
      <c r="B186" s="75"/>
      <c r="C186" s="66"/>
      <c r="D186" s="173" t="s">
        <v>418</v>
      </c>
      <c r="E186" s="78">
        <v>100000</v>
      </c>
      <c r="F186" s="78">
        <v>4.4000000000000004</v>
      </c>
      <c r="G186" s="78"/>
      <c r="H186" s="78">
        <f>F186</f>
        <v>4.4000000000000004</v>
      </c>
      <c r="I186" s="78"/>
      <c r="J186" s="23"/>
    </row>
    <row r="187" spans="1:10" ht="16" x14ac:dyDescent="0.2">
      <c r="A187" s="63"/>
      <c r="B187" s="75"/>
      <c r="C187" s="66"/>
      <c r="D187" s="173" t="s">
        <v>414</v>
      </c>
      <c r="E187" s="78">
        <v>10000</v>
      </c>
      <c r="F187" s="78">
        <v>0.35</v>
      </c>
      <c r="G187" s="78"/>
      <c r="H187" s="78">
        <f>F187</f>
        <v>0.35</v>
      </c>
      <c r="I187" s="78"/>
      <c r="J187" s="23"/>
    </row>
    <row r="188" spans="1:10" ht="16" x14ac:dyDescent="0.2">
      <c r="A188" s="63"/>
      <c r="B188" s="75"/>
      <c r="C188" s="66"/>
      <c r="D188" s="66"/>
      <c r="E188" s="78"/>
      <c r="F188" s="78"/>
      <c r="G188" s="78"/>
      <c r="H188" s="78"/>
      <c r="I188" s="78"/>
      <c r="J188" s="23"/>
    </row>
    <row r="189" spans="1:10" ht="16" x14ac:dyDescent="0.2">
      <c r="A189" s="63">
        <f>A182+1</f>
        <v>48</v>
      </c>
      <c r="B189" s="75" t="s">
        <v>289</v>
      </c>
      <c r="C189" s="66" t="s">
        <v>133</v>
      </c>
      <c r="D189" s="66" t="s">
        <v>411</v>
      </c>
      <c r="E189" s="78">
        <v>150000</v>
      </c>
      <c r="F189" s="78">
        <f>H189-G189</f>
        <v>17.639999999999997</v>
      </c>
      <c r="G189" s="78">
        <v>1.26</v>
      </c>
      <c r="H189" s="78">
        <v>18.899999999999999</v>
      </c>
      <c r="I189" s="78">
        <f>SUM(H189:H194)</f>
        <v>80.559999999999988</v>
      </c>
      <c r="J189" s="211"/>
    </row>
    <row r="190" spans="1:10" ht="16" x14ac:dyDescent="0.2">
      <c r="A190" s="63"/>
      <c r="B190" s="75"/>
      <c r="C190" s="66"/>
      <c r="D190" s="173" t="s">
        <v>417</v>
      </c>
      <c r="E190" s="78">
        <v>150000</v>
      </c>
      <c r="F190" s="78">
        <v>42.45</v>
      </c>
      <c r="G190" s="78"/>
      <c r="H190" s="78">
        <f>F190</f>
        <v>42.45</v>
      </c>
      <c r="I190" s="78"/>
      <c r="J190" s="23"/>
    </row>
    <row r="191" spans="1:10" ht="16" x14ac:dyDescent="0.2">
      <c r="A191" s="63"/>
      <c r="B191" s="75"/>
      <c r="C191" s="66"/>
      <c r="D191" s="173" t="s">
        <v>412</v>
      </c>
      <c r="E191" s="78">
        <v>10000</v>
      </c>
      <c r="F191" s="78">
        <v>3.42</v>
      </c>
      <c r="G191" s="78"/>
      <c r="H191" s="78">
        <f>F191</f>
        <v>3.42</v>
      </c>
      <c r="I191" s="78"/>
      <c r="J191" s="23"/>
    </row>
    <row r="192" spans="1:10" ht="16" x14ac:dyDescent="0.2">
      <c r="A192" s="63"/>
      <c r="B192" s="75"/>
      <c r="C192" s="66"/>
      <c r="D192" s="173" t="s">
        <v>413</v>
      </c>
      <c r="E192" s="78">
        <v>180000</v>
      </c>
      <c r="F192" s="78">
        <v>7.52</v>
      </c>
      <c r="G192" s="78"/>
      <c r="H192" s="78">
        <f>F192</f>
        <v>7.52</v>
      </c>
      <c r="I192" s="78"/>
      <c r="J192" s="23"/>
    </row>
    <row r="193" spans="1:10" ht="16" x14ac:dyDescent="0.2">
      <c r="A193" s="63"/>
      <c r="B193" s="75"/>
      <c r="C193" s="66"/>
      <c r="D193" s="173" t="s">
        <v>418</v>
      </c>
      <c r="E193" s="78">
        <v>180000</v>
      </c>
      <c r="F193" s="78">
        <v>7.92</v>
      </c>
      <c r="G193" s="78"/>
      <c r="H193" s="78">
        <f>F193</f>
        <v>7.92</v>
      </c>
      <c r="I193" s="78"/>
      <c r="J193" s="23"/>
    </row>
    <row r="194" spans="1:10" ht="16" x14ac:dyDescent="0.2">
      <c r="A194" s="63"/>
      <c r="B194" s="75"/>
      <c r="C194" s="66"/>
      <c r="D194" s="173" t="s">
        <v>414</v>
      </c>
      <c r="E194" s="78">
        <v>10000</v>
      </c>
      <c r="F194" s="78">
        <v>0.35</v>
      </c>
      <c r="G194" s="78"/>
      <c r="H194" s="78">
        <f>F194</f>
        <v>0.35</v>
      </c>
      <c r="I194" s="78"/>
      <c r="J194" s="23"/>
    </row>
    <row r="195" spans="1:10" ht="16" x14ac:dyDescent="0.2">
      <c r="A195" s="63"/>
      <c r="B195" s="75"/>
      <c r="C195" s="66"/>
      <c r="D195" s="66"/>
      <c r="E195" s="78"/>
      <c r="F195" s="78"/>
      <c r="G195" s="78"/>
      <c r="H195" s="78"/>
      <c r="I195" s="78"/>
      <c r="J195" s="23"/>
    </row>
    <row r="196" spans="1:10" ht="16" x14ac:dyDescent="0.2">
      <c r="A196" s="63">
        <f>A189+1</f>
        <v>49</v>
      </c>
      <c r="B196" s="75" t="s">
        <v>463</v>
      </c>
      <c r="C196" s="178" t="s">
        <v>485</v>
      </c>
      <c r="D196" s="66" t="s">
        <v>411</v>
      </c>
      <c r="E196" s="78">
        <v>10000</v>
      </c>
      <c r="F196" s="78">
        <v>0</v>
      </c>
      <c r="G196" s="78">
        <f>H196-F196</f>
        <v>0.46</v>
      </c>
      <c r="H196" s="78">
        <v>0.46</v>
      </c>
      <c r="I196" s="78">
        <f>SUM(H196:H197)</f>
        <v>0.88</v>
      </c>
      <c r="J196" s="23"/>
    </row>
    <row r="197" spans="1:10" ht="16" x14ac:dyDescent="0.2">
      <c r="A197" s="63"/>
      <c r="B197" s="75"/>
      <c r="C197" s="66"/>
      <c r="D197" s="66" t="s">
        <v>413</v>
      </c>
      <c r="E197" s="78">
        <v>10000</v>
      </c>
      <c r="F197" s="78">
        <v>0.42</v>
      </c>
      <c r="G197" s="78"/>
      <c r="H197" s="78">
        <f>F197</f>
        <v>0.42</v>
      </c>
      <c r="I197" s="78"/>
      <c r="J197" s="23"/>
    </row>
    <row r="198" spans="1:10" ht="16" x14ac:dyDescent="0.2">
      <c r="A198" s="63"/>
      <c r="B198" s="75"/>
      <c r="C198" s="66"/>
      <c r="D198" s="66"/>
      <c r="E198" s="78"/>
      <c r="F198" s="78"/>
      <c r="G198" s="78"/>
      <c r="H198" s="78"/>
      <c r="I198" s="78"/>
      <c r="J198" s="23"/>
    </row>
    <row r="199" spans="1:10" ht="16" x14ac:dyDescent="0.2">
      <c r="A199" s="63">
        <f>A196+1</f>
        <v>50</v>
      </c>
      <c r="B199" s="75" t="s">
        <v>377</v>
      </c>
      <c r="C199" s="66" t="s">
        <v>378</v>
      </c>
      <c r="D199" s="66" t="s">
        <v>411</v>
      </c>
      <c r="E199" s="78">
        <v>10000</v>
      </c>
      <c r="F199" s="78">
        <v>0</v>
      </c>
      <c r="G199" s="78">
        <f>H199-F199</f>
        <v>8.02</v>
      </c>
      <c r="H199" s="78">
        <v>8.02</v>
      </c>
      <c r="I199" s="78">
        <f>H199</f>
        <v>8.02</v>
      </c>
      <c r="J199" s="23"/>
    </row>
    <row r="200" spans="1:10" ht="16" x14ac:dyDescent="0.2">
      <c r="A200" s="63"/>
      <c r="B200" s="75"/>
      <c r="C200" s="66"/>
      <c r="D200" s="66"/>
      <c r="E200" s="78"/>
      <c r="F200" s="78"/>
      <c r="G200" s="78"/>
      <c r="H200" s="78"/>
      <c r="I200" s="78"/>
      <c r="J200" s="23"/>
    </row>
    <row r="201" spans="1:10" ht="16" x14ac:dyDescent="0.2">
      <c r="A201" s="63">
        <v>51</v>
      </c>
      <c r="B201" s="75" t="s">
        <v>291</v>
      </c>
      <c r="C201" s="85" t="s">
        <v>228</v>
      </c>
      <c r="D201" s="85" t="s">
        <v>411</v>
      </c>
      <c r="E201" s="86">
        <v>10000</v>
      </c>
      <c r="F201" s="86">
        <v>0</v>
      </c>
      <c r="G201" s="78">
        <f>H201-F201</f>
        <v>0.46</v>
      </c>
      <c r="H201" s="86">
        <v>0.46</v>
      </c>
      <c r="I201" s="86">
        <f>H201</f>
        <v>0.46</v>
      </c>
      <c r="J201" s="23"/>
    </row>
    <row r="202" spans="1:10" ht="16" x14ac:dyDescent="0.2">
      <c r="A202" s="63"/>
      <c r="B202" s="75"/>
      <c r="C202" s="85"/>
      <c r="D202" s="85"/>
      <c r="E202" s="86"/>
      <c r="F202" s="86"/>
      <c r="G202" s="86"/>
      <c r="H202" s="86"/>
      <c r="I202" s="86"/>
      <c r="J202" s="23"/>
    </row>
    <row r="203" spans="1:10" ht="16" x14ac:dyDescent="0.2">
      <c r="A203" s="63">
        <f>A201+1</f>
        <v>52</v>
      </c>
      <c r="B203" s="75" t="s">
        <v>292</v>
      </c>
      <c r="C203" s="66" t="s">
        <v>84</v>
      </c>
      <c r="D203" s="66" t="s">
        <v>411</v>
      </c>
      <c r="E203" s="78">
        <v>10000</v>
      </c>
      <c r="F203" s="78">
        <v>0</v>
      </c>
      <c r="G203" s="78">
        <f>H203-F203</f>
        <v>0.91</v>
      </c>
      <c r="H203" s="78">
        <v>0.91</v>
      </c>
      <c r="I203" s="78">
        <f>SUM(H203:H204)</f>
        <v>1.33</v>
      </c>
      <c r="J203" s="211"/>
    </row>
    <row r="204" spans="1:10" ht="16" x14ac:dyDescent="0.2">
      <c r="A204" s="63"/>
      <c r="B204" s="75"/>
      <c r="C204" s="66"/>
      <c r="D204" s="66" t="s">
        <v>413</v>
      </c>
      <c r="E204" s="78">
        <v>10000</v>
      </c>
      <c r="F204" s="78">
        <v>0.42</v>
      </c>
      <c r="G204" s="78"/>
      <c r="H204" s="78">
        <f>F204</f>
        <v>0.42</v>
      </c>
      <c r="I204" s="78"/>
      <c r="J204" s="23"/>
    </row>
    <row r="205" spans="1:10" ht="16" x14ac:dyDescent="0.2">
      <c r="A205" s="63"/>
      <c r="B205" s="75"/>
      <c r="C205" s="66"/>
      <c r="D205" s="66"/>
      <c r="E205" s="78"/>
      <c r="F205" s="78"/>
      <c r="G205" s="78"/>
      <c r="H205" s="78"/>
      <c r="I205" s="78"/>
      <c r="J205" s="23"/>
    </row>
    <row r="206" spans="1:10" ht="16" x14ac:dyDescent="0.2">
      <c r="A206" s="63">
        <f>A203+1</f>
        <v>53</v>
      </c>
      <c r="B206" s="75" t="s">
        <v>294</v>
      </c>
      <c r="C206" s="66" t="s">
        <v>60</v>
      </c>
      <c r="D206" s="66" t="s">
        <v>411</v>
      </c>
      <c r="E206" s="78">
        <v>10000</v>
      </c>
      <c r="F206" s="78">
        <v>0</v>
      </c>
      <c r="G206" s="78">
        <f>H206-F206</f>
        <v>8.02</v>
      </c>
      <c r="H206" s="78">
        <v>8.02</v>
      </c>
      <c r="I206" s="78">
        <f>H206</f>
        <v>8.02</v>
      </c>
      <c r="J206" s="211"/>
    </row>
    <row r="207" spans="1:10" ht="16" x14ac:dyDescent="0.2">
      <c r="A207" s="63"/>
      <c r="B207" s="75"/>
      <c r="C207" s="66"/>
      <c r="D207" s="66"/>
      <c r="E207" s="78"/>
      <c r="F207" s="78"/>
      <c r="G207" s="78"/>
      <c r="H207" s="78"/>
      <c r="I207" s="78"/>
      <c r="J207" s="23"/>
    </row>
    <row r="208" spans="1:10" ht="16" x14ac:dyDescent="0.2">
      <c r="A208" s="63">
        <v>54</v>
      </c>
      <c r="B208" s="75" t="s">
        <v>465</v>
      </c>
      <c r="C208" s="66" t="s">
        <v>426</v>
      </c>
      <c r="D208" s="66" t="s">
        <v>411</v>
      </c>
      <c r="E208" s="78">
        <v>10000</v>
      </c>
      <c r="F208" s="78">
        <v>0</v>
      </c>
      <c r="G208" s="78">
        <f>H208-F208</f>
        <v>0.66</v>
      </c>
      <c r="H208" s="78">
        <v>0.66</v>
      </c>
      <c r="I208" s="78">
        <f>SUM(H208:H209)</f>
        <v>1.08</v>
      </c>
      <c r="J208" s="23"/>
    </row>
    <row r="209" spans="1:10" ht="16" x14ac:dyDescent="0.2">
      <c r="A209" s="63"/>
      <c r="B209" s="75"/>
      <c r="C209" s="66"/>
      <c r="D209" s="66" t="s">
        <v>413</v>
      </c>
      <c r="E209" s="78">
        <v>10000</v>
      </c>
      <c r="F209" s="78">
        <v>0.42</v>
      </c>
      <c r="G209" s="78"/>
      <c r="H209" s="78">
        <f>F209</f>
        <v>0.42</v>
      </c>
      <c r="I209" s="78"/>
      <c r="J209" s="23"/>
    </row>
    <row r="210" spans="1:10" ht="16" x14ac:dyDescent="0.2">
      <c r="A210" s="63"/>
      <c r="B210" s="75"/>
      <c r="C210" s="66"/>
      <c r="D210" s="66"/>
      <c r="E210" s="78"/>
      <c r="F210" s="78"/>
      <c r="G210" s="78"/>
      <c r="H210" s="78"/>
      <c r="I210" s="78"/>
      <c r="J210" s="23"/>
    </row>
    <row r="211" spans="1:10" ht="16" x14ac:dyDescent="0.2">
      <c r="A211" s="63">
        <v>55</v>
      </c>
      <c r="B211" s="75" t="s">
        <v>295</v>
      </c>
      <c r="C211" s="66" t="s">
        <v>222</v>
      </c>
      <c r="D211" s="66" t="s">
        <v>411</v>
      </c>
      <c r="E211" s="78">
        <v>10000</v>
      </c>
      <c r="F211" s="78">
        <v>0</v>
      </c>
      <c r="G211" s="78">
        <f>H211-F211</f>
        <v>14.08</v>
      </c>
      <c r="H211" s="78">
        <v>14.08</v>
      </c>
      <c r="I211" s="78">
        <f>H211</f>
        <v>14.08</v>
      </c>
      <c r="J211" s="23"/>
    </row>
    <row r="212" spans="1:10" ht="16" x14ac:dyDescent="0.2">
      <c r="A212" s="63"/>
      <c r="B212" s="75"/>
      <c r="C212" s="66"/>
      <c r="D212" s="66"/>
      <c r="E212" s="78"/>
      <c r="F212" s="78"/>
      <c r="G212" s="78"/>
      <c r="H212" s="78"/>
      <c r="I212" s="78"/>
      <c r="J212" s="23"/>
    </row>
    <row r="213" spans="1:10" ht="16" x14ac:dyDescent="0.2">
      <c r="A213" s="63">
        <f>A211+1</f>
        <v>56</v>
      </c>
      <c r="B213" s="75" t="s">
        <v>351</v>
      </c>
      <c r="C213" s="66" t="s">
        <v>367</v>
      </c>
      <c r="D213" s="66" t="s">
        <v>411</v>
      </c>
      <c r="E213" s="78">
        <v>10000</v>
      </c>
      <c r="F213" s="78">
        <v>0</v>
      </c>
      <c r="G213" s="78">
        <f>H213-F213</f>
        <v>3.08</v>
      </c>
      <c r="H213" s="78">
        <v>3.08</v>
      </c>
      <c r="I213" s="78">
        <f>SUM(H213:H216)</f>
        <v>8.94</v>
      </c>
      <c r="J213" s="23"/>
    </row>
    <row r="214" spans="1:10" ht="16" x14ac:dyDescent="0.2">
      <c r="A214" s="63"/>
      <c r="B214" s="75"/>
      <c r="C214" s="66"/>
      <c r="D214" s="66" t="s">
        <v>412</v>
      </c>
      <c r="E214" s="78">
        <v>10000</v>
      </c>
      <c r="F214" s="78">
        <v>3.42</v>
      </c>
      <c r="G214" s="78"/>
      <c r="H214" s="78">
        <f>F214</f>
        <v>3.42</v>
      </c>
      <c r="I214" s="78"/>
      <c r="J214" s="23"/>
    </row>
    <row r="215" spans="1:10" ht="16" x14ac:dyDescent="0.2">
      <c r="A215" s="63"/>
      <c r="B215" s="75"/>
      <c r="C215" s="66"/>
      <c r="D215" s="66" t="s">
        <v>413</v>
      </c>
      <c r="E215" s="78">
        <v>50000</v>
      </c>
      <c r="F215" s="78">
        <v>2.09</v>
      </c>
      <c r="G215" s="78"/>
      <c r="H215" s="78">
        <f>F215</f>
        <v>2.09</v>
      </c>
      <c r="I215" s="78"/>
      <c r="J215" s="23"/>
    </row>
    <row r="216" spans="1:10" ht="16" x14ac:dyDescent="0.2">
      <c r="A216" s="63"/>
      <c r="B216" s="75"/>
      <c r="C216" s="66"/>
      <c r="D216" s="66" t="s">
        <v>414</v>
      </c>
      <c r="E216" s="78">
        <v>10000</v>
      </c>
      <c r="F216" s="78">
        <v>0.35</v>
      </c>
      <c r="G216" s="78"/>
      <c r="H216" s="78">
        <f>F216</f>
        <v>0.35</v>
      </c>
      <c r="I216" s="78"/>
      <c r="J216" s="23"/>
    </row>
    <row r="217" spans="1:10" ht="16" x14ac:dyDescent="0.2">
      <c r="A217" s="63"/>
      <c r="B217" s="75"/>
      <c r="C217" s="66"/>
      <c r="D217" s="66"/>
      <c r="E217" s="78"/>
      <c r="F217" s="78"/>
      <c r="G217" s="78"/>
      <c r="H217" s="78"/>
      <c r="I217" s="78"/>
      <c r="J217" s="23"/>
    </row>
    <row r="218" spans="1:10" ht="16" x14ac:dyDescent="0.2">
      <c r="A218" s="63">
        <f>A213+1</f>
        <v>57</v>
      </c>
      <c r="B218" s="75" t="s">
        <v>296</v>
      </c>
      <c r="C218" s="70" t="s">
        <v>215</v>
      </c>
      <c r="D218" s="66" t="s">
        <v>411</v>
      </c>
      <c r="E218" s="130">
        <v>250000</v>
      </c>
      <c r="F218" s="130">
        <v>120.48</v>
      </c>
      <c r="G218" s="78">
        <f>H218-F218</f>
        <v>5.019999999999996</v>
      </c>
      <c r="H218" s="130">
        <v>125.5</v>
      </c>
      <c r="I218" s="130">
        <f>SUM(H218:H223)</f>
        <v>213.72</v>
      </c>
      <c r="J218" s="23"/>
    </row>
    <row r="219" spans="1:10" ht="16" x14ac:dyDescent="0.2">
      <c r="A219" s="63"/>
      <c r="B219" s="75"/>
      <c r="C219" s="70"/>
      <c r="D219" s="173" t="s">
        <v>417</v>
      </c>
      <c r="E219" s="130">
        <v>50000</v>
      </c>
      <c r="F219" s="130">
        <v>57.85</v>
      </c>
      <c r="G219" s="130"/>
      <c r="H219" s="130">
        <f>F219</f>
        <v>57.85</v>
      </c>
      <c r="I219" s="130"/>
      <c r="J219" s="23"/>
    </row>
    <row r="220" spans="1:10" ht="16" x14ac:dyDescent="0.2">
      <c r="A220" s="63"/>
      <c r="B220" s="75"/>
      <c r="C220" s="70"/>
      <c r="D220" s="173" t="s">
        <v>412</v>
      </c>
      <c r="E220" s="130">
        <v>10000</v>
      </c>
      <c r="F220" s="130">
        <v>3.42</v>
      </c>
      <c r="G220" s="130"/>
      <c r="H220" s="130">
        <f>F220</f>
        <v>3.42</v>
      </c>
      <c r="I220" s="130"/>
      <c r="J220" s="23"/>
    </row>
    <row r="221" spans="1:10" ht="16" x14ac:dyDescent="0.2">
      <c r="A221" s="63"/>
      <c r="B221" s="75"/>
      <c r="C221" s="70"/>
      <c r="D221" s="173" t="s">
        <v>413</v>
      </c>
      <c r="E221" s="130">
        <v>310000</v>
      </c>
      <c r="F221" s="130">
        <v>12.96</v>
      </c>
      <c r="G221" s="130"/>
      <c r="H221" s="130">
        <f>F221</f>
        <v>12.96</v>
      </c>
      <c r="I221" s="130"/>
      <c r="J221" s="23"/>
    </row>
    <row r="222" spans="1:10" ht="16" x14ac:dyDescent="0.2">
      <c r="A222" s="63"/>
      <c r="B222" s="75"/>
      <c r="C222" s="70"/>
      <c r="D222" s="173" t="s">
        <v>418</v>
      </c>
      <c r="E222" s="130">
        <v>310000</v>
      </c>
      <c r="F222" s="130">
        <v>13.64</v>
      </c>
      <c r="G222" s="130"/>
      <c r="H222" s="130">
        <f>F222</f>
        <v>13.64</v>
      </c>
      <c r="I222" s="130"/>
      <c r="J222" s="23"/>
    </row>
    <row r="223" spans="1:10" ht="16" x14ac:dyDescent="0.2">
      <c r="A223" s="63"/>
      <c r="B223" s="75"/>
      <c r="C223" s="70"/>
      <c r="D223" s="173" t="s">
        <v>414</v>
      </c>
      <c r="E223" s="130">
        <v>10000</v>
      </c>
      <c r="F223" s="130">
        <v>0.35</v>
      </c>
      <c r="G223" s="130"/>
      <c r="H223" s="130">
        <f>F223</f>
        <v>0.35</v>
      </c>
      <c r="I223" s="130"/>
      <c r="J223" s="23"/>
    </row>
    <row r="224" spans="1:10" ht="16" x14ac:dyDescent="0.2">
      <c r="A224" s="63"/>
      <c r="B224" s="75"/>
      <c r="C224" s="70"/>
      <c r="D224" s="173"/>
      <c r="E224" s="130"/>
      <c r="F224" s="130"/>
      <c r="G224" s="130"/>
      <c r="H224" s="130"/>
      <c r="I224" s="130"/>
      <c r="J224" s="23"/>
    </row>
    <row r="225" spans="1:10" ht="16" x14ac:dyDescent="0.2">
      <c r="A225" s="63">
        <f>A218+1</f>
        <v>58</v>
      </c>
      <c r="B225" s="75" t="s">
        <v>387</v>
      </c>
      <c r="C225" s="70" t="s">
        <v>374</v>
      </c>
      <c r="D225" s="70" t="s">
        <v>411</v>
      </c>
      <c r="E225" s="130">
        <v>10000</v>
      </c>
      <c r="F225" s="130">
        <v>0</v>
      </c>
      <c r="G225" s="78">
        <f>H225-F225</f>
        <v>5.0199999999999996</v>
      </c>
      <c r="H225" s="130">
        <v>5.0199999999999996</v>
      </c>
      <c r="I225" s="130">
        <f>H225</f>
        <v>5.0199999999999996</v>
      </c>
      <c r="J225" s="23"/>
    </row>
    <row r="226" spans="1:10" ht="16" x14ac:dyDescent="0.2">
      <c r="A226" s="63"/>
      <c r="B226" s="75"/>
      <c r="C226" s="70"/>
      <c r="D226" s="70"/>
      <c r="E226" s="130"/>
      <c r="F226" s="130"/>
      <c r="G226" s="130"/>
      <c r="H226" s="130"/>
      <c r="I226" s="130"/>
      <c r="J226" s="23"/>
    </row>
    <row r="227" spans="1:10" ht="16" x14ac:dyDescent="0.2">
      <c r="A227" s="63">
        <v>59</v>
      </c>
      <c r="B227" s="75" t="s">
        <v>464</v>
      </c>
      <c r="C227" s="70" t="s">
        <v>428</v>
      </c>
      <c r="D227" s="70" t="s">
        <v>411</v>
      </c>
      <c r="E227" s="130">
        <v>10000</v>
      </c>
      <c r="F227" s="130">
        <v>0</v>
      </c>
      <c r="G227" s="78">
        <f>H227-F227</f>
        <v>0.53</v>
      </c>
      <c r="H227" s="130">
        <v>0.53</v>
      </c>
      <c r="I227" s="130">
        <f>H227</f>
        <v>0.53</v>
      </c>
      <c r="J227" s="23"/>
    </row>
    <row r="228" spans="1:10" ht="16" x14ac:dyDescent="0.2">
      <c r="A228" s="63"/>
      <c r="B228" s="75"/>
      <c r="C228" s="70"/>
      <c r="D228" s="70"/>
      <c r="E228" s="130"/>
      <c r="F228" s="130"/>
      <c r="G228" s="130"/>
      <c r="H228" s="130"/>
      <c r="I228" s="130"/>
      <c r="J228" s="23"/>
    </row>
    <row r="229" spans="1:10" ht="16" x14ac:dyDescent="0.2">
      <c r="A229" s="63">
        <v>60</v>
      </c>
      <c r="B229" s="75" t="s">
        <v>297</v>
      </c>
      <c r="C229" s="66" t="s">
        <v>72</v>
      </c>
      <c r="D229" s="66" t="s">
        <v>411</v>
      </c>
      <c r="E229" s="78">
        <v>10000</v>
      </c>
      <c r="F229" s="78">
        <v>0</v>
      </c>
      <c r="G229" s="78">
        <f>H229-F229</f>
        <v>5.0199999999999996</v>
      </c>
      <c r="H229" s="78">
        <v>5.0199999999999996</v>
      </c>
      <c r="I229" s="78">
        <f>H229</f>
        <v>5.0199999999999996</v>
      </c>
      <c r="J229" s="23"/>
    </row>
    <row r="230" spans="1:10" ht="16" x14ac:dyDescent="0.2">
      <c r="A230" s="63"/>
      <c r="B230" s="75"/>
      <c r="C230" s="66"/>
      <c r="D230" s="66"/>
      <c r="E230" s="78"/>
      <c r="F230" s="78"/>
      <c r="G230" s="78"/>
      <c r="H230" s="78"/>
      <c r="I230" s="78"/>
      <c r="J230" s="23"/>
    </row>
    <row r="231" spans="1:10" ht="16" x14ac:dyDescent="0.2">
      <c r="A231" s="63">
        <v>61</v>
      </c>
      <c r="B231" s="75" t="s">
        <v>298</v>
      </c>
      <c r="C231" s="66" t="s">
        <v>118</v>
      </c>
      <c r="D231" s="66" t="s">
        <v>411</v>
      </c>
      <c r="E231" s="79">
        <v>10000</v>
      </c>
      <c r="F231" s="79">
        <v>0</v>
      </c>
      <c r="G231" s="78">
        <f>H231-F231</f>
        <v>8.02</v>
      </c>
      <c r="H231" s="79">
        <v>8.02</v>
      </c>
      <c r="I231" s="79">
        <f>SUM(H231:H232)</f>
        <v>12.2</v>
      </c>
      <c r="J231" s="23"/>
    </row>
    <row r="232" spans="1:10" ht="16" x14ac:dyDescent="0.2">
      <c r="A232" s="63"/>
      <c r="B232" s="75"/>
      <c r="C232" s="66"/>
      <c r="D232" s="66" t="s">
        <v>413</v>
      </c>
      <c r="E232" s="79">
        <v>100000</v>
      </c>
      <c r="F232" s="79">
        <v>4.18</v>
      </c>
      <c r="G232" s="79"/>
      <c r="H232" s="79">
        <f>F232</f>
        <v>4.18</v>
      </c>
      <c r="I232" s="79"/>
      <c r="J232" s="23"/>
    </row>
    <row r="233" spans="1:10" ht="16" x14ac:dyDescent="0.2">
      <c r="A233" s="63"/>
      <c r="B233" s="75"/>
      <c r="C233" s="66"/>
      <c r="D233" s="66"/>
      <c r="E233" s="79"/>
      <c r="F233" s="79"/>
      <c r="G233" s="79"/>
      <c r="H233" s="79"/>
      <c r="I233" s="79"/>
      <c r="J233" s="23"/>
    </row>
    <row r="234" spans="1:10" ht="16" x14ac:dyDescent="0.2">
      <c r="A234" s="63">
        <f>A231+1</f>
        <v>62</v>
      </c>
      <c r="B234" s="75" t="s">
        <v>299</v>
      </c>
      <c r="C234" s="66" t="s">
        <v>62</v>
      </c>
      <c r="D234" s="66" t="s">
        <v>411</v>
      </c>
      <c r="E234" s="79">
        <v>200000</v>
      </c>
      <c r="F234" s="79">
        <v>38.19</v>
      </c>
      <c r="G234" s="78">
        <f>H234-F234</f>
        <v>2.0100000000000051</v>
      </c>
      <c r="H234" s="79">
        <v>40.200000000000003</v>
      </c>
      <c r="I234" s="79">
        <f>SUM(H234:H237)</f>
        <v>52.330000000000005</v>
      </c>
      <c r="J234" s="23"/>
    </row>
    <row r="235" spans="1:10" ht="16" x14ac:dyDescent="0.2">
      <c r="A235" s="63"/>
      <c r="B235" s="75"/>
      <c r="C235" s="66"/>
      <c r="D235" s="66" t="s">
        <v>412</v>
      </c>
      <c r="E235" s="79">
        <v>10000</v>
      </c>
      <c r="F235" s="79">
        <v>3.42</v>
      </c>
      <c r="G235" s="79"/>
      <c r="H235" s="79">
        <f>F235</f>
        <v>3.42</v>
      </c>
      <c r="I235" s="79"/>
      <c r="J235" s="23"/>
    </row>
    <row r="236" spans="1:10" ht="16" x14ac:dyDescent="0.2">
      <c r="A236" s="63"/>
      <c r="B236" s="75"/>
      <c r="C236" s="66"/>
      <c r="D236" s="66" t="s">
        <v>413</v>
      </c>
      <c r="E236" s="78">
        <v>200000</v>
      </c>
      <c r="F236" s="78">
        <v>8.36</v>
      </c>
      <c r="G236" s="79"/>
      <c r="H236" s="79">
        <f>F236</f>
        <v>8.36</v>
      </c>
      <c r="I236" s="79"/>
      <c r="J236" s="23"/>
    </row>
    <row r="237" spans="1:10" ht="16" x14ac:dyDescent="0.2">
      <c r="A237" s="63"/>
      <c r="B237" s="75"/>
      <c r="C237" s="66"/>
      <c r="D237" s="66" t="s">
        <v>414</v>
      </c>
      <c r="E237" s="79">
        <v>10000</v>
      </c>
      <c r="F237" s="79">
        <v>0.35</v>
      </c>
      <c r="G237" s="79"/>
      <c r="H237" s="79">
        <f>F237</f>
        <v>0.35</v>
      </c>
      <c r="I237" s="79"/>
      <c r="J237" s="23"/>
    </row>
    <row r="238" spans="1:10" ht="16" x14ac:dyDescent="0.2">
      <c r="A238" s="63"/>
      <c r="B238" s="75"/>
      <c r="C238" s="66"/>
      <c r="D238" s="66"/>
      <c r="E238" s="79"/>
      <c r="F238" s="79"/>
      <c r="G238" s="79"/>
      <c r="H238" s="79"/>
      <c r="I238" s="79"/>
      <c r="J238" s="23"/>
    </row>
    <row r="239" spans="1:10" ht="16" x14ac:dyDescent="0.2">
      <c r="A239" s="63" t="e">
        <f>#REF!+1</f>
        <v>#REF!</v>
      </c>
      <c r="B239" s="75" t="s">
        <v>302</v>
      </c>
      <c r="C239" s="66" t="s">
        <v>38</v>
      </c>
      <c r="D239" s="66" t="s">
        <v>411</v>
      </c>
      <c r="E239" s="78">
        <v>20000</v>
      </c>
      <c r="F239" s="78">
        <f>H239-G239</f>
        <v>5.0199999999999996</v>
      </c>
      <c r="G239" s="78">
        <v>5.0199999999999996</v>
      </c>
      <c r="H239" s="78">
        <v>10.039999999999999</v>
      </c>
      <c r="I239" s="78">
        <f>SUM(H239:H242)</f>
        <v>14.649999999999999</v>
      </c>
      <c r="J239" s="211"/>
    </row>
    <row r="240" spans="1:10" ht="16" x14ac:dyDescent="0.2">
      <c r="A240" s="63"/>
      <c r="B240" s="75"/>
      <c r="C240" s="66"/>
      <c r="D240" s="66" t="s">
        <v>412</v>
      </c>
      <c r="E240" s="78">
        <v>10000</v>
      </c>
      <c r="F240" s="78">
        <v>3.42</v>
      </c>
      <c r="G240" s="78"/>
      <c r="H240" s="78">
        <f>F240</f>
        <v>3.42</v>
      </c>
      <c r="I240" s="78"/>
      <c r="J240" s="23"/>
    </row>
    <row r="241" spans="1:10" ht="16" x14ac:dyDescent="0.2">
      <c r="A241" s="63"/>
      <c r="B241" s="75"/>
      <c r="C241" s="66"/>
      <c r="D241" s="66" t="s">
        <v>413</v>
      </c>
      <c r="E241" s="78">
        <v>20000</v>
      </c>
      <c r="F241" s="78">
        <v>0.84</v>
      </c>
      <c r="G241" s="78"/>
      <c r="H241" s="78">
        <f>F241</f>
        <v>0.84</v>
      </c>
      <c r="I241" s="78"/>
      <c r="J241" s="23"/>
    </row>
    <row r="242" spans="1:10" ht="16" x14ac:dyDescent="0.2">
      <c r="A242" s="63"/>
      <c r="B242" s="75"/>
      <c r="C242" s="66"/>
      <c r="D242" s="66" t="s">
        <v>414</v>
      </c>
      <c r="E242" s="78">
        <v>10000</v>
      </c>
      <c r="F242" s="78">
        <v>0.35</v>
      </c>
      <c r="G242" s="78"/>
      <c r="H242" s="78">
        <f>F242</f>
        <v>0.35</v>
      </c>
      <c r="I242" s="78"/>
      <c r="J242" s="23"/>
    </row>
    <row r="243" spans="1:10" ht="16" x14ac:dyDescent="0.2">
      <c r="A243" s="63"/>
      <c r="B243" s="75"/>
      <c r="C243" s="66"/>
      <c r="D243" s="66"/>
      <c r="E243" s="78"/>
      <c r="F243" s="78"/>
      <c r="G243" s="78"/>
      <c r="H243" s="78"/>
      <c r="I243" s="78"/>
      <c r="J243" s="23"/>
    </row>
    <row r="244" spans="1:10" ht="16" x14ac:dyDescent="0.2">
      <c r="A244" s="63" t="e">
        <f>A239+1</f>
        <v>#REF!</v>
      </c>
      <c r="B244" s="75" t="s">
        <v>303</v>
      </c>
      <c r="C244" s="66" t="s">
        <v>134</v>
      </c>
      <c r="D244" s="66" t="s">
        <v>411</v>
      </c>
      <c r="E244" s="78">
        <v>200000</v>
      </c>
      <c r="F244" s="78">
        <f>H244-G244</f>
        <v>12.54</v>
      </c>
      <c r="G244" s="78">
        <v>0.66</v>
      </c>
      <c r="H244" s="78">
        <v>13.2</v>
      </c>
      <c r="I244" s="78">
        <f>SUM(H244:H248)</f>
        <v>29.839999999999996</v>
      </c>
      <c r="J244" s="23"/>
    </row>
    <row r="245" spans="1:10" ht="16" x14ac:dyDescent="0.2">
      <c r="A245" s="63"/>
      <c r="B245" s="75"/>
      <c r="C245" s="66"/>
      <c r="D245" s="66" t="s">
        <v>412</v>
      </c>
      <c r="E245" s="78">
        <v>10000</v>
      </c>
      <c r="F245" s="78">
        <v>3.42</v>
      </c>
      <c r="G245" s="78"/>
      <c r="H245" s="78">
        <f>F245</f>
        <v>3.42</v>
      </c>
      <c r="I245" s="78"/>
      <c r="J245" s="23"/>
    </row>
    <row r="246" spans="1:10" ht="16" x14ac:dyDescent="0.2">
      <c r="A246" s="63"/>
      <c r="B246" s="75"/>
      <c r="C246" s="66"/>
      <c r="D246" s="66" t="s">
        <v>413</v>
      </c>
      <c r="E246" s="78">
        <v>150000</v>
      </c>
      <c r="F246" s="78">
        <v>6.27</v>
      </c>
      <c r="G246" s="78"/>
      <c r="H246" s="78">
        <f>F246</f>
        <v>6.27</v>
      </c>
      <c r="I246" s="78"/>
      <c r="J246" s="23"/>
    </row>
    <row r="247" spans="1:10" ht="16" x14ac:dyDescent="0.2">
      <c r="A247" s="63"/>
      <c r="B247" s="75"/>
      <c r="C247" s="66"/>
      <c r="D247" s="66" t="s">
        <v>418</v>
      </c>
      <c r="E247" s="78">
        <v>150000</v>
      </c>
      <c r="F247" s="78">
        <v>6.6</v>
      </c>
      <c r="G247" s="78"/>
      <c r="H247" s="78">
        <f>F247</f>
        <v>6.6</v>
      </c>
      <c r="I247" s="78"/>
      <c r="J247" s="23"/>
    </row>
    <row r="248" spans="1:10" ht="16" x14ac:dyDescent="0.2">
      <c r="A248" s="63"/>
      <c r="B248" s="75"/>
      <c r="C248" s="66"/>
      <c r="D248" s="66" t="s">
        <v>414</v>
      </c>
      <c r="E248" s="78">
        <v>10000</v>
      </c>
      <c r="F248" s="78">
        <v>0.35</v>
      </c>
      <c r="G248" s="78"/>
      <c r="H248" s="78">
        <f>F248</f>
        <v>0.35</v>
      </c>
      <c r="I248" s="78"/>
      <c r="J248" s="23"/>
    </row>
    <row r="249" spans="1:10" ht="16" x14ac:dyDescent="0.2">
      <c r="A249" s="63"/>
      <c r="B249" s="75"/>
      <c r="C249" s="66"/>
      <c r="D249" s="66"/>
      <c r="E249" s="78"/>
      <c r="F249" s="78"/>
      <c r="G249" s="78"/>
      <c r="H249" s="78"/>
      <c r="I249" s="78"/>
      <c r="J249" s="23"/>
    </row>
    <row r="250" spans="1:10" ht="16" x14ac:dyDescent="0.2">
      <c r="A250" s="63">
        <v>68</v>
      </c>
      <c r="B250" s="75" t="s">
        <v>304</v>
      </c>
      <c r="C250" s="66" t="s">
        <v>186</v>
      </c>
      <c r="D250" s="66" t="s">
        <v>411</v>
      </c>
      <c r="E250" s="78">
        <v>250000</v>
      </c>
      <c r="F250" s="78">
        <v>48.24</v>
      </c>
      <c r="G250" s="78">
        <f>H250-F250</f>
        <v>2.009999999999998</v>
      </c>
      <c r="H250" s="78">
        <v>50.25</v>
      </c>
      <c r="I250" s="78">
        <f>SUM(H250:H253)</f>
        <v>91.55</v>
      </c>
      <c r="J250" s="23"/>
    </row>
    <row r="251" spans="1:10" ht="16" x14ac:dyDescent="0.2">
      <c r="A251" s="63"/>
      <c r="B251" s="75"/>
      <c r="C251" s="66"/>
      <c r="D251" s="66" t="s">
        <v>417</v>
      </c>
      <c r="E251" s="78">
        <v>45000</v>
      </c>
      <c r="F251" s="78">
        <v>19.850000000000001</v>
      </c>
      <c r="G251" s="78"/>
      <c r="H251" s="78">
        <f>F251</f>
        <v>19.850000000000001</v>
      </c>
      <c r="I251" s="78"/>
      <c r="J251" s="23"/>
    </row>
    <row r="252" spans="1:10" ht="16" x14ac:dyDescent="0.2">
      <c r="A252" s="63"/>
      <c r="B252" s="75"/>
      <c r="C252" s="66"/>
      <c r="D252" s="66" t="s">
        <v>413</v>
      </c>
      <c r="E252" s="78">
        <v>250000</v>
      </c>
      <c r="F252" s="78">
        <v>10.45</v>
      </c>
      <c r="G252" s="78"/>
      <c r="H252" s="78">
        <f>F252</f>
        <v>10.45</v>
      </c>
      <c r="I252" s="78"/>
      <c r="J252" s="23"/>
    </row>
    <row r="253" spans="1:10" ht="16" x14ac:dyDescent="0.2">
      <c r="A253" s="63"/>
      <c r="B253" s="75"/>
      <c r="C253" s="66"/>
      <c r="D253" s="66" t="s">
        <v>418</v>
      </c>
      <c r="E253" s="78">
        <v>250000</v>
      </c>
      <c r="F253" s="78">
        <v>11</v>
      </c>
      <c r="G253" s="78"/>
      <c r="H253" s="78">
        <f>F253</f>
        <v>11</v>
      </c>
      <c r="I253" s="78"/>
      <c r="J253" s="23"/>
    </row>
    <row r="254" spans="1:10" ht="16" x14ac:dyDescent="0.2">
      <c r="A254" s="63"/>
      <c r="B254" s="75"/>
      <c r="C254" s="66"/>
      <c r="D254" s="66"/>
      <c r="E254" s="78"/>
      <c r="F254" s="78"/>
      <c r="G254" s="78"/>
      <c r="H254" s="78"/>
      <c r="I254" s="78"/>
      <c r="J254" s="23"/>
    </row>
    <row r="255" spans="1:10" ht="16" x14ac:dyDescent="0.2">
      <c r="A255" s="63">
        <f>A250+1</f>
        <v>69</v>
      </c>
      <c r="B255" s="75" t="s">
        <v>305</v>
      </c>
      <c r="C255" s="66" t="s">
        <v>236</v>
      </c>
      <c r="D255" s="66" t="s">
        <v>411</v>
      </c>
      <c r="E255" s="78">
        <v>10000</v>
      </c>
      <c r="F255" s="78">
        <v>0</v>
      </c>
      <c r="G255" s="78">
        <f>H255-F255</f>
        <v>14.08</v>
      </c>
      <c r="H255" s="78">
        <v>14.08</v>
      </c>
      <c r="I255" s="78">
        <f>H255</f>
        <v>14.08</v>
      </c>
      <c r="J255" s="23"/>
    </row>
    <row r="256" spans="1:10" ht="16" x14ac:dyDescent="0.2">
      <c r="A256" s="63"/>
      <c r="B256" s="75"/>
      <c r="C256" s="66"/>
      <c r="D256" s="66"/>
      <c r="E256" s="78"/>
      <c r="F256" s="78"/>
      <c r="G256" s="78"/>
      <c r="H256" s="78"/>
      <c r="I256" s="78"/>
      <c r="J256" s="23"/>
    </row>
    <row r="257" spans="1:10" ht="16" x14ac:dyDescent="0.2">
      <c r="A257" s="63">
        <f>A255+1</f>
        <v>70</v>
      </c>
      <c r="B257" s="75" t="s">
        <v>382</v>
      </c>
      <c r="C257" s="66" t="s">
        <v>383</v>
      </c>
      <c r="D257" s="66" t="s">
        <v>411</v>
      </c>
      <c r="E257" s="78">
        <v>10000</v>
      </c>
      <c r="F257" s="78">
        <v>0</v>
      </c>
      <c r="G257" s="78">
        <f>H257-F257</f>
        <v>3.08</v>
      </c>
      <c r="H257" s="78">
        <v>3.08</v>
      </c>
      <c r="I257" s="78">
        <f>H257</f>
        <v>3.08</v>
      </c>
      <c r="J257" s="23"/>
    </row>
    <row r="258" spans="1:10" ht="16" x14ac:dyDescent="0.2">
      <c r="A258" s="63"/>
      <c r="B258" s="75"/>
      <c r="C258" s="66"/>
      <c r="D258" s="66"/>
      <c r="E258" s="78"/>
      <c r="F258" s="78"/>
      <c r="G258" s="78"/>
      <c r="H258" s="78"/>
      <c r="I258" s="78"/>
      <c r="J258" s="23"/>
    </row>
    <row r="259" spans="1:10" ht="16" x14ac:dyDescent="0.2">
      <c r="A259" s="63">
        <f>A257+1</f>
        <v>71</v>
      </c>
      <c r="B259" s="75" t="s">
        <v>306</v>
      </c>
      <c r="C259" s="66" t="s">
        <v>135</v>
      </c>
      <c r="D259" s="66" t="s">
        <v>411</v>
      </c>
      <c r="E259" s="78">
        <v>10000</v>
      </c>
      <c r="F259" s="79">
        <v>0</v>
      </c>
      <c r="G259" s="78">
        <f>H259-F259</f>
        <v>5.0199999999999996</v>
      </c>
      <c r="H259" s="79">
        <v>5.0199999999999996</v>
      </c>
      <c r="I259" s="79">
        <f>SUM(H259:H262)</f>
        <v>13.95</v>
      </c>
      <c r="J259" s="23"/>
    </row>
    <row r="260" spans="1:10" ht="16" x14ac:dyDescent="0.2">
      <c r="A260" s="63"/>
      <c r="B260" s="75"/>
      <c r="C260" s="66"/>
      <c r="D260" s="173" t="s">
        <v>413</v>
      </c>
      <c r="E260" s="78">
        <v>100000</v>
      </c>
      <c r="F260" s="79">
        <v>4.18</v>
      </c>
      <c r="G260" s="79"/>
      <c r="H260" s="79">
        <f>F260</f>
        <v>4.18</v>
      </c>
      <c r="I260" s="79"/>
      <c r="J260" s="23"/>
    </row>
    <row r="261" spans="1:10" ht="16" x14ac:dyDescent="0.2">
      <c r="A261" s="63"/>
      <c r="B261" s="75"/>
      <c r="C261" s="66"/>
      <c r="D261" s="173" t="s">
        <v>418</v>
      </c>
      <c r="E261" s="78">
        <v>100000</v>
      </c>
      <c r="F261" s="79">
        <v>4.4000000000000004</v>
      </c>
      <c r="G261" s="79"/>
      <c r="H261" s="79">
        <f>F261</f>
        <v>4.4000000000000004</v>
      </c>
      <c r="I261" s="79"/>
      <c r="J261" s="23"/>
    </row>
    <row r="262" spans="1:10" ht="16" x14ac:dyDescent="0.2">
      <c r="A262" s="63"/>
      <c r="B262" s="75"/>
      <c r="C262" s="66"/>
      <c r="D262" s="173" t="s">
        <v>414</v>
      </c>
      <c r="E262" s="78">
        <v>10000</v>
      </c>
      <c r="F262" s="79">
        <v>0.35</v>
      </c>
      <c r="G262" s="79"/>
      <c r="H262" s="79">
        <f>F262</f>
        <v>0.35</v>
      </c>
      <c r="I262" s="79"/>
      <c r="J262" s="23"/>
    </row>
    <row r="263" spans="1:10" ht="16" x14ac:dyDescent="0.2">
      <c r="A263" s="63"/>
      <c r="B263" s="75"/>
      <c r="C263" s="66"/>
      <c r="D263" s="66"/>
      <c r="E263" s="78"/>
      <c r="F263" s="79"/>
      <c r="G263" s="79"/>
      <c r="H263" s="79"/>
      <c r="I263" s="79"/>
      <c r="J263" s="23"/>
    </row>
    <row r="264" spans="1:10" ht="16" x14ac:dyDescent="0.2">
      <c r="A264" s="63">
        <f>A259+1</f>
        <v>72</v>
      </c>
      <c r="B264" s="75" t="s">
        <v>307</v>
      </c>
      <c r="C264" s="66" t="s">
        <v>42</v>
      </c>
      <c r="D264" s="66" t="s">
        <v>411</v>
      </c>
      <c r="E264" s="78">
        <v>250000</v>
      </c>
      <c r="F264" s="79">
        <v>30.24</v>
      </c>
      <c r="G264" s="78">
        <f>H264-F264</f>
        <v>1.2600000000000016</v>
      </c>
      <c r="H264" s="79">
        <v>31.5</v>
      </c>
      <c r="I264" s="79">
        <f>SUM(H264:H269)</f>
        <v>78.77</v>
      </c>
      <c r="J264" s="23"/>
    </row>
    <row r="265" spans="1:10" ht="16" x14ac:dyDescent="0.2">
      <c r="A265" s="63"/>
      <c r="B265" s="75"/>
      <c r="C265" s="66"/>
      <c r="D265" s="173" t="s">
        <v>417</v>
      </c>
      <c r="E265" s="78">
        <v>50000</v>
      </c>
      <c r="F265" s="79">
        <v>22.05</v>
      </c>
      <c r="G265" s="79"/>
      <c r="H265" s="79">
        <f>F265</f>
        <v>22.05</v>
      </c>
      <c r="I265" s="79"/>
      <c r="J265" s="23"/>
    </row>
    <row r="266" spans="1:10" ht="16" x14ac:dyDescent="0.2">
      <c r="A266" s="63"/>
      <c r="B266" s="75"/>
      <c r="C266" s="66"/>
      <c r="D266" s="173" t="s">
        <v>412</v>
      </c>
      <c r="E266" s="78">
        <v>10000</v>
      </c>
      <c r="F266" s="79">
        <v>3.42</v>
      </c>
      <c r="G266" s="79"/>
      <c r="H266" s="79">
        <f>F266</f>
        <v>3.42</v>
      </c>
      <c r="I266" s="79"/>
      <c r="J266" s="23"/>
    </row>
    <row r="267" spans="1:10" ht="16" x14ac:dyDescent="0.2">
      <c r="A267" s="63"/>
      <c r="B267" s="75"/>
      <c r="C267" s="66"/>
      <c r="D267" s="173" t="s">
        <v>413</v>
      </c>
      <c r="E267" s="78">
        <v>250000</v>
      </c>
      <c r="F267" s="79">
        <v>10.45</v>
      </c>
      <c r="G267" s="79"/>
      <c r="H267" s="79">
        <f>F267</f>
        <v>10.45</v>
      </c>
      <c r="I267" s="79"/>
      <c r="J267" s="23"/>
    </row>
    <row r="268" spans="1:10" ht="16" x14ac:dyDescent="0.2">
      <c r="A268" s="63"/>
      <c r="B268" s="75"/>
      <c r="C268" s="66"/>
      <c r="D268" s="173" t="s">
        <v>418</v>
      </c>
      <c r="E268" s="78">
        <v>250000</v>
      </c>
      <c r="F268" s="79">
        <v>11</v>
      </c>
      <c r="G268" s="79"/>
      <c r="H268" s="79">
        <f>F268</f>
        <v>11</v>
      </c>
      <c r="I268" s="79"/>
      <c r="J268" s="23"/>
    </row>
    <row r="269" spans="1:10" ht="16" x14ac:dyDescent="0.2">
      <c r="A269" s="63"/>
      <c r="B269" s="75"/>
      <c r="C269" s="66"/>
      <c r="D269" s="173" t="s">
        <v>414</v>
      </c>
      <c r="E269" s="78">
        <v>10000</v>
      </c>
      <c r="F269" s="79">
        <v>0.35</v>
      </c>
      <c r="G269" s="79"/>
      <c r="H269" s="79">
        <f>F269</f>
        <v>0.35</v>
      </c>
      <c r="I269" s="79"/>
      <c r="J269" s="23"/>
    </row>
    <row r="270" spans="1:10" ht="16" x14ac:dyDescent="0.2">
      <c r="A270" s="63"/>
      <c r="B270" s="75"/>
      <c r="C270" s="66"/>
      <c r="D270" s="66"/>
      <c r="E270" s="79"/>
      <c r="F270" s="79"/>
      <c r="G270" s="79"/>
      <c r="H270" s="79"/>
      <c r="I270" s="79"/>
      <c r="J270" s="23"/>
    </row>
    <row r="271" spans="1:10" ht="16" x14ac:dyDescent="0.2">
      <c r="A271" s="63">
        <f>A264+1</f>
        <v>73</v>
      </c>
      <c r="B271" s="75" t="s">
        <v>308</v>
      </c>
      <c r="C271" s="66" t="s">
        <v>43</v>
      </c>
      <c r="D271" s="66" t="s">
        <v>411</v>
      </c>
      <c r="E271" s="79">
        <v>180000</v>
      </c>
      <c r="F271" s="79">
        <v>136.34</v>
      </c>
      <c r="G271" s="78">
        <f>H271-F271</f>
        <v>8.0200000000000102</v>
      </c>
      <c r="H271" s="79">
        <v>144.36000000000001</v>
      </c>
      <c r="I271" s="79">
        <f>SUM(H271:H274)</f>
        <v>179.56</v>
      </c>
      <c r="J271" s="23"/>
    </row>
    <row r="272" spans="1:10" ht="16" x14ac:dyDescent="0.2">
      <c r="A272" s="63"/>
      <c r="B272" s="75"/>
      <c r="C272" s="66"/>
      <c r="D272" s="66" t="s">
        <v>417</v>
      </c>
      <c r="E272" s="79">
        <v>10000</v>
      </c>
      <c r="F272" s="79">
        <v>19.760000000000002</v>
      </c>
      <c r="G272" s="79"/>
      <c r="H272" s="79">
        <f>F272</f>
        <v>19.760000000000002</v>
      </c>
      <c r="I272" s="79"/>
      <c r="J272" s="23"/>
    </row>
    <row r="273" spans="1:10" ht="16" x14ac:dyDescent="0.2">
      <c r="A273" s="63"/>
      <c r="B273" s="75"/>
      <c r="C273" s="66"/>
      <c r="D273" s="66" t="s">
        <v>413</v>
      </c>
      <c r="E273" s="79">
        <v>180000</v>
      </c>
      <c r="F273" s="79">
        <v>7.52</v>
      </c>
      <c r="G273" s="79"/>
      <c r="H273" s="79">
        <f>F273</f>
        <v>7.52</v>
      </c>
      <c r="I273" s="79"/>
      <c r="J273" s="23"/>
    </row>
    <row r="274" spans="1:10" ht="16" x14ac:dyDescent="0.2">
      <c r="A274" s="63"/>
      <c r="B274" s="75"/>
      <c r="C274" s="66"/>
      <c r="D274" s="66" t="s">
        <v>418</v>
      </c>
      <c r="E274" s="78">
        <v>180000</v>
      </c>
      <c r="F274" s="79">
        <v>7.92</v>
      </c>
      <c r="G274" s="79"/>
      <c r="H274" s="79">
        <f>F274</f>
        <v>7.92</v>
      </c>
      <c r="I274" s="79"/>
      <c r="J274" s="23"/>
    </row>
    <row r="275" spans="1:10" ht="16" x14ac:dyDescent="0.2">
      <c r="A275" s="63"/>
      <c r="B275" s="75"/>
      <c r="C275" s="66"/>
      <c r="D275" s="66"/>
      <c r="E275" s="79"/>
      <c r="F275" s="79"/>
      <c r="G275" s="79"/>
      <c r="H275" s="79"/>
      <c r="I275" s="79"/>
      <c r="J275" s="23"/>
    </row>
    <row r="276" spans="1:10" ht="16" x14ac:dyDescent="0.2">
      <c r="A276" s="63">
        <v>74</v>
      </c>
      <c r="B276" s="75" t="s">
        <v>339</v>
      </c>
      <c r="C276" s="66" t="s">
        <v>340</v>
      </c>
      <c r="D276" s="66" t="s">
        <v>411</v>
      </c>
      <c r="E276" s="78">
        <v>20000</v>
      </c>
      <c r="F276" s="78">
        <v>1.26</v>
      </c>
      <c r="G276" s="78">
        <f>H276-F276</f>
        <v>1.26</v>
      </c>
      <c r="H276" s="78">
        <v>2.52</v>
      </c>
      <c r="I276" s="78">
        <f>SUM(H276:H277)</f>
        <v>2.94</v>
      </c>
      <c r="J276" s="23"/>
    </row>
    <row r="277" spans="1:10" ht="16" x14ac:dyDescent="0.2">
      <c r="A277" s="63"/>
      <c r="B277" s="75"/>
      <c r="C277" s="66"/>
      <c r="D277" s="66" t="s">
        <v>413</v>
      </c>
      <c r="E277" s="78">
        <v>10000</v>
      </c>
      <c r="F277" s="78">
        <v>0.42</v>
      </c>
      <c r="G277" s="78"/>
      <c r="H277" s="78">
        <f>F277</f>
        <v>0.42</v>
      </c>
      <c r="I277" s="78"/>
      <c r="J277" s="23"/>
    </row>
    <row r="278" spans="1:10" ht="16" x14ac:dyDescent="0.2">
      <c r="A278" s="63"/>
      <c r="B278" s="75"/>
      <c r="C278" s="66"/>
      <c r="D278" s="66"/>
      <c r="E278" s="78"/>
      <c r="F278" s="78"/>
      <c r="G278" s="78"/>
      <c r="H278" s="78"/>
      <c r="I278" s="78"/>
      <c r="J278" s="23"/>
    </row>
    <row r="279" spans="1:10" ht="16" x14ac:dyDescent="0.2">
      <c r="A279" s="63">
        <f>A276+1</f>
        <v>75</v>
      </c>
      <c r="B279" s="75" t="s">
        <v>310</v>
      </c>
      <c r="C279" s="66" t="s">
        <v>44</v>
      </c>
      <c r="D279" s="66" t="s">
        <v>411</v>
      </c>
      <c r="E279" s="79">
        <v>10000</v>
      </c>
      <c r="F279" s="79">
        <v>0</v>
      </c>
      <c r="G279" s="78">
        <f>H279-F279</f>
        <v>8.02</v>
      </c>
      <c r="H279" s="79">
        <v>8.02</v>
      </c>
      <c r="I279" s="79">
        <f>SUM(H279:H280)</f>
        <v>8.44</v>
      </c>
      <c r="J279" s="23"/>
    </row>
    <row r="280" spans="1:10" ht="16" x14ac:dyDescent="0.2">
      <c r="A280" s="63"/>
      <c r="B280" s="75"/>
      <c r="C280" s="66"/>
      <c r="D280" s="66" t="s">
        <v>413</v>
      </c>
      <c r="E280" s="79">
        <v>10000</v>
      </c>
      <c r="F280" s="79">
        <v>0.42</v>
      </c>
      <c r="G280" s="79"/>
      <c r="H280" s="79">
        <f>F280</f>
        <v>0.42</v>
      </c>
      <c r="I280" s="79"/>
      <c r="J280" s="23"/>
    </row>
    <row r="281" spans="1:10" ht="16" x14ac:dyDescent="0.2">
      <c r="A281" s="63"/>
      <c r="B281" s="75"/>
      <c r="C281" s="66"/>
      <c r="D281" s="66"/>
      <c r="E281" s="79"/>
      <c r="F281" s="79"/>
      <c r="G281" s="79"/>
      <c r="H281" s="79"/>
      <c r="I281" s="79"/>
      <c r="J281" s="23"/>
    </row>
    <row r="282" spans="1:10" ht="16" x14ac:dyDescent="0.2">
      <c r="A282" s="63">
        <f>A279+1</f>
        <v>76</v>
      </c>
      <c r="B282" s="75" t="s">
        <v>311</v>
      </c>
      <c r="C282" s="66" t="s">
        <v>96</v>
      </c>
      <c r="D282" s="66" t="s">
        <v>411</v>
      </c>
      <c r="E282" s="79">
        <v>30000</v>
      </c>
      <c r="F282" s="79">
        <v>2.52</v>
      </c>
      <c r="G282" s="78">
        <f>H282-F282</f>
        <v>1.2599999999999998</v>
      </c>
      <c r="H282" s="79">
        <v>3.78</v>
      </c>
      <c r="I282" s="79">
        <f>SUM(H282:H283)</f>
        <v>4.2</v>
      </c>
      <c r="J282" s="23"/>
    </row>
    <row r="283" spans="1:10" ht="16" x14ac:dyDescent="0.2">
      <c r="A283" s="63"/>
      <c r="B283" s="75"/>
      <c r="C283" s="66"/>
      <c r="D283" s="66" t="s">
        <v>413</v>
      </c>
      <c r="E283" s="79">
        <v>10000</v>
      </c>
      <c r="F283" s="79">
        <v>0.42</v>
      </c>
      <c r="G283" s="79"/>
      <c r="H283" s="79">
        <f>F283</f>
        <v>0.42</v>
      </c>
      <c r="I283" s="79"/>
      <c r="J283" s="23"/>
    </row>
    <row r="284" spans="1:10" ht="16" x14ac:dyDescent="0.2">
      <c r="A284" s="63"/>
      <c r="B284" s="75"/>
      <c r="C284" s="66"/>
      <c r="D284" s="66"/>
      <c r="E284" s="79"/>
      <c r="F284" s="79"/>
      <c r="G284" s="79"/>
      <c r="H284" s="79"/>
      <c r="I284" s="79"/>
      <c r="J284" s="23"/>
    </row>
    <row r="285" spans="1:10" ht="16" x14ac:dyDescent="0.2">
      <c r="A285" s="63">
        <f>A282+1</f>
        <v>77</v>
      </c>
      <c r="B285" s="75" t="s">
        <v>312</v>
      </c>
      <c r="C285" s="66" t="s">
        <v>137</v>
      </c>
      <c r="D285" s="66" t="s">
        <v>411</v>
      </c>
      <c r="E285" s="79">
        <v>100000</v>
      </c>
      <c r="F285" s="79">
        <f>H285-G285</f>
        <v>5.9399999999999995</v>
      </c>
      <c r="G285" s="78">
        <v>0.66</v>
      </c>
      <c r="H285" s="79">
        <v>6.6</v>
      </c>
      <c r="I285" s="79">
        <f>SUM(H285:H286)</f>
        <v>10.78</v>
      </c>
      <c r="J285" s="23"/>
    </row>
    <row r="286" spans="1:10" ht="16" x14ac:dyDescent="0.2">
      <c r="A286" s="63"/>
      <c r="B286" s="75"/>
      <c r="C286" s="66"/>
      <c r="D286" s="66" t="s">
        <v>413</v>
      </c>
      <c r="E286" s="79">
        <v>100000</v>
      </c>
      <c r="F286" s="79">
        <v>4.18</v>
      </c>
      <c r="G286" s="79"/>
      <c r="H286" s="79">
        <f>F286</f>
        <v>4.18</v>
      </c>
      <c r="I286" s="79"/>
      <c r="J286" s="23"/>
    </row>
    <row r="287" spans="1:10" ht="16" x14ac:dyDescent="0.2">
      <c r="A287" s="63"/>
      <c r="B287" s="75"/>
      <c r="C287" s="66"/>
      <c r="D287" s="66"/>
      <c r="E287" s="79"/>
      <c r="F287" s="79"/>
      <c r="G287" s="79"/>
      <c r="H287" s="79"/>
      <c r="I287" s="79"/>
      <c r="J287" s="23"/>
    </row>
    <row r="288" spans="1:10" ht="16" x14ac:dyDescent="0.2">
      <c r="A288" s="63">
        <f>A285+1</f>
        <v>78</v>
      </c>
      <c r="B288" s="75" t="s">
        <v>313</v>
      </c>
      <c r="C288" s="66" t="s">
        <v>45</v>
      </c>
      <c r="D288" s="66" t="s">
        <v>411</v>
      </c>
      <c r="E288" s="78">
        <v>10000</v>
      </c>
      <c r="F288" s="78">
        <v>0</v>
      </c>
      <c r="G288" s="78">
        <v>2.0099999999999998</v>
      </c>
      <c r="H288" s="78">
        <v>2.0099999999999998</v>
      </c>
      <c r="I288" s="78">
        <f>H288</f>
        <v>2.0099999999999998</v>
      </c>
      <c r="J288" s="211"/>
    </row>
    <row r="289" spans="1:10" ht="16" x14ac:dyDescent="0.2">
      <c r="A289" s="63"/>
      <c r="B289" s="75"/>
      <c r="C289" s="66"/>
      <c r="D289" s="66"/>
      <c r="E289" s="79"/>
      <c r="F289" s="79"/>
      <c r="G289" s="79"/>
      <c r="H289" s="79"/>
      <c r="I289" s="79"/>
      <c r="J289" s="23"/>
    </row>
    <row r="290" spans="1:10" ht="16" x14ac:dyDescent="0.2">
      <c r="A290" s="63">
        <f>A288+1</f>
        <v>79</v>
      </c>
      <c r="B290" s="75" t="s">
        <v>314</v>
      </c>
      <c r="C290" s="66" t="s">
        <v>230</v>
      </c>
      <c r="D290" s="66" t="s">
        <v>411</v>
      </c>
      <c r="E290" s="79">
        <v>100000</v>
      </c>
      <c r="F290" s="79">
        <v>27.72</v>
      </c>
      <c r="G290" s="78">
        <f>H290-F290</f>
        <v>3.0800000000000018</v>
      </c>
      <c r="H290" s="79">
        <v>30.8</v>
      </c>
      <c r="I290" s="79">
        <f>SUM(H290:H294)</f>
        <v>65.819999999999993</v>
      </c>
      <c r="J290" s="23"/>
    </row>
    <row r="291" spans="1:10" ht="16" x14ac:dyDescent="0.2">
      <c r="A291" s="63"/>
      <c r="B291" s="75"/>
      <c r="C291" s="66"/>
      <c r="D291" s="66" t="s">
        <v>417</v>
      </c>
      <c r="E291" s="79">
        <v>50000</v>
      </c>
      <c r="F291" s="79">
        <v>22.05</v>
      </c>
      <c r="G291" s="79"/>
      <c r="H291" s="79">
        <f>F291</f>
        <v>22.05</v>
      </c>
      <c r="I291" s="79"/>
      <c r="J291" s="23"/>
    </row>
    <row r="292" spans="1:10" ht="16" x14ac:dyDescent="0.2">
      <c r="A292" s="63"/>
      <c r="B292" s="75"/>
      <c r="C292" s="66"/>
      <c r="D292" s="66" t="s">
        <v>412</v>
      </c>
      <c r="E292" s="79">
        <v>10000</v>
      </c>
      <c r="F292" s="79">
        <v>3.42</v>
      </c>
      <c r="G292" s="79"/>
      <c r="H292" s="79">
        <f>F292</f>
        <v>3.42</v>
      </c>
      <c r="I292" s="79"/>
      <c r="J292" s="23"/>
    </row>
    <row r="293" spans="1:10" ht="16" x14ac:dyDescent="0.2">
      <c r="A293" s="63"/>
      <c r="B293" s="75"/>
      <c r="C293" s="66"/>
      <c r="D293" s="66" t="s">
        <v>413</v>
      </c>
      <c r="E293" s="79">
        <v>220000</v>
      </c>
      <c r="F293" s="79">
        <v>9.1999999999999993</v>
      </c>
      <c r="G293" s="79"/>
      <c r="H293" s="79">
        <f>F293</f>
        <v>9.1999999999999993</v>
      </c>
      <c r="I293" s="79"/>
      <c r="J293" s="23"/>
    </row>
    <row r="294" spans="1:10" ht="16" x14ac:dyDescent="0.2">
      <c r="A294" s="63"/>
      <c r="B294" s="75"/>
      <c r="C294" s="66"/>
      <c r="D294" s="66" t="s">
        <v>414</v>
      </c>
      <c r="E294" s="79">
        <v>10000</v>
      </c>
      <c r="F294" s="79">
        <v>0.35</v>
      </c>
      <c r="G294" s="79"/>
      <c r="H294" s="79">
        <f>F294</f>
        <v>0.35</v>
      </c>
      <c r="I294" s="79"/>
      <c r="J294" s="23"/>
    </row>
    <row r="295" spans="1:10" ht="16" x14ac:dyDescent="0.2">
      <c r="A295" s="63"/>
      <c r="B295" s="75"/>
      <c r="C295" s="66"/>
      <c r="D295" s="66"/>
      <c r="E295" s="79"/>
      <c r="F295" s="79"/>
      <c r="G295" s="79"/>
      <c r="H295" s="79"/>
      <c r="I295" s="79"/>
      <c r="J295" s="23"/>
    </row>
    <row r="296" spans="1:10" ht="16" x14ac:dyDescent="0.2">
      <c r="A296" s="63">
        <f>A290+1</f>
        <v>80</v>
      </c>
      <c r="B296" s="75" t="s">
        <v>315</v>
      </c>
      <c r="C296" s="66" t="s">
        <v>334</v>
      </c>
      <c r="D296" s="66" t="s">
        <v>411</v>
      </c>
      <c r="E296" s="78">
        <v>150000</v>
      </c>
      <c r="F296" s="78">
        <f>H296-G296</f>
        <v>21.560000000000002</v>
      </c>
      <c r="G296" s="78">
        <v>3.08</v>
      </c>
      <c r="H296" s="78">
        <v>24.64</v>
      </c>
      <c r="I296" s="78">
        <f>SUM(H296:H301)</f>
        <v>72.259999999999991</v>
      </c>
      <c r="J296" s="23"/>
    </row>
    <row r="297" spans="1:10" ht="16" x14ac:dyDescent="0.2">
      <c r="A297" s="63"/>
      <c r="B297" s="75"/>
      <c r="C297" s="66"/>
      <c r="D297" s="173" t="s">
        <v>417</v>
      </c>
      <c r="E297" s="78">
        <v>50000</v>
      </c>
      <c r="F297" s="78">
        <v>14.15</v>
      </c>
      <c r="G297" s="78"/>
      <c r="H297" s="78">
        <f>F297</f>
        <v>14.15</v>
      </c>
      <c r="I297" s="78"/>
      <c r="J297" s="91"/>
    </row>
    <row r="298" spans="1:10" ht="16" x14ac:dyDescent="0.2">
      <c r="A298" s="63"/>
      <c r="B298" s="75"/>
      <c r="C298" s="66"/>
      <c r="D298" s="173" t="s">
        <v>412</v>
      </c>
      <c r="E298" s="78">
        <v>10000</v>
      </c>
      <c r="F298" s="78">
        <v>3.42</v>
      </c>
      <c r="G298" s="78"/>
      <c r="H298" s="78">
        <f>F298</f>
        <v>3.42</v>
      </c>
      <c r="I298" s="78"/>
      <c r="J298" s="91"/>
    </row>
    <row r="299" spans="1:10" ht="16" x14ac:dyDescent="0.2">
      <c r="A299" s="63"/>
      <c r="B299" s="75"/>
      <c r="C299" s="66"/>
      <c r="D299" s="173" t="s">
        <v>413</v>
      </c>
      <c r="E299" s="78">
        <v>500000</v>
      </c>
      <c r="F299" s="78">
        <v>20.9</v>
      </c>
      <c r="G299" s="78"/>
      <c r="H299" s="78">
        <f>F299</f>
        <v>20.9</v>
      </c>
      <c r="I299" s="78"/>
      <c r="J299" s="91"/>
    </row>
    <row r="300" spans="1:10" ht="16" x14ac:dyDescent="0.2">
      <c r="A300" s="63"/>
      <c r="B300" s="75"/>
      <c r="C300" s="66"/>
      <c r="D300" s="173" t="s">
        <v>418</v>
      </c>
      <c r="E300" s="78">
        <v>200000</v>
      </c>
      <c r="F300" s="78">
        <v>8.8000000000000007</v>
      </c>
      <c r="G300" s="78"/>
      <c r="H300" s="78">
        <f>F300</f>
        <v>8.8000000000000007</v>
      </c>
      <c r="I300" s="78"/>
      <c r="J300" s="91"/>
    </row>
    <row r="301" spans="1:10" ht="16" x14ac:dyDescent="0.2">
      <c r="A301" s="63"/>
      <c r="B301" s="75"/>
      <c r="C301" s="66"/>
      <c r="D301" s="173" t="s">
        <v>414</v>
      </c>
      <c r="E301" s="78">
        <v>10000</v>
      </c>
      <c r="F301" s="79">
        <v>0.35</v>
      </c>
      <c r="G301" s="79"/>
      <c r="H301" s="79">
        <f>F301</f>
        <v>0.35</v>
      </c>
      <c r="I301" s="79"/>
      <c r="J301" s="91"/>
    </row>
    <row r="302" spans="1:10" ht="16" x14ac:dyDescent="0.2">
      <c r="A302" s="63"/>
      <c r="B302" s="75"/>
      <c r="C302" s="66"/>
      <c r="D302" s="66"/>
      <c r="E302" s="78"/>
      <c r="F302" s="79"/>
      <c r="G302" s="79"/>
      <c r="H302" s="79"/>
      <c r="I302" s="79"/>
      <c r="J302" s="91"/>
    </row>
    <row r="303" spans="1:10" ht="16" x14ac:dyDescent="0.2">
      <c r="A303" s="63">
        <f>A296+1</f>
        <v>81</v>
      </c>
      <c r="B303" s="75" t="s">
        <v>316</v>
      </c>
      <c r="C303" s="66" t="s">
        <v>182</v>
      </c>
      <c r="D303" s="66" t="s">
        <v>411</v>
      </c>
      <c r="E303" s="78">
        <v>10000</v>
      </c>
      <c r="F303" s="78">
        <v>0</v>
      </c>
      <c r="G303" s="78">
        <f>H303-F303</f>
        <v>0.91</v>
      </c>
      <c r="H303" s="78">
        <v>0.91</v>
      </c>
      <c r="I303" s="78">
        <f>SUM(H303:H304)</f>
        <v>1.54</v>
      </c>
      <c r="J303" s="104"/>
    </row>
    <row r="304" spans="1:10" ht="16" x14ac:dyDescent="0.2">
      <c r="A304" s="63"/>
      <c r="B304" s="75"/>
      <c r="C304" s="66"/>
      <c r="D304" s="66" t="s">
        <v>417</v>
      </c>
      <c r="E304" s="78">
        <v>5000</v>
      </c>
      <c r="F304" s="78">
        <v>0.63</v>
      </c>
      <c r="G304" s="78"/>
      <c r="H304" s="78">
        <f>F304</f>
        <v>0.63</v>
      </c>
      <c r="I304" s="78"/>
      <c r="J304" s="104"/>
    </row>
    <row r="305" spans="1:10" ht="16" x14ac:dyDescent="0.2">
      <c r="A305" s="63"/>
      <c r="B305" s="75"/>
      <c r="C305" s="66"/>
      <c r="D305" s="66"/>
      <c r="E305" s="78"/>
      <c r="F305" s="78"/>
      <c r="G305" s="78"/>
      <c r="H305" s="78"/>
      <c r="I305" s="78"/>
      <c r="J305" s="104"/>
    </row>
    <row r="306" spans="1:10" ht="16" x14ac:dyDescent="0.2">
      <c r="A306" s="63">
        <f>A303+1</f>
        <v>82</v>
      </c>
      <c r="B306" s="75" t="s">
        <v>350</v>
      </c>
      <c r="C306" s="66" t="s">
        <v>366</v>
      </c>
      <c r="D306" s="66" t="s">
        <v>411</v>
      </c>
      <c r="E306" s="78">
        <v>10000</v>
      </c>
      <c r="F306" s="78">
        <v>0</v>
      </c>
      <c r="G306" s="78">
        <f>H306-F306</f>
        <v>3.08</v>
      </c>
      <c r="H306" s="78">
        <v>3.08</v>
      </c>
      <c r="I306" s="78">
        <f>SUM(H306:H311)</f>
        <v>19.840000000000003</v>
      </c>
      <c r="J306" s="104"/>
    </row>
    <row r="307" spans="1:10" ht="16" x14ac:dyDescent="0.2">
      <c r="A307" s="63"/>
      <c r="B307" s="75"/>
      <c r="C307" s="66"/>
      <c r="D307" s="173" t="s">
        <v>417</v>
      </c>
      <c r="E307" s="78">
        <v>10000</v>
      </c>
      <c r="F307" s="78">
        <v>4.41</v>
      </c>
      <c r="G307" s="78"/>
      <c r="H307" s="78">
        <f>F307</f>
        <v>4.41</v>
      </c>
      <c r="I307" s="78"/>
      <c r="J307" s="211"/>
    </row>
    <row r="308" spans="1:10" ht="16" x14ac:dyDescent="0.2">
      <c r="A308" s="63"/>
      <c r="B308" s="75"/>
      <c r="C308" s="66"/>
      <c r="D308" s="173" t="s">
        <v>412</v>
      </c>
      <c r="E308" s="78">
        <v>10000</v>
      </c>
      <c r="F308" s="78">
        <v>3.42</v>
      </c>
      <c r="G308" s="78"/>
      <c r="H308" s="78">
        <f>F308</f>
        <v>3.42</v>
      </c>
      <c r="I308" s="78"/>
      <c r="J308" s="104"/>
    </row>
    <row r="309" spans="1:10" ht="16" x14ac:dyDescent="0.2">
      <c r="A309" s="63"/>
      <c r="B309" s="75"/>
      <c r="C309" s="66"/>
      <c r="D309" s="173" t="s">
        <v>413</v>
      </c>
      <c r="E309" s="78">
        <v>100000</v>
      </c>
      <c r="F309" s="78">
        <v>4.18</v>
      </c>
      <c r="G309" s="78"/>
      <c r="H309" s="78">
        <f>F309</f>
        <v>4.18</v>
      </c>
      <c r="I309" s="78"/>
      <c r="J309" s="104"/>
    </row>
    <row r="310" spans="1:10" ht="16" x14ac:dyDescent="0.2">
      <c r="A310" s="63"/>
      <c r="B310" s="75"/>
      <c r="C310" s="66"/>
      <c r="D310" s="173" t="s">
        <v>418</v>
      </c>
      <c r="E310" s="78">
        <v>100000</v>
      </c>
      <c r="F310" s="78">
        <v>4.4000000000000004</v>
      </c>
      <c r="G310" s="78"/>
      <c r="H310" s="78">
        <f>F310</f>
        <v>4.4000000000000004</v>
      </c>
      <c r="I310" s="78"/>
      <c r="J310" s="104"/>
    </row>
    <row r="311" spans="1:10" ht="16" x14ac:dyDescent="0.2">
      <c r="A311" s="63"/>
      <c r="B311" s="75"/>
      <c r="C311" s="66"/>
      <c r="D311" s="173" t="s">
        <v>414</v>
      </c>
      <c r="E311" s="78">
        <v>10000</v>
      </c>
      <c r="F311" s="78">
        <v>0.35</v>
      </c>
      <c r="G311" s="78"/>
      <c r="H311" s="78">
        <f>F311</f>
        <v>0.35</v>
      </c>
      <c r="I311" s="78"/>
      <c r="J311" s="104"/>
    </row>
    <row r="312" spans="1:10" ht="16" x14ac:dyDescent="0.2">
      <c r="A312" s="63"/>
      <c r="B312" s="75"/>
      <c r="C312" s="66"/>
      <c r="D312" s="66"/>
      <c r="E312" s="78"/>
      <c r="F312" s="78"/>
      <c r="G312" s="78"/>
      <c r="H312" s="78"/>
      <c r="I312" s="78"/>
      <c r="J312" s="104"/>
    </row>
    <row r="313" spans="1:10" ht="16" x14ac:dyDescent="0.2">
      <c r="A313" s="63">
        <f>A306+1</f>
        <v>83</v>
      </c>
      <c r="B313" s="75" t="s">
        <v>317</v>
      </c>
      <c r="C313" s="66" t="s">
        <v>100</v>
      </c>
      <c r="D313" s="66" t="s">
        <v>411</v>
      </c>
      <c r="E313" s="79">
        <v>10000</v>
      </c>
      <c r="F313" s="79">
        <v>0</v>
      </c>
      <c r="G313" s="78">
        <f>H313-F313</f>
        <v>0.66</v>
      </c>
      <c r="H313" s="79">
        <v>0.66</v>
      </c>
      <c r="I313" s="79">
        <f>SUM(H313:H314)</f>
        <v>2.75</v>
      </c>
      <c r="J313" s="23"/>
    </row>
    <row r="314" spans="1:10" ht="16" x14ac:dyDescent="0.2">
      <c r="A314" s="63"/>
      <c r="B314" s="75"/>
      <c r="C314" s="66"/>
      <c r="D314" s="66" t="s">
        <v>413</v>
      </c>
      <c r="E314" s="79">
        <v>50000</v>
      </c>
      <c r="F314" s="79">
        <v>2.09</v>
      </c>
      <c r="G314" s="79"/>
      <c r="H314" s="79">
        <f>F314</f>
        <v>2.09</v>
      </c>
      <c r="I314" s="79"/>
      <c r="J314" s="23"/>
    </row>
    <row r="315" spans="1:10" ht="16" x14ac:dyDescent="0.2">
      <c r="A315" s="63"/>
      <c r="B315" s="75"/>
      <c r="C315" s="66"/>
      <c r="D315" s="66"/>
      <c r="E315" s="79"/>
      <c r="F315" s="79"/>
      <c r="G315" s="79"/>
      <c r="H315" s="79"/>
      <c r="I315" s="79"/>
      <c r="J315" s="23"/>
    </row>
    <row r="316" spans="1:10" ht="16" x14ac:dyDescent="0.2">
      <c r="A316" s="63"/>
      <c r="B316" s="75" t="s">
        <v>442</v>
      </c>
      <c r="C316" s="66" t="s">
        <v>437</v>
      </c>
      <c r="D316" s="66" t="s">
        <v>411</v>
      </c>
      <c r="E316" s="78">
        <v>100000</v>
      </c>
      <c r="F316" s="78">
        <f>H316-G316</f>
        <v>5.9399999999999995</v>
      </c>
      <c r="G316" s="78">
        <v>0.66</v>
      </c>
      <c r="H316" s="78">
        <v>6.6</v>
      </c>
      <c r="I316" s="78">
        <f>SUM(H316:H317)</f>
        <v>10.78</v>
      </c>
      <c r="J316" s="23"/>
    </row>
    <row r="317" spans="1:10" ht="16" x14ac:dyDescent="0.2">
      <c r="A317" s="63"/>
      <c r="B317" s="75"/>
      <c r="C317" s="66"/>
      <c r="D317" s="66" t="s">
        <v>413</v>
      </c>
      <c r="E317" s="78">
        <v>100000</v>
      </c>
      <c r="F317" s="78">
        <v>4.18</v>
      </c>
      <c r="G317" s="78"/>
      <c r="H317" s="78">
        <f>F317</f>
        <v>4.18</v>
      </c>
      <c r="I317" s="223"/>
      <c r="J317" s="23"/>
    </row>
    <row r="318" spans="1:10" ht="16" x14ac:dyDescent="0.2">
      <c r="A318" s="63"/>
      <c r="B318" s="75"/>
      <c r="C318" s="66"/>
      <c r="D318" s="66"/>
      <c r="E318" s="79"/>
      <c r="F318" s="79"/>
      <c r="G318" s="79"/>
      <c r="H318" s="79"/>
      <c r="J318" s="23"/>
    </row>
    <row r="319" spans="1:10" ht="16" x14ac:dyDescent="0.2">
      <c r="A319" s="63">
        <v>84</v>
      </c>
      <c r="B319" s="75" t="s">
        <v>318</v>
      </c>
      <c r="C319" s="66" t="s">
        <v>231</v>
      </c>
      <c r="D319" s="66" t="s">
        <v>411</v>
      </c>
      <c r="E319" s="78">
        <v>250000</v>
      </c>
      <c r="F319" s="78">
        <f>H319-G319</f>
        <v>48.24</v>
      </c>
      <c r="G319" s="78">
        <v>2.0099999999999998</v>
      </c>
      <c r="H319" s="78">
        <v>50.25</v>
      </c>
      <c r="I319" s="78">
        <f>SUM(H319:H324)</f>
        <v>89.62</v>
      </c>
      <c r="J319" s="211"/>
    </row>
    <row r="320" spans="1:10" ht="16" x14ac:dyDescent="0.2">
      <c r="A320" s="63"/>
      <c r="B320" s="75"/>
      <c r="C320" s="66"/>
      <c r="D320" s="173" t="s">
        <v>417</v>
      </c>
      <c r="E320" s="78">
        <v>50000</v>
      </c>
      <c r="F320" s="78">
        <v>14.15</v>
      </c>
      <c r="G320" s="78"/>
      <c r="H320" s="78">
        <f>F320</f>
        <v>14.15</v>
      </c>
      <c r="I320" s="78"/>
      <c r="J320" s="23"/>
    </row>
    <row r="321" spans="1:10" ht="16" x14ac:dyDescent="0.2">
      <c r="A321" s="63"/>
      <c r="B321" s="75"/>
      <c r="C321" s="66"/>
      <c r="D321" s="173" t="s">
        <v>412</v>
      </c>
      <c r="E321" s="78">
        <v>10000</v>
      </c>
      <c r="F321" s="78">
        <v>3.42</v>
      </c>
      <c r="G321" s="78"/>
      <c r="H321" s="78">
        <f>F321</f>
        <v>3.42</v>
      </c>
      <c r="I321" s="78"/>
      <c r="J321" s="23"/>
    </row>
    <row r="322" spans="1:10" ht="16" x14ac:dyDescent="0.2">
      <c r="A322" s="63"/>
      <c r="B322" s="75"/>
      <c r="C322" s="66"/>
      <c r="D322" s="173" t="s">
        <v>413</v>
      </c>
      <c r="E322" s="79">
        <v>250000</v>
      </c>
      <c r="F322" s="79">
        <v>10.45</v>
      </c>
      <c r="G322" s="79"/>
      <c r="H322" s="79">
        <f>F322</f>
        <v>10.45</v>
      </c>
      <c r="I322" s="79"/>
      <c r="J322" s="23"/>
    </row>
    <row r="323" spans="1:10" ht="16" x14ac:dyDescent="0.2">
      <c r="A323" s="63"/>
      <c r="B323" s="75"/>
      <c r="C323" s="66"/>
      <c r="D323" s="173" t="s">
        <v>418</v>
      </c>
      <c r="E323" s="78">
        <v>250000</v>
      </c>
      <c r="F323" s="79">
        <v>11</v>
      </c>
      <c r="G323" s="79"/>
      <c r="H323" s="79">
        <f>F323</f>
        <v>11</v>
      </c>
      <c r="I323" s="79"/>
      <c r="J323" s="23"/>
    </row>
    <row r="324" spans="1:10" ht="16" x14ac:dyDescent="0.2">
      <c r="A324" s="63"/>
      <c r="B324" s="75"/>
      <c r="C324" s="66"/>
      <c r="D324" s="173" t="s">
        <v>414</v>
      </c>
      <c r="E324" s="78">
        <v>10000</v>
      </c>
      <c r="F324" s="79">
        <v>0.35</v>
      </c>
      <c r="G324" s="79"/>
      <c r="H324" s="79">
        <f>F324</f>
        <v>0.35</v>
      </c>
      <c r="I324" s="79"/>
      <c r="J324" s="23"/>
    </row>
    <row r="325" spans="1:10" ht="16" x14ac:dyDescent="0.2">
      <c r="A325" s="63"/>
      <c r="B325" s="75"/>
      <c r="C325" s="66"/>
      <c r="D325" s="66"/>
      <c r="E325" s="78"/>
      <c r="F325" s="79"/>
      <c r="G325" s="79"/>
      <c r="H325" s="79"/>
      <c r="I325" s="79"/>
      <c r="J325" s="23"/>
    </row>
    <row r="326" spans="1:10" ht="16" x14ac:dyDescent="0.2">
      <c r="A326" s="63">
        <v>85</v>
      </c>
      <c r="B326" s="75" t="s">
        <v>319</v>
      </c>
      <c r="C326" s="66" t="s">
        <v>206</v>
      </c>
      <c r="D326" s="66" t="s">
        <v>411</v>
      </c>
      <c r="E326" s="78">
        <v>180000</v>
      </c>
      <c r="F326" s="79">
        <v>15.47</v>
      </c>
      <c r="G326" s="78">
        <f>H326-F326</f>
        <v>0.90999999999999837</v>
      </c>
      <c r="H326" s="79">
        <v>16.38</v>
      </c>
      <c r="I326" s="79">
        <f>SUM(H326:H331)</f>
        <v>86.529999999999987</v>
      </c>
      <c r="J326" s="23"/>
    </row>
    <row r="327" spans="1:10" ht="16" x14ac:dyDescent="0.2">
      <c r="A327" s="63"/>
      <c r="B327" s="75"/>
      <c r="C327" s="66"/>
      <c r="D327" s="173" t="s">
        <v>417</v>
      </c>
      <c r="E327" s="78">
        <v>50000</v>
      </c>
      <c r="F327" s="79">
        <v>50.94</v>
      </c>
      <c r="G327" s="79"/>
      <c r="H327" s="79">
        <f>F327</f>
        <v>50.94</v>
      </c>
      <c r="I327" s="79"/>
      <c r="J327" s="23"/>
    </row>
    <row r="328" spans="1:10" ht="16" x14ac:dyDescent="0.2">
      <c r="A328" s="63"/>
      <c r="B328" s="75"/>
      <c r="C328" s="66"/>
      <c r="D328" s="173" t="s">
        <v>412</v>
      </c>
      <c r="E328" s="78">
        <v>10000</v>
      </c>
      <c r="F328" s="79">
        <v>3.42</v>
      </c>
      <c r="G328" s="79"/>
      <c r="H328" s="79">
        <f>F328</f>
        <v>3.42</v>
      </c>
      <c r="I328" s="79"/>
      <c r="J328" s="23"/>
    </row>
    <row r="329" spans="1:10" ht="16" x14ac:dyDescent="0.2">
      <c r="A329" s="63"/>
      <c r="B329" s="75"/>
      <c r="C329" s="66"/>
      <c r="D329" s="173" t="s">
        <v>413</v>
      </c>
      <c r="E329" s="78">
        <v>180000</v>
      </c>
      <c r="F329" s="79">
        <v>7.52</v>
      </c>
      <c r="G329" s="79"/>
      <c r="H329" s="79">
        <f>F329</f>
        <v>7.52</v>
      </c>
      <c r="I329" s="79"/>
      <c r="J329" s="23"/>
    </row>
    <row r="330" spans="1:10" ht="16" x14ac:dyDescent="0.2">
      <c r="A330" s="63"/>
      <c r="B330" s="75"/>
      <c r="C330" s="66"/>
      <c r="D330" s="173" t="s">
        <v>418</v>
      </c>
      <c r="E330" s="78">
        <v>180000</v>
      </c>
      <c r="F330" s="79">
        <v>7.92</v>
      </c>
      <c r="G330" s="79"/>
      <c r="H330" s="79">
        <f>F330</f>
        <v>7.92</v>
      </c>
      <c r="I330" s="79"/>
      <c r="J330" s="23"/>
    </row>
    <row r="331" spans="1:10" ht="16" x14ac:dyDescent="0.2">
      <c r="A331" s="63"/>
      <c r="B331" s="75"/>
      <c r="C331" s="66"/>
      <c r="D331" s="173" t="s">
        <v>414</v>
      </c>
      <c r="E331" s="78">
        <v>10000</v>
      </c>
      <c r="F331" s="79">
        <v>0.35</v>
      </c>
      <c r="G331" s="79"/>
      <c r="H331" s="79">
        <f>F331</f>
        <v>0.35</v>
      </c>
      <c r="I331" s="79"/>
      <c r="J331" s="23"/>
    </row>
    <row r="332" spans="1:10" ht="16" x14ac:dyDescent="0.2">
      <c r="A332" s="63"/>
      <c r="B332" s="75"/>
      <c r="C332" s="66"/>
      <c r="D332" s="66"/>
      <c r="E332" s="78"/>
      <c r="F332" s="79"/>
      <c r="G332" s="79"/>
      <c r="H332" s="79"/>
      <c r="I332" s="79"/>
      <c r="J332" s="23"/>
    </row>
    <row r="333" spans="1:10" ht="16" x14ac:dyDescent="0.2">
      <c r="A333" s="63">
        <f>A326+1</f>
        <v>86</v>
      </c>
      <c r="B333" s="75" t="s">
        <v>320</v>
      </c>
      <c r="C333" s="66" t="s">
        <v>204</v>
      </c>
      <c r="D333" s="66" t="s">
        <v>411</v>
      </c>
      <c r="E333" s="78">
        <v>180000</v>
      </c>
      <c r="F333" s="79">
        <v>21.42</v>
      </c>
      <c r="G333" s="78">
        <f>H333-F333</f>
        <v>1.259999999999998</v>
      </c>
      <c r="H333" s="79">
        <v>22.68</v>
      </c>
      <c r="I333" s="79">
        <f>SUM(H333:H338)</f>
        <v>110.12</v>
      </c>
      <c r="J333" s="23"/>
    </row>
    <row r="334" spans="1:10" ht="16" x14ac:dyDescent="0.2">
      <c r="A334" s="63"/>
      <c r="B334" s="75"/>
      <c r="C334" s="66"/>
      <c r="D334" s="173" t="s">
        <v>417</v>
      </c>
      <c r="E334" s="78">
        <v>180000</v>
      </c>
      <c r="F334" s="79">
        <v>79.38</v>
      </c>
      <c r="G334" s="79"/>
      <c r="H334" s="79">
        <f>F334</f>
        <v>79.38</v>
      </c>
      <c r="I334" s="79"/>
      <c r="J334" s="23"/>
    </row>
    <row r="335" spans="1:10" ht="16" x14ac:dyDescent="0.2">
      <c r="A335" s="63"/>
      <c r="B335" s="75"/>
      <c r="C335" s="66"/>
      <c r="D335" s="173" t="s">
        <v>412</v>
      </c>
      <c r="E335" s="78">
        <v>10000</v>
      </c>
      <c r="F335" s="79">
        <v>3.42</v>
      </c>
      <c r="G335" s="79"/>
      <c r="H335" s="79">
        <f>F335</f>
        <v>3.42</v>
      </c>
      <c r="I335" s="79"/>
      <c r="J335" s="23"/>
    </row>
    <row r="336" spans="1:10" ht="16" x14ac:dyDescent="0.2">
      <c r="A336" s="63"/>
      <c r="B336" s="75"/>
      <c r="C336" s="66"/>
      <c r="D336" s="173" t="s">
        <v>413</v>
      </c>
      <c r="E336" s="78">
        <v>50000</v>
      </c>
      <c r="F336" s="79">
        <v>2.09</v>
      </c>
      <c r="G336" s="79"/>
      <c r="H336" s="79">
        <f>F336</f>
        <v>2.09</v>
      </c>
      <c r="I336" s="79"/>
      <c r="J336" s="23"/>
    </row>
    <row r="337" spans="1:10" ht="16" x14ac:dyDescent="0.2">
      <c r="A337" s="63"/>
      <c r="B337" s="75"/>
      <c r="C337" s="66"/>
      <c r="D337" s="173" t="s">
        <v>418</v>
      </c>
      <c r="E337" s="78">
        <v>50000</v>
      </c>
      <c r="F337" s="79">
        <v>2.2000000000000002</v>
      </c>
      <c r="G337" s="79"/>
      <c r="H337" s="79">
        <f>F337</f>
        <v>2.2000000000000002</v>
      </c>
      <c r="I337" s="79"/>
      <c r="J337" s="23"/>
    </row>
    <row r="338" spans="1:10" ht="16" x14ac:dyDescent="0.2">
      <c r="A338" s="63"/>
      <c r="B338" s="75"/>
      <c r="C338" s="66"/>
      <c r="D338" s="173" t="s">
        <v>414</v>
      </c>
      <c r="E338" s="78">
        <v>10000</v>
      </c>
      <c r="F338" s="79">
        <v>0.35</v>
      </c>
      <c r="G338" s="79"/>
      <c r="H338" s="79">
        <f>F338</f>
        <v>0.35</v>
      </c>
      <c r="I338" s="79"/>
      <c r="J338" s="23"/>
    </row>
    <row r="339" spans="1:10" ht="16" x14ac:dyDescent="0.2">
      <c r="A339" s="63"/>
      <c r="B339" s="75"/>
      <c r="C339" s="66"/>
      <c r="D339" s="173"/>
      <c r="E339" s="78"/>
      <c r="F339" s="79"/>
      <c r="G339" s="79"/>
      <c r="H339" s="79"/>
      <c r="I339" s="79"/>
      <c r="J339" s="23"/>
    </row>
    <row r="340" spans="1:10" ht="16" x14ac:dyDescent="0.2">
      <c r="A340" s="63">
        <v>87</v>
      </c>
      <c r="B340" s="75" t="s">
        <v>454</v>
      </c>
      <c r="C340" s="66" t="s">
        <v>451</v>
      </c>
      <c r="D340" s="173" t="s">
        <v>411</v>
      </c>
      <c r="E340" s="78">
        <v>250000</v>
      </c>
      <c r="F340" s="78">
        <f>H340-G340</f>
        <v>15.84</v>
      </c>
      <c r="G340" s="78">
        <v>0.66</v>
      </c>
      <c r="H340" s="78">
        <v>16.5</v>
      </c>
      <c r="I340" s="78">
        <f>SUM(H340:H341)</f>
        <v>28.2</v>
      </c>
      <c r="J340" s="23"/>
    </row>
    <row r="341" spans="1:10" ht="16" x14ac:dyDescent="0.2">
      <c r="A341" s="63"/>
      <c r="B341" s="75"/>
      <c r="C341" s="66"/>
      <c r="D341" s="173" t="s">
        <v>413</v>
      </c>
      <c r="E341" s="78">
        <v>280000</v>
      </c>
      <c r="F341" s="78">
        <v>11.7</v>
      </c>
      <c r="G341" s="78"/>
      <c r="H341" s="78">
        <f>F341</f>
        <v>11.7</v>
      </c>
      <c r="I341" s="78"/>
      <c r="J341" s="23"/>
    </row>
    <row r="342" spans="1:10" ht="16" x14ac:dyDescent="0.2">
      <c r="A342" s="63"/>
      <c r="B342" s="75"/>
      <c r="C342" s="66"/>
      <c r="D342" s="66"/>
      <c r="E342" s="78"/>
      <c r="F342" s="79"/>
      <c r="G342" s="79"/>
      <c r="H342" s="79"/>
      <c r="I342" s="79"/>
      <c r="J342" s="23"/>
    </row>
    <row r="343" spans="1:10" ht="16" x14ac:dyDescent="0.2">
      <c r="A343" s="63">
        <v>88</v>
      </c>
      <c r="B343" s="75" t="s">
        <v>321</v>
      </c>
      <c r="C343" s="66" t="s">
        <v>63</v>
      </c>
      <c r="D343" s="66" t="s">
        <v>411</v>
      </c>
      <c r="E343" s="180">
        <v>250000</v>
      </c>
      <c r="F343" s="78">
        <v>15.84</v>
      </c>
      <c r="G343" s="78">
        <f>H343-F343</f>
        <v>0.66000000000000014</v>
      </c>
      <c r="H343" s="79">
        <v>16.5</v>
      </c>
      <c r="I343" s="79">
        <f>SUM(H343:H346)</f>
        <v>31.14</v>
      </c>
      <c r="J343" s="23"/>
    </row>
    <row r="344" spans="1:10" ht="16" x14ac:dyDescent="0.2">
      <c r="A344" s="63"/>
      <c r="B344" s="75"/>
      <c r="C344" s="66"/>
      <c r="D344" s="66" t="s">
        <v>412</v>
      </c>
      <c r="E344" s="78">
        <v>10000</v>
      </c>
      <c r="F344" s="78">
        <v>3.42</v>
      </c>
      <c r="G344" s="78"/>
      <c r="H344" s="79">
        <f>F344</f>
        <v>3.42</v>
      </c>
      <c r="I344" s="79"/>
      <c r="J344" s="23"/>
    </row>
    <row r="345" spans="1:10" ht="16" x14ac:dyDescent="0.2">
      <c r="A345" s="63"/>
      <c r="B345" s="75"/>
      <c r="C345" s="66"/>
      <c r="D345" s="66" t="s">
        <v>413</v>
      </c>
      <c r="E345" s="78">
        <v>260000</v>
      </c>
      <c r="F345" s="78">
        <v>10.87</v>
      </c>
      <c r="G345" s="78"/>
      <c r="H345" s="79">
        <f>F345</f>
        <v>10.87</v>
      </c>
      <c r="I345" s="79"/>
      <c r="J345" s="23"/>
    </row>
    <row r="346" spans="1:10" ht="16" x14ac:dyDescent="0.2">
      <c r="A346" s="63"/>
      <c r="B346" s="75"/>
      <c r="C346" s="66"/>
      <c r="D346" s="66" t="s">
        <v>414</v>
      </c>
      <c r="E346" s="78">
        <v>10000</v>
      </c>
      <c r="F346" s="78">
        <v>0.35</v>
      </c>
      <c r="G346" s="78"/>
      <c r="H346" s="79">
        <f>F346</f>
        <v>0.35</v>
      </c>
      <c r="I346" s="79"/>
      <c r="J346" s="23"/>
    </row>
    <row r="347" spans="1:10" ht="16" x14ac:dyDescent="0.2">
      <c r="A347" s="63"/>
      <c r="B347" s="75"/>
      <c r="C347" s="66"/>
      <c r="D347" s="66"/>
      <c r="E347" s="79"/>
      <c r="F347" s="79"/>
      <c r="G347" s="79"/>
      <c r="H347" s="79"/>
      <c r="I347" s="79"/>
      <c r="J347" s="23"/>
    </row>
    <row r="348" spans="1:10" ht="16" x14ac:dyDescent="0.2">
      <c r="A348" s="63"/>
      <c r="B348" s="75"/>
      <c r="C348" s="66"/>
      <c r="D348" s="66"/>
      <c r="E348" s="79"/>
      <c r="F348" s="79"/>
      <c r="G348" s="79"/>
      <c r="H348" s="79"/>
      <c r="I348" s="79"/>
      <c r="J348" s="23"/>
    </row>
    <row r="349" spans="1:10" ht="16" x14ac:dyDescent="0.2">
      <c r="A349" s="63">
        <f>A343+1</f>
        <v>89</v>
      </c>
      <c r="B349" s="75" t="s">
        <v>322</v>
      </c>
      <c r="C349" s="66" t="s">
        <v>166</v>
      </c>
      <c r="D349" s="66" t="s">
        <v>411</v>
      </c>
      <c r="E349" s="78">
        <v>10000</v>
      </c>
      <c r="F349" s="78">
        <f>H349-G349</f>
        <v>5.9399999999999995</v>
      </c>
      <c r="G349" s="78">
        <v>0.66</v>
      </c>
      <c r="H349" s="78">
        <v>6.6</v>
      </c>
      <c r="I349" s="78">
        <f>SUM(H349:H350)</f>
        <v>10.78</v>
      </c>
      <c r="J349" s="23"/>
    </row>
    <row r="350" spans="1:10" ht="16" x14ac:dyDescent="0.2">
      <c r="A350" s="63"/>
      <c r="B350" s="75"/>
      <c r="C350" s="66"/>
      <c r="D350" s="66" t="s">
        <v>413</v>
      </c>
      <c r="E350" s="78">
        <v>100000</v>
      </c>
      <c r="F350" s="78">
        <v>4.18</v>
      </c>
      <c r="G350" s="78"/>
      <c r="H350" s="78">
        <f>F350</f>
        <v>4.18</v>
      </c>
      <c r="I350" s="78"/>
      <c r="J350" s="23"/>
    </row>
    <row r="351" spans="1:10" ht="16" x14ac:dyDescent="0.2">
      <c r="A351" s="63"/>
      <c r="B351" s="75"/>
      <c r="C351" s="66"/>
      <c r="D351" s="66"/>
      <c r="E351" s="79"/>
      <c r="F351" s="79"/>
      <c r="G351" s="79"/>
      <c r="H351" s="79"/>
      <c r="I351" s="79"/>
      <c r="J351" s="23"/>
    </row>
    <row r="352" spans="1:10" ht="16" x14ac:dyDescent="0.2">
      <c r="A352" s="63">
        <f>A349+1</f>
        <v>90</v>
      </c>
      <c r="B352" s="75" t="s">
        <v>323</v>
      </c>
      <c r="C352" s="66" t="s">
        <v>86</v>
      </c>
      <c r="D352" s="66" t="s">
        <v>411</v>
      </c>
      <c r="E352" s="78">
        <v>10000</v>
      </c>
      <c r="F352" s="78">
        <v>0</v>
      </c>
      <c r="G352" s="78">
        <v>3.08</v>
      </c>
      <c r="H352" s="78">
        <v>3.08</v>
      </c>
      <c r="I352" s="78">
        <f>SUM(H352:H353)</f>
        <v>3.5</v>
      </c>
      <c r="J352" s="211"/>
    </row>
    <row r="353" spans="1:10" ht="16" x14ac:dyDescent="0.2">
      <c r="A353" s="122"/>
      <c r="B353" s="123"/>
      <c r="C353" s="124"/>
      <c r="D353" s="124" t="s">
        <v>413</v>
      </c>
      <c r="E353" s="152">
        <v>10000</v>
      </c>
      <c r="F353" s="79">
        <v>0.42</v>
      </c>
      <c r="G353" s="79"/>
      <c r="H353" s="79">
        <f>F353</f>
        <v>0.42</v>
      </c>
      <c r="I353" s="79"/>
      <c r="J353" s="23"/>
    </row>
    <row r="354" spans="1:10" ht="16" x14ac:dyDescent="0.2">
      <c r="A354" s="122"/>
      <c r="B354" s="123"/>
      <c r="C354" s="124"/>
      <c r="D354" s="124"/>
      <c r="E354" s="152"/>
      <c r="F354" s="79"/>
      <c r="G354" s="79"/>
      <c r="H354" s="79"/>
      <c r="I354" s="79"/>
      <c r="J354" s="23"/>
    </row>
    <row r="355" spans="1:10" ht="16" x14ac:dyDescent="0.2">
      <c r="A355" s="122"/>
      <c r="B355" s="123"/>
      <c r="C355" s="124"/>
      <c r="D355" s="124"/>
      <c r="E355" s="152"/>
      <c r="F355" s="79"/>
      <c r="G355" s="79"/>
      <c r="H355" s="79"/>
      <c r="I355" s="79"/>
      <c r="J355" s="23"/>
    </row>
    <row r="356" spans="1:10" ht="16" x14ac:dyDescent="0.2">
      <c r="A356" s="136"/>
      <c r="B356" s="137"/>
      <c r="C356" s="134" t="s">
        <v>400</v>
      </c>
      <c r="D356" s="134"/>
      <c r="E356" s="153"/>
      <c r="F356" s="161"/>
      <c r="G356" s="132"/>
      <c r="H356" s="132"/>
      <c r="I356" s="132">
        <f>SUM(I5:I353)</f>
        <v>2493.2399999999998</v>
      </c>
      <c r="J356" s="133"/>
    </row>
    <row r="357" spans="1:10" ht="16" x14ac:dyDescent="0.2">
      <c r="A357" s="122"/>
      <c r="B357" s="123"/>
      <c r="C357" s="124"/>
      <c r="D357" s="124"/>
      <c r="E357" s="152"/>
      <c r="F357" s="79"/>
      <c r="G357" s="79"/>
      <c r="H357" s="79"/>
      <c r="I357" s="79"/>
      <c r="J357" s="23"/>
    </row>
    <row r="358" spans="1:10" ht="16" x14ac:dyDescent="0.2">
      <c r="A358" s="125" t="s">
        <v>395</v>
      </c>
      <c r="B358" s="75" t="s">
        <v>336</v>
      </c>
      <c r="C358" s="66" t="s">
        <v>337</v>
      </c>
      <c r="D358" s="66" t="s">
        <v>411</v>
      </c>
      <c r="E358" s="79">
        <v>250000</v>
      </c>
      <c r="F358" s="78">
        <v>12.72</v>
      </c>
      <c r="G358" s="78">
        <f>H358-F358</f>
        <v>0.52999999999999936</v>
      </c>
      <c r="H358" s="78">
        <v>13.25</v>
      </c>
      <c r="I358" s="78">
        <f>SUM(H358:H361)</f>
        <v>27.470000000000002</v>
      </c>
      <c r="J358" s="23"/>
    </row>
    <row r="359" spans="1:10" ht="16" x14ac:dyDescent="0.2">
      <c r="A359" s="125"/>
      <c r="B359" s="75"/>
      <c r="C359" s="66"/>
      <c r="D359" s="66" t="s">
        <v>412</v>
      </c>
      <c r="E359" s="157">
        <v>10000</v>
      </c>
      <c r="F359" s="79">
        <v>3.42</v>
      </c>
      <c r="G359" s="78"/>
      <c r="H359" s="78">
        <f>F359</f>
        <v>3.42</v>
      </c>
      <c r="I359" s="78"/>
      <c r="J359" s="23"/>
    </row>
    <row r="360" spans="1:10" ht="16" x14ac:dyDescent="0.2">
      <c r="A360" s="125"/>
      <c r="B360" s="75"/>
      <c r="C360" s="66"/>
      <c r="D360" s="66" t="s">
        <v>413</v>
      </c>
      <c r="E360" s="150">
        <v>250000</v>
      </c>
      <c r="F360" s="79">
        <v>10.45</v>
      </c>
      <c r="G360" s="78"/>
      <c r="H360" s="78">
        <f>F360</f>
        <v>10.45</v>
      </c>
      <c r="I360" s="78"/>
      <c r="J360" s="23"/>
    </row>
    <row r="361" spans="1:10" ht="16" x14ac:dyDescent="0.2">
      <c r="A361" s="125"/>
      <c r="B361" s="75"/>
      <c r="C361" s="66"/>
      <c r="D361" s="66" t="s">
        <v>414</v>
      </c>
      <c r="E361" s="150">
        <v>10000</v>
      </c>
      <c r="F361" s="79">
        <v>0.35</v>
      </c>
      <c r="G361" s="78"/>
      <c r="H361" s="78">
        <f>F361</f>
        <v>0.35</v>
      </c>
      <c r="I361" s="78"/>
      <c r="J361" s="23"/>
    </row>
    <row r="362" spans="1:10" ht="16" x14ac:dyDescent="0.2">
      <c r="A362" s="125"/>
      <c r="B362" s="75"/>
      <c r="C362" s="66"/>
      <c r="D362" s="66"/>
      <c r="E362" s="78"/>
      <c r="F362" s="78"/>
      <c r="G362" s="78"/>
      <c r="H362" s="78"/>
      <c r="I362" s="78"/>
      <c r="J362" s="23"/>
    </row>
    <row r="363" spans="1:10" ht="16" x14ac:dyDescent="0.2">
      <c r="A363" s="125" t="s">
        <v>395</v>
      </c>
      <c r="B363" s="75" t="s">
        <v>290</v>
      </c>
      <c r="C363" s="66" t="s">
        <v>202</v>
      </c>
      <c r="D363" s="66" t="s">
        <v>411</v>
      </c>
      <c r="E363" s="78">
        <v>10000</v>
      </c>
      <c r="F363" s="78">
        <v>0</v>
      </c>
      <c r="G363" s="78">
        <f>H363-F363</f>
        <v>0.66</v>
      </c>
      <c r="H363" s="78">
        <v>0.66</v>
      </c>
      <c r="I363" s="78">
        <f>SUM(H363:H363)</f>
        <v>0.66</v>
      </c>
      <c r="J363" s="23"/>
    </row>
    <row r="364" spans="1:10" ht="16" x14ac:dyDescent="0.2">
      <c r="A364" s="23"/>
      <c r="B364" s="23"/>
      <c r="C364" s="23"/>
      <c r="D364" s="66"/>
      <c r="E364" s="79"/>
      <c r="F364" s="79"/>
      <c r="G364" s="79"/>
      <c r="H364" s="79"/>
      <c r="I364" s="79"/>
      <c r="J364" s="23"/>
    </row>
    <row r="365" spans="1:10" ht="16" x14ac:dyDescent="0.2">
      <c r="A365" s="131"/>
      <c r="B365" s="137" t="s">
        <v>395</v>
      </c>
      <c r="C365" s="134" t="s">
        <v>400</v>
      </c>
      <c r="D365" s="134"/>
      <c r="E365" s="153"/>
      <c r="F365" s="135"/>
      <c r="G365" s="135"/>
      <c r="H365" s="135"/>
      <c r="I365" s="135">
        <f>SUM(I358:I363)</f>
        <v>28.130000000000003</v>
      </c>
      <c r="J365" s="133"/>
    </row>
    <row r="366" spans="1:10" ht="16" x14ac:dyDescent="0.2">
      <c r="A366" s="596"/>
      <c r="B366" s="597"/>
      <c r="C366" s="598"/>
      <c r="D366" s="143"/>
      <c r="E366" s="154"/>
      <c r="F366" s="162"/>
      <c r="G366" s="93"/>
      <c r="H366" s="93"/>
      <c r="I366" s="93"/>
      <c r="J366" s="94"/>
    </row>
    <row r="367" spans="1:10" ht="16" x14ac:dyDescent="0.2">
      <c r="A367" s="618" t="s">
        <v>439</v>
      </c>
      <c r="B367" s="619"/>
      <c r="C367" s="620"/>
      <c r="D367" s="142"/>
      <c r="E367" s="155"/>
      <c r="F367" s="95"/>
      <c r="G367" s="95"/>
      <c r="H367" s="95"/>
      <c r="I367" s="95"/>
      <c r="J367" s="94"/>
    </row>
    <row r="368" spans="1:10" ht="16" x14ac:dyDescent="0.2">
      <c r="A368" s="189"/>
      <c r="B368" s="178"/>
      <c r="C368" s="178"/>
      <c r="D368" s="142"/>
      <c r="E368" s="155"/>
      <c r="F368" s="95"/>
      <c r="G368" s="95"/>
      <c r="H368" s="95"/>
      <c r="I368" s="221"/>
      <c r="J368" s="94"/>
    </row>
    <row r="369" spans="1:10" ht="16" x14ac:dyDescent="0.2">
      <c r="A369" s="189"/>
      <c r="B369" s="178"/>
      <c r="C369" s="178"/>
      <c r="D369" s="142"/>
      <c r="E369" s="198"/>
      <c r="F369" s="95"/>
      <c r="G369" s="95"/>
      <c r="H369" s="95"/>
      <c r="I369" s="155"/>
      <c r="J369" s="94"/>
    </row>
    <row r="370" spans="1:10" ht="16" x14ac:dyDescent="0.2">
      <c r="A370" s="189"/>
      <c r="B370" s="178"/>
      <c r="C370" s="178"/>
      <c r="D370" s="142"/>
      <c r="E370" s="199"/>
      <c r="F370" s="95"/>
      <c r="G370" s="95"/>
      <c r="H370" s="95"/>
      <c r="I370" s="155"/>
      <c r="J370" s="94"/>
    </row>
    <row r="371" spans="1:10" ht="16" x14ac:dyDescent="0.2">
      <c r="A371" s="596" t="s">
        <v>52</v>
      </c>
      <c r="B371" s="597"/>
      <c r="C371" s="598"/>
      <c r="D371" s="143"/>
      <c r="E371" s="154"/>
      <c r="F371" s="163"/>
      <c r="G371" s="103"/>
      <c r="H371" s="103"/>
      <c r="I371" s="103">
        <f>I356+I365+SUM(I368:I368)</f>
        <v>2521.37</v>
      </c>
      <c r="J371" s="94"/>
    </row>
    <row r="372" spans="1:10" s="182" customFormat="1" ht="23" x14ac:dyDescent="0.25">
      <c r="C372" s="183" t="s">
        <v>388</v>
      </c>
      <c r="D372" s="183"/>
      <c r="E372" s="184"/>
      <c r="F372" s="185" t="s">
        <v>430</v>
      </c>
      <c r="G372" s="186"/>
      <c r="H372" s="186"/>
      <c r="I372" s="187">
        <v>44299</v>
      </c>
      <c r="J372" s="188"/>
    </row>
  </sheetData>
  <autoFilter ref="C4:J353" xr:uid="{1B35777D-86B3-9A48-BA2D-325C1FB8F52E}">
    <sortState xmlns:xlrd2="http://schemas.microsoft.com/office/spreadsheetml/2017/richdata2" ref="C5:J352">
      <sortCondition ref="C4:C352"/>
    </sortState>
  </autoFilter>
  <mergeCells count="4">
    <mergeCell ref="A2:C2"/>
    <mergeCell ref="A366:C366"/>
    <mergeCell ref="A367:C367"/>
    <mergeCell ref="A371:C371"/>
  </mergeCells>
  <conditionalFormatting sqref="A63 B1:B63 B65:B181 B189:B355 B357:B363 B365:B1048576">
    <cfRule type="duplicateValues" dxfId="174" priority="9"/>
  </conditionalFormatting>
  <conditionalFormatting sqref="A63 B1:B63 B65:B363 B365:B1048576">
    <cfRule type="duplicateValues" dxfId="173" priority="5"/>
  </conditionalFormatting>
  <conditionalFormatting sqref="A63 B1:C63 B65:C181 B189:C355 B357:C363 B365:C1048576 C64">
    <cfRule type="duplicateValues" dxfId="172" priority="13"/>
  </conditionalFormatting>
  <conditionalFormatting sqref="B182:B188">
    <cfRule type="duplicateValues" dxfId="171" priority="7"/>
  </conditionalFormatting>
  <conditionalFormatting sqref="B182:C188">
    <cfRule type="duplicateValues" dxfId="170" priority="12"/>
  </conditionalFormatting>
  <conditionalFormatting sqref="C108:C116">
    <cfRule type="duplicateValues" dxfId="169" priority="10"/>
  </conditionalFormatting>
  <conditionalFormatting sqref="C152:C154">
    <cfRule type="duplicateValues" dxfId="168" priority="11"/>
  </conditionalFormatting>
  <conditionalFormatting sqref="F359:F361">
    <cfRule type="duplicateValues" dxfId="167" priority="4"/>
  </conditionalFormatting>
  <conditionalFormatting sqref="J5:J100 J102:J110 J112:J119 J121:J129 J131:J132 J134:J138 J140:J177 J179 J181:J188 J190:J202 J204:J205 J207:J238 J240:J287 J289:J306 J308:J318 J320:J351 J353:J355 J357:J365">
    <cfRule type="notContainsBlanks" dxfId="166" priority="6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7923-907C-594A-B9D3-2DC0DECC1BEF}">
  <sheetPr>
    <pageSetUpPr fitToPage="1"/>
  </sheetPr>
  <dimension ref="A1:O373"/>
  <sheetViews>
    <sheetView zoomScaleNormal="100" workbookViewId="0">
      <pane xSplit="3" ySplit="4" topLeftCell="D32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3.832031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 t="s">
        <v>489</v>
      </c>
      <c r="H2" s="77" t="s">
        <v>459</v>
      </c>
      <c r="I2" s="77">
        <v>44287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38.170000000000009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8">
        <v>220000</v>
      </c>
      <c r="F12" s="78">
        <v>9.1999999999999993</v>
      </c>
      <c r="G12" s="78"/>
      <c r="H12" s="78">
        <f>F12</f>
        <v>9.1999999999999993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 t="e">
        <f>#REF!+1</f>
        <v>#REF!</v>
      </c>
      <c r="B15" s="75" t="s">
        <v>246</v>
      </c>
      <c r="C15" s="66" t="s">
        <v>68</v>
      </c>
      <c r="D15" s="66" t="s">
        <v>411</v>
      </c>
      <c r="E15" s="79">
        <v>100000</v>
      </c>
      <c r="F15" s="78">
        <v>27.72</v>
      </c>
      <c r="G15" s="78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40000</v>
      </c>
      <c r="F16" s="78">
        <v>1.67</v>
      </c>
      <c r="G16" s="78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v>5</v>
      </c>
      <c r="B18" s="75" t="s">
        <v>247</v>
      </c>
      <c r="C18" s="66" t="s">
        <v>89</v>
      </c>
      <c r="D18" s="66" t="s">
        <v>411</v>
      </c>
      <c r="E18" s="79">
        <v>10000</v>
      </c>
      <c r="F18" s="78">
        <v>0</v>
      </c>
      <c r="G18" s="78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78"/>
      <c r="G19" s="78"/>
      <c r="H19" s="78"/>
      <c r="I19" s="78"/>
      <c r="J19" s="23"/>
    </row>
    <row r="20" spans="1:10" ht="16" x14ac:dyDescent="0.2">
      <c r="A20" s="63">
        <v>6</v>
      </c>
      <c r="B20" s="75" t="s">
        <v>248</v>
      </c>
      <c r="C20" s="66" t="s">
        <v>138</v>
      </c>
      <c r="D20" s="66" t="s">
        <v>411</v>
      </c>
      <c r="E20" s="79">
        <v>10000</v>
      </c>
      <c r="F20" s="78">
        <v>0</v>
      </c>
      <c r="G20" s="78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78"/>
      <c r="G21" s="78"/>
      <c r="H21" s="78"/>
      <c r="I21" s="78"/>
      <c r="J21" s="23"/>
    </row>
    <row r="22" spans="1:10" ht="16" x14ac:dyDescent="0.2">
      <c r="A22" s="63">
        <v>7</v>
      </c>
      <c r="B22" s="75" t="s">
        <v>249</v>
      </c>
      <c r="C22" s="66" t="s">
        <v>139</v>
      </c>
      <c r="D22" s="66" t="s">
        <v>411</v>
      </c>
      <c r="E22" s="78">
        <v>100000</v>
      </c>
      <c r="F22" s="78">
        <f>H22-G22</f>
        <v>18.090000000000003</v>
      </c>
      <c r="G22" s="78">
        <v>2.0099999999999998</v>
      </c>
      <c r="H22" s="78">
        <v>20.100000000000001</v>
      </c>
      <c r="I22" s="78">
        <f>SUM(H22:H27)</f>
        <v>66.3</v>
      </c>
      <c r="J22" s="23"/>
    </row>
    <row r="23" spans="1:10" ht="16" x14ac:dyDescent="0.2">
      <c r="A23" s="63"/>
      <c r="B23" s="75"/>
      <c r="C23" s="66"/>
      <c r="D23" s="66" t="s">
        <v>417</v>
      </c>
      <c r="E23" s="78">
        <v>50000</v>
      </c>
      <c r="F23" s="78">
        <v>33.85</v>
      </c>
      <c r="G23" s="78"/>
      <c r="H23" s="78">
        <f>F23</f>
        <v>33.85</v>
      </c>
      <c r="I23" s="78"/>
      <c r="J23" s="23"/>
    </row>
    <row r="24" spans="1:10" ht="16" x14ac:dyDescent="0.2">
      <c r="A24" s="63"/>
      <c r="B24" s="75"/>
      <c r="C24" s="66"/>
      <c r="D24" s="66" t="s">
        <v>412</v>
      </c>
      <c r="E24" s="79">
        <v>10000</v>
      </c>
      <c r="F24" s="78">
        <v>3.42</v>
      </c>
      <c r="G24" s="78"/>
      <c r="H24" s="78">
        <f>F24</f>
        <v>3.42</v>
      </c>
      <c r="I24" s="78"/>
      <c r="J24" s="23"/>
    </row>
    <row r="25" spans="1:10" ht="16" x14ac:dyDescent="0.2">
      <c r="A25" s="63"/>
      <c r="B25" s="75"/>
      <c r="C25" s="66"/>
      <c r="D25" s="66" t="s">
        <v>413</v>
      </c>
      <c r="E25" s="79">
        <v>100000</v>
      </c>
      <c r="F25" s="78">
        <v>4.18</v>
      </c>
      <c r="G25" s="78"/>
      <c r="H25" s="78">
        <f>F25</f>
        <v>4.18</v>
      </c>
      <c r="I25" s="78"/>
      <c r="J25" s="23"/>
    </row>
    <row r="26" spans="1:10" ht="16" x14ac:dyDescent="0.2">
      <c r="A26" s="63"/>
      <c r="B26" s="75"/>
      <c r="C26" s="66"/>
      <c r="D26" s="66" t="s">
        <v>418</v>
      </c>
      <c r="E26" s="78">
        <v>100000</v>
      </c>
      <c r="F26" s="78">
        <v>4.4000000000000004</v>
      </c>
      <c r="G26" s="78"/>
      <c r="H26" s="78">
        <f>F26</f>
        <v>4.4000000000000004</v>
      </c>
      <c r="I26" s="78"/>
      <c r="J26" s="23"/>
    </row>
    <row r="27" spans="1:10" ht="16" x14ac:dyDescent="0.2">
      <c r="A27" s="63"/>
      <c r="B27" s="75"/>
      <c r="C27" s="66"/>
      <c r="D27" s="66" t="s">
        <v>414</v>
      </c>
      <c r="E27" s="79">
        <v>10000</v>
      </c>
      <c r="F27" s="78">
        <v>0.35</v>
      </c>
      <c r="G27" s="78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>
        <v>8</v>
      </c>
      <c r="B29" s="75" t="s">
        <v>250</v>
      </c>
      <c r="C29" s="66" t="s">
        <v>217</v>
      </c>
      <c r="D29" s="66" t="s">
        <v>411</v>
      </c>
      <c r="E29" s="78">
        <v>240000</v>
      </c>
      <c r="F29" s="78">
        <f>H29-G29</f>
        <v>20.93</v>
      </c>
      <c r="G29" s="78">
        <v>0.91</v>
      </c>
      <c r="H29" s="78">
        <v>21.84</v>
      </c>
      <c r="I29" s="78">
        <f>SUM(H29:H30)</f>
        <v>22.26</v>
      </c>
      <c r="J29" s="23"/>
    </row>
    <row r="30" spans="1:10" ht="16" x14ac:dyDescent="0.2">
      <c r="A30" s="63"/>
      <c r="B30" s="75"/>
      <c r="C30" s="66"/>
      <c r="D30" s="66" t="s">
        <v>413</v>
      </c>
      <c r="E30" s="78">
        <v>10000</v>
      </c>
      <c r="F30" s="78">
        <v>0.42</v>
      </c>
      <c r="G30" s="78"/>
      <c r="H30" s="78">
        <f>F30</f>
        <v>0.42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9</v>
      </c>
      <c r="B32" s="75" t="s">
        <v>253</v>
      </c>
      <c r="C32" s="66" t="s">
        <v>97</v>
      </c>
      <c r="D32" s="66" t="s">
        <v>411</v>
      </c>
      <c r="E32" s="78">
        <v>10000</v>
      </c>
      <c r="F32" s="78">
        <v>0</v>
      </c>
      <c r="G32" s="78">
        <f>H32-F32</f>
        <v>2.0099999999999998</v>
      </c>
      <c r="H32" s="78">
        <v>2.0099999999999998</v>
      </c>
      <c r="I32" s="78">
        <f>H32</f>
        <v>2.0099999999999998</v>
      </c>
      <c r="J32" s="23"/>
    </row>
    <row r="33" spans="1:10" ht="16" x14ac:dyDescent="0.2">
      <c r="A33" s="63"/>
      <c r="B33" s="75"/>
      <c r="C33" s="66"/>
      <c r="D33" s="66"/>
      <c r="E33" s="78"/>
      <c r="F33" s="78"/>
      <c r="G33" s="78"/>
      <c r="H33" s="78"/>
      <c r="I33" s="78"/>
      <c r="J33" s="23"/>
    </row>
    <row r="34" spans="1:10" ht="16" x14ac:dyDescent="0.2">
      <c r="A34" s="63">
        <v>10</v>
      </c>
      <c r="B34" s="75" t="s">
        <v>254</v>
      </c>
      <c r="C34" s="66" t="s">
        <v>178</v>
      </c>
      <c r="D34" s="66" t="s">
        <v>411</v>
      </c>
      <c r="E34" s="79">
        <v>50000</v>
      </c>
      <c r="F34" s="78">
        <v>20.079999999999998</v>
      </c>
      <c r="G34" s="78">
        <f>H34-F34</f>
        <v>5.0200000000000031</v>
      </c>
      <c r="H34" s="78">
        <v>25.1</v>
      </c>
      <c r="I34" s="78">
        <f>SUM(H34:H39)</f>
        <v>72.37</v>
      </c>
      <c r="J34" s="23"/>
    </row>
    <row r="35" spans="1:10" ht="16" x14ac:dyDescent="0.2">
      <c r="A35" s="63"/>
      <c r="B35" s="75"/>
      <c r="C35" s="66"/>
      <c r="D35" s="66" t="s">
        <v>417</v>
      </c>
      <c r="E35" s="79">
        <v>50000</v>
      </c>
      <c r="F35" s="78">
        <v>22.05</v>
      </c>
      <c r="G35" s="78"/>
      <c r="H35" s="78">
        <f>F35</f>
        <v>22.05</v>
      </c>
      <c r="I35" s="78"/>
      <c r="J35" s="23"/>
    </row>
    <row r="36" spans="1:10" ht="16" x14ac:dyDescent="0.2">
      <c r="A36" s="63"/>
      <c r="B36" s="75"/>
      <c r="C36" s="66"/>
      <c r="D36" s="66" t="s">
        <v>412</v>
      </c>
      <c r="E36" s="79">
        <v>10000</v>
      </c>
      <c r="F36" s="78">
        <v>3.42</v>
      </c>
      <c r="G36" s="78"/>
      <c r="H36" s="78">
        <f>F36</f>
        <v>3.42</v>
      </c>
      <c r="I36" s="78"/>
      <c r="J36" s="23"/>
    </row>
    <row r="37" spans="1:10" ht="16" x14ac:dyDescent="0.2">
      <c r="A37" s="63"/>
      <c r="B37" s="75"/>
      <c r="C37" s="66"/>
      <c r="D37" s="66" t="s">
        <v>413</v>
      </c>
      <c r="E37" s="79">
        <v>250000</v>
      </c>
      <c r="F37" s="78">
        <v>10.45</v>
      </c>
      <c r="G37" s="78"/>
      <c r="H37" s="78">
        <f>F37</f>
        <v>10.45</v>
      </c>
      <c r="I37" s="78"/>
      <c r="J37" s="23"/>
    </row>
    <row r="38" spans="1:10" ht="16" x14ac:dyDescent="0.2">
      <c r="A38" s="63"/>
      <c r="B38" s="75"/>
      <c r="C38" s="66"/>
      <c r="D38" s="66" t="s">
        <v>418</v>
      </c>
      <c r="E38" s="78">
        <v>250000</v>
      </c>
      <c r="F38" s="78">
        <v>11</v>
      </c>
      <c r="G38" s="78"/>
      <c r="H38" s="78">
        <f>F38</f>
        <v>11</v>
      </c>
      <c r="I38" s="78"/>
      <c r="J38" s="23"/>
    </row>
    <row r="39" spans="1:10" ht="16" x14ac:dyDescent="0.2">
      <c r="A39" s="63"/>
      <c r="B39" s="75"/>
      <c r="C39" s="66"/>
      <c r="D39" s="66" t="s">
        <v>414</v>
      </c>
      <c r="E39" s="79">
        <v>10000</v>
      </c>
      <c r="F39" s="78">
        <v>0.35</v>
      </c>
      <c r="G39" s="78"/>
      <c r="H39" s="78">
        <f>F39</f>
        <v>0.35</v>
      </c>
      <c r="I39" s="78"/>
      <c r="J39" s="23"/>
    </row>
    <row r="40" spans="1:10" ht="16" x14ac:dyDescent="0.2">
      <c r="A40" s="63"/>
      <c r="B40" s="75"/>
      <c r="C40" s="66"/>
      <c r="D40" s="66"/>
      <c r="E40" s="79"/>
      <c r="F40" s="78"/>
      <c r="G40" s="78"/>
      <c r="H40" s="78"/>
      <c r="I40" s="78"/>
      <c r="J40" s="23"/>
    </row>
    <row r="41" spans="1:10" ht="16" x14ac:dyDescent="0.2">
      <c r="A41" s="63">
        <f>A34+1</f>
        <v>11</v>
      </c>
      <c r="B41" s="75" t="s">
        <v>324</v>
      </c>
      <c r="C41" s="66" t="s">
        <v>325</v>
      </c>
      <c r="D41" s="66" t="s">
        <v>411</v>
      </c>
      <c r="E41" s="201">
        <v>500000</v>
      </c>
      <c r="F41" s="78">
        <f>H41-G41</f>
        <v>44.59</v>
      </c>
      <c r="G41" s="78">
        <v>0.91</v>
      </c>
      <c r="H41" s="78">
        <v>45.5</v>
      </c>
      <c r="I41" s="78">
        <f>SUM(H41:H42)</f>
        <v>66.400000000000006</v>
      </c>
      <c r="J41" s="200"/>
    </row>
    <row r="42" spans="1:10" ht="16" x14ac:dyDescent="0.2">
      <c r="A42" s="63"/>
      <c r="B42" s="75"/>
      <c r="C42" s="66"/>
      <c r="D42" s="66" t="s">
        <v>413</v>
      </c>
      <c r="E42" s="78">
        <v>500000</v>
      </c>
      <c r="F42" s="78">
        <v>20.9</v>
      </c>
      <c r="G42" s="78"/>
      <c r="H42" s="78">
        <f>F42</f>
        <v>20.9</v>
      </c>
      <c r="I42" s="78"/>
      <c r="J42" s="23"/>
    </row>
    <row r="43" spans="1:10" ht="16" x14ac:dyDescent="0.2">
      <c r="A43" s="63"/>
      <c r="B43" s="75"/>
      <c r="C43" s="66"/>
      <c r="D43" s="66"/>
      <c r="E43" s="78"/>
      <c r="F43" s="78"/>
      <c r="G43" s="78"/>
      <c r="H43" s="78"/>
      <c r="I43" s="78"/>
      <c r="J43" s="23"/>
    </row>
    <row r="44" spans="1:10" ht="16" x14ac:dyDescent="0.2">
      <c r="A44" s="63">
        <f>A41+1</f>
        <v>12</v>
      </c>
      <c r="B44" s="75" t="s">
        <v>255</v>
      </c>
      <c r="C44" s="66" t="s">
        <v>79</v>
      </c>
      <c r="D44" s="66" t="s">
        <v>411</v>
      </c>
      <c r="E44" s="78">
        <v>50000</v>
      </c>
      <c r="F44" s="78">
        <f>H44-G44</f>
        <v>2.6399999999999997</v>
      </c>
      <c r="G44" s="78">
        <v>0.66</v>
      </c>
      <c r="H44" s="78">
        <v>3.3</v>
      </c>
      <c r="I44" s="78">
        <f>SUM(H44:H49)</f>
        <v>21.950000000000003</v>
      </c>
      <c r="J44" s="23"/>
    </row>
    <row r="45" spans="1:10" ht="16" x14ac:dyDescent="0.2">
      <c r="A45" s="63"/>
      <c r="B45" s="75"/>
      <c r="C45" s="66"/>
      <c r="D45" s="66" t="s">
        <v>417</v>
      </c>
      <c r="E45" s="78">
        <v>50000</v>
      </c>
      <c r="F45" s="78">
        <v>6.3</v>
      </c>
      <c r="G45" s="78"/>
      <c r="H45" s="78">
        <f>F45</f>
        <v>6.3</v>
      </c>
      <c r="I45" s="78"/>
      <c r="J45" s="23"/>
    </row>
    <row r="46" spans="1:10" ht="16" x14ac:dyDescent="0.2">
      <c r="A46" s="63"/>
      <c r="B46" s="75"/>
      <c r="C46" s="66"/>
      <c r="D46" s="66" t="s">
        <v>412</v>
      </c>
      <c r="E46" s="78">
        <v>10000</v>
      </c>
      <c r="F46" s="78">
        <v>3.42</v>
      </c>
      <c r="G46" s="78"/>
      <c r="H46" s="78">
        <f>F46</f>
        <v>3.42</v>
      </c>
      <c r="I46" s="78"/>
      <c r="J46" s="23"/>
    </row>
    <row r="47" spans="1:10" ht="16" x14ac:dyDescent="0.2">
      <c r="A47" s="63"/>
      <c r="B47" s="75"/>
      <c r="C47" s="66"/>
      <c r="D47" s="66" t="s">
        <v>413</v>
      </c>
      <c r="E47" s="78">
        <v>50000</v>
      </c>
      <c r="F47" s="78">
        <v>4.18</v>
      </c>
      <c r="G47" s="78"/>
      <c r="H47" s="78">
        <f>F47</f>
        <v>4.18</v>
      </c>
      <c r="I47" s="78"/>
      <c r="J47" s="23"/>
    </row>
    <row r="48" spans="1:10" ht="16" x14ac:dyDescent="0.2">
      <c r="A48" s="63"/>
      <c r="B48" s="75"/>
      <c r="C48" s="66"/>
      <c r="D48" s="66" t="s">
        <v>418</v>
      </c>
      <c r="E48" s="78">
        <v>50000</v>
      </c>
      <c r="F48" s="78">
        <v>4.4000000000000004</v>
      </c>
      <c r="G48" s="78"/>
      <c r="H48" s="78">
        <f>F48</f>
        <v>4.4000000000000004</v>
      </c>
      <c r="I48" s="78"/>
      <c r="J48" s="23"/>
    </row>
    <row r="49" spans="1:10" ht="16" x14ac:dyDescent="0.2">
      <c r="A49" s="63"/>
      <c r="B49" s="75"/>
      <c r="C49" s="66"/>
      <c r="D49" s="66" t="s">
        <v>414</v>
      </c>
      <c r="E49" s="79">
        <v>10000</v>
      </c>
      <c r="F49" s="78">
        <v>0.35</v>
      </c>
      <c r="G49" s="78"/>
      <c r="H49" s="78">
        <f>F49</f>
        <v>0.35</v>
      </c>
      <c r="I49" s="78"/>
      <c r="J49" s="23"/>
    </row>
    <row r="50" spans="1:10" ht="16" x14ac:dyDescent="0.2">
      <c r="A50" s="63"/>
      <c r="B50" s="75"/>
      <c r="C50" s="66"/>
      <c r="D50" s="66"/>
      <c r="E50" s="79"/>
      <c r="F50" s="78"/>
      <c r="G50" s="78"/>
      <c r="H50" s="78"/>
      <c r="I50" s="78"/>
      <c r="J50" s="23"/>
    </row>
    <row r="51" spans="1:10" ht="16" x14ac:dyDescent="0.2">
      <c r="A51" s="63">
        <f>A44+1</f>
        <v>13</v>
      </c>
      <c r="B51" s="75" t="s">
        <v>256</v>
      </c>
      <c r="C51" s="66" t="s">
        <v>80</v>
      </c>
      <c r="D51" s="66" t="s">
        <v>411</v>
      </c>
      <c r="E51" s="79">
        <v>10000</v>
      </c>
      <c r="F51" s="78">
        <v>0</v>
      </c>
      <c r="G51" s="78">
        <f>H51-F51</f>
        <v>0.66</v>
      </c>
      <c r="H51" s="78">
        <v>0.66</v>
      </c>
      <c r="I51" s="78">
        <f>SUM(H51:H52)</f>
        <v>10.27</v>
      </c>
      <c r="J51" s="23"/>
    </row>
    <row r="52" spans="1:10" ht="16" x14ac:dyDescent="0.2">
      <c r="A52" s="63"/>
      <c r="B52" s="75"/>
      <c r="C52" s="66"/>
      <c r="D52" s="66" t="s">
        <v>413</v>
      </c>
      <c r="E52" s="79">
        <v>230000</v>
      </c>
      <c r="F52" s="78">
        <v>9.61</v>
      </c>
      <c r="G52" s="78"/>
      <c r="H52" s="78">
        <f>F52</f>
        <v>9.61</v>
      </c>
      <c r="I52" s="78"/>
      <c r="J52" s="23"/>
    </row>
    <row r="53" spans="1:10" ht="16" x14ac:dyDescent="0.2">
      <c r="A53" s="63"/>
      <c r="B53" s="75"/>
      <c r="C53" s="167"/>
      <c r="D53" s="66"/>
      <c r="E53" s="79"/>
      <c r="F53" s="78"/>
      <c r="G53" s="78"/>
      <c r="H53" s="78"/>
      <c r="I53" s="78"/>
      <c r="J53" s="23"/>
    </row>
    <row r="54" spans="1:10" ht="16" x14ac:dyDescent="0.2">
      <c r="A54" s="63">
        <v>15</v>
      </c>
      <c r="B54" s="75" t="s">
        <v>258</v>
      </c>
      <c r="C54" s="66" t="s">
        <v>64</v>
      </c>
      <c r="D54" s="66" t="s">
        <v>411</v>
      </c>
      <c r="E54" s="79">
        <v>100000</v>
      </c>
      <c r="F54" s="78">
        <v>18.09</v>
      </c>
      <c r="G54" s="78">
        <f>H54-F54</f>
        <v>2.0100000000000016</v>
      </c>
      <c r="H54" s="78">
        <v>20.100000000000001</v>
      </c>
      <c r="I54" s="78">
        <f>SUM(H54:H58)</f>
        <v>32.450000000000003</v>
      </c>
      <c r="J54" s="23"/>
    </row>
    <row r="55" spans="1:10" ht="16" x14ac:dyDescent="0.2">
      <c r="A55" s="63"/>
      <c r="B55" s="75"/>
      <c r="C55" s="66"/>
      <c r="D55" s="66" t="s">
        <v>412</v>
      </c>
      <c r="E55" s="79">
        <v>10000</v>
      </c>
      <c r="F55" s="78">
        <v>3.42</v>
      </c>
      <c r="G55" s="78"/>
      <c r="H55" s="78">
        <f>F55</f>
        <v>3.42</v>
      </c>
      <c r="I55" s="78"/>
      <c r="J55" s="23"/>
    </row>
    <row r="56" spans="1:10" ht="16" x14ac:dyDescent="0.2">
      <c r="A56" s="63"/>
      <c r="B56" s="75"/>
      <c r="C56" s="66"/>
      <c r="D56" s="66" t="s">
        <v>413</v>
      </c>
      <c r="E56" s="79">
        <v>100000</v>
      </c>
      <c r="F56" s="78">
        <v>4.18</v>
      </c>
      <c r="G56" s="78"/>
      <c r="H56" s="78">
        <f>F56</f>
        <v>4.18</v>
      </c>
      <c r="I56" s="78"/>
      <c r="J56" s="23"/>
    </row>
    <row r="57" spans="1:10" ht="16" x14ac:dyDescent="0.2">
      <c r="A57" s="63"/>
      <c r="B57" s="75"/>
      <c r="C57" s="66"/>
      <c r="D57" s="66" t="s">
        <v>418</v>
      </c>
      <c r="E57" s="78">
        <v>100000</v>
      </c>
      <c r="F57" s="78">
        <v>4.4000000000000004</v>
      </c>
      <c r="G57" s="78"/>
      <c r="H57" s="78">
        <f>F57</f>
        <v>4.4000000000000004</v>
      </c>
      <c r="I57" s="78"/>
      <c r="J57" s="23"/>
    </row>
    <row r="58" spans="1:10" ht="16" x14ac:dyDescent="0.2">
      <c r="A58" s="63"/>
      <c r="B58" s="75"/>
      <c r="C58" s="66"/>
      <c r="D58" s="66" t="s">
        <v>414</v>
      </c>
      <c r="E58" s="79">
        <v>10000</v>
      </c>
      <c r="F58" s="78">
        <v>0.35</v>
      </c>
      <c r="G58" s="78"/>
      <c r="H58" s="78">
        <f>F58</f>
        <v>0.35</v>
      </c>
      <c r="I58" s="78"/>
      <c r="J58" s="23"/>
    </row>
    <row r="59" spans="1:10" ht="16" x14ac:dyDescent="0.2">
      <c r="A59" s="63"/>
      <c r="B59" s="75"/>
      <c r="C59" s="66"/>
      <c r="D59" s="66"/>
      <c r="E59" s="79"/>
      <c r="F59" s="78"/>
      <c r="G59" s="78"/>
      <c r="H59" s="78"/>
      <c r="I59" s="78"/>
      <c r="J59" s="23"/>
    </row>
    <row r="60" spans="1:10" ht="16" x14ac:dyDescent="0.2">
      <c r="A60" s="63">
        <f>A54+1</f>
        <v>16</v>
      </c>
      <c r="B60" s="75" t="s">
        <v>259</v>
      </c>
      <c r="C60" s="66" t="s">
        <v>218</v>
      </c>
      <c r="D60" s="66" t="s">
        <v>411</v>
      </c>
      <c r="E60" s="79">
        <v>10000</v>
      </c>
      <c r="F60" s="78">
        <v>0</v>
      </c>
      <c r="G60" s="78">
        <f>H60-F60</f>
        <v>3.08</v>
      </c>
      <c r="H60" s="78">
        <v>3.08</v>
      </c>
      <c r="I60" s="78">
        <f>H60</f>
        <v>3.08</v>
      </c>
      <c r="J60" s="23"/>
    </row>
    <row r="61" spans="1:10" ht="16" x14ac:dyDescent="0.2">
      <c r="A61" s="63"/>
      <c r="B61" s="75"/>
      <c r="C61" s="66"/>
      <c r="D61" s="66"/>
      <c r="E61" s="79"/>
      <c r="F61" s="78"/>
      <c r="G61" s="78"/>
      <c r="H61" s="78"/>
      <c r="I61" s="78"/>
      <c r="J61" s="23"/>
    </row>
    <row r="62" spans="1:10" ht="16" x14ac:dyDescent="0.2">
      <c r="A62" s="63">
        <v>17</v>
      </c>
      <c r="B62" s="75" t="s">
        <v>422</v>
      </c>
      <c r="C62" s="66" t="s">
        <v>420</v>
      </c>
      <c r="D62" s="66" t="s">
        <v>411</v>
      </c>
      <c r="E62" s="79">
        <v>10000</v>
      </c>
      <c r="F62" s="78">
        <v>0</v>
      </c>
      <c r="G62" s="78">
        <f>H62-F62</f>
        <v>3.08</v>
      </c>
      <c r="H62" s="78">
        <v>3.08</v>
      </c>
      <c r="I62" s="78">
        <f>SUM(H62:H63)</f>
        <v>5.17</v>
      </c>
      <c r="J62" s="23"/>
    </row>
    <row r="63" spans="1:10" ht="16" x14ac:dyDescent="0.2">
      <c r="A63" s="75"/>
      <c r="B63" s="75"/>
      <c r="C63" s="66"/>
      <c r="D63" s="66" t="s">
        <v>413</v>
      </c>
      <c r="E63" s="79">
        <v>50000</v>
      </c>
      <c r="F63" s="78">
        <v>2.09</v>
      </c>
      <c r="G63" s="78"/>
      <c r="H63" s="78">
        <f>F63</f>
        <v>2.09</v>
      </c>
      <c r="I63" s="78"/>
      <c r="J63" s="23"/>
    </row>
    <row r="64" spans="1:10" ht="16" x14ac:dyDescent="0.2">
      <c r="A64" s="63"/>
      <c r="C64" s="66"/>
      <c r="D64" s="66"/>
      <c r="E64" s="79"/>
      <c r="F64" s="78"/>
      <c r="G64" s="78"/>
      <c r="H64" s="78"/>
      <c r="I64" s="78"/>
      <c r="J64" s="23"/>
    </row>
    <row r="65" spans="1:10" ht="16" x14ac:dyDescent="0.2">
      <c r="A65" s="63">
        <v>19</v>
      </c>
      <c r="B65" s="75" t="s">
        <v>423</v>
      </c>
      <c r="C65" s="66" t="s">
        <v>421</v>
      </c>
      <c r="D65" s="66" t="s">
        <v>411</v>
      </c>
      <c r="E65" s="79">
        <v>100000</v>
      </c>
      <c r="F65" s="78">
        <v>4.7699999999999996</v>
      </c>
      <c r="G65" s="78">
        <f>H65-F65</f>
        <v>0.53000000000000025</v>
      </c>
      <c r="H65" s="78">
        <v>5.3</v>
      </c>
      <c r="I65" s="78">
        <f>SUM(H65:H66)</f>
        <v>9.48</v>
      </c>
      <c r="J65" s="23"/>
    </row>
    <row r="66" spans="1:10" ht="16" x14ac:dyDescent="0.2">
      <c r="A66" s="63"/>
      <c r="B66" s="75"/>
      <c r="C66" s="66"/>
      <c r="D66" s="66" t="s">
        <v>413</v>
      </c>
      <c r="E66" s="79">
        <v>100000</v>
      </c>
      <c r="F66" s="78">
        <v>4.18</v>
      </c>
      <c r="G66" s="78"/>
      <c r="H66" s="78">
        <f>F66</f>
        <v>4.18</v>
      </c>
      <c r="I66" s="78"/>
      <c r="J66" s="23"/>
    </row>
    <row r="67" spans="1:10" ht="16" x14ac:dyDescent="0.2">
      <c r="A67" s="63"/>
      <c r="B67" s="75"/>
      <c r="C67" s="66"/>
      <c r="D67" s="66"/>
      <c r="E67" s="79"/>
      <c r="F67" s="78"/>
      <c r="G67" s="78"/>
      <c r="H67" s="78"/>
      <c r="I67" s="78"/>
      <c r="J67" s="23"/>
    </row>
    <row r="68" spans="1:10" ht="16" x14ac:dyDescent="0.2">
      <c r="A68" s="63">
        <v>20</v>
      </c>
      <c r="B68" s="75" t="s">
        <v>396</v>
      </c>
      <c r="C68" s="66" t="s">
        <v>397</v>
      </c>
      <c r="D68" s="66" t="s">
        <v>411</v>
      </c>
      <c r="E68" s="78">
        <v>10000</v>
      </c>
      <c r="F68" s="78">
        <v>0</v>
      </c>
      <c r="G68" s="78">
        <f>H68-F68</f>
        <v>3.08</v>
      </c>
      <c r="H68" s="78">
        <v>3.08</v>
      </c>
      <c r="I68" s="78">
        <f>SUM(H68:H70)</f>
        <v>7.6099999999999994</v>
      </c>
      <c r="J68" s="23"/>
    </row>
    <row r="69" spans="1:10" ht="16" x14ac:dyDescent="0.2">
      <c r="A69" s="63"/>
      <c r="B69" s="75"/>
      <c r="C69" s="66"/>
      <c r="D69" s="66" t="s">
        <v>413</v>
      </c>
      <c r="E69" s="78">
        <v>100000</v>
      </c>
      <c r="F69" s="78">
        <v>4.18</v>
      </c>
      <c r="G69" s="78"/>
      <c r="H69" s="78">
        <f>F69</f>
        <v>4.18</v>
      </c>
      <c r="I69" s="78"/>
      <c r="J69" s="23"/>
    </row>
    <row r="70" spans="1:10" ht="16" x14ac:dyDescent="0.2">
      <c r="A70" s="63"/>
      <c r="B70" s="75"/>
      <c r="C70" s="66"/>
      <c r="D70" s="66" t="s">
        <v>414</v>
      </c>
      <c r="E70" s="78">
        <v>10000</v>
      </c>
      <c r="F70" s="78">
        <v>0.35</v>
      </c>
      <c r="G70" s="78"/>
      <c r="H70" s="78">
        <f>F70</f>
        <v>0.35</v>
      </c>
      <c r="I70" s="78"/>
      <c r="J70" s="23"/>
    </row>
    <row r="71" spans="1:10" ht="16" x14ac:dyDescent="0.2">
      <c r="A71" s="63"/>
      <c r="B71" s="75"/>
      <c r="C71" s="66"/>
      <c r="D71" s="66"/>
      <c r="E71" s="78"/>
      <c r="F71" s="78"/>
      <c r="G71" s="78"/>
      <c r="H71" s="78"/>
      <c r="I71" s="78"/>
      <c r="J71" s="23"/>
    </row>
    <row r="72" spans="1:10" ht="16" x14ac:dyDescent="0.2">
      <c r="A72" s="63">
        <v>21</v>
      </c>
      <c r="B72" s="75" t="s">
        <v>261</v>
      </c>
      <c r="C72" s="66" t="s">
        <v>262</v>
      </c>
      <c r="D72" s="66" t="s">
        <v>411</v>
      </c>
      <c r="E72" s="79">
        <v>10000</v>
      </c>
      <c r="F72" s="79">
        <v>0</v>
      </c>
      <c r="G72" s="78">
        <f>H72-F72</f>
        <v>14.08</v>
      </c>
      <c r="H72" s="79">
        <v>14.08</v>
      </c>
      <c r="I72" s="79">
        <f>SUM(H72:H74)</f>
        <v>22.659999999999997</v>
      </c>
      <c r="J72" s="23"/>
    </row>
    <row r="73" spans="1:10" ht="16" x14ac:dyDescent="0.2">
      <c r="A73" s="63"/>
      <c r="B73" s="75"/>
      <c r="C73" s="66"/>
      <c r="D73" s="66" t="s">
        <v>413</v>
      </c>
      <c r="E73" s="79">
        <v>100000</v>
      </c>
      <c r="F73" s="79">
        <v>4.18</v>
      </c>
      <c r="G73" s="79"/>
      <c r="H73" s="79">
        <f>F73</f>
        <v>4.18</v>
      </c>
      <c r="I73" s="79"/>
      <c r="J73" s="23"/>
    </row>
    <row r="74" spans="1:10" ht="16" x14ac:dyDescent="0.2">
      <c r="A74" s="63"/>
      <c r="B74" s="75"/>
      <c r="C74" s="66"/>
      <c r="D74" s="66" t="s">
        <v>418</v>
      </c>
      <c r="E74" s="78">
        <v>100000</v>
      </c>
      <c r="F74" s="79">
        <v>4.4000000000000004</v>
      </c>
      <c r="G74" s="79"/>
      <c r="H74" s="79">
        <f>F74</f>
        <v>4.4000000000000004</v>
      </c>
      <c r="I74" s="79"/>
      <c r="J74" s="23"/>
    </row>
    <row r="75" spans="1:10" ht="16" x14ac:dyDescent="0.2">
      <c r="A75" s="63"/>
      <c r="B75" s="75"/>
      <c r="C75" s="66"/>
      <c r="D75" s="66"/>
      <c r="E75" s="79"/>
      <c r="F75" s="79"/>
      <c r="G75" s="79"/>
      <c r="H75" s="79"/>
      <c r="I75" s="79"/>
      <c r="J75" s="23"/>
    </row>
    <row r="76" spans="1:10" ht="16" x14ac:dyDescent="0.2">
      <c r="A76" s="63">
        <f>A72+1</f>
        <v>22</v>
      </c>
      <c r="B76" s="75" t="s">
        <v>263</v>
      </c>
      <c r="C76" s="66" t="s">
        <v>57</v>
      </c>
      <c r="D76" s="66" t="s">
        <v>411</v>
      </c>
      <c r="E76" s="78">
        <v>40000</v>
      </c>
      <c r="F76" s="78">
        <f>H76-G76</f>
        <v>9.24</v>
      </c>
      <c r="G76" s="78">
        <v>3.08</v>
      </c>
      <c r="H76" s="78">
        <v>12.32</v>
      </c>
      <c r="I76" s="78">
        <f>SUM(H76:H81)</f>
        <v>28.520000000000007</v>
      </c>
      <c r="J76" s="23"/>
    </row>
    <row r="77" spans="1:10" ht="16" x14ac:dyDescent="0.2">
      <c r="A77" s="63"/>
      <c r="B77" s="75"/>
      <c r="C77" s="66"/>
      <c r="D77" s="66" t="s">
        <v>417</v>
      </c>
      <c r="E77" s="79">
        <v>10000</v>
      </c>
      <c r="F77" s="79">
        <v>11.57</v>
      </c>
      <c r="G77" s="79"/>
      <c r="H77" s="79">
        <f>F77</f>
        <v>11.57</v>
      </c>
      <c r="I77" s="79"/>
      <c r="J77" s="23"/>
    </row>
    <row r="78" spans="1:10" ht="16" x14ac:dyDescent="0.2">
      <c r="A78" s="63"/>
      <c r="B78" s="75"/>
      <c r="C78" s="66"/>
      <c r="D78" s="66" t="s">
        <v>412</v>
      </c>
      <c r="E78" s="79">
        <v>10000</v>
      </c>
      <c r="F78" s="79">
        <v>3.42</v>
      </c>
      <c r="G78" s="79"/>
      <c r="H78" s="79">
        <f>F78</f>
        <v>3.42</v>
      </c>
      <c r="I78" s="79"/>
      <c r="J78" s="23"/>
    </row>
    <row r="79" spans="1:10" ht="16" x14ac:dyDescent="0.2">
      <c r="A79" s="63"/>
      <c r="B79" s="75"/>
      <c r="C79" s="66"/>
      <c r="D79" s="66" t="s">
        <v>413</v>
      </c>
      <c r="E79" s="79">
        <v>10000</v>
      </c>
      <c r="F79" s="79">
        <v>0.42</v>
      </c>
      <c r="G79" s="79"/>
      <c r="H79" s="79">
        <f>F79</f>
        <v>0.42</v>
      </c>
      <c r="I79" s="79"/>
      <c r="J79" s="23"/>
    </row>
    <row r="80" spans="1:10" ht="16" x14ac:dyDescent="0.2">
      <c r="A80" s="63"/>
      <c r="B80" s="75"/>
      <c r="C80" s="66"/>
      <c r="D80" s="66" t="s">
        <v>418</v>
      </c>
      <c r="E80" s="79">
        <v>10000</v>
      </c>
      <c r="F80" s="79">
        <v>0.44</v>
      </c>
      <c r="G80" s="79"/>
      <c r="H80" s="79">
        <f>F80</f>
        <v>0.44</v>
      </c>
      <c r="I80" s="79"/>
      <c r="J80" s="23"/>
    </row>
    <row r="81" spans="1:10" ht="16" x14ac:dyDescent="0.2">
      <c r="A81" s="63"/>
      <c r="B81" s="75"/>
      <c r="C81" s="66"/>
      <c r="D81" s="66" t="s">
        <v>414</v>
      </c>
      <c r="E81" s="79">
        <v>10000</v>
      </c>
      <c r="F81" s="79">
        <v>0.35</v>
      </c>
      <c r="G81" s="79"/>
      <c r="H81" s="79">
        <f>F81</f>
        <v>0.35</v>
      </c>
      <c r="I81" s="79"/>
      <c r="J81" s="23"/>
    </row>
    <row r="82" spans="1:10" ht="16" x14ac:dyDescent="0.2">
      <c r="A82" s="63"/>
      <c r="B82" s="75"/>
      <c r="C82" s="66"/>
      <c r="D82" s="66"/>
      <c r="E82" s="79"/>
      <c r="F82" s="79"/>
      <c r="G82" s="79"/>
      <c r="H82" s="79"/>
      <c r="I82" s="79"/>
      <c r="J82" s="23"/>
    </row>
    <row r="83" spans="1:10" ht="16" x14ac:dyDescent="0.2">
      <c r="A83" s="63">
        <f>A76+1</f>
        <v>23</v>
      </c>
      <c r="B83" s="75" t="s">
        <v>264</v>
      </c>
      <c r="C83" s="66" t="s">
        <v>58</v>
      </c>
      <c r="D83" s="66" t="s">
        <v>411</v>
      </c>
      <c r="E83" s="79">
        <v>10000</v>
      </c>
      <c r="F83" s="79">
        <v>0</v>
      </c>
      <c r="G83" s="78">
        <f>H83-F83</f>
        <v>8.02</v>
      </c>
      <c r="H83" s="79">
        <v>8.02</v>
      </c>
      <c r="I83" s="79">
        <f>H83</f>
        <v>8.02</v>
      </c>
      <c r="J83" s="23"/>
    </row>
    <row r="84" spans="1:10" ht="16" x14ac:dyDescent="0.2">
      <c r="A84" s="63"/>
      <c r="B84" s="75"/>
      <c r="C84" s="66"/>
      <c r="D84" s="66"/>
      <c r="E84" s="79"/>
      <c r="F84" s="79"/>
      <c r="G84" s="79"/>
      <c r="H84" s="79"/>
      <c r="I84" s="79"/>
      <c r="J84" s="23"/>
    </row>
    <row r="85" spans="1:10" ht="16" x14ac:dyDescent="0.2">
      <c r="A85" s="63">
        <f>A83+1</f>
        <v>24</v>
      </c>
      <c r="B85" s="75" t="s">
        <v>265</v>
      </c>
      <c r="C85" s="66" t="s">
        <v>219</v>
      </c>
      <c r="D85" s="66" t="s">
        <v>411</v>
      </c>
      <c r="E85" s="78">
        <v>50000</v>
      </c>
      <c r="F85" s="78">
        <f>H85-G85</f>
        <v>2.6399999999999997</v>
      </c>
      <c r="G85" s="78">
        <v>0.66</v>
      </c>
      <c r="H85" s="78">
        <v>3.3</v>
      </c>
      <c r="I85" s="78">
        <f>SUM(H85:H86)</f>
        <v>7.8999999999999995</v>
      </c>
      <c r="J85" s="23"/>
    </row>
    <row r="86" spans="1:10" ht="16" x14ac:dyDescent="0.2">
      <c r="A86" s="63"/>
      <c r="B86" s="75"/>
      <c r="C86" s="66"/>
      <c r="D86" s="66" t="s">
        <v>413</v>
      </c>
      <c r="E86" s="79">
        <v>110000</v>
      </c>
      <c r="F86" s="79">
        <v>4.5999999999999996</v>
      </c>
      <c r="G86" s="79"/>
      <c r="H86" s="79">
        <f>F86</f>
        <v>4.5999999999999996</v>
      </c>
      <c r="I86" s="79"/>
      <c r="J86" s="23"/>
    </row>
    <row r="87" spans="1:10" ht="16" x14ac:dyDescent="0.2">
      <c r="A87" s="63"/>
      <c r="B87" s="75"/>
      <c r="C87" s="66"/>
      <c r="D87" s="66"/>
      <c r="E87" s="79"/>
      <c r="F87" s="79"/>
      <c r="G87" s="79"/>
      <c r="H87" s="79"/>
      <c r="I87" s="79"/>
      <c r="J87" s="23"/>
    </row>
    <row r="88" spans="1:10" ht="16" x14ac:dyDescent="0.2">
      <c r="A88" s="63">
        <v>25</v>
      </c>
      <c r="B88" s="75" t="s">
        <v>267</v>
      </c>
      <c r="C88" s="66" t="s">
        <v>17</v>
      </c>
      <c r="D88" s="66" t="s">
        <v>411</v>
      </c>
      <c r="E88" s="78">
        <v>160000</v>
      </c>
      <c r="F88" s="78">
        <f>H88-G88</f>
        <v>46.2</v>
      </c>
      <c r="G88" s="78">
        <v>3.08</v>
      </c>
      <c r="H88" s="78">
        <v>49.28</v>
      </c>
      <c r="I88" s="78">
        <f>SUM(H88:H91)</f>
        <v>100.28999999999999</v>
      </c>
      <c r="J88" s="23"/>
    </row>
    <row r="89" spans="1:10" ht="16" x14ac:dyDescent="0.2">
      <c r="A89" s="63"/>
      <c r="B89" s="75"/>
      <c r="C89" s="66"/>
      <c r="D89" s="66" t="s">
        <v>417</v>
      </c>
      <c r="E89" s="79">
        <v>50000</v>
      </c>
      <c r="F89" s="79">
        <v>33.85</v>
      </c>
      <c r="G89" s="79"/>
      <c r="H89" s="78">
        <f>F89</f>
        <v>33.85</v>
      </c>
      <c r="I89" s="79"/>
      <c r="J89" s="23"/>
    </row>
    <row r="90" spans="1:10" ht="16" x14ac:dyDescent="0.2">
      <c r="A90" s="63"/>
      <c r="B90" s="75"/>
      <c r="C90" s="66"/>
      <c r="D90" s="66" t="s">
        <v>413</v>
      </c>
      <c r="E90" s="79">
        <v>200000</v>
      </c>
      <c r="F90" s="79">
        <v>8.36</v>
      </c>
      <c r="G90" s="79"/>
      <c r="H90" s="79">
        <f>F90</f>
        <v>8.36</v>
      </c>
      <c r="I90" s="79"/>
      <c r="J90" s="23"/>
    </row>
    <row r="91" spans="1:10" ht="16" x14ac:dyDescent="0.2">
      <c r="A91" s="63"/>
      <c r="B91" s="75"/>
      <c r="C91" s="66"/>
      <c r="D91" s="66" t="s">
        <v>418</v>
      </c>
      <c r="E91" s="78">
        <v>200000</v>
      </c>
      <c r="F91" s="79">
        <v>8.8000000000000007</v>
      </c>
      <c r="G91" s="79"/>
      <c r="H91" s="79">
        <f>F91</f>
        <v>8.8000000000000007</v>
      </c>
      <c r="I91" s="79"/>
      <c r="J91" s="23"/>
    </row>
    <row r="92" spans="1:10" ht="16" x14ac:dyDescent="0.2">
      <c r="A92" s="63"/>
      <c r="B92" s="75"/>
      <c r="C92" s="66"/>
      <c r="D92" s="66"/>
      <c r="E92" s="79"/>
      <c r="F92" s="79"/>
      <c r="G92" s="79"/>
      <c r="H92" s="79"/>
      <c r="I92" s="79"/>
      <c r="J92" s="23"/>
    </row>
    <row r="93" spans="1:10" ht="16" x14ac:dyDescent="0.2">
      <c r="A93" s="63">
        <f>A88+1</f>
        <v>26</v>
      </c>
      <c r="B93" s="75" t="s">
        <v>268</v>
      </c>
      <c r="C93" s="85" t="s">
        <v>224</v>
      </c>
      <c r="D93" s="85" t="s">
        <v>411</v>
      </c>
      <c r="E93" s="86">
        <v>200000</v>
      </c>
      <c r="F93" s="86">
        <f>H93-G93</f>
        <v>12.54</v>
      </c>
      <c r="G93" s="78">
        <v>0.66</v>
      </c>
      <c r="H93" s="86">
        <v>13.2</v>
      </c>
      <c r="I93" s="86">
        <f>SUM(H93:H96)</f>
        <v>25.33</v>
      </c>
      <c r="J93" s="23"/>
    </row>
    <row r="94" spans="1:10" ht="16" x14ac:dyDescent="0.2">
      <c r="A94" s="63"/>
      <c r="B94" s="75"/>
      <c r="C94" s="85"/>
      <c r="D94" s="85" t="s">
        <v>412</v>
      </c>
      <c r="E94" s="86">
        <v>10000</v>
      </c>
      <c r="F94" s="86">
        <v>3.42</v>
      </c>
      <c r="G94" s="86"/>
      <c r="H94" s="86">
        <f>F94</f>
        <v>3.42</v>
      </c>
      <c r="I94" s="86"/>
      <c r="J94" s="23"/>
    </row>
    <row r="95" spans="1:10" ht="16" x14ac:dyDescent="0.2">
      <c r="A95" s="63"/>
      <c r="B95" s="75"/>
      <c r="C95" s="85"/>
      <c r="D95" s="85" t="s">
        <v>413</v>
      </c>
      <c r="E95" s="86">
        <v>200000</v>
      </c>
      <c r="F95" s="86">
        <v>8.36</v>
      </c>
      <c r="G95" s="86"/>
      <c r="H95" s="86">
        <f>F95</f>
        <v>8.36</v>
      </c>
      <c r="I95" s="86"/>
      <c r="J95" s="23"/>
    </row>
    <row r="96" spans="1:10" ht="16" x14ac:dyDescent="0.2">
      <c r="A96" s="63"/>
      <c r="B96" s="75"/>
      <c r="C96" s="85"/>
      <c r="D96" s="85" t="s">
        <v>414</v>
      </c>
      <c r="E96" s="86">
        <v>10000</v>
      </c>
      <c r="F96" s="86">
        <v>0.35</v>
      </c>
      <c r="G96" s="86"/>
      <c r="H96" s="86">
        <f>F96</f>
        <v>0.35</v>
      </c>
      <c r="I96" s="86"/>
      <c r="J96" s="23"/>
    </row>
    <row r="97" spans="1:10" ht="16" x14ac:dyDescent="0.2">
      <c r="A97" s="63"/>
      <c r="B97" s="75"/>
      <c r="C97" s="85"/>
      <c r="D97" s="85"/>
      <c r="E97" s="86"/>
      <c r="F97" s="86"/>
      <c r="G97" s="86"/>
      <c r="H97" s="86"/>
      <c r="I97" s="86"/>
      <c r="J97" s="23"/>
    </row>
    <row r="98" spans="1:10" ht="16" x14ac:dyDescent="0.2">
      <c r="A98" s="63">
        <f>A93+1</f>
        <v>27</v>
      </c>
      <c r="B98" s="75" t="s">
        <v>432</v>
      </c>
      <c r="C98" s="66" t="s">
        <v>424</v>
      </c>
      <c r="D98" s="66" t="s">
        <v>411</v>
      </c>
      <c r="E98" s="79">
        <v>10000</v>
      </c>
      <c r="F98" s="79">
        <v>0</v>
      </c>
      <c r="G98" s="78">
        <f>H98-F98</f>
        <v>0.66</v>
      </c>
      <c r="H98" s="79">
        <v>0.66</v>
      </c>
      <c r="I98" s="79">
        <f>SUM(H98:H99)</f>
        <v>4.84</v>
      </c>
      <c r="J98" s="23"/>
    </row>
    <row r="99" spans="1:10" ht="16" x14ac:dyDescent="0.2">
      <c r="A99" s="63"/>
      <c r="B99" s="75"/>
      <c r="C99" s="66"/>
      <c r="D99" s="66" t="s">
        <v>413</v>
      </c>
      <c r="E99" s="79">
        <v>100000</v>
      </c>
      <c r="F99" s="79">
        <v>4.18</v>
      </c>
      <c r="G99" s="79"/>
      <c r="H99" s="79">
        <f>F99</f>
        <v>4.18</v>
      </c>
      <c r="I99" s="79"/>
      <c r="J99" s="23"/>
    </row>
    <row r="100" spans="1:10" ht="16" x14ac:dyDescent="0.2">
      <c r="A100" s="63"/>
      <c r="B100" s="75"/>
      <c r="C100" s="66"/>
      <c r="D100" s="66"/>
      <c r="E100" s="79"/>
      <c r="F100" s="79"/>
      <c r="G100" s="79"/>
      <c r="H100" s="79"/>
      <c r="I100" s="79"/>
      <c r="J100" s="23"/>
    </row>
    <row r="101" spans="1:10" ht="16" x14ac:dyDescent="0.2">
      <c r="A101" s="63">
        <v>28</v>
      </c>
      <c r="B101" s="75" t="s">
        <v>270</v>
      </c>
      <c r="C101" s="66" t="s">
        <v>233</v>
      </c>
      <c r="D101" s="66" t="s">
        <v>411</v>
      </c>
      <c r="E101" s="78">
        <v>10000</v>
      </c>
      <c r="F101" s="78">
        <v>0</v>
      </c>
      <c r="G101" s="78">
        <f>H101-F101</f>
        <v>5.0199999999999996</v>
      </c>
      <c r="H101" s="78">
        <v>5.0199999999999996</v>
      </c>
      <c r="I101" s="78">
        <f>SUM(H101:H104)</f>
        <v>12.969999999999999</v>
      </c>
      <c r="J101" s="211"/>
    </row>
    <row r="102" spans="1:10" ht="16" x14ac:dyDescent="0.2">
      <c r="A102" s="63"/>
      <c r="B102" s="75"/>
      <c r="C102" s="66"/>
      <c r="D102" s="66" t="s">
        <v>412</v>
      </c>
      <c r="E102" s="79">
        <v>10000</v>
      </c>
      <c r="F102" s="79">
        <v>3.42</v>
      </c>
      <c r="G102" s="79"/>
      <c r="H102" s="79">
        <f>F102</f>
        <v>3.42</v>
      </c>
      <c r="I102" s="79"/>
      <c r="J102" s="23"/>
    </row>
    <row r="103" spans="1:10" ht="16" x14ac:dyDescent="0.2">
      <c r="A103" s="63"/>
      <c r="B103" s="75"/>
      <c r="C103" s="66"/>
      <c r="D103" s="66" t="s">
        <v>413</v>
      </c>
      <c r="E103" s="79">
        <v>100000</v>
      </c>
      <c r="F103" s="79">
        <v>4.18</v>
      </c>
      <c r="G103" s="79"/>
      <c r="H103" s="79">
        <f>F103</f>
        <v>4.18</v>
      </c>
      <c r="I103" s="79"/>
      <c r="J103" s="23"/>
    </row>
    <row r="104" spans="1:10" ht="16" x14ac:dyDescent="0.2">
      <c r="A104" s="63"/>
      <c r="B104" s="75"/>
      <c r="C104" s="66"/>
      <c r="D104" s="66" t="s">
        <v>414</v>
      </c>
      <c r="E104" s="79">
        <v>10000</v>
      </c>
      <c r="F104" s="79">
        <v>0.35</v>
      </c>
      <c r="G104" s="79"/>
      <c r="H104" s="79">
        <f>F104</f>
        <v>0.35</v>
      </c>
      <c r="I104" s="79"/>
      <c r="J104" s="23"/>
    </row>
    <row r="105" spans="1:10" ht="16" x14ac:dyDescent="0.2">
      <c r="A105" s="63"/>
      <c r="B105" s="75"/>
      <c r="C105" s="66"/>
      <c r="D105" s="66"/>
      <c r="E105" s="79"/>
      <c r="F105" s="79"/>
      <c r="G105" s="79"/>
      <c r="H105" s="79"/>
      <c r="I105" s="79"/>
      <c r="J105" s="23"/>
    </row>
    <row r="106" spans="1:10" ht="16" x14ac:dyDescent="0.2">
      <c r="A106" s="63">
        <f>A101+1</f>
        <v>29</v>
      </c>
      <c r="B106" s="75" t="s">
        <v>271</v>
      </c>
      <c r="C106" s="66" t="s">
        <v>234</v>
      </c>
      <c r="D106" s="66" t="s">
        <v>411</v>
      </c>
      <c r="E106" s="79">
        <v>10000</v>
      </c>
      <c r="F106" s="79">
        <v>0</v>
      </c>
      <c r="G106" s="78">
        <f>H106-F106</f>
        <v>8.02</v>
      </c>
      <c r="H106" s="79">
        <v>8.02</v>
      </c>
      <c r="I106" s="79">
        <f>H106</f>
        <v>8.02</v>
      </c>
      <c r="J106" s="23"/>
    </row>
    <row r="107" spans="1:10" ht="16" x14ac:dyDescent="0.2">
      <c r="A107" s="63"/>
      <c r="B107" s="170"/>
      <c r="C107" s="44"/>
      <c r="D107" s="44"/>
      <c r="E107" s="165"/>
      <c r="F107" s="171"/>
      <c r="G107" s="79"/>
      <c r="H107" s="79"/>
      <c r="I107" s="79"/>
      <c r="J107" s="23"/>
    </row>
    <row r="108" spans="1:10" ht="16" x14ac:dyDescent="0.2">
      <c r="A108" s="63">
        <f>A106+1</f>
        <v>30</v>
      </c>
      <c r="B108" s="75" t="s">
        <v>329</v>
      </c>
      <c r="C108" s="168" t="s">
        <v>330</v>
      </c>
      <c r="D108" s="168" t="s">
        <v>411</v>
      </c>
      <c r="E108" s="169">
        <v>200000</v>
      </c>
      <c r="F108" s="78">
        <f>H108-G108</f>
        <v>17.29</v>
      </c>
      <c r="G108" s="78">
        <v>0.91</v>
      </c>
      <c r="H108" s="78">
        <v>18.2</v>
      </c>
      <c r="I108" s="78">
        <f>SUM(H108:H113)</f>
        <v>24.640000000000004</v>
      </c>
      <c r="J108" s="23"/>
    </row>
    <row r="109" spans="1:10" ht="16" x14ac:dyDescent="0.2">
      <c r="A109" s="63"/>
      <c r="B109" s="75"/>
      <c r="C109" s="168"/>
      <c r="D109" s="168" t="s">
        <v>417</v>
      </c>
      <c r="E109" s="169">
        <v>10000</v>
      </c>
      <c r="F109" s="78">
        <v>1.81</v>
      </c>
      <c r="G109" s="78"/>
      <c r="H109" s="78">
        <f>F109</f>
        <v>1.81</v>
      </c>
      <c r="I109" s="78"/>
      <c r="J109" s="23"/>
    </row>
    <row r="110" spans="1:10" ht="16" x14ac:dyDescent="0.2">
      <c r="A110" s="63"/>
      <c r="B110" s="75"/>
      <c r="C110" s="168"/>
      <c r="D110" s="168" t="s">
        <v>412</v>
      </c>
      <c r="E110" s="169">
        <v>10000</v>
      </c>
      <c r="F110" s="78">
        <v>3.42</v>
      </c>
      <c r="G110" s="78"/>
      <c r="H110" s="78">
        <f>F110</f>
        <v>3.42</v>
      </c>
      <c r="I110" s="78"/>
      <c r="J110" s="23"/>
    </row>
    <row r="111" spans="1:10" ht="16" x14ac:dyDescent="0.2">
      <c r="A111" s="63"/>
      <c r="B111" s="75"/>
      <c r="C111" s="168"/>
      <c r="D111" s="168" t="s">
        <v>413</v>
      </c>
      <c r="E111" s="169">
        <v>10000</v>
      </c>
      <c r="F111" s="78">
        <v>0.42</v>
      </c>
      <c r="G111" s="78"/>
      <c r="H111" s="78">
        <f>F111</f>
        <v>0.42</v>
      </c>
      <c r="I111" s="78"/>
    </row>
    <row r="112" spans="1:10" ht="16" x14ac:dyDescent="0.2">
      <c r="A112" s="63"/>
      <c r="B112" s="172"/>
      <c r="C112" s="168"/>
      <c r="D112" s="168" t="s">
        <v>418</v>
      </c>
      <c r="E112" s="169">
        <v>10000</v>
      </c>
      <c r="F112" s="166">
        <v>0.44</v>
      </c>
      <c r="G112" s="78"/>
      <c r="H112" s="78">
        <f>F112</f>
        <v>0.44</v>
      </c>
      <c r="I112" s="78"/>
      <c r="J112" s="23"/>
    </row>
    <row r="113" spans="1:10" ht="16" x14ac:dyDescent="0.2">
      <c r="A113" s="63"/>
      <c r="B113" s="172"/>
      <c r="C113" s="168"/>
      <c r="D113" s="168" t="s">
        <v>414</v>
      </c>
      <c r="E113" s="169">
        <v>10000</v>
      </c>
      <c r="F113" s="166">
        <v>0.35</v>
      </c>
      <c r="G113" s="78"/>
      <c r="H113" s="78">
        <f>F113</f>
        <v>0.35</v>
      </c>
      <c r="I113" s="78"/>
      <c r="J113" s="23"/>
    </row>
    <row r="114" spans="1:10" ht="16" x14ac:dyDescent="0.2">
      <c r="A114" s="63"/>
      <c r="B114" s="172"/>
      <c r="C114" s="168"/>
      <c r="D114" s="212"/>
      <c r="E114" s="169"/>
      <c r="F114" s="78"/>
      <c r="G114" s="78"/>
      <c r="H114" s="78"/>
      <c r="I114" s="78"/>
      <c r="J114" s="23"/>
    </row>
    <row r="115" spans="1:10" ht="16" x14ac:dyDescent="0.2">
      <c r="A115" s="63"/>
      <c r="B115" s="172" t="s">
        <v>491</v>
      </c>
      <c r="C115" s="168" t="s">
        <v>490</v>
      </c>
      <c r="D115" s="212" t="s">
        <v>411</v>
      </c>
      <c r="E115" s="169">
        <v>10000</v>
      </c>
      <c r="F115" s="78" t="s">
        <v>492</v>
      </c>
      <c r="G115" s="78">
        <v>3.08</v>
      </c>
      <c r="H115" s="78">
        <f>G115</f>
        <v>3.08</v>
      </c>
      <c r="I115" s="78">
        <f>H115</f>
        <v>3.08</v>
      </c>
      <c r="J115" s="23"/>
    </row>
    <row r="116" spans="1:10" ht="16" x14ac:dyDescent="0.2">
      <c r="A116" s="63"/>
      <c r="B116" s="172"/>
      <c r="C116" s="168"/>
      <c r="D116" s="212"/>
      <c r="E116" s="169"/>
      <c r="F116" s="78"/>
      <c r="G116" s="78"/>
      <c r="H116" s="78"/>
      <c r="I116" s="78"/>
      <c r="J116" s="23"/>
    </row>
    <row r="117" spans="1:10" ht="16" x14ac:dyDescent="0.2">
      <c r="A117" s="63">
        <f>A108+1</f>
        <v>31</v>
      </c>
      <c r="B117" s="75" t="s">
        <v>273</v>
      </c>
      <c r="C117" s="66" t="s">
        <v>25</v>
      </c>
      <c r="D117" s="66" t="s">
        <v>411</v>
      </c>
      <c r="E117" s="79">
        <v>10000</v>
      </c>
      <c r="F117" s="79">
        <v>0</v>
      </c>
      <c r="G117" s="78">
        <f>H117-F117</f>
        <v>3.08</v>
      </c>
      <c r="H117" s="79">
        <v>3.08</v>
      </c>
      <c r="I117" s="79">
        <f>H117</f>
        <v>3.08</v>
      </c>
      <c r="J117" s="23"/>
    </row>
    <row r="118" spans="1:10" ht="16" x14ac:dyDescent="0.2">
      <c r="A118" s="63"/>
      <c r="B118" s="75"/>
      <c r="C118" s="66"/>
      <c r="D118" s="66"/>
      <c r="E118" s="79"/>
      <c r="F118" s="79"/>
      <c r="G118" s="79"/>
      <c r="H118" s="79"/>
      <c r="I118" s="79"/>
      <c r="J118" s="23"/>
    </row>
    <row r="119" spans="1:10" ht="16" x14ac:dyDescent="0.2">
      <c r="A119" s="63">
        <f>A117+1</f>
        <v>32</v>
      </c>
      <c r="B119" s="75" t="s">
        <v>274</v>
      </c>
      <c r="C119" s="66" t="s">
        <v>88</v>
      </c>
      <c r="D119" s="66" t="s">
        <v>411</v>
      </c>
      <c r="E119" s="78">
        <v>250000</v>
      </c>
      <c r="F119" s="78">
        <f>H119-G119</f>
        <v>48.24</v>
      </c>
      <c r="G119" s="78">
        <v>2.0099999999999998</v>
      </c>
      <c r="H119" s="78">
        <v>50.25</v>
      </c>
      <c r="I119" s="78">
        <f>SUM(H119:H124)</f>
        <v>132.88</v>
      </c>
      <c r="J119" s="23"/>
    </row>
    <row r="120" spans="1:10" ht="16" x14ac:dyDescent="0.2">
      <c r="A120" s="63"/>
      <c r="B120" s="75"/>
      <c r="C120" s="66"/>
      <c r="D120" s="66" t="s">
        <v>417</v>
      </c>
      <c r="E120" s="78">
        <v>50000</v>
      </c>
      <c r="F120" s="78">
        <v>57.85</v>
      </c>
      <c r="G120" s="78"/>
      <c r="H120" s="78">
        <f>F120</f>
        <v>57.85</v>
      </c>
      <c r="I120" s="78"/>
      <c r="J120" s="211"/>
    </row>
    <row r="121" spans="1:10" ht="16" x14ac:dyDescent="0.2">
      <c r="A121" s="63"/>
      <c r="B121" s="75"/>
      <c r="C121" s="66"/>
      <c r="D121" s="66" t="s">
        <v>412</v>
      </c>
      <c r="E121" s="78">
        <v>10000</v>
      </c>
      <c r="F121" s="78">
        <v>3.42</v>
      </c>
      <c r="G121" s="78"/>
      <c r="H121" s="78">
        <f>F121</f>
        <v>3.42</v>
      </c>
      <c r="I121" s="78"/>
      <c r="J121" s="23"/>
    </row>
    <row r="122" spans="1:10" ht="16" x14ac:dyDescent="0.2">
      <c r="A122" s="63"/>
      <c r="B122" s="75"/>
      <c r="C122" s="66"/>
      <c r="D122" s="66" t="s">
        <v>413</v>
      </c>
      <c r="E122" s="78">
        <v>250000</v>
      </c>
      <c r="F122" s="78">
        <v>10.45</v>
      </c>
      <c r="G122" s="78"/>
      <c r="H122" s="78">
        <f>F122</f>
        <v>10.45</v>
      </c>
      <c r="I122" s="78"/>
      <c r="J122" s="23"/>
    </row>
    <row r="123" spans="1:10" ht="16" x14ac:dyDescent="0.2">
      <c r="A123" s="63"/>
      <c r="B123" s="75"/>
      <c r="C123" s="66"/>
      <c r="D123" s="66" t="s">
        <v>418</v>
      </c>
      <c r="E123" s="78">
        <v>240000</v>
      </c>
      <c r="F123" s="79">
        <v>10.56</v>
      </c>
      <c r="G123" s="79"/>
      <c r="H123" s="79">
        <f>F123</f>
        <v>10.56</v>
      </c>
      <c r="I123" s="79"/>
      <c r="J123" s="23"/>
    </row>
    <row r="124" spans="1:10" ht="16" x14ac:dyDescent="0.2">
      <c r="A124" s="63"/>
      <c r="B124" s="75"/>
      <c r="C124" s="66"/>
      <c r="D124" s="66" t="s">
        <v>414</v>
      </c>
      <c r="E124" s="79">
        <v>10000</v>
      </c>
      <c r="F124" s="79">
        <v>0.35</v>
      </c>
      <c r="G124" s="79"/>
      <c r="H124" s="79">
        <f>F124</f>
        <v>0.35</v>
      </c>
      <c r="I124" s="79"/>
      <c r="J124" s="23"/>
    </row>
    <row r="125" spans="1:10" ht="16" x14ac:dyDescent="0.2">
      <c r="A125" s="63"/>
      <c r="B125" s="75"/>
      <c r="C125" s="66"/>
      <c r="D125" s="66"/>
      <c r="E125" s="79"/>
      <c r="F125" s="79"/>
      <c r="G125" s="79"/>
      <c r="H125" s="79"/>
      <c r="I125" s="79"/>
      <c r="J125" s="23"/>
    </row>
    <row r="126" spans="1:10" ht="16" x14ac:dyDescent="0.2">
      <c r="A126" s="63">
        <f>A119+1</f>
        <v>33</v>
      </c>
      <c r="B126" s="75" t="s">
        <v>275</v>
      </c>
      <c r="C126" s="66" t="s">
        <v>173</v>
      </c>
      <c r="D126" s="66" t="s">
        <v>411</v>
      </c>
      <c r="E126" s="79">
        <v>10000</v>
      </c>
      <c r="F126" s="79">
        <v>0</v>
      </c>
      <c r="G126" s="78">
        <f>H126-F126</f>
        <v>12.48</v>
      </c>
      <c r="H126" s="79">
        <v>12.48</v>
      </c>
      <c r="I126" s="79">
        <f>SUM(H126:H128)</f>
        <v>24.470000000000002</v>
      </c>
      <c r="J126" s="23"/>
    </row>
    <row r="127" spans="1:10" ht="16" x14ac:dyDescent="0.2">
      <c r="A127" s="63"/>
      <c r="B127" s="75"/>
      <c r="C127" s="66"/>
      <c r="D127" s="66" t="s">
        <v>417</v>
      </c>
      <c r="E127" s="79">
        <v>10000</v>
      </c>
      <c r="F127" s="79">
        <v>11.57</v>
      </c>
      <c r="G127" s="79"/>
      <c r="H127" s="79">
        <f>F127</f>
        <v>11.57</v>
      </c>
      <c r="I127" s="79"/>
      <c r="J127" s="23"/>
    </row>
    <row r="128" spans="1:10" ht="16" x14ac:dyDescent="0.2">
      <c r="A128" s="63"/>
      <c r="B128" s="75"/>
      <c r="C128" s="66"/>
      <c r="D128" s="66" t="s">
        <v>413</v>
      </c>
      <c r="E128" s="78">
        <v>10000</v>
      </c>
      <c r="F128" s="78">
        <v>0.42</v>
      </c>
      <c r="G128" s="78"/>
      <c r="H128" s="78">
        <f>F128</f>
        <v>0.42</v>
      </c>
      <c r="I128" s="78"/>
      <c r="J128" s="23"/>
    </row>
    <row r="129" spans="1:10" ht="16" x14ac:dyDescent="0.2">
      <c r="A129" s="63"/>
      <c r="B129" s="75"/>
      <c r="C129" s="66"/>
      <c r="D129" s="66"/>
      <c r="E129" s="78"/>
      <c r="F129" s="78"/>
      <c r="G129" s="78"/>
      <c r="H129" s="78"/>
      <c r="I129" s="78"/>
      <c r="J129" s="23"/>
    </row>
    <row r="130" spans="1:10" ht="16" x14ac:dyDescent="0.2">
      <c r="A130" s="63">
        <f>A126+1</f>
        <v>34</v>
      </c>
      <c r="B130" s="75" t="s">
        <v>276</v>
      </c>
      <c r="C130" s="66" t="s">
        <v>189</v>
      </c>
      <c r="D130" s="66" t="s">
        <v>411</v>
      </c>
      <c r="E130" s="78">
        <v>100000</v>
      </c>
      <c r="F130" s="78">
        <f>H130-G130</f>
        <v>72.180000000000007</v>
      </c>
      <c r="G130" s="78">
        <v>8.02</v>
      </c>
      <c r="H130" s="78">
        <v>80.2</v>
      </c>
      <c r="I130" s="78">
        <f>SUM(H130:H131)</f>
        <v>84.38</v>
      </c>
      <c r="J130" s="211"/>
    </row>
    <row r="131" spans="1:10" ht="16" x14ac:dyDescent="0.2">
      <c r="A131" s="63"/>
      <c r="B131" s="75"/>
      <c r="C131" s="66"/>
      <c r="D131" s="66" t="s">
        <v>413</v>
      </c>
      <c r="E131" s="79">
        <v>100000</v>
      </c>
      <c r="F131" s="79">
        <v>4.18</v>
      </c>
      <c r="G131" s="79"/>
      <c r="H131" s="79">
        <f>F131</f>
        <v>4.18</v>
      </c>
      <c r="I131" s="79"/>
      <c r="J131" s="23"/>
    </row>
    <row r="132" spans="1:10" ht="16" x14ac:dyDescent="0.2">
      <c r="A132" s="63"/>
      <c r="B132" s="75"/>
      <c r="C132" s="66"/>
      <c r="D132" s="66"/>
      <c r="E132" s="79"/>
      <c r="F132" s="79"/>
      <c r="G132" s="79"/>
      <c r="H132" s="79"/>
      <c r="I132" s="79"/>
      <c r="J132" s="23"/>
    </row>
    <row r="133" spans="1:10" ht="16" x14ac:dyDescent="0.2">
      <c r="A133" s="63">
        <f>A130+1</f>
        <v>35</v>
      </c>
      <c r="B133" s="75" t="s">
        <v>277</v>
      </c>
      <c r="C133" s="66" t="s">
        <v>143</v>
      </c>
      <c r="D133" s="66" t="s">
        <v>411</v>
      </c>
      <c r="E133" s="78">
        <v>10000</v>
      </c>
      <c r="F133" s="78">
        <v>0</v>
      </c>
      <c r="G133" s="78">
        <v>0.66</v>
      </c>
      <c r="H133" s="78">
        <v>0.66</v>
      </c>
      <c r="I133" s="78">
        <f>SUM(H133:H134)</f>
        <v>4.84</v>
      </c>
      <c r="J133" s="211"/>
    </row>
    <row r="134" spans="1:10" ht="16" x14ac:dyDescent="0.2">
      <c r="A134" s="63"/>
      <c r="B134" s="75"/>
      <c r="C134" s="66"/>
      <c r="D134" s="66" t="s">
        <v>413</v>
      </c>
      <c r="E134" s="79">
        <v>100000</v>
      </c>
      <c r="F134" s="79">
        <v>4.18</v>
      </c>
      <c r="G134" s="79"/>
      <c r="H134" s="79">
        <f>F134</f>
        <v>4.18</v>
      </c>
      <c r="I134" s="79"/>
      <c r="J134" s="23"/>
    </row>
    <row r="135" spans="1:10" ht="16" x14ac:dyDescent="0.2">
      <c r="A135" s="63"/>
      <c r="B135" s="75"/>
      <c r="C135" s="66"/>
      <c r="D135" s="66"/>
      <c r="E135" s="79"/>
      <c r="F135" s="79"/>
      <c r="G135" s="79"/>
      <c r="H135" s="79"/>
      <c r="I135" s="79"/>
      <c r="J135" s="23"/>
    </row>
    <row r="136" spans="1:10" ht="16" x14ac:dyDescent="0.2">
      <c r="A136" s="63">
        <f>A133+1</f>
        <v>36</v>
      </c>
      <c r="B136" s="75" t="s">
        <v>278</v>
      </c>
      <c r="C136" s="66" t="s">
        <v>235</v>
      </c>
      <c r="D136" s="66" t="s">
        <v>411</v>
      </c>
      <c r="E136" s="79">
        <v>10000</v>
      </c>
      <c r="F136" s="79">
        <v>0</v>
      </c>
      <c r="G136" s="78">
        <f>H136-F136</f>
        <v>2.0099999999999998</v>
      </c>
      <c r="H136" s="79">
        <v>2.0099999999999998</v>
      </c>
      <c r="I136" s="79">
        <f>SUM(H136:H137)</f>
        <v>6.42</v>
      </c>
      <c r="J136" s="23"/>
    </row>
    <row r="137" spans="1:10" ht="16" x14ac:dyDescent="0.2">
      <c r="A137" s="63"/>
      <c r="B137" s="75"/>
      <c r="C137" s="66"/>
      <c r="D137" s="66" t="s">
        <v>417</v>
      </c>
      <c r="E137" s="79">
        <v>10000</v>
      </c>
      <c r="F137" s="79">
        <v>4.41</v>
      </c>
      <c r="G137" s="79"/>
      <c r="H137" s="79">
        <f>F137</f>
        <v>4.41</v>
      </c>
      <c r="I137" s="79"/>
      <c r="J137" s="23"/>
    </row>
    <row r="138" spans="1:10" ht="16" x14ac:dyDescent="0.2">
      <c r="A138" s="63"/>
      <c r="B138" s="75"/>
      <c r="C138" s="66"/>
      <c r="D138" s="66"/>
      <c r="E138" s="79"/>
      <c r="F138" s="79"/>
      <c r="G138" s="79"/>
      <c r="H138" s="79"/>
      <c r="I138" s="79"/>
      <c r="J138" s="23"/>
    </row>
    <row r="139" spans="1:10" ht="16" x14ac:dyDescent="0.2">
      <c r="A139" s="63">
        <f>A136+1</f>
        <v>37</v>
      </c>
      <c r="B139" s="75" t="s">
        <v>279</v>
      </c>
      <c r="C139" s="66" t="s">
        <v>29</v>
      </c>
      <c r="D139" s="66" t="s">
        <v>411</v>
      </c>
      <c r="E139" s="78">
        <v>10000</v>
      </c>
      <c r="F139" s="78">
        <v>0</v>
      </c>
      <c r="G139" s="78">
        <f>H139-F139</f>
        <v>3.08</v>
      </c>
      <c r="H139" s="78">
        <v>3.08</v>
      </c>
      <c r="I139" s="78">
        <f>SUM(H139:H140)</f>
        <v>3.08</v>
      </c>
      <c r="J139" s="211"/>
    </row>
    <row r="140" spans="1:10" ht="16" x14ac:dyDescent="0.2">
      <c r="A140" s="63"/>
      <c r="B140" s="75"/>
      <c r="C140" s="66"/>
      <c r="D140" s="66"/>
      <c r="E140" s="78"/>
      <c r="F140" s="78"/>
      <c r="G140" s="78"/>
      <c r="H140" s="78"/>
      <c r="I140" s="78"/>
      <c r="J140" s="23"/>
    </row>
    <row r="141" spans="1:10" ht="16" x14ac:dyDescent="0.2">
      <c r="A141" s="63"/>
      <c r="B141" s="75"/>
      <c r="C141" s="66"/>
      <c r="D141" s="66"/>
      <c r="E141" s="79"/>
      <c r="F141" s="79"/>
      <c r="G141" s="79"/>
      <c r="H141" s="79"/>
      <c r="I141" s="79"/>
      <c r="J141" s="23"/>
    </row>
    <row r="142" spans="1:10" ht="16" x14ac:dyDescent="0.2">
      <c r="A142" s="63">
        <f>A139+1</f>
        <v>38</v>
      </c>
      <c r="B142" s="75" t="s">
        <v>280</v>
      </c>
      <c r="C142" s="66" t="s">
        <v>201</v>
      </c>
      <c r="D142" s="66" t="s">
        <v>411</v>
      </c>
      <c r="E142" s="79">
        <v>10000</v>
      </c>
      <c r="F142" s="79">
        <v>0</v>
      </c>
      <c r="G142" s="78">
        <f>H142-F142</f>
        <v>1.26</v>
      </c>
      <c r="H142" s="79">
        <v>1.26</v>
      </c>
      <c r="I142" s="79">
        <f>SUM(H142:H147)</f>
        <v>25.18</v>
      </c>
      <c r="J142" s="23"/>
    </row>
    <row r="143" spans="1:10" ht="16" x14ac:dyDescent="0.2">
      <c r="A143" s="63"/>
      <c r="B143" s="75"/>
      <c r="C143" s="66"/>
      <c r="D143" s="173" t="s">
        <v>417</v>
      </c>
      <c r="E143" s="79">
        <v>10000</v>
      </c>
      <c r="F143" s="79">
        <v>11.57</v>
      </c>
      <c r="G143" s="79"/>
      <c r="H143" s="79">
        <f>F143</f>
        <v>11.57</v>
      </c>
      <c r="I143" s="79"/>
      <c r="J143" s="23"/>
    </row>
    <row r="144" spans="1:10" ht="16" x14ac:dyDescent="0.2">
      <c r="A144" s="63"/>
      <c r="B144" s="75"/>
      <c r="C144" s="66"/>
      <c r="D144" s="173" t="s">
        <v>412</v>
      </c>
      <c r="E144" s="79">
        <v>10000</v>
      </c>
      <c r="F144" s="79">
        <v>3.42</v>
      </c>
      <c r="G144" s="79"/>
      <c r="H144" s="79">
        <f>F144</f>
        <v>3.42</v>
      </c>
      <c r="I144" s="79"/>
      <c r="J144" s="23"/>
    </row>
    <row r="145" spans="1:15" ht="16" x14ac:dyDescent="0.2">
      <c r="A145" s="63"/>
      <c r="B145" s="75"/>
      <c r="C145" s="66"/>
      <c r="D145" s="173" t="s">
        <v>413</v>
      </c>
      <c r="E145" s="79">
        <v>100000</v>
      </c>
      <c r="F145" s="79">
        <v>4.18</v>
      </c>
      <c r="G145" s="79"/>
      <c r="H145" s="79">
        <f>F145</f>
        <v>4.18</v>
      </c>
      <c r="I145" s="79"/>
      <c r="J145" s="23"/>
    </row>
    <row r="146" spans="1:15" ht="16" x14ac:dyDescent="0.2">
      <c r="A146" s="63"/>
      <c r="B146" s="75"/>
      <c r="C146" s="66"/>
      <c r="D146" s="173" t="s">
        <v>418</v>
      </c>
      <c r="E146" s="78">
        <v>100000</v>
      </c>
      <c r="F146" s="79">
        <v>4.4000000000000004</v>
      </c>
      <c r="G146" s="79"/>
      <c r="H146" s="79">
        <f>F146</f>
        <v>4.4000000000000004</v>
      </c>
      <c r="I146" s="79"/>
      <c r="J146" s="23"/>
    </row>
    <row r="147" spans="1:15" ht="16" x14ac:dyDescent="0.2">
      <c r="A147" s="63"/>
      <c r="B147" s="75"/>
      <c r="C147" s="66"/>
      <c r="D147" s="173" t="s">
        <v>414</v>
      </c>
      <c r="E147" s="79">
        <v>10000</v>
      </c>
      <c r="F147" s="79">
        <v>0.35</v>
      </c>
      <c r="G147" s="79"/>
      <c r="H147" s="79">
        <f>F147</f>
        <v>0.35</v>
      </c>
      <c r="I147" s="79"/>
      <c r="J147" s="23"/>
    </row>
    <row r="148" spans="1:15" ht="16" x14ac:dyDescent="0.2">
      <c r="A148" s="63"/>
      <c r="B148" s="75"/>
      <c r="C148" s="66"/>
      <c r="D148" s="66"/>
      <c r="E148" s="79"/>
      <c r="F148" s="79"/>
      <c r="G148" s="79"/>
      <c r="H148" s="79"/>
      <c r="I148" s="79"/>
      <c r="J148" s="23"/>
    </row>
    <row r="149" spans="1:15" ht="16" x14ac:dyDescent="0.2">
      <c r="A149" s="63">
        <v>39</v>
      </c>
      <c r="B149" s="75" t="s">
        <v>282</v>
      </c>
      <c r="C149" s="85" t="s">
        <v>226</v>
      </c>
      <c r="D149" s="85" t="s">
        <v>411</v>
      </c>
      <c r="E149" s="86">
        <v>10000</v>
      </c>
      <c r="F149" s="86">
        <v>0</v>
      </c>
      <c r="G149" s="78">
        <f>H149-F149</f>
        <v>0.66</v>
      </c>
      <c r="H149" s="86">
        <v>0.66</v>
      </c>
      <c r="I149" s="86">
        <f>SUM(H149:H150)</f>
        <v>0.66</v>
      </c>
      <c r="J149" s="23"/>
    </row>
    <row r="150" spans="1:15" ht="16" x14ac:dyDescent="0.2">
      <c r="A150" s="63"/>
      <c r="B150" s="75"/>
      <c r="C150" s="85"/>
      <c r="D150" s="85"/>
      <c r="E150" s="86"/>
      <c r="F150" s="86"/>
      <c r="G150" s="86"/>
      <c r="H150" s="86"/>
      <c r="I150" s="86"/>
      <c r="J150" s="23"/>
    </row>
    <row r="151" spans="1:15" ht="16" x14ac:dyDescent="0.2">
      <c r="A151" s="63"/>
      <c r="B151" s="75"/>
      <c r="C151" s="85"/>
      <c r="D151" s="85"/>
      <c r="E151" s="86"/>
      <c r="F151" s="86"/>
      <c r="G151" s="86"/>
      <c r="H151" s="86"/>
      <c r="I151" s="86"/>
      <c r="J151" s="23"/>
    </row>
    <row r="152" spans="1:15" ht="16" x14ac:dyDescent="0.2">
      <c r="A152" s="63">
        <f>A149+1</f>
        <v>40</v>
      </c>
      <c r="B152" s="75" t="s">
        <v>331</v>
      </c>
      <c r="C152" s="168" t="s">
        <v>332</v>
      </c>
      <c r="D152" s="168" t="s">
        <v>411</v>
      </c>
      <c r="E152" s="169">
        <v>250000</v>
      </c>
      <c r="F152" s="86">
        <v>15.84</v>
      </c>
      <c r="G152" s="78">
        <f>H152-F152</f>
        <v>0.66000000000000014</v>
      </c>
      <c r="H152" s="86">
        <v>16.5</v>
      </c>
      <c r="I152" s="86">
        <f>SUM(H152:H153)</f>
        <v>26.95</v>
      </c>
      <c r="J152" s="23"/>
      <c r="M152" s="13"/>
      <c r="N152" s="42"/>
      <c r="O152" s="45"/>
    </row>
    <row r="153" spans="1:15" ht="16" x14ac:dyDescent="0.2">
      <c r="A153" s="63"/>
      <c r="B153" s="75"/>
      <c r="C153" s="168"/>
      <c r="D153" s="168" t="s">
        <v>413</v>
      </c>
      <c r="E153" s="169">
        <v>250000</v>
      </c>
      <c r="F153" s="86">
        <v>10.45</v>
      </c>
      <c r="G153" s="86"/>
      <c r="H153" s="86">
        <f>F153</f>
        <v>10.45</v>
      </c>
      <c r="I153" s="86"/>
      <c r="J153" s="23"/>
      <c r="M153" s="13"/>
      <c r="N153" s="42"/>
      <c r="O153" s="45"/>
    </row>
    <row r="154" spans="1:15" ht="16" x14ac:dyDescent="0.2">
      <c r="A154" s="63"/>
      <c r="B154" s="75"/>
      <c r="C154" s="168"/>
      <c r="D154" s="168"/>
      <c r="E154" s="169"/>
      <c r="F154" s="86"/>
      <c r="G154" s="86"/>
      <c r="H154" s="86"/>
      <c r="I154" s="86"/>
      <c r="J154" s="23"/>
      <c r="M154" s="13"/>
      <c r="N154" s="42"/>
      <c r="O154" s="45"/>
    </row>
    <row r="155" spans="1:15" ht="16" x14ac:dyDescent="0.2">
      <c r="A155" s="63">
        <f>A152+1</f>
        <v>41</v>
      </c>
      <c r="B155" s="75" t="s">
        <v>283</v>
      </c>
      <c r="C155" s="66" t="s">
        <v>71</v>
      </c>
      <c r="D155" s="66" t="s">
        <v>411</v>
      </c>
      <c r="E155" s="79">
        <v>50000</v>
      </c>
      <c r="F155" s="79">
        <v>8.0399999999999991</v>
      </c>
      <c r="G155" s="78">
        <f>H155-F155</f>
        <v>2.0100000000000016</v>
      </c>
      <c r="H155" s="79">
        <v>10.050000000000001</v>
      </c>
      <c r="I155" s="79">
        <f>SUM(H155:H158)</f>
        <v>25</v>
      </c>
      <c r="J155" s="23"/>
    </row>
    <row r="156" spans="1:15" ht="16" x14ac:dyDescent="0.2">
      <c r="A156" s="63"/>
      <c r="B156" s="75"/>
      <c r="C156" s="66"/>
      <c r="D156" s="66" t="s">
        <v>417</v>
      </c>
      <c r="E156" s="79">
        <v>30000</v>
      </c>
      <c r="F156" s="79">
        <v>13.23</v>
      </c>
      <c r="G156" s="79"/>
      <c r="H156" s="79">
        <f>F156</f>
        <v>13.23</v>
      </c>
      <c r="I156" s="79"/>
      <c r="J156" s="23"/>
    </row>
    <row r="157" spans="1:15" ht="16" x14ac:dyDescent="0.2">
      <c r="A157" s="63"/>
      <c r="B157" s="75"/>
      <c r="C157" s="66"/>
      <c r="D157" s="66" t="s">
        <v>413</v>
      </c>
      <c r="E157" s="79">
        <v>20000</v>
      </c>
      <c r="F157" s="79">
        <v>0.84</v>
      </c>
      <c r="G157" s="79"/>
      <c r="H157" s="79">
        <f>F157</f>
        <v>0.84</v>
      </c>
      <c r="I157" s="79"/>
      <c r="J157" s="23"/>
    </row>
    <row r="158" spans="1:15" ht="16" x14ac:dyDescent="0.2">
      <c r="A158" s="63"/>
      <c r="B158" s="75"/>
      <c r="C158" s="66"/>
      <c r="D158" s="66" t="s">
        <v>418</v>
      </c>
      <c r="E158" s="79">
        <v>20000</v>
      </c>
      <c r="F158" s="79">
        <v>0.88</v>
      </c>
      <c r="G158" s="79"/>
      <c r="H158" s="79">
        <f>F158</f>
        <v>0.88</v>
      </c>
      <c r="I158" s="79"/>
      <c r="J158" s="23"/>
    </row>
    <row r="159" spans="1:15" ht="16" x14ac:dyDescent="0.2">
      <c r="A159" s="63"/>
      <c r="B159" s="75"/>
      <c r="C159" s="66"/>
      <c r="D159" s="66"/>
      <c r="E159" s="79"/>
      <c r="F159" s="79"/>
      <c r="G159" s="79"/>
      <c r="H159" s="79"/>
      <c r="I159" s="79"/>
      <c r="J159" s="23"/>
    </row>
    <row r="160" spans="1:15" ht="16" x14ac:dyDescent="0.2">
      <c r="A160" s="63">
        <f>A155+1</f>
        <v>42</v>
      </c>
      <c r="B160" s="75" t="s">
        <v>284</v>
      </c>
      <c r="C160" s="66" t="s">
        <v>131</v>
      </c>
      <c r="D160" s="66" t="s">
        <v>411</v>
      </c>
      <c r="E160" s="79">
        <v>10000</v>
      </c>
      <c r="F160" s="79">
        <v>0</v>
      </c>
      <c r="G160" s="78">
        <f>H160-F160</f>
        <v>3.08</v>
      </c>
      <c r="H160" s="79">
        <v>3.08</v>
      </c>
      <c r="I160" s="79">
        <f>SUM(H160:H163)</f>
        <v>15.78</v>
      </c>
      <c r="J160" s="23"/>
    </row>
    <row r="161" spans="1:10" ht="16" x14ac:dyDescent="0.2">
      <c r="A161" s="63"/>
      <c r="B161" s="75"/>
      <c r="C161" s="66"/>
      <c r="D161" s="173" t="s">
        <v>417</v>
      </c>
      <c r="E161" s="79">
        <v>10000</v>
      </c>
      <c r="F161" s="79">
        <v>4.41</v>
      </c>
      <c r="G161" s="79"/>
      <c r="H161" s="79">
        <f>F161</f>
        <v>4.41</v>
      </c>
      <c r="I161" s="79"/>
      <c r="J161" s="23"/>
    </row>
    <row r="162" spans="1:10" ht="16" x14ac:dyDescent="0.2">
      <c r="A162" s="63"/>
      <c r="B162" s="75"/>
      <c r="C162" s="66"/>
      <c r="D162" s="173" t="s">
        <v>413</v>
      </c>
      <c r="E162" s="79">
        <v>190000</v>
      </c>
      <c r="F162" s="79">
        <v>7.94</v>
      </c>
      <c r="G162" s="79"/>
      <c r="H162" s="79">
        <f>F162</f>
        <v>7.94</v>
      </c>
      <c r="I162" s="79"/>
      <c r="J162" s="23"/>
    </row>
    <row r="163" spans="1:10" ht="16" x14ac:dyDescent="0.2">
      <c r="A163" s="63"/>
      <c r="B163" s="75"/>
      <c r="C163" s="66"/>
      <c r="D163" s="173" t="s">
        <v>414</v>
      </c>
      <c r="E163" s="78">
        <v>10000</v>
      </c>
      <c r="F163" s="78">
        <v>0.35</v>
      </c>
      <c r="G163" s="78"/>
      <c r="H163" s="78">
        <f>F163</f>
        <v>0.35</v>
      </c>
      <c r="I163" s="78"/>
      <c r="J163" s="23"/>
    </row>
    <row r="164" spans="1:10" ht="16" x14ac:dyDescent="0.2">
      <c r="A164" s="63"/>
      <c r="B164" s="75"/>
      <c r="C164" s="66"/>
      <c r="D164" s="66"/>
      <c r="E164" s="79"/>
      <c r="F164" s="79"/>
      <c r="G164" s="79"/>
      <c r="H164" s="79"/>
      <c r="I164" s="79"/>
      <c r="J164" s="23"/>
    </row>
    <row r="165" spans="1:10" ht="16" x14ac:dyDescent="0.2">
      <c r="A165" s="63">
        <f>A160+1</f>
        <v>43</v>
      </c>
      <c r="B165" s="75" t="s">
        <v>285</v>
      </c>
      <c r="C165" s="85" t="s">
        <v>227</v>
      </c>
      <c r="D165" s="66" t="s">
        <v>411</v>
      </c>
      <c r="E165" s="86">
        <v>10000</v>
      </c>
      <c r="F165" s="86">
        <v>0</v>
      </c>
      <c r="G165" s="78">
        <f>H165-F165</f>
        <v>2.0099999999999998</v>
      </c>
      <c r="H165" s="86">
        <v>2.0099999999999998</v>
      </c>
      <c r="I165" s="86">
        <f>SUM(H165:H169)</f>
        <v>21.22</v>
      </c>
      <c r="J165" s="23"/>
    </row>
    <row r="166" spans="1:10" ht="16" x14ac:dyDescent="0.2">
      <c r="A166" s="63"/>
      <c r="B166" s="75"/>
      <c r="C166" s="85"/>
      <c r="D166" s="173" t="s">
        <v>412</v>
      </c>
      <c r="E166" s="86">
        <v>10000</v>
      </c>
      <c r="F166" s="86">
        <v>3.42</v>
      </c>
      <c r="G166" s="86"/>
      <c r="H166" s="86">
        <f>F166</f>
        <v>3.42</v>
      </c>
      <c r="I166" s="86"/>
      <c r="J166" s="23"/>
    </row>
    <row r="167" spans="1:10" ht="16" x14ac:dyDescent="0.2">
      <c r="A167" s="63"/>
      <c r="B167" s="75"/>
      <c r="C167" s="85"/>
      <c r="D167" s="173" t="s">
        <v>413</v>
      </c>
      <c r="E167" s="86">
        <v>180000</v>
      </c>
      <c r="F167" s="86">
        <v>7.52</v>
      </c>
      <c r="G167" s="86"/>
      <c r="H167" s="86">
        <f>F167</f>
        <v>7.52</v>
      </c>
      <c r="I167" s="86"/>
      <c r="J167" s="23"/>
    </row>
    <row r="168" spans="1:10" ht="16" x14ac:dyDescent="0.2">
      <c r="A168" s="63"/>
      <c r="B168" s="75"/>
      <c r="C168" s="85"/>
      <c r="D168" s="173" t="s">
        <v>418</v>
      </c>
      <c r="E168" s="86">
        <v>180000</v>
      </c>
      <c r="F168" s="86">
        <v>7.92</v>
      </c>
      <c r="G168" s="86"/>
      <c r="H168" s="86">
        <f>F168</f>
        <v>7.92</v>
      </c>
      <c r="I168" s="86"/>
      <c r="J168" s="23"/>
    </row>
    <row r="169" spans="1:10" ht="16" x14ac:dyDescent="0.2">
      <c r="A169" s="63"/>
      <c r="B169" s="75"/>
      <c r="C169" s="85"/>
      <c r="D169" s="173" t="s">
        <v>414</v>
      </c>
      <c r="E169" s="86">
        <v>10000</v>
      </c>
      <c r="F169" s="86">
        <v>0.35</v>
      </c>
      <c r="G169" s="86"/>
      <c r="H169" s="86">
        <f>F169</f>
        <v>0.35</v>
      </c>
      <c r="I169" s="86"/>
      <c r="J169" s="23"/>
    </row>
    <row r="170" spans="1:10" ht="16" x14ac:dyDescent="0.2">
      <c r="A170" s="63"/>
      <c r="B170" s="75"/>
      <c r="C170" s="85"/>
      <c r="D170" s="85"/>
      <c r="E170" s="86"/>
      <c r="F170" s="86"/>
      <c r="G170" s="86"/>
      <c r="H170" s="86"/>
      <c r="I170" s="86"/>
      <c r="J170" s="23"/>
    </row>
    <row r="171" spans="1:10" ht="16" x14ac:dyDescent="0.2">
      <c r="A171" s="63">
        <f>A165+1</f>
        <v>44</v>
      </c>
      <c r="B171" s="75" t="s">
        <v>286</v>
      </c>
      <c r="C171" s="66" t="s">
        <v>70</v>
      </c>
      <c r="D171" s="66" t="s">
        <v>411</v>
      </c>
      <c r="E171" s="79">
        <v>10000</v>
      </c>
      <c r="F171" s="79">
        <v>0</v>
      </c>
      <c r="G171" s="78">
        <f>H171-F171</f>
        <v>2.0099999999999998</v>
      </c>
      <c r="H171" s="79">
        <v>2.0099999999999998</v>
      </c>
      <c r="I171" s="79">
        <f>SUM(H171:H176)</f>
        <v>17.190000000000001</v>
      </c>
      <c r="J171" s="23"/>
    </row>
    <row r="172" spans="1:10" ht="16" x14ac:dyDescent="0.2">
      <c r="A172" s="63"/>
      <c r="B172" s="75"/>
      <c r="C172" s="66"/>
      <c r="D172" s="173" t="s">
        <v>417</v>
      </c>
      <c r="E172" s="79">
        <v>10000</v>
      </c>
      <c r="F172" s="79">
        <v>2.83</v>
      </c>
      <c r="G172" s="79"/>
      <c r="H172" s="79">
        <f>F172</f>
        <v>2.83</v>
      </c>
      <c r="I172" s="79"/>
      <c r="J172" s="23"/>
    </row>
    <row r="173" spans="1:10" ht="16" x14ac:dyDescent="0.2">
      <c r="A173" s="63"/>
      <c r="B173" s="75"/>
      <c r="C173" s="66"/>
      <c r="D173" s="173" t="s">
        <v>412</v>
      </c>
      <c r="E173" s="79">
        <v>10000</v>
      </c>
      <c r="F173" s="79">
        <v>3.42</v>
      </c>
      <c r="G173" s="79"/>
      <c r="H173" s="79">
        <f>F173</f>
        <v>3.42</v>
      </c>
      <c r="I173" s="79"/>
      <c r="J173" s="23"/>
    </row>
    <row r="174" spans="1:10" ht="16" x14ac:dyDescent="0.2">
      <c r="A174" s="63"/>
      <c r="B174" s="75"/>
      <c r="C174" s="66"/>
      <c r="D174" s="173" t="s">
        <v>413</v>
      </c>
      <c r="E174" s="79">
        <v>100000</v>
      </c>
      <c r="F174" s="79">
        <v>4.18</v>
      </c>
      <c r="G174" s="79"/>
      <c r="H174" s="79">
        <f>F174</f>
        <v>4.18</v>
      </c>
      <c r="I174" s="79"/>
      <c r="J174" s="23"/>
    </row>
    <row r="175" spans="1:10" ht="16" x14ac:dyDescent="0.2">
      <c r="A175" s="63"/>
      <c r="B175" s="75"/>
      <c r="C175" s="66"/>
      <c r="D175" s="173" t="s">
        <v>418</v>
      </c>
      <c r="E175" s="78">
        <v>100000</v>
      </c>
      <c r="F175" s="79">
        <v>4.4000000000000004</v>
      </c>
      <c r="G175" s="79"/>
      <c r="H175" s="79">
        <f>F175</f>
        <v>4.4000000000000004</v>
      </c>
      <c r="I175" s="79"/>
      <c r="J175" s="23"/>
    </row>
    <row r="176" spans="1:10" ht="16" x14ac:dyDescent="0.2">
      <c r="A176" s="63"/>
      <c r="B176" s="75"/>
      <c r="C176" s="66"/>
      <c r="D176" s="173" t="s">
        <v>414</v>
      </c>
      <c r="E176" s="79">
        <v>10000</v>
      </c>
      <c r="F176" s="79">
        <v>0.35</v>
      </c>
      <c r="G176" s="79"/>
      <c r="H176" s="79">
        <f>F176</f>
        <v>0.35</v>
      </c>
      <c r="I176" s="79"/>
      <c r="J176" s="23"/>
    </row>
    <row r="177" spans="1:10" ht="16" x14ac:dyDescent="0.2">
      <c r="A177" s="63"/>
      <c r="B177" s="75"/>
      <c r="C177" s="66"/>
      <c r="D177" s="66"/>
      <c r="E177" s="79"/>
      <c r="F177" s="79"/>
      <c r="G177" s="79"/>
      <c r="H177" s="79"/>
      <c r="I177" s="79"/>
      <c r="J177" s="23"/>
    </row>
    <row r="178" spans="1:10" ht="16" x14ac:dyDescent="0.2">
      <c r="A178" s="63">
        <f>A171+1</f>
        <v>45</v>
      </c>
      <c r="B178" s="75" t="s">
        <v>375</v>
      </c>
      <c r="C178" s="66" t="s">
        <v>34</v>
      </c>
      <c r="D178" s="66" t="s">
        <v>411</v>
      </c>
      <c r="E178" s="78">
        <v>10000</v>
      </c>
      <c r="F178" s="78">
        <v>0</v>
      </c>
      <c r="G178" s="78">
        <f>H178-F178</f>
        <v>3.08</v>
      </c>
      <c r="H178" s="78">
        <v>3.08</v>
      </c>
      <c r="I178" s="78">
        <f>H178</f>
        <v>3.08</v>
      </c>
      <c r="J178" s="211"/>
    </row>
    <row r="179" spans="1:10" ht="16" x14ac:dyDescent="0.2">
      <c r="A179" s="63"/>
      <c r="B179" s="75"/>
      <c r="C179" s="66"/>
      <c r="D179" s="66"/>
      <c r="E179" s="78"/>
      <c r="F179" s="78"/>
      <c r="G179" s="78"/>
      <c r="H179" s="78"/>
      <c r="I179" s="78"/>
      <c r="J179" s="23"/>
    </row>
    <row r="180" spans="1:10" ht="16" x14ac:dyDescent="0.2">
      <c r="A180" s="63">
        <f>A178+1</f>
        <v>46</v>
      </c>
      <c r="B180" s="75" t="s">
        <v>287</v>
      </c>
      <c r="C180" s="70" t="s">
        <v>214</v>
      </c>
      <c r="D180" s="70" t="s">
        <v>411</v>
      </c>
      <c r="E180" s="130">
        <v>10000</v>
      </c>
      <c r="F180" s="130">
        <v>0</v>
      </c>
      <c r="G180" s="78">
        <f>H180-F180</f>
        <v>3.08</v>
      </c>
      <c r="H180" s="130">
        <v>3.08</v>
      </c>
      <c r="I180" s="130">
        <f>H180</f>
        <v>3.08</v>
      </c>
      <c r="J180" s="211"/>
    </row>
    <row r="181" spans="1:10" ht="16" x14ac:dyDescent="0.2">
      <c r="A181" s="63"/>
      <c r="B181" s="75"/>
      <c r="C181" s="70"/>
      <c r="D181" s="70"/>
      <c r="E181" s="130"/>
      <c r="F181" s="130"/>
      <c r="G181" s="130"/>
      <c r="H181" s="130"/>
      <c r="I181" s="130"/>
      <c r="J181" s="23"/>
    </row>
    <row r="182" spans="1:10" ht="16" x14ac:dyDescent="0.2">
      <c r="A182" s="63">
        <f>A180+1</f>
        <v>47</v>
      </c>
      <c r="B182" s="75" t="s">
        <v>288</v>
      </c>
      <c r="C182" s="66" t="s">
        <v>132</v>
      </c>
      <c r="D182" s="66" t="s">
        <v>411</v>
      </c>
      <c r="E182" s="78">
        <v>190000</v>
      </c>
      <c r="F182" s="78">
        <v>11.88</v>
      </c>
      <c r="G182" s="78">
        <f>H182-F182</f>
        <v>0.65999999999999837</v>
      </c>
      <c r="H182" s="78">
        <v>12.54</v>
      </c>
      <c r="I182" s="78">
        <f>SUM(H182:H187)</f>
        <v>33.94</v>
      </c>
      <c r="J182" s="23"/>
    </row>
    <row r="183" spans="1:10" ht="16" x14ac:dyDescent="0.2">
      <c r="A183" s="63"/>
      <c r="B183" s="75"/>
      <c r="C183" s="66"/>
      <c r="D183" s="173" t="s">
        <v>417</v>
      </c>
      <c r="E183" s="78">
        <v>50000</v>
      </c>
      <c r="F183" s="78">
        <v>9.0500000000000007</v>
      </c>
      <c r="G183" s="78"/>
      <c r="H183" s="78">
        <f>F183</f>
        <v>9.0500000000000007</v>
      </c>
      <c r="I183" s="78"/>
      <c r="J183" s="23"/>
    </row>
    <row r="184" spans="1:10" ht="16" x14ac:dyDescent="0.2">
      <c r="A184" s="63"/>
      <c r="B184" s="75"/>
      <c r="C184" s="66"/>
      <c r="D184" s="173" t="s">
        <v>412</v>
      </c>
      <c r="E184" s="78">
        <v>10000</v>
      </c>
      <c r="F184" s="78">
        <v>3.42</v>
      </c>
      <c r="G184" s="78"/>
      <c r="H184" s="78">
        <f>F184</f>
        <v>3.42</v>
      </c>
      <c r="I184" s="78"/>
      <c r="J184" s="23"/>
    </row>
    <row r="185" spans="1:10" ht="16" x14ac:dyDescent="0.2">
      <c r="A185" s="63"/>
      <c r="B185" s="75"/>
      <c r="C185" s="66"/>
      <c r="D185" s="173" t="s">
        <v>413</v>
      </c>
      <c r="E185" s="78">
        <v>100000</v>
      </c>
      <c r="F185" s="78">
        <v>4.18</v>
      </c>
      <c r="G185" s="78"/>
      <c r="H185" s="78">
        <f>F185</f>
        <v>4.18</v>
      </c>
      <c r="I185" s="78"/>
      <c r="J185" s="23"/>
    </row>
    <row r="186" spans="1:10" ht="16" x14ac:dyDescent="0.2">
      <c r="A186" s="63"/>
      <c r="B186" s="75"/>
      <c r="C186" s="66"/>
      <c r="D186" s="173" t="s">
        <v>418</v>
      </c>
      <c r="E186" s="78">
        <v>100000</v>
      </c>
      <c r="F186" s="78">
        <v>4.4000000000000004</v>
      </c>
      <c r="G186" s="78"/>
      <c r="H186" s="78">
        <f>F186</f>
        <v>4.4000000000000004</v>
      </c>
      <c r="I186" s="78"/>
      <c r="J186" s="23"/>
    </row>
    <row r="187" spans="1:10" ht="16" x14ac:dyDescent="0.2">
      <c r="A187" s="63"/>
      <c r="B187" s="75"/>
      <c r="C187" s="66"/>
      <c r="D187" s="173" t="s">
        <v>414</v>
      </c>
      <c r="E187" s="78">
        <v>10000</v>
      </c>
      <c r="F187" s="78">
        <v>0.35</v>
      </c>
      <c r="G187" s="78"/>
      <c r="H187" s="78">
        <f>F187</f>
        <v>0.35</v>
      </c>
      <c r="I187" s="78"/>
      <c r="J187" s="23"/>
    </row>
    <row r="188" spans="1:10" ht="16" x14ac:dyDescent="0.2">
      <c r="A188" s="63"/>
      <c r="B188" s="75"/>
      <c r="C188" s="66"/>
      <c r="D188" s="66"/>
      <c r="E188" s="78"/>
      <c r="F188" s="78"/>
      <c r="G188" s="78"/>
      <c r="H188" s="78"/>
      <c r="I188" s="78"/>
      <c r="J188" s="23"/>
    </row>
    <row r="189" spans="1:10" ht="16" x14ac:dyDescent="0.2">
      <c r="A189" s="63">
        <f>A182+1</f>
        <v>48</v>
      </c>
      <c r="B189" s="75" t="s">
        <v>289</v>
      </c>
      <c r="C189" s="66" t="s">
        <v>133</v>
      </c>
      <c r="D189" s="66" t="s">
        <v>411</v>
      </c>
      <c r="E189" s="78">
        <v>150000</v>
      </c>
      <c r="F189" s="78">
        <f>H189-G189</f>
        <v>17.639999999999997</v>
      </c>
      <c r="G189" s="78">
        <v>1.26</v>
      </c>
      <c r="H189" s="78">
        <v>18.899999999999999</v>
      </c>
      <c r="I189" s="78">
        <f>SUM(H189:H194)</f>
        <v>80.559999999999988</v>
      </c>
      <c r="J189" s="211"/>
    </row>
    <row r="190" spans="1:10" ht="16" x14ac:dyDescent="0.2">
      <c r="A190" s="63"/>
      <c r="B190" s="75"/>
      <c r="C190" s="66"/>
      <c r="D190" s="173" t="s">
        <v>417</v>
      </c>
      <c r="E190" s="78">
        <v>150000</v>
      </c>
      <c r="F190" s="78">
        <v>42.45</v>
      </c>
      <c r="G190" s="78"/>
      <c r="H190" s="78">
        <f>F190</f>
        <v>42.45</v>
      </c>
      <c r="I190" s="78"/>
      <c r="J190" s="23"/>
    </row>
    <row r="191" spans="1:10" ht="16" x14ac:dyDescent="0.2">
      <c r="A191" s="63"/>
      <c r="B191" s="75"/>
      <c r="C191" s="66"/>
      <c r="D191" s="173" t="s">
        <v>412</v>
      </c>
      <c r="E191" s="78">
        <v>10000</v>
      </c>
      <c r="F191" s="78">
        <v>3.42</v>
      </c>
      <c r="G191" s="78"/>
      <c r="H191" s="78">
        <f>F191</f>
        <v>3.42</v>
      </c>
      <c r="I191" s="78"/>
      <c r="J191" s="23"/>
    </row>
    <row r="192" spans="1:10" ht="16" x14ac:dyDescent="0.2">
      <c r="A192" s="63"/>
      <c r="B192" s="75"/>
      <c r="C192" s="66"/>
      <c r="D192" s="173" t="s">
        <v>413</v>
      </c>
      <c r="E192" s="78">
        <v>180000</v>
      </c>
      <c r="F192" s="78">
        <v>7.52</v>
      </c>
      <c r="G192" s="78"/>
      <c r="H192" s="78">
        <f>F192</f>
        <v>7.52</v>
      </c>
      <c r="I192" s="78"/>
      <c r="J192" s="23"/>
    </row>
    <row r="193" spans="1:10" ht="16" x14ac:dyDescent="0.2">
      <c r="A193" s="63"/>
      <c r="B193" s="75"/>
      <c r="C193" s="66"/>
      <c r="D193" s="173" t="s">
        <v>418</v>
      </c>
      <c r="E193" s="78">
        <v>180000</v>
      </c>
      <c r="F193" s="78">
        <v>7.92</v>
      </c>
      <c r="G193" s="78"/>
      <c r="H193" s="78">
        <f>F193</f>
        <v>7.92</v>
      </c>
      <c r="I193" s="78"/>
      <c r="J193" s="23"/>
    </row>
    <row r="194" spans="1:10" ht="16" x14ac:dyDescent="0.2">
      <c r="A194" s="63"/>
      <c r="B194" s="75"/>
      <c r="C194" s="66"/>
      <c r="D194" s="173" t="s">
        <v>414</v>
      </c>
      <c r="E194" s="78">
        <v>10000</v>
      </c>
      <c r="F194" s="78">
        <v>0.35</v>
      </c>
      <c r="G194" s="78"/>
      <c r="H194" s="78">
        <f>F194</f>
        <v>0.35</v>
      </c>
      <c r="I194" s="78"/>
      <c r="J194" s="23"/>
    </row>
    <row r="195" spans="1:10" ht="16" x14ac:dyDescent="0.2">
      <c r="A195" s="63"/>
      <c r="B195" s="75"/>
      <c r="C195" s="66"/>
      <c r="D195" s="66"/>
      <c r="E195" s="78"/>
      <c r="F195" s="78"/>
      <c r="G195" s="78"/>
      <c r="H195" s="78"/>
      <c r="I195" s="78"/>
      <c r="J195" s="23"/>
    </row>
    <row r="196" spans="1:10" ht="16" x14ac:dyDescent="0.2">
      <c r="A196" s="63">
        <f>A189+1</f>
        <v>49</v>
      </c>
      <c r="B196" s="75" t="s">
        <v>463</v>
      </c>
      <c r="C196" s="178" t="s">
        <v>485</v>
      </c>
      <c r="D196" s="66" t="s">
        <v>411</v>
      </c>
      <c r="E196" s="78">
        <v>10000</v>
      </c>
      <c r="F196" s="78">
        <v>0</v>
      </c>
      <c r="G196" s="78">
        <f>H196-F196</f>
        <v>0.46</v>
      </c>
      <c r="H196" s="78">
        <v>0.46</v>
      </c>
      <c r="I196" s="78">
        <f>SUM(H196:H197)</f>
        <v>0.88</v>
      </c>
      <c r="J196" s="23"/>
    </row>
    <row r="197" spans="1:10" ht="16" x14ac:dyDescent="0.2">
      <c r="A197" s="63"/>
      <c r="B197" s="75"/>
      <c r="C197" s="66"/>
      <c r="D197" s="66" t="s">
        <v>413</v>
      </c>
      <c r="E197" s="78">
        <v>10000</v>
      </c>
      <c r="F197" s="78">
        <v>0.42</v>
      </c>
      <c r="G197" s="78"/>
      <c r="H197" s="78">
        <f>F197</f>
        <v>0.42</v>
      </c>
      <c r="I197" s="78"/>
      <c r="J197" s="23"/>
    </row>
    <row r="198" spans="1:10" ht="16" x14ac:dyDescent="0.2">
      <c r="A198" s="63"/>
      <c r="B198" s="75"/>
      <c r="C198" s="66"/>
      <c r="D198" s="66"/>
      <c r="E198" s="78"/>
      <c r="F198" s="78"/>
      <c r="G198" s="78"/>
      <c r="H198" s="78"/>
      <c r="I198" s="78"/>
      <c r="J198" s="23"/>
    </row>
    <row r="199" spans="1:10" ht="16" x14ac:dyDescent="0.2">
      <c r="A199" s="63">
        <f>A196+1</f>
        <v>50</v>
      </c>
      <c r="B199" s="75" t="s">
        <v>377</v>
      </c>
      <c r="C199" s="66" t="s">
        <v>378</v>
      </c>
      <c r="D199" s="66" t="s">
        <v>411</v>
      </c>
      <c r="E199" s="78">
        <v>10000</v>
      </c>
      <c r="F199" s="78">
        <v>0</v>
      </c>
      <c r="G199" s="78">
        <f>H199-F199</f>
        <v>8.02</v>
      </c>
      <c r="H199" s="78">
        <v>8.02</v>
      </c>
      <c r="I199" s="78">
        <f>H199</f>
        <v>8.02</v>
      </c>
      <c r="J199" s="23"/>
    </row>
    <row r="200" spans="1:10" ht="16" x14ac:dyDescent="0.2">
      <c r="A200" s="63"/>
      <c r="B200" s="75"/>
      <c r="C200" s="66"/>
      <c r="D200" s="66"/>
      <c r="E200" s="78"/>
      <c r="F200" s="78"/>
      <c r="G200" s="78"/>
      <c r="H200" s="78"/>
      <c r="I200" s="78"/>
      <c r="J200" s="23"/>
    </row>
    <row r="201" spans="1:10" ht="16" x14ac:dyDescent="0.2">
      <c r="A201" s="63">
        <v>51</v>
      </c>
      <c r="B201" s="75" t="s">
        <v>291</v>
      </c>
      <c r="C201" s="85" t="s">
        <v>228</v>
      </c>
      <c r="D201" s="85" t="s">
        <v>411</v>
      </c>
      <c r="E201" s="86">
        <v>10000</v>
      </c>
      <c r="F201" s="86">
        <v>0</v>
      </c>
      <c r="G201" s="78">
        <f>H201-F201</f>
        <v>0.46</v>
      </c>
      <c r="H201" s="86">
        <v>0.46</v>
      </c>
      <c r="I201" s="86">
        <f>H201</f>
        <v>0.46</v>
      </c>
      <c r="J201" s="23"/>
    </row>
    <row r="202" spans="1:10" ht="16" x14ac:dyDescent="0.2">
      <c r="A202" s="63"/>
      <c r="B202" s="75"/>
      <c r="C202" s="85"/>
      <c r="D202" s="85"/>
      <c r="E202" s="86"/>
      <c r="F202" s="86"/>
      <c r="G202" s="86"/>
      <c r="H202" s="86"/>
      <c r="I202" s="86"/>
      <c r="J202" s="23"/>
    </row>
    <row r="203" spans="1:10" ht="16" x14ac:dyDescent="0.2">
      <c r="A203" s="63">
        <f>A201+1</f>
        <v>52</v>
      </c>
      <c r="B203" s="75" t="s">
        <v>292</v>
      </c>
      <c r="C203" s="66" t="s">
        <v>84</v>
      </c>
      <c r="D203" s="66" t="s">
        <v>411</v>
      </c>
      <c r="E203" s="78">
        <v>10000</v>
      </c>
      <c r="F203" s="78">
        <v>0</v>
      </c>
      <c r="G203" s="78">
        <f>H203-F203</f>
        <v>0.91</v>
      </c>
      <c r="H203" s="78">
        <v>0.91</v>
      </c>
      <c r="I203" s="78">
        <f>SUM(H203:H204)</f>
        <v>1.33</v>
      </c>
      <c r="J203" s="211"/>
    </row>
    <row r="204" spans="1:10" ht="16" x14ac:dyDescent="0.2">
      <c r="A204" s="63"/>
      <c r="B204" s="75"/>
      <c r="C204" s="66"/>
      <c r="D204" s="66" t="s">
        <v>413</v>
      </c>
      <c r="E204" s="78">
        <v>10000</v>
      </c>
      <c r="F204" s="78">
        <v>0.42</v>
      </c>
      <c r="G204" s="78"/>
      <c r="H204" s="78">
        <f>F204</f>
        <v>0.42</v>
      </c>
      <c r="I204" s="78"/>
      <c r="J204" s="23"/>
    </row>
    <row r="205" spans="1:10" ht="16" x14ac:dyDescent="0.2">
      <c r="A205" s="63"/>
      <c r="B205" s="75"/>
      <c r="C205" s="66"/>
      <c r="D205" s="66"/>
      <c r="E205" s="78"/>
      <c r="F205" s="78"/>
      <c r="G205" s="78"/>
      <c r="H205" s="78"/>
      <c r="I205" s="78"/>
      <c r="J205" s="23"/>
    </row>
    <row r="206" spans="1:10" ht="16" x14ac:dyDescent="0.2">
      <c r="A206" s="63">
        <f>A203+1</f>
        <v>53</v>
      </c>
      <c r="B206" s="75" t="s">
        <v>294</v>
      </c>
      <c r="C206" s="66" t="s">
        <v>60</v>
      </c>
      <c r="D206" s="66" t="s">
        <v>411</v>
      </c>
      <c r="E206" s="78">
        <v>10000</v>
      </c>
      <c r="F206" s="78">
        <v>0</v>
      </c>
      <c r="G206" s="78">
        <f>H206-F206</f>
        <v>8.02</v>
      </c>
      <c r="H206" s="78">
        <v>8.02</v>
      </c>
      <c r="I206" s="78">
        <f>H206</f>
        <v>8.02</v>
      </c>
      <c r="J206" s="211"/>
    </row>
    <row r="207" spans="1:10" ht="16" x14ac:dyDescent="0.2">
      <c r="A207" s="63"/>
      <c r="B207" s="75"/>
      <c r="C207" s="66"/>
      <c r="D207" s="66"/>
      <c r="E207" s="78"/>
      <c r="F207" s="78"/>
      <c r="G207" s="78"/>
      <c r="H207" s="78"/>
      <c r="I207" s="78"/>
      <c r="J207" s="23"/>
    </row>
    <row r="208" spans="1:10" ht="16" x14ac:dyDescent="0.2">
      <c r="A208" s="63">
        <v>54</v>
      </c>
      <c r="B208" s="75" t="s">
        <v>465</v>
      </c>
      <c r="C208" s="66" t="s">
        <v>426</v>
      </c>
      <c r="D208" s="66" t="s">
        <v>411</v>
      </c>
      <c r="E208" s="78">
        <v>10000</v>
      </c>
      <c r="F208" s="78">
        <v>0</v>
      </c>
      <c r="G208" s="78">
        <f>H208-F208</f>
        <v>0.66</v>
      </c>
      <c r="H208" s="78">
        <v>0.66</v>
      </c>
      <c r="I208" s="78">
        <f>SUM(H208:H209)</f>
        <v>1.08</v>
      </c>
      <c r="J208" s="23"/>
    </row>
    <row r="209" spans="1:10" ht="16" x14ac:dyDescent="0.2">
      <c r="A209" s="63"/>
      <c r="B209" s="75"/>
      <c r="C209" s="66"/>
      <c r="D209" s="66" t="s">
        <v>413</v>
      </c>
      <c r="E209" s="78">
        <v>10000</v>
      </c>
      <c r="F209" s="78">
        <v>0.42</v>
      </c>
      <c r="G209" s="78"/>
      <c r="H209" s="78">
        <f>F209</f>
        <v>0.42</v>
      </c>
      <c r="I209" s="78"/>
      <c r="J209" s="23"/>
    </row>
    <row r="210" spans="1:10" ht="16" x14ac:dyDescent="0.2">
      <c r="A210" s="63"/>
      <c r="B210" s="75"/>
      <c r="C210" s="66"/>
      <c r="D210" s="66"/>
      <c r="E210" s="78"/>
      <c r="F210" s="78"/>
      <c r="G210" s="78"/>
      <c r="H210" s="78"/>
      <c r="I210" s="78"/>
      <c r="J210" s="23"/>
    </row>
    <row r="211" spans="1:10" ht="16" x14ac:dyDescent="0.2">
      <c r="A211" s="63">
        <v>55</v>
      </c>
      <c r="B211" s="75" t="s">
        <v>295</v>
      </c>
      <c r="C211" s="66" t="s">
        <v>222</v>
      </c>
      <c r="D211" s="66" t="s">
        <v>411</v>
      </c>
      <c r="E211" s="78">
        <v>10000</v>
      </c>
      <c r="F211" s="78">
        <v>0</v>
      </c>
      <c r="G211" s="78">
        <f>H211-F211</f>
        <v>14.08</v>
      </c>
      <c r="H211" s="78">
        <v>14.08</v>
      </c>
      <c r="I211" s="78">
        <f>H211</f>
        <v>14.08</v>
      </c>
      <c r="J211" s="23"/>
    </row>
    <row r="212" spans="1:10" ht="16" x14ac:dyDescent="0.2">
      <c r="A212" s="63"/>
      <c r="B212" s="75"/>
      <c r="C212" s="66"/>
      <c r="D212" s="66"/>
      <c r="E212" s="78"/>
      <c r="F212" s="78"/>
      <c r="G212" s="78"/>
      <c r="H212" s="78"/>
      <c r="I212" s="78"/>
      <c r="J212" s="23"/>
    </row>
    <row r="213" spans="1:10" ht="16" x14ac:dyDescent="0.2">
      <c r="A213" s="63">
        <f>A211+1</f>
        <v>56</v>
      </c>
      <c r="B213" s="75" t="s">
        <v>351</v>
      </c>
      <c r="C213" s="66" t="s">
        <v>367</v>
      </c>
      <c r="D213" s="66" t="s">
        <v>411</v>
      </c>
      <c r="E213" s="78">
        <v>10000</v>
      </c>
      <c r="F213" s="78">
        <v>0</v>
      </c>
      <c r="G213" s="78">
        <f>H213-F213</f>
        <v>3.08</v>
      </c>
      <c r="H213" s="78">
        <v>3.08</v>
      </c>
      <c r="I213" s="78">
        <f>SUM(H213:H216)</f>
        <v>8.94</v>
      </c>
      <c r="J213" s="23"/>
    </row>
    <row r="214" spans="1:10" ht="16" x14ac:dyDescent="0.2">
      <c r="A214" s="63"/>
      <c r="B214" s="75"/>
      <c r="C214" s="66"/>
      <c r="D214" s="66" t="s">
        <v>412</v>
      </c>
      <c r="E214" s="78">
        <v>10000</v>
      </c>
      <c r="F214" s="78">
        <v>3.42</v>
      </c>
      <c r="G214" s="78"/>
      <c r="H214" s="78">
        <f>F214</f>
        <v>3.42</v>
      </c>
      <c r="I214" s="78"/>
      <c r="J214" s="23"/>
    </row>
    <row r="215" spans="1:10" ht="16" x14ac:dyDescent="0.2">
      <c r="A215" s="63"/>
      <c r="B215" s="75"/>
      <c r="C215" s="66"/>
      <c r="D215" s="66" t="s">
        <v>413</v>
      </c>
      <c r="E215" s="78">
        <v>50000</v>
      </c>
      <c r="F215" s="78">
        <v>2.09</v>
      </c>
      <c r="G215" s="78"/>
      <c r="H215" s="78">
        <f>F215</f>
        <v>2.09</v>
      </c>
      <c r="I215" s="78"/>
      <c r="J215" s="23"/>
    </row>
    <row r="216" spans="1:10" ht="16" x14ac:dyDescent="0.2">
      <c r="A216" s="63"/>
      <c r="B216" s="75"/>
      <c r="C216" s="66"/>
      <c r="D216" s="66" t="s">
        <v>414</v>
      </c>
      <c r="E216" s="78">
        <v>10000</v>
      </c>
      <c r="F216" s="78">
        <v>0.35</v>
      </c>
      <c r="G216" s="78"/>
      <c r="H216" s="78">
        <f>F216</f>
        <v>0.35</v>
      </c>
      <c r="I216" s="78"/>
      <c r="J216" s="23"/>
    </row>
    <row r="217" spans="1:10" ht="16" x14ac:dyDescent="0.2">
      <c r="A217" s="63"/>
      <c r="B217" s="75"/>
      <c r="C217" s="66"/>
      <c r="D217" s="66"/>
      <c r="E217" s="78"/>
      <c r="F217" s="78"/>
      <c r="G217" s="78"/>
      <c r="H217" s="78"/>
      <c r="I217" s="78"/>
      <c r="J217" s="23"/>
    </row>
    <row r="218" spans="1:10" ht="16" x14ac:dyDescent="0.2">
      <c r="A218" s="63">
        <f>A213+1</f>
        <v>57</v>
      </c>
      <c r="B218" s="75" t="s">
        <v>296</v>
      </c>
      <c r="C218" s="70" t="s">
        <v>215</v>
      </c>
      <c r="D218" s="66" t="s">
        <v>411</v>
      </c>
      <c r="E218" s="130">
        <v>250000</v>
      </c>
      <c r="F218" s="130">
        <v>120.48</v>
      </c>
      <c r="G218" s="78">
        <f>H218-F218</f>
        <v>5.019999999999996</v>
      </c>
      <c r="H218" s="130">
        <v>125.5</v>
      </c>
      <c r="I218" s="130">
        <f>SUM(H218:H223)</f>
        <v>213.72</v>
      </c>
      <c r="J218" s="23"/>
    </row>
    <row r="219" spans="1:10" ht="16" x14ac:dyDescent="0.2">
      <c r="A219" s="63"/>
      <c r="B219" s="75"/>
      <c r="C219" s="70"/>
      <c r="D219" s="173" t="s">
        <v>417</v>
      </c>
      <c r="E219" s="130">
        <v>50000</v>
      </c>
      <c r="F219" s="130">
        <v>57.85</v>
      </c>
      <c r="G219" s="130"/>
      <c r="H219" s="130">
        <f>F219</f>
        <v>57.85</v>
      </c>
      <c r="I219" s="130"/>
      <c r="J219" s="23"/>
    </row>
    <row r="220" spans="1:10" ht="16" x14ac:dyDescent="0.2">
      <c r="A220" s="63"/>
      <c r="B220" s="75"/>
      <c r="C220" s="70"/>
      <c r="D220" s="173" t="s">
        <v>412</v>
      </c>
      <c r="E220" s="130">
        <v>10000</v>
      </c>
      <c r="F220" s="130">
        <v>3.42</v>
      </c>
      <c r="G220" s="130"/>
      <c r="H220" s="130">
        <f>F220</f>
        <v>3.42</v>
      </c>
      <c r="I220" s="130"/>
      <c r="J220" s="23"/>
    </row>
    <row r="221" spans="1:10" ht="16" x14ac:dyDescent="0.2">
      <c r="A221" s="63"/>
      <c r="B221" s="75"/>
      <c r="C221" s="70"/>
      <c r="D221" s="173" t="s">
        <v>413</v>
      </c>
      <c r="E221" s="130">
        <v>310000</v>
      </c>
      <c r="F221" s="130">
        <v>12.96</v>
      </c>
      <c r="G221" s="130"/>
      <c r="H221" s="130">
        <f>F221</f>
        <v>12.96</v>
      </c>
      <c r="I221" s="130"/>
      <c r="J221" s="23"/>
    </row>
    <row r="222" spans="1:10" ht="16" x14ac:dyDescent="0.2">
      <c r="A222" s="63"/>
      <c r="B222" s="75"/>
      <c r="C222" s="70"/>
      <c r="D222" s="173" t="s">
        <v>418</v>
      </c>
      <c r="E222" s="130">
        <v>310000</v>
      </c>
      <c r="F222" s="130">
        <v>13.64</v>
      </c>
      <c r="G222" s="130"/>
      <c r="H222" s="130">
        <f>F222</f>
        <v>13.64</v>
      </c>
      <c r="I222" s="130"/>
      <c r="J222" s="23"/>
    </row>
    <row r="223" spans="1:10" ht="16" x14ac:dyDescent="0.2">
      <c r="A223" s="63"/>
      <c r="B223" s="75"/>
      <c r="C223" s="70"/>
      <c r="D223" s="173" t="s">
        <v>414</v>
      </c>
      <c r="E223" s="130">
        <v>10000</v>
      </c>
      <c r="F223" s="130">
        <v>0.35</v>
      </c>
      <c r="G223" s="130"/>
      <c r="H223" s="130">
        <f>F223</f>
        <v>0.35</v>
      </c>
      <c r="I223" s="130"/>
      <c r="J223" s="23"/>
    </row>
    <row r="224" spans="1:10" ht="16" x14ac:dyDescent="0.2">
      <c r="A224" s="63"/>
      <c r="B224" s="75"/>
      <c r="C224" s="70"/>
      <c r="D224" s="173"/>
      <c r="E224" s="130"/>
      <c r="F224" s="130"/>
      <c r="G224" s="130"/>
      <c r="H224" s="130"/>
      <c r="I224" s="130"/>
      <c r="J224" s="23"/>
    </row>
    <row r="225" spans="1:10" ht="16" x14ac:dyDescent="0.2">
      <c r="A225" s="63">
        <f>A218+1</f>
        <v>58</v>
      </c>
      <c r="B225" s="75" t="s">
        <v>387</v>
      </c>
      <c r="C225" s="70" t="s">
        <v>374</v>
      </c>
      <c r="D225" s="70" t="s">
        <v>411</v>
      </c>
      <c r="E225" s="130">
        <v>10000</v>
      </c>
      <c r="F225" s="130">
        <v>0</v>
      </c>
      <c r="G225" s="78">
        <f>H225-F225</f>
        <v>5.0199999999999996</v>
      </c>
      <c r="H225" s="130">
        <v>5.0199999999999996</v>
      </c>
      <c r="I225" s="130">
        <f>H225</f>
        <v>5.0199999999999996</v>
      </c>
      <c r="J225" s="23"/>
    </row>
    <row r="226" spans="1:10" ht="16" x14ac:dyDescent="0.2">
      <c r="A226" s="63"/>
      <c r="B226" s="75"/>
      <c r="C226" s="70"/>
      <c r="D226" s="70"/>
      <c r="E226" s="130"/>
      <c r="F226" s="130"/>
      <c r="G226" s="130"/>
      <c r="H226" s="130"/>
      <c r="I226" s="130"/>
      <c r="J226" s="23"/>
    </row>
    <row r="227" spans="1:10" ht="16" x14ac:dyDescent="0.2">
      <c r="A227" s="63">
        <v>59</v>
      </c>
      <c r="B227" s="75" t="s">
        <v>464</v>
      </c>
      <c r="C227" s="70" t="s">
        <v>428</v>
      </c>
      <c r="D227" s="70" t="s">
        <v>411</v>
      </c>
      <c r="E227" s="130">
        <v>10000</v>
      </c>
      <c r="F227" s="130">
        <v>0</v>
      </c>
      <c r="G227" s="78">
        <f>H227-F227</f>
        <v>0.53</v>
      </c>
      <c r="H227" s="130">
        <v>0.53</v>
      </c>
      <c r="I227" s="130">
        <f>H227</f>
        <v>0.53</v>
      </c>
      <c r="J227" s="23"/>
    </row>
    <row r="228" spans="1:10" ht="16" x14ac:dyDescent="0.2">
      <c r="A228" s="63"/>
      <c r="B228" s="75"/>
      <c r="C228" s="70"/>
      <c r="D228" s="70"/>
      <c r="E228" s="130"/>
      <c r="F228" s="130"/>
      <c r="G228" s="130"/>
      <c r="H228" s="130"/>
      <c r="I228" s="130"/>
      <c r="J228" s="23"/>
    </row>
    <row r="229" spans="1:10" ht="16" x14ac:dyDescent="0.2">
      <c r="A229" s="63">
        <v>60</v>
      </c>
      <c r="B229" s="75" t="s">
        <v>297</v>
      </c>
      <c r="C229" s="66" t="s">
        <v>72</v>
      </c>
      <c r="D229" s="66" t="s">
        <v>411</v>
      </c>
      <c r="E229" s="78">
        <v>10000</v>
      </c>
      <c r="F229" s="78">
        <v>0</v>
      </c>
      <c r="G229" s="78">
        <f>H229-F229</f>
        <v>5.0199999999999996</v>
      </c>
      <c r="H229" s="78">
        <v>5.0199999999999996</v>
      </c>
      <c r="I229" s="78">
        <f>H229</f>
        <v>5.0199999999999996</v>
      </c>
      <c r="J229" s="23"/>
    </row>
    <row r="230" spans="1:10" ht="16" x14ac:dyDescent="0.2">
      <c r="A230" s="63"/>
      <c r="B230" s="75"/>
      <c r="C230" s="66"/>
      <c r="D230" s="66"/>
      <c r="E230" s="78"/>
      <c r="F230" s="78"/>
      <c r="G230" s="78"/>
      <c r="H230" s="78"/>
      <c r="I230" s="78"/>
      <c r="J230" s="23"/>
    </row>
    <row r="231" spans="1:10" ht="16" x14ac:dyDescent="0.2">
      <c r="A231" s="63">
        <v>61</v>
      </c>
      <c r="B231" s="75" t="s">
        <v>298</v>
      </c>
      <c r="C231" s="66" t="s">
        <v>118</v>
      </c>
      <c r="D231" s="66" t="s">
        <v>411</v>
      </c>
      <c r="E231" s="79">
        <v>10000</v>
      </c>
      <c r="F231" s="79">
        <v>0</v>
      </c>
      <c r="G231" s="78">
        <f>H231-F231</f>
        <v>8.02</v>
      </c>
      <c r="H231" s="79">
        <v>8.02</v>
      </c>
      <c r="I231" s="79">
        <f>SUM(H231:H232)</f>
        <v>12.2</v>
      </c>
      <c r="J231" s="23"/>
    </row>
    <row r="232" spans="1:10" ht="16" x14ac:dyDescent="0.2">
      <c r="A232" s="63"/>
      <c r="B232" s="75"/>
      <c r="C232" s="66"/>
      <c r="D232" s="66" t="s">
        <v>413</v>
      </c>
      <c r="E232" s="79">
        <v>100000</v>
      </c>
      <c r="F232" s="79">
        <v>4.18</v>
      </c>
      <c r="G232" s="79"/>
      <c r="H232" s="79">
        <f>F232</f>
        <v>4.18</v>
      </c>
      <c r="I232" s="79"/>
      <c r="J232" s="23"/>
    </row>
    <row r="233" spans="1:10" ht="16" x14ac:dyDescent="0.2">
      <c r="A233" s="63"/>
      <c r="B233" s="75"/>
      <c r="C233" s="66"/>
      <c r="D233" s="66"/>
      <c r="E233" s="79"/>
      <c r="F233" s="79"/>
      <c r="G233" s="79"/>
      <c r="H233" s="79"/>
      <c r="I233" s="79"/>
      <c r="J233" s="23"/>
    </row>
    <row r="234" spans="1:10" ht="16" x14ac:dyDescent="0.2">
      <c r="A234" s="63">
        <f>A231+1</f>
        <v>62</v>
      </c>
      <c r="B234" s="75" t="s">
        <v>299</v>
      </c>
      <c r="C234" s="66" t="s">
        <v>62</v>
      </c>
      <c r="D234" s="66" t="s">
        <v>411</v>
      </c>
      <c r="E234" s="79">
        <v>200000</v>
      </c>
      <c r="F234" s="79">
        <v>38.19</v>
      </c>
      <c r="G234" s="78">
        <f>H234-F234</f>
        <v>2.0100000000000051</v>
      </c>
      <c r="H234" s="79">
        <v>40.200000000000003</v>
      </c>
      <c r="I234" s="79">
        <f>SUM(H234:H237)</f>
        <v>52.330000000000005</v>
      </c>
      <c r="J234" s="23"/>
    </row>
    <row r="235" spans="1:10" ht="16" x14ac:dyDescent="0.2">
      <c r="A235" s="63"/>
      <c r="B235" s="75"/>
      <c r="C235" s="66"/>
      <c r="D235" s="66" t="s">
        <v>412</v>
      </c>
      <c r="E235" s="79">
        <v>10000</v>
      </c>
      <c r="F235" s="79">
        <v>3.42</v>
      </c>
      <c r="G235" s="79"/>
      <c r="H235" s="79">
        <f>F235</f>
        <v>3.42</v>
      </c>
      <c r="I235" s="79"/>
      <c r="J235" s="23"/>
    </row>
    <row r="236" spans="1:10" ht="16" x14ac:dyDescent="0.2">
      <c r="A236" s="63"/>
      <c r="B236" s="75"/>
      <c r="C236" s="66"/>
      <c r="D236" s="66" t="s">
        <v>413</v>
      </c>
      <c r="E236" s="78">
        <v>200000</v>
      </c>
      <c r="F236" s="78">
        <v>8.36</v>
      </c>
      <c r="G236" s="79"/>
      <c r="H236" s="79">
        <f>F236</f>
        <v>8.36</v>
      </c>
      <c r="I236" s="79"/>
      <c r="J236" s="23"/>
    </row>
    <row r="237" spans="1:10" ht="16" x14ac:dyDescent="0.2">
      <c r="A237" s="63"/>
      <c r="B237" s="75"/>
      <c r="C237" s="66"/>
      <c r="D237" s="66" t="s">
        <v>414</v>
      </c>
      <c r="E237" s="79">
        <v>10000</v>
      </c>
      <c r="F237" s="79">
        <v>0.35</v>
      </c>
      <c r="G237" s="79"/>
      <c r="H237" s="79">
        <f>F237</f>
        <v>0.35</v>
      </c>
      <c r="I237" s="79"/>
      <c r="J237" s="23"/>
    </row>
    <row r="238" spans="1:10" ht="16" x14ac:dyDescent="0.2">
      <c r="A238" s="63"/>
      <c r="B238" s="75"/>
      <c r="C238" s="66"/>
      <c r="D238" s="66"/>
      <c r="E238" s="79"/>
      <c r="F238" s="79"/>
      <c r="G238" s="79"/>
      <c r="H238" s="79"/>
      <c r="I238" s="79"/>
      <c r="J238" s="23"/>
    </row>
    <row r="239" spans="1:10" ht="16" x14ac:dyDescent="0.2">
      <c r="A239" s="63" t="e">
        <f>#REF!+1</f>
        <v>#REF!</v>
      </c>
      <c r="B239" s="75" t="s">
        <v>302</v>
      </c>
      <c r="C239" s="66" t="s">
        <v>38</v>
      </c>
      <c r="D239" s="66" t="s">
        <v>411</v>
      </c>
      <c r="E239" s="78">
        <v>20000</v>
      </c>
      <c r="F239" s="78">
        <f>H239-G239</f>
        <v>5.0199999999999996</v>
      </c>
      <c r="G239" s="78">
        <v>5.0199999999999996</v>
      </c>
      <c r="H239" s="78">
        <v>10.039999999999999</v>
      </c>
      <c r="I239" s="78">
        <f>SUM(H239:H242)</f>
        <v>14.649999999999999</v>
      </c>
      <c r="J239" s="211"/>
    </row>
    <row r="240" spans="1:10" ht="16" x14ac:dyDescent="0.2">
      <c r="A240" s="63"/>
      <c r="B240" s="75"/>
      <c r="C240" s="66"/>
      <c r="D240" s="66" t="s">
        <v>412</v>
      </c>
      <c r="E240" s="78">
        <v>10000</v>
      </c>
      <c r="F240" s="78">
        <v>3.42</v>
      </c>
      <c r="G240" s="78"/>
      <c r="H240" s="78">
        <f>F240</f>
        <v>3.42</v>
      </c>
      <c r="I240" s="78"/>
      <c r="J240" s="23"/>
    </row>
    <row r="241" spans="1:10" ht="16" x14ac:dyDescent="0.2">
      <c r="A241" s="63"/>
      <c r="B241" s="75"/>
      <c r="C241" s="66"/>
      <c r="D241" s="66" t="s">
        <v>413</v>
      </c>
      <c r="E241" s="78">
        <v>20000</v>
      </c>
      <c r="F241" s="78">
        <v>0.84</v>
      </c>
      <c r="G241" s="78"/>
      <c r="H241" s="78">
        <f>F241</f>
        <v>0.84</v>
      </c>
      <c r="I241" s="78"/>
      <c r="J241" s="23"/>
    </row>
    <row r="242" spans="1:10" ht="16" x14ac:dyDescent="0.2">
      <c r="A242" s="63"/>
      <c r="B242" s="75"/>
      <c r="C242" s="66"/>
      <c r="D242" s="66" t="s">
        <v>414</v>
      </c>
      <c r="E242" s="78">
        <v>10000</v>
      </c>
      <c r="F242" s="78">
        <v>0.35</v>
      </c>
      <c r="G242" s="78"/>
      <c r="H242" s="78">
        <f>F242</f>
        <v>0.35</v>
      </c>
      <c r="I242" s="78"/>
      <c r="J242" s="23"/>
    </row>
    <row r="243" spans="1:10" ht="16" x14ac:dyDescent="0.2">
      <c r="A243" s="63"/>
      <c r="B243" s="75"/>
      <c r="C243" s="66"/>
      <c r="D243" s="66"/>
      <c r="E243" s="78"/>
      <c r="F243" s="78"/>
      <c r="G243" s="78"/>
      <c r="H243" s="78"/>
      <c r="I243" s="78"/>
      <c r="J243" s="23"/>
    </row>
    <row r="244" spans="1:10" ht="16" x14ac:dyDescent="0.2">
      <c r="A244" s="63" t="e">
        <f>A239+1</f>
        <v>#REF!</v>
      </c>
      <c r="B244" s="75" t="s">
        <v>303</v>
      </c>
      <c r="C244" s="66" t="s">
        <v>134</v>
      </c>
      <c r="D244" s="66" t="s">
        <v>411</v>
      </c>
      <c r="E244" s="78">
        <v>200000</v>
      </c>
      <c r="F244" s="78">
        <f>H244-G244</f>
        <v>12.54</v>
      </c>
      <c r="G244" s="78">
        <v>0.66</v>
      </c>
      <c r="H244" s="78">
        <v>13.2</v>
      </c>
      <c r="I244" s="78">
        <f>SUM(H244:H248)</f>
        <v>29.839999999999996</v>
      </c>
      <c r="J244" s="23"/>
    </row>
    <row r="245" spans="1:10" ht="16" x14ac:dyDescent="0.2">
      <c r="A245" s="63"/>
      <c r="B245" s="75"/>
      <c r="C245" s="66"/>
      <c r="D245" s="66" t="s">
        <v>412</v>
      </c>
      <c r="E245" s="78">
        <v>10000</v>
      </c>
      <c r="F245" s="78">
        <v>3.42</v>
      </c>
      <c r="G245" s="78"/>
      <c r="H245" s="78">
        <f>F245</f>
        <v>3.42</v>
      </c>
      <c r="I245" s="78"/>
      <c r="J245" s="23"/>
    </row>
    <row r="246" spans="1:10" ht="16" x14ac:dyDescent="0.2">
      <c r="A246" s="63"/>
      <c r="B246" s="75"/>
      <c r="C246" s="66"/>
      <c r="D246" s="66" t="s">
        <v>413</v>
      </c>
      <c r="E246" s="78">
        <v>150000</v>
      </c>
      <c r="F246" s="78">
        <v>6.27</v>
      </c>
      <c r="G246" s="78"/>
      <c r="H246" s="78">
        <f>F246</f>
        <v>6.27</v>
      </c>
      <c r="I246" s="78"/>
      <c r="J246" s="23"/>
    </row>
    <row r="247" spans="1:10" ht="16" x14ac:dyDescent="0.2">
      <c r="A247" s="63"/>
      <c r="B247" s="75"/>
      <c r="C247" s="66"/>
      <c r="D247" s="66" t="s">
        <v>418</v>
      </c>
      <c r="E247" s="78">
        <v>150000</v>
      </c>
      <c r="F247" s="78">
        <v>6.6</v>
      </c>
      <c r="G247" s="78"/>
      <c r="H247" s="78">
        <f>F247</f>
        <v>6.6</v>
      </c>
      <c r="I247" s="78"/>
      <c r="J247" s="23"/>
    </row>
    <row r="248" spans="1:10" ht="16" x14ac:dyDescent="0.2">
      <c r="A248" s="63"/>
      <c r="B248" s="75"/>
      <c r="C248" s="66"/>
      <c r="D248" s="66" t="s">
        <v>414</v>
      </c>
      <c r="E248" s="78">
        <v>10000</v>
      </c>
      <c r="F248" s="78">
        <v>0.35</v>
      </c>
      <c r="G248" s="78"/>
      <c r="H248" s="78">
        <f>F248</f>
        <v>0.35</v>
      </c>
      <c r="I248" s="78"/>
      <c r="J248" s="23"/>
    </row>
    <row r="249" spans="1:10" ht="16" x14ac:dyDescent="0.2">
      <c r="A249" s="63"/>
      <c r="B249" s="75"/>
      <c r="C249" s="66"/>
      <c r="D249" s="66"/>
      <c r="E249" s="78"/>
      <c r="F249" s="78"/>
      <c r="G249" s="78"/>
      <c r="H249" s="78"/>
      <c r="I249" s="78"/>
      <c r="J249" s="23"/>
    </row>
    <row r="250" spans="1:10" ht="16" x14ac:dyDescent="0.2">
      <c r="A250" s="63">
        <v>68</v>
      </c>
      <c r="B250" s="75" t="s">
        <v>304</v>
      </c>
      <c r="C250" s="66" t="s">
        <v>186</v>
      </c>
      <c r="D250" s="66" t="s">
        <v>411</v>
      </c>
      <c r="E250" s="78">
        <v>250000</v>
      </c>
      <c r="F250" s="78">
        <v>48.24</v>
      </c>
      <c r="G250" s="78">
        <f>H250-F250</f>
        <v>2.009999999999998</v>
      </c>
      <c r="H250" s="78">
        <v>50.25</v>
      </c>
      <c r="I250" s="78">
        <f>SUM(H250:H253)</f>
        <v>91.55</v>
      </c>
      <c r="J250" s="23"/>
    </row>
    <row r="251" spans="1:10" ht="16" x14ac:dyDescent="0.2">
      <c r="A251" s="63"/>
      <c r="B251" s="75"/>
      <c r="C251" s="66"/>
      <c r="D251" s="66" t="s">
        <v>417</v>
      </c>
      <c r="E251" s="78">
        <v>45000</v>
      </c>
      <c r="F251" s="78">
        <v>19.850000000000001</v>
      </c>
      <c r="G251" s="78"/>
      <c r="H251" s="78">
        <f>F251</f>
        <v>19.850000000000001</v>
      </c>
      <c r="I251" s="78"/>
      <c r="J251" s="23"/>
    </row>
    <row r="252" spans="1:10" ht="16" x14ac:dyDescent="0.2">
      <c r="A252" s="63"/>
      <c r="B252" s="75"/>
      <c r="C252" s="66"/>
      <c r="D252" s="66" t="s">
        <v>413</v>
      </c>
      <c r="E252" s="78">
        <v>250000</v>
      </c>
      <c r="F252" s="78">
        <v>10.45</v>
      </c>
      <c r="G252" s="78"/>
      <c r="H252" s="78">
        <f>F252</f>
        <v>10.45</v>
      </c>
      <c r="I252" s="78"/>
      <c r="J252" s="23"/>
    </row>
    <row r="253" spans="1:10" ht="16" x14ac:dyDescent="0.2">
      <c r="A253" s="63"/>
      <c r="B253" s="75"/>
      <c r="C253" s="66"/>
      <c r="D253" s="66" t="s">
        <v>418</v>
      </c>
      <c r="E253" s="78">
        <v>250000</v>
      </c>
      <c r="F253" s="78">
        <v>11</v>
      </c>
      <c r="G253" s="78"/>
      <c r="H253" s="78">
        <f>F253</f>
        <v>11</v>
      </c>
      <c r="I253" s="78"/>
      <c r="J253" s="23"/>
    </row>
    <row r="254" spans="1:10" ht="16" x14ac:dyDescent="0.2">
      <c r="A254" s="63"/>
      <c r="B254" s="75"/>
      <c r="C254" s="66"/>
      <c r="D254" s="66"/>
      <c r="E254" s="78"/>
      <c r="F254" s="78"/>
      <c r="G254" s="78"/>
      <c r="H254" s="78"/>
      <c r="I254" s="78"/>
      <c r="J254" s="23"/>
    </row>
    <row r="255" spans="1:10" ht="16" x14ac:dyDescent="0.2">
      <c r="A255" s="63">
        <f>A250+1</f>
        <v>69</v>
      </c>
      <c r="B255" s="75" t="s">
        <v>305</v>
      </c>
      <c r="C255" s="66" t="s">
        <v>236</v>
      </c>
      <c r="D255" s="66" t="s">
        <v>411</v>
      </c>
      <c r="E255" s="78">
        <v>10000</v>
      </c>
      <c r="F255" s="78">
        <v>0</v>
      </c>
      <c r="G255" s="78">
        <f>H255-F255</f>
        <v>14.08</v>
      </c>
      <c r="H255" s="78">
        <v>14.08</v>
      </c>
      <c r="I255" s="78">
        <f>H255</f>
        <v>14.08</v>
      </c>
      <c r="J255" s="23"/>
    </row>
    <row r="256" spans="1:10" ht="16" x14ac:dyDescent="0.2">
      <c r="A256" s="63"/>
      <c r="B256" s="75"/>
      <c r="C256" s="66"/>
      <c r="D256" s="66"/>
      <c r="E256" s="78"/>
      <c r="F256" s="78"/>
      <c r="G256" s="78"/>
      <c r="H256" s="78"/>
      <c r="I256" s="78"/>
      <c r="J256" s="23"/>
    </row>
    <row r="257" spans="1:10" ht="16" x14ac:dyDescent="0.2">
      <c r="A257" s="63">
        <f>A255+1</f>
        <v>70</v>
      </c>
      <c r="B257" s="75" t="s">
        <v>382</v>
      </c>
      <c r="C257" s="66" t="s">
        <v>383</v>
      </c>
      <c r="D257" s="66" t="s">
        <v>411</v>
      </c>
      <c r="E257" s="78">
        <v>10000</v>
      </c>
      <c r="F257" s="78">
        <v>0</v>
      </c>
      <c r="G257" s="78">
        <f>H257-F257</f>
        <v>3.08</v>
      </c>
      <c r="H257" s="78">
        <v>3.08</v>
      </c>
      <c r="I257" s="78">
        <f>H257</f>
        <v>3.08</v>
      </c>
      <c r="J257" s="23"/>
    </row>
    <row r="258" spans="1:10" ht="16" x14ac:dyDescent="0.2">
      <c r="A258" s="63"/>
      <c r="B258" s="75"/>
      <c r="C258" s="66"/>
      <c r="D258" s="66"/>
      <c r="E258" s="78"/>
      <c r="F258" s="78"/>
      <c r="G258" s="78"/>
      <c r="H258" s="78"/>
      <c r="I258" s="78"/>
      <c r="J258" s="23"/>
    </row>
    <row r="259" spans="1:10" ht="16" x14ac:dyDescent="0.2">
      <c r="A259" s="63">
        <f>A257+1</f>
        <v>71</v>
      </c>
      <c r="B259" s="75" t="s">
        <v>306</v>
      </c>
      <c r="C259" s="66" t="s">
        <v>135</v>
      </c>
      <c r="D259" s="66" t="s">
        <v>411</v>
      </c>
      <c r="E259" s="78">
        <v>10000</v>
      </c>
      <c r="F259" s="79">
        <v>0</v>
      </c>
      <c r="G259" s="78">
        <f>H259-F259</f>
        <v>5.0199999999999996</v>
      </c>
      <c r="H259" s="79">
        <v>5.0199999999999996</v>
      </c>
      <c r="I259" s="79">
        <f>SUM(H259:H262)</f>
        <v>13.95</v>
      </c>
      <c r="J259" s="23"/>
    </row>
    <row r="260" spans="1:10" ht="16" x14ac:dyDescent="0.2">
      <c r="A260" s="63"/>
      <c r="B260" s="75"/>
      <c r="C260" s="66"/>
      <c r="D260" s="173" t="s">
        <v>413</v>
      </c>
      <c r="E260" s="78">
        <v>100000</v>
      </c>
      <c r="F260" s="79">
        <v>4.18</v>
      </c>
      <c r="G260" s="79"/>
      <c r="H260" s="79">
        <f>F260</f>
        <v>4.18</v>
      </c>
      <c r="I260" s="79"/>
      <c r="J260" s="23"/>
    </row>
    <row r="261" spans="1:10" ht="16" x14ac:dyDescent="0.2">
      <c r="A261" s="63"/>
      <c r="B261" s="75"/>
      <c r="C261" s="66"/>
      <c r="D261" s="173" t="s">
        <v>418</v>
      </c>
      <c r="E261" s="78">
        <v>100000</v>
      </c>
      <c r="F261" s="79">
        <v>4.4000000000000004</v>
      </c>
      <c r="G261" s="79"/>
      <c r="H261" s="79">
        <f>F261</f>
        <v>4.4000000000000004</v>
      </c>
      <c r="I261" s="79"/>
      <c r="J261" s="23"/>
    </row>
    <row r="262" spans="1:10" ht="16" x14ac:dyDescent="0.2">
      <c r="A262" s="63"/>
      <c r="B262" s="75"/>
      <c r="C262" s="66"/>
      <c r="D262" s="173" t="s">
        <v>414</v>
      </c>
      <c r="E262" s="78">
        <v>10000</v>
      </c>
      <c r="F262" s="79">
        <v>0.35</v>
      </c>
      <c r="G262" s="79"/>
      <c r="H262" s="79">
        <f>F262</f>
        <v>0.35</v>
      </c>
      <c r="I262" s="79"/>
      <c r="J262" s="23"/>
    </row>
    <row r="263" spans="1:10" ht="16" x14ac:dyDescent="0.2">
      <c r="A263" s="63"/>
      <c r="B263" s="75"/>
      <c r="C263" s="66"/>
      <c r="D263" s="66"/>
      <c r="E263" s="78"/>
      <c r="F263" s="79"/>
      <c r="G263" s="79"/>
      <c r="H263" s="79"/>
      <c r="I263" s="79"/>
      <c r="J263" s="23"/>
    </row>
    <row r="264" spans="1:10" ht="16" x14ac:dyDescent="0.2">
      <c r="A264" s="63">
        <f>A259+1</f>
        <v>72</v>
      </c>
      <c r="B264" s="75" t="s">
        <v>307</v>
      </c>
      <c r="C264" s="66" t="s">
        <v>42</v>
      </c>
      <c r="D264" s="66" t="s">
        <v>411</v>
      </c>
      <c r="E264" s="78">
        <v>250000</v>
      </c>
      <c r="F264" s="79">
        <v>30.24</v>
      </c>
      <c r="G264" s="78">
        <f>H264-F264</f>
        <v>1.2600000000000016</v>
      </c>
      <c r="H264" s="79">
        <v>31.5</v>
      </c>
      <c r="I264" s="79">
        <f>SUM(H264:H269)</f>
        <v>78.77</v>
      </c>
      <c r="J264" s="23"/>
    </row>
    <row r="265" spans="1:10" ht="16" x14ac:dyDescent="0.2">
      <c r="A265" s="63"/>
      <c r="B265" s="75"/>
      <c r="C265" s="66"/>
      <c r="D265" s="173" t="s">
        <v>417</v>
      </c>
      <c r="E265" s="78">
        <v>50000</v>
      </c>
      <c r="F265" s="79">
        <v>22.05</v>
      </c>
      <c r="G265" s="79"/>
      <c r="H265" s="79">
        <f>F265</f>
        <v>22.05</v>
      </c>
      <c r="I265" s="79"/>
      <c r="J265" s="23"/>
    </row>
    <row r="266" spans="1:10" ht="16" x14ac:dyDescent="0.2">
      <c r="A266" s="63"/>
      <c r="B266" s="75"/>
      <c r="C266" s="66"/>
      <c r="D266" s="173" t="s">
        <v>412</v>
      </c>
      <c r="E266" s="78">
        <v>10000</v>
      </c>
      <c r="F266" s="79">
        <v>3.42</v>
      </c>
      <c r="G266" s="79"/>
      <c r="H266" s="79">
        <f>F266</f>
        <v>3.42</v>
      </c>
      <c r="I266" s="79"/>
      <c r="J266" s="23"/>
    </row>
    <row r="267" spans="1:10" ht="16" x14ac:dyDescent="0.2">
      <c r="A267" s="63"/>
      <c r="B267" s="75"/>
      <c r="C267" s="66"/>
      <c r="D267" s="173" t="s">
        <v>413</v>
      </c>
      <c r="E267" s="78">
        <v>250000</v>
      </c>
      <c r="F267" s="79">
        <v>10.45</v>
      </c>
      <c r="G267" s="79"/>
      <c r="H267" s="79">
        <f>F267</f>
        <v>10.45</v>
      </c>
      <c r="I267" s="79"/>
      <c r="J267" s="23"/>
    </row>
    <row r="268" spans="1:10" ht="16" x14ac:dyDescent="0.2">
      <c r="A268" s="63"/>
      <c r="B268" s="75"/>
      <c r="C268" s="66"/>
      <c r="D268" s="173" t="s">
        <v>418</v>
      </c>
      <c r="E268" s="78">
        <v>250000</v>
      </c>
      <c r="F268" s="79">
        <v>11</v>
      </c>
      <c r="G268" s="79"/>
      <c r="H268" s="79">
        <f>F268</f>
        <v>11</v>
      </c>
      <c r="I268" s="79"/>
      <c r="J268" s="23"/>
    </row>
    <row r="269" spans="1:10" ht="16" x14ac:dyDescent="0.2">
      <c r="A269" s="63"/>
      <c r="B269" s="75"/>
      <c r="C269" s="66"/>
      <c r="D269" s="173" t="s">
        <v>414</v>
      </c>
      <c r="E269" s="78">
        <v>10000</v>
      </c>
      <c r="F269" s="79">
        <v>0.35</v>
      </c>
      <c r="G269" s="79"/>
      <c r="H269" s="79">
        <f>F269</f>
        <v>0.35</v>
      </c>
      <c r="I269" s="79"/>
      <c r="J269" s="23"/>
    </row>
    <row r="270" spans="1:10" ht="16" x14ac:dyDescent="0.2">
      <c r="A270" s="63"/>
      <c r="B270" s="75"/>
      <c r="C270" s="66"/>
      <c r="D270" s="66"/>
      <c r="E270" s="79"/>
      <c r="F270" s="79"/>
      <c r="G270" s="79"/>
      <c r="H270" s="79"/>
      <c r="I270" s="79"/>
      <c r="J270" s="23"/>
    </row>
    <row r="271" spans="1:10" ht="16" x14ac:dyDescent="0.2">
      <c r="A271" s="63">
        <f>A264+1</f>
        <v>73</v>
      </c>
      <c r="B271" s="75" t="s">
        <v>308</v>
      </c>
      <c r="C271" s="66" t="s">
        <v>43</v>
      </c>
      <c r="D271" s="66" t="s">
        <v>411</v>
      </c>
      <c r="E271" s="79">
        <v>180000</v>
      </c>
      <c r="F271" s="79">
        <v>136.34</v>
      </c>
      <c r="G271" s="78">
        <f>H271-F271</f>
        <v>8.0200000000000102</v>
      </c>
      <c r="H271" s="79">
        <v>144.36000000000001</v>
      </c>
      <c r="I271" s="79">
        <f>SUM(H271:H274)</f>
        <v>179.56</v>
      </c>
      <c r="J271" s="23"/>
    </row>
    <row r="272" spans="1:10" ht="16" x14ac:dyDescent="0.2">
      <c r="A272" s="63"/>
      <c r="B272" s="75"/>
      <c r="C272" s="66"/>
      <c r="D272" s="66" t="s">
        <v>417</v>
      </c>
      <c r="E272" s="79">
        <v>10000</v>
      </c>
      <c r="F272" s="79">
        <v>19.760000000000002</v>
      </c>
      <c r="G272" s="79"/>
      <c r="H272" s="79">
        <f>F272</f>
        <v>19.760000000000002</v>
      </c>
      <c r="I272" s="79"/>
      <c r="J272" s="23"/>
    </row>
    <row r="273" spans="1:10" ht="16" x14ac:dyDescent="0.2">
      <c r="A273" s="63"/>
      <c r="B273" s="75"/>
      <c r="C273" s="66"/>
      <c r="D273" s="66" t="s">
        <v>413</v>
      </c>
      <c r="E273" s="79">
        <v>180000</v>
      </c>
      <c r="F273" s="79">
        <v>7.52</v>
      </c>
      <c r="G273" s="79"/>
      <c r="H273" s="79">
        <f>F273</f>
        <v>7.52</v>
      </c>
      <c r="I273" s="79"/>
      <c r="J273" s="23"/>
    </row>
    <row r="274" spans="1:10" ht="16" x14ac:dyDescent="0.2">
      <c r="A274" s="63"/>
      <c r="B274" s="75"/>
      <c r="C274" s="66"/>
      <c r="D274" s="66" t="s">
        <v>418</v>
      </c>
      <c r="E274" s="78">
        <v>180000</v>
      </c>
      <c r="F274" s="79">
        <v>7.92</v>
      </c>
      <c r="G274" s="79"/>
      <c r="H274" s="79">
        <f>F274</f>
        <v>7.92</v>
      </c>
      <c r="I274" s="79"/>
      <c r="J274" s="23"/>
    </row>
    <row r="275" spans="1:10" ht="16" x14ac:dyDescent="0.2">
      <c r="A275" s="63"/>
      <c r="B275" s="75"/>
      <c r="C275" s="66"/>
      <c r="D275" s="66"/>
      <c r="E275" s="79"/>
      <c r="F275" s="79"/>
      <c r="G275" s="79"/>
      <c r="H275" s="79"/>
      <c r="I275" s="79"/>
      <c r="J275" s="23"/>
    </row>
    <row r="276" spans="1:10" ht="16" x14ac:dyDescent="0.2">
      <c r="A276" s="63">
        <v>74</v>
      </c>
      <c r="B276" s="75" t="s">
        <v>339</v>
      </c>
      <c r="C276" s="66" t="s">
        <v>340</v>
      </c>
      <c r="D276" s="66" t="s">
        <v>411</v>
      </c>
      <c r="E276" s="78">
        <v>20000</v>
      </c>
      <c r="F276" s="78">
        <v>1.26</v>
      </c>
      <c r="G276" s="78">
        <f>H276-F276</f>
        <v>1.26</v>
      </c>
      <c r="H276" s="78">
        <v>2.52</v>
      </c>
      <c r="I276" s="78">
        <f>SUM(H276:H277)</f>
        <v>2.94</v>
      </c>
      <c r="J276" s="23"/>
    </row>
    <row r="277" spans="1:10" ht="16" x14ac:dyDescent="0.2">
      <c r="A277" s="63"/>
      <c r="B277" s="75"/>
      <c r="C277" s="66"/>
      <c r="D277" s="66" t="s">
        <v>413</v>
      </c>
      <c r="E277" s="78">
        <v>10000</v>
      </c>
      <c r="F277" s="78">
        <v>0.42</v>
      </c>
      <c r="G277" s="78"/>
      <c r="H277" s="78">
        <f>F277</f>
        <v>0.42</v>
      </c>
      <c r="I277" s="78"/>
      <c r="J277" s="23"/>
    </row>
    <row r="278" spans="1:10" ht="16" x14ac:dyDescent="0.2">
      <c r="A278" s="63"/>
      <c r="B278" s="75"/>
      <c r="C278" s="66"/>
      <c r="D278" s="66"/>
      <c r="E278" s="78"/>
      <c r="F278" s="78"/>
      <c r="G278" s="78"/>
      <c r="H278" s="78"/>
      <c r="I278" s="78"/>
      <c r="J278" s="23"/>
    </row>
    <row r="279" spans="1:10" ht="16" x14ac:dyDescent="0.2">
      <c r="A279" s="63">
        <f>A276+1</f>
        <v>75</v>
      </c>
      <c r="B279" s="75" t="s">
        <v>310</v>
      </c>
      <c r="C279" s="66" t="s">
        <v>44</v>
      </c>
      <c r="D279" s="66" t="s">
        <v>411</v>
      </c>
      <c r="E279" s="79">
        <v>10000</v>
      </c>
      <c r="F279" s="79">
        <v>0</v>
      </c>
      <c r="G279" s="78">
        <f>H279-F279</f>
        <v>8.02</v>
      </c>
      <c r="H279" s="79">
        <v>8.02</v>
      </c>
      <c r="I279" s="79">
        <f>SUM(H279:H280)</f>
        <v>8.44</v>
      </c>
      <c r="J279" s="23"/>
    </row>
    <row r="280" spans="1:10" ht="16" x14ac:dyDescent="0.2">
      <c r="A280" s="63"/>
      <c r="B280" s="75"/>
      <c r="C280" s="66"/>
      <c r="D280" s="66" t="s">
        <v>413</v>
      </c>
      <c r="E280" s="79">
        <v>10000</v>
      </c>
      <c r="F280" s="79">
        <v>0.42</v>
      </c>
      <c r="G280" s="79"/>
      <c r="H280" s="79">
        <f>F280</f>
        <v>0.42</v>
      </c>
      <c r="I280" s="79"/>
      <c r="J280" s="23"/>
    </row>
    <row r="281" spans="1:10" ht="16" x14ac:dyDescent="0.2">
      <c r="A281" s="63"/>
      <c r="B281" s="75"/>
      <c r="C281" s="66"/>
      <c r="D281" s="66"/>
      <c r="E281" s="79"/>
      <c r="F281" s="79"/>
      <c r="G281" s="79"/>
      <c r="H281" s="79"/>
      <c r="I281" s="79"/>
      <c r="J281" s="23"/>
    </row>
    <row r="282" spans="1:10" ht="16" x14ac:dyDescent="0.2">
      <c r="A282" s="63">
        <f>A279+1</f>
        <v>76</v>
      </c>
      <c r="B282" s="75" t="s">
        <v>311</v>
      </c>
      <c r="C282" s="66" t="s">
        <v>96</v>
      </c>
      <c r="D282" s="66" t="s">
        <v>411</v>
      </c>
      <c r="E282" s="79">
        <v>30000</v>
      </c>
      <c r="F282" s="79">
        <v>2.52</v>
      </c>
      <c r="G282" s="78">
        <f>H282-F282</f>
        <v>1.2599999999999998</v>
      </c>
      <c r="H282" s="79">
        <v>3.78</v>
      </c>
      <c r="I282" s="79">
        <f>SUM(H282:H283)</f>
        <v>4.2</v>
      </c>
      <c r="J282" s="23"/>
    </row>
    <row r="283" spans="1:10" ht="16" x14ac:dyDescent="0.2">
      <c r="A283" s="63"/>
      <c r="B283" s="75"/>
      <c r="C283" s="66"/>
      <c r="D283" s="66" t="s">
        <v>413</v>
      </c>
      <c r="E283" s="79">
        <v>10000</v>
      </c>
      <c r="F283" s="79">
        <v>0.42</v>
      </c>
      <c r="G283" s="79"/>
      <c r="H283" s="79">
        <f>F283</f>
        <v>0.42</v>
      </c>
      <c r="I283" s="79"/>
      <c r="J283" s="23"/>
    </row>
    <row r="284" spans="1:10" ht="16" x14ac:dyDescent="0.2">
      <c r="A284" s="63"/>
      <c r="B284" s="75"/>
      <c r="C284" s="66"/>
      <c r="D284" s="66"/>
      <c r="E284" s="79"/>
      <c r="F284" s="79"/>
      <c r="G284" s="79"/>
      <c r="H284" s="79"/>
      <c r="I284" s="79"/>
      <c r="J284" s="23"/>
    </row>
    <row r="285" spans="1:10" ht="16" x14ac:dyDescent="0.2">
      <c r="A285" s="63">
        <f>A282+1</f>
        <v>77</v>
      </c>
      <c r="B285" s="75" t="s">
        <v>312</v>
      </c>
      <c r="C285" s="66" t="s">
        <v>137</v>
      </c>
      <c r="D285" s="66" t="s">
        <v>411</v>
      </c>
      <c r="E285" s="79">
        <v>100000</v>
      </c>
      <c r="F285" s="79">
        <f>H285-G285</f>
        <v>5.9399999999999995</v>
      </c>
      <c r="G285" s="78">
        <v>0.66</v>
      </c>
      <c r="H285" s="79">
        <v>6.6</v>
      </c>
      <c r="I285" s="79">
        <f>SUM(H285:H286)</f>
        <v>10.78</v>
      </c>
      <c r="J285" s="23"/>
    </row>
    <row r="286" spans="1:10" ht="16" x14ac:dyDescent="0.2">
      <c r="A286" s="63"/>
      <c r="B286" s="75"/>
      <c r="C286" s="66"/>
      <c r="D286" s="66" t="s">
        <v>413</v>
      </c>
      <c r="E286" s="79">
        <v>100000</v>
      </c>
      <c r="F286" s="79">
        <v>4.18</v>
      </c>
      <c r="G286" s="79"/>
      <c r="H286" s="79">
        <f>F286</f>
        <v>4.18</v>
      </c>
      <c r="I286" s="79"/>
      <c r="J286" s="23"/>
    </row>
    <row r="287" spans="1:10" ht="16" x14ac:dyDescent="0.2">
      <c r="A287" s="63"/>
      <c r="B287" s="75"/>
      <c r="C287" s="66"/>
      <c r="D287" s="66"/>
      <c r="E287" s="79"/>
      <c r="F287" s="79"/>
      <c r="G287" s="79"/>
      <c r="H287" s="79"/>
      <c r="I287" s="79"/>
      <c r="J287" s="23"/>
    </row>
    <row r="288" spans="1:10" ht="16" x14ac:dyDescent="0.2">
      <c r="A288" s="63">
        <f>A285+1</f>
        <v>78</v>
      </c>
      <c r="B288" s="75" t="s">
        <v>313</v>
      </c>
      <c r="C288" s="66" t="s">
        <v>45</v>
      </c>
      <c r="D288" s="66" t="s">
        <v>411</v>
      </c>
      <c r="E288" s="78">
        <v>10000</v>
      </c>
      <c r="F288" s="78">
        <v>0</v>
      </c>
      <c r="G288" s="78">
        <v>2.0099999999999998</v>
      </c>
      <c r="H288" s="78">
        <v>2.0099999999999998</v>
      </c>
      <c r="I288" s="78">
        <f>H288</f>
        <v>2.0099999999999998</v>
      </c>
      <c r="J288" s="211"/>
    </row>
    <row r="289" spans="1:10" ht="16" x14ac:dyDescent="0.2">
      <c r="A289" s="63"/>
      <c r="B289" s="75"/>
      <c r="C289" s="66"/>
      <c r="D289" s="66"/>
      <c r="E289" s="79"/>
      <c r="F289" s="79"/>
      <c r="G289" s="79"/>
      <c r="H289" s="79"/>
      <c r="I289" s="79"/>
      <c r="J289" s="23"/>
    </row>
    <row r="290" spans="1:10" ht="16" x14ac:dyDescent="0.2">
      <c r="A290" s="63">
        <f>A288+1</f>
        <v>79</v>
      </c>
      <c r="B290" s="75" t="s">
        <v>314</v>
      </c>
      <c r="C290" s="66" t="s">
        <v>230</v>
      </c>
      <c r="D290" s="66" t="s">
        <v>411</v>
      </c>
      <c r="E290" s="79">
        <v>100000</v>
      </c>
      <c r="F290" s="79">
        <v>27.72</v>
      </c>
      <c r="G290" s="78">
        <f>H290-F290</f>
        <v>3.0800000000000018</v>
      </c>
      <c r="H290" s="79">
        <v>30.8</v>
      </c>
      <c r="I290" s="79">
        <f>SUM(H290:H294)</f>
        <v>65.819999999999993</v>
      </c>
      <c r="J290" s="23"/>
    </row>
    <row r="291" spans="1:10" ht="16" x14ac:dyDescent="0.2">
      <c r="A291" s="63"/>
      <c r="B291" s="75"/>
      <c r="C291" s="66"/>
      <c r="D291" s="66" t="s">
        <v>417</v>
      </c>
      <c r="E291" s="79">
        <v>50000</v>
      </c>
      <c r="F291" s="79">
        <v>22.05</v>
      </c>
      <c r="G291" s="79"/>
      <c r="H291" s="79">
        <f>F291</f>
        <v>22.05</v>
      </c>
      <c r="I291" s="79"/>
      <c r="J291" s="23"/>
    </row>
    <row r="292" spans="1:10" ht="16" x14ac:dyDescent="0.2">
      <c r="A292" s="63"/>
      <c r="B292" s="75"/>
      <c r="C292" s="66"/>
      <c r="D292" s="66" t="s">
        <v>412</v>
      </c>
      <c r="E292" s="79">
        <v>10000</v>
      </c>
      <c r="F292" s="79">
        <v>3.42</v>
      </c>
      <c r="G292" s="79"/>
      <c r="H292" s="79">
        <f>F292</f>
        <v>3.42</v>
      </c>
      <c r="I292" s="79"/>
      <c r="J292" s="23"/>
    </row>
    <row r="293" spans="1:10" ht="16" x14ac:dyDescent="0.2">
      <c r="A293" s="63"/>
      <c r="B293" s="75"/>
      <c r="C293" s="66"/>
      <c r="D293" s="66" t="s">
        <v>413</v>
      </c>
      <c r="E293" s="79">
        <v>220000</v>
      </c>
      <c r="F293" s="79">
        <v>9.1999999999999993</v>
      </c>
      <c r="G293" s="79"/>
      <c r="H293" s="79">
        <f>F293</f>
        <v>9.1999999999999993</v>
      </c>
      <c r="I293" s="79"/>
      <c r="J293" s="23"/>
    </row>
    <row r="294" spans="1:10" ht="16" x14ac:dyDescent="0.2">
      <c r="A294" s="63"/>
      <c r="B294" s="75"/>
      <c r="C294" s="66"/>
      <c r="D294" s="66" t="s">
        <v>414</v>
      </c>
      <c r="E294" s="79">
        <v>10000</v>
      </c>
      <c r="F294" s="79">
        <v>0.35</v>
      </c>
      <c r="G294" s="79"/>
      <c r="H294" s="79">
        <f>F294</f>
        <v>0.35</v>
      </c>
      <c r="I294" s="79"/>
      <c r="J294" s="23"/>
    </row>
    <row r="295" spans="1:10" ht="16" x14ac:dyDescent="0.2">
      <c r="A295" s="63"/>
      <c r="B295" s="75"/>
      <c r="C295" s="66"/>
      <c r="D295" s="66"/>
      <c r="E295" s="79"/>
      <c r="F295" s="79"/>
      <c r="G295" s="79"/>
      <c r="H295" s="79"/>
      <c r="I295" s="79"/>
      <c r="J295" s="23"/>
    </row>
    <row r="296" spans="1:10" ht="16" x14ac:dyDescent="0.2">
      <c r="A296" s="63">
        <f>A290+1</f>
        <v>80</v>
      </c>
      <c r="B296" s="75" t="s">
        <v>315</v>
      </c>
      <c r="C296" s="66" t="s">
        <v>334</v>
      </c>
      <c r="D296" s="66" t="s">
        <v>411</v>
      </c>
      <c r="E296" s="78">
        <v>150000</v>
      </c>
      <c r="F296" s="78">
        <f>H296-G296</f>
        <v>21.560000000000002</v>
      </c>
      <c r="G296" s="78">
        <v>3.08</v>
      </c>
      <c r="H296" s="78">
        <v>24.64</v>
      </c>
      <c r="I296" s="78">
        <f>SUM(H296:H301)</f>
        <v>72.259999999999991</v>
      </c>
      <c r="J296" s="23"/>
    </row>
    <row r="297" spans="1:10" ht="16" x14ac:dyDescent="0.2">
      <c r="A297" s="63"/>
      <c r="B297" s="75"/>
      <c r="C297" s="66"/>
      <c r="D297" s="173" t="s">
        <v>417</v>
      </c>
      <c r="E297" s="78">
        <v>50000</v>
      </c>
      <c r="F297" s="78">
        <v>14.15</v>
      </c>
      <c r="G297" s="78"/>
      <c r="H297" s="78">
        <f>F297</f>
        <v>14.15</v>
      </c>
      <c r="I297" s="78"/>
      <c r="J297" s="91"/>
    </row>
    <row r="298" spans="1:10" ht="16" x14ac:dyDescent="0.2">
      <c r="A298" s="63"/>
      <c r="B298" s="75"/>
      <c r="C298" s="66"/>
      <c r="D298" s="173" t="s">
        <v>412</v>
      </c>
      <c r="E298" s="78">
        <v>10000</v>
      </c>
      <c r="F298" s="78">
        <v>3.42</v>
      </c>
      <c r="G298" s="78"/>
      <c r="H298" s="78">
        <f>F298</f>
        <v>3.42</v>
      </c>
      <c r="I298" s="78"/>
      <c r="J298" s="91"/>
    </row>
    <row r="299" spans="1:10" ht="16" x14ac:dyDescent="0.2">
      <c r="A299" s="63"/>
      <c r="B299" s="75"/>
      <c r="C299" s="66"/>
      <c r="D299" s="173" t="s">
        <v>413</v>
      </c>
      <c r="E299" s="78">
        <v>500000</v>
      </c>
      <c r="F299" s="78">
        <v>20.9</v>
      </c>
      <c r="G299" s="78"/>
      <c r="H299" s="78">
        <f>F299</f>
        <v>20.9</v>
      </c>
      <c r="I299" s="78"/>
      <c r="J299" s="91"/>
    </row>
    <row r="300" spans="1:10" ht="16" x14ac:dyDescent="0.2">
      <c r="A300" s="63"/>
      <c r="B300" s="75"/>
      <c r="C300" s="66"/>
      <c r="D300" s="173" t="s">
        <v>418</v>
      </c>
      <c r="E300" s="78">
        <v>200000</v>
      </c>
      <c r="F300" s="78">
        <v>8.8000000000000007</v>
      </c>
      <c r="G300" s="78"/>
      <c r="H300" s="78">
        <f>F300</f>
        <v>8.8000000000000007</v>
      </c>
      <c r="I300" s="78"/>
      <c r="J300" s="91"/>
    </row>
    <row r="301" spans="1:10" ht="16" x14ac:dyDescent="0.2">
      <c r="A301" s="63"/>
      <c r="B301" s="75"/>
      <c r="C301" s="66"/>
      <c r="D301" s="173" t="s">
        <v>414</v>
      </c>
      <c r="E301" s="78">
        <v>10000</v>
      </c>
      <c r="F301" s="79">
        <v>0.35</v>
      </c>
      <c r="G301" s="79"/>
      <c r="H301" s="79">
        <f>F301</f>
        <v>0.35</v>
      </c>
      <c r="I301" s="79"/>
      <c r="J301" s="91"/>
    </row>
    <row r="302" spans="1:10" ht="16" x14ac:dyDescent="0.2">
      <c r="A302" s="63"/>
      <c r="B302" s="75"/>
      <c r="C302" s="66"/>
      <c r="D302" s="66"/>
      <c r="E302" s="78"/>
      <c r="F302" s="79"/>
      <c r="G302" s="79"/>
      <c r="H302" s="79"/>
      <c r="I302" s="79"/>
      <c r="J302" s="91"/>
    </row>
    <row r="303" spans="1:10" ht="16" x14ac:dyDescent="0.2">
      <c r="A303" s="63">
        <f>A296+1</f>
        <v>81</v>
      </c>
      <c r="B303" s="75" t="s">
        <v>316</v>
      </c>
      <c r="C303" s="66" t="s">
        <v>182</v>
      </c>
      <c r="D303" s="66" t="s">
        <v>411</v>
      </c>
      <c r="E303" s="78">
        <v>10000</v>
      </c>
      <c r="F303" s="78">
        <v>0</v>
      </c>
      <c r="G303" s="78">
        <f>H303-F303</f>
        <v>0.91</v>
      </c>
      <c r="H303" s="78">
        <v>0.91</v>
      </c>
      <c r="I303" s="78">
        <f>SUM(H303:H304)</f>
        <v>1.54</v>
      </c>
      <c r="J303" s="104"/>
    </row>
    <row r="304" spans="1:10" ht="16" x14ac:dyDescent="0.2">
      <c r="A304" s="63"/>
      <c r="B304" s="75"/>
      <c r="C304" s="66"/>
      <c r="D304" s="66" t="s">
        <v>417</v>
      </c>
      <c r="E304" s="78">
        <v>5000</v>
      </c>
      <c r="F304" s="78">
        <v>0.63</v>
      </c>
      <c r="G304" s="78"/>
      <c r="H304" s="78">
        <f>F304</f>
        <v>0.63</v>
      </c>
      <c r="I304" s="78"/>
      <c r="J304" s="104"/>
    </row>
    <row r="305" spans="1:10" ht="16" x14ac:dyDescent="0.2">
      <c r="A305" s="63"/>
      <c r="B305" s="75"/>
      <c r="C305" s="66"/>
      <c r="D305" s="66"/>
      <c r="E305" s="78"/>
      <c r="F305" s="78"/>
      <c r="G305" s="78"/>
      <c r="H305" s="78"/>
      <c r="I305" s="78"/>
      <c r="J305" s="104"/>
    </row>
    <row r="306" spans="1:10" ht="16" x14ac:dyDescent="0.2">
      <c r="A306" s="63">
        <f>A303+1</f>
        <v>82</v>
      </c>
      <c r="B306" s="75" t="s">
        <v>350</v>
      </c>
      <c r="C306" s="66" t="s">
        <v>366</v>
      </c>
      <c r="D306" s="66" t="s">
        <v>411</v>
      </c>
      <c r="E306" s="78">
        <v>10000</v>
      </c>
      <c r="F306" s="78">
        <v>0</v>
      </c>
      <c r="G306" s="78">
        <f>H306-F306</f>
        <v>3.08</v>
      </c>
      <c r="H306" s="78">
        <v>3.08</v>
      </c>
      <c r="I306" s="78">
        <f>SUM(H306:H311)</f>
        <v>19.840000000000003</v>
      </c>
      <c r="J306" s="104"/>
    </row>
    <row r="307" spans="1:10" ht="16" x14ac:dyDescent="0.2">
      <c r="A307" s="63"/>
      <c r="B307" s="75"/>
      <c r="C307" s="66"/>
      <c r="D307" s="173" t="s">
        <v>417</v>
      </c>
      <c r="E307" s="78">
        <v>10000</v>
      </c>
      <c r="F307" s="78">
        <v>4.41</v>
      </c>
      <c r="G307" s="78"/>
      <c r="H307" s="78">
        <f>F307</f>
        <v>4.41</v>
      </c>
      <c r="I307" s="78"/>
      <c r="J307" s="211"/>
    </row>
    <row r="308" spans="1:10" ht="16" x14ac:dyDescent="0.2">
      <c r="A308" s="63"/>
      <c r="B308" s="75"/>
      <c r="C308" s="66"/>
      <c r="D308" s="173" t="s">
        <v>412</v>
      </c>
      <c r="E308" s="78">
        <v>10000</v>
      </c>
      <c r="F308" s="78">
        <v>3.42</v>
      </c>
      <c r="G308" s="78"/>
      <c r="H308" s="78">
        <f>F308</f>
        <v>3.42</v>
      </c>
      <c r="I308" s="78"/>
      <c r="J308" s="104"/>
    </row>
    <row r="309" spans="1:10" ht="16" x14ac:dyDescent="0.2">
      <c r="A309" s="63"/>
      <c r="B309" s="75"/>
      <c r="C309" s="66"/>
      <c r="D309" s="173" t="s">
        <v>413</v>
      </c>
      <c r="E309" s="78">
        <v>100000</v>
      </c>
      <c r="F309" s="78">
        <v>4.18</v>
      </c>
      <c r="G309" s="78"/>
      <c r="H309" s="78">
        <f>F309</f>
        <v>4.18</v>
      </c>
      <c r="I309" s="78"/>
      <c r="J309" s="104"/>
    </row>
    <row r="310" spans="1:10" ht="16" x14ac:dyDescent="0.2">
      <c r="A310" s="63"/>
      <c r="B310" s="75"/>
      <c r="C310" s="66"/>
      <c r="D310" s="173" t="s">
        <v>418</v>
      </c>
      <c r="E310" s="78">
        <v>100000</v>
      </c>
      <c r="F310" s="78">
        <v>4.4000000000000004</v>
      </c>
      <c r="G310" s="78"/>
      <c r="H310" s="78">
        <f>F310</f>
        <v>4.4000000000000004</v>
      </c>
      <c r="I310" s="78"/>
      <c r="J310" s="104"/>
    </row>
    <row r="311" spans="1:10" ht="16" x14ac:dyDescent="0.2">
      <c r="A311" s="63"/>
      <c r="B311" s="75"/>
      <c r="C311" s="66"/>
      <c r="D311" s="173" t="s">
        <v>414</v>
      </c>
      <c r="E311" s="78">
        <v>10000</v>
      </c>
      <c r="F311" s="78">
        <v>0.35</v>
      </c>
      <c r="G311" s="78"/>
      <c r="H311" s="78">
        <f>F311</f>
        <v>0.35</v>
      </c>
      <c r="I311" s="78"/>
      <c r="J311" s="104"/>
    </row>
    <row r="312" spans="1:10" ht="16" x14ac:dyDescent="0.2">
      <c r="A312" s="63"/>
      <c r="B312" s="75"/>
      <c r="C312" s="66"/>
      <c r="D312" s="66"/>
      <c r="E312" s="78"/>
      <c r="F312" s="78"/>
      <c r="G312" s="78"/>
      <c r="H312" s="78"/>
      <c r="I312" s="78"/>
      <c r="J312" s="104"/>
    </row>
    <row r="313" spans="1:10" ht="16" x14ac:dyDescent="0.2">
      <c r="A313" s="63">
        <f>A306+1</f>
        <v>83</v>
      </c>
      <c r="B313" s="75" t="s">
        <v>317</v>
      </c>
      <c r="C313" s="66" t="s">
        <v>100</v>
      </c>
      <c r="D313" s="66" t="s">
        <v>411</v>
      </c>
      <c r="E313" s="79">
        <v>10000</v>
      </c>
      <c r="F313" s="79">
        <v>0</v>
      </c>
      <c r="G313" s="78">
        <f>H313-F313</f>
        <v>0.66</v>
      </c>
      <c r="H313" s="79">
        <v>0.66</v>
      </c>
      <c r="I313" s="79">
        <f>SUM(H313:H314)</f>
        <v>2.75</v>
      </c>
      <c r="J313" s="23"/>
    </row>
    <row r="314" spans="1:10" ht="16" x14ac:dyDescent="0.2">
      <c r="A314" s="63"/>
      <c r="B314" s="75"/>
      <c r="C314" s="66"/>
      <c r="D314" s="66" t="s">
        <v>413</v>
      </c>
      <c r="E314" s="79">
        <v>50000</v>
      </c>
      <c r="F314" s="79">
        <v>2.09</v>
      </c>
      <c r="G314" s="79"/>
      <c r="H314" s="79">
        <f>F314</f>
        <v>2.09</v>
      </c>
      <c r="I314" s="79"/>
      <c r="J314" s="23"/>
    </row>
    <row r="315" spans="1:10" ht="16" x14ac:dyDescent="0.2">
      <c r="A315" s="63"/>
      <c r="B315" s="75"/>
      <c r="C315" s="66"/>
      <c r="D315" s="66"/>
      <c r="E315" s="79"/>
      <c r="F315" s="79"/>
      <c r="G315" s="79"/>
      <c r="H315" s="79"/>
      <c r="I315" s="79"/>
      <c r="J315" s="23"/>
    </row>
    <row r="316" spans="1:10" ht="16" x14ac:dyDescent="0.2">
      <c r="A316" s="63"/>
      <c r="B316" s="75" t="s">
        <v>442</v>
      </c>
      <c r="C316" s="66" t="s">
        <v>437</v>
      </c>
      <c r="D316" s="66" t="s">
        <v>411</v>
      </c>
      <c r="E316" s="78">
        <v>100000</v>
      </c>
      <c r="F316" s="78">
        <f>H316-G316</f>
        <v>5.9399999999999995</v>
      </c>
      <c r="G316" s="78">
        <v>0.66</v>
      </c>
      <c r="H316" s="78">
        <v>6.6</v>
      </c>
      <c r="I316" s="78">
        <f>SUM(H316:H317)</f>
        <v>10.78</v>
      </c>
      <c r="J316" s="23"/>
    </row>
    <row r="317" spans="1:10" ht="16" x14ac:dyDescent="0.2">
      <c r="A317" s="63"/>
      <c r="B317" s="75"/>
      <c r="C317" s="66"/>
      <c r="D317" s="66" t="s">
        <v>413</v>
      </c>
      <c r="E317" s="78">
        <v>100000</v>
      </c>
      <c r="F317" s="78">
        <v>4.18</v>
      </c>
      <c r="G317" s="78"/>
      <c r="H317" s="78">
        <f>F317</f>
        <v>4.18</v>
      </c>
      <c r="I317" s="223"/>
      <c r="J317" s="23"/>
    </row>
    <row r="318" spans="1:10" ht="16" x14ac:dyDescent="0.2">
      <c r="A318" s="63"/>
      <c r="B318" s="75"/>
      <c r="C318" s="66"/>
      <c r="D318" s="66"/>
      <c r="E318" s="79"/>
      <c r="F318" s="79"/>
      <c r="G318" s="79"/>
      <c r="H318" s="79"/>
      <c r="J318" s="23"/>
    </row>
    <row r="319" spans="1:10" ht="16" x14ac:dyDescent="0.2">
      <c r="A319" s="63">
        <v>84</v>
      </c>
      <c r="B319" s="75" t="s">
        <v>318</v>
      </c>
      <c r="C319" s="66" t="s">
        <v>231</v>
      </c>
      <c r="D319" s="66" t="s">
        <v>411</v>
      </c>
      <c r="E319" s="78">
        <v>250000</v>
      </c>
      <c r="F319" s="78">
        <f>H319-G319</f>
        <v>48.24</v>
      </c>
      <c r="G319" s="78">
        <v>2.0099999999999998</v>
      </c>
      <c r="H319" s="78">
        <v>50.25</v>
      </c>
      <c r="I319" s="78">
        <f>SUM(H319:H324)</f>
        <v>89.62</v>
      </c>
      <c r="J319" s="211"/>
    </row>
    <row r="320" spans="1:10" ht="16" x14ac:dyDescent="0.2">
      <c r="A320" s="63"/>
      <c r="B320" s="75"/>
      <c r="C320" s="66"/>
      <c r="D320" s="173" t="s">
        <v>417</v>
      </c>
      <c r="E320" s="78">
        <v>50000</v>
      </c>
      <c r="F320" s="78">
        <v>14.15</v>
      </c>
      <c r="G320" s="78"/>
      <c r="H320" s="78">
        <f>F320</f>
        <v>14.15</v>
      </c>
      <c r="I320" s="78"/>
      <c r="J320" s="23"/>
    </row>
    <row r="321" spans="1:10" ht="16" x14ac:dyDescent="0.2">
      <c r="A321" s="63"/>
      <c r="B321" s="75"/>
      <c r="C321" s="66"/>
      <c r="D321" s="173" t="s">
        <v>412</v>
      </c>
      <c r="E321" s="78">
        <v>10000</v>
      </c>
      <c r="F321" s="78">
        <v>3.42</v>
      </c>
      <c r="G321" s="78"/>
      <c r="H321" s="78">
        <f>F321</f>
        <v>3.42</v>
      </c>
      <c r="I321" s="78"/>
      <c r="J321" s="23"/>
    </row>
    <row r="322" spans="1:10" ht="16" x14ac:dyDescent="0.2">
      <c r="A322" s="63"/>
      <c r="B322" s="75"/>
      <c r="C322" s="66"/>
      <c r="D322" s="173" t="s">
        <v>413</v>
      </c>
      <c r="E322" s="79">
        <v>250000</v>
      </c>
      <c r="F322" s="79">
        <v>10.45</v>
      </c>
      <c r="G322" s="79"/>
      <c r="H322" s="79">
        <f>F322</f>
        <v>10.45</v>
      </c>
      <c r="I322" s="79"/>
      <c r="J322" s="23"/>
    </row>
    <row r="323" spans="1:10" ht="16" x14ac:dyDescent="0.2">
      <c r="A323" s="63"/>
      <c r="B323" s="75"/>
      <c r="C323" s="66"/>
      <c r="D323" s="173" t="s">
        <v>418</v>
      </c>
      <c r="E323" s="78">
        <v>250000</v>
      </c>
      <c r="F323" s="79">
        <v>11</v>
      </c>
      <c r="G323" s="79"/>
      <c r="H323" s="79">
        <f>F323</f>
        <v>11</v>
      </c>
      <c r="I323" s="79"/>
      <c r="J323" s="23"/>
    </row>
    <row r="324" spans="1:10" ht="16" x14ac:dyDescent="0.2">
      <c r="A324" s="63"/>
      <c r="B324" s="75"/>
      <c r="C324" s="66"/>
      <c r="D324" s="173" t="s">
        <v>414</v>
      </c>
      <c r="E324" s="78">
        <v>10000</v>
      </c>
      <c r="F324" s="79">
        <v>0.35</v>
      </c>
      <c r="G324" s="79"/>
      <c r="H324" s="79">
        <f>F324</f>
        <v>0.35</v>
      </c>
      <c r="I324" s="79"/>
      <c r="J324" s="23"/>
    </row>
    <row r="325" spans="1:10" ht="16" x14ac:dyDescent="0.2">
      <c r="A325" s="63"/>
      <c r="B325" s="75"/>
      <c r="C325" s="66"/>
      <c r="D325" s="66"/>
      <c r="E325" s="78"/>
      <c r="F325" s="79"/>
      <c r="G325" s="79"/>
      <c r="H325" s="79"/>
      <c r="I325" s="79"/>
      <c r="J325" s="23"/>
    </row>
    <row r="326" spans="1:10" ht="16" x14ac:dyDescent="0.2">
      <c r="A326" s="63">
        <v>85</v>
      </c>
      <c r="B326" s="75" t="s">
        <v>319</v>
      </c>
      <c r="C326" s="66" t="s">
        <v>206</v>
      </c>
      <c r="D326" s="66" t="s">
        <v>411</v>
      </c>
      <c r="E326" s="78">
        <v>180000</v>
      </c>
      <c r="F326" s="79">
        <v>15.47</v>
      </c>
      <c r="G326" s="78">
        <f>H326-F326</f>
        <v>0.90999999999999837</v>
      </c>
      <c r="H326" s="79">
        <v>16.38</v>
      </c>
      <c r="I326" s="79">
        <f>SUM(H326:H331)</f>
        <v>86.529999999999987</v>
      </c>
      <c r="J326" s="23"/>
    </row>
    <row r="327" spans="1:10" ht="16" x14ac:dyDescent="0.2">
      <c r="A327" s="63"/>
      <c r="B327" s="75"/>
      <c r="C327" s="66"/>
      <c r="D327" s="173" t="s">
        <v>417</v>
      </c>
      <c r="E327" s="78">
        <v>50000</v>
      </c>
      <c r="F327" s="79">
        <v>50.94</v>
      </c>
      <c r="G327" s="79"/>
      <c r="H327" s="79">
        <f>F327</f>
        <v>50.94</v>
      </c>
      <c r="I327" s="79"/>
      <c r="J327" s="23"/>
    </row>
    <row r="328" spans="1:10" ht="16" x14ac:dyDescent="0.2">
      <c r="A328" s="63"/>
      <c r="B328" s="75"/>
      <c r="C328" s="66"/>
      <c r="D328" s="173" t="s">
        <v>412</v>
      </c>
      <c r="E328" s="78">
        <v>10000</v>
      </c>
      <c r="F328" s="79">
        <v>3.42</v>
      </c>
      <c r="G328" s="79"/>
      <c r="H328" s="79">
        <f>F328</f>
        <v>3.42</v>
      </c>
      <c r="I328" s="79"/>
      <c r="J328" s="23"/>
    </row>
    <row r="329" spans="1:10" ht="16" x14ac:dyDescent="0.2">
      <c r="A329" s="63"/>
      <c r="B329" s="75"/>
      <c r="C329" s="66"/>
      <c r="D329" s="173" t="s">
        <v>413</v>
      </c>
      <c r="E329" s="78">
        <v>180000</v>
      </c>
      <c r="F329" s="79">
        <v>7.52</v>
      </c>
      <c r="G329" s="79"/>
      <c r="H329" s="79">
        <f>F329</f>
        <v>7.52</v>
      </c>
      <c r="I329" s="79"/>
      <c r="J329" s="23"/>
    </row>
    <row r="330" spans="1:10" ht="16" x14ac:dyDescent="0.2">
      <c r="A330" s="63"/>
      <c r="B330" s="75"/>
      <c r="C330" s="66"/>
      <c r="D330" s="173" t="s">
        <v>418</v>
      </c>
      <c r="E330" s="78">
        <v>180000</v>
      </c>
      <c r="F330" s="79">
        <v>7.92</v>
      </c>
      <c r="G330" s="79"/>
      <c r="H330" s="79">
        <f>F330</f>
        <v>7.92</v>
      </c>
      <c r="I330" s="79"/>
      <c r="J330" s="23"/>
    </row>
    <row r="331" spans="1:10" ht="16" x14ac:dyDescent="0.2">
      <c r="A331" s="63"/>
      <c r="B331" s="75"/>
      <c r="C331" s="66"/>
      <c r="D331" s="173" t="s">
        <v>414</v>
      </c>
      <c r="E331" s="78">
        <v>10000</v>
      </c>
      <c r="F331" s="79">
        <v>0.35</v>
      </c>
      <c r="G331" s="79"/>
      <c r="H331" s="79">
        <f>F331</f>
        <v>0.35</v>
      </c>
      <c r="I331" s="79"/>
      <c r="J331" s="23"/>
    </row>
    <row r="332" spans="1:10" ht="16" x14ac:dyDescent="0.2">
      <c r="A332" s="63"/>
      <c r="B332" s="75"/>
      <c r="C332" s="66"/>
      <c r="D332" s="66"/>
      <c r="E332" s="78"/>
      <c r="F332" s="79"/>
      <c r="G332" s="79"/>
      <c r="H332" s="79"/>
      <c r="I332" s="79"/>
      <c r="J332" s="23"/>
    </row>
    <row r="333" spans="1:10" ht="16" x14ac:dyDescent="0.2">
      <c r="A333" s="63">
        <f>A326+1</f>
        <v>86</v>
      </c>
      <c r="B333" s="75" t="s">
        <v>320</v>
      </c>
      <c r="C333" s="66" t="s">
        <v>204</v>
      </c>
      <c r="D333" s="66" t="s">
        <v>411</v>
      </c>
      <c r="E333" s="78">
        <v>180000</v>
      </c>
      <c r="F333" s="79">
        <v>21.42</v>
      </c>
      <c r="G333" s="78">
        <f>H333-F333</f>
        <v>1.259999999999998</v>
      </c>
      <c r="H333" s="79">
        <v>22.68</v>
      </c>
      <c r="I333" s="79">
        <f>SUM(H333:H338)</f>
        <v>110.12</v>
      </c>
      <c r="J333" s="23"/>
    </row>
    <row r="334" spans="1:10" ht="16" x14ac:dyDescent="0.2">
      <c r="A334" s="63"/>
      <c r="B334" s="75"/>
      <c r="C334" s="66"/>
      <c r="D334" s="173" t="s">
        <v>417</v>
      </c>
      <c r="E334" s="78">
        <v>180000</v>
      </c>
      <c r="F334" s="79">
        <v>79.38</v>
      </c>
      <c r="G334" s="79"/>
      <c r="H334" s="79">
        <f>F334</f>
        <v>79.38</v>
      </c>
      <c r="I334" s="79"/>
      <c r="J334" s="23"/>
    </row>
    <row r="335" spans="1:10" ht="16" x14ac:dyDescent="0.2">
      <c r="A335" s="63"/>
      <c r="B335" s="75"/>
      <c r="C335" s="66"/>
      <c r="D335" s="173" t="s">
        <v>412</v>
      </c>
      <c r="E335" s="78">
        <v>10000</v>
      </c>
      <c r="F335" s="79">
        <v>3.42</v>
      </c>
      <c r="G335" s="79"/>
      <c r="H335" s="79">
        <f>F335</f>
        <v>3.42</v>
      </c>
      <c r="I335" s="79"/>
      <c r="J335" s="23"/>
    </row>
    <row r="336" spans="1:10" ht="16" x14ac:dyDescent="0.2">
      <c r="A336" s="63"/>
      <c r="B336" s="75"/>
      <c r="C336" s="66"/>
      <c r="D336" s="173" t="s">
        <v>413</v>
      </c>
      <c r="E336" s="78">
        <v>50000</v>
      </c>
      <c r="F336" s="79">
        <v>2.09</v>
      </c>
      <c r="G336" s="79"/>
      <c r="H336" s="79">
        <f>F336</f>
        <v>2.09</v>
      </c>
      <c r="I336" s="79"/>
      <c r="J336" s="23"/>
    </row>
    <row r="337" spans="1:10" ht="16" x14ac:dyDescent="0.2">
      <c r="A337" s="63"/>
      <c r="B337" s="75"/>
      <c r="C337" s="66"/>
      <c r="D337" s="173" t="s">
        <v>418</v>
      </c>
      <c r="E337" s="78">
        <v>50000</v>
      </c>
      <c r="F337" s="79">
        <v>2.2000000000000002</v>
      </c>
      <c r="G337" s="79"/>
      <c r="H337" s="79">
        <f>F337</f>
        <v>2.2000000000000002</v>
      </c>
      <c r="I337" s="79"/>
      <c r="J337" s="23"/>
    </row>
    <row r="338" spans="1:10" ht="16" x14ac:dyDescent="0.2">
      <c r="A338" s="63"/>
      <c r="B338" s="75"/>
      <c r="C338" s="66"/>
      <c r="D338" s="173" t="s">
        <v>414</v>
      </c>
      <c r="E338" s="78">
        <v>10000</v>
      </c>
      <c r="F338" s="79">
        <v>0.35</v>
      </c>
      <c r="G338" s="79"/>
      <c r="H338" s="79">
        <f>F338</f>
        <v>0.35</v>
      </c>
      <c r="I338" s="79"/>
      <c r="J338" s="23"/>
    </row>
    <row r="339" spans="1:10" ht="16" x14ac:dyDescent="0.2">
      <c r="A339" s="63"/>
      <c r="B339" s="75"/>
      <c r="C339" s="66"/>
      <c r="D339" s="173"/>
      <c r="E339" s="78"/>
      <c r="F339" s="79"/>
      <c r="G339" s="79"/>
      <c r="H339" s="79"/>
      <c r="I339" s="79"/>
      <c r="J339" s="23"/>
    </row>
    <row r="340" spans="1:10" ht="16" x14ac:dyDescent="0.2">
      <c r="A340" s="63">
        <v>87</v>
      </c>
      <c r="B340" s="75" t="s">
        <v>454</v>
      </c>
      <c r="C340" s="66" t="s">
        <v>451</v>
      </c>
      <c r="D340" s="173" t="s">
        <v>411</v>
      </c>
      <c r="E340" s="78">
        <v>250000</v>
      </c>
      <c r="F340" s="78">
        <f>H340-G340</f>
        <v>15.84</v>
      </c>
      <c r="G340" s="78">
        <v>0.66</v>
      </c>
      <c r="H340" s="78">
        <v>16.5</v>
      </c>
      <c r="I340" s="78">
        <f>SUM(H340:H341)</f>
        <v>28.2</v>
      </c>
      <c r="J340" s="23"/>
    </row>
    <row r="341" spans="1:10" ht="16" x14ac:dyDescent="0.2">
      <c r="A341" s="63"/>
      <c r="B341" s="75"/>
      <c r="C341" s="66"/>
      <c r="D341" s="173" t="s">
        <v>413</v>
      </c>
      <c r="E341" s="78">
        <v>280000</v>
      </c>
      <c r="F341" s="78">
        <v>11.7</v>
      </c>
      <c r="G341" s="78"/>
      <c r="H341" s="78">
        <f>F341</f>
        <v>11.7</v>
      </c>
      <c r="I341" s="78"/>
      <c r="J341" s="23"/>
    </row>
    <row r="342" spans="1:10" ht="16" x14ac:dyDescent="0.2">
      <c r="A342" s="63"/>
      <c r="B342" s="75"/>
      <c r="C342" s="66"/>
      <c r="D342" s="66"/>
      <c r="E342" s="78"/>
      <c r="F342" s="79"/>
      <c r="G342" s="79"/>
      <c r="H342" s="79"/>
      <c r="I342" s="79"/>
      <c r="J342" s="23"/>
    </row>
    <row r="343" spans="1:10" ht="16" x14ac:dyDescent="0.2">
      <c r="A343" s="63">
        <v>88</v>
      </c>
      <c r="B343" s="75" t="s">
        <v>321</v>
      </c>
      <c r="C343" s="66" t="s">
        <v>63</v>
      </c>
      <c r="D343" s="66" t="s">
        <v>411</v>
      </c>
      <c r="E343" s="180">
        <v>250000</v>
      </c>
      <c r="F343" s="78">
        <v>15.84</v>
      </c>
      <c r="G343" s="78">
        <f>H343-F343</f>
        <v>0.66000000000000014</v>
      </c>
      <c r="H343" s="79">
        <v>16.5</v>
      </c>
      <c r="I343" s="79">
        <f>SUM(H343:H346)</f>
        <v>31.14</v>
      </c>
      <c r="J343" s="23"/>
    </row>
    <row r="344" spans="1:10" ht="16" x14ac:dyDescent="0.2">
      <c r="A344" s="63"/>
      <c r="B344" s="75"/>
      <c r="C344" s="66"/>
      <c r="D344" s="66" t="s">
        <v>412</v>
      </c>
      <c r="E344" s="78">
        <v>10000</v>
      </c>
      <c r="F344" s="78">
        <v>3.42</v>
      </c>
      <c r="G344" s="78"/>
      <c r="H344" s="79">
        <f>F344</f>
        <v>3.42</v>
      </c>
      <c r="I344" s="79"/>
      <c r="J344" s="23"/>
    </row>
    <row r="345" spans="1:10" ht="16" x14ac:dyDescent="0.2">
      <c r="A345" s="63"/>
      <c r="B345" s="75"/>
      <c r="C345" s="66"/>
      <c r="D345" s="66" t="s">
        <v>413</v>
      </c>
      <c r="E345" s="78">
        <v>260000</v>
      </c>
      <c r="F345" s="78">
        <v>10.87</v>
      </c>
      <c r="G345" s="78"/>
      <c r="H345" s="79">
        <f>F345</f>
        <v>10.87</v>
      </c>
      <c r="I345" s="79"/>
      <c r="J345" s="23"/>
    </row>
    <row r="346" spans="1:10" ht="16" x14ac:dyDescent="0.2">
      <c r="A346" s="63"/>
      <c r="B346" s="75"/>
      <c r="C346" s="66"/>
      <c r="D346" s="66" t="s">
        <v>414</v>
      </c>
      <c r="E346" s="78">
        <v>10000</v>
      </c>
      <c r="F346" s="78">
        <v>0.35</v>
      </c>
      <c r="G346" s="78"/>
      <c r="H346" s="79">
        <f>F346</f>
        <v>0.35</v>
      </c>
      <c r="I346" s="79"/>
      <c r="J346" s="23"/>
    </row>
    <row r="347" spans="1:10" ht="16" x14ac:dyDescent="0.2">
      <c r="A347" s="63"/>
      <c r="B347" s="75"/>
      <c r="C347" s="66"/>
      <c r="D347" s="66"/>
      <c r="E347" s="79"/>
      <c r="F347" s="79"/>
      <c r="G347" s="79"/>
      <c r="H347" s="79"/>
      <c r="I347" s="79"/>
      <c r="J347" s="23"/>
    </row>
    <row r="348" spans="1:10" ht="16" x14ac:dyDescent="0.2">
      <c r="A348" s="63"/>
      <c r="B348" s="75"/>
      <c r="C348" s="66"/>
      <c r="D348" s="66"/>
      <c r="E348" s="79"/>
      <c r="F348" s="79"/>
      <c r="G348" s="79"/>
      <c r="H348" s="79"/>
      <c r="I348" s="79"/>
      <c r="J348" s="23"/>
    </row>
    <row r="349" spans="1:10" ht="16" x14ac:dyDescent="0.2">
      <c r="A349" s="63">
        <f>A343+1</f>
        <v>89</v>
      </c>
      <c r="B349" s="75" t="s">
        <v>322</v>
      </c>
      <c r="C349" s="66" t="s">
        <v>166</v>
      </c>
      <c r="D349" s="66" t="s">
        <v>411</v>
      </c>
      <c r="E349" s="78">
        <v>10000</v>
      </c>
      <c r="F349" s="78">
        <f>H349-G349</f>
        <v>5.9399999999999995</v>
      </c>
      <c r="G349" s="78">
        <v>0.66</v>
      </c>
      <c r="H349" s="78">
        <v>6.6</v>
      </c>
      <c r="I349" s="78">
        <f>SUM(H349:H350)</f>
        <v>10.78</v>
      </c>
      <c r="J349" s="23"/>
    </row>
    <row r="350" spans="1:10" ht="16" x14ac:dyDescent="0.2">
      <c r="A350" s="63"/>
      <c r="B350" s="75"/>
      <c r="C350" s="66"/>
      <c r="D350" s="66" t="s">
        <v>413</v>
      </c>
      <c r="E350" s="78">
        <v>100000</v>
      </c>
      <c r="F350" s="78">
        <v>4.18</v>
      </c>
      <c r="G350" s="78"/>
      <c r="H350" s="78">
        <f>F350</f>
        <v>4.18</v>
      </c>
      <c r="I350" s="78"/>
      <c r="J350" s="23"/>
    </row>
    <row r="351" spans="1:10" ht="16" x14ac:dyDescent="0.2">
      <c r="A351" s="63"/>
      <c r="B351" s="75"/>
      <c r="C351" s="66"/>
      <c r="D351" s="66"/>
      <c r="E351" s="79"/>
      <c r="F351" s="79"/>
      <c r="G351" s="79"/>
      <c r="H351" s="79"/>
      <c r="I351" s="79"/>
      <c r="J351" s="23"/>
    </row>
    <row r="352" spans="1:10" ht="16" x14ac:dyDescent="0.2">
      <c r="A352" s="63">
        <f>A349+1</f>
        <v>90</v>
      </c>
      <c r="B352" s="75" t="s">
        <v>323</v>
      </c>
      <c r="C352" s="66" t="s">
        <v>86</v>
      </c>
      <c r="D352" s="66" t="s">
        <v>411</v>
      </c>
      <c r="E352" s="78">
        <v>10000</v>
      </c>
      <c r="F352" s="78">
        <v>0</v>
      </c>
      <c r="G352" s="78">
        <v>3.08</v>
      </c>
      <c r="H352" s="78">
        <v>3.08</v>
      </c>
      <c r="I352" s="78">
        <f>SUM(H352:H353)</f>
        <v>3.5</v>
      </c>
      <c r="J352" s="211"/>
    </row>
    <row r="353" spans="1:10" ht="16" x14ac:dyDescent="0.2">
      <c r="A353" s="122"/>
      <c r="B353" s="123"/>
      <c r="C353" s="124"/>
      <c r="D353" s="124" t="s">
        <v>413</v>
      </c>
      <c r="E353" s="152">
        <v>10000</v>
      </c>
      <c r="F353" s="79">
        <v>0.42</v>
      </c>
      <c r="G353" s="79"/>
      <c r="H353" s="79">
        <f>F353</f>
        <v>0.42</v>
      </c>
      <c r="I353" s="79"/>
      <c r="J353" s="23"/>
    </row>
    <row r="354" spans="1:10" ht="16" x14ac:dyDescent="0.2">
      <c r="A354" s="122"/>
      <c r="B354" s="123"/>
      <c r="C354" s="124"/>
      <c r="D354" s="124"/>
      <c r="E354" s="152"/>
      <c r="F354" s="79"/>
      <c r="G354" s="79"/>
      <c r="H354" s="79"/>
      <c r="I354" s="79"/>
      <c r="J354" s="23"/>
    </row>
    <row r="355" spans="1:10" ht="16" x14ac:dyDescent="0.2">
      <c r="A355" s="122"/>
      <c r="B355" s="123"/>
      <c r="C355" s="124"/>
      <c r="D355" s="124"/>
      <c r="E355" s="152"/>
      <c r="F355" s="79"/>
      <c r="G355" s="79"/>
      <c r="H355" s="79"/>
      <c r="I355" s="79"/>
      <c r="J355" s="23"/>
    </row>
    <row r="356" spans="1:10" ht="16" x14ac:dyDescent="0.2">
      <c r="A356" s="136"/>
      <c r="B356" s="137"/>
      <c r="C356" s="134" t="s">
        <v>400</v>
      </c>
      <c r="D356" s="134"/>
      <c r="E356" s="153"/>
      <c r="F356" s="161"/>
      <c r="G356" s="132"/>
      <c r="H356" s="132"/>
      <c r="I356" s="132">
        <f>SUM(I5:I353)</f>
        <v>2493.2399999999998</v>
      </c>
      <c r="J356" s="133"/>
    </row>
    <row r="357" spans="1:10" ht="16" x14ac:dyDescent="0.2">
      <c r="A357" s="122"/>
      <c r="B357" s="123"/>
      <c r="C357" s="124"/>
      <c r="D357" s="124"/>
      <c r="E357" s="152"/>
      <c r="F357" s="79"/>
      <c r="G357" s="79"/>
      <c r="H357" s="79"/>
      <c r="I357" s="79"/>
      <c r="J357" s="23"/>
    </row>
    <row r="358" spans="1:10" ht="16" x14ac:dyDescent="0.2">
      <c r="A358" s="125" t="s">
        <v>395</v>
      </c>
      <c r="B358" s="75" t="s">
        <v>336</v>
      </c>
      <c r="C358" s="66" t="s">
        <v>337</v>
      </c>
      <c r="D358" s="66" t="s">
        <v>411</v>
      </c>
      <c r="E358" s="79">
        <v>250000</v>
      </c>
      <c r="F358" s="78">
        <v>12.72</v>
      </c>
      <c r="G358" s="78">
        <f>H358-F358</f>
        <v>0.52999999999999936</v>
      </c>
      <c r="H358" s="78">
        <v>13.25</v>
      </c>
      <c r="I358" s="78">
        <f>SUM(H358:H361)</f>
        <v>27.470000000000002</v>
      </c>
      <c r="J358" s="23"/>
    </row>
    <row r="359" spans="1:10" ht="16" x14ac:dyDescent="0.2">
      <c r="A359" s="125"/>
      <c r="B359" s="75"/>
      <c r="C359" s="66"/>
      <c r="D359" s="66" t="s">
        <v>412</v>
      </c>
      <c r="E359" s="157">
        <v>10000</v>
      </c>
      <c r="F359" s="79">
        <v>3.42</v>
      </c>
      <c r="G359" s="78"/>
      <c r="H359" s="78">
        <f>F359</f>
        <v>3.42</v>
      </c>
      <c r="I359" s="78"/>
      <c r="J359" s="23"/>
    </row>
    <row r="360" spans="1:10" ht="16" x14ac:dyDescent="0.2">
      <c r="A360" s="125"/>
      <c r="B360" s="75"/>
      <c r="C360" s="66"/>
      <c r="D360" s="66" t="s">
        <v>413</v>
      </c>
      <c r="E360" s="150">
        <v>250000</v>
      </c>
      <c r="F360" s="79">
        <v>10.45</v>
      </c>
      <c r="G360" s="78"/>
      <c r="H360" s="78">
        <f>F360</f>
        <v>10.45</v>
      </c>
      <c r="I360" s="78"/>
      <c r="J360" s="23"/>
    </row>
    <row r="361" spans="1:10" ht="16" x14ac:dyDescent="0.2">
      <c r="A361" s="125"/>
      <c r="B361" s="75"/>
      <c r="C361" s="66"/>
      <c r="D361" s="66" t="s">
        <v>414</v>
      </c>
      <c r="E361" s="150">
        <v>10000</v>
      </c>
      <c r="F361" s="79">
        <v>0.35</v>
      </c>
      <c r="G361" s="78"/>
      <c r="H361" s="78">
        <f>F361</f>
        <v>0.35</v>
      </c>
      <c r="I361" s="78"/>
      <c r="J361" s="23"/>
    </row>
    <row r="362" spans="1:10" ht="16" x14ac:dyDescent="0.2">
      <c r="A362" s="125"/>
      <c r="B362" s="75"/>
      <c r="C362" s="66"/>
      <c r="D362" s="66"/>
      <c r="E362" s="78"/>
      <c r="F362" s="78"/>
      <c r="G362" s="78"/>
      <c r="H362" s="78"/>
      <c r="I362" s="78"/>
      <c r="J362" s="23"/>
    </row>
    <row r="363" spans="1:10" ht="16" x14ac:dyDescent="0.2">
      <c r="A363" s="125" t="s">
        <v>395</v>
      </c>
      <c r="B363" s="75" t="s">
        <v>290</v>
      </c>
      <c r="C363" s="66" t="s">
        <v>202</v>
      </c>
      <c r="D363" s="66" t="s">
        <v>411</v>
      </c>
      <c r="E363" s="78">
        <v>10000</v>
      </c>
      <c r="F363" s="78">
        <v>0</v>
      </c>
      <c r="G363" s="78">
        <f>H363-F363</f>
        <v>0.66</v>
      </c>
      <c r="H363" s="78">
        <v>0.66</v>
      </c>
      <c r="I363" s="78">
        <f>SUM(H363:H363)</f>
        <v>0.66</v>
      </c>
      <c r="J363" s="23"/>
    </row>
    <row r="364" spans="1:10" ht="16" x14ac:dyDescent="0.2">
      <c r="A364" s="23"/>
      <c r="B364" s="23"/>
      <c r="C364" s="23"/>
      <c r="D364" s="66"/>
      <c r="E364" s="79"/>
      <c r="F364" s="79"/>
      <c r="G364" s="79"/>
      <c r="H364" s="79"/>
      <c r="I364" s="79"/>
      <c r="J364" s="23"/>
    </row>
    <row r="365" spans="1:10" ht="16" x14ac:dyDescent="0.2">
      <c r="A365" s="131"/>
      <c r="B365" s="137" t="s">
        <v>395</v>
      </c>
      <c r="C365" s="134" t="s">
        <v>400</v>
      </c>
      <c r="D365" s="134"/>
      <c r="E365" s="153"/>
      <c r="F365" s="135"/>
      <c r="G365" s="135"/>
      <c r="H365" s="135"/>
      <c r="I365" s="135">
        <f>SUM(I358:I363)</f>
        <v>28.130000000000003</v>
      </c>
      <c r="J365" s="133"/>
    </row>
    <row r="366" spans="1:10" ht="16" x14ac:dyDescent="0.2">
      <c r="A366" s="596"/>
      <c r="B366" s="597"/>
      <c r="C366" s="598"/>
      <c r="D366" s="143"/>
      <c r="E366" s="154"/>
      <c r="F366" s="162"/>
      <c r="G366" s="93"/>
      <c r="H366" s="93"/>
      <c r="I366" s="93"/>
      <c r="J366" s="94"/>
    </row>
    <row r="367" spans="1:10" ht="16" x14ac:dyDescent="0.2">
      <c r="A367" s="618" t="s">
        <v>439</v>
      </c>
      <c r="B367" s="619"/>
      <c r="C367" s="620"/>
      <c r="D367" s="142"/>
      <c r="E367" s="155"/>
      <c r="F367" s="95"/>
      <c r="G367" s="95"/>
      <c r="H367" s="95"/>
      <c r="I367" s="95"/>
      <c r="J367" s="94"/>
    </row>
    <row r="368" spans="1:10" ht="16" x14ac:dyDescent="0.2">
      <c r="A368" s="189"/>
      <c r="B368" s="178"/>
      <c r="C368" s="178" t="s">
        <v>490</v>
      </c>
      <c r="D368" s="142" t="s">
        <v>411</v>
      </c>
      <c r="E368" s="155"/>
      <c r="F368" s="95"/>
      <c r="G368" s="95"/>
      <c r="H368" s="95"/>
      <c r="I368" s="221">
        <v>6.16</v>
      </c>
      <c r="J368" s="94" t="s">
        <v>488</v>
      </c>
    </row>
    <row r="369" spans="1:10" ht="16" x14ac:dyDescent="0.2">
      <c r="A369" s="189"/>
      <c r="B369" s="178"/>
      <c r="C369" s="178"/>
      <c r="D369" s="142"/>
      <c r="E369" s="155"/>
      <c r="F369" s="95"/>
      <c r="G369" s="95"/>
      <c r="H369" s="95"/>
      <c r="I369" s="221"/>
      <c r="J369" s="94"/>
    </row>
    <row r="370" spans="1:10" ht="16" x14ac:dyDescent="0.2">
      <c r="A370" s="189"/>
      <c r="B370" s="178"/>
      <c r="C370" s="178"/>
      <c r="D370" s="142"/>
      <c r="E370" s="198"/>
      <c r="F370" s="95"/>
      <c r="G370" s="95"/>
      <c r="H370" s="95"/>
      <c r="I370" s="155"/>
      <c r="J370" s="94"/>
    </row>
    <row r="371" spans="1:10" ht="16" x14ac:dyDescent="0.2">
      <c r="A371" s="189"/>
      <c r="B371" s="178"/>
      <c r="C371" s="178"/>
      <c r="D371" s="142"/>
      <c r="E371" s="199"/>
      <c r="F371" s="95"/>
      <c r="G371" s="95"/>
      <c r="H371" s="95"/>
      <c r="I371" s="155"/>
      <c r="J371" s="94"/>
    </row>
    <row r="372" spans="1:10" ht="16" x14ac:dyDescent="0.2">
      <c r="A372" s="596" t="s">
        <v>52</v>
      </c>
      <c r="B372" s="597"/>
      <c r="C372" s="598"/>
      <c r="D372" s="143"/>
      <c r="E372" s="154"/>
      <c r="F372" s="163"/>
      <c r="G372" s="103"/>
      <c r="H372" s="103"/>
      <c r="I372" s="103">
        <f>I356+I365+SUM(I368:I369)</f>
        <v>2527.5299999999997</v>
      </c>
      <c r="J372" s="94"/>
    </row>
    <row r="373" spans="1:10" s="182" customFormat="1" ht="23" x14ac:dyDescent="0.25">
      <c r="C373" s="183" t="s">
        <v>388</v>
      </c>
      <c r="D373" s="183"/>
      <c r="E373" s="184"/>
      <c r="F373" s="185" t="s">
        <v>430</v>
      </c>
      <c r="G373" s="186"/>
      <c r="H373" s="186"/>
      <c r="I373" s="187">
        <v>44266</v>
      </c>
      <c r="J373" s="188"/>
    </row>
  </sheetData>
  <autoFilter ref="C4:J353" xr:uid="{1B35777D-86B3-9A48-BA2D-325C1FB8F52E}">
    <sortState xmlns:xlrd2="http://schemas.microsoft.com/office/spreadsheetml/2017/richdata2" ref="C5:J352">
      <sortCondition ref="C4:C352"/>
    </sortState>
  </autoFilter>
  <mergeCells count="4">
    <mergeCell ref="A2:C2"/>
    <mergeCell ref="A366:C366"/>
    <mergeCell ref="A367:C367"/>
    <mergeCell ref="A372:C372"/>
  </mergeCells>
  <conditionalFormatting sqref="A63 B1:B63 B65:B181 B189:B355 B357:B363 B365:B1048576">
    <cfRule type="duplicateValues" dxfId="165" priority="9"/>
  </conditionalFormatting>
  <conditionalFormatting sqref="A63 B1:B63 B65:B363 B365:B1048576">
    <cfRule type="duplicateValues" dxfId="164" priority="5"/>
  </conditionalFormatting>
  <conditionalFormatting sqref="A63 B1:C63 B65:C181 B189:C355 B357:C363 B365:C1048576 C64">
    <cfRule type="duplicateValues" dxfId="163" priority="13"/>
  </conditionalFormatting>
  <conditionalFormatting sqref="B182:B188">
    <cfRule type="duplicateValues" dxfId="162" priority="7"/>
  </conditionalFormatting>
  <conditionalFormatting sqref="B182:C188">
    <cfRule type="duplicateValues" dxfId="161" priority="12"/>
  </conditionalFormatting>
  <conditionalFormatting sqref="C108:C116">
    <cfRule type="duplicateValues" dxfId="160" priority="10"/>
  </conditionalFormatting>
  <conditionalFormatting sqref="C152:C154">
    <cfRule type="duplicateValues" dxfId="159" priority="11"/>
  </conditionalFormatting>
  <conditionalFormatting sqref="F359:F361">
    <cfRule type="duplicateValues" dxfId="158" priority="4"/>
  </conditionalFormatting>
  <conditionalFormatting sqref="J5:J100 J102:J110 J112:J119 J121:J129 J131:J132 J134:J138 J140:J177 J179 J181:J188 J190:J202 J204:J205 J207:J238 J240:J287 J289:J306 J308:J318 J320:J351 J353:J355 J357:J365">
    <cfRule type="notContainsBlanks" dxfId="157" priority="6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713D-562E-7B4C-A5A2-FF395F7C0245}">
  <sheetPr>
    <pageSetUpPr fitToPage="1"/>
  </sheetPr>
  <dimension ref="A1:O373"/>
  <sheetViews>
    <sheetView zoomScaleNormal="100" workbookViewId="0">
      <pane xSplit="3" ySplit="4" topLeftCell="D341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3.832031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 t="s">
        <v>487</v>
      </c>
      <c r="H2" s="77" t="s">
        <v>459</v>
      </c>
      <c r="I2" s="77">
        <v>44256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38.170000000000009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8">
        <v>220000</v>
      </c>
      <c r="F12" s="78">
        <v>9.1999999999999993</v>
      </c>
      <c r="G12" s="78"/>
      <c r="H12" s="78">
        <f>F12</f>
        <v>9.1999999999999993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 t="e">
        <f>#REF!+1</f>
        <v>#REF!</v>
      </c>
      <c r="B15" s="75" t="s">
        <v>246</v>
      </c>
      <c r="C15" s="66" t="s">
        <v>68</v>
      </c>
      <c r="D15" s="66" t="s">
        <v>411</v>
      </c>
      <c r="E15" s="79">
        <v>100000</v>
      </c>
      <c r="F15" s="78">
        <v>27.72</v>
      </c>
      <c r="G15" s="78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40000</v>
      </c>
      <c r="F16" s="78">
        <v>1.67</v>
      </c>
      <c r="G16" s="78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v>5</v>
      </c>
      <c r="B18" s="75" t="s">
        <v>247</v>
      </c>
      <c r="C18" s="66" t="s">
        <v>89</v>
      </c>
      <c r="D18" s="66" t="s">
        <v>411</v>
      </c>
      <c r="E18" s="79">
        <v>10000</v>
      </c>
      <c r="F18" s="78">
        <v>0</v>
      </c>
      <c r="G18" s="78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78"/>
      <c r="G19" s="78"/>
      <c r="H19" s="78"/>
      <c r="I19" s="78"/>
      <c r="J19" s="23"/>
    </row>
    <row r="20" spans="1:10" ht="16" x14ac:dyDescent="0.2">
      <c r="A20" s="63">
        <v>6</v>
      </c>
      <c r="B20" s="75" t="s">
        <v>248</v>
      </c>
      <c r="C20" s="66" t="s">
        <v>138</v>
      </c>
      <c r="D20" s="66" t="s">
        <v>411</v>
      </c>
      <c r="E20" s="79">
        <v>10000</v>
      </c>
      <c r="F20" s="78">
        <v>0</v>
      </c>
      <c r="G20" s="78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78"/>
      <c r="G21" s="78"/>
      <c r="H21" s="78"/>
      <c r="I21" s="78"/>
      <c r="J21" s="23"/>
    </row>
    <row r="22" spans="1:10" ht="16" x14ac:dyDescent="0.2">
      <c r="A22" s="63">
        <v>7</v>
      </c>
      <c r="B22" s="75" t="s">
        <v>249</v>
      </c>
      <c r="C22" s="66" t="s">
        <v>139</v>
      </c>
      <c r="D22" s="66" t="s">
        <v>411</v>
      </c>
      <c r="E22" s="78">
        <v>100000</v>
      </c>
      <c r="F22" s="78">
        <f>H22-G22</f>
        <v>18.090000000000003</v>
      </c>
      <c r="G22" s="78">
        <v>2.0099999999999998</v>
      </c>
      <c r="H22" s="78">
        <v>20.100000000000001</v>
      </c>
      <c r="I22" s="78">
        <f>SUM(H22:H27)</f>
        <v>66.3</v>
      </c>
      <c r="J22" s="23"/>
    </row>
    <row r="23" spans="1:10" ht="16" x14ac:dyDescent="0.2">
      <c r="A23" s="63"/>
      <c r="B23" s="75"/>
      <c r="C23" s="66"/>
      <c r="D23" s="66" t="s">
        <v>417</v>
      </c>
      <c r="E23" s="78">
        <v>50000</v>
      </c>
      <c r="F23" s="78">
        <v>33.85</v>
      </c>
      <c r="G23" s="78"/>
      <c r="H23" s="78">
        <f>F23</f>
        <v>33.85</v>
      </c>
      <c r="I23" s="78"/>
      <c r="J23" s="23"/>
    </row>
    <row r="24" spans="1:10" ht="16" x14ac:dyDescent="0.2">
      <c r="A24" s="63"/>
      <c r="B24" s="75"/>
      <c r="C24" s="66"/>
      <c r="D24" s="66" t="s">
        <v>412</v>
      </c>
      <c r="E24" s="79">
        <v>10000</v>
      </c>
      <c r="F24" s="78">
        <v>3.42</v>
      </c>
      <c r="G24" s="78"/>
      <c r="H24" s="78">
        <f>F24</f>
        <v>3.42</v>
      </c>
      <c r="I24" s="78"/>
      <c r="J24" s="23"/>
    </row>
    <row r="25" spans="1:10" ht="16" x14ac:dyDescent="0.2">
      <c r="A25" s="63"/>
      <c r="B25" s="75"/>
      <c r="C25" s="66"/>
      <c r="D25" s="66" t="s">
        <v>413</v>
      </c>
      <c r="E25" s="79">
        <v>100000</v>
      </c>
      <c r="F25" s="78">
        <v>4.18</v>
      </c>
      <c r="G25" s="78"/>
      <c r="H25" s="78">
        <f>F25</f>
        <v>4.18</v>
      </c>
      <c r="I25" s="78"/>
      <c r="J25" s="23"/>
    </row>
    <row r="26" spans="1:10" ht="16" x14ac:dyDescent="0.2">
      <c r="A26" s="63"/>
      <c r="B26" s="75"/>
      <c r="C26" s="66"/>
      <c r="D26" s="66" t="s">
        <v>418</v>
      </c>
      <c r="E26" s="78">
        <v>100000</v>
      </c>
      <c r="F26" s="78">
        <v>4.4000000000000004</v>
      </c>
      <c r="G26" s="78"/>
      <c r="H26" s="78">
        <f>F26</f>
        <v>4.4000000000000004</v>
      </c>
      <c r="I26" s="78"/>
      <c r="J26" s="23"/>
    </row>
    <row r="27" spans="1:10" ht="16" x14ac:dyDescent="0.2">
      <c r="A27" s="63"/>
      <c r="B27" s="75"/>
      <c r="C27" s="66"/>
      <c r="D27" s="66" t="s">
        <v>414</v>
      </c>
      <c r="E27" s="79">
        <v>10000</v>
      </c>
      <c r="F27" s="78">
        <v>0.35</v>
      </c>
      <c r="G27" s="78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>
        <v>8</v>
      </c>
      <c r="B29" s="75" t="s">
        <v>250</v>
      </c>
      <c r="C29" s="66" t="s">
        <v>217</v>
      </c>
      <c r="D29" s="66" t="s">
        <v>411</v>
      </c>
      <c r="E29" s="78">
        <v>240000</v>
      </c>
      <c r="F29" s="78">
        <f>H29-G29</f>
        <v>20.93</v>
      </c>
      <c r="G29" s="78">
        <v>0.91</v>
      </c>
      <c r="H29" s="78">
        <v>21.84</v>
      </c>
      <c r="I29" s="78">
        <f>SUM(H29:H30)</f>
        <v>22.26</v>
      </c>
      <c r="J29" s="23"/>
    </row>
    <row r="30" spans="1:10" ht="16" x14ac:dyDescent="0.2">
      <c r="A30" s="63"/>
      <c r="B30" s="75"/>
      <c r="C30" s="66"/>
      <c r="D30" s="66" t="s">
        <v>413</v>
      </c>
      <c r="E30" s="78">
        <v>10000</v>
      </c>
      <c r="F30" s="78">
        <v>0.42</v>
      </c>
      <c r="G30" s="78"/>
      <c r="H30" s="78">
        <f>F30</f>
        <v>0.42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9</v>
      </c>
      <c r="B32" s="75" t="s">
        <v>253</v>
      </c>
      <c r="C32" s="66" t="s">
        <v>97</v>
      </c>
      <c r="D32" s="66" t="s">
        <v>411</v>
      </c>
      <c r="E32" s="78">
        <v>10000</v>
      </c>
      <c r="F32" s="78">
        <v>0</v>
      </c>
      <c r="G32" s="78">
        <f>H32-F32</f>
        <v>2.0099999999999998</v>
      </c>
      <c r="H32" s="78">
        <v>2.0099999999999998</v>
      </c>
      <c r="I32" s="78">
        <f>H32</f>
        <v>2.0099999999999998</v>
      </c>
      <c r="J32" s="23"/>
    </row>
    <row r="33" spans="1:10" ht="16" x14ac:dyDescent="0.2">
      <c r="A33" s="63"/>
      <c r="B33" s="75"/>
      <c r="C33" s="66"/>
      <c r="D33" s="66"/>
      <c r="E33" s="78"/>
      <c r="F33" s="78"/>
      <c r="G33" s="78"/>
      <c r="H33" s="78"/>
      <c r="I33" s="78"/>
      <c r="J33" s="23"/>
    </row>
    <row r="34" spans="1:10" ht="16" x14ac:dyDescent="0.2">
      <c r="A34" s="63">
        <v>10</v>
      </c>
      <c r="B34" s="75" t="s">
        <v>254</v>
      </c>
      <c r="C34" s="66" t="s">
        <v>178</v>
      </c>
      <c r="D34" s="66" t="s">
        <v>411</v>
      </c>
      <c r="E34" s="79">
        <v>50000</v>
      </c>
      <c r="F34" s="78">
        <v>20.079999999999998</v>
      </c>
      <c r="G34" s="78">
        <f>H34-F34</f>
        <v>5.0200000000000031</v>
      </c>
      <c r="H34" s="78">
        <v>25.1</v>
      </c>
      <c r="I34" s="78">
        <f>SUM(H34:H39)</f>
        <v>72.37</v>
      </c>
      <c r="J34" s="23"/>
    </row>
    <row r="35" spans="1:10" ht="16" x14ac:dyDescent="0.2">
      <c r="A35" s="63"/>
      <c r="B35" s="75"/>
      <c r="C35" s="66"/>
      <c r="D35" s="66" t="s">
        <v>417</v>
      </c>
      <c r="E35" s="79">
        <v>50000</v>
      </c>
      <c r="F35" s="78">
        <v>22.05</v>
      </c>
      <c r="G35" s="78"/>
      <c r="H35" s="78">
        <f>F35</f>
        <v>22.05</v>
      </c>
      <c r="I35" s="78"/>
      <c r="J35" s="23"/>
    </row>
    <row r="36" spans="1:10" ht="16" x14ac:dyDescent="0.2">
      <c r="A36" s="63"/>
      <c r="B36" s="75"/>
      <c r="C36" s="66"/>
      <c r="D36" s="66" t="s">
        <v>412</v>
      </c>
      <c r="E36" s="79">
        <v>10000</v>
      </c>
      <c r="F36" s="78">
        <v>3.42</v>
      </c>
      <c r="G36" s="78"/>
      <c r="H36" s="78">
        <f>F36</f>
        <v>3.42</v>
      </c>
      <c r="I36" s="78"/>
      <c r="J36" s="23"/>
    </row>
    <row r="37" spans="1:10" ht="16" x14ac:dyDescent="0.2">
      <c r="A37" s="63"/>
      <c r="B37" s="75"/>
      <c r="C37" s="66"/>
      <c r="D37" s="66" t="s">
        <v>413</v>
      </c>
      <c r="E37" s="79">
        <v>250000</v>
      </c>
      <c r="F37" s="78">
        <v>10.45</v>
      </c>
      <c r="G37" s="78"/>
      <c r="H37" s="78">
        <f>F37</f>
        <v>10.45</v>
      </c>
      <c r="I37" s="78"/>
      <c r="J37" s="23"/>
    </row>
    <row r="38" spans="1:10" ht="16" x14ac:dyDescent="0.2">
      <c r="A38" s="63"/>
      <c r="B38" s="75"/>
      <c r="C38" s="66"/>
      <c r="D38" s="66" t="s">
        <v>418</v>
      </c>
      <c r="E38" s="78">
        <v>250000</v>
      </c>
      <c r="F38" s="78">
        <v>11</v>
      </c>
      <c r="G38" s="78"/>
      <c r="H38" s="78">
        <f>F38</f>
        <v>11</v>
      </c>
      <c r="I38" s="78"/>
      <c r="J38" s="23"/>
    </row>
    <row r="39" spans="1:10" ht="16" x14ac:dyDescent="0.2">
      <c r="A39" s="63"/>
      <c r="B39" s="75"/>
      <c r="C39" s="66"/>
      <c r="D39" s="66" t="s">
        <v>414</v>
      </c>
      <c r="E39" s="79">
        <v>10000</v>
      </c>
      <c r="F39" s="78">
        <v>0.35</v>
      </c>
      <c r="G39" s="78"/>
      <c r="H39" s="78">
        <f>F39</f>
        <v>0.35</v>
      </c>
      <c r="I39" s="78"/>
      <c r="J39" s="23"/>
    </row>
    <row r="40" spans="1:10" ht="16" x14ac:dyDescent="0.2">
      <c r="A40" s="63"/>
      <c r="B40" s="75"/>
      <c r="C40" s="66"/>
      <c r="D40" s="66"/>
      <c r="E40" s="79"/>
      <c r="F40" s="78"/>
      <c r="G40" s="78"/>
      <c r="H40" s="78"/>
      <c r="I40" s="78"/>
      <c r="J40" s="23"/>
    </row>
    <row r="41" spans="1:10" ht="16" x14ac:dyDescent="0.2">
      <c r="A41" s="63">
        <f>A34+1</f>
        <v>11</v>
      </c>
      <c r="B41" s="75" t="s">
        <v>324</v>
      </c>
      <c r="C41" s="66" t="s">
        <v>325</v>
      </c>
      <c r="D41" s="66" t="s">
        <v>411</v>
      </c>
      <c r="E41" s="201">
        <v>500000</v>
      </c>
      <c r="F41" s="78">
        <f>H41-G41</f>
        <v>44.59</v>
      </c>
      <c r="G41" s="78">
        <v>0.91</v>
      </c>
      <c r="H41" s="78">
        <v>45.5</v>
      </c>
      <c r="I41" s="78">
        <f>SUM(H41:H42)</f>
        <v>66.400000000000006</v>
      </c>
      <c r="J41" s="200"/>
    </row>
    <row r="42" spans="1:10" ht="16" x14ac:dyDescent="0.2">
      <c r="A42" s="63"/>
      <c r="B42" s="75"/>
      <c r="C42" s="66"/>
      <c r="D42" s="66" t="s">
        <v>413</v>
      </c>
      <c r="E42" s="78">
        <v>500000</v>
      </c>
      <c r="F42" s="78">
        <v>20.9</v>
      </c>
      <c r="G42" s="78"/>
      <c r="H42" s="78">
        <f>F42</f>
        <v>20.9</v>
      </c>
      <c r="I42" s="78"/>
      <c r="J42" s="23"/>
    </row>
    <row r="43" spans="1:10" ht="16" x14ac:dyDescent="0.2">
      <c r="A43" s="63"/>
      <c r="B43" s="75"/>
      <c r="C43" s="66"/>
      <c r="D43" s="66"/>
      <c r="E43" s="78"/>
      <c r="F43" s="78"/>
      <c r="G43" s="78"/>
      <c r="H43" s="78"/>
      <c r="I43" s="78"/>
      <c r="J43" s="23"/>
    </row>
    <row r="44" spans="1:10" ht="16" x14ac:dyDescent="0.2">
      <c r="A44" s="63">
        <f>A41+1</f>
        <v>12</v>
      </c>
      <c r="B44" s="75" t="s">
        <v>255</v>
      </c>
      <c r="C44" s="66" t="s">
        <v>79</v>
      </c>
      <c r="D44" s="66" t="s">
        <v>411</v>
      </c>
      <c r="E44" s="78">
        <v>50000</v>
      </c>
      <c r="F44" s="78">
        <f>H44-G44</f>
        <v>2.6399999999999997</v>
      </c>
      <c r="G44" s="78">
        <v>0.66</v>
      </c>
      <c r="H44" s="78">
        <v>3.3</v>
      </c>
      <c r="I44" s="78">
        <f>SUM(H44:H49)</f>
        <v>21.950000000000003</v>
      </c>
      <c r="J44" s="23"/>
    </row>
    <row r="45" spans="1:10" ht="16" x14ac:dyDescent="0.2">
      <c r="A45" s="63"/>
      <c r="B45" s="75"/>
      <c r="C45" s="66"/>
      <c r="D45" s="66" t="s">
        <v>417</v>
      </c>
      <c r="E45" s="78">
        <v>50000</v>
      </c>
      <c r="F45" s="78">
        <v>6.3</v>
      </c>
      <c r="G45" s="78"/>
      <c r="H45" s="78">
        <f>F45</f>
        <v>6.3</v>
      </c>
      <c r="I45" s="78"/>
      <c r="J45" s="23"/>
    </row>
    <row r="46" spans="1:10" ht="16" x14ac:dyDescent="0.2">
      <c r="A46" s="63"/>
      <c r="B46" s="75"/>
      <c r="C46" s="66"/>
      <c r="D46" s="66" t="s">
        <v>412</v>
      </c>
      <c r="E46" s="78">
        <v>10000</v>
      </c>
      <c r="F46" s="78">
        <v>3.42</v>
      </c>
      <c r="G46" s="78"/>
      <c r="H46" s="78">
        <f>F46</f>
        <v>3.42</v>
      </c>
      <c r="I46" s="78"/>
      <c r="J46" s="23"/>
    </row>
    <row r="47" spans="1:10" ht="16" x14ac:dyDescent="0.2">
      <c r="A47" s="63"/>
      <c r="B47" s="75"/>
      <c r="C47" s="66"/>
      <c r="D47" s="66" t="s">
        <v>413</v>
      </c>
      <c r="E47" s="78">
        <v>50000</v>
      </c>
      <c r="F47" s="78">
        <v>4.18</v>
      </c>
      <c r="G47" s="78"/>
      <c r="H47" s="78">
        <f>F47</f>
        <v>4.18</v>
      </c>
      <c r="I47" s="78"/>
      <c r="J47" s="23"/>
    </row>
    <row r="48" spans="1:10" ht="16" x14ac:dyDescent="0.2">
      <c r="A48" s="63"/>
      <c r="B48" s="75"/>
      <c r="C48" s="66"/>
      <c r="D48" s="66" t="s">
        <v>418</v>
      </c>
      <c r="E48" s="78">
        <v>50000</v>
      </c>
      <c r="F48" s="78">
        <v>4.4000000000000004</v>
      </c>
      <c r="G48" s="78"/>
      <c r="H48" s="78">
        <f>F48</f>
        <v>4.4000000000000004</v>
      </c>
      <c r="I48" s="78"/>
      <c r="J48" s="23"/>
    </row>
    <row r="49" spans="1:10" ht="16" x14ac:dyDescent="0.2">
      <c r="A49" s="63"/>
      <c r="B49" s="75"/>
      <c r="C49" s="66"/>
      <c r="D49" s="66" t="s">
        <v>414</v>
      </c>
      <c r="E49" s="79">
        <v>10000</v>
      </c>
      <c r="F49" s="78">
        <v>0.35</v>
      </c>
      <c r="G49" s="78"/>
      <c r="H49" s="78">
        <f>F49</f>
        <v>0.35</v>
      </c>
      <c r="I49" s="78"/>
      <c r="J49" s="23"/>
    </row>
    <row r="50" spans="1:10" ht="16" x14ac:dyDescent="0.2">
      <c r="A50" s="63"/>
      <c r="B50" s="75"/>
      <c r="C50" s="66"/>
      <c r="D50" s="66"/>
      <c r="E50" s="79"/>
      <c r="F50" s="78"/>
      <c r="G50" s="78"/>
      <c r="H50" s="78"/>
      <c r="I50" s="78"/>
      <c r="J50" s="23"/>
    </row>
    <row r="51" spans="1:10" ht="16" x14ac:dyDescent="0.2">
      <c r="A51" s="63">
        <f>A44+1</f>
        <v>13</v>
      </c>
      <c r="B51" s="75" t="s">
        <v>256</v>
      </c>
      <c r="C51" s="66" t="s">
        <v>80</v>
      </c>
      <c r="D51" s="66" t="s">
        <v>411</v>
      </c>
      <c r="E51" s="79">
        <v>10000</v>
      </c>
      <c r="F51" s="78">
        <v>0</v>
      </c>
      <c r="G51" s="78">
        <f>H51-F51</f>
        <v>0.66</v>
      </c>
      <c r="H51" s="78">
        <v>0.66</v>
      </c>
      <c r="I51" s="78">
        <f>SUM(H51:H52)</f>
        <v>10.27</v>
      </c>
      <c r="J51" s="23"/>
    </row>
    <row r="52" spans="1:10" ht="16" x14ac:dyDescent="0.2">
      <c r="A52" s="63"/>
      <c r="B52" s="75"/>
      <c r="C52" s="66"/>
      <c r="D52" s="66" t="s">
        <v>413</v>
      </c>
      <c r="E52" s="79">
        <v>230000</v>
      </c>
      <c r="F52" s="78">
        <v>9.61</v>
      </c>
      <c r="G52" s="78"/>
      <c r="H52" s="78">
        <f>F52</f>
        <v>9.61</v>
      </c>
      <c r="I52" s="78"/>
      <c r="J52" s="23"/>
    </row>
    <row r="53" spans="1:10" ht="16" x14ac:dyDescent="0.2">
      <c r="A53" s="63"/>
      <c r="B53" s="75"/>
      <c r="C53" s="167"/>
      <c r="D53" s="66"/>
      <c r="E53" s="79"/>
      <c r="F53" s="78"/>
      <c r="G53" s="78"/>
      <c r="H53" s="78"/>
      <c r="I53" s="78"/>
      <c r="J53" s="23"/>
    </row>
    <row r="54" spans="1:10" ht="16" x14ac:dyDescent="0.2">
      <c r="A54" s="63">
        <v>15</v>
      </c>
      <c r="B54" s="75" t="s">
        <v>258</v>
      </c>
      <c r="C54" s="66" t="s">
        <v>64</v>
      </c>
      <c r="D54" s="66" t="s">
        <v>411</v>
      </c>
      <c r="E54" s="79">
        <v>100000</v>
      </c>
      <c r="F54" s="78">
        <v>18.09</v>
      </c>
      <c r="G54" s="78">
        <f>H54-F54</f>
        <v>2.0100000000000016</v>
      </c>
      <c r="H54" s="78">
        <v>20.100000000000001</v>
      </c>
      <c r="I54" s="78">
        <f>SUM(H54:H58)</f>
        <v>32.450000000000003</v>
      </c>
      <c r="J54" s="23"/>
    </row>
    <row r="55" spans="1:10" ht="16" x14ac:dyDescent="0.2">
      <c r="A55" s="63"/>
      <c r="B55" s="75"/>
      <c r="C55" s="66"/>
      <c r="D55" s="66" t="s">
        <v>412</v>
      </c>
      <c r="E55" s="79">
        <v>10000</v>
      </c>
      <c r="F55" s="78">
        <v>3.42</v>
      </c>
      <c r="G55" s="78"/>
      <c r="H55" s="78">
        <f>F55</f>
        <v>3.42</v>
      </c>
      <c r="I55" s="78"/>
      <c r="J55" s="23"/>
    </row>
    <row r="56" spans="1:10" ht="16" x14ac:dyDescent="0.2">
      <c r="A56" s="63"/>
      <c r="B56" s="75"/>
      <c r="C56" s="66"/>
      <c r="D56" s="66" t="s">
        <v>413</v>
      </c>
      <c r="E56" s="79">
        <v>100000</v>
      </c>
      <c r="F56" s="78">
        <v>4.18</v>
      </c>
      <c r="G56" s="78"/>
      <c r="H56" s="78">
        <f>F56</f>
        <v>4.18</v>
      </c>
      <c r="I56" s="78"/>
      <c r="J56" s="23"/>
    </row>
    <row r="57" spans="1:10" ht="16" x14ac:dyDescent="0.2">
      <c r="A57" s="63"/>
      <c r="B57" s="75"/>
      <c r="C57" s="66"/>
      <c r="D57" s="66" t="s">
        <v>418</v>
      </c>
      <c r="E57" s="78">
        <v>100000</v>
      </c>
      <c r="F57" s="78">
        <v>4.4000000000000004</v>
      </c>
      <c r="G57" s="78"/>
      <c r="H57" s="78">
        <f>F57</f>
        <v>4.4000000000000004</v>
      </c>
      <c r="I57" s="78"/>
      <c r="J57" s="23"/>
    </row>
    <row r="58" spans="1:10" ht="16" x14ac:dyDescent="0.2">
      <c r="A58" s="63"/>
      <c r="B58" s="75"/>
      <c r="C58" s="66"/>
      <c r="D58" s="66" t="s">
        <v>414</v>
      </c>
      <c r="E58" s="79">
        <v>10000</v>
      </c>
      <c r="F58" s="78">
        <v>0.35</v>
      </c>
      <c r="G58" s="78"/>
      <c r="H58" s="78">
        <f>F58</f>
        <v>0.35</v>
      </c>
      <c r="I58" s="78"/>
      <c r="J58" s="23"/>
    </row>
    <row r="59" spans="1:10" ht="16" x14ac:dyDescent="0.2">
      <c r="A59" s="63"/>
      <c r="B59" s="75"/>
      <c r="C59" s="66"/>
      <c r="D59" s="66"/>
      <c r="E59" s="79"/>
      <c r="F59" s="78"/>
      <c r="G59" s="78"/>
      <c r="H59" s="78"/>
      <c r="I59" s="78"/>
      <c r="J59" s="23"/>
    </row>
    <row r="60" spans="1:10" ht="16" x14ac:dyDescent="0.2">
      <c r="A60" s="63">
        <f>A54+1</f>
        <v>16</v>
      </c>
      <c r="B60" s="75" t="s">
        <v>259</v>
      </c>
      <c r="C60" s="66" t="s">
        <v>218</v>
      </c>
      <c r="D60" s="66" t="s">
        <v>411</v>
      </c>
      <c r="E60" s="79">
        <v>10000</v>
      </c>
      <c r="F60" s="78">
        <v>0</v>
      </c>
      <c r="G60" s="78">
        <f>H60-F60</f>
        <v>3.08</v>
      </c>
      <c r="H60" s="78">
        <v>3.08</v>
      </c>
      <c r="I60" s="78">
        <f>H60</f>
        <v>3.08</v>
      </c>
      <c r="J60" s="23"/>
    </row>
    <row r="61" spans="1:10" ht="16" x14ac:dyDescent="0.2">
      <c r="A61" s="63"/>
      <c r="B61" s="75"/>
      <c r="C61" s="66"/>
      <c r="D61" s="66"/>
      <c r="E61" s="79"/>
      <c r="F61" s="78"/>
      <c r="G61" s="78"/>
      <c r="H61" s="78"/>
      <c r="I61" s="78"/>
      <c r="J61" s="23"/>
    </row>
    <row r="62" spans="1:10" ht="16" x14ac:dyDescent="0.2">
      <c r="A62" s="63">
        <v>17</v>
      </c>
      <c r="B62" s="75" t="s">
        <v>422</v>
      </c>
      <c r="C62" s="66" t="s">
        <v>420</v>
      </c>
      <c r="D62" s="66" t="s">
        <v>411</v>
      </c>
      <c r="E62" s="79">
        <v>10000</v>
      </c>
      <c r="F62" s="78">
        <v>0</v>
      </c>
      <c r="G62" s="78">
        <f>H62-F62</f>
        <v>3.08</v>
      </c>
      <c r="H62" s="78">
        <v>3.08</v>
      </c>
      <c r="I62" s="78">
        <f>SUM(H62:H63)</f>
        <v>5.17</v>
      </c>
      <c r="J62" s="23"/>
    </row>
    <row r="63" spans="1:10" ht="16" x14ac:dyDescent="0.2">
      <c r="A63" s="75"/>
      <c r="B63" s="75"/>
      <c r="C63" s="66"/>
      <c r="D63" s="66" t="s">
        <v>413</v>
      </c>
      <c r="E63" s="79">
        <v>50000</v>
      </c>
      <c r="F63" s="78">
        <v>2.09</v>
      </c>
      <c r="G63" s="78"/>
      <c r="H63" s="78">
        <f>F63</f>
        <v>2.09</v>
      </c>
      <c r="I63" s="78"/>
      <c r="J63" s="23"/>
    </row>
    <row r="64" spans="1:10" ht="16" x14ac:dyDescent="0.2">
      <c r="A64" s="63"/>
      <c r="C64" s="66"/>
      <c r="D64" s="66"/>
      <c r="E64" s="79"/>
      <c r="F64" s="78"/>
      <c r="G64" s="78"/>
      <c r="H64" s="78"/>
      <c r="I64" s="78"/>
      <c r="J64" s="23"/>
    </row>
    <row r="65" spans="1:10" ht="16" x14ac:dyDescent="0.2">
      <c r="A65" s="63">
        <v>19</v>
      </c>
      <c r="B65" s="75" t="s">
        <v>423</v>
      </c>
      <c r="C65" s="66" t="s">
        <v>421</v>
      </c>
      <c r="D65" s="66" t="s">
        <v>411</v>
      </c>
      <c r="E65" s="79">
        <v>100000</v>
      </c>
      <c r="F65" s="78">
        <v>4.7699999999999996</v>
      </c>
      <c r="G65" s="78">
        <f>H65-F65</f>
        <v>0.53000000000000025</v>
      </c>
      <c r="H65" s="78">
        <v>5.3</v>
      </c>
      <c r="I65" s="78">
        <f>SUM(H65:H66)</f>
        <v>9.48</v>
      </c>
      <c r="J65" s="23"/>
    </row>
    <row r="66" spans="1:10" ht="16" x14ac:dyDescent="0.2">
      <c r="A66" s="63"/>
      <c r="B66" s="75"/>
      <c r="C66" s="66"/>
      <c r="D66" s="66" t="s">
        <v>413</v>
      </c>
      <c r="E66" s="79">
        <v>100000</v>
      </c>
      <c r="F66" s="78">
        <v>4.18</v>
      </c>
      <c r="G66" s="78"/>
      <c r="H66" s="78">
        <f>F66</f>
        <v>4.18</v>
      </c>
      <c r="I66" s="78"/>
      <c r="J66" s="23"/>
    </row>
    <row r="67" spans="1:10" ht="16" x14ac:dyDescent="0.2">
      <c r="A67" s="63"/>
      <c r="B67" s="75"/>
      <c r="C67" s="66"/>
      <c r="D67" s="66"/>
      <c r="E67" s="79"/>
      <c r="F67" s="78"/>
      <c r="G67" s="78"/>
      <c r="H67" s="78"/>
      <c r="I67" s="78"/>
      <c r="J67" s="23"/>
    </row>
    <row r="68" spans="1:10" ht="16" x14ac:dyDescent="0.2">
      <c r="A68" s="63">
        <v>20</v>
      </c>
      <c r="B68" s="75" t="s">
        <v>396</v>
      </c>
      <c r="C68" s="66" t="s">
        <v>397</v>
      </c>
      <c r="D68" s="66" t="s">
        <v>411</v>
      </c>
      <c r="E68" s="78">
        <v>10000</v>
      </c>
      <c r="F68" s="78">
        <v>0</v>
      </c>
      <c r="G68" s="78">
        <f>H68-F68</f>
        <v>3.08</v>
      </c>
      <c r="H68" s="78">
        <v>3.08</v>
      </c>
      <c r="I68" s="78">
        <f>SUM(H68:H70)</f>
        <v>7.6099999999999994</v>
      </c>
      <c r="J68" s="23"/>
    </row>
    <row r="69" spans="1:10" ht="16" x14ac:dyDescent="0.2">
      <c r="A69" s="63"/>
      <c r="B69" s="75"/>
      <c r="C69" s="66"/>
      <c r="D69" s="66" t="s">
        <v>413</v>
      </c>
      <c r="E69" s="78">
        <v>100000</v>
      </c>
      <c r="F69" s="78">
        <v>4.18</v>
      </c>
      <c r="G69" s="78"/>
      <c r="H69" s="78">
        <f>F69</f>
        <v>4.18</v>
      </c>
      <c r="I69" s="78"/>
      <c r="J69" s="23"/>
    </row>
    <row r="70" spans="1:10" ht="16" x14ac:dyDescent="0.2">
      <c r="A70" s="63"/>
      <c r="B70" s="75"/>
      <c r="C70" s="66"/>
      <c r="D70" s="66" t="s">
        <v>414</v>
      </c>
      <c r="E70" s="78">
        <v>10000</v>
      </c>
      <c r="F70" s="78">
        <v>0.35</v>
      </c>
      <c r="G70" s="78"/>
      <c r="H70" s="78">
        <f>F70</f>
        <v>0.35</v>
      </c>
      <c r="I70" s="78"/>
      <c r="J70" s="23"/>
    </row>
    <row r="71" spans="1:10" ht="16" x14ac:dyDescent="0.2">
      <c r="A71" s="63"/>
      <c r="B71" s="75"/>
      <c r="C71" s="66"/>
      <c r="D71" s="66"/>
      <c r="E71" s="78"/>
      <c r="F71" s="78"/>
      <c r="G71" s="78"/>
      <c r="H71" s="78"/>
      <c r="I71" s="78"/>
      <c r="J71" s="23"/>
    </row>
    <row r="72" spans="1:10" ht="16" x14ac:dyDescent="0.2">
      <c r="A72" s="63">
        <v>21</v>
      </c>
      <c r="B72" s="75" t="s">
        <v>261</v>
      </c>
      <c r="C72" s="66" t="s">
        <v>262</v>
      </c>
      <c r="D72" s="66" t="s">
        <v>411</v>
      </c>
      <c r="E72" s="79">
        <v>10000</v>
      </c>
      <c r="F72" s="79">
        <v>0</v>
      </c>
      <c r="G72" s="78">
        <f>H72-F72</f>
        <v>14.08</v>
      </c>
      <c r="H72" s="79">
        <v>14.08</v>
      </c>
      <c r="I72" s="79">
        <f>SUM(H72:H74)</f>
        <v>22.659999999999997</v>
      </c>
      <c r="J72" s="23"/>
    </row>
    <row r="73" spans="1:10" ht="16" x14ac:dyDescent="0.2">
      <c r="A73" s="63"/>
      <c r="B73" s="75"/>
      <c r="C73" s="66"/>
      <c r="D73" s="66" t="s">
        <v>413</v>
      </c>
      <c r="E73" s="79">
        <v>100000</v>
      </c>
      <c r="F73" s="79">
        <v>4.18</v>
      </c>
      <c r="G73" s="79"/>
      <c r="H73" s="79">
        <f>F73</f>
        <v>4.18</v>
      </c>
      <c r="I73" s="79"/>
      <c r="J73" s="23"/>
    </row>
    <row r="74" spans="1:10" ht="16" x14ac:dyDescent="0.2">
      <c r="A74" s="63"/>
      <c r="B74" s="75"/>
      <c r="C74" s="66"/>
      <c r="D74" s="66" t="s">
        <v>418</v>
      </c>
      <c r="E74" s="78">
        <v>100000</v>
      </c>
      <c r="F74" s="79">
        <v>4.4000000000000004</v>
      </c>
      <c r="G74" s="79"/>
      <c r="H74" s="79">
        <f>F74</f>
        <v>4.4000000000000004</v>
      </c>
      <c r="I74" s="79"/>
      <c r="J74" s="23"/>
    </row>
    <row r="75" spans="1:10" ht="16" x14ac:dyDescent="0.2">
      <c r="A75" s="63"/>
      <c r="B75" s="75"/>
      <c r="C75" s="66"/>
      <c r="D75" s="66"/>
      <c r="E75" s="79"/>
      <c r="F75" s="79"/>
      <c r="G75" s="79"/>
      <c r="H75" s="79"/>
      <c r="I75" s="79"/>
      <c r="J75" s="23"/>
    </row>
    <row r="76" spans="1:10" ht="16" x14ac:dyDescent="0.2">
      <c r="A76" s="63">
        <f>A72+1</f>
        <v>22</v>
      </c>
      <c r="B76" s="75" t="s">
        <v>263</v>
      </c>
      <c r="C76" s="66" t="s">
        <v>57</v>
      </c>
      <c r="D76" s="66" t="s">
        <v>411</v>
      </c>
      <c r="E76" s="78">
        <v>40000</v>
      </c>
      <c r="F76" s="78">
        <f>H76-G76</f>
        <v>9.24</v>
      </c>
      <c r="G76" s="78">
        <v>3.08</v>
      </c>
      <c r="H76" s="78">
        <v>12.32</v>
      </c>
      <c r="I76" s="78">
        <f>SUM(H76:H81)</f>
        <v>28.520000000000007</v>
      </c>
      <c r="J76" s="23"/>
    </row>
    <row r="77" spans="1:10" ht="16" x14ac:dyDescent="0.2">
      <c r="A77" s="63"/>
      <c r="B77" s="75"/>
      <c r="C77" s="66"/>
      <c r="D77" s="66" t="s">
        <v>417</v>
      </c>
      <c r="E77" s="79">
        <v>10000</v>
      </c>
      <c r="F77" s="79">
        <v>11.57</v>
      </c>
      <c r="G77" s="79"/>
      <c r="H77" s="79">
        <f>F77</f>
        <v>11.57</v>
      </c>
      <c r="I77" s="79"/>
      <c r="J77" s="23"/>
    </row>
    <row r="78" spans="1:10" ht="16" x14ac:dyDescent="0.2">
      <c r="A78" s="63"/>
      <c r="B78" s="75"/>
      <c r="C78" s="66"/>
      <c r="D78" s="66" t="s">
        <v>412</v>
      </c>
      <c r="E78" s="79">
        <v>10000</v>
      </c>
      <c r="F78" s="79">
        <v>3.42</v>
      </c>
      <c r="G78" s="79"/>
      <c r="H78" s="79">
        <f>F78</f>
        <v>3.42</v>
      </c>
      <c r="I78" s="79"/>
      <c r="J78" s="23"/>
    </row>
    <row r="79" spans="1:10" ht="16" x14ac:dyDescent="0.2">
      <c r="A79" s="63"/>
      <c r="B79" s="75"/>
      <c r="C79" s="66"/>
      <c r="D79" s="66" t="s">
        <v>413</v>
      </c>
      <c r="E79" s="79">
        <v>10000</v>
      </c>
      <c r="F79" s="79">
        <v>0.42</v>
      </c>
      <c r="G79" s="79"/>
      <c r="H79" s="79">
        <f>F79</f>
        <v>0.42</v>
      </c>
      <c r="I79" s="79"/>
      <c r="J79" s="23"/>
    </row>
    <row r="80" spans="1:10" ht="16" x14ac:dyDescent="0.2">
      <c r="A80" s="63"/>
      <c r="B80" s="75"/>
      <c r="C80" s="66"/>
      <c r="D80" s="66" t="s">
        <v>418</v>
      </c>
      <c r="E80" s="79">
        <v>10000</v>
      </c>
      <c r="F80" s="79">
        <v>0.44</v>
      </c>
      <c r="G80" s="79"/>
      <c r="H80" s="79">
        <f>F80</f>
        <v>0.44</v>
      </c>
      <c r="I80" s="79"/>
      <c r="J80" s="23"/>
    </row>
    <row r="81" spans="1:10" ht="16" x14ac:dyDescent="0.2">
      <c r="A81" s="63"/>
      <c r="B81" s="75"/>
      <c r="C81" s="66"/>
      <c r="D81" s="66" t="s">
        <v>414</v>
      </c>
      <c r="E81" s="79">
        <v>10000</v>
      </c>
      <c r="F81" s="79">
        <v>0.35</v>
      </c>
      <c r="G81" s="79"/>
      <c r="H81" s="79">
        <f>F81</f>
        <v>0.35</v>
      </c>
      <c r="I81" s="79"/>
      <c r="J81" s="23"/>
    </row>
    <row r="82" spans="1:10" ht="16" x14ac:dyDescent="0.2">
      <c r="A82" s="63"/>
      <c r="B82" s="75"/>
      <c r="C82" s="66"/>
      <c r="D82" s="66"/>
      <c r="E82" s="79"/>
      <c r="F82" s="79"/>
      <c r="G82" s="79"/>
      <c r="H82" s="79"/>
      <c r="I82" s="79"/>
      <c r="J82" s="23"/>
    </row>
    <row r="83" spans="1:10" ht="16" x14ac:dyDescent="0.2">
      <c r="A83" s="63">
        <f>A76+1</f>
        <v>23</v>
      </c>
      <c r="B83" s="75" t="s">
        <v>264</v>
      </c>
      <c r="C83" s="66" t="s">
        <v>58</v>
      </c>
      <c r="D83" s="66" t="s">
        <v>411</v>
      </c>
      <c r="E83" s="79">
        <v>10000</v>
      </c>
      <c r="F83" s="79">
        <v>0</v>
      </c>
      <c r="G83" s="78">
        <f>H83-F83</f>
        <v>8.02</v>
      </c>
      <c r="H83" s="79">
        <v>8.02</v>
      </c>
      <c r="I83" s="79">
        <f>H83</f>
        <v>8.02</v>
      </c>
      <c r="J83" s="23"/>
    </row>
    <row r="84" spans="1:10" ht="16" x14ac:dyDescent="0.2">
      <c r="A84" s="63"/>
      <c r="B84" s="75"/>
      <c r="C84" s="66"/>
      <c r="D84" s="66"/>
      <c r="E84" s="79"/>
      <c r="F84" s="79"/>
      <c r="G84" s="79"/>
      <c r="H84" s="79"/>
      <c r="I84" s="79"/>
      <c r="J84" s="23"/>
    </row>
    <row r="85" spans="1:10" ht="16" x14ac:dyDescent="0.2">
      <c r="A85" s="63">
        <f>A83+1</f>
        <v>24</v>
      </c>
      <c r="B85" s="75" t="s">
        <v>265</v>
      </c>
      <c r="C85" s="66" t="s">
        <v>219</v>
      </c>
      <c r="D85" s="66" t="s">
        <v>411</v>
      </c>
      <c r="E85" s="78">
        <v>50000</v>
      </c>
      <c r="F85" s="78">
        <f>H85-G85</f>
        <v>2.6399999999999997</v>
      </c>
      <c r="G85" s="78">
        <v>0.66</v>
      </c>
      <c r="H85" s="78">
        <v>3.3</v>
      </c>
      <c r="I85" s="78">
        <f>SUM(H85:H86)</f>
        <v>7.8999999999999995</v>
      </c>
      <c r="J85" s="23"/>
    </row>
    <row r="86" spans="1:10" ht="16" x14ac:dyDescent="0.2">
      <c r="A86" s="63"/>
      <c r="B86" s="75"/>
      <c r="C86" s="66"/>
      <c r="D86" s="66" t="s">
        <v>413</v>
      </c>
      <c r="E86" s="79">
        <v>110000</v>
      </c>
      <c r="F86" s="79">
        <v>4.5999999999999996</v>
      </c>
      <c r="G86" s="79"/>
      <c r="H86" s="79">
        <f>F86</f>
        <v>4.5999999999999996</v>
      </c>
      <c r="I86" s="79"/>
      <c r="J86" s="23"/>
    </row>
    <row r="87" spans="1:10" ht="16" x14ac:dyDescent="0.2">
      <c r="A87" s="63"/>
      <c r="B87" s="75"/>
      <c r="C87" s="66"/>
      <c r="D87" s="66"/>
      <c r="E87" s="79"/>
      <c r="F87" s="79"/>
      <c r="G87" s="79"/>
      <c r="H87" s="79"/>
      <c r="I87" s="79"/>
      <c r="J87" s="23"/>
    </row>
    <row r="88" spans="1:10" ht="16" x14ac:dyDescent="0.2">
      <c r="A88" s="63">
        <v>25</v>
      </c>
      <c r="B88" s="75" t="s">
        <v>267</v>
      </c>
      <c r="C88" s="66" t="s">
        <v>17</v>
      </c>
      <c r="D88" s="66" t="s">
        <v>411</v>
      </c>
      <c r="E88" s="78">
        <v>160000</v>
      </c>
      <c r="F88" s="78">
        <f>H88-G88</f>
        <v>46.2</v>
      </c>
      <c r="G88" s="78">
        <v>3.08</v>
      </c>
      <c r="H88" s="78">
        <v>49.28</v>
      </c>
      <c r="I88" s="78">
        <f>SUM(H88:H91)</f>
        <v>100.28999999999999</v>
      </c>
      <c r="J88" s="23"/>
    </row>
    <row r="89" spans="1:10" ht="16" x14ac:dyDescent="0.2">
      <c r="A89" s="63"/>
      <c r="B89" s="75"/>
      <c r="C89" s="66"/>
      <c r="D89" s="66" t="s">
        <v>417</v>
      </c>
      <c r="E89" s="79">
        <v>50000</v>
      </c>
      <c r="F89" s="79">
        <v>33.85</v>
      </c>
      <c r="G89" s="79"/>
      <c r="H89" s="78">
        <f>F89</f>
        <v>33.85</v>
      </c>
      <c r="I89" s="79"/>
      <c r="J89" s="23"/>
    </row>
    <row r="90" spans="1:10" ht="16" x14ac:dyDescent="0.2">
      <c r="A90" s="63"/>
      <c r="B90" s="75"/>
      <c r="C90" s="66"/>
      <c r="D90" s="66" t="s">
        <v>413</v>
      </c>
      <c r="E90" s="79">
        <v>200000</v>
      </c>
      <c r="F90" s="79">
        <v>8.36</v>
      </c>
      <c r="G90" s="79"/>
      <c r="H90" s="79">
        <f>F90</f>
        <v>8.36</v>
      </c>
      <c r="I90" s="79"/>
      <c r="J90" s="23"/>
    </row>
    <row r="91" spans="1:10" ht="16" x14ac:dyDescent="0.2">
      <c r="A91" s="63"/>
      <c r="B91" s="75"/>
      <c r="C91" s="66"/>
      <c r="D91" s="66" t="s">
        <v>418</v>
      </c>
      <c r="E91" s="78">
        <v>200000</v>
      </c>
      <c r="F91" s="79">
        <v>8.8000000000000007</v>
      </c>
      <c r="G91" s="79"/>
      <c r="H91" s="79">
        <f>F91</f>
        <v>8.8000000000000007</v>
      </c>
      <c r="I91" s="79"/>
      <c r="J91" s="23"/>
    </row>
    <row r="92" spans="1:10" ht="16" x14ac:dyDescent="0.2">
      <c r="A92" s="63"/>
      <c r="B92" s="75"/>
      <c r="C92" s="66"/>
      <c r="D92" s="66"/>
      <c r="E92" s="79"/>
      <c r="F92" s="79"/>
      <c r="G92" s="79"/>
      <c r="H92" s="79"/>
      <c r="I92" s="79"/>
      <c r="J92" s="23"/>
    </row>
    <row r="93" spans="1:10" ht="16" x14ac:dyDescent="0.2">
      <c r="A93" s="63">
        <f>A88+1</f>
        <v>26</v>
      </c>
      <c r="B93" s="75" t="s">
        <v>268</v>
      </c>
      <c r="C93" s="85" t="s">
        <v>224</v>
      </c>
      <c r="D93" s="85" t="s">
        <v>411</v>
      </c>
      <c r="E93" s="86">
        <v>200000</v>
      </c>
      <c r="F93" s="86">
        <f>H93-G93</f>
        <v>12.54</v>
      </c>
      <c r="G93" s="78">
        <v>0.66</v>
      </c>
      <c r="H93" s="86">
        <v>13.2</v>
      </c>
      <c r="I93" s="86">
        <f>SUM(H93:H96)</f>
        <v>25.33</v>
      </c>
      <c r="J93" s="23"/>
    </row>
    <row r="94" spans="1:10" ht="16" x14ac:dyDescent="0.2">
      <c r="A94" s="63"/>
      <c r="B94" s="75"/>
      <c r="C94" s="85"/>
      <c r="D94" s="85" t="s">
        <v>412</v>
      </c>
      <c r="E94" s="86">
        <v>10000</v>
      </c>
      <c r="F94" s="86">
        <v>3.42</v>
      </c>
      <c r="G94" s="86"/>
      <c r="H94" s="86">
        <f>F94</f>
        <v>3.42</v>
      </c>
      <c r="I94" s="86"/>
      <c r="J94" s="23"/>
    </row>
    <row r="95" spans="1:10" ht="16" x14ac:dyDescent="0.2">
      <c r="A95" s="63"/>
      <c r="B95" s="75"/>
      <c r="C95" s="85"/>
      <c r="D95" s="85" t="s">
        <v>413</v>
      </c>
      <c r="E95" s="86">
        <v>200000</v>
      </c>
      <c r="F95" s="86">
        <v>8.36</v>
      </c>
      <c r="G95" s="86"/>
      <c r="H95" s="86">
        <f>F95</f>
        <v>8.36</v>
      </c>
      <c r="I95" s="86"/>
      <c r="J95" s="23"/>
    </row>
    <row r="96" spans="1:10" ht="16" x14ac:dyDescent="0.2">
      <c r="A96" s="63"/>
      <c r="B96" s="75"/>
      <c r="C96" s="85"/>
      <c r="D96" s="85" t="s">
        <v>414</v>
      </c>
      <c r="E96" s="86">
        <v>10000</v>
      </c>
      <c r="F96" s="86">
        <v>0.35</v>
      </c>
      <c r="G96" s="86"/>
      <c r="H96" s="86">
        <f>F96</f>
        <v>0.35</v>
      </c>
      <c r="I96" s="86"/>
      <c r="J96" s="23"/>
    </row>
    <row r="97" spans="1:10" ht="16" x14ac:dyDescent="0.2">
      <c r="A97" s="63"/>
      <c r="B97" s="75"/>
      <c r="C97" s="85"/>
      <c r="D97" s="85"/>
      <c r="E97" s="86"/>
      <c r="F97" s="86"/>
      <c r="G97" s="86"/>
      <c r="H97" s="86"/>
      <c r="I97" s="86"/>
      <c r="J97" s="23"/>
    </row>
    <row r="98" spans="1:10" ht="16" x14ac:dyDescent="0.2">
      <c r="A98" s="63">
        <f>A93+1</f>
        <v>27</v>
      </c>
      <c r="B98" s="75" t="s">
        <v>432</v>
      </c>
      <c r="C98" s="66" t="s">
        <v>424</v>
      </c>
      <c r="D98" s="66" t="s">
        <v>411</v>
      </c>
      <c r="E98" s="79">
        <v>10000</v>
      </c>
      <c r="F98" s="79">
        <v>0</v>
      </c>
      <c r="G98" s="78">
        <f>H98-F98</f>
        <v>0.66</v>
      </c>
      <c r="H98" s="79">
        <v>0.66</v>
      </c>
      <c r="I98" s="79">
        <f>SUM(H98:H99)</f>
        <v>4.84</v>
      </c>
      <c r="J98" s="23"/>
    </row>
    <row r="99" spans="1:10" ht="16" x14ac:dyDescent="0.2">
      <c r="A99" s="63"/>
      <c r="B99" s="75"/>
      <c r="C99" s="66"/>
      <c r="D99" s="66" t="s">
        <v>413</v>
      </c>
      <c r="E99" s="79">
        <v>100000</v>
      </c>
      <c r="F99" s="79">
        <v>4.18</v>
      </c>
      <c r="G99" s="79"/>
      <c r="H99" s="79">
        <f>F99</f>
        <v>4.18</v>
      </c>
      <c r="I99" s="79"/>
      <c r="J99" s="23"/>
    </row>
    <row r="100" spans="1:10" ht="16" x14ac:dyDescent="0.2">
      <c r="A100" s="63"/>
      <c r="B100" s="75"/>
      <c r="C100" s="66"/>
      <c r="D100" s="66"/>
      <c r="E100" s="79"/>
      <c r="F100" s="79"/>
      <c r="G100" s="79"/>
      <c r="H100" s="79"/>
      <c r="I100" s="79"/>
      <c r="J100" s="23"/>
    </row>
    <row r="101" spans="1:10" ht="16" x14ac:dyDescent="0.2">
      <c r="A101" s="63">
        <v>28</v>
      </c>
      <c r="B101" s="75" t="s">
        <v>270</v>
      </c>
      <c r="C101" s="66" t="s">
        <v>233</v>
      </c>
      <c r="D101" s="66" t="s">
        <v>411</v>
      </c>
      <c r="E101" s="78">
        <v>10000</v>
      </c>
      <c r="F101" s="78">
        <v>0</v>
      </c>
      <c r="G101" s="78">
        <f>H101-F101</f>
        <v>5.0199999999999996</v>
      </c>
      <c r="H101" s="78">
        <v>5.0199999999999996</v>
      </c>
      <c r="I101" s="78">
        <f>SUM(H101:H104)</f>
        <v>12.969999999999999</v>
      </c>
      <c r="J101" s="211"/>
    </row>
    <row r="102" spans="1:10" ht="16" x14ac:dyDescent="0.2">
      <c r="A102" s="63"/>
      <c r="B102" s="75"/>
      <c r="C102" s="66"/>
      <c r="D102" s="66" t="s">
        <v>412</v>
      </c>
      <c r="E102" s="79">
        <v>10000</v>
      </c>
      <c r="F102" s="79">
        <v>3.42</v>
      </c>
      <c r="G102" s="79"/>
      <c r="H102" s="79">
        <f>F102</f>
        <v>3.42</v>
      </c>
      <c r="I102" s="79"/>
      <c r="J102" s="23"/>
    </row>
    <row r="103" spans="1:10" ht="16" x14ac:dyDescent="0.2">
      <c r="A103" s="63"/>
      <c r="B103" s="75"/>
      <c r="C103" s="66"/>
      <c r="D103" s="66" t="s">
        <v>413</v>
      </c>
      <c r="E103" s="79">
        <v>100000</v>
      </c>
      <c r="F103" s="79">
        <v>4.18</v>
      </c>
      <c r="G103" s="79"/>
      <c r="H103" s="79">
        <f>F103</f>
        <v>4.18</v>
      </c>
      <c r="I103" s="79"/>
      <c r="J103" s="23"/>
    </row>
    <row r="104" spans="1:10" ht="16" x14ac:dyDescent="0.2">
      <c r="A104" s="63"/>
      <c r="B104" s="75"/>
      <c r="C104" s="66"/>
      <c r="D104" s="66" t="s">
        <v>414</v>
      </c>
      <c r="E104" s="79">
        <v>10000</v>
      </c>
      <c r="F104" s="79">
        <v>0.35</v>
      </c>
      <c r="G104" s="79"/>
      <c r="H104" s="79">
        <f>F104</f>
        <v>0.35</v>
      </c>
      <c r="I104" s="79"/>
      <c r="J104" s="23"/>
    </row>
    <row r="105" spans="1:10" ht="16" x14ac:dyDescent="0.2">
      <c r="A105" s="63"/>
      <c r="B105" s="75"/>
      <c r="C105" s="66"/>
      <c r="D105" s="66"/>
      <c r="E105" s="79"/>
      <c r="F105" s="79"/>
      <c r="G105" s="79"/>
      <c r="H105" s="79"/>
      <c r="I105" s="79"/>
      <c r="J105" s="23"/>
    </row>
    <row r="106" spans="1:10" ht="16" x14ac:dyDescent="0.2">
      <c r="A106" s="63">
        <f>A101+1</f>
        <v>29</v>
      </c>
      <c r="B106" s="75" t="s">
        <v>271</v>
      </c>
      <c r="C106" s="66" t="s">
        <v>234</v>
      </c>
      <c r="D106" s="66" t="s">
        <v>411</v>
      </c>
      <c r="E106" s="79">
        <v>10000</v>
      </c>
      <c r="F106" s="79">
        <v>0</v>
      </c>
      <c r="G106" s="78">
        <f>H106-F106</f>
        <v>8.02</v>
      </c>
      <c r="H106" s="79">
        <v>8.02</v>
      </c>
      <c r="I106" s="79">
        <f>H106</f>
        <v>8.02</v>
      </c>
      <c r="J106" s="23"/>
    </row>
    <row r="107" spans="1:10" ht="16" x14ac:dyDescent="0.2">
      <c r="A107" s="63"/>
      <c r="B107" s="170"/>
      <c r="C107" s="44"/>
      <c r="D107" s="44"/>
      <c r="E107" s="165"/>
      <c r="F107" s="171"/>
      <c r="G107" s="79"/>
      <c r="H107" s="79"/>
      <c r="I107" s="79"/>
      <c r="J107" s="23"/>
    </row>
    <row r="108" spans="1:10" ht="16" x14ac:dyDescent="0.2">
      <c r="A108" s="63">
        <f>A106+1</f>
        <v>30</v>
      </c>
      <c r="B108" s="75" t="s">
        <v>329</v>
      </c>
      <c r="C108" s="213" t="s">
        <v>330</v>
      </c>
      <c r="D108" s="168" t="s">
        <v>411</v>
      </c>
      <c r="E108" s="169">
        <v>200000</v>
      </c>
      <c r="F108" s="78">
        <f>H108-G108</f>
        <v>17.29</v>
      </c>
      <c r="G108" s="78">
        <v>0.91</v>
      </c>
      <c r="H108" s="78">
        <v>18.2</v>
      </c>
      <c r="I108" s="78">
        <f>SUM(H108:H113)</f>
        <v>24.640000000000004</v>
      </c>
      <c r="J108" s="23"/>
    </row>
    <row r="109" spans="1:10" ht="16" x14ac:dyDescent="0.2">
      <c r="A109" s="63"/>
      <c r="B109" s="75"/>
      <c r="C109" s="168"/>
      <c r="D109" s="168" t="s">
        <v>417</v>
      </c>
      <c r="E109" s="169">
        <v>10000</v>
      </c>
      <c r="F109" s="78">
        <v>1.81</v>
      </c>
      <c r="G109" s="78"/>
      <c r="H109" s="78">
        <f>F109</f>
        <v>1.81</v>
      </c>
      <c r="I109" s="78"/>
      <c r="J109" s="23"/>
    </row>
    <row r="110" spans="1:10" ht="16" x14ac:dyDescent="0.2">
      <c r="A110" s="63"/>
      <c r="B110" s="75"/>
      <c r="C110" s="168"/>
      <c r="D110" s="213" t="s">
        <v>412</v>
      </c>
      <c r="E110" s="214">
        <v>10000</v>
      </c>
      <c r="F110" s="206">
        <v>3.42</v>
      </c>
      <c r="G110" s="206"/>
      <c r="H110" s="206">
        <f>F110</f>
        <v>3.42</v>
      </c>
      <c r="I110" s="206"/>
      <c r="J110" s="23" t="s">
        <v>474</v>
      </c>
    </row>
    <row r="111" spans="1:10" ht="16" x14ac:dyDescent="0.2">
      <c r="A111" s="63"/>
      <c r="B111" s="75"/>
      <c r="C111" s="168"/>
      <c r="D111" s="168" t="s">
        <v>413</v>
      </c>
      <c r="E111" s="169">
        <v>10000</v>
      </c>
      <c r="F111" s="78">
        <v>0.42</v>
      </c>
      <c r="G111" s="78"/>
      <c r="H111" s="78">
        <f>F111</f>
        <v>0.42</v>
      </c>
      <c r="I111" s="78"/>
    </row>
    <row r="112" spans="1:10" ht="16" x14ac:dyDescent="0.2">
      <c r="A112" s="63"/>
      <c r="B112" s="172"/>
      <c r="C112" s="168"/>
      <c r="D112" s="168" t="s">
        <v>418</v>
      </c>
      <c r="E112" s="169">
        <v>10000</v>
      </c>
      <c r="F112" s="166">
        <v>0.44</v>
      </c>
      <c r="G112" s="78"/>
      <c r="H112" s="78">
        <f>F112</f>
        <v>0.44</v>
      </c>
      <c r="I112" s="78"/>
      <c r="J112" s="23"/>
    </row>
    <row r="113" spans="1:10" ht="16" x14ac:dyDescent="0.2">
      <c r="A113" s="63"/>
      <c r="B113" s="172"/>
      <c r="C113" s="168"/>
      <c r="D113" s="168" t="s">
        <v>414</v>
      </c>
      <c r="E113" s="169">
        <v>10000</v>
      </c>
      <c r="F113" s="166">
        <v>0.35</v>
      </c>
      <c r="G113" s="78"/>
      <c r="H113" s="78">
        <f>F113</f>
        <v>0.35</v>
      </c>
      <c r="I113" s="78"/>
      <c r="J113" s="23"/>
    </row>
    <row r="114" spans="1:10" ht="16" x14ac:dyDescent="0.2">
      <c r="A114" s="63"/>
      <c r="B114" s="172"/>
      <c r="C114" s="102"/>
      <c r="D114" s="212"/>
      <c r="E114" s="151"/>
      <c r="F114" s="166"/>
      <c r="G114" s="78"/>
      <c r="H114" s="78"/>
      <c r="I114" s="78"/>
      <c r="J114" s="23"/>
    </row>
    <row r="115" spans="1:10" ht="16" x14ac:dyDescent="0.2">
      <c r="A115" s="63">
        <f>A108+1</f>
        <v>31</v>
      </c>
      <c r="B115" s="75" t="s">
        <v>273</v>
      </c>
      <c r="C115" s="66" t="s">
        <v>25</v>
      </c>
      <c r="D115" s="66" t="s">
        <v>411</v>
      </c>
      <c r="E115" s="79">
        <v>10000</v>
      </c>
      <c r="F115" s="79">
        <v>0</v>
      </c>
      <c r="G115" s="78">
        <f>H115-F115</f>
        <v>3.08</v>
      </c>
      <c r="H115" s="79">
        <v>3.08</v>
      </c>
      <c r="I115" s="79">
        <f>H115</f>
        <v>3.08</v>
      </c>
      <c r="J115" s="23"/>
    </row>
    <row r="116" spans="1:10" ht="16" x14ac:dyDescent="0.2">
      <c r="A116" s="63"/>
      <c r="B116" s="75"/>
      <c r="C116" s="66"/>
      <c r="D116" s="66"/>
      <c r="E116" s="79"/>
      <c r="F116" s="79"/>
      <c r="G116" s="79"/>
      <c r="H116" s="79"/>
      <c r="I116" s="79"/>
      <c r="J116" s="23"/>
    </row>
    <row r="117" spans="1:10" ht="16" x14ac:dyDescent="0.2">
      <c r="A117" s="63">
        <f>A115+1</f>
        <v>32</v>
      </c>
      <c r="B117" s="75" t="s">
        <v>274</v>
      </c>
      <c r="C117" s="66" t="s">
        <v>88</v>
      </c>
      <c r="D117" s="66" t="s">
        <v>411</v>
      </c>
      <c r="E117" s="78">
        <v>250000</v>
      </c>
      <c r="F117" s="78">
        <f>H117-G117</f>
        <v>48.24</v>
      </c>
      <c r="G117" s="78">
        <v>2.0099999999999998</v>
      </c>
      <c r="H117" s="78">
        <v>50.25</v>
      </c>
      <c r="I117" s="78">
        <f>SUM(H117:H122)</f>
        <v>132.88</v>
      </c>
      <c r="J117" s="23"/>
    </row>
    <row r="118" spans="1:10" ht="16" x14ac:dyDescent="0.2">
      <c r="A118" s="63"/>
      <c r="B118" s="75"/>
      <c r="C118" s="66"/>
      <c r="D118" s="66" t="s">
        <v>417</v>
      </c>
      <c r="E118" s="78">
        <v>50000</v>
      </c>
      <c r="F118" s="78">
        <v>57.85</v>
      </c>
      <c r="G118" s="78"/>
      <c r="H118" s="78">
        <f>F118</f>
        <v>57.85</v>
      </c>
      <c r="I118" s="78"/>
      <c r="J118" s="211"/>
    </row>
    <row r="119" spans="1:10" ht="16" x14ac:dyDescent="0.2">
      <c r="A119" s="63"/>
      <c r="B119" s="75"/>
      <c r="C119" s="66"/>
      <c r="D119" s="66" t="s">
        <v>412</v>
      </c>
      <c r="E119" s="78">
        <v>10000</v>
      </c>
      <c r="F119" s="78">
        <v>3.42</v>
      </c>
      <c r="G119" s="78"/>
      <c r="H119" s="78">
        <f>F119</f>
        <v>3.42</v>
      </c>
      <c r="I119" s="78"/>
      <c r="J119" s="23"/>
    </row>
    <row r="120" spans="1:10" ht="16" x14ac:dyDescent="0.2">
      <c r="A120" s="63"/>
      <c r="B120" s="75"/>
      <c r="C120" s="66"/>
      <c r="D120" s="66" t="s">
        <v>413</v>
      </c>
      <c r="E120" s="78">
        <v>250000</v>
      </c>
      <c r="F120" s="78">
        <v>10.45</v>
      </c>
      <c r="G120" s="78"/>
      <c r="H120" s="78">
        <f>F120</f>
        <v>10.45</v>
      </c>
      <c r="I120" s="78"/>
      <c r="J120" s="23"/>
    </row>
    <row r="121" spans="1:10" ht="16" x14ac:dyDescent="0.2">
      <c r="A121" s="63"/>
      <c r="B121" s="75"/>
      <c r="C121" s="66"/>
      <c r="D121" s="66" t="s">
        <v>418</v>
      </c>
      <c r="E121" s="78">
        <v>240000</v>
      </c>
      <c r="F121" s="79">
        <v>10.56</v>
      </c>
      <c r="G121" s="79"/>
      <c r="H121" s="79">
        <f>F121</f>
        <v>10.56</v>
      </c>
      <c r="I121" s="79"/>
      <c r="J121" s="23"/>
    </row>
    <row r="122" spans="1:10" ht="16" x14ac:dyDescent="0.2">
      <c r="A122" s="63"/>
      <c r="B122" s="75"/>
      <c r="C122" s="66"/>
      <c r="D122" s="66" t="s">
        <v>414</v>
      </c>
      <c r="E122" s="79">
        <v>10000</v>
      </c>
      <c r="F122" s="79">
        <v>0.35</v>
      </c>
      <c r="G122" s="79"/>
      <c r="H122" s="79">
        <f>F122</f>
        <v>0.35</v>
      </c>
      <c r="I122" s="79"/>
      <c r="J122" s="23"/>
    </row>
    <row r="123" spans="1:10" ht="16" x14ac:dyDescent="0.2">
      <c r="A123" s="63"/>
      <c r="B123" s="75"/>
      <c r="C123" s="66"/>
      <c r="D123" s="66"/>
      <c r="E123" s="79"/>
      <c r="F123" s="79"/>
      <c r="G123" s="79"/>
      <c r="H123" s="79"/>
      <c r="I123" s="79"/>
      <c r="J123" s="23"/>
    </row>
    <row r="124" spans="1:10" ht="16" x14ac:dyDescent="0.2">
      <c r="A124" s="63">
        <f>A117+1</f>
        <v>33</v>
      </c>
      <c r="B124" s="75" t="s">
        <v>275</v>
      </c>
      <c r="C124" s="66" t="s">
        <v>173</v>
      </c>
      <c r="D124" s="66" t="s">
        <v>411</v>
      </c>
      <c r="E124" s="79">
        <v>10000</v>
      </c>
      <c r="F124" s="79">
        <v>0</v>
      </c>
      <c r="G124" s="78">
        <f>H124-F124</f>
        <v>12.48</v>
      </c>
      <c r="H124" s="79">
        <v>12.48</v>
      </c>
      <c r="I124" s="79">
        <f>SUM(H124:H126)</f>
        <v>24.470000000000002</v>
      </c>
      <c r="J124" s="23"/>
    </row>
    <row r="125" spans="1:10" ht="16" x14ac:dyDescent="0.2">
      <c r="A125" s="63"/>
      <c r="B125" s="75"/>
      <c r="C125" s="66"/>
      <c r="D125" s="66" t="s">
        <v>417</v>
      </c>
      <c r="E125" s="79">
        <v>10000</v>
      </c>
      <c r="F125" s="79">
        <v>11.57</v>
      </c>
      <c r="G125" s="79"/>
      <c r="H125" s="79">
        <f>F125</f>
        <v>11.57</v>
      </c>
      <c r="I125" s="79"/>
      <c r="J125" s="23"/>
    </row>
    <row r="126" spans="1:10" ht="16" x14ac:dyDescent="0.2">
      <c r="A126" s="63"/>
      <c r="B126" s="75"/>
      <c r="C126" s="66"/>
      <c r="D126" s="66" t="s">
        <v>413</v>
      </c>
      <c r="E126" s="78">
        <v>10000</v>
      </c>
      <c r="F126" s="78">
        <v>0.42</v>
      </c>
      <c r="G126" s="78"/>
      <c r="H126" s="78">
        <f>F126</f>
        <v>0.42</v>
      </c>
      <c r="I126" s="78"/>
      <c r="J126" s="23"/>
    </row>
    <row r="127" spans="1:10" ht="16" x14ac:dyDescent="0.2">
      <c r="A127" s="63"/>
      <c r="B127" s="75"/>
      <c r="C127" s="66"/>
      <c r="D127" s="66"/>
      <c r="E127" s="78"/>
      <c r="F127" s="78"/>
      <c r="G127" s="78"/>
      <c r="H127" s="78"/>
      <c r="I127" s="78"/>
      <c r="J127" s="23"/>
    </row>
    <row r="128" spans="1:10" ht="16" x14ac:dyDescent="0.2">
      <c r="A128" s="63">
        <f>A124+1</f>
        <v>34</v>
      </c>
      <c r="B128" s="75" t="s">
        <v>276</v>
      </c>
      <c r="C128" s="66" t="s">
        <v>189</v>
      </c>
      <c r="D128" s="66" t="s">
        <v>411</v>
      </c>
      <c r="E128" s="78">
        <v>100000</v>
      </c>
      <c r="F128" s="78">
        <f>H128-G128</f>
        <v>72.180000000000007</v>
      </c>
      <c r="G128" s="78">
        <v>8.02</v>
      </c>
      <c r="H128" s="78">
        <v>80.2</v>
      </c>
      <c r="I128" s="78">
        <f>SUM(H128:H129)</f>
        <v>84.38</v>
      </c>
      <c r="J128" s="211"/>
    </row>
    <row r="129" spans="1:10" ht="16" x14ac:dyDescent="0.2">
      <c r="A129" s="63"/>
      <c r="B129" s="75"/>
      <c r="C129" s="66"/>
      <c r="D129" s="66" t="s">
        <v>413</v>
      </c>
      <c r="E129" s="79">
        <v>100000</v>
      </c>
      <c r="F129" s="79">
        <v>4.18</v>
      </c>
      <c r="G129" s="79"/>
      <c r="H129" s="79">
        <f>F129</f>
        <v>4.18</v>
      </c>
      <c r="I129" s="79"/>
      <c r="J129" s="23"/>
    </row>
    <row r="130" spans="1:10" ht="16" x14ac:dyDescent="0.2">
      <c r="A130" s="63"/>
      <c r="B130" s="75"/>
      <c r="C130" s="66"/>
      <c r="D130" s="66"/>
      <c r="E130" s="79"/>
      <c r="F130" s="79"/>
      <c r="G130" s="79"/>
      <c r="H130" s="79"/>
      <c r="I130" s="79"/>
      <c r="J130" s="23"/>
    </row>
    <row r="131" spans="1:10" ht="16" x14ac:dyDescent="0.2">
      <c r="A131" s="63">
        <f>A128+1</f>
        <v>35</v>
      </c>
      <c r="B131" s="75" t="s">
        <v>277</v>
      </c>
      <c r="C131" s="66" t="s">
        <v>143</v>
      </c>
      <c r="D131" s="66" t="s">
        <v>411</v>
      </c>
      <c r="E131" s="78">
        <v>10000</v>
      </c>
      <c r="F131" s="78">
        <v>0</v>
      </c>
      <c r="G131" s="78">
        <v>0.66</v>
      </c>
      <c r="H131" s="78">
        <v>0.66</v>
      </c>
      <c r="I131" s="78">
        <f>SUM(H131:H132)</f>
        <v>4.84</v>
      </c>
      <c r="J131" s="211"/>
    </row>
    <row r="132" spans="1:10" ht="16" x14ac:dyDescent="0.2">
      <c r="A132" s="63"/>
      <c r="B132" s="75"/>
      <c r="C132" s="66"/>
      <c r="D132" s="66" t="s">
        <v>413</v>
      </c>
      <c r="E132" s="79">
        <v>100000</v>
      </c>
      <c r="F132" s="79">
        <v>4.18</v>
      </c>
      <c r="G132" s="79"/>
      <c r="H132" s="79">
        <f>F132</f>
        <v>4.18</v>
      </c>
      <c r="I132" s="79"/>
      <c r="J132" s="23"/>
    </row>
    <row r="133" spans="1:10" ht="16" x14ac:dyDescent="0.2">
      <c r="A133" s="63"/>
      <c r="B133" s="75"/>
      <c r="C133" s="66"/>
      <c r="D133" s="66"/>
      <c r="E133" s="79"/>
      <c r="F133" s="79"/>
      <c r="G133" s="79"/>
      <c r="H133" s="79"/>
      <c r="I133" s="79"/>
      <c r="J133" s="23"/>
    </row>
    <row r="134" spans="1:10" ht="16" x14ac:dyDescent="0.2">
      <c r="A134" s="63">
        <f>A131+1</f>
        <v>36</v>
      </c>
      <c r="B134" s="75" t="s">
        <v>278</v>
      </c>
      <c r="C134" s="66" t="s">
        <v>235</v>
      </c>
      <c r="D134" s="66" t="s">
        <v>411</v>
      </c>
      <c r="E134" s="79">
        <v>10000</v>
      </c>
      <c r="F134" s="79">
        <v>0</v>
      </c>
      <c r="G134" s="78">
        <f>H134-F134</f>
        <v>2.0099999999999998</v>
      </c>
      <c r="H134" s="79">
        <v>2.0099999999999998</v>
      </c>
      <c r="I134" s="79">
        <f>SUM(H134:H135)</f>
        <v>6.42</v>
      </c>
      <c r="J134" s="23"/>
    </row>
    <row r="135" spans="1:10" ht="16" x14ac:dyDescent="0.2">
      <c r="A135" s="63"/>
      <c r="B135" s="75"/>
      <c r="C135" s="66"/>
      <c r="D135" s="66" t="s">
        <v>417</v>
      </c>
      <c r="E135" s="79">
        <v>10000</v>
      </c>
      <c r="F135" s="79">
        <v>4.41</v>
      </c>
      <c r="G135" s="79"/>
      <c r="H135" s="79">
        <f>F135</f>
        <v>4.41</v>
      </c>
      <c r="I135" s="79"/>
      <c r="J135" s="23"/>
    </row>
    <row r="136" spans="1:10" ht="16" x14ac:dyDescent="0.2">
      <c r="A136" s="63"/>
      <c r="B136" s="75"/>
      <c r="C136" s="66"/>
      <c r="D136" s="66"/>
      <c r="E136" s="79"/>
      <c r="F136" s="79"/>
      <c r="G136" s="79"/>
      <c r="H136" s="79"/>
      <c r="I136" s="79"/>
      <c r="J136" s="23"/>
    </row>
    <row r="137" spans="1:10" ht="16" x14ac:dyDescent="0.2">
      <c r="A137" s="63">
        <f>A134+1</f>
        <v>37</v>
      </c>
      <c r="B137" s="75" t="s">
        <v>279</v>
      </c>
      <c r="C137" s="66" t="s">
        <v>29</v>
      </c>
      <c r="D137" s="66" t="s">
        <v>411</v>
      </c>
      <c r="E137" s="78">
        <v>10000</v>
      </c>
      <c r="F137" s="78">
        <v>0</v>
      </c>
      <c r="G137" s="78">
        <f>H137-F137</f>
        <v>3.08</v>
      </c>
      <c r="H137" s="78">
        <v>3.08</v>
      </c>
      <c r="I137" s="78">
        <f>SUM(H137:H138)</f>
        <v>3.08</v>
      </c>
      <c r="J137" s="211"/>
    </row>
    <row r="138" spans="1:10" ht="16" x14ac:dyDescent="0.2">
      <c r="A138" s="63"/>
      <c r="B138" s="75"/>
      <c r="C138" s="66"/>
      <c r="D138" s="66"/>
      <c r="E138" s="78"/>
      <c r="F138" s="78"/>
      <c r="G138" s="78"/>
      <c r="H138" s="78"/>
      <c r="I138" s="78"/>
      <c r="J138" s="23"/>
    </row>
    <row r="139" spans="1:10" ht="16" x14ac:dyDescent="0.2">
      <c r="A139" s="63"/>
      <c r="B139" s="75"/>
      <c r="C139" s="66"/>
      <c r="D139" s="66"/>
      <c r="E139" s="79"/>
      <c r="F139" s="79"/>
      <c r="G139" s="79"/>
      <c r="H139" s="79"/>
      <c r="I139" s="79"/>
      <c r="J139" s="23"/>
    </row>
    <row r="140" spans="1:10" ht="16" x14ac:dyDescent="0.2">
      <c r="A140" s="63">
        <f>A137+1</f>
        <v>38</v>
      </c>
      <c r="B140" s="75" t="s">
        <v>280</v>
      </c>
      <c r="C140" s="66" t="s">
        <v>201</v>
      </c>
      <c r="D140" s="66" t="s">
        <v>411</v>
      </c>
      <c r="E140" s="79">
        <v>10000</v>
      </c>
      <c r="F140" s="79">
        <v>0</v>
      </c>
      <c r="G140" s="78">
        <f>H140-F140</f>
        <v>1.26</v>
      </c>
      <c r="H140" s="79">
        <v>1.26</v>
      </c>
      <c r="I140" s="79">
        <f>SUM(H140:H145)</f>
        <v>25.18</v>
      </c>
      <c r="J140" s="23"/>
    </row>
    <row r="141" spans="1:10" ht="16" x14ac:dyDescent="0.2">
      <c r="A141" s="63"/>
      <c r="B141" s="75"/>
      <c r="C141" s="66"/>
      <c r="D141" s="173" t="s">
        <v>417</v>
      </c>
      <c r="E141" s="79">
        <v>10000</v>
      </c>
      <c r="F141" s="79">
        <v>11.57</v>
      </c>
      <c r="G141" s="79"/>
      <c r="H141" s="79">
        <f>F141</f>
        <v>11.57</v>
      </c>
      <c r="I141" s="79"/>
      <c r="J141" s="23"/>
    </row>
    <row r="142" spans="1:10" ht="16" x14ac:dyDescent="0.2">
      <c r="A142" s="63"/>
      <c r="B142" s="75"/>
      <c r="C142" s="66"/>
      <c r="D142" s="173" t="s">
        <v>412</v>
      </c>
      <c r="E142" s="79">
        <v>10000</v>
      </c>
      <c r="F142" s="79">
        <v>3.42</v>
      </c>
      <c r="G142" s="79"/>
      <c r="H142" s="79">
        <f>F142</f>
        <v>3.42</v>
      </c>
      <c r="I142" s="79"/>
      <c r="J142" s="23"/>
    </row>
    <row r="143" spans="1:10" ht="16" x14ac:dyDescent="0.2">
      <c r="A143" s="63"/>
      <c r="B143" s="75"/>
      <c r="C143" s="66"/>
      <c r="D143" s="173" t="s">
        <v>413</v>
      </c>
      <c r="E143" s="79">
        <v>100000</v>
      </c>
      <c r="F143" s="79">
        <v>4.18</v>
      </c>
      <c r="G143" s="79"/>
      <c r="H143" s="79">
        <f>F143</f>
        <v>4.18</v>
      </c>
      <c r="I143" s="79"/>
      <c r="J143" s="23"/>
    </row>
    <row r="144" spans="1:10" ht="16" x14ac:dyDescent="0.2">
      <c r="A144" s="63"/>
      <c r="B144" s="75"/>
      <c r="C144" s="66"/>
      <c r="D144" s="173" t="s">
        <v>418</v>
      </c>
      <c r="E144" s="78">
        <v>100000</v>
      </c>
      <c r="F144" s="79">
        <v>4.4000000000000004</v>
      </c>
      <c r="G144" s="79"/>
      <c r="H144" s="79">
        <f>F144</f>
        <v>4.4000000000000004</v>
      </c>
      <c r="I144" s="79"/>
      <c r="J144" s="23"/>
    </row>
    <row r="145" spans="1:15" ht="16" x14ac:dyDescent="0.2">
      <c r="A145" s="63"/>
      <c r="B145" s="75"/>
      <c r="C145" s="66"/>
      <c r="D145" s="173" t="s">
        <v>414</v>
      </c>
      <c r="E145" s="79">
        <v>10000</v>
      </c>
      <c r="F145" s="79">
        <v>0.35</v>
      </c>
      <c r="G145" s="79"/>
      <c r="H145" s="79">
        <f>F145</f>
        <v>0.35</v>
      </c>
      <c r="I145" s="79"/>
      <c r="J145" s="23"/>
    </row>
    <row r="146" spans="1:15" ht="16" x14ac:dyDescent="0.2">
      <c r="A146" s="63"/>
      <c r="B146" s="75"/>
      <c r="C146" s="66"/>
      <c r="D146" s="66"/>
      <c r="E146" s="79"/>
      <c r="F146" s="79"/>
      <c r="G146" s="79"/>
      <c r="H146" s="79"/>
      <c r="I146" s="79"/>
      <c r="J146" s="23"/>
    </row>
    <row r="147" spans="1:15" ht="16" x14ac:dyDescent="0.2">
      <c r="A147" s="63">
        <v>39</v>
      </c>
      <c r="B147" s="75" t="s">
        <v>282</v>
      </c>
      <c r="C147" s="85" t="s">
        <v>226</v>
      </c>
      <c r="D147" s="85" t="s">
        <v>411</v>
      </c>
      <c r="E147" s="86">
        <v>10000</v>
      </c>
      <c r="F147" s="86">
        <v>0</v>
      </c>
      <c r="G147" s="78">
        <f>H147-F147</f>
        <v>0.66</v>
      </c>
      <c r="H147" s="86">
        <v>0.66</v>
      </c>
      <c r="I147" s="86">
        <f>SUM(H147:H148)</f>
        <v>0.66</v>
      </c>
      <c r="J147" s="23"/>
    </row>
    <row r="148" spans="1:15" ht="16" x14ac:dyDescent="0.2">
      <c r="A148" s="63"/>
      <c r="B148" s="75"/>
      <c r="C148" s="85"/>
      <c r="D148" s="85"/>
      <c r="E148" s="86"/>
      <c r="F148" s="86"/>
      <c r="G148" s="86"/>
      <c r="H148" s="86"/>
      <c r="I148" s="86"/>
      <c r="J148" s="23"/>
    </row>
    <row r="149" spans="1:15" ht="16" x14ac:dyDescent="0.2">
      <c r="A149" s="63"/>
      <c r="B149" s="75"/>
      <c r="C149" s="85"/>
      <c r="D149" s="85"/>
      <c r="E149" s="86"/>
      <c r="F149" s="86"/>
      <c r="G149" s="86"/>
      <c r="H149" s="86"/>
      <c r="I149" s="86"/>
      <c r="J149" s="23"/>
    </row>
    <row r="150" spans="1:15" ht="16" x14ac:dyDescent="0.2">
      <c r="A150" s="63">
        <f>A147+1</f>
        <v>40</v>
      </c>
      <c r="B150" s="75" t="s">
        <v>331</v>
      </c>
      <c r="C150" s="168" t="s">
        <v>332</v>
      </c>
      <c r="D150" s="168" t="s">
        <v>411</v>
      </c>
      <c r="E150" s="169">
        <v>250000</v>
      </c>
      <c r="F150" s="86">
        <v>15.84</v>
      </c>
      <c r="G150" s="78">
        <f>H150-F150</f>
        <v>0.66000000000000014</v>
      </c>
      <c r="H150" s="86">
        <v>16.5</v>
      </c>
      <c r="I150" s="86">
        <f>SUM(H150:H151)</f>
        <v>26.95</v>
      </c>
      <c r="J150" s="23"/>
      <c r="M150" s="13"/>
      <c r="N150" s="42"/>
      <c r="O150" s="45"/>
    </row>
    <row r="151" spans="1:15" ht="16" x14ac:dyDescent="0.2">
      <c r="A151" s="63"/>
      <c r="B151" s="75"/>
      <c r="C151" s="168"/>
      <c r="D151" s="168" t="s">
        <v>413</v>
      </c>
      <c r="E151" s="169">
        <v>250000</v>
      </c>
      <c r="F151" s="86">
        <v>10.45</v>
      </c>
      <c r="G151" s="86"/>
      <c r="H151" s="86">
        <f>F151</f>
        <v>10.45</v>
      </c>
      <c r="I151" s="86"/>
      <c r="J151" s="23"/>
      <c r="M151" s="13"/>
      <c r="N151" s="42"/>
      <c r="O151" s="45"/>
    </row>
    <row r="152" spans="1:15" ht="16" x14ac:dyDescent="0.2">
      <c r="A152" s="63"/>
      <c r="B152" s="75"/>
      <c r="C152" s="168"/>
      <c r="D152" s="168"/>
      <c r="E152" s="169"/>
      <c r="F152" s="86"/>
      <c r="G152" s="86"/>
      <c r="H152" s="86"/>
      <c r="I152" s="86"/>
      <c r="J152" s="23"/>
      <c r="M152" s="13"/>
      <c r="N152" s="42"/>
      <c r="O152" s="45"/>
    </row>
    <row r="153" spans="1:15" ht="16" x14ac:dyDescent="0.2">
      <c r="A153" s="63">
        <f>A150+1</f>
        <v>41</v>
      </c>
      <c r="B153" s="75" t="s">
        <v>283</v>
      </c>
      <c r="C153" s="66" t="s">
        <v>71</v>
      </c>
      <c r="D153" s="66" t="s">
        <v>411</v>
      </c>
      <c r="E153" s="79">
        <v>50000</v>
      </c>
      <c r="F153" s="79">
        <v>8.0399999999999991</v>
      </c>
      <c r="G153" s="78">
        <f>H153-F153</f>
        <v>2.0100000000000016</v>
      </c>
      <c r="H153" s="79">
        <v>10.050000000000001</v>
      </c>
      <c r="I153" s="79">
        <f>SUM(H153:H156)</f>
        <v>25</v>
      </c>
      <c r="J153" s="23"/>
    </row>
    <row r="154" spans="1:15" ht="16" x14ac:dyDescent="0.2">
      <c r="A154" s="63"/>
      <c r="B154" s="75"/>
      <c r="C154" s="66"/>
      <c r="D154" s="66" t="s">
        <v>417</v>
      </c>
      <c r="E154" s="79">
        <v>30000</v>
      </c>
      <c r="F154" s="79">
        <v>13.23</v>
      </c>
      <c r="G154" s="79"/>
      <c r="H154" s="79">
        <f>F154</f>
        <v>13.23</v>
      </c>
      <c r="I154" s="79"/>
      <c r="J154" s="23"/>
    </row>
    <row r="155" spans="1:15" ht="16" x14ac:dyDescent="0.2">
      <c r="A155" s="63"/>
      <c r="B155" s="75"/>
      <c r="C155" s="66"/>
      <c r="D155" s="66" t="s">
        <v>413</v>
      </c>
      <c r="E155" s="79">
        <v>20000</v>
      </c>
      <c r="F155" s="79">
        <v>0.84</v>
      </c>
      <c r="G155" s="79"/>
      <c r="H155" s="79">
        <f>F155</f>
        <v>0.84</v>
      </c>
      <c r="I155" s="79"/>
      <c r="J155" s="23"/>
    </row>
    <row r="156" spans="1:15" ht="16" x14ac:dyDescent="0.2">
      <c r="A156" s="63"/>
      <c r="B156" s="75"/>
      <c r="C156" s="66"/>
      <c r="D156" s="66" t="s">
        <v>418</v>
      </c>
      <c r="E156" s="79">
        <v>20000</v>
      </c>
      <c r="F156" s="79">
        <v>0.88</v>
      </c>
      <c r="G156" s="79"/>
      <c r="H156" s="79">
        <f>F156</f>
        <v>0.88</v>
      </c>
      <c r="I156" s="79"/>
      <c r="J156" s="23"/>
    </row>
    <row r="157" spans="1:15" ht="16" x14ac:dyDescent="0.2">
      <c r="A157" s="63"/>
      <c r="B157" s="75"/>
      <c r="C157" s="66"/>
      <c r="D157" s="66"/>
      <c r="E157" s="79"/>
      <c r="F157" s="79"/>
      <c r="G157" s="79"/>
      <c r="H157" s="79"/>
      <c r="I157" s="79"/>
      <c r="J157" s="23"/>
    </row>
    <row r="158" spans="1:15" ht="16" x14ac:dyDescent="0.2">
      <c r="A158" s="63">
        <f>A153+1</f>
        <v>42</v>
      </c>
      <c r="B158" s="75" t="s">
        <v>284</v>
      </c>
      <c r="C158" s="66" t="s">
        <v>131</v>
      </c>
      <c r="D158" s="66" t="s">
        <v>411</v>
      </c>
      <c r="E158" s="79">
        <v>10000</v>
      </c>
      <c r="F158" s="79">
        <v>0</v>
      </c>
      <c r="G158" s="78">
        <f>H158-F158</f>
        <v>3.08</v>
      </c>
      <c r="H158" s="79">
        <v>3.08</v>
      </c>
      <c r="I158" s="79">
        <f>SUM(H158:H161)</f>
        <v>15.78</v>
      </c>
      <c r="J158" s="23"/>
    </row>
    <row r="159" spans="1:15" ht="16" x14ac:dyDescent="0.2">
      <c r="A159" s="63"/>
      <c r="B159" s="75"/>
      <c r="C159" s="66"/>
      <c r="D159" s="173" t="s">
        <v>417</v>
      </c>
      <c r="E159" s="79">
        <v>10000</v>
      </c>
      <c r="F159" s="79">
        <v>4.41</v>
      </c>
      <c r="G159" s="79"/>
      <c r="H159" s="79">
        <f>F159</f>
        <v>4.41</v>
      </c>
      <c r="I159" s="79"/>
      <c r="J159" s="23"/>
    </row>
    <row r="160" spans="1:15" ht="16" x14ac:dyDescent="0.2">
      <c r="A160" s="63"/>
      <c r="B160" s="75"/>
      <c r="C160" s="66"/>
      <c r="D160" s="173" t="s">
        <v>413</v>
      </c>
      <c r="E160" s="79">
        <v>190000</v>
      </c>
      <c r="F160" s="79">
        <v>7.94</v>
      </c>
      <c r="G160" s="79"/>
      <c r="H160" s="79">
        <f>F160</f>
        <v>7.94</v>
      </c>
      <c r="I160" s="79"/>
      <c r="J160" s="23"/>
    </row>
    <row r="161" spans="1:10" ht="16" x14ac:dyDescent="0.2">
      <c r="A161" s="63"/>
      <c r="B161" s="75"/>
      <c r="C161" s="66"/>
      <c r="D161" s="173" t="s">
        <v>414</v>
      </c>
      <c r="E161" s="78">
        <v>10000</v>
      </c>
      <c r="F161" s="78">
        <v>0.35</v>
      </c>
      <c r="G161" s="78"/>
      <c r="H161" s="78">
        <f>F161</f>
        <v>0.35</v>
      </c>
      <c r="I161" s="78"/>
      <c r="J161" s="23"/>
    </row>
    <row r="162" spans="1:10" ht="16" x14ac:dyDescent="0.2">
      <c r="A162" s="63"/>
      <c r="B162" s="75"/>
      <c r="C162" s="66"/>
      <c r="D162" s="66"/>
      <c r="E162" s="79"/>
      <c r="F162" s="79"/>
      <c r="G162" s="79"/>
      <c r="H162" s="79"/>
      <c r="I162" s="79"/>
      <c r="J162" s="23"/>
    </row>
    <row r="163" spans="1:10" ht="16" x14ac:dyDescent="0.2">
      <c r="A163" s="63">
        <f>A158+1</f>
        <v>43</v>
      </c>
      <c r="B163" s="75" t="s">
        <v>285</v>
      </c>
      <c r="C163" s="85" t="s">
        <v>227</v>
      </c>
      <c r="D163" s="66" t="s">
        <v>411</v>
      </c>
      <c r="E163" s="86">
        <v>10000</v>
      </c>
      <c r="F163" s="86">
        <v>0</v>
      </c>
      <c r="G163" s="78">
        <f>H163-F163</f>
        <v>2.0099999999999998</v>
      </c>
      <c r="H163" s="86">
        <v>2.0099999999999998</v>
      </c>
      <c r="I163" s="86">
        <f>SUM(H163:H167)</f>
        <v>21.22</v>
      </c>
      <c r="J163" s="23"/>
    </row>
    <row r="164" spans="1:10" ht="16" x14ac:dyDescent="0.2">
      <c r="A164" s="63"/>
      <c r="B164" s="75"/>
      <c r="C164" s="85"/>
      <c r="D164" s="173" t="s">
        <v>412</v>
      </c>
      <c r="E164" s="86">
        <v>10000</v>
      </c>
      <c r="F164" s="86">
        <v>3.42</v>
      </c>
      <c r="G164" s="86"/>
      <c r="H164" s="86">
        <f>F164</f>
        <v>3.42</v>
      </c>
      <c r="I164" s="86"/>
      <c r="J164" s="23"/>
    </row>
    <row r="165" spans="1:10" ht="16" x14ac:dyDescent="0.2">
      <c r="A165" s="63"/>
      <c r="B165" s="75"/>
      <c r="C165" s="85"/>
      <c r="D165" s="173" t="s">
        <v>413</v>
      </c>
      <c r="E165" s="86">
        <v>180000</v>
      </c>
      <c r="F165" s="86">
        <v>7.52</v>
      </c>
      <c r="G165" s="86"/>
      <c r="H165" s="86">
        <f>F165</f>
        <v>7.52</v>
      </c>
      <c r="I165" s="86"/>
      <c r="J165" s="23"/>
    </row>
    <row r="166" spans="1:10" ht="16" x14ac:dyDescent="0.2">
      <c r="A166" s="63"/>
      <c r="B166" s="75"/>
      <c r="C166" s="85"/>
      <c r="D166" s="173" t="s">
        <v>418</v>
      </c>
      <c r="E166" s="86">
        <v>180000</v>
      </c>
      <c r="F166" s="86">
        <v>7.92</v>
      </c>
      <c r="G166" s="86"/>
      <c r="H166" s="86">
        <f>F166</f>
        <v>7.92</v>
      </c>
      <c r="I166" s="86"/>
      <c r="J166" s="23"/>
    </row>
    <row r="167" spans="1:10" ht="16" x14ac:dyDescent="0.2">
      <c r="A167" s="63"/>
      <c r="B167" s="75"/>
      <c r="C167" s="85"/>
      <c r="D167" s="173" t="s">
        <v>414</v>
      </c>
      <c r="E167" s="86">
        <v>10000</v>
      </c>
      <c r="F167" s="86">
        <v>0.35</v>
      </c>
      <c r="G167" s="86"/>
      <c r="H167" s="86">
        <f>F167</f>
        <v>0.35</v>
      </c>
      <c r="I167" s="86"/>
      <c r="J167" s="23"/>
    </row>
    <row r="168" spans="1:10" ht="16" x14ac:dyDescent="0.2">
      <c r="A168" s="63"/>
      <c r="B168" s="75"/>
      <c r="C168" s="85"/>
      <c r="D168" s="85"/>
      <c r="E168" s="86"/>
      <c r="F168" s="86"/>
      <c r="G168" s="86"/>
      <c r="H168" s="86"/>
      <c r="I168" s="86"/>
      <c r="J168" s="23"/>
    </row>
    <row r="169" spans="1:10" ht="16" x14ac:dyDescent="0.2">
      <c r="A169" s="63">
        <f>A163+1</f>
        <v>44</v>
      </c>
      <c r="B169" s="75" t="s">
        <v>286</v>
      </c>
      <c r="C169" s="66" t="s">
        <v>70</v>
      </c>
      <c r="D169" s="66" t="s">
        <v>411</v>
      </c>
      <c r="E169" s="79">
        <v>10000</v>
      </c>
      <c r="F169" s="79">
        <v>0</v>
      </c>
      <c r="G169" s="78">
        <f>H169-F169</f>
        <v>2.0099999999999998</v>
      </c>
      <c r="H169" s="79">
        <v>2.0099999999999998</v>
      </c>
      <c r="I169" s="79">
        <f>SUM(H169:H174)</f>
        <v>17.190000000000001</v>
      </c>
      <c r="J169" s="23"/>
    </row>
    <row r="170" spans="1:10" ht="16" x14ac:dyDescent="0.2">
      <c r="A170" s="63"/>
      <c r="B170" s="75"/>
      <c r="C170" s="66"/>
      <c r="D170" s="173" t="s">
        <v>417</v>
      </c>
      <c r="E170" s="79">
        <v>10000</v>
      </c>
      <c r="F170" s="79">
        <v>2.83</v>
      </c>
      <c r="G170" s="79"/>
      <c r="H170" s="79">
        <f>F170</f>
        <v>2.83</v>
      </c>
      <c r="I170" s="79"/>
      <c r="J170" s="23"/>
    </row>
    <row r="171" spans="1:10" ht="16" x14ac:dyDescent="0.2">
      <c r="A171" s="63"/>
      <c r="B171" s="75"/>
      <c r="C171" s="66"/>
      <c r="D171" s="173" t="s">
        <v>412</v>
      </c>
      <c r="E171" s="79">
        <v>10000</v>
      </c>
      <c r="F171" s="79">
        <v>3.42</v>
      </c>
      <c r="G171" s="79"/>
      <c r="H171" s="79">
        <f>F171</f>
        <v>3.42</v>
      </c>
      <c r="I171" s="79"/>
      <c r="J171" s="23"/>
    </row>
    <row r="172" spans="1:10" ht="16" x14ac:dyDescent="0.2">
      <c r="A172" s="63"/>
      <c r="B172" s="75"/>
      <c r="C172" s="66"/>
      <c r="D172" s="173" t="s">
        <v>413</v>
      </c>
      <c r="E172" s="79">
        <v>100000</v>
      </c>
      <c r="F172" s="79">
        <v>4.18</v>
      </c>
      <c r="G172" s="79"/>
      <c r="H172" s="79">
        <f>F172</f>
        <v>4.18</v>
      </c>
      <c r="I172" s="79"/>
      <c r="J172" s="23"/>
    </row>
    <row r="173" spans="1:10" ht="16" x14ac:dyDescent="0.2">
      <c r="A173" s="63"/>
      <c r="B173" s="75"/>
      <c r="C173" s="66"/>
      <c r="D173" s="173" t="s">
        <v>418</v>
      </c>
      <c r="E173" s="78">
        <v>100000</v>
      </c>
      <c r="F173" s="79">
        <v>4.4000000000000004</v>
      </c>
      <c r="G173" s="79"/>
      <c r="H173" s="79">
        <f>F173</f>
        <v>4.4000000000000004</v>
      </c>
      <c r="I173" s="79"/>
      <c r="J173" s="23"/>
    </row>
    <row r="174" spans="1:10" ht="16" x14ac:dyDescent="0.2">
      <c r="A174" s="63"/>
      <c r="B174" s="75"/>
      <c r="C174" s="66"/>
      <c r="D174" s="173" t="s">
        <v>414</v>
      </c>
      <c r="E174" s="79">
        <v>10000</v>
      </c>
      <c r="F174" s="79">
        <v>0.35</v>
      </c>
      <c r="G174" s="79"/>
      <c r="H174" s="79">
        <f>F174</f>
        <v>0.35</v>
      </c>
      <c r="I174" s="79"/>
      <c r="J174" s="23"/>
    </row>
    <row r="175" spans="1:10" ht="16" x14ac:dyDescent="0.2">
      <c r="A175" s="63"/>
      <c r="B175" s="75"/>
      <c r="C175" s="66"/>
      <c r="D175" s="66"/>
      <c r="E175" s="79"/>
      <c r="F175" s="79"/>
      <c r="G175" s="79"/>
      <c r="H175" s="79"/>
      <c r="I175" s="79"/>
      <c r="J175" s="23"/>
    </row>
    <row r="176" spans="1:10" ht="16" x14ac:dyDescent="0.2">
      <c r="A176" s="63">
        <f>A169+1</f>
        <v>45</v>
      </c>
      <c r="B176" s="75" t="s">
        <v>375</v>
      </c>
      <c r="C176" s="66" t="s">
        <v>34</v>
      </c>
      <c r="D176" s="66" t="s">
        <v>411</v>
      </c>
      <c r="E176" s="78">
        <v>10000</v>
      </c>
      <c r="F176" s="78">
        <v>0</v>
      </c>
      <c r="G176" s="78">
        <f>H176-F176</f>
        <v>3.08</v>
      </c>
      <c r="H176" s="78">
        <v>3.08</v>
      </c>
      <c r="I176" s="78">
        <f>H176</f>
        <v>3.08</v>
      </c>
      <c r="J176" s="211"/>
    </row>
    <row r="177" spans="1:10" ht="16" x14ac:dyDescent="0.2">
      <c r="A177" s="63"/>
      <c r="B177" s="75"/>
      <c r="C177" s="66"/>
      <c r="D177" s="66"/>
      <c r="E177" s="78"/>
      <c r="F177" s="78"/>
      <c r="G177" s="78"/>
      <c r="H177" s="78"/>
      <c r="I177" s="78"/>
      <c r="J177" s="23"/>
    </row>
    <row r="178" spans="1:10" ht="16" x14ac:dyDescent="0.2">
      <c r="A178" s="63">
        <f>A176+1</f>
        <v>46</v>
      </c>
      <c r="B178" s="75" t="s">
        <v>287</v>
      </c>
      <c r="C178" s="70" t="s">
        <v>214</v>
      </c>
      <c r="D178" s="70" t="s">
        <v>411</v>
      </c>
      <c r="E178" s="130">
        <v>10000</v>
      </c>
      <c r="F178" s="130">
        <v>0</v>
      </c>
      <c r="G178" s="78">
        <f>H178-F178</f>
        <v>3.08</v>
      </c>
      <c r="H178" s="130">
        <v>3.08</v>
      </c>
      <c r="I178" s="130">
        <f>H178</f>
        <v>3.08</v>
      </c>
      <c r="J178" s="211"/>
    </row>
    <row r="179" spans="1:10" ht="16" x14ac:dyDescent="0.2">
      <c r="A179" s="63"/>
      <c r="B179" s="75"/>
      <c r="C179" s="70"/>
      <c r="D179" s="70"/>
      <c r="E179" s="130"/>
      <c r="F179" s="130"/>
      <c r="G179" s="130"/>
      <c r="H179" s="130"/>
      <c r="I179" s="130"/>
      <c r="J179" s="23"/>
    </row>
    <row r="180" spans="1:10" ht="16" x14ac:dyDescent="0.2">
      <c r="A180" s="63">
        <f>A178+1</f>
        <v>47</v>
      </c>
      <c r="B180" s="75" t="s">
        <v>288</v>
      </c>
      <c r="C180" s="66" t="s">
        <v>132</v>
      </c>
      <c r="D180" s="66" t="s">
        <v>411</v>
      </c>
      <c r="E180" s="78">
        <v>190000</v>
      </c>
      <c r="F180" s="78">
        <v>11.88</v>
      </c>
      <c r="G180" s="78">
        <f>H180-F180</f>
        <v>0.65999999999999837</v>
      </c>
      <c r="H180" s="78">
        <v>12.54</v>
      </c>
      <c r="I180" s="78">
        <f>SUM(H180:H185)</f>
        <v>33.94</v>
      </c>
      <c r="J180" s="23"/>
    </row>
    <row r="181" spans="1:10" ht="16" x14ac:dyDescent="0.2">
      <c r="A181" s="63"/>
      <c r="B181" s="75"/>
      <c r="C181" s="66"/>
      <c r="D181" s="173" t="s">
        <v>417</v>
      </c>
      <c r="E181" s="78">
        <v>50000</v>
      </c>
      <c r="F181" s="78">
        <v>9.0500000000000007</v>
      </c>
      <c r="G181" s="78"/>
      <c r="H181" s="78">
        <f>F181</f>
        <v>9.0500000000000007</v>
      </c>
      <c r="I181" s="78"/>
      <c r="J181" s="23"/>
    </row>
    <row r="182" spans="1:10" ht="16" x14ac:dyDescent="0.2">
      <c r="A182" s="63"/>
      <c r="B182" s="75"/>
      <c r="C182" s="66"/>
      <c r="D182" s="173" t="s">
        <v>412</v>
      </c>
      <c r="E182" s="78">
        <v>10000</v>
      </c>
      <c r="F182" s="78">
        <v>3.42</v>
      </c>
      <c r="G182" s="78"/>
      <c r="H182" s="78">
        <f>F182</f>
        <v>3.42</v>
      </c>
      <c r="I182" s="78"/>
      <c r="J182" s="23"/>
    </row>
    <row r="183" spans="1:10" ht="16" x14ac:dyDescent="0.2">
      <c r="A183" s="63"/>
      <c r="B183" s="75"/>
      <c r="C183" s="66"/>
      <c r="D183" s="173" t="s">
        <v>413</v>
      </c>
      <c r="E183" s="78">
        <v>100000</v>
      </c>
      <c r="F183" s="78">
        <v>4.18</v>
      </c>
      <c r="G183" s="78"/>
      <c r="H183" s="78">
        <f>F183</f>
        <v>4.18</v>
      </c>
      <c r="I183" s="78"/>
      <c r="J183" s="23"/>
    </row>
    <row r="184" spans="1:10" ht="16" x14ac:dyDescent="0.2">
      <c r="A184" s="63"/>
      <c r="B184" s="75"/>
      <c r="C184" s="66"/>
      <c r="D184" s="173" t="s">
        <v>418</v>
      </c>
      <c r="E184" s="78">
        <v>100000</v>
      </c>
      <c r="F184" s="78">
        <v>4.4000000000000004</v>
      </c>
      <c r="G184" s="78"/>
      <c r="H184" s="78">
        <f>F184</f>
        <v>4.4000000000000004</v>
      </c>
      <c r="I184" s="78"/>
      <c r="J184" s="23"/>
    </row>
    <row r="185" spans="1:10" ht="16" x14ac:dyDescent="0.2">
      <c r="A185" s="63"/>
      <c r="B185" s="75"/>
      <c r="C185" s="66"/>
      <c r="D185" s="173" t="s">
        <v>414</v>
      </c>
      <c r="E185" s="78">
        <v>10000</v>
      </c>
      <c r="F185" s="78">
        <v>0.35</v>
      </c>
      <c r="G185" s="78"/>
      <c r="H185" s="78">
        <f>F185</f>
        <v>0.35</v>
      </c>
      <c r="I185" s="78"/>
      <c r="J185" s="23"/>
    </row>
    <row r="186" spans="1:10" ht="16" x14ac:dyDescent="0.2">
      <c r="A186" s="63"/>
      <c r="B186" s="75"/>
      <c r="C186" s="66"/>
      <c r="D186" s="66"/>
      <c r="E186" s="78"/>
      <c r="F186" s="78"/>
      <c r="G186" s="78"/>
      <c r="H186" s="78"/>
      <c r="I186" s="78"/>
      <c r="J186" s="23"/>
    </row>
    <row r="187" spans="1:10" ht="16" x14ac:dyDescent="0.2">
      <c r="A187" s="63">
        <f>A180+1</f>
        <v>48</v>
      </c>
      <c r="B187" s="75" t="s">
        <v>289</v>
      </c>
      <c r="C187" s="66" t="s">
        <v>133</v>
      </c>
      <c r="D187" s="66" t="s">
        <v>411</v>
      </c>
      <c r="E187" s="78">
        <v>150000</v>
      </c>
      <c r="F187" s="78">
        <f>H187-G187</f>
        <v>17.639999999999997</v>
      </c>
      <c r="G187" s="78">
        <v>1.26</v>
      </c>
      <c r="H187" s="78">
        <v>18.899999999999999</v>
      </c>
      <c r="I187" s="78">
        <f>SUM(H187:H192)</f>
        <v>80.559999999999988</v>
      </c>
      <c r="J187" s="211"/>
    </row>
    <row r="188" spans="1:10" ht="16" x14ac:dyDescent="0.2">
      <c r="A188" s="63"/>
      <c r="B188" s="75"/>
      <c r="C188" s="66"/>
      <c r="D188" s="173" t="s">
        <v>417</v>
      </c>
      <c r="E188" s="78">
        <v>150000</v>
      </c>
      <c r="F188" s="78">
        <v>42.45</v>
      </c>
      <c r="G188" s="78"/>
      <c r="H188" s="78">
        <f>F188</f>
        <v>42.45</v>
      </c>
      <c r="I188" s="78"/>
      <c r="J188" s="23"/>
    </row>
    <row r="189" spans="1:10" ht="16" x14ac:dyDescent="0.2">
      <c r="A189" s="63"/>
      <c r="B189" s="75"/>
      <c r="C189" s="66"/>
      <c r="D189" s="173" t="s">
        <v>412</v>
      </c>
      <c r="E189" s="78">
        <v>10000</v>
      </c>
      <c r="F189" s="78">
        <v>3.42</v>
      </c>
      <c r="G189" s="78"/>
      <c r="H189" s="78">
        <f>F189</f>
        <v>3.42</v>
      </c>
      <c r="I189" s="78"/>
      <c r="J189" s="23"/>
    </row>
    <row r="190" spans="1:10" ht="16" x14ac:dyDescent="0.2">
      <c r="A190" s="63"/>
      <c r="B190" s="75"/>
      <c r="C190" s="66"/>
      <c r="D190" s="173" t="s">
        <v>413</v>
      </c>
      <c r="E190" s="78">
        <v>180000</v>
      </c>
      <c r="F190" s="78">
        <v>7.52</v>
      </c>
      <c r="G190" s="78"/>
      <c r="H190" s="78">
        <f>F190</f>
        <v>7.52</v>
      </c>
      <c r="I190" s="78"/>
      <c r="J190" s="23"/>
    </row>
    <row r="191" spans="1:10" ht="16" x14ac:dyDescent="0.2">
      <c r="A191" s="63"/>
      <c r="B191" s="75"/>
      <c r="C191" s="66"/>
      <c r="D191" s="173" t="s">
        <v>418</v>
      </c>
      <c r="E191" s="78">
        <v>180000</v>
      </c>
      <c r="F191" s="78">
        <v>7.92</v>
      </c>
      <c r="G191" s="78"/>
      <c r="H191" s="78">
        <f>F191</f>
        <v>7.92</v>
      </c>
      <c r="I191" s="78"/>
      <c r="J191" s="23"/>
    </row>
    <row r="192" spans="1:10" ht="16" x14ac:dyDescent="0.2">
      <c r="A192" s="63"/>
      <c r="B192" s="75"/>
      <c r="C192" s="66"/>
      <c r="D192" s="173" t="s">
        <v>414</v>
      </c>
      <c r="E192" s="78">
        <v>10000</v>
      </c>
      <c r="F192" s="78">
        <v>0.35</v>
      </c>
      <c r="G192" s="78"/>
      <c r="H192" s="78">
        <f>F192</f>
        <v>0.35</v>
      </c>
      <c r="I192" s="78"/>
      <c r="J192" s="23"/>
    </row>
    <row r="193" spans="1:10" ht="16" x14ac:dyDescent="0.2">
      <c r="A193" s="63"/>
      <c r="B193" s="75"/>
      <c r="C193" s="66"/>
      <c r="D193" s="66"/>
      <c r="E193" s="78"/>
      <c r="F193" s="78"/>
      <c r="G193" s="78"/>
      <c r="H193" s="78"/>
      <c r="I193" s="78"/>
      <c r="J193" s="23"/>
    </row>
    <row r="194" spans="1:10" ht="16" x14ac:dyDescent="0.2">
      <c r="A194" s="63">
        <f>A187+1</f>
        <v>49</v>
      </c>
      <c r="B194" s="75" t="s">
        <v>463</v>
      </c>
      <c r="C194" s="178" t="s">
        <v>485</v>
      </c>
      <c r="D194" s="66" t="s">
        <v>411</v>
      </c>
      <c r="E194" s="78">
        <v>10000</v>
      </c>
      <c r="F194" s="78">
        <v>0</v>
      </c>
      <c r="G194" s="78">
        <f>H194-F194</f>
        <v>0.46</v>
      </c>
      <c r="H194" s="78">
        <v>0.46</v>
      </c>
      <c r="I194" s="78">
        <f>SUM(H194:H195)</f>
        <v>0.88</v>
      </c>
      <c r="J194" s="23"/>
    </row>
    <row r="195" spans="1:10" ht="16" x14ac:dyDescent="0.2">
      <c r="A195" s="63"/>
      <c r="B195" s="75"/>
      <c r="C195" s="66"/>
      <c r="D195" s="66" t="s">
        <v>413</v>
      </c>
      <c r="E195" s="78">
        <v>10000</v>
      </c>
      <c r="F195" s="78">
        <v>0.42</v>
      </c>
      <c r="G195" s="78"/>
      <c r="H195" s="78">
        <f>F195</f>
        <v>0.42</v>
      </c>
      <c r="I195" s="78"/>
      <c r="J195" s="23"/>
    </row>
    <row r="196" spans="1:10" ht="16" x14ac:dyDescent="0.2">
      <c r="A196" s="63"/>
      <c r="B196" s="75"/>
      <c r="C196" s="66"/>
      <c r="D196" s="66"/>
      <c r="E196" s="78"/>
      <c r="F196" s="78"/>
      <c r="G196" s="78"/>
      <c r="H196" s="78"/>
      <c r="I196" s="78"/>
      <c r="J196" s="23"/>
    </row>
    <row r="197" spans="1:10" ht="16" x14ac:dyDescent="0.2">
      <c r="A197" s="63">
        <f>A194+1</f>
        <v>50</v>
      </c>
      <c r="B197" s="75" t="s">
        <v>377</v>
      </c>
      <c r="C197" s="66" t="s">
        <v>378</v>
      </c>
      <c r="D197" s="66" t="s">
        <v>411</v>
      </c>
      <c r="E197" s="78">
        <v>10000</v>
      </c>
      <c r="F197" s="78">
        <v>0</v>
      </c>
      <c r="G197" s="78">
        <f>H197-F197</f>
        <v>8.02</v>
      </c>
      <c r="H197" s="78">
        <v>8.02</v>
      </c>
      <c r="I197" s="78">
        <f>H197</f>
        <v>8.02</v>
      </c>
      <c r="J197" s="23"/>
    </row>
    <row r="198" spans="1:10" ht="16" x14ac:dyDescent="0.2">
      <c r="A198" s="63"/>
      <c r="B198" s="75"/>
      <c r="C198" s="66"/>
      <c r="D198" s="66"/>
      <c r="E198" s="78"/>
      <c r="F198" s="78"/>
      <c r="G198" s="78"/>
      <c r="H198" s="78"/>
      <c r="I198" s="78"/>
      <c r="J198" s="23"/>
    </row>
    <row r="199" spans="1:10" ht="16" x14ac:dyDescent="0.2">
      <c r="A199" s="63">
        <v>51</v>
      </c>
      <c r="B199" s="75" t="s">
        <v>291</v>
      </c>
      <c r="C199" s="85" t="s">
        <v>228</v>
      </c>
      <c r="D199" s="85" t="s">
        <v>411</v>
      </c>
      <c r="E199" s="86">
        <v>10000</v>
      </c>
      <c r="F199" s="86">
        <v>0</v>
      </c>
      <c r="G199" s="78">
        <f>H199-F199</f>
        <v>0.46</v>
      </c>
      <c r="H199" s="86">
        <v>0.46</v>
      </c>
      <c r="I199" s="86">
        <f>H199</f>
        <v>0.46</v>
      </c>
      <c r="J199" s="23"/>
    </row>
    <row r="200" spans="1:10" ht="16" x14ac:dyDescent="0.2">
      <c r="A200" s="63"/>
      <c r="B200" s="75"/>
      <c r="C200" s="85"/>
      <c r="D200" s="85"/>
      <c r="E200" s="86"/>
      <c r="F200" s="86"/>
      <c r="G200" s="86"/>
      <c r="H200" s="86"/>
      <c r="I200" s="86"/>
      <c r="J200" s="23"/>
    </row>
    <row r="201" spans="1:10" ht="16" x14ac:dyDescent="0.2">
      <c r="A201" s="63">
        <f>A199+1</f>
        <v>52</v>
      </c>
      <c r="B201" s="75" t="s">
        <v>292</v>
      </c>
      <c r="C201" s="66" t="s">
        <v>84</v>
      </c>
      <c r="D201" s="66" t="s">
        <v>411</v>
      </c>
      <c r="E201" s="78">
        <v>10000</v>
      </c>
      <c r="F201" s="78">
        <v>0</v>
      </c>
      <c r="G201" s="78">
        <f>H201-F201</f>
        <v>0.91</v>
      </c>
      <c r="H201" s="78">
        <v>0.91</v>
      </c>
      <c r="I201" s="78">
        <f>SUM(H201:H202)</f>
        <v>1.33</v>
      </c>
      <c r="J201" s="211"/>
    </row>
    <row r="202" spans="1:10" ht="16" x14ac:dyDescent="0.2">
      <c r="A202" s="63"/>
      <c r="B202" s="75"/>
      <c r="C202" s="66"/>
      <c r="D202" s="66" t="s">
        <v>413</v>
      </c>
      <c r="E202" s="78">
        <v>10000</v>
      </c>
      <c r="F202" s="78">
        <v>0.42</v>
      </c>
      <c r="G202" s="78"/>
      <c r="H202" s="78">
        <f>F202</f>
        <v>0.42</v>
      </c>
      <c r="I202" s="78"/>
      <c r="J202" s="23"/>
    </row>
    <row r="203" spans="1:10" ht="16" x14ac:dyDescent="0.2">
      <c r="A203" s="63"/>
      <c r="B203" s="75"/>
      <c r="C203" s="66"/>
      <c r="D203" s="66"/>
      <c r="E203" s="78"/>
      <c r="F203" s="78"/>
      <c r="G203" s="78"/>
      <c r="H203" s="78"/>
      <c r="I203" s="78"/>
      <c r="J203" s="23"/>
    </row>
    <row r="204" spans="1:10" ht="16" x14ac:dyDescent="0.2">
      <c r="A204" s="63">
        <f>A201+1</f>
        <v>53</v>
      </c>
      <c r="B204" s="75" t="s">
        <v>294</v>
      </c>
      <c r="C204" s="66" t="s">
        <v>60</v>
      </c>
      <c r="D204" s="66" t="s">
        <v>411</v>
      </c>
      <c r="E204" s="78">
        <v>10000</v>
      </c>
      <c r="F204" s="78">
        <v>0</v>
      </c>
      <c r="G204" s="78">
        <f>H204-F204</f>
        <v>8.02</v>
      </c>
      <c r="H204" s="78">
        <v>8.02</v>
      </c>
      <c r="I204" s="78">
        <f>H204</f>
        <v>8.02</v>
      </c>
      <c r="J204" s="211"/>
    </row>
    <row r="205" spans="1:10" ht="16" x14ac:dyDescent="0.2">
      <c r="A205" s="63"/>
      <c r="B205" s="75"/>
      <c r="C205" s="66"/>
      <c r="D205" s="66"/>
      <c r="E205" s="78"/>
      <c r="F205" s="78"/>
      <c r="G205" s="78"/>
      <c r="H205" s="78"/>
      <c r="I205" s="78"/>
      <c r="J205" s="23"/>
    </row>
    <row r="206" spans="1:10" ht="16" x14ac:dyDescent="0.2">
      <c r="A206" s="63">
        <v>54</v>
      </c>
      <c r="B206" s="75" t="s">
        <v>465</v>
      </c>
      <c r="C206" s="66" t="s">
        <v>426</v>
      </c>
      <c r="D206" s="66" t="s">
        <v>411</v>
      </c>
      <c r="E206" s="78">
        <v>10000</v>
      </c>
      <c r="F206" s="78">
        <v>0</v>
      </c>
      <c r="G206" s="78">
        <f>H206-F206</f>
        <v>0.66</v>
      </c>
      <c r="H206" s="78">
        <v>0.66</v>
      </c>
      <c r="I206" s="78">
        <f>SUM(H206:H207)</f>
        <v>1.08</v>
      </c>
      <c r="J206" s="23"/>
    </row>
    <row r="207" spans="1:10" ht="16" x14ac:dyDescent="0.2">
      <c r="A207" s="63"/>
      <c r="B207" s="75"/>
      <c r="C207" s="66"/>
      <c r="D207" s="66" t="s">
        <v>413</v>
      </c>
      <c r="E207" s="78">
        <v>10000</v>
      </c>
      <c r="F207" s="78">
        <v>0.42</v>
      </c>
      <c r="G207" s="78"/>
      <c r="H207" s="78">
        <f>F207</f>
        <v>0.42</v>
      </c>
      <c r="I207" s="78"/>
      <c r="J207" s="23"/>
    </row>
    <row r="208" spans="1:10" ht="16" x14ac:dyDescent="0.2">
      <c r="A208" s="63"/>
      <c r="B208" s="75"/>
      <c r="C208" s="66"/>
      <c r="D208" s="66"/>
      <c r="E208" s="78"/>
      <c r="F208" s="78"/>
      <c r="G208" s="78"/>
      <c r="H208" s="78"/>
      <c r="I208" s="78"/>
      <c r="J208" s="23"/>
    </row>
    <row r="209" spans="1:10" ht="16" x14ac:dyDescent="0.2">
      <c r="A209" s="63">
        <v>55</v>
      </c>
      <c r="B209" s="75" t="s">
        <v>295</v>
      </c>
      <c r="C209" s="66" t="s">
        <v>222</v>
      </c>
      <c r="D209" s="66" t="s">
        <v>411</v>
      </c>
      <c r="E209" s="78">
        <v>10000</v>
      </c>
      <c r="F209" s="78">
        <v>0</v>
      </c>
      <c r="G209" s="78">
        <f>H209-F209</f>
        <v>14.08</v>
      </c>
      <c r="H209" s="78">
        <v>14.08</v>
      </c>
      <c r="I209" s="78">
        <f>H209</f>
        <v>14.08</v>
      </c>
      <c r="J209" s="23"/>
    </row>
    <row r="210" spans="1:10" ht="16" x14ac:dyDescent="0.2">
      <c r="A210" s="63"/>
      <c r="B210" s="75"/>
      <c r="C210" s="66"/>
      <c r="D210" s="66"/>
      <c r="E210" s="78"/>
      <c r="F210" s="78"/>
      <c r="G210" s="78"/>
      <c r="H210" s="78"/>
      <c r="I210" s="78"/>
      <c r="J210" s="23"/>
    </row>
    <row r="211" spans="1:10" ht="16" x14ac:dyDescent="0.2">
      <c r="A211" s="63">
        <f>A209+1</f>
        <v>56</v>
      </c>
      <c r="B211" s="75" t="s">
        <v>351</v>
      </c>
      <c r="C211" s="66" t="s">
        <v>367</v>
      </c>
      <c r="D211" s="66" t="s">
        <v>411</v>
      </c>
      <c r="E211" s="78">
        <v>10000</v>
      </c>
      <c r="F211" s="78">
        <v>0</v>
      </c>
      <c r="G211" s="78">
        <f>H211-F211</f>
        <v>3.08</v>
      </c>
      <c r="H211" s="78">
        <v>3.08</v>
      </c>
      <c r="I211" s="78">
        <f>SUM(H211:H214)</f>
        <v>8.94</v>
      </c>
      <c r="J211" s="23"/>
    </row>
    <row r="212" spans="1:10" ht="16" x14ac:dyDescent="0.2">
      <c r="A212" s="63"/>
      <c r="B212" s="75"/>
      <c r="C212" s="66"/>
      <c r="D212" s="66" t="s">
        <v>412</v>
      </c>
      <c r="E212" s="78">
        <v>10000</v>
      </c>
      <c r="F212" s="78">
        <v>3.42</v>
      </c>
      <c r="G212" s="78"/>
      <c r="H212" s="78">
        <f>F212</f>
        <v>3.42</v>
      </c>
      <c r="I212" s="78"/>
      <c r="J212" s="23"/>
    </row>
    <row r="213" spans="1:10" ht="16" x14ac:dyDescent="0.2">
      <c r="A213" s="63"/>
      <c r="B213" s="75"/>
      <c r="C213" s="66"/>
      <c r="D213" s="66" t="s">
        <v>413</v>
      </c>
      <c r="E213" s="78">
        <v>50000</v>
      </c>
      <c r="F213" s="78">
        <v>2.09</v>
      </c>
      <c r="G213" s="78"/>
      <c r="H213" s="78">
        <f>F213</f>
        <v>2.09</v>
      </c>
      <c r="I213" s="78"/>
      <c r="J213" s="23"/>
    </row>
    <row r="214" spans="1:10" ht="16" x14ac:dyDescent="0.2">
      <c r="A214" s="63"/>
      <c r="B214" s="75"/>
      <c r="C214" s="66"/>
      <c r="D214" s="66" t="s">
        <v>414</v>
      </c>
      <c r="E214" s="78">
        <v>10000</v>
      </c>
      <c r="F214" s="78">
        <v>0.35</v>
      </c>
      <c r="G214" s="78"/>
      <c r="H214" s="78">
        <f>F214</f>
        <v>0.35</v>
      </c>
      <c r="I214" s="78"/>
      <c r="J214" s="23"/>
    </row>
    <row r="215" spans="1:10" ht="16" x14ac:dyDescent="0.2">
      <c r="A215" s="63"/>
      <c r="B215" s="75"/>
      <c r="C215" s="66"/>
      <c r="D215" s="66"/>
      <c r="E215" s="78"/>
      <c r="F215" s="78"/>
      <c r="G215" s="78"/>
      <c r="H215" s="78"/>
      <c r="I215" s="78"/>
      <c r="J215" s="23"/>
    </row>
    <row r="216" spans="1:10" ht="16" x14ac:dyDescent="0.2">
      <c r="A216" s="63">
        <f>A211+1</f>
        <v>57</v>
      </c>
      <c r="B216" s="75" t="s">
        <v>296</v>
      </c>
      <c r="C216" s="70" t="s">
        <v>215</v>
      </c>
      <c r="D216" s="66" t="s">
        <v>411</v>
      </c>
      <c r="E216" s="130">
        <v>250000</v>
      </c>
      <c r="F216" s="130">
        <v>120.48</v>
      </c>
      <c r="G216" s="78">
        <f>H216-F216</f>
        <v>5.019999999999996</v>
      </c>
      <c r="H216" s="130">
        <v>125.5</v>
      </c>
      <c r="I216" s="130">
        <f>SUM(H216:H221)</f>
        <v>213.72</v>
      </c>
      <c r="J216" s="23"/>
    </row>
    <row r="217" spans="1:10" ht="16" x14ac:dyDescent="0.2">
      <c r="A217" s="63"/>
      <c r="B217" s="75"/>
      <c r="C217" s="70"/>
      <c r="D217" s="173" t="s">
        <v>417</v>
      </c>
      <c r="E217" s="130">
        <v>50000</v>
      </c>
      <c r="F217" s="130">
        <v>57.85</v>
      </c>
      <c r="G217" s="130"/>
      <c r="H217" s="130">
        <f>F217</f>
        <v>57.85</v>
      </c>
      <c r="I217" s="130"/>
      <c r="J217" s="23"/>
    </row>
    <row r="218" spans="1:10" ht="16" x14ac:dyDescent="0.2">
      <c r="A218" s="63"/>
      <c r="B218" s="75"/>
      <c r="C218" s="70"/>
      <c r="D218" s="173" t="s">
        <v>412</v>
      </c>
      <c r="E218" s="130">
        <v>10000</v>
      </c>
      <c r="F218" s="130">
        <v>3.42</v>
      </c>
      <c r="G218" s="130"/>
      <c r="H218" s="130">
        <f>F218</f>
        <v>3.42</v>
      </c>
      <c r="I218" s="130"/>
      <c r="J218" s="23"/>
    </row>
    <row r="219" spans="1:10" ht="16" x14ac:dyDescent="0.2">
      <c r="A219" s="63"/>
      <c r="B219" s="75"/>
      <c r="C219" s="70"/>
      <c r="D219" s="173" t="s">
        <v>413</v>
      </c>
      <c r="E219" s="130">
        <v>310000</v>
      </c>
      <c r="F219" s="130">
        <v>12.96</v>
      </c>
      <c r="G219" s="130"/>
      <c r="H219" s="130">
        <f>F219</f>
        <v>12.96</v>
      </c>
      <c r="I219" s="130"/>
      <c r="J219" s="23"/>
    </row>
    <row r="220" spans="1:10" ht="16" x14ac:dyDescent="0.2">
      <c r="A220" s="63"/>
      <c r="B220" s="75"/>
      <c r="C220" s="70"/>
      <c r="D220" s="173" t="s">
        <v>418</v>
      </c>
      <c r="E220" s="130">
        <v>310000</v>
      </c>
      <c r="F220" s="130">
        <v>13.64</v>
      </c>
      <c r="G220" s="130"/>
      <c r="H220" s="130">
        <f>F220</f>
        <v>13.64</v>
      </c>
      <c r="I220" s="130"/>
      <c r="J220" s="23"/>
    </row>
    <row r="221" spans="1:10" ht="16" x14ac:dyDescent="0.2">
      <c r="A221" s="63"/>
      <c r="B221" s="75"/>
      <c r="C221" s="70"/>
      <c r="D221" s="173" t="s">
        <v>414</v>
      </c>
      <c r="E221" s="130">
        <v>10000</v>
      </c>
      <c r="F221" s="130">
        <v>0.35</v>
      </c>
      <c r="G221" s="130"/>
      <c r="H221" s="130">
        <f>F221</f>
        <v>0.35</v>
      </c>
      <c r="I221" s="130"/>
      <c r="J221" s="23"/>
    </row>
    <row r="222" spans="1:10" ht="16" x14ac:dyDescent="0.2">
      <c r="A222" s="63"/>
      <c r="B222" s="75"/>
      <c r="C222" s="70"/>
      <c r="D222" s="173"/>
      <c r="E222" s="130"/>
      <c r="F222" s="130"/>
      <c r="G222" s="130"/>
      <c r="H222" s="130"/>
      <c r="I222" s="130"/>
      <c r="J222" s="23"/>
    </row>
    <row r="223" spans="1:10" ht="16" x14ac:dyDescent="0.2">
      <c r="A223" s="63">
        <f>A216+1</f>
        <v>58</v>
      </c>
      <c r="B223" s="75" t="s">
        <v>387</v>
      </c>
      <c r="C223" s="70" t="s">
        <v>374</v>
      </c>
      <c r="D223" s="70" t="s">
        <v>411</v>
      </c>
      <c r="E223" s="130">
        <v>10000</v>
      </c>
      <c r="F223" s="130">
        <v>0</v>
      </c>
      <c r="G223" s="78">
        <f>H223-F223</f>
        <v>5.0199999999999996</v>
      </c>
      <c r="H223" s="130">
        <v>5.0199999999999996</v>
      </c>
      <c r="I223" s="130">
        <f>H223</f>
        <v>5.0199999999999996</v>
      </c>
      <c r="J223" s="23"/>
    </row>
    <row r="224" spans="1:10" ht="16" x14ac:dyDescent="0.2">
      <c r="A224" s="63"/>
      <c r="B224" s="75"/>
      <c r="C224" s="70"/>
      <c r="D224" s="70"/>
      <c r="E224" s="130"/>
      <c r="F224" s="130"/>
      <c r="G224" s="130"/>
      <c r="H224" s="130"/>
      <c r="I224" s="130"/>
      <c r="J224" s="23"/>
    </row>
    <row r="225" spans="1:10" ht="16" x14ac:dyDescent="0.2">
      <c r="A225" s="63">
        <v>59</v>
      </c>
      <c r="B225" s="75" t="s">
        <v>464</v>
      </c>
      <c r="C225" s="70" t="s">
        <v>428</v>
      </c>
      <c r="D225" s="70" t="s">
        <v>411</v>
      </c>
      <c r="E225" s="130">
        <v>10000</v>
      </c>
      <c r="F225" s="130">
        <v>0</v>
      </c>
      <c r="G225" s="78">
        <f>H225-F225</f>
        <v>0.53</v>
      </c>
      <c r="H225" s="130">
        <v>0.53</v>
      </c>
      <c r="I225" s="130">
        <f>H225</f>
        <v>0.53</v>
      </c>
      <c r="J225" s="23"/>
    </row>
    <row r="226" spans="1:10" ht="16" x14ac:dyDescent="0.2">
      <c r="A226" s="63"/>
      <c r="B226" s="75"/>
      <c r="C226" s="70"/>
      <c r="D226" s="70"/>
      <c r="E226" s="130"/>
      <c r="F226" s="130"/>
      <c r="G226" s="130"/>
      <c r="H226" s="130"/>
      <c r="I226" s="130"/>
      <c r="J226" s="23"/>
    </row>
    <row r="227" spans="1:10" ht="16" x14ac:dyDescent="0.2">
      <c r="A227" s="63">
        <v>60</v>
      </c>
      <c r="B227" s="75" t="s">
        <v>297</v>
      </c>
      <c r="C227" s="66" t="s">
        <v>72</v>
      </c>
      <c r="D227" s="66" t="s">
        <v>411</v>
      </c>
      <c r="E227" s="78">
        <v>10000</v>
      </c>
      <c r="F227" s="78">
        <v>0</v>
      </c>
      <c r="G227" s="78">
        <f>H227-F227</f>
        <v>5.0199999999999996</v>
      </c>
      <c r="H227" s="78">
        <v>5.0199999999999996</v>
      </c>
      <c r="I227" s="78">
        <f>H227</f>
        <v>5.0199999999999996</v>
      </c>
      <c r="J227" s="23"/>
    </row>
    <row r="228" spans="1:10" ht="16" x14ac:dyDescent="0.2">
      <c r="A228" s="63"/>
      <c r="B228" s="75"/>
      <c r="C228" s="66"/>
      <c r="D228" s="66"/>
      <c r="E228" s="78"/>
      <c r="F228" s="78"/>
      <c r="G228" s="78"/>
      <c r="H228" s="78"/>
      <c r="I228" s="78"/>
      <c r="J228" s="23"/>
    </row>
    <row r="229" spans="1:10" ht="16" x14ac:dyDescent="0.2">
      <c r="A229" s="63">
        <v>61</v>
      </c>
      <c r="B229" s="75" t="s">
        <v>298</v>
      </c>
      <c r="C229" s="66" t="s">
        <v>118</v>
      </c>
      <c r="D229" s="66" t="s">
        <v>411</v>
      </c>
      <c r="E229" s="79">
        <v>10000</v>
      </c>
      <c r="F229" s="79">
        <v>0</v>
      </c>
      <c r="G229" s="78">
        <f>H229-F229</f>
        <v>8.02</v>
      </c>
      <c r="H229" s="79">
        <v>8.02</v>
      </c>
      <c r="I229" s="79">
        <f>SUM(H229:H230)</f>
        <v>12.2</v>
      </c>
      <c r="J229" s="23"/>
    </row>
    <row r="230" spans="1:10" ht="16" x14ac:dyDescent="0.2">
      <c r="A230" s="63"/>
      <c r="B230" s="75"/>
      <c r="C230" s="66"/>
      <c r="D230" s="66" t="s">
        <v>413</v>
      </c>
      <c r="E230" s="79">
        <v>100000</v>
      </c>
      <c r="F230" s="79">
        <v>4.18</v>
      </c>
      <c r="G230" s="79"/>
      <c r="H230" s="79">
        <f>F230</f>
        <v>4.18</v>
      </c>
      <c r="I230" s="79"/>
      <c r="J230" s="23"/>
    </row>
    <row r="231" spans="1:10" ht="16" x14ac:dyDescent="0.2">
      <c r="A231" s="63"/>
      <c r="B231" s="75"/>
      <c r="C231" s="66"/>
      <c r="D231" s="66"/>
      <c r="E231" s="79"/>
      <c r="F231" s="79"/>
      <c r="G231" s="79"/>
      <c r="H231" s="79"/>
      <c r="I231" s="79"/>
      <c r="J231" s="23"/>
    </row>
    <row r="232" spans="1:10" ht="16" x14ac:dyDescent="0.2">
      <c r="A232" s="63">
        <f>A229+1</f>
        <v>62</v>
      </c>
      <c r="B232" s="75" t="s">
        <v>299</v>
      </c>
      <c r="C232" s="66" t="s">
        <v>62</v>
      </c>
      <c r="D232" s="66" t="s">
        <v>411</v>
      </c>
      <c r="E232" s="79">
        <v>200000</v>
      </c>
      <c r="F232" s="79">
        <v>38.19</v>
      </c>
      <c r="G232" s="78">
        <f>H232-F232</f>
        <v>2.0100000000000051</v>
      </c>
      <c r="H232" s="79">
        <v>40.200000000000003</v>
      </c>
      <c r="I232" s="79">
        <f>SUM(H232:H235)</f>
        <v>52.330000000000005</v>
      </c>
      <c r="J232" s="23"/>
    </row>
    <row r="233" spans="1:10" ht="16" x14ac:dyDescent="0.2">
      <c r="A233" s="63"/>
      <c r="B233" s="75"/>
      <c r="C233" s="66"/>
      <c r="D233" s="66" t="s">
        <v>412</v>
      </c>
      <c r="E233" s="79">
        <v>10000</v>
      </c>
      <c r="F233" s="79">
        <v>3.42</v>
      </c>
      <c r="G233" s="79"/>
      <c r="H233" s="79">
        <f>F233</f>
        <v>3.42</v>
      </c>
      <c r="I233" s="79"/>
      <c r="J233" s="23"/>
    </row>
    <row r="234" spans="1:10" ht="16" x14ac:dyDescent="0.2">
      <c r="A234" s="63"/>
      <c r="B234" s="75"/>
      <c r="C234" s="66"/>
      <c r="D234" s="66" t="s">
        <v>413</v>
      </c>
      <c r="E234" s="78">
        <v>200000</v>
      </c>
      <c r="F234" s="78">
        <v>8.36</v>
      </c>
      <c r="G234" s="79"/>
      <c r="H234" s="79">
        <f>F234</f>
        <v>8.36</v>
      </c>
      <c r="I234" s="79"/>
      <c r="J234" s="23"/>
    </row>
    <row r="235" spans="1:10" ht="16" x14ac:dyDescent="0.2">
      <c r="A235" s="63"/>
      <c r="B235" s="75"/>
      <c r="C235" s="66"/>
      <c r="D235" s="66" t="s">
        <v>414</v>
      </c>
      <c r="E235" s="79">
        <v>10000</v>
      </c>
      <c r="F235" s="79">
        <v>0.35</v>
      </c>
      <c r="G235" s="79"/>
      <c r="H235" s="79">
        <f>F235</f>
        <v>0.35</v>
      </c>
      <c r="I235" s="79"/>
      <c r="J235" s="23"/>
    </row>
    <row r="236" spans="1:10" ht="16" x14ac:dyDescent="0.2">
      <c r="A236" s="63"/>
      <c r="B236" s="75"/>
      <c r="C236" s="66"/>
      <c r="D236" s="66"/>
      <c r="E236" s="79"/>
      <c r="F236" s="79"/>
      <c r="G236" s="79"/>
      <c r="H236" s="79"/>
      <c r="I236" s="79"/>
      <c r="J236" s="23"/>
    </row>
    <row r="237" spans="1:10" ht="16" x14ac:dyDescent="0.2">
      <c r="A237" s="63" t="e">
        <f>#REF!+1</f>
        <v>#REF!</v>
      </c>
      <c r="B237" s="75" t="s">
        <v>302</v>
      </c>
      <c r="C237" s="208" t="s">
        <v>38</v>
      </c>
      <c r="D237" s="66" t="s">
        <v>411</v>
      </c>
      <c r="E237" s="78">
        <v>20000</v>
      </c>
      <c r="F237" s="78">
        <f>H237-G237</f>
        <v>5.0199999999999996</v>
      </c>
      <c r="G237" s="78">
        <v>5.0199999999999996</v>
      </c>
      <c r="H237" s="78">
        <v>10.039999999999999</v>
      </c>
      <c r="I237" s="78">
        <f>SUM(H237:H240)</f>
        <v>14.649999999999999</v>
      </c>
      <c r="J237" s="211"/>
    </row>
    <row r="238" spans="1:10" ht="16" x14ac:dyDescent="0.2">
      <c r="A238" s="63"/>
      <c r="B238" s="75"/>
      <c r="C238" s="208"/>
      <c r="D238" s="208" t="s">
        <v>412</v>
      </c>
      <c r="E238" s="206">
        <v>10000</v>
      </c>
      <c r="F238" s="206">
        <v>3.42</v>
      </c>
      <c r="G238" s="206"/>
      <c r="H238" s="206">
        <f>F238</f>
        <v>3.42</v>
      </c>
      <c r="I238" s="206"/>
      <c r="J238" s="23" t="s">
        <v>474</v>
      </c>
    </row>
    <row r="239" spans="1:10" ht="16" x14ac:dyDescent="0.2">
      <c r="A239" s="63"/>
      <c r="B239" s="75"/>
      <c r="C239" s="66"/>
      <c r="D239" s="66" t="s">
        <v>413</v>
      </c>
      <c r="E239" s="78">
        <v>20000</v>
      </c>
      <c r="F239" s="78">
        <v>0.84</v>
      </c>
      <c r="G239" s="78"/>
      <c r="H239" s="78">
        <f>F239</f>
        <v>0.84</v>
      </c>
      <c r="I239" s="78"/>
      <c r="J239" s="23"/>
    </row>
    <row r="240" spans="1:10" ht="16" x14ac:dyDescent="0.2">
      <c r="A240" s="63"/>
      <c r="B240" s="75"/>
      <c r="C240" s="66"/>
      <c r="D240" s="66" t="s">
        <v>414</v>
      </c>
      <c r="E240" s="78">
        <v>10000</v>
      </c>
      <c r="F240" s="78">
        <v>0.35</v>
      </c>
      <c r="G240" s="78"/>
      <c r="H240" s="78">
        <f>F240</f>
        <v>0.35</v>
      </c>
      <c r="I240" s="78"/>
      <c r="J240" s="23"/>
    </row>
    <row r="241" spans="1:10" ht="16" x14ac:dyDescent="0.2">
      <c r="A241" s="63"/>
      <c r="B241" s="75"/>
      <c r="C241" s="66"/>
      <c r="D241" s="66"/>
      <c r="E241" s="78"/>
      <c r="F241" s="78"/>
      <c r="G241" s="78"/>
      <c r="H241" s="78"/>
      <c r="I241" s="78"/>
      <c r="J241" s="23"/>
    </row>
    <row r="242" spans="1:10" ht="16" x14ac:dyDescent="0.2">
      <c r="A242" s="63" t="e">
        <f>A237+1</f>
        <v>#REF!</v>
      </c>
      <c r="B242" s="75" t="s">
        <v>303</v>
      </c>
      <c r="C242" s="66" t="s">
        <v>134</v>
      </c>
      <c r="D242" s="66" t="s">
        <v>411</v>
      </c>
      <c r="E242" s="78">
        <v>200000</v>
      </c>
      <c r="F242" s="78">
        <f>H242-G242</f>
        <v>12.54</v>
      </c>
      <c r="G242" s="78">
        <v>0.66</v>
      </c>
      <c r="H242" s="78">
        <v>13.2</v>
      </c>
      <c r="I242" s="78">
        <f>SUM(H242:H246)</f>
        <v>29.839999999999996</v>
      </c>
      <c r="J242" s="23"/>
    </row>
    <row r="243" spans="1:10" ht="16" x14ac:dyDescent="0.2">
      <c r="A243" s="63"/>
      <c r="B243" s="75"/>
      <c r="C243" s="66"/>
      <c r="D243" s="66" t="s">
        <v>412</v>
      </c>
      <c r="E243" s="78">
        <v>10000</v>
      </c>
      <c r="F243" s="78">
        <v>3.42</v>
      </c>
      <c r="G243" s="78"/>
      <c r="H243" s="78">
        <f>F243</f>
        <v>3.42</v>
      </c>
      <c r="I243" s="78"/>
      <c r="J243" s="23"/>
    </row>
    <row r="244" spans="1:10" ht="16" x14ac:dyDescent="0.2">
      <c r="A244" s="63"/>
      <c r="B244" s="75"/>
      <c r="C244" s="66"/>
      <c r="D244" s="66" t="s">
        <v>413</v>
      </c>
      <c r="E244" s="78">
        <v>150000</v>
      </c>
      <c r="F244" s="78">
        <v>6.27</v>
      </c>
      <c r="G244" s="78"/>
      <c r="H244" s="78">
        <f>F244</f>
        <v>6.27</v>
      </c>
      <c r="I244" s="78"/>
      <c r="J244" s="23"/>
    </row>
    <row r="245" spans="1:10" ht="16" x14ac:dyDescent="0.2">
      <c r="A245" s="63"/>
      <c r="B245" s="75"/>
      <c r="C245" s="66"/>
      <c r="D245" s="66" t="s">
        <v>418</v>
      </c>
      <c r="E245" s="78">
        <v>150000</v>
      </c>
      <c r="F245" s="78">
        <v>6.6</v>
      </c>
      <c r="G245" s="78"/>
      <c r="H245" s="78">
        <f>F245</f>
        <v>6.6</v>
      </c>
      <c r="I245" s="78"/>
      <c r="J245" s="23"/>
    </row>
    <row r="246" spans="1:10" ht="16" x14ac:dyDescent="0.2">
      <c r="A246" s="63"/>
      <c r="B246" s="75"/>
      <c r="C246" s="66"/>
      <c r="D246" s="66" t="s">
        <v>414</v>
      </c>
      <c r="E246" s="78">
        <v>10000</v>
      </c>
      <c r="F246" s="78">
        <v>0.35</v>
      </c>
      <c r="G246" s="78"/>
      <c r="H246" s="78">
        <f>F246</f>
        <v>0.35</v>
      </c>
      <c r="I246" s="78"/>
      <c r="J246" s="23"/>
    </row>
    <row r="247" spans="1:10" ht="16" x14ac:dyDescent="0.2">
      <c r="A247" s="63"/>
      <c r="B247" s="75"/>
      <c r="C247" s="66"/>
      <c r="D247" s="66"/>
      <c r="E247" s="78"/>
      <c r="F247" s="78"/>
      <c r="G247" s="78"/>
      <c r="H247" s="78"/>
      <c r="I247" s="78"/>
      <c r="J247" s="23"/>
    </row>
    <row r="248" spans="1:10" ht="16" x14ac:dyDescent="0.2">
      <c r="A248" s="63">
        <v>68</v>
      </c>
      <c r="B248" s="75" t="s">
        <v>304</v>
      </c>
      <c r="C248" s="66" t="s">
        <v>186</v>
      </c>
      <c r="D248" s="66" t="s">
        <v>411</v>
      </c>
      <c r="E248" s="78">
        <v>250000</v>
      </c>
      <c r="F248" s="78">
        <v>48.24</v>
      </c>
      <c r="G248" s="78">
        <f>H248-F248</f>
        <v>2.009999999999998</v>
      </c>
      <c r="H248" s="78">
        <v>50.25</v>
      </c>
      <c r="I248" s="78">
        <f>SUM(H248:H251)</f>
        <v>91.55</v>
      </c>
      <c r="J248" s="23"/>
    </row>
    <row r="249" spans="1:10" ht="16" x14ac:dyDescent="0.2">
      <c r="A249" s="63"/>
      <c r="B249" s="75"/>
      <c r="C249" s="66"/>
      <c r="D249" s="66" t="s">
        <v>417</v>
      </c>
      <c r="E249" s="78">
        <v>45000</v>
      </c>
      <c r="F249" s="78">
        <v>19.850000000000001</v>
      </c>
      <c r="G249" s="78"/>
      <c r="H249" s="78">
        <f>F249</f>
        <v>19.850000000000001</v>
      </c>
      <c r="I249" s="78"/>
      <c r="J249" s="23"/>
    </row>
    <row r="250" spans="1:10" ht="16" x14ac:dyDescent="0.2">
      <c r="A250" s="63"/>
      <c r="B250" s="75"/>
      <c r="C250" s="66"/>
      <c r="D250" s="66" t="s">
        <v>413</v>
      </c>
      <c r="E250" s="78">
        <v>250000</v>
      </c>
      <c r="F250" s="78">
        <v>10.45</v>
      </c>
      <c r="G250" s="78"/>
      <c r="H250" s="78">
        <f>F250</f>
        <v>10.45</v>
      </c>
      <c r="I250" s="78"/>
      <c r="J250" s="23"/>
    </row>
    <row r="251" spans="1:10" ht="16" x14ac:dyDescent="0.2">
      <c r="A251" s="63"/>
      <c r="B251" s="75"/>
      <c r="C251" s="66"/>
      <c r="D251" s="66" t="s">
        <v>418</v>
      </c>
      <c r="E251" s="78">
        <v>250000</v>
      </c>
      <c r="F251" s="78">
        <v>11</v>
      </c>
      <c r="G251" s="78"/>
      <c r="H251" s="78">
        <f>F251</f>
        <v>11</v>
      </c>
      <c r="I251" s="78"/>
      <c r="J251" s="23"/>
    </row>
    <row r="252" spans="1:10" ht="16" x14ac:dyDescent="0.2">
      <c r="A252" s="63"/>
      <c r="B252" s="75"/>
      <c r="C252" s="66"/>
      <c r="D252" s="66"/>
      <c r="E252" s="78"/>
      <c r="F252" s="78"/>
      <c r="G252" s="78"/>
      <c r="H252" s="78"/>
      <c r="I252" s="78"/>
      <c r="J252" s="23"/>
    </row>
    <row r="253" spans="1:10" ht="16" x14ac:dyDescent="0.2">
      <c r="A253" s="63">
        <f>A248+1</f>
        <v>69</v>
      </c>
      <c r="B253" s="75" t="s">
        <v>305</v>
      </c>
      <c r="C253" s="66" t="s">
        <v>236</v>
      </c>
      <c r="D253" s="66" t="s">
        <v>411</v>
      </c>
      <c r="E253" s="78">
        <v>10000</v>
      </c>
      <c r="F253" s="78">
        <v>0</v>
      </c>
      <c r="G253" s="78">
        <f>H253-F253</f>
        <v>14.08</v>
      </c>
      <c r="H253" s="78">
        <v>14.08</v>
      </c>
      <c r="I253" s="78">
        <f>H253</f>
        <v>14.08</v>
      </c>
      <c r="J253" s="23"/>
    </row>
    <row r="254" spans="1:10" ht="16" x14ac:dyDescent="0.2">
      <c r="A254" s="63"/>
      <c r="B254" s="75"/>
      <c r="C254" s="66"/>
      <c r="D254" s="66"/>
      <c r="E254" s="78"/>
      <c r="F254" s="78"/>
      <c r="G254" s="78"/>
      <c r="H254" s="78"/>
      <c r="I254" s="78"/>
      <c r="J254" s="23"/>
    </row>
    <row r="255" spans="1:10" ht="16" x14ac:dyDescent="0.2">
      <c r="A255" s="63">
        <f>A253+1</f>
        <v>70</v>
      </c>
      <c r="B255" s="75" t="s">
        <v>382</v>
      </c>
      <c r="C255" s="66" t="s">
        <v>383</v>
      </c>
      <c r="D255" s="66" t="s">
        <v>411</v>
      </c>
      <c r="E255" s="78">
        <v>10000</v>
      </c>
      <c r="F255" s="78">
        <v>0</v>
      </c>
      <c r="G255" s="78">
        <f>H255-F255</f>
        <v>3.08</v>
      </c>
      <c r="H255" s="78">
        <v>3.08</v>
      </c>
      <c r="I255" s="78">
        <f>H255</f>
        <v>3.08</v>
      </c>
      <c r="J255" s="23"/>
    </row>
    <row r="256" spans="1:10" ht="16" x14ac:dyDescent="0.2">
      <c r="A256" s="63"/>
      <c r="B256" s="75"/>
      <c r="C256" s="66"/>
      <c r="D256" s="66"/>
      <c r="E256" s="78"/>
      <c r="F256" s="78"/>
      <c r="G256" s="78"/>
      <c r="H256" s="78"/>
      <c r="I256" s="78"/>
      <c r="J256" s="23"/>
    </row>
    <row r="257" spans="1:10" ht="16" x14ac:dyDescent="0.2">
      <c r="A257" s="63">
        <f>A255+1</f>
        <v>71</v>
      </c>
      <c r="B257" s="75" t="s">
        <v>306</v>
      </c>
      <c r="C257" s="66" t="s">
        <v>135</v>
      </c>
      <c r="D257" s="66" t="s">
        <v>411</v>
      </c>
      <c r="E257" s="78">
        <v>10000</v>
      </c>
      <c r="F257" s="79">
        <v>0</v>
      </c>
      <c r="G257" s="78">
        <f>H257-F257</f>
        <v>5.0199999999999996</v>
      </c>
      <c r="H257" s="79">
        <v>5.0199999999999996</v>
      </c>
      <c r="I257" s="79">
        <f>SUM(H257:H260)</f>
        <v>13.95</v>
      </c>
      <c r="J257" s="23"/>
    </row>
    <row r="258" spans="1:10" ht="16" x14ac:dyDescent="0.2">
      <c r="A258" s="63"/>
      <c r="B258" s="75"/>
      <c r="C258" s="66"/>
      <c r="D258" s="173" t="s">
        <v>413</v>
      </c>
      <c r="E258" s="78">
        <v>100000</v>
      </c>
      <c r="F258" s="79">
        <v>4.18</v>
      </c>
      <c r="G258" s="79"/>
      <c r="H258" s="79">
        <f>F258</f>
        <v>4.18</v>
      </c>
      <c r="I258" s="79"/>
      <c r="J258" s="23"/>
    </row>
    <row r="259" spans="1:10" ht="16" x14ac:dyDescent="0.2">
      <c r="A259" s="63"/>
      <c r="B259" s="75"/>
      <c r="C259" s="66"/>
      <c r="D259" s="173" t="s">
        <v>418</v>
      </c>
      <c r="E259" s="78">
        <v>100000</v>
      </c>
      <c r="F259" s="79">
        <v>4.4000000000000004</v>
      </c>
      <c r="G259" s="79"/>
      <c r="H259" s="79">
        <f>F259</f>
        <v>4.4000000000000004</v>
      </c>
      <c r="I259" s="79"/>
      <c r="J259" s="23"/>
    </row>
    <row r="260" spans="1:10" ht="16" x14ac:dyDescent="0.2">
      <c r="A260" s="63"/>
      <c r="B260" s="75"/>
      <c r="C260" s="66"/>
      <c r="D260" s="173" t="s">
        <v>414</v>
      </c>
      <c r="E260" s="78">
        <v>10000</v>
      </c>
      <c r="F260" s="79">
        <v>0.35</v>
      </c>
      <c r="G260" s="79"/>
      <c r="H260" s="79">
        <f>F260</f>
        <v>0.35</v>
      </c>
      <c r="I260" s="79"/>
      <c r="J260" s="23"/>
    </row>
    <row r="261" spans="1:10" ht="16" x14ac:dyDescent="0.2">
      <c r="A261" s="63"/>
      <c r="B261" s="75"/>
      <c r="C261" s="66"/>
      <c r="D261" s="66"/>
      <c r="E261" s="78"/>
      <c r="F261" s="79"/>
      <c r="G261" s="79"/>
      <c r="H261" s="79"/>
      <c r="I261" s="79"/>
      <c r="J261" s="23"/>
    </row>
    <row r="262" spans="1:10" ht="16" x14ac:dyDescent="0.2">
      <c r="A262" s="63">
        <f>A257+1</f>
        <v>72</v>
      </c>
      <c r="B262" s="75" t="s">
        <v>307</v>
      </c>
      <c r="C262" s="66" t="s">
        <v>42</v>
      </c>
      <c r="D262" s="66" t="s">
        <v>411</v>
      </c>
      <c r="E262" s="78">
        <v>250000</v>
      </c>
      <c r="F262" s="79">
        <v>30.24</v>
      </c>
      <c r="G262" s="78">
        <f>H262-F262</f>
        <v>1.2600000000000016</v>
      </c>
      <c r="H262" s="79">
        <v>31.5</v>
      </c>
      <c r="I262" s="79">
        <f>SUM(H262:H267)</f>
        <v>78.77</v>
      </c>
      <c r="J262" s="23"/>
    </row>
    <row r="263" spans="1:10" ht="16" x14ac:dyDescent="0.2">
      <c r="A263" s="63"/>
      <c r="B263" s="75"/>
      <c r="C263" s="66"/>
      <c r="D263" s="173" t="s">
        <v>417</v>
      </c>
      <c r="E263" s="78">
        <v>50000</v>
      </c>
      <c r="F263" s="79">
        <v>22.05</v>
      </c>
      <c r="G263" s="79"/>
      <c r="H263" s="79">
        <f>F263</f>
        <v>22.05</v>
      </c>
      <c r="I263" s="79"/>
      <c r="J263" s="23"/>
    </row>
    <row r="264" spans="1:10" ht="16" x14ac:dyDescent="0.2">
      <c r="A264" s="63"/>
      <c r="B264" s="75"/>
      <c r="C264" s="66"/>
      <c r="D264" s="173" t="s">
        <v>412</v>
      </c>
      <c r="E264" s="78">
        <v>10000</v>
      </c>
      <c r="F264" s="79">
        <v>3.42</v>
      </c>
      <c r="G264" s="79"/>
      <c r="H264" s="79">
        <f>F264</f>
        <v>3.42</v>
      </c>
      <c r="I264" s="79"/>
      <c r="J264" s="23"/>
    </row>
    <row r="265" spans="1:10" ht="16" x14ac:dyDescent="0.2">
      <c r="A265" s="63"/>
      <c r="B265" s="75"/>
      <c r="C265" s="66"/>
      <c r="D265" s="173" t="s">
        <v>413</v>
      </c>
      <c r="E265" s="78">
        <v>250000</v>
      </c>
      <c r="F265" s="79">
        <v>10.45</v>
      </c>
      <c r="G265" s="79"/>
      <c r="H265" s="79">
        <f>F265</f>
        <v>10.45</v>
      </c>
      <c r="I265" s="79"/>
      <c r="J265" s="23"/>
    </row>
    <row r="266" spans="1:10" ht="16" x14ac:dyDescent="0.2">
      <c r="A266" s="63"/>
      <c r="B266" s="75"/>
      <c r="C266" s="66"/>
      <c r="D266" s="173" t="s">
        <v>418</v>
      </c>
      <c r="E266" s="78">
        <v>250000</v>
      </c>
      <c r="F266" s="79">
        <v>11</v>
      </c>
      <c r="G266" s="79"/>
      <c r="H266" s="79">
        <f>F266</f>
        <v>11</v>
      </c>
      <c r="I266" s="79"/>
      <c r="J266" s="23"/>
    </row>
    <row r="267" spans="1:10" ht="16" x14ac:dyDescent="0.2">
      <c r="A267" s="63"/>
      <c r="B267" s="75"/>
      <c r="C267" s="66"/>
      <c r="D267" s="173" t="s">
        <v>414</v>
      </c>
      <c r="E267" s="78">
        <v>10000</v>
      </c>
      <c r="F267" s="79">
        <v>0.35</v>
      </c>
      <c r="G267" s="79"/>
      <c r="H267" s="79">
        <f>F267</f>
        <v>0.35</v>
      </c>
      <c r="I267" s="79"/>
      <c r="J267" s="23"/>
    </row>
    <row r="268" spans="1:10" ht="16" x14ac:dyDescent="0.2">
      <c r="A268" s="63"/>
      <c r="B268" s="75"/>
      <c r="C268" s="66"/>
      <c r="D268" s="66"/>
      <c r="E268" s="79"/>
      <c r="F268" s="79"/>
      <c r="G268" s="79"/>
      <c r="H268" s="79"/>
      <c r="I268" s="79"/>
      <c r="J268" s="23"/>
    </row>
    <row r="269" spans="1:10" ht="16" x14ac:dyDescent="0.2">
      <c r="A269" s="63">
        <f>A262+1</f>
        <v>73</v>
      </c>
      <c r="B269" s="75" t="s">
        <v>308</v>
      </c>
      <c r="C269" s="66" t="s">
        <v>43</v>
      </c>
      <c r="D269" s="66" t="s">
        <v>411</v>
      </c>
      <c r="E269" s="79">
        <v>180000</v>
      </c>
      <c r="F269" s="79">
        <v>136.34</v>
      </c>
      <c r="G269" s="78">
        <f>H269-F269</f>
        <v>8.0200000000000102</v>
      </c>
      <c r="H269" s="79">
        <v>144.36000000000001</v>
      </c>
      <c r="I269" s="79">
        <f>SUM(H269:H272)</f>
        <v>179.56</v>
      </c>
      <c r="J269" s="23"/>
    </row>
    <row r="270" spans="1:10" ht="16" x14ac:dyDescent="0.2">
      <c r="A270" s="63"/>
      <c r="B270" s="75"/>
      <c r="C270" s="66"/>
      <c r="D270" s="66" t="s">
        <v>417</v>
      </c>
      <c r="E270" s="79">
        <v>10000</v>
      </c>
      <c r="F270" s="79">
        <v>19.760000000000002</v>
      </c>
      <c r="G270" s="79"/>
      <c r="H270" s="79">
        <f>F270</f>
        <v>19.760000000000002</v>
      </c>
      <c r="I270" s="79"/>
      <c r="J270" s="23"/>
    </row>
    <row r="271" spans="1:10" ht="16" x14ac:dyDescent="0.2">
      <c r="A271" s="63"/>
      <c r="B271" s="75"/>
      <c r="C271" s="66"/>
      <c r="D271" s="66" t="s">
        <v>413</v>
      </c>
      <c r="E271" s="79">
        <v>180000</v>
      </c>
      <c r="F271" s="79">
        <v>7.52</v>
      </c>
      <c r="G271" s="79"/>
      <c r="H271" s="79">
        <f>F271</f>
        <v>7.52</v>
      </c>
      <c r="I271" s="79"/>
      <c r="J271" s="23"/>
    </row>
    <row r="272" spans="1:10" ht="16" x14ac:dyDescent="0.2">
      <c r="A272" s="63"/>
      <c r="B272" s="75"/>
      <c r="C272" s="66"/>
      <c r="D272" s="66" t="s">
        <v>418</v>
      </c>
      <c r="E272" s="78">
        <v>180000</v>
      </c>
      <c r="F272" s="79">
        <v>7.92</v>
      </c>
      <c r="G272" s="79"/>
      <c r="H272" s="79">
        <f>F272</f>
        <v>7.92</v>
      </c>
      <c r="I272" s="79"/>
      <c r="J272" s="23"/>
    </row>
    <row r="273" spans="1:10" ht="16" x14ac:dyDescent="0.2">
      <c r="A273" s="63"/>
      <c r="B273" s="75"/>
      <c r="C273" s="66"/>
      <c r="D273" s="66"/>
      <c r="E273" s="79"/>
      <c r="F273" s="79"/>
      <c r="G273" s="79"/>
      <c r="H273" s="79"/>
      <c r="I273" s="79"/>
      <c r="J273" s="23"/>
    </row>
    <row r="274" spans="1:10" ht="16" x14ac:dyDescent="0.2">
      <c r="A274" s="63">
        <v>74</v>
      </c>
      <c r="B274" s="75" t="s">
        <v>339</v>
      </c>
      <c r="C274" s="66" t="s">
        <v>340</v>
      </c>
      <c r="D274" s="66" t="s">
        <v>411</v>
      </c>
      <c r="E274" s="78">
        <v>20000</v>
      </c>
      <c r="F274" s="78">
        <v>1.26</v>
      </c>
      <c r="G274" s="78">
        <f>H274-F274</f>
        <v>1.26</v>
      </c>
      <c r="H274" s="78">
        <v>2.52</v>
      </c>
      <c r="I274" s="78">
        <f>SUM(H274:H275)</f>
        <v>2.94</v>
      </c>
      <c r="J274" s="23"/>
    </row>
    <row r="275" spans="1:10" ht="16" x14ac:dyDescent="0.2">
      <c r="A275" s="63"/>
      <c r="B275" s="75"/>
      <c r="C275" s="66"/>
      <c r="D275" s="66" t="s">
        <v>413</v>
      </c>
      <c r="E275" s="78">
        <v>10000</v>
      </c>
      <c r="F275" s="78">
        <v>0.42</v>
      </c>
      <c r="G275" s="78"/>
      <c r="H275" s="78">
        <f>F275</f>
        <v>0.42</v>
      </c>
      <c r="I275" s="78"/>
      <c r="J275" s="23"/>
    </row>
    <row r="276" spans="1:10" ht="16" x14ac:dyDescent="0.2">
      <c r="A276" s="63"/>
      <c r="B276" s="75"/>
      <c r="C276" s="66"/>
      <c r="D276" s="66"/>
      <c r="E276" s="78"/>
      <c r="F276" s="78"/>
      <c r="G276" s="78"/>
      <c r="H276" s="78"/>
      <c r="I276" s="78"/>
      <c r="J276" s="23"/>
    </row>
    <row r="277" spans="1:10" ht="16" x14ac:dyDescent="0.2">
      <c r="A277" s="63">
        <f>A274+1</f>
        <v>75</v>
      </c>
      <c r="B277" s="75" t="s">
        <v>310</v>
      </c>
      <c r="C277" s="66" t="s">
        <v>44</v>
      </c>
      <c r="D277" s="66" t="s">
        <v>411</v>
      </c>
      <c r="E277" s="79">
        <v>10000</v>
      </c>
      <c r="F277" s="79">
        <v>0</v>
      </c>
      <c r="G277" s="78">
        <f>H277-F277</f>
        <v>8.02</v>
      </c>
      <c r="H277" s="79">
        <v>8.02</v>
      </c>
      <c r="I277" s="79">
        <f>SUM(H277:H278)</f>
        <v>8.44</v>
      </c>
      <c r="J277" s="23"/>
    </row>
    <row r="278" spans="1:10" ht="16" x14ac:dyDescent="0.2">
      <c r="A278" s="63"/>
      <c r="B278" s="75"/>
      <c r="C278" s="66"/>
      <c r="D278" s="66" t="s">
        <v>413</v>
      </c>
      <c r="E278" s="79">
        <v>10000</v>
      </c>
      <c r="F278" s="79">
        <v>0.42</v>
      </c>
      <c r="G278" s="79"/>
      <c r="H278" s="79">
        <f>F278</f>
        <v>0.42</v>
      </c>
      <c r="I278" s="79"/>
      <c r="J278" s="23"/>
    </row>
    <row r="279" spans="1:10" ht="16" x14ac:dyDescent="0.2">
      <c r="A279" s="63"/>
      <c r="B279" s="75"/>
      <c r="C279" s="66"/>
      <c r="D279" s="66"/>
      <c r="E279" s="79"/>
      <c r="F279" s="79"/>
      <c r="G279" s="79"/>
      <c r="H279" s="79"/>
      <c r="I279" s="79"/>
      <c r="J279" s="23"/>
    </row>
    <row r="280" spans="1:10" ht="16" x14ac:dyDescent="0.2">
      <c r="A280" s="63">
        <f>A277+1</f>
        <v>76</v>
      </c>
      <c r="B280" s="75" t="s">
        <v>311</v>
      </c>
      <c r="C280" s="66" t="s">
        <v>96</v>
      </c>
      <c r="D280" s="66" t="s">
        <v>411</v>
      </c>
      <c r="E280" s="79">
        <v>30000</v>
      </c>
      <c r="F280" s="79">
        <v>2.52</v>
      </c>
      <c r="G280" s="78">
        <f>H280-F280</f>
        <v>1.2599999999999998</v>
      </c>
      <c r="H280" s="79">
        <v>3.78</v>
      </c>
      <c r="I280" s="79">
        <f>SUM(H280:H281)</f>
        <v>4.2</v>
      </c>
      <c r="J280" s="23"/>
    </row>
    <row r="281" spans="1:10" ht="16" x14ac:dyDescent="0.2">
      <c r="A281" s="63"/>
      <c r="B281" s="75"/>
      <c r="C281" s="66"/>
      <c r="D281" s="66" t="s">
        <v>413</v>
      </c>
      <c r="E281" s="79">
        <v>10000</v>
      </c>
      <c r="F281" s="79">
        <v>0.42</v>
      </c>
      <c r="G281" s="79"/>
      <c r="H281" s="79">
        <f>F281</f>
        <v>0.42</v>
      </c>
      <c r="I281" s="79"/>
      <c r="J281" s="23"/>
    </row>
    <row r="282" spans="1:10" ht="16" x14ac:dyDescent="0.2">
      <c r="A282" s="63"/>
      <c r="B282" s="75"/>
      <c r="C282" s="66"/>
      <c r="D282" s="66"/>
      <c r="E282" s="79"/>
      <c r="F282" s="79"/>
      <c r="G282" s="79"/>
      <c r="H282" s="79"/>
      <c r="I282" s="79"/>
      <c r="J282" s="23"/>
    </row>
    <row r="283" spans="1:10" ht="16" x14ac:dyDescent="0.2">
      <c r="A283" s="63">
        <f>A280+1</f>
        <v>77</v>
      </c>
      <c r="B283" s="75" t="s">
        <v>312</v>
      </c>
      <c r="C283" s="66" t="s">
        <v>137</v>
      </c>
      <c r="D283" s="66" t="s">
        <v>411</v>
      </c>
      <c r="E283" s="79">
        <v>100000</v>
      </c>
      <c r="F283" s="79">
        <f>H283-G283</f>
        <v>5.9399999999999995</v>
      </c>
      <c r="G283" s="78">
        <v>0.66</v>
      </c>
      <c r="H283" s="79">
        <v>6.6</v>
      </c>
      <c r="I283" s="79">
        <f>SUM(H283:H284)</f>
        <v>10.78</v>
      </c>
      <c r="J283" s="23"/>
    </row>
    <row r="284" spans="1:10" ht="16" x14ac:dyDescent="0.2">
      <c r="A284" s="63"/>
      <c r="B284" s="75"/>
      <c r="C284" s="66"/>
      <c r="D284" s="66" t="s">
        <v>413</v>
      </c>
      <c r="E284" s="79">
        <v>100000</v>
      </c>
      <c r="F284" s="79">
        <v>4.18</v>
      </c>
      <c r="G284" s="79"/>
      <c r="H284" s="79">
        <f>F284</f>
        <v>4.18</v>
      </c>
      <c r="I284" s="79"/>
      <c r="J284" s="23"/>
    </row>
    <row r="285" spans="1:10" ht="16" x14ac:dyDescent="0.2">
      <c r="A285" s="63"/>
      <c r="B285" s="75"/>
      <c r="C285" s="66"/>
      <c r="D285" s="66"/>
      <c r="E285" s="79"/>
      <c r="F285" s="79"/>
      <c r="G285" s="79"/>
      <c r="H285" s="79"/>
      <c r="I285" s="79"/>
      <c r="J285" s="23"/>
    </row>
    <row r="286" spans="1:10" ht="16" x14ac:dyDescent="0.2">
      <c r="A286" s="63">
        <f>A283+1</f>
        <v>78</v>
      </c>
      <c r="B286" s="75" t="s">
        <v>313</v>
      </c>
      <c r="C286" s="66" t="s">
        <v>45</v>
      </c>
      <c r="D286" s="66" t="s">
        <v>411</v>
      </c>
      <c r="E286" s="78">
        <v>10000</v>
      </c>
      <c r="F286" s="78">
        <v>0</v>
      </c>
      <c r="G286" s="78">
        <v>2.0099999999999998</v>
      </c>
      <c r="H286" s="78">
        <v>2.0099999999999998</v>
      </c>
      <c r="I286" s="78">
        <f>H286</f>
        <v>2.0099999999999998</v>
      </c>
      <c r="J286" s="211"/>
    </row>
    <row r="287" spans="1:10" ht="16" x14ac:dyDescent="0.2">
      <c r="A287" s="63"/>
      <c r="B287" s="75"/>
      <c r="C287" s="66"/>
      <c r="D287" s="66"/>
      <c r="E287" s="79"/>
      <c r="F287" s="79"/>
      <c r="G287" s="79"/>
      <c r="H287" s="79"/>
      <c r="I287" s="79"/>
      <c r="J287" s="23"/>
    </row>
    <row r="288" spans="1:10" ht="16" x14ac:dyDescent="0.2">
      <c r="A288" s="63">
        <f>A286+1</f>
        <v>79</v>
      </c>
      <c r="B288" s="75" t="s">
        <v>314</v>
      </c>
      <c r="C288" s="66" t="s">
        <v>230</v>
      </c>
      <c r="D288" s="66" t="s">
        <v>411</v>
      </c>
      <c r="E288" s="79">
        <v>100000</v>
      </c>
      <c r="F288" s="79">
        <v>27.72</v>
      </c>
      <c r="G288" s="78">
        <f>H288-F288</f>
        <v>3.0800000000000018</v>
      </c>
      <c r="H288" s="79">
        <v>30.8</v>
      </c>
      <c r="I288" s="79">
        <f>SUM(H288:H292)</f>
        <v>65.819999999999993</v>
      </c>
      <c r="J288" s="23"/>
    </row>
    <row r="289" spans="1:10" ht="16" x14ac:dyDescent="0.2">
      <c r="A289" s="63"/>
      <c r="B289" s="75"/>
      <c r="C289" s="66"/>
      <c r="D289" s="66" t="s">
        <v>417</v>
      </c>
      <c r="E289" s="79">
        <v>50000</v>
      </c>
      <c r="F289" s="79">
        <v>22.05</v>
      </c>
      <c r="G289" s="79"/>
      <c r="H289" s="79">
        <f>F289</f>
        <v>22.05</v>
      </c>
      <c r="I289" s="79"/>
      <c r="J289" s="23"/>
    </row>
    <row r="290" spans="1:10" ht="16" x14ac:dyDescent="0.2">
      <c r="A290" s="63"/>
      <c r="B290" s="75"/>
      <c r="C290" s="66"/>
      <c r="D290" s="66" t="s">
        <v>412</v>
      </c>
      <c r="E290" s="79">
        <v>10000</v>
      </c>
      <c r="F290" s="79">
        <v>3.42</v>
      </c>
      <c r="G290" s="79"/>
      <c r="H290" s="79">
        <f>F290</f>
        <v>3.42</v>
      </c>
      <c r="I290" s="79"/>
      <c r="J290" s="23"/>
    </row>
    <row r="291" spans="1:10" ht="16" x14ac:dyDescent="0.2">
      <c r="A291" s="63"/>
      <c r="B291" s="75"/>
      <c r="C291" s="66"/>
      <c r="D291" s="66" t="s">
        <v>413</v>
      </c>
      <c r="E291" s="79">
        <v>220000</v>
      </c>
      <c r="F291" s="79">
        <v>9.1999999999999993</v>
      </c>
      <c r="G291" s="79"/>
      <c r="H291" s="79">
        <f>F291</f>
        <v>9.1999999999999993</v>
      </c>
      <c r="I291" s="79"/>
      <c r="J291" s="23"/>
    </row>
    <row r="292" spans="1:10" ht="16" x14ac:dyDescent="0.2">
      <c r="A292" s="63"/>
      <c r="B292" s="75"/>
      <c r="C292" s="66"/>
      <c r="D292" s="66" t="s">
        <v>414</v>
      </c>
      <c r="E292" s="79">
        <v>10000</v>
      </c>
      <c r="F292" s="79">
        <v>0.35</v>
      </c>
      <c r="G292" s="79"/>
      <c r="H292" s="79">
        <f>F292</f>
        <v>0.35</v>
      </c>
      <c r="I292" s="79"/>
      <c r="J292" s="23"/>
    </row>
    <row r="293" spans="1:10" ht="16" x14ac:dyDescent="0.2">
      <c r="A293" s="63"/>
      <c r="B293" s="75"/>
      <c r="C293" s="66"/>
      <c r="D293" s="66"/>
      <c r="E293" s="79"/>
      <c r="F293" s="79"/>
      <c r="G293" s="79"/>
      <c r="H293" s="79"/>
      <c r="I293" s="79"/>
      <c r="J293" s="23"/>
    </row>
    <row r="294" spans="1:10" ht="16" x14ac:dyDescent="0.2">
      <c r="A294" s="63">
        <f>A288+1</f>
        <v>80</v>
      </c>
      <c r="B294" s="75" t="s">
        <v>315</v>
      </c>
      <c r="C294" s="66" t="s">
        <v>334</v>
      </c>
      <c r="D294" s="66" t="s">
        <v>411</v>
      </c>
      <c r="E294" s="78">
        <v>150000</v>
      </c>
      <c r="F294" s="78">
        <f>H294-G294</f>
        <v>21.560000000000002</v>
      </c>
      <c r="G294" s="78">
        <v>3.08</v>
      </c>
      <c r="H294" s="78">
        <v>24.64</v>
      </c>
      <c r="I294" s="78">
        <f>SUM(H294:H299)</f>
        <v>72.259999999999991</v>
      </c>
      <c r="J294" s="23"/>
    </row>
    <row r="295" spans="1:10" ht="16" x14ac:dyDescent="0.2">
      <c r="A295" s="63"/>
      <c r="B295" s="75"/>
      <c r="C295" s="66"/>
      <c r="D295" s="173" t="s">
        <v>417</v>
      </c>
      <c r="E295" s="78">
        <v>50000</v>
      </c>
      <c r="F295" s="78">
        <v>14.15</v>
      </c>
      <c r="G295" s="78"/>
      <c r="H295" s="78">
        <f>F295</f>
        <v>14.15</v>
      </c>
      <c r="I295" s="78"/>
      <c r="J295" s="91"/>
    </row>
    <row r="296" spans="1:10" ht="16" x14ac:dyDescent="0.2">
      <c r="A296" s="63"/>
      <c r="B296" s="75"/>
      <c r="C296" s="66"/>
      <c r="D296" s="173" t="s">
        <v>412</v>
      </c>
      <c r="E296" s="78">
        <v>10000</v>
      </c>
      <c r="F296" s="78">
        <v>3.42</v>
      </c>
      <c r="G296" s="78"/>
      <c r="H296" s="78">
        <f>F296</f>
        <v>3.42</v>
      </c>
      <c r="I296" s="78"/>
      <c r="J296" s="91"/>
    </row>
    <row r="297" spans="1:10" ht="16" x14ac:dyDescent="0.2">
      <c r="A297" s="63"/>
      <c r="B297" s="75"/>
      <c r="C297" s="66"/>
      <c r="D297" s="173" t="s">
        <v>413</v>
      </c>
      <c r="E297" s="78">
        <v>500000</v>
      </c>
      <c r="F297" s="78">
        <v>20.9</v>
      </c>
      <c r="G297" s="78"/>
      <c r="H297" s="78">
        <f>F297</f>
        <v>20.9</v>
      </c>
      <c r="I297" s="78"/>
      <c r="J297" s="91"/>
    </row>
    <row r="298" spans="1:10" ht="16" x14ac:dyDescent="0.2">
      <c r="A298" s="63"/>
      <c r="B298" s="75"/>
      <c r="C298" s="66"/>
      <c r="D298" s="173" t="s">
        <v>418</v>
      </c>
      <c r="E298" s="78">
        <v>200000</v>
      </c>
      <c r="F298" s="78">
        <v>8.8000000000000007</v>
      </c>
      <c r="G298" s="78"/>
      <c r="H298" s="78">
        <f>F298</f>
        <v>8.8000000000000007</v>
      </c>
      <c r="I298" s="78"/>
      <c r="J298" s="91"/>
    </row>
    <row r="299" spans="1:10" ht="16" x14ac:dyDescent="0.2">
      <c r="A299" s="63"/>
      <c r="B299" s="75"/>
      <c r="C299" s="66"/>
      <c r="D299" s="173" t="s">
        <v>414</v>
      </c>
      <c r="E299" s="78">
        <v>10000</v>
      </c>
      <c r="F299" s="79">
        <v>0.35</v>
      </c>
      <c r="G299" s="79"/>
      <c r="H299" s="79">
        <f>F299</f>
        <v>0.35</v>
      </c>
      <c r="I299" s="79"/>
      <c r="J299" s="91"/>
    </row>
    <row r="300" spans="1:10" ht="16" x14ac:dyDescent="0.2">
      <c r="A300" s="63"/>
      <c r="B300" s="75"/>
      <c r="C300" s="66"/>
      <c r="D300" s="66"/>
      <c r="E300" s="78"/>
      <c r="F300" s="79"/>
      <c r="G300" s="79"/>
      <c r="H300" s="79"/>
      <c r="I300" s="79"/>
      <c r="J300" s="91"/>
    </row>
    <row r="301" spans="1:10" ht="16" x14ac:dyDescent="0.2">
      <c r="A301" s="63">
        <f>A294+1</f>
        <v>81</v>
      </c>
      <c r="B301" s="75" t="s">
        <v>316</v>
      </c>
      <c r="C301" s="66" t="s">
        <v>182</v>
      </c>
      <c r="D301" s="66" t="s">
        <v>411</v>
      </c>
      <c r="E301" s="78">
        <v>10000</v>
      </c>
      <c r="F301" s="78">
        <v>0</v>
      </c>
      <c r="G301" s="78">
        <f>H301-F301</f>
        <v>0.91</v>
      </c>
      <c r="H301" s="78">
        <v>0.91</v>
      </c>
      <c r="I301" s="78">
        <f>SUM(H301:H302)</f>
        <v>1.54</v>
      </c>
      <c r="J301" s="104"/>
    </row>
    <row r="302" spans="1:10" ht="16" x14ac:dyDescent="0.2">
      <c r="A302" s="63"/>
      <c r="B302" s="75"/>
      <c r="C302" s="66"/>
      <c r="D302" s="66" t="s">
        <v>417</v>
      </c>
      <c r="E302" s="78">
        <v>5000</v>
      </c>
      <c r="F302" s="78">
        <v>0.63</v>
      </c>
      <c r="G302" s="78"/>
      <c r="H302" s="78">
        <f>F302</f>
        <v>0.63</v>
      </c>
      <c r="I302" s="78"/>
      <c r="J302" s="104"/>
    </row>
    <row r="303" spans="1:10" ht="16" x14ac:dyDescent="0.2">
      <c r="A303" s="63"/>
      <c r="B303" s="75"/>
      <c r="C303" s="66"/>
      <c r="D303" s="66"/>
      <c r="E303" s="78"/>
      <c r="F303" s="78"/>
      <c r="G303" s="78"/>
      <c r="H303" s="78"/>
      <c r="I303" s="78"/>
      <c r="J303" s="104"/>
    </row>
    <row r="304" spans="1:10" ht="16" x14ac:dyDescent="0.2">
      <c r="A304" s="63">
        <f>A301+1</f>
        <v>82</v>
      </c>
      <c r="B304" s="75" t="s">
        <v>350</v>
      </c>
      <c r="C304" s="66" t="s">
        <v>366</v>
      </c>
      <c r="D304" s="66" t="s">
        <v>411</v>
      </c>
      <c r="E304" s="78">
        <v>10000</v>
      </c>
      <c r="F304" s="78">
        <v>0</v>
      </c>
      <c r="G304" s="78">
        <f>H304-F304</f>
        <v>3.08</v>
      </c>
      <c r="H304" s="78">
        <v>3.08</v>
      </c>
      <c r="I304" s="78">
        <f>SUM(H304:H309)</f>
        <v>19.840000000000003</v>
      </c>
      <c r="J304" s="104"/>
    </row>
    <row r="305" spans="1:10" ht="16" x14ac:dyDescent="0.2">
      <c r="A305" s="63"/>
      <c r="B305" s="75"/>
      <c r="C305" s="66"/>
      <c r="D305" s="173" t="s">
        <v>417</v>
      </c>
      <c r="E305" s="78">
        <v>10000</v>
      </c>
      <c r="F305" s="78">
        <v>4.41</v>
      </c>
      <c r="G305" s="78"/>
      <c r="H305" s="78">
        <f>F305</f>
        <v>4.41</v>
      </c>
      <c r="I305" s="78"/>
      <c r="J305" s="211"/>
    </row>
    <row r="306" spans="1:10" ht="16" x14ac:dyDescent="0.2">
      <c r="A306" s="63"/>
      <c r="B306" s="75"/>
      <c r="C306" s="66"/>
      <c r="D306" s="173" t="s">
        <v>412</v>
      </c>
      <c r="E306" s="78">
        <v>10000</v>
      </c>
      <c r="F306" s="78">
        <v>3.42</v>
      </c>
      <c r="G306" s="78"/>
      <c r="H306" s="78">
        <f>F306</f>
        <v>3.42</v>
      </c>
      <c r="I306" s="78"/>
      <c r="J306" s="104"/>
    </row>
    <row r="307" spans="1:10" ht="16" x14ac:dyDescent="0.2">
      <c r="A307" s="63"/>
      <c r="B307" s="75"/>
      <c r="C307" s="66"/>
      <c r="D307" s="173" t="s">
        <v>413</v>
      </c>
      <c r="E307" s="78">
        <v>100000</v>
      </c>
      <c r="F307" s="78">
        <v>4.18</v>
      </c>
      <c r="G307" s="78"/>
      <c r="H307" s="78">
        <f>F307</f>
        <v>4.18</v>
      </c>
      <c r="I307" s="78"/>
      <c r="J307" s="104"/>
    </row>
    <row r="308" spans="1:10" ht="16" x14ac:dyDescent="0.2">
      <c r="A308" s="63"/>
      <c r="B308" s="75"/>
      <c r="C308" s="66"/>
      <c r="D308" s="173" t="s">
        <v>418</v>
      </c>
      <c r="E308" s="78">
        <v>100000</v>
      </c>
      <c r="F308" s="78">
        <v>4.4000000000000004</v>
      </c>
      <c r="G308" s="78"/>
      <c r="H308" s="78">
        <f>F308</f>
        <v>4.4000000000000004</v>
      </c>
      <c r="I308" s="78"/>
      <c r="J308" s="104"/>
    </row>
    <row r="309" spans="1:10" ht="16" x14ac:dyDescent="0.2">
      <c r="A309" s="63"/>
      <c r="B309" s="75"/>
      <c r="C309" s="66"/>
      <c r="D309" s="173" t="s">
        <v>414</v>
      </c>
      <c r="E309" s="78">
        <v>10000</v>
      </c>
      <c r="F309" s="78">
        <v>0.35</v>
      </c>
      <c r="G309" s="78"/>
      <c r="H309" s="78">
        <f>F309</f>
        <v>0.35</v>
      </c>
      <c r="I309" s="78"/>
      <c r="J309" s="104"/>
    </row>
    <row r="310" spans="1:10" ht="16" x14ac:dyDescent="0.2">
      <c r="A310" s="63"/>
      <c r="B310" s="75"/>
      <c r="C310" s="66"/>
      <c r="D310" s="66"/>
      <c r="E310" s="78"/>
      <c r="F310" s="78"/>
      <c r="G310" s="78"/>
      <c r="H310" s="78"/>
      <c r="I310" s="78"/>
      <c r="J310" s="104"/>
    </row>
    <row r="311" spans="1:10" ht="16" x14ac:dyDescent="0.2">
      <c r="A311" s="63">
        <f>A304+1</f>
        <v>83</v>
      </c>
      <c r="B311" s="75" t="s">
        <v>317</v>
      </c>
      <c r="C311" s="66" t="s">
        <v>100</v>
      </c>
      <c r="D311" s="66" t="s">
        <v>411</v>
      </c>
      <c r="E311" s="79">
        <v>10000</v>
      </c>
      <c r="F311" s="79">
        <v>0</v>
      </c>
      <c r="G311" s="78">
        <f>H311-F311</f>
        <v>0.66</v>
      </c>
      <c r="H311" s="79">
        <v>0.66</v>
      </c>
      <c r="I311" s="79">
        <f>SUM(H311:H312)</f>
        <v>2.75</v>
      </c>
      <c r="J311" s="23"/>
    </row>
    <row r="312" spans="1:10" ht="16" x14ac:dyDescent="0.2">
      <c r="A312" s="63"/>
      <c r="B312" s="75"/>
      <c r="C312" s="66"/>
      <c r="D312" s="66" t="s">
        <v>413</v>
      </c>
      <c r="E312" s="79">
        <v>50000</v>
      </c>
      <c r="F312" s="79">
        <v>2.09</v>
      </c>
      <c r="G312" s="79"/>
      <c r="H312" s="79">
        <f>F312</f>
        <v>2.09</v>
      </c>
      <c r="I312" s="79"/>
      <c r="J312" s="23"/>
    </row>
    <row r="313" spans="1:10" ht="16" x14ac:dyDescent="0.2">
      <c r="A313" s="63"/>
      <c r="B313" s="75"/>
      <c r="C313" s="66"/>
      <c r="D313" s="66"/>
      <c r="E313" s="79"/>
      <c r="F313" s="79"/>
      <c r="G313" s="79"/>
      <c r="H313" s="79"/>
      <c r="I313" s="79"/>
      <c r="J313" s="23"/>
    </row>
    <row r="314" spans="1:10" ht="16" x14ac:dyDescent="0.2">
      <c r="A314" s="63"/>
      <c r="B314" s="75" t="s">
        <v>442</v>
      </c>
      <c r="C314" s="66" t="s">
        <v>437</v>
      </c>
      <c r="D314" s="66" t="s">
        <v>411</v>
      </c>
      <c r="E314" s="78">
        <v>100000</v>
      </c>
      <c r="F314" s="78">
        <f>H314-G314</f>
        <v>5.9399999999999995</v>
      </c>
      <c r="G314" s="78">
        <v>0.66</v>
      </c>
      <c r="H314" s="78">
        <v>6.6</v>
      </c>
      <c r="I314" s="78">
        <f>SUM(H314:H315)</f>
        <v>10.78</v>
      </c>
      <c r="J314" s="23"/>
    </row>
    <row r="315" spans="1:10" ht="16" x14ac:dyDescent="0.2">
      <c r="A315" s="63"/>
      <c r="B315" s="75"/>
      <c r="C315" s="66"/>
      <c r="D315" s="66" t="s">
        <v>413</v>
      </c>
      <c r="E315" s="78">
        <v>100000</v>
      </c>
      <c r="F315" s="78">
        <v>4.18</v>
      </c>
      <c r="G315" s="78"/>
      <c r="H315" s="78">
        <f>F315</f>
        <v>4.18</v>
      </c>
      <c r="I315" s="223"/>
      <c r="J315" s="23"/>
    </row>
    <row r="316" spans="1:10" ht="16" x14ac:dyDescent="0.2">
      <c r="A316" s="63"/>
      <c r="B316" s="75"/>
      <c r="C316" s="66"/>
      <c r="D316" s="66"/>
      <c r="E316" s="79"/>
      <c r="F316" s="79"/>
      <c r="G316" s="79"/>
      <c r="H316" s="79"/>
      <c r="J316" s="23"/>
    </row>
    <row r="317" spans="1:10" ht="16" x14ac:dyDescent="0.2">
      <c r="A317" s="63">
        <v>84</v>
      </c>
      <c r="B317" s="75" t="s">
        <v>318</v>
      </c>
      <c r="C317" s="66" t="s">
        <v>231</v>
      </c>
      <c r="D317" s="66" t="s">
        <v>411</v>
      </c>
      <c r="E317" s="78">
        <v>250000</v>
      </c>
      <c r="F317" s="78">
        <f>H317-G317</f>
        <v>48.24</v>
      </c>
      <c r="G317" s="78">
        <v>2.0099999999999998</v>
      </c>
      <c r="H317" s="78">
        <v>50.25</v>
      </c>
      <c r="I317" s="78">
        <f>SUM(H317:H322)</f>
        <v>89.62</v>
      </c>
      <c r="J317" s="211"/>
    </row>
    <row r="318" spans="1:10" ht="16" x14ac:dyDescent="0.2">
      <c r="A318" s="63"/>
      <c r="B318" s="75"/>
      <c r="C318" s="66"/>
      <c r="D318" s="173" t="s">
        <v>417</v>
      </c>
      <c r="E318" s="78">
        <v>50000</v>
      </c>
      <c r="F318" s="78">
        <v>14.15</v>
      </c>
      <c r="G318" s="78"/>
      <c r="H318" s="78">
        <f>F318</f>
        <v>14.15</v>
      </c>
      <c r="I318" s="78"/>
      <c r="J318" s="23"/>
    </row>
    <row r="319" spans="1:10" ht="16" x14ac:dyDescent="0.2">
      <c r="A319" s="63"/>
      <c r="B319" s="75"/>
      <c r="C319" s="66"/>
      <c r="D319" s="173" t="s">
        <v>412</v>
      </c>
      <c r="E319" s="78">
        <v>10000</v>
      </c>
      <c r="F319" s="78">
        <v>3.42</v>
      </c>
      <c r="G319" s="78"/>
      <c r="H319" s="78">
        <f>F319</f>
        <v>3.42</v>
      </c>
      <c r="I319" s="78"/>
      <c r="J319" s="23"/>
    </row>
    <row r="320" spans="1:10" ht="16" x14ac:dyDescent="0.2">
      <c r="A320" s="63"/>
      <c r="B320" s="75"/>
      <c r="C320" s="66"/>
      <c r="D320" s="173" t="s">
        <v>413</v>
      </c>
      <c r="E320" s="79">
        <v>250000</v>
      </c>
      <c r="F320" s="79">
        <v>10.45</v>
      </c>
      <c r="G320" s="79"/>
      <c r="H320" s="79">
        <f>F320</f>
        <v>10.45</v>
      </c>
      <c r="I320" s="79"/>
      <c r="J320" s="23"/>
    </row>
    <row r="321" spans="1:10" ht="16" x14ac:dyDescent="0.2">
      <c r="A321" s="63"/>
      <c r="B321" s="75"/>
      <c r="C321" s="66"/>
      <c r="D321" s="173" t="s">
        <v>418</v>
      </c>
      <c r="E321" s="78">
        <v>250000</v>
      </c>
      <c r="F321" s="79">
        <v>11</v>
      </c>
      <c r="G321" s="79"/>
      <c r="H321" s="79">
        <f>F321</f>
        <v>11</v>
      </c>
      <c r="I321" s="79"/>
      <c r="J321" s="23"/>
    </row>
    <row r="322" spans="1:10" ht="16" x14ac:dyDescent="0.2">
      <c r="A322" s="63"/>
      <c r="B322" s="75"/>
      <c r="C322" s="66"/>
      <c r="D322" s="173" t="s">
        <v>414</v>
      </c>
      <c r="E322" s="78">
        <v>10000</v>
      </c>
      <c r="F322" s="79">
        <v>0.35</v>
      </c>
      <c r="G322" s="79"/>
      <c r="H322" s="79">
        <f>F322</f>
        <v>0.35</v>
      </c>
      <c r="I322" s="79"/>
      <c r="J322" s="23"/>
    </row>
    <row r="323" spans="1:10" ht="16" x14ac:dyDescent="0.2">
      <c r="A323" s="63"/>
      <c r="B323" s="75"/>
      <c r="C323" s="66"/>
      <c r="D323" s="66"/>
      <c r="E323" s="78"/>
      <c r="F323" s="79"/>
      <c r="G323" s="79"/>
      <c r="H323" s="79"/>
      <c r="I323" s="79"/>
      <c r="J323" s="23"/>
    </row>
    <row r="324" spans="1:10" ht="16" x14ac:dyDescent="0.2">
      <c r="A324" s="63">
        <v>85</v>
      </c>
      <c r="B324" s="75" t="s">
        <v>319</v>
      </c>
      <c r="C324" s="66" t="s">
        <v>206</v>
      </c>
      <c r="D324" s="66" t="s">
        <v>411</v>
      </c>
      <c r="E324" s="78">
        <v>180000</v>
      </c>
      <c r="F324" s="79">
        <v>15.47</v>
      </c>
      <c r="G324" s="78">
        <f>H324-F324</f>
        <v>0.90999999999999837</v>
      </c>
      <c r="H324" s="79">
        <v>16.38</v>
      </c>
      <c r="I324" s="79">
        <f>SUM(H324:H329)</f>
        <v>86.529999999999987</v>
      </c>
      <c r="J324" s="23"/>
    </row>
    <row r="325" spans="1:10" ht="16" x14ac:dyDescent="0.2">
      <c r="A325" s="63"/>
      <c r="B325" s="75"/>
      <c r="C325" s="66"/>
      <c r="D325" s="173" t="s">
        <v>417</v>
      </c>
      <c r="E325" s="78">
        <v>50000</v>
      </c>
      <c r="F325" s="79">
        <v>50.94</v>
      </c>
      <c r="G325" s="79"/>
      <c r="H325" s="79">
        <f>F325</f>
        <v>50.94</v>
      </c>
      <c r="I325" s="79"/>
      <c r="J325" s="23"/>
    </row>
    <row r="326" spans="1:10" ht="16" x14ac:dyDescent="0.2">
      <c r="A326" s="63"/>
      <c r="B326" s="75"/>
      <c r="C326" s="66"/>
      <c r="D326" s="173" t="s">
        <v>412</v>
      </c>
      <c r="E326" s="78">
        <v>10000</v>
      </c>
      <c r="F326" s="79">
        <v>3.42</v>
      </c>
      <c r="G326" s="79"/>
      <c r="H326" s="79">
        <f>F326</f>
        <v>3.42</v>
      </c>
      <c r="I326" s="79"/>
      <c r="J326" s="23"/>
    </row>
    <row r="327" spans="1:10" ht="16" x14ac:dyDescent="0.2">
      <c r="A327" s="63"/>
      <c r="B327" s="75"/>
      <c r="C327" s="66"/>
      <c r="D327" s="173" t="s">
        <v>413</v>
      </c>
      <c r="E327" s="78">
        <v>180000</v>
      </c>
      <c r="F327" s="79">
        <v>7.52</v>
      </c>
      <c r="G327" s="79"/>
      <c r="H327" s="79">
        <f>F327</f>
        <v>7.52</v>
      </c>
      <c r="I327" s="79"/>
      <c r="J327" s="23"/>
    </row>
    <row r="328" spans="1:10" ht="16" x14ac:dyDescent="0.2">
      <c r="A328" s="63"/>
      <c r="B328" s="75"/>
      <c r="C328" s="66"/>
      <c r="D328" s="173" t="s">
        <v>418</v>
      </c>
      <c r="E328" s="78">
        <v>180000</v>
      </c>
      <c r="F328" s="79">
        <v>7.92</v>
      </c>
      <c r="G328" s="79"/>
      <c r="H328" s="79">
        <f>F328</f>
        <v>7.92</v>
      </c>
      <c r="I328" s="79"/>
      <c r="J328" s="23"/>
    </row>
    <row r="329" spans="1:10" ht="16" x14ac:dyDescent="0.2">
      <c r="A329" s="63"/>
      <c r="B329" s="75"/>
      <c r="C329" s="66"/>
      <c r="D329" s="173" t="s">
        <v>414</v>
      </c>
      <c r="E329" s="78">
        <v>10000</v>
      </c>
      <c r="F329" s="79">
        <v>0.35</v>
      </c>
      <c r="G329" s="79"/>
      <c r="H329" s="79">
        <f>F329</f>
        <v>0.35</v>
      </c>
      <c r="I329" s="79"/>
      <c r="J329" s="23"/>
    </row>
    <row r="330" spans="1:10" ht="16" x14ac:dyDescent="0.2">
      <c r="A330" s="63"/>
      <c r="B330" s="75"/>
      <c r="C330" s="66"/>
      <c r="D330" s="66"/>
      <c r="E330" s="78"/>
      <c r="F330" s="79"/>
      <c r="G330" s="79"/>
      <c r="H330" s="79"/>
      <c r="I330" s="79"/>
      <c r="J330" s="23"/>
    </row>
    <row r="331" spans="1:10" ht="16" x14ac:dyDescent="0.2">
      <c r="A331" s="63">
        <f>A324+1</f>
        <v>86</v>
      </c>
      <c r="B331" s="75" t="s">
        <v>320</v>
      </c>
      <c r="C331" s="66" t="s">
        <v>204</v>
      </c>
      <c r="D331" s="66" t="s">
        <v>411</v>
      </c>
      <c r="E331" s="78">
        <v>180000</v>
      </c>
      <c r="F331" s="79">
        <v>21.42</v>
      </c>
      <c r="G331" s="78">
        <f>H331-F331</f>
        <v>1.259999999999998</v>
      </c>
      <c r="H331" s="79">
        <v>22.68</v>
      </c>
      <c r="I331" s="79">
        <f>SUM(H331:H336)</f>
        <v>110.12</v>
      </c>
      <c r="J331" s="23"/>
    </row>
    <row r="332" spans="1:10" ht="16" x14ac:dyDescent="0.2">
      <c r="A332" s="63"/>
      <c r="B332" s="75"/>
      <c r="C332" s="66"/>
      <c r="D332" s="173" t="s">
        <v>417</v>
      </c>
      <c r="E332" s="78">
        <v>180000</v>
      </c>
      <c r="F332" s="79">
        <v>79.38</v>
      </c>
      <c r="G332" s="79"/>
      <c r="H332" s="79">
        <f>F332</f>
        <v>79.38</v>
      </c>
      <c r="I332" s="79"/>
      <c r="J332" s="23"/>
    </row>
    <row r="333" spans="1:10" ht="16" x14ac:dyDescent="0.2">
      <c r="A333" s="63"/>
      <c r="B333" s="75"/>
      <c r="C333" s="66"/>
      <c r="D333" s="173" t="s">
        <v>412</v>
      </c>
      <c r="E333" s="78">
        <v>10000</v>
      </c>
      <c r="F333" s="79">
        <v>3.42</v>
      </c>
      <c r="G333" s="79"/>
      <c r="H333" s="79">
        <f>F333</f>
        <v>3.42</v>
      </c>
      <c r="I333" s="79"/>
      <c r="J333" s="23"/>
    </row>
    <row r="334" spans="1:10" ht="16" x14ac:dyDescent="0.2">
      <c r="A334" s="63"/>
      <c r="B334" s="75"/>
      <c r="C334" s="66"/>
      <c r="D334" s="173" t="s">
        <v>413</v>
      </c>
      <c r="E334" s="78">
        <v>50000</v>
      </c>
      <c r="F334" s="79">
        <v>2.09</v>
      </c>
      <c r="G334" s="79"/>
      <c r="H334" s="79">
        <f>F334</f>
        <v>2.09</v>
      </c>
      <c r="I334" s="79"/>
      <c r="J334" s="23"/>
    </row>
    <row r="335" spans="1:10" ht="16" x14ac:dyDescent="0.2">
      <c r="A335" s="63"/>
      <c r="B335" s="75"/>
      <c r="C335" s="66"/>
      <c r="D335" s="173" t="s">
        <v>418</v>
      </c>
      <c r="E335" s="78">
        <v>50000</v>
      </c>
      <c r="F335" s="79">
        <v>2.2000000000000002</v>
      </c>
      <c r="G335" s="79"/>
      <c r="H335" s="79">
        <f>F335</f>
        <v>2.2000000000000002</v>
      </c>
      <c r="I335" s="79"/>
      <c r="J335" s="23"/>
    </row>
    <row r="336" spans="1:10" ht="16" x14ac:dyDescent="0.2">
      <c r="A336" s="63"/>
      <c r="B336" s="75"/>
      <c r="C336" s="66"/>
      <c r="D336" s="173" t="s">
        <v>414</v>
      </c>
      <c r="E336" s="78">
        <v>10000</v>
      </c>
      <c r="F336" s="79">
        <v>0.35</v>
      </c>
      <c r="G336" s="79"/>
      <c r="H336" s="79">
        <f>F336</f>
        <v>0.35</v>
      </c>
      <c r="I336" s="79"/>
      <c r="J336" s="23"/>
    </row>
    <row r="337" spans="1:10" ht="16" x14ac:dyDescent="0.2">
      <c r="A337" s="63"/>
      <c r="B337" s="75"/>
      <c r="C337" s="66"/>
      <c r="D337" s="173"/>
      <c r="E337" s="78"/>
      <c r="F337" s="79"/>
      <c r="G337" s="79"/>
      <c r="H337" s="79"/>
      <c r="I337" s="79"/>
      <c r="J337" s="23"/>
    </row>
    <row r="338" spans="1:10" ht="16" x14ac:dyDescent="0.2">
      <c r="A338" s="63">
        <v>87</v>
      </c>
      <c r="B338" s="75" t="s">
        <v>454</v>
      </c>
      <c r="C338" s="66" t="s">
        <v>451</v>
      </c>
      <c r="D338" s="173" t="s">
        <v>411</v>
      </c>
      <c r="E338" s="78">
        <v>250000</v>
      </c>
      <c r="F338" s="78">
        <f>H338-G338</f>
        <v>15.84</v>
      </c>
      <c r="G338" s="78">
        <v>0.66</v>
      </c>
      <c r="H338" s="78">
        <v>16.5</v>
      </c>
      <c r="I338" s="78">
        <f>SUM(H338:H339)</f>
        <v>28.2</v>
      </c>
      <c r="J338" s="23"/>
    </row>
    <row r="339" spans="1:10" ht="16" x14ac:dyDescent="0.2">
      <c r="A339" s="63"/>
      <c r="B339" s="75"/>
      <c r="C339" s="66"/>
      <c r="D339" s="173" t="s">
        <v>413</v>
      </c>
      <c r="E339" s="78">
        <v>280000</v>
      </c>
      <c r="F339" s="78">
        <v>11.7</v>
      </c>
      <c r="G339" s="78"/>
      <c r="H339" s="78">
        <f>F339</f>
        <v>11.7</v>
      </c>
      <c r="I339" s="78"/>
      <c r="J339" s="23"/>
    </row>
    <row r="340" spans="1:10" ht="16" x14ac:dyDescent="0.2">
      <c r="A340" s="63"/>
      <c r="B340" s="75"/>
      <c r="C340" s="66"/>
      <c r="D340" s="66"/>
      <c r="E340" s="78"/>
      <c r="F340" s="79"/>
      <c r="G340" s="79"/>
      <c r="H340" s="79"/>
      <c r="I340" s="79"/>
      <c r="J340" s="23"/>
    </row>
    <row r="341" spans="1:10" ht="16" x14ac:dyDescent="0.2">
      <c r="A341" s="63">
        <v>88</v>
      </c>
      <c r="B341" s="75" t="s">
        <v>321</v>
      </c>
      <c r="C341" s="66" t="s">
        <v>63</v>
      </c>
      <c r="D341" s="66" t="s">
        <v>411</v>
      </c>
      <c r="E341" s="180">
        <v>250000</v>
      </c>
      <c r="F341" s="78">
        <v>15.84</v>
      </c>
      <c r="G341" s="78">
        <f>H341-F341</f>
        <v>0.66000000000000014</v>
      </c>
      <c r="H341" s="79">
        <v>16.5</v>
      </c>
      <c r="I341" s="79">
        <f>SUM(H341:H344)</f>
        <v>31.14</v>
      </c>
      <c r="J341" s="23"/>
    </row>
    <row r="342" spans="1:10" ht="16" x14ac:dyDescent="0.2">
      <c r="A342" s="63"/>
      <c r="B342" s="75"/>
      <c r="C342" s="66"/>
      <c r="D342" s="66" t="s">
        <v>412</v>
      </c>
      <c r="E342" s="78">
        <v>10000</v>
      </c>
      <c r="F342" s="78">
        <v>3.42</v>
      </c>
      <c r="G342" s="78"/>
      <c r="H342" s="79">
        <f>F342</f>
        <v>3.42</v>
      </c>
      <c r="I342" s="79"/>
      <c r="J342" s="23"/>
    </row>
    <row r="343" spans="1:10" ht="16" x14ac:dyDescent="0.2">
      <c r="A343" s="63"/>
      <c r="B343" s="75"/>
      <c r="C343" s="66"/>
      <c r="D343" s="66" t="s">
        <v>413</v>
      </c>
      <c r="E343" s="78">
        <v>260000</v>
      </c>
      <c r="F343" s="78">
        <v>10.87</v>
      </c>
      <c r="G343" s="78"/>
      <c r="H343" s="79">
        <f>F343</f>
        <v>10.87</v>
      </c>
      <c r="I343" s="79"/>
      <c r="J343" s="23"/>
    </row>
    <row r="344" spans="1:10" ht="16" x14ac:dyDescent="0.2">
      <c r="A344" s="63"/>
      <c r="B344" s="75"/>
      <c r="C344" s="66"/>
      <c r="D344" s="66" t="s">
        <v>414</v>
      </c>
      <c r="E344" s="78">
        <v>10000</v>
      </c>
      <c r="F344" s="78">
        <v>0.35</v>
      </c>
      <c r="G344" s="78"/>
      <c r="H344" s="79">
        <f>F344</f>
        <v>0.35</v>
      </c>
      <c r="I344" s="79"/>
      <c r="J344" s="23"/>
    </row>
    <row r="345" spans="1:10" ht="16" x14ac:dyDescent="0.2">
      <c r="A345" s="63"/>
      <c r="B345" s="75"/>
      <c r="C345" s="66"/>
      <c r="D345" s="66"/>
      <c r="E345" s="79"/>
      <c r="F345" s="79"/>
      <c r="G345" s="79"/>
      <c r="H345" s="79"/>
      <c r="I345" s="79"/>
      <c r="J345" s="23"/>
    </row>
    <row r="346" spans="1:10" ht="16" x14ac:dyDescent="0.2">
      <c r="A346" s="63"/>
      <c r="B346" s="75"/>
      <c r="C346" s="66"/>
      <c r="D346" s="66"/>
      <c r="E346" s="79"/>
      <c r="F346" s="79"/>
      <c r="G346" s="79"/>
      <c r="H346" s="79"/>
      <c r="I346" s="79"/>
      <c r="J346" s="23"/>
    </row>
    <row r="347" spans="1:10" ht="16" x14ac:dyDescent="0.2">
      <c r="A347" s="63">
        <f>A341+1</f>
        <v>89</v>
      </c>
      <c r="B347" s="75" t="s">
        <v>322</v>
      </c>
      <c r="C347" s="66" t="s">
        <v>166</v>
      </c>
      <c r="D347" s="66" t="s">
        <v>411</v>
      </c>
      <c r="E347" s="78">
        <v>10000</v>
      </c>
      <c r="F347" s="78">
        <f>H347-G347</f>
        <v>5.9399999999999995</v>
      </c>
      <c r="G347" s="78">
        <v>0.66</v>
      </c>
      <c r="H347" s="78">
        <v>6.6</v>
      </c>
      <c r="I347" s="78">
        <f>SUM(H347:H348)</f>
        <v>10.78</v>
      </c>
      <c r="J347" s="23"/>
    </row>
    <row r="348" spans="1:10" ht="16" x14ac:dyDescent="0.2">
      <c r="A348" s="63"/>
      <c r="B348" s="75"/>
      <c r="C348" s="66"/>
      <c r="D348" s="66" t="s">
        <v>413</v>
      </c>
      <c r="E348" s="78">
        <v>100000</v>
      </c>
      <c r="F348" s="78">
        <v>4.18</v>
      </c>
      <c r="G348" s="78"/>
      <c r="H348" s="78">
        <f>F348</f>
        <v>4.18</v>
      </c>
      <c r="I348" s="78"/>
      <c r="J348" s="23"/>
    </row>
    <row r="349" spans="1:10" ht="16" x14ac:dyDescent="0.2">
      <c r="A349" s="63"/>
      <c r="B349" s="75"/>
      <c r="C349" s="66"/>
      <c r="D349" s="66"/>
      <c r="E349" s="79"/>
      <c r="F349" s="79"/>
      <c r="G349" s="79"/>
      <c r="H349" s="79"/>
      <c r="I349" s="79"/>
      <c r="J349" s="23"/>
    </row>
    <row r="350" spans="1:10" ht="16" x14ac:dyDescent="0.2">
      <c r="A350" s="63">
        <f>A347+1</f>
        <v>90</v>
      </c>
      <c r="B350" s="75" t="s">
        <v>323</v>
      </c>
      <c r="C350" s="66" t="s">
        <v>86</v>
      </c>
      <c r="D350" s="66" t="s">
        <v>411</v>
      </c>
      <c r="E350" s="78">
        <v>10000</v>
      </c>
      <c r="F350" s="78">
        <v>0</v>
      </c>
      <c r="G350" s="78">
        <v>3.08</v>
      </c>
      <c r="H350" s="78">
        <v>3.08</v>
      </c>
      <c r="I350" s="78">
        <f>SUM(H350:H351)</f>
        <v>3.5</v>
      </c>
      <c r="J350" s="211"/>
    </row>
    <row r="351" spans="1:10" ht="16" x14ac:dyDescent="0.2">
      <c r="A351" s="122"/>
      <c r="B351" s="123"/>
      <c r="C351" s="124"/>
      <c r="D351" s="124" t="s">
        <v>413</v>
      </c>
      <c r="E351" s="152">
        <v>10000</v>
      </c>
      <c r="F351" s="79">
        <v>0.42</v>
      </c>
      <c r="G351" s="79"/>
      <c r="H351" s="79">
        <f>F351</f>
        <v>0.42</v>
      </c>
      <c r="I351" s="79"/>
      <c r="J351" s="23"/>
    </row>
    <row r="352" spans="1:10" ht="16" x14ac:dyDescent="0.2">
      <c r="A352" s="122"/>
      <c r="B352" s="123"/>
      <c r="C352" s="124"/>
      <c r="D352" s="124"/>
      <c r="E352" s="152"/>
      <c r="F352" s="79"/>
      <c r="G352" s="79"/>
      <c r="H352" s="79"/>
      <c r="I352" s="79"/>
      <c r="J352" s="23"/>
    </row>
    <row r="353" spans="1:10" ht="16" x14ac:dyDescent="0.2">
      <c r="A353" s="122"/>
      <c r="B353" s="123"/>
      <c r="C353" s="124"/>
      <c r="D353" s="124"/>
      <c r="E353" s="152"/>
      <c r="F353" s="79"/>
      <c r="G353" s="79"/>
      <c r="H353" s="79"/>
      <c r="I353" s="79"/>
      <c r="J353" s="23"/>
    </row>
    <row r="354" spans="1:10" ht="16" x14ac:dyDescent="0.2">
      <c r="A354" s="136"/>
      <c r="B354" s="137"/>
      <c r="C354" s="134" t="s">
        <v>400</v>
      </c>
      <c r="D354" s="134"/>
      <c r="E354" s="153"/>
      <c r="F354" s="161"/>
      <c r="G354" s="132"/>
      <c r="H354" s="132"/>
      <c r="I354" s="132">
        <f>SUM(I5:I351)</f>
        <v>2490.16</v>
      </c>
      <c r="J354" s="133"/>
    </row>
    <row r="355" spans="1:10" ht="16" x14ac:dyDescent="0.2">
      <c r="A355" s="122"/>
      <c r="B355" s="123"/>
      <c r="C355" s="124"/>
      <c r="D355" s="124"/>
      <c r="E355" s="152"/>
      <c r="F355" s="79"/>
      <c r="G355" s="79"/>
      <c r="H355" s="79"/>
      <c r="I355" s="79"/>
      <c r="J355" s="23"/>
    </row>
    <row r="356" spans="1:10" ht="16" x14ac:dyDescent="0.2">
      <c r="A356" s="125" t="s">
        <v>395</v>
      </c>
      <c r="B356" s="75" t="s">
        <v>336</v>
      </c>
      <c r="C356" s="66" t="s">
        <v>337</v>
      </c>
      <c r="D356" s="66" t="s">
        <v>411</v>
      </c>
      <c r="E356" s="79">
        <v>250000</v>
      </c>
      <c r="F356" s="78">
        <v>12.72</v>
      </c>
      <c r="G356" s="78">
        <f>H356-F356</f>
        <v>0.52999999999999936</v>
      </c>
      <c r="H356" s="78">
        <v>13.25</v>
      </c>
      <c r="I356" s="78">
        <f>SUM(H356:H359)</f>
        <v>27.470000000000002</v>
      </c>
      <c r="J356" s="23"/>
    </row>
    <row r="357" spans="1:10" ht="16" x14ac:dyDescent="0.2">
      <c r="A357" s="125"/>
      <c r="B357" s="75"/>
      <c r="C357" s="66"/>
      <c r="D357" s="66" t="s">
        <v>412</v>
      </c>
      <c r="E357" s="157">
        <v>10000</v>
      </c>
      <c r="F357" s="79">
        <v>3.42</v>
      </c>
      <c r="G357" s="78"/>
      <c r="H357" s="78">
        <f>F357</f>
        <v>3.42</v>
      </c>
      <c r="I357" s="78"/>
      <c r="J357" s="23"/>
    </row>
    <row r="358" spans="1:10" ht="16" x14ac:dyDescent="0.2">
      <c r="A358" s="125"/>
      <c r="B358" s="75"/>
      <c r="C358" s="66"/>
      <c r="D358" s="66" t="s">
        <v>413</v>
      </c>
      <c r="E358" s="150">
        <v>250000</v>
      </c>
      <c r="F358" s="79">
        <v>10.45</v>
      </c>
      <c r="G358" s="78"/>
      <c r="H358" s="78">
        <f>F358</f>
        <v>10.45</v>
      </c>
      <c r="I358" s="78"/>
      <c r="J358" s="23"/>
    </row>
    <row r="359" spans="1:10" ht="16" x14ac:dyDescent="0.2">
      <c r="A359" s="125"/>
      <c r="B359" s="75"/>
      <c r="C359" s="66"/>
      <c r="D359" s="66" t="s">
        <v>414</v>
      </c>
      <c r="E359" s="150">
        <v>10000</v>
      </c>
      <c r="F359" s="79">
        <v>0.35</v>
      </c>
      <c r="G359" s="78"/>
      <c r="H359" s="78">
        <f>F359</f>
        <v>0.35</v>
      </c>
      <c r="I359" s="78"/>
      <c r="J359" s="23"/>
    </row>
    <row r="360" spans="1:10" ht="16" x14ac:dyDescent="0.2">
      <c r="A360" s="125"/>
      <c r="B360" s="75"/>
      <c r="C360" s="66"/>
      <c r="D360" s="66"/>
      <c r="E360" s="78"/>
      <c r="F360" s="78"/>
      <c r="G360" s="78"/>
      <c r="H360" s="78"/>
      <c r="I360" s="78"/>
      <c r="J360" s="23"/>
    </row>
    <row r="361" spans="1:10" ht="16" x14ac:dyDescent="0.2">
      <c r="A361" s="125" t="s">
        <v>395</v>
      </c>
      <c r="B361" s="75" t="s">
        <v>290</v>
      </c>
      <c r="C361" s="66" t="s">
        <v>202</v>
      </c>
      <c r="D361" s="66" t="s">
        <v>411</v>
      </c>
      <c r="E361" s="78">
        <v>10000</v>
      </c>
      <c r="F361" s="78">
        <v>0</v>
      </c>
      <c r="G361" s="78">
        <f>H361-F361</f>
        <v>0.66</v>
      </c>
      <c r="H361" s="78">
        <v>0.66</v>
      </c>
      <c r="I361" s="78">
        <f>SUM(H361:H362)</f>
        <v>0.66</v>
      </c>
      <c r="J361" s="23"/>
    </row>
    <row r="362" spans="1:10" ht="16" x14ac:dyDescent="0.2">
      <c r="A362" s="125"/>
      <c r="B362" s="75"/>
      <c r="C362" s="66"/>
      <c r="D362" s="215" t="s">
        <v>413</v>
      </c>
      <c r="E362" s="193"/>
      <c r="F362" s="193"/>
      <c r="G362" s="193"/>
      <c r="H362" s="193">
        <f>F362</f>
        <v>0</v>
      </c>
      <c r="I362" s="193"/>
      <c r="J362" s="23" t="s">
        <v>478</v>
      </c>
    </row>
    <row r="363" spans="1:10" ht="16" x14ac:dyDescent="0.2">
      <c r="A363" s="23"/>
      <c r="B363" s="23"/>
      <c r="C363" s="23"/>
      <c r="D363" s="66"/>
      <c r="E363" s="79"/>
      <c r="F363" s="79"/>
      <c r="G363" s="79"/>
      <c r="H363" s="79"/>
      <c r="I363" s="79"/>
      <c r="J363" s="23"/>
    </row>
    <row r="364" spans="1:10" ht="16" x14ac:dyDescent="0.2">
      <c r="A364" s="131"/>
      <c r="B364" s="137" t="s">
        <v>395</v>
      </c>
      <c r="C364" s="134" t="s">
        <v>400</v>
      </c>
      <c r="D364" s="134"/>
      <c r="E364" s="153"/>
      <c r="F364" s="135"/>
      <c r="G364" s="135"/>
      <c r="H364" s="135"/>
      <c r="I364" s="135">
        <f>SUM(I356:I361)</f>
        <v>28.130000000000003</v>
      </c>
      <c r="J364" s="133"/>
    </row>
    <row r="365" spans="1:10" ht="16" x14ac:dyDescent="0.2">
      <c r="A365" s="596"/>
      <c r="B365" s="597"/>
      <c r="C365" s="598"/>
      <c r="D365" s="143"/>
      <c r="E365" s="154"/>
      <c r="F365" s="162"/>
      <c r="G365" s="93"/>
      <c r="H365" s="93"/>
      <c r="I365" s="93"/>
      <c r="J365" s="94"/>
    </row>
    <row r="366" spans="1:10" ht="16" x14ac:dyDescent="0.2">
      <c r="A366" s="618" t="s">
        <v>439</v>
      </c>
      <c r="B366" s="619"/>
      <c r="C366" s="620"/>
      <c r="D366" s="142"/>
      <c r="E366" s="155"/>
      <c r="F366" s="95"/>
      <c r="G366" s="95"/>
      <c r="H366" s="95"/>
      <c r="I366" s="95"/>
      <c r="J366" s="94"/>
    </row>
    <row r="367" spans="1:10" ht="16" x14ac:dyDescent="0.2">
      <c r="A367" s="189"/>
      <c r="B367" s="178"/>
      <c r="C367" s="178" t="s">
        <v>330</v>
      </c>
      <c r="D367" s="142" t="s">
        <v>412</v>
      </c>
      <c r="E367" s="155"/>
      <c r="F367" s="95"/>
      <c r="G367" s="95"/>
      <c r="H367" s="95"/>
      <c r="I367" s="221">
        <v>6.84</v>
      </c>
      <c r="J367" s="94" t="s">
        <v>488</v>
      </c>
    </row>
    <row r="368" spans="1:10" ht="16" x14ac:dyDescent="0.2">
      <c r="A368" s="189"/>
      <c r="B368" s="178"/>
      <c r="C368" s="178" t="s">
        <v>38</v>
      </c>
      <c r="D368" s="142" t="s">
        <v>412</v>
      </c>
      <c r="E368" s="155"/>
      <c r="F368" s="95"/>
      <c r="G368" s="95"/>
      <c r="H368" s="95"/>
      <c r="I368" s="221">
        <v>6.84</v>
      </c>
      <c r="J368" s="94" t="s">
        <v>488</v>
      </c>
    </row>
    <row r="369" spans="1:10" ht="16" x14ac:dyDescent="0.2">
      <c r="A369" s="189"/>
      <c r="B369" s="178"/>
      <c r="C369" s="178"/>
      <c r="D369" s="142"/>
      <c r="E369" s="155"/>
      <c r="F369" s="95"/>
      <c r="G369" s="95"/>
      <c r="H369" s="95"/>
      <c r="I369" s="221"/>
      <c r="J369" s="94"/>
    </row>
    <row r="370" spans="1:10" ht="16" x14ac:dyDescent="0.2">
      <c r="A370" s="189"/>
      <c r="B370" s="178"/>
      <c r="C370" s="178"/>
      <c r="D370" s="142"/>
      <c r="E370" s="198"/>
      <c r="F370" s="95"/>
      <c r="G370" s="95"/>
      <c r="H370" s="95"/>
      <c r="I370" s="155"/>
      <c r="J370" s="94"/>
    </row>
    <row r="371" spans="1:10" ht="16" x14ac:dyDescent="0.2">
      <c r="A371" s="189"/>
      <c r="B371" s="178"/>
      <c r="C371" s="178"/>
      <c r="D371" s="142"/>
      <c r="E371" s="199"/>
      <c r="F371" s="95"/>
      <c r="G371" s="95"/>
      <c r="H371" s="95"/>
      <c r="I371" s="155"/>
      <c r="J371" s="94"/>
    </row>
    <row r="372" spans="1:10" ht="16" x14ac:dyDescent="0.2">
      <c r="A372" s="596" t="s">
        <v>52</v>
      </c>
      <c r="B372" s="597"/>
      <c r="C372" s="598"/>
      <c r="D372" s="143"/>
      <c r="E372" s="154"/>
      <c r="F372" s="163"/>
      <c r="G372" s="103"/>
      <c r="H372" s="103"/>
      <c r="I372" s="103">
        <f>I354+I364+SUM(I367:I369)</f>
        <v>2531.9699999999998</v>
      </c>
      <c r="J372" s="94"/>
    </row>
    <row r="373" spans="1:10" s="182" customFormat="1" ht="23" x14ac:dyDescent="0.25">
      <c r="C373" s="183" t="s">
        <v>388</v>
      </c>
      <c r="D373" s="183"/>
      <c r="E373" s="184"/>
      <c r="F373" s="185" t="s">
        <v>430</v>
      </c>
      <c r="G373" s="186"/>
      <c r="H373" s="186"/>
      <c r="I373" s="187">
        <v>44236</v>
      </c>
      <c r="J373" s="188"/>
    </row>
  </sheetData>
  <autoFilter ref="C4:J351" xr:uid="{1B35777D-86B3-9A48-BA2D-325C1FB8F52E}">
    <sortState xmlns:xlrd2="http://schemas.microsoft.com/office/spreadsheetml/2017/richdata2" ref="C5:J350">
      <sortCondition ref="C4:C350"/>
    </sortState>
  </autoFilter>
  <mergeCells count="4">
    <mergeCell ref="A2:C2"/>
    <mergeCell ref="A365:C365"/>
    <mergeCell ref="A366:C366"/>
    <mergeCell ref="A372:C372"/>
  </mergeCells>
  <conditionalFormatting sqref="A63 B1:B63 B65:B179 B187:B353 B355:B362 B364:B1048576">
    <cfRule type="duplicateValues" dxfId="156" priority="9"/>
  </conditionalFormatting>
  <conditionalFormatting sqref="A63 B1:B63 B65:B362 B364:B1048576">
    <cfRule type="duplicateValues" dxfId="155" priority="5"/>
  </conditionalFormatting>
  <conditionalFormatting sqref="A63 B1:C63 B65:C179 B187:C353 B355:C362 B364:C1048576 C64">
    <cfRule type="duplicateValues" dxfId="154" priority="13"/>
  </conditionalFormatting>
  <conditionalFormatting sqref="B180:B186">
    <cfRule type="duplicateValues" dxfId="153" priority="7"/>
  </conditionalFormatting>
  <conditionalFormatting sqref="B180:C186">
    <cfRule type="duplicateValues" dxfId="152" priority="12"/>
  </conditionalFormatting>
  <conditionalFormatting sqref="C108:C114">
    <cfRule type="duplicateValues" dxfId="151" priority="10"/>
  </conditionalFormatting>
  <conditionalFormatting sqref="C150:C152">
    <cfRule type="duplicateValues" dxfId="150" priority="11"/>
  </conditionalFormatting>
  <conditionalFormatting sqref="F357:F359">
    <cfRule type="duplicateValues" dxfId="149" priority="4"/>
  </conditionalFormatting>
  <conditionalFormatting sqref="J5:J100 J102:J110 J112:J117 J119:J127 J129:J130 J132:J136 J138:J175 J177 J179:J186 J188:J200 J202:J203 J205:J236 J238:J285 J287:J304 J306:J316 J318:J349 J351:J353 J355:J364">
    <cfRule type="notContainsBlanks" dxfId="148" priority="6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7C51-0C10-3D4E-9E7E-DB0B4F6598C3}">
  <sheetPr>
    <pageSetUpPr fitToPage="1"/>
  </sheetPr>
  <dimension ref="A1:O427"/>
  <sheetViews>
    <sheetView zoomScaleNormal="100" workbookViewId="0">
      <pane xSplit="3" ySplit="4" topLeftCell="D376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3.832031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 t="s">
        <v>479</v>
      </c>
      <c r="H2" s="77" t="s">
        <v>459</v>
      </c>
      <c r="I2" s="77">
        <v>44228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38.170000000000009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206">
        <v>220000</v>
      </c>
      <c r="F12" s="206">
        <v>9.1999999999999993</v>
      </c>
      <c r="G12" s="206"/>
      <c r="H12" s="206">
        <f>F12</f>
        <v>9.1999999999999993</v>
      </c>
      <c r="I12" s="206"/>
      <c r="J12" s="207" t="s">
        <v>473</v>
      </c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 t="e">
        <f>#REF!+1</f>
        <v>#REF!</v>
      </c>
      <c r="B15" s="75" t="s">
        <v>246</v>
      </c>
      <c r="C15" s="66" t="s">
        <v>68</v>
      </c>
      <c r="D15" s="66" t="s">
        <v>411</v>
      </c>
      <c r="E15" s="79">
        <v>100000</v>
      </c>
      <c r="F15" s="78">
        <v>27.72</v>
      </c>
      <c r="G15" s="78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40000</v>
      </c>
      <c r="F16" s="78">
        <v>1.67</v>
      </c>
      <c r="G16" s="78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v>5</v>
      </c>
      <c r="B18" s="75" t="s">
        <v>247</v>
      </c>
      <c r="C18" s="66" t="s">
        <v>89</v>
      </c>
      <c r="D18" s="66" t="s">
        <v>411</v>
      </c>
      <c r="E18" s="79">
        <v>10000</v>
      </c>
      <c r="F18" s="78">
        <v>0</v>
      </c>
      <c r="G18" s="78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78"/>
      <c r="G19" s="78"/>
      <c r="H19" s="78"/>
      <c r="I19" s="78"/>
      <c r="J19" s="23"/>
    </row>
    <row r="20" spans="1:10" ht="16" x14ac:dyDescent="0.2">
      <c r="A20" s="63">
        <v>6</v>
      </c>
      <c r="B20" s="75" t="s">
        <v>248</v>
      </c>
      <c r="C20" s="66" t="s">
        <v>138</v>
      </c>
      <c r="D20" s="66" t="s">
        <v>411</v>
      </c>
      <c r="E20" s="79">
        <v>10000</v>
      </c>
      <c r="F20" s="78">
        <v>0</v>
      </c>
      <c r="G20" s="78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78"/>
      <c r="G21" s="78"/>
      <c r="H21" s="78"/>
      <c r="I21" s="78"/>
      <c r="J21" s="23"/>
    </row>
    <row r="22" spans="1:10" ht="16" x14ac:dyDescent="0.2">
      <c r="A22" s="63">
        <v>7</v>
      </c>
      <c r="B22" s="75" t="s">
        <v>249</v>
      </c>
      <c r="C22" s="66" t="s">
        <v>139</v>
      </c>
      <c r="D22" s="66" t="s">
        <v>411</v>
      </c>
      <c r="E22" s="78">
        <v>100000</v>
      </c>
      <c r="F22" s="78">
        <f>H22-G22</f>
        <v>18.090000000000003</v>
      </c>
      <c r="G22" s="78">
        <v>2.0099999999999998</v>
      </c>
      <c r="H22" s="78">
        <v>20.100000000000001</v>
      </c>
      <c r="I22" s="78">
        <f>SUM(H22:H27)</f>
        <v>66.3</v>
      </c>
      <c r="J22" s="23"/>
    </row>
    <row r="23" spans="1:10" ht="16" x14ac:dyDescent="0.2">
      <c r="A23" s="63"/>
      <c r="B23" s="75"/>
      <c r="C23" s="66"/>
      <c r="D23" s="66" t="s">
        <v>417</v>
      </c>
      <c r="E23" s="78">
        <v>50000</v>
      </c>
      <c r="F23" s="78">
        <v>33.85</v>
      </c>
      <c r="G23" s="78"/>
      <c r="H23" s="78">
        <f>F23</f>
        <v>33.85</v>
      </c>
      <c r="I23" s="78"/>
      <c r="J23" s="23"/>
    </row>
    <row r="24" spans="1:10" ht="16" x14ac:dyDescent="0.2">
      <c r="A24" s="63"/>
      <c r="B24" s="75"/>
      <c r="C24" s="66"/>
      <c r="D24" s="66" t="s">
        <v>412</v>
      </c>
      <c r="E24" s="79">
        <v>10000</v>
      </c>
      <c r="F24" s="78">
        <v>3.42</v>
      </c>
      <c r="G24" s="78"/>
      <c r="H24" s="78">
        <f>F24</f>
        <v>3.42</v>
      </c>
      <c r="I24" s="78"/>
      <c r="J24" s="23"/>
    </row>
    <row r="25" spans="1:10" ht="16" x14ac:dyDescent="0.2">
      <c r="A25" s="63"/>
      <c r="B25" s="75"/>
      <c r="C25" s="66"/>
      <c r="D25" s="66" t="s">
        <v>413</v>
      </c>
      <c r="E25" s="79">
        <v>100000</v>
      </c>
      <c r="F25" s="78">
        <v>4.18</v>
      </c>
      <c r="G25" s="78"/>
      <c r="H25" s="78">
        <f>F25</f>
        <v>4.18</v>
      </c>
      <c r="I25" s="78"/>
      <c r="J25" s="23"/>
    </row>
    <row r="26" spans="1:10" ht="16" x14ac:dyDescent="0.2">
      <c r="A26" s="63"/>
      <c r="B26" s="75"/>
      <c r="C26" s="66"/>
      <c r="D26" s="66" t="s">
        <v>418</v>
      </c>
      <c r="E26" s="78">
        <v>100000</v>
      </c>
      <c r="F26" s="78">
        <v>4.4000000000000004</v>
      </c>
      <c r="G26" s="78"/>
      <c r="H26" s="78">
        <f>F26</f>
        <v>4.4000000000000004</v>
      </c>
      <c r="I26" s="78"/>
      <c r="J26" s="23"/>
    </row>
    <row r="27" spans="1:10" ht="16" x14ac:dyDescent="0.2">
      <c r="A27" s="63"/>
      <c r="B27" s="75"/>
      <c r="C27" s="66"/>
      <c r="D27" s="66" t="s">
        <v>414</v>
      </c>
      <c r="E27" s="79">
        <v>10000</v>
      </c>
      <c r="F27" s="78">
        <v>0.35</v>
      </c>
      <c r="G27" s="78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>
        <v>8</v>
      </c>
      <c r="B29" s="75" t="s">
        <v>250</v>
      </c>
      <c r="C29" s="66" t="s">
        <v>217</v>
      </c>
      <c r="D29" s="66" t="s">
        <v>411</v>
      </c>
      <c r="E29" s="206">
        <v>240000</v>
      </c>
      <c r="F29" s="206">
        <f>H29-G29</f>
        <v>20.93</v>
      </c>
      <c r="G29" s="206">
        <v>0.91</v>
      </c>
      <c r="H29" s="206">
        <v>21.84</v>
      </c>
      <c r="I29" s="206">
        <f>SUM(H29:H30)</f>
        <v>22.26</v>
      </c>
      <c r="J29" s="207" t="s">
        <v>473</v>
      </c>
    </row>
    <row r="30" spans="1:10" ht="16" x14ac:dyDescent="0.2">
      <c r="A30" s="63"/>
      <c r="B30" s="75"/>
      <c r="C30" s="66"/>
      <c r="D30" s="66" t="s">
        <v>413</v>
      </c>
      <c r="E30" s="206">
        <v>10000</v>
      </c>
      <c r="F30" s="206">
        <v>0.42</v>
      </c>
      <c r="G30" s="206"/>
      <c r="H30" s="206">
        <f>F30</f>
        <v>0.42</v>
      </c>
      <c r="I30" s="206"/>
      <c r="J30" s="23" t="s">
        <v>474</v>
      </c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9</v>
      </c>
      <c r="B32" s="75" t="s">
        <v>253</v>
      </c>
      <c r="C32" s="66" t="s">
        <v>97</v>
      </c>
      <c r="D32" s="66" t="s">
        <v>411</v>
      </c>
      <c r="E32" s="78">
        <v>10000</v>
      </c>
      <c r="F32" s="78">
        <v>0</v>
      </c>
      <c r="G32" s="78">
        <f>H32-F32</f>
        <v>2.0099999999999998</v>
      </c>
      <c r="H32" s="78">
        <v>2.0099999999999998</v>
      </c>
      <c r="I32" s="78">
        <f>H32</f>
        <v>2.0099999999999998</v>
      </c>
      <c r="J32" s="23"/>
    </row>
    <row r="33" spans="1:10" ht="16" x14ac:dyDescent="0.2">
      <c r="A33" s="63"/>
      <c r="B33" s="75"/>
      <c r="C33" s="66"/>
      <c r="D33" s="66"/>
      <c r="E33" s="78"/>
      <c r="F33" s="78"/>
      <c r="G33" s="78"/>
      <c r="H33" s="78"/>
      <c r="I33" s="78"/>
      <c r="J33" s="23"/>
    </row>
    <row r="34" spans="1:10" ht="16" x14ac:dyDescent="0.2">
      <c r="A34" s="63">
        <v>10</v>
      </c>
      <c r="B34" s="75" t="s">
        <v>254</v>
      </c>
      <c r="C34" s="66" t="s">
        <v>178</v>
      </c>
      <c r="D34" s="66" t="s">
        <v>411</v>
      </c>
      <c r="E34" s="79">
        <v>50000</v>
      </c>
      <c r="F34" s="78">
        <v>20.079999999999998</v>
      </c>
      <c r="G34" s="78">
        <f>H34-F34</f>
        <v>5.0200000000000031</v>
      </c>
      <c r="H34" s="78">
        <v>25.1</v>
      </c>
      <c r="I34" s="78">
        <f>SUM(H34:H39)</f>
        <v>72.37</v>
      </c>
      <c r="J34" s="23"/>
    </row>
    <row r="35" spans="1:10" ht="16" x14ac:dyDescent="0.2">
      <c r="A35" s="63"/>
      <c r="B35" s="75"/>
      <c r="C35" s="66"/>
      <c r="D35" s="66" t="s">
        <v>417</v>
      </c>
      <c r="E35" s="79">
        <v>50000</v>
      </c>
      <c r="F35" s="78">
        <v>22.05</v>
      </c>
      <c r="G35" s="78"/>
      <c r="H35" s="78">
        <f>F35</f>
        <v>22.05</v>
      </c>
      <c r="I35" s="78"/>
      <c r="J35" s="23"/>
    </row>
    <row r="36" spans="1:10" ht="16" x14ac:dyDescent="0.2">
      <c r="A36" s="63"/>
      <c r="B36" s="75"/>
      <c r="C36" s="66"/>
      <c r="D36" s="66" t="s">
        <v>412</v>
      </c>
      <c r="E36" s="79">
        <v>10000</v>
      </c>
      <c r="F36" s="78">
        <v>3.42</v>
      </c>
      <c r="G36" s="78"/>
      <c r="H36" s="78">
        <f>F36</f>
        <v>3.42</v>
      </c>
      <c r="I36" s="78"/>
      <c r="J36" s="23"/>
    </row>
    <row r="37" spans="1:10" ht="16" x14ac:dyDescent="0.2">
      <c r="A37" s="63"/>
      <c r="B37" s="75"/>
      <c r="C37" s="66"/>
      <c r="D37" s="66" t="s">
        <v>413</v>
      </c>
      <c r="E37" s="79">
        <v>250000</v>
      </c>
      <c r="F37" s="78">
        <v>10.45</v>
      </c>
      <c r="G37" s="78"/>
      <c r="H37" s="78">
        <f>F37</f>
        <v>10.45</v>
      </c>
      <c r="I37" s="78"/>
      <c r="J37" s="23"/>
    </row>
    <row r="38" spans="1:10" ht="16" x14ac:dyDescent="0.2">
      <c r="A38" s="63"/>
      <c r="B38" s="75"/>
      <c r="C38" s="66"/>
      <c r="D38" s="66" t="s">
        <v>418</v>
      </c>
      <c r="E38" s="78">
        <v>250000</v>
      </c>
      <c r="F38" s="78">
        <v>11</v>
      </c>
      <c r="G38" s="78"/>
      <c r="H38" s="78">
        <f>F38</f>
        <v>11</v>
      </c>
      <c r="I38" s="78"/>
      <c r="J38" s="23"/>
    </row>
    <row r="39" spans="1:10" ht="16" x14ac:dyDescent="0.2">
      <c r="A39" s="63"/>
      <c r="B39" s="75"/>
      <c r="C39" s="66"/>
      <c r="D39" s="66" t="s">
        <v>414</v>
      </c>
      <c r="E39" s="79">
        <v>10000</v>
      </c>
      <c r="F39" s="78">
        <v>0.35</v>
      </c>
      <c r="G39" s="78"/>
      <c r="H39" s="78">
        <f>F39</f>
        <v>0.35</v>
      </c>
      <c r="I39" s="78"/>
      <c r="J39" s="23"/>
    </row>
    <row r="40" spans="1:10" ht="16" x14ac:dyDescent="0.2">
      <c r="A40" s="63"/>
      <c r="B40" s="75"/>
      <c r="C40" s="66"/>
      <c r="D40" s="66"/>
      <c r="E40" s="79"/>
      <c r="F40" s="78"/>
      <c r="G40" s="78"/>
      <c r="H40" s="78"/>
      <c r="I40" s="78"/>
      <c r="J40" s="23"/>
    </row>
    <row r="41" spans="1:10" ht="16" x14ac:dyDescent="0.2">
      <c r="A41" s="63">
        <f>A34+1</f>
        <v>11</v>
      </c>
      <c r="B41" s="75" t="s">
        <v>324</v>
      </c>
      <c r="C41" s="66" t="s">
        <v>325</v>
      </c>
      <c r="D41" s="66" t="s">
        <v>411</v>
      </c>
      <c r="E41" s="201">
        <v>500000</v>
      </c>
      <c r="F41" s="78">
        <f>H41-G41</f>
        <v>44.59</v>
      </c>
      <c r="G41" s="78">
        <v>0.91</v>
      </c>
      <c r="H41" s="78">
        <v>45.5</v>
      </c>
      <c r="I41" s="78">
        <f>SUM(H41:H42)</f>
        <v>66.400000000000006</v>
      </c>
      <c r="J41" s="200"/>
    </row>
    <row r="42" spans="1:10" ht="16" x14ac:dyDescent="0.2">
      <c r="A42" s="63"/>
      <c r="B42" s="75"/>
      <c r="C42" s="66"/>
      <c r="D42" s="66" t="s">
        <v>413</v>
      </c>
      <c r="E42" s="78">
        <v>500000</v>
      </c>
      <c r="F42" s="78">
        <v>20.9</v>
      </c>
      <c r="G42" s="78"/>
      <c r="H42" s="78">
        <f>F42</f>
        <v>20.9</v>
      </c>
      <c r="I42" s="78"/>
      <c r="J42" s="23"/>
    </row>
    <row r="43" spans="1:10" ht="16" x14ac:dyDescent="0.2">
      <c r="A43" s="63"/>
      <c r="B43" s="75"/>
      <c r="C43" s="66"/>
      <c r="D43" s="66"/>
      <c r="E43" s="78"/>
      <c r="F43" s="78"/>
      <c r="G43" s="78"/>
      <c r="H43" s="78"/>
      <c r="I43" s="78"/>
      <c r="J43" s="23"/>
    </row>
    <row r="44" spans="1:10" ht="16" x14ac:dyDescent="0.2">
      <c r="A44" s="63">
        <f>A41+1</f>
        <v>12</v>
      </c>
      <c r="B44" s="75" t="s">
        <v>255</v>
      </c>
      <c r="C44" s="66" t="s">
        <v>79</v>
      </c>
      <c r="D44" s="66" t="s">
        <v>411</v>
      </c>
      <c r="E44" s="206">
        <v>50000</v>
      </c>
      <c r="F44" s="206">
        <f>H44-G44</f>
        <v>2.6399999999999997</v>
      </c>
      <c r="G44" s="206">
        <v>0.66</v>
      </c>
      <c r="H44" s="206">
        <v>3.3</v>
      </c>
      <c r="I44" s="206">
        <f>SUM(H44:H49)</f>
        <v>21.950000000000003</v>
      </c>
      <c r="J44" s="207" t="s">
        <v>475</v>
      </c>
    </row>
    <row r="45" spans="1:10" ht="16" x14ac:dyDescent="0.2">
      <c r="A45" s="63"/>
      <c r="B45" s="75"/>
      <c r="C45" s="66"/>
      <c r="D45" s="66" t="s">
        <v>417</v>
      </c>
      <c r="E45" s="79">
        <v>50000</v>
      </c>
      <c r="F45" s="78">
        <v>6.3</v>
      </c>
      <c r="G45" s="78"/>
      <c r="H45" s="78">
        <f>F45</f>
        <v>6.3</v>
      </c>
      <c r="I45" s="78"/>
      <c r="J45" s="23"/>
    </row>
    <row r="46" spans="1:10" ht="16" x14ac:dyDescent="0.2">
      <c r="A46" s="63"/>
      <c r="B46" s="75"/>
      <c r="C46" s="66"/>
      <c r="D46" s="66" t="s">
        <v>412</v>
      </c>
      <c r="E46" s="79">
        <v>10000</v>
      </c>
      <c r="F46" s="78">
        <v>3.42</v>
      </c>
      <c r="G46" s="78"/>
      <c r="H46" s="78">
        <f>F46</f>
        <v>3.42</v>
      </c>
      <c r="I46" s="78"/>
      <c r="J46" s="23"/>
    </row>
    <row r="47" spans="1:10" ht="16" x14ac:dyDescent="0.2">
      <c r="A47" s="63"/>
      <c r="B47" s="75"/>
      <c r="C47" s="66"/>
      <c r="D47" s="66" t="s">
        <v>413</v>
      </c>
      <c r="E47" s="206">
        <v>50000</v>
      </c>
      <c r="F47" s="206">
        <v>4.18</v>
      </c>
      <c r="G47" s="206"/>
      <c r="H47" s="206">
        <f>F47</f>
        <v>4.18</v>
      </c>
      <c r="I47" s="206"/>
      <c r="J47" s="207" t="s">
        <v>475</v>
      </c>
    </row>
    <row r="48" spans="1:10" ht="16" x14ac:dyDescent="0.2">
      <c r="A48" s="63"/>
      <c r="B48" s="75"/>
      <c r="C48" s="66"/>
      <c r="D48" s="66" t="s">
        <v>418</v>
      </c>
      <c r="E48" s="206">
        <v>50000</v>
      </c>
      <c r="F48" s="206">
        <v>4.4000000000000004</v>
      </c>
      <c r="G48" s="206"/>
      <c r="H48" s="206">
        <f>F48</f>
        <v>4.4000000000000004</v>
      </c>
      <c r="I48" s="206"/>
      <c r="J48" s="207" t="s">
        <v>475</v>
      </c>
    </row>
    <row r="49" spans="1:10" ht="16" x14ac:dyDescent="0.2">
      <c r="A49" s="63"/>
      <c r="B49" s="75"/>
      <c r="C49" s="66"/>
      <c r="D49" s="66" t="s">
        <v>414</v>
      </c>
      <c r="E49" s="79">
        <v>10000</v>
      </c>
      <c r="F49" s="78">
        <v>0.35</v>
      </c>
      <c r="G49" s="78"/>
      <c r="H49" s="78">
        <f>F49</f>
        <v>0.35</v>
      </c>
      <c r="I49" s="78"/>
      <c r="J49" s="23"/>
    </row>
    <row r="50" spans="1:10" ht="16" x14ac:dyDescent="0.2">
      <c r="A50" s="63"/>
      <c r="B50" s="75"/>
      <c r="C50" s="66"/>
      <c r="D50" s="66"/>
      <c r="E50" s="79"/>
      <c r="F50" s="78"/>
      <c r="G50" s="78"/>
      <c r="H50" s="78"/>
      <c r="I50" s="78"/>
      <c r="J50" s="23"/>
    </row>
    <row r="51" spans="1:10" ht="16" x14ac:dyDescent="0.2">
      <c r="A51" s="63">
        <f>A44+1</f>
        <v>13</v>
      </c>
      <c r="B51" s="75" t="s">
        <v>256</v>
      </c>
      <c r="C51" s="66" t="s">
        <v>80</v>
      </c>
      <c r="D51" s="66" t="s">
        <v>411</v>
      </c>
      <c r="E51" s="79">
        <v>10000</v>
      </c>
      <c r="F51" s="78">
        <v>0</v>
      </c>
      <c r="G51" s="78">
        <f>H51-F51</f>
        <v>0.66</v>
      </c>
      <c r="H51" s="78">
        <v>0.66</v>
      </c>
      <c r="I51" s="78">
        <f>SUM(H51:H52)</f>
        <v>10.27</v>
      </c>
      <c r="J51" s="23"/>
    </row>
    <row r="52" spans="1:10" ht="16" x14ac:dyDescent="0.2">
      <c r="A52" s="63"/>
      <c r="B52" s="75"/>
      <c r="C52" s="66"/>
      <c r="D52" s="66" t="s">
        <v>413</v>
      </c>
      <c r="E52" s="79">
        <v>230000</v>
      </c>
      <c r="F52" s="78">
        <v>9.61</v>
      </c>
      <c r="G52" s="78"/>
      <c r="H52" s="78">
        <f>F52</f>
        <v>9.61</v>
      </c>
      <c r="I52" s="78"/>
      <c r="J52" s="23"/>
    </row>
    <row r="53" spans="1:10" ht="16" x14ac:dyDescent="0.2">
      <c r="A53" s="63"/>
      <c r="B53" s="75"/>
      <c r="C53" s="66"/>
      <c r="D53" s="66"/>
      <c r="E53" s="79"/>
      <c r="F53" s="78"/>
      <c r="G53" s="78"/>
      <c r="H53" s="78"/>
      <c r="I53" s="78"/>
      <c r="J53" s="23"/>
    </row>
    <row r="54" spans="1:10" ht="16" x14ac:dyDescent="0.2">
      <c r="A54" s="63">
        <v>14</v>
      </c>
      <c r="B54" s="75" t="s">
        <v>431</v>
      </c>
      <c r="C54" s="202" t="s">
        <v>419</v>
      </c>
      <c r="D54" s="82" t="s">
        <v>411</v>
      </c>
      <c r="E54" s="83">
        <v>10000</v>
      </c>
      <c r="F54" s="83">
        <v>0</v>
      </c>
      <c r="G54" s="83">
        <f>H54-F54</f>
        <v>0</v>
      </c>
      <c r="H54" s="83"/>
      <c r="I54" s="83"/>
      <c r="J54" s="23" t="s">
        <v>469</v>
      </c>
    </row>
    <row r="55" spans="1:10" ht="16" x14ac:dyDescent="0.2">
      <c r="A55" s="63"/>
      <c r="B55" s="75"/>
      <c r="C55" s="167"/>
      <c r="D55" s="66"/>
      <c r="E55" s="79"/>
      <c r="F55" s="78"/>
      <c r="G55" s="78"/>
      <c r="H55" s="78"/>
      <c r="I55" s="78"/>
      <c r="J55" s="23"/>
    </row>
    <row r="56" spans="1:10" ht="16" x14ac:dyDescent="0.2">
      <c r="A56" s="63">
        <v>15</v>
      </c>
      <c r="B56" s="75" t="s">
        <v>258</v>
      </c>
      <c r="C56" s="66" t="s">
        <v>64</v>
      </c>
      <c r="D56" s="66" t="s">
        <v>411</v>
      </c>
      <c r="E56" s="79">
        <v>100000</v>
      </c>
      <c r="F56" s="78">
        <v>18.09</v>
      </c>
      <c r="G56" s="78">
        <f>H56-F56</f>
        <v>2.0100000000000016</v>
      </c>
      <c r="H56" s="78">
        <v>20.100000000000001</v>
      </c>
      <c r="I56" s="78">
        <f>SUM(H56:H60)</f>
        <v>32.450000000000003</v>
      </c>
      <c r="J56" s="23"/>
    </row>
    <row r="57" spans="1:10" ht="16" x14ac:dyDescent="0.2">
      <c r="A57" s="63"/>
      <c r="B57" s="75"/>
      <c r="C57" s="66"/>
      <c r="D57" s="66" t="s">
        <v>412</v>
      </c>
      <c r="E57" s="79">
        <v>10000</v>
      </c>
      <c r="F57" s="78">
        <v>3.42</v>
      </c>
      <c r="G57" s="78"/>
      <c r="H57" s="78">
        <f>F57</f>
        <v>3.42</v>
      </c>
      <c r="I57" s="78"/>
      <c r="J57" s="23"/>
    </row>
    <row r="58" spans="1:10" ht="16" x14ac:dyDescent="0.2">
      <c r="A58" s="63"/>
      <c r="B58" s="75"/>
      <c r="C58" s="66"/>
      <c r="D58" s="66" t="s">
        <v>413</v>
      </c>
      <c r="E58" s="79">
        <v>100000</v>
      </c>
      <c r="F58" s="78">
        <v>4.18</v>
      </c>
      <c r="G58" s="78"/>
      <c r="H58" s="78">
        <f>F58</f>
        <v>4.18</v>
      </c>
      <c r="I58" s="78"/>
      <c r="J58" s="23"/>
    </row>
    <row r="59" spans="1:10" ht="16" x14ac:dyDescent="0.2">
      <c r="A59" s="63"/>
      <c r="B59" s="75"/>
      <c r="C59" s="66"/>
      <c r="D59" s="66" t="s">
        <v>418</v>
      </c>
      <c r="E59" s="78">
        <v>100000</v>
      </c>
      <c r="F59" s="78">
        <v>4.4000000000000004</v>
      </c>
      <c r="G59" s="78"/>
      <c r="H59" s="78">
        <f>F59</f>
        <v>4.4000000000000004</v>
      </c>
      <c r="I59" s="78"/>
      <c r="J59" s="23"/>
    </row>
    <row r="60" spans="1:10" ht="16" x14ac:dyDescent="0.2">
      <c r="A60" s="63"/>
      <c r="B60" s="75"/>
      <c r="C60" s="66"/>
      <c r="D60" s="66" t="s">
        <v>414</v>
      </c>
      <c r="E60" s="79">
        <v>10000</v>
      </c>
      <c r="F60" s="78">
        <v>0.35</v>
      </c>
      <c r="G60" s="78"/>
      <c r="H60" s="78">
        <f>F60</f>
        <v>0.35</v>
      </c>
      <c r="I60" s="78"/>
      <c r="J60" s="23"/>
    </row>
    <row r="61" spans="1:10" ht="16" x14ac:dyDescent="0.2">
      <c r="A61" s="63"/>
      <c r="B61" s="75"/>
      <c r="C61" s="66"/>
      <c r="D61" s="66"/>
      <c r="E61" s="79"/>
      <c r="F61" s="78"/>
      <c r="G61" s="78"/>
      <c r="H61" s="78"/>
      <c r="I61" s="78"/>
      <c r="J61" s="23"/>
    </row>
    <row r="62" spans="1:10" ht="16" x14ac:dyDescent="0.2">
      <c r="A62" s="63">
        <f>A56+1</f>
        <v>16</v>
      </c>
      <c r="B62" s="75" t="s">
        <v>259</v>
      </c>
      <c r="C62" s="66" t="s">
        <v>218</v>
      </c>
      <c r="D62" s="66" t="s">
        <v>411</v>
      </c>
      <c r="E62" s="79">
        <v>10000</v>
      </c>
      <c r="F62" s="78">
        <v>0</v>
      </c>
      <c r="G62" s="78">
        <f>H62-F62</f>
        <v>3.08</v>
      </c>
      <c r="H62" s="78">
        <v>3.08</v>
      </c>
      <c r="I62" s="78">
        <f>H62</f>
        <v>3.08</v>
      </c>
      <c r="J62" s="23"/>
    </row>
    <row r="63" spans="1:10" ht="16" x14ac:dyDescent="0.2">
      <c r="A63" s="63"/>
      <c r="B63" s="75"/>
      <c r="C63" s="66"/>
      <c r="D63" s="66"/>
      <c r="E63" s="79"/>
      <c r="F63" s="78"/>
      <c r="G63" s="78"/>
      <c r="H63" s="78"/>
      <c r="I63" s="78"/>
      <c r="J63" s="23"/>
    </row>
    <row r="64" spans="1:10" ht="16" x14ac:dyDescent="0.2">
      <c r="A64" s="63">
        <v>17</v>
      </c>
      <c r="B64" s="75" t="s">
        <v>422</v>
      </c>
      <c r="C64" s="66" t="s">
        <v>420</v>
      </c>
      <c r="D64" s="66" t="s">
        <v>411</v>
      </c>
      <c r="E64" s="79">
        <v>10000</v>
      </c>
      <c r="F64" s="78">
        <v>0</v>
      </c>
      <c r="G64" s="78">
        <f>H64-F64</f>
        <v>3.08</v>
      </c>
      <c r="H64" s="78">
        <v>3.08</v>
      </c>
      <c r="I64" s="78">
        <f>SUM(H64:H65)</f>
        <v>5.17</v>
      </c>
      <c r="J64" s="23"/>
    </row>
    <row r="65" spans="1:10" ht="16" x14ac:dyDescent="0.2">
      <c r="A65" s="75"/>
      <c r="B65" s="75"/>
      <c r="C65" s="66"/>
      <c r="D65" s="66" t="s">
        <v>413</v>
      </c>
      <c r="E65" s="79">
        <v>50000</v>
      </c>
      <c r="F65" s="78">
        <v>2.09</v>
      </c>
      <c r="G65" s="78"/>
      <c r="H65" s="78">
        <f>F65</f>
        <v>2.09</v>
      </c>
      <c r="I65" s="78"/>
      <c r="J65" s="23"/>
    </row>
    <row r="66" spans="1:10" ht="16" x14ac:dyDescent="0.2">
      <c r="A66" s="63"/>
      <c r="C66" s="66"/>
      <c r="D66" s="66"/>
      <c r="E66" s="79"/>
      <c r="F66" s="78"/>
      <c r="G66" s="78"/>
      <c r="H66" s="78"/>
      <c r="I66" s="78"/>
      <c r="J66" s="23"/>
    </row>
    <row r="67" spans="1:10" ht="16" x14ac:dyDescent="0.2">
      <c r="A67" s="63">
        <v>19</v>
      </c>
      <c r="B67" s="75" t="s">
        <v>423</v>
      </c>
      <c r="C67" s="66" t="s">
        <v>421</v>
      </c>
      <c r="D67" s="66" t="s">
        <v>411</v>
      </c>
      <c r="E67" s="79">
        <v>100000</v>
      </c>
      <c r="F67" s="78">
        <v>4.7699999999999996</v>
      </c>
      <c r="G67" s="78">
        <f>H67-F67</f>
        <v>0.53000000000000025</v>
      </c>
      <c r="H67" s="78">
        <v>5.3</v>
      </c>
      <c r="I67" s="78">
        <f>SUM(H67:H68)</f>
        <v>9.48</v>
      </c>
      <c r="J67" s="23"/>
    </row>
    <row r="68" spans="1:10" ht="16" x14ac:dyDescent="0.2">
      <c r="A68" s="63"/>
      <c r="B68" s="75"/>
      <c r="C68" s="66"/>
      <c r="D68" s="66" t="s">
        <v>413</v>
      </c>
      <c r="E68" s="79">
        <v>100000</v>
      </c>
      <c r="F68" s="78">
        <v>4.18</v>
      </c>
      <c r="G68" s="78"/>
      <c r="H68" s="78">
        <f>F68</f>
        <v>4.18</v>
      </c>
      <c r="I68" s="78"/>
      <c r="J68" s="23"/>
    </row>
    <row r="69" spans="1:10" ht="16" x14ac:dyDescent="0.2">
      <c r="A69" s="63"/>
      <c r="B69" s="75"/>
      <c r="C69" s="66"/>
      <c r="D69" s="66"/>
      <c r="E69" s="79"/>
      <c r="F69" s="78"/>
      <c r="G69" s="78"/>
      <c r="H69" s="78"/>
      <c r="I69" s="78"/>
      <c r="J69" s="23"/>
    </row>
    <row r="70" spans="1:10" ht="16" x14ac:dyDescent="0.2">
      <c r="A70" s="63">
        <v>20</v>
      </c>
      <c r="B70" s="75" t="s">
        <v>396</v>
      </c>
      <c r="C70" s="66" t="s">
        <v>397</v>
      </c>
      <c r="D70" s="66" t="s">
        <v>411</v>
      </c>
      <c r="E70" s="78">
        <v>10000</v>
      </c>
      <c r="F70" s="78">
        <v>0</v>
      </c>
      <c r="G70" s="78">
        <f>H70-F70</f>
        <v>3.08</v>
      </c>
      <c r="H70" s="78">
        <v>3.08</v>
      </c>
      <c r="I70" s="78">
        <f>SUM(H70:H72)</f>
        <v>7.6099999999999994</v>
      </c>
      <c r="J70" s="23"/>
    </row>
    <row r="71" spans="1:10" ht="16" x14ac:dyDescent="0.2">
      <c r="A71" s="63"/>
      <c r="B71" s="75"/>
      <c r="C71" s="66"/>
      <c r="D71" s="66" t="s">
        <v>413</v>
      </c>
      <c r="E71" s="78">
        <v>100000</v>
      </c>
      <c r="F71" s="78">
        <v>4.18</v>
      </c>
      <c r="G71" s="78"/>
      <c r="H71" s="78">
        <f>F71</f>
        <v>4.18</v>
      </c>
      <c r="I71" s="78"/>
      <c r="J71" s="23"/>
    </row>
    <row r="72" spans="1:10" ht="16" x14ac:dyDescent="0.2">
      <c r="A72" s="63"/>
      <c r="B72" s="75"/>
      <c r="C72" s="66"/>
      <c r="D72" s="66" t="s">
        <v>414</v>
      </c>
      <c r="E72" s="78">
        <v>10000</v>
      </c>
      <c r="F72" s="78">
        <v>0.35</v>
      </c>
      <c r="G72" s="78"/>
      <c r="H72" s="78">
        <f>F72</f>
        <v>0.35</v>
      </c>
      <c r="I72" s="78"/>
      <c r="J72" s="23"/>
    </row>
    <row r="73" spans="1:10" ht="16" x14ac:dyDescent="0.2">
      <c r="A73" s="63"/>
      <c r="B73" s="75"/>
      <c r="C73" s="66"/>
      <c r="D73" s="66"/>
      <c r="E73" s="78"/>
      <c r="F73" s="78"/>
      <c r="G73" s="78"/>
      <c r="H73" s="78"/>
      <c r="I73" s="78"/>
      <c r="J73" s="23"/>
    </row>
    <row r="74" spans="1:10" ht="16" x14ac:dyDescent="0.2">
      <c r="A74" s="63">
        <v>21</v>
      </c>
      <c r="B74" s="75" t="s">
        <v>261</v>
      </c>
      <c r="C74" s="66" t="s">
        <v>262</v>
      </c>
      <c r="D74" s="66" t="s">
        <v>411</v>
      </c>
      <c r="E74" s="79">
        <v>10000</v>
      </c>
      <c r="F74" s="79">
        <v>0</v>
      </c>
      <c r="G74" s="78">
        <f>H74-F74</f>
        <v>14.08</v>
      </c>
      <c r="H74" s="79">
        <v>14.08</v>
      </c>
      <c r="I74" s="79">
        <f>SUM(H74:H76)</f>
        <v>22.659999999999997</v>
      </c>
      <c r="J74" s="23"/>
    </row>
    <row r="75" spans="1:10" ht="16" x14ac:dyDescent="0.2">
      <c r="A75" s="63"/>
      <c r="B75" s="75"/>
      <c r="C75" s="66"/>
      <c r="D75" s="66" t="s">
        <v>413</v>
      </c>
      <c r="E75" s="79">
        <v>100000</v>
      </c>
      <c r="F75" s="79">
        <v>4.18</v>
      </c>
      <c r="G75" s="79"/>
      <c r="H75" s="79">
        <f>F75</f>
        <v>4.18</v>
      </c>
      <c r="I75" s="79"/>
      <c r="J75" s="23"/>
    </row>
    <row r="76" spans="1:10" ht="16" x14ac:dyDescent="0.2">
      <c r="A76" s="63"/>
      <c r="B76" s="75"/>
      <c r="C76" s="66"/>
      <c r="D76" s="66" t="s">
        <v>418</v>
      </c>
      <c r="E76" s="78">
        <v>100000</v>
      </c>
      <c r="F76" s="79">
        <v>4.4000000000000004</v>
      </c>
      <c r="G76" s="79"/>
      <c r="H76" s="79">
        <f>F76</f>
        <v>4.4000000000000004</v>
      </c>
      <c r="I76" s="79"/>
      <c r="J76" s="23"/>
    </row>
    <row r="77" spans="1:10" ht="16" x14ac:dyDescent="0.2">
      <c r="A77" s="63"/>
      <c r="B77" s="75"/>
      <c r="C77" s="66"/>
      <c r="D77" s="66"/>
      <c r="E77" s="79"/>
      <c r="F77" s="79"/>
      <c r="G77" s="79"/>
      <c r="H77" s="79"/>
      <c r="I77" s="79"/>
      <c r="J77" s="23"/>
    </row>
    <row r="78" spans="1:10" ht="16" x14ac:dyDescent="0.2">
      <c r="A78" s="63">
        <f>A74+1</f>
        <v>22</v>
      </c>
      <c r="B78" s="75" t="s">
        <v>263</v>
      </c>
      <c r="C78" s="208" t="s">
        <v>57</v>
      </c>
      <c r="D78" s="208" t="s">
        <v>411</v>
      </c>
      <c r="E78" s="206">
        <v>40000</v>
      </c>
      <c r="F78" s="206">
        <f>H78-G78</f>
        <v>9.24</v>
      </c>
      <c r="G78" s="206">
        <v>3.08</v>
      </c>
      <c r="H78" s="206">
        <v>12.32</v>
      </c>
      <c r="I78" s="206">
        <f>SUM(H78:H83)</f>
        <v>28.520000000000007</v>
      </c>
      <c r="J78" s="23" t="s">
        <v>473</v>
      </c>
    </row>
    <row r="79" spans="1:10" ht="16" x14ac:dyDescent="0.2">
      <c r="A79" s="63"/>
      <c r="B79" s="75"/>
      <c r="C79" s="66"/>
      <c r="D79" s="66" t="s">
        <v>417</v>
      </c>
      <c r="E79" s="79">
        <v>10000</v>
      </c>
      <c r="F79" s="79">
        <v>11.57</v>
      </c>
      <c r="G79" s="79"/>
      <c r="H79" s="79">
        <f>F79</f>
        <v>11.57</v>
      </c>
      <c r="I79" s="79"/>
      <c r="J79" s="23"/>
    </row>
    <row r="80" spans="1:10" ht="16" x14ac:dyDescent="0.2">
      <c r="A80" s="63"/>
      <c r="B80" s="75"/>
      <c r="C80" s="66"/>
      <c r="D80" s="66" t="s">
        <v>412</v>
      </c>
      <c r="E80" s="79">
        <v>10000</v>
      </c>
      <c r="F80" s="79">
        <v>3.42</v>
      </c>
      <c r="G80" s="79"/>
      <c r="H80" s="79">
        <f>F80</f>
        <v>3.42</v>
      </c>
      <c r="I80" s="79"/>
      <c r="J80" s="23"/>
    </row>
    <row r="81" spans="1:10" ht="16" x14ac:dyDescent="0.2">
      <c r="A81" s="63"/>
      <c r="B81" s="75"/>
      <c r="C81" s="66"/>
      <c r="D81" s="66" t="s">
        <v>413</v>
      </c>
      <c r="E81" s="79">
        <v>10000</v>
      </c>
      <c r="F81" s="79">
        <v>0.42</v>
      </c>
      <c r="G81" s="79"/>
      <c r="H81" s="79">
        <f>F81</f>
        <v>0.42</v>
      </c>
      <c r="I81" s="79"/>
      <c r="J81" s="23"/>
    </row>
    <row r="82" spans="1:10" ht="16" x14ac:dyDescent="0.2">
      <c r="A82" s="63"/>
      <c r="B82" s="75"/>
      <c r="C82" s="66"/>
      <c r="D82" s="66" t="s">
        <v>418</v>
      </c>
      <c r="E82" s="79">
        <v>10000</v>
      </c>
      <c r="F82" s="79">
        <v>0.44</v>
      </c>
      <c r="G82" s="79"/>
      <c r="H82" s="79">
        <f>F82</f>
        <v>0.44</v>
      </c>
      <c r="I82" s="79"/>
      <c r="J82" s="23"/>
    </row>
    <row r="83" spans="1:10" ht="16" x14ac:dyDescent="0.2">
      <c r="A83" s="63"/>
      <c r="B83" s="75"/>
      <c r="C83" s="66"/>
      <c r="D83" s="66" t="s">
        <v>414</v>
      </c>
      <c r="E83" s="79">
        <v>10000</v>
      </c>
      <c r="F83" s="79">
        <v>0.35</v>
      </c>
      <c r="G83" s="79"/>
      <c r="H83" s="79">
        <f>F83</f>
        <v>0.35</v>
      </c>
      <c r="I83" s="79"/>
      <c r="J83" s="23"/>
    </row>
    <row r="84" spans="1:10" ht="16" x14ac:dyDescent="0.2">
      <c r="A84" s="63"/>
      <c r="B84" s="75"/>
      <c r="C84" s="66"/>
      <c r="D84" s="66"/>
      <c r="E84" s="79"/>
      <c r="F84" s="79"/>
      <c r="G84" s="79"/>
      <c r="H84" s="79"/>
      <c r="I84" s="79"/>
      <c r="J84" s="23"/>
    </row>
    <row r="85" spans="1:10" ht="16" x14ac:dyDescent="0.2">
      <c r="A85" s="63">
        <f>A78+1</f>
        <v>23</v>
      </c>
      <c r="B85" s="75" t="s">
        <v>264</v>
      </c>
      <c r="C85" s="66" t="s">
        <v>58</v>
      </c>
      <c r="D85" s="66" t="s">
        <v>411</v>
      </c>
      <c r="E85" s="79">
        <v>10000</v>
      </c>
      <c r="F85" s="79">
        <v>0</v>
      </c>
      <c r="G85" s="78">
        <f>H85-F85</f>
        <v>8.02</v>
      </c>
      <c r="H85" s="79">
        <v>8.02</v>
      </c>
      <c r="I85" s="79">
        <f>H85</f>
        <v>8.02</v>
      </c>
      <c r="J85" s="23"/>
    </row>
    <row r="86" spans="1:10" ht="16" x14ac:dyDescent="0.2">
      <c r="A86" s="63"/>
      <c r="B86" s="75"/>
      <c r="C86" s="66"/>
      <c r="D86" s="66"/>
      <c r="E86" s="79"/>
      <c r="F86" s="79"/>
      <c r="G86" s="79"/>
      <c r="H86" s="79"/>
      <c r="I86" s="79"/>
      <c r="J86" s="23"/>
    </row>
    <row r="87" spans="1:10" ht="16" x14ac:dyDescent="0.2">
      <c r="A87" s="63">
        <f>A85+1</f>
        <v>24</v>
      </c>
      <c r="B87" s="75" t="s">
        <v>265</v>
      </c>
      <c r="C87" s="208" t="s">
        <v>219</v>
      </c>
      <c r="D87" s="208" t="s">
        <v>411</v>
      </c>
      <c r="E87" s="206">
        <v>50000</v>
      </c>
      <c r="F87" s="206">
        <f>H87-G87</f>
        <v>2.6399999999999997</v>
      </c>
      <c r="G87" s="206">
        <v>0.66</v>
      </c>
      <c r="H87" s="206">
        <v>3.3</v>
      </c>
      <c r="I87" s="206">
        <f>SUM(H87:H88)</f>
        <v>7.8999999999999995</v>
      </c>
      <c r="J87" s="23" t="s">
        <v>473</v>
      </c>
    </row>
    <row r="88" spans="1:10" ht="16" x14ac:dyDescent="0.2">
      <c r="A88" s="63"/>
      <c r="B88" s="75"/>
      <c r="C88" s="66"/>
      <c r="D88" s="66" t="s">
        <v>413</v>
      </c>
      <c r="E88" s="79">
        <v>110000</v>
      </c>
      <c r="F88" s="79">
        <v>4.5999999999999996</v>
      </c>
      <c r="G88" s="79"/>
      <c r="H88" s="79">
        <f>F88</f>
        <v>4.5999999999999996</v>
      </c>
      <c r="I88" s="79"/>
      <c r="J88" s="23"/>
    </row>
    <row r="89" spans="1:10" ht="16" x14ac:dyDescent="0.2">
      <c r="A89" s="63"/>
      <c r="B89" s="75"/>
      <c r="C89" s="66"/>
      <c r="D89" s="66"/>
      <c r="E89" s="79"/>
      <c r="F89" s="79"/>
      <c r="G89" s="79"/>
      <c r="H89" s="79"/>
      <c r="I89" s="79"/>
      <c r="J89" s="23"/>
    </row>
    <row r="90" spans="1:10" ht="16" x14ac:dyDescent="0.2">
      <c r="A90" s="63">
        <v>25</v>
      </c>
      <c r="B90" s="75" t="s">
        <v>267</v>
      </c>
      <c r="C90" s="66" t="s">
        <v>17</v>
      </c>
      <c r="D90" s="66" t="s">
        <v>411</v>
      </c>
      <c r="E90" s="78">
        <v>160000</v>
      </c>
      <c r="F90" s="78">
        <f>H90-G90</f>
        <v>46.2</v>
      </c>
      <c r="G90" s="78">
        <v>3.08</v>
      </c>
      <c r="H90" s="78">
        <v>49.28</v>
      </c>
      <c r="I90" s="78">
        <f>SUM(H90:H93)</f>
        <v>100.28999999999999</v>
      </c>
      <c r="J90" s="23"/>
    </row>
    <row r="91" spans="1:10" ht="16" x14ac:dyDescent="0.2">
      <c r="A91" s="63"/>
      <c r="B91" s="75"/>
      <c r="C91" s="66"/>
      <c r="D91" s="66" t="s">
        <v>417</v>
      </c>
      <c r="E91" s="79">
        <v>50000</v>
      </c>
      <c r="F91" s="79">
        <v>33.85</v>
      </c>
      <c r="G91" s="79"/>
      <c r="H91" s="78">
        <f>F91</f>
        <v>33.85</v>
      </c>
      <c r="I91" s="79"/>
      <c r="J91" s="23"/>
    </row>
    <row r="92" spans="1:10" ht="16" x14ac:dyDescent="0.2">
      <c r="A92" s="63"/>
      <c r="B92" s="75"/>
      <c r="C92" s="66"/>
      <c r="D92" s="66" t="s">
        <v>413</v>
      </c>
      <c r="E92" s="79">
        <v>200000</v>
      </c>
      <c r="F92" s="79">
        <v>8.36</v>
      </c>
      <c r="G92" s="79"/>
      <c r="H92" s="79">
        <f>F92</f>
        <v>8.36</v>
      </c>
      <c r="I92" s="79"/>
      <c r="J92" s="23"/>
    </row>
    <row r="93" spans="1:10" ht="16" x14ac:dyDescent="0.2">
      <c r="A93" s="63"/>
      <c r="B93" s="75"/>
      <c r="C93" s="66"/>
      <c r="D93" s="66" t="s">
        <v>418</v>
      </c>
      <c r="E93" s="78">
        <v>200000</v>
      </c>
      <c r="F93" s="79">
        <v>8.8000000000000007</v>
      </c>
      <c r="G93" s="79"/>
      <c r="H93" s="79">
        <f>F93</f>
        <v>8.8000000000000007</v>
      </c>
      <c r="I93" s="79"/>
      <c r="J93" s="23"/>
    </row>
    <row r="94" spans="1:10" ht="16" x14ac:dyDescent="0.2">
      <c r="A94" s="63"/>
      <c r="B94" s="75"/>
      <c r="C94" s="66"/>
      <c r="D94" s="66"/>
      <c r="E94" s="79"/>
      <c r="F94" s="79"/>
      <c r="G94" s="79"/>
      <c r="H94" s="79"/>
      <c r="I94" s="79"/>
      <c r="J94" s="23"/>
    </row>
    <row r="95" spans="1:10" ht="16" x14ac:dyDescent="0.2">
      <c r="A95" s="63">
        <f>A90+1</f>
        <v>26</v>
      </c>
      <c r="B95" s="75" t="s">
        <v>268</v>
      </c>
      <c r="C95" s="209" t="s">
        <v>224</v>
      </c>
      <c r="D95" s="209" t="s">
        <v>411</v>
      </c>
      <c r="E95" s="210">
        <v>200000</v>
      </c>
      <c r="F95" s="210">
        <f>H95-G95</f>
        <v>12.54</v>
      </c>
      <c r="G95" s="206">
        <v>0.66</v>
      </c>
      <c r="H95" s="210">
        <v>13.2</v>
      </c>
      <c r="I95" s="210">
        <f>SUM(H95:H98)</f>
        <v>25.33</v>
      </c>
      <c r="J95" s="23" t="s">
        <v>473</v>
      </c>
    </row>
    <row r="96" spans="1:10" ht="16" x14ac:dyDescent="0.2">
      <c r="A96" s="63"/>
      <c r="B96" s="75"/>
      <c r="C96" s="85"/>
      <c r="D96" s="85" t="s">
        <v>412</v>
      </c>
      <c r="E96" s="86">
        <v>10000</v>
      </c>
      <c r="F96" s="86">
        <v>3.42</v>
      </c>
      <c r="G96" s="86"/>
      <c r="H96" s="86">
        <f>F96</f>
        <v>3.42</v>
      </c>
      <c r="I96" s="86"/>
      <c r="J96" s="23"/>
    </row>
    <row r="97" spans="1:10" ht="16" x14ac:dyDescent="0.2">
      <c r="A97" s="63"/>
      <c r="B97" s="75"/>
      <c r="C97" s="85"/>
      <c r="D97" s="209" t="s">
        <v>413</v>
      </c>
      <c r="E97" s="210">
        <v>200000</v>
      </c>
      <c r="F97" s="210">
        <v>8.36</v>
      </c>
      <c r="G97" s="210"/>
      <c r="H97" s="210">
        <f>F97</f>
        <v>8.36</v>
      </c>
      <c r="I97" s="210"/>
      <c r="J97" s="23" t="s">
        <v>476</v>
      </c>
    </row>
    <row r="98" spans="1:10" ht="16" x14ac:dyDescent="0.2">
      <c r="A98" s="63"/>
      <c r="B98" s="75"/>
      <c r="C98" s="85"/>
      <c r="D98" s="85" t="s">
        <v>414</v>
      </c>
      <c r="E98" s="86">
        <v>10000</v>
      </c>
      <c r="F98" s="86">
        <v>0.35</v>
      </c>
      <c r="G98" s="86"/>
      <c r="H98" s="86">
        <f>F98</f>
        <v>0.35</v>
      </c>
      <c r="I98" s="86"/>
      <c r="J98" s="23"/>
    </row>
    <row r="99" spans="1:10" ht="16" x14ac:dyDescent="0.2">
      <c r="A99" s="63"/>
      <c r="B99" s="75"/>
      <c r="C99" s="85"/>
      <c r="D99" s="85"/>
      <c r="E99" s="86"/>
      <c r="F99" s="86"/>
      <c r="G99" s="86"/>
      <c r="H99" s="86"/>
      <c r="I99" s="86"/>
      <c r="J99" s="23"/>
    </row>
    <row r="100" spans="1:10" ht="16" x14ac:dyDescent="0.2">
      <c r="A100" s="63">
        <f>A95+1</f>
        <v>27</v>
      </c>
      <c r="B100" s="75" t="s">
        <v>432</v>
      </c>
      <c r="C100" s="66" t="s">
        <v>424</v>
      </c>
      <c r="D100" s="66" t="s">
        <v>411</v>
      </c>
      <c r="E100" s="79">
        <v>10000</v>
      </c>
      <c r="F100" s="79">
        <v>0</v>
      </c>
      <c r="G100" s="78">
        <f>H100-F100</f>
        <v>0.66</v>
      </c>
      <c r="H100" s="79">
        <v>0.66</v>
      </c>
      <c r="I100" s="79">
        <f>SUM(H100:H101)</f>
        <v>4.84</v>
      </c>
      <c r="J100" s="23"/>
    </row>
    <row r="101" spans="1:10" ht="16" x14ac:dyDescent="0.2">
      <c r="A101" s="63"/>
      <c r="B101" s="75"/>
      <c r="C101" s="66"/>
      <c r="D101" s="66" t="s">
        <v>413</v>
      </c>
      <c r="E101" s="79">
        <v>100000</v>
      </c>
      <c r="F101" s="79">
        <v>4.18</v>
      </c>
      <c r="G101" s="79"/>
      <c r="H101" s="79">
        <f>F101</f>
        <v>4.18</v>
      </c>
      <c r="I101" s="79"/>
      <c r="J101" s="23"/>
    </row>
    <row r="102" spans="1:10" ht="16" x14ac:dyDescent="0.2">
      <c r="A102" s="63"/>
      <c r="B102" s="75"/>
      <c r="C102" s="66"/>
      <c r="D102" s="66"/>
      <c r="E102" s="79"/>
      <c r="F102" s="79"/>
      <c r="G102" s="79"/>
      <c r="H102" s="79"/>
      <c r="I102" s="79"/>
      <c r="J102" s="23"/>
    </row>
    <row r="103" spans="1:10" ht="16" x14ac:dyDescent="0.2">
      <c r="A103" s="63"/>
      <c r="B103" s="75" t="s">
        <v>441</v>
      </c>
      <c r="C103" s="82" t="s">
        <v>436</v>
      </c>
      <c r="D103" s="82" t="s">
        <v>411</v>
      </c>
      <c r="E103" s="83">
        <v>10000</v>
      </c>
      <c r="F103" s="83">
        <v>0</v>
      </c>
      <c r="G103" s="83"/>
      <c r="H103" s="83"/>
      <c r="I103" s="83">
        <f>H103</f>
        <v>0</v>
      </c>
      <c r="J103" s="105" t="s">
        <v>477</v>
      </c>
    </row>
    <row r="104" spans="1:10" ht="16" x14ac:dyDescent="0.2">
      <c r="A104" s="63"/>
      <c r="B104" s="75"/>
      <c r="C104" s="66"/>
      <c r="D104" s="66"/>
      <c r="E104" s="79"/>
      <c r="F104" s="79"/>
      <c r="G104" s="79"/>
      <c r="H104" s="79"/>
      <c r="I104" s="79"/>
      <c r="J104" s="23"/>
    </row>
    <row r="105" spans="1:10" ht="16" x14ac:dyDescent="0.2">
      <c r="A105" s="63">
        <v>28</v>
      </c>
      <c r="B105" s="75" t="s">
        <v>270</v>
      </c>
      <c r="C105" s="66" t="s">
        <v>233</v>
      </c>
      <c r="D105" s="66" t="s">
        <v>411</v>
      </c>
      <c r="E105" s="78">
        <v>10000</v>
      </c>
      <c r="F105" s="78">
        <v>0</v>
      </c>
      <c r="G105" s="78">
        <f>H105-F105</f>
        <v>5.0199999999999996</v>
      </c>
      <c r="H105" s="78">
        <v>5.0199999999999996</v>
      </c>
      <c r="I105" s="78">
        <f>SUM(H105:H108)</f>
        <v>12.969999999999999</v>
      </c>
      <c r="J105" s="211"/>
    </row>
    <row r="106" spans="1:10" ht="16" x14ac:dyDescent="0.2">
      <c r="A106" s="63"/>
      <c r="B106" s="75"/>
      <c r="C106" s="66"/>
      <c r="D106" s="66" t="s">
        <v>412</v>
      </c>
      <c r="E106" s="79">
        <v>10000</v>
      </c>
      <c r="F106" s="79">
        <v>3.42</v>
      </c>
      <c r="G106" s="79"/>
      <c r="H106" s="79">
        <f>F106</f>
        <v>3.42</v>
      </c>
      <c r="I106" s="79"/>
      <c r="J106" s="23"/>
    </row>
    <row r="107" spans="1:10" ht="16" x14ac:dyDescent="0.2">
      <c r="A107" s="63"/>
      <c r="B107" s="75"/>
      <c r="C107" s="66"/>
      <c r="D107" s="66" t="s">
        <v>413</v>
      </c>
      <c r="E107" s="79">
        <v>100000</v>
      </c>
      <c r="F107" s="79">
        <v>4.18</v>
      </c>
      <c r="G107" s="79"/>
      <c r="H107" s="79">
        <f>F107</f>
        <v>4.18</v>
      </c>
      <c r="I107" s="79"/>
      <c r="J107" s="23"/>
    </row>
    <row r="108" spans="1:10" ht="16" x14ac:dyDescent="0.2">
      <c r="A108" s="63"/>
      <c r="B108" s="75"/>
      <c r="C108" s="66"/>
      <c r="D108" s="66" t="s">
        <v>414</v>
      </c>
      <c r="E108" s="79">
        <v>10000</v>
      </c>
      <c r="F108" s="79">
        <v>0.35</v>
      </c>
      <c r="G108" s="79"/>
      <c r="H108" s="79">
        <f>F108</f>
        <v>0.35</v>
      </c>
      <c r="I108" s="79"/>
      <c r="J108" s="23"/>
    </row>
    <row r="109" spans="1:10" ht="16" x14ac:dyDescent="0.2">
      <c r="A109" s="63"/>
      <c r="B109" s="75"/>
      <c r="C109" s="66"/>
      <c r="D109" s="66"/>
      <c r="E109" s="79"/>
      <c r="F109" s="79"/>
      <c r="G109" s="79"/>
      <c r="H109" s="79"/>
      <c r="I109" s="79"/>
      <c r="J109" s="23"/>
    </row>
    <row r="110" spans="1:10" ht="16" x14ac:dyDescent="0.2">
      <c r="A110" s="63">
        <f>A105+1</f>
        <v>29</v>
      </c>
      <c r="B110" s="75" t="s">
        <v>271</v>
      </c>
      <c r="C110" s="66" t="s">
        <v>234</v>
      </c>
      <c r="D110" s="66" t="s">
        <v>411</v>
      </c>
      <c r="E110" s="79">
        <v>10000</v>
      </c>
      <c r="F110" s="79">
        <v>0</v>
      </c>
      <c r="G110" s="78">
        <f>H110-F110</f>
        <v>8.02</v>
      </c>
      <c r="H110" s="79">
        <v>8.02</v>
      </c>
      <c r="I110" s="79">
        <f>H110</f>
        <v>8.02</v>
      </c>
      <c r="J110" s="23"/>
    </row>
    <row r="111" spans="1:10" ht="16" x14ac:dyDescent="0.2">
      <c r="A111" s="63"/>
      <c r="B111" s="170"/>
      <c r="C111" s="44"/>
      <c r="D111" s="44"/>
      <c r="E111" s="165"/>
      <c r="F111" s="171"/>
      <c r="G111" s="79"/>
      <c r="H111" s="79"/>
      <c r="I111" s="79"/>
      <c r="J111" s="23"/>
    </row>
    <row r="112" spans="1:10" ht="16" x14ac:dyDescent="0.2">
      <c r="A112" s="63">
        <f>A110+1</f>
        <v>30</v>
      </c>
      <c r="B112" s="75" t="s">
        <v>329</v>
      </c>
      <c r="C112" s="213" t="s">
        <v>330</v>
      </c>
      <c r="D112" s="213" t="s">
        <v>411</v>
      </c>
      <c r="E112" s="214">
        <v>200000</v>
      </c>
      <c r="F112" s="206">
        <f>H112-G112</f>
        <v>17.29</v>
      </c>
      <c r="G112" s="206">
        <v>0.91</v>
      </c>
      <c r="H112" s="206">
        <v>18.2</v>
      </c>
      <c r="I112" s="206">
        <f>SUM(H112:H116)</f>
        <v>21.220000000000002</v>
      </c>
      <c r="J112" s="23" t="s">
        <v>473</v>
      </c>
    </row>
    <row r="113" spans="1:10" ht="16" x14ac:dyDescent="0.2">
      <c r="A113" s="63"/>
      <c r="B113" s="75"/>
      <c r="C113" s="168"/>
      <c r="D113" s="213" t="s">
        <v>417</v>
      </c>
      <c r="E113" s="214">
        <v>10000</v>
      </c>
      <c r="F113" s="206">
        <v>1.81</v>
      </c>
      <c r="G113" s="206"/>
      <c r="H113" s="206">
        <f>F113</f>
        <v>1.81</v>
      </c>
      <c r="I113" s="78"/>
      <c r="J113" s="23" t="s">
        <v>474</v>
      </c>
    </row>
    <row r="114" spans="1:10" ht="16" x14ac:dyDescent="0.2">
      <c r="A114" s="63"/>
      <c r="B114" s="75"/>
      <c r="C114" s="168"/>
      <c r="D114" s="168" t="s">
        <v>413</v>
      </c>
      <c r="E114" s="169">
        <v>10000</v>
      </c>
      <c r="F114" s="78">
        <v>0.42</v>
      </c>
      <c r="G114" s="78"/>
      <c r="H114" s="78">
        <f>F114</f>
        <v>0.42</v>
      </c>
      <c r="I114" s="78"/>
    </row>
    <row r="115" spans="1:10" ht="16" x14ac:dyDescent="0.2">
      <c r="A115" s="63"/>
      <c r="B115" s="172"/>
      <c r="C115" s="168"/>
      <c r="D115" s="213" t="s">
        <v>418</v>
      </c>
      <c r="E115" s="214">
        <v>10000</v>
      </c>
      <c r="F115" s="222">
        <v>0.44</v>
      </c>
      <c r="G115" s="206"/>
      <c r="H115" s="206">
        <f>F115</f>
        <v>0.44</v>
      </c>
      <c r="I115" s="78"/>
      <c r="J115" s="23" t="s">
        <v>474</v>
      </c>
    </row>
    <row r="116" spans="1:10" ht="16" x14ac:dyDescent="0.2">
      <c r="A116" s="63"/>
      <c r="B116" s="172"/>
      <c r="C116" s="168"/>
      <c r="D116" s="213" t="s">
        <v>414</v>
      </c>
      <c r="E116" s="214">
        <v>10000</v>
      </c>
      <c r="F116" s="222">
        <v>0.35</v>
      </c>
      <c r="G116" s="206"/>
      <c r="H116" s="206">
        <f>F116</f>
        <v>0.35</v>
      </c>
      <c r="I116" s="78"/>
      <c r="J116" s="23" t="s">
        <v>474</v>
      </c>
    </row>
    <row r="117" spans="1:10" ht="16" x14ac:dyDescent="0.2">
      <c r="A117" s="63"/>
      <c r="B117" s="172"/>
      <c r="C117" s="102"/>
      <c r="D117" s="212"/>
      <c r="E117" s="151"/>
      <c r="F117" s="166"/>
      <c r="G117" s="78"/>
      <c r="H117" s="78"/>
      <c r="I117" s="78"/>
      <c r="J117" s="23"/>
    </row>
    <row r="118" spans="1:10" ht="16" x14ac:dyDescent="0.2">
      <c r="A118" s="63">
        <f>A112+1</f>
        <v>31</v>
      </c>
      <c r="B118" s="75" t="s">
        <v>273</v>
      </c>
      <c r="C118" s="66" t="s">
        <v>25</v>
      </c>
      <c r="D118" s="66" t="s">
        <v>411</v>
      </c>
      <c r="E118" s="79">
        <v>10000</v>
      </c>
      <c r="F118" s="79">
        <v>0</v>
      </c>
      <c r="G118" s="78">
        <f>H118-F118</f>
        <v>3.08</v>
      </c>
      <c r="H118" s="79">
        <v>3.08</v>
      </c>
      <c r="I118" s="79">
        <f>H118</f>
        <v>3.08</v>
      </c>
      <c r="J118" s="23"/>
    </row>
    <row r="119" spans="1:10" ht="16" x14ac:dyDescent="0.2">
      <c r="A119" s="63"/>
      <c r="B119" s="75"/>
      <c r="C119" s="66"/>
      <c r="D119" s="66"/>
      <c r="E119" s="79"/>
      <c r="F119" s="79"/>
      <c r="G119" s="79"/>
      <c r="H119" s="79"/>
      <c r="I119" s="79"/>
      <c r="J119" s="23"/>
    </row>
    <row r="120" spans="1:10" ht="16" x14ac:dyDescent="0.2">
      <c r="A120" s="63">
        <f>A118+1</f>
        <v>32</v>
      </c>
      <c r="B120" s="75" t="s">
        <v>274</v>
      </c>
      <c r="C120" s="208" t="s">
        <v>88</v>
      </c>
      <c r="D120" s="208" t="s">
        <v>411</v>
      </c>
      <c r="E120" s="206">
        <v>250000</v>
      </c>
      <c r="F120" s="206">
        <f>H120-G120</f>
        <v>48.24</v>
      </c>
      <c r="G120" s="206">
        <v>2.0099999999999998</v>
      </c>
      <c r="H120" s="206">
        <v>50.25</v>
      </c>
      <c r="I120" s="206">
        <f>SUM(H120:H125)</f>
        <v>132.88</v>
      </c>
      <c r="J120" s="207" t="s">
        <v>473</v>
      </c>
    </row>
    <row r="121" spans="1:10" ht="16" x14ac:dyDescent="0.2">
      <c r="A121" s="63"/>
      <c r="B121" s="75"/>
      <c r="C121" s="66"/>
      <c r="D121" s="66" t="s">
        <v>417</v>
      </c>
      <c r="E121" s="78">
        <v>50000</v>
      </c>
      <c r="F121" s="78">
        <v>57.85</v>
      </c>
      <c r="G121" s="78"/>
      <c r="H121" s="78">
        <f>F121</f>
        <v>57.85</v>
      </c>
      <c r="I121" s="78"/>
      <c r="J121" s="211"/>
    </row>
    <row r="122" spans="1:10" ht="16" x14ac:dyDescent="0.2">
      <c r="A122" s="63"/>
      <c r="B122" s="75"/>
      <c r="C122" s="66"/>
      <c r="D122" s="66" t="s">
        <v>412</v>
      </c>
      <c r="E122" s="79">
        <v>10000</v>
      </c>
      <c r="F122" s="79">
        <v>3.42</v>
      </c>
      <c r="G122" s="79"/>
      <c r="H122" s="79">
        <f>F122</f>
        <v>3.42</v>
      </c>
      <c r="I122" s="79"/>
      <c r="J122" s="23"/>
    </row>
    <row r="123" spans="1:10" ht="16" x14ac:dyDescent="0.2">
      <c r="A123" s="63"/>
      <c r="B123" s="75"/>
      <c r="C123" s="66"/>
      <c r="D123" s="208" t="s">
        <v>413</v>
      </c>
      <c r="E123" s="206">
        <v>250000</v>
      </c>
      <c r="F123" s="206">
        <v>10.45</v>
      </c>
      <c r="G123" s="206"/>
      <c r="H123" s="206">
        <f>F123</f>
        <v>10.45</v>
      </c>
      <c r="I123" s="206"/>
      <c r="J123" s="207" t="s">
        <v>473</v>
      </c>
    </row>
    <row r="124" spans="1:10" ht="16" x14ac:dyDescent="0.2">
      <c r="A124" s="63"/>
      <c r="B124" s="75"/>
      <c r="C124" s="66"/>
      <c r="D124" s="66" t="s">
        <v>418</v>
      </c>
      <c r="E124" s="78">
        <v>240000</v>
      </c>
      <c r="F124" s="79">
        <v>10.56</v>
      </c>
      <c r="G124" s="79"/>
      <c r="H124" s="79">
        <f>F124</f>
        <v>10.56</v>
      </c>
      <c r="I124" s="79"/>
      <c r="J124" s="23"/>
    </row>
    <row r="125" spans="1:10" ht="16" x14ac:dyDescent="0.2">
      <c r="A125" s="63"/>
      <c r="B125" s="75"/>
      <c r="C125" s="66"/>
      <c r="D125" s="66" t="s">
        <v>414</v>
      </c>
      <c r="E125" s="79">
        <v>10000</v>
      </c>
      <c r="F125" s="79">
        <v>0.35</v>
      </c>
      <c r="G125" s="79"/>
      <c r="H125" s="79">
        <f>F125</f>
        <v>0.35</v>
      </c>
      <c r="I125" s="79"/>
      <c r="J125" s="23"/>
    </row>
    <row r="126" spans="1:10" ht="16" x14ac:dyDescent="0.2">
      <c r="A126" s="63"/>
      <c r="B126" s="75"/>
      <c r="C126" s="66"/>
      <c r="D126" s="66"/>
      <c r="E126" s="79"/>
      <c r="F126" s="79"/>
      <c r="G126" s="79"/>
      <c r="H126" s="79"/>
      <c r="I126" s="79"/>
      <c r="J126" s="23"/>
    </row>
    <row r="127" spans="1:10" ht="16" x14ac:dyDescent="0.2">
      <c r="A127" s="63">
        <f>A120+1</f>
        <v>33</v>
      </c>
      <c r="B127" s="75" t="s">
        <v>275</v>
      </c>
      <c r="C127" s="66" t="s">
        <v>173</v>
      </c>
      <c r="D127" s="66" t="s">
        <v>411</v>
      </c>
      <c r="E127" s="79">
        <v>10000</v>
      </c>
      <c r="F127" s="79">
        <v>0</v>
      </c>
      <c r="G127" s="78">
        <f>H127-F127</f>
        <v>12.48</v>
      </c>
      <c r="H127" s="79">
        <v>12.48</v>
      </c>
      <c r="I127" s="79">
        <f>SUM(H127:H129)</f>
        <v>24.470000000000002</v>
      </c>
      <c r="J127" s="23"/>
    </row>
    <row r="128" spans="1:10" ht="16" x14ac:dyDescent="0.2">
      <c r="A128" s="63"/>
      <c r="B128" s="75"/>
      <c r="C128" s="66"/>
      <c r="D128" s="66" t="s">
        <v>417</v>
      </c>
      <c r="E128" s="79">
        <v>10000</v>
      </c>
      <c r="F128" s="79">
        <v>11.57</v>
      </c>
      <c r="G128" s="79"/>
      <c r="H128" s="79">
        <f>F128</f>
        <v>11.57</v>
      </c>
      <c r="I128" s="79"/>
      <c r="J128" s="23"/>
    </row>
    <row r="129" spans="1:10" ht="16" x14ac:dyDescent="0.2">
      <c r="A129" s="63"/>
      <c r="B129" s="75"/>
      <c r="C129" s="66"/>
      <c r="D129" s="208" t="s">
        <v>413</v>
      </c>
      <c r="E129" s="206">
        <v>10000</v>
      </c>
      <c r="F129" s="206">
        <v>0.42</v>
      </c>
      <c r="G129" s="206"/>
      <c r="H129" s="206">
        <f>F129</f>
        <v>0.42</v>
      </c>
      <c r="I129" s="206"/>
      <c r="J129" s="23" t="s">
        <v>474</v>
      </c>
    </row>
    <row r="130" spans="1:10" ht="16" x14ac:dyDescent="0.2">
      <c r="A130" s="63"/>
      <c r="B130" s="75"/>
      <c r="C130" s="66"/>
      <c r="D130" s="66"/>
      <c r="E130" s="79"/>
      <c r="F130" s="79"/>
      <c r="G130" s="79"/>
      <c r="H130" s="79"/>
      <c r="I130" s="79"/>
      <c r="J130" s="23"/>
    </row>
    <row r="131" spans="1:10" ht="16" x14ac:dyDescent="0.2">
      <c r="A131" s="63">
        <f>A127+1</f>
        <v>34</v>
      </c>
      <c r="B131" s="75" t="s">
        <v>276</v>
      </c>
      <c r="C131" s="66" t="s">
        <v>189</v>
      </c>
      <c r="D131" s="66" t="s">
        <v>411</v>
      </c>
      <c r="E131" s="78">
        <v>100000</v>
      </c>
      <c r="F131" s="78">
        <f>H131-G131</f>
        <v>72.180000000000007</v>
      </c>
      <c r="G131" s="78">
        <v>8.02</v>
      </c>
      <c r="H131" s="78">
        <v>80.2</v>
      </c>
      <c r="I131" s="78">
        <f>SUM(H131:H132)</f>
        <v>84.38</v>
      </c>
      <c r="J131" s="211"/>
    </row>
    <row r="132" spans="1:10" ht="16" x14ac:dyDescent="0.2">
      <c r="A132" s="63"/>
      <c r="B132" s="75"/>
      <c r="C132" s="66"/>
      <c r="D132" s="66" t="s">
        <v>413</v>
      </c>
      <c r="E132" s="79">
        <v>100000</v>
      </c>
      <c r="F132" s="79">
        <v>4.18</v>
      </c>
      <c r="G132" s="79"/>
      <c r="H132" s="79">
        <f>F132</f>
        <v>4.18</v>
      </c>
      <c r="I132" s="79"/>
      <c r="J132" s="23"/>
    </row>
    <row r="133" spans="1:10" ht="16" x14ac:dyDescent="0.2">
      <c r="A133" s="63"/>
      <c r="B133" s="75"/>
      <c r="C133" s="66"/>
      <c r="D133" s="66"/>
      <c r="E133" s="79"/>
      <c r="F133" s="79"/>
      <c r="G133" s="79"/>
      <c r="H133" s="79"/>
      <c r="I133" s="79"/>
      <c r="J133" s="23"/>
    </row>
    <row r="134" spans="1:10" ht="16" x14ac:dyDescent="0.2">
      <c r="A134" s="63">
        <f>A131+1</f>
        <v>35</v>
      </c>
      <c r="B134" s="75" t="s">
        <v>277</v>
      </c>
      <c r="C134" s="66" t="s">
        <v>143</v>
      </c>
      <c r="D134" s="66" t="s">
        <v>411</v>
      </c>
      <c r="E134" s="78">
        <v>10000</v>
      </c>
      <c r="F134" s="78">
        <v>0</v>
      </c>
      <c r="G134" s="78">
        <v>0.66</v>
      </c>
      <c r="H134" s="78">
        <v>0.66</v>
      </c>
      <c r="I134" s="78">
        <f>SUM(H134:H135)</f>
        <v>4.84</v>
      </c>
      <c r="J134" s="211"/>
    </row>
    <row r="135" spans="1:10" ht="16" x14ac:dyDescent="0.2">
      <c r="A135" s="63"/>
      <c r="B135" s="75"/>
      <c r="C135" s="66"/>
      <c r="D135" s="66" t="s">
        <v>413</v>
      </c>
      <c r="E135" s="79">
        <v>100000</v>
      </c>
      <c r="F135" s="79">
        <v>4.18</v>
      </c>
      <c r="G135" s="79"/>
      <c r="H135" s="79">
        <f>F135</f>
        <v>4.18</v>
      </c>
      <c r="I135" s="79"/>
      <c r="J135" s="23"/>
    </row>
    <row r="136" spans="1:10" ht="16" x14ac:dyDescent="0.2">
      <c r="A136" s="63"/>
      <c r="B136" s="75"/>
      <c r="C136" s="66"/>
      <c r="D136" s="66"/>
      <c r="E136" s="79"/>
      <c r="F136" s="79"/>
      <c r="G136" s="79"/>
      <c r="H136" s="79"/>
      <c r="I136" s="79"/>
      <c r="J136" s="23"/>
    </row>
    <row r="137" spans="1:10" ht="16" x14ac:dyDescent="0.2">
      <c r="A137" s="63">
        <f>A134+1</f>
        <v>36</v>
      </c>
      <c r="B137" s="75" t="s">
        <v>278</v>
      </c>
      <c r="C137" s="66" t="s">
        <v>235</v>
      </c>
      <c r="D137" s="66" t="s">
        <v>411</v>
      </c>
      <c r="E137" s="79">
        <v>10000</v>
      </c>
      <c r="F137" s="79">
        <v>0</v>
      </c>
      <c r="G137" s="78">
        <f>H137-F137</f>
        <v>2.0099999999999998</v>
      </c>
      <c r="H137" s="79">
        <v>2.0099999999999998</v>
      </c>
      <c r="I137" s="79">
        <f>SUM(H137:H138)</f>
        <v>6.42</v>
      </c>
      <c r="J137" s="23"/>
    </row>
    <row r="138" spans="1:10" ht="16" x14ac:dyDescent="0.2">
      <c r="A138" s="63"/>
      <c r="B138" s="75"/>
      <c r="C138" s="66"/>
      <c r="D138" s="66" t="s">
        <v>417</v>
      </c>
      <c r="E138" s="79">
        <v>10000</v>
      </c>
      <c r="F138" s="79">
        <v>4.41</v>
      </c>
      <c r="G138" s="79"/>
      <c r="H138" s="79">
        <f>F138</f>
        <v>4.41</v>
      </c>
      <c r="I138" s="79"/>
      <c r="J138" s="23"/>
    </row>
    <row r="139" spans="1:10" ht="16" x14ac:dyDescent="0.2">
      <c r="A139" s="63"/>
      <c r="B139" s="75"/>
      <c r="C139" s="66"/>
      <c r="D139" s="66"/>
      <c r="E139" s="79"/>
      <c r="F139" s="79"/>
      <c r="G139" s="79"/>
      <c r="H139" s="79"/>
      <c r="I139" s="79"/>
      <c r="J139" s="23"/>
    </row>
    <row r="140" spans="1:10" ht="16" x14ac:dyDescent="0.2">
      <c r="A140" s="63">
        <f>A137+1</f>
        <v>37</v>
      </c>
      <c r="B140" s="75" t="s">
        <v>279</v>
      </c>
      <c r="C140" s="66" t="s">
        <v>29</v>
      </c>
      <c r="D140" s="66" t="s">
        <v>411</v>
      </c>
      <c r="E140" s="78">
        <v>10000</v>
      </c>
      <c r="F140" s="78">
        <v>0</v>
      </c>
      <c r="G140" s="78">
        <f>H140-F140</f>
        <v>3.08</v>
      </c>
      <c r="H140" s="78">
        <v>3.08</v>
      </c>
      <c r="I140" s="78">
        <f>SUM(H140:H141)</f>
        <v>3.08</v>
      </c>
      <c r="J140" s="211"/>
    </row>
    <row r="141" spans="1:10" ht="16" x14ac:dyDescent="0.2">
      <c r="A141" s="63"/>
      <c r="B141" s="75"/>
      <c r="C141" s="66"/>
      <c r="D141" s="215" t="s">
        <v>413</v>
      </c>
      <c r="E141" s="193"/>
      <c r="F141" s="193"/>
      <c r="G141" s="193"/>
      <c r="H141" s="193">
        <f>F141</f>
        <v>0</v>
      </c>
      <c r="I141" s="193"/>
      <c r="J141" s="23" t="s">
        <v>478</v>
      </c>
    </row>
    <row r="142" spans="1:10" ht="16" x14ac:dyDescent="0.2">
      <c r="A142" s="63"/>
      <c r="B142" s="75"/>
      <c r="C142" s="66"/>
      <c r="D142" s="66"/>
      <c r="E142" s="79"/>
      <c r="F142" s="79"/>
      <c r="G142" s="79"/>
      <c r="H142" s="79"/>
      <c r="I142" s="79"/>
      <c r="J142" s="23"/>
    </row>
    <row r="143" spans="1:10" ht="16" x14ac:dyDescent="0.2">
      <c r="A143" s="63">
        <f>A140+1</f>
        <v>38</v>
      </c>
      <c r="B143" s="75" t="s">
        <v>280</v>
      </c>
      <c r="C143" s="66" t="s">
        <v>201</v>
      </c>
      <c r="D143" s="66" t="s">
        <v>411</v>
      </c>
      <c r="E143" s="79">
        <v>10000</v>
      </c>
      <c r="F143" s="79">
        <v>0</v>
      </c>
      <c r="G143" s="78">
        <f>H143-F143</f>
        <v>1.26</v>
      </c>
      <c r="H143" s="79">
        <v>1.26</v>
      </c>
      <c r="I143" s="79">
        <f>SUM(H143:H148)</f>
        <v>25.18</v>
      </c>
      <c r="J143" s="23"/>
    </row>
    <row r="144" spans="1:10" ht="16" x14ac:dyDescent="0.2">
      <c r="A144" s="63"/>
      <c r="B144" s="75"/>
      <c r="C144" s="66"/>
      <c r="D144" s="173" t="s">
        <v>417</v>
      </c>
      <c r="E144" s="79">
        <v>10000</v>
      </c>
      <c r="F144" s="79">
        <v>11.57</v>
      </c>
      <c r="G144" s="79"/>
      <c r="H144" s="79">
        <f>F144</f>
        <v>11.57</v>
      </c>
      <c r="I144" s="79"/>
      <c r="J144" s="23"/>
    </row>
    <row r="145" spans="1:15" ht="16" x14ac:dyDescent="0.2">
      <c r="A145" s="63"/>
      <c r="B145" s="75"/>
      <c r="C145" s="66"/>
      <c r="D145" s="173" t="s">
        <v>412</v>
      </c>
      <c r="E145" s="79">
        <v>10000</v>
      </c>
      <c r="F145" s="79">
        <v>3.42</v>
      </c>
      <c r="G145" s="79"/>
      <c r="H145" s="79">
        <f>F145</f>
        <v>3.42</v>
      </c>
      <c r="I145" s="79"/>
      <c r="J145" s="23"/>
    </row>
    <row r="146" spans="1:15" ht="16" x14ac:dyDescent="0.2">
      <c r="A146" s="63"/>
      <c r="B146" s="75"/>
      <c r="C146" s="66"/>
      <c r="D146" s="173" t="s">
        <v>413</v>
      </c>
      <c r="E146" s="79">
        <v>100000</v>
      </c>
      <c r="F146" s="79">
        <v>4.18</v>
      </c>
      <c r="G146" s="79"/>
      <c r="H146" s="79">
        <f>F146</f>
        <v>4.18</v>
      </c>
      <c r="I146" s="79"/>
      <c r="J146" s="23"/>
    </row>
    <row r="147" spans="1:15" ht="16" x14ac:dyDescent="0.2">
      <c r="A147" s="63"/>
      <c r="B147" s="75"/>
      <c r="C147" s="66"/>
      <c r="D147" s="173" t="s">
        <v>418</v>
      </c>
      <c r="E147" s="78">
        <v>100000</v>
      </c>
      <c r="F147" s="79">
        <v>4.4000000000000004</v>
      </c>
      <c r="G147" s="79"/>
      <c r="H147" s="79">
        <f>F147</f>
        <v>4.4000000000000004</v>
      </c>
      <c r="I147" s="79"/>
      <c r="J147" s="23"/>
    </row>
    <row r="148" spans="1:15" ht="16" x14ac:dyDescent="0.2">
      <c r="A148" s="63"/>
      <c r="B148" s="75"/>
      <c r="C148" s="66"/>
      <c r="D148" s="173" t="s">
        <v>414</v>
      </c>
      <c r="E148" s="79">
        <v>10000</v>
      </c>
      <c r="F148" s="79">
        <v>0.35</v>
      </c>
      <c r="G148" s="79"/>
      <c r="H148" s="79">
        <f>F148</f>
        <v>0.35</v>
      </c>
      <c r="I148" s="79"/>
      <c r="J148" s="23"/>
    </row>
    <row r="149" spans="1:15" ht="16" x14ac:dyDescent="0.2">
      <c r="A149" s="63"/>
      <c r="B149" s="75"/>
      <c r="C149" s="66"/>
      <c r="D149" s="66"/>
      <c r="E149" s="79"/>
      <c r="F149" s="79"/>
      <c r="G149" s="79"/>
      <c r="H149" s="79"/>
      <c r="I149" s="79"/>
      <c r="J149" s="23"/>
    </row>
    <row r="150" spans="1:15" ht="16" x14ac:dyDescent="0.2">
      <c r="A150" s="63">
        <v>39</v>
      </c>
      <c r="B150" s="75" t="s">
        <v>282</v>
      </c>
      <c r="C150" s="85" t="s">
        <v>226</v>
      </c>
      <c r="D150" s="85" t="s">
        <v>411</v>
      </c>
      <c r="E150" s="86">
        <v>10000</v>
      </c>
      <c r="F150" s="86">
        <v>0</v>
      </c>
      <c r="G150" s="78">
        <f>H150-F150</f>
        <v>0.66</v>
      </c>
      <c r="H150" s="86">
        <v>0.66</v>
      </c>
      <c r="I150" s="86">
        <f>SUM(H150:H151)</f>
        <v>0.66</v>
      </c>
      <c r="J150" s="23"/>
    </row>
    <row r="151" spans="1:15" ht="16" x14ac:dyDescent="0.2">
      <c r="A151" s="63"/>
      <c r="B151" s="75"/>
      <c r="C151" s="85"/>
      <c r="D151" s="216" t="s">
        <v>413</v>
      </c>
      <c r="E151" s="194">
        <v>10000</v>
      </c>
      <c r="F151" s="194"/>
      <c r="G151" s="194"/>
      <c r="H151" s="194">
        <f>F151</f>
        <v>0</v>
      </c>
      <c r="I151" s="194"/>
      <c r="J151" s="23" t="s">
        <v>478</v>
      </c>
    </row>
    <row r="152" spans="1:15" ht="16" x14ac:dyDescent="0.2">
      <c r="A152" s="63"/>
      <c r="B152" s="75"/>
      <c r="C152" s="85"/>
      <c r="D152" s="85"/>
      <c r="E152" s="86"/>
      <c r="F152" s="86"/>
      <c r="G152" s="86"/>
      <c r="H152" s="86"/>
      <c r="I152" s="86"/>
      <c r="J152" s="23"/>
    </row>
    <row r="153" spans="1:15" ht="16" x14ac:dyDescent="0.2">
      <c r="A153" s="63">
        <f>A150+1</f>
        <v>40</v>
      </c>
      <c r="B153" s="75" t="s">
        <v>331</v>
      </c>
      <c r="C153" s="168" t="s">
        <v>332</v>
      </c>
      <c r="D153" s="168" t="s">
        <v>411</v>
      </c>
      <c r="E153" s="169">
        <v>250000</v>
      </c>
      <c r="F153" s="86">
        <v>15.84</v>
      </c>
      <c r="G153" s="78">
        <f>H153-F153</f>
        <v>0.66000000000000014</v>
      </c>
      <c r="H153" s="86">
        <v>16.5</v>
      </c>
      <c r="I153" s="86">
        <f>SUM(H153:H154)</f>
        <v>26.95</v>
      </c>
      <c r="J153" s="23"/>
      <c r="M153" s="13"/>
      <c r="N153" s="42"/>
      <c r="O153" s="45"/>
    </row>
    <row r="154" spans="1:15" ht="16" x14ac:dyDescent="0.2">
      <c r="A154" s="63"/>
      <c r="B154" s="75"/>
      <c r="C154" s="168"/>
      <c r="D154" s="168" t="s">
        <v>413</v>
      </c>
      <c r="E154" s="169">
        <v>250000</v>
      </c>
      <c r="F154" s="86">
        <v>10.45</v>
      </c>
      <c r="G154" s="86"/>
      <c r="H154" s="86">
        <f>F154</f>
        <v>10.45</v>
      </c>
      <c r="I154" s="86"/>
      <c r="J154" s="23"/>
      <c r="M154" s="13"/>
      <c r="N154" s="42"/>
      <c r="O154" s="45"/>
    </row>
    <row r="155" spans="1:15" ht="16" x14ac:dyDescent="0.2">
      <c r="A155" s="63"/>
      <c r="B155" s="75"/>
      <c r="C155" s="168"/>
      <c r="D155" s="168"/>
      <c r="E155" s="169"/>
      <c r="F155" s="86"/>
      <c r="G155" s="86"/>
      <c r="H155" s="86"/>
      <c r="I155" s="86"/>
      <c r="J155" s="23"/>
      <c r="M155" s="13"/>
      <c r="N155" s="42"/>
      <c r="O155" s="45"/>
    </row>
    <row r="156" spans="1:15" ht="16" x14ac:dyDescent="0.2">
      <c r="A156" s="63">
        <f>A153+1</f>
        <v>41</v>
      </c>
      <c r="B156" s="75" t="s">
        <v>283</v>
      </c>
      <c r="C156" s="66" t="s">
        <v>71</v>
      </c>
      <c r="D156" s="66" t="s">
        <v>411</v>
      </c>
      <c r="E156" s="79">
        <v>50000</v>
      </c>
      <c r="F156" s="79">
        <v>8.0399999999999991</v>
      </c>
      <c r="G156" s="78">
        <f>H156-F156</f>
        <v>2.0100000000000016</v>
      </c>
      <c r="H156" s="79">
        <v>10.050000000000001</v>
      </c>
      <c r="I156" s="79">
        <f>SUM(H156:H159)</f>
        <v>25</v>
      </c>
      <c r="J156" s="23"/>
    </row>
    <row r="157" spans="1:15" ht="16" x14ac:dyDescent="0.2">
      <c r="A157" s="63"/>
      <c r="B157" s="75"/>
      <c r="C157" s="66"/>
      <c r="D157" s="66" t="s">
        <v>417</v>
      </c>
      <c r="E157" s="79">
        <v>30000</v>
      </c>
      <c r="F157" s="79">
        <v>13.23</v>
      </c>
      <c r="G157" s="79"/>
      <c r="H157" s="79">
        <f>F157</f>
        <v>13.23</v>
      </c>
      <c r="I157" s="79"/>
      <c r="J157" s="23"/>
    </row>
    <row r="158" spans="1:15" ht="16" x14ac:dyDescent="0.2">
      <c r="A158" s="63"/>
      <c r="B158" s="75"/>
      <c r="C158" s="66"/>
      <c r="D158" s="66" t="s">
        <v>413</v>
      </c>
      <c r="E158" s="79">
        <v>20000</v>
      </c>
      <c r="F158" s="79">
        <v>0.84</v>
      </c>
      <c r="G158" s="79"/>
      <c r="H158" s="79">
        <f>F158</f>
        <v>0.84</v>
      </c>
      <c r="I158" s="79"/>
      <c r="J158" s="23"/>
    </row>
    <row r="159" spans="1:15" ht="16" x14ac:dyDescent="0.2">
      <c r="A159" s="63"/>
      <c r="B159" s="75"/>
      <c r="C159" s="66"/>
      <c r="D159" s="66" t="s">
        <v>418</v>
      </c>
      <c r="E159" s="79">
        <v>20000</v>
      </c>
      <c r="F159" s="79">
        <v>0.88</v>
      </c>
      <c r="G159" s="79"/>
      <c r="H159" s="79">
        <f>F159</f>
        <v>0.88</v>
      </c>
      <c r="I159" s="79"/>
      <c r="J159" s="23"/>
    </row>
    <row r="160" spans="1:15" ht="16" x14ac:dyDescent="0.2">
      <c r="A160" s="63"/>
      <c r="B160" s="75"/>
      <c r="C160" s="66"/>
      <c r="D160" s="66"/>
      <c r="E160" s="79"/>
      <c r="F160" s="79"/>
      <c r="G160" s="79"/>
      <c r="H160" s="79"/>
      <c r="I160" s="79"/>
      <c r="J160" s="23"/>
    </row>
    <row r="161" spans="1:10" ht="16" x14ac:dyDescent="0.2">
      <c r="A161" s="63">
        <f>A156+1</f>
        <v>42</v>
      </c>
      <c r="B161" s="75" t="s">
        <v>284</v>
      </c>
      <c r="C161" s="66" t="s">
        <v>131</v>
      </c>
      <c r="D161" s="66" t="s">
        <v>411</v>
      </c>
      <c r="E161" s="79">
        <v>10000</v>
      </c>
      <c r="F161" s="79">
        <v>0</v>
      </c>
      <c r="G161" s="78">
        <f>H161-F161</f>
        <v>3.08</v>
      </c>
      <c r="H161" s="79">
        <v>3.08</v>
      </c>
      <c r="I161" s="79">
        <f>SUM(H161:H166)</f>
        <v>15.78</v>
      </c>
      <c r="J161" s="23"/>
    </row>
    <row r="162" spans="1:10" ht="16" x14ac:dyDescent="0.2">
      <c r="A162" s="63"/>
      <c r="B162" s="75"/>
      <c r="C162" s="66"/>
      <c r="D162" s="173" t="s">
        <v>417</v>
      </c>
      <c r="E162" s="79">
        <v>10000</v>
      </c>
      <c r="F162" s="79">
        <v>4.41</v>
      </c>
      <c r="G162" s="79"/>
      <c r="H162" s="79">
        <f>F162</f>
        <v>4.41</v>
      </c>
      <c r="I162" s="79"/>
      <c r="J162" s="23"/>
    </row>
    <row r="163" spans="1:10" ht="16" x14ac:dyDescent="0.2">
      <c r="A163" s="63"/>
      <c r="B163" s="75"/>
      <c r="C163" s="66"/>
      <c r="D163" s="217" t="s">
        <v>412</v>
      </c>
      <c r="E163" s="193"/>
      <c r="F163" s="193"/>
      <c r="G163" s="193"/>
      <c r="H163" s="193">
        <f>F163</f>
        <v>0</v>
      </c>
      <c r="I163" s="193"/>
      <c r="J163" s="23" t="s">
        <v>478</v>
      </c>
    </row>
    <row r="164" spans="1:10" ht="16" x14ac:dyDescent="0.2">
      <c r="A164" s="63"/>
      <c r="B164" s="75"/>
      <c r="C164" s="66"/>
      <c r="D164" s="173" t="s">
        <v>413</v>
      </c>
      <c r="E164" s="79">
        <v>190000</v>
      </c>
      <c r="F164" s="79">
        <v>7.94</v>
      </c>
      <c r="G164" s="79"/>
      <c r="H164" s="79">
        <f>F164</f>
        <v>7.94</v>
      </c>
      <c r="I164" s="79"/>
      <c r="J164" s="23"/>
    </row>
    <row r="165" spans="1:10" ht="16" x14ac:dyDescent="0.2">
      <c r="A165" s="63"/>
      <c r="B165" s="75"/>
      <c r="C165" s="66"/>
      <c r="D165" s="217" t="s">
        <v>418</v>
      </c>
      <c r="E165" s="193">
        <v>190000</v>
      </c>
      <c r="F165" s="193"/>
      <c r="G165" s="193"/>
      <c r="H165" s="193">
        <f>F165</f>
        <v>0</v>
      </c>
      <c r="I165" s="193"/>
      <c r="J165" s="23" t="s">
        <v>478</v>
      </c>
    </row>
    <row r="166" spans="1:10" ht="16" x14ac:dyDescent="0.2">
      <c r="A166" s="63"/>
      <c r="B166" s="75"/>
      <c r="C166" s="66"/>
      <c r="D166" s="173" t="s">
        <v>414</v>
      </c>
      <c r="E166" s="78">
        <v>10000</v>
      </c>
      <c r="F166" s="78">
        <v>0.35</v>
      </c>
      <c r="G166" s="78"/>
      <c r="H166" s="78">
        <f>F166</f>
        <v>0.35</v>
      </c>
      <c r="I166" s="78"/>
      <c r="J166" s="23"/>
    </row>
    <row r="167" spans="1:10" ht="16" x14ac:dyDescent="0.2">
      <c r="A167" s="63"/>
      <c r="B167" s="75"/>
      <c r="C167" s="66"/>
      <c r="D167" s="66"/>
      <c r="E167" s="79"/>
      <c r="F167" s="79"/>
      <c r="G167" s="79"/>
      <c r="H167" s="79"/>
      <c r="I167" s="79"/>
      <c r="J167" s="23"/>
    </row>
    <row r="168" spans="1:10" ht="16" x14ac:dyDescent="0.2">
      <c r="A168" s="63">
        <f>A161+1</f>
        <v>43</v>
      </c>
      <c r="B168" s="75" t="s">
        <v>285</v>
      </c>
      <c r="C168" s="85" t="s">
        <v>227</v>
      </c>
      <c r="D168" s="66" t="s">
        <v>411</v>
      </c>
      <c r="E168" s="86">
        <v>10000</v>
      </c>
      <c r="F168" s="86">
        <v>0</v>
      </c>
      <c r="G168" s="78">
        <f>H168-F168</f>
        <v>2.0099999999999998</v>
      </c>
      <c r="H168" s="86">
        <v>2.0099999999999998</v>
      </c>
      <c r="I168" s="86">
        <f>SUM(H168:H173)</f>
        <v>21.22</v>
      </c>
      <c r="J168" s="23"/>
    </row>
    <row r="169" spans="1:10" ht="16" x14ac:dyDescent="0.2">
      <c r="A169" s="63"/>
      <c r="B169" s="75"/>
      <c r="C169" s="85"/>
      <c r="D169" s="217" t="s">
        <v>417</v>
      </c>
      <c r="E169" s="194">
        <v>10000</v>
      </c>
      <c r="F169" s="194"/>
      <c r="G169" s="194"/>
      <c r="H169" s="194">
        <f>F169</f>
        <v>0</v>
      </c>
      <c r="I169" s="194"/>
      <c r="J169" s="23" t="s">
        <v>478</v>
      </c>
    </row>
    <row r="170" spans="1:10" ht="16" x14ac:dyDescent="0.2">
      <c r="A170" s="63"/>
      <c r="B170" s="75"/>
      <c r="C170" s="85"/>
      <c r="D170" s="173" t="s">
        <v>412</v>
      </c>
      <c r="E170" s="86">
        <v>10000</v>
      </c>
      <c r="F170" s="86">
        <v>3.42</v>
      </c>
      <c r="G170" s="86"/>
      <c r="H170" s="86">
        <f>F170</f>
        <v>3.42</v>
      </c>
      <c r="I170" s="86"/>
      <c r="J170" s="23"/>
    </row>
    <row r="171" spans="1:10" ht="16" x14ac:dyDescent="0.2">
      <c r="A171" s="63"/>
      <c r="B171" s="75"/>
      <c r="C171" s="85"/>
      <c r="D171" s="173" t="s">
        <v>413</v>
      </c>
      <c r="E171" s="86">
        <v>180000</v>
      </c>
      <c r="F171" s="86">
        <v>7.52</v>
      </c>
      <c r="G171" s="86"/>
      <c r="H171" s="86">
        <f>F171</f>
        <v>7.52</v>
      </c>
      <c r="I171" s="86"/>
      <c r="J171" s="23"/>
    </row>
    <row r="172" spans="1:10" ht="16" x14ac:dyDescent="0.2">
      <c r="A172" s="63"/>
      <c r="B172" s="75"/>
      <c r="C172" s="85"/>
      <c r="D172" s="173" t="s">
        <v>418</v>
      </c>
      <c r="E172" s="86">
        <v>180000</v>
      </c>
      <c r="F172" s="86">
        <v>7.92</v>
      </c>
      <c r="G172" s="86"/>
      <c r="H172" s="86">
        <f>F172</f>
        <v>7.92</v>
      </c>
      <c r="I172" s="86"/>
      <c r="J172" s="23"/>
    </row>
    <row r="173" spans="1:10" ht="16" x14ac:dyDescent="0.2">
      <c r="A173" s="63"/>
      <c r="B173" s="75"/>
      <c r="C173" s="85"/>
      <c r="D173" s="173" t="s">
        <v>414</v>
      </c>
      <c r="E173" s="86">
        <v>10000</v>
      </c>
      <c r="F173" s="86">
        <v>0.35</v>
      </c>
      <c r="G173" s="86"/>
      <c r="H173" s="86">
        <f>F173</f>
        <v>0.35</v>
      </c>
      <c r="I173" s="86"/>
      <c r="J173" s="23"/>
    </row>
    <row r="174" spans="1:10" ht="16" x14ac:dyDescent="0.2">
      <c r="A174" s="63"/>
      <c r="B174" s="75"/>
      <c r="C174" s="85"/>
      <c r="D174" s="85"/>
      <c r="E174" s="86"/>
      <c r="F174" s="86"/>
      <c r="G174" s="86"/>
      <c r="H174" s="86"/>
      <c r="I174" s="86"/>
      <c r="J174" s="23"/>
    </row>
    <row r="175" spans="1:10" ht="16" x14ac:dyDescent="0.2">
      <c r="A175" s="63">
        <f>A168+1</f>
        <v>44</v>
      </c>
      <c r="B175" s="75" t="s">
        <v>286</v>
      </c>
      <c r="C175" s="66" t="s">
        <v>70</v>
      </c>
      <c r="D175" s="66" t="s">
        <v>411</v>
      </c>
      <c r="E175" s="79">
        <v>10000</v>
      </c>
      <c r="F175" s="79">
        <v>0</v>
      </c>
      <c r="G175" s="78">
        <f>H175-F175</f>
        <v>2.0099999999999998</v>
      </c>
      <c r="H175" s="79">
        <v>2.0099999999999998</v>
      </c>
      <c r="I175" s="79">
        <f>SUM(H175:H180)</f>
        <v>17.190000000000001</v>
      </c>
      <c r="J175" s="23"/>
    </row>
    <row r="176" spans="1:10" ht="16" x14ac:dyDescent="0.2">
      <c r="A176" s="63"/>
      <c r="B176" s="75"/>
      <c r="C176" s="66"/>
      <c r="D176" s="173" t="s">
        <v>417</v>
      </c>
      <c r="E176" s="79">
        <v>10000</v>
      </c>
      <c r="F176" s="79">
        <v>2.83</v>
      </c>
      <c r="G176" s="79"/>
      <c r="H176" s="79">
        <f>F176</f>
        <v>2.83</v>
      </c>
      <c r="I176" s="79"/>
      <c r="J176" s="23"/>
    </row>
    <row r="177" spans="1:10" ht="16" x14ac:dyDescent="0.2">
      <c r="A177" s="63"/>
      <c r="B177" s="75"/>
      <c r="C177" s="66"/>
      <c r="D177" s="173" t="s">
        <v>412</v>
      </c>
      <c r="E177" s="79">
        <v>10000</v>
      </c>
      <c r="F177" s="79">
        <v>3.42</v>
      </c>
      <c r="G177" s="79"/>
      <c r="H177" s="79">
        <f>F177</f>
        <v>3.42</v>
      </c>
      <c r="I177" s="79"/>
      <c r="J177" s="23"/>
    </row>
    <row r="178" spans="1:10" ht="16" x14ac:dyDescent="0.2">
      <c r="A178" s="63"/>
      <c r="B178" s="75"/>
      <c r="C178" s="66"/>
      <c r="D178" s="173" t="s">
        <v>413</v>
      </c>
      <c r="E178" s="79">
        <v>100000</v>
      </c>
      <c r="F178" s="79">
        <v>4.18</v>
      </c>
      <c r="G178" s="79"/>
      <c r="H178" s="79">
        <f>F178</f>
        <v>4.18</v>
      </c>
      <c r="I178" s="79"/>
      <c r="J178" s="23"/>
    </row>
    <row r="179" spans="1:10" ht="16" x14ac:dyDescent="0.2">
      <c r="A179" s="63"/>
      <c r="B179" s="75"/>
      <c r="C179" s="66"/>
      <c r="D179" s="173" t="s">
        <v>418</v>
      </c>
      <c r="E179" s="78">
        <v>100000</v>
      </c>
      <c r="F179" s="79">
        <v>4.4000000000000004</v>
      </c>
      <c r="G179" s="79"/>
      <c r="H179" s="79">
        <f>F179</f>
        <v>4.4000000000000004</v>
      </c>
      <c r="I179" s="79"/>
      <c r="J179" s="23"/>
    </row>
    <row r="180" spans="1:10" ht="16" x14ac:dyDescent="0.2">
      <c r="A180" s="63"/>
      <c r="B180" s="75"/>
      <c r="C180" s="66"/>
      <c r="D180" s="173" t="s">
        <v>414</v>
      </c>
      <c r="E180" s="79">
        <v>10000</v>
      </c>
      <c r="F180" s="79">
        <v>0.35</v>
      </c>
      <c r="G180" s="79"/>
      <c r="H180" s="79">
        <f>F180</f>
        <v>0.35</v>
      </c>
      <c r="I180" s="79"/>
      <c r="J180" s="23"/>
    </row>
    <row r="181" spans="1:10" ht="16" x14ac:dyDescent="0.2">
      <c r="A181" s="63"/>
      <c r="B181" s="75"/>
      <c r="C181" s="66"/>
      <c r="D181" s="66"/>
      <c r="E181" s="79"/>
      <c r="F181" s="79"/>
      <c r="G181" s="79"/>
      <c r="H181" s="79"/>
      <c r="I181" s="79"/>
      <c r="J181" s="23"/>
    </row>
    <row r="182" spans="1:10" ht="16" x14ac:dyDescent="0.2">
      <c r="A182" s="63">
        <f>A175+1</f>
        <v>45</v>
      </c>
      <c r="B182" s="75" t="s">
        <v>375</v>
      </c>
      <c r="C182" s="66" t="s">
        <v>34</v>
      </c>
      <c r="D182" s="66" t="s">
        <v>411</v>
      </c>
      <c r="E182" s="78">
        <v>10000</v>
      </c>
      <c r="F182" s="78">
        <v>0</v>
      </c>
      <c r="G182" s="78">
        <f>H182-F182</f>
        <v>3.08</v>
      </c>
      <c r="H182" s="78">
        <v>3.08</v>
      </c>
      <c r="I182" s="78">
        <f>H182</f>
        <v>3.08</v>
      </c>
      <c r="J182" s="211"/>
    </row>
    <row r="183" spans="1:10" ht="16" x14ac:dyDescent="0.2">
      <c r="A183" s="63"/>
      <c r="B183" s="75"/>
      <c r="C183" s="66"/>
      <c r="D183" s="66"/>
      <c r="E183" s="78"/>
      <c r="F183" s="78"/>
      <c r="G183" s="78"/>
      <c r="H183" s="78"/>
      <c r="I183" s="78"/>
      <c r="J183" s="23"/>
    </row>
    <row r="184" spans="1:10" ht="16" x14ac:dyDescent="0.2">
      <c r="A184" s="63">
        <f>A182+1</f>
        <v>46</v>
      </c>
      <c r="B184" s="75" t="s">
        <v>287</v>
      </c>
      <c r="C184" s="70" t="s">
        <v>214</v>
      </c>
      <c r="D184" s="70" t="s">
        <v>411</v>
      </c>
      <c r="E184" s="130">
        <v>10000</v>
      </c>
      <c r="F184" s="130">
        <v>0</v>
      </c>
      <c r="G184" s="78">
        <f>H184-F184</f>
        <v>3.08</v>
      </c>
      <c r="H184" s="130">
        <v>3.08</v>
      </c>
      <c r="I184" s="130">
        <f>H184</f>
        <v>3.08</v>
      </c>
      <c r="J184" s="211"/>
    </row>
    <row r="185" spans="1:10" ht="16" x14ac:dyDescent="0.2">
      <c r="A185" s="63"/>
      <c r="B185" s="75"/>
      <c r="C185" s="70"/>
      <c r="D185" s="70"/>
      <c r="E185" s="130"/>
      <c r="F185" s="130"/>
      <c r="G185" s="130"/>
      <c r="H185" s="130"/>
      <c r="I185" s="130"/>
      <c r="J185" s="23"/>
    </row>
    <row r="186" spans="1:10" ht="16" x14ac:dyDescent="0.2">
      <c r="A186" s="63">
        <f>A184+1</f>
        <v>47</v>
      </c>
      <c r="B186" s="75" t="s">
        <v>288</v>
      </c>
      <c r="C186" s="66" t="s">
        <v>132</v>
      </c>
      <c r="D186" s="66" t="s">
        <v>411</v>
      </c>
      <c r="E186" s="78">
        <v>190000</v>
      </c>
      <c r="F186" s="78">
        <v>11.88</v>
      </c>
      <c r="G186" s="78">
        <f>H186-F186</f>
        <v>0.65999999999999837</v>
      </c>
      <c r="H186" s="78">
        <v>12.54</v>
      </c>
      <c r="I186" s="78">
        <f>SUM(H186:H191)</f>
        <v>33.94</v>
      </c>
      <c r="J186" s="23"/>
    </row>
    <row r="187" spans="1:10" ht="16" x14ac:dyDescent="0.2">
      <c r="A187" s="63"/>
      <c r="B187" s="75"/>
      <c r="C187" s="66"/>
      <c r="D187" s="173" t="s">
        <v>417</v>
      </c>
      <c r="E187" s="78">
        <v>50000</v>
      </c>
      <c r="F187" s="78">
        <v>9.0500000000000007</v>
      </c>
      <c r="G187" s="78"/>
      <c r="H187" s="78">
        <f>F187</f>
        <v>9.0500000000000007</v>
      </c>
      <c r="I187" s="78"/>
      <c r="J187" s="23"/>
    </row>
    <row r="188" spans="1:10" ht="16" x14ac:dyDescent="0.2">
      <c r="A188" s="63"/>
      <c r="B188" s="75"/>
      <c r="C188" s="66"/>
      <c r="D188" s="173" t="s">
        <v>412</v>
      </c>
      <c r="E188" s="78">
        <v>10000</v>
      </c>
      <c r="F188" s="78">
        <v>3.42</v>
      </c>
      <c r="G188" s="78"/>
      <c r="H188" s="78">
        <f>F188</f>
        <v>3.42</v>
      </c>
      <c r="I188" s="78"/>
      <c r="J188" s="23"/>
    </row>
    <row r="189" spans="1:10" ht="16" x14ac:dyDescent="0.2">
      <c r="A189" s="63"/>
      <c r="B189" s="75"/>
      <c r="C189" s="66"/>
      <c r="D189" s="173" t="s">
        <v>413</v>
      </c>
      <c r="E189" s="78">
        <v>100000</v>
      </c>
      <c r="F189" s="78">
        <v>4.18</v>
      </c>
      <c r="G189" s="78"/>
      <c r="H189" s="78">
        <f>F189</f>
        <v>4.18</v>
      </c>
      <c r="I189" s="78"/>
      <c r="J189" s="23"/>
    </row>
    <row r="190" spans="1:10" ht="16" x14ac:dyDescent="0.2">
      <c r="A190" s="63"/>
      <c r="B190" s="75"/>
      <c r="C190" s="66"/>
      <c r="D190" s="173" t="s">
        <v>418</v>
      </c>
      <c r="E190" s="78">
        <v>100000</v>
      </c>
      <c r="F190" s="78">
        <v>4.4000000000000004</v>
      </c>
      <c r="G190" s="78"/>
      <c r="H190" s="78">
        <f>F190</f>
        <v>4.4000000000000004</v>
      </c>
      <c r="I190" s="78"/>
      <c r="J190" s="23"/>
    </row>
    <row r="191" spans="1:10" ht="16" x14ac:dyDescent="0.2">
      <c r="A191" s="63"/>
      <c r="B191" s="75"/>
      <c r="C191" s="66"/>
      <c r="D191" s="173" t="s">
        <v>414</v>
      </c>
      <c r="E191" s="78">
        <v>10000</v>
      </c>
      <c r="F191" s="78">
        <v>0.35</v>
      </c>
      <c r="G191" s="78"/>
      <c r="H191" s="78">
        <f>F191</f>
        <v>0.35</v>
      </c>
      <c r="I191" s="78"/>
      <c r="J191" s="23"/>
    </row>
    <row r="192" spans="1:10" ht="16" x14ac:dyDescent="0.2">
      <c r="A192" s="63"/>
      <c r="B192" s="75"/>
      <c r="C192" s="66"/>
      <c r="D192" s="66"/>
      <c r="E192" s="78"/>
      <c r="F192" s="78"/>
      <c r="G192" s="78"/>
      <c r="H192" s="78"/>
      <c r="I192" s="78"/>
      <c r="J192" s="23"/>
    </row>
    <row r="193" spans="1:10" ht="16" x14ac:dyDescent="0.2">
      <c r="A193" s="63">
        <f>A186+1</f>
        <v>48</v>
      </c>
      <c r="B193" s="75" t="s">
        <v>289</v>
      </c>
      <c r="C193" s="66" t="s">
        <v>133</v>
      </c>
      <c r="D193" s="66" t="s">
        <v>411</v>
      </c>
      <c r="E193" s="78">
        <v>150000</v>
      </c>
      <c r="F193" s="78">
        <f>H193-G193</f>
        <v>17.639999999999997</v>
      </c>
      <c r="G193" s="78">
        <v>1.26</v>
      </c>
      <c r="H193" s="78">
        <v>18.899999999999999</v>
      </c>
      <c r="I193" s="78">
        <f>SUM(H193:H198)</f>
        <v>80.559999999999988</v>
      </c>
      <c r="J193" s="211"/>
    </row>
    <row r="194" spans="1:10" ht="16" x14ac:dyDescent="0.2">
      <c r="A194" s="63"/>
      <c r="B194" s="75"/>
      <c r="C194" s="66"/>
      <c r="D194" s="173" t="s">
        <v>417</v>
      </c>
      <c r="E194" s="78">
        <v>150000</v>
      </c>
      <c r="F194" s="78">
        <v>42.45</v>
      </c>
      <c r="G194" s="78"/>
      <c r="H194" s="78">
        <f>F194</f>
        <v>42.45</v>
      </c>
      <c r="I194" s="78"/>
      <c r="J194" s="23"/>
    </row>
    <row r="195" spans="1:10" ht="16" x14ac:dyDescent="0.2">
      <c r="A195" s="63"/>
      <c r="B195" s="75"/>
      <c r="C195" s="66"/>
      <c r="D195" s="173" t="s">
        <v>412</v>
      </c>
      <c r="E195" s="78">
        <v>10000</v>
      </c>
      <c r="F195" s="78">
        <v>3.42</v>
      </c>
      <c r="G195" s="78"/>
      <c r="H195" s="78">
        <f>F195</f>
        <v>3.42</v>
      </c>
      <c r="I195" s="78"/>
      <c r="J195" s="23"/>
    </row>
    <row r="196" spans="1:10" ht="16" x14ac:dyDescent="0.2">
      <c r="A196" s="63"/>
      <c r="B196" s="75"/>
      <c r="C196" s="66"/>
      <c r="D196" s="173" t="s">
        <v>413</v>
      </c>
      <c r="E196" s="78">
        <v>180000</v>
      </c>
      <c r="F196" s="78">
        <v>7.52</v>
      </c>
      <c r="G196" s="78"/>
      <c r="H196" s="78">
        <f>F196</f>
        <v>7.52</v>
      </c>
      <c r="I196" s="78"/>
      <c r="J196" s="23"/>
    </row>
    <row r="197" spans="1:10" ht="16" x14ac:dyDescent="0.2">
      <c r="A197" s="63"/>
      <c r="B197" s="75"/>
      <c r="C197" s="66"/>
      <c r="D197" s="173" t="s">
        <v>418</v>
      </c>
      <c r="E197" s="78">
        <v>180000</v>
      </c>
      <c r="F197" s="78">
        <v>7.92</v>
      </c>
      <c r="G197" s="78"/>
      <c r="H197" s="78">
        <f>F197</f>
        <v>7.92</v>
      </c>
      <c r="I197" s="78"/>
      <c r="J197" s="23"/>
    </row>
    <row r="198" spans="1:10" ht="16" x14ac:dyDescent="0.2">
      <c r="A198" s="63"/>
      <c r="B198" s="75"/>
      <c r="C198" s="66"/>
      <c r="D198" s="173" t="s">
        <v>414</v>
      </c>
      <c r="E198" s="78">
        <v>10000</v>
      </c>
      <c r="F198" s="78">
        <v>0.35</v>
      </c>
      <c r="G198" s="78"/>
      <c r="H198" s="78">
        <f>F198</f>
        <v>0.35</v>
      </c>
      <c r="I198" s="78"/>
      <c r="J198" s="23"/>
    </row>
    <row r="199" spans="1:10" ht="16" x14ac:dyDescent="0.2">
      <c r="A199" s="63"/>
      <c r="B199" s="75"/>
      <c r="C199" s="66"/>
      <c r="D199" s="66"/>
      <c r="E199" s="78"/>
      <c r="F199" s="78"/>
      <c r="G199" s="78"/>
      <c r="H199" s="78"/>
      <c r="I199" s="78"/>
      <c r="J199" s="23"/>
    </row>
    <row r="200" spans="1:10" ht="16" x14ac:dyDescent="0.2">
      <c r="A200" s="63">
        <f>A193+1</f>
        <v>49</v>
      </c>
      <c r="B200" s="75" t="s">
        <v>463</v>
      </c>
      <c r="C200" s="178" t="s">
        <v>485</v>
      </c>
      <c r="D200" s="66" t="s">
        <v>411</v>
      </c>
      <c r="E200" s="78">
        <v>10000</v>
      </c>
      <c r="F200" s="78">
        <v>0</v>
      </c>
      <c r="G200" s="78">
        <f>H200-F200</f>
        <v>0.46</v>
      </c>
      <c r="H200" s="78">
        <v>0.46</v>
      </c>
      <c r="I200" s="78">
        <f>SUM(H200:H201)</f>
        <v>0.88</v>
      </c>
      <c r="J200" s="23"/>
    </row>
    <row r="201" spans="1:10" ht="16" x14ac:dyDescent="0.2">
      <c r="A201" s="63"/>
      <c r="B201" s="75"/>
      <c r="C201" s="66"/>
      <c r="D201" s="208" t="s">
        <v>413</v>
      </c>
      <c r="E201" s="206">
        <v>10000</v>
      </c>
      <c r="F201" s="206">
        <v>0.42</v>
      </c>
      <c r="G201" s="206"/>
      <c r="H201" s="206">
        <f>F201</f>
        <v>0.42</v>
      </c>
      <c r="I201" s="206"/>
      <c r="J201" s="23" t="s">
        <v>474</v>
      </c>
    </row>
    <row r="202" spans="1:10" ht="16" x14ac:dyDescent="0.2">
      <c r="A202" s="63"/>
      <c r="B202" s="75"/>
      <c r="C202" s="66"/>
      <c r="D202" s="66"/>
      <c r="E202" s="78"/>
      <c r="F202" s="78"/>
      <c r="G202" s="78"/>
      <c r="H202" s="78"/>
      <c r="I202" s="78"/>
      <c r="J202" s="23"/>
    </row>
    <row r="203" spans="1:10" ht="16" x14ac:dyDescent="0.2">
      <c r="A203" s="63">
        <f>A200+1</f>
        <v>50</v>
      </c>
      <c r="B203" s="75" t="s">
        <v>377</v>
      </c>
      <c r="C203" s="66" t="s">
        <v>378</v>
      </c>
      <c r="D203" s="66" t="s">
        <v>411</v>
      </c>
      <c r="E203" s="78">
        <v>10000</v>
      </c>
      <c r="F203" s="78">
        <v>0</v>
      </c>
      <c r="G203" s="78">
        <f>H203-F203</f>
        <v>8.02</v>
      </c>
      <c r="H203" s="78">
        <v>8.02</v>
      </c>
      <c r="I203" s="78">
        <f>H203</f>
        <v>8.02</v>
      </c>
      <c r="J203" s="23"/>
    </row>
    <row r="204" spans="1:10" ht="16" x14ac:dyDescent="0.2">
      <c r="A204" s="63"/>
      <c r="B204" s="75"/>
      <c r="C204" s="66"/>
      <c r="D204" s="66"/>
      <c r="E204" s="78"/>
      <c r="F204" s="78"/>
      <c r="G204" s="78"/>
      <c r="H204" s="78"/>
      <c r="I204" s="78"/>
      <c r="J204" s="23"/>
    </row>
    <row r="205" spans="1:10" ht="16" x14ac:dyDescent="0.2">
      <c r="A205" s="63">
        <v>51</v>
      </c>
      <c r="B205" s="75" t="s">
        <v>291</v>
      </c>
      <c r="C205" s="85" t="s">
        <v>228</v>
      </c>
      <c r="D205" s="85" t="s">
        <v>411</v>
      </c>
      <c r="E205" s="86">
        <v>10000</v>
      </c>
      <c r="F205" s="86">
        <v>0</v>
      </c>
      <c r="G205" s="78">
        <f>H205-F205</f>
        <v>0.46</v>
      </c>
      <c r="H205" s="86">
        <v>0.46</v>
      </c>
      <c r="I205" s="86">
        <f>H205</f>
        <v>0.46</v>
      </c>
      <c r="J205" s="23"/>
    </row>
    <row r="206" spans="1:10" ht="16" x14ac:dyDescent="0.2">
      <c r="A206" s="63"/>
      <c r="B206" s="75"/>
      <c r="C206" s="85"/>
      <c r="D206" s="85"/>
      <c r="E206" s="86"/>
      <c r="F206" s="86"/>
      <c r="G206" s="86"/>
      <c r="H206" s="86"/>
      <c r="I206" s="86"/>
      <c r="J206" s="23"/>
    </row>
    <row r="207" spans="1:10" ht="16" x14ac:dyDescent="0.2">
      <c r="A207" s="63">
        <f>A205+1</f>
        <v>52</v>
      </c>
      <c r="B207" s="75" t="s">
        <v>292</v>
      </c>
      <c r="C207" s="66" t="s">
        <v>84</v>
      </c>
      <c r="D207" s="66" t="s">
        <v>411</v>
      </c>
      <c r="E207" s="78">
        <v>10000</v>
      </c>
      <c r="F207" s="78">
        <v>0</v>
      </c>
      <c r="G207" s="78">
        <f>H207-F207</f>
        <v>0.91</v>
      </c>
      <c r="H207" s="78">
        <v>0.91</v>
      </c>
      <c r="I207" s="78">
        <f>SUM(H207:H208)</f>
        <v>1.33</v>
      </c>
      <c r="J207" s="211"/>
    </row>
    <row r="208" spans="1:10" ht="16" x14ac:dyDescent="0.2">
      <c r="A208" s="63"/>
      <c r="B208" s="75"/>
      <c r="C208" s="66"/>
      <c r="D208" s="66" t="s">
        <v>413</v>
      </c>
      <c r="E208" s="78">
        <v>10000</v>
      </c>
      <c r="F208" s="78">
        <v>0.42</v>
      </c>
      <c r="G208" s="78"/>
      <c r="H208" s="78">
        <f>F208</f>
        <v>0.42</v>
      </c>
      <c r="I208" s="78"/>
      <c r="J208" s="23"/>
    </row>
    <row r="209" spans="1:10" ht="16" x14ac:dyDescent="0.2">
      <c r="A209" s="63"/>
      <c r="B209" s="75"/>
      <c r="C209" s="66"/>
      <c r="D209" s="66"/>
      <c r="E209" s="78"/>
      <c r="F209" s="78"/>
      <c r="G209" s="78"/>
      <c r="H209" s="78"/>
      <c r="I209" s="78"/>
      <c r="J209" s="23"/>
    </row>
    <row r="210" spans="1:10" ht="16" x14ac:dyDescent="0.2">
      <c r="A210" s="63">
        <f>A207+1</f>
        <v>53</v>
      </c>
      <c r="B210" s="75" t="s">
        <v>294</v>
      </c>
      <c r="C210" s="66" t="s">
        <v>60</v>
      </c>
      <c r="D210" s="66" t="s">
        <v>411</v>
      </c>
      <c r="E210" s="78">
        <v>10000</v>
      </c>
      <c r="F210" s="78">
        <v>0</v>
      </c>
      <c r="G210" s="78">
        <f>H210-F210</f>
        <v>8.02</v>
      </c>
      <c r="H210" s="78">
        <v>8.02</v>
      </c>
      <c r="I210" s="78">
        <f>H210</f>
        <v>8.02</v>
      </c>
      <c r="J210" s="211"/>
    </row>
    <row r="211" spans="1:10" ht="16" x14ac:dyDescent="0.2">
      <c r="A211" s="63"/>
      <c r="B211" s="75"/>
      <c r="C211" s="66"/>
      <c r="D211" s="66"/>
      <c r="E211" s="78"/>
      <c r="F211" s="78"/>
      <c r="G211" s="78"/>
      <c r="H211" s="78"/>
      <c r="I211" s="78"/>
      <c r="J211" s="23"/>
    </row>
    <row r="212" spans="1:10" ht="16" x14ac:dyDescent="0.2">
      <c r="A212" s="63">
        <v>54</v>
      </c>
      <c r="B212" s="75" t="s">
        <v>465</v>
      </c>
      <c r="C212" s="66" t="s">
        <v>426</v>
      </c>
      <c r="D212" s="66" t="s">
        <v>411</v>
      </c>
      <c r="E212" s="78">
        <v>10000</v>
      </c>
      <c r="F212" s="78">
        <v>0</v>
      </c>
      <c r="G212" s="78">
        <f>H212-F212</f>
        <v>0.66</v>
      </c>
      <c r="H212" s="78">
        <v>0.66</v>
      </c>
      <c r="I212" s="78">
        <f>SUM(H212:H213)</f>
        <v>1.08</v>
      </c>
      <c r="J212" s="23"/>
    </row>
    <row r="213" spans="1:10" ht="16" x14ac:dyDescent="0.2">
      <c r="A213" s="63"/>
      <c r="B213" s="75"/>
      <c r="C213" s="66"/>
      <c r="D213" s="66" t="s">
        <v>413</v>
      </c>
      <c r="E213" s="78">
        <v>10000</v>
      </c>
      <c r="F213" s="78">
        <v>0.42</v>
      </c>
      <c r="G213" s="78"/>
      <c r="H213" s="78">
        <f>F213</f>
        <v>0.42</v>
      </c>
      <c r="I213" s="78"/>
      <c r="J213" s="23"/>
    </row>
    <row r="214" spans="1:10" ht="16" x14ac:dyDescent="0.2">
      <c r="A214" s="63"/>
      <c r="B214" s="75"/>
      <c r="C214" s="66"/>
      <c r="D214" s="66"/>
      <c r="E214" s="78"/>
      <c r="F214" s="78"/>
      <c r="G214" s="78"/>
      <c r="H214" s="78"/>
      <c r="I214" s="78"/>
      <c r="J214" s="23"/>
    </row>
    <row r="215" spans="1:10" ht="16" x14ac:dyDescent="0.2">
      <c r="A215" s="63">
        <v>55</v>
      </c>
      <c r="B215" s="75" t="s">
        <v>295</v>
      </c>
      <c r="C215" s="66" t="s">
        <v>222</v>
      </c>
      <c r="D215" s="66" t="s">
        <v>411</v>
      </c>
      <c r="E215" s="78">
        <v>10000</v>
      </c>
      <c r="F215" s="78">
        <v>0</v>
      </c>
      <c r="G215" s="78">
        <f>H215-F215</f>
        <v>14.08</v>
      </c>
      <c r="H215" s="78">
        <v>14.08</v>
      </c>
      <c r="I215" s="78">
        <f>H215</f>
        <v>14.08</v>
      </c>
      <c r="J215" s="23"/>
    </row>
    <row r="216" spans="1:10" ht="16" x14ac:dyDescent="0.2">
      <c r="A216" s="63"/>
      <c r="B216" s="75"/>
      <c r="C216" s="66"/>
      <c r="D216" s="66"/>
      <c r="E216" s="78"/>
      <c r="F216" s="78"/>
      <c r="G216" s="78"/>
      <c r="H216" s="78"/>
      <c r="I216" s="78"/>
      <c r="J216" s="23"/>
    </row>
    <row r="217" spans="1:10" ht="16" x14ac:dyDescent="0.2">
      <c r="A217" s="63">
        <f>A215+1</f>
        <v>56</v>
      </c>
      <c r="B217" s="75" t="s">
        <v>351</v>
      </c>
      <c r="C217" s="66" t="s">
        <v>367</v>
      </c>
      <c r="D217" s="66" t="s">
        <v>411</v>
      </c>
      <c r="E217" s="78">
        <v>10000</v>
      </c>
      <c r="F217" s="78">
        <v>0</v>
      </c>
      <c r="G217" s="78">
        <f>H217-F217</f>
        <v>3.08</v>
      </c>
      <c r="H217" s="78">
        <v>3.08</v>
      </c>
      <c r="I217" s="78">
        <f>SUM(H217:H220)</f>
        <v>8.94</v>
      </c>
      <c r="J217" s="23"/>
    </row>
    <row r="218" spans="1:10" ht="16" x14ac:dyDescent="0.2">
      <c r="A218" s="63"/>
      <c r="B218" s="75"/>
      <c r="C218" s="66"/>
      <c r="D218" s="66" t="s">
        <v>412</v>
      </c>
      <c r="E218" s="78">
        <v>10000</v>
      </c>
      <c r="F218" s="78">
        <v>3.42</v>
      </c>
      <c r="G218" s="78"/>
      <c r="H218" s="78">
        <f>F218</f>
        <v>3.42</v>
      </c>
      <c r="I218" s="78"/>
      <c r="J218" s="23"/>
    </row>
    <row r="219" spans="1:10" ht="16" x14ac:dyDescent="0.2">
      <c r="A219" s="63"/>
      <c r="B219" s="75"/>
      <c r="C219" s="66"/>
      <c r="D219" s="66" t="s">
        <v>413</v>
      </c>
      <c r="E219" s="78">
        <v>50000</v>
      </c>
      <c r="F219" s="78">
        <v>2.09</v>
      </c>
      <c r="G219" s="78"/>
      <c r="H219" s="78">
        <f>F219</f>
        <v>2.09</v>
      </c>
      <c r="I219" s="78"/>
      <c r="J219" s="23"/>
    </row>
    <row r="220" spans="1:10" ht="16" x14ac:dyDescent="0.2">
      <c r="A220" s="63"/>
      <c r="B220" s="75"/>
      <c r="C220" s="66"/>
      <c r="D220" s="66" t="s">
        <v>414</v>
      </c>
      <c r="E220" s="78">
        <v>10000</v>
      </c>
      <c r="F220" s="78">
        <v>0.35</v>
      </c>
      <c r="G220" s="78"/>
      <c r="H220" s="78">
        <f>F220</f>
        <v>0.35</v>
      </c>
      <c r="I220" s="78"/>
      <c r="J220" s="23"/>
    </row>
    <row r="221" spans="1:10" ht="16" x14ac:dyDescent="0.2">
      <c r="A221" s="63"/>
      <c r="B221" s="75"/>
      <c r="C221" s="66"/>
      <c r="D221" s="66"/>
      <c r="E221" s="78"/>
      <c r="F221" s="78"/>
      <c r="G221" s="78"/>
      <c r="H221" s="78"/>
      <c r="I221" s="78"/>
      <c r="J221" s="23"/>
    </row>
    <row r="222" spans="1:10" ht="16" x14ac:dyDescent="0.2">
      <c r="A222" s="63">
        <f>A217+1</f>
        <v>57</v>
      </c>
      <c r="B222" s="75" t="s">
        <v>296</v>
      </c>
      <c r="C222" s="70" t="s">
        <v>215</v>
      </c>
      <c r="D222" s="66" t="s">
        <v>411</v>
      </c>
      <c r="E222" s="130">
        <v>250000</v>
      </c>
      <c r="F222" s="130">
        <v>120.48</v>
      </c>
      <c r="G222" s="78">
        <f>H222-F222</f>
        <v>5.019999999999996</v>
      </c>
      <c r="H222" s="130">
        <v>125.5</v>
      </c>
      <c r="I222" s="130">
        <f>SUM(H222:H227)</f>
        <v>213.72</v>
      </c>
      <c r="J222" s="23"/>
    </row>
    <row r="223" spans="1:10" ht="16" x14ac:dyDescent="0.2">
      <c r="A223" s="63"/>
      <c r="B223" s="75"/>
      <c r="C223" s="70"/>
      <c r="D223" s="173" t="s">
        <v>417</v>
      </c>
      <c r="E223" s="130">
        <v>50000</v>
      </c>
      <c r="F223" s="130">
        <v>57.85</v>
      </c>
      <c r="G223" s="130"/>
      <c r="H223" s="130">
        <f>F223</f>
        <v>57.85</v>
      </c>
      <c r="I223" s="130"/>
      <c r="J223" s="23"/>
    </row>
    <row r="224" spans="1:10" ht="16" x14ac:dyDescent="0.2">
      <c r="A224" s="63"/>
      <c r="B224" s="75"/>
      <c r="C224" s="70"/>
      <c r="D224" s="173" t="s">
        <v>412</v>
      </c>
      <c r="E224" s="130">
        <v>10000</v>
      </c>
      <c r="F224" s="130">
        <v>3.42</v>
      </c>
      <c r="G224" s="130"/>
      <c r="H224" s="130">
        <f>F224</f>
        <v>3.42</v>
      </c>
      <c r="I224" s="130"/>
      <c r="J224" s="23"/>
    </row>
    <row r="225" spans="1:10" ht="16" x14ac:dyDescent="0.2">
      <c r="A225" s="63"/>
      <c r="B225" s="75"/>
      <c r="C225" s="70"/>
      <c r="D225" s="173" t="s">
        <v>413</v>
      </c>
      <c r="E225" s="130">
        <v>310000</v>
      </c>
      <c r="F225" s="130">
        <v>12.96</v>
      </c>
      <c r="G225" s="130"/>
      <c r="H225" s="130">
        <f>F225</f>
        <v>12.96</v>
      </c>
      <c r="I225" s="130"/>
      <c r="J225" s="23"/>
    </row>
    <row r="226" spans="1:10" ht="16" x14ac:dyDescent="0.2">
      <c r="A226" s="63"/>
      <c r="B226" s="75"/>
      <c r="C226" s="70"/>
      <c r="D226" s="173" t="s">
        <v>418</v>
      </c>
      <c r="E226" s="130">
        <v>310000</v>
      </c>
      <c r="F226" s="130">
        <v>13.64</v>
      </c>
      <c r="G226" s="130"/>
      <c r="H226" s="130">
        <f>F226</f>
        <v>13.64</v>
      </c>
      <c r="I226" s="130"/>
      <c r="J226" s="23"/>
    </row>
    <row r="227" spans="1:10" ht="16" x14ac:dyDescent="0.2">
      <c r="A227" s="63"/>
      <c r="B227" s="75"/>
      <c r="C227" s="70"/>
      <c r="D227" s="173" t="s">
        <v>414</v>
      </c>
      <c r="E227" s="130">
        <v>10000</v>
      </c>
      <c r="F227" s="130">
        <v>0.35</v>
      </c>
      <c r="G227" s="130"/>
      <c r="H227" s="130">
        <f>F227</f>
        <v>0.35</v>
      </c>
      <c r="I227" s="130"/>
      <c r="J227" s="23"/>
    </row>
    <row r="228" spans="1:10" ht="16" x14ac:dyDescent="0.2">
      <c r="A228" s="63"/>
      <c r="B228" s="75"/>
      <c r="C228" s="70"/>
      <c r="D228" s="173"/>
      <c r="E228" s="130"/>
      <c r="F228" s="130"/>
      <c r="G228" s="130"/>
      <c r="H228" s="130"/>
      <c r="I228" s="130"/>
      <c r="J228" s="23"/>
    </row>
    <row r="229" spans="1:10" ht="16" x14ac:dyDescent="0.2">
      <c r="A229" s="63">
        <f>A222+1</f>
        <v>58</v>
      </c>
      <c r="B229" s="75" t="s">
        <v>387</v>
      </c>
      <c r="C229" s="70" t="s">
        <v>374</v>
      </c>
      <c r="D229" s="70" t="s">
        <v>411</v>
      </c>
      <c r="E229" s="130">
        <v>10000</v>
      </c>
      <c r="F229" s="130">
        <v>0</v>
      </c>
      <c r="G229" s="78">
        <f>H229-F229</f>
        <v>5.0199999999999996</v>
      </c>
      <c r="H229" s="130">
        <v>5.0199999999999996</v>
      </c>
      <c r="I229" s="130">
        <f>H229</f>
        <v>5.0199999999999996</v>
      </c>
      <c r="J229" s="23"/>
    </row>
    <row r="230" spans="1:10" ht="16" x14ac:dyDescent="0.2">
      <c r="A230" s="63"/>
      <c r="B230" s="75"/>
      <c r="C230" s="70"/>
      <c r="D230" s="70"/>
      <c r="E230" s="130"/>
      <c r="F230" s="130"/>
      <c r="G230" s="130"/>
      <c r="H230" s="130"/>
      <c r="I230" s="130"/>
      <c r="J230" s="23"/>
    </row>
    <row r="231" spans="1:10" ht="16" x14ac:dyDescent="0.2">
      <c r="A231" s="63">
        <v>59</v>
      </c>
      <c r="B231" s="75" t="s">
        <v>464</v>
      </c>
      <c r="C231" s="70" t="s">
        <v>428</v>
      </c>
      <c r="D231" s="70" t="s">
        <v>411</v>
      </c>
      <c r="E231" s="130">
        <v>10000</v>
      </c>
      <c r="F231" s="130">
        <v>0</v>
      </c>
      <c r="G231" s="78">
        <f>H231-F231</f>
        <v>0.53</v>
      </c>
      <c r="H231" s="130">
        <v>0.53</v>
      </c>
      <c r="I231" s="130">
        <f>H231</f>
        <v>0.53</v>
      </c>
      <c r="J231" s="23"/>
    </row>
    <row r="232" spans="1:10" ht="16" x14ac:dyDescent="0.2">
      <c r="A232" s="63"/>
      <c r="B232" s="75"/>
      <c r="C232" s="70"/>
      <c r="D232" s="70"/>
      <c r="E232" s="130"/>
      <c r="F232" s="130"/>
      <c r="G232" s="130"/>
      <c r="H232" s="130"/>
      <c r="I232" s="130"/>
      <c r="J232" s="23"/>
    </row>
    <row r="233" spans="1:10" ht="16" x14ac:dyDescent="0.2">
      <c r="A233" s="63">
        <v>60</v>
      </c>
      <c r="B233" s="75" t="s">
        <v>297</v>
      </c>
      <c r="C233" s="66" t="s">
        <v>72</v>
      </c>
      <c r="D233" s="66" t="s">
        <v>411</v>
      </c>
      <c r="E233" s="78">
        <v>10000</v>
      </c>
      <c r="F233" s="78">
        <v>0</v>
      </c>
      <c r="G233" s="78">
        <f>H233-F233</f>
        <v>5.0199999999999996</v>
      </c>
      <c r="H233" s="78">
        <v>5.0199999999999996</v>
      </c>
      <c r="I233" s="78">
        <f>H233</f>
        <v>5.0199999999999996</v>
      </c>
      <c r="J233" s="23"/>
    </row>
    <row r="234" spans="1:10" ht="16" x14ac:dyDescent="0.2">
      <c r="A234" s="63"/>
      <c r="B234" s="75"/>
      <c r="C234" s="66"/>
      <c r="D234" s="66"/>
      <c r="E234" s="78"/>
      <c r="F234" s="78"/>
      <c r="G234" s="78"/>
      <c r="H234" s="78"/>
      <c r="I234" s="78"/>
      <c r="J234" s="23"/>
    </row>
    <row r="235" spans="1:10" ht="16" x14ac:dyDescent="0.2">
      <c r="A235" s="63">
        <v>61</v>
      </c>
      <c r="B235" s="75" t="s">
        <v>298</v>
      </c>
      <c r="C235" s="66" t="s">
        <v>118</v>
      </c>
      <c r="D235" s="66" t="s">
        <v>411</v>
      </c>
      <c r="E235" s="79">
        <v>10000</v>
      </c>
      <c r="F235" s="79">
        <v>0</v>
      </c>
      <c r="G235" s="78">
        <f>H235-F235</f>
        <v>8.02</v>
      </c>
      <c r="H235" s="79">
        <v>8.02</v>
      </c>
      <c r="I235" s="79">
        <f>SUM(H235:H236)</f>
        <v>12.2</v>
      </c>
      <c r="J235" s="23"/>
    </row>
    <row r="236" spans="1:10" ht="16" x14ac:dyDescent="0.2">
      <c r="A236" s="63"/>
      <c r="B236" s="75"/>
      <c r="C236" s="66"/>
      <c r="D236" s="66" t="s">
        <v>413</v>
      </c>
      <c r="E236" s="79">
        <v>100000</v>
      </c>
      <c r="F236" s="79">
        <v>4.18</v>
      </c>
      <c r="G236" s="79"/>
      <c r="H236" s="79">
        <f>F236</f>
        <v>4.18</v>
      </c>
      <c r="I236" s="79"/>
      <c r="J236" s="23"/>
    </row>
    <row r="237" spans="1:10" ht="16" x14ac:dyDescent="0.2">
      <c r="A237" s="63"/>
      <c r="B237" s="75"/>
      <c r="C237" s="66"/>
      <c r="D237" s="66"/>
      <c r="E237" s="79"/>
      <c r="F237" s="79"/>
      <c r="G237" s="79"/>
      <c r="H237" s="79"/>
      <c r="I237" s="79"/>
      <c r="J237" s="23"/>
    </row>
    <row r="238" spans="1:10" ht="16" x14ac:dyDescent="0.2">
      <c r="A238" s="63">
        <f>A235+1</f>
        <v>62</v>
      </c>
      <c r="B238" s="75" t="s">
        <v>299</v>
      </c>
      <c r="C238" s="66" t="s">
        <v>62</v>
      </c>
      <c r="D238" s="66" t="s">
        <v>411</v>
      </c>
      <c r="E238" s="79">
        <v>200000</v>
      </c>
      <c r="F238" s="79">
        <v>38.19</v>
      </c>
      <c r="G238" s="78">
        <f>H238-F238</f>
        <v>2.0100000000000051</v>
      </c>
      <c r="H238" s="79">
        <v>40.200000000000003</v>
      </c>
      <c r="I238" s="79">
        <f>SUM(H238:H241)</f>
        <v>52.330000000000005</v>
      </c>
      <c r="J238" s="23"/>
    </row>
    <row r="239" spans="1:10" ht="16" x14ac:dyDescent="0.2">
      <c r="A239" s="63"/>
      <c r="B239" s="75"/>
      <c r="C239" s="66"/>
      <c r="D239" s="66" t="s">
        <v>412</v>
      </c>
      <c r="E239" s="79">
        <v>10000</v>
      </c>
      <c r="F239" s="79">
        <v>3.42</v>
      </c>
      <c r="G239" s="79"/>
      <c r="H239" s="79">
        <f>F239</f>
        <v>3.42</v>
      </c>
      <c r="I239" s="79"/>
      <c r="J239" s="23"/>
    </row>
    <row r="240" spans="1:10" ht="16" x14ac:dyDescent="0.2">
      <c r="A240" s="63"/>
      <c r="B240" s="75"/>
      <c r="C240" s="66"/>
      <c r="D240" s="66" t="s">
        <v>413</v>
      </c>
      <c r="E240" s="78">
        <v>200000</v>
      </c>
      <c r="F240" s="78">
        <v>8.36</v>
      </c>
      <c r="G240" s="79"/>
      <c r="H240" s="79">
        <f>F240</f>
        <v>8.36</v>
      </c>
      <c r="I240" s="79"/>
      <c r="J240" s="23"/>
    </row>
    <row r="241" spans="1:10" ht="16" x14ac:dyDescent="0.2">
      <c r="A241" s="63"/>
      <c r="B241" s="75"/>
      <c r="C241" s="66"/>
      <c r="D241" s="66" t="s">
        <v>414</v>
      </c>
      <c r="E241" s="79">
        <v>10000</v>
      </c>
      <c r="F241" s="79">
        <v>0.35</v>
      </c>
      <c r="G241" s="79"/>
      <c r="H241" s="79">
        <f>F241</f>
        <v>0.35</v>
      </c>
      <c r="I241" s="79"/>
      <c r="J241" s="23"/>
    </row>
    <row r="242" spans="1:10" ht="16" x14ac:dyDescent="0.2">
      <c r="A242" s="63"/>
      <c r="B242" s="75"/>
      <c r="C242" s="66"/>
      <c r="D242" s="66"/>
      <c r="E242" s="79"/>
      <c r="F242" s="79"/>
      <c r="G242" s="79"/>
      <c r="H242" s="79"/>
      <c r="I242" s="79"/>
      <c r="J242" s="23"/>
    </row>
    <row r="243" spans="1:10" ht="16" x14ac:dyDescent="0.2">
      <c r="A243" s="63">
        <v>64</v>
      </c>
      <c r="B243" s="75" t="s">
        <v>380</v>
      </c>
      <c r="C243" s="66" t="s">
        <v>381</v>
      </c>
      <c r="D243" s="66" t="s">
        <v>411</v>
      </c>
      <c r="E243" s="78">
        <v>20000</v>
      </c>
      <c r="F243" s="78"/>
      <c r="G243" s="78">
        <v>5.0199999999999996</v>
      </c>
      <c r="H243" s="78"/>
      <c r="I243" s="78">
        <f>SUM(H243:H246)</f>
        <v>0</v>
      </c>
      <c r="J243" s="23" t="s">
        <v>480</v>
      </c>
    </row>
    <row r="244" spans="1:10" ht="16" x14ac:dyDescent="0.2">
      <c r="A244" s="63"/>
      <c r="B244" s="75"/>
      <c r="C244" s="66"/>
      <c r="D244" s="66" t="s">
        <v>417</v>
      </c>
      <c r="E244" s="78">
        <v>20000</v>
      </c>
      <c r="F244" s="78"/>
      <c r="G244" s="78"/>
      <c r="H244" s="78"/>
      <c r="I244" s="78"/>
      <c r="J244" s="23"/>
    </row>
    <row r="245" spans="1:10" ht="16" x14ac:dyDescent="0.2">
      <c r="A245" s="63"/>
      <c r="B245" s="75"/>
      <c r="C245" s="66"/>
      <c r="D245" s="66" t="s">
        <v>413</v>
      </c>
      <c r="E245" s="78">
        <v>200000</v>
      </c>
      <c r="F245" s="78"/>
      <c r="G245" s="78"/>
      <c r="H245" s="78"/>
      <c r="I245" s="78"/>
      <c r="J245" s="23"/>
    </row>
    <row r="246" spans="1:10" ht="16" x14ac:dyDescent="0.2">
      <c r="A246" s="63"/>
      <c r="B246" s="75"/>
      <c r="C246" s="66"/>
      <c r="D246" s="66" t="s">
        <v>418</v>
      </c>
      <c r="E246" s="78">
        <v>200000</v>
      </c>
      <c r="F246" s="78"/>
      <c r="G246" s="78"/>
      <c r="H246" s="78"/>
      <c r="I246" s="78"/>
      <c r="J246" s="23"/>
    </row>
    <row r="247" spans="1:10" ht="16" x14ac:dyDescent="0.2">
      <c r="A247" s="63"/>
      <c r="B247" s="75"/>
      <c r="C247" s="66"/>
      <c r="D247" s="66"/>
      <c r="E247" s="78"/>
      <c r="F247" s="78"/>
      <c r="G247" s="78"/>
      <c r="H247" s="78"/>
      <c r="I247" s="78"/>
      <c r="J247" s="23"/>
    </row>
    <row r="248" spans="1:10" ht="16" x14ac:dyDescent="0.2">
      <c r="A248" s="63">
        <f>A243+1</f>
        <v>65</v>
      </c>
      <c r="B248" s="75" t="s">
        <v>302</v>
      </c>
      <c r="C248" s="208" t="s">
        <v>38</v>
      </c>
      <c r="D248" s="208" t="s">
        <v>411</v>
      </c>
      <c r="E248" s="206">
        <v>20000</v>
      </c>
      <c r="F248" s="206">
        <f>H248-G248</f>
        <v>5.0199999999999996</v>
      </c>
      <c r="G248" s="206">
        <v>5.0199999999999996</v>
      </c>
      <c r="H248" s="206">
        <v>10.039999999999999</v>
      </c>
      <c r="I248" s="206">
        <f>SUM(H248:H250)</f>
        <v>11.229999999999999</v>
      </c>
      <c r="J248" s="218" t="s">
        <v>473</v>
      </c>
    </row>
    <row r="249" spans="1:10" ht="16" x14ac:dyDescent="0.2">
      <c r="A249" s="63"/>
      <c r="B249" s="75"/>
      <c r="C249" s="66"/>
      <c r="D249" s="208" t="s">
        <v>413</v>
      </c>
      <c r="E249" s="206">
        <v>20000</v>
      </c>
      <c r="F249" s="206">
        <v>0.84</v>
      </c>
      <c r="G249" s="206"/>
      <c r="H249" s="206">
        <f>F249</f>
        <v>0.84</v>
      </c>
      <c r="I249" s="206"/>
      <c r="J249" s="207" t="s">
        <v>475</v>
      </c>
    </row>
    <row r="250" spans="1:10" ht="16" x14ac:dyDescent="0.2">
      <c r="A250" s="63"/>
      <c r="B250" s="75"/>
      <c r="C250" s="66"/>
      <c r="D250" s="208" t="s">
        <v>414</v>
      </c>
      <c r="E250" s="206">
        <v>10000</v>
      </c>
      <c r="F250" s="206">
        <v>0.35</v>
      </c>
      <c r="G250" s="206"/>
      <c r="H250" s="206">
        <f>F250</f>
        <v>0.35</v>
      </c>
      <c r="I250" s="206"/>
      <c r="J250" s="23" t="s">
        <v>474</v>
      </c>
    </row>
    <row r="251" spans="1:10" ht="16" x14ac:dyDescent="0.2">
      <c r="A251" s="63"/>
      <c r="B251" s="75"/>
      <c r="C251" s="66"/>
      <c r="D251" s="66"/>
      <c r="E251" s="78"/>
      <c r="F251" s="78"/>
      <c r="G251" s="78"/>
      <c r="H251" s="78"/>
      <c r="I251" s="78"/>
      <c r="J251" s="23"/>
    </row>
    <row r="252" spans="1:10" ht="16" x14ac:dyDescent="0.2">
      <c r="A252" s="63">
        <f>A248+1</f>
        <v>66</v>
      </c>
      <c r="B252" s="75" t="s">
        <v>303</v>
      </c>
      <c r="C252" s="66" t="s">
        <v>134</v>
      </c>
      <c r="D252" s="208" t="s">
        <v>411</v>
      </c>
      <c r="E252" s="206">
        <v>200000</v>
      </c>
      <c r="F252" s="206">
        <f>H252-G252</f>
        <v>12.54</v>
      </c>
      <c r="G252" s="206">
        <v>0.66</v>
      </c>
      <c r="H252" s="206">
        <v>13.2</v>
      </c>
      <c r="I252" s="206">
        <f>SUM(H252:H256)</f>
        <v>29.839999999999996</v>
      </c>
      <c r="J252" s="23" t="s">
        <v>473</v>
      </c>
    </row>
    <row r="253" spans="1:10" ht="16" x14ac:dyDescent="0.2">
      <c r="A253" s="63"/>
      <c r="B253" s="75"/>
      <c r="C253" s="66"/>
      <c r="D253" s="208" t="s">
        <v>412</v>
      </c>
      <c r="E253" s="206">
        <v>10000</v>
      </c>
      <c r="F253" s="206">
        <v>3.42</v>
      </c>
      <c r="G253" s="206"/>
      <c r="H253" s="206">
        <f>F253</f>
        <v>3.42</v>
      </c>
      <c r="I253" s="206"/>
      <c r="J253" s="23" t="s">
        <v>474</v>
      </c>
    </row>
    <row r="254" spans="1:10" ht="16" x14ac:dyDescent="0.2">
      <c r="A254" s="63"/>
      <c r="B254" s="75"/>
      <c r="C254" s="66"/>
      <c r="D254" s="66" t="s">
        <v>413</v>
      </c>
      <c r="E254" s="78">
        <v>150000</v>
      </c>
      <c r="F254" s="78">
        <v>6.27</v>
      </c>
      <c r="G254" s="78"/>
      <c r="H254" s="78">
        <f>F254</f>
        <v>6.27</v>
      </c>
      <c r="I254" s="78"/>
      <c r="J254" s="23"/>
    </row>
    <row r="255" spans="1:10" ht="16" x14ac:dyDescent="0.2">
      <c r="A255" s="63"/>
      <c r="B255" s="75"/>
      <c r="C255" s="66"/>
      <c r="D255" s="66" t="s">
        <v>418</v>
      </c>
      <c r="E255" s="78">
        <v>150000</v>
      </c>
      <c r="F255" s="78">
        <v>6.6</v>
      </c>
      <c r="G255" s="78"/>
      <c r="H255" s="78">
        <f>F255</f>
        <v>6.6</v>
      </c>
      <c r="I255" s="78"/>
      <c r="J255" s="23"/>
    </row>
    <row r="256" spans="1:10" ht="16" x14ac:dyDescent="0.2">
      <c r="A256" s="63"/>
      <c r="B256" s="75"/>
      <c r="C256" s="66"/>
      <c r="D256" s="66" t="s">
        <v>414</v>
      </c>
      <c r="E256" s="78">
        <v>10000</v>
      </c>
      <c r="F256" s="78">
        <v>0.35</v>
      </c>
      <c r="G256" s="78"/>
      <c r="H256" s="78">
        <f>F256</f>
        <v>0.35</v>
      </c>
      <c r="I256" s="78"/>
      <c r="J256" s="23"/>
    </row>
    <row r="257" spans="1:10" ht="16" x14ac:dyDescent="0.2">
      <c r="A257" s="63"/>
      <c r="B257" s="75"/>
      <c r="C257" s="66"/>
      <c r="D257" s="66"/>
      <c r="E257" s="78"/>
      <c r="F257" s="78"/>
      <c r="G257" s="78"/>
      <c r="H257" s="78"/>
      <c r="I257" s="78"/>
      <c r="J257" s="23"/>
    </row>
    <row r="258" spans="1:10" ht="16" x14ac:dyDescent="0.2">
      <c r="A258" s="63">
        <v>68</v>
      </c>
      <c r="B258" s="75" t="s">
        <v>304</v>
      </c>
      <c r="C258" s="66" t="s">
        <v>186</v>
      </c>
      <c r="D258" s="66" t="s">
        <v>411</v>
      </c>
      <c r="E258" s="78">
        <v>250000</v>
      </c>
      <c r="F258" s="78">
        <v>48.24</v>
      </c>
      <c r="G258" s="78">
        <f>H258-F258</f>
        <v>2.009999999999998</v>
      </c>
      <c r="H258" s="78">
        <v>50.25</v>
      </c>
      <c r="I258" s="78">
        <f>SUM(H258:H261)</f>
        <v>91.55</v>
      </c>
      <c r="J258" s="23"/>
    </row>
    <row r="259" spans="1:10" ht="16" x14ac:dyDescent="0.2">
      <c r="A259" s="63"/>
      <c r="B259" s="75"/>
      <c r="C259" s="66"/>
      <c r="D259" s="66" t="s">
        <v>417</v>
      </c>
      <c r="E259" s="78">
        <v>45000</v>
      </c>
      <c r="F259" s="78">
        <v>19.850000000000001</v>
      </c>
      <c r="G259" s="78"/>
      <c r="H259" s="78">
        <f>F259</f>
        <v>19.850000000000001</v>
      </c>
      <c r="I259" s="78"/>
      <c r="J259" s="23"/>
    </row>
    <row r="260" spans="1:10" ht="16" x14ac:dyDescent="0.2">
      <c r="A260" s="63"/>
      <c r="B260" s="75"/>
      <c r="C260" s="66"/>
      <c r="D260" s="66" t="s">
        <v>413</v>
      </c>
      <c r="E260" s="78">
        <v>250000</v>
      </c>
      <c r="F260" s="78">
        <v>10.45</v>
      </c>
      <c r="G260" s="78"/>
      <c r="H260" s="78">
        <f>F260</f>
        <v>10.45</v>
      </c>
      <c r="I260" s="78"/>
      <c r="J260" s="23"/>
    </row>
    <row r="261" spans="1:10" ht="16" x14ac:dyDescent="0.2">
      <c r="A261" s="63"/>
      <c r="B261" s="75"/>
      <c r="C261" s="66"/>
      <c r="D261" s="66" t="s">
        <v>418</v>
      </c>
      <c r="E261" s="78">
        <v>250000</v>
      </c>
      <c r="F261" s="78">
        <v>11</v>
      </c>
      <c r="G261" s="78"/>
      <c r="H261" s="78">
        <f>F261</f>
        <v>11</v>
      </c>
      <c r="I261" s="78"/>
      <c r="J261" s="23"/>
    </row>
    <row r="262" spans="1:10" ht="16" x14ac:dyDescent="0.2">
      <c r="A262" s="63"/>
      <c r="B262" s="75"/>
      <c r="C262" s="66"/>
      <c r="D262" s="66"/>
      <c r="E262" s="78"/>
      <c r="F262" s="78"/>
      <c r="G262" s="78"/>
      <c r="H262" s="78"/>
      <c r="I262" s="78"/>
      <c r="J262" s="23"/>
    </row>
    <row r="263" spans="1:10" ht="16" x14ac:dyDescent="0.2">
      <c r="A263" s="63">
        <f>A258+1</f>
        <v>69</v>
      </c>
      <c r="B263" s="75" t="s">
        <v>305</v>
      </c>
      <c r="C263" s="66" t="s">
        <v>236</v>
      </c>
      <c r="D263" s="66" t="s">
        <v>411</v>
      </c>
      <c r="E263" s="78">
        <v>10000</v>
      </c>
      <c r="F263" s="78">
        <v>0</v>
      </c>
      <c r="G263" s="78">
        <f>H263-F263</f>
        <v>14.08</v>
      </c>
      <c r="H263" s="78">
        <v>14.08</v>
      </c>
      <c r="I263" s="78">
        <f>H263</f>
        <v>14.08</v>
      </c>
      <c r="J263" s="23"/>
    </row>
    <row r="264" spans="1:10" ht="16" x14ac:dyDescent="0.2">
      <c r="A264" s="63"/>
      <c r="B264" s="75"/>
      <c r="C264" s="66"/>
      <c r="D264" s="66"/>
      <c r="E264" s="78"/>
      <c r="F264" s="78"/>
      <c r="G264" s="78"/>
      <c r="H264" s="78"/>
      <c r="I264" s="78"/>
      <c r="J264" s="23"/>
    </row>
    <row r="265" spans="1:10" ht="16" x14ac:dyDescent="0.2">
      <c r="A265" s="63">
        <f>A263+1</f>
        <v>70</v>
      </c>
      <c r="B265" s="75" t="s">
        <v>382</v>
      </c>
      <c r="C265" s="66" t="s">
        <v>383</v>
      </c>
      <c r="D265" s="66" t="s">
        <v>411</v>
      </c>
      <c r="E265" s="78">
        <v>10000</v>
      </c>
      <c r="F265" s="78">
        <v>0</v>
      </c>
      <c r="G265" s="78">
        <f>H265-F265</f>
        <v>3.08</v>
      </c>
      <c r="H265" s="78">
        <v>3.08</v>
      </c>
      <c r="I265" s="78">
        <f>H265</f>
        <v>3.08</v>
      </c>
      <c r="J265" s="23"/>
    </row>
    <row r="266" spans="1:10" ht="16" x14ac:dyDescent="0.2">
      <c r="A266" s="63"/>
      <c r="B266" s="75"/>
      <c r="C266" s="66"/>
      <c r="D266" s="66"/>
      <c r="E266" s="78"/>
      <c r="F266" s="78"/>
      <c r="G266" s="78"/>
      <c r="H266" s="78"/>
      <c r="I266" s="78"/>
      <c r="J266" s="23"/>
    </row>
    <row r="267" spans="1:10" ht="16" x14ac:dyDescent="0.2">
      <c r="A267" s="63">
        <f>A265+1</f>
        <v>71</v>
      </c>
      <c r="B267" s="75" t="s">
        <v>306</v>
      </c>
      <c r="C267" s="66" t="s">
        <v>135</v>
      </c>
      <c r="D267" s="66" t="s">
        <v>411</v>
      </c>
      <c r="E267" s="78">
        <v>10000</v>
      </c>
      <c r="F267" s="79">
        <v>0</v>
      </c>
      <c r="G267" s="78">
        <f>H267-F267</f>
        <v>5.0199999999999996</v>
      </c>
      <c r="H267" s="79">
        <v>5.0199999999999996</v>
      </c>
      <c r="I267" s="79">
        <f>SUM(H267:H272)</f>
        <v>13.95</v>
      </c>
      <c r="J267" s="23"/>
    </row>
    <row r="268" spans="1:10" ht="16" x14ac:dyDescent="0.2">
      <c r="A268" s="63"/>
      <c r="B268" s="75"/>
      <c r="C268" s="66"/>
      <c r="D268" s="217" t="s">
        <v>417</v>
      </c>
      <c r="E268" s="193"/>
      <c r="F268" s="193"/>
      <c r="G268" s="193"/>
      <c r="H268" s="193">
        <f>F268</f>
        <v>0</v>
      </c>
      <c r="I268" s="193"/>
      <c r="J268" s="23" t="s">
        <v>478</v>
      </c>
    </row>
    <row r="269" spans="1:10" ht="16" x14ac:dyDescent="0.2">
      <c r="A269" s="63"/>
      <c r="B269" s="75"/>
      <c r="C269" s="66"/>
      <c r="D269" s="217" t="s">
        <v>412</v>
      </c>
      <c r="E269" s="193"/>
      <c r="F269" s="193"/>
      <c r="G269" s="193"/>
      <c r="H269" s="193">
        <f>F269</f>
        <v>0</v>
      </c>
      <c r="I269" s="193"/>
      <c r="J269" s="23" t="s">
        <v>478</v>
      </c>
    </row>
    <row r="270" spans="1:10" ht="16" x14ac:dyDescent="0.2">
      <c r="A270" s="63"/>
      <c r="B270" s="75"/>
      <c r="C270" s="66"/>
      <c r="D270" s="173" t="s">
        <v>413</v>
      </c>
      <c r="E270" s="78">
        <v>100000</v>
      </c>
      <c r="F270" s="79">
        <v>4.18</v>
      </c>
      <c r="G270" s="79"/>
      <c r="H270" s="79">
        <f>F270</f>
        <v>4.18</v>
      </c>
      <c r="I270" s="79"/>
      <c r="J270" s="23"/>
    </row>
    <row r="271" spans="1:10" ht="16" x14ac:dyDescent="0.2">
      <c r="A271" s="63"/>
      <c r="B271" s="75"/>
      <c r="C271" s="66"/>
      <c r="D271" s="173" t="s">
        <v>418</v>
      </c>
      <c r="E271" s="78">
        <v>100000</v>
      </c>
      <c r="F271" s="79">
        <v>4.4000000000000004</v>
      </c>
      <c r="G271" s="79"/>
      <c r="H271" s="79">
        <f>F271</f>
        <v>4.4000000000000004</v>
      </c>
      <c r="I271" s="79"/>
      <c r="J271" s="23"/>
    </row>
    <row r="272" spans="1:10" ht="16" x14ac:dyDescent="0.2">
      <c r="A272" s="63"/>
      <c r="B272" s="75"/>
      <c r="C272" s="66"/>
      <c r="D272" s="173" t="s">
        <v>414</v>
      </c>
      <c r="E272" s="78">
        <v>10000</v>
      </c>
      <c r="F272" s="79">
        <v>0.35</v>
      </c>
      <c r="G272" s="79"/>
      <c r="H272" s="79">
        <f>F272</f>
        <v>0.35</v>
      </c>
      <c r="I272" s="79"/>
      <c r="J272" s="23"/>
    </row>
    <row r="273" spans="1:10" ht="16" x14ac:dyDescent="0.2">
      <c r="A273" s="63"/>
      <c r="B273" s="75"/>
      <c r="C273" s="66"/>
      <c r="D273" s="66"/>
      <c r="E273" s="78"/>
      <c r="F273" s="79"/>
      <c r="G273" s="79"/>
      <c r="H273" s="79"/>
      <c r="I273" s="79"/>
      <c r="J273" s="23"/>
    </row>
    <row r="274" spans="1:10" ht="16" x14ac:dyDescent="0.2">
      <c r="A274" s="63">
        <f>A267+1</f>
        <v>72</v>
      </c>
      <c r="B274" s="75" t="s">
        <v>307</v>
      </c>
      <c r="C274" s="66" t="s">
        <v>42</v>
      </c>
      <c r="D274" s="66" t="s">
        <v>411</v>
      </c>
      <c r="E274" s="78">
        <v>250000</v>
      </c>
      <c r="F274" s="79">
        <v>30.24</v>
      </c>
      <c r="G274" s="78">
        <f>H274-F274</f>
        <v>1.2600000000000016</v>
      </c>
      <c r="H274" s="79">
        <v>31.5</v>
      </c>
      <c r="I274" s="79">
        <f>SUM(H274:H279)</f>
        <v>78.77</v>
      </c>
      <c r="J274" s="23"/>
    </row>
    <row r="275" spans="1:10" ht="16" x14ac:dyDescent="0.2">
      <c r="A275" s="63"/>
      <c r="B275" s="75"/>
      <c r="C275" s="66"/>
      <c r="D275" s="173" t="s">
        <v>417</v>
      </c>
      <c r="E275" s="78">
        <v>50000</v>
      </c>
      <c r="F275" s="79">
        <v>22.05</v>
      </c>
      <c r="G275" s="79"/>
      <c r="H275" s="79">
        <f>F275</f>
        <v>22.05</v>
      </c>
      <c r="I275" s="79"/>
      <c r="J275" s="23"/>
    </row>
    <row r="276" spans="1:10" ht="16" x14ac:dyDescent="0.2">
      <c r="A276" s="63"/>
      <c r="B276" s="75"/>
      <c r="C276" s="66"/>
      <c r="D276" s="173" t="s">
        <v>412</v>
      </c>
      <c r="E276" s="78">
        <v>10000</v>
      </c>
      <c r="F276" s="79">
        <v>3.42</v>
      </c>
      <c r="G276" s="79"/>
      <c r="H276" s="79">
        <f>F276</f>
        <v>3.42</v>
      </c>
      <c r="I276" s="79"/>
      <c r="J276" s="23"/>
    </row>
    <row r="277" spans="1:10" ht="16" x14ac:dyDescent="0.2">
      <c r="A277" s="63"/>
      <c r="B277" s="75"/>
      <c r="C277" s="66"/>
      <c r="D277" s="173" t="s">
        <v>413</v>
      </c>
      <c r="E277" s="78">
        <v>250000</v>
      </c>
      <c r="F277" s="79">
        <v>10.45</v>
      </c>
      <c r="G277" s="79"/>
      <c r="H277" s="79">
        <f>F277</f>
        <v>10.45</v>
      </c>
      <c r="I277" s="79"/>
      <c r="J277" s="23"/>
    </row>
    <row r="278" spans="1:10" ht="16" x14ac:dyDescent="0.2">
      <c r="A278" s="63"/>
      <c r="B278" s="75"/>
      <c r="C278" s="66"/>
      <c r="D278" s="173" t="s">
        <v>418</v>
      </c>
      <c r="E278" s="78">
        <v>250000</v>
      </c>
      <c r="F278" s="79">
        <v>11</v>
      </c>
      <c r="G278" s="79"/>
      <c r="H278" s="79">
        <f>F278</f>
        <v>11</v>
      </c>
      <c r="I278" s="79"/>
      <c r="J278" s="23"/>
    </row>
    <row r="279" spans="1:10" ht="16" x14ac:dyDescent="0.2">
      <c r="A279" s="63"/>
      <c r="B279" s="75"/>
      <c r="C279" s="66"/>
      <c r="D279" s="173" t="s">
        <v>414</v>
      </c>
      <c r="E279" s="78">
        <v>10000</v>
      </c>
      <c r="F279" s="79">
        <v>0.35</v>
      </c>
      <c r="G279" s="79"/>
      <c r="H279" s="79">
        <f>F279</f>
        <v>0.35</v>
      </c>
      <c r="I279" s="79"/>
      <c r="J279" s="23"/>
    </row>
    <row r="280" spans="1:10" ht="16" x14ac:dyDescent="0.2">
      <c r="A280" s="63"/>
      <c r="B280" s="75"/>
      <c r="C280" s="66"/>
      <c r="D280" s="66"/>
      <c r="E280" s="79"/>
      <c r="F280" s="79"/>
      <c r="G280" s="79"/>
      <c r="H280" s="79"/>
      <c r="I280" s="79"/>
      <c r="J280" s="23"/>
    </row>
    <row r="281" spans="1:10" ht="16" x14ac:dyDescent="0.2">
      <c r="A281" s="63">
        <f>A274+1</f>
        <v>73</v>
      </c>
      <c r="B281" s="75" t="s">
        <v>308</v>
      </c>
      <c r="C281" s="66" t="s">
        <v>43</v>
      </c>
      <c r="D281" s="66" t="s">
        <v>411</v>
      </c>
      <c r="E281" s="79">
        <v>180000</v>
      </c>
      <c r="F281" s="79">
        <v>136.34</v>
      </c>
      <c r="G281" s="78">
        <f>H281-F281</f>
        <v>8.0200000000000102</v>
      </c>
      <c r="H281" s="79">
        <v>144.36000000000001</v>
      </c>
      <c r="I281" s="79">
        <f>SUM(H281:H284)</f>
        <v>179.56</v>
      </c>
      <c r="J281" s="23"/>
    </row>
    <row r="282" spans="1:10" ht="16" x14ac:dyDescent="0.2">
      <c r="A282" s="63"/>
      <c r="B282" s="75"/>
      <c r="C282" s="66"/>
      <c r="D282" s="66" t="s">
        <v>417</v>
      </c>
      <c r="E282" s="79">
        <v>10000</v>
      </c>
      <c r="F282" s="79">
        <v>19.760000000000002</v>
      </c>
      <c r="G282" s="79"/>
      <c r="H282" s="79">
        <f>F282</f>
        <v>19.760000000000002</v>
      </c>
      <c r="I282" s="79"/>
      <c r="J282" s="23"/>
    </row>
    <row r="283" spans="1:10" ht="16" x14ac:dyDescent="0.2">
      <c r="A283" s="63"/>
      <c r="B283" s="75"/>
      <c r="C283" s="66"/>
      <c r="D283" s="66" t="s">
        <v>413</v>
      </c>
      <c r="E283" s="79">
        <v>180000</v>
      </c>
      <c r="F283" s="79">
        <v>7.52</v>
      </c>
      <c r="G283" s="79"/>
      <c r="H283" s="79">
        <f>F283</f>
        <v>7.52</v>
      </c>
      <c r="I283" s="79"/>
      <c r="J283" s="23"/>
    </row>
    <row r="284" spans="1:10" ht="16" x14ac:dyDescent="0.2">
      <c r="A284" s="63"/>
      <c r="B284" s="75"/>
      <c r="C284" s="66"/>
      <c r="D284" s="66" t="s">
        <v>418</v>
      </c>
      <c r="E284" s="78">
        <v>180000</v>
      </c>
      <c r="F284" s="79">
        <v>7.92</v>
      </c>
      <c r="G284" s="79"/>
      <c r="H284" s="79">
        <f>F284</f>
        <v>7.92</v>
      </c>
      <c r="I284" s="79"/>
      <c r="J284" s="23"/>
    </row>
    <row r="285" spans="1:10" ht="16" x14ac:dyDescent="0.2">
      <c r="A285" s="63"/>
      <c r="B285" s="75"/>
      <c r="C285" s="66"/>
      <c r="D285" s="66"/>
      <c r="E285" s="79"/>
      <c r="F285" s="79"/>
      <c r="G285" s="79"/>
      <c r="H285" s="79"/>
      <c r="I285" s="79"/>
      <c r="J285" s="23"/>
    </row>
    <row r="286" spans="1:10" ht="16" x14ac:dyDescent="0.2">
      <c r="A286" s="63">
        <v>74</v>
      </c>
      <c r="B286" s="75" t="s">
        <v>339</v>
      </c>
      <c r="C286" s="66" t="s">
        <v>340</v>
      </c>
      <c r="D286" s="66" t="s">
        <v>411</v>
      </c>
      <c r="E286" s="78">
        <v>20000</v>
      </c>
      <c r="F286" s="78">
        <v>1.26</v>
      </c>
      <c r="G286" s="78">
        <f>H286-F286</f>
        <v>1.26</v>
      </c>
      <c r="H286" s="78">
        <v>2.52</v>
      </c>
      <c r="I286" s="78">
        <f>SUM(H286:H287)</f>
        <v>2.94</v>
      </c>
      <c r="J286" s="23"/>
    </row>
    <row r="287" spans="1:10" ht="16" x14ac:dyDescent="0.2">
      <c r="A287" s="63"/>
      <c r="B287" s="75"/>
      <c r="C287" s="66"/>
      <c r="D287" s="66" t="s">
        <v>413</v>
      </c>
      <c r="E287" s="78">
        <v>10000</v>
      </c>
      <c r="F287" s="78">
        <v>0.42</v>
      </c>
      <c r="G287" s="78"/>
      <c r="H287" s="78">
        <f>F287</f>
        <v>0.42</v>
      </c>
      <c r="I287" s="78"/>
      <c r="J287" s="23"/>
    </row>
    <row r="288" spans="1:10" ht="16" x14ac:dyDescent="0.2">
      <c r="A288" s="63"/>
      <c r="B288" s="75"/>
      <c r="C288" s="66"/>
      <c r="D288" s="66"/>
      <c r="E288" s="78"/>
      <c r="F288" s="78"/>
      <c r="G288" s="78"/>
      <c r="H288" s="78"/>
      <c r="I288" s="78"/>
      <c r="J288" s="23"/>
    </row>
    <row r="289" spans="1:10" ht="16" x14ac:dyDescent="0.2">
      <c r="A289" s="63">
        <f>A286+1</f>
        <v>75</v>
      </c>
      <c r="B289" s="75" t="s">
        <v>310</v>
      </c>
      <c r="C289" s="66" t="s">
        <v>44</v>
      </c>
      <c r="D289" s="66" t="s">
        <v>411</v>
      </c>
      <c r="E289" s="79">
        <v>10000</v>
      </c>
      <c r="F289" s="79">
        <v>0</v>
      </c>
      <c r="G289" s="78">
        <f>H289-F289</f>
        <v>8.02</v>
      </c>
      <c r="H289" s="79">
        <v>8.02</v>
      </c>
      <c r="I289" s="79">
        <f>SUM(H289:H290)</f>
        <v>8.44</v>
      </c>
      <c r="J289" s="23"/>
    </row>
    <row r="290" spans="1:10" ht="16" x14ac:dyDescent="0.2">
      <c r="A290" s="63"/>
      <c r="B290" s="75"/>
      <c r="C290" s="66"/>
      <c r="D290" s="66" t="s">
        <v>413</v>
      </c>
      <c r="E290" s="79">
        <v>10000</v>
      </c>
      <c r="F290" s="79">
        <v>0.42</v>
      </c>
      <c r="G290" s="79"/>
      <c r="H290" s="79">
        <f>F290</f>
        <v>0.42</v>
      </c>
      <c r="I290" s="79"/>
      <c r="J290" s="23"/>
    </row>
    <row r="291" spans="1:10" ht="16" x14ac:dyDescent="0.2">
      <c r="A291" s="63"/>
      <c r="B291" s="75"/>
      <c r="C291" s="66"/>
      <c r="D291" s="66"/>
      <c r="E291" s="79"/>
      <c r="F291" s="79"/>
      <c r="G291" s="79"/>
      <c r="H291" s="79"/>
      <c r="I291" s="79"/>
      <c r="J291" s="23"/>
    </row>
    <row r="292" spans="1:10" ht="16" x14ac:dyDescent="0.2">
      <c r="A292" s="63">
        <f>A289+1</f>
        <v>76</v>
      </c>
      <c r="B292" s="75" t="s">
        <v>311</v>
      </c>
      <c r="C292" s="66" t="s">
        <v>96</v>
      </c>
      <c r="D292" s="66" t="s">
        <v>411</v>
      </c>
      <c r="E292" s="79">
        <v>30000</v>
      </c>
      <c r="F292" s="79">
        <v>2.52</v>
      </c>
      <c r="G292" s="78">
        <f>H292-F292</f>
        <v>1.2599999999999998</v>
      </c>
      <c r="H292" s="79">
        <v>3.78</v>
      </c>
      <c r="I292" s="79">
        <f>SUM(H292:H293)</f>
        <v>4.2</v>
      </c>
      <c r="J292" s="23"/>
    </row>
    <row r="293" spans="1:10" ht="16" x14ac:dyDescent="0.2">
      <c r="A293" s="63"/>
      <c r="B293" s="75"/>
      <c r="C293" s="66"/>
      <c r="D293" s="66" t="s">
        <v>413</v>
      </c>
      <c r="E293" s="79">
        <v>10000</v>
      </c>
      <c r="F293" s="79">
        <v>0.42</v>
      </c>
      <c r="G293" s="79"/>
      <c r="H293" s="79">
        <f>F293</f>
        <v>0.42</v>
      </c>
      <c r="I293" s="79"/>
      <c r="J293" s="23"/>
    </row>
    <row r="294" spans="1:10" ht="16" x14ac:dyDescent="0.2">
      <c r="A294" s="63"/>
      <c r="B294" s="75"/>
      <c r="C294" s="66"/>
      <c r="D294" s="66"/>
      <c r="E294" s="79"/>
      <c r="F294" s="79"/>
      <c r="G294" s="79"/>
      <c r="H294" s="79"/>
      <c r="I294" s="79"/>
      <c r="J294" s="23"/>
    </row>
    <row r="295" spans="1:10" ht="16" x14ac:dyDescent="0.2">
      <c r="A295" s="63">
        <f>A292+1</f>
        <v>77</v>
      </c>
      <c r="B295" s="75" t="s">
        <v>312</v>
      </c>
      <c r="C295" s="66" t="s">
        <v>137</v>
      </c>
      <c r="D295" s="66" t="s">
        <v>411</v>
      </c>
      <c r="E295" s="79">
        <v>100000</v>
      </c>
      <c r="F295" s="79">
        <f>H295-G295</f>
        <v>5.9399999999999995</v>
      </c>
      <c r="G295" s="78">
        <v>0.66</v>
      </c>
      <c r="H295" s="79">
        <v>6.6</v>
      </c>
      <c r="I295" s="79">
        <f>SUM(H295:H296)</f>
        <v>10.78</v>
      </c>
      <c r="J295" s="23"/>
    </row>
    <row r="296" spans="1:10" ht="16" x14ac:dyDescent="0.2">
      <c r="A296" s="63"/>
      <c r="B296" s="75"/>
      <c r="C296" s="66"/>
      <c r="D296" s="66" t="s">
        <v>413</v>
      </c>
      <c r="E296" s="79">
        <v>100000</v>
      </c>
      <c r="F296" s="79">
        <v>4.18</v>
      </c>
      <c r="G296" s="79"/>
      <c r="H296" s="79">
        <f>F296</f>
        <v>4.18</v>
      </c>
      <c r="I296" s="79"/>
      <c r="J296" s="23"/>
    </row>
    <row r="297" spans="1:10" ht="16" x14ac:dyDescent="0.2">
      <c r="A297" s="63"/>
      <c r="B297" s="75"/>
      <c r="C297" s="66"/>
      <c r="D297" s="66"/>
      <c r="E297" s="79"/>
      <c r="F297" s="79"/>
      <c r="G297" s="79"/>
      <c r="H297" s="79"/>
      <c r="I297" s="79"/>
      <c r="J297" s="23"/>
    </row>
    <row r="298" spans="1:10" ht="16" x14ac:dyDescent="0.2">
      <c r="A298" s="63">
        <f>A295+1</f>
        <v>78</v>
      </c>
      <c r="B298" s="75" t="s">
        <v>313</v>
      </c>
      <c r="C298" s="66" t="s">
        <v>45</v>
      </c>
      <c r="D298" s="66" t="s">
        <v>411</v>
      </c>
      <c r="E298" s="78">
        <v>10000</v>
      </c>
      <c r="F298" s="78">
        <v>0</v>
      </c>
      <c r="G298" s="78">
        <v>2.0099999999999998</v>
      </c>
      <c r="H298" s="78">
        <v>2.0099999999999998</v>
      </c>
      <c r="I298" s="78">
        <f>H298</f>
        <v>2.0099999999999998</v>
      </c>
      <c r="J298" s="211"/>
    </row>
    <row r="299" spans="1:10" ht="16" x14ac:dyDescent="0.2">
      <c r="A299" s="63"/>
      <c r="B299" s="75"/>
      <c r="C299" s="66"/>
      <c r="D299" s="66"/>
      <c r="E299" s="79"/>
      <c r="F299" s="79"/>
      <c r="G299" s="79"/>
      <c r="H299" s="79"/>
      <c r="I299" s="79"/>
      <c r="J299" s="23"/>
    </row>
    <row r="300" spans="1:10" ht="16" x14ac:dyDescent="0.2">
      <c r="A300" s="63">
        <f>A298+1</f>
        <v>79</v>
      </c>
      <c r="B300" s="75" t="s">
        <v>314</v>
      </c>
      <c r="C300" s="66" t="s">
        <v>230</v>
      </c>
      <c r="D300" s="66" t="s">
        <v>411</v>
      </c>
      <c r="E300" s="79">
        <v>100000</v>
      </c>
      <c r="F300" s="79">
        <v>27.72</v>
      </c>
      <c r="G300" s="78">
        <f>H300-F300</f>
        <v>3.0800000000000018</v>
      </c>
      <c r="H300" s="79">
        <v>30.8</v>
      </c>
      <c r="I300" s="79">
        <f>SUM(H300:H304)</f>
        <v>65.819999999999993</v>
      </c>
      <c r="J300" s="23"/>
    </row>
    <row r="301" spans="1:10" ht="16" x14ac:dyDescent="0.2">
      <c r="A301" s="63"/>
      <c r="B301" s="75"/>
      <c r="C301" s="66"/>
      <c r="D301" s="66" t="s">
        <v>417</v>
      </c>
      <c r="E301" s="79">
        <v>50000</v>
      </c>
      <c r="F301" s="79">
        <v>22.05</v>
      </c>
      <c r="G301" s="79"/>
      <c r="H301" s="79">
        <f>F301</f>
        <v>22.05</v>
      </c>
      <c r="I301" s="79"/>
      <c r="J301" s="23"/>
    </row>
    <row r="302" spans="1:10" ht="16" x14ac:dyDescent="0.2">
      <c r="A302" s="63"/>
      <c r="B302" s="75"/>
      <c r="C302" s="66"/>
      <c r="D302" s="66" t="s">
        <v>412</v>
      </c>
      <c r="E302" s="79">
        <v>10000</v>
      </c>
      <c r="F302" s="79">
        <v>3.42</v>
      </c>
      <c r="G302" s="79"/>
      <c r="H302" s="79">
        <f>F302</f>
        <v>3.42</v>
      </c>
      <c r="I302" s="79"/>
      <c r="J302" s="23"/>
    </row>
    <row r="303" spans="1:10" ht="16" x14ac:dyDescent="0.2">
      <c r="A303" s="63"/>
      <c r="B303" s="75"/>
      <c r="C303" s="66"/>
      <c r="D303" s="66" t="s">
        <v>413</v>
      </c>
      <c r="E303" s="79">
        <v>220000</v>
      </c>
      <c r="F303" s="79">
        <v>9.1999999999999993</v>
      </c>
      <c r="G303" s="79"/>
      <c r="H303" s="79">
        <f>F303</f>
        <v>9.1999999999999993</v>
      </c>
      <c r="I303" s="79"/>
      <c r="J303" s="23"/>
    </row>
    <row r="304" spans="1:10" ht="16" x14ac:dyDescent="0.2">
      <c r="A304" s="63"/>
      <c r="B304" s="75"/>
      <c r="C304" s="66"/>
      <c r="D304" s="66" t="s">
        <v>414</v>
      </c>
      <c r="E304" s="79">
        <v>10000</v>
      </c>
      <c r="F304" s="79">
        <v>0.35</v>
      </c>
      <c r="G304" s="79"/>
      <c r="H304" s="79">
        <f>F304</f>
        <v>0.35</v>
      </c>
      <c r="I304" s="79"/>
      <c r="J304" s="23"/>
    </row>
    <row r="305" spans="1:10" ht="16" x14ac:dyDescent="0.2">
      <c r="A305" s="63"/>
      <c r="B305" s="75"/>
      <c r="C305" s="66"/>
      <c r="D305" s="66"/>
      <c r="E305" s="79"/>
      <c r="F305" s="79"/>
      <c r="G305" s="79"/>
      <c r="H305" s="79"/>
      <c r="I305" s="79"/>
      <c r="J305" s="23"/>
    </row>
    <row r="306" spans="1:10" ht="16" x14ac:dyDescent="0.2">
      <c r="A306" s="63">
        <f>A300+1</f>
        <v>80</v>
      </c>
      <c r="B306" s="75" t="s">
        <v>315</v>
      </c>
      <c r="C306" s="66" t="s">
        <v>334</v>
      </c>
      <c r="D306" s="208" t="s">
        <v>411</v>
      </c>
      <c r="E306" s="206">
        <v>150000</v>
      </c>
      <c r="F306" s="206">
        <f>H306-G306</f>
        <v>21.560000000000002</v>
      </c>
      <c r="G306" s="206">
        <v>3.08</v>
      </c>
      <c r="H306" s="206">
        <v>24.64</v>
      </c>
      <c r="I306" s="206">
        <f>SUM(H306:H311)</f>
        <v>72.259999999999991</v>
      </c>
      <c r="J306" s="23" t="s">
        <v>475</v>
      </c>
    </row>
    <row r="307" spans="1:10" ht="16" x14ac:dyDescent="0.2">
      <c r="A307" s="63"/>
      <c r="B307" s="75"/>
      <c r="C307" s="66"/>
      <c r="D307" s="173" t="s">
        <v>417</v>
      </c>
      <c r="E307" s="79">
        <v>50000</v>
      </c>
      <c r="F307" s="79">
        <v>14.15</v>
      </c>
      <c r="G307" s="79"/>
      <c r="H307" s="79">
        <f>F307</f>
        <v>14.15</v>
      </c>
      <c r="I307" s="79"/>
      <c r="J307" s="91"/>
    </row>
    <row r="308" spans="1:10" ht="16" x14ac:dyDescent="0.2">
      <c r="A308" s="63"/>
      <c r="B308" s="75"/>
      <c r="C308" s="66"/>
      <c r="D308" s="173" t="s">
        <v>412</v>
      </c>
      <c r="E308" s="79">
        <v>10000</v>
      </c>
      <c r="F308" s="79">
        <v>3.42</v>
      </c>
      <c r="G308" s="79"/>
      <c r="H308" s="79">
        <f>F308</f>
        <v>3.42</v>
      </c>
      <c r="I308" s="79"/>
      <c r="J308" s="91"/>
    </row>
    <row r="309" spans="1:10" ht="16" x14ac:dyDescent="0.2">
      <c r="A309" s="63"/>
      <c r="B309" s="75"/>
      <c r="C309" s="66"/>
      <c r="D309" s="173" t="s">
        <v>413</v>
      </c>
      <c r="E309" s="78">
        <v>500000</v>
      </c>
      <c r="F309" s="79">
        <v>20.9</v>
      </c>
      <c r="G309" s="79"/>
      <c r="H309" s="79">
        <f>F309</f>
        <v>20.9</v>
      </c>
      <c r="I309" s="79"/>
      <c r="J309" s="91"/>
    </row>
    <row r="310" spans="1:10" ht="16" x14ac:dyDescent="0.2">
      <c r="A310" s="63"/>
      <c r="B310" s="75"/>
      <c r="C310" s="66"/>
      <c r="D310" s="219" t="s">
        <v>418</v>
      </c>
      <c r="E310" s="206">
        <v>200000</v>
      </c>
      <c r="F310" s="206">
        <v>8.8000000000000007</v>
      </c>
      <c r="G310" s="206"/>
      <c r="H310" s="206">
        <f>F310</f>
        <v>8.8000000000000007</v>
      </c>
      <c r="I310" s="206"/>
      <c r="J310" s="91" t="s">
        <v>473</v>
      </c>
    </row>
    <row r="311" spans="1:10" ht="16" x14ac:dyDescent="0.2">
      <c r="A311" s="63"/>
      <c r="B311" s="75"/>
      <c r="C311" s="66"/>
      <c r="D311" s="173" t="s">
        <v>414</v>
      </c>
      <c r="E311" s="78">
        <v>10000</v>
      </c>
      <c r="F311" s="79">
        <v>0.35</v>
      </c>
      <c r="G311" s="79"/>
      <c r="H311" s="79">
        <f>F311</f>
        <v>0.35</v>
      </c>
      <c r="I311" s="79"/>
      <c r="J311" s="91"/>
    </row>
    <row r="312" spans="1:10" ht="16" x14ac:dyDescent="0.2">
      <c r="A312" s="63"/>
      <c r="B312" s="75"/>
      <c r="C312" s="66"/>
      <c r="D312" s="66"/>
      <c r="E312" s="78"/>
      <c r="F312" s="79"/>
      <c r="G312" s="79"/>
      <c r="H312" s="79"/>
      <c r="I312" s="79"/>
      <c r="J312" s="91"/>
    </row>
    <row r="313" spans="1:10" ht="16" x14ac:dyDescent="0.2">
      <c r="A313" s="63">
        <f>A306+1</f>
        <v>81</v>
      </c>
      <c r="B313" s="75" t="s">
        <v>316</v>
      </c>
      <c r="C313" s="66" t="s">
        <v>182</v>
      </c>
      <c r="D313" s="66" t="s">
        <v>411</v>
      </c>
      <c r="E313" s="78">
        <v>10000</v>
      </c>
      <c r="F313" s="78">
        <v>0</v>
      </c>
      <c r="G313" s="78">
        <f>H313-F313</f>
        <v>0.91</v>
      </c>
      <c r="H313" s="78">
        <v>0.91</v>
      </c>
      <c r="I313" s="78">
        <f>SUM(H313:H315)</f>
        <v>1.54</v>
      </c>
      <c r="J313" s="104"/>
    </row>
    <row r="314" spans="1:10" ht="16" x14ac:dyDescent="0.2">
      <c r="A314" s="63"/>
      <c r="B314" s="75"/>
      <c r="C314" s="66"/>
      <c r="D314" s="66" t="s">
        <v>417</v>
      </c>
      <c r="E314" s="78">
        <v>5000</v>
      </c>
      <c r="F314" s="78">
        <v>0.63</v>
      </c>
      <c r="G314" s="78"/>
      <c r="H314" s="78">
        <f>F314</f>
        <v>0.63</v>
      </c>
      <c r="I314" s="78"/>
      <c r="J314" s="104"/>
    </row>
    <row r="315" spans="1:10" ht="16" x14ac:dyDescent="0.2">
      <c r="A315" s="63"/>
      <c r="B315" s="75"/>
      <c r="C315" s="66"/>
      <c r="D315" s="215" t="s">
        <v>412</v>
      </c>
      <c r="E315" s="193"/>
      <c r="F315" s="193"/>
      <c r="G315" s="193"/>
      <c r="H315" s="193">
        <f>F315</f>
        <v>0</v>
      </c>
      <c r="I315" s="193"/>
      <c r="J315" s="104" t="s">
        <v>478</v>
      </c>
    </row>
    <row r="316" spans="1:10" ht="16" x14ac:dyDescent="0.2">
      <c r="A316" s="63"/>
      <c r="B316" s="75"/>
      <c r="C316" s="66"/>
      <c r="D316" s="66"/>
      <c r="E316" s="78"/>
      <c r="F316" s="78"/>
      <c r="G316" s="78"/>
      <c r="H316" s="78"/>
      <c r="I316" s="78"/>
      <c r="J316" s="104"/>
    </row>
    <row r="317" spans="1:10" ht="16" x14ac:dyDescent="0.2">
      <c r="A317" s="63">
        <f>A313+1</f>
        <v>82</v>
      </c>
      <c r="B317" s="75" t="s">
        <v>350</v>
      </c>
      <c r="C317" s="66" t="s">
        <v>366</v>
      </c>
      <c r="D317" s="66" t="s">
        <v>411</v>
      </c>
      <c r="E317" s="78">
        <v>10000</v>
      </c>
      <c r="F317" s="78">
        <v>0</v>
      </c>
      <c r="G317" s="78">
        <f>H317-F317</f>
        <v>3.08</v>
      </c>
      <c r="H317" s="78">
        <v>3.08</v>
      </c>
      <c r="I317" s="78">
        <f>SUM(H317:H322)</f>
        <v>19.840000000000003</v>
      </c>
      <c r="J317" s="104"/>
    </row>
    <row r="318" spans="1:10" ht="16" x14ac:dyDescent="0.2">
      <c r="A318" s="63"/>
      <c r="B318" s="75"/>
      <c r="C318" s="66"/>
      <c r="D318" s="197" t="s">
        <v>417</v>
      </c>
      <c r="E318" s="78">
        <v>10000</v>
      </c>
      <c r="F318" s="78">
        <v>4.41</v>
      </c>
      <c r="G318" s="78"/>
      <c r="H318" s="83">
        <f>F318</f>
        <v>4.41</v>
      </c>
      <c r="I318" s="78"/>
      <c r="J318" s="205" t="s">
        <v>470</v>
      </c>
    </row>
    <row r="319" spans="1:10" ht="16" x14ac:dyDescent="0.2">
      <c r="A319" s="63"/>
      <c r="B319" s="75"/>
      <c r="C319" s="66"/>
      <c r="D319" s="173" t="s">
        <v>412</v>
      </c>
      <c r="E319" s="78">
        <v>10000</v>
      </c>
      <c r="F319" s="78">
        <v>3.42</v>
      </c>
      <c r="G319" s="78"/>
      <c r="H319" s="78">
        <f>F319</f>
        <v>3.42</v>
      </c>
      <c r="I319" s="78"/>
      <c r="J319" s="104"/>
    </row>
    <row r="320" spans="1:10" ht="16" x14ac:dyDescent="0.2">
      <c r="A320" s="63"/>
      <c r="B320" s="75"/>
      <c r="C320" s="66"/>
      <c r="D320" s="173" t="s">
        <v>413</v>
      </c>
      <c r="E320" s="78">
        <v>100000</v>
      </c>
      <c r="F320" s="78">
        <v>4.18</v>
      </c>
      <c r="G320" s="78"/>
      <c r="H320" s="78">
        <f>F320</f>
        <v>4.18</v>
      </c>
      <c r="I320" s="78"/>
      <c r="J320" s="104"/>
    </row>
    <row r="321" spans="1:10" ht="16" x14ac:dyDescent="0.2">
      <c r="A321" s="63"/>
      <c r="B321" s="75"/>
      <c r="C321" s="66"/>
      <c r="D321" s="173" t="s">
        <v>418</v>
      </c>
      <c r="E321" s="78">
        <v>100000</v>
      </c>
      <c r="F321" s="78">
        <v>4.4000000000000004</v>
      </c>
      <c r="G321" s="78"/>
      <c r="H321" s="78">
        <f>F321</f>
        <v>4.4000000000000004</v>
      </c>
      <c r="I321" s="78"/>
      <c r="J321" s="104"/>
    </row>
    <row r="322" spans="1:10" ht="16" x14ac:dyDescent="0.2">
      <c r="A322" s="63"/>
      <c r="B322" s="75"/>
      <c r="C322" s="66"/>
      <c r="D322" s="173" t="s">
        <v>414</v>
      </c>
      <c r="E322" s="78">
        <v>10000</v>
      </c>
      <c r="F322" s="78">
        <v>0.35</v>
      </c>
      <c r="G322" s="78"/>
      <c r="H322" s="78">
        <f>F322</f>
        <v>0.35</v>
      </c>
      <c r="I322" s="78"/>
      <c r="J322" s="104"/>
    </row>
    <row r="323" spans="1:10" ht="16" x14ac:dyDescent="0.2">
      <c r="A323" s="63"/>
      <c r="B323" s="75"/>
      <c r="C323" s="66"/>
      <c r="D323" s="66"/>
      <c r="E323" s="78"/>
      <c r="F323" s="78"/>
      <c r="G323" s="78"/>
      <c r="H323" s="78"/>
      <c r="I323" s="78"/>
      <c r="J323" s="104"/>
    </row>
    <row r="324" spans="1:10" ht="16" x14ac:dyDescent="0.2">
      <c r="A324" s="63">
        <f>A317+1</f>
        <v>83</v>
      </c>
      <c r="B324" s="75" t="s">
        <v>317</v>
      </c>
      <c r="C324" s="66" t="s">
        <v>100</v>
      </c>
      <c r="D324" s="66" t="s">
        <v>411</v>
      </c>
      <c r="E324" s="79">
        <v>10000</v>
      </c>
      <c r="F324" s="79">
        <v>0</v>
      </c>
      <c r="G324" s="78">
        <f>H324-F324</f>
        <v>0.66</v>
      </c>
      <c r="H324" s="79">
        <v>0.66</v>
      </c>
      <c r="I324" s="79">
        <f>SUM(H324:H325)</f>
        <v>2.75</v>
      </c>
      <c r="J324" s="23"/>
    </row>
    <row r="325" spans="1:10" ht="16" x14ac:dyDescent="0.2">
      <c r="A325" s="63"/>
      <c r="B325" s="75"/>
      <c r="C325" s="66"/>
      <c r="D325" s="66" t="s">
        <v>413</v>
      </c>
      <c r="E325" s="79">
        <v>50000</v>
      </c>
      <c r="F325" s="79">
        <v>2.09</v>
      </c>
      <c r="G325" s="79"/>
      <c r="H325" s="79">
        <f>F325</f>
        <v>2.09</v>
      </c>
      <c r="I325" s="79"/>
      <c r="J325" s="23"/>
    </row>
    <row r="326" spans="1:10" ht="16" x14ac:dyDescent="0.2">
      <c r="A326" s="63"/>
      <c r="B326" s="75"/>
      <c r="C326" s="66"/>
      <c r="D326" s="66"/>
      <c r="E326" s="79"/>
      <c r="F326" s="79"/>
      <c r="G326" s="79"/>
      <c r="H326" s="79"/>
      <c r="I326" s="79"/>
      <c r="J326" s="23"/>
    </row>
    <row r="327" spans="1:10" ht="16" x14ac:dyDescent="0.2">
      <c r="A327" s="63"/>
      <c r="B327" s="75" t="s">
        <v>442</v>
      </c>
      <c r="C327" s="66" t="s">
        <v>437</v>
      </c>
      <c r="D327" s="208" t="s">
        <v>411</v>
      </c>
      <c r="E327" s="206">
        <v>100000</v>
      </c>
      <c r="F327" s="206">
        <f>H327-G327</f>
        <v>5.9399999999999995</v>
      </c>
      <c r="G327" s="206">
        <v>0.66</v>
      </c>
      <c r="H327" s="206">
        <v>6.6</v>
      </c>
      <c r="I327" s="206">
        <f>SUM(H327:H328)</f>
        <v>10.78</v>
      </c>
      <c r="J327" s="23" t="s">
        <v>475</v>
      </c>
    </row>
    <row r="328" spans="1:10" ht="16" x14ac:dyDescent="0.2">
      <c r="A328" s="63"/>
      <c r="B328" s="75"/>
      <c r="C328" s="66"/>
      <c r="D328" s="208" t="s">
        <v>413</v>
      </c>
      <c r="E328" s="206">
        <v>100000</v>
      </c>
      <c r="F328" s="206">
        <v>4.18</v>
      </c>
      <c r="G328" s="206"/>
      <c r="H328" s="206">
        <f>F328</f>
        <v>4.18</v>
      </c>
      <c r="I328" s="220"/>
      <c r="J328" s="23" t="s">
        <v>474</v>
      </c>
    </row>
    <row r="329" spans="1:10" ht="16" x14ac:dyDescent="0.2">
      <c r="A329" s="63"/>
      <c r="B329" s="75"/>
      <c r="C329" s="66"/>
      <c r="D329" s="66"/>
      <c r="E329" s="79"/>
      <c r="F329" s="79"/>
      <c r="G329" s="79"/>
      <c r="H329" s="79"/>
      <c r="J329" s="23"/>
    </row>
    <row r="330" spans="1:10" ht="16" x14ac:dyDescent="0.2">
      <c r="A330" s="63">
        <v>84</v>
      </c>
      <c r="B330" s="75" t="s">
        <v>318</v>
      </c>
      <c r="C330" s="66" t="s">
        <v>231</v>
      </c>
      <c r="D330" s="66" t="s">
        <v>411</v>
      </c>
      <c r="E330" s="78">
        <v>250000</v>
      </c>
      <c r="F330" s="78">
        <f>H330-G330</f>
        <v>48.24</v>
      </c>
      <c r="G330" s="78">
        <v>2.0099999999999998</v>
      </c>
      <c r="H330" s="78">
        <v>50.25</v>
      </c>
      <c r="I330" s="78">
        <f>SUM(H330:H335)</f>
        <v>89.62</v>
      </c>
      <c r="J330" s="211"/>
    </row>
    <row r="331" spans="1:10" ht="16" x14ac:dyDescent="0.2">
      <c r="A331" s="63"/>
      <c r="B331" s="75"/>
      <c r="C331" s="66"/>
      <c r="D331" s="173" t="s">
        <v>417</v>
      </c>
      <c r="E331" s="78">
        <v>50000</v>
      </c>
      <c r="F331" s="78">
        <v>14.15</v>
      </c>
      <c r="G331" s="78"/>
      <c r="H331" s="78">
        <f>F331</f>
        <v>14.15</v>
      </c>
      <c r="I331" s="78"/>
      <c r="J331" s="23"/>
    </row>
    <row r="332" spans="1:10" ht="16" x14ac:dyDescent="0.2">
      <c r="A332" s="63"/>
      <c r="B332" s="75"/>
      <c r="C332" s="66"/>
      <c r="D332" s="173" t="s">
        <v>412</v>
      </c>
      <c r="E332" s="78">
        <v>10000</v>
      </c>
      <c r="F332" s="78">
        <v>3.42</v>
      </c>
      <c r="G332" s="78"/>
      <c r="H332" s="78">
        <f>F332</f>
        <v>3.42</v>
      </c>
      <c r="I332" s="78"/>
      <c r="J332" s="23"/>
    </row>
    <row r="333" spans="1:10" ht="16" x14ac:dyDescent="0.2">
      <c r="A333" s="63"/>
      <c r="B333" s="75"/>
      <c r="C333" s="66"/>
      <c r="D333" s="173" t="s">
        <v>413</v>
      </c>
      <c r="E333" s="79">
        <v>250000</v>
      </c>
      <c r="F333" s="79">
        <v>10.45</v>
      </c>
      <c r="G333" s="79"/>
      <c r="H333" s="79">
        <f>F333</f>
        <v>10.45</v>
      </c>
      <c r="I333" s="79"/>
      <c r="J333" s="23"/>
    </row>
    <row r="334" spans="1:10" ht="16" x14ac:dyDescent="0.2">
      <c r="A334" s="63"/>
      <c r="B334" s="75"/>
      <c r="C334" s="66"/>
      <c r="D334" s="173" t="s">
        <v>418</v>
      </c>
      <c r="E334" s="78">
        <v>250000</v>
      </c>
      <c r="F334" s="79">
        <v>11</v>
      </c>
      <c r="G334" s="79"/>
      <c r="H334" s="79">
        <f>F334</f>
        <v>11</v>
      </c>
      <c r="I334" s="79"/>
      <c r="J334" s="23"/>
    </row>
    <row r="335" spans="1:10" ht="16" x14ac:dyDescent="0.2">
      <c r="A335" s="63"/>
      <c r="B335" s="75"/>
      <c r="C335" s="66"/>
      <c r="D335" s="173" t="s">
        <v>414</v>
      </c>
      <c r="E335" s="78">
        <v>10000</v>
      </c>
      <c r="F335" s="79">
        <v>0.35</v>
      </c>
      <c r="G335" s="79"/>
      <c r="H335" s="79">
        <f>F335</f>
        <v>0.35</v>
      </c>
      <c r="I335" s="79"/>
      <c r="J335" s="23"/>
    </row>
    <row r="336" spans="1:10" ht="16" x14ac:dyDescent="0.2">
      <c r="A336" s="63"/>
      <c r="B336" s="75"/>
      <c r="C336" s="66"/>
      <c r="D336" s="66"/>
      <c r="E336" s="78"/>
      <c r="F336" s="79"/>
      <c r="G336" s="79"/>
      <c r="H336" s="79"/>
      <c r="I336" s="79"/>
      <c r="J336" s="23"/>
    </row>
    <row r="337" spans="1:10" ht="16" x14ac:dyDescent="0.2">
      <c r="A337" s="63">
        <v>85</v>
      </c>
      <c r="B337" s="75" t="s">
        <v>319</v>
      </c>
      <c r="C337" s="66" t="s">
        <v>206</v>
      </c>
      <c r="D337" s="66" t="s">
        <v>411</v>
      </c>
      <c r="E337" s="78">
        <v>180000</v>
      </c>
      <c r="F337" s="79">
        <v>15.47</v>
      </c>
      <c r="G337" s="78">
        <f>H337-F337</f>
        <v>0.90999999999999837</v>
      </c>
      <c r="H337" s="79">
        <v>16.38</v>
      </c>
      <c r="I337" s="79">
        <f>SUM(H337:H342)</f>
        <v>86.529999999999987</v>
      </c>
      <c r="J337" s="23"/>
    </row>
    <row r="338" spans="1:10" ht="16" x14ac:dyDescent="0.2">
      <c r="A338" s="63"/>
      <c r="B338" s="75"/>
      <c r="C338" s="66"/>
      <c r="D338" s="173" t="s">
        <v>417</v>
      </c>
      <c r="E338" s="78">
        <v>50000</v>
      </c>
      <c r="F338" s="79">
        <v>50.94</v>
      </c>
      <c r="G338" s="79"/>
      <c r="H338" s="79">
        <f>F338</f>
        <v>50.94</v>
      </c>
      <c r="I338" s="79"/>
      <c r="J338" s="23"/>
    </row>
    <row r="339" spans="1:10" ht="16" x14ac:dyDescent="0.2">
      <c r="A339" s="63"/>
      <c r="B339" s="75"/>
      <c r="C339" s="66"/>
      <c r="D339" s="173" t="s">
        <v>412</v>
      </c>
      <c r="E339" s="78">
        <v>10000</v>
      </c>
      <c r="F339" s="79">
        <v>3.42</v>
      </c>
      <c r="G339" s="79"/>
      <c r="H339" s="79">
        <f>F339</f>
        <v>3.42</v>
      </c>
      <c r="I339" s="79"/>
      <c r="J339" s="23"/>
    </row>
    <row r="340" spans="1:10" ht="16" x14ac:dyDescent="0.2">
      <c r="A340" s="63"/>
      <c r="B340" s="75"/>
      <c r="C340" s="66"/>
      <c r="D340" s="173" t="s">
        <v>413</v>
      </c>
      <c r="E340" s="78">
        <v>180000</v>
      </c>
      <c r="F340" s="79">
        <v>7.52</v>
      </c>
      <c r="G340" s="79"/>
      <c r="H340" s="79">
        <f>F340</f>
        <v>7.52</v>
      </c>
      <c r="I340" s="79"/>
      <c r="J340" s="23"/>
    </row>
    <row r="341" spans="1:10" ht="16" x14ac:dyDescent="0.2">
      <c r="A341" s="63"/>
      <c r="B341" s="75"/>
      <c r="C341" s="66"/>
      <c r="D341" s="173" t="s">
        <v>418</v>
      </c>
      <c r="E341" s="78">
        <v>180000</v>
      </c>
      <c r="F341" s="79">
        <v>7.92</v>
      </c>
      <c r="G341" s="79"/>
      <c r="H341" s="79">
        <f>F341</f>
        <v>7.92</v>
      </c>
      <c r="I341" s="79"/>
      <c r="J341" s="23"/>
    </row>
    <row r="342" spans="1:10" ht="16" x14ac:dyDescent="0.2">
      <c r="A342" s="63"/>
      <c r="B342" s="75"/>
      <c r="C342" s="66"/>
      <c r="D342" s="173" t="s">
        <v>414</v>
      </c>
      <c r="E342" s="78">
        <v>10000</v>
      </c>
      <c r="F342" s="79">
        <v>0.35</v>
      </c>
      <c r="G342" s="79"/>
      <c r="H342" s="79">
        <f>F342</f>
        <v>0.35</v>
      </c>
      <c r="I342" s="79"/>
      <c r="J342" s="23"/>
    </row>
    <row r="343" spans="1:10" ht="16" x14ac:dyDescent="0.2">
      <c r="A343" s="63"/>
      <c r="B343" s="75"/>
      <c r="C343" s="66"/>
      <c r="D343" s="66"/>
      <c r="E343" s="78"/>
      <c r="F343" s="79"/>
      <c r="G343" s="79"/>
      <c r="H343" s="79"/>
      <c r="I343" s="79"/>
      <c r="J343" s="23"/>
    </row>
    <row r="344" spans="1:10" ht="16" x14ac:dyDescent="0.2">
      <c r="A344" s="63">
        <f>A337+1</f>
        <v>86</v>
      </c>
      <c r="B344" s="75" t="s">
        <v>320</v>
      </c>
      <c r="C344" s="66" t="s">
        <v>204</v>
      </c>
      <c r="D344" s="66" t="s">
        <v>411</v>
      </c>
      <c r="E344" s="78">
        <v>180000</v>
      </c>
      <c r="F344" s="79">
        <v>21.42</v>
      </c>
      <c r="G344" s="78">
        <f>H344-F344</f>
        <v>1.259999999999998</v>
      </c>
      <c r="H344" s="79">
        <v>22.68</v>
      </c>
      <c r="I344" s="79">
        <f>SUM(H344:H349)</f>
        <v>110.12</v>
      </c>
      <c r="J344" s="23"/>
    </row>
    <row r="345" spans="1:10" ht="16" x14ac:dyDescent="0.2">
      <c r="A345" s="63"/>
      <c r="B345" s="75"/>
      <c r="C345" s="66"/>
      <c r="D345" s="173" t="s">
        <v>417</v>
      </c>
      <c r="E345" s="78">
        <v>180000</v>
      </c>
      <c r="F345" s="79">
        <v>79.38</v>
      </c>
      <c r="G345" s="79"/>
      <c r="H345" s="79">
        <f>F345</f>
        <v>79.38</v>
      </c>
      <c r="I345" s="79"/>
      <c r="J345" s="23"/>
    </row>
    <row r="346" spans="1:10" ht="16" x14ac:dyDescent="0.2">
      <c r="A346" s="63"/>
      <c r="B346" s="75"/>
      <c r="C346" s="66"/>
      <c r="D346" s="173" t="s">
        <v>412</v>
      </c>
      <c r="E346" s="78">
        <v>10000</v>
      </c>
      <c r="F346" s="79">
        <v>3.42</v>
      </c>
      <c r="G346" s="79"/>
      <c r="H346" s="79">
        <f>F346</f>
        <v>3.42</v>
      </c>
      <c r="I346" s="79"/>
      <c r="J346" s="23"/>
    </row>
    <row r="347" spans="1:10" ht="16" x14ac:dyDescent="0.2">
      <c r="A347" s="63"/>
      <c r="B347" s="75"/>
      <c r="C347" s="66"/>
      <c r="D347" s="173" t="s">
        <v>413</v>
      </c>
      <c r="E347" s="78">
        <v>50000</v>
      </c>
      <c r="F347" s="79">
        <v>2.09</v>
      </c>
      <c r="G347" s="79"/>
      <c r="H347" s="79">
        <f>F347</f>
        <v>2.09</v>
      </c>
      <c r="I347" s="79"/>
      <c r="J347" s="23"/>
    </row>
    <row r="348" spans="1:10" ht="16" x14ac:dyDescent="0.2">
      <c r="A348" s="63"/>
      <c r="B348" s="75"/>
      <c r="C348" s="66"/>
      <c r="D348" s="173" t="s">
        <v>418</v>
      </c>
      <c r="E348" s="78">
        <v>50000</v>
      </c>
      <c r="F348" s="79">
        <v>2.2000000000000002</v>
      </c>
      <c r="G348" s="79"/>
      <c r="H348" s="79">
        <f>F348</f>
        <v>2.2000000000000002</v>
      </c>
      <c r="I348" s="79"/>
      <c r="J348" s="23"/>
    </row>
    <row r="349" spans="1:10" ht="16" x14ac:dyDescent="0.2">
      <c r="A349" s="63"/>
      <c r="B349" s="75"/>
      <c r="C349" s="66"/>
      <c r="D349" s="173" t="s">
        <v>414</v>
      </c>
      <c r="E349" s="78">
        <v>10000</v>
      </c>
      <c r="F349" s="79">
        <v>0.35</v>
      </c>
      <c r="G349" s="79"/>
      <c r="H349" s="79">
        <f>F349</f>
        <v>0.35</v>
      </c>
      <c r="I349" s="79"/>
      <c r="J349" s="23"/>
    </row>
    <row r="350" spans="1:10" ht="16" x14ac:dyDescent="0.2">
      <c r="A350" s="63"/>
      <c r="B350" s="75"/>
      <c r="C350" s="66"/>
      <c r="D350" s="173"/>
      <c r="E350" s="78"/>
      <c r="F350" s="79"/>
      <c r="G350" s="79"/>
      <c r="H350" s="79"/>
      <c r="I350" s="79"/>
      <c r="J350" s="23"/>
    </row>
    <row r="351" spans="1:10" ht="16" x14ac:dyDescent="0.2">
      <c r="A351" s="63">
        <v>87</v>
      </c>
      <c r="B351" s="75" t="s">
        <v>454</v>
      </c>
      <c r="C351" s="208" t="s">
        <v>451</v>
      </c>
      <c r="D351" s="219" t="s">
        <v>411</v>
      </c>
      <c r="E351" s="206">
        <v>250000</v>
      </c>
      <c r="F351" s="206">
        <f>H351-G351</f>
        <v>15.84</v>
      </c>
      <c r="G351" s="206">
        <v>0.66</v>
      </c>
      <c r="H351" s="206">
        <v>16.5</v>
      </c>
      <c r="I351" s="206">
        <f>SUM(H351:H352)</f>
        <v>28.2</v>
      </c>
      <c r="J351" s="23" t="s">
        <v>473</v>
      </c>
    </row>
    <row r="352" spans="1:10" ht="16" x14ac:dyDescent="0.2">
      <c r="A352" s="63"/>
      <c r="B352" s="75"/>
      <c r="C352" s="66"/>
      <c r="D352" s="219" t="s">
        <v>413</v>
      </c>
      <c r="E352" s="206">
        <v>280000</v>
      </c>
      <c r="F352" s="206">
        <v>11.7</v>
      </c>
      <c r="G352" s="206"/>
      <c r="H352" s="206">
        <f>F352</f>
        <v>11.7</v>
      </c>
      <c r="I352" s="206"/>
      <c r="J352" s="23" t="s">
        <v>473</v>
      </c>
    </row>
    <row r="353" spans="1:10" ht="16" x14ac:dyDescent="0.2">
      <c r="A353" s="63"/>
      <c r="B353" s="75"/>
      <c r="C353" s="66"/>
      <c r="D353" s="66"/>
      <c r="E353" s="78"/>
      <c r="F353" s="79"/>
      <c r="G353" s="79"/>
      <c r="H353" s="79"/>
      <c r="I353" s="79"/>
      <c r="J353" s="23"/>
    </row>
    <row r="354" spans="1:10" ht="16" x14ac:dyDescent="0.2">
      <c r="A354" s="63">
        <v>88</v>
      </c>
      <c r="B354" s="75" t="s">
        <v>321</v>
      </c>
      <c r="C354" s="66" t="s">
        <v>63</v>
      </c>
      <c r="D354" s="66" t="s">
        <v>411</v>
      </c>
      <c r="E354" s="180">
        <v>250000</v>
      </c>
      <c r="F354" s="78">
        <v>15.84</v>
      </c>
      <c r="G354" s="78">
        <f>H354-F354</f>
        <v>0.66000000000000014</v>
      </c>
      <c r="H354" s="79">
        <v>16.5</v>
      </c>
      <c r="I354" s="79">
        <f>SUM(H354:H357)</f>
        <v>31.14</v>
      </c>
      <c r="J354" s="23"/>
    </row>
    <row r="355" spans="1:10" ht="16" x14ac:dyDescent="0.2">
      <c r="A355" s="63"/>
      <c r="B355" s="75"/>
      <c r="C355" s="66"/>
      <c r="D355" s="66" t="s">
        <v>412</v>
      </c>
      <c r="E355" s="78">
        <v>10000</v>
      </c>
      <c r="F355" s="78">
        <v>3.42</v>
      </c>
      <c r="G355" s="78"/>
      <c r="H355" s="79">
        <f>F355</f>
        <v>3.42</v>
      </c>
      <c r="I355" s="79"/>
      <c r="J355" s="23"/>
    </row>
    <row r="356" spans="1:10" ht="16" x14ac:dyDescent="0.2">
      <c r="A356" s="63"/>
      <c r="B356" s="75"/>
      <c r="C356" s="66"/>
      <c r="D356" s="66" t="s">
        <v>413</v>
      </c>
      <c r="E356" s="78">
        <v>260000</v>
      </c>
      <c r="F356" s="78">
        <v>10.87</v>
      </c>
      <c r="G356" s="78"/>
      <c r="H356" s="79">
        <f>F356</f>
        <v>10.87</v>
      </c>
      <c r="I356" s="79"/>
      <c r="J356" s="23"/>
    </row>
    <row r="357" spans="1:10" ht="16" x14ac:dyDescent="0.2">
      <c r="A357" s="63"/>
      <c r="B357" s="75"/>
      <c r="C357" s="66"/>
      <c r="D357" s="66" t="s">
        <v>414</v>
      </c>
      <c r="E357" s="78">
        <v>10000</v>
      </c>
      <c r="F357" s="78">
        <v>0.35</v>
      </c>
      <c r="G357" s="78"/>
      <c r="H357" s="79">
        <f>F357</f>
        <v>0.35</v>
      </c>
      <c r="I357" s="79"/>
      <c r="J357" s="23"/>
    </row>
    <row r="358" spans="1:10" ht="16" x14ac:dyDescent="0.2">
      <c r="A358" s="63"/>
      <c r="B358" s="75"/>
      <c r="C358" s="66"/>
      <c r="D358" s="66"/>
      <c r="E358" s="79"/>
      <c r="F358" s="79"/>
      <c r="G358" s="79"/>
      <c r="H358" s="79"/>
      <c r="I358" s="79"/>
      <c r="J358" s="23"/>
    </row>
    <row r="359" spans="1:10" ht="16" x14ac:dyDescent="0.2">
      <c r="A359" s="63"/>
      <c r="B359" s="75"/>
      <c r="C359" s="66"/>
      <c r="D359" s="66"/>
      <c r="E359" s="79"/>
      <c r="F359" s="79"/>
      <c r="G359" s="79"/>
      <c r="H359" s="79"/>
      <c r="I359" s="79"/>
      <c r="J359" s="23"/>
    </row>
    <row r="360" spans="1:10" ht="16" x14ac:dyDescent="0.2">
      <c r="A360" s="63">
        <f>A354+1</f>
        <v>89</v>
      </c>
      <c r="B360" s="75" t="s">
        <v>322</v>
      </c>
      <c r="C360" s="66" t="s">
        <v>166</v>
      </c>
      <c r="D360" s="208" t="s">
        <v>411</v>
      </c>
      <c r="E360" s="206">
        <v>10000</v>
      </c>
      <c r="F360" s="206">
        <f>H360-G360</f>
        <v>5.9399999999999995</v>
      </c>
      <c r="G360" s="206">
        <v>0.66</v>
      </c>
      <c r="H360" s="206">
        <v>6.6</v>
      </c>
      <c r="I360" s="206">
        <f>SUM(H360:H361)</f>
        <v>10.78</v>
      </c>
      <c r="J360" s="23" t="s">
        <v>473</v>
      </c>
    </row>
    <row r="361" spans="1:10" ht="16" x14ac:dyDescent="0.2">
      <c r="A361" s="63"/>
      <c r="B361" s="75"/>
      <c r="C361" s="66"/>
      <c r="D361" s="208" t="s">
        <v>413</v>
      </c>
      <c r="E361" s="206">
        <v>100000</v>
      </c>
      <c r="F361" s="206">
        <v>4.18</v>
      </c>
      <c r="G361" s="206"/>
      <c r="H361" s="206">
        <f>F361</f>
        <v>4.18</v>
      </c>
      <c r="I361" s="206"/>
      <c r="J361" s="23" t="s">
        <v>474</v>
      </c>
    </row>
    <row r="362" spans="1:10" ht="16" x14ac:dyDescent="0.2">
      <c r="A362" s="63"/>
      <c r="B362" s="75"/>
      <c r="C362" s="66"/>
      <c r="D362" s="66"/>
      <c r="E362" s="79"/>
      <c r="F362" s="79"/>
      <c r="G362" s="79"/>
      <c r="H362" s="79"/>
      <c r="I362" s="79"/>
      <c r="J362" s="23"/>
    </row>
    <row r="363" spans="1:10" ht="16" x14ac:dyDescent="0.2">
      <c r="A363" s="63">
        <f>A360+1</f>
        <v>90</v>
      </c>
      <c r="B363" s="75" t="s">
        <v>323</v>
      </c>
      <c r="C363" s="66" t="s">
        <v>86</v>
      </c>
      <c r="D363" s="66" t="s">
        <v>411</v>
      </c>
      <c r="E363" s="78">
        <v>10000</v>
      </c>
      <c r="F363" s="78">
        <v>0</v>
      </c>
      <c r="G363" s="78">
        <v>3.08</v>
      </c>
      <c r="H363" s="78">
        <v>3.08</v>
      </c>
      <c r="I363" s="78">
        <f>SUM(H363:H364)</f>
        <v>3.5</v>
      </c>
      <c r="J363" s="211"/>
    </row>
    <row r="364" spans="1:10" ht="16" x14ac:dyDescent="0.2">
      <c r="A364" s="122"/>
      <c r="B364" s="123"/>
      <c r="C364" s="124"/>
      <c r="D364" s="124" t="s">
        <v>413</v>
      </c>
      <c r="E364" s="152">
        <v>10000</v>
      </c>
      <c r="F364" s="79">
        <v>0.42</v>
      </c>
      <c r="G364" s="79"/>
      <c r="H364" s="79">
        <f>F364</f>
        <v>0.42</v>
      </c>
      <c r="I364" s="79"/>
      <c r="J364" s="23"/>
    </row>
    <row r="365" spans="1:10" ht="16" x14ac:dyDescent="0.2">
      <c r="A365" s="122"/>
      <c r="B365" s="123"/>
      <c r="C365" s="124"/>
      <c r="D365" s="124"/>
      <c r="E365" s="152"/>
      <c r="F365" s="79"/>
      <c r="G365" s="79"/>
      <c r="H365" s="79"/>
      <c r="I365" s="79"/>
      <c r="J365" s="23"/>
    </row>
    <row r="366" spans="1:10" ht="16" x14ac:dyDescent="0.2">
      <c r="A366" s="122"/>
      <c r="B366" s="123"/>
      <c r="C366" s="124"/>
      <c r="D366" s="124"/>
      <c r="E366" s="152"/>
      <c r="F366" s="79"/>
      <c r="G366" s="79"/>
      <c r="H366" s="79"/>
      <c r="I366" s="79"/>
      <c r="J366" s="23"/>
    </row>
    <row r="367" spans="1:10" ht="16" x14ac:dyDescent="0.2">
      <c r="A367" s="136"/>
      <c r="B367" s="137"/>
      <c r="C367" s="134" t="s">
        <v>400</v>
      </c>
      <c r="D367" s="134"/>
      <c r="E367" s="153"/>
      <c r="F367" s="161"/>
      <c r="G367" s="132"/>
      <c r="H367" s="132"/>
      <c r="I367" s="132">
        <f>SUM(I5:I364)</f>
        <v>2483.3199999999997</v>
      </c>
      <c r="J367" s="133"/>
    </row>
    <row r="368" spans="1:10" ht="16" x14ac:dyDescent="0.2">
      <c r="A368" s="122"/>
      <c r="B368" s="123"/>
      <c r="C368" s="124"/>
      <c r="D368" s="124"/>
      <c r="E368" s="152"/>
      <c r="F368" s="79"/>
      <c r="G368" s="79"/>
      <c r="H368" s="79"/>
      <c r="I368" s="79"/>
      <c r="J368" s="23"/>
    </row>
    <row r="369" spans="1:10" ht="16" x14ac:dyDescent="0.2">
      <c r="A369" s="125" t="s">
        <v>395</v>
      </c>
      <c r="B369" s="75" t="s">
        <v>336</v>
      </c>
      <c r="C369" s="66" t="s">
        <v>337</v>
      </c>
      <c r="D369" s="66" t="s">
        <v>411</v>
      </c>
      <c r="E369" s="79">
        <v>250000</v>
      </c>
      <c r="F369" s="78">
        <v>12.72</v>
      </c>
      <c r="G369" s="78">
        <f>H369-F369</f>
        <v>0.52999999999999936</v>
      </c>
      <c r="H369" s="78">
        <v>13.25</v>
      </c>
      <c r="I369" s="78">
        <f>SUM(H369:H372)</f>
        <v>27.470000000000002</v>
      </c>
      <c r="J369" s="23"/>
    </row>
    <row r="370" spans="1:10" ht="16" x14ac:dyDescent="0.2">
      <c r="A370" s="125"/>
      <c r="B370" s="75"/>
      <c r="C370" s="66"/>
      <c r="D370" s="66" t="s">
        <v>412</v>
      </c>
      <c r="E370" s="157">
        <v>10000</v>
      </c>
      <c r="F370" s="79">
        <v>3.42</v>
      </c>
      <c r="G370" s="78"/>
      <c r="H370" s="78">
        <f>F370</f>
        <v>3.42</v>
      </c>
      <c r="I370" s="78"/>
      <c r="J370" s="23"/>
    </row>
    <row r="371" spans="1:10" ht="16" x14ac:dyDescent="0.2">
      <c r="A371" s="125"/>
      <c r="B371" s="75"/>
      <c r="C371" s="66"/>
      <c r="D371" s="66" t="s">
        <v>413</v>
      </c>
      <c r="E371" s="150">
        <v>250000</v>
      </c>
      <c r="F371" s="79">
        <v>10.45</v>
      </c>
      <c r="G371" s="78"/>
      <c r="H371" s="78">
        <f>F371</f>
        <v>10.45</v>
      </c>
      <c r="I371" s="78"/>
      <c r="J371" s="23"/>
    </row>
    <row r="372" spans="1:10" ht="16" x14ac:dyDescent="0.2">
      <c r="A372" s="125"/>
      <c r="B372" s="75"/>
      <c r="C372" s="66"/>
      <c r="D372" s="66" t="s">
        <v>414</v>
      </c>
      <c r="E372" s="150">
        <v>10000</v>
      </c>
      <c r="F372" s="79">
        <v>0.35</v>
      </c>
      <c r="G372" s="78"/>
      <c r="H372" s="78">
        <f>F372</f>
        <v>0.35</v>
      </c>
      <c r="I372" s="78"/>
      <c r="J372" s="23"/>
    </row>
    <row r="373" spans="1:10" ht="16" x14ac:dyDescent="0.2">
      <c r="A373" s="125"/>
      <c r="B373" s="75"/>
      <c r="C373" s="66"/>
      <c r="D373" s="66"/>
      <c r="E373" s="78"/>
      <c r="F373" s="78"/>
      <c r="G373" s="78"/>
      <c r="H373" s="78"/>
      <c r="I373" s="78"/>
      <c r="J373" s="23"/>
    </row>
    <row r="374" spans="1:10" ht="16" x14ac:dyDescent="0.2">
      <c r="A374" s="125" t="s">
        <v>395</v>
      </c>
      <c r="B374" s="75" t="s">
        <v>290</v>
      </c>
      <c r="C374" s="66" t="s">
        <v>202</v>
      </c>
      <c r="D374" s="66" t="s">
        <v>411</v>
      </c>
      <c r="E374" s="78">
        <v>10000</v>
      </c>
      <c r="F374" s="78">
        <v>0</v>
      </c>
      <c r="G374" s="78">
        <f>H374-F374</f>
        <v>0.66</v>
      </c>
      <c r="H374" s="78">
        <v>0.66</v>
      </c>
      <c r="I374" s="78">
        <f>SUM(H374:H375)</f>
        <v>0.66</v>
      </c>
      <c r="J374" s="23"/>
    </row>
    <row r="375" spans="1:10" ht="16" x14ac:dyDescent="0.2">
      <c r="A375" s="125"/>
      <c r="B375" s="75"/>
      <c r="C375" s="66"/>
      <c r="D375" s="215" t="s">
        <v>413</v>
      </c>
      <c r="E375" s="193"/>
      <c r="F375" s="193"/>
      <c r="G375" s="193"/>
      <c r="H375" s="193">
        <f>F375</f>
        <v>0</v>
      </c>
      <c r="I375" s="193"/>
      <c r="J375" s="23" t="s">
        <v>478</v>
      </c>
    </row>
    <row r="376" spans="1:10" ht="16" x14ac:dyDescent="0.2">
      <c r="A376" s="23"/>
      <c r="B376" s="23"/>
      <c r="C376" s="23"/>
      <c r="D376" s="66"/>
      <c r="E376" s="79"/>
      <c r="F376" s="79"/>
      <c r="G376" s="79"/>
      <c r="H376" s="79"/>
      <c r="I376" s="79"/>
      <c r="J376" s="23"/>
    </row>
    <row r="377" spans="1:10" ht="16" x14ac:dyDescent="0.2">
      <c r="A377" s="131"/>
      <c r="B377" s="137" t="s">
        <v>395</v>
      </c>
      <c r="C377" s="134" t="s">
        <v>400</v>
      </c>
      <c r="D377" s="134"/>
      <c r="E377" s="153"/>
      <c r="F377" s="135"/>
      <c r="G377" s="135"/>
      <c r="H377" s="135"/>
      <c r="I377" s="135">
        <f>SUM(I369:I374)</f>
        <v>28.130000000000003</v>
      </c>
      <c r="J377" s="133"/>
    </row>
    <row r="378" spans="1:10" ht="16" x14ac:dyDescent="0.2">
      <c r="A378" s="596"/>
      <c r="B378" s="597"/>
      <c r="C378" s="598"/>
      <c r="D378" s="143"/>
      <c r="E378" s="154"/>
      <c r="F378" s="162"/>
      <c r="G378" s="93"/>
      <c r="H378" s="93"/>
      <c r="I378" s="93"/>
      <c r="J378" s="94"/>
    </row>
    <row r="379" spans="1:10" ht="16" x14ac:dyDescent="0.2">
      <c r="A379" s="618" t="s">
        <v>439</v>
      </c>
      <c r="B379" s="619"/>
      <c r="C379" s="620"/>
      <c r="D379" s="142"/>
      <c r="E379" s="155"/>
      <c r="F379" s="95"/>
      <c r="G379" s="95"/>
      <c r="H379" s="95"/>
      <c r="I379" s="95"/>
      <c r="J379" s="94"/>
    </row>
    <row r="380" spans="1:10" ht="16" x14ac:dyDescent="0.2">
      <c r="A380" s="189"/>
      <c r="B380" s="178"/>
      <c r="C380" s="178" t="s">
        <v>216</v>
      </c>
      <c r="D380" s="142" t="s">
        <v>413</v>
      </c>
      <c r="E380" s="155"/>
      <c r="F380" s="95"/>
      <c r="G380" s="95"/>
      <c r="H380" s="95"/>
      <c r="I380" s="221">
        <v>0.84</v>
      </c>
      <c r="J380" s="94" t="s">
        <v>457</v>
      </c>
    </row>
    <row r="381" spans="1:10" ht="16" x14ac:dyDescent="0.2">
      <c r="A381" s="189"/>
      <c r="B381" s="178"/>
      <c r="C381" s="178" t="s">
        <v>217</v>
      </c>
      <c r="D381" s="142" t="s">
        <v>411</v>
      </c>
      <c r="E381" s="155"/>
      <c r="F381" s="95"/>
      <c r="G381" s="95"/>
      <c r="H381" s="95"/>
      <c r="I381" s="221">
        <v>20.93</v>
      </c>
      <c r="J381" s="94"/>
    </row>
    <row r="382" spans="1:10" ht="16" x14ac:dyDescent="0.2">
      <c r="A382" s="189"/>
      <c r="B382" s="178"/>
      <c r="C382" s="178"/>
      <c r="D382" s="142" t="s">
        <v>413</v>
      </c>
      <c r="E382" s="155"/>
      <c r="F382" s="95"/>
      <c r="G382" s="95"/>
      <c r="H382" s="95"/>
      <c r="I382" s="221">
        <v>0.42</v>
      </c>
      <c r="J382" s="94"/>
    </row>
    <row r="383" spans="1:10" ht="16" x14ac:dyDescent="0.2">
      <c r="A383" s="189"/>
      <c r="B383" s="178"/>
      <c r="C383" s="178" t="s">
        <v>79</v>
      </c>
      <c r="D383" s="142" t="s">
        <v>411</v>
      </c>
      <c r="E383" s="155"/>
      <c r="F383" s="95"/>
      <c r="G383" s="95"/>
      <c r="H383" s="95"/>
      <c r="I383" s="221">
        <v>-13.2</v>
      </c>
      <c r="J383" s="94"/>
    </row>
    <row r="384" spans="1:10" ht="16" x14ac:dyDescent="0.2">
      <c r="A384" s="189"/>
      <c r="B384" s="178"/>
      <c r="C384" s="178"/>
      <c r="D384" s="142" t="s">
        <v>413</v>
      </c>
      <c r="E384" s="155"/>
      <c r="F384" s="95"/>
      <c r="G384" s="95"/>
      <c r="H384" s="95"/>
      <c r="I384" s="221">
        <v>-16.72</v>
      </c>
      <c r="J384" s="94"/>
    </row>
    <row r="385" spans="1:10" ht="16" x14ac:dyDescent="0.2">
      <c r="A385" s="189"/>
      <c r="B385" s="178"/>
      <c r="C385" s="178"/>
      <c r="D385" s="142" t="s">
        <v>418</v>
      </c>
      <c r="E385" s="155"/>
      <c r="F385" s="95"/>
      <c r="G385" s="95"/>
      <c r="H385" s="95"/>
      <c r="I385" s="221">
        <v>-17.600000000000001</v>
      </c>
      <c r="J385" s="94"/>
    </row>
    <row r="386" spans="1:10" ht="16" x14ac:dyDescent="0.2">
      <c r="A386" s="189"/>
      <c r="B386" s="178"/>
      <c r="C386" s="178" t="s">
        <v>481</v>
      </c>
      <c r="D386" s="142" t="s">
        <v>411</v>
      </c>
      <c r="E386" s="155"/>
      <c r="F386" s="95"/>
      <c r="G386" s="95"/>
      <c r="H386" s="95"/>
      <c r="I386" s="221">
        <v>-5.0199999999999996</v>
      </c>
      <c r="J386" s="94" t="s">
        <v>482</v>
      </c>
    </row>
    <row r="387" spans="1:10" ht="16" x14ac:dyDescent="0.2">
      <c r="A387" s="189"/>
      <c r="B387" s="178"/>
      <c r="C387" s="178" t="s">
        <v>57</v>
      </c>
      <c r="D387" s="142" t="s">
        <v>411</v>
      </c>
      <c r="E387" s="155"/>
      <c r="F387" s="95"/>
      <c r="G387" s="95"/>
      <c r="H387" s="95"/>
      <c r="I387" s="221">
        <v>9.24</v>
      </c>
      <c r="J387" s="94"/>
    </row>
    <row r="388" spans="1:10" ht="16" x14ac:dyDescent="0.2">
      <c r="A388" s="189"/>
      <c r="B388" s="178"/>
      <c r="C388" s="178" t="s">
        <v>483</v>
      </c>
      <c r="D388" s="142" t="s">
        <v>411</v>
      </c>
      <c r="E388" s="155"/>
      <c r="F388" s="95"/>
      <c r="G388" s="95"/>
      <c r="H388" s="95"/>
      <c r="I388" s="221">
        <v>2.64</v>
      </c>
      <c r="J388" s="94"/>
    </row>
    <row r="389" spans="1:10" ht="16" x14ac:dyDescent="0.2">
      <c r="A389" s="189"/>
      <c r="B389" s="178"/>
      <c r="C389" s="178" t="s">
        <v>224</v>
      </c>
      <c r="D389" s="142" t="s">
        <v>411</v>
      </c>
      <c r="E389" s="155"/>
      <c r="F389" s="95"/>
      <c r="G389" s="95"/>
      <c r="H389" s="95"/>
      <c r="I389" s="221">
        <v>6.6</v>
      </c>
      <c r="J389" s="94"/>
    </row>
    <row r="390" spans="1:10" ht="16" x14ac:dyDescent="0.2">
      <c r="A390" s="189"/>
      <c r="B390" s="178"/>
      <c r="C390" s="178"/>
      <c r="D390" s="142" t="s">
        <v>413</v>
      </c>
      <c r="E390" s="155"/>
      <c r="F390" s="95"/>
      <c r="G390" s="95"/>
      <c r="H390" s="95"/>
      <c r="I390" s="221">
        <v>-0.84</v>
      </c>
      <c r="J390" s="94"/>
    </row>
    <row r="391" spans="1:10" ht="16" x14ac:dyDescent="0.2">
      <c r="A391" s="189"/>
      <c r="B391" s="178"/>
      <c r="C391" s="178" t="s">
        <v>330</v>
      </c>
      <c r="D391" s="142" t="s">
        <v>411</v>
      </c>
      <c r="E391" s="155"/>
      <c r="F391" s="95"/>
      <c r="G391" s="95"/>
      <c r="H391" s="95"/>
      <c r="I391" s="221">
        <v>17.29</v>
      </c>
      <c r="J391" s="94"/>
    </row>
    <row r="392" spans="1:10" ht="16" x14ac:dyDescent="0.2">
      <c r="A392" s="189"/>
      <c r="B392" s="178"/>
      <c r="C392" s="178"/>
      <c r="D392" s="142" t="s">
        <v>417</v>
      </c>
      <c r="E392" s="155"/>
      <c r="F392" s="95"/>
      <c r="G392" s="95"/>
      <c r="H392" s="95"/>
      <c r="I392" s="221">
        <v>1.81</v>
      </c>
      <c r="J392" s="94"/>
    </row>
    <row r="393" spans="1:10" ht="16" x14ac:dyDescent="0.2">
      <c r="A393" s="189"/>
      <c r="B393" s="178"/>
      <c r="C393" s="178"/>
      <c r="D393" s="142" t="s">
        <v>418</v>
      </c>
      <c r="E393" s="155"/>
      <c r="F393" s="95"/>
      <c r="G393" s="95"/>
      <c r="H393" s="95"/>
      <c r="I393" s="221">
        <v>0.44</v>
      </c>
      <c r="J393" s="94"/>
    </row>
    <row r="394" spans="1:10" ht="16" x14ac:dyDescent="0.2">
      <c r="A394" s="189"/>
      <c r="B394" s="178"/>
      <c r="C394" s="178"/>
      <c r="D394" s="142" t="s">
        <v>414</v>
      </c>
      <c r="E394" s="155"/>
      <c r="F394" s="95"/>
      <c r="G394" s="95"/>
      <c r="H394" s="95"/>
      <c r="I394" s="221">
        <v>0.35</v>
      </c>
      <c r="J394" s="94"/>
    </row>
    <row r="395" spans="1:10" ht="16" x14ac:dyDescent="0.2">
      <c r="A395" s="189"/>
      <c r="B395" s="178"/>
      <c r="C395" s="178" t="s">
        <v>88</v>
      </c>
      <c r="D395" s="142" t="s">
        <v>411</v>
      </c>
      <c r="E395" s="155"/>
      <c r="F395" s="95"/>
      <c r="G395" s="95"/>
      <c r="H395" s="95"/>
      <c r="I395" s="221">
        <v>2.0099999999999998</v>
      </c>
      <c r="J395" s="94"/>
    </row>
    <row r="396" spans="1:10" ht="16" x14ac:dyDescent="0.2">
      <c r="A396" s="189"/>
      <c r="B396" s="178"/>
      <c r="C396" s="178"/>
      <c r="D396" s="142" t="s">
        <v>413</v>
      </c>
      <c r="E396" s="155"/>
      <c r="F396" s="95"/>
      <c r="G396" s="95"/>
      <c r="H396" s="95"/>
      <c r="I396" s="221">
        <v>0.42</v>
      </c>
      <c r="J396" s="94"/>
    </row>
    <row r="397" spans="1:10" ht="16" x14ac:dyDescent="0.2">
      <c r="A397" s="189"/>
      <c r="B397" s="178"/>
      <c r="C397" s="178" t="s">
        <v>484</v>
      </c>
      <c r="D397" s="142" t="s">
        <v>413</v>
      </c>
      <c r="E397" s="155"/>
      <c r="F397" s="95"/>
      <c r="G397" s="95"/>
      <c r="H397" s="95"/>
      <c r="I397" s="221">
        <v>0.42</v>
      </c>
      <c r="J397" s="94"/>
    </row>
    <row r="398" spans="1:10" ht="16" x14ac:dyDescent="0.2">
      <c r="A398" s="189"/>
      <c r="B398" s="178"/>
      <c r="C398" s="178" t="s">
        <v>29</v>
      </c>
      <c r="D398" s="142" t="s">
        <v>413</v>
      </c>
      <c r="E398" s="155"/>
      <c r="F398" s="95"/>
      <c r="G398" s="95"/>
      <c r="H398" s="95"/>
      <c r="I398" s="221">
        <v>-0.42</v>
      </c>
      <c r="J398" s="94"/>
    </row>
    <row r="399" spans="1:10" ht="16" x14ac:dyDescent="0.2">
      <c r="A399" s="189"/>
      <c r="B399" s="178"/>
      <c r="C399" s="178" t="s">
        <v>226</v>
      </c>
      <c r="D399" s="142" t="s">
        <v>413</v>
      </c>
      <c r="E399" s="155"/>
      <c r="F399" s="95"/>
      <c r="G399" s="95"/>
      <c r="H399" s="95"/>
      <c r="I399" s="221">
        <v>-0.42</v>
      </c>
      <c r="J399" s="94"/>
    </row>
    <row r="400" spans="1:10" ht="16" x14ac:dyDescent="0.2">
      <c r="A400" s="189"/>
      <c r="B400" s="178"/>
      <c r="C400" s="178" t="s">
        <v>131</v>
      </c>
      <c r="D400" s="142" t="s">
        <v>412</v>
      </c>
      <c r="E400" s="155"/>
      <c r="F400" s="95"/>
      <c r="G400" s="95"/>
      <c r="H400" s="95"/>
      <c r="I400" s="221">
        <v>-3.42</v>
      </c>
      <c r="J400" s="94"/>
    </row>
    <row r="401" spans="1:10" ht="16" x14ac:dyDescent="0.2">
      <c r="A401" s="189"/>
      <c r="B401" s="178"/>
      <c r="C401" s="178"/>
      <c r="D401" s="142" t="s">
        <v>418</v>
      </c>
      <c r="E401" s="155"/>
      <c r="F401" s="95"/>
      <c r="G401" s="95"/>
      <c r="H401" s="95"/>
      <c r="I401" s="221">
        <v>-8.36</v>
      </c>
      <c r="J401" s="94"/>
    </row>
    <row r="402" spans="1:10" ht="16" x14ac:dyDescent="0.2">
      <c r="A402" s="189"/>
      <c r="B402" s="178"/>
      <c r="C402" s="178" t="s">
        <v>227</v>
      </c>
      <c r="D402" s="142" t="s">
        <v>417</v>
      </c>
      <c r="E402" s="155"/>
      <c r="F402" s="95"/>
      <c r="G402" s="95"/>
      <c r="H402" s="95"/>
      <c r="I402" s="221">
        <v>-11.57</v>
      </c>
      <c r="J402" s="94"/>
    </row>
    <row r="403" spans="1:10" ht="16" x14ac:dyDescent="0.2">
      <c r="A403" s="189"/>
      <c r="B403" s="178"/>
      <c r="C403" s="178" t="s">
        <v>485</v>
      </c>
      <c r="D403" s="142" t="s">
        <v>413</v>
      </c>
      <c r="E403" s="155"/>
      <c r="F403" s="95"/>
      <c r="G403" s="95"/>
      <c r="H403" s="95"/>
      <c r="I403" s="221">
        <v>0.42</v>
      </c>
      <c r="J403" s="94"/>
    </row>
    <row r="404" spans="1:10" ht="16" x14ac:dyDescent="0.2">
      <c r="A404" s="189"/>
      <c r="B404" s="178"/>
      <c r="C404" s="178" t="s">
        <v>202</v>
      </c>
      <c r="D404" s="142" t="s">
        <v>413</v>
      </c>
      <c r="E404" s="155"/>
      <c r="F404" s="95"/>
      <c r="G404" s="95"/>
      <c r="H404" s="95"/>
      <c r="I404" s="221">
        <v>-4.18</v>
      </c>
      <c r="J404" s="94"/>
    </row>
    <row r="405" spans="1:10" ht="16" x14ac:dyDescent="0.2">
      <c r="A405" s="189"/>
      <c r="B405" s="178"/>
      <c r="C405" s="178" t="s">
        <v>381</v>
      </c>
      <c r="D405" s="142" t="s">
        <v>411</v>
      </c>
      <c r="E405" s="155"/>
      <c r="F405" s="95"/>
      <c r="G405" s="95"/>
      <c r="H405" s="95"/>
      <c r="I405" s="221">
        <v>-20.079999999999998</v>
      </c>
      <c r="J405" s="94" t="s">
        <v>486</v>
      </c>
    </row>
    <row r="406" spans="1:10" ht="16" x14ac:dyDescent="0.2">
      <c r="A406" s="189"/>
      <c r="B406" s="178"/>
      <c r="C406" s="178"/>
      <c r="D406" s="142" t="s">
        <v>417</v>
      </c>
      <c r="E406" s="155"/>
      <c r="F406" s="95"/>
      <c r="G406" s="95"/>
      <c r="H406" s="95"/>
      <c r="I406" s="221">
        <v>-27.08</v>
      </c>
      <c r="J406" s="94"/>
    </row>
    <row r="407" spans="1:10" ht="16" x14ac:dyDescent="0.2">
      <c r="A407" s="189"/>
      <c r="B407" s="178"/>
      <c r="C407" s="178"/>
      <c r="D407" s="142" t="s">
        <v>413</v>
      </c>
      <c r="E407" s="155"/>
      <c r="F407" s="95"/>
      <c r="G407" s="95"/>
      <c r="H407" s="95"/>
      <c r="I407" s="221">
        <v>-16.72</v>
      </c>
      <c r="J407" s="94"/>
    </row>
    <row r="408" spans="1:10" ht="16" x14ac:dyDescent="0.2">
      <c r="A408" s="189"/>
      <c r="B408" s="178"/>
      <c r="C408" s="178"/>
      <c r="D408" s="142" t="s">
        <v>418</v>
      </c>
      <c r="E408" s="155"/>
      <c r="F408" s="95"/>
      <c r="G408" s="95"/>
      <c r="H408" s="95"/>
      <c r="I408" s="221">
        <v>-17.600000000000001</v>
      </c>
      <c r="J408" s="94"/>
    </row>
    <row r="409" spans="1:10" ht="16" x14ac:dyDescent="0.2">
      <c r="A409" s="189"/>
      <c r="B409" s="178"/>
      <c r="C409" s="178" t="s">
        <v>38</v>
      </c>
      <c r="D409" s="142" t="s">
        <v>411</v>
      </c>
      <c r="E409" s="155"/>
      <c r="F409" s="95"/>
      <c r="G409" s="95"/>
      <c r="H409" s="95"/>
      <c r="I409" s="221">
        <v>5.0199999999999996</v>
      </c>
      <c r="J409" s="94"/>
    </row>
    <row r="410" spans="1:10" ht="16" x14ac:dyDescent="0.2">
      <c r="A410" s="189"/>
      <c r="B410" s="178"/>
      <c r="C410" s="178"/>
      <c r="D410" s="142" t="s">
        <v>413</v>
      </c>
      <c r="E410" s="155"/>
      <c r="F410" s="95"/>
      <c r="G410" s="95"/>
      <c r="H410" s="95"/>
      <c r="I410" s="221">
        <v>-3.34</v>
      </c>
      <c r="J410" s="94"/>
    </row>
    <row r="411" spans="1:10" ht="16" x14ac:dyDescent="0.2">
      <c r="A411" s="189"/>
      <c r="B411" s="178"/>
      <c r="C411" s="178"/>
      <c r="D411" s="142" t="s">
        <v>414</v>
      </c>
      <c r="E411" s="155"/>
      <c r="F411" s="95"/>
      <c r="G411" s="95"/>
      <c r="H411" s="95"/>
      <c r="I411" s="221">
        <v>0.35</v>
      </c>
      <c r="J411" s="94"/>
    </row>
    <row r="412" spans="1:10" ht="16" x14ac:dyDescent="0.2">
      <c r="A412" s="189"/>
      <c r="B412" s="178"/>
      <c r="C412" s="178" t="s">
        <v>134</v>
      </c>
      <c r="D412" s="142" t="s">
        <v>411</v>
      </c>
      <c r="E412" s="155"/>
      <c r="F412" s="95"/>
      <c r="G412" s="95"/>
      <c r="H412" s="95"/>
      <c r="I412" s="221">
        <v>12.54</v>
      </c>
      <c r="J412" s="94"/>
    </row>
    <row r="413" spans="1:10" ht="16" x14ac:dyDescent="0.2">
      <c r="A413" s="189"/>
      <c r="B413" s="178"/>
      <c r="C413" s="178"/>
      <c r="D413" s="142" t="s">
        <v>412</v>
      </c>
      <c r="E413" s="155"/>
      <c r="F413" s="95"/>
      <c r="G413" s="95"/>
      <c r="H413" s="95"/>
      <c r="I413" s="221">
        <v>3.42</v>
      </c>
      <c r="J413" s="94"/>
    </row>
    <row r="414" spans="1:10" ht="16" x14ac:dyDescent="0.2">
      <c r="A414" s="189"/>
      <c r="B414" s="178"/>
      <c r="C414" s="178" t="s">
        <v>135</v>
      </c>
      <c r="D414" s="142" t="s">
        <v>417</v>
      </c>
      <c r="E414" s="155"/>
      <c r="F414" s="95"/>
      <c r="G414" s="95"/>
      <c r="H414" s="95"/>
      <c r="I414" s="221">
        <v>-11.57</v>
      </c>
      <c r="J414" s="94"/>
    </row>
    <row r="415" spans="1:10" ht="16" x14ac:dyDescent="0.2">
      <c r="A415" s="189"/>
      <c r="B415" s="178"/>
      <c r="C415" s="178"/>
      <c r="D415" s="142" t="s">
        <v>412</v>
      </c>
      <c r="E415" s="155"/>
      <c r="F415" s="95"/>
      <c r="G415" s="95"/>
      <c r="H415" s="95"/>
      <c r="I415" s="221">
        <v>-3.42</v>
      </c>
      <c r="J415" s="94"/>
    </row>
    <row r="416" spans="1:10" ht="16" x14ac:dyDescent="0.2">
      <c r="A416" s="189"/>
      <c r="B416" s="178"/>
      <c r="C416" s="178" t="s">
        <v>334</v>
      </c>
      <c r="D416" s="142" t="s">
        <v>411</v>
      </c>
      <c r="E416" s="155"/>
      <c r="F416" s="95"/>
      <c r="G416" s="95"/>
      <c r="H416" s="95"/>
      <c r="I416" s="221">
        <v>-21.56</v>
      </c>
      <c r="J416" s="94"/>
    </row>
    <row r="417" spans="1:10" ht="16" x14ac:dyDescent="0.2">
      <c r="A417" s="189"/>
      <c r="B417" s="178"/>
      <c r="C417" s="178"/>
      <c r="D417" s="142" t="s">
        <v>418</v>
      </c>
      <c r="E417" s="155"/>
      <c r="F417" s="95"/>
      <c r="G417" s="95"/>
      <c r="H417" s="95"/>
      <c r="I417" s="221">
        <v>2.2000000000000002</v>
      </c>
      <c r="J417" s="94"/>
    </row>
    <row r="418" spans="1:10" ht="16" x14ac:dyDescent="0.2">
      <c r="A418" s="189"/>
      <c r="B418" s="178"/>
      <c r="C418" s="178" t="s">
        <v>182</v>
      </c>
      <c r="D418" s="142" t="s">
        <v>412</v>
      </c>
      <c r="E418" s="155"/>
      <c r="F418" s="95"/>
      <c r="G418" s="95"/>
      <c r="H418" s="95"/>
      <c r="I418" s="221">
        <v>-0.68</v>
      </c>
      <c r="J418" s="94"/>
    </row>
    <row r="419" spans="1:10" ht="16" x14ac:dyDescent="0.2">
      <c r="A419" s="189"/>
      <c r="B419" s="178"/>
      <c r="C419" s="178" t="s">
        <v>437</v>
      </c>
      <c r="D419" s="142" t="s">
        <v>411</v>
      </c>
      <c r="E419" s="155"/>
      <c r="F419" s="95"/>
      <c r="G419" s="95"/>
      <c r="H419" s="95"/>
      <c r="I419" s="221">
        <v>-9.9</v>
      </c>
      <c r="J419" s="94"/>
    </row>
    <row r="420" spans="1:10" ht="16" x14ac:dyDescent="0.2">
      <c r="A420" s="189"/>
      <c r="B420" s="178"/>
      <c r="C420" s="178"/>
      <c r="D420" s="142" t="s">
        <v>413</v>
      </c>
      <c r="E420" s="155"/>
      <c r="F420" s="95"/>
      <c r="G420" s="95"/>
      <c r="H420" s="95"/>
      <c r="I420" s="221">
        <v>4.18</v>
      </c>
      <c r="J420" s="94"/>
    </row>
    <row r="421" spans="1:10" ht="16" x14ac:dyDescent="0.2">
      <c r="A421" s="189"/>
      <c r="B421" s="178"/>
      <c r="C421" s="178" t="s">
        <v>451</v>
      </c>
      <c r="D421" s="142" t="s">
        <v>411</v>
      </c>
      <c r="E421" s="155"/>
      <c r="F421" s="95"/>
      <c r="G421" s="95"/>
      <c r="H421" s="95"/>
      <c r="I421" s="221">
        <v>15.84</v>
      </c>
      <c r="J421" s="94"/>
    </row>
    <row r="422" spans="1:10" ht="16" x14ac:dyDescent="0.2">
      <c r="A422" s="189"/>
      <c r="B422" s="178"/>
      <c r="C422" s="178" t="s">
        <v>166</v>
      </c>
      <c r="D422" s="142" t="s">
        <v>411</v>
      </c>
      <c r="E422" s="155"/>
      <c r="F422" s="95"/>
      <c r="G422" s="95"/>
      <c r="H422" s="95"/>
      <c r="I422" s="221">
        <v>5.94</v>
      </c>
      <c r="J422" s="94"/>
    </row>
    <row r="423" spans="1:10" ht="16" x14ac:dyDescent="0.2">
      <c r="A423" s="189"/>
      <c r="B423" s="178"/>
      <c r="C423" s="178"/>
      <c r="D423" s="142" t="s">
        <v>413</v>
      </c>
      <c r="E423" s="155"/>
      <c r="F423" s="95"/>
      <c r="G423" s="95"/>
      <c r="H423" s="95"/>
      <c r="I423" s="221">
        <v>4.18</v>
      </c>
      <c r="J423" s="94"/>
    </row>
    <row r="424" spans="1:10" ht="16" x14ac:dyDescent="0.2">
      <c r="A424" s="189"/>
      <c r="B424" s="178"/>
      <c r="C424" s="178"/>
      <c r="D424" s="142"/>
      <c r="E424" s="198"/>
      <c r="F424" s="95"/>
      <c r="G424" s="95"/>
      <c r="H424" s="95"/>
      <c r="I424" s="155"/>
      <c r="J424" s="94"/>
    </row>
    <row r="425" spans="1:10" ht="16" x14ac:dyDescent="0.2">
      <c r="A425" s="189"/>
      <c r="B425" s="178"/>
      <c r="C425" s="178"/>
      <c r="D425" s="142"/>
      <c r="E425" s="199"/>
      <c r="F425" s="95"/>
      <c r="G425" s="95"/>
      <c r="H425" s="95"/>
      <c r="I425" s="155"/>
      <c r="J425" s="94"/>
    </row>
    <row r="426" spans="1:10" ht="16" x14ac:dyDescent="0.2">
      <c r="A426" s="596" t="s">
        <v>52</v>
      </c>
      <c r="B426" s="597"/>
      <c r="C426" s="598"/>
      <c r="D426" s="143"/>
      <c r="E426" s="154"/>
      <c r="F426" s="163"/>
      <c r="G426" s="103"/>
      <c r="H426" s="103"/>
      <c r="I426" s="103">
        <f>I367+I377+SUM(I380:I423)</f>
        <v>2415.25</v>
      </c>
      <c r="J426" s="94"/>
    </row>
    <row r="427" spans="1:10" s="182" customFormat="1" ht="23" x14ac:dyDescent="0.25">
      <c r="C427" s="183" t="s">
        <v>388</v>
      </c>
      <c r="D427" s="183"/>
      <c r="E427" s="184"/>
      <c r="F427" s="185" t="s">
        <v>430</v>
      </c>
      <c r="G427" s="186"/>
      <c r="H427" s="186"/>
      <c r="I427" s="187">
        <v>44209</v>
      </c>
      <c r="J427" s="188"/>
    </row>
  </sheetData>
  <autoFilter ref="C4:J364" xr:uid="{1B35777D-86B3-9A48-BA2D-325C1FB8F52E}">
    <sortState xmlns:xlrd2="http://schemas.microsoft.com/office/spreadsheetml/2017/richdata2" ref="C5:J363">
      <sortCondition ref="C4:C363"/>
    </sortState>
  </autoFilter>
  <mergeCells count="4">
    <mergeCell ref="A2:C2"/>
    <mergeCell ref="A378:C378"/>
    <mergeCell ref="A379:C379"/>
    <mergeCell ref="A426:C426"/>
  </mergeCells>
  <conditionalFormatting sqref="A65 B1:B65 B67:B185 B193:B366 B368:B375 B377:B1048576">
    <cfRule type="duplicateValues" dxfId="147" priority="8"/>
  </conditionalFormatting>
  <conditionalFormatting sqref="A65 B1:B65 B67:B375 B377:B1048576">
    <cfRule type="duplicateValues" dxfId="146" priority="4"/>
  </conditionalFormatting>
  <conditionalFormatting sqref="A65 B1:C65 B67:C185 B193:C366 B368:C375 B377:C1048576 C66">
    <cfRule type="duplicateValues" dxfId="145" priority="12"/>
  </conditionalFormatting>
  <conditionalFormatting sqref="B186:B192">
    <cfRule type="duplicateValues" dxfId="144" priority="6"/>
  </conditionalFormatting>
  <conditionalFormatting sqref="B186:C192">
    <cfRule type="duplicateValues" dxfId="143" priority="11"/>
  </conditionalFormatting>
  <conditionalFormatting sqref="C112:C117">
    <cfRule type="duplicateValues" dxfId="142" priority="9"/>
  </conditionalFormatting>
  <conditionalFormatting sqref="C153:C155">
    <cfRule type="duplicateValues" dxfId="141" priority="10"/>
  </conditionalFormatting>
  <conditionalFormatting sqref="F370:F372">
    <cfRule type="duplicateValues" dxfId="140" priority="3"/>
  </conditionalFormatting>
  <conditionalFormatting sqref="J5:J104 J106:J113 J115:J120 J122:J130 J132:J133 J135:J139 J141:J181 J183 J185:J192 J194:J206 J208:J209 J211:J247 J249:J297 J299:J317 J319:J329 J331:J362 J364:J366 J368:J377">
    <cfRule type="notContainsBlanks" dxfId="139" priority="5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DF37-97EF-074F-ACFC-EC982EBDDB53}">
  <sheetPr>
    <pageSetUpPr fitToPage="1"/>
  </sheetPr>
  <dimension ref="A1:O373"/>
  <sheetViews>
    <sheetView zoomScaleNormal="100" workbookViewId="0">
      <pane xSplit="3" ySplit="4" topLeftCell="D224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3.832031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 t="s">
        <v>472</v>
      </c>
      <c r="H2" s="77" t="s">
        <v>459</v>
      </c>
      <c r="I2" s="77">
        <v>44197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37.330000000000005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9">
        <v>200000</v>
      </c>
      <c r="F12" s="78">
        <v>8.36</v>
      </c>
      <c r="G12" s="78"/>
      <c r="H12" s="78">
        <f>F12</f>
        <v>8.36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 t="e">
        <f>#REF!+1</f>
        <v>#REF!</v>
      </c>
      <c r="B15" s="75" t="s">
        <v>246</v>
      </c>
      <c r="C15" s="66" t="s">
        <v>68</v>
      </c>
      <c r="D15" s="66" t="s">
        <v>411</v>
      </c>
      <c r="E15" s="79">
        <v>100000</v>
      </c>
      <c r="F15" s="78">
        <v>27.72</v>
      </c>
      <c r="G15" s="78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40000</v>
      </c>
      <c r="F16" s="78">
        <v>1.67</v>
      </c>
      <c r="G16" s="78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v>5</v>
      </c>
      <c r="B18" s="75" t="s">
        <v>247</v>
      </c>
      <c r="C18" s="66" t="s">
        <v>89</v>
      </c>
      <c r="D18" s="66" t="s">
        <v>411</v>
      </c>
      <c r="E18" s="79">
        <v>10000</v>
      </c>
      <c r="F18" s="78">
        <v>0</v>
      </c>
      <c r="G18" s="78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78"/>
      <c r="G19" s="78"/>
      <c r="H19" s="78"/>
      <c r="I19" s="78"/>
      <c r="J19" s="23"/>
    </row>
    <row r="20" spans="1:10" ht="16" x14ac:dyDescent="0.2">
      <c r="A20" s="63">
        <v>6</v>
      </c>
      <c r="B20" s="75" t="s">
        <v>248</v>
      </c>
      <c r="C20" s="66" t="s">
        <v>138</v>
      </c>
      <c r="D20" s="66" t="s">
        <v>411</v>
      </c>
      <c r="E20" s="79">
        <v>10000</v>
      </c>
      <c r="F20" s="78">
        <v>0</v>
      </c>
      <c r="G20" s="78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78"/>
      <c r="G21" s="78"/>
      <c r="H21" s="78"/>
      <c r="I21" s="78"/>
      <c r="J21" s="23"/>
    </row>
    <row r="22" spans="1:10" ht="16" x14ac:dyDescent="0.2">
      <c r="A22" s="63">
        <v>7</v>
      </c>
      <c r="B22" s="75" t="s">
        <v>249</v>
      </c>
      <c r="C22" s="82" t="s">
        <v>139</v>
      </c>
      <c r="D22" s="82" t="s">
        <v>411</v>
      </c>
      <c r="E22" s="78">
        <v>100000</v>
      </c>
      <c r="F22" s="78">
        <f>H22-G22</f>
        <v>18.090000000000003</v>
      </c>
      <c r="G22" s="78">
        <v>2.0099999999999998</v>
      </c>
      <c r="H22" s="83">
        <v>20.100000000000001</v>
      </c>
      <c r="I22" s="83">
        <f>SUM(H22:H27)</f>
        <v>66.3</v>
      </c>
      <c r="J22" s="23" t="s">
        <v>470</v>
      </c>
    </row>
    <row r="23" spans="1:10" ht="16" x14ac:dyDescent="0.2">
      <c r="A23" s="63"/>
      <c r="B23" s="75"/>
      <c r="C23" s="66"/>
      <c r="D23" s="66" t="s">
        <v>417</v>
      </c>
      <c r="E23" s="78">
        <v>50000</v>
      </c>
      <c r="F23" s="78">
        <v>33.85</v>
      </c>
      <c r="G23" s="78"/>
      <c r="H23" s="78">
        <f>F23</f>
        <v>33.85</v>
      </c>
      <c r="I23" s="78"/>
      <c r="J23" s="23"/>
    </row>
    <row r="24" spans="1:10" ht="16" x14ac:dyDescent="0.2">
      <c r="A24" s="63"/>
      <c r="B24" s="75"/>
      <c r="C24" s="66"/>
      <c r="D24" s="66" t="s">
        <v>412</v>
      </c>
      <c r="E24" s="79">
        <v>10000</v>
      </c>
      <c r="F24" s="78">
        <v>3.42</v>
      </c>
      <c r="G24" s="78"/>
      <c r="H24" s="78">
        <f>F24</f>
        <v>3.42</v>
      </c>
      <c r="I24" s="78"/>
      <c r="J24" s="23"/>
    </row>
    <row r="25" spans="1:10" ht="16" x14ac:dyDescent="0.2">
      <c r="A25" s="63"/>
      <c r="B25" s="75"/>
      <c r="C25" s="66"/>
      <c r="D25" s="66" t="s">
        <v>413</v>
      </c>
      <c r="E25" s="79">
        <v>100000</v>
      </c>
      <c r="F25" s="78">
        <v>4.18</v>
      </c>
      <c r="G25" s="78"/>
      <c r="H25" s="78">
        <f>F25</f>
        <v>4.18</v>
      </c>
      <c r="I25" s="78"/>
      <c r="J25" s="23"/>
    </row>
    <row r="26" spans="1:10" ht="16" x14ac:dyDescent="0.2">
      <c r="A26" s="63"/>
      <c r="B26" s="75"/>
      <c r="C26" s="66"/>
      <c r="D26" s="66" t="s">
        <v>418</v>
      </c>
      <c r="E26" s="78">
        <v>100000</v>
      </c>
      <c r="F26" s="78">
        <v>4.4000000000000004</v>
      </c>
      <c r="G26" s="78"/>
      <c r="H26" s="78">
        <f>F26</f>
        <v>4.4000000000000004</v>
      </c>
      <c r="I26" s="78"/>
      <c r="J26" s="23"/>
    </row>
    <row r="27" spans="1:10" ht="16" x14ac:dyDescent="0.2">
      <c r="A27" s="63"/>
      <c r="B27" s="75"/>
      <c r="C27" s="66"/>
      <c r="D27" s="66" t="s">
        <v>414</v>
      </c>
      <c r="E27" s="79">
        <v>10000</v>
      </c>
      <c r="F27" s="78">
        <v>0.35</v>
      </c>
      <c r="G27" s="78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>
        <v>8</v>
      </c>
      <c r="B29" s="75" t="s">
        <v>250</v>
      </c>
      <c r="C29" s="66" t="s">
        <v>217</v>
      </c>
      <c r="D29" s="66" t="s">
        <v>411</v>
      </c>
      <c r="E29" s="79">
        <v>10000</v>
      </c>
      <c r="F29" s="78">
        <v>0</v>
      </c>
      <c r="G29" s="78">
        <f>H29-F29</f>
        <v>0.91</v>
      </c>
      <c r="H29" s="78">
        <v>0.91</v>
      </c>
      <c r="I29" s="78">
        <f>H29</f>
        <v>0.91</v>
      </c>
      <c r="J29" s="23"/>
    </row>
    <row r="30" spans="1:10" ht="16" x14ac:dyDescent="0.2">
      <c r="A30" s="63"/>
      <c r="B30" s="75"/>
      <c r="C30" s="66"/>
      <c r="D30" s="66"/>
      <c r="E30" s="79"/>
      <c r="F30" s="78"/>
      <c r="G30" s="78"/>
      <c r="H30" s="78"/>
      <c r="I30" s="78"/>
      <c r="J30" s="23"/>
    </row>
    <row r="31" spans="1:10" ht="16" x14ac:dyDescent="0.2">
      <c r="A31" s="63">
        <v>9</v>
      </c>
      <c r="B31" s="75" t="s">
        <v>253</v>
      </c>
      <c r="C31" s="66" t="s">
        <v>97</v>
      </c>
      <c r="D31" s="66" t="s">
        <v>411</v>
      </c>
      <c r="E31" s="78">
        <v>10000</v>
      </c>
      <c r="F31" s="78">
        <v>0</v>
      </c>
      <c r="G31" s="78">
        <f>H31-F31</f>
        <v>2.0099999999999998</v>
      </c>
      <c r="H31" s="78">
        <v>2.0099999999999998</v>
      </c>
      <c r="I31" s="78">
        <f>H31</f>
        <v>2.0099999999999998</v>
      </c>
      <c r="J31" s="23"/>
    </row>
    <row r="32" spans="1:10" ht="16" x14ac:dyDescent="0.2">
      <c r="A32" s="63"/>
      <c r="B32" s="75"/>
      <c r="C32" s="66"/>
      <c r="D32" s="66"/>
      <c r="E32" s="78"/>
      <c r="F32" s="78"/>
      <c r="G32" s="78"/>
      <c r="H32" s="78"/>
      <c r="I32" s="78"/>
      <c r="J32" s="23"/>
    </row>
    <row r="33" spans="1:10" ht="16" x14ac:dyDescent="0.2">
      <c r="A33" s="63">
        <v>10</v>
      </c>
      <c r="B33" s="75" t="s">
        <v>254</v>
      </c>
      <c r="C33" s="66" t="s">
        <v>178</v>
      </c>
      <c r="D33" s="66" t="s">
        <v>411</v>
      </c>
      <c r="E33" s="79">
        <v>50000</v>
      </c>
      <c r="F33" s="78">
        <v>20.079999999999998</v>
      </c>
      <c r="G33" s="78">
        <f>H33-F33</f>
        <v>5.0200000000000031</v>
      </c>
      <c r="H33" s="78">
        <v>25.1</v>
      </c>
      <c r="I33" s="78">
        <f>SUM(H33:H38)</f>
        <v>72.37</v>
      </c>
      <c r="J33" s="23"/>
    </row>
    <row r="34" spans="1:10" ht="16" x14ac:dyDescent="0.2">
      <c r="A34" s="63"/>
      <c r="B34" s="75"/>
      <c r="C34" s="66"/>
      <c r="D34" s="66" t="s">
        <v>417</v>
      </c>
      <c r="E34" s="79">
        <v>50000</v>
      </c>
      <c r="F34" s="78">
        <v>22.05</v>
      </c>
      <c r="G34" s="78"/>
      <c r="H34" s="78">
        <f>F34</f>
        <v>22.05</v>
      </c>
      <c r="I34" s="78"/>
      <c r="J34" s="23"/>
    </row>
    <row r="35" spans="1:10" ht="16" x14ac:dyDescent="0.2">
      <c r="A35" s="63"/>
      <c r="B35" s="75"/>
      <c r="C35" s="66"/>
      <c r="D35" s="66" t="s">
        <v>412</v>
      </c>
      <c r="E35" s="79">
        <v>10000</v>
      </c>
      <c r="F35" s="78">
        <v>3.42</v>
      </c>
      <c r="G35" s="78"/>
      <c r="H35" s="78">
        <f>F35</f>
        <v>3.42</v>
      </c>
      <c r="I35" s="78"/>
      <c r="J35" s="23"/>
    </row>
    <row r="36" spans="1:10" ht="16" x14ac:dyDescent="0.2">
      <c r="A36" s="63"/>
      <c r="B36" s="75"/>
      <c r="C36" s="66"/>
      <c r="D36" s="66" t="s">
        <v>413</v>
      </c>
      <c r="E36" s="79">
        <v>250000</v>
      </c>
      <c r="F36" s="78">
        <v>10.45</v>
      </c>
      <c r="G36" s="78"/>
      <c r="H36" s="78">
        <f>F36</f>
        <v>10.45</v>
      </c>
      <c r="I36" s="78"/>
      <c r="J36" s="23"/>
    </row>
    <row r="37" spans="1:10" ht="16" x14ac:dyDescent="0.2">
      <c r="A37" s="63"/>
      <c r="B37" s="75"/>
      <c r="C37" s="66"/>
      <c r="D37" s="66" t="s">
        <v>418</v>
      </c>
      <c r="E37" s="78">
        <v>250000</v>
      </c>
      <c r="F37" s="78">
        <v>11</v>
      </c>
      <c r="G37" s="78"/>
      <c r="H37" s="78">
        <f>F37</f>
        <v>11</v>
      </c>
      <c r="I37" s="78"/>
      <c r="J37" s="23"/>
    </row>
    <row r="38" spans="1:10" ht="16" x14ac:dyDescent="0.2">
      <c r="A38" s="63"/>
      <c r="B38" s="75"/>
      <c r="C38" s="66"/>
      <c r="D38" s="66" t="s">
        <v>414</v>
      </c>
      <c r="E38" s="79">
        <v>10000</v>
      </c>
      <c r="F38" s="78">
        <v>0.35</v>
      </c>
      <c r="G38" s="78"/>
      <c r="H38" s="78">
        <f>F38</f>
        <v>0.35</v>
      </c>
      <c r="I38" s="78"/>
      <c r="J38" s="23"/>
    </row>
    <row r="39" spans="1:10" ht="16" x14ac:dyDescent="0.2">
      <c r="A39" s="63"/>
      <c r="B39" s="75"/>
      <c r="C39" s="66"/>
      <c r="D39" s="66"/>
      <c r="E39" s="79"/>
      <c r="F39" s="78"/>
      <c r="G39" s="78"/>
      <c r="H39" s="78"/>
      <c r="I39" s="78"/>
      <c r="J39" s="23"/>
    </row>
    <row r="40" spans="1:10" ht="16" x14ac:dyDescent="0.2">
      <c r="A40" s="63">
        <f>A33+1</f>
        <v>11</v>
      </c>
      <c r="B40" s="75" t="s">
        <v>324</v>
      </c>
      <c r="C40" s="66" t="s">
        <v>325</v>
      </c>
      <c r="D40" s="66" t="s">
        <v>411</v>
      </c>
      <c r="E40" s="201">
        <v>500000</v>
      </c>
      <c r="F40" s="78">
        <f>H40-G40</f>
        <v>44.59</v>
      </c>
      <c r="G40" s="78">
        <v>0.91</v>
      </c>
      <c r="H40" s="78">
        <v>45.5</v>
      </c>
      <c r="I40" s="78">
        <f>SUM(H40:H41)</f>
        <v>66.400000000000006</v>
      </c>
      <c r="J40" s="200"/>
    </row>
    <row r="41" spans="1:10" ht="16" x14ac:dyDescent="0.2">
      <c r="A41" s="63"/>
      <c r="B41" s="75"/>
      <c r="C41" s="66"/>
      <c r="D41" s="66" t="s">
        <v>413</v>
      </c>
      <c r="E41" s="78">
        <v>500000</v>
      </c>
      <c r="F41" s="78">
        <v>20.9</v>
      </c>
      <c r="G41" s="78"/>
      <c r="H41" s="78">
        <f>F41</f>
        <v>20.9</v>
      </c>
      <c r="I41" s="78"/>
      <c r="J41" s="23"/>
    </row>
    <row r="42" spans="1:10" ht="16" x14ac:dyDescent="0.2">
      <c r="A42" s="63"/>
      <c r="B42" s="75"/>
      <c r="C42" s="66"/>
      <c r="D42" s="66"/>
      <c r="E42" s="78"/>
      <c r="F42" s="78"/>
      <c r="G42" s="78"/>
      <c r="H42" s="78"/>
      <c r="I42" s="78"/>
      <c r="J42" s="23"/>
    </row>
    <row r="43" spans="1:10" ht="16" x14ac:dyDescent="0.2">
      <c r="A43" s="63">
        <f>A40+1</f>
        <v>12</v>
      </c>
      <c r="B43" s="75" t="s">
        <v>255</v>
      </c>
      <c r="C43" s="66" t="s">
        <v>79</v>
      </c>
      <c r="D43" s="66" t="s">
        <v>411</v>
      </c>
      <c r="E43" s="79">
        <v>250000</v>
      </c>
      <c r="F43" s="78">
        <v>15.84</v>
      </c>
      <c r="G43" s="78">
        <f>H43-F43</f>
        <v>0.66000000000000014</v>
      </c>
      <c r="H43" s="78">
        <v>16.5</v>
      </c>
      <c r="I43" s="78">
        <f>SUM(H43:H48)</f>
        <v>69.47</v>
      </c>
      <c r="J43" s="23"/>
    </row>
    <row r="44" spans="1:10" ht="16" x14ac:dyDescent="0.2">
      <c r="A44" s="63"/>
      <c r="B44" s="75"/>
      <c r="C44" s="66"/>
      <c r="D44" s="66" t="s">
        <v>417</v>
      </c>
      <c r="E44" s="79">
        <v>50000</v>
      </c>
      <c r="F44" s="78">
        <v>6.3</v>
      </c>
      <c r="G44" s="78"/>
      <c r="H44" s="78">
        <f>F44</f>
        <v>6.3</v>
      </c>
      <c r="I44" s="78"/>
      <c r="J44" s="23"/>
    </row>
    <row r="45" spans="1:10" ht="16" x14ac:dyDescent="0.2">
      <c r="A45" s="63"/>
      <c r="B45" s="75"/>
      <c r="C45" s="66"/>
      <c r="D45" s="66" t="s">
        <v>412</v>
      </c>
      <c r="E45" s="79">
        <v>10000</v>
      </c>
      <c r="F45" s="78">
        <v>3.42</v>
      </c>
      <c r="G45" s="78"/>
      <c r="H45" s="78">
        <f>F45</f>
        <v>3.42</v>
      </c>
      <c r="I45" s="78"/>
      <c r="J45" s="23"/>
    </row>
    <row r="46" spans="1:10" ht="16" x14ac:dyDescent="0.2">
      <c r="A46" s="63"/>
      <c r="B46" s="75"/>
      <c r="C46" s="66"/>
      <c r="D46" s="66" t="s">
        <v>413</v>
      </c>
      <c r="E46" s="78">
        <v>500000</v>
      </c>
      <c r="F46" s="78">
        <v>20.9</v>
      </c>
      <c r="G46" s="78"/>
      <c r="H46" s="78">
        <f>F46</f>
        <v>20.9</v>
      </c>
      <c r="I46" s="78"/>
      <c r="J46" s="23"/>
    </row>
    <row r="47" spans="1:10" ht="16" x14ac:dyDescent="0.2">
      <c r="A47" s="63"/>
      <c r="B47" s="75"/>
      <c r="C47" s="66"/>
      <c r="D47" s="66" t="s">
        <v>418</v>
      </c>
      <c r="E47" s="78">
        <v>500000</v>
      </c>
      <c r="F47" s="78">
        <v>22</v>
      </c>
      <c r="G47" s="78"/>
      <c r="H47" s="78">
        <f>F47</f>
        <v>22</v>
      </c>
      <c r="I47" s="78"/>
      <c r="J47" s="23"/>
    </row>
    <row r="48" spans="1:10" ht="16" x14ac:dyDescent="0.2">
      <c r="A48" s="63"/>
      <c r="B48" s="75"/>
      <c r="C48" s="66"/>
      <c r="D48" s="66" t="s">
        <v>414</v>
      </c>
      <c r="E48" s="79">
        <v>10000</v>
      </c>
      <c r="F48" s="78">
        <v>0.35</v>
      </c>
      <c r="G48" s="78"/>
      <c r="H48" s="78">
        <f>F48</f>
        <v>0.35</v>
      </c>
      <c r="I48" s="78"/>
      <c r="J48" s="23"/>
    </row>
    <row r="49" spans="1:10" ht="16" x14ac:dyDescent="0.2">
      <c r="A49" s="63"/>
      <c r="B49" s="75"/>
      <c r="C49" s="66"/>
      <c r="D49" s="66"/>
      <c r="E49" s="79"/>
      <c r="F49" s="78"/>
      <c r="G49" s="78"/>
      <c r="H49" s="78"/>
      <c r="I49" s="78"/>
      <c r="J49" s="23"/>
    </row>
    <row r="50" spans="1:10" ht="16" x14ac:dyDescent="0.2">
      <c r="A50" s="63">
        <f>A43+1</f>
        <v>13</v>
      </c>
      <c r="B50" s="75" t="s">
        <v>256</v>
      </c>
      <c r="C50" s="66" t="s">
        <v>80</v>
      </c>
      <c r="D50" s="66" t="s">
        <v>411</v>
      </c>
      <c r="E50" s="79">
        <v>10000</v>
      </c>
      <c r="F50" s="78">
        <v>0</v>
      </c>
      <c r="G50" s="78">
        <f>H50-F50</f>
        <v>0.66</v>
      </c>
      <c r="H50" s="78">
        <v>0.66</v>
      </c>
      <c r="I50" s="78">
        <f>SUM(H50:H51)</f>
        <v>10.27</v>
      </c>
      <c r="J50" s="23"/>
    </row>
    <row r="51" spans="1:10" ht="16" x14ac:dyDescent="0.2">
      <c r="A51" s="63"/>
      <c r="B51" s="75"/>
      <c r="C51" s="66"/>
      <c r="D51" s="66" t="s">
        <v>413</v>
      </c>
      <c r="E51" s="79">
        <v>230000</v>
      </c>
      <c r="F51" s="78">
        <v>9.61</v>
      </c>
      <c r="G51" s="78"/>
      <c r="H51" s="78">
        <f>F51</f>
        <v>9.61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78"/>
      <c r="G52" s="78"/>
      <c r="H52" s="78"/>
      <c r="I52" s="78"/>
      <c r="J52" s="23"/>
    </row>
    <row r="53" spans="1:10" ht="16" x14ac:dyDescent="0.2">
      <c r="A53" s="63">
        <v>14</v>
      </c>
      <c r="B53" s="75" t="s">
        <v>431</v>
      </c>
      <c r="C53" s="202" t="s">
        <v>419</v>
      </c>
      <c r="D53" s="82" t="s">
        <v>411</v>
      </c>
      <c r="E53" s="78">
        <v>10000</v>
      </c>
      <c r="F53" s="78">
        <v>0</v>
      </c>
      <c r="G53" s="78">
        <f>H53-F53</f>
        <v>5.0199999999999996</v>
      </c>
      <c r="H53" s="78">
        <v>5.0199999999999996</v>
      </c>
      <c r="I53" s="83">
        <v>5.0199999999999996</v>
      </c>
      <c r="J53" s="23" t="s">
        <v>469</v>
      </c>
    </row>
    <row r="54" spans="1:10" ht="16" x14ac:dyDescent="0.2">
      <c r="A54" s="63"/>
      <c r="B54" s="75"/>
      <c r="C54" s="167"/>
      <c r="D54" s="66"/>
      <c r="E54" s="79"/>
      <c r="F54" s="78"/>
      <c r="G54" s="78"/>
      <c r="H54" s="78"/>
      <c r="I54" s="78"/>
      <c r="J54" s="23"/>
    </row>
    <row r="55" spans="1:10" ht="16" x14ac:dyDescent="0.2">
      <c r="A55" s="63">
        <v>15</v>
      </c>
      <c r="B55" s="75" t="s">
        <v>258</v>
      </c>
      <c r="C55" s="66" t="s">
        <v>64</v>
      </c>
      <c r="D55" s="66" t="s">
        <v>411</v>
      </c>
      <c r="E55" s="79">
        <v>100000</v>
      </c>
      <c r="F55" s="78">
        <v>18.09</v>
      </c>
      <c r="G55" s="78">
        <f>H55-F55</f>
        <v>2.0100000000000016</v>
      </c>
      <c r="H55" s="78">
        <v>20.100000000000001</v>
      </c>
      <c r="I55" s="78">
        <f>SUM(H55:H59)</f>
        <v>32.450000000000003</v>
      </c>
      <c r="J55" s="23"/>
    </row>
    <row r="56" spans="1:10" ht="16" x14ac:dyDescent="0.2">
      <c r="A56" s="63"/>
      <c r="B56" s="75"/>
      <c r="C56" s="66"/>
      <c r="D56" s="66" t="s">
        <v>412</v>
      </c>
      <c r="E56" s="79">
        <v>10000</v>
      </c>
      <c r="F56" s="78">
        <v>3.42</v>
      </c>
      <c r="G56" s="78"/>
      <c r="H56" s="78">
        <f>F56</f>
        <v>3.42</v>
      </c>
      <c r="I56" s="78"/>
      <c r="J56" s="23"/>
    </row>
    <row r="57" spans="1:10" ht="16" x14ac:dyDescent="0.2">
      <c r="A57" s="63"/>
      <c r="B57" s="75"/>
      <c r="C57" s="66"/>
      <c r="D57" s="66" t="s">
        <v>413</v>
      </c>
      <c r="E57" s="79">
        <v>100000</v>
      </c>
      <c r="F57" s="78">
        <v>4.18</v>
      </c>
      <c r="G57" s="78"/>
      <c r="H57" s="78">
        <f>F57</f>
        <v>4.18</v>
      </c>
      <c r="I57" s="78"/>
      <c r="J57" s="23"/>
    </row>
    <row r="58" spans="1:10" ht="16" x14ac:dyDescent="0.2">
      <c r="A58" s="63"/>
      <c r="B58" s="75"/>
      <c r="C58" s="66"/>
      <c r="D58" s="66" t="s">
        <v>418</v>
      </c>
      <c r="E58" s="78">
        <v>100000</v>
      </c>
      <c r="F58" s="78">
        <v>4.4000000000000004</v>
      </c>
      <c r="G58" s="78"/>
      <c r="H58" s="78">
        <f>F58</f>
        <v>4.4000000000000004</v>
      </c>
      <c r="I58" s="78"/>
      <c r="J58" s="23"/>
    </row>
    <row r="59" spans="1:10" ht="16" x14ac:dyDescent="0.2">
      <c r="A59" s="63"/>
      <c r="B59" s="75"/>
      <c r="C59" s="66"/>
      <c r="D59" s="66" t="s">
        <v>414</v>
      </c>
      <c r="E59" s="79">
        <v>10000</v>
      </c>
      <c r="F59" s="78">
        <v>0.35</v>
      </c>
      <c r="G59" s="78"/>
      <c r="H59" s="78">
        <f>F59</f>
        <v>0.35</v>
      </c>
      <c r="I59" s="78"/>
      <c r="J59" s="23"/>
    </row>
    <row r="60" spans="1:10" ht="16" x14ac:dyDescent="0.2">
      <c r="A60" s="63"/>
      <c r="B60" s="75"/>
      <c r="C60" s="66"/>
      <c r="D60" s="66"/>
      <c r="E60" s="79"/>
      <c r="F60" s="78"/>
      <c r="G60" s="78"/>
      <c r="H60" s="78"/>
      <c r="I60" s="78"/>
      <c r="J60" s="23"/>
    </row>
    <row r="61" spans="1:10" ht="16" x14ac:dyDescent="0.2">
      <c r="A61" s="63">
        <f>A55+1</f>
        <v>16</v>
      </c>
      <c r="B61" s="75" t="s">
        <v>259</v>
      </c>
      <c r="C61" s="66" t="s">
        <v>218</v>
      </c>
      <c r="D61" s="66" t="s">
        <v>411</v>
      </c>
      <c r="E61" s="79">
        <v>10000</v>
      </c>
      <c r="F61" s="78">
        <v>0</v>
      </c>
      <c r="G61" s="78">
        <f>H61-F61</f>
        <v>3.08</v>
      </c>
      <c r="H61" s="78">
        <v>3.08</v>
      </c>
      <c r="I61" s="78">
        <f>H61</f>
        <v>3.08</v>
      </c>
      <c r="J61" s="23"/>
    </row>
    <row r="62" spans="1:10" ht="16" x14ac:dyDescent="0.2">
      <c r="A62" s="63"/>
      <c r="B62" s="75"/>
      <c r="C62" s="66"/>
      <c r="D62" s="66"/>
      <c r="E62" s="79"/>
      <c r="F62" s="78"/>
      <c r="G62" s="78"/>
      <c r="H62" s="78"/>
      <c r="I62" s="78"/>
      <c r="J62" s="23"/>
    </row>
    <row r="63" spans="1:10" ht="16" x14ac:dyDescent="0.2">
      <c r="A63" s="63">
        <v>17</v>
      </c>
      <c r="B63" s="75" t="s">
        <v>422</v>
      </c>
      <c r="C63" s="66" t="s">
        <v>420</v>
      </c>
      <c r="D63" s="66" t="s">
        <v>411</v>
      </c>
      <c r="E63" s="79">
        <v>10000</v>
      </c>
      <c r="F63" s="78">
        <v>0</v>
      </c>
      <c r="G63" s="78">
        <f>H63-F63</f>
        <v>3.08</v>
      </c>
      <c r="H63" s="78">
        <v>3.08</v>
      </c>
      <c r="I63" s="78">
        <f>SUM(H63:H64)</f>
        <v>5.17</v>
      </c>
      <c r="J63" s="23"/>
    </row>
    <row r="64" spans="1:10" ht="16" x14ac:dyDescent="0.2">
      <c r="A64" s="75"/>
      <c r="B64" s="75"/>
      <c r="C64" s="66"/>
      <c r="D64" s="66" t="s">
        <v>413</v>
      </c>
      <c r="E64" s="79">
        <v>50000</v>
      </c>
      <c r="F64" s="78">
        <v>2.09</v>
      </c>
      <c r="G64" s="78"/>
      <c r="H64" s="78">
        <f>F64</f>
        <v>2.09</v>
      </c>
      <c r="I64" s="78"/>
      <c r="J64" s="23"/>
    </row>
    <row r="65" spans="1:10" ht="16" x14ac:dyDescent="0.2">
      <c r="A65" s="63"/>
      <c r="C65" s="66"/>
      <c r="D65" s="66"/>
      <c r="E65" s="79"/>
      <c r="F65" s="78"/>
      <c r="G65" s="78"/>
      <c r="H65" s="78"/>
      <c r="I65" s="78"/>
      <c r="J65" s="23"/>
    </row>
    <row r="66" spans="1:10" ht="16" x14ac:dyDescent="0.2">
      <c r="A66" s="63">
        <v>19</v>
      </c>
      <c r="B66" s="75" t="s">
        <v>423</v>
      </c>
      <c r="C66" s="66" t="s">
        <v>421</v>
      </c>
      <c r="D66" s="66" t="s">
        <v>411</v>
      </c>
      <c r="E66" s="79">
        <v>100000</v>
      </c>
      <c r="F66" s="78">
        <v>4.7699999999999996</v>
      </c>
      <c r="G66" s="78">
        <f>H66-F66</f>
        <v>0.53000000000000025</v>
      </c>
      <c r="H66" s="78">
        <v>5.3</v>
      </c>
      <c r="I66" s="78">
        <f>SUM(H66:H67)</f>
        <v>9.48</v>
      </c>
      <c r="J66" s="23"/>
    </row>
    <row r="67" spans="1:10" ht="16" x14ac:dyDescent="0.2">
      <c r="A67" s="63"/>
      <c r="B67" s="75"/>
      <c r="C67" s="66"/>
      <c r="D67" s="66" t="s">
        <v>413</v>
      </c>
      <c r="E67" s="79">
        <v>100000</v>
      </c>
      <c r="F67" s="78">
        <v>4.18</v>
      </c>
      <c r="G67" s="78"/>
      <c r="H67" s="78">
        <f>F67</f>
        <v>4.18</v>
      </c>
      <c r="I67" s="78"/>
      <c r="J67" s="23"/>
    </row>
    <row r="68" spans="1:10" ht="16" x14ac:dyDescent="0.2">
      <c r="A68" s="63"/>
      <c r="B68" s="75"/>
      <c r="C68" s="66"/>
      <c r="D68" s="66"/>
      <c r="E68" s="79"/>
      <c r="F68" s="78"/>
      <c r="G68" s="78"/>
      <c r="H68" s="78"/>
      <c r="I68" s="78"/>
      <c r="J68" s="23"/>
    </row>
    <row r="69" spans="1:10" ht="16" x14ac:dyDescent="0.2">
      <c r="A69" s="63">
        <v>20</v>
      </c>
      <c r="B69" s="75" t="s">
        <v>396</v>
      </c>
      <c r="C69" s="66" t="s">
        <v>397</v>
      </c>
      <c r="D69" s="66" t="s">
        <v>411</v>
      </c>
      <c r="E69" s="78">
        <v>10000</v>
      </c>
      <c r="F69" s="78">
        <v>0</v>
      </c>
      <c r="G69" s="78">
        <f>H69-F69</f>
        <v>3.08</v>
      </c>
      <c r="H69" s="78">
        <v>3.08</v>
      </c>
      <c r="I69" s="78">
        <f>SUM(H69:H71)</f>
        <v>7.6099999999999994</v>
      </c>
      <c r="J69" s="23"/>
    </row>
    <row r="70" spans="1:10" ht="16" x14ac:dyDescent="0.2">
      <c r="A70" s="63"/>
      <c r="B70" s="75"/>
      <c r="C70" s="66"/>
      <c r="D70" s="66" t="s">
        <v>413</v>
      </c>
      <c r="E70" s="78">
        <v>100000</v>
      </c>
      <c r="F70" s="78">
        <v>4.18</v>
      </c>
      <c r="G70" s="78"/>
      <c r="H70" s="78">
        <f>F70</f>
        <v>4.18</v>
      </c>
      <c r="I70" s="78"/>
      <c r="J70" s="23"/>
    </row>
    <row r="71" spans="1:10" ht="16" x14ac:dyDescent="0.2">
      <c r="A71" s="63"/>
      <c r="B71" s="75"/>
      <c r="C71" s="66"/>
      <c r="D71" s="66" t="s">
        <v>414</v>
      </c>
      <c r="E71" s="78">
        <v>10000</v>
      </c>
      <c r="F71" s="78">
        <v>0.35</v>
      </c>
      <c r="G71" s="78"/>
      <c r="H71" s="78">
        <f>F71</f>
        <v>0.35</v>
      </c>
      <c r="I71" s="78"/>
      <c r="J71" s="23"/>
    </row>
    <row r="72" spans="1:10" ht="16" x14ac:dyDescent="0.2">
      <c r="A72" s="63"/>
      <c r="B72" s="75"/>
      <c r="C72" s="66"/>
      <c r="D72" s="66"/>
      <c r="E72" s="78"/>
      <c r="F72" s="78"/>
      <c r="G72" s="78"/>
      <c r="H72" s="78"/>
      <c r="I72" s="78"/>
      <c r="J72" s="23"/>
    </row>
    <row r="73" spans="1:10" ht="16" x14ac:dyDescent="0.2">
      <c r="A73" s="63">
        <v>21</v>
      </c>
      <c r="B73" s="75" t="s">
        <v>261</v>
      </c>
      <c r="C73" s="66" t="s">
        <v>262</v>
      </c>
      <c r="D73" s="66" t="s">
        <v>411</v>
      </c>
      <c r="E73" s="79">
        <v>10000</v>
      </c>
      <c r="F73" s="79">
        <v>0</v>
      </c>
      <c r="G73" s="78">
        <f>H73-F73</f>
        <v>14.08</v>
      </c>
      <c r="H73" s="79">
        <v>14.08</v>
      </c>
      <c r="I73" s="79">
        <f>SUM(H73:H75)</f>
        <v>22.659999999999997</v>
      </c>
      <c r="J73" s="23"/>
    </row>
    <row r="74" spans="1:10" ht="16" x14ac:dyDescent="0.2">
      <c r="A74" s="63"/>
      <c r="B74" s="75"/>
      <c r="C74" s="66"/>
      <c r="D74" s="66" t="s">
        <v>413</v>
      </c>
      <c r="E74" s="79">
        <v>100000</v>
      </c>
      <c r="F74" s="79">
        <v>4.18</v>
      </c>
      <c r="G74" s="79"/>
      <c r="H74" s="79">
        <f>F74</f>
        <v>4.18</v>
      </c>
      <c r="I74" s="79"/>
      <c r="J74" s="23"/>
    </row>
    <row r="75" spans="1:10" ht="16" x14ac:dyDescent="0.2">
      <c r="A75" s="63"/>
      <c r="B75" s="75"/>
      <c r="C75" s="66"/>
      <c r="D75" s="66" t="s">
        <v>418</v>
      </c>
      <c r="E75" s="78">
        <v>100000</v>
      </c>
      <c r="F75" s="79">
        <v>4.4000000000000004</v>
      </c>
      <c r="G75" s="79"/>
      <c r="H75" s="79">
        <f>F75</f>
        <v>4.4000000000000004</v>
      </c>
      <c r="I75" s="79"/>
      <c r="J75" s="23"/>
    </row>
    <row r="76" spans="1:10" ht="16" x14ac:dyDescent="0.2">
      <c r="A76" s="63"/>
      <c r="B76" s="75"/>
      <c r="C76" s="66"/>
      <c r="D76" s="66"/>
      <c r="E76" s="79"/>
      <c r="F76" s="79"/>
      <c r="G76" s="79"/>
      <c r="H76" s="79"/>
      <c r="I76" s="79"/>
      <c r="J76" s="23"/>
    </row>
    <row r="77" spans="1:10" ht="16" x14ac:dyDescent="0.2">
      <c r="A77" s="63">
        <f>A73+1</f>
        <v>22</v>
      </c>
      <c r="B77" s="75" t="s">
        <v>263</v>
      </c>
      <c r="C77" s="66" t="s">
        <v>57</v>
      </c>
      <c r="D77" s="66" t="s">
        <v>411</v>
      </c>
      <c r="E77" s="79">
        <v>10000</v>
      </c>
      <c r="F77" s="79">
        <v>0</v>
      </c>
      <c r="G77" s="78">
        <f>H77-F77</f>
        <v>3.08</v>
      </c>
      <c r="H77" s="79">
        <v>3.08</v>
      </c>
      <c r="I77" s="79">
        <f>SUM(H77:H82)</f>
        <v>19.280000000000005</v>
      </c>
      <c r="J77" s="23"/>
    </row>
    <row r="78" spans="1:10" ht="16" x14ac:dyDescent="0.2">
      <c r="A78" s="63"/>
      <c r="B78" s="75"/>
      <c r="C78" s="66"/>
      <c r="D78" s="66" t="s">
        <v>417</v>
      </c>
      <c r="E78" s="79">
        <v>10000</v>
      </c>
      <c r="F78" s="79">
        <v>11.57</v>
      </c>
      <c r="G78" s="79"/>
      <c r="H78" s="79">
        <f>F78</f>
        <v>11.57</v>
      </c>
      <c r="I78" s="79"/>
      <c r="J78" s="23"/>
    </row>
    <row r="79" spans="1:10" ht="16" x14ac:dyDescent="0.2">
      <c r="A79" s="63"/>
      <c r="B79" s="75"/>
      <c r="C79" s="66"/>
      <c r="D79" s="66" t="s">
        <v>412</v>
      </c>
      <c r="E79" s="79">
        <v>10000</v>
      </c>
      <c r="F79" s="79">
        <v>3.42</v>
      </c>
      <c r="G79" s="79"/>
      <c r="H79" s="79">
        <f>F79</f>
        <v>3.42</v>
      </c>
      <c r="I79" s="79"/>
      <c r="J79" s="23"/>
    </row>
    <row r="80" spans="1:10" ht="16" x14ac:dyDescent="0.2">
      <c r="A80" s="63"/>
      <c r="B80" s="75"/>
      <c r="C80" s="66"/>
      <c r="D80" s="66" t="s">
        <v>413</v>
      </c>
      <c r="E80" s="79">
        <v>10000</v>
      </c>
      <c r="F80" s="79">
        <v>0.42</v>
      </c>
      <c r="G80" s="79"/>
      <c r="H80" s="79">
        <f>F80</f>
        <v>0.42</v>
      </c>
      <c r="I80" s="79"/>
      <c r="J80" s="23"/>
    </row>
    <row r="81" spans="1:10" ht="16" x14ac:dyDescent="0.2">
      <c r="A81" s="63"/>
      <c r="B81" s="75"/>
      <c r="C81" s="66"/>
      <c r="D81" s="66" t="s">
        <v>418</v>
      </c>
      <c r="E81" s="79">
        <v>10000</v>
      </c>
      <c r="F81" s="79">
        <v>0.44</v>
      </c>
      <c r="G81" s="79"/>
      <c r="H81" s="79">
        <f>F81</f>
        <v>0.44</v>
      </c>
      <c r="I81" s="79"/>
      <c r="J81" s="23"/>
    </row>
    <row r="82" spans="1:10" ht="16" x14ac:dyDescent="0.2">
      <c r="A82" s="63"/>
      <c r="B82" s="75"/>
      <c r="C82" s="66"/>
      <c r="D82" s="66" t="s">
        <v>414</v>
      </c>
      <c r="E82" s="79">
        <v>10000</v>
      </c>
      <c r="F82" s="79">
        <v>0.35</v>
      </c>
      <c r="G82" s="79"/>
      <c r="H82" s="79">
        <f>F82</f>
        <v>0.35</v>
      </c>
      <c r="I82" s="79"/>
      <c r="J82" s="23"/>
    </row>
    <row r="83" spans="1:10" ht="16" x14ac:dyDescent="0.2">
      <c r="A83" s="63"/>
      <c r="B83" s="75"/>
      <c r="C83" s="66"/>
      <c r="D83" s="66"/>
      <c r="E83" s="79"/>
      <c r="F83" s="79"/>
      <c r="G83" s="79"/>
      <c r="H83" s="79"/>
      <c r="I83" s="79"/>
      <c r="J83" s="23"/>
    </row>
    <row r="84" spans="1:10" ht="16" x14ac:dyDescent="0.2">
      <c r="A84" s="63">
        <f>A77+1</f>
        <v>23</v>
      </c>
      <c r="B84" s="75" t="s">
        <v>264</v>
      </c>
      <c r="C84" s="66" t="s">
        <v>58</v>
      </c>
      <c r="D84" s="66" t="s">
        <v>411</v>
      </c>
      <c r="E84" s="79">
        <v>10000</v>
      </c>
      <c r="F84" s="79">
        <v>0</v>
      </c>
      <c r="G84" s="78">
        <f>H84-F84</f>
        <v>8.02</v>
      </c>
      <c r="H84" s="79">
        <v>8.02</v>
      </c>
      <c r="I84" s="79">
        <f>H84</f>
        <v>8.02</v>
      </c>
      <c r="J84" s="23"/>
    </row>
    <row r="85" spans="1:10" ht="16" x14ac:dyDescent="0.2">
      <c r="A85" s="63"/>
      <c r="B85" s="75"/>
      <c r="C85" s="66"/>
      <c r="D85" s="66"/>
      <c r="E85" s="79"/>
      <c r="F85" s="79"/>
      <c r="G85" s="79"/>
      <c r="H85" s="79"/>
      <c r="I85" s="79"/>
      <c r="J85" s="23"/>
    </row>
    <row r="86" spans="1:10" ht="16" x14ac:dyDescent="0.2">
      <c r="A86" s="63">
        <f>A84+1</f>
        <v>24</v>
      </c>
      <c r="B86" s="75" t="s">
        <v>265</v>
      </c>
      <c r="C86" s="66" t="s">
        <v>219</v>
      </c>
      <c r="D86" s="66" t="s">
        <v>411</v>
      </c>
      <c r="E86" s="79">
        <v>10000</v>
      </c>
      <c r="F86" s="79">
        <v>0</v>
      </c>
      <c r="G86" s="78">
        <f>H86-F86</f>
        <v>0.66</v>
      </c>
      <c r="H86" s="79">
        <v>0.66</v>
      </c>
      <c r="I86" s="79">
        <f>SUM(H86:H87)</f>
        <v>5.26</v>
      </c>
      <c r="J86" s="23"/>
    </row>
    <row r="87" spans="1:10" ht="16" x14ac:dyDescent="0.2">
      <c r="A87" s="63"/>
      <c r="B87" s="75"/>
      <c r="C87" s="66"/>
      <c r="D87" s="66" t="s">
        <v>413</v>
      </c>
      <c r="E87" s="79">
        <v>110000</v>
      </c>
      <c r="F87" s="79">
        <v>4.5999999999999996</v>
      </c>
      <c r="G87" s="79"/>
      <c r="H87" s="79">
        <f>F87</f>
        <v>4.5999999999999996</v>
      </c>
      <c r="I87" s="79"/>
      <c r="J87" s="23"/>
    </row>
    <row r="88" spans="1:10" ht="16" x14ac:dyDescent="0.2">
      <c r="A88" s="63"/>
      <c r="B88" s="75"/>
      <c r="C88" s="66"/>
      <c r="D88" s="66"/>
      <c r="E88" s="79"/>
      <c r="F88" s="79"/>
      <c r="G88" s="79"/>
      <c r="H88" s="79"/>
      <c r="I88" s="79"/>
      <c r="J88" s="23"/>
    </row>
    <row r="89" spans="1:10" ht="16" x14ac:dyDescent="0.2">
      <c r="A89" s="63">
        <v>25</v>
      </c>
      <c r="B89" s="75" t="s">
        <v>267</v>
      </c>
      <c r="C89" s="82" t="s">
        <v>17</v>
      </c>
      <c r="D89" s="82" t="s">
        <v>411</v>
      </c>
      <c r="E89" s="79">
        <v>160000</v>
      </c>
      <c r="F89" s="79">
        <f>H89-G89</f>
        <v>46.2</v>
      </c>
      <c r="G89" s="78">
        <v>3.08</v>
      </c>
      <c r="H89" s="83">
        <v>49.28</v>
      </c>
      <c r="I89" s="83">
        <f>SUM(H89:H92)</f>
        <v>100.28999999999999</v>
      </c>
      <c r="J89" s="23" t="s">
        <v>470</v>
      </c>
    </row>
    <row r="90" spans="1:10" ht="16" x14ac:dyDescent="0.2">
      <c r="A90" s="63"/>
      <c r="B90" s="75"/>
      <c r="C90" s="66"/>
      <c r="D90" s="66" t="s">
        <v>417</v>
      </c>
      <c r="E90" s="79">
        <v>50000</v>
      </c>
      <c r="F90" s="79">
        <v>33.85</v>
      </c>
      <c r="G90" s="79"/>
      <c r="H90" s="78">
        <f>F90</f>
        <v>33.85</v>
      </c>
      <c r="I90" s="79"/>
      <c r="J90" s="23"/>
    </row>
    <row r="91" spans="1:10" ht="16" x14ac:dyDescent="0.2">
      <c r="A91" s="63"/>
      <c r="B91" s="75"/>
      <c r="C91" s="66"/>
      <c r="D91" s="66" t="s">
        <v>413</v>
      </c>
      <c r="E91" s="79">
        <v>200000</v>
      </c>
      <c r="F91" s="79">
        <v>8.36</v>
      </c>
      <c r="G91" s="79"/>
      <c r="H91" s="79">
        <f>F91</f>
        <v>8.36</v>
      </c>
      <c r="I91" s="79"/>
      <c r="J91" s="23"/>
    </row>
    <row r="92" spans="1:10" ht="16" x14ac:dyDescent="0.2">
      <c r="A92" s="63"/>
      <c r="B92" s="75"/>
      <c r="C92" s="66"/>
      <c r="D92" s="66" t="s">
        <v>418</v>
      </c>
      <c r="E92" s="78">
        <v>200000</v>
      </c>
      <c r="F92" s="79">
        <v>8.8000000000000007</v>
      </c>
      <c r="G92" s="79"/>
      <c r="H92" s="79">
        <f>F92</f>
        <v>8.8000000000000007</v>
      </c>
      <c r="I92" s="79"/>
      <c r="J92" s="23"/>
    </row>
    <row r="93" spans="1:10" ht="16" x14ac:dyDescent="0.2">
      <c r="A93" s="63"/>
      <c r="B93" s="75"/>
      <c r="C93" s="66"/>
      <c r="D93" s="66"/>
      <c r="E93" s="79"/>
      <c r="F93" s="79"/>
      <c r="G93" s="79"/>
      <c r="H93" s="79"/>
      <c r="I93" s="79"/>
      <c r="J93" s="23"/>
    </row>
    <row r="94" spans="1:10" ht="16" x14ac:dyDescent="0.2">
      <c r="A94" s="63">
        <f>A89+1</f>
        <v>26</v>
      </c>
      <c r="B94" s="75" t="s">
        <v>268</v>
      </c>
      <c r="C94" s="85" t="s">
        <v>224</v>
      </c>
      <c r="D94" s="85" t="s">
        <v>411</v>
      </c>
      <c r="E94" s="86">
        <v>100000</v>
      </c>
      <c r="F94" s="86">
        <v>5.94</v>
      </c>
      <c r="G94" s="78">
        <f>H94-F94</f>
        <v>0.65999999999999925</v>
      </c>
      <c r="H94" s="86">
        <v>6.6</v>
      </c>
      <c r="I94" s="86">
        <f>SUM(H94:H97)</f>
        <v>19.57</v>
      </c>
      <c r="J94" s="23"/>
    </row>
    <row r="95" spans="1:10" ht="16" x14ac:dyDescent="0.2">
      <c r="A95" s="63"/>
      <c r="B95" s="75"/>
      <c r="C95" s="85"/>
      <c r="D95" s="85" t="s">
        <v>412</v>
      </c>
      <c r="E95" s="86">
        <v>10000</v>
      </c>
      <c r="F95" s="86">
        <v>3.42</v>
      </c>
      <c r="G95" s="86"/>
      <c r="H95" s="86">
        <f>F95</f>
        <v>3.42</v>
      </c>
      <c r="I95" s="86"/>
      <c r="J95" s="23"/>
    </row>
    <row r="96" spans="1:10" ht="16" x14ac:dyDescent="0.2">
      <c r="A96" s="63"/>
      <c r="B96" s="75"/>
      <c r="C96" s="85"/>
      <c r="D96" s="85" t="s">
        <v>413</v>
      </c>
      <c r="E96" s="86">
        <v>220000</v>
      </c>
      <c r="F96" s="86">
        <v>9.1999999999999993</v>
      </c>
      <c r="G96" s="86"/>
      <c r="H96" s="86">
        <f>F96</f>
        <v>9.1999999999999993</v>
      </c>
      <c r="I96" s="86"/>
      <c r="J96" s="23"/>
    </row>
    <row r="97" spans="1:10" ht="16" x14ac:dyDescent="0.2">
      <c r="A97" s="63"/>
      <c r="B97" s="75"/>
      <c r="C97" s="85"/>
      <c r="D97" s="85" t="s">
        <v>414</v>
      </c>
      <c r="E97" s="86">
        <v>10000</v>
      </c>
      <c r="F97" s="86">
        <v>0.35</v>
      </c>
      <c r="G97" s="86"/>
      <c r="H97" s="86">
        <f>F97</f>
        <v>0.35</v>
      </c>
      <c r="I97" s="86"/>
      <c r="J97" s="23"/>
    </row>
    <row r="98" spans="1:10" ht="16" x14ac:dyDescent="0.2">
      <c r="A98" s="63"/>
      <c r="B98" s="75"/>
      <c r="C98" s="85"/>
      <c r="D98" s="85"/>
      <c r="E98" s="86"/>
      <c r="F98" s="86"/>
      <c r="G98" s="86"/>
      <c r="H98" s="86"/>
      <c r="I98" s="86"/>
      <c r="J98" s="23"/>
    </row>
    <row r="99" spans="1:10" ht="16" x14ac:dyDescent="0.2">
      <c r="A99" s="63">
        <f>A94+1</f>
        <v>27</v>
      </c>
      <c r="B99" s="75" t="s">
        <v>432</v>
      </c>
      <c r="C99" s="66" t="s">
        <v>424</v>
      </c>
      <c r="D99" s="66" t="s">
        <v>411</v>
      </c>
      <c r="E99" s="79">
        <v>10000</v>
      </c>
      <c r="F99" s="79">
        <v>0</v>
      </c>
      <c r="G99" s="78">
        <f>H99-F99</f>
        <v>0.66</v>
      </c>
      <c r="H99" s="79">
        <v>0.66</v>
      </c>
      <c r="I99" s="79">
        <f>SUM(H99:H100)</f>
        <v>4.84</v>
      </c>
      <c r="J99" s="23"/>
    </row>
    <row r="100" spans="1:10" ht="16" x14ac:dyDescent="0.2">
      <c r="A100" s="63"/>
      <c r="B100" s="75"/>
      <c r="C100" s="66"/>
      <c r="D100" s="66" t="s">
        <v>413</v>
      </c>
      <c r="E100" s="79">
        <v>100000</v>
      </c>
      <c r="F100" s="79">
        <v>4.18</v>
      </c>
      <c r="G100" s="79"/>
      <c r="H100" s="79">
        <f>F100</f>
        <v>4.18</v>
      </c>
      <c r="I100" s="79"/>
      <c r="J100" s="23"/>
    </row>
    <row r="101" spans="1:10" ht="16" x14ac:dyDescent="0.2">
      <c r="A101" s="63"/>
      <c r="B101" s="75"/>
      <c r="C101" s="66"/>
      <c r="D101" s="66"/>
      <c r="E101" s="79"/>
      <c r="F101" s="79"/>
      <c r="G101" s="79"/>
      <c r="H101" s="79"/>
      <c r="I101" s="79"/>
      <c r="J101" s="23"/>
    </row>
    <row r="102" spans="1:10" ht="16" x14ac:dyDescent="0.2">
      <c r="A102" s="63"/>
      <c r="B102" s="75" t="s">
        <v>441</v>
      </c>
      <c r="C102" s="66" t="s">
        <v>436</v>
      </c>
      <c r="D102" s="66" t="s">
        <v>411</v>
      </c>
      <c r="E102" s="79">
        <v>10000</v>
      </c>
      <c r="F102" s="79">
        <v>0</v>
      </c>
      <c r="G102" s="79">
        <f>H102-F102</f>
        <v>0.66</v>
      </c>
      <c r="H102" s="79">
        <v>0.66</v>
      </c>
      <c r="I102" s="79">
        <f>H102</f>
        <v>0.66</v>
      </c>
      <c r="J102" s="23"/>
    </row>
    <row r="103" spans="1:10" ht="16" x14ac:dyDescent="0.2">
      <c r="A103" s="63"/>
      <c r="B103" s="75"/>
      <c r="C103" s="66"/>
      <c r="D103" s="66"/>
      <c r="E103" s="79"/>
      <c r="F103" s="79"/>
      <c r="G103" s="79"/>
      <c r="H103" s="79"/>
      <c r="I103" s="79"/>
      <c r="J103" s="23"/>
    </row>
    <row r="104" spans="1:10" ht="16" x14ac:dyDescent="0.2">
      <c r="A104" s="63">
        <v>28</v>
      </c>
      <c r="B104" s="75" t="s">
        <v>270</v>
      </c>
      <c r="C104" s="82" t="s">
        <v>233</v>
      </c>
      <c r="D104" s="82" t="s">
        <v>411</v>
      </c>
      <c r="E104" s="79">
        <v>10000</v>
      </c>
      <c r="F104" s="79">
        <v>0</v>
      </c>
      <c r="G104" s="78">
        <f>H104-F104</f>
        <v>5.0199999999999996</v>
      </c>
      <c r="H104" s="83">
        <v>5.0199999999999996</v>
      </c>
      <c r="I104" s="83">
        <f>SUM(H104:H107)</f>
        <v>12.969999999999999</v>
      </c>
      <c r="J104" s="205" t="s">
        <v>470</v>
      </c>
    </row>
    <row r="105" spans="1:10" ht="16" x14ac:dyDescent="0.2">
      <c r="A105" s="63"/>
      <c r="B105" s="75"/>
      <c r="C105" s="66"/>
      <c r="D105" s="66" t="s">
        <v>412</v>
      </c>
      <c r="E105" s="79">
        <v>10000</v>
      </c>
      <c r="F105" s="79">
        <v>3.42</v>
      </c>
      <c r="G105" s="79"/>
      <c r="H105" s="79">
        <f>F105</f>
        <v>3.42</v>
      </c>
      <c r="I105" s="79"/>
      <c r="J105" s="23"/>
    </row>
    <row r="106" spans="1:10" ht="16" x14ac:dyDescent="0.2">
      <c r="A106" s="63"/>
      <c r="B106" s="75"/>
      <c r="C106" s="66"/>
      <c r="D106" s="66" t="s">
        <v>413</v>
      </c>
      <c r="E106" s="79">
        <v>100000</v>
      </c>
      <c r="F106" s="79">
        <v>4.18</v>
      </c>
      <c r="G106" s="79"/>
      <c r="H106" s="79">
        <f>F106</f>
        <v>4.18</v>
      </c>
      <c r="I106" s="79"/>
      <c r="J106" s="23"/>
    </row>
    <row r="107" spans="1:10" ht="16" x14ac:dyDescent="0.2">
      <c r="A107" s="63"/>
      <c r="B107" s="75"/>
      <c r="C107" s="66"/>
      <c r="D107" s="66" t="s">
        <v>414</v>
      </c>
      <c r="E107" s="79">
        <v>10000</v>
      </c>
      <c r="F107" s="79">
        <v>0.35</v>
      </c>
      <c r="G107" s="79"/>
      <c r="H107" s="79">
        <f>F107</f>
        <v>0.35</v>
      </c>
      <c r="I107" s="79"/>
      <c r="J107" s="23"/>
    </row>
    <row r="108" spans="1:10" ht="16" x14ac:dyDescent="0.2">
      <c r="A108" s="63"/>
      <c r="B108" s="75"/>
      <c r="C108" s="66"/>
      <c r="D108" s="66"/>
      <c r="E108" s="79"/>
      <c r="F108" s="79"/>
      <c r="G108" s="79"/>
      <c r="H108" s="79"/>
      <c r="I108" s="79"/>
      <c r="J108" s="23"/>
    </row>
    <row r="109" spans="1:10" ht="16" x14ac:dyDescent="0.2">
      <c r="A109" s="63">
        <f>A104+1</f>
        <v>29</v>
      </c>
      <c r="B109" s="75" t="s">
        <v>271</v>
      </c>
      <c r="C109" s="66" t="s">
        <v>234</v>
      </c>
      <c r="D109" s="66" t="s">
        <v>411</v>
      </c>
      <c r="E109" s="79">
        <v>10000</v>
      </c>
      <c r="F109" s="79">
        <v>0</v>
      </c>
      <c r="G109" s="78">
        <f>H109-F109</f>
        <v>8.02</v>
      </c>
      <c r="H109" s="79">
        <v>8.02</v>
      </c>
      <c r="I109" s="79">
        <f>H109</f>
        <v>8.02</v>
      </c>
      <c r="J109" s="23"/>
    </row>
    <row r="110" spans="1:10" ht="16" x14ac:dyDescent="0.2">
      <c r="A110" s="63"/>
      <c r="B110" s="170"/>
      <c r="C110" s="44"/>
      <c r="D110" s="44"/>
      <c r="E110" s="165"/>
      <c r="F110" s="171"/>
      <c r="G110" s="79"/>
      <c r="H110" s="79"/>
      <c r="I110" s="79"/>
      <c r="J110" s="23"/>
    </row>
    <row r="111" spans="1:10" ht="16" x14ac:dyDescent="0.2">
      <c r="A111" s="63">
        <f>A109+1</f>
        <v>30</v>
      </c>
      <c r="B111" s="75" t="s">
        <v>329</v>
      </c>
      <c r="C111" s="168" t="s">
        <v>330</v>
      </c>
      <c r="D111" s="168" t="s">
        <v>411</v>
      </c>
      <c r="E111" s="169">
        <v>10000</v>
      </c>
      <c r="F111" s="78">
        <v>0</v>
      </c>
      <c r="G111" s="78">
        <f>H111-F111</f>
        <v>0.91</v>
      </c>
      <c r="H111" s="78">
        <v>0.91</v>
      </c>
      <c r="I111" s="78">
        <f>SUM(H111:H112)</f>
        <v>1.33</v>
      </c>
      <c r="J111" s="23"/>
    </row>
    <row r="112" spans="1:10" ht="16" x14ac:dyDescent="0.2">
      <c r="A112" s="63"/>
      <c r="B112" s="75"/>
      <c r="C112" s="168"/>
      <c r="D112" s="168" t="s">
        <v>413</v>
      </c>
      <c r="E112" s="169">
        <v>10000</v>
      </c>
      <c r="F112" s="78">
        <v>0.42</v>
      </c>
      <c r="G112" s="78"/>
      <c r="H112" s="78">
        <f>F112</f>
        <v>0.42</v>
      </c>
      <c r="I112" s="78"/>
      <c r="J112" s="23"/>
    </row>
    <row r="113" spans="1:10" ht="16" x14ac:dyDescent="0.2">
      <c r="A113" s="63"/>
      <c r="B113" s="172"/>
      <c r="C113" s="102"/>
      <c r="D113" s="168"/>
      <c r="E113" s="151"/>
      <c r="F113" s="166"/>
      <c r="G113" s="78"/>
      <c r="H113" s="78"/>
      <c r="I113" s="78"/>
      <c r="J113" s="23"/>
    </row>
    <row r="114" spans="1:10" ht="16" x14ac:dyDescent="0.2">
      <c r="A114" s="63">
        <f>A111+1</f>
        <v>31</v>
      </c>
      <c r="B114" s="75" t="s">
        <v>273</v>
      </c>
      <c r="C114" s="66" t="s">
        <v>25</v>
      </c>
      <c r="D114" s="66" t="s">
        <v>411</v>
      </c>
      <c r="E114" s="79">
        <v>10000</v>
      </c>
      <c r="F114" s="79">
        <v>0</v>
      </c>
      <c r="G114" s="78">
        <f>H114-F114</f>
        <v>3.08</v>
      </c>
      <c r="H114" s="79">
        <v>3.08</v>
      </c>
      <c r="I114" s="79">
        <f>H114</f>
        <v>3.08</v>
      </c>
      <c r="J114" s="23"/>
    </row>
    <row r="115" spans="1:10" ht="16" x14ac:dyDescent="0.2">
      <c r="A115" s="63"/>
      <c r="B115" s="75"/>
      <c r="C115" s="66"/>
      <c r="D115" s="66"/>
      <c r="E115" s="79"/>
      <c r="F115" s="79"/>
      <c r="G115" s="79"/>
      <c r="H115" s="79"/>
      <c r="I115" s="79"/>
      <c r="J115" s="23"/>
    </row>
    <row r="116" spans="1:10" ht="16" x14ac:dyDescent="0.2">
      <c r="A116" s="63">
        <f>A114+1</f>
        <v>32</v>
      </c>
      <c r="B116" s="75" t="s">
        <v>274</v>
      </c>
      <c r="C116" s="82" t="s">
        <v>88</v>
      </c>
      <c r="D116" s="66" t="s">
        <v>411</v>
      </c>
      <c r="E116" s="79">
        <v>240000</v>
      </c>
      <c r="F116" s="79">
        <v>46.23</v>
      </c>
      <c r="G116" s="78">
        <f>H116-F116</f>
        <v>2.0100000000000051</v>
      </c>
      <c r="H116" s="78">
        <v>48.24</v>
      </c>
      <c r="I116" s="83">
        <f>SUM(H116:H121)</f>
        <v>130.44999999999999</v>
      </c>
      <c r="J116" s="23"/>
    </row>
    <row r="117" spans="1:10" ht="16" x14ac:dyDescent="0.2">
      <c r="A117" s="63"/>
      <c r="B117" s="75"/>
      <c r="C117" s="66"/>
      <c r="D117" s="82" t="s">
        <v>417</v>
      </c>
      <c r="E117" s="79">
        <v>50000</v>
      </c>
      <c r="F117" s="79">
        <v>57.85</v>
      </c>
      <c r="G117" s="79"/>
      <c r="H117" s="83">
        <f>F117</f>
        <v>57.85</v>
      </c>
      <c r="I117" s="78"/>
      <c r="J117" s="205" t="s">
        <v>470</v>
      </c>
    </row>
    <row r="118" spans="1:10" ht="16" x14ac:dyDescent="0.2">
      <c r="A118" s="63"/>
      <c r="B118" s="75"/>
      <c r="C118" s="66"/>
      <c r="D118" s="66" t="s">
        <v>412</v>
      </c>
      <c r="E118" s="79">
        <v>10000</v>
      </c>
      <c r="F118" s="79">
        <v>3.42</v>
      </c>
      <c r="G118" s="79"/>
      <c r="H118" s="79">
        <f>F118</f>
        <v>3.42</v>
      </c>
      <c r="I118" s="79"/>
      <c r="J118" s="23"/>
    </row>
    <row r="119" spans="1:10" ht="16" x14ac:dyDescent="0.2">
      <c r="A119" s="63"/>
      <c r="B119" s="75"/>
      <c r="C119" s="66"/>
      <c r="D119" s="66" t="s">
        <v>413</v>
      </c>
      <c r="E119" s="79">
        <v>240000</v>
      </c>
      <c r="F119" s="79">
        <v>10.029999999999999</v>
      </c>
      <c r="G119" s="79"/>
      <c r="H119" s="79">
        <f>F119</f>
        <v>10.029999999999999</v>
      </c>
      <c r="I119" s="79"/>
      <c r="J119" s="23"/>
    </row>
    <row r="120" spans="1:10" ht="16" x14ac:dyDescent="0.2">
      <c r="A120" s="63"/>
      <c r="B120" s="75"/>
      <c r="C120" s="66"/>
      <c r="D120" s="66" t="s">
        <v>418</v>
      </c>
      <c r="E120" s="78">
        <v>240000</v>
      </c>
      <c r="F120" s="79">
        <v>10.56</v>
      </c>
      <c r="G120" s="79"/>
      <c r="H120" s="79">
        <f>F120</f>
        <v>10.56</v>
      </c>
      <c r="I120" s="79"/>
      <c r="J120" s="23"/>
    </row>
    <row r="121" spans="1:10" ht="16" x14ac:dyDescent="0.2">
      <c r="A121" s="63"/>
      <c r="B121" s="75"/>
      <c r="C121" s="66"/>
      <c r="D121" s="66" t="s">
        <v>414</v>
      </c>
      <c r="E121" s="79">
        <v>10000</v>
      </c>
      <c r="F121" s="79">
        <v>0.35</v>
      </c>
      <c r="G121" s="79"/>
      <c r="H121" s="79">
        <f>F121</f>
        <v>0.35</v>
      </c>
      <c r="I121" s="79"/>
      <c r="J121" s="23"/>
    </row>
    <row r="122" spans="1:10" ht="16" x14ac:dyDescent="0.2">
      <c r="A122" s="63"/>
      <c r="B122" s="75"/>
      <c r="C122" s="66"/>
      <c r="D122" s="66"/>
      <c r="E122" s="79"/>
      <c r="F122" s="79"/>
      <c r="G122" s="79"/>
      <c r="H122" s="79"/>
      <c r="I122" s="79"/>
      <c r="J122" s="23"/>
    </row>
    <row r="123" spans="1:10" ht="16" x14ac:dyDescent="0.2">
      <c r="A123" s="63">
        <f>A116+1</f>
        <v>33</v>
      </c>
      <c r="B123" s="75" t="s">
        <v>275</v>
      </c>
      <c r="C123" s="66" t="s">
        <v>173</v>
      </c>
      <c r="D123" s="66" t="s">
        <v>411</v>
      </c>
      <c r="E123" s="79">
        <v>10000</v>
      </c>
      <c r="F123" s="79">
        <v>0</v>
      </c>
      <c r="G123" s="78">
        <f>H123-F123</f>
        <v>12.48</v>
      </c>
      <c r="H123" s="79">
        <v>12.48</v>
      </c>
      <c r="I123" s="79">
        <f>SUM(H123:H124)</f>
        <v>24.05</v>
      </c>
      <c r="J123" s="23"/>
    </row>
    <row r="124" spans="1:10" ht="16" x14ac:dyDescent="0.2">
      <c r="A124" s="63"/>
      <c r="B124" s="75"/>
      <c r="C124" s="66"/>
      <c r="D124" s="66" t="s">
        <v>417</v>
      </c>
      <c r="E124" s="79">
        <v>10000</v>
      </c>
      <c r="F124" s="79">
        <v>11.57</v>
      </c>
      <c r="G124" s="79"/>
      <c r="H124" s="79">
        <f>F124</f>
        <v>11.57</v>
      </c>
      <c r="I124" s="79"/>
      <c r="J124" s="23"/>
    </row>
    <row r="125" spans="1:10" ht="16" x14ac:dyDescent="0.2">
      <c r="A125" s="63"/>
      <c r="B125" s="75"/>
      <c r="C125" s="66"/>
      <c r="D125" s="66"/>
      <c r="E125" s="79"/>
      <c r="F125" s="79"/>
      <c r="G125" s="79"/>
      <c r="H125" s="79"/>
      <c r="I125" s="79"/>
      <c r="J125" s="23"/>
    </row>
    <row r="126" spans="1:10" ht="16" x14ac:dyDescent="0.2">
      <c r="A126" s="63">
        <f>A123+1</f>
        <v>34</v>
      </c>
      <c r="B126" s="75" t="s">
        <v>276</v>
      </c>
      <c r="C126" s="82" t="s">
        <v>189</v>
      </c>
      <c r="D126" s="82" t="s">
        <v>411</v>
      </c>
      <c r="E126" s="79">
        <v>100000</v>
      </c>
      <c r="F126" s="79">
        <f>H126-G126</f>
        <v>72.180000000000007</v>
      </c>
      <c r="G126" s="78">
        <v>8.02</v>
      </c>
      <c r="H126" s="83">
        <v>80.2</v>
      </c>
      <c r="I126" s="83">
        <f>SUM(H126:H127)</f>
        <v>84.38</v>
      </c>
      <c r="J126" s="205" t="s">
        <v>470</v>
      </c>
    </row>
    <row r="127" spans="1:10" ht="16" x14ac:dyDescent="0.2">
      <c r="A127" s="63"/>
      <c r="B127" s="75"/>
      <c r="C127" s="66"/>
      <c r="D127" s="66" t="s">
        <v>413</v>
      </c>
      <c r="E127" s="79">
        <v>100000</v>
      </c>
      <c r="F127" s="79">
        <v>4.18</v>
      </c>
      <c r="G127" s="79"/>
      <c r="H127" s="79">
        <f>F127</f>
        <v>4.18</v>
      </c>
      <c r="I127" s="79"/>
      <c r="J127" s="23"/>
    </row>
    <row r="128" spans="1:10" ht="16" x14ac:dyDescent="0.2">
      <c r="A128" s="63"/>
      <c r="B128" s="75"/>
      <c r="C128" s="66"/>
      <c r="D128" s="66"/>
      <c r="E128" s="79"/>
      <c r="F128" s="79"/>
      <c r="G128" s="79"/>
      <c r="H128" s="79"/>
      <c r="I128" s="79"/>
      <c r="J128" s="23"/>
    </row>
    <row r="129" spans="1:10" ht="16" x14ac:dyDescent="0.2">
      <c r="A129" s="63">
        <f>A126+1</f>
        <v>35</v>
      </c>
      <c r="B129" s="75" t="s">
        <v>277</v>
      </c>
      <c r="C129" s="82" t="s">
        <v>143</v>
      </c>
      <c r="D129" s="82" t="s">
        <v>411</v>
      </c>
      <c r="E129" s="79">
        <v>10000</v>
      </c>
      <c r="F129" s="79">
        <v>0</v>
      </c>
      <c r="G129" s="78">
        <v>0.66</v>
      </c>
      <c r="H129" s="83">
        <v>0.66</v>
      </c>
      <c r="I129" s="83">
        <f>SUM(H129:H130)</f>
        <v>4.84</v>
      </c>
      <c r="J129" s="205" t="s">
        <v>470</v>
      </c>
    </row>
    <row r="130" spans="1:10" ht="16" x14ac:dyDescent="0.2">
      <c r="A130" s="63"/>
      <c r="B130" s="75"/>
      <c r="C130" s="66"/>
      <c r="D130" s="66" t="s">
        <v>413</v>
      </c>
      <c r="E130" s="79">
        <v>100000</v>
      </c>
      <c r="F130" s="79">
        <v>4.18</v>
      </c>
      <c r="G130" s="79"/>
      <c r="H130" s="79">
        <f>F130</f>
        <v>4.18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79"/>
      <c r="G131" s="79"/>
      <c r="H131" s="79"/>
      <c r="I131" s="79"/>
      <c r="J131" s="23"/>
    </row>
    <row r="132" spans="1:10" ht="16" x14ac:dyDescent="0.2">
      <c r="A132" s="63">
        <f>A129+1</f>
        <v>36</v>
      </c>
      <c r="B132" s="75" t="s">
        <v>278</v>
      </c>
      <c r="C132" s="66" t="s">
        <v>235</v>
      </c>
      <c r="D132" s="66" t="s">
        <v>411</v>
      </c>
      <c r="E132" s="79">
        <v>10000</v>
      </c>
      <c r="F132" s="79">
        <v>0</v>
      </c>
      <c r="G132" s="78">
        <f>H132-F132</f>
        <v>2.0099999999999998</v>
      </c>
      <c r="H132" s="79">
        <v>2.0099999999999998</v>
      </c>
      <c r="I132" s="79">
        <f>SUM(H132:H133)</f>
        <v>6.42</v>
      </c>
      <c r="J132" s="23"/>
    </row>
    <row r="133" spans="1:10" ht="16" x14ac:dyDescent="0.2">
      <c r="A133" s="63"/>
      <c r="B133" s="75"/>
      <c r="C133" s="66"/>
      <c r="D133" s="66" t="s">
        <v>417</v>
      </c>
      <c r="E133" s="79">
        <v>10000</v>
      </c>
      <c r="F133" s="79">
        <v>4.41</v>
      </c>
      <c r="G133" s="79"/>
      <c r="H133" s="79">
        <f>F133</f>
        <v>4.41</v>
      </c>
      <c r="I133" s="79"/>
      <c r="J133" s="23"/>
    </row>
    <row r="134" spans="1:10" ht="16" x14ac:dyDescent="0.2">
      <c r="A134" s="63"/>
      <c r="B134" s="75"/>
      <c r="C134" s="66"/>
      <c r="D134" s="66"/>
      <c r="E134" s="79"/>
      <c r="F134" s="79"/>
      <c r="G134" s="79"/>
      <c r="H134" s="79"/>
      <c r="I134" s="79"/>
      <c r="J134" s="23"/>
    </row>
    <row r="135" spans="1:10" ht="16" x14ac:dyDescent="0.2">
      <c r="A135" s="63">
        <f>A132+1</f>
        <v>37</v>
      </c>
      <c r="B135" s="75" t="s">
        <v>279</v>
      </c>
      <c r="C135" s="82" t="s">
        <v>29</v>
      </c>
      <c r="D135" s="82" t="s">
        <v>411</v>
      </c>
      <c r="E135" s="79">
        <v>10000</v>
      </c>
      <c r="F135" s="79">
        <v>0</v>
      </c>
      <c r="G135" s="78">
        <f>H135-F135</f>
        <v>3.08</v>
      </c>
      <c r="H135" s="83">
        <v>3.08</v>
      </c>
      <c r="I135" s="83">
        <f>SUM(H135:H136)</f>
        <v>3.5</v>
      </c>
      <c r="J135" s="205" t="s">
        <v>470</v>
      </c>
    </row>
    <row r="136" spans="1:10" ht="16" x14ac:dyDescent="0.2">
      <c r="A136" s="63"/>
      <c r="B136" s="75"/>
      <c r="C136" s="66"/>
      <c r="D136" s="66" t="s">
        <v>413</v>
      </c>
      <c r="E136" s="79">
        <v>10000</v>
      </c>
      <c r="F136" s="79">
        <v>0.42</v>
      </c>
      <c r="G136" s="79"/>
      <c r="H136" s="79">
        <f>F136</f>
        <v>0.42</v>
      </c>
      <c r="I136" s="79"/>
      <c r="J136" s="23"/>
    </row>
    <row r="137" spans="1:10" ht="16" x14ac:dyDescent="0.2">
      <c r="A137" s="63"/>
      <c r="B137" s="75"/>
      <c r="C137" s="66"/>
      <c r="D137" s="66"/>
      <c r="E137" s="79"/>
      <c r="F137" s="79"/>
      <c r="G137" s="79"/>
      <c r="H137" s="79"/>
      <c r="I137" s="79"/>
      <c r="J137" s="23"/>
    </row>
    <row r="138" spans="1:10" ht="16" x14ac:dyDescent="0.2">
      <c r="A138" s="63">
        <f>A135+1</f>
        <v>38</v>
      </c>
      <c r="B138" s="75" t="s">
        <v>280</v>
      </c>
      <c r="C138" s="66" t="s">
        <v>201</v>
      </c>
      <c r="D138" s="66" t="s">
        <v>411</v>
      </c>
      <c r="E138" s="79">
        <v>10000</v>
      </c>
      <c r="F138" s="79">
        <v>0</v>
      </c>
      <c r="G138" s="78">
        <f>H138-F138</f>
        <v>1.26</v>
      </c>
      <c r="H138" s="79">
        <v>1.26</v>
      </c>
      <c r="I138" s="79">
        <f>SUM(H138:H143)</f>
        <v>25.18</v>
      </c>
      <c r="J138" s="23"/>
    </row>
    <row r="139" spans="1:10" ht="16" x14ac:dyDescent="0.2">
      <c r="A139" s="63"/>
      <c r="B139" s="75"/>
      <c r="C139" s="66"/>
      <c r="D139" s="173" t="s">
        <v>417</v>
      </c>
      <c r="E139" s="79">
        <v>10000</v>
      </c>
      <c r="F139" s="79">
        <v>11.57</v>
      </c>
      <c r="G139" s="79"/>
      <c r="H139" s="79">
        <f>F139</f>
        <v>11.57</v>
      </c>
      <c r="I139" s="79"/>
      <c r="J139" s="23"/>
    </row>
    <row r="140" spans="1:10" ht="16" x14ac:dyDescent="0.2">
      <c r="A140" s="63"/>
      <c r="B140" s="75"/>
      <c r="C140" s="66"/>
      <c r="D140" s="173" t="s">
        <v>412</v>
      </c>
      <c r="E140" s="79">
        <v>10000</v>
      </c>
      <c r="F140" s="79">
        <v>3.42</v>
      </c>
      <c r="G140" s="79"/>
      <c r="H140" s="79">
        <f>F140</f>
        <v>3.42</v>
      </c>
      <c r="I140" s="79"/>
      <c r="J140" s="23"/>
    </row>
    <row r="141" spans="1:10" ht="16" x14ac:dyDescent="0.2">
      <c r="A141" s="63"/>
      <c r="B141" s="75"/>
      <c r="C141" s="66"/>
      <c r="D141" s="173" t="s">
        <v>413</v>
      </c>
      <c r="E141" s="79">
        <v>100000</v>
      </c>
      <c r="F141" s="79">
        <v>4.18</v>
      </c>
      <c r="G141" s="79"/>
      <c r="H141" s="79">
        <f>F141</f>
        <v>4.18</v>
      </c>
      <c r="I141" s="79"/>
      <c r="J141" s="23"/>
    </row>
    <row r="142" spans="1:10" ht="16" x14ac:dyDescent="0.2">
      <c r="A142" s="63"/>
      <c r="B142" s="75"/>
      <c r="C142" s="66"/>
      <c r="D142" s="173" t="s">
        <v>418</v>
      </c>
      <c r="E142" s="78">
        <v>100000</v>
      </c>
      <c r="F142" s="79">
        <v>4.4000000000000004</v>
      </c>
      <c r="G142" s="79"/>
      <c r="H142" s="79">
        <f>F142</f>
        <v>4.4000000000000004</v>
      </c>
      <c r="I142" s="79"/>
      <c r="J142" s="23"/>
    </row>
    <row r="143" spans="1:10" ht="16" x14ac:dyDescent="0.2">
      <c r="A143" s="63"/>
      <c r="B143" s="75"/>
      <c r="C143" s="66"/>
      <c r="D143" s="173" t="s">
        <v>414</v>
      </c>
      <c r="E143" s="79">
        <v>10000</v>
      </c>
      <c r="F143" s="79">
        <v>0.35</v>
      </c>
      <c r="G143" s="79"/>
      <c r="H143" s="79">
        <f>F143</f>
        <v>0.35</v>
      </c>
      <c r="I143" s="79"/>
      <c r="J143" s="23"/>
    </row>
    <row r="144" spans="1:10" ht="16" x14ac:dyDescent="0.2">
      <c r="A144" s="63"/>
      <c r="B144" s="75"/>
      <c r="C144" s="66"/>
      <c r="D144" s="66"/>
      <c r="E144" s="79"/>
      <c r="F144" s="79"/>
      <c r="G144" s="79"/>
      <c r="H144" s="79"/>
      <c r="I144" s="79"/>
      <c r="J144" s="23"/>
    </row>
    <row r="145" spans="1:15" ht="16" x14ac:dyDescent="0.2">
      <c r="A145" s="63">
        <v>39</v>
      </c>
      <c r="B145" s="75" t="s">
        <v>282</v>
      </c>
      <c r="C145" s="85" t="s">
        <v>226</v>
      </c>
      <c r="D145" s="85" t="s">
        <v>411</v>
      </c>
      <c r="E145" s="86">
        <v>10000</v>
      </c>
      <c r="F145" s="86">
        <v>0</v>
      </c>
      <c r="G145" s="78">
        <f>H145-F145</f>
        <v>0.66</v>
      </c>
      <c r="H145" s="86">
        <v>0.66</v>
      </c>
      <c r="I145" s="86">
        <f>SUM(H145:H146)</f>
        <v>1.08</v>
      </c>
      <c r="J145" s="23"/>
    </row>
    <row r="146" spans="1:15" ht="16" x14ac:dyDescent="0.2">
      <c r="A146" s="63"/>
      <c r="B146" s="75"/>
      <c r="C146" s="85"/>
      <c r="D146" s="85" t="s">
        <v>413</v>
      </c>
      <c r="E146" s="86">
        <v>10000</v>
      </c>
      <c r="F146" s="86">
        <v>0.42</v>
      </c>
      <c r="G146" s="86"/>
      <c r="H146" s="86">
        <f>F146</f>
        <v>0.42</v>
      </c>
      <c r="I146" s="86"/>
      <c r="J146" s="23"/>
    </row>
    <row r="147" spans="1:15" ht="16" x14ac:dyDescent="0.2">
      <c r="A147" s="63"/>
      <c r="B147" s="75"/>
      <c r="C147" s="85"/>
      <c r="D147" s="85"/>
      <c r="E147" s="86"/>
      <c r="F147" s="86"/>
      <c r="G147" s="86"/>
      <c r="H147" s="86"/>
      <c r="I147" s="86"/>
      <c r="J147" s="23"/>
    </row>
    <row r="148" spans="1:15" ht="16" x14ac:dyDescent="0.2">
      <c r="A148" s="63">
        <f>A145+1</f>
        <v>40</v>
      </c>
      <c r="B148" s="75" t="s">
        <v>331</v>
      </c>
      <c r="C148" s="168" t="s">
        <v>332</v>
      </c>
      <c r="D148" s="168" t="s">
        <v>411</v>
      </c>
      <c r="E148" s="169">
        <v>250000</v>
      </c>
      <c r="F148" s="86">
        <v>15.84</v>
      </c>
      <c r="G148" s="78">
        <f>H148-F148</f>
        <v>0.66000000000000014</v>
      </c>
      <c r="H148" s="86">
        <v>16.5</v>
      </c>
      <c r="I148" s="86">
        <f>SUM(H148:H149)</f>
        <v>26.95</v>
      </c>
      <c r="J148" s="23"/>
      <c r="M148" s="13"/>
      <c r="N148" s="42"/>
      <c r="O148" s="45"/>
    </row>
    <row r="149" spans="1:15" ht="16" x14ac:dyDescent="0.2">
      <c r="A149" s="63"/>
      <c r="B149" s="75"/>
      <c r="C149" s="168"/>
      <c r="D149" s="168" t="s">
        <v>413</v>
      </c>
      <c r="E149" s="169">
        <v>250000</v>
      </c>
      <c r="F149" s="86">
        <v>10.45</v>
      </c>
      <c r="G149" s="86"/>
      <c r="H149" s="86">
        <f>F149</f>
        <v>10.45</v>
      </c>
      <c r="I149" s="86"/>
      <c r="J149" s="23"/>
      <c r="M149" s="13"/>
      <c r="N149" s="42"/>
      <c r="O149" s="45"/>
    </row>
    <row r="150" spans="1:15" ht="16" x14ac:dyDescent="0.2">
      <c r="A150" s="63"/>
      <c r="B150" s="75"/>
      <c r="C150" s="168"/>
      <c r="D150" s="168"/>
      <c r="E150" s="169"/>
      <c r="F150" s="86"/>
      <c r="G150" s="86"/>
      <c r="H150" s="86"/>
      <c r="I150" s="86"/>
      <c r="J150" s="23"/>
      <c r="M150" s="13"/>
      <c r="N150" s="42"/>
      <c r="O150" s="45"/>
    </row>
    <row r="151" spans="1:15" ht="16" x14ac:dyDescent="0.2">
      <c r="A151" s="63">
        <f>A148+1</f>
        <v>41</v>
      </c>
      <c r="B151" s="75" t="s">
        <v>283</v>
      </c>
      <c r="C151" s="66" t="s">
        <v>71</v>
      </c>
      <c r="D151" s="66" t="s">
        <v>411</v>
      </c>
      <c r="E151" s="79">
        <v>50000</v>
      </c>
      <c r="F151" s="79">
        <v>8.0399999999999991</v>
      </c>
      <c r="G151" s="78">
        <f>H151-F151</f>
        <v>2.0100000000000016</v>
      </c>
      <c r="H151" s="79">
        <v>10.050000000000001</v>
      </c>
      <c r="I151" s="79">
        <f>SUM(H151:H154)</f>
        <v>25</v>
      </c>
      <c r="J151" s="23"/>
    </row>
    <row r="152" spans="1:15" ht="16" x14ac:dyDescent="0.2">
      <c r="A152" s="63"/>
      <c r="B152" s="75"/>
      <c r="C152" s="66"/>
      <c r="D152" s="66" t="s">
        <v>417</v>
      </c>
      <c r="E152" s="79">
        <v>30000</v>
      </c>
      <c r="F152" s="79">
        <v>13.23</v>
      </c>
      <c r="G152" s="79"/>
      <c r="H152" s="79">
        <f>F152</f>
        <v>13.23</v>
      </c>
      <c r="I152" s="79"/>
      <c r="J152" s="23"/>
    </row>
    <row r="153" spans="1:15" ht="16" x14ac:dyDescent="0.2">
      <c r="A153" s="63"/>
      <c r="B153" s="75"/>
      <c r="C153" s="66"/>
      <c r="D153" s="66" t="s">
        <v>413</v>
      </c>
      <c r="E153" s="79">
        <v>20000</v>
      </c>
      <c r="F153" s="79">
        <v>0.84</v>
      </c>
      <c r="G153" s="79"/>
      <c r="H153" s="79">
        <f>F153</f>
        <v>0.84</v>
      </c>
      <c r="I153" s="79"/>
      <c r="J153" s="23"/>
    </row>
    <row r="154" spans="1:15" ht="16" x14ac:dyDescent="0.2">
      <c r="A154" s="63"/>
      <c r="B154" s="75"/>
      <c r="C154" s="66"/>
      <c r="D154" s="66" t="s">
        <v>418</v>
      </c>
      <c r="E154" s="79">
        <v>20000</v>
      </c>
      <c r="F154" s="79">
        <v>0.88</v>
      </c>
      <c r="G154" s="79"/>
      <c r="H154" s="79">
        <f>F154</f>
        <v>0.88</v>
      </c>
      <c r="I154" s="79"/>
      <c r="J154" s="23"/>
    </row>
    <row r="155" spans="1:15" ht="16" x14ac:dyDescent="0.2">
      <c r="A155" s="63"/>
      <c r="B155" s="75"/>
      <c r="C155" s="66"/>
      <c r="D155" s="66"/>
      <c r="E155" s="79"/>
      <c r="F155" s="79"/>
      <c r="G155" s="79"/>
      <c r="H155" s="79"/>
      <c r="I155" s="79"/>
      <c r="J155" s="23"/>
    </row>
    <row r="156" spans="1:15" ht="16" x14ac:dyDescent="0.2">
      <c r="A156" s="63">
        <f>A151+1</f>
        <v>42</v>
      </c>
      <c r="B156" s="75" t="s">
        <v>284</v>
      </c>
      <c r="C156" s="66" t="s">
        <v>131</v>
      </c>
      <c r="D156" s="66" t="s">
        <v>411</v>
      </c>
      <c r="E156" s="79">
        <v>10000</v>
      </c>
      <c r="F156" s="79">
        <v>0</v>
      </c>
      <c r="G156" s="78">
        <f>H156-F156</f>
        <v>3.08</v>
      </c>
      <c r="H156" s="79">
        <v>3.08</v>
      </c>
      <c r="I156" s="79">
        <f>SUM(H156:H161)</f>
        <v>27.560000000000002</v>
      </c>
      <c r="J156" s="23"/>
    </row>
    <row r="157" spans="1:15" ht="16" x14ac:dyDescent="0.2">
      <c r="A157" s="63"/>
      <c r="B157" s="75"/>
      <c r="C157" s="66"/>
      <c r="D157" s="173" t="s">
        <v>417</v>
      </c>
      <c r="E157" s="79">
        <v>10000</v>
      </c>
      <c r="F157" s="79">
        <v>4.41</v>
      </c>
      <c r="G157" s="79"/>
      <c r="H157" s="79">
        <f>F157</f>
        <v>4.41</v>
      </c>
      <c r="I157" s="79"/>
      <c r="J157" s="23"/>
    </row>
    <row r="158" spans="1:15" ht="16" x14ac:dyDescent="0.2">
      <c r="A158" s="63"/>
      <c r="B158" s="75"/>
      <c r="C158" s="66"/>
      <c r="D158" s="173" t="s">
        <v>412</v>
      </c>
      <c r="E158" s="79">
        <v>10000</v>
      </c>
      <c r="F158" s="79">
        <v>3.42</v>
      </c>
      <c r="G158" s="79"/>
      <c r="H158" s="79">
        <f>F158</f>
        <v>3.42</v>
      </c>
      <c r="I158" s="79"/>
      <c r="J158" s="23"/>
    </row>
    <row r="159" spans="1:15" ht="16" x14ac:dyDescent="0.2">
      <c r="A159" s="63"/>
      <c r="B159" s="75"/>
      <c r="C159" s="66"/>
      <c r="D159" s="173" t="s">
        <v>413</v>
      </c>
      <c r="E159" s="79">
        <v>190000</v>
      </c>
      <c r="F159" s="79">
        <v>7.94</v>
      </c>
      <c r="G159" s="79"/>
      <c r="H159" s="79">
        <f>F159</f>
        <v>7.94</v>
      </c>
      <c r="I159" s="79"/>
      <c r="J159" s="23"/>
    </row>
    <row r="160" spans="1:15" ht="16" x14ac:dyDescent="0.2">
      <c r="A160" s="63"/>
      <c r="B160" s="75"/>
      <c r="C160" s="66"/>
      <c r="D160" s="173" t="s">
        <v>418</v>
      </c>
      <c r="E160" s="78">
        <v>190000</v>
      </c>
      <c r="F160" s="79">
        <v>8.36</v>
      </c>
      <c r="G160" s="79"/>
      <c r="H160" s="79">
        <f>F160</f>
        <v>8.36</v>
      </c>
      <c r="I160" s="79"/>
      <c r="J160" s="23"/>
    </row>
    <row r="161" spans="1:10" ht="16" x14ac:dyDescent="0.2">
      <c r="A161" s="63"/>
      <c r="B161" s="75"/>
      <c r="C161" s="66"/>
      <c r="D161" s="173" t="s">
        <v>414</v>
      </c>
      <c r="E161" s="79">
        <v>10000</v>
      </c>
      <c r="F161" s="79">
        <v>0.35</v>
      </c>
      <c r="G161" s="79"/>
      <c r="H161" s="79">
        <f>F161</f>
        <v>0.35</v>
      </c>
      <c r="I161" s="79"/>
      <c r="J161" s="23"/>
    </row>
    <row r="162" spans="1:10" ht="16" x14ac:dyDescent="0.2">
      <c r="A162" s="63"/>
      <c r="B162" s="75"/>
      <c r="C162" s="66"/>
      <c r="D162" s="66"/>
      <c r="E162" s="79"/>
      <c r="F162" s="79"/>
      <c r="G162" s="79"/>
      <c r="H162" s="79"/>
      <c r="I162" s="79"/>
      <c r="J162" s="23"/>
    </row>
    <row r="163" spans="1:10" ht="16" x14ac:dyDescent="0.2">
      <c r="A163" s="63">
        <f>A156+1</f>
        <v>43</v>
      </c>
      <c r="B163" s="75" t="s">
        <v>285</v>
      </c>
      <c r="C163" s="85" t="s">
        <v>227</v>
      </c>
      <c r="D163" s="66" t="s">
        <v>411</v>
      </c>
      <c r="E163" s="86">
        <v>10000</v>
      </c>
      <c r="F163" s="86">
        <v>0</v>
      </c>
      <c r="G163" s="78">
        <f>H163-F163</f>
        <v>2.0099999999999998</v>
      </c>
      <c r="H163" s="86">
        <v>2.0099999999999998</v>
      </c>
      <c r="I163" s="86">
        <f>SUM(H163:H168)</f>
        <v>32.79</v>
      </c>
      <c r="J163" s="23"/>
    </row>
    <row r="164" spans="1:10" ht="16" x14ac:dyDescent="0.2">
      <c r="A164" s="63"/>
      <c r="B164" s="75"/>
      <c r="C164" s="85"/>
      <c r="D164" s="173" t="s">
        <v>417</v>
      </c>
      <c r="E164" s="86">
        <v>10000</v>
      </c>
      <c r="F164" s="86">
        <v>11.57</v>
      </c>
      <c r="G164" s="86"/>
      <c r="H164" s="86">
        <f>F164</f>
        <v>11.57</v>
      </c>
      <c r="I164" s="86"/>
      <c r="J164" s="23"/>
    </row>
    <row r="165" spans="1:10" ht="16" x14ac:dyDescent="0.2">
      <c r="A165" s="63"/>
      <c r="B165" s="75"/>
      <c r="C165" s="85"/>
      <c r="D165" s="173" t="s">
        <v>412</v>
      </c>
      <c r="E165" s="86">
        <v>10000</v>
      </c>
      <c r="F165" s="86">
        <v>3.42</v>
      </c>
      <c r="G165" s="86"/>
      <c r="H165" s="86">
        <f>F165</f>
        <v>3.42</v>
      </c>
      <c r="I165" s="86"/>
      <c r="J165" s="23"/>
    </row>
    <row r="166" spans="1:10" ht="16" x14ac:dyDescent="0.2">
      <c r="A166" s="63"/>
      <c r="B166" s="75"/>
      <c r="C166" s="85"/>
      <c r="D166" s="173" t="s">
        <v>413</v>
      </c>
      <c r="E166" s="86">
        <v>180000</v>
      </c>
      <c r="F166" s="86">
        <v>7.52</v>
      </c>
      <c r="G166" s="86"/>
      <c r="H166" s="86">
        <f>F166</f>
        <v>7.52</v>
      </c>
      <c r="I166" s="86"/>
      <c r="J166" s="23"/>
    </row>
    <row r="167" spans="1:10" ht="16" x14ac:dyDescent="0.2">
      <c r="A167" s="63"/>
      <c r="B167" s="75"/>
      <c r="C167" s="85"/>
      <c r="D167" s="173" t="s">
        <v>418</v>
      </c>
      <c r="E167" s="86">
        <v>180000</v>
      </c>
      <c r="F167" s="86">
        <v>7.92</v>
      </c>
      <c r="G167" s="86"/>
      <c r="H167" s="86">
        <f>F167</f>
        <v>7.92</v>
      </c>
      <c r="I167" s="86"/>
      <c r="J167" s="23"/>
    </row>
    <row r="168" spans="1:10" ht="16" x14ac:dyDescent="0.2">
      <c r="A168" s="63"/>
      <c r="B168" s="75"/>
      <c r="C168" s="85"/>
      <c r="D168" s="173" t="s">
        <v>414</v>
      </c>
      <c r="E168" s="86">
        <v>10000</v>
      </c>
      <c r="F168" s="86">
        <v>0.35</v>
      </c>
      <c r="G168" s="86"/>
      <c r="H168" s="86">
        <f>F168</f>
        <v>0.35</v>
      </c>
      <c r="I168" s="86"/>
      <c r="J168" s="23"/>
    </row>
    <row r="169" spans="1:10" ht="16" x14ac:dyDescent="0.2">
      <c r="A169" s="63"/>
      <c r="B169" s="75"/>
      <c r="C169" s="85"/>
      <c r="D169" s="85"/>
      <c r="E169" s="86"/>
      <c r="F169" s="86"/>
      <c r="G169" s="86"/>
      <c r="H169" s="86"/>
      <c r="I169" s="86"/>
      <c r="J169" s="23"/>
    </row>
    <row r="170" spans="1:10" ht="16" x14ac:dyDescent="0.2">
      <c r="A170" s="63">
        <f>A163+1</f>
        <v>44</v>
      </c>
      <c r="B170" s="75" t="s">
        <v>286</v>
      </c>
      <c r="C170" s="66" t="s">
        <v>70</v>
      </c>
      <c r="D170" s="66" t="s">
        <v>411</v>
      </c>
      <c r="E170" s="79">
        <v>10000</v>
      </c>
      <c r="F170" s="79">
        <v>0</v>
      </c>
      <c r="G170" s="78">
        <f>H170-F170</f>
        <v>2.0099999999999998</v>
      </c>
      <c r="H170" s="79">
        <v>2.0099999999999998</v>
      </c>
      <c r="I170" s="79">
        <f>SUM(H170:H175)</f>
        <v>17.190000000000001</v>
      </c>
      <c r="J170" s="23"/>
    </row>
    <row r="171" spans="1:10" ht="16" x14ac:dyDescent="0.2">
      <c r="A171" s="63"/>
      <c r="B171" s="75"/>
      <c r="C171" s="66"/>
      <c r="D171" s="173" t="s">
        <v>417</v>
      </c>
      <c r="E171" s="79">
        <v>10000</v>
      </c>
      <c r="F171" s="79">
        <v>2.83</v>
      </c>
      <c r="G171" s="79"/>
      <c r="H171" s="79">
        <f>F171</f>
        <v>2.83</v>
      </c>
      <c r="I171" s="79"/>
      <c r="J171" s="23"/>
    </row>
    <row r="172" spans="1:10" ht="16" x14ac:dyDescent="0.2">
      <c r="A172" s="63"/>
      <c r="B172" s="75"/>
      <c r="C172" s="66"/>
      <c r="D172" s="173" t="s">
        <v>412</v>
      </c>
      <c r="E172" s="79">
        <v>10000</v>
      </c>
      <c r="F172" s="79">
        <v>3.42</v>
      </c>
      <c r="G172" s="79"/>
      <c r="H172" s="79">
        <f>F172</f>
        <v>3.42</v>
      </c>
      <c r="I172" s="79"/>
      <c r="J172" s="23"/>
    </row>
    <row r="173" spans="1:10" ht="16" x14ac:dyDescent="0.2">
      <c r="A173" s="63"/>
      <c r="B173" s="75"/>
      <c r="C173" s="66"/>
      <c r="D173" s="173" t="s">
        <v>413</v>
      </c>
      <c r="E173" s="79">
        <v>100000</v>
      </c>
      <c r="F173" s="79">
        <v>4.18</v>
      </c>
      <c r="G173" s="79"/>
      <c r="H173" s="79">
        <f>F173</f>
        <v>4.18</v>
      </c>
      <c r="I173" s="79"/>
      <c r="J173" s="23"/>
    </row>
    <row r="174" spans="1:10" ht="16" x14ac:dyDescent="0.2">
      <c r="A174" s="63"/>
      <c r="B174" s="75"/>
      <c r="C174" s="66"/>
      <c r="D174" s="173" t="s">
        <v>418</v>
      </c>
      <c r="E174" s="78">
        <v>100000</v>
      </c>
      <c r="F174" s="79">
        <v>4.4000000000000004</v>
      </c>
      <c r="G174" s="79"/>
      <c r="H174" s="79">
        <f>F174</f>
        <v>4.4000000000000004</v>
      </c>
      <c r="I174" s="79"/>
      <c r="J174" s="23"/>
    </row>
    <row r="175" spans="1:10" ht="16" x14ac:dyDescent="0.2">
      <c r="A175" s="63"/>
      <c r="B175" s="75"/>
      <c r="C175" s="66"/>
      <c r="D175" s="173" t="s">
        <v>414</v>
      </c>
      <c r="E175" s="79">
        <v>10000</v>
      </c>
      <c r="F175" s="79">
        <v>0.35</v>
      </c>
      <c r="G175" s="79"/>
      <c r="H175" s="79">
        <f>F175</f>
        <v>0.35</v>
      </c>
      <c r="I175" s="79"/>
      <c r="J175" s="23"/>
    </row>
    <row r="176" spans="1:10" ht="16" x14ac:dyDescent="0.2">
      <c r="A176" s="63"/>
      <c r="B176" s="75"/>
      <c r="C176" s="66"/>
      <c r="D176" s="66"/>
      <c r="E176" s="79"/>
      <c r="F176" s="79"/>
      <c r="G176" s="79"/>
      <c r="H176" s="79"/>
      <c r="I176" s="79"/>
      <c r="J176" s="23"/>
    </row>
    <row r="177" spans="1:10" ht="16" x14ac:dyDescent="0.2">
      <c r="A177" s="63">
        <f>A170+1</f>
        <v>45</v>
      </c>
      <c r="B177" s="75" t="s">
        <v>375</v>
      </c>
      <c r="C177" s="82" t="s">
        <v>34</v>
      </c>
      <c r="D177" s="82" t="s">
        <v>411</v>
      </c>
      <c r="E177" s="78">
        <v>10000</v>
      </c>
      <c r="F177" s="78">
        <v>0</v>
      </c>
      <c r="G177" s="78">
        <f>H177-F177</f>
        <v>3.08</v>
      </c>
      <c r="H177" s="83">
        <v>3.08</v>
      </c>
      <c r="I177" s="83">
        <f>H177</f>
        <v>3.08</v>
      </c>
      <c r="J177" s="205" t="s">
        <v>470</v>
      </c>
    </row>
    <row r="178" spans="1:10" ht="16" x14ac:dyDescent="0.2">
      <c r="A178" s="63"/>
      <c r="B178" s="75"/>
      <c r="C178" s="66"/>
      <c r="D178" s="66"/>
      <c r="E178" s="78"/>
      <c r="F178" s="78"/>
      <c r="G178" s="78"/>
      <c r="H178" s="78"/>
      <c r="I178" s="78"/>
      <c r="J178" s="23"/>
    </row>
    <row r="179" spans="1:10" ht="16" x14ac:dyDescent="0.2">
      <c r="A179" s="63">
        <f>A177+1</f>
        <v>46</v>
      </c>
      <c r="B179" s="75" t="s">
        <v>287</v>
      </c>
      <c r="C179" s="204" t="s">
        <v>214</v>
      </c>
      <c r="D179" s="204" t="s">
        <v>411</v>
      </c>
      <c r="E179" s="130">
        <v>10000</v>
      </c>
      <c r="F179" s="130">
        <v>0</v>
      </c>
      <c r="G179" s="78">
        <f>H179-F179</f>
        <v>3.08</v>
      </c>
      <c r="H179" s="203">
        <v>3.08</v>
      </c>
      <c r="I179" s="203">
        <f>H179</f>
        <v>3.08</v>
      </c>
      <c r="J179" s="205" t="s">
        <v>470</v>
      </c>
    </row>
    <row r="180" spans="1:10" ht="16" x14ac:dyDescent="0.2">
      <c r="A180" s="63"/>
      <c r="B180" s="75"/>
      <c r="C180" s="70"/>
      <c r="D180" s="70"/>
      <c r="E180" s="130"/>
      <c r="F180" s="130"/>
      <c r="G180" s="130"/>
      <c r="H180" s="130"/>
      <c r="I180" s="130"/>
      <c r="J180" s="23"/>
    </row>
    <row r="181" spans="1:10" ht="16" x14ac:dyDescent="0.2">
      <c r="A181" s="63">
        <f>A179+1</f>
        <v>47</v>
      </c>
      <c r="B181" s="75" t="s">
        <v>288</v>
      </c>
      <c r="C181" s="66" t="s">
        <v>132</v>
      </c>
      <c r="D181" s="66" t="s">
        <v>411</v>
      </c>
      <c r="E181" s="78">
        <v>190000</v>
      </c>
      <c r="F181" s="78">
        <v>11.88</v>
      </c>
      <c r="G181" s="78">
        <f>H181-F181</f>
        <v>0.65999999999999837</v>
      </c>
      <c r="H181" s="78">
        <v>12.54</v>
      </c>
      <c r="I181" s="78">
        <f>SUM(H181:H186)</f>
        <v>33.94</v>
      </c>
      <c r="J181" s="23"/>
    </row>
    <row r="182" spans="1:10" ht="16" x14ac:dyDescent="0.2">
      <c r="A182" s="63"/>
      <c r="B182" s="75"/>
      <c r="C182" s="66"/>
      <c r="D182" s="173" t="s">
        <v>417</v>
      </c>
      <c r="E182" s="78">
        <v>50000</v>
      </c>
      <c r="F182" s="78">
        <v>9.0500000000000007</v>
      </c>
      <c r="G182" s="78"/>
      <c r="H182" s="78">
        <f>F182</f>
        <v>9.0500000000000007</v>
      </c>
      <c r="I182" s="78"/>
      <c r="J182" s="23"/>
    </row>
    <row r="183" spans="1:10" ht="16" x14ac:dyDescent="0.2">
      <c r="A183" s="63"/>
      <c r="B183" s="75"/>
      <c r="C183" s="66"/>
      <c r="D183" s="173" t="s">
        <v>412</v>
      </c>
      <c r="E183" s="78">
        <v>10000</v>
      </c>
      <c r="F183" s="78">
        <v>3.42</v>
      </c>
      <c r="G183" s="78"/>
      <c r="H183" s="78">
        <f>F183</f>
        <v>3.42</v>
      </c>
      <c r="I183" s="78"/>
      <c r="J183" s="23"/>
    </row>
    <row r="184" spans="1:10" ht="16" x14ac:dyDescent="0.2">
      <c r="A184" s="63"/>
      <c r="B184" s="75"/>
      <c r="C184" s="66"/>
      <c r="D184" s="173" t="s">
        <v>413</v>
      </c>
      <c r="E184" s="78">
        <v>100000</v>
      </c>
      <c r="F184" s="78">
        <v>4.18</v>
      </c>
      <c r="G184" s="78"/>
      <c r="H184" s="78">
        <f>F184</f>
        <v>4.18</v>
      </c>
      <c r="I184" s="78"/>
      <c r="J184" s="23"/>
    </row>
    <row r="185" spans="1:10" ht="16" x14ac:dyDescent="0.2">
      <c r="A185" s="63"/>
      <c r="B185" s="75"/>
      <c r="C185" s="66"/>
      <c r="D185" s="173" t="s">
        <v>418</v>
      </c>
      <c r="E185" s="78">
        <v>100000</v>
      </c>
      <c r="F185" s="78">
        <v>4.4000000000000004</v>
      </c>
      <c r="G185" s="78"/>
      <c r="H185" s="78">
        <f>F185</f>
        <v>4.4000000000000004</v>
      </c>
      <c r="I185" s="78"/>
      <c r="J185" s="23"/>
    </row>
    <row r="186" spans="1:10" ht="16" x14ac:dyDescent="0.2">
      <c r="A186" s="63"/>
      <c r="B186" s="75"/>
      <c r="C186" s="66"/>
      <c r="D186" s="173" t="s">
        <v>414</v>
      </c>
      <c r="E186" s="78">
        <v>10000</v>
      </c>
      <c r="F186" s="78">
        <v>0.35</v>
      </c>
      <c r="G186" s="78"/>
      <c r="H186" s="78">
        <f>F186</f>
        <v>0.35</v>
      </c>
      <c r="I186" s="78"/>
      <c r="J186" s="23"/>
    </row>
    <row r="187" spans="1:10" ht="16" x14ac:dyDescent="0.2">
      <c r="A187" s="63"/>
      <c r="B187" s="75"/>
      <c r="C187" s="66"/>
      <c r="D187" s="66"/>
      <c r="E187" s="78"/>
      <c r="F187" s="78"/>
      <c r="G187" s="78"/>
      <c r="H187" s="78"/>
      <c r="I187" s="78"/>
      <c r="J187" s="23"/>
    </row>
    <row r="188" spans="1:10" ht="16" x14ac:dyDescent="0.2">
      <c r="A188" s="63">
        <f>A181+1</f>
        <v>48</v>
      </c>
      <c r="B188" s="75" t="s">
        <v>289</v>
      </c>
      <c r="C188" s="82" t="s">
        <v>133</v>
      </c>
      <c r="D188" s="82" t="s">
        <v>411</v>
      </c>
      <c r="E188" s="78">
        <v>150000</v>
      </c>
      <c r="F188" s="78">
        <f>H188-G188</f>
        <v>17.639999999999997</v>
      </c>
      <c r="G188" s="78">
        <v>1.26</v>
      </c>
      <c r="H188" s="83">
        <v>18.899999999999999</v>
      </c>
      <c r="I188" s="83">
        <f>SUM(H188:H193)</f>
        <v>80.559999999999988</v>
      </c>
      <c r="J188" s="205" t="s">
        <v>470</v>
      </c>
    </row>
    <row r="189" spans="1:10" ht="16" x14ac:dyDescent="0.2">
      <c r="A189" s="63"/>
      <c r="B189" s="75"/>
      <c r="C189" s="66"/>
      <c r="D189" s="173" t="s">
        <v>417</v>
      </c>
      <c r="E189" s="78">
        <v>150000</v>
      </c>
      <c r="F189" s="78">
        <v>42.45</v>
      </c>
      <c r="G189" s="78"/>
      <c r="H189" s="78">
        <f>F189</f>
        <v>42.45</v>
      </c>
      <c r="I189" s="78"/>
      <c r="J189" s="23"/>
    </row>
    <row r="190" spans="1:10" ht="16" x14ac:dyDescent="0.2">
      <c r="A190" s="63"/>
      <c r="B190" s="75"/>
      <c r="C190" s="66"/>
      <c r="D190" s="173" t="s">
        <v>412</v>
      </c>
      <c r="E190" s="78">
        <v>10000</v>
      </c>
      <c r="F190" s="78">
        <v>3.42</v>
      </c>
      <c r="G190" s="78"/>
      <c r="H190" s="78">
        <f>F190</f>
        <v>3.42</v>
      </c>
      <c r="I190" s="78"/>
      <c r="J190" s="23"/>
    </row>
    <row r="191" spans="1:10" ht="16" x14ac:dyDescent="0.2">
      <c r="A191" s="63"/>
      <c r="B191" s="75"/>
      <c r="C191" s="66"/>
      <c r="D191" s="173" t="s">
        <v>413</v>
      </c>
      <c r="E191" s="78">
        <v>180000</v>
      </c>
      <c r="F191" s="78">
        <v>7.52</v>
      </c>
      <c r="G191" s="78"/>
      <c r="H191" s="78">
        <f>F191</f>
        <v>7.52</v>
      </c>
      <c r="I191" s="78"/>
      <c r="J191" s="23"/>
    </row>
    <row r="192" spans="1:10" ht="16" x14ac:dyDescent="0.2">
      <c r="A192" s="63"/>
      <c r="B192" s="75"/>
      <c r="C192" s="66"/>
      <c r="D192" s="173" t="s">
        <v>418</v>
      </c>
      <c r="E192" s="78">
        <v>180000</v>
      </c>
      <c r="F192" s="78">
        <v>7.92</v>
      </c>
      <c r="G192" s="78"/>
      <c r="H192" s="78">
        <f>F192</f>
        <v>7.92</v>
      </c>
      <c r="I192" s="78"/>
      <c r="J192" s="23"/>
    </row>
    <row r="193" spans="1:10" ht="16" x14ac:dyDescent="0.2">
      <c r="A193" s="63"/>
      <c r="B193" s="75"/>
      <c r="C193" s="66"/>
      <c r="D193" s="173" t="s">
        <v>414</v>
      </c>
      <c r="E193" s="78">
        <v>10000</v>
      </c>
      <c r="F193" s="78">
        <v>0.35</v>
      </c>
      <c r="G193" s="78"/>
      <c r="H193" s="78">
        <f>F193</f>
        <v>0.35</v>
      </c>
      <c r="I193" s="78"/>
      <c r="J193" s="23"/>
    </row>
    <row r="194" spans="1:10" ht="16" x14ac:dyDescent="0.2">
      <c r="A194" s="63"/>
      <c r="B194" s="75"/>
      <c r="C194" s="66"/>
      <c r="D194" s="66"/>
      <c r="E194" s="78"/>
      <c r="F194" s="78"/>
      <c r="G194" s="78"/>
      <c r="H194" s="78"/>
      <c r="I194" s="78"/>
      <c r="J194" s="23"/>
    </row>
    <row r="195" spans="1:10" ht="16" x14ac:dyDescent="0.2">
      <c r="A195" s="63">
        <f>A188+1</f>
        <v>49</v>
      </c>
      <c r="B195" s="75" t="s">
        <v>463</v>
      </c>
      <c r="C195" s="66" t="s">
        <v>405</v>
      </c>
      <c r="D195" s="66" t="s">
        <v>411</v>
      </c>
      <c r="E195" s="78">
        <v>10000</v>
      </c>
      <c r="F195" s="78">
        <v>0</v>
      </c>
      <c r="G195" s="78">
        <f>H195-F195</f>
        <v>0.46</v>
      </c>
      <c r="H195" s="78">
        <v>0.46</v>
      </c>
      <c r="I195" s="78">
        <f>H195</f>
        <v>0.46</v>
      </c>
      <c r="J195" s="23"/>
    </row>
    <row r="196" spans="1:10" ht="16" x14ac:dyDescent="0.2">
      <c r="A196" s="63"/>
      <c r="B196" s="75"/>
      <c r="C196" s="66"/>
      <c r="D196" s="66"/>
      <c r="E196" s="78"/>
      <c r="F196" s="78"/>
      <c r="G196" s="78"/>
      <c r="H196" s="78"/>
      <c r="I196" s="78"/>
      <c r="J196" s="23"/>
    </row>
    <row r="197" spans="1:10" ht="16" x14ac:dyDescent="0.2">
      <c r="A197" s="63">
        <f>A195+1</f>
        <v>50</v>
      </c>
      <c r="B197" s="75" t="s">
        <v>377</v>
      </c>
      <c r="C197" s="66" t="s">
        <v>378</v>
      </c>
      <c r="D197" s="66" t="s">
        <v>411</v>
      </c>
      <c r="E197" s="78">
        <v>10000</v>
      </c>
      <c r="F197" s="78">
        <v>0</v>
      </c>
      <c r="G197" s="78">
        <f>H197-F197</f>
        <v>8.02</v>
      </c>
      <c r="H197" s="78">
        <v>8.02</v>
      </c>
      <c r="I197" s="78">
        <f>H197</f>
        <v>8.02</v>
      </c>
      <c r="J197" s="23"/>
    </row>
    <row r="198" spans="1:10" ht="16" x14ac:dyDescent="0.2">
      <c r="A198" s="63"/>
      <c r="B198" s="75"/>
      <c r="C198" s="66"/>
      <c r="D198" s="66"/>
      <c r="E198" s="78"/>
      <c r="F198" s="78"/>
      <c r="G198" s="78"/>
      <c r="H198" s="78"/>
      <c r="I198" s="78"/>
      <c r="J198" s="23"/>
    </row>
    <row r="199" spans="1:10" ht="16" x14ac:dyDescent="0.2">
      <c r="A199" s="63">
        <v>51</v>
      </c>
      <c r="B199" s="75" t="s">
        <v>291</v>
      </c>
      <c r="C199" s="85" t="s">
        <v>228</v>
      </c>
      <c r="D199" s="85" t="s">
        <v>411</v>
      </c>
      <c r="E199" s="86">
        <v>10000</v>
      </c>
      <c r="F199" s="86">
        <v>0</v>
      </c>
      <c r="G199" s="78">
        <f>H199-F199</f>
        <v>0.46</v>
      </c>
      <c r="H199" s="86">
        <v>0.46</v>
      </c>
      <c r="I199" s="86">
        <f>H199</f>
        <v>0.46</v>
      </c>
      <c r="J199" s="23"/>
    </row>
    <row r="200" spans="1:10" ht="16" x14ac:dyDescent="0.2">
      <c r="A200" s="63"/>
      <c r="B200" s="75"/>
      <c r="C200" s="85"/>
      <c r="D200" s="85"/>
      <c r="E200" s="86"/>
      <c r="F200" s="86"/>
      <c r="G200" s="86"/>
      <c r="H200" s="86"/>
      <c r="I200" s="86"/>
      <c r="J200" s="23"/>
    </row>
    <row r="201" spans="1:10" ht="16" x14ac:dyDescent="0.2">
      <c r="A201" s="63">
        <f>A199+1</f>
        <v>52</v>
      </c>
      <c r="B201" s="75" t="s">
        <v>292</v>
      </c>
      <c r="C201" s="82" t="s">
        <v>84</v>
      </c>
      <c r="D201" s="82" t="s">
        <v>411</v>
      </c>
      <c r="E201" s="78">
        <v>10000</v>
      </c>
      <c r="F201" s="78">
        <v>0</v>
      </c>
      <c r="G201" s="78">
        <f>H201-F201</f>
        <v>0.91</v>
      </c>
      <c r="H201" s="83">
        <v>0.91</v>
      </c>
      <c r="I201" s="83">
        <f>SUM(H201:H202)</f>
        <v>1.33</v>
      </c>
      <c r="J201" s="205" t="s">
        <v>470</v>
      </c>
    </row>
    <row r="202" spans="1:10" ht="16" x14ac:dyDescent="0.2">
      <c r="A202" s="63"/>
      <c r="B202" s="75"/>
      <c r="C202" s="66"/>
      <c r="D202" s="66" t="s">
        <v>413</v>
      </c>
      <c r="E202" s="78">
        <v>10000</v>
      </c>
      <c r="F202" s="78">
        <v>0.42</v>
      </c>
      <c r="G202" s="78"/>
      <c r="H202" s="78">
        <f>F202</f>
        <v>0.42</v>
      </c>
      <c r="I202" s="78"/>
      <c r="J202" s="23"/>
    </row>
    <row r="203" spans="1:10" ht="16" x14ac:dyDescent="0.2">
      <c r="A203" s="63"/>
      <c r="B203" s="75"/>
      <c r="C203" s="66"/>
      <c r="D203" s="66"/>
      <c r="E203" s="78"/>
      <c r="F203" s="78"/>
      <c r="G203" s="78"/>
      <c r="H203" s="78"/>
      <c r="I203" s="78"/>
      <c r="J203" s="23"/>
    </row>
    <row r="204" spans="1:10" ht="16" x14ac:dyDescent="0.2">
      <c r="A204" s="63">
        <f>A201+1</f>
        <v>53</v>
      </c>
      <c r="B204" s="75" t="s">
        <v>294</v>
      </c>
      <c r="C204" s="82" t="s">
        <v>60</v>
      </c>
      <c r="D204" s="82" t="s">
        <v>411</v>
      </c>
      <c r="E204" s="78">
        <v>10000</v>
      </c>
      <c r="F204" s="78">
        <v>0</v>
      </c>
      <c r="G204" s="78">
        <f>H204-F204</f>
        <v>8.02</v>
      </c>
      <c r="H204" s="83">
        <v>8.02</v>
      </c>
      <c r="I204" s="83">
        <f>H204</f>
        <v>8.02</v>
      </c>
      <c r="J204" s="205" t="s">
        <v>470</v>
      </c>
    </row>
    <row r="205" spans="1:10" ht="16" x14ac:dyDescent="0.2">
      <c r="A205" s="63"/>
      <c r="B205" s="75"/>
      <c r="C205" s="66"/>
      <c r="D205" s="66"/>
      <c r="E205" s="78"/>
      <c r="F205" s="78"/>
      <c r="G205" s="78"/>
      <c r="H205" s="78"/>
      <c r="I205" s="78"/>
      <c r="J205" s="23"/>
    </row>
    <row r="206" spans="1:10" ht="16" x14ac:dyDescent="0.2">
      <c r="A206" s="63">
        <v>54</v>
      </c>
      <c r="B206" s="75" t="s">
        <v>465</v>
      </c>
      <c r="C206" s="66" t="s">
        <v>426</v>
      </c>
      <c r="D206" s="66" t="s">
        <v>411</v>
      </c>
      <c r="E206" s="78">
        <v>10000</v>
      </c>
      <c r="F206" s="78">
        <v>0</v>
      </c>
      <c r="G206" s="78">
        <f>H206-F206</f>
        <v>0.66</v>
      </c>
      <c r="H206" s="78">
        <v>0.66</v>
      </c>
      <c r="I206" s="78">
        <f>SUM(H206:H207)</f>
        <v>1.08</v>
      </c>
      <c r="J206" s="23"/>
    </row>
    <row r="207" spans="1:10" ht="16" x14ac:dyDescent="0.2">
      <c r="A207" s="63"/>
      <c r="B207" s="75"/>
      <c r="C207" s="66"/>
      <c r="D207" s="66" t="s">
        <v>413</v>
      </c>
      <c r="E207" s="78">
        <v>10000</v>
      </c>
      <c r="F207" s="78">
        <v>0.42</v>
      </c>
      <c r="G207" s="78"/>
      <c r="H207" s="78">
        <f>F207</f>
        <v>0.42</v>
      </c>
      <c r="I207" s="78"/>
      <c r="J207" s="23"/>
    </row>
    <row r="208" spans="1:10" ht="16" x14ac:dyDescent="0.2">
      <c r="A208" s="63"/>
      <c r="B208" s="75"/>
      <c r="C208" s="66"/>
      <c r="D208" s="66"/>
      <c r="E208" s="78"/>
      <c r="F208" s="78"/>
      <c r="G208" s="78"/>
      <c r="H208" s="78"/>
      <c r="I208" s="78"/>
      <c r="J208" s="23"/>
    </row>
    <row r="209" spans="1:10" ht="16" x14ac:dyDescent="0.2">
      <c r="A209" s="63">
        <v>55</v>
      </c>
      <c r="B209" s="75" t="s">
        <v>295</v>
      </c>
      <c r="C209" s="66" t="s">
        <v>222</v>
      </c>
      <c r="D209" s="66" t="s">
        <v>411</v>
      </c>
      <c r="E209" s="78">
        <v>10000</v>
      </c>
      <c r="F209" s="78">
        <v>0</v>
      </c>
      <c r="G209" s="78">
        <f>H209-F209</f>
        <v>14.08</v>
      </c>
      <c r="H209" s="78">
        <v>14.08</v>
      </c>
      <c r="I209" s="78">
        <f>H209</f>
        <v>14.08</v>
      </c>
      <c r="J209" s="23"/>
    </row>
    <row r="210" spans="1:10" ht="16" x14ac:dyDescent="0.2">
      <c r="A210" s="63"/>
      <c r="B210" s="75"/>
      <c r="C210" s="66"/>
      <c r="D210" s="66"/>
      <c r="E210" s="78"/>
      <c r="F210" s="78"/>
      <c r="G210" s="78"/>
      <c r="H210" s="78"/>
      <c r="I210" s="78"/>
      <c r="J210" s="23"/>
    </row>
    <row r="211" spans="1:10" ht="16" x14ac:dyDescent="0.2">
      <c r="A211" s="63">
        <f>A209+1</f>
        <v>56</v>
      </c>
      <c r="B211" s="75" t="s">
        <v>351</v>
      </c>
      <c r="C211" s="66" t="s">
        <v>367</v>
      </c>
      <c r="D211" s="66" t="s">
        <v>411</v>
      </c>
      <c r="E211" s="78">
        <v>10000</v>
      </c>
      <c r="F211" s="78">
        <v>0</v>
      </c>
      <c r="G211" s="78">
        <f>H211-F211</f>
        <v>3.08</v>
      </c>
      <c r="H211" s="78">
        <v>3.08</v>
      </c>
      <c r="I211" s="78">
        <f>SUM(H211:H214)</f>
        <v>8.94</v>
      </c>
      <c r="J211" s="23"/>
    </row>
    <row r="212" spans="1:10" ht="16" x14ac:dyDescent="0.2">
      <c r="A212" s="63"/>
      <c r="B212" s="75"/>
      <c r="C212" s="66"/>
      <c r="D212" s="66" t="s">
        <v>412</v>
      </c>
      <c r="E212" s="78">
        <v>10000</v>
      </c>
      <c r="F212" s="78">
        <v>3.42</v>
      </c>
      <c r="G212" s="78"/>
      <c r="H212" s="78">
        <f>F212</f>
        <v>3.42</v>
      </c>
      <c r="I212" s="78"/>
      <c r="J212" s="23"/>
    </row>
    <row r="213" spans="1:10" ht="16" x14ac:dyDescent="0.2">
      <c r="A213" s="63"/>
      <c r="B213" s="75"/>
      <c r="C213" s="66"/>
      <c r="D213" s="66" t="s">
        <v>413</v>
      </c>
      <c r="E213" s="78">
        <v>50000</v>
      </c>
      <c r="F213" s="78">
        <v>2.09</v>
      </c>
      <c r="G213" s="78"/>
      <c r="H213" s="78">
        <f>F213</f>
        <v>2.09</v>
      </c>
      <c r="I213" s="78"/>
      <c r="J213" s="23"/>
    </row>
    <row r="214" spans="1:10" ht="16" x14ac:dyDescent="0.2">
      <c r="A214" s="63"/>
      <c r="B214" s="75"/>
      <c r="C214" s="66"/>
      <c r="D214" s="66" t="s">
        <v>414</v>
      </c>
      <c r="E214" s="78">
        <v>10000</v>
      </c>
      <c r="F214" s="78">
        <v>0.35</v>
      </c>
      <c r="G214" s="78"/>
      <c r="H214" s="78">
        <f>F214</f>
        <v>0.35</v>
      </c>
      <c r="I214" s="78"/>
      <c r="J214" s="23"/>
    </row>
    <row r="215" spans="1:10" ht="16" x14ac:dyDescent="0.2">
      <c r="A215" s="63"/>
      <c r="B215" s="75"/>
      <c r="C215" s="66"/>
      <c r="D215" s="66"/>
      <c r="E215" s="78"/>
      <c r="F215" s="78"/>
      <c r="G215" s="78"/>
      <c r="H215" s="78"/>
      <c r="I215" s="78"/>
      <c r="J215" s="23"/>
    </row>
    <row r="216" spans="1:10" ht="16" x14ac:dyDescent="0.2">
      <c r="A216" s="63">
        <f>A211+1</f>
        <v>57</v>
      </c>
      <c r="B216" s="75" t="s">
        <v>296</v>
      </c>
      <c r="C216" s="70" t="s">
        <v>215</v>
      </c>
      <c r="D216" s="66" t="s">
        <v>411</v>
      </c>
      <c r="E216" s="130">
        <v>250000</v>
      </c>
      <c r="F216" s="130">
        <v>120.48</v>
      </c>
      <c r="G216" s="78">
        <f>H216-F216</f>
        <v>5.019999999999996</v>
      </c>
      <c r="H216" s="130">
        <v>125.5</v>
      </c>
      <c r="I216" s="130">
        <f>SUM(H216:H221)</f>
        <v>213.72</v>
      </c>
      <c r="J216" s="23"/>
    </row>
    <row r="217" spans="1:10" ht="16" x14ac:dyDescent="0.2">
      <c r="A217" s="63"/>
      <c r="B217" s="75"/>
      <c r="C217" s="70"/>
      <c r="D217" s="173" t="s">
        <v>417</v>
      </c>
      <c r="E217" s="130">
        <v>50000</v>
      </c>
      <c r="F217" s="130">
        <v>57.85</v>
      </c>
      <c r="G217" s="130"/>
      <c r="H217" s="130">
        <f>F217</f>
        <v>57.85</v>
      </c>
      <c r="I217" s="130"/>
      <c r="J217" s="23"/>
    </row>
    <row r="218" spans="1:10" ht="16" x14ac:dyDescent="0.2">
      <c r="A218" s="63"/>
      <c r="B218" s="75"/>
      <c r="C218" s="70"/>
      <c r="D218" s="173" t="s">
        <v>412</v>
      </c>
      <c r="E218" s="130">
        <v>10000</v>
      </c>
      <c r="F218" s="130">
        <v>3.42</v>
      </c>
      <c r="G218" s="130"/>
      <c r="H218" s="130">
        <f>F218</f>
        <v>3.42</v>
      </c>
      <c r="I218" s="130"/>
      <c r="J218" s="23"/>
    </row>
    <row r="219" spans="1:10" ht="16" x14ac:dyDescent="0.2">
      <c r="A219" s="63"/>
      <c r="B219" s="75"/>
      <c r="C219" s="70"/>
      <c r="D219" s="173" t="s">
        <v>413</v>
      </c>
      <c r="E219" s="130">
        <v>310000</v>
      </c>
      <c r="F219" s="130">
        <v>12.96</v>
      </c>
      <c r="G219" s="130"/>
      <c r="H219" s="130">
        <f>F219</f>
        <v>12.96</v>
      </c>
      <c r="I219" s="130"/>
      <c r="J219" s="23"/>
    </row>
    <row r="220" spans="1:10" ht="16" x14ac:dyDescent="0.2">
      <c r="A220" s="63"/>
      <c r="B220" s="75"/>
      <c r="C220" s="70"/>
      <c r="D220" s="173" t="s">
        <v>418</v>
      </c>
      <c r="E220" s="130">
        <v>310000</v>
      </c>
      <c r="F220" s="130">
        <v>13.64</v>
      </c>
      <c r="G220" s="130"/>
      <c r="H220" s="130">
        <f>F220</f>
        <v>13.64</v>
      </c>
      <c r="I220" s="130"/>
      <c r="J220" s="23"/>
    </row>
    <row r="221" spans="1:10" ht="16" x14ac:dyDescent="0.2">
      <c r="A221" s="63"/>
      <c r="B221" s="75"/>
      <c r="C221" s="70"/>
      <c r="D221" s="173" t="s">
        <v>414</v>
      </c>
      <c r="E221" s="130">
        <v>10000</v>
      </c>
      <c r="F221" s="130">
        <v>0.35</v>
      </c>
      <c r="G221" s="130"/>
      <c r="H221" s="130">
        <f>F221</f>
        <v>0.35</v>
      </c>
      <c r="I221" s="130"/>
      <c r="J221" s="23"/>
    </row>
    <row r="222" spans="1:10" ht="16" x14ac:dyDescent="0.2">
      <c r="A222" s="63"/>
      <c r="B222" s="75"/>
      <c r="C222" s="70"/>
      <c r="D222" s="173"/>
      <c r="E222" s="130"/>
      <c r="F222" s="130"/>
      <c r="G222" s="130"/>
      <c r="H222" s="130"/>
      <c r="I222" s="130"/>
      <c r="J222" s="23"/>
    </row>
    <row r="223" spans="1:10" ht="16" x14ac:dyDescent="0.2">
      <c r="A223" s="63">
        <f>A216+1</f>
        <v>58</v>
      </c>
      <c r="B223" s="75" t="s">
        <v>387</v>
      </c>
      <c r="C223" s="70" t="s">
        <v>374</v>
      </c>
      <c r="D223" s="70" t="s">
        <v>411</v>
      </c>
      <c r="E223" s="130">
        <v>10000</v>
      </c>
      <c r="F223" s="130">
        <v>0</v>
      </c>
      <c r="G223" s="78">
        <f>H223-F223</f>
        <v>5.0199999999999996</v>
      </c>
      <c r="H223" s="130">
        <v>5.0199999999999996</v>
      </c>
      <c r="I223" s="130">
        <f>H223</f>
        <v>5.0199999999999996</v>
      </c>
      <c r="J223" s="23"/>
    </row>
    <row r="224" spans="1:10" ht="16" x14ac:dyDescent="0.2">
      <c r="A224" s="63"/>
      <c r="B224" s="75"/>
      <c r="C224" s="70"/>
      <c r="D224" s="70"/>
      <c r="E224" s="130"/>
      <c r="F224" s="130"/>
      <c r="G224" s="130"/>
      <c r="H224" s="130"/>
      <c r="I224" s="130"/>
      <c r="J224" s="23"/>
    </row>
    <row r="225" spans="1:10" ht="16" x14ac:dyDescent="0.2">
      <c r="A225" s="63">
        <v>59</v>
      </c>
      <c r="B225" s="75" t="s">
        <v>464</v>
      </c>
      <c r="C225" s="70" t="s">
        <v>428</v>
      </c>
      <c r="D225" s="70" t="s">
        <v>411</v>
      </c>
      <c r="E225" s="130">
        <v>10000</v>
      </c>
      <c r="F225" s="130">
        <v>0</v>
      </c>
      <c r="G225" s="78">
        <f>H225-F225</f>
        <v>0.53</v>
      </c>
      <c r="H225" s="130">
        <v>0.53</v>
      </c>
      <c r="I225" s="130">
        <f>H225</f>
        <v>0.53</v>
      </c>
      <c r="J225" s="23"/>
    </row>
    <row r="226" spans="1:10" ht="16" x14ac:dyDescent="0.2">
      <c r="A226" s="63"/>
      <c r="B226" s="75"/>
      <c r="C226" s="70"/>
      <c r="D226" s="70"/>
      <c r="E226" s="130"/>
      <c r="F226" s="130"/>
      <c r="G226" s="130"/>
      <c r="H226" s="130"/>
      <c r="I226" s="130"/>
      <c r="J226" s="23"/>
    </row>
    <row r="227" spans="1:10" ht="16" x14ac:dyDescent="0.2">
      <c r="A227" s="63">
        <v>60</v>
      </c>
      <c r="B227" s="75" t="s">
        <v>297</v>
      </c>
      <c r="C227" s="66" t="s">
        <v>72</v>
      </c>
      <c r="D227" s="66" t="s">
        <v>411</v>
      </c>
      <c r="E227" s="78">
        <v>10000</v>
      </c>
      <c r="F227" s="78">
        <v>0</v>
      </c>
      <c r="G227" s="78">
        <f>H227-F227</f>
        <v>5.0199999999999996</v>
      </c>
      <c r="H227" s="78">
        <v>5.0199999999999996</v>
      </c>
      <c r="I227" s="78">
        <f>H227</f>
        <v>5.0199999999999996</v>
      </c>
      <c r="J227" s="23"/>
    </row>
    <row r="228" spans="1:10" ht="16" x14ac:dyDescent="0.2">
      <c r="A228" s="63"/>
      <c r="B228" s="75"/>
      <c r="C228" s="66"/>
      <c r="D228" s="66"/>
      <c r="E228" s="78"/>
      <c r="F228" s="78"/>
      <c r="G228" s="78"/>
      <c r="H228" s="78"/>
      <c r="I228" s="78"/>
      <c r="J228" s="23"/>
    </row>
    <row r="229" spans="1:10" ht="16" x14ac:dyDescent="0.2">
      <c r="A229" s="63">
        <v>61</v>
      </c>
      <c r="B229" s="75" t="s">
        <v>298</v>
      </c>
      <c r="C229" s="66" t="s">
        <v>118</v>
      </c>
      <c r="D229" s="66" t="s">
        <v>411</v>
      </c>
      <c r="E229" s="79">
        <v>10000</v>
      </c>
      <c r="F229" s="79">
        <v>0</v>
      </c>
      <c r="G229" s="78">
        <f>H229-F229</f>
        <v>8.02</v>
      </c>
      <c r="H229" s="79">
        <v>8.02</v>
      </c>
      <c r="I229" s="79">
        <f>SUM(H229:H230)</f>
        <v>12.2</v>
      </c>
      <c r="J229" s="23"/>
    </row>
    <row r="230" spans="1:10" ht="16" x14ac:dyDescent="0.2">
      <c r="A230" s="63"/>
      <c r="B230" s="75"/>
      <c r="C230" s="66"/>
      <c r="D230" s="66" t="s">
        <v>413</v>
      </c>
      <c r="E230" s="79">
        <v>100000</v>
      </c>
      <c r="F230" s="79">
        <v>4.18</v>
      </c>
      <c r="G230" s="79"/>
      <c r="H230" s="79">
        <f>F230</f>
        <v>4.18</v>
      </c>
      <c r="I230" s="79"/>
      <c r="J230" s="23"/>
    </row>
    <row r="231" spans="1:10" ht="16" x14ac:dyDescent="0.2">
      <c r="A231" s="63"/>
      <c r="B231" s="75"/>
      <c r="C231" s="66"/>
      <c r="D231" s="66"/>
      <c r="E231" s="79"/>
      <c r="F231" s="79"/>
      <c r="G231" s="79"/>
      <c r="H231" s="79"/>
      <c r="I231" s="79"/>
      <c r="J231" s="23"/>
    </row>
    <row r="232" spans="1:10" ht="16" x14ac:dyDescent="0.2">
      <c r="A232" s="63">
        <f>A229+1</f>
        <v>62</v>
      </c>
      <c r="B232" s="75" t="s">
        <v>299</v>
      </c>
      <c r="C232" s="66" t="s">
        <v>62</v>
      </c>
      <c r="D232" s="66" t="s">
        <v>411</v>
      </c>
      <c r="E232" s="79">
        <v>200000</v>
      </c>
      <c r="F232" s="79">
        <v>38.19</v>
      </c>
      <c r="G232" s="78">
        <f>H232-F232</f>
        <v>2.0100000000000051</v>
      </c>
      <c r="H232" s="79">
        <v>40.200000000000003</v>
      </c>
      <c r="I232" s="79">
        <f>SUM(H232:H235)</f>
        <v>52.330000000000005</v>
      </c>
      <c r="J232" s="23"/>
    </row>
    <row r="233" spans="1:10" ht="16" x14ac:dyDescent="0.2">
      <c r="A233" s="63"/>
      <c r="B233" s="75"/>
      <c r="C233" s="66"/>
      <c r="D233" s="66" t="s">
        <v>412</v>
      </c>
      <c r="E233" s="79">
        <v>10000</v>
      </c>
      <c r="F233" s="79">
        <v>3.42</v>
      </c>
      <c r="G233" s="79"/>
      <c r="H233" s="79">
        <f>F233</f>
        <v>3.42</v>
      </c>
      <c r="I233" s="79"/>
      <c r="J233" s="23"/>
    </row>
    <row r="234" spans="1:10" ht="16" x14ac:dyDescent="0.2">
      <c r="A234" s="63"/>
      <c r="B234" s="75"/>
      <c r="C234" s="66"/>
      <c r="D234" s="66" t="s">
        <v>413</v>
      </c>
      <c r="E234" s="79">
        <v>200000</v>
      </c>
      <c r="F234" s="79">
        <v>8.36</v>
      </c>
      <c r="G234" s="79"/>
      <c r="H234" s="79">
        <f>F234</f>
        <v>8.36</v>
      </c>
      <c r="I234" s="79"/>
      <c r="J234" s="23"/>
    </row>
    <row r="235" spans="1:10" ht="16" x14ac:dyDescent="0.2">
      <c r="A235" s="63"/>
      <c r="B235" s="75"/>
      <c r="C235" s="66"/>
      <c r="D235" s="66" t="s">
        <v>414</v>
      </c>
      <c r="E235" s="79">
        <v>10000</v>
      </c>
      <c r="F235" s="79">
        <v>0.35</v>
      </c>
      <c r="G235" s="79"/>
      <c r="H235" s="79">
        <f>F235</f>
        <v>0.35</v>
      </c>
      <c r="I235" s="79"/>
      <c r="J235" s="23"/>
    </row>
    <row r="236" spans="1:10" ht="16" x14ac:dyDescent="0.2">
      <c r="A236" s="63"/>
      <c r="B236" s="75"/>
      <c r="C236" s="66"/>
      <c r="D236" s="66"/>
      <c r="E236" s="79"/>
      <c r="F236" s="79"/>
      <c r="G236" s="79"/>
      <c r="H236" s="79"/>
      <c r="I236" s="79"/>
      <c r="J236" s="23"/>
    </row>
    <row r="237" spans="1:10" ht="16" x14ac:dyDescent="0.2">
      <c r="A237" s="63">
        <v>64</v>
      </c>
      <c r="B237" s="75" t="s">
        <v>380</v>
      </c>
      <c r="C237" s="66" t="s">
        <v>381</v>
      </c>
      <c r="D237" s="66" t="s">
        <v>411</v>
      </c>
      <c r="E237" s="78">
        <v>20000</v>
      </c>
      <c r="F237" s="78">
        <v>5.0199999999999996</v>
      </c>
      <c r="G237" s="78">
        <f>H237-F237</f>
        <v>5.0199999999999996</v>
      </c>
      <c r="H237" s="78">
        <v>10.039999999999999</v>
      </c>
      <c r="I237" s="78">
        <f>SUM(H237:H240)</f>
        <v>40.739999999999995</v>
      </c>
      <c r="J237" s="23" t="s">
        <v>471</v>
      </c>
    </row>
    <row r="238" spans="1:10" ht="16" x14ac:dyDescent="0.2">
      <c r="A238" s="63"/>
      <c r="B238" s="75"/>
      <c r="C238" s="66"/>
      <c r="D238" s="66" t="s">
        <v>417</v>
      </c>
      <c r="E238" s="78">
        <v>20000</v>
      </c>
      <c r="F238" s="78">
        <v>13.54</v>
      </c>
      <c r="G238" s="78"/>
      <c r="H238" s="78">
        <f>F238</f>
        <v>13.54</v>
      </c>
      <c r="I238" s="78"/>
      <c r="J238" s="23"/>
    </row>
    <row r="239" spans="1:10" ht="16" x14ac:dyDescent="0.2">
      <c r="A239" s="63"/>
      <c r="B239" s="75"/>
      <c r="C239" s="66"/>
      <c r="D239" s="66" t="s">
        <v>413</v>
      </c>
      <c r="E239" s="78">
        <v>200000</v>
      </c>
      <c r="F239" s="78">
        <v>8.36</v>
      </c>
      <c r="G239" s="78"/>
      <c r="H239" s="78">
        <f>F239</f>
        <v>8.36</v>
      </c>
      <c r="I239" s="78"/>
      <c r="J239" s="23"/>
    </row>
    <row r="240" spans="1:10" ht="16" x14ac:dyDescent="0.2">
      <c r="A240" s="63"/>
      <c r="B240" s="75"/>
      <c r="C240" s="66"/>
      <c r="D240" s="66" t="s">
        <v>418</v>
      </c>
      <c r="E240" s="78">
        <v>200000</v>
      </c>
      <c r="F240" s="78">
        <v>8.8000000000000007</v>
      </c>
      <c r="G240" s="78"/>
      <c r="H240" s="78">
        <f>F240</f>
        <v>8.8000000000000007</v>
      </c>
      <c r="I240" s="78"/>
      <c r="J240" s="23"/>
    </row>
    <row r="241" spans="1:10" ht="16" x14ac:dyDescent="0.2">
      <c r="A241" s="63"/>
      <c r="B241" s="75"/>
      <c r="C241" s="66"/>
      <c r="D241" s="66"/>
      <c r="E241" s="78"/>
      <c r="F241" s="78"/>
      <c r="G241" s="78"/>
      <c r="H241" s="78"/>
      <c r="I241" s="78"/>
      <c r="J241" s="23"/>
    </row>
    <row r="242" spans="1:10" ht="16" x14ac:dyDescent="0.2">
      <c r="A242" s="63">
        <f>A237+1</f>
        <v>65</v>
      </c>
      <c r="B242" s="75" t="s">
        <v>302</v>
      </c>
      <c r="C242" s="82" t="s">
        <v>38</v>
      </c>
      <c r="D242" s="82" t="s">
        <v>411</v>
      </c>
      <c r="E242" s="78">
        <v>10000</v>
      </c>
      <c r="F242" s="78">
        <v>0</v>
      </c>
      <c r="G242" s="78">
        <f>H242-F242</f>
        <v>5.0199999999999996</v>
      </c>
      <c r="H242" s="83">
        <v>5.0199999999999996</v>
      </c>
      <c r="I242" s="83">
        <f>SUM(H242:H243)</f>
        <v>9.1999999999999993</v>
      </c>
      <c r="J242" s="205" t="s">
        <v>470</v>
      </c>
    </row>
    <row r="243" spans="1:10" ht="16" x14ac:dyDescent="0.2">
      <c r="A243" s="63"/>
      <c r="B243" s="75"/>
      <c r="C243" s="66"/>
      <c r="D243" s="66" t="s">
        <v>413</v>
      </c>
      <c r="E243" s="78">
        <v>100000</v>
      </c>
      <c r="F243" s="78">
        <v>4.18</v>
      </c>
      <c r="G243" s="78"/>
      <c r="H243" s="78">
        <f>F243</f>
        <v>4.18</v>
      </c>
      <c r="I243" s="78"/>
      <c r="J243" s="23"/>
    </row>
    <row r="244" spans="1:10" ht="16" x14ac:dyDescent="0.2">
      <c r="A244" s="63"/>
      <c r="B244" s="75"/>
      <c r="C244" s="66"/>
      <c r="D244" s="66"/>
      <c r="E244" s="78"/>
      <c r="F244" s="78"/>
      <c r="G244" s="78"/>
      <c r="H244" s="78"/>
      <c r="I244" s="78"/>
      <c r="J244" s="23"/>
    </row>
    <row r="245" spans="1:10" ht="16" x14ac:dyDescent="0.2">
      <c r="A245" s="63">
        <f>A242+1</f>
        <v>66</v>
      </c>
      <c r="B245" s="75" t="s">
        <v>303</v>
      </c>
      <c r="C245" s="66" t="s">
        <v>134</v>
      </c>
      <c r="D245" s="66" t="s">
        <v>411</v>
      </c>
      <c r="E245" s="78">
        <v>10000</v>
      </c>
      <c r="F245" s="78">
        <v>0</v>
      </c>
      <c r="G245" s="78">
        <f>H245-F245</f>
        <v>0.66</v>
      </c>
      <c r="H245" s="78">
        <v>0.66</v>
      </c>
      <c r="I245" s="78">
        <f>SUM(H245:H248)</f>
        <v>13.879999999999999</v>
      </c>
      <c r="J245" s="23"/>
    </row>
    <row r="246" spans="1:10" ht="16" x14ac:dyDescent="0.2">
      <c r="A246" s="63"/>
      <c r="B246" s="75"/>
      <c r="C246" s="66"/>
      <c r="D246" s="66" t="s">
        <v>413</v>
      </c>
      <c r="E246" s="78">
        <v>150000</v>
      </c>
      <c r="F246" s="78">
        <v>6.27</v>
      </c>
      <c r="G246" s="78"/>
      <c r="H246" s="78">
        <f>F246</f>
        <v>6.27</v>
      </c>
      <c r="I246" s="78"/>
      <c r="J246" s="23"/>
    </row>
    <row r="247" spans="1:10" ht="16" x14ac:dyDescent="0.2">
      <c r="A247" s="63"/>
      <c r="B247" s="75"/>
      <c r="C247" s="66"/>
      <c r="D247" s="66" t="s">
        <v>418</v>
      </c>
      <c r="E247" s="78">
        <v>150000</v>
      </c>
      <c r="F247" s="78">
        <v>6.6</v>
      </c>
      <c r="G247" s="78"/>
      <c r="H247" s="78">
        <f>F247</f>
        <v>6.6</v>
      </c>
      <c r="I247" s="78"/>
      <c r="J247" s="23"/>
    </row>
    <row r="248" spans="1:10" ht="16" x14ac:dyDescent="0.2">
      <c r="A248" s="63"/>
      <c r="B248" s="75"/>
      <c r="C248" s="66"/>
      <c r="D248" s="66" t="s">
        <v>414</v>
      </c>
      <c r="E248" s="78">
        <v>10000</v>
      </c>
      <c r="F248" s="78">
        <v>0.35</v>
      </c>
      <c r="G248" s="78"/>
      <c r="H248" s="78">
        <f>F248</f>
        <v>0.35</v>
      </c>
      <c r="I248" s="78"/>
      <c r="J248" s="23"/>
    </row>
    <row r="249" spans="1:10" ht="16" x14ac:dyDescent="0.2">
      <c r="A249" s="63"/>
      <c r="B249" s="75"/>
      <c r="C249" s="66"/>
      <c r="D249" s="66"/>
      <c r="E249" s="78"/>
      <c r="F249" s="78"/>
      <c r="G249" s="78"/>
      <c r="H249" s="78"/>
      <c r="I249" s="78"/>
      <c r="J249" s="23"/>
    </row>
    <row r="250" spans="1:10" ht="16" x14ac:dyDescent="0.2">
      <c r="A250" s="63">
        <v>68</v>
      </c>
      <c r="B250" s="75" t="s">
        <v>304</v>
      </c>
      <c r="C250" s="66" t="s">
        <v>186</v>
      </c>
      <c r="D250" s="66" t="s">
        <v>411</v>
      </c>
      <c r="E250" s="78">
        <v>250000</v>
      </c>
      <c r="F250" s="78">
        <v>48.24</v>
      </c>
      <c r="G250" s="78">
        <f>H250-F250</f>
        <v>2.009999999999998</v>
      </c>
      <c r="H250" s="78">
        <v>50.25</v>
      </c>
      <c r="I250" s="78">
        <f>SUM(H250:H253)</f>
        <v>91.55</v>
      </c>
      <c r="J250" s="23"/>
    </row>
    <row r="251" spans="1:10" ht="16" x14ac:dyDescent="0.2">
      <c r="A251" s="63"/>
      <c r="B251" s="75"/>
      <c r="C251" s="66"/>
      <c r="D251" s="66" t="s">
        <v>417</v>
      </c>
      <c r="E251" s="78">
        <v>45000</v>
      </c>
      <c r="F251" s="78">
        <v>19.850000000000001</v>
      </c>
      <c r="G251" s="78"/>
      <c r="H251" s="78">
        <f>F251</f>
        <v>19.850000000000001</v>
      </c>
      <c r="I251" s="78"/>
      <c r="J251" s="23"/>
    </row>
    <row r="252" spans="1:10" ht="16" x14ac:dyDescent="0.2">
      <c r="A252" s="63"/>
      <c r="B252" s="75"/>
      <c r="C252" s="66"/>
      <c r="D252" s="66" t="s">
        <v>413</v>
      </c>
      <c r="E252" s="78">
        <v>250000</v>
      </c>
      <c r="F252" s="78">
        <v>10.45</v>
      </c>
      <c r="G252" s="78"/>
      <c r="H252" s="78">
        <f>F252</f>
        <v>10.45</v>
      </c>
      <c r="I252" s="78"/>
      <c r="J252" s="23"/>
    </row>
    <row r="253" spans="1:10" ht="16" x14ac:dyDescent="0.2">
      <c r="A253" s="63"/>
      <c r="B253" s="75"/>
      <c r="C253" s="66"/>
      <c r="D253" s="66" t="s">
        <v>418</v>
      </c>
      <c r="E253" s="78">
        <v>250000</v>
      </c>
      <c r="F253" s="78">
        <v>11</v>
      </c>
      <c r="G253" s="78"/>
      <c r="H253" s="78">
        <f>F253</f>
        <v>11</v>
      </c>
      <c r="I253" s="78"/>
      <c r="J253" s="23"/>
    </row>
    <row r="254" spans="1:10" ht="16" x14ac:dyDescent="0.2">
      <c r="A254" s="63"/>
      <c r="B254" s="75"/>
      <c r="C254" s="66"/>
      <c r="D254" s="66"/>
      <c r="E254" s="78"/>
      <c r="F254" s="78"/>
      <c r="G254" s="78"/>
      <c r="H254" s="78"/>
      <c r="I254" s="78"/>
      <c r="J254" s="23"/>
    </row>
    <row r="255" spans="1:10" ht="16" x14ac:dyDescent="0.2">
      <c r="A255" s="63">
        <f>A250+1</f>
        <v>69</v>
      </c>
      <c r="B255" s="75" t="s">
        <v>305</v>
      </c>
      <c r="C255" s="66" t="s">
        <v>236</v>
      </c>
      <c r="D255" s="66" t="s">
        <v>411</v>
      </c>
      <c r="E255" s="78">
        <v>10000</v>
      </c>
      <c r="F255" s="78">
        <v>0</v>
      </c>
      <c r="G255" s="78">
        <f>H255-F255</f>
        <v>14.08</v>
      </c>
      <c r="H255" s="78">
        <v>14.08</v>
      </c>
      <c r="I255" s="78">
        <f>H255</f>
        <v>14.08</v>
      </c>
      <c r="J255" s="23"/>
    </row>
    <row r="256" spans="1:10" ht="16" x14ac:dyDescent="0.2">
      <c r="A256" s="63"/>
      <c r="B256" s="75"/>
      <c r="C256" s="66"/>
      <c r="D256" s="66"/>
      <c r="E256" s="78"/>
      <c r="F256" s="78"/>
      <c r="G256" s="78"/>
      <c r="H256" s="78"/>
      <c r="I256" s="78"/>
      <c r="J256" s="23"/>
    </row>
    <row r="257" spans="1:10" ht="16" x14ac:dyDescent="0.2">
      <c r="A257" s="63">
        <f>A255+1</f>
        <v>70</v>
      </c>
      <c r="B257" s="75" t="s">
        <v>382</v>
      </c>
      <c r="C257" s="66" t="s">
        <v>383</v>
      </c>
      <c r="D257" s="66" t="s">
        <v>411</v>
      </c>
      <c r="E257" s="78">
        <v>10000</v>
      </c>
      <c r="F257" s="78">
        <v>0</v>
      </c>
      <c r="G257" s="78">
        <f>H257-F257</f>
        <v>3.08</v>
      </c>
      <c r="H257" s="78">
        <v>3.08</v>
      </c>
      <c r="I257" s="78">
        <f>H257</f>
        <v>3.08</v>
      </c>
      <c r="J257" s="23"/>
    </row>
    <row r="258" spans="1:10" ht="16" x14ac:dyDescent="0.2">
      <c r="A258" s="63"/>
      <c r="B258" s="75"/>
      <c r="C258" s="66"/>
      <c r="D258" s="66"/>
      <c r="E258" s="78"/>
      <c r="F258" s="78"/>
      <c r="G258" s="78"/>
      <c r="H258" s="78"/>
      <c r="I258" s="78"/>
      <c r="J258" s="23"/>
    </row>
    <row r="259" spans="1:10" ht="16" x14ac:dyDescent="0.2">
      <c r="A259" s="63">
        <f>A257+1</f>
        <v>71</v>
      </c>
      <c r="B259" s="75" t="s">
        <v>306</v>
      </c>
      <c r="C259" s="66" t="s">
        <v>135</v>
      </c>
      <c r="D259" s="66" t="s">
        <v>411</v>
      </c>
      <c r="E259" s="78">
        <v>10000</v>
      </c>
      <c r="F259" s="79">
        <v>0</v>
      </c>
      <c r="G259" s="78">
        <f>H259-F259</f>
        <v>5.0199999999999996</v>
      </c>
      <c r="H259" s="79">
        <v>5.0199999999999996</v>
      </c>
      <c r="I259" s="79">
        <f>SUM(H259:H264)</f>
        <v>28.939999999999998</v>
      </c>
      <c r="J259" s="23"/>
    </row>
    <row r="260" spans="1:10" ht="16" x14ac:dyDescent="0.2">
      <c r="A260" s="63"/>
      <c r="B260" s="75"/>
      <c r="C260" s="66"/>
      <c r="D260" s="173" t="s">
        <v>417</v>
      </c>
      <c r="E260" s="78">
        <v>10000</v>
      </c>
      <c r="F260" s="79">
        <v>11.57</v>
      </c>
      <c r="G260" s="79"/>
      <c r="H260" s="79">
        <f>F260</f>
        <v>11.57</v>
      </c>
      <c r="I260" s="79"/>
      <c r="J260" s="23"/>
    </row>
    <row r="261" spans="1:10" ht="16" x14ac:dyDescent="0.2">
      <c r="A261" s="63"/>
      <c r="B261" s="75"/>
      <c r="C261" s="66"/>
      <c r="D261" s="173" t="s">
        <v>412</v>
      </c>
      <c r="E261" s="78">
        <v>10000</v>
      </c>
      <c r="F261" s="79">
        <v>3.42</v>
      </c>
      <c r="G261" s="79"/>
      <c r="H261" s="79">
        <f>F261</f>
        <v>3.42</v>
      </c>
      <c r="I261" s="79"/>
      <c r="J261" s="23"/>
    </row>
    <row r="262" spans="1:10" ht="16" x14ac:dyDescent="0.2">
      <c r="A262" s="63"/>
      <c r="B262" s="75"/>
      <c r="C262" s="66"/>
      <c r="D262" s="173" t="s">
        <v>413</v>
      </c>
      <c r="E262" s="78">
        <v>100000</v>
      </c>
      <c r="F262" s="79">
        <v>4.18</v>
      </c>
      <c r="G262" s="79"/>
      <c r="H262" s="79">
        <f>F262</f>
        <v>4.18</v>
      </c>
      <c r="I262" s="79"/>
      <c r="J262" s="23"/>
    </row>
    <row r="263" spans="1:10" ht="16" x14ac:dyDescent="0.2">
      <c r="A263" s="63"/>
      <c r="B263" s="75"/>
      <c r="C263" s="66"/>
      <c r="D263" s="173" t="s">
        <v>418</v>
      </c>
      <c r="E263" s="78">
        <v>100000</v>
      </c>
      <c r="F263" s="79">
        <v>4.4000000000000004</v>
      </c>
      <c r="G263" s="79"/>
      <c r="H263" s="79">
        <f>F263</f>
        <v>4.4000000000000004</v>
      </c>
      <c r="I263" s="79"/>
      <c r="J263" s="23"/>
    </row>
    <row r="264" spans="1:10" ht="16" x14ac:dyDescent="0.2">
      <c r="A264" s="63"/>
      <c r="B264" s="75"/>
      <c r="C264" s="66"/>
      <c r="D264" s="173" t="s">
        <v>414</v>
      </c>
      <c r="E264" s="78">
        <v>10000</v>
      </c>
      <c r="F264" s="79">
        <v>0.35</v>
      </c>
      <c r="G264" s="79"/>
      <c r="H264" s="79">
        <f>F264</f>
        <v>0.35</v>
      </c>
      <c r="I264" s="79"/>
      <c r="J264" s="23"/>
    </row>
    <row r="265" spans="1:10" ht="16" x14ac:dyDescent="0.2">
      <c r="A265" s="63"/>
      <c r="B265" s="75"/>
      <c r="C265" s="66"/>
      <c r="D265" s="66"/>
      <c r="E265" s="78"/>
      <c r="F265" s="79"/>
      <c r="G265" s="79"/>
      <c r="H265" s="79"/>
      <c r="I265" s="79"/>
      <c r="J265" s="23"/>
    </row>
    <row r="266" spans="1:10" ht="16" x14ac:dyDescent="0.2">
      <c r="A266" s="63">
        <f>A259+1</f>
        <v>72</v>
      </c>
      <c r="B266" s="75" t="s">
        <v>307</v>
      </c>
      <c r="C266" s="66" t="s">
        <v>42</v>
      </c>
      <c r="D266" s="66" t="s">
        <v>411</v>
      </c>
      <c r="E266" s="78">
        <v>250000</v>
      </c>
      <c r="F266" s="79">
        <v>30.24</v>
      </c>
      <c r="G266" s="78">
        <f>H266-F266</f>
        <v>1.2600000000000016</v>
      </c>
      <c r="H266" s="79">
        <v>31.5</v>
      </c>
      <c r="I266" s="79">
        <f>SUM(H266:H271)</f>
        <v>78.77</v>
      </c>
      <c r="J266" s="23"/>
    </row>
    <row r="267" spans="1:10" ht="16" x14ac:dyDescent="0.2">
      <c r="A267" s="63"/>
      <c r="B267" s="75"/>
      <c r="C267" s="66"/>
      <c r="D267" s="173" t="s">
        <v>417</v>
      </c>
      <c r="E267" s="78">
        <v>50000</v>
      </c>
      <c r="F267" s="79">
        <v>22.05</v>
      </c>
      <c r="G267" s="79"/>
      <c r="H267" s="79">
        <f>F267</f>
        <v>22.05</v>
      </c>
      <c r="I267" s="79"/>
      <c r="J267" s="23"/>
    </row>
    <row r="268" spans="1:10" ht="16" x14ac:dyDescent="0.2">
      <c r="A268" s="63"/>
      <c r="B268" s="75"/>
      <c r="C268" s="66"/>
      <c r="D268" s="173" t="s">
        <v>412</v>
      </c>
      <c r="E268" s="78">
        <v>10000</v>
      </c>
      <c r="F268" s="79">
        <v>3.42</v>
      </c>
      <c r="G268" s="79"/>
      <c r="H268" s="79">
        <f>F268</f>
        <v>3.42</v>
      </c>
      <c r="I268" s="79"/>
      <c r="J268" s="23"/>
    </row>
    <row r="269" spans="1:10" ht="16" x14ac:dyDescent="0.2">
      <c r="A269" s="63"/>
      <c r="B269" s="75"/>
      <c r="C269" s="66"/>
      <c r="D269" s="173" t="s">
        <v>413</v>
      </c>
      <c r="E269" s="78">
        <v>250000</v>
      </c>
      <c r="F269" s="79">
        <v>10.45</v>
      </c>
      <c r="G269" s="79"/>
      <c r="H269" s="79">
        <f>F269</f>
        <v>10.45</v>
      </c>
      <c r="I269" s="79"/>
      <c r="J269" s="23"/>
    </row>
    <row r="270" spans="1:10" ht="16" x14ac:dyDescent="0.2">
      <c r="A270" s="63"/>
      <c r="B270" s="75"/>
      <c r="C270" s="66"/>
      <c r="D270" s="173" t="s">
        <v>418</v>
      </c>
      <c r="E270" s="78">
        <v>250000</v>
      </c>
      <c r="F270" s="79">
        <v>11</v>
      </c>
      <c r="G270" s="79"/>
      <c r="H270" s="79">
        <f>F270</f>
        <v>11</v>
      </c>
      <c r="I270" s="79"/>
      <c r="J270" s="23"/>
    </row>
    <row r="271" spans="1:10" ht="16" x14ac:dyDescent="0.2">
      <c r="A271" s="63"/>
      <c r="B271" s="75"/>
      <c r="C271" s="66"/>
      <c r="D271" s="173" t="s">
        <v>414</v>
      </c>
      <c r="E271" s="78">
        <v>10000</v>
      </c>
      <c r="F271" s="79">
        <v>0.35</v>
      </c>
      <c r="G271" s="79"/>
      <c r="H271" s="79">
        <f>F271</f>
        <v>0.35</v>
      </c>
      <c r="I271" s="79"/>
      <c r="J271" s="23"/>
    </row>
    <row r="272" spans="1:10" ht="16" x14ac:dyDescent="0.2">
      <c r="A272" s="63"/>
      <c r="B272" s="75"/>
      <c r="C272" s="66"/>
      <c r="D272" s="66"/>
      <c r="E272" s="79"/>
      <c r="F272" s="79"/>
      <c r="G272" s="79"/>
      <c r="H272" s="79"/>
      <c r="I272" s="79"/>
      <c r="J272" s="23"/>
    </row>
    <row r="273" spans="1:10" ht="16" x14ac:dyDescent="0.2">
      <c r="A273" s="63">
        <f>A266+1</f>
        <v>73</v>
      </c>
      <c r="B273" s="75" t="s">
        <v>308</v>
      </c>
      <c r="C273" s="66" t="s">
        <v>43</v>
      </c>
      <c r="D273" s="66" t="s">
        <v>411</v>
      </c>
      <c r="E273" s="79">
        <v>180000</v>
      </c>
      <c r="F273" s="79">
        <v>136.34</v>
      </c>
      <c r="G273" s="78">
        <f>H273-F273</f>
        <v>8.0200000000000102</v>
      </c>
      <c r="H273" s="79">
        <v>144.36000000000001</v>
      </c>
      <c r="I273" s="79">
        <f>SUM(H273:H276)</f>
        <v>179.56</v>
      </c>
      <c r="J273" s="23"/>
    </row>
    <row r="274" spans="1:10" ht="16" x14ac:dyDescent="0.2">
      <c r="A274" s="63"/>
      <c r="B274" s="75"/>
      <c r="C274" s="66"/>
      <c r="D274" s="66" t="s">
        <v>417</v>
      </c>
      <c r="E274" s="79">
        <v>10000</v>
      </c>
      <c r="F274" s="79">
        <v>19.760000000000002</v>
      </c>
      <c r="G274" s="79"/>
      <c r="H274" s="79">
        <f>F274</f>
        <v>19.760000000000002</v>
      </c>
      <c r="I274" s="79"/>
      <c r="J274" s="23"/>
    </row>
    <row r="275" spans="1:10" ht="16" x14ac:dyDescent="0.2">
      <c r="A275" s="63"/>
      <c r="B275" s="75"/>
      <c r="C275" s="66"/>
      <c r="D275" s="66" t="s">
        <v>413</v>
      </c>
      <c r="E275" s="79">
        <v>180000</v>
      </c>
      <c r="F275" s="79">
        <v>7.52</v>
      </c>
      <c r="G275" s="79"/>
      <c r="H275" s="79">
        <f>F275</f>
        <v>7.52</v>
      </c>
      <c r="I275" s="79"/>
      <c r="J275" s="23"/>
    </row>
    <row r="276" spans="1:10" ht="16" x14ac:dyDescent="0.2">
      <c r="A276" s="63"/>
      <c r="B276" s="75"/>
      <c r="C276" s="66"/>
      <c r="D276" s="66" t="s">
        <v>418</v>
      </c>
      <c r="E276" s="78">
        <v>180000</v>
      </c>
      <c r="F276" s="79">
        <v>7.92</v>
      </c>
      <c r="G276" s="79"/>
      <c r="H276" s="79">
        <f>F276</f>
        <v>7.92</v>
      </c>
      <c r="I276" s="79"/>
      <c r="J276" s="23"/>
    </row>
    <row r="277" spans="1:10" ht="16" x14ac:dyDescent="0.2">
      <c r="A277" s="63"/>
      <c r="B277" s="75"/>
      <c r="C277" s="66"/>
      <c r="D277" s="66"/>
      <c r="E277" s="79"/>
      <c r="F277" s="79"/>
      <c r="G277" s="79"/>
      <c r="H277" s="79"/>
      <c r="I277" s="79"/>
      <c r="J277" s="23"/>
    </row>
    <row r="278" spans="1:10" ht="16" x14ac:dyDescent="0.2">
      <c r="A278" s="63">
        <v>74</v>
      </c>
      <c r="B278" s="75" t="s">
        <v>339</v>
      </c>
      <c r="C278" s="66" t="s">
        <v>340</v>
      </c>
      <c r="D278" s="66" t="s">
        <v>411</v>
      </c>
      <c r="E278" s="78">
        <v>20000</v>
      </c>
      <c r="F278" s="78">
        <v>1.26</v>
      </c>
      <c r="G278" s="78">
        <f>H278-F278</f>
        <v>1.26</v>
      </c>
      <c r="H278" s="78">
        <v>2.52</v>
      </c>
      <c r="I278" s="78">
        <f>SUM(H278:H279)</f>
        <v>2.94</v>
      </c>
      <c r="J278" s="23"/>
    </row>
    <row r="279" spans="1:10" ht="16" x14ac:dyDescent="0.2">
      <c r="A279" s="63"/>
      <c r="B279" s="75"/>
      <c r="C279" s="66"/>
      <c r="D279" s="66" t="s">
        <v>413</v>
      </c>
      <c r="E279" s="78">
        <v>10000</v>
      </c>
      <c r="F279" s="78">
        <v>0.42</v>
      </c>
      <c r="G279" s="78"/>
      <c r="H279" s="78">
        <f>F279</f>
        <v>0.42</v>
      </c>
      <c r="I279" s="78"/>
      <c r="J279" s="23"/>
    </row>
    <row r="280" spans="1:10" ht="16" x14ac:dyDescent="0.2">
      <c r="A280" s="63"/>
      <c r="B280" s="75"/>
      <c r="C280" s="66"/>
      <c r="D280" s="66"/>
      <c r="E280" s="78"/>
      <c r="F280" s="78"/>
      <c r="G280" s="78"/>
      <c r="H280" s="78"/>
      <c r="I280" s="78"/>
      <c r="J280" s="23"/>
    </row>
    <row r="281" spans="1:10" ht="16" x14ac:dyDescent="0.2">
      <c r="A281" s="63">
        <f>A278+1</f>
        <v>75</v>
      </c>
      <c r="B281" s="75" t="s">
        <v>310</v>
      </c>
      <c r="C281" s="66" t="s">
        <v>44</v>
      </c>
      <c r="D281" s="66" t="s">
        <v>411</v>
      </c>
      <c r="E281" s="79">
        <v>10000</v>
      </c>
      <c r="F281" s="79">
        <v>0</v>
      </c>
      <c r="G281" s="78">
        <f>H281-F281</f>
        <v>8.02</v>
      </c>
      <c r="H281" s="79">
        <v>8.02</v>
      </c>
      <c r="I281" s="79">
        <f>SUM(H281:H282)</f>
        <v>8.44</v>
      </c>
      <c r="J281" s="23"/>
    </row>
    <row r="282" spans="1:10" ht="16" x14ac:dyDescent="0.2">
      <c r="A282" s="63"/>
      <c r="B282" s="75"/>
      <c r="C282" s="66"/>
      <c r="D282" s="66" t="s">
        <v>413</v>
      </c>
      <c r="E282" s="79">
        <v>10000</v>
      </c>
      <c r="F282" s="79">
        <v>0.42</v>
      </c>
      <c r="G282" s="79"/>
      <c r="H282" s="79">
        <f>F282</f>
        <v>0.42</v>
      </c>
      <c r="I282" s="79"/>
      <c r="J282" s="23"/>
    </row>
    <row r="283" spans="1:10" ht="16" x14ac:dyDescent="0.2">
      <c r="A283" s="63"/>
      <c r="B283" s="75"/>
      <c r="C283" s="66"/>
      <c r="D283" s="66"/>
      <c r="E283" s="79"/>
      <c r="F283" s="79"/>
      <c r="G283" s="79"/>
      <c r="H283" s="79"/>
      <c r="I283" s="79"/>
      <c r="J283" s="23"/>
    </row>
    <row r="284" spans="1:10" ht="16" x14ac:dyDescent="0.2">
      <c r="A284" s="63">
        <f>A281+1</f>
        <v>76</v>
      </c>
      <c r="B284" s="75" t="s">
        <v>311</v>
      </c>
      <c r="C284" s="66" t="s">
        <v>96</v>
      </c>
      <c r="D284" s="66" t="s">
        <v>411</v>
      </c>
      <c r="E284" s="79">
        <v>30000</v>
      </c>
      <c r="F284" s="79">
        <v>2.52</v>
      </c>
      <c r="G284" s="78">
        <f>H284-F284</f>
        <v>1.2599999999999998</v>
      </c>
      <c r="H284" s="79">
        <v>3.78</v>
      </c>
      <c r="I284" s="79">
        <f>SUM(H284:H285)</f>
        <v>4.2</v>
      </c>
      <c r="J284" s="23"/>
    </row>
    <row r="285" spans="1:10" ht="16" x14ac:dyDescent="0.2">
      <c r="A285" s="63"/>
      <c r="B285" s="75"/>
      <c r="C285" s="66"/>
      <c r="D285" s="66" t="s">
        <v>413</v>
      </c>
      <c r="E285" s="79">
        <v>10000</v>
      </c>
      <c r="F285" s="79">
        <v>0.42</v>
      </c>
      <c r="G285" s="79"/>
      <c r="H285" s="79">
        <f>F285</f>
        <v>0.42</v>
      </c>
      <c r="I285" s="79"/>
      <c r="J285" s="23"/>
    </row>
    <row r="286" spans="1:10" ht="16" x14ac:dyDescent="0.2">
      <c r="A286" s="63"/>
      <c r="B286" s="75"/>
      <c r="C286" s="66"/>
      <c r="D286" s="66"/>
      <c r="E286" s="79"/>
      <c r="F286" s="79"/>
      <c r="G286" s="79"/>
      <c r="H286" s="79"/>
      <c r="I286" s="79"/>
      <c r="J286" s="23"/>
    </row>
    <row r="287" spans="1:10" ht="16" x14ac:dyDescent="0.2">
      <c r="A287" s="63">
        <f>A284+1</f>
        <v>77</v>
      </c>
      <c r="B287" s="75" t="s">
        <v>312</v>
      </c>
      <c r="C287" s="66" t="s">
        <v>137</v>
      </c>
      <c r="D287" s="66" t="s">
        <v>411</v>
      </c>
      <c r="E287" s="79">
        <v>100000</v>
      </c>
      <c r="F287" s="79">
        <f>H287-G287</f>
        <v>5.9399999999999995</v>
      </c>
      <c r="G287" s="78">
        <v>0.66</v>
      </c>
      <c r="H287" s="79">
        <v>6.6</v>
      </c>
      <c r="I287" s="79">
        <f>SUM(H287:H288)</f>
        <v>10.78</v>
      </c>
      <c r="J287" s="23"/>
    </row>
    <row r="288" spans="1:10" ht="16" x14ac:dyDescent="0.2">
      <c r="A288" s="63"/>
      <c r="B288" s="75"/>
      <c r="C288" s="66"/>
      <c r="D288" s="66" t="s">
        <v>413</v>
      </c>
      <c r="E288" s="79">
        <v>100000</v>
      </c>
      <c r="F288" s="79">
        <v>4.18</v>
      </c>
      <c r="G288" s="79"/>
      <c r="H288" s="79">
        <f>F288</f>
        <v>4.18</v>
      </c>
      <c r="I288" s="79"/>
      <c r="J288" s="23"/>
    </row>
    <row r="289" spans="1:10" ht="16" x14ac:dyDescent="0.2">
      <c r="A289" s="63"/>
      <c r="B289" s="75"/>
      <c r="C289" s="66"/>
      <c r="D289" s="66"/>
      <c r="E289" s="79"/>
      <c r="F289" s="79"/>
      <c r="G289" s="79"/>
      <c r="H289" s="79"/>
      <c r="I289" s="79"/>
      <c r="J289" s="23"/>
    </row>
    <row r="290" spans="1:10" ht="16" x14ac:dyDescent="0.2">
      <c r="A290" s="63">
        <f>A287+1</f>
        <v>78</v>
      </c>
      <c r="B290" s="75" t="s">
        <v>313</v>
      </c>
      <c r="C290" s="82" t="s">
        <v>45</v>
      </c>
      <c r="D290" s="82" t="s">
        <v>411</v>
      </c>
      <c r="E290" s="79">
        <v>10000</v>
      </c>
      <c r="F290" s="79">
        <v>0</v>
      </c>
      <c r="G290" s="78">
        <v>2.0099999999999998</v>
      </c>
      <c r="H290" s="83">
        <v>2.0099999999999998</v>
      </c>
      <c r="I290" s="83">
        <f>H290</f>
        <v>2.0099999999999998</v>
      </c>
      <c r="J290" s="205" t="s">
        <v>470</v>
      </c>
    </row>
    <row r="291" spans="1:10" ht="16" x14ac:dyDescent="0.2">
      <c r="A291" s="63"/>
      <c r="B291" s="75"/>
      <c r="C291" s="66"/>
      <c r="D291" s="66"/>
      <c r="E291" s="79"/>
      <c r="F291" s="79"/>
      <c r="G291" s="79"/>
      <c r="H291" s="79"/>
      <c r="I291" s="79"/>
      <c r="J291" s="23"/>
    </row>
    <row r="292" spans="1:10" ht="16" x14ac:dyDescent="0.2">
      <c r="A292" s="63">
        <f>A290+1</f>
        <v>79</v>
      </c>
      <c r="B292" s="75" t="s">
        <v>314</v>
      </c>
      <c r="C292" s="66" t="s">
        <v>230</v>
      </c>
      <c r="D292" s="66" t="s">
        <v>411</v>
      </c>
      <c r="E292" s="79">
        <v>100000</v>
      </c>
      <c r="F292" s="79">
        <v>27.72</v>
      </c>
      <c r="G292" s="78">
        <f>H292-F292</f>
        <v>3.0800000000000018</v>
      </c>
      <c r="H292" s="79">
        <v>30.8</v>
      </c>
      <c r="I292" s="79">
        <f>SUM(H292:H296)</f>
        <v>65.819999999999993</v>
      </c>
      <c r="J292" s="23"/>
    </row>
    <row r="293" spans="1:10" ht="16" x14ac:dyDescent="0.2">
      <c r="A293" s="63"/>
      <c r="B293" s="75"/>
      <c r="C293" s="66"/>
      <c r="D293" s="66" t="s">
        <v>417</v>
      </c>
      <c r="E293" s="79">
        <v>50000</v>
      </c>
      <c r="F293" s="79">
        <v>22.05</v>
      </c>
      <c r="G293" s="79"/>
      <c r="H293" s="79">
        <f>F293</f>
        <v>22.05</v>
      </c>
      <c r="I293" s="79"/>
      <c r="J293" s="23"/>
    </row>
    <row r="294" spans="1:10" ht="16" x14ac:dyDescent="0.2">
      <c r="A294" s="63"/>
      <c r="B294" s="75"/>
      <c r="C294" s="66"/>
      <c r="D294" s="66" t="s">
        <v>412</v>
      </c>
      <c r="E294" s="79">
        <v>10000</v>
      </c>
      <c r="F294" s="79">
        <v>3.42</v>
      </c>
      <c r="G294" s="79"/>
      <c r="H294" s="79">
        <f>F294</f>
        <v>3.42</v>
      </c>
      <c r="I294" s="79"/>
      <c r="J294" s="23"/>
    </row>
    <row r="295" spans="1:10" ht="16" x14ac:dyDescent="0.2">
      <c r="A295" s="63"/>
      <c r="B295" s="75"/>
      <c r="C295" s="66"/>
      <c r="D295" s="66" t="s">
        <v>413</v>
      </c>
      <c r="E295" s="79">
        <v>220000</v>
      </c>
      <c r="F295" s="79">
        <v>9.1999999999999993</v>
      </c>
      <c r="G295" s="79"/>
      <c r="H295" s="79">
        <f>F295</f>
        <v>9.1999999999999993</v>
      </c>
      <c r="I295" s="79"/>
      <c r="J295" s="23"/>
    </row>
    <row r="296" spans="1:10" ht="16" x14ac:dyDescent="0.2">
      <c r="A296" s="63"/>
      <c r="B296" s="75"/>
      <c r="C296" s="66"/>
      <c r="D296" s="66" t="s">
        <v>414</v>
      </c>
      <c r="E296" s="79">
        <v>10000</v>
      </c>
      <c r="F296" s="79">
        <v>0.35</v>
      </c>
      <c r="G296" s="79"/>
      <c r="H296" s="79">
        <f>F296</f>
        <v>0.35</v>
      </c>
      <c r="I296" s="79"/>
      <c r="J296" s="23"/>
    </row>
    <row r="297" spans="1:10" ht="16" x14ac:dyDescent="0.2">
      <c r="A297" s="63"/>
      <c r="B297" s="75"/>
      <c r="C297" s="66"/>
      <c r="D297" s="66"/>
      <c r="E297" s="79"/>
      <c r="F297" s="79"/>
      <c r="G297" s="79"/>
      <c r="H297" s="79"/>
      <c r="I297" s="79"/>
      <c r="J297" s="23"/>
    </row>
    <row r="298" spans="1:10" ht="16" x14ac:dyDescent="0.2">
      <c r="A298" s="63">
        <f>A292+1</f>
        <v>80</v>
      </c>
      <c r="B298" s="75" t="s">
        <v>315</v>
      </c>
      <c r="C298" s="82" t="s">
        <v>334</v>
      </c>
      <c r="D298" s="82" t="s">
        <v>411</v>
      </c>
      <c r="E298" s="79">
        <v>150000</v>
      </c>
      <c r="F298" s="79">
        <f>H298-G298</f>
        <v>43.120000000000005</v>
      </c>
      <c r="G298" s="78">
        <v>3.08</v>
      </c>
      <c r="H298" s="83">
        <v>46.2</v>
      </c>
      <c r="I298" s="83">
        <f>SUM(H298:H303)</f>
        <v>91.61999999999999</v>
      </c>
      <c r="J298" s="205" t="s">
        <v>470</v>
      </c>
    </row>
    <row r="299" spans="1:10" ht="16" x14ac:dyDescent="0.2">
      <c r="A299" s="63"/>
      <c r="B299" s="75"/>
      <c r="C299" s="66"/>
      <c r="D299" s="173" t="s">
        <v>417</v>
      </c>
      <c r="E299" s="79">
        <v>50000</v>
      </c>
      <c r="F299" s="79">
        <v>14.15</v>
      </c>
      <c r="G299" s="79"/>
      <c r="H299" s="79">
        <f>F299</f>
        <v>14.15</v>
      </c>
      <c r="I299" s="79"/>
      <c r="J299" s="91"/>
    </row>
    <row r="300" spans="1:10" ht="16" x14ac:dyDescent="0.2">
      <c r="A300" s="63"/>
      <c r="B300" s="75"/>
      <c r="C300" s="66"/>
      <c r="D300" s="173" t="s">
        <v>412</v>
      </c>
      <c r="E300" s="79">
        <v>10000</v>
      </c>
      <c r="F300" s="79">
        <v>3.42</v>
      </c>
      <c r="G300" s="79"/>
      <c r="H300" s="79">
        <f>F300</f>
        <v>3.42</v>
      </c>
      <c r="I300" s="79"/>
      <c r="J300" s="91"/>
    </row>
    <row r="301" spans="1:10" ht="16" x14ac:dyDescent="0.2">
      <c r="A301" s="63"/>
      <c r="B301" s="75"/>
      <c r="C301" s="66"/>
      <c r="D301" s="173" t="s">
        <v>413</v>
      </c>
      <c r="E301" s="78">
        <v>500000</v>
      </c>
      <c r="F301" s="79">
        <v>20.9</v>
      </c>
      <c r="G301" s="79"/>
      <c r="H301" s="79">
        <f>F301</f>
        <v>20.9</v>
      </c>
      <c r="I301" s="79"/>
      <c r="J301" s="91"/>
    </row>
    <row r="302" spans="1:10" ht="16" x14ac:dyDescent="0.2">
      <c r="A302" s="63"/>
      <c r="B302" s="75"/>
      <c r="C302" s="66"/>
      <c r="D302" s="173" t="s">
        <v>418</v>
      </c>
      <c r="E302" s="78">
        <v>150000</v>
      </c>
      <c r="F302" s="79">
        <v>6.6</v>
      </c>
      <c r="G302" s="79"/>
      <c r="H302" s="79">
        <f>F302</f>
        <v>6.6</v>
      </c>
      <c r="I302" s="79"/>
      <c r="J302" s="91"/>
    </row>
    <row r="303" spans="1:10" ht="16" x14ac:dyDescent="0.2">
      <c r="A303" s="63"/>
      <c r="B303" s="75"/>
      <c r="C303" s="66"/>
      <c r="D303" s="173" t="s">
        <v>414</v>
      </c>
      <c r="E303" s="78">
        <v>10000</v>
      </c>
      <c r="F303" s="79">
        <v>0.35</v>
      </c>
      <c r="G303" s="79"/>
      <c r="H303" s="79">
        <f>F303</f>
        <v>0.35</v>
      </c>
      <c r="I303" s="79"/>
      <c r="J303" s="91"/>
    </row>
    <row r="304" spans="1:10" ht="16" x14ac:dyDescent="0.2">
      <c r="A304" s="63"/>
      <c r="B304" s="75"/>
      <c r="C304" s="66"/>
      <c r="D304" s="66"/>
      <c r="E304" s="78"/>
      <c r="F304" s="79"/>
      <c r="G304" s="79"/>
      <c r="H304" s="79"/>
      <c r="I304" s="79"/>
      <c r="J304" s="91"/>
    </row>
    <row r="305" spans="1:10" ht="16" x14ac:dyDescent="0.2">
      <c r="A305" s="63">
        <f>A298+1</f>
        <v>81</v>
      </c>
      <c r="B305" s="75" t="s">
        <v>316</v>
      </c>
      <c r="C305" s="66" t="s">
        <v>182</v>
      </c>
      <c r="D305" s="66" t="s">
        <v>411</v>
      </c>
      <c r="E305" s="78">
        <v>10000</v>
      </c>
      <c r="F305" s="78">
        <v>0</v>
      </c>
      <c r="G305" s="78">
        <f>H305-F305</f>
        <v>0.91</v>
      </c>
      <c r="H305" s="78">
        <v>0.91</v>
      </c>
      <c r="I305" s="78">
        <f>SUM(H305:H307)</f>
        <v>2.2200000000000002</v>
      </c>
      <c r="J305" s="104"/>
    </row>
    <row r="306" spans="1:10" ht="16" x14ac:dyDescent="0.2">
      <c r="A306" s="63"/>
      <c r="B306" s="75"/>
      <c r="C306" s="66"/>
      <c r="D306" s="66" t="s">
        <v>417</v>
      </c>
      <c r="E306" s="78">
        <v>5000</v>
      </c>
      <c r="F306" s="78">
        <v>0.63</v>
      </c>
      <c r="G306" s="78"/>
      <c r="H306" s="78">
        <f>F306</f>
        <v>0.63</v>
      </c>
      <c r="I306" s="78"/>
      <c r="J306" s="104"/>
    </row>
    <row r="307" spans="1:10" ht="16" x14ac:dyDescent="0.2">
      <c r="A307" s="63"/>
      <c r="B307" s="75"/>
      <c r="C307" s="66"/>
      <c r="D307" s="66" t="s">
        <v>412</v>
      </c>
      <c r="E307" s="78">
        <v>2000</v>
      </c>
      <c r="F307" s="78">
        <v>0.68</v>
      </c>
      <c r="G307" s="78"/>
      <c r="H307" s="78">
        <f>F307</f>
        <v>0.68</v>
      </c>
      <c r="I307" s="78"/>
      <c r="J307" s="104"/>
    </row>
    <row r="308" spans="1:10" ht="16" x14ac:dyDescent="0.2">
      <c r="A308" s="63"/>
      <c r="B308" s="75"/>
      <c r="C308" s="66"/>
      <c r="D308" s="66"/>
      <c r="E308" s="78"/>
      <c r="F308" s="78"/>
      <c r="G308" s="78"/>
      <c r="H308" s="78"/>
      <c r="I308" s="78"/>
      <c r="J308" s="104"/>
    </row>
    <row r="309" spans="1:10" ht="16" x14ac:dyDescent="0.2">
      <c r="A309" s="63">
        <f>A305+1</f>
        <v>82</v>
      </c>
      <c r="B309" s="75" t="s">
        <v>350</v>
      </c>
      <c r="C309" s="66" t="s">
        <v>366</v>
      </c>
      <c r="D309" s="66" t="s">
        <v>411</v>
      </c>
      <c r="E309" s="78">
        <v>10000</v>
      </c>
      <c r="F309" s="78">
        <v>0</v>
      </c>
      <c r="G309" s="78">
        <f>H309-F309</f>
        <v>3.08</v>
      </c>
      <c r="H309" s="78">
        <v>3.08</v>
      </c>
      <c r="I309" s="78">
        <f>SUM(H309:H314)</f>
        <v>19.840000000000003</v>
      </c>
      <c r="J309" s="104"/>
    </row>
    <row r="310" spans="1:10" ht="16" x14ac:dyDescent="0.2">
      <c r="A310" s="63"/>
      <c r="B310" s="75"/>
      <c r="C310" s="66"/>
      <c r="D310" s="197" t="s">
        <v>417</v>
      </c>
      <c r="E310" s="78">
        <v>10000</v>
      </c>
      <c r="F310" s="78">
        <v>4.41</v>
      </c>
      <c r="G310" s="78"/>
      <c r="H310" s="83">
        <f>F310</f>
        <v>4.41</v>
      </c>
      <c r="I310" s="78"/>
      <c r="J310" s="205" t="s">
        <v>470</v>
      </c>
    </row>
    <row r="311" spans="1:10" ht="16" x14ac:dyDescent="0.2">
      <c r="A311" s="63"/>
      <c r="B311" s="75"/>
      <c r="C311" s="66"/>
      <c r="D311" s="173" t="s">
        <v>412</v>
      </c>
      <c r="E311" s="78">
        <v>10000</v>
      </c>
      <c r="F311" s="78">
        <v>3.42</v>
      </c>
      <c r="G311" s="78"/>
      <c r="H311" s="78">
        <f>F311</f>
        <v>3.42</v>
      </c>
      <c r="I311" s="78"/>
      <c r="J311" s="104"/>
    </row>
    <row r="312" spans="1:10" ht="16" x14ac:dyDescent="0.2">
      <c r="A312" s="63"/>
      <c r="B312" s="75"/>
      <c r="C312" s="66"/>
      <c r="D312" s="173" t="s">
        <v>413</v>
      </c>
      <c r="E312" s="78">
        <v>100000</v>
      </c>
      <c r="F312" s="78">
        <v>4.18</v>
      </c>
      <c r="G312" s="78"/>
      <c r="H312" s="78">
        <f>F312</f>
        <v>4.18</v>
      </c>
      <c r="I312" s="78"/>
      <c r="J312" s="104"/>
    </row>
    <row r="313" spans="1:10" ht="16" x14ac:dyDescent="0.2">
      <c r="A313" s="63"/>
      <c r="B313" s="75"/>
      <c r="C313" s="66"/>
      <c r="D313" s="173" t="s">
        <v>418</v>
      </c>
      <c r="E313" s="78">
        <v>100000</v>
      </c>
      <c r="F313" s="78">
        <v>4.4000000000000004</v>
      </c>
      <c r="G313" s="78"/>
      <c r="H313" s="78">
        <f>F313</f>
        <v>4.4000000000000004</v>
      </c>
      <c r="I313" s="78"/>
      <c r="J313" s="104"/>
    </row>
    <row r="314" spans="1:10" ht="16" x14ac:dyDescent="0.2">
      <c r="A314" s="63"/>
      <c r="B314" s="75"/>
      <c r="C314" s="66"/>
      <c r="D314" s="173" t="s">
        <v>414</v>
      </c>
      <c r="E314" s="78">
        <v>10000</v>
      </c>
      <c r="F314" s="78">
        <v>0.35</v>
      </c>
      <c r="G314" s="78"/>
      <c r="H314" s="78">
        <f>F314</f>
        <v>0.35</v>
      </c>
      <c r="I314" s="78"/>
      <c r="J314" s="104"/>
    </row>
    <row r="315" spans="1:10" ht="16" x14ac:dyDescent="0.2">
      <c r="A315" s="63"/>
      <c r="B315" s="75"/>
      <c r="C315" s="66"/>
      <c r="D315" s="66"/>
      <c r="E315" s="78"/>
      <c r="F315" s="78"/>
      <c r="G315" s="78"/>
      <c r="H315" s="78"/>
      <c r="I315" s="78"/>
      <c r="J315" s="104"/>
    </row>
    <row r="316" spans="1:10" ht="16" x14ac:dyDescent="0.2">
      <c r="A316" s="63">
        <f>A309+1</f>
        <v>83</v>
      </c>
      <c r="B316" s="75" t="s">
        <v>317</v>
      </c>
      <c r="C316" s="66" t="s">
        <v>100</v>
      </c>
      <c r="D316" s="66" t="s">
        <v>411</v>
      </c>
      <c r="E316" s="79">
        <v>10000</v>
      </c>
      <c r="F316" s="79">
        <v>0</v>
      </c>
      <c r="G316" s="78">
        <f>H316-F316</f>
        <v>0.66</v>
      </c>
      <c r="H316" s="79">
        <v>0.66</v>
      </c>
      <c r="I316" s="79">
        <f>SUM(H316:H317)</f>
        <v>2.75</v>
      </c>
      <c r="J316" s="23"/>
    </row>
    <row r="317" spans="1:10" ht="16" x14ac:dyDescent="0.2">
      <c r="A317" s="63"/>
      <c r="B317" s="75"/>
      <c r="C317" s="66"/>
      <c r="D317" s="66" t="s">
        <v>413</v>
      </c>
      <c r="E317" s="79">
        <v>50000</v>
      </c>
      <c r="F317" s="79">
        <v>2.09</v>
      </c>
      <c r="G317" s="79"/>
      <c r="H317" s="79">
        <f>F317</f>
        <v>2.09</v>
      </c>
      <c r="I317" s="79"/>
      <c r="J317" s="23"/>
    </row>
    <row r="318" spans="1:10" ht="16" x14ac:dyDescent="0.2">
      <c r="A318" s="63"/>
      <c r="B318" s="75"/>
      <c r="C318" s="66"/>
      <c r="D318" s="66"/>
      <c r="E318" s="79"/>
      <c r="F318" s="79"/>
      <c r="G318" s="79"/>
      <c r="H318" s="79"/>
      <c r="I318" s="79"/>
      <c r="J318" s="23"/>
    </row>
    <row r="319" spans="1:10" ht="16" x14ac:dyDescent="0.2">
      <c r="A319" s="63"/>
      <c r="B319" s="75" t="s">
        <v>442</v>
      </c>
      <c r="C319" s="66" t="s">
        <v>437</v>
      </c>
      <c r="D319" s="66" t="s">
        <v>411</v>
      </c>
      <c r="E319" s="79">
        <v>250000</v>
      </c>
      <c r="F319" s="79">
        <v>15.84</v>
      </c>
      <c r="G319" s="79">
        <f>H319-F319</f>
        <v>0.66000000000000014</v>
      </c>
      <c r="H319" s="79">
        <v>16.5</v>
      </c>
      <c r="I319" s="79">
        <f>H319</f>
        <v>16.5</v>
      </c>
      <c r="J319" s="23"/>
    </row>
    <row r="320" spans="1:10" ht="16" x14ac:dyDescent="0.2">
      <c r="A320" s="63"/>
      <c r="B320" s="75"/>
      <c r="C320" s="66"/>
      <c r="D320" s="66"/>
      <c r="E320" s="79"/>
      <c r="F320" s="79"/>
      <c r="G320" s="79"/>
      <c r="H320" s="79"/>
      <c r="J320" s="23"/>
    </row>
    <row r="321" spans="1:10" ht="16" x14ac:dyDescent="0.2">
      <c r="A321" s="63">
        <v>84</v>
      </c>
      <c r="B321" s="75" t="s">
        <v>318</v>
      </c>
      <c r="C321" s="82" t="s">
        <v>231</v>
      </c>
      <c r="D321" s="82" t="s">
        <v>411</v>
      </c>
      <c r="E321" s="79">
        <v>250000</v>
      </c>
      <c r="F321" s="79">
        <f>H321-G321</f>
        <v>48.24</v>
      </c>
      <c r="G321" s="78">
        <v>2.0099999999999998</v>
      </c>
      <c r="H321" s="83">
        <v>50.25</v>
      </c>
      <c r="I321" s="83">
        <f>SUM(H321:H326)</f>
        <v>89.62</v>
      </c>
      <c r="J321" s="205" t="s">
        <v>470</v>
      </c>
    </row>
    <row r="322" spans="1:10" ht="16" x14ac:dyDescent="0.2">
      <c r="A322" s="63"/>
      <c r="B322" s="75"/>
      <c r="C322" s="66"/>
      <c r="D322" s="197" t="s">
        <v>417</v>
      </c>
      <c r="E322" s="79">
        <v>50000</v>
      </c>
      <c r="F322" s="79">
        <v>14.15</v>
      </c>
      <c r="G322" s="79"/>
      <c r="H322" s="79">
        <f>F322</f>
        <v>14.15</v>
      </c>
      <c r="I322" s="79"/>
      <c r="J322" s="23"/>
    </row>
    <row r="323" spans="1:10" ht="16" x14ac:dyDescent="0.2">
      <c r="A323" s="63"/>
      <c r="B323" s="75"/>
      <c r="C323" s="66"/>
      <c r="D323" s="173" t="s">
        <v>412</v>
      </c>
      <c r="E323" s="79">
        <v>10000</v>
      </c>
      <c r="F323" s="79">
        <v>3.42</v>
      </c>
      <c r="G323" s="79"/>
      <c r="H323" s="79">
        <f>F323</f>
        <v>3.42</v>
      </c>
      <c r="I323" s="79"/>
      <c r="J323" s="23"/>
    </row>
    <row r="324" spans="1:10" ht="16" x14ac:dyDescent="0.2">
      <c r="A324" s="63"/>
      <c r="B324" s="75"/>
      <c r="C324" s="66"/>
      <c r="D324" s="173" t="s">
        <v>413</v>
      </c>
      <c r="E324" s="79">
        <v>250000</v>
      </c>
      <c r="F324" s="79">
        <v>10.45</v>
      </c>
      <c r="G324" s="79"/>
      <c r="H324" s="79">
        <f>F324</f>
        <v>10.45</v>
      </c>
      <c r="I324" s="79"/>
      <c r="J324" s="23"/>
    </row>
    <row r="325" spans="1:10" ht="16" x14ac:dyDescent="0.2">
      <c r="A325" s="63"/>
      <c r="B325" s="75"/>
      <c r="C325" s="66"/>
      <c r="D325" s="173" t="s">
        <v>418</v>
      </c>
      <c r="E325" s="78">
        <v>250000</v>
      </c>
      <c r="F325" s="79">
        <v>11</v>
      </c>
      <c r="G325" s="79"/>
      <c r="H325" s="79">
        <f>F325</f>
        <v>11</v>
      </c>
      <c r="I325" s="79"/>
      <c r="J325" s="23"/>
    </row>
    <row r="326" spans="1:10" ht="16" x14ac:dyDescent="0.2">
      <c r="A326" s="63"/>
      <c r="B326" s="75"/>
      <c r="C326" s="66"/>
      <c r="D326" s="173" t="s">
        <v>414</v>
      </c>
      <c r="E326" s="78">
        <v>10000</v>
      </c>
      <c r="F326" s="79">
        <v>0.35</v>
      </c>
      <c r="G326" s="79"/>
      <c r="H326" s="79">
        <f>F326</f>
        <v>0.35</v>
      </c>
      <c r="I326" s="79"/>
      <c r="J326" s="23"/>
    </row>
    <row r="327" spans="1:10" ht="16" x14ac:dyDescent="0.2">
      <c r="A327" s="63"/>
      <c r="B327" s="75"/>
      <c r="C327" s="66"/>
      <c r="D327" s="66"/>
      <c r="E327" s="78"/>
      <c r="F327" s="79"/>
      <c r="G327" s="79"/>
      <c r="H327" s="79"/>
      <c r="I327" s="79"/>
      <c r="J327" s="23"/>
    </row>
    <row r="328" spans="1:10" ht="16" x14ac:dyDescent="0.2">
      <c r="A328" s="63">
        <v>85</v>
      </c>
      <c r="B328" s="75" t="s">
        <v>319</v>
      </c>
      <c r="C328" s="66" t="s">
        <v>206</v>
      </c>
      <c r="D328" s="66" t="s">
        <v>411</v>
      </c>
      <c r="E328" s="78">
        <v>180000</v>
      </c>
      <c r="F328" s="79">
        <v>15.47</v>
      </c>
      <c r="G328" s="78">
        <f>H328-F328</f>
        <v>0.90999999999999837</v>
      </c>
      <c r="H328" s="79">
        <v>16.38</v>
      </c>
      <c r="I328" s="79">
        <f>SUM(H328:H333)</f>
        <v>86.529999999999987</v>
      </c>
      <c r="J328" s="23"/>
    </row>
    <row r="329" spans="1:10" ht="16" x14ac:dyDescent="0.2">
      <c r="A329" s="63"/>
      <c r="B329" s="75"/>
      <c r="C329" s="66"/>
      <c r="D329" s="173" t="s">
        <v>417</v>
      </c>
      <c r="E329" s="78">
        <v>50000</v>
      </c>
      <c r="F329" s="79">
        <v>50.94</v>
      </c>
      <c r="G329" s="79"/>
      <c r="H329" s="79">
        <f>F329</f>
        <v>50.94</v>
      </c>
      <c r="I329" s="79"/>
      <c r="J329" s="23"/>
    </row>
    <row r="330" spans="1:10" ht="16" x14ac:dyDescent="0.2">
      <c r="A330" s="63"/>
      <c r="B330" s="75"/>
      <c r="C330" s="66"/>
      <c r="D330" s="173" t="s">
        <v>412</v>
      </c>
      <c r="E330" s="78">
        <v>10000</v>
      </c>
      <c r="F330" s="79">
        <v>3.42</v>
      </c>
      <c r="G330" s="79"/>
      <c r="H330" s="79">
        <f>F330</f>
        <v>3.42</v>
      </c>
      <c r="I330" s="79"/>
      <c r="J330" s="23"/>
    </row>
    <row r="331" spans="1:10" ht="16" x14ac:dyDescent="0.2">
      <c r="A331" s="63"/>
      <c r="B331" s="75"/>
      <c r="C331" s="66"/>
      <c r="D331" s="173" t="s">
        <v>413</v>
      </c>
      <c r="E331" s="78">
        <v>180000</v>
      </c>
      <c r="F331" s="79">
        <v>7.52</v>
      </c>
      <c r="G331" s="79"/>
      <c r="H331" s="79">
        <f>F331</f>
        <v>7.52</v>
      </c>
      <c r="I331" s="79"/>
      <c r="J331" s="23"/>
    </row>
    <row r="332" spans="1:10" ht="16" x14ac:dyDescent="0.2">
      <c r="A332" s="63"/>
      <c r="B332" s="75"/>
      <c r="C332" s="66"/>
      <c r="D332" s="173" t="s">
        <v>418</v>
      </c>
      <c r="E332" s="78">
        <v>180000</v>
      </c>
      <c r="F332" s="79">
        <v>7.92</v>
      </c>
      <c r="G332" s="79"/>
      <c r="H332" s="79">
        <f>F332</f>
        <v>7.92</v>
      </c>
      <c r="I332" s="79"/>
      <c r="J332" s="23"/>
    </row>
    <row r="333" spans="1:10" ht="16" x14ac:dyDescent="0.2">
      <c r="A333" s="63"/>
      <c r="B333" s="75"/>
      <c r="C333" s="66"/>
      <c r="D333" s="173" t="s">
        <v>414</v>
      </c>
      <c r="E333" s="78">
        <v>10000</v>
      </c>
      <c r="F333" s="79">
        <v>0.35</v>
      </c>
      <c r="G333" s="79"/>
      <c r="H333" s="79">
        <f>F333</f>
        <v>0.35</v>
      </c>
      <c r="I333" s="79"/>
      <c r="J333" s="23"/>
    </row>
    <row r="334" spans="1:10" ht="16" x14ac:dyDescent="0.2">
      <c r="A334" s="63"/>
      <c r="B334" s="75"/>
      <c r="C334" s="66"/>
      <c r="D334" s="66"/>
      <c r="E334" s="78"/>
      <c r="F334" s="79"/>
      <c r="G334" s="79"/>
      <c r="H334" s="79"/>
      <c r="I334" s="79"/>
      <c r="J334" s="23"/>
    </row>
    <row r="335" spans="1:10" ht="16" x14ac:dyDescent="0.2">
      <c r="A335" s="63">
        <f>A328+1</f>
        <v>86</v>
      </c>
      <c r="B335" s="75" t="s">
        <v>320</v>
      </c>
      <c r="C335" s="66" t="s">
        <v>204</v>
      </c>
      <c r="D335" s="66" t="s">
        <v>411</v>
      </c>
      <c r="E335" s="78">
        <v>180000</v>
      </c>
      <c r="F335" s="79">
        <v>21.42</v>
      </c>
      <c r="G335" s="78">
        <f>H335-F335</f>
        <v>1.259999999999998</v>
      </c>
      <c r="H335" s="79">
        <v>22.68</v>
      </c>
      <c r="I335" s="79">
        <f>SUM(H335:H340)</f>
        <v>110.12</v>
      </c>
      <c r="J335" s="23"/>
    </row>
    <row r="336" spans="1:10" ht="16" x14ac:dyDescent="0.2">
      <c r="A336" s="63"/>
      <c r="B336" s="75"/>
      <c r="C336" s="66"/>
      <c r="D336" s="173" t="s">
        <v>417</v>
      </c>
      <c r="E336" s="78">
        <v>50000</v>
      </c>
      <c r="F336" s="79">
        <v>79.38</v>
      </c>
      <c r="G336" s="79"/>
      <c r="H336" s="79">
        <f>F336</f>
        <v>79.38</v>
      </c>
      <c r="I336" s="79"/>
      <c r="J336" s="23"/>
    </row>
    <row r="337" spans="1:10" ht="16" x14ac:dyDescent="0.2">
      <c r="A337" s="63"/>
      <c r="B337" s="75"/>
      <c r="C337" s="66"/>
      <c r="D337" s="173" t="s">
        <v>412</v>
      </c>
      <c r="E337" s="78">
        <v>10000</v>
      </c>
      <c r="F337" s="79">
        <v>3.42</v>
      </c>
      <c r="G337" s="79"/>
      <c r="H337" s="79">
        <f>F337</f>
        <v>3.42</v>
      </c>
      <c r="I337" s="79"/>
      <c r="J337" s="23"/>
    </row>
    <row r="338" spans="1:10" ht="16" x14ac:dyDescent="0.2">
      <c r="A338" s="63"/>
      <c r="B338" s="75"/>
      <c r="C338" s="66"/>
      <c r="D338" s="173" t="s">
        <v>413</v>
      </c>
      <c r="E338" s="78">
        <v>50000</v>
      </c>
      <c r="F338" s="79">
        <v>2.09</v>
      </c>
      <c r="G338" s="79"/>
      <c r="H338" s="79">
        <f>F338</f>
        <v>2.09</v>
      </c>
      <c r="I338" s="79"/>
      <c r="J338" s="23"/>
    </row>
    <row r="339" spans="1:10" ht="16" x14ac:dyDescent="0.2">
      <c r="A339" s="63"/>
      <c r="B339" s="75"/>
      <c r="C339" s="66"/>
      <c r="D339" s="173" t="s">
        <v>418</v>
      </c>
      <c r="E339" s="78">
        <v>50000</v>
      </c>
      <c r="F339" s="79">
        <v>2.2000000000000002</v>
      </c>
      <c r="G339" s="79"/>
      <c r="H339" s="79">
        <f>F339</f>
        <v>2.2000000000000002</v>
      </c>
      <c r="I339" s="79"/>
      <c r="J339" s="23"/>
    </row>
    <row r="340" spans="1:10" ht="16" x14ac:dyDescent="0.2">
      <c r="A340" s="63"/>
      <c r="B340" s="75"/>
      <c r="C340" s="66"/>
      <c r="D340" s="173" t="s">
        <v>414</v>
      </c>
      <c r="E340" s="78">
        <v>10000</v>
      </c>
      <c r="F340" s="79">
        <v>0.35</v>
      </c>
      <c r="G340" s="79"/>
      <c r="H340" s="79">
        <f>F340</f>
        <v>0.35</v>
      </c>
      <c r="I340" s="79"/>
      <c r="J340" s="23"/>
    </row>
    <row r="341" spans="1:10" ht="16" x14ac:dyDescent="0.2">
      <c r="A341" s="63"/>
      <c r="B341" s="75"/>
      <c r="C341" s="66"/>
      <c r="D341" s="173"/>
      <c r="E341" s="78"/>
      <c r="F341" s="79"/>
      <c r="G341" s="79"/>
      <c r="H341" s="79"/>
      <c r="I341" s="79"/>
      <c r="J341" s="23"/>
    </row>
    <row r="342" spans="1:10" ht="16" x14ac:dyDescent="0.2">
      <c r="A342" s="63">
        <v>87</v>
      </c>
      <c r="B342" s="75" t="s">
        <v>454</v>
      </c>
      <c r="C342" s="82" t="s">
        <v>451</v>
      </c>
      <c r="D342" s="197" t="s">
        <v>411</v>
      </c>
      <c r="E342" s="78">
        <v>10000</v>
      </c>
      <c r="F342" s="79">
        <v>0</v>
      </c>
      <c r="G342" s="79">
        <v>0.66</v>
      </c>
      <c r="H342" s="83">
        <v>0.66</v>
      </c>
      <c r="I342" s="83">
        <f>SUM(H342:H343)</f>
        <v>12.36</v>
      </c>
      <c r="J342" s="205" t="s">
        <v>470</v>
      </c>
    </row>
    <row r="343" spans="1:10" ht="16" x14ac:dyDescent="0.2">
      <c r="A343" s="63"/>
      <c r="B343" s="75"/>
      <c r="C343" s="66"/>
      <c r="D343" s="173" t="s">
        <v>413</v>
      </c>
      <c r="E343" s="78">
        <v>280000</v>
      </c>
      <c r="F343" s="79">
        <v>11.7</v>
      </c>
      <c r="G343" s="79"/>
      <c r="H343" s="79">
        <f>F343</f>
        <v>11.7</v>
      </c>
      <c r="I343" s="79"/>
      <c r="J343" s="23"/>
    </row>
    <row r="344" spans="1:10" ht="16" x14ac:dyDescent="0.2">
      <c r="A344" s="63"/>
      <c r="B344" s="75"/>
      <c r="C344" s="66"/>
      <c r="D344" s="66"/>
      <c r="E344" s="78"/>
      <c r="F344" s="79"/>
      <c r="G344" s="79"/>
      <c r="H344" s="79"/>
      <c r="I344" s="79"/>
      <c r="J344" s="23"/>
    </row>
    <row r="345" spans="1:10" ht="16" x14ac:dyDescent="0.2">
      <c r="A345" s="63">
        <v>88</v>
      </c>
      <c r="B345" s="75" t="s">
        <v>321</v>
      </c>
      <c r="C345" s="66" t="s">
        <v>63</v>
      </c>
      <c r="D345" s="66" t="s">
        <v>411</v>
      </c>
      <c r="E345" s="180">
        <v>250000</v>
      </c>
      <c r="F345" s="78">
        <v>15.84</v>
      </c>
      <c r="G345" s="78">
        <f>H345-F345</f>
        <v>0.66000000000000014</v>
      </c>
      <c r="H345" s="79">
        <v>16.5</v>
      </c>
      <c r="I345" s="79">
        <f>SUM(H345:H348)</f>
        <v>31.14</v>
      </c>
      <c r="J345" s="23"/>
    </row>
    <row r="346" spans="1:10" ht="16" x14ac:dyDescent="0.2">
      <c r="A346" s="63"/>
      <c r="B346" s="75"/>
      <c r="C346" s="66"/>
      <c r="D346" s="66" t="s">
        <v>412</v>
      </c>
      <c r="E346" s="78">
        <v>10000</v>
      </c>
      <c r="F346" s="78">
        <v>3.42</v>
      </c>
      <c r="G346" s="78"/>
      <c r="H346" s="79">
        <f>F346</f>
        <v>3.42</v>
      </c>
      <c r="I346" s="79"/>
      <c r="J346" s="23"/>
    </row>
    <row r="347" spans="1:10" ht="16" x14ac:dyDescent="0.2">
      <c r="A347" s="63"/>
      <c r="B347" s="75"/>
      <c r="C347" s="66"/>
      <c r="D347" s="66" t="s">
        <v>413</v>
      </c>
      <c r="E347" s="78">
        <v>260000</v>
      </c>
      <c r="F347" s="78">
        <v>10.87</v>
      </c>
      <c r="G347" s="78"/>
      <c r="H347" s="79">
        <f>F347</f>
        <v>10.87</v>
      </c>
      <c r="I347" s="79"/>
      <c r="J347" s="23"/>
    </row>
    <row r="348" spans="1:10" ht="16" x14ac:dyDescent="0.2">
      <c r="A348" s="63"/>
      <c r="B348" s="75"/>
      <c r="C348" s="66"/>
      <c r="D348" s="66" t="s">
        <v>414</v>
      </c>
      <c r="E348" s="78">
        <v>10000</v>
      </c>
      <c r="F348" s="78">
        <v>0.35</v>
      </c>
      <c r="G348" s="78"/>
      <c r="H348" s="79">
        <f>F348</f>
        <v>0.35</v>
      </c>
      <c r="I348" s="79"/>
      <c r="J348" s="23"/>
    </row>
    <row r="349" spans="1:10" ht="16" x14ac:dyDescent="0.2">
      <c r="A349" s="63"/>
      <c r="B349" s="75"/>
      <c r="C349" s="66"/>
      <c r="D349" s="66"/>
      <c r="E349" s="79"/>
      <c r="F349" s="79"/>
      <c r="G349" s="79"/>
      <c r="H349" s="79"/>
      <c r="I349" s="79"/>
      <c r="J349" s="23"/>
    </row>
    <row r="350" spans="1:10" ht="16" x14ac:dyDescent="0.2">
      <c r="A350" s="63"/>
      <c r="B350" s="75"/>
      <c r="C350" s="66"/>
      <c r="D350" s="66"/>
      <c r="E350" s="79"/>
      <c r="F350" s="79"/>
      <c r="G350" s="79"/>
      <c r="H350" s="79"/>
      <c r="I350" s="79"/>
      <c r="J350" s="23"/>
    </row>
    <row r="351" spans="1:10" ht="16" x14ac:dyDescent="0.2">
      <c r="A351" s="63">
        <f>A345+1</f>
        <v>89</v>
      </c>
      <c r="B351" s="75" t="s">
        <v>322</v>
      </c>
      <c r="C351" s="66" t="s">
        <v>166</v>
      </c>
      <c r="D351" s="66" t="s">
        <v>411</v>
      </c>
      <c r="E351" s="79">
        <v>10000</v>
      </c>
      <c r="F351" s="79">
        <v>0</v>
      </c>
      <c r="G351" s="78">
        <v>0.66</v>
      </c>
      <c r="H351" s="79">
        <v>0.66</v>
      </c>
      <c r="I351" s="79">
        <f>H351</f>
        <v>0.66</v>
      </c>
      <c r="J351" s="23"/>
    </row>
    <row r="352" spans="1:10" ht="16" x14ac:dyDescent="0.2">
      <c r="A352" s="63"/>
      <c r="B352" s="75"/>
      <c r="C352" s="66"/>
      <c r="D352" s="66"/>
      <c r="E352" s="79"/>
      <c r="F352" s="79"/>
      <c r="G352" s="79"/>
      <c r="H352" s="79"/>
      <c r="I352" s="79"/>
      <c r="J352" s="23"/>
    </row>
    <row r="353" spans="1:10" ht="16" x14ac:dyDescent="0.2">
      <c r="A353" s="63">
        <f>A351+1</f>
        <v>90</v>
      </c>
      <c r="B353" s="75" t="s">
        <v>323</v>
      </c>
      <c r="C353" s="82" t="s">
        <v>86</v>
      </c>
      <c r="D353" s="82" t="s">
        <v>411</v>
      </c>
      <c r="E353" s="79">
        <v>10000</v>
      </c>
      <c r="F353" s="79">
        <v>0</v>
      </c>
      <c r="G353" s="78">
        <v>3.08</v>
      </c>
      <c r="H353" s="83">
        <v>3.08</v>
      </c>
      <c r="I353" s="83">
        <f>SUM(H353:H354)</f>
        <v>3.5</v>
      </c>
      <c r="J353" s="205" t="s">
        <v>470</v>
      </c>
    </row>
    <row r="354" spans="1:10" ht="16" x14ac:dyDescent="0.2">
      <c r="A354" s="122"/>
      <c r="B354" s="123"/>
      <c r="C354" s="124"/>
      <c r="D354" s="124" t="s">
        <v>413</v>
      </c>
      <c r="E354" s="152">
        <v>10000</v>
      </c>
      <c r="F354" s="79">
        <v>0.42</v>
      </c>
      <c r="G354" s="79"/>
      <c r="H354" s="79">
        <f>F354</f>
        <v>0.42</v>
      </c>
      <c r="I354" s="79"/>
      <c r="J354" s="23"/>
    </row>
    <row r="355" spans="1:10" ht="16" x14ac:dyDescent="0.2">
      <c r="A355" s="122"/>
      <c r="B355" s="123"/>
      <c r="C355" s="124"/>
      <c r="D355" s="124"/>
      <c r="E355" s="152"/>
      <c r="F355" s="79"/>
      <c r="G355" s="79"/>
      <c r="H355" s="79"/>
      <c r="I355" s="79"/>
      <c r="J355" s="23"/>
    </row>
    <row r="356" spans="1:10" ht="16" x14ac:dyDescent="0.2">
      <c r="A356" s="122"/>
      <c r="B356" s="123"/>
      <c r="C356" s="124"/>
      <c r="D356" s="124"/>
      <c r="E356" s="152"/>
      <c r="F356" s="79"/>
      <c r="G356" s="79"/>
      <c r="H356" s="79"/>
      <c r="I356" s="79"/>
      <c r="J356" s="23"/>
    </row>
    <row r="357" spans="1:10" ht="16" x14ac:dyDescent="0.2">
      <c r="A357" s="136"/>
      <c r="B357" s="137"/>
      <c r="C357" s="134" t="s">
        <v>400</v>
      </c>
      <c r="D357" s="134"/>
      <c r="E357" s="153"/>
      <c r="F357" s="161"/>
      <c r="G357" s="132"/>
      <c r="H357" s="132"/>
      <c r="I357" s="132">
        <f>SUM(I5:I354)</f>
        <v>2535.2599999999998</v>
      </c>
      <c r="J357" s="133"/>
    </row>
    <row r="358" spans="1:10" ht="16" x14ac:dyDescent="0.2">
      <c r="A358" s="122"/>
      <c r="B358" s="123"/>
      <c r="C358" s="124"/>
      <c r="D358" s="124"/>
      <c r="E358" s="152"/>
      <c r="F358" s="79"/>
      <c r="G358" s="79"/>
      <c r="H358" s="79"/>
      <c r="I358" s="79"/>
      <c r="J358" s="23"/>
    </row>
    <row r="359" spans="1:10" ht="16" x14ac:dyDescent="0.2">
      <c r="A359" s="125" t="s">
        <v>395</v>
      </c>
      <c r="B359" s="75" t="s">
        <v>336</v>
      </c>
      <c r="C359" s="66" t="s">
        <v>337</v>
      </c>
      <c r="D359" s="66" t="s">
        <v>411</v>
      </c>
      <c r="E359" s="79">
        <v>250000</v>
      </c>
      <c r="F359" s="78">
        <v>12.72</v>
      </c>
      <c r="G359" s="78">
        <f>H359-F359</f>
        <v>0.52999999999999936</v>
      </c>
      <c r="H359" s="78">
        <v>13.25</v>
      </c>
      <c r="I359" s="78">
        <f>SUM(H359:H362)</f>
        <v>27.470000000000002</v>
      </c>
      <c r="J359" s="23"/>
    </row>
    <row r="360" spans="1:10" ht="16" x14ac:dyDescent="0.2">
      <c r="A360" s="125"/>
      <c r="B360" s="75"/>
      <c r="C360" s="66"/>
      <c r="D360" s="66" t="s">
        <v>412</v>
      </c>
      <c r="E360" s="157">
        <v>10000</v>
      </c>
      <c r="F360" s="79">
        <v>3.42</v>
      </c>
      <c r="G360" s="78"/>
      <c r="H360" s="78">
        <f>F360</f>
        <v>3.42</v>
      </c>
      <c r="I360" s="78"/>
      <c r="J360" s="23"/>
    </row>
    <row r="361" spans="1:10" ht="16" x14ac:dyDescent="0.2">
      <c r="A361" s="125"/>
      <c r="B361" s="75"/>
      <c r="C361" s="66"/>
      <c r="D361" s="66" t="s">
        <v>413</v>
      </c>
      <c r="E361" s="150">
        <v>250000</v>
      </c>
      <c r="F361" s="79">
        <v>10.45</v>
      </c>
      <c r="G361" s="78"/>
      <c r="H361" s="78">
        <f>F361</f>
        <v>10.45</v>
      </c>
      <c r="I361" s="78"/>
      <c r="J361" s="23"/>
    </row>
    <row r="362" spans="1:10" ht="16" x14ac:dyDescent="0.2">
      <c r="A362" s="125"/>
      <c r="B362" s="75"/>
      <c r="C362" s="66"/>
      <c r="D362" s="66" t="s">
        <v>414</v>
      </c>
      <c r="E362" s="150">
        <v>10000</v>
      </c>
      <c r="F362" s="79">
        <v>0.35</v>
      </c>
      <c r="G362" s="78"/>
      <c r="H362" s="78">
        <f>F362</f>
        <v>0.35</v>
      </c>
      <c r="I362" s="78"/>
      <c r="J362" s="23"/>
    </row>
    <row r="363" spans="1:10" ht="16" x14ac:dyDescent="0.2">
      <c r="A363" s="125"/>
      <c r="B363" s="75"/>
      <c r="C363" s="66"/>
      <c r="D363" s="66"/>
      <c r="E363" s="78"/>
      <c r="F363" s="78"/>
      <c r="G363" s="78"/>
      <c r="H363" s="78"/>
      <c r="I363" s="78"/>
      <c r="J363" s="23"/>
    </row>
    <row r="364" spans="1:10" ht="16" x14ac:dyDescent="0.2">
      <c r="A364" s="125" t="s">
        <v>395</v>
      </c>
      <c r="B364" s="75" t="s">
        <v>290</v>
      </c>
      <c r="C364" s="66" t="s">
        <v>202</v>
      </c>
      <c r="D364" s="66" t="s">
        <v>411</v>
      </c>
      <c r="E364" s="78">
        <v>10000</v>
      </c>
      <c r="F364" s="78">
        <v>0</v>
      </c>
      <c r="G364" s="78">
        <f>H364-F364</f>
        <v>0.66</v>
      </c>
      <c r="H364" s="78">
        <v>0.66</v>
      </c>
      <c r="I364" s="78">
        <f>SUM(H364:H365)</f>
        <v>4.84</v>
      </c>
      <c r="J364" s="23"/>
    </row>
    <row r="365" spans="1:10" ht="16" x14ac:dyDescent="0.2">
      <c r="A365" s="125"/>
      <c r="B365" s="75"/>
      <c r="C365" s="66"/>
      <c r="D365" s="66" t="s">
        <v>413</v>
      </c>
      <c r="E365" s="78">
        <v>100000</v>
      </c>
      <c r="F365" s="78">
        <v>4.18</v>
      </c>
      <c r="G365" s="78"/>
      <c r="H365" s="78">
        <f>F365</f>
        <v>4.18</v>
      </c>
      <c r="I365" s="78"/>
      <c r="J365" s="23"/>
    </row>
    <row r="366" spans="1:10" ht="16" x14ac:dyDescent="0.2">
      <c r="A366" s="23"/>
      <c r="B366" s="23"/>
      <c r="C366" s="23"/>
      <c r="D366" s="66"/>
      <c r="E366" s="79"/>
      <c r="F366" s="79"/>
      <c r="G366" s="79"/>
      <c r="H366" s="79"/>
      <c r="I366" s="79"/>
      <c r="J366" s="23"/>
    </row>
    <row r="367" spans="1:10" ht="16" x14ac:dyDescent="0.2">
      <c r="A367" s="131"/>
      <c r="B367" s="137" t="s">
        <v>395</v>
      </c>
      <c r="C367" s="134" t="s">
        <v>400</v>
      </c>
      <c r="D367" s="134"/>
      <c r="E367" s="153"/>
      <c r="F367" s="135"/>
      <c r="G367" s="135"/>
      <c r="H367" s="135"/>
      <c r="I367" s="135">
        <f>SUM(I359:I364)</f>
        <v>32.31</v>
      </c>
      <c r="J367" s="133"/>
    </row>
    <row r="368" spans="1:10" ht="16" x14ac:dyDescent="0.2">
      <c r="A368" s="596"/>
      <c r="B368" s="597"/>
      <c r="C368" s="598"/>
      <c r="D368" s="143"/>
      <c r="E368" s="154"/>
      <c r="F368" s="162"/>
      <c r="G368" s="93"/>
      <c r="H368" s="93"/>
      <c r="I368" s="93"/>
      <c r="J368" s="94"/>
    </row>
    <row r="369" spans="1:10" ht="16" x14ac:dyDescent="0.2">
      <c r="A369" s="618" t="s">
        <v>439</v>
      </c>
      <c r="B369" s="619"/>
      <c r="C369" s="620"/>
      <c r="D369" s="142"/>
      <c r="E369" s="155"/>
      <c r="F369" s="95"/>
      <c r="G369" s="95"/>
      <c r="H369" s="95"/>
      <c r="I369" s="95"/>
      <c r="J369" s="94"/>
    </row>
    <row r="370" spans="1:10" ht="16" x14ac:dyDescent="0.2">
      <c r="A370" s="189"/>
      <c r="B370" s="190"/>
      <c r="C370" s="142"/>
      <c r="D370" s="142"/>
      <c r="E370" s="198"/>
      <c r="F370" s="95"/>
      <c r="G370" s="95"/>
      <c r="H370" s="95"/>
      <c r="I370" s="155"/>
      <c r="J370" s="94"/>
    </row>
    <row r="371" spans="1:10" ht="16" x14ac:dyDescent="0.2">
      <c r="A371" s="189"/>
      <c r="B371" s="190"/>
      <c r="C371" s="142"/>
      <c r="D371" s="142"/>
      <c r="E371" s="199"/>
      <c r="F371" s="95"/>
      <c r="G371" s="95"/>
      <c r="H371" s="95"/>
      <c r="I371" s="155"/>
      <c r="J371" s="94"/>
    </row>
    <row r="372" spans="1:10" ht="16" x14ac:dyDescent="0.2">
      <c r="A372" s="596" t="s">
        <v>52</v>
      </c>
      <c r="B372" s="597"/>
      <c r="C372" s="598"/>
      <c r="D372" s="143"/>
      <c r="E372" s="154"/>
      <c r="F372" s="163"/>
      <c r="G372" s="103"/>
      <c r="H372" s="103"/>
      <c r="I372" s="103">
        <f>I357+I367+SUM(I370:I371)</f>
        <v>2567.5699999999997</v>
      </c>
      <c r="J372" s="94"/>
    </row>
    <row r="373" spans="1:10" s="182" customFormat="1" ht="23" x14ac:dyDescent="0.25">
      <c r="C373" s="183" t="s">
        <v>388</v>
      </c>
      <c r="D373" s="183"/>
      <c r="E373" s="184"/>
      <c r="F373" s="185" t="s">
        <v>430</v>
      </c>
      <c r="G373" s="186"/>
      <c r="H373" s="186"/>
      <c r="I373" s="187">
        <v>44175</v>
      </c>
      <c r="J373" s="188"/>
    </row>
  </sheetData>
  <autoFilter ref="C4:J354" xr:uid="{1B35777D-86B3-9A48-BA2D-325C1FB8F52E}">
    <sortState xmlns:xlrd2="http://schemas.microsoft.com/office/spreadsheetml/2017/richdata2" ref="C5:J353">
      <sortCondition ref="C4:C353"/>
    </sortState>
  </autoFilter>
  <mergeCells count="4">
    <mergeCell ref="A2:C2"/>
    <mergeCell ref="A368:C368"/>
    <mergeCell ref="A369:C369"/>
    <mergeCell ref="A372:C372"/>
  </mergeCells>
  <conditionalFormatting sqref="A64 B1:B64 B66:B180 B188:B356 B358:B365 B367:B1048576">
    <cfRule type="duplicateValues" dxfId="138" priority="6"/>
  </conditionalFormatting>
  <conditionalFormatting sqref="A64 B1:B64 B66:B365 B367:B1048576">
    <cfRule type="duplicateValues" dxfId="137" priority="2"/>
  </conditionalFormatting>
  <conditionalFormatting sqref="A64 B1:C64 B66:C180 B188:C356 B358:C365 B367:C1048576 C65">
    <cfRule type="duplicateValues" dxfId="136" priority="10"/>
  </conditionalFormatting>
  <conditionalFormatting sqref="B181:B187">
    <cfRule type="duplicateValues" dxfId="135" priority="4"/>
  </conditionalFormatting>
  <conditionalFormatting sqref="B181:C187">
    <cfRule type="duplicateValues" dxfId="134" priority="9"/>
  </conditionalFormatting>
  <conditionalFormatting sqref="C111:C113">
    <cfRule type="duplicateValues" dxfId="133" priority="7"/>
  </conditionalFormatting>
  <conditionalFormatting sqref="C148:C150">
    <cfRule type="duplicateValues" dxfId="132" priority="8"/>
  </conditionalFormatting>
  <conditionalFormatting sqref="F360:F362">
    <cfRule type="duplicateValues" dxfId="131" priority="1"/>
  </conditionalFormatting>
  <conditionalFormatting sqref="J5:J103 J105:J116 J118:J125 J127:J128 J130:J134 J136:J176 J178 J180:J187 J189:J200 J202:J203 J205:J241 J243:J289 J291:J297 J299:J309 J311:J320 J322:J341 J343:J352 J354:J356 J358:J367">
    <cfRule type="notContainsBlanks" dxfId="130" priority="3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E727-42A9-7D43-96F2-2B95AF269214}">
  <sheetPr>
    <pageSetUpPr fitToPage="1"/>
  </sheetPr>
  <dimension ref="A1:O377"/>
  <sheetViews>
    <sheetView zoomScaleNormal="100" workbookViewId="0">
      <pane xSplit="3" ySplit="4" topLeftCell="D300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2.16406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 t="s">
        <v>466</v>
      </c>
      <c r="H2" s="77" t="s">
        <v>459</v>
      </c>
      <c r="I2" s="77">
        <v>44136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37.330000000000005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9">
        <v>200000</v>
      </c>
      <c r="F12" s="78">
        <v>8.36</v>
      </c>
      <c r="G12" s="78"/>
      <c r="H12" s="78">
        <f>F12</f>
        <v>8.36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 t="e">
        <f>#REF!+1</f>
        <v>#REF!</v>
      </c>
      <c r="B15" s="75" t="s">
        <v>246</v>
      </c>
      <c r="C15" s="66" t="s">
        <v>68</v>
      </c>
      <c r="D15" s="66" t="s">
        <v>411</v>
      </c>
      <c r="E15" s="79">
        <v>100000</v>
      </c>
      <c r="F15" s="78">
        <v>27.72</v>
      </c>
      <c r="G15" s="78">
        <v>3.08</v>
      </c>
      <c r="H15" s="78">
        <f>F15+G15</f>
        <v>30.799999999999997</v>
      </c>
      <c r="I15" s="78">
        <f>SUM(H15:H16)</f>
        <v>32.47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40000</v>
      </c>
      <c r="F16" s="78">
        <v>1.67</v>
      </c>
      <c r="G16" s="78"/>
      <c r="H16" s="78">
        <f>F16</f>
        <v>1.67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v>5</v>
      </c>
      <c r="B18" s="75" t="s">
        <v>247</v>
      </c>
      <c r="C18" s="66" t="s">
        <v>89</v>
      </c>
      <c r="D18" s="66" t="s">
        <v>411</v>
      </c>
      <c r="E18" s="79">
        <v>10000</v>
      </c>
      <c r="F18" s="78">
        <v>0</v>
      </c>
      <c r="G18" s="78">
        <f>H18-F18</f>
        <v>5.0199999999999996</v>
      </c>
      <c r="H18" s="78">
        <v>5.0199999999999996</v>
      </c>
      <c r="I18" s="78">
        <f>SUM(H18)</f>
        <v>5.0199999999999996</v>
      </c>
      <c r="J18" s="23"/>
    </row>
    <row r="19" spans="1:10" ht="16" x14ac:dyDescent="0.2">
      <c r="A19" s="63"/>
      <c r="B19" s="75"/>
      <c r="C19" s="66"/>
      <c r="D19" s="66"/>
      <c r="E19" s="79"/>
      <c r="F19" s="78"/>
      <c r="G19" s="78"/>
      <c r="H19" s="78"/>
      <c r="I19" s="78"/>
      <c r="J19" s="23"/>
    </row>
    <row r="20" spans="1:10" ht="16" x14ac:dyDescent="0.2">
      <c r="A20" s="63">
        <v>6</v>
      </c>
      <c r="B20" s="75" t="s">
        <v>248</v>
      </c>
      <c r="C20" s="66" t="s">
        <v>138</v>
      </c>
      <c r="D20" s="66" t="s">
        <v>411</v>
      </c>
      <c r="E20" s="79">
        <v>10000</v>
      </c>
      <c r="F20" s="78">
        <v>0</v>
      </c>
      <c r="G20" s="78">
        <f>H20-F20</f>
        <v>1.26</v>
      </c>
      <c r="H20" s="78">
        <v>1.26</v>
      </c>
      <c r="I20" s="78">
        <f>H20</f>
        <v>1.26</v>
      </c>
      <c r="J20" s="23"/>
    </row>
    <row r="21" spans="1:10" ht="16" x14ac:dyDescent="0.2">
      <c r="A21" s="63"/>
      <c r="B21" s="75"/>
      <c r="C21" s="66"/>
      <c r="D21" s="66"/>
      <c r="E21" s="79"/>
      <c r="F21" s="78"/>
      <c r="G21" s="78"/>
      <c r="H21" s="78"/>
      <c r="I21" s="78"/>
      <c r="J21" s="23"/>
    </row>
    <row r="22" spans="1:10" ht="16" x14ac:dyDescent="0.2">
      <c r="A22" s="63">
        <v>7</v>
      </c>
      <c r="B22" s="75" t="s">
        <v>249</v>
      </c>
      <c r="C22" s="66" t="s">
        <v>139</v>
      </c>
      <c r="D22" s="66" t="s">
        <v>411</v>
      </c>
      <c r="E22" s="79">
        <v>100000</v>
      </c>
      <c r="F22" s="78">
        <v>11.34</v>
      </c>
      <c r="G22" s="78">
        <f>H22-F22</f>
        <v>1.2599999999999998</v>
      </c>
      <c r="H22" s="78">
        <v>12.6</v>
      </c>
      <c r="I22" s="78">
        <f>SUM(H22:H27)</f>
        <v>47</v>
      </c>
      <c r="J22" s="23"/>
    </row>
    <row r="23" spans="1:10" ht="16" x14ac:dyDescent="0.2">
      <c r="A23" s="63"/>
      <c r="B23" s="75"/>
      <c r="C23" s="66"/>
      <c r="D23" s="66" t="s">
        <v>417</v>
      </c>
      <c r="E23" s="79">
        <v>50000</v>
      </c>
      <c r="F23" s="78">
        <v>22.05</v>
      </c>
      <c r="G23" s="78"/>
      <c r="H23" s="78">
        <f>F23</f>
        <v>22.05</v>
      </c>
      <c r="I23" s="78"/>
      <c r="J23" s="23"/>
    </row>
    <row r="24" spans="1:10" ht="16" x14ac:dyDescent="0.2">
      <c r="A24" s="63"/>
      <c r="B24" s="75"/>
      <c r="C24" s="66"/>
      <c r="D24" s="66" t="s">
        <v>412</v>
      </c>
      <c r="E24" s="79">
        <v>10000</v>
      </c>
      <c r="F24" s="78">
        <v>3.42</v>
      </c>
      <c r="G24" s="78"/>
      <c r="H24" s="78">
        <f>F24</f>
        <v>3.42</v>
      </c>
      <c r="I24" s="78"/>
      <c r="J24" s="23"/>
    </row>
    <row r="25" spans="1:10" ht="16" x14ac:dyDescent="0.2">
      <c r="A25" s="63"/>
      <c r="B25" s="75"/>
      <c r="C25" s="66"/>
      <c r="D25" s="66" t="s">
        <v>413</v>
      </c>
      <c r="E25" s="79">
        <v>100000</v>
      </c>
      <c r="F25" s="78">
        <v>4.18</v>
      </c>
      <c r="G25" s="78"/>
      <c r="H25" s="78">
        <f>F25</f>
        <v>4.18</v>
      </c>
      <c r="I25" s="78"/>
      <c r="J25" s="23"/>
    </row>
    <row r="26" spans="1:10" ht="16" x14ac:dyDescent="0.2">
      <c r="A26" s="63"/>
      <c r="B26" s="75"/>
      <c r="C26" s="66"/>
      <c r="D26" s="66" t="s">
        <v>418</v>
      </c>
      <c r="E26" s="78">
        <v>100000</v>
      </c>
      <c r="F26" s="78">
        <v>4.4000000000000004</v>
      </c>
      <c r="G26" s="78"/>
      <c r="H26" s="78">
        <f>F26</f>
        <v>4.4000000000000004</v>
      </c>
      <c r="I26" s="78"/>
      <c r="J26" s="23"/>
    </row>
    <row r="27" spans="1:10" ht="16" x14ac:dyDescent="0.2">
      <c r="A27" s="63"/>
      <c r="B27" s="75"/>
      <c r="C27" s="66"/>
      <c r="D27" s="66" t="s">
        <v>414</v>
      </c>
      <c r="E27" s="79">
        <v>10000</v>
      </c>
      <c r="F27" s="78">
        <v>0.35</v>
      </c>
      <c r="G27" s="78"/>
      <c r="H27" s="78">
        <f>F27</f>
        <v>0.35</v>
      </c>
      <c r="I27" s="78"/>
      <c r="J27" s="23"/>
    </row>
    <row r="28" spans="1:10" ht="16" x14ac:dyDescent="0.2">
      <c r="A28" s="63"/>
      <c r="B28" s="75"/>
      <c r="C28" s="66"/>
      <c r="D28" s="66"/>
      <c r="E28" s="79"/>
      <c r="F28" s="78"/>
      <c r="G28" s="78"/>
      <c r="H28" s="78"/>
      <c r="I28" s="78"/>
      <c r="J28" s="23"/>
    </row>
    <row r="29" spans="1:10" ht="16" x14ac:dyDescent="0.2">
      <c r="A29" s="63">
        <v>8</v>
      </c>
      <c r="B29" s="75" t="s">
        <v>250</v>
      </c>
      <c r="C29" s="66" t="s">
        <v>217</v>
      </c>
      <c r="D29" s="66" t="s">
        <v>411</v>
      </c>
      <c r="E29" s="79">
        <v>10000</v>
      </c>
      <c r="F29" s="78">
        <v>0</v>
      </c>
      <c r="G29" s="78">
        <f>H29-F29</f>
        <v>0.91</v>
      </c>
      <c r="H29" s="78">
        <v>0.91</v>
      </c>
      <c r="I29" s="78">
        <f>H29</f>
        <v>0.91</v>
      </c>
      <c r="J29" s="23"/>
    </row>
    <row r="30" spans="1:10" ht="16" x14ac:dyDescent="0.2">
      <c r="A30" s="63"/>
      <c r="B30" s="75"/>
      <c r="C30" s="66"/>
      <c r="D30" s="66"/>
      <c r="E30" s="79"/>
      <c r="F30" s="78"/>
      <c r="G30" s="78"/>
      <c r="H30" s="78"/>
      <c r="I30" s="78"/>
      <c r="J30" s="23"/>
    </row>
    <row r="31" spans="1:10" ht="16" x14ac:dyDescent="0.2">
      <c r="A31" s="63">
        <v>9</v>
      </c>
      <c r="B31" s="75" t="s">
        <v>253</v>
      </c>
      <c r="C31" s="66" t="s">
        <v>97</v>
      </c>
      <c r="D31" s="66" t="s">
        <v>411</v>
      </c>
      <c r="E31" s="78">
        <v>10000</v>
      </c>
      <c r="F31" s="78">
        <v>0</v>
      </c>
      <c r="G31" s="78">
        <f>H31-F31</f>
        <v>2.0099999999999998</v>
      </c>
      <c r="H31" s="78">
        <v>2.0099999999999998</v>
      </c>
      <c r="I31" s="78">
        <f>H31</f>
        <v>2.0099999999999998</v>
      </c>
      <c r="J31" s="23"/>
    </row>
    <row r="32" spans="1:10" ht="16" x14ac:dyDescent="0.2">
      <c r="A32" s="63"/>
      <c r="B32" s="75"/>
      <c r="C32" s="66"/>
      <c r="D32" s="66"/>
      <c r="E32" s="78"/>
      <c r="F32" s="78"/>
      <c r="G32" s="78"/>
      <c r="H32" s="78"/>
      <c r="I32" s="78"/>
      <c r="J32" s="23"/>
    </row>
    <row r="33" spans="1:10" ht="16" x14ac:dyDescent="0.2">
      <c r="A33" s="63">
        <v>10</v>
      </c>
      <c r="B33" s="75" t="s">
        <v>254</v>
      </c>
      <c r="C33" s="66" t="s">
        <v>178</v>
      </c>
      <c r="D33" s="66" t="s">
        <v>411</v>
      </c>
      <c r="E33" s="79">
        <v>50000</v>
      </c>
      <c r="F33" s="78">
        <v>20.079999999999998</v>
      </c>
      <c r="G33" s="78">
        <f>H33-F33</f>
        <v>5.0200000000000031</v>
      </c>
      <c r="H33" s="78">
        <v>25.1</v>
      </c>
      <c r="I33" s="78">
        <f>SUM(H33:H38)</f>
        <v>72.37</v>
      </c>
      <c r="J33" s="23"/>
    </row>
    <row r="34" spans="1:10" ht="16" x14ac:dyDescent="0.2">
      <c r="A34" s="63"/>
      <c r="B34" s="75"/>
      <c r="C34" s="66"/>
      <c r="D34" s="66" t="s">
        <v>417</v>
      </c>
      <c r="E34" s="79">
        <v>50000</v>
      </c>
      <c r="F34" s="78">
        <v>22.05</v>
      </c>
      <c r="G34" s="78"/>
      <c r="H34" s="78">
        <f>F34</f>
        <v>22.05</v>
      </c>
      <c r="I34" s="78"/>
      <c r="J34" s="23"/>
    </row>
    <row r="35" spans="1:10" ht="16" x14ac:dyDescent="0.2">
      <c r="A35" s="63"/>
      <c r="B35" s="75"/>
      <c r="C35" s="66"/>
      <c r="D35" s="66" t="s">
        <v>412</v>
      </c>
      <c r="E35" s="79">
        <v>10000</v>
      </c>
      <c r="F35" s="78">
        <v>3.42</v>
      </c>
      <c r="G35" s="78"/>
      <c r="H35" s="78">
        <f>F35</f>
        <v>3.42</v>
      </c>
      <c r="I35" s="78"/>
      <c r="J35" s="23"/>
    </row>
    <row r="36" spans="1:10" ht="16" x14ac:dyDescent="0.2">
      <c r="A36" s="63"/>
      <c r="B36" s="75"/>
      <c r="C36" s="66"/>
      <c r="D36" s="66" t="s">
        <v>413</v>
      </c>
      <c r="E36" s="79">
        <v>250000</v>
      </c>
      <c r="F36" s="78">
        <v>10.45</v>
      </c>
      <c r="G36" s="78"/>
      <c r="H36" s="78">
        <f>F36</f>
        <v>10.45</v>
      </c>
      <c r="I36" s="78"/>
      <c r="J36" s="23"/>
    </row>
    <row r="37" spans="1:10" ht="16" x14ac:dyDescent="0.2">
      <c r="A37" s="63"/>
      <c r="B37" s="75"/>
      <c r="C37" s="66"/>
      <c r="D37" s="66" t="s">
        <v>418</v>
      </c>
      <c r="E37" s="78">
        <v>250000</v>
      </c>
      <c r="F37" s="78">
        <v>11</v>
      </c>
      <c r="G37" s="78"/>
      <c r="H37" s="78">
        <f>F37</f>
        <v>11</v>
      </c>
      <c r="I37" s="78"/>
      <c r="J37" s="23"/>
    </row>
    <row r="38" spans="1:10" ht="16" x14ac:dyDescent="0.2">
      <c r="A38" s="63"/>
      <c r="B38" s="75"/>
      <c r="C38" s="66"/>
      <c r="D38" s="66" t="s">
        <v>414</v>
      </c>
      <c r="E38" s="79">
        <v>10000</v>
      </c>
      <c r="F38" s="78">
        <v>0.35</v>
      </c>
      <c r="G38" s="78"/>
      <c r="H38" s="78">
        <f>F38</f>
        <v>0.35</v>
      </c>
      <c r="I38" s="78"/>
      <c r="J38" s="23"/>
    </row>
    <row r="39" spans="1:10" ht="16" x14ac:dyDescent="0.2">
      <c r="A39" s="63"/>
      <c r="B39" s="75"/>
      <c r="C39" s="66"/>
      <c r="D39" s="66"/>
      <c r="E39" s="79"/>
      <c r="F39" s="78"/>
      <c r="G39" s="78"/>
      <c r="H39" s="78"/>
      <c r="I39" s="78"/>
      <c r="J39" s="23"/>
    </row>
    <row r="40" spans="1:10" ht="16" x14ac:dyDescent="0.2">
      <c r="A40" s="63">
        <f>A33+1</f>
        <v>11</v>
      </c>
      <c r="B40" s="75" t="s">
        <v>324</v>
      </c>
      <c r="C40" s="66" t="s">
        <v>325</v>
      </c>
      <c r="D40" s="66" t="s">
        <v>411</v>
      </c>
      <c r="E40" s="83">
        <v>500000</v>
      </c>
      <c r="F40" s="78">
        <f>H40-G40</f>
        <v>44.59</v>
      </c>
      <c r="G40" s="78">
        <v>0.91</v>
      </c>
      <c r="H40" s="78">
        <v>45.5</v>
      </c>
      <c r="I40" s="78">
        <f>SUM(H40:H41)</f>
        <v>66.400000000000006</v>
      </c>
      <c r="J40" s="23" t="s">
        <v>457</v>
      </c>
    </row>
    <row r="41" spans="1:10" ht="16" x14ac:dyDescent="0.2">
      <c r="A41" s="63"/>
      <c r="B41" s="75"/>
      <c r="C41" s="66"/>
      <c r="D41" s="66" t="s">
        <v>413</v>
      </c>
      <c r="E41" s="78">
        <v>500000</v>
      </c>
      <c r="F41" s="78">
        <v>20.9</v>
      </c>
      <c r="G41" s="78"/>
      <c r="H41" s="78">
        <f>F41</f>
        <v>20.9</v>
      </c>
      <c r="I41" s="78"/>
      <c r="J41" s="23"/>
    </row>
    <row r="42" spans="1:10" ht="16" x14ac:dyDescent="0.2">
      <c r="A42" s="63"/>
      <c r="B42" s="75"/>
      <c r="C42" s="66"/>
      <c r="D42" s="66"/>
      <c r="E42" s="78"/>
      <c r="F42" s="78"/>
      <c r="G42" s="78"/>
      <c r="H42" s="78"/>
      <c r="I42" s="78"/>
      <c r="J42" s="23"/>
    </row>
    <row r="43" spans="1:10" ht="16" x14ac:dyDescent="0.2">
      <c r="A43" s="63">
        <f>A40+1</f>
        <v>12</v>
      </c>
      <c r="B43" s="75" t="s">
        <v>255</v>
      </c>
      <c r="C43" s="66" t="s">
        <v>79</v>
      </c>
      <c r="D43" s="66" t="s">
        <v>411</v>
      </c>
      <c r="E43" s="79">
        <v>250000</v>
      </c>
      <c r="F43" s="78">
        <v>15.84</v>
      </c>
      <c r="G43" s="78">
        <f>H43-F43</f>
        <v>0.66000000000000014</v>
      </c>
      <c r="H43" s="78">
        <v>16.5</v>
      </c>
      <c r="I43" s="78">
        <f>SUM(H43:H48)</f>
        <v>69.47</v>
      </c>
      <c r="J43" s="23"/>
    </row>
    <row r="44" spans="1:10" ht="16" x14ac:dyDescent="0.2">
      <c r="A44" s="63"/>
      <c r="B44" s="75"/>
      <c r="C44" s="66"/>
      <c r="D44" s="66" t="s">
        <v>417</v>
      </c>
      <c r="E44" s="79">
        <v>50000</v>
      </c>
      <c r="F44" s="78">
        <v>6.3</v>
      </c>
      <c r="G44" s="78"/>
      <c r="H44" s="78">
        <f>F44</f>
        <v>6.3</v>
      </c>
      <c r="I44" s="78"/>
      <c r="J44" s="23"/>
    </row>
    <row r="45" spans="1:10" ht="16" x14ac:dyDescent="0.2">
      <c r="A45" s="63"/>
      <c r="B45" s="75"/>
      <c r="C45" s="66"/>
      <c r="D45" s="66" t="s">
        <v>412</v>
      </c>
      <c r="E45" s="79">
        <v>10000</v>
      </c>
      <c r="F45" s="78">
        <v>3.42</v>
      </c>
      <c r="G45" s="78"/>
      <c r="H45" s="78">
        <f>F45</f>
        <v>3.42</v>
      </c>
      <c r="I45" s="78"/>
      <c r="J45" s="23"/>
    </row>
    <row r="46" spans="1:10" ht="16" x14ac:dyDescent="0.2">
      <c r="A46" s="63"/>
      <c r="B46" s="75"/>
      <c r="C46" s="66"/>
      <c r="D46" s="66" t="s">
        <v>413</v>
      </c>
      <c r="E46" s="78">
        <v>500000</v>
      </c>
      <c r="F46" s="78">
        <v>20.9</v>
      </c>
      <c r="G46" s="78"/>
      <c r="H46" s="78">
        <f>F46</f>
        <v>20.9</v>
      </c>
      <c r="I46" s="78"/>
      <c r="J46" s="23"/>
    </row>
    <row r="47" spans="1:10" ht="16" x14ac:dyDescent="0.2">
      <c r="A47" s="63"/>
      <c r="B47" s="75"/>
      <c r="C47" s="66"/>
      <c r="D47" s="66" t="s">
        <v>418</v>
      </c>
      <c r="E47" s="78">
        <v>500000</v>
      </c>
      <c r="F47" s="78">
        <v>22</v>
      </c>
      <c r="G47" s="78"/>
      <c r="H47" s="78">
        <f>F47</f>
        <v>22</v>
      </c>
      <c r="I47" s="78"/>
      <c r="J47" s="23"/>
    </row>
    <row r="48" spans="1:10" ht="16" x14ac:dyDescent="0.2">
      <c r="A48" s="63"/>
      <c r="B48" s="75"/>
      <c r="C48" s="66"/>
      <c r="D48" s="66" t="s">
        <v>414</v>
      </c>
      <c r="E48" s="79">
        <v>10000</v>
      </c>
      <c r="F48" s="78">
        <v>0.35</v>
      </c>
      <c r="G48" s="78"/>
      <c r="H48" s="78">
        <f>F48</f>
        <v>0.35</v>
      </c>
      <c r="I48" s="78"/>
      <c r="J48" s="23"/>
    </row>
    <row r="49" spans="1:10" ht="16" x14ac:dyDescent="0.2">
      <c r="A49" s="63"/>
      <c r="B49" s="75"/>
      <c r="C49" s="66"/>
      <c r="D49" s="66"/>
      <c r="E49" s="79"/>
      <c r="F49" s="78"/>
      <c r="G49" s="78"/>
      <c r="H49" s="78"/>
      <c r="I49" s="78"/>
      <c r="J49" s="23"/>
    </row>
    <row r="50" spans="1:10" ht="16" x14ac:dyDescent="0.2">
      <c r="A50" s="63">
        <f>A43+1</f>
        <v>13</v>
      </c>
      <c r="B50" s="75" t="s">
        <v>256</v>
      </c>
      <c r="C50" s="66" t="s">
        <v>80</v>
      </c>
      <c r="D50" s="66" t="s">
        <v>411</v>
      </c>
      <c r="E50" s="79">
        <v>10000</v>
      </c>
      <c r="F50" s="78">
        <v>0</v>
      </c>
      <c r="G50" s="78">
        <f>H50-F50</f>
        <v>0.66</v>
      </c>
      <c r="H50" s="78">
        <v>0.66</v>
      </c>
      <c r="I50" s="78">
        <f>SUM(H50:H51)</f>
        <v>10.27</v>
      </c>
      <c r="J50" s="23"/>
    </row>
    <row r="51" spans="1:10" ht="16" x14ac:dyDescent="0.2">
      <c r="A51" s="63"/>
      <c r="B51" s="75"/>
      <c r="C51" s="66"/>
      <c r="D51" s="66" t="s">
        <v>413</v>
      </c>
      <c r="E51" s="79">
        <v>230000</v>
      </c>
      <c r="F51" s="78">
        <v>9.61</v>
      </c>
      <c r="G51" s="78"/>
      <c r="H51" s="78">
        <f>F51</f>
        <v>9.61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78"/>
      <c r="G52" s="78"/>
      <c r="H52" s="78"/>
      <c r="I52" s="78"/>
      <c r="J52" s="23"/>
    </row>
    <row r="53" spans="1:10" ht="16" x14ac:dyDescent="0.2">
      <c r="A53" s="63">
        <v>14</v>
      </c>
      <c r="B53" s="75" t="s">
        <v>431</v>
      </c>
      <c r="C53" s="167" t="s">
        <v>419</v>
      </c>
      <c r="D53" s="66" t="s">
        <v>411</v>
      </c>
      <c r="E53" s="78">
        <v>10000</v>
      </c>
      <c r="F53" s="78">
        <v>0</v>
      </c>
      <c r="G53" s="78">
        <f>H53-F53</f>
        <v>3.08</v>
      </c>
      <c r="H53" s="78">
        <v>3.08</v>
      </c>
      <c r="I53" s="78">
        <f>H53</f>
        <v>3.08</v>
      </c>
      <c r="J53" s="23"/>
    </row>
    <row r="54" spans="1:10" ht="16" x14ac:dyDescent="0.2">
      <c r="A54" s="63"/>
      <c r="B54" s="75"/>
      <c r="C54" s="167"/>
      <c r="D54" s="66"/>
      <c r="E54" s="79"/>
      <c r="F54" s="78"/>
      <c r="G54" s="78"/>
      <c r="H54" s="78"/>
      <c r="I54" s="78"/>
      <c r="J54" s="23"/>
    </row>
    <row r="55" spans="1:10" ht="16" x14ac:dyDescent="0.2">
      <c r="A55" s="63">
        <v>15</v>
      </c>
      <c r="B55" s="75" t="s">
        <v>258</v>
      </c>
      <c r="C55" s="66" t="s">
        <v>64</v>
      </c>
      <c r="D55" s="66" t="s">
        <v>411</v>
      </c>
      <c r="E55" s="79">
        <v>100000</v>
      </c>
      <c r="F55" s="78">
        <v>18.09</v>
      </c>
      <c r="G55" s="78">
        <f>H55-F55</f>
        <v>2.0100000000000016</v>
      </c>
      <c r="H55" s="78">
        <v>20.100000000000001</v>
      </c>
      <c r="I55" s="78">
        <f>SUM(H55:H59)</f>
        <v>32.450000000000003</v>
      </c>
      <c r="J55" s="23"/>
    </row>
    <row r="56" spans="1:10" ht="16" x14ac:dyDescent="0.2">
      <c r="A56" s="63"/>
      <c r="B56" s="75"/>
      <c r="C56" s="66"/>
      <c r="D56" s="66" t="s">
        <v>412</v>
      </c>
      <c r="E56" s="79">
        <v>10000</v>
      </c>
      <c r="F56" s="78">
        <v>3.42</v>
      </c>
      <c r="G56" s="78"/>
      <c r="H56" s="78">
        <f>F56</f>
        <v>3.42</v>
      </c>
      <c r="I56" s="78"/>
      <c r="J56" s="23"/>
    </row>
    <row r="57" spans="1:10" ht="16" x14ac:dyDescent="0.2">
      <c r="A57" s="63"/>
      <c r="B57" s="75"/>
      <c r="C57" s="66"/>
      <c r="D57" s="66" t="s">
        <v>413</v>
      </c>
      <c r="E57" s="79">
        <v>100000</v>
      </c>
      <c r="F57" s="78">
        <v>4.18</v>
      </c>
      <c r="G57" s="78"/>
      <c r="H57" s="78">
        <f>F57</f>
        <v>4.18</v>
      </c>
      <c r="I57" s="78"/>
      <c r="J57" s="23"/>
    </row>
    <row r="58" spans="1:10" ht="16" x14ac:dyDescent="0.2">
      <c r="A58" s="63"/>
      <c r="B58" s="75"/>
      <c r="C58" s="66"/>
      <c r="D58" s="66" t="s">
        <v>418</v>
      </c>
      <c r="E58" s="78">
        <v>100000</v>
      </c>
      <c r="F58" s="78">
        <v>4.4000000000000004</v>
      </c>
      <c r="G58" s="78"/>
      <c r="H58" s="78">
        <f>F58</f>
        <v>4.4000000000000004</v>
      </c>
      <c r="I58" s="78"/>
      <c r="J58" s="23"/>
    </row>
    <row r="59" spans="1:10" ht="16" x14ac:dyDescent="0.2">
      <c r="A59" s="63"/>
      <c r="B59" s="75"/>
      <c r="C59" s="66"/>
      <c r="D59" s="66" t="s">
        <v>414</v>
      </c>
      <c r="E59" s="79">
        <v>10000</v>
      </c>
      <c r="F59" s="78">
        <v>0.35</v>
      </c>
      <c r="G59" s="78"/>
      <c r="H59" s="78">
        <f>F59</f>
        <v>0.35</v>
      </c>
      <c r="I59" s="78"/>
      <c r="J59" s="23"/>
    </row>
    <row r="60" spans="1:10" ht="16" x14ac:dyDescent="0.2">
      <c r="A60" s="63"/>
      <c r="B60" s="75"/>
      <c r="C60" s="66"/>
      <c r="D60" s="66"/>
      <c r="E60" s="79"/>
      <c r="F60" s="78"/>
      <c r="G60" s="78"/>
      <c r="H60" s="78"/>
      <c r="I60" s="78"/>
      <c r="J60" s="23"/>
    </row>
    <row r="61" spans="1:10" ht="16" x14ac:dyDescent="0.2">
      <c r="A61" s="63">
        <f>A55+1</f>
        <v>16</v>
      </c>
      <c r="B61" s="75" t="s">
        <v>259</v>
      </c>
      <c r="C61" s="66" t="s">
        <v>218</v>
      </c>
      <c r="D61" s="66" t="s">
        <v>411</v>
      </c>
      <c r="E61" s="79">
        <v>10000</v>
      </c>
      <c r="F61" s="78">
        <v>0</v>
      </c>
      <c r="G61" s="78">
        <f>H61-F61</f>
        <v>3.08</v>
      </c>
      <c r="H61" s="78">
        <v>3.08</v>
      </c>
      <c r="I61" s="78">
        <f>H61</f>
        <v>3.08</v>
      </c>
      <c r="J61" s="23"/>
    </row>
    <row r="62" spans="1:10" ht="16" x14ac:dyDescent="0.2">
      <c r="A62" s="63"/>
      <c r="B62" s="75"/>
      <c r="C62" s="66"/>
      <c r="D62" s="66"/>
      <c r="E62" s="79"/>
      <c r="F62" s="78"/>
      <c r="G62" s="78"/>
      <c r="H62" s="78"/>
      <c r="I62" s="78"/>
      <c r="J62" s="23"/>
    </row>
    <row r="63" spans="1:10" ht="16" x14ac:dyDescent="0.2">
      <c r="A63" s="63">
        <v>17</v>
      </c>
      <c r="B63" s="75" t="s">
        <v>422</v>
      </c>
      <c r="C63" s="66" t="s">
        <v>420</v>
      </c>
      <c r="D63" s="66" t="s">
        <v>411</v>
      </c>
      <c r="E63" s="79">
        <v>10000</v>
      </c>
      <c r="F63" s="78">
        <v>0</v>
      </c>
      <c r="G63" s="78">
        <f>H63-F63</f>
        <v>3.08</v>
      </c>
      <c r="H63" s="78">
        <v>3.08</v>
      </c>
      <c r="I63" s="78">
        <f>SUM(H63:H64)</f>
        <v>5.17</v>
      </c>
      <c r="J63" s="23"/>
    </row>
    <row r="64" spans="1:10" ht="16" x14ac:dyDescent="0.2">
      <c r="A64" s="75"/>
      <c r="B64" s="75"/>
      <c r="C64" s="66"/>
      <c r="D64" s="66" t="s">
        <v>413</v>
      </c>
      <c r="E64" s="79">
        <v>50000</v>
      </c>
      <c r="F64" s="78">
        <v>2.09</v>
      </c>
      <c r="G64" s="78"/>
      <c r="H64" s="78">
        <f>F64</f>
        <v>2.09</v>
      </c>
      <c r="I64" s="78"/>
      <c r="J64" s="23"/>
    </row>
    <row r="65" spans="1:10" ht="16" x14ac:dyDescent="0.2">
      <c r="A65" s="63"/>
      <c r="C65" s="66"/>
      <c r="D65" s="66"/>
      <c r="E65" s="79"/>
      <c r="F65" s="78"/>
      <c r="G65" s="78"/>
      <c r="H65" s="78"/>
      <c r="I65" s="78"/>
      <c r="J65" s="23"/>
    </row>
    <row r="66" spans="1:10" ht="16" x14ac:dyDescent="0.2">
      <c r="A66" s="63">
        <v>19</v>
      </c>
      <c r="B66" s="75" t="s">
        <v>423</v>
      </c>
      <c r="C66" s="66" t="s">
        <v>421</v>
      </c>
      <c r="D66" s="66" t="s">
        <v>411</v>
      </c>
      <c r="E66" s="79">
        <v>100000</v>
      </c>
      <c r="F66" s="78">
        <v>4.7699999999999996</v>
      </c>
      <c r="G66" s="78">
        <f>H66-F66</f>
        <v>0.53000000000000025</v>
      </c>
      <c r="H66" s="78">
        <v>5.3</v>
      </c>
      <c r="I66" s="78">
        <f>SUM(H66:H67)</f>
        <v>9.48</v>
      </c>
      <c r="J66" s="23"/>
    </row>
    <row r="67" spans="1:10" ht="16" x14ac:dyDescent="0.2">
      <c r="A67" s="63"/>
      <c r="B67" s="75"/>
      <c r="C67" s="66"/>
      <c r="D67" s="66" t="s">
        <v>413</v>
      </c>
      <c r="E67" s="79">
        <v>100000</v>
      </c>
      <c r="F67" s="78">
        <v>4.18</v>
      </c>
      <c r="G67" s="78"/>
      <c r="H67" s="78">
        <f>F67</f>
        <v>4.18</v>
      </c>
      <c r="I67" s="78"/>
      <c r="J67" s="23"/>
    </row>
    <row r="68" spans="1:10" ht="16" x14ac:dyDescent="0.2">
      <c r="A68" s="63"/>
      <c r="B68" s="75"/>
      <c r="C68" s="66"/>
      <c r="D68" s="66"/>
      <c r="E68" s="79"/>
      <c r="F68" s="78"/>
      <c r="G68" s="78"/>
      <c r="H68" s="78"/>
      <c r="I68" s="78"/>
      <c r="J68" s="23"/>
    </row>
    <row r="69" spans="1:10" ht="16" x14ac:dyDescent="0.2">
      <c r="A69" s="63">
        <v>20</v>
      </c>
      <c r="B69" s="75" t="s">
        <v>396</v>
      </c>
      <c r="C69" s="66" t="s">
        <v>397</v>
      </c>
      <c r="D69" s="66" t="s">
        <v>411</v>
      </c>
      <c r="E69" s="78">
        <v>10000</v>
      </c>
      <c r="F69" s="78">
        <v>0</v>
      </c>
      <c r="G69" s="78">
        <f>H69-F69</f>
        <v>3.08</v>
      </c>
      <c r="H69" s="78">
        <v>3.08</v>
      </c>
      <c r="I69" s="78">
        <f>SUM(H69:H71)</f>
        <v>7.6099999999999994</v>
      </c>
      <c r="J69" s="23"/>
    </row>
    <row r="70" spans="1:10" ht="16" x14ac:dyDescent="0.2">
      <c r="A70" s="63"/>
      <c r="B70" s="75"/>
      <c r="C70" s="66"/>
      <c r="D70" s="66" t="s">
        <v>413</v>
      </c>
      <c r="E70" s="78">
        <v>100000</v>
      </c>
      <c r="F70" s="78">
        <v>4.18</v>
      </c>
      <c r="G70" s="78"/>
      <c r="H70" s="78">
        <f>F70</f>
        <v>4.18</v>
      </c>
      <c r="I70" s="78"/>
      <c r="J70" s="23"/>
    </row>
    <row r="71" spans="1:10" ht="16" x14ac:dyDescent="0.2">
      <c r="A71" s="63"/>
      <c r="B71" s="75"/>
      <c r="C71" s="66"/>
      <c r="D71" s="66" t="s">
        <v>414</v>
      </c>
      <c r="E71" s="78">
        <v>10000</v>
      </c>
      <c r="F71" s="78">
        <v>0.35</v>
      </c>
      <c r="G71" s="78"/>
      <c r="H71" s="78">
        <f>F71</f>
        <v>0.35</v>
      </c>
      <c r="I71" s="78"/>
      <c r="J71" s="23"/>
    </row>
    <row r="72" spans="1:10" ht="16" x14ac:dyDescent="0.2">
      <c r="A72" s="63"/>
      <c r="B72" s="75"/>
      <c r="C72" s="66"/>
      <c r="D72" s="66"/>
      <c r="E72" s="78"/>
      <c r="F72" s="78"/>
      <c r="G72" s="78"/>
      <c r="H72" s="78"/>
      <c r="I72" s="78"/>
      <c r="J72" s="23"/>
    </row>
    <row r="73" spans="1:10" ht="16" x14ac:dyDescent="0.2">
      <c r="A73" s="63">
        <v>21</v>
      </c>
      <c r="B73" s="75" t="s">
        <v>261</v>
      </c>
      <c r="C73" s="66" t="s">
        <v>262</v>
      </c>
      <c r="D73" s="66" t="s">
        <v>411</v>
      </c>
      <c r="E73" s="79">
        <v>10000</v>
      </c>
      <c r="F73" s="79">
        <v>0</v>
      </c>
      <c r="G73" s="78">
        <f>H73-F73</f>
        <v>14.08</v>
      </c>
      <c r="H73" s="79">
        <v>14.08</v>
      </c>
      <c r="I73" s="79">
        <f>SUM(H73:H75)</f>
        <v>22.659999999999997</v>
      </c>
      <c r="J73" s="23"/>
    </row>
    <row r="74" spans="1:10" ht="16" x14ac:dyDescent="0.2">
      <c r="A74" s="63"/>
      <c r="B74" s="75"/>
      <c r="C74" s="66"/>
      <c r="D74" s="66" t="s">
        <v>413</v>
      </c>
      <c r="E74" s="79">
        <v>100000</v>
      </c>
      <c r="F74" s="79">
        <v>4.18</v>
      </c>
      <c r="G74" s="79"/>
      <c r="H74" s="79">
        <f>F74</f>
        <v>4.18</v>
      </c>
      <c r="I74" s="79"/>
      <c r="J74" s="23"/>
    </row>
    <row r="75" spans="1:10" ht="16" x14ac:dyDescent="0.2">
      <c r="A75" s="63"/>
      <c r="B75" s="75"/>
      <c r="C75" s="66"/>
      <c r="D75" s="66" t="s">
        <v>418</v>
      </c>
      <c r="E75" s="78">
        <v>100000</v>
      </c>
      <c r="F75" s="79">
        <v>4.4000000000000004</v>
      </c>
      <c r="G75" s="79"/>
      <c r="H75" s="79">
        <f>F75</f>
        <v>4.4000000000000004</v>
      </c>
      <c r="I75" s="79"/>
      <c r="J75" s="23"/>
    </row>
    <row r="76" spans="1:10" ht="16" x14ac:dyDescent="0.2">
      <c r="A76" s="63"/>
      <c r="B76" s="75"/>
      <c r="C76" s="66"/>
      <c r="D76" s="66"/>
      <c r="E76" s="79"/>
      <c r="F76" s="79"/>
      <c r="G76" s="79"/>
      <c r="H76" s="79"/>
      <c r="I76" s="79"/>
      <c r="J76" s="23"/>
    </row>
    <row r="77" spans="1:10" ht="16" x14ac:dyDescent="0.2">
      <c r="A77" s="63">
        <f>A73+1</f>
        <v>22</v>
      </c>
      <c r="B77" s="75" t="s">
        <v>263</v>
      </c>
      <c r="C77" s="66" t="s">
        <v>57</v>
      </c>
      <c r="D77" s="66" t="s">
        <v>411</v>
      </c>
      <c r="E77" s="79">
        <v>10000</v>
      </c>
      <c r="F77" s="79">
        <v>0</v>
      </c>
      <c r="G77" s="78">
        <f>H77-F77</f>
        <v>3.08</v>
      </c>
      <c r="H77" s="79">
        <v>3.08</v>
      </c>
      <c r="I77" s="79">
        <f>SUM(H77:H82)</f>
        <v>19.280000000000005</v>
      </c>
      <c r="J77" s="23"/>
    </row>
    <row r="78" spans="1:10" ht="16" x14ac:dyDescent="0.2">
      <c r="A78" s="63"/>
      <c r="B78" s="75"/>
      <c r="C78" s="66"/>
      <c r="D78" s="66" t="s">
        <v>417</v>
      </c>
      <c r="E78" s="79">
        <v>10000</v>
      </c>
      <c r="F78" s="79">
        <v>11.57</v>
      </c>
      <c r="G78" s="79"/>
      <c r="H78" s="79">
        <f>F78</f>
        <v>11.57</v>
      </c>
      <c r="I78" s="79"/>
      <c r="J78" s="23"/>
    </row>
    <row r="79" spans="1:10" ht="16" x14ac:dyDescent="0.2">
      <c r="A79" s="63"/>
      <c r="B79" s="75"/>
      <c r="C79" s="66"/>
      <c r="D79" s="66" t="s">
        <v>412</v>
      </c>
      <c r="E79" s="79">
        <v>10000</v>
      </c>
      <c r="F79" s="79">
        <v>3.42</v>
      </c>
      <c r="G79" s="79"/>
      <c r="H79" s="79">
        <f>F79</f>
        <v>3.42</v>
      </c>
      <c r="I79" s="79"/>
      <c r="J79" s="23"/>
    </row>
    <row r="80" spans="1:10" ht="16" x14ac:dyDescent="0.2">
      <c r="A80" s="63"/>
      <c r="B80" s="75"/>
      <c r="C80" s="66"/>
      <c r="D80" s="66" t="s">
        <v>413</v>
      </c>
      <c r="E80" s="79">
        <v>10000</v>
      </c>
      <c r="F80" s="79">
        <v>0.42</v>
      </c>
      <c r="G80" s="79"/>
      <c r="H80" s="79">
        <f>F80</f>
        <v>0.42</v>
      </c>
      <c r="I80" s="79"/>
      <c r="J80" s="23"/>
    </row>
    <row r="81" spans="1:10" ht="16" x14ac:dyDescent="0.2">
      <c r="A81" s="63"/>
      <c r="B81" s="75"/>
      <c r="C81" s="66"/>
      <c r="D81" s="66" t="s">
        <v>418</v>
      </c>
      <c r="E81" s="79">
        <v>10000</v>
      </c>
      <c r="F81" s="79">
        <v>0.44</v>
      </c>
      <c r="G81" s="79"/>
      <c r="H81" s="79">
        <f>F81</f>
        <v>0.44</v>
      </c>
      <c r="I81" s="79"/>
      <c r="J81" s="23"/>
    </row>
    <row r="82" spans="1:10" ht="16" x14ac:dyDescent="0.2">
      <c r="A82" s="63"/>
      <c r="B82" s="75"/>
      <c r="C82" s="66"/>
      <c r="D82" s="66" t="s">
        <v>414</v>
      </c>
      <c r="E82" s="79">
        <v>10000</v>
      </c>
      <c r="F82" s="79">
        <v>0.35</v>
      </c>
      <c r="G82" s="79"/>
      <c r="H82" s="79">
        <f>F82</f>
        <v>0.35</v>
      </c>
      <c r="I82" s="79"/>
      <c r="J82" s="23"/>
    </row>
    <row r="83" spans="1:10" ht="16" x14ac:dyDescent="0.2">
      <c r="A83" s="63"/>
      <c r="B83" s="75"/>
      <c r="C83" s="66"/>
      <c r="D83" s="66"/>
      <c r="E83" s="79"/>
      <c r="F83" s="79"/>
      <c r="G83" s="79"/>
      <c r="H83" s="79"/>
      <c r="I83" s="79"/>
      <c r="J83" s="23"/>
    </row>
    <row r="84" spans="1:10" ht="16" x14ac:dyDescent="0.2">
      <c r="A84" s="63">
        <f>A77+1</f>
        <v>23</v>
      </c>
      <c r="B84" s="75" t="s">
        <v>264</v>
      </c>
      <c r="C84" s="66" t="s">
        <v>58</v>
      </c>
      <c r="D84" s="66" t="s">
        <v>411</v>
      </c>
      <c r="E84" s="79">
        <v>10000</v>
      </c>
      <c r="F84" s="79">
        <v>0</v>
      </c>
      <c r="G84" s="78">
        <f>H84-F84</f>
        <v>8.02</v>
      </c>
      <c r="H84" s="79">
        <v>8.02</v>
      </c>
      <c r="I84" s="79">
        <f>H84</f>
        <v>8.02</v>
      </c>
      <c r="J84" s="23"/>
    </row>
    <row r="85" spans="1:10" ht="16" x14ac:dyDescent="0.2">
      <c r="A85" s="63"/>
      <c r="B85" s="75"/>
      <c r="C85" s="66"/>
      <c r="D85" s="66"/>
      <c r="E85" s="79"/>
      <c r="F85" s="79"/>
      <c r="G85" s="79"/>
      <c r="H85" s="79"/>
      <c r="I85" s="79"/>
      <c r="J85" s="23"/>
    </row>
    <row r="86" spans="1:10" ht="16" x14ac:dyDescent="0.2">
      <c r="A86" s="63">
        <f>A84+1</f>
        <v>24</v>
      </c>
      <c r="B86" s="75" t="s">
        <v>265</v>
      </c>
      <c r="C86" s="66" t="s">
        <v>219</v>
      </c>
      <c r="D86" s="66" t="s">
        <v>411</v>
      </c>
      <c r="E86" s="79">
        <v>10000</v>
      </c>
      <c r="F86" s="79">
        <v>0</v>
      </c>
      <c r="G86" s="78">
        <f>H86-F86</f>
        <v>0.53</v>
      </c>
      <c r="H86" s="79">
        <v>0.53</v>
      </c>
      <c r="I86" s="79">
        <f>SUM(H86:H87)</f>
        <v>5.13</v>
      </c>
      <c r="J86" s="23"/>
    </row>
    <row r="87" spans="1:10" ht="16" x14ac:dyDescent="0.2">
      <c r="A87" s="63"/>
      <c r="B87" s="75"/>
      <c r="C87" s="66"/>
      <c r="D87" s="66" t="s">
        <v>413</v>
      </c>
      <c r="E87" s="79">
        <v>110000</v>
      </c>
      <c r="F87" s="79">
        <v>4.5999999999999996</v>
      </c>
      <c r="G87" s="79"/>
      <c r="H87" s="79">
        <f>F87</f>
        <v>4.5999999999999996</v>
      </c>
      <c r="I87" s="79"/>
      <c r="J87" s="23"/>
    </row>
    <row r="88" spans="1:10" ht="16" x14ac:dyDescent="0.2">
      <c r="A88" s="63"/>
      <c r="B88" s="75"/>
      <c r="C88" s="66"/>
      <c r="D88" s="66"/>
      <c r="E88" s="79"/>
      <c r="F88" s="79"/>
      <c r="G88" s="79"/>
      <c r="H88" s="79"/>
      <c r="I88" s="79"/>
      <c r="J88" s="23"/>
    </row>
    <row r="89" spans="1:10" ht="16" x14ac:dyDescent="0.2">
      <c r="A89" s="63">
        <v>25</v>
      </c>
      <c r="B89" s="75" t="s">
        <v>267</v>
      </c>
      <c r="C89" s="66" t="s">
        <v>17</v>
      </c>
      <c r="D89" s="66" t="s">
        <v>411</v>
      </c>
      <c r="E89" s="79">
        <v>160000</v>
      </c>
      <c r="F89" s="79">
        <v>30.15</v>
      </c>
      <c r="G89" s="78">
        <f>H89-F89</f>
        <v>2.009999999999998</v>
      </c>
      <c r="H89" s="79">
        <v>32.159999999999997</v>
      </c>
      <c r="I89" s="79">
        <f>SUM(H89:H92)</f>
        <v>83.169999999999987</v>
      </c>
      <c r="J89" s="23"/>
    </row>
    <row r="90" spans="1:10" ht="16" x14ac:dyDescent="0.2">
      <c r="A90" s="63"/>
      <c r="B90" s="75"/>
      <c r="C90" s="66"/>
      <c r="D90" s="66" t="s">
        <v>417</v>
      </c>
      <c r="E90" s="79">
        <v>50000</v>
      </c>
      <c r="F90" s="79">
        <v>33.85</v>
      </c>
      <c r="G90" s="79"/>
      <c r="H90" s="79">
        <f>F90</f>
        <v>33.85</v>
      </c>
      <c r="I90" s="79"/>
      <c r="J90" s="23"/>
    </row>
    <row r="91" spans="1:10" ht="16" x14ac:dyDescent="0.2">
      <c r="A91" s="63"/>
      <c r="B91" s="75"/>
      <c r="C91" s="66"/>
      <c r="D91" s="66" t="s">
        <v>413</v>
      </c>
      <c r="E91" s="79">
        <v>200000</v>
      </c>
      <c r="F91" s="79">
        <v>8.36</v>
      </c>
      <c r="G91" s="79"/>
      <c r="H91" s="79">
        <f>F91</f>
        <v>8.36</v>
      </c>
      <c r="I91" s="79"/>
      <c r="J91" s="23"/>
    </row>
    <row r="92" spans="1:10" ht="16" x14ac:dyDescent="0.2">
      <c r="A92" s="63"/>
      <c r="B92" s="75"/>
      <c r="C92" s="66"/>
      <c r="D92" s="66" t="s">
        <v>418</v>
      </c>
      <c r="E92" s="78">
        <v>200000</v>
      </c>
      <c r="F92" s="79">
        <v>8.8000000000000007</v>
      </c>
      <c r="G92" s="79"/>
      <c r="H92" s="79">
        <f>F92</f>
        <v>8.8000000000000007</v>
      </c>
      <c r="I92" s="79"/>
      <c r="J92" s="23"/>
    </row>
    <row r="93" spans="1:10" ht="16" x14ac:dyDescent="0.2">
      <c r="A93" s="63"/>
      <c r="B93" s="75"/>
      <c r="C93" s="66"/>
      <c r="D93" s="66"/>
      <c r="E93" s="79"/>
      <c r="F93" s="79"/>
      <c r="G93" s="79"/>
      <c r="H93" s="79"/>
      <c r="I93" s="79"/>
      <c r="J93" s="23"/>
    </row>
    <row r="94" spans="1:10" ht="16" x14ac:dyDescent="0.2">
      <c r="A94" s="63">
        <f>A89+1</f>
        <v>26</v>
      </c>
      <c r="B94" s="75" t="s">
        <v>268</v>
      </c>
      <c r="C94" s="85" t="s">
        <v>224</v>
      </c>
      <c r="D94" s="85" t="s">
        <v>411</v>
      </c>
      <c r="E94" s="86">
        <v>100000</v>
      </c>
      <c r="F94" s="86">
        <v>5.94</v>
      </c>
      <c r="G94" s="78">
        <f>H94-F94</f>
        <v>0.65999999999999925</v>
      </c>
      <c r="H94" s="86">
        <v>6.6</v>
      </c>
      <c r="I94" s="86">
        <f>SUM(H94:H97)</f>
        <v>19.57</v>
      </c>
      <c r="J94" s="23"/>
    </row>
    <row r="95" spans="1:10" ht="16" x14ac:dyDescent="0.2">
      <c r="A95" s="63"/>
      <c r="B95" s="75"/>
      <c r="C95" s="85"/>
      <c r="D95" s="85" t="s">
        <v>412</v>
      </c>
      <c r="E95" s="86">
        <v>10000</v>
      </c>
      <c r="F95" s="86">
        <v>3.42</v>
      </c>
      <c r="G95" s="86"/>
      <c r="H95" s="86">
        <f>F95</f>
        <v>3.42</v>
      </c>
      <c r="I95" s="86"/>
      <c r="J95" s="23"/>
    </row>
    <row r="96" spans="1:10" ht="16" x14ac:dyDescent="0.2">
      <c r="A96" s="63"/>
      <c r="B96" s="75"/>
      <c r="C96" s="85"/>
      <c r="D96" s="85" t="s">
        <v>413</v>
      </c>
      <c r="E96" s="86">
        <v>220000</v>
      </c>
      <c r="F96" s="86">
        <v>9.1999999999999993</v>
      </c>
      <c r="G96" s="86"/>
      <c r="H96" s="86">
        <f>F96</f>
        <v>9.1999999999999993</v>
      </c>
      <c r="I96" s="86"/>
      <c r="J96" s="23"/>
    </row>
    <row r="97" spans="1:10" ht="16" x14ac:dyDescent="0.2">
      <c r="A97" s="63"/>
      <c r="B97" s="75"/>
      <c r="C97" s="85"/>
      <c r="D97" s="85" t="s">
        <v>414</v>
      </c>
      <c r="E97" s="86">
        <v>10000</v>
      </c>
      <c r="F97" s="86">
        <v>0.35</v>
      </c>
      <c r="G97" s="86"/>
      <c r="H97" s="86">
        <f>F97</f>
        <v>0.35</v>
      </c>
      <c r="I97" s="86"/>
      <c r="J97" s="23"/>
    </row>
    <row r="98" spans="1:10" ht="16" x14ac:dyDescent="0.2">
      <c r="A98" s="63"/>
      <c r="B98" s="75"/>
      <c r="C98" s="85"/>
      <c r="D98" s="85"/>
      <c r="E98" s="86"/>
      <c r="F98" s="86"/>
      <c r="G98" s="86"/>
      <c r="H98" s="86"/>
      <c r="I98" s="86"/>
      <c r="J98" s="23"/>
    </row>
    <row r="99" spans="1:10" ht="16" x14ac:dyDescent="0.2">
      <c r="A99" s="63">
        <f>A94+1</f>
        <v>27</v>
      </c>
      <c r="B99" s="75" t="s">
        <v>432</v>
      </c>
      <c r="C99" s="66" t="s">
        <v>424</v>
      </c>
      <c r="D99" s="66" t="s">
        <v>411</v>
      </c>
      <c r="E99" s="79">
        <v>10000</v>
      </c>
      <c r="F99" s="79">
        <v>0</v>
      </c>
      <c r="G99" s="78">
        <f>H99-F99</f>
        <v>0.66</v>
      </c>
      <c r="H99" s="79">
        <v>0.66</v>
      </c>
      <c r="I99" s="79">
        <f>SUM(H99:H100)</f>
        <v>4.84</v>
      </c>
      <c r="J99" s="23"/>
    </row>
    <row r="100" spans="1:10" ht="16" x14ac:dyDescent="0.2">
      <c r="A100" s="63"/>
      <c r="B100" s="75"/>
      <c r="C100" s="66"/>
      <c r="D100" s="66" t="s">
        <v>413</v>
      </c>
      <c r="E100" s="79">
        <v>100000</v>
      </c>
      <c r="F100" s="79">
        <v>4.18</v>
      </c>
      <c r="G100" s="79"/>
      <c r="H100" s="79">
        <f>F100</f>
        <v>4.18</v>
      </c>
      <c r="I100" s="79"/>
      <c r="J100" s="23"/>
    </row>
    <row r="101" spans="1:10" ht="16" x14ac:dyDescent="0.2">
      <c r="A101" s="63"/>
      <c r="B101" s="75"/>
      <c r="C101" s="66"/>
      <c r="D101" s="66"/>
      <c r="E101" s="79"/>
      <c r="F101" s="79"/>
      <c r="G101" s="79"/>
      <c r="H101" s="79"/>
      <c r="I101" s="79"/>
      <c r="J101" s="23"/>
    </row>
    <row r="102" spans="1:10" ht="16" x14ac:dyDescent="0.2">
      <c r="A102" s="63"/>
      <c r="B102" s="75" t="s">
        <v>441</v>
      </c>
      <c r="C102" s="66" t="s">
        <v>436</v>
      </c>
      <c r="D102" s="66" t="s">
        <v>411</v>
      </c>
      <c r="E102" s="79">
        <v>10000</v>
      </c>
      <c r="F102" s="79">
        <v>0</v>
      </c>
      <c r="G102" s="79">
        <f>H102-F102</f>
        <v>0.66</v>
      </c>
      <c r="H102" s="79">
        <v>0.66</v>
      </c>
      <c r="I102" s="79">
        <f>H102</f>
        <v>0.66</v>
      </c>
      <c r="J102" s="23"/>
    </row>
    <row r="103" spans="1:10" ht="16" x14ac:dyDescent="0.2">
      <c r="A103" s="63"/>
      <c r="B103" s="75"/>
      <c r="C103" s="66"/>
      <c r="D103" s="66"/>
      <c r="E103" s="79"/>
      <c r="F103" s="79"/>
      <c r="G103" s="79"/>
      <c r="H103" s="79"/>
      <c r="I103" s="79"/>
      <c r="J103" s="23"/>
    </row>
    <row r="104" spans="1:10" ht="16" x14ac:dyDescent="0.2">
      <c r="A104" s="63">
        <v>28</v>
      </c>
      <c r="B104" s="75" t="s">
        <v>270</v>
      </c>
      <c r="C104" s="66" t="s">
        <v>233</v>
      </c>
      <c r="D104" s="66" t="s">
        <v>411</v>
      </c>
      <c r="E104" s="79">
        <v>10000</v>
      </c>
      <c r="F104" s="79">
        <v>0</v>
      </c>
      <c r="G104" s="78">
        <f>H104-F104</f>
        <v>3.08</v>
      </c>
      <c r="H104" s="79">
        <v>3.08</v>
      </c>
      <c r="I104" s="79">
        <f>SUM(H104:H107)</f>
        <v>11.03</v>
      </c>
      <c r="J104" s="23"/>
    </row>
    <row r="105" spans="1:10" ht="16" x14ac:dyDescent="0.2">
      <c r="A105" s="63"/>
      <c r="B105" s="75"/>
      <c r="C105" s="66"/>
      <c r="D105" s="66" t="s">
        <v>412</v>
      </c>
      <c r="E105" s="79">
        <v>10000</v>
      </c>
      <c r="F105" s="79">
        <v>3.42</v>
      </c>
      <c r="G105" s="79"/>
      <c r="H105" s="79">
        <f>F105</f>
        <v>3.42</v>
      </c>
      <c r="I105" s="79"/>
      <c r="J105" s="23"/>
    </row>
    <row r="106" spans="1:10" ht="16" x14ac:dyDescent="0.2">
      <c r="A106" s="63"/>
      <c r="B106" s="75"/>
      <c r="C106" s="66"/>
      <c r="D106" s="66" t="s">
        <v>413</v>
      </c>
      <c r="E106" s="79">
        <v>100000</v>
      </c>
      <c r="F106" s="79">
        <v>4.18</v>
      </c>
      <c r="G106" s="79"/>
      <c r="H106" s="79">
        <f>F106</f>
        <v>4.18</v>
      </c>
      <c r="I106" s="79"/>
      <c r="J106" s="23"/>
    </row>
    <row r="107" spans="1:10" ht="16" x14ac:dyDescent="0.2">
      <c r="A107" s="63"/>
      <c r="B107" s="75"/>
      <c r="C107" s="66"/>
      <c r="D107" s="66" t="s">
        <v>414</v>
      </c>
      <c r="E107" s="79">
        <v>10000</v>
      </c>
      <c r="F107" s="79">
        <v>0.35</v>
      </c>
      <c r="G107" s="79"/>
      <c r="H107" s="79">
        <f>F107</f>
        <v>0.35</v>
      </c>
      <c r="I107" s="79"/>
      <c r="J107" s="23"/>
    </row>
    <row r="108" spans="1:10" ht="16" x14ac:dyDescent="0.2">
      <c r="A108" s="63"/>
      <c r="B108" s="75"/>
      <c r="C108" s="66"/>
      <c r="D108" s="66"/>
      <c r="E108" s="79"/>
      <c r="F108" s="79"/>
      <c r="G108" s="79"/>
      <c r="H108" s="79"/>
      <c r="I108" s="79"/>
      <c r="J108" s="23"/>
    </row>
    <row r="109" spans="1:10" ht="16" x14ac:dyDescent="0.2">
      <c r="A109" s="63">
        <f>A104+1</f>
        <v>29</v>
      </c>
      <c r="B109" s="75" t="s">
        <v>271</v>
      </c>
      <c r="C109" s="66" t="s">
        <v>234</v>
      </c>
      <c r="D109" s="66" t="s">
        <v>411</v>
      </c>
      <c r="E109" s="79">
        <v>10000</v>
      </c>
      <c r="F109" s="79">
        <v>0</v>
      </c>
      <c r="G109" s="78">
        <f>H109-F109</f>
        <v>8.02</v>
      </c>
      <c r="H109" s="79">
        <v>8.02</v>
      </c>
      <c r="I109" s="79">
        <f>H109</f>
        <v>8.02</v>
      </c>
      <c r="J109" s="23"/>
    </row>
    <row r="110" spans="1:10" ht="16" x14ac:dyDescent="0.2">
      <c r="A110" s="63"/>
      <c r="B110" s="170"/>
      <c r="C110" s="44"/>
      <c r="D110" s="44"/>
      <c r="E110" s="165"/>
      <c r="F110" s="171"/>
      <c r="G110" s="79"/>
      <c r="H110" s="79"/>
      <c r="I110" s="79"/>
      <c r="J110" s="23"/>
    </row>
    <row r="111" spans="1:10" ht="16" x14ac:dyDescent="0.2">
      <c r="A111" s="63">
        <f>A109+1</f>
        <v>30</v>
      </c>
      <c r="B111" s="75" t="s">
        <v>329</v>
      </c>
      <c r="C111" s="168" t="s">
        <v>330</v>
      </c>
      <c r="D111" s="168" t="s">
        <v>411</v>
      </c>
      <c r="E111" s="169">
        <v>10000</v>
      </c>
      <c r="F111" s="78">
        <v>0</v>
      </c>
      <c r="G111" s="78">
        <f>H111-F111</f>
        <v>0.91</v>
      </c>
      <c r="H111" s="78">
        <v>0.91</v>
      </c>
      <c r="I111" s="78">
        <f>SUM(H111:H112)</f>
        <v>1.33</v>
      </c>
      <c r="J111" s="23"/>
    </row>
    <row r="112" spans="1:10" ht="16" x14ac:dyDescent="0.2">
      <c r="A112" s="63"/>
      <c r="B112" s="75"/>
      <c r="C112" s="168"/>
      <c r="D112" s="168" t="s">
        <v>413</v>
      </c>
      <c r="E112" s="169">
        <v>10000</v>
      </c>
      <c r="F112" s="78">
        <v>0.42</v>
      </c>
      <c r="G112" s="78"/>
      <c r="H112" s="78">
        <f>F112</f>
        <v>0.42</v>
      </c>
      <c r="I112" s="78"/>
      <c r="J112" s="23"/>
    </row>
    <row r="113" spans="1:10" ht="16" x14ac:dyDescent="0.2">
      <c r="A113" s="63"/>
      <c r="B113" s="172"/>
      <c r="C113" s="102"/>
      <c r="D113" s="168"/>
      <c r="E113" s="151"/>
      <c r="F113" s="166"/>
      <c r="G113" s="78"/>
      <c r="H113" s="78"/>
      <c r="I113" s="78"/>
      <c r="J113" s="23"/>
    </row>
    <row r="114" spans="1:10" ht="16" x14ac:dyDescent="0.2">
      <c r="A114" s="63">
        <f>A111+1</f>
        <v>31</v>
      </c>
      <c r="B114" s="75" t="s">
        <v>273</v>
      </c>
      <c r="C114" s="66" t="s">
        <v>25</v>
      </c>
      <c r="D114" s="66" t="s">
        <v>411</v>
      </c>
      <c r="E114" s="79">
        <v>10000</v>
      </c>
      <c r="F114" s="79">
        <v>0</v>
      </c>
      <c r="G114" s="78">
        <f>H114-F114</f>
        <v>3.08</v>
      </c>
      <c r="H114" s="79">
        <v>3.08</v>
      </c>
      <c r="I114" s="79">
        <f>H114</f>
        <v>3.08</v>
      </c>
      <c r="J114" s="23"/>
    </row>
    <row r="115" spans="1:10" ht="16" x14ac:dyDescent="0.2">
      <c r="A115" s="63"/>
      <c r="B115" s="75"/>
      <c r="C115" s="66"/>
      <c r="D115" s="66"/>
      <c r="E115" s="79"/>
      <c r="F115" s="79"/>
      <c r="G115" s="79"/>
      <c r="H115" s="79"/>
      <c r="I115" s="79"/>
      <c r="J115" s="23"/>
    </row>
    <row r="116" spans="1:10" ht="16" x14ac:dyDescent="0.2">
      <c r="A116" s="63">
        <f>A114+1</f>
        <v>32</v>
      </c>
      <c r="B116" s="75" t="s">
        <v>274</v>
      </c>
      <c r="C116" s="66" t="s">
        <v>88</v>
      </c>
      <c r="D116" s="66" t="s">
        <v>411</v>
      </c>
      <c r="E116" s="79">
        <v>240000</v>
      </c>
      <c r="F116" s="79">
        <v>46.23</v>
      </c>
      <c r="G116" s="78">
        <f>H116-F116</f>
        <v>2.0100000000000051</v>
      </c>
      <c r="H116" s="79">
        <v>48.24</v>
      </c>
      <c r="I116" s="79">
        <f>SUM(H116:H121)</f>
        <v>106.45</v>
      </c>
      <c r="J116" s="23"/>
    </row>
    <row r="117" spans="1:10" ht="16" x14ac:dyDescent="0.2">
      <c r="A117" s="63"/>
      <c r="B117" s="75"/>
      <c r="C117" s="66"/>
      <c r="D117" s="66" t="s">
        <v>417</v>
      </c>
      <c r="E117" s="79">
        <v>50000</v>
      </c>
      <c r="F117" s="79">
        <v>33.85</v>
      </c>
      <c r="G117" s="79"/>
      <c r="H117" s="79">
        <f>F117</f>
        <v>33.85</v>
      </c>
      <c r="I117" s="79"/>
      <c r="J117" s="23"/>
    </row>
    <row r="118" spans="1:10" ht="16" x14ac:dyDescent="0.2">
      <c r="A118" s="63"/>
      <c r="B118" s="75"/>
      <c r="C118" s="66"/>
      <c r="D118" s="66" t="s">
        <v>412</v>
      </c>
      <c r="E118" s="79">
        <v>10000</v>
      </c>
      <c r="F118" s="79">
        <v>3.42</v>
      </c>
      <c r="G118" s="79"/>
      <c r="H118" s="79">
        <f>F118</f>
        <v>3.42</v>
      </c>
      <c r="I118" s="79"/>
      <c r="J118" s="23"/>
    </row>
    <row r="119" spans="1:10" ht="16" x14ac:dyDescent="0.2">
      <c r="A119" s="63"/>
      <c r="B119" s="75"/>
      <c r="C119" s="66"/>
      <c r="D119" s="66" t="s">
        <v>413</v>
      </c>
      <c r="E119" s="79">
        <v>240000</v>
      </c>
      <c r="F119" s="79">
        <v>10.029999999999999</v>
      </c>
      <c r="G119" s="79"/>
      <c r="H119" s="79">
        <f>F119</f>
        <v>10.029999999999999</v>
      </c>
      <c r="I119" s="79"/>
      <c r="J119" s="23"/>
    </row>
    <row r="120" spans="1:10" ht="16" x14ac:dyDescent="0.2">
      <c r="A120" s="63"/>
      <c r="B120" s="75"/>
      <c r="C120" s="66"/>
      <c r="D120" s="66" t="s">
        <v>418</v>
      </c>
      <c r="E120" s="78">
        <v>240000</v>
      </c>
      <c r="F120" s="79">
        <v>10.56</v>
      </c>
      <c r="G120" s="79"/>
      <c r="H120" s="79">
        <f>F120</f>
        <v>10.56</v>
      </c>
      <c r="I120" s="79"/>
      <c r="J120" s="23"/>
    </row>
    <row r="121" spans="1:10" ht="16" x14ac:dyDescent="0.2">
      <c r="A121" s="63"/>
      <c r="B121" s="75"/>
      <c r="C121" s="66"/>
      <c r="D121" s="66" t="s">
        <v>414</v>
      </c>
      <c r="E121" s="79">
        <v>10000</v>
      </c>
      <c r="F121" s="79">
        <v>0.35</v>
      </c>
      <c r="G121" s="79"/>
      <c r="H121" s="79">
        <f>F121</f>
        <v>0.35</v>
      </c>
      <c r="I121" s="79"/>
      <c r="J121" s="23"/>
    </row>
    <row r="122" spans="1:10" ht="16" x14ac:dyDescent="0.2">
      <c r="A122" s="63"/>
      <c r="B122" s="75"/>
      <c r="C122" s="66"/>
      <c r="D122" s="66"/>
      <c r="E122" s="79"/>
      <c r="F122" s="79"/>
      <c r="G122" s="79"/>
      <c r="H122" s="79"/>
      <c r="I122" s="79"/>
      <c r="J122" s="23"/>
    </row>
    <row r="123" spans="1:10" ht="16" x14ac:dyDescent="0.2">
      <c r="A123" s="63">
        <f>A116+1</f>
        <v>33</v>
      </c>
      <c r="B123" s="75" t="s">
        <v>275</v>
      </c>
      <c r="C123" s="66" t="s">
        <v>173</v>
      </c>
      <c r="D123" s="66" t="s">
        <v>411</v>
      </c>
      <c r="E123" s="79">
        <v>10000</v>
      </c>
      <c r="F123" s="79">
        <v>0</v>
      </c>
      <c r="G123" s="78">
        <f>H123-F123</f>
        <v>12.48</v>
      </c>
      <c r="H123" s="79">
        <v>12.48</v>
      </c>
      <c r="I123" s="79">
        <f>SUM(H123:H124)</f>
        <v>24.05</v>
      </c>
      <c r="J123" s="23"/>
    </row>
    <row r="124" spans="1:10" ht="16" x14ac:dyDescent="0.2">
      <c r="A124" s="63"/>
      <c r="B124" s="75"/>
      <c r="C124" s="66"/>
      <c r="D124" s="66" t="s">
        <v>417</v>
      </c>
      <c r="E124" s="79">
        <v>10000</v>
      </c>
      <c r="F124" s="79">
        <v>11.57</v>
      </c>
      <c r="G124" s="79"/>
      <c r="H124" s="79">
        <f>F124</f>
        <v>11.57</v>
      </c>
      <c r="I124" s="79"/>
      <c r="J124" s="23"/>
    </row>
    <row r="125" spans="1:10" ht="16" x14ac:dyDescent="0.2">
      <c r="A125" s="63"/>
      <c r="B125" s="75"/>
      <c r="C125" s="66"/>
      <c r="D125" s="66"/>
      <c r="E125" s="79"/>
      <c r="F125" s="79"/>
      <c r="G125" s="79"/>
      <c r="H125" s="79"/>
      <c r="I125" s="79"/>
      <c r="J125" s="23"/>
    </row>
    <row r="126" spans="1:10" ht="16" x14ac:dyDescent="0.2">
      <c r="A126" s="63">
        <f>A123+1</f>
        <v>34</v>
      </c>
      <c r="B126" s="75" t="s">
        <v>276</v>
      </c>
      <c r="C126" s="66" t="s">
        <v>189</v>
      </c>
      <c r="D126" s="66" t="s">
        <v>411</v>
      </c>
      <c r="E126" s="79">
        <v>100000</v>
      </c>
      <c r="F126" s="79">
        <v>45.18</v>
      </c>
      <c r="G126" s="78">
        <f>H126-F126</f>
        <v>5.0200000000000031</v>
      </c>
      <c r="H126" s="79">
        <v>50.2</v>
      </c>
      <c r="I126" s="79">
        <f>SUM(H126:H127)</f>
        <v>54.38</v>
      </c>
      <c r="J126" s="23"/>
    </row>
    <row r="127" spans="1:10" ht="16" x14ac:dyDescent="0.2">
      <c r="A127" s="63"/>
      <c r="B127" s="75"/>
      <c r="C127" s="66"/>
      <c r="D127" s="66" t="s">
        <v>413</v>
      </c>
      <c r="E127" s="79">
        <v>100000</v>
      </c>
      <c r="F127" s="79">
        <v>4.18</v>
      </c>
      <c r="G127" s="79"/>
      <c r="H127" s="79">
        <f>F127</f>
        <v>4.18</v>
      </c>
      <c r="I127" s="79"/>
      <c r="J127" s="23"/>
    </row>
    <row r="128" spans="1:10" ht="16" x14ac:dyDescent="0.2">
      <c r="A128" s="63"/>
      <c r="B128" s="75"/>
      <c r="C128" s="66"/>
      <c r="D128" s="66"/>
      <c r="E128" s="79"/>
      <c r="F128" s="79"/>
      <c r="G128" s="79"/>
      <c r="H128" s="79"/>
      <c r="I128" s="79"/>
      <c r="J128" s="23"/>
    </row>
    <row r="129" spans="1:10" ht="16" x14ac:dyDescent="0.2">
      <c r="A129" s="63">
        <f>A126+1</f>
        <v>35</v>
      </c>
      <c r="B129" s="75" t="s">
        <v>277</v>
      </c>
      <c r="C129" s="66" t="s">
        <v>143</v>
      </c>
      <c r="D129" s="66" t="s">
        <v>411</v>
      </c>
      <c r="E129" s="79">
        <v>10000</v>
      </c>
      <c r="F129" s="79">
        <v>0</v>
      </c>
      <c r="G129" s="78">
        <f>H129-F129</f>
        <v>0.53</v>
      </c>
      <c r="H129" s="79">
        <v>0.53</v>
      </c>
      <c r="I129" s="79">
        <f>SUM(H129:H130)</f>
        <v>4.71</v>
      </c>
      <c r="J129" s="23"/>
    </row>
    <row r="130" spans="1:10" ht="16" x14ac:dyDescent="0.2">
      <c r="A130" s="63"/>
      <c r="B130" s="75"/>
      <c r="C130" s="66"/>
      <c r="D130" s="66" t="s">
        <v>413</v>
      </c>
      <c r="E130" s="79">
        <v>100000</v>
      </c>
      <c r="F130" s="79">
        <v>4.18</v>
      </c>
      <c r="G130" s="79"/>
      <c r="H130" s="79">
        <f>F130</f>
        <v>4.18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79"/>
      <c r="G131" s="79"/>
      <c r="H131" s="79"/>
      <c r="I131" s="79"/>
      <c r="J131" s="23"/>
    </row>
    <row r="132" spans="1:10" ht="16" x14ac:dyDescent="0.2">
      <c r="A132" s="63">
        <f>A129+1</f>
        <v>36</v>
      </c>
      <c r="B132" s="75" t="s">
        <v>278</v>
      </c>
      <c r="C132" s="66" t="s">
        <v>235</v>
      </c>
      <c r="D132" s="66" t="s">
        <v>411</v>
      </c>
      <c r="E132" s="79">
        <v>10000</v>
      </c>
      <c r="F132" s="79">
        <v>0</v>
      </c>
      <c r="G132" s="78">
        <f>H132-F132</f>
        <v>2.0099999999999998</v>
      </c>
      <c r="H132" s="79">
        <v>2.0099999999999998</v>
      </c>
      <c r="I132" s="79">
        <f>SUM(H132:H133)</f>
        <v>6.42</v>
      </c>
      <c r="J132" s="23"/>
    </row>
    <row r="133" spans="1:10" ht="16" x14ac:dyDescent="0.2">
      <c r="A133" s="63"/>
      <c r="B133" s="75"/>
      <c r="C133" s="66"/>
      <c r="D133" s="66" t="s">
        <v>417</v>
      </c>
      <c r="E133" s="79">
        <v>10000</v>
      </c>
      <c r="F133" s="79">
        <v>4.41</v>
      </c>
      <c r="G133" s="79"/>
      <c r="H133" s="79">
        <f>F133</f>
        <v>4.41</v>
      </c>
      <c r="I133" s="79"/>
      <c r="J133" s="23"/>
    </row>
    <row r="134" spans="1:10" ht="16" x14ac:dyDescent="0.2">
      <c r="A134" s="63"/>
      <c r="B134" s="75"/>
      <c r="C134" s="66"/>
      <c r="D134" s="66"/>
      <c r="E134" s="79"/>
      <c r="F134" s="79"/>
      <c r="G134" s="79"/>
      <c r="H134" s="79"/>
      <c r="I134" s="79"/>
      <c r="J134" s="23"/>
    </row>
    <row r="135" spans="1:10" ht="16" x14ac:dyDescent="0.2">
      <c r="A135" s="63">
        <f>A132+1</f>
        <v>37</v>
      </c>
      <c r="B135" s="75" t="s">
        <v>279</v>
      </c>
      <c r="C135" s="66" t="s">
        <v>29</v>
      </c>
      <c r="D135" s="66" t="s">
        <v>411</v>
      </c>
      <c r="E135" s="79">
        <v>10000</v>
      </c>
      <c r="F135" s="79">
        <v>0</v>
      </c>
      <c r="G135" s="78">
        <f>H135-F135</f>
        <v>2.0099999999999998</v>
      </c>
      <c r="H135" s="79">
        <v>2.0099999999999998</v>
      </c>
      <c r="I135" s="79">
        <f>SUM(H135:H136)</f>
        <v>2.4299999999999997</v>
      </c>
      <c r="J135" s="23"/>
    </row>
    <row r="136" spans="1:10" ht="16" x14ac:dyDescent="0.2">
      <c r="A136" s="63"/>
      <c r="B136" s="75"/>
      <c r="C136" s="66"/>
      <c r="D136" s="66" t="s">
        <v>413</v>
      </c>
      <c r="E136" s="79">
        <v>10000</v>
      </c>
      <c r="F136" s="79">
        <v>0.42</v>
      </c>
      <c r="G136" s="79"/>
      <c r="H136" s="79">
        <f>F136</f>
        <v>0.42</v>
      </c>
      <c r="I136" s="79"/>
      <c r="J136" s="23"/>
    </row>
    <row r="137" spans="1:10" ht="16" x14ac:dyDescent="0.2">
      <c r="A137" s="63"/>
      <c r="B137" s="75"/>
      <c r="C137" s="66"/>
      <c r="D137" s="66"/>
      <c r="E137" s="79"/>
      <c r="F137" s="79"/>
      <c r="G137" s="79"/>
      <c r="H137" s="79"/>
      <c r="I137" s="79"/>
      <c r="J137" s="23"/>
    </row>
    <row r="138" spans="1:10" ht="16" x14ac:dyDescent="0.2">
      <c r="A138" s="63">
        <f>A135+1</f>
        <v>38</v>
      </c>
      <c r="B138" s="75" t="s">
        <v>280</v>
      </c>
      <c r="C138" s="66" t="s">
        <v>201</v>
      </c>
      <c r="D138" s="66" t="s">
        <v>411</v>
      </c>
      <c r="E138" s="79">
        <v>10000</v>
      </c>
      <c r="F138" s="79">
        <v>0</v>
      </c>
      <c r="G138" s="78">
        <f>H138-F138</f>
        <v>1.26</v>
      </c>
      <c r="H138" s="79">
        <v>1.26</v>
      </c>
      <c r="I138" s="79">
        <f>SUM(H138:H143)</f>
        <v>25.18</v>
      </c>
      <c r="J138" s="23"/>
    </row>
    <row r="139" spans="1:10" ht="16" x14ac:dyDescent="0.2">
      <c r="A139" s="63"/>
      <c r="B139" s="75"/>
      <c r="C139" s="66"/>
      <c r="D139" s="173" t="s">
        <v>417</v>
      </c>
      <c r="E139" s="79">
        <v>10000</v>
      </c>
      <c r="F139" s="79">
        <v>11.57</v>
      </c>
      <c r="G139" s="79"/>
      <c r="H139" s="79">
        <f>F139</f>
        <v>11.57</v>
      </c>
      <c r="I139" s="79"/>
      <c r="J139" s="23"/>
    </row>
    <row r="140" spans="1:10" ht="16" x14ac:dyDescent="0.2">
      <c r="A140" s="63"/>
      <c r="B140" s="75"/>
      <c r="C140" s="66"/>
      <c r="D140" s="173" t="s">
        <v>412</v>
      </c>
      <c r="E140" s="79">
        <v>10000</v>
      </c>
      <c r="F140" s="79">
        <v>3.42</v>
      </c>
      <c r="G140" s="79"/>
      <c r="H140" s="79">
        <f>F140</f>
        <v>3.42</v>
      </c>
      <c r="I140" s="79"/>
      <c r="J140" s="23"/>
    </row>
    <row r="141" spans="1:10" ht="16" x14ac:dyDescent="0.2">
      <c r="A141" s="63"/>
      <c r="B141" s="75"/>
      <c r="C141" s="66"/>
      <c r="D141" s="173" t="s">
        <v>413</v>
      </c>
      <c r="E141" s="79">
        <v>100000</v>
      </c>
      <c r="F141" s="79">
        <v>4.18</v>
      </c>
      <c r="G141" s="79"/>
      <c r="H141" s="79">
        <f>F141</f>
        <v>4.18</v>
      </c>
      <c r="I141" s="79"/>
      <c r="J141" s="23"/>
    </row>
    <row r="142" spans="1:10" ht="16" x14ac:dyDescent="0.2">
      <c r="A142" s="63"/>
      <c r="B142" s="75"/>
      <c r="C142" s="66"/>
      <c r="D142" s="173" t="s">
        <v>418</v>
      </c>
      <c r="E142" s="78">
        <v>100000</v>
      </c>
      <c r="F142" s="79">
        <v>4.4000000000000004</v>
      </c>
      <c r="G142" s="79"/>
      <c r="H142" s="79">
        <f>F142</f>
        <v>4.4000000000000004</v>
      </c>
      <c r="I142" s="79"/>
      <c r="J142" s="23"/>
    </row>
    <row r="143" spans="1:10" ht="16" x14ac:dyDescent="0.2">
      <c r="A143" s="63"/>
      <c r="B143" s="75"/>
      <c r="C143" s="66"/>
      <c r="D143" s="173" t="s">
        <v>414</v>
      </c>
      <c r="E143" s="79">
        <v>10000</v>
      </c>
      <c r="F143" s="79">
        <v>0.35</v>
      </c>
      <c r="G143" s="79"/>
      <c r="H143" s="79">
        <f>F143</f>
        <v>0.35</v>
      </c>
      <c r="I143" s="79"/>
      <c r="J143" s="23"/>
    </row>
    <row r="144" spans="1:10" ht="16" x14ac:dyDescent="0.2">
      <c r="A144" s="63"/>
      <c r="B144" s="75"/>
      <c r="C144" s="66"/>
      <c r="D144" s="66"/>
      <c r="E144" s="79"/>
      <c r="F144" s="79"/>
      <c r="G144" s="79"/>
      <c r="H144" s="79"/>
      <c r="I144" s="79"/>
      <c r="J144" s="23"/>
    </row>
    <row r="145" spans="1:15" ht="16" x14ac:dyDescent="0.2">
      <c r="A145" s="63">
        <v>39</v>
      </c>
      <c r="B145" s="75" t="s">
        <v>282</v>
      </c>
      <c r="C145" s="85" t="s">
        <v>226</v>
      </c>
      <c r="D145" s="85" t="s">
        <v>411</v>
      </c>
      <c r="E145" s="86">
        <v>10000</v>
      </c>
      <c r="F145" s="86">
        <v>0</v>
      </c>
      <c r="G145" s="78">
        <f>H145-F145</f>
        <v>0.66</v>
      </c>
      <c r="H145" s="86">
        <v>0.66</v>
      </c>
      <c r="I145" s="86">
        <f>SUM(H145:H146)</f>
        <v>1.08</v>
      </c>
      <c r="J145" s="23"/>
    </row>
    <row r="146" spans="1:15" ht="16" x14ac:dyDescent="0.2">
      <c r="A146" s="63"/>
      <c r="B146" s="75"/>
      <c r="C146" s="85"/>
      <c r="D146" s="85" t="s">
        <v>413</v>
      </c>
      <c r="E146" s="86">
        <v>10000</v>
      </c>
      <c r="F146" s="86">
        <v>0.42</v>
      </c>
      <c r="G146" s="86"/>
      <c r="H146" s="86">
        <f>F146</f>
        <v>0.42</v>
      </c>
      <c r="I146" s="86"/>
      <c r="J146" s="23"/>
    </row>
    <row r="147" spans="1:15" ht="16" x14ac:dyDescent="0.2">
      <c r="A147" s="63"/>
      <c r="B147" s="75"/>
      <c r="C147" s="85"/>
      <c r="D147" s="85"/>
      <c r="E147" s="86"/>
      <c r="F147" s="86"/>
      <c r="G147" s="86"/>
      <c r="H147" s="86"/>
      <c r="I147" s="86"/>
      <c r="J147" s="23"/>
    </row>
    <row r="148" spans="1:15" ht="16" x14ac:dyDescent="0.2">
      <c r="A148" s="63">
        <f>A145+1</f>
        <v>40</v>
      </c>
      <c r="B148" s="75" t="s">
        <v>331</v>
      </c>
      <c r="C148" s="168" t="s">
        <v>332</v>
      </c>
      <c r="D148" s="168" t="s">
        <v>411</v>
      </c>
      <c r="E148" s="169">
        <v>250000</v>
      </c>
      <c r="F148" s="86">
        <v>15.84</v>
      </c>
      <c r="G148" s="78">
        <f>H148-F148</f>
        <v>0.66000000000000014</v>
      </c>
      <c r="H148" s="86">
        <v>16.5</v>
      </c>
      <c r="I148" s="86">
        <f>SUM(H148:H149)</f>
        <v>26.95</v>
      </c>
      <c r="J148" s="23"/>
      <c r="M148" s="13"/>
      <c r="N148" s="42"/>
      <c r="O148" s="45"/>
    </row>
    <row r="149" spans="1:15" ht="16" x14ac:dyDescent="0.2">
      <c r="A149" s="63"/>
      <c r="B149" s="75"/>
      <c r="C149" s="168"/>
      <c r="D149" s="168" t="s">
        <v>413</v>
      </c>
      <c r="E149" s="169">
        <v>250000</v>
      </c>
      <c r="F149" s="86">
        <v>10.45</v>
      </c>
      <c r="G149" s="86"/>
      <c r="H149" s="86">
        <f>F149</f>
        <v>10.45</v>
      </c>
      <c r="I149" s="86"/>
      <c r="J149" s="23"/>
      <c r="M149" s="13"/>
      <c r="N149" s="42"/>
      <c r="O149" s="45"/>
    </row>
    <row r="150" spans="1:15" ht="16" x14ac:dyDescent="0.2">
      <c r="A150" s="63"/>
      <c r="B150" s="75"/>
      <c r="C150" s="168"/>
      <c r="D150" s="168"/>
      <c r="E150" s="169"/>
      <c r="F150" s="86"/>
      <c r="G150" s="86"/>
      <c r="H150" s="86"/>
      <c r="I150" s="86"/>
      <c r="J150" s="23"/>
      <c r="M150" s="13"/>
      <c r="N150" s="42"/>
      <c r="O150" s="45"/>
    </row>
    <row r="151" spans="1:15" ht="16" x14ac:dyDescent="0.2">
      <c r="A151" s="63">
        <f>A148+1</f>
        <v>41</v>
      </c>
      <c r="B151" s="75" t="s">
        <v>283</v>
      </c>
      <c r="C151" s="66" t="s">
        <v>71</v>
      </c>
      <c r="D151" s="66" t="s">
        <v>411</v>
      </c>
      <c r="E151" s="79">
        <v>50000</v>
      </c>
      <c r="F151" s="79">
        <v>8.0399999999999991</v>
      </c>
      <c r="G151" s="78">
        <f>H151-F151</f>
        <v>2.0100000000000016</v>
      </c>
      <c r="H151" s="79">
        <v>10.050000000000001</v>
      </c>
      <c r="I151" s="79">
        <f>SUM(H151:H154)</f>
        <v>25</v>
      </c>
      <c r="J151" s="23"/>
    </row>
    <row r="152" spans="1:15" ht="16" x14ac:dyDescent="0.2">
      <c r="A152" s="63"/>
      <c r="B152" s="75"/>
      <c r="C152" s="66"/>
      <c r="D152" s="66" t="s">
        <v>417</v>
      </c>
      <c r="E152" s="79">
        <v>30000</v>
      </c>
      <c r="F152" s="79">
        <v>13.23</v>
      </c>
      <c r="G152" s="79"/>
      <c r="H152" s="79">
        <f>F152</f>
        <v>13.23</v>
      </c>
      <c r="I152" s="79"/>
      <c r="J152" s="23"/>
    </row>
    <row r="153" spans="1:15" ht="16" x14ac:dyDescent="0.2">
      <c r="A153" s="63"/>
      <c r="B153" s="75"/>
      <c r="C153" s="66"/>
      <c r="D153" s="66" t="s">
        <v>413</v>
      </c>
      <c r="E153" s="79">
        <v>20000</v>
      </c>
      <c r="F153" s="79">
        <v>0.84</v>
      </c>
      <c r="G153" s="79"/>
      <c r="H153" s="79">
        <f>F153</f>
        <v>0.84</v>
      </c>
      <c r="I153" s="79"/>
      <c r="J153" s="23"/>
    </row>
    <row r="154" spans="1:15" ht="16" x14ac:dyDescent="0.2">
      <c r="A154" s="63"/>
      <c r="B154" s="75"/>
      <c r="C154" s="66"/>
      <c r="D154" s="66" t="s">
        <v>418</v>
      </c>
      <c r="E154" s="79">
        <v>20000</v>
      </c>
      <c r="F154" s="79">
        <v>0.88</v>
      </c>
      <c r="G154" s="79"/>
      <c r="H154" s="79">
        <f>F154</f>
        <v>0.88</v>
      </c>
      <c r="I154" s="79"/>
      <c r="J154" s="23"/>
    </row>
    <row r="155" spans="1:15" ht="16" x14ac:dyDescent="0.2">
      <c r="A155" s="63"/>
      <c r="B155" s="75"/>
      <c r="C155" s="66"/>
      <c r="D155" s="66"/>
      <c r="E155" s="79"/>
      <c r="F155" s="79"/>
      <c r="G155" s="79"/>
      <c r="H155" s="79"/>
      <c r="I155" s="79"/>
      <c r="J155" s="23"/>
    </row>
    <row r="156" spans="1:15" ht="16" x14ac:dyDescent="0.2">
      <c r="A156" s="63">
        <f>A151+1</f>
        <v>42</v>
      </c>
      <c r="B156" s="75" t="s">
        <v>284</v>
      </c>
      <c r="C156" s="66" t="s">
        <v>131</v>
      </c>
      <c r="D156" s="66" t="s">
        <v>411</v>
      </c>
      <c r="E156" s="79">
        <v>10000</v>
      </c>
      <c r="F156" s="79">
        <v>0</v>
      </c>
      <c r="G156" s="78">
        <f>H156-F156</f>
        <v>3.08</v>
      </c>
      <c r="H156" s="79">
        <v>3.08</v>
      </c>
      <c r="I156" s="79">
        <f>SUM(H156:H161)</f>
        <v>27.560000000000002</v>
      </c>
      <c r="J156" s="23"/>
    </row>
    <row r="157" spans="1:15" ht="16" x14ac:dyDescent="0.2">
      <c r="A157" s="63"/>
      <c r="B157" s="75"/>
      <c r="C157" s="66"/>
      <c r="D157" s="173" t="s">
        <v>417</v>
      </c>
      <c r="E157" s="79">
        <v>10000</v>
      </c>
      <c r="F157" s="79">
        <v>4.41</v>
      </c>
      <c r="G157" s="79"/>
      <c r="H157" s="79">
        <f>F157</f>
        <v>4.41</v>
      </c>
      <c r="I157" s="79"/>
      <c r="J157" s="23"/>
    </row>
    <row r="158" spans="1:15" ht="16" x14ac:dyDescent="0.2">
      <c r="A158" s="63"/>
      <c r="B158" s="75"/>
      <c r="C158" s="66"/>
      <c r="D158" s="173" t="s">
        <v>412</v>
      </c>
      <c r="E158" s="79">
        <v>10000</v>
      </c>
      <c r="F158" s="79">
        <v>3.42</v>
      </c>
      <c r="G158" s="79"/>
      <c r="H158" s="79">
        <f>F158</f>
        <v>3.42</v>
      </c>
      <c r="I158" s="79"/>
      <c r="J158" s="23"/>
    </row>
    <row r="159" spans="1:15" ht="16" x14ac:dyDescent="0.2">
      <c r="A159" s="63"/>
      <c r="B159" s="75"/>
      <c r="C159" s="66"/>
      <c r="D159" s="173" t="s">
        <v>413</v>
      </c>
      <c r="E159" s="79">
        <v>190000</v>
      </c>
      <c r="F159" s="79">
        <v>7.94</v>
      </c>
      <c r="G159" s="79"/>
      <c r="H159" s="79">
        <f>F159</f>
        <v>7.94</v>
      </c>
      <c r="I159" s="79"/>
      <c r="J159" s="23"/>
    </row>
    <row r="160" spans="1:15" ht="16" x14ac:dyDescent="0.2">
      <c r="A160" s="63"/>
      <c r="B160" s="75"/>
      <c r="C160" s="66"/>
      <c r="D160" s="173" t="s">
        <v>418</v>
      </c>
      <c r="E160" s="78">
        <v>190000</v>
      </c>
      <c r="F160" s="79">
        <v>8.36</v>
      </c>
      <c r="G160" s="79"/>
      <c r="H160" s="79">
        <f>F160</f>
        <v>8.36</v>
      </c>
      <c r="I160" s="79"/>
      <c r="J160" s="23"/>
    </row>
    <row r="161" spans="1:10" ht="16" x14ac:dyDescent="0.2">
      <c r="A161" s="63"/>
      <c r="B161" s="75"/>
      <c r="C161" s="66"/>
      <c r="D161" s="173" t="s">
        <v>414</v>
      </c>
      <c r="E161" s="79">
        <v>10000</v>
      </c>
      <c r="F161" s="79">
        <v>0.35</v>
      </c>
      <c r="G161" s="79"/>
      <c r="H161" s="79">
        <f>F161</f>
        <v>0.35</v>
      </c>
      <c r="I161" s="79"/>
      <c r="J161" s="23"/>
    </row>
    <row r="162" spans="1:10" ht="16" x14ac:dyDescent="0.2">
      <c r="A162" s="63"/>
      <c r="B162" s="75"/>
      <c r="C162" s="66"/>
      <c r="D162" s="66"/>
      <c r="E162" s="79"/>
      <c r="F162" s="79"/>
      <c r="G162" s="79"/>
      <c r="H162" s="79"/>
      <c r="I162" s="79"/>
      <c r="J162" s="23"/>
    </row>
    <row r="163" spans="1:10" ht="16" x14ac:dyDescent="0.2">
      <c r="A163" s="63">
        <f>A156+1</f>
        <v>43</v>
      </c>
      <c r="B163" s="75" t="s">
        <v>285</v>
      </c>
      <c r="C163" s="85" t="s">
        <v>227</v>
      </c>
      <c r="D163" s="66" t="s">
        <v>411</v>
      </c>
      <c r="E163" s="86">
        <v>10000</v>
      </c>
      <c r="F163" s="86">
        <v>0</v>
      </c>
      <c r="G163" s="78">
        <f>H163-F163</f>
        <v>2.0099999999999998</v>
      </c>
      <c r="H163" s="86">
        <v>2.0099999999999998</v>
      </c>
      <c r="I163" s="86">
        <f>SUM(H163:H168)</f>
        <v>32.79</v>
      </c>
      <c r="J163" s="23"/>
    </row>
    <row r="164" spans="1:10" ht="16" x14ac:dyDescent="0.2">
      <c r="A164" s="63"/>
      <c r="B164" s="75"/>
      <c r="C164" s="85"/>
      <c r="D164" s="173" t="s">
        <v>417</v>
      </c>
      <c r="E164" s="86">
        <v>10000</v>
      </c>
      <c r="F164" s="86">
        <v>11.57</v>
      </c>
      <c r="G164" s="86"/>
      <c r="H164" s="86">
        <f>F164</f>
        <v>11.57</v>
      </c>
      <c r="I164" s="86"/>
      <c r="J164" s="23"/>
    </row>
    <row r="165" spans="1:10" ht="16" x14ac:dyDescent="0.2">
      <c r="A165" s="63"/>
      <c r="B165" s="75"/>
      <c r="C165" s="85"/>
      <c r="D165" s="173" t="s">
        <v>412</v>
      </c>
      <c r="E165" s="86">
        <v>10000</v>
      </c>
      <c r="F165" s="86">
        <v>3.42</v>
      </c>
      <c r="G165" s="86"/>
      <c r="H165" s="86">
        <f>F165</f>
        <v>3.42</v>
      </c>
      <c r="I165" s="86"/>
      <c r="J165" s="23"/>
    </row>
    <row r="166" spans="1:10" ht="16" x14ac:dyDescent="0.2">
      <c r="A166" s="63"/>
      <c r="B166" s="75"/>
      <c r="C166" s="85"/>
      <c r="D166" s="173" t="s">
        <v>413</v>
      </c>
      <c r="E166" s="86">
        <v>180000</v>
      </c>
      <c r="F166" s="86">
        <v>7.52</v>
      </c>
      <c r="G166" s="86"/>
      <c r="H166" s="86">
        <f>F166</f>
        <v>7.52</v>
      </c>
      <c r="I166" s="86"/>
      <c r="J166" s="23"/>
    </row>
    <row r="167" spans="1:10" ht="16" x14ac:dyDescent="0.2">
      <c r="A167" s="63"/>
      <c r="B167" s="75"/>
      <c r="C167" s="85"/>
      <c r="D167" s="173" t="s">
        <v>418</v>
      </c>
      <c r="E167" s="86">
        <v>180000</v>
      </c>
      <c r="F167" s="86">
        <v>7.92</v>
      </c>
      <c r="G167" s="86"/>
      <c r="H167" s="86">
        <f>F167</f>
        <v>7.92</v>
      </c>
      <c r="I167" s="86"/>
      <c r="J167" s="23"/>
    </row>
    <row r="168" spans="1:10" ht="16" x14ac:dyDescent="0.2">
      <c r="A168" s="63"/>
      <c r="B168" s="75"/>
      <c r="C168" s="85"/>
      <c r="D168" s="173" t="s">
        <v>414</v>
      </c>
      <c r="E168" s="86">
        <v>10000</v>
      </c>
      <c r="F168" s="86">
        <v>0.35</v>
      </c>
      <c r="G168" s="86"/>
      <c r="H168" s="86">
        <f>F168</f>
        <v>0.35</v>
      </c>
      <c r="I168" s="86"/>
      <c r="J168" s="23"/>
    </row>
    <row r="169" spans="1:10" ht="16" x14ac:dyDescent="0.2">
      <c r="A169" s="63"/>
      <c r="B169" s="75"/>
      <c r="C169" s="85"/>
      <c r="D169" s="85"/>
      <c r="E169" s="86"/>
      <c r="F169" s="86"/>
      <c r="G169" s="86"/>
      <c r="H169" s="86"/>
      <c r="I169" s="86"/>
      <c r="J169" s="23"/>
    </row>
    <row r="170" spans="1:10" ht="16" x14ac:dyDescent="0.2">
      <c r="A170" s="63">
        <f>A163+1</f>
        <v>44</v>
      </c>
      <c r="B170" s="75" t="s">
        <v>286</v>
      </c>
      <c r="C170" s="82" t="s">
        <v>70</v>
      </c>
      <c r="D170" s="66" t="s">
        <v>411</v>
      </c>
      <c r="E170" s="79">
        <v>10000</v>
      </c>
      <c r="F170" s="79">
        <v>0</v>
      </c>
      <c r="G170" s="78">
        <f>H170-F170</f>
        <v>2.0099999999999998</v>
      </c>
      <c r="H170" s="79">
        <v>2.0099999999999998</v>
      </c>
      <c r="I170" s="79">
        <f>SUM(H170:H175)</f>
        <v>17.190000000000001</v>
      </c>
      <c r="J170" s="23"/>
    </row>
    <row r="171" spans="1:10" ht="16" x14ac:dyDescent="0.2">
      <c r="A171" s="63"/>
      <c r="B171" s="75"/>
      <c r="C171" s="66"/>
      <c r="D171" s="173" t="s">
        <v>417</v>
      </c>
      <c r="E171" s="79">
        <v>10000</v>
      </c>
      <c r="F171" s="79">
        <v>2.83</v>
      </c>
      <c r="G171" s="79"/>
      <c r="H171" s="79">
        <f>F171</f>
        <v>2.83</v>
      </c>
      <c r="I171" s="79"/>
      <c r="J171" s="23"/>
    </row>
    <row r="172" spans="1:10" ht="16" x14ac:dyDescent="0.2">
      <c r="A172" s="63"/>
      <c r="B172" s="75"/>
      <c r="C172" s="66"/>
      <c r="D172" s="173" t="s">
        <v>412</v>
      </c>
      <c r="E172" s="79">
        <v>10000</v>
      </c>
      <c r="F172" s="79">
        <v>3.42</v>
      </c>
      <c r="G172" s="79"/>
      <c r="H172" s="79">
        <f>F172</f>
        <v>3.42</v>
      </c>
      <c r="I172" s="79"/>
      <c r="J172" s="23"/>
    </row>
    <row r="173" spans="1:10" ht="16" x14ac:dyDescent="0.2">
      <c r="A173" s="63"/>
      <c r="B173" s="75"/>
      <c r="C173" s="66"/>
      <c r="D173" s="173" t="s">
        <v>413</v>
      </c>
      <c r="E173" s="79">
        <v>100000</v>
      </c>
      <c r="F173" s="79">
        <v>4.18</v>
      </c>
      <c r="G173" s="79"/>
      <c r="H173" s="79">
        <f>F173</f>
        <v>4.18</v>
      </c>
      <c r="I173" s="79"/>
      <c r="J173" s="23"/>
    </row>
    <row r="174" spans="1:10" ht="16" x14ac:dyDescent="0.2">
      <c r="A174" s="63"/>
      <c r="B174" s="75"/>
      <c r="C174" s="66"/>
      <c r="D174" s="173" t="s">
        <v>418</v>
      </c>
      <c r="E174" s="78">
        <v>100000</v>
      </c>
      <c r="F174" s="79">
        <v>4.4000000000000004</v>
      </c>
      <c r="G174" s="79"/>
      <c r="H174" s="79">
        <f>F174</f>
        <v>4.4000000000000004</v>
      </c>
      <c r="I174" s="79"/>
      <c r="J174" s="23"/>
    </row>
    <row r="175" spans="1:10" ht="16" x14ac:dyDescent="0.2">
      <c r="A175" s="63"/>
      <c r="B175" s="75"/>
      <c r="C175" s="66"/>
      <c r="D175" s="173" t="s">
        <v>414</v>
      </c>
      <c r="E175" s="79">
        <v>10000</v>
      </c>
      <c r="F175" s="79">
        <v>0.35</v>
      </c>
      <c r="G175" s="79"/>
      <c r="H175" s="79">
        <f>F175</f>
        <v>0.35</v>
      </c>
      <c r="I175" s="79"/>
      <c r="J175" s="23"/>
    </row>
    <row r="176" spans="1:10" ht="16" x14ac:dyDescent="0.2">
      <c r="A176" s="63"/>
      <c r="B176" s="75"/>
      <c r="C176" s="66"/>
      <c r="D176" s="66"/>
      <c r="E176" s="79"/>
      <c r="F176" s="79"/>
      <c r="G176" s="79"/>
      <c r="H176" s="79"/>
      <c r="I176" s="79"/>
      <c r="J176" s="23"/>
    </row>
    <row r="177" spans="1:10" ht="16" x14ac:dyDescent="0.2">
      <c r="A177" s="63">
        <f>A170+1</f>
        <v>45</v>
      </c>
      <c r="B177" s="75" t="s">
        <v>375</v>
      </c>
      <c r="C177" s="66" t="s">
        <v>34</v>
      </c>
      <c r="D177" s="66" t="s">
        <v>411</v>
      </c>
      <c r="E177" s="78">
        <v>10000</v>
      </c>
      <c r="F177" s="78">
        <v>0</v>
      </c>
      <c r="G177" s="78">
        <f>H177-F177</f>
        <v>2.0099999999999998</v>
      </c>
      <c r="H177" s="78">
        <v>2.0099999999999998</v>
      </c>
      <c r="I177" s="78">
        <f>H177</f>
        <v>2.0099999999999998</v>
      </c>
      <c r="J177" s="23"/>
    </row>
    <row r="178" spans="1:10" ht="16" x14ac:dyDescent="0.2">
      <c r="A178" s="63"/>
      <c r="B178" s="75"/>
      <c r="C178" s="66"/>
      <c r="D178" s="66"/>
      <c r="E178" s="78"/>
      <c r="F178" s="78"/>
      <c r="G178" s="78"/>
      <c r="H178" s="78"/>
      <c r="I178" s="78"/>
      <c r="J178" s="23"/>
    </row>
    <row r="179" spans="1:10" ht="16" x14ac:dyDescent="0.2">
      <c r="A179" s="63">
        <f>A177+1</f>
        <v>46</v>
      </c>
      <c r="B179" s="75" t="s">
        <v>287</v>
      </c>
      <c r="C179" s="70" t="s">
        <v>214</v>
      </c>
      <c r="D179" s="70" t="s">
        <v>411</v>
      </c>
      <c r="E179" s="130">
        <v>10000</v>
      </c>
      <c r="F179" s="130">
        <v>0</v>
      </c>
      <c r="G179" s="78">
        <f>H179-F179</f>
        <v>2.0099999999999998</v>
      </c>
      <c r="H179" s="130">
        <v>2.0099999999999998</v>
      </c>
      <c r="I179" s="130">
        <f>H179</f>
        <v>2.0099999999999998</v>
      </c>
      <c r="J179" s="23"/>
    </row>
    <row r="180" spans="1:10" ht="16" x14ac:dyDescent="0.2">
      <c r="A180" s="63"/>
      <c r="B180" s="75"/>
      <c r="C180" s="70"/>
      <c r="D180" s="70"/>
      <c r="E180" s="130"/>
      <c r="F180" s="130"/>
      <c r="G180" s="130"/>
      <c r="H180" s="130"/>
      <c r="I180" s="130"/>
      <c r="J180" s="23"/>
    </row>
    <row r="181" spans="1:10" ht="16" x14ac:dyDescent="0.2">
      <c r="A181" s="63">
        <f>A179+1</f>
        <v>47</v>
      </c>
      <c r="B181" s="75" t="s">
        <v>288</v>
      </c>
      <c r="C181" s="66" t="s">
        <v>132</v>
      </c>
      <c r="D181" s="66" t="s">
        <v>411</v>
      </c>
      <c r="E181" s="78">
        <v>190000</v>
      </c>
      <c r="F181" s="78">
        <v>11.88</v>
      </c>
      <c r="G181" s="78">
        <f>H181-F181</f>
        <v>0.65999999999999837</v>
      </c>
      <c r="H181" s="78">
        <v>12.54</v>
      </c>
      <c r="I181" s="78">
        <f>SUM(H181:H186)</f>
        <v>33.94</v>
      </c>
      <c r="J181" s="23"/>
    </row>
    <row r="182" spans="1:10" ht="16" x14ac:dyDescent="0.2">
      <c r="A182" s="63"/>
      <c r="B182" s="75"/>
      <c r="C182" s="66"/>
      <c r="D182" s="173" t="s">
        <v>417</v>
      </c>
      <c r="E182" s="78">
        <v>50000</v>
      </c>
      <c r="F182" s="78">
        <v>9.0500000000000007</v>
      </c>
      <c r="G182" s="78"/>
      <c r="H182" s="78">
        <f>F182</f>
        <v>9.0500000000000007</v>
      </c>
      <c r="I182" s="78"/>
      <c r="J182" s="23"/>
    </row>
    <row r="183" spans="1:10" ht="16" x14ac:dyDescent="0.2">
      <c r="A183" s="63"/>
      <c r="B183" s="75"/>
      <c r="C183" s="66"/>
      <c r="D183" s="173" t="s">
        <v>412</v>
      </c>
      <c r="E183" s="78">
        <v>10000</v>
      </c>
      <c r="F183" s="78">
        <v>3.42</v>
      </c>
      <c r="G183" s="78"/>
      <c r="H183" s="78">
        <f>F183</f>
        <v>3.42</v>
      </c>
      <c r="I183" s="78"/>
      <c r="J183" s="23"/>
    </row>
    <row r="184" spans="1:10" ht="16" x14ac:dyDescent="0.2">
      <c r="A184" s="63"/>
      <c r="B184" s="75"/>
      <c r="C184" s="66"/>
      <c r="D184" s="173" t="s">
        <v>413</v>
      </c>
      <c r="E184" s="78">
        <v>100000</v>
      </c>
      <c r="F184" s="78">
        <v>4.18</v>
      </c>
      <c r="G184" s="78"/>
      <c r="H184" s="78">
        <f>F184</f>
        <v>4.18</v>
      </c>
      <c r="I184" s="78"/>
      <c r="J184" s="23"/>
    </row>
    <row r="185" spans="1:10" ht="16" x14ac:dyDescent="0.2">
      <c r="A185" s="63"/>
      <c r="B185" s="75"/>
      <c r="C185" s="66"/>
      <c r="D185" s="173" t="s">
        <v>418</v>
      </c>
      <c r="E185" s="78">
        <v>100000</v>
      </c>
      <c r="F185" s="78">
        <v>4.4000000000000004</v>
      </c>
      <c r="G185" s="78"/>
      <c r="H185" s="78">
        <f>F185</f>
        <v>4.4000000000000004</v>
      </c>
      <c r="I185" s="78"/>
      <c r="J185" s="23"/>
    </row>
    <row r="186" spans="1:10" ht="16" x14ac:dyDescent="0.2">
      <c r="A186" s="63"/>
      <c r="B186" s="75"/>
      <c r="C186" s="66"/>
      <c r="D186" s="173" t="s">
        <v>414</v>
      </c>
      <c r="E186" s="78">
        <v>10000</v>
      </c>
      <c r="F186" s="78">
        <v>0.35</v>
      </c>
      <c r="G186" s="78"/>
      <c r="H186" s="78">
        <f>F186</f>
        <v>0.35</v>
      </c>
      <c r="I186" s="78"/>
      <c r="J186" s="23"/>
    </row>
    <row r="187" spans="1:10" ht="16" x14ac:dyDescent="0.2">
      <c r="A187" s="63"/>
      <c r="B187" s="75"/>
      <c r="C187" s="66"/>
      <c r="D187" s="66"/>
      <c r="E187" s="78"/>
      <c r="F187" s="78"/>
      <c r="G187" s="78"/>
      <c r="H187" s="78"/>
      <c r="I187" s="78"/>
      <c r="J187" s="23"/>
    </row>
    <row r="188" spans="1:10" ht="16" x14ac:dyDescent="0.2">
      <c r="A188" s="63">
        <f>A181+1</f>
        <v>48</v>
      </c>
      <c r="B188" s="75" t="s">
        <v>289</v>
      </c>
      <c r="C188" s="66" t="s">
        <v>133</v>
      </c>
      <c r="D188" s="66" t="s">
        <v>411</v>
      </c>
      <c r="E188" s="78">
        <v>150000</v>
      </c>
      <c r="F188" s="78">
        <v>12.74</v>
      </c>
      <c r="G188" s="78">
        <f>H188-F188</f>
        <v>0.91000000000000014</v>
      </c>
      <c r="H188" s="78">
        <v>13.65</v>
      </c>
      <c r="I188" s="78">
        <f>SUM(H188:H193)</f>
        <v>75.31</v>
      </c>
      <c r="J188" s="23"/>
    </row>
    <row r="189" spans="1:10" ht="16" x14ac:dyDescent="0.2">
      <c r="A189" s="63"/>
      <c r="B189" s="75"/>
      <c r="C189" s="66"/>
      <c r="D189" s="173" t="s">
        <v>417</v>
      </c>
      <c r="E189" s="78">
        <v>150000</v>
      </c>
      <c r="F189" s="78">
        <v>42.45</v>
      </c>
      <c r="G189" s="78"/>
      <c r="H189" s="78">
        <f>F189</f>
        <v>42.45</v>
      </c>
      <c r="I189" s="78"/>
      <c r="J189" s="23"/>
    </row>
    <row r="190" spans="1:10" ht="16" x14ac:dyDescent="0.2">
      <c r="A190" s="63"/>
      <c r="B190" s="75"/>
      <c r="C190" s="66"/>
      <c r="D190" s="173" t="s">
        <v>412</v>
      </c>
      <c r="E190" s="78">
        <v>10000</v>
      </c>
      <c r="F190" s="78">
        <v>3.42</v>
      </c>
      <c r="G190" s="78"/>
      <c r="H190" s="78">
        <f>F190</f>
        <v>3.42</v>
      </c>
      <c r="I190" s="78"/>
      <c r="J190" s="23"/>
    </row>
    <row r="191" spans="1:10" ht="16" x14ac:dyDescent="0.2">
      <c r="A191" s="63"/>
      <c r="B191" s="75"/>
      <c r="C191" s="66"/>
      <c r="D191" s="173" t="s">
        <v>413</v>
      </c>
      <c r="E191" s="78">
        <v>180000</v>
      </c>
      <c r="F191" s="78">
        <v>7.52</v>
      </c>
      <c r="G191" s="78"/>
      <c r="H191" s="78">
        <f>F191</f>
        <v>7.52</v>
      </c>
      <c r="I191" s="78"/>
      <c r="J191" s="23"/>
    </row>
    <row r="192" spans="1:10" ht="16" x14ac:dyDescent="0.2">
      <c r="A192" s="63"/>
      <c r="B192" s="75"/>
      <c r="C192" s="66"/>
      <c r="D192" s="173" t="s">
        <v>418</v>
      </c>
      <c r="E192" s="78">
        <v>180000</v>
      </c>
      <c r="F192" s="78">
        <v>7.92</v>
      </c>
      <c r="G192" s="78"/>
      <c r="H192" s="78">
        <f>F192</f>
        <v>7.92</v>
      </c>
      <c r="I192" s="78"/>
      <c r="J192" s="23"/>
    </row>
    <row r="193" spans="1:10" ht="16" x14ac:dyDescent="0.2">
      <c r="A193" s="63"/>
      <c r="B193" s="75"/>
      <c r="C193" s="66"/>
      <c r="D193" s="173" t="s">
        <v>414</v>
      </c>
      <c r="E193" s="78">
        <v>10000</v>
      </c>
      <c r="F193" s="78">
        <v>0.35</v>
      </c>
      <c r="G193" s="78"/>
      <c r="H193" s="78">
        <f>F193</f>
        <v>0.35</v>
      </c>
      <c r="I193" s="78"/>
      <c r="J193" s="23"/>
    </row>
    <row r="194" spans="1:10" ht="16" x14ac:dyDescent="0.2">
      <c r="A194" s="63"/>
      <c r="B194" s="75"/>
      <c r="C194" s="66"/>
      <c r="D194" s="66"/>
      <c r="E194" s="78"/>
      <c r="F194" s="78"/>
      <c r="G194" s="78"/>
      <c r="H194" s="78"/>
      <c r="I194" s="78"/>
      <c r="J194" s="23"/>
    </row>
    <row r="195" spans="1:10" ht="16" x14ac:dyDescent="0.2">
      <c r="A195" s="63">
        <f>A188+1</f>
        <v>49</v>
      </c>
      <c r="B195" s="75" t="s">
        <v>463</v>
      </c>
      <c r="C195" s="66" t="s">
        <v>405</v>
      </c>
      <c r="D195" s="66" t="s">
        <v>411</v>
      </c>
      <c r="E195" s="78">
        <v>10000</v>
      </c>
      <c r="F195" s="78">
        <v>0</v>
      </c>
      <c r="G195" s="78">
        <f>H195-F195</f>
        <v>0.46</v>
      </c>
      <c r="H195" s="78">
        <v>0.46</v>
      </c>
      <c r="I195" s="78">
        <f>H195</f>
        <v>0.46</v>
      </c>
      <c r="J195" s="23"/>
    </row>
    <row r="196" spans="1:10" ht="16" x14ac:dyDescent="0.2">
      <c r="A196" s="63"/>
      <c r="B196" s="75"/>
      <c r="C196" s="66"/>
      <c r="D196" s="66"/>
      <c r="E196" s="78"/>
      <c r="F196" s="78"/>
      <c r="G196" s="78"/>
      <c r="H196" s="78"/>
      <c r="I196" s="78"/>
      <c r="J196" s="23"/>
    </row>
    <row r="197" spans="1:10" ht="16" x14ac:dyDescent="0.2">
      <c r="A197" s="63">
        <f>A195+1</f>
        <v>50</v>
      </c>
      <c r="B197" s="75" t="s">
        <v>377</v>
      </c>
      <c r="C197" s="66" t="s">
        <v>378</v>
      </c>
      <c r="D197" s="66" t="s">
        <v>411</v>
      </c>
      <c r="E197" s="78">
        <v>10000</v>
      </c>
      <c r="F197" s="78">
        <v>0</v>
      </c>
      <c r="G197" s="78">
        <f>H197-F197</f>
        <v>8.02</v>
      </c>
      <c r="H197" s="78">
        <v>8.02</v>
      </c>
      <c r="I197" s="78">
        <f>H197</f>
        <v>8.02</v>
      </c>
      <c r="J197" s="23"/>
    </row>
    <row r="198" spans="1:10" ht="16" x14ac:dyDescent="0.2">
      <c r="A198" s="63"/>
      <c r="B198" s="75"/>
      <c r="C198" s="66"/>
      <c r="D198" s="66"/>
      <c r="E198" s="78"/>
      <c r="F198" s="78"/>
      <c r="G198" s="78"/>
      <c r="H198" s="78"/>
      <c r="I198" s="78"/>
      <c r="J198" s="23"/>
    </row>
    <row r="199" spans="1:10" ht="16" x14ac:dyDescent="0.2">
      <c r="A199" s="63">
        <v>51</v>
      </c>
      <c r="B199" s="75" t="s">
        <v>291</v>
      </c>
      <c r="C199" s="85" t="s">
        <v>228</v>
      </c>
      <c r="D199" s="85" t="s">
        <v>411</v>
      </c>
      <c r="E199" s="86">
        <v>10000</v>
      </c>
      <c r="F199" s="86">
        <v>0</v>
      </c>
      <c r="G199" s="78">
        <f>H199-F199</f>
        <v>0.46</v>
      </c>
      <c r="H199" s="86">
        <v>0.46</v>
      </c>
      <c r="I199" s="86">
        <f>H199</f>
        <v>0.46</v>
      </c>
      <c r="J199" s="23"/>
    </row>
    <row r="200" spans="1:10" ht="16" x14ac:dyDescent="0.2">
      <c r="A200" s="63"/>
      <c r="B200" s="75"/>
      <c r="C200" s="85"/>
      <c r="D200" s="85"/>
      <c r="E200" s="86"/>
      <c r="F200" s="86"/>
      <c r="G200" s="86"/>
      <c r="H200" s="86"/>
      <c r="I200" s="86"/>
      <c r="J200" s="23"/>
    </row>
    <row r="201" spans="1:10" ht="16" x14ac:dyDescent="0.2">
      <c r="A201" s="63">
        <f>A199+1</f>
        <v>52</v>
      </c>
      <c r="B201" s="75" t="s">
        <v>292</v>
      </c>
      <c r="C201" s="66" t="s">
        <v>84</v>
      </c>
      <c r="D201" s="66" t="s">
        <v>411</v>
      </c>
      <c r="E201" s="78">
        <v>10000</v>
      </c>
      <c r="F201" s="78">
        <v>0</v>
      </c>
      <c r="G201" s="78">
        <f>H201-F201</f>
        <v>0.66</v>
      </c>
      <c r="H201" s="78">
        <v>0.66</v>
      </c>
      <c r="I201" s="78">
        <f>SUM(H201:H202)</f>
        <v>1.08</v>
      </c>
      <c r="J201" s="23"/>
    </row>
    <row r="202" spans="1:10" ht="16" x14ac:dyDescent="0.2">
      <c r="A202" s="63"/>
      <c r="B202" s="75"/>
      <c r="C202" s="66"/>
      <c r="D202" s="66" t="s">
        <v>413</v>
      </c>
      <c r="E202" s="78">
        <v>10000</v>
      </c>
      <c r="F202" s="78">
        <v>0.42</v>
      </c>
      <c r="G202" s="78"/>
      <c r="H202" s="78">
        <f>F202</f>
        <v>0.42</v>
      </c>
      <c r="I202" s="78"/>
      <c r="J202" s="23"/>
    </row>
    <row r="203" spans="1:10" ht="16" x14ac:dyDescent="0.2">
      <c r="A203" s="63"/>
      <c r="B203" s="75"/>
      <c r="C203" s="66"/>
      <c r="D203" s="66"/>
      <c r="E203" s="78"/>
      <c r="F203" s="78"/>
      <c r="G203" s="78"/>
      <c r="H203" s="78"/>
      <c r="I203" s="78"/>
      <c r="J203" s="23"/>
    </row>
    <row r="204" spans="1:10" ht="16" x14ac:dyDescent="0.2">
      <c r="A204" s="63">
        <f>A201+1</f>
        <v>53</v>
      </c>
      <c r="B204" s="75" t="s">
        <v>294</v>
      </c>
      <c r="C204" s="66" t="s">
        <v>60</v>
      </c>
      <c r="D204" s="66" t="s">
        <v>411</v>
      </c>
      <c r="E204" s="78">
        <v>10000</v>
      </c>
      <c r="F204" s="78">
        <v>0</v>
      </c>
      <c r="G204" s="78">
        <f>H204-F204</f>
        <v>5.0199999999999996</v>
      </c>
      <c r="H204" s="78">
        <v>5.0199999999999996</v>
      </c>
      <c r="I204" s="78">
        <f>H204</f>
        <v>5.0199999999999996</v>
      </c>
      <c r="J204" s="23"/>
    </row>
    <row r="205" spans="1:10" ht="16" x14ac:dyDescent="0.2">
      <c r="A205" s="63"/>
      <c r="B205" s="75"/>
      <c r="C205" s="66"/>
      <c r="D205" s="66"/>
      <c r="E205" s="78"/>
      <c r="F205" s="78"/>
      <c r="G205" s="78"/>
      <c r="H205" s="78"/>
      <c r="I205" s="78"/>
      <c r="J205" s="23"/>
    </row>
    <row r="206" spans="1:10" ht="16" x14ac:dyDescent="0.2">
      <c r="A206" s="63">
        <v>54</v>
      </c>
      <c r="B206" s="75" t="s">
        <v>465</v>
      </c>
      <c r="C206" s="66" t="s">
        <v>426</v>
      </c>
      <c r="D206" s="66" t="s">
        <v>411</v>
      </c>
      <c r="E206" s="78">
        <v>10000</v>
      </c>
      <c r="F206" s="78">
        <v>0</v>
      </c>
      <c r="G206" s="78">
        <f>H206-F206</f>
        <v>0.66</v>
      </c>
      <c r="H206" s="78">
        <v>0.66</v>
      </c>
      <c r="I206" s="78">
        <f>SUM(H206:H207)</f>
        <v>1.08</v>
      </c>
      <c r="J206" s="23"/>
    </row>
    <row r="207" spans="1:10" ht="16" x14ac:dyDescent="0.2">
      <c r="A207" s="63"/>
      <c r="B207" s="75"/>
      <c r="C207" s="66"/>
      <c r="D207" s="66" t="s">
        <v>413</v>
      </c>
      <c r="E207" s="78">
        <v>10000</v>
      </c>
      <c r="F207" s="78">
        <v>0.42</v>
      </c>
      <c r="G207" s="78"/>
      <c r="H207" s="78">
        <f>F207</f>
        <v>0.42</v>
      </c>
      <c r="I207" s="78"/>
      <c r="J207" s="23"/>
    </row>
    <row r="208" spans="1:10" ht="16" x14ac:dyDescent="0.2">
      <c r="A208" s="63"/>
      <c r="B208" s="75"/>
      <c r="C208" s="66"/>
      <c r="D208" s="66"/>
      <c r="E208" s="78"/>
      <c r="F208" s="78"/>
      <c r="G208" s="78"/>
      <c r="H208" s="78"/>
      <c r="I208" s="78"/>
      <c r="J208" s="23"/>
    </row>
    <row r="209" spans="1:10" ht="16" x14ac:dyDescent="0.2">
      <c r="A209" s="63">
        <v>55</v>
      </c>
      <c r="B209" s="75" t="s">
        <v>295</v>
      </c>
      <c r="C209" s="66" t="s">
        <v>222</v>
      </c>
      <c r="D209" s="66" t="s">
        <v>411</v>
      </c>
      <c r="E209" s="78">
        <v>10000</v>
      </c>
      <c r="F209" s="78">
        <v>0</v>
      </c>
      <c r="G209" s="78">
        <f>H209-F209</f>
        <v>14.08</v>
      </c>
      <c r="H209" s="78">
        <v>14.08</v>
      </c>
      <c r="I209" s="78">
        <f>H209</f>
        <v>14.08</v>
      </c>
      <c r="J209" s="23"/>
    </row>
    <row r="210" spans="1:10" ht="16" x14ac:dyDescent="0.2">
      <c r="A210" s="63"/>
      <c r="B210" s="75"/>
      <c r="C210" s="66"/>
      <c r="D210" s="66"/>
      <c r="E210" s="78"/>
      <c r="F210" s="78"/>
      <c r="G210" s="78"/>
      <c r="H210" s="78"/>
      <c r="I210" s="78"/>
      <c r="J210" s="23"/>
    </row>
    <row r="211" spans="1:10" ht="16" x14ac:dyDescent="0.2">
      <c r="A211" s="63">
        <f>A209+1</f>
        <v>56</v>
      </c>
      <c r="B211" s="75" t="s">
        <v>351</v>
      </c>
      <c r="C211" s="66" t="s">
        <v>367</v>
      </c>
      <c r="D211" s="66" t="s">
        <v>411</v>
      </c>
      <c r="E211" s="78">
        <v>10000</v>
      </c>
      <c r="F211" s="78">
        <v>0</v>
      </c>
      <c r="G211" s="78">
        <f>H211-F211</f>
        <v>3.08</v>
      </c>
      <c r="H211" s="78">
        <v>3.08</v>
      </c>
      <c r="I211" s="78">
        <f>SUM(H211:H214)</f>
        <v>8.94</v>
      </c>
      <c r="J211" s="23"/>
    </row>
    <row r="212" spans="1:10" ht="16" x14ac:dyDescent="0.2">
      <c r="A212" s="63"/>
      <c r="B212" s="75"/>
      <c r="C212" s="66"/>
      <c r="D212" s="66" t="s">
        <v>412</v>
      </c>
      <c r="E212" s="78">
        <v>10000</v>
      </c>
      <c r="F212" s="78">
        <v>3.42</v>
      </c>
      <c r="G212" s="78"/>
      <c r="H212" s="78">
        <f>F212</f>
        <v>3.42</v>
      </c>
      <c r="I212" s="78"/>
      <c r="J212" s="23"/>
    </row>
    <row r="213" spans="1:10" ht="16" x14ac:dyDescent="0.2">
      <c r="A213" s="63"/>
      <c r="B213" s="75"/>
      <c r="C213" s="66"/>
      <c r="D213" s="66" t="s">
        <v>413</v>
      </c>
      <c r="E213" s="78">
        <v>50000</v>
      </c>
      <c r="F213" s="78">
        <v>2.09</v>
      </c>
      <c r="G213" s="78"/>
      <c r="H213" s="78">
        <f>F213</f>
        <v>2.09</v>
      </c>
      <c r="I213" s="78"/>
      <c r="J213" s="23"/>
    </row>
    <row r="214" spans="1:10" ht="16" x14ac:dyDescent="0.2">
      <c r="A214" s="63"/>
      <c r="B214" s="75"/>
      <c r="C214" s="66"/>
      <c r="D214" s="66" t="s">
        <v>414</v>
      </c>
      <c r="E214" s="78">
        <v>10000</v>
      </c>
      <c r="F214" s="78">
        <v>0.35</v>
      </c>
      <c r="G214" s="78"/>
      <c r="H214" s="78">
        <f>F214</f>
        <v>0.35</v>
      </c>
      <c r="I214" s="78"/>
      <c r="J214" s="23"/>
    </row>
    <row r="215" spans="1:10" ht="16" x14ac:dyDescent="0.2">
      <c r="A215" s="63"/>
      <c r="B215" s="75"/>
      <c r="C215" s="66"/>
      <c r="D215" s="66"/>
      <c r="E215" s="78"/>
      <c r="F215" s="78"/>
      <c r="G215" s="78"/>
      <c r="H215" s="78"/>
      <c r="I215" s="78"/>
      <c r="J215" s="23"/>
    </row>
    <row r="216" spans="1:10" ht="16" x14ac:dyDescent="0.2">
      <c r="A216" s="63">
        <f>A211+1</f>
        <v>57</v>
      </c>
      <c r="B216" s="75" t="s">
        <v>296</v>
      </c>
      <c r="C216" s="70" t="s">
        <v>215</v>
      </c>
      <c r="D216" s="66" t="s">
        <v>411</v>
      </c>
      <c r="E216" s="130">
        <v>250000</v>
      </c>
      <c r="F216" s="130">
        <v>120.48</v>
      </c>
      <c r="G216" s="78">
        <f>H216-F216</f>
        <v>5.019999999999996</v>
      </c>
      <c r="H216" s="130">
        <v>125.5</v>
      </c>
      <c r="I216" s="130">
        <f>SUM(H216:H221)</f>
        <v>213.72</v>
      </c>
      <c r="J216" s="23"/>
    </row>
    <row r="217" spans="1:10" ht="16" x14ac:dyDescent="0.2">
      <c r="A217" s="63"/>
      <c r="B217" s="75"/>
      <c r="C217" s="70"/>
      <c r="D217" s="173" t="s">
        <v>417</v>
      </c>
      <c r="E217" s="130">
        <v>50000</v>
      </c>
      <c r="F217" s="130">
        <v>57.85</v>
      </c>
      <c r="G217" s="130"/>
      <c r="H217" s="130">
        <f>F217</f>
        <v>57.85</v>
      </c>
      <c r="I217" s="130"/>
      <c r="J217" s="23"/>
    </row>
    <row r="218" spans="1:10" ht="16" x14ac:dyDescent="0.2">
      <c r="A218" s="63"/>
      <c r="B218" s="75"/>
      <c r="C218" s="70"/>
      <c r="D218" s="173" t="s">
        <v>412</v>
      </c>
      <c r="E218" s="130">
        <v>10000</v>
      </c>
      <c r="F218" s="130">
        <v>3.42</v>
      </c>
      <c r="G218" s="130"/>
      <c r="H218" s="130">
        <f>F218</f>
        <v>3.42</v>
      </c>
      <c r="I218" s="130"/>
      <c r="J218" s="23"/>
    </row>
    <row r="219" spans="1:10" ht="16" x14ac:dyDescent="0.2">
      <c r="A219" s="63"/>
      <c r="B219" s="75"/>
      <c r="C219" s="70"/>
      <c r="D219" s="173" t="s">
        <v>413</v>
      </c>
      <c r="E219" s="130">
        <v>310000</v>
      </c>
      <c r="F219" s="130">
        <v>12.96</v>
      </c>
      <c r="G219" s="130"/>
      <c r="H219" s="130">
        <f>F219</f>
        <v>12.96</v>
      </c>
      <c r="I219" s="130"/>
      <c r="J219" s="23"/>
    </row>
    <row r="220" spans="1:10" ht="16" x14ac:dyDescent="0.2">
      <c r="A220" s="63"/>
      <c r="B220" s="75"/>
      <c r="C220" s="70"/>
      <c r="D220" s="173" t="s">
        <v>418</v>
      </c>
      <c r="E220" s="130">
        <v>310000</v>
      </c>
      <c r="F220" s="130">
        <v>13.64</v>
      </c>
      <c r="G220" s="130"/>
      <c r="H220" s="130">
        <f>F220</f>
        <v>13.64</v>
      </c>
      <c r="I220" s="130"/>
      <c r="J220" s="23"/>
    </row>
    <row r="221" spans="1:10" ht="16" x14ac:dyDescent="0.2">
      <c r="A221" s="63"/>
      <c r="B221" s="75"/>
      <c r="C221" s="70"/>
      <c r="D221" s="173" t="s">
        <v>414</v>
      </c>
      <c r="E221" s="130">
        <v>10000</v>
      </c>
      <c r="F221" s="130">
        <v>0.35</v>
      </c>
      <c r="G221" s="130"/>
      <c r="H221" s="130">
        <f>F221</f>
        <v>0.35</v>
      </c>
      <c r="I221" s="130"/>
      <c r="J221" s="23"/>
    </row>
    <row r="222" spans="1:10" ht="16" x14ac:dyDescent="0.2">
      <c r="A222" s="63"/>
      <c r="B222" s="75"/>
      <c r="C222" s="70"/>
      <c r="D222" s="173"/>
      <c r="E222" s="130"/>
      <c r="F222" s="130"/>
      <c r="G222" s="130"/>
      <c r="H222" s="130"/>
      <c r="I222" s="130"/>
      <c r="J222" s="23"/>
    </row>
    <row r="223" spans="1:10" ht="16" x14ac:dyDescent="0.2">
      <c r="A223" s="63">
        <f>A216+1</f>
        <v>58</v>
      </c>
      <c r="B223" s="75" t="s">
        <v>387</v>
      </c>
      <c r="C223" s="70" t="s">
        <v>374</v>
      </c>
      <c r="D223" s="70" t="s">
        <v>411</v>
      </c>
      <c r="E223" s="130">
        <v>10000</v>
      </c>
      <c r="F223" s="130">
        <v>0</v>
      </c>
      <c r="G223" s="78">
        <f>H223-F223</f>
        <v>3.08</v>
      </c>
      <c r="H223" s="130">
        <v>3.08</v>
      </c>
      <c r="I223" s="130">
        <f>H223</f>
        <v>3.08</v>
      </c>
      <c r="J223" s="23"/>
    </row>
    <row r="224" spans="1:10" ht="16" x14ac:dyDescent="0.2">
      <c r="A224" s="63"/>
      <c r="B224" s="75"/>
      <c r="C224" s="70"/>
      <c r="D224" s="70"/>
      <c r="E224" s="130"/>
      <c r="F224" s="130"/>
      <c r="G224" s="130"/>
      <c r="H224" s="130"/>
      <c r="I224" s="130"/>
      <c r="J224" s="23"/>
    </row>
    <row r="225" spans="1:10" ht="16" x14ac:dyDescent="0.2">
      <c r="A225" s="63">
        <v>59</v>
      </c>
      <c r="B225" s="75" t="s">
        <v>464</v>
      </c>
      <c r="C225" s="70" t="s">
        <v>428</v>
      </c>
      <c r="D225" s="70" t="s">
        <v>411</v>
      </c>
      <c r="E225" s="130">
        <v>10000</v>
      </c>
      <c r="F225" s="130">
        <v>0</v>
      </c>
      <c r="G225" s="78">
        <f>H225-F225</f>
        <v>0.53</v>
      </c>
      <c r="H225" s="130">
        <v>0.53</v>
      </c>
      <c r="I225" s="130">
        <f>H225</f>
        <v>0.53</v>
      </c>
      <c r="J225" s="23"/>
    </row>
    <row r="226" spans="1:10" ht="16" x14ac:dyDescent="0.2">
      <c r="A226" s="63"/>
      <c r="B226" s="75"/>
      <c r="C226" s="70"/>
      <c r="D226" s="70"/>
      <c r="E226" s="130"/>
      <c r="F226" s="130"/>
      <c r="G226" s="130"/>
      <c r="H226" s="130"/>
      <c r="I226" s="130"/>
      <c r="J226" s="23"/>
    </row>
    <row r="227" spans="1:10" ht="16" x14ac:dyDescent="0.2">
      <c r="A227" s="63">
        <v>60</v>
      </c>
      <c r="B227" s="75" t="s">
        <v>297</v>
      </c>
      <c r="C227" s="66" t="s">
        <v>72</v>
      </c>
      <c r="D227" s="66" t="s">
        <v>411</v>
      </c>
      <c r="E227" s="78">
        <v>10000</v>
      </c>
      <c r="F227" s="78">
        <v>0</v>
      </c>
      <c r="G227" s="78">
        <f>H227-F227</f>
        <v>5.0199999999999996</v>
      </c>
      <c r="H227" s="78">
        <v>5.0199999999999996</v>
      </c>
      <c r="I227" s="78">
        <f>H227</f>
        <v>5.0199999999999996</v>
      </c>
      <c r="J227" s="23"/>
    </row>
    <row r="228" spans="1:10" ht="16" x14ac:dyDescent="0.2">
      <c r="A228" s="63"/>
      <c r="B228" s="75"/>
      <c r="C228" s="66"/>
      <c r="D228" s="66"/>
      <c r="E228" s="78"/>
      <c r="F228" s="78"/>
      <c r="G228" s="78"/>
      <c r="H228" s="78"/>
      <c r="I228" s="78"/>
      <c r="J228" s="23"/>
    </row>
    <row r="229" spans="1:10" ht="16" x14ac:dyDescent="0.2">
      <c r="A229" s="63">
        <v>61</v>
      </c>
      <c r="B229" s="75" t="s">
        <v>298</v>
      </c>
      <c r="C229" s="66" t="s">
        <v>118</v>
      </c>
      <c r="D229" s="66" t="s">
        <v>411</v>
      </c>
      <c r="E229" s="79">
        <v>10000</v>
      </c>
      <c r="F229" s="79">
        <v>0</v>
      </c>
      <c r="G229" s="78">
        <f>H229-F229</f>
        <v>8.02</v>
      </c>
      <c r="H229" s="79">
        <v>8.02</v>
      </c>
      <c r="I229" s="79">
        <f>SUM(H229:H230)</f>
        <v>12.2</v>
      </c>
      <c r="J229" s="23"/>
    </row>
    <row r="230" spans="1:10" ht="16" x14ac:dyDescent="0.2">
      <c r="A230" s="63"/>
      <c r="B230" s="75"/>
      <c r="C230" s="66"/>
      <c r="D230" s="66" t="s">
        <v>413</v>
      </c>
      <c r="E230" s="79">
        <v>100000</v>
      </c>
      <c r="F230" s="79">
        <v>4.18</v>
      </c>
      <c r="G230" s="79"/>
      <c r="H230" s="79">
        <f>F230</f>
        <v>4.18</v>
      </c>
      <c r="I230" s="79"/>
      <c r="J230" s="23"/>
    </row>
    <row r="231" spans="1:10" ht="16" x14ac:dyDescent="0.2">
      <c r="A231" s="63"/>
      <c r="B231" s="75"/>
      <c r="C231" s="66"/>
      <c r="D231" s="66"/>
      <c r="E231" s="79"/>
      <c r="F231" s="79"/>
      <c r="G231" s="79"/>
      <c r="H231" s="79"/>
      <c r="I231" s="79"/>
      <c r="J231" s="23"/>
    </row>
    <row r="232" spans="1:10" ht="16" x14ac:dyDescent="0.2">
      <c r="A232" s="63">
        <f>A229+1</f>
        <v>62</v>
      </c>
      <c r="B232" s="75" t="s">
        <v>299</v>
      </c>
      <c r="C232" s="66" t="s">
        <v>62</v>
      </c>
      <c r="D232" s="66" t="s">
        <v>411</v>
      </c>
      <c r="E232" s="79">
        <v>200000</v>
      </c>
      <c r="F232" s="79">
        <v>38.19</v>
      </c>
      <c r="G232" s="78">
        <f>H232-F232</f>
        <v>2.0100000000000051</v>
      </c>
      <c r="H232" s="79">
        <v>40.200000000000003</v>
      </c>
      <c r="I232" s="79">
        <f>SUM(H232:H235)</f>
        <v>52.330000000000005</v>
      </c>
      <c r="J232" s="23"/>
    </row>
    <row r="233" spans="1:10" ht="16" x14ac:dyDescent="0.2">
      <c r="A233" s="63"/>
      <c r="B233" s="75"/>
      <c r="C233" s="66"/>
      <c r="D233" s="66" t="s">
        <v>412</v>
      </c>
      <c r="E233" s="79">
        <v>10000</v>
      </c>
      <c r="F233" s="79">
        <v>3.42</v>
      </c>
      <c r="G233" s="79"/>
      <c r="H233" s="79">
        <f>F233</f>
        <v>3.42</v>
      </c>
      <c r="I233" s="79"/>
      <c r="J233" s="23"/>
    </row>
    <row r="234" spans="1:10" ht="16" x14ac:dyDescent="0.2">
      <c r="A234" s="63"/>
      <c r="B234" s="75"/>
      <c r="C234" s="66"/>
      <c r="D234" s="66" t="s">
        <v>413</v>
      </c>
      <c r="E234" s="79">
        <v>200000</v>
      </c>
      <c r="F234" s="79">
        <v>8.36</v>
      </c>
      <c r="G234" s="79"/>
      <c r="H234" s="79">
        <f>F234</f>
        <v>8.36</v>
      </c>
      <c r="I234" s="79"/>
      <c r="J234" s="23"/>
    </row>
    <row r="235" spans="1:10" ht="16" x14ac:dyDescent="0.2">
      <c r="A235" s="63"/>
      <c r="B235" s="75"/>
      <c r="C235" s="66"/>
      <c r="D235" s="66" t="s">
        <v>414</v>
      </c>
      <c r="E235" s="79">
        <v>10000</v>
      </c>
      <c r="F235" s="79">
        <v>0.35</v>
      </c>
      <c r="G235" s="79"/>
      <c r="H235" s="79">
        <f>F235</f>
        <v>0.35</v>
      </c>
      <c r="I235" s="79"/>
      <c r="J235" s="23"/>
    </row>
    <row r="236" spans="1:10" ht="16" x14ac:dyDescent="0.2">
      <c r="A236" s="63"/>
      <c r="B236" s="75"/>
      <c r="C236" s="66"/>
      <c r="D236" s="66"/>
      <c r="E236" s="79"/>
      <c r="F236" s="79"/>
      <c r="G236" s="79"/>
      <c r="H236" s="79"/>
      <c r="I236" s="79"/>
      <c r="J236" s="23"/>
    </row>
    <row r="237" spans="1:10" ht="16" x14ac:dyDescent="0.2">
      <c r="A237" s="63">
        <v>64</v>
      </c>
      <c r="B237" s="75" t="s">
        <v>380</v>
      </c>
      <c r="C237" s="66" t="s">
        <v>381</v>
      </c>
      <c r="D237" s="66" t="s">
        <v>411</v>
      </c>
      <c r="E237" s="78">
        <v>20000</v>
      </c>
      <c r="F237" s="78">
        <v>5.0199999999999996</v>
      </c>
      <c r="G237" s="78">
        <f>H237-F237</f>
        <v>5.0199999999999996</v>
      </c>
      <c r="H237" s="78">
        <v>10.039999999999999</v>
      </c>
      <c r="I237" s="78">
        <f>SUM(H237:H240)</f>
        <v>40.739999999999995</v>
      </c>
      <c r="J237" s="23"/>
    </row>
    <row r="238" spans="1:10" ht="16" x14ac:dyDescent="0.2">
      <c r="A238" s="63"/>
      <c r="B238" s="75"/>
      <c r="C238" s="66"/>
      <c r="D238" s="66" t="s">
        <v>417</v>
      </c>
      <c r="E238" s="78">
        <v>20000</v>
      </c>
      <c r="F238" s="78">
        <v>13.54</v>
      </c>
      <c r="G238" s="78"/>
      <c r="H238" s="78">
        <f>F238</f>
        <v>13.54</v>
      </c>
      <c r="I238" s="78"/>
      <c r="J238" s="23"/>
    </row>
    <row r="239" spans="1:10" ht="16" x14ac:dyDescent="0.2">
      <c r="A239" s="63"/>
      <c r="B239" s="75"/>
      <c r="C239" s="66"/>
      <c r="D239" s="66" t="s">
        <v>413</v>
      </c>
      <c r="E239" s="78">
        <v>200000</v>
      </c>
      <c r="F239" s="78">
        <v>8.36</v>
      </c>
      <c r="G239" s="78"/>
      <c r="H239" s="78">
        <f>F239</f>
        <v>8.36</v>
      </c>
      <c r="I239" s="78"/>
      <c r="J239" s="23"/>
    </row>
    <row r="240" spans="1:10" ht="16" x14ac:dyDescent="0.2">
      <c r="A240" s="63"/>
      <c r="B240" s="75"/>
      <c r="C240" s="66"/>
      <c r="D240" s="66" t="s">
        <v>418</v>
      </c>
      <c r="E240" s="78">
        <v>200000</v>
      </c>
      <c r="F240" s="78">
        <v>8.8000000000000007</v>
      </c>
      <c r="G240" s="78"/>
      <c r="H240" s="78">
        <f>F240</f>
        <v>8.8000000000000007</v>
      </c>
      <c r="I240" s="78"/>
      <c r="J240" s="23"/>
    </row>
    <row r="241" spans="1:10" ht="16" x14ac:dyDescent="0.2">
      <c r="A241" s="63"/>
      <c r="B241" s="75"/>
      <c r="C241" s="66"/>
      <c r="D241" s="66"/>
      <c r="E241" s="78"/>
      <c r="F241" s="78"/>
      <c r="G241" s="78"/>
      <c r="H241" s="78"/>
      <c r="I241" s="78"/>
      <c r="J241" s="23"/>
    </row>
    <row r="242" spans="1:10" ht="16" x14ac:dyDescent="0.2">
      <c r="A242" s="63">
        <f>A237+1</f>
        <v>65</v>
      </c>
      <c r="B242" s="75" t="s">
        <v>302</v>
      </c>
      <c r="C242" s="66" t="s">
        <v>38</v>
      </c>
      <c r="D242" s="66" t="s">
        <v>411</v>
      </c>
      <c r="E242" s="78">
        <v>10000</v>
      </c>
      <c r="F242" s="78">
        <v>0</v>
      </c>
      <c r="G242" s="78">
        <f>H242-F242</f>
        <v>3.08</v>
      </c>
      <c r="H242" s="78">
        <v>3.08</v>
      </c>
      <c r="I242" s="78">
        <f>SUM(H242:H243)</f>
        <v>7.26</v>
      </c>
      <c r="J242" s="23"/>
    </row>
    <row r="243" spans="1:10" ht="16" x14ac:dyDescent="0.2">
      <c r="A243" s="63"/>
      <c r="B243" s="75"/>
      <c r="C243" s="66"/>
      <c r="D243" s="66" t="s">
        <v>413</v>
      </c>
      <c r="E243" s="78">
        <v>100000</v>
      </c>
      <c r="F243" s="78">
        <v>4.18</v>
      </c>
      <c r="G243" s="78"/>
      <c r="H243" s="78">
        <f>F243</f>
        <v>4.18</v>
      </c>
      <c r="I243" s="78"/>
      <c r="J243" s="23"/>
    </row>
    <row r="244" spans="1:10" ht="16" x14ac:dyDescent="0.2">
      <c r="A244" s="63"/>
      <c r="B244" s="75"/>
      <c r="C244" s="66"/>
      <c r="D244" s="66"/>
      <c r="E244" s="78"/>
      <c r="F244" s="78"/>
      <c r="G244" s="78"/>
      <c r="H244" s="78"/>
      <c r="I244" s="78"/>
      <c r="J244" s="23"/>
    </row>
    <row r="245" spans="1:10" ht="16" x14ac:dyDescent="0.2">
      <c r="A245" s="63">
        <f>A242+1</f>
        <v>66</v>
      </c>
      <c r="B245" s="75" t="s">
        <v>303</v>
      </c>
      <c r="C245" s="66" t="s">
        <v>134</v>
      </c>
      <c r="D245" s="66" t="s">
        <v>411</v>
      </c>
      <c r="E245" s="78">
        <v>10000</v>
      </c>
      <c r="F245" s="78">
        <v>0</v>
      </c>
      <c r="G245" s="78">
        <f>H245-F245</f>
        <v>0.66</v>
      </c>
      <c r="H245" s="78">
        <v>0.66</v>
      </c>
      <c r="I245" s="78">
        <f>SUM(H245:H248)</f>
        <v>13.879999999999999</v>
      </c>
      <c r="J245" s="23"/>
    </row>
    <row r="246" spans="1:10" ht="16" x14ac:dyDescent="0.2">
      <c r="A246" s="63"/>
      <c r="B246" s="75"/>
      <c r="C246" s="66"/>
      <c r="D246" s="66" t="s">
        <v>413</v>
      </c>
      <c r="E246" s="78">
        <v>150000</v>
      </c>
      <c r="F246" s="78">
        <v>6.27</v>
      </c>
      <c r="G246" s="78"/>
      <c r="H246" s="78">
        <f>F246</f>
        <v>6.27</v>
      </c>
      <c r="I246" s="78"/>
      <c r="J246" s="23"/>
    </row>
    <row r="247" spans="1:10" ht="16" x14ac:dyDescent="0.2">
      <c r="A247" s="63"/>
      <c r="B247" s="75"/>
      <c r="C247" s="66"/>
      <c r="D247" s="66" t="s">
        <v>418</v>
      </c>
      <c r="E247" s="78">
        <v>150000</v>
      </c>
      <c r="F247" s="78">
        <v>6.6</v>
      </c>
      <c r="G247" s="78"/>
      <c r="H247" s="78">
        <f>F247</f>
        <v>6.6</v>
      </c>
      <c r="I247" s="78"/>
      <c r="J247" s="23"/>
    </row>
    <row r="248" spans="1:10" ht="16" x14ac:dyDescent="0.2">
      <c r="A248" s="63"/>
      <c r="B248" s="75"/>
      <c r="C248" s="66"/>
      <c r="D248" s="66" t="s">
        <v>414</v>
      </c>
      <c r="E248" s="78">
        <v>10000</v>
      </c>
      <c r="F248" s="78">
        <v>0.35</v>
      </c>
      <c r="G248" s="78"/>
      <c r="H248" s="78">
        <f>F248</f>
        <v>0.35</v>
      </c>
      <c r="I248" s="78"/>
      <c r="J248" s="23"/>
    </row>
    <row r="249" spans="1:10" ht="16" x14ac:dyDescent="0.2">
      <c r="A249" s="63"/>
      <c r="B249" s="75"/>
      <c r="C249" s="66"/>
      <c r="D249" s="66"/>
      <c r="E249" s="78"/>
      <c r="F249" s="78"/>
      <c r="G249" s="78"/>
      <c r="H249" s="78"/>
      <c r="I249" s="78"/>
      <c r="J249" s="23"/>
    </row>
    <row r="250" spans="1:10" ht="16" x14ac:dyDescent="0.2">
      <c r="A250" s="63">
        <v>68</v>
      </c>
      <c r="B250" s="75" t="s">
        <v>304</v>
      </c>
      <c r="C250" s="66" t="s">
        <v>186</v>
      </c>
      <c r="D250" s="66" t="s">
        <v>411</v>
      </c>
      <c r="E250" s="78">
        <v>250000</v>
      </c>
      <c r="F250" s="78">
        <v>48.24</v>
      </c>
      <c r="G250" s="78">
        <f>H250-F250</f>
        <v>2.009999999999998</v>
      </c>
      <c r="H250" s="78">
        <v>50.25</v>
      </c>
      <c r="I250" s="78">
        <f>SUM(H250:H253)</f>
        <v>91.55</v>
      </c>
      <c r="J250" s="23"/>
    </row>
    <row r="251" spans="1:10" ht="16" x14ac:dyDescent="0.2">
      <c r="A251" s="63"/>
      <c r="B251" s="75"/>
      <c r="C251" s="66"/>
      <c r="D251" s="66" t="s">
        <v>417</v>
      </c>
      <c r="E251" s="78">
        <v>45000</v>
      </c>
      <c r="F251" s="78">
        <v>19.850000000000001</v>
      </c>
      <c r="G251" s="78"/>
      <c r="H251" s="78">
        <f>F251</f>
        <v>19.850000000000001</v>
      </c>
      <c r="I251" s="78"/>
      <c r="J251" s="23"/>
    </row>
    <row r="252" spans="1:10" ht="16" x14ac:dyDescent="0.2">
      <c r="A252" s="63"/>
      <c r="B252" s="75"/>
      <c r="C252" s="66"/>
      <c r="D252" s="66" t="s">
        <v>413</v>
      </c>
      <c r="E252" s="78">
        <v>250000</v>
      </c>
      <c r="F252" s="78">
        <v>10.45</v>
      </c>
      <c r="G252" s="78"/>
      <c r="H252" s="78">
        <f>F252</f>
        <v>10.45</v>
      </c>
      <c r="I252" s="78"/>
      <c r="J252" s="23"/>
    </row>
    <row r="253" spans="1:10" ht="16" x14ac:dyDescent="0.2">
      <c r="A253" s="63"/>
      <c r="B253" s="75"/>
      <c r="C253" s="66"/>
      <c r="D253" s="66" t="s">
        <v>418</v>
      </c>
      <c r="E253" s="78">
        <v>250000</v>
      </c>
      <c r="F253" s="78">
        <v>11</v>
      </c>
      <c r="G253" s="78"/>
      <c r="H253" s="78">
        <f>F253</f>
        <v>11</v>
      </c>
      <c r="I253" s="78"/>
      <c r="J253" s="23"/>
    </row>
    <row r="254" spans="1:10" ht="16" x14ac:dyDescent="0.2">
      <c r="A254" s="63"/>
      <c r="B254" s="75"/>
      <c r="C254" s="66"/>
      <c r="D254" s="66"/>
      <c r="E254" s="78"/>
      <c r="F254" s="78"/>
      <c r="G254" s="78"/>
      <c r="H254" s="78"/>
      <c r="I254" s="78"/>
      <c r="J254" s="23"/>
    </row>
    <row r="255" spans="1:10" ht="16" x14ac:dyDescent="0.2">
      <c r="A255" s="63">
        <f>A250+1</f>
        <v>69</v>
      </c>
      <c r="B255" s="75" t="s">
        <v>305</v>
      </c>
      <c r="C255" s="66" t="s">
        <v>236</v>
      </c>
      <c r="D255" s="66" t="s">
        <v>411</v>
      </c>
      <c r="E255" s="78">
        <v>10000</v>
      </c>
      <c r="F255" s="78">
        <v>0</v>
      </c>
      <c r="G255" s="78">
        <f>H255-F255</f>
        <v>14.08</v>
      </c>
      <c r="H255" s="78">
        <v>14.08</v>
      </c>
      <c r="I255" s="78">
        <f>H255</f>
        <v>14.08</v>
      </c>
      <c r="J255" s="23"/>
    </row>
    <row r="256" spans="1:10" ht="16" x14ac:dyDescent="0.2">
      <c r="A256" s="63"/>
      <c r="B256" s="75"/>
      <c r="C256" s="66"/>
      <c r="D256" s="66"/>
      <c r="E256" s="78"/>
      <c r="F256" s="78"/>
      <c r="G256" s="78"/>
      <c r="H256" s="78"/>
      <c r="I256" s="78"/>
      <c r="J256" s="23"/>
    </row>
    <row r="257" spans="1:10" ht="16" x14ac:dyDescent="0.2">
      <c r="A257" s="63">
        <f>A255+1</f>
        <v>70</v>
      </c>
      <c r="B257" s="75" t="s">
        <v>382</v>
      </c>
      <c r="C257" s="66" t="s">
        <v>383</v>
      </c>
      <c r="D257" s="66" t="s">
        <v>411</v>
      </c>
      <c r="E257" s="78">
        <v>10000</v>
      </c>
      <c r="F257" s="78">
        <v>0</v>
      </c>
      <c r="G257" s="78">
        <f>H257-F257</f>
        <v>3.08</v>
      </c>
      <c r="H257" s="78">
        <v>3.08</v>
      </c>
      <c r="I257" s="78">
        <f>H257</f>
        <v>3.08</v>
      </c>
      <c r="J257" s="23"/>
    </row>
    <row r="258" spans="1:10" ht="16" x14ac:dyDescent="0.2">
      <c r="A258" s="63"/>
      <c r="B258" s="75"/>
      <c r="C258" s="66"/>
      <c r="D258" s="66"/>
      <c r="E258" s="78"/>
      <c r="F258" s="78"/>
      <c r="G258" s="78"/>
      <c r="H258" s="78"/>
      <c r="I258" s="78"/>
      <c r="J258" s="23"/>
    </row>
    <row r="259" spans="1:10" ht="16" x14ac:dyDescent="0.2">
      <c r="A259" s="63">
        <f>A257+1</f>
        <v>71</v>
      </c>
      <c r="B259" s="75" t="s">
        <v>306</v>
      </c>
      <c r="C259" s="66" t="s">
        <v>135</v>
      </c>
      <c r="D259" s="66" t="s">
        <v>411</v>
      </c>
      <c r="E259" s="78">
        <v>10000</v>
      </c>
      <c r="F259" s="79">
        <v>0</v>
      </c>
      <c r="G259" s="78">
        <f>H259-F259</f>
        <v>5.0199999999999996</v>
      </c>
      <c r="H259" s="79">
        <v>5.0199999999999996</v>
      </c>
      <c r="I259" s="79">
        <f>SUM(H259:H264)</f>
        <v>28.939999999999998</v>
      </c>
      <c r="J259" s="23"/>
    </row>
    <row r="260" spans="1:10" ht="16" x14ac:dyDescent="0.2">
      <c r="A260" s="63"/>
      <c r="B260" s="75"/>
      <c r="C260" s="66"/>
      <c r="D260" s="173" t="s">
        <v>417</v>
      </c>
      <c r="E260" s="78">
        <v>10000</v>
      </c>
      <c r="F260" s="79">
        <v>11.57</v>
      </c>
      <c r="G260" s="79"/>
      <c r="H260" s="79">
        <f>F260</f>
        <v>11.57</v>
      </c>
      <c r="I260" s="79"/>
      <c r="J260" s="23"/>
    </row>
    <row r="261" spans="1:10" ht="16" x14ac:dyDescent="0.2">
      <c r="A261" s="63"/>
      <c r="B261" s="75"/>
      <c r="C261" s="66"/>
      <c r="D261" s="173" t="s">
        <v>412</v>
      </c>
      <c r="E261" s="78">
        <v>10000</v>
      </c>
      <c r="F261" s="79">
        <v>3.42</v>
      </c>
      <c r="G261" s="79"/>
      <c r="H261" s="79">
        <f>F261</f>
        <v>3.42</v>
      </c>
      <c r="I261" s="79"/>
      <c r="J261" s="23"/>
    </row>
    <row r="262" spans="1:10" ht="16" x14ac:dyDescent="0.2">
      <c r="A262" s="63"/>
      <c r="B262" s="75"/>
      <c r="C262" s="66"/>
      <c r="D262" s="173" t="s">
        <v>413</v>
      </c>
      <c r="E262" s="78">
        <v>100000</v>
      </c>
      <c r="F262" s="79">
        <v>4.18</v>
      </c>
      <c r="G262" s="79"/>
      <c r="H262" s="79">
        <f>F262</f>
        <v>4.18</v>
      </c>
      <c r="I262" s="79"/>
      <c r="J262" s="23"/>
    </row>
    <row r="263" spans="1:10" ht="16" x14ac:dyDescent="0.2">
      <c r="A263" s="63"/>
      <c r="B263" s="75"/>
      <c r="C263" s="66"/>
      <c r="D263" s="173" t="s">
        <v>418</v>
      </c>
      <c r="E263" s="78">
        <v>100000</v>
      </c>
      <c r="F263" s="79">
        <v>4.4000000000000004</v>
      </c>
      <c r="G263" s="79"/>
      <c r="H263" s="79">
        <f>F263</f>
        <v>4.4000000000000004</v>
      </c>
      <c r="I263" s="79"/>
      <c r="J263" s="23"/>
    </row>
    <row r="264" spans="1:10" ht="16" x14ac:dyDescent="0.2">
      <c r="A264" s="63"/>
      <c r="B264" s="75"/>
      <c r="C264" s="66"/>
      <c r="D264" s="173" t="s">
        <v>414</v>
      </c>
      <c r="E264" s="78">
        <v>10000</v>
      </c>
      <c r="F264" s="79">
        <v>0.35</v>
      </c>
      <c r="G264" s="79"/>
      <c r="H264" s="79">
        <f>F264</f>
        <v>0.35</v>
      </c>
      <c r="I264" s="79"/>
      <c r="J264" s="23"/>
    </row>
    <row r="265" spans="1:10" ht="16" x14ac:dyDescent="0.2">
      <c r="A265" s="63"/>
      <c r="B265" s="75"/>
      <c r="C265" s="66"/>
      <c r="D265" s="66"/>
      <c r="E265" s="78"/>
      <c r="F265" s="79"/>
      <c r="G265" s="79"/>
      <c r="H265" s="79"/>
      <c r="I265" s="79"/>
      <c r="J265" s="23"/>
    </row>
    <row r="266" spans="1:10" ht="16" x14ac:dyDescent="0.2">
      <c r="A266" s="63">
        <f>A259+1</f>
        <v>72</v>
      </c>
      <c r="B266" s="75" t="s">
        <v>307</v>
      </c>
      <c r="C266" s="66" t="s">
        <v>42</v>
      </c>
      <c r="D266" s="66" t="s">
        <v>411</v>
      </c>
      <c r="E266" s="78">
        <v>250000</v>
      </c>
      <c r="F266" s="79">
        <v>30.24</v>
      </c>
      <c r="G266" s="78">
        <f>H266-F266</f>
        <v>1.2600000000000016</v>
      </c>
      <c r="H266" s="79">
        <v>31.5</v>
      </c>
      <c r="I266" s="79">
        <f>SUM(H266:H271)</f>
        <v>78.77</v>
      </c>
      <c r="J266" s="23"/>
    </row>
    <row r="267" spans="1:10" ht="16" x14ac:dyDescent="0.2">
      <c r="A267" s="63"/>
      <c r="B267" s="75"/>
      <c r="C267" s="66"/>
      <c r="D267" s="173" t="s">
        <v>417</v>
      </c>
      <c r="E267" s="78">
        <v>50000</v>
      </c>
      <c r="F267" s="79">
        <v>22.05</v>
      </c>
      <c r="G267" s="79"/>
      <c r="H267" s="79">
        <f>F267</f>
        <v>22.05</v>
      </c>
      <c r="I267" s="79"/>
      <c r="J267" s="23"/>
    </row>
    <row r="268" spans="1:10" ht="16" x14ac:dyDescent="0.2">
      <c r="A268" s="63"/>
      <c r="B268" s="75"/>
      <c r="C268" s="66"/>
      <c r="D268" s="173" t="s">
        <v>412</v>
      </c>
      <c r="E268" s="78">
        <v>10000</v>
      </c>
      <c r="F268" s="79">
        <v>3.42</v>
      </c>
      <c r="G268" s="79"/>
      <c r="H268" s="79">
        <f>F268</f>
        <v>3.42</v>
      </c>
      <c r="I268" s="79"/>
      <c r="J268" s="23"/>
    </row>
    <row r="269" spans="1:10" ht="16" x14ac:dyDescent="0.2">
      <c r="A269" s="63"/>
      <c r="B269" s="75"/>
      <c r="C269" s="66"/>
      <c r="D269" s="173" t="s">
        <v>413</v>
      </c>
      <c r="E269" s="78">
        <v>250000</v>
      </c>
      <c r="F269" s="79">
        <v>10.45</v>
      </c>
      <c r="G269" s="79"/>
      <c r="H269" s="79">
        <f>F269</f>
        <v>10.45</v>
      </c>
      <c r="I269" s="79"/>
      <c r="J269" s="23"/>
    </row>
    <row r="270" spans="1:10" ht="16" x14ac:dyDescent="0.2">
      <c r="A270" s="63"/>
      <c r="B270" s="75"/>
      <c r="C270" s="66"/>
      <c r="D270" s="173" t="s">
        <v>418</v>
      </c>
      <c r="E270" s="78">
        <v>250000</v>
      </c>
      <c r="F270" s="79">
        <v>11</v>
      </c>
      <c r="G270" s="79"/>
      <c r="H270" s="79">
        <f>F270</f>
        <v>11</v>
      </c>
      <c r="I270" s="79"/>
      <c r="J270" s="23"/>
    </row>
    <row r="271" spans="1:10" ht="16" x14ac:dyDescent="0.2">
      <c r="A271" s="63"/>
      <c r="B271" s="75"/>
      <c r="C271" s="66"/>
      <c r="D271" s="173" t="s">
        <v>414</v>
      </c>
      <c r="E271" s="78">
        <v>10000</v>
      </c>
      <c r="F271" s="79">
        <v>0.35</v>
      </c>
      <c r="G271" s="79"/>
      <c r="H271" s="79">
        <f>F271</f>
        <v>0.35</v>
      </c>
      <c r="I271" s="79"/>
      <c r="J271" s="23"/>
    </row>
    <row r="272" spans="1:10" ht="16" x14ac:dyDescent="0.2">
      <c r="A272" s="63"/>
      <c r="B272" s="75"/>
      <c r="C272" s="66"/>
      <c r="D272" s="66"/>
      <c r="E272" s="79"/>
      <c r="F272" s="79"/>
      <c r="G272" s="79"/>
      <c r="H272" s="79"/>
      <c r="I272" s="79"/>
      <c r="J272" s="23"/>
    </row>
    <row r="273" spans="1:10" ht="16" x14ac:dyDescent="0.2">
      <c r="A273" s="63">
        <f>A266+1</f>
        <v>73</v>
      </c>
      <c r="B273" s="75" t="s">
        <v>308</v>
      </c>
      <c r="C273" s="66" t="s">
        <v>43</v>
      </c>
      <c r="D273" s="66" t="s">
        <v>411</v>
      </c>
      <c r="E273" s="79">
        <v>180000</v>
      </c>
      <c r="F273" s="79">
        <v>136.34</v>
      </c>
      <c r="G273" s="78">
        <f>H273-F273</f>
        <v>8.0200000000000102</v>
      </c>
      <c r="H273" s="79">
        <v>144.36000000000001</v>
      </c>
      <c r="I273" s="79">
        <f>SUM(H273:H276)</f>
        <v>179.56</v>
      </c>
      <c r="J273" s="23"/>
    </row>
    <row r="274" spans="1:10" ht="16" x14ac:dyDescent="0.2">
      <c r="A274" s="63"/>
      <c r="B274" s="75"/>
      <c r="C274" s="66"/>
      <c r="D274" s="66" t="s">
        <v>417</v>
      </c>
      <c r="E274" s="79">
        <v>10000</v>
      </c>
      <c r="F274" s="79">
        <v>19.760000000000002</v>
      </c>
      <c r="G274" s="79"/>
      <c r="H274" s="79">
        <f>F274</f>
        <v>19.760000000000002</v>
      </c>
      <c r="I274" s="79"/>
      <c r="J274" s="23"/>
    </row>
    <row r="275" spans="1:10" ht="16" x14ac:dyDescent="0.2">
      <c r="A275" s="63"/>
      <c r="B275" s="75"/>
      <c r="C275" s="66"/>
      <c r="D275" s="66" t="s">
        <v>413</v>
      </c>
      <c r="E275" s="79">
        <v>180000</v>
      </c>
      <c r="F275" s="79">
        <v>7.52</v>
      </c>
      <c r="G275" s="79"/>
      <c r="H275" s="79">
        <f>F275</f>
        <v>7.52</v>
      </c>
      <c r="I275" s="79"/>
      <c r="J275" s="23"/>
    </row>
    <row r="276" spans="1:10" ht="16" x14ac:dyDescent="0.2">
      <c r="A276" s="63"/>
      <c r="B276" s="75"/>
      <c r="C276" s="66"/>
      <c r="D276" s="66" t="s">
        <v>418</v>
      </c>
      <c r="E276" s="78">
        <v>180000</v>
      </c>
      <c r="F276" s="79">
        <v>7.92</v>
      </c>
      <c r="G276" s="79"/>
      <c r="H276" s="79">
        <f>F276</f>
        <v>7.92</v>
      </c>
      <c r="I276" s="79"/>
      <c r="J276" s="23"/>
    </row>
    <row r="277" spans="1:10" ht="16" x14ac:dyDescent="0.2">
      <c r="A277" s="63"/>
      <c r="B277" s="75"/>
      <c r="C277" s="66"/>
      <c r="D277" s="66"/>
      <c r="E277" s="79"/>
      <c r="F277" s="79"/>
      <c r="G277" s="79"/>
      <c r="H277" s="79"/>
      <c r="I277" s="79"/>
      <c r="J277" s="23"/>
    </row>
    <row r="278" spans="1:10" ht="16" x14ac:dyDescent="0.2">
      <c r="A278" s="63">
        <v>74</v>
      </c>
      <c r="B278" s="75" t="s">
        <v>339</v>
      </c>
      <c r="C278" s="66" t="s">
        <v>340</v>
      </c>
      <c r="D278" s="66" t="s">
        <v>411</v>
      </c>
      <c r="E278" s="78">
        <v>20000</v>
      </c>
      <c r="F278" s="78">
        <v>1.26</v>
      </c>
      <c r="G278" s="78">
        <f>H278-F278</f>
        <v>1.26</v>
      </c>
      <c r="H278" s="78">
        <v>2.52</v>
      </c>
      <c r="I278" s="78">
        <f>SUM(H278:H279)</f>
        <v>2.94</v>
      </c>
      <c r="J278" s="23"/>
    </row>
    <row r="279" spans="1:10" ht="16" x14ac:dyDescent="0.2">
      <c r="A279" s="63"/>
      <c r="B279" s="75"/>
      <c r="C279" s="66"/>
      <c r="D279" s="66" t="s">
        <v>413</v>
      </c>
      <c r="E279" s="78">
        <v>10000</v>
      </c>
      <c r="F279" s="78">
        <v>0.42</v>
      </c>
      <c r="G279" s="78"/>
      <c r="H279" s="78">
        <f>F279</f>
        <v>0.42</v>
      </c>
      <c r="I279" s="78"/>
      <c r="J279" s="23"/>
    </row>
    <row r="280" spans="1:10" ht="16" x14ac:dyDescent="0.2">
      <c r="A280" s="63"/>
      <c r="B280" s="75"/>
      <c r="C280" s="66"/>
      <c r="D280" s="66"/>
      <c r="E280" s="78"/>
      <c r="F280" s="78"/>
      <c r="G280" s="78"/>
      <c r="H280" s="78"/>
      <c r="I280" s="78"/>
      <c r="J280" s="23"/>
    </row>
    <row r="281" spans="1:10" ht="16" x14ac:dyDescent="0.2">
      <c r="A281" s="63">
        <f>A278+1</f>
        <v>75</v>
      </c>
      <c r="B281" s="75" t="s">
        <v>310</v>
      </c>
      <c r="C281" s="66" t="s">
        <v>44</v>
      </c>
      <c r="D281" s="66" t="s">
        <v>411</v>
      </c>
      <c r="E281" s="79">
        <v>10000</v>
      </c>
      <c r="F281" s="79">
        <v>0</v>
      </c>
      <c r="G281" s="78">
        <f>H281-F281</f>
        <v>8.02</v>
      </c>
      <c r="H281" s="79">
        <v>8.02</v>
      </c>
      <c r="I281" s="79">
        <f>SUM(H281:H282)</f>
        <v>8.44</v>
      </c>
      <c r="J281" s="23"/>
    </row>
    <row r="282" spans="1:10" ht="16" x14ac:dyDescent="0.2">
      <c r="A282" s="63"/>
      <c r="B282" s="75"/>
      <c r="C282" s="66"/>
      <c r="D282" s="66" t="s">
        <v>413</v>
      </c>
      <c r="E282" s="79">
        <v>10000</v>
      </c>
      <c r="F282" s="79">
        <v>0.42</v>
      </c>
      <c r="G282" s="79"/>
      <c r="H282" s="79">
        <f>F282</f>
        <v>0.42</v>
      </c>
      <c r="I282" s="79"/>
      <c r="J282" s="23"/>
    </row>
    <row r="283" spans="1:10" ht="16" x14ac:dyDescent="0.2">
      <c r="A283" s="63"/>
      <c r="B283" s="75"/>
      <c r="C283" s="66"/>
      <c r="D283" s="66"/>
      <c r="E283" s="79"/>
      <c r="F283" s="79"/>
      <c r="G283" s="79"/>
      <c r="H283" s="79"/>
      <c r="I283" s="79"/>
      <c r="J283" s="23"/>
    </row>
    <row r="284" spans="1:10" ht="16" x14ac:dyDescent="0.2">
      <c r="A284" s="63">
        <f>A281+1</f>
        <v>76</v>
      </c>
      <c r="B284" s="75" t="s">
        <v>311</v>
      </c>
      <c r="C284" s="66" t="s">
        <v>96</v>
      </c>
      <c r="D284" s="66" t="s">
        <v>411</v>
      </c>
      <c r="E284" s="79">
        <v>30000</v>
      </c>
      <c r="F284" s="79">
        <v>2.52</v>
      </c>
      <c r="G284" s="78">
        <f>H284-F284</f>
        <v>1.2599999999999998</v>
      </c>
      <c r="H284" s="79">
        <v>3.78</v>
      </c>
      <c r="I284" s="79">
        <f>SUM(H284:H285)</f>
        <v>4.2</v>
      </c>
      <c r="J284" s="23"/>
    </row>
    <row r="285" spans="1:10" ht="16" x14ac:dyDescent="0.2">
      <c r="A285" s="63"/>
      <c r="B285" s="75"/>
      <c r="C285" s="66"/>
      <c r="D285" s="66" t="s">
        <v>413</v>
      </c>
      <c r="E285" s="79">
        <v>10000</v>
      </c>
      <c r="F285" s="79">
        <v>0.42</v>
      </c>
      <c r="G285" s="79"/>
      <c r="H285" s="79">
        <f>F285</f>
        <v>0.42</v>
      </c>
      <c r="I285" s="79"/>
      <c r="J285" s="23"/>
    </row>
    <row r="286" spans="1:10" ht="16" x14ac:dyDescent="0.2">
      <c r="A286" s="63"/>
      <c r="B286" s="75"/>
      <c r="C286" s="66"/>
      <c r="D286" s="66"/>
      <c r="E286" s="79"/>
      <c r="F286" s="79"/>
      <c r="G286" s="79"/>
      <c r="H286" s="79"/>
      <c r="I286" s="79"/>
      <c r="J286" s="23"/>
    </row>
    <row r="287" spans="1:10" ht="16" x14ac:dyDescent="0.2">
      <c r="A287" s="63">
        <f>A284+1</f>
        <v>77</v>
      </c>
      <c r="B287" s="75" t="s">
        <v>312</v>
      </c>
      <c r="C287" s="66" t="s">
        <v>137</v>
      </c>
      <c r="D287" s="66" t="s">
        <v>411</v>
      </c>
      <c r="E287" s="79">
        <v>100000</v>
      </c>
      <c r="F287" s="79">
        <v>4.7699999999999996</v>
      </c>
      <c r="G287" s="78">
        <f>H287-F287</f>
        <v>0.53000000000000025</v>
      </c>
      <c r="H287" s="79">
        <v>5.3</v>
      </c>
      <c r="I287" s="79">
        <f>SUM(H287:H288)</f>
        <v>9.48</v>
      </c>
      <c r="J287" s="23"/>
    </row>
    <row r="288" spans="1:10" ht="16" x14ac:dyDescent="0.2">
      <c r="A288" s="63"/>
      <c r="B288" s="75"/>
      <c r="C288" s="66"/>
      <c r="D288" s="66" t="s">
        <v>413</v>
      </c>
      <c r="E288" s="79">
        <v>100000</v>
      </c>
      <c r="F288" s="79">
        <v>4.18</v>
      </c>
      <c r="G288" s="79"/>
      <c r="H288" s="79">
        <f>F288</f>
        <v>4.18</v>
      </c>
      <c r="I288" s="79"/>
      <c r="J288" s="23"/>
    </row>
    <row r="289" spans="1:10" ht="16" x14ac:dyDescent="0.2">
      <c r="A289" s="63"/>
      <c r="B289" s="75"/>
      <c r="C289" s="66"/>
      <c r="D289" s="66"/>
      <c r="E289" s="79"/>
      <c r="F289" s="79"/>
      <c r="G289" s="79"/>
      <c r="H289" s="79"/>
      <c r="I289" s="79"/>
      <c r="J289" s="23"/>
    </row>
    <row r="290" spans="1:10" ht="16" x14ac:dyDescent="0.2">
      <c r="A290" s="63">
        <f>A287+1</f>
        <v>78</v>
      </c>
      <c r="B290" s="75" t="s">
        <v>313</v>
      </c>
      <c r="C290" s="66" t="s">
        <v>45</v>
      </c>
      <c r="D290" s="66" t="s">
        <v>411</v>
      </c>
      <c r="E290" s="79">
        <v>10000</v>
      </c>
      <c r="F290" s="79">
        <v>0</v>
      </c>
      <c r="G290" s="78">
        <f>H290-F290</f>
        <v>1.26</v>
      </c>
      <c r="H290" s="79">
        <v>1.26</v>
      </c>
      <c r="I290" s="79">
        <f>H290</f>
        <v>1.26</v>
      </c>
      <c r="J290" s="23"/>
    </row>
    <row r="291" spans="1:10" ht="16" x14ac:dyDescent="0.2">
      <c r="A291" s="63"/>
      <c r="B291" s="75"/>
      <c r="C291" s="66"/>
      <c r="D291" s="66"/>
      <c r="E291" s="79"/>
      <c r="F291" s="79"/>
      <c r="G291" s="79"/>
      <c r="H291" s="79"/>
      <c r="I291" s="79"/>
      <c r="J291" s="23"/>
    </row>
    <row r="292" spans="1:10" ht="16" x14ac:dyDescent="0.2">
      <c r="A292" s="63">
        <f>A290+1</f>
        <v>79</v>
      </c>
      <c r="B292" s="75" t="s">
        <v>314</v>
      </c>
      <c r="C292" s="66" t="s">
        <v>230</v>
      </c>
      <c r="D292" s="66" t="s">
        <v>411</v>
      </c>
      <c r="E292" s="79">
        <v>100000</v>
      </c>
      <c r="F292" s="79">
        <v>27.72</v>
      </c>
      <c r="G292" s="78">
        <f>H292-F292</f>
        <v>3.0800000000000018</v>
      </c>
      <c r="H292" s="79">
        <v>30.8</v>
      </c>
      <c r="I292" s="79">
        <f>SUM(H292:H296)</f>
        <v>65.819999999999993</v>
      </c>
      <c r="J292" s="23"/>
    </row>
    <row r="293" spans="1:10" ht="16" x14ac:dyDescent="0.2">
      <c r="A293" s="63"/>
      <c r="B293" s="75"/>
      <c r="C293" s="66"/>
      <c r="D293" s="66" t="s">
        <v>417</v>
      </c>
      <c r="E293" s="79">
        <v>50000</v>
      </c>
      <c r="F293" s="79">
        <v>22.05</v>
      </c>
      <c r="G293" s="79"/>
      <c r="H293" s="79">
        <f>F293</f>
        <v>22.05</v>
      </c>
      <c r="I293" s="79"/>
      <c r="J293" s="23"/>
    </row>
    <row r="294" spans="1:10" ht="16" x14ac:dyDescent="0.2">
      <c r="A294" s="63"/>
      <c r="B294" s="75"/>
      <c r="C294" s="66"/>
      <c r="D294" s="66" t="s">
        <v>412</v>
      </c>
      <c r="E294" s="79">
        <v>10000</v>
      </c>
      <c r="F294" s="79">
        <v>3.42</v>
      </c>
      <c r="G294" s="79"/>
      <c r="H294" s="79">
        <f>F294</f>
        <v>3.42</v>
      </c>
      <c r="I294" s="79"/>
      <c r="J294" s="23"/>
    </row>
    <row r="295" spans="1:10" ht="16" x14ac:dyDescent="0.2">
      <c r="A295" s="63"/>
      <c r="B295" s="75"/>
      <c r="C295" s="66"/>
      <c r="D295" s="66" t="s">
        <v>413</v>
      </c>
      <c r="E295" s="79">
        <v>220000</v>
      </c>
      <c r="F295" s="79">
        <v>9.1999999999999993</v>
      </c>
      <c r="G295" s="79"/>
      <c r="H295" s="79">
        <f>F295</f>
        <v>9.1999999999999993</v>
      </c>
      <c r="I295" s="79"/>
      <c r="J295" s="23"/>
    </row>
    <row r="296" spans="1:10" ht="16" x14ac:dyDescent="0.2">
      <c r="A296" s="63"/>
      <c r="B296" s="75"/>
      <c r="C296" s="66"/>
      <c r="D296" s="66" t="s">
        <v>414</v>
      </c>
      <c r="E296" s="79">
        <v>10000</v>
      </c>
      <c r="F296" s="79">
        <v>0.35</v>
      </c>
      <c r="G296" s="79"/>
      <c r="H296" s="79">
        <f>F296</f>
        <v>0.35</v>
      </c>
      <c r="I296" s="79"/>
      <c r="J296" s="23"/>
    </row>
    <row r="297" spans="1:10" ht="16" x14ac:dyDescent="0.2">
      <c r="A297" s="63"/>
      <c r="B297" s="75"/>
      <c r="C297" s="66"/>
      <c r="D297" s="66"/>
      <c r="E297" s="79"/>
      <c r="F297" s="79"/>
      <c r="G297" s="79"/>
      <c r="H297" s="79"/>
      <c r="I297" s="79"/>
      <c r="J297" s="23"/>
    </row>
    <row r="298" spans="1:10" ht="16" x14ac:dyDescent="0.2">
      <c r="A298" s="63">
        <f>A292+1</f>
        <v>80</v>
      </c>
      <c r="B298" s="75" t="s">
        <v>315</v>
      </c>
      <c r="C298" s="66" t="s">
        <v>334</v>
      </c>
      <c r="D298" s="66" t="s">
        <v>411</v>
      </c>
      <c r="E298" s="79">
        <v>150000</v>
      </c>
      <c r="F298" s="79">
        <v>28.14</v>
      </c>
      <c r="G298" s="78">
        <f>H298-F298</f>
        <v>2.009999999999998</v>
      </c>
      <c r="H298" s="79">
        <v>30.15</v>
      </c>
      <c r="I298" s="79">
        <f>SUM(H298:H303)</f>
        <v>75.569999999999993</v>
      </c>
      <c r="J298" s="91"/>
    </row>
    <row r="299" spans="1:10" ht="16" x14ac:dyDescent="0.2">
      <c r="A299" s="63"/>
      <c r="B299" s="75"/>
      <c r="C299" s="66"/>
      <c r="D299" s="173" t="s">
        <v>417</v>
      </c>
      <c r="E299" s="79">
        <v>50000</v>
      </c>
      <c r="F299" s="79">
        <v>14.15</v>
      </c>
      <c r="G299" s="79"/>
      <c r="H299" s="79">
        <f>F299</f>
        <v>14.15</v>
      </c>
      <c r="I299" s="79"/>
      <c r="J299" s="91"/>
    </row>
    <row r="300" spans="1:10" ht="16" x14ac:dyDescent="0.2">
      <c r="A300" s="63"/>
      <c r="B300" s="75"/>
      <c r="C300" s="66"/>
      <c r="D300" s="173" t="s">
        <v>412</v>
      </c>
      <c r="E300" s="79">
        <v>10000</v>
      </c>
      <c r="F300" s="79">
        <v>3.42</v>
      </c>
      <c r="G300" s="79"/>
      <c r="H300" s="79">
        <f>F300</f>
        <v>3.42</v>
      </c>
      <c r="I300" s="79"/>
      <c r="J300" s="91"/>
    </row>
    <row r="301" spans="1:10" ht="16" x14ac:dyDescent="0.2">
      <c r="A301" s="63"/>
      <c r="B301" s="75"/>
      <c r="C301" s="66"/>
      <c r="D301" s="173" t="s">
        <v>413</v>
      </c>
      <c r="E301" s="78">
        <v>500000</v>
      </c>
      <c r="F301" s="79">
        <v>20.9</v>
      </c>
      <c r="G301" s="79"/>
      <c r="H301" s="79">
        <f>F301</f>
        <v>20.9</v>
      </c>
      <c r="I301" s="79"/>
      <c r="J301" s="91"/>
    </row>
    <row r="302" spans="1:10" ht="16" x14ac:dyDescent="0.2">
      <c r="A302" s="63"/>
      <c r="B302" s="75"/>
      <c r="C302" s="66"/>
      <c r="D302" s="173" t="s">
        <v>418</v>
      </c>
      <c r="E302" s="78">
        <v>150000</v>
      </c>
      <c r="F302" s="79">
        <v>6.6</v>
      </c>
      <c r="G302" s="79"/>
      <c r="H302" s="79">
        <f>F302</f>
        <v>6.6</v>
      </c>
      <c r="I302" s="79"/>
      <c r="J302" s="91"/>
    </row>
    <row r="303" spans="1:10" ht="16" x14ac:dyDescent="0.2">
      <c r="A303" s="63"/>
      <c r="B303" s="75"/>
      <c r="C303" s="66"/>
      <c r="D303" s="173" t="s">
        <v>414</v>
      </c>
      <c r="E303" s="78">
        <v>10000</v>
      </c>
      <c r="F303" s="79">
        <v>0.35</v>
      </c>
      <c r="G303" s="79"/>
      <c r="H303" s="79">
        <f>F303</f>
        <v>0.35</v>
      </c>
      <c r="I303" s="79"/>
      <c r="J303" s="91"/>
    </row>
    <row r="304" spans="1:10" ht="16" x14ac:dyDescent="0.2">
      <c r="A304" s="63"/>
      <c r="B304" s="75"/>
      <c r="C304" s="66"/>
      <c r="D304" s="66"/>
      <c r="E304" s="78"/>
      <c r="F304" s="79"/>
      <c r="G304" s="79"/>
      <c r="H304" s="79"/>
      <c r="I304" s="79"/>
      <c r="J304" s="91"/>
    </row>
    <row r="305" spans="1:10" ht="16" x14ac:dyDescent="0.2">
      <c r="A305" s="63">
        <f>A298+1</f>
        <v>81</v>
      </c>
      <c r="B305" s="75" t="s">
        <v>316</v>
      </c>
      <c r="C305" s="66" t="s">
        <v>182</v>
      </c>
      <c r="D305" s="66" t="s">
        <v>411</v>
      </c>
      <c r="E305" s="78">
        <v>10000</v>
      </c>
      <c r="F305" s="78">
        <v>0</v>
      </c>
      <c r="G305" s="78">
        <f>H305-F305</f>
        <v>0.91</v>
      </c>
      <c r="H305" s="78">
        <v>0.91</v>
      </c>
      <c r="I305" s="78">
        <f>SUM(H305:H307)</f>
        <v>2.2200000000000002</v>
      </c>
      <c r="J305" s="104"/>
    </row>
    <row r="306" spans="1:10" ht="16" x14ac:dyDescent="0.2">
      <c r="A306" s="63"/>
      <c r="B306" s="75"/>
      <c r="C306" s="66"/>
      <c r="D306" s="66" t="s">
        <v>417</v>
      </c>
      <c r="E306" s="78">
        <v>5000</v>
      </c>
      <c r="F306" s="78">
        <v>0.63</v>
      </c>
      <c r="G306" s="78"/>
      <c r="H306" s="78">
        <f>F306</f>
        <v>0.63</v>
      </c>
      <c r="I306" s="78"/>
      <c r="J306" s="104"/>
    </row>
    <row r="307" spans="1:10" ht="16" x14ac:dyDescent="0.2">
      <c r="A307" s="63"/>
      <c r="B307" s="75"/>
      <c r="C307" s="66"/>
      <c r="D307" s="66" t="s">
        <v>412</v>
      </c>
      <c r="E307" s="78">
        <v>2000</v>
      </c>
      <c r="F307" s="78">
        <v>0.68</v>
      </c>
      <c r="G307" s="78"/>
      <c r="H307" s="78">
        <f>F307</f>
        <v>0.68</v>
      </c>
      <c r="I307" s="78"/>
      <c r="J307" s="104"/>
    </row>
    <row r="308" spans="1:10" ht="16" x14ac:dyDescent="0.2">
      <c r="A308" s="63"/>
      <c r="B308" s="75"/>
      <c r="C308" s="66"/>
      <c r="D308" s="66"/>
      <c r="E308" s="78"/>
      <c r="F308" s="78"/>
      <c r="G308" s="78"/>
      <c r="H308" s="78"/>
      <c r="I308" s="78"/>
      <c r="J308" s="104"/>
    </row>
    <row r="309" spans="1:10" ht="16" x14ac:dyDescent="0.2">
      <c r="A309" s="63">
        <f>A305+1</f>
        <v>82</v>
      </c>
      <c r="B309" s="75" t="s">
        <v>350</v>
      </c>
      <c r="C309" s="66" t="s">
        <v>366</v>
      </c>
      <c r="D309" s="66" t="s">
        <v>411</v>
      </c>
      <c r="E309" s="78">
        <v>10000</v>
      </c>
      <c r="F309" s="78">
        <v>0</v>
      </c>
      <c r="G309" s="78">
        <f>H309-F309</f>
        <v>3.08</v>
      </c>
      <c r="H309" s="78">
        <v>3.08</v>
      </c>
      <c r="I309" s="78">
        <f>SUM(H309:H314)</f>
        <v>18.260000000000002</v>
      </c>
      <c r="J309" s="104"/>
    </row>
    <row r="310" spans="1:10" ht="16" x14ac:dyDescent="0.2">
      <c r="A310" s="63"/>
      <c r="B310" s="75"/>
      <c r="C310" s="66"/>
      <c r="D310" s="173" t="s">
        <v>417</v>
      </c>
      <c r="E310" s="78">
        <v>10000</v>
      </c>
      <c r="F310" s="78">
        <v>2.83</v>
      </c>
      <c r="G310" s="78"/>
      <c r="H310" s="78">
        <f>F310</f>
        <v>2.83</v>
      </c>
      <c r="I310" s="78"/>
      <c r="J310" s="104"/>
    </row>
    <row r="311" spans="1:10" ht="16" x14ac:dyDescent="0.2">
      <c r="A311" s="63"/>
      <c r="B311" s="75"/>
      <c r="C311" s="66"/>
      <c r="D311" s="173" t="s">
        <v>412</v>
      </c>
      <c r="E311" s="78">
        <v>10000</v>
      </c>
      <c r="F311" s="78">
        <v>3.42</v>
      </c>
      <c r="G311" s="78"/>
      <c r="H311" s="78">
        <f>F311</f>
        <v>3.42</v>
      </c>
      <c r="I311" s="78"/>
      <c r="J311" s="104"/>
    </row>
    <row r="312" spans="1:10" ht="16" x14ac:dyDescent="0.2">
      <c r="A312" s="63"/>
      <c r="B312" s="75"/>
      <c r="C312" s="66"/>
      <c r="D312" s="173" t="s">
        <v>413</v>
      </c>
      <c r="E312" s="78">
        <v>100000</v>
      </c>
      <c r="F312" s="78">
        <v>4.18</v>
      </c>
      <c r="G312" s="78"/>
      <c r="H312" s="78">
        <f>F312</f>
        <v>4.18</v>
      </c>
      <c r="I312" s="78"/>
      <c r="J312" s="104"/>
    </row>
    <row r="313" spans="1:10" ht="16" x14ac:dyDescent="0.2">
      <c r="A313" s="63"/>
      <c r="B313" s="75"/>
      <c r="C313" s="66"/>
      <c r="D313" s="173" t="s">
        <v>418</v>
      </c>
      <c r="E313" s="78">
        <v>100000</v>
      </c>
      <c r="F313" s="78">
        <v>4.4000000000000004</v>
      </c>
      <c r="G313" s="78"/>
      <c r="H313" s="78">
        <f>F313</f>
        <v>4.4000000000000004</v>
      </c>
      <c r="I313" s="78"/>
      <c r="J313" s="104"/>
    </row>
    <row r="314" spans="1:10" ht="16" x14ac:dyDescent="0.2">
      <c r="A314" s="63"/>
      <c r="B314" s="75"/>
      <c r="C314" s="66"/>
      <c r="D314" s="173" t="s">
        <v>414</v>
      </c>
      <c r="E314" s="78">
        <v>10000</v>
      </c>
      <c r="F314" s="78">
        <v>0.35</v>
      </c>
      <c r="G314" s="78"/>
      <c r="H314" s="78">
        <f>F314</f>
        <v>0.35</v>
      </c>
      <c r="I314" s="78"/>
      <c r="J314" s="104"/>
    </row>
    <row r="315" spans="1:10" ht="16" x14ac:dyDescent="0.2">
      <c r="A315" s="63"/>
      <c r="B315" s="75"/>
      <c r="C315" s="66"/>
      <c r="D315" s="66"/>
      <c r="E315" s="78"/>
      <c r="F315" s="78"/>
      <c r="G315" s="78"/>
      <c r="H315" s="78"/>
      <c r="I315" s="78"/>
      <c r="J315" s="104"/>
    </row>
    <row r="316" spans="1:10" ht="16" x14ac:dyDescent="0.2">
      <c r="A316" s="63">
        <f>A309+1</f>
        <v>83</v>
      </c>
      <c r="B316" s="75" t="s">
        <v>317</v>
      </c>
      <c r="C316" s="66" t="s">
        <v>100</v>
      </c>
      <c r="D316" s="66" t="s">
        <v>411</v>
      </c>
      <c r="E316" s="79">
        <v>10000</v>
      </c>
      <c r="F316" s="79">
        <v>0</v>
      </c>
      <c r="G316" s="78">
        <f>H316-F316</f>
        <v>0.66</v>
      </c>
      <c r="H316" s="79">
        <v>0.66</v>
      </c>
      <c r="I316" s="79">
        <f>SUM(H316:H317)</f>
        <v>2.75</v>
      </c>
      <c r="J316" s="23"/>
    </row>
    <row r="317" spans="1:10" ht="16" x14ac:dyDescent="0.2">
      <c r="A317" s="63"/>
      <c r="B317" s="75"/>
      <c r="C317" s="66"/>
      <c r="D317" s="66" t="s">
        <v>413</v>
      </c>
      <c r="E317" s="79">
        <v>50000</v>
      </c>
      <c r="F317" s="79">
        <v>2.09</v>
      </c>
      <c r="G317" s="79"/>
      <c r="H317" s="79">
        <f>F317</f>
        <v>2.09</v>
      </c>
      <c r="I317" s="79"/>
      <c r="J317" s="23"/>
    </row>
    <row r="318" spans="1:10" ht="16" x14ac:dyDescent="0.2">
      <c r="A318" s="63"/>
      <c r="B318" s="75"/>
      <c r="C318" s="66"/>
      <c r="D318" s="66"/>
      <c r="E318" s="79"/>
      <c r="F318" s="79"/>
      <c r="G318" s="79"/>
      <c r="H318" s="79"/>
      <c r="I318" s="79"/>
      <c r="J318" s="23"/>
    </row>
    <row r="319" spans="1:10" ht="16" x14ac:dyDescent="0.2">
      <c r="A319" s="63"/>
      <c r="B319" s="75" t="s">
        <v>442</v>
      </c>
      <c r="C319" s="66" t="s">
        <v>437</v>
      </c>
      <c r="D319" s="66" t="s">
        <v>411</v>
      </c>
      <c r="E319" s="79">
        <v>250000</v>
      </c>
      <c r="F319" s="79">
        <v>15.84</v>
      </c>
      <c r="G319" s="79">
        <f>H319-F319</f>
        <v>0.66000000000000014</v>
      </c>
      <c r="H319" s="79">
        <v>16.5</v>
      </c>
      <c r="I319" s="79">
        <f>H319</f>
        <v>16.5</v>
      </c>
      <c r="J319" s="23"/>
    </row>
    <row r="320" spans="1:10" ht="16" x14ac:dyDescent="0.2">
      <c r="A320" s="63"/>
      <c r="B320" s="75"/>
      <c r="C320" s="66"/>
      <c r="D320" s="66"/>
      <c r="E320" s="79"/>
      <c r="F320" s="79"/>
      <c r="G320" s="79"/>
      <c r="H320" s="79"/>
      <c r="J320" s="23"/>
    </row>
    <row r="321" spans="1:10" ht="16" x14ac:dyDescent="0.2">
      <c r="A321" s="63">
        <v>84</v>
      </c>
      <c r="B321" s="75" t="s">
        <v>318</v>
      </c>
      <c r="C321" s="66" t="s">
        <v>231</v>
      </c>
      <c r="D321" s="66" t="s">
        <v>411</v>
      </c>
      <c r="E321" s="79">
        <v>250000</v>
      </c>
      <c r="F321" s="79">
        <v>30.24</v>
      </c>
      <c r="G321" s="78">
        <f>H321-F321</f>
        <v>1.2600000000000016</v>
      </c>
      <c r="H321" s="79">
        <v>31.5</v>
      </c>
      <c r="I321" s="79">
        <f>SUM(H321:H326)</f>
        <v>65.77</v>
      </c>
      <c r="J321" s="23"/>
    </row>
    <row r="322" spans="1:10" ht="16" x14ac:dyDescent="0.2">
      <c r="A322" s="63"/>
      <c r="B322" s="75"/>
      <c r="C322" s="66"/>
      <c r="D322" s="173" t="s">
        <v>417</v>
      </c>
      <c r="E322" s="79">
        <v>50000</v>
      </c>
      <c r="F322" s="79">
        <v>9.0500000000000007</v>
      </c>
      <c r="G322" s="79"/>
      <c r="H322" s="79">
        <f>F322</f>
        <v>9.0500000000000007</v>
      </c>
      <c r="I322" s="79"/>
      <c r="J322" s="23"/>
    </row>
    <row r="323" spans="1:10" ht="16" x14ac:dyDescent="0.2">
      <c r="A323" s="63"/>
      <c r="B323" s="75"/>
      <c r="C323" s="66"/>
      <c r="D323" s="173" t="s">
        <v>412</v>
      </c>
      <c r="E323" s="79">
        <v>10000</v>
      </c>
      <c r="F323" s="79">
        <v>3.42</v>
      </c>
      <c r="G323" s="79"/>
      <c r="H323" s="79">
        <f>F323</f>
        <v>3.42</v>
      </c>
      <c r="I323" s="79"/>
      <c r="J323" s="23"/>
    </row>
    <row r="324" spans="1:10" ht="16" x14ac:dyDescent="0.2">
      <c r="A324" s="63"/>
      <c r="B324" s="75"/>
      <c r="C324" s="66"/>
      <c r="D324" s="173" t="s">
        <v>413</v>
      </c>
      <c r="E324" s="79">
        <v>250000</v>
      </c>
      <c r="F324" s="79">
        <v>10.45</v>
      </c>
      <c r="G324" s="79"/>
      <c r="H324" s="79">
        <f>F324</f>
        <v>10.45</v>
      </c>
      <c r="I324" s="79"/>
      <c r="J324" s="23"/>
    </row>
    <row r="325" spans="1:10" ht="16" x14ac:dyDescent="0.2">
      <c r="A325" s="63"/>
      <c r="B325" s="75"/>
      <c r="C325" s="66"/>
      <c r="D325" s="173" t="s">
        <v>418</v>
      </c>
      <c r="E325" s="78">
        <v>250000</v>
      </c>
      <c r="F325" s="79">
        <v>11</v>
      </c>
      <c r="G325" s="79"/>
      <c r="H325" s="79">
        <f>F325</f>
        <v>11</v>
      </c>
      <c r="I325" s="79"/>
      <c r="J325" s="23"/>
    </row>
    <row r="326" spans="1:10" ht="16" x14ac:dyDescent="0.2">
      <c r="A326" s="63"/>
      <c r="B326" s="75"/>
      <c r="C326" s="66"/>
      <c r="D326" s="173" t="s">
        <v>414</v>
      </c>
      <c r="E326" s="78">
        <v>10000</v>
      </c>
      <c r="F326" s="79">
        <v>0.35</v>
      </c>
      <c r="G326" s="79"/>
      <c r="H326" s="79">
        <f>F326</f>
        <v>0.35</v>
      </c>
      <c r="I326" s="79"/>
      <c r="J326" s="23"/>
    </row>
    <row r="327" spans="1:10" ht="16" x14ac:dyDescent="0.2">
      <c r="A327" s="63"/>
      <c r="B327" s="75"/>
      <c r="C327" s="66"/>
      <c r="D327" s="66"/>
      <c r="E327" s="78"/>
      <c r="F327" s="79"/>
      <c r="G327" s="79"/>
      <c r="H327" s="79"/>
      <c r="I327" s="79"/>
      <c r="J327" s="23"/>
    </row>
    <row r="328" spans="1:10" ht="16" x14ac:dyDescent="0.2">
      <c r="A328" s="63">
        <v>85</v>
      </c>
      <c r="B328" s="75" t="s">
        <v>319</v>
      </c>
      <c r="C328" s="82" t="s">
        <v>206</v>
      </c>
      <c r="D328" s="66" t="s">
        <v>411</v>
      </c>
      <c r="E328" s="78">
        <v>180000</v>
      </c>
      <c r="F328" s="79">
        <v>15.47</v>
      </c>
      <c r="G328" s="78">
        <f>H328-F328</f>
        <v>0.90999999999999837</v>
      </c>
      <c r="H328" s="79">
        <v>16.38</v>
      </c>
      <c r="I328" s="79">
        <f>SUM(H328:H333)</f>
        <v>86.529999999999987</v>
      </c>
      <c r="J328" s="23"/>
    </row>
    <row r="329" spans="1:10" ht="16" x14ac:dyDescent="0.2">
      <c r="A329" s="63"/>
      <c r="B329" s="75"/>
      <c r="C329" s="66"/>
      <c r="D329" s="173" t="s">
        <v>417</v>
      </c>
      <c r="E329" s="78">
        <v>50000</v>
      </c>
      <c r="F329" s="79">
        <v>50.94</v>
      </c>
      <c r="G329" s="79"/>
      <c r="H329" s="79">
        <f>F329</f>
        <v>50.94</v>
      </c>
      <c r="I329" s="79"/>
      <c r="J329" s="23" t="s">
        <v>460</v>
      </c>
    </row>
    <row r="330" spans="1:10" ht="16" x14ac:dyDescent="0.2">
      <c r="A330" s="63"/>
      <c r="B330" s="75"/>
      <c r="C330" s="66"/>
      <c r="D330" s="173" t="s">
        <v>412</v>
      </c>
      <c r="E330" s="78">
        <v>10000</v>
      </c>
      <c r="F330" s="79">
        <v>3.42</v>
      </c>
      <c r="G330" s="79"/>
      <c r="H330" s="79">
        <f>F330</f>
        <v>3.42</v>
      </c>
      <c r="I330" s="79"/>
      <c r="J330" s="23"/>
    </row>
    <row r="331" spans="1:10" ht="16" x14ac:dyDescent="0.2">
      <c r="A331" s="63"/>
      <c r="B331" s="75"/>
      <c r="C331" s="66"/>
      <c r="D331" s="173" t="s">
        <v>413</v>
      </c>
      <c r="E331" s="78">
        <v>180000</v>
      </c>
      <c r="F331" s="79">
        <v>7.52</v>
      </c>
      <c r="G331" s="79"/>
      <c r="H331" s="79">
        <f>F331</f>
        <v>7.52</v>
      </c>
      <c r="I331" s="79"/>
      <c r="J331" s="23"/>
    </row>
    <row r="332" spans="1:10" ht="16" x14ac:dyDescent="0.2">
      <c r="A332" s="63"/>
      <c r="B332" s="75"/>
      <c r="C332" s="66"/>
      <c r="D332" s="173" t="s">
        <v>418</v>
      </c>
      <c r="E332" s="78">
        <v>180000</v>
      </c>
      <c r="F332" s="79">
        <v>7.92</v>
      </c>
      <c r="G332" s="79"/>
      <c r="H332" s="79">
        <f>F332</f>
        <v>7.92</v>
      </c>
      <c r="I332" s="79"/>
      <c r="J332" s="23"/>
    </row>
    <row r="333" spans="1:10" ht="16" x14ac:dyDescent="0.2">
      <c r="A333" s="63"/>
      <c r="B333" s="75"/>
      <c r="C333" s="66"/>
      <c r="D333" s="173" t="s">
        <v>414</v>
      </c>
      <c r="E333" s="78">
        <v>10000</v>
      </c>
      <c r="F333" s="79">
        <v>0.35</v>
      </c>
      <c r="G333" s="79"/>
      <c r="H333" s="79">
        <f>F333</f>
        <v>0.35</v>
      </c>
      <c r="I333" s="79"/>
      <c r="J333" s="23"/>
    </row>
    <row r="334" spans="1:10" ht="16" x14ac:dyDescent="0.2">
      <c r="A334" s="63"/>
      <c r="B334" s="75"/>
      <c r="C334" s="66"/>
      <c r="D334" s="66"/>
      <c r="E334" s="78"/>
      <c r="F334" s="79"/>
      <c r="G334" s="79"/>
      <c r="H334" s="79"/>
      <c r="I334" s="79"/>
      <c r="J334" s="23"/>
    </row>
    <row r="335" spans="1:10" ht="16" x14ac:dyDescent="0.2">
      <c r="A335" s="63">
        <f>A328+1</f>
        <v>86</v>
      </c>
      <c r="B335" s="75" t="s">
        <v>320</v>
      </c>
      <c r="C335" s="82" t="s">
        <v>204</v>
      </c>
      <c r="D335" s="66" t="s">
        <v>411</v>
      </c>
      <c r="E335" s="78">
        <v>180000</v>
      </c>
      <c r="F335" s="79">
        <v>21.42</v>
      </c>
      <c r="G335" s="78">
        <f>H335-F335</f>
        <v>1.259999999999998</v>
      </c>
      <c r="H335" s="79">
        <v>22.68</v>
      </c>
      <c r="I335" s="79">
        <f>SUM(H335:H340)</f>
        <v>110.12</v>
      </c>
      <c r="J335" s="23"/>
    </row>
    <row r="336" spans="1:10" ht="16" x14ac:dyDescent="0.2">
      <c r="A336" s="63"/>
      <c r="B336" s="75"/>
      <c r="C336" s="66"/>
      <c r="D336" s="173" t="s">
        <v>417</v>
      </c>
      <c r="E336" s="78">
        <v>50000</v>
      </c>
      <c r="F336" s="79">
        <v>79.38</v>
      </c>
      <c r="G336" s="79"/>
      <c r="H336" s="79">
        <f>F336</f>
        <v>79.38</v>
      </c>
      <c r="I336" s="79"/>
      <c r="J336" s="23" t="s">
        <v>457</v>
      </c>
    </row>
    <row r="337" spans="1:10" ht="16" x14ac:dyDescent="0.2">
      <c r="A337" s="63"/>
      <c r="B337" s="75"/>
      <c r="C337" s="66"/>
      <c r="D337" s="173" t="s">
        <v>412</v>
      </c>
      <c r="E337" s="78">
        <v>10000</v>
      </c>
      <c r="F337" s="79">
        <v>3.42</v>
      </c>
      <c r="G337" s="79"/>
      <c r="H337" s="79">
        <f>F337</f>
        <v>3.42</v>
      </c>
      <c r="I337" s="79"/>
      <c r="J337" s="23"/>
    </row>
    <row r="338" spans="1:10" ht="16" x14ac:dyDescent="0.2">
      <c r="A338" s="63"/>
      <c r="B338" s="75"/>
      <c r="C338" s="66"/>
      <c r="D338" s="173" t="s">
        <v>413</v>
      </c>
      <c r="E338" s="78">
        <v>50000</v>
      </c>
      <c r="F338" s="79">
        <v>2.09</v>
      </c>
      <c r="G338" s="79"/>
      <c r="H338" s="79">
        <f>F338</f>
        <v>2.09</v>
      </c>
      <c r="I338" s="79"/>
      <c r="J338" s="23"/>
    </row>
    <row r="339" spans="1:10" ht="16" x14ac:dyDescent="0.2">
      <c r="A339" s="63"/>
      <c r="B339" s="75"/>
      <c r="C339" s="66"/>
      <c r="D339" s="173" t="s">
        <v>418</v>
      </c>
      <c r="E339" s="78">
        <v>50000</v>
      </c>
      <c r="F339" s="79">
        <v>2.2000000000000002</v>
      </c>
      <c r="G339" s="79"/>
      <c r="H339" s="79">
        <f>F339</f>
        <v>2.2000000000000002</v>
      </c>
      <c r="I339" s="79"/>
      <c r="J339" s="23"/>
    </row>
    <row r="340" spans="1:10" ht="16" x14ac:dyDescent="0.2">
      <c r="A340" s="63"/>
      <c r="B340" s="75"/>
      <c r="C340" s="66"/>
      <c r="D340" s="173" t="s">
        <v>414</v>
      </c>
      <c r="E340" s="78">
        <v>10000</v>
      </c>
      <c r="F340" s="79">
        <v>0.35</v>
      </c>
      <c r="G340" s="79"/>
      <c r="H340" s="79">
        <f>F340</f>
        <v>0.35</v>
      </c>
      <c r="I340" s="79"/>
      <c r="J340" s="23"/>
    </row>
    <row r="341" spans="1:10" ht="16" x14ac:dyDescent="0.2">
      <c r="A341" s="63"/>
      <c r="B341" s="75"/>
      <c r="C341" s="66"/>
      <c r="D341" s="173"/>
      <c r="E341" s="78"/>
      <c r="F341" s="79"/>
      <c r="G341" s="79"/>
      <c r="H341" s="79"/>
      <c r="I341" s="79"/>
      <c r="J341" s="23"/>
    </row>
    <row r="342" spans="1:10" ht="16" x14ac:dyDescent="0.2">
      <c r="A342" s="63">
        <v>87</v>
      </c>
      <c r="B342" s="75" t="s">
        <v>454</v>
      </c>
      <c r="C342" s="66" t="s">
        <v>451</v>
      </c>
      <c r="D342" s="173" t="s">
        <v>411</v>
      </c>
      <c r="E342" s="78">
        <v>10000</v>
      </c>
      <c r="F342" s="79">
        <v>0</v>
      </c>
      <c r="G342" s="79">
        <v>0.53</v>
      </c>
      <c r="H342" s="79">
        <f>F342+G342</f>
        <v>0.53</v>
      </c>
      <c r="I342" s="79">
        <f>SUM(H342:H343)</f>
        <v>12.229999999999999</v>
      </c>
      <c r="J342" s="23"/>
    </row>
    <row r="343" spans="1:10" ht="16" x14ac:dyDescent="0.2">
      <c r="A343" s="63"/>
      <c r="B343" s="75"/>
      <c r="C343" s="66"/>
      <c r="D343" s="173" t="s">
        <v>413</v>
      </c>
      <c r="E343" s="78">
        <v>280000</v>
      </c>
      <c r="F343" s="79">
        <v>11.7</v>
      </c>
      <c r="G343" s="79"/>
      <c r="H343" s="79">
        <f>F343</f>
        <v>11.7</v>
      </c>
      <c r="I343" s="79"/>
      <c r="J343" s="23"/>
    </row>
    <row r="344" spans="1:10" ht="16" x14ac:dyDescent="0.2">
      <c r="A344" s="63"/>
      <c r="B344" s="75"/>
      <c r="C344" s="66"/>
      <c r="D344" s="66"/>
      <c r="E344" s="78"/>
      <c r="F344" s="79"/>
      <c r="G344" s="79"/>
      <c r="H344" s="79"/>
      <c r="I344" s="79"/>
      <c r="J344" s="23"/>
    </row>
    <row r="345" spans="1:10" ht="16" x14ac:dyDescent="0.2">
      <c r="A345" s="63">
        <v>88</v>
      </c>
      <c r="B345" s="75" t="s">
        <v>321</v>
      </c>
      <c r="C345" s="66" t="s">
        <v>63</v>
      </c>
      <c r="D345" s="66" t="s">
        <v>411</v>
      </c>
      <c r="E345" s="180">
        <v>250000</v>
      </c>
      <c r="F345" s="78">
        <v>15.84</v>
      </c>
      <c r="G345" s="78">
        <f>H345-F345</f>
        <v>0.66000000000000014</v>
      </c>
      <c r="H345" s="79">
        <v>16.5</v>
      </c>
      <c r="I345" s="79">
        <f>SUM(H345:H348)</f>
        <v>31.14</v>
      </c>
      <c r="J345" s="23"/>
    </row>
    <row r="346" spans="1:10" ht="16" x14ac:dyDescent="0.2">
      <c r="A346" s="63"/>
      <c r="B346" s="75"/>
      <c r="C346" s="66"/>
      <c r="D346" s="66" t="s">
        <v>412</v>
      </c>
      <c r="E346" s="78">
        <v>10000</v>
      </c>
      <c r="F346" s="78">
        <v>3.42</v>
      </c>
      <c r="G346" s="78"/>
      <c r="H346" s="79">
        <f>F346</f>
        <v>3.42</v>
      </c>
      <c r="I346" s="79"/>
      <c r="J346" s="23"/>
    </row>
    <row r="347" spans="1:10" ht="16" x14ac:dyDescent="0.2">
      <c r="A347" s="63"/>
      <c r="B347" s="75"/>
      <c r="C347" s="66"/>
      <c r="D347" s="66" t="s">
        <v>413</v>
      </c>
      <c r="E347" s="78">
        <v>260000</v>
      </c>
      <c r="F347" s="78">
        <v>10.87</v>
      </c>
      <c r="G347" s="78"/>
      <c r="H347" s="79">
        <f>F347</f>
        <v>10.87</v>
      </c>
      <c r="I347" s="79"/>
      <c r="J347" s="23"/>
    </row>
    <row r="348" spans="1:10" ht="16" x14ac:dyDescent="0.2">
      <c r="A348" s="63"/>
      <c r="B348" s="75"/>
      <c r="C348" s="66"/>
      <c r="D348" s="66" t="s">
        <v>414</v>
      </c>
      <c r="E348" s="78">
        <v>10000</v>
      </c>
      <c r="F348" s="78">
        <v>0.35</v>
      </c>
      <c r="G348" s="78"/>
      <c r="H348" s="79">
        <f>F348</f>
        <v>0.35</v>
      </c>
      <c r="I348" s="79"/>
      <c r="J348" s="23"/>
    </row>
    <row r="349" spans="1:10" ht="16" x14ac:dyDescent="0.2">
      <c r="A349" s="63"/>
      <c r="B349" s="75"/>
      <c r="C349" s="66"/>
      <c r="D349" s="66"/>
      <c r="E349" s="79"/>
      <c r="F349" s="79"/>
      <c r="G349" s="79"/>
      <c r="H349" s="79"/>
      <c r="I349" s="79"/>
      <c r="J349" s="23"/>
    </row>
    <row r="350" spans="1:10" ht="16" x14ac:dyDescent="0.2">
      <c r="A350" s="63"/>
      <c r="B350" s="75"/>
      <c r="C350" s="66"/>
      <c r="D350" s="66"/>
      <c r="E350" s="79"/>
      <c r="F350" s="79"/>
      <c r="G350" s="79"/>
      <c r="H350" s="79"/>
      <c r="I350" s="79"/>
      <c r="J350" s="23"/>
    </row>
    <row r="351" spans="1:10" ht="16" x14ac:dyDescent="0.2">
      <c r="A351" s="63">
        <f>A345+1</f>
        <v>89</v>
      </c>
      <c r="B351" s="75" t="s">
        <v>322</v>
      </c>
      <c r="C351" s="66" t="s">
        <v>166</v>
      </c>
      <c r="D351" s="66" t="s">
        <v>411</v>
      </c>
      <c r="E351" s="79">
        <v>10000</v>
      </c>
      <c r="F351" s="79">
        <v>0</v>
      </c>
      <c r="G351" s="78">
        <f>H351-F351</f>
        <v>0.53</v>
      </c>
      <c r="H351" s="79">
        <v>0.53</v>
      </c>
      <c r="I351" s="79">
        <f>H351</f>
        <v>0.53</v>
      </c>
      <c r="J351" s="23"/>
    </row>
    <row r="352" spans="1:10" ht="16" x14ac:dyDescent="0.2">
      <c r="A352" s="63"/>
      <c r="B352" s="75"/>
      <c r="C352" s="66"/>
      <c r="D352" s="66"/>
      <c r="E352" s="79"/>
      <c r="F352" s="79"/>
      <c r="G352" s="79"/>
      <c r="H352" s="79"/>
      <c r="I352" s="79"/>
      <c r="J352" s="23"/>
    </row>
    <row r="353" spans="1:10" ht="16" x14ac:dyDescent="0.2">
      <c r="A353" s="63">
        <f>A351+1</f>
        <v>90</v>
      </c>
      <c r="B353" s="75" t="s">
        <v>323</v>
      </c>
      <c r="C353" s="66" t="s">
        <v>86</v>
      </c>
      <c r="D353" s="66" t="s">
        <v>411</v>
      </c>
      <c r="E353" s="79">
        <v>10000</v>
      </c>
      <c r="F353" s="79">
        <v>0</v>
      </c>
      <c r="G353" s="78">
        <f>H353-F353</f>
        <v>2.0099999999999998</v>
      </c>
      <c r="H353" s="79">
        <v>2.0099999999999998</v>
      </c>
      <c r="I353" s="79">
        <f>SUM(H353:H354)</f>
        <v>2.4299999999999997</v>
      </c>
      <c r="J353" s="23"/>
    </row>
    <row r="354" spans="1:10" ht="16" x14ac:dyDescent="0.2">
      <c r="A354" s="122"/>
      <c r="B354" s="123"/>
      <c r="C354" s="124"/>
      <c r="D354" s="124" t="s">
        <v>413</v>
      </c>
      <c r="E354" s="152">
        <v>10000</v>
      </c>
      <c r="F354" s="79">
        <v>0.42</v>
      </c>
      <c r="G354" s="79"/>
      <c r="H354" s="79">
        <f>F354</f>
        <v>0.42</v>
      </c>
      <c r="I354" s="79"/>
      <c r="J354" s="23"/>
    </row>
    <row r="355" spans="1:10" ht="16" x14ac:dyDescent="0.2">
      <c r="A355" s="122"/>
      <c r="B355" s="123"/>
      <c r="C355" s="124"/>
      <c r="D355" s="124"/>
      <c r="E355" s="152"/>
      <c r="F355" s="79"/>
      <c r="G355" s="79"/>
      <c r="H355" s="79"/>
      <c r="I355" s="79"/>
      <c r="J355" s="23"/>
    </row>
    <row r="356" spans="1:10" ht="16" x14ac:dyDescent="0.2">
      <c r="A356" s="122"/>
      <c r="B356" s="123"/>
      <c r="C356" s="124"/>
      <c r="D356" s="124"/>
      <c r="E356" s="152"/>
      <c r="F356" s="79"/>
      <c r="G356" s="79"/>
      <c r="H356" s="79"/>
      <c r="I356" s="79"/>
      <c r="J356" s="23"/>
    </row>
    <row r="357" spans="1:10" ht="16" x14ac:dyDescent="0.2">
      <c r="A357" s="136"/>
      <c r="B357" s="137"/>
      <c r="C357" s="134" t="s">
        <v>400</v>
      </c>
      <c r="D357" s="134"/>
      <c r="E357" s="153"/>
      <c r="F357" s="161"/>
      <c r="G357" s="132"/>
      <c r="H357" s="132"/>
      <c r="I357" s="132">
        <f>SUM(I5:I354)</f>
        <v>2380.25</v>
      </c>
      <c r="J357" s="133"/>
    </row>
    <row r="358" spans="1:10" ht="16" x14ac:dyDescent="0.2">
      <c r="A358" s="122"/>
      <c r="B358" s="123"/>
      <c r="C358" s="124"/>
      <c r="D358" s="124"/>
      <c r="E358" s="152"/>
      <c r="F358" s="79"/>
      <c r="G358" s="79"/>
      <c r="H358" s="79"/>
      <c r="I358" s="79"/>
      <c r="J358" s="23"/>
    </row>
    <row r="359" spans="1:10" ht="16" x14ac:dyDescent="0.2">
      <c r="A359" s="125" t="s">
        <v>395</v>
      </c>
      <c r="B359" s="75" t="s">
        <v>336</v>
      </c>
      <c r="C359" s="66" t="s">
        <v>337</v>
      </c>
      <c r="D359" s="66" t="s">
        <v>411</v>
      </c>
      <c r="E359" s="79">
        <v>250000</v>
      </c>
      <c r="F359" s="78">
        <v>12.72</v>
      </c>
      <c r="G359" s="78">
        <f>H359-F359</f>
        <v>0.52999999999999936</v>
      </c>
      <c r="H359" s="78">
        <v>13.25</v>
      </c>
      <c r="I359" s="78">
        <f>SUM(H359:H362)</f>
        <v>27.470000000000002</v>
      </c>
      <c r="J359" s="23"/>
    </row>
    <row r="360" spans="1:10" ht="16" x14ac:dyDescent="0.2">
      <c r="A360" s="125"/>
      <c r="B360" s="75"/>
      <c r="C360" s="66"/>
      <c r="D360" s="66" t="s">
        <v>412</v>
      </c>
      <c r="E360" s="157">
        <v>10000</v>
      </c>
      <c r="F360" s="79">
        <v>3.42</v>
      </c>
      <c r="G360" s="78"/>
      <c r="H360" s="78">
        <f>F360</f>
        <v>3.42</v>
      </c>
      <c r="I360" s="78"/>
      <c r="J360" s="23"/>
    </row>
    <row r="361" spans="1:10" ht="16" x14ac:dyDescent="0.2">
      <c r="A361" s="125"/>
      <c r="B361" s="75"/>
      <c r="C361" s="66"/>
      <c r="D361" s="66" t="s">
        <v>413</v>
      </c>
      <c r="E361" s="150">
        <v>250000</v>
      </c>
      <c r="F361" s="79">
        <v>10.45</v>
      </c>
      <c r="G361" s="78"/>
      <c r="H361" s="78">
        <f>F361</f>
        <v>10.45</v>
      </c>
      <c r="I361" s="78"/>
      <c r="J361" s="23"/>
    </row>
    <row r="362" spans="1:10" ht="16" x14ac:dyDescent="0.2">
      <c r="A362" s="125"/>
      <c r="B362" s="75"/>
      <c r="C362" s="66"/>
      <c r="D362" s="66" t="s">
        <v>414</v>
      </c>
      <c r="E362" s="150">
        <v>10000</v>
      </c>
      <c r="F362" s="79">
        <v>0.35</v>
      </c>
      <c r="G362" s="78"/>
      <c r="H362" s="78">
        <f>F362</f>
        <v>0.35</v>
      </c>
      <c r="I362" s="78"/>
      <c r="J362" s="23"/>
    </row>
    <row r="363" spans="1:10" ht="16" x14ac:dyDescent="0.2">
      <c r="A363" s="125"/>
      <c r="B363" s="75"/>
      <c r="C363" s="66"/>
      <c r="D363" s="66"/>
      <c r="E363" s="78"/>
      <c r="F363" s="78"/>
      <c r="G363" s="78"/>
      <c r="H363" s="78"/>
      <c r="I363" s="78"/>
      <c r="J363" s="23"/>
    </row>
    <row r="364" spans="1:10" ht="16" x14ac:dyDescent="0.2">
      <c r="A364" s="125" t="s">
        <v>395</v>
      </c>
      <c r="B364" s="75" t="s">
        <v>290</v>
      </c>
      <c r="C364" s="66" t="s">
        <v>202</v>
      </c>
      <c r="D364" s="66" t="s">
        <v>411</v>
      </c>
      <c r="E364" s="78">
        <v>10000</v>
      </c>
      <c r="F364" s="78">
        <v>0</v>
      </c>
      <c r="G364" s="78">
        <f>H364-F364</f>
        <v>0.66</v>
      </c>
      <c r="H364" s="78">
        <v>0.66</v>
      </c>
      <c r="I364" s="78">
        <f>SUM(H364:H365)</f>
        <v>4.84</v>
      </c>
      <c r="J364" s="23"/>
    </row>
    <row r="365" spans="1:10" ht="16" x14ac:dyDescent="0.2">
      <c r="A365" s="125"/>
      <c r="B365" s="75"/>
      <c r="C365" s="66"/>
      <c r="D365" s="66" t="s">
        <v>413</v>
      </c>
      <c r="E365" s="78">
        <v>100000</v>
      </c>
      <c r="F365" s="78">
        <v>4.18</v>
      </c>
      <c r="G365" s="78"/>
      <c r="H365" s="78">
        <f>F365</f>
        <v>4.18</v>
      </c>
      <c r="I365" s="78"/>
      <c r="J365" s="23"/>
    </row>
    <row r="366" spans="1:10" ht="16" x14ac:dyDescent="0.2">
      <c r="A366" s="23"/>
      <c r="B366" s="23"/>
      <c r="C366" s="23"/>
      <c r="D366" s="66"/>
      <c r="E366" s="79"/>
      <c r="F366" s="79"/>
      <c r="G366" s="79"/>
      <c r="H366" s="79"/>
      <c r="I366" s="79"/>
      <c r="J366" s="23"/>
    </row>
    <row r="367" spans="1:10" ht="16" x14ac:dyDescent="0.2">
      <c r="A367" s="131"/>
      <c r="B367" s="137" t="s">
        <v>395</v>
      </c>
      <c r="C367" s="134" t="s">
        <v>400</v>
      </c>
      <c r="D367" s="134"/>
      <c r="E367" s="153"/>
      <c r="F367" s="135"/>
      <c r="G367" s="135"/>
      <c r="H367" s="135"/>
      <c r="I367" s="135">
        <f>SUM(I359:I364)</f>
        <v>32.31</v>
      </c>
      <c r="J367" s="133"/>
    </row>
    <row r="368" spans="1:10" ht="16" x14ac:dyDescent="0.2">
      <c r="A368" s="596"/>
      <c r="B368" s="597"/>
      <c r="C368" s="598"/>
      <c r="D368" s="143"/>
      <c r="E368" s="154"/>
      <c r="F368" s="162"/>
      <c r="G368" s="93"/>
      <c r="H368" s="93"/>
      <c r="I368" s="93"/>
      <c r="J368" s="94"/>
    </row>
    <row r="369" spans="1:10" ht="16" x14ac:dyDescent="0.2">
      <c r="A369" s="618" t="s">
        <v>439</v>
      </c>
      <c r="B369" s="619"/>
      <c r="C369" s="620"/>
      <c r="D369" s="142"/>
      <c r="E369" s="155"/>
      <c r="F369" s="95"/>
      <c r="G369" s="95"/>
      <c r="H369" s="95"/>
      <c r="I369" s="95"/>
      <c r="J369" s="94"/>
    </row>
    <row r="370" spans="1:10" ht="16" x14ac:dyDescent="0.2">
      <c r="A370" s="189"/>
      <c r="B370" s="190"/>
      <c r="C370" s="142" t="s">
        <v>98</v>
      </c>
      <c r="D370" s="142" t="s">
        <v>411</v>
      </c>
      <c r="E370" s="198"/>
      <c r="F370" s="95"/>
      <c r="G370" s="95"/>
      <c r="H370" s="95"/>
      <c r="I370" s="155">
        <v>-200.5</v>
      </c>
      <c r="J370" s="94"/>
    </row>
    <row r="371" spans="1:10" ht="16" x14ac:dyDescent="0.2">
      <c r="A371" s="189"/>
      <c r="B371" s="190"/>
      <c r="C371" s="142"/>
      <c r="D371" s="142" t="s">
        <v>413</v>
      </c>
      <c r="E371" s="198"/>
      <c r="F371" s="95"/>
      <c r="G371" s="95"/>
      <c r="H371" s="95"/>
      <c r="I371" s="155">
        <v>-20.9</v>
      </c>
      <c r="J371" s="94"/>
    </row>
    <row r="372" spans="1:10" ht="16" x14ac:dyDescent="0.2">
      <c r="A372" s="189"/>
      <c r="B372" s="190"/>
      <c r="C372" s="142" t="s">
        <v>203</v>
      </c>
      <c r="D372" s="142" t="s">
        <v>411</v>
      </c>
      <c r="E372" s="198"/>
      <c r="F372" s="95"/>
      <c r="G372" s="95"/>
      <c r="H372" s="95"/>
      <c r="I372" s="155">
        <v>-0.53</v>
      </c>
      <c r="J372" s="94"/>
    </row>
    <row r="373" spans="1:10" ht="16" x14ac:dyDescent="0.2">
      <c r="A373" s="189"/>
      <c r="B373" s="190"/>
      <c r="C373" s="142" t="s">
        <v>448</v>
      </c>
      <c r="D373" s="142" t="s">
        <v>411</v>
      </c>
      <c r="E373" s="198"/>
      <c r="F373" s="95"/>
      <c r="G373" s="95"/>
      <c r="H373" s="95"/>
      <c r="I373" s="155">
        <v>-0.53</v>
      </c>
      <c r="J373" s="94"/>
    </row>
    <row r="374" spans="1:10" ht="16" x14ac:dyDescent="0.2">
      <c r="A374" s="189"/>
      <c r="B374" s="190"/>
      <c r="C374" s="142"/>
      <c r="D374" s="142" t="s">
        <v>413</v>
      </c>
      <c r="E374" s="198"/>
      <c r="F374" s="95"/>
      <c r="G374" s="95"/>
      <c r="H374" s="95"/>
      <c r="I374" s="155">
        <v>-0.42</v>
      </c>
      <c r="J374" s="94"/>
    </row>
    <row r="375" spans="1:10" ht="16" x14ac:dyDescent="0.2">
      <c r="A375" s="189"/>
      <c r="B375" s="190"/>
      <c r="C375" s="142" t="s">
        <v>467</v>
      </c>
      <c r="D375" s="142" t="s">
        <v>411</v>
      </c>
      <c r="E375" s="199"/>
      <c r="F375" s="95"/>
      <c r="G375" s="95"/>
      <c r="H375" s="95"/>
      <c r="I375" s="155">
        <v>68.25</v>
      </c>
      <c r="J375" s="94" t="s">
        <v>468</v>
      </c>
    </row>
    <row r="376" spans="1:10" ht="16" x14ac:dyDescent="0.2">
      <c r="A376" s="596" t="s">
        <v>52</v>
      </c>
      <c r="B376" s="597"/>
      <c r="C376" s="598"/>
      <c r="D376" s="143"/>
      <c r="E376" s="154"/>
      <c r="F376" s="163"/>
      <c r="G376" s="103"/>
      <c r="H376" s="103"/>
      <c r="I376" s="103">
        <f>I357+I367+SUM(I370:I375)</f>
        <v>2257.9299999999998</v>
      </c>
      <c r="J376" s="94"/>
    </row>
    <row r="377" spans="1:10" s="182" customFormat="1" ht="23" x14ac:dyDescent="0.25">
      <c r="C377" s="183" t="s">
        <v>388</v>
      </c>
      <c r="D377" s="183"/>
      <c r="E377" s="184"/>
      <c r="F377" s="185" t="s">
        <v>430</v>
      </c>
      <c r="G377" s="186"/>
      <c r="H377" s="186"/>
      <c r="I377" s="187">
        <v>44145</v>
      </c>
      <c r="J377" s="188"/>
    </row>
  </sheetData>
  <autoFilter ref="C4:J354" xr:uid="{1B35777D-86B3-9A48-BA2D-325C1FB8F52E}">
    <sortState xmlns:xlrd2="http://schemas.microsoft.com/office/spreadsheetml/2017/richdata2" ref="C5:J353">
      <sortCondition ref="C4:C353"/>
    </sortState>
  </autoFilter>
  <mergeCells count="4">
    <mergeCell ref="A2:C2"/>
    <mergeCell ref="A368:C368"/>
    <mergeCell ref="A369:C369"/>
    <mergeCell ref="A376:C376"/>
  </mergeCells>
  <conditionalFormatting sqref="A64 B1:B64 B66:B180 B188:B356 B358:B365 B367:B1048576">
    <cfRule type="duplicateValues" dxfId="129" priority="6"/>
  </conditionalFormatting>
  <conditionalFormatting sqref="A64 B1:B64 B66:B365 B367:B1048576">
    <cfRule type="duplicateValues" dxfId="128" priority="2"/>
  </conditionalFormatting>
  <conditionalFormatting sqref="A64 B1:C64 B66:C180 B188:C356 B358:C365 B367:C1048576 C65">
    <cfRule type="duplicateValues" dxfId="127" priority="10"/>
  </conditionalFormatting>
  <conditionalFormatting sqref="B181:B187">
    <cfRule type="duplicateValues" dxfId="126" priority="4"/>
  </conditionalFormatting>
  <conditionalFormatting sqref="B181:C187">
    <cfRule type="duplicateValues" dxfId="125" priority="9"/>
  </conditionalFormatting>
  <conditionalFormatting sqref="C111:C113">
    <cfRule type="duplicateValues" dxfId="124" priority="7"/>
  </conditionalFormatting>
  <conditionalFormatting sqref="C148:C150">
    <cfRule type="duplicateValues" dxfId="123" priority="8"/>
  </conditionalFormatting>
  <conditionalFormatting sqref="F360:F362">
    <cfRule type="duplicateValues" dxfId="122" priority="1"/>
  </conditionalFormatting>
  <conditionalFormatting sqref="J5:J356 J358:J367">
    <cfRule type="notContainsBlanks" dxfId="121" priority="3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56EE-2F48-F244-AEFB-F44390C56E53}">
  <sheetPr>
    <pageSetUpPr fitToPage="1"/>
  </sheetPr>
  <dimension ref="A1:O381"/>
  <sheetViews>
    <sheetView zoomScaleNormal="100" workbookViewId="0">
      <pane xSplit="3" ySplit="4" topLeftCell="D5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2.16406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 t="s">
        <v>458</v>
      </c>
      <c r="H2" s="77" t="s">
        <v>459</v>
      </c>
      <c r="I2" s="77">
        <v>44105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37.330000000000005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9">
        <v>200000</v>
      </c>
      <c r="F12" s="78">
        <v>8.36</v>
      </c>
      <c r="G12" s="78"/>
      <c r="H12" s="78">
        <f>F12</f>
        <v>8.36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>
        <f>A10+1</f>
        <v>3</v>
      </c>
      <c r="B15" s="75" t="s">
        <v>245</v>
      </c>
      <c r="C15" s="66" t="s">
        <v>98</v>
      </c>
      <c r="D15" s="66" t="s">
        <v>411</v>
      </c>
      <c r="E15" s="79">
        <v>250000</v>
      </c>
      <c r="F15" s="78">
        <v>192.48</v>
      </c>
      <c r="G15" s="78">
        <v>8.02</v>
      </c>
      <c r="H15" s="78">
        <f>F15+G15</f>
        <v>200.5</v>
      </c>
      <c r="I15" s="78">
        <f>SUM(H15:H16)</f>
        <v>221.4</v>
      </c>
      <c r="J15" s="23"/>
    </row>
    <row r="16" spans="1:10" ht="16" x14ac:dyDescent="0.2">
      <c r="A16" s="63"/>
      <c r="B16" s="75"/>
      <c r="C16" s="66"/>
      <c r="D16" s="66" t="s">
        <v>413</v>
      </c>
      <c r="E16" s="78">
        <v>500000</v>
      </c>
      <c r="F16" s="78">
        <v>20.9</v>
      </c>
      <c r="G16" s="78"/>
      <c r="H16" s="78">
        <f>F16</f>
        <v>20.9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f>A15+1</f>
        <v>4</v>
      </c>
      <c r="B18" s="75" t="s">
        <v>246</v>
      </c>
      <c r="C18" s="66" t="s">
        <v>68</v>
      </c>
      <c r="D18" s="66" t="s">
        <v>411</v>
      </c>
      <c r="E18" s="79">
        <v>100000</v>
      </c>
      <c r="F18" s="78">
        <v>27.72</v>
      </c>
      <c r="G18" s="78">
        <v>3.08</v>
      </c>
      <c r="H18" s="78">
        <f>F18+G18</f>
        <v>30.799999999999997</v>
      </c>
      <c r="I18" s="78">
        <f>SUM(H18:H19)</f>
        <v>32.47</v>
      </c>
      <c r="J18" s="23"/>
    </row>
    <row r="19" spans="1:10" ht="16" x14ac:dyDescent="0.2">
      <c r="A19" s="63"/>
      <c r="B19" s="75"/>
      <c r="C19" s="66"/>
      <c r="D19" s="66" t="s">
        <v>413</v>
      </c>
      <c r="E19" s="79">
        <v>40000</v>
      </c>
      <c r="F19" s="78">
        <v>1.67</v>
      </c>
      <c r="G19" s="78"/>
      <c r="H19" s="78">
        <f>F19</f>
        <v>1.67</v>
      </c>
      <c r="I19" s="78"/>
      <c r="J19" s="23"/>
    </row>
    <row r="20" spans="1:10" ht="16" x14ac:dyDescent="0.2">
      <c r="A20" s="63"/>
      <c r="B20" s="75"/>
      <c r="C20" s="66"/>
      <c r="D20" s="66"/>
      <c r="E20" s="79"/>
      <c r="F20" s="78"/>
      <c r="G20" s="78"/>
      <c r="H20" s="78"/>
      <c r="I20" s="78"/>
      <c r="J20" s="23"/>
    </row>
    <row r="21" spans="1:10" ht="16" x14ac:dyDescent="0.2">
      <c r="A21" s="63">
        <v>5</v>
      </c>
      <c r="B21" s="75" t="s">
        <v>247</v>
      </c>
      <c r="C21" s="66" t="s">
        <v>89</v>
      </c>
      <c r="D21" s="66" t="s">
        <v>411</v>
      </c>
      <c r="E21" s="79">
        <v>10000</v>
      </c>
      <c r="F21" s="78">
        <v>0</v>
      </c>
      <c r="G21" s="78">
        <f>H21-F21</f>
        <v>5.0199999999999996</v>
      </c>
      <c r="H21" s="78">
        <v>5.0199999999999996</v>
      </c>
      <c r="I21" s="78">
        <f>SUM(H21)</f>
        <v>5.0199999999999996</v>
      </c>
      <c r="J21" s="23"/>
    </row>
    <row r="22" spans="1:10" ht="16" x14ac:dyDescent="0.2">
      <c r="A22" s="63"/>
      <c r="B22" s="75"/>
      <c r="C22" s="66"/>
      <c r="D22" s="66"/>
      <c r="E22" s="79"/>
      <c r="F22" s="78"/>
      <c r="G22" s="78"/>
      <c r="H22" s="78"/>
      <c r="I22" s="78"/>
      <c r="J22" s="23"/>
    </row>
    <row r="23" spans="1:10" ht="16" x14ac:dyDescent="0.2">
      <c r="A23" s="63">
        <v>6</v>
      </c>
      <c r="B23" s="75" t="s">
        <v>248</v>
      </c>
      <c r="C23" s="66" t="s">
        <v>138</v>
      </c>
      <c r="D23" s="66" t="s">
        <v>411</v>
      </c>
      <c r="E23" s="79">
        <v>10000</v>
      </c>
      <c r="F23" s="78">
        <v>0</v>
      </c>
      <c r="G23" s="78">
        <f>H23-F23</f>
        <v>1.26</v>
      </c>
      <c r="H23" s="78">
        <v>1.26</v>
      </c>
      <c r="I23" s="78">
        <f>H23</f>
        <v>1.26</v>
      </c>
      <c r="J23" s="23"/>
    </row>
    <row r="24" spans="1:10" ht="16" x14ac:dyDescent="0.2">
      <c r="A24" s="63"/>
      <c r="B24" s="75"/>
      <c r="C24" s="66"/>
      <c r="D24" s="66"/>
      <c r="E24" s="79"/>
      <c r="F24" s="78"/>
      <c r="G24" s="78"/>
      <c r="H24" s="78"/>
      <c r="I24" s="78"/>
      <c r="J24" s="23"/>
    </row>
    <row r="25" spans="1:10" ht="16" x14ac:dyDescent="0.2">
      <c r="A25" s="63">
        <v>7</v>
      </c>
      <c r="B25" s="75" t="s">
        <v>249</v>
      </c>
      <c r="C25" s="66" t="s">
        <v>139</v>
      </c>
      <c r="D25" s="66" t="s">
        <v>411</v>
      </c>
      <c r="E25" s="79">
        <v>100000</v>
      </c>
      <c r="F25" s="78">
        <v>11.34</v>
      </c>
      <c r="G25" s="78">
        <f>H25-F25</f>
        <v>1.2599999999999998</v>
      </c>
      <c r="H25" s="78">
        <v>12.6</v>
      </c>
      <c r="I25" s="78">
        <f>SUM(H25:H30)</f>
        <v>47</v>
      </c>
      <c r="J25" s="23"/>
    </row>
    <row r="26" spans="1:10" ht="16" x14ac:dyDescent="0.2">
      <c r="A26" s="63"/>
      <c r="B26" s="75"/>
      <c r="C26" s="66"/>
      <c r="D26" s="66" t="s">
        <v>417</v>
      </c>
      <c r="E26" s="79">
        <v>50000</v>
      </c>
      <c r="F26" s="78">
        <v>22.05</v>
      </c>
      <c r="G26" s="78"/>
      <c r="H26" s="78">
        <f>F26</f>
        <v>22.05</v>
      </c>
      <c r="I26" s="78"/>
      <c r="J26" s="23"/>
    </row>
    <row r="27" spans="1:10" ht="16" x14ac:dyDescent="0.2">
      <c r="A27" s="63"/>
      <c r="B27" s="75"/>
      <c r="C27" s="66"/>
      <c r="D27" s="66" t="s">
        <v>412</v>
      </c>
      <c r="E27" s="79">
        <v>10000</v>
      </c>
      <c r="F27" s="78">
        <v>3.42</v>
      </c>
      <c r="G27" s="78"/>
      <c r="H27" s="78">
        <f>F27</f>
        <v>3.42</v>
      </c>
      <c r="I27" s="78"/>
      <c r="J27" s="23"/>
    </row>
    <row r="28" spans="1:10" ht="16" x14ac:dyDescent="0.2">
      <c r="A28" s="63"/>
      <c r="B28" s="75"/>
      <c r="C28" s="66"/>
      <c r="D28" s="66" t="s">
        <v>413</v>
      </c>
      <c r="E28" s="79">
        <v>100000</v>
      </c>
      <c r="F28" s="78">
        <v>4.18</v>
      </c>
      <c r="G28" s="78"/>
      <c r="H28" s="78">
        <f>F28</f>
        <v>4.18</v>
      </c>
      <c r="I28" s="78"/>
      <c r="J28" s="23"/>
    </row>
    <row r="29" spans="1:10" ht="16" x14ac:dyDescent="0.2">
      <c r="A29" s="63"/>
      <c r="B29" s="75"/>
      <c r="C29" s="66"/>
      <c r="D29" s="66" t="s">
        <v>418</v>
      </c>
      <c r="E29" s="78">
        <v>100000</v>
      </c>
      <c r="F29" s="78">
        <v>4.4000000000000004</v>
      </c>
      <c r="G29" s="78"/>
      <c r="H29" s="78">
        <f>F29</f>
        <v>4.4000000000000004</v>
      </c>
      <c r="I29" s="78"/>
      <c r="J29" s="23"/>
    </row>
    <row r="30" spans="1:10" ht="16" x14ac:dyDescent="0.2">
      <c r="A30" s="63"/>
      <c r="B30" s="75"/>
      <c r="C30" s="66"/>
      <c r="D30" s="66" t="s">
        <v>414</v>
      </c>
      <c r="E30" s="79">
        <v>10000</v>
      </c>
      <c r="F30" s="78">
        <v>0.35</v>
      </c>
      <c r="G30" s="78"/>
      <c r="H30" s="78">
        <f>F30</f>
        <v>0.35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8</v>
      </c>
      <c r="B32" s="75" t="s">
        <v>250</v>
      </c>
      <c r="C32" s="66" t="s">
        <v>217</v>
      </c>
      <c r="D32" s="66" t="s">
        <v>411</v>
      </c>
      <c r="E32" s="79">
        <v>10000</v>
      </c>
      <c r="F32" s="78">
        <v>0</v>
      </c>
      <c r="G32" s="78">
        <f>H32-F32</f>
        <v>0.91</v>
      </c>
      <c r="H32" s="78">
        <v>0.91</v>
      </c>
      <c r="I32" s="78">
        <f>H32</f>
        <v>0.91</v>
      </c>
      <c r="J32" s="23"/>
    </row>
    <row r="33" spans="1:10" ht="16" x14ac:dyDescent="0.2">
      <c r="A33" s="63"/>
      <c r="B33" s="75"/>
      <c r="C33" s="66"/>
      <c r="D33" s="66"/>
      <c r="E33" s="79"/>
      <c r="F33" s="78"/>
      <c r="G33" s="78"/>
      <c r="H33" s="78"/>
      <c r="I33" s="78"/>
      <c r="J33" s="23"/>
    </row>
    <row r="34" spans="1:10" ht="16" x14ac:dyDescent="0.2">
      <c r="A34" s="63">
        <v>9</v>
      </c>
      <c r="B34" s="75" t="s">
        <v>253</v>
      </c>
      <c r="C34" s="66" t="s">
        <v>97</v>
      </c>
      <c r="D34" s="66" t="s">
        <v>411</v>
      </c>
      <c r="E34" s="78">
        <v>10000</v>
      </c>
      <c r="F34" s="78">
        <v>0</v>
      </c>
      <c r="G34" s="78">
        <f>H34-F34</f>
        <v>2.0099999999999998</v>
      </c>
      <c r="H34" s="78">
        <v>2.0099999999999998</v>
      </c>
      <c r="I34" s="78">
        <f>H34</f>
        <v>2.0099999999999998</v>
      </c>
      <c r="J34" s="23"/>
    </row>
    <row r="35" spans="1:10" ht="16" x14ac:dyDescent="0.2">
      <c r="A35" s="63"/>
      <c r="B35" s="75"/>
      <c r="C35" s="66"/>
      <c r="D35" s="66"/>
      <c r="E35" s="78"/>
      <c r="F35" s="78"/>
      <c r="G35" s="78"/>
      <c r="H35" s="78"/>
      <c r="I35" s="78"/>
      <c r="J35" s="23"/>
    </row>
    <row r="36" spans="1:10" ht="16" x14ac:dyDescent="0.2">
      <c r="A36" s="63">
        <v>10</v>
      </c>
      <c r="B36" s="75" t="s">
        <v>254</v>
      </c>
      <c r="C36" s="66" t="s">
        <v>178</v>
      </c>
      <c r="D36" s="66" t="s">
        <v>411</v>
      </c>
      <c r="E36" s="79">
        <v>50000</v>
      </c>
      <c r="F36" s="78">
        <v>20.079999999999998</v>
      </c>
      <c r="G36" s="78">
        <f>H36-F36</f>
        <v>5.0200000000000031</v>
      </c>
      <c r="H36" s="78">
        <v>25.1</v>
      </c>
      <c r="I36" s="78">
        <f>SUM(H36:H41)</f>
        <v>72.37</v>
      </c>
      <c r="J36" s="23"/>
    </row>
    <row r="37" spans="1:10" ht="16" x14ac:dyDescent="0.2">
      <c r="A37" s="63"/>
      <c r="B37" s="75"/>
      <c r="C37" s="66"/>
      <c r="D37" s="66" t="s">
        <v>417</v>
      </c>
      <c r="E37" s="79">
        <v>50000</v>
      </c>
      <c r="F37" s="78">
        <v>22.05</v>
      </c>
      <c r="G37" s="78"/>
      <c r="H37" s="78">
        <f>F37</f>
        <v>22.05</v>
      </c>
      <c r="I37" s="78"/>
      <c r="J37" s="23"/>
    </row>
    <row r="38" spans="1:10" ht="16" x14ac:dyDescent="0.2">
      <c r="A38" s="63"/>
      <c r="B38" s="75"/>
      <c r="C38" s="66"/>
      <c r="D38" s="66" t="s">
        <v>412</v>
      </c>
      <c r="E38" s="79">
        <v>10000</v>
      </c>
      <c r="F38" s="78">
        <v>3.42</v>
      </c>
      <c r="G38" s="78"/>
      <c r="H38" s="78">
        <f>F38</f>
        <v>3.42</v>
      </c>
      <c r="I38" s="78"/>
      <c r="J38" s="23"/>
    </row>
    <row r="39" spans="1:10" ht="16" x14ac:dyDescent="0.2">
      <c r="A39" s="63"/>
      <c r="B39" s="75"/>
      <c r="C39" s="66"/>
      <c r="D39" s="66" t="s">
        <v>413</v>
      </c>
      <c r="E39" s="79">
        <v>250000</v>
      </c>
      <c r="F39" s="78">
        <v>10.45</v>
      </c>
      <c r="G39" s="78"/>
      <c r="H39" s="78">
        <f>F39</f>
        <v>10.45</v>
      </c>
      <c r="I39" s="78"/>
      <c r="J39" s="23"/>
    </row>
    <row r="40" spans="1:10" ht="16" x14ac:dyDescent="0.2">
      <c r="A40" s="63"/>
      <c r="B40" s="75"/>
      <c r="C40" s="66"/>
      <c r="D40" s="66" t="s">
        <v>418</v>
      </c>
      <c r="E40" s="78">
        <v>250000</v>
      </c>
      <c r="F40" s="78">
        <v>11</v>
      </c>
      <c r="G40" s="78"/>
      <c r="H40" s="78">
        <f>F40</f>
        <v>11</v>
      </c>
      <c r="I40" s="78"/>
      <c r="J40" s="23"/>
    </row>
    <row r="41" spans="1:10" ht="16" x14ac:dyDescent="0.2">
      <c r="A41" s="63"/>
      <c r="B41" s="75"/>
      <c r="C41" s="66"/>
      <c r="D41" s="66" t="s">
        <v>414</v>
      </c>
      <c r="E41" s="79">
        <v>10000</v>
      </c>
      <c r="F41" s="78">
        <v>0.35</v>
      </c>
      <c r="G41" s="78"/>
      <c r="H41" s="78">
        <f>F41</f>
        <v>0.35</v>
      </c>
      <c r="I41" s="78"/>
      <c r="J41" s="23"/>
    </row>
    <row r="42" spans="1:10" ht="16" x14ac:dyDescent="0.2">
      <c r="A42" s="63"/>
      <c r="B42" s="75"/>
      <c r="C42" s="66"/>
      <c r="D42" s="66"/>
      <c r="E42" s="79"/>
      <c r="F42" s="78"/>
      <c r="G42" s="78"/>
      <c r="H42" s="78"/>
      <c r="I42" s="78"/>
      <c r="J42" s="23"/>
    </row>
    <row r="43" spans="1:10" ht="16" x14ac:dyDescent="0.2">
      <c r="A43" s="63">
        <f>A36+1</f>
        <v>11</v>
      </c>
      <c r="B43" s="75" t="s">
        <v>324</v>
      </c>
      <c r="C43" s="66" t="s">
        <v>325</v>
      </c>
      <c r="D43" s="66" t="s">
        <v>411</v>
      </c>
      <c r="E43" s="78">
        <v>250000</v>
      </c>
      <c r="F43" s="78">
        <v>21.84</v>
      </c>
      <c r="G43" s="78">
        <f>H43-F43</f>
        <v>0.91000000000000014</v>
      </c>
      <c r="H43" s="78">
        <v>22.75</v>
      </c>
      <c r="I43" s="78">
        <f>SUM(H43:H44)</f>
        <v>43.65</v>
      </c>
      <c r="J43" s="23"/>
    </row>
    <row r="44" spans="1:10" ht="16" x14ac:dyDescent="0.2">
      <c r="A44" s="63"/>
      <c r="B44" s="75"/>
      <c r="C44" s="66"/>
      <c r="D44" s="66" t="s">
        <v>413</v>
      </c>
      <c r="E44" s="78">
        <v>500000</v>
      </c>
      <c r="F44" s="78">
        <v>20.9</v>
      </c>
      <c r="G44" s="78"/>
      <c r="H44" s="78">
        <f>F44</f>
        <v>20.9</v>
      </c>
      <c r="I44" s="78"/>
      <c r="J44" s="23"/>
    </row>
    <row r="45" spans="1:10" ht="16" x14ac:dyDescent="0.2">
      <c r="A45" s="63"/>
      <c r="B45" s="75"/>
      <c r="C45" s="66"/>
      <c r="D45" s="66"/>
      <c r="E45" s="78"/>
      <c r="F45" s="78"/>
      <c r="G45" s="78"/>
      <c r="H45" s="78"/>
      <c r="I45" s="78"/>
      <c r="J45" s="23"/>
    </row>
    <row r="46" spans="1:10" ht="16" x14ac:dyDescent="0.2">
      <c r="A46" s="63">
        <f>A43+1</f>
        <v>12</v>
      </c>
      <c r="B46" s="75" t="s">
        <v>255</v>
      </c>
      <c r="C46" s="66" t="s">
        <v>79</v>
      </c>
      <c r="D46" s="66" t="s">
        <v>411</v>
      </c>
      <c r="E46" s="79">
        <v>250000</v>
      </c>
      <c r="F46" s="78">
        <v>15.84</v>
      </c>
      <c r="G46" s="78">
        <f>H46-F46</f>
        <v>0.66000000000000014</v>
      </c>
      <c r="H46" s="78">
        <v>16.5</v>
      </c>
      <c r="I46" s="78">
        <f>SUM(H46:H51)</f>
        <v>69.47</v>
      </c>
      <c r="J46" s="23"/>
    </row>
    <row r="47" spans="1:10" ht="16" x14ac:dyDescent="0.2">
      <c r="A47" s="63"/>
      <c r="B47" s="75"/>
      <c r="C47" s="66"/>
      <c r="D47" s="66" t="s">
        <v>417</v>
      </c>
      <c r="E47" s="79">
        <v>50000</v>
      </c>
      <c r="F47" s="78">
        <v>6.3</v>
      </c>
      <c r="G47" s="78"/>
      <c r="H47" s="78">
        <f>F47</f>
        <v>6.3</v>
      </c>
      <c r="I47" s="78"/>
      <c r="J47" s="23"/>
    </row>
    <row r="48" spans="1:10" ht="16" x14ac:dyDescent="0.2">
      <c r="A48" s="63"/>
      <c r="B48" s="75"/>
      <c r="C48" s="66"/>
      <c r="D48" s="66" t="s">
        <v>412</v>
      </c>
      <c r="E48" s="79">
        <v>10000</v>
      </c>
      <c r="F48" s="78">
        <v>3.42</v>
      </c>
      <c r="G48" s="78"/>
      <c r="H48" s="78">
        <f>F48</f>
        <v>3.42</v>
      </c>
      <c r="I48" s="78"/>
      <c r="J48" s="23"/>
    </row>
    <row r="49" spans="1:10" ht="16" x14ac:dyDescent="0.2">
      <c r="A49" s="63"/>
      <c r="B49" s="75"/>
      <c r="C49" s="66"/>
      <c r="D49" s="66" t="s">
        <v>413</v>
      </c>
      <c r="E49" s="78">
        <v>500000</v>
      </c>
      <c r="F49" s="78">
        <v>20.9</v>
      </c>
      <c r="G49" s="78"/>
      <c r="H49" s="78">
        <f>F49</f>
        <v>20.9</v>
      </c>
      <c r="I49" s="78"/>
      <c r="J49" s="23"/>
    </row>
    <row r="50" spans="1:10" ht="16" x14ac:dyDescent="0.2">
      <c r="A50" s="63"/>
      <c r="B50" s="75"/>
      <c r="C50" s="66"/>
      <c r="D50" s="66" t="s">
        <v>418</v>
      </c>
      <c r="E50" s="78">
        <v>500000</v>
      </c>
      <c r="F50" s="78">
        <v>22</v>
      </c>
      <c r="G50" s="78"/>
      <c r="H50" s="78">
        <f>F50</f>
        <v>22</v>
      </c>
      <c r="I50" s="78"/>
      <c r="J50" s="23"/>
    </row>
    <row r="51" spans="1:10" ht="16" x14ac:dyDescent="0.2">
      <c r="A51" s="63"/>
      <c r="B51" s="75"/>
      <c r="C51" s="66"/>
      <c r="D51" s="66" t="s">
        <v>414</v>
      </c>
      <c r="E51" s="79">
        <v>10000</v>
      </c>
      <c r="F51" s="78">
        <v>0.35</v>
      </c>
      <c r="G51" s="78"/>
      <c r="H51" s="78">
        <f>F51</f>
        <v>0.35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78"/>
      <c r="G52" s="78"/>
      <c r="H52" s="78"/>
      <c r="I52" s="78"/>
      <c r="J52" s="23"/>
    </row>
    <row r="53" spans="1:10" ht="16" x14ac:dyDescent="0.2">
      <c r="A53" s="63">
        <f>A46+1</f>
        <v>13</v>
      </c>
      <c r="B53" s="75" t="s">
        <v>256</v>
      </c>
      <c r="C53" s="66" t="s">
        <v>80</v>
      </c>
      <c r="D53" s="66" t="s">
        <v>411</v>
      </c>
      <c r="E53" s="79">
        <v>10000</v>
      </c>
      <c r="F53" s="78">
        <v>0</v>
      </c>
      <c r="G53" s="78">
        <f>H53-F53</f>
        <v>0.66</v>
      </c>
      <c r="H53" s="78">
        <v>0.66</v>
      </c>
      <c r="I53" s="78">
        <f>SUM(H53:H54)</f>
        <v>10.27</v>
      </c>
      <c r="J53" s="23"/>
    </row>
    <row r="54" spans="1:10" ht="16" x14ac:dyDescent="0.2">
      <c r="A54" s="63"/>
      <c r="B54" s="75"/>
      <c r="C54" s="66"/>
      <c r="D54" s="66" t="s">
        <v>413</v>
      </c>
      <c r="E54" s="79">
        <v>230000</v>
      </c>
      <c r="F54" s="78">
        <v>9.61</v>
      </c>
      <c r="G54" s="78"/>
      <c r="H54" s="78">
        <f>F54</f>
        <v>9.61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78"/>
      <c r="G55" s="78"/>
      <c r="H55" s="78"/>
      <c r="I55" s="78"/>
      <c r="J55" s="23"/>
    </row>
    <row r="56" spans="1:10" ht="16" x14ac:dyDescent="0.2">
      <c r="A56" s="63">
        <v>14</v>
      </c>
      <c r="B56" s="75" t="s">
        <v>431</v>
      </c>
      <c r="C56" s="167" t="s">
        <v>419</v>
      </c>
      <c r="D56" s="66" t="s">
        <v>411</v>
      </c>
      <c r="E56" s="78">
        <v>10000</v>
      </c>
      <c r="F56" s="78">
        <v>0</v>
      </c>
      <c r="G56" s="78">
        <f>H56-F56</f>
        <v>3.08</v>
      </c>
      <c r="H56" s="78">
        <v>3.08</v>
      </c>
      <c r="I56" s="78">
        <f>H56</f>
        <v>3.08</v>
      </c>
      <c r="J56" s="23"/>
    </row>
    <row r="57" spans="1:10" ht="16" x14ac:dyDescent="0.2">
      <c r="A57" s="63"/>
      <c r="B57" s="75"/>
      <c r="C57" s="167"/>
      <c r="D57" s="66"/>
      <c r="E57" s="79"/>
      <c r="F57" s="78"/>
      <c r="G57" s="78"/>
      <c r="H57" s="78"/>
      <c r="I57" s="78"/>
      <c r="J57" s="23"/>
    </row>
    <row r="58" spans="1:10" ht="16" x14ac:dyDescent="0.2">
      <c r="A58" s="63">
        <v>15</v>
      </c>
      <c r="B58" s="75" t="s">
        <v>258</v>
      </c>
      <c r="C58" s="66" t="s">
        <v>64</v>
      </c>
      <c r="D58" s="66" t="s">
        <v>411</v>
      </c>
      <c r="E58" s="79">
        <v>100000</v>
      </c>
      <c r="F58" s="78">
        <v>18.09</v>
      </c>
      <c r="G58" s="78">
        <f>H58-F58</f>
        <v>2.0100000000000016</v>
      </c>
      <c r="H58" s="78">
        <v>20.100000000000001</v>
      </c>
      <c r="I58" s="78">
        <f>SUM(H58:H62)</f>
        <v>32.450000000000003</v>
      </c>
      <c r="J58" s="23"/>
    </row>
    <row r="59" spans="1:10" ht="16" x14ac:dyDescent="0.2">
      <c r="A59" s="63"/>
      <c r="B59" s="75"/>
      <c r="C59" s="66"/>
      <c r="D59" s="66" t="s">
        <v>412</v>
      </c>
      <c r="E59" s="79">
        <v>10000</v>
      </c>
      <c r="F59" s="78">
        <v>3.42</v>
      </c>
      <c r="G59" s="78"/>
      <c r="H59" s="78">
        <f>F59</f>
        <v>3.42</v>
      </c>
      <c r="I59" s="78"/>
      <c r="J59" s="23"/>
    </row>
    <row r="60" spans="1:10" ht="16" x14ac:dyDescent="0.2">
      <c r="A60" s="63"/>
      <c r="B60" s="75"/>
      <c r="C60" s="66"/>
      <c r="D60" s="66" t="s">
        <v>413</v>
      </c>
      <c r="E60" s="79">
        <v>100000</v>
      </c>
      <c r="F60" s="78">
        <v>4.18</v>
      </c>
      <c r="G60" s="78"/>
      <c r="H60" s="78">
        <f>F60</f>
        <v>4.18</v>
      </c>
      <c r="I60" s="78"/>
      <c r="J60" s="23"/>
    </row>
    <row r="61" spans="1:10" ht="16" x14ac:dyDescent="0.2">
      <c r="A61" s="63"/>
      <c r="B61" s="75"/>
      <c r="C61" s="66"/>
      <c r="D61" s="66" t="s">
        <v>418</v>
      </c>
      <c r="E61" s="78">
        <v>100000</v>
      </c>
      <c r="F61" s="78">
        <v>4.4000000000000004</v>
      </c>
      <c r="G61" s="78"/>
      <c r="H61" s="78">
        <f>F61</f>
        <v>4.4000000000000004</v>
      </c>
      <c r="I61" s="78"/>
      <c r="J61" s="23"/>
    </row>
    <row r="62" spans="1:10" ht="16" x14ac:dyDescent="0.2">
      <c r="A62" s="63"/>
      <c r="B62" s="75"/>
      <c r="C62" s="66"/>
      <c r="D62" s="66" t="s">
        <v>414</v>
      </c>
      <c r="E62" s="79">
        <v>10000</v>
      </c>
      <c r="F62" s="78">
        <v>0.35</v>
      </c>
      <c r="G62" s="78"/>
      <c r="H62" s="78">
        <f>F62</f>
        <v>0.35</v>
      </c>
      <c r="I62" s="78"/>
      <c r="J62" s="23"/>
    </row>
    <row r="63" spans="1:10" ht="16" x14ac:dyDescent="0.2">
      <c r="A63" s="63"/>
      <c r="B63" s="75"/>
      <c r="C63" s="66"/>
      <c r="D63" s="66"/>
      <c r="E63" s="79"/>
      <c r="F63" s="78"/>
      <c r="G63" s="78"/>
      <c r="H63" s="78"/>
      <c r="I63" s="78"/>
      <c r="J63" s="23"/>
    </row>
    <row r="64" spans="1:10" ht="16" x14ac:dyDescent="0.2">
      <c r="A64" s="63">
        <f>A58+1</f>
        <v>16</v>
      </c>
      <c r="B64" s="75" t="s">
        <v>259</v>
      </c>
      <c r="C64" s="66" t="s">
        <v>218</v>
      </c>
      <c r="D64" s="66" t="s">
        <v>411</v>
      </c>
      <c r="E64" s="79">
        <v>10000</v>
      </c>
      <c r="F64" s="78">
        <v>0</v>
      </c>
      <c r="G64" s="78">
        <f>H64-F64</f>
        <v>3.08</v>
      </c>
      <c r="H64" s="78">
        <v>3.08</v>
      </c>
      <c r="I64" s="78">
        <f>H64</f>
        <v>3.08</v>
      </c>
      <c r="J64" s="23"/>
    </row>
    <row r="65" spans="1:10" ht="16" x14ac:dyDescent="0.2">
      <c r="A65" s="63"/>
      <c r="B65" s="75"/>
      <c r="C65" s="66"/>
      <c r="D65" s="66"/>
      <c r="E65" s="79"/>
      <c r="F65" s="78"/>
      <c r="G65" s="78"/>
      <c r="H65" s="78"/>
      <c r="I65" s="78"/>
      <c r="J65" s="23"/>
    </row>
    <row r="66" spans="1:10" ht="16" x14ac:dyDescent="0.2">
      <c r="A66" s="63">
        <v>17</v>
      </c>
      <c r="B66" s="75" t="s">
        <v>422</v>
      </c>
      <c r="C66" s="66" t="s">
        <v>420</v>
      </c>
      <c r="D66" s="66" t="s">
        <v>411</v>
      </c>
      <c r="E66" s="79">
        <v>10000</v>
      </c>
      <c r="F66" s="78">
        <v>0</v>
      </c>
      <c r="G66" s="78">
        <f>H66-F66</f>
        <v>3.08</v>
      </c>
      <c r="H66" s="78">
        <v>3.08</v>
      </c>
      <c r="I66" s="78">
        <f>SUM(H66:H67)</f>
        <v>5.17</v>
      </c>
      <c r="J66" s="23"/>
    </row>
    <row r="67" spans="1:10" ht="16" x14ac:dyDescent="0.2">
      <c r="A67" s="75"/>
      <c r="B67" s="75"/>
      <c r="C67" s="66"/>
      <c r="D67" s="66" t="s">
        <v>413</v>
      </c>
      <c r="E67" s="79">
        <v>50000</v>
      </c>
      <c r="F67" s="78">
        <v>2.09</v>
      </c>
      <c r="G67" s="78"/>
      <c r="H67" s="78">
        <f>F67</f>
        <v>2.09</v>
      </c>
      <c r="I67" s="78"/>
      <c r="J67" s="23"/>
    </row>
    <row r="68" spans="1:10" ht="16" x14ac:dyDescent="0.2">
      <c r="A68" s="63"/>
      <c r="C68" s="66"/>
      <c r="D68" s="66"/>
      <c r="E68" s="79"/>
      <c r="F68" s="78"/>
      <c r="G68" s="78"/>
      <c r="H68" s="78"/>
      <c r="I68" s="78"/>
      <c r="J68" s="23"/>
    </row>
    <row r="69" spans="1:10" ht="16" x14ac:dyDescent="0.2">
      <c r="A69" s="63">
        <v>19</v>
      </c>
      <c r="B69" s="75" t="s">
        <v>423</v>
      </c>
      <c r="C69" s="66" t="s">
        <v>421</v>
      </c>
      <c r="D69" s="66" t="s">
        <v>411</v>
      </c>
      <c r="E69" s="79">
        <v>100000</v>
      </c>
      <c r="F69" s="78">
        <v>4.7699999999999996</v>
      </c>
      <c r="G69" s="78">
        <f>H69-F69</f>
        <v>0.53000000000000025</v>
      </c>
      <c r="H69" s="78">
        <v>5.3</v>
      </c>
      <c r="I69" s="78">
        <f>SUM(H69:H70)</f>
        <v>9.48</v>
      </c>
      <c r="J69" s="23"/>
    </row>
    <row r="70" spans="1:10" ht="16" x14ac:dyDescent="0.2">
      <c r="A70" s="63"/>
      <c r="B70" s="75"/>
      <c r="C70" s="66"/>
      <c r="D70" s="66" t="s">
        <v>413</v>
      </c>
      <c r="E70" s="79">
        <v>100000</v>
      </c>
      <c r="F70" s="78">
        <v>4.18</v>
      </c>
      <c r="G70" s="78"/>
      <c r="H70" s="78">
        <f>F70</f>
        <v>4.18</v>
      </c>
      <c r="I70" s="78"/>
      <c r="J70" s="23"/>
    </row>
    <row r="71" spans="1:10" ht="16" x14ac:dyDescent="0.2">
      <c r="A71" s="63"/>
      <c r="B71" s="75"/>
      <c r="C71" s="66"/>
      <c r="D71" s="66"/>
      <c r="E71" s="79"/>
      <c r="F71" s="78"/>
      <c r="G71" s="78"/>
      <c r="H71" s="78"/>
      <c r="I71" s="78"/>
      <c r="J71" s="23"/>
    </row>
    <row r="72" spans="1:10" ht="16" x14ac:dyDescent="0.2">
      <c r="A72" s="63">
        <v>20</v>
      </c>
      <c r="B72" s="75" t="s">
        <v>396</v>
      </c>
      <c r="C72" s="66" t="s">
        <v>397</v>
      </c>
      <c r="D72" s="66" t="s">
        <v>411</v>
      </c>
      <c r="E72" s="78">
        <v>10000</v>
      </c>
      <c r="F72" s="78">
        <v>0</v>
      </c>
      <c r="G72" s="78">
        <f>H72-F72</f>
        <v>3.08</v>
      </c>
      <c r="H72" s="78">
        <v>3.08</v>
      </c>
      <c r="I72" s="78">
        <f>SUM(H72:H74)</f>
        <v>7.6099999999999994</v>
      </c>
      <c r="J72" s="23"/>
    </row>
    <row r="73" spans="1:10" ht="16" x14ac:dyDescent="0.2">
      <c r="A73" s="63"/>
      <c r="B73" s="75"/>
      <c r="C73" s="66"/>
      <c r="D73" s="66" t="s">
        <v>413</v>
      </c>
      <c r="E73" s="78">
        <v>100000</v>
      </c>
      <c r="F73" s="78">
        <v>4.18</v>
      </c>
      <c r="G73" s="78"/>
      <c r="H73" s="78">
        <f>F73</f>
        <v>4.18</v>
      </c>
      <c r="I73" s="78"/>
      <c r="J73" s="23"/>
    </row>
    <row r="74" spans="1:10" ht="16" x14ac:dyDescent="0.2">
      <c r="A74" s="63"/>
      <c r="B74" s="75"/>
      <c r="C74" s="66"/>
      <c r="D74" s="66" t="s">
        <v>414</v>
      </c>
      <c r="E74" s="78">
        <v>10000</v>
      </c>
      <c r="F74" s="78">
        <v>0.35</v>
      </c>
      <c r="G74" s="78"/>
      <c r="H74" s="78">
        <f>F74</f>
        <v>0.35</v>
      </c>
      <c r="I74" s="78"/>
      <c r="J74" s="23"/>
    </row>
    <row r="75" spans="1:10" ht="16" x14ac:dyDescent="0.2">
      <c r="A75" s="63"/>
      <c r="B75" s="75"/>
      <c r="C75" s="66"/>
      <c r="D75" s="66"/>
      <c r="E75" s="78"/>
      <c r="F75" s="78"/>
      <c r="G75" s="78"/>
      <c r="H75" s="78"/>
      <c r="I75" s="78"/>
      <c r="J75" s="23"/>
    </row>
    <row r="76" spans="1:10" ht="16" x14ac:dyDescent="0.2">
      <c r="A76" s="63">
        <v>21</v>
      </c>
      <c r="B76" s="75" t="s">
        <v>261</v>
      </c>
      <c r="C76" s="66" t="s">
        <v>262</v>
      </c>
      <c r="D76" s="66" t="s">
        <v>411</v>
      </c>
      <c r="E76" s="79">
        <v>10000</v>
      </c>
      <c r="F76" s="79">
        <v>0</v>
      </c>
      <c r="G76" s="78">
        <f>H76-F76</f>
        <v>14.08</v>
      </c>
      <c r="H76" s="79">
        <v>14.08</v>
      </c>
      <c r="I76" s="79">
        <f>SUM(H76:H78)</f>
        <v>22.659999999999997</v>
      </c>
      <c r="J76" s="23"/>
    </row>
    <row r="77" spans="1:10" ht="16" x14ac:dyDescent="0.2">
      <c r="A77" s="63"/>
      <c r="B77" s="75"/>
      <c r="C77" s="66"/>
      <c r="D77" s="66" t="s">
        <v>413</v>
      </c>
      <c r="E77" s="79">
        <v>100000</v>
      </c>
      <c r="F77" s="79">
        <v>4.18</v>
      </c>
      <c r="G77" s="79"/>
      <c r="H77" s="79">
        <f>F77</f>
        <v>4.18</v>
      </c>
      <c r="I77" s="79"/>
      <c r="J77" s="23"/>
    </row>
    <row r="78" spans="1:10" ht="16" x14ac:dyDescent="0.2">
      <c r="A78" s="63"/>
      <c r="B78" s="75"/>
      <c r="C78" s="66"/>
      <c r="D78" s="66" t="s">
        <v>418</v>
      </c>
      <c r="E78" s="78">
        <v>100000</v>
      </c>
      <c r="F78" s="79">
        <v>4.4000000000000004</v>
      </c>
      <c r="G78" s="79"/>
      <c r="H78" s="79">
        <f>F78</f>
        <v>4.4000000000000004</v>
      </c>
      <c r="I78" s="79"/>
      <c r="J78" s="23"/>
    </row>
    <row r="79" spans="1:10" ht="16" x14ac:dyDescent="0.2">
      <c r="A79" s="63"/>
      <c r="B79" s="75"/>
      <c r="C79" s="66"/>
      <c r="D79" s="66"/>
      <c r="E79" s="79"/>
      <c r="F79" s="79"/>
      <c r="G79" s="79"/>
      <c r="H79" s="79"/>
      <c r="I79" s="79"/>
      <c r="J79" s="23"/>
    </row>
    <row r="80" spans="1:10" ht="16" x14ac:dyDescent="0.2">
      <c r="A80" s="63">
        <f>A76+1</f>
        <v>22</v>
      </c>
      <c r="B80" s="75" t="s">
        <v>263</v>
      </c>
      <c r="C80" s="66" t="s">
        <v>57</v>
      </c>
      <c r="D80" s="66" t="s">
        <v>411</v>
      </c>
      <c r="E80" s="79">
        <v>10000</v>
      </c>
      <c r="F80" s="79">
        <v>0</v>
      </c>
      <c r="G80" s="78">
        <f>H80-F80</f>
        <v>3.08</v>
      </c>
      <c r="H80" s="79">
        <v>3.08</v>
      </c>
      <c r="I80" s="79">
        <f>SUM(H80:H85)</f>
        <v>19.280000000000005</v>
      </c>
      <c r="J80" s="23"/>
    </row>
    <row r="81" spans="1:10" ht="16" x14ac:dyDescent="0.2">
      <c r="A81" s="63"/>
      <c r="B81" s="75"/>
      <c r="C81" s="66"/>
      <c r="D81" s="66" t="s">
        <v>417</v>
      </c>
      <c r="E81" s="79">
        <v>10000</v>
      </c>
      <c r="F81" s="79">
        <v>11.57</v>
      </c>
      <c r="G81" s="79"/>
      <c r="H81" s="79">
        <f>F81</f>
        <v>11.57</v>
      </c>
      <c r="I81" s="79"/>
      <c r="J81" s="23"/>
    </row>
    <row r="82" spans="1:10" ht="16" x14ac:dyDescent="0.2">
      <c r="A82" s="63"/>
      <c r="B82" s="75"/>
      <c r="C82" s="66"/>
      <c r="D82" s="66" t="s">
        <v>412</v>
      </c>
      <c r="E82" s="79">
        <v>10000</v>
      </c>
      <c r="F82" s="79">
        <v>3.42</v>
      </c>
      <c r="G82" s="79"/>
      <c r="H82" s="79">
        <f>F82</f>
        <v>3.42</v>
      </c>
      <c r="I82" s="79"/>
      <c r="J82" s="23"/>
    </row>
    <row r="83" spans="1:10" ht="16" x14ac:dyDescent="0.2">
      <c r="A83" s="63"/>
      <c r="B83" s="75"/>
      <c r="C83" s="66"/>
      <c r="D83" s="66" t="s">
        <v>413</v>
      </c>
      <c r="E83" s="79">
        <v>10000</v>
      </c>
      <c r="F83" s="79">
        <v>0.42</v>
      </c>
      <c r="G83" s="79"/>
      <c r="H83" s="79">
        <f>F83</f>
        <v>0.42</v>
      </c>
      <c r="I83" s="79"/>
      <c r="J83" s="23"/>
    </row>
    <row r="84" spans="1:10" ht="16" x14ac:dyDescent="0.2">
      <c r="A84" s="63"/>
      <c r="B84" s="75"/>
      <c r="C84" s="66"/>
      <c r="D84" s="66" t="s">
        <v>418</v>
      </c>
      <c r="E84" s="79">
        <v>10000</v>
      </c>
      <c r="F84" s="79">
        <v>0.44</v>
      </c>
      <c r="G84" s="79"/>
      <c r="H84" s="79">
        <f>F84</f>
        <v>0.44</v>
      </c>
      <c r="I84" s="79"/>
      <c r="J84" s="23"/>
    </row>
    <row r="85" spans="1:10" ht="16" x14ac:dyDescent="0.2">
      <c r="A85" s="63"/>
      <c r="B85" s="75"/>
      <c r="C85" s="66"/>
      <c r="D85" s="66" t="s">
        <v>414</v>
      </c>
      <c r="E85" s="79">
        <v>10000</v>
      </c>
      <c r="F85" s="79">
        <v>0.35</v>
      </c>
      <c r="G85" s="79"/>
      <c r="H85" s="79">
        <f>F85</f>
        <v>0.35</v>
      </c>
      <c r="I85" s="79"/>
      <c r="J85" s="23"/>
    </row>
    <row r="86" spans="1:10" ht="16" x14ac:dyDescent="0.2">
      <c r="A86" s="63"/>
      <c r="B86" s="75"/>
      <c r="C86" s="66"/>
      <c r="D86" s="66"/>
      <c r="E86" s="79"/>
      <c r="F86" s="79"/>
      <c r="G86" s="79"/>
      <c r="H86" s="79"/>
      <c r="I86" s="79"/>
      <c r="J86" s="23"/>
    </row>
    <row r="87" spans="1:10" ht="16" x14ac:dyDescent="0.2">
      <c r="A87" s="63">
        <f>A80+1</f>
        <v>23</v>
      </c>
      <c r="B87" s="75" t="s">
        <v>264</v>
      </c>
      <c r="C87" s="66" t="s">
        <v>58</v>
      </c>
      <c r="D87" s="66" t="s">
        <v>411</v>
      </c>
      <c r="E87" s="79">
        <v>10000</v>
      </c>
      <c r="F87" s="79">
        <v>0</v>
      </c>
      <c r="G87" s="78">
        <f>H87-F87</f>
        <v>8.02</v>
      </c>
      <c r="H87" s="79">
        <v>8.02</v>
      </c>
      <c r="I87" s="79">
        <f>H87</f>
        <v>8.02</v>
      </c>
      <c r="J87" s="23"/>
    </row>
    <row r="88" spans="1:10" ht="16" x14ac:dyDescent="0.2">
      <c r="A88" s="63"/>
      <c r="B88" s="75"/>
      <c r="C88" s="66"/>
      <c r="D88" s="66"/>
      <c r="E88" s="79"/>
      <c r="F88" s="79"/>
      <c r="G88" s="79"/>
      <c r="H88" s="79"/>
      <c r="I88" s="79"/>
      <c r="J88" s="23"/>
    </row>
    <row r="89" spans="1:10" ht="16" x14ac:dyDescent="0.2">
      <c r="A89" s="63">
        <f>A87+1</f>
        <v>24</v>
      </c>
      <c r="B89" s="75" t="s">
        <v>265</v>
      </c>
      <c r="C89" s="66" t="s">
        <v>219</v>
      </c>
      <c r="D89" s="66" t="s">
        <v>411</v>
      </c>
      <c r="E89" s="79">
        <v>10000</v>
      </c>
      <c r="F89" s="79">
        <v>0</v>
      </c>
      <c r="G89" s="78">
        <f>H89-F89</f>
        <v>0.53</v>
      </c>
      <c r="H89" s="79">
        <v>0.53</v>
      </c>
      <c r="I89" s="79">
        <f>SUM(H89:H90)</f>
        <v>5.13</v>
      </c>
      <c r="J89" s="23"/>
    </row>
    <row r="90" spans="1:10" ht="16" x14ac:dyDescent="0.2">
      <c r="A90" s="63"/>
      <c r="B90" s="75"/>
      <c r="C90" s="66"/>
      <c r="D90" s="66" t="s">
        <v>413</v>
      </c>
      <c r="E90" s="79">
        <v>110000</v>
      </c>
      <c r="F90" s="79">
        <v>4.5999999999999996</v>
      </c>
      <c r="G90" s="79"/>
      <c r="H90" s="79">
        <f>F90</f>
        <v>4.5999999999999996</v>
      </c>
      <c r="I90" s="79"/>
      <c r="J90" s="23"/>
    </row>
    <row r="91" spans="1:10" ht="16" x14ac:dyDescent="0.2">
      <c r="A91" s="63"/>
      <c r="B91" s="75"/>
      <c r="C91" s="66"/>
      <c r="D91" s="66"/>
      <c r="E91" s="79"/>
      <c r="F91" s="79"/>
      <c r="G91" s="79"/>
      <c r="H91" s="79"/>
      <c r="I91" s="79"/>
      <c r="J91" s="23"/>
    </row>
    <row r="92" spans="1:10" ht="16" x14ac:dyDescent="0.2">
      <c r="A92" s="63">
        <v>25</v>
      </c>
      <c r="B92" s="75" t="s">
        <v>267</v>
      </c>
      <c r="C92" s="66" t="s">
        <v>17</v>
      </c>
      <c r="D92" s="66" t="s">
        <v>411</v>
      </c>
      <c r="E92" s="79">
        <v>160000</v>
      </c>
      <c r="F92" s="79">
        <v>30.15</v>
      </c>
      <c r="G92" s="78">
        <f>H92-F92</f>
        <v>2.009999999999998</v>
      </c>
      <c r="H92" s="79">
        <v>32.159999999999997</v>
      </c>
      <c r="I92" s="79">
        <f>SUM(H92:H95)</f>
        <v>83.169999999999987</v>
      </c>
      <c r="J92" s="23"/>
    </row>
    <row r="93" spans="1:10" ht="16" x14ac:dyDescent="0.2">
      <c r="A93" s="63"/>
      <c r="B93" s="75"/>
      <c r="C93" s="66"/>
      <c r="D93" s="66" t="s">
        <v>417</v>
      </c>
      <c r="E93" s="79">
        <v>50000</v>
      </c>
      <c r="F93" s="79">
        <v>33.85</v>
      </c>
      <c r="G93" s="79"/>
      <c r="H93" s="79">
        <f>F93</f>
        <v>33.85</v>
      </c>
      <c r="I93" s="79"/>
      <c r="J93" s="23"/>
    </row>
    <row r="94" spans="1:10" ht="16" x14ac:dyDescent="0.2">
      <c r="A94" s="63"/>
      <c r="B94" s="75"/>
      <c r="C94" s="66"/>
      <c r="D94" s="66" t="s">
        <v>413</v>
      </c>
      <c r="E94" s="79">
        <v>200000</v>
      </c>
      <c r="F94" s="79">
        <v>8.36</v>
      </c>
      <c r="G94" s="79"/>
      <c r="H94" s="79">
        <f>F94</f>
        <v>8.36</v>
      </c>
      <c r="I94" s="79"/>
      <c r="J94" s="23"/>
    </row>
    <row r="95" spans="1:10" ht="16" x14ac:dyDescent="0.2">
      <c r="A95" s="63"/>
      <c r="B95" s="75"/>
      <c r="C95" s="66"/>
      <c r="D95" s="66" t="s">
        <v>418</v>
      </c>
      <c r="E95" s="78">
        <v>200000</v>
      </c>
      <c r="F95" s="79">
        <v>8.8000000000000007</v>
      </c>
      <c r="G95" s="79"/>
      <c r="H95" s="79">
        <f>F95</f>
        <v>8.8000000000000007</v>
      </c>
      <c r="I95" s="79"/>
      <c r="J95" s="23"/>
    </row>
    <row r="96" spans="1:10" ht="16" x14ac:dyDescent="0.2">
      <c r="A96" s="63"/>
      <c r="B96" s="75"/>
      <c r="C96" s="66"/>
      <c r="D96" s="66"/>
      <c r="E96" s="79"/>
      <c r="F96" s="79"/>
      <c r="G96" s="79"/>
      <c r="H96" s="79"/>
      <c r="I96" s="79"/>
      <c r="J96" s="23"/>
    </row>
    <row r="97" spans="1:10" ht="16" x14ac:dyDescent="0.2">
      <c r="A97" s="63">
        <f>A92+1</f>
        <v>26</v>
      </c>
      <c r="B97" s="75" t="s">
        <v>268</v>
      </c>
      <c r="C97" s="85" t="s">
        <v>224</v>
      </c>
      <c r="D97" s="85" t="s">
        <v>411</v>
      </c>
      <c r="E97" s="86">
        <v>100000</v>
      </c>
      <c r="F97" s="86">
        <v>5.94</v>
      </c>
      <c r="G97" s="78">
        <f>H97-F97</f>
        <v>0.65999999999999925</v>
      </c>
      <c r="H97" s="86">
        <v>6.6</v>
      </c>
      <c r="I97" s="86">
        <f>SUM(H97:H100)</f>
        <v>19.57</v>
      </c>
      <c r="J97" s="23"/>
    </row>
    <row r="98" spans="1:10" ht="16" x14ac:dyDescent="0.2">
      <c r="A98" s="63"/>
      <c r="B98" s="75"/>
      <c r="C98" s="85"/>
      <c r="D98" s="85" t="s">
        <v>412</v>
      </c>
      <c r="E98" s="86">
        <v>10000</v>
      </c>
      <c r="F98" s="86">
        <v>3.42</v>
      </c>
      <c r="G98" s="86"/>
      <c r="H98" s="86">
        <f>F98</f>
        <v>3.42</v>
      </c>
      <c r="I98" s="86"/>
      <c r="J98" s="23"/>
    </row>
    <row r="99" spans="1:10" ht="16" x14ac:dyDescent="0.2">
      <c r="A99" s="63"/>
      <c r="B99" s="75"/>
      <c r="C99" s="85"/>
      <c r="D99" s="85" t="s">
        <v>413</v>
      </c>
      <c r="E99" s="86">
        <v>220000</v>
      </c>
      <c r="F99" s="86">
        <v>9.1999999999999993</v>
      </c>
      <c r="G99" s="86"/>
      <c r="H99" s="86">
        <f>F99</f>
        <v>9.1999999999999993</v>
      </c>
      <c r="I99" s="86"/>
      <c r="J99" s="23"/>
    </row>
    <row r="100" spans="1:10" ht="16" x14ac:dyDescent="0.2">
      <c r="A100" s="63"/>
      <c r="B100" s="75"/>
      <c r="C100" s="85"/>
      <c r="D100" s="85" t="s">
        <v>414</v>
      </c>
      <c r="E100" s="86">
        <v>10000</v>
      </c>
      <c r="F100" s="86">
        <v>0.35</v>
      </c>
      <c r="G100" s="86"/>
      <c r="H100" s="86">
        <f>F100</f>
        <v>0.35</v>
      </c>
      <c r="I100" s="86"/>
      <c r="J100" s="23"/>
    </row>
    <row r="101" spans="1:10" ht="16" x14ac:dyDescent="0.2">
      <c r="A101" s="63"/>
      <c r="B101" s="75"/>
      <c r="C101" s="85"/>
      <c r="D101" s="85"/>
      <c r="E101" s="86"/>
      <c r="F101" s="86"/>
      <c r="G101" s="86"/>
      <c r="H101" s="86"/>
      <c r="I101" s="86"/>
      <c r="J101" s="23"/>
    </row>
    <row r="102" spans="1:10" ht="16" x14ac:dyDescent="0.2">
      <c r="A102" s="63">
        <f>A97+1</f>
        <v>27</v>
      </c>
      <c r="B102" s="75" t="s">
        <v>432</v>
      </c>
      <c r="C102" s="66" t="s">
        <v>424</v>
      </c>
      <c r="D102" s="66" t="s">
        <v>411</v>
      </c>
      <c r="E102" s="79">
        <v>10000</v>
      </c>
      <c r="F102" s="79">
        <v>0</v>
      </c>
      <c r="G102" s="78">
        <f>H102-F102</f>
        <v>0.66</v>
      </c>
      <c r="H102" s="79">
        <v>0.66</v>
      </c>
      <c r="I102" s="79">
        <f>SUM(H102:H103)</f>
        <v>4.84</v>
      </c>
      <c r="J102" s="23"/>
    </row>
    <row r="103" spans="1:10" ht="16" x14ac:dyDescent="0.2">
      <c r="A103" s="63"/>
      <c r="B103" s="75"/>
      <c r="C103" s="66"/>
      <c r="D103" s="66" t="s">
        <v>413</v>
      </c>
      <c r="E103" s="79">
        <v>100000</v>
      </c>
      <c r="F103" s="79">
        <v>4.18</v>
      </c>
      <c r="G103" s="79"/>
      <c r="H103" s="79">
        <f>F103</f>
        <v>4.18</v>
      </c>
      <c r="I103" s="79"/>
      <c r="J103" s="23"/>
    </row>
    <row r="104" spans="1:10" ht="16" x14ac:dyDescent="0.2">
      <c r="A104" s="63"/>
      <c r="B104" s="75"/>
      <c r="C104" s="66"/>
      <c r="D104" s="66"/>
      <c r="E104" s="79"/>
      <c r="F104" s="79"/>
      <c r="G104" s="79"/>
      <c r="H104" s="79"/>
      <c r="I104" s="79"/>
      <c r="J104" s="23"/>
    </row>
    <row r="105" spans="1:10" ht="16" x14ac:dyDescent="0.2">
      <c r="A105" s="63"/>
      <c r="B105" s="75" t="s">
        <v>441</v>
      </c>
      <c r="C105" s="66" t="s">
        <v>436</v>
      </c>
      <c r="D105" s="66" t="s">
        <v>411</v>
      </c>
      <c r="E105" s="79">
        <v>10000</v>
      </c>
      <c r="F105" s="79">
        <v>0</v>
      </c>
      <c r="G105" s="79">
        <f>H105-F105</f>
        <v>0.66</v>
      </c>
      <c r="H105" s="79">
        <v>0.66</v>
      </c>
      <c r="I105" s="79">
        <f>H105</f>
        <v>0.66</v>
      </c>
      <c r="J105" s="23"/>
    </row>
    <row r="106" spans="1:10" ht="16" x14ac:dyDescent="0.2">
      <c r="A106" s="63"/>
      <c r="B106" s="75"/>
      <c r="C106" s="66"/>
      <c r="D106" s="66"/>
      <c r="E106" s="79"/>
      <c r="F106" s="79"/>
      <c r="G106" s="79"/>
      <c r="H106" s="79"/>
      <c r="I106" s="79"/>
      <c r="J106" s="23"/>
    </row>
    <row r="107" spans="1:10" ht="16" x14ac:dyDescent="0.2">
      <c r="A107" s="63">
        <v>28</v>
      </c>
      <c r="B107" s="75" t="s">
        <v>270</v>
      </c>
      <c r="C107" s="66" t="s">
        <v>233</v>
      </c>
      <c r="D107" s="66" t="s">
        <v>411</v>
      </c>
      <c r="E107" s="79">
        <v>10000</v>
      </c>
      <c r="F107" s="79">
        <v>0</v>
      </c>
      <c r="G107" s="78">
        <f>H107-F107</f>
        <v>3.08</v>
      </c>
      <c r="H107" s="79">
        <v>3.08</v>
      </c>
      <c r="I107" s="79">
        <f>SUM(H107:H110)</f>
        <v>11.03</v>
      </c>
      <c r="J107" s="23"/>
    </row>
    <row r="108" spans="1:10" ht="16" x14ac:dyDescent="0.2">
      <c r="A108" s="63"/>
      <c r="B108" s="75"/>
      <c r="C108" s="66"/>
      <c r="D108" s="66" t="s">
        <v>412</v>
      </c>
      <c r="E108" s="79">
        <v>10000</v>
      </c>
      <c r="F108" s="79">
        <v>3.42</v>
      </c>
      <c r="G108" s="79"/>
      <c r="H108" s="79">
        <f>F108</f>
        <v>3.42</v>
      </c>
      <c r="I108" s="79"/>
      <c r="J108" s="23"/>
    </row>
    <row r="109" spans="1:10" ht="16" x14ac:dyDescent="0.2">
      <c r="A109" s="63"/>
      <c r="B109" s="75"/>
      <c r="C109" s="66"/>
      <c r="D109" s="66" t="s">
        <v>413</v>
      </c>
      <c r="E109" s="79">
        <v>100000</v>
      </c>
      <c r="F109" s="79">
        <v>4.18</v>
      </c>
      <c r="G109" s="79"/>
      <c r="H109" s="79">
        <f>F109</f>
        <v>4.18</v>
      </c>
      <c r="I109" s="79"/>
      <c r="J109" s="23"/>
    </row>
    <row r="110" spans="1:10" ht="16" x14ac:dyDescent="0.2">
      <c r="A110" s="63"/>
      <c r="B110" s="75"/>
      <c r="C110" s="66"/>
      <c r="D110" s="66" t="s">
        <v>414</v>
      </c>
      <c r="E110" s="79">
        <v>10000</v>
      </c>
      <c r="F110" s="79">
        <v>0.35</v>
      </c>
      <c r="G110" s="79"/>
      <c r="H110" s="79">
        <f>F110</f>
        <v>0.35</v>
      </c>
      <c r="I110" s="79"/>
      <c r="J110" s="23"/>
    </row>
    <row r="111" spans="1:10" ht="16" x14ac:dyDescent="0.2">
      <c r="A111" s="63"/>
      <c r="B111" s="75"/>
      <c r="C111" s="66"/>
      <c r="D111" s="66"/>
      <c r="E111" s="79"/>
      <c r="F111" s="79"/>
      <c r="G111" s="79"/>
      <c r="H111" s="79"/>
      <c r="I111" s="79"/>
      <c r="J111" s="23"/>
    </row>
    <row r="112" spans="1:10" ht="16" x14ac:dyDescent="0.2">
      <c r="A112" s="63">
        <f>A107+1</f>
        <v>29</v>
      </c>
      <c r="B112" s="75" t="s">
        <v>271</v>
      </c>
      <c r="C112" s="66" t="s">
        <v>234</v>
      </c>
      <c r="D112" s="66" t="s">
        <v>411</v>
      </c>
      <c r="E112" s="79">
        <v>10000</v>
      </c>
      <c r="F112" s="79">
        <v>0</v>
      </c>
      <c r="G112" s="78">
        <f>H112-F112</f>
        <v>8.02</v>
      </c>
      <c r="H112" s="79">
        <v>8.02</v>
      </c>
      <c r="I112" s="79">
        <f>H112</f>
        <v>8.02</v>
      </c>
      <c r="J112" s="23"/>
    </row>
    <row r="113" spans="1:10" ht="16" x14ac:dyDescent="0.2">
      <c r="A113" s="63"/>
      <c r="B113" s="170"/>
      <c r="C113" s="44"/>
      <c r="D113" s="44"/>
      <c r="E113" s="165"/>
      <c r="F113" s="171"/>
      <c r="G113" s="79"/>
      <c r="H113" s="79"/>
      <c r="I113" s="79"/>
      <c r="J113" s="23"/>
    </row>
    <row r="114" spans="1:10" ht="16" x14ac:dyDescent="0.2">
      <c r="A114" s="63">
        <f>A112+1</f>
        <v>30</v>
      </c>
      <c r="B114" s="75" t="s">
        <v>329</v>
      </c>
      <c r="C114" s="168" t="s">
        <v>330</v>
      </c>
      <c r="D114" s="168" t="s">
        <v>411</v>
      </c>
      <c r="E114" s="169">
        <v>10000</v>
      </c>
      <c r="F114" s="78">
        <v>0</v>
      </c>
      <c r="G114" s="78">
        <f>H114-F114</f>
        <v>0.91</v>
      </c>
      <c r="H114" s="78">
        <v>0.91</v>
      </c>
      <c r="I114" s="78">
        <f>SUM(H114:H115)</f>
        <v>1.33</v>
      </c>
      <c r="J114" s="23"/>
    </row>
    <row r="115" spans="1:10" ht="16" x14ac:dyDescent="0.2">
      <c r="A115" s="63"/>
      <c r="B115" s="75"/>
      <c r="C115" s="168"/>
      <c r="D115" s="168" t="s">
        <v>413</v>
      </c>
      <c r="E115" s="169">
        <v>10000</v>
      </c>
      <c r="F115" s="78">
        <v>0.42</v>
      </c>
      <c r="G115" s="78"/>
      <c r="H115" s="78">
        <f>F115</f>
        <v>0.42</v>
      </c>
      <c r="I115" s="78"/>
      <c r="J115" s="23"/>
    </row>
    <row r="116" spans="1:10" ht="16" x14ac:dyDescent="0.2">
      <c r="A116" s="63"/>
      <c r="B116" s="172"/>
      <c r="C116" s="102"/>
      <c r="D116" s="168"/>
      <c r="E116" s="151"/>
      <c r="F116" s="166"/>
      <c r="G116" s="78"/>
      <c r="H116" s="78"/>
      <c r="I116" s="78"/>
      <c r="J116" s="23"/>
    </row>
    <row r="117" spans="1:10" ht="16" x14ac:dyDescent="0.2">
      <c r="A117" s="63">
        <f>A114+1</f>
        <v>31</v>
      </c>
      <c r="B117" s="75" t="s">
        <v>273</v>
      </c>
      <c r="C117" s="66" t="s">
        <v>25</v>
      </c>
      <c r="D117" s="66" t="s">
        <v>411</v>
      </c>
      <c r="E117" s="79">
        <v>10000</v>
      </c>
      <c r="F117" s="79">
        <v>0</v>
      </c>
      <c r="G117" s="78">
        <f>H117-F117</f>
        <v>3.08</v>
      </c>
      <c r="H117" s="79">
        <v>3.08</v>
      </c>
      <c r="I117" s="79">
        <f>H117</f>
        <v>3.08</v>
      </c>
      <c r="J117" s="23"/>
    </row>
    <row r="118" spans="1:10" ht="16" x14ac:dyDescent="0.2">
      <c r="A118" s="63"/>
      <c r="B118" s="75"/>
      <c r="C118" s="66"/>
      <c r="D118" s="66"/>
      <c r="E118" s="79"/>
      <c r="F118" s="79"/>
      <c r="G118" s="79"/>
      <c r="H118" s="79"/>
      <c r="I118" s="79"/>
      <c r="J118" s="23"/>
    </row>
    <row r="119" spans="1:10" ht="16" x14ac:dyDescent="0.2">
      <c r="A119" s="63">
        <f>A117+1</f>
        <v>32</v>
      </c>
      <c r="B119" s="75" t="s">
        <v>274</v>
      </c>
      <c r="C119" s="66" t="s">
        <v>88</v>
      </c>
      <c r="D119" s="66" t="s">
        <v>411</v>
      </c>
      <c r="E119" s="79">
        <v>240000</v>
      </c>
      <c r="F119" s="79">
        <v>46.23</v>
      </c>
      <c r="G119" s="78">
        <f>H119-F119</f>
        <v>2.0100000000000051</v>
      </c>
      <c r="H119" s="79">
        <v>48.24</v>
      </c>
      <c r="I119" s="79">
        <f>SUM(H119:H124)</f>
        <v>106.45</v>
      </c>
      <c r="J119" s="23"/>
    </row>
    <row r="120" spans="1:10" ht="16" x14ac:dyDescent="0.2">
      <c r="A120" s="63"/>
      <c r="B120" s="75"/>
      <c r="C120" s="66"/>
      <c r="D120" s="66" t="s">
        <v>417</v>
      </c>
      <c r="E120" s="79">
        <v>50000</v>
      </c>
      <c r="F120" s="79">
        <v>33.85</v>
      </c>
      <c r="G120" s="79"/>
      <c r="H120" s="79">
        <f>F120</f>
        <v>33.85</v>
      </c>
      <c r="I120" s="79"/>
      <c r="J120" s="23"/>
    </row>
    <row r="121" spans="1:10" ht="16" x14ac:dyDescent="0.2">
      <c r="A121" s="63"/>
      <c r="B121" s="75"/>
      <c r="C121" s="66"/>
      <c r="D121" s="66" t="s">
        <v>412</v>
      </c>
      <c r="E121" s="79">
        <v>10000</v>
      </c>
      <c r="F121" s="79">
        <v>3.42</v>
      </c>
      <c r="G121" s="79"/>
      <c r="H121" s="79">
        <f>F121</f>
        <v>3.42</v>
      </c>
      <c r="I121" s="79"/>
      <c r="J121" s="23"/>
    </row>
    <row r="122" spans="1:10" ht="16" x14ac:dyDescent="0.2">
      <c r="A122" s="63"/>
      <c r="B122" s="75"/>
      <c r="C122" s="66"/>
      <c r="D122" s="66" t="s">
        <v>413</v>
      </c>
      <c r="E122" s="79">
        <v>240000</v>
      </c>
      <c r="F122" s="79">
        <v>10.029999999999999</v>
      </c>
      <c r="G122" s="79"/>
      <c r="H122" s="79">
        <f>F122</f>
        <v>10.029999999999999</v>
      </c>
      <c r="I122" s="79"/>
      <c r="J122" s="23"/>
    </row>
    <row r="123" spans="1:10" ht="16" x14ac:dyDescent="0.2">
      <c r="A123" s="63"/>
      <c r="B123" s="75"/>
      <c r="C123" s="66"/>
      <c r="D123" s="66" t="s">
        <v>418</v>
      </c>
      <c r="E123" s="78">
        <v>240000</v>
      </c>
      <c r="F123" s="79">
        <v>10.56</v>
      </c>
      <c r="G123" s="79"/>
      <c r="H123" s="79">
        <f>F123</f>
        <v>10.56</v>
      </c>
      <c r="I123" s="79"/>
      <c r="J123" s="23"/>
    </row>
    <row r="124" spans="1:10" ht="16" x14ac:dyDescent="0.2">
      <c r="A124" s="63"/>
      <c r="B124" s="75"/>
      <c r="C124" s="66"/>
      <c r="D124" s="66" t="s">
        <v>414</v>
      </c>
      <c r="E124" s="79">
        <v>10000</v>
      </c>
      <c r="F124" s="79">
        <v>0.35</v>
      </c>
      <c r="G124" s="79"/>
      <c r="H124" s="79">
        <f>F124</f>
        <v>0.35</v>
      </c>
      <c r="I124" s="79"/>
      <c r="J124" s="23"/>
    </row>
    <row r="125" spans="1:10" ht="16" x14ac:dyDescent="0.2">
      <c r="A125" s="63"/>
      <c r="B125" s="75"/>
      <c r="C125" s="66"/>
      <c r="D125" s="66"/>
      <c r="E125" s="79"/>
      <c r="F125" s="79"/>
      <c r="G125" s="79"/>
      <c r="H125" s="79"/>
      <c r="I125" s="79"/>
      <c r="J125" s="23"/>
    </row>
    <row r="126" spans="1:10" ht="16" x14ac:dyDescent="0.2">
      <c r="A126" s="63">
        <f>A119+1</f>
        <v>33</v>
      </c>
      <c r="B126" s="75" t="s">
        <v>275</v>
      </c>
      <c r="C126" s="66" t="s">
        <v>173</v>
      </c>
      <c r="D126" s="66" t="s">
        <v>411</v>
      </c>
      <c r="E126" s="79">
        <v>10000</v>
      </c>
      <c r="F126" s="79">
        <v>0</v>
      </c>
      <c r="G126" s="78">
        <f>H126-F126</f>
        <v>12.48</v>
      </c>
      <c r="H126" s="79">
        <v>12.48</v>
      </c>
      <c r="I126" s="79">
        <f>SUM(H126:H127)</f>
        <v>24.05</v>
      </c>
      <c r="J126" s="23"/>
    </row>
    <row r="127" spans="1:10" ht="16" x14ac:dyDescent="0.2">
      <c r="A127" s="63"/>
      <c r="B127" s="75"/>
      <c r="C127" s="66"/>
      <c r="D127" s="66" t="s">
        <v>417</v>
      </c>
      <c r="E127" s="79">
        <v>10000</v>
      </c>
      <c r="F127" s="79">
        <v>11.57</v>
      </c>
      <c r="G127" s="79"/>
      <c r="H127" s="79">
        <f>F127</f>
        <v>11.57</v>
      </c>
      <c r="I127" s="79"/>
      <c r="J127" s="23"/>
    </row>
    <row r="128" spans="1:10" ht="16" x14ac:dyDescent="0.2">
      <c r="A128" s="63"/>
      <c r="B128" s="75"/>
      <c r="C128" s="66"/>
      <c r="D128" s="66"/>
      <c r="E128" s="79"/>
      <c r="F128" s="79"/>
      <c r="G128" s="79"/>
      <c r="H128" s="79"/>
      <c r="I128" s="79"/>
      <c r="J128" s="23"/>
    </row>
    <row r="129" spans="1:10" ht="16" x14ac:dyDescent="0.2">
      <c r="A129" s="63">
        <f>A126+1</f>
        <v>34</v>
      </c>
      <c r="B129" s="75" t="s">
        <v>276</v>
      </c>
      <c r="C129" s="66" t="s">
        <v>189</v>
      </c>
      <c r="D129" s="66" t="s">
        <v>411</v>
      </c>
      <c r="E129" s="79">
        <v>100000</v>
      </c>
      <c r="F129" s="79">
        <v>45.18</v>
      </c>
      <c r="G129" s="78">
        <f>H129-F129</f>
        <v>5.0200000000000031</v>
      </c>
      <c r="H129" s="79">
        <v>50.2</v>
      </c>
      <c r="I129" s="79">
        <f>SUM(H129:H130)</f>
        <v>54.38</v>
      </c>
      <c r="J129" s="23"/>
    </row>
    <row r="130" spans="1:10" ht="16" x14ac:dyDescent="0.2">
      <c r="A130" s="63"/>
      <c r="B130" s="75"/>
      <c r="C130" s="66"/>
      <c r="D130" s="66" t="s">
        <v>413</v>
      </c>
      <c r="E130" s="79">
        <v>100000</v>
      </c>
      <c r="F130" s="79">
        <v>4.18</v>
      </c>
      <c r="G130" s="79"/>
      <c r="H130" s="79">
        <f>F130</f>
        <v>4.18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79"/>
      <c r="G131" s="79"/>
      <c r="H131" s="79"/>
      <c r="I131" s="79"/>
      <c r="J131" s="23"/>
    </row>
    <row r="132" spans="1:10" ht="16" x14ac:dyDescent="0.2">
      <c r="A132" s="63">
        <f>A129+1</f>
        <v>35</v>
      </c>
      <c r="B132" s="75" t="s">
        <v>277</v>
      </c>
      <c r="C132" s="66" t="s">
        <v>143</v>
      </c>
      <c r="D132" s="66" t="s">
        <v>411</v>
      </c>
      <c r="E132" s="79">
        <v>10000</v>
      </c>
      <c r="F132" s="79">
        <v>0</v>
      </c>
      <c r="G132" s="78">
        <f>H132-F132</f>
        <v>0.53</v>
      </c>
      <c r="H132" s="79">
        <v>0.53</v>
      </c>
      <c r="I132" s="79">
        <f>SUM(H132:H133)</f>
        <v>4.71</v>
      </c>
      <c r="J132" s="23"/>
    </row>
    <row r="133" spans="1:10" ht="16" x14ac:dyDescent="0.2">
      <c r="A133" s="63"/>
      <c r="B133" s="75"/>
      <c r="C133" s="66"/>
      <c r="D133" s="66" t="s">
        <v>413</v>
      </c>
      <c r="E133" s="79">
        <v>100000</v>
      </c>
      <c r="F133" s="79">
        <v>4.18</v>
      </c>
      <c r="G133" s="79"/>
      <c r="H133" s="79">
        <f>F133</f>
        <v>4.18</v>
      </c>
      <c r="I133" s="79"/>
      <c r="J133" s="23"/>
    </row>
    <row r="134" spans="1:10" ht="16" x14ac:dyDescent="0.2">
      <c r="A134" s="63"/>
      <c r="B134" s="75"/>
      <c r="C134" s="66"/>
      <c r="D134" s="66"/>
      <c r="E134" s="79"/>
      <c r="F134" s="79"/>
      <c r="G134" s="79"/>
      <c r="H134" s="79"/>
      <c r="I134" s="79"/>
      <c r="J134" s="23"/>
    </row>
    <row r="135" spans="1:10" ht="16" x14ac:dyDescent="0.2">
      <c r="A135" s="63">
        <f>A132+1</f>
        <v>36</v>
      </c>
      <c r="B135" s="75" t="s">
        <v>278</v>
      </c>
      <c r="C135" s="66" t="s">
        <v>235</v>
      </c>
      <c r="D135" s="66" t="s">
        <v>411</v>
      </c>
      <c r="E135" s="79">
        <v>10000</v>
      </c>
      <c r="F135" s="79">
        <v>0</v>
      </c>
      <c r="G135" s="78">
        <f>H135-F135</f>
        <v>2.0099999999999998</v>
      </c>
      <c r="H135" s="79">
        <v>2.0099999999999998</v>
      </c>
      <c r="I135" s="79">
        <f>SUM(H135:H136)</f>
        <v>6.42</v>
      </c>
      <c r="J135" s="23"/>
    </row>
    <row r="136" spans="1:10" ht="16" x14ac:dyDescent="0.2">
      <c r="A136" s="63"/>
      <c r="B136" s="75"/>
      <c r="C136" s="66"/>
      <c r="D136" s="66" t="s">
        <v>417</v>
      </c>
      <c r="E136" s="79">
        <v>10000</v>
      </c>
      <c r="F136" s="79">
        <v>4.41</v>
      </c>
      <c r="G136" s="79"/>
      <c r="H136" s="79">
        <f>F136</f>
        <v>4.41</v>
      </c>
      <c r="I136" s="79"/>
      <c r="J136" s="23"/>
    </row>
    <row r="137" spans="1:10" ht="16" x14ac:dyDescent="0.2">
      <c r="A137" s="63"/>
      <c r="B137" s="75"/>
      <c r="C137" s="66"/>
      <c r="D137" s="66"/>
      <c r="E137" s="79"/>
      <c r="F137" s="79"/>
      <c r="G137" s="79"/>
      <c r="H137" s="79"/>
      <c r="I137" s="79"/>
      <c r="J137" s="23"/>
    </row>
    <row r="138" spans="1:10" ht="16" x14ac:dyDescent="0.2">
      <c r="A138" s="63">
        <f>A135+1</f>
        <v>37</v>
      </c>
      <c r="B138" s="75" t="s">
        <v>279</v>
      </c>
      <c r="C138" s="66" t="s">
        <v>29</v>
      </c>
      <c r="D138" s="66" t="s">
        <v>411</v>
      </c>
      <c r="E138" s="79">
        <v>10000</v>
      </c>
      <c r="F138" s="79">
        <v>0</v>
      </c>
      <c r="G138" s="78">
        <f>H138-F138</f>
        <v>2.0099999999999998</v>
      </c>
      <c r="H138" s="79">
        <v>2.0099999999999998</v>
      </c>
      <c r="I138" s="79">
        <f>SUM(H138:H139)</f>
        <v>2.4299999999999997</v>
      </c>
      <c r="J138" s="23"/>
    </row>
    <row r="139" spans="1:10" ht="16" x14ac:dyDescent="0.2">
      <c r="A139" s="63"/>
      <c r="B139" s="75"/>
      <c r="C139" s="66"/>
      <c r="D139" s="66" t="s">
        <v>413</v>
      </c>
      <c r="E139" s="79">
        <v>10000</v>
      </c>
      <c r="F139" s="79">
        <v>0.42</v>
      </c>
      <c r="G139" s="79"/>
      <c r="H139" s="79">
        <f>F139</f>
        <v>0.42</v>
      </c>
      <c r="I139" s="79"/>
      <c r="J139" s="23"/>
    </row>
    <row r="140" spans="1:10" ht="16" x14ac:dyDescent="0.2">
      <c r="A140" s="63"/>
      <c r="B140" s="75"/>
      <c r="C140" s="66"/>
      <c r="D140" s="66"/>
      <c r="E140" s="79"/>
      <c r="F140" s="79"/>
      <c r="G140" s="79"/>
      <c r="H140" s="79"/>
      <c r="I140" s="79"/>
      <c r="J140" s="23"/>
    </row>
    <row r="141" spans="1:10" ht="16" x14ac:dyDescent="0.2">
      <c r="A141" s="63">
        <f>A138+1</f>
        <v>38</v>
      </c>
      <c r="B141" s="75" t="s">
        <v>280</v>
      </c>
      <c r="C141" s="66" t="s">
        <v>201</v>
      </c>
      <c r="D141" s="66" t="s">
        <v>411</v>
      </c>
      <c r="E141" s="79">
        <v>10000</v>
      </c>
      <c r="F141" s="79">
        <v>0</v>
      </c>
      <c r="G141" s="78">
        <f>H141-F141</f>
        <v>1.26</v>
      </c>
      <c r="H141" s="79">
        <v>1.26</v>
      </c>
      <c r="I141" s="79">
        <f>SUM(H141:H146)</f>
        <v>25.18</v>
      </c>
      <c r="J141" s="23"/>
    </row>
    <row r="142" spans="1:10" ht="16" x14ac:dyDescent="0.2">
      <c r="A142" s="63"/>
      <c r="B142" s="75"/>
      <c r="C142" s="66"/>
      <c r="D142" s="173" t="s">
        <v>417</v>
      </c>
      <c r="E142" s="79">
        <v>10000</v>
      </c>
      <c r="F142" s="79">
        <v>11.57</v>
      </c>
      <c r="G142" s="79"/>
      <c r="H142" s="79">
        <f>F142</f>
        <v>11.57</v>
      </c>
      <c r="I142" s="79"/>
      <c r="J142" s="23"/>
    </row>
    <row r="143" spans="1:10" ht="16" x14ac:dyDescent="0.2">
      <c r="A143" s="63"/>
      <c r="B143" s="75"/>
      <c r="C143" s="66"/>
      <c r="D143" s="173" t="s">
        <v>412</v>
      </c>
      <c r="E143" s="79">
        <v>10000</v>
      </c>
      <c r="F143" s="79">
        <v>3.42</v>
      </c>
      <c r="G143" s="79"/>
      <c r="H143" s="79">
        <f>F143</f>
        <v>3.42</v>
      </c>
      <c r="I143" s="79"/>
      <c r="J143" s="23"/>
    </row>
    <row r="144" spans="1:10" ht="16" x14ac:dyDescent="0.2">
      <c r="A144" s="63"/>
      <c r="B144" s="75"/>
      <c r="C144" s="66"/>
      <c r="D144" s="173" t="s">
        <v>413</v>
      </c>
      <c r="E144" s="79">
        <v>100000</v>
      </c>
      <c r="F144" s="79">
        <v>4.18</v>
      </c>
      <c r="G144" s="79"/>
      <c r="H144" s="79">
        <f>F144</f>
        <v>4.18</v>
      </c>
      <c r="I144" s="79"/>
      <c r="J144" s="23"/>
    </row>
    <row r="145" spans="1:15" ht="16" x14ac:dyDescent="0.2">
      <c r="A145" s="63"/>
      <c r="B145" s="75"/>
      <c r="C145" s="66"/>
      <c r="D145" s="173" t="s">
        <v>418</v>
      </c>
      <c r="E145" s="78">
        <v>100000</v>
      </c>
      <c r="F145" s="79">
        <v>4.4000000000000004</v>
      </c>
      <c r="G145" s="79"/>
      <c r="H145" s="79">
        <f>F145</f>
        <v>4.4000000000000004</v>
      </c>
      <c r="I145" s="79"/>
      <c r="J145" s="23"/>
    </row>
    <row r="146" spans="1:15" ht="16" x14ac:dyDescent="0.2">
      <c r="A146" s="63"/>
      <c r="B146" s="75"/>
      <c r="C146" s="66"/>
      <c r="D146" s="173" t="s">
        <v>414</v>
      </c>
      <c r="E146" s="79">
        <v>10000</v>
      </c>
      <c r="F146" s="79">
        <v>0.35</v>
      </c>
      <c r="G146" s="79"/>
      <c r="H146" s="79">
        <f>F146</f>
        <v>0.35</v>
      </c>
      <c r="I146" s="79"/>
      <c r="J146" s="23"/>
    </row>
    <row r="147" spans="1:15" ht="16" x14ac:dyDescent="0.2">
      <c r="A147" s="63"/>
      <c r="B147" s="75"/>
      <c r="C147" s="66"/>
      <c r="D147" s="66"/>
      <c r="E147" s="79"/>
      <c r="F147" s="79"/>
      <c r="G147" s="79"/>
      <c r="H147" s="79"/>
      <c r="I147" s="79"/>
      <c r="J147" s="23"/>
    </row>
    <row r="148" spans="1:15" ht="16" x14ac:dyDescent="0.2">
      <c r="A148" s="63">
        <v>39</v>
      </c>
      <c r="B148" s="75" t="s">
        <v>282</v>
      </c>
      <c r="C148" s="85" t="s">
        <v>226</v>
      </c>
      <c r="D148" s="85" t="s">
        <v>411</v>
      </c>
      <c r="E148" s="86">
        <v>10000</v>
      </c>
      <c r="F148" s="86">
        <v>0</v>
      </c>
      <c r="G148" s="78">
        <f>H148-F148</f>
        <v>0.66</v>
      </c>
      <c r="H148" s="86">
        <v>0.66</v>
      </c>
      <c r="I148" s="86">
        <f>SUM(H148:H149)</f>
        <v>1.08</v>
      </c>
      <c r="J148" s="23"/>
    </row>
    <row r="149" spans="1:15" ht="16" x14ac:dyDescent="0.2">
      <c r="A149" s="63"/>
      <c r="B149" s="75"/>
      <c r="C149" s="85"/>
      <c r="D149" s="85" t="s">
        <v>413</v>
      </c>
      <c r="E149" s="86">
        <v>10000</v>
      </c>
      <c r="F149" s="86">
        <v>0.42</v>
      </c>
      <c r="G149" s="86"/>
      <c r="H149" s="86">
        <f>F149</f>
        <v>0.42</v>
      </c>
      <c r="I149" s="86"/>
      <c r="J149" s="23"/>
    </row>
    <row r="150" spans="1:15" ht="16" x14ac:dyDescent="0.2">
      <c r="A150" s="63"/>
      <c r="B150" s="75"/>
      <c r="C150" s="85"/>
      <c r="D150" s="85"/>
      <c r="E150" s="86"/>
      <c r="F150" s="86"/>
      <c r="G150" s="86"/>
      <c r="H150" s="86"/>
      <c r="I150" s="86"/>
      <c r="J150" s="23"/>
    </row>
    <row r="151" spans="1:15" ht="16" x14ac:dyDescent="0.2">
      <c r="A151" s="63">
        <f>A148+1</f>
        <v>40</v>
      </c>
      <c r="B151" s="75" t="s">
        <v>331</v>
      </c>
      <c r="C151" s="168" t="s">
        <v>332</v>
      </c>
      <c r="D151" s="168" t="s">
        <v>411</v>
      </c>
      <c r="E151" s="169">
        <v>250000</v>
      </c>
      <c r="F151" s="86">
        <v>15.84</v>
      </c>
      <c r="G151" s="78">
        <f>H151-F151</f>
        <v>0.66000000000000014</v>
      </c>
      <c r="H151" s="86">
        <v>16.5</v>
      </c>
      <c r="I151" s="86">
        <f>SUM(H151:H152)</f>
        <v>26.95</v>
      </c>
      <c r="J151" s="23"/>
      <c r="M151" s="13"/>
      <c r="N151" s="42"/>
      <c r="O151" s="45"/>
    </row>
    <row r="152" spans="1:15" ht="16" x14ac:dyDescent="0.2">
      <c r="A152" s="63"/>
      <c r="B152" s="75"/>
      <c r="C152" s="168"/>
      <c r="D152" s="168" t="s">
        <v>413</v>
      </c>
      <c r="E152" s="169">
        <v>250000</v>
      </c>
      <c r="F152" s="86">
        <v>10.45</v>
      </c>
      <c r="G152" s="86"/>
      <c r="H152" s="86">
        <f>F152</f>
        <v>10.45</v>
      </c>
      <c r="I152" s="86"/>
      <c r="J152" s="23"/>
      <c r="M152" s="13"/>
      <c r="N152" s="42"/>
      <c r="O152" s="45"/>
    </row>
    <row r="153" spans="1:15" ht="16" x14ac:dyDescent="0.2">
      <c r="A153" s="63"/>
      <c r="B153" s="75"/>
      <c r="C153" s="168"/>
      <c r="D153" s="168"/>
      <c r="E153" s="169"/>
      <c r="F153" s="86"/>
      <c r="G153" s="86"/>
      <c r="H153" s="86"/>
      <c r="I153" s="86"/>
      <c r="J153" s="23"/>
      <c r="M153" s="13"/>
      <c r="N153" s="42"/>
      <c r="O153" s="45"/>
    </row>
    <row r="154" spans="1:15" ht="16" x14ac:dyDescent="0.2">
      <c r="A154" s="63">
        <f>A151+1</f>
        <v>41</v>
      </c>
      <c r="B154" s="75" t="s">
        <v>283</v>
      </c>
      <c r="C154" s="66" t="s">
        <v>71</v>
      </c>
      <c r="D154" s="66" t="s">
        <v>411</v>
      </c>
      <c r="E154" s="79">
        <v>50000</v>
      </c>
      <c r="F154" s="79">
        <v>8.0399999999999991</v>
      </c>
      <c r="G154" s="78">
        <f>H154-F154</f>
        <v>2.0100000000000016</v>
      </c>
      <c r="H154" s="79">
        <v>10.050000000000001</v>
      </c>
      <c r="I154" s="79">
        <f>SUM(H154:H157)</f>
        <v>25</v>
      </c>
      <c r="J154" s="23"/>
    </row>
    <row r="155" spans="1:15" ht="16" x14ac:dyDescent="0.2">
      <c r="A155" s="63"/>
      <c r="B155" s="75"/>
      <c r="C155" s="66"/>
      <c r="D155" s="66" t="s">
        <v>417</v>
      </c>
      <c r="E155" s="79">
        <v>30000</v>
      </c>
      <c r="F155" s="79">
        <v>13.23</v>
      </c>
      <c r="G155" s="79"/>
      <c r="H155" s="79">
        <f>F155</f>
        <v>13.23</v>
      </c>
      <c r="I155" s="79"/>
      <c r="J155" s="23"/>
    </row>
    <row r="156" spans="1:15" ht="16" x14ac:dyDescent="0.2">
      <c r="A156" s="63"/>
      <c r="B156" s="75"/>
      <c r="C156" s="66"/>
      <c r="D156" s="66" t="s">
        <v>413</v>
      </c>
      <c r="E156" s="79">
        <v>20000</v>
      </c>
      <c r="F156" s="79">
        <v>0.84</v>
      </c>
      <c r="G156" s="79"/>
      <c r="H156" s="79">
        <f>F156</f>
        <v>0.84</v>
      </c>
      <c r="I156" s="79"/>
      <c r="J156" s="23"/>
    </row>
    <row r="157" spans="1:15" ht="16" x14ac:dyDescent="0.2">
      <c r="A157" s="63"/>
      <c r="B157" s="75"/>
      <c r="C157" s="66"/>
      <c r="D157" s="66" t="s">
        <v>418</v>
      </c>
      <c r="E157" s="79">
        <v>20000</v>
      </c>
      <c r="F157" s="79">
        <v>0.88</v>
      </c>
      <c r="G157" s="79"/>
      <c r="H157" s="79">
        <f>F157</f>
        <v>0.88</v>
      </c>
      <c r="I157" s="79"/>
      <c r="J157" s="23"/>
    </row>
    <row r="158" spans="1:15" ht="16" x14ac:dyDescent="0.2">
      <c r="A158" s="63"/>
      <c r="B158" s="75"/>
      <c r="C158" s="66"/>
      <c r="D158" s="66"/>
      <c r="E158" s="79"/>
      <c r="F158" s="79"/>
      <c r="G158" s="79"/>
      <c r="H158" s="79"/>
      <c r="I158" s="79"/>
      <c r="J158" s="23"/>
    </row>
    <row r="159" spans="1:15" ht="16" x14ac:dyDescent="0.2">
      <c r="A159" s="63">
        <f>A154+1</f>
        <v>42</v>
      </c>
      <c r="B159" s="75" t="s">
        <v>284</v>
      </c>
      <c r="C159" s="66" t="s">
        <v>131</v>
      </c>
      <c r="D159" s="66" t="s">
        <v>411</v>
      </c>
      <c r="E159" s="79">
        <v>10000</v>
      </c>
      <c r="F159" s="79">
        <v>0</v>
      </c>
      <c r="G159" s="78">
        <f>H159-F159</f>
        <v>3.08</v>
      </c>
      <c r="H159" s="79">
        <v>3.08</v>
      </c>
      <c r="I159" s="79">
        <f>SUM(H159:H164)</f>
        <v>27.560000000000002</v>
      </c>
      <c r="J159" s="23"/>
    </row>
    <row r="160" spans="1:15" ht="16" x14ac:dyDescent="0.2">
      <c r="A160" s="63"/>
      <c r="B160" s="75"/>
      <c r="C160" s="66"/>
      <c r="D160" s="173" t="s">
        <v>417</v>
      </c>
      <c r="E160" s="79">
        <v>10000</v>
      </c>
      <c r="F160" s="79">
        <v>4.41</v>
      </c>
      <c r="G160" s="79"/>
      <c r="H160" s="79">
        <f>F160</f>
        <v>4.41</v>
      </c>
      <c r="I160" s="79"/>
      <c r="J160" s="23"/>
    </row>
    <row r="161" spans="1:10" ht="16" x14ac:dyDescent="0.2">
      <c r="A161" s="63"/>
      <c r="B161" s="75"/>
      <c r="C161" s="66"/>
      <c r="D161" s="173" t="s">
        <v>412</v>
      </c>
      <c r="E161" s="79">
        <v>10000</v>
      </c>
      <c r="F161" s="79">
        <v>3.42</v>
      </c>
      <c r="G161" s="79"/>
      <c r="H161" s="79">
        <f>F161</f>
        <v>3.42</v>
      </c>
      <c r="I161" s="79"/>
      <c r="J161" s="23"/>
    </row>
    <row r="162" spans="1:10" ht="16" x14ac:dyDescent="0.2">
      <c r="A162" s="63"/>
      <c r="B162" s="75"/>
      <c r="C162" s="66"/>
      <c r="D162" s="173" t="s">
        <v>413</v>
      </c>
      <c r="E162" s="79">
        <v>190000</v>
      </c>
      <c r="F162" s="79">
        <v>7.94</v>
      </c>
      <c r="G162" s="79"/>
      <c r="H162" s="79">
        <f>F162</f>
        <v>7.94</v>
      </c>
      <c r="I162" s="79"/>
      <c r="J162" s="23"/>
    </row>
    <row r="163" spans="1:10" ht="16" x14ac:dyDescent="0.2">
      <c r="A163" s="63"/>
      <c r="B163" s="75"/>
      <c r="C163" s="66"/>
      <c r="D163" s="173" t="s">
        <v>418</v>
      </c>
      <c r="E163" s="78">
        <v>190000</v>
      </c>
      <c r="F163" s="79">
        <v>8.36</v>
      </c>
      <c r="G163" s="79"/>
      <c r="H163" s="79">
        <f>F163</f>
        <v>8.36</v>
      </c>
      <c r="I163" s="79"/>
      <c r="J163" s="23"/>
    </row>
    <row r="164" spans="1:10" ht="16" x14ac:dyDescent="0.2">
      <c r="A164" s="63"/>
      <c r="B164" s="75"/>
      <c r="C164" s="66"/>
      <c r="D164" s="173" t="s">
        <v>414</v>
      </c>
      <c r="E164" s="79">
        <v>10000</v>
      </c>
      <c r="F164" s="79">
        <v>0.35</v>
      </c>
      <c r="G164" s="79"/>
      <c r="H164" s="79">
        <f>F164</f>
        <v>0.35</v>
      </c>
      <c r="I164" s="79"/>
      <c r="J164" s="23"/>
    </row>
    <row r="165" spans="1:10" ht="16" x14ac:dyDescent="0.2">
      <c r="A165" s="63"/>
      <c r="B165" s="75"/>
      <c r="C165" s="66"/>
      <c r="D165" s="66"/>
      <c r="E165" s="79"/>
      <c r="F165" s="79"/>
      <c r="G165" s="79"/>
      <c r="H165" s="79"/>
      <c r="I165" s="79"/>
      <c r="J165" s="23"/>
    </row>
    <row r="166" spans="1:10" ht="16" x14ac:dyDescent="0.2">
      <c r="A166" s="63">
        <f>A159+1</f>
        <v>43</v>
      </c>
      <c r="B166" s="75" t="s">
        <v>285</v>
      </c>
      <c r="C166" s="85" t="s">
        <v>227</v>
      </c>
      <c r="D166" s="66" t="s">
        <v>411</v>
      </c>
      <c r="E166" s="86">
        <v>10000</v>
      </c>
      <c r="F166" s="86">
        <v>0</v>
      </c>
      <c r="G166" s="78">
        <f>H166-F166</f>
        <v>2.0099999999999998</v>
      </c>
      <c r="H166" s="86">
        <v>2.0099999999999998</v>
      </c>
      <c r="I166" s="86">
        <f>SUM(H166:H171)</f>
        <v>32.79</v>
      </c>
      <c r="J166" s="23"/>
    </row>
    <row r="167" spans="1:10" ht="16" x14ac:dyDescent="0.2">
      <c r="A167" s="63"/>
      <c r="B167" s="75"/>
      <c r="C167" s="85"/>
      <c r="D167" s="173" t="s">
        <v>417</v>
      </c>
      <c r="E167" s="86">
        <v>10000</v>
      </c>
      <c r="F167" s="86">
        <v>11.57</v>
      </c>
      <c r="G167" s="86"/>
      <c r="H167" s="86">
        <f>F167</f>
        <v>11.57</v>
      </c>
      <c r="I167" s="86"/>
      <c r="J167" s="23"/>
    </row>
    <row r="168" spans="1:10" ht="16" x14ac:dyDescent="0.2">
      <c r="A168" s="63"/>
      <c r="B168" s="75"/>
      <c r="C168" s="85"/>
      <c r="D168" s="173" t="s">
        <v>412</v>
      </c>
      <c r="E168" s="86">
        <v>10000</v>
      </c>
      <c r="F168" s="86">
        <v>3.42</v>
      </c>
      <c r="G168" s="86"/>
      <c r="H168" s="86">
        <f>F168</f>
        <v>3.42</v>
      </c>
      <c r="I168" s="86"/>
      <c r="J168" s="23"/>
    </row>
    <row r="169" spans="1:10" ht="16" x14ac:dyDescent="0.2">
      <c r="A169" s="63"/>
      <c r="B169" s="75"/>
      <c r="C169" s="85"/>
      <c r="D169" s="173" t="s">
        <v>413</v>
      </c>
      <c r="E169" s="86">
        <v>180000</v>
      </c>
      <c r="F169" s="86">
        <v>7.52</v>
      </c>
      <c r="G169" s="86"/>
      <c r="H169" s="86">
        <f>F169</f>
        <v>7.52</v>
      </c>
      <c r="I169" s="86"/>
      <c r="J169" s="23"/>
    </row>
    <row r="170" spans="1:10" ht="16" x14ac:dyDescent="0.2">
      <c r="A170" s="63"/>
      <c r="B170" s="75"/>
      <c r="C170" s="85"/>
      <c r="D170" s="173" t="s">
        <v>418</v>
      </c>
      <c r="E170" s="86">
        <v>180000</v>
      </c>
      <c r="F170" s="86">
        <v>7.92</v>
      </c>
      <c r="G170" s="86"/>
      <c r="H170" s="86">
        <f>F170</f>
        <v>7.92</v>
      </c>
      <c r="I170" s="86"/>
      <c r="J170" s="23"/>
    </row>
    <row r="171" spans="1:10" ht="16" x14ac:dyDescent="0.2">
      <c r="A171" s="63"/>
      <c r="B171" s="75"/>
      <c r="C171" s="85"/>
      <c r="D171" s="173" t="s">
        <v>414</v>
      </c>
      <c r="E171" s="86">
        <v>10000</v>
      </c>
      <c r="F171" s="86">
        <v>0.35</v>
      </c>
      <c r="G171" s="86"/>
      <c r="H171" s="86">
        <f>F171</f>
        <v>0.35</v>
      </c>
      <c r="I171" s="86"/>
      <c r="J171" s="23"/>
    </row>
    <row r="172" spans="1:10" ht="16" x14ac:dyDescent="0.2">
      <c r="A172" s="63"/>
      <c r="B172" s="75"/>
      <c r="C172" s="85"/>
      <c r="D172" s="85"/>
      <c r="E172" s="86"/>
      <c r="F172" s="86"/>
      <c r="G172" s="86"/>
      <c r="H172" s="86"/>
      <c r="I172" s="86"/>
      <c r="J172" s="23"/>
    </row>
    <row r="173" spans="1:10" ht="16" x14ac:dyDescent="0.2">
      <c r="A173" s="63">
        <f>A166+1</f>
        <v>44</v>
      </c>
      <c r="B173" s="75" t="s">
        <v>286</v>
      </c>
      <c r="C173" s="82" t="s">
        <v>70</v>
      </c>
      <c r="D173" s="66" t="s">
        <v>411</v>
      </c>
      <c r="E173" s="79">
        <v>10000</v>
      </c>
      <c r="F173" s="79">
        <v>0</v>
      </c>
      <c r="G173" s="78">
        <f>H173-F173</f>
        <v>2.0099999999999998</v>
      </c>
      <c r="H173" s="79">
        <v>2.0099999999999998</v>
      </c>
      <c r="I173" s="79">
        <f>SUM(H173:H178)</f>
        <v>17.190000000000001</v>
      </c>
      <c r="J173" s="23"/>
    </row>
    <row r="174" spans="1:10" ht="16" x14ac:dyDescent="0.2">
      <c r="A174" s="63"/>
      <c r="B174" s="75"/>
      <c r="C174" s="66"/>
      <c r="D174" s="173" t="s">
        <v>417</v>
      </c>
      <c r="E174" s="79">
        <v>10000</v>
      </c>
      <c r="F174" s="79">
        <v>2.83</v>
      </c>
      <c r="G174" s="79"/>
      <c r="H174" s="79">
        <f>F174</f>
        <v>2.83</v>
      </c>
      <c r="I174" s="79"/>
      <c r="J174" s="23"/>
    </row>
    <row r="175" spans="1:10" ht="16" x14ac:dyDescent="0.2">
      <c r="A175" s="63"/>
      <c r="B175" s="75"/>
      <c r="C175" s="66"/>
      <c r="D175" s="173" t="s">
        <v>412</v>
      </c>
      <c r="E175" s="79">
        <v>10000</v>
      </c>
      <c r="F175" s="79">
        <v>3.42</v>
      </c>
      <c r="G175" s="79"/>
      <c r="H175" s="79">
        <f>F175</f>
        <v>3.42</v>
      </c>
      <c r="I175" s="79"/>
      <c r="J175" s="23"/>
    </row>
    <row r="176" spans="1:10" ht="16" x14ac:dyDescent="0.2">
      <c r="A176" s="63"/>
      <c r="B176" s="75"/>
      <c r="C176" s="66"/>
      <c r="D176" s="173" t="s">
        <v>413</v>
      </c>
      <c r="E176" s="79">
        <v>100000</v>
      </c>
      <c r="F176" s="79">
        <v>4.18</v>
      </c>
      <c r="G176" s="79"/>
      <c r="H176" s="79">
        <f>F176</f>
        <v>4.18</v>
      </c>
      <c r="I176" s="79"/>
      <c r="J176" s="23"/>
    </row>
    <row r="177" spans="1:10" ht="16" x14ac:dyDescent="0.2">
      <c r="A177" s="63"/>
      <c r="B177" s="75"/>
      <c r="C177" s="66"/>
      <c r="D177" s="173" t="s">
        <v>418</v>
      </c>
      <c r="E177" s="78">
        <v>100000</v>
      </c>
      <c r="F177" s="79">
        <v>4.4000000000000004</v>
      </c>
      <c r="G177" s="79"/>
      <c r="H177" s="79">
        <f>F177</f>
        <v>4.4000000000000004</v>
      </c>
      <c r="I177" s="79"/>
      <c r="J177" s="23"/>
    </row>
    <row r="178" spans="1:10" ht="16" x14ac:dyDescent="0.2">
      <c r="A178" s="63"/>
      <c r="B178" s="75"/>
      <c r="C178" s="66"/>
      <c r="D178" s="173" t="s">
        <v>414</v>
      </c>
      <c r="E178" s="79">
        <v>10000</v>
      </c>
      <c r="F178" s="79">
        <v>0.35</v>
      </c>
      <c r="G178" s="79"/>
      <c r="H178" s="79">
        <f>F178</f>
        <v>0.35</v>
      </c>
      <c r="I178" s="79"/>
      <c r="J178" s="23"/>
    </row>
    <row r="179" spans="1:10" ht="16" x14ac:dyDescent="0.2">
      <c r="A179" s="63"/>
      <c r="B179" s="75"/>
      <c r="C179" s="66"/>
      <c r="D179" s="66"/>
      <c r="E179" s="79"/>
      <c r="F179" s="79"/>
      <c r="G179" s="79"/>
      <c r="H179" s="79"/>
      <c r="I179" s="79"/>
      <c r="J179" s="23"/>
    </row>
    <row r="180" spans="1:10" ht="16" x14ac:dyDescent="0.2">
      <c r="A180" s="63">
        <f>A173+1</f>
        <v>45</v>
      </c>
      <c r="B180" s="75" t="s">
        <v>375</v>
      </c>
      <c r="C180" s="66" t="s">
        <v>34</v>
      </c>
      <c r="D180" s="66" t="s">
        <v>411</v>
      </c>
      <c r="E180" s="78">
        <v>10000</v>
      </c>
      <c r="F180" s="78">
        <v>0</v>
      </c>
      <c r="G180" s="78">
        <f>H180-F180</f>
        <v>2.0099999999999998</v>
      </c>
      <c r="H180" s="78">
        <v>2.0099999999999998</v>
      </c>
      <c r="I180" s="78">
        <f>H180</f>
        <v>2.0099999999999998</v>
      </c>
      <c r="J180" s="23"/>
    </row>
    <row r="181" spans="1:10" ht="16" x14ac:dyDescent="0.2">
      <c r="A181" s="63"/>
      <c r="B181" s="75"/>
      <c r="C181" s="66"/>
      <c r="D181" s="66"/>
      <c r="E181" s="78"/>
      <c r="F181" s="78"/>
      <c r="G181" s="78"/>
      <c r="H181" s="78"/>
      <c r="I181" s="78"/>
      <c r="J181" s="23"/>
    </row>
    <row r="182" spans="1:10" ht="16" x14ac:dyDescent="0.2">
      <c r="A182" s="63">
        <f>A180+1</f>
        <v>46</v>
      </c>
      <c r="B182" s="75" t="s">
        <v>287</v>
      </c>
      <c r="C182" s="70" t="s">
        <v>214</v>
      </c>
      <c r="D182" s="70" t="s">
        <v>411</v>
      </c>
      <c r="E182" s="130">
        <v>10000</v>
      </c>
      <c r="F182" s="130">
        <v>0</v>
      </c>
      <c r="G182" s="78">
        <f>H182-F182</f>
        <v>2.0099999999999998</v>
      </c>
      <c r="H182" s="130">
        <v>2.0099999999999998</v>
      </c>
      <c r="I182" s="130">
        <f>H182</f>
        <v>2.0099999999999998</v>
      </c>
      <c r="J182" s="23"/>
    </row>
    <row r="183" spans="1:10" ht="16" x14ac:dyDescent="0.2">
      <c r="A183" s="63"/>
      <c r="B183" s="75"/>
      <c r="C183" s="70"/>
      <c r="D183" s="70"/>
      <c r="E183" s="130"/>
      <c r="F183" s="130"/>
      <c r="G183" s="130"/>
      <c r="H183" s="130"/>
      <c r="I183" s="130"/>
      <c r="J183" s="23"/>
    </row>
    <row r="184" spans="1:10" ht="16" x14ac:dyDescent="0.2">
      <c r="A184" s="63">
        <f>A182+1</f>
        <v>47</v>
      </c>
      <c r="B184" s="75" t="s">
        <v>288</v>
      </c>
      <c r="C184" s="66" t="s">
        <v>132</v>
      </c>
      <c r="D184" s="66" t="s">
        <v>411</v>
      </c>
      <c r="E184" s="78">
        <v>190000</v>
      </c>
      <c r="F184" s="78">
        <v>11.88</v>
      </c>
      <c r="G184" s="78">
        <f>H184-F184</f>
        <v>0.65999999999999837</v>
      </c>
      <c r="H184" s="78">
        <v>12.54</v>
      </c>
      <c r="I184" s="78">
        <f>SUM(H184:H189)</f>
        <v>33.94</v>
      </c>
      <c r="J184" s="23"/>
    </row>
    <row r="185" spans="1:10" ht="16" x14ac:dyDescent="0.2">
      <c r="A185" s="63"/>
      <c r="B185" s="75"/>
      <c r="C185" s="66"/>
      <c r="D185" s="173" t="s">
        <v>417</v>
      </c>
      <c r="E185" s="78">
        <v>50000</v>
      </c>
      <c r="F185" s="78">
        <v>9.0500000000000007</v>
      </c>
      <c r="G185" s="78"/>
      <c r="H185" s="78">
        <f>F185</f>
        <v>9.0500000000000007</v>
      </c>
      <c r="I185" s="78"/>
      <c r="J185" s="23"/>
    </row>
    <row r="186" spans="1:10" ht="16" x14ac:dyDescent="0.2">
      <c r="A186" s="63"/>
      <c r="B186" s="75"/>
      <c r="C186" s="66"/>
      <c r="D186" s="173" t="s">
        <v>412</v>
      </c>
      <c r="E186" s="78">
        <v>10000</v>
      </c>
      <c r="F186" s="78">
        <v>3.42</v>
      </c>
      <c r="G186" s="78"/>
      <c r="H186" s="78">
        <f>F186</f>
        <v>3.42</v>
      </c>
      <c r="I186" s="78"/>
      <c r="J186" s="23"/>
    </row>
    <row r="187" spans="1:10" ht="16" x14ac:dyDescent="0.2">
      <c r="A187" s="63"/>
      <c r="B187" s="75"/>
      <c r="C187" s="66"/>
      <c r="D187" s="173" t="s">
        <v>413</v>
      </c>
      <c r="E187" s="78">
        <v>100000</v>
      </c>
      <c r="F187" s="78">
        <v>4.18</v>
      </c>
      <c r="G187" s="78"/>
      <c r="H187" s="78">
        <f>F187</f>
        <v>4.18</v>
      </c>
      <c r="I187" s="78"/>
      <c r="J187" s="23"/>
    </row>
    <row r="188" spans="1:10" ht="16" x14ac:dyDescent="0.2">
      <c r="A188" s="63"/>
      <c r="B188" s="75"/>
      <c r="C188" s="66"/>
      <c r="D188" s="173" t="s">
        <v>418</v>
      </c>
      <c r="E188" s="78">
        <v>100000</v>
      </c>
      <c r="F188" s="78">
        <v>4.4000000000000004</v>
      </c>
      <c r="G188" s="78"/>
      <c r="H188" s="78">
        <f>F188</f>
        <v>4.4000000000000004</v>
      </c>
      <c r="I188" s="78"/>
      <c r="J188" s="23"/>
    </row>
    <row r="189" spans="1:10" ht="16" x14ac:dyDescent="0.2">
      <c r="A189" s="63"/>
      <c r="B189" s="75"/>
      <c r="C189" s="66"/>
      <c r="D189" s="173" t="s">
        <v>414</v>
      </c>
      <c r="E189" s="78">
        <v>10000</v>
      </c>
      <c r="F189" s="78">
        <v>0.35</v>
      </c>
      <c r="G189" s="78"/>
      <c r="H189" s="78">
        <f>F189</f>
        <v>0.35</v>
      </c>
      <c r="I189" s="78"/>
      <c r="J189" s="23"/>
    </row>
    <row r="190" spans="1:10" ht="16" x14ac:dyDescent="0.2">
      <c r="A190" s="63"/>
      <c r="B190" s="75"/>
      <c r="C190" s="66"/>
      <c r="D190" s="66"/>
      <c r="E190" s="78"/>
      <c r="F190" s="78"/>
      <c r="G190" s="78"/>
      <c r="H190" s="78"/>
      <c r="I190" s="78"/>
      <c r="J190" s="23"/>
    </row>
    <row r="191" spans="1:10" ht="16" x14ac:dyDescent="0.2">
      <c r="A191" s="63">
        <f>A184+1</f>
        <v>48</v>
      </c>
      <c r="B191" s="75" t="s">
        <v>289</v>
      </c>
      <c r="C191" s="66" t="s">
        <v>133</v>
      </c>
      <c r="D191" s="66" t="s">
        <v>411</v>
      </c>
      <c r="E191" s="78">
        <v>150000</v>
      </c>
      <c r="F191" s="78">
        <v>12.74</v>
      </c>
      <c r="G191" s="78">
        <f>H191-F191</f>
        <v>0.91000000000000014</v>
      </c>
      <c r="H191" s="78">
        <v>13.65</v>
      </c>
      <c r="I191" s="78">
        <f>SUM(H191:H196)</f>
        <v>75.31</v>
      </c>
      <c r="J191" s="23"/>
    </row>
    <row r="192" spans="1:10" ht="16" x14ac:dyDescent="0.2">
      <c r="A192" s="63"/>
      <c r="B192" s="75"/>
      <c r="C192" s="66"/>
      <c r="D192" s="173" t="s">
        <v>417</v>
      </c>
      <c r="E192" s="78">
        <v>150000</v>
      </c>
      <c r="F192" s="78">
        <v>42.45</v>
      </c>
      <c r="G192" s="78"/>
      <c r="H192" s="78">
        <f>F192</f>
        <v>42.45</v>
      </c>
      <c r="I192" s="78"/>
      <c r="J192" s="23"/>
    </row>
    <row r="193" spans="1:10" ht="16" x14ac:dyDescent="0.2">
      <c r="A193" s="63"/>
      <c r="B193" s="75"/>
      <c r="C193" s="66"/>
      <c r="D193" s="173" t="s">
        <v>412</v>
      </c>
      <c r="E193" s="78">
        <v>10000</v>
      </c>
      <c r="F193" s="78">
        <v>3.42</v>
      </c>
      <c r="G193" s="78"/>
      <c r="H193" s="78">
        <f>F193</f>
        <v>3.42</v>
      </c>
      <c r="I193" s="78"/>
      <c r="J193" s="23"/>
    </row>
    <row r="194" spans="1:10" ht="16" x14ac:dyDescent="0.2">
      <c r="A194" s="63"/>
      <c r="B194" s="75"/>
      <c r="C194" s="66"/>
      <c r="D194" s="173" t="s">
        <v>413</v>
      </c>
      <c r="E194" s="78">
        <v>180000</v>
      </c>
      <c r="F194" s="78">
        <v>7.52</v>
      </c>
      <c r="G194" s="78"/>
      <c r="H194" s="78">
        <f>F194</f>
        <v>7.52</v>
      </c>
      <c r="I194" s="78"/>
      <c r="J194" s="23"/>
    </row>
    <row r="195" spans="1:10" ht="16" x14ac:dyDescent="0.2">
      <c r="A195" s="63"/>
      <c r="B195" s="75"/>
      <c r="C195" s="66"/>
      <c r="D195" s="173" t="s">
        <v>418</v>
      </c>
      <c r="E195" s="78">
        <v>180000</v>
      </c>
      <c r="F195" s="78">
        <v>7.92</v>
      </c>
      <c r="G195" s="78"/>
      <c r="H195" s="78">
        <f>F195</f>
        <v>7.92</v>
      </c>
      <c r="I195" s="78"/>
      <c r="J195" s="23"/>
    </row>
    <row r="196" spans="1:10" ht="16" x14ac:dyDescent="0.2">
      <c r="A196" s="63"/>
      <c r="B196" s="75"/>
      <c r="C196" s="66"/>
      <c r="D196" s="173" t="s">
        <v>414</v>
      </c>
      <c r="E196" s="78">
        <v>10000</v>
      </c>
      <c r="F196" s="78">
        <v>0.35</v>
      </c>
      <c r="G196" s="78"/>
      <c r="H196" s="78">
        <f>F196</f>
        <v>0.35</v>
      </c>
      <c r="I196" s="78"/>
      <c r="J196" s="23"/>
    </row>
    <row r="197" spans="1:10" ht="16" x14ac:dyDescent="0.2">
      <c r="A197" s="63"/>
      <c r="B197" s="75"/>
      <c r="C197" s="66"/>
      <c r="D197" s="66"/>
      <c r="E197" s="78"/>
      <c r="F197" s="78"/>
      <c r="G197" s="78"/>
      <c r="H197" s="78"/>
      <c r="I197" s="78"/>
      <c r="J197" s="23"/>
    </row>
    <row r="198" spans="1:10" ht="16" x14ac:dyDescent="0.2">
      <c r="A198" s="63">
        <f>A191+1</f>
        <v>49</v>
      </c>
      <c r="B198" s="75" t="s">
        <v>463</v>
      </c>
      <c r="C198" s="66" t="s">
        <v>405</v>
      </c>
      <c r="D198" s="66" t="s">
        <v>411</v>
      </c>
      <c r="E198" s="78">
        <v>10000</v>
      </c>
      <c r="F198" s="78">
        <v>0</v>
      </c>
      <c r="G198" s="78">
        <f>H198-F198</f>
        <v>0.46</v>
      </c>
      <c r="H198" s="78">
        <v>0.46</v>
      </c>
      <c r="I198" s="78">
        <f>H198</f>
        <v>0.46</v>
      </c>
      <c r="J198" s="23"/>
    </row>
    <row r="199" spans="1:10" ht="16" x14ac:dyDescent="0.2">
      <c r="A199" s="63"/>
      <c r="B199" s="75"/>
      <c r="C199" s="66"/>
      <c r="D199" s="66"/>
      <c r="E199" s="78"/>
      <c r="F199" s="78"/>
      <c r="G199" s="78"/>
      <c r="H199" s="78"/>
      <c r="I199" s="78"/>
      <c r="J199" s="23"/>
    </row>
    <row r="200" spans="1:10" ht="16" x14ac:dyDescent="0.2">
      <c r="A200" s="63">
        <f>A198+1</f>
        <v>50</v>
      </c>
      <c r="B200" s="75" t="s">
        <v>377</v>
      </c>
      <c r="C200" s="66" t="s">
        <v>378</v>
      </c>
      <c r="D200" s="66" t="s">
        <v>411</v>
      </c>
      <c r="E200" s="78">
        <v>10000</v>
      </c>
      <c r="F200" s="78">
        <v>0</v>
      </c>
      <c r="G200" s="78">
        <f>H200-F200</f>
        <v>8.02</v>
      </c>
      <c r="H200" s="78">
        <v>8.02</v>
      </c>
      <c r="I200" s="78">
        <f>H200</f>
        <v>8.02</v>
      </c>
      <c r="J200" s="23"/>
    </row>
    <row r="201" spans="1:10" ht="16" x14ac:dyDescent="0.2">
      <c r="A201" s="63"/>
      <c r="B201" s="75"/>
      <c r="C201" s="66"/>
      <c r="D201" s="66"/>
      <c r="E201" s="78"/>
      <c r="F201" s="78"/>
      <c r="G201" s="78"/>
      <c r="H201" s="78"/>
      <c r="I201" s="78"/>
      <c r="J201" s="23"/>
    </row>
    <row r="202" spans="1:10" ht="16" x14ac:dyDescent="0.2">
      <c r="A202" s="63">
        <v>51</v>
      </c>
      <c r="B202" s="75" t="s">
        <v>291</v>
      </c>
      <c r="C202" s="85" t="s">
        <v>228</v>
      </c>
      <c r="D202" s="85" t="s">
        <v>411</v>
      </c>
      <c r="E202" s="86">
        <v>10000</v>
      </c>
      <c r="F202" s="86">
        <v>0</v>
      </c>
      <c r="G202" s="78">
        <f>H202-F202</f>
        <v>0.46</v>
      </c>
      <c r="H202" s="86">
        <v>0.46</v>
      </c>
      <c r="I202" s="86">
        <f>H202</f>
        <v>0.46</v>
      </c>
      <c r="J202" s="23"/>
    </row>
    <row r="203" spans="1:10" ht="16" x14ac:dyDescent="0.2">
      <c r="A203" s="63"/>
      <c r="B203" s="75"/>
      <c r="C203" s="85"/>
      <c r="D203" s="85"/>
      <c r="E203" s="86"/>
      <c r="F203" s="86"/>
      <c r="G203" s="86"/>
      <c r="H203" s="86"/>
      <c r="I203" s="86"/>
      <c r="J203" s="23"/>
    </row>
    <row r="204" spans="1:10" ht="16" x14ac:dyDescent="0.2">
      <c r="A204" s="63">
        <f>A202+1</f>
        <v>52</v>
      </c>
      <c r="B204" s="75" t="s">
        <v>292</v>
      </c>
      <c r="C204" s="66" t="s">
        <v>84</v>
      </c>
      <c r="D204" s="66" t="s">
        <v>411</v>
      </c>
      <c r="E204" s="78">
        <v>10000</v>
      </c>
      <c r="F204" s="78">
        <v>0</v>
      </c>
      <c r="G204" s="78">
        <f>H204-F204</f>
        <v>0.66</v>
      </c>
      <c r="H204" s="78">
        <v>0.66</v>
      </c>
      <c r="I204" s="78">
        <f>SUM(H204:H205)</f>
        <v>1.08</v>
      </c>
      <c r="J204" s="23"/>
    </row>
    <row r="205" spans="1:10" ht="16" x14ac:dyDescent="0.2">
      <c r="A205" s="63"/>
      <c r="B205" s="75"/>
      <c r="C205" s="66"/>
      <c r="D205" s="66" t="s">
        <v>413</v>
      </c>
      <c r="E205" s="78">
        <v>10000</v>
      </c>
      <c r="F205" s="78">
        <v>0.42</v>
      </c>
      <c r="G205" s="78"/>
      <c r="H205" s="78">
        <f>F205</f>
        <v>0.42</v>
      </c>
      <c r="I205" s="78"/>
      <c r="J205" s="23"/>
    </row>
    <row r="206" spans="1:10" ht="16" x14ac:dyDescent="0.2">
      <c r="A206" s="63"/>
      <c r="B206" s="75"/>
      <c r="C206" s="66"/>
      <c r="D206" s="66"/>
      <c r="E206" s="78"/>
      <c r="F206" s="78"/>
      <c r="G206" s="78"/>
      <c r="H206" s="78"/>
      <c r="I206" s="78"/>
      <c r="J206" s="23"/>
    </row>
    <row r="207" spans="1:10" ht="16" x14ac:dyDescent="0.2">
      <c r="A207" s="63">
        <f>A204+1</f>
        <v>53</v>
      </c>
      <c r="B207" s="75" t="s">
        <v>294</v>
      </c>
      <c r="C207" s="66" t="s">
        <v>60</v>
      </c>
      <c r="D207" s="66" t="s">
        <v>411</v>
      </c>
      <c r="E207" s="78">
        <v>10000</v>
      </c>
      <c r="F207" s="78">
        <v>0</v>
      </c>
      <c r="G207" s="78">
        <f>H207-F207</f>
        <v>5.0199999999999996</v>
      </c>
      <c r="H207" s="78">
        <v>5.0199999999999996</v>
      </c>
      <c r="I207" s="78">
        <f>H207</f>
        <v>5.0199999999999996</v>
      </c>
      <c r="J207" s="23"/>
    </row>
    <row r="208" spans="1:10" ht="16" x14ac:dyDescent="0.2">
      <c r="A208" s="63"/>
      <c r="B208" s="75"/>
      <c r="C208" s="66"/>
      <c r="D208" s="66"/>
      <c r="E208" s="78"/>
      <c r="F208" s="78"/>
      <c r="G208" s="78"/>
      <c r="H208" s="78"/>
      <c r="I208" s="78"/>
      <c r="J208" s="23"/>
    </row>
    <row r="209" spans="1:10" ht="16" x14ac:dyDescent="0.2">
      <c r="A209" s="63">
        <v>54</v>
      </c>
      <c r="B209" s="75" t="s">
        <v>465</v>
      </c>
      <c r="C209" s="66" t="s">
        <v>426</v>
      </c>
      <c r="D209" s="66" t="s">
        <v>411</v>
      </c>
      <c r="E209" s="78">
        <v>10000</v>
      </c>
      <c r="F209" s="78">
        <v>0</v>
      </c>
      <c r="G209" s="78">
        <f>H209-F209</f>
        <v>0.66</v>
      </c>
      <c r="H209" s="78">
        <v>0.66</v>
      </c>
      <c r="I209" s="78">
        <f>SUM(H209:H210)</f>
        <v>1.08</v>
      </c>
      <c r="J209" s="23"/>
    </row>
    <row r="210" spans="1:10" ht="16" x14ac:dyDescent="0.2">
      <c r="A210" s="63"/>
      <c r="B210" s="75"/>
      <c r="C210" s="66"/>
      <c r="D210" s="66" t="s">
        <v>413</v>
      </c>
      <c r="E210" s="78">
        <v>10000</v>
      </c>
      <c r="F210" s="78">
        <v>0.42</v>
      </c>
      <c r="G210" s="78"/>
      <c r="H210" s="78">
        <f>F210</f>
        <v>0.42</v>
      </c>
      <c r="I210" s="78"/>
      <c r="J210" s="23"/>
    </row>
    <row r="211" spans="1:10" ht="16" x14ac:dyDescent="0.2">
      <c r="A211" s="63"/>
      <c r="B211" s="75"/>
      <c r="C211" s="66"/>
      <c r="D211" s="66"/>
      <c r="E211" s="78"/>
      <c r="F211" s="78"/>
      <c r="G211" s="78"/>
      <c r="H211" s="78"/>
      <c r="I211" s="78"/>
      <c r="J211" s="23"/>
    </row>
    <row r="212" spans="1:10" ht="16" x14ac:dyDescent="0.2">
      <c r="A212" s="63">
        <v>55</v>
      </c>
      <c r="B212" s="75" t="s">
        <v>295</v>
      </c>
      <c r="C212" s="66" t="s">
        <v>222</v>
      </c>
      <c r="D212" s="66" t="s">
        <v>411</v>
      </c>
      <c r="E212" s="78">
        <v>10000</v>
      </c>
      <c r="F212" s="78">
        <v>0</v>
      </c>
      <c r="G212" s="78">
        <f>H212-F212</f>
        <v>14.08</v>
      </c>
      <c r="H212" s="78">
        <v>14.08</v>
      </c>
      <c r="I212" s="78">
        <f>H212</f>
        <v>14.08</v>
      </c>
      <c r="J212" s="23"/>
    </row>
    <row r="213" spans="1:10" ht="16" x14ac:dyDescent="0.2">
      <c r="A213" s="63"/>
      <c r="B213" s="75"/>
      <c r="C213" s="66"/>
      <c r="D213" s="66"/>
      <c r="E213" s="78"/>
      <c r="F213" s="78"/>
      <c r="G213" s="78"/>
      <c r="H213" s="78"/>
      <c r="I213" s="78"/>
      <c r="J213" s="23"/>
    </row>
    <row r="214" spans="1:10" ht="16" x14ac:dyDescent="0.2">
      <c r="A214" s="63">
        <f>A212+1</f>
        <v>56</v>
      </c>
      <c r="B214" s="75" t="s">
        <v>351</v>
      </c>
      <c r="C214" s="66" t="s">
        <v>367</v>
      </c>
      <c r="D214" s="66" t="s">
        <v>411</v>
      </c>
      <c r="E214" s="78">
        <v>10000</v>
      </c>
      <c r="F214" s="78">
        <v>0</v>
      </c>
      <c r="G214" s="78">
        <f>H214-F214</f>
        <v>3.08</v>
      </c>
      <c r="H214" s="78">
        <v>3.08</v>
      </c>
      <c r="I214" s="78">
        <f>SUM(H214:H217)</f>
        <v>8.94</v>
      </c>
      <c r="J214" s="23"/>
    </row>
    <row r="215" spans="1:10" ht="16" x14ac:dyDescent="0.2">
      <c r="A215" s="63"/>
      <c r="B215" s="75"/>
      <c r="C215" s="66"/>
      <c r="D215" s="66" t="s">
        <v>412</v>
      </c>
      <c r="E215" s="78">
        <v>10000</v>
      </c>
      <c r="F215" s="78">
        <v>3.42</v>
      </c>
      <c r="G215" s="78"/>
      <c r="H215" s="78">
        <f>F215</f>
        <v>3.42</v>
      </c>
      <c r="I215" s="78"/>
      <c r="J215" s="23"/>
    </row>
    <row r="216" spans="1:10" ht="16" x14ac:dyDescent="0.2">
      <c r="A216" s="63"/>
      <c r="B216" s="75"/>
      <c r="C216" s="66"/>
      <c r="D216" s="66" t="s">
        <v>413</v>
      </c>
      <c r="E216" s="78">
        <v>50000</v>
      </c>
      <c r="F216" s="78">
        <v>2.09</v>
      </c>
      <c r="G216" s="78"/>
      <c r="H216" s="78">
        <f>F216</f>
        <v>2.09</v>
      </c>
      <c r="I216" s="78"/>
      <c r="J216" s="23"/>
    </row>
    <row r="217" spans="1:10" ht="16" x14ac:dyDescent="0.2">
      <c r="A217" s="63"/>
      <c r="B217" s="75"/>
      <c r="C217" s="66"/>
      <c r="D217" s="66" t="s">
        <v>414</v>
      </c>
      <c r="E217" s="78">
        <v>10000</v>
      </c>
      <c r="F217" s="78">
        <v>0.35</v>
      </c>
      <c r="G217" s="78"/>
      <c r="H217" s="78">
        <f>F217</f>
        <v>0.35</v>
      </c>
      <c r="I217" s="78"/>
      <c r="J217" s="23"/>
    </row>
    <row r="218" spans="1:10" ht="16" x14ac:dyDescent="0.2">
      <c r="A218" s="63"/>
      <c r="B218" s="75"/>
      <c r="C218" s="66"/>
      <c r="D218" s="66"/>
      <c r="E218" s="78"/>
      <c r="F218" s="78"/>
      <c r="G218" s="78"/>
      <c r="H218" s="78"/>
      <c r="I218" s="78"/>
      <c r="J218" s="23"/>
    </row>
    <row r="219" spans="1:10" ht="16" x14ac:dyDescent="0.2">
      <c r="A219" s="63">
        <f>A214+1</f>
        <v>57</v>
      </c>
      <c r="B219" s="75" t="s">
        <v>296</v>
      </c>
      <c r="C219" s="70" t="s">
        <v>215</v>
      </c>
      <c r="D219" s="66" t="s">
        <v>411</v>
      </c>
      <c r="E219" s="130">
        <v>250000</v>
      </c>
      <c r="F219" s="130">
        <v>120.48</v>
      </c>
      <c r="G219" s="78">
        <f>H219-F219</f>
        <v>5.019999999999996</v>
      </c>
      <c r="H219" s="130">
        <v>125.5</v>
      </c>
      <c r="I219" s="130">
        <f>SUM(H219:H224)</f>
        <v>213.72</v>
      </c>
      <c r="J219" s="23"/>
    </row>
    <row r="220" spans="1:10" ht="16" x14ac:dyDescent="0.2">
      <c r="A220" s="63"/>
      <c r="B220" s="75"/>
      <c r="C220" s="70"/>
      <c r="D220" s="173" t="s">
        <v>417</v>
      </c>
      <c r="E220" s="130">
        <v>50000</v>
      </c>
      <c r="F220" s="130">
        <v>57.85</v>
      </c>
      <c r="G220" s="130"/>
      <c r="H220" s="130">
        <f>F220</f>
        <v>57.85</v>
      </c>
      <c r="I220" s="130"/>
      <c r="J220" s="23"/>
    </row>
    <row r="221" spans="1:10" ht="16" x14ac:dyDescent="0.2">
      <c r="A221" s="63"/>
      <c r="B221" s="75"/>
      <c r="C221" s="70"/>
      <c r="D221" s="173" t="s">
        <v>412</v>
      </c>
      <c r="E221" s="130">
        <v>10000</v>
      </c>
      <c r="F221" s="130">
        <v>3.42</v>
      </c>
      <c r="G221" s="130"/>
      <c r="H221" s="130">
        <f>F221</f>
        <v>3.42</v>
      </c>
      <c r="I221" s="130"/>
      <c r="J221" s="23"/>
    </row>
    <row r="222" spans="1:10" ht="16" x14ac:dyDescent="0.2">
      <c r="A222" s="63"/>
      <c r="B222" s="75"/>
      <c r="C222" s="70"/>
      <c r="D222" s="173" t="s">
        <v>413</v>
      </c>
      <c r="E222" s="130">
        <v>310000</v>
      </c>
      <c r="F222" s="130">
        <v>12.96</v>
      </c>
      <c r="G222" s="130"/>
      <c r="H222" s="130">
        <f>F222</f>
        <v>12.96</v>
      </c>
      <c r="I222" s="130"/>
      <c r="J222" s="23"/>
    </row>
    <row r="223" spans="1:10" ht="16" x14ac:dyDescent="0.2">
      <c r="A223" s="63"/>
      <c r="B223" s="75"/>
      <c r="C223" s="70"/>
      <c r="D223" s="173" t="s">
        <v>418</v>
      </c>
      <c r="E223" s="130">
        <v>310000</v>
      </c>
      <c r="F223" s="130">
        <v>13.64</v>
      </c>
      <c r="G223" s="130"/>
      <c r="H223" s="130">
        <f>F223</f>
        <v>13.64</v>
      </c>
      <c r="I223" s="130"/>
      <c r="J223" s="23"/>
    </row>
    <row r="224" spans="1:10" ht="16" x14ac:dyDescent="0.2">
      <c r="A224" s="63"/>
      <c r="B224" s="75"/>
      <c r="C224" s="70"/>
      <c r="D224" s="173" t="s">
        <v>414</v>
      </c>
      <c r="E224" s="130">
        <v>10000</v>
      </c>
      <c r="F224" s="130">
        <v>0.35</v>
      </c>
      <c r="G224" s="130"/>
      <c r="H224" s="130">
        <f>F224</f>
        <v>0.35</v>
      </c>
      <c r="I224" s="130"/>
      <c r="J224" s="23"/>
    </row>
    <row r="225" spans="1:10" ht="16" x14ac:dyDescent="0.2">
      <c r="A225" s="63"/>
      <c r="B225" s="75"/>
      <c r="C225" s="70"/>
      <c r="D225" s="173"/>
      <c r="E225" s="130"/>
      <c r="F225" s="130"/>
      <c r="G225" s="130"/>
      <c r="H225" s="130"/>
      <c r="I225" s="130"/>
      <c r="J225" s="23"/>
    </row>
    <row r="226" spans="1:10" ht="16" x14ac:dyDescent="0.2">
      <c r="A226" s="63">
        <f>A219+1</f>
        <v>58</v>
      </c>
      <c r="B226" s="75" t="s">
        <v>387</v>
      </c>
      <c r="C226" s="70" t="s">
        <v>374</v>
      </c>
      <c r="D226" s="70" t="s">
        <v>411</v>
      </c>
      <c r="E226" s="130">
        <v>10000</v>
      </c>
      <c r="F226" s="130">
        <v>0</v>
      </c>
      <c r="G226" s="78">
        <f>H226-F226</f>
        <v>3.08</v>
      </c>
      <c r="H226" s="130">
        <v>3.08</v>
      </c>
      <c r="I226" s="130">
        <f>H226</f>
        <v>3.08</v>
      </c>
      <c r="J226" s="23"/>
    </row>
    <row r="227" spans="1:10" ht="16" x14ac:dyDescent="0.2">
      <c r="A227" s="63"/>
      <c r="B227" s="75"/>
      <c r="C227" s="70"/>
      <c r="D227" s="70"/>
      <c r="E227" s="130"/>
      <c r="F227" s="130"/>
      <c r="G227" s="130"/>
      <c r="H227" s="130"/>
      <c r="I227" s="130"/>
      <c r="J227" s="23"/>
    </row>
    <row r="228" spans="1:10" ht="16" x14ac:dyDescent="0.2">
      <c r="A228" s="63">
        <v>59</v>
      </c>
      <c r="B228" s="75" t="s">
        <v>464</v>
      </c>
      <c r="C228" s="70" t="s">
        <v>428</v>
      </c>
      <c r="D228" s="70" t="s">
        <v>411</v>
      </c>
      <c r="E228" s="130">
        <v>10000</v>
      </c>
      <c r="F228" s="130">
        <v>0</v>
      </c>
      <c r="G228" s="78">
        <f>H228-F228</f>
        <v>0.53</v>
      </c>
      <c r="H228" s="130">
        <v>0.53</v>
      </c>
      <c r="I228" s="130">
        <f>H228</f>
        <v>0.53</v>
      </c>
      <c r="J228" s="23"/>
    </row>
    <row r="229" spans="1:10" ht="16" x14ac:dyDescent="0.2">
      <c r="A229" s="63"/>
      <c r="B229" s="75"/>
      <c r="C229" s="70"/>
      <c r="D229" s="70"/>
      <c r="E229" s="130"/>
      <c r="F229" s="130"/>
      <c r="G229" s="130"/>
      <c r="H229" s="130"/>
      <c r="I229" s="130"/>
      <c r="J229" s="23"/>
    </row>
    <row r="230" spans="1:10" ht="16" x14ac:dyDescent="0.2">
      <c r="A230" s="63">
        <v>60</v>
      </c>
      <c r="B230" s="75" t="s">
        <v>297</v>
      </c>
      <c r="C230" s="66" t="s">
        <v>72</v>
      </c>
      <c r="D230" s="66" t="s">
        <v>411</v>
      </c>
      <c r="E230" s="78">
        <v>10000</v>
      </c>
      <c r="F230" s="78">
        <v>0</v>
      </c>
      <c r="G230" s="78">
        <f>H230-F230</f>
        <v>5.0199999999999996</v>
      </c>
      <c r="H230" s="78">
        <v>5.0199999999999996</v>
      </c>
      <c r="I230" s="78">
        <f>H230</f>
        <v>5.0199999999999996</v>
      </c>
      <c r="J230" s="23"/>
    </row>
    <row r="231" spans="1:10" ht="16" x14ac:dyDescent="0.2">
      <c r="A231" s="63"/>
      <c r="B231" s="75"/>
      <c r="C231" s="66"/>
      <c r="D231" s="66"/>
      <c r="E231" s="78"/>
      <c r="F231" s="78"/>
      <c r="G231" s="78"/>
      <c r="H231" s="78"/>
      <c r="I231" s="78"/>
      <c r="J231" s="23"/>
    </row>
    <row r="232" spans="1:10" ht="16" x14ac:dyDescent="0.2">
      <c r="A232" s="63">
        <v>61</v>
      </c>
      <c r="B232" s="75" t="s">
        <v>298</v>
      </c>
      <c r="C232" s="66" t="s">
        <v>118</v>
      </c>
      <c r="D232" s="66" t="s">
        <v>411</v>
      </c>
      <c r="E232" s="79">
        <v>10000</v>
      </c>
      <c r="F232" s="79">
        <v>0</v>
      </c>
      <c r="G232" s="78">
        <f>H232-F232</f>
        <v>8.02</v>
      </c>
      <c r="H232" s="79">
        <v>8.02</v>
      </c>
      <c r="I232" s="79">
        <f>SUM(H232:H233)</f>
        <v>12.2</v>
      </c>
      <c r="J232" s="23"/>
    </row>
    <row r="233" spans="1:10" ht="16" x14ac:dyDescent="0.2">
      <c r="A233" s="63"/>
      <c r="B233" s="75"/>
      <c r="C233" s="66"/>
      <c r="D233" s="66" t="s">
        <v>413</v>
      </c>
      <c r="E233" s="79">
        <v>100000</v>
      </c>
      <c r="F233" s="79">
        <v>4.18</v>
      </c>
      <c r="G233" s="79"/>
      <c r="H233" s="79">
        <f>F233</f>
        <v>4.18</v>
      </c>
      <c r="I233" s="79"/>
      <c r="J233" s="23"/>
    </row>
    <row r="234" spans="1:10" ht="16" x14ac:dyDescent="0.2">
      <c r="A234" s="63"/>
      <c r="B234" s="75"/>
      <c r="C234" s="66"/>
      <c r="D234" s="66"/>
      <c r="E234" s="79"/>
      <c r="F234" s="79"/>
      <c r="G234" s="79"/>
      <c r="H234" s="79"/>
      <c r="I234" s="79"/>
      <c r="J234" s="23"/>
    </row>
    <row r="235" spans="1:10" ht="16" x14ac:dyDescent="0.2">
      <c r="A235" s="63">
        <f>A232+1</f>
        <v>62</v>
      </c>
      <c r="B235" s="75" t="s">
        <v>299</v>
      </c>
      <c r="C235" s="66" t="s">
        <v>62</v>
      </c>
      <c r="D235" s="66" t="s">
        <v>411</v>
      </c>
      <c r="E235" s="79">
        <v>200000</v>
      </c>
      <c r="F235" s="79">
        <v>38.19</v>
      </c>
      <c r="G235" s="78">
        <f>H235-F235</f>
        <v>2.0100000000000051</v>
      </c>
      <c r="H235" s="79">
        <v>40.200000000000003</v>
      </c>
      <c r="I235" s="79">
        <f>SUM(H235:H238)</f>
        <v>52.330000000000005</v>
      </c>
      <c r="J235" s="23"/>
    </row>
    <row r="236" spans="1:10" ht="16" x14ac:dyDescent="0.2">
      <c r="A236" s="63"/>
      <c r="B236" s="75"/>
      <c r="C236" s="66"/>
      <c r="D236" s="66" t="s">
        <v>412</v>
      </c>
      <c r="E236" s="79">
        <v>10000</v>
      </c>
      <c r="F236" s="79">
        <v>3.42</v>
      </c>
      <c r="G236" s="79"/>
      <c r="H236" s="79">
        <f>F236</f>
        <v>3.42</v>
      </c>
      <c r="I236" s="79"/>
      <c r="J236" s="23"/>
    </row>
    <row r="237" spans="1:10" ht="16" x14ac:dyDescent="0.2">
      <c r="A237" s="63"/>
      <c r="B237" s="75"/>
      <c r="C237" s="66"/>
      <c r="D237" s="66" t="s">
        <v>413</v>
      </c>
      <c r="E237" s="79">
        <v>200000</v>
      </c>
      <c r="F237" s="79">
        <v>8.36</v>
      </c>
      <c r="G237" s="79"/>
      <c r="H237" s="79">
        <f>F237</f>
        <v>8.36</v>
      </c>
      <c r="I237" s="79"/>
      <c r="J237" s="23"/>
    </row>
    <row r="238" spans="1:10" ht="16" x14ac:dyDescent="0.2">
      <c r="A238" s="63"/>
      <c r="B238" s="75"/>
      <c r="C238" s="66"/>
      <c r="D238" s="66" t="s">
        <v>414</v>
      </c>
      <c r="E238" s="79">
        <v>10000</v>
      </c>
      <c r="F238" s="79">
        <v>0.35</v>
      </c>
      <c r="G238" s="79"/>
      <c r="H238" s="79">
        <f>F238</f>
        <v>0.35</v>
      </c>
      <c r="I238" s="79"/>
      <c r="J238" s="23"/>
    </row>
    <row r="239" spans="1:10" ht="16" x14ac:dyDescent="0.2">
      <c r="A239" s="63"/>
      <c r="B239" s="75"/>
      <c r="C239" s="66"/>
      <c r="D239" s="66"/>
      <c r="E239" s="79"/>
      <c r="F239" s="79"/>
      <c r="G239" s="79"/>
      <c r="H239" s="79"/>
      <c r="I239" s="79"/>
      <c r="J239" s="23"/>
    </row>
    <row r="240" spans="1:10" ht="16" x14ac:dyDescent="0.2">
      <c r="A240" s="63">
        <f>A235+1</f>
        <v>63</v>
      </c>
      <c r="B240" s="75" t="s">
        <v>300</v>
      </c>
      <c r="C240" s="66" t="s">
        <v>203</v>
      </c>
      <c r="D240" s="66" t="s">
        <v>411</v>
      </c>
      <c r="E240" s="79">
        <v>10000</v>
      </c>
      <c r="F240" s="79">
        <v>0</v>
      </c>
      <c r="G240" s="78">
        <f>H240-F240</f>
        <v>0.53</v>
      </c>
      <c r="H240" s="79">
        <v>0.53</v>
      </c>
      <c r="I240" s="79">
        <f>H240</f>
        <v>0.53</v>
      </c>
      <c r="J240" s="23"/>
    </row>
    <row r="241" spans="1:10" ht="16" x14ac:dyDescent="0.2">
      <c r="A241" s="63"/>
      <c r="B241" s="75"/>
      <c r="C241" s="66"/>
      <c r="D241" s="66"/>
      <c r="E241" s="79"/>
      <c r="F241" s="79"/>
      <c r="G241" s="79"/>
      <c r="H241" s="79"/>
      <c r="I241" s="79"/>
      <c r="J241" s="23"/>
    </row>
    <row r="242" spans="1:10" ht="16" x14ac:dyDescent="0.2">
      <c r="A242" s="63">
        <v>64</v>
      </c>
      <c r="B242" s="75" t="s">
        <v>380</v>
      </c>
      <c r="C242" s="66" t="s">
        <v>381</v>
      </c>
      <c r="D242" s="66" t="s">
        <v>411</v>
      </c>
      <c r="E242" s="78">
        <v>20000</v>
      </c>
      <c r="F242" s="78">
        <v>5.0199999999999996</v>
      </c>
      <c r="G242" s="78">
        <f>H242-F242</f>
        <v>5.0199999999999996</v>
      </c>
      <c r="H242" s="78">
        <v>10.039999999999999</v>
      </c>
      <c r="I242" s="78">
        <f>SUM(H242:H245)</f>
        <v>40.739999999999995</v>
      </c>
      <c r="J242" s="23"/>
    </row>
    <row r="243" spans="1:10" ht="16" x14ac:dyDescent="0.2">
      <c r="A243" s="63"/>
      <c r="B243" s="75"/>
      <c r="C243" s="66"/>
      <c r="D243" s="66" t="s">
        <v>417</v>
      </c>
      <c r="E243" s="78">
        <v>20000</v>
      </c>
      <c r="F243" s="78">
        <v>13.54</v>
      </c>
      <c r="G243" s="78"/>
      <c r="H243" s="78">
        <f>F243</f>
        <v>13.54</v>
      </c>
      <c r="I243" s="78"/>
      <c r="J243" s="23"/>
    </row>
    <row r="244" spans="1:10" ht="16" x14ac:dyDescent="0.2">
      <c r="A244" s="63"/>
      <c r="B244" s="75"/>
      <c r="C244" s="66"/>
      <c r="D244" s="66" t="s">
        <v>413</v>
      </c>
      <c r="E244" s="78">
        <v>200000</v>
      </c>
      <c r="F244" s="78">
        <v>8.36</v>
      </c>
      <c r="G244" s="78"/>
      <c r="H244" s="78">
        <f>F244</f>
        <v>8.36</v>
      </c>
      <c r="I244" s="78"/>
      <c r="J244" s="23"/>
    </row>
    <row r="245" spans="1:10" ht="16" x14ac:dyDescent="0.2">
      <c r="A245" s="63"/>
      <c r="B245" s="75"/>
      <c r="C245" s="66"/>
      <c r="D245" s="66" t="s">
        <v>418</v>
      </c>
      <c r="E245" s="78">
        <v>200000</v>
      </c>
      <c r="F245" s="78">
        <v>8.8000000000000007</v>
      </c>
      <c r="G245" s="78"/>
      <c r="H245" s="78">
        <f>F245</f>
        <v>8.8000000000000007</v>
      </c>
      <c r="I245" s="78"/>
      <c r="J245" s="23"/>
    </row>
    <row r="246" spans="1:10" ht="16" x14ac:dyDescent="0.2">
      <c r="A246" s="63"/>
      <c r="B246" s="75"/>
      <c r="C246" s="66"/>
      <c r="D246" s="66"/>
      <c r="E246" s="78"/>
      <c r="F246" s="78"/>
      <c r="G246" s="78"/>
      <c r="H246" s="78"/>
      <c r="I246" s="78"/>
      <c r="J246" s="23"/>
    </row>
    <row r="247" spans="1:10" ht="16" x14ac:dyDescent="0.2">
      <c r="A247" s="63">
        <f>A242+1</f>
        <v>65</v>
      </c>
      <c r="B247" s="75" t="s">
        <v>302</v>
      </c>
      <c r="C247" s="66" t="s">
        <v>38</v>
      </c>
      <c r="D247" s="66" t="s">
        <v>411</v>
      </c>
      <c r="E247" s="78">
        <v>10000</v>
      </c>
      <c r="F247" s="78">
        <v>0</v>
      </c>
      <c r="G247" s="78">
        <f>H247-F247</f>
        <v>3.08</v>
      </c>
      <c r="H247" s="78">
        <v>3.08</v>
      </c>
      <c r="I247" s="78">
        <f>SUM(H247:H248)</f>
        <v>7.26</v>
      </c>
      <c r="J247" s="23"/>
    </row>
    <row r="248" spans="1:10" ht="16" x14ac:dyDescent="0.2">
      <c r="A248" s="63"/>
      <c r="B248" s="75"/>
      <c r="C248" s="66"/>
      <c r="D248" s="66" t="s">
        <v>413</v>
      </c>
      <c r="E248" s="78">
        <v>100000</v>
      </c>
      <c r="F248" s="78">
        <v>4.18</v>
      </c>
      <c r="G248" s="78"/>
      <c r="H248" s="78">
        <f>F248</f>
        <v>4.18</v>
      </c>
      <c r="I248" s="78"/>
      <c r="J248" s="23"/>
    </row>
    <row r="249" spans="1:10" ht="16" x14ac:dyDescent="0.2">
      <c r="A249" s="63"/>
      <c r="B249" s="75"/>
      <c r="C249" s="66"/>
      <c r="D249" s="66"/>
      <c r="E249" s="78"/>
      <c r="F249" s="78"/>
      <c r="G249" s="78"/>
      <c r="H249" s="78"/>
      <c r="I249" s="78"/>
      <c r="J249" s="23"/>
    </row>
    <row r="250" spans="1:10" ht="16" x14ac:dyDescent="0.2">
      <c r="A250" s="63">
        <f>A247+1</f>
        <v>66</v>
      </c>
      <c r="B250" s="75" t="s">
        <v>303</v>
      </c>
      <c r="C250" s="66" t="s">
        <v>134</v>
      </c>
      <c r="D250" s="66" t="s">
        <v>411</v>
      </c>
      <c r="E250" s="78">
        <v>10000</v>
      </c>
      <c r="F250" s="78">
        <v>0</v>
      </c>
      <c r="G250" s="78">
        <f>H250-F250</f>
        <v>0.66</v>
      </c>
      <c r="H250" s="78">
        <v>0.66</v>
      </c>
      <c r="I250" s="78">
        <f>SUM(H250:H253)</f>
        <v>13.879999999999999</v>
      </c>
      <c r="J250" s="23"/>
    </row>
    <row r="251" spans="1:10" ht="16" x14ac:dyDescent="0.2">
      <c r="A251" s="63"/>
      <c r="B251" s="75"/>
      <c r="C251" s="66"/>
      <c r="D251" s="66" t="s">
        <v>413</v>
      </c>
      <c r="E251" s="78">
        <v>150000</v>
      </c>
      <c r="F251" s="78">
        <v>6.27</v>
      </c>
      <c r="G251" s="78"/>
      <c r="H251" s="78">
        <f>F251</f>
        <v>6.27</v>
      </c>
      <c r="I251" s="78"/>
      <c r="J251" s="23"/>
    </row>
    <row r="252" spans="1:10" ht="16" x14ac:dyDescent="0.2">
      <c r="A252" s="63"/>
      <c r="B252" s="75"/>
      <c r="C252" s="66"/>
      <c r="D252" s="66" t="s">
        <v>418</v>
      </c>
      <c r="E252" s="78">
        <v>150000</v>
      </c>
      <c r="F252" s="78">
        <v>6.6</v>
      </c>
      <c r="G252" s="78"/>
      <c r="H252" s="78">
        <f>F252</f>
        <v>6.6</v>
      </c>
      <c r="I252" s="78"/>
      <c r="J252" s="23"/>
    </row>
    <row r="253" spans="1:10" ht="16" x14ac:dyDescent="0.2">
      <c r="A253" s="63"/>
      <c r="B253" s="75"/>
      <c r="C253" s="66"/>
      <c r="D253" s="66" t="s">
        <v>414</v>
      </c>
      <c r="E253" s="78">
        <v>10000</v>
      </c>
      <c r="F253" s="78">
        <v>0.35</v>
      </c>
      <c r="G253" s="78"/>
      <c r="H253" s="78">
        <f>F253</f>
        <v>0.35</v>
      </c>
      <c r="I253" s="78"/>
      <c r="J253" s="23"/>
    </row>
    <row r="254" spans="1:10" ht="16" x14ac:dyDescent="0.2">
      <c r="A254" s="63"/>
      <c r="B254" s="75"/>
      <c r="C254" s="66"/>
      <c r="D254" s="66"/>
      <c r="E254" s="78"/>
      <c r="F254" s="78"/>
      <c r="G254" s="78"/>
      <c r="H254" s="78"/>
      <c r="I254" s="78"/>
      <c r="J254" s="23"/>
    </row>
    <row r="255" spans="1:10" ht="16" x14ac:dyDescent="0.2">
      <c r="A255" s="63">
        <v>67</v>
      </c>
      <c r="B255" s="75" t="s">
        <v>404</v>
      </c>
      <c r="C255" s="66" t="s">
        <v>448</v>
      </c>
      <c r="D255" s="66" t="s">
        <v>411</v>
      </c>
      <c r="E255" s="78">
        <v>10000</v>
      </c>
      <c r="F255" s="78">
        <v>0</v>
      </c>
      <c r="G255" s="78">
        <v>0.53</v>
      </c>
      <c r="H255" s="78">
        <f>F255+G255</f>
        <v>0.53</v>
      </c>
      <c r="I255" s="78">
        <f>SUM(H255:H256)</f>
        <v>0.95</v>
      </c>
      <c r="J255" s="23"/>
    </row>
    <row r="256" spans="1:10" ht="16" x14ac:dyDescent="0.2">
      <c r="A256" s="63"/>
      <c r="B256" s="75"/>
      <c r="C256" s="66"/>
      <c r="D256" s="66" t="s">
        <v>413</v>
      </c>
      <c r="E256" s="78">
        <v>10000</v>
      </c>
      <c r="F256" s="78">
        <v>0.42</v>
      </c>
      <c r="G256" s="78"/>
      <c r="H256" s="78">
        <f>F256</f>
        <v>0.42</v>
      </c>
      <c r="I256" s="78"/>
      <c r="J256" s="23"/>
    </row>
    <row r="257" spans="1:10" ht="16" x14ac:dyDescent="0.2">
      <c r="A257" s="63"/>
      <c r="B257" s="75"/>
      <c r="C257" s="66"/>
      <c r="D257" s="66"/>
      <c r="E257" s="78"/>
      <c r="F257" s="78"/>
      <c r="G257" s="78"/>
      <c r="H257" s="78"/>
      <c r="I257" s="78"/>
      <c r="J257" s="23"/>
    </row>
    <row r="258" spans="1:10" ht="16" x14ac:dyDescent="0.2">
      <c r="A258" s="63">
        <v>68</v>
      </c>
      <c r="B258" s="75" t="s">
        <v>304</v>
      </c>
      <c r="C258" s="66" t="s">
        <v>186</v>
      </c>
      <c r="D258" s="66" t="s">
        <v>411</v>
      </c>
      <c r="E258" s="78">
        <v>250000</v>
      </c>
      <c r="F258" s="78">
        <v>48.24</v>
      </c>
      <c r="G258" s="78">
        <f>H258-F258</f>
        <v>2.009999999999998</v>
      </c>
      <c r="H258" s="78">
        <v>50.25</v>
      </c>
      <c r="I258" s="78">
        <f>SUM(H258:H261)</f>
        <v>91.55</v>
      </c>
      <c r="J258" s="23"/>
    </row>
    <row r="259" spans="1:10" ht="16" x14ac:dyDescent="0.2">
      <c r="A259" s="63"/>
      <c r="B259" s="75"/>
      <c r="C259" s="66"/>
      <c r="D259" s="66" t="s">
        <v>417</v>
      </c>
      <c r="E259" s="78">
        <v>45000</v>
      </c>
      <c r="F259" s="78">
        <v>19.850000000000001</v>
      </c>
      <c r="G259" s="78"/>
      <c r="H259" s="78">
        <f>F259</f>
        <v>19.850000000000001</v>
      </c>
      <c r="I259" s="78"/>
      <c r="J259" s="23"/>
    </row>
    <row r="260" spans="1:10" ht="16" x14ac:dyDescent="0.2">
      <c r="A260" s="63"/>
      <c r="B260" s="75"/>
      <c r="C260" s="66"/>
      <c r="D260" s="66" t="s">
        <v>413</v>
      </c>
      <c r="E260" s="78">
        <v>250000</v>
      </c>
      <c r="F260" s="78">
        <v>10.45</v>
      </c>
      <c r="G260" s="78"/>
      <c r="H260" s="78">
        <f>F260</f>
        <v>10.45</v>
      </c>
      <c r="I260" s="78"/>
      <c r="J260" s="23"/>
    </row>
    <row r="261" spans="1:10" ht="16" x14ac:dyDescent="0.2">
      <c r="A261" s="63"/>
      <c r="B261" s="75"/>
      <c r="C261" s="66"/>
      <c r="D261" s="66" t="s">
        <v>418</v>
      </c>
      <c r="E261" s="78">
        <v>250000</v>
      </c>
      <c r="F261" s="78">
        <v>11</v>
      </c>
      <c r="G261" s="78"/>
      <c r="H261" s="78">
        <f>F261</f>
        <v>11</v>
      </c>
      <c r="I261" s="78"/>
      <c r="J261" s="23"/>
    </row>
    <row r="262" spans="1:10" ht="16" x14ac:dyDescent="0.2">
      <c r="A262" s="63"/>
      <c r="B262" s="75"/>
      <c r="C262" s="66"/>
      <c r="D262" s="66"/>
      <c r="E262" s="78"/>
      <c r="F262" s="78"/>
      <c r="G262" s="78"/>
      <c r="H262" s="78"/>
      <c r="I262" s="78"/>
      <c r="J262" s="23"/>
    </row>
    <row r="263" spans="1:10" ht="16" x14ac:dyDescent="0.2">
      <c r="A263" s="63">
        <f>A258+1</f>
        <v>69</v>
      </c>
      <c r="B263" s="75" t="s">
        <v>305</v>
      </c>
      <c r="C263" s="66" t="s">
        <v>236</v>
      </c>
      <c r="D263" s="66" t="s">
        <v>411</v>
      </c>
      <c r="E263" s="78">
        <v>10000</v>
      </c>
      <c r="F263" s="78">
        <v>0</v>
      </c>
      <c r="G263" s="78">
        <f>H263-F263</f>
        <v>14.08</v>
      </c>
      <c r="H263" s="78">
        <v>14.08</v>
      </c>
      <c r="I263" s="78">
        <f>H263</f>
        <v>14.08</v>
      </c>
      <c r="J263" s="23"/>
    </row>
    <row r="264" spans="1:10" ht="16" x14ac:dyDescent="0.2">
      <c r="A264" s="63"/>
      <c r="B264" s="75"/>
      <c r="C264" s="66"/>
      <c r="D264" s="66"/>
      <c r="E264" s="78"/>
      <c r="F264" s="78"/>
      <c r="G264" s="78"/>
      <c r="H264" s="78"/>
      <c r="I264" s="78"/>
      <c r="J264" s="23"/>
    </row>
    <row r="265" spans="1:10" ht="16" x14ac:dyDescent="0.2">
      <c r="A265" s="63">
        <f>A263+1</f>
        <v>70</v>
      </c>
      <c r="B265" s="75" t="s">
        <v>382</v>
      </c>
      <c r="C265" s="66" t="s">
        <v>383</v>
      </c>
      <c r="D265" s="66" t="s">
        <v>411</v>
      </c>
      <c r="E265" s="78">
        <v>10000</v>
      </c>
      <c r="F265" s="78">
        <v>0</v>
      </c>
      <c r="G265" s="78">
        <f>H265-F265</f>
        <v>3.08</v>
      </c>
      <c r="H265" s="78">
        <v>3.08</v>
      </c>
      <c r="I265" s="78">
        <f>H265</f>
        <v>3.08</v>
      </c>
      <c r="J265" s="23"/>
    </row>
    <row r="266" spans="1:10" ht="16" x14ac:dyDescent="0.2">
      <c r="A266" s="63"/>
      <c r="B266" s="75"/>
      <c r="C266" s="66"/>
      <c r="D266" s="66"/>
      <c r="E266" s="78"/>
      <c r="F266" s="78"/>
      <c r="G266" s="78"/>
      <c r="H266" s="78"/>
      <c r="I266" s="78"/>
      <c r="J266" s="23"/>
    </row>
    <row r="267" spans="1:10" ht="16" x14ac:dyDescent="0.2">
      <c r="A267" s="63">
        <f>A265+1</f>
        <v>71</v>
      </c>
      <c r="B267" s="75" t="s">
        <v>306</v>
      </c>
      <c r="C267" s="66" t="s">
        <v>135</v>
      </c>
      <c r="D267" s="66" t="s">
        <v>411</v>
      </c>
      <c r="E267" s="78">
        <v>10000</v>
      </c>
      <c r="F267" s="79">
        <v>0</v>
      </c>
      <c r="G267" s="78">
        <f>H267-F267</f>
        <v>5.0199999999999996</v>
      </c>
      <c r="H267" s="79">
        <v>5.0199999999999996</v>
      </c>
      <c r="I267" s="79">
        <f>SUM(H267:H272)</f>
        <v>28.939999999999998</v>
      </c>
      <c r="J267" s="23"/>
    </row>
    <row r="268" spans="1:10" ht="16" x14ac:dyDescent="0.2">
      <c r="A268" s="63"/>
      <c r="B268" s="75"/>
      <c r="C268" s="66"/>
      <c r="D268" s="173" t="s">
        <v>417</v>
      </c>
      <c r="E268" s="78">
        <v>10000</v>
      </c>
      <c r="F268" s="79">
        <v>11.57</v>
      </c>
      <c r="G268" s="79"/>
      <c r="H268" s="79">
        <f>F268</f>
        <v>11.57</v>
      </c>
      <c r="I268" s="79"/>
      <c r="J268" s="23"/>
    </row>
    <row r="269" spans="1:10" ht="16" x14ac:dyDescent="0.2">
      <c r="A269" s="63"/>
      <c r="B269" s="75"/>
      <c r="C269" s="66"/>
      <c r="D269" s="173" t="s">
        <v>412</v>
      </c>
      <c r="E269" s="78">
        <v>10000</v>
      </c>
      <c r="F269" s="79">
        <v>3.42</v>
      </c>
      <c r="G269" s="79"/>
      <c r="H269" s="79">
        <f>F269</f>
        <v>3.42</v>
      </c>
      <c r="I269" s="79"/>
      <c r="J269" s="23"/>
    </row>
    <row r="270" spans="1:10" ht="16" x14ac:dyDescent="0.2">
      <c r="A270" s="63"/>
      <c r="B270" s="75"/>
      <c r="C270" s="66"/>
      <c r="D270" s="173" t="s">
        <v>413</v>
      </c>
      <c r="E270" s="78">
        <v>100000</v>
      </c>
      <c r="F270" s="79">
        <v>4.18</v>
      </c>
      <c r="G270" s="79"/>
      <c r="H270" s="79">
        <f>F270</f>
        <v>4.18</v>
      </c>
      <c r="I270" s="79"/>
      <c r="J270" s="23"/>
    </row>
    <row r="271" spans="1:10" ht="16" x14ac:dyDescent="0.2">
      <c r="A271" s="63"/>
      <c r="B271" s="75"/>
      <c r="C271" s="66"/>
      <c r="D271" s="173" t="s">
        <v>418</v>
      </c>
      <c r="E271" s="78">
        <v>100000</v>
      </c>
      <c r="F271" s="79">
        <v>4.4000000000000004</v>
      </c>
      <c r="G271" s="79"/>
      <c r="H271" s="79">
        <f>F271</f>
        <v>4.4000000000000004</v>
      </c>
      <c r="I271" s="79"/>
      <c r="J271" s="23"/>
    </row>
    <row r="272" spans="1:10" ht="16" x14ac:dyDescent="0.2">
      <c r="A272" s="63"/>
      <c r="B272" s="75"/>
      <c r="C272" s="66"/>
      <c r="D272" s="173" t="s">
        <v>414</v>
      </c>
      <c r="E272" s="78">
        <v>10000</v>
      </c>
      <c r="F272" s="79">
        <v>0.35</v>
      </c>
      <c r="G272" s="79"/>
      <c r="H272" s="79">
        <f>F272</f>
        <v>0.35</v>
      </c>
      <c r="I272" s="79"/>
      <c r="J272" s="23"/>
    </row>
    <row r="273" spans="1:10" ht="16" x14ac:dyDescent="0.2">
      <c r="A273" s="63"/>
      <c r="B273" s="75"/>
      <c r="C273" s="66"/>
      <c r="D273" s="66"/>
      <c r="E273" s="78"/>
      <c r="F273" s="79"/>
      <c r="G273" s="79"/>
      <c r="H273" s="79"/>
      <c r="I273" s="79"/>
      <c r="J273" s="23"/>
    </row>
    <row r="274" spans="1:10" ht="16" x14ac:dyDescent="0.2">
      <c r="A274" s="63">
        <f>A267+1</f>
        <v>72</v>
      </c>
      <c r="B274" s="75" t="s">
        <v>307</v>
      </c>
      <c r="C274" s="66" t="s">
        <v>42</v>
      </c>
      <c r="D274" s="66" t="s">
        <v>411</v>
      </c>
      <c r="E274" s="78">
        <v>250000</v>
      </c>
      <c r="F274" s="79">
        <v>30.24</v>
      </c>
      <c r="G274" s="78">
        <f>H274-F274</f>
        <v>1.2600000000000016</v>
      </c>
      <c r="H274" s="79">
        <v>31.5</v>
      </c>
      <c r="I274" s="79">
        <f>SUM(H274:H279)</f>
        <v>78.77</v>
      </c>
      <c r="J274" s="23"/>
    </row>
    <row r="275" spans="1:10" ht="16" x14ac:dyDescent="0.2">
      <c r="A275" s="63"/>
      <c r="B275" s="75"/>
      <c r="C275" s="66"/>
      <c r="D275" s="173" t="s">
        <v>417</v>
      </c>
      <c r="E275" s="78">
        <v>50000</v>
      </c>
      <c r="F275" s="79">
        <v>22.05</v>
      </c>
      <c r="G275" s="79"/>
      <c r="H275" s="79">
        <f>F275</f>
        <v>22.05</v>
      </c>
      <c r="I275" s="79"/>
      <c r="J275" s="23"/>
    </row>
    <row r="276" spans="1:10" ht="16" x14ac:dyDescent="0.2">
      <c r="A276" s="63"/>
      <c r="B276" s="75"/>
      <c r="C276" s="66"/>
      <c r="D276" s="173" t="s">
        <v>412</v>
      </c>
      <c r="E276" s="78">
        <v>10000</v>
      </c>
      <c r="F276" s="79">
        <v>3.42</v>
      </c>
      <c r="G276" s="79"/>
      <c r="H276" s="79">
        <f>F276</f>
        <v>3.42</v>
      </c>
      <c r="I276" s="79"/>
      <c r="J276" s="23"/>
    </row>
    <row r="277" spans="1:10" ht="16" x14ac:dyDescent="0.2">
      <c r="A277" s="63"/>
      <c r="B277" s="75"/>
      <c r="C277" s="66"/>
      <c r="D277" s="173" t="s">
        <v>413</v>
      </c>
      <c r="E277" s="78">
        <v>250000</v>
      </c>
      <c r="F277" s="79">
        <v>10.45</v>
      </c>
      <c r="G277" s="79"/>
      <c r="H277" s="79">
        <f>F277</f>
        <v>10.45</v>
      </c>
      <c r="I277" s="79"/>
      <c r="J277" s="23"/>
    </row>
    <row r="278" spans="1:10" ht="16" x14ac:dyDescent="0.2">
      <c r="A278" s="63"/>
      <c r="B278" s="75"/>
      <c r="C278" s="66"/>
      <c r="D278" s="173" t="s">
        <v>418</v>
      </c>
      <c r="E278" s="78">
        <v>250000</v>
      </c>
      <c r="F278" s="79">
        <v>11</v>
      </c>
      <c r="G278" s="79"/>
      <c r="H278" s="79">
        <f>F278</f>
        <v>11</v>
      </c>
      <c r="I278" s="79"/>
      <c r="J278" s="23"/>
    </row>
    <row r="279" spans="1:10" ht="16" x14ac:dyDescent="0.2">
      <c r="A279" s="63"/>
      <c r="B279" s="75"/>
      <c r="C279" s="66"/>
      <c r="D279" s="173" t="s">
        <v>414</v>
      </c>
      <c r="E279" s="78">
        <v>10000</v>
      </c>
      <c r="F279" s="79">
        <v>0.35</v>
      </c>
      <c r="G279" s="79"/>
      <c r="H279" s="79">
        <f>F279</f>
        <v>0.35</v>
      </c>
      <c r="I279" s="79"/>
      <c r="J279" s="23"/>
    </row>
    <row r="280" spans="1:10" ht="16" x14ac:dyDescent="0.2">
      <c r="A280" s="63"/>
      <c r="B280" s="75"/>
      <c r="C280" s="66"/>
      <c r="D280" s="66"/>
      <c r="E280" s="79"/>
      <c r="F280" s="79"/>
      <c r="G280" s="79"/>
      <c r="H280" s="79"/>
      <c r="I280" s="79"/>
      <c r="J280" s="23"/>
    </row>
    <row r="281" spans="1:10" ht="16" x14ac:dyDescent="0.2">
      <c r="A281" s="63">
        <f>A274+1</f>
        <v>73</v>
      </c>
      <c r="B281" s="75" t="s">
        <v>308</v>
      </c>
      <c r="C281" s="66" t="s">
        <v>43</v>
      </c>
      <c r="D281" s="66" t="s">
        <v>411</v>
      </c>
      <c r="E281" s="79">
        <v>180000</v>
      </c>
      <c r="F281" s="79">
        <v>136.34</v>
      </c>
      <c r="G281" s="78">
        <f>H281-F281</f>
        <v>8.0200000000000102</v>
      </c>
      <c r="H281" s="79">
        <v>144.36000000000001</v>
      </c>
      <c r="I281" s="79">
        <f>SUM(H281:H284)</f>
        <v>179.56</v>
      </c>
      <c r="J281" s="23"/>
    </row>
    <row r="282" spans="1:10" ht="16" x14ac:dyDescent="0.2">
      <c r="A282" s="63"/>
      <c r="B282" s="75"/>
      <c r="C282" s="66"/>
      <c r="D282" s="66" t="s">
        <v>417</v>
      </c>
      <c r="E282" s="79">
        <v>10000</v>
      </c>
      <c r="F282" s="79">
        <v>19.760000000000002</v>
      </c>
      <c r="G282" s="79"/>
      <c r="H282" s="79">
        <f>F282</f>
        <v>19.760000000000002</v>
      </c>
      <c r="I282" s="79"/>
      <c r="J282" s="23"/>
    </row>
    <row r="283" spans="1:10" ht="16" x14ac:dyDescent="0.2">
      <c r="A283" s="63"/>
      <c r="B283" s="75"/>
      <c r="C283" s="66"/>
      <c r="D283" s="66" t="s">
        <v>413</v>
      </c>
      <c r="E283" s="79">
        <v>180000</v>
      </c>
      <c r="F283" s="79">
        <v>7.52</v>
      </c>
      <c r="G283" s="79"/>
      <c r="H283" s="79">
        <f>F283</f>
        <v>7.52</v>
      </c>
      <c r="I283" s="79"/>
      <c r="J283" s="23"/>
    </row>
    <row r="284" spans="1:10" ht="16" x14ac:dyDescent="0.2">
      <c r="A284" s="63"/>
      <c r="B284" s="75"/>
      <c r="C284" s="66"/>
      <c r="D284" s="66" t="s">
        <v>418</v>
      </c>
      <c r="E284" s="78">
        <v>180000</v>
      </c>
      <c r="F284" s="79">
        <v>7.92</v>
      </c>
      <c r="G284" s="79"/>
      <c r="H284" s="79">
        <f>F284</f>
        <v>7.92</v>
      </c>
      <c r="I284" s="79"/>
      <c r="J284" s="23"/>
    </row>
    <row r="285" spans="1:10" ht="16" x14ac:dyDescent="0.2">
      <c r="A285" s="63"/>
      <c r="B285" s="75"/>
      <c r="C285" s="66"/>
      <c r="D285" s="66"/>
      <c r="E285" s="79"/>
      <c r="F285" s="79"/>
      <c r="G285" s="79"/>
      <c r="H285" s="79"/>
      <c r="I285" s="79"/>
      <c r="J285" s="23"/>
    </row>
    <row r="286" spans="1:10" ht="16" x14ac:dyDescent="0.2">
      <c r="A286" s="63">
        <v>74</v>
      </c>
      <c r="B286" s="75" t="s">
        <v>339</v>
      </c>
      <c r="C286" s="66" t="s">
        <v>340</v>
      </c>
      <c r="D286" s="66" t="s">
        <v>411</v>
      </c>
      <c r="E286" s="78">
        <v>20000</v>
      </c>
      <c r="F286" s="78">
        <v>1.26</v>
      </c>
      <c r="G286" s="78">
        <f>H286-F286</f>
        <v>1.26</v>
      </c>
      <c r="H286" s="78">
        <v>2.52</v>
      </c>
      <c r="I286" s="78">
        <f>SUM(H286:H287)</f>
        <v>2.94</v>
      </c>
      <c r="J286" s="23"/>
    </row>
    <row r="287" spans="1:10" ht="16" x14ac:dyDescent="0.2">
      <c r="A287" s="63"/>
      <c r="B287" s="75"/>
      <c r="C287" s="66"/>
      <c r="D287" s="66" t="s">
        <v>413</v>
      </c>
      <c r="E287" s="78">
        <v>10000</v>
      </c>
      <c r="F287" s="78">
        <v>0.42</v>
      </c>
      <c r="G287" s="78"/>
      <c r="H287" s="78">
        <f>F287</f>
        <v>0.42</v>
      </c>
      <c r="I287" s="78"/>
      <c r="J287" s="23"/>
    </row>
    <row r="288" spans="1:10" ht="16" x14ac:dyDescent="0.2">
      <c r="A288" s="63"/>
      <c r="B288" s="75"/>
      <c r="C288" s="66"/>
      <c r="D288" s="66"/>
      <c r="E288" s="78"/>
      <c r="F288" s="78"/>
      <c r="G288" s="78"/>
      <c r="H288" s="78"/>
      <c r="I288" s="78"/>
      <c r="J288" s="23"/>
    </row>
    <row r="289" spans="1:10" ht="16" x14ac:dyDescent="0.2">
      <c r="A289" s="63">
        <f>A286+1</f>
        <v>75</v>
      </c>
      <c r="B289" s="75" t="s">
        <v>310</v>
      </c>
      <c r="C289" s="66" t="s">
        <v>44</v>
      </c>
      <c r="D289" s="66" t="s">
        <v>411</v>
      </c>
      <c r="E289" s="79">
        <v>10000</v>
      </c>
      <c r="F289" s="79">
        <v>0</v>
      </c>
      <c r="G289" s="78">
        <f>H289-F289</f>
        <v>8.02</v>
      </c>
      <c r="H289" s="79">
        <v>8.02</v>
      </c>
      <c r="I289" s="79">
        <f>SUM(H289:H290)</f>
        <v>8.44</v>
      </c>
      <c r="J289" s="23"/>
    </row>
    <row r="290" spans="1:10" ht="16" x14ac:dyDescent="0.2">
      <c r="A290" s="63"/>
      <c r="B290" s="75"/>
      <c r="C290" s="66"/>
      <c r="D290" s="66" t="s">
        <v>413</v>
      </c>
      <c r="E290" s="79">
        <v>10000</v>
      </c>
      <c r="F290" s="79">
        <v>0.42</v>
      </c>
      <c r="G290" s="79"/>
      <c r="H290" s="79">
        <f>F290</f>
        <v>0.42</v>
      </c>
      <c r="I290" s="79"/>
      <c r="J290" s="23"/>
    </row>
    <row r="291" spans="1:10" ht="16" x14ac:dyDescent="0.2">
      <c r="A291" s="63"/>
      <c r="B291" s="75"/>
      <c r="C291" s="66"/>
      <c r="D291" s="66"/>
      <c r="E291" s="79"/>
      <c r="F291" s="79"/>
      <c r="G291" s="79"/>
      <c r="H291" s="79"/>
      <c r="I291" s="79"/>
      <c r="J291" s="23"/>
    </row>
    <row r="292" spans="1:10" ht="16" x14ac:dyDescent="0.2">
      <c r="A292" s="63">
        <f>A289+1</f>
        <v>76</v>
      </c>
      <c r="B292" s="75" t="s">
        <v>311</v>
      </c>
      <c r="C292" s="66" t="s">
        <v>96</v>
      </c>
      <c r="D292" s="66" t="s">
        <v>411</v>
      </c>
      <c r="E292" s="79">
        <v>30000</v>
      </c>
      <c r="F292" s="79">
        <v>2.52</v>
      </c>
      <c r="G292" s="78">
        <f>H292-F292</f>
        <v>1.2599999999999998</v>
      </c>
      <c r="H292" s="79">
        <v>3.78</v>
      </c>
      <c r="I292" s="79">
        <f>SUM(H292:H293)</f>
        <v>4.2</v>
      </c>
      <c r="J292" s="23"/>
    </row>
    <row r="293" spans="1:10" ht="16" x14ac:dyDescent="0.2">
      <c r="A293" s="63"/>
      <c r="B293" s="75"/>
      <c r="C293" s="66"/>
      <c r="D293" s="66" t="s">
        <v>413</v>
      </c>
      <c r="E293" s="79">
        <v>10000</v>
      </c>
      <c r="F293" s="79">
        <v>0.42</v>
      </c>
      <c r="G293" s="79"/>
      <c r="H293" s="79">
        <f>F293</f>
        <v>0.42</v>
      </c>
      <c r="I293" s="79"/>
      <c r="J293" s="23"/>
    </row>
    <row r="294" spans="1:10" ht="16" x14ac:dyDescent="0.2">
      <c r="A294" s="63"/>
      <c r="B294" s="75"/>
      <c r="C294" s="66"/>
      <c r="D294" s="66"/>
      <c r="E294" s="79"/>
      <c r="F294" s="79"/>
      <c r="G294" s="79"/>
      <c r="H294" s="79"/>
      <c r="I294" s="79"/>
      <c r="J294" s="23"/>
    </row>
    <row r="295" spans="1:10" ht="16" x14ac:dyDescent="0.2">
      <c r="A295" s="63">
        <f>A292+1</f>
        <v>77</v>
      </c>
      <c r="B295" s="75" t="s">
        <v>312</v>
      </c>
      <c r="C295" s="66" t="s">
        <v>137</v>
      </c>
      <c r="D295" s="66" t="s">
        <v>411</v>
      </c>
      <c r="E295" s="79">
        <v>100000</v>
      </c>
      <c r="F295" s="79">
        <v>4.7699999999999996</v>
      </c>
      <c r="G295" s="78">
        <f>H295-F295</f>
        <v>0.53000000000000025</v>
      </c>
      <c r="H295" s="79">
        <v>5.3</v>
      </c>
      <c r="I295" s="79">
        <f>SUM(H295:H296)</f>
        <v>9.48</v>
      </c>
      <c r="J295" s="23"/>
    </row>
    <row r="296" spans="1:10" ht="16" x14ac:dyDescent="0.2">
      <c r="A296" s="63"/>
      <c r="B296" s="75"/>
      <c r="C296" s="66"/>
      <c r="D296" s="66" t="s">
        <v>413</v>
      </c>
      <c r="E296" s="79">
        <v>100000</v>
      </c>
      <c r="F296" s="79">
        <v>4.18</v>
      </c>
      <c r="G296" s="79"/>
      <c r="H296" s="79">
        <f>F296</f>
        <v>4.18</v>
      </c>
      <c r="I296" s="79"/>
      <c r="J296" s="23"/>
    </row>
    <row r="297" spans="1:10" ht="16" x14ac:dyDescent="0.2">
      <c r="A297" s="63"/>
      <c r="B297" s="75"/>
      <c r="C297" s="66"/>
      <c r="D297" s="66"/>
      <c r="E297" s="79"/>
      <c r="F297" s="79"/>
      <c r="G297" s="79"/>
      <c r="H297" s="79"/>
      <c r="I297" s="79"/>
      <c r="J297" s="23"/>
    </row>
    <row r="298" spans="1:10" ht="16" x14ac:dyDescent="0.2">
      <c r="A298" s="63">
        <f>A295+1</f>
        <v>78</v>
      </c>
      <c r="B298" s="75" t="s">
        <v>313</v>
      </c>
      <c r="C298" s="66" t="s">
        <v>45</v>
      </c>
      <c r="D298" s="66" t="s">
        <v>411</v>
      </c>
      <c r="E298" s="79">
        <v>10000</v>
      </c>
      <c r="F298" s="79">
        <v>0</v>
      </c>
      <c r="G298" s="78">
        <f>H298-F298</f>
        <v>1.26</v>
      </c>
      <c r="H298" s="79">
        <v>1.26</v>
      </c>
      <c r="I298" s="79">
        <f>H298</f>
        <v>1.26</v>
      </c>
      <c r="J298" s="23"/>
    </row>
    <row r="299" spans="1:10" ht="16" x14ac:dyDescent="0.2">
      <c r="A299" s="63"/>
      <c r="B299" s="75"/>
      <c r="C299" s="66"/>
      <c r="D299" s="66"/>
      <c r="E299" s="79"/>
      <c r="F299" s="79"/>
      <c r="G299" s="79"/>
      <c r="H299" s="79"/>
      <c r="I299" s="79"/>
      <c r="J299" s="23"/>
    </row>
    <row r="300" spans="1:10" ht="16" x14ac:dyDescent="0.2">
      <c r="A300" s="63">
        <f>A298+1</f>
        <v>79</v>
      </c>
      <c r="B300" s="75" t="s">
        <v>314</v>
      </c>
      <c r="C300" s="66" t="s">
        <v>230</v>
      </c>
      <c r="D300" s="66" t="s">
        <v>411</v>
      </c>
      <c r="E300" s="79">
        <v>100000</v>
      </c>
      <c r="F300" s="79">
        <v>27.72</v>
      </c>
      <c r="G300" s="78">
        <f>H300-F300</f>
        <v>3.0800000000000018</v>
      </c>
      <c r="H300" s="79">
        <v>30.8</v>
      </c>
      <c r="I300" s="79">
        <f>SUM(H300:H304)</f>
        <v>65.819999999999993</v>
      </c>
      <c r="J300" s="23"/>
    </row>
    <row r="301" spans="1:10" ht="16" x14ac:dyDescent="0.2">
      <c r="A301" s="63"/>
      <c r="B301" s="75"/>
      <c r="C301" s="66"/>
      <c r="D301" s="66" t="s">
        <v>417</v>
      </c>
      <c r="E301" s="79">
        <v>50000</v>
      </c>
      <c r="F301" s="79">
        <v>22.05</v>
      </c>
      <c r="G301" s="79"/>
      <c r="H301" s="79">
        <f>F301</f>
        <v>22.05</v>
      </c>
      <c r="I301" s="79"/>
      <c r="J301" s="23"/>
    </row>
    <row r="302" spans="1:10" ht="16" x14ac:dyDescent="0.2">
      <c r="A302" s="63"/>
      <c r="B302" s="75"/>
      <c r="C302" s="66"/>
      <c r="D302" s="66" t="s">
        <v>412</v>
      </c>
      <c r="E302" s="79">
        <v>10000</v>
      </c>
      <c r="F302" s="79">
        <v>3.42</v>
      </c>
      <c r="G302" s="79"/>
      <c r="H302" s="79">
        <f>F302</f>
        <v>3.42</v>
      </c>
      <c r="I302" s="79"/>
      <c r="J302" s="23"/>
    </row>
    <row r="303" spans="1:10" ht="16" x14ac:dyDescent="0.2">
      <c r="A303" s="63"/>
      <c r="B303" s="75"/>
      <c r="C303" s="66"/>
      <c r="D303" s="66" t="s">
        <v>413</v>
      </c>
      <c r="E303" s="79">
        <v>220000</v>
      </c>
      <c r="F303" s="79">
        <v>9.1999999999999993</v>
      </c>
      <c r="G303" s="79"/>
      <c r="H303" s="79">
        <f>F303</f>
        <v>9.1999999999999993</v>
      </c>
      <c r="I303" s="79"/>
      <c r="J303" s="23"/>
    </row>
    <row r="304" spans="1:10" ht="16" x14ac:dyDescent="0.2">
      <c r="A304" s="63"/>
      <c r="B304" s="75"/>
      <c r="C304" s="66"/>
      <c r="D304" s="66" t="s">
        <v>414</v>
      </c>
      <c r="E304" s="79">
        <v>10000</v>
      </c>
      <c r="F304" s="79">
        <v>0.35</v>
      </c>
      <c r="G304" s="79"/>
      <c r="H304" s="79">
        <f>F304</f>
        <v>0.35</v>
      </c>
      <c r="I304" s="79"/>
      <c r="J304" s="23"/>
    </row>
    <row r="305" spans="1:10" ht="16" x14ac:dyDescent="0.2">
      <c r="A305" s="63"/>
      <c r="B305" s="75"/>
      <c r="C305" s="66"/>
      <c r="D305" s="66"/>
      <c r="E305" s="79"/>
      <c r="F305" s="79"/>
      <c r="G305" s="79"/>
      <c r="H305" s="79"/>
      <c r="I305" s="79"/>
      <c r="J305" s="23"/>
    </row>
    <row r="306" spans="1:10" ht="16" x14ac:dyDescent="0.2">
      <c r="A306" s="63">
        <f>A300+1</f>
        <v>80</v>
      </c>
      <c r="B306" s="75" t="s">
        <v>315</v>
      </c>
      <c r="C306" s="66" t="s">
        <v>334</v>
      </c>
      <c r="D306" s="66" t="s">
        <v>411</v>
      </c>
      <c r="E306" s="79">
        <v>150000</v>
      </c>
      <c r="F306" s="79">
        <v>28.14</v>
      </c>
      <c r="G306" s="78">
        <f>H306-F306</f>
        <v>2.009999999999998</v>
      </c>
      <c r="H306" s="79">
        <v>30.15</v>
      </c>
      <c r="I306" s="79">
        <f>SUM(H306:H311)</f>
        <v>75.569999999999993</v>
      </c>
      <c r="J306" s="91"/>
    </row>
    <row r="307" spans="1:10" ht="16" x14ac:dyDescent="0.2">
      <c r="A307" s="63"/>
      <c r="B307" s="75"/>
      <c r="C307" s="66"/>
      <c r="D307" s="173" t="s">
        <v>417</v>
      </c>
      <c r="E307" s="79">
        <v>50000</v>
      </c>
      <c r="F307" s="79">
        <v>14.15</v>
      </c>
      <c r="G307" s="79"/>
      <c r="H307" s="79">
        <f>F307</f>
        <v>14.15</v>
      </c>
      <c r="I307" s="79"/>
      <c r="J307" s="91"/>
    </row>
    <row r="308" spans="1:10" ht="16" x14ac:dyDescent="0.2">
      <c r="A308" s="63"/>
      <c r="B308" s="75"/>
      <c r="C308" s="66"/>
      <c r="D308" s="173" t="s">
        <v>412</v>
      </c>
      <c r="E308" s="79">
        <v>10000</v>
      </c>
      <c r="F308" s="79">
        <v>3.42</v>
      </c>
      <c r="G308" s="79"/>
      <c r="H308" s="79">
        <f>F308</f>
        <v>3.42</v>
      </c>
      <c r="I308" s="79"/>
      <c r="J308" s="91"/>
    </row>
    <row r="309" spans="1:10" ht="16" x14ac:dyDescent="0.2">
      <c r="A309" s="63"/>
      <c r="B309" s="75"/>
      <c r="C309" s="66"/>
      <c r="D309" s="173" t="s">
        <v>413</v>
      </c>
      <c r="E309" s="78">
        <v>500000</v>
      </c>
      <c r="F309" s="79">
        <v>20.9</v>
      </c>
      <c r="G309" s="79"/>
      <c r="H309" s="79">
        <f>F309</f>
        <v>20.9</v>
      </c>
      <c r="I309" s="79"/>
      <c r="J309" s="91"/>
    </row>
    <row r="310" spans="1:10" ht="16" x14ac:dyDescent="0.2">
      <c r="A310" s="63"/>
      <c r="B310" s="75"/>
      <c r="C310" s="66"/>
      <c r="D310" s="173" t="s">
        <v>418</v>
      </c>
      <c r="E310" s="78">
        <v>150000</v>
      </c>
      <c r="F310" s="79">
        <v>6.6</v>
      </c>
      <c r="G310" s="79"/>
      <c r="H310" s="79">
        <f>F310</f>
        <v>6.6</v>
      </c>
      <c r="I310" s="79"/>
      <c r="J310" s="91"/>
    </row>
    <row r="311" spans="1:10" ht="16" x14ac:dyDescent="0.2">
      <c r="A311" s="63"/>
      <c r="B311" s="75"/>
      <c r="C311" s="66"/>
      <c r="D311" s="173" t="s">
        <v>414</v>
      </c>
      <c r="E311" s="78">
        <v>10000</v>
      </c>
      <c r="F311" s="79">
        <v>0.35</v>
      </c>
      <c r="G311" s="79"/>
      <c r="H311" s="79">
        <f>F311</f>
        <v>0.35</v>
      </c>
      <c r="I311" s="79"/>
      <c r="J311" s="91"/>
    </row>
    <row r="312" spans="1:10" ht="16" x14ac:dyDescent="0.2">
      <c r="A312" s="63"/>
      <c r="B312" s="75"/>
      <c r="C312" s="66"/>
      <c r="D312" s="66"/>
      <c r="E312" s="78"/>
      <c r="F312" s="79"/>
      <c r="G312" s="79"/>
      <c r="H312" s="79"/>
      <c r="I312" s="79"/>
      <c r="J312" s="91"/>
    </row>
    <row r="313" spans="1:10" ht="16" x14ac:dyDescent="0.2">
      <c r="A313" s="63">
        <f>A306+1</f>
        <v>81</v>
      </c>
      <c r="B313" s="75" t="s">
        <v>316</v>
      </c>
      <c r="C313" s="66" t="s">
        <v>182</v>
      </c>
      <c r="D313" s="66" t="s">
        <v>411</v>
      </c>
      <c r="E313" s="78">
        <v>10000</v>
      </c>
      <c r="F313" s="78">
        <v>0</v>
      </c>
      <c r="G313" s="78">
        <f>H313-F313</f>
        <v>0.91</v>
      </c>
      <c r="H313" s="78">
        <v>0.91</v>
      </c>
      <c r="I313" s="78">
        <f>SUM(H313:H315)</f>
        <v>2.2200000000000002</v>
      </c>
      <c r="J313" s="104"/>
    </row>
    <row r="314" spans="1:10" ht="16" x14ac:dyDescent="0.2">
      <c r="A314" s="63"/>
      <c r="B314" s="75"/>
      <c r="C314" s="66"/>
      <c r="D314" s="66" t="s">
        <v>417</v>
      </c>
      <c r="E314" s="78">
        <v>5000</v>
      </c>
      <c r="F314" s="78">
        <v>0.63</v>
      </c>
      <c r="G314" s="78"/>
      <c r="H314" s="78">
        <f>F314</f>
        <v>0.63</v>
      </c>
      <c r="I314" s="78"/>
      <c r="J314" s="104"/>
    </row>
    <row r="315" spans="1:10" ht="16" x14ac:dyDescent="0.2">
      <c r="A315" s="63"/>
      <c r="B315" s="75"/>
      <c r="C315" s="66"/>
      <c r="D315" s="66" t="s">
        <v>412</v>
      </c>
      <c r="E315" s="78">
        <v>2000</v>
      </c>
      <c r="F315" s="78">
        <v>0.68</v>
      </c>
      <c r="G315" s="78"/>
      <c r="H315" s="78">
        <f>F315</f>
        <v>0.68</v>
      </c>
      <c r="I315" s="78"/>
      <c r="J315" s="104"/>
    </row>
    <row r="316" spans="1:10" ht="16" x14ac:dyDescent="0.2">
      <c r="A316" s="63"/>
      <c r="B316" s="75"/>
      <c r="C316" s="66"/>
      <c r="D316" s="66"/>
      <c r="E316" s="78"/>
      <c r="F316" s="78"/>
      <c r="G316" s="78"/>
      <c r="H316" s="78"/>
      <c r="I316" s="78"/>
      <c r="J316" s="104"/>
    </row>
    <row r="317" spans="1:10" ht="16" x14ac:dyDescent="0.2">
      <c r="A317" s="63">
        <f>A313+1</f>
        <v>82</v>
      </c>
      <c r="B317" s="75" t="s">
        <v>350</v>
      </c>
      <c r="C317" s="66" t="s">
        <v>366</v>
      </c>
      <c r="D317" s="66" t="s">
        <v>411</v>
      </c>
      <c r="E317" s="78">
        <v>10000</v>
      </c>
      <c r="F317" s="78">
        <v>0</v>
      </c>
      <c r="G317" s="78">
        <f>H317-F317</f>
        <v>3.08</v>
      </c>
      <c r="H317" s="78">
        <v>3.08</v>
      </c>
      <c r="I317" s="78">
        <f>SUM(H317:H322)</f>
        <v>18.260000000000002</v>
      </c>
      <c r="J317" s="104"/>
    </row>
    <row r="318" spans="1:10" ht="16" x14ac:dyDescent="0.2">
      <c r="A318" s="63"/>
      <c r="B318" s="75"/>
      <c r="C318" s="66"/>
      <c r="D318" s="173" t="s">
        <v>417</v>
      </c>
      <c r="E318" s="78">
        <v>10000</v>
      </c>
      <c r="F318" s="78">
        <v>2.83</v>
      </c>
      <c r="G318" s="78"/>
      <c r="H318" s="78">
        <f>F318</f>
        <v>2.83</v>
      </c>
      <c r="I318" s="78"/>
      <c r="J318" s="104"/>
    </row>
    <row r="319" spans="1:10" ht="16" x14ac:dyDescent="0.2">
      <c r="A319" s="63"/>
      <c r="B319" s="75"/>
      <c r="C319" s="66"/>
      <c r="D319" s="173" t="s">
        <v>412</v>
      </c>
      <c r="E319" s="78">
        <v>10000</v>
      </c>
      <c r="F319" s="78">
        <v>3.42</v>
      </c>
      <c r="G319" s="78"/>
      <c r="H319" s="78">
        <f>F319</f>
        <v>3.42</v>
      </c>
      <c r="I319" s="78"/>
      <c r="J319" s="104"/>
    </row>
    <row r="320" spans="1:10" ht="16" x14ac:dyDescent="0.2">
      <c r="A320" s="63"/>
      <c r="B320" s="75"/>
      <c r="C320" s="66"/>
      <c r="D320" s="173" t="s">
        <v>413</v>
      </c>
      <c r="E320" s="78">
        <v>100000</v>
      </c>
      <c r="F320" s="78">
        <v>4.18</v>
      </c>
      <c r="G320" s="78"/>
      <c r="H320" s="78">
        <f>F320</f>
        <v>4.18</v>
      </c>
      <c r="I320" s="78"/>
      <c r="J320" s="104"/>
    </row>
    <row r="321" spans="1:10" ht="16" x14ac:dyDescent="0.2">
      <c r="A321" s="63"/>
      <c r="B321" s="75"/>
      <c r="C321" s="66"/>
      <c r="D321" s="173" t="s">
        <v>418</v>
      </c>
      <c r="E321" s="78">
        <v>100000</v>
      </c>
      <c r="F321" s="78">
        <v>4.4000000000000004</v>
      </c>
      <c r="G321" s="78"/>
      <c r="H321" s="78">
        <f>F321</f>
        <v>4.4000000000000004</v>
      </c>
      <c r="I321" s="78"/>
      <c r="J321" s="104"/>
    </row>
    <row r="322" spans="1:10" ht="16" x14ac:dyDescent="0.2">
      <c r="A322" s="63"/>
      <c r="B322" s="75"/>
      <c r="C322" s="66"/>
      <c r="D322" s="173" t="s">
        <v>414</v>
      </c>
      <c r="E322" s="78">
        <v>10000</v>
      </c>
      <c r="F322" s="78">
        <v>0.35</v>
      </c>
      <c r="G322" s="78"/>
      <c r="H322" s="78">
        <f>F322</f>
        <v>0.35</v>
      </c>
      <c r="I322" s="78"/>
      <c r="J322" s="104"/>
    </row>
    <row r="323" spans="1:10" ht="16" x14ac:dyDescent="0.2">
      <c r="A323" s="63"/>
      <c r="B323" s="75"/>
      <c r="C323" s="66"/>
      <c r="D323" s="66"/>
      <c r="E323" s="78"/>
      <c r="F323" s="78"/>
      <c r="G323" s="78"/>
      <c r="H323" s="78"/>
      <c r="I323" s="78"/>
      <c r="J323" s="104"/>
    </row>
    <row r="324" spans="1:10" ht="16" x14ac:dyDescent="0.2">
      <c r="A324" s="63">
        <f>A317+1</f>
        <v>83</v>
      </c>
      <c r="B324" s="75" t="s">
        <v>317</v>
      </c>
      <c r="C324" s="66" t="s">
        <v>100</v>
      </c>
      <c r="D324" s="66" t="s">
        <v>411</v>
      </c>
      <c r="E324" s="79">
        <v>10000</v>
      </c>
      <c r="F324" s="79">
        <v>0</v>
      </c>
      <c r="G324" s="78">
        <f>H324-F324</f>
        <v>0.66</v>
      </c>
      <c r="H324" s="79">
        <v>0.66</v>
      </c>
      <c r="I324" s="79">
        <f>SUM(H324:H325)</f>
        <v>2.75</v>
      </c>
      <c r="J324" s="23"/>
    </row>
    <row r="325" spans="1:10" ht="16" x14ac:dyDescent="0.2">
      <c r="A325" s="63"/>
      <c r="B325" s="75"/>
      <c r="C325" s="66"/>
      <c r="D325" s="66" t="s">
        <v>413</v>
      </c>
      <c r="E325" s="79">
        <v>50000</v>
      </c>
      <c r="F325" s="79">
        <v>2.09</v>
      </c>
      <c r="G325" s="79"/>
      <c r="H325" s="79">
        <f>F325</f>
        <v>2.09</v>
      </c>
      <c r="I325" s="79"/>
      <c r="J325" s="23"/>
    </row>
    <row r="326" spans="1:10" ht="16" x14ac:dyDescent="0.2">
      <c r="A326" s="63"/>
      <c r="B326" s="75"/>
      <c r="C326" s="66"/>
      <c r="D326" s="66"/>
      <c r="E326" s="79"/>
      <c r="F326" s="79"/>
      <c r="G326" s="79"/>
      <c r="H326" s="79"/>
      <c r="I326" s="79"/>
      <c r="J326" s="23"/>
    </row>
    <row r="327" spans="1:10" ht="16" x14ac:dyDescent="0.2">
      <c r="A327" s="63"/>
      <c r="B327" s="75" t="s">
        <v>442</v>
      </c>
      <c r="C327" s="66" t="s">
        <v>437</v>
      </c>
      <c r="D327" s="66" t="s">
        <v>411</v>
      </c>
      <c r="E327" s="79">
        <v>250000</v>
      </c>
      <c r="F327" s="79">
        <v>15.84</v>
      </c>
      <c r="G327" s="79">
        <f>H327-F327</f>
        <v>0.66000000000000014</v>
      </c>
      <c r="H327" s="79">
        <v>16.5</v>
      </c>
      <c r="I327" s="79">
        <f>H327</f>
        <v>16.5</v>
      </c>
      <c r="J327" s="23"/>
    </row>
    <row r="328" spans="1:10" ht="16" x14ac:dyDescent="0.2">
      <c r="A328" s="63"/>
      <c r="B328" s="75"/>
      <c r="C328" s="66"/>
      <c r="D328" s="66"/>
      <c r="E328" s="79"/>
      <c r="F328" s="79"/>
      <c r="G328" s="79"/>
      <c r="H328" s="79"/>
      <c r="J328" s="23"/>
    </row>
    <row r="329" spans="1:10" ht="16" x14ac:dyDescent="0.2">
      <c r="A329" s="63">
        <v>84</v>
      </c>
      <c r="B329" s="75" t="s">
        <v>318</v>
      </c>
      <c r="C329" s="66" t="s">
        <v>231</v>
      </c>
      <c r="D329" s="66" t="s">
        <v>411</v>
      </c>
      <c r="E329" s="79">
        <v>250000</v>
      </c>
      <c r="F329" s="79">
        <v>30.24</v>
      </c>
      <c r="G329" s="78">
        <f>H329-F329</f>
        <v>1.2600000000000016</v>
      </c>
      <c r="H329" s="79">
        <v>31.5</v>
      </c>
      <c r="I329" s="79">
        <f>SUM(H329:H334)</f>
        <v>65.77</v>
      </c>
      <c r="J329" s="23"/>
    </row>
    <row r="330" spans="1:10" ht="16" x14ac:dyDescent="0.2">
      <c r="A330" s="63"/>
      <c r="B330" s="75"/>
      <c r="C330" s="66"/>
      <c r="D330" s="173" t="s">
        <v>417</v>
      </c>
      <c r="E330" s="79">
        <v>50000</v>
      </c>
      <c r="F330" s="79">
        <v>9.0500000000000007</v>
      </c>
      <c r="G330" s="79"/>
      <c r="H330" s="79">
        <f>F330</f>
        <v>9.0500000000000007</v>
      </c>
      <c r="I330" s="79"/>
      <c r="J330" s="23"/>
    </row>
    <row r="331" spans="1:10" ht="16" x14ac:dyDescent="0.2">
      <c r="A331" s="63"/>
      <c r="B331" s="75"/>
      <c r="C331" s="66"/>
      <c r="D331" s="173" t="s">
        <v>412</v>
      </c>
      <c r="E331" s="79">
        <v>10000</v>
      </c>
      <c r="F331" s="79">
        <v>3.42</v>
      </c>
      <c r="G331" s="79"/>
      <c r="H331" s="79">
        <f>F331</f>
        <v>3.42</v>
      </c>
      <c r="I331" s="79"/>
      <c r="J331" s="23"/>
    </row>
    <row r="332" spans="1:10" ht="16" x14ac:dyDescent="0.2">
      <c r="A332" s="63"/>
      <c r="B332" s="75"/>
      <c r="C332" s="66"/>
      <c r="D332" s="173" t="s">
        <v>413</v>
      </c>
      <c r="E332" s="79">
        <v>250000</v>
      </c>
      <c r="F332" s="79">
        <v>10.45</v>
      </c>
      <c r="G332" s="79"/>
      <c r="H332" s="79">
        <f>F332</f>
        <v>10.45</v>
      </c>
      <c r="I332" s="79"/>
      <c r="J332" s="23"/>
    </row>
    <row r="333" spans="1:10" ht="16" x14ac:dyDescent="0.2">
      <c r="A333" s="63"/>
      <c r="B333" s="75"/>
      <c r="C333" s="66"/>
      <c r="D333" s="173" t="s">
        <v>418</v>
      </c>
      <c r="E333" s="78">
        <v>250000</v>
      </c>
      <c r="F333" s="79">
        <v>11</v>
      </c>
      <c r="G333" s="79"/>
      <c r="H333" s="79">
        <f>F333</f>
        <v>11</v>
      </c>
      <c r="I333" s="79"/>
      <c r="J333" s="23"/>
    </row>
    <row r="334" spans="1:10" ht="16" x14ac:dyDescent="0.2">
      <c r="A334" s="63"/>
      <c r="B334" s="75"/>
      <c r="C334" s="66"/>
      <c r="D334" s="173" t="s">
        <v>414</v>
      </c>
      <c r="E334" s="78">
        <v>10000</v>
      </c>
      <c r="F334" s="79">
        <v>0.35</v>
      </c>
      <c r="G334" s="79"/>
      <c r="H334" s="79">
        <f>F334</f>
        <v>0.35</v>
      </c>
      <c r="I334" s="79"/>
      <c r="J334" s="23"/>
    </row>
    <row r="335" spans="1:10" ht="16" x14ac:dyDescent="0.2">
      <c r="A335" s="63"/>
      <c r="B335" s="75"/>
      <c r="C335" s="66"/>
      <c r="D335" s="66"/>
      <c r="E335" s="78"/>
      <c r="F335" s="79"/>
      <c r="G335" s="79"/>
      <c r="H335" s="79"/>
      <c r="I335" s="79"/>
      <c r="J335" s="23"/>
    </row>
    <row r="336" spans="1:10" ht="16" x14ac:dyDescent="0.2">
      <c r="A336" s="63">
        <v>85</v>
      </c>
      <c r="B336" s="75" t="s">
        <v>319</v>
      </c>
      <c r="C336" s="82" t="s">
        <v>206</v>
      </c>
      <c r="D336" s="66" t="s">
        <v>411</v>
      </c>
      <c r="E336" s="78">
        <v>180000</v>
      </c>
      <c r="F336" s="79">
        <v>15.47</v>
      </c>
      <c r="G336" s="78">
        <f>H336-F336</f>
        <v>0.90999999999999837</v>
      </c>
      <c r="H336" s="79">
        <v>16.38</v>
      </c>
      <c r="I336" s="79">
        <f>SUM(H336:H341)</f>
        <v>86.529999999999987</v>
      </c>
      <c r="J336" s="23"/>
    </row>
    <row r="337" spans="1:10" ht="16" x14ac:dyDescent="0.2">
      <c r="A337" s="63"/>
      <c r="B337" s="75"/>
      <c r="C337" s="66"/>
      <c r="D337" s="173" t="s">
        <v>417</v>
      </c>
      <c r="E337" s="78">
        <v>50000</v>
      </c>
      <c r="F337" s="79">
        <v>50.94</v>
      </c>
      <c r="G337" s="79"/>
      <c r="H337" s="79">
        <f>F337</f>
        <v>50.94</v>
      </c>
      <c r="I337" s="79"/>
      <c r="J337" s="23" t="s">
        <v>460</v>
      </c>
    </row>
    <row r="338" spans="1:10" ht="16" x14ac:dyDescent="0.2">
      <c r="A338" s="63"/>
      <c r="B338" s="75"/>
      <c r="C338" s="66"/>
      <c r="D338" s="173" t="s">
        <v>412</v>
      </c>
      <c r="E338" s="78">
        <v>10000</v>
      </c>
      <c r="F338" s="79">
        <v>3.42</v>
      </c>
      <c r="G338" s="79"/>
      <c r="H338" s="79">
        <f>F338</f>
        <v>3.42</v>
      </c>
      <c r="I338" s="79"/>
      <c r="J338" s="23"/>
    </row>
    <row r="339" spans="1:10" ht="16" x14ac:dyDescent="0.2">
      <c r="A339" s="63"/>
      <c r="B339" s="75"/>
      <c r="C339" s="66"/>
      <c r="D339" s="173" t="s">
        <v>413</v>
      </c>
      <c r="E339" s="78">
        <v>180000</v>
      </c>
      <c r="F339" s="79">
        <v>7.52</v>
      </c>
      <c r="G339" s="79"/>
      <c r="H339" s="79">
        <f>F339</f>
        <v>7.52</v>
      </c>
      <c r="I339" s="79"/>
      <c r="J339" s="23"/>
    </row>
    <row r="340" spans="1:10" ht="16" x14ac:dyDescent="0.2">
      <c r="A340" s="63"/>
      <c r="B340" s="75"/>
      <c r="C340" s="66"/>
      <c r="D340" s="173" t="s">
        <v>418</v>
      </c>
      <c r="E340" s="78">
        <v>180000</v>
      </c>
      <c r="F340" s="79">
        <v>7.92</v>
      </c>
      <c r="G340" s="79"/>
      <c r="H340" s="79">
        <f>F340</f>
        <v>7.92</v>
      </c>
      <c r="I340" s="79"/>
      <c r="J340" s="23"/>
    </row>
    <row r="341" spans="1:10" ht="16" x14ac:dyDescent="0.2">
      <c r="A341" s="63"/>
      <c r="B341" s="75"/>
      <c r="C341" s="66"/>
      <c r="D341" s="173" t="s">
        <v>414</v>
      </c>
      <c r="E341" s="78">
        <v>10000</v>
      </c>
      <c r="F341" s="79">
        <v>0.35</v>
      </c>
      <c r="G341" s="79"/>
      <c r="H341" s="79">
        <f>F341</f>
        <v>0.35</v>
      </c>
      <c r="I341" s="79"/>
      <c r="J341" s="23"/>
    </row>
    <row r="342" spans="1:10" ht="16" x14ac:dyDescent="0.2">
      <c r="A342" s="63"/>
      <c r="B342" s="75"/>
      <c r="C342" s="66"/>
      <c r="D342" s="66"/>
      <c r="E342" s="78"/>
      <c r="F342" s="79"/>
      <c r="G342" s="79"/>
      <c r="H342" s="79"/>
      <c r="I342" s="79"/>
      <c r="J342" s="23"/>
    </row>
    <row r="343" spans="1:10" ht="16" x14ac:dyDescent="0.2">
      <c r="A343" s="63">
        <f>A336+1</f>
        <v>86</v>
      </c>
      <c r="B343" s="75" t="s">
        <v>320</v>
      </c>
      <c r="C343" s="82" t="s">
        <v>204</v>
      </c>
      <c r="D343" s="66" t="s">
        <v>411</v>
      </c>
      <c r="E343" s="78">
        <v>180000</v>
      </c>
      <c r="F343" s="79">
        <v>21.42</v>
      </c>
      <c r="G343" s="78">
        <f>H343-F343</f>
        <v>1.259999999999998</v>
      </c>
      <c r="H343" s="79">
        <v>22.68</v>
      </c>
      <c r="I343" s="79">
        <f>SUM(H343:H348)</f>
        <v>110.12</v>
      </c>
      <c r="J343" s="23"/>
    </row>
    <row r="344" spans="1:10" ht="16" x14ac:dyDescent="0.2">
      <c r="A344" s="63"/>
      <c r="B344" s="75"/>
      <c r="C344" s="66"/>
      <c r="D344" s="173" t="s">
        <v>417</v>
      </c>
      <c r="E344" s="78">
        <v>50000</v>
      </c>
      <c r="F344" s="79">
        <v>79.38</v>
      </c>
      <c r="G344" s="79"/>
      <c r="H344" s="79">
        <f>F344</f>
        <v>79.38</v>
      </c>
      <c r="I344" s="79"/>
      <c r="J344" s="23" t="s">
        <v>457</v>
      </c>
    </row>
    <row r="345" spans="1:10" ht="16" x14ac:dyDescent="0.2">
      <c r="A345" s="63"/>
      <c r="B345" s="75"/>
      <c r="C345" s="66"/>
      <c r="D345" s="173" t="s">
        <v>412</v>
      </c>
      <c r="E345" s="78">
        <v>10000</v>
      </c>
      <c r="F345" s="79">
        <v>3.42</v>
      </c>
      <c r="G345" s="79"/>
      <c r="H345" s="79">
        <f>F345</f>
        <v>3.42</v>
      </c>
      <c r="I345" s="79"/>
      <c r="J345" s="23"/>
    </row>
    <row r="346" spans="1:10" ht="16" x14ac:dyDescent="0.2">
      <c r="A346" s="63"/>
      <c r="B346" s="75"/>
      <c r="C346" s="66"/>
      <c r="D346" s="173" t="s">
        <v>413</v>
      </c>
      <c r="E346" s="78">
        <v>50000</v>
      </c>
      <c r="F346" s="79">
        <v>2.09</v>
      </c>
      <c r="G346" s="79"/>
      <c r="H346" s="79">
        <f>F346</f>
        <v>2.09</v>
      </c>
      <c r="I346" s="79"/>
      <c r="J346" s="23"/>
    </row>
    <row r="347" spans="1:10" ht="16" x14ac:dyDescent="0.2">
      <c r="A347" s="63"/>
      <c r="B347" s="75"/>
      <c r="C347" s="66"/>
      <c r="D347" s="173" t="s">
        <v>418</v>
      </c>
      <c r="E347" s="78">
        <v>50000</v>
      </c>
      <c r="F347" s="79">
        <v>2.2000000000000002</v>
      </c>
      <c r="G347" s="79"/>
      <c r="H347" s="79">
        <f>F347</f>
        <v>2.2000000000000002</v>
      </c>
      <c r="I347" s="79"/>
      <c r="J347" s="23"/>
    </row>
    <row r="348" spans="1:10" ht="16" x14ac:dyDescent="0.2">
      <c r="A348" s="63"/>
      <c r="B348" s="75"/>
      <c r="C348" s="66"/>
      <c r="D348" s="173" t="s">
        <v>414</v>
      </c>
      <c r="E348" s="78">
        <v>10000</v>
      </c>
      <c r="F348" s="79">
        <v>0.35</v>
      </c>
      <c r="G348" s="79"/>
      <c r="H348" s="79">
        <f>F348</f>
        <v>0.35</v>
      </c>
      <c r="I348" s="79"/>
      <c r="J348" s="23"/>
    </row>
    <row r="349" spans="1:10" ht="16" x14ac:dyDescent="0.2">
      <c r="A349" s="63"/>
      <c r="B349" s="75"/>
      <c r="C349" s="66"/>
      <c r="D349" s="173"/>
      <c r="E349" s="78"/>
      <c r="F349" s="79"/>
      <c r="G349" s="79"/>
      <c r="H349" s="79"/>
      <c r="I349" s="79"/>
      <c r="J349" s="23"/>
    </row>
    <row r="350" spans="1:10" ht="16" x14ac:dyDescent="0.2">
      <c r="A350" s="63">
        <v>87</v>
      </c>
      <c r="B350" s="75" t="s">
        <v>454</v>
      </c>
      <c r="C350" s="66" t="s">
        <v>451</v>
      </c>
      <c r="D350" s="173" t="s">
        <v>411</v>
      </c>
      <c r="E350" s="78">
        <v>10000</v>
      </c>
      <c r="F350" s="79">
        <v>0</v>
      </c>
      <c r="G350" s="79">
        <v>0.53</v>
      </c>
      <c r="H350" s="79">
        <f>F350+G350</f>
        <v>0.53</v>
      </c>
      <c r="I350" s="79">
        <f>SUM(H350:H351)</f>
        <v>12.229999999999999</v>
      </c>
      <c r="J350" s="23"/>
    </row>
    <row r="351" spans="1:10" ht="16" x14ac:dyDescent="0.2">
      <c r="A351" s="63"/>
      <c r="B351" s="75"/>
      <c r="C351" s="66"/>
      <c r="D351" s="173" t="s">
        <v>413</v>
      </c>
      <c r="E351" s="78">
        <v>280000</v>
      </c>
      <c r="F351" s="79">
        <v>11.7</v>
      </c>
      <c r="G351" s="79"/>
      <c r="H351" s="79">
        <f>F351</f>
        <v>11.7</v>
      </c>
      <c r="I351" s="79"/>
      <c r="J351" s="23"/>
    </row>
    <row r="352" spans="1:10" ht="16" x14ac:dyDescent="0.2">
      <c r="A352" s="63"/>
      <c r="B352" s="75"/>
      <c r="C352" s="66"/>
      <c r="D352" s="66"/>
      <c r="E352" s="78"/>
      <c r="F352" s="79"/>
      <c r="G352" s="79"/>
      <c r="H352" s="79"/>
      <c r="I352" s="79"/>
      <c r="J352" s="23"/>
    </row>
    <row r="353" spans="1:10" ht="16" x14ac:dyDescent="0.2">
      <c r="A353" s="63">
        <v>88</v>
      </c>
      <c r="B353" s="75" t="s">
        <v>321</v>
      </c>
      <c r="C353" s="66" t="s">
        <v>63</v>
      </c>
      <c r="D353" s="66" t="s">
        <v>411</v>
      </c>
      <c r="E353" s="180">
        <v>250000</v>
      </c>
      <c r="F353" s="78">
        <v>15.84</v>
      </c>
      <c r="G353" s="78">
        <f>H353-F353</f>
        <v>0.66000000000000014</v>
      </c>
      <c r="H353" s="79">
        <v>16.5</v>
      </c>
      <c r="I353" s="79">
        <f>SUM(H353:H356)</f>
        <v>31.14</v>
      </c>
      <c r="J353" s="23"/>
    </row>
    <row r="354" spans="1:10" ht="16" x14ac:dyDescent="0.2">
      <c r="A354" s="63"/>
      <c r="B354" s="75"/>
      <c r="C354" s="66"/>
      <c r="D354" s="66" t="s">
        <v>412</v>
      </c>
      <c r="E354" s="78">
        <v>10000</v>
      </c>
      <c r="F354" s="78">
        <v>3.42</v>
      </c>
      <c r="G354" s="78"/>
      <c r="H354" s="79">
        <f>F354</f>
        <v>3.42</v>
      </c>
      <c r="I354" s="79"/>
      <c r="J354" s="23"/>
    </row>
    <row r="355" spans="1:10" ht="16" x14ac:dyDescent="0.2">
      <c r="A355" s="63"/>
      <c r="B355" s="75"/>
      <c r="C355" s="66"/>
      <c r="D355" s="66" t="s">
        <v>413</v>
      </c>
      <c r="E355" s="78">
        <v>260000</v>
      </c>
      <c r="F355" s="78">
        <v>10.87</v>
      </c>
      <c r="G355" s="78"/>
      <c r="H355" s="79">
        <f>F355</f>
        <v>10.87</v>
      </c>
      <c r="I355" s="79"/>
      <c r="J355" s="23"/>
    </row>
    <row r="356" spans="1:10" ht="16" x14ac:dyDescent="0.2">
      <c r="A356" s="63"/>
      <c r="B356" s="75"/>
      <c r="C356" s="66"/>
      <c r="D356" s="66" t="s">
        <v>414</v>
      </c>
      <c r="E356" s="78">
        <v>10000</v>
      </c>
      <c r="F356" s="78">
        <v>0.35</v>
      </c>
      <c r="G356" s="78"/>
      <c r="H356" s="79">
        <f>F356</f>
        <v>0.35</v>
      </c>
      <c r="I356" s="79"/>
      <c r="J356" s="23"/>
    </row>
    <row r="357" spans="1:10" ht="16" x14ac:dyDescent="0.2">
      <c r="A357" s="63"/>
      <c r="B357" s="75"/>
      <c r="C357" s="66"/>
      <c r="D357" s="66"/>
      <c r="E357" s="79"/>
      <c r="F357" s="79"/>
      <c r="G357" s="79"/>
      <c r="H357" s="79"/>
      <c r="I357" s="79"/>
      <c r="J357" s="23"/>
    </row>
    <row r="358" spans="1:10" ht="16" x14ac:dyDescent="0.2">
      <c r="A358" s="63"/>
      <c r="B358" s="75"/>
      <c r="C358" s="66"/>
      <c r="D358" s="66"/>
      <c r="E358" s="79"/>
      <c r="F358" s="79"/>
      <c r="G358" s="79"/>
      <c r="H358" s="79"/>
      <c r="I358" s="79"/>
      <c r="J358" s="23"/>
    </row>
    <row r="359" spans="1:10" ht="16" x14ac:dyDescent="0.2">
      <c r="A359" s="63">
        <f>A353+1</f>
        <v>89</v>
      </c>
      <c r="B359" s="75" t="s">
        <v>322</v>
      </c>
      <c r="C359" s="66" t="s">
        <v>166</v>
      </c>
      <c r="D359" s="66" t="s">
        <v>411</v>
      </c>
      <c r="E359" s="79">
        <v>10000</v>
      </c>
      <c r="F359" s="79">
        <v>0</v>
      </c>
      <c r="G359" s="78">
        <f>H359-F359</f>
        <v>0.53</v>
      </c>
      <c r="H359" s="79">
        <v>0.53</v>
      </c>
      <c r="I359" s="79">
        <f>H359</f>
        <v>0.53</v>
      </c>
      <c r="J359" s="23"/>
    </row>
    <row r="360" spans="1:10" ht="16" x14ac:dyDescent="0.2">
      <c r="A360" s="63"/>
      <c r="B360" s="75"/>
      <c r="C360" s="66"/>
      <c r="D360" s="66"/>
      <c r="E360" s="79"/>
      <c r="F360" s="79"/>
      <c r="G360" s="79"/>
      <c r="H360" s="79"/>
      <c r="I360" s="79"/>
      <c r="J360" s="23"/>
    </row>
    <row r="361" spans="1:10" ht="16" x14ac:dyDescent="0.2">
      <c r="A361" s="63">
        <f>A359+1</f>
        <v>90</v>
      </c>
      <c r="B361" s="75" t="s">
        <v>323</v>
      </c>
      <c r="C361" s="66" t="s">
        <v>86</v>
      </c>
      <c r="D361" s="66" t="s">
        <v>411</v>
      </c>
      <c r="E361" s="79">
        <v>10000</v>
      </c>
      <c r="F361" s="79">
        <v>0</v>
      </c>
      <c r="G361" s="78">
        <f>H361-F361</f>
        <v>2.0099999999999998</v>
      </c>
      <c r="H361" s="79">
        <v>2.0099999999999998</v>
      </c>
      <c r="I361" s="79">
        <f>SUM(H361:H362)</f>
        <v>2.4299999999999997</v>
      </c>
      <c r="J361" s="23"/>
    </row>
    <row r="362" spans="1:10" ht="16" x14ac:dyDescent="0.2">
      <c r="A362" s="122"/>
      <c r="B362" s="123"/>
      <c r="C362" s="124"/>
      <c r="D362" s="124" t="s">
        <v>413</v>
      </c>
      <c r="E362" s="152">
        <v>10000</v>
      </c>
      <c r="F362" s="79">
        <v>0.42</v>
      </c>
      <c r="G362" s="79"/>
      <c r="H362" s="79">
        <f>F362</f>
        <v>0.42</v>
      </c>
      <c r="I362" s="79"/>
      <c r="J362" s="23"/>
    </row>
    <row r="363" spans="1:10" ht="16" x14ac:dyDescent="0.2">
      <c r="A363" s="122"/>
      <c r="B363" s="123"/>
      <c r="C363" s="124"/>
      <c r="D363" s="124"/>
      <c r="E363" s="152"/>
      <c r="F363" s="79"/>
      <c r="G363" s="79"/>
      <c r="H363" s="79"/>
      <c r="I363" s="79"/>
      <c r="J363" s="23"/>
    </row>
    <row r="364" spans="1:10" ht="16" x14ac:dyDescent="0.2">
      <c r="A364" s="122"/>
      <c r="B364" s="123"/>
      <c r="C364" s="124"/>
      <c r="D364" s="124"/>
      <c r="E364" s="152"/>
      <c r="F364" s="79"/>
      <c r="G364" s="79"/>
      <c r="H364" s="79"/>
      <c r="I364" s="79"/>
      <c r="J364" s="23"/>
    </row>
    <row r="365" spans="1:10" ht="16" x14ac:dyDescent="0.2">
      <c r="A365" s="136"/>
      <c r="B365" s="137"/>
      <c r="C365" s="134" t="s">
        <v>400</v>
      </c>
      <c r="D365" s="134"/>
      <c r="E365" s="153"/>
      <c r="F365" s="161"/>
      <c r="G365" s="132"/>
      <c r="H365" s="132"/>
      <c r="I365" s="132">
        <f>SUM(I5:I362)</f>
        <v>2580.38</v>
      </c>
      <c r="J365" s="133"/>
    </row>
    <row r="366" spans="1:10" ht="16" x14ac:dyDescent="0.2">
      <c r="A366" s="122"/>
      <c r="B366" s="123"/>
      <c r="C366" s="124"/>
      <c r="D366" s="124"/>
      <c r="E366" s="152"/>
      <c r="F366" s="79"/>
      <c r="G366" s="79"/>
      <c r="H366" s="79"/>
      <c r="I366" s="79"/>
      <c r="J366" s="23"/>
    </row>
    <row r="367" spans="1:10" ht="16" x14ac:dyDescent="0.2">
      <c r="A367" s="125" t="s">
        <v>395</v>
      </c>
      <c r="B367" s="75" t="s">
        <v>336</v>
      </c>
      <c r="C367" s="66" t="s">
        <v>337</v>
      </c>
      <c r="D367" s="66" t="s">
        <v>411</v>
      </c>
      <c r="E367" s="79">
        <v>250000</v>
      </c>
      <c r="F367" s="78">
        <v>12.72</v>
      </c>
      <c r="G367" s="78">
        <f>H367-F367</f>
        <v>0.52999999999999936</v>
      </c>
      <c r="H367" s="78">
        <v>13.25</v>
      </c>
      <c r="I367" s="78">
        <f>SUM(H367:H370)</f>
        <v>27.470000000000002</v>
      </c>
      <c r="J367" s="23"/>
    </row>
    <row r="368" spans="1:10" ht="16" x14ac:dyDescent="0.2">
      <c r="A368" s="125"/>
      <c r="B368" s="75"/>
      <c r="C368" s="66"/>
      <c r="D368" s="66" t="s">
        <v>412</v>
      </c>
      <c r="E368" s="157">
        <v>10000</v>
      </c>
      <c r="F368" s="79">
        <v>3.42</v>
      </c>
      <c r="G368" s="78"/>
      <c r="H368" s="78">
        <f>F368</f>
        <v>3.42</v>
      </c>
      <c r="I368" s="78"/>
      <c r="J368" s="23"/>
    </row>
    <row r="369" spans="1:10" ht="16" x14ac:dyDescent="0.2">
      <c r="A369" s="125"/>
      <c r="B369" s="75"/>
      <c r="C369" s="66"/>
      <c r="D369" s="66" t="s">
        <v>413</v>
      </c>
      <c r="E369" s="150">
        <v>250000</v>
      </c>
      <c r="F369" s="79">
        <v>10.45</v>
      </c>
      <c r="G369" s="78"/>
      <c r="H369" s="78">
        <f>F369</f>
        <v>10.45</v>
      </c>
      <c r="I369" s="78"/>
      <c r="J369" s="23"/>
    </row>
    <row r="370" spans="1:10" ht="16" x14ac:dyDescent="0.2">
      <c r="A370" s="125"/>
      <c r="B370" s="75"/>
      <c r="C370" s="66"/>
      <c r="D370" s="66" t="s">
        <v>414</v>
      </c>
      <c r="E370" s="150">
        <v>10000</v>
      </c>
      <c r="F370" s="79">
        <v>0.35</v>
      </c>
      <c r="G370" s="78"/>
      <c r="H370" s="78">
        <f>F370</f>
        <v>0.35</v>
      </c>
      <c r="I370" s="78"/>
      <c r="J370" s="23"/>
    </row>
    <row r="371" spans="1:10" ht="16" x14ac:dyDescent="0.2">
      <c r="A371" s="125"/>
      <c r="B371" s="75"/>
      <c r="C371" s="66"/>
      <c r="D371" s="66"/>
      <c r="E371" s="78"/>
      <c r="F371" s="78"/>
      <c r="G371" s="78"/>
      <c r="H371" s="78"/>
      <c r="I371" s="78"/>
      <c r="J371" s="23"/>
    </row>
    <row r="372" spans="1:10" ht="16" x14ac:dyDescent="0.2">
      <c r="A372" s="125" t="s">
        <v>395</v>
      </c>
      <c r="B372" s="75" t="s">
        <v>290</v>
      </c>
      <c r="C372" s="66" t="s">
        <v>202</v>
      </c>
      <c r="D372" s="66" t="s">
        <v>411</v>
      </c>
      <c r="E372" s="78">
        <v>10000</v>
      </c>
      <c r="F372" s="78">
        <v>0</v>
      </c>
      <c r="G372" s="78">
        <f>H372-F372</f>
        <v>0.66</v>
      </c>
      <c r="H372" s="78">
        <v>0.66</v>
      </c>
      <c r="I372" s="78">
        <f>SUM(H372:H373)</f>
        <v>4.84</v>
      </c>
      <c r="J372" s="23"/>
    </row>
    <row r="373" spans="1:10" ht="16" x14ac:dyDescent="0.2">
      <c r="A373" s="125"/>
      <c r="B373" s="75"/>
      <c r="C373" s="66"/>
      <c r="D373" s="66" t="s">
        <v>413</v>
      </c>
      <c r="E373" s="78">
        <v>100000</v>
      </c>
      <c r="F373" s="78">
        <v>4.18</v>
      </c>
      <c r="G373" s="78"/>
      <c r="H373" s="78">
        <f>F373</f>
        <v>4.18</v>
      </c>
      <c r="I373" s="78"/>
      <c r="J373" s="23"/>
    </row>
    <row r="374" spans="1:10" ht="16" x14ac:dyDescent="0.2">
      <c r="A374" s="23"/>
      <c r="B374" s="23"/>
      <c r="C374" s="23"/>
      <c r="D374" s="66"/>
      <c r="E374" s="79"/>
      <c r="F374" s="79"/>
      <c r="G374" s="79"/>
      <c r="H374" s="79"/>
      <c r="I374" s="79"/>
      <c r="J374" s="23"/>
    </row>
    <row r="375" spans="1:10" ht="16" x14ac:dyDescent="0.2">
      <c r="A375" s="131"/>
      <c r="B375" s="137" t="s">
        <v>395</v>
      </c>
      <c r="C375" s="134" t="s">
        <v>400</v>
      </c>
      <c r="D375" s="134"/>
      <c r="E375" s="153"/>
      <c r="F375" s="135"/>
      <c r="G375" s="135"/>
      <c r="H375" s="135"/>
      <c r="I375" s="135">
        <f>SUM(I367:I372)</f>
        <v>32.31</v>
      </c>
      <c r="J375" s="133"/>
    </row>
    <row r="376" spans="1:10" ht="16" x14ac:dyDescent="0.2">
      <c r="A376" s="596"/>
      <c r="B376" s="597"/>
      <c r="C376" s="598"/>
      <c r="D376" s="143"/>
      <c r="E376" s="154"/>
      <c r="F376" s="162"/>
      <c r="G376" s="93"/>
      <c r="H376" s="93"/>
      <c r="I376" s="93"/>
      <c r="J376" s="94"/>
    </row>
    <row r="377" spans="1:10" ht="16" x14ac:dyDescent="0.2">
      <c r="A377" s="618" t="s">
        <v>439</v>
      </c>
      <c r="B377" s="619"/>
      <c r="C377" s="620"/>
      <c r="D377" s="142"/>
      <c r="E377" s="155"/>
      <c r="F377" s="95"/>
      <c r="G377" s="95"/>
      <c r="H377" s="95"/>
      <c r="I377" s="95"/>
      <c r="J377" s="94"/>
    </row>
    <row r="378" spans="1:10" ht="16" x14ac:dyDescent="0.2">
      <c r="A378" s="189"/>
      <c r="B378" s="190"/>
      <c r="C378" s="142" t="s">
        <v>206</v>
      </c>
      <c r="D378" s="142" t="s">
        <v>456</v>
      </c>
      <c r="E378" s="155">
        <v>180000</v>
      </c>
      <c r="F378" s="95"/>
      <c r="G378" s="95"/>
      <c r="H378" s="95"/>
      <c r="I378" s="95">
        <v>36.79</v>
      </c>
      <c r="J378" s="105" t="s">
        <v>461</v>
      </c>
    </row>
    <row r="379" spans="1:10" ht="16" x14ac:dyDescent="0.2">
      <c r="A379" s="189"/>
      <c r="B379" s="190"/>
      <c r="C379" s="142" t="s">
        <v>204</v>
      </c>
      <c r="D379" s="142" t="s">
        <v>456</v>
      </c>
      <c r="E379" s="155"/>
      <c r="F379" s="95"/>
      <c r="G379" s="95"/>
      <c r="H379" s="95"/>
      <c r="I379" s="95">
        <v>114.66</v>
      </c>
      <c r="J379" s="196" t="s">
        <v>462</v>
      </c>
    </row>
    <row r="380" spans="1:10" ht="16" x14ac:dyDescent="0.2">
      <c r="A380" s="596" t="s">
        <v>52</v>
      </c>
      <c r="B380" s="597"/>
      <c r="C380" s="598"/>
      <c r="D380" s="143"/>
      <c r="E380" s="154"/>
      <c r="F380" s="163"/>
      <c r="G380" s="103"/>
      <c r="H380" s="103"/>
      <c r="I380" s="103">
        <f>I365+I375+I378+I379</f>
        <v>2764.14</v>
      </c>
      <c r="J380" s="94"/>
    </row>
    <row r="381" spans="1:10" s="182" customFormat="1" ht="23" x14ac:dyDescent="0.25">
      <c r="C381" s="183" t="s">
        <v>388</v>
      </c>
      <c r="D381" s="183"/>
      <c r="E381" s="184"/>
      <c r="F381" s="185" t="s">
        <v>430</v>
      </c>
      <c r="G381" s="186"/>
      <c r="H381" s="186"/>
      <c r="I381" s="187">
        <v>44117</v>
      </c>
      <c r="J381" s="188"/>
    </row>
  </sheetData>
  <autoFilter ref="C4:J362" xr:uid="{1B35777D-86B3-9A48-BA2D-325C1FB8F52E}">
    <sortState xmlns:xlrd2="http://schemas.microsoft.com/office/spreadsheetml/2017/richdata2" ref="C5:J361">
      <sortCondition ref="C4:C361"/>
    </sortState>
  </autoFilter>
  <mergeCells count="4">
    <mergeCell ref="A2:C2"/>
    <mergeCell ref="A376:C376"/>
    <mergeCell ref="A377:C377"/>
    <mergeCell ref="A380:C380"/>
  </mergeCells>
  <conditionalFormatting sqref="A67 B1:B67 B69:B183 B191:B364 B366:B373 B375:B1048576">
    <cfRule type="duplicateValues" dxfId="120" priority="6"/>
  </conditionalFormatting>
  <conditionalFormatting sqref="A67 B1:B67 B69:B373 B375:B1048576">
    <cfRule type="duplicateValues" dxfId="119" priority="2"/>
  </conditionalFormatting>
  <conditionalFormatting sqref="A67 B1:C67 B69:C183 B191:C364 B366:C373 B375:C1048576 C68">
    <cfRule type="duplicateValues" dxfId="118" priority="10"/>
  </conditionalFormatting>
  <conditionalFormatting sqref="B184:B190">
    <cfRule type="duplicateValues" dxfId="117" priority="4"/>
  </conditionalFormatting>
  <conditionalFormatting sqref="B184:C190">
    <cfRule type="duplicateValues" dxfId="116" priority="9"/>
  </conditionalFormatting>
  <conditionalFormatting sqref="C114:C116">
    <cfRule type="duplicateValues" dxfId="115" priority="7"/>
  </conditionalFormatting>
  <conditionalFormatting sqref="C151:C153">
    <cfRule type="duplicateValues" dxfId="114" priority="8"/>
  </conditionalFormatting>
  <conditionalFormatting sqref="F368:F370">
    <cfRule type="duplicateValues" dxfId="113" priority="1"/>
  </conditionalFormatting>
  <conditionalFormatting sqref="J5:J364 J366:J375">
    <cfRule type="notContainsBlanks" dxfId="112" priority="3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3"/>
  <sheetViews>
    <sheetView topLeftCell="A12" workbookViewId="0">
      <selection activeCell="A54" sqref="A54"/>
    </sheetView>
  </sheetViews>
  <sheetFormatPr baseColWidth="10" defaultColWidth="8.83203125" defaultRowHeight="13" x14ac:dyDescent="0.15"/>
  <cols>
    <col min="1" max="1" width="17.5" customWidth="1"/>
    <col min="2" max="2" width="11.1640625" bestFit="1" customWidth="1"/>
    <col min="4" max="4" width="11.6640625" bestFit="1" customWidth="1"/>
    <col min="9" max="9" width="8.1640625" customWidth="1"/>
  </cols>
  <sheetData>
    <row r="1" spans="1:10" x14ac:dyDescent="0.15">
      <c r="A1" s="1" t="s">
        <v>54</v>
      </c>
    </row>
    <row r="2" spans="1:10" x14ac:dyDescent="0.15">
      <c r="A2" s="1"/>
    </row>
    <row r="3" spans="1:10" ht="14" thickBo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10" ht="14" thickTop="1" x14ac:dyDescent="0.15">
      <c r="A4" t="s">
        <v>8</v>
      </c>
      <c r="B4" s="3"/>
      <c r="C4" s="3"/>
      <c r="D4" s="3"/>
      <c r="E4" s="3"/>
      <c r="F4" s="3">
        <v>12.51</v>
      </c>
      <c r="G4" s="3"/>
      <c r="H4" s="3"/>
      <c r="I4" s="3"/>
      <c r="J4" s="4"/>
    </row>
    <row r="5" spans="1:10" x14ac:dyDescent="0.15">
      <c r="A5" s="5" t="s">
        <v>9</v>
      </c>
      <c r="B5" s="6"/>
      <c r="C5" s="6"/>
      <c r="D5" s="6">
        <v>10.87</v>
      </c>
      <c r="E5" s="6"/>
      <c r="F5" s="6"/>
      <c r="G5" s="6"/>
      <c r="H5" s="6"/>
      <c r="I5" s="6"/>
      <c r="J5" s="4"/>
    </row>
    <row r="6" spans="1:10" x14ac:dyDescent="0.15">
      <c r="A6" s="5" t="s">
        <v>10</v>
      </c>
      <c r="B6" s="6">
        <v>6.68</v>
      </c>
      <c r="C6" s="6"/>
      <c r="D6" s="6"/>
      <c r="E6" s="6"/>
      <c r="F6" s="6"/>
      <c r="G6" s="6"/>
      <c r="H6" s="6"/>
      <c r="I6" s="6"/>
      <c r="J6" s="4"/>
    </row>
    <row r="7" spans="1:10" x14ac:dyDescent="0.15">
      <c r="A7" s="5" t="s">
        <v>11</v>
      </c>
      <c r="B7" s="6"/>
      <c r="C7" s="6"/>
      <c r="D7" s="6"/>
      <c r="E7" s="6"/>
      <c r="F7" s="6">
        <v>9.7200000000000006</v>
      </c>
      <c r="G7" s="6"/>
      <c r="H7" s="6"/>
      <c r="I7" s="6"/>
      <c r="J7" s="4"/>
    </row>
    <row r="8" spans="1:10" x14ac:dyDescent="0.15">
      <c r="A8" s="5" t="s">
        <v>12</v>
      </c>
      <c r="B8" s="6"/>
      <c r="C8" s="6">
        <v>14.84</v>
      </c>
      <c r="D8" s="6"/>
      <c r="E8" s="6"/>
      <c r="F8" s="6"/>
      <c r="G8" s="6"/>
      <c r="H8" s="6"/>
      <c r="I8" s="6"/>
      <c r="J8" s="4"/>
    </row>
    <row r="9" spans="1:10" x14ac:dyDescent="0.15">
      <c r="A9" s="5" t="s">
        <v>13</v>
      </c>
      <c r="B9" s="6"/>
      <c r="C9" s="6"/>
      <c r="D9" s="6"/>
      <c r="E9" s="6"/>
      <c r="F9" s="6"/>
      <c r="G9" s="6">
        <v>10.87</v>
      </c>
      <c r="H9" s="6"/>
      <c r="I9" s="6"/>
      <c r="J9" s="4"/>
    </row>
    <row r="10" spans="1:10" x14ac:dyDescent="0.15">
      <c r="A10" s="5" t="s">
        <v>14</v>
      </c>
      <c r="B10" s="6"/>
      <c r="C10" s="6"/>
      <c r="D10" s="6"/>
      <c r="E10" s="6"/>
      <c r="F10" s="6">
        <v>10.76</v>
      </c>
      <c r="G10" s="6"/>
      <c r="H10" s="6"/>
      <c r="I10" s="6"/>
      <c r="J10" s="4"/>
    </row>
    <row r="11" spans="1:10" x14ac:dyDescent="0.15">
      <c r="A11" s="5" t="s">
        <v>15</v>
      </c>
      <c r="B11" s="6"/>
      <c r="C11" s="6"/>
      <c r="D11" s="6">
        <v>11.96</v>
      </c>
      <c r="E11" s="6"/>
      <c r="F11" s="6"/>
      <c r="G11" s="6"/>
      <c r="H11" s="6"/>
      <c r="I11" s="6"/>
      <c r="J11" s="4"/>
    </row>
    <row r="12" spans="1:10" x14ac:dyDescent="0.15">
      <c r="A12" s="5" t="s">
        <v>16</v>
      </c>
      <c r="B12" s="6"/>
      <c r="C12" s="6"/>
      <c r="D12" s="6"/>
      <c r="E12" s="6"/>
      <c r="F12" s="6"/>
      <c r="G12" s="6"/>
      <c r="H12" s="6"/>
      <c r="I12" s="6">
        <v>9.61</v>
      </c>
      <c r="J12" s="4"/>
    </row>
    <row r="13" spans="1:10" x14ac:dyDescent="0.15">
      <c r="A13" s="5" t="s">
        <v>17</v>
      </c>
      <c r="B13" s="6"/>
      <c r="C13" s="6"/>
      <c r="D13" s="6">
        <v>9.24</v>
      </c>
      <c r="E13" s="6"/>
      <c r="F13" s="6"/>
      <c r="G13" s="6"/>
      <c r="H13" s="6"/>
      <c r="I13" s="6"/>
      <c r="J13" s="4"/>
    </row>
    <row r="14" spans="1:10" x14ac:dyDescent="0.15">
      <c r="A14" s="5" t="s">
        <v>18</v>
      </c>
      <c r="B14" s="6"/>
      <c r="C14" s="6"/>
      <c r="D14" s="6"/>
      <c r="E14" s="6"/>
      <c r="F14" s="6"/>
      <c r="G14" s="6"/>
      <c r="H14" s="6">
        <v>10.5</v>
      </c>
      <c r="I14" s="6"/>
      <c r="J14" s="4"/>
    </row>
    <row r="15" spans="1:10" x14ac:dyDescent="0.15">
      <c r="A15" s="5" t="s">
        <v>19</v>
      </c>
      <c r="B15" s="6"/>
      <c r="C15" s="6"/>
      <c r="D15" s="6">
        <v>11.96</v>
      </c>
      <c r="E15" s="6"/>
      <c r="F15" s="6"/>
      <c r="G15" s="6"/>
      <c r="H15" s="6"/>
      <c r="I15" s="6"/>
      <c r="J15" s="4"/>
    </row>
    <row r="16" spans="1:10" x14ac:dyDescent="0.15">
      <c r="A16" s="5" t="s">
        <v>20</v>
      </c>
      <c r="B16" s="6"/>
      <c r="C16" s="6"/>
      <c r="D16" s="6"/>
      <c r="E16" s="6"/>
      <c r="F16" s="6"/>
      <c r="G16" s="6"/>
      <c r="H16" s="6"/>
      <c r="I16" s="6">
        <v>11.24</v>
      </c>
      <c r="J16" s="4"/>
    </row>
    <row r="17" spans="1:10" x14ac:dyDescent="0.15">
      <c r="A17" s="5" t="s">
        <v>21</v>
      </c>
      <c r="B17" s="6"/>
      <c r="C17" s="6"/>
      <c r="D17" s="4"/>
      <c r="E17" s="6">
        <v>13.05</v>
      </c>
      <c r="F17" s="6"/>
      <c r="G17" s="6"/>
      <c r="H17" s="6"/>
      <c r="I17" s="6"/>
      <c r="J17" s="4"/>
    </row>
    <row r="18" spans="1:10" x14ac:dyDescent="0.15">
      <c r="A18" s="5" t="s">
        <v>22</v>
      </c>
      <c r="B18" s="6"/>
      <c r="C18" s="6"/>
      <c r="D18" s="6"/>
      <c r="E18" s="6">
        <v>9.64</v>
      </c>
      <c r="F18" s="6"/>
      <c r="G18" s="6"/>
      <c r="H18" s="6"/>
      <c r="I18" s="6"/>
      <c r="J18" s="4"/>
    </row>
    <row r="19" spans="1:10" x14ac:dyDescent="0.15">
      <c r="A19" s="5" t="s">
        <v>23</v>
      </c>
      <c r="B19" s="6"/>
      <c r="C19" s="6"/>
      <c r="D19" s="6">
        <v>10.35</v>
      </c>
      <c r="E19" s="6"/>
      <c r="F19" s="6"/>
      <c r="G19" s="6"/>
      <c r="H19" s="6"/>
      <c r="I19" s="6"/>
      <c r="J19" s="4"/>
    </row>
    <row r="20" spans="1:10" x14ac:dyDescent="0.15">
      <c r="A20" s="5" t="s">
        <v>24</v>
      </c>
      <c r="B20" s="6"/>
      <c r="C20" s="6"/>
      <c r="D20" s="3"/>
      <c r="E20" s="6">
        <v>6.68</v>
      </c>
      <c r="F20" s="6"/>
      <c r="G20" s="6"/>
      <c r="H20" s="6"/>
      <c r="I20" s="6"/>
      <c r="J20" s="4"/>
    </row>
    <row r="21" spans="1:10" x14ac:dyDescent="0.15">
      <c r="A21" s="5" t="s">
        <v>25</v>
      </c>
      <c r="B21" s="6"/>
      <c r="C21" s="6"/>
      <c r="D21" s="3"/>
      <c r="E21" s="6"/>
      <c r="F21" s="6">
        <v>14.14</v>
      </c>
      <c r="G21" s="6"/>
      <c r="H21" s="6"/>
      <c r="I21" s="6"/>
      <c r="J21" s="4"/>
    </row>
    <row r="22" spans="1:10" x14ac:dyDescent="0.15">
      <c r="A22" s="5" t="s">
        <v>26</v>
      </c>
      <c r="B22" s="6"/>
      <c r="C22" s="6"/>
      <c r="D22" s="4"/>
      <c r="E22" s="6"/>
      <c r="F22" s="6"/>
      <c r="G22" s="6">
        <v>8.7100000000000009</v>
      </c>
      <c r="H22" s="6"/>
      <c r="I22" s="6"/>
      <c r="J22" s="4"/>
    </row>
    <row r="23" spans="1:10" x14ac:dyDescent="0.15">
      <c r="A23" s="5" t="s">
        <v>27</v>
      </c>
      <c r="B23" s="6"/>
      <c r="C23" s="6"/>
      <c r="D23" s="3"/>
      <c r="E23" s="6"/>
      <c r="F23" s="6">
        <v>13.23</v>
      </c>
      <c r="G23" s="6"/>
      <c r="H23" s="6"/>
      <c r="I23" s="6"/>
      <c r="J23" s="4"/>
    </row>
    <row r="24" spans="1:10" x14ac:dyDescent="0.15">
      <c r="A24" s="5" t="s">
        <v>28</v>
      </c>
      <c r="B24" s="6"/>
      <c r="C24" s="6">
        <v>10.62</v>
      </c>
      <c r="D24" s="6"/>
      <c r="E24" s="6"/>
      <c r="F24" s="6"/>
      <c r="G24" s="6"/>
      <c r="H24" s="6"/>
      <c r="I24" s="6"/>
      <c r="J24" s="4"/>
    </row>
    <row r="25" spans="1:10" x14ac:dyDescent="0.15">
      <c r="A25" s="5" t="s">
        <v>29</v>
      </c>
      <c r="B25" s="6"/>
      <c r="C25" s="6"/>
      <c r="D25" s="6">
        <v>10.06</v>
      </c>
      <c r="E25" s="6"/>
      <c r="F25" s="6"/>
      <c r="G25" s="6"/>
      <c r="H25" s="6"/>
      <c r="I25" s="6"/>
      <c r="J25" s="4"/>
    </row>
    <row r="26" spans="1:10" x14ac:dyDescent="0.15">
      <c r="A26" s="5" t="s">
        <v>30</v>
      </c>
      <c r="B26" s="6"/>
      <c r="C26" s="3"/>
      <c r="D26" s="6"/>
      <c r="E26" s="6">
        <v>13.05</v>
      </c>
      <c r="F26" s="6"/>
      <c r="G26" s="6"/>
      <c r="H26" s="6"/>
      <c r="I26" s="6"/>
      <c r="J26" s="4"/>
    </row>
    <row r="27" spans="1:10" x14ac:dyDescent="0.15">
      <c r="A27" s="5" t="s">
        <v>31</v>
      </c>
      <c r="B27" s="6"/>
      <c r="C27" s="3"/>
      <c r="D27" s="6"/>
      <c r="E27" s="6"/>
      <c r="F27" s="6"/>
      <c r="G27" s="6"/>
      <c r="H27" s="6">
        <v>10.87</v>
      </c>
      <c r="I27" s="6"/>
      <c r="J27" s="4"/>
    </row>
    <row r="28" spans="1:10" x14ac:dyDescent="0.15">
      <c r="A28" s="5" t="s">
        <v>32</v>
      </c>
      <c r="B28" s="6"/>
      <c r="C28" s="4"/>
      <c r="D28" s="6"/>
      <c r="E28" s="6"/>
      <c r="F28" s="6"/>
      <c r="G28" s="6">
        <v>10.06</v>
      </c>
      <c r="H28" s="6"/>
      <c r="I28" s="6"/>
      <c r="J28" s="4"/>
    </row>
    <row r="29" spans="1:10" x14ac:dyDescent="0.15">
      <c r="A29" s="5" t="s">
        <v>33</v>
      </c>
      <c r="B29" s="6"/>
      <c r="C29" s="4"/>
      <c r="D29" s="6"/>
      <c r="E29" s="6"/>
      <c r="F29" s="6"/>
      <c r="G29" s="6"/>
      <c r="H29" s="6"/>
      <c r="I29" s="6">
        <v>11.41</v>
      </c>
      <c r="J29" s="4"/>
    </row>
    <row r="30" spans="1:10" x14ac:dyDescent="0.15">
      <c r="A30" s="5" t="s">
        <v>34</v>
      </c>
      <c r="B30" s="6"/>
      <c r="C30" s="4"/>
      <c r="D30" s="6"/>
      <c r="E30" s="6"/>
      <c r="F30" s="6"/>
      <c r="G30" s="6"/>
      <c r="H30" s="6">
        <v>9.75</v>
      </c>
      <c r="I30" s="6"/>
      <c r="J30" s="4"/>
    </row>
    <row r="31" spans="1:10" x14ac:dyDescent="0.15">
      <c r="A31" s="5" t="s">
        <v>35</v>
      </c>
      <c r="B31" s="6"/>
      <c r="C31" s="4">
        <v>16.649999999999999</v>
      </c>
      <c r="D31" s="6"/>
      <c r="E31" s="6"/>
      <c r="F31" s="6"/>
      <c r="G31" s="6"/>
      <c r="H31" s="6"/>
      <c r="I31" s="6"/>
      <c r="J31" s="4"/>
    </row>
    <row r="32" spans="1:10" x14ac:dyDescent="0.15">
      <c r="A32" s="5" t="s">
        <v>36</v>
      </c>
      <c r="B32" s="6"/>
      <c r="C32" s="6"/>
      <c r="D32" s="6"/>
      <c r="E32" s="6">
        <v>10.050000000000001</v>
      </c>
      <c r="F32" s="6"/>
      <c r="G32" s="6"/>
      <c r="H32" s="6"/>
      <c r="I32" s="6"/>
      <c r="J32" s="4"/>
    </row>
    <row r="33" spans="1:10" s="7" customFormat="1" x14ac:dyDescent="0.15">
      <c r="A33" s="5" t="s">
        <v>37</v>
      </c>
      <c r="B33" s="6"/>
      <c r="C33" s="6">
        <v>14.14</v>
      </c>
      <c r="D33" s="6"/>
      <c r="E33" s="6"/>
      <c r="F33" s="6"/>
      <c r="G33" s="6"/>
      <c r="H33" s="6"/>
      <c r="I33" s="6"/>
      <c r="J33" s="4"/>
    </row>
    <row r="34" spans="1:10" x14ac:dyDescent="0.15">
      <c r="A34" s="5" t="s">
        <v>38</v>
      </c>
      <c r="B34" s="6"/>
      <c r="C34" s="6"/>
      <c r="D34" s="6">
        <v>9.68</v>
      </c>
      <c r="E34" s="6"/>
      <c r="F34" s="6"/>
      <c r="G34" s="6"/>
      <c r="H34" s="6"/>
      <c r="I34" s="6"/>
      <c r="J34" s="4"/>
    </row>
    <row r="35" spans="1:10" x14ac:dyDescent="0.15">
      <c r="A35" s="5" t="s">
        <v>39</v>
      </c>
      <c r="B35" s="6"/>
      <c r="C35" s="6"/>
      <c r="D35" s="6">
        <v>9.3699999999999992</v>
      </c>
      <c r="E35" s="6"/>
      <c r="F35" s="6"/>
      <c r="G35" s="6"/>
      <c r="H35" s="6"/>
      <c r="I35" s="6"/>
      <c r="J35" s="4"/>
    </row>
    <row r="36" spans="1:10" x14ac:dyDescent="0.15">
      <c r="A36" s="5" t="s">
        <v>40</v>
      </c>
      <c r="B36" s="6"/>
      <c r="C36" s="6"/>
      <c r="D36" s="6"/>
      <c r="E36" s="6"/>
      <c r="F36" s="6"/>
      <c r="G36" s="6">
        <v>11.49</v>
      </c>
      <c r="H36" s="6"/>
      <c r="I36" s="6"/>
      <c r="J36" s="4"/>
    </row>
    <row r="37" spans="1:10" x14ac:dyDescent="0.15">
      <c r="A37" s="5" t="s">
        <v>41</v>
      </c>
      <c r="B37" s="6"/>
      <c r="C37" s="6">
        <v>14.11</v>
      </c>
      <c r="D37" s="6"/>
      <c r="E37" s="6"/>
      <c r="F37" s="6"/>
      <c r="G37" s="6"/>
      <c r="H37" s="6"/>
      <c r="I37" s="6"/>
      <c r="J37" s="4"/>
    </row>
    <row r="38" spans="1:10" x14ac:dyDescent="0.15">
      <c r="A38" s="5" t="s">
        <v>42</v>
      </c>
      <c r="B38" s="6">
        <v>10.87</v>
      </c>
      <c r="C38" s="6"/>
      <c r="D38" s="6"/>
      <c r="E38" s="6"/>
      <c r="F38" s="6"/>
      <c r="G38" s="6"/>
      <c r="H38" s="6"/>
      <c r="I38" s="6"/>
      <c r="J38" s="4"/>
    </row>
    <row r="39" spans="1:10" x14ac:dyDescent="0.15">
      <c r="A39" s="5" t="s">
        <v>43</v>
      </c>
      <c r="B39" s="6"/>
      <c r="C39" s="6"/>
      <c r="D39" s="6"/>
      <c r="E39" s="6">
        <v>8.9</v>
      </c>
      <c r="F39" s="6"/>
      <c r="G39" s="6"/>
      <c r="H39" s="6"/>
      <c r="I39" s="6"/>
      <c r="J39" s="4"/>
    </row>
    <row r="40" spans="1:10" x14ac:dyDescent="0.15">
      <c r="A40" s="5" t="s">
        <v>44</v>
      </c>
      <c r="B40" s="6"/>
      <c r="C40" s="6"/>
      <c r="D40" s="6"/>
      <c r="E40" s="6"/>
      <c r="F40" s="6"/>
      <c r="G40" s="6"/>
      <c r="H40" s="6"/>
      <c r="I40" s="6">
        <v>10.87</v>
      </c>
      <c r="J40" s="4"/>
    </row>
    <row r="41" spans="1:10" x14ac:dyDescent="0.15">
      <c r="A41" s="5" t="s">
        <v>45</v>
      </c>
      <c r="B41" s="6"/>
      <c r="C41" s="6"/>
      <c r="D41" s="6"/>
      <c r="E41" s="6"/>
      <c r="F41" s="6">
        <v>9.7100000000000009</v>
      </c>
      <c r="G41" s="6"/>
      <c r="H41" s="6"/>
      <c r="I41" s="6"/>
      <c r="J41" s="4"/>
    </row>
    <row r="42" spans="1:10" x14ac:dyDescent="0.15">
      <c r="A42" s="5" t="s">
        <v>46</v>
      </c>
      <c r="B42" s="6"/>
      <c r="C42" s="6"/>
      <c r="D42" s="6"/>
      <c r="E42" s="6"/>
      <c r="F42" s="6"/>
      <c r="G42" s="6"/>
      <c r="H42" s="6">
        <v>8.02</v>
      </c>
      <c r="I42" s="6"/>
      <c r="J42" s="4"/>
    </row>
    <row r="43" spans="1:10" x14ac:dyDescent="0.15">
      <c r="A43" s="5" t="s">
        <v>47</v>
      </c>
      <c r="B43" s="6">
        <v>17</v>
      </c>
      <c r="C43" s="6"/>
      <c r="D43" s="6"/>
      <c r="E43" s="6"/>
      <c r="F43" s="6"/>
      <c r="G43" s="6"/>
      <c r="H43" s="6"/>
      <c r="I43" s="6"/>
      <c r="J43" s="4"/>
    </row>
    <row r="44" spans="1:10" x14ac:dyDescent="0.15">
      <c r="A44" s="5" t="s">
        <v>48</v>
      </c>
      <c r="B44" s="6"/>
      <c r="C44" s="6"/>
      <c r="D44" s="6">
        <v>10.14</v>
      </c>
      <c r="E44" s="6"/>
      <c r="F44" s="6"/>
      <c r="G44" s="6"/>
      <c r="H44" s="6"/>
      <c r="I44" s="6"/>
      <c r="J44" s="4"/>
    </row>
    <row r="45" spans="1:10" x14ac:dyDescent="0.15">
      <c r="A45" s="5" t="s">
        <v>49</v>
      </c>
      <c r="B45" s="6"/>
      <c r="C45" s="6"/>
      <c r="D45" s="6"/>
      <c r="E45" s="6"/>
      <c r="F45" s="6"/>
      <c r="G45" s="6"/>
      <c r="H45" s="6">
        <v>10.44</v>
      </c>
      <c r="I45" s="6"/>
      <c r="J45" s="4"/>
    </row>
    <row r="46" spans="1:10" x14ac:dyDescent="0.15">
      <c r="A46" s="5" t="s">
        <v>50</v>
      </c>
      <c r="B46" s="6"/>
      <c r="C46" s="6"/>
      <c r="D46" s="6"/>
      <c r="E46" s="6"/>
      <c r="F46" s="6"/>
      <c r="G46" s="6"/>
      <c r="H46" s="6"/>
      <c r="I46" s="6">
        <v>9.51</v>
      </c>
      <c r="J46" s="4"/>
    </row>
    <row r="47" spans="1:10" x14ac:dyDescent="0.15">
      <c r="A47" s="5" t="s">
        <v>51</v>
      </c>
      <c r="B47" s="6"/>
      <c r="C47" s="6"/>
      <c r="D47" s="6"/>
      <c r="E47" s="6"/>
      <c r="F47" s="6"/>
      <c r="G47" s="6"/>
      <c r="H47" s="6"/>
      <c r="I47" s="6"/>
      <c r="J47" s="4"/>
    </row>
    <row r="48" spans="1:10" x14ac:dyDescent="0.15">
      <c r="A48" s="5"/>
      <c r="B48" s="6"/>
      <c r="C48" s="6"/>
      <c r="D48" s="6"/>
      <c r="E48" s="6"/>
      <c r="F48" s="6"/>
      <c r="G48" s="6"/>
      <c r="H48" s="6"/>
      <c r="I48" s="6"/>
      <c r="J48" s="8"/>
    </row>
    <row r="49" spans="1:10" x14ac:dyDescent="0.15">
      <c r="A49" s="9" t="s">
        <v>52</v>
      </c>
      <c r="B49" s="10">
        <f>SUM(B5:B48)</f>
        <v>34.549999999999997</v>
      </c>
      <c r="C49" s="10">
        <f>SUM(C5:C48)</f>
        <v>70.36</v>
      </c>
      <c r="D49" s="10">
        <f>SUM(D5:D48)</f>
        <v>93.63000000000001</v>
      </c>
      <c r="E49" s="10">
        <f>SUM(E5:E48)</f>
        <v>61.37</v>
      </c>
      <c r="F49" s="10">
        <f>SUM(F4:F48)</f>
        <v>70.069999999999993</v>
      </c>
      <c r="G49" s="10">
        <f>SUM(G5:G48)</f>
        <v>41.13</v>
      </c>
      <c r="H49" s="10">
        <f>SUM(H5:H48)</f>
        <v>49.58</v>
      </c>
      <c r="I49" s="10">
        <f>SUM(I5:I48)</f>
        <v>52.64</v>
      </c>
      <c r="J49" s="11">
        <f>SUM(B49:I49)</f>
        <v>473.33</v>
      </c>
    </row>
    <row r="50" spans="1:10" x14ac:dyDescent="0.15">
      <c r="B50" s="10" t="s">
        <v>53</v>
      </c>
      <c r="C50" s="10" t="s">
        <v>1</v>
      </c>
      <c r="D50" s="10" t="s">
        <v>2</v>
      </c>
      <c r="E50" s="10" t="s">
        <v>3</v>
      </c>
      <c r="F50" s="10" t="s">
        <v>4</v>
      </c>
      <c r="G50" s="10" t="s">
        <v>5</v>
      </c>
      <c r="H50" s="10" t="s">
        <v>6</v>
      </c>
      <c r="I50" s="10" t="s">
        <v>7</v>
      </c>
      <c r="J50" s="4"/>
    </row>
    <row r="51" spans="1:10" x14ac:dyDescent="0.15">
      <c r="B51" s="4"/>
      <c r="C51" s="4"/>
      <c r="D51" s="4"/>
      <c r="E51" s="4"/>
      <c r="F51" s="4"/>
      <c r="G51" s="4"/>
      <c r="H51" s="4"/>
      <c r="I51" s="4"/>
      <c r="J51" s="4"/>
    </row>
    <row r="53" spans="1:10" x14ac:dyDescent="0.15">
      <c r="A53">
        <f>COUNTA(A4:A46)</f>
        <v>43</v>
      </c>
    </row>
  </sheetData>
  <pageMargins left="0.75" right="0.75" top="1" bottom="1" header="0.5" footer="0.5"/>
  <pageSetup scale="82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3"/>
  <sheetViews>
    <sheetView topLeftCell="A22" workbookViewId="0">
      <selection activeCell="A54" sqref="A54"/>
    </sheetView>
  </sheetViews>
  <sheetFormatPr baseColWidth="10" defaultColWidth="8.83203125" defaultRowHeight="13" x14ac:dyDescent="0.15"/>
  <cols>
    <col min="1" max="1" width="17.5" customWidth="1"/>
    <col min="2" max="2" width="11.1640625" bestFit="1" customWidth="1"/>
    <col min="4" max="4" width="11.6640625" bestFit="1" customWidth="1"/>
    <col min="9" max="9" width="8.1640625" customWidth="1"/>
  </cols>
  <sheetData>
    <row r="1" spans="1:10" x14ac:dyDescent="0.15">
      <c r="A1" s="1" t="s">
        <v>55</v>
      </c>
    </row>
    <row r="2" spans="1:10" x14ac:dyDescent="0.15">
      <c r="A2" s="1"/>
    </row>
    <row r="3" spans="1:10" ht="14" thickBo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10" ht="14" thickTop="1" x14ac:dyDescent="0.15">
      <c r="A4" t="s">
        <v>8</v>
      </c>
      <c r="B4" s="3"/>
      <c r="C4" s="3"/>
      <c r="D4" s="3"/>
      <c r="E4" s="3"/>
      <c r="F4" s="3">
        <v>12.51</v>
      </c>
      <c r="G4" s="3"/>
      <c r="H4" s="3"/>
      <c r="I4" s="3"/>
      <c r="J4" s="4"/>
    </row>
    <row r="5" spans="1:10" x14ac:dyDescent="0.15">
      <c r="A5" s="5" t="s">
        <v>9</v>
      </c>
      <c r="B5" s="6"/>
      <c r="C5" s="6"/>
      <c r="D5" s="6">
        <v>10.87</v>
      </c>
      <c r="E5" s="6"/>
      <c r="F5" s="6"/>
      <c r="G5" s="6"/>
      <c r="H5" s="6"/>
      <c r="I5" s="6"/>
      <c r="J5" s="4"/>
    </row>
    <row r="6" spans="1:10" x14ac:dyDescent="0.15">
      <c r="A6" s="5" t="s">
        <v>10</v>
      </c>
      <c r="B6" s="6">
        <v>6.68</v>
      </c>
      <c r="C6" s="6"/>
      <c r="D6" s="6"/>
      <c r="E6" s="6"/>
      <c r="F6" s="6"/>
      <c r="G6" s="6"/>
      <c r="H6" s="6"/>
      <c r="I6" s="6"/>
      <c r="J6" s="4"/>
    </row>
    <row r="7" spans="1:10" x14ac:dyDescent="0.15">
      <c r="A7" s="5" t="s">
        <v>11</v>
      </c>
      <c r="B7" s="6"/>
      <c r="C7" s="6"/>
      <c r="D7" s="6"/>
      <c r="E7" s="6"/>
      <c r="F7" s="6">
        <v>9.7200000000000006</v>
      </c>
      <c r="G7" s="6"/>
      <c r="H7" s="6"/>
      <c r="I7" s="6"/>
      <c r="J7" s="4"/>
    </row>
    <row r="8" spans="1:10" x14ac:dyDescent="0.15">
      <c r="A8" s="5" t="s">
        <v>12</v>
      </c>
      <c r="B8" s="6"/>
      <c r="C8" s="6">
        <v>14.84</v>
      </c>
      <c r="D8" s="6"/>
      <c r="E8" s="6"/>
      <c r="F8" s="6"/>
      <c r="G8" s="6"/>
      <c r="H8" s="6"/>
      <c r="I8" s="6"/>
      <c r="J8" s="4"/>
    </row>
    <row r="9" spans="1:10" x14ac:dyDescent="0.15">
      <c r="A9" s="5" t="s">
        <v>13</v>
      </c>
      <c r="B9" s="6"/>
      <c r="C9" s="6"/>
      <c r="D9" s="6"/>
      <c r="E9" s="6"/>
      <c r="F9" s="6"/>
      <c r="G9" s="6">
        <v>10.87</v>
      </c>
      <c r="H9" s="6"/>
      <c r="I9" s="6"/>
      <c r="J9" s="4"/>
    </row>
    <row r="10" spans="1:10" x14ac:dyDescent="0.15">
      <c r="A10" s="5" t="s">
        <v>14</v>
      </c>
      <c r="B10" s="6"/>
      <c r="C10" s="6"/>
      <c r="D10" s="6"/>
      <c r="E10" s="6"/>
      <c r="F10" s="6">
        <v>10.76</v>
      </c>
      <c r="G10" s="6"/>
      <c r="H10" s="6"/>
      <c r="I10" s="6"/>
      <c r="J10" s="4"/>
    </row>
    <row r="11" spans="1:10" x14ac:dyDescent="0.15">
      <c r="A11" s="5" t="s">
        <v>15</v>
      </c>
      <c r="B11" s="6"/>
      <c r="C11" s="6"/>
      <c r="D11" s="6">
        <v>11.96</v>
      </c>
      <c r="E11" s="6"/>
      <c r="F11" s="6"/>
      <c r="G11" s="6"/>
      <c r="H11" s="6"/>
      <c r="I11" s="6"/>
      <c r="J11" s="4"/>
    </row>
    <row r="12" spans="1:10" x14ac:dyDescent="0.15">
      <c r="A12" s="5" t="s">
        <v>16</v>
      </c>
      <c r="B12" s="6"/>
      <c r="C12" s="6"/>
      <c r="D12" s="6"/>
      <c r="E12" s="6"/>
      <c r="F12" s="6"/>
      <c r="G12" s="6"/>
      <c r="H12" s="6"/>
      <c r="I12" s="6">
        <v>9.61</v>
      </c>
      <c r="J12" s="4"/>
    </row>
    <row r="13" spans="1:10" x14ac:dyDescent="0.15">
      <c r="A13" s="5" t="s">
        <v>17</v>
      </c>
      <c r="B13" s="6"/>
      <c r="C13" s="6"/>
      <c r="D13" s="6">
        <v>9.24</v>
      </c>
      <c r="E13" s="6"/>
      <c r="F13" s="6"/>
      <c r="G13" s="6"/>
      <c r="H13" s="6"/>
      <c r="I13" s="6"/>
      <c r="J13" s="4"/>
    </row>
    <row r="14" spans="1:10" x14ac:dyDescent="0.15">
      <c r="A14" s="5" t="s">
        <v>18</v>
      </c>
      <c r="B14" s="6"/>
      <c r="C14" s="6"/>
      <c r="D14" s="6"/>
      <c r="E14" s="6"/>
      <c r="F14" s="6"/>
      <c r="G14" s="6"/>
      <c r="H14" s="6">
        <v>10.5</v>
      </c>
      <c r="I14" s="6"/>
      <c r="J14" s="4"/>
    </row>
    <row r="15" spans="1:10" x14ac:dyDescent="0.15">
      <c r="A15" s="5" t="s">
        <v>19</v>
      </c>
      <c r="B15" s="6"/>
      <c r="C15" s="6"/>
      <c r="D15" s="6">
        <v>11.96</v>
      </c>
      <c r="E15" s="6"/>
      <c r="F15" s="6"/>
      <c r="G15" s="6"/>
      <c r="H15" s="6"/>
      <c r="I15" s="6"/>
      <c r="J15" s="4"/>
    </row>
    <row r="16" spans="1:10" x14ac:dyDescent="0.15">
      <c r="A16" s="5" t="s">
        <v>20</v>
      </c>
      <c r="B16" s="6"/>
      <c r="C16" s="6"/>
      <c r="D16" s="6"/>
      <c r="E16" s="6"/>
      <c r="F16" s="6"/>
      <c r="G16" s="6"/>
      <c r="H16" s="6"/>
      <c r="I16" s="6">
        <v>11.24</v>
      </c>
      <c r="J16" s="4"/>
    </row>
    <row r="17" spans="1:10" x14ac:dyDescent="0.15">
      <c r="A17" s="5" t="s">
        <v>21</v>
      </c>
      <c r="B17" s="6"/>
      <c r="C17" s="6"/>
      <c r="D17" s="4"/>
      <c r="E17" s="6">
        <v>13.05</v>
      </c>
      <c r="F17" s="6"/>
      <c r="G17" s="6"/>
      <c r="H17" s="6"/>
      <c r="I17" s="6"/>
      <c r="J17" s="4"/>
    </row>
    <row r="18" spans="1:10" x14ac:dyDescent="0.15">
      <c r="A18" s="5" t="s">
        <v>22</v>
      </c>
      <c r="B18" s="6"/>
      <c r="C18" s="6"/>
      <c r="D18" s="6"/>
      <c r="E18" s="6">
        <v>9.64</v>
      </c>
      <c r="F18" s="6"/>
      <c r="G18" s="6"/>
      <c r="H18" s="6"/>
      <c r="I18" s="6"/>
      <c r="J18" s="4"/>
    </row>
    <row r="19" spans="1:10" x14ac:dyDescent="0.15">
      <c r="A19" s="5" t="s">
        <v>23</v>
      </c>
      <c r="B19" s="6"/>
      <c r="C19" s="6"/>
      <c r="D19" s="6">
        <v>10.35</v>
      </c>
      <c r="E19" s="6"/>
      <c r="F19" s="6"/>
      <c r="G19" s="6"/>
      <c r="H19" s="6"/>
      <c r="I19" s="6"/>
      <c r="J19" s="4"/>
    </row>
    <row r="20" spans="1:10" x14ac:dyDescent="0.15">
      <c r="A20" s="5" t="s">
        <v>24</v>
      </c>
      <c r="B20" s="6"/>
      <c r="C20" s="6"/>
      <c r="D20" s="3"/>
      <c r="E20" s="6">
        <v>6.68</v>
      </c>
      <c r="F20" s="6"/>
      <c r="G20" s="6"/>
      <c r="H20" s="6"/>
      <c r="I20" s="6"/>
      <c r="J20" s="4"/>
    </row>
    <row r="21" spans="1:10" x14ac:dyDescent="0.15">
      <c r="A21" s="5" t="s">
        <v>25</v>
      </c>
      <c r="B21" s="6"/>
      <c r="C21" s="6"/>
      <c r="D21" s="3"/>
      <c r="E21" s="6"/>
      <c r="F21" s="6">
        <v>14.14</v>
      </c>
      <c r="G21" s="6"/>
      <c r="H21" s="6"/>
      <c r="I21" s="6"/>
      <c r="J21" s="4"/>
    </row>
    <row r="22" spans="1:10" x14ac:dyDescent="0.15">
      <c r="A22" s="5" t="s">
        <v>26</v>
      </c>
      <c r="B22" s="6"/>
      <c r="C22" s="6"/>
      <c r="D22" s="4"/>
      <c r="E22" s="6"/>
      <c r="F22" s="6"/>
      <c r="G22" s="6">
        <v>8.7100000000000009</v>
      </c>
      <c r="H22" s="6"/>
      <c r="I22" s="6"/>
      <c r="J22" s="4"/>
    </row>
    <row r="23" spans="1:10" x14ac:dyDescent="0.15">
      <c r="A23" s="5" t="s">
        <v>27</v>
      </c>
      <c r="B23" s="6"/>
      <c r="C23" s="6"/>
      <c r="D23" s="3"/>
      <c r="E23" s="6"/>
      <c r="F23" s="6">
        <v>13.23</v>
      </c>
      <c r="G23" s="6"/>
      <c r="H23" s="6"/>
      <c r="I23" s="6"/>
      <c r="J23" s="4"/>
    </row>
    <row r="24" spans="1:10" x14ac:dyDescent="0.15">
      <c r="A24" s="5" t="s">
        <v>28</v>
      </c>
      <c r="B24" s="6"/>
      <c r="C24" s="6">
        <v>10.62</v>
      </c>
      <c r="D24" s="6"/>
      <c r="E24" s="6"/>
      <c r="F24" s="6"/>
      <c r="G24" s="6"/>
      <c r="H24" s="6"/>
      <c r="I24" s="6"/>
      <c r="J24" s="4"/>
    </row>
    <row r="25" spans="1:10" x14ac:dyDescent="0.15">
      <c r="A25" s="5" t="s">
        <v>29</v>
      </c>
      <c r="B25" s="6"/>
      <c r="C25" s="6"/>
      <c r="D25" s="6">
        <v>10.06</v>
      </c>
      <c r="E25" s="6"/>
      <c r="F25" s="6"/>
      <c r="G25" s="6"/>
      <c r="H25" s="6"/>
      <c r="I25" s="6"/>
      <c r="J25" s="4"/>
    </row>
    <row r="26" spans="1:10" x14ac:dyDescent="0.15">
      <c r="A26" s="5" t="s">
        <v>30</v>
      </c>
      <c r="B26" s="6"/>
      <c r="C26" s="3"/>
      <c r="D26" s="6"/>
      <c r="E26" s="6">
        <v>13.05</v>
      </c>
      <c r="F26" s="6"/>
      <c r="G26" s="6"/>
      <c r="H26" s="6"/>
      <c r="I26" s="6"/>
      <c r="J26" s="4"/>
    </row>
    <row r="27" spans="1:10" x14ac:dyDescent="0.15">
      <c r="A27" s="5" t="s">
        <v>31</v>
      </c>
      <c r="B27" s="6"/>
      <c r="C27" s="3"/>
      <c r="D27" s="6"/>
      <c r="E27" s="6"/>
      <c r="F27" s="6"/>
      <c r="G27" s="6"/>
      <c r="H27" s="6">
        <v>10.87</v>
      </c>
      <c r="I27" s="6"/>
      <c r="J27" s="4"/>
    </row>
    <row r="28" spans="1:10" x14ac:dyDescent="0.15">
      <c r="A28" s="5" t="s">
        <v>32</v>
      </c>
      <c r="B28" s="6"/>
      <c r="C28" s="4"/>
      <c r="D28" s="6"/>
      <c r="E28" s="6"/>
      <c r="F28" s="6"/>
      <c r="G28" s="6">
        <v>10.06</v>
      </c>
      <c r="H28" s="6"/>
      <c r="I28" s="6"/>
      <c r="J28" s="4"/>
    </row>
    <row r="29" spans="1:10" x14ac:dyDescent="0.15">
      <c r="A29" s="5" t="s">
        <v>33</v>
      </c>
      <c r="B29" s="6"/>
      <c r="C29" s="4"/>
      <c r="D29" s="6"/>
      <c r="E29" s="6"/>
      <c r="F29" s="6"/>
      <c r="G29" s="6"/>
      <c r="H29" s="6"/>
      <c r="I29" s="6">
        <v>11.41</v>
      </c>
      <c r="J29" s="4"/>
    </row>
    <row r="30" spans="1:10" x14ac:dyDescent="0.15">
      <c r="A30" s="5" t="s">
        <v>34</v>
      </c>
      <c r="B30" s="6"/>
      <c r="C30" s="4"/>
      <c r="D30" s="6"/>
      <c r="E30" s="6"/>
      <c r="F30" s="6"/>
      <c r="G30" s="6"/>
      <c r="H30" s="6">
        <v>9.75</v>
      </c>
      <c r="I30" s="6"/>
      <c r="J30" s="4"/>
    </row>
    <row r="31" spans="1:10" x14ac:dyDescent="0.15">
      <c r="A31" s="5" t="s">
        <v>35</v>
      </c>
      <c r="B31" s="6"/>
      <c r="C31" s="4">
        <v>16.649999999999999</v>
      </c>
      <c r="D31" s="6"/>
      <c r="E31" s="6"/>
      <c r="F31" s="6"/>
      <c r="G31" s="6"/>
      <c r="H31" s="6"/>
      <c r="I31" s="6"/>
      <c r="J31" s="4"/>
    </row>
    <row r="32" spans="1:10" x14ac:dyDescent="0.15">
      <c r="A32" s="5" t="s">
        <v>36</v>
      </c>
      <c r="B32" s="6"/>
      <c r="C32" s="6"/>
      <c r="D32" s="6"/>
      <c r="E32" s="6">
        <v>10.050000000000001</v>
      </c>
      <c r="F32" s="6"/>
      <c r="G32" s="6"/>
      <c r="H32" s="6"/>
      <c r="I32" s="6"/>
      <c r="J32" s="4"/>
    </row>
    <row r="33" spans="1:10" s="7" customFormat="1" x14ac:dyDescent="0.15">
      <c r="A33" s="5" t="s">
        <v>37</v>
      </c>
      <c r="B33" s="6"/>
      <c r="C33" s="6">
        <v>14.14</v>
      </c>
      <c r="D33" s="6"/>
      <c r="E33" s="6"/>
      <c r="F33" s="6"/>
      <c r="G33" s="6"/>
      <c r="H33" s="6"/>
      <c r="I33" s="6"/>
      <c r="J33" s="4"/>
    </row>
    <row r="34" spans="1:10" x14ac:dyDescent="0.15">
      <c r="A34" s="5" t="s">
        <v>38</v>
      </c>
      <c r="B34" s="6"/>
      <c r="C34" s="6"/>
      <c r="D34" s="6">
        <v>9.68</v>
      </c>
      <c r="E34" s="6"/>
      <c r="F34" s="6"/>
      <c r="G34" s="6"/>
      <c r="H34" s="6"/>
      <c r="I34" s="6"/>
      <c r="J34" s="4"/>
    </row>
    <row r="35" spans="1:10" x14ac:dyDescent="0.15">
      <c r="A35" s="5" t="s">
        <v>39</v>
      </c>
      <c r="B35" s="6"/>
      <c r="C35" s="6"/>
      <c r="D35" s="6">
        <v>9.3699999999999992</v>
      </c>
      <c r="E35" s="6"/>
      <c r="F35" s="6"/>
      <c r="G35" s="6"/>
      <c r="H35" s="6"/>
      <c r="I35" s="6"/>
      <c r="J35" s="4"/>
    </row>
    <row r="36" spans="1:10" x14ac:dyDescent="0.15">
      <c r="A36" s="5" t="s">
        <v>40</v>
      </c>
      <c r="B36" s="6"/>
      <c r="C36" s="6"/>
      <c r="D36" s="6"/>
      <c r="E36" s="6"/>
      <c r="F36" s="6"/>
      <c r="G36" s="6">
        <v>11.49</v>
      </c>
      <c r="H36" s="6"/>
      <c r="I36" s="6"/>
      <c r="J36" s="4"/>
    </row>
    <row r="37" spans="1:10" x14ac:dyDescent="0.15">
      <c r="A37" s="5" t="s">
        <v>41</v>
      </c>
      <c r="B37" s="6"/>
      <c r="C37" s="6">
        <v>14.11</v>
      </c>
      <c r="D37" s="6"/>
      <c r="E37" s="6"/>
      <c r="F37" s="6"/>
      <c r="G37" s="6"/>
      <c r="H37" s="6"/>
      <c r="I37" s="6"/>
      <c r="J37" s="4"/>
    </row>
    <row r="38" spans="1:10" x14ac:dyDescent="0.15">
      <c r="A38" s="5" t="s">
        <v>42</v>
      </c>
      <c r="B38" s="6">
        <v>10.87</v>
      </c>
      <c r="C38" s="6"/>
      <c r="D38" s="6"/>
      <c r="E38" s="6"/>
      <c r="F38" s="6"/>
      <c r="G38" s="6"/>
      <c r="H38" s="6"/>
      <c r="I38" s="6"/>
      <c r="J38" s="4"/>
    </row>
    <row r="39" spans="1:10" x14ac:dyDescent="0.15">
      <c r="A39" s="5" t="s">
        <v>43</v>
      </c>
      <c r="B39" s="6"/>
      <c r="C39" s="6"/>
      <c r="D39" s="6"/>
      <c r="E39" s="6">
        <v>8.9</v>
      </c>
      <c r="F39" s="6"/>
      <c r="G39" s="6"/>
      <c r="H39" s="6"/>
      <c r="I39" s="6"/>
      <c r="J39" s="4"/>
    </row>
    <row r="40" spans="1:10" x14ac:dyDescent="0.15">
      <c r="A40" s="5" t="s">
        <v>44</v>
      </c>
      <c r="B40" s="6"/>
      <c r="C40" s="6"/>
      <c r="D40" s="6"/>
      <c r="E40" s="6"/>
      <c r="F40" s="6"/>
      <c r="G40" s="6"/>
      <c r="H40" s="6"/>
      <c r="I40" s="6">
        <v>10.87</v>
      </c>
      <c r="J40" s="4"/>
    </row>
    <row r="41" spans="1:10" x14ac:dyDescent="0.15">
      <c r="A41" s="5" t="s">
        <v>45</v>
      </c>
      <c r="B41" s="6"/>
      <c r="C41" s="6"/>
      <c r="D41" s="6"/>
      <c r="E41" s="6"/>
      <c r="F41" s="6">
        <v>9.7100000000000009</v>
      </c>
      <c r="G41" s="6"/>
      <c r="H41" s="6"/>
      <c r="I41" s="6"/>
      <c r="J41" s="4"/>
    </row>
    <row r="42" spans="1:10" x14ac:dyDescent="0.15">
      <c r="A42" s="5" t="s">
        <v>46</v>
      </c>
      <c r="B42" s="6"/>
      <c r="C42" s="6"/>
      <c r="D42" s="6"/>
      <c r="E42" s="6"/>
      <c r="F42" s="6"/>
      <c r="G42" s="6"/>
      <c r="H42" s="6">
        <v>8.02</v>
      </c>
      <c r="I42" s="6"/>
      <c r="J42" s="4"/>
    </row>
    <row r="43" spans="1:10" x14ac:dyDescent="0.15">
      <c r="A43" s="5" t="s">
        <v>47</v>
      </c>
      <c r="B43" s="6">
        <v>17</v>
      </c>
      <c r="C43" s="6"/>
      <c r="D43" s="6"/>
      <c r="E43" s="6"/>
      <c r="F43" s="6"/>
      <c r="G43" s="6"/>
      <c r="H43" s="6"/>
      <c r="I43" s="6"/>
      <c r="J43" s="4"/>
    </row>
    <row r="44" spans="1:10" x14ac:dyDescent="0.15">
      <c r="A44" s="5" t="s">
        <v>48</v>
      </c>
      <c r="B44" s="6"/>
      <c r="C44" s="6"/>
      <c r="D44" s="6">
        <v>10.14</v>
      </c>
      <c r="E44" s="6"/>
      <c r="F44" s="6"/>
      <c r="G44" s="6"/>
      <c r="H44" s="6"/>
      <c r="I44" s="6"/>
      <c r="J44" s="4"/>
    </row>
    <row r="45" spans="1:10" x14ac:dyDescent="0.15">
      <c r="A45" s="5" t="s">
        <v>49</v>
      </c>
      <c r="B45" s="6"/>
      <c r="C45" s="6"/>
      <c r="D45" s="6"/>
      <c r="E45" s="6"/>
      <c r="F45" s="6"/>
      <c r="G45" s="6"/>
      <c r="H45" s="6">
        <v>10.44</v>
      </c>
      <c r="I45" s="6"/>
      <c r="J45" s="4"/>
    </row>
    <row r="46" spans="1:10" x14ac:dyDescent="0.15">
      <c r="A46" s="5" t="s">
        <v>50</v>
      </c>
      <c r="B46" s="6"/>
      <c r="C46" s="6"/>
      <c r="D46" s="6"/>
      <c r="E46" s="6"/>
      <c r="F46" s="6"/>
      <c r="G46" s="6"/>
      <c r="H46" s="6"/>
      <c r="I46" s="6">
        <v>9.51</v>
      </c>
      <c r="J46" s="4"/>
    </row>
    <row r="47" spans="1:10" x14ac:dyDescent="0.15">
      <c r="A47" s="5" t="s">
        <v>51</v>
      </c>
      <c r="B47" s="6"/>
      <c r="C47" s="6"/>
      <c r="D47" s="6"/>
      <c r="E47" s="6"/>
      <c r="F47" s="6"/>
      <c r="G47" s="6"/>
      <c r="H47" s="6"/>
      <c r="I47" s="6"/>
      <c r="J47" s="4"/>
    </row>
    <row r="48" spans="1:10" x14ac:dyDescent="0.15">
      <c r="A48" s="5"/>
      <c r="B48" s="6"/>
      <c r="C48" s="6"/>
      <c r="D48" s="6"/>
      <c r="E48" s="6"/>
      <c r="F48" s="6"/>
      <c r="G48" s="6"/>
      <c r="H48" s="6"/>
      <c r="I48" s="6"/>
      <c r="J48" s="8"/>
    </row>
    <row r="49" spans="1:10" x14ac:dyDescent="0.15">
      <c r="A49" s="9" t="s">
        <v>52</v>
      </c>
      <c r="B49" s="10">
        <f>SUM(B5:B48)</f>
        <v>34.549999999999997</v>
      </c>
      <c r="C49" s="10">
        <f>SUM(C5:C48)</f>
        <v>70.36</v>
      </c>
      <c r="D49" s="10">
        <f>SUM(D5:D48)</f>
        <v>93.63000000000001</v>
      </c>
      <c r="E49" s="10">
        <f>SUM(E5:E48)</f>
        <v>61.37</v>
      </c>
      <c r="F49" s="10">
        <f>SUM(F4:F48)</f>
        <v>70.069999999999993</v>
      </c>
      <c r="G49" s="10">
        <f>SUM(G5:G48)</f>
        <v>41.13</v>
      </c>
      <c r="H49" s="10">
        <f>SUM(H5:H48)</f>
        <v>49.58</v>
      </c>
      <c r="I49" s="10">
        <f>SUM(I5:I48)</f>
        <v>52.64</v>
      </c>
      <c r="J49" s="11">
        <f>SUM(B49:I49)</f>
        <v>473.33</v>
      </c>
    </row>
    <row r="50" spans="1:10" x14ac:dyDescent="0.15">
      <c r="B50" s="10" t="s">
        <v>53</v>
      </c>
      <c r="C50" s="10" t="s">
        <v>1</v>
      </c>
      <c r="D50" s="10" t="s">
        <v>2</v>
      </c>
      <c r="E50" s="10" t="s">
        <v>3</v>
      </c>
      <c r="F50" s="10" t="s">
        <v>4</v>
      </c>
      <c r="G50" s="10" t="s">
        <v>5</v>
      </c>
      <c r="H50" s="10" t="s">
        <v>6</v>
      </c>
      <c r="I50" s="10" t="s">
        <v>7</v>
      </c>
      <c r="J50" s="4"/>
    </row>
    <row r="51" spans="1:10" x14ac:dyDescent="0.15">
      <c r="B51" s="4"/>
      <c r="C51" s="4"/>
      <c r="D51" s="4"/>
      <c r="E51" s="4"/>
      <c r="F51" s="4"/>
      <c r="G51" s="4"/>
      <c r="H51" s="4"/>
      <c r="I51" s="4"/>
      <c r="J51" s="4"/>
    </row>
    <row r="53" spans="1:10" x14ac:dyDescent="0.15">
      <c r="A53">
        <f>COUNTA(A4:A46)</f>
        <v>43</v>
      </c>
    </row>
  </sheetData>
  <pageMargins left="0.75" right="0.75" top="1" bottom="1" header="0.5" footer="0.5"/>
  <pageSetup scale="82" orientation="portrait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61"/>
  <sheetViews>
    <sheetView workbookViewId="0">
      <selection activeCell="A54" sqref="A54"/>
    </sheetView>
  </sheetViews>
  <sheetFormatPr baseColWidth="10" defaultColWidth="8.83203125" defaultRowHeight="13" x14ac:dyDescent="0.15"/>
  <cols>
    <col min="1" max="1" width="17.5" customWidth="1"/>
    <col min="2" max="2" width="11.1640625" bestFit="1" customWidth="1"/>
    <col min="4" max="4" width="11.6640625" bestFit="1" customWidth="1"/>
    <col min="9" max="9" width="8.1640625" customWidth="1"/>
  </cols>
  <sheetData>
    <row r="1" spans="1:10" x14ac:dyDescent="0.15">
      <c r="A1" s="1" t="s">
        <v>66</v>
      </c>
    </row>
    <row r="2" spans="1:10" x14ac:dyDescent="0.15">
      <c r="A2" s="1"/>
    </row>
    <row r="3" spans="1:10" ht="14" thickBo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10" ht="14" thickTop="1" x14ac:dyDescent="0.15">
      <c r="A4" t="s">
        <v>8</v>
      </c>
      <c r="B4" s="6"/>
      <c r="C4" s="6"/>
      <c r="D4" s="6"/>
      <c r="E4" s="6"/>
      <c r="F4" s="6">
        <v>12.51</v>
      </c>
      <c r="G4" s="6"/>
      <c r="H4" s="6"/>
      <c r="I4" s="6"/>
      <c r="J4" s="4"/>
    </row>
    <row r="5" spans="1:10" x14ac:dyDescent="0.15">
      <c r="A5" s="5" t="s">
        <v>9</v>
      </c>
      <c r="B5" s="6"/>
      <c r="C5" s="6"/>
      <c r="D5" s="6">
        <v>10.87</v>
      </c>
      <c r="E5" s="6"/>
      <c r="F5" s="6"/>
      <c r="G5" s="6"/>
      <c r="H5" s="6"/>
      <c r="I5" s="6"/>
      <c r="J5" s="4"/>
    </row>
    <row r="6" spans="1:10" x14ac:dyDescent="0.15">
      <c r="A6" s="5" t="s">
        <v>10</v>
      </c>
      <c r="B6" s="6">
        <v>6.68</v>
      </c>
      <c r="C6" s="6"/>
      <c r="D6" s="6"/>
      <c r="E6" s="6"/>
      <c r="F6" s="6"/>
      <c r="G6" s="6"/>
      <c r="H6" s="6"/>
      <c r="I6" s="6"/>
      <c r="J6" s="4"/>
    </row>
    <row r="7" spans="1:10" x14ac:dyDescent="0.15">
      <c r="A7" s="5" t="s">
        <v>11</v>
      </c>
      <c r="B7" s="6"/>
      <c r="C7" s="6"/>
      <c r="D7" s="6"/>
      <c r="E7" s="6"/>
      <c r="F7" s="6">
        <v>9.7200000000000006</v>
      </c>
      <c r="G7" s="6"/>
      <c r="H7" s="6"/>
      <c r="I7" s="6"/>
      <c r="J7" s="4"/>
    </row>
    <row r="8" spans="1:10" x14ac:dyDescent="0.15">
      <c r="A8" s="5" t="s">
        <v>12</v>
      </c>
      <c r="B8" s="6"/>
      <c r="C8" s="6">
        <v>14.84</v>
      </c>
      <c r="D8" s="6"/>
      <c r="E8" s="6"/>
      <c r="F8" s="6"/>
      <c r="G8" s="6"/>
      <c r="H8" s="6"/>
      <c r="I8" s="6"/>
      <c r="J8" s="4"/>
    </row>
    <row r="9" spans="1:10" x14ac:dyDescent="0.15">
      <c r="A9" s="5" t="s">
        <v>13</v>
      </c>
      <c r="B9" s="6"/>
      <c r="C9" s="6"/>
      <c r="D9" s="6"/>
      <c r="E9" s="6"/>
      <c r="F9" s="6"/>
      <c r="G9" s="6">
        <v>10.87</v>
      </c>
      <c r="H9" s="6"/>
      <c r="I9" s="6"/>
      <c r="J9" s="4"/>
    </row>
    <row r="10" spans="1:10" x14ac:dyDescent="0.15">
      <c r="A10" s="5" t="s">
        <v>56</v>
      </c>
      <c r="B10" s="6"/>
      <c r="C10" s="6"/>
      <c r="D10" s="6"/>
      <c r="E10" s="6">
        <v>26.6</v>
      </c>
      <c r="F10" s="6"/>
      <c r="G10" s="6"/>
      <c r="H10" s="6"/>
      <c r="I10" s="6"/>
      <c r="J10" s="4"/>
    </row>
    <row r="11" spans="1:10" x14ac:dyDescent="0.15">
      <c r="A11" s="5" t="s">
        <v>64</v>
      </c>
      <c r="B11" s="6"/>
      <c r="C11" s="6"/>
      <c r="D11" s="6"/>
      <c r="E11" s="6">
        <v>24.64</v>
      </c>
      <c r="F11" s="6"/>
      <c r="G11" s="6"/>
      <c r="H11" s="6"/>
      <c r="I11" s="6"/>
      <c r="J11" s="4"/>
    </row>
    <row r="12" spans="1:10" x14ac:dyDescent="0.15">
      <c r="A12" s="5" t="s">
        <v>14</v>
      </c>
      <c r="B12" s="6"/>
      <c r="C12" s="6"/>
      <c r="D12" s="6"/>
      <c r="E12" s="6"/>
      <c r="F12" s="6">
        <v>10.76</v>
      </c>
      <c r="G12" s="6"/>
      <c r="H12" s="6"/>
      <c r="I12" s="6"/>
      <c r="J12" s="4"/>
    </row>
    <row r="13" spans="1:10" x14ac:dyDescent="0.15">
      <c r="A13" s="5" t="s">
        <v>57</v>
      </c>
      <c r="B13" s="6"/>
      <c r="C13" s="6"/>
      <c r="D13" s="6">
        <v>23.24</v>
      </c>
      <c r="E13" s="6"/>
      <c r="F13" s="6"/>
      <c r="G13" s="6"/>
      <c r="H13" s="6"/>
      <c r="I13" s="6"/>
      <c r="J13" s="4"/>
    </row>
    <row r="14" spans="1:10" x14ac:dyDescent="0.15">
      <c r="A14" s="5" t="s">
        <v>58</v>
      </c>
      <c r="B14" s="6"/>
      <c r="C14" s="6"/>
      <c r="D14" s="6">
        <v>11.96</v>
      </c>
      <c r="E14" s="6"/>
      <c r="F14" s="6"/>
      <c r="G14" s="6"/>
      <c r="H14" s="6"/>
      <c r="I14" s="6"/>
      <c r="J14" s="4"/>
    </row>
    <row r="15" spans="1:10" x14ac:dyDescent="0.15">
      <c r="A15" s="5" t="s">
        <v>16</v>
      </c>
      <c r="B15" s="6"/>
      <c r="C15" s="6"/>
      <c r="D15" s="6"/>
      <c r="E15" s="6"/>
      <c r="F15" s="6"/>
      <c r="G15" s="6"/>
      <c r="H15" s="6"/>
      <c r="I15" s="6">
        <v>9.61</v>
      </c>
      <c r="J15" s="4"/>
    </row>
    <row r="16" spans="1:10" x14ac:dyDescent="0.15">
      <c r="A16" s="5" t="s">
        <v>17</v>
      </c>
      <c r="B16" s="6"/>
      <c r="C16" s="6"/>
      <c r="D16" s="6">
        <v>9.24</v>
      </c>
      <c r="E16" s="6"/>
      <c r="F16" s="6"/>
      <c r="G16" s="6"/>
      <c r="H16" s="6"/>
      <c r="I16" s="6"/>
      <c r="J16" s="4"/>
    </row>
    <row r="17" spans="1:10" x14ac:dyDescent="0.15">
      <c r="A17" s="5" t="s">
        <v>18</v>
      </c>
      <c r="B17" s="6"/>
      <c r="C17" s="6"/>
      <c r="D17" s="6"/>
      <c r="E17" s="6"/>
      <c r="F17" s="6"/>
      <c r="G17" s="6"/>
      <c r="H17" s="6">
        <v>10.5</v>
      </c>
      <c r="I17" s="6"/>
      <c r="J17" s="4"/>
    </row>
    <row r="18" spans="1:10" x14ac:dyDescent="0.15">
      <c r="A18" s="5" t="s">
        <v>19</v>
      </c>
      <c r="B18" s="6"/>
      <c r="C18" s="6"/>
      <c r="D18" s="6">
        <v>11.96</v>
      </c>
      <c r="E18" s="6"/>
      <c r="F18" s="6"/>
      <c r="G18" s="6"/>
      <c r="H18" s="6"/>
      <c r="I18" s="6"/>
      <c r="J18" s="4"/>
    </row>
    <row r="19" spans="1:10" x14ac:dyDescent="0.15">
      <c r="A19" s="5" t="s">
        <v>20</v>
      </c>
      <c r="B19" s="6"/>
      <c r="C19" s="6"/>
      <c r="D19" s="6"/>
      <c r="E19" s="6"/>
      <c r="F19" s="6"/>
      <c r="G19" s="6"/>
      <c r="H19" s="6"/>
      <c r="I19" s="6">
        <v>11.24</v>
      </c>
      <c r="J19" s="4"/>
    </row>
    <row r="20" spans="1:10" x14ac:dyDescent="0.15">
      <c r="A20" s="5" t="s">
        <v>21</v>
      </c>
      <c r="B20" s="6"/>
      <c r="C20" s="6"/>
      <c r="D20" s="4"/>
      <c r="E20" s="6">
        <v>13.05</v>
      </c>
      <c r="F20" s="6"/>
      <c r="G20" s="6"/>
      <c r="H20" s="6"/>
      <c r="I20" s="6"/>
      <c r="J20" s="4"/>
    </row>
    <row r="21" spans="1:10" x14ac:dyDescent="0.15">
      <c r="A21" s="5" t="s">
        <v>22</v>
      </c>
      <c r="B21" s="6"/>
      <c r="C21" s="6"/>
      <c r="D21" s="6"/>
      <c r="E21" s="6">
        <v>9.64</v>
      </c>
      <c r="F21" s="6"/>
      <c r="G21" s="6"/>
      <c r="H21" s="6"/>
      <c r="I21" s="6"/>
      <c r="J21" s="4"/>
    </row>
    <row r="22" spans="1:10" x14ac:dyDescent="0.15">
      <c r="A22" s="5" t="s">
        <v>23</v>
      </c>
      <c r="B22" s="6"/>
      <c r="C22" s="6"/>
      <c r="D22" s="6">
        <v>10.35</v>
      </c>
      <c r="E22" s="6"/>
      <c r="F22" s="6"/>
      <c r="G22" s="6"/>
      <c r="H22" s="6"/>
      <c r="I22" s="6"/>
      <c r="J22" s="4"/>
    </row>
    <row r="23" spans="1:10" x14ac:dyDescent="0.15">
      <c r="A23" s="5" t="s">
        <v>24</v>
      </c>
      <c r="B23" s="6"/>
      <c r="C23" s="6"/>
      <c r="D23" s="3"/>
      <c r="E23" s="6">
        <v>6.68</v>
      </c>
      <c r="F23" s="6"/>
      <c r="G23" s="6"/>
      <c r="H23" s="6"/>
      <c r="I23" s="6"/>
      <c r="J23" s="4"/>
    </row>
    <row r="24" spans="1:10" x14ac:dyDescent="0.15">
      <c r="A24" s="5" t="s">
        <v>25</v>
      </c>
      <c r="B24" s="6"/>
      <c r="C24" s="6"/>
      <c r="D24" s="3"/>
      <c r="E24" s="6"/>
      <c r="F24" s="6">
        <v>14.14</v>
      </c>
      <c r="G24" s="6"/>
      <c r="H24" s="6"/>
      <c r="I24" s="6"/>
      <c r="J24" s="4"/>
    </row>
    <row r="25" spans="1:10" x14ac:dyDescent="0.15">
      <c r="A25" s="5" t="s">
        <v>59</v>
      </c>
      <c r="B25" s="6"/>
      <c r="C25" s="6"/>
      <c r="D25" s="3">
        <v>25.18</v>
      </c>
      <c r="E25" s="6"/>
      <c r="F25" s="6"/>
      <c r="G25" s="6"/>
      <c r="H25" s="6"/>
      <c r="I25" s="6"/>
      <c r="J25" s="4"/>
    </row>
    <row r="26" spans="1:10" x14ac:dyDescent="0.15">
      <c r="A26" s="5" t="s">
        <v>26</v>
      </c>
      <c r="B26" s="6"/>
      <c r="C26" s="6"/>
      <c r="D26" s="4"/>
      <c r="E26" s="6"/>
      <c r="F26" s="6"/>
      <c r="G26" s="6">
        <v>8.7100000000000009</v>
      </c>
      <c r="H26" s="6"/>
      <c r="I26" s="6"/>
      <c r="J26" s="4"/>
    </row>
    <row r="27" spans="1:10" x14ac:dyDescent="0.15">
      <c r="A27" s="5" t="s">
        <v>27</v>
      </c>
      <c r="B27" s="6"/>
      <c r="C27" s="6"/>
      <c r="D27" s="3"/>
      <c r="E27" s="6"/>
      <c r="F27" s="6">
        <v>13.23</v>
      </c>
      <c r="G27" s="6"/>
      <c r="H27" s="6"/>
      <c r="I27" s="6"/>
      <c r="J27" s="4"/>
    </row>
    <row r="28" spans="1:10" x14ac:dyDescent="0.15">
      <c r="A28" s="5" t="s">
        <v>28</v>
      </c>
      <c r="B28" s="6"/>
      <c r="C28" s="6">
        <v>10.62</v>
      </c>
      <c r="D28" s="6"/>
      <c r="E28" s="6"/>
      <c r="F28" s="6"/>
      <c r="G28" s="6"/>
      <c r="H28" s="6"/>
      <c r="I28" s="6"/>
      <c r="J28" s="4"/>
    </row>
    <row r="29" spans="1:10" x14ac:dyDescent="0.15">
      <c r="A29" s="5" t="s">
        <v>29</v>
      </c>
      <c r="B29" s="6"/>
      <c r="C29" s="6"/>
      <c r="D29" s="6">
        <v>10.06</v>
      </c>
      <c r="E29" s="6"/>
      <c r="F29" s="6"/>
      <c r="G29" s="6"/>
      <c r="H29" s="6"/>
      <c r="I29" s="6"/>
      <c r="J29" s="4"/>
    </row>
    <row r="30" spans="1:10" x14ac:dyDescent="0.15">
      <c r="A30" s="5" t="s">
        <v>30</v>
      </c>
      <c r="B30" s="6"/>
      <c r="C30" s="3"/>
      <c r="D30" s="6"/>
      <c r="E30" s="6">
        <v>13.05</v>
      </c>
      <c r="F30" s="6"/>
      <c r="G30" s="6"/>
      <c r="H30" s="6"/>
      <c r="I30" s="6"/>
      <c r="J30" s="4"/>
    </row>
    <row r="31" spans="1:10" x14ac:dyDescent="0.15">
      <c r="A31" s="5" t="s">
        <v>31</v>
      </c>
      <c r="B31" s="6"/>
      <c r="C31" s="3"/>
      <c r="D31" s="6"/>
      <c r="E31" s="6"/>
      <c r="F31" s="6"/>
      <c r="G31" s="6"/>
      <c r="H31" s="6">
        <v>10.87</v>
      </c>
      <c r="I31" s="6"/>
      <c r="J31" s="4"/>
    </row>
    <row r="32" spans="1:10" x14ac:dyDescent="0.15">
      <c r="A32" s="5" t="s">
        <v>32</v>
      </c>
      <c r="B32" s="6"/>
      <c r="C32" s="4"/>
      <c r="D32" s="6"/>
      <c r="E32" s="6"/>
      <c r="F32" s="6"/>
      <c r="G32" s="6">
        <v>10.06</v>
      </c>
      <c r="H32" s="6"/>
      <c r="I32" s="6"/>
      <c r="J32" s="4"/>
    </row>
    <row r="33" spans="1:10" x14ac:dyDescent="0.15">
      <c r="A33" s="5" t="s">
        <v>61</v>
      </c>
      <c r="B33" s="6"/>
      <c r="C33" s="4"/>
      <c r="D33" s="6"/>
      <c r="E33" s="6">
        <v>27.74</v>
      </c>
      <c r="F33" s="6"/>
      <c r="G33" s="6"/>
      <c r="H33" s="6"/>
      <c r="I33" s="6"/>
      <c r="J33" s="4"/>
    </row>
    <row r="34" spans="1:10" x14ac:dyDescent="0.15">
      <c r="A34" s="5" t="s">
        <v>33</v>
      </c>
      <c r="B34" s="6"/>
      <c r="C34" s="4"/>
      <c r="D34" s="6"/>
      <c r="E34" s="6"/>
      <c r="F34" s="6"/>
      <c r="G34" s="6"/>
      <c r="H34" s="6"/>
      <c r="I34" s="6">
        <v>11.41</v>
      </c>
      <c r="J34" s="4"/>
    </row>
    <row r="35" spans="1:10" x14ac:dyDescent="0.15">
      <c r="A35" s="5" t="s">
        <v>34</v>
      </c>
      <c r="B35" s="6"/>
      <c r="C35" s="4"/>
      <c r="D35" s="6"/>
      <c r="E35" s="6"/>
      <c r="F35" s="6"/>
      <c r="G35" s="6"/>
      <c r="H35" s="6">
        <v>9.75</v>
      </c>
      <c r="I35" s="6"/>
      <c r="J35" s="4"/>
    </row>
    <row r="36" spans="1:10" x14ac:dyDescent="0.15">
      <c r="A36" s="5" t="s">
        <v>35</v>
      </c>
      <c r="B36" s="6"/>
      <c r="C36" s="4">
        <v>16.649999999999999</v>
      </c>
      <c r="D36" s="6"/>
      <c r="E36" s="6"/>
      <c r="F36" s="6"/>
      <c r="G36" s="6"/>
      <c r="H36" s="6"/>
      <c r="I36" s="6"/>
      <c r="J36" s="4"/>
    </row>
    <row r="37" spans="1:10" x14ac:dyDescent="0.15">
      <c r="A37" s="5" t="s">
        <v>60</v>
      </c>
      <c r="B37" s="6"/>
      <c r="C37" s="4"/>
      <c r="D37" s="6"/>
      <c r="E37" s="6"/>
      <c r="F37" s="6"/>
      <c r="G37" s="6"/>
      <c r="H37" s="6"/>
      <c r="I37" s="6">
        <v>27.74</v>
      </c>
      <c r="J37" s="4"/>
    </row>
    <row r="38" spans="1:10" x14ac:dyDescent="0.15">
      <c r="A38" s="5" t="s">
        <v>36</v>
      </c>
      <c r="B38" s="6"/>
      <c r="C38" s="6"/>
      <c r="D38" s="6"/>
      <c r="E38" s="6">
        <v>10.050000000000001</v>
      </c>
      <c r="F38" s="6"/>
      <c r="G38" s="6"/>
      <c r="H38" s="6"/>
      <c r="I38" s="6"/>
      <c r="J38" s="4"/>
    </row>
    <row r="39" spans="1:10" x14ac:dyDescent="0.15">
      <c r="A39" s="5" t="s">
        <v>62</v>
      </c>
      <c r="B39" s="6"/>
      <c r="C39" s="6"/>
      <c r="D39" s="6"/>
      <c r="E39" s="6">
        <v>23.24</v>
      </c>
      <c r="F39" s="6"/>
      <c r="G39" s="6"/>
      <c r="H39" s="6"/>
      <c r="I39" s="6"/>
      <c r="J39" s="4"/>
    </row>
    <row r="40" spans="1:10" s="7" customFormat="1" x14ac:dyDescent="0.15">
      <c r="A40" s="5" t="s">
        <v>37</v>
      </c>
      <c r="B40" s="6"/>
      <c r="C40" s="6">
        <v>14.14</v>
      </c>
      <c r="D40" s="6"/>
      <c r="E40" s="6"/>
      <c r="F40" s="6"/>
      <c r="G40" s="6"/>
      <c r="H40" s="6"/>
      <c r="I40" s="6"/>
      <c r="J40" s="4"/>
    </row>
    <row r="41" spans="1:10" x14ac:dyDescent="0.15">
      <c r="A41" s="5" t="s">
        <v>38</v>
      </c>
      <c r="B41" s="6"/>
      <c r="C41" s="6"/>
      <c r="D41" s="6">
        <v>9.68</v>
      </c>
      <c r="E41" s="6"/>
      <c r="F41" s="6"/>
      <c r="G41" s="6"/>
      <c r="H41" s="6"/>
      <c r="I41" s="6"/>
      <c r="J41" s="4"/>
    </row>
    <row r="42" spans="1:10" x14ac:dyDescent="0.15">
      <c r="A42" s="5" t="s">
        <v>39</v>
      </c>
      <c r="B42" s="6"/>
      <c r="C42" s="6"/>
      <c r="D42" s="6">
        <v>9.3699999999999992</v>
      </c>
      <c r="E42" s="6"/>
      <c r="F42" s="6"/>
      <c r="G42" s="6"/>
      <c r="H42" s="6"/>
      <c r="I42" s="6"/>
      <c r="J42" s="4"/>
    </row>
    <row r="43" spans="1:10" x14ac:dyDescent="0.15">
      <c r="A43" s="5" t="s">
        <v>40</v>
      </c>
      <c r="B43" s="6"/>
      <c r="C43" s="6"/>
      <c r="D43" s="6"/>
      <c r="E43" s="6"/>
      <c r="F43" s="6"/>
      <c r="G43" s="6">
        <v>11.49</v>
      </c>
      <c r="H43" s="6"/>
      <c r="I43" s="6"/>
      <c r="J43" s="4"/>
    </row>
    <row r="44" spans="1:10" x14ac:dyDescent="0.15">
      <c r="A44" s="5" t="s">
        <v>41</v>
      </c>
      <c r="B44" s="6"/>
      <c r="C44" s="6">
        <v>14.11</v>
      </c>
      <c r="D44" s="6"/>
      <c r="E44" s="6"/>
      <c r="F44" s="6"/>
      <c r="G44" s="6"/>
      <c r="H44" s="6"/>
      <c r="I44" s="6"/>
      <c r="J44" s="4"/>
    </row>
    <row r="45" spans="1:10" x14ac:dyDescent="0.15">
      <c r="A45" s="5" t="s">
        <v>42</v>
      </c>
      <c r="B45" s="6">
        <v>10.87</v>
      </c>
      <c r="C45" s="6"/>
      <c r="D45" s="6"/>
      <c r="E45" s="6"/>
      <c r="F45" s="6"/>
      <c r="G45" s="6"/>
      <c r="H45" s="6"/>
      <c r="I45" s="6"/>
      <c r="J45" s="4"/>
    </row>
    <row r="46" spans="1:10" x14ac:dyDescent="0.15">
      <c r="A46" s="5" t="s">
        <v>43</v>
      </c>
      <c r="B46" s="6"/>
      <c r="C46" s="6"/>
      <c r="D46" s="6"/>
      <c r="E46" s="6">
        <v>8.9</v>
      </c>
      <c r="F46" s="6"/>
      <c r="G46" s="6"/>
      <c r="H46" s="6"/>
      <c r="I46" s="6"/>
      <c r="J46" s="4"/>
    </row>
    <row r="47" spans="1:10" x14ac:dyDescent="0.15">
      <c r="A47" s="5" t="s">
        <v>44</v>
      </c>
      <c r="B47" s="6"/>
      <c r="C47" s="6"/>
      <c r="D47" s="6"/>
      <c r="E47" s="6"/>
      <c r="F47" s="6"/>
      <c r="G47" s="6"/>
      <c r="H47" s="6"/>
      <c r="I47" s="6">
        <v>10.87</v>
      </c>
      <c r="J47" s="4"/>
    </row>
    <row r="48" spans="1:10" x14ac:dyDescent="0.15">
      <c r="A48" s="5" t="s">
        <v>45</v>
      </c>
      <c r="B48" s="6"/>
      <c r="C48" s="6"/>
      <c r="D48" s="6"/>
      <c r="E48" s="6"/>
      <c r="F48" s="6">
        <v>9.7100000000000009</v>
      </c>
      <c r="G48" s="6"/>
      <c r="H48" s="6"/>
      <c r="I48" s="6"/>
      <c r="J48" s="4"/>
    </row>
    <row r="49" spans="1:10" x14ac:dyDescent="0.15">
      <c r="A49" s="5" t="s">
        <v>46</v>
      </c>
      <c r="B49" s="6"/>
      <c r="C49" s="6"/>
      <c r="D49" s="6"/>
      <c r="E49" s="6"/>
      <c r="F49" s="6"/>
      <c r="G49" s="6"/>
      <c r="H49" s="6">
        <v>8.02</v>
      </c>
      <c r="I49" s="6"/>
      <c r="J49" s="4"/>
    </row>
    <row r="50" spans="1:10" x14ac:dyDescent="0.15">
      <c r="A50" s="5" t="s">
        <v>47</v>
      </c>
      <c r="B50" s="6">
        <v>17</v>
      </c>
      <c r="C50" s="6"/>
      <c r="D50" s="6"/>
      <c r="E50" s="6"/>
      <c r="F50" s="6"/>
      <c r="G50" s="6"/>
      <c r="H50" s="6"/>
      <c r="I50" s="6"/>
      <c r="J50" s="4"/>
    </row>
    <row r="51" spans="1:10" x14ac:dyDescent="0.15">
      <c r="A51" s="5" t="s">
        <v>48</v>
      </c>
      <c r="B51" s="6"/>
      <c r="C51" s="6"/>
      <c r="D51" s="6">
        <v>10.14</v>
      </c>
      <c r="E51" s="6"/>
      <c r="F51" s="6"/>
      <c r="G51" s="6"/>
      <c r="H51" s="6"/>
      <c r="I51" s="6"/>
      <c r="J51" s="4"/>
    </row>
    <row r="52" spans="1:10" x14ac:dyDescent="0.15">
      <c r="A52" s="5" t="s">
        <v>49</v>
      </c>
      <c r="B52" s="6"/>
      <c r="C52" s="6"/>
      <c r="D52" s="6"/>
      <c r="E52" s="6"/>
      <c r="F52" s="6"/>
      <c r="G52" s="6"/>
      <c r="H52" s="6">
        <v>10.44</v>
      </c>
      <c r="I52" s="6"/>
      <c r="J52" s="4"/>
    </row>
    <row r="53" spans="1:10" x14ac:dyDescent="0.15">
      <c r="A53" s="5" t="s">
        <v>63</v>
      </c>
      <c r="B53" s="6"/>
      <c r="C53" s="6">
        <v>24.46</v>
      </c>
      <c r="D53" s="6"/>
      <c r="E53" s="6"/>
      <c r="F53" s="6"/>
      <c r="G53" s="6"/>
      <c r="H53" s="6"/>
      <c r="I53" s="6"/>
      <c r="J53" s="4"/>
    </row>
    <row r="54" spans="1:10" x14ac:dyDescent="0.15">
      <c r="A54" s="5" t="s">
        <v>50</v>
      </c>
      <c r="B54" s="6"/>
      <c r="C54" s="6"/>
      <c r="D54" s="6"/>
      <c r="E54" s="6"/>
      <c r="F54" s="6"/>
      <c r="G54" s="6"/>
      <c r="H54" s="6"/>
      <c r="I54" s="6">
        <v>9.51</v>
      </c>
      <c r="J54" s="4"/>
    </row>
    <row r="55" spans="1:10" x14ac:dyDescent="0.15">
      <c r="A55" s="5" t="s">
        <v>51</v>
      </c>
      <c r="B55" s="6"/>
      <c r="C55" s="6"/>
      <c r="D55" s="6"/>
      <c r="E55" s="6"/>
      <c r="F55" s="6"/>
      <c r="G55" s="6"/>
      <c r="H55" s="6"/>
      <c r="I55" s="6"/>
      <c r="J55" s="4"/>
    </row>
    <row r="56" spans="1:10" x14ac:dyDescent="0.15">
      <c r="A56" s="5"/>
      <c r="B56" s="6"/>
      <c r="C56" s="6"/>
      <c r="D56" s="6"/>
      <c r="E56" s="6"/>
      <c r="F56" s="6"/>
      <c r="G56" s="6"/>
      <c r="H56" s="6"/>
      <c r="I56" s="6"/>
      <c r="J56" s="8"/>
    </row>
    <row r="57" spans="1:10" x14ac:dyDescent="0.15">
      <c r="A57" s="9" t="s">
        <v>52</v>
      </c>
      <c r="B57" s="10">
        <f>SUM(B5:B56)</f>
        <v>34.549999999999997</v>
      </c>
      <c r="C57" s="10">
        <f>SUM(C5:C56)</f>
        <v>94.82</v>
      </c>
      <c r="D57" s="10">
        <f>SUM(D5:D56)</f>
        <v>142.05000000000001</v>
      </c>
      <c r="E57" s="10">
        <f>SUM(E5:E56)</f>
        <v>163.59000000000003</v>
      </c>
      <c r="F57" s="10">
        <f>SUM(F4:F56)</f>
        <v>70.069999999999993</v>
      </c>
      <c r="G57" s="10">
        <f>SUM(G5:G56)</f>
        <v>41.13</v>
      </c>
      <c r="H57" s="10">
        <f>SUM(H5:H56)</f>
        <v>49.58</v>
      </c>
      <c r="I57" s="10">
        <f>SUM(I5:I56)</f>
        <v>80.38000000000001</v>
      </c>
      <c r="J57" s="11">
        <f>SUM(B57:I57)</f>
        <v>676.17000000000007</v>
      </c>
    </row>
    <row r="58" spans="1:10" x14ac:dyDescent="0.15">
      <c r="B58" s="10" t="s">
        <v>53</v>
      </c>
      <c r="C58" s="10" t="s">
        <v>1</v>
      </c>
      <c r="D58" s="10" t="s">
        <v>2</v>
      </c>
      <c r="E58" s="10" t="s">
        <v>3</v>
      </c>
      <c r="F58" s="10" t="s">
        <v>4</v>
      </c>
      <c r="G58" s="10" t="s">
        <v>5</v>
      </c>
      <c r="H58" s="10" t="s">
        <v>6</v>
      </c>
      <c r="I58" s="10" t="s">
        <v>7</v>
      </c>
      <c r="J58" s="4"/>
    </row>
    <row r="59" spans="1:10" x14ac:dyDescent="0.15">
      <c r="B59" s="4"/>
      <c r="C59" s="4"/>
      <c r="D59" s="4"/>
      <c r="E59" s="4"/>
      <c r="F59" s="4"/>
      <c r="G59" s="4"/>
      <c r="H59" s="4"/>
      <c r="I59" s="4"/>
      <c r="J59" s="4"/>
    </row>
    <row r="61" spans="1:10" x14ac:dyDescent="0.15">
      <c r="A61">
        <f>COUNTA(A4:A54)</f>
        <v>51</v>
      </c>
    </row>
  </sheetData>
  <pageMargins left="0.75" right="0.75" top="1" bottom="1" header="0.5" footer="0.5"/>
  <pageSetup scale="81" orientation="portrait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workbookViewId="0">
      <selection activeCell="A54" sqref="A54"/>
    </sheetView>
  </sheetViews>
  <sheetFormatPr baseColWidth="10" defaultColWidth="8.83203125" defaultRowHeight="13" x14ac:dyDescent="0.15"/>
  <cols>
    <col min="1" max="1" width="17.5" customWidth="1"/>
    <col min="2" max="2" width="11.1640625" bestFit="1" customWidth="1"/>
    <col min="4" max="4" width="11.6640625" bestFit="1" customWidth="1"/>
    <col min="9" max="9" width="8.1640625" customWidth="1"/>
  </cols>
  <sheetData>
    <row r="1" spans="1:10" x14ac:dyDescent="0.15">
      <c r="A1" s="1" t="s">
        <v>65</v>
      </c>
    </row>
    <row r="2" spans="1:10" x14ac:dyDescent="0.15">
      <c r="A2" s="1"/>
    </row>
    <row r="3" spans="1:10" ht="14" thickBo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10" ht="14" thickTop="1" x14ac:dyDescent="0.15">
      <c r="A4" t="s">
        <v>8</v>
      </c>
      <c r="B4" s="6"/>
      <c r="C4" s="6"/>
      <c r="D4" s="6">
        <v>12.51</v>
      </c>
      <c r="E4" s="6"/>
      <c r="F4" s="6"/>
      <c r="G4" s="6"/>
      <c r="H4" s="6"/>
      <c r="I4" s="6"/>
      <c r="J4" s="4"/>
    </row>
    <row r="5" spans="1:10" x14ac:dyDescent="0.15">
      <c r="A5" s="5" t="s">
        <v>9</v>
      </c>
      <c r="B5" s="6"/>
      <c r="C5" s="6"/>
      <c r="D5" s="6">
        <v>10.87</v>
      </c>
      <c r="E5" s="6"/>
      <c r="F5" s="6"/>
      <c r="G5" s="6"/>
      <c r="H5" s="6"/>
      <c r="I5" s="6"/>
      <c r="J5" s="4"/>
    </row>
    <row r="6" spans="1:10" x14ac:dyDescent="0.15">
      <c r="A6" s="5" t="s">
        <v>10</v>
      </c>
      <c r="B6" s="6">
        <v>6.68</v>
      </c>
      <c r="C6" s="6"/>
      <c r="D6" s="6"/>
      <c r="E6" s="6"/>
      <c r="F6" s="6"/>
      <c r="G6" s="6"/>
      <c r="H6" s="6"/>
      <c r="I6" s="6"/>
      <c r="J6" s="4"/>
    </row>
    <row r="7" spans="1:10" x14ac:dyDescent="0.15">
      <c r="A7" s="5" t="s">
        <v>11</v>
      </c>
      <c r="B7" s="6"/>
      <c r="C7" s="6"/>
      <c r="D7" s="6"/>
      <c r="E7" s="6"/>
      <c r="F7" s="6">
        <v>9.7200000000000006</v>
      </c>
      <c r="G7" s="6"/>
      <c r="H7" s="6"/>
      <c r="I7" s="6"/>
      <c r="J7" s="4"/>
    </row>
    <row r="8" spans="1:10" x14ac:dyDescent="0.15">
      <c r="A8" s="5" t="s">
        <v>12</v>
      </c>
      <c r="B8" s="6"/>
      <c r="C8" s="6">
        <v>14.84</v>
      </c>
      <c r="D8" s="6"/>
      <c r="E8" s="6"/>
      <c r="F8" s="6"/>
      <c r="G8" s="6"/>
      <c r="H8" s="6"/>
      <c r="I8" s="6"/>
      <c r="J8" s="4"/>
    </row>
    <row r="9" spans="1:10" x14ac:dyDescent="0.15">
      <c r="A9" s="5" t="s">
        <v>13</v>
      </c>
      <c r="B9" s="6"/>
      <c r="C9" s="6"/>
      <c r="D9" s="6"/>
      <c r="E9" s="6"/>
      <c r="F9" s="6"/>
      <c r="G9" s="6">
        <v>10.87</v>
      </c>
      <c r="H9" s="6"/>
      <c r="I9" s="6"/>
      <c r="J9" s="4"/>
    </row>
    <row r="10" spans="1:10" x14ac:dyDescent="0.15">
      <c r="A10" s="5" t="s">
        <v>56</v>
      </c>
      <c r="B10" s="6"/>
      <c r="C10" s="6"/>
      <c r="D10" s="6"/>
      <c r="E10" s="6">
        <v>13.3</v>
      </c>
      <c r="F10" s="6"/>
      <c r="G10" s="6"/>
      <c r="H10" s="6"/>
      <c r="I10" s="6"/>
      <c r="J10" s="4"/>
    </row>
    <row r="11" spans="1:10" x14ac:dyDescent="0.15">
      <c r="A11" s="5" t="s">
        <v>64</v>
      </c>
      <c r="B11" s="6"/>
      <c r="C11" s="6"/>
      <c r="D11" s="6"/>
      <c r="E11" s="6">
        <v>12.32</v>
      </c>
      <c r="F11" s="6"/>
      <c r="G11" s="6"/>
      <c r="H11" s="6"/>
      <c r="I11" s="6"/>
      <c r="J11" s="4"/>
    </row>
    <row r="12" spans="1:10" x14ac:dyDescent="0.15">
      <c r="A12" s="5" t="s">
        <v>14</v>
      </c>
      <c r="B12" s="6"/>
      <c r="C12" s="6"/>
      <c r="D12" s="6"/>
      <c r="E12" s="6"/>
      <c r="F12" s="6">
        <v>10.76</v>
      </c>
      <c r="G12" s="6"/>
      <c r="H12" s="6"/>
      <c r="I12" s="6"/>
      <c r="J12" s="4"/>
    </row>
    <row r="13" spans="1:10" x14ac:dyDescent="0.15">
      <c r="A13" s="5" t="s">
        <v>57</v>
      </c>
      <c r="B13" s="6"/>
      <c r="C13" s="6"/>
      <c r="D13" s="6">
        <v>11.62</v>
      </c>
      <c r="E13" s="6"/>
      <c r="F13" s="6"/>
      <c r="G13" s="6"/>
      <c r="H13" s="6"/>
      <c r="I13" s="6"/>
      <c r="J13" s="4"/>
    </row>
    <row r="14" spans="1:10" x14ac:dyDescent="0.15">
      <c r="A14" s="5" t="s">
        <v>58</v>
      </c>
      <c r="B14" s="6"/>
      <c r="C14" s="6"/>
      <c r="D14" s="6">
        <v>11.96</v>
      </c>
      <c r="E14" s="6"/>
      <c r="F14" s="6"/>
      <c r="G14" s="6"/>
      <c r="H14" s="6"/>
      <c r="I14" s="6"/>
      <c r="J14" s="4"/>
    </row>
    <row r="15" spans="1:10" x14ac:dyDescent="0.15">
      <c r="A15" s="5" t="s">
        <v>16</v>
      </c>
      <c r="B15" s="6"/>
      <c r="C15" s="6"/>
      <c r="D15" s="6"/>
      <c r="E15" s="6"/>
      <c r="F15" s="6"/>
      <c r="G15" s="6"/>
      <c r="H15" s="6"/>
      <c r="I15" s="6">
        <v>9.61</v>
      </c>
      <c r="J15" s="4"/>
    </row>
    <row r="16" spans="1:10" x14ac:dyDescent="0.15">
      <c r="A16" s="5" t="s">
        <v>17</v>
      </c>
      <c r="B16" s="6"/>
      <c r="C16" s="6"/>
      <c r="D16" s="6">
        <v>9.24</v>
      </c>
      <c r="E16" s="6"/>
      <c r="F16" s="6"/>
      <c r="G16" s="6"/>
      <c r="H16" s="6"/>
      <c r="I16" s="6"/>
      <c r="J16" s="4"/>
    </row>
    <row r="17" spans="1:10" x14ac:dyDescent="0.15">
      <c r="A17" s="5" t="s">
        <v>18</v>
      </c>
      <c r="B17" s="6"/>
      <c r="C17" s="6"/>
      <c r="D17" s="6"/>
      <c r="E17" s="6"/>
      <c r="F17" s="6"/>
      <c r="G17" s="6"/>
      <c r="H17" s="6">
        <v>10.5</v>
      </c>
      <c r="I17" s="6"/>
      <c r="J17" s="4"/>
    </row>
    <row r="18" spans="1:10" x14ac:dyDescent="0.15">
      <c r="A18" s="5" t="s">
        <v>19</v>
      </c>
      <c r="B18" s="6"/>
      <c r="C18" s="6"/>
      <c r="D18" s="6">
        <v>-23.92</v>
      </c>
      <c r="E18" s="6"/>
      <c r="F18" s="6"/>
      <c r="G18" s="6"/>
      <c r="H18" s="6"/>
      <c r="I18" s="6"/>
      <c r="J18" s="4"/>
    </row>
    <row r="19" spans="1:10" x14ac:dyDescent="0.15">
      <c r="A19" s="5" t="s">
        <v>20</v>
      </c>
      <c r="B19" s="6"/>
      <c r="C19" s="6"/>
      <c r="D19" s="6"/>
      <c r="E19" s="6"/>
      <c r="F19" s="6"/>
      <c r="G19" s="6"/>
      <c r="H19" s="6"/>
      <c r="I19" s="6">
        <v>11.24</v>
      </c>
      <c r="J19" s="4"/>
    </row>
    <row r="20" spans="1:10" x14ac:dyDescent="0.15">
      <c r="A20" s="5" t="s">
        <v>21</v>
      </c>
      <c r="B20" s="6"/>
      <c r="C20" s="6"/>
      <c r="D20" s="4"/>
      <c r="E20" s="6">
        <v>13.05</v>
      </c>
      <c r="F20" s="6"/>
      <c r="G20" s="6"/>
      <c r="H20" s="6"/>
      <c r="I20" s="6"/>
      <c r="J20" s="4"/>
    </row>
    <row r="21" spans="1:10" x14ac:dyDescent="0.15">
      <c r="A21" s="5" t="s">
        <v>22</v>
      </c>
      <c r="B21" s="6"/>
      <c r="C21" s="6"/>
      <c r="D21" s="6"/>
      <c r="E21" s="6">
        <v>9.64</v>
      </c>
      <c r="F21" s="6"/>
      <c r="G21" s="6"/>
      <c r="H21" s="6"/>
      <c r="I21" s="6"/>
      <c r="J21" s="4"/>
    </row>
    <row r="22" spans="1:10" x14ac:dyDescent="0.15">
      <c r="A22" s="5" t="s">
        <v>23</v>
      </c>
      <c r="B22" s="6"/>
      <c r="C22" s="6"/>
      <c r="D22" s="6">
        <v>10.35</v>
      </c>
      <c r="E22" s="6"/>
      <c r="F22" s="6"/>
      <c r="G22" s="6"/>
      <c r="H22" s="6"/>
      <c r="I22" s="6"/>
      <c r="J22" s="4"/>
    </row>
    <row r="23" spans="1:10" x14ac:dyDescent="0.15">
      <c r="A23" s="5" t="s">
        <v>24</v>
      </c>
      <c r="B23" s="6"/>
      <c r="C23" s="6"/>
      <c r="D23" s="3"/>
      <c r="E23" s="6">
        <v>6.68</v>
      </c>
      <c r="F23" s="6"/>
      <c r="G23" s="6"/>
      <c r="H23" s="6"/>
      <c r="I23" s="6"/>
      <c r="J23" s="4"/>
    </row>
    <row r="24" spans="1:10" x14ac:dyDescent="0.15">
      <c r="A24" s="5" t="s">
        <v>25</v>
      </c>
      <c r="B24" s="6"/>
      <c r="C24" s="6"/>
      <c r="D24" s="3"/>
      <c r="E24" s="6"/>
      <c r="F24" s="6">
        <v>14.14</v>
      </c>
      <c r="G24" s="6"/>
      <c r="H24" s="6"/>
      <c r="I24" s="6"/>
      <c r="J24" s="4"/>
    </row>
    <row r="25" spans="1:10" x14ac:dyDescent="0.15">
      <c r="A25" s="5" t="s">
        <v>59</v>
      </c>
      <c r="B25" s="6"/>
      <c r="C25" s="6"/>
      <c r="D25" s="3">
        <v>12.59</v>
      </c>
      <c r="E25" s="6"/>
      <c r="F25" s="6"/>
      <c r="G25" s="6"/>
      <c r="H25" s="6"/>
      <c r="I25" s="6"/>
      <c r="J25" s="4"/>
    </row>
    <row r="26" spans="1:10" x14ac:dyDescent="0.15">
      <c r="A26" s="5" t="s">
        <v>26</v>
      </c>
      <c r="B26" s="6"/>
      <c r="C26" s="6"/>
      <c r="D26" s="4"/>
      <c r="E26" s="6"/>
      <c r="F26" s="6"/>
      <c r="G26" s="6">
        <v>8.7100000000000009</v>
      </c>
      <c r="H26" s="6"/>
      <c r="I26" s="6"/>
      <c r="J26" s="4"/>
    </row>
    <row r="27" spans="1:10" x14ac:dyDescent="0.15">
      <c r="A27" s="5" t="s">
        <v>27</v>
      </c>
      <c r="B27" s="6"/>
      <c r="C27" s="6"/>
      <c r="D27" s="3"/>
      <c r="E27" s="6"/>
      <c r="F27" s="6">
        <v>13.23</v>
      </c>
      <c r="G27" s="6"/>
      <c r="H27" s="6"/>
      <c r="I27" s="6"/>
      <c r="J27" s="4"/>
    </row>
    <row r="28" spans="1:10" x14ac:dyDescent="0.15">
      <c r="A28" s="5" t="s">
        <v>28</v>
      </c>
      <c r="B28" s="6"/>
      <c r="C28" s="6">
        <v>10.62</v>
      </c>
      <c r="D28" s="6"/>
      <c r="E28" s="6"/>
      <c r="F28" s="6"/>
      <c r="G28" s="6"/>
      <c r="H28" s="6"/>
      <c r="I28" s="6"/>
      <c r="J28" s="4"/>
    </row>
    <row r="29" spans="1:10" x14ac:dyDescent="0.15">
      <c r="A29" s="5" t="s">
        <v>29</v>
      </c>
      <c r="B29" s="6"/>
      <c r="C29" s="6"/>
      <c r="D29" s="6">
        <v>10.06</v>
      </c>
      <c r="E29" s="6"/>
      <c r="F29" s="6"/>
      <c r="G29" s="6"/>
      <c r="H29" s="6"/>
      <c r="I29" s="6"/>
      <c r="J29" s="4"/>
    </row>
    <row r="30" spans="1:10" x14ac:dyDescent="0.15">
      <c r="A30" s="5" t="s">
        <v>30</v>
      </c>
      <c r="B30" s="6"/>
      <c r="C30" s="3"/>
      <c r="D30" s="6"/>
      <c r="E30" s="6">
        <v>13.05</v>
      </c>
      <c r="F30" s="6"/>
      <c r="G30" s="6"/>
      <c r="H30" s="6"/>
      <c r="I30" s="6"/>
      <c r="J30" s="4"/>
    </row>
    <row r="31" spans="1:10" x14ac:dyDescent="0.15">
      <c r="A31" s="5" t="s">
        <v>31</v>
      </c>
      <c r="B31" s="6"/>
      <c r="C31" s="3"/>
      <c r="D31" s="6"/>
      <c r="E31" s="6"/>
      <c r="F31" s="6"/>
      <c r="G31" s="6"/>
      <c r="H31" s="6">
        <v>10.87</v>
      </c>
      <c r="I31" s="6"/>
      <c r="J31" s="4"/>
    </row>
    <row r="32" spans="1:10" x14ac:dyDescent="0.15">
      <c r="A32" s="5" t="s">
        <v>32</v>
      </c>
      <c r="B32" s="6"/>
      <c r="C32" s="4"/>
      <c r="D32" s="6"/>
      <c r="E32" s="6"/>
      <c r="F32" s="6"/>
      <c r="G32" s="6">
        <v>10.06</v>
      </c>
      <c r="H32" s="6"/>
      <c r="I32" s="6"/>
      <c r="J32" s="4"/>
    </row>
    <row r="33" spans="1:10" x14ac:dyDescent="0.15">
      <c r="A33" s="5" t="s">
        <v>61</v>
      </c>
      <c r="B33" s="6"/>
      <c r="C33" s="4"/>
      <c r="D33" s="6"/>
      <c r="E33" s="6">
        <v>13.87</v>
      </c>
      <c r="F33" s="6"/>
      <c r="G33" s="6"/>
      <c r="H33" s="6"/>
      <c r="I33" s="6"/>
      <c r="J33" s="4"/>
    </row>
    <row r="34" spans="1:10" x14ac:dyDescent="0.15">
      <c r="A34" s="5" t="s">
        <v>33</v>
      </c>
      <c r="B34" s="6"/>
      <c r="C34" s="4"/>
      <c r="D34" s="6"/>
      <c r="E34" s="6"/>
      <c r="F34" s="6"/>
      <c r="G34" s="6"/>
      <c r="H34" s="6"/>
      <c r="I34" s="6">
        <v>11.41</v>
      </c>
      <c r="J34" s="4"/>
    </row>
    <row r="35" spans="1:10" x14ac:dyDescent="0.15">
      <c r="A35" s="5" t="s">
        <v>34</v>
      </c>
      <c r="B35" s="6"/>
      <c r="C35" s="4"/>
      <c r="D35" s="6"/>
      <c r="E35" s="6"/>
      <c r="F35" s="6"/>
      <c r="G35" s="6"/>
      <c r="H35" s="6">
        <v>9.75</v>
      </c>
      <c r="I35" s="6"/>
      <c r="J35" s="4"/>
    </row>
    <row r="36" spans="1:10" x14ac:dyDescent="0.15">
      <c r="A36" s="5" t="s">
        <v>35</v>
      </c>
      <c r="B36" s="6"/>
      <c r="C36" s="4">
        <v>16.649999999999999</v>
      </c>
      <c r="D36" s="6"/>
      <c r="E36" s="6"/>
      <c r="F36" s="6"/>
      <c r="G36" s="6"/>
      <c r="H36" s="6"/>
      <c r="I36" s="6"/>
      <c r="J36" s="4"/>
    </row>
    <row r="37" spans="1:10" x14ac:dyDescent="0.15">
      <c r="A37" s="5" t="s">
        <v>60</v>
      </c>
      <c r="B37" s="6"/>
      <c r="C37" s="4"/>
      <c r="D37" s="6"/>
      <c r="E37" s="6"/>
      <c r="F37" s="6"/>
      <c r="G37" s="6"/>
      <c r="H37" s="6"/>
      <c r="I37" s="6">
        <v>13.87</v>
      </c>
      <c r="J37" s="4"/>
    </row>
    <row r="38" spans="1:10" x14ac:dyDescent="0.15">
      <c r="A38" s="5" t="s">
        <v>36</v>
      </c>
      <c r="B38" s="6"/>
      <c r="C38" s="6"/>
      <c r="D38" s="6"/>
      <c r="E38" s="6"/>
      <c r="F38" s="6"/>
      <c r="G38" s="6">
        <v>10.25</v>
      </c>
      <c r="H38" s="6"/>
      <c r="I38" s="6"/>
      <c r="J38" s="4"/>
    </row>
    <row r="39" spans="1:10" x14ac:dyDescent="0.15">
      <c r="A39" s="5" t="s">
        <v>62</v>
      </c>
      <c r="B39" s="6"/>
      <c r="C39" s="6"/>
      <c r="D39" s="6"/>
      <c r="E39" s="6"/>
      <c r="F39" s="6"/>
      <c r="G39" s="6"/>
      <c r="H39" s="6">
        <v>11.62</v>
      </c>
      <c r="I39" s="6"/>
      <c r="J39" s="4"/>
    </row>
    <row r="40" spans="1:10" s="7" customFormat="1" x14ac:dyDescent="0.15">
      <c r="A40" s="5" t="s">
        <v>37</v>
      </c>
      <c r="B40" s="6"/>
      <c r="C40" s="6">
        <v>14.14</v>
      </c>
      <c r="D40" s="6"/>
      <c r="E40" s="6"/>
      <c r="F40" s="6"/>
      <c r="G40" s="6"/>
      <c r="H40" s="6"/>
      <c r="I40" s="6"/>
      <c r="J40" s="4"/>
    </row>
    <row r="41" spans="1:10" x14ac:dyDescent="0.15">
      <c r="A41" s="5" t="s">
        <v>38</v>
      </c>
      <c r="B41" s="6"/>
      <c r="C41" s="6"/>
      <c r="D41" s="6"/>
      <c r="E41" s="6"/>
      <c r="F41" s="6"/>
      <c r="G41" s="6"/>
      <c r="H41" s="6">
        <v>9.68</v>
      </c>
      <c r="I41" s="6"/>
      <c r="J41" s="4"/>
    </row>
    <row r="42" spans="1:10" x14ac:dyDescent="0.15">
      <c r="A42" s="5" t="s">
        <v>39</v>
      </c>
      <c r="B42" s="6"/>
      <c r="C42" s="6"/>
      <c r="D42" s="6">
        <v>9.3699999999999992</v>
      </c>
      <c r="E42" s="6"/>
      <c r="F42" s="6"/>
      <c r="G42" s="6"/>
      <c r="H42" s="6"/>
      <c r="I42" s="6"/>
      <c r="J42" s="4"/>
    </row>
    <row r="43" spans="1:10" x14ac:dyDescent="0.15">
      <c r="A43" s="5" t="s">
        <v>40</v>
      </c>
      <c r="B43" s="6"/>
      <c r="C43" s="6"/>
      <c r="D43" s="6"/>
      <c r="E43" s="6"/>
      <c r="F43" s="6"/>
      <c r="G43" s="6"/>
      <c r="H43" s="6">
        <v>11.49</v>
      </c>
      <c r="I43" s="6"/>
      <c r="J43" s="4"/>
    </row>
    <row r="44" spans="1:10" x14ac:dyDescent="0.15">
      <c r="A44" s="5" t="s">
        <v>41</v>
      </c>
      <c r="B44" s="6"/>
      <c r="C44" s="6">
        <v>14.11</v>
      </c>
      <c r="D44" s="6"/>
      <c r="E44" s="6"/>
      <c r="F44" s="6"/>
      <c r="G44" s="6"/>
      <c r="H44" s="6"/>
      <c r="I44" s="6"/>
      <c r="J44" s="4"/>
    </row>
    <row r="45" spans="1:10" x14ac:dyDescent="0.15">
      <c r="A45" s="5" t="s">
        <v>42</v>
      </c>
      <c r="B45" s="6">
        <v>10.87</v>
      </c>
      <c r="C45" s="6"/>
      <c r="D45" s="6"/>
      <c r="E45" s="6"/>
      <c r="F45" s="6"/>
      <c r="G45" s="6"/>
      <c r="H45" s="6"/>
      <c r="I45" s="6"/>
      <c r="J45" s="4"/>
    </row>
    <row r="46" spans="1:10" x14ac:dyDescent="0.15">
      <c r="A46" s="5" t="s">
        <v>43</v>
      </c>
      <c r="B46" s="6"/>
      <c r="C46" s="6"/>
      <c r="D46" s="6"/>
      <c r="E46" s="6">
        <v>8.9</v>
      </c>
      <c r="F46" s="6"/>
      <c r="G46" s="6"/>
      <c r="H46" s="6"/>
      <c r="I46" s="6"/>
      <c r="J46" s="4"/>
    </row>
    <row r="47" spans="1:10" x14ac:dyDescent="0.15">
      <c r="A47" s="5" t="s">
        <v>44</v>
      </c>
      <c r="B47" s="6"/>
      <c r="C47" s="6"/>
      <c r="D47" s="6"/>
      <c r="E47" s="6"/>
      <c r="F47" s="6"/>
      <c r="G47" s="6"/>
      <c r="H47" s="6"/>
      <c r="I47" s="6">
        <v>10.87</v>
      </c>
      <c r="J47" s="4"/>
    </row>
    <row r="48" spans="1:10" x14ac:dyDescent="0.15">
      <c r="A48" s="5" t="s">
        <v>45</v>
      </c>
      <c r="B48" s="6"/>
      <c r="C48" s="6"/>
      <c r="D48" s="6"/>
      <c r="E48" s="6"/>
      <c r="F48" s="6">
        <v>9.7100000000000009</v>
      </c>
      <c r="G48" s="6"/>
      <c r="H48" s="6"/>
      <c r="I48" s="6"/>
      <c r="J48" s="4"/>
    </row>
    <row r="49" spans="1:10" x14ac:dyDescent="0.15">
      <c r="A49" s="5" t="s">
        <v>46</v>
      </c>
      <c r="B49" s="6"/>
      <c r="C49" s="6"/>
      <c r="D49" s="6"/>
      <c r="E49" s="6"/>
      <c r="F49" s="6"/>
      <c r="G49" s="6"/>
      <c r="H49" s="6">
        <v>8.02</v>
      </c>
      <c r="I49" s="6"/>
      <c r="J49" s="4"/>
    </row>
    <row r="50" spans="1:10" x14ac:dyDescent="0.15">
      <c r="A50" s="5" t="s">
        <v>47</v>
      </c>
      <c r="B50" s="6">
        <v>17</v>
      </c>
      <c r="C50" s="6"/>
      <c r="D50" s="6"/>
      <c r="E50" s="6"/>
      <c r="F50" s="6"/>
      <c r="G50" s="6"/>
      <c r="H50" s="6"/>
      <c r="I50" s="6"/>
      <c r="J50" s="4"/>
    </row>
    <row r="51" spans="1:10" x14ac:dyDescent="0.15">
      <c r="A51" s="5" t="s">
        <v>48</v>
      </c>
      <c r="B51" s="6"/>
      <c r="C51" s="6"/>
      <c r="D51" s="6">
        <v>10.14</v>
      </c>
      <c r="E51" s="6"/>
      <c r="F51" s="6"/>
      <c r="G51" s="6"/>
      <c r="H51" s="6"/>
      <c r="I51" s="6"/>
      <c r="J51" s="4"/>
    </row>
    <row r="52" spans="1:10" x14ac:dyDescent="0.15">
      <c r="A52" s="5" t="s">
        <v>49</v>
      </c>
      <c r="B52" s="6"/>
      <c r="C52" s="6"/>
      <c r="D52" s="6"/>
      <c r="E52" s="6"/>
      <c r="F52" s="6"/>
      <c r="G52" s="6"/>
      <c r="H52" s="6">
        <v>10.44</v>
      </c>
      <c r="I52" s="6"/>
      <c r="J52" s="4"/>
    </row>
    <row r="53" spans="1:10" x14ac:dyDescent="0.15">
      <c r="A53" s="5" t="s">
        <v>63</v>
      </c>
      <c r="B53" s="6"/>
      <c r="C53" s="6">
        <v>12.23</v>
      </c>
      <c r="D53" s="6"/>
      <c r="E53" s="6"/>
      <c r="F53" s="6"/>
      <c r="G53" s="6"/>
      <c r="H53" s="6"/>
      <c r="I53" s="6"/>
      <c r="J53" s="4"/>
    </row>
    <row r="54" spans="1:10" x14ac:dyDescent="0.15">
      <c r="A54" s="5" t="s">
        <v>50</v>
      </c>
      <c r="B54" s="6"/>
      <c r="C54" s="6"/>
      <c r="D54" s="6"/>
      <c r="E54" s="6"/>
      <c r="F54" s="6"/>
      <c r="G54" s="6"/>
      <c r="H54" s="6"/>
      <c r="I54" s="6">
        <v>9.51</v>
      </c>
      <c r="J54" s="4"/>
    </row>
    <row r="55" spans="1:10" x14ac:dyDescent="0.15">
      <c r="A55" s="5" t="s">
        <v>51</v>
      </c>
      <c r="B55" s="6"/>
      <c r="C55" s="6"/>
      <c r="D55" s="6"/>
      <c r="E55" s="6"/>
      <c r="F55" s="6"/>
      <c r="G55" s="6"/>
      <c r="H55" s="6"/>
      <c r="I55" s="6"/>
      <c r="J55" s="4"/>
    </row>
    <row r="56" spans="1:10" x14ac:dyDescent="0.15">
      <c r="A56" s="5"/>
      <c r="B56" s="6"/>
      <c r="C56" s="6"/>
      <c r="D56" s="6"/>
      <c r="E56" s="6"/>
      <c r="F56" s="6"/>
      <c r="G56" s="6"/>
      <c r="H56" s="6"/>
      <c r="I56" s="6"/>
      <c r="J56" s="8"/>
    </row>
    <row r="57" spans="1:10" x14ac:dyDescent="0.15">
      <c r="A57" s="9" t="s">
        <v>52</v>
      </c>
      <c r="B57" s="10">
        <f>SUM(B4:B56)</f>
        <v>34.549999999999997</v>
      </c>
      <c r="C57" s="10">
        <f t="shared" ref="C57:I57" si="0">SUM(C4:C56)</f>
        <v>82.59</v>
      </c>
      <c r="D57" s="10">
        <f t="shared" si="0"/>
        <v>84.79</v>
      </c>
      <c r="E57" s="10">
        <f t="shared" si="0"/>
        <v>90.810000000000016</v>
      </c>
      <c r="F57" s="10">
        <f t="shared" si="0"/>
        <v>57.560000000000009</v>
      </c>
      <c r="G57" s="10">
        <f t="shared" si="0"/>
        <v>39.89</v>
      </c>
      <c r="H57" s="10">
        <f t="shared" si="0"/>
        <v>82.36999999999999</v>
      </c>
      <c r="I57" s="10">
        <f t="shared" si="0"/>
        <v>66.510000000000005</v>
      </c>
      <c r="J57" s="11">
        <f>SUM(B57:I57)-0.2</f>
        <v>538.87</v>
      </c>
    </row>
    <row r="58" spans="1:10" x14ac:dyDescent="0.15">
      <c r="B58" s="10" t="s">
        <v>53</v>
      </c>
      <c r="C58" s="10" t="s">
        <v>1</v>
      </c>
      <c r="D58" s="10" t="s">
        <v>2</v>
      </c>
      <c r="E58" s="10" t="s">
        <v>3</v>
      </c>
      <c r="F58" s="10" t="s">
        <v>4</v>
      </c>
      <c r="G58" s="10" t="s">
        <v>5</v>
      </c>
      <c r="H58" s="10" t="s">
        <v>6</v>
      </c>
      <c r="I58" s="10" t="s">
        <v>7</v>
      </c>
      <c r="J58" s="4"/>
    </row>
    <row r="59" spans="1:10" x14ac:dyDescent="0.15">
      <c r="B59" s="4"/>
      <c r="C59" s="4"/>
      <c r="D59" s="4"/>
      <c r="E59" s="4"/>
      <c r="F59" s="4"/>
      <c r="G59" s="4"/>
      <c r="H59" s="4"/>
      <c r="I59" s="4"/>
      <c r="J59" s="4"/>
    </row>
    <row r="61" spans="1:10" x14ac:dyDescent="0.15">
      <c r="A61">
        <f>COUNTA(A4:A54)</f>
        <v>51</v>
      </c>
    </row>
  </sheetData>
  <pageMargins left="0.75" right="0.75" top="1" bottom="1" header="0.5" footer="0.5"/>
  <pageSetup scale="81"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62"/>
  <sheetViews>
    <sheetView workbookViewId="0">
      <selection activeCell="A54" sqref="A54"/>
    </sheetView>
  </sheetViews>
  <sheetFormatPr baseColWidth="10" defaultColWidth="8.83203125" defaultRowHeight="13" x14ac:dyDescent="0.15"/>
  <cols>
    <col min="1" max="1" width="17.5" customWidth="1"/>
    <col min="2" max="2" width="11.1640625" bestFit="1" customWidth="1"/>
    <col min="4" max="4" width="11.6640625" bestFit="1" customWidth="1"/>
    <col min="9" max="9" width="8.1640625" customWidth="1"/>
  </cols>
  <sheetData>
    <row r="1" spans="1:10" x14ac:dyDescent="0.15">
      <c r="A1" s="1" t="s">
        <v>67</v>
      </c>
    </row>
    <row r="2" spans="1:10" x14ac:dyDescent="0.15">
      <c r="A2" s="1"/>
    </row>
    <row r="3" spans="1:10" ht="14" thickBo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10" ht="14" thickTop="1" x14ac:dyDescent="0.15">
      <c r="A4" t="s">
        <v>8</v>
      </c>
      <c r="B4" s="6"/>
      <c r="C4" s="6"/>
      <c r="D4" s="6">
        <v>12.51</v>
      </c>
      <c r="E4" s="6"/>
      <c r="F4" s="6"/>
      <c r="G4" s="6"/>
      <c r="H4" s="6"/>
      <c r="I4" s="6"/>
      <c r="J4" s="4"/>
    </row>
    <row r="5" spans="1:10" x14ac:dyDescent="0.15">
      <c r="A5" s="5" t="s">
        <v>68</v>
      </c>
      <c r="B5" s="6"/>
      <c r="C5" s="6"/>
      <c r="D5" s="6">
        <v>35.340000000000003</v>
      </c>
      <c r="E5" s="6"/>
      <c r="F5" s="6"/>
      <c r="G5" s="6"/>
      <c r="H5" s="6"/>
      <c r="I5" s="6"/>
      <c r="J5" s="4"/>
    </row>
    <row r="6" spans="1:10" x14ac:dyDescent="0.15">
      <c r="A6" s="5" t="s">
        <v>9</v>
      </c>
      <c r="B6" s="6"/>
      <c r="C6" s="6"/>
      <c r="D6" s="6">
        <v>10.87</v>
      </c>
      <c r="E6" s="6"/>
      <c r="F6" s="6"/>
      <c r="G6" s="6"/>
      <c r="H6" s="6"/>
      <c r="I6" s="6"/>
      <c r="J6" s="4"/>
    </row>
    <row r="7" spans="1:10" x14ac:dyDescent="0.15">
      <c r="A7" s="5" t="s">
        <v>10</v>
      </c>
      <c r="B7" s="6">
        <v>-6.68</v>
      </c>
      <c r="C7" s="6"/>
      <c r="D7" s="6"/>
      <c r="E7" s="6"/>
      <c r="F7" s="6"/>
      <c r="G7" s="6"/>
      <c r="H7" s="6"/>
      <c r="I7" s="6"/>
      <c r="J7" s="4"/>
    </row>
    <row r="8" spans="1:10" x14ac:dyDescent="0.15">
      <c r="A8" s="5" t="s">
        <v>11</v>
      </c>
      <c r="B8" s="6"/>
      <c r="C8" s="6"/>
      <c r="D8" s="6"/>
      <c r="E8" s="6"/>
      <c r="F8" s="6">
        <v>9.7200000000000006</v>
      </c>
      <c r="G8" s="6"/>
      <c r="H8" s="6"/>
      <c r="I8" s="6"/>
      <c r="J8" s="4"/>
    </row>
    <row r="9" spans="1:10" x14ac:dyDescent="0.15">
      <c r="A9" s="5" t="s">
        <v>12</v>
      </c>
      <c r="B9" s="6"/>
      <c r="C9" s="6">
        <v>14.84</v>
      </c>
      <c r="D9" s="6"/>
      <c r="E9" s="6"/>
      <c r="F9" s="6"/>
      <c r="G9" s="6"/>
      <c r="H9" s="6"/>
      <c r="I9" s="6"/>
      <c r="J9" s="4"/>
    </row>
    <row r="10" spans="1:10" x14ac:dyDescent="0.15">
      <c r="A10" s="5" t="s">
        <v>13</v>
      </c>
      <c r="B10" s="6"/>
      <c r="C10" s="6"/>
      <c r="D10" s="6"/>
      <c r="E10" s="6"/>
      <c r="F10" s="6"/>
      <c r="G10" s="6">
        <v>10.87</v>
      </c>
      <c r="H10" s="6"/>
      <c r="I10" s="6"/>
      <c r="J10" s="4"/>
    </row>
    <row r="11" spans="1:10" x14ac:dyDescent="0.15">
      <c r="A11" s="5" t="s">
        <v>56</v>
      </c>
      <c r="B11" s="6"/>
      <c r="C11" s="6"/>
      <c r="D11" s="6"/>
      <c r="E11" s="6">
        <v>13.3</v>
      </c>
      <c r="F11" s="6"/>
      <c r="G11" s="6"/>
      <c r="H11" s="6"/>
      <c r="I11" s="6"/>
      <c r="J11" s="4"/>
    </row>
    <row r="12" spans="1:10" x14ac:dyDescent="0.15">
      <c r="A12" s="5" t="s">
        <v>64</v>
      </c>
      <c r="B12" s="6"/>
      <c r="C12" s="6"/>
      <c r="D12" s="6"/>
      <c r="E12" s="6">
        <v>12.32</v>
      </c>
      <c r="F12" s="6"/>
      <c r="G12" s="6"/>
      <c r="H12" s="6"/>
      <c r="I12" s="6"/>
      <c r="J12" s="4"/>
    </row>
    <row r="13" spans="1:10" x14ac:dyDescent="0.15">
      <c r="A13" s="5" t="s">
        <v>14</v>
      </c>
      <c r="B13" s="6"/>
      <c r="C13" s="6"/>
      <c r="D13" s="6"/>
      <c r="E13" s="6"/>
      <c r="F13" s="6">
        <v>10.76</v>
      </c>
      <c r="G13" s="6"/>
      <c r="H13" s="6"/>
      <c r="I13" s="6"/>
      <c r="J13" s="4"/>
    </row>
    <row r="14" spans="1:10" x14ac:dyDescent="0.15">
      <c r="A14" s="5" t="s">
        <v>57</v>
      </c>
      <c r="B14" s="6"/>
      <c r="C14" s="6"/>
      <c r="D14" s="6">
        <v>11.62</v>
      </c>
      <c r="E14" s="6"/>
      <c r="F14" s="6"/>
      <c r="G14" s="6"/>
      <c r="H14" s="6"/>
      <c r="I14" s="6"/>
      <c r="J14" s="4"/>
    </row>
    <row r="15" spans="1:10" x14ac:dyDescent="0.15">
      <c r="A15" s="5" t="s">
        <v>58</v>
      </c>
      <c r="B15" s="6"/>
      <c r="C15" s="6"/>
      <c r="D15" s="6">
        <v>11.96</v>
      </c>
      <c r="E15" s="6"/>
      <c r="F15" s="6"/>
      <c r="G15" s="6"/>
      <c r="H15" s="6"/>
      <c r="I15" s="6"/>
      <c r="J15" s="4"/>
    </row>
    <row r="16" spans="1:10" x14ac:dyDescent="0.15">
      <c r="A16" s="5" t="s">
        <v>69</v>
      </c>
      <c r="B16" s="6"/>
      <c r="C16" s="6"/>
      <c r="D16" s="6">
        <v>46.29</v>
      </c>
      <c r="E16" s="6"/>
      <c r="F16" s="6"/>
      <c r="G16" s="6"/>
      <c r="H16" s="6"/>
      <c r="I16" s="6"/>
      <c r="J16" s="4"/>
    </row>
    <row r="17" spans="1:10" x14ac:dyDescent="0.15">
      <c r="A17" s="5" t="s">
        <v>16</v>
      </c>
      <c r="B17" s="6"/>
      <c r="C17" s="6"/>
      <c r="D17" s="6"/>
      <c r="E17" s="6"/>
      <c r="F17" s="6"/>
      <c r="G17" s="6"/>
      <c r="H17" s="6"/>
      <c r="I17" s="6">
        <v>9.61</v>
      </c>
      <c r="J17" s="4"/>
    </row>
    <row r="18" spans="1:10" x14ac:dyDescent="0.15">
      <c r="A18" s="5" t="s">
        <v>17</v>
      </c>
      <c r="B18" s="6"/>
      <c r="C18" s="6"/>
      <c r="D18" s="6">
        <v>9.24</v>
      </c>
      <c r="E18" s="6"/>
      <c r="F18" s="6"/>
      <c r="G18" s="6"/>
      <c r="H18" s="6"/>
      <c r="I18" s="6"/>
      <c r="J18" s="4"/>
    </row>
    <row r="19" spans="1:10" x14ac:dyDescent="0.15">
      <c r="A19" s="5" t="s">
        <v>18</v>
      </c>
      <c r="B19" s="6"/>
      <c r="C19" s="6"/>
      <c r="D19" s="6"/>
      <c r="E19" s="6"/>
      <c r="F19" s="6"/>
      <c r="G19" s="6"/>
      <c r="H19" s="6">
        <v>10.5</v>
      </c>
      <c r="I19" s="6"/>
      <c r="J19" s="4"/>
    </row>
    <row r="20" spans="1:10" x14ac:dyDescent="0.15">
      <c r="A20" s="5" t="s">
        <v>20</v>
      </c>
      <c r="B20" s="6"/>
      <c r="C20" s="6"/>
      <c r="D20" s="3"/>
      <c r="E20" s="6"/>
      <c r="F20" s="6"/>
      <c r="G20" s="6"/>
      <c r="H20" s="6"/>
      <c r="I20" s="6">
        <v>11.24</v>
      </c>
      <c r="J20" s="4"/>
    </row>
    <row r="21" spans="1:10" x14ac:dyDescent="0.15">
      <c r="A21" s="5" t="s">
        <v>21</v>
      </c>
      <c r="B21" s="6"/>
      <c r="C21" s="6"/>
      <c r="D21" s="12"/>
      <c r="E21" s="6">
        <v>-13.05</v>
      </c>
      <c r="F21" s="6"/>
      <c r="G21" s="6"/>
      <c r="H21" s="6"/>
      <c r="I21" s="6"/>
      <c r="J21" s="4"/>
    </row>
    <row r="22" spans="1:10" x14ac:dyDescent="0.15">
      <c r="A22" s="5" t="s">
        <v>22</v>
      </c>
      <c r="B22" s="6"/>
      <c r="C22" s="6"/>
      <c r="D22" s="6"/>
      <c r="E22" s="6">
        <v>9.64</v>
      </c>
      <c r="F22" s="6"/>
      <c r="G22" s="6"/>
      <c r="H22" s="6"/>
      <c r="I22" s="6"/>
      <c r="J22" s="4"/>
    </row>
    <row r="23" spans="1:10" x14ac:dyDescent="0.15">
      <c r="A23" s="5" t="s">
        <v>23</v>
      </c>
      <c r="B23" s="6"/>
      <c r="C23" s="6"/>
      <c r="D23" s="3">
        <v>10.35</v>
      </c>
      <c r="E23" s="6"/>
      <c r="F23" s="6"/>
      <c r="G23" s="6"/>
      <c r="H23" s="6"/>
      <c r="I23" s="6"/>
      <c r="J23" s="4"/>
    </row>
    <row r="24" spans="1:10" x14ac:dyDescent="0.15">
      <c r="A24" s="5" t="s">
        <v>24</v>
      </c>
      <c r="B24" s="6"/>
      <c r="C24" s="6"/>
      <c r="D24" s="3"/>
      <c r="E24" s="6">
        <v>6.68</v>
      </c>
      <c r="F24" s="6"/>
      <c r="G24" s="6"/>
      <c r="H24" s="6"/>
      <c r="I24" s="6"/>
      <c r="J24" s="4"/>
    </row>
    <row r="25" spans="1:10" x14ac:dyDescent="0.15">
      <c r="A25" s="5" t="s">
        <v>25</v>
      </c>
      <c r="B25" s="6"/>
      <c r="C25" s="6"/>
      <c r="D25" s="3"/>
      <c r="E25" s="6"/>
      <c r="F25" s="6">
        <v>14.14</v>
      </c>
      <c r="G25" s="6"/>
      <c r="H25" s="6"/>
      <c r="I25" s="6"/>
      <c r="J25" s="4"/>
    </row>
    <row r="26" spans="1:10" x14ac:dyDescent="0.15">
      <c r="A26" s="5" t="s">
        <v>59</v>
      </c>
      <c r="B26" s="6"/>
      <c r="C26" s="6"/>
      <c r="D26" s="3">
        <v>12.59</v>
      </c>
      <c r="E26" s="6"/>
      <c r="F26" s="6"/>
      <c r="G26" s="6"/>
      <c r="H26" s="6"/>
      <c r="I26" s="6"/>
      <c r="J26" s="4"/>
    </row>
    <row r="27" spans="1:10" x14ac:dyDescent="0.15">
      <c r="A27" s="5" t="s">
        <v>26</v>
      </c>
      <c r="B27" s="6"/>
      <c r="C27" s="6"/>
      <c r="D27" s="4"/>
      <c r="E27" s="6"/>
      <c r="F27" s="6"/>
      <c r="G27" s="6">
        <v>8.7100000000000009</v>
      </c>
      <c r="H27" s="6"/>
      <c r="I27" s="6"/>
      <c r="J27" s="4"/>
    </row>
    <row r="28" spans="1:10" x14ac:dyDescent="0.15">
      <c r="A28" s="5" t="s">
        <v>27</v>
      </c>
      <c r="B28" s="6"/>
      <c r="C28" s="6"/>
      <c r="D28" s="6"/>
      <c r="E28" s="6"/>
      <c r="F28" s="6">
        <v>13.23</v>
      </c>
      <c r="G28" s="6"/>
      <c r="H28" s="6"/>
      <c r="I28" s="6"/>
      <c r="J28" s="4"/>
    </row>
    <row r="29" spans="1:10" x14ac:dyDescent="0.15">
      <c r="A29" s="5" t="s">
        <v>28</v>
      </c>
      <c r="B29" s="6"/>
      <c r="C29" s="6">
        <v>10.62</v>
      </c>
      <c r="D29" s="6"/>
      <c r="E29" s="6"/>
      <c r="F29" s="6"/>
      <c r="G29" s="6"/>
      <c r="H29" s="6"/>
      <c r="I29" s="6"/>
      <c r="J29" s="4"/>
    </row>
    <row r="30" spans="1:10" x14ac:dyDescent="0.15">
      <c r="A30" s="5" t="s">
        <v>29</v>
      </c>
      <c r="B30" s="6"/>
      <c r="C30" s="3"/>
      <c r="D30" s="6">
        <v>10.06</v>
      </c>
      <c r="E30" s="6"/>
      <c r="F30" s="6"/>
      <c r="G30" s="6"/>
      <c r="H30" s="6"/>
      <c r="I30" s="6"/>
      <c r="J30" s="4"/>
    </row>
    <row r="31" spans="1:10" x14ac:dyDescent="0.15">
      <c r="A31" s="5" t="s">
        <v>30</v>
      </c>
      <c r="B31" s="6"/>
      <c r="C31" s="3"/>
      <c r="D31" s="6"/>
      <c r="E31" s="6">
        <v>13.05</v>
      </c>
      <c r="F31" s="6"/>
      <c r="G31" s="6"/>
      <c r="H31" s="6"/>
      <c r="I31" s="6"/>
      <c r="J31" s="4"/>
    </row>
    <row r="32" spans="1:10" x14ac:dyDescent="0.15">
      <c r="A32" s="5" t="s">
        <v>31</v>
      </c>
      <c r="B32" s="6"/>
      <c r="C32" s="3"/>
      <c r="D32" s="6"/>
      <c r="E32" s="6"/>
      <c r="F32" s="6"/>
      <c r="G32" s="6"/>
      <c r="H32" s="6">
        <v>10.87</v>
      </c>
      <c r="I32" s="6"/>
      <c r="J32" s="4"/>
    </row>
    <row r="33" spans="1:10" x14ac:dyDescent="0.15">
      <c r="A33" s="5" t="s">
        <v>71</v>
      </c>
      <c r="B33" s="6"/>
      <c r="C33" s="4"/>
      <c r="D33" s="6"/>
      <c r="E33" s="6"/>
      <c r="F33" s="6"/>
      <c r="G33" s="6">
        <v>10.06</v>
      </c>
      <c r="H33" s="6"/>
      <c r="I33" s="6"/>
      <c r="J33" s="4"/>
    </row>
    <row r="34" spans="1:10" x14ac:dyDescent="0.15">
      <c r="A34" s="5" t="s">
        <v>61</v>
      </c>
      <c r="B34" s="6"/>
      <c r="C34" s="4"/>
      <c r="D34" s="6"/>
      <c r="E34" s="6">
        <v>13.87</v>
      </c>
      <c r="F34" s="6"/>
      <c r="G34" s="6"/>
      <c r="H34" s="6"/>
      <c r="I34" s="6"/>
      <c r="J34" s="4"/>
    </row>
    <row r="35" spans="1:10" x14ac:dyDescent="0.15">
      <c r="A35" s="5" t="s">
        <v>70</v>
      </c>
      <c r="B35" s="6"/>
      <c r="C35" s="4"/>
      <c r="D35" s="6"/>
      <c r="E35" s="6"/>
      <c r="F35" s="6"/>
      <c r="G35" s="6"/>
      <c r="H35" s="6"/>
      <c r="I35" s="6">
        <v>11.41</v>
      </c>
      <c r="J35" s="4"/>
    </row>
    <row r="36" spans="1:10" x14ac:dyDescent="0.15">
      <c r="A36" s="5" t="s">
        <v>34</v>
      </c>
      <c r="B36" s="6"/>
      <c r="C36" s="4"/>
      <c r="D36" s="6"/>
      <c r="E36" s="6"/>
      <c r="F36" s="6"/>
      <c r="G36" s="6"/>
      <c r="H36" s="6">
        <v>9.75</v>
      </c>
      <c r="I36" s="6"/>
      <c r="J36" s="4"/>
    </row>
    <row r="37" spans="1:10" x14ac:dyDescent="0.15">
      <c r="A37" s="5" t="s">
        <v>35</v>
      </c>
      <c r="B37" s="6"/>
      <c r="C37" s="4">
        <v>16.649999999999999</v>
      </c>
      <c r="D37" s="6"/>
      <c r="E37" s="6"/>
      <c r="F37" s="6"/>
      <c r="G37" s="6"/>
      <c r="H37" s="6"/>
      <c r="I37" s="6"/>
      <c r="J37" s="4"/>
    </row>
    <row r="38" spans="1:10" x14ac:dyDescent="0.15">
      <c r="A38" s="5" t="s">
        <v>60</v>
      </c>
      <c r="B38" s="6"/>
      <c r="C38" s="12"/>
      <c r="D38" s="6"/>
      <c r="E38" s="6"/>
      <c r="F38" s="6"/>
      <c r="G38" s="6"/>
      <c r="H38" s="6"/>
      <c r="I38" s="6">
        <v>13.87</v>
      </c>
      <c r="J38" s="4"/>
    </row>
    <row r="39" spans="1:10" x14ac:dyDescent="0.15">
      <c r="A39" s="5" t="s">
        <v>36</v>
      </c>
      <c r="B39" s="6"/>
      <c r="C39" s="6"/>
      <c r="D39" s="6"/>
      <c r="E39" s="6"/>
      <c r="F39" s="6"/>
      <c r="G39" s="6">
        <v>10.25</v>
      </c>
      <c r="H39" s="6"/>
      <c r="I39" s="6"/>
      <c r="J39" s="4"/>
    </row>
    <row r="40" spans="1:10" x14ac:dyDescent="0.15">
      <c r="A40" s="5" t="s">
        <v>72</v>
      </c>
      <c r="B40" s="6">
        <v>63.15</v>
      </c>
      <c r="C40" s="6"/>
      <c r="D40" s="6"/>
      <c r="E40" s="6"/>
      <c r="F40" s="6"/>
      <c r="G40" s="6"/>
      <c r="H40" s="6"/>
      <c r="I40" s="6"/>
      <c r="J40" s="4"/>
    </row>
    <row r="41" spans="1:10" s="7" customFormat="1" x14ac:dyDescent="0.15">
      <c r="A41" s="5" t="s">
        <v>62</v>
      </c>
      <c r="B41" s="6"/>
      <c r="C41" s="6"/>
      <c r="D41" s="6"/>
      <c r="E41" s="6"/>
      <c r="F41" s="6"/>
      <c r="G41" s="6"/>
      <c r="H41" s="6">
        <v>11.62</v>
      </c>
      <c r="I41" s="6"/>
      <c r="J41" s="4"/>
    </row>
    <row r="42" spans="1:10" x14ac:dyDescent="0.15">
      <c r="A42" s="5" t="s">
        <v>37</v>
      </c>
      <c r="B42" s="6"/>
      <c r="C42" s="6">
        <v>14.14</v>
      </c>
      <c r="D42" s="6"/>
      <c r="E42" s="6"/>
      <c r="F42" s="6"/>
      <c r="G42" s="6"/>
      <c r="H42" s="6"/>
      <c r="I42" s="6"/>
      <c r="J42" s="4"/>
    </row>
    <row r="43" spans="1:10" x14ac:dyDescent="0.15">
      <c r="A43" s="5" t="s">
        <v>38</v>
      </c>
      <c r="B43" s="6"/>
      <c r="C43" s="6"/>
      <c r="D43" s="6"/>
      <c r="E43" s="6"/>
      <c r="F43" s="6"/>
      <c r="G43" s="6"/>
      <c r="H43" s="6">
        <v>9.68</v>
      </c>
      <c r="I43" s="6"/>
      <c r="J43" s="4"/>
    </row>
    <row r="44" spans="1:10" x14ac:dyDescent="0.15">
      <c r="A44" s="5" t="s">
        <v>39</v>
      </c>
      <c r="B44" s="6"/>
      <c r="C44" s="6"/>
      <c r="D44" s="6">
        <v>9.3699999999999992</v>
      </c>
      <c r="E44" s="6"/>
      <c r="F44" s="6"/>
      <c r="G44" s="6"/>
      <c r="H44" s="6"/>
      <c r="I44" s="6"/>
      <c r="J44" s="4"/>
    </row>
    <row r="45" spans="1:10" x14ac:dyDescent="0.15">
      <c r="A45" s="5" t="s">
        <v>40</v>
      </c>
      <c r="B45" s="6"/>
      <c r="C45" s="6"/>
      <c r="D45" s="6"/>
      <c r="E45" s="6"/>
      <c r="F45" s="6"/>
      <c r="G45" s="6"/>
      <c r="H45" s="6">
        <v>11.49</v>
      </c>
      <c r="I45" s="6"/>
      <c r="J45" s="4"/>
    </row>
    <row r="46" spans="1:10" x14ac:dyDescent="0.15">
      <c r="A46" s="5" t="s">
        <v>41</v>
      </c>
      <c r="B46" s="6"/>
      <c r="C46" s="6">
        <v>14.11</v>
      </c>
      <c r="D46" s="6"/>
      <c r="E46" s="6"/>
      <c r="F46" s="6"/>
      <c r="G46" s="6"/>
      <c r="H46" s="6"/>
      <c r="I46" s="6"/>
      <c r="J46" s="4"/>
    </row>
    <row r="47" spans="1:10" x14ac:dyDescent="0.15">
      <c r="A47" s="5" t="s">
        <v>42</v>
      </c>
      <c r="B47" s="6">
        <v>10.87</v>
      </c>
      <c r="C47" s="6"/>
      <c r="D47" s="6"/>
      <c r="E47" s="6"/>
      <c r="F47" s="6"/>
      <c r="G47" s="6"/>
      <c r="H47" s="6"/>
      <c r="I47" s="6"/>
      <c r="J47" s="4"/>
    </row>
    <row r="48" spans="1:10" x14ac:dyDescent="0.15">
      <c r="A48" s="5" t="s">
        <v>43</v>
      </c>
      <c r="B48" s="6"/>
      <c r="C48" s="6"/>
      <c r="D48" s="6"/>
      <c r="E48" s="6">
        <v>8.9</v>
      </c>
      <c r="F48" s="6"/>
      <c r="G48" s="6"/>
      <c r="H48" s="6"/>
      <c r="I48" s="6"/>
      <c r="J48" s="4"/>
    </row>
    <row r="49" spans="1:10" x14ac:dyDescent="0.15">
      <c r="A49" s="5" t="s">
        <v>44</v>
      </c>
      <c r="B49" s="6"/>
      <c r="C49" s="6"/>
      <c r="D49" s="6"/>
      <c r="E49" s="6"/>
      <c r="F49" s="6"/>
      <c r="G49" s="6"/>
      <c r="H49" s="6"/>
      <c r="I49" s="6">
        <v>10.87</v>
      </c>
      <c r="J49" s="4"/>
    </row>
    <row r="50" spans="1:10" x14ac:dyDescent="0.15">
      <c r="A50" s="5" t="s">
        <v>45</v>
      </c>
      <c r="B50" s="6"/>
      <c r="C50" s="6"/>
      <c r="D50" s="6"/>
      <c r="E50" s="6"/>
      <c r="F50" s="6">
        <v>9.7100000000000009</v>
      </c>
      <c r="G50" s="6"/>
      <c r="H50" s="6"/>
      <c r="I50" s="6"/>
      <c r="J50" s="4"/>
    </row>
    <row r="51" spans="1:10" x14ac:dyDescent="0.15">
      <c r="A51" s="5" t="s">
        <v>46</v>
      </c>
      <c r="B51" s="6"/>
      <c r="C51" s="6"/>
      <c r="D51" s="6"/>
      <c r="E51" s="6"/>
      <c r="F51" s="6"/>
      <c r="G51" s="6"/>
      <c r="H51" s="6">
        <v>8.02</v>
      </c>
      <c r="I51" s="6"/>
      <c r="J51" s="4"/>
    </row>
    <row r="52" spans="1:10" x14ac:dyDescent="0.15">
      <c r="A52" s="5" t="s">
        <v>47</v>
      </c>
      <c r="B52" s="6">
        <v>17</v>
      </c>
      <c r="C52" s="6"/>
      <c r="D52" s="6"/>
      <c r="E52" s="6"/>
      <c r="F52" s="6"/>
      <c r="G52" s="6"/>
      <c r="H52" s="6"/>
      <c r="I52" s="6"/>
      <c r="J52" s="4"/>
    </row>
    <row r="53" spans="1:10" x14ac:dyDescent="0.15">
      <c r="A53" s="5" t="s">
        <v>48</v>
      </c>
      <c r="B53" s="6"/>
      <c r="C53" s="6"/>
      <c r="D53" s="6">
        <v>10.14</v>
      </c>
      <c r="E53" s="6"/>
      <c r="F53" s="6"/>
      <c r="G53" s="6"/>
      <c r="H53" s="6"/>
      <c r="I53" s="6"/>
      <c r="J53" s="4"/>
    </row>
    <row r="54" spans="1:10" x14ac:dyDescent="0.15">
      <c r="A54" s="5" t="s">
        <v>49</v>
      </c>
      <c r="B54" s="6"/>
      <c r="C54" s="6"/>
      <c r="D54" s="6"/>
      <c r="E54" s="6"/>
      <c r="F54" s="6"/>
      <c r="G54" s="6"/>
      <c r="H54" s="6">
        <v>10.44</v>
      </c>
      <c r="I54" s="6"/>
      <c r="J54" s="4"/>
    </row>
    <row r="55" spans="1:10" x14ac:dyDescent="0.15">
      <c r="A55" s="5" t="s">
        <v>63</v>
      </c>
      <c r="B55" s="6"/>
      <c r="C55" s="6">
        <v>12.23</v>
      </c>
      <c r="D55" s="6"/>
      <c r="E55" s="6"/>
      <c r="F55" s="6"/>
      <c r="G55" s="6"/>
      <c r="H55" s="6"/>
      <c r="I55" s="6"/>
      <c r="J55" s="4"/>
    </row>
    <row r="56" spans="1:10" x14ac:dyDescent="0.15">
      <c r="A56" s="5" t="s">
        <v>50</v>
      </c>
      <c r="B56" s="6"/>
      <c r="C56" s="6"/>
      <c r="D56" s="6"/>
      <c r="E56" s="6"/>
      <c r="F56" s="6"/>
      <c r="G56" s="6"/>
      <c r="H56" s="6"/>
      <c r="I56" s="6">
        <v>9.51</v>
      </c>
      <c r="J56" s="4"/>
    </row>
    <row r="57" spans="1:10" x14ac:dyDescent="0.15">
      <c r="A57" s="5"/>
      <c r="B57" s="6"/>
      <c r="C57" s="6"/>
      <c r="D57" s="6"/>
      <c r="E57" s="6"/>
      <c r="F57" s="6"/>
      <c r="G57" s="6"/>
      <c r="H57" s="6"/>
      <c r="I57" s="6"/>
      <c r="J57" s="8"/>
    </row>
    <row r="58" spans="1:10" x14ac:dyDescent="0.15">
      <c r="A58" s="9" t="s">
        <v>52</v>
      </c>
      <c r="B58" s="10">
        <f t="shared" ref="B58:I58" si="0">SUM(B4:B57)</f>
        <v>84.34</v>
      </c>
      <c r="C58" s="10">
        <f t="shared" si="0"/>
        <v>82.59</v>
      </c>
      <c r="D58" s="10">
        <f t="shared" si="0"/>
        <v>190.34000000000003</v>
      </c>
      <c r="E58" s="10">
        <f t="shared" si="0"/>
        <v>64.709999999999994</v>
      </c>
      <c r="F58" s="10">
        <f t="shared" si="0"/>
        <v>57.560000000000009</v>
      </c>
      <c r="G58" s="10">
        <f t="shared" si="0"/>
        <v>39.89</v>
      </c>
      <c r="H58" s="10">
        <f t="shared" si="0"/>
        <v>82.36999999999999</v>
      </c>
      <c r="I58" s="10">
        <f t="shared" si="0"/>
        <v>66.510000000000005</v>
      </c>
      <c r="J58" s="11">
        <f>SUM(B58:I58)-0.2</f>
        <v>668.11</v>
      </c>
    </row>
    <row r="59" spans="1:10" x14ac:dyDescent="0.15">
      <c r="B59" s="10" t="s">
        <v>53</v>
      </c>
      <c r="C59" s="10" t="s">
        <v>1</v>
      </c>
      <c r="D59" s="10" t="s">
        <v>2</v>
      </c>
      <c r="E59" s="10" t="s">
        <v>3</v>
      </c>
      <c r="F59" s="10" t="s">
        <v>4</v>
      </c>
      <c r="G59" s="10" t="s">
        <v>5</v>
      </c>
      <c r="H59" s="10" t="s">
        <v>6</v>
      </c>
      <c r="I59" s="10" t="s">
        <v>7</v>
      </c>
      <c r="J59" s="4"/>
    </row>
    <row r="60" spans="1:10" x14ac:dyDescent="0.15">
      <c r="B60" s="4"/>
      <c r="C60" s="4"/>
      <c r="D60" s="4"/>
      <c r="E60" s="4"/>
      <c r="F60" s="4"/>
      <c r="G60" s="4"/>
      <c r="H60" s="4"/>
      <c r="I60" s="4"/>
      <c r="J60" s="4"/>
    </row>
    <row r="62" spans="1:10" x14ac:dyDescent="0.15">
      <c r="A62">
        <f>COUNTA(A4:A55)</f>
        <v>52</v>
      </c>
    </row>
  </sheetData>
  <autoFilter ref="A3:I56" xr:uid="{00000000-0009-0000-0000-000004000000}">
    <sortState xmlns:xlrd2="http://schemas.microsoft.com/office/spreadsheetml/2017/richdata2" ref="A4:I55">
      <sortCondition ref="A3:A55"/>
    </sortState>
  </autoFilter>
  <pageMargins left="0.75" right="0.75" top="1" bottom="1" header="0.5" footer="0.5"/>
  <pageSetup scale="80" orientation="portrait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61"/>
  <sheetViews>
    <sheetView workbookViewId="0">
      <selection activeCell="A54" sqref="A54"/>
    </sheetView>
  </sheetViews>
  <sheetFormatPr baseColWidth="10" defaultColWidth="8.83203125" defaultRowHeight="13" x14ac:dyDescent="0.15"/>
  <cols>
    <col min="1" max="1" width="17.5" customWidth="1"/>
    <col min="2" max="2" width="11.1640625" bestFit="1" customWidth="1"/>
    <col min="4" max="4" width="11.6640625" bestFit="1" customWidth="1"/>
    <col min="9" max="9" width="8.1640625" customWidth="1"/>
  </cols>
  <sheetData>
    <row r="1" spans="1:10" x14ac:dyDescent="0.15">
      <c r="A1" s="1" t="s">
        <v>73</v>
      </c>
    </row>
    <row r="2" spans="1:10" x14ac:dyDescent="0.15">
      <c r="A2" s="1"/>
    </row>
    <row r="3" spans="1:10" ht="14" thickBo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10" ht="14" thickTop="1" x14ac:dyDescent="0.15">
      <c r="A4" t="s">
        <v>8</v>
      </c>
      <c r="B4" s="6"/>
      <c r="C4" s="6"/>
      <c r="D4" s="6">
        <v>12.51</v>
      </c>
      <c r="E4" s="6"/>
      <c r="F4" s="6"/>
      <c r="G4" s="6"/>
      <c r="H4" s="6"/>
      <c r="I4" s="6"/>
      <c r="J4" s="4"/>
    </row>
    <row r="5" spans="1:10" x14ac:dyDescent="0.15">
      <c r="A5" s="5" t="s">
        <v>68</v>
      </c>
      <c r="B5" s="6"/>
      <c r="C5" s="6"/>
      <c r="D5" s="6">
        <v>11.78</v>
      </c>
      <c r="E5" s="6"/>
      <c r="F5" s="6"/>
      <c r="G5" s="6"/>
      <c r="H5" s="6"/>
      <c r="I5" s="6"/>
      <c r="J5" s="4"/>
    </row>
    <row r="6" spans="1:10" x14ac:dyDescent="0.15">
      <c r="A6" s="5" t="s">
        <v>9</v>
      </c>
      <c r="B6" s="6"/>
      <c r="C6" s="6"/>
      <c r="D6" s="6">
        <v>10.87</v>
      </c>
      <c r="E6" s="6"/>
      <c r="F6" s="6"/>
      <c r="G6" s="6"/>
      <c r="H6" s="6"/>
      <c r="I6" s="6"/>
      <c r="J6" s="4"/>
    </row>
    <row r="7" spans="1:10" x14ac:dyDescent="0.15">
      <c r="A7" s="5" t="s">
        <v>11</v>
      </c>
      <c r="B7" s="6"/>
      <c r="C7" s="6"/>
      <c r="D7" s="6"/>
      <c r="E7" s="6"/>
      <c r="F7" s="6">
        <v>9.7200000000000006</v>
      </c>
      <c r="G7" s="6"/>
      <c r="H7" s="6"/>
      <c r="I7" s="6"/>
      <c r="J7" s="4"/>
    </row>
    <row r="8" spans="1:10" x14ac:dyDescent="0.15">
      <c r="A8" s="5" t="s">
        <v>12</v>
      </c>
      <c r="B8" s="6"/>
      <c r="C8" s="6">
        <v>14.84</v>
      </c>
      <c r="D8" s="6"/>
      <c r="E8" s="6"/>
      <c r="F8" s="6"/>
      <c r="G8" s="6"/>
      <c r="H8" s="6"/>
      <c r="I8" s="6"/>
      <c r="J8" s="4"/>
    </row>
    <row r="9" spans="1:10" x14ac:dyDescent="0.15">
      <c r="A9" s="5" t="s">
        <v>13</v>
      </c>
      <c r="B9" s="6"/>
      <c r="C9" s="6"/>
      <c r="D9" s="6"/>
      <c r="E9" s="6"/>
      <c r="F9" s="6"/>
      <c r="G9" s="6">
        <v>10.87</v>
      </c>
      <c r="H9" s="6"/>
      <c r="I9" s="6"/>
      <c r="J9" s="4"/>
    </row>
    <row r="10" spans="1:10" x14ac:dyDescent="0.15">
      <c r="A10" s="5" t="s">
        <v>56</v>
      </c>
      <c r="B10" s="6"/>
      <c r="C10" s="6"/>
      <c r="D10" s="6"/>
      <c r="E10" s="6">
        <v>13.3</v>
      </c>
      <c r="F10" s="6"/>
      <c r="G10" s="6"/>
      <c r="H10" s="6"/>
      <c r="I10" s="6"/>
      <c r="J10" s="4"/>
    </row>
    <row r="11" spans="1:10" x14ac:dyDescent="0.15">
      <c r="A11" s="5" t="s">
        <v>64</v>
      </c>
      <c r="B11" s="6"/>
      <c r="C11" s="6"/>
      <c r="D11" s="6"/>
      <c r="E11" s="6">
        <v>12.32</v>
      </c>
      <c r="F11" s="6"/>
      <c r="G11" s="6"/>
      <c r="H11" s="6"/>
      <c r="I11" s="6"/>
      <c r="J11" s="4"/>
    </row>
    <row r="12" spans="1:10" x14ac:dyDescent="0.15">
      <c r="A12" s="5" t="s">
        <v>14</v>
      </c>
      <c r="B12" s="6"/>
      <c r="C12" s="6"/>
      <c r="D12" s="6"/>
      <c r="E12" s="6"/>
      <c r="F12" s="6">
        <v>10.76</v>
      </c>
      <c r="G12" s="6"/>
      <c r="H12" s="6"/>
      <c r="I12" s="6"/>
      <c r="J12" s="4"/>
    </row>
    <row r="13" spans="1:10" x14ac:dyDescent="0.15">
      <c r="A13" s="5" t="s">
        <v>57</v>
      </c>
      <c r="B13" s="6"/>
      <c r="C13" s="6"/>
      <c r="D13" s="6">
        <v>11.62</v>
      </c>
      <c r="E13" s="6"/>
      <c r="F13" s="6"/>
      <c r="G13" s="6"/>
      <c r="H13" s="6"/>
      <c r="I13" s="6"/>
      <c r="J13" s="4"/>
    </row>
    <row r="14" spans="1:10" x14ac:dyDescent="0.15">
      <c r="A14" s="5" t="s">
        <v>58</v>
      </c>
      <c r="B14" s="6"/>
      <c r="C14" s="6"/>
      <c r="D14" s="6">
        <v>11.96</v>
      </c>
      <c r="E14" s="6"/>
      <c r="F14" s="6"/>
      <c r="G14" s="6"/>
      <c r="H14" s="6"/>
      <c r="I14" s="6"/>
      <c r="J14" s="4"/>
    </row>
    <row r="15" spans="1:10" x14ac:dyDescent="0.15">
      <c r="A15" s="5" t="s">
        <v>69</v>
      </c>
      <c r="B15" s="6"/>
      <c r="C15" s="6"/>
      <c r="D15" s="6">
        <v>15.43</v>
      </c>
      <c r="E15" s="6"/>
      <c r="F15" s="6"/>
      <c r="G15" s="6"/>
      <c r="H15" s="6"/>
      <c r="I15" s="6"/>
      <c r="J15" s="4"/>
    </row>
    <row r="16" spans="1:10" x14ac:dyDescent="0.15">
      <c r="A16" s="5" t="s">
        <v>16</v>
      </c>
      <c r="B16" s="6"/>
      <c r="C16" s="6"/>
      <c r="D16" s="6"/>
      <c r="E16" s="6"/>
      <c r="F16" s="6"/>
      <c r="G16" s="6"/>
      <c r="H16" s="6"/>
      <c r="I16" s="6">
        <v>9.61</v>
      </c>
      <c r="J16" s="4"/>
    </row>
    <row r="17" spans="1:10" x14ac:dyDescent="0.15">
      <c r="A17" s="5" t="s">
        <v>17</v>
      </c>
      <c r="B17" s="6"/>
      <c r="C17" s="6"/>
      <c r="D17" s="6">
        <v>9.24</v>
      </c>
      <c r="E17" s="6"/>
      <c r="F17" s="6"/>
      <c r="G17" s="6"/>
      <c r="H17" s="6"/>
      <c r="I17" s="6"/>
      <c r="J17" s="4"/>
    </row>
    <row r="18" spans="1:10" x14ac:dyDescent="0.15">
      <c r="A18" s="5" t="s">
        <v>18</v>
      </c>
      <c r="B18" s="6"/>
      <c r="C18" s="6"/>
      <c r="D18" s="6"/>
      <c r="E18" s="6"/>
      <c r="F18" s="6"/>
      <c r="G18" s="6"/>
      <c r="H18" s="6">
        <v>10.5</v>
      </c>
      <c r="I18" s="6"/>
      <c r="J18" s="4"/>
    </row>
    <row r="19" spans="1:10" x14ac:dyDescent="0.15">
      <c r="A19" s="5" t="s">
        <v>20</v>
      </c>
      <c r="B19" s="6"/>
      <c r="C19" s="6"/>
      <c r="D19" s="3"/>
      <c r="E19" s="6"/>
      <c r="F19" s="6"/>
      <c r="G19" s="6"/>
      <c r="H19" s="6"/>
      <c r="I19" s="6">
        <v>11.24</v>
      </c>
      <c r="J19" s="4"/>
    </row>
    <row r="20" spans="1:10" x14ac:dyDescent="0.15">
      <c r="A20" s="5" t="s">
        <v>22</v>
      </c>
      <c r="B20" s="6"/>
      <c r="C20" s="6"/>
      <c r="D20" s="6"/>
      <c r="E20" s="6">
        <v>9.64</v>
      </c>
      <c r="F20" s="6"/>
      <c r="G20" s="6"/>
      <c r="H20" s="6"/>
      <c r="I20" s="6"/>
      <c r="J20" s="4"/>
    </row>
    <row r="21" spans="1:10" x14ac:dyDescent="0.15">
      <c r="A21" s="5" t="s">
        <v>23</v>
      </c>
      <c r="B21" s="6"/>
      <c r="C21" s="6"/>
      <c r="D21" s="3">
        <v>10.35</v>
      </c>
      <c r="E21" s="6"/>
      <c r="F21" s="6"/>
      <c r="G21" s="6"/>
      <c r="H21" s="6"/>
      <c r="I21" s="6"/>
      <c r="J21" s="4"/>
    </row>
    <row r="22" spans="1:10" x14ac:dyDescent="0.15">
      <c r="A22" s="5" t="s">
        <v>24</v>
      </c>
      <c r="B22" s="6"/>
      <c r="C22" s="6"/>
      <c r="D22" s="3"/>
      <c r="E22" s="6">
        <v>6.68</v>
      </c>
      <c r="F22" s="6"/>
      <c r="G22" s="6"/>
      <c r="H22" s="6"/>
      <c r="I22" s="6"/>
      <c r="J22" s="4"/>
    </row>
    <row r="23" spans="1:10" x14ac:dyDescent="0.15">
      <c r="A23" s="5" t="s">
        <v>25</v>
      </c>
      <c r="B23" s="6"/>
      <c r="C23" s="6"/>
      <c r="D23" s="3"/>
      <c r="E23" s="6"/>
      <c r="F23" s="6">
        <v>14.14</v>
      </c>
      <c r="G23" s="6"/>
      <c r="H23" s="6"/>
      <c r="I23" s="6"/>
      <c r="J23" s="4"/>
    </row>
    <row r="24" spans="1:10" x14ac:dyDescent="0.15">
      <c r="A24" s="5" t="s">
        <v>59</v>
      </c>
      <c r="B24" s="6"/>
      <c r="C24" s="6"/>
      <c r="D24" s="3">
        <v>12.59</v>
      </c>
      <c r="E24" s="6"/>
      <c r="F24" s="6"/>
      <c r="G24" s="6"/>
      <c r="H24" s="6"/>
      <c r="I24" s="6"/>
      <c r="J24" s="4"/>
    </row>
    <row r="25" spans="1:10" x14ac:dyDescent="0.15">
      <c r="A25" s="5" t="s">
        <v>26</v>
      </c>
      <c r="B25" s="6"/>
      <c r="C25" s="6"/>
      <c r="D25" s="4"/>
      <c r="E25" s="6"/>
      <c r="F25" s="6"/>
      <c r="G25" s="6">
        <v>8.7100000000000009</v>
      </c>
      <c r="H25" s="6"/>
      <c r="I25" s="6"/>
      <c r="J25" s="4"/>
    </row>
    <row r="26" spans="1:10" x14ac:dyDescent="0.15">
      <c r="A26" s="5" t="s">
        <v>27</v>
      </c>
      <c r="B26" s="6"/>
      <c r="C26" s="6"/>
      <c r="D26" s="6"/>
      <c r="E26" s="6"/>
      <c r="F26" s="6">
        <v>13.23</v>
      </c>
      <c r="G26" s="6"/>
      <c r="H26" s="6"/>
      <c r="I26" s="6"/>
      <c r="J26" s="4"/>
    </row>
    <row r="27" spans="1:10" x14ac:dyDescent="0.15">
      <c r="A27" s="5" t="s">
        <v>28</v>
      </c>
      <c r="B27" s="6"/>
      <c r="C27" s="6">
        <v>10.62</v>
      </c>
      <c r="D27" s="6"/>
      <c r="E27" s="6"/>
      <c r="F27" s="6"/>
      <c r="G27" s="6"/>
      <c r="H27" s="6"/>
      <c r="I27" s="6"/>
      <c r="J27" s="4"/>
    </row>
    <row r="28" spans="1:10" x14ac:dyDescent="0.15">
      <c r="A28" s="5" t="s">
        <v>29</v>
      </c>
      <c r="B28" s="6"/>
      <c r="C28" s="3"/>
      <c r="D28" s="6">
        <v>10.06</v>
      </c>
      <c r="E28" s="6"/>
      <c r="F28" s="6"/>
      <c r="G28" s="6"/>
      <c r="H28" s="6"/>
      <c r="I28" s="6"/>
      <c r="J28" s="4"/>
    </row>
    <row r="29" spans="1:10" x14ac:dyDescent="0.15">
      <c r="A29" s="5" t="s">
        <v>30</v>
      </c>
      <c r="B29" s="6"/>
      <c r="C29" s="3"/>
      <c r="D29" s="6"/>
      <c r="E29" s="6">
        <v>13.05</v>
      </c>
      <c r="F29" s="6"/>
      <c r="G29" s="6"/>
      <c r="H29" s="6"/>
      <c r="I29" s="6"/>
      <c r="J29" s="4"/>
    </row>
    <row r="30" spans="1:10" x14ac:dyDescent="0.15">
      <c r="A30" s="5" t="s">
        <v>31</v>
      </c>
      <c r="B30" s="6"/>
      <c r="C30" s="3"/>
      <c r="D30" s="6"/>
      <c r="E30" s="6"/>
      <c r="F30" s="6"/>
      <c r="G30" s="6"/>
      <c r="H30" s="6">
        <v>10.87</v>
      </c>
      <c r="I30" s="6"/>
      <c r="J30" s="4"/>
    </row>
    <row r="31" spans="1:10" x14ac:dyDescent="0.15">
      <c r="A31" s="5" t="s">
        <v>71</v>
      </c>
      <c r="B31" s="6"/>
      <c r="C31" s="4"/>
      <c r="D31" s="6"/>
      <c r="E31" s="6"/>
      <c r="F31" s="6"/>
      <c r="G31" s="6">
        <v>10.06</v>
      </c>
      <c r="H31" s="6"/>
      <c r="I31" s="6"/>
      <c r="J31" s="4"/>
    </row>
    <row r="32" spans="1:10" x14ac:dyDescent="0.15">
      <c r="A32" s="5" t="s">
        <v>61</v>
      </c>
      <c r="B32" s="6"/>
      <c r="C32" s="4"/>
      <c r="D32" s="6"/>
      <c r="E32" s="6">
        <v>13.87</v>
      </c>
      <c r="F32" s="6"/>
      <c r="G32" s="6"/>
      <c r="H32" s="6"/>
      <c r="I32" s="6"/>
      <c r="J32" s="4"/>
    </row>
    <row r="33" spans="1:10" x14ac:dyDescent="0.15">
      <c r="A33" s="5" t="s">
        <v>70</v>
      </c>
      <c r="B33" s="6"/>
      <c r="C33" s="4"/>
      <c r="D33" s="6"/>
      <c r="E33" s="6"/>
      <c r="F33" s="6"/>
      <c r="G33" s="6"/>
      <c r="H33" s="6"/>
      <c r="I33" s="6">
        <v>11.41</v>
      </c>
      <c r="J33" s="4"/>
    </row>
    <row r="34" spans="1:10" x14ac:dyDescent="0.15">
      <c r="A34" s="5" t="s">
        <v>34</v>
      </c>
      <c r="B34" s="6"/>
      <c r="C34" s="4"/>
      <c r="D34" s="6"/>
      <c r="E34" s="6"/>
      <c r="F34" s="6"/>
      <c r="G34" s="6"/>
      <c r="H34" s="6">
        <v>9.75</v>
      </c>
      <c r="I34" s="6"/>
      <c r="J34" s="4"/>
    </row>
    <row r="35" spans="1:10" x14ac:dyDescent="0.15">
      <c r="A35" s="5" t="s">
        <v>35</v>
      </c>
      <c r="B35" s="6"/>
      <c r="C35" s="4">
        <v>16.649999999999999</v>
      </c>
      <c r="D35" s="6"/>
      <c r="E35" s="6"/>
      <c r="F35" s="6"/>
      <c r="G35" s="6"/>
      <c r="H35" s="6"/>
      <c r="I35" s="6"/>
      <c r="J35" s="4"/>
    </row>
    <row r="36" spans="1:10" x14ac:dyDescent="0.15">
      <c r="A36" s="5" t="s">
        <v>60</v>
      </c>
      <c r="B36" s="6"/>
      <c r="C36" s="12"/>
      <c r="D36" s="6"/>
      <c r="E36" s="6"/>
      <c r="F36" s="6"/>
      <c r="G36" s="6"/>
      <c r="H36" s="6"/>
      <c r="I36" s="6">
        <v>13.87</v>
      </c>
      <c r="J36" s="4"/>
    </row>
    <row r="37" spans="1:10" x14ac:dyDescent="0.15">
      <c r="A37" s="5" t="s">
        <v>36</v>
      </c>
      <c r="B37" s="6"/>
      <c r="C37" s="6"/>
      <c r="D37" s="6"/>
      <c r="E37" s="6"/>
      <c r="F37" s="6"/>
      <c r="G37" s="6">
        <v>10.050000000000001</v>
      </c>
      <c r="H37" s="6"/>
      <c r="I37" s="6"/>
      <c r="J37" s="4"/>
    </row>
    <row r="38" spans="1:10" x14ac:dyDescent="0.15">
      <c r="A38" s="5" t="s">
        <v>72</v>
      </c>
      <c r="B38" s="6">
        <v>12.63</v>
      </c>
      <c r="C38" s="6"/>
      <c r="D38" s="6"/>
      <c r="E38" s="6"/>
      <c r="F38" s="6"/>
      <c r="G38" s="6"/>
      <c r="H38" s="6"/>
      <c r="I38" s="6"/>
      <c r="J38" s="4"/>
    </row>
    <row r="39" spans="1:10" s="7" customFormat="1" x14ac:dyDescent="0.15">
      <c r="A39" s="5" t="s">
        <v>62</v>
      </c>
      <c r="B39" s="6"/>
      <c r="C39" s="6"/>
      <c r="D39" s="6"/>
      <c r="E39" s="6"/>
      <c r="F39" s="6"/>
      <c r="G39" s="6"/>
      <c r="H39" s="6">
        <v>11.62</v>
      </c>
      <c r="I39" s="6"/>
      <c r="J39" s="4"/>
    </row>
    <row r="40" spans="1:10" x14ac:dyDescent="0.15">
      <c r="A40" s="5" t="s">
        <v>37</v>
      </c>
      <c r="B40" s="6"/>
      <c r="C40" s="6">
        <v>14.14</v>
      </c>
      <c r="D40" s="6"/>
      <c r="E40" s="6"/>
      <c r="F40" s="6"/>
      <c r="G40" s="6"/>
      <c r="H40" s="6"/>
      <c r="I40" s="6"/>
      <c r="J40" s="4"/>
    </row>
    <row r="41" spans="1:10" x14ac:dyDescent="0.15">
      <c r="A41" s="5" t="s">
        <v>38</v>
      </c>
      <c r="B41" s="6"/>
      <c r="C41" s="6"/>
      <c r="D41" s="6"/>
      <c r="E41" s="6"/>
      <c r="F41" s="6"/>
      <c r="G41" s="6"/>
      <c r="H41" s="6">
        <v>9.68</v>
      </c>
      <c r="I41" s="6"/>
      <c r="J41" s="4"/>
    </row>
    <row r="42" spans="1:10" x14ac:dyDescent="0.15">
      <c r="A42" s="5" t="s">
        <v>74</v>
      </c>
      <c r="B42" s="6">
        <v>14.51</v>
      </c>
      <c r="C42" s="6"/>
      <c r="D42" s="6"/>
      <c r="E42" s="6"/>
      <c r="F42" s="6"/>
      <c r="G42" s="6"/>
      <c r="H42" s="6"/>
      <c r="I42" s="6"/>
      <c r="J42" s="4"/>
    </row>
    <row r="43" spans="1:10" x14ac:dyDescent="0.15">
      <c r="A43" s="5" t="s">
        <v>39</v>
      </c>
      <c r="B43" s="6"/>
      <c r="C43" s="6"/>
      <c r="D43" s="6">
        <v>9.3699999999999992</v>
      </c>
      <c r="E43" s="6"/>
      <c r="F43" s="6"/>
      <c r="G43" s="6"/>
      <c r="H43" s="6"/>
      <c r="I43" s="6"/>
      <c r="J43" s="4"/>
    </row>
    <row r="44" spans="1:10" x14ac:dyDescent="0.15">
      <c r="A44" s="5" t="s">
        <v>40</v>
      </c>
      <c r="B44" s="6"/>
      <c r="C44" s="6"/>
      <c r="D44" s="6"/>
      <c r="E44" s="6"/>
      <c r="F44" s="6"/>
      <c r="G44" s="6"/>
      <c r="H44" s="6">
        <v>11.49</v>
      </c>
      <c r="I44" s="6"/>
      <c r="J44" s="4"/>
    </row>
    <row r="45" spans="1:10" x14ac:dyDescent="0.15">
      <c r="A45" s="5" t="s">
        <v>41</v>
      </c>
      <c r="B45" s="6"/>
      <c r="C45" s="6">
        <v>14.11</v>
      </c>
      <c r="D45" s="6"/>
      <c r="E45" s="6"/>
      <c r="F45" s="6"/>
      <c r="G45" s="6"/>
      <c r="H45" s="6"/>
      <c r="I45" s="6"/>
      <c r="J45" s="4"/>
    </row>
    <row r="46" spans="1:10" x14ac:dyDescent="0.15">
      <c r="A46" s="5" t="s">
        <v>42</v>
      </c>
      <c r="B46" s="6">
        <v>10.87</v>
      </c>
      <c r="C46" s="6"/>
      <c r="D46" s="6"/>
      <c r="E46" s="6"/>
      <c r="F46" s="6"/>
      <c r="G46" s="6"/>
      <c r="H46" s="6"/>
      <c r="I46" s="6"/>
      <c r="J46" s="4"/>
    </row>
    <row r="47" spans="1:10" x14ac:dyDescent="0.15">
      <c r="A47" s="5" t="s">
        <v>43</v>
      </c>
      <c r="B47" s="6"/>
      <c r="C47" s="6"/>
      <c r="D47" s="6"/>
      <c r="E47" s="6">
        <v>8.9</v>
      </c>
      <c r="F47" s="6"/>
      <c r="G47" s="6"/>
      <c r="H47" s="6"/>
      <c r="I47" s="6"/>
      <c r="J47" s="4"/>
    </row>
    <row r="48" spans="1:10" x14ac:dyDescent="0.15">
      <c r="A48" s="5" t="s">
        <v>44</v>
      </c>
      <c r="B48" s="6"/>
      <c r="C48" s="6"/>
      <c r="D48" s="6"/>
      <c r="E48" s="6"/>
      <c r="F48" s="6"/>
      <c r="G48" s="6"/>
      <c r="H48" s="6"/>
      <c r="I48" s="6">
        <v>10.87</v>
      </c>
      <c r="J48" s="4"/>
    </row>
    <row r="49" spans="1:10" x14ac:dyDescent="0.15">
      <c r="A49" s="5" t="s">
        <v>45</v>
      </c>
      <c r="B49" s="6"/>
      <c r="C49" s="6"/>
      <c r="D49" s="6"/>
      <c r="E49" s="6"/>
      <c r="F49" s="6">
        <v>9.7100000000000009</v>
      </c>
      <c r="G49" s="6"/>
      <c r="H49" s="6"/>
      <c r="I49" s="6"/>
      <c r="J49" s="4"/>
    </row>
    <row r="50" spans="1:10" x14ac:dyDescent="0.15">
      <c r="A50" s="5" t="s">
        <v>46</v>
      </c>
      <c r="B50" s="6"/>
      <c r="C50" s="6"/>
      <c r="D50" s="6"/>
      <c r="E50" s="6"/>
      <c r="F50" s="6"/>
      <c r="G50" s="6"/>
      <c r="H50" s="6">
        <v>8.02</v>
      </c>
      <c r="I50" s="6"/>
      <c r="J50" s="4"/>
    </row>
    <row r="51" spans="1:10" x14ac:dyDescent="0.15">
      <c r="A51" s="5" t="s">
        <v>47</v>
      </c>
      <c r="B51" s="6">
        <v>17</v>
      </c>
      <c r="C51" s="6"/>
      <c r="D51" s="6"/>
      <c r="E51" s="6"/>
      <c r="F51" s="6"/>
      <c r="G51" s="6"/>
      <c r="H51" s="6"/>
      <c r="I51" s="6"/>
      <c r="J51" s="4"/>
    </row>
    <row r="52" spans="1:10" x14ac:dyDescent="0.15">
      <c r="A52" s="5" t="s">
        <v>48</v>
      </c>
      <c r="B52" s="6"/>
      <c r="C52" s="6"/>
      <c r="D52" s="6">
        <v>10.14</v>
      </c>
      <c r="E52" s="6"/>
      <c r="F52" s="6"/>
      <c r="G52" s="6"/>
      <c r="H52" s="6"/>
      <c r="I52" s="6"/>
      <c r="J52" s="4"/>
    </row>
    <row r="53" spans="1:10" x14ac:dyDescent="0.15">
      <c r="A53" s="5" t="s">
        <v>49</v>
      </c>
      <c r="B53" s="6"/>
      <c r="C53" s="6"/>
      <c r="D53" s="6"/>
      <c r="E53" s="6"/>
      <c r="F53" s="6"/>
      <c r="G53" s="6"/>
      <c r="H53" s="6">
        <v>10.44</v>
      </c>
      <c r="I53" s="6"/>
      <c r="J53" s="4"/>
    </row>
    <row r="54" spans="1:10" x14ac:dyDescent="0.15">
      <c r="A54" s="5" t="s">
        <v>63</v>
      </c>
      <c r="B54" s="6"/>
      <c r="C54" s="6">
        <v>12.23</v>
      </c>
      <c r="D54" s="6"/>
      <c r="E54" s="6"/>
      <c r="F54" s="6"/>
      <c r="G54" s="6"/>
      <c r="H54" s="6"/>
      <c r="I54" s="6"/>
      <c r="J54" s="4"/>
    </row>
    <row r="55" spans="1:10" x14ac:dyDescent="0.15">
      <c r="A55" s="5" t="s">
        <v>50</v>
      </c>
      <c r="B55" s="6"/>
      <c r="C55" s="6"/>
      <c r="D55" s="6"/>
      <c r="E55" s="6"/>
      <c r="F55" s="6"/>
      <c r="G55" s="6"/>
      <c r="H55" s="6"/>
      <c r="I55" s="6">
        <v>9.51</v>
      </c>
      <c r="J55" s="4"/>
    </row>
    <row r="56" spans="1:10" x14ac:dyDescent="0.15">
      <c r="A56" s="5"/>
      <c r="B56" s="6"/>
      <c r="C56" s="6"/>
      <c r="D56" s="6"/>
      <c r="E56" s="6"/>
      <c r="F56" s="6"/>
      <c r="G56" s="6"/>
      <c r="H56" s="6"/>
      <c r="I56" s="6"/>
      <c r="J56" s="8"/>
    </row>
    <row r="57" spans="1:10" x14ac:dyDescent="0.15">
      <c r="A57" s="9" t="s">
        <v>52</v>
      </c>
      <c r="B57" s="10">
        <f t="shared" ref="B57:I57" si="0">SUM(B4:B56)</f>
        <v>55.01</v>
      </c>
      <c r="C57" s="10">
        <f t="shared" si="0"/>
        <v>82.59</v>
      </c>
      <c r="D57" s="10">
        <f t="shared" si="0"/>
        <v>135.91999999999999</v>
      </c>
      <c r="E57" s="10">
        <f t="shared" si="0"/>
        <v>77.760000000000019</v>
      </c>
      <c r="F57" s="10">
        <f t="shared" si="0"/>
        <v>57.560000000000009</v>
      </c>
      <c r="G57" s="10">
        <f t="shared" si="0"/>
        <v>39.69</v>
      </c>
      <c r="H57" s="10">
        <f t="shared" si="0"/>
        <v>82.36999999999999</v>
      </c>
      <c r="I57" s="10">
        <f t="shared" si="0"/>
        <v>66.510000000000005</v>
      </c>
      <c r="J57" s="11">
        <f>SUM(B57:I57)</f>
        <v>597.41</v>
      </c>
    </row>
    <row r="58" spans="1:10" x14ac:dyDescent="0.15">
      <c r="B58" s="10" t="s">
        <v>53</v>
      </c>
      <c r="C58" s="10" t="s">
        <v>1</v>
      </c>
      <c r="D58" s="10" t="s">
        <v>2</v>
      </c>
      <c r="E58" s="10" t="s">
        <v>3</v>
      </c>
      <c r="F58" s="10" t="s">
        <v>4</v>
      </c>
      <c r="G58" s="10" t="s">
        <v>5</v>
      </c>
      <c r="H58" s="10" t="s">
        <v>6</v>
      </c>
      <c r="I58" s="10" t="s">
        <v>7</v>
      </c>
      <c r="J58" s="4"/>
    </row>
    <row r="59" spans="1:10" x14ac:dyDescent="0.15">
      <c r="B59" s="4"/>
      <c r="C59" s="4"/>
      <c r="D59" s="4"/>
      <c r="E59" s="4"/>
      <c r="F59" s="4"/>
      <c r="G59" s="4"/>
      <c r="H59" s="4"/>
      <c r="I59" s="4"/>
      <c r="J59" s="4"/>
    </row>
    <row r="61" spans="1:10" x14ac:dyDescent="0.15">
      <c r="A61">
        <f>COUNTA(A4:A54)</f>
        <v>51</v>
      </c>
    </row>
  </sheetData>
  <autoFilter ref="A3:I55" xr:uid="{00000000-0009-0000-0000-000005000000}">
    <sortState xmlns:xlrd2="http://schemas.microsoft.com/office/spreadsheetml/2017/richdata2" ref="A4:I55">
      <sortCondition ref="A3:A55"/>
    </sortState>
  </autoFilter>
  <pageMargins left="0.75" right="0.75" top="1" bottom="1" header="0.5" footer="0.5"/>
  <pageSetup scale="81" orientation="portrait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62"/>
  <sheetViews>
    <sheetView topLeftCell="A37" workbookViewId="0">
      <selection activeCell="A54" sqref="A54"/>
    </sheetView>
  </sheetViews>
  <sheetFormatPr baseColWidth="10" defaultColWidth="8.83203125" defaultRowHeight="13" x14ac:dyDescent="0.15"/>
  <cols>
    <col min="1" max="1" width="17.5" customWidth="1"/>
    <col min="2" max="2" width="11.1640625" bestFit="1" customWidth="1"/>
    <col min="4" max="4" width="11.6640625" bestFit="1" customWidth="1"/>
    <col min="9" max="9" width="8.1640625" customWidth="1"/>
  </cols>
  <sheetData>
    <row r="1" spans="1:10" x14ac:dyDescent="0.15">
      <c r="A1" s="1" t="s">
        <v>75</v>
      </c>
    </row>
    <row r="2" spans="1:10" x14ac:dyDescent="0.15">
      <c r="A2" s="1"/>
    </row>
    <row r="3" spans="1:10" ht="14" thickBo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10" ht="14" thickTop="1" x14ac:dyDescent="0.15">
      <c r="A4" t="s">
        <v>8</v>
      </c>
      <c r="B4" s="6"/>
      <c r="C4" s="6"/>
      <c r="D4" s="6">
        <v>12.51</v>
      </c>
      <c r="E4" s="6"/>
      <c r="F4" s="6"/>
      <c r="G4" s="6"/>
      <c r="H4" s="6"/>
      <c r="I4" s="6"/>
      <c r="J4" s="4"/>
    </row>
    <row r="5" spans="1:10" x14ac:dyDescent="0.15">
      <c r="A5" t="s">
        <v>76</v>
      </c>
      <c r="B5" s="6">
        <v>32.26</v>
      </c>
      <c r="C5" s="6"/>
      <c r="D5" s="6"/>
      <c r="E5" s="6"/>
      <c r="F5" s="6"/>
      <c r="G5" s="6"/>
      <c r="H5" s="6"/>
      <c r="I5" s="6"/>
      <c r="J5" s="4"/>
    </row>
    <row r="6" spans="1:10" x14ac:dyDescent="0.15">
      <c r="A6" s="5" t="s">
        <v>68</v>
      </c>
      <c r="B6" s="6"/>
      <c r="C6" s="6"/>
      <c r="D6" s="6">
        <v>11.78</v>
      </c>
      <c r="E6" s="6"/>
      <c r="F6" s="6"/>
      <c r="G6" s="6"/>
      <c r="H6" s="6"/>
      <c r="I6" s="6"/>
      <c r="J6" s="4"/>
    </row>
    <row r="7" spans="1:10" x14ac:dyDescent="0.15">
      <c r="A7" s="5" t="s">
        <v>9</v>
      </c>
      <c r="B7" s="6"/>
      <c r="C7" s="6"/>
      <c r="D7" s="6">
        <v>10.87</v>
      </c>
      <c r="E7" s="6"/>
      <c r="F7" s="6"/>
      <c r="G7" s="6"/>
      <c r="H7" s="6"/>
      <c r="I7" s="6"/>
      <c r="J7" s="4"/>
    </row>
    <row r="8" spans="1:10" x14ac:dyDescent="0.15">
      <c r="A8" s="5" t="s">
        <v>11</v>
      </c>
      <c r="B8" s="6"/>
      <c r="C8" s="6"/>
      <c r="D8" s="6"/>
      <c r="E8" s="6"/>
      <c r="F8" s="6">
        <v>9.7200000000000006</v>
      </c>
      <c r="G8" s="6"/>
      <c r="H8" s="6"/>
      <c r="I8" s="6"/>
      <c r="J8" s="4"/>
    </row>
    <row r="9" spans="1:10" x14ac:dyDescent="0.15">
      <c r="A9" s="5" t="s">
        <v>12</v>
      </c>
      <c r="B9" s="6"/>
      <c r="C9" s="6">
        <v>14.84</v>
      </c>
      <c r="D9" s="6"/>
      <c r="E9" s="6"/>
      <c r="F9" s="6"/>
      <c r="G9" s="6"/>
      <c r="H9" s="6"/>
      <c r="I9" s="6"/>
      <c r="J9" s="4"/>
    </row>
    <row r="10" spans="1:10" x14ac:dyDescent="0.15">
      <c r="A10" s="5" t="s">
        <v>13</v>
      </c>
      <c r="B10" s="6"/>
      <c r="C10" s="6"/>
      <c r="D10" s="6"/>
      <c r="E10" s="6"/>
      <c r="F10" s="6"/>
      <c r="G10" s="6">
        <v>10.87</v>
      </c>
      <c r="H10" s="6"/>
      <c r="I10" s="6"/>
      <c r="J10" s="4"/>
    </row>
    <row r="11" spans="1:10" x14ac:dyDescent="0.15">
      <c r="A11" s="5" t="s">
        <v>56</v>
      </c>
      <c r="B11" s="6"/>
      <c r="C11" s="6"/>
      <c r="D11" s="6"/>
      <c r="E11" s="6">
        <v>13.3</v>
      </c>
      <c r="F11" s="6"/>
      <c r="G11" s="6"/>
      <c r="H11" s="6"/>
      <c r="I11" s="6"/>
      <c r="J11" s="4"/>
    </row>
    <row r="12" spans="1:10" x14ac:dyDescent="0.15">
      <c r="A12" s="5" t="s">
        <v>64</v>
      </c>
      <c r="B12" s="6"/>
      <c r="C12" s="6"/>
      <c r="D12" s="6"/>
      <c r="E12" s="6">
        <v>12.32</v>
      </c>
      <c r="F12" s="6"/>
      <c r="G12" s="6"/>
      <c r="H12" s="6"/>
      <c r="I12" s="6"/>
      <c r="J12" s="4"/>
    </row>
    <row r="13" spans="1:10" x14ac:dyDescent="0.15">
      <c r="A13" s="5" t="s">
        <v>14</v>
      </c>
      <c r="B13" s="6"/>
      <c r="C13" s="6"/>
      <c r="D13" s="6"/>
      <c r="E13" s="6"/>
      <c r="F13" s="6">
        <v>10.76</v>
      </c>
      <c r="G13" s="6"/>
      <c r="H13" s="6"/>
      <c r="I13" s="6"/>
      <c r="J13" s="4"/>
    </row>
    <row r="14" spans="1:10" x14ac:dyDescent="0.15">
      <c r="A14" s="5" t="s">
        <v>57</v>
      </c>
      <c r="B14" s="6"/>
      <c r="C14" s="6"/>
      <c r="D14" s="6">
        <v>11.62</v>
      </c>
      <c r="E14" s="6"/>
      <c r="F14" s="6"/>
      <c r="G14" s="6"/>
      <c r="H14" s="6"/>
      <c r="I14" s="6"/>
      <c r="J14" s="4"/>
    </row>
    <row r="15" spans="1:10" x14ac:dyDescent="0.15">
      <c r="A15" s="5" t="s">
        <v>58</v>
      </c>
      <c r="B15" s="6"/>
      <c r="C15" s="6"/>
      <c r="D15" s="6">
        <v>11.96</v>
      </c>
      <c r="E15" s="6"/>
      <c r="F15" s="6"/>
      <c r="G15" s="6"/>
      <c r="H15" s="6"/>
      <c r="I15" s="6"/>
      <c r="J15" s="4"/>
    </row>
    <row r="16" spans="1:10" x14ac:dyDescent="0.15">
      <c r="A16" s="5" t="s">
        <v>69</v>
      </c>
      <c r="B16" s="6"/>
      <c r="C16" s="6"/>
      <c r="D16" s="6">
        <v>15.43</v>
      </c>
      <c r="E16" s="6"/>
      <c r="F16" s="6"/>
      <c r="G16" s="6"/>
      <c r="H16" s="6"/>
      <c r="I16" s="6"/>
      <c r="J16" s="4"/>
    </row>
    <row r="17" spans="1:10" x14ac:dyDescent="0.15">
      <c r="A17" s="5" t="s">
        <v>16</v>
      </c>
      <c r="B17" s="6"/>
      <c r="C17" s="6"/>
      <c r="D17" s="6"/>
      <c r="E17" s="6"/>
      <c r="F17" s="6"/>
      <c r="G17" s="6"/>
      <c r="H17" s="6"/>
      <c r="I17" s="6">
        <v>9.61</v>
      </c>
      <c r="J17" s="4"/>
    </row>
    <row r="18" spans="1:10" x14ac:dyDescent="0.15">
      <c r="A18" s="5" t="s">
        <v>17</v>
      </c>
      <c r="B18" s="6"/>
      <c r="C18" s="6"/>
      <c r="D18" s="6">
        <v>9.24</v>
      </c>
      <c r="E18" s="6"/>
      <c r="F18" s="6"/>
      <c r="G18" s="6"/>
      <c r="H18" s="6"/>
      <c r="I18" s="6"/>
      <c r="J18" s="4"/>
    </row>
    <row r="19" spans="1:10" x14ac:dyDescent="0.15">
      <c r="A19" s="5" t="s">
        <v>18</v>
      </c>
      <c r="B19" s="6"/>
      <c r="C19" s="6"/>
      <c r="D19" s="6"/>
      <c r="E19" s="6"/>
      <c r="F19" s="6"/>
      <c r="G19" s="6"/>
      <c r="H19" s="6">
        <v>10.5</v>
      </c>
      <c r="I19" s="6"/>
      <c r="J19" s="4"/>
    </row>
    <row r="20" spans="1:10" x14ac:dyDescent="0.15">
      <c r="A20" s="5" t="s">
        <v>20</v>
      </c>
      <c r="B20" s="6"/>
      <c r="C20" s="6"/>
      <c r="D20" s="3"/>
      <c r="E20" s="6"/>
      <c r="F20" s="6"/>
      <c r="G20" s="6"/>
      <c r="H20" s="6"/>
      <c r="I20" s="6">
        <v>11.24</v>
      </c>
      <c r="J20" s="4"/>
    </row>
    <row r="21" spans="1:10" x14ac:dyDescent="0.15">
      <c r="A21" s="5" t="s">
        <v>22</v>
      </c>
      <c r="B21" s="6"/>
      <c r="C21" s="6"/>
      <c r="D21" s="6"/>
      <c r="E21" s="6">
        <v>9.64</v>
      </c>
      <c r="F21" s="6"/>
      <c r="G21" s="6"/>
      <c r="H21" s="6"/>
      <c r="I21" s="6"/>
      <c r="J21" s="4"/>
    </row>
    <row r="22" spans="1:10" x14ac:dyDescent="0.15">
      <c r="A22" s="5" t="s">
        <v>23</v>
      </c>
      <c r="B22" s="6"/>
      <c r="C22" s="6"/>
      <c r="D22" s="3">
        <v>10.35</v>
      </c>
      <c r="E22" s="6"/>
      <c r="F22" s="6"/>
      <c r="G22" s="6"/>
      <c r="H22" s="6"/>
      <c r="I22" s="6"/>
      <c r="J22" s="4"/>
    </row>
    <row r="23" spans="1:10" x14ac:dyDescent="0.15">
      <c r="A23" s="5" t="s">
        <v>24</v>
      </c>
      <c r="B23" s="6"/>
      <c r="C23" s="6"/>
      <c r="D23" s="3"/>
      <c r="E23" s="6">
        <v>6.68</v>
      </c>
      <c r="F23" s="6"/>
      <c r="G23" s="6"/>
      <c r="H23" s="6"/>
      <c r="I23" s="6"/>
      <c r="J23" s="4"/>
    </row>
    <row r="24" spans="1:10" x14ac:dyDescent="0.15">
      <c r="A24" s="5" t="s">
        <v>25</v>
      </c>
      <c r="B24" s="6"/>
      <c r="C24" s="6"/>
      <c r="D24" s="3"/>
      <c r="E24" s="6"/>
      <c r="F24" s="6">
        <v>14.14</v>
      </c>
      <c r="G24" s="6"/>
      <c r="H24" s="6"/>
      <c r="I24" s="6"/>
      <c r="J24" s="4"/>
    </row>
    <row r="25" spans="1:10" x14ac:dyDescent="0.15">
      <c r="A25" s="5" t="s">
        <v>59</v>
      </c>
      <c r="B25" s="6"/>
      <c r="C25" s="6"/>
      <c r="D25" s="3">
        <v>12.59</v>
      </c>
      <c r="E25" s="6"/>
      <c r="F25" s="6"/>
      <c r="G25" s="6"/>
      <c r="H25" s="6"/>
      <c r="I25" s="6"/>
      <c r="J25" s="4"/>
    </row>
    <row r="26" spans="1:10" x14ac:dyDescent="0.15">
      <c r="A26" s="5" t="s">
        <v>26</v>
      </c>
      <c r="B26" s="6"/>
      <c r="C26" s="6"/>
      <c r="D26" s="4"/>
      <c r="E26" s="6"/>
      <c r="F26" s="6"/>
      <c r="G26" s="6">
        <v>8.7100000000000009</v>
      </c>
      <c r="H26" s="6"/>
      <c r="I26" s="6"/>
      <c r="J26" s="4"/>
    </row>
    <row r="27" spans="1:10" x14ac:dyDescent="0.15">
      <c r="A27" s="5" t="s">
        <v>27</v>
      </c>
      <c r="B27" s="6"/>
      <c r="C27" s="6"/>
      <c r="D27" s="6"/>
      <c r="E27" s="6"/>
      <c r="F27" s="6">
        <v>13.23</v>
      </c>
      <c r="G27" s="6"/>
      <c r="H27" s="6"/>
      <c r="I27" s="6"/>
      <c r="J27" s="4"/>
    </row>
    <row r="28" spans="1:10" x14ac:dyDescent="0.15">
      <c r="A28" s="5" t="s">
        <v>28</v>
      </c>
      <c r="B28" s="6"/>
      <c r="C28" s="6">
        <v>10.62</v>
      </c>
      <c r="D28" s="6"/>
      <c r="E28" s="6"/>
      <c r="F28" s="6"/>
      <c r="G28" s="6"/>
      <c r="H28" s="6"/>
      <c r="I28" s="6"/>
      <c r="J28" s="4"/>
    </row>
    <row r="29" spans="1:10" x14ac:dyDescent="0.15">
      <c r="A29" s="5" t="s">
        <v>29</v>
      </c>
      <c r="B29" s="6"/>
      <c r="C29" s="3"/>
      <c r="D29" s="6">
        <v>10.06</v>
      </c>
      <c r="E29" s="6"/>
      <c r="F29" s="6"/>
      <c r="G29" s="6"/>
      <c r="H29" s="6"/>
      <c r="I29" s="6"/>
      <c r="J29" s="4"/>
    </row>
    <row r="30" spans="1:10" x14ac:dyDescent="0.15">
      <c r="A30" s="5" t="s">
        <v>30</v>
      </c>
      <c r="B30" s="6"/>
      <c r="C30" s="3"/>
      <c r="D30" s="6"/>
      <c r="E30" s="6">
        <v>13.05</v>
      </c>
      <c r="F30" s="6"/>
      <c r="G30" s="6"/>
      <c r="H30" s="6"/>
      <c r="I30" s="6"/>
      <c r="J30" s="4"/>
    </row>
    <row r="31" spans="1:10" x14ac:dyDescent="0.15">
      <c r="A31" s="5" t="s">
        <v>31</v>
      </c>
      <c r="B31" s="6"/>
      <c r="C31" s="3"/>
      <c r="D31" s="6"/>
      <c r="E31" s="6"/>
      <c r="F31" s="6"/>
      <c r="G31" s="6"/>
      <c r="H31" s="6">
        <v>10.87</v>
      </c>
      <c r="I31" s="6"/>
      <c r="J31" s="4"/>
    </row>
    <row r="32" spans="1:10" x14ac:dyDescent="0.15">
      <c r="A32" s="5" t="s">
        <v>71</v>
      </c>
      <c r="B32" s="6"/>
      <c r="C32" s="4"/>
      <c r="D32" s="6"/>
      <c r="E32" s="6"/>
      <c r="F32" s="6"/>
      <c r="G32" s="6">
        <v>10.06</v>
      </c>
      <c r="H32" s="6"/>
      <c r="I32" s="6"/>
      <c r="J32" s="4"/>
    </row>
    <row r="33" spans="1:10" x14ac:dyDescent="0.15">
      <c r="A33" s="5" t="s">
        <v>61</v>
      </c>
      <c r="B33" s="6"/>
      <c r="C33" s="4"/>
      <c r="D33" s="6"/>
      <c r="E33" s="6">
        <v>13.87</v>
      </c>
      <c r="F33" s="6"/>
      <c r="G33" s="6"/>
      <c r="H33" s="6"/>
      <c r="I33" s="6"/>
      <c r="J33" s="4"/>
    </row>
    <row r="34" spans="1:10" x14ac:dyDescent="0.15">
      <c r="A34" s="5" t="s">
        <v>70</v>
      </c>
      <c r="B34" s="6"/>
      <c r="C34" s="4"/>
      <c r="D34" s="6"/>
      <c r="E34" s="6"/>
      <c r="F34" s="6"/>
      <c r="G34" s="6"/>
      <c r="H34" s="6"/>
      <c r="I34" s="6">
        <v>11.41</v>
      </c>
      <c r="J34" s="4"/>
    </row>
    <row r="35" spans="1:10" x14ac:dyDescent="0.15">
      <c r="A35" s="5" t="s">
        <v>34</v>
      </c>
      <c r="B35" s="6"/>
      <c r="C35" s="4"/>
      <c r="D35" s="6"/>
      <c r="E35" s="6"/>
      <c r="F35" s="6"/>
      <c r="G35" s="6"/>
      <c r="H35" s="6">
        <v>9.75</v>
      </c>
      <c r="I35" s="6"/>
      <c r="J35" s="4"/>
    </row>
    <row r="36" spans="1:10" x14ac:dyDescent="0.15">
      <c r="A36" s="5" t="s">
        <v>35</v>
      </c>
      <c r="B36" s="6"/>
      <c r="C36" s="4">
        <v>16.649999999999999</v>
      </c>
      <c r="D36" s="6"/>
      <c r="E36" s="6"/>
      <c r="F36" s="6"/>
      <c r="G36" s="6"/>
      <c r="H36" s="6"/>
      <c r="I36" s="6"/>
      <c r="J36" s="4"/>
    </row>
    <row r="37" spans="1:10" x14ac:dyDescent="0.15">
      <c r="A37" s="5" t="s">
        <v>60</v>
      </c>
      <c r="B37" s="6"/>
      <c r="C37" s="12"/>
      <c r="D37" s="6"/>
      <c r="E37" s="6"/>
      <c r="F37" s="6"/>
      <c r="G37" s="6"/>
      <c r="H37" s="6"/>
      <c r="I37" s="6">
        <v>13.87</v>
      </c>
      <c r="J37" s="4"/>
    </row>
    <row r="38" spans="1:10" x14ac:dyDescent="0.15">
      <c r="A38" s="5" t="s">
        <v>36</v>
      </c>
      <c r="B38" s="6"/>
      <c r="C38" s="6"/>
      <c r="D38" s="6"/>
      <c r="E38" s="6"/>
      <c r="F38" s="6"/>
      <c r="G38" s="6">
        <v>10.050000000000001</v>
      </c>
      <c r="H38" s="6"/>
      <c r="I38" s="6"/>
      <c r="J38" s="4"/>
    </row>
    <row r="39" spans="1:10" x14ac:dyDescent="0.15">
      <c r="A39" s="5" t="s">
        <v>72</v>
      </c>
      <c r="B39" s="6">
        <v>12.63</v>
      </c>
      <c r="C39" s="6"/>
      <c r="D39" s="6"/>
      <c r="E39" s="6"/>
      <c r="F39" s="6"/>
      <c r="G39" s="6"/>
      <c r="H39" s="6"/>
      <c r="I39" s="6"/>
      <c r="J39" s="4"/>
    </row>
    <row r="40" spans="1:10" s="7" customFormat="1" x14ac:dyDescent="0.15">
      <c r="A40" s="5" t="s">
        <v>62</v>
      </c>
      <c r="B40" s="6"/>
      <c r="C40" s="6"/>
      <c r="D40" s="6"/>
      <c r="E40" s="6"/>
      <c r="F40" s="6"/>
      <c r="G40" s="6"/>
      <c r="H40" s="6">
        <v>11.62</v>
      </c>
      <c r="I40" s="6"/>
      <c r="J40" s="4"/>
    </row>
    <row r="41" spans="1:10" x14ac:dyDescent="0.15">
      <c r="A41" s="5" t="s">
        <v>37</v>
      </c>
      <c r="B41" s="6"/>
      <c r="C41" s="6">
        <v>14.14</v>
      </c>
      <c r="D41" s="6"/>
      <c r="E41" s="6"/>
      <c r="F41" s="6"/>
      <c r="G41" s="6"/>
      <c r="H41" s="6"/>
      <c r="I41" s="6"/>
      <c r="J41" s="4"/>
    </row>
    <row r="42" spans="1:10" x14ac:dyDescent="0.15">
      <c r="A42" s="5" t="s">
        <v>38</v>
      </c>
      <c r="B42" s="6"/>
      <c r="C42" s="6"/>
      <c r="D42" s="6"/>
      <c r="E42" s="6"/>
      <c r="F42" s="6"/>
      <c r="G42" s="6"/>
      <c r="H42" s="6">
        <v>9.68</v>
      </c>
      <c r="I42" s="6"/>
      <c r="J42" s="4"/>
    </row>
    <row r="43" spans="1:10" x14ac:dyDescent="0.15">
      <c r="A43" s="5" t="s">
        <v>74</v>
      </c>
      <c r="B43" s="6">
        <v>14.51</v>
      </c>
      <c r="C43" s="6"/>
      <c r="D43" s="6"/>
      <c r="E43" s="6"/>
      <c r="F43" s="6"/>
      <c r="G43" s="6"/>
      <c r="H43" s="6"/>
      <c r="I43" s="6"/>
      <c r="J43" s="4"/>
    </row>
    <row r="44" spans="1:10" x14ac:dyDescent="0.15">
      <c r="A44" s="5" t="s">
        <v>39</v>
      </c>
      <c r="B44" s="6"/>
      <c r="C44" s="6"/>
      <c r="D44" s="6">
        <v>9.3699999999999992</v>
      </c>
      <c r="E44" s="6"/>
      <c r="F44" s="6"/>
      <c r="G44" s="6"/>
      <c r="H44" s="6"/>
      <c r="I44" s="6"/>
      <c r="J44" s="4"/>
    </row>
    <row r="45" spans="1:10" x14ac:dyDescent="0.15">
      <c r="A45" s="5" t="s">
        <v>40</v>
      </c>
      <c r="B45" s="6"/>
      <c r="C45" s="6"/>
      <c r="D45" s="6"/>
      <c r="E45" s="6"/>
      <c r="F45" s="6"/>
      <c r="G45" s="6"/>
      <c r="H45" s="6">
        <v>11.49</v>
      </c>
      <c r="I45" s="6"/>
      <c r="J45" s="4"/>
    </row>
    <row r="46" spans="1:10" x14ac:dyDescent="0.15">
      <c r="A46" s="5" t="s">
        <v>41</v>
      </c>
      <c r="B46" s="6"/>
      <c r="C46" s="6">
        <v>14.11</v>
      </c>
      <c r="D46" s="6"/>
      <c r="E46" s="6"/>
      <c r="F46" s="6"/>
      <c r="G46" s="6"/>
      <c r="H46" s="6"/>
      <c r="I46" s="6"/>
      <c r="J46" s="4"/>
    </row>
    <row r="47" spans="1:10" x14ac:dyDescent="0.15">
      <c r="A47" s="5" t="s">
        <v>42</v>
      </c>
      <c r="B47" s="6">
        <v>10.87</v>
      </c>
      <c r="C47" s="6"/>
      <c r="D47" s="6"/>
      <c r="E47" s="6"/>
      <c r="F47" s="6"/>
      <c r="G47" s="6"/>
      <c r="H47" s="6"/>
      <c r="I47" s="6"/>
      <c r="J47" s="4"/>
    </row>
    <row r="48" spans="1:10" x14ac:dyDescent="0.15">
      <c r="A48" s="5" t="s">
        <v>43</v>
      </c>
      <c r="B48" s="6"/>
      <c r="C48" s="6"/>
      <c r="D48" s="6"/>
      <c r="E48" s="6">
        <v>8.9</v>
      </c>
      <c r="F48" s="6"/>
      <c r="G48" s="6"/>
      <c r="H48" s="6"/>
      <c r="I48" s="6"/>
      <c r="J48" s="4"/>
    </row>
    <row r="49" spans="1:10" x14ac:dyDescent="0.15">
      <c r="A49" s="5" t="s">
        <v>44</v>
      </c>
      <c r="B49" s="6"/>
      <c r="C49" s="6"/>
      <c r="D49" s="6"/>
      <c r="E49" s="6"/>
      <c r="F49" s="6"/>
      <c r="G49" s="6"/>
      <c r="H49" s="6"/>
      <c r="I49" s="6">
        <v>10.87</v>
      </c>
      <c r="J49" s="4"/>
    </row>
    <row r="50" spans="1:10" x14ac:dyDescent="0.15">
      <c r="A50" s="5" t="s">
        <v>45</v>
      </c>
      <c r="B50" s="6"/>
      <c r="C50" s="6"/>
      <c r="D50" s="6"/>
      <c r="E50" s="6"/>
      <c r="F50" s="6">
        <v>9.7100000000000009</v>
      </c>
      <c r="G50" s="6"/>
      <c r="H50" s="6"/>
      <c r="I50" s="6"/>
      <c r="J50" s="4"/>
    </row>
    <row r="51" spans="1:10" x14ac:dyDescent="0.15">
      <c r="A51" s="5" t="s">
        <v>46</v>
      </c>
      <c r="B51" s="6"/>
      <c r="C51" s="6"/>
      <c r="D51" s="6"/>
      <c r="E51" s="6"/>
      <c r="F51" s="6"/>
      <c r="G51" s="6"/>
      <c r="H51" s="6">
        <v>8.02</v>
      </c>
      <c r="I51" s="6"/>
      <c r="J51" s="4"/>
    </row>
    <row r="52" spans="1:10" x14ac:dyDescent="0.15">
      <c r="A52" s="5" t="s">
        <v>47</v>
      </c>
      <c r="B52" s="6">
        <v>17</v>
      </c>
      <c r="C52" s="6"/>
      <c r="D52" s="6"/>
      <c r="E52" s="6"/>
      <c r="F52" s="6"/>
      <c r="G52" s="6"/>
      <c r="H52" s="6"/>
      <c r="I52" s="6"/>
      <c r="J52" s="4"/>
    </row>
    <row r="53" spans="1:10" x14ac:dyDescent="0.15">
      <c r="A53" s="5" t="s">
        <v>48</v>
      </c>
      <c r="B53" s="6"/>
      <c r="C53" s="6"/>
      <c r="D53" s="6">
        <v>10.14</v>
      </c>
      <c r="E53" s="6"/>
      <c r="F53" s="6"/>
      <c r="G53" s="6"/>
      <c r="H53" s="6"/>
      <c r="I53" s="6"/>
      <c r="J53" s="4"/>
    </row>
    <row r="54" spans="1:10" x14ac:dyDescent="0.15">
      <c r="A54" s="5" t="s">
        <v>49</v>
      </c>
      <c r="B54" s="6"/>
      <c r="C54" s="6"/>
      <c r="D54" s="6"/>
      <c r="E54" s="6"/>
      <c r="F54" s="6"/>
      <c r="G54" s="6"/>
      <c r="H54" s="6">
        <v>10.44</v>
      </c>
      <c r="I54" s="6"/>
      <c r="J54" s="4"/>
    </row>
    <row r="55" spans="1:10" x14ac:dyDescent="0.15">
      <c r="A55" s="5" t="s">
        <v>63</v>
      </c>
      <c r="B55" s="6"/>
      <c r="C55" s="6">
        <v>12.23</v>
      </c>
      <c r="D55" s="6"/>
      <c r="E55" s="6"/>
      <c r="F55" s="6"/>
      <c r="G55" s="6"/>
      <c r="H55" s="6"/>
      <c r="I55" s="6"/>
      <c r="J55" s="4"/>
    </row>
    <row r="56" spans="1:10" x14ac:dyDescent="0.15">
      <c r="A56" s="5" t="s">
        <v>50</v>
      </c>
      <c r="B56" s="6"/>
      <c r="C56" s="6"/>
      <c r="D56" s="6"/>
      <c r="E56" s="6"/>
      <c r="F56" s="6"/>
      <c r="G56" s="6"/>
      <c r="H56" s="6"/>
      <c r="I56" s="6">
        <v>9.51</v>
      </c>
      <c r="J56" s="4"/>
    </row>
    <row r="57" spans="1:10" x14ac:dyDescent="0.15">
      <c r="A57" s="5"/>
      <c r="B57" s="6"/>
      <c r="C57" s="6"/>
      <c r="D57" s="6"/>
      <c r="E57" s="6"/>
      <c r="F57" s="6"/>
      <c r="G57" s="6"/>
      <c r="H57" s="6"/>
      <c r="I57" s="6"/>
      <c r="J57" s="8"/>
    </row>
    <row r="58" spans="1:10" x14ac:dyDescent="0.15">
      <c r="A58" s="9" t="s">
        <v>52</v>
      </c>
      <c r="B58" s="10">
        <f t="shared" ref="B58:I58" si="0">SUM(B4:B57)</f>
        <v>87.27</v>
      </c>
      <c r="C58" s="10">
        <f t="shared" si="0"/>
        <v>82.59</v>
      </c>
      <c r="D58" s="10">
        <f t="shared" si="0"/>
        <v>135.91999999999999</v>
      </c>
      <c r="E58" s="10">
        <f t="shared" si="0"/>
        <v>77.760000000000019</v>
      </c>
      <c r="F58" s="10">
        <f t="shared" si="0"/>
        <v>57.560000000000009</v>
      </c>
      <c r="G58" s="10">
        <f t="shared" si="0"/>
        <v>39.69</v>
      </c>
      <c r="H58" s="10">
        <f t="shared" si="0"/>
        <v>82.36999999999999</v>
      </c>
      <c r="I58" s="10">
        <f t="shared" si="0"/>
        <v>66.510000000000005</v>
      </c>
      <c r="J58" s="11">
        <f>SUM(B58:I58)</f>
        <v>629.66999999999996</v>
      </c>
    </row>
    <row r="59" spans="1:10" x14ac:dyDescent="0.15">
      <c r="B59" s="10" t="s">
        <v>53</v>
      </c>
      <c r="C59" s="10" t="s">
        <v>1</v>
      </c>
      <c r="D59" s="10" t="s">
        <v>2</v>
      </c>
      <c r="E59" s="10" t="s">
        <v>3</v>
      </c>
      <c r="F59" s="10" t="s">
        <v>4</v>
      </c>
      <c r="G59" s="10" t="s">
        <v>5</v>
      </c>
      <c r="H59" s="10" t="s">
        <v>6</v>
      </c>
      <c r="I59" s="10" t="s">
        <v>7</v>
      </c>
      <c r="J59" s="4"/>
    </row>
    <row r="60" spans="1:10" x14ac:dyDescent="0.15">
      <c r="B60" s="4"/>
      <c r="C60" s="4"/>
      <c r="D60" s="4"/>
      <c r="E60" s="4"/>
      <c r="F60" s="4"/>
      <c r="G60" s="4"/>
      <c r="H60" s="4"/>
      <c r="I60" s="4"/>
      <c r="J60" s="4"/>
    </row>
    <row r="62" spans="1:10" x14ac:dyDescent="0.15">
      <c r="A62">
        <f>COUNTA(A4:A55)</f>
        <v>52</v>
      </c>
    </row>
  </sheetData>
  <autoFilter ref="A3:I56" xr:uid="{00000000-0009-0000-0000-000006000000}">
    <sortState xmlns:xlrd2="http://schemas.microsoft.com/office/spreadsheetml/2017/richdata2" ref="A4:I55">
      <sortCondition ref="A3:A55"/>
    </sortState>
  </autoFilter>
  <pageMargins left="0.75" right="0.75" top="1" bottom="1" header="0.5" footer="0.5"/>
  <pageSetup scale="80"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69"/>
  <sheetViews>
    <sheetView topLeftCell="A13" workbookViewId="0">
      <selection activeCell="A54" sqref="A54"/>
    </sheetView>
  </sheetViews>
  <sheetFormatPr baseColWidth="10" defaultColWidth="8.83203125" defaultRowHeight="13" x14ac:dyDescent="0.15"/>
  <cols>
    <col min="1" max="1" width="28.6640625" bestFit="1" customWidth="1"/>
    <col min="2" max="2" width="11.1640625" bestFit="1" customWidth="1"/>
    <col min="4" max="4" width="11.6640625" bestFit="1" customWidth="1"/>
    <col min="9" max="9" width="8.1640625" customWidth="1"/>
    <col min="10" max="10" width="9.6640625" bestFit="1" customWidth="1"/>
  </cols>
  <sheetData>
    <row r="1" spans="1:11" x14ac:dyDescent="0.15">
      <c r="A1" s="1" t="s">
        <v>82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8</v>
      </c>
      <c r="B4" s="6"/>
      <c r="C4" s="6"/>
      <c r="D4" s="6">
        <v>12.51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77</v>
      </c>
      <c r="B5" s="6"/>
      <c r="C5" s="6">
        <v>16.13</v>
      </c>
      <c r="D5" s="6"/>
      <c r="E5" s="6"/>
      <c r="F5" s="6"/>
      <c r="G5" s="6"/>
      <c r="H5" s="6"/>
      <c r="I5" s="6"/>
      <c r="J5" s="6"/>
      <c r="K5" s="4"/>
    </row>
    <row r="6" spans="1:11" x14ac:dyDescent="0.15">
      <c r="A6" t="s">
        <v>76</v>
      </c>
      <c r="B6" s="6">
        <v>16.13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9</v>
      </c>
      <c r="B8" s="6"/>
      <c r="C8" s="6"/>
      <c r="D8" s="6">
        <v>10.87</v>
      </c>
      <c r="E8" s="6"/>
      <c r="F8" s="6"/>
      <c r="G8" s="6"/>
      <c r="H8" s="6"/>
      <c r="I8" s="6"/>
      <c r="J8" s="6"/>
      <c r="K8" s="4"/>
    </row>
    <row r="9" spans="1:11" x14ac:dyDescent="0.15">
      <c r="A9" s="5" t="s">
        <v>11</v>
      </c>
      <c r="B9" s="6"/>
      <c r="C9" s="6"/>
      <c r="D9" s="6"/>
      <c r="E9" s="6"/>
      <c r="F9" s="6">
        <v>9.7200000000000006</v>
      </c>
      <c r="G9" s="6"/>
      <c r="H9" s="6"/>
      <c r="I9" s="6"/>
      <c r="J9" s="6"/>
      <c r="K9" s="4"/>
    </row>
    <row r="10" spans="1:11" x14ac:dyDescent="0.15">
      <c r="A10" s="5" t="s">
        <v>12</v>
      </c>
      <c r="B10" s="6"/>
      <c r="C10" s="6">
        <v>14.84</v>
      </c>
      <c r="D10" s="6"/>
      <c r="E10" s="6"/>
      <c r="F10" s="6"/>
      <c r="G10" s="6"/>
      <c r="H10" s="6"/>
      <c r="I10" s="6"/>
      <c r="J10" s="6"/>
      <c r="K10" s="4"/>
    </row>
    <row r="11" spans="1:11" x14ac:dyDescent="0.15">
      <c r="A11" s="5" t="s">
        <v>13</v>
      </c>
      <c r="B11" s="6"/>
      <c r="C11" s="6"/>
      <c r="D11" s="6"/>
      <c r="E11" s="6"/>
      <c r="F11" s="6"/>
      <c r="G11" s="6">
        <v>10.87</v>
      </c>
      <c r="H11" s="6"/>
      <c r="I11" s="6"/>
      <c r="J11" s="6"/>
      <c r="K11" s="4"/>
    </row>
    <row r="12" spans="1:11" x14ac:dyDescent="0.15">
      <c r="A12" s="5" t="s">
        <v>79</v>
      </c>
      <c r="B12" s="6">
        <v>72.55</v>
      </c>
      <c r="C12" s="6"/>
      <c r="D12" s="6"/>
      <c r="E12" s="6"/>
      <c r="F12" s="6"/>
      <c r="G12" s="6"/>
      <c r="H12" s="6"/>
      <c r="I12" s="6"/>
      <c r="J12" s="6"/>
      <c r="K12" s="4"/>
    </row>
    <row r="13" spans="1:11" x14ac:dyDescent="0.15">
      <c r="A13" s="5" t="s">
        <v>56</v>
      </c>
      <c r="B13" s="6"/>
      <c r="C13" s="6"/>
      <c r="D13" s="6"/>
      <c r="E13" s="6">
        <v>13.3</v>
      </c>
      <c r="F13" s="6"/>
      <c r="G13" s="6"/>
      <c r="H13" s="6"/>
      <c r="I13" s="6"/>
      <c r="J13" s="6"/>
      <c r="K13" s="4"/>
    </row>
    <row r="14" spans="1:11" x14ac:dyDescent="0.15">
      <c r="A14" s="5" t="s">
        <v>80</v>
      </c>
      <c r="B14" s="6"/>
      <c r="C14" s="6"/>
      <c r="D14" s="6"/>
      <c r="E14" s="6"/>
      <c r="F14" s="6"/>
      <c r="G14" s="6"/>
      <c r="H14" s="6"/>
      <c r="I14" s="6"/>
      <c r="J14" s="6">
        <v>11.96</v>
      </c>
      <c r="K14" s="4"/>
    </row>
    <row r="15" spans="1:11" x14ac:dyDescent="0.15">
      <c r="A15" s="5" t="s">
        <v>64</v>
      </c>
      <c r="B15" s="6"/>
      <c r="C15" s="6"/>
      <c r="D15" s="6"/>
      <c r="E15" s="6">
        <v>12.32</v>
      </c>
      <c r="F15" s="6"/>
      <c r="G15" s="6"/>
      <c r="H15" s="6"/>
      <c r="I15" s="6"/>
      <c r="J15" s="6"/>
      <c r="K15" s="4"/>
    </row>
    <row r="16" spans="1:11" x14ac:dyDescent="0.15">
      <c r="A16" s="5" t="s">
        <v>83</v>
      </c>
      <c r="B16" s="6"/>
      <c r="C16" s="6"/>
      <c r="D16" s="6"/>
      <c r="E16" s="6"/>
      <c r="F16" s="6"/>
      <c r="G16" s="6"/>
      <c r="H16" s="6"/>
      <c r="I16" s="6"/>
      <c r="J16" s="6">
        <v>26.1</v>
      </c>
      <c r="K16" s="4"/>
    </row>
    <row r="17" spans="1:11" x14ac:dyDescent="0.15">
      <c r="A17" s="5" t="s">
        <v>14</v>
      </c>
      <c r="B17" s="6"/>
      <c r="C17" s="6"/>
      <c r="D17" s="6"/>
      <c r="E17" s="6"/>
      <c r="F17" s="6">
        <v>10.76</v>
      </c>
      <c r="G17" s="6"/>
      <c r="H17" s="6"/>
      <c r="I17" s="6"/>
      <c r="J17" s="6"/>
      <c r="K17" s="4"/>
    </row>
    <row r="18" spans="1:11" x14ac:dyDescent="0.15">
      <c r="A18" s="5" t="s">
        <v>57</v>
      </c>
      <c r="B18" s="6"/>
      <c r="C18" s="6"/>
      <c r="D18" s="6">
        <v>11.62</v>
      </c>
      <c r="E18" s="6"/>
      <c r="F18" s="6"/>
      <c r="G18" s="6"/>
      <c r="H18" s="6"/>
      <c r="I18" s="6"/>
      <c r="J18" s="6"/>
      <c r="K18" s="4"/>
    </row>
    <row r="19" spans="1:11" x14ac:dyDescent="0.15">
      <c r="A19" s="5" t="s">
        <v>58</v>
      </c>
      <c r="B19" s="6"/>
      <c r="C19" s="6"/>
      <c r="D19" s="6">
        <v>11.96</v>
      </c>
      <c r="E19" s="6"/>
      <c r="F19" s="6"/>
      <c r="G19" s="6"/>
      <c r="H19" s="6"/>
      <c r="I19" s="6"/>
      <c r="J19" s="6"/>
      <c r="K19" s="4"/>
    </row>
    <row r="20" spans="1:11" x14ac:dyDescent="0.15">
      <c r="A20" s="5" t="s">
        <v>69</v>
      </c>
      <c r="B20" s="6"/>
      <c r="C20" s="6"/>
      <c r="D20" s="6">
        <v>15.43</v>
      </c>
      <c r="E20" s="6"/>
      <c r="F20" s="6"/>
      <c r="G20" s="6"/>
      <c r="H20" s="6"/>
      <c r="I20" s="6"/>
      <c r="J20" s="6"/>
      <c r="K20" s="4"/>
    </row>
    <row r="21" spans="1:11" x14ac:dyDescent="0.15">
      <c r="A21" s="5" t="s">
        <v>16</v>
      </c>
      <c r="B21" s="6"/>
      <c r="C21" s="6"/>
      <c r="D21" s="6"/>
      <c r="E21" s="6"/>
      <c r="F21" s="6"/>
      <c r="G21" s="6"/>
      <c r="H21" s="6"/>
      <c r="I21" s="6">
        <v>9.61</v>
      </c>
      <c r="J21" s="6"/>
      <c r="K21" s="4"/>
    </row>
    <row r="22" spans="1:11" x14ac:dyDescent="0.15">
      <c r="A22" s="5" t="s">
        <v>17</v>
      </c>
      <c r="B22" s="6"/>
      <c r="C22" s="6"/>
      <c r="D22" s="6">
        <v>9.24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18</v>
      </c>
      <c r="B23" s="6"/>
      <c r="C23" s="6"/>
      <c r="D23" s="6"/>
      <c r="E23" s="6"/>
      <c r="F23" s="6"/>
      <c r="G23" s="6"/>
      <c r="H23" s="6">
        <v>10.5</v>
      </c>
      <c r="I23" s="6"/>
      <c r="J23" s="6"/>
      <c r="K23" s="4"/>
    </row>
    <row r="24" spans="1:11" x14ac:dyDescent="0.15">
      <c r="A24" s="5" t="s">
        <v>20</v>
      </c>
      <c r="B24" s="6"/>
      <c r="C24" s="6"/>
      <c r="D24" s="3"/>
      <c r="E24" s="6"/>
      <c r="F24" s="6"/>
      <c r="G24" s="6"/>
      <c r="H24" s="6"/>
      <c r="I24" s="6">
        <v>11.24</v>
      </c>
      <c r="J24" s="6"/>
      <c r="K24" s="4"/>
    </row>
    <row r="25" spans="1:11" x14ac:dyDescent="0.15">
      <c r="A25" s="5" t="s">
        <v>22</v>
      </c>
      <c r="B25" s="6"/>
      <c r="C25" s="6"/>
      <c r="D25" s="6"/>
      <c r="E25" s="6">
        <v>9.64</v>
      </c>
      <c r="F25" s="6"/>
      <c r="G25" s="6"/>
      <c r="H25" s="6"/>
      <c r="I25" s="6"/>
      <c r="J25" s="6"/>
      <c r="K25" s="4"/>
    </row>
    <row r="26" spans="1:11" x14ac:dyDescent="0.15">
      <c r="A26" s="5" t="s">
        <v>23</v>
      </c>
      <c r="B26" s="6"/>
      <c r="C26" s="6"/>
      <c r="D26" s="3">
        <v>10.35</v>
      </c>
      <c r="E26" s="6"/>
      <c r="F26" s="6"/>
      <c r="G26" s="6"/>
      <c r="H26" s="6"/>
      <c r="I26" s="6"/>
      <c r="J26" s="6"/>
      <c r="K26" s="4"/>
    </row>
    <row r="27" spans="1:11" x14ac:dyDescent="0.15">
      <c r="A27" s="5" t="s">
        <v>24</v>
      </c>
      <c r="B27" s="6"/>
      <c r="C27" s="6"/>
      <c r="D27" s="3"/>
      <c r="E27" s="6">
        <v>6.68</v>
      </c>
      <c r="F27" s="6"/>
      <c r="G27" s="6"/>
      <c r="H27" s="6"/>
      <c r="I27" s="6"/>
      <c r="J27" s="6"/>
      <c r="K27" s="4"/>
    </row>
    <row r="28" spans="1:11" x14ac:dyDescent="0.15">
      <c r="A28" s="5" t="s">
        <v>25</v>
      </c>
      <c r="B28" s="6"/>
      <c r="C28" s="6"/>
      <c r="D28" s="3"/>
      <c r="E28" s="6"/>
      <c r="F28" s="6">
        <v>14.14</v>
      </c>
      <c r="G28" s="6"/>
      <c r="H28" s="6"/>
      <c r="I28" s="6"/>
      <c r="J28" s="6"/>
      <c r="K28" s="4"/>
    </row>
    <row r="29" spans="1:11" x14ac:dyDescent="0.15">
      <c r="A29" s="5" t="s">
        <v>88</v>
      </c>
      <c r="B29" s="6"/>
      <c r="C29" s="6"/>
      <c r="D29" s="3">
        <v>12.59</v>
      </c>
      <c r="E29" s="6"/>
      <c r="F29" s="6"/>
      <c r="G29" s="6"/>
      <c r="H29" s="6"/>
      <c r="I29" s="6"/>
      <c r="J29" s="6"/>
      <c r="K29" s="4"/>
    </row>
    <row r="30" spans="1:11" x14ac:dyDescent="0.15">
      <c r="A30" s="5" t="s">
        <v>26</v>
      </c>
      <c r="B30" s="6"/>
      <c r="C30" s="6"/>
      <c r="D30" s="4"/>
      <c r="E30" s="6"/>
      <c r="F30" s="6"/>
      <c r="G30" s="6">
        <v>8.7100000000000009</v>
      </c>
      <c r="H30" s="6"/>
      <c r="I30" s="6"/>
      <c r="J30" s="6"/>
      <c r="K30" s="4"/>
    </row>
    <row r="31" spans="1:11" x14ac:dyDescent="0.15">
      <c r="A31" s="5" t="s">
        <v>27</v>
      </c>
      <c r="B31" s="6"/>
      <c r="C31" s="6"/>
      <c r="D31" s="6"/>
      <c r="E31" s="6"/>
      <c r="F31" s="6">
        <v>13.23</v>
      </c>
      <c r="G31" s="6"/>
      <c r="H31" s="6"/>
      <c r="I31" s="6"/>
      <c r="J31" s="6"/>
      <c r="K31" s="4"/>
    </row>
    <row r="32" spans="1:11" x14ac:dyDescent="0.15">
      <c r="A32" s="5" t="s">
        <v>28</v>
      </c>
      <c r="B32" s="6"/>
      <c r="C32" s="6">
        <v>10.62</v>
      </c>
      <c r="D32" s="6"/>
      <c r="E32" s="6"/>
      <c r="F32" s="6"/>
      <c r="G32" s="6"/>
      <c r="H32" s="6"/>
      <c r="I32" s="6"/>
      <c r="J32" s="6"/>
      <c r="K32" s="4"/>
    </row>
    <row r="33" spans="1:11" x14ac:dyDescent="0.15">
      <c r="A33" s="5" t="s">
        <v>29</v>
      </c>
      <c r="B33" s="6"/>
      <c r="C33" s="3"/>
      <c r="D33" s="6">
        <v>10.06</v>
      </c>
      <c r="E33" s="6"/>
      <c r="F33" s="6"/>
      <c r="G33" s="6"/>
      <c r="H33" s="6"/>
      <c r="I33" s="6"/>
      <c r="J33" s="6"/>
      <c r="K33" s="4"/>
    </row>
    <row r="34" spans="1:11" x14ac:dyDescent="0.15">
      <c r="A34" s="5" t="s">
        <v>30</v>
      </c>
      <c r="B34" s="6"/>
      <c r="C34" s="3"/>
      <c r="D34" s="6"/>
      <c r="E34" s="6">
        <v>13.05</v>
      </c>
      <c r="F34" s="6"/>
      <c r="G34" s="6"/>
      <c r="H34" s="6"/>
      <c r="I34" s="6"/>
      <c r="J34" s="6"/>
      <c r="K34" s="4"/>
    </row>
    <row r="35" spans="1:11" x14ac:dyDescent="0.15">
      <c r="A35" s="5" t="s">
        <v>31</v>
      </c>
      <c r="B35" s="6"/>
      <c r="C35" s="3"/>
      <c r="D35" s="6"/>
      <c r="E35" s="6"/>
      <c r="F35" s="6"/>
      <c r="G35" s="6"/>
      <c r="H35" s="6">
        <v>10.87</v>
      </c>
      <c r="I35" s="6"/>
      <c r="J35" s="6"/>
      <c r="K35" s="4"/>
    </row>
    <row r="36" spans="1:11" x14ac:dyDescent="0.15">
      <c r="A36" s="5" t="s">
        <v>71</v>
      </c>
      <c r="B36" s="6"/>
      <c r="C36" s="4"/>
      <c r="D36" s="6"/>
      <c r="E36" s="6"/>
      <c r="F36" s="6"/>
      <c r="G36" s="6">
        <v>10.06</v>
      </c>
      <c r="H36" s="6"/>
      <c r="I36" s="6"/>
      <c r="J36" s="6"/>
      <c r="K36" s="4"/>
    </row>
    <row r="37" spans="1:11" x14ac:dyDescent="0.15">
      <c r="A37" s="5" t="s">
        <v>61</v>
      </c>
      <c r="B37" s="6"/>
      <c r="C37" s="4"/>
      <c r="D37" s="6"/>
      <c r="E37" s="6">
        <v>13.87</v>
      </c>
      <c r="F37" s="6"/>
      <c r="G37" s="6"/>
      <c r="H37" s="6"/>
      <c r="I37" s="6"/>
      <c r="J37" s="6"/>
      <c r="K37" s="4"/>
    </row>
    <row r="38" spans="1:11" x14ac:dyDescent="0.15">
      <c r="A38" s="5" t="s">
        <v>70</v>
      </c>
      <c r="B38" s="6"/>
      <c r="C38" s="4"/>
      <c r="D38" s="6"/>
      <c r="E38" s="6"/>
      <c r="F38" s="6"/>
      <c r="G38" s="6"/>
      <c r="H38" s="6"/>
      <c r="I38" s="6">
        <v>11.41</v>
      </c>
      <c r="J38" s="6"/>
      <c r="K38" s="4"/>
    </row>
    <row r="39" spans="1:11" x14ac:dyDescent="0.15">
      <c r="A39" s="5" t="s">
        <v>34</v>
      </c>
      <c r="B39" s="6"/>
      <c r="C39" s="4"/>
      <c r="D39" s="6"/>
      <c r="E39" s="6"/>
      <c r="F39" s="6"/>
      <c r="G39" s="6"/>
      <c r="H39" s="6">
        <v>9.75</v>
      </c>
      <c r="I39" s="6"/>
      <c r="J39" s="6"/>
      <c r="K39" s="4"/>
    </row>
    <row r="40" spans="1:11" x14ac:dyDescent="0.15">
      <c r="A40" s="5" t="s">
        <v>35</v>
      </c>
      <c r="B40" s="6"/>
      <c r="C40" s="4">
        <v>16.649999999999999</v>
      </c>
      <c r="D40" s="6"/>
      <c r="E40" s="6"/>
      <c r="F40" s="6"/>
      <c r="G40" s="6"/>
      <c r="H40" s="6"/>
      <c r="I40" s="6"/>
      <c r="J40" s="6"/>
      <c r="K40" s="4"/>
    </row>
    <row r="41" spans="1:11" x14ac:dyDescent="0.15">
      <c r="A41" s="5" t="s">
        <v>84</v>
      </c>
      <c r="B41" s="6"/>
      <c r="C41" s="4"/>
      <c r="D41" s="6"/>
      <c r="E41" s="6"/>
      <c r="F41" s="6"/>
      <c r="G41" s="6"/>
      <c r="H41" s="6"/>
      <c r="I41" s="6">
        <v>28.28</v>
      </c>
      <c r="J41" s="6"/>
      <c r="K41" s="4"/>
    </row>
    <row r="42" spans="1:11" x14ac:dyDescent="0.15">
      <c r="A42" s="5" t="s">
        <v>60</v>
      </c>
      <c r="B42" s="6"/>
      <c r="C42" s="12"/>
      <c r="D42" s="6"/>
      <c r="E42" s="6"/>
      <c r="F42" s="6"/>
      <c r="G42" s="6"/>
      <c r="H42" s="6"/>
      <c r="I42" s="6">
        <v>13.87</v>
      </c>
      <c r="J42" s="6"/>
      <c r="K42" s="4"/>
    </row>
    <row r="43" spans="1:11" x14ac:dyDescent="0.15">
      <c r="A43" s="5" t="s">
        <v>36</v>
      </c>
      <c r="B43" s="6"/>
      <c r="C43" s="6"/>
      <c r="D43" s="6"/>
      <c r="E43" s="6"/>
      <c r="F43" s="6"/>
      <c r="G43" s="6">
        <v>10.050000000000001</v>
      </c>
      <c r="H43" s="6"/>
      <c r="I43" s="6"/>
      <c r="J43" s="6"/>
      <c r="K43" s="4"/>
    </row>
    <row r="44" spans="1:11" x14ac:dyDescent="0.15">
      <c r="A44" s="5" t="s">
        <v>72</v>
      </c>
      <c r="B44" s="6">
        <v>12.63</v>
      </c>
      <c r="C44" s="6"/>
      <c r="D44" s="6"/>
      <c r="E44" s="6"/>
      <c r="F44" s="6"/>
      <c r="G44" s="6"/>
      <c r="H44" s="6"/>
      <c r="I44" s="6"/>
      <c r="J44" s="6"/>
      <c r="K44" s="4"/>
    </row>
    <row r="45" spans="1:11" s="7" customFormat="1" x14ac:dyDescent="0.15">
      <c r="A45" s="5" t="s">
        <v>62</v>
      </c>
      <c r="B45" s="6"/>
      <c r="C45" s="6"/>
      <c r="D45" s="6"/>
      <c r="E45" s="6"/>
      <c r="F45" s="6"/>
      <c r="G45" s="6"/>
      <c r="H45" s="6">
        <v>11.62</v>
      </c>
      <c r="I45" s="6"/>
      <c r="J45" s="6"/>
      <c r="K45" s="4"/>
    </row>
    <row r="46" spans="1:11" x14ac:dyDescent="0.15">
      <c r="A46" s="5" t="s">
        <v>37</v>
      </c>
      <c r="B46" s="6"/>
      <c r="C46" s="6">
        <v>14.14</v>
      </c>
      <c r="D46" s="6"/>
      <c r="E46" s="6"/>
      <c r="F46" s="6"/>
      <c r="G46" s="6"/>
      <c r="H46" s="6"/>
      <c r="I46" s="6"/>
      <c r="J46" s="6"/>
      <c r="K46" s="4"/>
    </row>
    <row r="47" spans="1:11" x14ac:dyDescent="0.15">
      <c r="A47" s="5" t="s">
        <v>38</v>
      </c>
      <c r="B47" s="6"/>
      <c r="C47" s="6"/>
      <c r="D47" s="6"/>
      <c r="E47" s="6"/>
      <c r="F47" s="6"/>
      <c r="G47" s="6"/>
      <c r="H47" s="6">
        <v>9.68</v>
      </c>
      <c r="I47" s="6"/>
      <c r="J47" s="6"/>
      <c r="K47" s="4"/>
    </row>
    <row r="48" spans="1:11" x14ac:dyDescent="0.15">
      <c r="A48" s="5" t="s">
        <v>74</v>
      </c>
      <c r="B48" s="6">
        <v>14.51</v>
      </c>
      <c r="C48" s="6"/>
      <c r="D48" s="6"/>
      <c r="E48" s="6"/>
      <c r="F48" s="6"/>
      <c r="G48" s="6"/>
      <c r="H48" s="6"/>
      <c r="I48" s="6"/>
      <c r="J48" s="6"/>
      <c r="K48" s="4"/>
    </row>
    <row r="49" spans="1:11" x14ac:dyDescent="0.15">
      <c r="A49" s="5" t="s">
        <v>39</v>
      </c>
      <c r="B49" s="6"/>
      <c r="C49" s="6"/>
      <c r="D49" s="6">
        <v>9.3699999999999992</v>
      </c>
      <c r="E49" s="6"/>
      <c r="F49" s="6"/>
      <c r="G49" s="6"/>
      <c r="H49" s="6"/>
      <c r="I49" s="6"/>
      <c r="J49" s="6"/>
      <c r="K49" s="4"/>
    </row>
    <row r="50" spans="1:11" x14ac:dyDescent="0.15">
      <c r="A50" s="5" t="s">
        <v>40</v>
      </c>
      <c r="B50" s="6"/>
      <c r="C50" s="6"/>
      <c r="D50" s="6"/>
      <c r="E50" s="6"/>
      <c r="F50" s="6"/>
      <c r="G50" s="6"/>
      <c r="H50" s="6">
        <v>11.49</v>
      </c>
      <c r="I50" s="6"/>
      <c r="J50" s="6"/>
      <c r="K50" s="4"/>
    </row>
    <row r="51" spans="1:11" x14ac:dyDescent="0.15">
      <c r="A51" s="5" t="s">
        <v>41</v>
      </c>
      <c r="B51" s="6"/>
      <c r="C51" s="6">
        <v>14.11</v>
      </c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42</v>
      </c>
      <c r="B52" s="6">
        <v>10.87</v>
      </c>
      <c r="C52" s="6"/>
      <c r="D52" s="6"/>
      <c r="E52" s="6"/>
      <c r="F52" s="6"/>
      <c r="G52" s="6"/>
      <c r="H52" s="6"/>
      <c r="I52" s="6"/>
      <c r="J52" s="6"/>
      <c r="K52" s="4"/>
    </row>
    <row r="53" spans="1:11" x14ac:dyDescent="0.15">
      <c r="A53" s="5" t="s">
        <v>43</v>
      </c>
      <c r="B53" s="6"/>
      <c r="C53" s="6"/>
      <c r="D53" s="6"/>
      <c r="E53" s="6">
        <v>8.9</v>
      </c>
      <c r="F53" s="6"/>
      <c r="G53" s="6"/>
      <c r="H53" s="6"/>
      <c r="I53" s="6"/>
      <c r="J53" s="6"/>
      <c r="K53" s="4"/>
    </row>
    <row r="54" spans="1:11" x14ac:dyDescent="0.15">
      <c r="A54" s="5" t="s">
        <v>44</v>
      </c>
      <c r="B54" s="6"/>
      <c r="C54" s="6"/>
      <c r="D54" s="6"/>
      <c r="E54" s="6"/>
      <c r="F54" s="6"/>
      <c r="G54" s="6"/>
      <c r="H54" s="6"/>
      <c r="I54" s="6">
        <v>10.87</v>
      </c>
      <c r="J54" s="6"/>
      <c r="K54" s="4"/>
    </row>
    <row r="55" spans="1:11" x14ac:dyDescent="0.15">
      <c r="A55" s="5" t="s">
        <v>85</v>
      </c>
      <c r="B55" s="6"/>
      <c r="C55" s="6"/>
      <c r="D55" s="6">
        <v>28.1</v>
      </c>
      <c r="E55" s="6"/>
      <c r="F55" s="6"/>
      <c r="G55" s="6"/>
      <c r="H55" s="6"/>
      <c r="I55" s="6"/>
      <c r="J55" s="6"/>
      <c r="K55" s="4"/>
    </row>
    <row r="56" spans="1:11" x14ac:dyDescent="0.15">
      <c r="A56" s="5" t="s">
        <v>45</v>
      </c>
      <c r="B56" s="6"/>
      <c r="C56" s="6"/>
      <c r="D56" s="6"/>
      <c r="E56" s="6"/>
      <c r="F56" s="6">
        <v>9.7100000000000009</v>
      </c>
      <c r="G56" s="6"/>
      <c r="H56" s="6"/>
      <c r="I56" s="6"/>
      <c r="J56" s="6"/>
      <c r="K56" s="4"/>
    </row>
    <row r="57" spans="1:11" x14ac:dyDescent="0.15">
      <c r="A57" s="5" t="s">
        <v>46</v>
      </c>
      <c r="B57" s="6"/>
      <c r="C57" s="6"/>
      <c r="D57" s="6"/>
      <c r="E57" s="6"/>
      <c r="F57" s="6"/>
      <c r="G57" s="6"/>
      <c r="H57" s="6">
        <v>8.02</v>
      </c>
      <c r="I57" s="6"/>
      <c r="J57" s="6"/>
      <c r="K57" s="4"/>
    </row>
    <row r="58" spans="1:11" x14ac:dyDescent="0.15">
      <c r="A58" s="5" t="s">
        <v>47</v>
      </c>
      <c r="B58" s="6">
        <v>17</v>
      </c>
      <c r="C58" s="6"/>
      <c r="D58" s="6"/>
      <c r="E58" s="6"/>
      <c r="F58" s="6"/>
      <c r="G58" s="6"/>
      <c r="H58" s="6"/>
      <c r="I58" s="6"/>
      <c r="J58" s="6"/>
      <c r="K58" s="4"/>
    </row>
    <row r="59" spans="1:11" x14ac:dyDescent="0.15">
      <c r="A59" s="5" t="s">
        <v>48</v>
      </c>
      <c r="B59" s="6"/>
      <c r="C59" s="6"/>
      <c r="D59" s="6">
        <v>10.14</v>
      </c>
      <c r="E59" s="6"/>
      <c r="F59" s="6"/>
      <c r="G59" s="6"/>
      <c r="H59" s="6"/>
      <c r="I59" s="6"/>
      <c r="J59" s="6"/>
      <c r="K59" s="4"/>
    </row>
    <row r="60" spans="1:11" x14ac:dyDescent="0.15">
      <c r="A60" s="5" t="s">
        <v>49</v>
      </c>
      <c r="B60" s="6"/>
      <c r="C60" s="6"/>
      <c r="D60" s="6"/>
      <c r="E60" s="6"/>
      <c r="F60" s="6"/>
      <c r="G60" s="6"/>
      <c r="H60" s="6">
        <v>10.44</v>
      </c>
      <c r="I60" s="6"/>
      <c r="J60" s="6"/>
      <c r="K60" s="4"/>
    </row>
    <row r="61" spans="1:11" x14ac:dyDescent="0.15">
      <c r="A61" s="5" t="s">
        <v>63</v>
      </c>
      <c r="B61" s="6"/>
      <c r="C61" s="6">
        <v>12.23</v>
      </c>
      <c r="D61" s="6"/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50</v>
      </c>
      <c r="B62" s="6"/>
      <c r="C62" s="6"/>
      <c r="D62" s="6"/>
      <c r="E62" s="6"/>
      <c r="F62" s="6"/>
      <c r="G62" s="6"/>
      <c r="H62" s="6"/>
      <c r="I62" s="6">
        <v>9.51</v>
      </c>
      <c r="J62" s="6"/>
      <c r="K62" s="4"/>
    </row>
    <row r="63" spans="1:11" x14ac:dyDescent="0.15">
      <c r="A63" s="14" t="s">
        <v>86</v>
      </c>
      <c r="B63" s="15"/>
      <c r="C63" s="15"/>
      <c r="D63" s="15"/>
      <c r="E63" s="15"/>
      <c r="F63" s="15"/>
      <c r="G63" s="15"/>
      <c r="H63" s="15"/>
      <c r="I63" s="15"/>
      <c r="J63" s="15">
        <v>58.1</v>
      </c>
      <c r="K63" s="4"/>
    </row>
    <row r="64" spans="1:11" x14ac:dyDescent="0.15">
      <c r="A64" s="5" t="s">
        <v>87</v>
      </c>
      <c r="B64" s="6"/>
      <c r="C64" s="6"/>
      <c r="D64" s="6"/>
      <c r="E64" s="6"/>
      <c r="F64" s="6"/>
      <c r="G64" s="6"/>
      <c r="H64" s="6"/>
      <c r="I64" s="6"/>
      <c r="J64" s="6"/>
      <c r="K64" s="8"/>
    </row>
    <row r="65" spans="1:11" x14ac:dyDescent="0.15">
      <c r="A65" s="9" t="s">
        <v>52</v>
      </c>
      <c r="B65" s="10">
        <f t="shared" ref="B65:J65" si="0">SUM(B4:B64)</f>
        <v>143.69</v>
      </c>
      <c r="C65" s="10">
        <f t="shared" si="0"/>
        <v>98.72</v>
      </c>
      <c r="D65" s="10">
        <f t="shared" si="0"/>
        <v>164.01999999999998</v>
      </c>
      <c r="E65" s="10">
        <f t="shared" si="0"/>
        <v>77.760000000000019</v>
      </c>
      <c r="F65" s="10">
        <f t="shared" si="0"/>
        <v>57.560000000000009</v>
      </c>
      <c r="G65" s="10">
        <f t="shared" si="0"/>
        <v>39.69</v>
      </c>
      <c r="H65" s="10">
        <f t="shared" si="0"/>
        <v>82.36999999999999</v>
      </c>
      <c r="I65" s="10">
        <f t="shared" si="0"/>
        <v>94.79000000000002</v>
      </c>
      <c r="J65" s="10">
        <f t="shared" si="0"/>
        <v>96.16</v>
      </c>
      <c r="K65" s="11">
        <f>SUM(B65:J65)</f>
        <v>854.7600000000001</v>
      </c>
    </row>
    <row r="66" spans="1:11" x14ac:dyDescent="0.15">
      <c r="B66" s="10" t="s">
        <v>53</v>
      </c>
      <c r="C66" s="10" t="s">
        <v>1</v>
      </c>
      <c r="D66" s="10" t="s">
        <v>2</v>
      </c>
      <c r="E66" s="10" t="s">
        <v>3</v>
      </c>
      <c r="F66" s="10" t="s">
        <v>4</v>
      </c>
      <c r="G66" s="10" t="s">
        <v>5</v>
      </c>
      <c r="H66" s="10" t="s">
        <v>6</v>
      </c>
      <c r="I66" s="10" t="s">
        <v>7</v>
      </c>
      <c r="J66" s="10" t="s">
        <v>81</v>
      </c>
      <c r="K66" s="4"/>
    </row>
    <row r="67" spans="1:11" x14ac:dyDescent="0.15">
      <c r="B67" s="4"/>
      <c r="C67" s="4"/>
      <c r="D67" s="4"/>
      <c r="E67" s="4"/>
      <c r="F67" s="4"/>
      <c r="G67" s="4"/>
      <c r="H67" s="4"/>
      <c r="I67" s="4"/>
      <c r="J67" s="4"/>
      <c r="K67" s="4"/>
    </row>
    <row r="69" spans="1:11" x14ac:dyDescent="0.15">
      <c r="A69">
        <f>COUNTA(A4:A64)</f>
        <v>61</v>
      </c>
    </row>
  </sheetData>
  <pageMargins left="0.75" right="0.75" top="1" bottom="1" header="0.5" footer="0.5"/>
  <pageSetup scale="68" orientation="portrait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72"/>
  <sheetViews>
    <sheetView workbookViewId="0">
      <selection activeCell="A54" sqref="A54"/>
    </sheetView>
  </sheetViews>
  <sheetFormatPr baseColWidth="10" defaultColWidth="8.83203125" defaultRowHeight="13" x14ac:dyDescent="0.15"/>
  <cols>
    <col min="1" max="1" width="28.6640625" bestFit="1" customWidth="1"/>
    <col min="2" max="2" width="11.1640625" bestFit="1" customWidth="1"/>
    <col min="4" max="4" width="11.6640625" bestFit="1" customWidth="1"/>
    <col min="9" max="9" width="8.1640625" customWidth="1"/>
    <col min="10" max="10" width="9.6640625" bestFit="1" customWidth="1"/>
  </cols>
  <sheetData>
    <row r="1" spans="1:11" x14ac:dyDescent="0.15">
      <c r="A1" s="1" t="s">
        <v>92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8</v>
      </c>
      <c r="B4" s="6"/>
      <c r="C4" s="6"/>
      <c r="D4" s="6">
        <v>12.51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77</v>
      </c>
      <c r="B5" s="6"/>
      <c r="C5" s="6">
        <v>16.13</v>
      </c>
      <c r="D5" s="6"/>
      <c r="E5" s="6"/>
      <c r="F5" s="6"/>
      <c r="G5" s="6"/>
      <c r="H5" s="6"/>
      <c r="I5" s="6"/>
      <c r="J5" s="6"/>
      <c r="K5" s="4"/>
    </row>
    <row r="6" spans="1:11" x14ac:dyDescent="0.15">
      <c r="A6" s="18" t="s">
        <v>76</v>
      </c>
      <c r="B6" s="16">
        <v>16.13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34.229999999999997</v>
      </c>
      <c r="K8" s="4"/>
    </row>
    <row r="9" spans="1:11" x14ac:dyDescent="0.15">
      <c r="A9" s="5" t="s">
        <v>9</v>
      </c>
      <c r="B9" s="6"/>
      <c r="C9" s="6"/>
      <c r="D9" s="6">
        <v>10.87</v>
      </c>
      <c r="E9" s="6"/>
      <c r="F9" s="6"/>
      <c r="G9" s="6"/>
      <c r="H9" s="6"/>
      <c r="I9" s="6"/>
      <c r="J9" s="6"/>
      <c r="K9" s="4"/>
    </row>
    <row r="10" spans="1:11" x14ac:dyDescent="0.15">
      <c r="A10" s="5" t="s">
        <v>11</v>
      </c>
      <c r="B10" s="6"/>
      <c r="C10" s="6"/>
      <c r="D10" s="6"/>
      <c r="E10" s="6"/>
      <c r="F10" s="6">
        <v>9.7200000000000006</v>
      </c>
      <c r="G10" s="6"/>
      <c r="H10" s="6"/>
      <c r="I10" s="6"/>
      <c r="J10" s="6"/>
      <c r="K10" s="4"/>
    </row>
    <row r="11" spans="1:11" x14ac:dyDescent="0.15">
      <c r="A11" s="5" t="s">
        <v>12</v>
      </c>
      <c r="B11" s="6"/>
      <c r="C11" s="6">
        <v>14.84</v>
      </c>
      <c r="D11" s="6"/>
      <c r="E11" s="6"/>
      <c r="F11" s="6"/>
      <c r="G11" s="6"/>
      <c r="H11" s="6"/>
      <c r="I11" s="6"/>
      <c r="J11" s="6"/>
      <c r="K11" s="4"/>
    </row>
    <row r="12" spans="1:11" x14ac:dyDescent="0.15">
      <c r="A12" s="5" t="s">
        <v>90</v>
      </c>
      <c r="B12" s="6">
        <v>17</v>
      </c>
      <c r="C12" s="6"/>
      <c r="D12" s="6"/>
      <c r="E12" s="6"/>
      <c r="F12" s="6"/>
      <c r="G12" s="6"/>
      <c r="H12" s="6"/>
      <c r="I12" s="6"/>
      <c r="J12" s="6"/>
      <c r="K12" s="4"/>
    </row>
    <row r="13" spans="1:11" x14ac:dyDescent="0.15">
      <c r="A13" s="5" t="s">
        <v>13</v>
      </c>
      <c r="B13" s="6"/>
      <c r="C13" s="6"/>
      <c r="D13" s="6"/>
      <c r="E13" s="6"/>
      <c r="F13" s="6"/>
      <c r="G13" s="6">
        <v>10.87</v>
      </c>
      <c r="H13" s="6"/>
      <c r="I13" s="6"/>
      <c r="J13" s="6"/>
      <c r="K13" s="4"/>
    </row>
    <row r="14" spans="1:11" x14ac:dyDescent="0.15">
      <c r="A14" s="5" t="s">
        <v>79</v>
      </c>
      <c r="B14" s="6">
        <v>14.51</v>
      </c>
      <c r="C14" s="6"/>
      <c r="D14" s="6"/>
      <c r="E14" s="6"/>
      <c r="F14" s="6"/>
      <c r="G14" s="6"/>
      <c r="H14" s="6"/>
      <c r="I14" s="6"/>
      <c r="J14" s="6"/>
      <c r="K14" s="4"/>
    </row>
    <row r="15" spans="1:11" x14ac:dyDescent="0.15">
      <c r="A15" s="5" t="s">
        <v>56</v>
      </c>
      <c r="B15" s="6"/>
      <c r="C15" s="6"/>
      <c r="D15" s="6"/>
      <c r="E15" s="6">
        <v>13.3</v>
      </c>
      <c r="F15" s="6"/>
      <c r="G15" s="6"/>
      <c r="H15" s="6"/>
      <c r="I15" s="6"/>
      <c r="J15" s="6"/>
      <c r="K15" s="4"/>
    </row>
    <row r="16" spans="1:11" x14ac:dyDescent="0.15">
      <c r="A16" s="5" t="s">
        <v>80</v>
      </c>
      <c r="B16" s="6"/>
      <c r="C16" s="6"/>
      <c r="D16" s="6"/>
      <c r="E16" s="6"/>
      <c r="F16" s="6"/>
      <c r="G16" s="6"/>
      <c r="H16" s="6"/>
      <c r="I16" s="6"/>
      <c r="J16" s="6">
        <v>11.96</v>
      </c>
      <c r="K16" s="4"/>
    </row>
    <row r="17" spans="1:11" x14ac:dyDescent="0.15">
      <c r="A17" s="5" t="s">
        <v>64</v>
      </c>
      <c r="B17" s="6"/>
      <c r="C17" s="6"/>
      <c r="D17" s="6"/>
      <c r="E17" s="6">
        <v>12.32</v>
      </c>
      <c r="F17" s="6"/>
      <c r="G17" s="6"/>
      <c r="H17" s="6"/>
      <c r="I17" s="6"/>
      <c r="J17" s="6"/>
      <c r="K17" s="4"/>
    </row>
    <row r="18" spans="1:11" x14ac:dyDescent="0.15">
      <c r="A18" s="5" t="s">
        <v>83</v>
      </c>
      <c r="B18" s="6"/>
      <c r="C18" s="6"/>
      <c r="D18" s="6"/>
      <c r="E18" s="6"/>
      <c r="F18" s="6"/>
      <c r="G18" s="6"/>
      <c r="H18" s="6"/>
      <c r="I18" s="6"/>
      <c r="J18" s="6">
        <v>13.05</v>
      </c>
      <c r="K18" s="4"/>
    </row>
    <row r="19" spans="1:11" x14ac:dyDescent="0.15">
      <c r="A19" s="5" t="s">
        <v>14</v>
      </c>
      <c r="B19" s="6"/>
      <c r="C19" s="6"/>
      <c r="D19" s="6"/>
      <c r="E19" s="6"/>
      <c r="F19" s="6">
        <v>10.76</v>
      </c>
      <c r="G19" s="6"/>
      <c r="H19" s="6"/>
      <c r="I19" s="6"/>
      <c r="J19" s="6"/>
      <c r="K19" s="4"/>
    </row>
    <row r="20" spans="1:11" x14ac:dyDescent="0.15">
      <c r="A20" s="5" t="s">
        <v>57</v>
      </c>
      <c r="B20" s="6"/>
      <c r="C20" s="6"/>
      <c r="D20" s="6">
        <v>11.62</v>
      </c>
      <c r="E20" s="6"/>
      <c r="F20" s="6"/>
      <c r="G20" s="6"/>
      <c r="H20" s="6"/>
      <c r="I20" s="6"/>
      <c r="J20" s="6"/>
      <c r="K20" s="4"/>
    </row>
    <row r="21" spans="1:11" x14ac:dyDescent="0.15">
      <c r="A21" s="5" t="s">
        <v>58</v>
      </c>
      <c r="B21" s="6"/>
      <c r="C21" s="6"/>
      <c r="D21" s="6">
        <v>11.96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69</v>
      </c>
      <c r="B22" s="6"/>
      <c r="C22" s="6"/>
      <c r="D22" s="6">
        <v>15.43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16</v>
      </c>
      <c r="B23" s="6"/>
      <c r="C23" s="6"/>
      <c r="D23" s="6"/>
      <c r="E23" s="6"/>
      <c r="F23" s="6"/>
      <c r="G23" s="6"/>
      <c r="H23" s="6"/>
      <c r="I23" s="6">
        <v>9.61</v>
      </c>
      <c r="J23" s="6"/>
      <c r="K23" s="4"/>
    </row>
    <row r="24" spans="1:11" x14ac:dyDescent="0.15">
      <c r="A24" s="5" t="s">
        <v>17</v>
      </c>
      <c r="B24" s="6"/>
      <c r="C24" s="6"/>
      <c r="D24" s="6">
        <v>9.24</v>
      </c>
      <c r="E24" s="6"/>
      <c r="F24" s="6"/>
      <c r="G24" s="6"/>
      <c r="H24" s="6"/>
      <c r="I24" s="6"/>
      <c r="J24" s="6"/>
      <c r="K24" s="4"/>
    </row>
    <row r="25" spans="1:11" x14ac:dyDescent="0.15">
      <c r="A25" s="5" t="s">
        <v>18</v>
      </c>
      <c r="B25" s="6"/>
      <c r="C25" s="6"/>
      <c r="D25" s="6"/>
      <c r="E25" s="6"/>
      <c r="F25" s="6"/>
      <c r="G25" s="6"/>
      <c r="H25" s="6">
        <v>10.5</v>
      </c>
      <c r="I25" s="6"/>
      <c r="J25" s="6"/>
      <c r="K25" s="4"/>
    </row>
    <row r="26" spans="1:11" x14ac:dyDescent="0.15">
      <c r="A26" s="5" t="s">
        <v>20</v>
      </c>
      <c r="B26" s="6"/>
      <c r="C26" s="6"/>
      <c r="D26" s="3"/>
      <c r="E26" s="6"/>
      <c r="F26" s="6"/>
      <c r="G26" s="6"/>
      <c r="H26" s="6"/>
      <c r="I26" s="6">
        <v>11.24</v>
      </c>
      <c r="J26" s="6"/>
      <c r="K26" s="4"/>
    </row>
    <row r="27" spans="1:11" x14ac:dyDescent="0.15">
      <c r="A27" s="5" t="s">
        <v>22</v>
      </c>
      <c r="B27" s="6"/>
      <c r="C27" s="6"/>
      <c r="D27" s="6"/>
      <c r="E27" s="6">
        <v>9.64</v>
      </c>
      <c r="F27" s="6"/>
      <c r="G27" s="6"/>
      <c r="H27" s="6"/>
      <c r="I27" s="6"/>
      <c r="J27" s="6"/>
      <c r="K27" s="4"/>
    </row>
    <row r="28" spans="1:11" x14ac:dyDescent="0.15">
      <c r="A28" s="5" t="s">
        <v>23</v>
      </c>
      <c r="B28" s="6"/>
      <c r="C28" s="6"/>
      <c r="D28" s="3">
        <v>10.35</v>
      </c>
      <c r="E28" s="6"/>
      <c r="F28" s="6"/>
      <c r="G28" s="6"/>
      <c r="H28" s="6"/>
      <c r="I28" s="6"/>
      <c r="J28" s="6"/>
      <c r="K28" s="4"/>
    </row>
    <row r="29" spans="1:11" x14ac:dyDescent="0.15">
      <c r="A29" s="5" t="s">
        <v>24</v>
      </c>
      <c r="B29" s="6"/>
      <c r="C29" s="6"/>
      <c r="D29" s="3"/>
      <c r="E29" s="6">
        <v>6.68</v>
      </c>
      <c r="F29" s="6"/>
      <c r="G29" s="6"/>
      <c r="H29" s="6"/>
      <c r="I29" s="6"/>
      <c r="J29" s="6"/>
      <c r="K29" s="4"/>
    </row>
    <row r="30" spans="1:11" x14ac:dyDescent="0.15">
      <c r="A30" s="5" t="s">
        <v>25</v>
      </c>
      <c r="B30" s="6"/>
      <c r="C30" s="6"/>
      <c r="D30" s="3"/>
      <c r="E30" s="6"/>
      <c r="F30" s="6">
        <v>14.14</v>
      </c>
      <c r="G30" s="6"/>
      <c r="H30" s="6"/>
      <c r="I30" s="6"/>
      <c r="J30" s="6"/>
      <c r="K30" s="4"/>
    </row>
    <row r="31" spans="1:11" x14ac:dyDescent="0.15">
      <c r="A31" s="5" t="s">
        <v>88</v>
      </c>
      <c r="B31" s="6"/>
      <c r="C31" s="6"/>
      <c r="D31" s="3">
        <v>12.59</v>
      </c>
      <c r="E31" s="6"/>
      <c r="F31" s="6"/>
      <c r="G31" s="6"/>
      <c r="H31" s="6"/>
      <c r="I31" s="6"/>
      <c r="J31" s="6"/>
      <c r="K31" s="4"/>
    </row>
    <row r="32" spans="1:11" x14ac:dyDescent="0.15">
      <c r="A32" s="5" t="s">
        <v>26</v>
      </c>
      <c r="B32" s="6"/>
      <c r="C32" s="6"/>
      <c r="D32" s="4"/>
      <c r="E32" s="6"/>
      <c r="F32" s="6"/>
      <c r="G32" s="6">
        <v>8.7100000000000009</v>
      </c>
      <c r="H32" s="6"/>
      <c r="I32" s="6"/>
      <c r="J32" s="6"/>
      <c r="K32" s="4"/>
    </row>
    <row r="33" spans="1:11" x14ac:dyDescent="0.15">
      <c r="A33" s="5" t="s">
        <v>27</v>
      </c>
      <c r="B33" s="6"/>
      <c r="C33" s="6"/>
      <c r="D33" s="6"/>
      <c r="E33" s="6"/>
      <c r="F33" s="6">
        <v>13.23</v>
      </c>
      <c r="G33" s="6"/>
      <c r="H33" s="6"/>
      <c r="I33" s="6"/>
      <c r="J33" s="6"/>
      <c r="K33" s="4"/>
    </row>
    <row r="34" spans="1:11" x14ac:dyDescent="0.15">
      <c r="A34" s="5" t="s">
        <v>28</v>
      </c>
      <c r="B34" s="6"/>
      <c r="C34" s="6">
        <v>10.62</v>
      </c>
      <c r="D34" s="6"/>
      <c r="E34" s="6"/>
      <c r="F34" s="6"/>
      <c r="G34" s="6"/>
      <c r="H34" s="6"/>
      <c r="I34" s="6"/>
      <c r="J34" s="6"/>
      <c r="K34" s="4"/>
    </row>
    <row r="35" spans="1:11" x14ac:dyDescent="0.15">
      <c r="A35" s="5" t="s">
        <v>29</v>
      </c>
      <c r="B35" s="6"/>
      <c r="C35" s="3"/>
      <c r="D35" s="6">
        <v>10.06</v>
      </c>
      <c r="E35" s="6"/>
      <c r="F35" s="6"/>
      <c r="G35" s="6"/>
      <c r="H35" s="6"/>
      <c r="I35" s="6"/>
      <c r="J35" s="6"/>
      <c r="K35" s="4"/>
    </row>
    <row r="36" spans="1:11" x14ac:dyDescent="0.15">
      <c r="A36" s="5" t="s">
        <v>30</v>
      </c>
      <c r="B36" s="6"/>
      <c r="C36" s="3"/>
      <c r="D36" s="6"/>
      <c r="E36" s="6">
        <v>13.05</v>
      </c>
      <c r="F36" s="6"/>
      <c r="G36" s="6"/>
      <c r="H36" s="6"/>
      <c r="I36" s="6"/>
      <c r="J36" s="6"/>
      <c r="K36" s="4"/>
    </row>
    <row r="37" spans="1:11" x14ac:dyDescent="0.15">
      <c r="A37" s="5" t="s">
        <v>31</v>
      </c>
      <c r="B37" s="6"/>
      <c r="C37" s="3"/>
      <c r="D37" s="6"/>
      <c r="E37" s="6"/>
      <c r="F37" s="6"/>
      <c r="G37" s="6"/>
      <c r="H37" s="6">
        <v>10.87</v>
      </c>
      <c r="I37" s="6"/>
      <c r="J37" s="6"/>
      <c r="K37" s="4"/>
    </row>
    <row r="38" spans="1:11" x14ac:dyDescent="0.15">
      <c r="A38" s="5" t="s">
        <v>71</v>
      </c>
      <c r="B38" s="6"/>
      <c r="C38" s="4"/>
      <c r="D38" s="6"/>
      <c r="E38" s="6"/>
      <c r="F38" s="6"/>
      <c r="G38" s="6">
        <v>10.06</v>
      </c>
      <c r="H38" s="6"/>
      <c r="I38" s="6"/>
      <c r="J38" s="6"/>
      <c r="K38" s="4"/>
    </row>
    <row r="39" spans="1:11" x14ac:dyDescent="0.15">
      <c r="A39" s="5" t="s">
        <v>61</v>
      </c>
      <c r="B39" s="6"/>
      <c r="C39" s="4"/>
      <c r="D39" s="6"/>
      <c r="E39" s="6">
        <v>13.87</v>
      </c>
      <c r="F39" s="6"/>
      <c r="G39" s="6"/>
      <c r="H39" s="6"/>
      <c r="I39" s="6"/>
      <c r="J39" s="6"/>
      <c r="K39" s="4"/>
    </row>
    <row r="40" spans="1:11" x14ac:dyDescent="0.15">
      <c r="A40" s="5" t="s">
        <v>70</v>
      </c>
      <c r="B40" s="6"/>
      <c r="C40" s="4"/>
      <c r="D40" s="6"/>
      <c r="E40" s="6"/>
      <c r="F40" s="6"/>
      <c r="G40" s="6"/>
      <c r="H40" s="6"/>
      <c r="I40" s="6">
        <v>11.41</v>
      </c>
      <c r="J40" s="6"/>
      <c r="K40" s="4"/>
    </row>
    <row r="41" spans="1:11" x14ac:dyDescent="0.15">
      <c r="A41" s="5" t="s">
        <v>34</v>
      </c>
      <c r="B41" s="6"/>
      <c r="C41" s="4"/>
      <c r="D41" s="6"/>
      <c r="E41" s="6"/>
      <c r="F41" s="6"/>
      <c r="G41" s="6"/>
      <c r="H41" s="6">
        <v>9.75</v>
      </c>
      <c r="I41" s="6"/>
      <c r="J41" s="6"/>
      <c r="K41" s="4"/>
    </row>
    <row r="42" spans="1:11" x14ac:dyDescent="0.15">
      <c r="A42" s="5" t="s">
        <v>35</v>
      </c>
      <c r="B42" s="6"/>
      <c r="C42" s="4">
        <v>16.649999999999999</v>
      </c>
      <c r="D42" s="6"/>
      <c r="E42" s="6"/>
      <c r="F42" s="6"/>
      <c r="G42" s="6"/>
      <c r="H42" s="6"/>
      <c r="I42" s="6"/>
      <c r="J42" s="6"/>
      <c r="K42" s="4"/>
    </row>
    <row r="43" spans="1:11" x14ac:dyDescent="0.15">
      <c r="A43" s="5" t="s">
        <v>91</v>
      </c>
      <c r="B43" s="6"/>
      <c r="C43" s="4"/>
      <c r="D43" s="6"/>
      <c r="E43" s="6"/>
      <c r="F43" s="6"/>
      <c r="G43" s="6"/>
      <c r="H43" s="6"/>
      <c r="I43" s="6"/>
      <c r="J43" s="6">
        <v>42.42</v>
      </c>
      <c r="K43" s="4"/>
    </row>
    <row r="44" spans="1:11" x14ac:dyDescent="0.15">
      <c r="A44" s="5" t="s">
        <v>84</v>
      </c>
      <c r="B44" s="6"/>
      <c r="C44" s="4"/>
      <c r="D44" s="6"/>
      <c r="E44" s="6"/>
      <c r="F44" s="6"/>
      <c r="G44" s="6"/>
      <c r="H44" s="6"/>
      <c r="I44" s="6">
        <v>14.14</v>
      </c>
      <c r="J44" s="6"/>
      <c r="K44" s="4"/>
    </row>
    <row r="45" spans="1:11" x14ac:dyDescent="0.15">
      <c r="A45" s="5" t="s">
        <v>60</v>
      </c>
      <c r="B45" s="6"/>
      <c r="C45" s="12"/>
      <c r="D45" s="6"/>
      <c r="E45" s="6"/>
      <c r="F45" s="6"/>
      <c r="G45" s="6"/>
      <c r="H45" s="6"/>
      <c r="I45" s="6">
        <v>13.87</v>
      </c>
      <c r="J45" s="6"/>
      <c r="K45" s="4"/>
    </row>
    <row r="46" spans="1:11" x14ac:dyDescent="0.15">
      <c r="A46" s="5" t="s">
        <v>36</v>
      </c>
      <c r="B46" s="6"/>
      <c r="C46" s="6"/>
      <c r="D46" s="6"/>
      <c r="E46" s="6"/>
      <c r="F46" s="6"/>
      <c r="G46" s="6">
        <v>10.050000000000001</v>
      </c>
      <c r="H46" s="6"/>
      <c r="I46" s="6"/>
      <c r="J46" s="6"/>
      <c r="K46" s="4"/>
    </row>
    <row r="47" spans="1:11" x14ac:dyDescent="0.15">
      <c r="A47" s="5" t="s">
        <v>72</v>
      </c>
      <c r="B47" s="6">
        <v>12.63</v>
      </c>
      <c r="C47" s="6"/>
      <c r="D47" s="6"/>
      <c r="E47" s="6"/>
      <c r="F47" s="6"/>
      <c r="G47" s="6"/>
      <c r="H47" s="6"/>
      <c r="I47" s="6"/>
      <c r="J47" s="6"/>
      <c r="K47" s="4"/>
    </row>
    <row r="48" spans="1:11" s="7" customFormat="1" x14ac:dyDescent="0.15">
      <c r="A48" s="5" t="s">
        <v>62</v>
      </c>
      <c r="B48" s="6"/>
      <c r="C48" s="6"/>
      <c r="D48" s="6"/>
      <c r="E48" s="6"/>
      <c r="F48" s="6"/>
      <c r="G48" s="6"/>
      <c r="H48" s="6">
        <v>11.62</v>
      </c>
      <c r="I48" s="6"/>
      <c r="J48" s="6"/>
      <c r="K48" s="4"/>
    </row>
    <row r="49" spans="1:11" x14ac:dyDescent="0.15">
      <c r="A49" s="5" t="s">
        <v>37</v>
      </c>
      <c r="B49" s="6"/>
      <c r="C49" s="6">
        <v>14.14</v>
      </c>
      <c r="D49" s="6"/>
      <c r="E49" s="6"/>
      <c r="F49" s="6"/>
      <c r="G49" s="6"/>
      <c r="H49" s="6"/>
      <c r="I49" s="6"/>
      <c r="J49" s="6"/>
      <c r="K49" s="4"/>
    </row>
    <row r="50" spans="1:11" x14ac:dyDescent="0.15">
      <c r="A50" s="5" t="s">
        <v>38</v>
      </c>
      <c r="B50" s="6"/>
      <c r="C50" s="6"/>
      <c r="D50" s="6"/>
      <c r="E50" s="6"/>
      <c r="F50" s="6"/>
      <c r="G50" s="6"/>
      <c r="H50" s="6">
        <v>9.68</v>
      </c>
      <c r="I50" s="6"/>
      <c r="J50" s="6"/>
      <c r="K50" s="4"/>
    </row>
    <row r="51" spans="1:11" x14ac:dyDescent="0.15">
      <c r="A51" s="5" t="s">
        <v>74</v>
      </c>
      <c r="B51" s="6">
        <v>14.51</v>
      </c>
      <c r="C51" s="6"/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39</v>
      </c>
      <c r="B52" s="6"/>
      <c r="C52" s="6"/>
      <c r="D52" s="6">
        <v>9.3699999999999992</v>
      </c>
      <c r="E52" s="6"/>
      <c r="F52" s="6"/>
      <c r="G52" s="6"/>
      <c r="H52" s="6"/>
      <c r="I52" s="6"/>
      <c r="J52" s="6"/>
      <c r="K52" s="4"/>
    </row>
    <row r="53" spans="1:11" x14ac:dyDescent="0.15">
      <c r="A53" s="5" t="s">
        <v>40</v>
      </c>
      <c r="B53" s="6"/>
      <c r="C53" s="6"/>
      <c r="D53" s="6"/>
      <c r="E53" s="6"/>
      <c r="F53" s="6"/>
      <c r="G53" s="6"/>
      <c r="H53" s="6">
        <v>11.49</v>
      </c>
      <c r="I53" s="6"/>
      <c r="J53" s="6"/>
      <c r="K53" s="4"/>
    </row>
    <row r="54" spans="1:11" x14ac:dyDescent="0.15">
      <c r="A54" s="17" t="s">
        <v>41</v>
      </c>
      <c r="B54" s="6"/>
      <c r="C54" s="16">
        <v>14.11</v>
      </c>
      <c r="D54" s="6"/>
      <c r="E54" s="6"/>
      <c r="F54" s="6"/>
      <c r="G54" s="6"/>
      <c r="H54" s="6"/>
      <c r="I54" s="6"/>
      <c r="J54" s="6"/>
      <c r="K54" s="4"/>
    </row>
    <row r="55" spans="1:11" x14ac:dyDescent="0.15">
      <c r="A55" s="5" t="s">
        <v>42</v>
      </c>
      <c r="B55" s="6">
        <v>10.87</v>
      </c>
      <c r="C55" s="6"/>
      <c r="D55" s="6"/>
      <c r="E55" s="6"/>
      <c r="F55" s="6"/>
      <c r="G55" s="6"/>
      <c r="H55" s="6"/>
      <c r="I55" s="6"/>
      <c r="J55" s="6"/>
      <c r="K55" s="4"/>
    </row>
    <row r="56" spans="1:11" x14ac:dyDescent="0.15">
      <c r="A56" s="5" t="s">
        <v>43</v>
      </c>
      <c r="B56" s="6"/>
      <c r="C56" s="6"/>
      <c r="D56" s="6"/>
      <c r="E56" s="6">
        <v>8.9</v>
      </c>
      <c r="F56" s="6"/>
      <c r="G56" s="6"/>
      <c r="H56" s="6"/>
      <c r="I56" s="6"/>
      <c r="J56" s="6"/>
      <c r="K56" s="4"/>
    </row>
    <row r="57" spans="1:11" x14ac:dyDescent="0.15">
      <c r="A57" s="5" t="s">
        <v>44</v>
      </c>
      <c r="B57" s="6"/>
      <c r="C57" s="6"/>
      <c r="D57" s="6"/>
      <c r="E57" s="6"/>
      <c r="F57" s="6"/>
      <c r="G57" s="6"/>
      <c r="H57" s="6"/>
      <c r="I57" s="6">
        <v>10.87</v>
      </c>
      <c r="J57" s="6"/>
      <c r="K57" s="4"/>
    </row>
    <row r="58" spans="1:11" x14ac:dyDescent="0.15">
      <c r="A58" s="5" t="s">
        <v>85</v>
      </c>
      <c r="B58" s="6"/>
      <c r="C58" s="6"/>
      <c r="D58" s="6">
        <v>14.05</v>
      </c>
      <c r="E58" s="6"/>
      <c r="F58" s="6"/>
      <c r="G58" s="6"/>
      <c r="H58" s="6"/>
      <c r="I58" s="6"/>
      <c r="J58" s="6"/>
      <c r="K58" s="4"/>
    </row>
    <row r="59" spans="1:11" x14ac:dyDescent="0.15">
      <c r="A59" s="5" t="s">
        <v>45</v>
      </c>
      <c r="B59" s="6"/>
      <c r="C59" s="6"/>
      <c r="D59" s="6"/>
      <c r="E59" s="6"/>
      <c r="F59" s="6">
        <v>9.7100000000000009</v>
      </c>
      <c r="G59" s="6"/>
      <c r="H59" s="6"/>
      <c r="I59" s="6"/>
      <c r="J59" s="6"/>
      <c r="K59" s="4"/>
    </row>
    <row r="60" spans="1:11" x14ac:dyDescent="0.15">
      <c r="A60" s="5" t="s">
        <v>46</v>
      </c>
      <c r="B60" s="6"/>
      <c r="C60" s="6"/>
      <c r="D60" s="6"/>
      <c r="E60" s="6"/>
      <c r="F60" s="6"/>
      <c r="G60" s="6"/>
      <c r="H60" s="6">
        <v>8.02</v>
      </c>
      <c r="I60" s="6"/>
      <c r="J60" s="6"/>
      <c r="K60" s="4"/>
    </row>
    <row r="61" spans="1:11" x14ac:dyDescent="0.15">
      <c r="A61" s="5" t="s">
        <v>47</v>
      </c>
      <c r="B61" s="6">
        <v>17</v>
      </c>
      <c r="C61" s="6"/>
      <c r="D61" s="6"/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48</v>
      </c>
      <c r="B62" s="6"/>
      <c r="C62" s="6"/>
      <c r="D62" s="6">
        <v>10.14</v>
      </c>
      <c r="E62" s="6"/>
      <c r="F62" s="6"/>
      <c r="G62" s="6"/>
      <c r="H62" s="6"/>
      <c r="I62" s="6"/>
      <c r="J62" s="6"/>
      <c r="K62" s="4"/>
    </row>
    <row r="63" spans="1:11" x14ac:dyDescent="0.15">
      <c r="A63" s="5" t="s">
        <v>49</v>
      </c>
      <c r="B63" s="6"/>
      <c r="C63" s="6"/>
      <c r="D63" s="6"/>
      <c r="E63" s="6"/>
      <c r="F63" s="6"/>
      <c r="G63" s="6"/>
      <c r="H63" s="6">
        <v>10.44</v>
      </c>
      <c r="I63" s="6"/>
      <c r="J63" s="6"/>
      <c r="K63" s="4"/>
    </row>
    <row r="64" spans="1:11" x14ac:dyDescent="0.15">
      <c r="A64" s="5" t="s">
        <v>63</v>
      </c>
      <c r="B64" s="6"/>
      <c r="C64" s="6">
        <v>12.23</v>
      </c>
      <c r="D64" s="6"/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50</v>
      </c>
      <c r="B65" s="6"/>
      <c r="C65" s="6"/>
      <c r="D65" s="6"/>
      <c r="E65" s="6"/>
      <c r="F65" s="6"/>
      <c r="G65" s="6"/>
      <c r="H65" s="6"/>
      <c r="I65" s="6">
        <v>9.51</v>
      </c>
      <c r="J65" s="6"/>
      <c r="K65" s="4"/>
    </row>
    <row r="66" spans="1:11" x14ac:dyDescent="0.15">
      <c r="A66" s="14" t="s">
        <v>86</v>
      </c>
      <c r="B66" s="15"/>
      <c r="C66" s="15"/>
      <c r="D66" s="15"/>
      <c r="E66" s="15"/>
      <c r="F66" s="15"/>
      <c r="G66" s="15"/>
      <c r="H66" s="15"/>
      <c r="I66" s="15"/>
      <c r="J66" s="15">
        <v>11.62</v>
      </c>
      <c r="K66" s="4"/>
    </row>
    <row r="67" spans="1:11" x14ac:dyDescent="0.15">
      <c r="A67" s="5" t="s">
        <v>87</v>
      </c>
      <c r="B67" s="6"/>
      <c r="C67" s="6"/>
      <c r="D67" s="6"/>
      <c r="E67" s="6"/>
      <c r="F67" s="6"/>
      <c r="G67" s="6"/>
      <c r="H67" s="6"/>
      <c r="I67" s="6"/>
      <c r="J67" s="6"/>
      <c r="K67" s="8"/>
    </row>
    <row r="68" spans="1:11" x14ac:dyDescent="0.15">
      <c r="A68" s="9" t="s">
        <v>52</v>
      </c>
      <c r="B68" s="10">
        <f t="shared" ref="B68:J68" si="0">SUM(B4:B67)</f>
        <v>102.65</v>
      </c>
      <c r="C68" s="10">
        <f t="shared" si="0"/>
        <v>98.72</v>
      </c>
      <c r="D68" s="10">
        <f t="shared" si="0"/>
        <v>149.96999999999997</v>
      </c>
      <c r="E68" s="10">
        <f t="shared" si="0"/>
        <v>77.760000000000019</v>
      </c>
      <c r="F68" s="10">
        <f t="shared" si="0"/>
        <v>57.560000000000009</v>
      </c>
      <c r="G68" s="10">
        <f t="shared" si="0"/>
        <v>39.69</v>
      </c>
      <c r="H68" s="10">
        <f t="shared" si="0"/>
        <v>82.36999999999999</v>
      </c>
      <c r="I68" s="10">
        <f t="shared" si="0"/>
        <v>80.650000000000006</v>
      </c>
      <c r="J68" s="10">
        <f t="shared" si="0"/>
        <v>113.28</v>
      </c>
      <c r="K68" s="11">
        <f>SUM(B68:J68)</f>
        <v>802.65</v>
      </c>
    </row>
    <row r="69" spans="1:11" x14ac:dyDescent="0.15">
      <c r="B69" s="10" t="s">
        <v>53</v>
      </c>
      <c r="C69" s="10" t="s">
        <v>1</v>
      </c>
      <c r="D69" s="10" t="s">
        <v>2</v>
      </c>
      <c r="E69" s="10" t="s">
        <v>3</v>
      </c>
      <c r="F69" s="10" t="s">
        <v>4</v>
      </c>
      <c r="G69" s="10" t="s">
        <v>5</v>
      </c>
      <c r="H69" s="10" t="s">
        <v>6</v>
      </c>
      <c r="I69" s="10" t="s">
        <v>7</v>
      </c>
      <c r="J69" s="10" t="s">
        <v>81</v>
      </c>
      <c r="K69" s="4"/>
    </row>
    <row r="70" spans="1:11" x14ac:dyDescent="0.15">
      <c r="B70" s="4"/>
      <c r="C70" s="4"/>
      <c r="D70" s="4"/>
      <c r="E70" s="4"/>
      <c r="F70" s="4"/>
      <c r="G70" s="4"/>
      <c r="H70" s="4"/>
      <c r="I70" s="4"/>
      <c r="J70" s="4"/>
      <c r="K70" s="4"/>
    </row>
    <row r="72" spans="1:11" x14ac:dyDescent="0.15">
      <c r="A72">
        <f>COUNTA(A4:A66)</f>
        <v>63</v>
      </c>
    </row>
  </sheetData>
  <pageMargins left="0.75" right="0.75" top="1" bottom="1" header="0.5" footer="0.5"/>
  <pageSetup scale="68" orientation="portrait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72"/>
  <sheetViews>
    <sheetView workbookViewId="0">
      <selection activeCell="A54" sqref="A54"/>
    </sheetView>
  </sheetViews>
  <sheetFormatPr baseColWidth="10" defaultColWidth="8.83203125" defaultRowHeight="13" x14ac:dyDescent="0.15"/>
  <cols>
    <col min="1" max="1" width="28.6640625" bestFit="1" customWidth="1"/>
    <col min="2" max="2" width="11.1640625" bestFit="1" customWidth="1"/>
    <col min="4" max="4" width="11.6640625" bestFit="1" customWidth="1"/>
    <col min="9" max="9" width="8.1640625" customWidth="1"/>
    <col min="10" max="10" width="9.6640625" bestFit="1" customWidth="1"/>
  </cols>
  <sheetData>
    <row r="1" spans="1:11" x14ac:dyDescent="0.15">
      <c r="A1" s="1" t="s">
        <v>93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8</v>
      </c>
      <c r="B4" s="6"/>
      <c r="C4" s="6"/>
      <c r="D4" s="6">
        <v>12.51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77</v>
      </c>
      <c r="B5" s="6"/>
      <c r="C5" s="6">
        <v>16.13</v>
      </c>
      <c r="D5" s="6"/>
      <c r="E5" s="6"/>
      <c r="F5" s="6"/>
      <c r="G5" s="6"/>
      <c r="H5" s="6"/>
      <c r="I5" s="6"/>
      <c r="J5" s="6"/>
      <c r="K5" s="4"/>
    </row>
    <row r="6" spans="1:11" x14ac:dyDescent="0.15">
      <c r="A6" s="18" t="s">
        <v>76</v>
      </c>
      <c r="B6" s="16">
        <v>-64.52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9</v>
      </c>
      <c r="B9" s="6"/>
      <c r="C9" s="6"/>
      <c r="D9" s="6">
        <v>10.87</v>
      </c>
      <c r="E9" s="6"/>
      <c r="F9" s="6"/>
      <c r="G9" s="6"/>
      <c r="H9" s="6"/>
      <c r="I9" s="6"/>
      <c r="J9" s="6"/>
      <c r="K9" s="4"/>
    </row>
    <row r="10" spans="1:11" x14ac:dyDescent="0.15">
      <c r="A10" s="5" t="s">
        <v>11</v>
      </c>
      <c r="B10" s="6"/>
      <c r="C10" s="6"/>
      <c r="D10" s="6"/>
      <c r="E10" s="6"/>
      <c r="F10" s="6">
        <v>9.7200000000000006</v>
      </c>
      <c r="G10" s="6"/>
      <c r="H10" s="6"/>
      <c r="I10" s="6"/>
      <c r="J10" s="6"/>
      <c r="K10" s="4"/>
    </row>
    <row r="11" spans="1:11" x14ac:dyDescent="0.15">
      <c r="A11" s="5" t="s">
        <v>12</v>
      </c>
      <c r="B11" s="6"/>
      <c r="C11" s="6">
        <v>14.84</v>
      </c>
      <c r="D11" s="6"/>
      <c r="E11" s="6"/>
      <c r="F11" s="6"/>
      <c r="G11" s="6"/>
      <c r="H11" s="6"/>
      <c r="I11" s="6"/>
      <c r="J11" s="6"/>
      <c r="K11" s="4"/>
    </row>
    <row r="12" spans="1:11" x14ac:dyDescent="0.15">
      <c r="A12" s="5" t="s">
        <v>90</v>
      </c>
      <c r="B12" s="6">
        <v>17</v>
      </c>
      <c r="C12" s="6"/>
      <c r="D12" s="6"/>
      <c r="E12" s="6"/>
      <c r="F12" s="6"/>
      <c r="G12" s="6"/>
      <c r="H12" s="6"/>
      <c r="I12" s="6"/>
      <c r="J12" s="6"/>
      <c r="K12" s="4"/>
    </row>
    <row r="13" spans="1:11" x14ac:dyDescent="0.15">
      <c r="A13" s="5" t="s">
        <v>13</v>
      </c>
      <c r="B13" s="6"/>
      <c r="C13" s="6"/>
      <c r="D13" s="6"/>
      <c r="E13" s="6"/>
      <c r="F13" s="6"/>
      <c r="G13" s="6">
        <v>10.87</v>
      </c>
      <c r="H13" s="6"/>
      <c r="I13" s="6"/>
      <c r="J13" s="6"/>
      <c r="K13" s="4"/>
    </row>
    <row r="14" spans="1:11" x14ac:dyDescent="0.15">
      <c r="A14" s="5" t="s">
        <v>79</v>
      </c>
      <c r="B14" s="6">
        <v>14.51</v>
      </c>
      <c r="C14" s="6"/>
      <c r="D14" s="6"/>
      <c r="E14" s="6"/>
      <c r="F14" s="6"/>
      <c r="G14" s="6"/>
      <c r="H14" s="6"/>
      <c r="I14" s="6"/>
      <c r="J14" s="6"/>
      <c r="K14" s="4"/>
    </row>
    <row r="15" spans="1:11" x14ac:dyDescent="0.15">
      <c r="A15" s="5" t="s">
        <v>56</v>
      </c>
      <c r="B15" s="6"/>
      <c r="C15" s="6"/>
      <c r="D15" s="6"/>
      <c r="E15" s="6">
        <v>13.3</v>
      </c>
      <c r="F15" s="6"/>
      <c r="G15" s="6"/>
      <c r="H15" s="6"/>
      <c r="I15" s="6"/>
      <c r="J15" s="6"/>
      <c r="K15" s="4"/>
    </row>
    <row r="16" spans="1:11" x14ac:dyDescent="0.15">
      <c r="A16" s="5" t="s">
        <v>80</v>
      </c>
      <c r="B16" s="6"/>
      <c r="C16" s="6"/>
      <c r="D16" s="6"/>
      <c r="E16" s="6"/>
      <c r="F16" s="6"/>
      <c r="G16" s="6"/>
      <c r="H16" s="6"/>
      <c r="I16" s="6"/>
      <c r="J16" s="6">
        <v>11.96</v>
      </c>
      <c r="K16" s="4"/>
    </row>
    <row r="17" spans="1:11" x14ac:dyDescent="0.15">
      <c r="A17" s="5" t="s">
        <v>64</v>
      </c>
      <c r="B17" s="6"/>
      <c r="C17" s="6"/>
      <c r="D17" s="6"/>
      <c r="E17" s="6">
        <v>12.32</v>
      </c>
      <c r="F17" s="6"/>
      <c r="G17" s="6"/>
      <c r="H17" s="6"/>
      <c r="I17" s="6"/>
      <c r="J17" s="6"/>
      <c r="K17" s="4"/>
    </row>
    <row r="18" spans="1:11" x14ac:dyDescent="0.15">
      <c r="A18" s="5" t="s">
        <v>83</v>
      </c>
      <c r="B18" s="6"/>
      <c r="C18" s="6"/>
      <c r="D18" s="6"/>
      <c r="E18" s="6"/>
      <c r="F18" s="6"/>
      <c r="G18" s="6"/>
      <c r="H18" s="6"/>
      <c r="I18" s="6"/>
      <c r="J18" s="6">
        <v>13.05</v>
      </c>
      <c r="K18" s="4"/>
    </row>
    <row r="19" spans="1:11" x14ac:dyDescent="0.15">
      <c r="A19" s="5" t="s">
        <v>14</v>
      </c>
      <c r="B19" s="6"/>
      <c r="C19" s="6"/>
      <c r="D19" s="6"/>
      <c r="E19" s="6"/>
      <c r="F19" s="6">
        <v>10.76</v>
      </c>
      <c r="G19" s="6"/>
      <c r="H19" s="6"/>
      <c r="I19" s="6"/>
      <c r="J19" s="6"/>
      <c r="K19" s="4"/>
    </row>
    <row r="20" spans="1:11" x14ac:dyDescent="0.15">
      <c r="A20" s="5" t="s">
        <v>57</v>
      </c>
      <c r="B20" s="6"/>
      <c r="C20" s="6"/>
      <c r="D20" s="6">
        <v>11.62</v>
      </c>
      <c r="E20" s="6"/>
      <c r="F20" s="6"/>
      <c r="G20" s="6"/>
      <c r="H20" s="6"/>
      <c r="I20" s="6"/>
      <c r="J20" s="6"/>
      <c r="K20" s="4"/>
    </row>
    <row r="21" spans="1:11" x14ac:dyDescent="0.15">
      <c r="A21" s="5" t="s">
        <v>58</v>
      </c>
      <c r="B21" s="6"/>
      <c r="C21" s="6"/>
      <c r="D21" s="6">
        <v>11.96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69</v>
      </c>
      <c r="B22" s="6"/>
      <c r="C22" s="6"/>
      <c r="D22" s="6">
        <v>15.43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16</v>
      </c>
      <c r="B23" s="6"/>
      <c r="C23" s="6"/>
      <c r="D23" s="6"/>
      <c r="E23" s="6"/>
      <c r="F23" s="6"/>
      <c r="G23" s="6"/>
      <c r="H23" s="6"/>
      <c r="I23" s="6">
        <v>9.61</v>
      </c>
      <c r="J23" s="6"/>
      <c r="K23" s="4"/>
    </row>
    <row r="24" spans="1:11" x14ac:dyDescent="0.15">
      <c r="A24" s="5" t="s">
        <v>17</v>
      </c>
      <c r="B24" s="6"/>
      <c r="C24" s="6"/>
      <c r="D24" s="6">
        <v>9.24</v>
      </c>
      <c r="E24" s="6"/>
      <c r="F24" s="6"/>
      <c r="G24" s="6"/>
      <c r="H24" s="6"/>
      <c r="I24" s="6"/>
      <c r="J24" s="6"/>
      <c r="K24" s="4"/>
    </row>
    <row r="25" spans="1:11" x14ac:dyDescent="0.15">
      <c r="A25" s="5" t="s">
        <v>18</v>
      </c>
      <c r="B25" s="6"/>
      <c r="C25" s="6"/>
      <c r="D25" s="6"/>
      <c r="E25" s="6"/>
      <c r="F25" s="6"/>
      <c r="G25" s="6"/>
      <c r="H25" s="6">
        <v>10.5</v>
      </c>
      <c r="I25" s="6"/>
      <c r="J25" s="6"/>
      <c r="K25" s="4"/>
    </row>
    <row r="26" spans="1:11" x14ac:dyDescent="0.15">
      <c r="A26" s="5" t="s">
        <v>20</v>
      </c>
      <c r="B26" s="6"/>
      <c r="C26" s="6"/>
      <c r="D26" s="3"/>
      <c r="E26" s="6"/>
      <c r="F26" s="6"/>
      <c r="G26" s="6"/>
      <c r="H26" s="6"/>
      <c r="I26" s="6">
        <v>11.24</v>
      </c>
      <c r="J26" s="6"/>
      <c r="K26" s="4"/>
    </row>
    <row r="27" spans="1:11" x14ac:dyDescent="0.15">
      <c r="A27" s="5" t="s">
        <v>22</v>
      </c>
      <c r="B27" s="6"/>
      <c r="C27" s="6"/>
      <c r="D27" s="6"/>
      <c r="E27" s="6">
        <v>9.64</v>
      </c>
      <c r="F27" s="6"/>
      <c r="G27" s="6"/>
      <c r="H27" s="6"/>
      <c r="I27" s="6"/>
      <c r="J27" s="6"/>
      <c r="K27" s="4"/>
    </row>
    <row r="28" spans="1:11" x14ac:dyDescent="0.15">
      <c r="A28" s="5" t="s">
        <v>23</v>
      </c>
      <c r="B28" s="6"/>
      <c r="C28" s="6"/>
      <c r="D28" s="3">
        <v>10.35</v>
      </c>
      <c r="E28" s="6"/>
      <c r="F28" s="6"/>
      <c r="G28" s="6"/>
      <c r="H28" s="6"/>
      <c r="I28" s="6"/>
      <c r="J28" s="6"/>
      <c r="K28" s="4"/>
    </row>
    <row r="29" spans="1:11" x14ac:dyDescent="0.15">
      <c r="A29" s="5" t="s">
        <v>24</v>
      </c>
      <c r="B29" s="6"/>
      <c r="C29" s="6"/>
      <c r="D29" s="3"/>
      <c r="E29" s="6">
        <v>6.68</v>
      </c>
      <c r="F29" s="6"/>
      <c r="G29" s="6"/>
      <c r="H29" s="6"/>
      <c r="I29" s="6"/>
      <c r="J29" s="6"/>
      <c r="K29" s="4"/>
    </row>
    <row r="30" spans="1:11" x14ac:dyDescent="0.15">
      <c r="A30" s="5" t="s">
        <v>25</v>
      </c>
      <c r="B30" s="6"/>
      <c r="C30" s="6"/>
      <c r="D30" s="3"/>
      <c r="E30" s="6"/>
      <c r="F30" s="6">
        <v>14.14</v>
      </c>
      <c r="G30" s="6"/>
      <c r="H30" s="6"/>
      <c r="I30" s="6"/>
      <c r="J30" s="6"/>
      <c r="K30" s="4"/>
    </row>
    <row r="31" spans="1:11" x14ac:dyDescent="0.15">
      <c r="A31" s="5" t="s">
        <v>88</v>
      </c>
      <c r="B31" s="6"/>
      <c r="C31" s="6"/>
      <c r="D31" s="3">
        <v>12.59</v>
      </c>
      <c r="E31" s="6"/>
      <c r="F31" s="6"/>
      <c r="G31" s="6"/>
      <c r="H31" s="6"/>
      <c r="I31" s="6"/>
      <c r="J31" s="6"/>
      <c r="K31" s="4"/>
    </row>
    <row r="32" spans="1:11" x14ac:dyDescent="0.15">
      <c r="A32" s="5" t="s">
        <v>26</v>
      </c>
      <c r="B32" s="6"/>
      <c r="C32" s="6"/>
      <c r="D32" s="4"/>
      <c r="E32" s="6"/>
      <c r="F32" s="6"/>
      <c r="G32" s="6">
        <v>8.7100000000000009</v>
      </c>
      <c r="H32" s="6"/>
      <c r="I32" s="6"/>
      <c r="J32" s="6"/>
      <c r="K32" s="4"/>
    </row>
    <row r="33" spans="1:11" x14ac:dyDescent="0.15">
      <c r="A33" s="5" t="s">
        <v>27</v>
      </c>
      <c r="B33" s="6"/>
      <c r="C33" s="6"/>
      <c r="D33" s="6"/>
      <c r="E33" s="6"/>
      <c r="F33" s="6">
        <v>13.23</v>
      </c>
      <c r="G33" s="6"/>
      <c r="H33" s="6"/>
      <c r="I33" s="6"/>
      <c r="J33" s="6"/>
      <c r="K33" s="4"/>
    </row>
    <row r="34" spans="1:11" x14ac:dyDescent="0.15">
      <c r="A34" s="5" t="s">
        <v>28</v>
      </c>
      <c r="B34" s="6"/>
      <c r="C34" s="6">
        <v>10.62</v>
      </c>
      <c r="D34" s="6"/>
      <c r="E34" s="6"/>
      <c r="F34" s="6"/>
      <c r="G34" s="6"/>
      <c r="H34" s="6"/>
      <c r="I34" s="6"/>
      <c r="J34" s="6"/>
      <c r="K34" s="4"/>
    </row>
    <row r="35" spans="1:11" x14ac:dyDescent="0.15">
      <c r="A35" s="5" t="s">
        <v>29</v>
      </c>
      <c r="B35" s="6"/>
      <c r="C35" s="3"/>
      <c r="D35" s="6">
        <v>10.06</v>
      </c>
      <c r="E35" s="6"/>
      <c r="F35" s="6"/>
      <c r="G35" s="6"/>
      <c r="H35" s="6"/>
      <c r="I35" s="6"/>
      <c r="J35" s="6"/>
      <c r="K35" s="4"/>
    </row>
    <row r="36" spans="1:11" x14ac:dyDescent="0.15">
      <c r="A36" s="5" t="s">
        <v>30</v>
      </c>
      <c r="B36" s="6"/>
      <c r="C36" s="3"/>
      <c r="D36" s="6"/>
      <c r="E36" s="6">
        <v>13.05</v>
      </c>
      <c r="F36" s="6"/>
      <c r="G36" s="6"/>
      <c r="H36" s="6"/>
      <c r="I36" s="6"/>
      <c r="J36" s="6"/>
      <c r="K36" s="4"/>
    </row>
    <row r="37" spans="1:11" x14ac:dyDescent="0.15">
      <c r="A37" s="5" t="s">
        <v>31</v>
      </c>
      <c r="B37" s="6"/>
      <c r="C37" s="3"/>
      <c r="D37" s="6"/>
      <c r="E37" s="6"/>
      <c r="F37" s="6"/>
      <c r="G37" s="6"/>
      <c r="H37" s="6">
        <v>10.87</v>
      </c>
      <c r="I37" s="6"/>
      <c r="J37" s="6"/>
      <c r="K37" s="4"/>
    </row>
    <row r="38" spans="1:11" x14ac:dyDescent="0.15">
      <c r="A38" s="5" t="s">
        <v>71</v>
      </c>
      <c r="B38" s="6"/>
      <c r="C38" s="4"/>
      <c r="D38" s="6"/>
      <c r="E38" s="6"/>
      <c r="F38" s="6"/>
      <c r="G38" s="6">
        <v>10.06</v>
      </c>
      <c r="H38" s="6"/>
      <c r="I38" s="6"/>
      <c r="J38" s="6"/>
      <c r="K38" s="4"/>
    </row>
    <row r="39" spans="1:11" x14ac:dyDescent="0.15">
      <c r="A39" s="5" t="s">
        <v>61</v>
      </c>
      <c r="B39" s="6"/>
      <c r="C39" s="4"/>
      <c r="D39" s="6"/>
      <c r="E39" s="6">
        <v>13.87</v>
      </c>
      <c r="F39" s="6"/>
      <c r="G39" s="6"/>
      <c r="H39" s="6"/>
      <c r="I39" s="6"/>
      <c r="J39" s="6"/>
      <c r="K39" s="4"/>
    </row>
    <row r="40" spans="1:11" x14ac:dyDescent="0.15">
      <c r="A40" s="5" t="s">
        <v>70</v>
      </c>
      <c r="B40" s="6"/>
      <c r="C40" s="4"/>
      <c r="D40" s="6"/>
      <c r="E40" s="6"/>
      <c r="F40" s="6"/>
      <c r="G40" s="6"/>
      <c r="H40" s="6"/>
      <c r="I40" s="6">
        <v>11.41</v>
      </c>
      <c r="J40" s="6"/>
      <c r="K40" s="4"/>
    </row>
    <row r="41" spans="1:11" x14ac:dyDescent="0.15">
      <c r="A41" s="5" t="s">
        <v>34</v>
      </c>
      <c r="B41" s="6"/>
      <c r="C41" s="4"/>
      <c r="D41" s="6"/>
      <c r="E41" s="6"/>
      <c r="F41" s="6"/>
      <c r="G41" s="6"/>
      <c r="H41" s="6">
        <v>9.75</v>
      </c>
      <c r="I41" s="6"/>
      <c r="J41" s="6"/>
      <c r="K41" s="4"/>
    </row>
    <row r="42" spans="1:11" x14ac:dyDescent="0.15">
      <c r="A42" s="5" t="s">
        <v>35</v>
      </c>
      <c r="B42" s="6"/>
      <c r="C42" s="4">
        <v>16.649999999999999</v>
      </c>
      <c r="D42" s="6"/>
      <c r="E42" s="6"/>
      <c r="F42" s="6"/>
      <c r="G42" s="6"/>
      <c r="H42" s="6"/>
      <c r="I42" s="6"/>
      <c r="J42" s="6"/>
      <c r="K42" s="4"/>
    </row>
    <row r="43" spans="1:11" x14ac:dyDescent="0.15">
      <c r="A43" s="5" t="s">
        <v>91</v>
      </c>
      <c r="B43" s="6"/>
      <c r="C43" s="4"/>
      <c r="D43" s="6"/>
      <c r="E43" s="6"/>
      <c r="F43" s="6"/>
      <c r="G43" s="6"/>
      <c r="H43" s="6"/>
      <c r="I43" s="6"/>
      <c r="J43" s="6">
        <v>14.14</v>
      </c>
      <c r="K43" s="4"/>
    </row>
    <row r="44" spans="1:11" x14ac:dyDescent="0.15">
      <c r="A44" s="5" t="s">
        <v>84</v>
      </c>
      <c r="B44" s="6"/>
      <c r="C44" s="4"/>
      <c r="D44" s="6"/>
      <c r="E44" s="6"/>
      <c r="F44" s="6"/>
      <c r="G44" s="6"/>
      <c r="H44" s="6"/>
      <c r="I44" s="6">
        <v>14.14</v>
      </c>
      <c r="J44" s="6"/>
      <c r="K44" s="4"/>
    </row>
    <row r="45" spans="1:11" x14ac:dyDescent="0.15">
      <c r="A45" s="5" t="s">
        <v>60</v>
      </c>
      <c r="B45" s="6"/>
      <c r="C45" s="12"/>
      <c r="D45" s="6"/>
      <c r="E45" s="6"/>
      <c r="F45" s="6"/>
      <c r="G45" s="6"/>
      <c r="H45" s="6"/>
      <c r="I45" s="6">
        <v>13.87</v>
      </c>
      <c r="J45" s="6"/>
      <c r="K45" s="4"/>
    </row>
    <row r="46" spans="1:11" x14ac:dyDescent="0.15">
      <c r="A46" s="5" t="s">
        <v>36</v>
      </c>
      <c r="B46" s="6"/>
      <c r="C46" s="6"/>
      <c r="D46" s="6"/>
      <c r="E46" s="6"/>
      <c r="F46" s="6"/>
      <c r="G46" s="6">
        <v>10.050000000000001</v>
      </c>
      <c r="H46" s="6"/>
      <c r="I46" s="6"/>
      <c r="J46" s="6"/>
      <c r="K46" s="4"/>
    </row>
    <row r="47" spans="1:11" x14ac:dyDescent="0.15">
      <c r="A47" s="5" t="s">
        <v>72</v>
      </c>
      <c r="B47" s="6">
        <v>12.63</v>
      </c>
      <c r="C47" s="6"/>
      <c r="D47" s="6"/>
      <c r="E47" s="6"/>
      <c r="F47" s="6"/>
      <c r="G47" s="6"/>
      <c r="H47" s="6"/>
      <c r="I47" s="6"/>
      <c r="J47" s="6"/>
      <c r="K47" s="4"/>
    </row>
    <row r="48" spans="1:11" s="7" customFormat="1" x14ac:dyDescent="0.15">
      <c r="A48" s="5" t="s">
        <v>62</v>
      </c>
      <c r="B48" s="6"/>
      <c r="C48" s="6"/>
      <c r="D48" s="6"/>
      <c r="E48" s="6"/>
      <c r="F48" s="6"/>
      <c r="G48" s="6"/>
      <c r="H48" s="6">
        <v>11.62</v>
      </c>
      <c r="I48" s="6"/>
      <c r="J48" s="6"/>
      <c r="K48" s="4"/>
    </row>
    <row r="49" spans="1:11" x14ac:dyDescent="0.15">
      <c r="A49" s="5" t="s">
        <v>37</v>
      </c>
      <c r="B49" s="6"/>
      <c r="C49" s="6">
        <v>14.14</v>
      </c>
      <c r="D49" s="6"/>
      <c r="E49" s="6"/>
      <c r="F49" s="6"/>
      <c r="G49" s="6"/>
      <c r="H49" s="6"/>
      <c r="I49" s="6"/>
      <c r="J49" s="6"/>
      <c r="K49" s="4"/>
    </row>
    <row r="50" spans="1:11" x14ac:dyDescent="0.15">
      <c r="A50" s="5" t="s">
        <v>38</v>
      </c>
      <c r="B50" s="6"/>
      <c r="C50" s="6"/>
      <c r="D50" s="6"/>
      <c r="E50" s="6"/>
      <c r="F50" s="6"/>
      <c r="G50" s="6"/>
      <c r="H50" s="6">
        <v>9.68</v>
      </c>
      <c r="I50" s="6"/>
      <c r="J50" s="6"/>
      <c r="K50" s="4"/>
    </row>
    <row r="51" spans="1:11" x14ac:dyDescent="0.15">
      <c r="A51" s="5" t="s">
        <v>74</v>
      </c>
      <c r="B51" s="6">
        <v>14.51</v>
      </c>
      <c r="C51" s="6"/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39</v>
      </c>
      <c r="B52" s="6"/>
      <c r="C52" s="6"/>
      <c r="D52" s="6">
        <v>9.3699999999999992</v>
      </c>
      <c r="E52" s="6"/>
      <c r="F52" s="6"/>
      <c r="G52" s="6"/>
      <c r="H52" s="6"/>
      <c r="I52" s="6"/>
      <c r="J52" s="6"/>
      <c r="K52" s="4"/>
    </row>
    <row r="53" spans="1:11" x14ac:dyDescent="0.15">
      <c r="A53" s="5" t="s">
        <v>40</v>
      </c>
      <c r="B53" s="6"/>
      <c r="C53" s="6"/>
      <c r="D53" s="6"/>
      <c r="E53" s="6"/>
      <c r="F53" s="6"/>
      <c r="G53" s="6"/>
      <c r="H53" s="6">
        <v>11.49</v>
      </c>
      <c r="I53" s="6"/>
      <c r="J53" s="6"/>
      <c r="K53" s="4"/>
    </row>
    <row r="54" spans="1:11" x14ac:dyDescent="0.15">
      <c r="A54" s="17" t="s">
        <v>41</v>
      </c>
      <c r="B54" s="6"/>
      <c r="C54" s="16">
        <v>-42.33</v>
      </c>
      <c r="D54" s="6"/>
      <c r="E54" s="6"/>
      <c r="F54" s="6"/>
      <c r="G54" s="6"/>
      <c r="H54" s="6"/>
      <c r="I54" s="6"/>
      <c r="J54" s="6"/>
      <c r="K54" s="4"/>
    </row>
    <row r="55" spans="1:11" x14ac:dyDescent="0.15">
      <c r="A55" s="5" t="s">
        <v>42</v>
      </c>
      <c r="B55" s="6">
        <v>10.87</v>
      </c>
      <c r="C55" s="6"/>
      <c r="D55" s="6"/>
      <c r="E55" s="6"/>
      <c r="F55" s="6"/>
      <c r="G55" s="6"/>
      <c r="H55" s="6"/>
      <c r="I55" s="6"/>
      <c r="J55" s="6"/>
      <c r="K55" s="4"/>
    </row>
    <row r="56" spans="1:11" x14ac:dyDescent="0.15">
      <c r="A56" s="5" t="s">
        <v>43</v>
      </c>
      <c r="B56" s="6"/>
      <c r="C56" s="6"/>
      <c r="D56" s="6"/>
      <c r="E56" s="6">
        <v>8.9</v>
      </c>
      <c r="F56" s="6"/>
      <c r="G56" s="6"/>
      <c r="H56" s="6"/>
      <c r="I56" s="6"/>
      <c r="J56" s="6"/>
      <c r="K56" s="4"/>
    </row>
    <row r="57" spans="1:11" x14ac:dyDescent="0.15">
      <c r="A57" s="5" t="s">
        <v>44</v>
      </c>
      <c r="B57" s="6"/>
      <c r="C57" s="6"/>
      <c r="D57" s="6"/>
      <c r="E57" s="6"/>
      <c r="F57" s="6"/>
      <c r="G57" s="6"/>
      <c r="H57" s="6"/>
      <c r="I57" s="6">
        <v>10.87</v>
      </c>
      <c r="J57" s="6"/>
      <c r="K57" s="4"/>
    </row>
    <row r="58" spans="1:11" x14ac:dyDescent="0.15">
      <c r="A58" s="5" t="s">
        <v>85</v>
      </c>
      <c r="B58" s="6"/>
      <c r="C58" s="6"/>
      <c r="D58" s="6">
        <v>14.05</v>
      </c>
      <c r="E58" s="6"/>
      <c r="F58" s="6"/>
      <c r="G58" s="6"/>
      <c r="H58" s="6"/>
      <c r="I58" s="6"/>
      <c r="J58" s="6"/>
      <c r="K58" s="4"/>
    </row>
    <row r="59" spans="1:11" x14ac:dyDescent="0.15">
      <c r="A59" s="5" t="s">
        <v>45</v>
      </c>
      <c r="B59" s="6"/>
      <c r="C59" s="6"/>
      <c r="D59" s="6"/>
      <c r="E59" s="6"/>
      <c r="F59" s="6">
        <v>9.7100000000000009</v>
      </c>
      <c r="G59" s="6"/>
      <c r="H59" s="6"/>
      <c r="I59" s="6"/>
      <c r="J59" s="6"/>
      <c r="K59" s="4"/>
    </row>
    <row r="60" spans="1:11" x14ac:dyDescent="0.15">
      <c r="A60" s="5" t="s">
        <v>46</v>
      </c>
      <c r="B60" s="6"/>
      <c r="C60" s="6"/>
      <c r="D60" s="6"/>
      <c r="E60" s="6"/>
      <c r="F60" s="6"/>
      <c r="G60" s="6"/>
      <c r="H60" s="6">
        <v>8.02</v>
      </c>
      <c r="I60" s="6"/>
      <c r="J60" s="6"/>
      <c r="K60" s="4"/>
    </row>
    <row r="61" spans="1:11" x14ac:dyDescent="0.15">
      <c r="A61" s="5" t="s">
        <v>47</v>
      </c>
      <c r="B61" s="6">
        <v>17</v>
      </c>
      <c r="C61" s="6"/>
      <c r="D61" s="6"/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48</v>
      </c>
      <c r="B62" s="6"/>
      <c r="C62" s="6"/>
      <c r="D62" s="6">
        <v>10.14</v>
      </c>
      <c r="E62" s="6"/>
      <c r="F62" s="6"/>
      <c r="G62" s="6"/>
      <c r="H62" s="6"/>
      <c r="I62" s="6"/>
      <c r="J62" s="6"/>
      <c r="K62" s="4"/>
    </row>
    <row r="63" spans="1:11" x14ac:dyDescent="0.15">
      <c r="A63" s="5" t="s">
        <v>49</v>
      </c>
      <c r="B63" s="6"/>
      <c r="C63" s="6"/>
      <c r="D63" s="6"/>
      <c r="E63" s="6"/>
      <c r="F63" s="6"/>
      <c r="G63" s="6"/>
      <c r="H63" s="6">
        <v>10.44</v>
      </c>
      <c r="I63" s="6"/>
      <c r="J63" s="6"/>
      <c r="K63" s="4"/>
    </row>
    <row r="64" spans="1:11" x14ac:dyDescent="0.15">
      <c r="A64" s="5" t="s">
        <v>63</v>
      </c>
      <c r="B64" s="6"/>
      <c r="C64" s="6">
        <v>12.23</v>
      </c>
      <c r="D64" s="6"/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50</v>
      </c>
      <c r="B65" s="6"/>
      <c r="C65" s="6"/>
      <c r="D65" s="6"/>
      <c r="E65" s="6"/>
      <c r="F65" s="6"/>
      <c r="G65" s="6"/>
      <c r="H65" s="6"/>
      <c r="I65" s="6">
        <v>9.51</v>
      </c>
      <c r="J65" s="6"/>
      <c r="K65" s="4"/>
    </row>
    <row r="66" spans="1:11" x14ac:dyDescent="0.15">
      <c r="A66" s="14" t="s">
        <v>86</v>
      </c>
      <c r="B66" s="15"/>
      <c r="C66" s="15"/>
      <c r="D66" s="15"/>
      <c r="E66" s="15"/>
      <c r="F66" s="15"/>
      <c r="G66" s="15"/>
      <c r="H66" s="15"/>
      <c r="I66" s="15"/>
      <c r="J66" s="15">
        <v>11.62</v>
      </c>
      <c r="K66" s="4"/>
    </row>
    <row r="67" spans="1:11" x14ac:dyDescent="0.15">
      <c r="A67" s="5" t="s">
        <v>87</v>
      </c>
      <c r="B67" s="6"/>
      <c r="C67" s="6"/>
      <c r="D67" s="6"/>
      <c r="E67" s="6"/>
      <c r="F67" s="6"/>
      <c r="G67" s="6"/>
      <c r="H67" s="6"/>
      <c r="I67" s="6"/>
      <c r="J67" s="6"/>
      <c r="K67" s="8"/>
    </row>
    <row r="68" spans="1:11" x14ac:dyDescent="0.15">
      <c r="A68" s="9" t="s">
        <v>52</v>
      </c>
      <c r="B68" s="10">
        <f t="shared" ref="B68:J68" si="0">SUM(B4:B67)</f>
        <v>22.000000000000004</v>
      </c>
      <c r="C68" s="10">
        <f t="shared" si="0"/>
        <v>42.28</v>
      </c>
      <c r="D68" s="10">
        <f t="shared" si="0"/>
        <v>149.96999999999997</v>
      </c>
      <c r="E68" s="10">
        <f t="shared" si="0"/>
        <v>77.760000000000019</v>
      </c>
      <c r="F68" s="10">
        <f t="shared" si="0"/>
        <v>57.560000000000009</v>
      </c>
      <c r="G68" s="10">
        <f t="shared" si="0"/>
        <v>39.69</v>
      </c>
      <c r="H68" s="10">
        <f t="shared" si="0"/>
        <v>82.36999999999999</v>
      </c>
      <c r="I68" s="10">
        <f t="shared" si="0"/>
        <v>80.650000000000006</v>
      </c>
      <c r="J68" s="10">
        <f t="shared" si="0"/>
        <v>62.18</v>
      </c>
      <c r="K68" s="11">
        <f>SUM(B68:J68)</f>
        <v>614.45999999999992</v>
      </c>
    </row>
    <row r="69" spans="1:11" x14ac:dyDescent="0.15">
      <c r="B69" s="10" t="s">
        <v>53</v>
      </c>
      <c r="C69" s="10" t="s">
        <v>1</v>
      </c>
      <c r="D69" s="10" t="s">
        <v>2</v>
      </c>
      <c r="E69" s="10" t="s">
        <v>3</v>
      </c>
      <c r="F69" s="10" t="s">
        <v>4</v>
      </c>
      <c r="G69" s="10" t="s">
        <v>5</v>
      </c>
      <c r="H69" s="10" t="s">
        <v>6</v>
      </c>
      <c r="I69" s="10" t="s">
        <v>7</v>
      </c>
      <c r="J69" s="10" t="s">
        <v>81</v>
      </c>
      <c r="K69" s="4"/>
    </row>
    <row r="70" spans="1:11" x14ac:dyDescent="0.15">
      <c r="B70" s="4"/>
      <c r="C70" s="4"/>
      <c r="D70" s="4"/>
      <c r="E70" s="4"/>
      <c r="F70" s="4"/>
      <c r="G70" s="4"/>
      <c r="H70" s="4"/>
      <c r="I70" s="4"/>
      <c r="J70" s="4"/>
      <c r="K70" s="4"/>
    </row>
    <row r="72" spans="1:11" x14ac:dyDescent="0.15">
      <c r="A72">
        <f>COUNTA(A4:A66)</f>
        <v>63</v>
      </c>
    </row>
  </sheetData>
  <pageMargins left="0.75" right="0.75" top="1" bottom="1" header="0.5" footer="0.5"/>
  <pageSetup scale="68" orientation="portrait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72"/>
  <sheetViews>
    <sheetView topLeftCell="A52" workbookViewId="0">
      <selection activeCell="A54" sqref="A54"/>
    </sheetView>
  </sheetViews>
  <sheetFormatPr baseColWidth="10" defaultColWidth="8.83203125" defaultRowHeight="13" x14ac:dyDescent="0.15"/>
  <cols>
    <col min="1" max="1" width="28.6640625" bestFit="1" customWidth="1"/>
    <col min="2" max="2" width="11.1640625" bestFit="1" customWidth="1"/>
    <col min="4" max="4" width="11.6640625" bestFit="1" customWidth="1"/>
    <col min="9" max="9" width="8.1640625" customWidth="1"/>
    <col min="10" max="10" width="9.6640625" bestFit="1" customWidth="1"/>
  </cols>
  <sheetData>
    <row r="1" spans="1:11" x14ac:dyDescent="0.15">
      <c r="A1" s="1" t="s">
        <v>94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16">
        <v>92.8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77</v>
      </c>
      <c r="B6" s="6"/>
      <c r="C6" s="6">
        <v>16.13</v>
      </c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9</v>
      </c>
      <c r="B9" s="6"/>
      <c r="C9" s="6"/>
      <c r="D9" s="6">
        <v>10.87</v>
      </c>
      <c r="E9" s="6"/>
      <c r="F9" s="6"/>
      <c r="G9" s="6"/>
      <c r="H9" s="6"/>
      <c r="I9" s="6"/>
      <c r="J9" s="6"/>
      <c r="K9" s="4"/>
    </row>
    <row r="10" spans="1:11" x14ac:dyDescent="0.15">
      <c r="A10" s="5" t="s">
        <v>11</v>
      </c>
      <c r="B10" s="6"/>
      <c r="C10" s="6"/>
      <c r="D10" s="6"/>
      <c r="E10" s="6"/>
      <c r="F10" s="6">
        <v>9.7200000000000006</v>
      </c>
      <c r="G10" s="6"/>
      <c r="H10" s="6"/>
      <c r="I10" s="6"/>
      <c r="J10" s="6"/>
      <c r="K10" s="4"/>
    </row>
    <row r="11" spans="1:11" x14ac:dyDescent="0.15">
      <c r="A11" s="5" t="s">
        <v>12</v>
      </c>
      <c r="B11" s="6"/>
      <c r="C11" s="6">
        <v>14.84</v>
      </c>
      <c r="D11" s="6"/>
      <c r="E11" s="6"/>
      <c r="F11" s="6"/>
      <c r="G11" s="6"/>
      <c r="H11" s="6"/>
      <c r="I11" s="6"/>
      <c r="J11" s="6"/>
      <c r="K11" s="4"/>
    </row>
    <row r="12" spans="1:11" x14ac:dyDescent="0.15">
      <c r="A12" s="5" t="s">
        <v>90</v>
      </c>
      <c r="B12" s="6">
        <v>17</v>
      </c>
      <c r="C12" s="6"/>
      <c r="D12" s="6"/>
      <c r="E12" s="6"/>
      <c r="F12" s="6"/>
      <c r="G12" s="6"/>
      <c r="H12" s="6"/>
      <c r="I12" s="6"/>
      <c r="J12" s="6"/>
      <c r="K12" s="4"/>
    </row>
    <row r="13" spans="1:11" x14ac:dyDescent="0.15">
      <c r="A13" s="5" t="s">
        <v>13</v>
      </c>
      <c r="B13" s="6"/>
      <c r="C13" s="6"/>
      <c r="D13" s="6"/>
      <c r="E13" s="6"/>
      <c r="F13" s="6"/>
      <c r="G13" s="6">
        <v>10.87</v>
      </c>
      <c r="H13" s="6"/>
      <c r="I13" s="6"/>
      <c r="J13" s="6"/>
      <c r="K13" s="4"/>
    </row>
    <row r="14" spans="1:11" x14ac:dyDescent="0.15">
      <c r="A14" s="5" t="s">
        <v>79</v>
      </c>
      <c r="B14" s="6">
        <v>14.51</v>
      </c>
      <c r="C14" s="6"/>
      <c r="D14" s="6"/>
      <c r="E14" s="6"/>
      <c r="F14" s="6"/>
      <c r="G14" s="6"/>
      <c r="H14" s="6"/>
      <c r="I14" s="6"/>
      <c r="J14" s="6"/>
      <c r="K14" s="4"/>
    </row>
    <row r="15" spans="1:11" x14ac:dyDescent="0.15">
      <c r="A15" s="5" t="s">
        <v>56</v>
      </c>
      <c r="B15" s="6"/>
      <c r="C15" s="6"/>
      <c r="D15" s="6"/>
      <c r="E15" s="6">
        <v>13.3</v>
      </c>
      <c r="F15" s="6"/>
      <c r="G15" s="6"/>
      <c r="H15" s="6"/>
      <c r="I15" s="6"/>
      <c r="J15" s="6"/>
      <c r="K15" s="4"/>
    </row>
    <row r="16" spans="1:11" x14ac:dyDescent="0.15">
      <c r="A16" s="5" t="s">
        <v>80</v>
      </c>
      <c r="B16" s="6"/>
      <c r="C16" s="6"/>
      <c r="D16" s="6"/>
      <c r="E16" s="6"/>
      <c r="F16" s="6"/>
      <c r="G16" s="6"/>
      <c r="H16" s="6"/>
      <c r="I16" s="6"/>
      <c r="J16" s="6">
        <v>11.96</v>
      </c>
      <c r="K16" s="4"/>
    </row>
    <row r="17" spans="1:11" x14ac:dyDescent="0.15">
      <c r="A17" s="5" t="s">
        <v>64</v>
      </c>
      <c r="B17" s="6"/>
      <c r="C17" s="6"/>
      <c r="D17" s="6"/>
      <c r="E17" s="6">
        <v>12.32</v>
      </c>
      <c r="F17" s="6"/>
      <c r="G17" s="6"/>
      <c r="H17" s="6"/>
      <c r="I17" s="6"/>
      <c r="J17" s="6"/>
      <c r="K17" s="4"/>
    </row>
    <row r="18" spans="1:11" x14ac:dyDescent="0.15">
      <c r="A18" s="5" t="s">
        <v>83</v>
      </c>
      <c r="B18" s="6"/>
      <c r="C18" s="6"/>
      <c r="D18" s="6"/>
      <c r="E18" s="6"/>
      <c r="F18" s="6"/>
      <c r="G18" s="6"/>
      <c r="H18" s="6"/>
      <c r="I18" s="6"/>
      <c r="J18" s="6">
        <v>13.05</v>
      </c>
      <c r="K18" s="4"/>
    </row>
    <row r="19" spans="1:11" x14ac:dyDescent="0.15">
      <c r="A19" s="5" t="s">
        <v>14</v>
      </c>
      <c r="B19" s="6"/>
      <c r="C19" s="6"/>
      <c r="D19" s="6"/>
      <c r="E19" s="6"/>
      <c r="F19" s="6">
        <v>10.76</v>
      </c>
      <c r="G19" s="6"/>
      <c r="H19" s="6"/>
      <c r="I19" s="6"/>
      <c r="J19" s="6"/>
      <c r="K19" s="4"/>
    </row>
    <row r="20" spans="1:11" x14ac:dyDescent="0.15">
      <c r="A20" s="5" t="s">
        <v>57</v>
      </c>
      <c r="B20" s="6"/>
      <c r="C20" s="6"/>
      <c r="D20" s="6">
        <v>11.62</v>
      </c>
      <c r="E20" s="6"/>
      <c r="F20" s="6"/>
      <c r="G20" s="6"/>
      <c r="H20" s="6"/>
      <c r="I20" s="6"/>
      <c r="J20" s="6"/>
      <c r="K20" s="4"/>
    </row>
    <row r="21" spans="1:11" x14ac:dyDescent="0.15">
      <c r="A21" s="5" t="s">
        <v>58</v>
      </c>
      <c r="B21" s="6"/>
      <c r="C21" s="6"/>
      <c r="D21" s="6">
        <v>11.96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69</v>
      </c>
      <c r="B22" s="6"/>
      <c r="C22" s="6"/>
      <c r="D22" s="6">
        <v>15.43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16</v>
      </c>
      <c r="B23" s="6"/>
      <c r="C23" s="6"/>
      <c r="D23" s="6"/>
      <c r="E23" s="6"/>
      <c r="F23" s="6"/>
      <c r="G23" s="6"/>
      <c r="H23" s="6"/>
      <c r="I23" s="6">
        <v>9.61</v>
      </c>
      <c r="J23" s="6"/>
      <c r="K23" s="4"/>
    </row>
    <row r="24" spans="1:11" x14ac:dyDescent="0.15">
      <c r="A24" s="5" t="s">
        <v>17</v>
      </c>
      <c r="B24" s="6"/>
      <c r="C24" s="6"/>
      <c r="D24" s="6">
        <v>9.24</v>
      </c>
      <c r="E24" s="6"/>
      <c r="F24" s="6"/>
      <c r="G24" s="6"/>
      <c r="H24" s="6"/>
      <c r="I24" s="6"/>
      <c r="J24" s="6"/>
      <c r="K24" s="4"/>
    </row>
    <row r="25" spans="1:11" x14ac:dyDescent="0.15">
      <c r="A25" s="5" t="s">
        <v>18</v>
      </c>
      <c r="B25" s="6"/>
      <c r="C25" s="6"/>
      <c r="D25" s="6"/>
      <c r="E25" s="6"/>
      <c r="F25" s="6"/>
      <c r="G25" s="6"/>
      <c r="H25" s="6">
        <v>10.5</v>
      </c>
      <c r="I25" s="6"/>
      <c r="J25" s="6"/>
      <c r="K25" s="4"/>
    </row>
    <row r="26" spans="1:11" x14ac:dyDescent="0.15">
      <c r="A26" s="5" t="s">
        <v>20</v>
      </c>
      <c r="B26" s="6"/>
      <c r="C26" s="6"/>
      <c r="D26" s="3"/>
      <c r="E26" s="6"/>
      <c r="F26" s="6"/>
      <c r="G26" s="6"/>
      <c r="H26" s="6"/>
      <c r="I26" s="6">
        <v>11.24</v>
      </c>
      <c r="J26" s="6"/>
      <c r="K26" s="4"/>
    </row>
    <row r="27" spans="1:11" x14ac:dyDescent="0.15">
      <c r="A27" s="5" t="s">
        <v>22</v>
      </c>
      <c r="B27" s="6"/>
      <c r="C27" s="6"/>
      <c r="D27" s="6"/>
      <c r="E27" s="6">
        <v>9.64</v>
      </c>
      <c r="F27" s="6"/>
      <c r="G27" s="6"/>
      <c r="H27" s="6"/>
      <c r="I27" s="6"/>
      <c r="J27" s="6"/>
      <c r="K27" s="4"/>
    </row>
    <row r="28" spans="1:11" x14ac:dyDescent="0.15">
      <c r="A28" s="5" t="s">
        <v>23</v>
      </c>
      <c r="B28" s="6"/>
      <c r="C28" s="6"/>
      <c r="D28" s="3">
        <v>10.35</v>
      </c>
      <c r="E28" s="6"/>
      <c r="F28" s="6"/>
      <c r="G28" s="6"/>
      <c r="H28" s="6"/>
      <c r="I28" s="6"/>
      <c r="J28" s="6"/>
      <c r="K28" s="4"/>
    </row>
    <row r="29" spans="1:11" x14ac:dyDescent="0.15">
      <c r="A29" s="5" t="s">
        <v>24</v>
      </c>
      <c r="B29" s="6"/>
      <c r="C29" s="6"/>
      <c r="D29" s="3"/>
      <c r="E29" s="6">
        <v>6.68</v>
      </c>
      <c r="F29" s="6"/>
      <c r="G29" s="6"/>
      <c r="H29" s="6"/>
      <c r="I29" s="6"/>
      <c r="J29" s="6"/>
      <c r="K29" s="4"/>
    </row>
    <row r="30" spans="1:11" x14ac:dyDescent="0.15">
      <c r="A30" s="5" t="s">
        <v>25</v>
      </c>
      <c r="B30" s="6"/>
      <c r="C30" s="6"/>
      <c r="D30" s="3"/>
      <c r="E30" s="6"/>
      <c r="F30" s="6">
        <v>14.14</v>
      </c>
      <c r="G30" s="6"/>
      <c r="H30" s="6"/>
      <c r="I30" s="6"/>
      <c r="J30" s="6"/>
      <c r="K30" s="4"/>
    </row>
    <row r="31" spans="1:11" x14ac:dyDescent="0.15">
      <c r="A31" s="5" t="s">
        <v>88</v>
      </c>
      <c r="B31" s="6"/>
      <c r="C31" s="6"/>
      <c r="D31" s="3">
        <v>12.59</v>
      </c>
      <c r="E31" s="6"/>
      <c r="F31" s="6"/>
      <c r="G31" s="6"/>
      <c r="H31" s="6"/>
      <c r="I31" s="6"/>
      <c r="J31" s="6"/>
      <c r="K31" s="4"/>
    </row>
    <row r="32" spans="1:11" x14ac:dyDescent="0.15">
      <c r="A32" s="5" t="s">
        <v>26</v>
      </c>
      <c r="B32" s="6"/>
      <c r="C32" s="6"/>
      <c r="D32" s="4"/>
      <c r="E32" s="6"/>
      <c r="F32" s="6"/>
      <c r="G32" s="6">
        <v>8.7100000000000009</v>
      </c>
      <c r="H32" s="6"/>
      <c r="I32" s="6"/>
      <c r="J32" s="6"/>
      <c r="K32" s="4"/>
    </row>
    <row r="33" spans="1:11" x14ac:dyDescent="0.15">
      <c r="A33" s="5" t="s">
        <v>27</v>
      </c>
      <c r="B33" s="6"/>
      <c r="C33" s="6"/>
      <c r="D33" s="6"/>
      <c r="E33" s="6"/>
      <c r="F33" s="6">
        <v>13.23</v>
      </c>
      <c r="G33" s="6"/>
      <c r="H33" s="6"/>
      <c r="I33" s="6"/>
      <c r="J33" s="6"/>
      <c r="K33" s="4"/>
    </row>
    <row r="34" spans="1:11" x14ac:dyDescent="0.15">
      <c r="A34" s="5" t="s">
        <v>28</v>
      </c>
      <c r="B34" s="6"/>
      <c r="C34" s="6">
        <v>10.62</v>
      </c>
      <c r="D34" s="6"/>
      <c r="E34" s="6"/>
      <c r="F34" s="6"/>
      <c r="G34" s="6"/>
      <c r="H34" s="6"/>
      <c r="I34" s="6"/>
      <c r="J34" s="6"/>
      <c r="K34" s="4"/>
    </row>
    <row r="35" spans="1:11" x14ac:dyDescent="0.15">
      <c r="A35" s="5" t="s">
        <v>29</v>
      </c>
      <c r="B35" s="6"/>
      <c r="C35" s="3"/>
      <c r="D35" s="6">
        <v>10.06</v>
      </c>
      <c r="E35" s="6"/>
      <c r="F35" s="6"/>
      <c r="G35" s="6"/>
      <c r="H35" s="6"/>
      <c r="I35" s="6"/>
      <c r="J35" s="6"/>
      <c r="K35" s="4"/>
    </row>
    <row r="36" spans="1:11" x14ac:dyDescent="0.15">
      <c r="A36" s="5" t="s">
        <v>30</v>
      </c>
      <c r="B36" s="6"/>
      <c r="C36" s="3"/>
      <c r="D36" s="6"/>
      <c r="E36" s="6">
        <v>13.05</v>
      </c>
      <c r="F36" s="6"/>
      <c r="G36" s="6"/>
      <c r="H36" s="6"/>
      <c r="I36" s="6"/>
      <c r="J36" s="6"/>
      <c r="K36" s="4"/>
    </row>
    <row r="37" spans="1:11" x14ac:dyDescent="0.15">
      <c r="A37" s="5" t="s">
        <v>31</v>
      </c>
      <c r="B37" s="6"/>
      <c r="C37" s="3"/>
      <c r="D37" s="6"/>
      <c r="E37" s="6"/>
      <c r="F37" s="6"/>
      <c r="G37" s="6"/>
      <c r="H37" s="6">
        <v>10.87</v>
      </c>
      <c r="I37" s="6"/>
      <c r="J37" s="6"/>
      <c r="K37" s="4"/>
    </row>
    <row r="38" spans="1:11" x14ac:dyDescent="0.15">
      <c r="A38" s="5" t="s">
        <v>71</v>
      </c>
      <c r="B38" s="6"/>
      <c r="C38" s="4"/>
      <c r="D38" s="6"/>
      <c r="E38" s="6"/>
      <c r="F38" s="6"/>
      <c r="G38" s="6">
        <v>10.06</v>
      </c>
      <c r="H38" s="6"/>
      <c r="I38" s="6"/>
      <c r="J38" s="6"/>
      <c r="K38" s="4"/>
    </row>
    <row r="39" spans="1:11" x14ac:dyDescent="0.15">
      <c r="A39" s="5" t="s">
        <v>61</v>
      </c>
      <c r="B39" s="6"/>
      <c r="C39" s="4"/>
      <c r="D39" s="6"/>
      <c r="E39" s="6">
        <v>13.87</v>
      </c>
      <c r="F39" s="6"/>
      <c r="G39" s="6"/>
      <c r="H39" s="6"/>
      <c r="I39" s="6"/>
      <c r="J39" s="6"/>
      <c r="K39" s="4"/>
    </row>
    <row r="40" spans="1:11" x14ac:dyDescent="0.15">
      <c r="A40" s="5" t="s">
        <v>70</v>
      </c>
      <c r="B40" s="6"/>
      <c r="C40" s="4"/>
      <c r="D40" s="6"/>
      <c r="E40" s="6"/>
      <c r="F40" s="6"/>
      <c r="G40" s="6"/>
      <c r="H40" s="6"/>
      <c r="I40" s="6">
        <v>11.41</v>
      </c>
      <c r="J40" s="6"/>
      <c r="K40" s="4"/>
    </row>
    <row r="41" spans="1:11" x14ac:dyDescent="0.15">
      <c r="A41" s="5" t="s">
        <v>34</v>
      </c>
      <c r="B41" s="6"/>
      <c r="C41" s="4"/>
      <c r="D41" s="6"/>
      <c r="E41" s="6"/>
      <c r="F41" s="6"/>
      <c r="G41" s="6"/>
      <c r="H41" s="6">
        <v>9.75</v>
      </c>
      <c r="I41" s="6"/>
      <c r="J41" s="6"/>
      <c r="K41" s="4"/>
    </row>
    <row r="42" spans="1:11" x14ac:dyDescent="0.15">
      <c r="A42" s="5" t="s">
        <v>35</v>
      </c>
      <c r="B42" s="6"/>
      <c r="C42" s="4">
        <v>16.649999999999999</v>
      </c>
      <c r="D42" s="6"/>
      <c r="E42" s="6"/>
      <c r="F42" s="6"/>
      <c r="G42" s="6"/>
      <c r="H42" s="6"/>
      <c r="I42" s="6"/>
      <c r="J42" s="6"/>
      <c r="K42" s="4"/>
    </row>
    <row r="43" spans="1:11" x14ac:dyDescent="0.15">
      <c r="A43" s="5" t="s">
        <v>91</v>
      </c>
      <c r="B43" s="6"/>
      <c r="C43" s="4"/>
      <c r="D43" s="6"/>
      <c r="E43" s="6"/>
      <c r="F43" s="6"/>
      <c r="G43" s="6"/>
      <c r="H43" s="6"/>
      <c r="I43" s="6"/>
      <c r="J43" s="6">
        <v>14.14</v>
      </c>
      <c r="K43" s="4"/>
    </row>
    <row r="44" spans="1:11" x14ac:dyDescent="0.15">
      <c r="A44" s="5" t="s">
        <v>84</v>
      </c>
      <c r="B44" s="6"/>
      <c r="C44" s="4"/>
      <c r="D44" s="6"/>
      <c r="E44" s="6"/>
      <c r="F44" s="6"/>
      <c r="G44" s="6"/>
      <c r="H44" s="6"/>
      <c r="I44" s="6">
        <v>14.14</v>
      </c>
      <c r="J44" s="6"/>
      <c r="K44" s="4"/>
    </row>
    <row r="45" spans="1:11" x14ac:dyDescent="0.15">
      <c r="A45" s="5" t="s">
        <v>60</v>
      </c>
      <c r="B45" s="6"/>
      <c r="C45" s="12"/>
      <c r="D45" s="6"/>
      <c r="E45" s="6"/>
      <c r="F45" s="6"/>
      <c r="G45" s="6"/>
      <c r="H45" s="6"/>
      <c r="I45" s="6">
        <v>13.87</v>
      </c>
      <c r="J45" s="6"/>
      <c r="K45" s="4"/>
    </row>
    <row r="46" spans="1:11" x14ac:dyDescent="0.15">
      <c r="A46" s="5" t="s">
        <v>36</v>
      </c>
      <c r="B46" s="6"/>
      <c r="C46" s="6"/>
      <c r="D46" s="6"/>
      <c r="E46" s="6"/>
      <c r="F46" s="6"/>
      <c r="G46" s="6">
        <v>10.050000000000001</v>
      </c>
      <c r="H46" s="6"/>
      <c r="I46" s="6"/>
      <c r="J46" s="6"/>
      <c r="K46" s="4"/>
    </row>
    <row r="47" spans="1:11" x14ac:dyDescent="0.15">
      <c r="A47" s="5" t="s">
        <v>72</v>
      </c>
      <c r="B47" s="6">
        <v>12.63</v>
      </c>
      <c r="C47" s="6"/>
      <c r="D47" s="6"/>
      <c r="E47" s="6"/>
      <c r="F47" s="6"/>
      <c r="G47" s="6"/>
      <c r="H47" s="6"/>
      <c r="I47" s="6"/>
      <c r="J47" s="6"/>
      <c r="K47" s="4"/>
    </row>
    <row r="48" spans="1:11" s="7" customFormat="1" x14ac:dyDescent="0.15">
      <c r="A48" s="5" t="s">
        <v>62</v>
      </c>
      <c r="B48" s="6"/>
      <c r="C48" s="6"/>
      <c r="D48" s="6"/>
      <c r="E48" s="6"/>
      <c r="F48" s="6"/>
      <c r="G48" s="6"/>
      <c r="H48" s="6">
        <v>11.62</v>
      </c>
      <c r="I48" s="6"/>
      <c r="J48" s="6"/>
      <c r="K48" s="4"/>
    </row>
    <row r="49" spans="1:11" x14ac:dyDescent="0.15">
      <c r="A49" s="5" t="s">
        <v>37</v>
      </c>
      <c r="B49" s="6"/>
      <c r="C49" s="6">
        <v>14.14</v>
      </c>
      <c r="D49" s="6"/>
      <c r="E49" s="6"/>
      <c r="F49" s="6"/>
      <c r="G49" s="6"/>
      <c r="H49" s="6"/>
      <c r="I49" s="6"/>
      <c r="J49" s="6"/>
      <c r="K49" s="4"/>
    </row>
    <row r="50" spans="1:11" x14ac:dyDescent="0.15">
      <c r="A50" s="5" t="s">
        <v>38</v>
      </c>
      <c r="B50" s="6"/>
      <c r="C50" s="6"/>
      <c r="D50" s="6"/>
      <c r="E50" s="6"/>
      <c r="F50" s="6"/>
      <c r="G50" s="6"/>
      <c r="H50" s="6">
        <v>9.68</v>
      </c>
      <c r="I50" s="6"/>
      <c r="J50" s="6"/>
      <c r="K50" s="4"/>
    </row>
    <row r="51" spans="1:11" x14ac:dyDescent="0.15">
      <c r="A51" s="5" t="s">
        <v>74</v>
      </c>
      <c r="B51" s="6">
        <v>14.51</v>
      </c>
      <c r="C51" s="6"/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39</v>
      </c>
      <c r="B52" s="6"/>
      <c r="C52" s="6"/>
      <c r="D52" s="6">
        <v>9.3699999999999992</v>
      </c>
      <c r="E52" s="6"/>
      <c r="F52" s="6"/>
      <c r="G52" s="6"/>
      <c r="H52" s="6"/>
      <c r="I52" s="6"/>
      <c r="J52" s="6"/>
      <c r="K52" s="4"/>
    </row>
    <row r="53" spans="1:11" x14ac:dyDescent="0.15">
      <c r="A53" s="5" t="s">
        <v>40</v>
      </c>
      <c r="B53" s="6"/>
      <c r="C53" s="6"/>
      <c r="D53" s="6"/>
      <c r="E53" s="6"/>
      <c r="F53" s="6"/>
      <c r="G53" s="6"/>
      <c r="H53" s="6">
        <v>11.49</v>
      </c>
      <c r="I53" s="6"/>
      <c r="J53" s="6"/>
      <c r="K53" s="4"/>
    </row>
    <row r="54" spans="1:11" x14ac:dyDescent="0.15">
      <c r="A54" s="5" t="s">
        <v>42</v>
      </c>
      <c r="B54" s="6">
        <v>10.87</v>
      </c>
      <c r="C54" s="6"/>
      <c r="D54" s="6"/>
      <c r="E54" s="6"/>
      <c r="F54" s="6"/>
      <c r="G54" s="6"/>
      <c r="H54" s="6"/>
      <c r="I54" s="6"/>
      <c r="J54" s="6"/>
      <c r="K54" s="4"/>
    </row>
    <row r="55" spans="1:11" x14ac:dyDescent="0.15">
      <c r="A55" s="5" t="s">
        <v>43</v>
      </c>
      <c r="B55" s="6"/>
      <c r="C55" s="6"/>
      <c r="D55" s="6"/>
      <c r="E55" s="6">
        <v>8.9</v>
      </c>
      <c r="F55" s="6"/>
      <c r="G55" s="6"/>
      <c r="H55" s="6"/>
      <c r="I55" s="6"/>
      <c r="J55" s="6"/>
      <c r="K55" s="4"/>
    </row>
    <row r="56" spans="1:11" x14ac:dyDescent="0.15">
      <c r="A56" s="5" t="s">
        <v>44</v>
      </c>
      <c r="B56" s="6"/>
      <c r="C56" s="6"/>
      <c r="D56" s="6"/>
      <c r="E56" s="6"/>
      <c r="F56" s="6"/>
      <c r="G56" s="6"/>
      <c r="H56" s="6"/>
      <c r="I56" s="6">
        <v>10.87</v>
      </c>
      <c r="J56" s="6"/>
      <c r="K56" s="4"/>
    </row>
    <row r="57" spans="1:11" x14ac:dyDescent="0.15">
      <c r="A57" s="5" t="s">
        <v>85</v>
      </c>
      <c r="B57" s="6"/>
      <c r="C57" s="6"/>
      <c r="D57" s="6">
        <v>14.05</v>
      </c>
      <c r="E57" s="6"/>
      <c r="F57" s="6"/>
      <c r="G57" s="6"/>
      <c r="H57" s="6"/>
      <c r="I57" s="6"/>
      <c r="J57" s="6"/>
      <c r="K57" s="4"/>
    </row>
    <row r="58" spans="1:11" x14ac:dyDescent="0.15">
      <c r="A58" s="5" t="s">
        <v>96</v>
      </c>
      <c r="B58" s="16">
        <v>153</v>
      </c>
      <c r="C58" s="6"/>
      <c r="D58" s="6"/>
      <c r="E58" s="6"/>
      <c r="F58" s="6"/>
      <c r="G58" s="6"/>
      <c r="H58" s="6"/>
      <c r="I58" s="6"/>
      <c r="J58" s="6"/>
      <c r="K58" s="4"/>
    </row>
    <row r="59" spans="1:11" x14ac:dyDescent="0.15">
      <c r="A59" s="5" t="s">
        <v>45</v>
      </c>
      <c r="B59" s="6"/>
      <c r="C59" s="6"/>
      <c r="D59" s="6"/>
      <c r="E59" s="6"/>
      <c r="F59" s="6">
        <v>9.7100000000000009</v>
      </c>
      <c r="G59" s="6"/>
      <c r="H59" s="6"/>
      <c r="I59" s="6"/>
      <c r="J59" s="6"/>
      <c r="K59" s="4"/>
    </row>
    <row r="60" spans="1:11" x14ac:dyDescent="0.15">
      <c r="A60" s="5" t="s">
        <v>46</v>
      </c>
      <c r="B60" s="6"/>
      <c r="C60" s="6"/>
      <c r="D60" s="6"/>
      <c r="E60" s="6"/>
      <c r="F60" s="6"/>
      <c r="G60" s="6"/>
      <c r="H60" s="6">
        <v>8.02</v>
      </c>
      <c r="I60" s="6"/>
      <c r="J60" s="6"/>
      <c r="K60" s="4"/>
    </row>
    <row r="61" spans="1:11" x14ac:dyDescent="0.15">
      <c r="A61" s="5" t="s">
        <v>47</v>
      </c>
      <c r="B61" s="6">
        <v>17</v>
      </c>
      <c r="C61" s="6"/>
      <c r="D61" s="6"/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48</v>
      </c>
      <c r="B62" s="6"/>
      <c r="C62" s="6"/>
      <c r="D62" s="6">
        <v>10.14</v>
      </c>
      <c r="E62" s="6"/>
      <c r="F62" s="6"/>
      <c r="G62" s="6"/>
      <c r="H62" s="6"/>
      <c r="I62" s="6"/>
      <c r="J62" s="6"/>
      <c r="K62" s="4"/>
    </row>
    <row r="63" spans="1:11" x14ac:dyDescent="0.15">
      <c r="A63" s="5" t="s">
        <v>49</v>
      </c>
      <c r="B63" s="6"/>
      <c r="C63" s="6"/>
      <c r="D63" s="6"/>
      <c r="E63" s="6"/>
      <c r="F63" s="6"/>
      <c r="G63" s="6"/>
      <c r="H63" s="6">
        <v>10.44</v>
      </c>
      <c r="I63" s="6"/>
      <c r="J63" s="6"/>
      <c r="K63" s="4"/>
    </row>
    <row r="64" spans="1:11" x14ac:dyDescent="0.15">
      <c r="A64" s="5" t="s">
        <v>63</v>
      </c>
      <c r="B64" s="6"/>
      <c r="C64" s="6">
        <v>12.23</v>
      </c>
      <c r="D64" s="6"/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50</v>
      </c>
      <c r="B65" s="6"/>
      <c r="C65" s="6"/>
      <c r="D65" s="6"/>
      <c r="E65" s="6"/>
      <c r="F65" s="6"/>
      <c r="G65" s="6"/>
      <c r="H65" s="6"/>
      <c r="I65" s="6">
        <v>9.51</v>
      </c>
      <c r="J65" s="6"/>
      <c r="K65" s="4"/>
    </row>
    <row r="66" spans="1:11" x14ac:dyDescent="0.15">
      <c r="A66" s="14" t="s">
        <v>86</v>
      </c>
      <c r="B66" s="15"/>
      <c r="C66" s="15"/>
      <c r="D66" s="15"/>
      <c r="E66" s="15"/>
      <c r="F66" s="15"/>
      <c r="G66" s="15"/>
      <c r="H66" s="15"/>
      <c r="I66" s="15"/>
      <c r="J66" s="15">
        <v>11.62</v>
      </c>
      <c r="K66" s="4"/>
    </row>
    <row r="67" spans="1:11" x14ac:dyDescent="0.15">
      <c r="A67" s="5" t="s">
        <v>87</v>
      </c>
      <c r="B67" s="6"/>
      <c r="C67" s="6"/>
      <c r="D67" s="6"/>
      <c r="E67" s="6"/>
      <c r="F67" s="6"/>
      <c r="G67" s="6"/>
      <c r="H67" s="6"/>
      <c r="I67" s="6"/>
      <c r="J67" s="6"/>
      <c r="K67" s="8"/>
    </row>
    <row r="68" spans="1:11" x14ac:dyDescent="0.15">
      <c r="A68" s="9" t="s">
        <v>52</v>
      </c>
      <c r="B68" s="10">
        <f t="shared" ref="B68:J68" si="0">SUM(B4:B67)</f>
        <v>239.51999999999998</v>
      </c>
      <c r="C68" s="10">
        <f t="shared" si="0"/>
        <v>84.61</v>
      </c>
      <c r="D68" s="10">
        <f t="shared" si="0"/>
        <v>242.77000000000004</v>
      </c>
      <c r="E68" s="10">
        <f t="shared" si="0"/>
        <v>77.760000000000019</v>
      </c>
      <c r="F68" s="10">
        <f t="shared" si="0"/>
        <v>57.560000000000009</v>
      </c>
      <c r="G68" s="10">
        <f t="shared" si="0"/>
        <v>39.69</v>
      </c>
      <c r="H68" s="10">
        <f t="shared" si="0"/>
        <v>82.36999999999999</v>
      </c>
      <c r="I68" s="10">
        <f t="shared" si="0"/>
        <v>80.650000000000006</v>
      </c>
      <c r="J68" s="10">
        <f t="shared" si="0"/>
        <v>62.18</v>
      </c>
      <c r="K68" s="11">
        <f>SUM(B68:J68)</f>
        <v>967.11</v>
      </c>
    </row>
    <row r="69" spans="1:11" x14ac:dyDescent="0.15">
      <c r="B69" s="10" t="s">
        <v>53</v>
      </c>
      <c r="C69" s="10" t="s">
        <v>1</v>
      </c>
      <c r="D69" s="10" t="s">
        <v>2</v>
      </c>
      <c r="E69" s="10" t="s">
        <v>3</v>
      </c>
      <c r="F69" s="10" t="s">
        <v>4</v>
      </c>
      <c r="G69" s="10" t="s">
        <v>5</v>
      </c>
      <c r="H69" s="10" t="s">
        <v>6</v>
      </c>
      <c r="I69" s="10" t="s">
        <v>7</v>
      </c>
      <c r="J69" s="10" t="s">
        <v>81</v>
      </c>
      <c r="K69" s="4"/>
    </row>
    <row r="70" spans="1:11" x14ac:dyDescent="0.15">
      <c r="B70" s="4"/>
      <c r="C70" s="4"/>
      <c r="D70" s="4"/>
      <c r="E70" s="4"/>
      <c r="F70" s="4"/>
      <c r="G70" s="4"/>
      <c r="H70" s="4"/>
      <c r="I70" s="4"/>
      <c r="J70" s="4"/>
      <c r="K70" s="4"/>
    </row>
    <row r="72" spans="1:11" x14ac:dyDescent="0.15">
      <c r="A72">
        <f>COUNTA(A4:A66)</f>
        <v>63</v>
      </c>
    </row>
  </sheetData>
  <pageMargins left="0.75" right="0.75" top="1" bottom="1" header="0.5" footer="0.5"/>
  <pageSetup scale="68" orientation="portrait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  <pageSetUpPr fitToPage="1"/>
  </sheetPr>
  <dimension ref="A1:K75"/>
  <sheetViews>
    <sheetView workbookViewId="0">
      <selection activeCell="H33" sqref="H33"/>
    </sheetView>
  </sheetViews>
  <sheetFormatPr baseColWidth="10" defaultColWidth="8.83203125" defaultRowHeight="13" x14ac:dyDescent="0.15"/>
  <cols>
    <col min="1" max="1" width="28.6640625" bestFit="1" customWidth="1"/>
    <col min="2" max="2" width="11.1640625" bestFit="1" customWidth="1"/>
    <col min="4" max="4" width="11.6640625" bestFit="1" customWidth="1"/>
    <col min="9" max="9" width="8.1640625" customWidth="1"/>
    <col min="10" max="10" width="9.6640625" bestFit="1" customWidth="1"/>
  </cols>
  <sheetData>
    <row r="1" spans="1:11" x14ac:dyDescent="0.15">
      <c r="A1" s="1" t="s">
        <v>120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16"/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77</v>
      </c>
      <c r="B6" s="6"/>
      <c r="C6" s="6">
        <f>16.13-3.39</f>
        <v>12.739999999999998</v>
      </c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9</v>
      </c>
      <c r="B9" s="6"/>
      <c r="C9" s="6"/>
      <c r="D9" s="6">
        <v>10.87</v>
      </c>
      <c r="E9" s="6"/>
      <c r="F9" s="6"/>
      <c r="G9" s="6"/>
      <c r="H9" s="6"/>
      <c r="I9" s="6"/>
      <c r="J9" s="6"/>
      <c r="K9" s="4"/>
    </row>
    <row r="10" spans="1:11" x14ac:dyDescent="0.15">
      <c r="A10" s="5" t="s">
        <v>97</v>
      </c>
      <c r="B10" s="6"/>
      <c r="C10" s="6"/>
      <c r="D10" s="6"/>
      <c r="E10" s="6">
        <v>14.69</v>
      </c>
      <c r="F10" s="6"/>
      <c r="G10" s="6"/>
      <c r="H10" s="6"/>
      <c r="I10" s="6"/>
      <c r="J10" s="6"/>
      <c r="K10" s="4"/>
    </row>
    <row r="11" spans="1:11" x14ac:dyDescent="0.15">
      <c r="A11" s="5" t="s">
        <v>11</v>
      </c>
      <c r="B11" s="6"/>
      <c r="C11" s="6"/>
      <c r="D11" s="6"/>
      <c r="E11" s="6"/>
      <c r="F11" s="6">
        <v>9.7200000000000006</v>
      </c>
      <c r="G11" s="6"/>
      <c r="H11" s="6"/>
      <c r="I11" s="6"/>
      <c r="J11" s="6"/>
      <c r="K11" s="4"/>
    </row>
    <row r="12" spans="1:11" x14ac:dyDescent="0.15">
      <c r="A12" s="5" t="s">
        <v>12</v>
      </c>
      <c r="B12" s="6"/>
      <c r="C12" s="6">
        <v>14.84</v>
      </c>
      <c r="D12" s="6"/>
      <c r="E12" s="6"/>
      <c r="F12" s="6"/>
      <c r="G12" s="6"/>
      <c r="H12" s="6"/>
      <c r="I12" s="6"/>
      <c r="J12" s="6"/>
      <c r="K12" s="4"/>
    </row>
    <row r="13" spans="1:11" x14ac:dyDescent="0.15">
      <c r="A13" s="5" t="s">
        <v>90</v>
      </c>
      <c r="B13" s="6">
        <v>17</v>
      </c>
      <c r="C13" s="6"/>
      <c r="D13" s="6"/>
      <c r="E13" s="6"/>
      <c r="F13" s="6"/>
      <c r="G13" s="6"/>
      <c r="H13" s="6"/>
      <c r="I13" s="6"/>
      <c r="J13" s="6"/>
      <c r="K13" s="4"/>
    </row>
    <row r="14" spans="1:11" x14ac:dyDescent="0.15">
      <c r="A14" s="5" t="s">
        <v>13</v>
      </c>
      <c r="B14" s="6"/>
      <c r="C14" s="6"/>
      <c r="D14" s="6"/>
      <c r="E14" s="6"/>
      <c r="F14" s="6"/>
      <c r="G14" s="6">
        <v>10.87</v>
      </c>
      <c r="H14" s="6"/>
      <c r="I14" s="6"/>
      <c r="J14" s="6"/>
      <c r="K14" s="4"/>
    </row>
    <row r="15" spans="1:11" x14ac:dyDescent="0.15">
      <c r="A15" s="5" t="s">
        <v>79</v>
      </c>
      <c r="B15" s="6">
        <v>14.51</v>
      </c>
      <c r="C15" s="6"/>
      <c r="D15" s="6"/>
      <c r="E15" s="6"/>
      <c r="F15" s="6"/>
      <c r="G15" s="6"/>
      <c r="H15" s="6"/>
      <c r="I15" s="6"/>
      <c r="J15" s="6"/>
      <c r="K15" s="4"/>
    </row>
    <row r="16" spans="1:11" x14ac:dyDescent="0.15">
      <c r="A16" s="5" t="s">
        <v>56</v>
      </c>
      <c r="B16" s="6"/>
      <c r="C16" s="6"/>
      <c r="D16" s="6"/>
      <c r="E16" s="16"/>
      <c r="F16" s="6"/>
      <c r="G16" s="6"/>
      <c r="H16" s="6"/>
      <c r="I16" s="6"/>
      <c r="J16" s="6"/>
      <c r="K16" s="4"/>
    </row>
    <row r="17" spans="1:11" x14ac:dyDescent="0.15">
      <c r="A17" s="5" t="s">
        <v>80</v>
      </c>
      <c r="B17" s="6"/>
      <c r="C17" s="6"/>
      <c r="D17" s="6"/>
      <c r="E17" s="6"/>
      <c r="F17" s="6"/>
      <c r="G17" s="6"/>
      <c r="H17" s="6"/>
      <c r="I17" s="6"/>
      <c r="J17" s="6">
        <v>11.96</v>
      </c>
      <c r="K17" s="4"/>
    </row>
    <row r="18" spans="1:11" x14ac:dyDescent="0.15">
      <c r="A18" s="5" t="s">
        <v>64</v>
      </c>
      <c r="B18" s="6"/>
      <c r="C18" s="6"/>
      <c r="D18" s="6"/>
      <c r="E18" s="6">
        <v>12.32</v>
      </c>
      <c r="F18" s="6"/>
      <c r="G18" s="6"/>
      <c r="H18" s="6"/>
      <c r="I18" s="6"/>
      <c r="J18" s="6"/>
      <c r="K18" s="4"/>
    </row>
    <row r="19" spans="1:11" x14ac:dyDescent="0.15">
      <c r="A19" s="5" t="s">
        <v>83</v>
      </c>
      <c r="B19" s="6"/>
      <c r="C19" s="6"/>
      <c r="D19" s="6"/>
      <c r="E19" s="6"/>
      <c r="F19" s="6"/>
      <c r="G19" s="6"/>
      <c r="H19" s="6"/>
      <c r="I19" s="6"/>
      <c r="J19" s="6">
        <v>13.05</v>
      </c>
      <c r="K19" s="4"/>
    </row>
    <row r="20" spans="1:11" x14ac:dyDescent="0.15">
      <c r="A20" s="5" t="s">
        <v>14</v>
      </c>
      <c r="B20" s="6"/>
      <c r="C20" s="6"/>
      <c r="D20" s="6"/>
      <c r="E20" s="6"/>
      <c r="F20" s="6">
        <v>10.76</v>
      </c>
      <c r="G20" s="6"/>
      <c r="H20" s="6"/>
      <c r="I20" s="6"/>
      <c r="J20" s="6"/>
      <c r="K20" s="4"/>
    </row>
    <row r="21" spans="1:11" x14ac:dyDescent="0.15">
      <c r="A21" s="5" t="s">
        <v>57</v>
      </c>
      <c r="B21" s="6"/>
      <c r="C21" s="6"/>
      <c r="D21" s="6">
        <v>11.62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58</v>
      </c>
      <c r="B22" s="6"/>
      <c r="C22" s="6"/>
      <c r="D22" s="6">
        <v>11.96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69</v>
      </c>
      <c r="B23" s="6"/>
      <c r="C23" s="6"/>
      <c r="D23" s="6">
        <v>15.43</v>
      </c>
      <c r="E23" s="6"/>
      <c r="F23" s="6"/>
      <c r="G23" s="6"/>
      <c r="H23" s="6"/>
      <c r="I23" s="6"/>
      <c r="J23" s="6"/>
      <c r="K23" s="4"/>
    </row>
    <row r="24" spans="1:11" x14ac:dyDescent="0.15">
      <c r="A24" s="5" t="s">
        <v>16</v>
      </c>
      <c r="B24" s="6"/>
      <c r="C24" s="6"/>
      <c r="D24" s="6"/>
      <c r="E24" s="6"/>
      <c r="F24" s="6"/>
      <c r="G24" s="6"/>
      <c r="H24" s="6"/>
      <c r="I24" s="6">
        <v>9.61</v>
      </c>
      <c r="J24" s="6"/>
      <c r="K24" s="4"/>
    </row>
    <row r="25" spans="1:11" x14ac:dyDescent="0.15">
      <c r="A25" s="5" t="s">
        <v>17</v>
      </c>
      <c r="B25" s="6"/>
      <c r="C25" s="6"/>
      <c r="D25" s="6">
        <v>9.24</v>
      </c>
      <c r="E25" s="6"/>
      <c r="F25" s="6"/>
      <c r="G25" s="6"/>
      <c r="H25" s="6"/>
      <c r="I25" s="6"/>
      <c r="J25" s="6"/>
      <c r="K25" s="4"/>
    </row>
    <row r="26" spans="1:11" x14ac:dyDescent="0.15">
      <c r="A26" s="5" t="s">
        <v>18</v>
      </c>
      <c r="B26" s="6"/>
      <c r="C26" s="6"/>
      <c r="D26" s="6"/>
      <c r="E26" s="6"/>
      <c r="F26" s="6"/>
      <c r="G26" s="6"/>
      <c r="H26" s="6">
        <v>10.5</v>
      </c>
      <c r="I26" s="6"/>
      <c r="J26" s="6"/>
      <c r="K26" s="4"/>
    </row>
    <row r="27" spans="1:11" x14ac:dyDescent="0.15">
      <c r="A27" s="5" t="s">
        <v>99</v>
      </c>
      <c r="B27" s="6"/>
      <c r="C27" s="6"/>
      <c r="D27" s="3"/>
      <c r="E27" s="6">
        <v>14.69</v>
      </c>
      <c r="F27" s="6"/>
      <c r="G27" s="6"/>
      <c r="H27" s="6"/>
      <c r="I27" s="6"/>
      <c r="J27" s="6"/>
      <c r="K27" s="4"/>
    </row>
    <row r="28" spans="1:11" x14ac:dyDescent="0.15">
      <c r="A28" s="5" t="s">
        <v>20</v>
      </c>
      <c r="B28" s="6"/>
      <c r="C28" s="6"/>
      <c r="D28" s="3"/>
      <c r="E28" s="6"/>
      <c r="F28" s="6"/>
      <c r="G28" s="6"/>
      <c r="H28" s="6"/>
      <c r="I28" s="6">
        <v>11.24</v>
      </c>
      <c r="J28" s="6"/>
      <c r="K28" s="4"/>
    </row>
    <row r="29" spans="1:11" x14ac:dyDescent="0.15">
      <c r="A29" s="5" t="s">
        <v>22</v>
      </c>
      <c r="B29" s="6"/>
      <c r="C29" s="6"/>
      <c r="D29" s="6"/>
      <c r="E29" s="6">
        <v>9.64</v>
      </c>
      <c r="F29" s="6"/>
      <c r="G29" s="6"/>
      <c r="H29" s="6"/>
      <c r="I29" s="6"/>
      <c r="J29" s="6"/>
      <c r="K29" s="4"/>
    </row>
    <row r="30" spans="1:11" x14ac:dyDescent="0.15">
      <c r="A30" s="5" t="s">
        <v>23</v>
      </c>
      <c r="B30" s="6"/>
      <c r="C30" s="6"/>
      <c r="D30" s="3">
        <v>10.35</v>
      </c>
      <c r="E30" s="6"/>
      <c r="F30" s="6"/>
      <c r="G30" s="6"/>
      <c r="H30" s="6"/>
      <c r="I30" s="6"/>
      <c r="J30" s="6"/>
      <c r="K30" s="4"/>
    </row>
    <row r="31" spans="1:11" x14ac:dyDescent="0.15">
      <c r="A31" s="5" t="s">
        <v>24</v>
      </c>
      <c r="B31" s="6"/>
      <c r="C31" s="6"/>
      <c r="D31" s="3"/>
      <c r="E31" s="6">
        <v>6.68</v>
      </c>
      <c r="F31" s="6"/>
      <c r="G31" s="6"/>
      <c r="H31" s="6"/>
      <c r="I31" s="6"/>
      <c r="J31" s="6"/>
      <c r="K31" s="4"/>
    </row>
    <row r="32" spans="1:11" x14ac:dyDescent="0.15">
      <c r="A32" s="5" t="s">
        <v>25</v>
      </c>
      <c r="B32" s="6"/>
      <c r="C32" s="6"/>
      <c r="D32" s="3"/>
      <c r="E32" s="6"/>
      <c r="F32" s="6">
        <v>14.14</v>
      </c>
      <c r="G32" s="6"/>
      <c r="H32" s="6"/>
      <c r="I32" s="6"/>
      <c r="J32" s="6"/>
      <c r="K32" s="4"/>
    </row>
    <row r="33" spans="1:11" x14ac:dyDescent="0.15">
      <c r="A33" s="5" t="s">
        <v>88</v>
      </c>
      <c r="B33" s="6"/>
      <c r="C33" s="6"/>
      <c r="D33" s="3">
        <v>12.59</v>
      </c>
      <c r="E33" s="6"/>
      <c r="F33" s="6"/>
      <c r="G33" s="6"/>
      <c r="H33" s="6"/>
      <c r="I33" s="6"/>
      <c r="J33" s="6"/>
      <c r="K33" s="4"/>
    </row>
    <row r="34" spans="1:11" x14ac:dyDescent="0.15">
      <c r="A34" s="5" t="s">
        <v>26</v>
      </c>
      <c r="B34" s="6"/>
      <c r="C34" s="6"/>
      <c r="D34" s="4"/>
      <c r="E34" s="6"/>
      <c r="F34" s="6"/>
      <c r="G34" s="6">
        <v>8.7100000000000009</v>
      </c>
      <c r="H34" s="6"/>
      <c r="I34" s="6"/>
      <c r="J34" s="6"/>
      <c r="K34" s="4"/>
    </row>
    <row r="35" spans="1:11" x14ac:dyDescent="0.15">
      <c r="A35" s="5" t="s">
        <v>27</v>
      </c>
      <c r="B35" s="6"/>
      <c r="C35" s="6"/>
      <c r="D35" s="6"/>
      <c r="E35" s="6"/>
      <c r="F35" s="6">
        <v>13.23</v>
      </c>
      <c r="G35" s="6"/>
      <c r="H35" s="6"/>
      <c r="I35" s="6"/>
      <c r="J35" s="6"/>
      <c r="K35" s="4"/>
    </row>
    <row r="36" spans="1:11" x14ac:dyDescent="0.15">
      <c r="A36" s="5" t="s">
        <v>28</v>
      </c>
      <c r="B36" s="6"/>
      <c r="C36" s="6">
        <v>10.62</v>
      </c>
      <c r="D36" s="6"/>
      <c r="E36" s="6"/>
      <c r="F36" s="6"/>
      <c r="G36" s="6"/>
      <c r="H36" s="6"/>
      <c r="I36" s="6"/>
      <c r="J36" s="6"/>
      <c r="K36" s="4"/>
    </row>
    <row r="37" spans="1:11" x14ac:dyDescent="0.15">
      <c r="A37" s="5" t="s">
        <v>29</v>
      </c>
      <c r="B37" s="6"/>
      <c r="C37" s="3"/>
      <c r="D37" s="6">
        <v>10.06</v>
      </c>
      <c r="E37" s="6"/>
      <c r="F37" s="6"/>
      <c r="G37" s="6"/>
      <c r="H37" s="6"/>
      <c r="I37" s="6"/>
      <c r="J37" s="6"/>
      <c r="K37" s="4"/>
    </row>
    <row r="38" spans="1:11" x14ac:dyDescent="0.15">
      <c r="A38" s="5" t="s">
        <v>30</v>
      </c>
      <c r="B38" s="6"/>
      <c r="C38" s="3"/>
      <c r="D38" s="6"/>
      <c r="E38" s="6">
        <v>13.05</v>
      </c>
      <c r="F38" s="6"/>
      <c r="G38" s="6"/>
      <c r="H38" s="6"/>
      <c r="I38" s="6"/>
      <c r="J38" s="6"/>
      <c r="K38" s="4"/>
    </row>
    <row r="39" spans="1:11" x14ac:dyDescent="0.15">
      <c r="A39" s="5" t="s">
        <v>31</v>
      </c>
      <c r="B39" s="6"/>
      <c r="C39" s="3"/>
      <c r="D39" s="6"/>
      <c r="E39" s="6"/>
      <c r="F39" s="6"/>
      <c r="G39" s="6"/>
      <c r="H39" s="6">
        <v>10.87</v>
      </c>
      <c r="I39" s="6"/>
      <c r="J39" s="6"/>
      <c r="K39" s="4"/>
    </row>
    <row r="40" spans="1:11" x14ac:dyDescent="0.15">
      <c r="A40" s="5" t="s">
        <v>71</v>
      </c>
      <c r="B40" s="6"/>
      <c r="C40" s="4"/>
      <c r="D40" s="6"/>
      <c r="E40" s="6"/>
      <c r="F40" s="6"/>
      <c r="G40" s="6">
        <v>10.06</v>
      </c>
      <c r="H40" s="6"/>
      <c r="I40" s="6"/>
      <c r="J40" s="6"/>
      <c r="K40" s="4"/>
    </row>
    <row r="41" spans="1:11" x14ac:dyDescent="0.15">
      <c r="A41" s="5" t="s">
        <v>61</v>
      </c>
      <c r="B41" s="6"/>
      <c r="C41" s="4"/>
      <c r="D41" s="6"/>
      <c r="E41" s="6">
        <v>13.87</v>
      </c>
      <c r="F41" s="6"/>
      <c r="G41" s="6"/>
      <c r="H41" s="6"/>
      <c r="I41" s="6"/>
      <c r="J41" s="6"/>
      <c r="K41" s="4"/>
    </row>
    <row r="42" spans="1:11" x14ac:dyDescent="0.15">
      <c r="A42" s="5" t="s">
        <v>70</v>
      </c>
      <c r="B42" s="6"/>
      <c r="C42" s="4"/>
      <c r="D42" s="6"/>
      <c r="E42" s="6"/>
      <c r="F42" s="6"/>
      <c r="G42" s="6"/>
      <c r="H42" s="6"/>
      <c r="I42" s="6">
        <v>11.41</v>
      </c>
      <c r="J42" s="6"/>
      <c r="K42" s="4"/>
    </row>
    <row r="43" spans="1:11" x14ac:dyDescent="0.15">
      <c r="A43" s="5" t="s">
        <v>34</v>
      </c>
      <c r="B43" s="6"/>
      <c r="C43" s="4"/>
      <c r="D43" s="6"/>
      <c r="E43" s="6"/>
      <c r="F43" s="6"/>
      <c r="G43" s="6"/>
      <c r="H43" s="6">
        <v>9.75</v>
      </c>
      <c r="I43" s="6"/>
      <c r="J43" s="6"/>
      <c r="K43" s="4"/>
    </row>
    <row r="44" spans="1:11" x14ac:dyDescent="0.15">
      <c r="A44" s="17" t="s">
        <v>35</v>
      </c>
      <c r="B44" s="6"/>
      <c r="C44" s="4">
        <v>16.649999999999999</v>
      </c>
      <c r="D44" s="6"/>
      <c r="E44" s="6"/>
      <c r="F44" s="6"/>
      <c r="G44" s="6"/>
      <c r="H44" s="6"/>
      <c r="I44" s="6"/>
      <c r="J44" s="6"/>
      <c r="K44" s="4"/>
    </row>
    <row r="45" spans="1:11" x14ac:dyDescent="0.15">
      <c r="A45" s="5" t="s">
        <v>91</v>
      </c>
      <c r="B45" s="6"/>
      <c r="C45" s="4"/>
      <c r="D45" s="6"/>
      <c r="E45" s="6"/>
      <c r="F45" s="6"/>
      <c r="G45" s="6"/>
      <c r="H45" s="6"/>
      <c r="I45" s="6"/>
      <c r="J45" s="6">
        <v>14.14</v>
      </c>
      <c r="K45" s="4"/>
    </row>
    <row r="46" spans="1:11" x14ac:dyDescent="0.15">
      <c r="A46" s="5" t="s">
        <v>84</v>
      </c>
      <c r="B46" s="6"/>
      <c r="C46" s="4"/>
      <c r="D46" s="6"/>
      <c r="E46" s="6"/>
      <c r="F46" s="6"/>
      <c r="G46" s="6"/>
      <c r="H46" s="6"/>
      <c r="I46" s="6">
        <v>14.14</v>
      </c>
      <c r="J46" s="6"/>
      <c r="K46" s="4"/>
    </row>
    <row r="47" spans="1:11" x14ac:dyDescent="0.15">
      <c r="A47" s="5" t="s">
        <v>60</v>
      </c>
      <c r="B47" s="6"/>
      <c r="C47" s="12"/>
      <c r="D47" s="6"/>
      <c r="E47" s="6"/>
      <c r="F47" s="6"/>
      <c r="G47" s="6"/>
      <c r="H47" s="6"/>
      <c r="I47" s="6">
        <v>13.87</v>
      </c>
      <c r="J47" s="6"/>
      <c r="K47" s="4"/>
    </row>
    <row r="48" spans="1:11" x14ac:dyDescent="0.15">
      <c r="A48" s="5" t="s">
        <v>36</v>
      </c>
      <c r="B48" s="6"/>
      <c r="C48" s="6"/>
      <c r="D48" s="6"/>
      <c r="E48" s="6"/>
      <c r="F48" s="6"/>
      <c r="G48" s="6">
        <v>10.050000000000001</v>
      </c>
      <c r="H48" s="6"/>
      <c r="I48" s="6"/>
      <c r="J48" s="6"/>
      <c r="K48" s="4"/>
    </row>
    <row r="49" spans="1:11" x14ac:dyDescent="0.15">
      <c r="A49" s="5" t="s">
        <v>72</v>
      </c>
      <c r="B49" s="6">
        <v>12.63</v>
      </c>
      <c r="C49" s="6"/>
      <c r="D49" s="6"/>
      <c r="E49" s="6"/>
      <c r="F49" s="6"/>
      <c r="G49" s="6"/>
      <c r="H49" s="6"/>
      <c r="I49" s="6"/>
      <c r="J49" s="6"/>
      <c r="K49" s="4"/>
    </row>
    <row r="50" spans="1:11" s="7" customFormat="1" x14ac:dyDescent="0.15">
      <c r="A50" s="5" t="s">
        <v>62</v>
      </c>
      <c r="B50" s="6"/>
      <c r="C50" s="6"/>
      <c r="D50" s="6"/>
      <c r="E50" s="6"/>
      <c r="F50" s="6"/>
      <c r="G50" s="6"/>
      <c r="H50" s="6">
        <v>11.62</v>
      </c>
      <c r="I50" s="6"/>
      <c r="J50" s="6"/>
      <c r="K50" s="4"/>
    </row>
    <row r="51" spans="1:11" x14ac:dyDescent="0.15">
      <c r="A51" s="5" t="s">
        <v>37</v>
      </c>
      <c r="B51" s="6"/>
      <c r="C51" s="6">
        <v>14.14</v>
      </c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38</v>
      </c>
      <c r="B52" s="6"/>
      <c r="C52" s="6"/>
      <c r="D52" s="6"/>
      <c r="E52" s="6"/>
      <c r="F52" s="6"/>
      <c r="G52" s="6"/>
      <c r="H52" s="6">
        <v>9.68</v>
      </c>
      <c r="I52" s="6"/>
      <c r="J52" s="6"/>
      <c r="K52" s="4"/>
    </row>
    <row r="53" spans="1:11" x14ac:dyDescent="0.15">
      <c r="A53" s="5" t="s">
        <v>74</v>
      </c>
      <c r="B53" s="16"/>
      <c r="C53" s="6"/>
      <c r="D53" s="6"/>
      <c r="E53" s="6"/>
      <c r="F53" s="6"/>
      <c r="G53" s="6"/>
      <c r="H53" s="6"/>
      <c r="I53" s="6"/>
      <c r="J53" s="6"/>
      <c r="K53" s="4"/>
    </row>
    <row r="54" spans="1:11" x14ac:dyDescent="0.15">
      <c r="A54" s="5" t="s">
        <v>39</v>
      </c>
      <c r="B54" s="6"/>
      <c r="C54" s="6"/>
      <c r="D54" s="6">
        <v>9.3699999999999992</v>
      </c>
      <c r="E54" s="6"/>
      <c r="F54" s="6"/>
      <c r="G54" s="6"/>
      <c r="H54" s="6"/>
      <c r="I54" s="6"/>
      <c r="J54" s="6"/>
      <c r="K54" s="4"/>
    </row>
    <row r="55" spans="1:11" x14ac:dyDescent="0.15">
      <c r="A55" s="5" t="s">
        <v>40</v>
      </c>
      <c r="B55" s="6"/>
      <c r="C55" s="6"/>
      <c r="D55" s="6"/>
      <c r="E55" s="6"/>
      <c r="F55" s="6"/>
      <c r="G55" s="6"/>
      <c r="H55" s="6">
        <v>11.49</v>
      </c>
      <c r="I55" s="6"/>
      <c r="J55" s="6"/>
      <c r="K55" s="4"/>
    </row>
    <row r="56" spans="1:11" x14ac:dyDescent="0.15">
      <c r="A56" s="5" t="s">
        <v>42</v>
      </c>
      <c r="B56" s="6">
        <v>10.87</v>
      </c>
      <c r="C56" s="6"/>
      <c r="D56" s="6"/>
      <c r="E56" s="6"/>
      <c r="F56" s="6"/>
      <c r="G56" s="6"/>
      <c r="H56" s="6"/>
      <c r="I56" s="6"/>
      <c r="J56" s="6"/>
      <c r="K56" s="4"/>
    </row>
    <row r="57" spans="1:11" x14ac:dyDescent="0.15">
      <c r="A57" s="5" t="s">
        <v>43</v>
      </c>
      <c r="B57" s="6"/>
      <c r="C57" s="6"/>
      <c r="D57" s="6"/>
      <c r="E57" s="6">
        <v>8.9</v>
      </c>
      <c r="F57" s="6"/>
      <c r="G57" s="6"/>
      <c r="H57" s="6"/>
      <c r="I57" s="6"/>
      <c r="J57" s="6"/>
      <c r="K57" s="4"/>
    </row>
    <row r="58" spans="1:11" x14ac:dyDescent="0.15">
      <c r="A58" s="5" t="s">
        <v>44</v>
      </c>
      <c r="B58" s="6"/>
      <c r="C58" s="6"/>
      <c r="D58" s="6"/>
      <c r="E58" s="6"/>
      <c r="F58" s="6"/>
      <c r="G58" s="6"/>
      <c r="H58" s="6"/>
      <c r="I58" s="6">
        <v>10.87</v>
      </c>
      <c r="J58" s="6"/>
      <c r="K58" s="4"/>
    </row>
    <row r="59" spans="1:11" x14ac:dyDescent="0.15">
      <c r="A59" s="5" t="s">
        <v>85</v>
      </c>
      <c r="B59" s="6"/>
      <c r="C59" s="6"/>
      <c r="D59" s="19">
        <v>14.05</v>
      </c>
      <c r="E59" s="6"/>
      <c r="F59" s="6"/>
      <c r="G59" s="6"/>
      <c r="H59" s="6"/>
      <c r="I59" s="6"/>
      <c r="J59" s="6"/>
      <c r="K59" s="4"/>
    </row>
    <row r="60" spans="1:11" x14ac:dyDescent="0.15">
      <c r="A60" s="5" t="s">
        <v>96</v>
      </c>
      <c r="B60" s="20">
        <v>17</v>
      </c>
      <c r="C60" s="6"/>
      <c r="D60" s="6"/>
      <c r="E60" s="6"/>
      <c r="F60" s="6"/>
      <c r="G60" s="6"/>
      <c r="H60" s="6"/>
      <c r="I60" s="6"/>
      <c r="J60" s="6"/>
      <c r="K60" s="4"/>
    </row>
    <row r="61" spans="1:11" x14ac:dyDescent="0.15">
      <c r="A61" s="5" t="s">
        <v>45</v>
      </c>
      <c r="B61" s="6"/>
      <c r="C61" s="6"/>
      <c r="D61" s="6"/>
      <c r="E61" s="6"/>
      <c r="F61" s="6">
        <v>9.7100000000000009</v>
      </c>
      <c r="G61" s="6"/>
      <c r="H61" s="6"/>
      <c r="I61" s="6"/>
      <c r="J61" s="6"/>
      <c r="K61" s="4"/>
    </row>
    <row r="62" spans="1:11" x14ac:dyDescent="0.15">
      <c r="A62" s="5" t="s">
        <v>46</v>
      </c>
      <c r="B62" s="6"/>
      <c r="C62" s="6"/>
      <c r="D62" s="6"/>
      <c r="E62" s="6"/>
      <c r="F62" s="6"/>
      <c r="G62" s="6"/>
      <c r="H62" s="6">
        <v>8.02</v>
      </c>
      <c r="I62" s="6"/>
      <c r="J62" s="6"/>
      <c r="K62" s="4"/>
    </row>
    <row r="63" spans="1:11" x14ac:dyDescent="0.15">
      <c r="A63" s="5" t="s">
        <v>47</v>
      </c>
      <c r="B63" s="6">
        <v>17</v>
      </c>
      <c r="C63" s="6"/>
      <c r="D63" s="6"/>
      <c r="E63" s="6"/>
      <c r="F63" s="6"/>
      <c r="G63" s="6"/>
      <c r="H63" s="6"/>
      <c r="I63" s="6"/>
      <c r="J63" s="6"/>
      <c r="K63" s="4"/>
    </row>
    <row r="64" spans="1:11" x14ac:dyDescent="0.15">
      <c r="A64" s="5" t="s">
        <v>100</v>
      </c>
      <c r="B64" s="6">
        <v>13.42</v>
      </c>
      <c r="C64" s="6"/>
      <c r="D64" s="6"/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48</v>
      </c>
      <c r="B65" s="6"/>
      <c r="C65" s="6"/>
      <c r="D65" s="6">
        <v>10.14</v>
      </c>
      <c r="E65" s="6"/>
      <c r="F65" s="6"/>
      <c r="G65" s="6"/>
      <c r="H65" s="6"/>
      <c r="I65" s="6"/>
      <c r="J65" s="6"/>
      <c r="K65" s="4"/>
    </row>
    <row r="66" spans="1:11" x14ac:dyDescent="0.15">
      <c r="A66" s="5" t="s">
        <v>49</v>
      </c>
      <c r="B66" s="6"/>
      <c r="C66" s="6"/>
      <c r="D66" s="6"/>
      <c r="E66" s="6"/>
      <c r="F66" s="6"/>
      <c r="G66" s="6"/>
      <c r="H66" s="6">
        <v>10.44</v>
      </c>
      <c r="I66" s="6"/>
      <c r="J66" s="6"/>
      <c r="K66" s="4"/>
    </row>
    <row r="67" spans="1:11" x14ac:dyDescent="0.15">
      <c r="A67" s="5" t="s">
        <v>63</v>
      </c>
      <c r="B67" s="6"/>
      <c r="C67" s="6">
        <v>12.23</v>
      </c>
      <c r="D67" s="6"/>
      <c r="E67" s="6"/>
      <c r="F67" s="6"/>
      <c r="G67" s="6"/>
      <c r="H67" s="6"/>
      <c r="I67" s="6"/>
      <c r="J67" s="6"/>
      <c r="K67" s="4"/>
    </row>
    <row r="68" spans="1:11" x14ac:dyDescent="0.15">
      <c r="A68" s="5" t="s">
        <v>50</v>
      </c>
      <c r="B68" s="6"/>
      <c r="C68" s="6"/>
      <c r="D68" s="6"/>
      <c r="E68" s="6"/>
      <c r="F68" s="6"/>
      <c r="G68" s="6"/>
      <c r="H68" s="6"/>
      <c r="I68" s="6">
        <v>9.51</v>
      </c>
      <c r="J68" s="6"/>
      <c r="K68" s="4"/>
    </row>
    <row r="69" spans="1:11" x14ac:dyDescent="0.15">
      <c r="A69" s="14" t="s">
        <v>86</v>
      </c>
      <c r="B69" s="15"/>
      <c r="C69" s="15"/>
      <c r="D69" s="15"/>
      <c r="E69" s="15"/>
      <c r="F69" s="15"/>
      <c r="G69" s="15"/>
      <c r="H69" s="15"/>
      <c r="I69" s="15"/>
      <c r="J69" s="15">
        <v>11.62</v>
      </c>
      <c r="K69" s="4"/>
    </row>
    <row r="70" spans="1:11" x14ac:dyDescent="0.15">
      <c r="A70" s="5" t="s">
        <v>87</v>
      </c>
      <c r="B70" s="6"/>
      <c r="C70" s="6"/>
      <c r="D70" s="6"/>
      <c r="E70" s="6"/>
      <c r="F70" s="6"/>
      <c r="G70" s="6"/>
      <c r="H70" s="6"/>
      <c r="I70" s="6"/>
      <c r="J70" s="6"/>
      <c r="K70" s="8"/>
    </row>
    <row r="71" spans="1:11" x14ac:dyDescent="0.15">
      <c r="A71" s="9" t="s">
        <v>52</v>
      </c>
      <c r="B71" s="10">
        <f>SUM(B4:B70)</f>
        <v>102.42999999999999</v>
      </c>
      <c r="C71" s="10">
        <f t="shared" ref="C71:J71" si="0">SUM(C4:C70)</f>
        <v>81.22</v>
      </c>
      <c r="D71" s="10">
        <f t="shared" si="0"/>
        <v>149.96999999999997</v>
      </c>
      <c r="E71" s="10">
        <f t="shared" si="0"/>
        <v>93.84</v>
      </c>
      <c r="F71" s="10">
        <f t="shared" si="0"/>
        <v>57.560000000000009</v>
      </c>
      <c r="G71" s="10">
        <f t="shared" si="0"/>
        <v>39.69</v>
      </c>
      <c r="H71" s="10">
        <f t="shared" si="0"/>
        <v>82.36999999999999</v>
      </c>
      <c r="I71" s="10">
        <f t="shared" si="0"/>
        <v>80.650000000000006</v>
      </c>
      <c r="J71" s="10">
        <f t="shared" si="0"/>
        <v>62.18</v>
      </c>
      <c r="K71" s="11">
        <f>SUM(B71:J71)</f>
        <v>749.90999999999985</v>
      </c>
    </row>
    <row r="72" spans="1:11" x14ac:dyDescent="0.15">
      <c r="B72" s="10" t="s">
        <v>53</v>
      </c>
      <c r="C72" s="10" t="s">
        <v>1</v>
      </c>
      <c r="D72" s="10" t="s">
        <v>2</v>
      </c>
      <c r="E72" s="10" t="s">
        <v>3</v>
      </c>
      <c r="F72" s="10" t="s">
        <v>4</v>
      </c>
      <c r="G72" s="10" t="s">
        <v>5</v>
      </c>
      <c r="H72" s="10" t="s">
        <v>6</v>
      </c>
      <c r="I72" s="10" t="s">
        <v>7</v>
      </c>
      <c r="J72" s="10" t="s">
        <v>81</v>
      </c>
      <c r="K72" s="4"/>
    </row>
    <row r="73" spans="1:11" x14ac:dyDescent="0.15">
      <c r="B73" s="4"/>
      <c r="C73" s="4"/>
      <c r="D73" s="4"/>
      <c r="E73" s="4"/>
      <c r="F73" s="4"/>
      <c r="G73" s="4"/>
      <c r="H73" s="4"/>
      <c r="I73" s="4"/>
      <c r="J73" s="4"/>
      <c r="K73" s="4"/>
    </row>
    <row r="75" spans="1:11" x14ac:dyDescent="0.15">
      <c r="A75">
        <f>COUNTA(A4:A69)</f>
        <v>66</v>
      </c>
    </row>
  </sheetData>
  <pageMargins left="0.75" right="0.75" top="1" bottom="1" header="0.5" footer="0.5"/>
  <pageSetup scale="66" orientation="portrait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76"/>
  <sheetViews>
    <sheetView topLeftCell="A14" workbookViewId="0">
      <selection activeCell="H33" sqref="H33"/>
    </sheetView>
  </sheetViews>
  <sheetFormatPr baseColWidth="10" defaultColWidth="8.83203125" defaultRowHeight="13" x14ac:dyDescent="0.15"/>
  <cols>
    <col min="1" max="1" width="28.6640625" bestFit="1" customWidth="1"/>
    <col min="2" max="2" width="11.1640625" bestFit="1" customWidth="1"/>
    <col min="4" max="4" width="11.6640625" bestFit="1" customWidth="1"/>
    <col min="9" max="9" width="8.1640625" customWidth="1"/>
    <col min="10" max="10" width="9.6640625" bestFit="1" customWidth="1"/>
  </cols>
  <sheetData>
    <row r="1" spans="1:11" x14ac:dyDescent="0.15">
      <c r="A1" s="1" t="s">
        <v>102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16">
        <v>-11.6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77</v>
      </c>
      <c r="B6" s="6"/>
      <c r="C6" s="6">
        <v>16.13</v>
      </c>
      <c r="D6" s="6"/>
      <c r="E6" s="6"/>
      <c r="F6" s="6"/>
      <c r="G6" s="6"/>
      <c r="H6" s="6"/>
      <c r="I6" s="6"/>
      <c r="J6" s="6"/>
      <c r="K6" s="4"/>
    </row>
    <row r="7" spans="1:11" x14ac:dyDescent="0.15">
      <c r="A7" t="s">
        <v>98</v>
      </c>
      <c r="B7" s="6">
        <v>17</v>
      </c>
      <c r="C7" s="6"/>
      <c r="D7" s="6"/>
      <c r="E7" s="6"/>
      <c r="F7" s="6"/>
      <c r="G7" s="6"/>
      <c r="H7" s="6"/>
      <c r="I7" s="6"/>
      <c r="J7" s="6"/>
      <c r="K7" s="4"/>
    </row>
    <row r="8" spans="1:11" x14ac:dyDescent="0.15">
      <c r="A8" s="5" t="s">
        <v>68</v>
      </c>
      <c r="B8" s="6"/>
      <c r="C8" s="6"/>
      <c r="D8" s="6">
        <v>11.78</v>
      </c>
      <c r="E8" s="6"/>
      <c r="F8" s="6"/>
      <c r="G8" s="6"/>
      <c r="H8" s="6"/>
      <c r="I8" s="6"/>
      <c r="J8" s="6"/>
      <c r="K8" s="4"/>
    </row>
    <row r="9" spans="1:11" x14ac:dyDescent="0.15">
      <c r="A9" s="5" t="s">
        <v>89</v>
      </c>
      <c r="B9" s="6"/>
      <c r="C9" s="6"/>
      <c r="D9" s="6"/>
      <c r="E9" s="6"/>
      <c r="F9" s="6"/>
      <c r="G9" s="6"/>
      <c r="H9" s="6"/>
      <c r="I9" s="6"/>
      <c r="J9" s="6">
        <v>11.41</v>
      </c>
      <c r="K9" s="4"/>
    </row>
    <row r="10" spans="1:11" x14ac:dyDescent="0.15">
      <c r="A10" s="5" t="s">
        <v>9</v>
      </c>
      <c r="B10" s="6"/>
      <c r="C10" s="6"/>
      <c r="D10" s="6">
        <v>10.87</v>
      </c>
      <c r="E10" s="6"/>
      <c r="F10" s="6"/>
      <c r="G10" s="6"/>
      <c r="H10" s="6"/>
      <c r="I10" s="6"/>
      <c r="J10" s="6"/>
      <c r="K10" s="4"/>
    </row>
    <row r="11" spans="1:11" x14ac:dyDescent="0.15">
      <c r="A11" s="5" t="s">
        <v>97</v>
      </c>
      <c r="B11" s="6"/>
      <c r="C11" s="6"/>
      <c r="D11" s="6"/>
      <c r="E11" s="6">
        <v>14.69</v>
      </c>
      <c r="F11" s="6"/>
      <c r="G11" s="6"/>
      <c r="H11" s="6"/>
      <c r="I11" s="6"/>
      <c r="J11" s="6"/>
      <c r="K11" s="4"/>
    </row>
    <row r="12" spans="1:11" x14ac:dyDescent="0.15">
      <c r="A12" s="5" t="s">
        <v>11</v>
      </c>
      <c r="B12" s="6"/>
      <c r="C12" s="6"/>
      <c r="D12" s="6"/>
      <c r="E12" s="6"/>
      <c r="F12" s="6">
        <v>9.7200000000000006</v>
      </c>
      <c r="G12" s="6"/>
      <c r="H12" s="6"/>
      <c r="I12" s="6"/>
      <c r="J12" s="6"/>
      <c r="K12" s="4"/>
    </row>
    <row r="13" spans="1:11" x14ac:dyDescent="0.15">
      <c r="A13" s="5" t="s">
        <v>12</v>
      </c>
      <c r="B13" s="6"/>
      <c r="C13" s="6">
        <v>14.84</v>
      </c>
      <c r="D13" s="6"/>
      <c r="E13" s="6"/>
      <c r="F13" s="6"/>
      <c r="G13" s="6"/>
      <c r="H13" s="6"/>
      <c r="I13" s="6"/>
      <c r="J13" s="6"/>
      <c r="K13" s="4"/>
    </row>
    <row r="14" spans="1:11" x14ac:dyDescent="0.15">
      <c r="A14" s="5" t="s">
        <v>90</v>
      </c>
      <c r="B14" s="6">
        <v>17</v>
      </c>
      <c r="C14" s="6"/>
      <c r="D14" s="6"/>
      <c r="E14" s="6"/>
      <c r="F14" s="6"/>
      <c r="G14" s="6"/>
      <c r="H14" s="6"/>
      <c r="I14" s="6"/>
      <c r="J14" s="6"/>
      <c r="K14" s="4"/>
    </row>
    <row r="15" spans="1:11" x14ac:dyDescent="0.15">
      <c r="A15" s="5" t="s">
        <v>13</v>
      </c>
      <c r="B15" s="6"/>
      <c r="C15" s="6"/>
      <c r="D15" s="6"/>
      <c r="E15" s="6"/>
      <c r="F15" s="6"/>
      <c r="G15" s="6">
        <v>10.87</v>
      </c>
      <c r="H15" s="6"/>
      <c r="I15" s="6"/>
      <c r="J15" s="6"/>
      <c r="K15" s="4"/>
    </row>
    <row r="16" spans="1:11" x14ac:dyDescent="0.15">
      <c r="A16" s="5" t="s">
        <v>79</v>
      </c>
      <c r="B16" s="6">
        <v>14.51</v>
      </c>
      <c r="C16" s="6"/>
      <c r="D16" s="6"/>
      <c r="E16" s="6"/>
      <c r="F16" s="6"/>
      <c r="G16" s="6"/>
      <c r="H16" s="6"/>
      <c r="I16" s="6"/>
      <c r="J16" s="6"/>
      <c r="K16" s="4"/>
    </row>
    <row r="17" spans="1:11" x14ac:dyDescent="0.15">
      <c r="A17" s="5" t="s">
        <v>56</v>
      </c>
      <c r="B17" s="6"/>
      <c r="C17" s="6"/>
      <c r="D17" s="6"/>
      <c r="E17" s="16">
        <v>-13.3</v>
      </c>
      <c r="F17" s="6"/>
      <c r="G17" s="6"/>
      <c r="H17" s="6"/>
      <c r="I17" s="6"/>
      <c r="J17" s="6"/>
      <c r="K17" s="4"/>
    </row>
    <row r="18" spans="1:11" x14ac:dyDescent="0.15">
      <c r="A18" s="5" t="s">
        <v>80</v>
      </c>
      <c r="B18" s="6"/>
      <c r="C18" s="6"/>
      <c r="D18" s="6"/>
      <c r="E18" s="6"/>
      <c r="F18" s="6"/>
      <c r="G18" s="6"/>
      <c r="H18" s="6"/>
      <c r="I18" s="6"/>
      <c r="J18" s="6">
        <v>11.96</v>
      </c>
      <c r="K18" s="4"/>
    </row>
    <row r="19" spans="1:11" x14ac:dyDescent="0.15">
      <c r="A19" s="5" t="s">
        <v>64</v>
      </c>
      <c r="B19" s="6"/>
      <c r="C19" s="6"/>
      <c r="D19" s="6"/>
      <c r="E19" s="6">
        <v>12.32</v>
      </c>
      <c r="F19" s="6"/>
      <c r="G19" s="6"/>
      <c r="H19" s="6"/>
      <c r="I19" s="6"/>
      <c r="J19" s="6"/>
      <c r="K19" s="4"/>
    </row>
    <row r="20" spans="1:11" x14ac:dyDescent="0.15">
      <c r="A20" s="5" t="s">
        <v>83</v>
      </c>
      <c r="B20" s="6"/>
      <c r="C20" s="6"/>
      <c r="D20" s="6"/>
      <c r="E20" s="6"/>
      <c r="F20" s="6"/>
      <c r="G20" s="6"/>
      <c r="H20" s="6"/>
      <c r="I20" s="6"/>
      <c r="J20" s="6">
        <v>13.05</v>
      </c>
      <c r="K20" s="4"/>
    </row>
    <row r="21" spans="1:11" x14ac:dyDescent="0.15">
      <c r="A21" s="5" t="s">
        <v>14</v>
      </c>
      <c r="B21" s="6"/>
      <c r="C21" s="6"/>
      <c r="D21" s="6"/>
      <c r="E21" s="6"/>
      <c r="F21" s="6">
        <v>10.76</v>
      </c>
      <c r="G21" s="6"/>
      <c r="H21" s="6"/>
      <c r="I21" s="6"/>
      <c r="J21" s="6"/>
      <c r="K21" s="4"/>
    </row>
    <row r="22" spans="1:11" x14ac:dyDescent="0.15">
      <c r="A22" s="5" t="s">
        <v>57</v>
      </c>
      <c r="B22" s="6"/>
      <c r="C22" s="6"/>
      <c r="D22" s="6">
        <v>11.62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58</v>
      </c>
      <c r="B23" s="6"/>
      <c r="C23" s="6"/>
      <c r="D23" s="6">
        <v>11.96</v>
      </c>
      <c r="E23" s="6"/>
      <c r="F23" s="6"/>
      <c r="G23" s="6"/>
      <c r="H23" s="6"/>
      <c r="I23" s="6"/>
      <c r="J23" s="6"/>
      <c r="K23" s="4"/>
    </row>
    <row r="24" spans="1:11" x14ac:dyDescent="0.15">
      <c r="A24" s="5" t="s">
        <v>69</v>
      </c>
      <c r="B24" s="6"/>
      <c r="C24" s="6"/>
      <c r="D24" s="6">
        <v>15.43</v>
      </c>
      <c r="E24" s="6"/>
      <c r="F24" s="6"/>
      <c r="G24" s="6"/>
      <c r="H24" s="6"/>
      <c r="I24" s="6"/>
      <c r="J24" s="6"/>
      <c r="K24" s="4"/>
    </row>
    <row r="25" spans="1:11" x14ac:dyDescent="0.15">
      <c r="A25" s="5" t="s">
        <v>16</v>
      </c>
      <c r="B25" s="6"/>
      <c r="C25" s="6"/>
      <c r="D25" s="6"/>
      <c r="E25" s="6"/>
      <c r="F25" s="6"/>
      <c r="G25" s="6"/>
      <c r="H25" s="6"/>
      <c r="I25" s="6">
        <v>9.61</v>
      </c>
      <c r="J25" s="6"/>
      <c r="K25" s="4"/>
    </row>
    <row r="26" spans="1:11" x14ac:dyDescent="0.15">
      <c r="A26" s="5" t="s">
        <v>17</v>
      </c>
      <c r="B26" s="6"/>
      <c r="C26" s="6"/>
      <c r="D26" s="6">
        <v>9.24</v>
      </c>
      <c r="E26" s="6"/>
      <c r="F26" s="6"/>
      <c r="G26" s="6"/>
      <c r="H26" s="6"/>
      <c r="I26" s="6"/>
      <c r="J26" s="6"/>
      <c r="K26" s="4"/>
    </row>
    <row r="27" spans="1:11" x14ac:dyDescent="0.15">
      <c r="A27" s="5" t="s">
        <v>18</v>
      </c>
      <c r="B27" s="6"/>
      <c r="C27" s="6"/>
      <c r="D27" s="6"/>
      <c r="E27" s="6"/>
      <c r="F27" s="6"/>
      <c r="G27" s="6"/>
      <c r="H27" s="6">
        <v>10.5</v>
      </c>
      <c r="I27" s="6"/>
      <c r="J27" s="6"/>
      <c r="K27" s="4"/>
    </row>
    <row r="28" spans="1:11" x14ac:dyDescent="0.15">
      <c r="A28" s="5" t="s">
        <v>99</v>
      </c>
      <c r="B28" s="6"/>
      <c r="C28" s="6"/>
      <c r="D28" s="3"/>
      <c r="E28" s="6">
        <v>14.69</v>
      </c>
      <c r="F28" s="6"/>
      <c r="G28" s="6"/>
      <c r="H28" s="6"/>
      <c r="I28" s="6"/>
      <c r="J28" s="6"/>
      <c r="K28" s="4"/>
    </row>
    <row r="29" spans="1:11" x14ac:dyDescent="0.15">
      <c r="A29" s="5" t="s">
        <v>20</v>
      </c>
      <c r="B29" s="6"/>
      <c r="C29" s="6"/>
      <c r="D29" s="3"/>
      <c r="E29" s="6"/>
      <c r="F29" s="6"/>
      <c r="G29" s="6"/>
      <c r="H29" s="6"/>
      <c r="I29" s="6">
        <v>11.24</v>
      </c>
      <c r="J29" s="6"/>
      <c r="K29" s="4"/>
    </row>
    <row r="30" spans="1:11" x14ac:dyDescent="0.15">
      <c r="A30" s="5" t="s">
        <v>22</v>
      </c>
      <c r="B30" s="6"/>
      <c r="C30" s="6"/>
      <c r="D30" s="6"/>
      <c r="E30" s="6">
        <v>9.64</v>
      </c>
      <c r="F30" s="6"/>
      <c r="G30" s="6"/>
      <c r="H30" s="6"/>
      <c r="I30" s="6"/>
      <c r="J30" s="6"/>
      <c r="K30" s="4"/>
    </row>
    <row r="31" spans="1:11" x14ac:dyDescent="0.15">
      <c r="A31" s="5" t="s">
        <v>23</v>
      </c>
      <c r="B31" s="6"/>
      <c r="C31" s="6"/>
      <c r="D31" s="3">
        <v>10.35</v>
      </c>
      <c r="E31" s="6"/>
      <c r="F31" s="6"/>
      <c r="G31" s="6"/>
      <c r="H31" s="6"/>
      <c r="I31" s="6"/>
      <c r="J31" s="6"/>
      <c r="K31" s="4"/>
    </row>
    <row r="32" spans="1:11" x14ac:dyDescent="0.15">
      <c r="A32" s="5" t="s">
        <v>24</v>
      </c>
      <c r="B32" s="6"/>
      <c r="C32" s="6"/>
      <c r="D32" s="3"/>
      <c r="E32" s="6">
        <v>6.68</v>
      </c>
      <c r="F32" s="6"/>
      <c r="G32" s="6"/>
      <c r="H32" s="6"/>
      <c r="I32" s="6"/>
      <c r="J32" s="6"/>
      <c r="K32" s="4"/>
    </row>
    <row r="33" spans="1:11" x14ac:dyDescent="0.15">
      <c r="A33" s="5" t="s">
        <v>25</v>
      </c>
      <c r="B33" s="6"/>
      <c r="C33" s="6"/>
      <c r="D33" s="3"/>
      <c r="E33" s="6"/>
      <c r="F33" s="6">
        <v>14.14</v>
      </c>
      <c r="G33" s="6"/>
      <c r="H33" s="6"/>
      <c r="I33" s="6"/>
      <c r="J33" s="6"/>
      <c r="K33" s="4"/>
    </row>
    <row r="34" spans="1:11" x14ac:dyDescent="0.15">
      <c r="A34" s="5" t="s">
        <v>88</v>
      </c>
      <c r="B34" s="6"/>
      <c r="C34" s="6"/>
      <c r="D34" s="3">
        <v>12.59</v>
      </c>
      <c r="E34" s="6"/>
      <c r="F34" s="6"/>
      <c r="G34" s="6"/>
      <c r="H34" s="6"/>
      <c r="I34" s="6"/>
      <c r="J34" s="6"/>
      <c r="K34" s="4"/>
    </row>
    <row r="35" spans="1:11" x14ac:dyDescent="0.15">
      <c r="A35" s="5" t="s">
        <v>26</v>
      </c>
      <c r="B35" s="6"/>
      <c r="C35" s="6"/>
      <c r="D35" s="4"/>
      <c r="E35" s="6"/>
      <c r="F35" s="6"/>
      <c r="G35" s="6">
        <v>8.7100000000000009</v>
      </c>
      <c r="H35" s="6"/>
      <c r="I35" s="6"/>
      <c r="J35" s="6"/>
      <c r="K35" s="4"/>
    </row>
    <row r="36" spans="1:11" x14ac:dyDescent="0.15">
      <c r="A36" s="5" t="s">
        <v>27</v>
      </c>
      <c r="B36" s="6"/>
      <c r="C36" s="6"/>
      <c r="D36" s="6"/>
      <c r="E36" s="6"/>
      <c r="F36" s="6">
        <v>13.23</v>
      </c>
      <c r="G36" s="6"/>
      <c r="H36" s="6"/>
      <c r="I36" s="6"/>
      <c r="J36" s="6"/>
      <c r="K36" s="4"/>
    </row>
    <row r="37" spans="1:11" x14ac:dyDescent="0.15">
      <c r="A37" s="5" t="s">
        <v>28</v>
      </c>
      <c r="B37" s="6"/>
      <c r="C37" s="6">
        <v>10.62</v>
      </c>
      <c r="D37" s="6"/>
      <c r="E37" s="6"/>
      <c r="F37" s="6"/>
      <c r="G37" s="6"/>
      <c r="H37" s="6"/>
      <c r="I37" s="6"/>
      <c r="J37" s="6"/>
      <c r="K37" s="4"/>
    </row>
    <row r="38" spans="1:11" x14ac:dyDescent="0.15">
      <c r="A38" s="5" t="s">
        <v>29</v>
      </c>
      <c r="B38" s="6"/>
      <c r="C38" s="3"/>
      <c r="D38" s="6">
        <v>10.06</v>
      </c>
      <c r="E38" s="6"/>
      <c r="F38" s="6"/>
      <c r="G38" s="6"/>
      <c r="H38" s="6"/>
      <c r="I38" s="6"/>
      <c r="J38" s="6"/>
      <c r="K38" s="4"/>
    </row>
    <row r="39" spans="1:11" x14ac:dyDescent="0.15">
      <c r="A39" s="5" t="s">
        <v>30</v>
      </c>
      <c r="B39" s="6"/>
      <c r="C39" s="3"/>
      <c r="D39" s="6"/>
      <c r="E39" s="6">
        <v>13.05</v>
      </c>
      <c r="F39" s="6"/>
      <c r="G39" s="6"/>
      <c r="H39" s="6"/>
      <c r="I39" s="6"/>
      <c r="J39" s="6"/>
      <c r="K39" s="4"/>
    </row>
    <row r="40" spans="1:11" x14ac:dyDescent="0.15">
      <c r="A40" s="5" t="s">
        <v>31</v>
      </c>
      <c r="B40" s="6"/>
      <c r="C40" s="3"/>
      <c r="D40" s="6"/>
      <c r="E40" s="6"/>
      <c r="F40" s="6"/>
      <c r="G40" s="6"/>
      <c r="H40" s="6">
        <v>10.87</v>
      </c>
      <c r="I40" s="6"/>
      <c r="J40" s="6"/>
      <c r="K40" s="4"/>
    </row>
    <row r="41" spans="1:11" x14ac:dyDescent="0.15">
      <c r="A41" s="5" t="s">
        <v>71</v>
      </c>
      <c r="B41" s="6"/>
      <c r="C41" s="4"/>
      <c r="D41" s="6"/>
      <c r="E41" s="6"/>
      <c r="F41" s="6"/>
      <c r="G41" s="6">
        <v>10.06</v>
      </c>
      <c r="H41" s="6"/>
      <c r="I41" s="6"/>
      <c r="J41" s="6"/>
      <c r="K41" s="4"/>
    </row>
    <row r="42" spans="1:11" x14ac:dyDescent="0.15">
      <c r="A42" s="5" t="s">
        <v>61</v>
      </c>
      <c r="B42" s="6"/>
      <c r="C42" s="4"/>
      <c r="D42" s="6"/>
      <c r="E42" s="6">
        <v>13.87</v>
      </c>
      <c r="F42" s="6"/>
      <c r="G42" s="6"/>
      <c r="H42" s="6"/>
      <c r="I42" s="6"/>
      <c r="J42" s="6"/>
      <c r="K42" s="4"/>
    </row>
    <row r="43" spans="1:11" x14ac:dyDescent="0.15">
      <c r="A43" s="5" t="s">
        <v>70</v>
      </c>
      <c r="B43" s="6"/>
      <c r="C43" s="4"/>
      <c r="D43" s="6"/>
      <c r="E43" s="6"/>
      <c r="F43" s="6"/>
      <c r="G43" s="6"/>
      <c r="H43" s="6"/>
      <c r="I43" s="6">
        <v>11.41</v>
      </c>
      <c r="J43" s="6"/>
      <c r="K43" s="4"/>
    </row>
    <row r="44" spans="1:11" x14ac:dyDescent="0.15">
      <c r="A44" s="5" t="s">
        <v>34</v>
      </c>
      <c r="B44" s="6"/>
      <c r="C44" s="4"/>
      <c r="D44" s="6"/>
      <c r="E44" s="6"/>
      <c r="F44" s="6"/>
      <c r="G44" s="6"/>
      <c r="H44" s="6">
        <v>9.75</v>
      </c>
      <c r="I44" s="6"/>
      <c r="J44" s="6"/>
      <c r="K44" s="4"/>
    </row>
    <row r="45" spans="1:11" x14ac:dyDescent="0.15">
      <c r="A45" s="17" t="s">
        <v>35</v>
      </c>
      <c r="B45" s="6"/>
      <c r="C45" s="4">
        <v>16.649999999999999</v>
      </c>
      <c r="D45" s="6"/>
      <c r="E45" s="6"/>
      <c r="F45" s="6"/>
      <c r="G45" s="6"/>
      <c r="H45" s="6"/>
      <c r="I45" s="6"/>
      <c r="J45" s="6"/>
      <c r="K45" s="4"/>
    </row>
    <row r="46" spans="1:11" x14ac:dyDescent="0.15">
      <c r="A46" s="5" t="s">
        <v>91</v>
      </c>
      <c r="B46" s="6"/>
      <c r="C46" s="4"/>
      <c r="D46" s="6"/>
      <c r="E46" s="6"/>
      <c r="F46" s="6"/>
      <c r="G46" s="6"/>
      <c r="H46" s="6"/>
      <c r="I46" s="6"/>
      <c r="J46" s="6">
        <v>14.14</v>
      </c>
      <c r="K46" s="4"/>
    </row>
    <row r="47" spans="1:11" x14ac:dyDescent="0.15">
      <c r="A47" s="5" t="s">
        <v>84</v>
      </c>
      <c r="B47" s="6"/>
      <c r="C47" s="4"/>
      <c r="D47" s="6"/>
      <c r="E47" s="6"/>
      <c r="F47" s="6"/>
      <c r="G47" s="6"/>
      <c r="H47" s="6"/>
      <c r="I47" s="6">
        <v>14.14</v>
      </c>
      <c r="J47" s="6"/>
      <c r="K47" s="4"/>
    </row>
    <row r="48" spans="1:11" x14ac:dyDescent="0.15">
      <c r="A48" s="5" t="s">
        <v>60</v>
      </c>
      <c r="B48" s="6"/>
      <c r="C48" s="12"/>
      <c r="D48" s="6"/>
      <c r="E48" s="6"/>
      <c r="F48" s="6"/>
      <c r="G48" s="6"/>
      <c r="H48" s="6"/>
      <c r="I48" s="6">
        <v>13.87</v>
      </c>
      <c r="J48" s="6"/>
      <c r="K48" s="4"/>
    </row>
    <row r="49" spans="1:11" x14ac:dyDescent="0.15">
      <c r="A49" s="5" t="s">
        <v>36</v>
      </c>
      <c r="B49" s="6"/>
      <c r="C49" s="6"/>
      <c r="D49" s="6"/>
      <c r="E49" s="6"/>
      <c r="F49" s="6"/>
      <c r="G49" s="6">
        <v>10.050000000000001</v>
      </c>
      <c r="H49" s="6"/>
      <c r="I49" s="6"/>
      <c r="J49" s="6"/>
      <c r="K49" s="4"/>
    </row>
    <row r="50" spans="1:11" x14ac:dyDescent="0.15">
      <c r="A50" s="5" t="s">
        <v>72</v>
      </c>
      <c r="B50" s="6">
        <v>12.63</v>
      </c>
      <c r="C50" s="6"/>
      <c r="D50" s="6"/>
      <c r="E50" s="6"/>
      <c r="F50" s="6"/>
      <c r="G50" s="6"/>
      <c r="H50" s="6"/>
      <c r="I50" s="6"/>
      <c r="J50" s="6"/>
      <c r="K50" s="4"/>
    </row>
    <row r="51" spans="1:11" s="7" customFormat="1" x14ac:dyDescent="0.15">
      <c r="A51" s="5" t="s">
        <v>62</v>
      </c>
      <c r="B51" s="6"/>
      <c r="C51" s="6"/>
      <c r="D51" s="6"/>
      <c r="E51" s="6"/>
      <c r="F51" s="6"/>
      <c r="G51" s="6"/>
      <c r="H51" s="6">
        <v>11.62</v>
      </c>
      <c r="I51" s="6"/>
      <c r="J51" s="6"/>
      <c r="K51" s="4"/>
    </row>
    <row r="52" spans="1:11" x14ac:dyDescent="0.15">
      <c r="A52" s="5" t="s">
        <v>37</v>
      </c>
      <c r="B52" s="6"/>
      <c r="C52" s="6">
        <v>14.14</v>
      </c>
      <c r="D52" s="6"/>
      <c r="E52" s="6"/>
      <c r="F52" s="6"/>
      <c r="G52" s="6"/>
      <c r="H52" s="6"/>
      <c r="I52" s="6"/>
      <c r="J52" s="6"/>
      <c r="K52" s="4"/>
    </row>
    <row r="53" spans="1:11" x14ac:dyDescent="0.15">
      <c r="A53" s="5" t="s">
        <v>38</v>
      </c>
      <c r="B53" s="6"/>
      <c r="C53" s="6"/>
      <c r="D53" s="6"/>
      <c r="E53" s="6"/>
      <c r="F53" s="6"/>
      <c r="G53" s="6"/>
      <c r="H53" s="6">
        <v>9.68</v>
      </c>
      <c r="I53" s="6"/>
      <c r="J53" s="6"/>
      <c r="K53" s="4"/>
    </row>
    <row r="54" spans="1:11" x14ac:dyDescent="0.15">
      <c r="A54" s="5" t="s">
        <v>74</v>
      </c>
      <c r="B54" s="16">
        <v>-14.51</v>
      </c>
      <c r="C54" s="6"/>
      <c r="D54" s="6"/>
      <c r="E54" s="6"/>
      <c r="F54" s="6"/>
      <c r="G54" s="6"/>
      <c r="H54" s="6"/>
      <c r="I54" s="6"/>
      <c r="J54" s="6"/>
      <c r="K54" s="4"/>
    </row>
    <row r="55" spans="1:11" x14ac:dyDescent="0.15">
      <c r="A55" s="5" t="s">
        <v>39</v>
      </c>
      <c r="B55" s="6"/>
      <c r="C55" s="6"/>
      <c r="D55" s="6">
        <v>9.3699999999999992</v>
      </c>
      <c r="E55" s="6"/>
      <c r="F55" s="6"/>
      <c r="G55" s="6"/>
      <c r="H55" s="6"/>
      <c r="I55" s="6"/>
      <c r="J55" s="6"/>
      <c r="K55" s="4"/>
    </row>
    <row r="56" spans="1:11" x14ac:dyDescent="0.15">
      <c r="A56" s="5" t="s">
        <v>40</v>
      </c>
      <c r="B56" s="6"/>
      <c r="C56" s="6"/>
      <c r="D56" s="6"/>
      <c r="E56" s="6"/>
      <c r="F56" s="6"/>
      <c r="G56" s="6"/>
      <c r="H56" s="6">
        <v>11.49</v>
      </c>
      <c r="I56" s="6"/>
      <c r="J56" s="6"/>
      <c r="K56" s="4"/>
    </row>
    <row r="57" spans="1:11" x14ac:dyDescent="0.15">
      <c r="A57" s="5" t="s">
        <v>42</v>
      </c>
      <c r="B57" s="6">
        <v>10.87</v>
      </c>
      <c r="C57" s="6"/>
      <c r="D57" s="6"/>
      <c r="E57" s="6"/>
      <c r="F57" s="6"/>
      <c r="G57" s="6"/>
      <c r="H57" s="6"/>
      <c r="I57" s="6"/>
      <c r="J57" s="6"/>
      <c r="K57" s="4"/>
    </row>
    <row r="58" spans="1:11" x14ac:dyDescent="0.15">
      <c r="A58" s="5" t="s">
        <v>43</v>
      </c>
      <c r="B58" s="6"/>
      <c r="C58" s="6"/>
      <c r="D58" s="6"/>
      <c r="E58" s="6">
        <v>8.9</v>
      </c>
      <c r="F58" s="6"/>
      <c r="G58" s="6"/>
      <c r="H58" s="6"/>
      <c r="I58" s="6"/>
      <c r="J58" s="6"/>
      <c r="K58" s="4"/>
    </row>
    <row r="59" spans="1:11" x14ac:dyDescent="0.15">
      <c r="A59" s="5" t="s">
        <v>44</v>
      </c>
      <c r="B59" s="6"/>
      <c r="C59" s="6"/>
      <c r="D59" s="6"/>
      <c r="E59" s="6"/>
      <c r="F59" s="6"/>
      <c r="G59" s="6"/>
      <c r="H59" s="6"/>
      <c r="I59" s="6">
        <v>10.87</v>
      </c>
      <c r="J59" s="6"/>
      <c r="K59" s="4"/>
    </row>
    <row r="60" spans="1:11" x14ac:dyDescent="0.15">
      <c r="A60" s="5" t="s">
        <v>85</v>
      </c>
      <c r="B60" s="6"/>
      <c r="C60" s="6"/>
      <c r="D60" s="19">
        <v>14.05</v>
      </c>
      <c r="E60" s="6"/>
      <c r="F60" s="6"/>
      <c r="G60" s="6"/>
      <c r="H60" s="6"/>
      <c r="I60" s="6"/>
      <c r="J60" s="6"/>
      <c r="K60" s="4"/>
    </row>
    <row r="61" spans="1:11" x14ac:dyDescent="0.15">
      <c r="A61" s="5" t="s">
        <v>96</v>
      </c>
      <c r="B61" s="20">
        <v>17</v>
      </c>
      <c r="C61" s="6"/>
      <c r="D61" s="6"/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45</v>
      </c>
      <c r="B62" s="6"/>
      <c r="C62" s="6"/>
      <c r="D62" s="6"/>
      <c r="E62" s="6"/>
      <c r="F62" s="6">
        <v>9.7100000000000009</v>
      </c>
      <c r="G62" s="6"/>
      <c r="H62" s="6"/>
      <c r="I62" s="6"/>
      <c r="J62" s="6"/>
      <c r="K62" s="4"/>
    </row>
    <row r="63" spans="1:11" x14ac:dyDescent="0.15">
      <c r="A63" s="5" t="s">
        <v>46</v>
      </c>
      <c r="B63" s="6"/>
      <c r="C63" s="6"/>
      <c r="D63" s="6"/>
      <c r="E63" s="6"/>
      <c r="F63" s="6"/>
      <c r="G63" s="6"/>
      <c r="H63" s="6">
        <v>8.02</v>
      </c>
      <c r="I63" s="6"/>
      <c r="J63" s="6"/>
      <c r="K63" s="4"/>
    </row>
    <row r="64" spans="1:11" x14ac:dyDescent="0.15">
      <c r="A64" s="5" t="s">
        <v>47</v>
      </c>
      <c r="B64" s="6">
        <v>17</v>
      </c>
      <c r="C64" s="6"/>
      <c r="D64" s="6"/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100</v>
      </c>
      <c r="B65" s="6">
        <v>13.42</v>
      </c>
      <c r="C65" s="6"/>
      <c r="D65" s="6"/>
      <c r="E65" s="6"/>
      <c r="F65" s="6"/>
      <c r="G65" s="6"/>
      <c r="H65" s="6"/>
      <c r="I65" s="6"/>
      <c r="J65" s="6"/>
      <c r="K65" s="4"/>
    </row>
    <row r="66" spans="1:11" x14ac:dyDescent="0.15">
      <c r="A66" s="5" t="s">
        <v>48</v>
      </c>
      <c r="B66" s="6"/>
      <c r="C66" s="6"/>
      <c r="D66" s="6">
        <v>10.14</v>
      </c>
      <c r="E66" s="6"/>
      <c r="F66" s="6"/>
      <c r="G66" s="6"/>
      <c r="H66" s="6"/>
      <c r="I66" s="6"/>
      <c r="J66" s="6"/>
      <c r="K66" s="4"/>
    </row>
    <row r="67" spans="1:11" x14ac:dyDescent="0.15">
      <c r="A67" s="5" t="s">
        <v>49</v>
      </c>
      <c r="B67" s="6"/>
      <c r="C67" s="6"/>
      <c r="D67" s="6"/>
      <c r="E67" s="6"/>
      <c r="F67" s="6"/>
      <c r="G67" s="6"/>
      <c r="H67" s="6">
        <v>10.44</v>
      </c>
      <c r="I67" s="6"/>
      <c r="J67" s="6"/>
      <c r="K67" s="4"/>
    </row>
    <row r="68" spans="1:11" x14ac:dyDescent="0.15">
      <c r="A68" s="5" t="s">
        <v>63</v>
      </c>
      <c r="B68" s="6"/>
      <c r="C68" s="6">
        <v>12.23</v>
      </c>
      <c r="D68" s="6"/>
      <c r="E68" s="6"/>
      <c r="F68" s="6"/>
      <c r="G68" s="6"/>
      <c r="H68" s="6"/>
      <c r="I68" s="6"/>
      <c r="J68" s="6"/>
      <c r="K68" s="4"/>
    </row>
    <row r="69" spans="1:11" x14ac:dyDescent="0.15">
      <c r="A69" s="5" t="s">
        <v>50</v>
      </c>
      <c r="B69" s="6"/>
      <c r="C69" s="6"/>
      <c r="D69" s="6"/>
      <c r="E69" s="6"/>
      <c r="F69" s="6"/>
      <c r="G69" s="6"/>
      <c r="H69" s="6"/>
      <c r="I69" s="6">
        <v>9.51</v>
      </c>
      <c r="J69" s="6"/>
      <c r="K69" s="4"/>
    </row>
    <row r="70" spans="1:11" x14ac:dyDescent="0.15">
      <c r="A70" s="14" t="s">
        <v>86</v>
      </c>
      <c r="B70" s="15"/>
      <c r="C70" s="15"/>
      <c r="D70" s="15"/>
      <c r="E70" s="15"/>
      <c r="F70" s="15"/>
      <c r="G70" s="15"/>
      <c r="H70" s="15"/>
      <c r="I70" s="15"/>
      <c r="J70" s="15">
        <v>11.62</v>
      </c>
      <c r="K70" s="4"/>
    </row>
    <row r="71" spans="1:11" x14ac:dyDescent="0.15">
      <c r="A71" s="5" t="s">
        <v>87</v>
      </c>
      <c r="B71" s="6"/>
      <c r="C71" s="6"/>
      <c r="D71" s="6"/>
      <c r="E71" s="6"/>
      <c r="F71" s="6"/>
      <c r="G71" s="6"/>
      <c r="H71" s="6"/>
      <c r="I71" s="6"/>
      <c r="J71" s="6"/>
      <c r="K71" s="8"/>
    </row>
    <row r="72" spans="1:11" x14ac:dyDescent="0.15">
      <c r="A72" s="9" t="s">
        <v>52</v>
      </c>
      <c r="B72" s="10">
        <f>SUM(B4:B71)</f>
        <v>104.92</v>
      </c>
      <c r="C72" s="10">
        <f t="shared" ref="C72:J72" si="0">SUM(C4:C71)</f>
        <v>84.61</v>
      </c>
      <c r="D72" s="10">
        <f t="shared" si="0"/>
        <v>138.37</v>
      </c>
      <c r="E72" s="10">
        <f t="shared" si="0"/>
        <v>80.540000000000006</v>
      </c>
      <c r="F72" s="10">
        <f t="shared" si="0"/>
        <v>57.560000000000009</v>
      </c>
      <c r="G72" s="10">
        <f t="shared" si="0"/>
        <v>39.69</v>
      </c>
      <c r="H72" s="10">
        <f t="shared" si="0"/>
        <v>82.36999999999999</v>
      </c>
      <c r="I72" s="10">
        <f t="shared" si="0"/>
        <v>80.650000000000006</v>
      </c>
      <c r="J72" s="10">
        <f t="shared" si="0"/>
        <v>62.18</v>
      </c>
      <c r="K72" s="11">
        <f>SUM(B72:J72)</f>
        <v>730.88999999999987</v>
      </c>
    </row>
    <row r="73" spans="1:11" x14ac:dyDescent="0.15">
      <c r="B73" s="10" t="s">
        <v>53</v>
      </c>
      <c r="C73" s="10" t="s">
        <v>1</v>
      </c>
      <c r="D73" s="10" t="s">
        <v>2</v>
      </c>
      <c r="E73" s="10" t="s">
        <v>3</v>
      </c>
      <c r="F73" s="10" t="s">
        <v>4</v>
      </c>
      <c r="G73" s="10" t="s">
        <v>5</v>
      </c>
      <c r="H73" s="10" t="s">
        <v>6</v>
      </c>
      <c r="I73" s="10" t="s">
        <v>7</v>
      </c>
      <c r="J73" s="10" t="s">
        <v>81</v>
      </c>
      <c r="K73" s="4"/>
    </row>
    <row r="74" spans="1:11" x14ac:dyDescent="0.15">
      <c r="B74" s="4"/>
      <c r="C74" s="4"/>
      <c r="D74" s="4"/>
      <c r="E74" s="4"/>
      <c r="F74" s="4"/>
      <c r="G74" s="4"/>
      <c r="H74" s="4"/>
      <c r="I74" s="4"/>
      <c r="J74" s="4"/>
      <c r="K74" s="4"/>
    </row>
    <row r="76" spans="1:11" x14ac:dyDescent="0.15">
      <c r="A76">
        <f>COUNTA(A4:A70)</f>
        <v>67</v>
      </c>
    </row>
  </sheetData>
  <pageMargins left="0.75" right="0.75" top="1" bottom="1" header="0.5" footer="0.5"/>
  <pageSetup scale="65" orientation="portrait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75"/>
  <sheetViews>
    <sheetView workbookViewId="0">
      <selection activeCell="H33" sqref="H33"/>
    </sheetView>
  </sheetViews>
  <sheetFormatPr baseColWidth="10" defaultColWidth="8.83203125" defaultRowHeight="13" x14ac:dyDescent="0.15"/>
  <cols>
    <col min="1" max="1" width="28.6640625" bestFit="1" customWidth="1"/>
    <col min="2" max="2" width="11.1640625" bestFit="1" customWidth="1"/>
    <col min="4" max="4" width="11.6640625" bestFit="1" customWidth="1"/>
    <col min="9" max="9" width="8.1640625" customWidth="1"/>
    <col min="10" max="10" width="9.6640625" bestFit="1" customWidth="1"/>
  </cols>
  <sheetData>
    <row r="1" spans="1:11" x14ac:dyDescent="0.15">
      <c r="A1" s="1" t="s">
        <v>101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16"/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s="18" t="s">
        <v>77</v>
      </c>
      <c r="B6" s="6"/>
      <c r="C6" s="6">
        <v>-16.13</v>
      </c>
      <c r="D6" s="6"/>
      <c r="E6" s="6"/>
      <c r="F6" s="6"/>
      <c r="G6" s="6"/>
      <c r="H6" s="6"/>
      <c r="I6" s="6"/>
      <c r="J6" s="6"/>
      <c r="K6" s="4"/>
    </row>
    <row r="7" spans="1:11" x14ac:dyDescent="0.15">
      <c r="A7" t="s">
        <v>98</v>
      </c>
      <c r="B7" s="6">
        <v>17</v>
      </c>
      <c r="C7" s="6"/>
      <c r="D7" s="6"/>
      <c r="E7" s="6"/>
      <c r="F7" s="6"/>
      <c r="G7" s="6"/>
      <c r="H7" s="6"/>
      <c r="I7" s="6"/>
      <c r="J7" s="6"/>
      <c r="K7" s="4"/>
    </row>
    <row r="8" spans="1:11" x14ac:dyDescent="0.15">
      <c r="A8" s="5" t="s">
        <v>68</v>
      </c>
      <c r="B8" s="6"/>
      <c r="C8" s="6"/>
      <c r="D8" s="6">
        <v>11.78</v>
      </c>
      <c r="E8" s="6"/>
      <c r="F8" s="6"/>
      <c r="G8" s="6"/>
      <c r="H8" s="6"/>
      <c r="I8" s="6"/>
      <c r="J8" s="6"/>
      <c r="K8" s="4"/>
    </row>
    <row r="9" spans="1:11" x14ac:dyDescent="0.15">
      <c r="A9" s="5" t="s">
        <v>89</v>
      </c>
      <c r="B9" s="6"/>
      <c r="C9" s="6"/>
      <c r="D9" s="6"/>
      <c r="E9" s="6"/>
      <c r="F9" s="6"/>
      <c r="G9" s="6"/>
      <c r="H9" s="6"/>
      <c r="I9" s="6"/>
      <c r="J9" s="6">
        <v>11.41</v>
      </c>
      <c r="K9" s="4"/>
    </row>
    <row r="10" spans="1:11" x14ac:dyDescent="0.15">
      <c r="A10" s="5" t="s">
        <v>9</v>
      </c>
      <c r="B10" s="6"/>
      <c r="C10" s="6"/>
      <c r="D10" s="6">
        <v>10.87</v>
      </c>
      <c r="E10" s="6"/>
      <c r="F10" s="6"/>
      <c r="G10" s="6"/>
      <c r="H10" s="6"/>
      <c r="I10" s="6"/>
      <c r="J10" s="6"/>
      <c r="K10" s="4"/>
    </row>
    <row r="11" spans="1:11" x14ac:dyDescent="0.15">
      <c r="A11" s="5" t="s">
        <v>97</v>
      </c>
      <c r="B11" s="6"/>
      <c r="C11" s="6"/>
      <c r="D11" s="6"/>
      <c r="E11" s="6">
        <v>14.69</v>
      </c>
      <c r="F11" s="6"/>
      <c r="G11" s="6"/>
      <c r="H11" s="6"/>
      <c r="I11" s="6"/>
      <c r="J11" s="6"/>
      <c r="K11" s="4"/>
    </row>
    <row r="12" spans="1:11" x14ac:dyDescent="0.15">
      <c r="A12" s="5" t="s">
        <v>11</v>
      </c>
      <c r="B12" s="6"/>
      <c r="C12" s="6"/>
      <c r="D12" s="6"/>
      <c r="E12" s="6"/>
      <c r="F12" s="6">
        <v>9.7200000000000006</v>
      </c>
      <c r="G12" s="6"/>
      <c r="H12" s="6"/>
      <c r="I12" s="6"/>
      <c r="J12" s="6"/>
      <c r="K12" s="4"/>
    </row>
    <row r="13" spans="1:11" x14ac:dyDescent="0.15">
      <c r="A13" s="5" t="s">
        <v>12</v>
      </c>
      <c r="B13" s="6"/>
      <c r="C13" s="6">
        <v>14.84</v>
      </c>
      <c r="D13" s="6"/>
      <c r="E13" s="6"/>
      <c r="F13" s="6"/>
      <c r="G13" s="6"/>
      <c r="H13" s="6"/>
      <c r="I13" s="6"/>
      <c r="J13" s="6"/>
      <c r="K13" s="4"/>
    </row>
    <row r="14" spans="1:11" x14ac:dyDescent="0.15">
      <c r="A14" s="5" t="s">
        <v>90</v>
      </c>
      <c r="B14" s="6">
        <v>17</v>
      </c>
      <c r="C14" s="6"/>
      <c r="D14" s="6"/>
      <c r="E14" s="6"/>
      <c r="F14" s="6"/>
      <c r="G14" s="6"/>
      <c r="H14" s="6"/>
      <c r="I14" s="6"/>
      <c r="J14" s="6"/>
      <c r="K14" s="4"/>
    </row>
    <row r="15" spans="1:11" x14ac:dyDescent="0.15">
      <c r="A15" s="5" t="s">
        <v>13</v>
      </c>
      <c r="B15" s="6"/>
      <c r="C15" s="6"/>
      <c r="D15" s="6"/>
      <c r="E15" s="6"/>
      <c r="F15" s="6"/>
      <c r="G15" s="6">
        <v>10.87</v>
      </c>
      <c r="H15" s="6"/>
      <c r="I15" s="6"/>
      <c r="J15" s="6"/>
      <c r="K15" s="4"/>
    </row>
    <row r="16" spans="1:11" x14ac:dyDescent="0.15">
      <c r="A16" s="5" t="s">
        <v>79</v>
      </c>
      <c r="B16" s="6">
        <v>14.51</v>
      </c>
      <c r="C16" s="6"/>
      <c r="D16" s="6"/>
      <c r="E16" s="6"/>
      <c r="F16" s="6"/>
      <c r="G16" s="6"/>
      <c r="H16" s="6"/>
      <c r="I16" s="6"/>
      <c r="J16" s="6"/>
      <c r="K16" s="4"/>
    </row>
    <row r="17" spans="1:11" x14ac:dyDescent="0.15">
      <c r="A17" s="5" t="s">
        <v>80</v>
      </c>
      <c r="B17" s="6"/>
      <c r="C17" s="6"/>
      <c r="D17" s="6"/>
      <c r="E17" s="6"/>
      <c r="F17" s="6"/>
      <c r="G17" s="6"/>
      <c r="H17" s="6"/>
      <c r="I17" s="6"/>
      <c r="J17" s="6">
        <v>11.96</v>
      </c>
      <c r="K17" s="4"/>
    </row>
    <row r="18" spans="1:11" x14ac:dyDescent="0.15">
      <c r="A18" s="5" t="s">
        <v>64</v>
      </c>
      <c r="B18" s="6"/>
      <c r="C18" s="6"/>
      <c r="D18" s="6"/>
      <c r="E18" s="6">
        <v>12.32</v>
      </c>
      <c r="F18" s="6"/>
      <c r="G18" s="6"/>
      <c r="H18" s="6"/>
      <c r="I18" s="6"/>
      <c r="J18" s="6"/>
      <c r="K18" s="4"/>
    </row>
    <row r="19" spans="1:11" x14ac:dyDescent="0.15">
      <c r="A19" s="5" t="s">
        <v>83</v>
      </c>
      <c r="B19" s="6"/>
      <c r="C19" s="6"/>
      <c r="D19" s="6"/>
      <c r="E19" s="6"/>
      <c r="F19" s="6"/>
      <c r="G19" s="6"/>
      <c r="H19" s="6"/>
      <c r="I19" s="6"/>
      <c r="J19" s="6">
        <v>13.05</v>
      </c>
      <c r="K19" s="4"/>
    </row>
    <row r="20" spans="1:11" x14ac:dyDescent="0.15">
      <c r="A20" s="5" t="s">
        <v>14</v>
      </c>
      <c r="B20" s="6"/>
      <c r="C20" s="6"/>
      <c r="D20" s="6"/>
      <c r="E20" s="6"/>
      <c r="F20" s="6">
        <v>10.76</v>
      </c>
      <c r="G20" s="6"/>
      <c r="H20" s="6"/>
      <c r="I20" s="6"/>
      <c r="J20" s="6"/>
      <c r="K20" s="4"/>
    </row>
    <row r="21" spans="1:11" x14ac:dyDescent="0.15">
      <c r="A21" s="5" t="s">
        <v>57</v>
      </c>
      <c r="B21" s="6"/>
      <c r="C21" s="6"/>
      <c r="D21" s="6">
        <v>11.62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58</v>
      </c>
      <c r="B22" s="6"/>
      <c r="C22" s="6"/>
      <c r="D22" s="6">
        <v>11.96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69</v>
      </c>
      <c r="B23" s="6"/>
      <c r="C23" s="6"/>
      <c r="D23" s="6">
        <v>15.43</v>
      </c>
      <c r="E23" s="6"/>
      <c r="F23" s="6"/>
      <c r="G23" s="6"/>
      <c r="H23" s="6"/>
      <c r="I23" s="6"/>
      <c r="J23" s="6"/>
      <c r="K23" s="4"/>
    </row>
    <row r="24" spans="1:11" x14ac:dyDescent="0.15">
      <c r="A24" s="5" t="s">
        <v>16</v>
      </c>
      <c r="B24" s="6"/>
      <c r="C24" s="6"/>
      <c r="D24" s="6"/>
      <c r="E24" s="6"/>
      <c r="F24" s="6"/>
      <c r="G24" s="6"/>
      <c r="H24" s="6"/>
      <c r="I24" s="6">
        <v>9.61</v>
      </c>
      <c r="J24" s="6"/>
      <c r="K24" s="4"/>
    </row>
    <row r="25" spans="1:11" x14ac:dyDescent="0.15">
      <c r="A25" s="5" t="s">
        <v>17</v>
      </c>
      <c r="B25" s="6"/>
      <c r="C25" s="6"/>
      <c r="D25" s="6">
        <v>9.24</v>
      </c>
      <c r="E25" s="6"/>
      <c r="F25" s="6"/>
      <c r="G25" s="6"/>
      <c r="H25" s="6"/>
      <c r="I25" s="6"/>
      <c r="J25" s="6"/>
      <c r="K25" s="4"/>
    </row>
    <row r="26" spans="1:11" x14ac:dyDescent="0.15">
      <c r="A26" s="5" t="s">
        <v>18</v>
      </c>
      <c r="B26" s="6"/>
      <c r="C26" s="6"/>
      <c r="D26" s="6"/>
      <c r="E26" s="6"/>
      <c r="F26" s="6"/>
      <c r="G26" s="6"/>
      <c r="H26" s="6">
        <v>10.5</v>
      </c>
      <c r="I26" s="6"/>
      <c r="J26" s="6"/>
      <c r="K26" s="4"/>
    </row>
    <row r="27" spans="1:11" x14ac:dyDescent="0.15">
      <c r="A27" s="5" t="s">
        <v>99</v>
      </c>
      <c r="B27" s="6"/>
      <c r="C27" s="6"/>
      <c r="D27" s="3"/>
      <c r="E27" s="6">
        <v>14.69</v>
      </c>
      <c r="F27" s="6"/>
      <c r="G27" s="6"/>
      <c r="H27" s="6"/>
      <c r="I27" s="6"/>
      <c r="J27" s="6"/>
      <c r="K27" s="4"/>
    </row>
    <row r="28" spans="1:11" x14ac:dyDescent="0.15">
      <c r="A28" s="5" t="s">
        <v>103</v>
      </c>
      <c r="B28" s="6">
        <v>15.95</v>
      </c>
      <c r="C28" s="6"/>
      <c r="D28" s="3"/>
      <c r="E28" s="6"/>
      <c r="F28" s="6"/>
      <c r="G28" s="6"/>
      <c r="H28" s="6"/>
      <c r="I28" s="6"/>
      <c r="J28" s="6"/>
      <c r="K28" s="4"/>
    </row>
    <row r="29" spans="1:11" x14ac:dyDescent="0.15">
      <c r="A29" s="5" t="s">
        <v>20</v>
      </c>
      <c r="B29" s="6"/>
      <c r="C29" s="6"/>
      <c r="D29" s="3"/>
      <c r="E29" s="6"/>
      <c r="F29" s="6"/>
      <c r="G29" s="6"/>
      <c r="H29" s="6"/>
      <c r="I29" s="6">
        <v>11.24</v>
      </c>
      <c r="J29" s="6"/>
      <c r="K29" s="4"/>
    </row>
    <row r="30" spans="1:11" x14ac:dyDescent="0.15">
      <c r="A30" s="5" t="s">
        <v>22</v>
      </c>
      <c r="B30" s="6"/>
      <c r="C30" s="6"/>
      <c r="D30" s="6"/>
      <c r="E30" s="6">
        <v>9.64</v>
      </c>
      <c r="F30" s="6"/>
      <c r="G30" s="6"/>
      <c r="H30" s="6"/>
      <c r="I30" s="6"/>
      <c r="J30" s="6"/>
      <c r="K30" s="4"/>
    </row>
    <row r="31" spans="1:11" x14ac:dyDescent="0.15">
      <c r="A31" s="5" t="s">
        <v>23</v>
      </c>
      <c r="B31" s="6"/>
      <c r="C31" s="6"/>
      <c r="D31" s="3">
        <v>10.35</v>
      </c>
      <c r="E31" s="6"/>
      <c r="F31" s="6"/>
      <c r="G31" s="6"/>
      <c r="H31" s="6"/>
      <c r="I31" s="6"/>
      <c r="J31" s="6"/>
      <c r="K31" s="4"/>
    </row>
    <row r="32" spans="1:11" x14ac:dyDescent="0.15">
      <c r="A32" s="5" t="s">
        <v>24</v>
      </c>
      <c r="B32" s="6"/>
      <c r="C32" s="6"/>
      <c r="D32" s="3"/>
      <c r="E32" s="6">
        <v>6.68</v>
      </c>
      <c r="F32" s="6"/>
      <c r="G32" s="6"/>
      <c r="H32" s="6"/>
      <c r="I32" s="6"/>
      <c r="J32" s="6"/>
      <c r="K32" s="4"/>
    </row>
    <row r="33" spans="1:11" x14ac:dyDescent="0.15">
      <c r="A33" s="5" t="s">
        <v>25</v>
      </c>
      <c r="B33" s="6"/>
      <c r="C33" s="6"/>
      <c r="D33" s="3"/>
      <c r="E33" s="6"/>
      <c r="F33" s="6">
        <v>14.14</v>
      </c>
      <c r="G33" s="6"/>
      <c r="H33" s="6"/>
      <c r="I33" s="6"/>
      <c r="J33" s="6"/>
      <c r="K33" s="4"/>
    </row>
    <row r="34" spans="1:11" x14ac:dyDescent="0.15">
      <c r="A34" s="5" t="s">
        <v>88</v>
      </c>
      <c r="B34" s="6"/>
      <c r="C34" s="6"/>
      <c r="D34" s="3">
        <v>12.59</v>
      </c>
      <c r="E34" s="6"/>
      <c r="F34" s="6"/>
      <c r="G34" s="6"/>
      <c r="H34" s="6"/>
      <c r="I34" s="6"/>
      <c r="J34" s="6"/>
      <c r="K34" s="4"/>
    </row>
    <row r="35" spans="1:11" x14ac:dyDescent="0.15">
      <c r="A35" s="5" t="s">
        <v>26</v>
      </c>
      <c r="B35" s="6"/>
      <c r="C35" s="6"/>
      <c r="D35" s="4"/>
      <c r="E35" s="6"/>
      <c r="F35" s="6"/>
      <c r="G35" s="6">
        <v>8.7100000000000009</v>
      </c>
      <c r="H35" s="6"/>
      <c r="I35" s="6"/>
      <c r="J35" s="6"/>
      <c r="K35" s="4"/>
    </row>
    <row r="36" spans="1:11" x14ac:dyDescent="0.15">
      <c r="A36" s="5" t="s">
        <v>27</v>
      </c>
      <c r="B36" s="6"/>
      <c r="C36" s="6"/>
      <c r="D36" s="6"/>
      <c r="E36" s="6"/>
      <c r="F36" s="6">
        <v>13.23</v>
      </c>
      <c r="G36" s="6"/>
      <c r="H36" s="6"/>
      <c r="I36" s="6"/>
      <c r="J36" s="6"/>
      <c r="K36" s="4"/>
    </row>
    <row r="37" spans="1:11" x14ac:dyDescent="0.15">
      <c r="A37" s="5" t="s">
        <v>28</v>
      </c>
      <c r="B37" s="6"/>
      <c r="C37" s="6">
        <v>10.62</v>
      </c>
      <c r="D37" s="6"/>
      <c r="E37" s="6"/>
      <c r="F37" s="6"/>
      <c r="G37" s="6"/>
      <c r="H37" s="6"/>
      <c r="I37" s="6"/>
      <c r="J37" s="6"/>
      <c r="K37" s="4"/>
    </row>
    <row r="38" spans="1:11" x14ac:dyDescent="0.15">
      <c r="A38" s="5" t="s">
        <v>29</v>
      </c>
      <c r="B38" s="6"/>
      <c r="C38" s="3"/>
      <c r="D38" s="6">
        <v>10.06</v>
      </c>
      <c r="E38" s="6"/>
      <c r="F38" s="6"/>
      <c r="G38" s="6"/>
      <c r="H38" s="6"/>
      <c r="I38" s="6"/>
      <c r="J38" s="6"/>
      <c r="K38" s="4"/>
    </row>
    <row r="39" spans="1:11" x14ac:dyDescent="0.15">
      <c r="A39" s="5" t="s">
        <v>30</v>
      </c>
      <c r="B39" s="6"/>
      <c r="C39" s="3"/>
      <c r="D39" s="6"/>
      <c r="E39" s="6">
        <v>13.05</v>
      </c>
      <c r="F39" s="6"/>
      <c r="G39" s="6"/>
      <c r="H39" s="6"/>
      <c r="I39" s="6"/>
      <c r="J39" s="6"/>
      <c r="K39" s="4"/>
    </row>
    <row r="40" spans="1:11" x14ac:dyDescent="0.15">
      <c r="A40" s="5" t="s">
        <v>31</v>
      </c>
      <c r="B40" s="6"/>
      <c r="C40" s="3"/>
      <c r="D40" s="6"/>
      <c r="E40" s="6"/>
      <c r="F40" s="6"/>
      <c r="G40" s="6"/>
      <c r="H40" s="6">
        <v>10.87</v>
      </c>
      <c r="I40" s="6"/>
      <c r="J40" s="6"/>
      <c r="K40" s="4"/>
    </row>
    <row r="41" spans="1:11" x14ac:dyDescent="0.15">
      <c r="A41" s="5" t="s">
        <v>61</v>
      </c>
      <c r="B41" s="6"/>
      <c r="C41" s="4"/>
      <c r="D41" s="6"/>
      <c r="E41" s="6">
        <v>13.87</v>
      </c>
      <c r="F41" s="6"/>
      <c r="G41" s="6"/>
      <c r="H41" s="6"/>
      <c r="I41" s="6"/>
      <c r="J41" s="6"/>
      <c r="K41" s="4"/>
    </row>
    <row r="42" spans="1:11" x14ac:dyDescent="0.15">
      <c r="A42" s="5" t="s">
        <v>71</v>
      </c>
      <c r="B42" s="6"/>
      <c r="C42" s="4"/>
      <c r="D42" s="6"/>
      <c r="E42" s="6"/>
      <c r="F42" s="6"/>
      <c r="G42" s="6">
        <v>10.06</v>
      </c>
      <c r="H42" s="6"/>
      <c r="I42" s="6"/>
      <c r="J42" s="6"/>
      <c r="K42" s="4"/>
    </row>
    <row r="43" spans="1:11" x14ac:dyDescent="0.15">
      <c r="A43" s="5" t="s">
        <v>70</v>
      </c>
      <c r="B43" s="6"/>
      <c r="C43" s="4"/>
      <c r="D43" s="6"/>
      <c r="E43" s="6"/>
      <c r="F43" s="6"/>
      <c r="G43" s="6"/>
      <c r="H43" s="6"/>
      <c r="I43" s="6">
        <v>11.41</v>
      </c>
      <c r="J43" s="6"/>
      <c r="K43" s="4"/>
    </row>
    <row r="44" spans="1:11" x14ac:dyDescent="0.15">
      <c r="A44" s="5" t="s">
        <v>34</v>
      </c>
      <c r="B44" s="6"/>
      <c r="C44" s="4"/>
      <c r="D44" s="6"/>
      <c r="E44" s="6"/>
      <c r="F44" s="6"/>
      <c r="G44" s="6"/>
      <c r="H44" s="6">
        <v>9.75</v>
      </c>
      <c r="I44" s="6"/>
      <c r="J44" s="6"/>
      <c r="K44" s="4"/>
    </row>
    <row r="45" spans="1:11" x14ac:dyDescent="0.15">
      <c r="A45" s="17" t="s">
        <v>35</v>
      </c>
      <c r="B45" s="6"/>
      <c r="C45" s="4">
        <v>-33.299999999999997</v>
      </c>
      <c r="D45" s="6"/>
      <c r="E45" s="6"/>
      <c r="F45" s="6"/>
      <c r="G45" s="6"/>
      <c r="H45" s="6"/>
      <c r="I45" s="6"/>
      <c r="J45" s="6"/>
      <c r="K45" s="4"/>
    </row>
    <row r="46" spans="1:11" x14ac:dyDescent="0.15">
      <c r="A46" s="5" t="s">
        <v>91</v>
      </c>
      <c r="B46" s="6"/>
      <c r="C46" s="4"/>
      <c r="D46" s="6"/>
      <c r="E46" s="6"/>
      <c r="F46" s="6"/>
      <c r="G46" s="6"/>
      <c r="H46" s="6"/>
      <c r="I46" s="6"/>
      <c r="J46" s="6">
        <v>14.14</v>
      </c>
      <c r="K46" s="4"/>
    </row>
    <row r="47" spans="1:11" x14ac:dyDescent="0.15">
      <c r="A47" s="5" t="s">
        <v>84</v>
      </c>
      <c r="B47" s="6"/>
      <c r="C47" s="4"/>
      <c r="D47" s="6"/>
      <c r="E47" s="6"/>
      <c r="F47" s="6"/>
      <c r="G47" s="6"/>
      <c r="H47" s="6"/>
      <c r="I47" s="6">
        <v>14.14</v>
      </c>
      <c r="J47" s="6"/>
      <c r="K47" s="4"/>
    </row>
    <row r="48" spans="1:11" x14ac:dyDescent="0.15">
      <c r="A48" s="5" t="s">
        <v>60</v>
      </c>
      <c r="B48" s="6"/>
      <c r="C48" s="12"/>
      <c r="D48" s="6"/>
      <c r="E48" s="6"/>
      <c r="F48" s="6"/>
      <c r="G48" s="6"/>
      <c r="H48" s="6"/>
      <c r="I48" s="6">
        <v>13.87</v>
      </c>
      <c r="J48" s="6"/>
      <c r="K48" s="4"/>
    </row>
    <row r="49" spans="1:11" x14ac:dyDescent="0.15">
      <c r="A49" s="5" t="s">
        <v>36</v>
      </c>
      <c r="B49" s="6"/>
      <c r="C49" s="6"/>
      <c r="D49" s="6"/>
      <c r="E49" s="6"/>
      <c r="F49" s="6"/>
      <c r="G49" s="6">
        <v>10.050000000000001</v>
      </c>
      <c r="H49" s="6"/>
      <c r="I49" s="6"/>
      <c r="J49" s="6"/>
      <c r="K49" s="4"/>
    </row>
    <row r="50" spans="1:11" x14ac:dyDescent="0.15">
      <c r="A50" s="5" t="s">
        <v>72</v>
      </c>
      <c r="B50" s="6">
        <v>12.63</v>
      </c>
      <c r="C50" s="6"/>
      <c r="D50" s="6"/>
      <c r="E50" s="6"/>
      <c r="F50" s="6"/>
      <c r="G50" s="6"/>
      <c r="H50" s="6"/>
      <c r="I50" s="6"/>
      <c r="J50" s="6"/>
      <c r="K50" s="4"/>
    </row>
    <row r="51" spans="1:11" s="7" customFormat="1" x14ac:dyDescent="0.15">
      <c r="A51" s="5" t="s">
        <v>62</v>
      </c>
      <c r="B51" s="6"/>
      <c r="C51" s="6"/>
      <c r="D51" s="6"/>
      <c r="E51" s="6"/>
      <c r="F51" s="6"/>
      <c r="G51" s="6"/>
      <c r="H51" s="6">
        <v>11.62</v>
      </c>
      <c r="I51" s="6"/>
      <c r="J51" s="6"/>
      <c r="K51" s="4"/>
    </row>
    <row r="52" spans="1:11" x14ac:dyDescent="0.15">
      <c r="A52" s="5" t="s">
        <v>37</v>
      </c>
      <c r="B52" s="6"/>
      <c r="C52" s="6">
        <v>14.14</v>
      </c>
      <c r="D52" s="6"/>
      <c r="E52" s="6"/>
      <c r="F52" s="6"/>
      <c r="G52" s="6"/>
      <c r="H52" s="6"/>
      <c r="I52" s="6"/>
      <c r="J52" s="6"/>
      <c r="K52" s="4"/>
    </row>
    <row r="53" spans="1:11" x14ac:dyDescent="0.15">
      <c r="A53" s="5" t="s">
        <v>38</v>
      </c>
      <c r="B53" s="6"/>
      <c r="C53" s="6"/>
      <c r="D53" s="6"/>
      <c r="E53" s="6"/>
      <c r="F53" s="6"/>
      <c r="G53" s="6"/>
      <c r="H53" s="6">
        <v>9.68</v>
      </c>
      <c r="I53" s="6"/>
      <c r="J53" s="6"/>
      <c r="K53" s="4"/>
    </row>
    <row r="54" spans="1:11" x14ac:dyDescent="0.15">
      <c r="A54" s="5" t="s">
        <v>39</v>
      </c>
      <c r="B54" s="6"/>
      <c r="C54" s="6"/>
      <c r="D54" s="6">
        <v>9.3699999999999992</v>
      </c>
      <c r="E54" s="6"/>
      <c r="F54" s="6"/>
      <c r="G54" s="6"/>
      <c r="H54" s="6"/>
      <c r="I54" s="6"/>
      <c r="J54" s="6"/>
      <c r="K54" s="4"/>
    </row>
    <row r="55" spans="1:11" x14ac:dyDescent="0.15">
      <c r="A55" s="5" t="s">
        <v>40</v>
      </c>
      <c r="B55" s="6"/>
      <c r="C55" s="6"/>
      <c r="D55" s="6"/>
      <c r="E55" s="6"/>
      <c r="F55" s="6"/>
      <c r="G55" s="6"/>
      <c r="H55" s="6">
        <v>11.49</v>
      </c>
      <c r="I55" s="6"/>
      <c r="J55" s="6"/>
      <c r="K55" s="4"/>
    </row>
    <row r="56" spans="1:11" x14ac:dyDescent="0.15">
      <c r="A56" s="5" t="s">
        <v>42</v>
      </c>
      <c r="B56" s="6">
        <v>10.87</v>
      </c>
      <c r="C56" s="6"/>
      <c r="D56" s="6"/>
      <c r="E56" s="6"/>
      <c r="F56" s="6"/>
      <c r="G56" s="6"/>
      <c r="H56" s="6"/>
      <c r="I56" s="6"/>
      <c r="J56" s="6"/>
      <c r="K56" s="4"/>
    </row>
    <row r="57" spans="1:11" x14ac:dyDescent="0.15">
      <c r="A57" s="5" t="s">
        <v>43</v>
      </c>
      <c r="B57" s="6"/>
      <c r="C57" s="6"/>
      <c r="D57" s="6"/>
      <c r="E57" s="6">
        <v>8.9</v>
      </c>
      <c r="F57" s="6"/>
      <c r="G57" s="6"/>
      <c r="H57" s="6"/>
      <c r="I57" s="6"/>
      <c r="J57" s="6"/>
      <c r="K57" s="4"/>
    </row>
    <row r="58" spans="1:11" x14ac:dyDescent="0.15">
      <c r="A58" s="5" t="s">
        <v>44</v>
      </c>
      <c r="B58" s="6"/>
      <c r="C58" s="6"/>
      <c r="D58" s="6"/>
      <c r="E58" s="6"/>
      <c r="F58" s="6"/>
      <c r="G58" s="6"/>
      <c r="H58" s="6"/>
      <c r="I58" s="6">
        <v>10.87</v>
      </c>
      <c r="J58" s="6"/>
      <c r="K58" s="4"/>
    </row>
    <row r="59" spans="1:11" x14ac:dyDescent="0.15">
      <c r="A59" s="21" t="s">
        <v>85</v>
      </c>
      <c r="B59" s="6"/>
      <c r="C59" s="6"/>
      <c r="D59" s="22">
        <v>14.05</v>
      </c>
      <c r="E59" s="6"/>
      <c r="F59" s="6"/>
      <c r="G59" s="6"/>
      <c r="H59" s="6"/>
      <c r="I59" s="6"/>
      <c r="J59" s="6"/>
      <c r="K59" s="4"/>
    </row>
    <row r="60" spans="1:11" x14ac:dyDescent="0.15">
      <c r="A60" s="5" t="s">
        <v>96</v>
      </c>
      <c r="B60" s="20">
        <v>17</v>
      </c>
      <c r="C60" s="6"/>
      <c r="D60" s="6"/>
      <c r="E60" s="6"/>
      <c r="F60" s="6"/>
      <c r="G60" s="6"/>
      <c r="H60" s="6"/>
      <c r="I60" s="6"/>
      <c r="J60" s="6"/>
      <c r="K60" s="4"/>
    </row>
    <row r="61" spans="1:11" x14ac:dyDescent="0.15">
      <c r="A61" s="5" t="s">
        <v>45</v>
      </c>
      <c r="B61" s="6"/>
      <c r="C61" s="6"/>
      <c r="D61" s="6"/>
      <c r="E61" s="6"/>
      <c r="F61" s="6">
        <v>9.7100000000000009</v>
      </c>
      <c r="G61" s="6"/>
      <c r="H61" s="6"/>
      <c r="I61" s="6"/>
      <c r="J61" s="6"/>
      <c r="K61" s="4"/>
    </row>
    <row r="62" spans="1:11" x14ac:dyDescent="0.15">
      <c r="A62" s="5" t="s">
        <v>46</v>
      </c>
      <c r="B62" s="6"/>
      <c r="C62" s="6"/>
      <c r="D62" s="6"/>
      <c r="E62" s="6"/>
      <c r="F62" s="6"/>
      <c r="G62" s="6"/>
      <c r="H62" s="6">
        <v>8.02</v>
      </c>
      <c r="I62" s="6"/>
      <c r="J62" s="6"/>
      <c r="K62" s="4"/>
    </row>
    <row r="63" spans="1:11" x14ac:dyDescent="0.15">
      <c r="A63" s="5" t="s">
        <v>47</v>
      </c>
      <c r="B63" s="6">
        <v>17</v>
      </c>
      <c r="C63" s="6"/>
      <c r="D63" s="6"/>
      <c r="E63" s="6"/>
      <c r="F63" s="6"/>
      <c r="G63" s="6"/>
      <c r="H63" s="6"/>
      <c r="I63" s="6"/>
      <c r="J63" s="6"/>
      <c r="K63" s="4"/>
    </row>
    <row r="64" spans="1:11" x14ac:dyDescent="0.15">
      <c r="A64" s="5" t="s">
        <v>100</v>
      </c>
      <c r="B64" s="6">
        <v>13.42</v>
      </c>
      <c r="C64" s="6"/>
      <c r="D64" s="6"/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48</v>
      </c>
      <c r="B65" s="6"/>
      <c r="C65" s="6"/>
      <c r="D65" s="6">
        <v>10.14</v>
      </c>
      <c r="E65" s="6"/>
      <c r="F65" s="6"/>
      <c r="G65" s="6"/>
      <c r="H65" s="6"/>
      <c r="I65" s="6"/>
      <c r="J65" s="6"/>
      <c r="K65" s="4"/>
    </row>
    <row r="66" spans="1:11" x14ac:dyDescent="0.15">
      <c r="A66" s="5" t="s">
        <v>49</v>
      </c>
      <c r="B66" s="6"/>
      <c r="C66" s="6"/>
      <c r="D66" s="6"/>
      <c r="E66" s="6"/>
      <c r="F66" s="6"/>
      <c r="G66" s="6"/>
      <c r="H66" s="6">
        <v>10.44</v>
      </c>
      <c r="I66" s="6"/>
      <c r="J66" s="6"/>
      <c r="K66" s="4"/>
    </row>
    <row r="67" spans="1:11" x14ac:dyDescent="0.15">
      <c r="A67" s="5" t="s">
        <v>63</v>
      </c>
      <c r="B67" s="6"/>
      <c r="C67" s="6">
        <v>12.23</v>
      </c>
      <c r="D67" s="6"/>
      <c r="E67" s="6"/>
      <c r="F67" s="6"/>
      <c r="G67" s="6"/>
      <c r="H67" s="6"/>
      <c r="I67" s="6"/>
      <c r="J67" s="6"/>
      <c r="K67" s="4"/>
    </row>
    <row r="68" spans="1:11" x14ac:dyDescent="0.15">
      <c r="A68" s="5" t="s">
        <v>50</v>
      </c>
      <c r="B68" s="6"/>
      <c r="C68" s="6"/>
      <c r="D68" s="6"/>
      <c r="E68" s="6"/>
      <c r="F68" s="6"/>
      <c r="G68" s="6"/>
      <c r="H68" s="6"/>
      <c r="I68" s="6">
        <v>9.51</v>
      </c>
      <c r="J68" s="6"/>
      <c r="K68" s="4"/>
    </row>
    <row r="69" spans="1:11" x14ac:dyDescent="0.15">
      <c r="A69" s="14" t="s">
        <v>86</v>
      </c>
      <c r="B69" s="15"/>
      <c r="C69" s="15"/>
      <c r="D69" s="15"/>
      <c r="E69" s="15"/>
      <c r="F69" s="15"/>
      <c r="G69" s="15"/>
      <c r="H69" s="15"/>
      <c r="I69" s="15"/>
      <c r="J69" s="15">
        <v>11.62</v>
      </c>
      <c r="K69" s="4"/>
    </row>
    <row r="70" spans="1:11" x14ac:dyDescent="0.15">
      <c r="A70" s="5" t="s">
        <v>87</v>
      </c>
      <c r="B70" s="6"/>
      <c r="C70" s="6"/>
      <c r="D70" s="6"/>
      <c r="E70" s="6"/>
      <c r="F70" s="6"/>
      <c r="G70" s="6"/>
      <c r="H70" s="6"/>
      <c r="I70" s="6"/>
      <c r="J70" s="6"/>
      <c r="K70" s="8"/>
    </row>
    <row r="71" spans="1:11" x14ac:dyDescent="0.15">
      <c r="A71" s="9" t="s">
        <v>52</v>
      </c>
      <c r="B71" s="10">
        <f>SUM(B4:B70)</f>
        <v>135.38</v>
      </c>
      <c r="C71" s="10">
        <f t="shared" ref="C71:J71" si="0">SUM(C4:C70)</f>
        <v>2.4000000000000021</v>
      </c>
      <c r="D71" s="10">
        <f t="shared" si="0"/>
        <v>149.96999999999997</v>
      </c>
      <c r="E71" s="10">
        <f t="shared" si="0"/>
        <v>93.84</v>
      </c>
      <c r="F71" s="10">
        <f t="shared" si="0"/>
        <v>57.560000000000009</v>
      </c>
      <c r="G71" s="10">
        <f t="shared" si="0"/>
        <v>39.69</v>
      </c>
      <c r="H71" s="10">
        <f t="shared" si="0"/>
        <v>82.36999999999999</v>
      </c>
      <c r="I71" s="10">
        <f t="shared" si="0"/>
        <v>80.650000000000006</v>
      </c>
      <c r="J71" s="10">
        <f t="shared" si="0"/>
        <v>62.18</v>
      </c>
      <c r="K71" s="11">
        <f>SUM(B71:J71)</f>
        <v>704.04</v>
      </c>
    </row>
    <row r="72" spans="1:11" x14ac:dyDescent="0.15">
      <c r="B72" s="10" t="s">
        <v>53</v>
      </c>
      <c r="C72" s="10" t="s">
        <v>1</v>
      </c>
      <c r="D72" s="10" t="s">
        <v>2</v>
      </c>
      <c r="E72" s="10" t="s">
        <v>3</v>
      </c>
      <c r="F72" s="10" t="s">
        <v>4</v>
      </c>
      <c r="G72" s="10" t="s">
        <v>5</v>
      </c>
      <c r="H72" s="10" t="s">
        <v>6</v>
      </c>
      <c r="I72" s="10" t="s">
        <v>7</v>
      </c>
      <c r="J72" s="10" t="s">
        <v>81</v>
      </c>
      <c r="K72" s="4"/>
    </row>
    <row r="73" spans="1:11" x14ac:dyDescent="0.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15">
      <c r="A74" t="s">
        <v>104</v>
      </c>
    </row>
    <row r="75" spans="1:11" x14ac:dyDescent="0.15">
      <c r="A75">
        <f>COUNTA(A4:A69)</f>
        <v>66</v>
      </c>
    </row>
  </sheetData>
  <pageMargins left="0.75" right="0.75" top="1" bottom="1" header="0.5" footer="0.5"/>
  <pageSetup scale="66" orientation="portrait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73"/>
  <sheetViews>
    <sheetView topLeftCell="A37" workbookViewId="0">
      <selection activeCell="H33" sqref="H33"/>
    </sheetView>
  </sheetViews>
  <sheetFormatPr baseColWidth="10" defaultColWidth="8.83203125" defaultRowHeight="13" x14ac:dyDescent="0.15"/>
  <cols>
    <col min="1" max="1" width="28.6640625" bestFit="1" customWidth="1"/>
    <col min="2" max="2" width="11.1640625" bestFit="1" customWidth="1"/>
    <col min="4" max="4" width="11.6640625" bestFit="1" customWidth="1"/>
    <col min="9" max="9" width="8.1640625" customWidth="1"/>
    <col min="10" max="10" width="9.6640625" bestFit="1" customWidth="1"/>
  </cols>
  <sheetData>
    <row r="1" spans="1:11" x14ac:dyDescent="0.15">
      <c r="A1" s="1" t="s">
        <v>101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16">
        <v>35.880000000000003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98</v>
      </c>
      <c r="B6" s="6">
        <v>17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9</v>
      </c>
      <c r="B9" s="6"/>
      <c r="C9" s="6"/>
      <c r="D9" s="6">
        <v>10.87</v>
      </c>
      <c r="E9" s="6"/>
      <c r="F9" s="6"/>
      <c r="G9" s="6"/>
      <c r="H9" s="6"/>
      <c r="I9" s="6"/>
      <c r="J9" s="6"/>
      <c r="K9" s="4"/>
    </row>
    <row r="10" spans="1:11" x14ac:dyDescent="0.15">
      <c r="A10" s="5" t="s">
        <v>97</v>
      </c>
      <c r="B10" s="6"/>
      <c r="C10" s="6"/>
      <c r="D10" s="6"/>
      <c r="E10" s="6">
        <v>14.69</v>
      </c>
      <c r="F10" s="6"/>
      <c r="G10" s="6"/>
      <c r="H10" s="6"/>
      <c r="I10" s="6"/>
      <c r="J10" s="6"/>
      <c r="K10" s="4"/>
    </row>
    <row r="11" spans="1:11" x14ac:dyDescent="0.15">
      <c r="A11" s="5" t="s">
        <v>11</v>
      </c>
      <c r="B11" s="6"/>
      <c r="C11" s="6"/>
      <c r="D11" s="6"/>
      <c r="E11" s="6"/>
      <c r="F11" s="6">
        <v>9.7200000000000006</v>
      </c>
      <c r="G11" s="6"/>
      <c r="H11" s="6"/>
      <c r="I11" s="6"/>
      <c r="J11" s="6"/>
      <c r="K11" s="4"/>
    </row>
    <row r="12" spans="1:11" x14ac:dyDescent="0.15">
      <c r="A12" s="5" t="s">
        <v>12</v>
      </c>
      <c r="B12" s="6"/>
      <c r="C12" s="6">
        <v>14.84</v>
      </c>
      <c r="D12" s="6"/>
      <c r="E12" s="6"/>
      <c r="F12" s="6"/>
      <c r="G12" s="6"/>
      <c r="H12" s="6"/>
      <c r="I12" s="6"/>
      <c r="J12" s="6"/>
      <c r="K12" s="4"/>
    </row>
    <row r="13" spans="1:11" x14ac:dyDescent="0.15">
      <c r="A13" s="5" t="s">
        <v>90</v>
      </c>
      <c r="B13" s="6">
        <v>17</v>
      </c>
      <c r="C13" s="6"/>
      <c r="D13" s="6"/>
      <c r="E13" s="6"/>
      <c r="F13" s="6"/>
      <c r="G13" s="6"/>
      <c r="H13" s="6"/>
      <c r="I13" s="6"/>
      <c r="J13" s="6"/>
      <c r="K13" s="4"/>
    </row>
    <row r="14" spans="1:11" x14ac:dyDescent="0.15">
      <c r="A14" s="5" t="s">
        <v>13</v>
      </c>
      <c r="B14" s="6"/>
      <c r="C14" s="6"/>
      <c r="D14" s="6"/>
      <c r="E14" s="6"/>
      <c r="F14" s="6"/>
      <c r="G14" s="6">
        <v>10.87</v>
      </c>
      <c r="H14" s="6"/>
      <c r="I14" s="6"/>
      <c r="J14" s="6"/>
      <c r="K14" s="4"/>
    </row>
    <row r="15" spans="1:11" x14ac:dyDescent="0.15">
      <c r="A15" s="5" t="s">
        <v>79</v>
      </c>
      <c r="B15" s="6">
        <v>14.51</v>
      </c>
      <c r="C15" s="6"/>
      <c r="D15" s="6"/>
      <c r="E15" s="6"/>
      <c r="F15" s="6"/>
      <c r="G15" s="6"/>
      <c r="H15" s="6"/>
      <c r="I15" s="6"/>
      <c r="J15" s="6"/>
      <c r="K15" s="4"/>
    </row>
    <row r="16" spans="1:11" x14ac:dyDescent="0.15">
      <c r="A16" s="5" t="s">
        <v>80</v>
      </c>
      <c r="B16" s="6"/>
      <c r="C16" s="6"/>
      <c r="D16" s="6"/>
      <c r="E16" s="6"/>
      <c r="F16" s="6"/>
      <c r="G16" s="6"/>
      <c r="H16" s="6"/>
      <c r="I16" s="6"/>
      <c r="J16" s="6">
        <v>11.96</v>
      </c>
      <c r="K16" s="4"/>
    </row>
    <row r="17" spans="1:11" x14ac:dyDescent="0.15">
      <c r="A17" s="5" t="s">
        <v>64</v>
      </c>
      <c r="B17" s="6"/>
      <c r="C17" s="6"/>
      <c r="D17" s="6"/>
      <c r="E17" s="6">
        <v>12.32</v>
      </c>
      <c r="F17" s="6"/>
      <c r="G17" s="6"/>
      <c r="H17" s="6"/>
      <c r="I17" s="6"/>
      <c r="J17" s="6"/>
      <c r="K17" s="4"/>
    </row>
    <row r="18" spans="1:11" x14ac:dyDescent="0.15">
      <c r="A18" s="5" t="s">
        <v>83</v>
      </c>
      <c r="B18" s="6"/>
      <c r="C18" s="6"/>
      <c r="D18" s="6"/>
      <c r="E18" s="6"/>
      <c r="F18" s="6"/>
      <c r="G18" s="6"/>
      <c r="H18" s="6"/>
      <c r="I18" s="6"/>
      <c r="J18" s="6">
        <v>13.05</v>
      </c>
      <c r="K18" s="4"/>
    </row>
    <row r="19" spans="1:11" x14ac:dyDescent="0.15">
      <c r="A19" s="5" t="s">
        <v>14</v>
      </c>
      <c r="B19" s="6"/>
      <c r="C19" s="6"/>
      <c r="D19" s="6"/>
      <c r="E19" s="6"/>
      <c r="F19" s="6">
        <v>10.76</v>
      </c>
      <c r="G19" s="6"/>
      <c r="H19" s="6"/>
      <c r="I19" s="6"/>
      <c r="J19" s="6"/>
      <c r="K19" s="4"/>
    </row>
    <row r="20" spans="1:11" x14ac:dyDescent="0.15">
      <c r="A20" s="5" t="s">
        <v>57</v>
      </c>
      <c r="B20" s="6"/>
      <c r="C20" s="6"/>
      <c r="D20" s="6">
        <v>11.62</v>
      </c>
      <c r="E20" s="6"/>
      <c r="F20" s="6"/>
      <c r="G20" s="6"/>
      <c r="H20" s="6"/>
      <c r="I20" s="6"/>
      <c r="J20" s="6"/>
      <c r="K20" s="4"/>
    </row>
    <row r="21" spans="1:11" x14ac:dyDescent="0.15">
      <c r="A21" s="5" t="s">
        <v>58</v>
      </c>
      <c r="B21" s="6"/>
      <c r="C21" s="6"/>
      <c r="D21" s="6">
        <v>11.96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69</v>
      </c>
      <c r="B22" s="6"/>
      <c r="C22" s="6"/>
      <c r="D22" s="6">
        <v>15.43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16</v>
      </c>
      <c r="B23" s="6"/>
      <c r="C23" s="6"/>
      <c r="D23" s="6"/>
      <c r="E23" s="6"/>
      <c r="F23" s="6"/>
      <c r="G23" s="6"/>
      <c r="H23" s="6"/>
      <c r="I23" s="6">
        <v>9.61</v>
      </c>
      <c r="J23" s="6"/>
      <c r="K23" s="4"/>
    </row>
    <row r="24" spans="1:11" x14ac:dyDescent="0.15">
      <c r="A24" s="5" t="s">
        <v>17</v>
      </c>
      <c r="B24" s="6"/>
      <c r="C24" s="6"/>
      <c r="D24" s="6">
        <v>9.24</v>
      </c>
      <c r="E24" s="6"/>
      <c r="F24" s="6"/>
      <c r="G24" s="6"/>
      <c r="H24" s="6"/>
      <c r="I24" s="6"/>
      <c r="J24" s="6"/>
      <c r="K24" s="4"/>
    </row>
    <row r="25" spans="1:11" x14ac:dyDescent="0.15">
      <c r="A25" s="5" t="s">
        <v>18</v>
      </c>
      <c r="B25" s="6"/>
      <c r="C25" s="6"/>
      <c r="D25" s="6"/>
      <c r="E25" s="6"/>
      <c r="F25" s="6"/>
      <c r="G25" s="6"/>
      <c r="H25" s="6">
        <v>10.5</v>
      </c>
      <c r="I25" s="6"/>
      <c r="J25" s="6"/>
      <c r="K25" s="4"/>
    </row>
    <row r="26" spans="1:11" x14ac:dyDescent="0.15">
      <c r="A26" s="5" t="s">
        <v>99</v>
      </c>
      <c r="B26" s="6"/>
      <c r="C26" s="6"/>
      <c r="D26" s="3"/>
      <c r="E26" s="6">
        <v>14.69</v>
      </c>
      <c r="F26" s="6"/>
      <c r="G26" s="6"/>
      <c r="H26" s="6"/>
      <c r="I26" s="6"/>
      <c r="J26" s="6"/>
      <c r="K26" s="4"/>
    </row>
    <row r="27" spans="1:11" x14ac:dyDescent="0.15">
      <c r="A27" s="5" t="s">
        <v>103</v>
      </c>
      <c r="B27" s="6">
        <v>15.95</v>
      </c>
      <c r="C27" s="6"/>
      <c r="D27" s="3"/>
      <c r="E27" s="6"/>
      <c r="F27" s="6"/>
      <c r="G27" s="6"/>
      <c r="H27" s="6"/>
      <c r="I27" s="6"/>
      <c r="J27" s="6"/>
      <c r="K27" s="4"/>
    </row>
    <row r="28" spans="1:11" x14ac:dyDescent="0.15">
      <c r="A28" s="5" t="s">
        <v>20</v>
      </c>
      <c r="B28" s="6"/>
      <c r="C28" s="6"/>
      <c r="D28" s="3"/>
      <c r="E28" s="6"/>
      <c r="F28" s="6"/>
      <c r="G28" s="6"/>
      <c r="H28" s="6"/>
      <c r="I28" s="6">
        <v>11.24</v>
      </c>
      <c r="J28" s="6"/>
      <c r="K28" s="4"/>
    </row>
    <row r="29" spans="1:11" x14ac:dyDescent="0.15">
      <c r="A29" s="5" t="s">
        <v>22</v>
      </c>
      <c r="B29" s="6"/>
      <c r="C29" s="6"/>
      <c r="D29" s="6"/>
      <c r="E29" s="6">
        <v>9.64</v>
      </c>
      <c r="F29" s="6"/>
      <c r="G29" s="6"/>
      <c r="H29" s="6"/>
      <c r="I29" s="6"/>
      <c r="J29" s="6"/>
      <c r="K29" s="4"/>
    </row>
    <row r="30" spans="1:11" x14ac:dyDescent="0.15">
      <c r="A30" s="5" t="s">
        <v>23</v>
      </c>
      <c r="B30" s="6"/>
      <c r="C30" s="6"/>
      <c r="D30" s="3">
        <v>10.35</v>
      </c>
      <c r="E30" s="6"/>
      <c r="F30" s="6"/>
      <c r="G30" s="6"/>
      <c r="H30" s="6"/>
      <c r="I30" s="6"/>
      <c r="J30" s="6"/>
      <c r="K30" s="4"/>
    </row>
    <row r="31" spans="1:11" x14ac:dyDescent="0.15">
      <c r="A31" s="5" t="s">
        <v>24</v>
      </c>
      <c r="B31" s="6"/>
      <c r="C31" s="6"/>
      <c r="D31" s="3"/>
      <c r="E31" s="6">
        <v>6.68</v>
      </c>
      <c r="F31" s="6"/>
      <c r="G31" s="6"/>
      <c r="H31" s="6"/>
      <c r="I31" s="6"/>
      <c r="J31" s="6"/>
      <c r="K31" s="4"/>
    </row>
    <row r="32" spans="1:11" x14ac:dyDescent="0.15">
      <c r="A32" s="5" t="s">
        <v>25</v>
      </c>
      <c r="B32" s="6"/>
      <c r="C32" s="6"/>
      <c r="D32" s="3"/>
      <c r="E32" s="6"/>
      <c r="F32" s="6">
        <v>14.14</v>
      </c>
      <c r="G32" s="6"/>
      <c r="H32" s="6"/>
      <c r="I32" s="6"/>
      <c r="J32" s="6"/>
      <c r="K32" s="4"/>
    </row>
    <row r="33" spans="1:11" x14ac:dyDescent="0.15">
      <c r="A33" s="5" t="s">
        <v>88</v>
      </c>
      <c r="B33" s="6"/>
      <c r="C33" s="6"/>
      <c r="D33" s="3">
        <v>12.59</v>
      </c>
      <c r="E33" s="6"/>
      <c r="F33" s="6"/>
      <c r="G33" s="6"/>
      <c r="H33" s="6"/>
      <c r="I33" s="6"/>
      <c r="J33" s="6"/>
      <c r="K33" s="4"/>
    </row>
    <row r="34" spans="1:11" x14ac:dyDescent="0.15">
      <c r="A34" s="5" t="s">
        <v>26</v>
      </c>
      <c r="B34" s="6"/>
      <c r="C34" s="6"/>
      <c r="D34" s="4"/>
      <c r="E34" s="6"/>
      <c r="F34" s="6"/>
      <c r="G34" s="6">
        <v>8.7100000000000009</v>
      </c>
      <c r="H34" s="6"/>
      <c r="I34" s="6"/>
      <c r="J34" s="6"/>
      <c r="K34" s="4"/>
    </row>
    <row r="35" spans="1:11" x14ac:dyDescent="0.15">
      <c r="A35" s="5" t="s">
        <v>27</v>
      </c>
      <c r="B35" s="6"/>
      <c r="C35" s="6"/>
      <c r="D35" s="6"/>
      <c r="E35" s="6"/>
      <c r="F35" s="6">
        <v>13.23</v>
      </c>
      <c r="G35" s="6"/>
      <c r="H35" s="6"/>
      <c r="I35" s="6"/>
      <c r="J35" s="6"/>
      <c r="K35" s="4"/>
    </row>
    <row r="36" spans="1:11" x14ac:dyDescent="0.15">
      <c r="A36" s="5" t="s">
        <v>28</v>
      </c>
      <c r="B36" s="6"/>
      <c r="C36" s="6">
        <v>10.62</v>
      </c>
      <c r="D36" s="6"/>
      <c r="E36" s="6"/>
      <c r="F36" s="6"/>
      <c r="G36" s="6"/>
      <c r="H36" s="6"/>
      <c r="I36" s="6"/>
      <c r="J36" s="6"/>
      <c r="K36" s="4"/>
    </row>
    <row r="37" spans="1:11" x14ac:dyDescent="0.15">
      <c r="A37" s="5" t="s">
        <v>29</v>
      </c>
      <c r="B37" s="6"/>
      <c r="C37" s="3"/>
      <c r="D37" s="6">
        <v>10.06</v>
      </c>
      <c r="E37" s="6"/>
      <c r="F37" s="6"/>
      <c r="G37" s="6"/>
      <c r="H37" s="6"/>
      <c r="I37" s="6"/>
      <c r="J37" s="6"/>
      <c r="K37" s="4"/>
    </row>
    <row r="38" spans="1:11" x14ac:dyDescent="0.15">
      <c r="A38" s="5" t="s">
        <v>30</v>
      </c>
      <c r="B38" s="6"/>
      <c r="C38" s="3"/>
      <c r="D38" s="6"/>
      <c r="E38" s="6">
        <v>13.05</v>
      </c>
      <c r="F38" s="6"/>
      <c r="G38" s="6"/>
      <c r="H38" s="6"/>
      <c r="I38" s="6"/>
      <c r="J38" s="6"/>
      <c r="K38" s="4"/>
    </row>
    <row r="39" spans="1:11" x14ac:dyDescent="0.15">
      <c r="A39" s="5" t="s">
        <v>31</v>
      </c>
      <c r="B39" s="6"/>
      <c r="C39" s="3"/>
      <c r="D39" s="6"/>
      <c r="E39" s="6"/>
      <c r="F39" s="6"/>
      <c r="G39" s="6"/>
      <c r="H39" s="6">
        <v>10.87</v>
      </c>
      <c r="I39" s="6"/>
      <c r="J39" s="6"/>
      <c r="K39" s="4"/>
    </row>
    <row r="40" spans="1:11" x14ac:dyDescent="0.15">
      <c r="A40" s="5" t="s">
        <v>61</v>
      </c>
      <c r="B40" s="6"/>
      <c r="C40" s="4"/>
      <c r="D40" s="6"/>
      <c r="E40" s="6">
        <v>13.87</v>
      </c>
      <c r="F40" s="6"/>
      <c r="G40" s="6"/>
      <c r="H40" s="6"/>
      <c r="I40" s="6"/>
      <c r="J40" s="6"/>
      <c r="K40" s="4"/>
    </row>
    <row r="41" spans="1:11" x14ac:dyDescent="0.15">
      <c r="A41" s="5" t="s">
        <v>71</v>
      </c>
      <c r="B41" s="6"/>
      <c r="C41" s="4"/>
      <c r="D41" s="6"/>
      <c r="E41" s="6"/>
      <c r="F41" s="6"/>
      <c r="G41" s="6">
        <v>10.06</v>
      </c>
      <c r="H41" s="6"/>
      <c r="I41" s="6"/>
      <c r="J41" s="6"/>
      <c r="K41" s="4"/>
    </row>
    <row r="42" spans="1:11" x14ac:dyDescent="0.15">
      <c r="A42" s="5" t="s">
        <v>70</v>
      </c>
      <c r="B42" s="6"/>
      <c r="C42" s="4"/>
      <c r="D42" s="6"/>
      <c r="E42" s="6"/>
      <c r="F42" s="6"/>
      <c r="G42" s="6"/>
      <c r="H42" s="6"/>
      <c r="I42" s="6">
        <v>11.41</v>
      </c>
      <c r="J42" s="6"/>
      <c r="K42" s="4"/>
    </row>
    <row r="43" spans="1:11" x14ac:dyDescent="0.15">
      <c r="A43" s="5" t="s">
        <v>34</v>
      </c>
      <c r="B43" s="6"/>
      <c r="C43" s="4"/>
      <c r="D43" s="6"/>
      <c r="E43" s="6"/>
      <c r="F43" s="6"/>
      <c r="G43" s="6"/>
      <c r="H43" s="6">
        <v>9.75</v>
      </c>
      <c r="I43" s="6"/>
      <c r="J43" s="6"/>
      <c r="K43" s="4"/>
    </row>
    <row r="44" spans="1:11" x14ac:dyDescent="0.15">
      <c r="A44" s="5" t="s">
        <v>91</v>
      </c>
      <c r="B44" s="6"/>
      <c r="C44" s="4"/>
      <c r="D44" s="6"/>
      <c r="E44" s="6"/>
      <c r="F44" s="6"/>
      <c r="G44" s="6"/>
      <c r="H44" s="6"/>
      <c r="I44" s="6"/>
      <c r="J44" s="6">
        <v>14.14</v>
      </c>
      <c r="K44" s="4"/>
    </row>
    <row r="45" spans="1:11" x14ac:dyDescent="0.15">
      <c r="A45" s="5" t="s">
        <v>84</v>
      </c>
      <c r="B45" s="6"/>
      <c r="C45" s="4"/>
      <c r="D45" s="6"/>
      <c r="E45" s="6"/>
      <c r="F45" s="6"/>
      <c r="G45" s="6"/>
      <c r="H45" s="6"/>
      <c r="I45" s="6">
        <v>14.14</v>
      </c>
      <c r="J45" s="6"/>
      <c r="K45" s="4"/>
    </row>
    <row r="46" spans="1:11" x14ac:dyDescent="0.15">
      <c r="A46" s="5" t="s">
        <v>60</v>
      </c>
      <c r="B46" s="6"/>
      <c r="C46" s="12"/>
      <c r="D46" s="6"/>
      <c r="E46" s="6"/>
      <c r="F46" s="6"/>
      <c r="G46" s="6"/>
      <c r="H46" s="6"/>
      <c r="I46" s="6">
        <v>13.87</v>
      </c>
      <c r="J46" s="6"/>
      <c r="K46" s="4"/>
    </row>
    <row r="47" spans="1:11" x14ac:dyDescent="0.15">
      <c r="A47" s="5" t="s">
        <v>36</v>
      </c>
      <c r="B47" s="6"/>
      <c r="C47" s="6"/>
      <c r="D47" s="6"/>
      <c r="E47" s="6"/>
      <c r="F47" s="6"/>
      <c r="G47" s="6">
        <v>10.050000000000001</v>
      </c>
      <c r="H47" s="6"/>
      <c r="I47" s="6"/>
      <c r="J47" s="6"/>
      <c r="K47" s="4"/>
    </row>
    <row r="48" spans="1:11" x14ac:dyDescent="0.15">
      <c r="A48" s="5" t="s">
        <v>72</v>
      </c>
      <c r="B48" s="6">
        <v>12.63</v>
      </c>
      <c r="C48" s="6"/>
      <c r="D48" s="6"/>
      <c r="E48" s="6"/>
      <c r="F48" s="6"/>
      <c r="G48" s="6"/>
      <c r="H48" s="6"/>
      <c r="I48" s="6"/>
      <c r="J48" s="6"/>
      <c r="K48" s="4"/>
    </row>
    <row r="49" spans="1:11" s="7" customFormat="1" x14ac:dyDescent="0.15">
      <c r="A49" s="5" t="s">
        <v>62</v>
      </c>
      <c r="B49" s="6"/>
      <c r="C49" s="6"/>
      <c r="D49" s="6"/>
      <c r="E49" s="6"/>
      <c r="F49" s="6"/>
      <c r="G49" s="6"/>
      <c r="H49" s="6">
        <v>11.62</v>
      </c>
      <c r="I49" s="6"/>
      <c r="J49" s="6"/>
      <c r="K49" s="4"/>
    </row>
    <row r="50" spans="1:11" x14ac:dyDescent="0.15">
      <c r="A50" s="5" t="s">
        <v>37</v>
      </c>
      <c r="B50" s="6"/>
      <c r="C50" s="6">
        <v>14.14</v>
      </c>
      <c r="D50" s="6"/>
      <c r="E50" s="6"/>
      <c r="F50" s="6"/>
      <c r="G50" s="6"/>
      <c r="H50" s="6"/>
      <c r="I50" s="6"/>
      <c r="J50" s="6"/>
      <c r="K50" s="4"/>
    </row>
    <row r="51" spans="1:11" x14ac:dyDescent="0.15">
      <c r="A51" s="5" t="s">
        <v>38</v>
      </c>
      <c r="B51" s="6"/>
      <c r="C51" s="6"/>
      <c r="D51" s="6"/>
      <c r="E51" s="6"/>
      <c r="F51" s="6"/>
      <c r="G51" s="6"/>
      <c r="H51" s="6">
        <v>9.68</v>
      </c>
      <c r="I51" s="6"/>
      <c r="J51" s="6"/>
      <c r="K51" s="4"/>
    </row>
    <row r="52" spans="1:11" x14ac:dyDescent="0.15">
      <c r="A52" s="5" t="s">
        <v>39</v>
      </c>
      <c r="B52" s="6"/>
      <c r="C52" s="6"/>
      <c r="D52" s="6">
        <v>9.3699999999999992</v>
      </c>
      <c r="E52" s="6"/>
      <c r="F52" s="6"/>
      <c r="G52" s="6"/>
      <c r="H52" s="6"/>
      <c r="I52" s="6"/>
      <c r="J52" s="6"/>
      <c r="K52" s="4"/>
    </row>
    <row r="53" spans="1:11" x14ac:dyDescent="0.15">
      <c r="A53" s="5" t="s">
        <v>40</v>
      </c>
      <c r="B53" s="6"/>
      <c r="C53" s="6"/>
      <c r="D53" s="6"/>
      <c r="E53" s="6"/>
      <c r="F53" s="6"/>
      <c r="G53" s="6"/>
      <c r="H53" s="6">
        <v>11.49</v>
      </c>
      <c r="I53" s="6"/>
      <c r="J53" s="6"/>
      <c r="K53" s="4"/>
    </row>
    <row r="54" spans="1:11" x14ac:dyDescent="0.15">
      <c r="A54" s="5" t="s">
        <v>42</v>
      </c>
      <c r="B54" s="6">
        <v>10.87</v>
      </c>
      <c r="C54" s="6"/>
      <c r="D54" s="6"/>
      <c r="E54" s="6"/>
      <c r="F54" s="6"/>
      <c r="G54" s="6"/>
      <c r="H54" s="6"/>
      <c r="I54" s="6"/>
      <c r="J54" s="6"/>
      <c r="K54" s="4"/>
    </row>
    <row r="55" spans="1:11" x14ac:dyDescent="0.15">
      <c r="A55" s="5" t="s">
        <v>43</v>
      </c>
      <c r="B55" s="6"/>
      <c r="C55" s="6"/>
      <c r="D55" s="6"/>
      <c r="E55" s="6">
        <v>8.9</v>
      </c>
      <c r="F55" s="6"/>
      <c r="G55" s="6"/>
      <c r="H55" s="6"/>
      <c r="I55" s="6"/>
      <c r="J55" s="6"/>
      <c r="K55" s="4"/>
    </row>
    <row r="56" spans="1:11" x14ac:dyDescent="0.15">
      <c r="A56" s="5" t="s">
        <v>44</v>
      </c>
      <c r="B56" s="6"/>
      <c r="C56" s="6"/>
      <c r="D56" s="6"/>
      <c r="E56" s="6"/>
      <c r="F56" s="6"/>
      <c r="G56" s="6"/>
      <c r="H56" s="6"/>
      <c r="I56" s="6">
        <v>10.87</v>
      </c>
      <c r="J56" s="6"/>
      <c r="K56" s="4"/>
    </row>
    <row r="57" spans="1:11" x14ac:dyDescent="0.15">
      <c r="A57" s="21" t="s">
        <v>85</v>
      </c>
      <c r="B57" s="6"/>
      <c r="C57" s="6"/>
      <c r="D57" s="22">
        <v>14.05</v>
      </c>
      <c r="E57" s="6"/>
      <c r="F57" s="6"/>
      <c r="G57" s="6"/>
      <c r="H57" s="6"/>
      <c r="I57" s="6"/>
      <c r="J57" s="6"/>
      <c r="K57" s="4"/>
    </row>
    <row r="58" spans="1:11" x14ac:dyDescent="0.15">
      <c r="A58" s="5" t="s">
        <v>96</v>
      </c>
      <c r="B58" s="20">
        <v>17</v>
      </c>
      <c r="C58" s="6"/>
      <c r="D58" s="6"/>
      <c r="E58" s="6"/>
      <c r="F58" s="6"/>
      <c r="G58" s="6"/>
      <c r="H58" s="6"/>
      <c r="I58" s="6"/>
      <c r="J58" s="6"/>
      <c r="K58" s="4"/>
    </row>
    <row r="59" spans="1:11" x14ac:dyDescent="0.15">
      <c r="A59" s="5" t="s">
        <v>45</v>
      </c>
      <c r="B59" s="6"/>
      <c r="C59" s="6"/>
      <c r="D59" s="6"/>
      <c r="E59" s="6"/>
      <c r="F59" s="6">
        <v>9.7100000000000009</v>
      </c>
      <c r="G59" s="6"/>
      <c r="H59" s="6"/>
      <c r="I59" s="6"/>
      <c r="J59" s="6"/>
      <c r="K59" s="4"/>
    </row>
    <row r="60" spans="1:11" x14ac:dyDescent="0.15">
      <c r="A60" s="5" t="s">
        <v>46</v>
      </c>
      <c r="B60" s="6"/>
      <c r="C60" s="6"/>
      <c r="D60" s="6"/>
      <c r="E60" s="6"/>
      <c r="F60" s="6"/>
      <c r="G60" s="6"/>
      <c r="H60" s="6">
        <v>8.02</v>
      </c>
      <c r="I60" s="6"/>
      <c r="J60" s="6"/>
      <c r="K60" s="4"/>
    </row>
    <row r="61" spans="1:11" x14ac:dyDescent="0.15">
      <c r="A61" s="5" t="s">
        <v>47</v>
      </c>
      <c r="B61" s="6">
        <v>17</v>
      </c>
      <c r="C61" s="6"/>
      <c r="D61" s="6"/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100</v>
      </c>
      <c r="B62" s="6">
        <v>13.42</v>
      </c>
      <c r="C62" s="6"/>
      <c r="D62" s="6"/>
      <c r="E62" s="6"/>
      <c r="F62" s="6"/>
      <c r="G62" s="6"/>
      <c r="H62" s="6"/>
      <c r="I62" s="6"/>
      <c r="J62" s="6"/>
      <c r="K62" s="4"/>
    </row>
    <row r="63" spans="1:11" x14ac:dyDescent="0.15">
      <c r="A63" s="5" t="s">
        <v>48</v>
      </c>
      <c r="B63" s="6"/>
      <c r="C63" s="6"/>
      <c r="D63" s="6">
        <v>10.14</v>
      </c>
      <c r="E63" s="6"/>
      <c r="F63" s="6"/>
      <c r="G63" s="6"/>
      <c r="H63" s="6"/>
      <c r="I63" s="6"/>
      <c r="J63" s="6"/>
      <c r="K63" s="4"/>
    </row>
    <row r="64" spans="1:11" x14ac:dyDescent="0.15">
      <c r="A64" s="5" t="s">
        <v>49</v>
      </c>
      <c r="B64" s="6"/>
      <c r="C64" s="6"/>
      <c r="D64" s="6"/>
      <c r="E64" s="6"/>
      <c r="F64" s="6"/>
      <c r="G64" s="6"/>
      <c r="H64" s="6">
        <v>10.44</v>
      </c>
      <c r="I64" s="6"/>
      <c r="J64" s="6"/>
      <c r="K64" s="4"/>
    </row>
    <row r="65" spans="1:11" x14ac:dyDescent="0.15">
      <c r="A65" s="5" t="s">
        <v>63</v>
      </c>
      <c r="B65" s="6"/>
      <c r="C65" s="6">
        <v>12.23</v>
      </c>
      <c r="D65" s="6"/>
      <c r="E65" s="6"/>
      <c r="F65" s="6"/>
      <c r="G65" s="6"/>
      <c r="H65" s="6"/>
      <c r="I65" s="6"/>
      <c r="J65" s="6"/>
      <c r="K65" s="4"/>
    </row>
    <row r="66" spans="1:11" x14ac:dyDescent="0.15">
      <c r="A66" s="5" t="s">
        <v>50</v>
      </c>
      <c r="B66" s="6"/>
      <c r="C66" s="6"/>
      <c r="D66" s="6"/>
      <c r="E66" s="6"/>
      <c r="F66" s="6"/>
      <c r="G66" s="6"/>
      <c r="H66" s="6"/>
      <c r="I66" s="6">
        <v>9.51</v>
      </c>
      <c r="J66" s="6"/>
      <c r="K66" s="4"/>
    </row>
    <row r="67" spans="1:11" x14ac:dyDescent="0.15">
      <c r="A67" s="14" t="s">
        <v>86</v>
      </c>
      <c r="B67" s="15"/>
      <c r="C67" s="15"/>
      <c r="D67" s="15"/>
      <c r="E67" s="15"/>
      <c r="F67" s="15"/>
      <c r="G67" s="15"/>
      <c r="H67" s="15"/>
      <c r="I67" s="15"/>
      <c r="J67" s="15">
        <v>11.62</v>
      </c>
      <c r="K67" s="4"/>
    </row>
    <row r="68" spans="1:11" x14ac:dyDescent="0.15">
      <c r="A68" s="5" t="s">
        <v>87</v>
      </c>
      <c r="B68" s="6"/>
      <c r="C68" s="6"/>
      <c r="D68" s="6"/>
      <c r="E68" s="6"/>
      <c r="F68" s="6"/>
      <c r="G68" s="6"/>
      <c r="H68" s="6"/>
      <c r="I68" s="6"/>
      <c r="J68" s="6"/>
      <c r="K68" s="8"/>
    </row>
    <row r="69" spans="1:11" x14ac:dyDescent="0.15">
      <c r="A69" s="9" t="s">
        <v>52</v>
      </c>
      <c r="B69" s="10">
        <f>SUM(B4:B68)</f>
        <v>135.38</v>
      </c>
      <c r="C69" s="10">
        <f t="shared" ref="C69:J69" si="0">SUM(C4:C68)</f>
        <v>51.83</v>
      </c>
      <c r="D69" s="10">
        <f t="shared" si="0"/>
        <v>185.85000000000002</v>
      </c>
      <c r="E69" s="10">
        <f t="shared" si="0"/>
        <v>93.84</v>
      </c>
      <c r="F69" s="10">
        <f t="shared" si="0"/>
        <v>57.560000000000009</v>
      </c>
      <c r="G69" s="10">
        <f t="shared" si="0"/>
        <v>39.69</v>
      </c>
      <c r="H69" s="10">
        <f t="shared" si="0"/>
        <v>82.36999999999999</v>
      </c>
      <c r="I69" s="10">
        <f t="shared" si="0"/>
        <v>80.650000000000006</v>
      </c>
      <c r="J69" s="10">
        <f t="shared" si="0"/>
        <v>62.18</v>
      </c>
      <c r="K69" s="11">
        <f>SUM(B69:J69)</f>
        <v>789.35</v>
      </c>
    </row>
    <row r="70" spans="1:11" x14ac:dyDescent="0.15">
      <c r="B70" s="10" t="s">
        <v>53</v>
      </c>
      <c r="C70" s="10" t="s">
        <v>1</v>
      </c>
      <c r="D70" s="10" t="s">
        <v>2</v>
      </c>
      <c r="E70" s="10" t="s">
        <v>3</v>
      </c>
      <c r="F70" s="10" t="s">
        <v>4</v>
      </c>
      <c r="G70" s="10" t="s">
        <v>5</v>
      </c>
      <c r="H70" s="10" t="s">
        <v>6</v>
      </c>
      <c r="I70" s="10" t="s">
        <v>7</v>
      </c>
      <c r="J70" s="10" t="s">
        <v>81</v>
      </c>
      <c r="K70" s="4"/>
    </row>
    <row r="71" spans="1:11" x14ac:dyDescent="0.15"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x14ac:dyDescent="0.15">
      <c r="A72" t="s">
        <v>104</v>
      </c>
    </row>
    <row r="73" spans="1:11" x14ac:dyDescent="0.15">
      <c r="A73">
        <f>COUNTA(A4:A67)</f>
        <v>64</v>
      </c>
    </row>
  </sheetData>
  <pageMargins left="0.75" right="0.75" top="1" bottom="1" header="0.5" footer="0.5"/>
  <pageSetup scale="68" orientation="portrait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76"/>
  <sheetViews>
    <sheetView workbookViewId="0">
      <selection activeCell="H33" sqref="H33"/>
    </sheetView>
  </sheetViews>
  <sheetFormatPr baseColWidth="10" defaultColWidth="8.83203125" defaultRowHeight="13" x14ac:dyDescent="0.15"/>
  <cols>
    <col min="1" max="1" width="28.6640625" bestFit="1" customWidth="1"/>
    <col min="2" max="2" width="11.1640625" bestFit="1" customWidth="1"/>
    <col min="4" max="4" width="11.6640625" bestFit="1" customWidth="1"/>
    <col min="9" max="9" width="8.1640625" customWidth="1"/>
    <col min="10" max="10" width="9.6640625" bestFit="1" customWidth="1"/>
  </cols>
  <sheetData>
    <row r="1" spans="1:11" x14ac:dyDescent="0.15">
      <c r="A1" s="1" t="s">
        <v>111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6">
        <v>11.96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98</v>
      </c>
      <c r="B6" s="6">
        <v>17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105</v>
      </c>
      <c r="B9" s="6">
        <v>28.76</v>
      </c>
      <c r="C9" s="6"/>
      <c r="D9" s="6"/>
      <c r="E9" s="6"/>
      <c r="F9" s="6"/>
      <c r="G9" s="6"/>
      <c r="H9" s="6"/>
      <c r="I9" s="6"/>
      <c r="J9" s="6"/>
      <c r="K9" s="4"/>
    </row>
    <row r="10" spans="1:11" x14ac:dyDescent="0.15">
      <c r="A10" s="5" t="s">
        <v>9</v>
      </c>
      <c r="B10" s="6"/>
      <c r="C10" s="6"/>
      <c r="D10" s="6">
        <v>10.87</v>
      </c>
      <c r="E10" s="6"/>
      <c r="F10" s="6"/>
      <c r="G10" s="6"/>
      <c r="H10" s="6"/>
      <c r="I10" s="6"/>
      <c r="J10" s="6"/>
      <c r="K10" s="4"/>
    </row>
    <row r="11" spans="1:11" x14ac:dyDescent="0.15">
      <c r="A11" s="5" t="s">
        <v>97</v>
      </c>
      <c r="B11" s="6"/>
      <c r="C11" s="6"/>
      <c r="D11" s="6"/>
      <c r="E11" s="6">
        <v>14.69</v>
      </c>
      <c r="F11" s="6"/>
      <c r="G11" s="6"/>
      <c r="H11" s="6"/>
      <c r="I11" s="6"/>
      <c r="J11" s="6"/>
      <c r="K11" s="4"/>
    </row>
    <row r="12" spans="1:11" x14ac:dyDescent="0.15">
      <c r="A12" s="5" t="s">
        <v>11</v>
      </c>
      <c r="B12" s="6"/>
      <c r="C12" s="6"/>
      <c r="D12" s="6"/>
      <c r="E12" s="6"/>
      <c r="F12" s="6">
        <v>9.7200000000000006</v>
      </c>
      <c r="G12" s="6"/>
      <c r="H12" s="6"/>
      <c r="I12" s="6"/>
      <c r="J12" s="6"/>
      <c r="K12" s="4"/>
    </row>
    <row r="13" spans="1:11" x14ac:dyDescent="0.15">
      <c r="A13" s="5" t="s">
        <v>12</v>
      </c>
      <c r="B13" s="6"/>
      <c r="C13" s="22">
        <v>14.84</v>
      </c>
      <c r="D13" s="6"/>
      <c r="E13" s="6"/>
      <c r="F13" s="6"/>
      <c r="G13" s="6"/>
      <c r="H13" s="6"/>
      <c r="I13" s="6"/>
      <c r="J13" s="6"/>
      <c r="K13" s="4"/>
    </row>
    <row r="14" spans="1:11" x14ac:dyDescent="0.15">
      <c r="A14" s="5" t="s">
        <v>90</v>
      </c>
      <c r="B14" s="6">
        <v>17</v>
      </c>
      <c r="C14" s="6"/>
      <c r="D14" s="6"/>
      <c r="E14" s="6"/>
      <c r="F14" s="6"/>
      <c r="G14" s="6"/>
      <c r="H14" s="6"/>
      <c r="I14" s="6"/>
      <c r="J14" s="6"/>
      <c r="K14" s="4"/>
    </row>
    <row r="15" spans="1:11" x14ac:dyDescent="0.15">
      <c r="A15" s="5" t="s">
        <v>13</v>
      </c>
      <c r="B15" s="6"/>
      <c r="C15" s="6"/>
      <c r="D15" s="6"/>
      <c r="E15" s="6"/>
      <c r="F15" s="6"/>
      <c r="G15" s="6">
        <v>10.87</v>
      </c>
      <c r="H15" s="6"/>
      <c r="I15" s="6"/>
      <c r="J15" s="6"/>
      <c r="K15" s="4"/>
    </row>
    <row r="16" spans="1:11" x14ac:dyDescent="0.15">
      <c r="A16" s="5" t="s">
        <v>79</v>
      </c>
      <c r="B16" s="6">
        <v>14.51</v>
      </c>
      <c r="C16" s="6"/>
      <c r="D16" s="6"/>
      <c r="E16" s="6"/>
      <c r="F16" s="6"/>
      <c r="G16" s="6"/>
      <c r="H16" s="6"/>
      <c r="I16" s="6"/>
      <c r="J16" s="6"/>
      <c r="K16" s="4"/>
    </row>
    <row r="17" spans="1:11" x14ac:dyDescent="0.15">
      <c r="A17" s="5" t="s">
        <v>80</v>
      </c>
      <c r="B17" s="6"/>
      <c r="C17" s="6"/>
      <c r="D17" s="6"/>
      <c r="E17" s="6"/>
      <c r="F17" s="6"/>
      <c r="G17" s="6"/>
      <c r="H17" s="6"/>
      <c r="I17" s="6"/>
      <c r="J17" s="6">
        <v>11.96</v>
      </c>
      <c r="K17" s="4"/>
    </row>
    <row r="18" spans="1:11" x14ac:dyDescent="0.15">
      <c r="A18" s="5" t="s">
        <v>64</v>
      </c>
      <c r="B18" s="6"/>
      <c r="C18" s="6"/>
      <c r="D18" s="6"/>
      <c r="E18" s="6">
        <v>12.32</v>
      </c>
      <c r="F18" s="6"/>
      <c r="G18" s="6"/>
      <c r="H18" s="6"/>
      <c r="I18" s="6"/>
      <c r="J18" s="6"/>
      <c r="K18" s="4"/>
    </row>
    <row r="19" spans="1:11" x14ac:dyDescent="0.15">
      <c r="A19" s="5" t="s">
        <v>83</v>
      </c>
      <c r="B19" s="6"/>
      <c r="C19" s="6"/>
      <c r="D19" s="6"/>
      <c r="E19" s="6"/>
      <c r="F19" s="6"/>
      <c r="G19" s="6"/>
      <c r="H19" s="6"/>
      <c r="I19" s="6"/>
      <c r="J19" s="6">
        <v>13.05</v>
      </c>
      <c r="K19" s="4"/>
    </row>
    <row r="20" spans="1:11" x14ac:dyDescent="0.15">
      <c r="A20" s="5" t="s">
        <v>14</v>
      </c>
      <c r="B20" s="6"/>
      <c r="C20" s="6"/>
      <c r="D20" s="6"/>
      <c r="E20" s="6"/>
      <c r="F20" s="6">
        <v>10.76</v>
      </c>
      <c r="G20" s="6"/>
      <c r="H20" s="6"/>
      <c r="I20" s="6"/>
      <c r="J20" s="6"/>
      <c r="K20" s="4"/>
    </row>
    <row r="21" spans="1:11" x14ac:dyDescent="0.15">
      <c r="A21" s="5" t="s">
        <v>57</v>
      </c>
      <c r="B21" s="6"/>
      <c r="C21" s="6"/>
      <c r="D21" s="6">
        <v>11.62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58</v>
      </c>
      <c r="B22" s="6"/>
      <c r="C22" s="6"/>
      <c r="D22" s="6">
        <v>11.96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69</v>
      </c>
      <c r="B23" s="6"/>
      <c r="C23" s="6"/>
      <c r="D23" s="6">
        <v>15.43</v>
      </c>
      <c r="E23" s="6"/>
      <c r="F23" s="6"/>
      <c r="G23" s="6"/>
      <c r="H23" s="6"/>
      <c r="I23" s="6"/>
      <c r="J23" s="6"/>
      <c r="K23" s="4"/>
    </row>
    <row r="24" spans="1:11" x14ac:dyDescent="0.15">
      <c r="A24" s="5" t="s">
        <v>16</v>
      </c>
      <c r="B24" s="6"/>
      <c r="C24" s="6"/>
      <c r="D24" s="6"/>
      <c r="E24" s="6"/>
      <c r="F24" s="6"/>
      <c r="G24" s="6"/>
      <c r="H24" s="6"/>
      <c r="I24" s="6">
        <v>9.61</v>
      </c>
      <c r="J24" s="6"/>
      <c r="K24" s="4"/>
    </row>
    <row r="25" spans="1:11" x14ac:dyDescent="0.15">
      <c r="A25" s="5" t="s">
        <v>17</v>
      </c>
      <c r="B25" s="6"/>
      <c r="C25" s="6"/>
      <c r="D25" s="6">
        <v>9.24</v>
      </c>
      <c r="E25" s="6"/>
      <c r="F25" s="6"/>
      <c r="G25" s="6"/>
      <c r="H25" s="6"/>
      <c r="I25" s="6"/>
      <c r="J25" s="6"/>
      <c r="K25" s="4"/>
    </row>
    <row r="26" spans="1:11" x14ac:dyDescent="0.15">
      <c r="A26" s="5" t="s">
        <v>18</v>
      </c>
      <c r="B26" s="6"/>
      <c r="C26" s="6"/>
      <c r="D26" s="6"/>
      <c r="E26" s="6"/>
      <c r="F26" s="6"/>
      <c r="G26" s="6"/>
      <c r="H26" s="6">
        <v>10.5</v>
      </c>
      <c r="I26" s="6"/>
      <c r="J26" s="6"/>
      <c r="K26" s="4"/>
    </row>
    <row r="27" spans="1:11" x14ac:dyDescent="0.15">
      <c r="A27" s="5" t="s">
        <v>99</v>
      </c>
      <c r="B27" s="6"/>
      <c r="C27" s="6"/>
      <c r="D27" s="3"/>
      <c r="E27" s="6">
        <v>14.69</v>
      </c>
      <c r="F27" s="6"/>
      <c r="G27" s="6"/>
      <c r="H27" s="6"/>
      <c r="I27" s="6"/>
      <c r="J27" s="6"/>
      <c r="K27" s="4"/>
    </row>
    <row r="28" spans="1:11" x14ac:dyDescent="0.15">
      <c r="A28" s="5" t="s">
        <v>103</v>
      </c>
      <c r="B28" s="6">
        <v>15.95</v>
      </c>
      <c r="C28" s="6"/>
      <c r="D28" s="3"/>
      <c r="E28" s="6"/>
      <c r="F28" s="6"/>
      <c r="G28" s="6"/>
      <c r="H28" s="6"/>
      <c r="I28" s="6"/>
      <c r="J28" s="6"/>
      <c r="K28" s="4"/>
    </row>
    <row r="29" spans="1:11" x14ac:dyDescent="0.15">
      <c r="A29" s="5" t="s">
        <v>20</v>
      </c>
      <c r="B29" s="6"/>
      <c r="C29" s="6"/>
      <c r="D29" s="3"/>
      <c r="E29" s="6"/>
      <c r="F29" s="6"/>
      <c r="G29" s="6"/>
      <c r="H29" s="6"/>
      <c r="I29" s="6">
        <v>11.24</v>
      </c>
      <c r="J29" s="6"/>
      <c r="K29" s="4"/>
    </row>
    <row r="30" spans="1:11" x14ac:dyDescent="0.15">
      <c r="A30" s="5" t="s">
        <v>22</v>
      </c>
      <c r="B30" s="6"/>
      <c r="C30" s="6"/>
      <c r="D30" s="6"/>
      <c r="E30" s="6">
        <v>9.64</v>
      </c>
      <c r="F30" s="6"/>
      <c r="G30" s="6"/>
      <c r="H30" s="6"/>
      <c r="I30" s="6"/>
      <c r="J30" s="6"/>
      <c r="K30" s="4"/>
    </row>
    <row r="31" spans="1:11" x14ac:dyDescent="0.15">
      <c r="A31" s="5" t="s">
        <v>23</v>
      </c>
      <c r="B31" s="6"/>
      <c r="C31" s="6"/>
      <c r="D31" s="3">
        <v>10.35</v>
      </c>
      <c r="E31" s="6"/>
      <c r="F31" s="6"/>
      <c r="G31" s="6"/>
      <c r="H31" s="6"/>
      <c r="I31" s="6"/>
      <c r="J31" s="6"/>
      <c r="K31" s="4"/>
    </row>
    <row r="32" spans="1:11" x14ac:dyDescent="0.15">
      <c r="A32" s="5" t="s">
        <v>24</v>
      </c>
      <c r="B32" s="6"/>
      <c r="C32" s="6"/>
      <c r="D32" s="3"/>
      <c r="E32" s="6">
        <v>6.68</v>
      </c>
      <c r="F32" s="6"/>
      <c r="G32" s="6"/>
      <c r="H32" s="6"/>
      <c r="I32" s="6"/>
      <c r="J32" s="6"/>
      <c r="K32" s="4"/>
    </row>
    <row r="33" spans="1:11" x14ac:dyDescent="0.15">
      <c r="A33" s="5" t="s">
        <v>25</v>
      </c>
      <c r="B33" s="6"/>
      <c r="C33" s="6"/>
      <c r="D33" s="3"/>
      <c r="E33" s="6"/>
      <c r="F33" s="6">
        <v>14.14</v>
      </c>
      <c r="G33" s="6"/>
      <c r="H33" s="6"/>
      <c r="I33" s="6"/>
      <c r="J33" s="6"/>
      <c r="K33" s="4"/>
    </row>
    <row r="34" spans="1:11" x14ac:dyDescent="0.15">
      <c r="A34" s="5" t="s">
        <v>88</v>
      </c>
      <c r="B34" s="6"/>
      <c r="C34" s="6"/>
      <c r="D34" s="3">
        <v>12.59</v>
      </c>
      <c r="E34" s="6"/>
      <c r="F34" s="6"/>
      <c r="G34" s="6"/>
      <c r="H34" s="6"/>
      <c r="I34" s="6"/>
      <c r="J34" s="6"/>
      <c r="K34" s="4"/>
    </row>
    <row r="35" spans="1:11" x14ac:dyDescent="0.15">
      <c r="A35" s="5" t="s">
        <v>26</v>
      </c>
      <c r="B35" s="6"/>
      <c r="C35" s="6"/>
      <c r="D35" s="4"/>
      <c r="E35" s="6"/>
      <c r="F35" s="6"/>
      <c r="G35" s="6">
        <v>8.7100000000000009</v>
      </c>
      <c r="H35" s="6"/>
      <c r="I35" s="6"/>
      <c r="J35" s="6"/>
      <c r="K35" s="4"/>
    </row>
    <row r="36" spans="1:11" x14ac:dyDescent="0.15">
      <c r="A36" s="5" t="s">
        <v>27</v>
      </c>
      <c r="B36" s="6"/>
      <c r="C36" s="6"/>
      <c r="D36" s="6"/>
      <c r="E36" s="6"/>
      <c r="F36" s="6">
        <v>13.23</v>
      </c>
      <c r="G36" s="6"/>
      <c r="H36" s="6"/>
      <c r="I36" s="6"/>
      <c r="J36" s="6"/>
      <c r="K36" s="4"/>
    </row>
    <row r="37" spans="1:11" x14ac:dyDescent="0.15">
      <c r="A37" s="5" t="s">
        <v>28</v>
      </c>
      <c r="B37" s="6"/>
      <c r="C37" s="6">
        <v>10.62</v>
      </c>
      <c r="D37" s="6"/>
      <c r="E37" s="6"/>
      <c r="F37" s="6"/>
      <c r="G37" s="6"/>
      <c r="H37" s="6"/>
      <c r="I37" s="6"/>
      <c r="J37" s="6"/>
      <c r="K37" s="4"/>
    </row>
    <row r="38" spans="1:11" x14ac:dyDescent="0.15">
      <c r="A38" s="5" t="s">
        <v>29</v>
      </c>
      <c r="B38" s="6"/>
      <c r="C38" s="3"/>
      <c r="D38" s="6">
        <v>10.06</v>
      </c>
      <c r="E38" s="6"/>
      <c r="F38" s="6"/>
      <c r="G38" s="6"/>
      <c r="H38" s="6"/>
      <c r="I38" s="6"/>
      <c r="J38" s="6"/>
      <c r="K38" s="4"/>
    </row>
    <row r="39" spans="1:11" x14ac:dyDescent="0.15">
      <c r="A39" s="5" t="s">
        <v>30</v>
      </c>
      <c r="B39" s="6"/>
      <c r="C39" s="3"/>
      <c r="D39" s="6"/>
      <c r="E39" s="6">
        <v>13.05</v>
      </c>
      <c r="F39" s="6"/>
      <c r="G39" s="6"/>
      <c r="H39" s="6"/>
      <c r="I39" s="6"/>
      <c r="J39" s="6"/>
      <c r="K39" s="4"/>
    </row>
    <row r="40" spans="1:11" x14ac:dyDescent="0.15">
      <c r="A40" s="5" t="s">
        <v>31</v>
      </c>
      <c r="B40" s="6"/>
      <c r="C40" s="3"/>
      <c r="D40" s="6"/>
      <c r="E40" s="6"/>
      <c r="F40" s="6"/>
      <c r="G40" s="6"/>
      <c r="H40" s="6">
        <v>10.87</v>
      </c>
      <c r="I40" s="6"/>
      <c r="J40" s="6"/>
      <c r="K40" s="4"/>
    </row>
    <row r="41" spans="1:11" x14ac:dyDescent="0.15">
      <c r="A41" s="5" t="s">
        <v>61</v>
      </c>
      <c r="B41" s="6"/>
      <c r="C41" s="4"/>
      <c r="D41" s="6"/>
      <c r="E41" s="6">
        <v>13.87</v>
      </c>
      <c r="F41" s="6"/>
      <c r="G41" s="6"/>
      <c r="H41" s="6"/>
      <c r="I41" s="6"/>
      <c r="J41" s="6"/>
      <c r="K41" s="4"/>
    </row>
    <row r="42" spans="1:11" x14ac:dyDescent="0.15">
      <c r="A42" s="5" t="s">
        <v>71</v>
      </c>
      <c r="B42" s="6"/>
      <c r="C42" s="4"/>
      <c r="D42" s="6"/>
      <c r="E42" s="6"/>
      <c r="F42" s="6"/>
      <c r="G42" s="6">
        <v>10.06</v>
      </c>
      <c r="H42" s="6"/>
      <c r="I42" s="6"/>
      <c r="J42" s="6"/>
      <c r="K42" s="4"/>
    </row>
    <row r="43" spans="1:11" x14ac:dyDescent="0.15">
      <c r="A43" s="5" t="s">
        <v>70</v>
      </c>
      <c r="B43" s="6"/>
      <c r="C43" s="4"/>
      <c r="D43" s="6"/>
      <c r="E43" s="6"/>
      <c r="F43" s="6"/>
      <c r="G43" s="6"/>
      <c r="H43" s="6"/>
      <c r="I43" s="6">
        <v>11.41</v>
      </c>
      <c r="J43" s="6"/>
      <c r="K43" s="4"/>
    </row>
    <row r="44" spans="1:11" x14ac:dyDescent="0.15">
      <c r="A44" s="5" t="s">
        <v>34</v>
      </c>
      <c r="B44" s="6"/>
      <c r="C44" s="4"/>
      <c r="D44" s="6"/>
      <c r="E44" s="6"/>
      <c r="F44" s="6"/>
      <c r="G44" s="6"/>
      <c r="H44" s="6">
        <v>9.75</v>
      </c>
      <c r="I44" s="6"/>
      <c r="J44" s="6"/>
      <c r="K44" s="4"/>
    </row>
    <row r="45" spans="1:11" x14ac:dyDescent="0.15">
      <c r="A45" s="5" t="s">
        <v>91</v>
      </c>
      <c r="B45" s="6"/>
      <c r="C45" s="4"/>
      <c r="D45" s="6"/>
      <c r="E45" s="6"/>
      <c r="F45" s="6"/>
      <c r="G45" s="6"/>
      <c r="H45" s="6"/>
      <c r="I45" s="6"/>
      <c r="J45" s="6">
        <v>14.14</v>
      </c>
      <c r="K45" s="4"/>
    </row>
    <row r="46" spans="1:11" x14ac:dyDescent="0.15">
      <c r="A46" s="5" t="s">
        <v>84</v>
      </c>
      <c r="B46" s="6"/>
      <c r="C46" s="4"/>
      <c r="D46" s="6"/>
      <c r="E46" s="6"/>
      <c r="F46" s="6"/>
      <c r="G46" s="6"/>
      <c r="H46" s="6"/>
      <c r="I46" s="6">
        <v>14.14</v>
      </c>
      <c r="J46" s="6"/>
      <c r="K46" s="4"/>
    </row>
    <row r="47" spans="1:11" x14ac:dyDescent="0.15">
      <c r="A47" s="5" t="s">
        <v>60</v>
      </c>
      <c r="B47" s="6"/>
      <c r="C47" s="12"/>
      <c r="D47" s="6"/>
      <c r="E47" s="6"/>
      <c r="F47" s="6"/>
      <c r="G47" s="6"/>
      <c r="H47" s="6"/>
      <c r="I47" s="6">
        <v>13.87</v>
      </c>
      <c r="J47" s="6"/>
      <c r="K47" s="4"/>
    </row>
    <row r="48" spans="1:11" x14ac:dyDescent="0.15">
      <c r="A48" s="5" t="s">
        <v>36</v>
      </c>
      <c r="B48" s="6"/>
      <c r="C48" s="6"/>
      <c r="D48" s="6"/>
      <c r="E48" s="6"/>
      <c r="F48" s="6"/>
      <c r="G48" s="6">
        <v>10.050000000000001</v>
      </c>
      <c r="H48" s="6"/>
      <c r="I48" s="6"/>
      <c r="J48" s="6"/>
      <c r="K48" s="4"/>
    </row>
    <row r="49" spans="1:11" x14ac:dyDescent="0.15">
      <c r="A49" s="5" t="s">
        <v>72</v>
      </c>
      <c r="B49" s="6">
        <v>12.63</v>
      </c>
      <c r="C49" s="6"/>
      <c r="D49" s="6"/>
      <c r="E49" s="6"/>
      <c r="F49" s="6"/>
      <c r="G49" s="6"/>
      <c r="H49" s="6"/>
      <c r="I49" s="6"/>
      <c r="J49" s="6"/>
      <c r="K49" s="4"/>
    </row>
    <row r="50" spans="1:11" s="7" customFormat="1" x14ac:dyDescent="0.15">
      <c r="A50" s="5" t="s">
        <v>62</v>
      </c>
      <c r="B50" s="6"/>
      <c r="C50" s="6"/>
      <c r="D50" s="6"/>
      <c r="E50" s="6"/>
      <c r="F50" s="6"/>
      <c r="G50" s="6"/>
      <c r="H50" s="6">
        <v>11.62</v>
      </c>
      <c r="I50" s="6"/>
      <c r="J50" s="6"/>
      <c r="K50" s="4"/>
    </row>
    <row r="51" spans="1:11" x14ac:dyDescent="0.15">
      <c r="A51" s="5" t="s">
        <v>37</v>
      </c>
      <c r="B51" s="6"/>
      <c r="C51" s="6">
        <v>14.14</v>
      </c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38</v>
      </c>
      <c r="B52" s="6"/>
      <c r="C52" s="6"/>
      <c r="D52" s="6"/>
      <c r="E52" s="6"/>
      <c r="F52" s="6"/>
      <c r="G52" s="6"/>
      <c r="H52" s="6">
        <v>9.68</v>
      </c>
      <c r="I52" s="6"/>
      <c r="J52" s="6"/>
      <c r="K52" s="4"/>
    </row>
    <row r="53" spans="1:11" x14ac:dyDescent="0.15">
      <c r="A53" s="5" t="s">
        <v>39</v>
      </c>
      <c r="B53" s="6"/>
      <c r="C53" s="6"/>
      <c r="D53" s="6">
        <v>9.3699999999999992</v>
      </c>
      <c r="E53" s="6"/>
      <c r="F53" s="6"/>
      <c r="G53" s="6"/>
      <c r="H53" s="6"/>
      <c r="I53" s="6"/>
      <c r="J53" s="6"/>
      <c r="K53" s="4"/>
    </row>
    <row r="54" spans="1:11" x14ac:dyDescent="0.15">
      <c r="A54" s="5" t="s">
        <v>40</v>
      </c>
      <c r="B54" s="6"/>
      <c r="C54" s="6"/>
      <c r="D54" s="6"/>
      <c r="E54" s="6"/>
      <c r="F54" s="6"/>
      <c r="G54" s="6"/>
      <c r="H54" s="6">
        <v>11.49</v>
      </c>
      <c r="I54" s="6"/>
      <c r="J54" s="6"/>
      <c r="K54" s="4"/>
    </row>
    <row r="55" spans="1:11" x14ac:dyDescent="0.15">
      <c r="A55" s="5" t="s">
        <v>42</v>
      </c>
      <c r="B55" s="6">
        <v>10.87</v>
      </c>
      <c r="C55" s="6"/>
      <c r="D55" s="6"/>
      <c r="E55" s="6"/>
      <c r="F55" s="6"/>
      <c r="G55" s="6"/>
      <c r="H55" s="6"/>
      <c r="I55" s="6"/>
      <c r="J55" s="6"/>
      <c r="K55" s="4"/>
    </row>
    <row r="56" spans="1:11" x14ac:dyDescent="0.15">
      <c r="A56" s="5" t="s">
        <v>43</v>
      </c>
      <c r="B56" s="6"/>
      <c r="C56" s="6"/>
      <c r="D56" s="6"/>
      <c r="E56" s="6">
        <v>8.9</v>
      </c>
      <c r="F56" s="6"/>
      <c r="G56" s="6"/>
      <c r="H56" s="6"/>
      <c r="I56" s="6"/>
      <c r="J56" s="6"/>
      <c r="K56" s="4"/>
    </row>
    <row r="57" spans="1:11" x14ac:dyDescent="0.15">
      <c r="A57" s="5" t="s">
        <v>44</v>
      </c>
      <c r="B57" s="6"/>
      <c r="C57" s="6"/>
      <c r="D57" s="6"/>
      <c r="E57" s="6"/>
      <c r="F57" s="6"/>
      <c r="G57" s="6"/>
      <c r="H57" s="6"/>
      <c r="I57" s="6">
        <v>10.87</v>
      </c>
      <c r="J57" s="6"/>
      <c r="K57" s="4"/>
    </row>
    <row r="58" spans="1:11" x14ac:dyDescent="0.15">
      <c r="A58" s="21" t="s">
        <v>85</v>
      </c>
      <c r="B58" s="6"/>
      <c r="C58" s="6"/>
      <c r="D58" s="22">
        <v>14.05</v>
      </c>
      <c r="E58" s="6"/>
      <c r="F58" s="6"/>
      <c r="G58" s="6"/>
      <c r="H58" s="6"/>
      <c r="I58" s="6"/>
      <c r="J58" s="6"/>
      <c r="K58" s="4"/>
    </row>
    <row r="59" spans="1:11" x14ac:dyDescent="0.15">
      <c r="A59" s="5" t="s">
        <v>96</v>
      </c>
      <c r="B59" s="20">
        <v>17</v>
      </c>
      <c r="C59" s="6"/>
      <c r="D59" s="6"/>
      <c r="E59" s="6"/>
      <c r="F59" s="6"/>
      <c r="G59" s="6"/>
      <c r="H59" s="6"/>
      <c r="I59" s="6"/>
      <c r="J59" s="6"/>
      <c r="K59" s="4"/>
    </row>
    <row r="60" spans="1:11" x14ac:dyDescent="0.15">
      <c r="A60" s="5" t="s">
        <v>45</v>
      </c>
      <c r="B60" s="6"/>
      <c r="C60" s="6"/>
      <c r="D60" s="6"/>
      <c r="E60" s="6"/>
      <c r="F60" s="6">
        <v>9.7100000000000009</v>
      </c>
      <c r="G60" s="6"/>
      <c r="H60" s="6"/>
      <c r="I60" s="6"/>
      <c r="J60" s="6"/>
      <c r="K60" s="4"/>
    </row>
    <row r="61" spans="1:11" x14ac:dyDescent="0.15">
      <c r="A61" s="5" t="s">
        <v>106</v>
      </c>
      <c r="B61" s="6"/>
      <c r="C61" s="6"/>
      <c r="D61" s="6">
        <v>31.72</v>
      </c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46</v>
      </c>
      <c r="B62" s="6"/>
      <c r="C62" s="6"/>
      <c r="D62" s="6"/>
      <c r="E62" s="6"/>
      <c r="F62" s="6"/>
      <c r="G62" s="6"/>
      <c r="H62" s="6">
        <v>8.02</v>
      </c>
      <c r="I62" s="6"/>
      <c r="J62" s="6"/>
      <c r="K62" s="4"/>
    </row>
    <row r="63" spans="1:11" x14ac:dyDescent="0.15">
      <c r="A63" s="5" t="s">
        <v>47</v>
      </c>
      <c r="B63" s="6">
        <v>17</v>
      </c>
      <c r="C63" s="6"/>
      <c r="D63" s="6"/>
      <c r="E63" s="6"/>
      <c r="F63" s="6"/>
      <c r="G63" s="6"/>
      <c r="H63" s="6"/>
      <c r="I63" s="6"/>
      <c r="J63" s="6"/>
      <c r="K63" s="4"/>
    </row>
    <row r="64" spans="1:11" x14ac:dyDescent="0.15">
      <c r="A64" s="5" t="s">
        <v>100</v>
      </c>
      <c r="B64" s="6">
        <v>13.42</v>
      </c>
      <c r="C64" s="6"/>
      <c r="D64" s="6"/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48</v>
      </c>
      <c r="B65" s="6"/>
      <c r="C65" s="6"/>
      <c r="D65" s="6">
        <v>10.14</v>
      </c>
      <c r="E65" s="6"/>
      <c r="F65" s="6"/>
      <c r="G65" s="6"/>
      <c r="H65" s="6"/>
      <c r="I65" s="6"/>
      <c r="J65" s="6"/>
      <c r="K65" s="4"/>
    </row>
    <row r="66" spans="1:11" x14ac:dyDescent="0.15">
      <c r="A66" s="5" t="s">
        <v>49</v>
      </c>
      <c r="B66" s="6"/>
      <c r="C66" s="6"/>
      <c r="D66" s="6"/>
      <c r="E66" s="6"/>
      <c r="F66" s="6"/>
      <c r="G66" s="6"/>
      <c r="H66" s="6">
        <v>10.44</v>
      </c>
      <c r="I66" s="6"/>
      <c r="J66" s="6"/>
      <c r="K66" s="4"/>
    </row>
    <row r="67" spans="1:11" x14ac:dyDescent="0.15">
      <c r="A67" s="5" t="s">
        <v>63</v>
      </c>
      <c r="B67" s="6"/>
      <c r="C67" s="6">
        <v>12.23</v>
      </c>
      <c r="D67" s="6"/>
      <c r="E67" s="6"/>
      <c r="F67" s="6"/>
      <c r="G67" s="6"/>
      <c r="H67" s="6"/>
      <c r="I67" s="6"/>
      <c r="J67" s="6"/>
      <c r="K67" s="4"/>
    </row>
    <row r="68" spans="1:11" x14ac:dyDescent="0.15">
      <c r="A68" s="5" t="s">
        <v>50</v>
      </c>
      <c r="B68" s="6"/>
      <c r="C68" s="6"/>
      <c r="D68" s="6"/>
      <c r="E68" s="6"/>
      <c r="F68" s="6"/>
      <c r="G68" s="6"/>
      <c r="H68" s="6"/>
      <c r="I68" s="6">
        <v>9.51</v>
      </c>
      <c r="J68" s="6"/>
      <c r="K68" s="4"/>
    </row>
    <row r="69" spans="1:11" x14ac:dyDescent="0.15">
      <c r="A69" s="14" t="s">
        <v>86</v>
      </c>
      <c r="B69" s="15"/>
      <c r="C69" s="15"/>
      <c r="D69" s="15"/>
      <c r="E69" s="15"/>
      <c r="F69" s="15"/>
      <c r="G69" s="15"/>
      <c r="H69" s="15"/>
      <c r="I69" s="15"/>
      <c r="J69" s="15">
        <v>11.62</v>
      </c>
      <c r="K69" s="4"/>
    </row>
    <row r="70" spans="1:11" x14ac:dyDescent="0.15">
      <c r="A70" s="5" t="s">
        <v>87</v>
      </c>
      <c r="B70" s="6"/>
      <c r="C70" s="6"/>
      <c r="D70" s="6"/>
      <c r="E70" s="6"/>
      <c r="F70" s="6"/>
      <c r="G70" s="6"/>
      <c r="H70" s="6"/>
      <c r="I70" s="6"/>
      <c r="J70" s="6"/>
      <c r="K70" s="8"/>
    </row>
    <row r="71" spans="1:11" x14ac:dyDescent="0.15">
      <c r="A71" s="9" t="s">
        <v>52</v>
      </c>
      <c r="B71" s="10">
        <f>SUM(B4:B70)</f>
        <v>164.14000000000001</v>
      </c>
      <c r="C71" s="10">
        <f t="shared" ref="C71:J71" si="0">SUM(C4:C70)</f>
        <v>51.83</v>
      </c>
      <c r="D71" s="10">
        <f t="shared" si="0"/>
        <v>193.64999999999998</v>
      </c>
      <c r="E71" s="10">
        <f t="shared" si="0"/>
        <v>93.84</v>
      </c>
      <c r="F71" s="10">
        <f t="shared" si="0"/>
        <v>57.560000000000009</v>
      </c>
      <c r="G71" s="10">
        <f t="shared" si="0"/>
        <v>39.69</v>
      </c>
      <c r="H71" s="10">
        <f t="shared" si="0"/>
        <v>82.36999999999999</v>
      </c>
      <c r="I71" s="10">
        <f t="shared" si="0"/>
        <v>80.650000000000006</v>
      </c>
      <c r="J71" s="10">
        <f t="shared" si="0"/>
        <v>62.18</v>
      </c>
      <c r="K71" s="11">
        <f>SUM(B71:J71)</f>
        <v>825.91</v>
      </c>
    </row>
    <row r="72" spans="1:11" x14ac:dyDescent="0.15">
      <c r="B72" s="10" t="s">
        <v>53</v>
      </c>
      <c r="C72" s="10" t="s">
        <v>1</v>
      </c>
      <c r="D72" s="10" t="s">
        <v>2</v>
      </c>
      <c r="E72" s="10" t="s">
        <v>3</v>
      </c>
      <c r="F72" s="10" t="s">
        <v>4</v>
      </c>
      <c r="G72" s="10" t="s">
        <v>5</v>
      </c>
      <c r="H72" s="10" t="s">
        <v>6</v>
      </c>
      <c r="I72" s="10" t="s">
        <v>7</v>
      </c>
      <c r="J72" s="10" t="s">
        <v>81</v>
      </c>
      <c r="K72" s="4"/>
    </row>
    <row r="73" spans="1:11" x14ac:dyDescent="0.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15">
      <c r="A74" t="s">
        <v>107</v>
      </c>
    </row>
    <row r="76" spans="1:11" x14ac:dyDescent="0.15">
      <c r="A76">
        <f>COUNTA(A4:A69)</f>
        <v>66</v>
      </c>
    </row>
  </sheetData>
  <pageMargins left="0.75" right="0.75" top="1" bottom="1" header="0.5" footer="0.5"/>
  <pageSetup scale="65" orientation="portrait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76"/>
  <sheetViews>
    <sheetView topLeftCell="A56" workbookViewId="0">
      <selection activeCell="H33" sqref="H33"/>
    </sheetView>
  </sheetViews>
  <sheetFormatPr baseColWidth="10" defaultColWidth="8.83203125" defaultRowHeight="13" x14ac:dyDescent="0.15"/>
  <cols>
    <col min="1" max="1" width="19.6640625" customWidth="1"/>
  </cols>
  <sheetData>
    <row r="1" spans="1:11" x14ac:dyDescent="0.15">
      <c r="A1" s="1" t="s">
        <v>114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6">
        <v>11.96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98</v>
      </c>
      <c r="B6" s="6">
        <v>17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105</v>
      </c>
      <c r="B9" s="6">
        <v>14.38</v>
      </c>
      <c r="C9" s="6"/>
      <c r="D9" s="6"/>
      <c r="E9" s="6"/>
      <c r="F9" s="6"/>
      <c r="G9" s="6"/>
      <c r="H9" s="6"/>
      <c r="I9" s="6"/>
      <c r="J9" s="6"/>
      <c r="K9" s="4"/>
    </row>
    <row r="10" spans="1:11" x14ac:dyDescent="0.15">
      <c r="A10" s="5" t="s">
        <v>9</v>
      </c>
      <c r="B10" s="6"/>
      <c r="C10" s="6"/>
      <c r="D10" s="6">
        <v>10.87</v>
      </c>
      <c r="E10" s="6"/>
      <c r="F10" s="6"/>
      <c r="G10" s="6"/>
      <c r="H10" s="6"/>
      <c r="I10" s="6"/>
      <c r="J10" s="6"/>
      <c r="K10" s="4"/>
    </row>
    <row r="11" spans="1:11" x14ac:dyDescent="0.15">
      <c r="A11" s="5" t="s">
        <v>97</v>
      </c>
      <c r="B11" s="6"/>
      <c r="C11" s="6"/>
      <c r="D11" s="6"/>
      <c r="E11" s="6">
        <v>14.69</v>
      </c>
      <c r="F11" s="6"/>
      <c r="G11" s="6"/>
      <c r="H11" s="6"/>
      <c r="I11" s="6"/>
      <c r="J11" s="6"/>
      <c r="K11" s="4"/>
    </row>
    <row r="12" spans="1:11" x14ac:dyDescent="0.15">
      <c r="A12" s="5" t="s">
        <v>11</v>
      </c>
      <c r="B12" s="6"/>
      <c r="C12" s="6"/>
      <c r="D12" s="6"/>
      <c r="E12" s="6"/>
      <c r="F12" s="6">
        <v>9.7200000000000006</v>
      </c>
      <c r="G12" s="6"/>
      <c r="H12" s="6"/>
      <c r="I12" s="6"/>
      <c r="J12" s="6"/>
      <c r="K12" s="4"/>
    </row>
    <row r="13" spans="1:11" x14ac:dyDescent="0.15">
      <c r="A13" s="21" t="s">
        <v>12</v>
      </c>
      <c r="B13" s="6"/>
      <c r="C13" s="22">
        <v>14.84</v>
      </c>
      <c r="D13" s="6"/>
      <c r="E13" s="6"/>
      <c r="F13" s="6"/>
      <c r="G13" s="6"/>
      <c r="H13" s="6"/>
      <c r="I13" s="6"/>
      <c r="J13" s="6"/>
      <c r="K13" s="4"/>
    </row>
    <row r="14" spans="1:11" x14ac:dyDescent="0.15">
      <c r="A14" s="5" t="s">
        <v>90</v>
      </c>
      <c r="B14" s="6">
        <v>17</v>
      </c>
      <c r="C14" s="6"/>
      <c r="D14" s="6"/>
      <c r="E14" s="6"/>
      <c r="F14" s="6"/>
      <c r="G14" s="6"/>
      <c r="H14" s="6"/>
      <c r="I14" s="6"/>
      <c r="J14" s="6"/>
      <c r="K14" s="4"/>
    </row>
    <row r="15" spans="1:11" x14ac:dyDescent="0.15">
      <c r="A15" s="5" t="s">
        <v>13</v>
      </c>
      <c r="B15" s="6"/>
      <c r="C15" s="6"/>
      <c r="D15" s="6"/>
      <c r="E15" s="6"/>
      <c r="F15" s="6"/>
      <c r="G15" s="6">
        <v>10.87</v>
      </c>
      <c r="H15" s="6"/>
      <c r="I15" s="6"/>
      <c r="J15" s="6"/>
      <c r="K15" s="4"/>
    </row>
    <row r="16" spans="1:11" x14ac:dyDescent="0.15">
      <c r="A16" s="5" t="s">
        <v>79</v>
      </c>
      <c r="B16" s="6">
        <v>14.51</v>
      </c>
      <c r="C16" s="6"/>
      <c r="D16" s="6"/>
      <c r="E16" s="6"/>
      <c r="F16" s="6"/>
      <c r="G16" s="6"/>
      <c r="H16" s="6"/>
      <c r="I16" s="6"/>
      <c r="J16" s="6"/>
      <c r="K16" s="4"/>
    </row>
    <row r="17" spans="1:11" x14ac:dyDescent="0.15">
      <c r="A17" s="5" t="s">
        <v>80</v>
      </c>
      <c r="B17" s="6"/>
      <c r="C17" s="6"/>
      <c r="D17" s="6"/>
      <c r="E17" s="6"/>
      <c r="F17" s="6"/>
      <c r="G17" s="6"/>
      <c r="H17" s="6"/>
      <c r="I17" s="6"/>
      <c r="J17" s="6">
        <v>11.96</v>
      </c>
      <c r="K17" s="4"/>
    </row>
    <row r="18" spans="1:11" x14ac:dyDescent="0.15">
      <c r="A18" s="5" t="s">
        <v>64</v>
      </c>
      <c r="B18" s="6"/>
      <c r="C18" s="6"/>
      <c r="D18" s="6"/>
      <c r="E18" s="6">
        <v>12.32</v>
      </c>
      <c r="F18" s="6"/>
      <c r="G18" s="6"/>
      <c r="H18" s="6"/>
      <c r="I18" s="6"/>
      <c r="J18" s="6"/>
      <c r="K18" s="4"/>
    </row>
    <row r="19" spans="1:11" x14ac:dyDescent="0.15">
      <c r="A19" s="5" t="s">
        <v>83</v>
      </c>
      <c r="B19" s="6"/>
      <c r="C19" s="6"/>
      <c r="D19" s="6"/>
      <c r="E19" s="6"/>
      <c r="F19" s="6"/>
      <c r="G19" s="6"/>
      <c r="H19" s="6"/>
      <c r="I19" s="6"/>
      <c r="J19" s="6">
        <v>13.05</v>
      </c>
      <c r="K19" s="4"/>
    </row>
    <row r="20" spans="1:11" x14ac:dyDescent="0.15">
      <c r="A20" s="5" t="s">
        <v>14</v>
      </c>
      <c r="B20" s="6"/>
      <c r="C20" s="6"/>
      <c r="D20" s="6"/>
      <c r="E20" s="6"/>
      <c r="F20" s="6">
        <v>10.76</v>
      </c>
      <c r="G20" s="6"/>
      <c r="H20" s="6"/>
      <c r="I20" s="6"/>
      <c r="J20" s="6"/>
      <c r="K20" s="4"/>
    </row>
    <row r="21" spans="1:11" x14ac:dyDescent="0.15">
      <c r="A21" s="5" t="s">
        <v>57</v>
      </c>
      <c r="B21" s="6"/>
      <c r="C21" s="6"/>
      <c r="D21" s="6">
        <v>11.62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58</v>
      </c>
      <c r="B22" s="6"/>
      <c r="C22" s="6"/>
      <c r="D22" s="6">
        <v>11.96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69</v>
      </c>
      <c r="B23" s="6"/>
      <c r="C23" s="6"/>
      <c r="D23" s="6">
        <v>15.43</v>
      </c>
      <c r="E23" s="6"/>
      <c r="F23" s="6"/>
      <c r="G23" s="6"/>
      <c r="H23" s="6"/>
      <c r="I23" s="6"/>
      <c r="J23" s="6"/>
      <c r="K23" s="4"/>
    </row>
    <row r="24" spans="1:11" x14ac:dyDescent="0.15">
      <c r="A24" s="5" t="s">
        <v>16</v>
      </c>
      <c r="B24" s="6"/>
      <c r="C24" s="6"/>
      <c r="D24" s="6"/>
      <c r="E24" s="6"/>
      <c r="F24" s="6"/>
      <c r="G24" s="6"/>
      <c r="H24" s="6"/>
      <c r="I24" s="6">
        <v>9.61</v>
      </c>
      <c r="J24" s="6"/>
      <c r="K24" s="4"/>
    </row>
    <row r="25" spans="1:11" x14ac:dyDescent="0.15">
      <c r="A25" s="5" t="s">
        <v>17</v>
      </c>
      <c r="B25" s="6"/>
      <c r="C25" s="6"/>
      <c r="D25" s="6">
        <v>9.24</v>
      </c>
      <c r="E25" s="6"/>
      <c r="F25" s="6"/>
      <c r="G25" s="6"/>
      <c r="H25" s="6"/>
      <c r="I25" s="6"/>
      <c r="J25" s="6"/>
      <c r="K25" s="4"/>
    </row>
    <row r="26" spans="1:11" x14ac:dyDescent="0.15">
      <c r="A26" s="5" t="s">
        <v>18</v>
      </c>
      <c r="B26" s="6"/>
      <c r="C26" s="6"/>
      <c r="D26" s="6"/>
      <c r="E26" s="6"/>
      <c r="F26" s="6"/>
      <c r="G26" s="6"/>
      <c r="H26" s="6">
        <v>10.5</v>
      </c>
      <c r="I26" s="6"/>
      <c r="J26" s="6"/>
      <c r="K26" s="4"/>
    </row>
    <row r="27" spans="1:11" x14ac:dyDescent="0.15">
      <c r="A27" s="5" t="s">
        <v>99</v>
      </c>
      <c r="B27" s="6"/>
      <c r="C27" s="6"/>
      <c r="D27" s="3"/>
      <c r="E27" s="6">
        <v>14.69</v>
      </c>
      <c r="F27" s="6"/>
      <c r="G27" s="6"/>
      <c r="H27" s="6"/>
      <c r="I27" s="6"/>
      <c r="J27" s="6"/>
      <c r="K27" s="4"/>
    </row>
    <row r="28" spans="1:11" x14ac:dyDescent="0.15">
      <c r="A28" s="5" t="s">
        <v>103</v>
      </c>
      <c r="B28" s="6">
        <v>15.95</v>
      </c>
      <c r="C28" s="6"/>
      <c r="D28" s="3"/>
      <c r="E28" s="6"/>
      <c r="F28" s="6"/>
      <c r="G28" s="6"/>
      <c r="H28" s="6"/>
      <c r="I28" s="6"/>
      <c r="J28" s="6"/>
      <c r="K28" s="4"/>
    </row>
    <row r="29" spans="1:11" x14ac:dyDescent="0.15">
      <c r="A29" s="5" t="s">
        <v>20</v>
      </c>
      <c r="B29" s="6"/>
      <c r="C29" s="6"/>
      <c r="D29" s="3"/>
      <c r="E29" s="6"/>
      <c r="F29" s="6"/>
      <c r="G29" s="6"/>
      <c r="H29" s="6"/>
      <c r="I29" s="6">
        <v>11.24</v>
      </c>
      <c r="J29" s="6"/>
      <c r="K29" s="4"/>
    </row>
    <row r="30" spans="1:11" x14ac:dyDescent="0.15">
      <c r="A30" s="5" t="s">
        <v>22</v>
      </c>
      <c r="B30" s="6"/>
      <c r="C30" s="6"/>
      <c r="D30" s="6"/>
      <c r="E30" s="6">
        <v>9.64</v>
      </c>
      <c r="F30" s="6"/>
      <c r="G30" s="6"/>
      <c r="H30" s="6"/>
      <c r="I30" s="6"/>
      <c r="J30" s="6"/>
      <c r="K30" s="4"/>
    </row>
    <row r="31" spans="1:11" x14ac:dyDescent="0.15">
      <c r="A31" s="5" t="s">
        <v>23</v>
      </c>
      <c r="B31" s="6"/>
      <c r="C31" s="6"/>
      <c r="D31" s="3">
        <v>10.35</v>
      </c>
      <c r="E31" s="6"/>
      <c r="F31" s="6"/>
      <c r="G31" s="6"/>
      <c r="H31" s="6"/>
      <c r="I31" s="6"/>
      <c r="J31" s="6"/>
      <c r="K31" s="4"/>
    </row>
    <row r="32" spans="1:11" x14ac:dyDescent="0.15">
      <c r="A32" s="5" t="s">
        <v>24</v>
      </c>
      <c r="B32" s="6"/>
      <c r="C32" s="6"/>
      <c r="D32" s="3"/>
      <c r="E32" s="6">
        <v>6.68</v>
      </c>
      <c r="F32" s="6"/>
      <c r="G32" s="6"/>
      <c r="H32" s="6"/>
      <c r="I32" s="6"/>
      <c r="J32" s="6"/>
      <c r="K32" s="4"/>
    </row>
    <row r="33" spans="1:11" x14ac:dyDescent="0.15">
      <c r="A33" s="5" t="s">
        <v>25</v>
      </c>
      <c r="B33" s="6"/>
      <c r="C33" s="6"/>
      <c r="D33" s="3"/>
      <c r="E33" s="6"/>
      <c r="F33" s="6">
        <v>14.14</v>
      </c>
      <c r="G33" s="6"/>
      <c r="H33" s="6"/>
      <c r="I33" s="6"/>
      <c r="J33" s="6"/>
      <c r="K33" s="4"/>
    </row>
    <row r="34" spans="1:11" x14ac:dyDescent="0.15">
      <c r="A34" s="5" t="s">
        <v>88</v>
      </c>
      <c r="B34" s="6"/>
      <c r="C34" s="6"/>
      <c r="D34" s="3">
        <v>12.59</v>
      </c>
      <c r="E34" s="6"/>
      <c r="F34" s="6"/>
      <c r="G34" s="6"/>
      <c r="H34" s="6"/>
      <c r="I34" s="6"/>
      <c r="J34" s="6"/>
      <c r="K34" s="4"/>
    </row>
    <row r="35" spans="1:11" x14ac:dyDescent="0.15">
      <c r="A35" s="5" t="s">
        <v>26</v>
      </c>
      <c r="B35" s="6"/>
      <c r="C35" s="6"/>
      <c r="D35" s="4"/>
      <c r="E35" s="6"/>
      <c r="F35" s="6"/>
      <c r="G35" s="6">
        <v>8.7100000000000009</v>
      </c>
      <c r="H35" s="6"/>
      <c r="I35" s="6"/>
      <c r="J35" s="6"/>
      <c r="K35" s="4"/>
    </row>
    <row r="36" spans="1:11" x14ac:dyDescent="0.15">
      <c r="A36" s="5" t="s">
        <v>27</v>
      </c>
      <c r="B36" s="6"/>
      <c r="C36" s="6"/>
      <c r="D36" s="6"/>
      <c r="E36" s="6"/>
      <c r="F36" s="6">
        <v>13.23</v>
      </c>
      <c r="G36" s="6"/>
      <c r="H36" s="6"/>
      <c r="I36" s="6"/>
      <c r="J36" s="6"/>
      <c r="K36" s="4"/>
    </row>
    <row r="37" spans="1:11" x14ac:dyDescent="0.15">
      <c r="A37" s="5" t="s">
        <v>28</v>
      </c>
      <c r="B37" s="6"/>
      <c r="C37" s="6">
        <v>10.62</v>
      </c>
      <c r="D37" s="6"/>
      <c r="E37" s="6"/>
      <c r="F37" s="6"/>
      <c r="G37" s="6"/>
      <c r="H37" s="6"/>
      <c r="I37" s="6"/>
      <c r="J37" s="6"/>
      <c r="K37" s="4"/>
    </row>
    <row r="38" spans="1:11" x14ac:dyDescent="0.15">
      <c r="A38" s="5" t="s">
        <v>29</v>
      </c>
      <c r="B38" s="6"/>
      <c r="C38" s="3"/>
      <c r="D38" s="6">
        <v>10.06</v>
      </c>
      <c r="E38" s="6"/>
      <c r="F38" s="6"/>
      <c r="G38" s="6"/>
      <c r="H38" s="6"/>
      <c r="I38" s="6"/>
      <c r="J38" s="6"/>
      <c r="K38" s="4"/>
    </row>
    <row r="39" spans="1:11" x14ac:dyDescent="0.15">
      <c r="A39" s="5" t="s">
        <v>30</v>
      </c>
      <c r="B39" s="6"/>
      <c r="C39" s="3"/>
      <c r="D39" s="6"/>
      <c r="E39" s="6">
        <v>13.05</v>
      </c>
      <c r="F39" s="6"/>
      <c r="G39" s="6"/>
      <c r="H39" s="6"/>
      <c r="I39" s="6"/>
      <c r="J39" s="6"/>
      <c r="K39" s="4"/>
    </row>
    <row r="40" spans="1:11" x14ac:dyDescent="0.15">
      <c r="A40" s="5" t="s">
        <v>31</v>
      </c>
      <c r="B40" s="6"/>
      <c r="C40" s="3"/>
      <c r="D40" s="6"/>
      <c r="E40" s="6"/>
      <c r="F40" s="6"/>
      <c r="G40" s="6"/>
      <c r="H40" s="6">
        <v>10.87</v>
      </c>
      <c r="I40" s="6"/>
      <c r="J40" s="6"/>
      <c r="K40" s="4"/>
    </row>
    <row r="41" spans="1:11" x14ac:dyDescent="0.15">
      <c r="A41" s="5" t="s">
        <v>61</v>
      </c>
      <c r="B41" s="6"/>
      <c r="C41" s="4"/>
      <c r="D41" s="6"/>
      <c r="E41" s="6">
        <v>13.87</v>
      </c>
      <c r="F41" s="6"/>
      <c r="G41" s="6"/>
      <c r="H41" s="6"/>
      <c r="I41" s="6"/>
      <c r="J41" s="6"/>
      <c r="K41" s="4"/>
    </row>
    <row r="42" spans="1:11" x14ac:dyDescent="0.15">
      <c r="A42" s="5" t="s">
        <v>71</v>
      </c>
      <c r="B42" s="6"/>
      <c r="C42" s="4"/>
      <c r="D42" s="6"/>
      <c r="E42" s="6"/>
      <c r="F42" s="6"/>
      <c r="G42" s="6">
        <v>10.06</v>
      </c>
      <c r="H42" s="6"/>
      <c r="I42" s="6"/>
      <c r="J42" s="6"/>
      <c r="K42" s="4"/>
    </row>
    <row r="43" spans="1:11" x14ac:dyDescent="0.15">
      <c r="A43" s="5" t="s">
        <v>70</v>
      </c>
      <c r="B43" s="6"/>
      <c r="C43" s="4"/>
      <c r="D43" s="6"/>
      <c r="E43" s="6"/>
      <c r="F43" s="6"/>
      <c r="G43" s="6"/>
      <c r="H43" s="6"/>
      <c r="I43" s="6">
        <v>11.41</v>
      </c>
      <c r="J43" s="6"/>
      <c r="K43" s="4"/>
    </row>
    <row r="44" spans="1:11" x14ac:dyDescent="0.15">
      <c r="A44" s="5" t="s">
        <v>34</v>
      </c>
      <c r="B44" s="6"/>
      <c r="C44" s="4"/>
      <c r="D44" s="6"/>
      <c r="E44" s="6"/>
      <c r="F44" s="6"/>
      <c r="G44" s="6"/>
      <c r="H44" s="6">
        <v>9.75</v>
      </c>
      <c r="I44" s="6"/>
      <c r="J44" s="6"/>
      <c r="K44" s="4"/>
    </row>
    <row r="45" spans="1:11" x14ac:dyDescent="0.15">
      <c r="A45" s="5" t="s">
        <v>91</v>
      </c>
      <c r="B45" s="6"/>
      <c r="C45" s="4"/>
      <c r="D45" s="6"/>
      <c r="E45" s="6"/>
      <c r="F45" s="6"/>
      <c r="G45" s="6"/>
      <c r="H45" s="6"/>
      <c r="I45" s="6"/>
      <c r="J45" s="6">
        <v>14.14</v>
      </c>
      <c r="K45" s="4"/>
    </row>
    <row r="46" spans="1:11" x14ac:dyDescent="0.15">
      <c r="A46" s="5" t="s">
        <v>84</v>
      </c>
      <c r="B46" s="6"/>
      <c r="C46" s="4"/>
      <c r="D46" s="6"/>
      <c r="E46" s="6"/>
      <c r="F46" s="6"/>
      <c r="G46" s="6"/>
      <c r="H46" s="6"/>
      <c r="I46" s="6">
        <v>14.14</v>
      </c>
      <c r="J46" s="6"/>
      <c r="K46" s="4"/>
    </row>
    <row r="47" spans="1:11" x14ac:dyDescent="0.15">
      <c r="A47" s="5" t="s">
        <v>60</v>
      </c>
      <c r="B47" s="6"/>
      <c r="C47" s="12"/>
      <c r="D47" s="6"/>
      <c r="E47" s="6"/>
      <c r="F47" s="6"/>
      <c r="G47" s="6"/>
      <c r="H47" s="6"/>
      <c r="I47" s="6">
        <v>13.87</v>
      </c>
      <c r="J47" s="6"/>
      <c r="K47" s="4"/>
    </row>
    <row r="48" spans="1:11" x14ac:dyDescent="0.15">
      <c r="A48" s="5" t="s">
        <v>36</v>
      </c>
      <c r="B48" s="6"/>
      <c r="C48" s="6"/>
      <c r="D48" s="6"/>
      <c r="E48" s="6"/>
      <c r="F48" s="6"/>
      <c r="G48" s="6">
        <v>10.050000000000001</v>
      </c>
      <c r="H48" s="6"/>
      <c r="I48" s="6"/>
      <c r="J48" s="6"/>
      <c r="K48" s="4"/>
    </row>
    <row r="49" spans="1:11" x14ac:dyDescent="0.15">
      <c r="A49" s="5" t="s">
        <v>72</v>
      </c>
      <c r="B49" s="6">
        <v>12.63</v>
      </c>
      <c r="C49" s="6"/>
      <c r="D49" s="6"/>
      <c r="E49" s="6"/>
      <c r="F49" s="6"/>
      <c r="G49" s="6"/>
      <c r="H49" s="6"/>
      <c r="I49" s="6"/>
      <c r="J49" s="6"/>
      <c r="K49" s="4"/>
    </row>
    <row r="50" spans="1:11" x14ac:dyDescent="0.15">
      <c r="A50" s="5" t="s">
        <v>62</v>
      </c>
      <c r="B50" s="6"/>
      <c r="C50" s="6"/>
      <c r="D50" s="6"/>
      <c r="E50" s="6"/>
      <c r="F50" s="6"/>
      <c r="G50" s="6"/>
      <c r="H50" s="6">
        <v>11.62</v>
      </c>
      <c r="I50" s="6"/>
      <c r="J50" s="6"/>
      <c r="K50" s="4"/>
    </row>
    <row r="51" spans="1:11" x14ac:dyDescent="0.15">
      <c r="A51" s="5" t="s">
        <v>37</v>
      </c>
      <c r="B51" s="6"/>
      <c r="C51" s="6">
        <v>14.14</v>
      </c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38</v>
      </c>
      <c r="B52" s="6"/>
      <c r="C52" s="6"/>
      <c r="D52" s="6"/>
      <c r="E52" s="6"/>
      <c r="F52" s="6"/>
      <c r="G52" s="6"/>
      <c r="H52" s="6">
        <v>9.68</v>
      </c>
      <c r="I52" s="6"/>
      <c r="J52" s="6"/>
      <c r="K52" s="4"/>
    </row>
    <row r="53" spans="1:11" x14ac:dyDescent="0.15">
      <c r="A53" s="5" t="s">
        <v>39</v>
      </c>
      <c r="B53" s="6"/>
      <c r="C53" s="6"/>
      <c r="D53" s="6">
        <v>9.3699999999999992</v>
      </c>
      <c r="E53" s="6"/>
      <c r="F53" s="6"/>
      <c r="G53" s="6"/>
      <c r="H53" s="6"/>
      <c r="I53" s="6"/>
      <c r="J53" s="6"/>
      <c r="K53" s="4"/>
    </row>
    <row r="54" spans="1:11" x14ac:dyDescent="0.15">
      <c r="A54" s="5" t="s">
        <v>40</v>
      </c>
      <c r="B54" s="6"/>
      <c r="C54" s="6"/>
      <c r="D54" s="6"/>
      <c r="E54" s="6"/>
      <c r="F54" s="6"/>
      <c r="G54" s="6"/>
      <c r="H54" s="6">
        <v>11.49</v>
      </c>
      <c r="I54" s="6"/>
      <c r="J54" s="6"/>
      <c r="K54" s="4"/>
    </row>
    <row r="55" spans="1:11" x14ac:dyDescent="0.15">
      <c r="A55" s="5" t="s">
        <v>42</v>
      </c>
      <c r="B55" s="6">
        <v>10.87</v>
      </c>
      <c r="C55" s="6"/>
      <c r="D55" s="6"/>
      <c r="E55" s="6"/>
      <c r="F55" s="6"/>
      <c r="G55" s="6"/>
      <c r="H55" s="6"/>
      <c r="I55" s="6"/>
      <c r="J55" s="6"/>
      <c r="K55" s="4"/>
    </row>
    <row r="56" spans="1:11" x14ac:dyDescent="0.15">
      <c r="A56" s="5" t="s">
        <v>43</v>
      </c>
      <c r="B56" s="6"/>
      <c r="C56" s="6"/>
      <c r="D56" s="6"/>
      <c r="E56" s="6">
        <v>8.9</v>
      </c>
      <c r="F56" s="6"/>
      <c r="G56" s="6"/>
      <c r="H56" s="6"/>
      <c r="I56" s="6"/>
      <c r="J56" s="6"/>
      <c r="K56" s="4"/>
    </row>
    <row r="57" spans="1:11" x14ac:dyDescent="0.15">
      <c r="A57" s="5" t="s">
        <v>44</v>
      </c>
      <c r="B57" s="6"/>
      <c r="C57" s="6"/>
      <c r="D57" s="6"/>
      <c r="E57" s="6"/>
      <c r="F57" s="6"/>
      <c r="G57" s="6"/>
      <c r="H57" s="6"/>
      <c r="I57" s="6">
        <v>10.87</v>
      </c>
      <c r="J57" s="6"/>
      <c r="K57" s="4"/>
    </row>
    <row r="58" spans="1:11" x14ac:dyDescent="0.15">
      <c r="A58" s="21" t="s">
        <v>85</v>
      </c>
      <c r="B58" s="6"/>
      <c r="C58" s="6"/>
      <c r="D58" s="22">
        <v>14.05</v>
      </c>
      <c r="E58" s="6"/>
      <c r="F58" s="6"/>
      <c r="G58" s="6"/>
      <c r="H58" s="6"/>
      <c r="I58" s="6"/>
      <c r="J58" s="6"/>
      <c r="K58" s="4"/>
    </row>
    <row r="59" spans="1:11" x14ac:dyDescent="0.15">
      <c r="A59" s="5" t="s">
        <v>96</v>
      </c>
      <c r="B59" s="20">
        <v>17</v>
      </c>
      <c r="C59" s="6"/>
      <c r="D59" s="6"/>
      <c r="E59" s="6"/>
      <c r="F59" s="6"/>
      <c r="G59" s="6"/>
      <c r="H59" s="6"/>
      <c r="I59" s="6"/>
      <c r="J59" s="6"/>
      <c r="K59" s="4"/>
    </row>
    <row r="60" spans="1:11" x14ac:dyDescent="0.15">
      <c r="A60" s="5" t="s">
        <v>45</v>
      </c>
      <c r="B60" s="6"/>
      <c r="C60" s="6"/>
      <c r="D60" s="6"/>
      <c r="E60" s="6"/>
      <c r="F60" s="6">
        <v>9.7100000000000009</v>
      </c>
      <c r="G60" s="6"/>
      <c r="H60" s="6"/>
      <c r="I60" s="6"/>
      <c r="J60" s="6"/>
      <c r="K60" s="4"/>
    </row>
    <row r="61" spans="1:11" x14ac:dyDescent="0.15">
      <c r="A61" s="5" t="s">
        <v>106</v>
      </c>
      <c r="B61" s="6"/>
      <c r="C61" s="6"/>
      <c r="D61" s="6">
        <v>15.86</v>
      </c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46</v>
      </c>
      <c r="B62" s="6"/>
      <c r="C62" s="6"/>
      <c r="D62" s="6"/>
      <c r="E62" s="6"/>
      <c r="F62" s="6"/>
      <c r="G62" s="6"/>
      <c r="H62" s="6">
        <v>8.02</v>
      </c>
      <c r="I62" s="6"/>
      <c r="J62" s="6"/>
      <c r="K62" s="4"/>
    </row>
    <row r="63" spans="1:11" x14ac:dyDescent="0.15">
      <c r="A63" s="5" t="s">
        <v>47</v>
      </c>
      <c r="B63" s="6">
        <v>17</v>
      </c>
      <c r="C63" s="6"/>
      <c r="D63" s="6"/>
      <c r="E63" s="6"/>
      <c r="F63" s="6"/>
      <c r="G63" s="6"/>
      <c r="H63" s="6"/>
      <c r="I63" s="6"/>
      <c r="J63" s="6"/>
      <c r="K63" s="4"/>
    </row>
    <row r="64" spans="1:11" x14ac:dyDescent="0.15">
      <c r="A64" s="5" t="s">
        <v>100</v>
      </c>
      <c r="B64" s="6">
        <v>13.42</v>
      </c>
      <c r="C64" s="6"/>
      <c r="D64" s="6"/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48</v>
      </c>
      <c r="B65" s="6"/>
      <c r="C65" s="6"/>
      <c r="D65" s="6">
        <v>10.14</v>
      </c>
      <c r="E65" s="6"/>
      <c r="F65" s="6"/>
      <c r="G65" s="6"/>
      <c r="H65" s="6"/>
      <c r="I65" s="6"/>
      <c r="J65" s="6"/>
      <c r="K65" s="4"/>
    </row>
    <row r="66" spans="1:11" x14ac:dyDescent="0.15">
      <c r="A66" s="5" t="s">
        <v>49</v>
      </c>
      <c r="B66" s="6"/>
      <c r="C66" s="6"/>
      <c r="D66" s="6"/>
      <c r="E66" s="6"/>
      <c r="F66" s="6"/>
      <c r="G66" s="6"/>
      <c r="H66" s="6">
        <v>10.44</v>
      </c>
      <c r="I66" s="6"/>
      <c r="J66" s="6"/>
      <c r="K66" s="4"/>
    </row>
    <row r="67" spans="1:11" x14ac:dyDescent="0.15">
      <c r="A67" s="5" t="s">
        <v>63</v>
      </c>
      <c r="B67" s="6"/>
      <c r="C67" s="6">
        <v>12.23</v>
      </c>
      <c r="D67" s="6"/>
      <c r="E67" s="6"/>
      <c r="F67" s="6"/>
      <c r="G67" s="6"/>
      <c r="H67" s="6"/>
      <c r="I67" s="6"/>
      <c r="J67" s="6"/>
      <c r="K67" s="4"/>
    </row>
    <row r="68" spans="1:11" x14ac:dyDescent="0.15">
      <c r="A68" s="5" t="s">
        <v>50</v>
      </c>
      <c r="B68" s="6"/>
      <c r="C68" s="6"/>
      <c r="D68" s="6"/>
      <c r="E68" s="6"/>
      <c r="F68" s="6"/>
      <c r="G68" s="6"/>
      <c r="H68" s="6"/>
      <c r="I68" s="6">
        <v>9.51</v>
      </c>
      <c r="J68" s="6"/>
      <c r="K68" s="4"/>
    </row>
    <row r="69" spans="1:11" x14ac:dyDescent="0.15">
      <c r="A69" s="14" t="s">
        <v>86</v>
      </c>
      <c r="B69" s="15"/>
      <c r="C69" s="15"/>
      <c r="D69" s="15"/>
      <c r="E69" s="15"/>
      <c r="F69" s="15"/>
      <c r="G69" s="15"/>
      <c r="H69" s="15"/>
      <c r="I69" s="15"/>
      <c r="J69" s="15">
        <v>11.62</v>
      </c>
      <c r="K69" s="4"/>
    </row>
    <row r="70" spans="1:11" x14ac:dyDescent="0.15">
      <c r="A70" s="5" t="s">
        <v>87</v>
      </c>
      <c r="B70" s="6"/>
      <c r="C70" s="6"/>
      <c r="D70" s="6"/>
      <c r="E70" s="6"/>
      <c r="F70" s="6"/>
      <c r="G70" s="6"/>
      <c r="H70" s="6"/>
      <c r="I70" s="6"/>
      <c r="J70" s="6"/>
      <c r="K70" s="8"/>
    </row>
    <row r="71" spans="1:11" x14ac:dyDescent="0.15">
      <c r="A71" s="9" t="s">
        <v>52</v>
      </c>
      <c r="B71" s="10">
        <f>SUM(B4:B70)</f>
        <v>149.76</v>
      </c>
      <c r="C71" s="10">
        <f t="shared" ref="C71:J71" si="0">SUM(C4:C70)</f>
        <v>51.83</v>
      </c>
      <c r="D71" s="10">
        <f t="shared" si="0"/>
        <v>177.78999999999996</v>
      </c>
      <c r="E71" s="10">
        <f t="shared" si="0"/>
        <v>93.84</v>
      </c>
      <c r="F71" s="10">
        <f t="shared" si="0"/>
        <v>57.560000000000009</v>
      </c>
      <c r="G71" s="10">
        <f t="shared" si="0"/>
        <v>39.69</v>
      </c>
      <c r="H71" s="10">
        <f t="shared" si="0"/>
        <v>82.36999999999999</v>
      </c>
      <c r="I71" s="10">
        <f t="shared" si="0"/>
        <v>80.650000000000006</v>
      </c>
      <c r="J71" s="10">
        <f t="shared" si="0"/>
        <v>62.18</v>
      </c>
      <c r="K71" s="11">
        <f>SUM(B71:J71)</f>
        <v>795.67</v>
      </c>
    </row>
    <row r="72" spans="1:11" x14ac:dyDescent="0.15">
      <c r="B72" s="10" t="s">
        <v>53</v>
      </c>
      <c r="C72" s="10" t="s">
        <v>1</v>
      </c>
      <c r="D72" s="10" t="s">
        <v>2</v>
      </c>
      <c r="E72" s="10" t="s">
        <v>3</v>
      </c>
      <c r="F72" s="10" t="s">
        <v>4</v>
      </c>
      <c r="G72" s="10" t="s">
        <v>5</v>
      </c>
      <c r="H72" s="10" t="s">
        <v>6</v>
      </c>
      <c r="I72" s="10" t="s">
        <v>7</v>
      </c>
      <c r="J72" s="10" t="s">
        <v>81</v>
      </c>
      <c r="K72" s="4"/>
    </row>
    <row r="73" spans="1:11" x14ac:dyDescent="0.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15">
      <c r="A74" t="s">
        <v>107</v>
      </c>
    </row>
    <row r="76" spans="1:11" x14ac:dyDescent="0.15">
      <c r="A76">
        <f>COUNTA(A4:A69)</f>
        <v>66</v>
      </c>
    </row>
  </sheetData>
  <pageMargins left="0.75" right="0.75" top="1" bottom="1" header="0.5" footer="0.5"/>
  <pageSetup scale="65" orientation="portrait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76"/>
  <sheetViews>
    <sheetView topLeftCell="A37" workbookViewId="0">
      <selection activeCell="H33" sqref="H33"/>
    </sheetView>
  </sheetViews>
  <sheetFormatPr baseColWidth="10" defaultColWidth="8.83203125" defaultRowHeight="13" x14ac:dyDescent="0.15"/>
  <cols>
    <col min="1" max="1" width="18.5" customWidth="1"/>
  </cols>
  <sheetData>
    <row r="1" spans="1:11" x14ac:dyDescent="0.15">
      <c r="A1" s="1" t="s">
        <v>113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6">
        <v>11.96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98</v>
      </c>
      <c r="B6" s="6">
        <v>17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105</v>
      </c>
      <c r="B9" s="6">
        <v>14.38</v>
      </c>
      <c r="C9" s="6"/>
      <c r="D9" s="6"/>
      <c r="E9" s="6"/>
      <c r="F9" s="6"/>
      <c r="G9" s="6"/>
      <c r="H9" s="6"/>
      <c r="I9" s="6"/>
      <c r="J9" s="6"/>
      <c r="K9" s="4"/>
    </row>
    <row r="10" spans="1:11" x14ac:dyDescent="0.15">
      <c r="A10" s="5" t="s">
        <v>9</v>
      </c>
      <c r="B10" s="6"/>
      <c r="C10" s="6"/>
      <c r="D10" s="6">
        <v>10.87</v>
      </c>
      <c r="E10" s="6"/>
      <c r="F10" s="6"/>
      <c r="G10" s="6"/>
      <c r="H10" s="6"/>
      <c r="I10" s="6"/>
      <c r="J10" s="6"/>
      <c r="K10" s="4"/>
    </row>
    <row r="11" spans="1:11" x14ac:dyDescent="0.15">
      <c r="A11" s="5" t="s">
        <v>97</v>
      </c>
      <c r="B11" s="6"/>
      <c r="C11" s="6"/>
      <c r="D11" s="6"/>
      <c r="E11" s="6">
        <v>14.69</v>
      </c>
      <c r="F11" s="6"/>
      <c r="G11" s="6"/>
      <c r="H11" s="6"/>
      <c r="I11" s="6"/>
      <c r="J11" s="6"/>
      <c r="K11" s="4"/>
    </row>
    <row r="12" spans="1:11" x14ac:dyDescent="0.15">
      <c r="A12" s="5" t="s">
        <v>11</v>
      </c>
      <c r="B12" s="6"/>
      <c r="C12" s="6"/>
      <c r="D12" s="6"/>
      <c r="E12" s="6"/>
      <c r="F12" s="6">
        <v>9.7200000000000006</v>
      </c>
      <c r="G12" s="6"/>
      <c r="H12" s="6"/>
      <c r="I12" s="6"/>
      <c r="J12" s="6"/>
      <c r="K12" s="4"/>
    </row>
    <row r="13" spans="1:11" x14ac:dyDescent="0.15">
      <c r="A13" s="21" t="s">
        <v>12</v>
      </c>
      <c r="B13" s="6"/>
      <c r="C13" s="22">
        <v>14.84</v>
      </c>
      <c r="D13" s="6"/>
      <c r="E13" s="6"/>
      <c r="F13" s="6"/>
      <c r="G13" s="6"/>
      <c r="H13" s="6"/>
      <c r="I13" s="6"/>
      <c r="J13" s="6"/>
      <c r="K13" s="4"/>
    </row>
    <row r="14" spans="1:11" x14ac:dyDescent="0.15">
      <c r="A14" s="5" t="s">
        <v>90</v>
      </c>
      <c r="B14" s="6">
        <v>17</v>
      </c>
      <c r="C14" s="6"/>
      <c r="D14" s="6"/>
      <c r="E14" s="6"/>
      <c r="F14" s="6"/>
      <c r="G14" s="6"/>
      <c r="H14" s="6"/>
      <c r="I14" s="6"/>
      <c r="J14" s="6"/>
      <c r="K14" s="4"/>
    </row>
    <row r="15" spans="1:11" x14ac:dyDescent="0.15">
      <c r="A15" s="5" t="s">
        <v>13</v>
      </c>
      <c r="B15" s="6"/>
      <c r="C15" s="6"/>
      <c r="D15" s="6"/>
      <c r="E15" s="6"/>
      <c r="F15" s="6"/>
      <c r="G15" s="6">
        <v>10.87</v>
      </c>
      <c r="H15" s="6"/>
      <c r="I15" s="6"/>
      <c r="J15" s="6"/>
      <c r="K15" s="4"/>
    </row>
    <row r="16" spans="1:11" x14ac:dyDescent="0.15">
      <c r="A16" s="5" t="s">
        <v>79</v>
      </c>
      <c r="B16" s="6">
        <v>14.51</v>
      </c>
      <c r="C16" s="6"/>
      <c r="D16" s="6"/>
      <c r="E16" s="6"/>
      <c r="F16" s="6"/>
      <c r="G16" s="6"/>
      <c r="H16" s="6"/>
      <c r="I16" s="6"/>
      <c r="J16" s="6"/>
      <c r="K16" s="4"/>
    </row>
    <row r="17" spans="1:11" x14ac:dyDescent="0.15">
      <c r="A17" s="5" t="s">
        <v>80</v>
      </c>
      <c r="B17" s="6"/>
      <c r="C17" s="6"/>
      <c r="D17" s="6"/>
      <c r="E17" s="6"/>
      <c r="F17" s="6"/>
      <c r="G17" s="6"/>
      <c r="H17" s="6"/>
      <c r="I17" s="6"/>
      <c r="J17" s="6">
        <v>11.96</v>
      </c>
      <c r="K17" s="4"/>
    </row>
    <row r="18" spans="1:11" x14ac:dyDescent="0.15">
      <c r="A18" s="5" t="s">
        <v>64</v>
      </c>
      <c r="B18" s="6"/>
      <c r="C18" s="6"/>
      <c r="D18" s="6"/>
      <c r="E18" s="6">
        <v>12.32</v>
      </c>
      <c r="F18" s="6"/>
      <c r="G18" s="6"/>
      <c r="H18" s="6"/>
      <c r="I18" s="6"/>
      <c r="J18" s="6"/>
      <c r="K18" s="4"/>
    </row>
    <row r="19" spans="1:11" x14ac:dyDescent="0.15">
      <c r="A19" s="5" t="s">
        <v>83</v>
      </c>
      <c r="B19" s="6"/>
      <c r="C19" s="6"/>
      <c r="D19" s="6"/>
      <c r="E19" s="6"/>
      <c r="F19" s="6"/>
      <c r="G19" s="6"/>
      <c r="H19" s="6"/>
      <c r="I19" s="6"/>
      <c r="J19" s="6">
        <v>13.05</v>
      </c>
      <c r="K19" s="4"/>
    </row>
    <row r="20" spans="1:11" x14ac:dyDescent="0.15">
      <c r="A20" s="5" t="s">
        <v>14</v>
      </c>
      <c r="B20" s="6"/>
      <c r="C20" s="6"/>
      <c r="D20" s="6"/>
      <c r="E20" s="6"/>
      <c r="F20" s="6">
        <v>10.76</v>
      </c>
      <c r="G20" s="6"/>
      <c r="H20" s="6"/>
      <c r="I20" s="6"/>
      <c r="J20" s="6"/>
      <c r="K20" s="4"/>
    </row>
    <row r="21" spans="1:11" x14ac:dyDescent="0.15">
      <c r="A21" s="5" t="s">
        <v>57</v>
      </c>
      <c r="B21" s="6"/>
      <c r="C21" s="6"/>
      <c r="D21" s="6">
        <v>11.62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58</v>
      </c>
      <c r="B22" s="6"/>
      <c r="C22" s="6"/>
      <c r="D22" s="6">
        <v>11.96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69</v>
      </c>
      <c r="B23" s="6"/>
      <c r="C23" s="6"/>
      <c r="D23" s="6">
        <v>15.43</v>
      </c>
      <c r="E23" s="6"/>
      <c r="F23" s="6"/>
      <c r="G23" s="6"/>
      <c r="H23" s="6"/>
      <c r="I23" s="6"/>
      <c r="J23" s="6"/>
      <c r="K23" s="4"/>
    </row>
    <row r="24" spans="1:11" x14ac:dyDescent="0.15">
      <c r="A24" s="5" t="s">
        <v>16</v>
      </c>
      <c r="B24" s="6"/>
      <c r="C24" s="6"/>
      <c r="D24" s="6"/>
      <c r="E24" s="6"/>
      <c r="F24" s="6"/>
      <c r="G24" s="6"/>
      <c r="H24" s="6"/>
      <c r="I24" s="6">
        <v>9.61</v>
      </c>
      <c r="J24" s="6"/>
      <c r="K24" s="4"/>
    </row>
    <row r="25" spans="1:11" x14ac:dyDescent="0.15">
      <c r="A25" s="5" t="s">
        <v>17</v>
      </c>
      <c r="B25" s="6"/>
      <c r="C25" s="6"/>
      <c r="D25" s="6">
        <v>9.24</v>
      </c>
      <c r="E25" s="6"/>
      <c r="F25" s="6"/>
      <c r="G25" s="6"/>
      <c r="H25" s="6"/>
      <c r="I25" s="6"/>
      <c r="J25" s="6"/>
      <c r="K25" s="4"/>
    </row>
    <row r="26" spans="1:11" x14ac:dyDescent="0.15">
      <c r="A26" s="5" t="s">
        <v>18</v>
      </c>
      <c r="B26" s="6"/>
      <c r="C26" s="6"/>
      <c r="D26" s="6"/>
      <c r="E26" s="6"/>
      <c r="F26" s="6"/>
      <c r="G26" s="6"/>
      <c r="H26" s="6">
        <v>10.5</v>
      </c>
      <c r="I26" s="6"/>
      <c r="J26" s="6"/>
      <c r="K26" s="4"/>
    </row>
    <row r="27" spans="1:11" x14ac:dyDescent="0.15">
      <c r="A27" s="5" t="s">
        <v>99</v>
      </c>
      <c r="B27" s="6"/>
      <c r="C27" s="6"/>
      <c r="D27" s="3"/>
      <c r="E27" s="6">
        <v>14.69</v>
      </c>
      <c r="F27" s="6"/>
      <c r="G27" s="6"/>
      <c r="H27" s="6"/>
      <c r="I27" s="6"/>
      <c r="J27" s="6"/>
      <c r="K27" s="4"/>
    </row>
    <row r="28" spans="1:11" x14ac:dyDescent="0.15">
      <c r="A28" s="5" t="s">
        <v>103</v>
      </c>
      <c r="B28" s="6">
        <v>15.95</v>
      </c>
      <c r="C28" s="6"/>
      <c r="D28" s="3"/>
      <c r="E28" s="6"/>
      <c r="F28" s="6"/>
      <c r="G28" s="6"/>
      <c r="H28" s="6"/>
      <c r="I28" s="6"/>
      <c r="J28" s="6"/>
      <c r="K28" s="4"/>
    </row>
    <row r="29" spans="1:11" x14ac:dyDescent="0.15">
      <c r="A29" s="5" t="s">
        <v>20</v>
      </c>
      <c r="B29" s="6"/>
      <c r="C29" s="6"/>
      <c r="D29" s="3"/>
      <c r="E29" s="6"/>
      <c r="F29" s="6"/>
      <c r="G29" s="6"/>
      <c r="H29" s="6"/>
      <c r="I29" s="6">
        <v>11.24</v>
      </c>
      <c r="J29" s="6"/>
      <c r="K29" s="4"/>
    </row>
    <row r="30" spans="1:11" x14ac:dyDescent="0.15">
      <c r="A30" s="5" t="s">
        <v>22</v>
      </c>
      <c r="B30" s="6"/>
      <c r="C30" s="6"/>
      <c r="D30" s="6"/>
      <c r="E30" s="6">
        <v>9.64</v>
      </c>
      <c r="F30" s="6"/>
      <c r="G30" s="6"/>
      <c r="H30" s="6"/>
      <c r="I30" s="6"/>
      <c r="J30" s="6"/>
      <c r="K30" s="4"/>
    </row>
    <row r="31" spans="1:11" x14ac:dyDescent="0.15">
      <c r="A31" s="5" t="s">
        <v>23</v>
      </c>
      <c r="B31" s="6"/>
      <c r="C31" s="6"/>
      <c r="D31" s="3">
        <v>10.35</v>
      </c>
      <c r="E31" s="6"/>
      <c r="F31" s="6"/>
      <c r="G31" s="6"/>
      <c r="H31" s="6"/>
      <c r="I31" s="6"/>
      <c r="J31" s="6"/>
      <c r="K31" s="4"/>
    </row>
    <row r="32" spans="1:11" x14ac:dyDescent="0.15">
      <c r="A32" s="5" t="s">
        <v>24</v>
      </c>
      <c r="B32" s="6"/>
      <c r="C32" s="6"/>
      <c r="D32" s="3"/>
      <c r="E32" s="6">
        <v>6.68</v>
      </c>
      <c r="F32" s="6"/>
      <c r="G32" s="6"/>
      <c r="H32" s="6"/>
      <c r="I32" s="6"/>
      <c r="J32" s="6"/>
      <c r="K32" s="4"/>
    </row>
    <row r="33" spans="1:11" x14ac:dyDescent="0.15">
      <c r="A33" s="5" t="s">
        <v>25</v>
      </c>
      <c r="B33" s="6"/>
      <c r="C33" s="6"/>
      <c r="D33" s="3"/>
      <c r="E33" s="6"/>
      <c r="F33" s="6">
        <v>14.14</v>
      </c>
      <c r="G33" s="6"/>
      <c r="H33" s="6"/>
      <c r="I33" s="6"/>
      <c r="J33" s="6"/>
      <c r="K33" s="4"/>
    </row>
    <row r="34" spans="1:11" x14ac:dyDescent="0.15">
      <c r="A34" s="5" t="s">
        <v>88</v>
      </c>
      <c r="B34" s="6"/>
      <c r="C34" s="6"/>
      <c r="D34" s="3">
        <v>12.59</v>
      </c>
      <c r="E34" s="6"/>
      <c r="F34" s="6"/>
      <c r="G34" s="6"/>
      <c r="H34" s="6"/>
      <c r="I34" s="6"/>
      <c r="J34" s="6"/>
      <c r="K34" s="4"/>
    </row>
    <row r="35" spans="1:11" x14ac:dyDescent="0.15">
      <c r="A35" s="5" t="s">
        <v>26</v>
      </c>
      <c r="B35" s="6"/>
      <c r="C35" s="6"/>
      <c r="D35" s="4"/>
      <c r="E35" s="6"/>
      <c r="F35" s="6"/>
      <c r="G35" s="6">
        <v>8.7100000000000009</v>
      </c>
      <c r="H35" s="6"/>
      <c r="I35" s="6"/>
      <c r="J35" s="6"/>
      <c r="K35" s="4"/>
    </row>
    <row r="36" spans="1:11" x14ac:dyDescent="0.15">
      <c r="A36" s="5" t="s">
        <v>27</v>
      </c>
      <c r="B36" s="6"/>
      <c r="C36" s="6"/>
      <c r="D36" s="6"/>
      <c r="E36" s="6"/>
      <c r="F36" s="6">
        <v>13.23</v>
      </c>
      <c r="G36" s="6"/>
      <c r="H36" s="6"/>
      <c r="I36" s="6"/>
      <c r="J36" s="6"/>
      <c r="K36" s="4"/>
    </row>
    <row r="37" spans="1:11" x14ac:dyDescent="0.15">
      <c r="A37" s="5" t="s">
        <v>28</v>
      </c>
      <c r="B37" s="6"/>
      <c r="C37" s="6">
        <v>10.62</v>
      </c>
      <c r="D37" s="6"/>
      <c r="E37" s="6"/>
      <c r="F37" s="6"/>
      <c r="G37" s="6"/>
      <c r="H37" s="6"/>
      <c r="I37" s="6"/>
      <c r="J37" s="6"/>
      <c r="K37" s="4"/>
    </row>
    <row r="38" spans="1:11" x14ac:dyDescent="0.15">
      <c r="A38" s="5" t="s">
        <v>29</v>
      </c>
      <c r="B38" s="6"/>
      <c r="C38" s="3"/>
      <c r="D38" s="6">
        <v>10.06</v>
      </c>
      <c r="E38" s="6"/>
      <c r="F38" s="6"/>
      <c r="G38" s="6"/>
      <c r="H38" s="6"/>
      <c r="I38" s="6"/>
      <c r="J38" s="6"/>
      <c r="K38" s="4"/>
    </row>
    <row r="39" spans="1:11" x14ac:dyDescent="0.15">
      <c r="A39" s="5" t="s">
        <v>30</v>
      </c>
      <c r="B39" s="6"/>
      <c r="C39" s="3"/>
      <c r="D39" s="6"/>
      <c r="E39" s="6">
        <v>13.05</v>
      </c>
      <c r="F39" s="6"/>
      <c r="G39" s="6"/>
      <c r="H39" s="6"/>
      <c r="I39" s="6"/>
      <c r="J39" s="6"/>
      <c r="K39" s="4"/>
    </row>
    <row r="40" spans="1:11" x14ac:dyDescent="0.15">
      <c r="A40" s="5" t="s">
        <v>31</v>
      </c>
      <c r="B40" s="6"/>
      <c r="C40" s="3"/>
      <c r="D40" s="6"/>
      <c r="E40" s="6"/>
      <c r="F40" s="6"/>
      <c r="G40" s="6"/>
      <c r="H40" s="6">
        <v>10.87</v>
      </c>
      <c r="I40" s="6"/>
      <c r="J40" s="6"/>
      <c r="K40" s="4"/>
    </row>
    <row r="41" spans="1:11" x14ac:dyDescent="0.15">
      <c r="A41" s="5" t="s">
        <v>61</v>
      </c>
      <c r="B41" s="6"/>
      <c r="C41" s="4"/>
      <c r="D41" s="6"/>
      <c r="E41" s="6">
        <v>13.87</v>
      </c>
      <c r="F41" s="6"/>
      <c r="G41" s="6"/>
      <c r="H41" s="6"/>
      <c r="I41" s="6"/>
      <c r="J41" s="6"/>
      <c r="K41" s="4"/>
    </row>
    <row r="42" spans="1:11" x14ac:dyDescent="0.15">
      <c r="A42" s="5" t="s">
        <v>71</v>
      </c>
      <c r="B42" s="6"/>
      <c r="C42" s="4"/>
      <c r="D42" s="6"/>
      <c r="E42" s="6"/>
      <c r="F42" s="6"/>
      <c r="G42" s="6">
        <v>10.06</v>
      </c>
      <c r="H42" s="6"/>
      <c r="I42" s="6"/>
      <c r="J42" s="6"/>
      <c r="K42" s="4"/>
    </row>
    <row r="43" spans="1:11" x14ac:dyDescent="0.15">
      <c r="A43" s="5" t="s">
        <v>70</v>
      </c>
      <c r="B43" s="6"/>
      <c r="C43" s="4"/>
      <c r="D43" s="6"/>
      <c r="E43" s="6"/>
      <c r="F43" s="6"/>
      <c r="G43" s="6"/>
      <c r="H43" s="6"/>
      <c r="I43" s="6">
        <v>11.41</v>
      </c>
      <c r="J43" s="6"/>
      <c r="K43" s="4"/>
    </row>
    <row r="44" spans="1:11" x14ac:dyDescent="0.15">
      <c r="A44" s="5" t="s">
        <v>34</v>
      </c>
      <c r="B44" s="6"/>
      <c r="C44" s="4"/>
      <c r="D44" s="6"/>
      <c r="E44" s="6"/>
      <c r="F44" s="6"/>
      <c r="G44" s="6"/>
      <c r="H44" s="6">
        <v>9.75</v>
      </c>
      <c r="I44" s="6"/>
      <c r="J44" s="6"/>
      <c r="K44" s="4"/>
    </row>
    <row r="45" spans="1:11" x14ac:dyDescent="0.15">
      <c r="A45" s="5" t="s">
        <v>91</v>
      </c>
      <c r="B45" s="6"/>
      <c r="C45" s="4"/>
      <c r="D45" s="6"/>
      <c r="E45" s="6"/>
      <c r="F45" s="6"/>
      <c r="G45" s="6"/>
      <c r="H45" s="6"/>
      <c r="I45" s="6"/>
      <c r="J45" s="6">
        <v>14.14</v>
      </c>
      <c r="K45" s="4"/>
    </row>
    <row r="46" spans="1:11" x14ac:dyDescent="0.15">
      <c r="A46" s="5" t="s">
        <v>84</v>
      </c>
      <c r="B46" s="6"/>
      <c r="C46" s="4"/>
      <c r="D46" s="6"/>
      <c r="E46" s="6"/>
      <c r="F46" s="6"/>
      <c r="G46" s="6"/>
      <c r="H46" s="6"/>
      <c r="I46" s="6">
        <v>14.14</v>
      </c>
      <c r="J46" s="6"/>
      <c r="K46" s="4"/>
    </row>
    <row r="47" spans="1:11" x14ac:dyDescent="0.15">
      <c r="A47" s="5" t="s">
        <v>60</v>
      </c>
      <c r="B47" s="6"/>
      <c r="C47" s="12"/>
      <c r="D47" s="6"/>
      <c r="E47" s="6"/>
      <c r="F47" s="6"/>
      <c r="G47" s="6"/>
      <c r="H47" s="6"/>
      <c r="I47" s="6">
        <v>13.87</v>
      </c>
      <c r="J47" s="6"/>
      <c r="K47" s="4"/>
    </row>
    <row r="48" spans="1:11" x14ac:dyDescent="0.15">
      <c r="A48" s="5" t="s">
        <v>36</v>
      </c>
      <c r="B48" s="6"/>
      <c r="C48" s="6"/>
      <c r="D48" s="6"/>
      <c r="E48" s="6"/>
      <c r="F48" s="6"/>
      <c r="G48" s="6">
        <v>10.050000000000001</v>
      </c>
      <c r="H48" s="6"/>
      <c r="I48" s="6"/>
      <c r="J48" s="6"/>
      <c r="K48" s="4"/>
    </row>
    <row r="49" spans="1:11" x14ac:dyDescent="0.15">
      <c r="A49" s="5" t="s">
        <v>72</v>
      </c>
      <c r="B49" s="6">
        <v>12.63</v>
      </c>
      <c r="C49" s="6"/>
      <c r="D49" s="6"/>
      <c r="E49" s="6"/>
      <c r="F49" s="6"/>
      <c r="G49" s="6"/>
      <c r="H49" s="6"/>
      <c r="I49" s="6"/>
      <c r="J49" s="6"/>
      <c r="K49" s="4"/>
    </row>
    <row r="50" spans="1:11" x14ac:dyDescent="0.15">
      <c r="A50" s="5" t="s">
        <v>62</v>
      </c>
      <c r="B50" s="6"/>
      <c r="C50" s="6"/>
      <c r="D50" s="6"/>
      <c r="E50" s="6"/>
      <c r="F50" s="6"/>
      <c r="G50" s="6"/>
      <c r="H50" s="6">
        <v>11.62</v>
      </c>
      <c r="I50" s="6"/>
      <c r="J50" s="6"/>
      <c r="K50" s="4"/>
    </row>
    <row r="51" spans="1:11" x14ac:dyDescent="0.15">
      <c r="A51" s="5" t="s">
        <v>37</v>
      </c>
      <c r="B51" s="6"/>
      <c r="C51" s="6">
        <v>14.14</v>
      </c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38</v>
      </c>
      <c r="B52" s="6"/>
      <c r="C52" s="6"/>
      <c r="D52" s="6"/>
      <c r="E52" s="6"/>
      <c r="F52" s="6"/>
      <c r="G52" s="6"/>
      <c r="H52" s="6">
        <v>9.68</v>
      </c>
      <c r="I52" s="6"/>
      <c r="J52" s="6"/>
      <c r="K52" s="4"/>
    </row>
    <row r="53" spans="1:11" x14ac:dyDescent="0.15">
      <c r="A53" s="5" t="s">
        <v>39</v>
      </c>
      <c r="B53" s="6"/>
      <c r="C53" s="6"/>
      <c r="D53" s="6">
        <v>9.3699999999999992</v>
      </c>
      <c r="E53" s="6"/>
      <c r="F53" s="6"/>
      <c r="G53" s="6"/>
      <c r="H53" s="6"/>
      <c r="I53" s="6"/>
      <c r="J53" s="6"/>
      <c r="K53" s="4"/>
    </row>
    <row r="54" spans="1:11" x14ac:dyDescent="0.15">
      <c r="A54" s="5" t="s">
        <v>40</v>
      </c>
      <c r="B54" s="6"/>
      <c r="C54" s="6"/>
      <c r="D54" s="6"/>
      <c r="E54" s="6"/>
      <c r="F54" s="6"/>
      <c r="G54" s="6"/>
      <c r="H54" s="6">
        <v>11.49</v>
      </c>
      <c r="I54" s="6"/>
      <c r="J54" s="6"/>
      <c r="K54" s="4"/>
    </row>
    <row r="55" spans="1:11" x14ac:dyDescent="0.15">
      <c r="A55" s="5" t="s">
        <v>42</v>
      </c>
      <c r="B55" s="6">
        <v>10.87</v>
      </c>
      <c r="C55" s="6"/>
      <c r="D55" s="6"/>
      <c r="E55" s="6"/>
      <c r="F55" s="6"/>
      <c r="G55" s="6"/>
      <c r="H55" s="6"/>
      <c r="I55" s="6"/>
      <c r="J55" s="6"/>
      <c r="K55" s="4"/>
    </row>
    <row r="56" spans="1:11" x14ac:dyDescent="0.15">
      <c r="A56" s="5" t="s">
        <v>43</v>
      </c>
      <c r="B56" s="6"/>
      <c r="C56" s="6"/>
      <c r="D56" s="6"/>
      <c r="E56" s="6">
        <v>8.9</v>
      </c>
      <c r="F56" s="6"/>
      <c r="G56" s="6"/>
      <c r="H56" s="6"/>
      <c r="I56" s="6"/>
      <c r="J56" s="6"/>
      <c r="K56" s="4"/>
    </row>
    <row r="57" spans="1:11" x14ac:dyDescent="0.15">
      <c r="A57" s="5" t="s">
        <v>44</v>
      </c>
      <c r="B57" s="6"/>
      <c r="C57" s="6"/>
      <c r="D57" s="6"/>
      <c r="E57" s="6"/>
      <c r="F57" s="6"/>
      <c r="G57" s="6"/>
      <c r="H57" s="6"/>
      <c r="I57" s="6">
        <v>10.87</v>
      </c>
      <c r="J57" s="6"/>
      <c r="K57" s="4"/>
    </row>
    <row r="58" spans="1:11" x14ac:dyDescent="0.15">
      <c r="A58" s="21" t="s">
        <v>85</v>
      </c>
      <c r="B58" s="6"/>
      <c r="C58" s="6"/>
      <c r="D58" s="22">
        <v>14.05</v>
      </c>
      <c r="E58" s="6"/>
      <c r="F58" s="6"/>
      <c r="G58" s="6"/>
      <c r="H58" s="6"/>
      <c r="I58" s="6"/>
      <c r="J58" s="6"/>
      <c r="K58" s="4"/>
    </row>
    <row r="59" spans="1:11" x14ac:dyDescent="0.15">
      <c r="A59" s="5" t="s">
        <v>96</v>
      </c>
      <c r="B59" s="20">
        <v>17</v>
      </c>
      <c r="C59" s="6"/>
      <c r="D59" s="6"/>
      <c r="E59" s="6"/>
      <c r="F59" s="6"/>
      <c r="G59" s="6"/>
      <c r="H59" s="6"/>
      <c r="I59" s="6"/>
      <c r="J59" s="6"/>
      <c r="K59" s="4"/>
    </row>
    <row r="60" spans="1:11" x14ac:dyDescent="0.15">
      <c r="A60" s="5" t="s">
        <v>45</v>
      </c>
      <c r="B60" s="6"/>
      <c r="C60" s="6"/>
      <c r="D60" s="6"/>
      <c r="E60" s="6"/>
      <c r="F60" s="6">
        <v>9.7100000000000009</v>
      </c>
      <c r="G60" s="6"/>
      <c r="H60" s="6"/>
      <c r="I60" s="6"/>
      <c r="J60" s="6"/>
      <c r="K60" s="4"/>
    </row>
    <row r="61" spans="1:11" x14ac:dyDescent="0.15">
      <c r="A61" s="5" t="s">
        <v>106</v>
      </c>
      <c r="B61" s="6"/>
      <c r="C61" s="6"/>
      <c r="D61" s="6">
        <v>15.86</v>
      </c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46</v>
      </c>
      <c r="B62" s="6"/>
      <c r="C62" s="6"/>
      <c r="D62" s="6"/>
      <c r="E62" s="6"/>
      <c r="F62" s="6"/>
      <c r="G62" s="6"/>
      <c r="H62" s="6">
        <v>8.02</v>
      </c>
      <c r="I62" s="6"/>
      <c r="J62" s="6"/>
      <c r="K62" s="4"/>
    </row>
    <row r="63" spans="1:11" x14ac:dyDescent="0.15">
      <c r="A63" s="5" t="s">
        <v>47</v>
      </c>
      <c r="B63" s="6">
        <v>17</v>
      </c>
      <c r="C63" s="6"/>
      <c r="D63" s="6"/>
      <c r="E63" s="6"/>
      <c r="F63" s="6"/>
      <c r="G63" s="6"/>
      <c r="H63" s="6"/>
      <c r="I63" s="6"/>
      <c r="J63" s="6"/>
      <c r="K63" s="4"/>
    </row>
    <row r="64" spans="1:11" x14ac:dyDescent="0.15">
      <c r="A64" s="5" t="s">
        <v>100</v>
      </c>
      <c r="B64" s="6">
        <v>13.42</v>
      </c>
      <c r="C64" s="6"/>
      <c r="D64" s="6"/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48</v>
      </c>
      <c r="B65" s="6"/>
      <c r="C65" s="6"/>
      <c r="D65" s="6">
        <v>10.14</v>
      </c>
      <c r="E65" s="6"/>
      <c r="F65" s="6"/>
      <c r="G65" s="6"/>
      <c r="H65" s="6"/>
      <c r="I65" s="6"/>
      <c r="J65" s="6"/>
      <c r="K65" s="4"/>
    </row>
    <row r="66" spans="1:11" x14ac:dyDescent="0.15">
      <c r="A66" s="5" t="s">
        <v>49</v>
      </c>
      <c r="B66" s="6"/>
      <c r="C66" s="6"/>
      <c r="D66" s="6"/>
      <c r="E66" s="6"/>
      <c r="F66" s="6"/>
      <c r="G66" s="6"/>
      <c r="H66" s="6">
        <v>10.44</v>
      </c>
      <c r="I66" s="6"/>
      <c r="J66" s="6"/>
      <c r="K66" s="4"/>
    </row>
    <row r="67" spans="1:11" x14ac:dyDescent="0.15">
      <c r="A67" s="5" t="s">
        <v>63</v>
      </c>
      <c r="B67" s="6"/>
      <c r="C67" s="6">
        <v>12.23</v>
      </c>
      <c r="D67" s="6"/>
      <c r="E67" s="6"/>
      <c r="F67" s="6"/>
      <c r="G67" s="6"/>
      <c r="H67" s="6"/>
      <c r="I67" s="6"/>
      <c r="J67" s="6"/>
      <c r="K67" s="4"/>
    </row>
    <row r="68" spans="1:11" x14ac:dyDescent="0.15">
      <c r="A68" s="5" t="s">
        <v>50</v>
      </c>
      <c r="B68" s="6"/>
      <c r="C68" s="6"/>
      <c r="D68" s="6"/>
      <c r="E68" s="6"/>
      <c r="F68" s="6"/>
      <c r="G68" s="6"/>
      <c r="H68" s="6"/>
      <c r="I68" s="6">
        <v>9.51</v>
      </c>
      <c r="J68" s="6"/>
      <c r="K68" s="4"/>
    </row>
    <row r="69" spans="1:11" x14ac:dyDescent="0.15">
      <c r="A69" s="14" t="s">
        <v>86</v>
      </c>
      <c r="B69" s="15"/>
      <c r="C69" s="15"/>
      <c r="D69" s="15"/>
      <c r="E69" s="15"/>
      <c r="F69" s="15"/>
      <c r="G69" s="15"/>
      <c r="H69" s="15"/>
      <c r="I69" s="15"/>
      <c r="J69" s="15">
        <v>11.62</v>
      </c>
      <c r="K69" s="4"/>
    </row>
    <row r="70" spans="1:11" x14ac:dyDescent="0.15">
      <c r="A70" s="5" t="s">
        <v>87</v>
      </c>
      <c r="B70" s="6"/>
      <c r="C70" s="6"/>
      <c r="D70" s="6"/>
      <c r="E70" s="6"/>
      <c r="F70" s="6"/>
      <c r="G70" s="6"/>
      <c r="H70" s="6"/>
      <c r="I70" s="6"/>
      <c r="J70" s="6"/>
      <c r="K70" s="8"/>
    </row>
    <row r="71" spans="1:11" x14ac:dyDescent="0.15">
      <c r="A71" s="9" t="s">
        <v>52</v>
      </c>
      <c r="B71" s="10">
        <f>SUM(B4:B70)</f>
        <v>149.76</v>
      </c>
      <c r="C71" s="10">
        <f t="shared" ref="C71:J71" si="0">SUM(C4:C70)</f>
        <v>51.83</v>
      </c>
      <c r="D71" s="10">
        <f t="shared" si="0"/>
        <v>177.78999999999996</v>
      </c>
      <c r="E71" s="10">
        <f t="shared" si="0"/>
        <v>93.84</v>
      </c>
      <c r="F71" s="10">
        <f t="shared" si="0"/>
        <v>57.560000000000009</v>
      </c>
      <c r="G71" s="10">
        <f t="shared" si="0"/>
        <v>39.69</v>
      </c>
      <c r="H71" s="10">
        <f t="shared" si="0"/>
        <v>82.36999999999999</v>
      </c>
      <c r="I71" s="10">
        <f t="shared" si="0"/>
        <v>80.650000000000006</v>
      </c>
      <c r="J71" s="10">
        <f t="shared" si="0"/>
        <v>62.18</v>
      </c>
      <c r="K71" s="11">
        <f>SUM(B71:J71)</f>
        <v>795.67</v>
      </c>
    </row>
    <row r="72" spans="1:11" x14ac:dyDescent="0.15">
      <c r="B72" s="10" t="s">
        <v>53</v>
      </c>
      <c r="C72" s="10" t="s">
        <v>1</v>
      </c>
      <c r="D72" s="10" t="s">
        <v>2</v>
      </c>
      <c r="E72" s="10" t="s">
        <v>3</v>
      </c>
      <c r="F72" s="10" t="s">
        <v>4</v>
      </c>
      <c r="G72" s="10" t="s">
        <v>5</v>
      </c>
      <c r="H72" s="10" t="s">
        <v>6</v>
      </c>
      <c r="I72" s="10" t="s">
        <v>7</v>
      </c>
      <c r="J72" s="10" t="s">
        <v>81</v>
      </c>
      <c r="K72" s="4"/>
    </row>
    <row r="73" spans="1:11" x14ac:dyDescent="0.15"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15">
      <c r="A74" t="s">
        <v>107</v>
      </c>
    </row>
    <row r="76" spans="1:11" x14ac:dyDescent="0.15">
      <c r="A76">
        <f>COUNTA(A4:A69)</f>
        <v>66</v>
      </c>
    </row>
  </sheetData>
  <pageMargins left="0.75" right="0.75" top="1" bottom="1" header="0.5" footer="0.5"/>
  <pageSetup scale="65" orientation="portrait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K80"/>
  <sheetViews>
    <sheetView topLeftCell="A43" workbookViewId="0">
      <selection activeCell="H33" sqref="H33"/>
    </sheetView>
  </sheetViews>
  <sheetFormatPr baseColWidth="10" defaultColWidth="8.83203125" defaultRowHeight="13" x14ac:dyDescent="0.15"/>
  <cols>
    <col min="1" max="1" width="18.5" customWidth="1"/>
  </cols>
  <sheetData>
    <row r="1" spans="1:11" x14ac:dyDescent="0.15">
      <c r="A1" s="1" t="s">
        <v>112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6">
        <v>11.96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98</v>
      </c>
      <c r="B6" s="6">
        <v>17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105</v>
      </c>
      <c r="B9" s="6">
        <v>14.38</v>
      </c>
      <c r="C9" s="6"/>
      <c r="D9" s="6"/>
      <c r="E9" s="6"/>
      <c r="F9" s="6"/>
      <c r="G9" s="6"/>
      <c r="H9" s="6"/>
      <c r="I9" s="6"/>
      <c r="J9" s="6"/>
      <c r="K9" s="4"/>
    </row>
    <row r="10" spans="1:11" x14ac:dyDescent="0.15">
      <c r="A10" s="5" t="s">
        <v>9</v>
      </c>
      <c r="B10" s="6"/>
      <c r="C10" s="6"/>
      <c r="D10" s="6">
        <v>10.87</v>
      </c>
      <c r="E10" s="6"/>
      <c r="F10" s="6"/>
      <c r="G10" s="6"/>
      <c r="H10" s="6"/>
      <c r="I10" s="6"/>
      <c r="J10" s="6"/>
      <c r="K10" s="4"/>
    </row>
    <row r="11" spans="1:11" x14ac:dyDescent="0.15">
      <c r="A11" s="21" t="s">
        <v>110</v>
      </c>
      <c r="B11" s="6"/>
      <c r="C11" s="6"/>
      <c r="D11" s="6"/>
      <c r="E11" s="6"/>
      <c r="F11" s="6"/>
      <c r="G11" s="6"/>
      <c r="H11" s="6"/>
      <c r="I11" s="6"/>
      <c r="J11" s="16">
        <v>26.1</v>
      </c>
      <c r="K11" s="4"/>
    </row>
    <row r="12" spans="1:11" x14ac:dyDescent="0.15">
      <c r="A12" s="5" t="s">
        <v>97</v>
      </c>
      <c r="B12" s="6"/>
      <c r="C12" s="6"/>
      <c r="D12" s="6"/>
      <c r="E12" s="6">
        <v>14.69</v>
      </c>
      <c r="F12" s="6"/>
      <c r="G12" s="6"/>
      <c r="H12" s="6"/>
      <c r="I12" s="6"/>
      <c r="J12" s="6"/>
      <c r="K12" s="4"/>
    </row>
    <row r="13" spans="1:11" x14ac:dyDescent="0.15">
      <c r="A13" s="5" t="s">
        <v>11</v>
      </c>
      <c r="B13" s="6"/>
      <c r="C13" s="6"/>
      <c r="D13" s="6"/>
      <c r="E13" s="6"/>
      <c r="F13" s="6">
        <v>9.7200000000000006</v>
      </c>
      <c r="G13" s="6"/>
      <c r="H13" s="6"/>
      <c r="I13" s="6"/>
      <c r="J13" s="6"/>
      <c r="K13" s="4"/>
    </row>
    <row r="14" spans="1:11" x14ac:dyDescent="0.15">
      <c r="A14" s="21" t="s">
        <v>12</v>
      </c>
      <c r="B14" s="6"/>
      <c r="C14" s="22">
        <v>-59.36</v>
      </c>
      <c r="D14" s="6"/>
      <c r="E14" s="6"/>
      <c r="F14" s="6"/>
      <c r="G14" s="6"/>
      <c r="H14" s="6"/>
      <c r="I14" s="6"/>
      <c r="J14" s="6"/>
      <c r="K14" s="4"/>
    </row>
    <row r="15" spans="1:11" x14ac:dyDescent="0.15">
      <c r="A15" s="5" t="s">
        <v>90</v>
      </c>
      <c r="B15" s="6">
        <v>17</v>
      </c>
      <c r="C15" s="6"/>
      <c r="D15" s="6"/>
      <c r="E15" s="6"/>
      <c r="F15" s="6"/>
      <c r="G15" s="6"/>
      <c r="H15" s="6"/>
      <c r="I15" s="6"/>
      <c r="J15" s="6"/>
      <c r="K15" s="4"/>
    </row>
    <row r="16" spans="1:11" x14ac:dyDescent="0.15">
      <c r="A16" s="5" t="s">
        <v>13</v>
      </c>
      <c r="B16" s="6"/>
      <c r="C16" s="6"/>
      <c r="D16" s="6"/>
      <c r="E16" s="6"/>
      <c r="F16" s="6"/>
      <c r="G16" s="6">
        <v>10.87</v>
      </c>
      <c r="H16" s="6"/>
      <c r="I16" s="6"/>
      <c r="J16" s="6"/>
      <c r="K16" s="4"/>
    </row>
    <row r="17" spans="1:11" x14ac:dyDescent="0.15">
      <c r="A17" s="5" t="s">
        <v>79</v>
      </c>
      <c r="B17" s="6">
        <v>14.51</v>
      </c>
      <c r="C17" s="6"/>
      <c r="D17" s="6"/>
      <c r="E17" s="6"/>
      <c r="F17" s="6"/>
      <c r="G17" s="6"/>
      <c r="H17" s="6"/>
      <c r="I17" s="6"/>
      <c r="J17" s="6"/>
      <c r="K17" s="4"/>
    </row>
    <row r="18" spans="1:11" x14ac:dyDescent="0.15">
      <c r="A18" s="5" t="s">
        <v>80</v>
      </c>
      <c r="B18" s="6"/>
      <c r="C18" s="6"/>
      <c r="D18" s="6"/>
      <c r="E18" s="6"/>
      <c r="F18" s="6"/>
      <c r="G18" s="6"/>
      <c r="H18" s="6"/>
      <c r="I18" s="6"/>
      <c r="J18" s="6">
        <v>11.96</v>
      </c>
      <c r="K18" s="4"/>
    </row>
    <row r="19" spans="1:11" x14ac:dyDescent="0.15">
      <c r="A19" s="5" t="s">
        <v>64</v>
      </c>
      <c r="B19" s="6"/>
      <c r="C19" s="6"/>
      <c r="D19" s="6"/>
      <c r="E19" s="6">
        <v>12.32</v>
      </c>
      <c r="F19" s="6"/>
      <c r="G19" s="6"/>
      <c r="H19" s="6"/>
      <c r="I19" s="6"/>
      <c r="J19" s="6"/>
      <c r="K19" s="4"/>
    </row>
    <row r="20" spans="1:11" x14ac:dyDescent="0.15">
      <c r="A20" s="5" t="s">
        <v>83</v>
      </c>
      <c r="B20" s="6"/>
      <c r="C20" s="6"/>
      <c r="D20" s="6"/>
      <c r="E20" s="6"/>
      <c r="F20" s="6"/>
      <c r="G20" s="6"/>
      <c r="H20" s="6"/>
      <c r="I20" s="6"/>
      <c r="J20" s="6">
        <v>13.05</v>
      </c>
      <c r="K20" s="4"/>
    </row>
    <row r="21" spans="1:11" x14ac:dyDescent="0.15">
      <c r="A21" s="5" t="s">
        <v>14</v>
      </c>
      <c r="B21" s="6"/>
      <c r="C21" s="6"/>
      <c r="D21" s="6"/>
      <c r="E21" s="6"/>
      <c r="F21" s="6">
        <v>10.76</v>
      </c>
      <c r="G21" s="6"/>
      <c r="H21" s="6"/>
      <c r="I21" s="6"/>
      <c r="J21" s="6"/>
      <c r="K21" s="4"/>
    </row>
    <row r="22" spans="1:11" x14ac:dyDescent="0.15">
      <c r="A22" s="5" t="s">
        <v>57</v>
      </c>
      <c r="B22" s="6"/>
      <c r="C22" s="6"/>
      <c r="D22" s="6">
        <v>11.62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58</v>
      </c>
      <c r="B23" s="6"/>
      <c r="C23" s="6"/>
      <c r="D23" s="6">
        <v>11.96</v>
      </c>
      <c r="E23" s="6"/>
      <c r="F23" s="6"/>
      <c r="G23" s="6"/>
      <c r="H23" s="6"/>
      <c r="I23" s="6"/>
      <c r="J23" s="6"/>
      <c r="K23" s="4"/>
    </row>
    <row r="24" spans="1:11" x14ac:dyDescent="0.15">
      <c r="A24" s="5" t="s">
        <v>69</v>
      </c>
      <c r="B24" s="6"/>
      <c r="C24" s="6"/>
      <c r="D24" s="6">
        <v>15.43</v>
      </c>
      <c r="E24" s="6"/>
      <c r="F24" s="6"/>
      <c r="G24" s="6"/>
      <c r="H24" s="6"/>
      <c r="I24" s="6"/>
      <c r="J24" s="6"/>
      <c r="K24" s="4"/>
    </row>
    <row r="25" spans="1:11" x14ac:dyDescent="0.15">
      <c r="A25" s="5" t="s">
        <v>16</v>
      </c>
      <c r="B25" s="6"/>
      <c r="C25" s="6"/>
      <c r="D25" s="6"/>
      <c r="E25" s="6"/>
      <c r="F25" s="6"/>
      <c r="G25" s="6"/>
      <c r="H25" s="6"/>
      <c r="I25" s="6">
        <v>9.61</v>
      </c>
      <c r="J25" s="6"/>
      <c r="K25" s="4"/>
    </row>
    <row r="26" spans="1:11" x14ac:dyDescent="0.15">
      <c r="A26" s="5" t="s">
        <v>17</v>
      </c>
      <c r="B26" s="6"/>
      <c r="C26" s="6"/>
      <c r="D26" s="6">
        <v>9.24</v>
      </c>
      <c r="E26" s="6"/>
      <c r="F26" s="6"/>
      <c r="G26" s="6"/>
      <c r="H26" s="6"/>
      <c r="I26" s="6"/>
      <c r="J26" s="6"/>
      <c r="K26" s="4"/>
    </row>
    <row r="27" spans="1:11" x14ac:dyDescent="0.15">
      <c r="A27" s="5" t="s">
        <v>18</v>
      </c>
      <c r="B27" s="6"/>
      <c r="C27" s="6"/>
      <c r="D27" s="6"/>
      <c r="E27" s="6"/>
      <c r="F27" s="6"/>
      <c r="G27" s="6"/>
      <c r="H27" s="6">
        <v>10.5</v>
      </c>
      <c r="I27" s="6"/>
      <c r="J27" s="6"/>
      <c r="K27" s="4"/>
    </row>
    <row r="28" spans="1:11" x14ac:dyDescent="0.15">
      <c r="A28" s="5" t="s">
        <v>99</v>
      </c>
      <c r="B28" s="6"/>
      <c r="C28" s="6"/>
      <c r="D28" s="3"/>
      <c r="E28" s="6">
        <v>14.69</v>
      </c>
      <c r="F28" s="6"/>
      <c r="G28" s="6"/>
      <c r="H28" s="6"/>
      <c r="I28" s="6"/>
      <c r="J28" s="6"/>
      <c r="K28" s="4"/>
    </row>
    <row r="29" spans="1:11" x14ac:dyDescent="0.15">
      <c r="A29" s="5" t="s">
        <v>103</v>
      </c>
      <c r="B29" s="6">
        <v>15.95</v>
      </c>
      <c r="C29" s="6"/>
      <c r="D29" s="3"/>
      <c r="E29" s="6"/>
      <c r="F29" s="6"/>
      <c r="G29" s="6"/>
      <c r="H29" s="6"/>
      <c r="I29" s="6"/>
      <c r="J29" s="6"/>
      <c r="K29" s="4"/>
    </row>
    <row r="30" spans="1:11" x14ac:dyDescent="0.15">
      <c r="A30" s="5" t="s">
        <v>20</v>
      </c>
      <c r="B30" s="6"/>
      <c r="C30" s="6"/>
      <c r="D30" s="3"/>
      <c r="E30" s="6"/>
      <c r="F30" s="6"/>
      <c r="G30" s="6"/>
      <c r="H30" s="6"/>
      <c r="I30" s="6">
        <v>11.24</v>
      </c>
      <c r="J30" s="6"/>
      <c r="K30" s="4"/>
    </row>
    <row r="31" spans="1:11" x14ac:dyDescent="0.15">
      <c r="A31" s="5" t="s">
        <v>22</v>
      </c>
      <c r="B31" s="6"/>
      <c r="C31" s="6"/>
      <c r="D31" s="6"/>
      <c r="E31" s="6">
        <v>9.64</v>
      </c>
      <c r="F31" s="6"/>
      <c r="G31" s="6"/>
      <c r="H31" s="6"/>
      <c r="I31" s="6"/>
      <c r="J31" s="6"/>
      <c r="K31" s="4"/>
    </row>
    <row r="32" spans="1:11" x14ac:dyDescent="0.15">
      <c r="A32" s="5" t="s">
        <v>23</v>
      </c>
      <c r="B32" s="6"/>
      <c r="C32" s="6"/>
      <c r="D32" s="3">
        <v>10.35</v>
      </c>
      <c r="E32" s="6"/>
      <c r="F32" s="6"/>
      <c r="G32" s="6"/>
      <c r="H32" s="6"/>
      <c r="I32" s="6"/>
      <c r="J32" s="6"/>
      <c r="K32" s="4"/>
    </row>
    <row r="33" spans="1:11" x14ac:dyDescent="0.15">
      <c r="A33" s="5" t="s">
        <v>24</v>
      </c>
      <c r="B33" s="6"/>
      <c r="C33" s="6"/>
      <c r="D33" s="3"/>
      <c r="E33" s="6">
        <v>6.68</v>
      </c>
      <c r="F33" s="6"/>
      <c r="G33" s="6"/>
      <c r="H33" s="6"/>
      <c r="I33" s="6"/>
      <c r="J33" s="6"/>
      <c r="K33" s="4"/>
    </row>
    <row r="34" spans="1:11" x14ac:dyDescent="0.15">
      <c r="A34" s="5" t="s">
        <v>25</v>
      </c>
      <c r="B34" s="6"/>
      <c r="C34" s="6"/>
      <c r="D34" s="3"/>
      <c r="E34" s="6"/>
      <c r="F34" s="6">
        <v>14.14</v>
      </c>
      <c r="G34" s="6"/>
      <c r="H34" s="6"/>
      <c r="I34" s="6"/>
      <c r="J34" s="6"/>
      <c r="K34" s="4"/>
    </row>
    <row r="35" spans="1:11" x14ac:dyDescent="0.15">
      <c r="A35" s="5" t="s">
        <v>88</v>
      </c>
      <c r="B35" s="6"/>
      <c r="C35" s="6"/>
      <c r="D35" s="3">
        <v>12.59</v>
      </c>
      <c r="E35" s="6"/>
      <c r="F35" s="6"/>
      <c r="G35" s="6"/>
      <c r="H35" s="6"/>
      <c r="I35" s="6"/>
      <c r="J35" s="6"/>
      <c r="K35" s="4"/>
    </row>
    <row r="36" spans="1:11" x14ac:dyDescent="0.15">
      <c r="A36" s="5" t="s">
        <v>26</v>
      </c>
      <c r="B36" s="6"/>
      <c r="C36" s="6"/>
      <c r="D36" s="4"/>
      <c r="E36" s="6"/>
      <c r="F36" s="6"/>
      <c r="G36" s="6">
        <v>8.7100000000000009</v>
      </c>
      <c r="H36" s="6"/>
      <c r="I36" s="6"/>
      <c r="J36" s="6"/>
      <c r="K36" s="4"/>
    </row>
    <row r="37" spans="1:11" x14ac:dyDescent="0.15">
      <c r="A37" s="5" t="s">
        <v>27</v>
      </c>
      <c r="B37" s="6"/>
      <c r="C37" s="6"/>
      <c r="D37" s="6"/>
      <c r="E37" s="6"/>
      <c r="F37" s="6">
        <v>13.23</v>
      </c>
      <c r="G37" s="6"/>
      <c r="H37" s="6"/>
      <c r="I37" s="6"/>
      <c r="J37" s="6"/>
      <c r="K37" s="4"/>
    </row>
    <row r="38" spans="1:11" x14ac:dyDescent="0.15">
      <c r="A38" s="5" t="s">
        <v>28</v>
      </c>
      <c r="B38" s="6"/>
      <c r="C38" s="6">
        <v>10.62</v>
      </c>
      <c r="D38" s="6"/>
      <c r="E38" s="6"/>
      <c r="F38" s="6"/>
      <c r="G38" s="6"/>
      <c r="H38" s="6"/>
      <c r="I38" s="6"/>
      <c r="J38" s="6"/>
      <c r="K38" s="4"/>
    </row>
    <row r="39" spans="1:11" x14ac:dyDescent="0.15">
      <c r="A39" s="5" t="s">
        <v>29</v>
      </c>
      <c r="B39" s="6"/>
      <c r="C39" s="3"/>
      <c r="D39" s="6">
        <v>10.06</v>
      </c>
      <c r="E39" s="6"/>
      <c r="F39" s="6"/>
      <c r="G39" s="6"/>
      <c r="H39" s="6"/>
      <c r="I39" s="6"/>
      <c r="J39" s="6"/>
      <c r="K39" s="4"/>
    </row>
    <row r="40" spans="1:11" x14ac:dyDescent="0.15">
      <c r="A40" s="5" t="s">
        <v>30</v>
      </c>
      <c r="B40" s="6"/>
      <c r="C40" s="3"/>
      <c r="D40" s="6"/>
      <c r="E40" s="6">
        <v>13.05</v>
      </c>
      <c r="F40" s="6"/>
      <c r="G40" s="6"/>
      <c r="H40" s="6"/>
      <c r="I40" s="6"/>
      <c r="J40" s="6"/>
      <c r="K40" s="4"/>
    </row>
    <row r="41" spans="1:11" x14ac:dyDescent="0.15">
      <c r="A41" s="5" t="s">
        <v>31</v>
      </c>
      <c r="B41" s="6"/>
      <c r="C41" s="3"/>
      <c r="D41" s="6"/>
      <c r="E41" s="6"/>
      <c r="F41" s="6"/>
      <c r="G41" s="6"/>
      <c r="H41" s="6">
        <v>10.87</v>
      </c>
      <c r="I41" s="6"/>
      <c r="J41" s="6"/>
      <c r="K41" s="4"/>
    </row>
    <row r="42" spans="1:11" x14ac:dyDescent="0.15">
      <c r="A42" s="5" t="s">
        <v>61</v>
      </c>
      <c r="B42" s="6"/>
      <c r="C42" s="4"/>
      <c r="D42" s="6"/>
      <c r="E42" s="6">
        <v>13.87</v>
      </c>
      <c r="F42" s="6"/>
      <c r="G42" s="6"/>
      <c r="H42" s="6"/>
      <c r="I42" s="6"/>
      <c r="J42" s="6"/>
      <c r="K42" s="4"/>
    </row>
    <row r="43" spans="1:11" x14ac:dyDescent="0.15">
      <c r="A43" s="5" t="s">
        <v>71</v>
      </c>
      <c r="B43" s="6"/>
      <c r="C43" s="4"/>
      <c r="D43" s="6"/>
      <c r="E43" s="6"/>
      <c r="F43" s="6"/>
      <c r="G43" s="6">
        <v>10.06</v>
      </c>
      <c r="H43" s="6"/>
      <c r="I43" s="6"/>
      <c r="J43" s="6"/>
      <c r="K43" s="4"/>
    </row>
    <row r="44" spans="1:11" x14ac:dyDescent="0.15">
      <c r="A44" s="5" t="s">
        <v>70</v>
      </c>
      <c r="B44" s="6"/>
      <c r="C44" s="4"/>
      <c r="D44" s="6"/>
      <c r="E44" s="6"/>
      <c r="F44" s="6"/>
      <c r="G44" s="6"/>
      <c r="H44" s="6"/>
      <c r="I44" s="6">
        <v>11.41</v>
      </c>
      <c r="J44" s="6"/>
      <c r="K44" s="4"/>
    </row>
    <row r="45" spans="1:11" x14ac:dyDescent="0.15">
      <c r="A45" s="5" t="s">
        <v>34</v>
      </c>
      <c r="B45" s="6"/>
      <c r="C45" s="4"/>
      <c r="D45" s="6"/>
      <c r="E45" s="6"/>
      <c r="F45" s="6"/>
      <c r="G45" s="6"/>
      <c r="H45" s="6">
        <v>9.75</v>
      </c>
      <c r="I45" s="6"/>
      <c r="J45" s="6"/>
      <c r="K45" s="4"/>
    </row>
    <row r="46" spans="1:11" x14ac:dyDescent="0.15">
      <c r="A46" s="5" t="s">
        <v>91</v>
      </c>
      <c r="B46" s="6"/>
      <c r="C46" s="4"/>
      <c r="D46" s="6"/>
      <c r="E46" s="6"/>
      <c r="F46" s="6"/>
      <c r="G46" s="6"/>
      <c r="H46" s="6"/>
      <c r="I46" s="6"/>
      <c r="J46" s="6">
        <v>14.14</v>
      </c>
      <c r="K46" s="4"/>
    </row>
    <row r="47" spans="1:11" x14ac:dyDescent="0.15">
      <c r="A47" s="21" t="s">
        <v>108</v>
      </c>
      <c r="B47" s="16">
        <v>44.61</v>
      </c>
      <c r="C47" s="4"/>
      <c r="D47" s="6"/>
      <c r="E47" s="6"/>
      <c r="F47" s="6"/>
      <c r="G47" s="6"/>
      <c r="H47" s="6"/>
      <c r="I47" s="6"/>
      <c r="J47" s="6"/>
      <c r="K47" s="4"/>
    </row>
    <row r="48" spans="1:11" x14ac:dyDescent="0.15">
      <c r="A48" s="5" t="s">
        <v>84</v>
      </c>
      <c r="B48" s="6"/>
      <c r="C48" s="4"/>
      <c r="D48" s="6"/>
      <c r="E48" s="6"/>
      <c r="F48" s="6"/>
      <c r="G48" s="6"/>
      <c r="H48" s="6"/>
      <c r="I48" s="6">
        <v>14.14</v>
      </c>
      <c r="J48" s="6"/>
      <c r="K48" s="4"/>
    </row>
    <row r="49" spans="1:11" x14ac:dyDescent="0.15">
      <c r="A49" s="5" t="s">
        <v>60</v>
      </c>
      <c r="B49" s="6"/>
      <c r="C49" s="12"/>
      <c r="D49" s="6"/>
      <c r="E49" s="6"/>
      <c r="F49" s="6"/>
      <c r="G49" s="6"/>
      <c r="H49" s="6"/>
      <c r="I49" s="6">
        <v>13.87</v>
      </c>
      <c r="J49" s="6"/>
      <c r="K49" s="4"/>
    </row>
    <row r="50" spans="1:11" x14ac:dyDescent="0.15">
      <c r="A50" s="5" t="s">
        <v>36</v>
      </c>
      <c r="B50" s="6"/>
      <c r="C50" s="6"/>
      <c r="D50" s="6"/>
      <c r="E50" s="6"/>
      <c r="F50" s="6"/>
      <c r="G50" s="6">
        <v>10.050000000000001</v>
      </c>
      <c r="H50" s="6"/>
      <c r="I50" s="6"/>
      <c r="J50" s="6"/>
      <c r="K50" s="4"/>
    </row>
    <row r="51" spans="1:11" x14ac:dyDescent="0.15">
      <c r="A51" s="5" t="s">
        <v>72</v>
      </c>
      <c r="B51" s="6">
        <v>12.63</v>
      </c>
      <c r="C51" s="6"/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62</v>
      </c>
      <c r="B52" s="6"/>
      <c r="C52" s="6"/>
      <c r="D52" s="6"/>
      <c r="E52" s="6"/>
      <c r="F52" s="6"/>
      <c r="G52" s="6"/>
      <c r="H52" s="6">
        <v>11.62</v>
      </c>
      <c r="I52" s="6"/>
      <c r="J52" s="6"/>
      <c r="K52" s="4"/>
    </row>
    <row r="53" spans="1:11" x14ac:dyDescent="0.15">
      <c r="A53" s="5" t="s">
        <v>37</v>
      </c>
      <c r="B53" s="6"/>
      <c r="C53" s="6">
        <v>14.14</v>
      </c>
      <c r="D53" s="6"/>
      <c r="E53" s="6"/>
      <c r="F53" s="6"/>
      <c r="G53" s="6"/>
      <c r="H53" s="6"/>
      <c r="I53" s="6"/>
      <c r="J53" s="6"/>
      <c r="K53" s="4"/>
    </row>
    <row r="54" spans="1:11" x14ac:dyDescent="0.15">
      <c r="A54" s="5" t="s">
        <v>38</v>
      </c>
      <c r="B54" s="6"/>
      <c r="C54" s="6"/>
      <c r="D54" s="6"/>
      <c r="E54" s="6"/>
      <c r="F54" s="6"/>
      <c r="G54" s="6"/>
      <c r="H54" s="6">
        <v>9.68</v>
      </c>
      <c r="I54" s="6"/>
      <c r="J54" s="6"/>
      <c r="K54" s="4"/>
    </row>
    <row r="55" spans="1:11" x14ac:dyDescent="0.15">
      <c r="A55" s="5" t="s">
        <v>39</v>
      </c>
      <c r="B55" s="6"/>
      <c r="C55" s="6"/>
      <c r="D55" s="6">
        <v>9.3699999999999992</v>
      </c>
      <c r="E55" s="6"/>
      <c r="F55" s="6"/>
      <c r="G55" s="6"/>
      <c r="H55" s="6"/>
      <c r="I55" s="6"/>
      <c r="J55" s="6"/>
      <c r="K55" s="4"/>
    </row>
    <row r="56" spans="1:11" x14ac:dyDescent="0.15">
      <c r="A56" s="5" t="s">
        <v>40</v>
      </c>
      <c r="B56" s="6"/>
      <c r="C56" s="6"/>
      <c r="D56" s="6"/>
      <c r="E56" s="6"/>
      <c r="F56" s="6"/>
      <c r="G56" s="6"/>
      <c r="H56" s="6">
        <v>11.49</v>
      </c>
      <c r="I56" s="6"/>
      <c r="J56" s="6"/>
      <c r="K56" s="4"/>
    </row>
    <row r="57" spans="1:11" x14ac:dyDescent="0.15">
      <c r="A57" s="5" t="s">
        <v>42</v>
      </c>
      <c r="B57" s="6">
        <v>10.87</v>
      </c>
      <c r="C57" s="6"/>
      <c r="D57" s="6"/>
      <c r="E57" s="6"/>
      <c r="F57" s="6"/>
      <c r="G57" s="6"/>
      <c r="H57" s="6"/>
      <c r="I57" s="6"/>
      <c r="J57" s="6"/>
      <c r="K57" s="4"/>
    </row>
    <row r="58" spans="1:11" x14ac:dyDescent="0.15">
      <c r="A58" s="5" t="s">
        <v>43</v>
      </c>
      <c r="B58" s="6"/>
      <c r="C58" s="6"/>
      <c r="D58" s="6"/>
      <c r="E58" s="6">
        <v>8.9</v>
      </c>
      <c r="F58" s="6"/>
      <c r="G58" s="6"/>
      <c r="H58" s="6"/>
      <c r="I58" s="6"/>
      <c r="J58" s="6"/>
      <c r="K58" s="4"/>
    </row>
    <row r="59" spans="1:11" x14ac:dyDescent="0.15">
      <c r="A59" s="21" t="s">
        <v>109</v>
      </c>
      <c r="B59" s="20"/>
      <c r="C59" s="16">
        <v>68</v>
      </c>
      <c r="D59" s="6"/>
      <c r="E59" s="6"/>
      <c r="F59" s="6"/>
      <c r="G59" s="6"/>
      <c r="H59" s="6"/>
      <c r="I59" s="6"/>
      <c r="J59" s="6"/>
      <c r="K59" s="4"/>
    </row>
    <row r="60" spans="1:11" x14ac:dyDescent="0.15">
      <c r="A60" s="5" t="s">
        <v>44</v>
      </c>
      <c r="B60" s="6"/>
      <c r="C60" s="6"/>
      <c r="D60" s="6"/>
      <c r="E60" s="6"/>
      <c r="F60" s="6"/>
      <c r="G60" s="6"/>
      <c r="H60" s="6"/>
      <c r="I60" s="6">
        <v>10.87</v>
      </c>
      <c r="J60" s="6"/>
      <c r="K60" s="4"/>
    </row>
    <row r="61" spans="1:11" x14ac:dyDescent="0.15">
      <c r="A61" s="21" t="s">
        <v>85</v>
      </c>
      <c r="B61" s="6"/>
      <c r="C61" s="6"/>
      <c r="D61" s="22">
        <v>-126.45</v>
      </c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96</v>
      </c>
      <c r="B62" s="20">
        <v>17</v>
      </c>
      <c r="C62" s="6"/>
      <c r="D62" s="6"/>
      <c r="E62" s="6"/>
      <c r="F62" s="6"/>
      <c r="G62" s="6"/>
      <c r="H62" s="6"/>
      <c r="I62" s="6"/>
      <c r="J62" s="6"/>
      <c r="K62" s="4"/>
    </row>
    <row r="63" spans="1:11" x14ac:dyDescent="0.15">
      <c r="A63" s="5" t="s">
        <v>45</v>
      </c>
      <c r="B63" s="6"/>
      <c r="C63" s="6"/>
      <c r="D63" s="6"/>
      <c r="E63" s="6"/>
      <c r="F63" s="6">
        <v>9.7100000000000009</v>
      </c>
      <c r="G63" s="6"/>
      <c r="H63" s="6"/>
      <c r="I63" s="6"/>
      <c r="J63" s="6"/>
      <c r="K63" s="4"/>
    </row>
    <row r="64" spans="1:11" x14ac:dyDescent="0.15">
      <c r="A64" s="5" t="s">
        <v>106</v>
      </c>
      <c r="B64" s="6"/>
      <c r="C64" s="6"/>
      <c r="D64" s="6">
        <v>15.86</v>
      </c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46</v>
      </c>
      <c r="B65" s="6"/>
      <c r="C65" s="6"/>
      <c r="D65" s="6"/>
      <c r="E65" s="6"/>
      <c r="F65" s="6"/>
      <c r="G65" s="6"/>
      <c r="H65" s="6">
        <v>8.02</v>
      </c>
      <c r="I65" s="6"/>
      <c r="J65" s="6"/>
      <c r="K65" s="4"/>
    </row>
    <row r="66" spans="1:11" x14ac:dyDescent="0.15">
      <c r="A66" s="5" t="s">
        <v>47</v>
      </c>
      <c r="B66" s="6">
        <v>17</v>
      </c>
      <c r="C66" s="6"/>
      <c r="D66" s="6"/>
      <c r="E66" s="6"/>
      <c r="F66" s="6"/>
      <c r="G66" s="6"/>
      <c r="H66" s="6"/>
      <c r="I66" s="6"/>
      <c r="J66" s="6"/>
      <c r="K66" s="4"/>
    </row>
    <row r="67" spans="1:11" x14ac:dyDescent="0.15">
      <c r="A67" s="5" t="s">
        <v>100</v>
      </c>
      <c r="B67" s="6">
        <v>13.42</v>
      </c>
      <c r="C67" s="6"/>
      <c r="D67" s="6"/>
      <c r="E67" s="6"/>
      <c r="F67" s="6"/>
      <c r="G67" s="6"/>
      <c r="H67" s="6"/>
      <c r="I67" s="6"/>
      <c r="J67" s="6"/>
      <c r="K67" s="4"/>
    </row>
    <row r="68" spans="1:11" x14ac:dyDescent="0.15">
      <c r="A68" s="5" t="s">
        <v>48</v>
      </c>
      <c r="B68" s="6"/>
      <c r="C68" s="6"/>
      <c r="D68" s="6">
        <v>10.14</v>
      </c>
      <c r="E68" s="6"/>
      <c r="F68" s="6"/>
      <c r="G68" s="6"/>
      <c r="H68" s="6"/>
      <c r="I68" s="6"/>
      <c r="J68" s="6"/>
      <c r="K68" s="4"/>
    </row>
    <row r="69" spans="1:11" x14ac:dyDescent="0.15">
      <c r="A69" s="5" t="s">
        <v>49</v>
      </c>
      <c r="B69" s="6"/>
      <c r="C69" s="6"/>
      <c r="D69" s="6"/>
      <c r="E69" s="6"/>
      <c r="F69" s="6"/>
      <c r="G69" s="6"/>
      <c r="H69" s="6">
        <v>10.44</v>
      </c>
      <c r="I69" s="6"/>
      <c r="J69" s="6"/>
      <c r="K69" s="4"/>
    </row>
    <row r="70" spans="1:11" x14ac:dyDescent="0.15">
      <c r="A70" s="5" t="s">
        <v>63</v>
      </c>
      <c r="B70" s="6"/>
      <c r="C70" s="6">
        <v>12.23</v>
      </c>
      <c r="D70" s="6"/>
      <c r="E70" s="6"/>
      <c r="F70" s="6"/>
      <c r="G70" s="6"/>
      <c r="H70" s="6"/>
      <c r="I70" s="6"/>
      <c r="J70" s="6"/>
      <c r="K70" s="4"/>
    </row>
    <row r="71" spans="1:11" x14ac:dyDescent="0.15">
      <c r="A71" s="5" t="s">
        <v>50</v>
      </c>
      <c r="B71" s="6"/>
      <c r="C71" s="6"/>
      <c r="D71" s="6"/>
      <c r="E71" s="6"/>
      <c r="F71" s="6"/>
      <c r="G71" s="6"/>
      <c r="H71" s="6"/>
      <c r="I71" s="6">
        <v>9.51</v>
      </c>
      <c r="J71" s="6"/>
      <c r="K71" s="4"/>
    </row>
    <row r="72" spans="1:11" x14ac:dyDescent="0.15">
      <c r="A72" s="14" t="s">
        <v>86</v>
      </c>
      <c r="B72" s="15"/>
      <c r="C72" s="15"/>
      <c r="D72" s="15"/>
      <c r="E72" s="15"/>
      <c r="F72" s="15"/>
      <c r="G72" s="15"/>
      <c r="H72" s="15"/>
      <c r="I72" s="15"/>
      <c r="J72" s="15">
        <v>11.62</v>
      </c>
      <c r="K72" s="4"/>
    </row>
    <row r="73" spans="1:11" x14ac:dyDescent="0.15">
      <c r="A73" s="5" t="s">
        <v>87</v>
      </c>
      <c r="B73" s="6"/>
      <c r="C73" s="6"/>
      <c r="D73" s="6"/>
      <c r="E73" s="6"/>
      <c r="F73" s="6"/>
      <c r="G73" s="6"/>
      <c r="H73" s="6"/>
      <c r="I73" s="6"/>
      <c r="J73" s="6"/>
      <c r="K73" s="8"/>
    </row>
    <row r="74" spans="1:11" x14ac:dyDescent="0.15">
      <c r="A74" s="9" t="s">
        <v>52</v>
      </c>
      <c r="B74" s="10">
        <f>SUM(B4:B73)</f>
        <v>194.37</v>
      </c>
      <c r="C74" s="10">
        <f t="shared" ref="C74:J74" si="0">SUM(C4:C73)</f>
        <v>45.629999999999995</v>
      </c>
      <c r="D74" s="10">
        <f t="shared" si="0"/>
        <v>37.289999999999978</v>
      </c>
      <c r="E74" s="10">
        <f t="shared" si="0"/>
        <v>93.84</v>
      </c>
      <c r="F74" s="10">
        <f t="shared" si="0"/>
        <v>57.560000000000009</v>
      </c>
      <c r="G74" s="10">
        <f t="shared" si="0"/>
        <v>39.69</v>
      </c>
      <c r="H74" s="10">
        <f t="shared" si="0"/>
        <v>82.36999999999999</v>
      </c>
      <c r="I74" s="10">
        <f t="shared" si="0"/>
        <v>80.650000000000006</v>
      </c>
      <c r="J74" s="10">
        <f t="shared" si="0"/>
        <v>88.280000000000015</v>
      </c>
      <c r="K74" s="11">
        <f>SUM(B74:J74)</f>
        <v>719.68</v>
      </c>
    </row>
    <row r="75" spans="1:11" x14ac:dyDescent="0.15">
      <c r="B75" s="10" t="s">
        <v>53</v>
      </c>
      <c r="C75" s="10" t="s">
        <v>1</v>
      </c>
      <c r="D75" s="10" t="s">
        <v>2</v>
      </c>
      <c r="E75" s="10" t="s">
        <v>3</v>
      </c>
      <c r="F75" s="10" t="s">
        <v>4</v>
      </c>
      <c r="G75" s="10" t="s">
        <v>5</v>
      </c>
      <c r="H75" s="10" t="s">
        <v>6</v>
      </c>
      <c r="I75" s="10" t="s">
        <v>7</v>
      </c>
      <c r="J75" s="10" t="s">
        <v>81</v>
      </c>
      <c r="K75" s="4"/>
    </row>
    <row r="76" spans="1:11" x14ac:dyDescent="0.15"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x14ac:dyDescent="0.15">
      <c r="A77" t="s">
        <v>115</v>
      </c>
    </row>
    <row r="78" spans="1:11" x14ac:dyDescent="0.15">
      <c r="A78" t="s">
        <v>116</v>
      </c>
    </row>
    <row r="80" spans="1:11" x14ac:dyDescent="0.15">
      <c r="A80">
        <f>COUNTA(A4:A72)</f>
        <v>69</v>
      </c>
    </row>
  </sheetData>
  <pageMargins left="0.75" right="0.75" top="1" bottom="1" header="0.5" footer="0.5"/>
  <pageSetup scale="62" orientation="portrait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K78"/>
  <sheetViews>
    <sheetView topLeftCell="A43" workbookViewId="0">
      <selection activeCell="N58" sqref="N58"/>
    </sheetView>
  </sheetViews>
  <sheetFormatPr baseColWidth="10" defaultColWidth="8.83203125" defaultRowHeight="13" x14ac:dyDescent="0.15"/>
  <cols>
    <col min="1" max="1" width="18.5" customWidth="1"/>
  </cols>
  <sheetData>
    <row r="1" spans="1:11" x14ac:dyDescent="0.15">
      <c r="A1" s="1" t="s">
        <v>117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6">
        <v>11.96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98</v>
      </c>
      <c r="B6" s="6">
        <v>17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105</v>
      </c>
      <c r="B9" s="6">
        <v>14.38</v>
      </c>
      <c r="C9" s="6"/>
      <c r="D9" s="6"/>
      <c r="E9" s="6"/>
      <c r="F9" s="6"/>
      <c r="G9" s="6"/>
      <c r="H9" s="6"/>
      <c r="I9" s="6"/>
      <c r="J9" s="6"/>
      <c r="K9" s="4"/>
    </row>
    <row r="10" spans="1:11" x14ac:dyDescent="0.15">
      <c r="A10" s="5" t="s">
        <v>9</v>
      </c>
      <c r="B10" s="6"/>
      <c r="C10" s="6"/>
      <c r="D10" s="6">
        <v>10.87</v>
      </c>
      <c r="E10" s="6"/>
      <c r="F10" s="6"/>
      <c r="G10" s="6"/>
      <c r="H10" s="6"/>
      <c r="I10" s="6"/>
      <c r="J10" s="6"/>
      <c r="K10" s="4"/>
    </row>
    <row r="11" spans="1:11" x14ac:dyDescent="0.15">
      <c r="A11" s="5" t="s">
        <v>110</v>
      </c>
      <c r="B11" s="6"/>
      <c r="C11" s="6"/>
      <c r="D11" s="6"/>
      <c r="E11" s="6"/>
      <c r="F11" s="6"/>
      <c r="G11" s="6"/>
      <c r="H11" s="6"/>
      <c r="I11" s="6"/>
      <c r="J11" s="6">
        <v>13.05</v>
      </c>
      <c r="K11" s="4"/>
    </row>
    <row r="12" spans="1:11" x14ac:dyDescent="0.15">
      <c r="A12" s="5" t="s">
        <v>97</v>
      </c>
      <c r="B12" s="6"/>
      <c r="C12" s="6"/>
      <c r="D12" s="6"/>
      <c r="E12" s="6">
        <v>14.69</v>
      </c>
      <c r="F12" s="6"/>
      <c r="G12" s="6"/>
      <c r="H12" s="6"/>
      <c r="I12" s="6"/>
      <c r="J12" s="6"/>
      <c r="K12" s="4"/>
    </row>
    <row r="13" spans="1:11" x14ac:dyDescent="0.15">
      <c r="A13" s="5" t="s">
        <v>11</v>
      </c>
      <c r="B13" s="6"/>
      <c r="C13" s="6"/>
      <c r="D13" s="6"/>
      <c r="E13" s="6"/>
      <c r="F13" s="6">
        <v>9.7200000000000006</v>
      </c>
      <c r="G13" s="6"/>
      <c r="H13" s="6"/>
      <c r="I13" s="6"/>
      <c r="J13" s="6"/>
      <c r="K13" s="4"/>
    </row>
    <row r="14" spans="1:11" x14ac:dyDescent="0.15">
      <c r="A14" s="5" t="s">
        <v>90</v>
      </c>
      <c r="B14" s="6">
        <v>17</v>
      </c>
      <c r="C14" s="6"/>
      <c r="D14" s="6"/>
      <c r="E14" s="6"/>
      <c r="F14" s="6"/>
      <c r="G14" s="6"/>
      <c r="H14" s="6"/>
      <c r="I14" s="6"/>
      <c r="J14" s="6"/>
      <c r="K14" s="4"/>
    </row>
    <row r="15" spans="1:11" x14ac:dyDescent="0.15">
      <c r="A15" s="5" t="s">
        <v>13</v>
      </c>
      <c r="B15" s="6"/>
      <c r="C15" s="6"/>
      <c r="D15" s="6"/>
      <c r="E15" s="6"/>
      <c r="F15" s="6"/>
      <c r="G15" s="6">
        <v>10.87</v>
      </c>
      <c r="H15" s="6"/>
      <c r="I15" s="6"/>
      <c r="J15" s="6"/>
      <c r="K15" s="4"/>
    </row>
    <row r="16" spans="1:11" x14ac:dyDescent="0.15">
      <c r="A16" s="5" t="s">
        <v>79</v>
      </c>
      <c r="B16" s="6">
        <v>14.51</v>
      </c>
      <c r="C16" s="6"/>
      <c r="D16" s="6"/>
      <c r="E16" s="6"/>
      <c r="F16" s="6"/>
      <c r="G16" s="6"/>
      <c r="H16" s="6"/>
      <c r="I16" s="6"/>
      <c r="J16" s="6"/>
      <c r="K16" s="4"/>
    </row>
    <row r="17" spans="1:11" x14ac:dyDescent="0.15">
      <c r="A17" s="5" t="s">
        <v>80</v>
      </c>
      <c r="B17" s="6"/>
      <c r="C17" s="6"/>
      <c r="D17" s="6"/>
      <c r="E17" s="6"/>
      <c r="F17" s="6"/>
      <c r="G17" s="6"/>
      <c r="H17" s="6"/>
      <c r="I17" s="6"/>
      <c r="J17" s="6">
        <v>11.96</v>
      </c>
      <c r="K17" s="4"/>
    </row>
    <row r="18" spans="1:11" x14ac:dyDescent="0.15">
      <c r="A18" s="5" t="s">
        <v>64</v>
      </c>
      <c r="B18" s="6"/>
      <c r="C18" s="6"/>
      <c r="D18" s="6"/>
      <c r="E18" s="6">
        <v>12.32</v>
      </c>
      <c r="F18" s="6"/>
      <c r="G18" s="6"/>
      <c r="H18" s="6"/>
      <c r="I18" s="6"/>
      <c r="J18" s="6"/>
      <c r="K18" s="4"/>
    </row>
    <row r="19" spans="1:11" x14ac:dyDescent="0.15">
      <c r="A19" s="5" t="s">
        <v>83</v>
      </c>
      <c r="B19" s="6"/>
      <c r="C19" s="6"/>
      <c r="D19" s="6"/>
      <c r="E19" s="6"/>
      <c r="F19" s="6"/>
      <c r="G19" s="6"/>
      <c r="H19" s="6"/>
      <c r="I19" s="6"/>
      <c r="J19" s="6">
        <v>13.05</v>
      </c>
      <c r="K19" s="4"/>
    </row>
    <row r="20" spans="1:11" x14ac:dyDescent="0.15">
      <c r="A20" s="5" t="s">
        <v>14</v>
      </c>
      <c r="B20" s="6"/>
      <c r="C20" s="6"/>
      <c r="D20" s="6"/>
      <c r="E20" s="6"/>
      <c r="F20" s="6">
        <v>10.76</v>
      </c>
      <c r="G20" s="6"/>
      <c r="H20" s="6"/>
      <c r="I20" s="6"/>
      <c r="J20" s="6"/>
      <c r="K20" s="4"/>
    </row>
    <row r="21" spans="1:11" x14ac:dyDescent="0.15">
      <c r="A21" s="5" t="s">
        <v>57</v>
      </c>
      <c r="B21" s="6"/>
      <c r="C21" s="6"/>
      <c r="D21" s="6">
        <v>11.62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58</v>
      </c>
      <c r="B22" s="6"/>
      <c r="C22" s="6"/>
      <c r="D22" s="6">
        <v>11.96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69</v>
      </c>
      <c r="B23" s="6"/>
      <c r="C23" s="6"/>
      <c r="D23" s="6">
        <v>15.43</v>
      </c>
      <c r="E23" s="6"/>
      <c r="F23" s="6"/>
      <c r="G23" s="6"/>
      <c r="H23" s="6"/>
      <c r="I23" s="6"/>
      <c r="J23" s="6"/>
      <c r="K23" s="4"/>
    </row>
    <row r="24" spans="1:11" x14ac:dyDescent="0.15">
      <c r="A24" s="5" t="s">
        <v>16</v>
      </c>
      <c r="B24" s="6"/>
      <c r="C24" s="6"/>
      <c r="D24" s="6"/>
      <c r="E24" s="6"/>
      <c r="F24" s="6"/>
      <c r="G24" s="6"/>
      <c r="H24" s="6"/>
      <c r="I24" s="6">
        <v>9.61</v>
      </c>
      <c r="J24" s="6"/>
      <c r="K24" s="4"/>
    </row>
    <row r="25" spans="1:11" x14ac:dyDescent="0.15">
      <c r="A25" s="5" t="s">
        <v>17</v>
      </c>
      <c r="B25" s="6"/>
      <c r="C25" s="6"/>
      <c r="D25" s="6">
        <v>9.24</v>
      </c>
      <c r="E25" s="6"/>
      <c r="F25" s="6"/>
      <c r="G25" s="6"/>
      <c r="H25" s="6"/>
      <c r="I25" s="6"/>
      <c r="J25" s="6"/>
      <c r="K25" s="4"/>
    </row>
    <row r="26" spans="1:11" x14ac:dyDescent="0.15">
      <c r="A26" s="5" t="s">
        <v>18</v>
      </c>
      <c r="B26" s="6"/>
      <c r="C26" s="6"/>
      <c r="D26" s="6"/>
      <c r="E26" s="6"/>
      <c r="F26" s="6"/>
      <c r="G26" s="6"/>
      <c r="H26" s="6">
        <v>10.5</v>
      </c>
      <c r="I26" s="6"/>
      <c r="J26" s="6"/>
      <c r="K26" s="4"/>
    </row>
    <row r="27" spans="1:11" x14ac:dyDescent="0.15">
      <c r="A27" s="5" t="s">
        <v>99</v>
      </c>
      <c r="B27" s="6"/>
      <c r="C27" s="6"/>
      <c r="D27" s="3"/>
      <c r="E27" s="6">
        <v>14.69</v>
      </c>
      <c r="F27" s="6"/>
      <c r="G27" s="6"/>
      <c r="H27" s="6"/>
      <c r="I27" s="6"/>
      <c r="J27" s="6"/>
      <c r="K27" s="4"/>
    </row>
    <row r="28" spans="1:11" x14ac:dyDescent="0.15">
      <c r="A28" s="5" t="s">
        <v>103</v>
      </c>
      <c r="B28" s="6">
        <v>15.95</v>
      </c>
      <c r="C28" s="6"/>
      <c r="D28" s="3"/>
      <c r="E28" s="6"/>
      <c r="F28" s="6"/>
      <c r="G28" s="6"/>
      <c r="H28" s="6"/>
      <c r="I28" s="6"/>
      <c r="J28" s="6"/>
      <c r="K28" s="4"/>
    </row>
    <row r="29" spans="1:11" x14ac:dyDescent="0.15">
      <c r="A29" s="5" t="s">
        <v>20</v>
      </c>
      <c r="B29" s="6"/>
      <c r="C29" s="6"/>
      <c r="D29" s="3"/>
      <c r="E29" s="6"/>
      <c r="F29" s="6"/>
      <c r="G29" s="6"/>
      <c r="H29" s="6"/>
      <c r="I29" s="6">
        <v>11.24</v>
      </c>
      <c r="J29" s="6"/>
      <c r="K29" s="4"/>
    </row>
    <row r="30" spans="1:11" x14ac:dyDescent="0.15">
      <c r="A30" s="5" t="s">
        <v>22</v>
      </c>
      <c r="B30" s="6"/>
      <c r="C30" s="6"/>
      <c r="D30" s="6"/>
      <c r="E30" s="6">
        <v>9.64</v>
      </c>
      <c r="F30" s="6"/>
      <c r="G30" s="6"/>
      <c r="H30" s="6"/>
      <c r="I30" s="6"/>
      <c r="J30" s="6"/>
      <c r="K30" s="4"/>
    </row>
    <row r="31" spans="1:11" x14ac:dyDescent="0.15">
      <c r="A31" s="5" t="s">
        <v>23</v>
      </c>
      <c r="B31" s="6"/>
      <c r="C31" s="6"/>
      <c r="D31" s="3">
        <v>10.35</v>
      </c>
      <c r="E31" s="6"/>
      <c r="F31" s="6"/>
      <c r="G31" s="6"/>
      <c r="H31" s="6"/>
      <c r="I31" s="6"/>
      <c r="J31" s="6"/>
      <c r="K31" s="4"/>
    </row>
    <row r="32" spans="1:11" x14ac:dyDescent="0.15">
      <c r="A32" s="5" t="s">
        <v>24</v>
      </c>
      <c r="B32" s="6"/>
      <c r="C32" s="6"/>
      <c r="D32" s="3"/>
      <c r="E32" s="6">
        <v>6.68</v>
      </c>
      <c r="F32" s="6"/>
      <c r="G32" s="6"/>
      <c r="H32" s="6"/>
      <c r="I32" s="6"/>
      <c r="J32" s="6"/>
      <c r="K32" s="4"/>
    </row>
    <row r="33" spans="1:11" x14ac:dyDescent="0.15">
      <c r="A33" s="5" t="s">
        <v>25</v>
      </c>
      <c r="B33" s="6"/>
      <c r="C33" s="6"/>
      <c r="D33" s="3"/>
      <c r="E33" s="6"/>
      <c r="F33" s="6">
        <v>14.14</v>
      </c>
      <c r="G33" s="6"/>
      <c r="H33" s="6"/>
      <c r="I33" s="6"/>
      <c r="J33" s="6"/>
      <c r="K33" s="4"/>
    </row>
    <row r="34" spans="1:11" x14ac:dyDescent="0.15">
      <c r="A34" s="5" t="s">
        <v>88</v>
      </c>
      <c r="B34" s="6"/>
      <c r="C34" s="6"/>
      <c r="D34" s="3">
        <v>12.59</v>
      </c>
      <c r="E34" s="6"/>
      <c r="F34" s="6"/>
      <c r="G34" s="6"/>
      <c r="H34" s="6"/>
      <c r="I34" s="6"/>
      <c r="J34" s="6"/>
      <c r="K34" s="4"/>
    </row>
    <row r="35" spans="1:11" x14ac:dyDescent="0.15">
      <c r="A35" s="5" t="s">
        <v>26</v>
      </c>
      <c r="B35" s="6"/>
      <c r="C35" s="6"/>
      <c r="D35" s="4"/>
      <c r="E35" s="6"/>
      <c r="F35" s="6"/>
      <c r="G35" s="6">
        <v>8.7100000000000009</v>
      </c>
      <c r="H35" s="6"/>
      <c r="I35" s="6"/>
      <c r="J35" s="6"/>
      <c r="K35" s="4"/>
    </row>
    <row r="36" spans="1:11" x14ac:dyDescent="0.15">
      <c r="A36" s="5" t="s">
        <v>27</v>
      </c>
      <c r="B36" s="6"/>
      <c r="C36" s="6"/>
      <c r="D36" s="6"/>
      <c r="E36" s="6"/>
      <c r="F36" s="6">
        <v>13.23</v>
      </c>
      <c r="G36" s="6"/>
      <c r="H36" s="6"/>
      <c r="I36" s="6"/>
      <c r="J36" s="6"/>
      <c r="K36" s="4"/>
    </row>
    <row r="37" spans="1:11" x14ac:dyDescent="0.15">
      <c r="A37" s="5" t="s">
        <v>28</v>
      </c>
      <c r="B37" s="6"/>
      <c r="C37" s="6">
        <v>10.62</v>
      </c>
      <c r="D37" s="6"/>
      <c r="E37" s="6"/>
      <c r="F37" s="6"/>
      <c r="G37" s="6"/>
      <c r="H37" s="6"/>
      <c r="I37" s="6"/>
      <c r="J37" s="6"/>
      <c r="K37" s="4"/>
    </row>
    <row r="38" spans="1:11" x14ac:dyDescent="0.15">
      <c r="A38" s="5" t="s">
        <v>29</v>
      </c>
      <c r="B38" s="6"/>
      <c r="C38" s="3"/>
      <c r="D38" s="6">
        <v>10.06</v>
      </c>
      <c r="E38" s="6"/>
      <c r="F38" s="6"/>
      <c r="G38" s="6"/>
      <c r="H38" s="6"/>
      <c r="I38" s="6"/>
      <c r="J38" s="6"/>
      <c r="K38" s="4"/>
    </row>
    <row r="39" spans="1:11" x14ac:dyDescent="0.15">
      <c r="A39" s="5" t="s">
        <v>30</v>
      </c>
      <c r="B39" s="6"/>
      <c r="C39" s="3"/>
      <c r="D39" s="6"/>
      <c r="E39" s="6">
        <v>13.05</v>
      </c>
      <c r="F39" s="6"/>
      <c r="G39" s="6"/>
      <c r="H39" s="6"/>
      <c r="I39" s="6"/>
      <c r="J39" s="6"/>
      <c r="K39" s="4"/>
    </row>
    <row r="40" spans="1:11" x14ac:dyDescent="0.15">
      <c r="A40" s="5" t="s">
        <v>31</v>
      </c>
      <c r="B40" s="6"/>
      <c r="C40" s="3"/>
      <c r="D40" s="6"/>
      <c r="E40" s="6"/>
      <c r="F40" s="6"/>
      <c r="G40" s="6"/>
      <c r="H40" s="6">
        <v>10.87</v>
      </c>
      <c r="I40" s="6"/>
      <c r="J40" s="6"/>
      <c r="K40" s="4"/>
    </row>
    <row r="41" spans="1:11" x14ac:dyDescent="0.15">
      <c r="A41" s="5" t="s">
        <v>61</v>
      </c>
      <c r="B41" s="6"/>
      <c r="C41" s="4"/>
      <c r="D41" s="6"/>
      <c r="E41" s="6">
        <v>13.87</v>
      </c>
      <c r="F41" s="6"/>
      <c r="G41" s="6"/>
      <c r="H41" s="6"/>
      <c r="I41" s="6"/>
      <c r="J41" s="6"/>
      <c r="K41" s="4"/>
    </row>
    <row r="42" spans="1:11" x14ac:dyDescent="0.15">
      <c r="A42" s="5" t="s">
        <v>71</v>
      </c>
      <c r="B42" s="6"/>
      <c r="C42" s="4"/>
      <c r="D42" s="6"/>
      <c r="E42" s="6"/>
      <c r="F42" s="6"/>
      <c r="G42" s="6">
        <v>10.06</v>
      </c>
      <c r="H42" s="6"/>
      <c r="I42" s="6"/>
      <c r="J42" s="6"/>
      <c r="K42" s="4"/>
    </row>
    <row r="43" spans="1:11" x14ac:dyDescent="0.15">
      <c r="A43" s="5" t="s">
        <v>70</v>
      </c>
      <c r="B43" s="6"/>
      <c r="C43" s="4"/>
      <c r="D43" s="6"/>
      <c r="E43" s="6"/>
      <c r="F43" s="6"/>
      <c r="G43" s="6"/>
      <c r="H43" s="6"/>
      <c r="I43" s="6">
        <v>11.41</v>
      </c>
      <c r="J43" s="6"/>
      <c r="K43" s="4"/>
    </row>
    <row r="44" spans="1:11" x14ac:dyDescent="0.15">
      <c r="A44" s="5" t="s">
        <v>34</v>
      </c>
      <c r="B44" s="6"/>
      <c r="C44" s="4"/>
      <c r="D44" s="6"/>
      <c r="E44" s="6"/>
      <c r="F44" s="6"/>
      <c r="G44" s="6"/>
      <c r="H44" s="6">
        <v>9.75</v>
      </c>
      <c r="I44" s="6"/>
      <c r="J44" s="6"/>
      <c r="K44" s="4"/>
    </row>
    <row r="45" spans="1:11" x14ac:dyDescent="0.15">
      <c r="A45" s="5" t="s">
        <v>91</v>
      </c>
      <c r="B45" s="6"/>
      <c r="C45" s="4"/>
      <c r="D45" s="6"/>
      <c r="E45" s="6"/>
      <c r="F45" s="6"/>
      <c r="G45" s="6"/>
      <c r="H45" s="6"/>
      <c r="I45" s="6"/>
      <c r="J45" s="6">
        <v>14.14</v>
      </c>
      <c r="K45" s="4"/>
    </row>
    <row r="46" spans="1:11" x14ac:dyDescent="0.15">
      <c r="A46" s="5" t="s">
        <v>108</v>
      </c>
      <c r="B46" s="6">
        <v>14.87</v>
      </c>
      <c r="C46" s="4"/>
      <c r="D46" s="6"/>
      <c r="E46" s="6"/>
      <c r="F46" s="6"/>
      <c r="G46" s="6"/>
      <c r="H46" s="6"/>
      <c r="I46" s="6"/>
      <c r="J46" s="6"/>
      <c r="K46" s="4"/>
    </row>
    <row r="47" spans="1:11" x14ac:dyDescent="0.15">
      <c r="A47" s="5" t="s">
        <v>84</v>
      </c>
      <c r="B47" s="6"/>
      <c r="C47" s="4"/>
      <c r="D47" s="6"/>
      <c r="E47" s="6"/>
      <c r="F47" s="6"/>
      <c r="G47" s="6"/>
      <c r="H47" s="6"/>
      <c r="I47" s="6">
        <v>14.14</v>
      </c>
      <c r="J47" s="6"/>
      <c r="K47" s="4"/>
    </row>
    <row r="48" spans="1:11" x14ac:dyDescent="0.15">
      <c r="A48" s="5" t="s">
        <v>60</v>
      </c>
      <c r="B48" s="6"/>
      <c r="C48" s="12"/>
      <c r="D48" s="6"/>
      <c r="E48" s="6"/>
      <c r="F48" s="6"/>
      <c r="G48" s="6"/>
      <c r="H48" s="6"/>
      <c r="I48" s="6">
        <v>13.87</v>
      </c>
      <c r="J48" s="6"/>
      <c r="K48" s="4"/>
    </row>
    <row r="49" spans="1:11" x14ac:dyDescent="0.15">
      <c r="A49" s="5" t="s">
        <v>36</v>
      </c>
      <c r="B49" s="6"/>
      <c r="C49" s="6"/>
      <c r="D49" s="6"/>
      <c r="E49" s="6"/>
      <c r="F49" s="6"/>
      <c r="G49" s="6">
        <v>10.050000000000001</v>
      </c>
      <c r="H49" s="6"/>
      <c r="I49" s="6"/>
      <c r="J49" s="6"/>
      <c r="K49" s="4"/>
    </row>
    <row r="50" spans="1:11" x14ac:dyDescent="0.15">
      <c r="A50" s="5" t="s">
        <v>72</v>
      </c>
      <c r="B50" s="6">
        <v>12.63</v>
      </c>
      <c r="C50" s="6"/>
      <c r="D50" s="6"/>
      <c r="E50" s="6"/>
      <c r="F50" s="6"/>
      <c r="G50" s="6"/>
      <c r="H50" s="6"/>
      <c r="I50" s="6"/>
      <c r="J50" s="6"/>
      <c r="K50" s="4"/>
    </row>
    <row r="51" spans="1:11" x14ac:dyDescent="0.15">
      <c r="A51" s="5" t="s">
        <v>118</v>
      </c>
      <c r="B51" s="6">
        <v>15.6</v>
      </c>
      <c r="C51" s="6"/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62</v>
      </c>
      <c r="B52" s="6"/>
      <c r="C52" s="6"/>
      <c r="D52" s="6"/>
      <c r="E52" s="6"/>
      <c r="F52" s="6"/>
      <c r="G52" s="6"/>
      <c r="H52" s="6">
        <v>11.62</v>
      </c>
      <c r="I52" s="6"/>
      <c r="J52" s="6"/>
      <c r="K52" s="4"/>
    </row>
    <row r="53" spans="1:11" x14ac:dyDescent="0.15">
      <c r="A53" s="5" t="s">
        <v>37</v>
      </c>
      <c r="B53" s="6"/>
      <c r="C53" s="6">
        <v>14.14</v>
      </c>
      <c r="D53" s="6"/>
      <c r="E53" s="6"/>
      <c r="F53" s="6"/>
      <c r="G53" s="6"/>
      <c r="H53" s="6"/>
      <c r="I53" s="6"/>
      <c r="J53" s="6"/>
      <c r="K53" s="4"/>
    </row>
    <row r="54" spans="1:11" x14ac:dyDescent="0.15">
      <c r="A54" s="5" t="s">
        <v>38</v>
      </c>
      <c r="B54" s="6"/>
      <c r="C54" s="6"/>
      <c r="D54" s="6"/>
      <c r="E54" s="6"/>
      <c r="F54" s="6"/>
      <c r="G54" s="6"/>
      <c r="H54" s="6">
        <v>9.68</v>
      </c>
      <c r="I54" s="6"/>
      <c r="J54" s="6"/>
      <c r="K54" s="4"/>
    </row>
    <row r="55" spans="1:11" x14ac:dyDescent="0.15">
      <c r="A55" s="5" t="s">
        <v>39</v>
      </c>
      <c r="B55" s="6"/>
      <c r="C55" s="6"/>
      <c r="D55" s="6">
        <v>9.3699999999999992</v>
      </c>
      <c r="E55" s="6"/>
      <c r="F55" s="6"/>
      <c r="G55" s="6"/>
      <c r="H55" s="6"/>
      <c r="I55" s="6"/>
      <c r="J55" s="6"/>
      <c r="K55" s="4"/>
    </row>
    <row r="56" spans="1:11" x14ac:dyDescent="0.15">
      <c r="A56" s="5" t="s">
        <v>40</v>
      </c>
      <c r="B56" s="6"/>
      <c r="C56" s="6"/>
      <c r="D56" s="6"/>
      <c r="E56" s="6"/>
      <c r="F56" s="6"/>
      <c r="G56" s="6"/>
      <c r="H56" s="6">
        <v>11.49</v>
      </c>
      <c r="I56" s="6"/>
      <c r="J56" s="6"/>
      <c r="K56" s="4"/>
    </row>
    <row r="57" spans="1:11" x14ac:dyDescent="0.15">
      <c r="A57" s="5" t="s">
        <v>42</v>
      </c>
      <c r="B57" s="6">
        <v>10.87</v>
      </c>
      <c r="C57" s="6"/>
      <c r="D57" s="6"/>
      <c r="E57" s="6"/>
      <c r="F57" s="6"/>
      <c r="G57" s="6"/>
      <c r="H57" s="6"/>
      <c r="I57" s="6"/>
      <c r="J57" s="6"/>
      <c r="K57" s="4"/>
    </row>
    <row r="58" spans="1:11" x14ac:dyDescent="0.15">
      <c r="A58" s="5" t="s">
        <v>43</v>
      </c>
      <c r="B58" s="6"/>
      <c r="C58" s="6"/>
      <c r="D58" s="6"/>
      <c r="E58" s="6">
        <v>8.9</v>
      </c>
      <c r="F58" s="6"/>
      <c r="G58" s="6"/>
      <c r="H58" s="6"/>
      <c r="I58" s="6"/>
      <c r="J58" s="6"/>
      <c r="K58" s="4"/>
    </row>
    <row r="59" spans="1:11" x14ac:dyDescent="0.15">
      <c r="A59" s="5" t="s">
        <v>109</v>
      </c>
      <c r="B59" s="6"/>
      <c r="C59" s="6">
        <v>17</v>
      </c>
      <c r="D59" s="6"/>
      <c r="E59" s="6"/>
      <c r="F59" s="6"/>
      <c r="G59" s="6"/>
      <c r="H59" s="6"/>
      <c r="I59" s="6"/>
      <c r="J59" s="6"/>
      <c r="K59" s="4"/>
    </row>
    <row r="60" spans="1:11" x14ac:dyDescent="0.15">
      <c r="A60" s="5" t="s">
        <v>44</v>
      </c>
      <c r="B60" s="6"/>
      <c r="C60" s="6"/>
      <c r="D60" s="6"/>
      <c r="E60" s="6"/>
      <c r="F60" s="6"/>
      <c r="G60" s="6"/>
      <c r="H60" s="6"/>
      <c r="I60" s="6">
        <v>10.87</v>
      </c>
      <c r="J60" s="6"/>
      <c r="K60" s="4"/>
    </row>
    <row r="61" spans="1:11" x14ac:dyDescent="0.15">
      <c r="A61" s="5" t="s">
        <v>96</v>
      </c>
      <c r="B61" s="20">
        <v>17</v>
      </c>
      <c r="C61" s="6"/>
      <c r="D61" s="6"/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45</v>
      </c>
      <c r="B62" s="6"/>
      <c r="C62" s="6"/>
      <c r="D62" s="6"/>
      <c r="E62" s="6"/>
      <c r="F62" s="6">
        <v>9.7100000000000009</v>
      </c>
      <c r="G62" s="6"/>
      <c r="H62" s="6"/>
      <c r="I62" s="6"/>
      <c r="J62" s="6"/>
      <c r="K62" s="4"/>
    </row>
    <row r="63" spans="1:11" x14ac:dyDescent="0.15">
      <c r="A63" s="5" t="s">
        <v>106</v>
      </c>
      <c r="B63" s="6"/>
      <c r="C63" s="6"/>
      <c r="D63" s="6">
        <v>15.86</v>
      </c>
      <c r="E63" s="6"/>
      <c r="F63" s="6"/>
      <c r="G63" s="6"/>
      <c r="H63" s="6"/>
      <c r="I63" s="6"/>
      <c r="J63" s="6"/>
      <c r="K63" s="4"/>
    </row>
    <row r="64" spans="1:11" x14ac:dyDescent="0.15">
      <c r="A64" s="5" t="s">
        <v>46</v>
      </c>
      <c r="B64" s="6"/>
      <c r="C64" s="6"/>
      <c r="D64" s="6"/>
      <c r="E64" s="6"/>
      <c r="F64" s="6"/>
      <c r="G64" s="6"/>
      <c r="H64" s="6">
        <v>8.02</v>
      </c>
      <c r="I64" s="6"/>
      <c r="J64" s="6"/>
      <c r="K64" s="4"/>
    </row>
    <row r="65" spans="1:11" x14ac:dyDescent="0.15">
      <c r="A65" s="5" t="s">
        <v>47</v>
      </c>
      <c r="B65" s="6">
        <v>17</v>
      </c>
      <c r="C65" s="6"/>
      <c r="D65" s="6"/>
      <c r="E65" s="6"/>
      <c r="F65" s="6"/>
      <c r="G65" s="6"/>
      <c r="H65" s="6"/>
      <c r="I65" s="6"/>
      <c r="J65" s="6"/>
      <c r="K65" s="4"/>
    </row>
    <row r="66" spans="1:11" x14ac:dyDescent="0.15">
      <c r="A66" s="5" t="s">
        <v>100</v>
      </c>
      <c r="B66" s="6">
        <v>13.42</v>
      </c>
      <c r="C66" s="6"/>
      <c r="D66" s="6"/>
      <c r="E66" s="6"/>
      <c r="F66" s="6"/>
      <c r="G66" s="6"/>
      <c r="H66" s="6"/>
      <c r="I66" s="6"/>
      <c r="J66" s="6"/>
      <c r="K66" s="4"/>
    </row>
    <row r="67" spans="1:11" x14ac:dyDescent="0.15">
      <c r="A67" s="5" t="s">
        <v>48</v>
      </c>
      <c r="B67" s="6"/>
      <c r="C67" s="6"/>
      <c r="D67" s="6">
        <v>10.14</v>
      </c>
      <c r="E67" s="6"/>
      <c r="F67" s="6"/>
      <c r="G67" s="6"/>
      <c r="H67" s="6"/>
      <c r="I67" s="6"/>
      <c r="J67" s="6"/>
      <c r="K67" s="4"/>
    </row>
    <row r="68" spans="1:11" x14ac:dyDescent="0.15">
      <c r="A68" s="5" t="s">
        <v>49</v>
      </c>
      <c r="B68" s="6"/>
      <c r="C68" s="6"/>
      <c r="D68" s="6"/>
      <c r="E68" s="6"/>
      <c r="F68" s="6"/>
      <c r="G68" s="6"/>
      <c r="H68" s="6">
        <v>10.44</v>
      </c>
      <c r="I68" s="6"/>
      <c r="J68" s="6"/>
      <c r="K68" s="4"/>
    </row>
    <row r="69" spans="1:11" x14ac:dyDescent="0.15">
      <c r="A69" s="5" t="s">
        <v>63</v>
      </c>
      <c r="B69" s="6"/>
      <c r="C69" s="6">
        <v>12.23</v>
      </c>
      <c r="D69" s="6"/>
      <c r="E69" s="6"/>
      <c r="F69" s="6"/>
      <c r="G69" s="6"/>
      <c r="H69" s="6"/>
      <c r="I69" s="6"/>
      <c r="J69" s="6"/>
      <c r="K69" s="4"/>
    </row>
    <row r="70" spans="1:11" x14ac:dyDescent="0.15">
      <c r="A70" s="5" t="s">
        <v>50</v>
      </c>
      <c r="B70" s="6"/>
      <c r="C70" s="6"/>
      <c r="D70" s="6"/>
      <c r="E70" s="6"/>
      <c r="F70" s="6"/>
      <c r="G70" s="6"/>
      <c r="H70" s="6"/>
      <c r="I70" s="6">
        <v>9.51</v>
      </c>
      <c r="J70" s="6"/>
      <c r="K70" s="4"/>
    </row>
    <row r="71" spans="1:11" x14ac:dyDescent="0.15">
      <c r="A71" s="14" t="s">
        <v>86</v>
      </c>
      <c r="B71" s="15"/>
      <c r="C71" s="15"/>
      <c r="D71" s="15"/>
      <c r="E71" s="15"/>
      <c r="F71" s="15"/>
      <c r="G71" s="15"/>
      <c r="H71" s="15"/>
      <c r="I71" s="15"/>
      <c r="J71" s="15">
        <v>11.62</v>
      </c>
      <c r="K71" s="4"/>
    </row>
    <row r="72" spans="1:11" x14ac:dyDescent="0.15">
      <c r="A72" s="5" t="s">
        <v>87</v>
      </c>
      <c r="B72" s="6"/>
      <c r="C72" s="6"/>
      <c r="D72" s="6"/>
      <c r="E72" s="6"/>
      <c r="F72" s="6"/>
      <c r="G72" s="6"/>
      <c r="H72" s="6"/>
      <c r="I72" s="6"/>
      <c r="J72" s="6"/>
      <c r="K72" s="8"/>
    </row>
    <row r="73" spans="1:11" x14ac:dyDescent="0.15">
      <c r="A73" s="9" t="s">
        <v>52</v>
      </c>
      <c r="B73" s="10">
        <f t="shared" ref="B73:J73" si="0">SUM(B4:B72)</f>
        <v>180.23</v>
      </c>
      <c r="C73" s="10">
        <f t="shared" si="0"/>
        <v>53.989999999999995</v>
      </c>
      <c r="D73" s="10">
        <f t="shared" si="0"/>
        <v>163.73999999999995</v>
      </c>
      <c r="E73" s="10">
        <f t="shared" si="0"/>
        <v>93.84</v>
      </c>
      <c r="F73" s="10">
        <f t="shared" si="0"/>
        <v>57.560000000000009</v>
      </c>
      <c r="G73" s="10">
        <f t="shared" si="0"/>
        <v>39.69</v>
      </c>
      <c r="H73" s="10">
        <f t="shared" si="0"/>
        <v>82.36999999999999</v>
      </c>
      <c r="I73" s="10">
        <f t="shared" si="0"/>
        <v>80.650000000000006</v>
      </c>
      <c r="J73" s="10">
        <f t="shared" si="0"/>
        <v>75.23</v>
      </c>
      <c r="K73" s="11">
        <f>SUM(B73:J73)</f>
        <v>827.3</v>
      </c>
    </row>
    <row r="74" spans="1:11" x14ac:dyDescent="0.15">
      <c r="B74" s="10" t="s">
        <v>53</v>
      </c>
      <c r="C74" s="10" t="s">
        <v>1</v>
      </c>
      <c r="D74" s="10" t="s">
        <v>2</v>
      </c>
      <c r="E74" s="10" t="s">
        <v>3</v>
      </c>
      <c r="F74" s="10" t="s">
        <v>4</v>
      </c>
      <c r="G74" s="10" t="s">
        <v>5</v>
      </c>
      <c r="H74" s="10" t="s">
        <v>6</v>
      </c>
      <c r="I74" s="10" t="s">
        <v>7</v>
      </c>
      <c r="J74" s="10" t="s">
        <v>81</v>
      </c>
      <c r="K74" s="4"/>
    </row>
    <row r="75" spans="1:11" x14ac:dyDescent="0.15"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x14ac:dyDescent="0.15">
      <c r="A76" t="s">
        <v>119</v>
      </c>
    </row>
    <row r="78" spans="1:11" x14ac:dyDescent="0.15">
      <c r="A78">
        <f>COUNTA(A4:A71)</f>
        <v>68</v>
      </c>
    </row>
  </sheetData>
  <pageMargins left="0.75" right="0.75" top="1" bottom="1" header="0.5" footer="0.5"/>
  <pageSetup scale="63" orientation="portrait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K77"/>
  <sheetViews>
    <sheetView workbookViewId="0">
      <selection activeCell="N58" sqref="N58"/>
    </sheetView>
  </sheetViews>
  <sheetFormatPr baseColWidth="10" defaultColWidth="8.83203125" defaultRowHeight="13" x14ac:dyDescent="0.15"/>
  <cols>
    <col min="1" max="1" width="18.5" customWidth="1"/>
  </cols>
  <sheetData>
    <row r="1" spans="1:11" x14ac:dyDescent="0.15">
      <c r="A1" s="1" t="s">
        <v>121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6">
        <v>11.96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98</v>
      </c>
      <c r="B6" s="6">
        <v>17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105</v>
      </c>
      <c r="B9" s="16">
        <v>-14.38</v>
      </c>
      <c r="C9" s="6"/>
      <c r="D9" s="6"/>
      <c r="E9" s="6"/>
      <c r="F9" s="6"/>
      <c r="G9" s="6"/>
      <c r="H9" s="6"/>
      <c r="I9" s="6"/>
      <c r="J9" s="6"/>
      <c r="K9" s="4"/>
    </row>
    <row r="10" spans="1:11" x14ac:dyDescent="0.15">
      <c r="A10" s="5" t="s">
        <v>9</v>
      </c>
      <c r="B10" s="6"/>
      <c r="C10" s="6"/>
      <c r="D10" s="6">
        <v>10.87</v>
      </c>
      <c r="E10" s="6"/>
      <c r="F10" s="6"/>
      <c r="G10" s="6"/>
      <c r="H10" s="6"/>
      <c r="I10" s="6"/>
      <c r="J10" s="6"/>
      <c r="K10" s="4"/>
    </row>
    <row r="11" spans="1:11" x14ac:dyDescent="0.15">
      <c r="A11" s="5" t="s">
        <v>110</v>
      </c>
      <c r="B11" s="6"/>
      <c r="C11" s="6"/>
      <c r="D11" s="6"/>
      <c r="E11" s="6"/>
      <c r="F11" s="6"/>
      <c r="G11" s="6"/>
      <c r="H11" s="6"/>
      <c r="I11" s="6"/>
      <c r="J11" s="6">
        <v>13.05</v>
      </c>
      <c r="K11" s="4"/>
    </row>
    <row r="12" spans="1:11" x14ac:dyDescent="0.15">
      <c r="A12" s="5" t="s">
        <v>97</v>
      </c>
      <c r="B12" s="6"/>
      <c r="C12" s="6"/>
      <c r="D12" s="6"/>
      <c r="E12" s="6">
        <v>14.69</v>
      </c>
      <c r="F12" s="6"/>
      <c r="G12" s="6"/>
      <c r="H12" s="6"/>
      <c r="I12" s="6"/>
      <c r="J12" s="6"/>
      <c r="K12" s="4"/>
    </row>
    <row r="13" spans="1:11" x14ac:dyDescent="0.15">
      <c r="A13" s="5" t="s">
        <v>11</v>
      </c>
      <c r="B13" s="6"/>
      <c r="C13" s="6"/>
      <c r="D13" s="6"/>
      <c r="E13" s="6"/>
      <c r="F13" s="6">
        <v>9.7200000000000006</v>
      </c>
      <c r="G13" s="6"/>
      <c r="H13" s="6"/>
      <c r="I13" s="6"/>
      <c r="J13" s="6"/>
      <c r="K13" s="4"/>
    </row>
    <row r="14" spans="1:11" x14ac:dyDescent="0.15">
      <c r="A14" s="5" t="s">
        <v>90</v>
      </c>
      <c r="B14" s="6">
        <v>17</v>
      </c>
      <c r="C14" s="6"/>
      <c r="D14" s="6"/>
      <c r="E14" s="6"/>
      <c r="F14" s="6"/>
      <c r="G14" s="6"/>
      <c r="H14" s="6"/>
      <c r="I14" s="6"/>
      <c r="J14" s="6"/>
      <c r="K14" s="4"/>
    </row>
    <row r="15" spans="1:11" x14ac:dyDescent="0.15">
      <c r="A15" s="5" t="s">
        <v>13</v>
      </c>
      <c r="B15" s="6"/>
      <c r="C15" s="6"/>
      <c r="D15" s="6"/>
      <c r="E15" s="6"/>
      <c r="F15" s="6"/>
      <c r="G15" s="6">
        <v>10.87</v>
      </c>
      <c r="H15" s="6"/>
      <c r="I15" s="6"/>
      <c r="J15" s="6"/>
      <c r="K15" s="4"/>
    </row>
    <row r="16" spans="1:11" x14ac:dyDescent="0.15">
      <c r="A16" s="5" t="s">
        <v>79</v>
      </c>
      <c r="B16" s="6">
        <v>14.51</v>
      </c>
      <c r="C16" s="6"/>
      <c r="D16" s="6"/>
      <c r="E16" s="6"/>
      <c r="F16" s="6"/>
      <c r="G16" s="6"/>
      <c r="H16" s="6"/>
      <c r="I16" s="6"/>
      <c r="J16" s="6"/>
      <c r="K16" s="4"/>
    </row>
    <row r="17" spans="1:11" x14ac:dyDescent="0.15">
      <c r="A17" s="5" t="s">
        <v>80</v>
      </c>
      <c r="B17" s="6"/>
      <c r="C17" s="6"/>
      <c r="D17" s="6"/>
      <c r="E17" s="6"/>
      <c r="F17" s="6"/>
      <c r="G17" s="6"/>
      <c r="H17" s="6"/>
      <c r="I17" s="6"/>
      <c r="J17" s="6">
        <v>11.96</v>
      </c>
      <c r="K17" s="4"/>
    </row>
    <row r="18" spans="1:11" x14ac:dyDescent="0.15">
      <c r="A18" s="5" t="s">
        <v>64</v>
      </c>
      <c r="B18" s="6"/>
      <c r="C18" s="6"/>
      <c r="D18" s="6"/>
      <c r="E18" s="6">
        <v>12.32</v>
      </c>
      <c r="F18" s="6"/>
      <c r="G18" s="6"/>
      <c r="H18" s="6"/>
      <c r="I18" s="6"/>
      <c r="J18" s="6"/>
      <c r="K18" s="4"/>
    </row>
    <row r="19" spans="1:11" x14ac:dyDescent="0.15">
      <c r="A19" s="5" t="s">
        <v>83</v>
      </c>
      <c r="B19" s="6"/>
      <c r="C19" s="6"/>
      <c r="D19" s="6"/>
      <c r="E19" s="6"/>
      <c r="F19" s="6"/>
      <c r="G19" s="6"/>
      <c r="H19" s="6"/>
      <c r="I19" s="6"/>
      <c r="J19" s="6">
        <v>13.05</v>
      </c>
      <c r="K19" s="4"/>
    </row>
    <row r="20" spans="1:11" x14ac:dyDescent="0.15">
      <c r="A20" s="5" t="s">
        <v>14</v>
      </c>
      <c r="B20" s="6"/>
      <c r="C20" s="6"/>
      <c r="D20" s="6"/>
      <c r="E20" s="6"/>
      <c r="F20" s="6">
        <v>10.76</v>
      </c>
      <c r="G20" s="6"/>
      <c r="H20" s="6"/>
      <c r="I20" s="6"/>
      <c r="J20" s="6"/>
      <c r="K20" s="4"/>
    </row>
    <row r="21" spans="1:11" x14ac:dyDescent="0.15">
      <c r="A21" s="5" t="s">
        <v>57</v>
      </c>
      <c r="B21" s="6"/>
      <c r="C21" s="6"/>
      <c r="D21" s="6">
        <v>11.62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58</v>
      </c>
      <c r="B22" s="6"/>
      <c r="C22" s="6"/>
      <c r="D22" s="6">
        <v>11.96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69</v>
      </c>
      <c r="B23" s="6"/>
      <c r="C23" s="6"/>
      <c r="D23" s="6">
        <v>15.43</v>
      </c>
      <c r="E23" s="6"/>
      <c r="F23" s="6"/>
      <c r="G23" s="6"/>
      <c r="H23" s="6"/>
      <c r="I23" s="6"/>
      <c r="J23" s="6"/>
      <c r="K23" s="4"/>
    </row>
    <row r="24" spans="1:11" x14ac:dyDescent="0.15">
      <c r="A24" s="5" t="s">
        <v>16</v>
      </c>
      <c r="B24" s="6"/>
      <c r="C24" s="6"/>
      <c r="D24" s="6"/>
      <c r="E24" s="6"/>
      <c r="F24" s="6"/>
      <c r="G24" s="6"/>
      <c r="H24" s="6"/>
      <c r="I24" s="6">
        <v>9.61</v>
      </c>
      <c r="J24" s="6"/>
      <c r="K24" s="4"/>
    </row>
    <row r="25" spans="1:11" x14ac:dyDescent="0.15">
      <c r="A25" s="5" t="s">
        <v>17</v>
      </c>
      <c r="B25" s="6"/>
      <c r="C25" s="6"/>
      <c r="D25" s="6">
        <v>9.24</v>
      </c>
      <c r="E25" s="6"/>
      <c r="F25" s="6"/>
      <c r="G25" s="6"/>
      <c r="H25" s="6"/>
      <c r="I25" s="6"/>
      <c r="J25" s="6"/>
      <c r="K25" s="4"/>
    </row>
    <row r="26" spans="1:11" x14ac:dyDescent="0.15">
      <c r="A26" s="5" t="s">
        <v>18</v>
      </c>
      <c r="B26" s="6"/>
      <c r="C26" s="6"/>
      <c r="D26" s="6"/>
      <c r="E26" s="6"/>
      <c r="F26" s="6"/>
      <c r="G26" s="6"/>
      <c r="H26" s="6">
        <v>10.5</v>
      </c>
      <c r="I26" s="6"/>
      <c r="J26" s="6"/>
      <c r="K26" s="4"/>
    </row>
    <row r="27" spans="1:11" x14ac:dyDescent="0.15">
      <c r="A27" s="5" t="s">
        <v>99</v>
      </c>
      <c r="B27" s="6"/>
      <c r="C27" s="6"/>
      <c r="D27" s="3"/>
      <c r="E27" s="6">
        <v>14.69</v>
      </c>
      <c r="F27" s="6"/>
      <c r="G27" s="6"/>
      <c r="H27" s="6"/>
      <c r="I27" s="6"/>
      <c r="J27" s="6"/>
      <c r="K27" s="4"/>
    </row>
    <row r="28" spans="1:11" x14ac:dyDescent="0.15">
      <c r="A28" s="5" t="s">
        <v>103</v>
      </c>
      <c r="B28" s="6">
        <v>15.95</v>
      </c>
      <c r="C28" s="6"/>
      <c r="D28" s="3"/>
      <c r="E28" s="6"/>
      <c r="F28" s="6"/>
      <c r="G28" s="6"/>
      <c r="H28" s="6"/>
      <c r="I28" s="6"/>
      <c r="J28" s="6"/>
      <c r="K28" s="4"/>
    </row>
    <row r="29" spans="1:11" x14ac:dyDescent="0.15">
      <c r="A29" s="5" t="s">
        <v>20</v>
      </c>
      <c r="B29" s="6"/>
      <c r="C29" s="6"/>
      <c r="D29" s="3"/>
      <c r="E29" s="6"/>
      <c r="F29" s="6"/>
      <c r="G29" s="6"/>
      <c r="H29" s="6"/>
      <c r="I29" s="6">
        <v>11.24</v>
      </c>
      <c r="J29" s="6"/>
      <c r="K29" s="4"/>
    </row>
    <row r="30" spans="1:11" x14ac:dyDescent="0.15">
      <c r="A30" s="5" t="s">
        <v>22</v>
      </c>
      <c r="B30" s="6"/>
      <c r="C30" s="6"/>
      <c r="D30" s="6"/>
      <c r="E30" s="6">
        <v>9.64</v>
      </c>
      <c r="F30" s="6"/>
      <c r="G30" s="6"/>
      <c r="H30" s="6"/>
      <c r="I30" s="6"/>
      <c r="J30" s="6"/>
      <c r="K30" s="4"/>
    </row>
    <row r="31" spans="1:11" x14ac:dyDescent="0.15">
      <c r="A31" s="5" t="s">
        <v>23</v>
      </c>
      <c r="B31" s="6"/>
      <c r="C31" s="6"/>
      <c r="D31" s="3">
        <v>10.35</v>
      </c>
      <c r="E31" s="6"/>
      <c r="F31" s="6"/>
      <c r="G31" s="6"/>
      <c r="H31" s="6"/>
      <c r="I31" s="6"/>
      <c r="J31" s="6"/>
      <c r="K31" s="4"/>
    </row>
    <row r="32" spans="1:11" x14ac:dyDescent="0.15">
      <c r="A32" s="5" t="s">
        <v>24</v>
      </c>
      <c r="B32" s="6"/>
      <c r="C32" s="6"/>
      <c r="D32" s="3"/>
      <c r="E32" s="6">
        <v>6.68</v>
      </c>
      <c r="F32" s="6"/>
      <c r="G32" s="6"/>
      <c r="H32" s="6"/>
      <c r="I32" s="6"/>
      <c r="J32" s="6"/>
      <c r="K32" s="4"/>
    </row>
    <row r="33" spans="1:11" x14ac:dyDescent="0.15">
      <c r="A33" s="5" t="s">
        <v>25</v>
      </c>
      <c r="B33" s="6"/>
      <c r="C33" s="6"/>
      <c r="D33" s="3"/>
      <c r="E33" s="6"/>
      <c r="F33" s="6">
        <v>14.14</v>
      </c>
      <c r="G33" s="6"/>
      <c r="H33" s="6"/>
      <c r="I33" s="6"/>
      <c r="J33" s="6"/>
      <c r="K33" s="4"/>
    </row>
    <row r="34" spans="1:11" x14ac:dyDescent="0.15">
      <c r="A34" s="5" t="s">
        <v>88</v>
      </c>
      <c r="B34" s="6"/>
      <c r="C34" s="6"/>
      <c r="D34" s="3">
        <v>12.59</v>
      </c>
      <c r="E34" s="6"/>
      <c r="F34" s="6"/>
      <c r="G34" s="6"/>
      <c r="H34" s="6"/>
      <c r="I34" s="6"/>
      <c r="J34" s="6"/>
      <c r="K34" s="4"/>
    </row>
    <row r="35" spans="1:11" x14ac:dyDescent="0.15">
      <c r="A35" s="5" t="s">
        <v>26</v>
      </c>
      <c r="B35" s="6"/>
      <c r="C35" s="6"/>
      <c r="D35" s="4"/>
      <c r="E35" s="6"/>
      <c r="F35" s="6"/>
      <c r="G35" s="6">
        <v>8.7100000000000009</v>
      </c>
      <c r="H35" s="6"/>
      <c r="I35" s="6"/>
      <c r="J35" s="6"/>
      <c r="K35" s="4"/>
    </row>
    <row r="36" spans="1:11" x14ac:dyDescent="0.15">
      <c r="A36" s="5" t="s">
        <v>27</v>
      </c>
      <c r="B36" s="6"/>
      <c r="C36" s="6"/>
      <c r="D36" s="6"/>
      <c r="E36" s="6"/>
      <c r="F36" s="6">
        <v>13.23</v>
      </c>
      <c r="G36" s="6"/>
      <c r="H36" s="6"/>
      <c r="I36" s="6"/>
      <c r="J36" s="6"/>
      <c r="K36" s="4"/>
    </row>
    <row r="37" spans="1:11" x14ac:dyDescent="0.15">
      <c r="A37" s="5" t="s">
        <v>28</v>
      </c>
      <c r="B37" s="6"/>
      <c r="C37" s="6">
        <v>10.62</v>
      </c>
      <c r="D37" s="6"/>
      <c r="E37" s="6"/>
      <c r="F37" s="6"/>
      <c r="G37" s="6"/>
      <c r="H37" s="6"/>
      <c r="I37" s="6"/>
      <c r="J37" s="6"/>
      <c r="K37" s="4"/>
    </row>
    <row r="38" spans="1:11" x14ac:dyDescent="0.15">
      <c r="A38" s="5" t="s">
        <v>29</v>
      </c>
      <c r="B38" s="6"/>
      <c r="C38" s="3"/>
      <c r="D38" s="6">
        <v>10.06</v>
      </c>
      <c r="E38" s="6"/>
      <c r="F38" s="6"/>
      <c r="G38" s="6"/>
      <c r="H38" s="6"/>
      <c r="I38" s="6"/>
      <c r="J38" s="6"/>
      <c r="K38" s="4"/>
    </row>
    <row r="39" spans="1:11" x14ac:dyDescent="0.15">
      <c r="A39" s="5" t="s">
        <v>30</v>
      </c>
      <c r="B39" s="6"/>
      <c r="C39" s="3"/>
      <c r="D39" s="6"/>
      <c r="E39" s="6">
        <v>13.05</v>
      </c>
      <c r="F39" s="6"/>
      <c r="G39" s="6"/>
      <c r="H39" s="6"/>
      <c r="I39" s="6"/>
      <c r="J39" s="6"/>
      <c r="K39" s="4"/>
    </row>
    <row r="40" spans="1:11" x14ac:dyDescent="0.15">
      <c r="A40" s="5" t="s">
        <v>31</v>
      </c>
      <c r="B40" s="6"/>
      <c r="C40" s="3"/>
      <c r="D40" s="6"/>
      <c r="E40" s="6"/>
      <c r="F40" s="6"/>
      <c r="G40" s="6"/>
      <c r="H40" s="6">
        <v>10.87</v>
      </c>
      <c r="I40" s="6"/>
      <c r="J40" s="6"/>
      <c r="K40" s="4"/>
    </row>
    <row r="41" spans="1:11" x14ac:dyDescent="0.15">
      <c r="A41" s="5" t="s">
        <v>61</v>
      </c>
      <c r="B41" s="6"/>
      <c r="C41" s="4"/>
      <c r="D41" s="6"/>
      <c r="E41" s="6">
        <v>13.87</v>
      </c>
      <c r="F41" s="6"/>
      <c r="G41" s="6"/>
      <c r="H41" s="6"/>
      <c r="I41" s="6"/>
      <c r="J41" s="6"/>
      <c r="K41" s="4"/>
    </row>
    <row r="42" spans="1:11" x14ac:dyDescent="0.15">
      <c r="A42" s="5" t="s">
        <v>71</v>
      </c>
      <c r="B42" s="6"/>
      <c r="C42" s="4"/>
      <c r="D42" s="6"/>
      <c r="E42" s="6"/>
      <c r="F42" s="6"/>
      <c r="G42" s="6">
        <v>10.06</v>
      </c>
      <c r="H42" s="6"/>
      <c r="I42" s="6"/>
      <c r="J42" s="6"/>
      <c r="K42" s="4"/>
    </row>
    <row r="43" spans="1:11" x14ac:dyDescent="0.15">
      <c r="A43" s="5" t="s">
        <v>70</v>
      </c>
      <c r="B43" s="6"/>
      <c r="C43" s="4"/>
      <c r="D43" s="6"/>
      <c r="E43" s="6"/>
      <c r="F43" s="6"/>
      <c r="G43" s="6"/>
      <c r="H43" s="6"/>
      <c r="I43" s="6">
        <v>11.41</v>
      </c>
      <c r="J43" s="6"/>
      <c r="K43" s="4"/>
    </row>
    <row r="44" spans="1:11" x14ac:dyDescent="0.15">
      <c r="A44" s="5" t="s">
        <v>34</v>
      </c>
      <c r="B44" s="6"/>
      <c r="C44" s="4"/>
      <c r="D44" s="6"/>
      <c r="E44" s="6"/>
      <c r="F44" s="6"/>
      <c r="G44" s="6"/>
      <c r="H44" s="6">
        <v>9.75</v>
      </c>
      <c r="I44" s="6"/>
      <c r="J44" s="6"/>
      <c r="K44" s="4"/>
    </row>
    <row r="45" spans="1:11" x14ac:dyDescent="0.15">
      <c r="A45" s="5" t="s">
        <v>91</v>
      </c>
      <c r="B45" s="6"/>
      <c r="C45" s="4"/>
      <c r="D45" s="6"/>
      <c r="E45" s="6"/>
      <c r="F45" s="6"/>
      <c r="G45" s="6"/>
      <c r="H45" s="6"/>
      <c r="I45" s="6"/>
      <c r="J45" s="6">
        <v>14.14</v>
      </c>
      <c r="K45" s="4"/>
    </row>
    <row r="46" spans="1:11" x14ac:dyDescent="0.15">
      <c r="A46" s="5" t="s">
        <v>108</v>
      </c>
      <c r="B46" s="6">
        <v>14.87</v>
      </c>
      <c r="C46" s="4"/>
      <c r="D46" s="6"/>
      <c r="E46" s="6"/>
      <c r="F46" s="6"/>
      <c r="G46" s="6"/>
      <c r="H46" s="6"/>
      <c r="I46" s="6"/>
      <c r="J46" s="6"/>
      <c r="K46" s="4"/>
    </row>
    <row r="47" spans="1:11" x14ac:dyDescent="0.15">
      <c r="A47" s="5" t="s">
        <v>84</v>
      </c>
      <c r="B47" s="6"/>
      <c r="C47" s="4"/>
      <c r="D47" s="6"/>
      <c r="E47" s="6"/>
      <c r="F47" s="6"/>
      <c r="G47" s="6"/>
      <c r="H47" s="6"/>
      <c r="I47" s="6">
        <v>14.14</v>
      </c>
      <c r="J47" s="6"/>
      <c r="K47" s="4"/>
    </row>
    <row r="48" spans="1:11" x14ac:dyDescent="0.15">
      <c r="A48" s="5" t="s">
        <v>60</v>
      </c>
      <c r="B48" s="6"/>
      <c r="C48" s="12"/>
      <c r="D48" s="6"/>
      <c r="E48" s="6"/>
      <c r="F48" s="6"/>
      <c r="G48" s="6"/>
      <c r="H48" s="6"/>
      <c r="I48" s="6">
        <v>13.87</v>
      </c>
      <c r="J48" s="6"/>
      <c r="K48" s="4"/>
    </row>
    <row r="49" spans="1:11" x14ac:dyDescent="0.15">
      <c r="A49" s="5" t="s">
        <v>36</v>
      </c>
      <c r="B49" s="6"/>
      <c r="C49" s="6"/>
      <c r="D49" s="6"/>
      <c r="E49" s="6"/>
      <c r="F49" s="6"/>
      <c r="G49" s="6">
        <v>10.050000000000001</v>
      </c>
      <c r="H49" s="6"/>
      <c r="I49" s="6"/>
      <c r="J49" s="6"/>
      <c r="K49" s="4"/>
    </row>
    <row r="50" spans="1:11" x14ac:dyDescent="0.15">
      <c r="A50" s="5" t="s">
        <v>72</v>
      </c>
      <c r="B50" s="6">
        <v>12.63</v>
      </c>
      <c r="C50" s="6"/>
      <c r="D50" s="6"/>
      <c r="E50" s="6"/>
      <c r="F50" s="6"/>
      <c r="G50" s="6"/>
      <c r="H50" s="6"/>
      <c r="I50" s="6"/>
      <c r="J50" s="6"/>
      <c r="K50" s="4"/>
    </row>
    <row r="51" spans="1:11" x14ac:dyDescent="0.15">
      <c r="A51" s="5" t="s">
        <v>118</v>
      </c>
      <c r="B51" s="6">
        <v>15.6</v>
      </c>
      <c r="C51" s="6"/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62</v>
      </c>
      <c r="B52" s="6"/>
      <c r="C52" s="6"/>
      <c r="D52" s="6"/>
      <c r="E52" s="6"/>
      <c r="F52" s="6"/>
      <c r="G52" s="6"/>
      <c r="H52" s="6">
        <v>11.62</v>
      </c>
      <c r="I52" s="6"/>
      <c r="J52" s="6"/>
      <c r="K52" s="4"/>
    </row>
    <row r="53" spans="1:11" x14ac:dyDescent="0.15">
      <c r="A53" s="5" t="s">
        <v>37</v>
      </c>
      <c r="B53" s="6"/>
      <c r="C53" s="6">
        <v>14.14</v>
      </c>
      <c r="D53" s="6"/>
      <c r="E53" s="6"/>
      <c r="F53" s="6"/>
      <c r="G53" s="6"/>
      <c r="H53" s="6"/>
      <c r="I53" s="6"/>
      <c r="J53" s="6"/>
      <c r="K53" s="4"/>
    </row>
    <row r="54" spans="1:11" x14ac:dyDescent="0.15">
      <c r="A54" s="5" t="s">
        <v>38</v>
      </c>
      <c r="B54" s="6"/>
      <c r="C54" s="6"/>
      <c r="D54" s="6"/>
      <c r="E54" s="6"/>
      <c r="F54" s="6"/>
      <c r="G54" s="6"/>
      <c r="H54" s="6">
        <v>9.68</v>
      </c>
      <c r="I54" s="6"/>
      <c r="J54" s="6"/>
      <c r="K54" s="4"/>
    </row>
    <row r="55" spans="1:11" x14ac:dyDescent="0.15">
      <c r="A55" s="5" t="s">
        <v>39</v>
      </c>
      <c r="B55" s="6"/>
      <c r="C55" s="6"/>
      <c r="D55" s="6">
        <v>9.3699999999999992</v>
      </c>
      <c r="E55" s="6"/>
      <c r="F55" s="6"/>
      <c r="G55" s="6"/>
      <c r="H55" s="6"/>
      <c r="I55" s="6"/>
      <c r="J55" s="6"/>
      <c r="K55" s="4"/>
    </row>
    <row r="56" spans="1:11" x14ac:dyDescent="0.15">
      <c r="A56" s="5" t="s">
        <v>40</v>
      </c>
      <c r="B56" s="6"/>
      <c r="C56" s="6"/>
      <c r="D56" s="6"/>
      <c r="E56" s="6"/>
      <c r="F56" s="6"/>
      <c r="G56" s="6"/>
      <c r="H56" s="6">
        <v>11.49</v>
      </c>
      <c r="I56" s="6"/>
      <c r="J56" s="6"/>
      <c r="K56" s="4"/>
    </row>
    <row r="57" spans="1:11" x14ac:dyDescent="0.15">
      <c r="A57" s="5" t="s">
        <v>42</v>
      </c>
      <c r="B57" s="6">
        <v>10.87</v>
      </c>
      <c r="C57" s="6"/>
      <c r="D57" s="6"/>
      <c r="E57" s="6"/>
      <c r="F57" s="6"/>
      <c r="G57" s="6"/>
      <c r="H57" s="6"/>
      <c r="I57" s="6"/>
      <c r="J57" s="6"/>
      <c r="K57" s="4"/>
    </row>
    <row r="58" spans="1:11" x14ac:dyDescent="0.15">
      <c r="A58" s="5" t="s">
        <v>43</v>
      </c>
      <c r="B58" s="6"/>
      <c r="C58" s="6"/>
      <c r="D58" s="6"/>
      <c r="E58" s="6">
        <v>8.9</v>
      </c>
      <c r="F58" s="6"/>
      <c r="G58" s="6"/>
      <c r="H58" s="6"/>
      <c r="I58" s="6"/>
      <c r="J58" s="6"/>
      <c r="K58" s="4"/>
    </row>
    <row r="59" spans="1:11" x14ac:dyDescent="0.15">
      <c r="A59" s="5" t="s">
        <v>109</v>
      </c>
      <c r="B59" s="6"/>
      <c r="C59" s="6">
        <v>17</v>
      </c>
      <c r="D59" s="6"/>
      <c r="E59" s="6"/>
      <c r="F59" s="6"/>
      <c r="G59" s="6"/>
      <c r="H59" s="6"/>
      <c r="I59" s="6"/>
      <c r="J59" s="6"/>
      <c r="K59" s="4"/>
    </row>
    <row r="60" spans="1:11" x14ac:dyDescent="0.15">
      <c r="A60" s="5" t="s">
        <v>44</v>
      </c>
      <c r="B60" s="6"/>
      <c r="C60" s="6"/>
      <c r="D60" s="6"/>
      <c r="E60" s="6"/>
      <c r="F60" s="6"/>
      <c r="G60" s="6"/>
      <c r="H60" s="6"/>
      <c r="I60" s="6">
        <v>10.87</v>
      </c>
      <c r="J60" s="6"/>
      <c r="K60" s="4"/>
    </row>
    <row r="61" spans="1:11" x14ac:dyDescent="0.15">
      <c r="A61" s="5" t="s">
        <v>96</v>
      </c>
      <c r="B61" s="20">
        <v>17</v>
      </c>
      <c r="C61" s="6"/>
      <c r="D61" s="6"/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45</v>
      </c>
      <c r="B62" s="6"/>
      <c r="C62" s="6"/>
      <c r="D62" s="6"/>
      <c r="E62" s="6"/>
      <c r="F62" s="6">
        <v>9.7100000000000009</v>
      </c>
      <c r="G62" s="6"/>
      <c r="H62" s="6"/>
      <c r="I62" s="6"/>
      <c r="J62" s="6"/>
      <c r="K62" s="4"/>
    </row>
    <row r="63" spans="1:11" x14ac:dyDescent="0.15">
      <c r="A63" s="5" t="s">
        <v>106</v>
      </c>
      <c r="B63" s="6"/>
      <c r="C63" s="6"/>
      <c r="D63" s="6">
        <v>15.86</v>
      </c>
      <c r="E63" s="6"/>
      <c r="F63" s="6"/>
      <c r="G63" s="6"/>
      <c r="H63" s="6"/>
      <c r="I63" s="6"/>
      <c r="J63" s="6"/>
      <c r="K63" s="4"/>
    </row>
    <row r="64" spans="1:11" x14ac:dyDescent="0.15">
      <c r="A64" s="5" t="s">
        <v>46</v>
      </c>
      <c r="B64" s="6"/>
      <c r="C64" s="6"/>
      <c r="D64" s="6"/>
      <c r="E64" s="6"/>
      <c r="F64" s="6"/>
      <c r="G64" s="6"/>
      <c r="H64" s="6">
        <v>8.02</v>
      </c>
      <c r="I64" s="6"/>
      <c r="J64" s="6"/>
      <c r="K64" s="4"/>
    </row>
    <row r="65" spans="1:11" x14ac:dyDescent="0.15">
      <c r="A65" s="5" t="s">
        <v>47</v>
      </c>
      <c r="B65" s="6">
        <v>17</v>
      </c>
      <c r="C65" s="6"/>
      <c r="D65" s="6"/>
      <c r="E65" s="6"/>
      <c r="F65" s="6"/>
      <c r="G65" s="6"/>
      <c r="H65" s="6"/>
      <c r="I65" s="6"/>
      <c r="J65" s="6"/>
      <c r="K65" s="4"/>
    </row>
    <row r="66" spans="1:11" x14ac:dyDescent="0.15">
      <c r="A66" s="5" t="s">
        <v>100</v>
      </c>
      <c r="B66" s="6">
        <v>13.42</v>
      </c>
      <c r="C66" s="6"/>
      <c r="D66" s="6"/>
      <c r="E66" s="6"/>
      <c r="F66" s="6"/>
      <c r="G66" s="6"/>
      <c r="H66" s="6"/>
      <c r="I66" s="6"/>
      <c r="J66" s="6"/>
      <c r="K66" s="4"/>
    </row>
    <row r="67" spans="1:11" x14ac:dyDescent="0.15">
      <c r="A67" s="5" t="s">
        <v>48</v>
      </c>
      <c r="B67" s="6"/>
      <c r="C67" s="6"/>
      <c r="D67" s="6">
        <v>10.14</v>
      </c>
      <c r="E67" s="6"/>
      <c r="F67" s="6"/>
      <c r="G67" s="6"/>
      <c r="H67" s="6"/>
      <c r="I67" s="6"/>
      <c r="J67" s="6"/>
      <c r="K67" s="4"/>
    </row>
    <row r="68" spans="1:11" x14ac:dyDescent="0.15">
      <c r="A68" s="5" t="s">
        <v>49</v>
      </c>
      <c r="B68" s="6"/>
      <c r="C68" s="6"/>
      <c r="D68" s="6"/>
      <c r="E68" s="6"/>
      <c r="F68" s="6"/>
      <c r="G68" s="6"/>
      <c r="H68" s="6">
        <v>10.44</v>
      </c>
      <c r="I68" s="6"/>
      <c r="J68" s="6"/>
      <c r="K68" s="4"/>
    </row>
    <row r="69" spans="1:11" x14ac:dyDescent="0.15">
      <c r="A69" s="5" t="s">
        <v>63</v>
      </c>
      <c r="B69" s="6"/>
      <c r="C69" s="6">
        <v>12.23</v>
      </c>
      <c r="D69" s="6"/>
      <c r="E69" s="6"/>
      <c r="F69" s="6"/>
      <c r="G69" s="6"/>
      <c r="H69" s="6"/>
      <c r="I69" s="6"/>
      <c r="J69" s="6"/>
      <c r="K69" s="4"/>
    </row>
    <row r="70" spans="1:11" x14ac:dyDescent="0.15">
      <c r="A70" s="5" t="s">
        <v>50</v>
      </c>
      <c r="B70" s="6"/>
      <c r="C70" s="6"/>
      <c r="D70" s="6"/>
      <c r="E70" s="6"/>
      <c r="F70" s="6"/>
      <c r="G70" s="6"/>
      <c r="H70" s="6"/>
      <c r="I70" s="6">
        <v>9.51</v>
      </c>
      <c r="J70" s="6"/>
      <c r="K70" s="4"/>
    </row>
    <row r="71" spans="1:11" x14ac:dyDescent="0.15">
      <c r="A71" s="14" t="s">
        <v>86</v>
      </c>
      <c r="B71" s="15"/>
      <c r="C71" s="15"/>
      <c r="D71" s="15"/>
      <c r="E71" s="15"/>
      <c r="F71" s="15"/>
      <c r="G71" s="15"/>
      <c r="H71" s="15"/>
      <c r="I71" s="15"/>
      <c r="J71" s="15">
        <v>11.62</v>
      </c>
      <c r="K71" s="4"/>
    </row>
    <row r="72" spans="1:11" x14ac:dyDescent="0.15">
      <c r="A72" s="5" t="s">
        <v>87</v>
      </c>
      <c r="B72" s="6"/>
      <c r="C72" s="6"/>
      <c r="D72" s="6"/>
      <c r="E72" s="6"/>
      <c r="F72" s="6"/>
      <c r="G72" s="6"/>
      <c r="H72" s="6"/>
      <c r="I72" s="6"/>
      <c r="J72" s="6"/>
      <c r="K72" s="8"/>
    </row>
    <row r="73" spans="1:11" x14ac:dyDescent="0.15">
      <c r="A73" s="9" t="s">
        <v>52</v>
      </c>
      <c r="B73" s="10">
        <f t="shared" ref="B73:J73" si="0">SUM(B4:B72)</f>
        <v>151.47</v>
      </c>
      <c r="C73" s="10">
        <f t="shared" si="0"/>
        <v>53.989999999999995</v>
      </c>
      <c r="D73" s="10">
        <f t="shared" si="0"/>
        <v>163.73999999999995</v>
      </c>
      <c r="E73" s="10">
        <f t="shared" si="0"/>
        <v>93.84</v>
      </c>
      <c r="F73" s="10">
        <f t="shared" si="0"/>
        <v>57.560000000000009</v>
      </c>
      <c r="G73" s="10">
        <f t="shared" si="0"/>
        <v>39.69</v>
      </c>
      <c r="H73" s="10">
        <f t="shared" si="0"/>
        <v>82.36999999999999</v>
      </c>
      <c r="I73" s="10">
        <f t="shared" si="0"/>
        <v>80.650000000000006</v>
      </c>
      <c r="J73" s="10">
        <f t="shared" si="0"/>
        <v>75.23</v>
      </c>
      <c r="K73" s="11">
        <f>SUM(B73:J73)</f>
        <v>798.54</v>
      </c>
    </row>
    <row r="74" spans="1:11" x14ac:dyDescent="0.15">
      <c r="B74" s="10" t="s">
        <v>53</v>
      </c>
      <c r="C74" s="10" t="s">
        <v>1</v>
      </c>
      <c r="D74" s="10" t="s">
        <v>2</v>
      </c>
      <c r="E74" s="10" t="s">
        <v>3</v>
      </c>
      <c r="F74" s="10" t="s">
        <v>4</v>
      </c>
      <c r="G74" s="10" t="s">
        <v>5</v>
      </c>
      <c r="H74" s="10" t="s">
        <v>6</v>
      </c>
      <c r="I74" s="10" t="s">
        <v>7</v>
      </c>
      <c r="J74" s="10" t="s">
        <v>81</v>
      </c>
      <c r="K74" s="4"/>
    </row>
    <row r="75" spans="1:11" x14ac:dyDescent="0.15">
      <c r="B75" s="4"/>
      <c r="C75" s="4"/>
      <c r="D75" s="4"/>
      <c r="E75" s="4"/>
      <c r="F75" s="4"/>
      <c r="G75" s="4"/>
      <c r="H75" s="4"/>
      <c r="I75" s="4"/>
      <c r="J75" s="4"/>
      <c r="K75" s="4"/>
    </row>
    <row r="77" spans="1:11" x14ac:dyDescent="0.15">
      <c r="A77">
        <f>COUNTA(A4:A71)</f>
        <v>68</v>
      </c>
    </row>
  </sheetData>
  <phoneticPr fontId="6" type="noConversion"/>
  <pageMargins left="0.75" right="0.75" top="1" bottom="1" header="0.5" footer="0.5"/>
  <pageSetup scale="64" orientation="portrait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K76"/>
  <sheetViews>
    <sheetView workbookViewId="0">
      <selection activeCell="N58" sqref="N58"/>
    </sheetView>
  </sheetViews>
  <sheetFormatPr baseColWidth="10" defaultColWidth="8.83203125" defaultRowHeight="13" x14ac:dyDescent="0.15"/>
  <cols>
    <col min="1" max="1" width="18.5" customWidth="1"/>
  </cols>
  <sheetData>
    <row r="1" spans="1:11" x14ac:dyDescent="0.15">
      <c r="A1" s="1" t="s">
        <v>122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6">
        <v>11.96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98</v>
      </c>
      <c r="B6" s="6">
        <v>17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9</v>
      </c>
      <c r="B9" s="6"/>
      <c r="C9" s="6"/>
      <c r="D9" s="6">
        <v>10.87</v>
      </c>
      <c r="E9" s="6"/>
      <c r="F9" s="6"/>
      <c r="G9" s="6"/>
      <c r="H9" s="6"/>
      <c r="I9" s="6"/>
      <c r="J9" s="6"/>
      <c r="K9" s="4"/>
    </row>
    <row r="10" spans="1:11" x14ac:dyDescent="0.15">
      <c r="A10" s="5" t="s">
        <v>110</v>
      </c>
      <c r="B10" s="6"/>
      <c r="C10" s="6"/>
      <c r="D10" s="6"/>
      <c r="E10" s="6"/>
      <c r="F10" s="6"/>
      <c r="G10" s="6"/>
      <c r="H10" s="6"/>
      <c r="I10" s="6"/>
      <c r="J10" s="6">
        <v>13.05</v>
      </c>
      <c r="K10" s="4"/>
    </row>
    <row r="11" spans="1:11" x14ac:dyDescent="0.15">
      <c r="A11" s="5" t="s">
        <v>97</v>
      </c>
      <c r="B11" s="6"/>
      <c r="C11" s="6"/>
      <c r="D11" s="6"/>
      <c r="E11" s="6">
        <v>14.69</v>
      </c>
      <c r="F11" s="6"/>
      <c r="G11" s="6"/>
      <c r="H11" s="6"/>
      <c r="I11" s="6"/>
      <c r="J11" s="6"/>
      <c r="K11" s="4"/>
    </row>
    <row r="12" spans="1:11" x14ac:dyDescent="0.15">
      <c r="A12" s="5" t="s">
        <v>11</v>
      </c>
      <c r="B12" s="6"/>
      <c r="C12" s="6"/>
      <c r="D12" s="6"/>
      <c r="E12" s="6"/>
      <c r="F12" s="6">
        <v>9.7200000000000006</v>
      </c>
      <c r="G12" s="6"/>
      <c r="H12" s="6"/>
      <c r="I12" s="6"/>
      <c r="J12" s="6"/>
      <c r="K12" s="4"/>
    </row>
    <row r="13" spans="1:11" x14ac:dyDescent="0.15">
      <c r="A13" s="5" t="s">
        <v>90</v>
      </c>
      <c r="B13" s="6">
        <v>17</v>
      </c>
      <c r="C13" s="6"/>
      <c r="D13" s="6"/>
      <c r="E13" s="6"/>
      <c r="F13" s="6"/>
      <c r="G13" s="6"/>
      <c r="H13" s="6"/>
      <c r="I13" s="6"/>
      <c r="J13" s="6"/>
      <c r="K13" s="4"/>
    </row>
    <row r="14" spans="1:11" x14ac:dyDescent="0.15">
      <c r="A14" s="5" t="s">
        <v>13</v>
      </c>
      <c r="B14" s="6"/>
      <c r="C14" s="6"/>
      <c r="D14" s="6"/>
      <c r="E14" s="6"/>
      <c r="F14" s="6"/>
      <c r="G14" s="6">
        <v>10.87</v>
      </c>
      <c r="H14" s="6"/>
      <c r="I14" s="6"/>
      <c r="J14" s="6"/>
      <c r="K14" s="4"/>
    </row>
    <row r="15" spans="1:11" x14ac:dyDescent="0.15">
      <c r="A15" s="5" t="s">
        <v>79</v>
      </c>
      <c r="B15" s="6">
        <v>14.51</v>
      </c>
      <c r="C15" s="6"/>
      <c r="D15" s="6"/>
      <c r="E15" s="6"/>
      <c r="F15" s="6"/>
      <c r="G15" s="6"/>
      <c r="H15" s="6"/>
      <c r="I15" s="6"/>
      <c r="J15" s="6"/>
      <c r="K15" s="4"/>
    </row>
    <row r="16" spans="1:11" x14ac:dyDescent="0.15">
      <c r="A16" s="5" t="s">
        <v>80</v>
      </c>
      <c r="B16" s="6"/>
      <c r="C16" s="6"/>
      <c r="D16" s="6"/>
      <c r="E16" s="6"/>
      <c r="F16" s="6"/>
      <c r="G16" s="6"/>
      <c r="H16" s="6"/>
      <c r="I16" s="6"/>
      <c r="J16" s="6">
        <v>11.96</v>
      </c>
      <c r="K16" s="4"/>
    </row>
    <row r="17" spans="1:11" x14ac:dyDescent="0.15">
      <c r="A17" s="5" t="s">
        <v>64</v>
      </c>
      <c r="B17" s="6"/>
      <c r="C17" s="6"/>
      <c r="D17" s="6"/>
      <c r="E17" s="6">
        <v>12.32</v>
      </c>
      <c r="F17" s="6"/>
      <c r="G17" s="6"/>
      <c r="H17" s="6"/>
      <c r="I17" s="6"/>
      <c r="J17" s="6"/>
      <c r="K17" s="4"/>
    </row>
    <row r="18" spans="1:11" x14ac:dyDescent="0.15">
      <c r="A18" s="5" t="s">
        <v>83</v>
      </c>
      <c r="B18" s="6"/>
      <c r="C18" s="6"/>
      <c r="D18" s="6"/>
      <c r="E18" s="6"/>
      <c r="F18" s="6"/>
      <c r="G18" s="6"/>
      <c r="H18" s="6"/>
      <c r="I18" s="6"/>
      <c r="J18" s="6">
        <v>13.05</v>
      </c>
      <c r="K18" s="4"/>
    </row>
    <row r="19" spans="1:11" x14ac:dyDescent="0.15">
      <c r="A19" s="5" t="s">
        <v>14</v>
      </c>
      <c r="B19" s="6"/>
      <c r="C19" s="6"/>
      <c r="D19" s="6"/>
      <c r="E19" s="6"/>
      <c r="F19" s="6">
        <v>10.76</v>
      </c>
      <c r="G19" s="6"/>
      <c r="H19" s="6"/>
      <c r="I19" s="6"/>
      <c r="J19" s="6"/>
      <c r="K19" s="4"/>
    </row>
    <row r="20" spans="1:11" x14ac:dyDescent="0.15">
      <c r="A20" s="5" t="s">
        <v>57</v>
      </c>
      <c r="B20" s="6"/>
      <c r="C20" s="6"/>
      <c r="D20" s="6">
        <v>11.62</v>
      </c>
      <c r="E20" s="6"/>
      <c r="F20" s="6"/>
      <c r="G20" s="6"/>
      <c r="H20" s="6"/>
      <c r="I20" s="6"/>
      <c r="J20" s="6"/>
      <c r="K20" s="4"/>
    </row>
    <row r="21" spans="1:11" x14ac:dyDescent="0.15">
      <c r="A21" s="5" t="s">
        <v>58</v>
      </c>
      <c r="B21" s="6"/>
      <c r="C21" s="6"/>
      <c r="D21" s="6">
        <v>11.96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69</v>
      </c>
      <c r="B22" s="6"/>
      <c r="C22" s="6"/>
      <c r="D22" s="6">
        <v>15.43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16</v>
      </c>
      <c r="B23" s="6"/>
      <c r="C23" s="6"/>
      <c r="D23" s="6"/>
      <c r="E23" s="6"/>
      <c r="F23" s="6"/>
      <c r="G23" s="6"/>
      <c r="H23" s="6"/>
      <c r="I23" s="6">
        <v>9.61</v>
      </c>
      <c r="J23" s="6"/>
      <c r="K23" s="4"/>
    </row>
    <row r="24" spans="1:11" x14ac:dyDescent="0.15">
      <c r="A24" s="5" t="s">
        <v>17</v>
      </c>
      <c r="B24" s="6"/>
      <c r="C24" s="6"/>
      <c r="D24" s="6">
        <v>9.24</v>
      </c>
      <c r="E24" s="6"/>
      <c r="F24" s="6"/>
      <c r="G24" s="6"/>
      <c r="H24" s="6"/>
      <c r="I24" s="6"/>
      <c r="J24" s="6"/>
      <c r="K24" s="4"/>
    </row>
    <row r="25" spans="1:11" x14ac:dyDescent="0.15">
      <c r="A25" s="5" t="s">
        <v>18</v>
      </c>
      <c r="B25" s="6"/>
      <c r="C25" s="6"/>
      <c r="D25" s="6"/>
      <c r="E25" s="6"/>
      <c r="F25" s="6"/>
      <c r="G25" s="6"/>
      <c r="H25" s="6">
        <v>10.5</v>
      </c>
      <c r="I25" s="6"/>
      <c r="J25" s="6"/>
      <c r="K25" s="4"/>
    </row>
    <row r="26" spans="1:11" x14ac:dyDescent="0.15">
      <c r="A26" s="5" t="s">
        <v>99</v>
      </c>
      <c r="B26" s="6"/>
      <c r="C26" s="6"/>
      <c r="D26" s="3"/>
      <c r="E26" s="6">
        <v>14.69</v>
      </c>
      <c r="F26" s="6"/>
      <c r="G26" s="6"/>
      <c r="H26" s="6"/>
      <c r="I26" s="6"/>
      <c r="J26" s="6"/>
      <c r="K26" s="4"/>
    </row>
    <row r="27" spans="1:11" x14ac:dyDescent="0.15">
      <c r="A27" s="5" t="s">
        <v>103</v>
      </c>
      <c r="B27" s="6">
        <v>15.95</v>
      </c>
      <c r="C27" s="6"/>
      <c r="D27" s="3"/>
      <c r="E27" s="6"/>
      <c r="F27" s="6"/>
      <c r="G27" s="6"/>
      <c r="H27" s="6"/>
      <c r="I27" s="6"/>
      <c r="J27" s="6"/>
      <c r="K27" s="4"/>
    </row>
    <row r="28" spans="1:11" x14ac:dyDescent="0.15">
      <c r="A28" s="5" t="s">
        <v>20</v>
      </c>
      <c r="B28" s="6"/>
      <c r="C28" s="6"/>
      <c r="D28" s="3"/>
      <c r="E28" s="6"/>
      <c r="F28" s="6"/>
      <c r="G28" s="6"/>
      <c r="H28" s="6"/>
      <c r="I28" s="6">
        <v>11.24</v>
      </c>
      <c r="J28" s="6"/>
      <c r="K28" s="4"/>
    </row>
    <row r="29" spans="1:11" x14ac:dyDescent="0.15">
      <c r="A29" s="5" t="s">
        <v>22</v>
      </c>
      <c r="B29" s="6"/>
      <c r="C29" s="6"/>
      <c r="D29" s="6"/>
      <c r="E29" s="6">
        <v>9.64</v>
      </c>
      <c r="F29" s="6"/>
      <c r="G29" s="6"/>
      <c r="H29" s="6"/>
      <c r="I29" s="6"/>
      <c r="J29" s="6"/>
      <c r="K29" s="4"/>
    </row>
    <row r="30" spans="1:11" x14ac:dyDescent="0.15">
      <c r="A30" s="5" t="s">
        <v>23</v>
      </c>
      <c r="B30" s="6"/>
      <c r="C30" s="6"/>
      <c r="D30" s="3">
        <v>10.35</v>
      </c>
      <c r="E30" s="6"/>
      <c r="F30" s="6"/>
      <c r="G30" s="6"/>
      <c r="H30" s="6"/>
      <c r="I30" s="6"/>
      <c r="J30" s="6"/>
      <c r="K30" s="4"/>
    </row>
    <row r="31" spans="1:11" x14ac:dyDescent="0.15">
      <c r="A31" s="5" t="s">
        <v>24</v>
      </c>
      <c r="B31" s="6"/>
      <c r="C31" s="6"/>
      <c r="D31" s="3"/>
      <c r="E31" s="6">
        <v>6.68</v>
      </c>
      <c r="F31" s="6"/>
      <c r="G31" s="6"/>
      <c r="H31" s="6"/>
      <c r="I31" s="6"/>
      <c r="J31" s="6"/>
      <c r="K31" s="4"/>
    </row>
    <row r="32" spans="1:11" x14ac:dyDescent="0.15">
      <c r="A32" s="5" t="s">
        <v>25</v>
      </c>
      <c r="B32" s="6"/>
      <c r="C32" s="6"/>
      <c r="D32" s="3"/>
      <c r="E32" s="6"/>
      <c r="F32" s="6">
        <v>14.14</v>
      </c>
      <c r="G32" s="6"/>
      <c r="H32" s="6"/>
      <c r="I32" s="6"/>
      <c r="J32" s="6"/>
      <c r="K32" s="4"/>
    </row>
    <row r="33" spans="1:11" x14ac:dyDescent="0.15">
      <c r="A33" s="5" t="s">
        <v>88</v>
      </c>
      <c r="B33" s="6"/>
      <c r="C33" s="6"/>
      <c r="D33" s="3">
        <v>12.59</v>
      </c>
      <c r="E33" s="6"/>
      <c r="F33" s="6"/>
      <c r="G33" s="6"/>
      <c r="H33" s="6"/>
      <c r="I33" s="6"/>
      <c r="J33" s="6"/>
      <c r="K33" s="4"/>
    </row>
    <row r="34" spans="1:11" x14ac:dyDescent="0.15">
      <c r="A34" s="5" t="s">
        <v>26</v>
      </c>
      <c r="B34" s="6"/>
      <c r="C34" s="6"/>
      <c r="D34" s="4"/>
      <c r="E34" s="6"/>
      <c r="F34" s="6"/>
      <c r="G34" s="6">
        <v>8.7100000000000009</v>
      </c>
      <c r="H34" s="6"/>
      <c r="I34" s="6"/>
      <c r="J34" s="6"/>
      <c r="K34" s="4"/>
    </row>
    <row r="35" spans="1:11" x14ac:dyDescent="0.15">
      <c r="A35" s="5" t="s">
        <v>27</v>
      </c>
      <c r="B35" s="6"/>
      <c r="C35" s="6"/>
      <c r="D35" s="6"/>
      <c r="E35" s="6"/>
      <c r="F35" s="6">
        <v>13.23</v>
      </c>
      <c r="G35" s="6"/>
      <c r="H35" s="6"/>
      <c r="I35" s="6"/>
      <c r="J35" s="6"/>
      <c r="K35" s="4"/>
    </row>
    <row r="36" spans="1:11" x14ac:dyDescent="0.15">
      <c r="A36" s="5" t="s">
        <v>28</v>
      </c>
      <c r="B36" s="6"/>
      <c r="C36" s="6">
        <v>10.62</v>
      </c>
      <c r="D36" s="6"/>
      <c r="E36" s="6"/>
      <c r="F36" s="6"/>
      <c r="G36" s="6"/>
      <c r="H36" s="6"/>
      <c r="I36" s="6"/>
      <c r="J36" s="6"/>
      <c r="K36" s="4"/>
    </row>
    <row r="37" spans="1:11" x14ac:dyDescent="0.15">
      <c r="A37" s="5" t="s">
        <v>29</v>
      </c>
      <c r="B37" s="6"/>
      <c r="C37" s="3"/>
      <c r="D37" s="6">
        <v>10.06</v>
      </c>
      <c r="E37" s="6"/>
      <c r="F37" s="6"/>
      <c r="G37" s="6"/>
      <c r="H37" s="6"/>
      <c r="I37" s="6"/>
      <c r="J37" s="6"/>
      <c r="K37" s="4"/>
    </row>
    <row r="38" spans="1:11" x14ac:dyDescent="0.15">
      <c r="A38" s="5" t="s">
        <v>30</v>
      </c>
      <c r="B38" s="6"/>
      <c r="C38" s="3"/>
      <c r="D38" s="6"/>
      <c r="E38" s="6">
        <v>13.05</v>
      </c>
      <c r="F38" s="6"/>
      <c r="G38" s="6"/>
      <c r="H38" s="6"/>
      <c r="I38" s="6"/>
      <c r="J38" s="6"/>
      <c r="K38" s="4"/>
    </row>
    <row r="39" spans="1:11" x14ac:dyDescent="0.15">
      <c r="A39" s="5" t="s">
        <v>31</v>
      </c>
      <c r="B39" s="6"/>
      <c r="C39" s="3"/>
      <c r="D39" s="6"/>
      <c r="E39" s="6"/>
      <c r="F39" s="6"/>
      <c r="G39" s="6"/>
      <c r="H39" s="6">
        <v>10.87</v>
      </c>
      <c r="I39" s="6"/>
      <c r="J39" s="6"/>
      <c r="K39" s="4"/>
    </row>
    <row r="40" spans="1:11" x14ac:dyDescent="0.15">
      <c r="A40" s="5" t="s">
        <v>61</v>
      </c>
      <c r="B40" s="6"/>
      <c r="C40" s="4"/>
      <c r="D40" s="6"/>
      <c r="E40" s="6">
        <v>13.87</v>
      </c>
      <c r="F40" s="6"/>
      <c r="G40" s="6"/>
      <c r="H40" s="6"/>
      <c r="I40" s="6"/>
      <c r="J40" s="6"/>
      <c r="K40" s="4"/>
    </row>
    <row r="41" spans="1:11" x14ac:dyDescent="0.15">
      <c r="A41" s="5" t="s">
        <v>71</v>
      </c>
      <c r="B41" s="6"/>
      <c r="C41" s="4"/>
      <c r="D41" s="6"/>
      <c r="E41" s="6"/>
      <c r="F41" s="6"/>
      <c r="G41" s="6">
        <v>10.06</v>
      </c>
      <c r="H41" s="6"/>
      <c r="I41" s="6"/>
      <c r="J41" s="6"/>
      <c r="K41" s="4"/>
    </row>
    <row r="42" spans="1:11" x14ac:dyDescent="0.15">
      <c r="A42" s="5" t="s">
        <v>70</v>
      </c>
      <c r="B42" s="6"/>
      <c r="C42" s="4"/>
      <c r="D42" s="6"/>
      <c r="E42" s="6"/>
      <c r="F42" s="6"/>
      <c r="G42" s="6"/>
      <c r="H42" s="6"/>
      <c r="I42" s="6">
        <v>11.41</v>
      </c>
      <c r="J42" s="6"/>
      <c r="K42" s="4"/>
    </row>
    <row r="43" spans="1:11" x14ac:dyDescent="0.15">
      <c r="A43" s="5" t="s">
        <v>34</v>
      </c>
      <c r="B43" s="6"/>
      <c r="C43" s="4"/>
      <c r="D43" s="6"/>
      <c r="E43" s="6"/>
      <c r="F43" s="6"/>
      <c r="G43" s="6"/>
      <c r="H43" s="6">
        <v>9.75</v>
      </c>
      <c r="I43" s="6"/>
      <c r="J43" s="6"/>
      <c r="K43" s="4"/>
    </row>
    <row r="44" spans="1:11" x14ac:dyDescent="0.15">
      <c r="A44" s="5" t="s">
        <v>91</v>
      </c>
      <c r="B44" s="6"/>
      <c r="C44" s="4"/>
      <c r="D44" s="6"/>
      <c r="E44" s="6"/>
      <c r="F44" s="6"/>
      <c r="G44" s="6"/>
      <c r="H44" s="6"/>
      <c r="I44" s="6"/>
      <c r="J44" s="6">
        <v>14.14</v>
      </c>
      <c r="K44" s="4"/>
    </row>
    <row r="45" spans="1:11" x14ac:dyDescent="0.15">
      <c r="A45" s="5" t="s">
        <v>108</v>
      </c>
      <c r="B45" s="16">
        <v>-14.87</v>
      </c>
      <c r="C45" s="4"/>
      <c r="D45" s="6"/>
      <c r="E45" s="6"/>
      <c r="F45" s="6"/>
      <c r="G45" s="6"/>
      <c r="H45" s="6"/>
      <c r="I45" s="6"/>
      <c r="J45" s="6"/>
      <c r="K45" s="4"/>
    </row>
    <row r="46" spans="1:11" x14ac:dyDescent="0.15">
      <c r="A46" s="5" t="s">
        <v>84</v>
      </c>
      <c r="B46" s="6"/>
      <c r="C46" s="4"/>
      <c r="D46" s="6"/>
      <c r="E46" s="6"/>
      <c r="F46" s="6"/>
      <c r="G46" s="6"/>
      <c r="H46" s="6"/>
      <c r="I46" s="6">
        <v>14.14</v>
      </c>
      <c r="J46" s="6"/>
      <c r="K46" s="4"/>
    </row>
    <row r="47" spans="1:11" x14ac:dyDescent="0.15">
      <c r="A47" s="5" t="s">
        <v>60</v>
      </c>
      <c r="B47" s="6"/>
      <c r="C47" s="12"/>
      <c r="D47" s="6"/>
      <c r="E47" s="6"/>
      <c r="F47" s="6"/>
      <c r="G47" s="6"/>
      <c r="H47" s="6"/>
      <c r="I47" s="6">
        <v>13.87</v>
      </c>
      <c r="J47" s="6"/>
      <c r="K47" s="4"/>
    </row>
    <row r="48" spans="1:11" x14ac:dyDescent="0.15">
      <c r="A48" s="5" t="s">
        <v>36</v>
      </c>
      <c r="B48" s="6"/>
      <c r="C48" s="6"/>
      <c r="D48" s="6"/>
      <c r="E48" s="6"/>
      <c r="F48" s="6"/>
      <c r="G48" s="6">
        <v>10.050000000000001</v>
      </c>
      <c r="H48" s="6"/>
      <c r="I48" s="6"/>
      <c r="J48" s="6"/>
      <c r="K48" s="4"/>
    </row>
    <row r="49" spans="1:11" x14ac:dyDescent="0.15">
      <c r="A49" s="5" t="s">
        <v>72</v>
      </c>
      <c r="B49" s="6">
        <v>12.63</v>
      </c>
      <c r="C49" s="6"/>
      <c r="D49" s="6"/>
      <c r="E49" s="6"/>
      <c r="F49" s="6"/>
      <c r="G49" s="6"/>
      <c r="H49" s="6"/>
      <c r="I49" s="6"/>
      <c r="J49" s="6"/>
      <c r="K49" s="4"/>
    </row>
    <row r="50" spans="1:11" x14ac:dyDescent="0.15">
      <c r="A50" s="5" t="s">
        <v>118</v>
      </c>
      <c r="B50" s="6">
        <v>15.6</v>
      </c>
      <c r="C50" s="6"/>
      <c r="D50" s="6"/>
      <c r="E50" s="6"/>
      <c r="F50" s="6"/>
      <c r="G50" s="6"/>
      <c r="H50" s="6"/>
      <c r="I50" s="6"/>
      <c r="J50" s="6"/>
      <c r="K50" s="4"/>
    </row>
    <row r="51" spans="1:11" x14ac:dyDescent="0.15">
      <c r="A51" s="5" t="s">
        <v>62</v>
      </c>
      <c r="B51" s="6"/>
      <c r="C51" s="6"/>
      <c r="D51" s="6"/>
      <c r="E51" s="6"/>
      <c r="F51" s="6"/>
      <c r="G51" s="6"/>
      <c r="H51" s="6">
        <v>11.62</v>
      </c>
      <c r="I51" s="6"/>
      <c r="J51" s="6"/>
      <c r="K51" s="4"/>
    </row>
    <row r="52" spans="1:11" x14ac:dyDescent="0.15">
      <c r="A52" s="5" t="s">
        <v>37</v>
      </c>
      <c r="B52" s="6"/>
      <c r="C52" s="6">
        <v>14.14</v>
      </c>
      <c r="D52" s="6"/>
      <c r="E52" s="6"/>
      <c r="F52" s="6"/>
      <c r="G52" s="6"/>
      <c r="H52" s="6"/>
      <c r="I52" s="6"/>
      <c r="J52" s="6"/>
      <c r="K52" s="4"/>
    </row>
    <row r="53" spans="1:11" x14ac:dyDescent="0.15">
      <c r="A53" s="5" t="s">
        <v>38</v>
      </c>
      <c r="B53" s="6"/>
      <c r="C53" s="6"/>
      <c r="D53" s="6"/>
      <c r="E53" s="6"/>
      <c r="F53" s="6"/>
      <c r="G53" s="6"/>
      <c r="H53" s="6">
        <v>9.68</v>
      </c>
      <c r="I53" s="6"/>
      <c r="J53" s="6"/>
      <c r="K53" s="4"/>
    </row>
    <row r="54" spans="1:11" x14ac:dyDescent="0.15">
      <c r="A54" s="5" t="s">
        <v>39</v>
      </c>
      <c r="B54" s="6"/>
      <c r="C54" s="6"/>
      <c r="D54" s="6">
        <v>9.3699999999999992</v>
      </c>
      <c r="E54" s="6"/>
      <c r="F54" s="6"/>
      <c r="G54" s="6"/>
      <c r="H54" s="6"/>
      <c r="I54" s="6"/>
      <c r="J54" s="6"/>
      <c r="K54" s="4"/>
    </row>
    <row r="55" spans="1:11" x14ac:dyDescent="0.15">
      <c r="A55" s="5" t="s">
        <v>40</v>
      </c>
      <c r="B55" s="6"/>
      <c r="C55" s="6"/>
      <c r="D55" s="6"/>
      <c r="E55" s="6"/>
      <c r="F55" s="6"/>
      <c r="G55" s="6"/>
      <c r="H55" s="6">
        <v>11.49</v>
      </c>
      <c r="I55" s="6"/>
      <c r="J55" s="6"/>
      <c r="K55" s="4"/>
    </row>
    <row r="56" spans="1:11" x14ac:dyDescent="0.15">
      <c r="A56" s="5" t="s">
        <v>42</v>
      </c>
      <c r="B56" s="6">
        <v>10.87</v>
      </c>
      <c r="C56" s="6"/>
      <c r="D56" s="6"/>
      <c r="E56" s="6"/>
      <c r="F56" s="6"/>
      <c r="G56" s="6"/>
      <c r="H56" s="6"/>
      <c r="I56" s="6"/>
      <c r="J56" s="6"/>
      <c r="K56" s="4"/>
    </row>
    <row r="57" spans="1:11" x14ac:dyDescent="0.15">
      <c r="A57" s="5" t="s">
        <v>43</v>
      </c>
      <c r="B57" s="6"/>
      <c r="C57" s="6"/>
      <c r="D57" s="6"/>
      <c r="E57" s="6">
        <v>8.9</v>
      </c>
      <c r="F57" s="6"/>
      <c r="G57" s="6"/>
      <c r="H57" s="6"/>
      <c r="I57" s="6"/>
      <c r="J57" s="6"/>
      <c r="K57" s="4"/>
    </row>
    <row r="58" spans="1:11" x14ac:dyDescent="0.15">
      <c r="A58" s="5" t="s">
        <v>109</v>
      </c>
      <c r="B58" s="6"/>
      <c r="C58" s="6">
        <v>17</v>
      </c>
      <c r="D58" s="6"/>
      <c r="E58" s="6"/>
      <c r="F58" s="6"/>
      <c r="G58" s="6"/>
      <c r="H58" s="6"/>
      <c r="I58" s="6"/>
      <c r="J58" s="6"/>
      <c r="K58" s="4"/>
    </row>
    <row r="59" spans="1:11" x14ac:dyDescent="0.15">
      <c r="A59" s="5" t="s">
        <v>44</v>
      </c>
      <c r="B59" s="6"/>
      <c r="C59" s="6"/>
      <c r="D59" s="6"/>
      <c r="E59" s="6"/>
      <c r="F59" s="6"/>
      <c r="G59" s="6"/>
      <c r="H59" s="6"/>
      <c r="I59" s="6">
        <v>10.87</v>
      </c>
      <c r="J59" s="6"/>
      <c r="K59" s="4"/>
    </row>
    <row r="60" spans="1:11" x14ac:dyDescent="0.15">
      <c r="A60" s="5" t="s">
        <v>96</v>
      </c>
      <c r="B60" s="20">
        <v>17</v>
      </c>
      <c r="C60" s="6"/>
      <c r="D60" s="6"/>
      <c r="E60" s="6"/>
      <c r="F60" s="6"/>
      <c r="G60" s="6"/>
      <c r="H60" s="6"/>
      <c r="I60" s="6"/>
      <c r="J60" s="6"/>
      <c r="K60" s="4"/>
    </row>
    <row r="61" spans="1:11" x14ac:dyDescent="0.15">
      <c r="A61" s="5" t="s">
        <v>45</v>
      </c>
      <c r="B61" s="6"/>
      <c r="C61" s="6"/>
      <c r="D61" s="6"/>
      <c r="E61" s="6"/>
      <c r="F61" s="6">
        <v>9.7100000000000009</v>
      </c>
      <c r="G61" s="6"/>
      <c r="H61" s="6"/>
      <c r="I61" s="6"/>
      <c r="J61" s="6"/>
      <c r="K61" s="4"/>
    </row>
    <row r="62" spans="1:11" x14ac:dyDescent="0.15">
      <c r="A62" s="5" t="s">
        <v>106</v>
      </c>
      <c r="B62" s="6"/>
      <c r="C62" s="6"/>
      <c r="D62" s="6">
        <v>15.86</v>
      </c>
      <c r="E62" s="6"/>
      <c r="F62" s="6"/>
      <c r="G62" s="6"/>
      <c r="H62" s="6"/>
      <c r="I62" s="6"/>
      <c r="J62" s="6"/>
      <c r="K62" s="4"/>
    </row>
    <row r="63" spans="1:11" x14ac:dyDescent="0.15">
      <c r="A63" s="5" t="s">
        <v>46</v>
      </c>
      <c r="B63" s="6"/>
      <c r="C63" s="6"/>
      <c r="D63" s="6"/>
      <c r="E63" s="6"/>
      <c r="F63" s="6"/>
      <c r="G63" s="6"/>
      <c r="H63" s="6">
        <v>8.02</v>
      </c>
      <c r="I63" s="6"/>
      <c r="J63" s="6"/>
      <c r="K63" s="4"/>
    </row>
    <row r="64" spans="1:11" x14ac:dyDescent="0.15">
      <c r="A64" s="5" t="s">
        <v>47</v>
      </c>
      <c r="B64" s="6">
        <v>17</v>
      </c>
      <c r="C64" s="6"/>
      <c r="D64" s="6"/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100</v>
      </c>
      <c r="B65" s="6">
        <v>13.42</v>
      </c>
      <c r="C65" s="6"/>
      <c r="D65" s="6"/>
      <c r="E65" s="6"/>
      <c r="F65" s="6"/>
      <c r="G65" s="6"/>
      <c r="H65" s="6"/>
      <c r="I65" s="6"/>
      <c r="J65" s="6"/>
      <c r="K65" s="4"/>
    </row>
    <row r="66" spans="1:11" x14ac:dyDescent="0.15">
      <c r="A66" s="5" t="s">
        <v>48</v>
      </c>
      <c r="B66" s="6"/>
      <c r="C66" s="6"/>
      <c r="D66" s="6">
        <v>10.14</v>
      </c>
      <c r="E66" s="6"/>
      <c r="F66" s="6"/>
      <c r="G66" s="6"/>
      <c r="H66" s="6"/>
      <c r="I66" s="6"/>
      <c r="J66" s="6"/>
      <c r="K66" s="4"/>
    </row>
    <row r="67" spans="1:11" x14ac:dyDescent="0.15">
      <c r="A67" s="5" t="s">
        <v>49</v>
      </c>
      <c r="B67" s="6"/>
      <c r="C67" s="6"/>
      <c r="D67" s="6"/>
      <c r="E67" s="6"/>
      <c r="F67" s="6"/>
      <c r="G67" s="6"/>
      <c r="H67" s="6">
        <v>10.44</v>
      </c>
      <c r="I67" s="6"/>
      <c r="J67" s="6"/>
      <c r="K67" s="4"/>
    </row>
    <row r="68" spans="1:11" x14ac:dyDescent="0.15">
      <c r="A68" s="5" t="s">
        <v>63</v>
      </c>
      <c r="B68" s="6"/>
      <c r="C68" s="6">
        <v>12.23</v>
      </c>
      <c r="D68" s="6"/>
      <c r="E68" s="6"/>
      <c r="F68" s="6"/>
      <c r="G68" s="6"/>
      <c r="H68" s="6"/>
      <c r="I68" s="6"/>
      <c r="J68" s="6"/>
      <c r="K68" s="4"/>
    </row>
    <row r="69" spans="1:11" x14ac:dyDescent="0.15">
      <c r="A69" s="5" t="s">
        <v>50</v>
      </c>
      <c r="B69" s="6"/>
      <c r="C69" s="6"/>
      <c r="D69" s="6"/>
      <c r="E69" s="6"/>
      <c r="F69" s="6"/>
      <c r="G69" s="6"/>
      <c r="H69" s="6"/>
      <c r="I69" s="6">
        <v>9.51</v>
      </c>
      <c r="J69" s="6"/>
      <c r="K69" s="4"/>
    </row>
    <row r="70" spans="1:11" x14ac:dyDescent="0.15">
      <c r="A70" s="14" t="s">
        <v>86</v>
      </c>
      <c r="B70" s="15"/>
      <c r="C70" s="15"/>
      <c r="D70" s="15"/>
      <c r="E70" s="15"/>
      <c r="F70" s="15"/>
      <c r="G70" s="15"/>
      <c r="H70" s="15"/>
      <c r="I70" s="15"/>
      <c r="J70" s="15">
        <v>11.62</v>
      </c>
      <c r="K70" s="4"/>
    </row>
    <row r="71" spans="1:11" x14ac:dyDescent="0.15">
      <c r="A71" s="5" t="s">
        <v>87</v>
      </c>
      <c r="B71" s="6"/>
      <c r="C71" s="6"/>
      <c r="D71" s="6"/>
      <c r="E71" s="6"/>
      <c r="F71" s="6"/>
      <c r="G71" s="6"/>
      <c r="H71" s="6"/>
      <c r="I71" s="6"/>
      <c r="J71" s="6"/>
      <c r="K71" s="8"/>
    </row>
    <row r="72" spans="1:11" x14ac:dyDescent="0.15">
      <c r="A72" s="9" t="s">
        <v>52</v>
      </c>
      <c r="B72" s="10">
        <f t="shared" ref="B72:J72" si="0">SUM(B4:B71)</f>
        <v>136.10999999999999</v>
      </c>
      <c r="C72" s="10">
        <f t="shared" si="0"/>
        <v>53.989999999999995</v>
      </c>
      <c r="D72" s="10">
        <f t="shared" si="0"/>
        <v>163.73999999999995</v>
      </c>
      <c r="E72" s="10">
        <f t="shared" si="0"/>
        <v>93.84</v>
      </c>
      <c r="F72" s="10">
        <f t="shared" si="0"/>
        <v>57.560000000000009</v>
      </c>
      <c r="G72" s="10">
        <f t="shared" si="0"/>
        <v>39.69</v>
      </c>
      <c r="H72" s="10">
        <f t="shared" si="0"/>
        <v>82.36999999999999</v>
      </c>
      <c r="I72" s="10">
        <f t="shared" si="0"/>
        <v>80.650000000000006</v>
      </c>
      <c r="J72" s="10">
        <f t="shared" si="0"/>
        <v>75.23</v>
      </c>
      <c r="K72" s="11">
        <f>SUM(B72:J72)</f>
        <v>783.18</v>
      </c>
    </row>
    <row r="73" spans="1:11" x14ac:dyDescent="0.15">
      <c r="B73" s="10" t="s">
        <v>53</v>
      </c>
      <c r="C73" s="10" t="s">
        <v>1</v>
      </c>
      <c r="D73" s="10" t="s">
        <v>2</v>
      </c>
      <c r="E73" s="10" t="s">
        <v>3</v>
      </c>
      <c r="F73" s="10" t="s">
        <v>4</v>
      </c>
      <c r="G73" s="10" t="s">
        <v>5</v>
      </c>
      <c r="H73" s="10" t="s">
        <v>6</v>
      </c>
      <c r="I73" s="10" t="s">
        <v>7</v>
      </c>
      <c r="J73" s="10" t="s">
        <v>81</v>
      </c>
      <c r="K73" s="4"/>
    </row>
    <row r="74" spans="1:11" x14ac:dyDescent="0.15">
      <c r="B74" s="4"/>
      <c r="C74" s="4"/>
      <c r="D74" s="4"/>
      <c r="E74" s="4"/>
      <c r="F74" s="4"/>
      <c r="G74" s="4"/>
      <c r="H74" s="4"/>
      <c r="I74" s="4"/>
      <c r="J74" s="4"/>
      <c r="K74" s="4"/>
    </row>
    <row r="76" spans="1:11" x14ac:dyDescent="0.15">
      <c r="A76">
        <f>COUNTA(A4:A70)</f>
        <v>67</v>
      </c>
    </row>
  </sheetData>
  <pageMargins left="0.75" right="0.75" top="1" bottom="1" header="0.5" footer="0.5"/>
  <pageSetup scale="65" orientation="portrait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K75"/>
  <sheetViews>
    <sheetView zoomScale="140" zoomScaleNormal="140" zoomScalePageLayoutView="140" workbookViewId="0">
      <selection activeCell="N58" sqref="N58"/>
    </sheetView>
  </sheetViews>
  <sheetFormatPr baseColWidth="10" defaultColWidth="8.83203125" defaultRowHeight="13" x14ac:dyDescent="0.15"/>
  <cols>
    <col min="1" max="1" width="18.5" customWidth="1"/>
  </cols>
  <sheetData>
    <row r="1" spans="1:11" x14ac:dyDescent="0.15">
      <c r="A1" s="1" t="s">
        <v>123</v>
      </c>
    </row>
    <row r="2" spans="1:11" x14ac:dyDescent="0.15">
      <c r="A2" s="1"/>
    </row>
    <row r="3" spans="1:11" ht="14" thickBot="1" x14ac:dyDescent="0.2">
      <c r="B3" s="2" t="s">
        <v>78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81</v>
      </c>
      <c r="K3" s="13"/>
    </row>
    <row r="4" spans="1:11" ht="14" thickTop="1" x14ac:dyDescent="0.15">
      <c r="A4" t="s">
        <v>95</v>
      </c>
      <c r="B4" s="6"/>
      <c r="C4" s="6"/>
      <c r="D4" s="6">
        <v>11.96</v>
      </c>
      <c r="E4" s="6"/>
      <c r="F4" s="6"/>
      <c r="G4" s="6"/>
      <c r="H4" s="6"/>
      <c r="I4" s="6"/>
      <c r="J4" s="6"/>
      <c r="K4" s="4"/>
    </row>
    <row r="5" spans="1:11" x14ac:dyDescent="0.15">
      <c r="A5" t="s">
        <v>8</v>
      </c>
      <c r="B5" s="6"/>
      <c r="C5" s="6"/>
      <c r="D5" s="6">
        <v>12.51</v>
      </c>
      <c r="E5" s="6"/>
      <c r="F5" s="6"/>
      <c r="G5" s="6"/>
      <c r="H5" s="6"/>
      <c r="I5" s="6"/>
      <c r="J5" s="6"/>
      <c r="K5" s="4"/>
    </row>
    <row r="6" spans="1:11" x14ac:dyDescent="0.15">
      <c r="A6" t="s">
        <v>98</v>
      </c>
      <c r="B6" s="6">
        <v>17</v>
      </c>
      <c r="C6" s="6"/>
      <c r="D6" s="6"/>
      <c r="E6" s="6"/>
      <c r="F6" s="6"/>
      <c r="G6" s="6"/>
      <c r="H6" s="6"/>
      <c r="I6" s="6"/>
      <c r="J6" s="6"/>
      <c r="K6" s="4"/>
    </row>
    <row r="7" spans="1:11" x14ac:dyDescent="0.15">
      <c r="A7" s="5" t="s">
        <v>68</v>
      </c>
      <c r="B7" s="6"/>
      <c r="C7" s="6"/>
      <c r="D7" s="6">
        <v>11.78</v>
      </c>
      <c r="E7" s="6"/>
      <c r="F7" s="6"/>
      <c r="G7" s="6"/>
      <c r="H7" s="6"/>
      <c r="I7" s="6"/>
      <c r="J7" s="6"/>
      <c r="K7" s="4"/>
    </row>
    <row r="8" spans="1:11" x14ac:dyDescent="0.15">
      <c r="A8" s="5" t="s">
        <v>89</v>
      </c>
      <c r="B8" s="6"/>
      <c r="C8" s="6"/>
      <c r="D8" s="6"/>
      <c r="E8" s="6"/>
      <c r="F8" s="6"/>
      <c r="G8" s="6"/>
      <c r="H8" s="6"/>
      <c r="I8" s="6"/>
      <c r="J8" s="6">
        <v>11.41</v>
      </c>
      <c r="K8" s="4"/>
    </row>
    <row r="9" spans="1:11" x14ac:dyDescent="0.15">
      <c r="A9" s="5" t="s">
        <v>9</v>
      </c>
      <c r="B9" s="6"/>
      <c r="C9" s="6"/>
      <c r="D9" s="6">
        <v>10.87</v>
      </c>
      <c r="E9" s="6"/>
      <c r="F9" s="6"/>
      <c r="G9" s="6"/>
      <c r="H9" s="6"/>
      <c r="I9" s="6"/>
      <c r="J9" s="6"/>
      <c r="K9" s="4"/>
    </row>
    <row r="10" spans="1:11" x14ac:dyDescent="0.15">
      <c r="A10" s="5" t="s">
        <v>110</v>
      </c>
      <c r="B10" s="6"/>
      <c r="C10" s="6"/>
      <c r="D10" s="6"/>
      <c r="E10" s="6"/>
      <c r="F10" s="6"/>
      <c r="G10" s="6"/>
      <c r="H10" s="6"/>
      <c r="I10" s="6"/>
      <c r="J10" s="6">
        <v>13.05</v>
      </c>
      <c r="K10" s="4"/>
    </row>
    <row r="11" spans="1:11" x14ac:dyDescent="0.15">
      <c r="A11" s="5" t="s">
        <v>97</v>
      </c>
      <c r="B11" s="6"/>
      <c r="C11" s="6"/>
      <c r="D11" s="6"/>
      <c r="E11" s="6">
        <v>14.69</v>
      </c>
      <c r="F11" s="6"/>
      <c r="G11" s="6"/>
      <c r="H11" s="6"/>
      <c r="I11" s="6"/>
      <c r="J11" s="6"/>
      <c r="K11" s="4"/>
    </row>
    <row r="12" spans="1:11" x14ac:dyDescent="0.15">
      <c r="A12" s="5" t="s">
        <v>11</v>
      </c>
      <c r="B12" s="6"/>
      <c r="C12" s="6"/>
      <c r="D12" s="6"/>
      <c r="E12" s="6"/>
      <c r="F12" s="6">
        <v>9.7200000000000006</v>
      </c>
      <c r="G12" s="6"/>
      <c r="H12" s="6"/>
      <c r="I12" s="6"/>
      <c r="J12" s="6"/>
      <c r="K12" s="4"/>
    </row>
    <row r="13" spans="1:11" x14ac:dyDescent="0.15">
      <c r="A13" s="5" t="s">
        <v>90</v>
      </c>
      <c r="B13" s="6">
        <v>17</v>
      </c>
      <c r="C13" s="6"/>
      <c r="D13" s="6"/>
      <c r="E13" s="6"/>
      <c r="F13" s="6"/>
      <c r="G13" s="6"/>
      <c r="H13" s="6"/>
      <c r="I13" s="6"/>
      <c r="J13" s="6"/>
      <c r="K13" s="4"/>
    </row>
    <row r="14" spans="1:11" x14ac:dyDescent="0.15">
      <c r="A14" s="5" t="s">
        <v>13</v>
      </c>
      <c r="B14" s="6"/>
      <c r="C14" s="6"/>
      <c r="D14" s="6"/>
      <c r="E14" s="6"/>
      <c r="F14" s="6"/>
      <c r="G14" s="6">
        <v>10.87</v>
      </c>
      <c r="H14" s="6"/>
      <c r="I14" s="6"/>
      <c r="J14" s="6"/>
      <c r="K14" s="4"/>
    </row>
    <row r="15" spans="1:11" x14ac:dyDescent="0.15">
      <c r="A15" s="5" t="s">
        <v>79</v>
      </c>
      <c r="B15" s="6">
        <v>14.51</v>
      </c>
      <c r="C15" s="6"/>
      <c r="D15" s="6"/>
      <c r="E15" s="6"/>
      <c r="F15" s="6"/>
      <c r="G15" s="6"/>
      <c r="H15" s="6"/>
      <c r="I15" s="6"/>
      <c r="J15" s="6"/>
      <c r="K15" s="4"/>
    </row>
    <row r="16" spans="1:11" x14ac:dyDescent="0.15">
      <c r="A16" s="5" t="s">
        <v>80</v>
      </c>
      <c r="B16" s="6"/>
      <c r="C16" s="6"/>
      <c r="D16" s="6"/>
      <c r="E16" s="6"/>
      <c r="F16" s="6"/>
      <c r="G16" s="6"/>
      <c r="H16" s="6"/>
      <c r="I16" s="6"/>
      <c r="J16" s="6">
        <v>11.96</v>
      </c>
      <c r="K16" s="4"/>
    </row>
    <row r="17" spans="1:11" x14ac:dyDescent="0.15">
      <c r="A17" s="5" t="s">
        <v>64</v>
      </c>
      <c r="B17" s="6"/>
      <c r="C17" s="6"/>
      <c r="D17" s="6"/>
      <c r="E17" s="6">
        <v>12.32</v>
      </c>
      <c r="F17" s="6"/>
      <c r="G17" s="6"/>
      <c r="H17" s="6"/>
      <c r="I17" s="6"/>
      <c r="J17" s="6"/>
      <c r="K17" s="4"/>
    </row>
    <row r="18" spans="1:11" x14ac:dyDescent="0.15">
      <c r="A18" s="5" t="s">
        <v>83</v>
      </c>
      <c r="B18" s="6"/>
      <c r="C18" s="6"/>
      <c r="D18" s="6"/>
      <c r="E18" s="6"/>
      <c r="F18" s="6"/>
      <c r="G18" s="6"/>
      <c r="H18" s="6"/>
      <c r="I18" s="6"/>
      <c r="J18" s="6">
        <v>13.05</v>
      </c>
      <c r="K18" s="4"/>
    </row>
    <row r="19" spans="1:11" x14ac:dyDescent="0.15">
      <c r="A19" s="5" t="s">
        <v>14</v>
      </c>
      <c r="B19" s="6"/>
      <c r="C19" s="6"/>
      <c r="D19" s="6"/>
      <c r="E19" s="6"/>
      <c r="F19" s="6">
        <v>10.76</v>
      </c>
      <c r="G19" s="6"/>
      <c r="H19" s="6"/>
      <c r="I19" s="6"/>
      <c r="J19" s="6"/>
      <c r="K19" s="4"/>
    </row>
    <row r="20" spans="1:11" x14ac:dyDescent="0.15">
      <c r="A20" s="5" t="s">
        <v>57</v>
      </c>
      <c r="B20" s="6"/>
      <c r="C20" s="6"/>
      <c r="D20" s="6">
        <v>11.62</v>
      </c>
      <c r="E20" s="6"/>
      <c r="F20" s="6"/>
      <c r="G20" s="6"/>
      <c r="H20" s="6"/>
      <c r="I20" s="6"/>
      <c r="J20" s="6"/>
      <c r="K20" s="4"/>
    </row>
    <row r="21" spans="1:11" x14ac:dyDescent="0.15">
      <c r="A21" s="5" t="s">
        <v>58</v>
      </c>
      <c r="B21" s="6"/>
      <c r="C21" s="6"/>
      <c r="D21" s="6">
        <v>11.96</v>
      </c>
      <c r="E21" s="6"/>
      <c r="F21" s="6"/>
      <c r="G21" s="6"/>
      <c r="H21" s="6"/>
      <c r="I21" s="6"/>
      <c r="J21" s="6"/>
      <c r="K21" s="4"/>
    </row>
    <row r="22" spans="1:11" x14ac:dyDescent="0.15">
      <c r="A22" s="5" t="s">
        <v>69</v>
      </c>
      <c r="B22" s="6"/>
      <c r="C22" s="6"/>
      <c r="D22" s="6">
        <v>15.43</v>
      </c>
      <c r="E22" s="6"/>
      <c r="F22" s="6"/>
      <c r="G22" s="6"/>
      <c r="H22" s="6"/>
      <c r="I22" s="6"/>
      <c r="J22" s="6"/>
      <c r="K22" s="4"/>
    </row>
    <row r="23" spans="1:11" x14ac:dyDescent="0.15">
      <c r="A23" s="5" t="s">
        <v>16</v>
      </c>
      <c r="B23" s="6"/>
      <c r="C23" s="6"/>
      <c r="D23" s="6"/>
      <c r="E23" s="6"/>
      <c r="F23" s="6"/>
      <c r="G23" s="6"/>
      <c r="H23" s="6"/>
      <c r="I23" s="6">
        <v>9.61</v>
      </c>
      <c r="J23" s="6"/>
      <c r="K23" s="4"/>
    </row>
    <row r="24" spans="1:11" x14ac:dyDescent="0.15">
      <c r="A24" s="5" t="s">
        <v>17</v>
      </c>
      <c r="B24" s="6"/>
      <c r="C24" s="6"/>
      <c r="D24" s="6">
        <v>9.24</v>
      </c>
      <c r="E24" s="6"/>
      <c r="F24" s="6"/>
      <c r="G24" s="6"/>
      <c r="H24" s="6"/>
      <c r="I24" s="6"/>
      <c r="J24" s="6"/>
      <c r="K24" s="4"/>
    </row>
    <row r="25" spans="1:11" x14ac:dyDescent="0.15">
      <c r="A25" s="5" t="s">
        <v>18</v>
      </c>
      <c r="B25" s="6"/>
      <c r="C25" s="6"/>
      <c r="D25" s="6"/>
      <c r="E25" s="6"/>
      <c r="F25" s="6"/>
      <c r="G25" s="6"/>
      <c r="H25" s="6">
        <v>10.5</v>
      </c>
      <c r="I25" s="6"/>
      <c r="J25" s="6"/>
      <c r="K25" s="4"/>
    </row>
    <row r="26" spans="1:11" x14ac:dyDescent="0.15">
      <c r="A26" s="5" t="s">
        <v>99</v>
      </c>
      <c r="B26" s="6"/>
      <c r="C26" s="6"/>
      <c r="D26" s="3"/>
      <c r="E26" s="6">
        <v>14.69</v>
      </c>
      <c r="F26" s="6"/>
      <c r="G26" s="6"/>
      <c r="H26" s="6"/>
      <c r="I26" s="6"/>
      <c r="J26" s="6"/>
      <c r="K26" s="4"/>
    </row>
    <row r="27" spans="1:11" x14ac:dyDescent="0.15">
      <c r="A27" s="5" t="s">
        <v>103</v>
      </c>
      <c r="B27" s="6">
        <v>15.95</v>
      </c>
      <c r="C27" s="6"/>
      <c r="D27" s="3"/>
      <c r="E27" s="6"/>
      <c r="F27" s="6"/>
      <c r="G27" s="6"/>
      <c r="H27" s="6"/>
      <c r="I27" s="6"/>
      <c r="J27" s="6"/>
      <c r="K27" s="4"/>
    </row>
    <row r="28" spans="1:11" x14ac:dyDescent="0.15">
      <c r="A28" s="5" t="s">
        <v>20</v>
      </c>
      <c r="B28" s="6"/>
      <c r="C28" s="6"/>
      <c r="D28" s="3"/>
      <c r="E28" s="6"/>
      <c r="F28" s="6"/>
      <c r="G28" s="6"/>
      <c r="H28" s="6"/>
      <c r="I28" s="6">
        <v>11.24</v>
      </c>
      <c r="J28" s="6"/>
      <c r="K28" s="4"/>
    </row>
    <row r="29" spans="1:11" x14ac:dyDescent="0.15">
      <c r="A29" s="5" t="s">
        <v>22</v>
      </c>
      <c r="B29" s="6"/>
      <c r="C29" s="6"/>
      <c r="D29" s="6"/>
      <c r="E29" s="6">
        <v>9.64</v>
      </c>
      <c r="F29" s="6"/>
      <c r="G29" s="6"/>
      <c r="H29" s="6"/>
      <c r="I29" s="6"/>
      <c r="J29" s="6"/>
      <c r="K29" s="4"/>
    </row>
    <row r="30" spans="1:11" x14ac:dyDescent="0.15">
      <c r="A30" s="5" t="s">
        <v>23</v>
      </c>
      <c r="B30" s="6"/>
      <c r="C30" s="6"/>
      <c r="D30" s="3">
        <v>10.35</v>
      </c>
      <c r="E30" s="6"/>
      <c r="F30" s="6"/>
      <c r="G30" s="6"/>
      <c r="H30" s="6"/>
      <c r="I30" s="6"/>
      <c r="J30" s="6"/>
      <c r="K30" s="4"/>
    </row>
    <row r="31" spans="1:11" x14ac:dyDescent="0.15">
      <c r="A31" s="5" t="s">
        <v>24</v>
      </c>
      <c r="B31" s="6"/>
      <c r="C31" s="6"/>
      <c r="D31" s="3"/>
      <c r="E31" s="6">
        <v>4.41</v>
      </c>
      <c r="F31" s="6"/>
      <c r="G31" s="6"/>
      <c r="H31" s="6"/>
      <c r="I31" s="6"/>
      <c r="J31" s="6"/>
      <c r="K31" s="4"/>
    </row>
    <row r="32" spans="1:11" x14ac:dyDescent="0.15">
      <c r="A32" s="5" t="s">
        <v>25</v>
      </c>
      <c r="B32" s="6"/>
      <c r="C32" s="6"/>
      <c r="D32" s="3"/>
      <c r="E32" s="6"/>
      <c r="F32" s="6">
        <v>14.14</v>
      </c>
      <c r="G32" s="6"/>
      <c r="H32" s="6"/>
      <c r="I32" s="6"/>
      <c r="J32" s="6"/>
      <c r="K32" s="4"/>
    </row>
    <row r="33" spans="1:11" x14ac:dyDescent="0.15">
      <c r="A33" s="5" t="s">
        <v>88</v>
      </c>
      <c r="B33" s="6"/>
      <c r="C33" s="6"/>
      <c r="D33" s="3">
        <v>12.59</v>
      </c>
      <c r="E33" s="6"/>
      <c r="F33" s="6"/>
      <c r="G33" s="6"/>
      <c r="H33" s="6"/>
      <c r="I33" s="6"/>
      <c r="J33" s="6"/>
      <c r="K33" s="4"/>
    </row>
    <row r="34" spans="1:11" x14ac:dyDescent="0.15">
      <c r="A34" s="5" t="s">
        <v>26</v>
      </c>
      <c r="B34" s="6"/>
      <c r="C34" s="6"/>
      <c r="D34" s="4"/>
      <c r="E34" s="6"/>
      <c r="F34" s="6"/>
      <c r="G34" s="6">
        <v>8.7100000000000009</v>
      </c>
      <c r="H34" s="6"/>
      <c r="I34" s="6"/>
      <c r="J34" s="6"/>
      <c r="K34" s="4"/>
    </row>
    <row r="35" spans="1:11" x14ac:dyDescent="0.15">
      <c r="A35" s="5" t="s">
        <v>27</v>
      </c>
      <c r="B35" s="6"/>
      <c r="C35" s="6"/>
      <c r="D35" s="6"/>
      <c r="E35" s="6"/>
      <c r="F35" s="6">
        <v>13.23</v>
      </c>
      <c r="G35" s="6"/>
      <c r="H35" s="6"/>
      <c r="I35" s="6"/>
      <c r="J35" s="6"/>
      <c r="K35" s="4"/>
    </row>
    <row r="36" spans="1:11" x14ac:dyDescent="0.15">
      <c r="A36" s="5" t="s">
        <v>28</v>
      </c>
      <c r="B36" s="6"/>
      <c r="C36" s="6">
        <v>10.62</v>
      </c>
      <c r="D36" s="6"/>
      <c r="E36" s="6"/>
      <c r="F36" s="6"/>
      <c r="G36" s="6"/>
      <c r="H36" s="6"/>
      <c r="I36" s="6"/>
      <c r="J36" s="6"/>
      <c r="K36" s="4"/>
    </row>
    <row r="37" spans="1:11" x14ac:dyDescent="0.15">
      <c r="A37" s="5" t="s">
        <v>29</v>
      </c>
      <c r="B37" s="6"/>
      <c r="C37" s="3"/>
      <c r="D37" s="6">
        <v>10.06</v>
      </c>
      <c r="E37" s="6"/>
      <c r="F37" s="6"/>
      <c r="G37" s="6"/>
      <c r="H37" s="6"/>
      <c r="I37" s="6"/>
      <c r="J37" s="6"/>
      <c r="K37" s="4"/>
    </row>
    <row r="38" spans="1:11" x14ac:dyDescent="0.15">
      <c r="A38" s="5" t="s">
        <v>30</v>
      </c>
      <c r="B38" s="6"/>
      <c r="C38" s="3"/>
      <c r="D38" s="6"/>
      <c r="E38" s="6">
        <v>13.05</v>
      </c>
      <c r="F38" s="6"/>
      <c r="G38" s="6"/>
      <c r="H38" s="6"/>
      <c r="I38" s="6"/>
      <c r="J38" s="6"/>
      <c r="K38" s="4"/>
    </row>
    <row r="39" spans="1:11" x14ac:dyDescent="0.15">
      <c r="A39" s="5" t="s">
        <v>31</v>
      </c>
      <c r="B39" s="6"/>
      <c r="C39" s="3"/>
      <c r="D39" s="6"/>
      <c r="E39" s="6"/>
      <c r="F39" s="6"/>
      <c r="G39" s="6"/>
      <c r="H39" s="6">
        <v>10.87</v>
      </c>
      <c r="I39" s="6"/>
      <c r="J39" s="6"/>
      <c r="K39" s="4"/>
    </row>
    <row r="40" spans="1:11" x14ac:dyDescent="0.15">
      <c r="A40" s="5" t="s">
        <v>61</v>
      </c>
      <c r="B40" s="6"/>
      <c r="C40" s="4"/>
      <c r="D40" s="6"/>
      <c r="E40" s="6">
        <v>13.87</v>
      </c>
      <c r="F40" s="6"/>
      <c r="G40" s="6"/>
      <c r="H40" s="6"/>
      <c r="I40" s="6"/>
      <c r="J40" s="6"/>
      <c r="K40" s="4"/>
    </row>
    <row r="41" spans="1:11" x14ac:dyDescent="0.15">
      <c r="A41" s="5" t="s">
        <v>71</v>
      </c>
      <c r="B41" s="6"/>
      <c r="C41" s="4"/>
      <c r="D41" s="6"/>
      <c r="E41" s="6"/>
      <c r="F41" s="6"/>
      <c r="G41" s="6">
        <v>10.06</v>
      </c>
      <c r="H41" s="6"/>
      <c r="I41" s="6"/>
      <c r="J41" s="6"/>
      <c r="K41" s="4"/>
    </row>
    <row r="42" spans="1:11" x14ac:dyDescent="0.15">
      <c r="A42" s="5" t="s">
        <v>70</v>
      </c>
      <c r="B42" s="6"/>
      <c r="C42" s="4"/>
      <c r="D42" s="6"/>
      <c r="E42" s="6"/>
      <c r="F42" s="6"/>
      <c r="G42" s="6"/>
      <c r="H42" s="6"/>
      <c r="I42" s="6">
        <v>11.41</v>
      </c>
      <c r="J42" s="6"/>
      <c r="K42" s="4"/>
    </row>
    <row r="43" spans="1:11" x14ac:dyDescent="0.15">
      <c r="A43" s="5" t="s">
        <v>34</v>
      </c>
      <c r="B43" s="6"/>
      <c r="C43" s="4"/>
      <c r="D43" s="6"/>
      <c r="E43" s="6"/>
      <c r="F43" s="6"/>
      <c r="G43" s="6"/>
      <c r="H43" s="6">
        <v>9.75</v>
      </c>
      <c r="I43" s="6"/>
      <c r="J43" s="6"/>
      <c r="K43" s="4"/>
    </row>
    <row r="44" spans="1:11" x14ac:dyDescent="0.15">
      <c r="A44" s="5" t="s">
        <v>91</v>
      </c>
      <c r="B44" s="6"/>
      <c r="C44" s="4"/>
      <c r="D44" s="6"/>
      <c r="E44" s="6"/>
      <c r="F44" s="6"/>
      <c r="G44" s="6"/>
      <c r="H44" s="6"/>
      <c r="I44" s="6"/>
      <c r="J44" s="6">
        <v>14.14</v>
      </c>
      <c r="K44" s="4"/>
    </row>
    <row r="45" spans="1:11" x14ac:dyDescent="0.15">
      <c r="A45" s="5" t="s">
        <v>84</v>
      </c>
      <c r="B45" s="6"/>
      <c r="C45" s="4"/>
      <c r="D45" s="6"/>
      <c r="E45" s="6"/>
      <c r="F45" s="6"/>
      <c r="G45" s="6"/>
      <c r="H45" s="6"/>
      <c r="I45" s="6">
        <v>14.14</v>
      </c>
      <c r="J45" s="6"/>
      <c r="K45" s="4"/>
    </row>
    <row r="46" spans="1:11" x14ac:dyDescent="0.15">
      <c r="A46" s="5" t="s">
        <v>60</v>
      </c>
      <c r="B46" s="6"/>
      <c r="C46" s="12"/>
      <c r="D46" s="6"/>
      <c r="E46" s="6"/>
      <c r="F46" s="6"/>
      <c r="G46" s="6"/>
      <c r="H46" s="6"/>
      <c r="I46" s="6">
        <v>13.87</v>
      </c>
      <c r="J46" s="6"/>
      <c r="K46" s="4"/>
    </row>
    <row r="47" spans="1:11" x14ac:dyDescent="0.15">
      <c r="A47" s="5" t="s">
        <v>36</v>
      </c>
      <c r="B47" s="6"/>
      <c r="C47" s="6"/>
      <c r="D47" s="6"/>
      <c r="E47" s="6"/>
      <c r="F47" s="6"/>
      <c r="G47" s="6">
        <v>7.78</v>
      </c>
      <c r="H47" s="6"/>
      <c r="I47" s="6"/>
      <c r="J47" s="6"/>
      <c r="K47" s="4"/>
    </row>
    <row r="48" spans="1:11" x14ac:dyDescent="0.15">
      <c r="A48" s="5" t="s">
        <v>72</v>
      </c>
      <c r="B48" s="6">
        <v>12.63</v>
      </c>
      <c r="C48" s="6"/>
      <c r="D48" s="6"/>
      <c r="E48" s="6"/>
      <c r="F48" s="6"/>
      <c r="G48" s="6"/>
      <c r="H48" s="6"/>
      <c r="I48" s="6"/>
      <c r="J48" s="6"/>
      <c r="K48" s="4"/>
    </row>
    <row r="49" spans="1:11" x14ac:dyDescent="0.15">
      <c r="A49" s="5" t="s">
        <v>118</v>
      </c>
      <c r="B49" s="6">
        <v>15.6</v>
      </c>
      <c r="C49" s="6"/>
      <c r="D49" s="6"/>
      <c r="E49" s="6"/>
      <c r="F49" s="6"/>
      <c r="G49" s="6"/>
      <c r="H49" s="6"/>
      <c r="I49" s="6"/>
      <c r="J49" s="6"/>
      <c r="K49" s="4"/>
    </row>
    <row r="50" spans="1:11" x14ac:dyDescent="0.15">
      <c r="A50" s="5" t="s">
        <v>62</v>
      </c>
      <c r="B50" s="6"/>
      <c r="C50" s="6"/>
      <c r="D50" s="6"/>
      <c r="E50" s="6"/>
      <c r="F50" s="6"/>
      <c r="G50" s="6"/>
      <c r="H50" s="6">
        <v>11.62</v>
      </c>
      <c r="I50" s="6"/>
      <c r="J50" s="6"/>
      <c r="K50" s="4"/>
    </row>
    <row r="51" spans="1:11" x14ac:dyDescent="0.15">
      <c r="A51" s="5" t="s">
        <v>37</v>
      </c>
      <c r="B51" s="6"/>
      <c r="C51" s="6">
        <v>14.14</v>
      </c>
      <c r="D51" s="6"/>
      <c r="E51" s="6"/>
      <c r="F51" s="6"/>
      <c r="G51" s="6"/>
      <c r="H51" s="6"/>
      <c r="I51" s="6"/>
      <c r="J51" s="6"/>
      <c r="K51" s="4"/>
    </row>
    <row r="52" spans="1:11" x14ac:dyDescent="0.15">
      <c r="A52" s="5" t="s">
        <v>38</v>
      </c>
      <c r="B52" s="6"/>
      <c r="C52" s="6"/>
      <c r="D52" s="6"/>
      <c r="E52" s="6"/>
      <c r="F52" s="6"/>
      <c r="G52" s="6"/>
      <c r="H52" s="6">
        <v>9.68</v>
      </c>
      <c r="I52" s="6"/>
      <c r="J52" s="6"/>
      <c r="K52" s="4"/>
    </row>
    <row r="53" spans="1:11" x14ac:dyDescent="0.15">
      <c r="A53" s="5" t="s">
        <v>39</v>
      </c>
      <c r="B53" s="6"/>
      <c r="C53" s="6"/>
      <c r="D53" s="6">
        <v>9.3699999999999992</v>
      </c>
      <c r="E53" s="6"/>
      <c r="F53" s="6"/>
      <c r="G53" s="6"/>
      <c r="H53" s="6"/>
      <c r="I53" s="6"/>
      <c r="J53" s="6"/>
      <c r="K53" s="4"/>
    </row>
    <row r="54" spans="1:11" x14ac:dyDescent="0.15">
      <c r="A54" s="5" t="s">
        <v>40</v>
      </c>
      <c r="B54" s="6"/>
      <c r="C54" s="6"/>
      <c r="D54" s="6"/>
      <c r="E54" s="6"/>
      <c r="F54" s="6"/>
      <c r="G54" s="6"/>
      <c r="H54" s="6">
        <v>11.49</v>
      </c>
      <c r="I54" s="6"/>
      <c r="J54" s="6"/>
      <c r="K54" s="4"/>
    </row>
    <row r="55" spans="1:11" x14ac:dyDescent="0.15">
      <c r="A55" s="5" t="s">
        <v>42</v>
      </c>
      <c r="B55" s="6">
        <v>10.87</v>
      </c>
      <c r="C55" s="6"/>
      <c r="D55" s="6"/>
      <c r="E55" s="6"/>
      <c r="F55" s="6"/>
      <c r="G55" s="6"/>
      <c r="H55" s="6"/>
      <c r="I55" s="6"/>
      <c r="J55" s="6"/>
      <c r="K55" s="4"/>
    </row>
    <row r="56" spans="1:11" x14ac:dyDescent="0.15">
      <c r="A56" s="5" t="s">
        <v>43</v>
      </c>
      <c r="B56" s="6"/>
      <c r="C56" s="6"/>
      <c r="D56" s="6"/>
      <c r="E56" s="6">
        <v>8.9</v>
      </c>
      <c r="F56" s="6"/>
      <c r="G56" s="6"/>
      <c r="H56" s="6"/>
      <c r="I56" s="6"/>
      <c r="J56" s="6"/>
      <c r="K56" s="4"/>
    </row>
    <row r="57" spans="1:11" x14ac:dyDescent="0.15">
      <c r="A57" s="5" t="s">
        <v>109</v>
      </c>
      <c r="B57" s="6"/>
      <c r="C57" s="6">
        <v>17</v>
      </c>
      <c r="D57" s="6"/>
      <c r="E57" s="6"/>
      <c r="F57" s="6"/>
      <c r="G57" s="6"/>
      <c r="H57" s="6"/>
      <c r="I57" s="6"/>
      <c r="J57" s="6"/>
      <c r="K57" s="4"/>
    </row>
    <row r="58" spans="1:11" x14ac:dyDescent="0.15">
      <c r="A58" s="5" t="s">
        <v>44</v>
      </c>
      <c r="B58" s="6"/>
      <c r="C58" s="6"/>
      <c r="D58" s="6"/>
      <c r="E58" s="6"/>
      <c r="F58" s="6"/>
      <c r="G58" s="6"/>
      <c r="H58" s="6"/>
      <c r="I58" s="6">
        <v>10.87</v>
      </c>
      <c r="J58" s="6"/>
      <c r="K58" s="4"/>
    </row>
    <row r="59" spans="1:11" x14ac:dyDescent="0.15">
      <c r="A59" s="5" t="s">
        <v>96</v>
      </c>
      <c r="B59" s="20">
        <v>17</v>
      </c>
      <c r="C59" s="6"/>
      <c r="D59" s="6"/>
      <c r="E59" s="6"/>
      <c r="F59" s="6"/>
      <c r="G59" s="6"/>
      <c r="H59" s="6"/>
      <c r="I59" s="6"/>
      <c r="J59" s="6"/>
      <c r="K59" s="4"/>
    </row>
    <row r="60" spans="1:11" x14ac:dyDescent="0.15">
      <c r="A60" s="5" t="s">
        <v>45</v>
      </c>
      <c r="B60" s="6"/>
      <c r="C60" s="6"/>
      <c r="D60" s="6"/>
      <c r="E60" s="6"/>
      <c r="F60" s="6">
        <v>9.7100000000000009</v>
      </c>
      <c r="G60" s="6"/>
      <c r="H60" s="6"/>
      <c r="I60" s="6"/>
      <c r="J60" s="6"/>
      <c r="K60" s="4"/>
    </row>
    <row r="61" spans="1:11" x14ac:dyDescent="0.15">
      <c r="A61" s="5" t="s">
        <v>106</v>
      </c>
      <c r="B61" s="6"/>
      <c r="C61" s="6"/>
      <c r="D61" s="6">
        <v>15.86</v>
      </c>
      <c r="E61" s="6"/>
      <c r="F61" s="6"/>
      <c r="G61" s="6"/>
      <c r="H61" s="6"/>
      <c r="I61" s="6"/>
      <c r="J61" s="6"/>
      <c r="K61" s="4"/>
    </row>
    <row r="62" spans="1:11" x14ac:dyDescent="0.15">
      <c r="A62" s="5" t="s">
        <v>46</v>
      </c>
      <c r="B62" s="6"/>
      <c r="C62" s="6"/>
      <c r="D62" s="6"/>
      <c r="E62" s="6"/>
      <c r="F62" s="6"/>
      <c r="G62" s="6"/>
      <c r="H62" s="6">
        <v>8.02</v>
      </c>
      <c r="I62" s="6"/>
      <c r="J62" s="6"/>
      <c r="K62" s="4"/>
    </row>
    <row r="63" spans="1:11" x14ac:dyDescent="0.15">
      <c r="A63" s="5" t="s">
        <v>47</v>
      </c>
      <c r="B63" s="6">
        <v>17</v>
      </c>
      <c r="C63" s="6"/>
      <c r="D63" s="6"/>
      <c r="E63" s="6"/>
      <c r="F63" s="6"/>
      <c r="G63" s="6"/>
      <c r="H63" s="6"/>
      <c r="I63" s="6"/>
      <c r="J63" s="6"/>
      <c r="K63" s="4"/>
    </row>
    <row r="64" spans="1:11" x14ac:dyDescent="0.15">
      <c r="A64" s="5" t="s">
        <v>100</v>
      </c>
      <c r="B64" s="6">
        <v>13.42</v>
      </c>
      <c r="C64" s="6"/>
      <c r="D64" s="6"/>
      <c r="E64" s="6"/>
      <c r="F64" s="6"/>
      <c r="G64" s="6"/>
      <c r="H64" s="6"/>
      <c r="I64" s="6"/>
      <c r="J64" s="6"/>
      <c r="K64" s="4"/>
    </row>
    <row r="65" spans="1:11" x14ac:dyDescent="0.15">
      <c r="A65" s="5" t="s">
        <v>48</v>
      </c>
      <c r="B65" s="6"/>
      <c r="C65" s="6"/>
      <c r="D65" s="6">
        <v>10.14</v>
      </c>
      <c r="E65" s="6"/>
      <c r="F65" s="6"/>
      <c r="G65" s="6"/>
      <c r="H65" s="6"/>
      <c r="I65" s="6"/>
      <c r="J65" s="6"/>
      <c r="K65" s="4"/>
    </row>
    <row r="66" spans="1:11" x14ac:dyDescent="0.15">
      <c r="A66" s="5" t="s">
        <v>49</v>
      </c>
      <c r="B66" s="6"/>
      <c r="C66" s="6"/>
      <c r="D66" s="6"/>
      <c r="E66" s="6"/>
      <c r="F66" s="6"/>
      <c r="G66" s="6"/>
      <c r="H66" s="6">
        <v>10.44</v>
      </c>
      <c r="I66" s="6"/>
      <c r="J66" s="6"/>
      <c r="K66" s="4"/>
    </row>
    <row r="67" spans="1:11" x14ac:dyDescent="0.15">
      <c r="A67" s="5" t="s">
        <v>63</v>
      </c>
      <c r="B67" s="6"/>
      <c r="C67" s="6">
        <v>12.23</v>
      </c>
      <c r="D67" s="6"/>
      <c r="E67" s="6"/>
      <c r="F67" s="6"/>
      <c r="G67" s="6"/>
      <c r="H67" s="6"/>
      <c r="I67" s="6"/>
      <c r="J67" s="6"/>
      <c r="K67" s="4"/>
    </row>
    <row r="68" spans="1:11" x14ac:dyDescent="0.15">
      <c r="A68" s="5" t="s">
        <v>50</v>
      </c>
      <c r="B68" s="6"/>
      <c r="C68" s="6"/>
      <c r="D68" s="6"/>
      <c r="E68" s="6"/>
      <c r="F68" s="6"/>
      <c r="G68" s="6"/>
      <c r="H68" s="6"/>
      <c r="I68" s="6">
        <v>9.51</v>
      </c>
      <c r="J68" s="6"/>
      <c r="K68" s="4"/>
    </row>
    <row r="69" spans="1:11" x14ac:dyDescent="0.15">
      <c r="A69" s="14" t="s">
        <v>86</v>
      </c>
      <c r="B69" s="15"/>
      <c r="C69" s="15"/>
      <c r="D69" s="15"/>
      <c r="E69" s="15"/>
      <c r="F69" s="15"/>
      <c r="G69" s="15"/>
      <c r="H69" s="15"/>
      <c r="I69" s="15"/>
      <c r="J69" s="15">
        <v>11.62</v>
      </c>
      <c r="K69" s="4"/>
    </row>
    <row r="70" spans="1:11" x14ac:dyDescent="0.15">
      <c r="A70" s="5" t="s">
        <v>87</v>
      </c>
      <c r="B70" s="6"/>
      <c r="C70" s="6"/>
      <c r="D70" s="6"/>
      <c r="E70" s="6"/>
      <c r="F70" s="6"/>
      <c r="G70" s="6"/>
      <c r="H70" s="6"/>
      <c r="I70" s="6"/>
      <c r="J70" s="6"/>
      <c r="K70" s="8"/>
    </row>
    <row r="71" spans="1:11" x14ac:dyDescent="0.15">
      <c r="A71" s="9" t="s">
        <v>52</v>
      </c>
      <c r="B71" s="10">
        <f>SUM(B4:B70)</f>
        <v>150.97999999999999</v>
      </c>
      <c r="C71" s="10">
        <f t="shared" ref="C71:J71" si="0">SUM(C4:C70)</f>
        <v>53.989999999999995</v>
      </c>
      <c r="D71" s="10">
        <f t="shared" si="0"/>
        <v>163.73999999999995</v>
      </c>
      <c r="E71" s="10">
        <f t="shared" si="0"/>
        <v>91.570000000000007</v>
      </c>
      <c r="F71" s="10">
        <f t="shared" si="0"/>
        <v>57.560000000000009</v>
      </c>
      <c r="G71" s="10">
        <f t="shared" si="0"/>
        <v>37.42</v>
      </c>
      <c r="H71" s="10">
        <f t="shared" si="0"/>
        <v>82.36999999999999</v>
      </c>
      <c r="I71" s="10">
        <f t="shared" si="0"/>
        <v>80.650000000000006</v>
      </c>
      <c r="J71" s="10">
        <f t="shared" si="0"/>
        <v>75.23</v>
      </c>
      <c r="K71" s="11">
        <f>SUM(B71:J71)</f>
        <v>793.50999999999988</v>
      </c>
    </row>
    <row r="72" spans="1:11" x14ac:dyDescent="0.15">
      <c r="B72" s="10" t="s">
        <v>53</v>
      </c>
      <c r="C72" s="10" t="s">
        <v>1</v>
      </c>
      <c r="D72" s="10" t="s">
        <v>2</v>
      </c>
      <c r="E72" s="10" t="s">
        <v>3</v>
      </c>
      <c r="F72" s="10" t="s">
        <v>4</v>
      </c>
      <c r="G72" s="10" t="s">
        <v>5</v>
      </c>
      <c r="H72" s="10" t="s">
        <v>6</v>
      </c>
      <c r="I72" s="10" t="s">
        <v>7</v>
      </c>
      <c r="J72" s="10" t="s">
        <v>81</v>
      </c>
      <c r="K72" s="4"/>
    </row>
    <row r="73" spans="1:11" x14ac:dyDescent="0.15">
      <c r="B73" s="4"/>
      <c r="C73" s="4"/>
      <c r="D73" s="4"/>
      <c r="E73" s="4"/>
      <c r="F73" s="4"/>
      <c r="G73" s="4"/>
      <c r="H73" s="4"/>
      <c r="I73" s="4"/>
      <c r="J73" s="4"/>
      <c r="K73" s="4"/>
    </row>
    <row r="75" spans="1:11" x14ac:dyDescent="0.15">
      <c r="A75">
        <f>COUNTA(A4:A69)</f>
        <v>66</v>
      </c>
    </row>
  </sheetData>
  <phoneticPr fontId="6" type="noConversion"/>
  <pageMargins left="0.75" right="0.75" top="1" bottom="1" header="0.5" footer="0.5"/>
  <pageSetup scale="66" orientation="portrait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B75"/>
  <sheetViews>
    <sheetView topLeftCell="A12" zoomScale="140" zoomScaleNormal="140" zoomScalePageLayoutView="140" workbookViewId="0">
      <selection activeCell="N58" sqref="N58"/>
    </sheetView>
  </sheetViews>
  <sheetFormatPr baseColWidth="10" defaultColWidth="8.83203125" defaultRowHeight="13" x14ac:dyDescent="0.15"/>
  <cols>
    <col min="1" max="1" width="18.5" customWidth="1"/>
  </cols>
  <sheetData>
    <row r="1" spans="1:2" x14ac:dyDescent="0.15">
      <c r="A1" s="1" t="s">
        <v>124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23" t="s">
        <v>9</v>
      </c>
      <c r="B9" s="24">
        <v>10.87</v>
      </c>
    </row>
    <row r="10" spans="1:2" x14ac:dyDescent="0.15">
      <c r="A10" s="23" t="s">
        <v>110</v>
      </c>
      <c r="B10" s="24">
        <v>13.05</v>
      </c>
    </row>
    <row r="11" spans="1:2" x14ac:dyDescent="0.15">
      <c r="A11" s="23" t="s">
        <v>97</v>
      </c>
      <c r="B11" s="24">
        <v>14.69</v>
      </c>
    </row>
    <row r="12" spans="1:2" x14ac:dyDescent="0.15">
      <c r="A12" s="23" t="s">
        <v>11</v>
      </c>
      <c r="B12" s="24">
        <v>9.7200000000000006</v>
      </c>
    </row>
    <row r="13" spans="1:2" x14ac:dyDescent="0.15">
      <c r="A13" s="23" t="s">
        <v>90</v>
      </c>
      <c r="B13" s="24">
        <v>17</v>
      </c>
    </row>
    <row r="14" spans="1:2" x14ac:dyDescent="0.15">
      <c r="A14" s="23" t="s">
        <v>13</v>
      </c>
      <c r="B14" s="24">
        <v>10.87</v>
      </c>
    </row>
    <row r="15" spans="1:2" x14ac:dyDescent="0.15">
      <c r="A15" s="23" t="s">
        <v>79</v>
      </c>
      <c r="B15" s="24">
        <v>14.51</v>
      </c>
    </row>
    <row r="16" spans="1:2" x14ac:dyDescent="0.15">
      <c r="A16" s="23" t="s">
        <v>80</v>
      </c>
      <c r="B16" s="24">
        <v>11.96</v>
      </c>
    </row>
    <row r="17" spans="1:2" x14ac:dyDescent="0.15">
      <c r="A17" s="23" t="s">
        <v>64</v>
      </c>
      <c r="B17" s="24">
        <v>12.32</v>
      </c>
    </row>
    <row r="18" spans="1:2" x14ac:dyDescent="0.15">
      <c r="A18" s="23" t="s">
        <v>83</v>
      </c>
      <c r="B18" s="24">
        <v>13.05</v>
      </c>
    </row>
    <row r="19" spans="1:2" x14ac:dyDescent="0.15">
      <c r="A19" s="23" t="s">
        <v>14</v>
      </c>
      <c r="B19" s="24">
        <v>10.76</v>
      </c>
    </row>
    <row r="20" spans="1:2" x14ac:dyDescent="0.15">
      <c r="A20" s="23" t="s">
        <v>57</v>
      </c>
      <c r="B20" s="24">
        <v>11.62</v>
      </c>
    </row>
    <row r="21" spans="1:2" x14ac:dyDescent="0.15">
      <c r="A21" s="23" t="s">
        <v>58</v>
      </c>
      <c r="B21" s="24">
        <v>11.96</v>
      </c>
    </row>
    <row r="22" spans="1:2" x14ac:dyDescent="0.15">
      <c r="A22" s="23" t="s">
        <v>69</v>
      </c>
      <c r="B22" s="24">
        <v>15.43</v>
      </c>
    </row>
    <row r="23" spans="1:2" x14ac:dyDescent="0.15">
      <c r="A23" s="23" t="s">
        <v>16</v>
      </c>
      <c r="B23" s="24">
        <v>9.61</v>
      </c>
    </row>
    <row r="24" spans="1:2" x14ac:dyDescent="0.15">
      <c r="A24" s="23" t="s">
        <v>17</v>
      </c>
      <c r="B24" s="24">
        <v>9.24</v>
      </c>
    </row>
    <row r="25" spans="1:2" x14ac:dyDescent="0.15">
      <c r="A25" s="23" t="s">
        <v>18</v>
      </c>
      <c r="B25" s="24">
        <v>10.5</v>
      </c>
    </row>
    <row r="26" spans="1:2" x14ac:dyDescent="0.15">
      <c r="A26" s="23" t="s">
        <v>99</v>
      </c>
      <c r="B26" s="24">
        <v>14.69</v>
      </c>
    </row>
    <row r="27" spans="1:2" x14ac:dyDescent="0.15">
      <c r="A27" s="23" t="s">
        <v>103</v>
      </c>
      <c r="B27" s="24">
        <v>15.95</v>
      </c>
    </row>
    <row r="28" spans="1:2" x14ac:dyDescent="0.15">
      <c r="A28" s="23" t="s">
        <v>20</v>
      </c>
      <c r="B28" s="24">
        <v>11.24</v>
      </c>
    </row>
    <row r="29" spans="1:2" x14ac:dyDescent="0.15">
      <c r="A29" s="23" t="s">
        <v>22</v>
      </c>
      <c r="B29" s="24">
        <v>9.64</v>
      </c>
    </row>
    <row r="30" spans="1:2" x14ac:dyDescent="0.15">
      <c r="A30" s="23" t="s">
        <v>23</v>
      </c>
      <c r="B30" s="24">
        <v>10.35</v>
      </c>
    </row>
    <row r="31" spans="1:2" x14ac:dyDescent="0.15">
      <c r="A31" s="23" t="s">
        <v>24</v>
      </c>
      <c r="B31" s="24">
        <v>4.41</v>
      </c>
    </row>
    <row r="32" spans="1:2" x14ac:dyDescent="0.15">
      <c r="A32" s="23" t="s">
        <v>25</v>
      </c>
      <c r="B32" s="24">
        <v>14.14</v>
      </c>
    </row>
    <row r="33" spans="1:2" x14ac:dyDescent="0.15">
      <c r="A33" s="23" t="s">
        <v>88</v>
      </c>
      <c r="B33" s="24">
        <v>12.59</v>
      </c>
    </row>
    <row r="34" spans="1:2" x14ac:dyDescent="0.15">
      <c r="A34" s="23" t="s">
        <v>26</v>
      </c>
      <c r="B34" s="24">
        <v>8.7100000000000009</v>
      </c>
    </row>
    <row r="35" spans="1:2" x14ac:dyDescent="0.15">
      <c r="A35" s="23" t="s">
        <v>27</v>
      </c>
      <c r="B35" s="24">
        <v>13.23</v>
      </c>
    </row>
    <row r="36" spans="1:2" x14ac:dyDescent="0.15">
      <c r="A36" s="23" t="s">
        <v>28</v>
      </c>
      <c r="B36" s="24">
        <v>10.62</v>
      </c>
    </row>
    <row r="37" spans="1:2" x14ac:dyDescent="0.15">
      <c r="A37" s="23" t="s">
        <v>29</v>
      </c>
      <c r="B37" s="24">
        <v>10.06</v>
      </c>
    </row>
    <row r="38" spans="1:2" x14ac:dyDescent="0.15">
      <c r="A38" s="23" t="s">
        <v>30</v>
      </c>
      <c r="B38" s="24">
        <v>13.05</v>
      </c>
    </row>
    <row r="39" spans="1:2" x14ac:dyDescent="0.15">
      <c r="A39" s="23" t="s">
        <v>31</v>
      </c>
      <c r="B39" s="24">
        <v>10.87</v>
      </c>
    </row>
    <row r="40" spans="1:2" x14ac:dyDescent="0.15">
      <c r="A40" s="23" t="s">
        <v>61</v>
      </c>
      <c r="B40" s="24">
        <v>13.87</v>
      </c>
    </row>
    <row r="41" spans="1:2" x14ac:dyDescent="0.15">
      <c r="A41" s="23" t="s">
        <v>71</v>
      </c>
      <c r="B41" s="24">
        <v>10.06</v>
      </c>
    </row>
    <row r="42" spans="1:2" x14ac:dyDescent="0.15">
      <c r="A42" s="23" t="s">
        <v>70</v>
      </c>
      <c r="B42" s="24">
        <v>11.41</v>
      </c>
    </row>
    <row r="43" spans="1:2" x14ac:dyDescent="0.15">
      <c r="A43" s="23" t="s">
        <v>34</v>
      </c>
      <c r="B43" s="24">
        <v>9.75</v>
      </c>
    </row>
    <row r="44" spans="1:2" x14ac:dyDescent="0.15">
      <c r="A44" s="23" t="s">
        <v>91</v>
      </c>
      <c r="B44" s="24">
        <v>14.14</v>
      </c>
    </row>
    <row r="45" spans="1:2" x14ac:dyDescent="0.15">
      <c r="A45" s="23" t="s">
        <v>84</v>
      </c>
      <c r="B45" s="24">
        <v>14.14</v>
      </c>
    </row>
    <row r="46" spans="1:2" x14ac:dyDescent="0.15">
      <c r="A46" s="23" t="s">
        <v>60</v>
      </c>
      <c r="B46" s="24">
        <v>13.87</v>
      </c>
    </row>
    <row r="47" spans="1:2" x14ac:dyDescent="0.15">
      <c r="A47" s="23" t="s">
        <v>36</v>
      </c>
      <c r="B47" s="24">
        <v>7.78</v>
      </c>
    </row>
    <row r="48" spans="1:2" x14ac:dyDescent="0.15">
      <c r="A48" s="23" t="s">
        <v>72</v>
      </c>
      <c r="B48" s="24">
        <v>12.63</v>
      </c>
    </row>
    <row r="49" spans="1:2" x14ac:dyDescent="0.15">
      <c r="A49" s="23" t="s">
        <v>118</v>
      </c>
      <c r="B49" s="24">
        <v>15.6</v>
      </c>
    </row>
    <row r="50" spans="1:2" x14ac:dyDescent="0.15">
      <c r="A50" s="23" t="s">
        <v>62</v>
      </c>
      <c r="B50" s="24">
        <v>11.62</v>
      </c>
    </row>
    <row r="51" spans="1:2" x14ac:dyDescent="0.15">
      <c r="A51" s="23" t="s">
        <v>37</v>
      </c>
      <c r="B51" s="24">
        <v>14.14</v>
      </c>
    </row>
    <row r="52" spans="1:2" x14ac:dyDescent="0.15">
      <c r="A52" s="23" t="s">
        <v>38</v>
      </c>
      <c r="B52" s="24">
        <v>9.68</v>
      </c>
    </row>
    <row r="53" spans="1:2" x14ac:dyDescent="0.15">
      <c r="A53" s="23" t="s">
        <v>39</v>
      </c>
      <c r="B53" s="24">
        <v>9.3699999999999992</v>
      </c>
    </row>
    <row r="54" spans="1:2" x14ac:dyDescent="0.15">
      <c r="A54" s="23" t="s">
        <v>40</v>
      </c>
      <c r="B54" s="24">
        <v>11.49</v>
      </c>
    </row>
    <row r="55" spans="1:2" x14ac:dyDescent="0.15">
      <c r="A55" s="23" t="s">
        <v>42</v>
      </c>
      <c r="B55" s="24">
        <v>10.87</v>
      </c>
    </row>
    <row r="56" spans="1:2" x14ac:dyDescent="0.15">
      <c r="A56" s="23" t="s">
        <v>43</v>
      </c>
      <c r="B56" s="24">
        <v>8.9</v>
      </c>
    </row>
    <row r="57" spans="1:2" x14ac:dyDescent="0.15">
      <c r="A57" s="23" t="s">
        <v>109</v>
      </c>
      <c r="B57" s="24">
        <v>17</v>
      </c>
    </row>
    <row r="58" spans="1:2" x14ac:dyDescent="0.15">
      <c r="A58" s="23" t="s">
        <v>44</v>
      </c>
      <c r="B58" s="24">
        <v>10.87</v>
      </c>
    </row>
    <row r="59" spans="1:2" x14ac:dyDescent="0.15">
      <c r="A59" s="23" t="s">
        <v>96</v>
      </c>
      <c r="B59" s="24">
        <v>17</v>
      </c>
    </row>
    <row r="60" spans="1:2" x14ac:dyDescent="0.15">
      <c r="A60" s="23" t="s">
        <v>45</v>
      </c>
      <c r="B60" s="24">
        <v>9.7100000000000009</v>
      </c>
    </row>
    <row r="61" spans="1:2" x14ac:dyDescent="0.15">
      <c r="A61" s="23" t="s">
        <v>106</v>
      </c>
      <c r="B61" s="24">
        <v>15.86</v>
      </c>
    </row>
    <row r="62" spans="1:2" x14ac:dyDescent="0.15">
      <c r="A62" s="23" t="s">
        <v>46</v>
      </c>
      <c r="B62" s="24">
        <v>8.02</v>
      </c>
    </row>
    <row r="63" spans="1:2" x14ac:dyDescent="0.15">
      <c r="A63" s="23" t="s">
        <v>47</v>
      </c>
      <c r="B63" s="24">
        <v>17</v>
      </c>
    </row>
    <row r="64" spans="1:2" x14ac:dyDescent="0.15">
      <c r="A64" s="23" t="s">
        <v>100</v>
      </c>
      <c r="B64" s="24">
        <v>13.42</v>
      </c>
    </row>
    <row r="65" spans="1:2" x14ac:dyDescent="0.15">
      <c r="A65" s="23" t="s">
        <v>48</v>
      </c>
      <c r="B65" s="24">
        <v>10.14</v>
      </c>
    </row>
    <row r="66" spans="1:2" x14ac:dyDescent="0.15">
      <c r="A66" s="23" t="s">
        <v>49</v>
      </c>
      <c r="B66" s="24">
        <v>10.44</v>
      </c>
    </row>
    <row r="67" spans="1:2" x14ac:dyDescent="0.15">
      <c r="A67" s="23" t="s">
        <v>63</v>
      </c>
      <c r="B67" s="24">
        <v>12.23</v>
      </c>
    </row>
    <row r="68" spans="1:2" x14ac:dyDescent="0.15">
      <c r="A68" s="23" t="s">
        <v>50</v>
      </c>
      <c r="B68" s="24">
        <v>9.51</v>
      </c>
    </row>
    <row r="69" spans="1:2" x14ac:dyDescent="0.15">
      <c r="A69" s="23" t="s">
        <v>86</v>
      </c>
      <c r="B69" s="24">
        <v>11.62</v>
      </c>
    </row>
    <row r="70" spans="1:2" x14ac:dyDescent="0.15">
      <c r="A70" s="23" t="s">
        <v>87</v>
      </c>
      <c r="B70" s="23"/>
    </row>
    <row r="71" spans="1:2" x14ac:dyDescent="0.15">
      <c r="A71" s="1" t="s">
        <v>52</v>
      </c>
      <c r="B71" s="4">
        <f>SUM(B4:B70)</f>
        <v>793.51</v>
      </c>
    </row>
    <row r="75" spans="1:2" x14ac:dyDescent="0.15">
      <c r="A75">
        <f>COUNTA(A4:A69)</f>
        <v>66</v>
      </c>
    </row>
  </sheetData>
  <phoneticPr fontId="6" type="noConversion"/>
  <pageMargins left="0.75" right="0.75" top="1" bottom="1" header="0.5" footer="0.5"/>
  <pageSetup scale="66" orientation="portrait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B75"/>
  <sheetViews>
    <sheetView topLeftCell="A18" zoomScale="140" zoomScaleNormal="140" zoomScalePageLayoutView="140" workbookViewId="0">
      <selection activeCell="N58" sqref="N58"/>
    </sheetView>
  </sheetViews>
  <sheetFormatPr baseColWidth="10" defaultColWidth="8.83203125" defaultRowHeight="13" x14ac:dyDescent="0.15"/>
  <cols>
    <col min="1" max="1" width="18.5" customWidth="1"/>
  </cols>
  <sheetData>
    <row r="1" spans="1:2" x14ac:dyDescent="0.15">
      <c r="A1" s="1" t="s">
        <v>127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23" t="s">
        <v>9</v>
      </c>
      <c r="B9" s="24">
        <v>10.87</v>
      </c>
    </row>
    <row r="10" spans="1:2" x14ac:dyDescent="0.15">
      <c r="A10" s="23" t="s">
        <v>110</v>
      </c>
      <c r="B10" s="24">
        <v>13.05</v>
      </c>
    </row>
    <row r="11" spans="1:2" x14ac:dyDescent="0.15">
      <c r="A11" s="23" t="s">
        <v>97</v>
      </c>
      <c r="B11" s="24">
        <v>14.69</v>
      </c>
    </row>
    <row r="12" spans="1:2" x14ac:dyDescent="0.15">
      <c r="A12" s="23" t="s">
        <v>11</v>
      </c>
      <c r="B12" s="24">
        <v>9.7200000000000006</v>
      </c>
    </row>
    <row r="13" spans="1:2" x14ac:dyDescent="0.15">
      <c r="A13" s="23" t="s">
        <v>90</v>
      </c>
      <c r="B13" s="24">
        <v>17</v>
      </c>
    </row>
    <row r="14" spans="1:2" x14ac:dyDescent="0.15">
      <c r="A14" s="23" t="s">
        <v>13</v>
      </c>
      <c r="B14" s="24">
        <v>10.87</v>
      </c>
    </row>
    <row r="15" spans="1:2" x14ac:dyDescent="0.15">
      <c r="A15" s="23" t="s">
        <v>79</v>
      </c>
      <c r="B15" s="24">
        <v>14.51</v>
      </c>
    </row>
    <row r="16" spans="1:2" x14ac:dyDescent="0.15">
      <c r="A16" s="23" t="s">
        <v>80</v>
      </c>
      <c r="B16" s="24">
        <v>11.96</v>
      </c>
    </row>
    <row r="17" spans="1:2" x14ac:dyDescent="0.15">
      <c r="A17" s="23" t="s">
        <v>64</v>
      </c>
      <c r="B17" s="24">
        <v>12.32</v>
      </c>
    </row>
    <row r="18" spans="1:2" x14ac:dyDescent="0.15">
      <c r="A18" s="23" t="s">
        <v>83</v>
      </c>
      <c r="B18" s="24">
        <v>13.05</v>
      </c>
    </row>
    <row r="19" spans="1:2" x14ac:dyDescent="0.15">
      <c r="A19" s="23" t="s">
        <v>14</v>
      </c>
      <c r="B19" s="24">
        <v>10.76</v>
      </c>
    </row>
    <row r="20" spans="1:2" x14ac:dyDescent="0.15">
      <c r="A20" s="23" t="s">
        <v>57</v>
      </c>
      <c r="B20" s="24">
        <v>11.62</v>
      </c>
    </row>
    <row r="21" spans="1:2" x14ac:dyDescent="0.15">
      <c r="A21" s="23" t="s">
        <v>58</v>
      </c>
      <c r="B21" s="24">
        <v>11.96</v>
      </c>
    </row>
    <row r="22" spans="1:2" x14ac:dyDescent="0.15">
      <c r="A22" s="23" t="s">
        <v>69</v>
      </c>
      <c r="B22" s="24">
        <v>15.43</v>
      </c>
    </row>
    <row r="23" spans="1:2" x14ac:dyDescent="0.15">
      <c r="A23" s="23" t="s">
        <v>16</v>
      </c>
      <c r="B23" s="24">
        <v>9.61</v>
      </c>
    </row>
    <row r="24" spans="1:2" x14ac:dyDescent="0.15">
      <c r="A24" s="23" t="s">
        <v>17</v>
      </c>
      <c r="B24" s="24">
        <v>9.24</v>
      </c>
    </row>
    <row r="25" spans="1:2" x14ac:dyDescent="0.15">
      <c r="A25" s="23" t="s">
        <v>18</v>
      </c>
      <c r="B25" s="24">
        <v>10.5</v>
      </c>
    </row>
    <row r="26" spans="1:2" x14ac:dyDescent="0.15">
      <c r="A26" s="23" t="s">
        <v>99</v>
      </c>
      <c r="B26" s="24">
        <v>14.69</v>
      </c>
    </row>
    <row r="27" spans="1:2" x14ac:dyDescent="0.15">
      <c r="A27" s="23" t="s">
        <v>103</v>
      </c>
      <c r="B27" s="24">
        <v>15.95</v>
      </c>
    </row>
    <row r="28" spans="1:2" x14ac:dyDescent="0.15">
      <c r="A28" s="23" t="s">
        <v>20</v>
      </c>
      <c r="B28" s="24">
        <v>11.24</v>
      </c>
    </row>
    <row r="29" spans="1:2" x14ac:dyDescent="0.15">
      <c r="A29" s="23" t="s">
        <v>22</v>
      </c>
      <c r="B29" s="24">
        <v>9.64</v>
      </c>
    </row>
    <row r="30" spans="1:2" x14ac:dyDescent="0.15">
      <c r="A30" s="23" t="s">
        <v>23</v>
      </c>
      <c r="B30" s="24">
        <v>10.35</v>
      </c>
    </row>
    <row r="31" spans="1:2" x14ac:dyDescent="0.15">
      <c r="A31" s="23" t="s">
        <v>24</v>
      </c>
      <c r="B31" s="24">
        <v>4.41</v>
      </c>
    </row>
    <row r="32" spans="1:2" x14ac:dyDescent="0.15">
      <c r="A32" s="23" t="s">
        <v>25</v>
      </c>
      <c r="B32" s="24">
        <v>14.14</v>
      </c>
    </row>
    <row r="33" spans="1:2" x14ac:dyDescent="0.15">
      <c r="A33" s="23" t="s">
        <v>88</v>
      </c>
      <c r="B33" s="24">
        <v>12.59</v>
      </c>
    </row>
    <row r="34" spans="1:2" x14ac:dyDescent="0.15">
      <c r="A34" s="23" t="s">
        <v>26</v>
      </c>
      <c r="B34" s="24">
        <v>8.7100000000000009</v>
      </c>
    </row>
    <row r="35" spans="1:2" x14ac:dyDescent="0.15">
      <c r="A35" s="23" t="s">
        <v>27</v>
      </c>
      <c r="B35" s="24">
        <v>13.23</v>
      </c>
    </row>
    <row r="36" spans="1:2" x14ac:dyDescent="0.15">
      <c r="A36" s="23" t="s">
        <v>28</v>
      </c>
      <c r="B36" s="24">
        <v>10.62</v>
      </c>
    </row>
    <row r="37" spans="1:2" x14ac:dyDescent="0.15">
      <c r="A37" s="23" t="s">
        <v>29</v>
      </c>
      <c r="B37" s="24">
        <v>10.06</v>
      </c>
    </row>
    <row r="38" spans="1:2" x14ac:dyDescent="0.15">
      <c r="A38" s="23" t="s">
        <v>30</v>
      </c>
      <c r="B38" s="24">
        <v>13.05</v>
      </c>
    </row>
    <row r="39" spans="1:2" x14ac:dyDescent="0.15">
      <c r="A39" s="23" t="s">
        <v>31</v>
      </c>
      <c r="B39" s="24">
        <v>10.87</v>
      </c>
    </row>
    <row r="40" spans="1:2" x14ac:dyDescent="0.15">
      <c r="A40" s="23" t="s">
        <v>61</v>
      </c>
      <c r="B40" s="24">
        <v>13.87</v>
      </c>
    </row>
    <row r="41" spans="1:2" x14ac:dyDescent="0.15">
      <c r="A41" s="23" t="s">
        <v>71</v>
      </c>
      <c r="B41" s="24">
        <v>10.06</v>
      </c>
    </row>
    <row r="42" spans="1:2" x14ac:dyDescent="0.15">
      <c r="A42" s="23" t="s">
        <v>70</v>
      </c>
      <c r="B42" s="24">
        <v>11.41</v>
      </c>
    </row>
    <row r="43" spans="1:2" x14ac:dyDescent="0.15">
      <c r="A43" s="23" t="s">
        <v>34</v>
      </c>
      <c r="B43" s="24">
        <v>9.75</v>
      </c>
    </row>
    <row r="44" spans="1:2" x14ac:dyDescent="0.15">
      <c r="A44" s="23" t="s">
        <v>91</v>
      </c>
      <c r="B44" s="24">
        <v>14.14</v>
      </c>
    </row>
    <row r="45" spans="1:2" x14ac:dyDescent="0.15">
      <c r="A45" s="23" t="s">
        <v>84</v>
      </c>
      <c r="B45" s="24">
        <v>14.14</v>
      </c>
    </row>
    <row r="46" spans="1:2" x14ac:dyDescent="0.15">
      <c r="A46" s="23" t="s">
        <v>60</v>
      </c>
      <c r="B46" s="24">
        <v>13.87</v>
      </c>
    </row>
    <row r="47" spans="1:2" x14ac:dyDescent="0.15">
      <c r="A47" s="23" t="s">
        <v>36</v>
      </c>
      <c r="B47" s="24">
        <v>7.78</v>
      </c>
    </row>
    <row r="48" spans="1:2" x14ac:dyDescent="0.15">
      <c r="A48" s="23" t="s">
        <v>72</v>
      </c>
      <c r="B48" s="24">
        <v>12.63</v>
      </c>
    </row>
    <row r="49" spans="1:2" x14ac:dyDescent="0.15">
      <c r="A49" s="23" t="s">
        <v>118</v>
      </c>
      <c r="B49" s="24">
        <v>15.6</v>
      </c>
    </row>
    <row r="50" spans="1:2" x14ac:dyDescent="0.15">
      <c r="A50" s="23" t="s">
        <v>62</v>
      </c>
      <c r="B50" s="24">
        <v>11.62</v>
      </c>
    </row>
    <row r="51" spans="1:2" x14ac:dyDescent="0.15">
      <c r="A51" s="23" t="s">
        <v>37</v>
      </c>
      <c r="B51" s="24">
        <v>14.14</v>
      </c>
    </row>
    <row r="52" spans="1:2" x14ac:dyDescent="0.15">
      <c r="A52" s="23" t="s">
        <v>38</v>
      </c>
      <c r="B52" s="24">
        <v>9.68</v>
      </c>
    </row>
    <row r="53" spans="1:2" x14ac:dyDescent="0.15">
      <c r="A53" s="23" t="s">
        <v>39</v>
      </c>
      <c r="B53" s="24">
        <v>9.3699999999999992</v>
      </c>
    </row>
    <row r="54" spans="1:2" x14ac:dyDescent="0.15">
      <c r="A54" s="23" t="s">
        <v>40</v>
      </c>
      <c r="B54" s="24">
        <v>11.49</v>
      </c>
    </row>
    <row r="55" spans="1:2" x14ac:dyDescent="0.15">
      <c r="A55" s="23" t="s">
        <v>42</v>
      </c>
      <c r="B55" s="24">
        <v>10.87</v>
      </c>
    </row>
    <row r="56" spans="1:2" x14ac:dyDescent="0.15">
      <c r="A56" s="23" t="s">
        <v>43</v>
      </c>
      <c r="B56" s="24">
        <v>8.9</v>
      </c>
    </row>
    <row r="57" spans="1:2" x14ac:dyDescent="0.15">
      <c r="A57" s="23" t="s">
        <v>109</v>
      </c>
      <c r="B57" s="24">
        <v>17</v>
      </c>
    </row>
    <row r="58" spans="1:2" x14ac:dyDescent="0.15">
      <c r="A58" s="23" t="s">
        <v>44</v>
      </c>
      <c r="B58" s="24">
        <v>10.87</v>
      </c>
    </row>
    <row r="59" spans="1:2" x14ac:dyDescent="0.15">
      <c r="A59" s="23" t="s">
        <v>96</v>
      </c>
      <c r="B59" s="24">
        <v>17</v>
      </c>
    </row>
    <row r="60" spans="1:2" x14ac:dyDescent="0.15">
      <c r="A60" s="23" t="s">
        <v>45</v>
      </c>
      <c r="B60" s="24">
        <v>9.7100000000000009</v>
      </c>
    </row>
    <row r="61" spans="1:2" x14ac:dyDescent="0.15">
      <c r="A61" s="23" t="s">
        <v>106</v>
      </c>
      <c r="B61" s="24">
        <v>15.86</v>
      </c>
    </row>
    <row r="62" spans="1:2" x14ac:dyDescent="0.15">
      <c r="A62" s="23" t="s">
        <v>46</v>
      </c>
      <c r="B62" s="24">
        <v>8.02</v>
      </c>
    </row>
    <row r="63" spans="1:2" x14ac:dyDescent="0.15">
      <c r="A63" s="23" t="s">
        <v>47</v>
      </c>
      <c r="B63" s="24">
        <v>17</v>
      </c>
    </row>
    <row r="64" spans="1:2" x14ac:dyDescent="0.15">
      <c r="A64" s="23" t="s">
        <v>100</v>
      </c>
      <c r="B64" s="24">
        <v>13.42</v>
      </c>
    </row>
    <row r="65" spans="1:2" x14ac:dyDescent="0.15">
      <c r="A65" s="23" t="s">
        <v>48</v>
      </c>
      <c r="B65" s="24">
        <v>10.14</v>
      </c>
    </row>
    <row r="66" spans="1:2" x14ac:dyDescent="0.15">
      <c r="A66" s="23" t="s">
        <v>49</v>
      </c>
      <c r="B66" s="24">
        <v>10.44</v>
      </c>
    </row>
    <row r="67" spans="1:2" x14ac:dyDescent="0.15">
      <c r="A67" s="23" t="s">
        <v>63</v>
      </c>
      <c r="B67" s="24">
        <v>12.23</v>
      </c>
    </row>
    <row r="68" spans="1:2" x14ac:dyDescent="0.15">
      <c r="A68" s="23" t="s">
        <v>50</v>
      </c>
      <c r="B68" s="24">
        <v>9.51</v>
      </c>
    </row>
    <row r="69" spans="1:2" x14ac:dyDescent="0.15">
      <c r="A69" s="23" t="s">
        <v>86</v>
      </c>
      <c r="B69" s="24">
        <v>11.62</v>
      </c>
    </row>
    <row r="70" spans="1:2" x14ac:dyDescent="0.15">
      <c r="A70" s="23" t="s">
        <v>87</v>
      </c>
      <c r="B70" s="23"/>
    </row>
    <row r="71" spans="1:2" x14ac:dyDescent="0.15">
      <c r="A71" s="1" t="s">
        <v>52</v>
      </c>
      <c r="B71" s="4">
        <f>SUM(B4:B70)</f>
        <v>793.51</v>
      </c>
    </row>
    <row r="75" spans="1:2" x14ac:dyDescent="0.15">
      <c r="A75">
        <f>COUNTA(A4:A69)</f>
        <v>66</v>
      </c>
    </row>
  </sheetData>
  <phoneticPr fontId="6" type="noConversion"/>
  <pageMargins left="0.75" right="0.75" top="1" bottom="1" header="0.5" footer="0.5"/>
  <pageSetup scale="66" orientation="portrait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B86"/>
  <sheetViews>
    <sheetView zoomScale="140" zoomScaleNormal="140" zoomScalePageLayoutView="140" workbookViewId="0">
      <selection activeCell="N58" sqref="N58"/>
    </sheetView>
  </sheetViews>
  <sheetFormatPr baseColWidth="10" defaultColWidth="8.83203125" defaultRowHeight="13" x14ac:dyDescent="0.15"/>
  <cols>
    <col min="1" max="1" width="18.5" customWidth="1"/>
  </cols>
  <sheetData>
    <row r="1" spans="1:2" x14ac:dyDescent="0.15">
      <c r="A1" s="1" t="s">
        <v>128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23" t="s">
        <v>138</v>
      </c>
      <c r="B9" s="24">
        <v>11.96</v>
      </c>
    </row>
    <row r="10" spans="1:2" x14ac:dyDescent="0.15">
      <c r="A10" s="23" t="s">
        <v>139</v>
      </c>
      <c r="B10" s="24">
        <v>11.6</v>
      </c>
    </row>
    <row r="11" spans="1:2" x14ac:dyDescent="0.15">
      <c r="A11" s="23" t="s">
        <v>9</v>
      </c>
      <c r="B11" s="24">
        <v>10.87</v>
      </c>
    </row>
    <row r="12" spans="1:2" x14ac:dyDescent="0.15">
      <c r="A12" s="27" t="s">
        <v>110</v>
      </c>
      <c r="B12" s="24">
        <v>13.05</v>
      </c>
    </row>
    <row r="13" spans="1:2" x14ac:dyDescent="0.15">
      <c r="A13" s="23" t="s">
        <v>97</v>
      </c>
      <c r="B13" s="24">
        <v>14.69</v>
      </c>
    </row>
    <row r="14" spans="1:2" x14ac:dyDescent="0.15">
      <c r="A14" s="23" t="s">
        <v>11</v>
      </c>
      <c r="B14" s="24">
        <v>9.7200000000000006</v>
      </c>
    </row>
    <row r="15" spans="1:2" x14ac:dyDescent="0.15">
      <c r="A15" s="23" t="s">
        <v>90</v>
      </c>
      <c r="B15" s="24">
        <v>17</v>
      </c>
    </row>
    <row r="16" spans="1:2" x14ac:dyDescent="0.15">
      <c r="A16" s="23" t="s">
        <v>13</v>
      </c>
      <c r="B16" s="24">
        <v>10.87</v>
      </c>
    </row>
    <row r="17" spans="1:2" x14ac:dyDescent="0.15">
      <c r="A17" s="23" t="s">
        <v>79</v>
      </c>
      <c r="B17" s="24">
        <v>14.51</v>
      </c>
    </row>
    <row r="18" spans="1:2" x14ac:dyDescent="0.15">
      <c r="A18" s="23" t="s">
        <v>80</v>
      </c>
      <c r="B18" s="24">
        <v>11.96</v>
      </c>
    </row>
    <row r="19" spans="1:2" x14ac:dyDescent="0.15">
      <c r="A19" s="23" t="s">
        <v>64</v>
      </c>
      <c r="B19" s="24">
        <v>12.32</v>
      </c>
    </row>
    <row r="20" spans="1:2" x14ac:dyDescent="0.15">
      <c r="A20" s="23" t="s">
        <v>83</v>
      </c>
      <c r="B20" s="24">
        <v>13.05</v>
      </c>
    </row>
    <row r="21" spans="1:2" x14ac:dyDescent="0.15">
      <c r="A21" s="23" t="s">
        <v>14</v>
      </c>
      <c r="B21" s="24">
        <v>10.76</v>
      </c>
    </row>
    <row r="22" spans="1:2" x14ac:dyDescent="0.15">
      <c r="A22" s="23" t="s">
        <v>57</v>
      </c>
      <c r="B22" s="24">
        <v>11.62</v>
      </c>
    </row>
    <row r="23" spans="1:2" x14ac:dyDescent="0.15">
      <c r="A23" s="23" t="s">
        <v>58</v>
      </c>
      <c r="B23" s="24">
        <v>11.96</v>
      </c>
    </row>
    <row r="24" spans="1:2" x14ac:dyDescent="0.15">
      <c r="A24" s="23" t="s">
        <v>129</v>
      </c>
      <c r="B24" s="26">
        <v>24.64</v>
      </c>
    </row>
    <row r="25" spans="1:2" x14ac:dyDescent="0.15">
      <c r="A25" s="23" t="s">
        <v>69</v>
      </c>
      <c r="B25" s="24">
        <v>15.43</v>
      </c>
    </row>
    <row r="26" spans="1:2" x14ac:dyDescent="0.15">
      <c r="A26" s="23" t="s">
        <v>16</v>
      </c>
      <c r="B26" s="26">
        <v>-9.61</v>
      </c>
    </row>
    <row r="27" spans="1:2" x14ac:dyDescent="0.15">
      <c r="A27" s="23" t="s">
        <v>17</v>
      </c>
      <c r="B27" s="24">
        <v>9.24</v>
      </c>
    </row>
    <row r="28" spans="1:2" x14ac:dyDescent="0.15">
      <c r="A28" s="23" t="s">
        <v>18</v>
      </c>
      <c r="B28" s="24">
        <v>10.5</v>
      </c>
    </row>
    <row r="29" spans="1:2" x14ac:dyDescent="0.15">
      <c r="A29" s="23" t="s">
        <v>99</v>
      </c>
      <c r="B29" s="24">
        <v>14.69</v>
      </c>
    </row>
    <row r="30" spans="1:2" x14ac:dyDescent="0.15">
      <c r="A30" s="23" t="s">
        <v>103</v>
      </c>
      <c r="B30" s="24">
        <v>15.95</v>
      </c>
    </row>
    <row r="31" spans="1:2" x14ac:dyDescent="0.15">
      <c r="A31" s="23" t="s">
        <v>130</v>
      </c>
      <c r="B31" s="26">
        <v>21.56</v>
      </c>
    </row>
    <row r="32" spans="1:2" x14ac:dyDescent="0.15">
      <c r="A32" s="23" t="s">
        <v>20</v>
      </c>
      <c r="B32" s="24">
        <v>11.24</v>
      </c>
    </row>
    <row r="33" spans="1:2" x14ac:dyDescent="0.15">
      <c r="A33" s="23" t="s">
        <v>22</v>
      </c>
      <c r="B33" s="24">
        <v>9.64</v>
      </c>
    </row>
    <row r="34" spans="1:2" x14ac:dyDescent="0.15">
      <c r="A34" s="23" t="s">
        <v>23</v>
      </c>
      <c r="B34" s="24">
        <v>10.35</v>
      </c>
    </row>
    <row r="35" spans="1:2" x14ac:dyDescent="0.15">
      <c r="A35" s="23" t="s">
        <v>24</v>
      </c>
      <c r="B35" s="24">
        <v>4.41</v>
      </c>
    </row>
    <row r="36" spans="1:2" x14ac:dyDescent="0.15">
      <c r="A36" s="23" t="s">
        <v>25</v>
      </c>
      <c r="B36" s="24">
        <v>14.14</v>
      </c>
    </row>
    <row r="37" spans="1:2" x14ac:dyDescent="0.15">
      <c r="A37" s="23" t="s">
        <v>88</v>
      </c>
      <c r="B37" s="24">
        <v>12.59</v>
      </c>
    </row>
    <row r="38" spans="1:2" x14ac:dyDescent="0.15">
      <c r="A38" s="23" t="s">
        <v>26</v>
      </c>
      <c r="B38" s="24">
        <v>8.7100000000000009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23" t="s">
        <v>29</v>
      </c>
      <c r="B41" s="24">
        <v>10.06</v>
      </c>
    </row>
    <row r="42" spans="1:2" x14ac:dyDescent="0.15">
      <c r="A42" s="23" t="s">
        <v>30</v>
      </c>
      <c r="B42" s="24">
        <v>13.05</v>
      </c>
    </row>
    <row r="43" spans="1:2" x14ac:dyDescent="0.15">
      <c r="A43" s="23" t="s">
        <v>31</v>
      </c>
      <c r="B43" s="24">
        <v>10.87</v>
      </c>
    </row>
    <row r="44" spans="1:2" x14ac:dyDescent="0.15">
      <c r="A44" s="27" t="s">
        <v>61</v>
      </c>
      <c r="B44" s="24">
        <v>13.87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6">
        <v>24.64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6">
        <v>24.64</v>
      </c>
    </row>
    <row r="50" spans="1:2" x14ac:dyDescent="0.15">
      <c r="A50" s="23" t="s">
        <v>133</v>
      </c>
      <c r="B50" s="26">
        <v>23.2</v>
      </c>
    </row>
    <row r="51" spans="1:2" x14ac:dyDescent="0.15">
      <c r="A51" s="27" t="s">
        <v>91</v>
      </c>
      <c r="B51" s="24">
        <v>14.14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3" t="s">
        <v>60</v>
      </c>
      <c r="B53" s="24">
        <v>13.87</v>
      </c>
    </row>
    <row r="54" spans="1:2" x14ac:dyDescent="0.15">
      <c r="A54" s="23" t="s">
        <v>36</v>
      </c>
      <c r="B54" s="24">
        <v>7.78</v>
      </c>
    </row>
    <row r="55" spans="1:2" x14ac:dyDescent="0.15">
      <c r="A55" s="23" t="s">
        <v>72</v>
      </c>
      <c r="B55" s="24">
        <v>12.63</v>
      </c>
    </row>
    <row r="56" spans="1:2" x14ac:dyDescent="0.15">
      <c r="A56" s="23" t="s">
        <v>118</v>
      </c>
      <c r="B56" s="24">
        <v>15.6</v>
      </c>
    </row>
    <row r="57" spans="1:2" x14ac:dyDescent="0.15">
      <c r="A57" s="23" t="s">
        <v>62</v>
      </c>
      <c r="B57" s="24">
        <v>11.62</v>
      </c>
    </row>
    <row r="58" spans="1:2" x14ac:dyDescent="0.15">
      <c r="A58" s="23" t="s">
        <v>37</v>
      </c>
      <c r="B58" s="24">
        <v>14.14</v>
      </c>
    </row>
    <row r="59" spans="1:2" x14ac:dyDescent="0.15">
      <c r="A59" s="23" t="s">
        <v>134</v>
      </c>
      <c r="B59" s="26">
        <v>24.64</v>
      </c>
    </row>
    <row r="60" spans="1:2" x14ac:dyDescent="0.15">
      <c r="A60" s="23" t="s">
        <v>38</v>
      </c>
      <c r="B60" s="24">
        <v>9.68</v>
      </c>
    </row>
    <row r="61" spans="1:2" x14ac:dyDescent="0.15">
      <c r="A61" s="23" t="s">
        <v>39</v>
      </c>
      <c r="B61" s="24">
        <v>9.3699999999999992</v>
      </c>
    </row>
    <row r="62" spans="1:2" x14ac:dyDescent="0.15">
      <c r="A62" s="23" t="s">
        <v>40</v>
      </c>
      <c r="B62" s="24">
        <v>11.49</v>
      </c>
    </row>
    <row r="63" spans="1:2" x14ac:dyDescent="0.15">
      <c r="A63" s="23" t="s">
        <v>135</v>
      </c>
      <c r="B63" s="26">
        <v>23.2</v>
      </c>
    </row>
    <row r="64" spans="1:2" x14ac:dyDescent="0.15">
      <c r="A64" s="23" t="s">
        <v>42</v>
      </c>
      <c r="B64" s="24">
        <v>10.87</v>
      </c>
    </row>
    <row r="65" spans="1:2" x14ac:dyDescent="0.15">
      <c r="A65" s="23" t="s">
        <v>136</v>
      </c>
      <c r="B65" s="26">
        <v>27.56</v>
      </c>
    </row>
    <row r="66" spans="1:2" x14ac:dyDescent="0.15">
      <c r="A66" s="23" t="s">
        <v>43</v>
      </c>
      <c r="B66" s="24">
        <v>8.9</v>
      </c>
    </row>
    <row r="67" spans="1:2" x14ac:dyDescent="0.15">
      <c r="A67" s="23" t="s">
        <v>109</v>
      </c>
      <c r="B67" s="24">
        <v>17</v>
      </c>
    </row>
    <row r="68" spans="1:2" x14ac:dyDescent="0.15">
      <c r="A68" s="23" t="s">
        <v>44</v>
      </c>
      <c r="B68" s="24">
        <v>10.87</v>
      </c>
    </row>
    <row r="69" spans="1:2" x14ac:dyDescent="0.15">
      <c r="A69" s="23" t="s">
        <v>96</v>
      </c>
      <c r="B69" s="24">
        <v>17</v>
      </c>
    </row>
    <row r="70" spans="1:2" x14ac:dyDescent="0.15">
      <c r="A70" s="23" t="s">
        <v>137</v>
      </c>
      <c r="B70" s="26">
        <v>23.2</v>
      </c>
    </row>
    <row r="71" spans="1:2" x14ac:dyDescent="0.15">
      <c r="A71" s="23" t="s">
        <v>45</v>
      </c>
      <c r="B71" s="24">
        <v>9.7100000000000009</v>
      </c>
    </row>
    <row r="72" spans="1:2" x14ac:dyDescent="0.15">
      <c r="A72" s="27" t="s">
        <v>106</v>
      </c>
      <c r="B72" s="24">
        <v>15.86</v>
      </c>
    </row>
    <row r="73" spans="1:2" x14ac:dyDescent="0.15">
      <c r="A73" s="23" t="s">
        <v>46</v>
      </c>
      <c r="B73" s="24">
        <v>8.02</v>
      </c>
    </row>
    <row r="74" spans="1:2" x14ac:dyDescent="0.15">
      <c r="A74" s="23" t="s">
        <v>47</v>
      </c>
      <c r="B74" s="24">
        <v>17</v>
      </c>
    </row>
    <row r="75" spans="1:2" x14ac:dyDescent="0.15">
      <c r="A75" s="23" t="s">
        <v>100</v>
      </c>
      <c r="B75" s="24">
        <v>13.42</v>
      </c>
    </row>
    <row r="76" spans="1:2" x14ac:dyDescent="0.15">
      <c r="A76" s="23" t="s">
        <v>48</v>
      </c>
      <c r="B76" s="24">
        <v>10.14</v>
      </c>
    </row>
    <row r="77" spans="1:2" x14ac:dyDescent="0.15">
      <c r="A77" s="27" t="s">
        <v>49</v>
      </c>
      <c r="B77" s="24">
        <v>10.44</v>
      </c>
    </row>
    <row r="78" spans="1:2" x14ac:dyDescent="0.15">
      <c r="A78" s="23" t="s">
        <v>63</v>
      </c>
      <c r="B78" s="24">
        <v>12.23</v>
      </c>
    </row>
    <row r="79" spans="1:2" x14ac:dyDescent="0.15">
      <c r="A79" s="23" t="s">
        <v>50</v>
      </c>
      <c r="B79" s="24">
        <v>9.51</v>
      </c>
    </row>
    <row r="80" spans="1:2" x14ac:dyDescent="0.15">
      <c r="A80" s="23" t="s">
        <v>86</v>
      </c>
      <c r="B80" s="24">
        <v>11.62</v>
      </c>
    </row>
    <row r="81" spans="1:2" x14ac:dyDescent="0.15">
      <c r="A81" s="23" t="s">
        <v>87</v>
      </c>
      <c r="B81" s="23"/>
    </row>
    <row r="82" spans="1:2" x14ac:dyDescent="0.15">
      <c r="A82" s="1" t="s">
        <v>52</v>
      </c>
      <c r="B82" s="4">
        <f>SUM(B4:B81)</f>
        <v>1015.13</v>
      </c>
    </row>
    <row r="86" spans="1:2" x14ac:dyDescent="0.15">
      <c r="A86">
        <f>COUNTA(A4:A80)</f>
        <v>77</v>
      </c>
    </row>
  </sheetData>
  <phoneticPr fontId="6" type="noConversion"/>
  <pageMargins left="0.75" right="0.75" top="1" bottom="1" header="0.5" footer="0.5"/>
  <pageSetup scale="57" orientation="portrait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B89"/>
  <sheetViews>
    <sheetView zoomScale="140" zoomScaleNormal="140" zoomScalePageLayoutView="140" workbookViewId="0">
      <selection activeCell="N58" sqref="N58"/>
    </sheetView>
  </sheetViews>
  <sheetFormatPr baseColWidth="10" defaultColWidth="8.83203125" defaultRowHeight="13" x14ac:dyDescent="0.15"/>
  <cols>
    <col min="1" max="1" width="20.6640625" customWidth="1"/>
    <col min="2" max="2" width="15.33203125" customWidth="1"/>
  </cols>
  <sheetData>
    <row r="1" spans="1:2" x14ac:dyDescent="0.15">
      <c r="A1" s="1" t="s">
        <v>140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141</v>
      </c>
      <c r="B6" s="24">
        <v>14.14</v>
      </c>
    </row>
    <row r="7" spans="1:2" x14ac:dyDescent="0.15">
      <c r="A7" s="23" t="s">
        <v>98</v>
      </c>
      <c r="B7" s="24">
        <v>17</v>
      </c>
    </row>
    <row r="8" spans="1:2" x14ac:dyDescent="0.15">
      <c r="A8" s="23" t="s">
        <v>68</v>
      </c>
      <c r="B8" s="24">
        <v>11.78</v>
      </c>
    </row>
    <row r="9" spans="1:2" x14ac:dyDescent="0.15">
      <c r="A9" s="23" t="s">
        <v>89</v>
      </c>
      <c r="B9" s="24">
        <v>11.41</v>
      </c>
    </row>
    <row r="10" spans="1:2" x14ac:dyDescent="0.15">
      <c r="A10" s="23" t="s">
        <v>138</v>
      </c>
      <c r="B10" s="24">
        <v>11.96</v>
      </c>
    </row>
    <row r="11" spans="1:2" x14ac:dyDescent="0.15">
      <c r="A11" s="23" t="s">
        <v>139</v>
      </c>
      <c r="B11" s="24">
        <v>11.6</v>
      </c>
    </row>
    <row r="12" spans="1:2" x14ac:dyDescent="0.15">
      <c r="A12" s="23" t="s">
        <v>9</v>
      </c>
      <c r="B12" s="24">
        <v>10.87</v>
      </c>
    </row>
    <row r="13" spans="1:2" x14ac:dyDescent="0.15">
      <c r="A13" s="27" t="s">
        <v>110</v>
      </c>
      <c r="B13" s="24">
        <v>13.05</v>
      </c>
    </row>
    <row r="14" spans="1:2" x14ac:dyDescent="0.15">
      <c r="A14" s="23" t="s">
        <v>97</v>
      </c>
      <c r="B14" s="24">
        <v>14.69</v>
      </c>
    </row>
    <row r="15" spans="1:2" x14ac:dyDescent="0.15">
      <c r="A15" s="23" t="s">
        <v>11</v>
      </c>
      <c r="B15" s="24">
        <v>9.7200000000000006</v>
      </c>
    </row>
    <row r="16" spans="1:2" x14ac:dyDescent="0.15">
      <c r="A16" s="23" t="s">
        <v>90</v>
      </c>
      <c r="B16" s="24">
        <v>17</v>
      </c>
    </row>
    <row r="17" spans="1:2" x14ac:dyDescent="0.15">
      <c r="A17" s="23" t="s">
        <v>13</v>
      </c>
      <c r="B17" s="24">
        <v>10.87</v>
      </c>
    </row>
    <row r="18" spans="1:2" x14ac:dyDescent="0.15">
      <c r="A18" s="23" t="s">
        <v>79</v>
      </c>
      <c r="B18" s="24">
        <v>14.51</v>
      </c>
    </row>
    <row r="19" spans="1:2" x14ac:dyDescent="0.15">
      <c r="A19" s="23" t="s">
        <v>80</v>
      </c>
      <c r="B19" s="24">
        <v>11.96</v>
      </c>
    </row>
    <row r="20" spans="1:2" x14ac:dyDescent="0.15">
      <c r="A20" s="23" t="s">
        <v>64</v>
      </c>
      <c r="B20" s="24">
        <v>12.32</v>
      </c>
    </row>
    <row r="21" spans="1:2" x14ac:dyDescent="0.15">
      <c r="A21" s="23" t="s">
        <v>83</v>
      </c>
      <c r="B21" s="24">
        <v>13.05</v>
      </c>
    </row>
    <row r="22" spans="1:2" x14ac:dyDescent="0.15">
      <c r="A22" s="23" t="s">
        <v>14</v>
      </c>
      <c r="B22" s="24">
        <v>10.76</v>
      </c>
    </row>
    <row r="23" spans="1:2" x14ac:dyDescent="0.15">
      <c r="A23" s="23" t="s">
        <v>57</v>
      </c>
      <c r="B23" s="24">
        <v>11.62</v>
      </c>
    </row>
    <row r="24" spans="1:2" x14ac:dyDescent="0.15">
      <c r="A24" s="23" t="s">
        <v>58</v>
      </c>
      <c r="B24" s="24">
        <v>11.96</v>
      </c>
    </row>
    <row r="25" spans="1:2" x14ac:dyDescent="0.15">
      <c r="A25" s="23" t="s">
        <v>129</v>
      </c>
      <c r="B25" s="28">
        <v>12.32</v>
      </c>
    </row>
    <row r="26" spans="1:2" x14ac:dyDescent="0.15">
      <c r="A26" s="23" t="s">
        <v>69</v>
      </c>
      <c r="B26" s="24">
        <v>15.43</v>
      </c>
    </row>
    <row r="27" spans="1:2" x14ac:dyDescent="0.15">
      <c r="A27" s="23" t="s">
        <v>17</v>
      </c>
      <c r="B27" s="24">
        <v>9.24</v>
      </c>
    </row>
    <row r="28" spans="1:2" x14ac:dyDescent="0.15">
      <c r="A28" s="23" t="s">
        <v>18</v>
      </c>
      <c r="B28" s="24">
        <v>10.5</v>
      </c>
    </row>
    <row r="29" spans="1:2" x14ac:dyDescent="0.15">
      <c r="A29" s="29" t="s">
        <v>142</v>
      </c>
      <c r="B29" s="24">
        <v>13.05</v>
      </c>
    </row>
    <row r="30" spans="1:2" x14ac:dyDescent="0.15">
      <c r="A30" s="23" t="s">
        <v>99</v>
      </c>
      <c r="B30" s="24">
        <v>14.69</v>
      </c>
    </row>
    <row r="31" spans="1:2" x14ac:dyDescent="0.15">
      <c r="A31" s="23" t="s">
        <v>103</v>
      </c>
      <c r="B31" s="24">
        <v>15.95</v>
      </c>
    </row>
    <row r="32" spans="1:2" x14ac:dyDescent="0.15">
      <c r="A32" s="23" t="s">
        <v>130</v>
      </c>
      <c r="B32" s="28">
        <v>-10.78</v>
      </c>
    </row>
    <row r="33" spans="1:2" x14ac:dyDescent="0.15">
      <c r="A33" s="23" t="s">
        <v>20</v>
      </c>
      <c r="B33" s="24">
        <v>11.24</v>
      </c>
    </row>
    <row r="34" spans="1:2" x14ac:dyDescent="0.15">
      <c r="A34" s="23" t="s">
        <v>22</v>
      </c>
      <c r="B34" s="24">
        <v>9.64</v>
      </c>
    </row>
    <row r="35" spans="1:2" x14ac:dyDescent="0.15">
      <c r="A35" s="23" t="s">
        <v>23</v>
      </c>
      <c r="B35" s="24">
        <v>10.35</v>
      </c>
    </row>
    <row r="36" spans="1:2" x14ac:dyDescent="0.15">
      <c r="A36" s="23" t="s">
        <v>24</v>
      </c>
      <c r="B36" s="24">
        <v>4.41</v>
      </c>
    </row>
    <row r="37" spans="1:2" x14ac:dyDescent="0.15">
      <c r="A37" s="23" t="s">
        <v>25</v>
      </c>
      <c r="B37" s="24">
        <v>14.14</v>
      </c>
    </row>
    <row r="38" spans="1:2" x14ac:dyDescent="0.15">
      <c r="A38" s="23" t="s">
        <v>88</v>
      </c>
      <c r="B38" s="24">
        <v>12.59</v>
      </c>
    </row>
    <row r="39" spans="1:2" x14ac:dyDescent="0.15">
      <c r="A39" s="23" t="s">
        <v>26</v>
      </c>
      <c r="B39" s="24">
        <v>8.7100000000000009</v>
      </c>
    </row>
    <row r="40" spans="1:2" x14ac:dyDescent="0.15">
      <c r="A40" s="23" t="s">
        <v>143</v>
      </c>
      <c r="B40" s="24">
        <v>12.69</v>
      </c>
    </row>
    <row r="41" spans="1:2" x14ac:dyDescent="0.15">
      <c r="A41" s="23" t="s">
        <v>27</v>
      </c>
      <c r="B41" s="24">
        <v>13.23</v>
      </c>
    </row>
    <row r="42" spans="1:2" x14ac:dyDescent="0.15">
      <c r="A42" s="23" t="s">
        <v>28</v>
      </c>
      <c r="B42" s="24">
        <v>10.62</v>
      </c>
    </row>
    <row r="43" spans="1:2" x14ac:dyDescent="0.15">
      <c r="A43" s="23" t="s">
        <v>29</v>
      </c>
      <c r="B43" s="24">
        <v>10.06</v>
      </c>
    </row>
    <row r="44" spans="1:2" x14ac:dyDescent="0.15">
      <c r="A44" s="23" t="s">
        <v>30</v>
      </c>
      <c r="B44" s="24">
        <v>13.05</v>
      </c>
    </row>
    <row r="45" spans="1:2" x14ac:dyDescent="0.15">
      <c r="A45" s="23" t="s">
        <v>31</v>
      </c>
      <c r="B45" s="24">
        <v>10.87</v>
      </c>
    </row>
    <row r="46" spans="1:2" x14ac:dyDescent="0.15">
      <c r="A46" s="27" t="s">
        <v>61</v>
      </c>
      <c r="B46" s="24">
        <v>13.87</v>
      </c>
    </row>
    <row r="47" spans="1:2" x14ac:dyDescent="0.15">
      <c r="A47" s="23" t="s">
        <v>71</v>
      </c>
      <c r="B47" s="24">
        <v>10.06</v>
      </c>
    </row>
    <row r="48" spans="1:2" x14ac:dyDescent="0.15">
      <c r="A48" s="23" t="s">
        <v>131</v>
      </c>
      <c r="B48" s="28">
        <v>12.32</v>
      </c>
    </row>
    <row r="49" spans="1:2" x14ac:dyDescent="0.15">
      <c r="A49" s="23" t="s">
        <v>70</v>
      </c>
      <c r="B49" s="24">
        <v>11.41</v>
      </c>
    </row>
    <row r="50" spans="1:2" x14ac:dyDescent="0.15">
      <c r="A50" s="23" t="s">
        <v>34</v>
      </c>
      <c r="B50" s="24">
        <v>9.75</v>
      </c>
    </row>
    <row r="51" spans="1:2" x14ac:dyDescent="0.15">
      <c r="A51" s="23" t="s">
        <v>132</v>
      </c>
      <c r="B51" s="28">
        <v>12.32</v>
      </c>
    </row>
    <row r="52" spans="1:2" x14ac:dyDescent="0.15">
      <c r="A52" s="23" t="s">
        <v>133</v>
      </c>
      <c r="B52" s="28">
        <v>11.6</v>
      </c>
    </row>
    <row r="53" spans="1:2" x14ac:dyDescent="0.15">
      <c r="A53" s="27" t="s">
        <v>91</v>
      </c>
      <c r="B53" s="24">
        <v>14.14</v>
      </c>
    </row>
    <row r="54" spans="1:2" x14ac:dyDescent="0.15">
      <c r="A54" s="23" t="s">
        <v>84</v>
      </c>
      <c r="B54" s="24">
        <v>14.14</v>
      </c>
    </row>
    <row r="55" spans="1:2" x14ac:dyDescent="0.15">
      <c r="A55" s="29" t="s">
        <v>142</v>
      </c>
      <c r="B55" s="24">
        <v>11.23</v>
      </c>
    </row>
    <row r="56" spans="1:2" x14ac:dyDescent="0.15">
      <c r="A56" s="23" t="s">
        <v>60</v>
      </c>
      <c r="B56" s="24">
        <v>13.87</v>
      </c>
    </row>
    <row r="57" spans="1:2" x14ac:dyDescent="0.15">
      <c r="A57" s="23" t="s">
        <v>36</v>
      </c>
      <c r="B57" s="24">
        <v>7.78</v>
      </c>
    </row>
    <row r="58" spans="1:2" x14ac:dyDescent="0.15">
      <c r="A58" s="23" t="s">
        <v>144</v>
      </c>
      <c r="B58" s="26">
        <v>25.38</v>
      </c>
    </row>
    <row r="59" spans="1:2" x14ac:dyDescent="0.15">
      <c r="A59" s="23" t="s">
        <v>72</v>
      </c>
      <c r="B59" s="24">
        <v>12.63</v>
      </c>
    </row>
    <row r="60" spans="1:2" x14ac:dyDescent="0.15">
      <c r="A60" s="23" t="s">
        <v>118</v>
      </c>
      <c r="B60" s="24">
        <v>15.6</v>
      </c>
    </row>
    <row r="61" spans="1:2" x14ac:dyDescent="0.15">
      <c r="A61" s="23" t="s">
        <v>62</v>
      </c>
      <c r="B61" s="24">
        <v>11.62</v>
      </c>
    </row>
    <row r="62" spans="1:2" x14ac:dyDescent="0.15">
      <c r="A62" s="23" t="s">
        <v>37</v>
      </c>
      <c r="B62" s="24">
        <v>14.14</v>
      </c>
    </row>
    <row r="63" spans="1:2" x14ac:dyDescent="0.15">
      <c r="A63" s="23" t="s">
        <v>134</v>
      </c>
      <c r="B63" s="28">
        <v>12.32</v>
      </c>
    </row>
    <row r="64" spans="1:2" x14ac:dyDescent="0.15">
      <c r="A64" s="23" t="s">
        <v>38</v>
      </c>
      <c r="B64" s="24">
        <v>9.68</v>
      </c>
    </row>
    <row r="65" spans="1:2" x14ac:dyDescent="0.15">
      <c r="A65" s="23" t="s">
        <v>39</v>
      </c>
      <c r="B65" s="24">
        <v>9.3699999999999992</v>
      </c>
    </row>
    <row r="66" spans="1:2" x14ac:dyDescent="0.15">
      <c r="A66" s="23" t="s">
        <v>40</v>
      </c>
      <c r="B66" s="24">
        <v>11.49</v>
      </c>
    </row>
    <row r="67" spans="1:2" x14ac:dyDescent="0.15">
      <c r="A67" s="23" t="s">
        <v>135</v>
      </c>
      <c r="B67" s="28">
        <v>11.6</v>
      </c>
    </row>
    <row r="68" spans="1:2" x14ac:dyDescent="0.15">
      <c r="A68" s="23" t="s">
        <v>42</v>
      </c>
      <c r="B68" s="24">
        <v>10.87</v>
      </c>
    </row>
    <row r="69" spans="1:2" x14ac:dyDescent="0.15">
      <c r="A69" s="23" t="s">
        <v>136</v>
      </c>
      <c r="B69" s="28">
        <v>13.78</v>
      </c>
    </row>
    <row r="70" spans="1:2" x14ac:dyDescent="0.15">
      <c r="A70" s="23" t="s">
        <v>43</v>
      </c>
      <c r="B70" s="24">
        <v>8.9</v>
      </c>
    </row>
    <row r="71" spans="1:2" x14ac:dyDescent="0.15">
      <c r="A71" s="23" t="s">
        <v>109</v>
      </c>
      <c r="B71" s="24">
        <v>17</v>
      </c>
    </row>
    <row r="72" spans="1:2" x14ac:dyDescent="0.15">
      <c r="A72" s="23" t="s">
        <v>44</v>
      </c>
      <c r="B72" s="24">
        <v>10.87</v>
      </c>
    </row>
    <row r="73" spans="1:2" x14ac:dyDescent="0.15">
      <c r="A73" s="23" t="s">
        <v>96</v>
      </c>
      <c r="B73" s="24">
        <v>17</v>
      </c>
    </row>
    <row r="74" spans="1:2" x14ac:dyDescent="0.15">
      <c r="A74" s="23" t="s">
        <v>137</v>
      </c>
      <c r="B74" s="28">
        <v>11.6</v>
      </c>
    </row>
    <row r="75" spans="1:2" x14ac:dyDescent="0.15">
      <c r="A75" s="23" t="s">
        <v>45</v>
      </c>
      <c r="B75" s="24">
        <v>9.7100000000000009</v>
      </c>
    </row>
    <row r="76" spans="1:2" x14ac:dyDescent="0.15">
      <c r="A76" s="30" t="s">
        <v>106</v>
      </c>
      <c r="B76" s="26">
        <v>-31.72</v>
      </c>
    </row>
    <row r="77" spans="1:2" x14ac:dyDescent="0.15">
      <c r="A77" s="23" t="s">
        <v>46</v>
      </c>
      <c r="B77" s="24">
        <v>8.02</v>
      </c>
    </row>
    <row r="78" spans="1:2" x14ac:dyDescent="0.15">
      <c r="A78" s="23" t="s">
        <v>47</v>
      </c>
      <c r="B78" s="24">
        <v>17</v>
      </c>
    </row>
    <row r="79" spans="1:2" x14ac:dyDescent="0.15">
      <c r="A79" s="23" t="s">
        <v>100</v>
      </c>
      <c r="B79" s="24">
        <v>13.42</v>
      </c>
    </row>
    <row r="80" spans="1:2" x14ac:dyDescent="0.15">
      <c r="A80" s="23" t="s">
        <v>48</v>
      </c>
      <c r="B80" s="24">
        <v>10.14</v>
      </c>
    </row>
    <row r="81" spans="1:2" x14ac:dyDescent="0.15">
      <c r="A81" s="30" t="s">
        <v>49</v>
      </c>
      <c r="B81" s="26">
        <v>-10.44</v>
      </c>
    </row>
    <row r="82" spans="1:2" x14ac:dyDescent="0.15">
      <c r="A82" s="23" t="s">
        <v>63</v>
      </c>
      <c r="B82" s="24">
        <v>12.23</v>
      </c>
    </row>
    <row r="83" spans="1:2" x14ac:dyDescent="0.15">
      <c r="A83" s="23" t="s">
        <v>50</v>
      </c>
      <c r="B83" s="24">
        <v>9.51</v>
      </c>
    </row>
    <row r="84" spans="1:2" x14ac:dyDescent="0.15">
      <c r="A84" s="23" t="s">
        <v>86</v>
      </c>
      <c r="B84" s="24">
        <v>11.62</v>
      </c>
    </row>
    <row r="85" spans="1:2" x14ac:dyDescent="0.15">
      <c r="A85" s="23" t="s">
        <v>87</v>
      </c>
      <c r="B85" s="23"/>
    </row>
    <row r="86" spans="1:2" x14ac:dyDescent="0.15">
      <c r="A86" s="1" t="s">
        <v>52</v>
      </c>
      <c r="B86" s="4">
        <f>SUM(B4:B85)</f>
        <v>902.57</v>
      </c>
    </row>
    <row r="88" spans="1:2" x14ac:dyDescent="0.15">
      <c r="A88" t="s">
        <v>145</v>
      </c>
    </row>
    <row r="89" spans="1:2" x14ac:dyDescent="0.15">
      <c r="A89">
        <f>COUNTA(A4:A84)</f>
        <v>81</v>
      </c>
    </row>
  </sheetData>
  <phoneticPr fontId="6" type="noConversion"/>
  <pageMargins left="0.75" right="0.75" top="1" bottom="1" header="0.5" footer="0.5"/>
  <pageSetup scale="55" orientation="portrait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B90"/>
  <sheetViews>
    <sheetView topLeftCell="A52" zoomScale="140" zoomScaleNormal="140" zoomScalePageLayoutView="140" workbookViewId="0">
      <selection activeCell="N58" sqref="N58"/>
    </sheetView>
  </sheetViews>
  <sheetFormatPr baseColWidth="10" defaultColWidth="8.83203125" defaultRowHeight="13" x14ac:dyDescent="0.15"/>
  <cols>
    <col min="1" max="1" width="20.6640625" customWidth="1"/>
    <col min="2" max="2" width="15.33203125" customWidth="1"/>
  </cols>
  <sheetData>
    <row r="1" spans="1:2" x14ac:dyDescent="0.15">
      <c r="A1" s="1" t="s">
        <v>146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141</v>
      </c>
      <c r="B6" s="24">
        <v>14.14</v>
      </c>
    </row>
    <row r="7" spans="1:2" x14ac:dyDescent="0.15">
      <c r="A7" s="23" t="s">
        <v>98</v>
      </c>
      <c r="B7" s="24">
        <v>17</v>
      </c>
    </row>
    <row r="8" spans="1:2" x14ac:dyDescent="0.15">
      <c r="A8" s="23" t="s">
        <v>68</v>
      </c>
      <c r="B8" s="24">
        <v>11.78</v>
      </c>
    </row>
    <row r="9" spans="1:2" x14ac:dyDescent="0.15">
      <c r="A9" s="23" t="s">
        <v>89</v>
      </c>
      <c r="B9" s="24">
        <v>11.41</v>
      </c>
    </row>
    <row r="10" spans="1:2" x14ac:dyDescent="0.15">
      <c r="A10" s="23" t="s">
        <v>138</v>
      </c>
      <c r="B10" s="24">
        <v>11.96</v>
      </c>
    </row>
    <row r="11" spans="1:2" x14ac:dyDescent="0.15">
      <c r="A11" s="23" t="s">
        <v>139</v>
      </c>
      <c r="B11" s="24">
        <v>11.6</v>
      </c>
    </row>
    <row r="12" spans="1:2" x14ac:dyDescent="0.15">
      <c r="A12" s="23" t="s">
        <v>9</v>
      </c>
      <c r="B12" s="24">
        <v>10.87</v>
      </c>
    </row>
    <row r="13" spans="1:2" x14ac:dyDescent="0.15">
      <c r="A13" s="27" t="s">
        <v>110</v>
      </c>
      <c r="B13" s="26">
        <v>-52.2</v>
      </c>
    </row>
    <row r="14" spans="1:2" x14ac:dyDescent="0.15">
      <c r="A14" s="23" t="s">
        <v>97</v>
      </c>
      <c r="B14" s="24">
        <v>14.69</v>
      </c>
    </row>
    <row r="15" spans="1:2" x14ac:dyDescent="0.15">
      <c r="A15" s="23" t="s">
        <v>11</v>
      </c>
      <c r="B15" s="24">
        <v>9.7200000000000006</v>
      </c>
    </row>
    <row r="16" spans="1:2" x14ac:dyDescent="0.15">
      <c r="A16" s="23" t="s">
        <v>90</v>
      </c>
      <c r="B16" s="24">
        <v>17</v>
      </c>
    </row>
    <row r="17" spans="1:2" x14ac:dyDescent="0.15">
      <c r="A17" s="31" t="s">
        <v>147</v>
      </c>
      <c r="B17" s="26">
        <v>28.84</v>
      </c>
    </row>
    <row r="18" spans="1:2" x14ac:dyDescent="0.15">
      <c r="A18" s="23" t="s">
        <v>13</v>
      </c>
      <c r="B18" s="24">
        <v>10.87</v>
      </c>
    </row>
    <row r="19" spans="1:2" x14ac:dyDescent="0.15">
      <c r="A19" s="23" t="s">
        <v>79</v>
      </c>
      <c r="B19" s="24">
        <v>14.51</v>
      </c>
    </row>
    <row r="20" spans="1:2" x14ac:dyDescent="0.15">
      <c r="A20" s="23" t="s">
        <v>80</v>
      </c>
      <c r="B20" s="24">
        <v>11.96</v>
      </c>
    </row>
    <row r="21" spans="1:2" x14ac:dyDescent="0.15">
      <c r="A21" s="23" t="s">
        <v>64</v>
      </c>
      <c r="B21" s="24">
        <v>12.32</v>
      </c>
    </row>
    <row r="22" spans="1:2" x14ac:dyDescent="0.15">
      <c r="A22" s="23" t="s">
        <v>83</v>
      </c>
      <c r="B22" s="24">
        <v>13.05</v>
      </c>
    </row>
    <row r="23" spans="1:2" x14ac:dyDescent="0.15">
      <c r="A23" s="23" t="s">
        <v>14</v>
      </c>
      <c r="B23" s="24">
        <v>10.76</v>
      </c>
    </row>
    <row r="24" spans="1:2" x14ac:dyDescent="0.15">
      <c r="A24" s="23" t="s">
        <v>57</v>
      </c>
      <c r="B24" s="24">
        <v>11.62</v>
      </c>
    </row>
    <row r="25" spans="1:2" x14ac:dyDescent="0.15">
      <c r="A25" s="23" t="s">
        <v>58</v>
      </c>
      <c r="B25" s="24">
        <v>11.96</v>
      </c>
    </row>
    <row r="26" spans="1:2" x14ac:dyDescent="0.15">
      <c r="A26" s="23" t="s">
        <v>129</v>
      </c>
      <c r="B26" s="28">
        <v>12.32</v>
      </c>
    </row>
    <row r="27" spans="1:2" x14ac:dyDescent="0.15">
      <c r="A27" s="23" t="s">
        <v>69</v>
      </c>
      <c r="B27" s="24">
        <v>15.43</v>
      </c>
    </row>
    <row r="28" spans="1:2" x14ac:dyDescent="0.15">
      <c r="A28" s="23" t="s">
        <v>17</v>
      </c>
      <c r="B28" s="24">
        <v>9.24</v>
      </c>
    </row>
    <row r="29" spans="1:2" x14ac:dyDescent="0.15">
      <c r="A29" s="23" t="s">
        <v>18</v>
      </c>
      <c r="B29" s="24">
        <v>10.5</v>
      </c>
    </row>
    <row r="30" spans="1:2" x14ac:dyDescent="0.15">
      <c r="A30" s="29" t="s">
        <v>142</v>
      </c>
      <c r="B30" s="24">
        <v>13.05</v>
      </c>
    </row>
    <row r="31" spans="1:2" x14ac:dyDescent="0.15">
      <c r="A31" s="23" t="s">
        <v>99</v>
      </c>
      <c r="B31" s="24">
        <v>14.69</v>
      </c>
    </row>
    <row r="32" spans="1:2" x14ac:dyDescent="0.15">
      <c r="A32" s="23" t="s">
        <v>103</v>
      </c>
      <c r="B32" s="24">
        <v>15.95</v>
      </c>
    </row>
    <row r="33" spans="1:2" x14ac:dyDescent="0.15">
      <c r="A33" s="23" t="s">
        <v>20</v>
      </c>
      <c r="B33" s="24">
        <v>11.24</v>
      </c>
    </row>
    <row r="34" spans="1:2" x14ac:dyDescent="0.15">
      <c r="A34" s="23" t="s">
        <v>22</v>
      </c>
      <c r="B34" s="24">
        <v>9.64</v>
      </c>
    </row>
    <row r="35" spans="1:2" x14ac:dyDescent="0.15">
      <c r="A35" s="23" t="s">
        <v>23</v>
      </c>
      <c r="B35" s="24">
        <v>10.35</v>
      </c>
    </row>
    <row r="36" spans="1:2" x14ac:dyDescent="0.15">
      <c r="A36" s="23" t="s">
        <v>24</v>
      </c>
      <c r="B36" s="24">
        <v>4.41</v>
      </c>
    </row>
    <row r="37" spans="1:2" x14ac:dyDescent="0.15">
      <c r="A37" s="23" t="s">
        <v>25</v>
      </c>
      <c r="B37" s="24">
        <v>14.14</v>
      </c>
    </row>
    <row r="38" spans="1:2" x14ac:dyDescent="0.15">
      <c r="A38" s="23" t="s">
        <v>88</v>
      </c>
      <c r="B38" s="24">
        <v>12.59</v>
      </c>
    </row>
    <row r="39" spans="1:2" x14ac:dyDescent="0.15">
      <c r="A39" s="23" t="s">
        <v>26</v>
      </c>
      <c r="B39" s="24">
        <v>8.7100000000000009</v>
      </c>
    </row>
    <row r="40" spans="1:2" x14ac:dyDescent="0.15">
      <c r="A40" s="23" t="s">
        <v>143</v>
      </c>
      <c r="B40" s="24">
        <v>12.69</v>
      </c>
    </row>
    <row r="41" spans="1:2" x14ac:dyDescent="0.15">
      <c r="A41" s="23" t="s">
        <v>27</v>
      </c>
      <c r="B41" s="24">
        <v>13.23</v>
      </c>
    </row>
    <row r="42" spans="1:2" x14ac:dyDescent="0.15">
      <c r="A42" s="23" t="s">
        <v>28</v>
      </c>
      <c r="B42" s="24">
        <v>10.62</v>
      </c>
    </row>
    <row r="43" spans="1:2" x14ac:dyDescent="0.15">
      <c r="A43" s="23" t="s">
        <v>29</v>
      </c>
      <c r="B43" s="24">
        <v>10.06</v>
      </c>
    </row>
    <row r="44" spans="1:2" x14ac:dyDescent="0.15">
      <c r="A44" s="23" t="s">
        <v>30</v>
      </c>
      <c r="B44" s="24">
        <v>13.05</v>
      </c>
    </row>
    <row r="45" spans="1:2" x14ac:dyDescent="0.15">
      <c r="A45" s="23" t="s">
        <v>31</v>
      </c>
      <c r="B45" s="24">
        <v>10.87</v>
      </c>
    </row>
    <row r="46" spans="1:2" x14ac:dyDescent="0.15">
      <c r="A46" s="27" t="s">
        <v>61</v>
      </c>
      <c r="B46" s="26">
        <v>-55.48</v>
      </c>
    </row>
    <row r="47" spans="1:2" x14ac:dyDescent="0.15">
      <c r="A47" s="23" t="s">
        <v>71</v>
      </c>
      <c r="B47" s="24">
        <v>10.06</v>
      </c>
    </row>
    <row r="48" spans="1:2" x14ac:dyDescent="0.15">
      <c r="A48" s="23" t="s">
        <v>131</v>
      </c>
      <c r="B48" s="28">
        <v>12.32</v>
      </c>
    </row>
    <row r="49" spans="1:2" x14ac:dyDescent="0.15">
      <c r="A49" s="23" t="s">
        <v>70</v>
      </c>
      <c r="B49" s="24">
        <v>11.41</v>
      </c>
    </row>
    <row r="50" spans="1:2" x14ac:dyDescent="0.15">
      <c r="A50" s="23" t="s">
        <v>34</v>
      </c>
      <c r="B50" s="24">
        <v>9.75</v>
      </c>
    </row>
    <row r="51" spans="1:2" x14ac:dyDescent="0.15">
      <c r="A51" s="23" t="s">
        <v>132</v>
      </c>
      <c r="B51" s="28">
        <v>12.32</v>
      </c>
    </row>
    <row r="52" spans="1:2" x14ac:dyDescent="0.15">
      <c r="A52" s="23" t="s">
        <v>133</v>
      </c>
      <c r="B52" s="28">
        <v>11.6</v>
      </c>
    </row>
    <row r="53" spans="1:2" x14ac:dyDescent="0.15">
      <c r="A53" s="31" t="s">
        <v>148</v>
      </c>
      <c r="B53" s="26">
        <v>32.659999999999997</v>
      </c>
    </row>
    <row r="54" spans="1:2" x14ac:dyDescent="0.15">
      <c r="A54" s="27" t="s">
        <v>91</v>
      </c>
      <c r="B54" s="26">
        <v>-56.56</v>
      </c>
    </row>
    <row r="55" spans="1:2" x14ac:dyDescent="0.15">
      <c r="A55" s="23" t="s">
        <v>84</v>
      </c>
      <c r="B55" s="24">
        <v>14.14</v>
      </c>
    </row>
    <row r="56" spans="1:2" x14ac:dyDescent="0.15">
      <c r="A56" s="29" t="s">
        <v>142</v>
      </c>
      <c r="B56" s="24">
        <v>11.23</v>
      </c>
    </row>
    <row r="57" spans="1:2" x14ac:dyDescent="0.15">
      <c r="A57" s="23" t="s">
        <v>60</v>
      </c>
      <c r="B57" s="24">
        <v>13.87</v>
      </c>
    </row>
    <row r="58" spans="1:2" x14ac:dyDescent="0.15">
      <c r="A58" s="23" t="s">
        <v>36</v>
      </c>
      <c r="B58" s="24">
        <v>7.78</v>
      </c>
    </row>
    <row r="59" spans="1:2" x14ac:dyDescent="0.15">
      <c r="A59" s="23" t="s">
        <v>144</v>
      </c>
      <c r="B59" s="28">
        <v>12.69</v>
      </c>
    </row>
    <row r="60" spans="1:2" x14ac:dyDescent="0.15">
      <c r="A60" s="23" t="s">
        <v>72</v>
      </c>
      <c r="B60" s="24">
        <v>12.63</v>
      </c>
    </row>
    <row r="61" spans="1:2" x14ac:dyDescent="0.15">
      <c r="A61" s="23" t="s">
        <v>118</v>
      </c>
      <c r="B61" s="24">
        <v>15.6</v>
      </c>
    </row>
    <row r="62" spans="1:2" x14ac:dyDescent="0.15">
      <c r="A62" s="23" t="s">
        <v>62</v>
      </c>
      <c r="B62" s="24">
        <v>11.62</v>
      </c>
    </row>
    <row r="63" spans="1:2" x14ac:dyDescent="0.15">
      <c r="A63" s="23" t="s">
        <v>37</v>
      </c>
      <c r="B63" s="24">
        <v>14.14</v>
      </c>
    </row>
    <row r="64" spans="1:2" x14ac:dyDescent="0.15">
      <c r="A64" s="23" t="s">
        <v>134</v>
      </c>
      <c r="B64" s="28">
        <v>12.32</v>
      </c>
    </row>
    <row r="65" spans="1:2" x14ac:dyDescent="0.15">
      <c r="A65" s="23" t="s">
        <v>38</v>
      </c>
      <c r="B65" s="24">
        <v>9.68</v>
      </c>
    </row>
    <row r="66" spans="1:2" x14ac:dyDescent="0.15">
      <c r="A66" s="23" t="s">
        <v>39</v>
      </c>
      <c r="B66" s="24">
        <v>9.3699999999999992</v>
      </c>
    </row>
    <row r="67" spans="1:2" x14ac:dyDescent="0.15">
      <c r="A67" s="23" t="s">
        <v>40</v>
      </c>
      <c r="B67" s="24">
        <v>11.49</v>
      </c>
    </row>
    <row r="68" spans="1:2" x14ac:dyDescent="0.15">
      <c r="A68" s="23" t="s">
        <v>135</v>
      </c>
      <c r="B68" s="28">
        <v>11.6</v>
      </c>
    </row>
    <row r="69" spans="1:2" x14ac:dyDescent="0.15">
      <c r="A69" s="23" t="s">
        <v>42</v>
      </c>
      <c r="B69" s="24">
        <v>10.87</v>
      </c>
    </row>
    <row r="70" spans="1:2" x14ac:dyDescent="0.15">
      <c r="A70" s="23" t="s">
        <v>136</v>
      </c>
      <c r="B70" s="28">
        <v>13.78</v>
      </c>
    </row>
    <row r="71" spans="1:2" x14ac:dyDescent="0.15">
      <c r="A71" s="23" t="s">
        <v>43</v>
      </c>
      <c r="B71" s="24">
        <v>8.9</v>
      </c>
    </row>
    <row r="72" spans="1:2" x14ac:dyDescent="0.15">
      <c r="A72" s="23" t="s">
        <v>109</v>
      </c>
      <c r="B72" s="24">
        <v>17</v>
      </c>
    </row>
    <row r="73" spans="1:2" x14ac:dyDescent="0.15">
      <c r="A73" s="23" t="s">
        <v>44</v>
      </c>
      <c r="B73" s="24">
        <v>10.87</v>
      </c>
    </row>
    <row r="74" spans="1:2" x14ac:dyDescent="0.15">
      <c r="A74" s="23" t="s">
        <v>96</v>
      </c>
      <c r="B74" s="24">
        <v>17</v>
      </c>
    </row>
    <row r="75" spans="1:2" x14ac:dyDescent="0.15">
      <c r="A75" s="23" t="s">
        <v>137</v>
      </c>
      <c r="B75" s="28">
        <v>11.6</v>
      </c>
    </row>
    <row r="76" spans="1:2" x14ac:dyDescent="0.15">
      <c r="A76" s="23" t="s">
        <v>45</v>
      </c>
      <c r="B76" s="24">
        <v>9.7100000000000009</v>
      </c>
    </row>
    <row r="77" spans="1:2" x14ac:dyDescent="0.15">
      <c r="A77" s="27" t="s">
        <v>106</v>
      </c>
      <c r="B77" s="26">
        <v>-15.86</v>
      </c>
    </row>
    <row r="78" spans="1:2" x14ac:dyDescent="0.15">
      <c r="A78" s="23" t="s">
        <v>46</v>
      </c>
      <c r="B78" s="24">
        <v>8.02</v>
      </c>
    </row>
    <row r="79" spans="1:2" x14ac:dyDescent="0.15">
      <c r="A79" s="23" t="s">
        <v>47</v>
      </c>
      <c r="B79" s="24">
        <v>17</v>
      </c>
    </row>
    <row r="80" spans="1:2" x14ac:dyDescent="0.15">
      <c r="A80" s="23" t="s">
        <v>100</v>
      </c>
      <c r="B80" s="24">
        <v>13.42</v>
      </c>
    </row>
    <row r="81" spans="1:2" x14ac:dyDescent="0.15">
      <c r="A81" s="23" t="s">
        <v>48</v>
      </c>
      <c r="B81" s="24">
        <v>10.14</v>
      </c>
    </row>
    <row r="82" spans="1:2" x14ac:dyDescent="0.15">
      <c r="A82" s="23" t="s">
        <v>63</v>
      </c>
      <c r="B82" s="24">
        <v>12.23</v>
      </c>
    </row>
    <row r="83" spans="1:2" x14ac:dyDescent="0.15">
      <c r="A83" s="23" t="s">
        <v>50</v>
      </c>
      <c r="B83" s="24">
        <v>9.51</v>
      </c>
    </row>
    <row r="84" spans="1:2" x14ac:dyDescent="0.15">
      <c r="A84" s="23" t="s">
        <v>86</v>
      </c>
      <c r="B84" s="24">
        <v>11.62</v>
      </c>
    </row>
    <row r="85" spans="1:2" x14ac:dyDescent="0.15">
      <c r="A85" s="23" t="s">
        <v>87</v>
      </c>
      <c r="B85" s="23"/>
    </row>
    <row r="86" spans="1:2" x14ac:dyDescent="0.15">
      <c r="A86" s="1" t="s">
        <v>52</v>
      </c>
      <c r="B86" s="4">
        <f>SUM(B4:B85)</f>
        <v>783.16</v>
      </c>
    </row>
    <row r="88" spans="1:2" x14ac:dyDescent="0.15">
      <c r="A88" t="s">
        <v>149</v>
      </c>
    </row>
    <row r="89" spans="1:2" x14ac:dyDescent="0.15">
      <c r="A89" t="s">
        <v>150</v>
      </c>
    </row>
    <row r="90" spans="1:2" x14ac:dyDescent="0.15">
      <c r="A90" s="32">
        <f>COUNTA(A4:A84)</f>
        <v>81</v>
      </c>
    </row>
  </sheetData>
  <phoneticPr fontId="6" type="noConversion"/>
  <pageMargins left="0.7" right="0.7" top="0.75" bottom="0.75" header="0.3" footer="0.3"/>
  <pageSetup scale="58" orientation="portrait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89"/>
  <sheetViews>
    <sheetView zoomScale="140" zoomScaleNormal="140" zoomScalePageLayoutView="140" workbookViewId="0">
      <selection activeCell="N58" sqref="N58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151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141</v>
      </c>
      <c r="B6" s="24">
        <v>14.14</v>
      </c>
    </row>
    <row r="7" spans="1:2" x14ac:dyDescent="0.15">
      <c r="A7" s="31" t="s">
        <v>152</v>
      </c>
      <c r="B7" s="11">
        <v>30.48</v>
      </c>
    </row>
    <row r="8" spans="1:2" x14ac:dyDescent="0.15">
      <c r="A8" s="23" t="s">
        <v>98</v>
      </c>
      <c r="B8" s="24">
        <v>17</v>
      </c>
    </row>
    <row r="9" spans="1:2" x14ac:dyDescent="0.15">
      <c r="A9" s="23" t="s">
        <v>68</v>
      </c>
      <c r="B9" s="24">
        <v>11.78</v>
      </c>
    </row>
    <row r="10" spans="1:2" x14ac:dyDescent="0.15">
      <c r="A10" s="23" t="s">
        <v>89</v>
      </c>
      <c r="B10" s="24">
        <v>11.41</v>
      </c>
    </row>
    <row r="11" spans="1:2" x14ac:dyDescent="0.15">
      <c r="A11" s="23" t="s">
        <v>138</v>
      </c>
      <c r="B11" s="24">
        <v>11.96</v>
      </c>
    </row>
    <row r="12" spans="1:2" x14ac:dyDescent="0.15">
      <c r="A12" s="23" t="s">
        <v>139</v>
      </c>
      <c r="B12" s="24">
        <v>11.6</v>
      </c>
    </row>
    <row r="13" spans="1:2" x14ac:dyDescent="0.15">
      <c r="A13" s="23" t="s">
        <v>9</v>
      </c>
      <c r="B13" s="24">
        <v>10.87</v>
      </c>
    </row>
    <row r="14" spans="1:2" x14ac:dyDescent="0.15">
      <c r="A14" s="23" t="s">
        <v>97</v>
      </c>
      <c r="B14" s="24">
        <v>14.69</v>
      </c>
    </row>
    <row r="15" spans="1:2" x14ac:dyDescent="0.15">
      <c r="A15" s="23" t="s">
        <v>11</v>
      </c>
      <c r="B15" s="24">
        <v>9.7200000000000006</v>
      </c>
    </row>
    <row r="16" spans="1:2" x14ac:dyDescent="0.15">
      <c r="A16" s="23" t="s">
        <v>90</v>
      </c>
      <c r="B16" s="24">
        <v>17</v>
      </c>
    </row>
    <row r="17" spans="1:2" x14ac:dyDescent="0.15">
      <c r="A17" s="23" t="s">
        <v>147</v>
      </c>
      <c r="B17" s="28">
        <v>14.42</v>
      </c>
    </row>
    <row r="18" spans="1:2" x14ac:dyDescent="0.15">
      <c r="A18" s="23" t="s">
        <v>13</v>
      </c>
      <c r="B18" s="24">
        <v>10.87</v>
      </c>
    </row>
    <row r="19" spans="1:2" x14ac:dyDescent="0.15">
      <c r="A19" s="23" t="s">
        <v>79</v>
      </c>
      <c r="B19" s="24">
        <v>14.51</v>
      </c>
    </row>
    <row r="20" spans="1:2" x14ac:dyDescent="0.15">
      <c r="A20" s="23" t="s">
        <v>80</v>
      </c>
      <c r="B20" s="24">
        <v>11.96</v>
      </c>
    </row>
    <row r="21" spans="1:2" x14ac:dyDescent="0.15">
      <c r="A21" s="23" t="s">
        <v>64</v>
      </c>
      <c r="B21" s="24">
        <v>12.32</v>
      </c>
    </row>
    <row r="22" spans="1:2" x14ac:dyDescent="0.15">
      <c r="A22" s="23" t="s">
        <v>83</v>
      </c>
      <c r="B22" s="24">
        <v>13.05</v>
      </c>
    </row>
    <row r="23" spans="1:2" x14ac:dyDescent="0.15">
      <c r="A23" s="23" t="s">
        <v>14</v>
      </c>
      <c r="B23" s="24">
        <v>10.76</v>
      </c>
    </row>
    <row r="24" spans="1:2" x14ac:dyDescent="0.15">
      <c r="A24" s="23" t="s">
        <v>57</v>
      </c>
      <c r="B24" s="24">
        <v>11.62</v>
      </c>
    </row>
    <row r="25" spans="1:2" x14ac:dyDescent="0.15">
      <c r="A25" s="23" t="s">
        <v>58</v>
      </c>
      <c r="B25" s="24">
        <v>11.96</v>
      </c>
    </row>
    <row r="26" spans="1:2" x14ac:dyDescent="0.15">
      <c r="A26" s="23" t="s">
        <v>129</v>
      </c>
      <c r="B26" s="28">
        <v>12.32</v>
      </c>
    </row>
    <row r="27" spans="1:2" x14ac:dyDescent="0.15">
      <c r="A27" s="23" t="s">
        <v>69</v>
      </c>
      <c r="B27" s="24">
        <v>15.43</v>
      </c>
    </row>
    <row r="28" spans="1:2" x14ac:dyDescent="0.15">
      <c r="A28" s="23" t="s">
        <v>17</v>
      </c>
      <c r="B28" s="24">
        <v>9.24</v>
      </c>
    </row>
    <row r="29" spans="1:2" x14ac:dyDescent="0.15">
      <c r="A29" s="23" t="s">
        <v>18</v>
      </c>
      <c r="B29" s="24">
        <v>10.5</v>
      </c>
    </row>
    <row r="30" spans="1:2" x14ac:dyDescent="0.15">
      <c r="A30" s="29" t="s">
        <v>154</v>
      </c>
      <c r="B30" s="26">
        <v>13.05</v>
      </c>
    </row>
    <row r="31" spans="1:2" x14ac:dyDescent="0.15">
      <c r="A31" s="23" t="s">
        <v>99</v>
      </c>
      <c r="B31" s="24">
        <v>14.69</v>
      </c>
    </row>
    <row r="32" spans="1:2" x14ac:dyDescent="0.15">
      <c r="A32" s="23" t="s">
        <v>103</v>
      </c>
      <c r="B32" s="24">
        <v>15.95</v>
      </c>
    </row>
    <row r="33" spans="1:2" x14ac:dyDescent="0.15">
      <c r="A33" s="23" t="s">
        <v>20</v>
      </c>
      <c r="B33" s="24">
        <v>11.24</v>
      </c>
    </row>
    <row r="34" spans="1:2" x14ac:dyDescent="0.15">
      <c r="A34" s="23" t="s">
        <v>22</v>
      </c>
      <c r="B34" s="24">
        <v>9.64</v>
      </c>
    </row>
    <row r="35" spans="1:2" x14ac:dyDescent="0.15">
      <c r="A35" s="23" t="s">
        <v>23</v>
      </c>
      <c r="B35" s="24">
        <v>10.35</v>
      </c>
    </row>
    <row r="36" spans="1:2" x14ac:dyDescent="0.15">
      <c r="A36" s="23" t="s">
        <v>24</v>
      </c>
      <c r="B36" s="24">
        <v>4.41</v>
      </c>
    </row>
    <row r="37" spans="1:2" x14ac:dyDescent="0.15">
      <c r="A37" s="23" t="s">
        <v>25</v>
      </c>
      <c r="B37" s="24">
        <v>14.14</v>
      </c>
    </row>
    <row r="38" spans="1:2" x14ac:dyDescent="0.15">
      <c r="A38" s="23" t="s">
        <v>88</v>
      </c>
      <c r="B38" s="24">
        <v>12.59</v>
      </c>
    </row>
    <row r="39" spans="1:2" x14ac:dyDescent="0.15">
      <c r="A39" s="23" t="s">
        <v>26</v>
      </c>
      <c r="B39" s="24">
        <v>8.7100000000000009</v>
      </c>
    </row>
    <row r="40" spans="1:2" x14ac:dyDescent="0.15">
      <c r="A40" s="23" t="s">
        <v>143</v>
      </c>
      <c r="B40" s="24">
        <v>12.69</v>
      </c>
    </row>
    <row r="41" spans="1:2" x14ac:dyDescent="0.15">
      <c r="A41" s="23" t="s">
        <v>27</v>
      </c>
      <c r="B41" s="24">
        <v>13.23</v>
      </c>
    </row>
    <row r="42" spans="1:2" x14ac:dyDescent="0.15">
      <c r="A42" s="23" t="s">
        <v>28</v>
      </c>
      <c r="B42" s="24">
        <v>10.62</v>
      </c>
    </row>
    <row r="43" spans="1:2" x14ac:dyDescent="0.15">
      <c r="A43" s="23" t="s">
        <v>29</v>
      </c>
      <c r="B43" s="24">
        <v>10.06</v>
      </c>
    </row>
    <row r="44" spans="1:2" x14ac:dyDescent="0.15">
      <c r="A44" s="23" t="s">
        <v>30</v>
      </c>
      <c r="B44" s="24">
        <v>13.05</v>
      </c>
    </row>
    <row r="45" spans="1:2" x14ac:dyDescent="0.15">
      <c r="A45" s="23" t="s">
        <v>31</v>
      </c>
      <c r="B45" s="24">
        <v>10.87</v>
      </c>
    </row>
    <row r="46" spans="1:2" x14ac:dyDescent="0.15">
      <c r="A46" s="23" t="s">
        <v>71</v>
      </c>
      <c r="B46" s="24">
        <v>10.06</v>
      </c>
    </row>
    <row r="47" spans="1:2" x14ac:dyDescent="0.15">
      <c r="A47" s="23" t="s">
        <v>131</v>
      </c>
      <c r="B47" s="28">
        <v>12.32</v>
      </c>
    </row>
    <row r="48" spans="1:2" x14ac:dyDescent="0.15">
      <c r="A48" s="23" t="s">
        <v>70</v>
      </c>
      <c r="B48" s="24">
        <v>11.41</v>
      </c>
    </row>
    <row r="49" spans="1:2" x14ac:dyDescent="0.15">
      <c r="A49" s="34" t="s">
        <v>153</v>
      </c>
      <c r="B49" s="33">
        <v>14.14</v>
      </c>
    </row>
    <row r="50" spans="1:2" x14ac:dyDescent="0.15">
      <c r="A50" s="23" t="s">
        <v>34</v>
      </c>
      <c r="B50" s="24">
        <v>9.75</v>
      </c>
    </row>
    <row r="51" spans="1:2" x14ac:dyDescent="0.15">
      <c r="A51" s="23" t="s">
        <v>132</v>
      </c>
      <c r="B51" s="28">
        <v>12.32</v>
      </c>
    </row>
    <row r="52" spans="1:2" x14ac:dyDescent="0.15">
      <c r="A52" s="23" t="s">
        <v>133</v>
      </c>
      <c r="B52" s="28">
        <v>11.6</v>
      </c>
    </row>
    <row r="53" spans="1:2" x14ac:dyDescent="0.15">
      <c r="A53" s="30" t="s">
        <v>148</v>
      </c>
      <c r="B53" s="28">
        <v>16.329999999999998</v>
      </c>
    </row>
    <row r="54" spans="1:2" x14ac:dyDescent="0.15">
      <c r="A54" s="23" t="s">
        <v>84</v>
      </c>
      <c r="B54" s="24">
        <v>14.14</v>
      </c>
    </row>
    <row r="55" spans="1:2" x14ac:dyDescent="0.15">
      <c r="A55" s="29" t="s">
        <v>142</v>
      </c>
      <c r="B55" s="24">
        <v>11.23</v>
      </c>
    </row>
    <row r="56" spans="1:2" x14ac:dyDescent="0.15">
      <c r="A56" s="23" t="s">
        <v>60</v>
      </c>
      <c r="B56" s="24">
        <v>13.87</v>
      </c>
    </row>
    <row r="57" spans="1:2" x14ac:dyDescent="0.15">
      <c r="A57" s="23" t="s">
        <v>36</v>
      </c>
      <c r="B57" s="24">
        <v>7.78</v>
      </c>
    </row>
    <row r="58" spans="1:2" x14ac:dyDescent="0.15">
      <c r="A58" s="23" t="s">
        <v>144</v>
      </c>
      <c r="B58" s="28">
        <v>12.69</v>
      </c>
    </row>
    <row r="59" spans="1:2" x14ac:dyDescent="0.15">
      <c r="A59" s="23" t="s">
        <v>72</v>
      </c>
      <c r="B59" s="24">
        <v>12.63</v>
      </c>
    </row>
    <row r="60" spans="1:2" x14ac:dyDescent="0.15">
      <c r="A60" s="23" t="s">
        <v>118</v>
      </c>
      <c r="B60" s="24">
        <v>15.6</v>
      </c>
    </row>
    <row r="61" spans="1:2" x14ac:dyDescent="0.15">
      <c r="A61" s="23" t="s">
        <v>62</v>
      </c>
      <c r="B61" s="24">
        <v>11.62</v>
      </c>
    </row>
    <row r="62" spans="1:2" x14ac:dyDescent="0.15">
      <c r="A62" s="23" t="s">
        <v>37</v>
      </c>
      <c r="B62" s="24">
        <v>14.14</v>
      </c>
    </row>
    <row r="63" spans="1:2" x14ac:dyDescent="0.15">
      <c r="A63" s="23" t="s">
        <v>134</v>
      </c>
      <c r="B63" s="28">
        <v>12.32</v>
      </c>
    </row>
    <row r="64" spans="1:2" x14ac:dyDescent="0.15">
      <c r="A64" s="23" t="s">
        <v>38</v>
      </c>
      <c r="B64" s="24">
        <v>9.68</v>
      </c>
    </row>
    <row r="65" spans="1:2" x14ac:dyDescent="0.15">
      <c r="A65" s="23" t="s">
        <v>39</v>
      </c>
      <c r="B65" s="24">
        <v>9.3699999999999992</v>
      </c>
    </row>
    <row r="66" spans="1:2" x14ac:dyDescent="0.15">
      <c r="A66" s="23" t="s">
        <v>40</v>
      </c>
      <c r="B66" s="24">
        <v>11.49</v>
      </c>
    </row>
    <row r="67" spans="1:2" x14ac:dyDescent="0.15">
      <c r="A67" s="23" t="s">
        <v>135</v>
      </c>
      <c r="B67" s="28">
        <v>11.6</v>
      </c>
    </row>
    <row r="68" spans="1:2" x14ac:dyDescent="0.15">
      <c r="A68" s="23" t="s">
        <v>42</v>
      </c>
      <c r="B68" s="24">
        <v>10.87</v>
      </c>
    </row>
    <row r="69" spans="1:2" x14ac:dyDescent="0.15">
      <c r="A69" s="23" t="s">
        <v>136</v>
      </c>
      <c r="B69" s="28">
        <v>13.78</v>
      </c>
    </row>
    <row r="70" spans="1:2" x14ac:dyDescent="0.15">
      <c r="A70" s="23" t="s">
        <v>43</v>
      </c>
      <c r="B70" s="24">
        <v>8.9</v>
      </c>
    </row>
    <row r="71" spans="1:2" x14ac:dyDescent="0.15">
      <c r="A71" s="23" t="s">
        <v>109</v>
      </c>
      <c r="B71" s="24">
        <v>17</v>
      </c>
    </row>
    <row r="72" spans="1:2" x14ac:dyDescent="0.15">
      <c r="A72" s="23" t="s">
        <v>44</v>
      </c>
      <c r="B72" s="24">
        <v>10.87</v>
      </c>
    </row>
    <row r="73" spans="1:2" x14ac:dyDescent="0.15">
      <c r="A73" s="23" t="s">
        <v>96</v>
      </c>
      <c r="B73" s="24">
        <v>17</v>
      </c>
    </row>
    <row r="74" spans="1:2" x14ac:dyDescent="0.15">
      <c r="A74" s="23" t="s">
        <v>137</v>
      </c>
      <c r="B74" s="28">
        <v>11.6</v>
      </c>
    </row>
    <row r="75" spans="1:2" x14ac:dyDescent="0.15">
      <c r="A75" s="23" t="s">
        <v>45</v>
      </c>
      <c r="B75" s="24">
        <v>9.7100000000000009</v>
      </c>
    </row>
    <row r="76" spans="1:2" x14ac:dyDescent="0.15">
      <c r="A76" s="23" t="s">
        <v>46</v>
      </c>
      <c r="B76" s="24">
        <v>8.02</v>
      </c>
    </row>
    <row r="77" spans="1:2" x14ac:dyDescent="0.15">
      <c r="A77" s="23" t="s">
        <v>47</v>
      </c>
      <c r="B77" s="24">
        <v>17</v>
      </c>
    </row>
    <row r="78" spans="1:2" x14ac:dyDescent="0.15">
      <c r="A78" s="23" t="s">
        <v>100</v>
      </c>
      <c r="B78" s="24">
        <v>13.42</v>
      </c>
    </row>
    <row r="79" spans="1:2" x14ac:dyDescent="0.15">
      <c r="A79" s="23" t="s">
        <v>48</v>
      </c>
      <c r="B79" s="24">
        <v>10.14</v>
      </c>
    </row>
    <row r="80" spans="1:2" x14ac:dyDescent="0.15">
      <c r="A80" s="23" t="s">
        <v>63</v>
      </c>
      <c r="B80" s="24">
        <v>12.23</v>
      </c>
    </row>
    <row r="81" spans="1:5" x14ac:dyDescent="0.15">
      <c r="A81" s="23" t="s">
        <v>50</v>
      </c>
      <c r="B81" s="24">
        <v>9.51</v>
      </c>
    </row>
    <row r="82" spans="1:5" x14ac:dyDescent="0.15">
      <c r="A82" s="23" t="s">
        <v>86</v>
      </c>
      <c r="B82" s="24">
        <v>11.62</v>
      </c>
    </row>
    <row r="83" spans="1:5" x14ac:dyDescent="0.15">
      <c r="A83" s="23" t="s">
        <v>87</v>
      </c>
      <c r="B83" s="23"/>
    </row>
    <row r="84" spans="1:5" x14ac:dyDescent="0.15">
      <c r="A84" s="1" t="s">
        <v>52</v>
      </c>
      <c r="B84" s="4">
        <f>SUM(B4:B83)</f>
        <v>977.13000000000011</v>
      </c>
    </row>
    <row r="86" spans="1:5" x14ac:dyDescent="0.15">
      <c r="A86" t="s">
        <v>155</v>
      </c>
    </row>
    <row r="87" spans="1:5" ht="35" customHeight="1" x14ac:dyDescent="0.15">
      <c r="A87" s="621" t="s">
        <v>156</v>
      </c>
      <c r="B87" s="621"/>
      <c r="C87" s="35"/>
      <c r="D87" s="35"/>
      <c r="E87" s="35"/>
    </row>
    <row r="88" spans="1:5" x14ac:dyDescent="0.15">
      <c r="A88" s="35"/>
      <c r="B88" s="35"/>
      <c r="C88" s="35"/>
      <c r="D88" s="35"/>
      <c r="E88" s="35"/>
    </row>
    <row r="89" spans="1:5" x14ac:dyDescent="0.15">
      <c r="A89" s="32">
        <f>COUNTA(A4:A82)</f>
        <v>79</v>
      </c>
    </row>
  </sheetData>
  <mergeCells count="1">
    <mergeCell ref="A87:B87"/>
  </mergeCells>
  <phoneticPr fontId="6" type="noConversion"/>
  <pageMargins left="0.7" right="0.7" top="0.75" bottom="0.75" header="0.3" footer="0.3"/>
  <pageSetup orientation="portrait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88"/>
  <sheetViews>
    <sheetView topLeftCell="A29" zoomScale="140" zoomScaleNormal="140" zoomScalePageLayoutView="140" workbookViewId="0">
      <selection activeCell="N58" sqref="N58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157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141</v>
      </c>
      <c r="B6" s="24">
        <v>14.14</v>
      </c>
    </row>
    <row r="7" spans="1:2" x14ac:dyDescent="0.15">
      <c r="A7" s="23" t="s">
        <v>152</v>
      </c>
      <c r="B7" s="24">
        <v>15.24</v>
      </c>
    </row>
    <row r="8" spans="1:2" x14ac:dyDescent="0.15">
      <c r="A8" s="23" t="s">
        <v>98</v>
      </c>
      <c r="B8" s="24">
        <v>17</v>
      </c>
    </row>
    <row r="9" spans="1:2" x14ac:dyDescent="0.15">
      <c r="A9" s="23" t="s">
        <v>68</v>
      </c>
      <c r="B9" s="24">
        <v>11.78</v>
      </c>
    </row>
    <row r="10" spans="1:2" x14ac:dyDescent="0.15">
      <c r="A10" s="23" t="s">
        <v>89</v>
      </c>
      <c r="B10" s="24">
        <v>11.41</v>
      </c>
    </row>
    <row r="11" spans="1:2" x14ac:dyDescent="0.15">
      <c r="A11" s="23" t="s">
        <v>138</v>
      </c>
      <c r="B11" s="24">
        <v>11.96</v>
      </c>
    </row>
    <row r="12" spans="1:2" x14ac:dyDescent="0.15">
      <c r="A12" s="23" t="s">
        <v>139</v>
      </c>
      <c r="B12" s="24">
        <v>11.6</v>
      </c>
    </row>
    <row r="13" spans="1:2" x14ac:dyDescent="0.15">
      <c r="A13" s="23" t="s">
        <v>9</v>
      </c>
      <c r="B13" s="24">
        <v>10.87</v>
      </c>
    </row>
    <row r="14" spans="1:2" x14ac:dyDescent="0.15">
      <c r="A14" s="23" t="s">
        <v>97</v>
      </c>
      <c r="B14" s="24">
        <v>14.69</v>
      </c>
    </row>
    <row r="15" spans="1:2" x14ac:dyDescent="0.15">
      <c r="A15" s="23" t="s">
        <v>11</v>
      </c>
      <c r="B15" s="24">
        <v>9.7200000000000006</v>
      </c>
    </row>
    <row r="16" spans="1:2" x14ac:dyDescent="0.15">
      <c r="A16" s="23" t="s">
        <v>90</v>
      </c>
      <c r="B16" s="24">
        <v>17</v>
      </c>
    </row>
    <row r="17" spans="1:2" x14ac:dyDescent="0.15">
      <c r="A17" s="23" t="s">
        <v>147</v>
      </c>
      <c r="B17" s="28">
        <v>14.42</v>
      </c>
    </row>
    <row r="18" spans="1:2" x14ac:dyDescent="0.15">
      <c r="A18" s="23" t="s">
        <v>13</v>
      </c>
      <c r="B18" s="24">
        <v>10.87</v>
      </c>
    </row>
    <row r="19" spans="1:2" x14ac:dyDescent="0.15">
      <c r="A19" s="23" t="s">
        <v>79</v>
      </c>
      <c r="B19" s="24">
        <v>14.51</v>
      </c>
    </row>
    <row r="20" spans="1:2" x14ac:dyDescent="0.15">
      <c r="A20" s="23" t="s">
        <v>80</v>
      </c>
      <c r="B20" s="24">
        <v>11.96</v>
      </c>
    </row>
    <row r="21" spans="1:2" x14ac:dyDescent="0.15">
      <c r="A21" s="23" t="s">
        <v>64</v>
      </c>
      <c r="B21" s="24">
        <v>12.32</v>
      </c>
    </row>
    <row r="22" spans="1:2" x14ac:dyDescent="0.15">
      <c r="A22" s="23" t="s">
        <v>83</v>
      </c>
      <c r="B22" s="24">
        <v>13.05</v>
      </c>
    </row>
    <row r="23" spans="1:2" x14ac:dyDescent="0.15">
      <c r="A23" s="23" t="s">
        <v>14</v>
      </c>
      <c r="B23" s="24">
        <v>10.76</v>
      </c>
    </row>
    <row r="24" spans="1:2" x14ac:dyDescent="0.15">
      <c r="A24" s="23" t="s">
        <v>57</v>
      </c>
      <c r="B24" s="24">
        <v>11.62</v>
      </c>
    </row>
    <row r="25" spans="1:2" x14ac:dyDescent="0.15">
      <c r="A25" s="23" t="s">
        <v>58</v>
      </c>
      <c r="B25" s="24">
        <v>11.96</v>
      </c>
    </row>
    <row r="26" spans="1:2" x14ac:dyDescent="0.15">
      <c r="A26" s="23" t="s">
        <v>129</v>
      </c>
      <c r="B26" s="28">
        <v>12.32</v>
      </c>
    </row>
    <row r="27" spans="1:2" x14ac:dyDescent="0.15">
      <c r="A27" s="23" t="s">
        <v>69</v>
      </c>
      <c r="B27" s="24">
        <v>15.43</v>
      </c>
    </row>
    <row r="28" spans="1:2" x14ac:dyDescent="0.15">
      <c r="A28" s="23" t="s">
        <v>17</v>
      </c>
      <c r="B28" s="24">
        <v>9.24</v>
      </c>
    </row>
    <row r="29" spans="1:2" x14ac:dyDescent="0.15">
      <c r="A29" s="23" t="s">
        <v>18</v>
      </c>
      <c r="B29" s="24">
        <v>10.5</v>
      </c>
    </row>
    <row r="30" spans="1:2" x14ac:dyDescent="0.15">
      <c r="A30" s="29" t="s">
        <v>154</v>
      </c>
      <c r="B30" s="36">
        <v>13.05</v>
      </c>
    </row>
    <row r="31" spans="1:2" x14ac:dyDescent="0.15">
      <c r="A31" s="27" t="s">
        <v>99</v>
      </c>
      <c r="B31" s="26"/>
    </row>
    <row r="32" spans="1:2" x14ac:dyDescent="0.15">
      <c r="A32" s="23" t="s">
        <v>103</v>
      </c>
      <c r="B32" s="24">
        <v>15.95</v>
      </c>
    </row>
    <row r="33" spans="1:2" x14ac:dyDescent="0.15">
      <c r="A33" s="23" t="s">
        <v>20</v>
      </c>
      <c r="B33" s="24">
        <v>11.24</v>
      </c>
    </row>
    <row r="34" spans="1:2" x14ac:dyDescent="0.15">
      <c r="A34" s="23" t="s">
        <v>22</v>
      </c>
      <c r="B34" s="24">
        <v>9.64</v>
      </c>
    </row>
    <row r="35" spans="1:2" x14ac:dyDescent="0.15">
      <c r="A35" s="23" t="s">
        <v>23</v>
      </c>
      <c r="B35" s="24">
        <v>10.35</v>
      </c>
    </row>
    <row r="36" spans="1:2" x14ac:dyDescent="0.15">
      <c r="A36" s="23" t="s">
        <v>24</v>
      </c>
      <c r="B36" s="24">
        <v>4.41</v>
      </c>
    </row>
    <row r="37" spans="1:2" x14ac:dyDescent="0.15">
      <c r="A37" s="23" t="s">
        <v>25</v>
      </c>
      <c r="B37" s="24">
        <v>14.14</v>
      </c>
    </row>
    <row r="38" spans="1:2" x14ac:dyDescent="0.15">
      <c r="A38" s="23" t="s">
        <v>88</v>
      </c>
      <c r="B38" s="24">
        <v>12.59</v>
      </c>
    </row>
    <row r="39" spans="1:2" x14ac:dyDescent="0.15">
      <c r="A39" s="23" t="s">
        <v>26</v>
      </c>
      <c r="B39" s="24">
        <v>8.7100000000000009</v>
      </c>
    </row>
    <row r="40" spans="1:2" x14ac:dyDescent="0.15">
      <c r="A40" s="23" t="s">
        <v>143</v>
      </c>
      <c r="B40" s="24">
        <v>12.69</v>
      </c>
    </row>
    <row r="41" spans="1:2" x14ac:dyDescent="0.15">
      <c r="A41" s="23" t="s">
        <v>27</v>
      </c>
      <c r="B41" s="24">
        <v>13.23</v>
      </c>
    </row>
    <row r="42" spans="1:2" x14ac:dyDescent="0.15">
      <c r="A42" s="23" t="s">
        <v>28</v>
      </c>
      <c r="B42" s="24">
        <v>10.62</v>
      </c>
    </row>
    <row r="43" spans="1:2" x14ac:dyDescent="0.15">
      <c r="A43" s="23" t="s">
        <v>29</v>
      </c>
      <c r="B43" s="24">
        <v>10.06</v>
      </c>
    </row>
    <row r="44" spans="1:2" x14ac:dyDescent="0.15">
      <c r="A44" s="23" t="s">
        <v>30</v>
      </c>
      <c r="B44" s="24">
        <v>13.05</v>
      </c>
    </row>
    <row r="45" spans="1:2" x14ac:dyDescent="0.15">
      <c r="A45" s="23" t="s">
        <v>31</v>
      </c>
      <c r="B45" s="24">
        <v>10.87</v>
      </c>
    </row>
    <row r="46" spans="1:2" x14ac:dyDescent="0.15">
      <c r="A46" s="23" t="s">
        <v>71</v>
      </c>
      <c r="B46" s="24">
        <v>10.06</v>
      </c>
    </row>
    <row r="47" spans="1:2" x14ac:dyDescent="0.15">
      <c r="A47" s="23" t="s">
        <v>131</v>
      </c>
      <c r="B47" s="28">
        <v>12.32</v>
      </c>
    </row>
    <row r="48" spans="1:2" x14ac:dyDescent="0.15">
      <c r="A48" s="23" t="s">
        <v>70</v>
      </c>
      <c r="B48" s="24">
        <v>11.41</v>
      </c>
    </row>
    <row r="49" spans="1:2" x14ac:dyDescent="0.15">
      <c r="A49" s="23" t="s">
        <v>34</v>
      </c>
      <c r="B49" s="24">
        <v>9.75</v>
      </c>
    </row>
    <row r="50" spans="1:2" x14ac:dyDescent="0.15">
      <c r="A50" s="23" t="s">
        <v>132</v>
      </c>
      <c r="B50" s="28">
        <v>12.32</v>
      </c>
    </row>
    <row r="51" spans="1:2" x14ac:dyDescent="0.15">
      <c r="A51" s="23" t="s">
        <v>133</v>
      </c>
      <c r="B51" s="28">
        <v>11.6</v>
      </c>
    </row>
    <row r="52" spans="1:2" x14ac:dyDescent="0.15">
      <c r="A52" s="30" t="s">
        <v>148</v>
      </c>
      <c r="B52" s="28">
        <v>16.329999999999998</v>
      </c>
    </row>
    <row r="53" spans="1:2" x14ac:dyDescent="0.15">
      <c r="A53" s="23" t="s">
        <v>84</v>
      </c>
      <c r="B53" s="24">
        <v>14.14</v>
      </c>
    </row>
    <row r="54" spans="1:2" x14ac:dyDescent="0.15">
      <c r="A54" s="29" t="s">
        <v>142</v>
      </c>
      <c r="B54" s="36"/>
    </row>
    <row r="55" spans="1:2" x14ac:dyDescent="0.15">
      <c r="A55" s="23" t="s">
        <v>60</v>
      </c>
      <c r="B55" s="24">
        <v>13.87</v>
      </c>
    </row>
    <row r="56" spans="1:2" x14ac:dyDescent="0.15">
      <c r="A56" s="23" t="s">
        <v>36</v>
      </c>
      <c r="B56" s="24">
        <v>7.78</v>
      </c>
    </row>
    <row r="57" spans="1:2" x14ac:dyDescent="0.15">
      <c r="A57" s="23" t="s">
        <v>144</v>
      </c>
      <c r="B57" s="28">
        <v>12.69</v>
      </c>
    </row>
    <row r="58" spans="1:2" x14ac:dyDescent="0.15">
      <c r="A58" s="23" t="s">
        <v>72</v>
      </c>
      <c r="B58" s="24">
        <v>12.63</v>
      </c>
    </row>
    <row r="59" spans="1:2" x14ac:dyDescent="0.15">
      <c r="A59" s="23" t="s">
        <v>118</v>
      </c>
      <c r="B59" s="24">
        <v>15.6</v>
      </c>
    </row>
    <row r="60" spans="1:2" x14ac:dyDescent="0.15">
      <c r="A60" s="23" t="s">
        <v>62</v>
      </c>
      <c r="B60" s="24">
        <v>11.62</v>
      </c>
    </row>
    <row r="61" spans="1:2" x14ac:dyDescent="0.15">
      <c r="A61" s="23" t="s">
        <v>37</v>
      </c>
      <c r="B61" s="24">
        <v>14.14</v>
      </c>
    </row>
    <row r="62" spans="1:2" x14ac:dyDescent="0.15">
      <c r="A62" s="23" t="s">
        <v>134</v>
      </c>
      <c r="B62" s="28">
        <v>12.32</v>
      </c>
    </row>
    <row r="63" spans="1:2" x14ac:dyDescent="0.15">
      <c r="A63" s="23" t="s">
        <v>38</v>
      </c>
      <c r="B63" s="24">
        <v>9.68</v>
      </c>
    </row>
    <row r="64" spans="1:2" x14ac:dyDescent="0.15">
      <c r="A64" s="23" t="s">
        <v>39</v>
      </c>
      <c r="B64" s="24">
        <v>9.3699999999999992</v>
      </c>
    </row>
    <row r="65" spans="1:2" x14ac:dyDescent="0.15">
      <c r="A65" s="23" t="s">
        <v>40</v>
      </c>
      <c r="B65" s="24">
        <v>11.49</v>
      </c>
    </row>
    <row r="66" spans="1:2" x14ac:dyDescent="0.15">
      <c r="A66" s="23" t="s">
        <v>135</v>
      </c>
      <c r="B66" s="28">
        <v>11.6</v>
      </c>
    </row>
    <row r="67" spans="1:2" x14ac:dyDescent="0.15">
      <c r="A67" s="23" t="s">
        <v>42</v>
      </c>
      <c r="B67" s="24">
        <v>10.87</v>
      </c>
    </row>
    <row r="68" spans="1:2" x14ac:dyDescent="0.15">
      <c r="A68" s="23" t="s">
        <v>136</v>
      </c>
      <c r="B68" s="28">
        <v>13.78</v>
      </c>
    </row>
    <row r="69" spans="1:2" x14ac:dyDescent="0.15">
      <c r="A69" s="23" t="s">
        <v>43</v>
      </c>
      <c r="B69" s="24">
        <v>8.9</v>
      </c>
    </row>
    <row r="70" spans="1:2" x14ac:dyDescent="0.15">
      <c r="A70" s="23" t="s">
        <v>109</v>
      </c>
      <c r="B70" s="24">
        <v>17</v>
      </c>
    </row>
    <row r="71" spans="1:2" x14ac:dyDescent="0.15">
      <c r="A71" s="23" t="s">
        <v>44</v>
      </c>
      <c r="B71" s="24">
        <v>10.87</v>
      </c>
    </row>
    <row r="72" spans="1:2" x14ac:dyDescent="0.15">
      <c r="A72" s="23" t="s">
        <v>96</v>
      </c>
      <c r="B72" s="24">
        <v>17</v>
      </c>
    </row>
    <row r="73" spans="1:2" x14ac:dyDescent="0.15">
      <c r="A73" s="23" t="s">
        <v>137</v>
      </c>
      <c r="B73" s="28">
        <v>11.6</v>
      </c>
    </row>
    <row r="74" spans="1:2" x14ac:dyDescent="0.15">
      <c r="A74" s="23" t="s">
        <v>45</v>
      </c>
      <c r="B74" s="24">
        <v>9.7100000000000009</v>
      </c>
    </row>
    <row r="75" spans="1:2" x14ac:dyDescent="0.15">
      <c r="A75" s="23" t="s">
        <v>46</v>
      </c>
      <c r="B75" s="24">
        <v>8.02</v>
      </c>
    </row>
    <row r="76" spans="1:2" x14ac:dyDescent="0.15">
      <c r="A76" s="23" t="s">
        <v>47</v>
      </c>
      <c r="B76" s="24">
        <v>17</v>
      </c>
    </row>
    <row r="77" spans="1:2" x14ac:dyDescent="0.15">
      <c r="A77" s="23" t="s">
        <v>100</v>
      </c>
      <c r="B77" s="24">
        <v>13.42</v>
      </c>
    </row>
    <row r="78" spans="1:2" x14ac:dyDescent="0.15">
      <c r="A78" s="23" t="s">
        <v>48</v>
      </c>
      <c r="B78" s="24">
        <v>10.14</v>
      </c>
    </row>
    <row r="79" spans="1:2" x14ac:dyDescent="0.15">
      <c r="A79" s="23" t="s">
        <v>63</v>
      </c>
      <c r="B79" s="24">
        <v>12.23</v>
      </c>
    </row>
    <row r="80" spans="1:2" x14ac:dyDescent="0.15">
      <c r="A80" s="23" t="s">
        <v>50</v>
      </c>
      <c r="B80" s="24">
        <v>9.51</v>
      </c>
    </row>
    <row r="81" spans="1:5" x14ac:dyDescent="0.15">
      <c r="A81" s="23" t="s">
        <v>86</v>
      </c>
      <c r="B81" s="24">
        <v>11.62</v>
      </c>
    </row>
    <row r="82" spans="1:5" x14ac:dyDescent="0.15">
      <c r="A82" s="23" t="s">
        <v>87</v>
      </c>
      <c r="B82" s="23">
        <v>-48.38</v>
      </c>
    </row>
    <row r="83" spans="1:5" x14ac:dyDescent="0.15">
      <c r="A83" s="1" t="s">
        <v>52</v>
      </c>
      <c r="B83" s="4">
        <f>SUM(B4:B82)</f>
        <v>873.45000000000016</v>
      </c>
    </row>
    <row r="85" spans="1:5" x14ac:dyDescent="0.15">
      <c r="A85" t="s">
        <v>155</v>
      </c>
    </row>
    <row r="86" spans="1:5" ht="35" customHeight="1" x14ac:dyDescent="0.15">
      <c r="A86" s="622" t="s">
        <v>158</v>
      </c>
      <c r="B86" s="622"/>
      <c r="C86" s="35"/>
      <c r="D86" s="35"/>
      <c r="E86" s="35"/>
    </row>
    <row r="87" spans="1:5" ht="39" customHeight="1" x14ac:dyDescent="0.15">
      <c r="A87" s="622" t="s">
        <v>159</v>
      </c>
      <c r="B87" s="622"/>
      <c r="C87" s="35"/>
      <c r="D87" s="35"/>
      <c r="E87" s="35"/>
    </row>
    <row r="88" spans="1:5" ht="19" customHeight="1" x14ac:dyDescent="0.15">
      <c r="A88" s="32">
        <f>COUNTA(A4:A81)</f>
        <v>78</v>
      </c>
    </row>
  </sheetData>
  <mergeCells count="2">
    <mergeCell ref="A86:B86"/>
    <mergeCell ref="A87:B87"/>
  </mergeCells>
  <phoneticPr fontId="6" type="noConversion"/>
  <pageMargins left="0.7" right="0.7" top="0.75" bottom="0.75" header="0.3" footer="0.3"/>
  <pageSetup orientation="portrait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85"/>
  <sheetViews>
    <sheetView topLeftCell="A76" zoomScale="140" zoomScaleNormal="140" zoomScalePageLayoutView="140" workbookViewId="0">
      <selection activeCell="D87" sqref="D87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160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141</v>
      </c>
      <c r="B6" s="24">
        <v>14.14</v>
      </c>
    </row>
    <row r="7" spans="1:2" x14ac:dyDescent="0.15">
      <c r="A7" s="23" t="s">
        <v>152</v>
      </c>
      <c r="B7" s="24">
        <v>15.24</v>
      </c>
    </row>
    <row r="8" spans="1:2" x14ac:dyDescent="0.15">
      <c r="A8" s="23" t="s">
        <v>98</v>
      </c>
      <c r="B8" s="24">
        <v>17</v>
      </c>
    </row>
    <row r="9" spans="1:2" x14ac:dyDescent="0.15">
      <c r="A9" s="23" t="s">
        <v>68</v>
      </c>
      <c r="B9" s="24">
        <v>11.78</v>
      </c>
    </row>
    <row r="10" spans="1:2" x14ac:dyDescent="0.15">
      <c r="A10" s="23" t="s">
        <v>89</v>
      </c>
      <c r="B10" s="24">
        <v>11.41</v>
      </c>
    </row>
    <row r="11" spans="1:2" x14ac:dyDescent="0.15">
      <c r="A11" s="23" t="s">
        <v>138</v>
      </c>
      <c r="B11" s="24">
        <v>11.96</v>
      </c>
    </row>
    <row r="12" spans="1:2" x14ac:dyDescent="0.15">
      <c r="A12" s="23" t="s">
        <v>139</v>
      </c>
      <c r="B12" s="24">
        <v>11.6</v>
      </c>
    </row>
    <row r="13" spans="1:2" x14ac:dyDescent="0.15">
      <c r="A13" s="23" t="s">
        <v>9</v>
      </c>
      <c r="B13" s="24">
        <v>10.87</v>
      </c>
    </row>
    <row r="14" spans="1:2" x14ac:dyDescent="0.15">
      <c r="A14" s="23" t="s">
        <v>97</v>
      </c>
      <c r="B14" s="24">
        <v>14.69</v>
      </c>
    </row>
    <row r="15" spans="1:2" x14ac:dyDescent="0.15">
      <c r="A15" s="23" t="s">
        <v>11</v>
      </c>
      <c r="B15" s="24">
        <v>9.7200000000000006</v>
      </c>
    </row>
    <row r="16" spans="1:2" x14ac:dyDescent="0.15">
      <c r="A16" s="23" t="s">
        <v>90</v>
      </c>
      <c r="B16" s="24">
        <v>17</v>
      </c>
    </row>
    <row r="17" spans="1:2" x14ac:dyDescent="0.15">
      <c r="A17" s="23" t="s">
        <v>147</v>
      </c>
      <c r="B17" s="28">
        <v>14.42</v>
      </c>
    </row>
    <row r="18" spans="1:2" x14ac:dyDescent="0.15">
      <c r="A18" s="23" t="s">
        <v>13</v>
      </c>
      <c r="B18" s="24">
        <v>10.87</v>
      </c>
    </row>
    <row r="19" spans="1:2" x14ac:dyDescent="0.15">
      <c r="A19" s="23" t="s">
        <v>79</v>
      </c>
      <c r="B19" s="24">
        <v>14.51</v>
      </c>
    </row>
    <row r="20" spans="1:2" x14ac:dyDescent="0.15">
      <c r="A20" s="23" t="s">
        <v>80</v>
      </c>
      <c r="B20" s="24">
        <v>11.96</v>
      </c>
    </row>
    <row r="21" spans="1:2" x14ac:dyDescent="0.15">
      <c r="A21" s="23" t="s">
        <v>64</v>
      </c>
      <c r="B21" s="24">
        <v>12.32</v>
      </c>
    </row>
    <row r="22" spans="1:2" x14ac:dyDescent="0.15">
      <c r="A22" s="23" t="s">
        <v>83</v>
      </c>
      <c r="B22" s="24">
        <v>13.05</v>
      </c>
    </row>
    <row r="23" spans="1:2" x14ac:dyDescent="0.15">
      <c r="A23" s="23" t="s">
        <v>14</v>
      </c>
      <c r="B23" s="26">
        <v>8.49</v>
      </c>
    </row>
    <row r="24" spans="1:2" x14ac:dyDescent="0.15">
      <c r="A24" s="23" t="s">
        <v>57</v>
      </c>
      <c r="B24" s="24">
        <v>11.62</v>
      </c>
    </row>
    <row r="25" spans="1:2" x14ac:dyDescent="0.15">
      <c r="A25" s="23" t="s">
        <v>58</v>
      </c>
      <c r="B25" s="24">
        <v>11.96</v>
      </c>
    </row>
    <row r="26" spans="1:2" x14ac:dyDescent="0.15">
      <c r="A26" s="23" t="s">
        <v>129</v>
      </c>
      <c r="B26" s="28">
        <v>12.32</v>
      </c>
    </row>
    <row r="27" spans="1:2" x14ac:dyDescent="0.15">
      <c r="A27" s="23" t="s">
        <v>69</v>
      </c>
      <c r="B27" s="24">
        <v>15.43</v>
      </c>
    </row>
    <row r="28" spans="1:2" x14ac:dyDescent="0.15">
      <c r="A28" s="23" t="s">
        <v>17</v>
      </c>
      <c r="B28" s="24">
        <v>9.24</v>
      </c>
    </row>
    <row r="29" spans="1:2" x14ac:dyDescent="0.15">
      <c r="A29" s="23" t="s">
        <v>18</v>
      </c>
      <c r="B29" s="24">
        <v>10.5</v>
      </c>
    </row>
    <row r="30" spans="1:2" x14ac:dyDescent="0.15">
      <c r="A30" s="29" t="s">
        <v>154</v>
      </c>
      <c r="B30" s="36">
        <v>0</v>
      </c>
    </row>
    <row r="31" spans="1:2" x14ac:dyDescent="0.15">
      <c r="A31" s="23" t="s">
        <v>103</v>
      </c>
      <c r="B31" s="24">
        <v>15.95</v>
      </c>
    </row>
    <row r="32" spans="1:2" x14ac:dyDescent="0.15">
      <c r="A32" s="23" t="s">
        <v>20</v>
      </c>
      <c r="B32" s="24">
        <v>11.24</v>
      </c>
    </row>
    <row r="33" spans="1:2" x14ac:dyDescent="0.15">
      <c r="A33" s="23" t="s">
        <v>22</v>
      </c>
      <c r="B33" s="24">
        <v>9.64</v>
      </c>
    </row>
    <row r="34" spans="1:2" x14ac:dyDescent="0.15">
      <c r="A34" s="23" t="s">
        <v>23</v>
      </c>
      <c r="B34" s="24">
        <v>10.35</v>
      </c>
    </row>
    <row r="35" spans="1:2" x14ac:dyDescent="0.15">
      <c r="A35" s="23" t="s">
        <v>24</v>
      </c>
      <c r="B35" s="24">
        <v>4.41</v>
      </c>
    </row>
    <row r="36" spans="1:2" x14ac:dyDescent="0.15">
      <c r="A36" s="23" t="s">
        <v>25</v>
      </c>
      <c r="B36" s="24">
        <v>14.14</v>
      </c>
    </row>
    <row r="37" spans="1:2" x14ac:dyDescent="0.15">
      <c r="A37" s="23" t="s">
        <v>88</v>
      </c>
      <c r="B37" s="24">
        <v>12.59</v>
      </c>
    </row>
    <row r="38" spans="1:2" x14ac:dyDescent="0.15">
      <c r="A38" s="23" t="s">
        <v>26</v>
      </c>
      <c r="B38" s="24">
        <v>8.7100000000000009</v>
      </c>
    </row>
    <row r="39" spans="1:2" x14ac:dyDescent="0.15">
      <c r="A39" s="23" t="s">
        <v>143</v>
      </c>
      <c r="B39" s="24">
        <v>12.69</v>
      </c>
    </row>
    <row r="40" spans="1:2" x14ac:dyDescent="0.15">
      <c r="A40" s="23" t="s">
        <v>27</v>
      </c>
      <c r="B40" s="24">
        <v>13.23</v>
      </c>
    </row>
    <row r="41" spans="1:2" x14ac:dyDescent="0.15">
      <c r="A41" s="23" t="s">
        <v>28</v>
      </c>
      <c r="B41" s="24">
        <v>10.62</v>
      </c>
    </row>
    <row r="42" spans="1:2" x14ac:dyDescent="0.15">
      <c r="A42" s="23" t="s">
        <v>29</v>
      </c>
      <c r="B42" s="24">
        <v>10.06</v>
      </c>
    </row>
    <row r="43" spans="1:2" x14ac:dyDescent="0.15">
      <c r="A43" s="23" t="s">
        <v>30</v>
      </c>
      <c r="B43" s="24">
        <v>13.05</v>
      </c>
    </row>
    <row r="44" spans="1:2" x14ac:dyDescent="0.15">
      <c r="A44" s="23" t="s">
        <v>161</v>
      </c>
      <c r="B44" s="37">
        <v>98.98</v>
      </c>
    </row>
    <row r="45" spans="1:2" x14ac:dyDescent="0.15">
      <c r="A45" s="23" t="s">
        <v>31</v>
      </c>
      <c r="B45" s="24">
        <v>10.87</v>
      </c>
    </row>
    <row r="46" spans="1:2" x14ac:dyDescent="0.15">
      <c r="A46" s="23" t="s">
        <v>71</v>
      </c>
      <c r="B46" s="24">
        <v>10.06</v>
      </c>
    </row>
    <row r="47" spans="1:2" x14ac:dyDescent="0.15">
      <c r="A47" s="23" t="s">
        <v>131</v>
      </c>
      <c r="B47" s="28">
        <v>12.32</v>
      </c>
    </row>
    <row r="48" spans="1:2" x14ac:dyDescent="0.15">
      <c r="A48" s="23" t="s">
        <v>70</v>
      </c>
      <c r="B48" s="24">
        <v>11.41</v>
      </c>
    </row>
    <row r="49" spans="1:2" x14ac:dyDescent="0.15">
      <c r="A49" s="23" t="s">
        <v>34</v>
      </c>
      <c r="B49" s="24">
        <v>9.75</v>
      </c>
    </row>
    <row r="50" spans="1:2" x14ac:dyDescent="0.15">
      <c r="A50" s="23" t="s">
        <v>132</v>
      </c>
      <c r="B50" s="28">
        <v>12.32</v>
      </c>
    </row>
    <row r="51" spans="1:2" x14ac:dyDescent="0.15">
      <c r="A51" s="23" t="s">
        <v>133</v>
      </c>
      <c r="B51" s="28">
        <v>11.6</v>
      </c>
    </row>
    <row r="52" spans="1:2" x14ac:dyDescent="0.15">
      <c r="A52" s="30" t="s">
        <v>148</v>
      </c>
      <c r="B52" s="28">
        <v>16.329999999999998</v>
      </c>
    </row>
    <row r="53" spans="1:2" x14ac:dyDescent="0.15">
      <c r="A53" s="23" t="s">
        <v>84</v>
      </c>
      <c r="B53" s="24">
        <v>14.14</v>
      </c>
    </row>
    <row r="54" spans="1:2" x14ac:dyDescent="0.15">
      <c r="A54" s="27" t="s">
        <v>142</v>
      </c>
      <c r="B54" s="26">
        <v>13.05</v>
      </c>
    </row>
    <row r="55" spans="1:2" x14ac:dyDescent="0.15">
      <c r="A55" s="23" t="s">
        <v>60</v>
      </c>
      <c r="B55" s="24">
        <v>13.87</v>
      </c>
    </row>
    <row r="56" spans="1:2" x14ac:dyDescent="0.15">
      <c r="A56" s="23" t="s">
        <v>36</v>
      </c>
      <c r="B56" s="24">
        <v>7.78</v>
      </c>
    </row>
    <row r="57" spans="1:2" x14ac:dyDescent="0.15">
      <c r="A57" s="23" t="s">
        <v>144</v>
      </c>
      <c r="B57" s="28">
        <v>12.69</v>
      </c>
    </row>
    <row r="58" spans="1:2" x14ac:dyDescent="0.15">
      <c r="A58" s="23" t="s">
        <v>72</v>
      </c>
      <c r="B58" s="24">
        <v>12.63</v>
      </c>
    </row>
    <row r="59" spans="1:2" x14ac:dyDescent="0.15">
      <c r="A59" s="23" t="s">
        <v>118</v>
      </c>
      <c r="B59" s="24">
        <v>15.6</v>
      </c>
    </row>
    <row r="60" spans="1:2" x14ac:dyDescent="0.15">
      <c r="A60" s="23" t="s">
        <v>62</v>
      </c>
      <c r="B60" s="24">
        <v>11.62</v>
      </c>
    </row>
    <row r="61" spans="1:2" x14ac:dyDescent="0.15">
      <c r="A61" s="23" t="s">
        <v>37</v>
      </c>
      <c r="B61" s="24">
        <v>14.14</v>
      </c>
    </row>
    <row r="62" spans="1:2" x14ac:dyDescent="0.15">
      <c r="A62" s="23" t="s">
        <v>134</v>
      </c>
      <c r="B62" s="28">
        <v>12.32</v>
      </c>
    </row>
    <row r="63" spans="1:2" x14ac:dyDescent="0.15">
      <c r="A63" s="23" t="s">
        <v>38</v>
      </c>
      <c r="B63" s="24">
        <v>9.68</v>
      </c>
    </row>
    <row r="64" spans="1:2" x14ac:dyDescent="0.15">
      <c r="A64" s="23" t="s">
        <v>39</v>
      </c>
      <c r="B64" s="24">
        <v>9.3699999999999992</v>
      </c>
    </row>
    <row r="65" spans="1:2" x14ac:dyDescent="0.15">
      <c r="A65" s="23" t="s">
        <v>40</v>
      </c>
      <c r="B65" s="24">
        <v>11.49</v>
      </c>
    </row>
    <row r="66" spans="1:2" x14ac:dyDescent="0.15">
      <c r="A66" s="23" t="s">
        <v>135</v>
      </c>
      <c r="B66" s="28">
        <v>11.6</v>
      </c>
    </row>
    <row r="67" spans="1:2" x14ac:dyDescent="0.15">
      <c r="A67" s="23" t="s">
        <v>42</v>
      </c>
      <c r="B67" s="24">
        <v>10.87</v>
      </c>
    </row>
    <row r="68" spans="1:2" x14ac:dyDescent="0.15">
      <c r="A68" s="23" t="s">
        <v>136</v>
      </c>
      <c r="B68" s="28">
        <v>13.78</v>
      </c>
    </row>
    <row r="69" spans="1:2" x14ac:dyDescent="0.15">
      <c r="A69" s="23" t="s">
        <v>43</v>
      </c>
      <c r="B69" s="24">
        <v>8.9</v>
      </c>
    </row>
    <row r="70" spans="1:2" x14ac:dyDescent="0.15">
      <c r="A70" s="23" t="s">
        <v>109</v>
      </c>
      <c r="B70" s="24">
        <v>17</v>
      </c>
    </row>
    <row r="71" spans="1:2" x14ac:dyDescent="0.15">
      <c r="A71" s="23" t="s">
        <v>44</v>
      </c>
      <c r="B71" s="24">
        <v>10.87</v>
      </c>
    </row>
    <row r="72" spans="1:2" x14ac:dyDescent="0.15">
      <c r="A72" s="23" t="s">
        <v>96</v>
      </c>
      <c r="B72" s="24">
        <v>17</v>
      </c>
    </row>
    <row r="73" spans="1:2" x14ac:dyDescent="0.15">
      <c r="A73" s="23" t="s">
        <v>137</v>
      </c>
      <c r="B73" s="28">
        <v>11.6</v>
      </c>
    </row>
    <row r="74" spans="1:2" x14ac:dyDescent="0.15">
      <c r="A74" s="23" t="s">
        <v>45</v>
      </c>
      <c r="B74" s="24">
        <v>9.7100000000000009</v>
      </c>
    </row>
    <row r="75" spans="1:2" x14ac:dyDescent="0.15">
      <c r="A75" s="23" t="s">
        <v>46</v>
      </c>
      <c r="B75" s="24">
        <v>8.02</v>
      </c>
    </row>
    <row r="76" spans="1:2" x14ac:dyDescent="0.15">
      <c r="A76" s="23" t="s">
        <v>47</v>
      </c>
      <c r="B76" s="24">
        <v>17</v>
      </c>
    </row>
    <row r="77" spans="1:2" x14ac:dyDescent="0.15">
      <c r="A77" s="23" t="s">
        <v>100</v>
      </c>
      <c r="B77" s="24">
        <v>13.42</v>
      </c>
    </row>
    <row r="78" spans="1:2" x14ac:dyDescent="0.15">
      <c r="A78" s="23" t="s">
        <v>48</v>
      </c>
      <c r="B78" s="24">
        <v>10.14</v>
      </c>
    </row>
    <row r="79" spans="1:2" x14ac:dyDescent="0.15">
      <c r="A79" s="23" t="s">
        <v>63</v>
      </c>
      <c r="B79" s="24">
        <v>12.23</v>
      </c>
    </row>
    <row r="80" spans="1:2" x14ac:dyDescent="0.15">
      <c r="A80" s="23" t="s">
        <v>50</v>
      </c>
      <c r="B80" s="24">
        <v>9.51</v>
      </c>
    </row>
    <row r="81" spans="1:2" x14ac:dyDescent="0.15">
      <c r="A81" s="23" t="s">
        <v>86</v>
      </c>
      <c r="B81" s="24">
        <v>11.62</v>
      </c>
    </row>
    <row r="82" spans="1:2" x14ac:dyDescent="0.15">
      <c r="A82" s="23" t="s">
        <v>87</v>
      </c>
      <c r="B82" s="23">
        <v>0</v>
      </c>
    </row>
    <row r="83" spans="1:2" x14ac:dyDescent="0.15">
      <c r="A83" s="1" t="s">
        <v>52</v>
      </c>
      <c r="B83" s="4">
        <f>SUM(B4:B82)</f>
        <v>1018.5400000000001</v>
      </c>
    </row>
    <row r="85" spans="1:2" ht="19" customHeight="1" x14ac:dyDescent="0.15">
      <c r="A85" s="32">
        <f>COUNTA(A4:A81)</f>
        <v>78</v>
      </c>
    </row>
  </sheetData>
  <pageMargins left="0.7" right="0.7" top="0.75" bottom="0.75" header="0.3" footer="0.3"/>
  <pageSetup orientation="portrait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84"/>
  <sheetViews>
    <sheetView topLeftCell="A51" zoomScale="140" zoomScaleNormal="140" zoomScalePageLayoutView="140" workbookViewId="0">
      <selection activeCell="D87" sqref="D87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162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141</v>
      </c>
      <c r="B6" s="24">
        <v>14.14</v>
      </c>
    </row>
    <row r="7" spans="1:2" x14ac:dyDescent="0.15">
      <c r="A7" s="23" t="s">
        <v>152</v>
      </c>
      <c r="B7" s="24">
        <v>15.24</v>
      </c>
    </row>
    <row r="8" spans="1:2" x14ac:dyDescent="0.15">
      <c r="A8" s="23" t="s">
        <v>98</v>
      </c>
      <c r="B8" s="24">
        <v>17</v>
      </c>
    </row>
    <row r="9" spans="1:2" x14ac:dyDescent="0.15">
      <c r="A9" s="23" t="s">
        <v>68</v>
      </c>
      <c r="B9" s="24">
        <v>11.78</v>
      </c>
    </row>
    <row r="10" spans="1:2" x14ac:dyDescent="0.15">
      <c r="A10" s="23" t="s">
        <v>89</v>
      </c>
      <c r="B10" s="24">
        <v>11.41</v>
      </c>
    </row>
    <row r="11" spans="1:2" x14ac:dyDescent="0.15">
      <c r="A11" s="23" t="s">
        <v>138</v>
      </c>
      <c r="B11" s="24">
        <v>11.96</v>
      </c>
    </row>
    <row r="12" spans="1:2" x14ac:dyDescent="0.15">
      <c r="A12" s="23" t="s">
        <v>139</v>
      </c>
      <c r="B12" s="24">
        <v>11.6</v>
      </c>
    </row>
    <row r="13" spans="1:2" x14ac:dyDescent="0.15">
      <c r="A13" s="23" t="s">
        <v>9</v>
      </c>
      <c r="B13" s="24">
        <v>10.87</v>
      </c>
    </row>
    <row r="14" spans="1:2" x14ac:dyDescent="0.15">
      <c r="A14" s="23" t="s">
        <v>97</v>
      </c>
      <c r="B14" s="24">
        <v>14.69</v>
      </c>
    </row>
    <row r="15" spans="1:2" x14ac:dyDescent="0.15">
      <c r="A15" s="23" t="s">
        <v>11</v>
      </c>
      <c r="B15" s="24">
        <v>9.7200000000000006</v>
      </c>
    </row>
    <row r="16" spans="1:2" x14ac:dyDescent="0.15">
      <c r="A16" s="23" t="s">
        <v>90</v>
      </c>
      <c r="B16" s="24">
        <v>17</v>
      </c>
    </row>
    <row r="17" spans="1:2" x14ac:dyDescent="0.15">
      <c r="A17" s="23" t="s">
        <v>147</v>
      </c>
      <c r="B17" s="28">
        <v>14.42</v>
      </c>
    </row>
    <row r="18" spans="1:2" x14ac:dyDescent="0.15">
      <c r="A18" s="23" t="s">
        <v>13</v>
      </c>
      <c r="B18" s="24">
        <v>10.87</v>
      </c>
    </row>
    <row r="19" spans="1:2" x14ac:dyDescent="0.15">
      <c r="A19" s="23" t="s">
        <v>79</v>
      </c>
      <c r="B19" s="24">
        <v>14.51</v>
      </c>
    </row>
    <row r="20" spans="1:2" x14ac:dyDescent="0.15">
      <c r="A20" s="23" t="s">
        <v>80</v>
      </c>
      <c r="B20" s="24">
        <v>11.96</v>
      </c>
    </row>
    <row r="21" spans="1:2" x14ac:dyDescent="0.15">
      <c r="A21" s="23" t="s">
        <v>64</v>
      </c>
      <c r="B21" s="24">
        <v>12.32</v>
      </c>
    </row>
    <row r="22" spans="1:2" x14ac:dyDescent="0.15">
      <c r="A22" s="23" t="s">
        <v>83</v>
      </c>
      <c r="B22" s="24">
        <v>10.78</v>
      </c>
    </row>
    <row r="23" spans="1:2" x14ac:dyDescent="0.15">
      <c r="A23" s="23" t="s">
        <v>14</v>
      </c>
      <c r="B23" s="26">
        <v>8.49</v>
      </c>
    </row>
    <row r="24" spans="1:2" x14ac:dyDescent="0.15">
      <c r="A24" s="23" t="s">
        <v>57</v>
      </c>
      <c r="B24" s="24">
        <v>11.62</v>
      </c>
    </row>
    <row r="25" spans="1:2" x14ac:dyDescent="0.15">
      <c r="A25" s="23" t="s">
        <v>58</v>
      </c>
      <c r="B25" s="24">
        <v>11.96</v>
      </c>
    </row>
    <row r="26" spans="1:2" x14ac:dyDescent="0.15">
      <c r="A26" s="23" t="s">
        <v>129</v>
      </c>
      <c r="B26" s="28">
        <v>12.32</v>
      </c>
    </row>
    <row r="27" spans="1:2" x14ac:dyDescent="0.15">
      <c r="A27" s="23" t="s">
        <v>69</v>
      </c>
      <c r="B27" s="24">
        <v>15.43</v>
      </c>
    </row>
    <row r="28" spans="1:2" x14ac:dyDescent="0.15">
      <c r="A28" s="23" t="s">
        <v>17</v>
      </c>
      <c r="B28" s="24">
        <v>9.24</v>
      </c>
    </row>
    <row r="29" spans="1:2" x14ac:dyDescent="0.15">
      <c r="A29" s="23" t="s">
        <v>18</v>
      </c>
      <c r="B29" s="24">
        <v>10.5</v>
      </c>
    </row>
    <row r="30" spans="1:2" x14ac:dyDescent="0.15">
      <c r="A30" s="23" t="s">
        <v>103</v>
      </c>
      <c r="B30" s="24">
        <v>15.95</v>
      </c>
    </row>
    <row r="31" spans="1:2" x14ac:dyDescent="0.15">
      <c r="A31" s="23" t="s">
        <v>20</v>
      </c>
      <c r="B31" s="24">
        <v>11.24</v>
      </c>
    </row>
    <row r="32" spans="1:2" x14ac:dyDescent="0.15">
      <c r="A32" s="23" t="s">
        <v>22</v>
      </c>
      <c r="B32" s="24">
        <v>9.64</v>
      </c>
    </row>
    <row r="33" spans="1:2" x14ac:dyDescent="0.15">
      <c r="A33" s="23" t="s">
        <v>23</v>
      </c>
      <c r="B33" s="24">
        <v>10.35</v>
      </c>
    </row>
    <row r="34" spans="1:2" x14ac:dyDescent="0.15">
      <c r="A34" s="23" t="s">
        <v>24</v>
      </c>
      <c r="B34" s="24">
        <v>4.41</v>
      </c>
    </row>
    <row r="35" spans="1:2" x14ac:dyDescent="0.15">
      <c r="A35" s="23" t="s">
        <v>25</v>
      </c>
      <c r="B35" s="24">
        <v>14.14</v>
      </c>
    </row>
    <row r="36" spans="1:2" x14ac:dyDescent="0.15">
      <c r="A36" s="23" t="s">
        <v>88</v>
      </c>
      <c r="B36" s="24">
        <v>12.59</v>
      </c>
    </row>
    <row r="37" spans="1:2" x14ac:dyDescent="0.15">
      <c r="A37" s="23" t="s">
        <v>26</v>
      </c>
      <c r="B37" s="24">
        <v>8.7100000000000009</v>
      </c>
    </row>
    <row r="38" spans="1:2" x14ac:dyDescent="0.15">
      <c r="A38" s="23" t="s">
        <v>143</v>
      </c>
      <c r="B38" s="24">
        <v>12.69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23" t="s">
        <v>29</v>
      </c>
      <c r="B41" s="24">
        <v>10.06</v>
      </c>
    </row>
    <row r="42" spans="1:2" x14ac:dyDescent="0.15">
      <c r="A42" s="23" t="s">
        <v>30</v>
      </c>
      <c r="B42" s="24">
        <v>13.05</v>
      </c>
    </row>
    <row r="43" spans="1:2" x14ac:dyDescent="0.15">
      <c r="A43" s="23" t="s">
        <v>161</v>
      </c>
      <c r="B43" s="37">
        <v>14.14</v>
      </c>
    </row>
    <row r="44" spans="1:2" x14ac:dyDescent="0.15">
      <c r="A44" s="23" t="s">
        <v>31</v>
      </c>
      <c r="B44" s="24">
        <v>10.87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8">
        <v>12.32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8">
        <v>12.32</v>
      </c>
    </row>
    <row r="50" spans="1:2" x14ac:dyDescent="0.15">
      <c r="A50" s="23" t="s">
        <v>133</v>
      </c>
      <c r="B50" s="28">
        <v>11.6</v>
      </c>
    </row>
    <row r="51" spans="1:2" x14ac:dyDescent="0.15">
      <c r="A51" s="30" t="s">
        <v>148</v>
      </c>
      <c r="B51" s="28">
        <v>16.329999999999998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7" t="s">
        <v>142</v>
      </c>
      <c r="B53" s="26">
        <v>13.05</v>
      </c>
    </row>
    <row r="54" spans="1:2" x14ac:dyDescent="0.15">
      <c r="A54" s="23" t="s">
        <v>60</v>
      </c>
      <c r="B54" s="24">
        <v>13.87</v>
      </c>
    </row>
    <row r="55" spans="1:2" x14ac:dyDescent="0.15">
      <c r="A55" s="23" t="s">
        <v>36</v>
      </c>
      <c r="B55" s="24">
        <v>7.78</v>
      </c>
    </row>
    <row r="56" spans="1:2" x14ac:dyDescent="0.15">
      <c r="A56" s="23" t="s">
        <v>144</v>
      </c>
      <c r="B56" s="28">
        <v>12.69</v>
      </c>
    </row>
    <row r="57" spans="1:2" x14ac:dyDescent="0.15">
      <c r="A57" s="23" t="s">
        <v>72</v>
      </c>
      <c r="B57" s="24">
        <v>12.63</v>
      </c>
    </row>
    <row r="58" spans="1:2" x14ac:dyDescent="0.15">
      <c r="A58" s="23" t="s">
        <v>118</v>
      </c>
      <c r="B58" s="24">
        <v>15.6</v>
      </c>
    </row>
    <row r="59" spans="1:2" x14ac:dyDescent="0.15">
      <c r="A59" s="23" t="s">
        <v>62</v>
      </c>
      <c r="B59" s="24">
        <v>11.62</v>
      </c>
    </row>
    <row r="60" spans="1:2" x14ac:dyDescent="0.15">
      <c r="A60" s="23" t="s">
        <v>37</v>
      </c>
      <c r="B60" s="24">
        <v>14.14</v>
      </c>
    </row>
    <row r="61" spans="1:2" x14ac:dyDescent="0.15">
      <c r="A61" s="23" t="s">
        <v>134</v>
      </c>
      <c r="B61" s="28">
        <v>12.32</v>
      </c>
    </row>
    <row r="62" spans="1:2" x14ac:dyDescent="0.15">
      <c r="A62" s="23" t="s">
        <v>38</v>
      </c>
      <c r="B62" s="24">
        <v>9.68</v>
      </c>
    </row>
    <row r="63" spans="1:2" x14ac:dyDescent="0.15">
      <c r="A63" s="23" t="s">
        <v>39</v>
      </c>
      <c r="B63" s="24">
        <v>9.3699999999999992</v>
      </c>
    </row>
    <row r="64" spans="1:2" x14ac:dyDescent="0.15">
      <c r="A64" s="23" t="s">
        <v>40</v>
      </c>
      <c r="B64" s="24">
        <v>11.49</v>
      </c>
    </row>
    <row r="65" spans="1:2" x14ac:dyDescent="0.15">
      <c r="A65" s="23" t="s">
        <v>135</v>
      </c>
      <c r="B65" s="28">
        <v>11.6</v>
      </c>
    </row>
    <row r="66" spans="1:2" x14ac:dyDescent="0.15">
      <c r="A66" s="23" t="s">
        <v>42</v>
      </c>
      <c r="B66" s="24">
        <v>10.87</v>
      </c>
    </row>
    <row r="67" spans="1:2" x14ac:dyDescent="0.15">
      <c r="A67" s="23" t="s">
        <v>136</v>
      </c>
      <c r="B67" s="28">
        <v>13.78</v>
      </c>
    </row>
    <row r="68" spans="1:2" x14ac:dyDescent="0.15">
      <c r="A68" s="23" t="s">
        <v>43</v>
      </c>
      <c r="B68" s="24">
        <v>8.9</v>
      </c>
    </row>
    <row r="69" spans="1:2" x14ac:dyDescent="0.15">
      <c r="A69" s="23" t="s">
        <v>109</v>
      </c>
      <c r="B69" s="24">
        <v>17</v>
      </c>
    </row>
    <row r="70" spans="1:2" x14ac:dyDescent="0.15">
      <c r="A70" s="23" t="s">
        <v>44</v>
      </c>
      <c r="B70" s="24">
        <v>10.87</v>
      </c>
    </row>
    <row r="71" spans="1:2" x14ac:dyDescent="0.15">
      <c r="A71" s="23" t="s">
        <v>96</v>
      </c>
      <c r="B71" s="24">
        <v>17</v>
      </c>
    </row>
    <row r="72" spans="1:2" x14ac:dyDescent="0.15">
      <c r="A72" s="23" t="s">
        <v>137</v>
      </c>
      <c r="B72" s="28">
        <v>11.6</v>
      </c>
    </row>
    <row r="73" spans="1:2" x14ac:dyDescent="0.15">
      <c r="A73" s="23" t="s">
        <v>45</v>
      </c>
      <c r="B73" s="24">
        <v>9.7100000000000009</v>
      </c>
    </row>
    <row r="74" spans="1:2" x14ac:dyDescent="0.15">
      <c r="A74" s="23" t="s">
        <v>46</v>
      </c>
      <c r="B74" s="24">
        <v>8.02</v>
      </c>
    </row>
    <row r="75" spans="1:2" x14ac:dyDescent="0.15">
      <c r="A75" s="23" t="s">
        <v>47</v>
      </c>
      <c r="B75" s="24">
        <v>17</v>
      </c>
    </row>
    <row r="76" spans="1:2" x14ac:dyDescent="0.15">
      <c r="A76" s="23" t="s">
        <v>100</v>
      </c>
      <c r="B76" s="24">
        <v>13.42</v>
      </c>
    </row>
    <row r="77" spans="1:2" x14ac:dyDescent="0.15">
      <c r="A77" s="23" t="s">
        <v>48</v>
      </c>
      <c r="B77" s="24">
        <v>10.14</v>
      </c>
    </row>
    <row r="78" spans="1:2" x14ac:dyDescent="0.15">
      <c r="A78" s="23" t="s">
        <v>63</v>
      </c>
      <c r="B78" s="24">
        <v>12.23</v>
      </c>
    </row>
    <row r="79" spans="1:2" x14ac:dyDescent="0.15">
      <c r="A79" s="23" t="s">
        <v>50</v>
      </c>
      <c r="B79" s="24">
        <v>9.51</v>
      </c>
    </row>
    <row r="80" spans="1:2" x14ac:dyDescent="0.15">
      <c r="A80" s="23" t="s">
        <v>86</v>
      </c>
      <c r="B80" s="24">
        <v>11.62</v>
      </c>
    </row>
    <row r="81" spans="1:2" x14ac:dyDescent="0.15">
      <c r="A81" s="23" t="s">
        <v>87</v>
      </c>
      <c r="B81" s="23">
        <v>0</v>
      </c>
    </row>
    <row r="82" spans="1:2" x14ac:dyDescent="0.15">
      <c r="A82" s="1" t="s">
        <v>52</v>
      </c>
      <c r="B82" s="4">
        <f>SUM(B4:B81)</f>
        <v>931.43000000000006</v>
      </c>
    </row>
    <row r="84" spans="1:2" ht="19" customHeight="1" x14ac:dyDescent="0.15">
      <c r="A84" s="32">
        <f>COUNTA(A4:A80)</f>
        <v>77</v>
      </c>
    </row>
  </sheetData>
  <pageMargins left="0.7" right="0.7" top="0.75" bottom="0.75" header="0.3" footer="0.3"/>
  <pageSetup orientation="portrait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87"/>
  <sheetViews>
    <sheetView topLeftCell="A58" zoomScale="140" zoomScaleNormal="140" zoomScalePageLayoutView="140" workbookViewId="0">
      <selection activeCell="D87" sqref="D87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163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141</v>
      </c>
      <c r="B6" s="24">
        <v>14.14</v>
      </c>
    </row>
    <row r="7" spans="1:2" x14ac:dyDescent="0.15">
      <c r="A7" s="23" t="s">
        <v>152</v>
      </c>
      <c r="B7" s="24">
        <v>15.24</v>
      </c>
    </row>
    <row r="8" spans="1:2" x14ac:dyDescent="0.15">
      <c r="A8" s="23" t="s">
        <v>98</v>
      </c>
      <c r="B8" s="24">
        <v>17</v>
      </c>
    </row>
    <row r="9" spans="1:2" x14ac:dyDescent="0.15">
      <c r="A9" s="23" t="s">
        <v>68</v>
      </c>
      <c r="B9" s="24">
        <v>11.78</v>
      </c>
    </row>
    <row r="10" spans="1:2" x14ac:dyDescent="0.15">
      <c r="A10" s="23" t="s">
        <v>89</v>
      </c>
      <c r="B10" s="24">
        <v>11.41</v>
      </c>
    </row>
    <row r="11" spans="1:2" x14ac:dyDescent="0.15">
      <c r="A11" s="23" t="s">
        <v>138</v>
      </c>
      <c r="B11" s="24">
        <v>11.96</v>
      </c>
    </row>
    <row r="12" spans="1:2" x14ac:dyDescent="0.15">
      <c r="A12" s="23" t="s">
        <v>139</v>
      </c>
      <c r="B12" s="24">
        <v>11.6</v>
      </c>
    </row>
    <row r="13" spans="1:2" x14ac:dyDescent="0.15">
      <c r="A13" s="23" t="s">
        <v>9</v>
      </c>
      <c r="B13" s="24">
        <v>10.87</v>
      </c>
    </row>
    <row r="14" spans="1:2" x14ac:dyDescent="0.15">
      <c r="A14" s="23" t="s">
        <v>97</v>
      </c>
      <c r="B14" s="24">
        <v>14.69</v>
      </c>
    </row>
    <row r="15" spans="1:2" x14ac:dyDescent="0.15">
      <c r="A15" s="23" t="s">
        <v>11</v>
      </c>
      <c r="B15" s="24">
        <v>9.7200000000000006</v>
      </c>
    </row>
    <row r="16" spans="1:2" x14ac:dyDescent="0.15">
      <c r="A16" s="23" t="s">
        <v>90</v>
      </c>
      <c r="B16" s="24">
        <v>17</v>
      </c>
    </row>
    <row r="17" spans="1:2" x14ac:dyDescent="0.15">
      <c r="A17" s="23" t="s">
        <v>147</v>
      </c>
      <c r="B17" s="28">
        <v>14.42</v>
      </c>
    </row>
    <row r="18" spans="1:2" x14ac:dyDescent="0.15">
      <c r="A18" s="23" t="s">
        <v>13</v>
      </c>
      <c r="B18" s="24">
        <v>10.87</v>
      </c>
    </row>
    <row r="19" spans="1:2" x14ac:dyDescent="0.15">
      <c r="A19" s="23" t="s">
        <v>79</v>
      </c>
      <c r="B19" s="24">
        <v>14.51</v>
      </c>
    </row>
    <row r="20" spans="1:2" x14ac:dyDescent="0.15">
      <c r="A20" s="23" t="s">
        <v>80</v>
      </c>
      <c r="B20" s="24">
        <v>11.96</v>
      </c>
    </row>
    <row r="21" spans="1:2" x14ac:dyDescent="0.15">
      <c r="A21" s="23" t="s">
        <v>64</v>
      </c>
      <c r="B21" s="24">
        <v>12.32</v>
      </c>
    </row>
    <row r="22" spans="1:2" x14ac:dyDescent="0.15">
      <c r="A22" s="23" t="s">
        <v>83</v>
      </c>
      <c r="B22" s="24">
        <v>10.78</v>
      </c>
    </row>
    <row r="23" spans="1:2" x14ac:dyDescent="0.15">
      <c r="A23" s="23" t="s">
        <v>14</v>
      </c>
      <c r="B23" s="24">
        <v>8.49</v>
      </c>
    </row>
    <row r="24" spans="1:2" x14ac:dyDescent="0.15">
      <c r="A24" s="23" t="s">
        <v>57</v>
      </c>
      <c r="B24" s="24">
        <v>11.62</v>
      </c>
    </row>
    <row r="25" spans="1:2" x14ac:dyDescent="0.15">
      <c r="A25" s="23" t="s">
        <v>58</v>
      </c>
      <c r="B25" s="24">
        <v>11.96</v>
      </c>
    </row>
    <row r="26" spans="1:2" x14ac:dyDescent="0.15">
      <c r="A26" s="23" t="s">
        <v>129</v>
      </c>
      <c r="B26" s="28">
        <v>12.32</v>
      </c>
    </row>
    <row r="27" spans="1:2" x14ac:dyDescent="0.15">
      <c r="A27" s="23" t="s">
        <v>69</v>
      </c>
      <c r="B27" s="24">
        <v>15.43</v>
      </c>
    </row>
    <row r="28" spans="1:2" x14ac:dyDescent="0.15">
      <c r="A28" s="23" t="s">
        <v>17</v>
      </c>
      <c r="B28" s="24">
        <v>9.24</v>
      </c>
    </row>
    <row r="29" spans="1:2" x14ac:dyDescent="0.15">
      <c r="A29" s="23" t="s">
        <v>18</v>
      </c>
      <c r="B29" s="24">
        <v>10.5</v>
      </c>
    </row>
    <row r="30" spans="1:2" x14ac:dyDescent="0.15">
      <c r="A30" s="23" t="s">
        <v>103</v>
      </c>
      <c r="B30" s="24">
        <v>15.95</v>
      </c>
    </row>
    <row r="31" spans="1:2" x14ac:dyDescent="0.15">
      <c r="A31" s="23" t="s">
        <v>20</v>
      </c>
      <c r="B31" s="24">
        <v>11.24</v>
      </c>
    </row>
    <row r="32" spans="1:2" x14ac:dyDescent="0.15">
      <c r="A32" s="23" t="s">
        <v>22</v>
      </c>
      <c r="B32" s="24">
        <v>9.64</v>
      </c>
    </row>
    <row r="33" spans="1:2" x14ac:dyDescent="0.15">
      <c r="A33" s="23" t="s">
        <v>23</v>
      </c>
      <c r="B33" s="24">
        <v>10.35</v>
      </c>
    </row>
    <row r="34" spans="1:2" x14ac:dyDescent="0.15">
      <c r="A34" s="23" t="s">
        <v>24</v>
      </c>
      <c r="B34" s="24">
        <v>4.41</v>
      </c>
    </row>
    <row r="35" spans="1:2" x14ac:dyDescent="0.15">
      <c r="A35" s="23" t="s">
        <v>25</v>
      </c>
      <c r="B35" s="24">
        <v>14.14</v>
      </c>
    </row>
    <row r="36" spans="1:2" x14ac:dyDescent="0.15">
      <c r="A36" s="23" t="s">
        <v>88</v>
      </c>
      <c r="B36" s="24">
        <v>12.59</v>
      </c>
    </row>
    <row r="37" spans="1:2" x14ac:dyDescent="0.15">
      <c r="A37" s="23" t="s">
        <v>26</v>
      </c>
      <c r="B37" s="24">
        <v>8.7100000000000009</v>
      </c>
    </row>
    <row r="38" spans="1:2" x14ac:dyDescent="0.15">
      <c r="A38" s="23" t="s">
        <v>143</v>
      </c>
      <c r="B38" s="24">
        <v>12.69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23" t="s">
        <v>29</v>
      </c>
      <c r="B41" s="24">
        <v>10.06</v>
      </c>
    </row>
    <row r="42" spans="1:2" x14ac:dyDescent="0.15">
      <c r="A42" s="23" t="s">
        <v>30</v>
      </c>
      <c r="B42" s="24">
        <v>13.05</v>
      </c>
    </row>
    <row r="43" spans="1:2" x14ac:dyDescent="0.15">
      <c r="A43" s="23" t="s">
        <v>161</v>
      </c>
      <c r="B43" s="37">
        <v>14.14</v>
      </c>
    </row>
    <row r="44" spans="1:2" x14ac:dyDescent="0.15">
      <c r="A44" s="23" t="s">
        <v>31</v>
      </c>
      <c r="B44" s="24">
        <v>-10.87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8">
        <v>12.32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8">
        <v>12.32</v>
      </c>
    </row>
    <row r="50" spans="1:2" x14ac:dyDescent="0.15">
      <c r="A50" s="23" t="s">
        <v>133</v>
      </c>
      <c r="B50" s="28">
        <v>11.6</v>
      </c>
    </row>
    <row r="51" spans="1:2" x14ac:dyDescent="0.15">
      <c r="A51" s="30" t="s">
        <v>148</v>
      </c>
      <c r="B51" s="28">
        <v>16.329999999999998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3" t="s">
        <v>142</v>
      </c>
      <c r="B53" s="24">
        <v>13.05</v>
      </c>
    </row>
    <row r="54" spans="1:2" x14ac:dyDescent="0.15">
      <c r="A54" s="23" t="s">
        <v>60</v>
      </c>
      <c r="B54" s="24">
        <v>13.87</v>
      </c>
    </row>
    <row r="55" spans="1:2" x14ac:dyDescent="0.15">
      <c r="A55" s="23" t="s">
        <v>36</v>
      </c>
      <c r="B55" s="24">
        <v>7.78</v>
      </c>
    </row>
    <row r="56" spans="1:2" x14ac:dyDescent="0.15">
      <c r="A56" s="23" t="s">
        <v>144</v>
      </c>
      <c r="B56" s="28">
        <v>12.69</v>
      </c>
    </row>
    <row r="57" spans="1:2" x14ac:dyDescent="0.15">
      <c r="A57" s="23" t="s">
        <v>72</v>
      </c>
      <c r="B57" s="24">
        <v>12.63</v>
      </c>
    </row>
    <row r="58" spans="1:2" x14ac:dyDescent="0.15">
      <c r="A58" s="23" t="s">
        <v>118</v>
      </c>
      <c r="B58" s="24">
        <v>15.6</v>
      </c>
    </row>
    <row r="59" spans="1:2" x14ac:dyDescent="0.15">
      <c r="A59" s="23" t="s">
        <v>62</v>
      </c>
      <c r="B59" s="24">
        <v>11.62</v>
      </c>
    </row>
    <row r="60" spans="1:2" x14ac:dyDescent="0.15">
      <c r="A60" s="23" t="s">
        <v>37</v>
      </c>
      <c r="B60" s="24">
        <v>14.14</v>
      </c>
    </row>
    <row r="61" spans="1:2" x14ac:dyDescent="0.15">
      <c r="A61" s="23" t="s">
        <v>134</v>
      </c>
      <c r="B61" s="28">
        <v>12.32</v>
      </c>
    </row>
    <row r="62" spans="1:2" x14ac:dyDescent="0.15">
      <c r="A62" s="23" t="s">
        <v>38</v>
      </c>
      <c r="B62" s="24">
        <v>9.68</v>
      </c>
    </row>
    <row r="63" spans="1:2" x14ac:dyDescent="0.15">
      <c r="A63" s="23" t="s">
        <v>39</v>
      </c>
      <c r="B63" s="24">
        <v>9.3699999999999992</v>
      </c>
    </row>
    <row r="64" spans="1:2" x14ac:dyDescent="0.15">
      <c r="A64" s="23" t="s">
        <v>40</v>
      </c>
      <c r="B64" s="24">
        <v>11.49</v>
      </c>
    </row>
    <row r="65" spans="1:2" x14ac:dyDescent="0.15">
      <c r="A65" s="38" t="s">
        <v>164</v>
      </c>
      <c r="B65" s="37">
        <v>34</v>
      </c>
    </row>
    <row r="66" spans="1:2" x14ac:dyDescent="0.15">
      <c r="A66" s="23" t="s">
        <v>135</v>
      </c>
      <c r="B66" s="28">
        <v>11.6</v>
      </c>
    </row>
    <row r="67" spans="1:2" x14ac:dyDescent="0.15">
      <c r="A67" s="23" t="s">
        <v>42</v>
      </c>
      <c r="B67" s="24">
        <v>10.87</v>
      </c>
    </row>
    <row r="68" spans="1:2" x14ac:dyDescent="0.15">
      <c r="A68" s="23" t="s">
        <v>136</v>
      </c>
      <c r="B68" s="28">
        <v>13.78</v>
      </c>
    </row>
    <row r="69" spans="1:2" x14ac:dyDescent="0.15">
      <c r="A69" s="23" t="s">
        <v>43</v>
      </c>
      <c r="B69" s="24">
        <v>8.9</v>
      </c>
    </row>
    <row r="70" spans="1:2" x14ac:dyDescent="0.15">
      <c r="A70" s="38" t="s">
        <v>165</v>
      </c>
      <c r="B70" s="37">
        <v>28.28</v>
      </c>
    </row>
    <row r="71" spans="1:2" x14ac:dyDescent="0.15">
      <c r="A71" s="23" t="s">
        <v>109</v>
      </c>
      <c r="B71" s="24">
        <v>17</v>
      </c>
    </row>
    <row r="72" spans="1:2" x14ac:dyDescent="0.15">
      <c r="A72" s="23" t="s">
        <v>44</v>
      </c>
      <c r="B72" s="24">
        <v>10.87</v>
      </c>
    </row>
    <row r="73" spans="1:2" x14ac:dyDescent="0.15">
      <c r="A73" s="23" t="s">
        <v>96</v>
      </c>
      <c r="B73" s="24">
        <v>17</v>
      </c>
    </row>
    <row r="74" spans="1:2" x14ac:dyDescent="0.15">
      <c r="A74" s="23" t="s">
        <v>137</v>
      </c>
      <c r="B74" s="28">
        <v>11.6</v>
      </c>
    </row>
    <row r="75" spans="1:2" x14ac:dyDescent="0.15">
      <c r="A75" s="23" t="s">
        <v>45</v>
      </c>
      <c r="B75" s="24">
        <v>9.7100000000000009</v>
      </c>
    </row>
    <row r="76" spans="1:2" x14ac:dyDescent="0.15">
      <c r="A76" s="23" t="s">
        <v>46</v>
      </c>
      <c r="B76" s="24">
        <v>8.02</v>
      </c>
    </row>
    <row r="77" spans="1:2" x14ac:dyDescent="0.15">
      <c r="A77" s="23" t="s">
        <v>47</v>
      </c>
      <c r="B77" s="24">
        <v>17</v>
      </c>
    </row>
    <row r="78" spans="1:2" x14ac:dyDescent="0.15">
      <c r="A78" s="23" t="s">
        <v>100</v>
      </c>
      <c r="B78" s="24">
        <v>13.42</v>
      </c>
    </row>
    <row r="79" spans="1:2" x14ac:dyDescent="0.15">
      <c r="A79" s="23" t="s">
        <v>48</v>
      </c>
      <c r="B79" s="24">
        <v>10.14</v>
      </c>
    </row>
    <row r="80" spans="1:2" x14ac:dyDescent="0.15">
      <c r="A80" s="23" t="s">
        <v>63</v>
      </c>
      <c r="B80" s="24">
        <v>12.23</v>
      </c>
    </row>
    <row r="81" spans="1:2" x14ac:dyDescent="0.15">
      <c r="A81" s="38" t="s">
        <v>166</v>
      </c>
      <c r="B81" s="37">
        <v>28.26</v>
      </c>
    </row>
    <row r="82" spans="1:2" x14ac:dyDescent="0.15">
      <c r="A82" s="23" t="s">
        <v>50</v>
      </c>
      <c r="B82" s="24">
        <v>9.51</v>
      </c>
    </row>
    <row r="83" spans="1:2" x14ac:dyDescent="0.15">
      <c r="A83" s="23" t="s">
        <v>86</v>
      </c>
      <c r="B83" s="24">
        <v>11.62</v>
      </c>
    </row>
    <row r="84" spans="1:2" x14ac:dyDescent="0.15">
      <c r="A84" s="23" t="s">
        <v>87</v>
      </c>
      <c r="B84" s="23">
        <v>-2.27</v>
      </c>
    </row>
    <row r="85" spans="1:2" x14ac:dyDescent="0.15">
      <c r="A85" s="1" t="s">
        <v>52</v>
      </c>
      <c r="B85" s="4">
        <f>SUM(B4:B84)</f>
        <v>997.96</v>
      </c>
    </row>
    <row r="87" spans="1:2" ht="19" customHeight="1" x14ac:dyDescent="0.15">
      <c r="A87" s="32">
        <f>COUNTA(A4:A83)</f>
        <v>80</v>
      </c>
    </row>
  </sheetData>
  <pageMargins left="0.7" right="0.7" top="0.75" bottom="0.75" header="0.3" footer="0.3"/>
  <pageSetup orientation="portrait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87"/>
  <sheetViews>
    <sheetView topLeftCell="A34" zoomScale="140" zoomScaleNormal="140" zoomScalePageLayoutView="140" workbookViewId="0">
      <selection activeCell="D87" sqref="D87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167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141</v>
      </c>
      <c r="B6" s="24">
        <v>14.14</v>
      </c>
    </row>
    <row r="7" spans="1:2" x14ac:dyDescent="0.15">
      <c r="A7" s="23" t="s">
        <v>152</v>
      </c>
      <c r="B7" s="24">
        <v>15.24</v>
      </c>
    </row>
    <row r="8" spans="1:2" x14ac:dyDescent="0.15">
      <c r="A8" s="23" t="s">
        <v>98</v>
      </c>
      <c r="B8" s="24">
        <v>17</v>
      </c>
    </row>
    <row r="9" spans="1:2" x14ac:dyDescent="0.15">
      <c r="A9" s="23" t="s">
        <v>68</v>
      </c>
      <c r="B9" s="24">
        <v>11.78</v>
      </c>
    </row>
    <row r="10" spans="1:2" x14ac:dyDescent="0.15">
      <c r="A10" s="23" t="s">
        <v>89</v>
      </c>
      <c r="B10" s="24">
        <v>11.41</v>
      </c>
    </row>
    <row r="11" spans="1:2" x14ac:dyDescent="0.15">
      <c r="A11" s="23" t="s">
        <v>138</v>
      </c>
      <c r="B11" s="24">
        <v>11.96</v>
      </c>
    </row>
    <row r="12" spans="1:2" x14ac:dyDescent="0.15">
      <c r="A12" s="23" t="s">
        <v>139</v>
      </c>
      <c r="B12" s="24">
        <v>11.6</v>
      </c>
    </row>
    <row r="13" spans="1:2" x14ac:dyDescent="0.15">
      <c r="A13" s="23" t="s">
        <v>9</v>
      </c>
      <c r="B13" s="24">
        <v>10.87</v>
      </c>
    </row>
    <row r="14" spans="1:2" x14ac:dyDescent="0.15">
      <c r="A14" s="23" t="s">
        <v>97</v>
      </c>
      <c r="B14" s="24">
        <v>14.69</v>
      </c>
    </row>
    <row r="15" spans="1:2" x14ac:dyDescent="0.15">
      <c r="A15" s="23" t="s">
        <v>11</v>
      </c>
      <c r="B15" s="24">
        <v>9.7200000000000006</v>
      </c>
    </row>
    <row r="16" spans="1:2" x14ac:dyDescent="0.15">
      <c r="A16" s="23" t="s">
        <v>90</v>
      </c>
      <c r="B16" s="24">
        <v>17</v>
      </c>
    </row>
    <row r="17" spans="1:2" x14ac:dyDescent="0.15">
      <c r="A17" s="23" t="s">
        <v>147</v>
      </c>
      <c r="B17" s="28">
        <v>14.42</v>
      </c>
    </row>
    <row r="18" spans="1:2" x14ac:dyDescent="0.15">
      <c r="A18" s="23" t="s">
        <v>13</v>
      </c>
      <c r="B18" s="24">
        <v>10.87</v>
      </c>
    </row>
    <row r="19" spans="1:2" x14ac:dyDescent="0.15">
      <c r="A19" s="23" t="s">
        <v>79</v>
      </c>
      <c r="B19" s="24">
        <v>14.51</v>
      </c>
    </row>
    <row r="20" spans="1:2" x14ac:dyDescent="0.15">
      <c r="A20" s="23" t="s">
        <v>80</v>
      </c>
      <c r="B20" s="24">
        <v>11.96</v>
      </c>
    </row>
    <row r="21" spans="1:2" x14ac:dyDescent="0.15">
      <c r="A21" s="23" t="s">
        <v>64</v>
      </c>
      <c r="B21" s="24">
        <v>12.32</v>
      </c>
    </row>
    <row r="22" spans="1:2" x14ac:dyDescent="0.15">
      <c r="A22" s="23" t="s">
        <v>83</v>
      </c>
      <c r="B22" s="24">
        <v>10.78</v>
      </c>
    </row>
    <row r="23" spans="1:2" x14ac:dyDescent="0.15">
      <c r="A23" s="23" t="s">
        <v>14</v>
      </c>
      <c r="B23" s="24">
        <v>8.49</v>
      </c>
    </row>
    <row r="24" spans="1:2" x14ac:dyDescent="0.15">
      <c r="A24" s="23" t="s">
        <v>57</v>
      </c>
      <c r="B24" s="24">
        <v>11.62</v>
      </c>
    </row>
    <row r="25" spans="1:2" x14ac:dyDescent="0.15">
      <c r="A25" s="23" t="s">
        <v>58</v>
      </c>
      <c r="B25" s="24">
        <v>11.96</v>
      </c>
    </row>
    <row r="26" spans="1:2" x14ac:dyDescent="0.15">
      <c r="A26" s="23" t="s">
        <v>129</v>
      </c>
      <c r="B26" s="28">
        <v>12.32</v>
      </c>
    </row>
    <row r="27" spans="1:2" x14ac:dyDescent="0.15">
      <c r="A27" s="23" t="s">
        <v>69</v>
      </c>
      <c r="B27" s="24">
        <v>15.43</v>
      </c>
    </row>
    <row r="28" spans="1:2" x14ac:dyDescent="0.15">
      <c r="A28" s="23" t="s">
        <v>17</v>
      </c>
      <c r="B28" s="24">
        <v>9.24</v>
      </c>
    </row>
    <row r="29" spans="1:2" x14ac:dyDescent="0.15">
      <c r="A29" s="23" t="s">
        <v>18</v>
      </c>
      <c r="B29" s="24">
        <v>10.5</v>
      </c>
    </row>
    <row r="30" spans="1:2" x14ac:dyDescent="0.15">
      <c r="A30" s="23" t="s">
        <v>103</v>
      </c>
      <c r="B30" s="24">
        <v>15.95</v>
      </c>
    </row>
    <row r="31" spans="1:2" x14ac:dyDescent="0.15">
      <c r="A31" s="23" t="s">
        <v>20</v>
      </c>
      <c r="B31" s="24">
        <v>11.24</v>
      </c>
    </row>
    <row r="32" spans="1:2" x14ac:dyDescent="0.15">
      <c r="A32" s="23" t="s">
        <v>22</v>
      </c>
      <c r="B32" s="24">
        <v>9.64</v>
      </c>
    </row>
    <row r="33" spans="1:2" x14ac:dyDescent="0.15">
      <c r="A33" s="23" t="s">
        <v>23</v>
      </c>
      <c r="B33" s="24">
        <v>10.35</v>
      </c>
    </row>
    <row r="34" spans="1:2" x14ac:dyDescent="0.15">
      <c r="A34" s="23" t="s">
        <v>24</v>
      </c>
      <c r="B34" s="24">
        <v>4.41</v>
      </c>
    </row>
    <row r="35" spans="1:2" x14ac:dyDescent="0.15">
      <c r="A35" s="23" t="s">
        <v>25</v>
      </c>
      <c r="B35" s="24">
        <v>14.14</v>
      </c>
    </row>
    <row r="36" spans="1:2" x14ac:dyDescent="0.15">
      <c r="A36" s="23" t="s">
        <v>88</v>
      </c>
      <c r="B36" s="24">
        <v>12.59</v>
      </c>
    </row>
    <row r="37" spans="1:2" x14ac:dyDescent="0.15">
      <c r="A37" s="23" t="s">
        <v>26</v>
      </c>
      <c r="B37" s="24">
        <v>8.7100000000000009</v>
      </c>
    </row>
    <row r="38" spans="1:2" x14ac:dyDescent="0.15">
      <c r="A38" s="23" t="s">
        <v>143</v>
      </c>
      <c r="B38" s="24">
        <v>12.69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38" t="s">
        <v>168</v>
      </c>
      <c r="B41" s="37">
        <v>32.96</v>
      </c>
    </row>
    <row r="42" spans="1:2" x14ac:dyDescent="0.15">
      <c r="A42" s="23" t="s">
        <v>29</v>
      </c>
      <c r="B42" s="24">
        <v>10.06</v>
      </c>
    </row>
    <row r="43" spans="1:2" x14ac:dyDescent="0.15">
      <c r="A43" s="23" t="s">
        <v>30</v>
      </c>
      <c r="B43" s="24">
        <v>13.05</v>
      </c>
    </row>
    <row r="44" spans="1:2" x14ac:dyDescent="0.15">
      <c r="A44" s="23" t="s">
        <v>161</v>
      </c>
      <c r="B44" s="24">
        <v>14.14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8">
        <v>12.32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8">
        <v>12.32</v>
      </c>
    </row>
    <row r="50" spans="1:2" x14ac:dyDescent="0.15">
      <c r="A50" s="23" t="s">
        <v>133</v>
      </c>
      <c r="B50" s="28">
        <v>11.6</v>
      </c>
    </row>
    <row r="51" spans="1:2" x14ac:dyDescent="0.15">
      <c r="A51" s="30" t="s">
        <v>148</v>
      </c>
      <c r="B51" s="28">
        <v>16.329999999999998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3" t="s">
        <v>142</v>
      </c>
      <c r="B53" s="24">
        <v>13.05</v>
      </c>
    </row>
    <row r="54" spans="1:2" x14ac:dyDescent="0.15">
      <c r="A54" s="23" t="s">
        <v>60</v>
      </c>
      <c r="B54" s="24">
        <v>13.87</v>
      </c>
    </row>
    <row r="55" spans="1:2" x14ac:dyDescent="0.15">
      <c r="A55" s="23" t="s">
        <v>36</v>
      </c>
      <c r="B55" s="24">
        <v>7.78</v>
      </c>
    </row>
    <row r="56" spans="1:2" x14ac:dyDescent="0.15">
      <c r="A56" s="23" t="s">
        <v>144</v>
      </c>
      <c r="B56" s="28">
        <v>12.69</v>
      </c>
    </row>
    <row r="57" spans="1:2" x14ac:dyDescent="0.15">
      <c r="A57" s="23" t="s">
        <v>72</v>
      </c>
      <c r="B57" s="24">
        <v>12.63</v>
      </c>
    </row>
    <row r="58" spans="1:2" x14ac:dyDescent="0.15">
      <c r="A58" s="23" t="s">
        <v>118</v>
      </c>
      <c r="B58" s="24">
        <v>15.6</v>
      </c>
    </row>
    <row r="59" spans="1:2" x14ac:dyDescent="0.15">
      <c r="A59" s="23" t="s">
        <v>62</v>
      </c>
      <c r="B59" s="24">
        <v>11.62</v>
      </c>
    </row>
    <row r="60" spans="1:2" x14ac:dyDescent="0.15">
      <c r="A60" s="23" t="s">
        <v>37</v>
      </c>
      <c r="B60" s="24">
        <v>14.14</v>
      </c>
    </row>
    <row r="61" spans="1:2" x14ac:dyDescent="0.15">
      <c r="A61" s="23" t="s">
        <v>134</v>
      </c>
      <c r="B61" s="28">
        <v>12.32</v>
      </c>
    </row>
    <row r="62" spans="1:2" x14ac:dyDescent="0.15">
      <c r="A62" s="23" t="s">
        <v>38</v>
      </c>
      <c r="B62" s="24">
        <v>9.68</v>
      </c>
    </row>
    <row r="63" spans="1:2" x14ac:dyDescent="0.15">
      <c r="A63" s="23" t="s">
        <v>39</v>
      </c>
      <c r="B63" s="24">
        <v>9.3699999999999992</v>
      </c>
    </row>
    <row r="64" spans="1:2" x14ac:dyDescent="0.15">
      <c r="A64" s="23" t="s">
        <v>40</v>
      </c>
      <c r="B64" s="24">
        <v>11.49</v>
      </c>
    </row>
    <row r="65" spans="1:2" x14ac:dyDescent="0.15">
      <c r="A65" s="38" t="s">
        <v>164</v>
      </c>
      <c r="B65" s="37">
        <v>-17</v>
      </c>
    </row>
    <row r="66" spans="1:2" x14ac:dyDescent="0.15">
      <c r="A66" s="23" t="s">
        <v>135</v>
      </c>
      <c r="B66" s="28">
        <v>11.6</v>
      </c>
    </row>
    <row r="67" spans="1:2" x14ac:dyDescent="0.15">
      <c r="A67" s="23" t="s">
        <v>42</v>
      </c>
      <c r="B67" s="24">
        <v>10.87</v>
      </c>
    </row>
    <row r="68" spans="1:2" x14ac:dyDescent="0.15">
      <c r="A68" s="23" t="s">
        <v>136</v>
      </c>
      <c r="B68" s="28">
        <v>13.78</v>
      </c>
    </row>
    <row r="69" spans="1:2" x14ac:dyDescent="0.15">
      <c r="A69" s="23" t="s">
        <v>43</v>
      </c>
      <c r="B69" s="24">
        <v>8.9</v>
      </c>
    </row>
    <row r="70" spans="1:2" x14ac:dyDescent="0.15">
      <c r="A70" s="23" t="s">
        <v>165</v>
      </c>
      <c r="B70" s="24">
        <v>14.14</v>
      </c>
    </row>
    <row r="71" spans="1:2" x14ac:dyDescent="0.15">
      <c r="A71" s="23" t="s">
        <v>109</v>
      </c>
      <c r="B71" s="24">
        <v>17</v>
      </c>
    </row>
    <row r="72" spans="1:2" x14ac:dyDescent="0.15">
      <c r="A72" s="23" t="s">
        <v>44</v>
      </c>
      <c r="B72" s="24">
        <v>10.87</v>
      </c>
    </row>
    <row r="73" spans="1:2" x14ac:dyDescent="0.15">
      <c r="A73" s="23" t="s">
        <v>96</v>
      </c>
      <c r="B73" s="24">
        <v>17</v>
      </c>
    </row>
    <row r="74" spans="1:2" x14ac:dyDescent="0.15">
      <c r="A74" s="23" t="s">
        <v>137</v>
      </c>
      <c r="B74" s="28">
        <v>11.6</v>
      </c>
    </row>
    <row r="75" spans="1:2" x14ac:dyDescent="0.15">
      <c r="A75" s="23" t="s">
        <v>45</v>
      </c>
      <c r="B75" s="24">
        <v>9.7100000000000009</v>
      </c>
    </row>
    <row r="76" spans="1:2" x14ac:dyDescent="0.15">
      <c r="A76" s="23" t="s">
        <v>46</v>
      </c>
      <c r="B76" s="24">
        <v>8.02</v>
      </c>
    </row>
    <row r="77" spans="1:2" x14ac:dyDescent="0.15">
      <c r="A77" s="23" t="s">
        <v>47</v>
      </c>
      <c r="B77" s="24">
        <v>17</v>
      </c>
    </row>
    <row r="78" spans="1:2" x14ac:dyDescent="0.15">
      <c r="A78" s="23" t="s">
        <v>100</v>
      </c>
      <c r="B78" s="24">
        <v>13.42</v>
      </c>
    </row>
    <row r="79" spans="1:2" x14ac:dyDescent="0.15">
      <c r="A79" s="23" t="s">
        <v>48</v>
      </c>
      <c r="B79" s="24">
        <v>10.14</v>
      </c>
    </row>
    <row r="80" spans="1:2" x14ac:dyDescent="0.15">
      <c r="A80" s="23" t="s">
        <v>63</v>
      </c>
      <c r="B80" s="24">
        <v>12.23</v>
      </c>
    </row>
    <row r="81" spans="1:2" x14ac:dyDescent="0.15">
      <c r="A81" s="23" t="s">
        <v>166</v>
      </c>
      <c r="B81" s="24">
        <v>14.13</v>
      </c>
    </row>
    <row r="82" spans="1:2" x14ac:dyDescent="0.15">
      <c r="A82" s="23" t="s">
        <v>50</v>
      </c>
      <c r="B82" s="24">
        <v>7.24</v>
      </c>
    </row>
    <row r="83" spans="1:2" x14ac:dyDescent="0.15">
      <c r="A83" s="23" t="s">
        <v>86</v>
      </c>
      <c r="B83" s="24">
        <v>11.62</v>
      </c>
    </row>
    <row r="84" spans="1:2" x14ac:dyDescent="0.15">
      <c r="A84" s="23" t="s">
        <v>87</v>
      </c>
      <c r="B84" s="23">
        <v>0</v>
      </c>
    </row>
    <row r="85" spans="1:2" x14ac:dyDescent="0.15">
      <c r="A85" s="1" t="s">
        <v>52</v>
      </c>
      <c r="B85" s="4">
        <f>SUM(B4:B84)</f>
        <v>962.52</v>
      </c>
    </row>
    <row r="87" spans="1:2" ht="19" customHeight="1" x14ac:dyDescent="0.15">
      <c r="A87" s="32">
        <f>COUNTA(A4:A83)</f>
        <v>80</v>
      </c>
    </row>
  </sheetData>
  <pageMargins left="0.7" right="0.7" top="0.75" bottom="0.75" header="0.3" footer="0.3"/>
  <pageSetup orientation="portrait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86"/>
  <sheetViews>
    <sheetView topLeftCell="A80" zoomScale="140" zoomScaleNormal="140" zoomScalePageLayoutView="140" workbookViewId="0">
      <selection activeCell="D87" sqref="D87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169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11.96</v>
      </c>
    </row>
    <row r="5" spans="1:2" x14ac:dyDescent="0.15">
      <c r="A5" s="23" t="s">
        <v>8</v>
      </c>
      <c r="B5" s="24">
        <v>12.51</v>
      </c>
    </row>
    <row r="6" spans="1:2" x14ac:dyDescent="0.15">
      <c r="A6" s="23" t="s">
        <v>141</v>
      </c>
      <c r="B6" s="24">
        <v>14.14</v>
      </c>
    </row>
    <row r="7" spans="1:2" x14ac:dyDescent="0.15">
      <c r="A7" s="23" t="s">
        <v>152</v>
      </c>
      <c r="B7" s="24">
        <v>15.24</v>
      </c>
    </row>
    <row r="8" spans="1:2" x14ac:dyDescent="0.15">
      <c r="A8" s="23" t="s">
        <v>98</v>
      </c>
      <c r="B8" s="24">
        <v>17</v>
      </c>
    </row>
    <row r="9" spans="1:2" x14ac:dyDescent="0.15">
      <c r="A9" s="23" t="s">
        <v>68</v>
      </c>
      <c r="B9" s="24">
        <v>11.78</v>
      </c>
    </row>
    <row r="10" spans="1:2" x14ac:dyDescent="0.15">
      <c r="A10" s="23" t="s">
        <v>89</v>
      </c>
      <c r="B10" s="24">
        <v>11.41</v>
      </c>
    </row>
    <row r="11" spans="1:2" x14ac:dyDescent="0.15">
      <c r="A11" s="23" t="s">
        <v>138</v>
      </c>
      <c r="B11" s="24">
        <v>11.96</v>
      </c>
    </row>
    <row r="12" spans="1:2" x14ac:dyDescent="0.15">
      <c r="A12" s="23" t="s">
        <v>139</v>
      </c>
      <c r="B12" s="24">
        <v>11.6</v>
      </c>
    </row>
    <row r="13" spans="1:2" x14ac:dyDescent="0.15">
      <c r="A13" s="23" t="s">
        <v>9</v>
      </c>
      <c r="B13" s="24">
        <v>10.87</v>
      </c>
    </row>
    <row r="14" spans="1:2" x14ac:dyDescent="0.15">
      <c r="A14" s="23" t="s">
        <v>97</v>
      </c>
      <c r="B14" s="24">
        <v>14.69</v>
      </c>
    </row>
    <row r="15" spans="1:2" x14ac:dyDescent="0.15">
      <c r="A15" s="23" t="s">
        <v>11</v>
      </c>
      <c r="B15" s="24">
        <v>9.7200000000000006</v>
      </c>
    </row>
    <row r="16" spans="1:2" x14ac:dyDescent="0.15">
      <c r="A16" s="23" t="s">
        <v>90</v>
      </c>
      <c r="B16" s="24">
        <v>17</v>
      </c>
    </row>
    <row r="17" spans="1:2" x14ac:dyDescent="0.15">
      <c r="A17" s="23" t="s">
        <v>147</v>
      </c>
      <c r="B17" s="28">
        <v>14.42</v>
      </c>
    </row>
    <row r="18" spans="1:2" x14ac:dyDescent="0.15">
      <c r="A18" s="23" t="s">
        <v>13</v>
      </c>
      <c r="B18" s="24">
        <v>10.87</v>
      </c>
    </row>
    <row r="19" spans="1:2" x14ac:dyDescent="0.15">
      <c r="A19" s="23" t="s">
        <v>79</v>
      </c>
      <c r="B19" s="24">
        <v>14.51</v>
      </c>
    </row>
    <row r="20" spans="1:2" x14ac:dyDescent="0.15">
      <c r="A20" s="23" t="s">
        <v>80</v>
      </c>
      <c r="B20" s="24">
        <v>11.96</v>
      </c>
    </row>
    <row r="21" spans="1:2" x14ac:dyDescent="0.15">
      <c r="A21" s="23" t="s">
        <v>64</v>
      </c>
      <c r="B21" s="24">
        <v>12.32</v>
      </c>
    </row>
    <row r="22" spans="1:2" x14ac:dyDescent="0.15">
      <c r="A22" s="23" t="s">
        <v>83</v>
      </c>
      <c r="B22" s="24">
        <v>10.78</v>
      </c>
    </row>
    <row r="23" spans="1:2" x14ac:dyDescent="0.15">
      <c r="A23" s="23" t="s">
        <v>14</v>
      </c>
      <c r="B23" s="24">
        <v>8.49</v>
      </c>
    </row>
    <row r="24" spans="1:2" x14ac:dyDescent="0.15">
      <c r="A24" s="23" t="s">
        <v>57</v>
      </c>
      <c r="B24" s="24">
        <v>11.62</v>
      </c>
    </row>
    <row r="25" spans="1:2" x14ac:dyDescent="0.15">
      <c r="A25" s="23" t="s">
        <v>58</v>
      </c>
      <c r="B25" s="24">
        <v>11.96</v>
      </c>
    </row>
    <row r="26" spans="1:2" x14ac:dyDescent="0.15">
      <c r="A26" s="23" t="s">
        <v>129</v>
      </c>
      <c r="B26" s="28">
        <v>12.32</v>
      </c>
    </row>
    <row r="27" spans="1:2" x14ac:dyDescent="0.15">
      <c r="A27" s="23" t="s">
        <v>69</v>
      </c>
      <c r="B27" s="24">
        <v>15.43</v>
      </c>
    </row>
    <row r="28" spans="1:2" x14ac:dyDescent="0.15">
      <c r="A28" s="23" t="s">
        <v>17</v>
      </c>
      <c r="B28" s="24">
        <v>9.24</v>
      </c>
    </row>
    <row r="29" spans="1:2" x14ac:dyDescent="0.15">
      <c r="A29" s="23" t="s">
        <v>18</v>
      </c>
      <c r="B29" s="24">
        <v>10.5</v>
      </c>
    </row>
    <row r="30" spans="1:2" x14ac:dyDescent="0.15">
      <c r="A30" s="23" t="s">
        <v>103</v>
      </c>
      <c r="B30" s="24">
        <v>15.95</v>
      </c>
    </row>
    <row r="31" spans="1:2" x14ac:dyDescent="0.15">
      <c r="A31" s="23" t="s">
        <v>20</v>
      </c>
      <c r="B31" s="24">
        <v>11.24</v>
      </c>
    </row>
    <row r="32" spans="1:2" x14ac:dyDescent="0.15">
      <c r="A32" s="23" t="s">
        <v>22</v>
      </c>
      <c r="B32" s="24">
        <v>9.64</v>
      </c>
    </row>
    <row r="33" spans="1:2" x14ac:dyDescent="0.15">
      <c r="A33" s="23" t="s">
        <v>23</v>
      </c>
      <c r="B33" s="24">
        <v>10.35</v>
      </c>
    </row>
    <row r="34" spans="1:2" x14ac:dyDescent="0.15">
      <c r="A34" s="23" t="s">
        <v>24</v>
      </c>
      <c r="B34" s="24">
        <v>4.41</v>
      </c>
    </row>
    <row r="35" spans="1:2" x14ac:dyDescent="0.15">
      <c r="A35" s="23" t="s">
        <v>25</v>
      </c>
      <c r="B35" s="24">
        <v>14.14</v>
      </c>
    </row>
    <row r="36" spans="1:2" x14ac:dyDescent="0.15">
      <c r="A36" s="23" t="s">
        <v>88</v>
      </c>
      <c r="B36" s="24">
        <v>12.59</v>
      </c>
    </row>
    <row r="37" spans="1:2" x14ac:dyDescent="0.15">
      <c r="A37" s="23" t="s">
        <v>26</v>
      </c>
      <c r="B37" s="24">
        <v>8.7100000000000009</v>
      </c>
    </row>
    <row r="38" spans="1:2" x14ac:dyDescent="0.15">
      <c r="A38" s="23" t="s">
        <v>143</v>
      </c>
      <c r="B38" s="24">
        <v>12.69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38" t="s">
        <v>168</v>
      </c>
      <c r="B41" s="37">
        <v>16.48</v>
      </c>
    </row>
    <row r="42" spans="1:2" x14ac:dyDescent="0.15">
      <c r="A42" s="23" t="s">
        <v>29</v>
      </c>
      <c r="B42" s="24">
        <v>10.06</v>
      </c>
    </row>
    <row r="43" spans="1:2" x14ac:dyDescent="0.15">
      <c r="A43" s="23" t="s">
        <v>30</v>
      </c>
      <c r="B43" s="24">
        <v>13.05</v>
      </c>
    </row>
    <row r="44" spans="1:2" x14ac:dyDescent="0.15">
      <c r="A44" s="23" t="s">
        <v>161</v>
      </c>
      <c r="B44" s="24">
        <v>14.14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8">
        <v>12.32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8">
        <v>12.32</v>
      </c>
    </row>
    <row r="50" spans="1:2" x14ac:dyDescent="0.15">
      <c r="A50" s="23" t="s">
        <v>133</v>
      </c>
      <c r="B50" s="28">
        <v>11.6</v>
      </c>
    </row>
    <row r="51" spans="1:2" x14ac:dyDescent="0.15">
      <c r="A51" s="30" t="s">
        <v>148</v>
      </c>
      <c r="B51" s="28">
        <v>16.329999999999998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3" t="s">
        <v>142</v>
      </c>
      <c r="B53" s="24">
        <v>13.05</v>
      </c>
    </row>
    <row r="54" spans="1:2" x14ac:dyDescent="0.15">
      <c r="A54" s="23" t="s">
        <v>60</v>
      </c>
      <c r="B54" s="24">
        <v>13.87</v>
      </c>
    </row>
    <row r="55" spans="1:2" x14ac:dyDescent="0.15">
      <c r="A55" s="23" t="s">
        <v>36</v>
      </c>
      <c r="B55" s="24">
        <v>7.78</v>
      </c>
    </row>
    <row r="56" spans="1:2" x14ac:dyDescent="0.15">
      <c r="A56" s="23" t="s">
        <v>144</v>
      </c>
      <c r="B56" s="28">
        <v>12.69</v>
      </c>
    </row>
    <row r="57" spans="1:2" x14ac:dyDescent="0.15">
      <c r="A57" s="23" t="s">
        <v>72</v>
      </c>
      <c r="B57" s="24">
        <v>12.63</v>
      </c>
    </row>
    <row r="58" spans="1:2" x14ac:dyDescent="0.15">
      <c r="A58" s="23" t="s">
        <v>118</v>
      </c>
      <c r="B58" s="24">
        <v>15.6</v>
      </c>
    </row>
    <row r="59" spans="1:2" x14ac:dyDescent="0.15">
      <c r="A59" s="23" t="s">
        <v>62</v>
      </c>
      <c r="B59" s="24">
        <v>11.62</v>
      </c>
    </row>
    <row r="60" spans="1:2" x14ac:dyDescent="0.15">
      <c r="A60" s="23" t="s">
        <v>37</v>
      </c>
      <c r="B60" s="24">
        <v>14.14</v>
      </c>
    </row>
    <row r="61" spans="1:2" x14ac:dyDescent="0.15">
      <c r="A61" s="23" t="s">
        <v>134</v>
      </c>
      <c r="B61" s="28">
        <v>12.32</v>
      </c>
    </row>
    <row r="62" spans="1:2" x14ac:dyDescent="0.15">
      <c r="A62" s="23" t="s">
        <v>38</v>
      </c>
      <c r="B62" s="24">
        <v>9.68</v>
      </c>
    </row>
    <row r="63" spans="1:2" x14ac:dyDescent="0.15">
      <c r="A63" s="23" t="s">
        <v>39</v>
      </c>
      <c r="B63" s="24">
        <v>9.3699999999999992</v>
      </c>
    </row>
    <row r="64" spans="1:2" x14ac:dyDescent="0.15">
      <c r="A64" s="23" t="s">
        <v>40</v>
      </c>
      <c r="B64" s="24">
        <v>11.49</v>
      </c>
    </row>
    <row r="65" spans="1:2" x14ac:dyDescent="0.15">
      <c r="A65" s="23" t="s">
        <v>135</v>
      </c>
      <c r="B65" s="28">
        <v>11.6</v>
      </c>
    </row>
    <row r="66" spans="1:2" x14ac:dyDescent="0.15">
      <c r="A66" s="23" t="s">
        <v>42</v>
      </c>
      <c r="B66" s="24">
        <v>10.87</v>
      </c>
    </row>
    <row r="67" spans="1:2" x14ac:dyDescent="0.15">
      <c r="A67" s="23" t="s">
        <v>136</v>
      </c>
      <c r="B67" s="28">
        <v>13.78</v>
      </c>
    </row>
    <row r="68" spans="1:2" x14ac:dyDescent="0.15">
      <c r="A68" s="23" t="s">
        <v>43</v>
      </c>
      <c r="B68" s="24">
        <v>8.9</v>
      </c>
    </row>
    <row r="69" spans="1:2" x14ac:dyDescent="0.15">
      <c r="A69" s="23" t="s">
        <v>165</v>
      </c>
      <c r="B69" s="24">
        <v>14.14</v>
      </c>
    </row>
    <row r="70" spans="1:2" x14ac:dyDescent="0.15">
      <c r="A70" s="23" t="s">
        <v>109</v>
      </c>
      <c r="B70" s="24">
        <v>17</v>
      </c>
    </row>
    <row r="71" spans="1:2" x14ac:dyDescent="0.15">
      <c r="A71" s="23" t="s">
        <v>44</v>
      </c>
      <c r="B71" s="24">
        <v>10.87</v>
      </c>
    </row>
    <row r="72" spans="1:2" x14ac:dyDescent="0.15">
      <c r="A72" s="23" t="s">
        <v>96</v>
      </c>
      <c r="B72" s="24">
        <v>17</v>
      </c>
    </row>
    <row r="73" spans="1:2" x14ac:dyDescent="0.15">
      <c r="A73" s="23" t="s">
        <v>137</v>
      </c>
      <c r="B73" s="28">
        <v>11.6</v>
      </c>
    </row>
    <row r="74" spans="1:2" x14ac:dyDescent="0.15">
      <c r="A74" s="23" t="s">
        <v>45</v>
      </c>
      <c r="B74" s="24">
        <v>9.7100000000000009</v>
      </c>
    </row>
    <row r="75" spans="1:2" x14ac:dyDescent="0.15">
      <c r="A75" s="23" t="s">
        <v>46</v>
      </c>
      <c r="B75" s="24">
        <v>8.02</v>
      </c>
    </row>
    <row r="76" spans="1:2" x14ac:dyDescent="0.15">
      <c r="A76" s="23" t="s">
        <v>47</v>
      </c>
      <c r="B76" s="24">
        <v>17</v>
      </c>
    </row>
    <row r="77" spans="1:2" x14ac:dyDescent="0.15">
      <c r="A77" s="23" t="s">
        <v>100</v>
      </c>
      <c r="B77" s="24">
        <v>13.42</v>
      </c>
    </row>
    <row r="78" spans="1:2" x14ac:dyDescent="0.15">
      <c r="A78" s="23" t="s">
        <v>48</v>
      </c>
      <c r="B78" s="24">
        <v>10.14</v>
      </c>
    </row>
    <row r="79" spans="1:2" x14ac:dyDescent="0.15">
      <c r="A79" s="23" t="s">
        <v>63</v>
      </c>
      <c r="B79" s="24">
        <v>12.23</v>
      </c>
    </row>
    <row r="80" spans="1:2" x14ac:dyDescent="0.15">
      <c r="A80" s="23" t="s">
        <v>166</v>
      </c>
      <c r="B80" s="24">
        <v>14.13</v>
      </c>
    </row>
    <row r="81" spans="1:2" x14ac:dyDescent="0.15">
      <c r="A81" s="23" t="s">
        <v>50</v>
      </c>
      <c r="B81" s="24">
        <v>7.24</v>
      </c>
    </row>
    <row r="82" spans="1:2" x14ac:dyDescent="0.15">
      <c r="A82" s="23" t="s">
        <v>86</v>
      </c>
      <c r="B82" s="24">
        <v>11.62</v>
      </c>
    </row>
    <row r="83" spans="1:2" x14ac:dyDescent="0.15">
      <c r="A83" s="23" t="s">
        <v>87</v>
      </c>
      <c r="B83" s="23">
        <v>0</v>
      </c>
    </row>
    <row r="84" spans="1:2" x14ac:dyDescent="0.15">
      <c r="A84" s="1" t="s">
        <v>52</v>
      </c>
      <c r="B84" s="4">
        <f>SUM(B4:B83)</f>
        <v>963.04000000000008</v>
      </c>
    </row>
    <row r="86" spans="1:2" ht="19" customHeight="1" x14ac:dyDescent="0.15">
      <c r="A86" s="32">
        <f>COUNTA(A4:A82)</f>
        <v>79</v>
      </c>
    </row>
  </sheetData>
  <pageMargins left="0.7" right="0.7" top="0.75" bottom="0.75" header="0.3" footer="0.3"/>
  <pageSetup orientation="portrait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86"/>
  <sheetViews>
    <sheetView topLeftCell="A71" zoomScale="140" zoomScaleNormal="140" zoomScalePageLayoutView="140" workbookViewId="0">
      <selection activeCell="D87" sqref="D87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170</v>
      </c>
    </row>
    <row r="2" spans="1:2" x14ac:dyDescent="0.15">
      <c r="A2" s="1"/>
    </row>
    <row r="3" spans="1:2" x14ac:dyDescent="0.15">
      <c r="A3" s="25" t="s">
        <v>125</v>
      </c>
      <c r="B3" s="25" t="s">
        <v>126</v>
      </c>
    </row>
    <row r="4" spans="1:2" x14ac:dyDescent="0.15">
      <c r="A4" s="23" t="s">
        <v>95</v>
      </c>
      <c r="B4" s="24">
        <v>-47.84</v>
      </c>
    </row>
    <row r="5" spans="1:2" x14ac:dyDescent="0.15">
      <c r="A5" s="23" t="s">
        <v>8</v>
      </c>
      <c r="B5" s="24">
        <v>-12.51</v>
      </c>
    </row>
    <row r="6" spans="1:2" x14ac:dyDescent="0.15">
      <c r="A6" s="23" t="s">
        <v>141</v>
      </c>
      <c r="B6" s="24">
        <v>14.14</v>
      </c>
    </row>
    <row r="7" spans="1:2" x14ac:dyDescent="0.15">
      <c r="A7" s="23" t="s">
        <v>152</v>
      </c>
      <c r="B7" s="24">
        <v>15.24</v>
      </c>
    </row>
    <row r="8" spans="1:2" x14ac:dyDescent="0.15">
      <c r="A8" s="23" t="s">
        <v>98</v>
      </c>
      <c r="B8" s="24">
        <v>17</v>
      </c>
    </row>
    <row r="9" spans="1:2" x14ac:dyDescent="0.15">
      <c r="A9" s="23" t="s">
        <v>68</v>
      </c>
      <c r="B9" s="24">
        <v>11.78</v>
      </c>
    </row>
    <row r="10" spans="1:2" x14ac:dyDescent="0.15">
      <c r="A10" s="23" t="s">
        <v>89</v>
      </c>
      <c r="B10" s="24">
        <v>11.41</v>
      </c>
    </row>
    <row r="11" spans="1:2" x14ac:dyDescent="0.15">
      <c r="A11" s="23" t="s">
        <v>138</v>
      </c>
      <c r="B11" s="24">
        <v>11.96</v>
      </c>
    </row>
    <row r="12" spans="1:2" x14ac:dyDescent="0.15">
      <c r="A12" s="23" t="s">
        <v>139</v>
      </c>
      <c r="B12" s="24">
        <v>11.6</v>
      </c>
    </row>
    <row r="13" spans="1:2" x14ac:dyDescent="0.15">
      <c r="A13" s="23" t="s">
        <v>9</v>
      </c>
      <c r="B13" s="24">
        <v>10.87</v>
      </c>
    </row>
    <row r="14" spans="1:2" x14ac:dyDescent="0.15">
      <c r="A14" s="23" t="s">
        <v>97</v>
      </c>
      <c r="B14" s="24">
        <v>14.69</v>
      </c>
    </row>
    <row r="15" spans="1:2" x14ac:dyDescent="0.15">
      <c r="A15" s="23" t="s">
        <v>11</v>
      </c>
      <c r="B15" s="24">
        <v>9.7200000000000006</v>
      </c>
    </row>
    <row r="16" spans="1:2" x14ac:dyDescent="0.15">
      <c r="A16" s="23" t="s">
        <v>90</v>
      </c>
      <c r="B16" s="24">
        <v>17</v>
      </c>
    </row>
    <row r="17" spans="1:2" x14ac:dyDescent="0.15">
      <c r="A17" s="23" t="s">
        <v>147</v>
      </c>
      <c r="B17" s="28">
        <v>14.42</v>
      </c>
    </row>
    <row r="18" spans="1:2" x14ac:dyDescent="0.15">
      <c r="A18" s="23" t="s">
        <v>13</v>
      </c>
      <c r="B18" s="24">
        <v>10.87</v>
      </c>
    </row>
    <row r="19" spans="1:2" x14ac:dyDescent="0.15">
      <c r="A19" s="23" t="s">
        <v>79</v>
      </c>
      <c r="B19" s="24">
        <v>14.51</v>
      </c>
    </row>
    <row r="20" spans="1:2" x14ac:dyDescent="0.15">
      <c r="A20" s="23" t="s">
        <v>80</v>
      </c>
      <c r="B20" s="24">
        <v>11.96</v>
      </c>
    </row>
    <row r="21" spans="1:2" x14ac:dyDescent="0.15">
      <c r="A21" s="23" t="s">
        <v>64</v>
      </c>
      <c r="B21" s="24">
        <v>12.32</v>
      </c>
    </row>
    <row r="22" spans="1:2" x14ac:dyDescent="0.15">
      <c r="A22" s="23" t="s">
        <v>83</v>
      </c>
      <c r="B22" s="24">
        <v>10.78</v>
      </c>
    </row>
    <row r="23" spans="1:2" x14ac:dyDescent="0.15">
      <c r="A23" s="23" t="s">
        <v>14</v>
      </c>
      <c r="B23" s="24">
        <v>8.49</v>
      </c>
    </row>
    <row r="24" spans="1:2" x14ac:dyDescent="0.15">
      <c r="A24" s="23" t="s">
        <v>57</v>
      </c>
      <c r="B24" s="24">
        <v>11.62</v>
      </c>
    </row>
    <row r="25" spans="1:2" x14ac:dyDescent="0.15">
      <c r="A25" s="23" t="s">
        <v>58</v>
      </c>
      <c r="B25" s="24">
        <v>11.96</v>
      </c>
    </row>
    <row r="26" spans="1:2" x14ac:dyDescent="0.15">
      <c r="A26" s="23" t="s">
        <v>129</v>
      </c>
      <c r="B26" s="28">
        <v>12.32</v>
      </c>
    </row>
    <row r="27" spans="1:2" x14ac:dyDescent="0.15">
      <c r="A27" s="23" t="s">
        <v>69</v>
      </c>
      <c r="B27" s="24">
        <v>15.43</v>
      </c>
    </row>
    <row r="28" spans="1:2" x14ac:dyDescent="0.15">
      <c r="A28" s="23" t="s">
        <v>17</v>
      </c>
      <c r="B28" s="24">
        <v>9.24</v>
      </c>
    </row>
    <row r="29" spans="1:2" x14ac:dyDescent="0.15">
      <c r="A29" s="23" t="s">
        <v>18</v>
      </c>
      <c r="B29" s="24">
        <v>10.5</v>
      </c>
    </row>
    <row r="30" spans="1:2" x14ac:dyDescent="0.15">
      <c r="A30" s="23" t="s">
        <v>103</v>
      </c>
      <c r="B30" s="24">
        <v>15.95</v>
      </c>
    </row>
    <row r="31" spans="1:2" x14ac:dyDescent="0.15">
      <c r="A31" s="23" t="s">
        <v>20</v>
      </c>
      <c r="B31" s="24">
        <v>11.24</v>
      </c>
    </row>
    <row r="32" spans="1:2" x14ac:dyDescent="0.15">
      <c r="A32" s="23" t="s">
        <v>22</v>
      </c>
      <c r="B32" s="24">
        <v>9.64</v>
      </c>
    </row>
    <row r="33" spans="1:2" x14ac:dyDescent="0.15">
      <c r="A33" s="23" t="s">
        <v>23</v>
      </c>
      <c r="B33" s="24">
        <v>10.35</v>
      </c>
    </row>
    <row r="34" spans="1:2" x14ac:dyDescent="0.15">
      <c r="A34" s="23" t="s">
        <v>24</v>
      </c>
      <c r="B34" s="24">
        <v>4.41</v>
      </c>
    </row>
    <row r="35" spans="1:2" x14ac:dyDescent="0.15">
      <c r="A35" s="23" t="s">
        <v>25</v>
      </c>
      <c r="B35" s="24">
        <v>14.14</v>
      </c>
    </row>
    <row r="36" spans="1:2" x14ac:dyDescent="0.15">
      <c r="A36" s="23" t="s">
        <v>88</v>
      </c>
      <c r="B36" s="24">
        <v>12.59</v>
      </c>
    </row>
    <row r="37" spans="1:2" x14ac:dyDescent="0.15">
      <c r="A37" s="23" t="s">
        <v>26</v>
      </c>
      <c r="B37" s="24">
        <v>8.7100000000000009</v>
      </c>
    </row>
    <row r="38" spans="1:2" x14ac:dyDescent="0.15">
      <c r="A38" s="23" t="s">
        <v>143</v>
      </c>
      <c r="B38" s="24">
        <v>12.69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23" t="s">
        <v>168</v>
      </c>
      <c r="B41" s="24">
        <v>16.48</v>
      </c>
    </row>
    <row r="42" spans="1:2" x14ac:dyDescent="0.15">
      <c r="A42" s="23" t="s">
        <v>29</v>
      </c>
      <c r="B42" s="24">
        <v>10.06</v>
      </c>
    </row>
    <row r="43" spans="1:2" x14ac:dyDescent="0.15">
      <c r="A43" s="23" t="s">
        <v>30</v>
      </c>
      <c r="B43" s="24">
        <v>13.05</v>
      </c>
    </row>
    <row r="44" spans="1:2" x14ac:dyDescent="0.15">
      <c r="A44" s="23" t="s">
        <v>161</v>
      </c>
      <c r="B44" s="24">
        <v>14.14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8">
        <v>12.32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8">
        <v>12.32</v>
      </c>
    </row>
    <row r="50" spans="1:2" x14ac:dyDescent="0.15">
      <c r="A50" s="23" t="s">
        <v>133</v>
      </c>
      <c r="B50" s="28">
        <v>11.6</v>
      </c>
    </row>
    <row r="51" spans="1:2" x14ac:dyDescent="0.15">
      <c r="A51" s="30" t="s">
        <v>148</v>
      </c>
      <c r="B51" s="28">
        <v>16.329999999999998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3" t="s">
        <v>142</v>
      </c>
      <c r="B53" s="24">
        <v>13.05</v>
      </c>
    </row>
    <row r="54" spans="1:2" x14ac:dyDescent="0.15">
      <c r="A54" s="23" t="s">
        <v>60</v>
      </c>
      <c r="B54" s="24">
        <v>13.87</v>
      </c>
    </row>
    <row r="55" spans="1:2" x14ac:dyDescent="0.15">
      <c r="A55" s="23" t="s">
        <v>36</v>
      </c>
      <c r="B55" s="24">
        <v>7.78</v>
      </c>
    </row>
    <row r="56" spans="1:2" x14ac:dyDescent="0.15">
      <c r="A56" s="23" t="s">
        <v>144</v>
      </c>
      <c r="B56" s="28">
        <v>12.69</v>
      </c>
    </row>
    <row r="57" spans="1:2" x14ac:dyDescent="0.15">
      <c r="A57" s="23" t="s">
        <v>72</v>
      </c>
      <c r="B57" s="24">
        <v>12.63</v>
      </c>
    </row>
    <row r="58" spans="1:2" x14ac:dyDescent="0.15">
      <c r="A58" s="23" t="s">
        <v>118</v>
      </c>
      <c r="B58" s="24">
        <v>15.6</v>
      </c>
    </row>
    <row r="59" spans="1:2" x14ac:dyDescent="0.15">
      <c r="A59" s="23" t="s">
        <v>62</v>
      </c>
      <c r="B59" s="24">
        <v>11.62</v>
      </c>
    </row>
    <row r="60" spans="1:2" x14ac:dyDescent="0.15">
      <c r="A60" s="23" t="s">
        <v>37</v>
      </c>
      <c r="B60" s="24">
        <v>14.14</v>
      </c>
    </row>
    <row r="61" spans="1:2" x14ac:dyDescent="0.15">
      <c r="A61" s="23" t="s">
        <v>134</v>
      </c>
      <c r="B61" s="28">
        <v>12.32</v>
      </c>
    </row>
    <row r="62" spans="1:2" x14ac:dyDescent="0.15">
      <c r="A62" s="23" t="s">
        <v>38</v>
      </c>
      <c r="B62" s="24">
        <v>9.68</v>
      </c>
    </row>
    <row r="63" spans="1:2" x14ac:dyDescent="0.15">
      <c r="A63" s="23" t="s">
        <v>39</v>
      </c>
      <c r="B63" s="24">
        <v>9.3699999999999992</v>
      </c>
    </row>
    <row r="64" spans="1:2" x14ac:dyDescent="0.15">
      <c r="A64" s="23" t="s">
        <v>40</v>
      </c>
      <c r="B64" s="24">
        <v>11.49</v>
      </c>
    </row>
    <row r="65" spans="1:2" x14ac:dyDescent="0.15">
      <c r="A65" s="23" t="s">
        <v>135</v>
      </c>
      <c r="B65" s="28">
        <v>11.6</v>
      </c>
    </row>
    <row r="66" spans="1:2" x14ac:dyDescent="0.15">
      <c r="A66" s="23" t="s">
        <v>42</v>
      </c>
      <c r="B66" s="24">
        <v>10.87</v>
      </c>
    </row>
    <row r="67" spans="1:2" x14ac:dyDescent="0.15">
      <c r="A67" s="23" t="s">
        <v>136</v>
      </c>
      <c r="B67" s="28">
        <v>13.78</v>
      </c>
    </row>
    <row r="68" spans="1:2" x14ac:dyDescent="0.15">
      <c r="A68" s="23" t="s">
        <v>43</v>
      </c>
      <c r="B68" s="24">
        <v>8.9</v>
      </c>
    </row>
    <row r="69" spans="1:2" x14ac:dyDescent="0.15">
      <c r="A69" s="23" t="s">
        <v>165</v>
      </c>
      <c r="B69" s="24">
        <v>14.14</v>
      </c>
    </row>
    <row r="70" spans="1:2" x14ac:dyDescent="0.15">
      <c r="A70" s="23" t="s">
        <v>109</v>
      </c>
      <c r="B70" s="24">
        <v>17</v>
      </c>
    </row>
    <row r="71" spans="1:2" x14ac:dyDescent="0.15">
      <c r="A71" s="23" t="s">
        <v>44</v>
      </c>
      <c r="B71" s="24">
        <v>10.87</v>
      </c>
    </row>
    <row r="72" spans="1:2" x14ac:dyDescent="0.15">
      <c r="A72" s="23" t="s">
        <v>96</v>
      </c>
      <c r="B72" s="24">
        <v>17</v>
      </c>
    </row>
    <row r="73" spans="1:2" x14ac:dyDescent="0.15">
      <c r="A73" s="23" t="s">
        <v>137</v>
      </c>
      <c r="B73" s="28">
        <v>11.6</v>
      </c>
    </row>
    <row r="74" spans="1:2" x14ac:dyDescent="0.15">
      <c r="A74" s="23" t="s">
        <v>45</v>
      </c>
      <c r="B74" s="24">
        <v>9.7100000000000009</v>
      </c>
    </row>
    <row r="75" spans="1:2" x14ac:dyDescent="0.15">
      <c r="A75" s="23" t="s">
        <v>46</v>
      </c>
      <c r="B75" s="24">
        <v>8.02</v>
      </c>
    </row>
    <row r="76" spans="1:2" x14ac:dyDescent="0.15">
      <c r="A76" s="23" t="s">
        <v>47</v>
      </c>
      <c r="B76" s="24">
        <v>17</v>
      </c>
    </row>
    <row r="77" spans="1:2" x14ac:dyDescent="0.15">
      <c r="A77" s="23" t="s">
        <v>100</v>
      </c>
      <c r="B77" s="24">
        <v>13.42</v>
      </c>
    </row>
    <row r="78" spans="1:2" x14ac:dyDescent="0.15">
      <c r="A78" s="23" t="s">
        <v>48</v>
      </c>
      <c r="B78" s="24">
        <v>10.14</v>
      </c>
    </row>
    <row r="79" spans="1:2" x14ac:dyDescent="0.15">
      <c r="A79" s="23" t="s">
        <v>63</v>
      </c>
      <c r="B79" s="24">
        <v>12.23</v>
      </c>
    </row>
    <row r="80" spans="1:2" x14ac:dyDescent="0.15">
      <c r="A80" s="23" t="s">
        <v>166</v>
      </c>
      <c r="B80" s="24">
        <v>14.13</v>
      </c>
    </row>
    <row r="81" spans="1:2" x14ac:dyDescent="0.15">
      <c r="A81" s="23" t="s">
        <v>50</v>
      </c>
      <c r="B81" s="24">
        <v>7.24</v>
      </c>
    </row>
    <row r="82" spans="1:2" x14ac:dyDescent="0.15">
      <c r="A82" s="23" t="s">
        <v>86</v>
      </c>
      <c r="B82" s="24">
        <v>11.62</v>
      </c>
    </row>
    <row r="83" spans="1:2" x14ac:dyDescent="0.15">
      <c r="A83" s="23" t="s">
        <v>87</v>
      </c>
      <c r="B83" s="23">
        <v>0</v>
      </c>
    </row>
    <row r="84" spans="1:2" x14ac:dyDescent="0.15">
      <c r="A84" s="1" t="s">
        <v>52</v>
      </c>
      <c r="B84" s="4">
        <f>SUM(B4:B83)</f>
        <v>878.22</v>
      </c>
    </row>
    <row r="86" spans="1:2" ht="19" customHeight="1" x14ac:dyDescent="0.15">
      <c r="A86" s="32">
        <f>COUNTA(A4:A82)</f>
        <v>79</v>
      </c>
    </row>
  </sheetData>
  <pageMargins left="0.7" right="0.7" top="0.75" bottom="0.75" header="0.3" footer="0.3"/>
  <pageSetup orientation="portrait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84"/>
  <sheetViews>
    <sheetView topLeftCell="A64" zoomScale="140" zoomScaleNormal="140" zoomScalePageLayoutView="140" workbookViewId="0">
      <selection activeCell="D87" sqref="D87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171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141</v>
      </c>
      <c r="B4" s="24">
        <v>-14.14</v>
      </c>
    </row>
    <row r="5" spans="1:2" x14ac:dyDescent="0.15">
      <c r="A5" s="23" t="s">
        <v>152</v>
      </c>
      <c r="B5" s="24">
        <v>15.24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23" t="s">
        <v>138</v>
      </c>
      <c r="B9" s="24">
        <v>11.96</v>
      </c>
    </row>
    <row r="10" spans="1:2" x14ac:dyDescent="0.15">
      <c r="A10" s="23" t="s">
        <v>139</v>
      </c>
      <c r="B10" s="24">
        <v>11.6</v>
      </c>
    </row>
    <row r="11" spans="1:2" x14ac:dyDescent="0.15">
      <c r="A11" s="23" t="s">
        <v>9</v>
      </c>
      <c r="B11" s="24">
        <v>-10.87</v>
      </c>
    </row>
    <row r="12" spans="1:2" x14ac:dyDescent="0.15">
      <c r="A12" s="23" t="s">
        <v>97</v>
      </c>
      <c r="B12" s="24">
        <v>14.69</v>
      </c>
    </row>
    <row r="13" spans="1:2" x14ac:dyDescent="0.15">
      <c r="A13" s="23" t="s">
        <v>11</v>
      </c>
      <c r="B13" s="24">
        <v>9.7200000000000006</v>
      </c>
    </row>
    <row r="14" spans="1:2" x14ac:dyDescent="0.15">
      <c r="A14" s="23" t="s">
        <v>90</v>
      </c>
      <c r="B14" s="24">
        <v>17</v>
      </c>
    </row>
    <row r="15" spans="1:2" x14ac:dyDescent="0.15">
      <c r="A15" s="23" t="s">
        <v>147</v>
      </c>
      <c r="B15" s="24">
        <v>-14.42</v>
      </c>
    </row>
    <row r="16" spans="1:2" x14ac:dyDescent="0.15">
      <c r="A16" s="23" t="s">
        <v>13</v>
      </c>
      <c r="B16" s="24">
        <v>10.87</v>
      </c>
    </row>
    <row r="17" spans="1:2" x14ac:dyDescent="0.15">
      <c r="A17" s="23" t="s">
        <v>79</v>
      </c>
      <c r="B17" s="24">
        <v>14.51</v>
      </c>
    </row>
    <row r="18" spans="1:2" x14ac:dyDescent="0.15">
      <c r="A18" s="23" t="s">
        <v>80</v>
      </c>
      <c r="B18" s="24">
        <v>11.96</v>
      </c>
    </row>
    <row r="19" spans="1:2" x14ac:dyDescent="0.15">
      <c r="A19" s="23" t="s">
        <v>64</v>
      </c>
      <c r="B19" s="24">
        <v>-12.32</v>
      </c>
    </row>
    <row r="20" spans="1:2" x14ac:dyDescent="0.15">
      <c r="A20" s="23" t="s">
        <v>83</v>
      </c>
      <c r="B20" s="24">
        <v>10.78</v>
      </c>
    </row>
    <row r="21" spans="1:2" x14ac:dyDescent="0.15">
      <c r="A21" s="23" t="s">
        <v>14</v>
      </c>
      <c r="B21" s="24">
        <v>8.49</v>
      </c>
    </row>
    <row r="22" spans="1:2" x14ac:dyDescent="0.15">
      <c r="A22" s="23" t="s">
        <v>57</v>
      </c>
      <c r="B22" s="24">
        <v>-11.62</v>
      </c>
    </row>
    <row r="23" spans="1:2" x14ac:dyDescent="0.15">
      <c r="A23" s="23" t="s">
        <v>58</v>
      </c>
      <c r="B23" s="24">
        <v>-11.96</v>
      </c>
    </row>
    <row r="24" spans="1:2" x14ac:dyDescent="0.15">
      <c r="A24" s="23" t="s">
        <v>129</v>
      </c>
      <c r="B24" s="24">
        <v>12.32</v>
      </c>
    </row>
    <row r="25" spans="1:2" x14ac:dyDescent="0.15">
      <c r="A25" s="23" t="s">
        <v>69</v>
      </c>
      <c r="B25" s="24">
        <v>15.43</v>
      </c>
    </row>
    <row r="26" spans="1:2" x14ac:dyDescent="0.15">
      <c r="A26" s="23" t="s">
        <v>17</v>
      </c>
      <c r="B26" s="24">
        <v>9.24</v>
      </c>
    </row>
    <row r="27" spans="1:2" x14ac:dyDescent="0.15">
      <c r="A27" s="23" t="s">
        <v>18</v>
      </c>
      <c r="B27" s="24">
        <v>-10.5</v>
      </c>
    </row>
    <row r="28" spans="1:2" x14ac:dyDescent="0.15">
      <c r="A28" s="23" t="s">
        <v>103</v>
      </c>
      <c r="B28" s="24">
        <v>15.95</v>
      </c>
    </row>
    <row r="29" spans="1:2" x14ac:dyDescent="0.15">
      <c r="A29" s="23" t="s">
        <v>20</v>
      </c>
      <c r="B29" s="24">
        <v>11.24</v>
      </c>
    </row>
    <row r="30" spans="1:2" x14ac:dyDescent="0.15">
      <c r="A30" s="23" t="s">
        <v>22</v>
      </c>
      <c r="B30" s="24">
        <v>9.64</v>
      </c>
    </row>
    <row r="31" spans="1:2" x14ac:dyDescent="0.15">
      <c r="A31" s="23" t="s">
        <v>23</v>
      </c>
      <c r="B31" s="24">
        <v>10.35</v>
      </c>
    </row>
    <row r="32" spans="1:2" x14ac:dyDescent="0.15">
      <c r="A32" s="23" t="s">
        <v>24</v>
      </c>
      <c r="B32" s="24">
        <v>-4.41</v>
      </c>
    </row>
    <row r="33" spans="1:2" x14ac:dyDescent="0.15">
      <c r="A33" s="23" t="s">
        <v>25</v>
      </c>
      <c r="B33" s="24">
        <v>14.14</v>
      </c>
    </row>
    <row r="34" spans="1:2" x14ac:dyDescent="0.15">
      <c r="A34" s="23" t="s">
        <v>88</v>
      </c>
      <c r="B34" s="24">
        <v>-12.59</v>
      </c>
    </row>
    <row r="35" spans="1:2" x14ac:dyDescent="0.15">
      <c r="A35" s="23" t="s">
        <v>26</v>
      </c>
      <c r="B35" s="24">
        <v>-8.7100000000000009</v>
      </c>
    </row>
    <row r="36" spans="1:2" x14ac:dyDescent="0.15">
      <c r="A36" s="23" t="s">
        <v>143</v>
      </c>
      <c r="B36" s="24">
        <v>12.69</v>
      </c>
    </row>
    <row r="37" spans="1:2" x14ac:dyDescent="0.15">
      <c r="A37" s="23" t="s">
        <v>27</v>
      </c>
      <c r="B37" s="24">
        <v>13.23</v>
      </c>
    </row>
    <row r="38" spans="1:2" x14ac:dyDescent="0.15">
      <c r="A38" s="23" t="s">
        <v>28</v>
      </c>
      <c r="B38" s="24">
        <v>10.62</v>
      </c>
    </row>
    <row r="39" spans="1:2" x14ac:dyDescent="0.15">
      <c r="A39" s="23" t="s">
        <v>168</v>
      </c>
      <c r="B39" s="24">
        <v>16.48</v>
      </c>
    </row>
    <row r="40" spans="1:2" x14ac:dyDescent="0.15">
      <c r="A40" s="23" t="s">
        <v>29</v>
      </c>
      <c r="B40" s="24">
        <v>-10.06</v>
      </c>
    </row>
    <row r="41" spans="1:2" x14ac:dyDescent="0.15">
      <c r="A41" s="23" t="s">
        <v>30</v>
      </c>
      <c r="B41" s="24">
        <v>13.05</v>
      </c>
    </row>
    <row r="42" spans="1:2" x14ac:dyDescent="0.15">
      <c r="A42" s="23" t="s">
        <v>161</v>
      </c>
      <c r="B42" s="24">
        <v>-14.14</v>
      </c>
    </row>
    <row r="43" spans="1:2" x14ac:dyDescent="0.15">
      <c r="A43" s="23" t="s">
        <v>71</v>
      </c>
      <c r="B43" s="24">
        <v>-10.06</v>
      </c>
    </row>
    <row r="44" spans="1:2" x14ac:dyDescent="0.15">
      <c r="A44" s="23" t="s">
        <v>131</v>
      </c>
      <c r="B44" s="24">
        <v>12.32</v>
      </c>
    </row>
    <row r="45" spans="1:2" x14ac:dyDescent="0.15">
      <c r="A45" s="23" t="s">
        <v>70</v>
      </c>
      <c r="B45" s="24">
        <v>11.41</v>
      </c>
    </row>
    <row r="46" spans="1:2" x14ac:dyDescent="0.15">
      <c r="A46" s="23" t="s">
        <v>34</v>
      </c>
      <c r="B46" s="24">
        <v>9.75</v>
      </c>
    </row>
    <row r="47" spans="1:2" x14ac:dyDescent="0.15">
      <c r="A47" s="23" t="s">
        <v>132</v>
      </c>
      <c r="B47" s="24">
        <v>12.32</v>
      </c>
    </row>
    <row r="48" spans="1:2" x14ac:dyDescent="0.15">
      <c r="A48" s="23" t="s">
        <v>133</v>
      </c>
      <c r="B48" s="24">
        <v>11.6</v>
      </c>
    </row>
    <row r="49" spans="1:2" x14ac:dyDescent="0.15">
      <c r="A49" s="30" t="s">
        <v>148</v>
      </c>
      <c r="B49" s="24">
        <v>-16.329999999999998</v>
      </c>
    </row>
    <row r="50" spans="1:2" x14ac:dyDescent="0.15">
      <c r="A50" s="23" t="s">
        <v>84</v>
      </c>
      <c r="B50" s="24">
        <v>-14.14</v>
      </c>
    </row>
    <row r="51" spans="1:2" x14ac:dyDescent="0.15">
      <c r="A51" s="23" t="s">
        <v>142</v>
      </c>
      <c r="B51" s="24">
        <v>13.05</v>
      </c>
    </row>
    <row r="52" spans="1:2" x14ac:dyDescent="0.15">
      <c r="A52" s="23" t="s">
        <v>60</v>
      </c>
      <c r="B52" s="24">
        <v>13.87</v>
      </c>
    </row>
    <row r="53" spans="1:2" x14ac:dyDescent="0.15">
      <c r="A53" s="23" t="s">
        <v>36</v>
      </c>
      <c r="B53" s="24">
        <v>-7.78</v>
      </c>
    </row>
    <row r="54" spans="1:2" x14ac:dyDescent="0.15">
      <c r="A54" s="23" t="s">
        <v>144</v>
      </c>
      <c r="B54" s="24">
        <v>-12.69</v>
      </c>
    </row>
    <row r="55" spans="1:2" x14ac:dyDescent="0.15">
      <c r="A55" s="23" t="s">
        <v>72</v>
      </c>
      <c r="B55" s="24">
        <v>12.63</v>
      </c>
    </row>
    <row r="56" spans="1:2" x14ac:dyDescent="0.15">
      <c r="A56" s="23" t="s">
        <v>118</v>
      </c>
      <c r="B56" s="24">
        <v>15.6</v>
      </c>
    </row>
    <row r="57" spans="1:2" x14ac:dyDescent="0.15">
      <c r="A57" s="23" t="s">
        <v>62</v>
      </c>
      <c r="B57" s="24">
        <v>-11.62</v>
      </c>
    </row>
    <row r="58" spans="1:2" x14ac:dyDescent="0.15">
      <c r="A58" s="23" t="s">
        <v>37</v>
      </c>
      <c r="B58" s="24">
        <v>14.14</v>
      </c>
    </row>
    <row r="59" spans="1:2" x14ac:dyDescent="0.15">
      <c r="A59" s="23" t="s">
        <v>134</v>
      </c>
      <c r="B59" s="24">
        <v>12.32</v>
      </c>
    </row>
    <row r="60" spans="1:2" x14ac:dyDescent="0.15">
      <c r="A60" s="23" t="s">
        <v>38</v>
      </c>
      <c r="B60" s="24">
        <v>-9.68</v>
      </c>
    </row>
    <row r="61" spans="1:2" x14ac:dyDescent="0.15">
      <c r="A61" s="23" t="s">
        <v>39</v>
      </c>
      <c r="B61" s="24">
        <v>9.3699999999999992</v>
      </c>
    </row>
    <row r="62" spans="1:2" x14ac:dyDescent="0.15">
      <c r="A62" s="23" t="s">
        <v>40</v>
      </c>
      <c r="B62" s="24">
        <v>-11.49</v>
      </c>
    </row>
    <row r="63" spans="1:2" x14ac:dyDescent="0.15">
      <c r="A63" s="23" t="s">
        <v>135</v>
      </c>
      <c r="B63" s="24">
        <v>11.6</v>
      </c>
    </row>
    <row r="64" spans="1:2" x14ac:dyDescent="0.15">
      <c r="A64" s="23" t="s">
        <v>42</v>
      </c>
      <c r="B64" s="24">
        <v>10.87</v>
      </c>
    </row>
    <row r="65" spans="1:2" x14ac:dyDescent="0.15">
      <c r="A65" s="23" t="s">
        <v>136</v>
      </c>
      <c r="B65" s="24">
        <v>13.78</v>
      </c>
    </row>
    <row r="66" spans="1:2" x14ac:dyDescent="0.15">
      <c r="A66" s="23" t="s">
        <v>43</v>
      </c>
      <c r="B66" s="24">
        <v>8.9</v>
      </c>
    </row>
    <row r="67" spans="1:2" x14ac:dyDescent="0.15">
      <c r="A67" s="23" t="s">
        <v>165</v>
      </c>
      <c r="B67" s="24">
        <v>14.14</v>
      </c>
    </row>
    <row r="68" spans="1:2" x14ac:dyDescent="0.15">
      <c r="A68" s="23" t="s">
        <v>109</v>
      </c>
      <c r="B68" s="24">
        <v>17</v>
      </c>
    </row>
    <row r="69" spans="1:2" x14ac:dyDescent="0.15">
      <c r="A69" s="23" t="s">
        <v>44</v>
      </c>
      <c r="B69" s="24">
        <v>-10.87</v>
      </c>
    </row>
    <row r="70" spans="1:2" x14ac:dyDescent="0.15">
      <c r="A70" s="23" t="s">
        <v>96</v>
      </c>
      <c r="B70" s="24">
        <v>17</v>
      </c>
    </row>
    <row r="71" spans="1:2" x14ac:dyDescent="0.15">
      <c r="A71" s="23" t="s">
        <v>137</v>
      </c>
      <c r="B71" s="24">
        <v>11.6</v>
      </c>
    </row>
    <row r="72" spans="1:2" x14ac:dyDescent="0.15">
      <c r="A72" s="23" t="s">
        <v>45</v>
      </c>
      <c r="B72" s="24">
        <v>9.7100000000000009</v>
      </c>
    </row>
    <row r="73" spans="1:2" x14ac:dyDescent="0.15">
      <c r="A73" s="23" t="s">
        <v>46</v>
      </c>
      <c r="B73" s="24">
        <v>-8.02</v>
      </c>
    </row>
    <row r="74" spans="1:2" x14ac:dyDescent="0.15">
      <c r="A74" s="23" t="s">
        <v>47</v>
      </c>
      <c r="B74" s="24">
        <v>17</v>
      </c>
    </row>
    <row r="75" spans="1:2" x14ac:dyDescent="0.15">
      <c r="A75" s="23" t="s">
        <v>100</v>
      </c>
      <c r="B75" s="24">
        <v>13.42</v>
      </c>
    </row>
    <row r="76" spans="1:2" x14ac:dyDescent="0.15">
      <c r="A76" s="23" t="s">
        <v>48</v>
      </c>
      <c r="B76" s="24">
        <v>10.14</v>
      </c>
    </row>
    <row r="77" spans="1:2" x14ac:dyDescent="0.15">
      <c r="A77" s="23" t="s">
        <v>63</v>
      </c>
      <c r="B77" s="24">
        <v>12.23</v>
      </c>
    </row>
    <row r="78" spans="1:2" x14ac:dyDescent="0.15">
      <c r="A78" s="23" t="s">
        <v>166</v>
      </c>
      <c r="B78" s="24">
        <v>14.13</v>
      </c>
    </row>
    <row r="79" spans="1:2" x14ac:dyDescent="0.15">
      <c r="A79" s="23" t="s">
        <v>50</v>
      </c>
      <c r="B79" s="24">
        <v>7.24</v>
      </c>
    </row>
    <row r="80" spans="1:2" x14ac:dyDescent="0.15">
      <c r="A80" s="23" t="s">
        <v>86</v>
      </c>
      <c r="B80" s="24">
        <v>-11.62</v>
      </c>
    </row>
    <row r="81" spans="1:2" x14ac:dyDescent="0.15">
      <c r="A81" s="23" t="s">
        <v>87</v>
      </c>
      <c r="B81" s="23">
        <v>0</v>
      </c>
    </row>
    <row r="82" spans="1:2" x14ac:dyDescent="0.15">
      <c r="A82" s="1" t="s">
        <v>52</v>
      </c>
      <c r="B82" s="4">
        <f>SUM(B4:B81)</f>
        <v>418.49</v>
      </c>
    </row>
    <row r="84" spans="1:2" ht="19" customHeight="1" x14ac:dyDescent="0.15">
      <c r="A84" s="32">
        <f>COUNTA(A4:A80)</f>
        <v>77</v>
      </c>
    </row>
  </sheetData>
  <pageMargins left="0.7" right="0.7" top="0.75" bottom="0.75" header="0.3" footer="0.3"/>
  <pageSetup orientation="portrait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87"/>
  <sheetViews>
    <sheetView topLeftCell="A81" zoomScale="140" zoomScaleNormal="140" zoomScalePageLayoutView="140" workbookViewId="0">
      <selection activeCell="D87" sqref="D87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172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141</v>
      </c>
      <c r="B4" s="24">
        <v>14.14</v>
      </c>
    </row>
    <row r="5" spans="1:2" x14ac:dyDescent="0.15">
      <c r="A5" s="23" t="s">
        <v>152</v>
      </c>
      <c r="B5" s="24">
        <v>15.24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23" t="s">
        <v>173</v>
      </c>
      <c r="B9" s="24">
        <v>46.47</v>
      </c>
    </row>
    <row r="10" spans="1:2" x14ac:dyDescent="0.15">
      <c r="A10" s="23" t="s">
        <v>138</v>
      </c>
      <c r="B10" s="24">
        <v>11.96</v>
      </c>
    </row>
    <row r="11" spans="1:2" x14ac:dyDescent="0.15">
      <c r="A11" s="23" t="s">
        <v>139</v>
      </c>
      <c r="B11" s="24">
        <v>11.6</v>
      </c>
    </row>
    <row r="12" spans="1:2" x14ac:dyDescent="0.15">
      <c r="A12" s="23" t="s">
        <v>97</v>
      </c>
      <c r="B12" s="24">
        <v>14.69</v>
      </c>
    </row>
    <row r="13" spans="1:2" x14ac:dyDescent="0.15">
      <c r="A13" s="23" t="s">
        <v>11</v>
      </c>
      <c r="B13" s="24">
        <v>9.7200000000000006</v>
      </c>
    </row>
    <row r="14" spans="1:2" x14ac:dyDescent="0.15">
      <c r="A14" s="23" t="s">
        <v>90</v>
      </c>
      <c r="B14" s="24">
        <v>17</v>
      </c>
    </row>
    <row r="15" spans="1:2" x14ac:dyDescent="0.15">
      <c r="A15" s="23" t="s">
        <v>147</v>
      </c>
      <c r="B15" s="24">
        <v>14.42</v>
      </c>
    </row>
    <row r="16" spans="1:2" x14ac:dyDescent="0.15">
      <c r="A16" s="23" t="s">
        <v>13</v>
      </c>
      <c r="B16" s="24">
        <v>10.87</v>
      </c>
    </row>
    <row r="17" spans="1:2" x14ac:dyDescent="0.15">
      <c r="A17" s="23" t="s">
        <v>79</v>
      </c>
      <c r="B17" s="24">
        <v>14.51</v>
      </c>
    </row>
    <row r="18" spans="1:2" x14ac:dyDescent="0.15">
      <c r="A18" s="23" t="s">
        <v>80</v>
      </c>
      <c r="B18" s="24">
        <v>11.96</v>
      </c>
    </row>
    <row r="19" spans="1:2" x14ac:dyDescent="0.15">
      <c r="A19" s="23" t="s">
        <v>64</v>
      </c>
      <c r="B19" s="24">
        <v>12.32</v>
      </c>
    </row>
    <row r="20" spans="1:2" x14ac:dyDescent="0.15">
      <c r="A20" s="23" t="s">
        <v>83</v>
      </c>
      <c r="B20" s="24">
        <v>-21.56</v>
      </c>
    </row>
    <row r="21" spans="1:2" x14ac:dyDescent="0.15">
      <c r="A21" s="23" t="s">
        <v>174</v>
      </c>
      <c r="B21" s="24">
        <v>12.51</v>
      </c>
    </row>
    <row r="22" spans="1:2" x14ac:dyDescent="0.15">
      <c r="A22" s="23" t="s">
        <v>14</v>
      </c>
      <c r="B22" s="24">
        <v>8.49</v>
      </c>
    </row>
    <row r="23" spans="1:2" x14ac:dyDescent="0.15">
      <c r="A23" s="23" t="s">
        <v>57</v>
      </c>
      <c r="B23" s="24">
        <v>11.62</v>
      </c>
    </row>
    <row r="24" spans="1:2" x14ac:dyDescent="0.15">
      <c r="A24" s="23" t="s">
        <v>58</v>
      </c>
      <c r="B24" s="24">
        <v>11.96</v>
      </c>
    </row>
    <row r="25" spans="1:2" x14ac:dyDescent="0.15">
      <c r="A25" s="23" t="s">
        <v>129</v>
      </c>
      <c r="B25" s="24">
        <v>12.32</v>
      </c>
    </row>
    <row r="26" spans="1:2" x14ac:dyDescent="0.15">
      <c r="A26" s="23" t="s">
        <v>69</v>
      </c>
      <c r="B26" s="24">
        <v>15.43</v>
      </c>
    </row>
    <row r="27" spans="1:2" x14ac:dyDescent="0.15">
      <c r="A27" s="23" t="s">
        <v>17</v>
      </c>
      <c r="B27" s="24">
        <v>9.24</v>
      </c>
    </row>
    <row r="28" spans="1:2" x14ac:dyDescent="0.15">
      <c r="A28" s="23" t="s">
        <v>18</v>
      </c>
      <c r="B28" s="24">
        <v>10.5</v>
      </c>
    </row>
    <row r="29" spans="1:2" x14ac:dyDescent="0.15">
      <c r="A29" s="23" t="s">
        <v>103</v>
      </c>
      <c r="B29" s="24">
        <v>15.95</v>
      </c>
    </row>
    <row r="30" spans="1:2" x14ac:dyDescent="0.15">
      <c r="A30" s="23" t="s">
        <v>20</v>
      </c>
      <c r="B30" s="24">
        <v>11.24</v>
      </c>
    </row>
    <row r="31" spans="1:2" x14ac:dyDescent="0.15">
      <c r="A31" s="23" t="s">
        <v>22</v>
      </c>
      <c r="B31" s="24">
        <v>9.64</v>
      </c>
    </row>
    <row r="32" spans="1:2" x14ac:dyDescent="0.15">
      <c r="A32" s="23" t="s">
        <v>23</v>
      </c>
      <c r="B32" s="24">
        <v>10.35</v>
      </c>
    </row>
    <row r="33" spans="1:2" x14ac:dyDescent="0.15">
      <c r="A33" s="23" t="s">
        <v>24</v>
      </c>
      <c r="B33" s="24">
        <v>4.41</v>
      </c>
    </row>
    <row r="34" spans="1:2" x14ac:dyDescent="0.15">
      <c r="A34" s="23" t="s">
        <v>25</v>
      </c>
      <c r="B34" s="24">
        <v>14.14</v>
      </c>
    </row>
    <row r="35" spans="1:2" x14ac:dyDescent="0.15">
      <c r="A35" s="23" t="s">
        <v>88</v>
      </c>
      <c r="B35" s="24">
        <v>12.59</v>
      </c>
    </row>
    <row r="36" spans="1:2" x14ac:dyDescent="0.15">
      <c r="A36" s="23" t="s">
        <v>26</v>
      </c>
      <c r="B36" s="24">
        <v>8.7100000000000009</v>
      </c>
    </row>
    <row r="37" spans="1:2" x14ac:dyDescent="0.15">
      <c r="A37" s="23" t="s">
        <v>143</v>
      </c>
      <c r="B37" s="24">
        <v>12.69</v>
      </c>
    </row>
    <row r="38" spans="1:2" x14ac:dyDescent="0.15">
      <c r="A38" s="23" t="s">
        <v>27</v>
      </c>
      <c r="B38" s="24">
        <v>13.23</v>
      </c>
    </row>
    <row r="39" spans="1:2" x14ac:dyDescent="0.15">
      <c r="A39" s="23" t="s">
        <v>28</v>
      </c>
      <c r="B39" s="24">
        <v>10.62</v>
      </c>
    </row>
    <row r="40" spans="1:2" x14ac:dyDescent="0.15">
      <c r="A40" s="23" t="s">
        <v>168</v>
      </c>
      <c r="B40" s="24">
        <v>16.48</v>
      </c>
    </row>
    <row r="41" spans="1:2" x14ac:dyDescent="0.15">
      <c r="A41" s="23" t="s">
        <v>29</v>
      </c>
      <c r="B41" s="24">
        <v>10.06</v>
      </c>
    </row>
    <row r="42" spans="1:2" x14ac:dyDescent="0.15">
      <c r="A42" s="23" t="s">
        <v>30</v>
      </c>
      <c r="B42" s="24">
        <v>13.05</v>
      </c>
    </row>
    <row r="43" spans="1:2" x14ac:dyDescent="0.15">
      <c r="A43" s="23" t="s">
        <v>161</v>
      </c>
      <c r="B43" s="24">
        <v>14.14</v>
      </c>
    </row>
    <row r="44" spans="1:2" x14ac:dyDescent="0.15">
      <c r="A44" s="23" t="s">
        <v>71</v>
      </c>
      <c r="B44" s="24">
        <v>10.06</v>
      </c>
    </row>
    <row r="45" spans="1:2" x14ac:dyDescent="0.15">
      <c r="A45" s="23" t="s">
        <v>131</v>
      </c>
      <c r="B45" s="24">
        <v>12.32</v>
      </c>
    </row>
    <row r="46" spans="1:2" x14ac:dyDescent="0.15">
      <c r="A46" s="23" t="s">
        <v>70</v>
      </c>
      <c r="B46" s="24">
        <v>11.41</v>
      </c>
    </row>
    <row r="47" spans="1:2" x14ac:dyDescent="0.15">
      <c r="A47" s="23" t="s">
        <v>34</v>
      </c>
      <c r="B47" s="24">
        <v>9.75</v>
      </c>
    </row>
    <row r="48" spans="1:2" x14ac:dyDescent="0.15">
      <c r="A48" s="23" t="s">
        <v>132</v>
      </c>
      <c r="B48" s="24">
        <v>12.32</v>
      </c>
    </row>
    <row r="49" spans="1:2" x14ac:dyDescent="0.15">
      <c r="A49" s="23" t="s">
        <v>133</v>
      </c>
      <c r="B49" s="24">
        <v>11.6</v>
      </c>
    </row>
    <row r="50" spans="1:2" x14ac:dyDescent="0.15">
      <c r="A50" s="30" t="s">
        <v>148</v>
      </c>
      <c r="B50" s="24">
        <v>16.329999999999998</v>
      </c>
    </row>
    <row r="51" spans="1:2" x14ac:dyDescent="0.15">
      <c r="A51" s="23" t="s">
        <v>84</v>
      </c>
      <c r="B51" s="24">
        <v>14.14</v>
      </c>
    </row>
    <row r="52" spans="1:2" x14ac:dyDescent="0.15">
      <c r="A52" s="23" t="s">
        <v>175</v>
      </c>
      <c r="B52" s="24">
        <v>44.07</v>
      </c>
    </row>
    <row r="53" spans="1:2" x14ac:dyDescent="0.15">
      <c r="A53" s="23" t="s">
        <v>142</v>
      </c>
      <c r="B53" s="24">
        <v>13.05</v>
      </c>
    </row>
    <row r="54" spans="1:2" x14ac:dyDescent="0.15">
      <c r="A54" s="23" t="s">
        <v>60</v>
      </c>
      <c r="B54" s="24">
        <v>13.87</v>
      </c>
    </row>
    <row r="55" spans="1:2" x14ac:dyDescent="0.15">
      <c r="A55" s="23" t="s">
        <v>36</v>
      </c>
      <c r="B55" s="24">
        <v>7.78</v>
      </c>
    </row>
    <row r="56" spans="1:2" x14ac:dyDescent="0.15">
      <c r="A56" s="23" t="s">
        <v>144</v>
      </c>
      <c r="B56" s="24">
        <v>12.69</v>
      </c>
    </row>
    <row r="57" spans="1:2" x14ac:dyDescent="0.15">
      <c r="A57" s="23" t="s">
        <v>72</v>
      </c>
      <c r="B57" s="24">
        <v>12.63</v>
      </c>
    </row>
    <row r="58" spans="1:2" x14ac:dyDescent="0.15">
      <c r="A58" s="23" t="s">
        <v>118</v>
      </c>
      <c r="B58" s="24">
        <v>15.6</v>
      </c>
    </row>
    <row r="59" spans="1:2" x14ac:dyDescent="0.15">
      <c r="A59" s="23" t="s">
        <v>62</v>
      </c>
      <c r="B59" s="24">
        <v>11.62</v>
      </c>
    </row>
    <row r="60" spans="1:2" x14ac:dyDescent="0.15">
      <c r="A60" s="23" t="s">
        <v>176</v>
      </c>
      <c r="B60" s="24">
        <v>28.66</v>
      </c>
    </row>
    <row r="61" spans="1:2" x14ac:dyDescent="0.15">
      <c r="A61" s="23" t="s">
        <v>37</v>
      </c>
      <c r="B61" s="24">
        <v>14.14</v>
      </c>
    </row>
    <row r="62" spans="1:2" x14ac:dyDescent="0.15">
      <c r="A62" s="23" t="s">
        <v>134</v>
      </c>
      <c r="B62" s="24">
        <v>12.32</v>
      </c>
    </row>
    <row r="63" spans="1:2" x14ac:dyDescent="0.15">
      <c r="A63" s="23" t="s">
        <v>38</v>
      </c>
      <c r="B63" s="24">
        <v>9.68</v>
      </c>
    </row>
    <row r="64" spans="1:2" x14ac:dyDescent="0.15">
      <c r="A64" s="23" t="s">
        <v>39</v>
      </c>
      <c r="B64" s="24">
        <v>9.3699999999999992</v>
      </c>
    </row>
    <row r="65" spans="1:2" x14ac:dyDescent="0.15">
      <c r="A65" s="23" t="s">
        <v>40</v>
      </c>
      <c r="B65" s="24">
        <v>11.49</v>
      </c>
    </row>
    <row r="66" spans="1:2" x14ac:dyDescent="0.15">
      <c r="A66" s="23" t="s">
        <v>135</v>
      </c>
      <c r="B66" s="24">
        <v>11.6</v>
      </c>
    </row>
    <row r="67" spans="1:2" x14ac:dyDescent="0.15">
      <c r="A67" s="23" t="s">
        <v>42</v>
      </c>
      <c r="B67" s="24">
        <v>10.87</v>
      </c>
    </row>
    <row r="68" spans="1:2" x14ac:dyDescent="0.15">
      <c r="A68" s="23" t="s">
        <v>136</v>
      </c>
      <c r="B68" s="24">
        <v>13.78</v>
      </c>
    </row>
    <row r="69" spans="1:2" x14ac:dyDescent="0.15">
      <c r="A69" s="23" t="s">
        <v>43</v>
      </c>
      <c r="B69" s="24">
        <v>8.9</v>
      </c>
    </row>
    <row r="70" spans="1:2" x14ac:dyDescent="0.15">
      <c r="A70" s="23" t="s">
        <v>165</v>
      </c>
      <c r="B70" s="24">
        <v>14.14</v>
      </c>
    </row>
    <row r="71" spans="1:2" x14ac:dyDescent="0.15">
      <c r="A71" s="23" t="s">
        <v>109</v>
      </c>
      <c r="B71" s="24">
        <v>17</v>
      </c>
    </row>
    <row r="72" spans="1:2" x14ac:dyDescent="0.15">
      <c r="A72" s="23" t="s">
        <v>44</v>
      </c>
      <c r="B72" s="24">
        <v>10.87</v>
      </c>
    </row>
    <row r="73" spans="1:2" x14ac:dyDescent="0.15">
      <c r="A73" s="23" t="s">
        <v>96</v>
      </c>
      <c r="B73" s="24">
        <v>17</v>
      </c>
    </row>
    <row r="74" spans="1:2" x14ac:dyDescent="0.15">
      <c r="A74" s="23" t="s">
        <v>137</v>
      </c>
      <c r="B74" s="24">
        <v>11.6</v>
      </c>
    </row>
    <row r="75" spans="1:2" x14ac:dyDescent="0.15">
      <c r="A75" s="23" t="s">
        <v>45</v>
      </c>
      <c r="B75" s="24">
        <v>9.7100000000000009</v>
      </c>
    </row>
    <row r="76" spans="1:2" x14ac:dyDescent="0.15">
      <c r="A76" s="23" t="s">
        <v>46</v>
      </c>
      <c r="B76" s="24">
        <v>8.02</v>
      </c>
    </row>
    <row r="77" spans="1:2" x14ac:dyDescent="0.15">
      <c r="A77" s="23" t="s">
        <v>47</v>
      </c>
      <c r="B77" s="24">
        <v>17</v>
      </c>
    </row>
    <row r="78" spans="1:2" x14ac:dyDescent="0.15">
      <c r="A78" s="23" t="s">
        <v>100</v>
      </c>
      <c r="B78" s="24">
        <v>13.42</v>
      </c>
    </row>
    <row r="79" spans="1:2" x14ac:dyDescent="0.15">
      <c r="A79" s="23" t="s">
        <v>48</v>
      </c>
      <c r="B79" s="24">
        <v>10.14</v>
      </c>
    </row>
    <row r="80" spans="1:2" x14ac:dyDescent="0.15">
      <c r="A80" s="23" t="s">
        <v>63</v>
      </c>
      <c r="B80" s="24">
        <v>12.23</v>
      </c>
    </row>
    <row r="81" spans="1:3" x14ac:dyDescent="0.15">
      <c r="A81" s="23" t="s">
        <v>166</v>
      </c>
      <c r="B81" s="24">
        <v>14.13</v>
      </c>
    </row>
    <row r="82" spans="1:3" x14ac:dyDescent="0.15">
      <c r="A82" s="23" t="s">
        <v>50</v>
      </c>
      <c r="B82" s="24">
        <v>7.24</v>
      </c>
    </row>
    <row r="83" spans="1:3" x14ac:dyDescent="0.15">
      <c r="A83" s="23" t="s">
        <v>86</v>
      </c>
      <c r="B83" s="24">
        <v>0</v>
      </c>
    </row>
    <row r="84" spans="1:3" x14ac:dyDescent="0.15">
      <c r="A84" s="23" t="s">
        <v>87</v>
      </c>
      <c r="B84" s="23">
        <v>0</v>
      </c>
    </row>
    <row r="85" spans="1:3" x14ac:dyDescent="0.15">
      <c r="A85" s="1" t="s">
        <v>52</v>
      </c>
      <c r="B85" s="4">
        <f>SUM(B4:B84)</f>
        <v>1015.45</v>
      </c>
      <c r="C85" s="4"/>
    </row>
    <row r="87" spans="1:3" ht="19" customHeight="1" x14ac:dyDescent="0.15">
      <c r="A87" s="32">
        <f>COUNTA(A4:A83)</f>
        <v>80</v>
      </c>
    </row>
  </sheetData>
  <pageMargins left="0.7" right="0.7" top="0.75" bottom="0.75" header="0.3" footer="0.3"/>
  <pageSetup orientation="portrait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92"/>
  <sheetViews>
    <sheetView zoomScale="140" zoomScaleNormal="140" zoomScalePageLayoutView="140" workbookViewId="0">
      <selection activeCell="D87" sqref="D87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177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141</v>
      </c>
      <c r="B4" s="24">
        <v>14.14</v>
      </c>
    </row>
    <row r="5" spans="1:2" x14ac:dyDescent="0.15">
      <c r="A5" s="23" t="s">
        <v>152</v>
      </c>
      <c r="B5" s="24">
        <v>15.24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27" t="s">
        <v>173</v>
      </c>
      <c r="B9" s="24">
        <v>15.49</v>
      </c>
    </row>
    <row r="10" spans="1:2" x14ac:dyDescent="0.15">
      <c r="A10" s="23" t="s">
        <v>138</v>
      </c>
      <c r="B10" s="24">
        <v>11.96</v>
      </c>
    </row>
    <row r="11" spans="1:2" x14ac:dyDescent="0.15">
      <c r="A11" s="23" t="s">
        <v>139</v>
      </c>
      <c r="B11" s="24">
        <v>11.6</v>
      </c>
    </row>
    <row r="12" spans="1:2" x14ac:dyDescent="0.15">
      <c r="A12" s="34" t="s">
        <v>180</v>
      </c>
      <c r="B12" s="40">
        <v>50.76</v>
      </c>
    </row>
    <row r="13" spans="1:2" x14ac:dyDescent="0.15">
      <c r="A13" s="23" t="s">
        <v>97</v>
      </c>
      <c r="B13" s="24">
        <v>14.69</v>
      </c>
    </row>
    <row r="14" spans="1:2" x14ac:dyDescent="0.15">
      <c r="A14" s="23" t="s">
        <v>11</v>
      </c>
      <c r="B14" s="24">
        <v>9.7200000000000006</v>
      </c>
    </row>
    <row r="15" spans="1:2" x14ac:dyDescent="0.15">
      <c r="A15" s="23" t="s">
        <v>90</v>
      </c>
      <c r="B15" s="24">
        <v>17</v>
      </c>
    </row>
    <row r="16" spans="1:2" x14ac:dyDescent="0.15">
      <c r="A16" s="23" t="s">
        <v>147</v>
      </c>
      <c r="B16" s="24">
        <v>14.42</v>
      </c>
    </row>
    <row r="17" spans="1:2" x14ac:dyDescent="0.15">
      <c r="A17" s="23" t="s">
        <v>178</v>
      </c>
      <c r="B17" s="24">
        <v>10.87</v>
      </c>
    </row>
    <row r="18" spans="1:2" x14ac:dyDescent="0.15">
      <c r="A18" s="23" t="s">
        <v>79</v>
      </c>
      <c r="B18" s="24">
        <v>14.51</v>
      </c>
    </row>
    <row r="19" spans="1:2" x14ac:dyDescent="0.15">
      <c r="A19" s="23" t="s">
        <v>80</v>
      </c>
      <c r="B19" s="24">
        <v>11.96</v>
      </c>
    </row>
    <row r="20" spans="1:2" x14ac:dyDescent="0.15">
      <c r="A20" s="23" t="s">
        <v>64</v>
      </c>
      <c r="B20" s="24">
        <v>12.32</v>
      </c>
    </row>
    <row r="21" spans="1:2" x14ac:dyDescent="0.15">
      <c r="A21" s="23" t="s">
        <v>174</v>
      </c>
      <c r="B21" s="24">
        <v>12.51</v>
      </c>
    </row>
    <row r="22" spans="1:2" x14ac:dyDescent="0.15">
      <c r="A22" s="23" t="s">
        <v>14</v>
      </c>
      <c r="B22" s="24">
        <v>8.49</v>
      </c>
    </row>
    <row r="23" spans="1:2" x14ac:dyDescent="0.15">
      <c r="A23" s="23" t="s">
        <v>57</v>
      </c>
      <c r="B23" s="24">
        <v>11.62</v>
      </c>
    </row>
    <row r="24" spans="1:2" x14ac:dyDescent="0.15">
      <c r="A24" s="23" t="s">
        <v>58</v>
      </c>
      <c r="B24" s="24">
        <v>11.96</v>
      </c>
    </row>
    <row r="25" spans="1:2" x14ac:dyDescent="0.15">
      <c r="A25" s="23" t="s">
        <v>129</v>
      </c>
      <c r="B25" s="24">
        <v>12.32</v>
      </c>
    </row>
    <row r="26" spans="1:2" x14ac:dyDescent="0.15">
      <c r="A26" s="23" t="s">
        <v>69</v>
      </c>
      <c r="B26" s="24">
        <v>15.43</v>
      </c>
    </row>
    <row r="27" spans="1:2" x14ac:dyDescent="0.15">
      <c r="A27" s="23" t="s">
        <v>17</v>
      </c>
      <c r="B27" s="24">
        <v>9.24</v>
      </c>
    </row>
    <row r="28" spans="1:2" x14ac:dyDescent="0.15">
      <c r="A28" s="23" t="s">
        <v>18</v>
      </c>
      <c r="B28" s="24">
        <v>10.5</v>
      </c>
    </row>
    <row r="29" spans="1:2" x14ac:dyDescent="0.15">
      <c r="A29" s="31" t="s">
        <v>181</v>
      </c>
      <c r="B29" s="40">
        <v>29.02</v>
      </c>
    </row>
    <row r="30" spans="1:2" x14ac:dyDescent="0.15">
      <c r="A30" s="23" t="s">
        <v>103</v>
      </c>
      <c r="B30" s="24">
        <v>15.95</v>
      </c>
    </row>
    <row r="31" spans="1:2" x14ac:dyDescent="0.15">
      <c r="A31" s="23" t="s">
        <v>20</v>
      </c>
      <c r="B31" s="24">
        <v>11.24</v>
      </c>
    </row>
    <row r="32" spans="1:2" x14ac:dyDescent="0.15">
      <c r="A32" s="23" t="s">
        <v>22</v>
      </c>
      <c r="B32" s="24">
        <v>9.64</v>
      </c>
    </row>
    <row r="33" spans="1:2" x14ac:dyDescent="0.15">
      <c r="A33" s="23" t="s">
        <v>23</v>
      </c>
      <c r="B33" s="24">
        <v>10.35</v>
      </c>
    </row>
    <row r="34" spans="1:2" x14ac:dyDescent="0.15">
      <c r="A34" s="23" t="s">
        <v>24</v>
      </c>
      <c r="B34" s="24">
        <v>4.41</v>
      </c>
    </row>
    <row r="35" spans="1:2" x14ac:dyDescent="0.15">
      <c r="A35" s="23" t="s">
        <v>25</v>
      </c>
      <c r="B35" s="24">
        <v>14.14</v>
      </c>
    </row>
    <row r="36" spans="1:2" x14ac:dyDescent="0.15">
      <c r="A36" s="23" t="s">
        <v>88</v>
      </c>
      <c r="B36" s="24">
        <v>12.59</v>
      </c>
    </row>
    <row r="37" spans="1:2" x14ac:dyDescent="0.15">
      <c r="A37" s="23" t="s">
        <v>26</v>
      </c>
      <c r="B37" s="24">
        <v>8.7100000000000009</v>
      </c>
    </row>
    <row r="38" spans="1:2" x14ac:dyDescent="0.15">
      <c r="A38" s="23" t="s">
        <v>143</v>
      </c>
      <c r="B38" s="24">
        <v>12.69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23" t="s">
        <v>168</v>
      </c>
      <c r="B41" s="24">
        <v>16.48</v>
      </c>
    </row>
    <row r="42" spans="1:2" x14ac:dyDescent="0.15">
      <c r="A42" s="23" t="s">
        <v>29</v>
      </c>
      <c r="B42" s="24">
        <v>10.06</v>
      </c>
    </row>
    <row r="43" spans="1:2" x14ac:dyDescent="0.15">
      <c r="A43" s="23" t="s">
        <v>30</v>
      </c>
      <c r="B43" s="24">
        <v>13.05</v>
      </c>
    </row>
    <row r="44" spans="1:2" x14ac:dyDescent="0.15">
      <c r="A44" s="23" t="s">
        <v>161</v>
      </c>
      <c r="B44" s="24">
        <v>14.14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4">
        <v>12.32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4">
        <v>12.32</v>
      </c>
    </row>
    <row r="50" spans="1:2" x14ac:dyDescent="0.15">
      <c r="A50" s="23" t="s">
        <v>133</v>
      </c>
      <c r="B50" s="24">
        <v>11.6</v>
      </c>
    </row>
    <row r="51" spans="1:2" x14ac:dyDescent="0.15">
      <c r="A51" s="30" t="s">
        <v>148</v>
      </c>
      <c r="B51" s="24">
        <v>16.329999999999998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3" t="s">
        <v>175</v>
      </c>
      <c r="B53" s="24">
        <v>14.69</v>
      </c>
    </row>
    <row r="54" spans="1:2" x14ac:dyDescent="0.15">
      <c r="A54" s="23" t="s">
        <v>142</v>
      </c>
      <c r="B54" s="24">
        <v>13.05</v>
      </c>
    </row>
    <row r="55" spans="1:2" x14ac:dyDescent="0.15">
      <c r="A55" s="23" t="s">
        <v>60</v>
      </c>
      <c r="B55" s="24">
        <v>13.87</v>
      </c>
    </row>
    <row r="56" spans="1:2" x14ac:dyDescent="0.15">
      <c r="A56" s="23" t="s">
        <v>36</v>
      </c>
      <c r="B56" s="24">
        <v>7.78</v>
      </c>
    </row>
    <row r="57" spans="1:2" x14ac:dyDescent="0.15">
      <c r="A57" s="27" t="s">
        <v>144</v>
      </c>
      <c r="B57" s="26">
        <v>-12.69</v>
      </c>
    </row>
    <row r="58" spans="1:2" x14ac:dyDescent="0.15">
      <c r="A58" s="23" t="s">
        <v>72</v>
      </c>
      <c r="B58" s="24">
        <v>12.63</v>
      </c>
    </row>
    <row r="59" spans="1:2" x14ac:dyDescent="0.15">
      <c r="A59" s="23" t="s">
        <v>118</v>
      </c>
      <c r="B59" s="24">
        <v>15.6</v>
      </c>
    </row>
    <row r="60" spans="1:2" x14ac:dyDescent="0.15">
      <c r="A60" s="23" t="s">
        <v>62</v>
      </c>
      <c r="B60" s="24">
        <v>11.62</v>
      </c>
    </row>
    <row r="61" spans="1:2" x14ac:dyDescent="0.15">
      <c r="A61" s="23" t="s">
        <v>176</v>
      </c>
      <c r="B61" s="24">
        <v>14.33</v>
      </c>
    </row>
    <row r="62" spans="1:2" x14ac:dyDescent="0.15">
      <c r="A62" s="23" t="s">
        <v>37</v>
      </c>
      <c r="B62" s="24">
        <v>14.14</v>
      </c>
    </row>
    <row r="63" spans="1:2" x14ac:dyDescent="0.15">
      <c r="A63" s="23" t="s">
        <v>134</v>
      </c>
      <c r="B63" s="24">
        <v>12.32</v>
      </c>
    </row>
    <row r="64" spans="1:2" x14ac:dyDescent="0.15">
      <c r="A64" s="23" t="s">
        <v>38</v>
      </c>
      <c r="B64" s="24">
        <v>9.68</v>
      </c>
    </row>
    <row r="65" spans="1:2" x14ac:dyDescent="0.15">
      <c r="A65" s="23" t="s">
        <v>39</v>
      </c>
      <c r="B65" s="24">
        <v>9.3699999999999992</v>
      </c>
    </row>
    <row r="66" spans="1:2" x14ac:dyDescent="0.15">
      <c r="A66" s="23" t="s">
        <v>40</v>
      </c>
      <c r="B66" s="24">
        <v>9.2200000000000006</v>
      </c>
    </row>
    <row r="67" spans="1:2" x14ac:dyDescent="0.15">
      <c r="A67" s="23" t="s">
        <v>135</v>
      </c>
      <c r="B67" s="24">
        <v>11.6</v>
      </c>
    </row>
    <row r="68" spans="1:2" x14ac:dyDescent="0.15">
      <c r="A68" s="23" t="s">
        <v>42</v>
      </c>
      <c r="B68" s="24">
        <v>10.87</v>
      </c>
    </row>
    <row r="69" spans="1:2" x14ac:dyDescent="0.15">
      <c r="A69" s="23" t="s">
        <v>136</v>
      </c>
      <c r="B69" s="24">
        <v>13.78</v>
      </c>
    </row>
    <row r="70" spans="1:2" x14ac:dyDescent="0.15">
      <c r="A70" s="23" t="s">
        <v>43</v>
      </c>
      <c r="B70" s="24">
        <v>8.9</v>
      </c>
    </row>
    <row r="71" spans="1:2" x14ac:dyDescent="0.15">
      <c r="A71" s="23" t="s">
        <v>165</v>
      </c>
      <c r="B71" s="24">
        <v>14.14</v>
      </c>
    </row>
    <row r="72" spans="1:2" x14ac:dyDescent="0.15">
      <c r="A72" s="23" t="s">
        <v>109</v>
      </c>
      <c r="B72" s="24">
        <v>17</v>
      </c>
    </row>
    <row r="73" spans="1:2" x14ac:dyDescent="0.15">
      <c r="A73" s="23" t="s">
        <v>44</v>
      </c>
      <c r="B73" s="24">
        <v>10.87</v>
      </c>
    </row>
    <row r="74" spans="1:2" x14ac:dyDescent="0.15">
      <c r="A74" s="23" t="s">
        <v>96</v>
      </c>
      <c r="B74" s="24">
        <v>17</v>
      </c>
    </row>
    <row r="75" spans="1:2" x14ac:dyDescent="0.15">
      <c r="A75" s="23" t="s">
        <v>137</v>
      </c>
      <c r="B75" s="24">
        <v>11.6</v>
      </c>
    </row>
    <row r="76" spans="1:2" x14ac:dyDescent="0.15">
      <c r="A76" s="23" t="s">
        <v>45</v>
      </c>
      <c r="B76" s="24">
        <v>9.7100000000000009</v>
      </c>
    </row>
    <row r="77" spans="1:2" x14ac:dyDescent="0.15">
      <c r="A77" s="23" t="s">
        <v>46</v>
      </c>
      <c r="B77" s="24">
        <v>8.02</v>
      </c>
    </row>
    <row r="78" spans="1:2" x14ac:dyDescent="0.15">
      <c r="A78" s="23" t="s">
        <v>47</v>
      </c>
      <c r="B78" s="24">
        <v>17</v>
      </c>
    </row>
    <row r="79" spans="1:2" x14ac:dyDescent="0.15">
      <c r="A79" s="31" t="s">
        <v>182</v>
      </c>
      <c r="B79" s="40">
        <v>38.07</v>
      </c>
    </row>
    <row r="80" spans="1:2" x14ac:dyDescent="0.15">
      <c r="A80" s="23" t="s">
        <v>100</v>
      </c>
      <c r="B80" s="24">
        <v>13.42</v>
      </c>
    </row>
    <row r="81" spans="1:3" x14ac:dyDescent="0.15">
      <c r="A81" s="23" t="s">
        <v>48</v>
      </c>
      <c r="B81" s="24">
        <v>10.14</v>
      </c>
    </row>
    <row r="82" spans="1:3" x14ac:dyDescent="0.15">
      <c r="A82" s="23" t="s">
        <v>63</v>
      </c>
      <c r="B82" s="24">
        <v>12.23</v>
      </c>
    </row>
    <row r="83" spans="1:3" x14ac:dyDescent="0.15">
      <c r="A83" s="23" t="s">
        <v>166</v>
      </c>
      <c r="B83" s="24">
        <v>14.13</v>
      </c>
    </row>
    <row r="84" spans="1:3" x14ac:dyDescent="0.15">
      <c r="A84" s="23" t="s">
        <v>50</v>
      </c>
      <c r="B84" s="24">
        <v>7.24</v>
      </c>
    </row>
    <row r="85" spans="1:3" x14ac:dyDescent="0.15">
      <c r="A85" s="31" t="s">
        <v>86</v>
      </c>
      <c r="B85" s="11">
        <v>46.48</v>
      </c>
    </row>
    <row r="86" spans="1:3" x14ac:dyDescent="0.15">
      <c r="A86" s="23" t="s">
        <v>87</v>
      </c>
      <c r="B86" s="23">
        <v>0</v>
      </c>
    </row>
    <row r="87" spans="1:3" x14ac:dyDescent="0.15">
      <c r="A87" s="1" t="s">
        <v>52</v>
      </c>
      <c r="B87" s="4">
        <f>SUM(B4:B86)</f>
        <v>1099</v>
      </c>
      <c r="C87" s="4"/>
    </row>
    <row r="88" spans="1:3" x14ac:dyDescent="0.15">
      <c r="B88" s="4"/>
    </row>
    <row r="89" spans="1:3" ht="19" customHeight="1" x14ac:dyDescent="0.15">
      <c r="A89" s="32">
        <f>COUNTA(A4:A85)</f>
        <v>82</v>
      </c>
      <c r="B89" s="41"/>
    </row>
    <row r="91" spans="1:3" x14ac:dyDescent="0.15">
      <c r="A91" t="s">
        <v>179</v>
      </c>
    </row>
    <row r="92" spans="1:3" x14ac:dyDescent="0.15">
      <c r="A92" t="s">
        <v>183</v>
      </c>
    </row>
  </sheetData>
  <phoneticPr fontId="6" type="noConversion"/>
  <pageMargins left="0.7" right="0.7" top="0.75" bottom="0.75" header="0.3" footer="0.3"/>
  <pageSetup orientation="portrait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92"/>
  <sheetViews>
    <sheetView zoomScale="140" zoomScaleNormal="140" zoomScalePageLayoutView="140" workbookViewId="0">
      <selection activeCell="D87" sqref="D87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184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141</v>
      </c>
      <c r="B4" s="24">
        <v>14.14</v>
      </c>
    </row>
    <row r="5" spans="1:2" x14ac:dyDescent="0.15">
      <c r="A5" s="23" t="s">
        <v>152</v>
      </c>
      <c r="B5" s="24">
        <v>15.24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27" t="s">
        <v>173</v>
      </c>
      <c r="B9" s="24">
        <v>15.49</v>
      </c>
    </row>
    <row r="10" spans="1:2" x14ac:dyDescent="0.15">
      <c r="A10" s="30" t="s">
        <v>138</v>
      </c>
      <c r="B10" s="24">
        <v>11.96</v>
      </c>
    </row>
    <row r="11" spans="1:2" x14ac:dyDescent="0.15">
      <c r="A11" s="30" t="s">
        <v>139</v>
      </c>
      <c r="B11" s="24">
        <v>11.6</v>
      </c>
    </row>
    <row r="12" spans="1:2" x14ac:dyDescent="0.15">
      <c r="A12" s="27" t="s">
        <v>180</v>
      </c>
      <c r="B12" s="26">
        <v>12.69</v>
      </c>
    </row>
    <row r="13" spans="1:2" x14ac:dyDescent="0.15">
      <c r="A13" s="30" t="s">
        <v>97</v>
      </c>
      <c r="B13" s="24">
        <v>14.69</v>
      </c>
    </row>
    <row r="14" spans="1:2" x14ac:dyDescent="0.15">
      <c r="A14" s="23" t="s">
        <v>11</v>
      </c>
      <c r="B14" s="24">
        <v>9.7200000000000006</v>
      </c>
    </row>
    <row r="15" spans="1:2" x14ac:dyDescent="0.15">
      <c r="A15" s="23" t="s">
        <v>90</v>
      </c>
      <c r="B15" s="24">
        <v>17</v>
      </c>
    </row>
    <row r="16" spans="1:2" x14ac:dyDescent="0.15">
      <c r="A16" s="23" t="s">
        <v>147</v>
      </c>
      <c r="B16" s="24">
        <v>14.42</v>
      </c>
    </row>
    <row r="17" spans="1:2" x14ac:dyDescent="0.15">
      <c r="A17" s="23" t="s">
        <v>178</v>
      </c>
      <c r="B17" s="24">
        <v>10.87</v>
      </c>
    </row>
    <row r="18" spans="1:2" x14ac:dyDescent="0.15">
      <c r="A18" s="23" t="s">
        <v>79</v>
      </c>
      <c r="B18" s="24">
        <v>14.51</v>
      </c>
    </row>
    <row r="19" spans="1:2" x14ac:dyDescent="0.15">
      <c r="A19" s="23" t="s">
        <v>80</v>
      </c>
      <c r="B19" s="24">
        <v>11.96</v>
      </c>
    </row>
    <row r="20" spans="1:2" x14ac:dyDescent="0.15">
      <c r="A20" s="23" t="s">
        <v>64</v>
      </c>
      <c r="B20" s="24">
        <v>12.32</v>
      </c>
    </row>
    <row r="21" spans="1:2" x14ac:dyDescent="0.15">
      <c r="A21" s="23" t="s">
        <v>174</v>
      </c>
      <c r="B21" s="24">
        <v>12.51</v>
      </c>
    </row>
    <row r="22" spans="1:2" x14ac:dyDescent="0.15">
      <c r="A22" s="23" t="s">
        <v>14</v>
      </c>
      <c r="B22" s="24">
        <v>8.49</v>
      </c>
    </row>
    <row r="23" spans="1:2" x14ac:dyDescent="0.15">
      <c r="A23" s="23" t="s">
        <v>57</v>
      </c>
      <c r="B23" s="24">
        <v>11.62</v>
      </c>
    </row>
    <row r="24" spans="1:2" x14ac:dyDescent="0.15">
      <c r="A24" s="23" t="s">
        <v>58</v>
      </c>
      <c r="B24" s="24">
        <v>11.96</v>
      </c>
    </row>
    <row r="25" spans="1:2" x14ac:dyDescent="0.15">
      <c r="A25" s="23" t="s">
        <v>129</v>
      </c>
      <c r="B25" s="24">
        <v>12.32</v>
      </c>
    </row>
    <row r="26" spans="1:2" x14ac:dyDescent="0.15">
      <c r="A26" s="23" t="s">
        <v>69</v>
      </c>
      <c r="B26" s="24">
        <v>15.43</v>
      </c>
    </row>
    <row r="27" spans="1:2" x14ac:dyDescent="0.15">
      <c r="A27" s="23" t="s">
        <v>17</v>
      </c>
      <c r="B27" s="24">
        <v>9.24</v>
      </c>
    </row>
    <row r="28" spans="1:2" x14ac:dyDescent="0.15">
      <c r="A28" s="23" t="s">
        <v>18</v>
      </c>
      <c r="B28" s="24">
        <v>10.5</v>
      </c>
    </row>
    <row r="29" spans="1:2" x14ac:dyDescent="0.15">
      <c r="A29" s="23" t="s">
        <v>181</v>
      </c>
      <c r="B29" s="28">
        <v>14.51</v>
      </c>
    </row>
    <row r="30" spans="1:2" x14ac:dyDescent="0.15">
      <c r="A30" s="23" t="s">
        <v>103</v>
      </c>
      <c r="B30" s="24">
        <v>15.95</v>
      </c>
    </row>
    <row r="31" spans="1:2" x14ac:dyDescent="0.15">
      <c r="A31" s="23" t="s">
        <v>20</v>
      </c>
      <c r="B31" s="24">
        <v>11.24</v>
      </c>
    </row>
    <row r="32" spans="1:2" x14ac:dyDescent="0.15">
      <c r="A32" s="23" t="s">
        <v>22</v>
      </c>
      <c r="B32" s="24">
        <v>9.64</v>
      </c>
    </row>
    <row r="33" spans="1:2" x14ac:dyDescent="0.15">
      <c r="A33" s="23" t="s">
        <v>23</v>
      </c>
      <c r="B33" s="24">
        <v>10.35</v>
      </c>
    </row>
    <row r="34" spans="1:2" x14ac:dyDescent="0.15">
      <c r="A34" s="23" t="s">
        <v>24</v>
      </c>
      <c r="B34" s="24">
        <v>4.41</v>
      </c>
    </row>
    <row r="35" spans="1:2" x14ac:dyDescent="0.15">
      <c r="A35" s="23" t="s">
        <v>25</v>
      </c>
      <c r="B35" s="24">
        <v>14.14</v>
      </c>
    </row>
    <row r="36" spans="1:2" x14ac:dyDescent="0.15">
      <c r="A36" s="23" t="s">
        <v>88</v>
      </c>
      <c r="B36" s="24">
        <v>12.59</v>
      </c>
    </row>
    <row r="37" spans="1:2" x14ac:dyDescent="0.15">
      <c r="A37" s="23" t="s">
        <v>26</v>
      </c>
      <c r="B37" s="24">
        <v>8.7100000000000009</v>
      </c>
    </row>
    <row r="38" spans="1:2" x14ac:dyDescent="0.15">
      <c r="A38" s="23" t="s">
        <v>143</v>
      </c>
      <c r="B38" s="24">
        <v>12.69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23" t="s">
        <v>168</v>
      </c>
      <c r="B41" s="24">
        <v>16.48</v>
      </c>
    </row>
    <row r="42" spans="1:2" x14ac:dyDescent="0.15">
      <c r="A42" s="23" t="s">
        <v>29</v>
      </c>
      <c r="B42" s="24">
        <v>10.06</v>
      </c>
    </row>
    <row r="43" spans="1:2" x14ac:dyDescent="0.15">
      <c r="A43" s="23" t="s">
        <v>30</v>
      </c>
      <c r="B43" s="24">
        <v>13.05</v>
      </c>
    </row>
    <row r="44" spans="1:2" x14ac:dyDescent="0.15">
      <c r="A44" s="23" t="s">
        <v>161</v>
      </c>
      <c r="B44" s="24">
        <v>14.14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4">
        <v>12.32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4">
        <v>12.32</v>
      </c>
    </row>
    <row r="50" spans="1:2" x14ac:dyDescent="0.15">
      <c r="A50" s="23" t="s">
        <v>133</v>
      </c>
      <c r="B50" s="24">
        <v>11.6</v>
      </c>
    </row>
    <row r="51" spans="1:2" x14ac:dyDescent="0.15">
      <c r="A51" s="30" t="s">
        <v>148</v>
      </c>
      <c r="B51" s="24">
        <v>16.329999999999998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3" t="s">
        <v>175</v>
      </c>
      <c r="B53" s="24">
        <v>14.69</v>
      </c>
    </row>
    <row r="54" spans="1:2" x14ac:dyDescent="0.15">
      <c r="A54" s="23" t="s">
        <v>142</v>
      </c>
      <c r="B54" s="24">
        <v>13.05</v>
      </c>
    </row>
    <row r="55" spans="1:2" x14ac:dyDescent="0.15">
      <c r="A55" s="23" t="s">
        <v>60</v>
      </c>
      <c r="B55" s="24">
        <v>13.87</v>
      </c>
    </row>
    <row r="56" spans="1:2" x14ac:dyDescent="0.15">
      <c r="A56" s="23" t="s">
        <v>36</v>
      </c>
      <c r="B56" s="24">
        <v>7.78</v>
      </c>
    </row>
    <row r="57" spans="1:2" x14ac:dyDescent="0.15">
      <c r="A57" s="23" t="s">
        <v>72</v>
      </c>
      <c r="B57" s="24">
        <v>12.63</v>
      </c>
    </row>
    <row r="58" spans="1:2" x14ac:dyDescent="0.15">
      <c r="A58" s="23" t="s">
        <v>118</v>
      </c>
      <c r="B58" s="24">
        <v>15.6</v>
      </c>
    </row>
    <row r="59" spans="1:2" x14ac:dyDescent="0.15">
      <c r="A59" s="23" t="s">
        <v>62</v>
      </c>
      <c r="B59" s="24">
        <v>11.62</v>
      </c>
    </row>
    <row r="60" spans="1:2" x14ac:dyDescent="0.15">
      <c r="A60" s="23" t="s">
        <v>176</v>
      </c>
      <c r="B60" s="24">
        <v>14.33</v>
      </c>
    </row>
    <row r="61" spans="1:2" x14ac:dyDescent="0.15">
      <c r="A61" s="23" t="s">
        <v>37</v>
      </c>
      <c r="B61" s="24">
        <v>14.14</v>
      </c>
    </row>
    <row r="62" spans="1:2" x14ac:dyDescent="0.15">
      <c r="A62" s="23" t="s">
        <v>134</v>
      </c>
      <c r="B62" s="24">
        <v>12.32</v>
      </c>
    </row>
    <row r="63" spans="1:2" x14ac:dyDescent="0.15">
      <c r="A63" s="23" t="s">
        <v>38</v>
      </c>
      <c r="B63" s="24">
        <v>9.68</v>
      </c>
    </row>
    <row r="64" spans="1:2" x14ac:dyDescent="0.15">
      <c r="A64" s="23" t="s">
        <v>39</v>
      </c>
      <c r="B64" s="24">
        <v>9.3699999999999992</v>
      </c>
    </row>
    <row r="65" spans="1:2" x14ac:dyDescent="0.15">
      <c r="A65" s="23" t="s">
        <v>40</v>
      </c>
      <c r="B65" s="24">
        <v>9.2200000000000006</v>
      </c>
    </row>
    <row r="66" spans="1:2" x14ac:dyDescent="0.15">
      <c r="A66" s="23" t="s">
        <v>135</v>
      </c>
      <c r="B66" s="24">
        <v>11.6</v>
      </c>
    </row>
    <row r="67" spans="1:2" x14ac:dyDescent="0.15">
      <c r="A67" s="23" t="s">
        <v>42</v>
      </c>
      <c r="B67" s="24">
        <v>10.87</v>
      </c>
    </row>
    <row r="68" spans="1:2" x14ac:dyDescent="0.15">
      <c r="A68" s="23" t="s">
        <v>136</v>
      </c>
      <c r="B68" s="24">
        <v>13.78</v>
      </c>
    </row>
    <row r="69" spans="1:2" x14ac:dyDescent="0.15">
      <c r="A69" s="23" t="s">
        <v>43</v>
      </c>
      <c r="B69" s="24">
        <v>8.9</v>
      </c>
    </row>
    <row r="70" spans="1:2" x14ac:dyDescent="0.15">
      <c r="A70" s="23" t="s">
        <v>165</v>
      </c>
      <c r="B70" s="24">
        <v>14.14</v>
      </c>
    </row>
    <row r="71" spans="1:2" x14ac:dyDescent="0.15">
      <c r="A71" s="23" t="s">
        <v>109</v>
      </c>
      <c r="B71" s="24">
        <v>17</v>
      </c>
    </row>
    <row r="72" spans="1:2" x14ac:dyDescent="0.15">
      <c r="A72" s="23" t="s">
        <v>44</v>
      </c>
      <c r="B72" s="24">
        <v>10.87</v>
      </c>
    </row>
    <row r="73" spans="1:2" x14ac:dyDescent="0.15">
      <c r="A73" s="23" t="s">
        <v>96</v>
      </c>
      <c r="B73" s="24">
        <v>17</v>
      </c>
    </row>
    <row r="74" spans="1:2" x14ac:dyDescent="0.15">
      <c r="A74" s="23" t="s">
        <v>137</v>
      </c>
      <c r="B74" s="24">
        <v>11.6</v>
      </c>
    </row>
    <row r="75" spans="1:2" x14ac:dyDescent="0.15">
      <c r="A75" s="23" t="s">
        <v>45</v>
      </c>
      <c r="B75" s="24">
        <v>9.7100000000000009</v>
      </c>
    </row>
    <row r="76" spans="1:2" x14ac:dyDescent="0.15">
      <c r="A76" s="23" t="s">
        <v>46</v>
      </c>
      <c r="B76" s="24">
        <v>8.02</v>
      </c>
    </row>
    <row r="77" spans="1:2" x14ac:dyDescent="0.15">
      <c r="A77" s="23" t="s">
        <v>47</v>
      </c>
      <c r="B77" s="24">
        <v>17</v>
      </c>
    </row>
    <row r="78" spans="1:2" x14ac:dyDescent="0.15">
      <c r="A78" s="23" t="s">
        <v>182</v>
      </c>
      <c r="B78" s="28">
        <v>12.69</v>
      </c>
    </row>
    <row r="79" spans="1:2" x14ac:dyDescent="0.15">
      <c r="A79" s="23" t="s">
        <v>100</v>
      </c>
      <c r="B79" s="24">
        <v>13.42</v>
      </c>
    </row>
    <row r="80" spans="1:2" x14ac:dyDescent="0.15">
      <c r="A80" s="23" t="s">
        <v>48</v>
      </c>
      <c r="B80" s="24">
        <v>10.14</v>
      </c>
    </row>
    <row r="81" spans="1:3" x14ac:dyDescent="0.15">
      <c r="A81" s="23" t="s">
        <v>63</v>
      </c>
      <c r="B81" s="24">
        <v>12.23</v>
      </c>
    </row>
    <row r="82" spans="1:3" x14ac:dyDescent="0.15">
      <c r="A82" s="23" t="s">
        <v>166</v>
      </c>
      <c r="B82" s="24">
        <v>14.13</v>
      </c>
    </row>
    <row r="83" spans="1:3" x14ac:dyDescent="0.15">
      <c r="A83" s="23" t="s">
        <v>50</v>
      </c>
      <c r="B83" s="24">
        <v>7.24</v>
      </c>
    </row>
    <row r="84" spans="1:3" x14ac:dyDescent="0.15">
      <c r="A84" s="23" t="s">
        <v>86</v>
      </c>
      <c r="B84" s="24">
        <v>11.62</v>
      </c>
    </row>
    <row r="85" spans="1:3" x14ac:dyDescent="0.15">
      <c r="A85" s="23"/>
      <c r="B85" s="24"/>
    </row>
    <row r="86" spans="1:3" x14ac:dyDescent="0.15">
      <c r="A86" s="23" t="s">
        <v>87</v>
      </c>
      <c r="B86" s="23"/>
    </row>
    <row r="87" spans="1:3" x14ac:dyDescent="0.15">
      <c r="A87" s="1" t="s">
        <v>52</v>
      </c>
      <c r="B87" s="4">
        <f>SUM(B4:B86)</f>
        <v>998.87000000000012</v>
      </c>
      <c r="C87" s="4"/>
    </row>
    <row r="88" spans="1:3" x14ac:dyDescent="0.15">
      <c r="B88" s="4"/>
    </row>
    <row r="89" spans="1:3" ht="19" customHeight="1" x14ac:dyDescent="0.15">
      <c r="A89" s="32">
        <f>COUNTA(A4:A84)</f>
        <v>81</v>
      </c>
      <c r="B89" s="41"/>
    </row>
    <row r="91" spans="1:3" x14ac:dyDescent="0.15">
      <c r="A91" t="s">
        <v>179</v>
      </c>
    </row>
    <row r="92" spans="1:3" x14ac:dyDescent="0.15">
      <c r="A92" t="s">
        <v>183</v>
      </c>
    </row>
  </sheetData>
  <phoneticPr fontId="6" type="noConversion"/>
  <pageMargins left="0.7" right="0.7" top="0.75" bottom="0.75" header="0.3" footer="0.3"/>
  <pageSetup orientation="portrait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91"/>
  <sheetViews>
    <sheetView topLeftCell="A46" zoomScale="140" zoomScaleNormal="140" zoomScalePageLayoutView="140" workbookViewId="0">
      <selection activeCell="A61" sqref="A61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187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141</v>
      </c>
      <c r="B4" s="24">
        <v>14.14</v>
      </c>
    </row>
    <row r="5" spans="1:2" x14ac:dyDescent="0.15">
      <c r="A5" s="23" t="s">
        <v>152</v>
      </c>
      <c r="B5" s="24">
        <v>15.24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30" t="s">
        <v>138</v>
      </c>
      <c r="B9" s="24">
        <v>11.96</v>
      </c>
    </row>
    <row r="10" spans="1:2" x14ac:dyDescent="0.15">
      <c r="A10" s="30" t="s">
        <v>139</v>
      </c>
      <c r="B10" s="24">
        <v>11.6</v>
      </c>
    </row>
    <row r="11" spans="1:2" x14ac:dyDescent="0.15">
      <c r="A11" s="30" t="s">
        <v>180</v>
      </c>
      <c r="B11" s="28">
        <v>12.69</v>
      </c>
    </row>
    <row r="12" spans="1:2" x14ac:dyDescent="0.15">
      <c r="A12" s="30" t="s">
        <v>97</v>
      </c>
      <c r="B12" s="24">
        <v>14.69</v>
      </c>
    </row>
    <row r="13" spans="1:2" x14ac:dyDescent="0.15">
      <c r="A13" s="23" t="s">
        <v>11</v>
      </c>
      <c r="B13" s="24">
        <v>-9.7200000000000006</v>
      </c>
    </row>
    <row r="14" spans="1:2" x14ac:dyDescent="0.15">
      <c r="A14" s="23" t="s">
        <v>90</v>
      </c>
      <c r="B14" s="24">
        <v>17</v>
      </c>
    </row>
    <row r="15" spans="1:2" x14ac:dyDescent="0.15">
      <c r="A15" s="23" t="s">
        <v>147</v>
      </c>
      <c r="B15" s="24">
        <v>14.42</v>
      </c>
    </row>
    <row r="16" spans="1:2" x14ac:dyDescent="0.15">
      <c r="A16" s="23" t="s">
        <v>178</v>
      </c>
      <c r="B16" s="24">
        <v>10.87</v>
      </c>
    </row>
    <row r="17" spans="1:2" x14ac:dyDescent="0.15">
      <c r="A17" s="23" t="s">
        <v>79</v>
      </c>
      <c r="B17" s="24">
        <v>14.51</v>
      </c>
    </row>
    <row r="18" spans="1:2" x14ac:dyDescent="0.15">
      <c r="A18" s="23" t="s">
        <v>80</v>
      </c>
      <c r="B18" s="24">
        <v>11.96</v>
      </c>
    </row>
    <row r="19" spans="1:2" x14ac:dyDescent="0.15">
      <c r="A19" s="23" t="s">
        <v>64</v>
      </c>
      <c r="B19" s="24">
        <v>12.32</v>
      </c>
    </row>
    <row r="20" spans="1:2" x14ac:dyDescent="0.15">
      <c r="A20" s="23" t="s">
        <v>188</v>
      </c>
      <c r="B20" s="24">
        <v>51</v>
      </c>
    </row>
    <row r="21" spans="1:2" x14ac:dyDescent="0.15">
      <c r="A21" s="23" t="s">
        <v>174</v>
      </c>
      <c r="B21" s="24">
        <v>12.51</v>
      </c>
    </row>
    <row r="22" spans="1:2" x14ac:dyDescent="0.15">
      <c r="A22" s="23" t="s">
        <v>14</v>
      </c>
      <c r="B22" s="24">
        <v>8.49</v>
      </c>
    </row>
    <row r="23" spans="1:2" x14ac:dyDescent="0.15">
      <c r="A23" s="23" t="s">
        <v>57</v>
      </c>
      <c r="B23" s="24">
        <v>11.62</v>
      </c>
    </row>
    <row r="24" spans="1:2" x14ac:dyDescent="0.15">
      <c r="A24" s="23" t="s">
        <v>58</v>
      </c>
      <c r="B24" s="24">
        <v>11.96</v>
      </c>
    </row>
    <row r="25" spans="1:2" x14ac:dyDescent="0.15">
      <c r="A25" s="23" t="s">
        <v>129</v>
      </c>
      <c r="B25" s="24">
        <v>12.32</v>
      </c>
    </row>
    <row r="26" spans="1:2" x14ac:dyDescent="0.15">
      <c r="A26" s="23" t="s">
        <v>69</v>
      </c>
      <c r="B26" s="24">
        <v>15.43</v>
      </c>
    </row>
    <row r="27" spans="1:2" x14ac:dyDescent="0.15">
      <c r="A27" s="23" t="s">
        <v>17</v>
      </c>
      <c r="B27" s="24">
        <v>9.24</v>
      </c>
    </row>
    <row r="28" spans="1:2" x14ac:dyDescent="0.15">
      <c r="A28" s="23" t="s">
        <v>18</v>
      </c>
      <c r="B28" s="24">
        <v>10.5</v>
      </c>
    </row>
    <row r="29" spans="1:2" x14ac:dyDescent="0.15">
      <c r="A29" s="23" t="s">
        <v>181</v>
      </c>
      <c r="B29" s="28">
        <v>14.51</v>
      </c>
    </row>
    <row r="30" spans="1:2" x14ac:dyDescent="0.15">
      <c r="A30" s="23" t="s">
        <v>103</v>
      </c>
      <c r="B30" s="24">
        <v>15.95</v>
      </c>
    </row>
    <row r="31" spans="1:2" x14ac:dyDescent="0.15">
      <c r="A31" s="23" t="s">
        <v>20</v>
      </c>
      <c r="B31" s="24">
        <v>11.24</v>
      </c>
    </row>
    <row r="32" spans="1:2" x14ac:dyDescent="0.15">
      <c r="A32" s="23" t="s">
        <v>22</v>
      </c>
      <c r="B32" s="24">
        <v>9.64</v>
      </c>
    </row>
    <row r="33" spans="1:2" x14ac:dyDescent="0.15">
      <c r="A33" s="23" t="s">
        <v>23</v>
      </c>
      <c r="B33" s="24">
        <v>10.35</v>
      </c>
    </row>
    <row r="34" spans="1:2" x14ac:dyDescent="0.15">
      <c r="A34" s="23" t="s">
        <v>24</v>
      </c>
      <c r="B34" s="24">
        <v>4.41</v>
      </c>
    </row>
    <row r="35" spans="1:2" x14ac:dyDescent="0.15">
      <c r="A35" s="23" t="s">
        <v>25</v>
      </c>
      <c r="B35" s="24">
        <v>14.14</v>
      </c>
    </row>
    <row r="36" spans="1:2" x14ac:dyDescent="0.15">
      <c r="A36" s="23" t="s">
        <v>88</v>
      </c>
      <c r="B36" s="24">
        <v>12.59</v>
      </c>
    </row>
    <row r="37" spans="1:2" x14ac:dyDescent="0.15">
      <c r="A37" s="23" t="s">
        <v>173</v>
      </c>
      <c r="B37" s="24">
        <v>15.49</v>
      </c>
    </row>
    <row r="38" spans="1:2" x14ac:dyDescent="0.15">
      <c r="A38" s="23" t="s">
        <v>189</v>
      </c>
      <c r="B38" s="24">
        <v>8.7100000000000009</v>
      </c>
    </row>
    <row r="39" spans="1:2" x14ac:dyDescent="0.15">
      <c r="A39" s="23" t="s">
        <v>143</v>
      </c>
      <c r="B39" s="24">
        <v>12.69</v>
      </c>
    </row>
    <row r="40" spans="1:2" x14ac:dyDescent="0.15">
      <c r="A40" s="23" t="s">
        <v>27</v>
      </c>
      <c r="B40" s="24">
        <v>13.23</v>
      </c>
    </row>
    <row r="41" spans="1:2" x14ac:dyDescent="0.15">
      <c r="A41" s="23" t="s">
        <v>28</v>
      </c>
      <c r="B41" s="24">
        <v>10.62</v>
      </c>
    </row>
    <row r="42" spans="1:2" x14ac:dyDescent="0.15">
      <c r="A42" s="23" t="s">
        <v>168</v>
      </c>
      <c r="B42" s="24">
        <v>-16.48</v>
      </c>
    </row>
    <row r="43" spans="1:2" x14ac:dyDescent="0.15">
      <c r="A43" s="23" t="s">
        <v>29</v>
      </c>
      <c r="B43" s="24">
        <v>10.06</v>
      </c>
    </row>
    <row r="44" spans="1:2" x14ac:dyDescent="0.15">
      <c r="A44" s="23" t="s">
        <v>30</v>
      </c>
      <c r="B44" s="24">
        <v>13.05</v>
      </c>
    </row>
    <row r="45" spans="1:2" x14ac:dyDescent="0.15">
      <c r="A45" s="23" t="s">
        <v>161</v>
      </c>
      <c r="B45" s="24">
        <v>14.14</v>
      </c>
    </row>
    <row r="46" spans="1:2" x14ac:dyDescent="0.15">
      <c r="A46" s="23" t="s">
        <v>71</v>
      </c>
      <c r="B46" s="24">
        <v>10.06</v>
      </c>
    </row>
    <row r="47" spans="1:2" x14ac:dyDescent="0.15">
      <c r="A47" s="23" t="s">
        <v>131</v>
      </c>
      <c r="B47" s="24">
        <v>12.32</v>
      </c>
    </row>
    <row r="48" spans="1:2" x14ac:dyDescent="0.15">
      <c r="A48" s="23" t="s">
        <v>70</v>
      </c>
      <c r="B48" s="24">
        <v>11.41</v>
      </c>
    </row>
    <row r="49" spans="1:2" x14ac:dyDescent="0.15">
      <c r="A49" s="23" t="s">
        <v>34</v>
      </c>
      <c r="B49" s="24">
        <v>9.75</v>
      </c>
    </row>
    <row r="50" spans="1:2" x14ac:dyDescent="0.15">
      <c r="A50" s="23" t="s">
        <v>132</v>
      </c>
      <c r="B50" s="24">
        <v>12.32</v>
      </c>
    </row>
    <row r="51" spans="1:2" x14ac:dyDescent="0.15">
      <c r="A51" s="23" t="s">
        <v>133</v>
      </c>
      <c r="B51" s="24">
        <v>11.6</v>
      </c>
    </row>
    <row r="52" spans="1:2" x14ac:dyDescent="0.15">
      <c r="A52" s="30" t="s">
        <v>148</v>
      </c>
      <c r="B52" s="24">
        <v>16.329999999999998</v>
      </c>
    </row>
    <row r="53" spans="1:2" x14ac:dyDescent="0.15">
      <c r="A53" s="23" t="s">
        <v>84</v>
      </c>
      <c r="B53" s="24">
        <v>14.14</v>
      </c>
    </row>
    <row r="54" spans="1:2" x14ac:dyDescent="0.15">
      <c r="A54" s="23" t="s">
        <v>175</v>
      </c>
      <c r="B54" s="24">
        <v>14.69</v>
      </c>
    </row>
    <row r="55" spans="1:2" x14ac:dyDescent="0.15">
      <c r="A55" s="23" t="s">
        <v>142</v>
      </c>
      <c r="B55" s="24">
        <v>13.05</v>
      </c>
    </row>
    <row r="56" spans="1:2" x14ac:dyDescent="0.15">
      <c r="A56" s="23" t="s">
        <v>60</v>
      </c>
      <c r="B56" s="24">
        <v>13.87</v>
      </c>
    </row>
    <row r="57" spans="1:2" x14ac:dyDescent="0.15">
      <c r="A57" s="23" t="s">
        <v>185</v>
      </c>
      <c r="B57" s="24">
        <v>7.78</v>
      </c>
    </row>
    <row r="58" spans="1:2" x14ac:dyDescent="0.15">
      <c r="A58" s="23" t="s">
        <v>72</v>
      </c>
      <c r="B58" s="24">
        <v>12.63</v>
      </c>
    </row>
    <row r="59" spans="1:2" x14ac:dyDescent="0.15">
      <c r="A59" s="23" t="s">
        <v>118</v>
      </c>
      <c r="B59" s="24">
        <v>15.6</v>
      </c>
    </row>
    <row r="60" spans="1:2" x14ac:dyDescent="0.15">
      <c r="A60" s="23" t="s">
        <v>62</v>
      </c>
      <c r="B60" s="24">
        <v>11.62</v>
      </c>
    </row>
    <row r="61" spans="1:2" x14ac:dyDescent="0.15">
      <c r="A61" s="23" t="s">
        <v>176</v>
      </c>
      <c r="B61" s="24">
        <v>14.33</v>
      </c>
    </row>
    <row r="62" spans="1:2" x14ac:dyDescent="0.15">
      <c r="A62" s="23" t="s">
        <v>37</v>
      </c>
      <c r="B62" s="24">
        <v>14.14</v>
      </c>
    </row>
    <row r="63" spans="1:2" x14ac:dyDescent="0.15">
      <c r="A63" s="23" t="s">
        <v>134</v>
      </c>
      <c r="B63" s="24">
        <v>12.32</v>
      </c>
    </row>
    <row r="64" spans="1:2" x14ac:dyDescent="0.15">
      <c r="A64" s="23" t="s">
        <v>38</v>
      </c>
      <c r="B64" s="24">
        <v>9.68</v>
      </c>
    </row>
    <row r="65" spans="1:2" x14ac:dyDescent="0.15">
      <c r="A65" s="23" t="s">
        <v>39</v>
      </c>
      <c r="B65" s="24">
        <v>9.3699999999999992</v>
      </c>
    </row>
    <row r="66" spans="1:2" x14ac:dyDescent="0.15">
      <c r="A66" s="31" t="s">
        <v>186</v>
      </c>
      <c r="B66" s="24">
        <v>14.69</v>
      </c>
    </row>
    <row r="67" spans="1:2" x14ac:dyDescent="0.15">
      <c r="A67" s="23" t="s">
        <v>40</v>
      </c>
      <c r="B67" s="24">
        <v>9.2200000000000006</v>
      </c>
    </row>
    <row r="68" spans="1:2" x14ac:dyDescent="0.15">
      <c r="A68" s="23" t="s">
        <v>135</v>
      </c>
      <c r="B68" s="24">
        <v>11.6</v>
      </c>
    </row>
    <row r="69" spans="1:2" x14ac:dyDescent="0.15">
      <c r="A69" s="23" t="s">
        <v>42</v>
      </c>
      <c r="B69" s="24">
        <v>10.87</v>
      </c>
    </row>
    <row r="70" spans="1:2" x14ac:dyDescent="0.15">
      <c r="A70" s="23" t="s">
        <v>136</v>
      </c>
      <c r="B70" s="24">
        <v>13.78</v>
      </c>
    </row>
    <row r="71" spans="1:2" x14ac:dyDescent="0.15">
      <c r="A71" s="23" t="s">
        <v>43</v>
      </c>
      <c r="B71" s="24">
        <v>8.9</v>
      </c>
    </row>
    <row r="72" spans="1:2" x14ac:dyDescent="0.15">
      <c r="A72" s="23" t="s">
        <v>165</v>
      </c>
      <c r="B72" s="24">
        <v>14.14</v>
      </c>
    </row>
    <row r="73" spans="1:2" x14ac:dyDescent="0.15">
      <c r="A73" s="23" t="s">
        <v>109</v>
      </c>
      <c r="B73" s="24">
        <v>17</v>
      </c>
    </row>
    <row r="74" spans="1:2" x14ac:dyDescent="0.15">
      <c r="A74" s="23" t="s">
        <v>44</v>
      </c>
      <c r="B74" s="24">
        <v>10.87</v>
      </c>
    </row>
    <row r="75" spans="1:2" x14ac:dyDescent="0.15">
      <c r="A75" s="23" t="s">
        <v>96</v>
      </c>
      <c r="B75" s="24">
        <v>17</v>
      </c>
    </row>
    <row r="76" spans="1:2" x14ac:dyDescent="0.15">
      <c r="A76" s="23" t="s">
        <v>137</v>
      </c>
      <c r="B76" s="24">
        <v>11.6</v>
      </c>
    </row>
    <row r="77" spans="1:2" x14ac:dyDescent="0.15">
      <c r="A77" s="23" t="s">
        <v>45</v>
      </c>
      <c r="B77" s="24">
        <v>9.7100000000000009</v>
      </c>
    </row>
    <row r="78" spans="1:2" x14ac:dyDescent="0.15">
      <c r="A78" s="23" t="s">
        <v>46</v>
      </c>
      <c r="B78" s="24">
        <v>8.02</v>
      </c>
    </row>
    <row r="79" spans="1:2" x14ac:dyDescent="0.15">
      <c r="A79" s="23" t="s">
        <v>47</v>
      </c>
      <c r="B79" s="24">
        <v>17</v>
      </c>
    </row>
    <row r="80" spans="1:2" x14ac:dyDescent="0.15">
      <c r="A80" s="23" t="s">
        <v>182</v>
      </c>
      <c r="B80" s="28">
        <v>12.69</v>
      </c>
    </row>
    <row r="81" spans="1:3" x14ac:dyDescent="0.15">
      <c r="A81" s="23" t="s">
        <v>100</v>
      </c>
      <c r="B81" s="24">
        <v>13.42</v>
      </c>
    </row>
    <row r="82" spans="1:3" x14ac:dyDescent="0.15">
      <c r="A82" s="23" t="s">
        <v>48</v>
      </c>
      <c r="B82" s="24">
        <v>10.14</v>
      </c>
    </row>
    <row r="83" spans="1:3" x14ac:dyDescent="0.15">
      <c r="A83" s="23" t="s">
        <v>63</v>
      </c>
      <c r="B83" s="24">
        <v>12.23</v>
      </c>
    </row>
    <row r="84" spans="1:3" x14ac:dyDescent="0.15">
      <c r="A84" s="23" t="s">
        <v>166</v>
      </c>
      <c r="B84" s="24">
        <v>14.13</v>
      </c>
    </row>
    <row r="85" spans="1:3" x14ac:dyDescent="0.15">
      <c r="A85" s="23" t="s">
        <v>50</v>
      </c>
      <c r="B85" s="24">
        <v>7.24</v>
      </c>
    </row>
    <row r="86" spans="1:3" x14ac:dyDescent="0.15">
      <c r="A86" s="23" t="s">
        <v>86</v>
      </c>
      <c r="B86" s="24">
        <v>11.62</v>
      </c>
    </row>
    <row r="87" spans="1:3" x14ac:dyDescent="0.15">
      <c r="A87" s="23"/>
      <c r="B87" s="24"/>
    </row>
    <row r="88" spans="1:3" x14ac:dyDescent="0.15">
      <c r="A88" s="23" t="s">
        <v>87</v>
      </c>
      <c r="B88" s="23"/>
    </row>
    <row r="89" spans="1:3" x14ac:dyDescent="0.15">
      <c r="A89" s="1" t="s">
        <v>52</v>
      </c>
      <c r="B89" s="4">
        <f>SUM(B4:B88)</f>
        <v>1012.1600000000002</v>
      </c>
      <c r="C89" s="4"/>
    </row>
    <row r="90" spans="1:3" x14ac:dyDescent="0.15">
      <c r="B90" s="4"/>
    </row>
    <row r="91" spans="1:3" ht="19" customHeight="1" x14ac:dyDescent="0.15">
      <c r="A91" s="32">
        <f>COUNTA(A4:A86)</f>
        <v>83</v>
      </c>
      <c r="B91" s="41"/>
    </row>
  </sheetData>
  <phoneticPr fontId="6" type="noConversion"/>
  <pageMargins left="0.7" right="0.7" top="0.75" bottom="0.75" header="0.3" footer="0.3"/>
  <pageSetup orientation="portrait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89"/>
  <sheetViews>
    <sheetView topLeftCell="A3" zoomScale="140" zoomScaleNormal="140" zoomScalePageLayoutView="140" workbookViewId="0">
      <selection activeCell="A61" sqref="A61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190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141</v>
      </c>
      <c r="B4" s="24">
        <v>14.14</v>
      </c>
    </row>
    <row r="5" spans="1:2" x14ac:dyDescent="0.15">
      <c r="A5" s="23" t="s">
        <v>152</v>
      </c>
      <c r="B5" s="24">
        <v>15.24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30" t="s">
        <v>138</v>
      </c>
      <c r="B9" s="24">
        <v>11.96</v>
      </c>
    </row>
    <row r="10" spans="1:2" x14ac:dyDescent="0.15">
      <c r="A10" s="30" t="s">
        <v>139</v>
      </c>
      <c r="B10" s="24">
        <v>11.6</v>
      </c>
    </row>
    <row r="11" spans="1:2" x14ac:dyDescent="0.15">
      <c r="A11" s="30" t="s">
        <v>180</v>
      </c>
      <c r="B11" s="28">
        <v>12.69</v>
      </c>
    </row>
    <row r="12" spans="1:2" x14ac:dyDescent="0.15">
      <c r="A12" s="30" t="s">
        <v>97</v>
      </c>
      <c r="B12" s="24">
        <v>14.69</v>
      </c>
    </row>
    <row r="13" spans="1:2" x14ac:dyDescent="0.15">
      <c r="A13" s="23" t="s">
        <v>90</v>
      </c>
      <c r="B13" s="24">
        <v>17</v>
      </c>
    </row>
    <row r="14" spans="1:2" x14ac:dyDescent="0.15">
      <c r="A14" s="23" t="s">
        <v>147</v>
      </c>
      <c r="B14" s="24">
        <v>14.42</v>
      </c>
    </row>
    <row r="15" spans="1:2" x14ac:dyDescent="0.15">
      <c r="A15" s="23" t="s">
        <v>178</v>
      </c>
      <c r="B15" s="24">
        <v>10.87</v>
      </c>
    </row>
    <row r="16" spans="1:2" x14ac:dyDescent="0.15">
      <c r="A16" s="23" t="s">
        <v>79</v>
      </c>
      <c r="B16" s="24">
        <v>14.51</v>
      </c>
    </row>
    <row r="17" spans="1:2" x14ac:dyDescent="0.15">
      <c r="A17" s="23" t="s">
        <v>80</v>
      </c>
      <c r="B17" s="24">
        <v>11.96</v>
      </c>
    </row>
    <row r="18" spans="1:2" x14ac:dyDescent="0.15">
      <c r="A18" s="23" t="s">
        <v>64</v>
      </c>
      <c r="B18" s="24">
        <v>12.32</v>
      </c>
    </row>
    <row r="19" spans="1:2" x14ac:dyDescent="0.15">
      <c r="A19" s="23" t="s">
        <v>188</v>
      </c>
      <c r="B19" s="24">
        <v>17</v>
      </c>
    </row>
    <row r="20" spans="1:2" x14ac:dyDescent="0.15">
      <c r="A20" s="23" t="s">
        <v>174</v>
      </c>
      <c r="B20" s="24">
        <v>12.51</v>
      </c>
    </row>
    <row r="21" spans="1:2" x14ac:dyDescent="0.15">
      <c r="A21" s="23" t="s">
        <v>14</v>
      </c>
      <c r="B21" s="24">
        <v>8.49</v>
      </c>
    </row>
    <row r="22" spans="1:2" x14ac:dyDescent="0.15">
      <c r="A22" s="23" t="s">
        <v>57</v>
      </c>
      <c r="B22" s="24">
        <v>11.62</v>
      </c>
    </row>
    <row r="23" spans="1:2" x14ac:dyDescent="0.15">
      <c r="A23" s="23" t="s">
        <v>58</v>
      </c>
      <c r="B23" s="24">
        <v>11.96</v>
      </c>
    </row>
    <row r="24" spans="1:2" x14ac:dyDescent="0.15">
      <c r="A24" s="23" t="s">
        <v>129</v>
      </c>
      <c r="B24" s="24">
        <v>12.32</v>
      </c>
    </row>
    <row r="25" spans="1:2" x14ac:dyDescent="0.15">
      <c r="A25" s="23" t="s">
        <v>69</v>
      </c>
      <c r="B25" s="24">
        <v>15.43</v>
      </c>
    </row>
    <row r="26" spans="1:2" x14ac:dyDescent="0.15">
      <c r="A26" s="23" t="s">
        <v>17</v>
      </c>
      <c r="B26" s="24">
        <v>9.24</v>
      </c>
    </row>
    <row r="27" spans="1:2" x14ac:dyDescent="0.15">
      <c r="A27" s="23" t="s">
        <v>18</v>
      </c>
      <c r="B27" s="24">
        <v>10.5</v>
      </c>
    </row>
    <row r="28" spans="1:2" x14ac:dyDescent="0.15">
      <c r="A28" s="23" t="s">
        <v>181</v>
      </c>
      <c r="B28" s="28">
        <v>14.51</v>
      </c>
    </row>
    <row r="29" spans="1:2" x14ac:dyDescent="0.15">
      <c r="A29" s="23" t="s">
        <v>103</v>
      </c>
      <c r="B29" s="24">
        <v>15.95</v>
      </c>
    </row>
    <row r="30" spans="1:2" x14ac:dyDescent="0.15">
      <c r="A30" s="23" t="s">
        <v>20</v>
      </c>
      <c r="B30" s="24">
        <v>11.24</v>
      </c>
    </row>
    <row r="31" spans="1:2" x14ac:dyDescent="0.15">
      <c r="A31" s="23" t="s">
        <v>22</v>
      </c>
      <c r="B31" s="24">
        <v>9.64</v>
      </c>
    </row>
    <row r="32" spans="1:2" x14ac:dyDescent="0.15">
      <c r="A32" s="23" t="s">
        <v>23</v>
      </c>
      <c r="B32" s="24">
        <v>10.35</v>
      </c>
    </row>
    <row r="33" spans="1:2" x14ac:dyDescent="0.15">
      <c r="A33" s="23" t="s">
        <v>24</v>
      </c>
      <c r="B33" s="24">
        <v>4.41</v>
      </c>
    </row>
    <row r="34" spans="1:2" x14ac:dyDescent="0.15">
      <c r="A34" s="23" t="s">
        <v>25</v>
      </c>
      <c r="B34" s="24">
        <v>14.14</v>
      </c>
    </row>
    <row r="35" spans="1:2" x14ac:dyDescent="0.15">
      <c r="A35" s="23" t="s">
        <v>88</v>
      </c>
      <c r="B35" s="24">
        <v>12.59</v>
      </c>
    </row>
    <row r="36" spans="1:2" x14ac:dyDescent="0.15">
      <c r="A36" s="23" t="s">
        <v>173</v>
      </c>
      <c r="B36" s="24">
        <v>15.49</v>
      </c>
    </row>
    <row r="37" spans="1:2" x14ac:dyDescent="0.15">
      <c r="A37" s="23" t="s">
        <v>189</v>
      </c>
      <c r="B37" s="24">
        <v>8.7100000000000009</v>
      </c>
    </row>
    <row r="38" spans="1:2" x14ac:dyDescent="0.15">
      <c r="A38" s="23" t="s">
        <v>143</v>
      </c>
      <c r="B38" s="24">
        <v>12.69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23" t="s">
        <v>29</v>
      </c>
      <c r="B41" s="24">
        <v>10.06</v>
      </c>
    </row>
    <row r="42" spans="1:2" x14ac:dyDescent="0.15">
      <c r="A42" s="23" t="s">
        <v>30</v>
      </c>
      <c r="B42" s="24">
        <v>13.05</v>
      </c>
    </row>
    <row r="43" spans="1:2" x14ac:dyDescent="0.15">
      <c r="A43" s="23" t="s">
        <v>161</v>
      </c>
      <c r="B43" s="24">
        <v>14.14</v>
      </c>
    </row>
    <row r="44" spans="1:2" x14ac:dyDescent="0.15">
      <c r="A44" s="23" t="s">
        <v>71</v>
      </c>
      <c r="B44" s="24">
        <v>10.06</v>
      </c>
    </row>
    <row r="45" spans="1:2" x14ac:dyDescent="0.15">
      <c r="A45" s="23" t="s">
        <v>131</v>
      </c>
      <c r="B45" s="24">
        <v>12.32</v>
      </c>
    </row>
    <row r="46" spans="1:2" x14ac:dyDescent="0.15">
      <c r="A46" s="23" t="s">
        <v>70</v>
      </c>
      <c r="B46" s="24">
        <v>11.41</v>
      </c>
    </row>
    <row r="47" spans="1:2" x14ac:dyDescent="0.15">
      <c r="A47" s="23" t="s">
        <v>34</v>
      </c>
      <c r="B47" s="24">
        <v>9.75</v>
      </c>
    </row>
    <row r="48" spans="1:2" x14ac:dyDescent="0.15">
      <c r="A48" s="23" t="s">
        <v>132</v>
      </c>
      <c r="B48" s="24">
        <v>12.32</v>
      </c>
    </row>
    <row r="49" spans="1:2" x14ac:dyDescent="0.15">
      <c r="A49" s="23" t="s">
        <v>133</v>
      </c>
      <c r="B49" s="24">
        <v>11.6</v>
      </c>
    </row>
    <row r="50" spans="1:2" x14ac:dyDescent="0.15">
      <c r="A50" s="30" t="s">
        <v>148</v>
      </c>
      <c r="B50" s="24">
        <v>16.329999999999998</v>
      </c>
    </row>
    <row r="51" spans="1:2" x14ac:dyDescent="0.15">
      <c r="A51" s="23" t="s">
        <v>84</v>
      </c>
      <c r="B51" s="24">
        <v>14.14</v>
      </c>
    </row>
    <row r="52" spans="1:2" x14ac:dyDescent="0.15">
      <c r="A52" s="23" t="s">
        <v>175</v>
      </c>
      <c r="B52" s="24">
        <v>14.69</v>
      </c>
    </row>
    <row r="53" spans="1:2" x14ac:dyDescent="0.15">
      <c r="A53" s="23" t="s">
        <v>142</v>
      </c>
      <c r="B53" s="24">
        <v>13.05</v>
      </c>
    </row>
    <row r="54" spans="1:2" x14ac:dyDescent="0.15">
      <c r="A54" s="23" t="s">
        <v>60</v>
      </c>
      <c r="B54" s="24">
        <v>13.87</v>
      </c>
    </row>
    <row r="55" spans="1:2" x14ac:dyDescent="0.15">
      <c r="A55" s="23" t="s">
        <v>185</v>
      </c>
      <c r="B55" s="24">
        <v>7.78</v>
      </c>
    </row>
    <row r="56" spans="1:2" x14ac:dyDescent="0.15">
      <c r="A56" s="23" t="s">
        <v>72</v>
      </c>
      <c r="B56" s="24">
        <v>12.63</v>
      </c>
    </row>
    <row r="57" spans="1:2" x14ac:dyDescent="0.15">
      <c r="A57" s="23" t="s">
        <v>118</v>
      </c>
      <c r="B57" s="24">
        <v>15.6</v>
      </c>
    </row>
    <row r="58" spans="1:2" x14ac:dyDescent="0.15">
      <c r="A58" s="23" t="s">
        <v>62</v>
      </c>
      <c r="B58" s="24">
        <v>11.62</v>
      </c>
    </row>
    <row r="59" spans="1:2" x14ac:dyDescent="0.15">
      <c r="A59" s="23" t="s">
        <v>176</v>
      </c>
      <c r="B59" s="24">
        <v>14.33</v>
      </c>
    </row>
    <row r="60" spans="1:2" x14ac:dyDescent="0.15">
      <c r="A60" s="23" t="s">
        <v>37</v>
      </c>
      <c r="B60" s="24">
        <v>14.14</v>
      </c>
    </row>
    <row r="61" spans="1:2" x14ac:dyDescent="0.15">
      <c r="A61" s="23" t="s">
        <v>134</v>
      </c>
      <c r="B61" s="24">
        <v>12.32</v>
      </c>
    </row>
    <row r="62" spans="1:2" x14ac:dyDescent="0.15">
      <c r="A62" s="23" t="s">
        <v>38</v>
      </c>
      <c r="B62" s="24">
        <v>9.68</v>
      </c>
    </row>
    <row r="63" spans="1:2" x14ac:dyDescent="0.15">
      <c r="A63" s="23" t="s">
        <v>39</v>
      </c>
      <c r="B63" s="24">
        <v>9.3699999999999992</v>
      </c>
    </row>
    <row r="64" spans="1:2" x14ac:dyDescent="0.15">
      <c r="A64" s="31" t="s">
        <v>186</v>
      </c>
      <c r="B64" s="24">
        <v>14.69</v>
      </c>
    </row>
    <row r="65" spans="1:2" x14ac:dyDescent="0.15">
      <c r="A65" s="23" t="s">
        <v>40</v>
      </c>
      <c r="B65" s="24">
        <v>9.2200000000000006</v>
      </c>
    </row>
    <row r="66" spans="1:2" x14ac:dyDescent="0.15">
      <c r="A66" s="23" t="s">
        <v>135</v>
      </c>
      <c r="B66" s="24">
        <v>11.6</v>
      </c>
    </row>
    <row r="67" spans="1:2" x14ac:dyDescent="0.15">
      <c r="A67" s="23" t="s">
        <v>42</v>
      </c>
      <c r="B67" s="24">
        <v>10.87</v>
      </c>
    </row>
    <row r="68" spans="1:2" x14ac:dyDescent="0.15">
      <c r="A68" s="23" t="s">
        <v>136</v>
      </c>
      <c r="B68" s="24">
        <v>13.78</v>
      </c>
    </row>
    <row r="69" spans="1:2" x14ac:dyDescent="0.15">
      <c r="A69" s="23" t="s">
        <v>43</v>
      </c>
      <c r="B69" s="24">
        <v>8.9</v>
      </c>
    </row>
    <row r="70" spans="1:2" x14ac:dyDescent="0.15">
      <c r="A70" s="23" t="s">
        <v>165</v>
      </c>
      <c r="B70" s="24">
        <v>14.14</v>
      </c>
    </row>
    <row r="71" spans="1:2" x14ac:dyDescent="0.15">
      <c r="A71" s="23" t="s">
        <v>109</v>
      </c>
      <c r="B71" s="24">
        <v>17</v>
      </c>
    </row>
    <row r="72" spans="1:2" x14ac:dyDescent="0.15">
      <c r="A72" s="23" t="s">
        <v>44</v>
      </c>
      <c r="B72" s="24">
        <v>10.87</v>
      </c>
    </row>
    <row r="73" spans="1:2" x14ac:dyDescent="0.15">
      <c r="A73" s="23" t="s">
        <v>96</v>
      </c>
      <c r="B73" s="24">
        <v>17</v>
      </c>
    </row>
    <row r="74" spans="1:2" x14ac:dyDescent="0.15">
      <c r="A74" s="23" t="s">
        <v>137</v>
      </c>
      <c r="B74" s="24">
        <v>11.6</v>
      </c>
    </row>
    <row r="75" spans="1:2" x14ac:dyDescent="0.15">
      <c r="A75" s="23" t="s">
        <v>45</v>
      </c>
      <c r="B75" s="24">
        <v>9.7100000000000009</v>
      </c>
    </row>
    <row r="76" spans="1:2" x14ac:dyDescent="0.15">
      <c r="A76" s="23" t="s">
        <v>46</v>
      </c>
      <c r="B76" s="24">
        <v>8.02</v>
      </c>
    </row>
    <row r="77" spans="1:2" x14ac:dyDescent="0.15">
      <c r="A77" s="23" t="s">
        <v>47</v>
      </c>
      <c r="B77" s="24">
        <v>17</v>
      </c>
    </row>
    <row r="78" spans="1:2" x14ac:dyDescent="0.15">
      <c r="A78" s="23" t="s">
        <v>182</v>
      </c>
      <c r="B78" s="28">
        <v>12.69</v>
      </c>
    </row>
    <row r="79" spans="1:2" x14ac:dyDescent="0.15">
      <c r="A79" s="23" t="s">
        <v>100</v>
      </c>
      <c r="B79" s="24">
        <v>13.42</v>
      </c>
    </row>
    <row r="80" spans="1:2" x14ac:dyDescent="0.15">
      <c r="A80" s="23" t="s">
        <v>48</v>
      </c>
      <c r="B80" s="24">
        <v>10.14</v>
      </c>
    </row>
    <row r="81" spans="1:3" x14ac:dyDescent="0.15">
      <c r="A81" s="23" t="s">
        <v>63</v>
      </c>
      <c r="B81" s="24">
        <v>12.23</v>
      </c>
    </row>
    <row r="82" spans="1:3" x14ac:dyDescent="0.15">
      <c r="A82" s="23" t="s">
        <v>166</v>
      </c>
      <c r="B82" s="24">
        <v>14.13</v>
      </c>
    </row>
    <row r="83" spans="1:3" x14ac:dyDescent="0.15">
      <c r="A83" s="23" t="s">
        <v>50</v>
      </c>
      <c r="B83" s="24">
        <v>7.24</v>
      </c>
    </row>
    <row r="84" spans="1:3" x14ac:dyDescent="0.15">
      <c r="A84" s="23" t="s">
        <v>86</v>
      </c>
      <c r="B84" s="24">
        <v>11.62</v>
      </c>
    </row>
    <row r="85" spans="1:3" x14ac:dyDescent="0.15">
      <c r="A85" s="23"/>
      <c r="B85" s="24"/>
    </row>
    <row r="86" spans="1:3" x14ac:dyDescent="0.15">
      <c r="A86" s="23" t="s">
        <v>87</v>
      </c>
      <c r="B86" s="23"/>
    </row>
    <row r="87" spans="1:3" x14ac:dyDescent="0.15">
      <c r="A87" s="1" t="s">
        <v>52</v>
      </c>
      <c r="B87" s="4">
        <f>SUM(B4:B86)</f>
        <v>1004.3600000000002</v>
      </c>
      <c r="C87" s="4"/>
    </row>
    <row r="88" spans="1:3" x14ac:dyDescent="0.15">
      <c r="B88" s="4"/>
    </row>
    <row r="89" spans="1:3" ht="19" customHeight="1" x14ac:dyDescent="0.15">
      <c r="A89" s="32">
        <f>COUNTA(A4:A84)</f>
        <v>81</v>
      </c>
      <c r="B89" s="41"/>
    </row>
  </sheetData>
  <pageMargins left="0.7" right="0.7" top="0.75" bottom="0.75" header="0.3" footer="0.3"/>
  <pageSetup orientation="portrait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90"/>
  <sheetViews>
    <sheetView topLeftCell="A7" zoomScale="140" zoomScaleNormal="140" zoomScalePageLayoutView="140" workbookViewId="0">
      <selection activeCell="A61" sqref="A61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191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141</v>
      </c>
      <c r="B4" s="24">
        <v>14.14</v>
      </c>
    </row>
    <row r="5" spans="1:2" x14ac:dyDescent="0.15">
      <c r="A5" s="23" t="s">
        <v>152</v>
      </c>
      <c r="B5" s="24">
        <v>15.24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30" t="s">
        <v>138</v>
      </c>
      <c r="B9" s="24">
        <v>11.96</v>
      </c>
    </row>
    <row r="10" spans="1:2" x14ac:dyDescent="0.15">
      <c r="A10" s="30" t="s">
        <v>139</v>
      </c>
      <c r="B10" s="24">
        <v>11.6</v>
      </c>
    </row>
    <row r="11" spans="1:2" x14ac:dyDescent="0.15">
      <c r="A11" s="30" t="s">
        <v>180</v>
      </c>
      <c r="B11" s="28">
        <v>12.69</v>
      </c>
    </row>
    <row r="12" spans="1:2" x14ac:dyDescent="0.15">
      <c r="A12" s="30" t="s">
        <v>97</v>
      </c>
      <c r="B12" s="24">
        <v>14.69</v>
      </c>
    </row>
    <row r="13" spans="1:2" x14ac:dyDescent="0.15">
      <c r="A13" s="30" t="s">
        <v>192</v>
      </c>
      <c r="B13" s="24">
        <v>38.880000000000003</v>
      </c>
    </row>
    <row r="14" spans="1:2" x14ac:dyDescent="0.15">
      <c r="A14" s="23" t="s">
        <v>90</v>
      </c>
      <c r="B14" s="24">
        <v>17</v>
      </c>
    </row>
    <row r="15" spans="1:2" x14ac:dyDescent="0.15">
      <c r="A15" s="23" t="s">
        <v>147</v>
      </c>
      <c r="B15" s="24">
        <v>14.42</v>
      </c>
    </row>
    <row r="16" spans="1:2" x14ac:dyDescent="0.15">
      <c r="A16" s="23" t="s">
        <v>178</v>
      </c>
      <c r="B16" s="24">
        <v>10.87</v>
      </c>
    </row>
    <row r="17" spans="1:2" x14ac:dyDescent="0.15">
      <c r="A17" s="23" t="s">
        <v>79</v>
      </c>
      <c r="B17" s="24">
        <v>14.51</v>
      </c>
    </row>
    <row r="18" spans="1:2" x14ac:dyDescent="0.15">
      <c r="A18" s="23" t="s">
        <v>80</v>
      </c>
      <c r="B18" s="24">
        <v>11.96</v>
      </c>
    </row>
    <row r="19" spans="1:2" x14ac:dyDescent="0.15">
      <c r="A19" s="23" t="s">
        <v>64</v>
      </c>
      <c r="B19" s="24">
        <v>12.32</v>
      </c>
    </row>
    <row r="20" spans="1:2" x14ac:dyDescent="0.15">
      <c r="A20" s="23" t="s">
        <v>188</v>
      </c>
      <c r="B20" s="24">
        <v>17</v>
      </c>
    </row>
    <row r="21" spans="1:2" x14ac:dyDescent="0.15">
      <c r="A21" s="23" t="s">
        <v>174</v>
      </c>
      <c r="B21" s="24">
        <v>12.51</v>
      </c>
    </row>
    <row r="22" spans="1:2" x14ac:dyDescent="0.15">
      <c r="A22" s="23" t="s">
        <v>14</v>
      </c>
      <c r="B22" s="24">
        <v>8.49</v>
      </c>
    </row>
    <row r="23" spans="1:2" x14ac:dyDescent="0.15">
      <c r="A23" s="23" t="s">
        <v>57</v>
      </c>
      <c r="B23" s="24">
        <v>11.62</v>
      </c>
    </row>
    <row r="24" spans="1:2" x14ac:dyDescent="0.15">
      <c r="A24" s="23" t="s">
        <v>58</v>
      </c>
      <c r="B24" s="24">
        <v>11.96</v>
      </c>
    </row>
    <row r="25" spans="1:2" x14ac:dyDescent="0.15">
      <c r="A25" s="23" t="s">
        <v>129</v>
      </c>
      <c r="B25" s="24">
        <v>12.32</v>
      </c>
    </row>
    <row r="26" spans="1:2" x14ac:dyDescent="0.15">
      <c r="A26" s="23" t="s">
        <v>69</v>
      </c>
      <c r="B26" s="24">
        <v>15.43</v>
      </c>
    </row>
    <row r="27" spans="1:2" x14ac:dyDescent="0.15">
      <c r="A27" s="23" t="s">
        <v>17</v>
      </c>
      <c r="B27" s="24">
        <v>9.24</v>
      </c>
    </row>
    <row r="28" spans="1:2" x14ac:dyDescent="0.15">
      <c r="A28" s="23" t="s">
        <v>18</v>
      </c>
      <c r="B28" s="24">
        <v>10.5</v>
      </c>
    </row>
    <row r="29" spans="1:2" x14ac:dyDescent="0.15">
      <c r="A29" s="23" t="s">
        <v>181</v>
      </c>
      <c r="B29" s="28">
        <v>14.51</v>
      </c>
    </row>
    <row r="30" spans="1:2" x14ac:dyDescent="0.15">
      <c r="A30" s="23" t="s">
        <v>103</v>
      </c>
      <c r="B30" s="24">
        <v>15.95</v>
      </c>
    </row>
    <row r="31" spans="1:2" x14ac:dyDescent="0.15">
      <c r="A31" s="23" t="s">
        <v>20</v>
      </c>
      <c r="B31" s="24">
        <v>11.24</v>
      </c>
    </row>
    <row r="32" spans="1:2" x14ac:dyDescent="0.15">
      <c r="A32" s="23" t="s">
        <v>22</v>
      </c>
      <c r="B32" s="24">
        <v>9.64</v>
      </c>
    </row>
    <row r="33" spans="1:2" x14ac:dyDescent="0.15">
      <c r="A33" s="23" t="s">
        <v>23</v>
      </c>
      <c r="B33" s="24">
        <v>10.35</v>
      </c>
    </row>
    <row r="34" spans="1:2" x14ac:dyDescent="0.15">
      <c r="A34" s="23" t="s">
        <v>24</v>
      </c>
      <c r="B34" s="24">
        <v>4.41</v>
      </c>
    </row>
    <row r="35" spans="1:2" x14ac:dyDescent="0.15">
      <c r="A35" s="23" t="s">
        <v>25</v>
      </c>
      <c r="B35" s="24">
        <v>14.14</v>
      </c>
    </row>
    <row r="36" spans="1:2" x14ac:dyDescent="0.15">
      <c r="A36" s="23" t="s">
        <v>88</v>
      </c>
      <c r="B36" s="24">
        <v>12.59</v>
      </c>
    </row>
    <row r="37" spans="1:2" x14ac:dyDescent="0.15">
      <c r="A37" s="23" t="s">
        <v>173</v>
      </c>
      <c r="B37" s="24">
        <v>15.49</v>
      </c>
    </row>
    <row r="38" spans="1:2" x14ac:dyDescent="0.15">
      <c r="A38" s="23" t="s">
        <v>189</v>
      </c>
      <c r="B38" s="24">
        <v>8.7100000000000009</v>
      </c>
    </row>
    <row r="39" spans="1:2" x14ac:dyDescent="0.15">
      <c r="A39" s="23" t="s">
        <v>143</v>
      </c>
      <c r="B39" s="24">
        <v>12.69</v>
      </c>
    </row>
    <row r="40" spans="1:2" x14ac:dyDescent="0.15">
      <c r="A40" s="23" t="s">
        <v>27</v>
      </c>
      <c r="B40" s="24">
        <v>13.23</v>
      </c>
    </row>
    <row r="41" spans="1:2" x14ac:dyDescent="0.15">
      <c r="A41" s="23" t="s">
        <v>28</v>
      </c>
      <c r="B41" s="24">
        <v>10.62</v>
      </c>
    </row>
    <row r="42" spans="1:2" x14ac:dyDescent="0.15">
      <c r="A42" s="23" t="s">
        <v>29</v>
      </c>
      <c r="B42" s="24">
        <v>10.06</v>
      </c>
    </row>
    <row r="43" spans="1:2" x14ac:dyDescent="0.15">
      <c r="A43" s="23" t="s">
        <v>30</v>
      </c>
      <c r="B43" s="24">
        <v>13.05</v>
      </c>
    </row>
    <row r="44" spans="1:2" x14ac:dyDescent="0.15">
      <c r="A44" s="23" t="s">
        <v>161</v>
      </c>
      <c r="B44" s="24">
        <v>14.14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4">
        <v>12.32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4">
        <v>12.32</v>
      </c>
    </row>
    <row r="50" spans="1:2" x14ac:dyDescent="0.15">
      <c r="A50" s="23" t="s">
        <v>133</v>
      </c>
      <c r="B50" s="24">
        <v>11.6</v>
      </c>
    </row>
    <row r="51" spans="1:2" x14ac:dyDescent="0.15">
      <c r="A51" s="30" t="s">
        <v>148</v>
      </c>
      <c r="B51" s="24">
        <v>16.329999999999998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3" t="s">
        <v>175</v>
      </c>
      <c r="B53" s="24">
        <v>14.69</v>
      </c>
    </row>
    <row r="54" spans="1:2" x14ac:dyDescent="0.15">
      <c r="A54" s="23" t="s">
        <v>142</v>
      </c>
      <c r="B54" s="24">
        <v>13.05</v>
      </c>
    </row>
    <row r="55" spans="1:2" x14ac:dyDescent="0.15">
      <c r="A55" s="23" t="s">
        <v>60</v>
      </c>
      <c r="B55" s="24">
        <v>13.87</v>
      </c>
    </row>
    <row r="56" spans="1:2" x14ac:dyDescent="0.15">
      <c r="A56" s="23" t="s">
        <v>185</v>
      </c>
      <c r="B56" s="24">
        <v>7.78</v>
      </c>
    </row>
    <row r="57" spans="1:2" x14ac:dyDescent="0.15">
      <c r="A57" s="23" t="s">
        <v>72</v>
      </c>
      <c r="B57" s="24">
        <v>12.63</v>
      </c>
    </row>
    <row r="58" spans="1:2" x14ac:dyDescent="0.15">
      <c r="A58" s="23" t="s">
        <v>118</v>
      </c>
      <c r="B58" s="24">
        <v>15.6</v>
      </c>
    </row>
    <row r="59" spans="1:2" x14ac:dyDescent="0.15">
      <c r="A59" s="23" t="s">
        <v>62</v>
      </c>
      <c r="B59" s="24">
        <v>11.62</v>
      </c>
    </row>
    <row r="60" spans="1:2" x14ac:dyDescent="0.15">
      <c r="A60" s="23" t="s">
        <v>176</v>
      </c>
      <c r="B60" s="24">
        <v>14.33</v>
      </c>
    </row>
    <row r="61" spans="1:2" x14ac:dyDescent="0.15">
      <c r="A61" s="23" t="s">
        <v>37</v>
      </c>
      <c r="B61" s="24">
        <v>14.14</v>
      </c>
    </row>
    <row r="62" spans="1:2" x14ac:dyDescent="0.15">
      <c r="A62" s="23" t="s">
        <v>134</v>
      </c>
      <c r="B62" s="24">
        <v>12.32</v>
      </c>
    </row>
    <row r="63" spans="1:2" x14ac:dyDescent="0.15">
      <c r="A63" s="23" t="s">
        <v>38</v>
      </c>
      <c r="B63" s="24">
        <v>9.68</v>
      </c>
    </row>
    <row r="64" spans="1:2" x14ac:dyDescent="0.15">
      <c r="A64" s="23" t="s">
        <v>39</v>
      </c>
      <c r="B64" s="24">
        <v>9.3699999999999992</v>
      </c>
    </row>
    <row r="65" spans="1:2" x14ac:dyDescent="0.15">
      <c r="A65" s="31" t="s">
        <v>186</v>
      </c>
      <c r="B65" s="24">
        <v>14.69</v>
      </c>
    </row>
    <row r="66" spans="1:2" x14ac:dyDescent="0.15">
      <c r="A66" s="23" t="s">
        <v>40</v>
      </c>
      <c r="B66" s="24">
        <v>9.2200000000000006</v>
      </c>
    </row>
    <row r="67" spans="1:2" x14ac:dyDescent="0.15">
      <c r="A67" s="23" t="s">
        <v>135</v>
      </c>
      <c r="B67" s="24">
        <v>11.6</v>
      </c>
    </row>
    <row r="68" spans="1:2" x14ac:dyDescent="0.15">
      <c r="A68" s="23" t="s">
        <v>42</v>
      </c>
      <c r="B68" s="24">
        <v>10.87</v>
      </c>
    </row>
    <row r="69" spans="1:2" x14ac:dyDescent="0.15">
      <c r="A69" s="23" t="s">
        <v>136</v>
      </c>
      <c r="B69" s="24">
        <v>13.78</v>
      </c>
    </row>
    <row r="70" spans="1:2" x14ac:dyDescent="0.15">
      <c r="A70" s="23" t="s">
        <v>43</v>
      </c>
      <c r="B70" s="24">
        <v>8.9</v>
      </c>
    </row>
    <row r="71" spans="1:2" x14ac:dyDescent="0.15">
      <c r="A71" s="23" t="s">
        <v>165</v>
      </c>
      <c r="B71" s="24">
        <v>14.14</v>
      </c>
    </row>
    <row r="72" spans="1:2" x14ac:dyDescent="0.15">
      <c r="A72" s="23" t="s">
        <v>109</v>
      </c>
      <c r="B72" s="24">
        <v>17</v>
      </c>
    </row>
    <row r="73" spans="1:2" x14ac:dyDescent="0.15">
      <c r="A73" s="23" t="s">
        <v>44</v>
      </c>
      <c r="B73" s="24">
        <v>10.87</v>
      </c>
    </row>
    <row r="74" spans="1:2" x14ac:dyDescent="0.15">
      <c r="A74" s="23" t="s">
        <v>96</v>
      </c>
      <c r="B74" s="24">
        <v>17</v>
      </c>
    </row>
    <row r="75" spans="1:2" x14ac:dyDescent="0.15">
      <c r="A75" s="23" t="s">
        <v>137</v>
      </c>
      <c r="B75" s="24">
        <v>11.6</v>
      </c>
    </row>
    <row r="76" spans="1:2" x14ac:dyDescent="0.15">
      <c r="A76" s="23" t="s">
        <v>45</v>
      </c>
      <c r="B76" s="24">
        <v>9.7100000000000009</v>
      </c>
    </row>
    <row r="77" spans="1:2" x14ac:dyDescent="0.15">
      <c r="A77" s="23" t="s">
        <v>46</v>
      </c>
      <c r="B77" s="24">
        <v>8.02</v>
      </c>
    </row>
    <row r="78" spans="1:2" x14ac:dyDescent="0.15">
      <c r="A78" s="23" t="s">
        <v>47</v>
      </c>
      <c r="B78" s="24">
        <v>17</v>
      </c>
    </row>
    <row r="79" spans="1:2" x14ac:dyDescent="0.15">
      <c r="A79" s="23" t="s">
        <v>182</v>
      </c>
      <c r="B79" s="28">
        <v>12.69</v>
      </c>
    </row>
    <row r="80" spans="1:2" x14ac:dyDescent="0.15">
      <c r="A80" s="23" t="s">
        <v>100</v>
      </c>
      <c r="B80" s="24">
        <v>13.42</v>
      </c>
    </row>
    <row r="81" spans="1:3" x14ac:dyDescent="0.15">
      <c r="A81" s="23" t="s">
        <v>48</v>
      </c>
      <c r="B81" s="24">
        <v>10.14</v>
      </c>
    </row>
    <row r="82" spans="1:3" x14ac:dyDescent="0.15">
      <c r="A82" s="23" t="s">
        <v>63</v>
      </c>
      <c r="B82" s="24">
        <v>12.23</v>
      </c>
    </row>
    <row r="83" spans="1:3" x14ac:dyDescent="0.15">
      <c r="A83" s="23" t="s">
        <v>166</v>
      </c>
      <c r="B83" s="24">
        <v>14.13</v>
      </c>
    </row>
    <row r="84" spans="1:3" x14ac:dyDescent="0.15">
      <c r="A84" s="23" t="s">
        <v>50</v>
      </c>
      <c r="B84" s="24">
        <v>7.24</v>
      </c>
    </row>
    <row r="85" spans="1:3" x14ac:dyDescent="0.15">
      <c r="A85" s="23" t="s">
        <v>86</v>
      </c>
      <c r="B85" s="24">
        <v>11.62</v>
      </c>
    </row>
    <row r="86" spans="1:3" x14ac:dyDescent="0.15">
      <c r="A86" s="23"/>
      <c r="B86" s="24"/>
    </row>
    <row r="87" spans="1:3" x14ac:dyDescent="0.15">
      <c r="A87" s="23" t="s">
        <v>87</v>
      </c>
      <c r="B87" s="23"/>
    </row>
    <row r="88" spans="1:3" x14ac:dyDescent="0.15">
      <c r="A88" s="1" t="s">
        <v>52</v>
      </c>
      <c r="B88" s="4">
        <f>SUM(B4:B87)</f>
        <v>1043.24</v>
      </c>
      <c r="C88" s="4"/>
    </row>
    <row r="89" spans="1:3" x14ac:dyDescent="0.15">
      <c r="B89" s="4"/>
    </row>
    <row r="90" spans="1:3" ht="19" customHeight="1" x14ac:dyDescent="0.15">
      <c r="A90" s="32">
        <f>COUNTA(A4:A85)</f>
        <v>82</v>
      </c>
      <c r="B90" s="41"/>
    </row>
  </sheetData>
  <pageMargins left="0.7" right="0.7" top="0.75" bottom="0.75" header="0.3" footer="0.3"/>
  <pageSetup orientation="portrait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90"/>
  <sheetViews>
    <sheetView topLeftCell="A60" zoomScale="140" zoomScaleNormal="140" zoomScalePageLayoutView="140" workbookViewId="0">
      <selection activeCell="A61" sqref="A61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193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141</v>
      </c>
      <c r="B4" s="24">
        <v>14.14</v>
      </c>
    </row>
    <row r="5" spans="1:2" x14ac:dyDescent="0.15">
      <c r="A5" s="23" t="s">
        <v>152</v>
      </c>
      <c r="B5" s="24">
        <v>15.24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30" t="s">
        <v>138</v>
      </c>
      <c r="B9" s="24">
        <v>11.96</v>
      </c>
    </row>
    <row r="10" spans="1:2" x14ac:dyDescent="0.15">
      <c r="A10" s="30" t="s">
        <v>139</v>
      </c>
      <c r="B10" s="24">
        <v>11.6</v>
      </c>
    </row>
    <row r="11" spans="1:2" x14ac:dyDescent="0.15">
      <c r="A11" s="30" t="s">
        <v>180</v>
      </c>
      <c r="B11" s="28">
        <v>12.69</v>
      </c>
    </row>
    <row r="12" spans="1:2" x14ac:dyDescent="0.15">
      <c r="A12" s="30" t="s">
        <v>97</v>
      </c>
      <c r="B12" s="24">
        <v>14.69</v>
      </c>
    </row>
    <row r="13" spans="1:2" x14ac:dyDescent="0.15">
      <c r="A13" s="30" t="s">
        <v>192</v>
      </c>
      <c r="B13" s="24">
        <v>9.7200000000000006</v>
      </c>
    </row>
    <row r="14" spans="1:2" x14ac:dyDescent="0.15">
      <c r="A14" s="30" t="s">
        <v>90</v>
      </c>
      <c r="B14" s="24">
        <v>-17</v>
      </c>
    </row>
    <row r="15" spans="1:2" x14ac:dyDescent="0.15">
      <c r="A15" s="23" t="s">
        <v>147</v>
      </c>
      <c r="B15" s="24">
        <v>14.42</v>
      </c>
    </row>
    <row r="16" spans="1:2" x14ac:dyDescent="0.15">
      <c r="A16" s="23" t="s">
        <v>178</v>
      </c>
      <c r="B16" s="24">
        <v>10.87</v>
      </c>
    </row>
    <row r="17" spans="1:2" x14ac:dyDescent="0.15">
      <c r="A17" s="23" t="s">
        <v>79</v>
      </c>
      <c r="B17" s="24">
        <v>14.51</v>
      </c>
    </row>
    <row r="18" spans="1:2" x14ac:dyDescent="0.15">
      <c r="A18" s="23" t="s">
        <v>80</v>
      </c>
      <c r="B18" s="24">
        <v>11.96</v>
      </c>
    </row>
    <row r="19" spans="1:2" x14ac:dyDescent="0.15">
      <c r="A19" s="23" t="s">
        <v>64</v>
      </c>
      <c r="B19" s="24">
        <v>12.32</v>
      </c>
    </row>
    <row r="20" spans="1:2" x14ac:dyDescent="0.15">
      <c r="A20" s="23" t="s">
        <v>188</v>
      </c>
      <c r="B20" s="24">
        <v>17</v>
      </c>
    </row>
    <row r="21" spans="1:2" x14ac:dyDescent="0.15">
      <c r="A21" s="23" t="s">
        <v>174</v>
      </c>
      <c r="B21" s="24">
        <v>12.51</v>
      </c>
    </row>
    <row r="22" spans="1:2" x14ac:dyDescent="0.15">
      <c r="A22" s="23" t="s">
        <v>14</v>
      </c>
      <c r="B22" s="24">
        <v>8.49</v>
      </c>
    </row>
    <row r="23" spans="1:2" x14ac:dyDescent="0.15">
      <c r="A23" s="23" t="s">
        <v>57</v>
      </c>
      <c r="B23" s="24">
        <v>11.62</v>
      </c>
    </row>
    <row r="24" spans="1:2" x14ac:dyDescent="0.15">
      <c r="A24" s="23" t="s">
        <v>58</v>
      </c>
      <c r="B24" s="24">
        <v>11.96</v>
      </c>
    </row>
    <row r="25" spans="1:2" x14ac:dyDescent="0.15">
      <c r="A25" s="23" t="s">
        <v>129</v>
      </c>
      <c r="B25" s="24">
        <v>12.32</v>
      </c>
    </row>
    <row r="26" spans="1:2" x14ac:dyDescent="0.15">
      <c r="A26" s="23" t="s">
        <v>69</v>
      </c>
      <c r="B26" s="24">
        <v>15.43</v>
      </c>
    </row>
    <row r="27" spans="1:2" x14ac:dyDescent="0.15">
      <c r="A27" s="23" t="s">
        <v>17</v>
      </c>
      <c r="B27" s="24">
        <v>9.24</v>
      </c>
    </row>
    <row r="28" spans="1:2" x14ac:dyDescent="0.15">
      <c r="A28" s="23" t="s">
        <v>18</v>
      </c>
      <c r="B28" s="24">
        <v>10.5</v>
      </c>
    </row>
    <row r="29" spans="1:2" x14ac:dyDescent="0.15">
      <c r="A29" s="23" t="s">
        <v>181</v>
      </c>
      <c r="B29" s="28">
        <v>-14.51</v>
      </c>
    </row>
    <row r="30" spans="1:2" x14ac:dyDescent="0.15">
      <c r="A30" s="23" t="s">
        <v>103</v>
      </c>
      <c r="B30" s="24">
        <v>15.95</v>
      </c>
    </row>
    <row r="31" spans="1:2" x14ac:dyDescent="0.15">
      <c r="A31" s="23" t="s">
        <v>20</v>
      </c>
      <c r="B31" s="24">
        <v>11.24</v>
      </c>
    </row>
    <row r="32" spans="1:2" x14ac:dyDescent="0.15">
      <c r="A32" s="23" t="s">
        <v>22</v>
      </c>
      <c r="B32" s="24">
        <v>9.64</v>
      </c>
    </row>
    <row r="33" spans="1:2" x14ac:dyDescent="0.15">
      <c r="A33" s="23" t="s">
        <v>23</v>
      </c>
      <c r="B33" s="24">
        <v>10.35</v>
      </c>
    </row>
    <row r="34" spans="1:2" x14ac:dyDescent="0.15">
      <c r="A34" s="23" t="s">
        <v>24</v>
      </c>
      <c r="B34" s="24">
        <v>4.41</v>
      </c>
    </row>
    <row r="35" spans="1:2" x14ac:dyDescent="0.15">
      <c r="A35" s="23" t="s">
        <v>25</v>
      </c>
      <c r="B35" s="24">
        <v>14.14</v>
      </c>
    </row>
    <row r="36" spans="1:2" x14ac:dyDescent="0.15">
      <c r="A36" s="23" t="s">
        <v>88</v>
      </c>
      <c r="B36" s="24">
        <v>12.59</v>
      </c>
    </row>
    <row r="37" spans="1:2" x14ac:dyDescent="0.15">
      <c r="A37" s="23" t="s">
        <v>173</v>
      </c>
      <c r="B37" s="24">
        <v>15.49</v>
      </c>
    </row>
    <row r="38" spans="1:2" x14ac:dyDescent="0.15">
      <c r="A38" s="23" t="s">
        <v>189</v>
      </c>
      <c r="B38" s="24">
        <v>8.7100000000000009</v>
      </c>
    </row>
    <row r="39" spans="1:2" x14ac:dyDescent="0.15">
      <c r="A39" s="23" t="s">
        <v>143</v>
      </c>
      <c r="B39" s="24">
        <v>12.69</v>
      </c>
    </row>
    <row r="40" spans="1:2" x14ac:dyDescent="0.15">
      <c r="A40" s="23" t="s">
        <v>27</v>
      </c>
      <c r="B40" s="24">
        <v>13.23</v>
      </c>
    </row>
    <row r="41" spans="1:2" x14ac:dyDescent="0.15">
      <c r="A41" s="23" t="s">
        <v>28</v>
      </c>
      <c r="B41" s="24">
        <v>10.62</v>
      </c>
    </row>
    <row r="42" spans="1:2" x14ac:dyDescent="0.15">
      <c r="A42" s="23" t="s">
        <v>29</v>
      </c>
      <c r="B42" s="24">
        <v>10.06</v>
      </c>
    </row>
    <row r="43" spans="1:2" x14ac:dyDescent="0.15">
      <c r="A43" s="23" t="s">
        <v>30</v>
      </c>
      <c r="B43" s="24">
        <v>13.05</v>
      </c>
    </row>
    <row r="44" spans="1:2" x14ac:dyDescent="0.15">
      <c r="A44" s="23" t="s">
        <v>161</v>
      </c>
      <c r="B44" s="24">
        <v>14.14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4">
        <v>12.32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4">
        <v>12.32</v>
      </c>
    </row>
    <row r="50" spans="1:2" x14ac:dyDescent="0.15">
      <c r="A50" s="23" t="s">
        <v>133</v>
      </c>
      <c r="B50" s="24">
        <v>11.6</v>
      </c>
    </row>
    <row r="51" spans="1:2" x14ac:dyDescent="0.15">
      <c r="A51" s="30" t="s">
        <v>148</v>
      </c>
      <c r="B51" s="24">
        <v>16.329999999999998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3" t="s">
        <v>175</v>
      </c>
      <c r="B53" s="24">
        <v>14.69</v>
      </c>
    </row>
    <row r="54" spans="1:2" x14ac:dyDescent="0.15">
      <c r="A54" s="23" t="s">
        <v>142</v>
      </c>
      <c r="B54" s="24">
        <v>13.05</v>
      </c>
    </row>
    <row r="55" spans="1:2" x14ac:dyDescent="0.15">
      <c r="A55" s="23" t="s">
        <v>60</v>
      </c>
      <c r="B55" s="24">
        <v>13.87</v>
      </c>
    </row>
    <row r="56" spans="1:2" x14ac:dyDescent="0.15">
      <c r="A56" s="23" t="s">
        <v>185</v>
      </c>
      <c r="B56" s="24">
        <v>7.78</v>
      </c>
    </row>
    <row r="57" spans="1:2" x14ac:dyDescent="0.15">
      <c r="A57" s="23" t="s">
        <v>72</v>
      </c>
      <c r="B57" s="24">
        <v>12.63</v>
      </c>
    </row>
    <row r="58" spans="1:2" x14ac:dyDescent="0.15">
      <c r="A58" s="23" t="s">
        <v>118</v>
      </c>
      <c r="B58" s="24">
        <v>15.6</v>
      </c>
    </row>
    <row r="59" spans="1:2" x14ac:dyDescent="0.15">
      <c r="A59" s="23" t="s">
        <v>62</v>
      </c>
      <c r="B59" s="24">
        <v>11.62</v>
      </c>
    </row>
    <row r="60" spans="1:2" x14ac:dyDescent="0.15">
      <c r="A60" s="23" t="s">
        <v>176</v>
      </c>
      <c r="B60" s="24">
        <v>-14.33</v>
      </c>
    </row>
    <row r="61" spans="1:2" x14ac:dyDescent="0.15">
      <c r="A61" s="23" t="s">
        <v>37</v>
      </c>
      <c r="B61" s="24">
        <v>14.14</v>
      </c>
    </row>
    <row r="62" spans="1:2" x14ac:dyDescent="0.15">
      <c r="A62" s="23" t="s">
        <v>134</v>
      </c>
      <c r="B62" s="24">
        <v>12.32</v>
      </c>
    </row>
    <row r="63" spans="1:2" x14ac:dyDescent="0.15">
      <c r="A63" s="23" t="s">
        <v>38</v>
      </c>
      <c r="B63" s="24">
        <v>9.68</v>
      </c>
    </row>
    <row r="64" spans="1:2" x14ac:dyDescent="0.15">
      <c r="A64" s="23" t="s">
        <v>39</v>
      </c>
      <c r="B64" s="24">
        <v>9.3699999999999992</v>
      </c>
    </row>
    <row r="65" spans="1:2" x14ac:dyDescent="0.15">
      <c r="A65" s="31" t="s">
        <v>186</v>
      </c>
      <c r="B65" s="24">
        <v>14.69</v>
      </c>
    </row>
    <row r="66" spans="1:2" x14ac:dyDescent="0.15">
      <c r="A66" s="23" t="s">
        <v>40</v>
      </c>
      <c r="B66" s="24">
        <v>9.2200000000000006</v>
      </c>
    </row>
    <row r="67" spans="1:2" x14ac:dyDescent="0.15">
      <c r="A67" s="23" t="s">
        <v>135</v>
      </c>
      <c r="B67" s="24">
        <v>11.6</v>
      </c>
    </row>
    <row r="68" spans="1:2" x14ac:dyDescent="0.15">
      <c r="A68" s="23" t="s">
        <v>42</v>
      </c>
      <c r="B68" s="24">
        <v>10.87</v>
      </c>
    </row>
    <row r="69" spans="1:2" x14ac:dyDescent="0.15">
      <c r="A69" s="23" t="s">
        <v>136</v>
      </c>
      <c r="B69" s="24">
        <v>13.78</v>
      </c>
    </row>
    <row r="70" spans="1:2" x14ac:dyDescent="0.15">
      <c r="A70" s="23" t="s">
        <v>43</v>
      </c>
      <c r="B70" s="24">
        <v>8.9</v>
      </c>
    </row>
    <row r="71" spans="1:2" x14ac:dyDescent="0.15">
      <c r="A71" s="23" t="s">
        <v>165</v>
      </c>
      <c r="B71" s="24">
        <v>14.14</v>
      </c>
    </row>
    <row r="72" spans="1:2" x14ac:dyDescent="0.15">
      <c r="A72" s="23" t="s">
        <v>109</v>
      </c>
      <c r="B72" s="24">
        <v>17</v>
      </c>
    </row>
    <row r="73" spans="1:2" x14ac:dyDescent="0.15">
      <c r="A73" s="23" t="s">
        <v>44</v>
      </c>
      <c r="B73" s="24">
        <v>10.87</v>
      </c>
    </row>
    <row r="74" spans="1:2" x14ac:dyDescent="0.15">
      <c r="A74" s="23" t="s">
        <v>96</v>
      </c>
      <c r="B74" s="24">
        <v>17</v>
      </c>
    </row>
    <row r="75" spans="1:2" x14ac:dyDescent="0.15">
      <c r="A75" s="23" t="s">
        <v>137</v>
      </c>
      <c r="B75" s="24">
        <v>11.6</v>
      </c>
    </row>
    <row r="76" spans="1:2" x14ac:dyDescent="0.15">
      <c r="A76" s="23" t="s">
        <v>45</v>
      </c>
      <c r="B76" s="24">
        <v>9.7100000000000009</v>
      </c>
    </row>
    <row r="77" spans="1:2" x14ac:dyDescent="0.15">
      <c r="A77" s="23" t="s">
        <v>46</v>
      </c>
      <c r="B77" s="24">
        <v>8.02</v>
      </c>
    </row>
    <row r="78" spans="1:2" x14ac:dyDescent="0.15">
      <c r="A78" s="23" t="s">
        <v>47</v>
      </c>
      <c r="B78" s="24">
        <v>17</v>
      </c>
    </row>
    <row r="79" spans="1:2" x14ac:dyDescent="0.15">
      <c r="A79" s="23" t="s">
        <v>182</v>
      </c>
      <c r="B79" s="28">
        <v>12.69</v>
      </c>
    </row>
    <row r="80" spans="1:2" x14ac:dyDescent="0.15">
      <c r="A80" s="23" t="s">
        <v>100</v>
      </c>
      <c r="B80" s="24">
        <v>13.42</v>
      </c>
    </row>
    <row r="81" spans="1:3" x14ac:dyDescent="0.15">
      <c r="A81" s="23" t="s">
        <v>48</v>
      </c>
      <c r="B81" s="24">
        <v>10.14</v>
      </c>
    </row>
    <row r="82" spans="1:3" x14ac:dyDescent="0.15">
      <c r="A82" s="23" t="s">
        <v>63</v>
      </c>
      <c r="B82" s="24">
        <v>12.23</v>
      </c>
    </row>
    <row r="83" spans="1:3" x14ac:dyDescent="0.15">
      <c r="A83" s="23" t="s">
        <v>166</v>
      </c>
      <c r="B83" s="24">
        <v>14.13</v>
      </c>
    </row>
    <row r="84" spans="1:3" x14ac:dyDescent="0.15">
      <c r="A84" s="23" t="s">
        <v>50</v>
      </c>
      <c r="B84" s="24">
        <v>7.24</v>
      </c>
    </row>
    <row r="85" spans="1:3" x14ac:dyDescent="0.15">
      <c r="A85" s="23" t="s">
        <v>86</v>
      </c>
      <c r="B85" s="24">
        <v>11.62</v>
      </c>
    </row>
    <row r="86" spans="1:3" x14ac:dyDescent="0.15">
      <c r="A86" s="23"/>
      <c r="B86" s="24"/>
    </row>
    <row r="87" spans="1:3" x14ac:dyDescent="0.15">
      <c r="A87" s="23" t="s">
        <v>87</v>
      </c>
      <c r="B87" s="23"/>
    </row>
    <row r="88" spans="1:3" x14ac:dyDescent="0.15">
      <c r="A88" s="1" t="s">
        <v>52</v>
      </c>
      <c r="B88" s="4">
        <f>SUM(B4:B87)</f>
        <v>922.40000000000009</v>
      </c>
      <c r="C88" s="4"/>
    </row>
    <row r="89" spans="1:3" x14ac:dyDescent="0.15">
      <c r="B89" s="4"/>
    </row>
    <row r="90" spans="1:3" ht="19" customHeight="1" x14ac:dyDescent="0.15">
      <c r="A90" s="32">
        <f>COUNTA(A4:A85)</f>
        <v>82</v>
      </c>
      <c r="B90" s="41"/>
    </row>
  </sheetData>
  <pageMargins left="0.7" right="0.7" top="0.75" bottom="0.75" header="0.3" footer="0.3"/>
  <pageSetup orientation="portrait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89"/>
  <sheetViews>
    <sheetView zoomScale="140" zoomScaleNormal="140" zoomScalePageLayoutView="140" workbookViewId="0">
      <selection activeCell="A61" sqref="A61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194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141</v>
      </c>
      <c r="B4" s="24">
        <v>14.14</v>
      </c>
    </row>
    <row r="5" spans="1:2" x14ac:dyDescent="0.15">
      <c r="A5" s="27" t="s">
        <v>152</v>
      </c>
      <c r="B5" s="24">
        <v>15.24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30" t="s">
        <v>138</v>
      </c>
      <c r="B9" s="24">
        <v>11.96</v>
      </c>
    </row>
    <row r="10" spans="1:2" x14ac:dyDescent="0.15">
      <c r="A10" s="30" t="s">
        <v>139</v>
      </c>
      <c r="B10" s="24">
        <v>11.6</v>
      </c>
    </row>
    <row r="11" spans="1:2" x14ac:dyDescent="0.15">
      <c r="A11" s="30" t="s">
        <v>180</v>
      </c>
      <c r="B11" s="28">
        <v>12.69</v>
      </c>
    </row>
    <row r="12" spans="1:2" x14ac:dyDescent="0.15">
      <c r="A12" s="30" t="s">
        <v>97</v>
      </c>
      <c r="B12" s="24">
        <v>14.69</v>
      </c>
    </row>
    <row r="13" spans="1:2" x14ac:dyDescent="0.15">
      <c r="A13" s="30" t="s">
        <v>192</v>
      </c>
      <c r="B13" s="24">
        <v>9.7200000000000006</v>
      </c>
    </row>
    <row r="14" spans="1:2" x14ac:dyDescent="0.15">
      <c r="A14" s="23" t="s">
        <v>147</v>
      </c>
      <c r="B14" s="24">
        <v>14.42</v>
      </c>
    </row>
    <row r="15" spans="1:2" x14ac:dyDescent="0.15">
      <c r="A15" s="23" t="s">
        <v>178</v>
      </c>
      <c r="B15" s="24">
        <v>10.87</v>
      </c>
    </row>
    <row r="16" spans="1:2" x14ac:dyDescent="0.15">
      <c r="A16" s="23" t="s">
        <v>79</v>
      </c>
      <c r="B16" s="24">
        <v>14.51</v>
      </c>
    </row>
    <row r="17" spans="1:2" x14ac:dyDescent="0.15">
      <c r="A17" s="23" t="s">
        <v>80</v>
      </c>
      <c r="B17" s="24">
        <v>11.96</v>
      </c>
    </row>
    <row r="18" spans="1:2" x14ac:dyDescent="0.15">
      <c r="A18" s="23" t="s">
        <v>64</v>
      </c>
      <c r="B18" s="24">
        <v>12.32</v>
      </c>
    </row>
    <row r="19" spans="1:2" x14ac:dyDescent="0.15">
      <c r="A19" s="23" t="s">
        <v>188</v>
      </c>
      <c r="B19" s="24">
        <v>17</v>
      </c>
    </row>
    <row r="20" spans="1:2" x14ac:dyDescent="0.15">
      <c r="A20" s="23" t="s">
        <v>174</v>
      </c>
      <c r="B20" s="24">
        <v>12.51</v>
      </c>
    </row>
    <row r="21" spans="1:2" x14ac:dyDescent="0.15">
      <c r="A21" s="23" t="s">
        <v>14</v>
      </c>
      <c r="B21" s="24">
        <v>8.49</v>
      </c>
    </row>
    <row r="22" spans="1:2" x14ac:dyDescent="0.15">
      <c r="A22" s="23" t="s">
        <v>57</v>
      </c>
      <c r="B22" s="24">
        <v>11.62</v>
      </c>
    </row>
    <row r="23" spans="1:2" x14ac:dyDescent="0.15">
      <c r="A23" s="23" t="s">
        <v>58</v>
      </c>
      <c r="B23" s="24">
        <v>11.96</v>
      </c>
    </row>
    <row r="24" spans="1:2" x14ac:dyDescent="0.15">
      <c r="A24" s="23" t="s">
        <v>129</v>
      </c>
      <c r="B24" s="24">
        <v>12.32</v>
      </c>
    </row>
    <row r="25" spans="1:2" x14ac:dyDescent="0.15">
      <c r="A25" s="23" t="s">
        <v>69</v>
      </c>
      <c r="B25" s="24">
        <v>15.43</v>
      </c>
    </row>
    <row r="26" spans="1:2" x14ac:dyDescent="0.15">
      <c r="A26" s="23" t="s">
        <v>17</v>
      </c>
      <c r="B26" s="24">
        <v>9.24</v>
      </c>
    </row>
    <row r="27" spans="1:2" x14ac:dyDescent="0.15">
      <c r="A27" s="23" t="s">
        <v>18</v>
      </c>
      <c r="B27" s="24">
        <v>10.5</v>
      </c>
    </row>
    <row r="28" spans="1:2" x14ac:dyDescent="0.15">
      <c r="A28" s="23" t="s">
        <v>103</v>
      </c>
      <c r="B28" s="24">
        <v>15.95</v>
      </c>
    </row>
    <row r="29" spans="1:2" x14ac:dyDescent="0.15">
      <c r="A29" s="23" t="s">
        <v>20</v>
      </c>
      <c r="B29" s="24">
        <v>11.24</v>
      </c>
    </row>
    <row r="30" spans="1:2" x14ac:dyDescent="0.15">
      <c r="A30" s="23" t="s">
        <v>22</v>
      </c>
      <c r="B30" s="24">
        <v>9.64</v>
      </c>
    </row>
    <row r="31" spans="1:2" x14ac:dyDescent="0.15">
      <c r="A31" s="23" t="s">
        <v>23</v>
      </c>
      <c r="B31" s="24">
        <v>10.35</v>
      </c>
    </row>
    <row r="32" spans="1:2" x14ac:dyDescent="0.15">
      <c r="A32" s="23" t="s">
        <v>24</v>
      </c>
      <c r="B32" s="24">
        <v>4.41</v>
      </c>
    </row>
    <row r="33" spans="1:2" x14ac:dyDescent="0.15">
      <c r="A33" s="23" t="s">
        <v>25</v>
      </c>
      <c r="B33" s="24">
        <v>14.14</v>
      </c>
    </row>
    <row r="34" spans="1:2" x14ac:dyDescent="0.15">
      <c r="A34" s="23" t="s">
        <v>88</v>
      </c>
      <c r="B34" s="24">
        <v>12.59</v>
      </c>
    </row>
    <row r="35" spans="1:2" x14ac:dyDescent="0.15">
      <c r="A35" s="23" t="s">
        <v>173</v>
      </c>
      <c r="B35" s="24">
        <v>15.49</v>
      </c>
    </row>
    <row r="36" spans="1:2" x14ac:dyDescent="0.15">
      <c r="A36" s="23" t="s">
        <v>189</v>
      </c>
      <c r="B36" s="24">
        <v>8.7100000000000009</v>
      </c>
    </row>
    <row r="37" spans="1:2" x14ac:dyDescent="0.15">
      <c r="A37" s="23" t="s">
        <v>143</v>
      </c>
      <c r="B37" s="24">
        <v>12.69</v>
      </c>
    </row>
    <row r="38" spans="1:2" x14ac:dyDescent="0.15">
      <c r="A38" s="23" t="s">
        <v>27</v>
      </c>
      <c r="B38" s="24">
        <v>13.23</v>
      </c>
    </row>
    <row r="39" spans="1:2" x14ac:dyDescent="0.15">
      <c r="A39" s="23" t="s">
        <v>28</v>
      </c>
      <c r="B39" s="24">
        <v>10.62</v>
      </c>
    </row>
    <row r="40" spans="1:2" x14ac:dyDescent="0.15">
      <c r="A40" s="23" t="s">
        <v>29</v>
      </c>
      <c r="B40" s="24">
        <v>10.06</v>
      </c>
    </row>
    <row r="41" spans="1:2" x14ac:dyDescent="0.15">
      <c r="A41" s="23" t="s">
        <v>30</v>
      </c>
      <c r="B41" s="24">
        <v>13.05</v>
      </c>
    </row>
    <row r="42" spans="1:2" x14ac:dyDescent="0.15">
      <c r="A42" s="23" t="s">
        <v>161</v>
      </c>
      <c r="B42" s="24">
        <v>14.14</v>
      </c>
    </row>
    <row r="43" spans="1:2" x14ac:dyDescent="0.15">
      <c r="A43" s="23" t="s">
        <v>71</v>
      </c>
      <c r="B43" s="24">
        <v>10.06</v>
      </c>
    </row>
    <row r="44" spans="1:2" x14ac:dyDescent="0.15">
      <c r="A44" s="23" t="s">
        <v>131</v>
      </c>
      <c r="B44" s="24">
        <v>12.32</v>
      </c>
    </row>
    <row r="45" spans="1:2" x14ac:dyDescent="0.15">
      <c r="A45" s="23" t="s">
        <v>70</v>
      </c>
      <c r="B45" s="24">
        <v>11.41</v>
      </c>
    </row>
    <row r="46" spans="1:2" x14ac:dyDescent="0.15">
      <c r="A46" s="23" t="s">
        <v>34</v>
      </c>
      <c r="B46" s="24">
        <v>9.75</v>
      </c>
    </row>
    <row r="47" spans="1:2" x14ac:dyDescent="0.15">
      <c r="A47" s="23" t="s">
        <v>132</v>
      </c>
      <c r="B47" s="24">
        <v>12.32</v>
      </c>
    </row>
    <row r="48" spans="1:2" x14ac:dyDescent="0.15">
      <c r="A48" s="23" t="s">
        <v>133</v>
      </c>
      <c r="B48" s="24">
        <v>11.6</v>
      </c>
    </row>
    <row r="49" spans="1:2" x14ac:dyDescent="0.15">
      <c r="A49" s="30" t="s">
        <v>148</v>
      </c>
      <c r="B49" s="24">
        <v>16.329999999999998</v>
      </c>
    </row>
    <row r="50" spans="1:2" x14ac:dyDescent="0.15">
      <c r="A50" s="23" t="s">
        <v>84</v>
      </c>
      <c r="B50" s="24">
        <v>14.14</v>
      </c>
    </row>
    <row r="51" spans="1:2" x14ac:dyDescent="0.15">
      <c r="A51" s="23" t="s">
        <v>175</v>
      </c>
      <c r="B51" s="24">
        <v>14.69</v>
      </c>
    </row>
    <row r="52" spans="1:2" x14ac:dyDescent="0.15">
      <c r="A52" s="23" t="s">
        <v>142</v>
      </c>
      <c r="B52" s="24">
        <v>13.05</v>
      </c>
    </row>
    <row r="53" spans="1:2" x14ac:dyDescent="0.15">
      <c r="A53" s="23" t="s">
        <v>60</v>
      </c>
      <c r="B53" s="24">
        <v>13.87</v>
      </c>
    </row>
    <row r="54" spans="1:2" x14ac:dyDescent="0.15">
      <c r="A54" s="23" t="s">
        <v>185</v>
      </c>
      <c r="B54" s="24">
        <v>7.78</v>
      </c>
    </row>
    <row r="55" spans="1:2" x14ac:dyDescent="0.15">
      <c r="A55" s="23" t="s">
        <v>72</v>
      </c>
      <c r="B55" s="24">
        <v>12.63</v>
      </c>
    </row>
    <row r="56" spans="1:2" x14ac:dyDescent="0.15">
      <c r="A56" s="23" t="s">
        <v>118</v>
      </c>
      <c r="B56" s="24">
        <v>15.6</v>
      </c>
    </row>
    <row r="57" spans="1:2" x14ac:dyDescent="0.15">
      <c r="A57" s="23" t="s">
        <v>62</v>
      </c>
      <c r="B57" s="24">
        <v>11.62</v>
      </c>
    </row>
    <row r="58" spans="1:2" x14ac:dyDescent="0.15">
      <c r="A58" s="23" t="s">
        <v>37</v>
      </c>
      <c r="B58" s="24">
        <v>14.14</v>
      </c>
    </row>
    <row r="59" spans="1:2" x14ac:dyDescent="0.15">
      <c r="A59" s="23" t="s">
        <v>134</v>
      </c>
      <c r="B59" s="24">
        <v>12.32</v>
      </c>
    </row>
    <row r="60" spans="1:2" x14ac:dyDescent="0.15">
      <c r="A60" s="23" t="s">
        <v>38</v>
      </c>
      <c r="B60" s="24">
        <v>9.68</v>
      </c>
    </row>
    <row r="61" spans="1:2" x14ac:dyDescent="0.15">
      <c r="A61" s="23" t="s">
        <v>39</v>
      </c>
      <c r="B61" s="24">
        <v>9.3699999999999992</v>
      </c>
    </row>
    <row r="62" spans="1:2" x14ac:dyDescent="0.15">
      <c r="A62" s="23" t="s">
        <v>186</v>
      </c>
      <c r="B62" s="24">
        <v>14.69</v>
      </c>
    </row>
    <row r="63" spans="1:2" x14ac:dyDescent="0.15">
      <c r="A63" s="23" t="s">
        <v>40</v>
      </c>
      <c r="B63" s="24">
        <v>9.2200000000000006</v>
      </c>
    </row>
    <row r="64" spans="1:2" x14ac:dyDescent="0.15">
      <c r="A64" s="23" t="s">
        <v>135</v>
      </c>
      <c r="B64" s="24">
        <v>11.6</v>
      </c>
    </row>
    <row r="65" spans="1:2" x14ac:dyDescent="0.15">
      <c r="A65" s="23" t="s">
        <v>42</v>
      </c>
      <c r="B65" s="24">
        <v>10.87</v>
      </c>
    </row>
    <row r="66" spans="1:2" x14ac:dyDescent="0.15">
      <c r="A66" s="23" t="s">
        <v>136</v>
      </c>
      <c r="B66" s="24">
        <v>13.78</v>
      </c>
    </row>
    <row r="67" spans="1:2" x14ac:dyDescent="0.15">
      <c r="A67" s="23" t="s">
        <v>43</v>
      </c>
      <c r="B67" s="24">
        <v>8.9</v>
      </c>
    </row>
    <row r="68" spans="1:2" x14ac:dyDescent="0.15">
      <c r="A68" s="23" t="s">
        <v>165</v>
      </c>
      <c r="B68" s="24">
        <v>14.14</v>
      </c>
    </row>
    <row r="69" spans="1:2" x14ac:dyDescent="0.15">
      <c r="A69" s="23" t="s">
        <v>109</v>
      </c>
      <c r="B69" s="24">
        <v>17</v>
      </c>
    </row>
    <row r="70" spans="1:2" x14ac:dyDescent="0.15">
      <c r="A70" s="23" t="s">
        <v>44</v>
      </c>
      <c r="B70" s="24">
        <v>10.87</v>
      </c>
    </row>
    <row r="71" spans="1:2" x14ac:dyDescent="0.15">
      <c r="A71" s="23" t="s">
        <v>96</v>
      </c>
      <c r="B71" s="24">
        <v>17</v>
      </c>
    </row>
    <row r="72" spans="1:2" x14ac:dyDescent="0.15">
      <c r="A72" s="23" t="s">
        <v>137</v>
      </c>
      <c r="B72" s="24">
        <v>11.6</v>
      </c>
    </row>
    <row r="73" spans="1:2" x14ac:dyDescent="0.15">
      <c r="A73" s="23" t="s">
        <v>45</v>
      </c>
      <c r="B73" s="24">
        <v>9.7100000000000009</v>
      </c>
    </row>
    <row r="74" spans="1:2" x14ac:dyDescent="0.15">
      <c r="A74" s="23" t="s">
        <v>46</v>
      </c>
      <c r="B74" s="24">
        <v>8.02</v>
      </c>
    </row>
    <row r="75" spans="1:2" x14ac:dyDescent="0.15">
      <c r="A75" s="23" t="s">
        <v>47</v>
      </c>
      <c r="B75" s="24">
        <v>17</v>
      </c>
    </row>
    <row r="76" spans="1:2" x14ac:dyDescent="0.15">
      <c r="A76" s="23" t="s">
        <v>182</v>
      </c>
      <c r="B76" s="28">
        <v>12.69</v>
      </c>
    </row>
    <row r="77" spans="1:2" x14ac:dyDescent="0.15">
      <c r="A77" s="23" t="s">
        <v>100</v>
      </c>
      <c r="B77" s="24">
        <v>13.42</v>
      </c>
    </row>
    <row r="78" spans="1:2" x14ac:dyDescent="0.15">
      <c r="A78" s="23" t="s">
        <v>48</v>
      </c>
      <c r="B78" s="24">
        <v>10.14</v>
      </c>
    </row>
    <row r="79" spans="1:2" x14ac:dyDescent="0.15">
      <c r="A79" s="23" t="s">
        <v>63</v>
      </c>
      <c r="B79" s="24">
        <v>12.23</v>
      </c>
    </row>
    <row r="80" spans="1:2" x14ac:dyDescent="0.15">
      <c r="A80" s="23" t="s">
        <v>166</v>
      </c>
      <c r="B80" s="24">
        <v>14.13</v>
      </c>
    </row>
    <row r="81" spans="1:3" x14ac:dyDescent="0.15">
      <c r="A81" s="23" t="s">
        <v>50</v>
      </c>
      <c r="B81" s="24">
        <v>7.24</v>
      </c>
    </row>
    <row r="82" spans="1:3" x14ac:dyDescent="0.15">
      <c r="A82" s="23" t="s">
        <v>86</v>
      </c>
      <c r="B82" s="24">
        <v>11.62</v>
      </c>
    </row>
    <row r="83" spans="1:3" x14ac:dyDescent="0.15">
      <c r="A83" s="23"/>
      <c r="B83" s="24"/>
    </row>
    <row r="84" spans="1:3" x14ac:dyDescent="0.15">
      <c r="A84" s="23" t="s">
        <v>87</v>
      </c>
      <c r="B84" s="23"/>
    </row>
    <row r="85" spans="1:3" x14ac:dyDescent="0.15">
      <c r="A85" s="1" t="s">
        <v>52</v>
      </c>
      <c r="B85" s="4">
        <f>SUM(B4:B84)</f>
        <v>968.24000000000024</v>
      </c>
      <c r="C85" s="4"/>
    </row>
    <row r="86" spans="1:3" x14ac:dyDescent="0.15">
      <c r="B86" s="4"/>
    </row>
    <row r="87" spans="1:3" ht="19" customHeight="1" x14ac:dyDescent="0.15">
      <c r="A87" s="32">
        <f>COUNTA(A4:A82)</f>
        <v>79</v>
      </c>
      <c r="B87" s="41"/>
    </row>
    <row r="89" spans="1:3" x14ac:dyDescent="0.15">
      <c r="A89" t="s">
        <v>195</v>
      </c>
    </row>
  </sheetData>
  <pageMargins left="0.7" right="0.7" top="0.75" bottom="0.75" header="0.3" footer="0.3"/>
  <pageSetup orientation="portrait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90"/>
  <sheetViews>
    <sheetView topLeftCell="A34" zoomScale="140" zoomScaleNormal="140" zoomScalePageLayoutView="140" workbookViewId="0">
      <selection activeCell="A61" sqref="A61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196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141</v>
      </c>
      <c r="B4" s="24">
        <v>14.14</v>
      </c>
    </row>
    <row r="5" spans="1:2" x14ac:dyDescent="0.15">
      <c r="A5" s="27" t="s">
        <v>152</v>
      </c>
      <c r="B5" s="24">
        <v>15.24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30" t="s">
        <v>138</v>
      </c>
      <c r="B9" s="24">
        <v>11.96</v>
      </c>
    </row>
    <row r="10" spans="1:2" x14ac:dyDescent="0.15">
      <c r="A10" s="30" t="s">
        <v>139</v>
      </c>
      <c r="B10" s="24">
        <v>11.6</v>
      </c>
    </row>
    <row r="11" spans="1:2" x14ac:dyDescent="0.15">
      <c r="A11" s="30" t="s">
        <v>180</v>
      </c>
      <c r="B11" s="28">
        <v>12.69</v>
      </c>
    </row>
    <row r="12" spans="1:2" x14ac:dyDescent="0.15">
      <c r="A12" s="30" t="s">
        <v>97</v>
      </c>
      <c r="B12" s="24">
        <v>14.69</v>
      </c>
    </row>
    <row r="13" spans="1:2" x14ac:dyDescent="0.15">
      <c r="A13" s="30" t="s">
        <v>192</v>
      </c>
      <c r="B13" s="24">
        <v>9.7200000000000006</v>
      </c>
    </row>
    <row r="14" spans="1:2" x14ac:dyDescent="0.15">
      <c r="A14" s="23" t="s">
        <v>147</v>
      </c>
      <c r="B14" s="24">
        <v>14.42</v>
      </c>
    </row>
    <row r="15" spans="1:2" x14ac:dyDescent="0.15">
      <c r="A15" s="23" t="s">
        <v>178</v>
      </c>
      <c r="B15" s="24">
        <v>10.87</v>
      </c>
    </row>
    <row r="16" spans="1:2" x14ac:dyDescent="0.15">
      <c r="A16" s="23" t="s">
        <v>79</v>
      </c>
      <c r="B16" s="24">
        <v>14.51</v>
      </c>
    </row>
    <row r="17" spans="1:2" x14ac:dyDescent="0.15">
      <c r="A17" s="23" t="s">
        <v>80</v>
      </c>
      <c r="B17" s="24">
        <v>11.96</v>
      </c>
    </row>
    <row r="18" spans="1:2" x14ac:dyDescent="0.15">
      <c r="A18" s="23" t="s">
        <v>64</v>
      </c>
      <c r="B18" s="24">
        <v>12.32</v>
      </c>
    </row>
    <row r="19" spans="1:2" x14ac:dyDescent="0.15">
      <c r="A19" s="23" t="s">
        <v>188</v>
      </c>
      <c r="B19" s="24">
        <v>17</v>
      </c>
    </row>
    <row r="20" spans="1:2" x14ac:dyDescent="0.15">
      <c r="A20" s="23" t="s">
        <v>174</v>
      </c>
      <c r="B20" s="24">
        <v>12.51</v>
      </c>
    </row>
    <row r="21" spans="1:2" x14ac:dyDescent="0.15">
      <c r="A21" s="23" t="s">
        <v>14</v>
      </c>
      <c r="B21" s="24">
        <v>8.49</v>
      </c>
    </row>
    <row r="22" spans="1:2" x14ac:dyDescent="0.15">
      <c r="A22" s="23" t="s">
        <v>57</v>
      </c>
      <c r="B22" s="24">
        <v>11.62</v>
      </c>
    </row>
    <row r="23" spans="1:2" x14ac:dyDescent="0.15">
      <c r="A23" s="23" t="s">
        <v>58</v>
      </c>
      <c r="B23" s="24">
        <v>11.96</v>
      </c>
    </row>
    <row r="24" spans="1:2" x14ac:dyDescent="0.15">
      <c r="A24" s="23" t="s">
        <v>129</v>
      </c>
      <c r="B24" s="24">
        <v>12.32</v>
      </c>
    </row>
    <row r="25" spans="1:2" x14ac:dyDescent="0.15">
      <c r="A25" s="23" t="s">
        <v>69</v>
      </c>
      <c r="B25" s="24">
        <v>15.43</v>
      </c>
    </row>
    <row r="26" spans="1:2" x14ac:dyDescent="0.15">
      <c r="A26" s="23" t="s">
        <v>17</v>
      </c>
      <c r="B26" s="24">
        <v>9.24</v>
      </c>
    </row>
    <row r="27" spans="1:2" x14ac:dyDescent="0.15">
      <c r="A27" s="23" t="s">
        <v>18</v>
      </c>
      <c r="B27" s="24">
        <v>10.5</v>
      </c>
    </row>
    <row r="28" spans="1:2" x14ac:dyDescent="0.15">
      <c r="A28" s="23" t="s">
        <v>103</v>
      </c>
      <c r="B28" s="24">
        <v>15.95</v>
      </c>
    </row>
    <row r="29" spans="1:2" x14ac:dyDescent="0.15">
      <c r="A29" s="23" t="s">
        <v>20</v>
      </c>
      <c r="B29" s="24">
        <v>11.24</v>
      </c>
    </row>
    <row r="30" spans="1:2" x14ac:dyDescent="0.15">
      <c r="A30" s="23" t="s">
        <v>22</v>
      </c>
      <c r="B30" s="24">
        <v>9.64</v>
      </c>
    </row>
    <row r="31" spans="1:2" x14ac:dyDescent="0.15">
      <c r="A31" s="23" t="s">
        <v>23</v>
      </c>
      <c r="B31" s="24">
        <v>10.35</v>
      </c>
    </row>
    <row r="32" spans="1:2" x14ac:dyDescent="0.15">
      <c r="A32" s="23" t="s">
        <v>24</v>
      </c>
      <c r="B32" s="24">
        <v>4.41</v>
      </c>
    </row>
    <row r="33" spans="1:2" x14ac:dyDescent="0.15">
      <c r="A33" s="23" t="s">
        <v>25</v>
      </c>
      <c r="B33" s="24">
        <v>14.14</v>
      </c>
    </row>
    <row r="34" spans="1:2" x14ac:dyDescent="0.15">
      <c r="A34" s="23" t="s">
        <v>88</v>
      </c>
      <c r="B34" s="24">
        <v>12.59</v>
      </c>
    </row>
    <row r="35" spans="1:2" x14ac:dyDescent="0.15">
      <c r="A35" s="23" t="s">
        <v>173</v>
      </c>
      <c r="B35" s="24">
        <v>15.49</v>
      </c>
    </row>
    <row r="36" spans="1:2" x14ac:dyDescent="0.15">
      <c r="A36" s="23" t="s">
        <v>189</v>
      </c>
      <c r="B36" s="24">
        <v>8.7100000000000009</v>
      </c>
    </row>
    <row r="37" spans="1:2" x14ac:dyDescent="0.15">
      <c r="A37" s="23" t="s">
        <v>143</v>
      </c>
      <c r="B37" s="24">
        <v>12.69</v>
      </c>
    </row>
    <row r="38" spans="1:2" x14ac:dyDescent="0.15">
      <c r="A38" s="23" t="s">
        <v>27</v>
      </c>
      <c r="B38" s="24">
        <v>13.23</v>
      </c>
    </row>
    <row r="39" spans="1:2" x14ac:dyDescent="0.15">
      <c r="A39" s="23" t="s">
        <v>28</v>
      </c>
      <c r="B39" s="24">
        <v>10.62</v>
      </c>
    </row>
    <row r="40" spans="1:2" x14ac:dyDescent="0.15">
      <c r="A40" s="23" t="s">
        <v>29</v>
      </c>
      <c r="B40" s="24">
        <v>10.06</v>
      </c>
    </row>
    <row r="41" spans="1:2" x14ac:dyDescent="0.15">
      <c r="A41" s="23" t="s">
        <v>30</v>
      </c>
      <c r="B41" s="24">
        <v>13.05</v>
      </c>
    </row>
    <row r="42" spans="1:2" x14ac:dyDescent="0.15">
      <c r="A42" s="23" t="s">
        <v>161</v>
      </c>
      <c r="B42" s="24">
        <v>14.14</v>
      </c>
    </row>
    <row r="43" spans="1:2" x14ac:dyDescent="0.15">
      <c r="A43" s="23" t="s">
        <v>71</v>
      </c>
      <c r="B43" s="24">
        <v>10.06</v>
      </c>
    </row>
    <row r="44" spans="1:2" x14ac:dyDescent="0.15">
      <c r="A44" s="23" t="s">
        <v>131</v>
      </c>
      <c r="B44" s="24">
        <v>12.32</v>
      </c>
    </row>
    <row r="45" spans="1:2" x14ac:dyDescent="0.15">
      <c r="A45" s="23" t="s">
        <v>70</v>
      </c>
      <c r="B45" s="24">
        <v>11.41</v>
      </c>
    </row>
    <row r="46" spans="1:2" x14ac:dyDescent="0.15">
      <c r="A46" s="23" t="s">
        <v>34</v>
      </c>
      <c r="B46" s="24">
        <v>9.75</v>
      </c>
    </row>
    <row r="47" spans="1:2" x14ac:dyDescent="0.15">
      <c r="A47" s="23" t="s">
        <v>132</v>
      </c>
      <c r="B47" s="24">
        <v>12.32</v>
      </c>
    </row>
    <row r="48" spans="1:2" x14ac:dyDescent="0.15">
      <c r="A48" s="23" t="s">
        <v>133</v>
      </c>
      <c r="B48" s="24">
        <v>11.6</v>
      </c>
    </row>
    <row r="49" spans="1:2" x14ac:dyDescent="0.15">
      <c r="A49" s="30" t="s">
        <v>148</v>
      </c>
      <c r="B49" s="24">
        <v>16.329999999999998</v>
      </c>
    </row>
    <row r="50" spans="1:2" x14ac:dyDescent="0.15">
      <c r="A50" s="23" t="s">
        <v>84</v>
      </c>
      <c r="B50" s="24">
        <v>14.14</v>
      </c>
    </row>
    <row r="51" spans="1:2" x14ac:dyDescent="0.15">
      <c r="A51" s="23" t="s">
        <v>175</v>
      </c>
      <c r="B51" s="24">
        <v>14.69</v>
      </c>
    </row>
    <row r="52" spans="1:2" x14ac:dyDescent="0.15">
      <c r="A52" s="23" t="s">
        <v>142</v>
      </c>
      <c r="B52" s="24">
        <v>13.05</v>
      </c>
    </row>
    <row r="53" spans="1:2" x14ac:dyDescent="0.15">
      <c r="A53" s="23" t="s">
        <v>60</v>
      </c>
      <c r="B53" s="24">
        <v>13.87</v>
      </c>
    </row>
    <row r="54" spans="1:2" x14ac:dyDescent="0.15">
      <c r="A54" s="23" t="s">
        <v>185</v>
      </c>
      <c r="B54" s="24">
        <v>7.78</v>
      </c>
    </row>
    <row r="55" spans="1:2" x14ac:dyDescent="0.15">
      <c r="A55" s="23" t="s">
        <v>72</v>
      </c>
      <c r="B55" s="24">
        <v>12.63</v>
      </c>
    </row>
    <row r="56" spans="1:2" x14ac:dyDescent="0.15">
      <c r="A56" s="23" t="s">
        <v>118</v>
      </c>
      <c r="B56" s="24">
        <v>15.6</v>
      </c>
    </row>
    <row r="57" spans="1:2" x14ac:dyDescent="0.15">
      <c r="A57" s="23" t="s">
        <v>62</v>
      </c>
      <c r="B57" s="24">
        <v>11.62</v>
      </c>
    </row>
    <row r="58" spans="1:2" x14ac:dyDescent="0.15">
      <c r="A58" s="23" t="s">
        <v>197</v>
      </c>
      <c r="B58" s="24">
        <v>51</v>
      </c>
    </row>
    <row r="59" spans="1:2" x14ac:dyDescent="0.15">
      <c r="A59" s="23" t="s">
        <v>37</v>
      </c>
      <c r="B59" s="24">
        <v>14.14</v>
      </c>
    </row>
    <row r="60" spans="1:2" x14ac:dyDescent="0.15">
      <c r="A60" s="23" t="s">
        <v>134</v>
      </c>
      <c r="B60" s="24">
        <v>12.32</v>
      </c>
    </row>
    <row r="61" spans="1:2" x14ac:dyDescent="0.15">
      <c r="A61" s="23" t="s">
        <v>38</v>
      </c>
      <c r="B61" s="24">
        <v>9.68</v>
      </c>
    </row>
    <row r="62" spans="1:2" x14ac:dyDescent="0.15">
      <c r="A62" s="23" t="s">
        <v>39</v>
      </c>
      <c r="B62" s="24">
        <v>9.3699999999999992</v>
      </c>
    </row>
    <row r="63" spans="1:2" x14ac:dyDescent="0.15">
      <c r="A63" s="23" t="s">
        <v>186</v>
      </c>
      <c r="B63" s="24">
        <v>14.69</v>
      </c>
    </row>
    <row r="64" spans="1:2" x14ac:dyDescent="0.15">
      <c r="A64" s="23" t="s">
        <v>40</v>
      </c>
      <c r="B64" s="24">
        <v>9.2200000000000006</v>
      </c>
    </row>
    <row r="65" spans="1:2" x14ac:dyDescent="0.15">
      <c r="A65" s="23" t="s">
        <v>135</v>
      </c>
      <c r="B65" s="24">
        <v>11.6</v>
      </c>
    </row>
    <row r="66" spans="1:2" x14ac:dyDescent="0.15">
      <c r="A66" s="23" t="s">
        <v>42</v>
      </c>
      <c r="B66" s="24">
        <v>10.87</v>
      </c>
    </row>
    <row r="67" spans="1:2" x14ac:dyDescent="0.15">
      <c r="A67" s="23" t="s">
        <v>136</v>
      </c>
      <c r="B67" s="24">
        <v>13.78</v>
      </c>
    </row>
    <row r="68" spans="1:2" x14ac:dyDescent="0.15">
      <c r="A68" s="23" t="s">
        <v>43</v>
      </c>
      <c r="B68" s="24">
        <v>8.9</v>
      </c>
    </row>
    <row r="69" spans="1:2" x14ac:dyDescent="0.15">
      <c r="A69" s="23" t="s">
        <v>165</v>
      </c>
      <c r="B69" s="24">
        <v>14.14</v>
      </c>
    </row>
    <row r="70" spans="1:2" x14ac:dyDescent="0.15">
      <c r="A70" s="23" t="s">
        <v>109</v>
      </c>
      <c r="B70" s="24">
        <v>17</v>
      </c>
    </row>
    <row r="71" spans="1:2" x14ac:dyDescent="0.15">
      <c r="A71" s="23" t="s">
        <v>44</v>
      </c>
      <c r="B71" s="24">
        <v>10.87</v>
      </c>
    </row>
    <row r="72" spans="1:2" x14ac:dyDescent="0.15">
      <c r="A72" s="23" t="s">
        <v>96</v>
      </c>
      <c r="B72" s="24">
        <v>17</v>
      </c>
    </row>
    <row r="73" spans="1:2" x14ac:dyDescent="0.15">
      <c r="A73" s="23" t="s">
        <v>137</v>
      </c>
      <c r="B73" s="24">
        <v>11.6</v>
      </c>
    </row>
    <row r="74" spans="1:2" x14ac:dyDescent="0.15">
      <c r="A74" s="23" t="s">
        <v>45</v>
      </c>
      <c r="B74" s="24">
        <v>9.7100000000000009</v>
      </c>
    </row>
    <row r="75" spans="1:2" x14ac:dyDescent="0.15">
      <c r="A75" s="23" t="s">
        <v>46</v>
      </c>
      <c r="B75" s="24">
        <v>8.02</v>
      </c>
    </row>
    <row r="76" spans="1:2" x14ac:dyDescent="0.15">
      <c r="A76" s="23" t="s">
        <v>47</v>
      </c>
      <c r="B76" s="24">
        <v>17</v>
      </c>
    </row>
    <row r="77" spans="1:2" x14ac:dyDescent="0.15">
      <c r="A77" s="23" t="s">
        <v>182</v>
      </c>
      <c r="B77" s="28">
        <v>12.69</v>
      </c>
    </row>
    <row r="78" spans="1:2" x14ac:dyDescent="0.15">
      <c r="A78" s="23" t="s">
        <v>100</v>
      </c>
      <c r="B78" s="24">
        <v>13.42</v>
      </c>
    </row>
    <row r="79" spans="1:2" x14ac:dyDescent="0.15">
      <c r="A79" s="23" t="s">
        <v>48</v>
      </c>
      <c r="B79" s="24">
        <v>10.14</v>
      </c>
    </row>
    <row r="80" spans="1:2" x14ac:dyDescent="0.15">
      <c r="A80" s="23" t="s">
        <v>63</v>
      </c>
      <c r="B80" s="24">
        <v>12.23</v>
      </c>
    </row>
    <row r="81" spans="1:3" x14ac:dyDescent="0.15">
      <c r="A81" s="23" t="s">
        <v>166</v>
      </c>
      <c r="B81" s="24">
        <v>14.13</v>
      </c>
    </row>
    <row r="82" spans="1:3" x14ac:dyDescent="0.15">
      <c r="A82" s="23" t="s">
        <v>50</v>
      </c>
      <c r="B82" s="24">
        <v>7.24</v>
      </c>
    </row>
    <row r="83" spans="1:3" x14ac:dyDescent="0.15">
      <c r="A83" s="23" t="s">
        <v>86</v>
      </c>
      <c r="B83" s="24">
        <v>11.62</v>
      </c>
    </row>
    <row r="84" spans="1:3" x14ac:dyDescent="0.15">
      <c r="A84" s="23"/>
      <c r="B84" s="24"/>
    </row>
    <row r="85" spans="1:3" x14ac:dyDescent="0.15">
      <c r="A85" s="23" t="s">
        <v>87</v>
      </c>
      <c r="B85" s="23"/>
    </row>
    <row r="86" spans="1:3" x14ac:dyDescent="0.15">
      <c r="A86" s="1" t="s">
        <v>52</v>
      </c>
      <c r="B86" s="4">
        <f>SUM(B4:B85)</f>
        <v>1019.2400000000002</v>
      </c>
      <c r="C86" s="4"/>
    </row>
    <row r="87" spans="1:3" x14ac:dyDescent="0.15">
      <c r="B87" s="4"/>
    </row>
    <row r="88" spans="1:3" ht="19" customHeight="1" x14ac:dyDescent="0.15">
      <c r="A88" s="32">
        <f>COUNTA(A4:A83)</f>
        <v>80</v>
      </c>
      <c r="B88" s="41"/>
    </row>
    <row r="90" spans="1:3" x14ac:dyDescent="0.15">
      <c r="A90" t="s">
        <v>195</v>
      </c>
    </row>
  </sheetData>
  <pageMargins left="0.7" right="0.7" top="0.75" bottom="0.75" header="0.3" footer="0.3"/>
  <pageSetup orientation="portrait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90"/>
  <sheetViews>
    <sheetView topLeftCell="A4" zoomScale="140" zoomScaleNormal="140" zoomScalePageLayoutView="140" workbookViewId="0">
      <selection activeCell="A61" sqref="A61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208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141</v>
      </c>
      <c r="B4" s="24">
        <v>14.14</v>
      </c>
    </row>
    <row r="5" spans="1:2" x14ac:dyDescent="0.15">
      <c r="A5" s="27" t="s">
        <v>152</v>
      </c>
      <c r="B5" s="24">
        <v>-30.48</v>
      </c>
    </row>
    <row r="6" spans="1:2" x14ac:dyDescent="0.15">
      <c r="A6" s="23" t="s">
        <v>98</v>
      </c>
      <c r="B6" s="24">
        <v>17</v>
      </c>
    </row>
    <row r="7" spans="1:2" x14ac:dyDescent="0.15">
      <c r="A7" s="23" t="s">
        <v>68</v>
      </c>
      <c r="B7" s="24">
        <v>11.78</v>
      </c>
    </row>
    <row r="8" spans="1:2" x14ac:dyDescent="0.15">
      <c r="A8" s="23" t="s">
        <v>89</v>
      </c>
      <c r="B8" s="24">
        <v>11.41</v>
      </c>
    </row>
    <row r="9" spans="1:2" x14ac:dyDescent="0.15">
      <c r="A9" s="30" t="s">
        <v>138</v>
      </c>
      <c r="B9" s="24">
        <v>11.96</v>
      </c>
    </row>
    <row r="10" spans="1:2" x14ac:dyDescent="0.15">
      <c r="A10" s="30" t="s">
        <v>139</v>
      </c>
      <c r="B10" s="24">
        <v>11.6</v>
      </c>
    </row>
    <row r="11" spans="1:2" x14ac:dyDescent="0.15">
      <c r="A11" s="30" t="s">
        <v>180</v>
      </c>
      <c r="B11" s="28">
        <v>12.69</v>
      </c>
    </row>
    <row r="12" spans="1:2" x14ac:dyDescent="0.15">
      <c r="A12" s="30" t="s">
        <v>97</v>
      </c>
      <c r="B12" s="24">
        <v>14.69</v>
      </c>
    </row>
    <row r="13" spans="1:2" x14ac:dyDescent="0.15">
      <c r="A13" s="30" t="s">
        <v>192</v>
      </c>
      <c r="B13" s="24">
        <v>9.7200000000000006</v>
      </c>
    </row>
    <row r="14" spans="1:2" x14ac:dyDescent="0.15">
      <c r="A14" s="23" t="s">
        <v>147</v>
      </c>
      <c r="B14" s="24">
        <v>14.42</v>
      </c>
    </row>
    <row r="15" spans="1:2" x14ac:dyDescent="0.15">
      <c r="A15" s="23" t="s">
        <v>178</v>
      </c>
      <c r="B15" s="24">
        <v>10.87</v>
      </c>
    </row>
    <row r="16" spans="1:2" x14ac:dyDescent="0.15">
      <c r="A16" s="23" t="s">
        <v>79</v>
      </c>
      <c r="B16" s="24">
        <v>14.51</v>
      </c>
    </row>
    <row r="17" spans="1:2" x14ac:dyDescent="0.15">
      <c r="A17" s="23" t="s">
        <v>80</v>
      </c>
      <c r="B17" s="24">
        <v>11.96</v>
      </c>
    </row>
    <row r="18" spans="1:2" x14ac:dyDescent="0.15">
      <c r="A18" s="23" t="s">
        <v>64</v>
      </c>
      <c r="B18" s="24">
        <v>12.32</v>
      </c>
    </row>
    <row r="19" spans="1:2" x14ac:dyDescent="0.15">
      <c r="A19" s="23" t="s">
        <v>188</v>
      </c>
      <c r="B19" s="24">
        <v>17</v>
      </c>
    </row>
    <row r="20" spans="1:2" x14ac:dyDescent="0.15">
      <c r="A20" s="23" t="s">
        <v>174</v>
      </c>
      <c r="B20" s="24">
        <v>12.51</v>
      </c>
    </row>
    <row r="21" spans="1:2" x14ac:dyDescent="0.15">
      <c r="A21" s="23" t="s">
        <v>14</v>
      </c>
      <c r="B21" s="24">
        <v>8.49</v>
      </c>
    </row>
    <row r="22" spans="1:2" x14ac:dyDescent="0.15">
      <c r="A22" s="23" t="s">
        <v>57</v>
      </c>
      <c r="B22" s="24">
        <v>11.62</v>
      </c>
    </row>
    <row r="23" spans="1:2" x14ac:dyDescent="0.15">
      <c r="A23" s="23" t="s">
        <v>58</v>
      </c>
      <c r="B23" s="24">
        <v>11.96</v>
      </c>
    </row>
    <row r="24" spans="1:2" x14ac:dyDescent="0.15">
      <c r="A24" s="23" t="s">
        <v>129</v>
      </c>
      <c r="B24" s="24">
        <v>12.32</v>
      </c>
    </row>
    <row r="25" spans="1:2" x14ac:dyDescent="0.15">
      <c r="A25" s="23" t="s">
        <v>69</v>
      </c>
      <c r="B25" s="24">
        <v>15.43</v>
      </c>
    </row>
    <row r="26" spans="1:2" x14ac:dyDescent="0.15">
      <c r="A26" s="23" t="s">
        <v>17</v>
      </c>
      <c r="B26" s="24">
        <v>9.24</v>
      </c>
    </row>
    <row r="27" spans="1:2" x14ac:dyDescent="0.15">
      <c r="A27" s="23" t="s">
        <v>18</v>
      </c>
      <c r="B27" s="24">
        <v>10.5</v>
      </c>
    </row>
    <row r="28" spans="1:2" x14ac:dyDescent="0.15">
      <c r="A28" s="23" t="s">
        <v>103</v>
      </c>
      <c r="B28" s="24">
        <v>15.95</v>
      </c>
    </row>
    <row r="29" spans="1:2" x14ac:dyDescent="0.15">
      <c r="A29" s="23" t="s">
        <v>20</v>
      </c>
      <c r="B29" s="24">
        <v>11.24</v>
      </c>
    </row>
    <row r="30" spans="1:2" x14ac:dyDescent="0.15">
      <c r="A30" s="23" t="s">
        <v>22</v>
      </c>
      <c r="B30" s="24">
        <v>9.64</v>
      </c>
    </row>
    <row r="31" spans="1:2" x14ac:dyDescent="0.15">
      <c r="A31" s="23" t="s">
        <v>23</v>
      </c>
      <c r="B31" s="24">
        <v>10.35</v>
      </c>
    </row>
    <row r="32" spans="1:2" x14ac:dyDescent="0.15">
      <c r="A32" s="23" t="s">
        <v>24</v>
      </c>
      <c r="B32" s="24">
        <v>4.41</v>
      </c>
    </row>
    <row r="33" spans="1:2" x14ac:dyDescent="0.15">
      <c r="A33" s="23" t="s">
        <v>25</v>
      </c>
      <c r="B33" s="24">
        <v>14.14</v>
      </c>
    </row>
    <row r="34" spans="1:2" x14ac:dyDescent="0.15">
      <c r="A34" s="23" t="s">
        <v>88</v>
      </c>
      <c r="B34" s="24">
        <v>12.59</v>
      </c>
    </row>
    <row r="35" spans="1:2" x14ac:dyDescent="0.15">
      <c r="A35" s="23" t="s">
        <v>173</v>
      </c>
      <c r="B35" s="24">
        <v>15.49</v>
      </c>
    </row>
    <row r="36" spans="1:2" x14ac:dyDescent="0.15">
      <c r="A36" s="23" t="s">
        <v>189</v>
      </c>
      <c r="B36" s="24">
        <v>8.7100000000000009</v>
      </c>
    </row>
    <row r="37" spans="1:2" x14ac:dyDescent="0.15">
      <c r="A37" s="23" t="s">
        <v>143</v>
      </c>
      <c r="B37" s="24">
        <v>12.69</v>
      </c>
    </row>
    <row r="38" spans="1:2" x14ac:dyDescent="0.15">
      <c r="A38" s="23" t="s">
        <v>27</v>
      </c>
      <c r="B38" s="24">
        <v>13.23</v>
      </c>
    </row>
    <row r="39" spans="1:2" x14ac:dyDescent="0.15">
      <c r="A39" s="23" t="s">
        <v>28</v>
      </c>
      <c r="B39" s="24">
        <v>10.62</v>
      </c>
    </row>
    <row r="40" spans="1:2" x14ac:dyDescent="0.15">
      <c r="A40" s="23" t="s">
        <v>29</v>
      </c>
      <c r="B40" s="24">
        <v>10.06</v>
      </c>
    </row>
    <row r="41" spans="1:2" x14ac:dyDescent="0.15">
      <c r="A41" s="23" t="s">
        <v>30</v>
      </c>
      <c r="B41" s="24">
        <v>13.05</v>
      </c>
    </row>
    <row r="42" spans="1:2" x14ac:dyDescent="0.15">
      <c r="A42" s="23" t="s">
        <v>161</v>
      </c>
      <c r="B42" s="24">
        <v>14.14</v>
      </c>
    </row>
    <row r="43" spans="1:2" x14ac:dyDescent="0.15">
      <c r="A43" s="23" t="s">
        <v>71</v>
      </c>
      <c r="B43" s="24">
        <v>10.06</v>
      </c>
    </row>
    <row r="44" spans="1:2" x14ac:dyDescent="0.15">
      <c r="A44" s="23" t="s">
        <v>131</v>
      </c>
      <c r="B44" s="24">
        <v>12.32</v>
      </c>
    </row>
    <row r="45" spans="1:2" x14ac:dyDescent="0.15">
      <c r="A45" s="23" t="s">
        <v>70</v>
      </c>
      <c r="B45" s="24">
        <v>11.41</v>
      </c>
    </row>
    <row r="46" spans="1:2" x14ac:dyDescent="0.15">
      <c r="A46" s="23" t="s">
        <v>34</v>
      </c>
      <c r="B46" s="24">
        <v>9.75</v>
      </c>
    </row>
    <row r="47" spans="1:2" x14ac:dyDescent="0.15">
      <c r="A47" s="23" t="s">
        <v>132</v>
      </c>
      <c r="B47" s="24">
        <v>12.32</v>
      </c>
    </row>
    <row r="48" spans="1:2" x14ac:dyDescent="0.15">
      <c r="A48" s="23" t="s">
        <v>133</v>
      </c>
      <c r="B48" s="24">
        <v>11.6</v>
      </c>
    </row>
    <row r="49" spans="1:2" x14ac:dyDescent="0.15">
      <c r="A49" s="30" t="s">
        <v>148</v>
      </c>
      <c r="B49" s="24">
        <v>16.329999999999998</v>
      </c>
    </row>
    <row r="50" spans="1:2" x14ac:dyDescent="0.15">
      <c r="A50" s="23" t="s">
        <v>84</v>
      </c>
      <c r="B50" s="24">
        <v>14.14</v>
      </c>
    </row>
    <row r="51" spans="1:2" x14ac:dyDescent="0.15">
      <c r="A51" s="23" t="s">
        <v>175</v>
      </c>
      <c r="B51" s="24">
        <v>14.69</v>
      </c>
    </row>
    <row r="52" spans="1:2" x14ac:dyDescent="0.15">
      <c r="A52" s="23" t="s">
        <v>142</v>
      </c>
      <c r="B52" s="24">
        <v>13.05</v>
      </c>
    </row>
    <row r="53" spans="1:2" x14ac:dyDescent="0.15">
      <c r="A53" s="23" t="s">
        <v>60</v>
      </c>
      <c r="B53" s="24">
        <v>13.87</v>
      </c>
    </row>
    <row r="54" spans="1:2" x14ac:dyDescent="0.15">
      <c r="A54" s="23" t="s">
        <v>185</v>
      </c>
      <c r="B54" s="24">
        <v>7.78</v>
      </c>
    </row>
    <row r="55" spans="1:2" x14ac:dyDescent="0.15">
      <c r="A55" s="23" t="s">
        <v>72</v>
      </c>
      <c r="B55" s="24">
        <v>12.63</v>
      </c>
    </row>
    <row r="56" spans="1:2" x14ac:dyDescent="0.15">
      <c r="A56" s="23" t="s">
        <v>118</v>
      </c>
      <c r="B56" s="24">
        <v>15.6</v>
      </c>
    </row>
    <row r="57" spans="1:2" x14ac:dyDescent="0.15">
      <c r="A57" s="23" t="s">
        <v>62</v>
      </c>
      <c r="B57" s="24">
        <v>11.62</v>
      </c>
    </row>
    <row r="58" spans="1:2" x14ac:dyDescent="0.15">
      <c r="A58" s="23" t="s">
        <v>197</v>
      </c>
      <c r="B58" s="24">
        <v>17</v>
      </c>
    </row>
    <row r="59" spans="1:2" x14ac:dyDescent="0.15">
      <c r="A59" s="23" t="s">
        <v>37</v>
      </c>
      <c r="B59" s="24">
        <v>14.14</v>
      </c>
    </row>
    <row r="60" spans="1:2" x14ac:dyDescent="0.15">
      <c r="A60" s="23" t="s">
        <v>134</v>
      </c>
      <c r="B60" s="24">
        <v>12.32</v>
      </c>
    </row>
    <row r="61" spans="1:2" x14ac:dyDescent="0.15">
      <c r="A61" s="23" t="s">
        <v>38</v>
      </c>
      <c r="B61" s="24">
        <v>9.68</v>
      </c>
    </row>
    <row r="62" spans="1:2" x14ac:dyDescent="0.15">
      <c r="A62" s="23" t="s">
        <v>39</v>
      </c>
      <c r="B62" s="24">
        <v>9.3699999999999992</v>
      </c>
    </row>
    <row r="63" spans="1:2" x14ac:dyDescent="0.15">
      <c r="A63" s="23" t="s">
        <v>186</v>
      </c>
      <c r="B63" s="24">
        <v>14.69</v>
      </c>
    </row>
    <row r="64" spans="1:2" x14ac:dyDescent="0.15">
      <c r="A64" s="23" t="s">
        <v>40</v>
      </c>
      <c r="B64" s="24">
        <v>9.2200000000000006</v>
      </c>
    </row>
    <row r="65" spans="1:2" x14ac:dyDescent="0.15">
      <c r="A65" s="23" t="s">
        <v>135</v>
      </c>
      <c r="B65" s="24">
        <v>11.6</v>
      </c>
    </row>
    <row r="66" spans="1:2" x14ac:dyDescent="0.15">
      <c r="A66" s="23" t="s">
        <v>42</v>
      </c>
      <c r="B66" s="24">
        <v>10.87</v>
      </c>
    </row>
    <row r="67" spans="1:2" x14ac:dyDescent="0.15">
      <c r="A67" s="23" t="s">
        <v>136</v>
      </c>
      <c r="B67" s="24">
        <v>13.78</v>
      </c>
    </row>
    <row r="68" spans="1:2" x14ac:dyDescent="0.15">
      <c r="A68" s="23" t="s">
        <v>43</v>
      </c>
      <c r="B68" s="24">
        <v>8.9</v>
      </c>
    </row>
    <row r="69" spans="1:2" x14ac:dyDescent="0.15">
      <c r="A69" s="23" t="s">
        <v>165</v>
      </c>
      <c r="B69" s="24">
        <v>14.14</v>
      </c>
    </row>
    <row r="70" spans="1:2" x14ac:dyDescent="0.15">
      <c r="A70" s="23" t="s">
        <v>109</v>
      </c>
      <c r="B70" s="24">
        <v>-17</v>
      </c>
    </row>
    <row r="71" spans="1:2" x14ac:dyDescent="0.15">
      <c r="A71" s="23" t="s">
        <v>44</v>
      </c>
      <c r="B71" s="24">
        <v>10.87</v>
      </c>
    </row>
    <row r="72" spans="1:2" x14ac:dyDescent="0.15">
      <c r="A72" s="23" t="s">
        <v>96</v>
      </c>
      <c r="B72" s="24">
        <v>17</v>
      </c>
    </row>
    <row r="73" spans="1:2" x14ac:dyDescent="0.15">
      <c r="A73" s="23" t="s">
        <v>137</v>
      </c>
      <c r="B73" s="24">
        <v>11.6</v>
      </c>
    </row>
    <row r="74" spans="1:2" x14ac:dyDescent="0.15">
      <c r="A74" s="23" t="s">
        <v>45</v>
      </c>
      <c r="B74" s="24">
        <v>9.7100000000000009</v>
      </c>
    </row>
    <row r="75" spans="1:2" x14ac:dyDescent="0.15">
      <c r="A75" s="23" t="s">
        <v>46</v>
      </c>
      <c r="B75" s="24">
        <v>8.02</v>
      </c>
    </row>
    <row r="76" spans="1:2" x14ac:dyDescent="0.15">
      <c r="A76" s="23" t="s">
        <v>47</v>
      </c>
      <c r="B76" s="24">
        <v>17</v>
      </c>
    </row>
    <row r="77" spans="1:2" x14ac:dyDescent="0.15">
      <c r="A77" s="23" t="s">
        <v>182</v>
      </c>
      <c r="B77" s="28">
        <v>12.69</v>
      </c>
    </row>
    <row r="78" spans="1:2" x14ac:dyDescent="0.15">
      <c r="A78" s="23" t="s">
        <v>100</v>
      </c>
      <c r="B78" s="24">
        <v>13.42</v>
      </c>
    </row>
    <row r="79" spans="1:2" x14ac:dyDescent="0.15">
      <c r="A79" s="23" t="s">
        <v>48</v>
      </c>
      <c r="B79" s="24">
        <v>10.14</v>
      </c>
    </row>
    <row r="80" spans="1:2" x14ac:dyDescent="0.15">
      <c r="A80" s="23" t="s">
        <v>63</v>
      </c>
      <c r="B80" s="24">
        <v>12.23</v>
      </c>
    </row>
    <row r="81" spans="1:3" x14ac:dyDescent="0.15">
      <c r="A81" s="23" t="s">
        <v>166</v>
      </c>
      <c r="B81" s="24">
        <v>14.13</v>
      </c>
    </row>
    <row r="82" spans="1:3" x14ac:dyDescent="0.15">
      <c r="A82" s="23" t="s">
        <v>50</v>
      </c>
      <c r="B82" s="24">
        <v>7.24</v>
      </c>
    </row>
    <row r="83" spans="1:3" x14ac:dyDescent="0.15">
      <c r="A83" s="23" t="s">
        <v>86</v>
      </c>
      <c r="B83" s="24">
        <v>11.62</v>
      </c>
    </row>
    <row r="84" spans="1:3" x14ac:dyDescent="0.15">
      <c r="A84" s="23"/>
      <c r="B84" s="24"/>
    </row>
    <row r="85" spans="1:3" x14ac:dyDescent="0.15">
      <c r="A85" s="23" t="s">
        <v>87</v>
      </c>
      <c r="B85" s="23"/>
    </row>
    <row r="86" spans="1:3" x14ac:dyDescent="0.15">
      <c r="A86" s="1" t="s">
        <v>52</v>
      </c>
      <c r="B86" s="4">
        <f>SUM(B4:B85)</f>
        <v>905.52000000000021</v>
      </c>
      <c r="C86" s="4"/>
    </row>
    <row r="87" spans="1:3" x14ac:dyDescent="0.15">
      <c r="B87" s="4"/>
    </row>
    <row r="88" spans="1:3" ht="19" customHeight="1" x14ac:dyDescent="0.15">
      <c r="A88" s="32">
        <f>COUNTA(A4:A83)</f>
        <v>80</v>
      </c>
      <c r="B88" s="41"/>
    </row>
    <row r="90" spans="1:3" x14ac:dyDescent="0.15">
      <c r="A90" t="s">
        <v>195</v>
      </c>
    </row>
  </sheetData>
  <pageMargins left="0.7" right="0.7" top="0.75" bottom="0.75" header="0.3" footer="0.3"/>
  <pageSetup orientation="portrait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90"/>
  <sheetViews>
    <sheetView topLeftCell="A85" zoomScale="140" zoomScaleNormal="140" zoomScalePageLayoutView="140" workbookViewId="0">
      <selection activeCell="A61" sqref="A61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207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198</v>
      </c>
      <c r="B4" s="24">
        <v>43.53</v>
      </c>
    </row>
    <row r="5" spans="1:2" x14ac:dyDescent="0.15">
      <c r="A5" s="23" t="s">
        <v>98</v>
      </c>
      <c r="B5" s="24">
        <v>17</v>
      </c>
    </row>
    <row r="6" spans="1:2" x14ac:dyDescent="0.15">
      <c r="A6" s="23" t="s">
        <v>68</v>
      </c>
      <c r="B6" s="24">
        <v>11.78</v>
      </c>
    </row>
    <row r="7" spans="1:2" x14ac:dyDescent="0.15">
      <c r="A7" s="23" t="s">
        <v>89</v>
      </c>
      <c r="B7" s="24">
        <v>11.41</v>
      </c>
    </row>
    <row r="8" spans="1:2" x14ac:dyDescent="0.15">
      <c r="A8" s="30" t="s">
        <v>199</v>
      </c>
      <c r="B8" s="24">
        <v>14.51</v>
      </c>
    </row>
    <row r="9" spans="1:2" x14ac:dyDescent="0.15">
      <c r="A9" s="30" t="s">
        <v>138</v>
      </c>
      <c r="B9" s="24">
        <v>11.96</v>
      </c>
    </row>
    <row r="10" spans="1:2" x14ac:dyDescent="0.15">
      <c r="A10" s="30" t="s">
        <v>139</v>
      </c>
      <c r="B10" s="24">
        <v>11.6</v>
      </c>
    </row>
    <row r="11" spans="1:2" x14ac:dyDescent="0.15">
      <c r="A11" s="30" t="s">
        <v>180</v>
      </c>
      <c r="B11" s="28">
        <v>12.69</v>
      </c>
    </row>
    <row r="12" spans="1:2" x14ac:dyDescent="0.15">
      <c r="A12" s="30" t="s">
        <v>97</v>
      </c>
      <c r="B12" s="24">
        <v>14.69</v>
      </c>
    </row>
    <row r="13" spans="1:2" x14ac:dyDescent="0.15">
      <c r="A13" s="30" t="s">
        <v>147</v>
      </c>
      <c r="B13" s="24">
        <v>-28.84</v>
      </c>
    </row>
    <row r="14" spans="1:2" x14ac:dyDescent="0.15">
      <c r="A14" s="23" t="s">
        <v>178</v>
      </c>
      <c r="B14" s="24">
        <v>10.87</v>
      </c>
    </row>
    <row r="15" spans="1:2" x14ac:dyDescent="0.15">
      <c r="A15" s="23" t="s">
        <v>79</v>
      </c>
      <c r="B15" s="24">
        <v>14.51</v>
      </c>
    </row>
    <row r="16" spans="1:2" x14ac:dyDescent="0.15">
      <c r="A16" s="23" t="s">
        <v>80</v>
      </c>
      <c r="B16" s="24">
        <v>11.96</v>
      </c>
    </row>
    <row r="17" spans="1:2" x14ac:dyDescent="0.15">
      <c r="A17" s="23" t="s">
        <v>205</v>
      </c>
      <c r="B17" s="24">
        <v>12.87</v>
      </c>
    </row>
    <row r="18" spans="1:2" x14ac:dyDescent="0.15">
      <c r="A18" s="23" t="s">
        <v>64</v>
      </c>
      <c r="B18" s="24">
        <v>12.32</v>
      </c>
    </row>
    <row r="19" spans="1:2" x14ac:dyDescent="0.15">
      <c r="A19" s="23" t="s">
        <v>188</v>
      </c>
      <c r="B19" s="24">
        <v>17</v>
      </c>
    </row>
    <row r="20" spans="1:2" x14ac:dyDescent="0.15">
      <c r="A20" s="23" t="s">
        <v>174</v>
      </c>
      <c r="B20" s="24">
        <v>12.51</v>
      </c>
    </row>
    <row r="21" spans="1:2" x14ac:dyDescent="0.15">
      <c r="A21" s="23" t="s">
        <v>14</v>
      </c>
      <c r="B21" s="24">
        <v>8.49</v>
      </c>
    </row>
    <row r="22" spans="1:2" x14ac:dyDescent="0.15">
      <c r="A22" s="23" t="s">
        <v>57</v>
      </c>
      <c r="B22" s="24">
        <v>11.62</v>
      </c>
    </row>
    <row r="23" spans="1:2" x14ac:dyDescent="0.15">
      <c r="A23" s="23" t="s">
        <v>58</v>
      </c>
      <c r="B23" s="24">
        <v>11.96</v>
      </c>
    </row>
    <row r="24" spans="1:2" x14ac:dyDescent="0.15">
      <c r="A24" s="23" t="s">
        <v>129</v>
      </c>
      <c r="B24" s="24">
        <v>12.32</v>
      </c>
    </row>
    <row r="25" spans="1:2" x14ac:dyDescent="0.15">
      <c r="A25" s="23" t="s">
        <v>69</v>
      </c>
      <c r="B25" s="24">
        <v>15.43</v>
      </c>
    </row>
    <row r="26" spans="1:2" x14ac:dyDescent="0.15">
      <c r="A26" s="23" t="s">
        <v>17</v>
      </c>
      <c r="B26" s="24">
        <v>9.24</v>
      </c>
    </row>
    <row r="27" spans="1:2" x14ac:dyDescent="0.15">
      <c r="A27" s="23" t="s">
        <v>18</v>
      </c>
      <c r="B27" s="24">
        <v>10.5</v>
      </c>
    </row>
    <row r="28" spans="1:2" x14ac:dyDescent="0.15">
      <c r="A28" s="23" t="s">
        <v>103</v>
      </c>
      <c r="B28" s="24">
        <v>15.95</v>
      </c>
    </row>
    <row r="29" spans="1:2" x14ac:dyDescent="0.15">
      <c r="A29" s="23" t="s">
        <v>200</v>
      </c>
      <c r="B29" s="24">
        <v>14.87</v>
      </c>
    </row>
    <row r="30" spans="1:2" x14ac:dyDescent="0.15">
      <c r="A30" s="23" t="s">
        <v>20</v>
      </c>
      <c r="B30" s="24">
        <v>11.24</v>
      </c>
    </row>
    <row r="31" spans="1:2" x14ac:dyDescent="0.15">
      <c r="A31" s="23" t="s">
        <v>22</v>
      </c>
      <c r="B31" s="24">
        <v>9.64</v>
      </c>
    </row>
    <row r="32" spans="1:2" x14ac:dyDescent="0.15">
      <c r="A32" s="23" t="s">
        <v>23</v>
      </c>
      <c r="B32" s="24">
        <v>10.35</v>
      </c>
    </row>
    <row r="33" spans="1:2" x14ac:dyDescent="0.15">
      <c r="A33" s="23" t="s">
        <v>24</v>
      </c>
      <c r="B33" s="24">
        <v>4.41</v>
      </c>
    </row>
    <row r="34" spans="1:2" x14ac:dyDescent="0.15">
      <c r="A34" s="23" t="s">
        <v>25</v>
      </c>
      <c r="B34" s="24">
        <v>14.14</v>
      </c>
    </row>
    <row r="35" spans="1:2" x14ac:dyDescent="0.15">
      <c r="A35" s="23" t="s">
        <v>88</v>
      </c>
      <c r="B35" s="24">
        <v>12.59</v>
      </c>
    </row>
    <row r="36" spans="1:2" x14ac:dyDescent="0.15">
      <c r="A36" s="23" t="s">
        <v>173</v>
      </c>
      <c r="B36" s="24">
        <v>15.49</v>
      </c>
    </row>
    <row r="37" spans="1:2" x14ac:dyDescent="0.15">
      <c r="A37" s="23" t="s">
        <v>189</v>
      </c>
      <c r="B37" s="24">
        <v>8.7100000000000009</v>
      </c>
    </row>
    <row r="38" spans="1:2" x14ac:dyDescent="0.15">
      <c r="A38" s="23" t="s">
        <v>143</v>
      </c>
      <c r="B38" s="24">
        <v>12.69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23" t="s">
        <v>29</v>
      </c>
      <c r="B41" s="24">
        <v>10.06</v>
      </c>
    </row>
    <row r="42" spans="1:2" x14ac:dyDescent="0.15">
      <c r="A42" s="23" t="s">
        <v>201</v>
      </c>
      <c r="B42" s="24">
        <v>12.32</v>
      </c>
    </row>
    <row r="43" spans="1:2" x14ac:dyDescent="0.15">
      <c r="A43" s="23" t="s">
        <v>30</v>
      </c>
      <c r="B43" s="24">
        <v>13.05</v>
      </c>
    </row>
    <row r="44" spans="1:2" x14ac:dyDescent="0.15">
      <c r="A44" s="23" t="s">
        <v>161</v>
      </c>
      <c r="B44" s="24">
        <v>-14.14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4">
        <v>12.32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4">
        <v>12.32</v>
      </c>
    </row>
    <row r="50" spans="1:2" x14ac:dyDescent="0.15">
      <c r="A50" s="23" t="s">
        <v>133</v>
      </c>
      <c r="B50" s="24">
        <v>11.6</v>
      </c>
    </row>
    <row r="51" spans="1:2" x14ac:dyDescent="0.15">
      <c r="A51" s="30" t="s">
        <v>202</v>
      </c>
      <c r="B51" s="24">
        <v>17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3" t="s">
        <v>142</v>
      </c>
      <c r="B53" s="24">
        <v>13.05</v>
      </c>
    </row>
    <row r="54" spans="1:2" x14ac:dyDescent="0.15">
      <c r="A54" s="23" t="s">
        <v>60</v>
      </c>
      <c r="B54" s="24">
        <v>13.87</v>
      </c>
    </row>
    <row r="55" spans="1:2" x14ac:dyDescent="0.15">
      <c r="A55" s="23" t="s">
        <v>185</v>
      </c>
      <c r="B55" s="24">
        <v>7.78</v>
      </c>
    </row>
    <row r="56" spans="1:2" x14ac:dyDescent="0.15">
      <c r="A56" s="23" t="s">
        <v>72</v>
      </c>
      <c r="B56" s="24">
        <v>12.63</v>
      </c>
    </row>
    <row r="57" spans="1:2" x14ac:dyDescent="0.15">
      <c r="A57" s="23" t="s">
        <v>118</v>
      </c>
      <c r="B57" s="24">
        <v>15.6</v>
      </c>
    </row>
    <row r="58" spans="1:2" x14ac:dyDescent="0.15">
      <c r="A58" s="23" t="s">
        <v>62</v>
      </c>
      <c r="B58" s="24">
        <v>11.62</v>
      </c>
    </row>
    <row r="59" spans="1:2" x14ac:dyDescent="0.15">
      <c r="A59" s="23" t="s">
        <v>197</v>
      </c>
      <c r="B59" s="24">
        <v>17</v>
      </c>
    </row>
    <row r="60" spans="1:2" x14ac:dyDescent="0.15">
      <c r="A60" s="23" t="s">
        <v>203</v>
      </c>
      <c r="B60" s="24">
        <v>17</v>
      </c>
    </row>
    <row r="61" spans="1:2" x14ac:dyDescent="0.15">
      <c r="A61" s="23" t="s">
        <v>37</v>
      </c>
      <c r="B61" s="24">
        <v>14.14</v>
      </c>
    </row>
    <row r="62" spans="1:2" x14ac:dyDescent="0.15">
      <c r="A62" s="23" t="s">
        <v>134</v>
      </c>
      <c r="B62" s="24">
        <v>12.32</v>
      </c>
    </row>
    <row r="63" spans="1:2" x14ac:dyDescent="0.15">
      <c r="A63" s="23" t="s">
        <v>38</v>
      </c>
      <c r="B63" s="24">
        <v>9.68</v>
      </c>
    </row>
    <row r="64" spans="1:2" x14ac:dyDescent="0.15">
      <c r="A64" s="23" t="s">
        <v>39</v>
      </c>
      <c r="B64" s="24">
        <v>-18.739999999999998</v>
      </c>
    </row>
    <row r="65" spans="1:2" x14ac:dyDescent="0.15">
      <c r="A65" s="23" t="s">
        <v>186</v>
      </c>
      <c r="B65" s="24">
        <v>14.69</v>
      </c>
    </row>
    <row r="66" spans="1:2" x14ac:dyDescent="0.15">
      <c r="A66" s="23" t="s">
        <v>40</v>
      </c>
      <c r="B66" s="24">
        <v>9.2200000000000006</v>
      </c>
    </row>
    <row r="67" spans="1:2" x14ac:dyDescent="0.15">
      <c r="A67" s="23" t="s">
        <v>135</v>
      </c>
      <c r="B67" s="24">
        <v>11.6</v>
      </c>
    </row>
    <row r="68" spans="1:2" x14ac:dyDescent="0.15">
      <c r="A68" s="23" t="s">
        <v>42</v>
      </c>
      <c r="B68" s="24">
        <v>10.87</v>
      </c>
    </row>
    <row r="69" spans="1:2" x14ac:dyDescent="0.15">
      <c r="A69" s="23" t="s">
        <v>43</v>
      </c>
      <c r="B69" s="24">
        <v>8.9</v>
      </c>
    </row>
    <row r="70" spans="1:2" x14ac:dyDescent="0.15">
      <c r="A70" s="23" t="s">
        <v>165</v>
      </c>
      <c r="B70" s="24">
        <v>14.14</v>
      </c>
    </row>
    <row r="71" spans="1:2" x14ac:dyDescent="0.15">
      <c r="A71" s="23" t="s">
        <v>44</v>
      </c>
      <c r="B71" s="24">
        <v>10.87</v>
      </c>
    </row>
    <row r="72" spans="1:2" x14ac:dyDescent="0.15">
      <c r="A72" s="23" t="s">
        <v>96</v>
      </c>
      <c r="B72" s="24">
        <v>17</v>
      </c>
    </row>
    <row r="73" spans="1:2" x14ac:dyDescent="0.15">
      <c r="A73" s="23" t="s">
        <v>137</v>
      </c>
      <c r="B73" s="24">
        <v>11.6</v>
      </c>
    </row>
    <row r="74" spans="1:2" x14ac:dyDescent="0.15">
      <c r="A74" s="23" t="s">
        <v>45</v>
      </c>
      <c r="B74" s="24">
        <v>9.7100000000000009</v>
      </c>
    </row>
    <row r="75" spans="1:2" x14ac:dyDescent="0.15">
      <c r="A75" s="23" t="s">
        <v>46</v>
      </c>
      <c r="B75" s="24">
        <v>8.02</v>
      </c>
    </row>
    <row r="76" spans="1:2" x14ac:dyDescent="0.15">
      <c r="A76" s="23" t="s">
        <v>47</v>
      </c>
      <c r="B76" s="24">
        <v>17</v>
      </c>
    </row>
    <row r="77" spans="1:2" x14ac:dyDescent="0.15">
      <c r="A77" s="23" t="s">
        <v>182</v>
      </c>
      <c r="B77" s="28">
        <v>12.69</v>
      </c>
    </row>
    <row r="78" spans="1:2" x14ac:dyDescent="0.15">
      <c r="A78" s="23" t="s">
        <v>100</v>
      </c>
      <c r="B78" s="24">
        <v>13.42</v>
      </c>
    </row>
    <row r="79" spans="1:2" x14ac:dyDescent="0.15">
      <c r="A79" s="23" t="s">
        <v>48</v>
      </c>
      <c r="B79" s="24">
        <v>10.14</v>
      </c>
    </row>
    <row r="80" spans="1:2" x14ac:dyDescent="0.15">
      <c r="A80" s="23" t="s">
        <v>206</v>
      </c>
      <c r="B80" s="24">
        <v>12.32</v>
      </c>
    </row>
    <row r="81" spans="1:3" x14ac:dyDescent="0.15">
      <c r="A81" s="23" t="s">
        <v>63</v>
      </c>
      <c r="B81" s="24">
        <v>12.23</v>
      </c>
    </row>
    <row r="82" spans="1:3" x14ac:dyDescent="0.15">
      <c r="A82" s="23" t="s">
        <v>204</v>
      </c>
      <c r="B82" s="24">
        <v>12.69</v>
      </c>
    </row>
    <row r="83" spans="1:3" x14ac:dyDescent="0.15">
      <c r="A83" s="23" t="s">
        <v>166</v>
      </c>
      <c r="B83" s="24">
        <v>14.13</v>
      </c>
    </row>
    <row r="84" spans="1:3" x14ac:dyDescent="0.15">
      <c r="A84" s="23" t="s">
        <v>50</v>
      </c>
      <c r="B84" s="24">
        <v>-14.48</v>
      </c>
    </row>
    <row r="85" spans="1:3" x14ac:dyDescent="0.15">
      <c r="A85" s="23" t="s">
        <v>86</v>
      </c>
      <c r="B85" s="24">
        <v>11.62</v>
      </c>
    </row>
    <row r="86" spans="1:3" x14ac:dyDescent="0.15">
      <c r="A86" s="23"/>
      <c r="B86" s="24"/>
    </row>
    <row r="87" spans="1:3" x14ac:dyDescent="0.15">
      <c r="A87" s="23" t="s">
        <v>87</v>
      </c>
      <c r="B87" s="23"/>
    </row>
    <row r="88" spans="1:3" x14ac:dyDescent="0.15">
      <c r="A88" s="1" t="s">
        <v>52</v>
      </c>
      <c r="B88" s="4">
        <f>SUM(B4:B87)</f>
        <v>920.08000000000027</v>
      </c>
      <c r="C88" s="4"/>
    </row>
    <row r="89" spans="1:3" x14ac:dyDescent="0.15">
      <c r="B89" s="4"/>
    </row>
    <row r="90" spans="1:3" ht="19" customHeight="1" x14ac:dyDescent="0.15">
      <c r="A90" s="32">
        <f>COUNTA(A4:A85)</f>
        <v>82</v>
      </c>
      <c r="B90" s="41"/>
    </row>
  </sheetData>
  <pageMargins left="0.7" right="0.7" top="0.75" bottom="0.75" header="0.3" footer="0.3"/>
  <pageSetup orientation="portrait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90"/>
  <sheetViews>
    <sheetView topLeftCell="A77" zoomScale="140" zoomScaleNormal="140" zoomScalePageLayoutView="140" workbookViewId="0">
      <selection activeCell="C16" sqref="C16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209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198</v>
      </c>
      <c r="B4" s="24">
        <v>14.51</v>
      </c>
    </row>
    <row r="5" spans="1:2" x14ac:dyDescent="0.15">
      <c r="A5" s="23" t="s">
        <v>98</v>
      </c>
      <c r="B5" s="24">
        <v>17</v>
      </c>
    </row>
    <row r="6" spans="1:2" x14ac:dyDescent="0.15">
      <c r="A6" s="23" t="s">
        <v>68</v>
      </c>
      <c r="B6" s="24">
        <v>11.78</v>
      </c>
    </row>
    <row r="7" spans="1:2" x14ac:dyDescent="0.15">
      <c r="A7" s="23" t="s">
        <v>89</v>
      </c>
      <c r="B7" s="24">
        <v>11.41</v>
      </c>
    </row>
    <row r="8" spans="1:2" x14ac:dyDescent="0.15">
      <c r="A8" s="30" t="s">
        <v>199</v>
      </c>
      <c r="B8" s="24">
        <v>14.51</v>
      </c>
    </row>
    <row r="9" spans="1:2" x14ac:dyDescent="0.15">
      <c r="A9" s="30" t="s">
        <v>138</v>
      </c>
      <c r="B9" s="24">
        <v>11.96</v>
      </c>
    </row>
    <row r="10" spans="1:2" x14ac:dyDescent="0.15">
      <c r="A10" s="30" t="s">
        <v>139</v>
      </c>
      <c r="B10" s="24">
        <v>11.6</v>
      </c>
    </row>
    <row r="11" spans="1:2" x14ac:dyDescent="0.15">
      <c r="A11" s="30" t="s">
        <v>180</v>
      </c>
      <c r="B11" s="28">
        <v>12.69</v>
      </c>
    </row>
    <row r="12" spans="1:2" x14ac:dyDescent="0.15">
      <c r="A12" s="30" t="s">
        <v>210</v>
      </c>
      <c r="B12" s="28">
        <v>51</v>
      </c>
    </row>
    <row r="13" spans="1:2" x14ac:dyDescent="0.15">
      <c r="A13" s="30" t="s">
        <v>97</v>
      </c>
      <c r="B13" s="24">
        <v>14.69</v>
      </c>
    </row>
    <row r="14" spans="1:2" x14ac:dyDescent="0.15">
      <c r="A14" s="23" t="s">
        <v>178</v>
      </c>
      <c r="B14" s="24">
        <v>10.87</v>
      </c>
    </row>
    <row r="15" spans="1:2" x14ac:dyDescent="0.15">
      <c r="A15" s="23" t="s">
        <v>79</v>
      </c>
      <c r="B15" s="24">
        <v>14.51</v>
      </c>
    </row>
    <row r="16" spans="1:2" x14ac:dyDescent="0.15">
      <c r="A16" s="23" t="s">
        <v>80</v>
      </c>
      <c r="B16" s="24">
        <v>11.96</v>
      </c>
    </row>
    <row r="17" spans="1:2" x14ac:dyDescent="0.15">
      <c r="A17" s="23" t="s">
        <v>205</v>
      </c>
      <c r="B17" s="24">
        <v>12.87</v>
      </c>
    </row>
    <row r="18" spans="1:2" x14ac:dyDescent="0.15">
      <c r="A18" s="23" t="s">
        <v>64</v>
      </c>
      <c r="B18" s="24">
        <v>12.32</v>
      </c>
    </row>
    <row r="19" spans="1:2" x14ac:dyDescent="0.15">
      <c r="A19" s="23" t="s">
        <v>188</v>
      </c>
      <c r="B19" s="24">
        <v>17</v>
      </c>
    </row>
    <row r="20" spans="1:2" x14ac:dyDescent="0.15">
      <c r="A20" s="23" t="s">
        <v>174</v>
      </c>
      <c r="B20" s="24">
        <v>12.51</v>
      </c>
    </row>
    <row r="21" spans="1:2" x14ac:dyDescent="0.15">
      <c r="A21" s="23" t="s">
        <v>14</v>
      </c>
      <c r="B21" s="24">
        <v>8.49</v>
      </c>
    </row>
    <row r="22" spans="1:2" x14ac:dyDescent="0.15">
      <c r="A22" s="23" t="s">
        <v>57</v>
      </c>
      <c r="B22" s="24">
        <v>11.62</v>
      </c>
    </row>
    <row r="23" spans="1:2" x14ac:dyDescent="0.15">
      <c r="A23" s="23" t="s">
        <v>58</v>
      </c>
      <c r="B23" s="24">
        <v>11.96</v>
      </c>
    </row>
    <row r="24" spans="1:2" x14ac:dyDescent="0.15">
      <c r="A24" s="23" t="s">
        <v>129</v>
      </c>
      <c r="B24" s="24">
        <v>12.32</v>
      </c>
    </row>
    <row r="25" spans="1:2" x14ac:dyDescent="0.15">
      <c r="A25" s="23" t="s">
        <v>69</v>
      </c>
      <c r="B25" s="24">
        <v>15.43</v>
      </c>
    </row>
    <row r="26" spans="1:2" x14ac:dyDescent="0.15">
      <c r="A26" s="23" t="s">
        <v>17</v>
      </c>
      <c r="B26" s="24">
        <v>9.24</v>
      </c>
    </row>
    <row r="27" spans="1:2" x14ac:dyDescent="0.15">
      <c r="A27" s="23" t="s">
        <v>18</v>
      </c>
      <c r="B27" s="24">
        <v>10.5</v>
      </c>
    </row>
    <row r="28" spans="1:2" x14ac:dyDescent="0.15">
      <c r="A28" s="23" t="s">
        <v>103</v>
      </c>
      <c r="B28" s="24">
        <v>15.95</v>
      </c>
    </row>
    <row r="29" spans="1:2" x14ac:dyDescent="0.15">
      <c r="A29" s="23" t="s">
        <v>200</v>
      </c>
      <c r="B29" s="24">
        <v>14.87</v>
      </c>
    </row>
    <row r="30" spans="1:2" x14ac:dyDescent="0.15">
      <c r="A30" s="23" t="s">
        <v>20</v>
      </c>
      <c r="B30" s="24">
        <v>11.24</v>
      </c>
    </row>
    <row r="31" spans="1:2" x14ac:dyDescent="0.15">
      <c r="A31" s="23" t="s">
        <v>22</v>
      </c>
      <c r="B31" s="24">
        <v>9.64</v>
      </c>
    </row>
    <row r="32" spans="1:2" x14ac:dyDescent="0.15">
      <c r="A32" s="23" t="s">
        <v>23</v>
      </c>
      <c r="B32" s="24">
        <v>10.35</v>
      </c>
    </row>
    <row r="33" spans="1:2" x14ac:dyDescent="0.15">
      <c r="A33" s="23" t="s">
        <v>24</v>
      </c>
      <c r="B33" s="24">
        <v>4.41</v>
      </c>
    </row>
    <row r="34" spans="1:2" x14ac:dyDescent="0.15">
      <c r="A34" s="23" t="s">
        <v>25</v>
      </c>
      <c r="B34" s="24">
        <v>14.14</v>
      </c>
    </row>
    <row r="35" spans="1:2" x14ac:dyDescent="0.15">
      <c r="A35" s="23" t="s">
        <v>88</v>
      </c>
      <c r="B35" s="24">
        <v>12.59</v>
      </c>
    </row>
    <row r="36" spans="1:2" x14ac:dyDescent="0.15">
      <c r="A36" s="23" t="s">
        <v>173</v>
      </c>
      <c r="B36" s="24">
        <v>15.49</v>
      </c>
    </row>
    <row r="37" spans="1:2" x14ac:dyDescent="0.15">
      <c r="A37" s="23" t="s">
        <v>189</v>
      </c>
      <c r="B37" s="24">
        <v>8.7100000000000009</v>
      </c>
    </row>
    <row r="38" spans="1:2" x14ac:dyDescent="0.15">
      <c r="A38" s="23" t="s">
        <v>143</v>
      </c>
      <c r="B38" s="24">
        <v>12.69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23" t="s">
        <v>29</v>
      </c>
      <c r="B41" s="24">
        <v>10.06</v>
      </c>
    </row>
    <row r="42" spans="1:2" x14ac:dyDescent="0.15">
      <c r="A42" s="23" t="s">
        <v>201</v>
      </c>
      <c r="B42" s="24">
        <v>12.32</v>
      </c>
    </row>
    <row r="43" spans="1:2" x14ac:dyDescent="0.15">
      <c r="A43" s="23" t="s">
        <v>30</v>
      </c>
      <c r="B43" s="24">
        <v>13.05</v>
      </c>
    </row>
    <row r="44" spans="1:2" x14ac:dyDescent="0.15">
      <c r="A44" s="23" t="s">
        <v>161</v>
      </c>
      <c r="B44" s="24">
        <v>-14.14</v>
      </c>
    </row>
    <row r="45" spans="1:2" x14ac:dyDescent="0.15">
      <c r="A45" s="23" t="s">
        <v>71</v>
      </c>
      <c r="B45" s="24">
        <v>10.06</v>
      </c>
    </row>
    <row r="46" spans="1:2" x14ac:dyDescent="0.15">
      <c r="A46" s="23" t="s">
        <v>131</v>
      </c>
      <c r="B46" s="24">
        <v>12.32</v>
      </c>
    </row>
    <row r="47" spans="1:2" x14ac:dyDescent="0.15">
      <c r="A47" s="23" t="s">
        <v>70</v>
      </c>
      <c r="B47" s="24">
        <v>11.41</v>
      </c>
    </row>
    <row r="48" spans="1:2" x14ac:dyDescent="0.15">
      <c r="A48" s="23" t="s">
        <v>34</v>
      </c>
      <c r="B48" s="24">
        <v>9.75</v>
      </c>
    </row>
    <row r="49" spans="1:2" x14ac:dyDescent="0.15">
      <c r="A49" s="23" t="s">
        <v>132</v>
      </c>
      <c r="B49" s="24">
        <v>12.32</v>
      </c>
    </row>
    <row r="50" spans="1:2" x14ac:dyDescent="0.15">
      <c r="A50" s="23" t="s">
        <v>133</v>
      </c>
      <c r="B50" s="24">
        <v>11.6</v>
      </c>
    </row>
    <row r="51" spans="1:2" x14ac:dyDescent="0.15">
      <c r="A51" s="30" t="s">
        <v>202</v>
      </c>
      <c r="B51" s="24">
        <v>17</v>
      </c>
    </row>
    <row r="52" spans="1:2" x14ac:dyDescent="0.15">
      <c r="A52" s="23" t="s">
        <v>84</v>
      </c>
      <c r="B52" s="24">
        <v>14.14</v>
      </c>
    </row>
    <row r="53" spans="1:2" x14ac:dyDescent="0.15">
      <c r="A53" s="23" t="s">
        <v>142</v>
      </c>
      <c r="B53" s="24">
        <v>13.05</v>
      </c>
    </row>
    <row r="54" spans="1:2" x14ac:dyDescent="0.15">
      <c r="A54" s="23" t="s">
        <v>60</v>
      </c>
      <c r="B54" s="24">
        <v>13.87</v>
      </c>
    </row>
    <row r="55" spans="1:2" x14ac:dyDescent="0.15">
      <c r="A55" s="23" t="s">
        <v>185</v>
      </c>
      <c r="B55" s="24">
        <v>7.78</v>
      </c>
    </row>
    <row r="56" spans="1:2" x14ac:dyDescent="0.15">
      <c r="A56" s="23" t="s">
        <v>72</v>
      </c>
      <c r="B56" s="24">
        <v>12.63</v>
      </c>
    </row>
    <row r="57" spans="1:2" x14ac:dyDescent="0.15">
      <c r="A57" s="23" t="s">
        <v>118</v>
      </c>
      <c r="B57" s="24">
        <v>15.6</v>
      </c>
    </row>
    <row r="58" spans="1:2" x14ac:dyDescent="0.15">
      <c r="A58" s="23" t="s">
        <v>62</v>
      </c>
      <c r="B58" s="24">
        <v>11.62</v>
      </c>
    </row>
    <row r="59" spans="1:2" x14ac:dyDescent="0.15">
      <c r="A59" s="23" t="s">
        <v>197</v>
      </c>
      <c r="B59" s="24">
        <v>17</v>
      </c>
    </row>
    <row r="60" spans="1:2" x14ac:dyDescent="0.15">
      <c r="A60" s="23" t="s">
        <v>203</v>
      </c>
      <c r="B60" s="24">
        <v>17</v>
      </c>
    </row>
    <row r="61" spans="1:2" x14ac:dyDescent="0.15">
      <c r="A61" s="23" t="s">
        <v>37</v>
      </c>
      <c r="B61" s="24">
        <v>14.14</v>
      </c>
    </row>
    <row r="62" spans="1:2" x14ac:dyDescent="0.15">
      <c r="A62" s="23" t="s">
        <v>134</v>
      </c>
      <c r="B62" s="24">
        <v>12.32</v>
      </c>
    </row>
    <row r="63" spans="1:2" x14ac:dyDescent="0.15">
      <c r="A63" s="23" t="s">
        <v>38</v>
      </c>
      <c r="B63" s="24">
        <v>9.68</v>
      </c>
    </row>
    <row r="64" spans="1:2" x14ac:dyDescent="0.15">
      <c r="A64" s="23" t="s">
        <v>39</v>
      </c>
      <c r="B64" s="24">
        <v>-18.739999999999998</v>
      </c>
    </row>
    <row r="65" spans="1:2" x14ac:dyDescent="0.15">
      <c r="A65" s="23" t="s">
        <v>186</v>
      </c>
      <c r="B65" s="24">
        <v>14.69</v>
      </c>
    </row>
    <row r="66" spans="1:2" x14ac:dyDescent="0.15">
      <c r="A66" s="23" t="s">
        <v>40</v>
      </c>
      <c r="B66" s="24">
        <v>9.2200000000000006</v>
      </c>
    </row>
    <row r="67" spans="1:2" x14ac:dyDescent="0.15">
      <c r="A67" s="23" t="s">
        <v>135</v>
      </c>
      <c r="B67" s="24">
        <v>11.6</v>
      </c>
    </row>
    <row r="68" spans="1:2" x14ac:dyDescent="0.15">
      <c r="A68" s="23" t="s">
        <v>42</v>
      </c>
      <c r="B68" s="24">
        <v>10.87</v>
      </c>
    </row>
    <row r="69" spans="1:2" x14ac:dyDescent="0.15">
      <c r="A69" s="23" t="s">
        <v>43</v>
      </c>
      <c r="B69" s="24">
        <v>8.9</v>
      </c>
    </row>
    <row r="70" spans="1:2" x14ac:dyDescent="0.15">
      <c r="A70" s="23" t="s">
        <v>165</v>
      </c>
      <c r="B70" s="24">
        <v>14.14</v>
      </c>
    </row>
    <row r="71" spans="1:2" x14ac:dyDescent="0.15">
      <c r="A71" s="23" t="s">
        <v>44</v>
      </c>
      <c r="B71" s="24">
        <v>10.87</v>
      </c>
    </row>
    <row r="72" spans="1:2" x14ac:dyDescent="0.15">
      <c r="A72" s="23" t="s">
        <v>96</v>
      </c>
      <c r="B72" s="24">
        <v>17</v>
      </c>
    </row>
    <row r="73" spans="1:2" x14ac:dyDescent="0.15">
      <c r="A73" s="23" t="s">
        <v>137</v>
      </c>
      <c r="B73" s="24">
        <v>11.6</v>
      </c>
    </row>
    <row r="74" spans="1:2" x14ac:dyDescent="0.15">
      <c r="A74" s="23" t="s">
        <v>45</v>
      </c>
      <c r="B74" s="24">
        <v>9.7100000000000009</v>
      </c>
    </row>
    <row r="75" spans="1:2" x14ac:dyDescent="0.15">
      <c r="A75" s="23" t="s">
        <v>46</v>
      </c>
      <c r="B75" s="24">
        <v>8.02</v>
      </c>
    </row>
    <row r="76" spans="1:2" x14ac:dyDescent="0.15">
      <c r="A76" s="23" t="s">
        <v>47</v>
      </c>
      <c r="B76" s="24">
        <v>17</v>
      </c>
    </row>
    <row r="77" spans="1:2" x14ac:dyDescent="0.15">
      <c r="A77" s="23" t="s">
        <v>182</v>
      </c>
      <c r="B77" s="28">
        <v>12.69</v>
      </c>
    </row>
    <row r="78" spans="1:2" x14ac:dyDescent="0.15">
      <c r="A78" s="23" t="s">
        <v>100</v>
      </c>
      <c r="B78" s="24">
        <v>13.42</v>
      </c>
    </row>
    <row r="79" spans="1:2" x14ac:dyDescent="0.15">
      <c r="A79" s="23" t="s">
        <v>48</v>
      </c>
      <c r="B79" s="24">
        <v>10.14</v>
      </c>
    </row>
    <row r="80" spans="1:2" x14ac:dyDescent="0.15">
      <c r="A80" s="23" t="s">
        <v>206</v>
      </c>
      <c r="B80" s="24">
        <v>12.32</v>
      </c>
    </row>
    <row r="81" spans="1:3" x14ac:dyDescent="0.15">
      <c r="A81" s="23" t="s">
        <v>63</v>
      </c>
      <c r="B81" s="24">
        <v>12.23</v>
      </c>
    </row>
    <row r="82" spans="1:3" x14ac:dyDescent="0.15">
      <c r="A82" s="23" t="s">
        <v>204</v>
      </c>
      <c r="B82" s="24">
        <v>12.69</v>
      </c>
    </row>
    <row r="83" spans="1:3" x14ac:dyDescent="0.15">
      <c r="A83" s="23" t="s">
        <v>166</v>
      </c>
      <c r="B83" s="24">
        <v>14.13</v>
      </c>
    </row>
    <row r="84" spans="1:3" x14ac:dyDescent="0.15">
      <c r="A84" s="23" t="s">
        <v>50</v>
      </c>
      <c r="B84" s="24">
        <v>-14.48</v>
      </c>
    </row>
    <row r="85" spans="1:3" x14ac:dyDescent="0.15">
      <c r="A85" s="23" t="s">
        <v>86</v>
      </c>
      <c r="B85" s="24">
        <v>11.62</v>
      </c>
    </row>
    <row r="86" spans="1:3" x14ac:dyDescent="0.15">
      <c r="A86" s="23"/>
      <c r="B86" s="24"/>
    </row>
    <row r="87" spans="1:3" x14ac:dyDescent="0.15">
      <c r="A87" s="23" t="s">
        <v>87</v>
      </c>
      <c r="B87" s="23"/>
    </row>
    <row r="88" spans="1:3" x14ac:dyDescent="0.15">
      <c r="A88" s="1" t="s">
        <v>52</v>
      </c>
      <c r="B88" s="4">
        <f>SUM(B4:B87)</f>
        <v>970.9000000000002</v>
      </c>
      <c r="C88" s="4"/>
    </row>
    <row r="89" spans="1:3" x14ac:dyDescent="0.15">
      <c r="B89" s="4"/>
    </row>
    <row r="90" spans="1:3" ht="19" customHeight="1" x14ac:dyDescent="0.15">
      <c r="A90" s="32">
        <f>COUNTA(A4:A85)</f>
        <v>82</v>
      </c>
      <c r="B90" s="41"/>
    </row>
  </sheetData>
  <pageMargins left="0.7" right="0.7" top="0.75" bottom="0.75" header="0.3" footer="0.3"/>
  <pageSetup orientation="portrait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74C1-0D1C-5748-9388-3658A883B9E2}">
  <dimension ref="A1:C89"/>
  <sheetViews>
    <sheetView zoomScale="140" zoomScaleNormal="140" zoomScalePageLayoutView="140" workbookViewId="0">
      <selection activeCell="C16" sqref="C16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211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198</v>
      </c>
      <c r="B4" s="24">
        <v>14.51</v>
      </c>
    </row>
    <row r="5" spans="1:2" x14ac:dyDescent="0.15">
      <c r="A5" s="23" t="s">
        <v>98</v>
      </c>
      <c r="B5" s="24">
        <v>17</v>
      </c>
    </row>
    <row r="6" spans="1:2" x14ac:dyDescent="0.15">
      <c r="A6" s="23" t="s">
        <v>68</v>
      </c>
      <c r="B6" s="24">
        <v>11.78</v>
      </c>
    </row>
    <row r="7" spans="1:2" x14ac:dyDescent="0.15">
      <c r="A7" s="23" t="s">
        <v>89</v>
      </c>
      <c r="B7" s="24">
        <v>11.41</v>
      </c>
    </row>
    <row r="8" spans="1:2" x14ac:dyDescent="0.15">
      <c r="A8" s="30" t="s">
        <v>199</v>
      </c>
      <c r="B8" s="24">
        <v>14.51</v>
      </c>
    </row>
    <row r="9" spans="1:2" x14ac:dyDescent="0.15">
      <c r="A9" s="30" t="s">
        <v>138</v>
      </c>
      <c r="B9" s="24">
        <v>11.96</v>
      </c>
    </row>
    <row r="10" spans="1:2" x14ac:dyDescent="0.15">
      <c r="A10" s="30" t="s">
        <v>139</v>
      </c>
      <c r="B10" s="24">
        <v>11.6</v>
      </c>
    </row>
    <row r="11" spans="1:2" x14ac:dyDescent="0.15">
      <c r="A11" s="30" t="s">
        <v>180</v>
      </c>
      <c r="B11" s="28">
        <v>12.69</v>
      </c>
    </row>
    <row r="12" spans="1:2" x14ac:dyDescent="0.15">
      <c r="A12" s="30" t="s">
        <v>210</v>
      </c>
      <c r="B12" s="28">
        <v>51</v>
      </c>
    </row>
    <row r="13" spans="1:2" x14ac:dyDescent="0.15">
      <c r="A13" s="30" t="s">
        <v>97</v>
      </c>
      <c r="B13" s="24">
        <v>14.69</v>
      </c>
    </row>
    <row r="14" spans="1:2" x14ac:dyDescent="0.15">
      <c r="A14" s="23" t="s">
        <v>178</v>
      </c>
      <c r="B14" s="24">
        <v>10.87</v>
      </c>
    </row>
    <row r="15" spans="1:2" x14ac:dyDescent="0.15">
      <c r="A15" s="23" t="s">
        <v>79</v>
      </c>
      <c r="B15" s="24">
        <v>14.51</v>
      </c>
    </row>
    <row r="16" spans="1:2" x14ac:dyDescent="0.15">
      <c r="A16" s="23" t="s">
        <v>80</v>
      </c>
      <c r="B16" s="24">
        <v>11.96</v>
      </c>
    </row>
    <row r="17" spans="1:2" x14ac:dyDescent="0.15">
      <c r="A17" s="23" t="s">
        <v>205</v>
      </c>
      <c r="B17" s="24">
        <v>12.87</v>
      </c>
    </row>
    <row r="18" spans="1:2" x14ac:dyDescent="0.15">
      <c r="A18" s="23" t="s">
        <v>64</v>
      </c>
      <c r="B18" s="24">
        <v>12.32</v>
      </c>
    </row>
    <row r="19" spans="1:2" x14ac:dyDescent="0.15">
      <c r="A19" s="23" t="s">
        <v>188</v>
      </c>
      <c r="B19" s="24">
        <v>17</v>
      </c>
    </row>
    <row r="20" spans="1:2" x14ac:dyDescent="0.15">
      <c r="A20" s="27" t="s">
        <v>174</v>
      </c>
      <c r="B20" s="24">
        <v>12.51</v>
      </c>
    </row>
    <row r="21" spans="1:2" x14ac:dyDescent="0.15">
      <c r="A21" s="23" t="s">
        <v>14</v>
      </c>
      <c r="B21" s="24">
        <v>8.49</v>
      </c>
    </row>
    <row r="22" spans="1:2" x14ac:dyDescent="0.15">
      <c r="A22" s="23" t="s">
        <v>57</v>
      </c>
      <c r="B22" s="24">
        <v>11.62</v>
      </c>
    </row>
    <row r="23" spans="1:2" x14ac:dyDescent="0.15">
      <c r="A23" s="23" t="s">
        <v>58</v>
      </c>
      <c r="B23" s="24">
        <v>11.96</v>
      </c>
    </row>
    <row r="24" spans="1:2" x14ac:dyDescent="0.15">
      <c r="A24" s="23" t="s">
        <v>129</v>
      </c>
      <c r="B24" s="24">
        <v>12.32</v>
      </c>
    </row>
    <row r="25" spans="1:2" x14ac:dyDescent="0.15">
      <c r="A25" s="23" t="s">
        <v>69</v>
      </c>
      <c r="B25" s="24">
        <v>15.43</v>
      </c>
    </row>
    <row r="26" spans="1:2" x14ac:dyDescent="0.15">
      <c r="A26" s="23" t="s">
        <v>17</v>
      </c>
      <c r="B26" s="24">
        <v>9.24</v>
      </c>
    </row>
    <row r="27" spans="1:2" x14ac:dyDescent="0.15">
      <c r="A27" s="23" t="s">
        <v>18</v>
      </c>
      <c r="B27" s="24">
        <v>10.5</v>
      </c>
    </row>
    <row r="28" spans="1:2" x14ac:dyDescent="0.15">
      <c r="A28" s="23" t="s">
        <v>103</v>
      </c>
      <c r="B28" s="24">
        <v>15.95</v>
      </c>
    </row>
    <row r="29" spans="1:2" x14ac:dyDescent="0.15">
      <c r="A29" s="23" t="s">
        <v>200</v>
      </c>
      <c r="B29" s="24">
        <v>14.87</v>
      </c>
    </row>
    <row r="30" spans="1:2" x14ac:dyDescent="0.15">
      <c r="A30" s="23" t="s">
        <v>20</v>
      </c>
      <c r="B30" s="24">
        <v>11.24</v>
      </c>
    </row>
    <row r="31" spans="1:2" x14ac:dyDescent="0.15">
      <c r="A31" s="23" t="s">
        <v>22</v>
      </c>
      <c r="B31" s="24">
        <v>9.64</v>
      </c>
    </row>
    <row r="32" spans="1:2" x14ac:dyDescent="0.15">
      <c r="A32" s="23" t="s">
        <v>23</v>
      </c>
      <c r="B32" s="24">
        <v>10.35</v>
      </c>
    </row>
    <row r="33" spans="1:2" x14ac:dyDescent="0.15">
      <c r="A33" s="23" t="s">
        <v>24</v>
      </c>
      <c r="B33" s="24">
        <v>4.41</v>
      </c>
    </row>
    <row r="34" spans="1:2" x14ac:dyDescent="0.15">
      <c r="A34" s="23" t="s">
        <v>25</v>
      </c>
      <c r="B34" s="24">
        <v>14.14</v>
      </c>
    </row>
    <row r="35" spans="1:2" x14ac:dyDescent="0.15">
      <c r="A35" s="23" t="s">
        <v>88</v>
      </c>
      <c r="B35" s="24">
        <v>12.59</v>
      </c>
    </row>
    <row r="36" spans="1:2" x14ac:dyDescent="0.15">
      <c r="A36" s="23" t="s">
        <v>173</v>
      </c>
      <c r="B36" s="24">
        <v>15.49</v>
      </c>
    </row>
    <row r="37" spans="1:2" x14ac:dyDescent="0.15">
      <c r="A37" s="23" t="s">
        <v>189</v>
      </c>
      <c r="B37" s="24">
        <v>8.7100000000000009</v>
      </c>
    </row>
    <row r="38" spans="1:2" x14ac:dyDescent="0.15">
      <c r="A38" s="23" t="s">
        <v>143</v>
      </c>
      <c r="B38" s="24">
        <v>12.69</v>
      </c>
    </row>
    <row r="39" spans="1:2" x14ac:dyDescent="0.15">
      <c r="A39" s="23" t="s">
        <v>27</v>
      </c>
      <c r="B39" s="24">
        <v>13.23</v>
      </c>
    </row>
    <row r="40" spans="1:2" x14ac:dyDescent="0.15">
      <c r="A40" s="23" t="s">
        <v>28</v>
      </c>
      <c r="B40" s="24">
        <v>10.62</v>
      </c>
    </row>
    <row r="41" spans="1:2" x14ac:dyDescent="0.15">
      <c r="A41" s="23" t="s">
        <v>29</v>
      </c>
      <c r="B41" s="24">
        <v>10.06</v>
      </c>
    </row>
    <row r="42" spans="1:2" x14ac:dyDescent="0.15">
      <c r="A42" s="23" t="s">
        <v>201</v>
      </c>
      <c r="B42" s="24">
        <v>12.32</v>
      </c>
    </row>
    <row r="43" spans="1:2" x14ac:dyDescent="0.15">
      <c r="A43" s="23" t="s">
        <v>30</v>
      </c>
      <c r="B43" s="24">
        <v>13.05</v>
      </c>
    </row>
    <row r="44" spans="1:2" x14ac:dyDescent="0.15">
      <c r="A44" s="23" t="s">
        <v>71</v>
      </c>
      <c r="B44" s="24">
        <v>10.06</v>
      </c>
    </row>
    <row r="45" spans="1:2" x14ac:dyDescent="0.15">
      <c r="A45" s="23" t="s">
        <v>131</v>
      </c>
      <c r="B45" s="24">
        <v>12.32</v>
      </c>
    </row>
    <row r="46" spans="1:2" x14ac:dyDescent="0.15">
      <c r="A46" s="23" t="s">
        <v>70</v>
      </c>
      <c r="B46" s="24">
        <v>11.41</v>
      </c>
    </row>
    <row r="47" spans="1:2" x14ac:dyDescent="0.15">
      <c r="A47" s="23" t="s">
        <v>34</v>
      </c>
      <c r="B47" s="24">
        <v>9.75</v>
      </c>
    </row>
    <row r="48" spans="1:2" x14ac:dyDescent="0.15">
      <c r="A48" s="23" t="s">
        <v>132</v>
      </c>
      <c r="B48" s="24">
        <v>12.32</v>
      </c>
    </row>
    <row r="49" spans="1:2" x14ac:dyDescent="0.15">
      <c r="A49" s="23" t="s">
        <v>133</v>
      </c>
      <c r="B49" s="24">
        <v>11.6</v>
      </c>
    </row>
    <row r="50" spans="1:2" x14ac:dyDescent="0.15">
      <c r="A50" s="30" t="s">
        <v>202</v>
      </c>
      <c r="B50" s="24">
        <v>17</v>
      </c>
    </row>
    <row r="51" spans="1:2" x14ac:dyDescent="0.15">
      <c r="A51" s="23" t="s">
        <v>84</v>
      </c>
      <c r="B51" s="24">
        <v>14.14</v>
      </c>
    </row>
    <row r="52" spans="1:2" x14ac:dyDescent="0.15">
      <c r="A52" s="23" t="s">
        <v>142</v>
      </c>
      <c r="B52" s="24">
        <v>13.05</v>
      </c>
    </row>
    <row r="53" spans="1:2" x14ac:dyDescent="0.15">
      <c r="A53" s="23" t="s">
        <v>60</v>
      </c>
      <c r="B53" s="24">
        <v>13.87</v>
      </c>
    </row>
    <row r="54" spans="1:2" x14ac:dyDescent="0.15">
      <c r="A54" s="23" t="s">
        <v>185</v>
      </c>
      <c r="B54" s="24">
        <v>7.78</v>
      </c>
    </row>
    <row r="55" spans="1:2" x14ac:dyDescent="0.15">
      <c r="A55" s="23" t="s">
        <v>72</v>
      </c>
      <c r="B55" s="24">
        <v>12.63</v>
      </c>
    </row>
    <row r="56" spans="1:2" x14ac:dyDescent="0.15">
      <c r="A56" s="23" t="s">
        <v>118</v>
      </c>
      <c r="B56" s="24">
        <v>15.6</v>
      </c>
    </row>
    <row r="57" spans="1:2" x14ac:dyDescent="0.15">
      <c r="A57" s="23" t="s">
        <v>62</v>
      </c>
      <c r="B57" s="24">
        <v>11.62</v>
      </c>
    </row>
    <row r="58" spans="1:2" x14ac:dyDescent="0.15">
      <c r="A58" s="27" t="s">
        <v>197</v>
      </c>
      <c r="B58" s="24">
        <v>17</v>
      </c>
    </row>
    <row r="59" spans="1:2" x14ac:dyDescent="0.15">
      <c r="A59" s="23" t="s">
        <v>203</v>
      </c>
      <c r="B59" s="24">
        <v>17</v>
      </c>
    </row>
    <row r="60" spans="1:2" x14ac:dyDescent="0.15">
      <c r="A60" s="23" t="s">
        <v>37</v>
      </c>
      <c r="B60" s="24">
        <v>14.14</v>
      </c>
    </row>
    <row r="61" spans="1:2" x14ac:dyDescent="0.15">
      <c r="A61" s="23" t="s">
        <v>134</v>
      </c>
      <c r="B61" s="24">
        <v>12.32</v>
      </c>
    </row>
    <row r="62" spans="1:2" x14ac:dyDescent="0.15">
      <c r="A62" s="23" t="s">
        <v>38</v>
      </c>
      <c r="B62" s="24">
        <v>9.68</v>
      </c>
    </row>
    <row r="63" spans="1:2" x14ac:dyDescent="0.15">
      <c r="A63" s="23" t="s">
        <v>186</v>
      </c>
      <c r="B63" s="24">
        <v>14.69</v>
      </c>
    </row>
    <row r="64" spans="1:2" x14ac:dyDescent="0.15">
      <c r="A64" s="23" t="s">
        <v>40</v>
      </c>
      <c r="B64" s="24">
        <v>9.2200000000000006</v>
      </c>
    </row>
    <row r="65" spans="1:2" x14ac:dyDescent="0.15">
      <c r="A65" s="23" t="s">
        <v>135</v>
      </c>
      <c r="B65" s="24">
        <v>11.6</v>
      </c>
    </row>
    <row r="66" spans="1:2" x14ac:dyDescent="0.15">
      <c r="A66" s="23" t="s">
        <v>42</v>
      </c>
      <c r="B66" s="24">
        <v>10.87</v>
      </c>
    </row>
    <row r="67" spans="1:2" x14ac:dyDescent="0.15">
      <c r="A67" s="23" t="s">
        <v>43</v>
      </c>
      <c r="B67" s="24">
        <v>8.9</v>
      </c>
    </row>
    <row r="68" spans="1:2" x14ac:dyDescent="0.15">
      <c r="A68" s="23" t="s">
        <v>165</v>
      </c>
      <c r="B68" s="24">
        <v>14.14</v>
      </c>
    </row>
    <row r="69" spans="1:2" x14ac:dyDescent="0.15">
      <c r="A69" s="23" t="s">
        <v>44</v>
      </c>
      <c r="B69" s="24">
        <v>10.87</v>
      </c>
    </row>
    <row r="70" spans="1:2" x14ac:dyDescent="0.15">
      <c r="A70" s="23" t="s">
        <v>96</v>
      </c>
      <c r="B70" s="24">
        <v>17</v>
      </c>
    </row>
    <row r="71" spans="1:2" x14ac:dyDescent="0.15">
      <c r="A71" s="23" t="s">
        <v>137</v>
      </c>
      <c r="B71" s="24">
        <v>11.6</v>
      </c>
    </row>
    <row r="72" spans="1:2" x14ac:dyDescent="0.15">
      <c r="A72" s="23" t="s">
        <v>45</v>
      </c>
      <c r="B72" s="24">
        <v>9.7100000000000009</v>
      </c>
    </row>
    <row r="73" spans="1:2" x14ac:dyDescent="0.15">
      <c r="A73" s="23" t="s">
        <v>46</v>
      </c>
      <c r="B73" s="24">
        <v>8.02</v>
      </c>
    </row>
    <row r="74" spans="1:2" x14ac:dyDescent="0.15">
      <c r="A74" s="23" t="s">
        <v>47</v>
      </c>
      <c r="B74" s="24">
        <v>17</v>
      </c>
    </row>
    <row r="75" spans="1:2" x14ac:dyDescent="0.15">
      <c r="A75" s="23" t="s">
        <v>182</v>
      </c>
      <c r="B75" s="28">
        <v>12.69</v>
      </c>
    </row>
    <row r="76" spans="1:2" x14ac:dyDescent="0.15">
      <c r="A76" s="23" t="s">
        <v>100</v>
      </c>
      <c r="B76" s="24">
        <v>13.42</v>
      </c>
    </row>
    <row r="77" spans="1:2" x14ac:dyDescent="0.15">
      <c r="A77" s="23" t="s">
        <v>48</v>
      </c>
      <c r="B77" s="24">
        <v>10.14</v>
      </c>
    </row>
    <row r="78" spans="1:2" x14ac:dyDescent="0.15">
      <c r="A78" s="23" t="s">
        <v>206</v>
      </c>
      <c r="B78" s="24">
        <v>12.32</v>
      </c>
    </row>
    <row r="79" spans="1:2" x14ac:dyDescent="0.15">
      <c r="A79" s="23" t="s">
        <v>63</v>
      </c>
      <c r="B79" s="24">
        <v>12.23</v>
      </c>
    </row>
    <row r="80" spans="1:2" x14ac:dyDescent="0.15">
      <c r="A80" s="23" t="s">
        <v>204</v>
      </c>
      <c r="B80" s="24">
        <v>12.69</v>
      </c>
    </row>
    <row r="81" spans="1:3" x14ac:dyDescent="0.15">
      <c r="A81" s="23" t="s">
        <v>166</v>
      </c>
      <c r="B81" s="24">
        <v>14.13</v>
      </c>
    </row>
    <row r="82" spans="1:3" x14ac:dyDescent="0.15">
      <c r="A82" s="23" t="s">
        <v>86</v>
      </c>
      <c r="B82" s="24">
        <v>11.62</v>
      </c>
    </row>
    <row r="83" spans="1:3" x14ac:dyDescent="0.15">
      <c r="A83" s="23"/>
      <c r="B83" s="24"/>
    </row>
    <row r="84" spans="1:3" x14ac:dyDescent="0.15">
      <c r="A84" s="23" t="s">
        <v>87</v>
      </c>
      <c r="B84" s="23"/>
    </row>
    <row r="85" spans="1:3" x14ac:dyDescent="0.15">
      <c r="A85" s="1" t="s">
        <v>52</v>
      </c>
      <c r="B85" s="4">
        <f>SUM(B4:B84)</f>
        <v>1018.2600000000002</v>
      </c>
      <c r="C85" s="4"/>
    </row>
    <row r="86" spans="1:3" x14ac:dyDescent="0.15">
      <c r="B86" s="4"/>
    </row>
    <row r="87" spans="1:3" ht="19" customHeight="1" x14ac:dyDescent="0.15">
      <c r="A87" s="32">
        <f>COUNTA(A4:A82)</f>
        <v>79</v>
      </c>
      <c r="B87" s="41"/>
    </row>
    <row r="89" spans="1:3" x14ac:dyDescent="0.15">
      <c r="A89" t="s">
        <v>212</v>
      </c>
    </row>
  </sheetData>
  <pageMargins left="0.7" right="0.7" top="0.75" bottom="0.75" header="0.3" footer="0.3"/>
  <pageSetup orientation="portrait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6648-8AA5-0148-A925-EAA59612C0DC}">
  <dimension ref="A1:C88"/>
  <sheetViews>
    <sheetView zoomScale="140" zoomScaleNormal="140" zoomScalePageLayoutView="140" workbookViewId="0">
      <selection activeCell="C16" sqref="C16"/>
    </sheetView>
  </sheetViews>
  <sheetFormatPr baseColWidth="10" defaultColWidth="8.83203125" defaultRowHeight="13" x14ac:dyDescent="0.15"/>
  <cols>
    <col min="1" max="1" width="27.5" customWidth="1"/>
    <col min="2" max="2" width="19.5" customWidth="1"/>
  </cols>
  <sheetData>
    <row r="1" spans="1:2" x14ac:dyDescent="0.15">
      <c r="A1" s="1" t="s">
        <v>213</v>
      </c>
    </row>
    <row r="2" spans="1:2" x14ac:dyDescent="0.15">
      <c r="A2" s="1"/>
    </row>
    <row r="3" spans="1:2" x14ac:dyDescent="0.15">
      <c r="A3" s="25" t="s">
        <v>125</v>
      </c>
      <c r="B3" s="39" t="s">
        <v>126</v>
      </c>
    </row>
    <row r="4" spans="1:2" x14ac:dyDescent="0.15">
      <c r="A4" s="23" t="s">
        <v>198</v>
      </c>
      <c r="B4" s="24">
        <v>14.51</v>
      </c>
    </row>
    <row r="5" spans="1:2" x14ac:dyDescent="0.15">
      <c r="A5" s="23" t="s">
        <v>98</v>
      </c>
      <c r="B5" s="24">
        <v>17</v>
      </c>
    </row>
    <row r="6" spans="1:2" x14ac:dyDescent="0.15">
      <c r="A6" s="23" t="s">
        <v>68</v>
      </c>
      <c r="B6" s="24">
        <v>11.78</v>
      </c>
    </row>
    <row r="7" spans="1:2" x14ac:dyDescent="0.15">
      <c r="A7" s="23" t="s">
        <v>89</v>
      </c>
      <c r="B7" s="24">
        <v>11.41</v>
      </c>
    </row>
    <row r="8" spans="1:2" x14ac:dyDescent="0.15">
      <c r="A8" s="30" t="s">
        <v>199</v>
      </c>
      <c r="B8" s="24">
        <v>14.51</v>
      </c>
    </row>
    <row r="9" spans="1:2" x14ac:dyDescent="0.15">
      <c r="A9" s="30" t="s">
        <v>138</v>
      </c>
      <c r="B9" s="24">
        <v>11.96</v>
      </c>
    </row>
    <row r="10" spans="1:2" x14ac:dyDescent="0.15">
      <c r="A10" s="30" t="s">
        <v>139</v>
      </c>
      <c r="B10" s="24">
        <v>11.6</v>
      </c>
    </row>
    <row r="11" spans="1:2" x14ac:dyDescent="0.15">
      <c r="A11" s="30" t="s">
        <v>180</v>
      </c>
      <c r="B11" s="28">
        <v>12.69</v>
      </c>
    </row>
    <row r="12" spans="1:2" x14ac:dyDescent="0.15">
      <c r="A12" s="30" t="s">
        <v>210</v>
      </c>
      <c r="B12" s="28">
        <v>17</v>
      </c>
    </row>
    <row r="13" spans="1:2" x14ac:dyDescent="0.15">
      <c r="A13" s="30" t="s">
        <v>97</v>
      </c>
      <c r="B13" s="24">
        <v>14.69</v>
      </c>
    </row>
    <row r="14" spans="1:2" x14ac:dyDescent="0.15">
      <c r="A14" s="23" t="s">
        <v>178</v>
      </c>
      <c r="B14" s="24">
        <v>10.87</v>
      </c>
    </row>
    <row r="15" spans="1:2" x14ac:dyDescent="0.15">
      <c r="A15" s="23" t="s">
        <v>79</v>
      </c>
      <c r="B15" s="24">
        <v>14.51</v>
      </c>
    </row>
    <row r="16" spans="1:2" x14ac:dyDescent="0.15">
      <c r="A16" s="23" t="s">
        <v>80</v>
      </c>
      <c r="B16" s="24">
        <v>11.96</v>
      </c>
    </row>
    <row r="17" spans="1:2" x14ac:dyDescent="0.15">
      <c r="A17" s="23" t="s">
        <v>205</v>
      </c>
      <c r="B17" s="24">
        <v>12.87</v>
      </c>
    </row>
    <row r="18" spans="1:2" x14ac:dyDescent="0.15">
      <c r="A18" s="23" t="s">
        <v>64</v>
      </c>
      <c r="B18" s="24">
        <v>12.32</v>
      </c>
    </row>
    <row r="19" spans="1:2" x14ac:dyDescent="0.15">
      <c r="A19" s="23" t="s">
        <v>188</v>
      </c>
      <c r="B19" s="24">
        <v>17</v>
      </c>
    </row>
    <row r="20" spans="1:2" x14ac:dyDescent="0.15">
      <c r="A20" s="27" t="s">
        <v>174</v>
      </c>
      <c r="B20" s="26">
        <v>-62.55</v>
      </c>
    </row>
    <row r="21" spans="1:2" x14ac:dyDescent="0.15">
      <c r="A21" s="23" t="s">
        <v>14</v>
      </c>
      <c r="B21" s="24">
        <v>8.49</v>
      </c>
    </row>
    <row r="22" spans="1:2" x14ac:dyDescent="0.15">
      <c r="A22" s="23" t="s">
        <v>57</v>
      </c>
      <c r="B22" s="24">
        <v>11.62</v>
      </c>
    </row>
    <row r="23" spans="1:2" x14ac:dyDescent="0.15">
      <c r="A23" s="23" t="s">
        <v>58</v>
      </c>
      <c r="B23" s="24">
        <v>11.96</v>
      </c>
    </row>
    <row r="24" spans="1:2" x14ac:dyDescent="0.15">
      <c r="A24" s="23" t="s">
        <v>129</v>
      </c>
      <c r="B24" s="24">
        <v>12.32</v>
      </c>
    </row>
    <row r="25" spans="1:2" x14ac:dyDescent="0.15">
      <c r="A25" s="23" t="s">
        <v>69</v>
      </c>
      <c r="B25" s="24">
        <v>15.43</v>
      </c>
    </row>
    <row r="26" spans="1:2" x14ac:dyDescent="0.15">
      <c r="A26" s="23" t="s">
        <v>17</v>
      </c>
      <c r="B26" s="24">
        <v>9.24</v>
      </c>
    </row>
    <row r="27" spans="1:2" x14ac:dyDescent="0.15">
      <c r="A27" s="23" t="s">
        <v>18</v>
      </c>
      <c r="B27" s="24">
        <v>10.5</v>
      </c>
    </row>
    <row r="28" spans="1:2" x14ac:dyDescent="0.15">
      <c r="A28" s="23" t="s">
        <v>103</v>
      </c>
      <c r="B28" s="24">
        <v>15.95</v>
      </c>
    </row>
    <row r="29" spans="1:2" x14ac:dyDescent="0.15">
      <c r="A29" s="27" t="s">
        <v>200</v>
      </c>
      <c r="B29" s="26">
        <v>-14.87</v>
      </c>
    </row>
    <row r="30" spans="1:2" x14ac:dyDescent="0.15">
      <c r="A30" s="23" t="s">
        <v>20</v>
      </c>
      <c r="B30" s="24">
        <v>11.24</v>
      </c>
    </row>
    <row r="31" spans="1:2" x14ac:dyDescent="0.15">
      <c r="A31" s="23" t="s">
        <v>22</v>
      </c>
      <c r="B31" s="24">
        <v>9.64</v>
      </c>
    </row>
    <row r="32" spans="1:2" x14ac:dyDescent="0.15">
      <c r="A32" s="23" t="s">
        <v>24</v>
      </c>
      <c r="B32" s="24">
        <v>4.41</v>
      </c>
    </row>
    <row r="33" spans="1:2" x14ac:dyDescent="0.15">
      <c r="A33" s="23" t="s">
        <v>25</v>
      </c>
      <c r="B33" s="24">
        <v>14.14</v>
      </c>
    </row>
    <row r="34" spans="1:2" x14ac:dyDescent="0.15">
      <c r="A34" s="23" t="s">
        <v>88</v>
      </c>
      <c r="B34" s="24">
        <v>12.59</v>
      </c>
    </row>
    <row r="35" spans="1:2" x14ac:dyDescent="0.15">
      <c r="A35" s="23" t="s">
        <v>173</v>
      </c>
      <c r="B35" s="24">
        <v>15.49</v>
      </c>
    </row>
    <row r="36" spans="1:2" x14ac:dyDescent="0.15">
      <c r="A36" s="23" t="s">
        <v>189</v>
      </c>
      <c r="B36" s="24">
        <v>8.7100000000000009</v>
      </c>
    </row>
    <row r="37" spans="1:2" x14ac:dyDescent="0.15">
      <c r="A37" s="23" t="s">
        <v>143</v>
      </c>
      <c r="B37" s="24">
        <v>12.69</v>
      </c>
    </row>
    <row r="38" spans="1:2" x14ac:dyDescent="0.15">
      <c r="A38" s="23" t="s">
        <v>27</v>
      </c>
      <c r="B38" s="24">
        <v>13.23</v>
      </c>
    </row>
    <row r="39" spans="1:2" x14ac:dyDescent="0.15">
      <c r="A39" s="23" t="s">
        <v>28</v>
      </c>
      <c r="B39" s="24">
        <v>10.62</v>
      </c>
    </row>
    <row r="40" spans="1:2" x14ac:dyDescent="0.15">
      <c r="A40" s="23" t="s">
        <v>29</v>
      </c>
      <c r="B40" s="24">
        <v>10.06</v>
      </c>
    </row>
    <row r="41" spans="1:2" x14ac:dyDescent="0.15">
      <c r="A41" s="23" t="s">
        <v>201</v>
      </c>
      <c r="B41" s="24">
        <v>12.32</v>
      </c>
    </row>
    <row r="42" spans="1:2" x14ac:dyDescent="0.15">
      <c r="A42" s="23" t="s">
        <v>30</v>
      </c>
      <c r="B42" s="24">
        <v>13.05</v>
      </c>
    </row>
    <row r="43" spans="1:2" x14ac:dyDescent="0.15">
      <c r="A43" s="23" t="s">
        <v>71</v>
      </c>
      <c r="B43" s="24">
        <v>10.06</v>
      </c>
    </row>
    <row r="44" spans="1:2" x14ac:dyDescent="0.15">
      <c r="A44" s="23" t="s">
        <v>131</v>
      </c>
      <c r="B44" s="24">
        <v>12.32</v>
      </c>
    </row>
    <row r="45" spans="1:2" x14ac:dyDescent="0.15">
      <c r="A45" s="23" t="s">
        <v>70</v>
      </c>
      <c r="B45" s="24">
        <v>11.41</v>
      </c>
    </row>
    <row r="46" spans="1:2" x14ac:dyDescent="0.15">
      <c r="A46" s="23" t="s">
        <v>34</v>
      </c>
      <c r="B46" s="24">
        <v>9.75</v>
      </c>
    </row>
    <row r="47" spans="1:2" x14ac:dyDescent="0.15">
      <c r="A47" s="27" t="s">
        <v>214</v>
      </c>
      <c r="B47" s="26">
        <v>85.47</v>
      </c>
    </row>
    <row r="48" spans="1:2" x14ac:dyDescent="0.15">
      <c r="A48" s="23" t="s">
        <v>132</v>
      </c>
      <c r="B48" s="24">
        <v>12.32</v>
      </c>
    </row>
    <row r="49" spans="1:2" x14ac:dyDescent="0.15">
      <c r="A49" s="23" t="s">
        <v>133</v>
      </c>
      <c r="B49" s="24">
        <v>11.6</v>
      </c>
    </row>
    <row r="50" spans="1:2" x14ac:dyDescent="0.15">
      <c r="A50" s="30" t="s">
        <v>202</v>
      </c>
      <c r="B50" s="24">
        <v>17</v>
      </c>
    </row>
    <row r="51" spans="1:2" x14ac:dyDescent="0.15">
      <c r="A51" s="23" t="s">
        <v>84</v>
      </c>
      <c r="B51" s="24">
        <v>14.14</v>
      </c>
    </row>
    <row r="52" spans="1:2" x14ac:dyDescent="0.15">
      <c r="A52" s="23" t="s">
        <v>142</v>
      </c>
      <c r="B52" s="24">
        <v>13.05</v>
      </c>
    </row>
    <row r="53" spans="1:2" x14ac:dyDescent="0.15">
      <c r="A53" s="23" t="s">
        <v>60</v>
      </c>
      <c r="B53" s="24">
        <v>13.87</v>
      </c>
    </row>
    <row r="54" spans="1:2" x14ac:dyDescent="0.15">
      <c r="A54" s="23" t="s">
        <v>185</v>
      </c>
      <c r="B54" s="24">
        <v>7.78</v>
      </c>
    </row>
    <row r="55" spans="1:2" x14ac:dyDescent="0.15">
      <c r="A55" s="27" t="s">
        <v>215</v>
      </c>
      <c r="B55" s="26">
        <v>51</v>
      </c>
    </row>
    <row r="56" spans="1:2" x14ac:dyDescent="0.15">
      <c r="A56" s="23" t="s">
        <v>72</v>
      </c>
      <c r="B56" s="24">
        <v>12.63</v>
      </c>
    </row>
    <row r="57" spans="1:2" x14ac:dyDescent="0.15">
      <c r="A57" s="23" t="s">
        <v>118</v>
      </c>
      <c r="B57" s="24">
        <v>15.6</v>
      </c>
    </row>
    <row r="58" spans="1:2" x14ac:dyDescent="0.15">
      <c r="A58" s="23" t="s">
        <v>62</v>
      </c>
      <c r="B58" s="24">
        <v>11.62</v>
      </c>
    </row>
    <row r="59" spans="1:2" x14ac:dyDescent="0.15">
      <c r="A59" s="27" t="s">
        <v>197</v>
      </c>
      <c r="B59" s="26">
        <v>-51</v>
      </c>
    </row>
    <row r="60" spans="1:2" x14ac:dyDescent="0.15">
      <c r="A60" s="23" t="s">
        <v>203</v>
      </c>
      <c r="B60" s="24">
        <v>17</v>
      </c>
    </row>
    <row r="61" spans="1:2" x14ac:dyDescent="0.15">
      <c r="A61" s="23" t="s">
        <v>37</v>
      </c>
      <c r="B61" s="24">
        <v>14.14</v>
      </c>
    </row>
    <row r="62" spans="1:2" x14ac:dyDescent="0.15">
      <c r="A62" s="23" t="s">
        <v>134</v>
      </c>
      <c r="B62" s="24">
        <v>12.32</v>
      </c>
    </row>
    <row r="63" spans="1:2" x14ac:dyDescent="0.15">
      <c r="A63" s="23" t="s">
        <v>38</v>
      </c>
      <c r="B63" s="24">
        <v>9.68</v>
      </c>
    </row>
    <row r="64" spans="1:2" x14ac:dyDescent="0.15">
      <c r="A64" s="23" t="s">
        <v>186</v>
      </c>
      <c r="B64" s="24">
        <v>14.69</v>
      </c>
    </row>
    <row r="65" spans="1:2" x14ac:dyDescent="0.15">
      <c r="A65" s="23" t="s">
        <v>40</v>
      </c>
      <c r="B65" s="24">
        <v>9.2200000000000006</v>
      </c>
    </row>
    <row r="66" spans="1:2" x14ac:dyDescent="0.15">
      <c r="A66" s="23" t="s">
        <v>135</v>
      </c>
      <c r="B66" s="24">
        <v>11.6</v>
      </c>
    </row>
    <row r="67" spans="1:2" x14ac:dyDescent="0.15">
      <c r="A67" s="23" t="s">
        <v>42</v>
      </c>
      <c r="B67" s="24">
        <v>10.87</v>
      </c>
    </row>
    <row r="68" spans="1:2" x14ac:dyDescent="0.15">
      <c r="A68" s="23" t="s">
        <v>43</v>
      </c>
      <c r="B68" s="24">
        <v>8.9</v>
      </c>
    </row>
    <row r="69" spans="1:2" x14ac:dyDescent="0.15">
      <c r="A69" s="23" t="s">
        <v>165</v>
      </c>
      <c r="B69" s="24">
        <v>14.14</v>
      </c>
    </row>
    <row r="70" spans="1:2" x14ac:dyDescent="0.15">
      <c r="A70" s="23" t="s">
        <v>44</v>
      </c>
      <c r="B70" s="24">
        <v>10.87</v>
      </c>
    </row>
    <row r="71" spans="1:2" x14ac:dyDescent="0.15">
      <c r="A71" s="23" t="s">
        <v>96</v>
      </c>
      <c r="B71" s="24">
        <v>17</v>
      </c>
    </row>
    <row r="72" spans="1:2" x14ac:dyDescent="0.15">
      <c r="A72" s="23" t="s">
        <v>137</v>
      </c>
      <c r="B72" s="24">
        <v>11.6</v>
      </c>
    </row>
    <row r="73" spans="1:2" x14ac:dyDescent="0.15">
      <c r="A73" s="23" t="s">
        <v>45</v>
      </c>
      <c r="B73" s="24">
        <v>9.7100000000000009</v>
      </c>
    </row>
    <row r="74" spans="1:2" x14ac:dyDescent="0.15">
      <c r="A74" s="23" t="s">
        <v>46</v>
      </c>
      <c r="B74" s="24">
        <v>8.02</v>
      </c>
    </row>
    <row r="75" spans="1:2" x14ac:dyDescent="0.15">
      <c r="A75" s="23" t="s">
        <v>47</v>
      </c>
      <c r="B75" s="24">
        <v>17</v>
      </c>
    </row>
    <row r="76" spans="1:2" x14ac:dyDescent="0.15">
      <c r="A76" s="23" t="s">
        <v>182</v>
      </c>
      <c r="B76" s="28">
        <v>12.69</v>
      </c>
    </row>
    <row r="77" spans="1:2" x14ac:dyDescent="0.15">
      <c r="A77" s="23" t="s">
        <v>100</v>
      </c>
      <c r="B77" s="24">
        <v>13.42</v>
      </c>
    </row>
    <row r="78" spans="1:2" x14ac:dyDescent="0.15">
      <c r="A78" s="23" t="s">
        <v>48</v>
      </c>
      <c r="B78" s="24">
        <v>10.14</v>
      </c>
    </row>
    <row r="79" spans="1:2" x14ac:dyDescent="0.15">
      <c r="A79" s="23" t="s">
        <v>206</v>
      </c>
      <c r="B79" s="24">
        <v>12.32</v>
      </c>
    </row>
    <row r="80" spans="1:2" x14ac:dyDescent="0.15">
      <c r="A80" s="23" t="s">
        <v>63</v>
      </c>
      <c r="B80" s="24">
        <v>12.23</v>
      </c>
    </row>
    <row r="81" spans="1:3" x14ac:dyDescent="0.15">
      <c r="A81" s="23" t="s">
        <v>204</v>
      </c>
      <c r="B81" s="24">
        <v>12.69</v>
      </c>
    </row>
    <row r="82" spans="1:3" x14ac:dyDescent="0.15">
      <c r="A82" s="23" t="s">
        <v>166</v>
      </c>
      <c r="B82" s="24">
        <v>14.13</v>
      </c>
    </row>
    <row r="83" spans="1:3" x14ac:dyDescent="0.15">
      <c r="A83" s="23" t="s">
        <v>86</v>
      </c>
      <c r="B83" s="24">
        <v>11.62</v>
      </c>
    </row>
    <row r="84" spans="1:3" x14ac:dyDescent="0.15">
      <c r="A84" s="23"/>
      <c r="B84" s="24"/>
    </row>
    <row r="85" spans="1:3" x14ac:dyDescent="0.15">
      <c r="A85" s="23" t="s">
        <v>87</v>
      </c>
      <c r="B85" s="23"/>
    </row>
    <row r="86" spans="1:3" x14ac:dyDescent="0.15">
      <c r="A86" s="1" t="s">
        <v>52</v>
      </c>
      <c r="B86" s="4">
        <f>SUM(B4:B85)</f>
        <v>937.58000000000027</v>
      </c>
      <c r="C86" s="4"/>
    </row>
    <row r="87" spans="1:3" x14ac:dyDescent="0.15">
      <c r="B87" s="4"/>
    </row>
    <row r="88" spans="1:3" ht="19" customHeight="1" x14ac:dyDescent="0.15">
      <c r="A88" s="32">
        <f>COUNTA(A4:A83)</f>
        <v>80</v>
      </c>
      <c r="B88" s="41"/>
    </row>
  </sheetData>
  <pageMargins left="1" right="1" top="1" bottom="1" header="0.5" footer="0.5"/>
  <pageSetup orientation="portrait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6C2F-75A9-EF43-8EDC-978B9929C623}">
  <dimension ref="A1:B88"/>
  <sheetViews>
    <sheetView topLeftCell="A60" workbookViewId="0">
      <selection activeCell="C16" sqref="C16"/>
    </sheetView>
  </sheetViews>
  <sheetFormatPr baseColWidth="10" defaultColWidth="11.5" defaultRowHeight="13" x14ac:dyDescent="0.15"/>
  <cols>
    <col min="1" max="1" width="25.1640625" bestFit="1" customWidth="1"/>
    <col min="2" max="2" width="36.33203125" customWidth="1"/>
  </cols>
  <sheetData>
    <row r="1" spans="1:2" ht="16" x14ac:dyDescent="0.2">
      <c r="A1" s="46" t="s">
        <v>223</v>
      </c>
      <c r="B1" s="51">
        <v>43525</v>
      </c>
    </row>
    <row r="2" spans="1:2" ht="16" x14ac:dyDescent="0.2">
      <c r="A2" s="48" t="s">
        <v>125</v>
      </c>
      <c r="B2" s="46" t="s">
        <v>126</v>
      </c>
    </row>
    <row r="3" spans="1:2" ht="16" x14ac:dyDescent="0.2">
      <c r="A3" s="42" t="s">
        <v>198</v>
      </c>
      <c r="B3" s="43">
        <v>36.35</v>
      </c>
    </row>
    <row r="4" spans="1:2" ht="16" x14ac:dyDescent="0.2">
      <c r="A4" s="44" t="s">
        <v>216</v>
      </c>
      <c r="B4" s="43">
        <v>78.25</v>
      </c>
    </row>
    <row r="5" spans="1:2" ht="16" x14ac:dyDescent="0.2">
      <c r="A5" s="42" t="s">
        <v>98</v>
      </c>
      <c r="B5" s="43">
        <v>95</v>
      </c>
    </row>
    <row r="6" spans="1:2" ht="16" x14ac:dyDescent="0.2">
      <c r="A6" s="42" t="s">
        <v>68</v>
      </c>
      <c r="B6" s="43">
        <v>17.5</v>
      </c>
    </row>
    <row r="7" spans="1:2" ht="16" x14ac:dyDescent="0.2">
      <c r="A7" s="42" t="s">
        <v>89</v>
      </c>
      <c r="B7" s="43">
        <v>15.05</v>
      </c>
    </row>
    <row r="8" spans="1:2" ht="16" x14ac:dyDescent="0.2">
      <c r="A8" s="44" t="s">
        <v>199</v>
      </c>
      <c r="B8" s="43">
        <v>36.35</v>
      </c>
    </row>
    <row r="9" spans="1:2" ht="16" x14ac:dyDescent="0.2">
      <c r="A9" s="44" t="s">
        <v>138</v>
      </c>
      <c r="B9" s="43">
        <v>18.72</v>
      </c>
    </row>
    <row r="10" spans="1:2" ht="16" x14ac:dyDescent="0.2">
      <c r="A10" s="44" t="s">
        <v>139</v>
      </c>
      <c r="B10" s="43">
        <v>16.28</v>
      </c>
    </row>
    <row r="11" spans="1:2" ht="16" x14ac:dyDescent="0.2">
      <c r="A11" s="44" t="s">
        <v>217</v>
      </c>
      <c r="B11" s="43">
        <v>23.61</v>
      </c>
    </row>
    <row r="12" spans="1:2" ht="16" x14ac:dyDescent="0.2">
      <c r="A12" s="44" t="s">
        <v>210</v>
      </c>
      <c r="B12" s="43">
        <v>85.64</v>
      </c>
    </row>
    <row r="13" spans="1:2" ht="16" x14ac:dyDescent="0.2">
      <c r="A13" s="44" t="s">
        <v>97</v>
      </c>
      <c r="B13" s="43">
        <v>37.57</v>
      </c>
    </row>
    <row r="14" spans="1:2" ht="16" x14ac:dyDescent="0.2">
      <c r="A14" s="42" t="s">
        <v>178</v>
      </c>
      <c r="B14" s="43">
        <v>10.87</v>
      </c>
    </row>
    <row r="15" spans="1:2" ht="16" x14ac:dyDescent="0.2">
      <c r="A15" s="42" t="s">
        <v>79</v>
      </c>
      <c r="B15" s="43">
        <v>36.35</v>
      </c>
    </row>
    <row r="16" spans="1:2" ht="16" x14ac:dyDescent="0.2">
      <c r="A16" s="42" t="s">
        <v>80</v>
      </c>
      <c r="B16" s="43">
        <v>18.72</v>
      </c>
    </row>
    <row r="17" spans="1:2" ht="16" x14ac:dyDescent="0.2">
      <c r="A17" s="42" t="s">
        <v>205</v>
      </c>
      <c r="B17" s="43">
        <v>24.83</v>
      </c>
    </row>
    <row r="18" spans="1:2" ht="16" x14ac:dyDescent="0.2">
      <c r="A18" s="42" t="s">
        <v>64</v>
      </c>
      <c r="B18" s="43">
        <v>21.16</v>
      </c>
    </row>
    <row r="19" spans="1:2" ht="16" x14ac:dyDescent="0.2">
      <c r="A19" s="44" t="s">
        <v>218</v>
      </c>
      <c r="B19" s="43">
        <v>11.28</v>
      </c>
    </row>
    <row r="20" spans="1:2" ht="16" x14ac:dyDescent="0.2">
      <c r="A20" s="42" t="s">
        <v>188</v>
      </c>
      <c r="B20" s="43">
        <v>100.2</v>
      </c>
    </row>
    <row r="21" spans="1:2" ht="16" x14ac:dyDescent="0.2">
      <c r="A21" s="42" t="s">
        <v>14</v>
      </c>
      <c r="B21" s="43">
        <v>8.1300000000000008</v>
      </c>
    </row>
    <row r="22" spans="1:2" ht="16" x14ac:dyDescent="0.2">
      <c r="A22" s="42" t="s">
        <v>57</v>
      </c>
      <c r="B22" s="43">
        <v>16.3</v>
      </c>
    </row>
    <row r="23" spans="1:2" ht="16" x14ac:dyDescent="0.2">
      <c r="A23" s="42" t="s">
        <v>58</v>
      </c>
      <c r="B23" s="43">
        <v>18.72</v>
      </c>
    </row>
    <row r="24" spans="1:2" ht="16" x14ac:dyDescent="0.2">
      <c r="A24" s="44" t="s">
        <v>219</v>
      </c>
      <c r="B24" s="43">
        <v>21.16</v>
      </c>
    </row>
    <row r="25" spans="1:2" ht="16" x14ac:dyDescent="0.2">
      <c r="A25" s="42" t="s">
        <v>69</v>
      </c>
      <c r="B25" s="43">
        <v>42.47</v>
      </c>
    </row>
    <row r="26" spans="1:2" ht="16" x14ac:dyDescent="0.2">
      <c r="A26" s="42" t="s">
        <v>17</v>
      </c>
      <c r="B26" s="43">
        <v>-0.12</v>
      </c>
    </row>
    <row r="27" spans="1:2" ht="16" x14ac:dyDescent="0.2">
      <c r="A27" s="42" t="s">
        <v>18</v>
      </c>
      <c r="B27" s="43">
        <v>-11.54</v>
      </c>
    </row>
    <row r="28" spans="1:2" ht="16" x14ac:dyDescent="0.2">
      <c r="A28" s="42" t="s">
        <v>103</v>
      </c>
      <c r="B28" s="43">
        <v>46.11</v>
      </c>
    </row>
    <row r="29" spans="1:2" ht="16" x14ac:dyDescent="0.2">
      <c r="A29" s="44" t="s">
        <v>220</v>
      </c>
      <c r="B29" s="43">
        <v>-6.5</v>
      </c>
    </row>
    <row r="30" spans="1:2" ht="16" x14ac:dyDescent="0.2">
      <c r="A30" s="42" t="s">
        <v>20</v>
      </c>
      <c r="B30" s="43">
        <v>13.84</v>
      </c>
    </row>
    <row r="31" spans="1:2" ht="16" x14ac:dyDescent="0.2">
      <c r="A31" s="42" t="s">
        <v>22</v>
      </c>
      <c r="B31" s="43">
        <v>2.36</v>
      </c>
    </row>
    <row r="32" spans="1:2" ht="16" x14ac:dyDescent="0.2">
      <c r="A32" s="44" t="s">
        <v>221</v>
      </c>
      <c r="B32" s="43">
        <v>-13</v>
      </c>
    </row>
    <row r="33" spans="1:2" ht="16" x14ac:dyDescent="0.2">
      <c r="A33" s="42" t="s">
        <v>24</v>
      </c>
      <c r="B33" s="43">
        <v>-12.19</v>
      </c>
    </row>
    <row r="34" spans="1:2" ht="16" x14ac:dyDescent="0.2">
      <c r="A34" s="42" t="s">
        <v>25</v>
      </c>
      <c r="B34" s="43">
        <v>33.9</v>
      </c>
    </row>
    <row r="35" spans="1:2" ht="16" x14ac:dyDescent="0.2">
      <c r="A35" s="42" t="s">
        <v>88</v>
      </c>
      <c r="B35" s="45">
        <v>22.99</v>
      </c>
    </row>
    <row r="36" spans="1:2" ht="16" x14ac:dyDescent="0.2">
      <c r="A36" s="42" t="s">
        <v>173</v>
      </c>
      <c r="B36" s="45">
        <v>43.05</v>
      </c>
    </row>
    <row r="37" spans="1:2" ht="16" x14ac:dyDescent="0.2">
      <c r="A37" s="42" t="s">
        <v>189</v>
      </c>
      <c r="B37" s="45">
        <v>-3.77</v>
      </c>
    </row>
    <row r="38" spans="1:2" ht="16" x14ac:dyDescent="0.2">
      <c r="A38" s="42" t="s">
        <v>143</v>
      </c>
      <c r="B38" s="45">
        <v>23.61</v>
      </c>
    </row>
    <row r="39" spans="1:2" ht="16" x14ac:dyDescent="0.2">
      <c r="A39" s="42" t="s">
        <v>27</v>
      </c>
      <c r="B39" s="45">
        <v>27.27</v>
      </c>
    </row>
    <row r="40" spans="1:2" ht="16" x14ac:dyDescent="0.2">
      <c r="A40" s="42" t="s">
        <v>28</v>
      </c>
      <c r="B40" s="45">
        <v>9.58</v>
      </c>
    </row>
    <row r="41" spans="1:2" ht="16" x14ac:dyDescent="0.2">
      <c r="A41" s="42" t="s">
        <v>29</v>
      </c>
      <c r="B41" s="45">
        <v>5.38</v>
      </c>
    </row>
    <row r="42" spans="1:2" ht="16" x14ac:dyDescent="0.2">
      <c r="A42" s="42" t="s">
        <v>201</v>
      </c>
      <c r="B42" s="45">
        <v>21.16</v>
      </c>
    </row>
    <row r="43" spans="1:2" ht="16" x14ac:dyDescent="0.2">
      <c r="A43" s="42" t="s">
        <v>30</v>
      </c>
      <c r="B43" s="45">
        <v>26.05</v>
      </c>
    </row>
    <row r="44" spans="1:2" ht="16" x14ac:dyDescent="0.2">
      <c r="A44" s="42" t="s">
        <v>71</v>
      </c>
      <c r="B44" s="45">
        <v>5.38</v>
      </c>
    </row>
    <row r="45" spans="1:2" ht="16" x14ac:dyDescent="0.2">
      <c r="A45" s="42" t="s">
        <v>131</v>
      </c>
      <c r="B45" s="45">
        <v>21.16</v>
      </c>
    </row>
    <row r="46" spans="1:2" ht="16" x14ac:dyDescent="0.2">
      <c r="A46" s="42" t="s">
        <v>70</v>
      </c>
      <c r="B46" s="45">
        <v>15.05</v>
      </c>
    </row>
    <row r="47" spans="1:2" ht="16" x14ac:dyDescent="0.2">
      <c r="A47" s="42" t="s">
        <v>34</v>
      </c>
      <c r="B47" s="45">
        <v>-4.68</v>
      </c>
    </row>
    <row r="48" spans="1:2" ht="16" x14ac:dyDescent="0.2">
      <c r="A48" s="49" t="s">
        <v>214</v>
      </c>
      <c r="B48" s="50">
        <v>20.53</v>
      </c>
    </row>
    <row r="49" spans="1:2" ht="16" x14ac:dyDescent="0.2">
      <c r="A49" s="42" t="s">
        <v>132</v>
      </c>
      <c r="B49" s="45">
        <v>21.16</v>
      </c>
    </row>
    <row r="50" spans="1:2" ht="16" x14ac:dyDescent="0.2">
      <c r="A50" s="42" t="s">
        <v>133</v>
      </c>
      <c r="B50" s="45">
        <v>16.28</v>
      </c>
    </row>
    <row r="51" spans="1:2" ht="16" x14ac:dyDescent="0.2">
      <c r="A51" s="44" t="s">
        <v>202</v>
      </c>
      <c r="B51" s="45">
        <v>58.6</v>
      </c>
    </row>
    <row r="52" spans="1:2" ht="16" x14ac:dyDescent="0.2">
      <c r="A52" s="42" t="s">
        <v>84</v>
      </c>
      <c r="B52" s="45">
        <v>33.9</v>
      </c>
    </row>
    <row r="53" spans="1:2" ht="16" x14ac:dyDescent="0.2">
      <c r="A53" s="42" t="s">
        <v>142</v>
      </c>
      <c r="B53" s="45">
        <v>26.05</v>
      </c>
    </row>
    <row r="54" spans="1:2" ht="16" x14ac:dyDescent="0.2">
      <c r="A54" s="42" t="s">
        <v>60</v>
      </c>
      <c r="B54" s="45">
        <v>32.07</v>
      </c>
    </row>
    <row r="55" spans="1:2" ht="16" x14ac:dyDescent="0.2">
      <c r="A55" s="42" t="s">
        <v>222</v>
      </c>
      <c r="B55" s="45">
        <v>4.7</v>
      </c>
    </row>
    <row r="56" spans="1:2" ht="16" x14ac:dyDescent="0.2">
      <c r="A56" s="49" t="s">
        <v>215</v>
      </c>
      <c r="B56" s="50">
        <v>55.48</v>
      </c>
    </row>
    <row r="57" spans="1:2" ht="16" x14ac:dyDescent="0.2">
      <c r="A57" s="42" t="s">
        <v>72</v>
      </c>
      <c r="B57" s="45">
        <v>23.03</v>
      </c>
    </row>
    <row r="58" spans="1:2" ht="16" x14ac:dyDescent="0.2">
      <c r="A58" s="42" t="s">
        <v>118</v>
      </c>
      <c r="B58" s="45">
        <v>43.68</v>
      </c>
    </row>
    <row r="59" spans="1:2" ht="16" x14ac:dyDescent="0.2">
      <c r="A59" s="42" t="s">
        <v>62</v>
      </c>
      <c r="B59" s="45">
        <v>16.3</v>
      </c>
    </row>
    <row r="60" spans="1:2" ht="16" x14ac:dyDescent="0.2">
      <c r="A60" s="42" t="s">
        <v>203</v>
      </c>
      <c r="B60" s="45">
        <v>58.6</v>
      </c>
    </row>
    <row r="61" spans="1:2" ht="16" x14ac:dyDescent="0.2">
      <c r="A61" s="42" t="s">
        <v>37</v>
      </c>
      <c r="B61" s="45">
        <v>33.9</v>
      </c>
    </row>
    <row r="62" spans="1:2" ht="16" x14ac:dyDescent="0.2">
      <c r="A62" s="42" t="s">
        <v>134</v>
      </c>
      <c r="B62" s="45">
        <v>21.16</v>
      </c>
    </row>
    <row r="63" spans="1:2" ht="16" x14ac:dyDescent="0.2">
      <c r="A63" s="42" t="s">
        <v>38</v>
      </c>
      <c r="B63" s="45">
        <v>2.92</v>
      </c>
    </row>
    <row r="64" spans="1:2" ht="16" x14ac:dyDescent="0.2">
      <c r="A64" s="42" t="s">
        <v>186</v>
      </c>
      <c r="B64" s="45">
        <v>37.57</v>
      </c>
    </row>
    <row r="65" spans="1:2" ht="16" x14ac:dyDescent="0.2">
      <c r="A65" s="42" t="s">
        <v>40</v>
      </c>
      <c r="B65" s="45">
        <v>11.58</v>
      </c>
    </row>
    <row r="66" spans="1:2" ht="16" x14ac:dyDescent="0.2">
      <c r="A66" s="42" t="s">
        <v>135</v>
      </c>
      <c r="B66" s="45">
        <v>16.28</v>
      </c>
    </row>
    <row r="67" spans="1:2" ht="16" x14ac:dyDescent="0.2">
      <c r="A67" s="42" t="s">
        <v>42</v>
      </c>
      <c r="B67" s="45">
        <v>10.87</v>
      </c>
    </row>
    <row r="68" spans="1:2" ht="16" x14ac:dyDescent="0.2">
      <c r="A68" s="42" t="s">
        <v>43</v>
      </c>
      <c r="B68" s="45">
        <v>-2.54</v>
      </c>
    </row>
    <row r="69" spans="1:2" ht="16" x14ac:dyDescent="0.2">
      <c r="A69" s="42" t="s">
        <v>165</v>
      </c>
      <c r="B69" s="45">
        <v>33.9</v>
      </c>
    </row>
    <row r="70" spans="1:2" ht="16" x14ac:dyDescent="0.2">
      <c r="A70" s="42" t="s">
        <v>44</v>
      </c>
      <c r="B70" s="45">
        <v>10.87</v>
      </c>
    </row>
    <row r="71" spans="1:2" ht="16" x14ac:dyDescent="0.2">
      <c r="A71" s="42" t="s">
        <v>96</v>
      </c>
      <c r="B71" s="45">
        <v>55.48</v>
      </c>
    </row>
    <row r="72" spans="1:2" ht="16" x14ac:dyDescent="0.2">
      <c r="A72" s="42" t="s">
        <v>137</v>
      </c>
      <c r="B72" s="45">
        <v>16.28</v>
      </c>
    </row>
    <row r="73" spans="1:2" ht="16" x14ac:dyDescent="0.2">
      <c r="A73" s="42" t="s">
        <v>45</v>
      </c>
      <c r="B73" s="45">
        <v>2.95</v>
      </c>
    </row>
    <row r="74" spans="1:2" ht="16" x14ac:dyDescent="0.2">
      <c r="A74" s="42" t="s">
        <v>46</v>
      </c>
      <c r="B74" s="45">
        <v>-8.6199999999999992</v>
      </c>
    </row>
    <row r="75" spans="1:2" ht="16" x14ac:dyDescent="0.2">
      <c r="A75" s="42" t="s">
        <v>47</v>
      </c>
      <c r="B75" s="45">
        <v>63.8</v>
      </c>
    </row>
    <row r="76" spans="1:2" ht="16" x14ac:dyDescent="0.2">
      <c r="A76" s="42" t="s">
        <v>182</v>
      </c>
      <c r="B76" s="43">
        <v>23.61</v>
      </c>
    </row>
    <row r="77" spans="1:2" ht="16" x14ac:dyDescent="0.2">
      <c r="A77" s="42" t="s">
        <v>100</v>
      </c>
      <c r="B77" s="45">
        <v>29.02</v>
      </c>
    </row>
    <row r="78" spans="1:2" ht="16" x14ac:dyDescent="0.2">
      <c r="A78" s="42" t="s">
        <v>48</v>
      </c>
      <c r="B78" s="45">
        <v>5.98</v>
      </c>
    </row>
    <row r="79" spans="1:2" ht="16" x14ac:dyDescent="0.2">
      <c r="A79" s="42" t="s">
        <v>206</v>
      </c>
      <c r="B79" s="45">
        <v>21.16</v>
      </c>
    </row>
    <row r="80" spans="1:2" ht="16" x14ac:dyDescent="0.2">
      <c r="A80" s="42" t="s">
        <v>63</v>
      </c>
      <c r="B80" s="45">
        <v>20.55</v>
      </c>
    </row>
    <row r="81" spans="1:2" ht="16" x14ac:dyDescent="0.2">
      <c r="A81" s="42" t="s">
        <v>204</v>
      </c>
      <c r="B81" s="45">
        <v>23.61</v>
      </c>
    </row>
    <row r="82" spans="1:2" ht="16" x14ac:dyDescent="0.2">
      <c r="A82" s="42" t="s">
        <v>166</v>
      </c>
      <c r="B82" s="45">
        <v>33.89</v>
      </c>
    </row>
    <row r="83" spans="1:2" ht="16" x14ac:dyDescent="0.2">
      <c r="A83" s="42" t="s">
        <v>86</v>
      </c>
      <c r="B83" s="45">
        <v>16.3</v>
      </c>
    </row>
    <row r="84" spans="1:2" ht="16" x14ac:dyDescent="0.2">
      <c r="A84" s="47"/>
      <c r="B84" s="47"/>
    </row>
    <row r="85" spans="1:2" ht="16" x14ac:dyDescent="0.2">
      <c r="A85" s="42" t="s">
        <v>87</v>
      </c>
      <c r="B85" s="45">
        <v>80.680000000000007</v>
      </c>
    </row>
    <row r="86" spans="1:2" ht="16" x14ac:dyDescent="0.2">
      <c r="A86" s="46" t="s">
        <v>52</v>
      </c>
      <c r="B86" s="45">
        <f>1946.5-80.68</f>
        <v>1865.82</v>
      </c>
    </row>
    <row r="87" spans="1:2" ht="16" x14ac:dyDescent="0.2">
      <c r="A87" s="47"/>
      <c r="B87" s="47"/>
    </row>
    <row r="88" spans="1:2" ht="16" x14ac:dyDescent="0.2">
      <c r="A88" s="42">
        <v>79</v>
      </c>
      <c r="B88" s="47"/>
    </row>
  </sheetData>
  <pageMargins left="0.7" right="0.7" top="0.75" bottom="0.75" header="0.3" footer="0.3"/>
  <pageSetup orientation="portrait" horizontalDpi="0" verticalDpi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A171-2E0A-FB4C-A295-231C5F9D2261}">
  <sheetPr>
    <pageSetUpPr fitToPage="1"/>
  </sheetPr>
  <dimension ref="A1:I91"/>
  <sheetViews>
    <sheetView zoomScaleNormal="100" workbookViewId="0">
      <selection activeCell="C16" sqref="C16"/>
    </sheetView>
  </sheetViews>
  <sheetFormatPr baseColWidth="10" defaultColWidth="11.5" defaultRowHeight="13" x14ac:dyDescent="0.15"/>
  <cols>
    <col min="1" max="1" width="5" customWidth="1"/>
    <col min="2" max="2" width="25.1640625" bestFit="1" customWidth="1"/>
    <col min="3" max="3" width="36.33203125" customWidth="1"/>
  </cols>
  <sheetData>
    <row r="1" spans="1:4" ht="20" customHeight="1" x14ac:dyDescent="0.2">
      <c r="A1" s="595" t="s">
        <v>223</v>
      </c>
      <c r="B1" s="595"/>
      <c r="C1" s="58" t="s">
        <v>240</v>
      </c>
      <c r="D1" s="59">
        <v>43556</v>
      </c>
    </row>
    <row r="2" spans="1:4" ht="11" customHeight="1" x14ac:dyDescent="0.2">
      <c r="A2" s="60"/>
      <c r="B2" s="60"/>
      <c r="C2" s="61"/>
      <c r="D2" s="62"/>
    </row>
    <row r="3" spans="1:4" ht="16" x14ac:dyDescent="0.2">
      <c r="A3" s="63" t="s">
        <v>232</v>
      </c>
      <c r="B3" s="64" t="s">
        <v>125</v>
      </c>
      <c r="C3" s="65" t="s">
        <v>126</v>
      </c>
      <c r="D3" s="65" t="s">
        <v>239</v>
      </c>
    </row>
    <row r="4" spans="1:4" ht="16" x14ac:dyDescent="0.2">
      <c r="A4" s="63">
        <v>1</v>
      </c>
      <c r="B4" s="66" t="s">
        <v>198</v>
      </c>
      <c r="C4" s="67">
        <v>19.97</v>
      </c>
      <c r="D4" s="23"/>
    </row>
    <row r="5" spans="1:4" ht="16" x14ac:dyDescent="0.2">
      <c r="A5" s="63">
        <f>A4+1</f>
        <v>2</v>
      </c>
      <c r="B5" s="66" t="s">
        <v>216</v>
      </c>
      <c r="C5" s="67">
        <v>16.3</v>
      </c>
      <c r="D5" s="23"/>
    </row>
    <row r="6" spans="1:4" ht="16" x14ac:dyDescent="0.2">
      <c r="A6" s="63">
        <f t="shared" ref="A6:A69" si="0">A5+1</f>
        <v>3</v>
      </c>
      <c r="B6" s="66" t="s">
        <v>98</v>
      </c>
      <c r="C6" s="67">
        <v>36.5</v>
      </c>
      <c r="D6" s="23"/>
    </row>
    <row r="7" spans="1:4" ht="16" x14ac:dyDescent="0.2">
      <c r="A7" s="63">
        <f t="shared" si="0"/>
        <v>4</v>
      </c>
      <c r="B7" s="66" t="s">
        <v>68</v>
      </c>
      <c r="C7" s="67">
        <v>13.21</v>
      </c>
      <c r="D7" s="23"/>
    </row>
    <row r="8" spans="1:4" ht="16" x14ac:dyDescent="0.2">
      <c r="A8" s="63">
        <f t="shared" si="0"/>
        <v>5</v>
      </c>
      <c r="B8" s="66" t="s">
        <v>89</v>
      </c>
      <c r="C8" s="67">
        <v>12.32</v>
      </c>
      <c r="D8" s="23"/>
    </row>
    <row r="9" spans="1:4" ht="16" x14ac:dyDescent="0.2">
      <c r="A9" s="63">
        <f t="shared" si="0"/>
        <v>6</v>
      </c>
      <c r="B9" s="66" t="s">
        <v>199</v>
      </c>
      <c r="C9" s="67">
        <v>19.97</v>
      </c>
      <c r="D9" s="23"/>
    </row>
    <row r="10" spans="1:4" ht="16" x14ac:dyDescent="0.2">
      <c r="A10" s="63">
        <f t="shared" si="0"/>
        <v>7</v>
      </c>
      <c r="B10" s="66" t="s">
        <v>138</v>
      </c>
      <c r="C10" s="67">
        <v>13.65</v>
      </c>
      <c r="D10" s="23"/>
    </row>
    <row r="11" spans="1:4" ht="16" x14ac:dyDescent="0.2">
      <c r="A11" s="63">
        <f t="shared" si="0"/>
        <v>8</v>
      </c>
      <c r="B11" s="66" t="s">
        <v>139</v>
      </c>
      <c r="C11" s="67">
        <v>12.77</v>
      </c>
      <c r="D11" s="23"/>
    </row>
    <row r="12" spans="1:4" ht="16" x14ac:dyDescent="0.2">
      <c r="A12" s="63">
        <f t="shared" si="0"/>
        <v>9</v>
      </c>
      <c r="B12" s="66" t="s">
        <v>217</v>
      </c>
      <c r="C12" s="67">
        <v>15.42</v>
      </c>
      <c r="D12" s="23"/>
    </row>
    <row r="13" spans="1:4" ht="16" x14ac:dyDescent="0.2">
      <c r="A13" s="63">
        <f t="shared" si="0"/>
        <v>10</v>
      </c>
      <c r="B13" s="66" t="s">
        <v>210</v>
      </c>
      <c r="C13" s="67">
        <v>34.159999999999997</v>
      </c>
      <c r="D13" s="23"/>
    </row>
    <row r="14" spans="1:4" ht="16" x14ac:dyDescent="0.2">
      <c r="A14" s="63">
        <f t="shared" si="0"/>
        <v>11</v>
      </c>
      <c r="B14" s="66" t="s">
        <v>97</v>
      </c>
      <c r="C14" s="67">
        <v>20.41</v>
      </c>
      <c r="D14" s="23"/>
    </row>
    <row r="15" spans="1:4" ht="16" x14ac:dyDescent="0.2">
      <c r="A15" s="63">
        <f t="shared" si="0"/>
        <v>12</v>
      </c>
      <c r="B15" s="66" t="s">
        <v>178</v>
      </c>
      <c r="C15" s="67">
        <v>10.87</v>
      </c>
      <c r="D15" s="23"/>
    </row>
    <row r="16" spans="1:4" ht="16" x14ac:dyDescent="0.2">
      <c r="A16" s="63">
        <f t="shared" si="0"/>
        <v>13</v>
      </c>
      <c r="B16" s="66" t="s">
        <v>79</v>
      </c>
      <c r="C16" s="67">
        <v>19.97</v>
      </c>
      <c r="D16" s="23"/>
    </row>
    <row r="17" spans="1:4" ht="16" x14ac:dyDescent="0.2">
      <c r="A17" s="63">
        <f t="shared" si="0"/>
        <v>14</v>
      </c>
      <c r="B17" s="66" t="s">
        <v>80</v>
      </c>
      <c r="C17" s="67">
        <v>13.65</v>
      </c>
      <c r="D17" s="23"/>
    </row>
    <row r="18" spans="1:4" ht="16" x14ac:dyDescent="0.2">
      <c r="A18" s="63">
        <f t="shared" si="0"/>
        <v>15</v>
      </c>
      <c r="B18" s="66" t="s">
        <v>205</v>
      </c>
      <c r="C18" s="67">
        <v>15.86</v>
      </c>
      <c r="D18" s="23"/>
    </row>
    <row r="19" spans="1:4" ht="16" x14ac:dyDescent="0.2">
      <c r="A19" s="63">
        <f t="shared" si="0"/>
        <v>16</v>
      </c>
      <c r="B19" s="66" t="s">
        <v>64</v>
      </c>
      <c r="C19" s="67">
        <v>14.53</v>
      </c>
      <c r="D19" s="23"/>
    </row>
    <row r="20" spans="1:4" ht="16" x14ac:dyDescent="0.2">
      <c r="A20" s="63">
        <f t="shared" si="0"/>
        <v>17</v>
      </c>
      <c r="B20" s="66" t="s">
        <v>218</v>
      </c>
      <c r="C20" s="67">
        <v>5.64</v>
      </c>
      <c r="D20" s="23"/>
    </row>
    <row r="21" spans="1:4" ht="16" x14ac:dyDescent="0.2">
      <c r="A21" s="63">
        <f t="shared" si="0"/>
        <v>18</v>
      </c>
      <c r="B21" s="66" t="s">
        <v>188</v>
      </c>
      <c r="C21" s="67">
        <v>37.799999999999997</v>
      </c>
      <c r="D21" s="23"/>
    </row>
    <row r="22" spans="1:4" ht="16" x14ac:dyDescent="0.2">
      <c r="A22" s="63">
        <f t="shared" si="0"/>
        <v>19</v>
      </c>
      <c r="B22" s="66" t="s">
        <v>14</v>
      </c>
      <c r="C22" s="67">
        <v>8.4</v>
      </c>
      <c r="D22" s="23"/>
    </row>
    <row r="23" spans="1:4" ht="16" x14ac:dyDescent="0.2">
      <c r="A23" s="63">
        <f t="shared" si="0"/>
        <v>20</v>
      </c>
      <c r="B23" s="66" t="s">
        <v>57</v>
      </c>
      <c r="C23" s="67">
        <v>12.79</v>
      </c>
      <c r="D23" s="23"/>
    </row>
    <row r="24" spans="1:4" ht="16" x14ac:dyDescent="0.2">
      <c r="A24" s="63">
        <f t="shared" si="0"/>
        <v>21</v>
      </c>
      <c r="B24" s="66" t="s">
        <v>58</v>
      </c>
      <c r="C24" s="67">
        <v>13.65</v>
      </c>
      <c r="D24" s="23"/>
    </row>
    <row r="25" spans="1:4" ht="16" x14ac:dyDescent="0.2">
      <c r="A25" s="63">
        <f t="shared" si="0"/>
        <v>22</v>
      </c>
      <c r="B25" s="66" t="s">
        <v>219</v>
      </c>
      <c r="C25" s="67">
        <v>14.53</v>
      </c>
      <c r="D25" s="23"/>
    </row>
    <row r="26" spans="1:4" ht="16" x14ac:dyDescent="0.2">
      <c r="A26" s="63">
        <f t="shared" si="0"/>
        <v>23</v>
      </c>
      <c r="B26" s="66" t="s">
        <v>69</v>
      </c>
      <c r="C26" s="67">
        <v>22.19</v>
      </c>
      <c r="D26" s="23"/>
    </row>
    <row r="27" spans="1:4" ht="16" x14ac:dyDescent="0.2">
      <c r="A27" s="63">
        <f t="shared" si="0"/>
        <v>24</v>
      </c>
      <c r="B27" s="66" t="s">
        <v>17</v>
      </c>
      <c r="C27" s="67">
        <v>6.9</v>
      </c>
      <c r="D27" s="23"/>
    </row>
    <row r="28" spans="1:4" ht="16" x14ac:dyDescent="0.2">
      <c r="A28" s="63">
        <f t="shared" si="0"/>
        <v>25</v>
      </c>
      <c r="B28" s="68" t="s">
        <v>224</v>
      </c>
      <c r="C28" s="69">
        <v>58.59</v>
      </c>
      <c r="D28" s="23" t="s">
        <v>225</v>
      </c>
    </row>
    <row r="29" spans="1:4" ht="16" x14ac:dyDescent="0.2">
      <c r="A29" s="63">
        <f t="shared" si="0"/>
        <v>26</v>
      </c>
      <c r="B29" s="66" t="s">
        <v>103</v>
      </c>
      <c r="C29" s="67">
        <v>23.49</v>
      </c>
      <c r="D29" s="23"/>
    </row>
    <row r="30" spans="1:4" ht="16" x14ac:dyDescent="0.2">
      <c r="A30" s="63">
        <f t="shared" si="0"/>
        <v>27</v>
      </c>
      <c r="B30" s="66" t="s">
        <v>233</v>
      </c>
      <c r="C30" s="67">
        <v>11.89</v>
      </c>
      <c r="D30" s="23"/>
    </row>
    <row r="31" spans="1:4" ht="16" x14ac:dyDescent="0.2">
      <c r="A31" s="63">
        <f t="shared" si="0"/>
        <v>28</v>
      </c>
      <c r="B31" s="66" t="s">
        <v>234</v>
      </c>
      <c r="C31" s="67">
        <v>7.82</v>
      </c>
      <c r="D31" s="23"/>
    </row>
    <row r="32" spans="1:4" ht="16" x14ac:dyDescent="0.2">
      <c r="A32" s="63">
        <f t="shared" si="0"/>
        <v>29</v>
      </c>
      <c r="B32" s="66" t="s">
        <v>24</v>
      </c>
      <c r="C32" s="67">
        <v>0.26</v>
      </c>
      <c r="D32" s="23"/>
    </row>
    <row r="33" spans="1:9" ht="16" x14ac:dyDescent="0.2">
      <c r="A33" s="63">
        <f t="shared" si="0"/>
        <v>30</v>
      </c>
      <c r="B33" s="66" t="s">
        <v>25</v>
      </c>
      <c r="C33" s="67">
        <v>19.079999999999998</v>
      </c>
      <c r="D33" s="23"/>
    </row>
    <row r="34" spans="1:9" ht="16" x14ac:dyDescent="0.2">
      <c r="A34" s="63">
        <f t="shared" si="0"/>
        <v>31</v>
      </c>
      <c r="B34" s="66" t="s">
        <v>88</v>
      </c>
      <c r="C34" s="67">
        <v>15.19</v>
      </c>
      <c r="D34" s="23"/>
    </row>
    <row r="35" spans="1:9" ht="16" x14ac:dyDescent="0.2">
      <c r="A35" s="63">
        <f t="shared" si="0"/>
        <v>32</v>
      </c>
      <c r="B35" s="66" t="s">
        <v>173</v>
      </c>
      <c r="C35" s="67">
        <v>22.38</v>
      </c>
      <c r="D35" s="23"/>
    </row>
    <row r="36" spans="1:9" ht="16" x14ac:dyDescent="0.2">
      <c r="A36" s="63">
        <f t="shared" si="0"/>
        <v>33</v>
      </c>
      <c r="B36" s="66" t="s">
        <v>189</v>
      </c>
      <c r="C36" s="67">
        <v>5.59</v>
      </c>
      <c r="D36" s="23"/>
    </row>
    <row r="37" spans="1:9" ht="16" x14ac:dyDescent="0.2">
      <c r="A37" s="63">
        <f t="shared" si="0"/>
        <v>34</v>
      </c>
      <c r="B37" s="66" t="s">
        <v>143</v>
      </c>
      <c r="C37" s="67">
        <v>15.42</v>
      </c>
      <c r="D37" s="23"/>
    </row>
    <row r="38" spans="1:9" ht="16" x14ac:dyDescent="0.2">
      <c r="A38" s="63">
        <f t="shared" si="0"/>
        <v>35</v>
      </c>
      <c r="B38" s="66" t="s">
        <v>27</v>
      </c>
      <c r="C38" s="67">
        <v>16.739999999999998</v>
      </c>
      <c r="D38" s="23"/>
    </row>
    <row r="39" spans="1:9" ht="16" x14ac:dyDescent="0.2">
      <c r="A39" s="63">
        <f t="shared" si="0"/>
        <v>36</v>
      </c>
      <c r="B39" s="66" t="s">
        <v>235</v>
      </c>
      <c r="C39" s="67">
        <v>10.36</v>
      </c>
      <c r="D39" s="23"/>
    </row>
    <row r="40" spans="1:9" ht="16" x14ac:dyDescent="0.2">
      <c r="A40" s="63">
        <f t="shared" si="0"/>
        <v>37</v>
      </c>
      <c r="B40" s="66" t="s">
        <v>29</v>
      </c>
      <c r="C40" s="67">
        <v>8.89</v>
      </c>
      <c r="D40" s="23"/>
    </row>
    <row r="41" spans="1:9" ht="16" x14ac:dyDescent="0.2">
      <c r="A41" s="63">
        <f t="shared" si="0"/>
        <v>38</v>
      </c>
      <c r="B41" s="66" t="s">
        <v>201</v>
      </c>
      <c r="C41" s="67">
        <v>14.53</v>
      </c>
      <c r="D41" s="23"/>
    </row>
    <row r="42" spans="1:9" ht="16" x14ac:dyDescent="0.2">
      <c r="A42" s="63">
        <f t="shared" si="0"/>
        <v>39</v>
      </c>
      <c r="B42" s="66" t="s">
        <v>30</v>
      </c>
      <c r="C42" s="67">
        <v>16.3</v>
      </c>
      <c r="D42" s="23"/>
    </row>
    <row r="43" spans="1:9" ht="16" x14ac:dyDescent="0.2">
      <c r="A43" s="63">
        <f t="shared" si="0"/>
        <v>40</v>
      </c>
      <c r="B43" s="68" t="s">
        <v>226</v>
      </c>
      <c r="C43" s="69">
        <v>157.88999999999999</v>
      </c>
      <c r="D43" s="23" t="s">
        <v>225</v>
      </c>
    </row>
    <row r="44" spans="1:9" ht="16" x14ac:dyDescent="0.2">
      <c r="A44" s="63">
        <f t="shared" si="0"/>
        <v>41</v>
      </c>
      <c r="B44" s="66" t="s">
        <v>71</v>
      </c>
      <c r="C44" s="67">
        <v>8.89</v>
      </c>
      <c r="D44" s="23"/>
    </row>
    <row r="45" spans="1:9" ht="16" x14ac:dyDescent="0.2">
      <c r="A45" s="63">
        <f t="shared" si="0"/>
        <v>42</v>
      </c>
      <c r="B45" s="66" t="s">
        <v>131</v>
      </c>
      <c r="C45" s="67">
        <v>14.53</v>
      </c>
      <c r="D45" s="23"/>
    </row>
    <row r="46" spans="1:9" ht="16" x14ac:dyDescent="0.2">
      <c r="A46" s="63">
        <f t="shared" si="0"/>
        <v>43</v>
      </c>
      <c r="B46" s="68" t="s">
        <v>227</v>
      </c>
      <c r="C46" s="69">
        <v>43.59</v>
      </c>
      <c r="D46" s="23" t="s">
        <v>225</v>
      </c>
    </row>
    <row r="47" spans="1:9" ht="16" x14ac:dyDescent="0.2">
      <c r="A47" s="63">
        <f t="shared" si="0"/>
        <v>44</v>
      </c>
      <c r="B47" s="66" t="s">
        <v>70</v>
      </c>
      <c r="C47" s="67">
        <v>12.32</v>
      </c>
      <c r="D47" s="23"/>
      <c r="G47" s="13"/>
      <c r="H47" s="42"/>
      <c r="I47" s="45"/>
    </row>
    <row r="48" spans="1:9" ht="16" x14ac:dyDescent="0.2">
      <c r="A48" s="63">
        <f t="shared" si="0"/>
        <v>45</v>
      </c>
      <c r="B48" s="70" t="s">
        <v>214</v>
      </c>
      <c r="C48" s="71">
        <v>14.29</v>
      </c>
      <c r="D48" s="23"/>
    </row>
    <row r="49" spans="1:4" ht="16" x14ac:dyDescent="0.2">
      <c r="A49" s="63">
        <f t="shared" si="0"/>
        <v>46</v>
      </c>
      <c r="B49" s="66" t="s">
        <v>132</v>
      </c>
      <c r="C49" s="67">
        <v>14.53</v>
      </c>
      <c r="D49" s="23"/>
    </row>
    <row r="50" spans="1:4" ht="16" x14ac:dyDescent="0.2">
      <c r="A50" s="63">
        <f t="shared" si="0"/>
        <v>47</v>
      </c>
      <c r="B50" s="66" t="s">
        <v>133</v>
      </c>
      <c r="C50" s="67">
        <v>12.77</v>
      </c>
      <c r="D50" s="23"/>
    </row>
    <row r="51" spans="1:4" ht="16" x14ac:dyDescent="0.2">
      <c r="A51" s="63">
        <f t="shared" si="0"/>
        <v>48</v>
      </c>
      <c r="B51" s="66" t="s">
        <v>202</v>
      </c>
      <c r="C51" s="67">
        <v>27.4</v>
      </c>
      <c r="D51" s="23"/>
    </row>
    <row r="52" spans="1:4" ht="16" x14ac:dyDescent="0.2">
      <c r="A52" s="63">
        <f t="shared" si="0"/>
        <v>49</v>
      </c>
      <c r="B52" s="68" t="s">
        <v>228</v>
      </c>
      <c r="C52" s="69">
        <v>48.9</v>
      </c>
      <c r="D52" s="23" t="s">
        <v>225</v>
      </c>
    </row>
    <row r="53" spans="1:4" ht="16" x14ac:dyDescent="0.2">
      <c r="A53" s="63">
        <f t="shared" si="0"/>
        <v>50</v>
      </c>
      <c r="B53" s="66" t="s">
        <v>84</v>
      </c>
      <c r="C53" s="67">
        <v>19.079999999999998</v>
      </c>
      <c r="D53" s="23"/>
    </row>
    <row r="54" spans="1:4" ht="16" x14ac:dyDescent="0.2">
      <c r="A54" s="63">
        <f t="shared" si="0"/>
        <v>51</v>
      </c>
      <c r="B54" s="66" t="s">
        <v>142</v>
      </c>
      <c r="C54" s="67">
        <v>16.3</v>
      </c>
      <c r="D54" s="23"/>
    </row>
    <row r="55" spans="1:4" ht="16" x14ac:dyDescent="0.2">
      <c r="A55" s="63">
        <f t="shared" si="0"/>
        <v>52</v>
      </c>
      <c r="B55" s="66" t="s">
        <v>60</v>
      </c>
      <c r="C55" s="67">
        <v>18.420000000000002</v>
      </c>
      <c r="D55" s="23"/>
    </row>
    <row r="56" spans="1:4" ht="16" x14ac:dyDescent="0.2">
      <c r="A56" s="63">
        <f t="shared" si="0"/>
        <v>53</v>
      </c>
      <c r="B56" s="66" t="s">
        <v>222</v>
      </c>
      <c r="C56" s="67">
        <v>7.01</v>
      </c>
      <c r="D56" s="23"/>
    </row>
    <row r="57" spans="1:4" ht="16" x14ac:dyDescent="0.2">
      <c r="A57" s="63">
        <f t="shared" si="0"/>
        <v>54</v>
      </c>
      <c r="B57" s="70" t="s">
        <v>215</v>
      </c>
      <c r="C57" s="71">
        <v>26.62</v>
      </c>
      <c r="D57" s="23"/>
    </row>
    <row r="58" spans="1:4" ht="16" x14ac:dyDescent="0.2">
      <c r="A58" s="63">
        <f t="shared" si="0"/>
        <v>55</v>
      </c>
      <c r="B58" s="66" t="s">
        <v>72</v>
      </c>
      <c r="C58" s="67">
        <v>15.23</v>
      </c>
      <c r="D58" s="23"/>
    </row>
    <row r="59" spans="1:4" ht="16" x14ac:dyDescent="0.2">
      <c r="A59" s="63">
        <f t="shared" si="0"/>
        <v>56</v>
      </c>
      <c r="B59" s="66" t="s">
        <v>118</v>
      </c>
      <c r="C59" s="67">
        <v>22.62</v>
      </c>
      <c r="D59" s="23"/>
    </row>
    <row r="60" spans="1:4" ht="16" x14ac:dyDescent="0.2">
      <c r="A60" s="63">
        <f t="shared" si="0"/>
        <v>57</v>
      </c>
      <c r="B60" s="66" t="s">
        <v>62</v>
      </c>
      <c r="C60" s="67">
        <v>12.79</v>
      </c>
      <c r="D60" s="23"/>
    </row>
    <row r="61" spans="1:4" ht="16" x14ac:dyDescent="0.2">
      <c r="A61" s="63">
        <f t="shared" si="0"/>
        <v>58</v>
      </c>
      <c r="B61" s="66" t="s">
        <v>203</v>
      </c>
      <c r="C61" s="67">
        <v>27.4</v>
      </c>
      <c r="D61" s="23"/>
    </row>
    <row r="62" spans="1:4" ht="16" x14ac:dyDescent="0.2">
      <c r="A62" s="63">
        <f t="shared" si="0"/>
        <v>59</v>
      </c>
      <c r="B62" s="66" t="s">
        <v>229</v>
      </c>
      <c r="C62" s="67">
        <v>19.079999999999998</v>
      </c>
      <c r="D62" s="23"/>
    </row>
    <row r="63" spans="1:4" ht="16" x14ac:dyDescent="0.2">
      <c r="A63" s="63">
        <f t="shared" si="0"/>
        <v>60</v>
      </c>
      <c r="B63" s="66" t="s">
        <v>38</v>
      </c>
      <c r="C63" s="67">
        <v>7.99</v>
      </c>
      <c r="D63" s="23"/>
    </row>
    <row r="64" spans="1:4" ht="16" x14ac:dyDescent="0.2">
      <c r="A64" s="63">
        <f t="shared" si="0"/>
        <v>61</v>
      </c>
      <c r="B64" s="66" t="s">
        <v>134</v>
      </c>
      <c r="C64" s="67">
        <v>14.53</v>
      </c>
      <c r="D64" s="23"/>
    </row>
    <row r="65" spans="1:4" ht="16" x14ac:dyDescent="0.2">
      <c r="A65" s="63">
        <f t="shared" si="0"/>
        <v>62</v>
      </c>
      <c r="B65" s="66" t="s">
        <v>186</v>
      </c>
      <c r="C65" s="67">
        <v>20.41</v>
      </c>
      <c r="D65" s="23"/>
    </row>
    <row r="66" spans="1:4" ht="16" x14ac:dyDescent="0.2">
      <c r="A66" s="63">
        <f t="shared" si="0"/>
        <v>63</v>
      </c>
      <c r="B66" s="66" t="s">
        <v>236</v>
      </c>
      <c r="C66" s="67">
        <v>9.81</v>
      </c>
      <c r="D66" s="23"/>
    </row>
    <row r="67" spans="1:4" ht="16" x14ac:dyDescent="0.2">
      <c r="A67" s="63">
        <f t="shared" si="0"/>
        <v>64</v>
      </c>
      <c r="B67" s="66" t="s">
        <v>135</v>
      </c>
      <c r="C67" s="67">
        <v>12.77</v>
      </c>
      <c r="D67" s="23"/>
    </row>
    <row r="68" spans="1:4" ht="16" x14ac:dyDescent="0.2">
      <c r="A68" s="63">
        <f t="shared" si="0"/>
        <v>65</v>
      </c>
      <c r="B68" s="66" t="s">
        <v>42</v>
      </c>
      <c r="C68" s="67">
        <v>10.87</v>
      </c>
      <c r="D68" s="23"/>
    </row>
    <row r="69" spans="1:4" ht="16" x14ac:dyDescent="0.2">
      <c r="A69" s="63">
        <f t="shared" si="0"/>
        <v>66</v>
      </c>
      <c r="B69" s="66" t="s">
        <v>43</v>
      </c>
      <c r="C69" s="67">
        <v>6.04</v>
      </c>
      <c r="D69" s="23"/>
    </row>
    <row r="70" spans="1:4" ht="16" x14ac:dyDescent="0.2">
      <c r="A70" s="63">
        <f t="shared" ref="A70:A84" si="1">A69+1</f>
        <v>67</v>
      </c>
      <c r="B70" s="66" t="s">
        <v>165</v>
      </c>
      <c r="C70" s="67">
        <v>19.079999999999998</v>
      </c>
      <c r="D70" s="23"/>
    </row>
    <row r="71" spans="1:4" ht="16" x14ac:dyDescent="0.2">
      <c r="A71" s="63">
        <f t="shared" si="1"/>
        <v>68</v>
      </c>
      <c r="B71" s="66" t="s">
        <v>44</v>
      </c>
      <c r="C71" s="67">
        <v>10.87</v>
      </c>
      <c r="D71" s="23"/>
    </row>
    <row r="72" spans="1:4" ht="16" x14ac:dyDescent="0.2">
      <c r="A72" s="63">
        <f t="shared" si="1"/>
        <v>69</v>
      </c>
      <c r="B72" s="66" t="s">
        <v>96</v>
      </c>
      <c r="C72" s="67">
        <v>26.62</v>
      </c>
      <c r="D72" s="23"/>
    </row>
    <row r="73" spans="1:4" ht="16" x14ac:dyDescent="0.2">
      <c r="A73" s="63">
        <f t="shared" si="1"/>
        <v>70</v>
      </c>
      <c r="B73" s="66" t="s">
        <v>137</v>
      </c>
      <c r="C73" s="67">
        <v>12.77</v>
      </c>
      <c r="D73" s="23"/>
    </row>
    <row r="74" spans="1:4" ht="16" x14ac:dyDescent="0.2">
      <c r="A74" s="63">
        <f t="shared" si="1"/>
        <v>71</v>
      </c>
      <c r="B74" s="66" t="s">
        <v>45</v>
      </c>
      <c r="C74" s="67">
        <v>8.02</v>
      </c>
      <c r="D74" s="23"/>
    </row>
    <row r="75" spans="1:4" ht="16" x14ac:dyDescent="0.2">
      <c r="A75" s="63">
        <f t="shared" si="1"/>
        <v>72</v>
      </c>
      <c r="B75" s="66" t="s">
        <v>230</v>
      </c>
      <c r="C75" s="67">
        <v>3.86</v>
      </c>
      <c r="D75" s="23"/>
    </row>
    <row r="76" spans="1:4" ht="16" x14ac:dyDescent="0.2">
      <c r="A76" s="63">
        <f t="shared" si="1"/>
        <v>73</v>
      </c>
      <c r="B76" s="66" t="s">
        <v>47</v>
      </c>
      <c r="C76" s="67">
        <v>28.7</v>
      </c>
      <c r="D76" s="23"/>
    </row>
    <row r="77" spans="1:4" ht="16" x14ac:dyDescent="0.2">
      <c r="A77" s="63">
        <f t="shared" si="1"/>
        <v>74</v>
      </c>
      <c r="B77" s="66" t="s">
        <v>182</v>
      </c>
      <c r="C77" s="67">
        <v>15.42</v>
      </c>
      <c r="D77" s="23"/>
    </row>
    <row r="78" spans="1:4" ht="16" x14ac:dyDescent="0.2">
      <c r="A78" s="63">
        <f t="shared" si="1"/>
        <v>75</v>
      </c>
      <c r="B78" s="66" t="s">
        <v>100</v>
      </c>
      <c r="C78" s="67">
        <v>17.32</v>
      </c>
      <c r="D78" s="23"/>
    </row>
    <row r="79" spans="1:4" ht="16" x14ac:dyDescent="0.2">
      <c r="A79" s="63">
        <f t="shared" si="1"/>
        <v>76</v>
      </c>
      <c r="B79" s="66" t="s">
        <v>231</v>
      </c>
      <c r="C79" s="67">
        <v>9.1</v>
      </c>
      <c r="D79" s="23"/>
    </row>
    <row r="80" spans="1:4" ht="16" x14ac:dyDescent="0.2">
      <c r="A80" s="63">
        <f t="shared" si="1"/>
        <v>77</v>
      </c>
      <c r="B80" s="66" t="s">
        <v>206</v>
      </c>
      <c r="C80" s="67">
        <v>14.53</v>
      </c>
      <c r="D80" s="23"/>
    </row>
    <row r="81" spans="1:4" ht="16" x14ac:dyDescent="0.2">
      <c r="A81" s="63">
        <f t="shared" si="1"/>
        <v>78</v>
      </c>
      <c r="B81" s="66" t="s">
        <v>204</v>
      </c>
      <c r="C81" s="67">
        <v>15.42</v>
      </c>
      <c r="D81" s="23"/>
    </row>
    <row r="82" spans="1:4" ht="16" x14ac:dyDescent="0.2">
      <c r="A82" s="63">
        <f t="shared" si="1"/>
        <v>79</v>
      </c>
      <c r="B82" s="66" t="s">
        <v>63</v>
      </c>
      <c r="C82" s="67">
        <v>14.31</v>
      </c>
      <c r="D82" s="23"/>
    </row>
    <row r="83" spans="1:4" ht="16" x14ac:dyDescent="0.2">
      <c r="A83" s="63">
        <f t="shared" si="1"/>
        <v>80</v>
      </c>
      <c r="B83" s="66" t="s">
        <v>166</v>
      </c>
      <c r="C83" s="67">
        <v>19.07</v>
      </c>
      <c r="D83" s="23"/>
    </row>
    <row r="84" spans="1:4" ht="16" x14ac:dyDescent="0.2">
      <c r="A84" s="63">
        <f t="shared" si="1"/>
        <v>81</v>
      </c>
      <c r="B84" s="66" t="s">
        <v>86</v>
      </c>
      <c r="C84" s="67">
        <v>12.79</v>
      </c>
      <c r="D84" s="23"/>
    </row>
    <row r="85" spans="1:4" ht="16" x14ac:dyDescent="0.2">
      <c r="A85" s="13"/>
      <c r="B85" s="44"/>
      <c r="C85" s="43"/>
    </row>
    <row r="86" spans="1:4" ht="16" x14ac:dyDescent="0.2">
      <c r="A86" s="13"/>
      <c r="B86" s="53" t="s">
        <v>238</v>
      </c>
      <c r="C86" s="54">
        <f>SUM(C4:C84)</f>
        <v>1507.9499999999989</v>
      </c>
    </row>
    <row r="87" spans="1:4" ht="16" x14ac:dyDescent="0.2">
      <c r="A87" s="13"/>
      <c r="B87" s="55" t="s">
        <v>237</v>
      </c>
      <c r="C87" s="43">
        <v>1865.82</v>
      </c>
    </row>
    <row r="88" spans="1:4" ht="16" x14ac:dyDescent="0.2">
      <c r="A88" s="13"/>
      <c r="B88" s="44"/>
      <c r="C88" s="43"/>
    </row>
    <row r="89" spans="1:4" ht="16" x14ac:dyDescent="0.2">
      <c r="A89" s="56"/>
      <c r="B89" s="52" t="s">
        <v>52</v>
      </c>
      <c r="C89" s="57">
        <f>C86+C87</f>
        <v>3373.7699999999986</v>
      </c>
    </row>
    <row r="90" spans="1:4" ht="16" x14ac:dyDescent="0.2">
      <c r="B90" s="47"/>
      <c r="C90" s="47"/>
    </row>
    <row r="91" spans="1:4" ht="16" x14ac:dyDescent="0.2">
      <c r="B91" s="44"/>
      <c r="C91" s="47"/>
    </row>
  </sheetData>
  <mergeCells count="1">
    <mergeCell ref="A1:B1"/>
  </mergeCells>
  <pageMargins left="0.7" right="0.7" top="0.75" bottom="0.75" header="0.3" footer="0.3"/>
  <pageSetup scale="47" orientation="portrait" horizontalDpi="0" verticalDpi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01B6-E3D3-F74D-85A8-91D8DF36D4F1}">
  <sheetPr>
    <pageSetUpPr fitToPage="1"/>
  </sheetPr>
  <dimension ref="A1:J94"/>
  <sheetViews>
    <sheetView topLeftCell="A76" zoomScale="124" zoomScaleNormal="124" workbookViewId="0">
      <selection activeCell="C16" sqref="C16"/>
    </sheetView>
  </sheetViews>
  <sheetFormatPr baseColWidth="10" defaultColWidth="11.5" defaultRowHeight="13" x14ac:dyDescent="0.15"/>
  <cols>
    <col min="1" max="1" width="5" customWidth="1"/>
    <col min="2" max="2" width="17.33203125" customWidth="1"/>
    <col min="3" max="3" width="25.1640625" bestFit="1" customWidth="1"/>
    <col min="4" max="4" width="13.1640625" customWidth="1"/>
    <col min="5" max="5" width="22" customWidth="1"/>
  </cols>
  <sheetData>
    <row r="1" spans="1:5" ht="22" customHeight="1" x14ac:dyDescent="0.2">
      <c r="A1" s="74" t="s">
        <v>242</v>
      </c>
    </row>
    <row r="2" spans="1:5" ht="20" customHeight="1" x14ac:dyDescent="0.2">
      <c r="A2" s="595" t="s">
        <v>223</v>
      </c>
      <c r="B2" s="595"/>
      <c r="C2" s="595"/>
      <c r="D2" s="76" t="s">
        <v>240</v>
      </c>
      <c r="E2" s="77">
        <v>43586</v>
      </c>
    </row>
    <row r="3" spans="1:5" ht="11" customHeight="1" x14ac:dyDescent="0.2">
      <c r="A3" s="60"/>
      <c r="B3" s="60"/>
      <c r="C3" s="60"/>
      <c r="D3" s="61"/>
      <c r="E3" s="62"/>
    </row>
    <row r="4" spans="1:5" ht="16" x14ac:dyDescent="0.2">
      <c r="A4" s="72" t="s">
        <v>232</v>
      </c>
      <c r="B4" s="72" t="s">
        <v>241</v>
      </c>
      <c r="C4" s="73" t="s">
        <v>125</v>
      </c>
      <c r="D4" s="72" t="s">
        <v>126</v>
      </c>
      <c r="E4" s="72" t="s">
        <v>239</v>
      </c>
    </row>
    <row r="5" spans="1:5" ht="16" x14ac:dyDescent="0.2">
      <c r="A5" s="63">
        <v>1</v>
      </c>
      <c r="B5" s="75" t="s">
        <v>243</v>
      </c>
      <c r="C5" s="66" t="s">
        <v>198</v>
      </c>
      <c r="D5" s="78">
        <v>19.97</v>
      </c>
      <c r="E5" s="23"/>
    </row>
    <row r="6" spans="1:5" ht="16" x14ac:dyDescent="0.2">
      <c r="A6" s="63">
        <f>A5+1</f>
        <v>2</v>
      </c>
      <c r="B6" s="75" t="s">
        <v>244</v>
      </c>
      <c r="C6" s="66" t="s">
        <v>216</v>
      </c>
      <c r="D6" s="78">
        <v>16.3</v>
      </c>
      <c r="E6" s="23"/>
    </row>
    <row r="7" spans="1:5" ht="16" x14ac:dyDescent="0.2">
      <c r="A7" s="63">
        <f t="shared" ref="A7:A70" si="0">A6+1</f>
        <v>3</v>
      </c>
      <c r="B7" s="75" t="s">
        <v>245</v>
      </c>
      <c r="C7" s="66" t="s">
        <v>98</v>
      </c>
      <c r="D7" s="78">
        <v>36.5</v>
      </c>
      <c r="E7" s="23"/>
    </row>
    <row r="8" spans="1:5" ht="16" x14ac:dyDescent="0.2">
      <c r="A8" s="63">
        <f t="shared" si="0"/>
        <v>4</v>
      </c>
      <c r="B8" s="75" t="s">
        <v>246</v>
      </c>
      <c r="C8" s="66" t="s">
        <v>68</v>
      </c>
      <c r="D8" s="78">
        <v>13.21</v>
      </c>
      <c r="E8" s="23"/>
    </row>
    <row r="9" spans="1:5" ht="16" x14ac:dyDescent="0.2">
      <c r="A9" s="63">
        <f t="shared" si="0"/>
        <v>5</v>
      </c>
      <c r="B9" s="75" t="s">
        <v>247</v>
      </c>
      <c r="C9" s="66" t="s">
        <v>89</v>
      </c>
      <c r="D9" s="78">
        <v>12.32</v>
      </c>
      <c r="E9" s="23"/>
    </row>
    <row r="10" spans="1:5" ht="16" x14ac:dyDescent="0.2">
      <c r="A10" s="63">
        <f t="shared" si="0"/>
        <v>6</v>
      </c>
      <c r="B10" s="75" t="s">
        <v>248</v>
      </c>
      <c r="C10" s="66" t="s">
        <v>138</v>
      </c>
      <c r="D10" s="78">
        <v>13.65</v>
      </c>
      <c r="E10" s="23"/>
    </row>
    <row r="11" spans="1:5" ht="16" x14ac:dyDescent="0.2">
      <c r="A11" s="63">
        <f t="shared" si="0"/>
        <v>7</v>
      </c>
      <c r="B11" s="75" t="s">
        <v>249</v>
      </c>
      <c r="C11" s="66" t="s">
        <v>139</v>
      </c>
      <c r="D11" s="78">
        <v>12.77</v>
      </c>
      <c r="E11" s="23"/>
    </row>
    <row r="12" spans="1:5" ht="16" x14ac:dyDescent="0.2">
      <c r="A12" s="63">
        <f t="shared" si="0"/>
        <v>8</v>
      </c>
      <c r="B12" s="75" t="s">
        <v>250</v>
      </c>
      <c r="C12" s="66" t="s">
        <v>217</v>
      </c>
      <c r="D12" s="78">
        <v>15.42</v>
      </c>
      <c r="E12" s="23"/>
    </row>
    <row r="13" spans="1:5" ht="16" x14ac:dyDescent="0.2">
      <c r="A13" s="63">
        <f t="shared" si="0"/>
        <v>9</v>
      </c>
      <c r="B13" s="75" t="s">
        <v>251</v>
      </c>
      <c r="C13" s="66" t="s">
        <v>210</v>
      </c>
      <c r="D13" s="78">
        <v>34.159999999999997</v>
      </c>
      <c r="E13" s="23"/>
    </row>
    <row r="14" spans="1:5" ht="16" x14ac:dyDescent="0.2">
      <c r="A14" s="63">
        <f t="shared" si="0"/>
        <v>10</v>
      </c>
      <c r="B14" s="75" t="s">
        <v>252</v>
      </c>
      <c r="C14" s="66" t="s">
        <v>199</v>
      </c>
      <c r="D14" s="78">
        <v>19.97</v>
      </c>
      <c r="E14" s="23"/>
    </row>
    <row r="15" spans="1:5" ht="16" x14ac:dyDescent="0.2">
      <c r="A15" s="63">
        <f t="shared" si="0"/>
        <v>11</v>
      </c>
      <c r="B15" s="75" t="s">
        <v>253</v>
      </c>
      <c r="C15" s="66" t="s">
        <v>97</v>
      </c>
      <c r="D15" s="78">
        <v>20.41</v>
      </c>
      <c r="E15" s="23"/>
    </row>
    <row r="16" spans="1:5" ht="16" x14ac:dyDescent="0.2">
      <c r="A16" s="63">
        <f t="shared" si="0"/>
        <v>12</v>
      </c>
      <c r="B16" s="75" t="s">
        <v>254</v>
      </c>
      <c r="C16" s="66" t="s">
        <v>178</v>
      </c>
      <c r="D16" s="78">
        <v>10.87</v>
      </c>
      <c r="E16" s="23"/>
    </row>
    <row r="17" spans="1:5" ht="16" x14ac:dyDescent="0.2">
      <c r="A17" s="63">
        <f t="shared" si="0"/>
        <v>13</v>
      </c>
      <c r="B17" s="81" t="s">
        <v>324</v>
      </c>
      <c r="C17" s="82" t="s">
        <v>325</v>
      </c>
      <c r="D17" s="83">
        <v>117.3</v>
      </c>
      <c r="E17" s="23" t="s">
        <v>326</v>
      </c>
    </row>
    <row r="18" spans="1:5" ht="16" x14ac:dyDescent="0.2">
      <c r="A18" s="63">
        <f t="shared" si="0"/>
        <v>14</v>
      </c>
      <c r="B18" s="75" t="s">
        <v>255</v>
      </c>
      <c r="C18" s="66" t="s">
        <v>79</v>
      </c>
      <c r="D18" s="78">
        <v>19.97</v>
      </c>
      <c r="E18" s="23"/>
    </row>
    <row r="19" spans="1:5" ht="16" x14ac:dyDescent="0.2">
      <c r="A19" s="63">
        <f t="shared" si="0"/>
        <v>15</v>
      </c>
      <c r="B19" s="75" t="s">
        <v>256</v>
      </c>
      <c r="C19" s="66" t="s">
        <v>80</v>
      </c>
      <c r="D19" s="78">
        <v>13.65</v>
      </c>
      <c r="E19" s="23"/>
    </row>
    <row r="20" spans="1:5" ht="16" x14ac:dyDescent="0.2">
      <c r="A20" s="63">
        <f t="shared" si="0"/>
        <v>16</v>
      </c>
      <c r="B20" s="81" t="s">
        <v>327</v>
      </c>
      <c r="C20" s="84" t="s">
        <v>328</v>
      </c>
      <c r="D20" s="83">
        <v>41.7</v>
      </c>
      <c r="E20" s="23" t="s">
        <v>326</v>
      </c>
    </row>
    <row r="21" spans="1:5" ht="16" x14ac:dyDescent="0.2">
      <c r="A21" s="63">
        <f t="shared" si="0"/>
        <v>17</v>
      </c>
      <c r="B21" s="75" t="s">
        <v>257</v>
      </c>
      <c r="C21" s="66" t="s">
        <v>205</v>
      </c>
      <c r="D21" s="78">
        <v>15.86</v>
      </c>
      <c r="E21" s="23"/>
    </row>
    <row r="22" spans="1:5" ht="16" x14ac:dyDescent="0.2">
      <c r="A22" s="63">
        <f t="shared" si="0"/>
        <v>18</v>
      </c>
      <c r="B22" s="75" t="s">
        <v>258</v>
      </c>
      <c r="C22" s="66" t="s">
        <v>64</v>
      </c>
      <c r="D22" s="78">
        <v>14.53</v>
      </c>
      <c r="E22" s="23"/>
    </row>
    <row r="23" spans="1:5" ht="16" x14ac:dyDescent="0.2">
      <c r="A23" s="63">
        <f t="shared" si="0"/>
        <v>19</v>
      </c>
      <c r="B23" s="75" t="s">
        <v>259</v>
      </c>
      <c r="C23" s="66" t="s">
        <v>218</v>
      </c>
      <c r="D23" s="78">
        <v>5.64</v>
      </c>
      <c r="E23" s="23"/>
    </row>
    <row r="24" spans="1:5" ht="16" x14ac:dyDescent="0.2">
      <c r="A24" s="63">
        <f t="shared" si="0"/>
        <v>20</v>
      </c>
      <c r="B24" s="75" t="s">
        <v>260</v>
      </c>
      <c r="C24" s="66" t="s">
        <v>188</v>
      </c>
      <c r="D24" s="79">
        <v>37.799999999999997</v>
      </c>
      <c r="E24" s="23"/>
    </row>
    <row r="25" spans="1:5" ht="16" x14ac:dyDescent="0.2">
      <c r="A25" s="63">
        <f t="shared" si="0"/>
        <v>21</v>
      </c>
      <c r="B25" s="75" t="s">
        <v>261</v>
      </c>
      <c r="C25" s="66" t="s">
        <v>262</v>
      </c>
      <c r="D25" s="79">
        <v>8.4</v>
      </c>
      <c r="E25" s="23"/>
    </row>
    <row r="26" spans="1:5" ht="16" x14ac:dyDescent="0.2">
      <c r="A26" s="63">
        <f t="shared" si="0"/>
        <v>22</v>
      </c>
      <c r="B26" s="75" t="s">
        <v>263</v>
      </c>
      <c r="C26" s="66" t="s">
        <v>57</v>
      </c>
      <c r="D26" s="79">
        <v>12.79</v>
      </c>
      <c r="E26" s="23"/>
    </row>
    <row r="27" spans="1:5" ht="16" x14ac:dyDescent="0.2">
      <c r="A27" s="63">
        <f t="shared" si="0"/>
        <v>23</v>
      </c>
      <c r="B27" s="75" t="s">
        <v>264</v>
      </c>
      <c r="C27" s="66" t="s">
        <v>58</v>
      </c>
      <c r="D27" s="79">
        <v>13.65</v>
      </c>
      <c r="E27" s="23"/>
    </row>
    <row r="28" spans="1:5" ht="16" x14ac:dyDescent="0.2">
      <c r="A28" s="63">
        <f t="shared" si="0"/>
        <v>24</v>
      </c>
      <c r="B28" s="75" t="s">
        <v>265</v>
      </c>
      <c r="C28" s="66" t="s">
        <v>219</v>
      </c>
      <c r="D28" s="79">
        <v>14.53</v>
      </c>
      <c r="E28" s="23"/>
    </row>
    <row r="29" spans="1:5" ht="16" x14ac:dyDescent="0.2">
      <c r="A29" s="63">
        <f t="shared" si="0"/>
        <v>25</v>
      </c>
      <c r="B29" s="75" t="s">
        <v>266</v>
      </c>
      <c r="C29" s="66" t="s">
        <v>69</v>
      </c>
      <c r="D29" s="79">
        <v>22.19</v>
      </c>
      <c r="E29" s="23"/>
    </row>
    <row r="30" spans="1:5" ht="16" x14ac:dyDescent="0.2">
      <c r="A30" s="63">
        <f t="shared" si="0"/>
        <v>26</v>
      </c>
      <c r="B30" s="75" t="s">
        <v>267</v>
      </c>
      <c r="C30" s="66" t="s">
        <v>17</v>
      </c>
      <c r="D30" s="79">
        <v>6.9</v>
      </c>
      <c r="E30" s="23"/>
    </row>
    <row r="31" spans="1:5" ht="16" x14ac:dyDescent="0.2">
      <c r="A31" s="63">
        <f t="shared" si="0"/>
        <v>27</v>
      </c>
      <c r="B31" s="75" t="s">
        <v>268</v>
      </c>
      <c r="C31" s="85" t="s">
        <v>224</v>
      </c>
      <c r="D31" s="86">
        <v>19.53</v>
      </c>
      <c r="E31" s="23"/>
    </row>
    <row r="32" spans="1:5" ht="16" x14ac:dyDescent="0.2">
      <c r="A32" s="63">
        <f t="shared" si="0"/>
        <v>28</v>
      </c>
      <c r="B32" s="75" t="s">
        <v>269</v>
      </c>
      <c r="C32" s="66" t="s">
        <v>103</v>
      </c>
      <c r="D32" s="79">
        <v>23.49</v>
      </c>
      <c r="E32" s="23"/>
    </row>
    <row r="33" spans="1:10" ht="16" x14ac:dyDescent="0.2">
      <c r="A33" s="63">
        <f t="shared" si="0"/>
        <v>29</v>
      </c>
      <c r="B33" s="75" t="s">
        <v>270</v>
      </c>
      <c r="C33" s="66" t="s">
        <v>233</v>
      </c>
      <c r="D33" s="79">
        <v>11.89</v>
      </c>
      <c r="E33" s="23"/>
    </row>
    <row r="34" spans="1:10" ht="16" x14ac:dyDescent="0.2">
      <c r="A34" s="63">
        <f t="shared" si="0"/>
        <v>30</v>
      </c>
      <c r="B34" s="75" t="s">
        <v>271</v>
      </c>
      <c r="C34" s="66" t="s">
        <v>234</v>
      </c>
      <c r="D34" s="79">
        <v>7.82</v>
      </c>
      <c r="E34" s="23"/>
    </row>
    <row r="35" spans="1:10" ht="16" x14ac:dyDescent="0.2">
      <c r="A35" s="63">
        <f t="shared" si="0"/>
        <v>31</v>
      </c>
      <c r="B35" s="87" t="s">
        <v>329</v>
      </c>
      <c r="C35" s="88" t="s">
        <v>330</v>
      </c>
      <c r="D35" s="89">
        <v>101.64</v>
      </c>
      <c r="E35" s="23" t="s">
        <v>225</v>
      </c>
    </row>
    <row r="36" spans="1:10" ht="16" x14ac:dyDescent="0.2">
      <c r="A36" s="63">
        <f t="shared" si="0"/>
        <v>32</v>
      </c>
      <c r="B36" s="75" t="s">
        <v>272</v>
      </c>
      <c r="C36" s="66" t="s">
        <v>24</v>
      </c>
      <c r="D36" s="79">
        <v>0.26</v>
      </c>
      <c r="E36" s="23"/>
    </row>
    <row r="37" spans="1:10" ht="16" x14ac:dyDescent="0.2">
      <c r="A37" s="63">
        <f t="shared" si="0"/>
        <v>33</v>
      </c>
      <c r="B37" s="75" t="s">
        <v>273</v>
      </c>
      <c r="C37" s="66" t="s">
        <v>25</v>
      </c>
      <c r="D37" s="79">
        <v>19.079999999999998</v>
      </c>
      <c r="E37" s="23"/>
    </row>
    <row r="38" spans="1:10" ht="16" x14ac:dyDescent="0.2">
      <c r="A38" s="63">
        <f t="shared" si="0"/>
        <v>34</v>
      </c>
      <c r="B38" s="75" t="s">
        <v>274</v>
      </c>
      <c r="C38" s="66" t="s">
        <v>88</v>
      </c>
      <c r="D38" s="79">
        <v>15.19</v>
      </c>
      <c r="E38" s="23"/>
    </row>
    <row r="39" spans="1:10" ht="16" x14ac:dyDescent="0.2">
      <c r="A39" s="63">
        <f t="shared" si="0"/>
        <v>35</v>
      </c>
      <c r="B39" s="75" t="s">
        <v>275</v>
      </c>
      <c r="C39" s="66" t="s">
        <v>173</v>
      </c>
      <c r="D39" s="79">
        <v>22.38</v>
      </c>
      <c r="E39" s="23"/>
    </row>
    <row r="40" spans="1:10" ht="16" x14ac:dyDescent="0.2">
      <c r="A40" s="63">
        <f t="shared" si="0"/>
        <v>36</v>
      </c>
      <c r="B40" s="75" t="s">
        <v>276</v>
      </c>
      <c r="C40" s="66" t="s">
        <v>189</v>
      </c>
      <c r="D40" s="79">
        <v>5.59</v>
      </c>
      <c r="E40" s="23"/>
    </row>
    <row r="41" spans="1:10" ht="16" x14ac:dyDescent="0.2">
      <c r="A41" s="63">
        <f t="shared" si="0"/>
        <v>37</v>
      </c>
      <c r="B41" s="75" t="s">
        <v>277</v>
      </c>
      <c r="C41" s="66" t="s">
        <v>143</v>
      </c>
      <c r="D41" s="79">
        <v>15.42</v>
      </c>
      <c r="E41" s="23"/>
    </row>
    <row r="42" spans="1:10" ht="28" x14ac:dyDescent="0.15">
      <c r="A42" s="100">
        <f t="shared" si="0"/>
        <v>38</v>
      </c>
      <c r="B42" s="97"/>
      <c r="C42" s="98" t="s">
        <v>27</v>
      </c>
      <c r="D42" s="99">
        <v>16.739999999999998</v>
      </c>
      <c r="E42" s="96" t="s">
        <v>335</v>
      </c>
    </row>
    <row r="43" spans="1:10" ht="16" x14ac:dyDescent="0.2">
      <c r="A43" s="63">
        <f t="shared" si="0"/>
        <v>39</v>
      </c>
      <c r="B43" s="75" t="s">
        <v>278</v>
      </c>
      <c r="C43" s="66" t="s">
        <v>235</v>
      </c>
      <c r="D43" s="79">
        <v>10.36</v>
      </c>
      <c r="E43" s="23"/>
    </row>
    <row r="44" spans="1:10" ht="16" x14ac:dyDescent="0.2">
      <c r="A44" s="63">
        <f t="shared" si="0"/>
        <v>40</v>
      </c>
      <c r="B44" s="75" t="s">
        <v>279</v>
      </c>
      <c r="C44" s="66" t="s">
        <v>29</v>
      </c>
      <c r="D44" s="79">
        <v>8.89</v>
      </c>
      <c r="E44" s="23"/>
    </row>
    <row r="45" spans="1:10" ht="16" x14ac:dyDescent="0.2">
      <c r="A45" s="63">
        <f t="shared" si="0"/>
        <v>41</v>
      </c>
      <c r="B45" s="75" t="s">
        <v>280</v>
      </c>
      <c r="C45" s="66" t="s">
        <v>201</v>
      </c>
      <c r="D45" s="79">
        <v>14.53</v>
      </c>
      <c r="E45" s="23"/>
    </row>
    <row r="46" spans="1:10" ht="16" x14ac:dyDescent="0.2">
      <c r="A46" s="63">
        <f t="shared" si="0"/>
        <v>42</v>
      </c>
      <c r="B46" s="75" t="s">
        <v>281</v>
      </c>
      <c r="C46" s="66" t="s">
        <v>30</v>
      </c>
      <c r="D46" s="79">
        <v>16.3</v>
      </c>
      <c r="E46" s="23"/>
    </row>
    <row r="47" spans="1:10" ht="16" x14ac:dyDescent="0.2">
      <c r="A47" s="63">
        <f t="shared" si="0"/>
        <v>43</v>
      </c>
      <c r="B47" s="75" t="s">
        <v>282</v>
      </c>
      <c r="C47" s="85" t="s">
        <v>226</v>
      </c>
      <c r="D47" s="86">
        <v>19.97</v>
      </c>
      <c r="E47" s="23"/>
    </row>
    <row r="48" spans="1:10" ht="16" x14ac:dyDescent="0.2">
      <c r="A48" s="63">
        <f t="shared" si="0"/>
        <v>44</v>
      </c>
      <c r="B48" s="81" t="s">
        <v>331</v>
      </c>
      <c r="C48" s="84" t="s">
        <v>332</v>
      </c>
      <c r="D48" s="90">
        <v>59.91</v>
      </c>
      <c r="E48" s="23" t="s">
        <v>333</v>
      </c>
      <c r="H48" s="13"/>
      <c r="I48" s="42"/>
      <c r="J48" s="45"/>
    </row>
    <row r="49" spans="1:5" ht="16" x14ac:dyDescent="0.2">
      <c r="A49" s="63">
        <f t="shared" si="0"/>
        <v>45</v>
      </c>
      <c r="B49" s="75" t="s">
        <v>283</v>
      </c>
      <c r="C49" s="66" t="s">
        <v>71</v>
      </c>
      <c r="D49" s="79">
        <v>8.89</v>
      </c>
      <c r="E49" s="23"/>
    </row>
    <row r="50" spans="1:5" ht="16" x14ac:dyDescent="0.2">
      <c r="A50" s="63">
        <f t="shared" si="0"/>
        <v>46</v>
      </c>
      <c r="B50" s="75" t="s">
        <v>284</v>
      </c>
      <c r="C50" s="66" t="s">
        <v>131</v>
      </c>
      <c r="D50" s="79">
        <v>14.53</v>
      </c>
      <c r="E50" s="23"/>
    </row>
    <row r="51" spans="1:5" ht="16" x14ac:dyDescent="0.2">
      <c r="A51" s="63">
        <f t="shared" si="0"/>
        <v>47</v>
      </c>
      <c r="B51" s="75" t="s">
        <v>285</v>
      </c>
      <c r="C51" s="85" t="s">
        <v>227</v>
      </c>
      <c r="D51" s="86">
        <v>14.53</v>
      </c>
      <c r="E51" s="23"/>
    </row>
    <row r="52" spans="1:5" ht="16" x14ac:dyDescent="0.2">
      <c r="A52" s="63">
        <f t="shared" si="0"/>
        <v>48</v>
      </c>
      <c r="B52" s="75" t="s">
        <v>286</v>
      </c>
      <c r="C52" s="66" t="s">
        <v>70</v>
      </c>
      <c r="D52" s="79">
        <v>12.32</v>
      </c>
      <c r="E52" s="23"/>
    </row>
    <row r="53" spans="1:5" ht="16" x14ac:dyDescent="0.2">
      <c r="A53" s="63">
        <f t="shared" si="0"/>
        <v>49</v>
      </c>
      <c r="B53" s="75" t="s">
        <v>287</v>
      </c>
      <c r="C53" s="70" t="s">
        <v>214</v>
      </c>
      <c r="D53" s="80">
        <v>14.29</v>
      </c>
      <c r="E53" s="23"/>
    </row>
    <row r="54" spans="1:5" ht="16" x14ac:dyDescent="0.2">
      <c r="A54" s="63">
        <f t="shared" si="0"/>
        <v>50</v>
      </c>
      <c r="B54" s="75" t="s">
        <v>288</v>
      </c>
      <c r="C54" s="66" t="s">
        <v>132</v>
      </c>
      <c r="D54" s="79">
        <v>14.53</v>
      </c>
      <c r="E54" s="23"/>
    </row>
    <row r="55" spans="1:5" ht="16" x14ac:dyDescent="0.2">
      <c r="A55" s="63">
        <f t="shared" si="0"/>
        <v>51</v>
      </c>
      <c r="B55" s="75" t="s">
        <v>289</v>
      </c>
      <c r="C55" s="66" t="s">
        <v>133</v>
      </c>
      <c r="D55" s="79">
        <v>12.77</v>
      </c>
      <c r="E55" s="23"/>
    </row>
    <row r="56" spans="1:5" ht="16" x14ac:dyDescent="0.2">
      <c r="A56" s="63">
        <f t="shared" si="0"/>
        <v>52</v>
      </c>
      <c r="B56" s="75" t="s">
        <v>290</v>
      </c>
      <c r="C56" s="66" t="s">
        <v>202</v>
      </c>
      <c r="D56" s="79">
        <v>27.4</v>
      </c>
      <c r="E56" s="23"/>
    </row>
    <row r="57" spans="1:5" ht="16" x14ac:dyDescent="0.2">
      <c r="A57" s="63">
        <f t="shared" si="0"/>
        <v>53</v>
      </c>
      <c r="B57" s="75" t="s">
        <v>291</v>
      </c>
      <c r="C57" s="85" t="s">
        <v>228</v>
      </c>
      <c r="D57" s="86">
        <v>16.3</v>
      </c>
      <c r="E57" s="23"/>
    </row>
    <row r="58" spans="1:5" ht="16" x14ac:dyDescent="0.2">
      <c r="A58" s="63">
        <f t="shared" si="0"/>
        <v>54</v>
      </c>
      <c r="B58" s="75" t="s">
        <v>292</v>
      </c>
      <c r="C58" s="66" t="s">
        <v>84</v>
      </c>
      <c r="D58" s="79">
        <v>19.079999999999998</v>
      </c>
      <c r="E58" s="23"/>
    </row>
    <row r="59" spans="1:5" ht="16" x14ac:dyDescent="0.2">
      <c r="A59" s="63">
        <f t="shared" si="0"/>
        <v>55</v>
      </c>
      <c r="B59" s="75" t="s">
        <v>293</v>
      </c>
      <c r="C59" s="66" t="s">
        <v>142</v>
      </c>
      <c r="D59" s="79">
        <v>16.3</v>
      </c>
      <c r="E59" s="23"/>
    </row>
    <row r="60" spans="1:5" ht="16" x14ac:dyDescent="0.2">
      <c r="A60" s="63">
        <f t="shared" si="0"/>
        <v>56</v>
      </c>
      <c r="B60" s="75" t="s">
        <v>294</v>
      </c>
      <c r="C60" s="66" t="s">
        <v>60</v>
      </c>
      <c r="D60" s="79">
        <v>18.420000000000002</v>
      </c>
      <c r="E60" s="23"/>
    </row>
    <row r="61" spans="1:5" ht="16" x14ac:dyDescent="0.2">
      <c r="A61" s="63">
        <f t="shared" si="0"/>
        <v>57</v>
      </c>
      <c r="B61" s="75" t="s">
        <v>295</v>
      </c>
      <c r="C61" s="66" t="s">
        <v>222</v>
      </c>
      <c r="D61" s="79">
        <v>7.01</v>
      </c>
      <c r="E61" s="23"/>
    </row>
    <row r="62" spans="1:5" ht="16" x14ac:dyDescent="0.2">
      <c r="A62" s="63">
        <f t="shared" si="0"/>
        <v>58</v>
      </c>
      <c r="B62" s="75" t="s">
        <v>296</v>
      </c>
      <c r="C62" s="70" t="s">
        <v>215</v>
      </c>
      <c r="D62" s="80">
        <v>26.62</v>
      </c>
      <c r="E62" s="23"/>
    </row>
    <row r="63" spans="1:5" ht="16" x14ac:dyDescent="0.2">
      <c r="A63" s="63">
        <f t="shared" si="0"/>
        <v>59</v>
      </c>
      <c r="B63" s="75" t="s">
        <v>297</v>
      </c>
      <c r="C63" s="66" t="s">
        <v>72</v>
      </c>
      <c r="D63" s="79">
        <v>15.23</v>
      </c>
      <c r="E63" s="23"/>
    </row>
    <row r="64" spans="1:5" ht="16" x14ac:dyDescent="0.2">
      <c r="A64" s="63">
        <f t="shared" si="0"/>
        <v>60</v>
      </c>
      <c r="B64" s="75" t="s">
        <v>298</v>
      </c>
      <c r="C64" s="66" t="s">
        <v>118</v>
      </c>
      <c r="D64" s="79">
        <v>22.62</v>
      </c>
      <c r="E64" s="23"/>
    </row>
    <row r="65" spans="1:5" ht="16" x14ac:dyDescent="0.2">
      <c r="A65" s="63">
        <f t="shared" si="0"/>
        <v>61</v>
      </c>
      <c r="B65" s="75" t="s">
        <v>299</v>
      </c>
      <c r="C65" s="66" t="s">
        <v>62</v>
      </c>
      <c r="D65" s="79">
        <v>12.79</v>
      </c>
      <c r="E65" s="23"/>
    </row>
    <row r="66" spans="1:5" ht="16" x14ac:dyDescent="0.2">
      <c r="A66" s="63">
        <f t="shared" si="0"/>
        <v>62</v>
      </c>
      <c r="B66" s="75" t="s">
        <v>300</v>
      </c>
      <c r="C66" s="66" t="s">
        <v>203</v>
      </c>
      <c r="D66" s="79">
        <v>27.4</v>
      </c>
      <c r="E66" s="23"/>
    </row>
    <row r="67" spans="1:5" ht="16" x14ac:dyDescent="0.2">
      <c r="A67" s="63">
        <f t="shared" si="0"/>
        <v>63</v>
      </c>
      <c r="B67" s="75" t="s">
        <v>301</v>
      </c>
      <c r="C67" s="66" t="s">
        <v>229</v>
      </c>
      <c r="D67" s="79">
        <v>19.079999999999998</v>
      </c>
      <c r="E67" s="23"/>
    </row>
    <row r="68" spans="1:5" ht="16" x14ac:dyDescent="0.2">
      <c r="A68" s="63">
        <f t="shared" si="0"/>
        <v>64</v>
      </c>
      <c r="B68" s="75" t="s">
        <v>302</v>
      </c>
      <c r="C68" s="66" t="s">
        <v>38</v>
      </c>
      <c r="D68" s="79">
        <v>7.99</v>
      </c>
      <c r="E68" s="23"/>
    </row>
    <row r="69" spans="1:5" ht="16" x14ac:dyDescent="0.2">
      <c r="A69" s="63">
        <f t="shared" si="0"/>
        <v>65</v>
      </c>
      <c r="B69" s="75" t="s">
        <v>303</v>
      </c>
      <c r="C69" s="66" t="s">
        <v>134</v>
      </c>
      <c r="D69" s="79">
        <v>14.53</v>
      </c>
      <c r="E69" s="23"/>
    </row>
    <row r="70" spans="1:5" ht="16" x14ac:dyDescent="0.2">
      <c r="A70" s="63">
        <f t="shared" si="0"/>
        <v>66</v>
      </c>
      <c r="B70" s="75" t="s">
        <v>304</v>
      </c>
      <c r="C70" s="66" t="s">
        <v>186</v>
      </c>
      <c r="D70" s="79">
        <v>20.41</v>
      </c>
      <c r="E70" s="23"/>
    </row>
    <row r="71" spans="1:5" ht="16" x14ac:dyDescent="0.2">
      <c r="A71" s="63">
        <f t="shared" ref="A71:A89" si="1">A70+1</f>
        <v>67</v>
      </c>
      <c r="B71" s="75" t="s">
        <v>305</v>
      </c>
      <c r="C71" s="66" t="s">
        <v>236</v>
      </c>
      <c r="D71" s="79">
        <v>9.81</v>
      </c>
      <c r="E71" s="23"/>
    </row>
    <row r="72" spans="1:5" ht="16" x14ac:dyDescent="0.2">
      <c r="A72" s="63">
        <f t="shared" si="1"/>
        <v>68</v>
      </c>
      <c r="B72" s="75" t="s">
        <v>306</v>
      </c>
      <c r="C72" s="66" t="s">
        <v>135</v>
      </c>
      <c r="D72" s="79">
        <v>12.77</v>
      </c>
      <c r="E72" s="23"/>
    </row>
    <row r="73" spans="1:5" ht="16" x14ac:dyDescent="0.2">
      <c r="A73" s="63">
        <f t="shared" si="1"/>
        <v>69</v>
      </c>
      <c r="B73" s="75" t="s">
        <v>307</v>
      </c>
      <c r="C73" s="66" t="s">
        <v>42</v>
      </c>
      <c r="D73" s="79">
        <v>10.87</v>
      </c>
      <c r="E73" s="23"/>
    </row>
    <row r="74" spans="1:5" ht="16" x14ac:dyDescent="0.2">
      <c r="A74" s="63">
        <f t="shared" si="1"/>
        <v>70</v>
      </c>
      <c r="B74" s="75" t="s">
        <v>308</v>
      </c>
      <c r="C74" s="66" t="s">
        <v>43</v>
      </c>
      <c r="D74" s="79">
        <v>6.04</v>
      </c>
      <c r="E74" s="23"/>
    </row>
    <row r="75" spans="1:5" ht="16" x14ac:dyDescent="0.2">
      <c r="A75" s="63">
        <f t="shared" si="1"/>
        <v>71</v>
      </c>
      <c r="B75" s="75" t="s">
        <v>309</v>
      </c>
      <c r="C75" s="66" t="s">
        <v>165</v>
      </c>
      <c r="D75" s="79">
        <v>19.079999999999998</v>
      </c>
      <c r="E75" s="23"/>
    </row>
    <row r="76" spans="1:5" ht="16" x14ac:dyDescent="0.2">
      <c r="A76" s="63">
        <f t="shared" si="1"/>
        <v>72</v>
      </c>
      <c r="B76" s="75" t="s">
        <v>310</v>
      </c>
      <c r="C76" s="66" t="s">
        <v>44</v>
      </c>
      <c r="D76" s="79">
        <v>10.87</v>
      </c>
      <c r="E76" s="23"/>
    </row>
    <row r="77" spans="1:5" ht="16" x14ac:dyDescent="0.2">
      <c r="A77" s="63">
        <f t="shared" si="1"/>
        <v>73</v>
      </c>
      <c r="B77" s="75" t="s">
        <v>311</v>
      </c>
      <c r="C77" s="66" t="s">
        <v>96</v>
      </c>
      <c r="D77" s="79">
        <v>26.62</v>
      </c>
      <c r="E77" s="23"/>
    </row>
    <row r="78" spans="1:5" ht="16" x14ac:dyDescent="0.2">
      <c r="A78" s="63">
        <f t="shared" si="1"/>
        <v>74</v>
      </c>
      <c r="B78" s="75" t="s">
        <v>312</v>
      </c>
      <c r="C78" s="66" t="s">
        <v>137</v>
      </c>
      <c r="D78" s="79">
        <v>12.77</v>
      </c>
      <c r="E78" s="23"/>
    </row>
    <row r="79" spans="1:5" ht="16" x14ac:dyDescent="0.2">
      <c r="A79" s="63">
        <f t="shared" si="1"/>
        <v>75</v>
      </c>
      <c r="B79" s="75" t="s">
        <v>313</v>
      </c>
      <c r="C79" s="66" t="s">
        <v>45</v>
      </c>
      <c r="D79" s="79">
        <v>8.02</v>
      </c>
      <c r="E79" s="23"/>
    </row>
    <row r="80" spans="1:5" ht="16" x14ac:dyDescent="0.2">
      <c r="A80" s="63">
        <f t="shared" si="1"/>
        <v>76</v>
      </c>
      <c r="B80" s="75" t="s">
        <v>314</v>
      </c>
      <c r="C80" s="66" t="s">
        <v>230</v>
      </c>
      <c r="D80" s="79">
        <v>3.86</v>
      </c>
      <c r="E80" s="23"/>
    </row>
    <row r="81" spans="1:5" ht="16" x14ac:dyDescent="0.2">
      <c r="A81" s="63">
        <f t="shared" si="1"/>
        <v>77</v>
      </c>
      <c r="B81" s="75" t="s">
        <v>315</v>
      </c>
      <c r="C81" s="66" t="s">
        <v>334</v>
      </c>
      <c r="D81" s="79">
        <v>28.7</v>
      </c>
      <c r="E81" s="91"/>
    </row>
    <row r="82" spans="1:5" ht="16" x14ac:dyDescent="0.2">
      <c r="A82" s="63">
        <f t="shared" si="1"/>
        <v>78</v>
      </c>
      <c r="B82" s="75" t="s">
        <v>316</v>
      </c>
      <c r="C82" s="66" t="s">
        <v>182</v>
      </c>
      <c r="D82" s="79">
        <v>15.42</v>
      </c>
      <c r="E82" s="91"/>
    </row>
    <row r="83" spans="1:5" ht="16" x14ac:dyDescent="0.2">
      <c r="A83" s="63">
        <f t="shared" si="1"/>
        <v>79</v>
      </c>
      <c r="B83" s="75" t="s">
        <v>317</v>
      </c>
      <c r="C83" s="66" t="s">
        <v>100</v>
      </c>
      <c r="D83" s="79">
        <v>17.32</v>
      </c>
      <c r="E83" s="23"/>
    </row>
    <row r="84" spans="1:5" ht="16" x14ac:dyDescent="0.2">
      <c r="A84" s="63">
        <f t="shared" si="1"/>
        <v>80</v>
      </c>
      <c r="B84" s="75" t="s">
        <v>318</v>
      </c>
      <c r="C84" s="66" t="s">
        <v>231</v>
      </c>
      <c r="D84" s="79">
        <v>9.1</v>
      </c>
      <c r="E84" s="23"/>
    </row>
    <row r="85" spans="1:5" ht="16" x14ac:dyDescent="0.2">
      <c r="A85" s="63">
        <f t="shared" si="1"/>
        <v>81</v>
      </c>
      <c r="B85" s="75" t="s">
        <v>319</v>
      </c>
      <c r="C85" s="66" t="s">
        <v>206</v>
      </c>
      <c r="D85" s="79">
        <v>14.53</v>
      </c>
      <c r="E85" s="23"/>
    </row>
    <row r="86" spans="1:5" ht="16" x14ac:dyDescent="0.2">
      <c r="A86" s="63">
        <f t="shared" si="1"/>
        <v>82</v>
      </c>
      <c r="B86" s="75" t="s">
        <v>320</v>
      </c>
      <c r="C86" s="66" t="s">
        <v>204</v>
      </c>
      <c r="D86" s="79">
        <v>15.42</v>
      </c>
      <c r="E86" s="23"/>
    </row>
    <row r="87" spans="1:5" ht="16" x14ac:dyDescent="0.2">
      <c r="A87" s="63">
        <f t="shared" si="1"/>
        <v>83</v>
      </c>
      <c r="B87" s="75" t="s">
        <v>321</v>
      </c>
      <c r="C87" s="66" t="s">
        <v>63</v>
      </c>
      <c r="D87" s="79">
        <v>14.31</v>
      </c>
      <c r="E87" s="23"/>
    </row>
    <row r="88" spans="1:5" ht="16" x14ac:dyDescent="0.2">
      <c r="A88" s="63">
        <f t="shared" si="1"/>
        <v>84</v>
      </c>
      <c r="B88" s="75" t="s">
        <v>322</v>
      </c>
      <c r="C88" s="66" t="s">
        <v>166</v>
      </c>
      <c r="D88" s="79">
        <v>19.07</v>
      </c>
      <c r="E88" s="23"/>
    </row>
    <row r="89" spans="1:5" ht="16" x14ac:dyDescent="0.2">
      <c r="A89" s="63">
        <f t="shared" si="1"/>
        <v>85</v>
      </c>
      <c r="B89" s="75" t="s">
        <v>323</v>
      </c>
      <c r="C89" s="66" t="s">
        <v>86</v>
      </c>
      <c r="D89" s="79">
        <v>12.79</v>
      </c>
      <c r="E89" s="23"/>
    </row>
    <row r="90" spans="1:5" ht="16" x14ac:dyDescent="0.2">
      <c r="A90" s="623" t="s">
        <v>238</v>
      </c>
      <c r="B90" s="624"/>
      <c r="C90" s="625"/>
      <c r="D90" s="93">
        <f>SUM(D5:D89)</f>
        <v>1589.8599999999988</v>
      </c>
      <c r="E90" s="94"/>
    </row>
    <row r="91" spans="1:5" ht="16" x14ac:dyDescent="0.2">
      <c r="A91" s="618" t="s">
        <v>237</v>
      </c>
      <c r="B91" s="619"/>
      <c r="C91" s="620"/>
      <c r="D91" s="95">
        <v>0</v>
      </c>
      <c r="E91" s="94"/>
    </row>
    <row r="92" spans="1:5" ht="16" x14ac:dyDescent="0.2">
      <c r="A92" s="596" t="s">
        <v>52</v>
      </c>
      <c r="B92" s="597"/>
      <c r="C92" s="598"/>
      <c r="D92" s="92">
        <f>D90+D91</f>
        <v>1589.8599999999988</v>
      </c>
      <c r="E92" s="94"/>
    </row>
    <row r="93" spans="1:5" ht="16" x14ac:dyDescent="0.2">
      <c r="C93" s="47"/>
      <c r="D93" s="47"/>
    </row>
    <row r="94" spans="1:5" ht="16" x14ac:dyDescent="0.2">
      <c r="C94" s="44"/>
      <c r="D94" s="47"/>
    </row>
  </sheetData>
  <autoFilter ref="C4:E89" xr:uid="{1B35777D-86B3-9A48-BA2D-325C1FB8F52E}">
    <sortState xmlns:xlrd2="http://schemas.microsoft.com/office/spreadsheetml/2017/richdata2" ref="C5:E89">
      <sortCondition ref="C4:C89"/>
    </sortState>
  </autoFilter>
  <mergeCells count="4">
    <mergeCell ref="A2:C2"/>
    <mergeCell ref="A90:C90"/>
    <mergeCell ref="A91:C91"/>
    <mergeCell ref="A92:C92"/>
  </mergeCells>
  <conditionalFormatting sqref="C20">
    <cfRule type="duplicateValues" dxfId="111" priority="3"/>
  </conditionalFormatting>
  <conditionalFormatting sqref="C35">
    <cfRule type="duplicateValues" dxfId="110" priority="2"/>
  </conditionalFormatting>
  <conditionalFormatting sqref="C48">
    <cfRule type="duplicateValues" dxfId="109" priority="1"/>
  </conditionalFormatting>
  <conditionalFormatting sqref="E5:E89">
    <cfRule type="notContainsBlanks" dxfId="108" priority="4">
      <formula>LEN(TRIM(E5))&gt;0</formula>
    </cfRule>
  </conditionalFormatting>
  <pageMargins left="0.7" right="0.7" top="0.75" bottom="0.75" header="0.3" footer="0.3"/>
  <pageSetup scale="45" orientation="portrait" horizontalDpi="0" verticalDpi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916E-B231-BE47-8B65-54EDF970804F}">
  <sheetPr>
    <pageSetUpPr fitToPage="1"/>
  </sheetPr>
  <dimension ref="A1:J96"/>
  <sheetViews>
    <sheetView topLeftCell="B79" zoomScale="122" zoomScaleNormal="122" workbookViewId="0">
      <selection activeCell="C16" sqref="C16"/>
    </sheetView>
  </sheetViews>
  <sheetFormatPr baseColWidth="10" defaultColWidth="11.5" defaultRowHeight="13" x14ac:dyDescent="0.15"/>
  <cols>
    <col min="1" max="1" width="5" customWidth="1"/>
    <col min="2" max="2" width="17.33203125" customWidth="1"/>
    <col min="3" max="3" width="25.1640625" bestFit="1" customWidth="1"/>
    <col min="4" max="4" width="13.1640625" customWidth="1"/>
    <col min="5" max="5" width="22" customWidth="1"/>
  </cols>
  <sheetData>
    <row r="1" spans="1:5" ht="22" customHeight="1" x14ac:dyDescent="0.2">
      <c r="A1" s="74" t="s">
        <v>242</v>
      </c>
    </row>
    <row r="2" spans="1:5" ht="20" customHeight="1" x14ac:dyDescent="0.2">
      <c r="A2" s="595" t="s">
        <v>223</v>
      </c>
      <c r="B2" s="595"/>
      <c r="C2" s="595"/>
      <c r="D2" s="76" t="s">
        <v>240</v>
      </c>
      <c r="E2" s="77">
        <v>43586</v>
      </c>
    </row>
    <row r="3" spans="1:5" ht="11" customHeight="1" x14ac:dyDescent="0.2">
      <c r="A3" s="60"/>
      <c r="B3" s="60"/>
      <c r="C3" s="60"/>
      <c r="D3" s="61"/>
      <c r="E3" s="62"/>
    </row>
    <row r="4" spans="1:5" ht="16" x14ac:dyDescent="0.2">
      <c r="A4" s="72" t="s">
        <v>232</v>
      </c>
      <c r="B4" s="72" t="s">
        <v>241</v>
      </c>
      <c r="C4" s="73" t="s">
        <v>125</v>
      </c>
      <c r="D4" s="72" t="s">
        <v>126</v>
      </c>
      <c r="E4" s="72" t="s">
        <v>239</v>
      </c>
    </row>
    <row r="5" spans="1:5" ht="16" x14ac:dyDescent="0.2">
      <c r="A5" s="63">
        <v>1</v>
      </c>
      <c r="B5" s="75" t="s">
        <v>243</v>
      </c>
      <c r="C5" s="66" t="s">
        <v>198</v>
      </c>
      <c r="D5" s="78">
        <v>19.97</v>
      </c>
      <c r="E5" s="23"/>
    </row>
    <row r="6" spans="1:5" ht="16" x14ac:dyDescent="0.2">
      <c r="A6" s="63">
        <f>A5+1</f>
        <v>2</v>
      </c>
      <c r="B6" s="75" t="s">
        <v>244</v>
      </c>
      <c r="C6" s="66" t="s">
        <v>216</v>
      </c>
      <c r="D6" s="78">
        <v>16.3</v>
      </c>
      <c r="E6" s="23"/>
    </row>
    <row r="7" spans="1:5" ht="16" x14ac:dyDescent="0.2">
      <c r="A7" s="63">
        <f t="shared" ref="A7:A71" si="0">A6+1</f>
        <v>3</v>
      </c>
      <c r="B7" s="75" t="s">
        <v>245</v>
      </c>
      <c r="C7" s="66" t="s">
        <v>98</v>
      </c>
      <c r="D7" s="78">
        <v>36.5</v>
      </c>
      <c r="E7" s="23"/>
    </row>
    <row r="8" spans="1:5" ht="16" x14ac:dyDescent="0.2">
      <c r="A8" s="63">
        <f t="shared" si="0"/>
        <v>4</v>
      </c>
      <c r="B8" s="75" t="s">
        <v>246</v>
      </c>
      <c r="C8" s="66" t="s">
        <v>68</v>
      </c>
      <c r="D8" s="78">
        <v>13.21</v>
      </c>
      <c r="E8" s="23"/>
    </row>
    <row r="9" spans="1:5" ht="16" x14ac:dyDescent="0.2">
      <c r="A9" s="63">
        <f t="shared" si="0"/>
        <v>5</v>
      </c>
      <c r="B9" s="75" t="s">
        <v>247</v>
      </c>
      <c r="C9" s="66" t="s">
        <v>89</v>
      </c>
      <c r="D9" s="78">
        <v>12.32</v>
      </c>
      <c r="E9" s="23"/>
    </row>
    <row r="10" spans="1:5" ht="16" x14ac:dyDescent="0.2">
      <c r="A10" s="101">
        <f t="shared" si="0"/>
        <v>6</v>
      </c>
      <c r="B10" s="81" t="s">
        <v>336</v>
      </c>
      <c r="C10" s="82" t="s">
        <v>337</v>
      </c>
      <c r="D10" s="83">
        <v>51.68</v>
      </c>
      <c r="E10" s="23" t="s">
        <v>326</v>
      </c>
    </row>
    <row r="11" spans="1:5" ht="16" x14ac:dyDescent="0.2">
      <c r="A11" s="63">
        <f t="shared" si="0"/>
        <v>7</v>
      </c>
      <c r="B11" s="75" t="s">
        <v>248</v>
      </c>
      <c r="C11" s="66" t="s">
        <v>138</v>
      </c>
      <c r="D11" s="78">
        <v>13.65</v>
      </c>
      <c r="E11" s="23"/>
    </row>
    <row r="12" spans="1:5" ht="16" x14ac:dyDescent="0.2">
      <c r="A12" s="63">
        <f t="shared" si="0"/>
        <v>8</v>
      </c>
      <c r="B12" s="75" t="s">
        <v>249</v>
      </c>
      <c r="C12" s="66" t="s">
        <v>139</v>
      </c>
      <c r="D12" s="78">
        <v>12.77</v>
      </c>
      <c r="E12" s="23"/>
    </row>
    <row r="13" spans="1:5" ht="16" x14ac:dyDescent="0.2">
      <c r="A13" s="63">
        <f t="shared" si="0"/>
        <v>9</v>
      </c>
      <c r="B13" s="75" t="s">
        <v>250</v>
      </c>
      <c r="C13" s="66" t="s">
        <v>217</v>
      </c>
      <c r="D13" s="78">
        <v>15.42</v>
      </c>
      <c r="E13" s="23"/>
    </row>
    <row r="14" spans="1:5" ht="16" x14ac:dyDescent="0.2">
      <c r="A14" s="63">
        <f t="shared" si="0"/>
        <v>10</v>
      </c>
      <c r="B14" s="75" t="s">
        <v>251</v>
      </c>
      <c r="C14" s="66" t="s">
        <v>210</v>
      </c>
      <c r="D14" s="78">
        <v>34.159999999999997</v>
      </c>
      <c r="E14" s="23"/>
    </row>
    <row r="15" spans="1:5" ht="16" x14ac:dyDescent="0.2">
      <c r="A15" s="63">
        <f t="shared" si="0"/>
        <v>11</v>
      </c>
      <c r="B15" s="75" t="s">
        <v>252</v>
      </c>
      <c r="C15" s="66" t="s">
        <v>199</v>
      </c>
      <c r="D15" s="78">
        <v>19.97</v>
      </c>
      <c r="E15" s="23"/>
    </row>
    <row r="16" spans="1:5" ht="16" x14ac:dyDescent="0.2">
      <c r="A16" s="63">
        <f t="shared" si="0"/>
        <v>12</v>
      </c>
      <c r="B16" s="75" t="s">
        <v>253</v>
      </c>
      <c r="C16" s="66" t="s">
        <v>97</v>
      </c>
      <c r="D16" s="78">
        <v>20.41</v>
      </c>
      <c r="E16" s="23"/>
    </row>
    <row r="17" spans="1:5" ht="16" x14ac:dyDescent="0.2">
      <c r="A17" s="63">
        <f t="shared" si="0"/>
        <v>13</v>
      </c>
      <c r="B17" s="75" t="s">
        <v>254</v>
      </c>
      <c r="C17" s="66" t="s">
        <v>178</v>
      </c>
      <c r="D17" s="78">
        <v>10.87</v>
      </c>
      <c r="E17" s="23"/>
    </row>
    <row r="18" spans="1:5" ht="16" x14ac:dyDescent="0.2">
      <c r="A18" s="63">
        <f t="shared" si="0"/>
        <v>14</v>
      </c>
      <c r="B18" s="75" t="s">
        <v>324</v>
      </c>
      <c r="C18" s="66" t="s">
        <v>325</v>
      </c>
      <c r="D18" s="78">
        <v>39.1</v>
      </c>
      <c r="E18" s="23"/>
    </row>
    <row r="19" spans="1:5" ht="16" x14ac:dyDescent="0.2">
      <c r="A19" s="63">
        <f t="shared" si="0"/>
        <v>15</v>
      </c>
      <c r="B19" s="75" t="s">
        <v>255</v>
      </c>
      <c r="C19" s="66" t="s">
        <v>79</v>
      </c>
      <c r="D19" s="78">
        <v>19.97</v>
      </c>
      <c r="E19" s="23"/>
    </row>
    <row r="20" spans="1:5" ht="16" x14ac:dyDescent="0.2">
      <c r="A20" s="63">
        <f t="shared" si="0"/>
        <v>16</v>
      </c>
      <c r="B20" s="75" t="s">
        <v>256</v>
      </c>
      <c r="C20" s="66" t="s">
        <v>80</v>
      </c>
      <c r="D20" s="78">
        <v>13.65</v>
      </c>
      <c r="E20" s="23"/>
    </row>
    <row r="21" spans="1:5" ht="16" x14ac:dyDescent="0.2">
      <c r="A21" s="63">
        <f t="shared" si="0"/>
        <v>17</v>
      </c>
      <c r="B21" s="75" t="s">
        <v>327</v>
      </c>
      <c r="C21" s="102" t="s">
        <v>328</v>
      </c>
      <c r="D21" s="78">
        <v>20.85</v>
      </c>
      <c r="E21" s="23"/>
    </row>
    <row r="22" spans="1:5" ht="16" x14ac:dyDescent="0.2">
      <c r="A22" s="63">
        <f t="shared" si="0"/>
        <v>18</v>
      </c>
      <c r="B22" s="75" t="s">
        <v>257</v>
      </c>
      <c r="C22" s="66" t="s">
        <v>205</v>
      </c>
      <c r="D22" s="78">
        <v>15.86</v>
      </c>
      <c r="E22" s="23"/>
    </row>
    <row r="23" spans="1:5" ht="16" x14ac:dyDescent="0.2">
      <c r="A23" s="63">
        <f t="shared" si="0"/>
        <v>19</v>
      </c>
      <c r="B23" s="75" t="s">
        <v>258</v>
      </c>
      <c r="C23" s="66" t="s">
        <v>64</v>
      </c>
      <c r="D23" s="78">
        <v>14.53</v>
      </c>
      <c r="E23" s="23"/>
    </row>
    <row r="24" spans="1:5" ht="16" x14ac:dyDescent="0.2">
      <c r="A24" s="63">
        <f t="shared" si="0"/>
        <v>20</v>
      </c>
      <c r="B24" s="75" t="s">
        <v>259</v>
      </c>
      <c r="C24" s="66" t="s">
        <v>218</v>
      </c>
      <c r="D24" s="78">
        <v>5.64</v>
      </c>
      <c r="E24" s="23"/>
    </row>
    <row r="25" spans="1:5" ht="16" x14ac:dyDescent="0.2">
      <c r="A25" s="63">
        <f t="shared" si="0"/>
        <v>21</v>
      </c>
      <c r="B25" s="75" t="s">
        <v>260</v>
      </c>
      <c r="C25" s="66" t="s">
        <v>188</v>
      </c>
      <c r="D25" s="79">
        <v>37.799999999999997</v>
      </c>
      <c r="E25" s="23"/>
    </row>
    <row r="26" spans="1:5" ht="16" x14ac:dyDescent="0.2">
      <c r="A26" s="63">
        <f t="shared" si="0"/>
        <v>22</v>
      </c>
      <c r="B26" s="75" t="s">
        <v>261</v>
      </c>
      <c r="C26" s="66" t="s">
        <v>262</v>
      </c>
      <c r="D26" s="79">
        <v>8.4</v>
      </c>
      <c r="E26" s="23"/>
    </row>
    <row r="27" spans="1:5" ht="16" x14ac:dyDescent="0.2">
      <c r="A27" s="63">
        <f t="shared" si="0"/>
        <v>23</v>
      </c>
      <c r="B27" s="75" t="s">
        <v>263</v>
      </c>
      <c r="C27" s="66" t="s">
        <v>57</v>
      </c>
      <c r="D27" s="79">
        <v>12.79</v>
      </c>
      <c r="E27" s="23"/>
    </row>
    <row r="28" spans="1:5" ht="16" x14ac:dyDescent="0.2">
      <c r="A28" s="63">
        <f t="shared" si="0"/>
        <v>24</v>
      </c>
      <c r="B28" s="75" t="s">
        <v>264</v>
      </c>
      <c r="C28" s="66" t="s">
        <v>58</v>
      </c>
      <c r="D28" s="79">
        <v>13.65</v>
      </c>
      <c r="E28" s="23"/>
    </row>
    <row r="29" spans="1:5" ht="16" x14ac:dyDescent="0.2">
      <c r="A29" s="63">
        <f t="shared" si="0"/>
        <v>25</v>
      </c>
      <c r="B29" s="75" t="s">
        <v>265</v>
      </c>
      <c r="C29" s="66" t="s">
        <v>219</v>
      </c>
      <c r="D29" s="79">
        <v>14.53</v>
      </c>
      <c r="E29" s="23"/>
    </row>
    <row r="30" spans="1:5" ht="16" x14ac:dyDescent="0.2">
      <c r="A30" s="63">
        <f t="shared" si="0"/>
        <v>26</v>
      </c>
      <c r="B30" s="75" t="s">
        <v>266</v>
      </c>
      <c r="C30" s="66" t="s">
        <v>69</v>
      </c>
      <c r="D30" s="79">
        <v>22.19</v>
      </c>
      <c r="E30" s="23"/>
    </row>
    <row r="31" spans="1:5" ht="16" x14ac:dyDescent="0.2">
      <c r="A31" s="63">
        <f t="shared" si="0"/>
        <v>27</v>
      </c>
      <c r="B31" s="75" t="s">
        <v>267</v>
      </c>
      <c r="C31" s="66" t="s">
        <v>17</v>
      </c>
      <c r="D31" s="79">
        <v>6.9</v>
      </c>
      <c r="E31" s="23"/>
    </row>
    <row r="32" spans="1:5" ht="16" x14ac:dyDescent="0.2">
      <c r="A32" s="63">
        <f t="shared" si="0"/>
        <v>28</v>
      </c>
      <c r="B32" s="75" t="s">
        <v>268</v>
      </c>
      <c r="C32" s="85" t="s">
        <v>224</v>
      </c>
      <c r="D32" s="86">
        <v>19.53</v>
      </c>
      <c r="E32" s="23"/>
    </row>
    <row r="33" spans="1:5" ht="16" x14ac:dyDescent="0.2">
      <c r="A33" s="63">
        <f t="shared" si="0"/>
        <v>29</v>
      </c>
      <c r="B33" s="75" t="s">
        <v>269</v>
      </c>
      <c r="C33" s="66" t="s">
        <v>103</v>
      </c>
      <c r="D33" s="79">
        <v>23.49</v>
      </c>
      <c r="E33" s="23"/>
    </row>
    <row r="34" spans="1:5" ht="16" x14ac:dyDescent="0.2">
      <c r="A34" s="63">
        <f t="shared" si="0"/>
        <v>30</v>
      </c>
      <c r="B34" s="75" t="s">
        <v>270</v>
      </c>
      <c r="C34" s="66" t="s">
        <v>233</v>
      </c>
      <c r="D34" s="79">
        <v>11.89</v>
      </c>
      <c r="E34" s="23"/>
    </row>
    <row r="35" spans="1:5" ht="16" x14ac:dyDescent="0.2">
      <c r="A35" s="63">
        <f t="shared" si="0"/>
        <v>31</v>
      </c>
      <c r="B35" s="75" t="s">
        <v>271</v>
      </c>
      <c r="C35" s="66" t="s">
        <v>234</v>
      </c>
      <c r="D35" s="79">
        <v>7.82</v>
      </c>
      <c r="E35" s="23"/>
    </row>
    <row r="36" spans="1:5" ht="16" x14ac:dyDescent="0.2">
      <c r="A36" s="63">
        <f t="shared" si="0"/>
        <v>32</v>
      </c>
      <c r="B36" s="75" t="s">
        <v>329</v>
      </c>
      <c r="C36" s="102" t="s">
        <v>330</v>
      </c>
      <c r="D36" s="78">
        <v>16.940000000000001</v>
      </c>
      <c r="E36" s="23"/>
    </row>
    <row r="37" spans="1:5" ht="16" x14ac:dyDescent="0.2">
      <c r="A37" s="63">
        <f t="shared" si="0"/>
        <v>33</v>
      </c>
      <c r="B37" s="75" t="s">
        <v>272</v>
      </c>
      <c r="C37" s="66" t="s">
        <v>24</v>
      </c>
      <c r="D37" s="79">
        <v>0.26</v>
      </c>
      <c r="E37" s="23"/>
    </row>
    <row r="38" spans="1:5" ht="16" x14ac:dyDescent="0.2">
      <c r="A38" s="63">
        <f t="shared" si="0"/>
        <v>34</v>
      </c>
      <c r="B38" s="75" t="s">
        <v>273</v>
      </c>
      <c r="C38" s="66" t="s">
        <v>25</v>
      </c>
      <c r="D38" s="79">
        <v>19.079999999999998</v>
      </c>
      <c r="E38" s="23"/>
    </row>
    <row r="39" spans="1:5" ht="16" x14ac:dyDescent="0.2">
      <c r="A39" s="63">
        <f t="shared" si="0"/>
        <v>35</v>
      </c>
      <c r="B39" s="75" t="s">
        <v>274</v>
      </c>
      <c r="C39" s="66" t="s">
        <v>88</v>
      </c>
      <c r="D39" s="79">
        <v>15.19</v>
      </c>
      <c r="E39" s="23"/>
    </row>
    <row r="40" spans="1:5" ht="16" x14ac:dyDescent="0.2">
      <c r="A40" s="63">
        <f t="shared" si="0"/>
        <v>36</v>
      </c>
      <c r="B40" s="75" t="s">
        <v>275</v>
      </c>
      <c r="C40" s="66" t="s">
        <v>173</v>
      </c>
      <c r="D40" s="79">
        <v>22.38</v>
      </c>
      <c r="E40" s="23"/>
    </row>
    <row r="41" spans="1:5" ht="16" x14ac:dyDescent="0.2">
      <c r="A41" s="63">
        <f t="shared" si="0"/>
        <v>37</v>
      </c>
      <c r="B41" s="75" t="s">
        <v>276</v>
      </c>
      <c r="C41" s="66" t="s">
        <v>189</v>
      </c>
      <c r="D41" s="79">
        <v>5.59</v>
      </c>
      <c r="E41" s="23"/>
    </row>
    <row r="42" spans="1:5" ht="16" x14ac:dyDescent="0.2">
      <c r="A42" s="63">
        <f t="shared" si="0"/>
        <v>38</v>
      </c>
      <c r="B42" s="75" t="s">
        <v>277</v>
      </c>
      <c r="C42" s="66" t="s">
        <v>143</v>
      </c>
      <c r="D42" s="79">
        <v>15.42</v>
      </c>
      <c r="E42" s="23"/>
    </row>
    <row r="43" spans="1:5" ht="16" x14ac:dyDescent="0.15">
      <c r="A43" s="100">
        <f t="shared" si="0"/>
        <v>39</v>
      </c>
      <c r="B43" s="97"/>
      <c r="C43" s="98" t="s">
        <v>27</v>
      </c>
      <c r="D43" s="99">
        <v>-50.22</v>
      </c>
      <c r="E43" s="96" t="s">
        <v>338</v>
      </c>
    </row>
    <row r="44" spans="1:5" ht="16" x14ac:dyDescent="0.2">
      <c r="A44" s="63">
        <f t="shared" si="0"/>
        <v>40</v>
      </c>
      <c r="B44" s="75" t="s">
        <v>278</v>
      </c>
      <c r="C44" s="66" t="s">
        <v>235</v>
      </c>
      <c r="D44" s="79">
        <v>10.36</v>
      </c>
      <c r="E44" s="23"/>
    </row>
    <row r="45" spans="1:5" ht="16" x14ac:dyDescent="0.2">
      <c r="A45" s="63">
        <f t="shared" si="0"/>
        <v>41</v>
      </c>
      <c r="B45" s="75" t="s">
        <v>279</v>
      </c>
      <c r="C45" s="66" t="s">
        <v>29</v>
      </c>
      <c r="D45" s="79">
        <v>8.89</v>
      </c>
      <c r="E45" s="23"/>
    </row>
    <row r="46" spans="1:5" ht="16" x14ac:dyDescent="0.2">
      <c r="A46" s="63">
        <f t="shared" si="0"/>
        <v>42</v>
      </c>
      <c r="B46" s="75" t="s">
        <v>280</v>
      </c>
      <c r="C46" s="66" t="s">
        <v>201</v>
      </c>
      <c r="D46" s="79">
        <v>14.53</v>
      </c>
      <c r="E46" s="23"/>
    </row>
    <row r="47" spans="1:5" ht="16" x14ac:dyDescent="0.2">
      <c r="A47" s="63">
        <f t="shared" si="0"/>
        <v>43</v>
      </c>
      <c r="B47" s="75" t="s">
        <v>281</v>
      </c>
      <c r="C47" s="66" t="s">
        <v>30</v>
      </c>
      <c r="D47" s="79">
        <v>16.3</v>
      </c>
      <c r="E47" s="23"/>
    </row>
    <row r="48" spans="1:5" ht="16" x14ac:dyDescent="0.2">
      <c r="A48" s="63">
        <f t="shared" si="0"/>
        <v>44</v>
      </c>
      <c r="B48" s="75" t="s">
        <v>282</v>
      </c>
      <c r="C48" s="85" t="s">
        <v>226</v>
      </c>
      <c r="D48" s="86">
        <v>19.97</v>
      </c>
      <c r="E48" s="23"/>
    </row>
    <row r="49" spans="1:10" ht="16" x14ac:dyDescent="0.2">
      <c r="A49" s="63">
        <f t="shared" si="0"/>
        <v>45</v>
      </c>
      <c r="B49" s="75" t="s">
        <v>331</v>
      </c>
      <c r="C49" s="102" t="s">
        <v>332</v>
      </c>
      <c r="D49" s="86">
        <v>19.97</v>
      </c>
      <c r="E49" s="23"/>
      <c r="H49" s="13"/>
      <c r="I49" s="42"/>
      <c r="J49" s="45"/>
    </row>
    <row r="50" spans="1:10" ht="16" x14ac:dyDescent="0.2">
      <c r="A50" s="63">
        <f t="shared" si="0"/>
        <v>46</v>
      </c>
      <c r="B50" s="75" t="s">
        <v>283</v>
      </c>
      <c r="C50" s="66" t="s">
        <v>71</v>
      </c>
      <c r="D50" s="79">
        <v>8.89</v>
      </c>
      <c r="E50" s="23"/>
    </row>
    <row r="51" spans="1:10" ht="16" x14ac:dyDescent="0.2">
      <c r="A51" s="63">
        <f t="shared" si="0"/>
        <v>47</v>
      </c>
      <c r="B51" s="75" t="s">
        <v>284</v>
      </c>
      <c r="C51" s="66" t="s">
        <v>131</v>
      </c>
      <c r="D51" s="79">
        <v>14.53</v>
      </c>
      <c r="E51" s="23"/>
    </row>
    <row r="52" spans="1:10" ht="16" x14ac:dyDescent="0.2">
      <c r="A52" s="63">
        <f t="shared" si="0"/>
        <v>48</v>
      </c>
      <c r="B52" s="75" t="s">
        <v>285</v>
      </c>
      <c r="C52" s="85" t="s">
        <v>227</v>
      </c>
      <c r="D52" s="86">
        <v>14.53</v>
      </c>
      <c r="E52" s="23"/>
    </row>
    <row r="53" spans="1:10" ht="16" x14ac:dyDescent="0.2">
      <c r="A53" s="63">
        <f t="shared" si="0"/>
        <v>49</v>
      </c>
      <c r="B53" s="75" t="s">
        <v>286</v>
      </c>
      <c r="C53" s="66" t="s">
        <v>70</v>
      </c>
      <c r="D53" s="79">
        <v>12.32</v>
      </c>
      <c r="E53" s="23"/>
    </row>
    <row r="54" spans="1:10" ht="16" x14ac:dyDescent="0.2">
      <c r="A54" s="63">
        <f t="shared" si="0"/>
        <v>50</v>
      </c>
      <c r="B54" s="75" t="s">
        <v>287</v>
      </c>
      <c r="C54" s="70" t="s">
        <v>214</v>
      </c>
      <c r="D54" s="80">
        <v>14.29</v>
      </c>
      <c r="E54" s="23"/>
    </row>
    <row r="55" spans="1:10" ht="16" x14ac:dyDescent="0.2">
      <c r="A55" s="63">
        <f t="shared" si="0"/>
        <v>51</v>
      </c>
      <c r="B55" s="75" t="s">
        <v>288</v>
      </c>
      <c r="C55" s="66" t="s">
        <v>132</v>
      </c>
      <c r="D55" s="79">
        <v>14.53</v>
      </c>
      <c r="E55" s="23"/>
    </row>
    <row r="56" spans="1:10" ht="16" x14ac:dyDescent="0.2">
      <c r="A56" s="63">
        <f t="shared" si="0"/>
        <v>52</v>
      </c>
      <c r="B56" s="75" t="s">
        <v>289</v>
      </c>
      <c r="C56" s="66" t="s">
        <v>133</v>
      </c>
      <c r="D56" s="79">
        <v>12.77</v>
      </c>
      <c r="E56" s="23"/>
    </row>
    <row r="57" spans="1:10" ht="16" x14ac:dyDescent="0.2">
      <c r="A57" s="63">
        <f t="shared" si="0"/>
        <v>53</v>
      </c>
      <c r="B57" s="75" t="s">
        <v>290</v>
      </c>
      <c r="C57" s="66" t="s">
        <v>202</v>
      </c>
      <c r="D57" s="79">
        <v>27.4</v>
      </c>
      <c r="E57" s="23"/>
    </row>
    <row r="58" spans="1:10" ht="16" x14ac:dyDescent="0.2">
      <c r="A58" s="63">
        <f t="shared" si="0"/>
        <v>54</v>
      </c>
      <c r="B58" s="75" t="s">
        <v>291</v>
      </c>
      <c r="C58" s="85" t="s">
        <v>228</v>
      </c>
      <c r="D58" s="86">
        <v>16.3</v>
      </c>
      <c r="E58" s="23"/>
    </row>
    <row r="59" spans="1:10" ht="16" x14ac:dyDescent="0.2">
      <c r="A59" s="63">
        <f t="shared" si="0"/>
        <v>55</v>
      </c>
      <c r="B59" s="75" t="s">
        <v>292</v>
      </c>
      <c r="C59" s="66" t="s">
        <v>84</v>
      </c>
      <c r="D59" s="79">
        <v>19.079999999999998</v>
      </c>
      <c r="E59" s="23"/>
    </row>
    <row r="60" spans="1:10" ht="16" x14ac:dyDescent="0.2">
      <c r="A60" s="63">
        <f t="shared" si="0"/>
        <v>56</v>
      </c>
      <c r="B60" s="75" t="s">
        <v>293</v>
      </c>
      <c r="C60" s="66" t="s">
        <v>142</v>
      </c>
      <c r="D60" s="79">
        <v>16.3</v>
      </c>
      <c r="E60" s="23"/>
    </row>
    <row r="61" spans="1:10" ht="16" x14ac:dyDescent="0.2">
      <c r="A61" s="63">
        <f t="shared" si="0"/>
        <v>57</v>
      </c>
      <c r="B61" s="75" t="s">
        <v>294</v>
      </c>
      <c r="C61" s="66" t="s">
        <v>60</v>
      </c>
      <c r="D61" s="79">
        <v>18.420000000000002</v>
      </c>
      <c r="E61" s="23"/>
    </row>
    <row r="62" spans="1:10" ht="16" x14ac:dyDescent="0.2">
      <c r="A62" s="63">
        <f t="shared" si="0"/>
        <v>58</v>
      </c>
      <c r="B62" s="75" t="s">
        <v>295</v>
      </c>
      <c r="C62" s="66" t="s">
        <v>222</v>
      </c>
      <c r="D62" s="79">
        <v>7.01</v>
      </c>
      <c r="E62" s="23"/>
    </row>
    <row r="63" spans="1:10" ht="16" x14ac:dyDescent="0.2">
      <c r="A63" s="63">
        <f t="shared" si="0"/>
        <v>59</v>
      </c>
      <c r="B63" s="75" t="s">
        <v>296</v>
      </c>
      <c r="C63" s="70" t="s">
        <v>215</v>
      </c>
      <c r="D63" s="80">
        <v>26.62</v>
      </c>
      <c r="E63" s="23"/>
    </row>
    <row r="64" spans="1:10" ht="16" x14ac:dyDescent="0.2">
      <c r="A64" s="63">
        <f t="shared" si="0"/>
        <v>60</v>
      </c>
      <c r="B64" s="75" t="s">
        <v>297</v>
      </c>
      <c r="C64" s="66" t="s">
        <v>72</v>
      </c>
      <c r="D64" s="79">
        <v>15.23</v>
      </c>
      <c r="E64" s="23"/>
    </row>
    <row r="65" spans="1:5" ht="16" x14ac:dyDescent="0.2">
      <c r="A65" s="63">
        <f t="shared" si="0"/>
        <v>61</v>
      </c>
      <c r="B65" s="75" t="s">
        <v>298</v>
      </c>
      <c r="C65" s="66" t="s">
        <v>118</v>
      </c>
      <c r="D65" s="79">
        <v>22.62</v>
      </c>
      <c r="E65" s="23"/>
    </row>
    <row r="66" spans="1:5" ht="16" x14ac:dyDescent="0.2">
      <c r="A66" s="63">
        <f t="shared" si="0"/>
        <v>62</v>
      </c>
      <c r="B66" s="75" t="s">
        <v>299</v>
      </c>
      <c r="C66" s="66" t="s">
        <v>62</v>
      </c>
      <c r="D66" s="79">
        <v>12.79</v>
      </c>
      <c r="E66" s="23"/>
    </row>
    <row r="67" spans="1:5" ht="16" x14ac:dyDescent="0.2">
      <c r="A67" s="63">
        <f t="shared" si="0"/>
        <v>63</v>
      </c>
      <c r="B67" s="75" t="s">
        <v>300</v>
      </c>
      <c r="C67" s="66" t="s">
        <v>203</v>
      </c>
      <c r="D67" s="79">
        <v>27.4</v>
      </c>
      <c r="E67" s="23"/>
    </row>
    <row r="68" spans="1:5" ht="16" x14ac:dyDescent="0.2">
      <c r="A68" s="63">
        <f t="shared" si="0"/>
        <v>64</v>
      </c>
      <c r="B68" s="75" t="s">
        <v>301</v>
      </c>
      <c r="C68" s="66" t="s">
        <v>229</v>
      </c>
      <c r="D68" s="79">
        <v>19.079999999999998</v>
      </c>
      <c r="E68" s="23"/>
    </row>
    <row r="69" spans="1:5" ht="16" x14ac:dyDescent="0.2">
      <c r="A69" s="63">
        <f t="shared" si="0"/>
        <v>65</v>
      </c>
      <c r="B69" s="75" t="s">
        <v>302</v>
      </c>
      <c r="C69" s="66" t="s">
        <v>38</v>
      </c>
      <c r="D69" s="79">
        <v>7.99</v>
      </c>
      <c r="E69" s="23"/>
    </row>
    <row r="70" spans="1:5" ht="16" x14ac:dyDescent="0.2">
      <c r="A70" s="63">
        <f t="shared" si="0"/>
        <v>66</v>
      </c>
      <c r="B70" s="75" t="s">
        <v>303</v>
      </c>
      <c r="C70" s="66" t="s">
        <v>134</v>
      </c>
      <c r="D70" s="79">
        <v>14.53</v>
      </c>
      <c r="E70" s="23"/>
    </row>
    <row r="71" spans="1:5" ht="16" x14ac:dyDescent="0.2">
      <c r="A71" s="63">
        <f t="shared" si="0"/>
        <v>67</v>
      </c>
      <c r="B71" s="75" t="s">
        <v>304</v>
      </c>
      <c r="C71" s="66" t="s">
        <v>186</v>
      </c>
      <c r="D71" s="79">
        <v>20.41</v>
      </c>
      <c r="E71" s="23"/>
    </row>
    <row r="72" spans="1:5" ht="16" x14ac:dyDescent="0.2">
      <c r="A72" s="63">
        <f t="shared" ref="A72:A91" si="1">A71+1</f>
        <v>68</v>
      </c>
      <c r="B72" s="75" t="s">
        <v>305</v>
      </c>
      <c r="C72" s="66" t="s">
        <v>236</v>
      </c>
      <c r="D72" s="79">
        <v>9.81</v>
      </c>
      <c r="E72" s="23"/>
    </row>
    <row r="73" spans="1:5" ht="16" x14ac:dyDescent="0.2">
      <c r="A73" s="63">
        <f t="shared" si="1"/>
        <v>69</v>
      </c>
      <c r="B73" s="75" t="s">
        <v>306</v>
      </c>
      <c r="C73" s="66" t="s">
        <v>135</v>
      </c>
      <c r="D73" s="79">
        <v>12.77</v>
      </c>
      <c r="E73" s="23"/>
    </row>
    <row r="74" spans="1:5" ht="16" x14ac:dyDescent="0.2">
      <c r="A74" s="63">
        <f t="shared" si="1"/>
        <v>70</v>
      </c>
      <c r="B74" s="75" t="s">
        <v>307</v>
      </c>
      <c r="C74" s="66" t="s">
        <v>42</v>
      </c>
      <c r="D74" s="79">
        <v>10.87</v>
      </c>
      <c r="E74" s="23"/>
    </row>
    <row r="75" spans="1:5" ht="16" x14ac:dyDescent="0.2">
      <c r="A75" s="63">
        <f t="shared" si="1"/>
        <v>71</v>
      </c>
      <c r="B75" s="75" t="s">
        <v>308</v>
      </c>
      <c r="C75" s="66" t="s">
        <v>43</v>
      </c>
      <c r="D75" s="79">
        <v>6.04</v>
      </c>
      <c r="E75" s="23"/>
    </row>
    <row r="76" spans="1:5" ht="16" x14ac:dyDescent="0.2">
      <c r="A76" s="63">
        <f t="shared" si="1"/>
        <v>72</v>
      </c>
      <c r="B76" s="75" t="s">
        <v>309</v>
      </c>
      <c r="C76" s="66" t="s">
        <v>165</v>
      </c>
      <c r="D76" s="79">
        <v>19.079999999999998</v>
      </c>
      <c r="E76" s="23"/>
    </row>
    <row r="77" spans="1:5" ht="16" x14ac:dyDescent="0.2">
      <c r="A77" s="101">
        <f t="shared" si="1"/>
        <v>73</v>
      </c>
      <c r="B77" s="81" t="s">
        <v>339</v>
      </c>
      <c r="C77" s="82" t="s">
        <v>340</v>
      </c>
      <c r="D77" s="83">
        <v>272.5</v>
      </c>
      <c r="E77" s="23" t="s">
        <v>341</v>
      </c>
    </row>
    <row r="78" spans="1:5" ht="16" x14ac:dyDescent="0.2">
      <c r="A78" s="63">
        <f t="shared" si="1"/>
        <v>74</v>
      </c>
      <c r="B78" s="75" t="s">
        <v>310</v>
      </c>
      <c r="C78" s="66" t="s">
        <v>44</v>
      </c>
      <c r="D78" s="79">
        <v>10.87</v>
      </c>
      <c r="E78" s="23"/>
    </row>
    <row r="79" spans="1:5" ht="16" x14ac:dyDescent="0.2">
      <c r="A79" s="63">
        <f t="shared" si="1"/>
        <v>75</v>
      </c>
      <c r="B79" s="75" t="s">
        <v>311</v>
      </c>
      <c r="C79" s="66" t="s">
        <v>96</v>
      </c>
      <c r="D79" s="79">
        <v>26.62</v>
      </c>
      <c r="E79" s="23"/>
    </row>
    <row r="80" spans="1:5" ht="16" x14ac:dyDescent="0.2">
      <c r="A80" s="63">
        <f t="shared" si="1"/>
        <v>76</v>
      </c>
      <c r="B80" s="75" t="s">
        <v>312</v>
      </c>
      <c r="C80" s="66" t="s">
        <v>137</v>
      </c>
      <c r="D80" s="79">
        <v>12.77</v>
      </c>
      <c r="E80" s="23"/>
    </row>
    <row r="81" spans="1:5" ht="16" x14ac:dyDescent="0.2">
      <c r="A81" s="63">
        <f t="shared" si="1"/>
        <v>77</v>
      </c>
      <c r="B81" s="75" t="s">
        <v>313</v>
      </c>
      <c r="C81" s="66" t="s">
        <v>45</v>
      </c>
      <c r="D81" s="79">
        <v>8.02</v>
      </c>
      <c r="E81" s="23"/>
    </row>
    <row r="82" spans="1:5" ht="16" x14ac:dyDescent="0.2">
      <c r="A82" s="63">
        <f t="shared" si="1"/>
        <v>78</v>
      </c>
      <c r="B82" s="75" t="s">
        <v>314</v>
      </c>
      <c r="C82" s="66" t="s">
        <v>230</v>
      </c>
      <c r="D82" s="79">
        <v>3.86</v>
      </c>
      <c r="E82" s="23"/>
    </row>
    <row r="83" spans="1:5" ht="16" x14ac:dyDescent="0.2">
      <c r="A83" s="63">
        <f t="shared" si="1"/>
        <v>79</v>
      </c>
      <c r="B83" s="75" t="s">
        <v>315</v>
      </c>
      <c r="C83" s="66" t="s">
        <v>334</v>
      </c>
      <c r="D83" s="79">
        <v>28.7</v>
      </c>
      <c r="E83" s="91"/>
    </row>
    <row r="84" spans="1:5" ht="16" x14ac:dyDescent="0.2">
      <c r="A84" s="63">
        <f t="shared" si="1"/>
        <v>80</v>
      </c>
      <c r="B84" s="75" t="s">
        <v>316</v>
      </c>
      <c r="C84" s="66" t="s">
        <v>182</v>
      </c>
      <c r="D84" s="79">
        <v>15.42</v>
      </c>
      <c r="E84" s="91"/>
    </row>
    <row r="85" spans="1:5" ht="16" x14ac:dyDescent="0.2">
      <c r="A85" s="63">
        <f t="shared" si="1"/>
        <v>81</v>
      </c>
      <c r="B85" s="75" t="s">
        <v>317</v>
      </c>
      <c r="C85" s="66" t="s">
        <v>100</v>
      </c>
      <c r="D85" s="79">
        <v>17.32</v>
      </c>
      <c r="E85" s="23"/>
    </row>
    <row r="86" spans="1:5" ht="16" x14ac:dyDescent="0.2">
      <c r="A86" s="63">
        <f t="shared" si="1"/>
        <v>82</v>
      </c>
      <c r="B86" s="75" t="s">
        <v>318</v>
      </c>
      <c r="C86" s="66" t="s">
        <v>231</v>
      </c>
      <c r="D86" s="79">
        <v>9.1</v>
      </c>
      <c r="E86" s="23"/>
    </row>
    <row r="87" spans="1:5" ht="16" x14ac:dyDescent="0.2">
      <c r="A87" s="63">
        <f t="shared" si="1"/>
        <v>83</v>
      </c>
      <c r="B87" s="75" t="s">
        <v>319</v>
      </c>
      <c r="C87" s="66" t="s">
        <v>206</v>
      </c>
      <c r="D87" s="79">
        <v>14.53</v>
      </c>
      <c r="E87" s="23"/>
    </row>
    <row r="88" spans="1:5" ht="16" x14ac:dyDescent="0.2">
      <c r="A88" s="63">
        <f t="shared" si="1"/>
        <v>84</v>
      </c>
      <c r="B88" s="75" t="s">
        <v>320</v>
      </c>
      <c r="C88" s="66" t="s">
        <v>204</v>
      </c>
      <c r="D88" s="79">
        <v>15.42</v>
      </c>
      <c r="E88" s="23"/>
    </row>
    <row r="89" spans="1:5" ht="16" x14ac:dyDescent="0.2">
      <c r="A89" s="63">
        <f t="shared" si="1"/>
        <v>85</v>
      </c>
      <c r="B89" s="75" t="s">
        <v>321</v>
      </c>
      <c r="C89" s="66" t="s">
        <v>63</v>
      </c>
      <c r="D89" s="79">
        <v>14.31</v>
      </c>
      <c r="E89" s="23"/>
    </row>
    <row r="90" spans="1:5" ht="16" x14ac:dyDescent="0.2">
      <c r="A90" s="63">
        <f t="shared" si="1"/>
        <v>86</v>
      </c>
      <c r="B90" s="75" t="s">
        <v>322</v>
      </c>
      <c r="C90" s="66" t="s">
        <v>166</v>
      </c>
      <c r="D90" s="79">
        <v>19.07</v>
      </c>
      <c r="E90" s="23"/>
    </row>
    <row r="91" spans="1:5" ht="16" x14ac:dyDescent="0.2">
      <c r="A91" s="63">
        <f t="shared" si="1"/>
        <v>87</v>
      </c>
      <c r="B91" s="75" t="s">
        <v>323</v>
      </c>
      <c r="C91" s="66" t="s">
        <v>86</v>
      </c>
      <c r="D91" s="79">
        <v>12.79</v>
      </c>
      <c r="E91" s="23"/>
    </row>
    <row r="92" spans="1:5" ht="16" x14ac:dyDescent="0.2">
      <c r="A92" s="623" t="s">
        <v>238</v>
      </c>
      <c r="B92" s="624"/>
      <c r="C92" s="625"/>
      <c r="D92" s="93">
        <f>SUM(D5:D91)</f>
        <v>1623.3899999999992</v>
      </c>
      <c r="E92" s="94"/>
    </row>
    <row r="93" spans="1:5" ht="16" x14ac:dyDescent="0.2">
      <c r="A93" s="618" t="s">
        <v>237</v>
      </c>
      <c r="B93" s="619"/>
      <c r="C93" s="620"/>
      <c r="D93" s="95">
        <v>0</v>
      </c>
      <c r="E93" s="94"/>
    </row>
    <row r="94" spans="1:5" ht="16" x14ac:dyDescent="0.2">
      <c r="A94" s="596" t="s">
        <v>52</v>
      </c>
      <c r="B94" s="597"/>
      <c r="C94" s="598"/>
      <c r="D94" s="103">
        <f>D92+D93</f>
        <v>1623.3899999999992</v>
      </c>
      <c r="E94" s="94"/>
    </row>
    <row r="95" spans="1:5" ht="16" x14ac:dyDescent="0.2">
      <c r="C95" s="47"/>
      <c r="D95" s="47"/>
    </row>
    <row r="96" spans="1:5" ht="16" x14ac:dyDescent="0.2">
      <c r="C96" s="44"/>
      <c r="D96" s="47"/>
    </row>
  </sheetData>
  <autoFilter ref="C4:E91" xr:uid="{1B35777D-86B3-9A48-BA2D-325C1FB8F52E}">
    <sortState xmlns:xlrd2="http://schemas.microsoft.com/office/spreadsheetml/2017/richdata2" ref="C5:E91">
      <sortCondition ref="C4:C91"/>
    </sortState>
  </autoFilter>
  <mergeCells count="4">
    <mergeCell ref="A2:C2"/>
    <mergeCell ref="A92:C92"/>
    <mergeCell ref="A93:C93"/>
    <mergeCell ref="A94:C94"/>
  </mergeCells>
  <conditionalFormatting sqref="C21">
    <cfRule type="duplicateValues" dxfId="107" priority="3"/>
  </conditionalFormatting>
  <conditionalFormatting sqref="C36">
    <cfRule type="duplicateValues" dxfId="106" priority="2"/>
  </conditionalFormatting>
  <conditionalFormatting sqref="C49">
    <cfRule type="duplicateValues" dxfId="105" priority="1"/>
  </conditionalFormatting>
  <conditionalFormatting sqref="E5:E91">
    <cfRule type="notContainsBlanks" dxfId="104" priority="4">
      <formula>LEN(TRIM(E5))&gt;0</formula>
    </cfRule>
  </conditionalFormatting>
  <pageMargins left="0.7" right="0.7" top="0.75" bottom="0.75" header="0.3" footer="0.3"/>
  <pageSetup scale="45" orientation="portrait" horizontalDpi="0" verticalDpi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131A-3EEE-354A-99B5-E7D113EA7A06}">
  <sheetPr>
    <pageSetUpPr fitToPage="1"/>
  </sheetPr>
  <dimension ref="A1:J96"/>
  <sheetViews>
    <sheetView topLeftCell="A73" zoomScale="122" zoomScaleNormal="122" workbookViewId="0">
      <selection activeCell="C16" sqref="C16"/>
    </sheetView>
  </sheetViews>
  <sheetFormatPr baseColWidth="10" defaultColWidth="11.5" defaultRowHeight="13" x14ac:dyDescent="0.15"/>
  <cols>
    <col min="1" max="1" width="5" customWidth="1"/>
    <col min="2" max="2" width="17.33203125" customWidth="1"/>
    <col min="3" max="3" width="25.1640625" bestFit="1" customWidth="1"/>
    <col min="4" max="4" width="13.1640625" customWidth="1"/>
    <col min="5" max="5" width="23.83203125" customWidth="1"/>
  </cols>
  <sheetData>
    <row r="1" spans="1:5" ht="22" customHeight="1" x14ac:dyDescent="0.2">
      <c r="A1" s="74" t="s">
        <v>242</v>
      </c>
    </row>
    <row r="2" spans="1:5" ht="20" customHeight="1" x14ac:dyDescent="0.2">
      <c r="A2" s="595" t="s">
        <v>223</v>
      </c>
      <c r="B2" s="595"/>
      <c r="C2" s="595"/>
      <c r="D2" s="76" t="s">
        <v>240</v>
      </c>
      <c r="E2" s="77">
        <v>43647</v>
      </c>
    </row>
    <row r="3" spans="1:5" ht="11" customHeight="1" x14ac:dyDescent="0.2">
      <c r="A3" s="60"/>
      <c r="B3" s="60"/>
      <c r="C3" s="60"/>
      <c r="D3" s="61"/>
      <c r="E3" s="62"/>
    </row>
    <row r="4" spans="1:5" ht="16" x14ac:dyDescent="0.2">
      <c r="A4" s="72" t="s">
        <v>232</v>
      </c>
      <c r="B4" s="72" t="s">
        <v>241</v>
      </c>
      <c r="C4" s="73" t="s">
        <v>125</v>
      </c>
      <c r="D4" s="72" t="s">
        <v>126</v>
      </c>
      <c r="E4" s="72" t="s">
        <v>239</v>
      </c>
    </row>
    <row r="5" spans="1:5" ht="16" x14ac:dyDescent="0.2">
      <c r="A5" s="63">
        <v>1</v>
      </c>
      <c r="B5" s="75" t="s">
        <v>243</v>
      </c>
      <c r="C5" s="66" t="s">
        <v>198</v>
      </c>
      <c r="D5" s="78">
        <v>19.97</v>
      </c>
      <c r="E5" s="23"/>
    </row>
    <row r="6" spans="1:5" ht="16" x14ac:dyDescent="0.2">
      <c r="A6" s="63">
        <f>A5+1</f>
        <v>2</v>
      </c>
      <c r="B6" s="75" t="s">
        <v>244</v>
      </c>
      <c r="C6" s="66" t="s">
        <v>216</v>
      </c>
      <c r="D6" s="78">
        <v>16.3</v>
      </c>
      <c r="E6" s="23"/>
    </row>
    <row r="7" spans="1:5" ht="16" x14ac:dyDescent="0.2">
      <c r="A7" s="63">
        <f t="shared" ref="A7:A70" si="0">A6+1</f>
        <v>3</v>
      </c>
      <c r="B7" s="75" t="s">
        <v>245</v>
      </c>
      <c r="C7" s="66" t="s">
        <v>98</v>
      </c>
      <c r="D7" s="78">
        <v>36.5</v>
      </c>
      <c r="E7" s="23"/>
    </row>
    <row r="8" spans="1:5" ht="16" x14ac:dyDescent="0.2">
      <c r="A8" s="63">
        <f t="shared" si="0"/>
        <v>4</v>
      </c>
      <c r="B8" s="75" t="s">
        <v>246</v>
      </c>
      <c r="C8" s="66" t="s">
        <v>68</v>
      </c>
      <c r="D8" s="78">
        <v>13.21</v>
      </c>
      <c r="E8" s="23"/>
    </row>
    <row r="9" spans="1:5" ht="16" x14ac:dyDescent="0.2">
      <c r="A9" s="63">
        <f t="shared" si="0"/>
        <v>5</v>
      </c>
      <c r="B9" s="75" t="s">
        <v>247</v>
      </c>
      <c r="C9" s="66" t="s">
        <v>89</v>
      </c>
      <c r="D9" s="78">
        <v>12.32</v>
      </c>
      <c r="E9" s="23"/>
    </row>
    <row r="10" spans="1:5" ht="16" x14ac:dyDescent="0.2">
      <c r="A10" s="101">
        <f t="shared" si="0"/>
        <v>6</v>
      </c>
      <c r="B10" s="81" t="s">
        <v>336</v>
      </c>
      <c r="C10" s="82" t="s">
        <v>337</v>
      </c>
      <c r="D10" s="83">
        <v>25.84</v>
      </c>
      <c r="E10" s="23" t="s">
        <v>345</v>
      </c>
    </row>
    <row r="11" spans="1:5" ht="16" x14ac:dyDescent="0.2">
      <c r="A11" s="63">
        <f t="shared" si="0"/>
        <v>7</v>
      </c>
      <c r="B11" s="75" t="s">
        <v>248</v>
      </c>
      <c r="C11" s="66" t="s">
        <v>138</v>
      </c>
      <c r="D11" s="78">
        <v>13.65</v>
      </c>
      <c r="E11" s="23"/>
    </row>
    <row r="12" spans="1:5" ht="16" x14ac:dyDescent="0.2">
      <c r="A12" s="63">
        <f t="shared" si="0"/>
        <v>8</v>
      </c>
      <c r="B12" s="75" t="s">
        <v>249</v>
      </c>
      <c r="C12" s="66" t="s">
        <v>139</v>
      </c>
      <c r="D12" s="78">
        <v>12.77</v>
      </c>
      <c r="E12" s="23"/>
    </row>
    <row r="13" spans="1:5" ht="16" x14ac:dyDescent="0.2">
      <c r="A13" s="63">
        <f t="shared" si="0"/>
        <v>9</v>
      </c>
      <c r="B13" s="75" t="s">
        <v>250</v>
      </c>
      <c r="C13" s="66" t="s">
        <v>217</v>
      </c>
      <c r="D13" s="78">
        <v>15.42</v>
      </c>
      <c r="E13" s="23"/>
    </row>
    <row r="14" spans="1:5" ht="16" x14ac:dyDescent="0.2">
      <c r="A14" s="63">
        <f t="shared" si="0"/>
        <v>10</v>
      </c>
      <c r="B14" s="75" t="s">
        <v>252</v>
      </c>
      <c r="C14" s="66" t="s">
        <v>199</v>
      </c>
      <c r="D14" s="78">
        <v>19.97</v>
      </c>
      <c r="E14" s="23"/>
    </row>
    <row r="15" spans="1:5" ht="16" x14ac:dyDescent="0.2">
      <c r="A15" s="63">
        <f t="shared" si="0"/>
        <v>11</v>
      </c>
      <c r="B15" s="75" t="s">
        <v>251</v>
      </c>
      <c r="C15" s="66" t="s">
        <v>210</v>
      </c>
      <c r="D15" s="78">
        <v>34.159999999999997</v>
      </c>
      <c r="E15" s="23"/>
    </row>
    <row r="16" spans="1:5" ht="16" x14ac:dyDescent="0.2">
      <c r="A16" s="101">
        <f t="shared" si="0"/>
        <v>12</v>
      </c>
      <c r="B16" s="81" t="s">
        <v>344</v>
      </c>
      <c r="C16" s="82" t="s">
        <v>342</v>
      </c>
      <c r="D16" s="83">
        <v>67.8</v>
      </c>
      <c r="E16" s="23" t="s">
        <v>343</v>
      </c>
    </row>
    <row r="17" spans="1:5" ht="16" x14ac:dyDescent="0.2">
      <c r="A17" s="63">
        <f t="shared" si="0"/>
        <v>13</v>
      </c>
      <c r="B17" s="75" t="s">
        <v>253</v>
      </c>
      <c r="C17" s="66" t="s">
        <v>97</v>
      </c>
      <c r="D17" s="78">
        <v>20.41</v>
      </c>
      <c r="E17" s="23"/>
    </row>
    <row r="18" spans="1:5" ht="16" x14ac:dyDescent="0.2">
      <c r="A18" s="63">
        <f t="shared" si="0"/>
        <v>14</v>
      </c>
      <c r="B18" s="75" t="s">
        <v>254</v>
      </c>
      <c r="C18" s="66" t="s">
        <v>178</v>
      </c>
      <c r="D18" s="78">
        <v>10.87</v>
      </c>
      <c r="E18" s="23"/>
    </row>
    <row r="19" spans="1:5" ht="16" x14ac:dyDescent="0.2">
      <c r="A19" s="63">
        <f t="shared" si="0"/>
        <v>15</v>
      </c>
      <c r="B19" s="75" t="s">
        <v>324</v>
      </c>
      <c r="C19" s="66" t="s">
        <v>325</v>
      </c>
      <c r="D19" s="78">
        <v>39.1</v>
      </c>
      <c r="E19" s="23"/>
    </row>
    <row r="20" spans="1:5" ht="16" x14ac:dyDescent="0.2">
      <c r="A20" s="63">
        <f t="shared" si="0"/>
        <v>16</v>
      </c>
      <c r="B20" s="75" t="s">
        <v>255</v>
      </c>
      <c r="C20" s="66" t="s">
        <v>79</v>
      </c>
      <c r="D20" s="78">
        <v>19.97</v>
      </c>
      <c r="E20" s="23"/>
    </row>
    <row r="21" spans="1:5" ht="16" x14ac:dyDescent="0.2">
      <c r="A21" s="63">
        <f t="shared" si="0"/>
        <v>17</v>
      </c>
      <c r="B21" s="75" t="s">
        <v>256</v>
      </c>
      <c r="C21" s="66" t="s">
        <v>80</v>
      </c>
      <c r="D21" s="78">
        <v>13.65</v>
      </c>
      <c r="E21" s="23"/>
    </row>
    <row r="22" spans="1:5" ht="16" x14ac:dyDescent="0.2">
      <c r="A22" s="63">
        <f t="shared" si="0"/>
        <v>18</v>
      </c>
      <c r="B22" s="75" t="s">
        <v>327</v>
      </c>
      <c r="C22" s="102" t="s">
        <v>328</v>
      </c>
      <c r="D22" s="78">
        <v>20.85</v>
      </c>
      <c r="E22" s="23"/>
    </row>
    <row r="23" spans="1:5" ht="16" x14ac:dyDescent="0.2">
      <c r="A23" s="63">
        <f t="shared" si="0"/>
        <v>19</v>
      </c>
      <c r="B23" s="75" t="s">
        <v>257</v>
      </c>
      <c r="C23" s="66" t="s">
        <v>205</v>
      </c>
      <c r="D23" s="78">
        <v>15.86</v>
      </c>
      <c r="E23" s="23"/>
    </row>
    <row r="24" spans="1:5" ht="16" x14ac:dyDescent="0.2">
      <c r="A24" s="63">
        <f t="shared" si="0"/>
        <v>20</v>
      </c>
      <c r="B24" s="75" t="s">
        <v>258</v>
      </c>
      <c r="C24" s="66" t="s">
        <v>64</v>
      </c>
      <c r="D24" s="78">
        <v>14.53</v>
      </c>
      <c r="E24" s="23"/>
    </row>
    <row r="25" spans="1:5" ht="16" x14ac:dyDescent="0.2">
      <c r="A25" s="63">
        <f t="shared" si="0"/>
        <v>21</v>
      </c>
      <c r="B25" s="75" t="s">
        <v>259</v>
      </c>
      <c r="C25" s="66" t="s">
        <v>218</v>
      </c>
      <c r="D25" s="78">
        <v>5.64</v>
      </c>
      <c r="E25" s="23"/>
    </row>
    <row r="26" spans="1:5" ht="16" x14ac:dyDescent="0.2">
      <c r="A26" s="63">
        <f t="shared" si="0"/>
        <v>22</v>
      </c>
      <c r="B26" s="75" t="s">
        <v>260</v>
      </c>
      <c r="C26" s="66" t="s">
        <v>188</v>
      </c>
      <c r="D26" s="79">
        <v>37.799999999999997</v>
      </c>
      <c r="E26" s="23"/>
    </row>
    <row r="27" spans="1:5" ht="16" x14ac:dyDescent="0.2">
      <c r="A27" s="63">
        <f t="shared" si="0"/>
        <v>23</v>
      </c>
      <c r="B27" s="75" t="s">
        <v>261</v>
      </c>
      <c r="C27" s="66" t="s">
        <v>262</v>
      </c>
      <c r="D27" s="79">
        <v>8.4</v>
      </c>
      <c r="E27" s="23"/>
    </row>
    <row r="28" spans="1:5" ht="16" x14ac:dyDescent="0.2">
      <c r="A28" s="63">
        <f t="shared" si="0"/>
        <v>24</v>
      </c>
      <c r="B28" s="75" t="s">
        <v>263</v>
      </c>
      <c r="C28" s="66" t="s">
        <v>57</v>
      </c>
      <c r="D28" s="79">
        <v>12.79</v>
      </c>
      <c r="E28" s="23"/>
    </row>
    <row r="29" spans="1:5" ht="16" x14ac:dyDescent="0.2">
      <c r="A29" s="63">
        <f t="shared" si="0"/>
        <v>25</v>
      </c>
      <c r="B29" s="75" t="s">
        <v>264</v>
      </c>
      <c r="C29" s="66" t="s">
        <v>58</v>
      </c>
      <c r="D29" s="79">
        <v>13.65</v>
      </c>
      <c r="E29" s="23"/>
    </row>
    <row r="30" spans="1:5" ht="16" x14ac:dyDescent="0.2">
      <c r="A30" s="63">
        <f t="shared" si="0"/>
        <v>26</v>
      </c>
      <c r="B30" s="75" t="s">
        <v>265</v>
      </c>
      <c r="C30" s="66" t="s">
        <v>219</v>
      </c>
      <c r="D30" s="79">
        <v>14.53</v>
      </c>
      <c r="E30" s="23"/>
    </row>
    <row r="31" spans="1:5" ht="16" x14ac:dyDescent="0.2">
      <c r="A31" s="63">
        <f t="shared" si="0"/>
        <v>27</v>
      </c>
      <c r="B31" s="75" t="s">
        <v>266</v>
      </c>
      <c r="C31" s="66" t="s">
        <v>69</v>
      </c>
      <c r="D31" s="79">
        <v>22.19</v>
      </c>
      <c r="E31" s="23"/>
    </row>
    <row r="32" spans="1:5" ht="16" x14ac:dyDescent="0.2">
      <c r="A32" s="63">
        <f t="shared" si="0"/>
        <v>28</v>
      </c>
      <c r="B32" s="75" t="s">
        <v>267</v>
      </c>
      <c r="C32" s="66" t="s">
        <v>17</v>
      </c>
      <c r="D32" s="79">
        <v>6.9</v>
      </c>
      <c r="E32" s="23"/>
    </row>
    <row r="33" spans="1:5" ht="16" x14ac:dyDescent="0.2">
      <c r="A33" s="63">
        <f t="shared" si="0"/>
        <v>29</v>
      </c>
      <c r="B33" s="75" t="s">
        <v>268</v>
      </c>
      <c r="C33" s="85" t="s">
        <v>224</v>
      </c>
      <c r="D33" s="86">
        <v>19.53</v>
      </c>
      <c r="E33" s="23"/>
    </row>
    <row r="34" spans="1:5" ht="16" x14ac:dyDescent="0.2">
      <c r="A34" s="63">
        <f t="shared" si="0"/>
        <v>30</v>
      </c>
      <c r="B34" s="75" t="s">
        <v>269</v>
      </c>
      <c r="C34" s="66" t="s">
        <v>103</v>
      </c>
      <c r="D34" s="79">
        <v>23.49</v>
      </c>
      <c r="E34" s="23"/>
    </row>
    <row r="35" spans="1:5" ht="16" x14ac:dyDescent="0.2">
      <c r="A35" s="63">
        <f t="shared" si="0"/>
        <v>31</v>
      </c>
      <c r="B35" s="75" t="s">
        <v>270</v>
      </c>
      <c r="C35" s="66" t="s">
        <v>233</v>
      </c>
      <c r="D35" s="79">
        <v>11.89</v>
      </c>
      <c r="E35" s="23"/>
    </row>
    <row r="36" spans="1:5" ht="16" x14ac:dyDescent="0.2">
      <c r="A36" s="63">
        <f t="shared" si="0"/>
        <v>32</v>
      </c>
      <c r="B36" s="75" t="s">
        <v>271</v>
      </c>
      <c r="C36" s="66" t="s">
        <v>234</v>
      </c>
      <c r="D36" s="79">
        <v>7.82</v>
      </c>
      <c r="E36" s="23"/>
    </row>
    <row r="37" spans="1:5" ht="16" x14ac:dyDescent="0.2">
      <c r="A37" s="63">
        <f t="shared" si="0"/>
        <v>33</v>
      </c>
      <c r="B37" s="75" t="s">
        <v>329</v>
      </c>
      <c r="C37" s="102" t="s">
        <v>330</v>
      </c>
      <c r="D37" s="78">
        <v>16.940000000000001</v>
      </c>
      <c r="E37" s="23"/>
    </row>
    <row r="38" spans="1:5" ht="16" x14ac:dyDescent="0.2">
      <c r="A38" s="63">
        <f t="shared" si="0"/>
        <v>34</v>
      </c>
      <c r="B38" s="75" t="s">
        <v>272</v>
      </c>
      <c r="C38" s="66" t="s">
        <v>24</v>
      </c>
      <c r="D38" s="79">
        <v>0.26</v>
      </c>
      <c r="E38" s="23"/>
    </row>
    <row r="39" spans="1:5" ht="16" x14ac:dyDescent="0.2">
      <c r="A39" s="63">
        <f t="shared" si="0"/>
        <v>35</v>
      </c>
      <c r="B39" s="75" t="s">
        <v>273</v>
      </c>
      <c r="C39" s="66" t="s">
        <v>25</v>
      </c>
      <c r="D39" s="79">
        <v>19.079999999999998</v>
      </c>
      <c r="E39" s="23"/>
    </row>
    <row r="40" spans="1:5" ht="16" x14ac:dyDescent="0.2">
      <c r="A40" s="63">
        <f t="shared" si="0"/>
        <v>36</v>
      </c>
      <c r="B40" s="75" t="s">
        <v>274</v>
      </c>
      <c r="C40" s="66" t="s">
        <v>88</v>
      </c>
      <c r="D40" s="79">
        <v>15.19</v>
      </c>
      <c r="E40" s="23"/>
    </row>
    <row r="41" spans="1:5" ht="16" x14ac:dyDescent="0.2">
      <c r="A41" s="63">
        <f t="shared" si="0"/>
        <v>37</v>
      </c>
      <c r="B41" s="75" t="s">
        <v>275</v>
      </c>
      <c r="C41" s="66" t="s">
        <v>173</v>
      </c>
      <c r="D41" s="79">
        <v>22.38</v>
      </c>
      <c r="E41" s="23"/>
    </row>
    <row r="42" spans="1:5" ht="16" x14ac:dyDescent="0.2">
      <c r="A42" s="63">
        <f t="shared" si="0"/>
        <v>38</v>
      </c>
      <c r="B42" s="75" t="s">
        <v>276</v>
      </c>
      <c r="C42" s="66" t="s">
        <v>189</v>
      </c>
      <c r="D42" s="79">
        <v>5.59</v>
      </c>
      <c r="E42" s="23"/>
    </row>
    <row r="43" spans="1:5" ht="16" x14ac:dyDescent="0.2">
      <c r="A43" s="63">
        <f t="shared" si="0"/>
        <v>39</v>
      </c>
      <c r="B43" s="75" t="s">
        <v>277</v>
      </c>
      <c r="C43" s="66" t="s">
        <v>143</v>
      </c>
      <c r="D43" s="79">
        <v>15.42</v>
      </c>
      <c r="E43" s="23"/>
    </row>
    <row r="44" spans="1:5" ht="16" x14ac:dyDescent="0.2">
      <c r="A44" s="63">
        <f t="shared" si="0"/>
        <v>40</v>
      </c>
      <c r="B44" s="75" t="s">
        <v>278</v>
      </c>
      <c r="C44" s="66" t="s">
        <v>235</v>
      </c>
      <c r="D44" s="79">
        <v>10.36</v>
      </c>
      <c r="E44" s="23"/>
    </row>
    <row r="45" spans="1:5" ht="16" x14ac:dyDescent="0.2">
      <c r="A45" s="63">
        <f t="shared" si="0"/>
        <v>41</v>
      </c>
      <c r="B45" s="75" t="s">
        <v>279</v>
      </c>
      <c r="C45" s="66" t="s">
        <v>29</v>
      </c>
      <c r="D45" s="79">
        <v>8.89</v>
      </c>
      <c r="E45" s="23"/>
    </row>
    <row r="46" spans="1:5" ht="16" x14ac:dyDescent="0.2">
      <c r="A46" s="63">
        <f t="shared" si="0"/>
        <v>42</v>
      </c>
      <c r="B46" s="75" t="s">
        <v>280</v>
      </c>
      <c r="C46" s="66" t="s">
        <v>201</v>
      </c>
      <c r="D46" s="79">
        <v>14.53</v>
      </c>
      <c r="E46" s="23"/>
    </row>
    <row r="47" spans="1:5" ht="16" x14ac:dyDescent="0.2">
      <c r="A47" s="63">
        <f t="shared" si="0"/>
        <v>43</v>
      </c>
      <c r="B47" s="75" t="s">
        <v>281</v>
      </c>
      <c r="C47" s="66" t="s">
        <v>30</v>
      </c>
      <c r="D47" s="79">
        <v>16.3</v>
      </c>
      <c r="E47" s="23"/>
    </row>
    <row r="48" spans="1:5" ht="16" x14ac:dyDescent="0.2">
      <c r="A48" s="63">
        <f t="shared" si="0"/>
        <v>44</v>
      </c>
      <c r="B48" s="75" t="s">
        <v>282</v>
      </c>
      <c r="C48" s="85" t="s">
        <v>226</v>
      </c>
      <c r="D48" s="86">
        <v>19.97</v>
      </c>
      <c r="E48" s="23"/>
    </row>
    <row r="49" spans="1:10" ht="16" x14ac:dyDescent="0.2">
      <c r="A49" s="63">
        <f t="shared" si="0"/>
        <v>45</v>
      </c>
      <c r="B49" s="75" t="s">
        <v>331</v>
      </c>
      <c r="C49" s="102" t="s">
        <v>332</v>
      </c>
      <c r="D49" s="86">
        <v>19.97</v>
      </c>
      <c r="E49" s="23"/>
      <c r="H49" s="13"/>
      <c r="I49" s="42"/>
      <c r="J49" s="45"/>
    </row>
    <row r="50" spans="1:10" ht="16" x14ac:dyDescent="0.2">
      <c r="A50" s="63">
        <f t="shared" si="0"/>
        <v>46</v>
      </c>
      <c r="B50" s="75" t="s">
        <v>283</v>
      </c>
      <c r="C50" s="66" t="s">
        <v>71</v>
      </c>
      <c r="D50" s="79">
        <v>8.89</v>
      </c>
      <c r="E50" s="23"/>
    </row>
    <row r="51" spans="1:10" ht="16" x14ac:dyDescent="0.2">
      <c r="A51" s="63">
        <f t="shared" si="0"/>
        <v>47</v>
      </c>
      <c r="B51" s="75" t="s">
        <v>284</v>
      </c>
      <c r="C51" s="66" t="s">
        <v>131</v>
      </c>
      <c r="D51" s="79">
        <v>14.53</v>
      </c>
      <c r="E51" s="23"/>
    </row>
    <row r="52" spans="1:10" ht="16" x14ac:dyDescent="0.2">
      <c r="A52" s="63">
        <f t="shared" si="0"/>
        <v>48</v>
      </c>
      <c r="B52" s="75" t="s">
        <v>285</v>
      </c>
      <c r="C52" s="85" t="s">
        <v>227</v>
      </c>
      <c r="D52" s="86">
        <v>14.53</v>
      </c>
      <c r="E52" s="23"/>
    </row>
    <row r="53" spans="1:10" ht="16" x14ac:dyDescent="0.2">
      <c r="A53" s="63">
        <f t="shared" si="0"/>
        <v>49</v>
      </c>
      <c r="B53" s="75" t="s">
        <v>286</v>
      </c>
      <c r="C53" s="66" t="s">
        <v>70</v>
      </c>
      <c r="D53" s="79">
        <v>12.32</v>
      </c>
      <c r="E53" s="23"/>
    </row>
    <row r="54" spans="1:10" ht="16" x14ac:dyDescent="0.2">
      <c r="A54" s="63">
        <f t="shared" si="0"/>
        <v>50</v>
      </c>
      <c r="B54" s="75" t="s">
        <v>287</v>
      </c>
      <c r="C54" s="70" t="s">
        <v>214</v>
      </c>
      <c r="D54" s="80">
        <v>14.29</v>
      </c>
      <c r="E54" s="23"/>
    </row>
    <row r="55" spans="1:10" ht="16" x14ac:dyDescent="0.2">
      <c r="A55" s="63">
        <f t="shared" si="0"/>
        <v>51</v>
      </c>
      <c r="B55" s="75" t="s">
        <v>288</v>
      </c>
      <c r="C55" s="66" t="s">
        <v>132</v>
      </c>
      <c r="D55" s="79">
        <v>14.53</v>
      </c>
      <c r="E55" s="23"/>
    </row>
    <row r="56" spans="1:10" ht="16" x14ac:dyDescent="0.2">
      <c r="A56" s="63">
        <f t="shared" si="0"/>
        <v>52</v>
      </c>
      <c r="B56" s="75" t="s">
        <v>289</v>
      </c>
      <c r="C56" s="66" t="s">
        <v>133</v>
      </c>
      <c r="D56" s="79">
        <v>12.77</v>
      </c>
      <c r="E56" s="23"/>
    </row>
    <row r="57" spans="1:10" ht="16" x14ac:dyDescent="0.2">
      <c r="A57" s="63">
        <f t="shared" si="0"/>
        <v>53</v>
      </c>
      <c r="B57" s="75" t="s">
        <v>290</v>
      </c>
      <c r="C57" s="66" t="s">
        <v>202</v>
      </c>
      <c r="D57" s="79">
        <v>27.4</v>
      </c>
      <c r="E57" s="23"/>
    </row>
    <row r="58" spans="1:10" ht="16" x14ac:dyDescent="0.2">
      <c r="A58" s="63">
        <f t="shared" si="0"/>
        <v>54</v>
      </c>
      <c r="B58" s="75" t="s">
        <v>291</v>
      </c>
      <c r="C58" s="85" t="s">
        <v>228</v>
      </c>
      <c r="D58" s="86">
        <v>16.3</v>
      </c>
      <c r="E58" s="23"/>
    </row>
    <row r="59" spans="1:10" ht="16" x14ac:dyDescent="0.2">
      <c r="A59" s="63">
        <f t="shared" si="0"/>
        <v>55</v>
      </c>
      <c r="B59" s="75" t="s">
        <v>292</v>
      </c>
      <c r="C59" s="66" t="s">
        <v>84</v>
      </c>
      <c r="D59" s="79">
        <v>19.079999999999998</v>
      </c>
      <c r="E59" s="23"/>
    </row>
    <row r="60" spans="1:10" ht="16" x14ac:dyDescent="0.2">
      <c r="A60" s="63">
        <f t="shared" si="0"/>
        <v>56</v>
      </c>
      <c r="B60" s="75" t="s">
        <v>293</v>
      </c>
      <c r="C60" s="66" t="s">
        <v>142</v>
      </c>
      <c r="D60" s="79">
        <v>16.3</v>
      </c>
      <c r="E60" s="23"/>
    </row>
    <row r="61" spans="1:10" ht="16" x14ac:dyDescent="0.2">
      <c r="A61" s="63">
        <f t="shared" si="0"/>
        <v>57</v>
      </c>
      <c r="B61" s="75" t="s">
        <v>294</v>
      </c>
      <c r="C61" s="66" t="s">
        <v>60</v>
      </c>
      <c r="D61" s="79">
        <v>18.420000000000002</v>
      </c>
      <c r="E61" s="23"/>
    </row>
    <row r="62" spans="1:10" ht="16" x14ac:dyDescent="0.2">
      <c r="A62" s="63">
        <f t="shared" si="0"/>
        <v>58</v>
      </c>
      <c r="B62" s="75" t="s">
        <v>295</v>
      </c>
      <c r="C62" s="66" t="s">
        <v>222</v>
      </c>
      <c r="D62" s="79">
        <v>7.01</v>
      </c>
      <c r="E62" s="23"/>
    </row>
    <row r="63" spans="1:10" ht="16" x14ac:dyDescent="0.2">
      <c r="A63" s="63">
        <f t="shared" si="0"/>
        <v>59</v>
      </c>
      <c r="B63" s="75" t="s">
        <v>296</v>
      </c>
      <c r="C63" s="70" t="s">
        <v>215</v>
      </c>
      <c r="D63" s="80">
        <v>26.62</v>
      </c>
      <c r="E63" s="23"/>
    </row>
    <row r="64" spans="1:10" ht="16" x14ac:dyDescent="0.2">
      <c r="A64" s="63">
        <f t="shared" si="0"/>
        <v>60</v>
      </c>
      <c r="B64" s="75" t="s">
        <v>297</v>
      </c>
      <c r="C64" s="66" t="s">
        <v>72</v>
      </c>
      <c r="D64" s="79">
        <v>15.23</v>
      </c>
      <c r="E64" s="23"/>
    </row>
    <row r="65" spans="1:5" ht="16" x14ac:dyDescent="0.2">
      <c r="A65" s="63">
        <f t="shared" si="0"/>
        <v>61</v>
      </c>
      <c r="B65" s="75" t="s">
        <v>298</v>
      </c>
      <c r="C65" s="66" t="s">
        <v>118</v>
      </c>
      <c r="D65" s="79">
        <v>22.62</v>
      </c>
      <c r="E65" s="23"/>
    </row>
    <row r="66" spans="1:5" ht="16" x14ac:dyDescent="0.2">
      <c r="A66" s="63">
        <f t="shared" si="0"/>
        <v>62</v>
      </c>
      <c r="B66" s="75" t="s">
        <v>299</v>
      </c>
      <c r="C66" s="66" t="s">
        <v>62</v>
      </c>
      <c r="D66" s="79">
        <v>12.79</v>
      </c>
      <c r="E66" s="23"/>
    </row>
    <row r="67" spans="1:5" ht="16" x14ac:dyDescent="0.2">
      <c r="A67" s="63">
        <f t="shared" si="0"/>
        <v>63</v>
      </c>
      <c r="B67" s="75" t="s">
        <v>300</v>
      </c>
      <c r="C67" s="66" t="s">
        <v>203</v>
      </c>
      <c r="D67" s="79">
        <v>27.4</v>
      </c>
      <c r="E67" s="23"/>
    </row>
    <row r="68" spans="1:5" ht="16" x14ac:dyDescent="0.2">
      <c r="A68" s="63">
        <f t="shared" si="0"/>
        <v>64</v>
      </c>
      <c r="B68" s="75" t="s">
        <v>301</v>
      </c>
      <c r="C68" s="66" t="s">
        <v>229</v>
      </c>
      <c r="D68" s="79">
        <v>19.079999999999998</v>
      </c>
      <c r="E68" s="23"/>
    </row>
    <row r="69" spans="1:5" ht="16" x14ac:dyDescent="0.2">
      <c r="A69" s="63">
        <f t="shared" si="0"/>
        <v>65</v>
      </c>
      <c r="B69" s="75" t="s">
        <v>302</v>
      </c>
      <c r="C69" s="66" t="s">
        <v>38</v>
      </c>
      <c r="D69" s="79">
        <v>7.99</v>
      </c>
      <c r="E69" s="23"/>
    </row>
    <row r="70" spans="1:5" ht="16" x14ac:dyDescent="0.2">
      <c r="A70" s="63">
        <f t="shared" si="0"/>
        <v>66</v>
      </c>
      <c r="B70" s="75" t="s">
        <v>303</v>
      </c>
      <c r="C70" s="66" t="s">
        <v>134</v>
      </c>
      <c r="D70" s="79">
        <v>14.53</v>
      </c>
      <c r="E70" s="23"/>
    </row>
    <row r="71" spans="1:5" ht="16" x14ac:dyDescent="0.2">
      <c r="A71" s="63">
        <f t="shared" ref="A71:A91" si="1">A70+1</f>
        <v>67</v>
      </c>
      <c r="B71" s="75" t="s">
        <v>304</v>
      </c>
      <c r="C71" s="66" t="s">
        <v>186</v>
      </c>
      <c r="D71" s="79">
        <v>20.41</v>
      </c>
      <c r="E71" s="23"/>
    </row>
    <row r="72" spans="1:5" ht="16" x14ac:dyDescent="0.2">
      <c r="A72" s="63">
        <f t="shared" si="1"/>
        <v>68</v>
      </c>
      <c r="B72" s="75" t="s">
        <v>305</v>
      </c>
      <c r="C72" s="66" t="s">
        <v>236</v>
      </c>
      <c r="D72" s="79">
        <v>9.81</v>
      </c>
      <c r="E72" s="23"/>
    </row>
    <row r="73" spans="1:5" ht="16" x14ac:dyDescent="0.2">
      <c r="A73" s="63">
        <f t="shared" si="1"/>
        <v>69</v>
      </c>
      <c r="B73" s="75" t="s">
        <v>306</v>
      </c>
      <c r="C73" s="66" t="s">
        <v>135</v>
      </c>
      <c r="D73" s="79">
        <v>12.77</v>
      </c>
      <c r="E73" s="23"/>
    </row>
    <row r="74" spans="1:5" ht="16" x14ac:dyDescent="0.2">
      <c r="A74" s="63">
        <f t="shared" si="1"/>
        <v>70</v>
      </c>
      <c r="B74" s="75" t="s">
        <v>307</v>
      </c>
      <c r="C74" s="66" t="s">
        <v>42</v>
      </c>
      <c r="D74" s="79">
        <v>10.87</v>
      </c>
      <c r="E74" s="23"/>
    </row>
    <row r="75" spans="1:5" ht="16" x14ac:dyDescent="0.2">
      <c r="A75" s="63">
        <f t="shared" si="1"/>
        <v>71</v>
      </c>
      <c r="B75" s="75" t="s">
        <v>308</v>
      </c>
      <c r="C75" s="66" t="s">
        <v>43</v>
      </c>
      <c r="D75" s="79">
        <v>6.04</v>
      </c>
      <c r="E75" s="23"/>
    </row>
    <row r="76" spans="1:5" ht="16" x14ac:dyDescent="0.2">
      <c r="A76" s="63">
        <f t="shared" si="1"/>
        <v>72</v>
      </c>
      <c r="B76" s="75" t="s">
        <v>309</v>
      </c>
      <c r="C76" s="66" t="s">
        <v>165</v>
      </c>
      <c r="D76" s="79">
        <v>19.079999999999998</v>
      </c>
      <c r="E76" s="23"/>
    </row>
    <row r="77" spans="1:5" ht="16" x14ac:dyDescent="0.2">
      <c r="A77" s="101">
        <f t="shared" si="1"/>
        <v>73</v>
      </c>
      <c r="B77" s="81" t="s">
        <v>339</v>
      </c>
      <c r="C77" s="82" t="s">
        <v>340</v>
      </c>
      <c r="D77" s="83">
        <v>36.5</v>
      </c>
      <c r="E77" s="23" t="s">
        <v>345</v>
      </c>
    </row>
    <row r="78" spans="1:5" ht="16" x14ac:dyDescent="0.2">
      <c r="A78" s="63">
        <f t="shared" si="1"/>
        <v>74</v>
      </c>
      <c r="B78" s="75" t="s">
        <v>310</v>
      </c>
      <c r="C78" s="66" t="s">
        <v>44</v>
      </c>
      <c r="D78" s="79">
        <v>10.87</v>
      </c>
      <c r="E78" s="23"/>
    </row>
    <row r="79" spans="1:5" ht="16" x14ac:dyDescent="0.2">
      <c r="A79" s="63">
        <f t="shared" si="1"/>
        <v>75</v>
      </c>
      <c r="B79" s="75" t="s">
        <v>311</v>
      </c>
      <c r="C79" s="66" t="s">
        <v>96</v>
      </c>
      <c r="D79" s="79">
        <v>26.62</v>
      </c>
      <c r="E79" s="23"/>
    </row>
    <row r="80" spans="1:5" ht="16" x14ac:dyDescent="0.2">
      <c r="A80" s="63">
        <f t="shared" si="1"/>
        <v>76</v>
      </c>
      <c r="B80" s="75" t="s">
        <v>312</v>
      </c>
      <c r="C80" s="66" t="s">
        <v>137</v>
      </c>
      <c r="D80" s="79">
        <v>12.77</v>
      </c>
      <c r="E80" s="23"/>
    </row>
    <row r="81" spans="1:5" ht="16" x14ac:dyDescent="0.2">
      <c r="A81" s="63">
        <f t="shared" si="1"/>
        <v>77</v>
      </c>
      <c r="B81" s="75" t="s">
        <v>313</v>
      </c>
      <c r="C81" s="66" t="s">
        <v>45</v>
      </c>
      <c r="D81" s="79">
        <v>8.02</v>
      </c>
      <c r="E81" s="23"/>
    </row>
    <row r="82" spans="1:5" ht="16" x14ac:dyDescent="0.2">
      <c r="A82" s="63">
        <f t="shared" si="1"/>
        <v>78</v>
      </c>
      <c r="B82" s="75" t="s">
        <v>314</v>
      </c>
      <c r="C82" s="66" t="s">
        <v>230</v>
      </c>
      <c r="D82" s="79">
        <v>3.86</v>
      </c>
      <c r="E82" s="23"/>
    </row>
    <row r="83" spans="1:5" ht="16" x14ac:dyDescent="0.2">
      <c r="A83" s="63">
        <f t="shared" si="1"/>
        <v>79</v>
      </c>
      <c r="B83" s="75" t="s">
        <v>315</v>
      </c>
      <c r="C83" s="66" t="s">
        <v>334</v>
      </c>
      <c r="D83" s="79">
        <v>28.7</v>
      </c>
      <c r="E83" s="91"/>
    </row>
    <row r="84" spans="1:5" ht="16" x14ac:dyDescent="0.2">
      <c r="A84" s="63">
        <f t="shared" si="1"/>
        <v>80</v>
      </c>
      <c r="B84" s="75" t="s">
        <v>316</v>
      </c>
      <c r="C84" s="66" t="s">
        <v>182</v>
      </c>
      <c r="D84" s="78">
        <v>15.42</v>
      </c>
      <c r="E84" s="104"/>
    </row>
    <row r="85" spans="1:5" ht="16" x14ac:dyDescent="0.2">
      <c r="A85" s="63">
        <f t="shared" si="1"/>
        <v>81</v>
      </c>
      <c r="B85" s="75" t="s">
        <v>317</v>
      </c>
      <c r="C85" s="66" t="s">
        <v>100</v>
      </c>
      <c r="D85" s="79">
        <v>17.32</v>
      </c>
      <c r="E85" s="23"/>
    </row>
    <row r="86" spans="1:5" ht="16" x14ac:dyDescent="0.2">
      <c r="A86" s="63">
        <f t="shared" si="1"/>
        <v>82</v>
      </c>
      <c r="B86" s="75" t="s">
        <v>318</v>
      </c>
      <c r="C86" s="66" t="s">
        <v>231</v>
      </c>
      <c r="D86" s="79">
        <v>9.1</v>
      </c>
      <c r="E86" s="23"/>
    </row>
    <row r="87" spans="1:5" ht="16" x14ac:dyDescent="0.2">
      <c r="A87" s="63">
        <f t="shared" si="1"/>
        <v>83</v>
      </c>
      <c r="B87" s="75" t="s">
        <v>319</v>
      </c>
      <c r="C87" s="66" t="s">
        <v>206</v>
      </c>
      <c r="D87" s="79">
        <v>14.53</v>
      </c>
      <c r="E87" s="23"/>
    </row>
    <row r="88" spans="1:5" ht="16" x14ac:dyDescent="0.2">
      <c r="A88" s="63">
        <f t="shared" si="1"/>
        <v>84</v>
      </c>
      <c r="B88" s="75" t="s">
        <v>320</v>
      </c>
      <c r="C88" s="66" t="s">
        <v>204</v>
      </c>
      <c r="D88" s="79">
        <v>15.42</v>
      </c>
      <c r="E88" s="23"/>
    </row>
    <row r="89" spans="1:5" ht="16" x14ac:dyDescent="0.2">
      <c r="A89" s="63">
        <f t="shared" si="1"/>
        <v>85</v>
      </c>
      <c r="B89" s="75" t="s">
        <v>321</v>
      </c>
      <c r="C89" s="66" t="s">
        <v>63</v>
      </c>
      <c r="D89" s="79">
        <v>14.31</v>
      </c>
      <c r="E89" s="23"/>
    </row>
    <row r="90" spans="1:5" ht="16" x14ac:dyDescent="0.2">
      <c r="A90" s="63">
        <f t="shared" si="1"/>
        <v>86</v>
      </c>
      <c r="B90" s="75" t="s">
        <v>322</v>
      </c>
      <c r="C90" s="66" t="s">
        <v>166</v>
      </c>
      <c r="D90" s="79">
        <v>19.07</v>
      </c>
      <c r="E90" s="23"/>
    </row>
    <row r="91" spans="1:5" ht="16" x14ac:dyDescent="0.2">
      <c r="A91" s="63">
        <f t="shared" si="1"/>
        <v>87</v>
      </c>
      <c r="B91" s="75" t="s">
        <v>323</v>
      </c>
      <c r="C91" s="66" t="s">
        <v>86</v>
      </c>
      <c r="D91" s="79">
        <v>12.79</v>
      </c>
      <c r="E91" s="23"/>
    </row>
    <row r="92" spans="1:5" ht="16" x14ac:dyDescent="0.2">
      <c r="A92" s="623" t="s">
        <v>238</v>
      </c>
      <c r="B92" s="624"/>
      <c r="C92" s="625"/>
      <c r="D92" s="93">
        <f>SUM(D5:D91)</f>
        <v>1479.569999999999</v>
      </c>
      <c r="E92" s="94"/>
    </row>
    <row r="93" spans="1:5" ht="16" x14ac:dyDescent="0.2">
      <c r="A93" s="618" t="s">
        <v>237</v>
      </c>
      <c r="B93" s="619"/>
      <c r="C93" s="620"/>
      <c r="D93" s="95">
        <v>0</v>
      </c>
      <c r="E93" s="94"/>
    </row>
    <row r="94" spans="1:5" ht="16" x14ac:dyDescent="0.2">
      <c r="A94" s="596" t="s">
        <v>52</v>
      </c>
      <c r="B94" s="597"/>
      <c r="C94" s="598"/>
      <c r="D94" s="103">
        <f>D92+D93</f>
        <v>1479.569999999999</v>
      </c>
      <c r="E94" s="94"/>
    </row>
    <row r="95" spans="1:5" ht="16" x14ac:dyDescent="0.2">
      <c r="C95" s="47"/>
      <c r="D95" s="47"/>
    </row>
    <row r="96" spans="1:5" ht="16" x14ac:dyDescent="0.15">
      <c r="A96" s="100">
        <f>A43+1</f>
        <v>40</v>
      </c>
      <c r="B96" s="97"/>
      <c r="C96" s="98" t="s">
        <v>27</v>
      </c>
      <c r="D96" s="99">
        <v>-50.22</v>
      </c>
      <c r="E96" s="96" t="s">
        <v>338</v>
      </c>
    </row>
  </sheetData>
  <autoFilter ref="C4:E91" xr:uid="{1B35777D-86B3-9A48-BA2D-325C1FB8F52E}">
    <sortState xmlns:xlrd2="http://schemas.microsoft.com/office/spreadsheetml/2017/richdata2" ref="C5:E91">
      <sortCondition ref="C4:C91"/>
    </sortState>
  </autoFilter>
  <mergeCells count="4">
    <mergeCell ref="A2:C2"/>
    <mergeCell ref="A92:C92"/>
    <mergeCell ref="A93:C93"/>
    <mergeCell ref="A94:C94"/>
  </mergeCells>
  <conditionalFormatting sqref="C22">
    <cfRule type="duplicateValues" dxfId="103" priority="3"/>
  </conditionalFormatting>
  <conditionalFormatting sqref="C37">
    <cfRule type="duplicateValues" dxfId="102" priority="2"/>
  </conditionalFormatting>
  <conditionalFormatting sqref="C49">
    <cfRule type="duplicateValues" dxfId="101" priority="1"/>
  </conditionalFormatting>
  <conditionalFormatting sqref="E5:E91 E96">
    <cfRule type="notContainsBlanks" dxfId="100" priority="4">
      <formula>LEN(TRIM(E5))&gt;0</formula>
    </cfRule>
  </conditionalFormatting>
  <pageMargins left="0.7" right="0.7" top="0.75" bottom="0.75" header="0.3" footer="0.3"/>
  <pageSetup scale="44" orientation="portrait" horizontalDpi="0" verticalDpi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90A4-0497-BD47-95F9-3328699D198A}">
  <sheetPr>
    <pageSetUpPr fitToPage="1"/>
  </sheetPr>
  <dimension ref="A1:J184"/>
  <sheetViews>
    <sheetView topLeftCell="A73" zoomScale="122" zoomScaleNormal="122" workbookViewId="0">
      <selection activeCell="C16" sqref="C16"/>
    </sheetView>
  </sheetViews>
  <sheetFormatPr baseColWidth="10" defaultColWidth="11.5" defaultRowHeight="13" x14ac:dyDescent="0.15"/>
  <cols>
    <col min="1" max="1" width="5" customWidth="1"/>
    <col min="2" max="2" width="17.33203125" customWidth="1"/>
    <col min="3" max="3" width="25.1640625" bestFit="1" customWidth="1"/>
    <col min="4" max="4" width="13.1640625" customWidth="1"/>
    <col min="5" max="5" width="23.83203125" customWidth="1"/>
  </cols>
  <sheetData>
    <row r="1" spans="1:5" ht="22" customHeight="1" x14ac:dyDescent="0.2">
      <c r="A1" s="74" t="s">
        <v>242</v>
      </c>
    </row>
    <row r="2" spans="1:5" ht="20" customHeight="1" x14ac:dyDescent="0.2">
      <c r="A2" s="595" t="s">
        <v>223</v>
      </c>
      <c r="B2" s="595"/>
      <c r="C2" s="595"/>
      <c r="D2" s="76" t="s">
        <v>240</v>
      </c>
      <c r="E2" s="77">
        <v>43678</v>
      </c>
    </row>
    <row r="3" spans="1:5" ht="11" customHeight="1" x14ac:dyDescent="0.2">
      <c r="A3" s="60"/>
      <c r="B3" s="60"/>
      <c r="C3" s="60"/>
      <c r="D3" s="61"/>
      <c r="E3" s="62"/>
    </row>
    <row r="4" spans="1:5" ht="16" x14ac:dyDescent="0.2">
      <c r="A4" s="72" t="s">
        <v>232</v>
      </c>
      <c r="B4" s="72" t="s">
        <v>241</v>
      </c>
      <c r="C4" s="73" t="s">
        <v>125</v>
      </c>
      <c r="D4" s="72" t="s">
        <v>126</v>
      </c>
      <c r="E4" s="72" t="s">
        <v>239</v>
      </c>
    </row>
    <row r="5" spans="1:5" ht="16" x14ac:dyDescent="0.2">
      <c r="A5" s="63">
        <v>1</v>
      </c>
      <c r="B5" s="75" t="s">
        <v>243</v>
      </c>
      <c r="C5" s="66" t="s">
        <v>198</v>
      </c>
      <c r="D5" s="78">
        <v>19.97</v>
      </c>
      <c r="E5" s="23"/>
    </row>
    <row r="6" spans="1:5" ht="16" x14ac:dyDescent="0.2">
      <c r="A6" s="63">
        <f>A5+1</f>
        <v>2</v>
      </c>
      <c r="B6" s="75" t="s">
        <v>244</v>
      </c>
      <c r="C6" s="66" t="s">
        <v>216</v>
      </c>
      <c r="D6" s="78">
        <v>16.3</v>
      </c>
      <c r="E6" s="23"/>
    </row>
    <row r="7" spans="1:5" ht="16" x14ac:dyDescent="0.2">
      <c r="A7" s="63">
        <f t="shared" ref="A7:A71" si="0">A6+1</f>
        <v>3</v>
      </c>
      <c r="B7" s="75" t="s">
        <v>245</v>
      </c>
      <c r="C7" s="66" t="s">
        <v>98</v>
      </c>
      <c r="D7" s="78">
        <v>36.5</v>
      </c>
      <c r="E7" s="23"/>
    </row>
    <row r="8" spans="1:5" ht="16" x14ac:dyDescent="0.2">
      <c r="A8" s="63">
        <f t="shared" si="0"/>
        <v>4</v>
      </c>
      <c r="B8" s="75" t="s">
        <v>246</v>
      </c>
      <c r="C8" s="66" t="s">
        <v>68</v>
      </c>
      <c r="D8" s="78">
        <v>13.21</v>
      </c>
      <c r="E8" s="23"/>
    </row>
    <row r="9" spans="1:5" ht="16" x14ac:dyDescent="0.2">
      <c r="A9" s="63">
        <f t="shared" si="0"/>
        <v>5</v>
      </c>
      <c r="B9" s="75" t="s">
        <v>247</v>
      </c>
      <c r="C9" s="66" t="s">
        <v>89</v>
      </c>
      <c r="D9" s="78">
        <v>12.32</v>
      </c>
      <c r="E9" s="23"/>
    </row>
    <row r="10" spans="1:5" ht="16" x14ac:dyDescent="0.2">
      <c r="A10" s="63">
        <f t="shared" si="0"/>
        <v>6</v>
      </c>
      <c r="B10" s="75" t="s">
        <v>336</v>
      </c>
      <c r="C10" s="66" t="s">
        <v>337</v>
      </c>
      <c r="D10" s="78">
        <v>25.84</v>
      </c>
      <c r="E10" s="23"/>
    </row>
    <row r="11" spans="1:5" ht="16" x14ac:dyDescent="0.2">
      <c r="A11" s="63">
        <f t="shared" si="0"/>
        <v>7</v>
      </c>
      <c r="B11" s="75" t="s">
        <v>248</v>
      </c>
      <c r="C11" s="66" t="s">
        <v>138</v>
      </c>
      <c r="D11" s="78">
        <v>13.65</v>
      </c>
      <c r="E11" s="23"/>
    </row>
    <row r="12" spans="1:5" ht="16" x14ac:dyDescent="0.2">
      <c r="A12" s="63">
        <f t="shared" si="0"/>
        <v>8</v>
      </c>
      <c r="B12" s="75" t="s">
        <v>249</v>
      </c>
      <c r="C12" s="66" t="s">
        <v>139</v>
      </c>
      <c r="D12" s="78">
        <v>12.77</v>
      </c>
      <c r="E12" s="23"/>
    </row>
    <row r="13" spans="1:5" ht="16" x14ac:dyDescent="0.2">
      <c r="A13" s="63">
        <f t="shared" si="0"/>
        <v>9</v>
      </c>
      <c r="B13" s="75" t="s">
        <v>250</v>
      </c>
      <c r="C13" s="66" t="s">
        <v>217</v>
      </c>
      <c r="D13" s="78">
        <v>15.42</v>
      </c>
      <c r="E13" s="23"/>
    </row>
    <row r="14" spans="1:5" ht="16" x14ac:dyDescent="0.2">
      <c r="A14" s="101">
        <f t="shared" si="0"/>
        <v>10</v>
      </c>
      <c r="B14" s="81" t="s">
        <v>252</v>
      </c>
      <c r="C14" s="82" t="s">
        <v>199</v>
      </c>
      <c r="D14" s="83">
        <v>-19.97</v>
      </c>
      <c r="E14" s="105" t="s">
        <v>346</v>
      </c>
    </row>
    <row r="15" spans="1:5" ht="16" x14ac:dyDescent="0.2">
      <c r="A15" s="101">
        <f t="shared" si="0"/>
        <v>11</v>
      </c>
      <c r="B15" s="81" t="s">
        <v>251</v>
      </c>
      <c r="C15" s="82" t="s">
        <v>210</v>
      </c>
      <c r="D15" s="83">
        <v>-34.159999999999997</v>
      </c>
      <c r="E15" s="105" t="s">
        <v>346</v>
      </c>
    </row>
    <row r="16" spans="1:5" ht="16" x14ac:dyDescent="0.2">
      <c r="A16" s="63">
        <f t="shared" si="0"/>
        <v>12</v>
      </c>
      <c r="B16" s="75" t="s">
        <v>344</v>
      </c>
      <c r="C16" s="66" t="s">
        <v>342</v>
      </c>
      <c r="D16" s="78">
        <v>33.9</v>
      </c>
      <c r="E16" s="23" t="s">
        <v>345</v>
      </c>
    </row>
    <row r="17" spans="1:5" ht="16" x14ac:dyDescent="0.2">
      <c r="A17" s="63">
        <f t="shared" si="0"/>
        <v>13</v>
      </c>
      <c r="B17" s="75" t="s">
        <v>253</v>
      </c>
      <c r="C17" s="66" t="s">
        <v>97</v>
      </c>
      <c r="D17" s="78">
        <v>20.41</v>
      </c>
      <c r="E17" s="23"/>
    </row>
    <row r="18" spans="1:5" ht="16" x14ac:dyDescent="0.2">
      <c r="A18" s="101">
        <f t="shared" si="0"/>
        <v>14</v>
      </c>
      <c r="B18" s="81" t="s">
        <v>347</v>
      </c>
      <c r="C18" s="82" t="s">
        <v>348</v>
      </c>
      <c r="D18" s="83">
        <v>32.6</v>
      </c>
      <c r="E18" s="23" t="s">
        <v>349</v>
      </c>
    </row>
    <row r="19" spans="1:5" ht="16" x14ac:dyDescent="0.2">
      <c r="A19" s="63">
        <f t="shared" si="0"/>
        <v>15</v>
      </c>
      <c r="B19" s="75" t="s">
        <v>254</v>
      </c>
      <c r="C19" s="66" t="s">
        <v>178</v>
      </c>
      <c r="D19" s="78">
        <v>10.87</v>
      </c>
      <c r="E19" s="23"/>
    </row>
    <row r="20" spans="1:5" ht="16" x14ac:dyDescent="0.2">
      <c r="A20" s="63">
        <f t="shared" si="0"/>
        <v>16</v>
      </c>
      <c r="B20" s="75" t="s">
        <v>324</v>
      </c>
      <c r="C20" s="66" t="s">
        <v>325</v>
      </c>
      <c r="D20" s="78">
        <v>39.1</v>
      </c>
      <c r="E20" s="23"/>
    </row>
    <row r="21" spans="1:5" ht="16" x14ac:dyDescent="0.2">
      <c r="A21" s="63">
        <f t="shared" si="0"/>
        <v>17</v>
      </c>
      <c r="B21" s="75" t="s">
        <v>255</v>
      </c>
      <c r="C21" s="66" t="s">
        <v>79</v>
      </c>
      <c r="D21" s="78">
        <v>19.97</v>
      </c>
      <c r="E21" s="23"/>
    </row>
    <row r="22" spans="1:5" ht="16" x14ac:dyDescent="0.2">
      <c r="A22" s="63">
        <f t="shared" si="0"/>
        <v>18</v>
      </c>
      <c r="B22" s="75" t="s">
        <v>256</v>
      </c>
      <c r="C22" s="66" t="s">
        <v>80</v>
      </c>
      <c r="D22" s="78">
        <v>13.65</v>
      </c>
      <c r="E22" s="23"/>
    </row>
    <row r="23" spans="1:5" ht="16" x14ac:dyDescent="0.2">
      <c r="A23" s="63">
        <f t="shared" si="0"/>
        <v>19</v>
      </c>
      <c r="B23" s="75" t="s">
        <v>327</v>
      </c>
      <c r="C23" s="102" t="s">
        <v>328</v>
      </c>
      <c r="D23" s="78">
        <v>20.85</v>
      </c>
      <c r="E23" s="23"/>
    </row>
    <row r="24" spans="1:5" ht="16" x14ac:dyDescent="0.2">
      <c r="A24" s="63">
        <f t="shared" si="0"/>
        <v>20</v>
      </c>
      <c r="B24" s="75" t="s">
        <v>257</v>
      </c>
      <c r="C24" s="66" t="s">
        <v>205</v>
      </c>
      <c r="D24" s="78">
        <v>15.86</v>
      </c>
      <c r="E24" s="23"/>
    </row>
    <row r="25" spans="1:5" ht="16" x14ac:dyDescent="0.2">
      <c r="A25" s="63">
        <f t="shared" si="0"/>
        <v>21</v>
      </c>
      <c r="B25" s="75" t="s">
        <v>258</v>
      </c>
      <c r="C25" s="66" t="s">
        <v>64</v>
      </c>
      <c r="D25" s="78">
        <v>14.53</v>
      </c>
      <c r="E25" s="23"/>
    </row>
    <row r="26" spans="1:5" ht="16" x14ac:dyDescent="0.2">
      <c r="A26" s="63">
        <f t="shared" si="0"/>
        <v>22</v>
      </c>
      <c r="B26" s="75" t="s">
        <v>259</v>
      </c>
      <c r="C26" s="66" t="s">
        <v>218</v>
      </c>
      <c r="D26" s="78">
        <v>5.64</v>
      </c>
      <c r="E26" s="23"/>
    </row>
    <row r="27" spans="1:5" ht="16" x14ac:dyDescent="0.2">
      <c r="A27" s="101">
        <f t="shared" si="0"/>
        <v>23</v>
      </c>
      <c r="B27" s="81" t="s">
        <v>260</v>
      </c>
      <c r="C27" s="82" t="s">
        <v>188</v>
      </c>
      <c r="D27" s="83">
        <v>-37.799999999999997</v>
      </c>
      <c r="E27" s="105" t="s">
        <v>346</v>
      </c>
    </row>
    <row r="28" spans="1:5" ht="16" x14ac:dyDescent="0.2">
      <c r="A28" s="63">
        <f t="shared" si="0"/>
        <v>24</v>
      </c>
      <c r="B28" s="75" t="s">
        <v>261</v>
      </c>
      <c r="C28" s="66" t="s">
        <v>262</v>
      </c>
      <c r="D28" s="79">
        <v>8.4</v>
      </c>
      <c r="E28" s="23"/>
    </row>
    <row r="29" spans="1:5" ht="16" x14ac:dyDescent="0.2">
      <c r="A29" s="63">
        <f t="shared" si="0"/>
        <v>25</v>
      </c>
      <c r="B29" s="75" t="s">
        <v>263</v>
      </c>
      <c r="C29" s="66" t="s">
        <v>57</v>
      </c>
      <c r="D29" s="79">
        <v>12.79</v>
      </c>
      <c r="E29" s="23"/>
    </row>
    <row r="30" spans="1:5" ht="16" x14ac:dyDescent="0.2">
      <c r="A30" s="63">
        <f t="shared" si="0"/>
        <v>26</v>
      </c>
      <c r="B30" s="75" t="s">
        <v>264</v>
      </c>
      <c r="C30" s="66" t="s">
        <v>58</v>
      </c>
      <c r="D30" s="79">
        <v>13.65</v>
      </c>
      <c r="E30" s="23"/>
    </row>
    <row r="31" spans="1:5" ht="16" x14ac:dyDescent="0.2">
      <c r="A31" s="63">
        <f t="shared" si="0"/>
        <v>27</v>
      </c>
      <c r="B31" s="75" t="s">
        <v>265</v>
      </c>
      <c r="C31" s="66" t="s">
        <v>219</v>
      </c>
      <c r="D31" s="79">
        <v>14.53</v>
      </c>
      <c r="E31" s="23"/>
    </row>
    <row r="32" spans="1:5" ht="16" x14ac:dyDescent="0.2">
      <c r="A32" s="63">
        <f t="shared" si="0"/>
        <v>28</v>
      </c>
      <c r="B32" s="75" t="s">
        <v>266</v>
      </c>
      <c r="C32" s="66" t="s">
        <v>69</v>
      </c>
      <c r="D32" s="79">
        <v>22.19</v>
      </c>
      <c r="E32" s="23"/>
    </row>
    <row r="33" spans="1:5" ht="16" x14ac:dyDescent="0.2">
      <c r="A33" s="63">
        <f t="shared" si="0"/>
        <v>29</v>
      </c>
      <c r="B33" s="75" t="s">
        <v>267</v>
      </c>
      <c r="C33" s="66" t="s">
        <v>17</v>
      </c>
      <c r="D33" s="79">
        <v>6.9</v>
      </c>
      <c r="E33" s="23"/>
    </row>
    <row r="34" spans="1:5" ht="16" x14ac:dyDescent="0.2">
      <c r="A34" s="63">
        <f t="shared" si="0"/>
        <v>30</v>
      </c>
      <c r="B34" s="75" t="s">
        <v>268</v>
      </c>
      <c r="C34" s="85" t="s">
        <v>224</v>
      </c>
      <c r="D34" s="86">
        <v>19.53</v>
      </c>
      <c r="E34" s="23"/>
    </row>
    <row r="35" spans="1:5" ht="16" x14ac:dyDescent="0.2">
      <c r="A35" s="63">
        <f t="shared" si="0"/>
        <v>31</v>
      </c>
      <c r="B35" s="75" t="s">
        <v>269</v>
      </c>
      <c r="C35" s="66" t="s">
        <v>103</v>
      </c>
      <c r="D35" s="79">
        <v>23.49</v>
      </c>
      <c r="E35" s="23"/>
    </row>
    <row r="36" spans="1:5" ht="16" x14ac:dyDescent="0.2">
      <c r="A36" s="63">
        <f t="shared" si="0"/>
        <v>32</v>
      </c>
      <c r="B36" s="75" t="s">
        <v>270</v>
      </c>
      <c r="C36" s="66" t="s">
        <v>233</v>
      </c>
      <c r="D36" s="79">
        <v>11.89</v>
      </c>
      <c r="E36" s="23"/>
    </row>
    <row r="37" spans="1:5" ht="16" x14ac:dyDescent="0.2">
      <c r="A37" s="63">
        <f t="shared" si="0"/>
        <v>33</v>
      </c>
      <c r="B37" s="75" t="s">
        <v>271</v>
      </c>
      <c r="C37" s="66" t="s">
        <v>234</v>
      </c>
      <c r="D37" s="79">
        <v>7.82</v>
      </c>
      <c r="E37" s="23"/>
    </row>
    <row r="38" spans="1:5" ht="16" x14ac:dyDescent="0.2">
      <c r="A38" s="63">
        <f t="shared" si="0"/>
        <v>34</v>
      </c>
      <c r="B38" s="75" t="s">
        <v>329</v>
      </c>
      <c r="C38" s="102" t="s">
        <v>330</v>
      </c>
      <c r="D38" s="78">
        <v>16.940000000000001</v>
      </c>
      <c r="E38" s="23"/>
    </row>
    <row r="39" spans="1:5" ht="16" x14ac:dyDescent="0.2">
      <c r="A39" s="101">
        <f t="shared" si="0"/>
        <v>35</v>
      </c>
      <c r="B39" s="81" t="s">
        <v>272</v>
      </c>
      <c r="C39" s="82" t="s">
        <v>24</v>
      </c>
      <c r="D39" s="83">
        <v>-0.26</v>
      </c>
      <c r="E39" s="105" t="s">
        <v>346</v>
      </c>
    </row>
    <row r="40" spans="1:5" ht="16" x14ac:dyDescent="0.2">
      <c r="A40" s="63">
        <f t="shared" si="0"/>
        <v>36</v>
      </c>
      <c r="B40" s="75" t="s">
        <v>273</v>
      </c>
      <c r="C40" s="66" t="s">
        <v>25</v>
      </c>
      <c r="D40" s="79">
        <v>19.079999999999998</v>
      </c>
      <c r="E40" s="23"/>
    </row>
    <row r="41" spans="1:5" ht="16" x14ac:dyDescent="0.2">
      <c r="A41" s="63">
        <f t="shared" si="0"/>
        <v>37</v>
      </c>
      <c r="B41" s="75" t="s">
        <v>274</v>
      </c>
      <c r="C41" s="66" t="s">
        <v>88</v>
      </c>
      <c r="D41" s="79">
        <v>15.19</v>
      </c>
      <c r="E41" s="23"/>
    </row>
    <row r="42" spans="1:5" ht="16" x14ac:dyDescent="0.2">
      <c r="A42" s="63">
        <f t="shared" si="0"/>
        <v>38</v>
      </c>
      <c r="B42" s="75" t="s">
        <v>275</v>
      </c>
      <c r="C42" s="66" t="s">
        <v>173</v>
      </c>
      <c r="D42" s="79">
        <v>22.38</v>
      </c>
      <c r="E42" s="23"/>
    </row>
    <row r="43" spans="1:5" ht="16" x14ac:dyDescent="0.2">
      <c r="A43" s="63">
        <f t="shared" si="0"/>
        <v>39</v>
      </c>
      <c r="B43" s="75" t="s">
        <v>276</v>
      </c>
      <c r="C43" s="66" t="s">
        <v>189</v>
      </c>
      <c r="D43" s="79">
        <v>5.59</v>
      </c>
      <c r="E43" s="23"/>
    </row>
    <row r="44" spans="1:5" ht="16" x14ac:dyDescent="0.2">
      <c r="A44" s="63">
        <f t="shared" si="0"/>
        <v>40</v>
      </c>
      <c r="B44" s="75" t="s">
        <v>277</v>
      </c>
      <c r="C44" s="66" t="s">
        <v>143</v>
      </c>
      <c r="D44" s="79">
        <v>15.42</v>
      </c>
      <c r="E44" s="23"/>
    </row>
    <row r="45" spans="1:5" ht="16" x14ac:dyDescent="0.2">
      <c r="A45" s="63">
        <f t="shared" si="0"/>
        <v>41</v>
      </c>
      <c r="B45" s="75" t="s">
        <v>278</v>
      </c>
      <c r="C45" s="66" t="s">
        <v>235</v>
      </c>
      <c r="D45" s="79">
        <v>10.36</v>
      </c>
      <c r="E45" s="23"/>
    </row>
    <row r="46" spans="1:5" ht="16" x14ac:dyDescent="0.2">
      <c r="A46" s="63">
        <f t="shared" si="0"/>
        <v>42</v>
      </c>
      <c r="B46" s="75" t="s">
        <v>279</v>
      </c>
      <c r="C46" s="66" t="s">
        <v>29</v>
      </c>
      <c r="D46" s="79">
        <v>8.89</v>
      </c>
      <c r="E46" s="23"/>
    </row>
    <row r="47" spans="1:5" ht="16" x14ac:dyDescent="0.2">
      <c r="A47" s="63">
        <f t="shared" si="0"/>
        <v>43</v>
      </c>
      <c r="B47" s="75" t="s">
        <v>280</v>
      </c>
      <c r="C47" s="66" t="s">
        <v>201</v>
      </c>
      <c r="D47" s="79">
        <v>14.53</v>
      </c>
      <c r="E47" s="23"/>
    </row>
    <row r="48" spans="1:5" ht="16" x14ac:dyDescent="0.2">
      <c r="A48" s="63">
        <f t="shared" si="0"/>
        <v>44</v>
      </c>
      <c r="B48" s="75" t="s">
        <v>281</v>
      </c>
      <c r="C48" s="66" t="s">
        <v>30</v>
      </c>
      <c r="D48" s="79">
        <v>16.3</v>
      </c>
      <c r="E48" s="23"/>
    </row>
    <row r="49" spans="1:10" ht="16" x14ac:dyDescent="0.2">
      <c r="A49" s="63">
        <f t="shared" si="0"/>
        <v>45</v>
      </c>
      <c r="B49" s="75" t="s">
        <v>282</v>
      </c>
      <c r="C49" s="85" t="s">
        <v>226</v>
      </c>
      <c r="D49" s="86">
        <v>19.97</v>
      </c>
      <c r="E49" s="23"/>
    </row>
    <row r="50" spans="1:10" ht="16" x14ac:dyDescent="0.2">
      <c r="A50" s="63">
        <f t="shared" si="0"/>
        <v>46</v>
      </c>
      <c r="B50" s="75" t="s">
        <v>331</v>
      </c>
      <c r="C50" s="102" t="s">
        <v>332</v>
      </c>
      <c r="D50" s="86">
        <v>19.97</v>
      </c>
      <c r="E50" s="23"/>
      <c r="H50" s="13"/>
      <c r="I50" s="42"/>
      <c r="J50" s="45"/>
    </row>
    <row r="51" spans="1:10" ht="16" x14ac:dyDescent="0.2">
      <c r="A51" s="63">
        <f t="shared" si="0"/>
        <v>47</v>
      </c>
      <c r="B51" s="75" t="s">
        <v>283</v>
      </c>
      <c r="C51" s="66" t="s">
        <v>71</v>
      </c>
      <c r="D51" s="79">
        <v>8.89</v>
      </c>
      <c r="E51" s="23"/>
    </row>
    <row r="52" spans="1:10" ht="16" x14ac:dyDescent="0.2">
      <c r="A52" s="63">
        <f t="shared" si="0"/>
        <v>48</v>
      </c>
      <c r="B52" s="75" t="s">
        <v>284</v>
      </c>
      <c r="C52" s="66" t="s">
        <v>131</v>
      </c>
      <c r="D52" s="79">
        <v>14.53</v>
      </c>
      <c r="E52" s="23"/>
    </row>
    <row r="53" spans="1:10" ht="16" x14ac:dyDescent="0.2">
      <c r="A53" s="63">
        <f t="shared" si="0"/>
        <v>49</v>
      </c>
      <c r="B53" s="75" t="s">
        <v>285</v>
      </c>
      <c r="C53" s="85" t="s">
        <v>227</v>
      </c>
      <c r="D53" s="86">
        <v>14.53</v>
      </c>
      <c r="E53" s="23"/>
    </row>
    <row r="54" spans="1:10" ht="16" x14ac:dyDescent="0.2">
      <c r="A54" s="63">
        <f t="shared" si="0"/>
        <v>50</v>
      </c>
      <c r="B54" s="75" t="s">
        <v>286</v>
      </c>
      <c r="C54" s="66" t="s">
        <v>70</v>
      </c>
      <c r="D54" s="79">
        <v>12.32</v>
      </c>
      <c r="E54" s="23"/>
    </row>
    <row r="55" spans="1:10" ht="16" x14ac:dyDescent="0.2">
      <c r="A55" s="63">
        <f t="shared" si="0"/>
        <v>51</v>
      </c>
      <c r="B55" s="75" t="s">
        <v>287</v>
      </c>
      <c r="C55" s="70" t="s">
        <v>214</v>
      </c>
      <c r="D55" s="80">
        <v>14.29</v>
      </c>
      <c r="E55" s="23"/>
    </row>
    <row r="56" spans="1:10" ht="16" x14ac:dyDescent="0.2">
      <c r="A56" s="63">
        <f t="shared" si="0"/>
        <v>52</v>
      </c>
      <c r="B56" s="75" t="s">
        <v>288</v>
      </c>
      <c r="C56" s="66" t="s">
        <v>132</v>
      </c>
      <c r="D56" s="79">
        <v>14.53</v>
      </c>
      <c r="E56" s="23"/>
    </row>
    <row r="57" spans="1:10" ht="16" x14ac:dyDescent="0.2">
      <c r="A57" s="63">
        <f t="shared" si="0"/>
        <v>53</v>
      </c>
      <c r="B57" s="75" t="s">
        <v>289</v>
      </c>
      <c r="C57" s="66" t="s">
        <v>133</v>
      </c>
      <c r="D57" s="79">
        <v>12.77</v>
      </c>
      <c r="E57" s="23"/>
    </row>
    <row r="58" spans="1:10" ht="16" x14ac:dyDescent="0.2">
      <c r="A58" s="63">
        <f t="shared" si="0"/>
        <v>54</v>
      </c>
      <c r="B58" s="75" t="s">
        <v>290</v>
      </c>
      <c r="C58" s="66" t="s">
        <v>202</v>
      </c>
      <c r="D58" s="79">
        <v>27.4</v>
      </c>
      <c r="E58" s="23"/>
    </row>
    <row r="59" spans="1:10" ht="16" x14ac:dyDescent="0.2">
      <c r="A59" s="63">
        <f t="shared" si="0"/>
        <v>55</v>
      </c>
      <c r="B59" s="75" t="s">
        <v>291</v>
      </c>
      <c r="C59" s="85" t="s">
        <v>228</v>
      </c>
      <c r="D59" s="86">
        <v>16.3</v>
      </c>
      <c r="E59" s="23"/>
    </row>
    <row r="60" spans="1:10" ht="16" x14ac:dyDescent="0.2">
      <c r="A60" s="63">
        <f t="shared" si="0"/>
        <v>56</v>
      </c>
      <c r="B60" s="75" t="s">
        <v>292</v>
      </c>
      <c r="C60" s="66" t="s">
        <v>84</v>
      </c>
      <c r="D60" s="79">
        <v>19.079999999999998</v>
      </c>
      <c r="E60" s="23"/>
    </row>
    <row r="61" spans="1:10" ht="16" x14ac:dyDescent="0.2">
      <c r="A61" s="63">
        <f t="shared" si="0"/>
        <v>57</v>
      </c>
      <c r="B61" s="75" t="s">
        <v>293</v>
      </c>
      <c r="C61" s="66" t="s">
        <v>142</v>
      </c>
      <c r="D61" s="79">
        <v>16.3</v>
      </c>
      <c r="E61" s="23"/>
    </row>
    <row r="62" spans="1:10" ht="16" x14ac:dyDescent="0.2">
      <c r="A62" s="63">
        <f t="shared" si="0"/>
        <v>58</v>
      </c>
      <c r="B62" s="75" t="s">
        <v>294</v>
      </c>
      <c r="C62" s="66" t="s">
        <v>60</v>
      </c>
      <c r="D62" s="79">
        <v>18.420000000000002</v>
      </c>
      <c r="E62" s="23"/>
    </row>
    <row r="63" spans="1:10" ht="16" x14ac:dyDescent="0.2">
      <c r="A63" s="63">
        <f t="shared" si="0"/>
        <v>59</v>
      </c>
      <c r="B63" s="75" t="s">
        <v>295</v>
      </c>
      <c r="C63" s="66" t="s">
        <v>222</v>
      </c>
      <c r="D63" s="79">
        <v>7.01</v>
      </c>
      <c r="E63" s="23"/>
    </row>
    <row r="64" spans="1:10" ht="16" x14ac:dyDescent="0.2">
      <c r="A64" s="63">
        <f t="shared" si="0"/>
        <v>60</v>
      </c>
      <c r="B64" s="75" t="s">
        <v>296</v>
      </c>
      <c r="C64" s="70" t="s">
        <v>215</v>
      </c>
      <c r="D64" s="80">
        <v>26.62</v>
      </c>
      <c r="E64" s="23"/>
    </row>
    <row r="65" spans="1:5" ht="16" x14ac:dyDescent="0.2">
      <c r="A65" s="63">
        <f t="shared" si="0"/>
        <v>61</v>
      </c>
      <c r="B65" s="75" t="s">
        <v>297</v>
      </c>
      <c r="C65" s="66" t="s">
        <v>72</v>
      </c>
      <c r="D65" s="79">
        <v>15.23</v>
      </c>
      <c r="E65" s="23"/>
    </row>
    <row r="66" spans="1:5" ht="16" x14ac:dyDescent="0.2">
      <c r="A66" s="63">
        <f t="shared" si="0"/>
        <v>62</v>
      </c>
      <c r="B66" s="75" t="s">
        <v>298</v>
      </c>
      <c r="C66" s="66" t="s">
        <v>118</v>
      </c>
      <c r="D66" s="79">
        <v>22.62</v>
      </c>
      <c r="E66" s="23"/>
    </row>
    <row r="67" spans="1:5" ht="16" x14ac:dyDescent="0.2">
      <c r="A67" s="63">
        <f t="shared" si="0"/>
        <v>63</v>
      </c>
      <c r="B67" s="75" t="s">
        <v>299</v>
      </c>
      <c r="C67" s="66" t="s">
        <v>62</v>
      </c>
      <c r="D67" s="79">
        <v>12.79</v>
      </c>
      <c r="E67" s="23"/>
    </row>
    <row r="68" spans="1:5" ht="16" x14ac:dyDescent="0.2">
      <c r="A68" s="63">
        <f t="shared" si="0"/>
        <v>64</v>
      </c>
      <c r="B68" s="75" t="s">
        <v>300</v>
      </c>
      <c r="C68" s="66" t="s">
        <v>203</v>
      </c>
      <c r="D68" s="79">
        <v>27.4</v>
      </c>
      <c r="E68" s="23"/>
    </row>
    <row r="69" spans="1:5" ht="16" x14ac:dyDescent="0.2">
      <c r="A69" s="63">
        <f t="shared" si="0"/>
        <v>65</v>
      </c>
      <c r="B69" s="75" t="s">
        <v>301</v>
      </c>
      <c r="C69" s="66" t="s">
        <v>229</v>
      </c>
      <c r="D69" s="79">
        <v>19.079999999999998</v>
      </c>
      <c r="E69" s="23"/>
    </row>
    <row r="70" spans="1:5" ht="16" x14ac:dyDescent="0.2">
      <c r="A70" s="63">
        <f t="shared" si="0"/>
        <v>66</v>
      </c>
      <c r="B70" s="75" t="s">
        <v>302</v>
      </c>
      <c r="C70" s="66" t="s">
        <v>38</v>
      </c>
      <c r="D70" s="79">
        <v>7.99</v>
      </c>
      <c r="E70" s="23"/>
    </row>
    <row r="71" spans="1:5" ht="16" x14ac:dyDescent="0.2">
      <c r="A71" s="63">
        <f t="shared" si="0"/>
        <v>67</v>
      </c>
      <c r="B71" s="75" t="s">
        <v>303</v>
      </c>
      <c r="C71" s="66" t="s">
        <v>134</v>
      </c>
      <c r="D71" s="79">
        <v>14.53</v>
      </c>
      <c r="E71" s="23"/>
    </row>
    <row r="72" spans="1:5" ht="16" x14ac:dyDescent="0.2">
      <c r="A72" s="63">
        <f t="shared" ref="A72:A92" si="1">A71+1</f>
        <v>68</v>
      </c>
      <c r="B72" s="75" t="s">
        <v>304</v>
      </c>
      <c r="C72" s="66" t="s">
        <v>186</v>
      </c>
      <c r="D72" s="79">
        <v>20.41</v>
      </c>
      <c r="E72" s="23"/>
    </row>
    <row r="73" spans="1:5" ht="16" x14ac:dyDescent="0.2">
      <c r="A73" s="63">
        <f t="shared" si="1"/>
        <v>69</v>
      </c>
      <c r="B73" s="75" t="s">
        <v>305</v>
      </c>
      <c r="C73" s="66" t="s">
        <v>236</v>
      </c>
      <c r="D73" s="79">
        <v>9.81</v>
      </c>
      <c r="E73" s="23"/>
    </row>
    <row r="74" spans="1:5" ht="16" x14ac:dyDescent="0.2">
      <c r="A74" s="63">
        <f t="shared" si="1"/>
        <v>70</v>
      </c>
      <c r="B74" s="75" t="s">
        <v>306</v>
      </c>
      <c r="C74" s="66" t="s">
        <v>135</v>
      </c>
      <c r="D74" s="79">
        <v>12.77</v>
      </c>
      <c r="E74" s="23"/>
    </row>
    <row r="75" spans="1:5" ht="16" x14ac:dyDescent="0.2">
      <c r="A75" s="63">
        <f t="shared" si="1"/>
        <v>71</v>
      </c>
      <c r="B75" s="75" t="s">
        <v>307</v>
      </c>
      <c r="C75" s="66" t="s">
        <v>42</v>
      </c>
      <c r="D75" s="79">
        <v>10.87</v>
      </c>
      <c r="E75" s="23"/>
    </row>
    <row r="76" spans="1:5" ht="16" x14ac:dyDescent="0.2">
      <c r="A76" s="63">
        <f t="shared" si="1"/>
        <v>72</v>
      </c>
      <c r="B76" s="75" t="s">
        <v>308</v>
      </c>
      <c r="C76" s="66" t="s">
        <v>43</v>
      </c>
      <c r="D76" s="79">
        <v>6.04</v>
      </c>
      <c r="E76" s="23"/>
    </row>
    <row r="77" spans="1:5" ht="16" x14ac:dyDescent="0.2">
      <c r="A77" s="63">
        <f t="shared" si="1"/>
        <v>73</v>
      </c>
      <c r="B77" s="75" t="s">
        <v>309</v>
      </c>
      <c r="C77" s="66" t="s">
        <v>165</v>
      </c>
      <c r="D77" s="79">
        <v>19.079999999999998</v>
      </c>
      <c r="E77" s="23"/>
    </row>
    <row r="78" spans="1:5" ht="16" x14ac:dyDescent="0.2">
      <c r="A78" s="63">
        <f t="shared" si="1"/>
        <v>74</v>
      </c>
      <c r="B78" s="75" t="s">
        <v>339</v>
      </c>
      <c r="C78" s="66" t="s">
        <v>340</v>
      </c>
      <c r="D78" s="78">
        <v>36.5</v>
      </c>
      <c r="E78" s="23"/>
    </row>
    <row r="79" spans="1:5" ht="16" x14ac:dyDescent="0.2">
      <c r="A79" s="63">
        <f t="shared" si="1"/>
        <v>75</v>
      </c>
      <c r="B79" s="75" t="s">
        <v>310</v>
      </c>
      <c r="C79" s="66" t="s">
        <v>44</v>
      </c>
      <c r="D79" s="79">
        <v>10.87</v>
      </c>
      <c r="E79" s="23"/>
    </row>
    <row r="80" spans="1:5" ht="16" x14ac:dyDescent="0.2">
      <c r="A80" s="63">
        <f t="shared" si="1"/>
        <v>76</v>
      </c>
      <c r="B80" s="75" t="s">
        <v>311</v>
      </c>
      <c r="C80" s="66" t="s">
        <v>96</v>
      </c>
      <c r="D80" s="79">
        <v>26.62</v>
      </c>
      <c r="E80" s="23"/>
    </row>
    <row r="81" spans="1:5" ht="16" x14ac:dyDescent="0.2">
      <c r="A81" s="63">
        <f t="shared" si="1"/>
        <v>77</v>
      </c>
      <c r="B81" s="75" t="s">
        <v>312</v>
      </c>
      <c r="C81" s="66" t="s">
        <v>137</v>
      </c>
      <c r="D81" s="79">
        <v>12.77</v>
      </c>
      <c r="E81" s="23"/>
    </row>
    <row r="82" spans="1:5" ht="16" x14ac:dyDescent="0.2">
      <c r="A82" s="63">
        <f t="shared" si="1"/>
        <v>78</v>
      </c>
      <c r="B82" s="75" t="s">
        <v>313</v>
      </c>
      <c r="C82" s="66" t="s">
        <v>45</v>
      </c>
      <c r="D82" s="79">
        <v>8.02</v>
      </c>
      <c r="E82" s="23"/>
    </row>
    <row r="83" spans="1:5" ht="16" x14ac:dyDescent="0.2">
      <c r="A83" s="63">
        <f t="shared" si="1"/>
        <v>79</v>
      </c>
      <c r="B83" s="75" t="s">
        <v>314</v>
      </c>
      <c r="C83" s="66" t="s">
        <v>230</v>
      </c>
      <c r="D83" s="79">
        <v>3.86</v>
      </c>
      <c r="E83" s="23"/>
    </row>
    <row r="84" spans="1:5" ht="16" x14ac:dyDescent="0.2">
      <c r="A84" s="63">
        <f t="shared" si="1"/>
        <v>80</v>
      </c>
      <c r="B84" s="75" t="s">
        <v>315</v>
      </c>
      <c r="C84" s="66" t="s">
        <v>334</v>
      </c>
      <c r="D84" s="79">
        <v>28.7</v>
      </c>
      <c r="E84" s="91"/>
    </row>
    <row r="85" spans="1:5" ht="16" x14ac:dyDescent="0.2">
      <c r="A85" s="63">
        <f t="shared" si="1"/>
        <v>81</v>
      </c>
      <c r="B85" s="75" t="s">
        <v>316</v>
      </c>
      <c r="C85" s="66" t="s">
        <v>182</v>
      </c>
      <c r="D85" s="78">
        <v>15.42</v>
      </c>
      <c r="E85" s="104"/>
    </row>
    <row r="86" spans="1:5" ht="16" x14ac:dyDescent="0.2">
      <c r="A86" s="63">
        <f t="shared" si="1"/>
        <v>82</v>
      </c>
      <c r="B86" s="75" t="s">
        <v>317</v>
      </c>
      <c r="C86" s="66" t="s">
        <v>100</v>
      </c>
      <c r="D86" s="79">
        <v>17.32</v>
      </c>
      <c r="E86" s="23"/>
    </row>
    <row r="87" spans="1:5" ht="16" x14ac:dyDescent="0.2">
      <c r="A87" s="63">
        <f t="shared" si="1"/>
        <v>83</v>
      </c>
      <c r="B87" s="75" t="s">
        <v>318</v>
      </c>
      <c r="C87" s="66" t="s">
        <v>231</v>
      </c>
      <c r="D87" s="79">
        <v>9.1</v>
      </c>
      <c r="E87" s="23"/>
    </row>
    <row r="88" spans="1:5" ht="16" x14ac:dyDescent="0.2">
      <c r="A88" s="63">
        <f t="shared" si="1"/>
        <v>84</v>
      </c>
      <c r="B88" s="75" t="s">
        <v>319</v>
      </c>
      <c r="C88" s="66" t="s">
        <v>206</v>
      </c>
      <c r="D88" s="79">
        <v>14.53</v>
      </c>
      <c r="E88" s="23"/>
    </row>
    <row r="89" spans="1:5" ht="16" x14ac:dyDescent="0.2">
      <c r="A89" s="63">
        <f t="shared" si="1"/>
        <v>85</v>
      </c>
      <c r="B89" s="75" t="s">
        <v>320</v>
      </c>
      <c r="C89" s="66" t="s">
        <v>204</v>
      </c>
      <c r="D89" s="79">
        <v>15.42</v>
      </c>
      <c r="E89" s="23"/>
    </row>
    <row r="90" spans="1:5" ht="16" x14ac:dyDescent="0.2">
      <c r="A90" s="63">
        <f t="shared" si="1"/>
        <v>86</v>
      </c>
      <c r="B90" s="75" t="s">
        <v>321</v>
      </c>
      <c r="C90" s="66" t="s">
        <v>63</v>
      </c>
      <c r="D90" s="79">
        <v>14.31</v>
      </c>
      <c r="E90" s="23"/>
    </row>
    <row r="91" spans="1:5" ht="16" x14ac:dyDescent="0.2">
      <c r="A91" s="63">
        <f t="shared" si="1"/>
        <v>87</v>
      </c>
      <c r="B91" s="75" t="s">
        <v>322</v>
      </c>
      <c r="C91" s="66" t="s">
        <v>166</v>
      </c>
      <c r="D91" s="79">
        <v>19.07</v>
      </c>
      <c r="E91" s="23"/>
    </row>
    <row r="92" spans="1:5" ht="16" x14ac:dyDescent="0.2">
      <c r="A92" s="63">
        <f t="shared" si="1"/>
        <v>88</v>
      </c>
      <c r="B92" s="75" t="s">
        <v>323</v>
      </c>
      <c r="C92" s="66" t="s">
        <v>86</v>
      </c>
      <c r="D92" s="79">
        <v>12.79</v>
      </c>
      <c r="E92" s="23"/>
    </row>
    <row r="93" spans="1:5" ht="16" x14ac:dyDescent="0.2">
      <c r="A93" s="623" t="s">
        <v>238</v>
      </c>
      <c r="B93" s="624"/>
      <c r="C93" s="625"/>
      <c r="D93" s="93">
        <f>SUM(D5:D92)</f>
        <v>1293.889999999999</v>
      </c>
      <c r="E93" s="94"/>
    </row>
    <row r="94" spans="1:5" ht="16" x14ac:dyDescent="0.2">
      <c r="A94" s="618" t="s">
        <v>237</v>
      </c>
      <c r="B94" s="619"/>
      <c r="C94" s="620"/>
      <c r="D94" s="95">
        <v>0</v>
      </c>
      <c r="E94" s="94"/>
    </row>
    <row r="95" spans="1:5" ht="16" x14ac:dyDescent="0.2">
      <c r="A95" s="596" t="s">
        <v>52</v>
      </c>
      <c r="B95" s="597"/>
      <c r="C95" s="598"/>
      <c r="D95" s="103">
        <f>D93+D94</f>
        <v>1293.889999999999</v>
      </c>
      <c r="E95" s="94"/>
    </row>
    <row r="96" spans="1:5" ht="16" x14ac:dyDescent="0.2">
      <c r="C96" s="47"/>
      <c r="D96" s="47"/>
    </row>
    <row r="98" spans="2:3" x14ac:dyDescent="0.15">
      <c r="B98" t="s">
        <v>294</v>
      </c>
      <c r="C98" t="s">
        <v>353</v>
      </c>
    </row>
    <row r="99" spans="2:3" x14ac:dyDescent="0.15">
      <c r="B99" t="s">
        <v>270</v>
      </c>
      <c r="C99" t="s">
        <v>233</v>
      </c>
    </row>
    <row r="100" spans="2:3" x14ac:dyDescent="0.15">
      <c r="B100" t="s">
        <v>271</v>
      </c>
      <c r="C100" t="s">
        <v>234</v>
      </c>
    </row>
    <row r="101" spans="2:3" x14ac:dyDescent="0.15">
      <c r="B101" t="s">
        <v>261</v>
      </c>
      <c r="C101" t="s">
        <v>262</v>
      </c>
    </row>
    <row r="102" spans="2:3" x14ac:dyDescent="0.15">
      <c r="B102" t="s">
        <v>308</v>
      </c>
      <c r="C102" t="s">
        <v>354</v>
      </c>
    </row>
    <row r="103" spans="2:3" x14ac:dyDescent="0.15">
      <c r="B103" t="s">
        <v>276</v>
      </c>
      <c r="C103" t="s">
        <v>355</v>
      </c>
    </row>
    <row r="104" spans="2:3" x14ac:dyDescent="0.15">
      <c r="B104" t="s">
        <v>279</v>
      </c>
      <c r="C104" t="s">
        <v>356</v>
      </c>
    </row>
    <row r="105" spans="2:3" x14ac:dyDescent="0.15">
      <c r="B105" t="s">
        <v>267</v>
      </c>
      <c r="C105" t="s">
        <v>357</v>
      </c>
    </row>
    <row r="106" spans="2:3" x14ac:dyDescent="0.15">
      <c r="B106" t="s">
        <v>278</v>
      </c>
      <c r="C106" t="s">
        <v>235</v>
      </c>
    </row>
    <row r="107" spans="2:3" x14ac:dyDescent="0.15">
      <c r="B107" t="s">
        <v>247</v>
      </c>
      <c r="C107" t="s">
        <v>89</v>
      </c>
    </row>
    <row r="108" spans="2:3" x14ac:dyDescent="0.15">
      <c r="B108" t="s">
        <v>295</v>
      </c>
      <c r="C108" t="s">
        <v>358</v>
      </c>
    </row>
    <row r="109" spans="2:3" x14ac:dyDescent="0.15">
      <c r="B109" t="s">
        <v>314</v>
      </c>
      <c r="C109" t="s">
        <v>230</v>
      </c>
    </row>
    <row r="110" spans="2:3" x14ac:dyDescent="0.15">
      <c r="B110" t="s">
        <v>305</v>
      </c>
      <c r="C110" t="s">
        <v>236</v>
      </c>
    </row>
    <row r="111" spans="2:3" x14ac:dyDescent="0.15">
      <c r="B111" t="s">
        <v>259</v>
      </c>
      <c r="C111" t="s">
        <v>218</v>
      </c>
    </row>
    <row r="112" spans="2:3" x14ac:dyDescent="0.15">
      <c r="B112" t="s">
        <v>313</v>
      </c>
      <c r="C112" t="s">
        <v>359</v>
      </c>
    </row>
    <row r="113" spans="2:3" x14ac:dyDescent="0.15">
      <c r="B113" t="s">
        <v>318</v>
      </c>
      <c r="C113" t="s">
        <v>231</v>
      </c>
    </row>
    <row r="114" spans="2:3" x14ac:dyDescent="0.15">
      <c r="B114" t="s">
        <v>310</v>
      </c>
      <c r="C114" t="s">
        <v>44</v>
      </c>
    </row>
    <row r="115" spans="2:3" x14ac:dyDescent="0.15">
      <c r="B115" t="s">
        <v>299</v>
      </c>
      <c r="C115" t="s">
        <v>360</v>
      </c>
    </row>
    <row r="116" spans="2:3" x14ac:dyDescent="0.15">
      <c r="B116" t="s">
        <v>307</v>
      </c>
      <c r="C116" t="s">
        <v>361</v>
      </c>
    </row>
    <row r="117" spans="2:3" x14ac:dyDescent="0.15">
      <c r="B117" t="s">
        <v>302</v>
      </c>
      <c r="C117" t="s">
        <v>38</v>
      </c>
    </row>
    <row r="118" spans="2:3" x14ac:dyDescent="0.15">
      <c r="B118" t="s">
        <v>283</v>
      </c>
      <c r="C118" t="s">
        <v>362</v>
      </c>
    </row>
    <row r="119" spans="2:3" x14ac:dyDescent="0.15">
      <c r="B119" t="s">
        <v>306</v>
      </c>
      <c r="C119" t="s">
        <v>363</v>
      </c>
    </row>
    <row r="120" spans="2:3" x14ac:dyDescent="0.15">
      <c r="B120" t="s">
        <v>264</v>
      </c>
      <c r="C120" t="s">
        <v>58</v>
      </c>
    </row>
    <row r="121" spans="2:3" x14ac:dyDescent="0.15">
      <c r="B121" t="s">
        <v>315</v>
      </c>
      <c r="C121" t="s">
        <v>334</v>
      </c>
    </row>
    <row r="122" spans="2:3" x14ac:dyDescent="0.15">
      <c r="B122" t="s">
        <v>254</v>
      </c>
      <c r="C122" t="s">
        <v>178</v>
      </c>
    </row>
    <row r="123" spans="2:3" x14ac:dyDescent="0.15">
      <c r="B123" t="s">
        <v>263</v>
      </c>
      <c r="C123" t="s">
        <v>57</v>
      </c>
    </row>
    <row r="124" spans="2:3" x14ac:dyDescent="0.15">
      <c r="B124" t="s">
        <v>321</v>
      </c>
      <c r="C124" t="s">
        <v>364</v>
      </c>
    </row>
    <row r="125" spans="2:3" x14ac:dyDescent="0.15">
      <c r="B125" t="s">
        <v>286</v>
      </c>
      <c r="C125" t="s">
        <v>33</v>
      </c>
    </row>
    <row r="126" spans="2:3" x14ac:dyDescent="0.15">
      <c r="B126" t="s">
        <v>248</v>
      </c>
      <c r="C126" t="s">
        <v>138</v>
      </c>
    </row>
    <row r="127" spans="2:3" x14ac:dyDescent="0.15">
      <c r="B127" t="s">
        <v>273</v>
      </c>
      <c r="C127" t="s">
        <v>25</v>
      </c>
    </row>
    <row r="128" spans="2:3" x14ac:dyDescent="0.15">
      <c r="B128" t="s">
        <v>320</v>
      </c>
      <c r="C128" t="s">
        <v>204</v>
      </c>
    </row>
    <row r="129" spans="2:3" x14ac:dyDescent="0.15">
      <c r="B129" t="s">
        <v>249</v>
      </c>
      <c r="C129" t="s">
        <v>139</v>
      </c>
    </row>
    <row r="130" spans="2:3" x14ac:dyDescent="0.15">
      <c r="B130" t="s">
        <v>301</v>
      </c>
      <c r="C130" t="s">
        <v>365</v>
      </c>
    </row>
    <row r="131" spans="2:3" x14ac:dyDescent="0.15">
      <c r="B131" t="s">
        <v>274</v>
      </c>
      <c r="C131" t="s">
        <v>88</v>
      </c>
    </row>
    <row r="132" spans="2:3" x14ac:dyDescent="0.15">
      <c r="B132" t="s">
        <v>323</v>
      </c>
      <c r="C132" t="s">
        <v>86</v>
      </c>
    </row>
    <row r="133" spans="2:3" x14ac:dyDescent="0.15">
      <c r="B133" t="s">
        <v>281</v>
      </c>
      <c r="C133" t="s">
        <v>30</v>
      </c>
    </row>
    <row r="134" spans="2:3" x14ac:dyDescent="0.15">
      <c r="B134" t="s">
        <v>258</v>
      </c>
      <c r="C134" t="s">
        <v>64</v>
      </c>
    </row>
    <row r="135" spans="2:3" x14ac:dyDescent="0.15">
      <c r="B135" t="s">
        <v>350</v>
      </c>
      <c r="C135" t="s">
        <v>366</v>
      </c>
    </row>
    <row r="136" spans="2:3" x14ac:dyDescent="0.15">
      <c r="B136" t="s">
        <v>297</v>
      </c>
      <c r="C136" t="s">
        <v>72</v>
      </c>
    </row>
    <row r="137" spans="2:3" x14ac:dyDescent="0.15">
      <c r="B137" t="s">
        <v>311</v>
      </c>
      <c r="C137" t="s">
        <v>96</v>
      </c>
    </row>
    <row r="138" spans="2:3" x14ac:dyDescent="0.15">
      <c r="B138" t="s">
        <v>246</v>
      </c>
      <c r="C138" t="s">
        <v>68</v>
      </c>
    </row>
    <row r="139" spans="2:3" x14ac:dyDescent="0.15">
      <c r="B139" t="s">
        <v>266</v>
      </c>
      <c r="C139" t="s">
        <v>69</v>
      </c>
    </row>
    <row r="140" spans="2:3" x14ac:dyDescent="0.15">
      <c r="B140" t="s">
        <v>255</v>
      </c>
      <c r="C140" t="s">
        <v>79</v>
      </c>
    </row>
    <row r="141" spans="2:3" x14ac:dyDescent="0.15">
      <c r="B141" t="s">
        <v>292</v>
      </c>
      <c r="C141" t="s">
        <v>84</v>
      </c>
    </row>
    <row r="142" spans="2:3" x14ac:dyDescent="0.15">
      <c r="B142" t="s">
        <v>329</v>
      </c>
      <c r="C142" t="s">
        <v>330</v>
      </c>
    </row>
    <row r="143" spans="2:3" x14ac:dyDescent="0.15">
      <c r="B143" t="s">
        <v>256</v>
      </c>
      <c r="C143" t="s">
        <v>80</v>
      </c>
    </row>
    <row r="144" spans="2:3" x14ac:dyDescent="0.15">
      <c r="B144" t="s">
        <v>265</v>
      </c>
      <c r="C144" t="s">
        <v>219</v>
      </c>
    </row>
    <row r="145" spans="2:3" x14ac:dyDescent="0.15">
      <c r="B145" t="s">
        <v>253</v>
      </c>
      <c r="C145" t="s">
        <v>97</v>
      </c>
    </row>
    <row r="146" spans="2:3" x14ac:dyDescent="0.15">
      <c r="B146" t="s">
        <v>351</v>
      </c>
      <c r="C146" t="s">
        <v>367</v>
      </c>
    </row>
    <row r="147" spans="2:3" x14ac:dyDescent="0.15">
      <c r="B147" t="s">
        <v>288</v>
      </c>
      <c r="C147" t="s">
        <v>368</v>
      </c>
    </row>
    <row r="148" spans="2:3" x14ac:dyDescent="0.15">
      <c r="B148" t="s">
        <v>245</v>
      </c>
      <c r="C148" t="s">
        <v>98</v>
      </c>
    </row>
    <row r="149" spans="2:3" x14ac:dyDescent="0.15">
      <c r="B149" t="s">
        <v>317</v>
      </c>
      <c r="C149" t="s">
        <v>100</v>
      </c>
    </row>
    <row r="150" spans="2:3" x14ac:dyDescent="0.15">
      <c r="B150" t="s">
        <v>269</v>
      </c>
      <c r="C150" t="s">
        <v>103</v>
      </c>
    </row>
    <row r="151" spans="2:3" x14ac:dyDescent="0.15">
      <c r="B151" t="s">
        <v>298</v>
      </c>
      <c r="C151" t="s">
        <v>369</v>
      </c>
    </row>
    <row r="152" spans="2:3" x14ac:dyDescent="0.15">
      <c r="B152" t="s">
        <v>289</v>
      </c>
      <c r="C152" t="s">
        <v>133</v>
      </c>
    </row>
    <row r="153" spans="2:3" x14ac:dyDescent="0.15">
      <c r="B153" t="s">
        <v>319</v>
      </c>
      <c r="C153" t="s">
        <v>206</v>
      </c>
    </row>
    <row r="154" spans="2:3" x14ac:dyDescent="0.15">
      <c r="B154" t="s">
        <v>312</v>
      </c>
      <c r="C154" t="s">
        <v>137</v>
      </c>
    </row>
    <row r="155" spans="2:3" x14ac:dyDescent="0.15">
      <c r="B155" t="s">
        <v>250</v>
      </c>
      <c r="C155" t="s">
        <v>217</v>
      </c>
    </row>
    <row r="156" spans="2:3" x14ac:dyDescent="0.15">
      <c r="B156" t="s">
        <v>316</v>
      </c>
      <c r="C156" t="s">
        <v>182</v>
      </c>
    </row>
    <row r="157" spans="2:3" x14ac:dyDescent="0.15">
      <c r="B157" t="s">
        <v>303</v>
      </c>
      <c r="C157" t="s">
        <v>134</v>
      </c>
    </row>
    <row r="158" spans="2:3" x14ac:dyDescent="0.15">
      <c r="B158" t="s">
        <v>284</v>
      </c>
      <c r="C158" t="s">
        <v>131</v>
      </c>
    </row>
    <row r="159" spans="2:3" x14ac:dyDescent="0.15">
      <c r="B159" t="s">
        <v>277</v>
      </c>
      <c r="C159" t="s">
        <v>143</v>
      </c>
    </row>
    <row r="160" spans="2:3" x14ac:dyDescent="0.15">
      <c r="B160" t="s">
        <v>293</v>
      </c>
      <c r="C160" t="s">
        <v>142</v>
      </c>
    </row>
    <row r="161" spans="2:3" x14ac:dyDescent="0.15">
      <c r="B161" t="s">
        <v>280</v>
      </c>
      <c r="C161" t="s">
        <v>201</v>
      </c>
    </row>
    <row r="162" spans="2:3" x14ac:dyDescent="0.15">
      <c r="B162" t="s">
        <v>309</v>
      </c>
      <c r="C162" t="s">
        <v>370</v>
      </c>
    </row>
    <row r="163" spans="2:3" x14ac:dyDescent="0.15">
      <c r="B163" t="s">
        <v>322</v>
      </c>
      <c r="C163" t="s">
        <v>166</v>
      </c>
    </row>
    <row r="164" spans="2:3" x14ac:dyDescent="0.15">
      <c r="B164" t="s">
        <v>275</v>
      </c>
      <c r="C164" t="s">
        <v>173</v>
      </c>
    </row>
    <row r="165" spans="2:3" x14ac:dyDescent="0.15">
      <c r="B165" t="s">
        <v>304</v>
      </c>
      <c r="C165" t="s">
        <v>371</v>
      </c>
    </row>
    <row r="166" spans="2:3" x14ac:dyDescent="0.15">
      <c r="B166" t="s">
        <v>282</v>
      </c>
      <c r="C166" t="s">
        <v>226</v>
      </c>
    </row>
    <row r="167" spans="2:3" x14ac:dyDescent="0.15">
      <c r="B167" t="s">
        <v>287</v>
      </c>
      <c r="C167" t="s">
        <v>372</v>
      </c>
    </row>
    <row r="168" spans="2:3" x14ac:dyDescent="0.15">
      <c r="B168" t="s">
        <v>285</v>
      </c>
      <c r="C168" t="s">
        <v>227</v>
      </c>
    </row>
    <row r="169" spans="2:3" x14ac:dyDescent="0.15">
      <c r="B169" t="s">
        <v>257</v>
      </c>
      <c r="C169" t="s">
        <v>205</v>
      </c>
    </row>
    <row r="170" spans="2:3" x14ac:dyDescent="0.15">
      <c r="B170" t="s">
        <v>300</v>
      </c>
      <c r="C170" t="s">
        <v>203</v>
      </c>
    </row>
    <row r="171" spans="2:3" x14ac:dyDescent="0.15">
      <c r="B171" t="s">
        <v>243</v>
      </c>
      <c r="C171" t="s">
        <v>198</v>
      </c>
    </row>
    <row r="172" spans="2:3" x14ac:dyDescent="0.15">
      <c r="B172" t="s">
        <v>290</v>
      </c>
      <c r="C172" t="s">
        <v>202</v>
      </c>
    </row>
    <row r="173" spans="2:3" x14ac:dyDescent="0.15">
      <c r="B173" t="s">
        <v>244</v>
      </c>
      <c r="C173" t="s">
        <v>216</v>
      </c>
    </row>
    <row r="174" spans="2:3" x14ac:dyDescent="0.15">
      <c r="B174" t="s">
        <v>339</v>
      </c>
      <c r="C174" t="s">
        <v>340</v>
      </c>
    </row>
    <row r="175" spans="2:3" x14ac:dyDescent="0.15">
      <c r="B175" t="s">
        <v>296</v>
      </c>
      <c r="C175" t="s">
        <v>215</v>
      </c>
    </row>
    <row r="176" spans="2:3" x14ac:dyDescent="0.15">
      <c r="B176" t="s">
        <v>291</v>
      </c>
      <c r="C176" t="s">
        <v>228</v>
      </c>
    </row>
    <row r="177" spans="2:3" x14ac:dyDescent="0.15">
      <c r="B177" t="s">
        <v>268</v>
      </c>
      <c r="C177" t="s">
        <v>224</v>
      </c>
    </row>
    <row r="178" spans="2:3" x14ac:dyDescent="0.15">
      <c r="B178" t="s">
        <v>331</v>
      </c>
      <c r="C178" t="s">
        <v>332</v>
      </c>
    </row>
    <row r="179" spans="2:3" x14ac:dyDescent="0.15">
      <c r="B179" t="s">
        <v>324</v>
      </c>
      <c r="C179" t="s">
        <v>325</v>
      </c>
    </row>
    <row r="180" spans="2:3" x14ac:dyDescent="0.15">
      <c r="B180" t="s">
        <v>327</v>
      </c>
      <c r="C180" t="s">
        <v>328</v>
      </c>
    </row>
    <row r="181" spans="2:3" x14ac:dyDescent="0.15">
      <c r="B181" t="s">
        <v>336</v>
      </c>
      <c r="C181" t="s">
        <v>373</v>
      </c>
    </row>
    <row r="182" spans="2:3" x14ac:dyDescent="0.15">
      <c r="B182" t="s">
        <v>344</v>
      </c>
      <c r="C182" t="s">
        <v>342</v>
      </c>
    </row>
    <row r="183" spans="2:3" x14ac:dyDescent="0.15">
      <c r="B183" t="s">
        <v>347</v>
      </c>
      <c r="C183" t="s">
        <v>348</v>
      </c>
    </row>
    <row r="184" spans="2:3" x14ac:dyDescent="0.15">
      <c r="B184" t="s">
        <v>352</v>
      </c>
      <c r="C184" t="s">
        <v>374</v>
      </c>
    </row>
  </sheetData>
  <autoFilter ref="C4:E92" xr:uid="{1B35777D-86B3-9A48-BA2D-325C1FB8F52E}">
    <sortState xmlns:xlrd2="http://schemas.microsoft.com/office/spreadsheetml/2017/richdata2" ref="C5:E92">
      <sortCondition ref="C4:C92"/>
    </sortState>
  </autoFilter>
  <mergeCells count="4">
    <mergeCell ref="A2:C2"/>
    <mergeCell ref="A93:C93"/>
    <mergeCell ref="A94:C94"/>
    <mergeCell ref="A95:C95"/>
  </mergeCells>
  <conditionalFormatting sqref="B1:B1048576">
    <cfRule type="duplicateValues" dxfId="99" priority="1"/>
  </conditionalFormatting>
  <conditionalFormatting sqref="B1:C1048576">
    <cfRule type="duplicateValues" dxfId="98" priority="2"/>
  </conditionalFormatting>
  <conditionalFormatting sqref="C23">
    <cfRule type="duplicateValues" dxfId="97" priority="6"/>
  </conditionalFormatting>
  <conditionalFormatting sqref="C38">
    <cfRule type="duplicateValues" dxfId="96" priority="5"/>
  </conditionalFormatting>
  <conditionalFormatting sqref="C50">
    <cfRule type="duplicateValues" dxfId="95" priority="4"/>
  </conditionalFormatting>
  <conditionalFormatting sqref="E5:E92">
    <cfRule type="notContainsBlanks" dxfId="94" priority="3">
      <formula>LEN(TRIM(E5))&gt;0</formula>
    </cfRule>
  </conditionalFormatting>
  <pageMargins left="0.7" right="0.7" top="0.75" bottom="0.75" header="0.3" footer="0.3"/>
  <pageSetup scale="25" orientation="portrait" horizontalDpi="0" verticalDpi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FB31-BFB6-D343-AB89-1B24856F5B34}">
  <sheetPr>
    <pageSetUpPr fitToPage="1"/>
  </sheetPr>
  <dimension ref="A1:O381"/>
  <sheetViews>
    <sheetView zoomScaleNormal="100" workbookViewId="0">
      <pane xSplit="3" ySplit="4" topLeftCell="D159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2.16406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>
        <v>44083</v>
      </c>
      <c r="H2" s="77" t="s">
        <v>433</v>
      </c>
      <c r="I2" s="77">
        <v>44105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37.330000000000005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9">
        <v>200000</v>
      </c>
      <c r="F12" s="78">
        <v>8.36</v>
      </c>
      <c r="G12" s="78"/>
      <c r="H12" s="78">
        <f>F12</f>
        <v>8.36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>
        <f>A10+1</f>
        <v>3</v>
      </c>
      <c r="B15" s="75" t="s">
        <v>245</v>
      </c>
      <c r="C15" s="66" t="s">
        <v>98</v>
      </c>
      <c r="D15" s="66" t="s">
        <v>411</v>
      </c>
      <c r="E15" s="79">
        <v>250000</v>
      </c>
      <c r="F15" s="78">
        <v>192.48</v>
      </c>
      <c r="G15" s="78">
        <v>8.02</v>
      </c>
      <c r="H15" s="78">
        <f>F15+G15</f>
        <v>200.5</v>
      </c>
      <c r="I15" s="78">
        <f>SUM(H15:H16)</f>
        <v>221.4</v>
      </c>
      <c r="J15" s="23"/>
    </row>
    <row r="16" spans="1:10" ht="16" x14ac:dyDescent="0.2">
      <c r="A16" s="63"/>
      <c r="B16" s="75"/>
      <c r="C16" s="66"/>
      <c r="D16" s="66" t="s">
        <v>413</v>
      </c>
      <c r="E16" s="78">
        <v>500000</v>
      </c>
      <c r="F16" s="78">
        <v>20.9</v>
      </c>
      <c r="G16" s="78"/>
      <c r="H16" s="78">
        <f>F16</f>
        <v>20.9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f>A15+1</f>
        <v>4</v>
      </c>
      <c r="B18" s="75" t="s">
        <v>246</v>
      </c>
      <c r="C18" s="66" t="s">
        <v>68</v>
      </c>
      <c r="D18" s="66" t="s">
        <v>411</v>
      </c>
      <c r="E18" s="79">
        <v>100000</v>
      </c>
      <c r="F18" s="78">
        <v>27.72</v>
      </c>
      <c r="G18" s="78">
        <v>3.08</v>
      </c>
      <c r="H18" s="78">
        <f>F18+G18</f>
        <v>30.799999999999997</v>
      </c>
      <c r="I18" s="78">
        <f>SUM(H18:H19)</f>
        <v>32.47</v>
      </c>
      <c r="J18" s="23"/>
    </row>
    <row r="19" spans="1:10" ht="16" x14ac:dyDescent="0.2">
      <c r="A19" s="63"/>
      <c r="B19" s="75"/>
      <c r="C19" s="66"/>
      <c r="D19" s="66" t="s">
        <v>413</v>
      </c>
      <c r="E19" s="79">
        <v>40000</v>
      </c>
      <c r="F19" s="78">
        <v>1.67</v>
      </c>
      <c r="G19" s="78"/>
      <c r="H19" s="78">
        <f>F19</f>
        <v>1.67</v>
      </c>
      <c r="I19" s="78"/>
      <c r="J19" s="23"/>
    </row>
    <row r="20" spans="1:10" ht="16" x14ac:dyDescent="0.2">
      <c r="A20" s="63"/>
      <c r="B20" s="75"/>
      <c r="C20" s="66"/>
      <c r="D20" s="66"/>
      <c r="E20" s="79"/>
      <c r="F20" s="78"/>
      <c r="G20" s="78"/>
      <c r="H20" s="78"/>
      <c r="I20" s="78"/>
      <c r="J20" s="23"/>
    </row>
    <row r="21" spans="1:10" ht="16" x14ac:dyDescent="0.2">
      <c r="A21" s="63">
        <v>5</v>
      </c>
      <c r="B21" s="75" t="s">
        <v>247</v>
      </c>
      <c r="C21" s="66" t="s">
        <v>89</v>
      </c>
      <c r="D21" s="66" t="s">
        <v>411</v>
      </c>
      <c r="E21" s="79">
        <v>10000</v>
      </c>
      <c r="F21" s="78">
        <v>0</v>
      </c>
      <c r="G21" s="78">
        <f>H21-F21</f>
        <v>5.0199999999999996</v>
      </c>
      <c r="H21" s="78">
        <v>5.0199999999999996</v>
      </c>
      <c r="I21" s="78">
        <f>SUM(H21)</f>
        <v>5.0199999999999996</v>
      </c>
      <c r="J21" s="23"/>
    </row>
    <row r="22" spans="1:10" ht="16" x14ac:dyDescent="0.2">
      <c r="A22" s="63"/>
      <c r="B22" s="75"/>
      <c r="C22" s="66"/>
      <c r="D22" s="66"/>
      <c r="E22" s="79"/>
      <c r="F22" s="78"/>
      <c r="G22" s="78"/>
      <c r="H22" s="78"/>
      <c r="I22" s="78"/>
      <c r="J22" s="23"/>
    </row>
    <row r="23" spans="1:10" ht="16" x14ac:dyDescent="0.2">
      <c r="A23" s="63">
        <v>6</v>
      </c>
      <c r="B23" s="75" t="s">
        <v>248</v>
      </c>
      <c r="C23" s="66" t="s">
        <v>138</v>
      </c>
      <c r="D23" s="66" t="s">
        <v>411</v>
      </c>
      <c r="E23" s="79">
        <v>10000</v>
      </c>
      <c r="F23" s="78">
        <v>0</v>
      </c>
      <c r="G23" s="78">
        <f>H23-F23</f>
        <v>1.26</v>
      </c>
      <c r="H23" s="78">
        <v>1.26</v>
      </c>
      <c r="I23" s="78">
        <f>H23</f>
        <v>1.26</v>
      </c>
      <c r="J23" s="23"/>
    </row>
    <row r="24" spans="1:10" ht="16" x14ac:dyDescent="0.2">
      <c r="A24" s="63"/>
      <c r="B24" s="75"/>
      <c r="C24" s="66"/>
      <c r="D24" s="66"/>
      <c r="E24" s="79"/>
      <c r="F24" s="78"/>
      <c r="G24" s="78"/>
      <c r="H24" s="78"/>
      <c r="I24" s="78"/>
      <c r="J24" s="23"/>
    </row>
    <row r="25" spans="1:10" ht="16" x14ac:dyDescent="0.2">
      <c r="A25" s="63">
        <v>7</v>
      </c>
      <c r="B25" s="75" t="s">
        <v>249</v>
      </c>
      <c r="C25" s="66" t="s">
        <v>139</v>
      </c>
      <c r="D25" s="66" t="s">
        <v>411</v>
      </c>
      <c r="E25" s="79">
        <v>100000</v>
      </c>
      <c r="F25" s="78">
        <v>11.34</v>
      </c>
      <c r="G25" s="78">
        <f>H25-F25</f>
        <v>1.2599999999999998</v>
      </c>
      <c r="H25" s="78">
        <v>12.6</v>
      </c>
      <c r="I25" s="78">
        <f>SUM(H25:H30)</f>
        <v>47</v>
      </c>
      <c r="J25" s="23"/>
    </row>
    <row r="26" spans="1:10" ht="16" x14ac:dyDescent="0.2">
      <c r="A26" s="63"/>
      <c r="B26" s="75"/>
      <c r="C26" s="66"/>
      <c r="D26" s="66" t="s">
        <v>417</v>
      </c>
      <c r="E26" s="79">
        <v>50000</v>
      </c>
      <c r="F26" s="78">
        <v>22.05</v>
      </c>
      <c r="G26" s="78"/>
      <c r="H26" s="78">
        <f>F26</f>
        <v>22.05</v>
      </c>
      <c r="I26" s="78"/>
      <c r="J26" s="23"/>
    </row>
    <row r="27" spans="1:10" ht="16" x14ac:dyDescent="0.2">
      <c r="A27" s="63"/>
      <c r="B27" s="75"/>
      <c r="C27" s="66"/>
      <c r="D27" s="66" t="s">
        <v>412</v>
      </c>
      <c r="E27" s="79">
        <v>10000</v>
      </c>
      <c r="F27" s="78">
        <v>3.42</v>
      </c>
      <c r="G27" s="78"/>
      <c r="H27" s="78">
        <f>F27</f>
        <v>3.42</v>
      </c>
      <c r="I27" s="78"/>
      <c r="J27" s="23"/>
    </row>
    <row r="28" spans="1:10" ht="16" x14ac:dyDescent="0.2">
      <c r="A28" s="63"/>
      <c r="B28" s="75"/>
      <c r="C28" s="66"/>
      <c r="D28" s="66" t="s">
        <v>413</v>
      </c>
      <c r="E28" s="79">
        <v>100000</v>
      </c>
      <c r="F28" s="78">
        <v>4.18</v>
      </c>
      <c r="G28" s="78"/>
      <c r="H28" s="78">
        <f>F28</f>
        <v>4.18</v>
      </c>
      <c r="I28" s="78"/>
      <c r="J28" s="23"/>
    </row>
    <row r="29" spans="1:10" ht="16" x14ac:dyDescent="0.2">
      <c r="A29" s="63"/>
      <c r="B29" s="75"/>
      <c r="C29" s="66"/>
      <c r="D29" s="66" t="s">
        <v>418</v>
      </c>
      <c r="E29" s="78">
        <v>100000</v>
      </c>
      <c r="F29" s="78">
        <v>4.4000000000000004</v>
      </c>
      <c r="G29" s="78"/>
      <c r="H29" s="78">
        <f>F29</f>
        <v>4.4000000000000004</v>
      </c>
      <c r="I29" s="78"/>
      <c r="J29" s="23"/>
    </row>
    <row r="30" spans="1:10" ht="16" x14ac:dyDescent="0.2">
      <c r="A30" s="63"/>
      <c r="B30" s="75"/>
      <c r="C30" s="66"/>
      <c r="D30" s="66" t="s">
        <v>414</v>
      </c>
      <c r="E30" s="79">
        <v>10000</v>
      </c>
      <c r="F30" s="78">
        <v>0.35</v>
      </c>
      <c r="G30" s="78"/>
      <c r="H30" s="78">
        <f>F30</f>
        <v>0.35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8</v>
      </c>
      <c r="B32" s="75" t="s">
        <v>250</v>
      </c>
      <c r="C32" s="66" t="s">
        <v>217</v>
      </c>
      <c r="D32" s="66" t="s">
        <v>411</v>
      </c>
      <c r="E32" s="79">
        <v>10000</v>
      </c>
      <c r="F32" s="78">
        <v>0</v>
      </c>
      <c r="G32" s="78">
        <f>H32-F32</f>
        <v>0.91</v>
      </c>
      <c r="H32" s="78">
        <v>0.91</v>
      </c>
      <c r="I32" s="78">
        <f>H32</f>
        <v>0.91</v>
      </c>
      <c r="J32" s="23"/>
    </row>
    <row r="33" spans="1:10" ht="16" x14ac:dyDescent="0.2">
      <c r="A33" s="63"/>
      <c r="B33" s="75"/>
      <c r="C33" s="66"/>
      <c r="D33" s="66"/>
      <c r="E33" s="79"/>
      <c r="F33" s="78"/>
      <c r="G33" s="78"/>
      <c r="H33" s="78"/>
      <c r="I33" s="78"/>
      <c r="J33" s="23"/>
    </row>
    <row r="34" spans="1:10" ht="16" x14ac:dyDescent="0.2">
      <c r="A34" s="63">
        <v>9</v>
      </c>
      <c r="B34" s="75" t="s">
        <v>253</v>
      </c>
      <c r="C34" s="66" t="s">
        <v>97</v>
      </c>
      <c r="D34" s="66" t="s">
        <v>411</v>
      </c>
      <c r="E34" s="78">
        <v>10000</v>
      </c>
      <c r="F34" s="78">
        <v>0</v>
      </c>
      <c r="G34" s="78">
        <f>H34-F34</f>
        <v>2.0099999999999998</v>
      </c>
      <c r="H34" s="78">
        <v>2.0099999999999998</v>
      </c>
      <c r="I34" s="78">
        <f>H34</f>
        <v>2.0099999999999998</v>
      </c>
      <c r="J34" s="23"/>
    </row>
    <row r="35" spans="1:10" ht="16" x14ac:dyDescent="0.2">
      <c r="A35" s="63"/>
      <c r="B35" s="75"/>
      <c r="C35" s="66"/>
      <c r="D35" s="66"/>
      <c r="E35" s="78"/>
      <c r="F35" s="78"/>
      <c r="G35" s="78"/>
      <c r="H35" s="78"/>
      <c r="I35" s="78"/>
      <c r="J35" s="23"/>
    </row>
    <row r="36" spans="1:10" ht="16" x14ac:dyDescent="0.2">
      <c r="A36" s="63">
        <v>10</v>
      </c>
      <c r="B36" s="75" t="s">
        <v>254</v>
      </c>
      <c r="C36" s="66" t="s">
        <v>178</v>
      </c>
      <c r="D36" s="66" t="s">
        <v>411</v>
      </c>
      <c r="E36" s="79">
        <v>50000</v>
      </c>
      <c r="F36" s="78">
        <v>20.079999999999998</v>
      </c>
      <c r="G36" s="78">
        <f>H36-F36</f>
        <v>5.0200000000000031</v>
      </c>
      <c r="H36" s="78">
        <v>25.1</v>
      </c>
      <c r="I36" s="78">
        <f>SUM(H36:H41)</f>
        <v>72.37</v>
      </c>
      <c r="J36" s="23"/>
    </row>
    <row r="37" spans="1:10" ht="16" x14ac:dyDescent="0.2">
      <c r="A37" s="63"/>
      <c r="B37" s="75"/>
      <c r="C37" s="66"/>
      <c r="D37" s="66" t="s">
        <v>417</v>
      </c>
      <c r="E37" s="79">
        <v>50000</v>
      </c>
      <c r="F37" s="78">
        <v>22.05</v>
      </c>
      <c r="G37" s="78"/>
      <c r="H37" s="78">
        <f>F37</f>
        <v>22.05</v>
      </c>
      <c r="I37" s="78"/>
      <c r="J37" s="23"/>
    </row>
    <row r="38" spans="1:10" ht="16" x14ac:dyDescent="0.2">
      <c r="A38" s="63"/>
      <c r="B38" s="75"/>
      <c r="C38" s="66"/>
      <c r="D38" s="66" t="s">
        <v>412</v>
      </c>
      <c r="E38" s="79">
        <v>10000</v>
      </c>
      <c r="F38" s="78">
        <v>3.42</v>
      </c>
      <c r="G38" s="78"/>
      <c r="H38" s="78">
        <f>F38</f>
        <v>3.42</v>
      </c>
      <c r="I38" s="78"/>
      <c r="J38" s="23"/>
    </row>
    <row r="39" spans="1:10" ht="16" x14ac:dyDescent="0.2">
      <c r="A39" s="63"/>
      <c r="B39" s="75"/>
      <c r="C39" s="66"/>
      <c r="D39" s="66" t="s">
        <v>413</v>
      </c>
      <c r="E39" s="79">
        <v>250000</v>
      </c>
      <c r="F39" s="78">
        <v>10.45</v>
      </c>
      <c r="G39" s="78"/>
      <c r="H39" s="78">
        <f>F39</f>
        <v>10.45</v>
      </c>
      <c r="I39" s="78"/>
      <c r="J39" s="23"/>
    </row>
    <row r="40" spans="1:10" ht="16" x14ac:dyDescent="0.2">
      <c r="A40" s="63"/>
      <c r="B40" s="75"/>
      <c r="C40" s="66"/>
      <c r="D40" s="66" t="s">
        <v>418</v>
      </c>
      <c r="E40" s="78">
        <v>250000</v>
      </c>
      <c r="F40" s="78">
        <v>11</v>
      </c>
      <c r="G40" s="78"/>
      <c r="H40" s="78">
        <f>F40</f>
        <v>11</v>
      </c>
      <c r="I40" s="78"/>
      <c r="J40" s="23"/>
    </row>
    <row r="41" spans="1:10" ht="16" x14ac:dyDescent="0.2">
      <c r="A41" s="63"/>
      <c r="B41" s="75"/>
      <c r="C41" s="66"/>
      <c r="D41" s="66" t="s">
        <v>414</v>
      </c>
      <c r="E41" s="79">
        <v>10000</v>
      </c>
      <c r="F41" s="78">
        <v>0.35</v>
      </c>
      <c r="G41" s="78"/>
      <c r="H41" s="78">
        <f>F41</f>
        <v>0.35</v>
      </c>
      <c r="I41" s="78"/>
      <c r="J41" s="23"/>
    </row>
    <row r="42" spans="1:10" ht="16" x14ac:dyDescent="0.2">
      <c r="A42" s="63"/>
      <c r="B42" s="75"/>
      <c r="C42" s="66"/>
      <c r="D42" s="66"/>
      <c r="E42" s="79"/>
      <c r="F42" s="78"/>
      <c r="G42" s="78"/>
      <c r="H42" s="78"/>
      <c r="I42" s="78"/>
      <c r="J42" s="23"/>
    </row>
    <row r="43" spans="1:10" ht="16" x14ac:dyDescent="0.2">
      <c r="A43" s="63">
        <f>A36+1</f>
        <v>11</v>
      </c>
      <c r="B43" s="75" t="s">
        <v>324</v>
      </c>
      <c r="C43" s="82" t="s">
        <v>325</v>
      </c>
      <c r="D43" s="66" t="s">
        <v>411</v>
      </c>
      <c r="E43" s="78">
        <v>250000</v>
      </c>
      <c r="F43" s="78">
        <v>21.84</v>
      </c>
      <c r="G43" s="78">
        <f>H43-F43</f>
        <v>0.91000000000000014</v>
      </c>
      <c r="H43" s="78">
        <v>22.75</v>
      </c>
      <c r="I43" s="78">
        <f>SUM(H43:H44)</f>
        <v>43.65</v>
      </c>
      <c r="J43" s="23"/>
    </row>
    <row r="44" spans="1:10" ht="16" x14ac:dyDescent="0.2">
      <c r="A44" s="63"/>
      <c r="B44" s="75"/>
      <c r="C44" s="66"/>
      <c r="D44" s="66" t="s">
        <v>413</v>
      </c>
      <c r="E44" s="78">
        <v>500000</v>
      </c>
      <c r="F44" s="78">
        <v>20.9</v>
      </c>
      <c r="G44" s="78"/>
      <c r="H44" s="78">
        <f>F44</f>
        <v>20.9</v>
      </c>
      <c r="I44" s="78"/>
      <c r="J44" s="23"/>
    </row>
    <row r="45" spans="1:10" ht="16" x14ac:dyDescent="0.2">
      <c r="A45" s="63"/>
      <c r="B45" s="75"/>
      <c r="C45" s="66"/>
      <c r="D45" s="66"/>
      <c r="E45" s="78"/>
      <c r="F45" s="78"/>
      <c r="G45" s="78"/>
      <c r="H45" s="78"/>
      <c r="I45" s="78"/>
      <c r="J45" s="23"/>
    </row>
    <row r="46" spans="1:10" ht="16" x14ac:dyDescent="0.2">
      <c r="A46" s="63">
        <f>A43+1</f>
        <v>12</v>
      </c>
      <c r="B46" s="75" t="s">
        <v>255</v>
      </c>
      <c r="C46" s="66" t="s">
        <v>79</v>
      </c>
      <c r="D46" s="66" t="s">
        <v>411</v>
      </c>
      <c r="E46" s="79">
        <v>250000</v>
      </c>
      <c r="F46" s="78">
        <v>15.84</v>
      </c>
      <c r="G46" s="78">
        <f>H46-F46</f>
        <v>0.66000000000000014</v>
      </c>
      <c r="H46" s="78">
        <v>16.5</v>
      </c>
      <c r="I46" s="78">
        <f>SUM(H46:H51)</f>
        <v>69.47</v>
      </c>
      <c r="J46" s="23"/>
    </row>
    <row r="47" spans="1:10" ht="16" x14ac:dyDescent="0.2">
      <c r="A47" s="63"/>
      <c r="B47" s="75"/>
      <c r="C47" s="66"/>
      <c r="D47" s="66" t="s">
        <v>417</v>
      </c>
      <c r="E47" s="79">
        <v>50000</v>
      </c>
      <c r="F47" s="78">
        <v>6.3</v>
      </c>
      <c r="G47" s="78"/>
      <c r="H47" s="78">
        <f>F47</f>
        <v>6.3</v>
      </c>
      <c r="I47" s="78"/>
      <c r="J47" s="23"/>
    </row>
    <row r="48" spans="1:10" ht="16" x14ac:dyDescent="0.2">
      <c r="A48" s="63"/>
      <c r="B48" s="75"/>
      <c r="C48" s="66"/>
      <c r="D48" s="66" t="s">
        <v>412</v>
      </c>
      <c r="E48" s="79">
        <v>10000</v>
      </c>
      <c r="F48" s="78">
        <v>3.42</v>
      </c>
      <c r="G48" s="78"/>
      <c r="H48" s="78">
        <f>F48</f>
        <v>3.42</v>
      </c>
      <c r="I48" s="78"/>
      <c r="J48" s="23"/>
    </row>
    <row r="49" spans="1:10" ht="16" x14ac:dyDescent="0.2">
      <c r="A49" s="63"/>
      <c r="B49" s="75"/>
      <c r="C49" s="66"/>
      <c r="D49" s="66" t="s">
        <v>413</v>
      </c>
      <c r="E49" s="78">
        <v>500000</v>
      </c>
      <c r="F49" s="78">
        <v>20.9</v>
      </c>
      <c r="G49" s="78"/>
      <c r="H49" s="78">
        <f>F49</f>
        <v>20.9</v>
      </c>
      <c r="I49" s="78"/>
      <c r="J49" s="23"/>
    </row>
    <row r="50" spans="1:10" ht="16" x14ac:dyDescent="0.2">
      <c r="A50" s="63"/>
      <c r="B50" s="75"/>
      <c r="C50" s="66"/>
      <c r="D50" s="66" t="s">
        <v>418</v>
      </c>
      <c r="E50" s="78">
        <v>500000</v>
      </c>
      <c r="F50" s="78">
        <v>22</v>
      </c>
      <c r="G50" s="78"/>
      <c r="H50" s="78">
        <f>F50</f>
        <v>22</v>
      </c>
      <c r="I50" s="78"/>
      <c r="J50" s="23"/>
    </row>
    <row r="51" spans="1:10" ht="16" x14ac:dyDescent="0.2">
      <c r="A51" s="63"/>
      <c r="B51" s="75"/>
      <c r="C51" s="66"/>
      <c r="D51" s="66" t="s">
        <v>414</v>
      </c>
      <c r="E51" s="79">
        <v>10000</v>
      </c>
      <c r="F51" s="78">
        <v>0.35</v>
      </c>
      <c r="G51" s="78"/>
      <c r="H51" s="78">
        <f>F51</f>
        <v>0.35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78"/>
      <c r="G52" s="78"/>
      <c r="H52" s="78"/>
      <c r="I52" s="78"/>
      <c r="J52" s="23"/>
    </row>
    <row r="53" spans="1:10" ht="16" x14ac:dyDescent="0.2">
      <c r="A53" s="63">
        <f>A46+1</f>
        <v>13</v>
      </c>
      <c r="B53" s="75" t="s">
        <v>256</v>
      </c>
      <c r="C53" s="66" t="s">
        <v>80</v>
      </c>
      <c r="D53" s="66" t="s">
        <v>411</v>
      </c>
      <c r="E53" s="79">
        <v>10000</v>
      </c>
      <c r="F53" s="78">
        <v>0</v>
      </c>
      <c r="G53" s="78">
        <f>H53-F53</f>
        <v>0.66</v>
      </c>
      <c r="H53" s="78">
        <v>0.66</v>
      </c>
      <c r="I53" s="78">
        <f>SUM(H53:H54)</f>
        <v>10.27</v>
      </c>
      <c r="J53" s="23"/>
    </row>
    <row r="54" spans="1:10" ht="16" x14ac:dyDescent="0.2">
      <c r="A54" s="63"/>
      <c r="B54" s="75"/>
      <c r="C54" s="66"/>
      <c r="D54" s="66" t="s">
        <v>413</v>
      </c>
      <c r="E54" s="79">
        <v>230000</v>
      </c>
      <c r="F54" s="78">
        <v>9.61</v>
      </c>
      <c r="G54" s="78"/>
      <c r="H54" s="78">
        <f>F54</f>
        <v>9.61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78"/>
      <c r="G55" s="78"/>
      <c r="H55" s="78"/>
      <c r="I55" s="78"/>
      <c r="J55" s="23"/>
    </row>
    <row r="56" spans="1:10" ht="16" x14ac:dyDescent="0.2">
      <c r="A56" s="63">
        <v>14</v>
      </c>
      <c r="B56" s="75" t="s">
        <v>431</v>
      </c>
      <c r="C56" s="167" t="s">
        <v>419</v>
      </c>
      <c r="D56" s="66" t="s">
        <v>411</v>
      </c>
      <c r="E56" s="78">
        <v>10000</v>
      </c>
      <c r="F56" s="78">
        <v>0</v>
      </c>
      <c r="G56" s="78">
        <f>H56-F56</f>
        <v>3.08</v>
      </c>
      <c r="H56" s="78">
        <v>3.08</v>
      </c>
      <c r="I56" s="78">
        <f>H56</f>
        <v>3.08</v>
      </c>
      <c r="J56" s="23"/>
    </row>
    <row r="57" spans="1:10" ht="16" x14ac:dyDescent="0.2">
      <c r="A57" s="63"/>
      <c r="B57" s="75"/>
      <c r="C57" s="167"/>
      <c r="D57" s="66"/>
      <c r="E57" s="79"/>
      <c r="F57" s="78"/>
      <c r="G57" s="78"/>
      <c r="H57" s="78"/>
      <c r="I57" s="78"/>
      <c r="J57" s="23"/>
    </row>
    <row r="58" spans="1:10" ht="16" x14ac:dyDescent="0.2">
      <c r="A58" s="63">
        <v>15</v>
      </c>
      <c r="B58" s="75" t="s">
        <v>258</v>
      </c>
      <c r="C58" s="66" t="s">
        <v>64</v>
      </c>
      <c r="D58" s="66" t="s">
        <v>411</v>
      </c>
      <c r="E58" s="79">
        <v>100000</v>
      </c>
      <c r="F58" s="78">
        <v>18.09</v>
      </c>
      <c r="G58" s="78">
        <f>H58-F58</f>
        <v>2.0100000000000016</v>
      </c>
      <c r="H58" s="78">
        <v>20.100000000000001</v>
      </c>
      <c r="I58" s="78">
        <f>SUM(H58:H62)</f>
        <v>32.450000000000003</v>
      </c>
      <c r="J58" s="23"/>
    </row>
    <row r="59" spans="1:10" ht="16" x14ac:dyDescent="0.2">
      <c r="A59" s="63"/>
      <c r="B59" s="75"/>
      <c r="C59" s="66"/>
      <c r="D59" s="66" t="s">
        <v>412</v>
      </c>
      <c r="E59" s="79">
        <v>10000</v>
      </c>
      <c r="F59" s="78">
        <v>3.42</v>
      </c>
      <c r="G59" s="78"/>
      <c r="H59" s="78">
        <f>F59</f>
        <v>3.42</v>
      </c>
      <c r="I59" s="78"/>
      <c r="J59" s="23"/>
    </row>
    <row r="60" spans="1:10" ht="16" x14ac:dyDescent="0.2">
      <c r="A60" s="63"/>
      <c r="B60" s="75"/>
      <c r="C60" s="66"/>
      <c r="D60" s="66" t="s">
        <v>413</v>
      </c>
      <c r="E60" s="79">
        <v>100000</v>
      </c>
      <c r="F60" s="78">
        <v>4.18</v>
      </c>
      <c r="G60" s="78"/>
      <c r="H60" s="78">
        <f>F60</f>
        <v>4.18</v>
      </c>
      <c r="I60" s="78"/>
      <c r="J60" s="23"/>
    </row>
    <row r="61" spans="1:10" ht="16" x14ac:dyDescent="0.2">
      <c r="A61" s="63"/>
      <c r="B61" s="75"/>
      <c r="C61" s="66"/>
      <c r="D61" s="66" t="s">
        <v>418</v>
      </c>
      <c r="E61" s="78">
        <v>100000</v>
      </c>
      <c r="F61" s="78">
        <v>4.4000000000000004</v>
      </c>
      <c r="G61" s="78"/>
      <c r="H61" s="78">
        <f>F61</f>
        <v>4.4000000000000004</v>
      </c>
      <c r="I61" s="78"/>
      <c r="J61" s="23"/>
    </row>
    <row r="62" spans="1:10" ht="16" x14ac:dyDescent="0.2">
      <c r="A62" s="63"/>
      <c r="B62" s="75"/>
      <c r="C62" s="66"/>
      <c r="D62" s="66" t="s">
        <v>414</v>
      </c>
      <c r="E62" s="79">
        <v>10000</v>
      </c>
      <c r="F62" s="78">
        <v>0.35</v>
      </c>
      <c r="G62" s="78"/>
      <c r="H62" s="78">
        <f>F62</f>
        <v>0.35</v>
      </c>
      <c r="I62" s="78"/>
      <c r="J62" s="23"/>
    </row>
    <row r="63" spans="1:10" ht="16" x14ac:dyDescent="0.2">
      <c r="A63" s="63"/>
      <c r="B63" s="75"/>
      <c r="C63" s="66"/>
      <c r="D63" s="66"/>
      <c r="E63" s="79"/>
      <c r="F63" s="78"/>
      <c r="G63" s="78"/>
      <c r="H63" s="78"/>
      <c r="I63" s="78"/>
      <c r="J63" s="23"/>
    </row>
    <row r="64" spans="1:10" ht="16" x14ac:dyDescent="0.2">
      <c r="A64" s="63">
        <f>A58+1</f>
        <v>16</v>
      </c>
      <c r="B64" s="75" t="s">
        <v>259</v>
      </c>
      <c r="C64" s="66" t="s">
        <v>218</v>
      </c>
      <c r="D64" s="66" t="s">
        <v>411</v>
      </c>
      <c r="E64" s="79">
        <v>10000</v>
      </c>
      <c r="F64" s="78">
        <v>0</v>
      </c>
      <c r="G64" s="78">
        <f>H64-F64</f>
        <v>3.08</v>
      </c>
      <c r="H64" s="78">
        <v>3.08</v>
      </c>
      <c r="I64" s="78">
        <f>H64</f>
        <v>3.08</v>
      </c>
      <c r="J64" s="23"/>
    </row>
    <row r="65" spans="1:10" ht="16" x14ac:dyDescent="0.2">
      <c r="A65" s="63"/>
      <c r="B65" s="75"/>
      <c r="C65" s="66"/>
      <c r="D65" s="66"/>
      <c r="E65" s="79"/>
      <c r="F65" s="78"/>
      <c r="G65" s="78"/>
      <c r="H65" s="78"/>
      <c r="I65" s="78"/>
      <c r="J65" s="23"/>
    </row>
    <row r="66" spans="1:10" ht="16" x14ac:dyDescent="0.2">
      <c r="A66" s="63">
        <v>17</v>
      </c>
      <c r="B66" s="75" t="s">
        <v>422</v>
      </c>
      <c r="C66" s="66" t="s">
        <v>420</v>
      </c>
      <c r="D66" s="66" t="s">
        <v>411</v>
      </c>
      <c r="E66" s="79">
        <v>10000</v>
      </c>
      <c r="F66" s="78">
        <v>0</v>
      </c>
      <c r="G66" s="78">
        <f>H66-F66</f>
        <v>3.08</v>
      </c>
      <c r="H66" s="78">
        <v>3.08</v>
      </c>
      <c r="I66" s="78">
        <f>SUM(H66:H67)</f>
        <v>5.17</v>
      </c>
      <c r="J66" s="23"/>
    </row>
    <row r="67" spans="1:10" ht="16" x14ac:dyDescent="0.2">
      <c r="A67" s="75"/>
      <c r="B67" s="75"/>
      <c r="C67" s="66"/>
      <c r="D67" s="66" t="s">
        <v>413</v>
      </c>
      <c r="E67" s="79">
        <v>50000</v>
      </c>
      <c r="F67" s="78">
        <v>2.09</v>
      </c>
      <c r="G67" s="78"/>
      <c r="H67" s="78">
        <f>F67</f>
        <v>2.09</v>
      </c>
      <c r="I67" s="78"/>
      <c r="J67" s="23"/>
    </row>
    <row r="68" spans="1:10" ht="16" x14ac:dyDescent="0.2">
      <c r="A68" s="63"/>
      <c r="C68" s="66"/>
      <c r="D68" s="66"/>
      <c r="E68" s="79"/>
      <c r="F68" s="78"/>
      <c r="G68" s="78"/>
      <c r="H68" s="78"/>
      <c r="I68" s="78"/>
      <c r="J68" s="23"/>
    </row>
    <row r="69" spans="1:10" ht="16" x14ac:dyDescent="0.2">
      <c r="A69" s="63">
        <v>19</v>
      </c>
      <c r="B69" s="75" t="s">
        <v>423</v>
      </c>
      <c r="C69" s="66" t="s">
        <v>421</v>
      </c>
      <c r="D69" s="66" t="s">
        <v>411</v>
      </c>
      <c r="E69" s="79">
        <v>100000</v>
      </c>
      <c r="F69" s="78">
        <v>4.7699999999999996</v>
      </c>
      <c r="G69" s="78">
        <f>H69-F69</f>
        <v>0.53000000000000025</v>
      </c>
      <c r="H69" s="78">
        <v>5.3</v>
      </c>
      <c r="I69" s="78">
        <f>SUM(H69:H70)</f>
        <v>9.48</v>
      </c>
      <c r="J69" s="23"/>
    </row>
    <row r="70" spans="1:10" ht="16" x14ac:dyDescent="0.2">
      <c r="A70" s="63"/>
      <c r="B70" s="75"/>
      <c r="C70" s="66"/>
      <c r="D70" s="66" t="s">
        <v>413</v>
      </c>
      <c r="E70" s="79">
        <v>100000</v>
      </c>
      <c r="F70" s="78">
        <v>4.18</v>
      </c>
      <c r="G70" s="78"/>
      <c r="H70" s="78">
        <f>F70</f>
        <v>4.18</v>
      </c>
      <c r="I70" s="78"/>
      <c r="J70" s="23"/>
    </row>
    <row r="71" spans="1:10" ht="16" x14ac:dyDescent="0.2">
      <c r="A71" s="63"/>
      <c r="B71" s="75"/>
      <c r="C71" s="66"/>
      <c r="D71" s="66"/>
      <c r="E71" s="79"/>
      <c r="F71" s="78"/>
      <c r="G71" s="78"/>
      <c r="H71" s="78"/>
      <c r="I71" s="78"/>
      <c r="J71" s="23"/>
    </row>
    <row r="72" spans="1:10" ht="16" x14ac:dyDescent="0.2">
      <c r="A72" s="63">
        <v>20</v>
      </c>
      <c r="B72" s="75" t="s">
        <v>396</v>
      </c>
      <c r="C72" s="66" t="s">
        <v>397</v>
      </c>
      <c r="D72" s="66" t="s">
        <v>411</v>
      </c>
      <c r="E72" s="78">
        <v>10000</v>
      </c>
      <c r="F72" s="78">
        <v>0</v>
      </c>
      <c r="G72" s="78">
        <f>H72-F72</f>
        <v>3.08</v>
      </c>
      <c r="H72" s="78">
        <v>3.08</v>
      </c>
      <c r="I72" s="78">
        <f>SUM(H72:H74)</f>
        <v>7.6099999999999994</v>
      </c>
      <c r="J72" s="23"/>
    </row>
    <row r="73" spans="1:10" ht="16" x14ac:dyDescent="0.2">
      <c r="A73" s="63"/>
      <c r="B73" s="75"/>
      <c r="C73" s="66"/>
      <c r="D73" s="66" t="s">
        <v>413</v>
      </c>
      <c r="E73" s="78">
        <v>100000</v>
      </c>
      <c r="F73" s="78">
        <v>4.18</v>
      </c>
      <c r="G73" s="78"/>
      <c r="H73" s="78">
        <f>F73</f>
        <v>4.18</v>
      </c>
      <c r="I73" s="78"/>
      <c r="J73" s="23"/>
    </row>
    <row r="74" spans="1:10" ht="16" x14ac:dyDescent="0.2">
      <c r="A74" s="63"/>
      <c r="B74" s="75"/>
      <c r="C74" s="66"/>
      <c r="D74" s="66" t="s">
        <v>414</v>
      </c>
      <c r="E74" s="78">
        <v>10000</v>
      </c>
      <c r="F74" s="78">
        <v>0.35</v>
      </c>
      <c r="G74" s="78"/>
      <c r="H74" s="78">
        <f>F74</f>
        <v>0.35</v>
      </c>
      <c r="I74" s="78"/>
      <c r="J74" s="23"/>
    </row>
    <row r="75" spans="1:10" ht="16" x14ac:dyDescent="0.2">
      <c r="A75" s="63"/>
      <c r="B75" s="75"/>
      <c r="C75" s="66"/>
      <c r="D75" s="66"/>
      <c r="E75" s="78"/>
      <c r="F75" s="78"/>
      <c r="G75" s="78"/>
      <c r="H75" s="78"/>
      <c r="I75" s="78"/>
      <c r="J75" s="23"/>
    </row>
    <row r="76" spans="1:10" ht="16" x14ac:dyDescent="0.2">
      <c r="A76" s="63">
        <v>21</v>
      </c>
      <c r="B76" s="75" t="s">
        <v>261</v>
      </c>
      <c r="C76" s="66" t="s">
        <v>262</v>
      </c>
      <c r="D76" s="66" t="s">
        <v>411</v>
      </c>
      <c r="E76" s="79">
        <v>10000</v>
      </c>
      <c r="F76" s="79">
        <v>0</v>
      </c>
      <c r="G76" s="78">
        <f>H76-F76</f>
        <v>14.08</v>
      </c>
      <c r="H76" s="79">
        <v>14.08</v>
      </c>
      <c r="I76" s="79">
        <f>SUM(H76:H78)</f>
        <v>22.659999999999997</v>
      </c>
      <c r="J76" s="23"/>
    </row>
    <row r="77" spans="1:10" ht="16" x14ac:dyDescent="0.2">
      <c r="A77" s="63"/>
      <c r="B77" s="75"/>
      <c r="C77" s="66"/>
      <c r="D77" s="66" t="s">
        <v>413</v>
      </c>
      <c r="E77" s="79">
        <v>100000</v>
      </c>
      <c r="F77" s="79">
        <v>4.18</v>
      </c>
      <c r="G77" s="79"/>
      <c r="H77" s="79">
        <f>F77</f>
        <v>4.18</v>
      </c>
      <c r="I77" s="79"/>
      <c r="J77" s="23"/>
    </row>
    <row r="78" spans="1:10" ht="16" x14ac:dyDescent="0.2">
      <c r="A78" s="63"/>
      <c r="B78" s="75"/>
      <c r="C78" s="66"/>
      <c r="D78" s="66" t="s">
        <v>418</v>
      </c>
      <c r="E78" s="78">
        <v>100000</v>
      </c>
      <c r="F78" s="79">
        <v>4.4000000000000004</v>
      </c>
      <c r="G78" s="79"/>
      <c r="H78" s="79">
        <f>F78</f>
        <v>4.4000000000000004</v>
      </c>
      <c r="I78" s="79"/>
      <c r="J78" s="23"/>
    </row>
    <row r="79" spans="1:10" ht="16" x14ac:dyDescent="0.2">
      <c r="A79" s="63"/>
      <c r="B79" s="75"/>
      <c r="C79" s="66"/>
      <c r="D79" s="66"/>
      <c r="E79" s="79"/>
      <c r="F79" s="79"/>
      <c r="G79" s="79"/>
      <c r="H79" s="79"/>
      <c r="I79" s="79"/>
      <c r="J79" s="23"/>
    </row>
    <row r="80" spans="1:10" ht="16" x14ac:dyDescent="0.2">
      <c r="A80" s="63">
        <f>A76+1</f>
        <v>22</v>
      </c>
      <c r="B80" s="75" t="s">
        <v>263</v>
      </c>
      <c r="C80" s="66" t="s">
        <v>57</v>
      </c>
      <c r="D80" s="66" t="s">
        <v>411</v>
      </c>
      <c r="E80" s="79">
        <v>10000</v>
      </c>
      <c r="F80" s="79">
        <v>0</v>
      </c>
      <c r="G80" s="78">
        <f>H80-F80</f>
        <v>3.08</v>
      </c>
      <c r="H80" s="79">
        <v>3.08</v>
      </c>
      <c r="I80" s="79">
        <f>SUM(H80:H85)</f>
        <v>19.280000000000005</v>
      </c>
      <c r="J80" s="23"/>
    </row>
    <row r="81" spans="1:10" ht="16" x14ac:dyDescent="0.2">
      <c r="A81" s="63"/>
      <c r="B81" s="75"/>
      <c r="C81" s="66"/>
      <c r="D81" s="66" t="s">
        <v>417</v>
      </c>
      <c r="E81" s="79">
        <v>10000</v>
      </c>
      <c r="F81" s="79">
        <v>11.57</v>
      </c>
      <c r="G81" s="79"/>
      <c r="H81" s="79">
        <f>F81</f>
        <v>11.57</v>
      </c>
      <c r="I81" s="79"/>
      <c r="J81" s="23"/>
    </row>
    <row r="82" spans="1:10" ht="16" x14ac:dyDescent="0.2">
      <c r="A82" s="63"/>
      <c r="B82" s="75"/>
      <c r="C82" s="66"/>
      <c r="D82" s="66" t="s">
        <v>412</v>
      </c>
      <c r="E82" s="79">
        <v>10000</v>
      </c>
      <c r="F82" s="79">
        <v>3.42</v>
      </c>
      <c r="G82" s="79"/>
      <c r="H82" s="79">
        <f>F82</f>
        <v>3.42</v>
      </c>
      <c r="I82" s="79"/>
      <c r="J82" s="23"/>
    </row>
    <row r="83" spans="1:10" ht="16" x14ac:dyDescent="0.2">
      <c r="A83" s="63"/>
      <c r="B83" s="75"/>
      <c r="C83" s="66"/>
      <c r="D83" s="66" t="s">
        <v>413</v>
      </c>
      <c r="E83" s="79">
        <v>10000</v>
      </c>
      <c r="F83" s="79">
        <v>0.42</v>
      </c>
      <c r="G83" s="79"/>
      <c r="H83" s="79">
        <f>F83</f>
        <v>0.42</v>
      </c>
      <c r="I83" s="79"/>
      <c r="J83" s="23"/>
    </row>
    <row r="84" spans="1:10" ht="16" x14ac:dyDescent="0.2">
      <c r="A84" s="63"/>
      <c r="B84" s="75"/>
      <c r="C84" s="66"/>
      <c r="D84" s="66" t="s">
        <v>418</v>
      </c>
      <c r="E84" s="79">
        <v>10000</v>
      </c>
      <c r="F84" s="79">
        <v>0.44</v>
      </c>
      <c r="G84" s="79"/>
      <c r="H84" s="79">
        <f>F84</f>
        <v>0.44</v>
      </c>
      <c r="I84" s="79"/>
      <c r="J84" s="23"/>
    </row>
    <row r="85" spans="1:10" ht="16" x14ac:dyDescent="0.2">
      <c r="A85" s="63"/>
      <c r="B85" s="75"/>
      <c r="C85" s="66"/>
      <c r="D85" s="66" t="s">
        <v>414</v>
      </c>
      <c r="E85" s="79">
        <v>10000</v>
      </c>
      <c r="F85" s="79">
        <v>0.35</v>
      </c>
      <c r="G85" s="79"/>
      <c r="H85" s="79">
        <f>F85</f>
        <v>0.35</v>
      </c>
      <c r="I85" s="79"/>
      <c r="J85" s="23"/>
    </row>
    <row r="86" spans="1:10" ht="16" x14ac:dyDescent="0.2">
      <c r="A86" s="63"/>
      <c r="B86" s="75"/>
      <c r="C86" s="66"/>
      <c r="D86" s="66"/>
      <c r="E86" s="79"/>
      <c r="F86" s="79"/>
      <c r="G86" s="79"/>
      <c r="H86" s="79"/>
      <c r="I86" s="79"/>
      <c r="J86" s="23"/>
    </row>
    <row r="87" spans="1:10" ht="16" x14ac:dyDescent="0.2">
      <c r="A87" s="63">
        <f>A80+1</f>
        <v>23</v>
      </c>
      <c r="B87" s="75" t="s">
        <v>264</v>
      </c>
      <c r="C87" s="66" t="s">
        <v>58</v>
      </c>
      <c r="D87" s="66" t="s">
        <v>411</v>
      </c>
      <c r="E87" s="79">
        <v>10000</v>
      </c>
      <c r="F87" s="79">
        <v>0</v>
      </c>
      <c r="G87" s="78">
        <f>H87-F87</f>
        <v>8.02</v>
      </c>
      <c r="H87" s="79">
        <v>8.02</v>
      </c>
      <c r="I87" s="79">
        <f>H87</f>
        <v>8.02</v>
      </c>
      <c r="J87" s="23"/>
    </row>
    <row r="88" spans="1:10" ht="16" x14ac:dyDescent="0.2">
      <c r="A88" s="63"/>
      <c r="B88" s="75"/>
      <c r="C88" s="66"/>
      <c r="D88" s="66"/>
      <c r="E88" s="79"/>
      <c r="F88" s="79"/>
      <c r="G88" s="79"/>
      <c r="H88" s="79"/>
      <c r="I88" s="79"/>
      <c r="J88" s="23"/>
    </row>
    <row r="89" spans="1:10" ht="16" x14ac:dyDescent="0.2">
      <c r="A89" s="63">
        <f>A87+1</f>
        <v>24</v>
      </c>
      <c r="B89" s="75" t="s">
        <v>265</v>
      </c>
      <c r="C89" s="66" t="s">
        <v>219</v>
      </c>
      <c r="D89" s="66" t="s">
        <v>411</v>
      </c>
      <c r="E89" s="79">
        <v>10000</v>
      </c>
      <c r="F89" s="79">
        <v>0</v>
      </c>
      <c r="G89" s="78">
        <f>H89-F89</f>
        <v>0.53</v>
      </c>
      <c r="H89" s="79">
        <v>0.53</v>
      </c>
      <c r="I89" s="79">
        <f>SUM(H89:H90)</f>
        <v>5.13</v>
      </c>
      <c r="J89" s="23"/>
    </row>
    <row r="90" spans="1:10" ht="16" x14ac:dyDescent="0.2">
      <c r="A90" s="63"/>
      <c r="B90" s="75"/>
      <c r="C90" s="66"/>
      <c r="D90" s="66" t="s">
        <v>413</v>
      </c>
      <c r="E90" s="79">
        <v>110000</v>
      </c>
      <c r="F90" s="79">
        <v>4.5999999999999996</v>
      </c>
      <c r="G90" s="79"/>
      <c r="H90" s="79">
        <f>F90</f>
        <v>4.5999999999999996</v>
      </c>
      <c r="I90" s="79"/>
      <c r="J90" s="23"/>
    </row>
    <row r="91" spans="1:10" ht="16" x14ac:dyDescent="0.2">
      <c r="A91" s="63"/>
      <c r="B91" s="75"/>
      <c r="C91" s="66"/>
      <c r="D91" s="66"/>
      <c r="E91" s="79"/>
      <c r="F91" s="79"/>
      <c r="G91" s="79"/>
      <c r="H91" s="79"/>
      <c r="I91" s="79"/>
      <c r="J91" s="23"/>
    </row>
    <row r="92" spans="1:10" ht="16" x14ac:dyDescent="0.2">
      <c r="A92" s="63">
        <v>25</v>
      </c>
      <c r="B92" s="75" t="s">
        <v>267</v>
      </c>
      <c r="C92" s="66" t="s">
        <v>17</v>
      </c>
      <c r="D92" s="66" t="s">
        <v>411</v>
      </c>
      <c r="E92" s="79">
        <v>160000</v>
      </c>
      <c r="F92" s="79">
        <v>30.15</v>
      </c>
      <c r="G92" s="78">
        <f>H92-F92</f>
        <v>2.009999999999998</v>
      </c>
      <c r="H92" s="79">
        <v>32.159999999999997</v>
      </c>
      <c r="I92" s="79">
        <f>SUM(H92:H95)</f>
        <v>83.169999999999987</v>
      </c>
      <c r="J92" s="23"/>
    </row>
    <row r="93" spans="1:10" ht="16" x14ac:dyDescent="0.2">
      <c r="A93" s="63"/>
      <c r="B93" s="75"/>
      <c r="C93" s="66"/>
      <c r="D93" s="66" t="s">
        <v>417</v>
      </c>
      <c r="E93" s="79">
        <v>50000</v>
      </c>
      <c r="F93" s="79">
        <v>33.85</v>
      </c>
      <c r="G93" s="79"/>
      <c r="H93" s="79">
        <f>F93</f>
        <v>33.85</v>
      </c>
      <c r="I93" s="79"/>
      <c r="J93" s="23"/>
    </row>
    <row r="94" spans="1:10" ht="16" x14ac:dyDescent="0.2">
      <c r="A94" s="63"/>
      <c r="B94" s="75"/>
      <c r="C94" s="66"/>
      <c r="D94" s="66" t="s">
        <v>413</v>
      </c>
      <c r="E94" s="79">
        <v>200000</v>
      </c>
      <c r="F94" s="79">
        <v>8.36</v>
      </c>
      <c r="G94" s="79"/>
      <c r="H94" s="79">
        <f>F94</f>
        <v>8.36</v>
      </c>
      <c r="I94" s="79"/>
      <c r="J94" s="23"/>
    </row>
    <row r="95" spans="1:10" ht="16" x14ac:dyDescent="0.2">
      <c r="A95" s="63"/>
      <c r="B95" s="75"/>
      <c r="C95" s="66"/>
      <c r="D95" s="66" t="s">
        <v>418</v>
      </c>
      <c r="E95" s="78">
        <v>200000</v>
      </c>
      <c r="F95" s="79">
        <v>8.8000000000000007</v>
      </c>
      <c r="G95" s="79"/>
      <c r="H95" s="79">
        <f>F95</f>
        <v>8.8000000000000007</v>
      </c>
      <c r="I95" s="79"/>
      <c r="J95" s="23"/>
    </row>
    <row r="96" spans="1:10" ht="16" x14ac:dyDescent="0.2">
      <c r="A96" s="63"/>
      <c r="B96" s="75"/>
      <c r="C96" s="66"/>
      <c r="D96" s="66"/>
      <c r="E96" s="79"/>
      <c r="F96" s="79"/>
      <c r="G96" s="79"/>
      <c r="H96" s="79"/>
      <c r="I96" s="79"/>
      <c r="J96" s="23"/>
    </row>
    <row r="97" spans="1:10" ht="16" x14ac:dyDescent="0.2">
      <c r="A97" s="63">
        <f>A92+1</f>
        <v>26</v>
      </c>
      <c r="B97" s="75" t="s">
        <v>268</v>
      </c>
      <c r="C97" s="85" t="s">
        <v>224</v>
      </c>
      <c r="D97" s="85" t="s">
        <v>411</v>
      </c>
      <c r="E97" s="86">
        <v>100000</v>
      </c>
      <c r="F97" s="86">
        <v>5.94</v>
      </c>
      <c r="G97" s="78">
        <f>H97-F97</f>
        <v>0.65999999999999925</v>
      </c>
      <c r="H97" s="86">
        <v>6.6</v>
      </c>
      <c r="I97" s="86">
        <f>SUM(H97:H100)</f>
        <v>19.57</v>
      </c>
      <c r="J97" s="23"/>
    </row>
    <row r="98" spans="1:10" ht="16" x14ac:dyDescent="0.2">
      <c r="A98" s="63"/>
      <c r="B98" s="75"/>
      <c r="C98" s="85"/>
      <c r="D98" s="85" t="s">
        <v>412</v>
      </c>
      <c r="E98" s="86">
        <v>10000</v>
      </c>
      <c r="F98" s="86">
        <v>3.42</v>
      </c>
      <c r="G98" s="86"/>
      <c r="H98" s="86">
        <f>F98</f>
        <v>3.42</v>
      </c>
      <c r="I98" s="86"/>
      <c r="J98" s="23"/>
    </row>
    <row r="99" spans="1:10" ht="16" x14ac:dyDescent="0.2">
      <c r="A99" s="63"/>
      <c r="B99" s="75"/>
      <c r="C99" s="85"/>
      <c r="D99" s="85" t="s">
        <v>413</v>
      </c>
      <c r="E99" s="86">
        <v>220000</v>
      </c>
      <c r="F99" s="86">
        <v>9.1999999999999993</v>
      </c>
      <c r="G99" s="86"/>
      <c r="H99" s="86">
        <f>F99</f>
        <v>9.1999999999999993</v>
      </c>
      <c r="I99" s="86"/>
      <c r="J99" s="23"/>
    </row>
    <row r="100" spans="1:10" ht="16" x14ac:dyDescent="0.2">
      <c r="A100" s="63"/>
      <c r="B100" s="75"/>
      <c r="C100" s="85"/>
      <c r="D100" s="85" t="s">
        <v>414</v>
      </c>
      <c r="E100" s="86">
        <v>10000</v>
      </c>
      <c r="F100" s="86">
        <v>0.35</v>
      </c>
      <c r="G100" s="86"/>
      <c r="H100" s="86">
        <f>F100</f>
        <v>0.35</v>
      </c>
      <c r="I100" s="86"/>
      <c r="J100" s="23"/>
    </row>
    <row r="101" spans="1:10" ht="16" x14ac:dyDescent="0.2">
      <c r="A101" s="63"/>
      <c r="B101" s="75"/>
      <c r="C101" s="85"/>
      <c r="D101" s="85"/>
      <c r="E101" s="86"/>
      <c r="F101" s="86"/>
      <c r="G101" s="86"/>
      <c r="H101" s="86"/>
      <c r="I101" s="86"/>
      <c r="J101" s="23"/>
    </row>
    <row r="102" spans="1:10" ht="16" x14ac:dyDescent="0.2">
      <c r="A102" s="63">
        <f>A97+1</f>
        <v>27</v>
      </c>
      <c r="B102" s="75" t="s">
        <v>432</v>
      </c>
      <c r="C102" s="66" t="s">
        <v>424</v>
      </c>
      <c r="D102" s="66" t="s">
        <v>411</v>
      </c>
      <c r="E102" s="79">
        <v>10000</v>
      </c>
      <c r="F102" s="79">
        <v>0</v>
      </c>
      <c r="G102" s="78">
        <f>H102-F102</f>
        <v>0.66</v>
      </c>
      <c r="H102" s="79">
        <v>0.66</v>
      </c>
      <c r="I102" s="79">
        <f>SUM(H102:H103)</f>
        <v>4.84</v>
      </c>
      <c r="J102" s="23"/>
    </row>
    <row r="103" spans="1:10" ht="16" x14ac:dyDescent="0.2">
      <c r="A103" s="63"/>
      <c r="B103" s="75"/>
      <c r="C103" s="66"/>
      <c r="D103" s="66" t="s">
        <v>413</v>
      </c>
      <c r="E103" s="79">
        <v>100000</v>
      </c>
      <c r="F103" s="79">
        <v>4.18</v>
      </c>
      <c r="G103" s="79"/>
      <c r="H103" s="79">
        <f>F103</f>
        <v>4.18</v>
      </c>
      <c r="I103" s="79"/>
      <c r="J103" s="23"/>
    </row>
    <row r="104" spans="1:10" ht="16" x14ac:dyDescent="0.2">
      <c r="A104" s="63"/>
      <c r="B104" s="75"/>
      <c r="C104" s="66"/>
      <c r="D104" s="66"/>
      <c r="E104" s="79"/>
      <c r="F104" s="79"/>
      <c r="G104" s="79"/>
      <c r="H104" s="79"/>
      <c r="I104" s="79"/>
      <c r="J104" s="23"/>
    </row>
    <row r="105" spans="1:10" ht="16" x14ac:dyDescent="0.2">
      <c r="A105" s="63"/>
      <c r="B105" s="75" t="s">
        <v>441</v>
      </c>
      <c r="C105" s="66" t="s">
        <v>436</v>
      </c>
      <c r="D105" s="66" t="s">
        <v>411</v>
      </c>
      <c r="E105" s="79">
        <v>10000</v>
      </c>
      <c r="F105" s="79">
        <v>0</v>
      </c>
      <c r="G105" s="79">
        <f>H105-F105</f>
        <v>0.66</v>
      </c>
      <c r="H105" s="79">
        <v>0.66</v>
      </c>
      <c r="I105" s="79">
        <f>H105</f>
        <v>0.66</v>
      </c>
      <c r="J105" s="23"/>
    </row>
    <row r="106" spans="1:10" ht="16" x14ac:dyDescent="0.2">
      <c r="A106" s="63"/>
      <c r="B106" s="75"/>
      <c r="C106" s="66"/>
      <c r="D106" s="66"/>
      <c r="E106" s="79"/>
      <c r="F106" s="79"/>
      <c r="G106" s="79"/>
      <c r="H106" s="79"/>
      <c r="I106" s="79"/>
      <c r="J106" s="23"/>
    </row>
    <row r="107" spans="1:10" ht="16" x14ac:dyDescent="0.2">
      <c r="A107" s="63">
        <v>28</v>
      </c>
      <c r="B107" s="75" t="s">
        <v>270</v>
      </c>
      <c r="C107" s="66" t="s">
        <v>233</v>
      </c>
      <c r="D107" s="66" t="s">
        <v>411</v>
      </c>
      <c r="E107" s="79">
        <v>10000</v>
      </c>
      <c r="F107" s="79">
        <v>0</v>
      </c>
      <c r="G107" s="78">
        <f>H107-F107</f>
        <v>3.08</v>
      </c>
      <c r="H107" s="79">
        <v>3.08</v>
      </c>
      <c r="I107" s="79">
        <f>SUM(H107:H110)</f>
        <v>11.03</v>
      </c>
      <c r="J107" s="23"/>
    </row>
    <row r="108" spans="1:10" ht="16" x14ac:dyDescent="0.2">
      <c r="A108" s="63"/>
      <c r="B108" s="75"/>
      <c r="C108" s="66"/>
      <c r="D108" s="66" t="s">
        <v>412</v>
      </c>
      <c r="E108" s="79">
        <v>10000</v>
      </c>
      <c r="F108" s="79">
        <v>3.42</v>
      </c>
      <c r="G108" s="79"/>
      <c r="H108" s="79">
        <f>F108</f>
        <v>3.42</v>
      </c>
      <c r="I108" s="79"/>
      <c r="J108" s="23"/>
    </row>
    <row r="109" spans="1:10" ht="16" x14ac:dyDescent="0.2">
      <c r="A109" s="63"/>
      <c r="B109" s="75"/>
      <c r="C109" s="66"/>
      <c r="D109" s="66" t="s">
        <v>413</v>
      </c>
      <c r="E109" s="79">
        <v>100000</v>
      </c>
      <c r="F109" s="79">
        <v>4.18</v>
      </c>
      <c r="G109" s="79"/>
      <c r="H109" s="79">
        <f>F109</f>
        <v>4.18</v>
      </c>
      <c r="I109" s="79"/>
      <c r="J109" s="23"/>
    </row>
    <row r="110" spans="1:10" ht="16" x14ac:dyDescent="0.2">
      <c r="A110" s="63"/>
      <c r="B110" s="75"/>
      <c r="C110" s="66"/>
      <c r="D110" s="66" t="s">
        <v>414</v>
      </c>
      <c r="E110" s="79">
        <v>10000</v>
      </c>
      <c r="F110" s="79">
        <v>0.35</v>
      </c>
      <c r="G110" s="79"/>
      <c r="H110" s="79">
        <f>F110</f>
        <v>0.35</v>
      </c>
      <c r="I110" s="79"/>
      <c r="J110" s="23"/>
    </row>
    <row r="111" spans="1:10" ht="16" x14ac:dyDescent="0.2">
      <c r="A111" s="63"/>
      <c r="B111" s="75"/>
      <c r="C111" s="66"/>
      <c r="D111" s="66"/>
      <c r="E111" s="79"/>
      <c r="F111" s="79"/>
      <c r="G111" s="79"/>
      <c r="H111" s="79"/>
      <c r="I111" s="79"/>
      <c r="J111" s="23"/>
    </row>
    <row r="112" spans="1:10" ht="16" x14ac:dyDescent="0.2">
      <c r="A112" s="63">
        <f>A107+1</f>
        <v>29</v>
      </c>
      <c r="B112" s="75" t="s">
        <v>271</v>
      </c>
      <c r="C112" s="66" t="s">
        <v>234</v>
      </c>
      <c r="D112" s="66" t="s">
        <v>411</v>
      </c>
      <c r="E112" s="79">
        <v>10000</v>
      </c>
      <c r="F112" s="79">
        <v>0</v>
      </c>
      <c r="G112" s="78">
        <f>H112-F112</f>
        <v>8.02</v>
      </c>
      <c r="H112" s="79">
        <v>8.02</v>
      </c>
      <c r="I112" s="79">
        <f>H112</f>
        <v>8.02</v>
      </c>
      <c r="J112" s="23"/>
    </row>
    <row r="113" spans="1:10" ht="16" x14ac:dyDescent="0.2">
      <c r="A113" s="63"/>
      <c r="B113" s="170"/>
      <c r="C113" s="44"/>
      <c r="D113" s="44"/>
      <c r="E113" s="165"/>
      <c r="F113" s="171"/>
      <c r="G113" s="79"/>
      <c r="H113" s="79"/>
      <c r="I113" s="79"/>
      <c r="J113" s="23"/>
    </row>
    <row r="114" spans="1:10" ht="16" x14ac:dyDescent="0.2">
      <c r="A114" s="63">
        <f>A112+1</f>
        <v>30</v>
      </c>
      <c r="B114" s="75" t="s">
        <v>329</v>
      </c>
      <c r="C114" s="168" t="s">
        <v>330</v>
      </c>
      <c r="D114" s="168" t="s">
        <v>411</v>
      </c>
      <c r="E114" s="169">
        <v>10000</v>
      </c>
      <c r="F114" s="78">
        <v>0</v>
      </c>
      <c r="G114" s="78">
        <f>H114-F114</f>
        <v>0.91</v>
      </c>
      <c r="H114" s="78">
        <v>0.91</v>
      </c>
      <c r="I114" s="78">
        <f>SUM(H114:H115)</f>
        <v>1.33</v>
      </c>
      <c r="J114" s="23"/>
    </row>
    <row r="115" spans="1:10" ht="16" x14ac:dyDescent="0.2">
      <c r="A115" s="63"/>
      <c r="B115" s="75"/>
      <c r="C115" s="168"/>
      <c r="D115" s="168" t="s">
        <v>413</v>
      </c>
      <c r="E115" s="169">
        <v>10000</v>
      </c>
      <c r="F115" s="78">
        <v>0.42</v>
      </c>
      <c r="G115" s="78"/>
      <c r="H115" s="78">
        <f>F115</f>
        <v>0.42</v>
      </c>
      <c r="I115" s="78"/>
      <c r="J115" s="23"/>
    </row>
    <row r="116" spans="1:10" ht="16" x14ac:dyDescent="0.2">
      <c r="A116" s="63"/>
      <c r="B116" s="172"/>
      <c r="C116" s="102"/>
      <c r="D116" s="168"/>
      <c r="E116" s="151"/>
      <c r="F116" s="166"/>
      <c r="G116" s="78"/>
      <c r="H116" s="78"/>
      <c r="I116" s="78"/>
      <c r="J116" s="23"/>
    </row>
    <row r="117" spans="1:10" ht="16" x14ac:dyDescent="0.2">
      <c r="A117" s="63">
        <f>A114+1</f>
        <v>31</v>
      </c>
      <c r="B117" s="75" t="s">
        <v>273</v>
      </c>
      <c r="C117" s="66" t="s">
        <v>25</v>
      </c>
      <c r="D117" s="66" t="s">
        <v>411</v>
      </c>
      <c r="E117" s="79">
        <v>10000</v>
      </c>
      <c r="F117" s="79">
        <v>0</v>
      </c>
      <c r="G117" s="78">
        <f>H117-F117</f>
        <v>3.08</v>
      </c>
      <c r="H117" s="79">
        <v>3.08</v>
      </c>
      <c r="I117" s="79">
        <f>H117</f>
        <v>3.08</v>
      </c>
      <c r="J117" s="23"/>
    </row>
    <row r="118" spans="1:10" ht="16" x14ac:dyDescent="0.2">
      <c r="A118" s="63"/>
      <c r="B118" s="75"/>
      <c r="C118" s="66"/>
      <c r="D118" s="66"/>
      <c r="E118" s="79"/>
      <c r="F118" s="79"/>
      <c r="G118" s="79"/>
      <c r="H118" s="79"/>
      <c r="I118" s="79"/>
      <c r="J118" s="23"/>
    </row>
    <row r="119" spans="1:10" ht="16" x14ac:dyDescent="0.2">
      <c r="A119" s="63">
        <f>A117+1</f>
        <v>32</v>
      </c>
      <c r="B119" s="75" t="s">
        <v>274</v>
      </c>
      <c r="C119" s="82" t="s">
        <v>88</v>
      </c>
      <c r="D119" s="66" t="s">
        <v>411</v>
      </c>
      <c r="E119" s="79">
        <v>240000</v>
      </c>
      <c r="F119" s="79">
        <v>46.23</v>
      </c>
      <c r="G119" s="78">
        <f>H119-F119</f>
        <v>2.0100000000000051</v>
      </c>
      <c r="H119" s="79">
        <v>48.24</v>
      </c>
      <c r="I119" s="79">
        <f>SUM(H119:H124)</f>
        <v>106.45</v>
      </c>
      <c r="J119" s="23"/>
    </row>
    <row r="120" spans="1:10" ht="16" x14ac:dyDescent="0.2">
      <c r="A120" s="63"/>
      <c r="B120" s="75"/>
      <c r="C120" s="66"/>
      <c r="D120" s="66" t="s">
        <v>417</v>
      </c>
      <c r="E120" s="79">
        <v>50000</v>
      </c>
      <c r="F120" s="79">
        <v>33.85</v>
      </c>
      <c r="G120" s="79"/>
      <c r="H120" s="79">
        <f>F120</f>
        <v>33.85</v>
      </c>
      <c r="I120" s="79"/>
      <c r="J120" s="23"/>
    </row>
    <row r="121" spans="1:10" ht="16" x14ac:dyDescent="0.2">
      <c r="A121" s="63"/>
      <c r="B121" s="75"/>
      <c r="C121" s="66"/>
      <c r="D121" s="66" t="s">
        <v>412</v>
      </c>
      <c r="E121" s="79">
        <v>10000</v>
      </c>
      <c r="F121" s="79">
        <v>3.42</v>
      </c>
      <c r="G121" s="79"/>
      <c r="H121" s="79">
        <f>F121</f>
        <v>3.42</v>
      </c>
      <c r="I121" s="79"/>
      <c r="J121" s="23"/>
    </row>
    <row r="122" spans="1:10" ht="16" x14ac:dyDescent="0.2">
      <c r="A122" s="63"/>
      <c r="B122" s="75"/>
      <c r="C122" s="66"/>
      <c r="D122" s="66" t="s">
        <v>413</v>
      </c>
      <c r="E122" s="79">
        <v>240000</v>
      </c>
      <c r="F122" s="79">
        <v>10.029999999999999</v>
      </c>
      <c r="G122" s="79"/>
      <c r="H122" s="79">
        <f>F122</f>
        <v>10.029999999999999</v>
      </c>
      <c r="I122" s="79"/>
      <c r="J122" s="23"/>
    </row>
    <row r="123" spans="1:10" ht="16" x14ac:dyDescent="0.2">
      <c r="A123" s="63"/>
      <c r="B123" s="75"/>
      <c r="C123" s="66"/>
      <c r="D123" s="66" t="s">
        <v>418</v>
      </c>
      <c r="E123" s="78">
        <v>240000</v>
      </c>
      <c r="F123" s="79">
        <v>10.56</v>
      </c>
      <c r="G123" s="79"/>
      <c r="H123" s="79">
        <f>F123</f>
        <v>10.56</v>
      </c>
      <c r="I123" s="79"/>
      <c r="J123" s="23"/>
    </row>
    <row r="124" spans="1:10" ht="16" x14ac:dyDescent="0.2">
      <c r="A124" s="63"/>
      <c r="B124" s="75"/>
      <c r="C124" s="66"/>
      <c r="D124" s="66" t="s">
        <v>414</v>
      </c>
      <c r="E124" s="79">
        <v>10000</v>
      </c>
      <c r="F124" s="79">
        <v>0.35</v>
      </c>
      <c r="G124" s="79"/>
      <c r="H124" s="79">
        <f>F124</f>
        <v>0.35</v>
      </c>
      <c r="I124" s="79"/>
      <c r="J124" s="23"/>
    </row>
    <row r="125" spans="1:10" ht="16" x14ac:dyDescent="0.2">
      <c r="A125" s="63"/>
      <c r="B125" s="75"/>
      <c r="C125" s="66"/>
      <c r="D125" s="66"/>
      <c r="E125" s="79"/>
      <c r="F125" s="79"/>
      <c r="G125" s="79"/>
      <c r="H125" s="79"/>
      <c r="I125" s="79"/>
      <c r="J125" s="23"/>
    </row>
    <row r="126" spans="1:10" ht="16" x14ac:dyDescent="0.2">
      <c r="A126" s="63">
        <f>A119+1</f>
        <v>33</v>
      </c>
      <c r="B126" s="75" t="s">
        <v>275</v>
      </c>
      <c r="C126" s="66" t="s">
        <v>173</v>
      </c>
      <c r="D126" s="66" t="s">
        <v>411</v>
      </c>
      <c r="E126" s="79">
        <v>10000</v>
      </c>
      <c r="F126" s="79">
        <v>0</v>
      </c>
      <c r="G126" s="78">
        <f>H126-F126</f>
        <v>12.48</v>
      </c>
      <c r="H126" s="79">
        <v>12.48</v>
      </c>
      <c r="I126" s="79">
        <f>SUM(H126:H127)</f>
        <v>24.05</v>
      </c>
      <c r="J126" s="23"/>
    </row>
    <row r="127" spans="1:10" ht="16" x14ac:dyDescent="0.2">
      <c r="A127" s="63"/>
      <c r="B127" s="75"/>
      <c r="C127" s="66"/>
      <c r="D127" s="66" t="s">
        <v>417</v>
      </c>
      <c r="E127" s="79">
        <v>10000</v>
      </c>
      <c r="F127" s="79">
        <v>11.57</v>
      </c>
      <c r="G127" s="79"/>
      <c r="H127" s="79">
        <f>F127</f>
        <v>11.57</v>
      </c>
      <c r="I127" s="79"/>
      <c r="J127" s="23"/>
    </row>
    <row r="128" spans="1:10" ht="16" x14ac:dyDescent="0.2">
      <c r="A128" s="63"/>
      <c r="B128" s="75"/>
      <c r="C128" s="66"/>
      <c r="D128" s="66"/>
      <c r="E128" s="79"/>
      <c r="F128" s="79"/>
      <c r="G128" s="79"/>
      <c r="H128" s="79"/>
      <c r="I128" s="79"/>
      <c r="J128" s="23"/>
    </row>
    <row r="129" spans="1:10" ht="16" x14ac:dyDescent="0.2">
      <c r="A129" s="63">
        <f>A126+1</f>
        <v>34</v>
      </c>
      <c r="B129" s="75" t="s">
        <v>276</v>
      </c>
      <c r="C129" s="66" t="s">
        <v>189</v>
      </c>
      <c r="D129" s="66" t="s">
        <v>411</v>
      </c>
      <c r="E129" s="79">
        <v>100000</v>
      </c>
      <c r="F129" s="79">
        <v>45.18</v>
      </c>
      <c r="G129" s="78">
        <f>H129-F129</f>
        <v>5.0200000000000031</v>
      </c>
      <c r="H129" s="79">
        <v>50.2</v>
      </c>
      <c r="I129" s="79">
        <f>SUM(H129:H130)</f>
        <v>54.38</v>
      </c>
      <c r="J129" s="23"/>
    </row>
    <row r="130" spans="1:10" ht="16" x14ac:dyDescent="0.2">
      <c r="A130" s="63"/>
      <c r="B130" s="75"/>
      <c r="C130" s="66"/>
      <c r="D130" s="66" t="s">
        <v>413</v>
      </c>
      <c r="E130" s="79">
        <v>100000</v>
      </c>
      <c r="F130" s="79">
        <v>4.18</v>
      </c>
      <c r="G130" s="79"/>
      <c r="H130" s="79">
        <f>F130</f>
        <v>4.18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79"/>
      <c r="G131" s="79"/>
      <c r="H131" s="79"/>
      <c r="I131" s="79"/>
      <c r="J131" s="23"/>
    </row>
    <row r="132" spans="1:10" ht="16" x14ac:dyDescent="0.2">
      <c r="A132" s="63">
        <f>A129+1</f>
        <v>35</v>
      </c>
      <c r="B132" s="75" t="s">
        <v>277</v>
      </c>
      <c r="C132" s="66" t="s">
        <v>143</v>
      </c>
      <c r="D132" s="66" t="s">
        <v>411</v>
      </c>
      <c r="E132" s="79">
        <v>10000</v>
      </c>
      <c r="F132" s="79">
        <v>0</v>
      </c>
      <c r="G132" s="78">
        <f>H132-F132</f>
        <v>0.53</v>
      </c>
      <c r="H132" s="79">
        <v>0.53</v>
      </c>
      <c r="I132" s="79">
        <f>SUM(H132:H133)</f>
        <v>4.71</v>
      </c>
      <c r="J132" s="23"/>
    </row>
    <row r="133" spans="1:10" ht="16" x14ac:dyDescent="0.2">
      <c r="A133" s="63"/>
      <c r="B133" s="75"/>
      <c r="C133" s="66"/>
      <c r="D133" s="66" t="s">
        <v>413</v>
      </c>
      <c r="E133" s="79">
        <v>100000</v>
      </c>
      <c r="F133" s="79">
        <v>4.18</v>
      </c>
      <c r="G133" s="79"/>
      <c r="H133" s="79">
        <f>F133</f>
        <v>4.18</v>
      </c>
      <c r="I133" s="79"/>
      <c r="J133" s="23"/>
    </row>
    <row r="134" spans="1:10" ht="16" x14ac:dyDescent="0.2">
      <c r="A134" s="63"/>
      <c r="B134" s="75"/>
      <c r="C134" s="66"/>
      <c r="D134" s="66"/>
      <c r="E134" s="79"/>
      <c r="F134" s="79"/>
      <c r="G134" s="79"/>
      <c r="H134" s="79"/>
      <c r="I134" s="79"/>
      <c r="J134" s="23"/>
    </row>
    <row r="135" spans="1:10" ht="16" x14ac:dyDescent="0.2">
      <c r="A135" s="63">
        <f>A132+1</f>
        <v>36</v>
      </c>
      <c r="B135" s="75" t="s">
        <v>278</v>
      </c>
      <c r="C135" s="66" t="s">
        <v>235</v>
      </c>
      <c r="D135" s="66" t="s">
        <v>411</v>
      </c>
      <c r="E135" s="79">
        <v>10000</v>
      </c>
      <c r="F135" s="79">
        <v>0</v>
      </c>
      <c r="G135" s="78">
        <f>H135-F135</f>
        <v>2.0099999999999998</v>
      </c>
      <c r="H135" s="79">
        <v>2.0099999999999998</v>
      </c>
      <c r="I135" s="79">
        <f>SUM(H135:H136)</f>
        <v>6.42</v>
      </c>
      <c r="J135" s="23"/>
    </row>
    <row r="136" spans="1:10" ht="16" x14ac:dyDescent="0.2">
      <c r="A136" s="63"/>
      <c r="B136" s="75"/>
      <c r="C136" s="66"/>
      <c r="D136" s="66" t="s">
        <v>417</v>
      </c>
      <c r="E136" s="79">
        <v>10000</v>
      </c>
      <c r="F136" s="79">
        <v>4.41</v>
      </c>
      <c r="G136" s="79"/>
      <c r="H136" s="79">
        <f>F136</f>
        <v>4.41</v>
      </c>
      <c r="I136" s="79"/>
      <c r="J136" s="23"/>
    </row>
    <row r="137" spans="1:10" ht="16" x14ac:dyDescent="0.2">
      <c r="A137" s="63"/>
      <c r="B137" s="75"/>
      <c r="C137" s="66"/>
      <c r="D137" s="66"/>
      <c r="E137" s="79"/>
      <c r="F137" s="79"/>
      <c r="G137" s="79"/>
      <c r="H137" s="79"/>
      <c r="I137" s="79"/>
      <c r="J137" s="23"/>
    </row>
    <row r="138" spans="1:10" ht="16" x14ac:dyDescent="0.2">
      <c r="A138" s="63">
        <f>A135+1</f>
        <v>37</v>
      </c>
      <c r="B138" s="75" t="s">
        <v>279</v>
      </c>
      <c r="C138" s="66" t="s">
        <v>29</v>
      </c>
      <c r="D138" s="66" t="s">
        <v>411</v>
      </c>
      <c r="E138" s="79">
        <v>10000</v>
      </c>
      <c r="F138" s="79">
        <v>0</v>
      </c>
      <c r="G138" s="78">
        <f>H138-F138</f>
        <v>2.0099999999999998</v>
      </c>
      <c r="H138" s="79">
        <v>2.0099999999999998</v>
      </c>
      <c r="I138" s="79">
        <f>SUM(H138:H139)</f>
        <v>2.4299999999999997</v>
      </c>
      <c r="J138" s="23"/>
    </row>
    <row r="139" spans="1:10" ht="16" x14ac:dyDescent="0.2">
      <c r="A139" s="63"/>
      <c r="B139" s="75"/>
      <c r="C139" s="66"/>
      <c r="D139" s="66" t="s">
        <v>413</v>
      </c>
      <c r="E139" s="79">
        <v>10000</v>
      </c>
      <c r="F139" s="79">
        <v>0.42</v>
      </c>
      <c r="G139" s="79"/>
      <c r="H139" s="79">
        <f>F139</f>
        <v>0.42</v>
      </c>
      <c r="I139" s="79"/>
      <c r="J139" s="23"/>
    </row>
    <row r="140" spans="1:10" ht="16" x14ac:dyDescent="0.2">
      <c r="A140" s="63"/>
      <c r="B140" s="75"/>
      <c r="C140" s="66"/>
      <c r="D140" s="66"/>
      <c r="E140" s="79"/>
      <c r="F140" s="79"/>
      <c r="G140" s="79"/>
      <c r="H140" s="79"/>
      <c r="I140" s="79"/>
      <c r="J140" s="23"/>
    </row>
    <row r="141" spans="1:10" ht="16" x14ac:dyDescent="0.2">
      <c r="A141" s="63">
        <f>A138+1</f>
        <v>38</v>
      </c>
      <c r="B141" s="75" t="s">
        <v>280</v>
      </c>
      <c r="C141" s="66" t="s">
        <v>201</v>
      </c>
      <c r="D141" s="66" t="s">
        <v>411</v>
      </c>
      <c r="E141" s="79">
        <v>10000</v>
      </c>
      <c r="F141" s="79">
        <v>0</v>
      </c>
      <c r="G141" s="78">
        <f>H141-F141</f>
        <v>1.26</v>
      </c>
      <c r="H141" s="79">
        <v>1.26</v>
      </c>
      <c r="I141" s="79">
        <f>SUM(H141:H146)</f>
        <v>25.18</v>
      </c>
      <c r="J141" s="23"/>
    </row>
    <row r="142" spans="1:10" ht="16" x14ac:dyDescent="0.2">
      <c r="A142" s="63"/>
      <c r="B142" s="75"/>
      <c r="C142" s="66"/>
      <c r="D142" s="173" t="s">
        <v>417</v>
      </c>
      <c r="E142" s="79">
        <v>10000</v>
      </c>
      <c r="F142" s="79">
        <v>11.57</v>
      </c>
      <c r="G142" s="79"/>
      <c r="H142" s="79">
        <f>F142</f>
        <v>11.57</v>
      </c>
      <c r="I142" s="79"/>
      <c r="J142" s="23"/>
    </row>
    <row r="143" spans="1:10" ht="16" x14ac:dyDescent="0.2">
      <c r="A143" s="63"/>
      <c r="B143" s="75"/>
      <c r="C143" s="66"/>
      <c r="D143" s="173" t="s">
        <v>412</v>
      </c>
      <c r="E143" s="79">
        <v>10000</v>
      </c>
      <c r="F143" s="79">
        <v>3.42</v>
      </c>
      <c r="G143" s="79"/>
      <c r="H143" s="79">
        <f>F143</f>
        <v>3.42</v>
      </c>
      <c r="I143" s="79"/>
      <c r="J143" s="23"/>
    </row>
    <row r="144" spans="1:10" ht="16" x14ac:dyDescent="0.2">
      <c r="A144" s="63"/>
      <c r="B144" s="75"/>
      <c r="C144" s="66"/>
      <c r="D144" s="173" t="s">
        <v>413</v>
      </c>
      <c r="E144" s="79">
        <v>100000</v>
      </c>
      <c r="F144" s="79">
        <v>4.18</v>
      </c>
      <c r="G144" s="79"/>
      <c r="H144" s="79">
        <f>F144</f>
        <v>4.18</v>
      </c>
      <c r="I144" s="79"/>
      <c r="J144" s="23"/>
    </row>
    <row r="145" spans="1:15" ht="16" x14ac:dyDescent="0.2">
      <c r="A145" s="63"/>
      <c r="B145" s="75"/>
      <c r="C145" s="66"/>
      <c r="D145" s="173" t="s">
        <v>418</v>
      </c>
      <c r="E145" s="78">
        <v>100000</v>
      </c>
      <c r="F145" s="79">
        <v>4.4000000000000004</v>
      </c>
      <c r="G145" s="79"/>
      <c r="H145" s="79">
        <f>F145</f>
        <v>4.4000000000000004</v>
      </c>
      <c r="I145" s="79"/>
      <c r="J145" s="23"/>
    </row>
    <row r="146" spans="1:15" ht="16" x14ac:dyDescent="0.2">
      <c r="A146" s="63"/>
      <c r="B146" s="75"/>
      <c r="C146" s="66"/>
      <c r="D146" s="173" t="s">
        <v>414</v>
      </c>
      <c r="E146" s="79">
        <v>10000</v>
      </c>
      <c r="F146" s="79">
        <v>0.35</v>
      </c>
      <c r="G146" s="79"/>
      <c r="H146" s="79">
        <f>F146</f>
        <v>0.35</v>
      </c>
      <c r="I146" s="79"/>
      <c r="J146" s="23"/>
    </row>
    <row r="147" spans="1:15" ht="16" x14ac:dyDescent="0.2">
      <c r="A147" s="63"/>
      <c r="B147" s="75"/>
      <c r="C147" s="66"/>
      <c r="D147" s="66"/>
      <c r="E147" s="79"/>
      <c r="F147" s="79"/>
      <c r="G147" s="79"/>
      <c r="H147" s="79"/>
      <c r="I147" s="79"/>
      <c r="J147" s="23"/>
    </row>
    <row r="148" spans="1:15" ht="16" x14ac:dyDescent="0.2">
      <c r="A148" s="63">
        <v>39</v>
      </c>
      <c r="B148" s="75" t="s">
        <v>282</v>
      </c>
      <c r="C148" s="85" t="s">
        <v>226</v>
      </c>
      <c r="D148" s="85" t="s">
        <v>411</v>
      </c>
      <c r="E148" s="86">
        <v>10000</v>
      </c>
      <c r="F148" s="86">
        <v>0</v>
      </c>
      <c r="G148" s="78">
        <f>H148-F148</f>
        <v>0.66</v>
      </c>
      <c r="H148" s="86">
        <v>0.66</v>
      </c>
      <c r="I148" s="86">
        <f>SUM(H148:H149)</f>
        <v>1.08</v>
      </c>
      <c r="J148" s="23"/>
    </row>
    <row r="149" spans="1:15" ht="16" x14ac:dyDescent="0.2">
      <c r="A149" s="63"/>
      <c r="B149" s="75"/>
      <c r="C149" s="85"/>
      <c r="D149" s="85" t="s">
        <v>413</v>
      </c>
      <c r="E149" s="86">
        <v>10000</v>
      </c>
      <c r="F149" s="86">
        <v>0.42</v>
      </c>
      <c r="G149" s="86"/>
      <c r="H149" s="86">
        <f>F149</f>
        <v>0.42</v>
      </c>
      <c r="I149" s="86"/>
      <c r="J149" s="23"/>
    </row>
    <row r="150" spans="1:15" ht="16" x14ac:dyDescent="0.2">
      <c r="A150" s="63"/>
      <c r="B150" s="75"/>
      <c r="C150" s="85"/>
      <c r="D150" s="85"/>
      <c r="E150" s="86"/>
      <c r="F150" s="86"/>
      <c r="G150" s="86"/>
      <c r="H150" s="86"/>
      <c r="I150" s="86"/>
      <c r="J150" s="23"/>
    </row>
    <row r="151" spans="1:15" ht="16" x14ac:dyDescent="0.2">
      <c r="A151" s="63">
        <f>A148+1</f>
        <v>40</v>
      </c>
      <c r="B151" s="75" t="s">
        <v>331</v>
      </c>
      <c r="C151" s="168" t="s">
        <v>332</v>
      </c>
      <c r="D151" s="168" t="s">
        <v>411</v>
      </c>
      <c r="E151" s="169">
        <v>250000</v>
      </c>
      <c r="F151" s="86">
        <v>15.84</v>
      </c>
      <c r="G151" s="78">
        <f>H151-F151</f>
        <v>0.66000000000000014</v>
      </c>
      <c r="H151" s="86">
        <v>16.5</v>
      </c>
      <c r="I151" s="86">
        <f>SUM(H151:H152)</f>
        <v>26.95</v>
      </c>
      <c r="J151" s="23"/>
      <c r="M151" s="13"/>
      <c r="N151" s="42"/>
      <c r="O151" s="45"/>
    </row>
    <row r="152" spans="1:15" ht="16" x14ac:dyDescent="0.2">
      <c r="A152" s="63"/>
      <c r="B152" s="75"/>
      <c r="C152" s="168"/>
      <c r="D152" s="168" t="s">
        <v>413</v>
      </c>
      <c r="E152" s="169">
        <v>250000</v>
      </c>
      <c r="F152" s="86">
        <v>10.45</v>
      </c>
      <c r="G152" s="86"/>
      <c r="H152" s="86">
        <f>F152</f>
        <v>10.45</v>
      </c>
      <c r="I152" s="86"/>
      <c r="J152" s="23"/>
      <c r="M152" s="13"/>
      <c r="N152" s="42"/>
      <c r="O152" s="45"/>
    </row>
    <row r="153" spans="1:15" ht="16" x14ac:dyDescent="0.2">
      <c r="A153" s="63"/>
      <c r="B153" s="75"/>
      <c r="C153" s="168"/>
      <c r="D153" s="168"/>
      <c r="E153" s="169"/>
      <c r="F153" s="86"/>
      <c r="G153" s="86"/>
      <c r="H153" s="86"/>
      <c r="I153" s="86"/>
      <c r="J153" s="23"/>
      <c r="M153" s="13"/>
      <c r="N153" s="42"/>
      <c r="O153" s="45"/>
    </row>
    <row r="154" spans="1:15" ht="16" x14ac:dyDescent="0.2">
      <c r="A154" s="63">
        <f>A151+1</f>
        <v>41</v>
      </c>
      <c r="B154" s="75" t="s">
        <v>283</v>
      </c>
      <c r="C154" s="66" t="s">
        <v>71</v>
      </c>
      <c r="D154" s="66" t="s">
        <v>411</v>
      </c>
      <c r="E154" s="79">
        <v>50000</v>
      </c>
      <c r="F154" s="79">
        <v>8.0399999999999991</v>
      </c>
      <c r="G154" s="78">
        <f>H154-F154</f>
        <v>2.0100000000000016</v>
      </c>
      <c r="H154" s="79">
        <v>10.050000000000001</v>
      </c>
      <c r="I154" s="79">
        <f>SUM(H154:H157)</f>
        <v>25</v>
      </c>
      <c r="J154" s="23"/>
    </row>
    <row r="155" spans="1:15" ht="16" x14ac:dyDescent="0.2">
      <c r="A155" s="63"/>
      <c r="B155" s="75"/>
      <c r="C155" s="66"/>
      <c r="D155" s="66" t="s">
        <v>417</v>
      </c>
      <c r="E155" s="79">
        <v>30000</v>
      </c>
      <c r="F155" s="79">
        <v>13.23</v>
      </c>
      <c r="G155" s="79"/>
      <c r="H155" s="79">
        <f>F155</f>
        <v>13.23</v>
      </c>
      <c r="I155" s="79"/>
      <c r="J155" s="23"/>
    </row>
    <row r="156" spans="1:15" ht="16" x14ac:dyDescent="0.2">
      <c r="A156" s="63"/>
      <c r="B156" s="75"/>
      <c r="C156" s="66"/>
      <c r="D156" s="66" t="s">
        <v>413</v>
      </c>
      <c r="E156" s="79">
        <v>20000</v>
      </c>
      <c r="F156" s="79">
        <v>0.84</v>
      </c>
      <c r="G156" s="79"/>
      <c r="H156" s="79">
        <f>F156</f>
        <v>0.84</v>
      </c>
      <c r="I156" s="79"/>
      <c r="J156" s="23"/>
    </row>
    <row r="157" spans="1:15" ht="16" x14ac:dyDescent="0.2">
      <c r="A157" s="63"/>
      <c r="B157" s="75"/>
      <c r="C157" s="66"/>
      <c r="D157" s="66" t="s">
        <v>418</v>
      </c>
      <c r="E157" s="79">
        <v>20000</v>
      </c>
      <c r="F157" s="79">
        <v>0.88</v>
      </c>
      <c r="G157" s="79"/>
      <c r="H157" s="79">
        <f>F157</f>
        <v>0.88</v>
      </c>
      <c r="I157" s="79"/>
      <c r="J157" s="23"/>
    </row>
    <row r="158" spans="1:15" ht="16" x14ac:dyDescent="0.2">
      <c r="A158" s="63"/>
      <c r="B158" s="75"/>
      <c r="C158" s="66"/>
      <c r="D158" s="66"/>
      <c r="E158" s="79"/>
      <c r="F158" s="79"/>
      <c r="G158" s="79"/>
      <c r="H158" s="79"/>
      <c r="I158" s="79"/>
      <c r="J158" s="23"/>
    </row>
    <row r="159" spans="1:15" ht="16" x14ac:dyDescent="0.2">
      <c r="A159" s="63">
        <f>A154+1</f>
        <v>42</v>
      </c>
      <c r="B159" s="75" t="s">
        <v>284</v>
      </c>
      <c r="C159" s="66" t="s">
        <v>131</v>
      </c>
      <c r="D159" s="66" t="s">
        <v>411</v>
      </c>
      <c r="E159" s="79">
        <v>10000</v>
      </c>
      <c r="F159" s="79">
        <v>0</v>
      </c>
      <c r="G159" s="78">
        <f>H159-F159</f>
        <v>3.08</v>
      </c>
      <c r="H159" s="79">
        <v>3.08</v>
      </c>
      <c r="I159" s="79">
        <f>SUM(H159:H164)</f>
        <v>27.560000000000002</v>
      </c>
      <c r="J159" s="23"/>
    </row>
    <row r="160" spans="1:15" ht="16" x14ac:dyDescent="0.2">
      <c r="A160" s="63"/>
      <c r="B160" s="75"/>
      <c r="C160" s="66"/>
      <c r="D160" s="173" t="s">
        <v>417</v>
      </c>
      <c r="E160" s="79">
        <v>10000</v>
      </c>
      <c r="F160" s="79">
        <v>4.41</v>
      </c>
      <c r="G160" s="79"/>
      <c r="H160" s="79">
        <f>F160</f>
        <v>4.41</v>
      </c>
      <c r="I160" s="79"/>
      <c r="J160" s="23"/>
    </row>
    <row r="161" spans="1:10" ht="16" x14ac:dyDescent="0.2">
      <c r="A161" s="63"/>
      <c r="B161" s="75"/>
      <c r="C161" s="66"/>
      <c r="D161" s="173" t="s">
        <v>412</v>
      </c>
      <c r="E161" s="79">
        <v>10000</v>
      </c>
      <c r="F161" s="79">
        <v>3.42</v>
      </c>
      <c r="G161" s="79"/>
      <c r="H161" s="79">
        <f>F161</f>
        <v>3.42</v>
      </c>
      <c r="I161" s="79"/>
      <c r="J161" s="23"/>
    </row>
    <row r="162" spans="1:10" ht="16" x14ac:dyDescent="0.2">
      <c r="A162" s="63"/>
      <c r="B162" s="75"/>
      <c r="C162" s="66"/>
      <c r="D162" s="173" t="s">
        <v>413</v>
      </c>
      <c r="E162" s="79">
        <v>190000</v>
      </c>
      <c r="F162" s="79">
        <v>7.94</v>
      </c>
      <c r="G162" s="79"/>
      <c r="H162" s="79">
        <f>F162</f>
        <v>7.94</v>
      </c>
      <c r="I162" s="79"/>
      <c r="J162" s="23"/>
    </row>
    <row r="163" spans="1:10" ht="16" x14ac:dyDescent="0.2">
      <c r="A163" s="63"/>
      <c r="B163" s="75"/>
      <c r="C163" s="66"/>
      <c r="D163" s="173" t="s">
        <v>418</v>
      </c>
      <c r="E163" s="78">
        <v>190000</v>
      </c>
      <c r="F163" s="79">
        <v>8.36</v>
      </c>
      <c r="G163" s="79"/>
      <c r="H163" s="79">
        <f>F163</f>
        <v>8.36</v>
      </c>
      <c r="I163" s="79"/>
      <c r="J163" s="23"/>
    </row>
    <row r="164" spans="1:10" ht="16" x14ac:dyDescent="0.2">
      <c r="A164" s="63"/>
      <c r="B164" s="75"/>
      <c r="C164" s="66"/>
      <c r="D164" s="173" t="s">
        <v>414</v>
      </c>
      <c r="E164" s="79">
        <v>10000</v>
      </c>
      <c r="F164" s="79">
        <v>0.35</v>
      </c>
      <c r="G164" s="79"/>
      <c r="H164" s="79">
        <f>F164</f>
        <v>0.35</v>
      </c>
      <c r="I164" s="79"/>
      <c r="J164" s="23"/>
    </row>
    <row r="165" spans="1:10" ht="16" x14ac:dyDescent="0.2">
      <c r="A165" s="63"/>
      <c r="B165" s="75"/>
      <c r="C165" s="66"/>
      <c r="D165" s="66"/>
      <c r="E165" s="79"/>
      <c r="F165" s="79"/>
      <c r="G165" s="79"/>
      <c r="H165" s="79"/>
      <c r="I165" s="79"/>
      <c r="J165" s="23"/>
    </row>
    <row r="166" spans="1:10" ht="16" x14ac:dyDescent="0.2">
      <c r="A166" s="63">
        <f>A159+1</f>
        <v>43</v>
      </c>
      <c r="B166" s="75" t="s">
        <v>285</v>
      </c>
      <c r="C166" s="85" t="s">
        <v>227</v>
      </c>
      <c r="D166" s="66" t="s">
        <v>411</v>
      </c>
      <c r="E166" s="86">
        <v>10000</v>
      </c>
      <c r="F166" s="86">
        <v>0</v>
      </c>
      <c r="G166" s="78">
        <f>H166-F166</f>
        <v>2.0099999999999998</v>
      </c>
      <c r="H166" s="86">
        <v>2.0099999999999998</v>
      </c>
      <c r="I166" s="86">
        <f>SUM(H166:H171)</f>
        <v>32.79</v>
      </c>
      <c r="J166" s="23"/>
    </row>
    <row r="167" spans="1:10" ht="16" x14ac:dyDescent="0.2">
      <c r="A167" s="63"/>
      <c r="B167" s="75"/>
      <c r="C167" s="85"/>
      <c r="D167" s="173" t="s">
        <v>417</v>
      </c>
      <c r="E167" s="86">
        <v>10000</v>
      </c>
      <c r="F167" s="86">
        <v>11.57</v>
      </c>
      <c r="G167" s="86"/>
      <c r="H167" s="86">
        <f>F167</f>
        <v>11.57</v>
      </c>
      <c r="I167" s="86"/>
      <c r="J167" s="23"/>
    </row>
    <row r="168" spans="1:10" ht="16" x14ac:dyDescent="0.2">
      <c r="A168" s="63"/>
      <c r="B168" s="75"/>
      <c r="C168" s="85"/>
      <c r="D168" s="173" t="s">
        <v>412</v>
      </c>
      <c r="E168" s="86">
        <v>10000</v>
      </c>
      <c r="F168" s="86">
        <v>3.42</v>
      </c>
      <c r="G168" s="86"/>
      <c r="H168" s="86">
        <f>F168</f>
        <v>3.42</v>
      </c>
      <c r="I168" s="86"/>
      <c r="J168" s="23"/>
    </row>
    <row r="169" spans="1:10" ht="16" x14ac:dyDescent="0.2">
      <c r="A169" s="63"/>
      <c r="B169" s="75"/>
      <c r="C169" s="85"/>
      <c r="D169" s="173" t="s">
        <v>413</v>
      </c>
      <c r="E169" s="86">
        <v>180000</v>
      </c>
      <c r="F169" s="86">
        <v>7.52</v>
      </c>
      <c r="G169" s="86"/>
      <c r="H169" s="86">
        <f>F169</f>
        <v>7.52</v>
      </c>
      <c r="I169" s="86"/>
      <c r="J169" s="23"/>
    </row>
    <row r="170" spans="1:10" ht="16" x14ac:dyDescent="0.2">
      <c r="A170" s="63"/>
      <c r="B170" s="75"/>
      <c r="C170" s="85"/>
      <c r="D170" s="173" t="s">
        <v>418</v>
      </c>
      <c r="E170" s="86">
        <v>180000</v>
      </c>
      <c r="F170" s="86">
        <v>7.92</v>
      </c>
      <c r="G170" s="86"/>
      <c r="H170" s="86">
        <f>F170</f>
        <v>7.92</v>
      </c>
      <c r="I170" s="86"/>
      <c r="J170" s="23"/>
    </row>
    <row r="171" spans="1:10" ht="16" x14ac:dyDescent="0.2">
      <c r="A171" s="63"/>
      <c r="B171" s="75"/>
      <c r="C171" s="85"/>
      <c r="D171" s="173" t="s">
        <v>414</v>
      </c>
      <c r="E171" s="86">
        <v>10000</v>
      </c>
      <c r="F171" s="86">
        <v>0.35</v>
      </c>
      <c r="G171" s="86"/>
      <c r="H171" s="86">
        <f>F171</f>
        <v>0.35</v>
      </c>
      <c r="I171" s="86"/>
      <c r="J171" s="23"/>
    </row>
    <row r="172" spans="1:10" ht="16" x14ac:dyDescent="0.2">
      <c r="A172" s="63"/>
      <c r="B172" s="75"/>
      <c r="C172" s="85"/>
      <c r="D172" s="85"/>
      <c r="E172" s="86"/>
      <c r="F172" s="86"/>
      <c r="G172" s="86"/>
      <c r="H172" s="86"/>
      <c r="I172" s="86"/>
      <c r="J172" s="23"/>
    </row>
    <row r="173" spans="1:10" ht="16" x14ac:dyDescent="0.2">
      <c r="A173" s="63">
        <f>A166+1</f>
        <v>44</v>
      </c>
      <c r="B173" s="75" t="s">
        <v>286</v>
      </c>
      <c r="C173" s="82" t="s">
        <v>70</v>
      </c>
      <c r="D173" s="66" t="s">
        <v>411</v>
      </c>
      <c r="E173" s="79">
        <v>10000</v>
      </c>
      <c r="F173" s="79">
        <v>0</v>
      </c>
      <c r="G173" s="78">
        <f>H173-F173</f>
        <v>2.0099999999999998</v>
      </c>
      <c r="H173" s="79">
        <v>2.0099999999999998</v>
      </c>
      <c r="I173" s="79">
        <f>SUM(H173:H178)</f>
        <v>17.190000000000001</v>
      </c>
      <c r="J173" s="23"/>
    </row>
    <row r="174" spans="1:10" ht="16" x14ac:dyDescent="0.2">
      <c r="A174" s="63"/>
      <c r="B174" s="75"/>
      <c r="C174" s="66"/>
      <c r="D174" s="173" t="s">
        <v>417</v>
      </c>
      <c r="E174" s="79">
        <v>10000</v>
      </c>
      <c r="F174" s="79">
        <v>2.83</v>
      </c>
      <c r="G174" s="79"/>
      <c r="H174" s="79">
        <f>F174</f>
        <v>2.83</v>
      </c>
      <c r="I174" s="79"/>
      <c r="J174" s="23"/>
    </row>
    <row r="175" spans="1:10" ht="16" x14ac:dyDescent="0.2">
      <c r="A175" s="63"/>
      <c r="B175" s="75"/>
      <c r="C175" s="66"/>
      <c r="D175" s="173" t="s">
        <v>412</v>
      </c>
      <c r="E175" s="79">
        <v>10000</v>
      </c>
      <c r="F175" s="79">
        <v>3.42</v>
      </c>
      <c r="G175" s="79"/>
      <c r="H175" s="79">
        <f>F175</f>
        <v>3.42</v>
      </c>
      <c r="I175" s="79"/>
      <c r="J175" s="23"/>
    </row>
    <row r="176" spans="1:10" ht="16" x14ac:dyDescent="0.2">
      <c r="A176" s="63"/>
      <c r="B176" s="75"/>
      <c r="C176" s="66"/>
      <c r="D176" s="173" t="s">
        <v>413</v>
      </c>
      <c r="E176" s="79">
        <v>100000</v>
      </c>
      <c r="F176" s="79">
        <v>4.18</v>
      </c>
      <c r="G176" s="79"/>
      <c r="H176" s="79">
        <f>F176</f>
        <v>4.18</v>
      </c>
      <c r="I176" s="79"/>
      <c r="J176" s="23"/>
    </row>
    <row r="177" spans="1:10" ht="16" x14ac:dyDescent="0.2">
      <c r="A177" s="63"/>
      <c r="B177" s="75"/>
      <c r="C177" s="66"/>
      <c r="D177" s="173" t="s">
        <v>418</v>
      </c>
      <c r="E177" s="78">
        <v>100000</v>
      </c>
      <c r="F177" s="79">
        <v>4.4000000000000004</v>
      </c>
      <c r="G177" s="79"/>
      <c r="H177" s="79">
        <f>F177</f>
        <v>4.4000000000000004</v>
      </c>
      <c r="I177" s="79"/>
      <c r="J177" s="23"/>
    </row>
    <row r="178" spans="1:10" ht="16" x14ac:dyDescent="0.2">
      <c r="A178" s="63"/>
      <c r="B178" s="75"/>
      <c r="C178" s="66"/>
      <c r="D178" s="173" t="s">
        <v>414</v>
      </c>
      <c r="E178" s="79">
        <v>10000</v>
      </c>
      <c r="F178" s="79">
        <v>0.35</v>
      </c>
      <c r="G178" s="79"/>
      <c r="H178" s="79">
        <f>F178</f>
        <v>0.35</v>
      </c>
      <c r="I178" s="79"/>
      <c r="J178" s="23"/>
    </row>
    <row r="179" spans="1:10" ht="16" x14ac:dyDescent="0.2">
      <c r="A179" s="63"/>
      <c r="B179" s="75"/>
      <c r="C179" s="66"/>
      <c r="D179" s="66"/>
      <c r="E179" s="79"/>
      <c r="F179" s="79"/>
      <c r="G179" s="79"/>
      <c r="H179" s="79"/>
      <c r="I179" s="79"/>
      <c r="J179" s="23"/>
    </row>
    <row r="180" spans="1:10" ht="16" x14ac:dyDescent="0.2">
      <c r="A180" s="63">
        <f>A173+1</f>
        <v>45</v>
      </c>
      <c r="B180" s="75" t="s">
        <v>375</v>
      </c>
      <c r="C180" s="66" t="s">
        <v>34</v>
      </c>
      <c r="D180" s="66" t="s">
        <v>411</v>
      </c>
      <c r="E180" s="78">
        <v>10000</v>
      </c>
      <c r="F180" s="78">
        <v>0</v>
      </c>
      <c r="G180" s="78">
        <f>H180-F180</f>
        <v>2.0099999999999998</v>
      </c>
      <c r="H180" s="78">
        <v>2.0099999999999998</v>
      </c>
      <c r="I180" s="78">
        <f>H180</f>
        <v>2.0099999999999998</v>
      </c>
      <c r="J180" s="23"/>
    </row>
    <row r="181" spans="1:10" ht="16" x14ac:dyDescent="0.2">
      <c r="A181" s="63"/>
      <c r="B181" s="75"/>
      <c r="C181" s="66"/>
      <c r="D181" s="66"/>
      <c r="E181" s="78"/>
      <c r="F181" s="78"/>
      <c r="G181" s="78"/>
      <c r="H181" s="78"/>
      <c r="I181" s="78"/>
      <c r="J181" s="23"/>
    </row>
    <row r="182" spans="1:10" ht="16" x14ac:dyDescent="0.2">
      <c r="A182" s="63">
        <f>A180+1</f>
        <v>46</v>
      </c>
      <c r="B182" s="75" t="s">
        <v>287</v>
      </c>
      <c r="C182" s="70" t="s">
        <v>214</v>
      </c>
      <c r="D182" s="70" t="s">
        <v>411</v>
      </c>
      <c r="E182" s="130">
        <v>10000</v>
      </c>
      <c r="F182" s="130">
        <v>0</v>
      </c>
      <c r="G182" s="78">
        <f>H182-F182</f>
        <v>2.0099999999999998</v>
      </c>
      <c r="H182" s="130">
        <v>2.0099999999999998</v>
      </c>
      <c r="I182" s="130">
        <f>H182</f>
        <v>2.0099999999999998</v>
      </c>
      <c r="J182" s="23"/>
    </row>
    <row r="183" spans="1:10" ht="16" x14ac:dyDescent="0.2">
      <c r="A183" s="63"/>
      <c r="B183" s="75"/>
      <c r="C183" s="70"/>
      <c r="D183" s="70"/>
      <c r="E183" s="130"/>
      <c r="F183" s="130"/>
      <c r="G183" s="130"/>
      <c r="H183" s="130"/>
      <c r="I183" s="130"/>
      <c r="J183" s="23"/>
    </row>
    <row r="184" spans="1:10" ht="16" x14ac:dyDescent="0.2">
      <c r="A184" s="63">
        <f>A182+1</f>
        <v>47</v>
      </c>
      <c r="B184" s="75" t="s">
        <v>288</v>
      </c>
      <c r="C184" s="66" t="s">
        <v>132</v>
      </c>
      <c r="D184" s="66" t="s">
        <v>411</v>
      </c>
      <c r="E184" s="78">
        <v>190000</v>
      </c>
      <c r="F184" s="78">
        <v>11.88</v>
      </c>
      <c r="G184" s="78">
        <f>H184-F184</f>
        <v>0.65999999999999837</v>
      </c>
      <c r="H184" s="78">
        <v>12.54</v>
      </c>
      <c r="I184" s="78">
        <f>SUM(H184:H189)</f>
        <v>33.94</v>
      </c>
      <c r="J184" s="23"/>
    </row>
    <row r="185" spans="1:10" ht="16" x14ac:dyDescent="0.2">
      <c r="A185" s="63"/>
      <c r="B185" s="75"/>
      <c r="C185" s="66"/>
      <c r="D185" s="173" t="s">
        <v>417</v>
      </c>
      <c r="E185" s="78">
        <v>50000</v>
      </c>
      <c r="F185" s="78">
        <v>9.0500000000000007</v>
      </c>
      <c r="G185" s="78"/>
      <c r="H185" s="78">
        <f>F185</f>
        <v>9.0500000000000007</v>
      </c>
      <c r="I185" s="78"/>
      <c r="J185" s="23"/>
    </row>
    <row r="186" spans="1:10" ht="16" x14ac:dyDescent="0.2">
      <c r="A186" s="63"/>
      <c r="B186" s="75"/>
      <c r="C186" s="66"/>
      <c r="D186" s="173" t="s">
        <v>412</v>
      </c>
      <c r="E186" s="78">
        <v>10000</v>
      </c>
      <c r="F186" s="78">
        <v>3.42</v>
      </c>
      <c r="G186" s="78"/>
      <c r="H186" s="78">
        <f>F186</f>
        <v>3.42</v>
      </c>
      <c r="I186" s="78"/>
      <c r="J186" s="23"/>
    </row>
    <row r="187" spans="1:10" ht="16" x14ac:dyDescent="0.2">
      <c r="A187" s="63"/>
      <c r="B187" s="75"/>
      <c r="C187" s="66"/>
      <c r="D187" s="173" t="s">
        <v>413</v>
      </c>
      <c r="E187" s="78">
        <v>100000</v>
      </c>
      <c r="F187" s="78">
        <v>4.18</v>
      </c>
      <c r="G187" s="78"/>
      <c r="H187" s="78">
        <f>F187</f>
        <v>4.18</v>
      </c>
      <c r="I187" s="78"/>
      <c r="J187" s="23"/>
    </row>
    <row r="188" spans="1:10" ht="16" x14ac:dyDescent="0.2">
      <c r="A188" s="63"/>
      <c r="B188" s="75"/>
      <c r="C188" s="66"/>
      <c r="D188" s="173" t="s">
        <v>418</v>
      </c>
      <c r="E188" s="78">
        <v>100000</v>
      </c>
      <c r="F188" s="78">
        <v>4.4000000000000004</v>
      </c>
      <c r="G188" s="78"/>
      <c r="H188" s="78">
        <f>F188</f>
        <v>4.4000000000000004</v>
      </c>
      <c r="I188" s="78"/>
      <c r="J188" s="23"/>
    </row>
    <row r="189" spans="1:10" ht="16" x14ac:dyDescent="0.2">
      <c r="A189" s="63"/>
      <c r="B189" s="75"/>
      <c r="C189" s="66"/>
      <c r="D189" s="173" t="s">
        <v>414</v>
      </c>
      <c r="E189" s="78">
        <v>10000</v>
      </c>
      <c r="F189" s="78">
        <v>0.35</v>
      </c>
      <c r="G189" s="78"/>
      <c r="H189" s="78">
        <f>F189</f>
        <v>0.35</v>
      </c>
      <c r="I189" s="78"/>
      <c r="J189" s="23"/>
    </row>
    <row r="190" spans="1:10" ht="16" x14ac:dyDescent="0.2">
      <c r="A190" s="63"/>
      <c r="B190" s="75"/>
      <c r="C190" s="66"/>
      <c r="D190" s="66"/>
      <c r="E190" s="78"/>
      <c r="F190" s="78"/>
      <c r="G190" s="78"/>
      <c r="H190" s="78"/>
      <c r="I190" s="78"/>
      <c r="J190" s="23"/>
    </row>
    <row r="191" spans="1:10" ht="16" x14ac:dyDescent="0.2">
      <c r="A191" s="63">
        <f>A184+1</f>
        <v>48</v>
      </c>
      <c r="B191" s="75" t="s">
        <v>289</v>
      </c>
      <c r="C191" s="66" t="s">
        <v>133</v>
      </c>
      <c r="D191" s="66" t="s">
        <v>411</v>
      </c>
      <c r="E191" s="78">
        <v>150000</v>
      </c>
      <c r="F191" s="78">
        <v>12.74</v>
      </c>
      <c r="G191" s="78">
        <f>H191-F191</f>
        <v>0.91000000000000014</v>
      </c>
      <c r="H191" s="78">
        <v>13.65</v>
      </c>
      <c r="I191" s="78">
        <f>SUM(H191:H196)</f>
        <v>75.31</v>
      </c>
      <c r="J191" s="23"/>
    </row>
    <row r="192" spans="1:10" ht="16" x14ac:dyDescent="0.2">
      <c r="A192" s="63"/>
      <c r="B192" s="75"/>
      <c r="C192" s="66"/>
      <c r="D192" s="197" t="s">
        <v>417</v>
      </c>
      <c r="E192" s="83">
        <v>150000</v>
      </c>
      <c r="F192" s="83">
        <v>42.45</v>
      </c>
      <c r="G192" s="83"/>
      <c r="H192" s="83">
        <f>F192</f>
        <v>42.45</v>
      </c>
      <c r="I192" s="83"/>
      <c r="J192" s="23" t="s">
        <v>455</v>
      </c>
    </row>
    <row r="193" spans="1:10" ht="16" x14ac:dyDescent="0.2">
      <c r="A193" s="63"/>
      <c r="B193" s="75"/>
      <c r="C193" s="66"/>
      <c r="D193" s="173" t="s">
        <v>412</v>
      </c>
      <c r="E193" s="78">
        <v>10000</v>
      </c>
      <c r="F193" s="78">
        <v>3.42</v>
      </c>
      <c r="G193" s="78"/>
      <c r="H193" s="78">
        <f>F193</f>
        <v>3.42</v>
      </c>
      <c r="I193" s="78"/>
      <c r="J193" s="23"/>
    </row>
    <row r="194" spans="1:10" ht="16" x14ac:dyDescent="0.2">
      <c r="A194" s="63"/>
      <c r="B194" s="75"/>
      <c r="C194" s="66"/>
      <c r="D194" s="173" t="s">
        <v>413</v>
      </c>
      <c r="E194" s="78">
        <v>180000</v>
      </c>
      <c r="F194" s="78">
        <v>7.52</v>
      </c>
      <c r="G194" s="78"/>
      <c r="H194" s="78">
        <f>F194</f>
        <v>7.52</v>
      </c>
      <c r="I194" s="78"/>
      <c r="J194" s="23"/>
    </row>
    <row r="195" spans="1:10" ht="16" x14ac:dyDescent="0.2">
      <c r="A195" s="63"/>
      <c r="B195" s="75"/>
      <c r="C195" s="66"/>
      <c r="D195" s="173" t="s">
        <v>418</v>
      </c>
      <c r="E195" s="78">
        <v>180000</v>
      </c>
      <c r="F195" s="78">
        <v>7.92</v>
      </c>
      <c r="G195" s="78"/>
      <c r="H195" s="78">
        <f>F195</f>
        <v>7.92</v>
      </c>
      <c r="I195" s="78"/>
      <c r="J195" s="23"/>
    </row>
    <row r="196" spans="1:10" ht="16" x14ac:dyDescent="0.2">
      <c r="A196" s="63"/>
      <c r="B196" s="75"/>
      <c r="C196" s="66"/>
      <c r="D196" s="173" t="s">
        <v>414</v>
      </c>
      <c r="E196" s="78">
        <v>10000</v>
      </c>
      <c r="F196" s="78">
        <v>0.35</v>
      </c>
      <c r="G196" s="78"/>
      <c r="H196" s="78">
        <f>F196</f>
        <v>0.35</v>
      </c>
      <c r="I196" s="78"/>
      <c r="J196" s="23"/>
    </row>
    <row r="197" spans="1:10" ht="16" x14ac:dyDescent="0.2">
      <c r="A197" s="63"/>
      <c r="B197" s="75"/>
      <c r="C197" s="66"/>
      <c r="D197" s="66"/>
      <c r="E197" s="78"/>
      <c r="F197" s="78"/>
      <c r="G197" s="78"/>
      <c r="H197" s="78"/>
      <c r="I197" s="78"/>
      <c r="J197" s="23"/>
    </row>
    <row r="198" spans="1:10" ht="16" x14ac:dyDescent="0.2">
      <c r="A198" s="63">
        <f>A191+1</f>
        <v>49</v>
      </c>
      <c r="B198" s="75" t="s">
        <v>404</v>
      </c>
      <c r="C198" s="66" t="s">
        <v>405</v>
      </c>
      <c r="D198" s="66" t="s">
        <v>411</v>
      </c>
      <c r="E198" s="78">
        <v>10000</v>
      </c>
      <c r="F198" s="78">
        <v>0</v>
      </c>
      <c r="G198" s="78">
        <f>H198-F198</f>
        <v>0.46</v>
      </c>
      <c r="H198" s="78">
        <v>0.46</v>
      </c>
      <c r="I198" s="78">
        <f>H198</f>
        <v>0.46</v>
      </c>
      <c r="J198" s="23"/>
    </row>
    <row r="199" spans="1:10" ht="16" x14ac:dyDescent="0.2">
      <c r="A199" s="63"/>
      <c r="B199" s="75"/>
      <c r="C199" s="66"/>
      <c r="D199" s="66"/>
      <c r="E199" s="78"/>
      <c r="F199" s="78"/>
      <c r="G199" s="78"/>
      <c r="H199" s="78"/>
      <c r="I199" s="78"/>
      <c r="J199" s="23"/>
    </row>
    <row r="200" spans="1:10" ht="16" x14ac:dyDescent="0.2">
      <c r="A200" s="63">
        <f>A198+1</f>
        <v>50</v>
      </c>
      <c r="B200" s="75" t="s">
        <v>377</v>
      </c>
      <c r="C200" s="66" t="s">
        <v>378</v>
      </c>
      <c r="D200" s="66" t="s">
        <v>411</v>
      </c>
      <c r="E200" s="78">
        <v>10000</v>
      </c>
      <c r="F200" s="78">
        <v>0</v>
      </c>
      <c r="G200" s="78">
        <f>H200-F200</f>
        <v>8.02</v>
      </c>
      <c r="H200" s="78">
        <v>8.02</v>
      </c>
      <c r="I200" s="78">
        <f>H200</f>
        <v>8.02</v>
      </c>
      <c r="J200" s="23"/>
    </row>
    <row r="201" spans="1:10" ht="16" x14ac:dyDescent="0.2">
      <c r="A201" s="63"/>
      <c r="B201" s="75"/>
      <c r="C201" s="66"/>
      <c r="D201" s="66"/>
      <c r="E201" s="78"/>
      <c r="F201" s="78"/>
      <c r="G201" s="78"/>
      <c r="H201" s="78"/>
      <c r="I201" s="78"/>
      <c r="J201" s="23"/>
    </row>
    <row r="202" spans="1:10" ht="16" x14ac:dyDescent="0.2">
      <c r="A202" s="63">
        <v>51</v>
      </c>
      <c r="B202" s="75" t="s">
        <v>291</v>
      </c>
      <c r="C202" s="85" t="s">
        <v>228</v>
      </c>
      <c r="D202" s="85" t="s">
        <v>411</v>
      </c>
      <c r="E202" s="86">
        <v>10000</v>
      </c>
      <c r="F202" s="86">
        <v>0</v>
      </c>
      <c r="G202" s="78">
        <f>H202-F202</f>
        <v>0.46</v>
      </c>
      <c r="H202" s="86">
        <v>0.46</v>
      </c>
      <c r="I202" s="86">
        <f>H202</f>
        <v>0.46</v>
      </c>
      <c r="J202" s="23"/>
    </row>
    <row r="203" spans="1:10" ht="16" x14ac:dyDescent="0.2">
      <c r="A203" s="63"/>
      <c r="B203" s="75"/>
      <c r="C203" s="85"/>
      <c r="D203" s="85"/>
      <c r="E203" s="86"/>
      <c r="F203" s="86"/>
      <c r="G203" s="86"/>
      <c r="H203" s="86"/>
      <c r="I203" s="86"/>
      <c r="J203" s="23"/>
    </row>
    <row r="204" spans="1:10" ht="16" x14ac:dyDescent="0.2">
      <c r="A204" s="63">
        <f>A202+1</f>
        <v>52</v>
      </c>
      <c r="B204" s="75" t="s">
        <v>292</v>
      </c>
      <c r="C204" s="66" t="s">
        <v>84</v>
      </c>
      <c r="D204" s="66" t="s">
        <v>411</v>
      </c>
      <c r="E204" s="78">
        <v>10000</v>
      </c>
      <c r="F204" s="78">
        <v>0</v>
      </c>
      <c r="G204" s="78">
        <f>H204-F204</f>
        <v>0.66</v>
      </c>
      <c r="H204" s="78">
        <v>0.66</v>
      </c>
      <c r="I204" s="78">
        <f>SUM(H204:H205)</f>
        <v>1.08</v>
      </c>
      <c r="J204" s="23"/>
    </row>
    <row r="205" spans="1:10" ht="16" x14ac:dyDescent="0.2">
      <c r="A205" s="63"/>
      <c r="B205" s="75"/>
      <c r="C205" s="66"/>
      <c r="D205" s="66" t="s">
        <v>413</v>
      </c>
      <c r="E205" s="78">
        <v>10000</v>
      </c>
      <c r="F205" s="78">
        <v>0.42</v>
      </c>
      <c r="G205" s="78"/>
      <c r="H205" s="78">
        <f>F205</f>
        <v>0.42</v>
      </c>
      <c r="I205" s="78"/>
      <c r="J205" s="23"/>
    </row>
    <row r="206" spans="1:10" ht="16" x14ac:dyDescent="0.2">
      <c r="A206" s="63"/>
      <c r="B206" s="75"/>
      <c r="C206" s="66"/>
      <c r="D206" s="66"/>
      <c r="E206" s="78"/>
      <c r="F206" s="78"/>
      <c r="G206" s="78"/>
      <c r="H206" s="78"/>
      <c r="I206" s="78"/>
      <c r="J206" s="23"/>
    </row>
    <row r="207" spans="1:10" ht="16" x14ac:dyDescent="0.2">
      <c r="A207" s="63">
        <f>A204+1</f>
        <v>53</v>
      </c>
      <c r="B207" s="75" t="s">
        <v>294</v>
      </c>
      <c r="C207" s="66" t="s">
        <v>60</v>
      </c>
      <c r="D207" s="66" t="s">
        <v>411</v>
      </c>
      <c r="E207" s="78">
        <v>10000</v>
      </c>
      <c r="F207" s="78">
        <v>0</v>
      </c>
      <c r="G207" s="78">
        <f>H207-F207</f>
        <v>5.0199999999999996</v>
      </c>
      <c r="H207" s="78">
        <v>5.0199999999999996</v>
      </c>
      <c r="I207" s="78">
        <f>H207</f>
        <v>5.0199999999999996</v>
      </c>
      <c r="J207" s="23"/>
    </row>
    <row r="208" spans="1:10" ht="16" x14ac:dyDescent="0.2">
      <c r="A208" s="63"/>
      <c r="B208" s="75"/>
      <c r="C208" s="66"/>
      <c r="D208" s="66"/>
      <c r="E208" s="78"/>
      <c r="F208" s="78"/>
      <c r="G208" s="78"/>
      <c r="H208" s="78"/>
      <c r="I208" s="78"/>
      <c r="J208" s="23"/>
    </row>
    <row r="209" spans="1:10" ht="16" x14ac:dyDescent="0.2">
      <c r="A209" s="63">
        <v>54</v>
      </c>
      <c r="B209" s="75" t="s">
        <v>425</v>
      </c>
      <c r="C209" s="66" t="s">
        <v>426</v>
      </c>
      <c r="D209" s="66" t="s">
        <v>411</v>
      </c>
      <c r="E209" s="78">
        <v>10000</v>
      </c>
      <c r="F209" s="78">
        <v>0</v>
      </c>
      <c r="G209" s="78">
        <f>H209-F209</f>
        <v>0.66</v>
      </c>
      <c r="H209" s="78">
        <v>0.66</v>
      </c>
      <c r="I209" s="78">
        <f>SUM(H209:H210)</f>
        <v>1.08</v>
      </c>
      <c r="J209" s="23"/>
    </row>
    <row r="210" spans="1:10" ht="16" x14ac:dyDescent="0.2">
      <c r="A210" s="63"/>
      <c r="B210" s="75"/>
      <c r="C210" s="66"/>
      <c r="D210" s="66" t="s">
        <v>413</v>
      </c>
      <c r="E210" s="78">
        <v>10000</v>
      </c>
      <c r="F210" s="78">
        <v>0.42</v>
      </c>
      <c r="G210" s="78"/>
      <c r="H210" s="78">
        <f>F210</f>
        <v>0.42</v>
      </c>
      <c r="I210" s="78"/>
      <c r="J210" s="23"/>
    </row>
    <row r="211" spans="1:10" ht="16" x14ac:dyDescent="0.2">
      <c r="A211" s="63"/>
      <c r="B211" s="75"/>
      <c r="C211" s="66"/>
      <c r="D211" s="66"/>
      <c r="E211" s="78"/>
      <c r="F211" s="78"/>
      <c r="G211" s="78"/>
      <c r="H211" s="78"/>
      <c r="I211" s="78"/>
      <c r="J211" s="23"/>
    </row>
    <row r="212" spans="1:10" ht="16" x14ac:dyDescent="0.2">
      <c r="A212" s="63">
        <v>55</v>
      </c>
      <c r="B212" s="75" t="s">
        <v>295</v>
      </c>
      <c r="C212" s="66" t="s">
        <v>222</v>
      </c>
      <c r="D212" s="66" t="s">
        <v>411</v>
      </c>
      <c r="E212" s="78">
        <v>10000</v>
      </c>
      <c r="F212" s="78">
        <v>0</v>
      </c>
      <c r="G212" s="78">
        <f>H212-F212</f>
        <v>14.08</v>
      </c>
      <c r="H212" s="78">
        <v>14.08</v>
      </c>
      <c r="I212" s="78">
        <f>H212</f>
        <v>14.08</v>
      </c>
      <c r="J212" s="23"/>
    </row>
    <row r="213" spans="1:10" ht="16" x14ac:dyDescent="0.2">
      <c r="A213" s="63"/>
      <c r="B213" s="75"/>
      <c r="C213" s="66"/>
      <c r="D213" s="66"/>
      <c r="E213" s="78"/>
      <c r="F213" s="78"/>
      <c r="G213" s="78"/>
      <c r="H213" s="78"/>
      <c r="I213" s="78"/>
      <c r="J213" s="23"/>
    </row>
    <row r="214" spans="1:10" ht="16" x14ac:dyDescent="0.2">
      <c r="A214" s="63">
        <f>A212+1</f>
        <v>56</v>
      </c>
      <c r="B214" s="75" t="s">
        <v>351</v>
      </c>
      <c r="C214" s="66" t="s">
        <v>367</v>
      </c>
      <c r="D214" s="66" t="s">
        <v>411</v>
      </c>
      <c r="E214" s="78">
        <v>10000</v>
      </c>
      <c r="F214" s="78">
        <v>0</v>
      </c>
      <c r="G214" s="78">
        <f>H214-F214</f>
        <v>3.08</v>
      </c>
      <c r="H214" s="78">
        <v>3.08</v>
      </c>
      <c r="I214" s="78">
        <f>SUM(H214:H217)</f>
        <v>8.94</v>
      </c>
      <c r="J214" s="23"/>
    </row>
    <row r="215" spans="1:10" ht="16" x14ac:dyDescent="0.2">
      <c r="A215" s="63"/>
      <c r="B215" s="75"/>
      <c r="C215" s="66"/>
      <c r="D215" s="66" t="s">
        <v>412</v>
      </c>
      <c r="E215" s="78">
        <v>10000</v>
      </c>
      <c r="F215" s="78">
        <v>3.42</v>
      </c>
      <c r="G215" s="78"/>
      <c r="H215" s="78">
        <f>F215</f>
        <v>3.42</v>
      </c>
      <c r="I215" s="78"/>
      <c r="J215" s="23"/>
    </row>
    <row r="216" spans="1:10" ht="16" x14ac:dyDescent="0.2">
      <c r="A216" s="63"/>
      <c r="B216" s="75"/>
      <c r="C216" s="66"/>
      <c r="D216" s="66" t="s">
        <v>413</v>
      </c>
      <c r="E216" s="78">
        <v>50000</v>
      </c>
      <c r="F216" s="78">
        <v>2.09</v>
      </c>
      <c r="G216" s="78"/>
      <c r="H216" s="78">
        <f>F216</f>
        <v>2.09</v>
      </c>
      <c r="I216" s="78"/>
      <c r="J216" s="23"/>
    </row>
    <row r="217" spans="1:10" ht="16" x14ac:dyDescent="0.2">
      <c r="A217" s="63"/>
      <c r="B217" s="75"/>
      <c r="C217" s="66"/>
      <c r="D217" s="66" t="s">
        <v>414</v>
      </c>
      <c r="E217" s="78">
        <v>10000</v>
      </c>
      <c r="F217" s="78">
        <v>0.35</v>
      </c>
      <c r="G217" s="78"/>
      <c r="H217" s="78">
        <f>F217</f>
        <v>0.35</v>
      </c>
      <c r="I217" s="78"/>
      <c r="J217" s="23"/>
    </row>
    <row r="218" spans="1:10" ht="16" x14ac:dyDescent="0.2">
      <c r="A218" s="63"/>
      <c r="B218" s="75"/>
      <c r="C218" s="66"/>
      <c r="D218" s="66"/>
      <c r="E218" s="78"/>
      <c r="F218" s="78"/>
      <c r="G218" s="78"/>
      <c r="H218" s="78"/>
      <c r="I218" s="78"/>
      <c r="J218" s="23"/>
    </row>
    <row r="219" spans="1:10" ht="16" x14ac:dyDescent="0.2">
      <c r="A219" s="63">
        <f>A214+1</f>
        <v>57</v>
      </c>
      <c r="B219" s="75" t="s">
        <v>296</v>
      </c>
      <c r="C219" s="70" t="s">
        <v>215</v>
      </c>
      <c r="D219" s="66" t="s">
        <v>411</v>
      </c>
      <c r="E219" s="130">
        <v>250000</v>
      </c>
      <c r="F219" s="130">
        <v>120.48</v>
      </c>
      <c r="G219" s="78">
        <f>H219-F219</f>
        <v>5.019999999999996</v>
      </c>
      <c r="H219" s="130">
        <v>125.5</v>
      </c>
      <c r="I219" s="130">
        <f>SUM(H219:H224)</f>
        <v>213.72</v>
      </c>
      <c r="J219" s="23"/>
    </row>
    <row r="220" spans="1:10" ht="16" x14ac:dyDescent="0.2">
      <c r="A220" s="63"/>
      <c r="B220" s="75"/>
      <c r="C220" s="70"/>
      <c r="D220" s="173" t="s">
        <v>417</v>
      </c>
      <c r="E220" s="130">
        <v>50000</v>
      </c>
      <c r="F220" s="130">
        <v>57.85</v>
      </c>
      <c r="G220" s="130"/>
      <c r="H220" s="130">
        <f>F220</f>
        <v>57.85</v>
      </c>
      <c r="I220" s="130"/>
      <c r="J220" s="23"/>
    </row>
    <row r="221" spans="1:10" ht="16" x14ac:dyDescent="0.2">
      <c r="A221" s="63"/>
      <c r="B221" s="75"/>
      <c r="C221" s="70"/>
      <c r="D221" s="173" t="s">
        <v>412</v>
      </c>
      <c r="E221" s="130">
        <v>10000</v>
      </c>
      <c r="F221" s="130">
        <v>3.42</v>
      </c>
      <c r="G221" s="130"/>
      <c r="H221" s="130">
        <f>F221</f>
        <v>3.42</v>
      </c>
      <c r="I221" s="130"/>
      <c r="J221" s="23"/>
    </row>
    <row r="222" spans="1:10" ht="16" x14ac:dyDescent="0.2">
      <c r="A222" s="63"/>
      <c r="B222" s="75"/>
      <c r="C222" s="70"/>
      <c r="D222" s="173" t="s">
        <v>413</v>
      </c>
      <c r="E222" s="130">
        <v>310000</v>
      </c>
      <c r="F222" s="130">
        <v>12.96</v>
      </c>
      <c r="G222" s="130"/>
      <c r="H222" s="130">
        <f>F222</f>
        <v>12.96</v>
      </c>
      <c r="I222" s="130"/>
      <c r="J222" s="23"/>
    </row>
    <row r="223" spans="1:10" ht="16" x14ac:dyDescent="0.2">
      <c r="A223" s="63"/>
      <c r="B223" s="75"/>
      <c r="C223" s="70"/>
      <c r="D223" s="173" t="s">
        <v>418</v>
      </c>
      <c r="E223" s="130">
        <v>310000</v>
      </c>
      <c r="F223" s="130">
        <v>13.64</v>
      </c>
      <c r="G223" s="130"/>
      <c r="H223" s="130">
        <f>F223</f>
        <v>13.64</v>
      </c>
      <c r="I223" s="130"/>
      <c r="J223" s="23"/>
    </row>
    <row r="224" spans="1:10" ht="16" x14ac:dyDescent="0.2">
      <c r="A224" s="63"/>
      <c r="B224" s="75"/>
      <c r="C224" s="70"/>
      <c r="D224" s="173" t="s">
        <v>414</v>
      </c>
      <c r="E224" s="130">
        <v>10000</v>
      </c>
      <c r="F224" s="130">
        <v>0.35</v>
      </c>
      <c r="G224" s="130"/>
      <c r="H224" s="130">
        <f>F224</f>
        <v>0.35</v>
      </c>
      <c r="I224" s="130"/>
      <c r="J224" s="23"/>
    </row>
    <row r="225" spans="1:10" ht="16" x14ac:dyDescent="0.2">
      <c r="A225" s="63"/>
      <c r="B225" s="75"/>
      <c r="C225" s="70"/>
      <c r="D225" s="173"/>
      <c r="E225" s="130"/>
      <c r="F225" s="130"/>
      <c r="G225" s="130"/>
      <c r="H225" s="130"/>
      <c r="I225" s="130"/>
      <c r="J225" s="23"/>
    </row>
    <row r="226" spans="1:10" ht="16" x14ac:dyDescent="0.2">
      <c r="A226" s="63">
        <f>A219+1</f>
        <v>58</v>
      </c>
      <c r="B226" s="75" t="s">
        <v>387</v>
      </c>
      <c r="C226" s="70" t="s">
        <v>374</v>
      </c>
      <c r="D226" s="70" t="s">
        <v>411</v>
      </c>
      <c r="E226" s="130">
        <v>10000</v>
      </c>
      <c r="F226" s="130">
        <v>0</v>
      </c>
      <c r="G226" s="78">
        <f>H226-F226</f>
        <v>3.08</v>
      </c>
      <c r="H226" s="130">
        <v>3.08</v>
      </c>
      <c r="I226" s="130">
        <f>H226</f>
        <v>3.08</v>
      </c>
      <c r="J226" s="23"/>
    </row>
    <row r="227" spans="1:10" ht="16" x14ac:dyDescent="0.2">
      <c r="A227" s="63"/>
      <c r="B227" s="75"/>
      <c r="C227" s="70"/>
      <c r="D227" s="70"/>
      <c r="E227" s="130"/>
      <c r="F227" s="130"/>
      <c r="G227" s="130"/>
      <c r="H227" s="130"/>
      <c r="I227" s="130"/>
      <c r="J227" s="23"/>
    </row>
    <row r="228" spans="1:10" ht="16" x14ac:dyDescent="0.2">
      <c r="A228" s="63">
        <v>59</v>
      </c>
      <c r="B228" s="75" t="s">
        <v>427</v>
      </c>
      <c r="C228" s="70" t="s">
        <v>428</v>
      </c>
      <c r="D228" s="70" t="s">
        <v>411</v>
      </c>
      <c r="E228" s="130">
        <v>10000</v>
      </c>
      <c r="F228" s="130">
        <v>0</v>
      </c>
      <c r="G228" s="78">
        <f>H228-F228</f>
        <v>0.53</v>
      </c>
      <c r="H228" s="130">
        <v>0.53</v>
      </c>
      <c r="I228" s="130">
        <f>H228</f>
        <v>0.53</v>
      </c>
      <c r="J228" s="23"/>
    </row>
    <row r="229" spans="1:10" ht="16" x14ac:dyDescent="0.2">
      <c r="A229" s="63"/>
      <c r="B229" s="75"/>
      <c r="C229" s="70"/>
      <c r="D229" s="70"/>
      <c r="E229" s="130"/>
      <c r="F229" s="130"/>
      <c r="G229" s="130"/>
      <c r="H229" s="130"/>
      <c r="I229" s="130"/>
      <c r="J229" s="23"/>
    </row>
    <row r="230" spans="1:10" ht="16" x14ac:dyDescent="0.2">
      <c r="A230" s="63">
        <v>60</v>
      </c>
      <c r="B230" s="75" t="s">
        <v>297</v>
      </c>
      <c r="C230" s="66" t="s">
        <v>72</v>
      </c>
      <c r="D230" s="66" t="s">
        <v>411</v>
      </c>
      <c r="E230" s="78">
        <v>10000</v>
      </c>
      <c r="F230" s="78">
        <v>0</v>
      </c>
      <c r="G230" s="78">
        <f>H230-F230</f>
        <v>5.0199999999999996</v>
      </c>
      <c r="H230" s="78">
        <v>5.0199999999999996</v>
      </c>
      <c r="I230" s="78">
        <f>H230</f>
        <v>5.0199999999999996</v>
      </c>
      <c r="J230" s="23"/>
    </row>
    <row r="231" spans="1:10" ht="16" x14ac:dyDescent="0.2">
      <c r="A231" s="63"/>
      <c r="B231" s="75"/>
      <c r="C231" s="66"/>
      <c r="D231" s="66"/>
      <c r="E231" s="78"/>
      <c r="F231" s="78"/>
      <c r="G231" s="78"/>
      <c r="H231" s="78"/>
      <c r="I231" s="78"/>
      <c r="J231" s="23"/>
    </row>
    <row r="232" spans="1:10" ht="16" x14ac:dyDescent="0.2">
      <c r="A232" s="63">
        <v>61</v>
      </c>
      <c r="B232" s="75" t="s">
        <v>298</v>
      </c>
      <c r="C232" s="66" t="s">
        <v>118</v>
      </c>
      <c r="D232" s="66" t="s">
        <v>411</v>
      </c>
      <c r="E232" s="79">
        <v>10000</v>
      </c>
      <c r="F232" s="79">
        <v>0</v>
      </c>
      <c r="G232" s="78">
        <f>H232-F232</f>
        <v>8.02</v>
      </c>
      <c r="H232" s="79">
        <v>8.02</v>
      </c>
      <c r="I232" s="79">
        <f>SUM(H232:H233)</f>
        <v>12.2</v>
      </c>
      <c r="J232" s="23"/>
    </row>
    <row r="233" spans="1:10" ht="16" x14ac:dyDescent="0.2">
      <c r="A233" s="63"/>
      <c r="B233" s="75"/>
      <c r="C233" s="66"/>
      <c r="D233" s="66" t="s">
        <v>413</v>
      </c>
      <c r="E233" s="79">
        <v>100000</v>
      </c>
      <c r="F233" s="79">
        <v>4.18</v>
      </c>
      <c r="G233" s="79"/>
      <c r="H233" s="79">
        <f>F233</f>
        <v>4.18</v>
      </c>
      <c r="I233" s="79"/>
      <c r="J233" s="23"/>
    </row>
    <row r="234" spans="1:10" ht="16" x14ac:dyDescent="0.2">
      <c r="A234" s="63"/>
      <c r="B234" s="75"/>
      <c r="C234" s="66"/>
      <c r="D234" s="66"/>
      <c r="E234" s="79"/>
      <c r="F234" s="79"/>
      <c r="G234" s="79"/>
      <c r="H234" s="79"/>
      <c r="I234" s="79"/>
      <c r="J234" s="23"/>
    </row>
    <row r="235" spans="1:10" ht="16" x14ac:dyDescent="0.2">
      <c r="A235" s="63">
        <f>A232+1</f>
        <v>62</v>
      </c>
      <c r="B235" s="75" t="s">
        <v>299</v>
      </c>
      <c r="C235" s="66" t="s">
        <v>62</v>
      </c>
      <c r="D235" s="66" t="s">
        <v>411</v>
      </c>
      <c r="E235" s="79">
        <v>200000</v>
      </c>
      <c r="F235" s="79">
        <v>38.19</v>
      </c>
      <c r="G235" s="78">
        <f>H235-F235</f>
        <v>2.0100000000000051</v>
      </c>
      <c r="H235" s="79">
        <v>40.200000000000003</v>
      </c>
      <c r="I235" s="79">
        <f>SUM(H235:H238)</f>
        <v>52.330000000000005</v>
      </c>
      <c r="J235" s="23"/>
    </row>
    <row r="236" spans="1:10" ht="16" x14ac:dyDescent="0.2">
      <c r="A236" s="63"/>
      <c r="B236" s="75"/>
      <c r="C236" s="66"/>
      <c r="D236" s="66" t="s">
        <v>412</v>
      </c>
      <c r="E236" s="79">
        <v>10000</v>
      </c>
      <c r="F236" s="79">
        <v>3.42</v>
      </c>
      <c r="G236" s="79"/>
      <c r="H236" s="79">
        <f>F236</f>
        <v>3.42</v>
      </c>
      <c r="I236" s="79"/>
      <c r="J236" s="23"/>
    </row>
    <row r="237" spans="1:10" ht="16" x14ac:dyDescent="0.2">
      <c r="A237" s="63"/>
      <c r="B237" s="75"/>
      <c r="C237" s="66"/>
      <c r="D237" s="66" t="s">
        <v>413</v>
      </c>
      <c r="E237" s="79">
        <v>200000</v>
      </c>
      <c r="F237" s="79">
        <v>8.36</v>
      </c>
      <c r="G237" s="79"/>
      <c r="H237" s="79">
        <f>F237</f>
        <v>8.36</v>
      </c>
      <c r="I237" s="79"/>
      <c r="J237" s="23"/>
    </row>
    <row r="238" spans="1:10" ht="16" x14ac:dyDescent="0.2">
      <c r="A238" s="63"/>
      <c r="B238" s="75"/>
      <c r="C238" s="66"/>
      <c r="D238" s="66" t="s">
        <v>414</v>
      </c>
      <c r="E238" s="79">
        <v>10000</v>
      </c>
      <c r="F238" s="79">
        <v>0.35</v>
      </c>
      <c r="G238" s="79"/>
      <c r="H238" s="79">
        <f>F238</f>
        <v>0.35</v>
      </c>
      <c r="I238" s="79"/>
      <c r="J238" s="23"/>
    </row>
    <row r="239" spans="1:10" ht="16" x14ac:dyDescent="0.2">
      <c r="A239" s="63"/>
      <c r="B239" s="75"/>
      <c r="C239" s="66"/>
      <c r="D239" s="66"/>
      <c r="E239" s="79"/>
      <c r="F239" s="79"/>
      <c r="G239" s="79"/>
      <c r="H239" s="79"/>
      <c r="I239" s="79"/>
      <c r="J239" s="23"/>
    </row>
    <row r="240" spans="1:10" ht="16" x14ac:dyDescent="0.2">
      <c r="A240" s="63">
        <f>A235+1</f>
        <v>63</v>
      </c>
      <c r="B240" s="75" t="s">
        <v>300</v>
      </c>
      <c r="C240" s="66" t="s">
        <v>203</v>
      </c>
      <c r="D240" s="66" t="s">
        <v>411</v>
      </c>
      <c r="E240" s="79">
        <v>10000</v>
      </c>
      <c r="F240" s="79">
        <v>0</v>
      </c>
      <c r="G240" s="78">
        <f>H240-F240</f>
        <v>0.53</v>
      </c>
      <c r="H240" s="79">
        <v>0.53</v>
      </c>
      <c r="I240" s="79">
        <f>H240</f>
        <v>0.53</v>
      </c>
      <c r="J240" s="23"/>
    </row>
    <row r="241" spans="1:10" ht="16" x14ac:dyDescent="0.2">
      <c r="A241" s="63"/>
      <c r="B241" s="75"/>
      <c r="C241" s="66"/>
      <c r="D241" s="66"/>
      <c r="E241" s="79"/>
      <c r="F241" s="79"/>
      <c r="G241" s="79"/>
      <c r="H241" s="79"/>
      <c r="I241" s="79"/>
      <c r="J241" s="23"/>
    </row>
    <row r="242" spans="1:10" ht="16" x14ac:dyDescent="0.2">
      <c r="A242" s="63">
        <v>64</v>
      </c>
      <c r="B242" s="75" t="s">
        <v>380</v>
      </c>
      <c r="C242" s="66" t="s">
        <v>381</v>
      </c>
      <c r="D242" s="66" t="s">
        <v>411</v>
      </c>
      <c r="E242" s="78">
        <v>20000</v>
      </c>
      <c r="F242" s="78">
        <v>5.0199999999999996</v>
      </c>
      <c r="G242" s="78">
        <f>H242-F242</f>
        <v>5.0199999999999996</v>
      </c>
      <c r="H242" s="78">
        <v>10.039999999999999</v>
      </c>
      <c r="I242" s="78">
        <f>SUM(H242:H245)</f>
        <v>40.739999999999995</v>
      </c>
      <c r="J242" s="23"/>
    </row>
    <row r="243" spans="1:10" ht="16" x14ac:dyDescent="0.2">
      <c r="A243" s="63"/>
      <c r="B243" s="75"/>
      <c r="C243" s="66"/>
      <c r="D243" s="66" t="s">
        <v>417</v>
      </c>
      <c r="E243" s="78">
        <v>20000</v>
      </c>
      <c r="F243" s="78">
        <v>13.54</v>
      </c>
      <c r="G243" s="78"/>
      <c r="H243" s="78">
        <f>F243</f>
        <v>13.54</v>
      </c>
      <c r="I243" s="78"/>
      <c r="J243" s="23"/>
    </row>
    <row r="244" spans="1:10" ht="16" x14ac:dyDescent="0.2">
      <c r="A244" s="63"/>
      <c r="B244" s="75"/>
      <c r="C244" s="66"/>
      <c r="D244" s="66" t="s">
        <v>413</v>
      </c>
      <c r="E244" s="78">
        <v>200000</v>
      </c>
      <c r="F244" s="78">
        <v>8.36</v>
      </c>
      <c r="G244" s="78"/>
      <c r="H244" s="78">
        <f>F244</f>
        <v>8.36</v>
      </c>
      <c r="I244" s="78"/>
      <c r="J244" s="23"/>
    </row>
    <row r="245" spans="1:10" ht="16" x14ac:dyDescent="0.2">
      <c r="A245" s="63"/>
      <c r="B245" s="75"/>
      <c r="C245" s="66"/>
      <c r="D245" s="66" t="s">
        <v>418</v>
      </c>
      <c r="E245" s="78">
        <v>200000</v>
      </c>
      <c r="F245" s="78">
        <v>8.8000000000000007</v>
      </c>
      <c r="G245" s="78"/>
      <c r="H245" s="78">
        <f>F245</f>
        <v>8.8000000000000007</v>
      </c>
      <c r="I245" s="78"/>
      <c r="J245" s="23"/>
    </row>
    <row r="246" spans="1:10" ht="16" x14ac:dyDescent="0.2">
      <c r="A246" s="63"/>
      <c r="B246" s="75"/>
      <c r="C246" s="66"/>
      <c r="D246" s="66"/>
      <c r="E246" s="78"/>
      <c r="F246" s="78"/>
      <c r="G246" s="78"/>
      <c r="H246" s="78"/>
      <c r="I246" s="78"/>
      <c r="J246" s="23"/>
    </row>
    <row r="247" spans="1:10" ht="16" x14ac:dyDescent="0.2">
      <c r="A247" s="63">
        <f>A242+1</f>
        <v>65</v>
      </c>
      <c r="B247" s="75" t="s">
        <v>302</v>
      </c>
      <c r="C247" s="66" t="s">
        <v>38</v>
      </c>
      <c r="D247" s="66" t="s">
        <v>411</v>
      </c>
      <c r="E247" s="78">
        <v>10000</v>
      </c>
      <c r="F247" s="78">
        <v>0</v>
      </c>
      <c r="G247" s="78">
        <f>H247-F247</f>
        <v>3.08</v>
      </c>
      <c r="H247" s="78">
        <v>3.08</v>
      </c>
      <c r="I247" s="78">
        <f>SUM(H247:H248)</f>
        <v>7.26</v>
      </c>
      <c r="J247" s="23"/>
    </row>
    <row r="248" spans="1:10" ht="16" x14ac:dyDescent="0.2">
      <c r="A248" s="63"/>
      <c r="B248" s="75"/>
      <c r="C248" s="66"/>
      <c r="D248" s="66" t="s">
        <v>413</v>
      </c>
      <c r="E248" s="78">
        <v>100000</v>
      </c>
      <c r="F248" s="78">
        <v>4.18</v>
      </c>
      <c r="G248" s="78"/>
      <c r="H248" s="78">
        <f>F248</f>
        <v>4.18</v>
      </c>
      <c r="I248" s="78"/>
      <c r="J248" s="23"/>
    </row>
    <row r="249" spans="1:10" ht="16" x14ac:dyDescent="0.2">
      <c r="A249" s="63"/>
      <c r="B249" s="75"/>
      <c r="C249" s="66"/>
      <c r="D249" s="66"/>
      <c r="E249" s="78"/>
      <c r="F249" s="78"/>
      <c r="G249" s="78"/>
      <c r="H249" s="78"/>
      <c r="I249" s="78"/>
      <c r="J249" s="23"/>
    </row>
    <row r="250" spans="1:10" ht="16" x14ac:dyDescent="0.2">
      <c r="A250" s="63">
        <f>A247+1</f>
        <v>66</v>
      </c>
      <c r="B250" s="75" t="s">
        <v>303</v>
      </c>
      <c r="C250" s="66" t="s">
        <v>134</v>
      </c>
      <c r="D250" s="66" t="s">
        <v>411</v>
      </c>
      <c r="E250" s="78">
        <v>10000</v>
      </c>
      <c r="F250" s="78">
        <v>0</v>
      </c>
      <c r="G250" s="78">
        <f>H250-F250</f>
        <v>0.66</v>
      </c>
      <c r="H250" s="78">
        <v>0.66</v>
      </c>
      <c r="I250" s="78">
        <f>SUM(H250:H253)</f>
        <v>13.879999999999999</v>
      </c>
      <c r="J250" s="23"/>
    </row>
    <row r="251" spans="1:10" ht="16" x14ac:dyDescent="0.2">
      <c r="A251" s="63"/>
      <c r="B251" s="75"/>
      <c r="C251" s="66"/>
      <c r="D251" s="66" t="s">
        <v>413</v>
      </c>
      <c r="E251" s="78">
        <v>150000</v>
      </c>
      <c r="F251" s="78">
        <v>6.27</v>
      </c>
      <c r="G251" s="78"/>
      <c r="H251" s="78">
        <f>F251</f>
        <v>6.27</v>
      </c>
      <c r="I251" s="78"/>
      <c r="J251" s="23"/>
    </row>
    <row r="252" spans="1:10" ht="16" x14ac:dyDescent="0.2">
      <c r="A252" s="63"/>
      <c r="B252" s="75"/>
      <c r="C252" s="66"/>
      <c r="D252" s="66" t="s">
        <v>418</v>
      </c>
      <c r="E252" s="78">
        <v>150000</v>
      </c>
      <c r="F252" s="78">
        <v>6.6</v>
      </c>
      <c r="G252" s="78"/>
      <c r="H252" s="78">
        <f>F252</f>
        <v>6.6</v>
      </c>
      <c r="I252" s="78"/>
      <c r="J252" s="23"/>
    </row>
    <row r="253" spans="1:10" ht="16" x14ac:dyDescent="0.2">
      <c r="A253" s="63"/>
      <c r="B253" s="75"/>
      <c r="C253" s="66"/>
      <c r="D253" s="66" t="s">
        <v>414</v>
      </c>
      <c r="E253" s="78">
        <v>10000</v>
      </c>
      <c r="F253" s="78">
        <v>0.35</v>
      </c>
      <c r="G253" s="78"/>
      <c r="H253" s="78">
        <f>F253</f>
        <v>0.35</v>
      </c>
      <c r="I253" s="78"/>
      <c r="J253" s="23"/>
    </row>
    <row r="254" spans="1:10" ht="16" x14ac:dyDescent="0.2">
      <c r="A254" s="63"/>
      <c r="B254" s="75"/>
      <c r="C254" s="66"/>
      <c r="D254" s="66"/>
      <c r="E254" s="78"/>
      <c r="F254" s="78"/>
      <c r="G254" s="78"/>
      <c r="H254" s="78"/>
      <c r="I254" s="78"/>
      <c r="J254" s="23"/>
    </row>
    <row r="255" spans="1:10" ht="16" x14ac:dyDescent="0.2">
      <c r="A255" s="63">
        <v>67</v>
      </c>
      <c r="B255" s="75" t="s">
        <v>404</v>
      </c>
      <c r="C255" s="66" t="s">
        <v>448</v>
      </c>
      <c r="D255" s="66" t="s">
        <v>411</v>
      </c>
      <c r="E255" s="78">
        <v>10000</v>
      </c>
      <c r="F255" s="78">
        <v>0</v>
      </c>
      <c r="G255" s="78">
        <v>0.53</v>
      </c>
      <c r="H255" s="78">
        <f>F255+G255</f>
        <v>0.53</v>
      </c>
      <c r="I255" s="78">
        <f>SUM(H255:H256)</f>
        <v>0.95</v>
      </c>
      <c r="J255" s="23"/>
    </row>
    <row r="256" spans="1:10" ht="16" x14ac:dyDescent="0.2">
      <c r="A256" s="63"/>
      <c r="B256" s="75"/>
      <c r="C256" s="66"/>
      <c r="D256" s="66" t="s">
        <v>413</v>
      </c>
      <c r="E256" s="78">
        <v>10000</v>
      </c>
      <c r="F256" s="78">
        <v>0.42</v>
      </c>
      <c r="G256" s="78"/>
      <c r="H256" s="78">
        <f>F256</f>
        <v>0.42</v>
      </c>
      <c r="I256" s="78"/>
      <c r="J256" s="23"/>
    </row>
    <row r="257" spans="1:10" ht="16" x14ac:dyDescent="0.2">
      <c r="A257" s="63"/>
      <c r="B257" s="75"/>
      <c r="C257" s="66"/>
      <c r="D257" s="66"/>
      <c r="E257" s="78"/>
      <c r="F257" s="78"/>
      <c r="G257" s="78"/>
      <c r="H257" s="78"/>
      <c r="I257" s="78"/>
      <c r="J257" s="23"/>
    </row>
    <row r="258" spans="1:10" ht="16" x14ac:dyDescent="0.2">
      <c r="A258" s="63">
        <v>68</v>
      </c>
      <c r="B258" s="75" t="s">
        <v>304</v>
      </c>
      <c r="C258" s="66" t="s">
        <v>186</v>
      </c>
      <c r="D258" s="66" t="s">
        <v>411</v>
      </c>
      <c r="E258" s="78">
        <v>250000</v>
      </c>
      <c r="F258" s="78">
        <v>48.24</v>
      </c>
      <c r="G258" s="78">
        <f>H258-F258</f>
        <v>2.009999999999998</v>
      </c>
      <c r="H258" s="78">
        <v>50.25</v>
      </c>
      <c r="I258" s="78">
        <f>SUM(H258:H261)</f>
        <v>91.55</v>
      </c>
      <c r="J258" s="23"/>
    </row>
    <row r="259" spans="1:10" ht="16" x14ac:dyDescent="0.2">
      <c r="A259" s="63"/>
      <c r="B259" s="75"/>
      <c r="C259" s="66"/>
      <c r="D259" s="66" t="s">
        <v>417</v>
      </c>
      <c r="E259" s="78">
        <v>45000</v>
      </c>
      <c r="F259" s="78">
        <v>19.850000000000001</v>
      </c>
      <c r="G259" s="78"/>
      <c r="H259" s="78">
        <f>F259</f>
        <v>19.850000000000001</v>
      </c>
      <c r="I259" s="78"/>
      <c r="J259" s="23"/>
    </row>
    <row r="260" spans="1:10" ht="16" x14ac:dyDescent="0.2">
      <c r="A260" s="63"/>
      <c r="B260" s="75"/>
      <c r="C260" s="66"/>
      <c r="D260" s="66" t="s">
        <v>413</v>
      </c>
      <c r="E260" s="78">
        <v>250000</v>
      </c>
      <c r="F260" s="78">
        <v>10.45</v>
      </c>
      <c r="G260" s="78"/>
      <c r="H260" s="78">
        <f>F260</f>
        <v>10.45</v>
      </c>
      <c r="I260" s="78"/>
      <c r="J260" s="23"/>
    </row>
    <row r="261" spans="1:10" ht="16" x14ac:dyDescent="0.2">
      <c r="A261" s="63"/>
      <c r="B261" s="75"/>
      <c r="C261" s="66"/>
      <c r="D261" s="66" t="s">
        <v>418</v>
      </c>
      <c r="E261" s="78">
        <v>250000</v>
      </c>
      <c r="F261" s="78">
        <v>11</v>
      </c>
      <c r="G261" s="78"/>
      <c r="H261" s="78">
        <f>F261</f>
        <v>11</v>
      </c>
      <c r="I261" s="78"/>
      <c r="J261" s="23"/>
    </row>
    <row r="262" spans="1:10" ht="16" x14ac:dyDescent="0.2">
      <c r="A262" s="63"/>
      <c r="B262" s="75"/>
      <c r="C262" s="66"/>
      <c r="D262" s="66"/>
      <c r="E262" s="78"/>
      <c r="F262" s="78"/>
      <c r="G262" s="78"/>
      <c r="H262" s="78"/>
      <c r="I262" s="78"/>
      <c r="J262" s="23"/>
    </row>
    <row r="263" spans="1:10" ht="16" x14ac:dyDescent="0.2">
      <c r="A263" s="63">
        <f>A258+1</f>
        <v>69</v>
      </c>
      <c r="B263" s="75" t="s">
        <v>305</v>
      </c>
      <c r="C263" s="66" t="s">
        <v>236</v>
      </c>
      <c r="D263" s="66" t="s">
        <v>411</v>
      </c>
      <c r="E263" s="78">
        <v>10000</v>
      </c>
      <c r="F263" s="78">
        <v>0</v>
      </c>
      <c r="G263" s="78">
        <f>H263-F263</f>
        <v>14.08</v>
      </c>
      <c r="H263" s="78">
        <v>14.08</v>
      </c>
      <c r="I263" s="78">
        <f>H263</f>
        <v>14.08</v>
      </c>
      <c r="J263" s="23"/>
    </row>
    <row r="264" spans="1:10" ht="16" x14ac:dyDescent="0.2">
      <c r="A264" s="63"/>
      <c r="B264" s="75"/>
      <c r="C264" s="66"/>
      <c r="D264" s="66"/>
      <c r="E264" s="78"/>
      <c r="F264" s="78"/>
      <c r="G264" s="78"/>
      <c r="H264" s="78"/>
      <c r="I264" s="78"/>
      <c r="J264" s="23"/>
    </row>
    <row r="265" spans="1:10" ht="16" x14ac:dyDescent="0.2">
      <c r="A265" s="63">
        <f>A263+1</f>
        <v>70</v>
      </c>
      <c r="B265" s="75" t="s">
        <v>382</v>
      </c>
      <c r="C265" s="66" t="s">
        <v>383</v>
      </c>
      <c r="D265" s="66" t="s">
        <v>411</v>
      </c>
      <c r="E265" s="78">
        <v>10000</v>
      </c>
      <c r="F265" s="78">
        <v>0</v>
      </c>
      <c r="G265" s="78">
        <f>H265-F265</f>
        <v>3.08</v>
      </c>
      <c r="H265" s="78">
        <v>3.08</v>
      </c>
      <c r="I265" s="78">
        <f>H265</f>
        <v>3.08</v>
      </c>
      <c r="J265" s="23"/>
    </row>
    <row r="266" spans="1:10" ht="16" x14ac:dyDescent="0.2">
      <c r="A266" s="63"/>
      <c r="B266" s="75"/>
      <c r="C266" s="66"/>
      <c r="D266" s="66"/>
      <c r="E266" s="78"/>
      <c r="F266" s="78"/>
      <c r="G266" s="78"/>
      <c r="H266" s="78"/>
      <c r="I266" s="78"/>
      <c r="J266" s="23"/>
    </row>
    <row r="267" spans="1:10" ht="16" x14ac:dyDescent="0.2">
      <c r="A267" s="63">
        <f>A265+1</f>
        <v>71</v>
      </c>
      <c r="B267" s="75" t="s">
        <v>306</v>
      </c>
      <c r="C267" s="66" t="s">
        <v>135</v>
      </c>
      <c r="D267" s="66" t="s">
        <v>411</v>
      </c>
      <c r="E267" s="78">
        <v>10000</v>
      </c>
      <c r="F267" s="79">
        <v>0</v>
      </c>
      <c r="G267" s="78">
        <f>H267-F267</f>
        <v>5.0199999999999996</v>
      </c>
      <c r="H267" s="79">
        <v>5.0199999999999996</v>
      </c>
      <c r="I267" s="79">
        <f>SUM(H267:H272)</f>
        <v>28.939999999999998</v>
      </c>
      <c r="J267" s="23"/>
    </row>
    <row r="268" spans="1:10" ht="16" x14ac:dyDescent="0.2">
      <c r="A268" s="63"/>
      <c r="B268" s="75"/>
      <c r="C268" s="66"/>
      <c r="D268" s="173" t="s">
        <v>417</v>
      </c>
      <c r="E268" s="78">
        <v>10000</v>
      </c>
      <c r="F268" s="79">
        <v>11.57</v>
      </c>
      <c r="G268" s="79"/>
      <c r="H268" s="79">
        <f>F268</f>
        <v>11.57</v>
      </c>
      <c r="I268" s="79"/>
      <c r="J268" s="23"/>
    </row>
    <row r="269" spans="1:10" ht="16" x14ac:dyDescent="0.2">
      <c r="A269" s="63"/>
      <c r="B269" s="75"/>
      <c r="C269" s="66"/>
      <c r="D269" s="173" t="s">
        <v>412</v>
      </c>
      <c r="E269" s="78">
        <v>10000</v>
      </c>
      <c r="F269" s="79">
        <v>3.42</v>
      </c>
      <c r="G269" s="79"/>
      <c r="H269" s="79">
        <f>F269</f>
        <v>3.42</v>
      </c>
      <c r="I269" s="79"/>
      <c r="J269" s="23"/>
    </row>
    <row r="270" spans="1:10" ht="16" x14ac:dyDescent="0.2">
      <c r="A270" s="63"/>
      <c r="B270" s="75"/>
      <c r="C270" s="66"/>
      <c r="D270" s="173" t="s">
        <v>413</v>
      </c>
      <c r="E270" s="78">
        <v>100000</v>
      </c>
      <c r="F270" s="79">
        <v>4.18</v>
      </c>
      <c r="G270" s="79"/>
      <c r="H270" s="79">
        <f>F270</f>
        <v>4.18</v>
      </c>
      <c r="I270" s="79"/>
      <c r="J270" s="23"/>
    </row>
    <row r="271" spans="1:10" ht="16" x14ac:dyDescent="0.2">
      <c r="A271" s="63"/>
      <c r="B271" s="75"/>
      <c r="C271" s="66"/>
      <c r="D271" s="173" t="s">
        <v>418</v>
      </c>
      <c r="E271" s="78">
        <v>100000</v>
      </c>
      <c r="F271" s="79">
        <v>4.4000000000000004</v>
      </c>
      <c r="G271" s="79"/>
      <c r="H271" s="79">
        <f>F271</f>
        <v>4.4000000000000004</v>
      </c>
      <c r="I271" s="79"/>
      <c r="J271" s="23"/>
    </row>
    <row r="272" spans="1:10" ht="16" x14ac:dyDescent="0.2">
      <c r="A272" s="63"/>
      <c r="B272" s="75"/>
      <c r="C272" s="66"/>
      <c r="D272" s="173" t="s">
        <v>414</v>
      </c>
      <c r="E272" s="78">
        <v>10000</v>
      </c>
      <c r="F272" s="79">
        <v>0.35</v>
      </c>
      <c r="G272" s="79"/>
      <c r="H272" s="79">
        <f>F272</f>
        <v>0.35</v>
      </c>
      <c r="I272" s="79"/>
      <c r="J272" s="23"/>
    </row>
    <row r="273" spans="1:10" ht="16" x14ac:dyDescent="0.2">
      <c r="A273" s="63"/>
      <c r="B273" s="75"/>
      <c r="C273" s="66"/>
      <c r="D273" s="66"/>
      <c r="E273" s="78"/>
      <c r="F273" s="79"/>
      <c r="G273" s="79"/>
      <c r="H273" s="79"/>
      <c r="I273" s="79"/>
      <c r="J273" s="23"/>
    </row>
    <row r="274" spans="1:10" ht="16" x14ac:dyDescent="0.2">
      <c r="A274" s="63">
        <f>A267+1</f>
        <v>72</v>
      </c>
      <c r="B274" s="75" t="s">
        <v>307</v>
      </c>
      <c r="C274" s="66" t="s">
        <v>42</v>
      </c>
      <c r="D274" s="66" t="s">
        <v>411</v>
      </c>
      <c r="E274" s="78">
        <v>250000</v>
      </c>
      <c r="F274" s="79">
        <v>30.24</v>
      </c>
      <c r="G274" s="78">
        <f>H274-F274</f>
        <v>1.2600000000000016</v>
      </c>
      <c r="H274" s="79">
        <v>31.5</v>
      </c>
      <c r="I274" s="79">
        <f>SUM(H274:H279)</f>
        <v>78.77</v>
      </c>
      <c r="J274" s="23"/>
    </row>
    <row r="275" spans="1:10" ht="16" x14ac:dyDescent="0.2">
      <c r="A275" s="63"/>
      <c r="B275" s="75"/>
      <c r="C275" s="66"/>
      <c r="D275" s="173" t="s">
        <v>417</v>
      </c>
      <c r="E275" s="78">
        <v>50000</v>
      </c>
      <c r="F275" s="79">
        <v>22.05</v>
      </c>
      <c r="G275" s="79"/>
      <c r="H275" s="79">
        <f>F275</f>
        <v>22.05</v>
      </c>
      <c r="I275" s="79"/>
      <c r="J275" s="23"/>
    </row>
    <row r="276" spans="1:10" ht="16" x14ac:dyDescent="0.2">
      <c r="A276" s="63"/>
      <c r="B276" s="75"/>
      <c r="C276" s="66"/>
      <c r="D276" s="173" t="s">
        <v>412</v>
      </c>
      <c r="E276" s="78">
        <v>10000</v>
      </c>
      <c r="F276" s="79">
        <v>3.42</v>
      </c>
      <c r="G276" s="79"/>
      <c r="H276" s="79">
        <f>F276</f>
        <v>3.42</v>
      </c>
      <c r="I276" s="79"/>
      <c r="J276" s="23"/>
    </row>
    <row r="277" spans="1:10" ht="16" x14ac:dyDescent="0.2">
      <c r="A277" s="63"/>
      <c r="B277" s="75"/>
      <c r="C277" s="66"/>
      <c r="D277" s="173" t="s">
        <v>413</v>
      </c>
      <c r="E277" s="78">
        <v>250000</v>
      </c>
      <c r="F277" s="79">
        <v>10.45</v>
      </c>
      <c r="G277" s="79"/>
      <c r="H277" s="79">
        <f>F277</f>
        <v>10.45</v>
      </c>
      <c r="I277" s="79"/>
      <c r="J277" s="23"/>
    </row>
    <row r="278" spans="1:10" ht="16" x14ac:dyDescent="0.2">
      <c r="A278" s="63"/>
      <c r="B278" s="75"/>
      <c r="C278" s="66"/>
      <c r="D278" s="173" t="s">
        <v>418</v>
      </c>
      <c r="E278" s="78">
        <v>250000</v>
      </c>
      <c r="F278" s="79">
        <v>11</v>
      </c>
      <c r="G278" s="79"/>
      <c r="H278" s="79">
        <f>F278</f>
        <v>11</v>
      </c>
      <c r="I278" s="79"/>
      <c r="J278" s="23"/>
    </row>
    <row r="279" spans="1:10" ht="16" x14ac:dyDescent="0.2">
      <c r="A279" s="63"/>
      <c r="B279" s="75"/>
      <c r="C279" s="66"/>
      <c r="D279" s="173" t="s">
        <v>414</v>
      </c>
      <c r="E279" s="78">
        <v>10000</v>
      </c>
      <c r="F279" s="79">
        <v>0.35</v>
      </c>
      <c r="G279" s="79"/>
      <c r="H279" s="79">
        <f>F279</f>
        <v>0.35</v>
      </c>
      <c r="I279" s="79"/>
      <c r="J279" s="23"/>
    </row>
    <row r="280" spans="1:10" ht="16" x14ac:dyDescent="0.2">
      <c r="A280" s="63"/>
      <c r="B280" s="75"/>
      <c r="C280" s="66"/>
      <c r="D280" s="66"/>
      <c r="E280" s="79"/>
      <c r="F280" s="79"/>
      <c r="G280" s="79"/>
      <c r="H280" s="79"/>
      <c r="I280" s="79"/>
      <c r="J280" s="23"/>
    </row>
    <row r="281" spans="1:10" ht="16" x14ac:dyDescent="0.2">
      <c r="A281" s="63">
        <f>A274+1</f>
        <v>73</v>
      </c>
      <c r="B281" s="75" t="s">
        <v>308</v>
      </c>
      <c r="C281" s="66" t="s">
        <v>43</v>
      </c>
      <c r="D281" s="66" t="s">
        <v>411</v>
      </c>
      <c r="E281" s="79">
        <v>180000</v>
      </c>
      <c r="F281" s="79">
        <v>136.34</v>
      </c>
      <c r="G281" s="78">
        <f>H281-F281</f>
        <v>8.0200000000000102</v>
      </c>
      <c r="H281" s="79">
        <v>144.36000000000001</v>
      </c>
      <c r="I281" s="79">
        <f>SUM(H281:H284)</f>
        <v>179.56</v>
      </c>
      <c r="J281" s="23"/>
    </row>
    <row r="282" spans="1:10" ht="16" x14ac:dyDescent="0.2">
      <c r="A282" s="63"/>
      <c r="B282" s="75"/>
      <c r="C282" s="66"/>
      <c r="D282" s="66" t="s">
        <v>417</v>
      </c>
      <c r="E282" s="79">
        <v>10000</v>
      </c>
      <c r="F282" s="79">
        <v>19.760000000000002</v>
      </c>
      <c r="G282" s="79"/>
      <c r="H282" s="79">
        <f>F282</f>
        <v>19.760000000000002</v>
      </c>
      <c r="I282" s="79"/>
      <c r="J282" s="23"/>
    </row>
    <row r="283" spans="1:10" ht="16" x14ac:dyDescent="0.2">
      <c r="A283" s="63"/>
      <c r="B283" s="75"/>
      <c r="C283" s="66"/>
      <c r="D283" s="66" t="s">
        <v>413</v>
      </c>
      <c r="E283" s="79">
        <v>180000</v>
      </c>
      <c r="F283" s="79">
        <v>7.52</v>
      </c>
      <c r="G283" s="79"/>
      <c r="H283" s="79">
        <f>F283</f>
        <v>7.52</v>
      </c>
      <c r="I283" s="79"/>
      <c r="J283" s="23"/>
    </row>
    <row r="284" spans="1:10" ht="16" x14ac:dyDescent="0.2">
      <c r="A284" s="63"/>
      <c r="B284" s="75"/>
      <c r="C284" s="66"/>
      <c r="D284" s="66" t="s">
        <v>418</v>
      </c>
      <c r="E284" s="78">
        <v>180000</v>
      </c>
      <c r="F284" s="79">
        <v>7.92</v>
      </c>
      <c r="G284" s="79"/>
      <c r="H284" s="79">
        <f>F284</f>
        <v>7.92</v>
      </c>
      <c r="I284" s="79"/>
      <c r="J284" s="23"/>
    </row>
    <row r="285" spans="1:10" ht="16" x14ac:dyDescent="0.2">
      <c r="A285" s="63"/>
      <c r="B285" s="75"/>
      <c r="C285" s="66"/>
      <c r="D285" s="66"/>
      <c r="E285" s="79"/>
      <c r="F285" s="79"/>
      <c r="G285" s="79"/>
      <c r="H285" s="79"/>
      <c r="I285" s="79"/>
      <c r="J285" s="23"/>
    </row>
    <row r="286" spans="1:10" ht="16" x14ac:dyDescent="0.2">
      <c r="A286" s="63">
        <v>74</v>
      </c>
      <c r="B286" s="75" t="s">
        <v>339</v>
      </c>
      <c r="C286" s="66" t="s">
        <v>340</v>
      </c>
      <c r="D286" s="66" t="s">
        <v>411</v>
      </c>
      <c r="E286" s="78">
        <v>20000</v>
      </c>
      <c r="F286" s="78">
        <v>1.26</v>
      </c>
      <c r="G286" s="78">
        <f>H286-F286</f>
        <v>1.26</v>
      </c>
      <c r="H286" s="78">
        <v>2.52</v>
      </c>
      <c r="I286" s="78">
        <f>SUM(H286:H287)</f>
        <v>2.94</v>
      </c>
      <c r="J286" s="23"/>
    </row>
    <row r="287" spans="1:10" ht="16" x14ac:dyDescent="0.2">
      <c r="A287" s="63"/>
      <c r="B287" s="75"/>
      <c r="C287" s="66"/>
      <c r="D287" s="66" t="s">
        <v>413</v>
      </c>
      <c r="E287" s="78">
        <v>10000</v>
      </c>
      <c r="F287" s="78">
        <v>0.42</v>
      </c>
      <c r="G287" s="78"/>
      <c r="H287" s="78">
        <f>F287</f>
        <v>0.42</v>
      </c>
      <c r="I287" s="78"/>
      <c r="J287" s="23"/>
    </row>
    <row r="288" spans="1:10" ht="16" x14ac:dyDescent="0.2">
      <c r="A288" s="63"/>
      <c r="B288" s="75"/>
      <c r="C288" s="66"/>
      <c r="D288" s="66"/>
      <c r="E288" s="78"/>
      <c r="F288" s="78"/>
      <c r="G288" s="78"/>
      <c r="H288" s="78"/>
      <c r="I288" s="78"/>
      <c r="J288" s="23"/>
    </row>
    <row r="289" spans="1:10" ht="16" x14ac:dyDescent="0.2">
      <c r="A289" s="63">
        <f>A286+1</f>
        <v>75</v>
      </c>
      <c r="B289" s="75" t="s">
        <v>310</v>
      </c>
      <c r="C289" s="66" t="s">
        <v>44</v>
      </c>
      <c r="D289" s="66" t="s">
        <v>411</v>
      </c>
      <c r="E289" s="79">
        <v>10000</v>
      </c>
      <c r="F289" s="79">
        <v>0</v>
      </c>
      <c r="G289" s="78">
        <f>H289-F289</f>
        <v>8.02</v>
      </c>
      <c r="H289" s="79">
        <v>8.02</v>
      </c>
      <c r="I289" s="79">
        <f>SUM(H289:H290)</f>
        <v>8.44</v>
      </c>
      <c r="J289" s="23"/>
    </row>
    <row r="290" spans="1:10" ht="16" x14ac:dyDescent="0.2">
      <c r="A290" s="63"/>
      <c r="B290" s="75"/>
      <c r="C290" s="66"/>
      <c r="D290" s="66" t="s">
        <v>413</v>
      </c>
      <c r="E290" s="79">
        <v>10000</v>
      </c>
      <c r="F290" s="79">
        <v>0.42</v>
      </c>
      <c r="G290" s="79"/>
      <c r="H290" s="79">
        <f>F290</f>
        <v>0.42</v>
      </c>
      <c r="I290" s="79"/>
      <c r="J290" s="23"/>
    </row>
    <row r="291" spans="1:10" ht="16" x14ac:dyDescent="0.2">
      <c r="A291" s="63"/>
      <c r="B291" s="75"/>
      <c r="C291" s="66"/>
      <c r="D291" s="66"/>
      <c r="E291" s="79"/>
      <c r="F291" s="79"/>
      <c r="G291" s="79"/>
      <c r="H291" s="79"/>
      <c r="I291" s="79"/>
      <c r="J291" s="23"/>
    </row>
    <row r="292" spans="1:10" ht="16" x14ac:dyDescent="0.2">
      <c r="A292" s="63">
        <f>A289+1</f>
        <v>76</v>
      </c>
      <c r="B292" s="75" t="s">
        <v>311</v>
      </c>
      <c r="C292" s="66" t="s">
        <v>96</v>
      </c>
      <c r="D292" s="66" t="s">
        <v>411</v>
      </c>
      <c r="E292" s="79">
        <v>30000</v>
      </c>
      <c r="F292" s="79">
        <v>2.52</v>
      </c>
      <c r="G292" s="78">
        <f>H292-F292</f>
        <v>1.2599999999999998</v>
      </c>
      <c r="H292" s="79">
        <v>3.78</v>
      </c>
      <c r="I292" s="79">
        <f>SUM(H292:H293)</f>
        <v>4.2</v>
      </c>
      <c r="J292" s="23"/>
    </row>
    <row r="293" spans="1:10" ht="16" x14ac:dyDescent="0.2">
      <c r="A293" s="63"/>
      <c r="B293" s="75"/>
      <c r="C293" s="66"/>
      <c r="D293" s="66" t="s">
        <v>413</v>
      </c>
      <c r="E293" s="79">
        <v>10000</v>
      </c>
      <c r="F293" s="79">
        <v>0.42</v>
      </c>
      <c r="G293" s="79"/>
      <c r="H293" s="79">
        <f>F293</f>
        <v>0.42</v>
      </c>
      <c r="I293" s="79"/>
      <c r="J293" s="23"/>
    </row>
    <row r="294" spans="1:10" ht="16" x14ac:dyDescent="0.2">
      <c r="A294" s="63"/>
      <c r="B294" s="75"/>
      <c r="C294" s="66"/>
      <c r="D294" s="66"/>
      <c r="E294" s="79"/>
      <c r="F294" s="79"/>
      <c r="G294" s="79"/>
      <c r="H294" s="79"/>
      <c r="I294" s="79"/>
      <c r="J294" s="23"/>
    </row>
    <row r="295" spans="1:10" ht="16" x14ac:dyDescent="0.2">
      <c r="A295" s="63">
        <f>A292+1</f>
        <v>77</v>
      </c>
      <c r="B295" s="75" t="s">
        <v>312</v>
      </c>
      <c r="C295" s="66" t="s">
        <v>137</v>
      </c>
      <c r="D295" s="66" t="s">
        <v>411</v>
      </c>
      <c r="E295" s="79">
        <v>100000</v>
      </c>
      <c r="F295" s="79">
        <v>4.7699999999999996</v>
      </c>
      <c r="G295" s="78">
        <f>H295-F295</f>
        <v>0.53000000000000025</v>
      </c>
      <c r="H295" s="79">
        <v>5.3</v>
      </c>
      <c r="I295" s="79">
        <f>SUM(H295:H296)</f>
        <v>9.48</v>
      </c>
      <c r="J295" s="23"/>
    </row>
    <row r="296" spans="1:10" ht="16" x14ac:dyDescent="0.2">
      <c r="A296" s="63"/>
      <c r="B296" s="75"/>
      <c r="C296" s="66"/>
      <c r="D296" s="66" t="s">
        <v>413</v>
      </c>
      <c r="E296" s="79">
        <v>100000</v>
      </c>
      <c r="F296" s="79">
        <v>4.18</v>
      </c>
      <c r="G296" s="79"/>
      <c r="H296" s="79">
        <f>F296</f>
        <v>4.18</v>
      </c>
      <c r="I296" s="79"/>
      <c r="J296" s="23"/>
    </row>
    <row r="297" spans="1:10" ht="16" x14ac:dyDescent="0.2">
      <c r="A297" s="63"/>
      <c r="B297" s="75"/>
      <c r="C297" s="66"/>
      <c r="D297" s="66"/>
      <c r="E297" s="79"/>
      <c r="F297" s="79"/>
      <c r="G297" s="79"/>
      <c r="H297" s="79"/>
      <c r="I297" s="79"/>
      <c r="J297" s="23"/>
    </row>
    <row r="298" spans="1:10" ht="16" x14ac:dyDescent="0.2">
      <c r="A298" s="63">
        <f>A295+1</f>
        <v>78</v>
      </c>
      <c r="B298" s="75" t="s">
        <v>313</v>
      </c>
      <c r="C298" s="66" t="s">
        <v>45</v>
      </c>
      <c r="D298" s="66" t="s">
        <v>411</v>
      </c>
      <c r="E298" s="79">
        <v>10000</v>
      </c>
      <c r="F298" s="79">
        <v>0</v>
      </c>
      <c r="G298" s="78">
        <f>H298-F298</f>
        <v>1.26</v>
      </c>
      <c r="H298" s="79">
        <v>1.26</v>
      </c>
      <c r="I298" s="79">
        <f>H298</f>
        <v>1.26</v>
      </c>
      <c r="J298" s="23"/>
    </row>
    <row r="299" spans="1:10" ht="16" x14ac:dyDescent="0.2">
      <c r="A299" s="63"/>
      <c r="B299" s="75"/>
      <c r="C299" s="66"/>
      <c r="D299" s="66"/>
      <c r="E299" s="79"/>
      <c r="F299" s="79"/>
      <c r="G299" s="79"/>
      <c r="H299" s="79"/>
      <c r="I299" s="79"/>
      <c r="J299" s="23"/>
    </row>
    <row r="300" spans="1:10" ht="16" x14ac:dyDescent="0.2">
      <c r="A300" s="63">
        <f>A298+1</f>
        <v>79</v>
      </c>
      <c r="B300" s="75" t="s">
        <v>314</v>
      </c>
      <c r="C300" s="82" t="s">
        <v>230</v>
      </c>
      <c r="D300" s="66" t="s">
        <v>411</v>
      </c>
      <c r="E300" s="79">
        <v>100000</v>
      </c>
      <c r="F300" s="79">
        <v>27.72</v>
      </c>
      <c r="G300" s="78">
        <f>H300-F300</f>
        <v>3.0800000000000018</v>
      </c>
      <c r="H300" s="79">
        <v>30.8</v>
      </c>
      <c r="I300" s="79">
        <f>SUM(H300:H304)</f>
        <v>65.819999999999993</v>
      </c>
      <c r="J300" s="23"/>
    </row>
    <row r="301" spans="1:10" ht="16" x14ac:dyDescent="0.2">
      <c r="A301" s="63"/>
      <c r="B301" s="75"/>
      <c r="C301" s="66"/>
      <c r="D301" s="66" t="s">
        <v>417</v>
      </c>
      <c r="E301" s="79">
        <v>50000</v>
      </c>
      <c r="F301" s="79">
        <v>22.05</v>
      </c>
      <c r="G301" s="79"/>
      <c r="H301" s="79">
        <f>F301</f>
        <v>22.05</v>
      </c>
      <c r="I301" s="79"/>
      <c r="J301" s="23"/>
    </row>
    <row r="302" spans="1:10" ht="16" x14ac:dyDescent="0.2">
      <c r="A302" s="63"/>
      <c r="B302" s="75"/>
      <c r="C302" s="66"/>
      <c r="D302" s="66" t="s">
        <v>412</v>
      </c>
      <c r="E302" s="79">
        <v>10000</v>
      </c>
      <c r="F302" s="79">
        <v>3.42</v>
      </c>
      <c r="G302" s="79"/>
      <c r="H302" s="79">
        <f>F302</f>
        <v>3.42</v>
      </c>
      <c r="I302" s="79"/>
      <c r="J302" s="23"/>
    </row>
    <row r="303" spans="1:10" ht="16" x14ac:dyDescent="0.2">
      <c r="A303" s="63"/>
      <c r="B303" s="75"/>
      <c r="C303" s="66"/>
      <c r="D303" s="66" t="s">
        <v>413</v>
      </c>
      <c r="E303" s="79">
        <v>220000</v>
      </c>
      <c r="F303" s="79">
        <v>9.1999999999999993</v>
      </c>
      <c r="G303" s="79"/>
      <c r="H303" s="79">
        <f>F303</f>
        <v>9.1999999999999993</v>
      </c>
      <c r="I303" s="79"/>
      <c r="J303" s="23"/>
    </row>
    <row r="304" spans="1:10" ht="16" x14ac:dyDescent="0.2">
      <c r="A304" s="63"/>
      <c r="B304" s="75"/>
      <c r="C304" s="66"/>
      <c r="D304" s="66" t="s">
        <v>414</v>
      </c>
      <c r="E304" s="79">
        <v>10000</v>
      </c>
      <c r="F304" s="79">
        <v>0.35</v>
      </c>
      <c r="G304" s="79"/>
      <c r="H304" s="79">
        <f>F304</f>
        <v>0.35</v>
      </c>
      <c r="I304" s="79"/>
      <c r="J304" s="23"/>
    </row>
    <row r="305" spans="1:10" ht="16" x14ac:dyDescent="0.2">
      <c r="A305" s="63"/>
      <c r="B305" s="75"/>
      <c r="C305" s="66"/>
      <c r="D305" s="66"/>
      <c r="E305" s="79"/>
      <c r="F305" s="79"/>
      <c r="G305" s="79"/>
      <c r="H305" s="79"/>
      <c r="I305" s="79"/>
      <c r="J305" s="23"/>
    </row>
    <row r="306" spans="1:10" ht="16" x14ac:dyDescent="0.2">
      <c r="A306" s="63">
        <f>A300+1</f>
        <v>80</v>
      </c>
      <c r="B306" s="75" t="s">
        <v>315</v>
      </c>
      <c r="C306" s="66" t="s">
        <v>334</v>
      </c>
      <c r="D306" s="66" t="s">
        <v>411</v>
      </c>
      <c r="E306" s="79">
        <v>150000</v>
      </c>
      <c r="F306" s="79">
        <v>28.14</v>
      </c>
      <c r="G306" s="78">
        <f>H306-F306</f>
        <v>2.009999999999998</v>
      </c>
      <c r="H306" s="79">
        <v>30.15</v>
      </c>
      <c r="I306" s="79">
        <f>SUM(H306:H311)</f>
        <v>75.569999999999993</v>
      </c>
      <c r="J306" s="91"/>
    </row>
    <row r="307" spans="1:10" ht="16" x14ac:dyDescent="0.2">
      <c r="A307" s="63"/>
      <c r="B307" s="75"/>
      <c r="C307" s="66"/>
      <c r="D307" s="173" t="s">
        <v>417</v>
      </c>
      <c r="E307" s="79">
        <v>50000</v>
      </c>
      <c r="F307" s="79">
        <v>14.15</v>
      </c>
      <c r="G307" s="79"/>
      <c r="H307" s="79">
        <f>F307</f>
        <v>14.15</v>
      </c>
      <c r="I307" s="79"/>
      <c r="J307" s="91"/>
    </row>
    <row r="308" spans="1:10" ht="16" x14ac:dyDescent="0.2">
      <c r="A308" s="63"/>
      <c r="B308" s="75"/>
      <c r="C308" s="66"/>
      <c r="D308" s="173" t="s">
        <v>412</v>
      </c>
      <c r="E308" s="79">
        <v>10000</v>
      </c>
      <c r="F308" s="79">
        <v>3.42</v>
      </c>
      <c r="G308" s="79"/>
      <c r="H308" s="79">
        <f>F308</f>
        <v>3.42</v>
      </c>
      <c r="I308" s="79"/>
      <c r="J308" s="91"/>
    </row>
    <row r="309" spans="1:10" ht="16" x14ac:dyDescent="0.2">
      <c r="A309" s="63"/>
      <c r="B309" s="75"/>
      <c r="C309" s="66"/>
      <c r="D309" s="173" t="s">
        <v>413</v>
      </c>
      <c r="E309" s="78">
        <v>500000</v>
      </c>
      <c r="F309" s="79">
        <v>20.9</v>
      </c>
      <c r="G309" s="79"/>
      <c r="H309" s="79">
        <f>F309</f>
        <v>20.9</v>
      </c>
      <c r="I309" s="79"/>
      <c r="J309" s="91"/>
    </row>
    <row r="310" spans="1:10" ht="16" x14ac:dyDescent="0.2">
      <c r="A310" s="63"/>
      <c r="B310" s="75"/>
      <c r="C310" s="66"/>
      <c r="D310" s="173" t="s">
        <v>418</v>
      </c>
      <c r="E310" s="78">
        <v>150000</v>
      </c>
      <c r="F310" s="79">
        <v>6.6</v>
      </c>
      <c r="G310" s="79"/>
      <c r="H310" s="79">
        <f>F310</f>
        <v>6.6</v>
      </c>
      <c r="I310" s="79"/>
      <c r="J310" s="91"/>
    </row>
    <row r="311" spans="1:10" ht="16" x14ac:dyDescent="0.2">
      <c r="A311" s="63"/>
      <c r="B311" s="75"/>
      <c r="C311" s="66"/>
      <c r="D311" s="173" t="s">
        <v>414</v>
      </c>
      <c r="E311" s="78">
        <v>10000</v>
      </c>
      <c r="F311" s="79">
        <v>0.35</v>
      </c>
      <c r="G311" s="79"/>
      <c r="H311" s="79">
        <f>F311</f>
        <v>0.35</v>
      </c>
      <c r="I311" s="79"/>
      <c r="J311" s="91"/>
    </row>
    <row r="312" spans="1:10" ht="16" x14ac:dyDescent="0.2">
      <c r="A312" s="63"/>
      <c r="B312" s="75"/>
      <c r="C312" s="66"/>
      <c r="D312" s="66"/>
      <c r="E312" s="78"/>
      <c r="F312" s="79"/>
      <c r="G312" s="79"/>
      <c r="H312" s="79"/>
      <c r="I312" s="79"/>
      <c r="J312" s="91"/>
    </row>
    <row r="313" spans="1:10" ht="16" x14ac:dyDescent="0.2">
      <c r="A313" s="63">
        <f>A306+1</f>
        <v>81</v>
      </c>
      <c r="B313" s="75" t="s">
        <v>316</v>
      </c>
      <c r="C313" s="66" t="s">
        <v>182</v>
      </c>
      <c r="D313" s="66" t="s">
        <v>411</v>
      </c>
      <c r="E313" s="78">
        <v>10000</v>
      </c>
      <c r="F313" s="78">
        <v>0</v>
      </c>
      <c r="G313" s="78">
        <f>H313-F313</f>
        <v>0.91</v>
      </c>
      <c r="H313" s="78">
        <v>0.91</v>
      </c>
      <c r="I313" s="78">
        <f>SUM(H313:H315)</f>
        <v>2.2200000000000002</v>
      </c>
      <c r="J313" s="104"/>
    </row>
    <row r="314" spans="1:10" ht="16" x14ac:dyDescent="0.2">
      <c r="A314" s="63"/>
      <c r="B314" s="75"/>
      <c r="C314" s="66"/>
      <c r="D314" s="66" t="s">
        <v>417</v>
      </c>
      <c r="E314" s="78">
        <v>5000</v>
      </c>
      <c r="F314" s="78">
        <v>0.63</v>
      </c>
      <c r="G314" s="78"/>
      <c r="H314" s="78">
        <f>F314</f>
        <v>0.63</v>
      </c>
      <c r="I314" s="78"/>
      <c r="J314" s="104"/>
    </row>
    <row r="315" spans="1:10" ht="16" x14ac:dyDescent="0.2">
      <c r="A315" s="63"/>
      <c r="B315" s="75"/>
      <c r="C315" s="66"/>
      <c r="D315" s="66" t="s">
        <v>412</v>
      </c>
      <c r="E315" s="78">
        <v>2000</v>
      </c>
      <c r="F315" s="78">
        <v>0.68</v>
      </c>
      <c r="G315" s="78"/>
      <c r="H315" s="78">
        <f>F315</f>
        <v>0.68</v>
      </c>
      <c r="I315" s="78"/>
      <c r="J315" s="104"/>
    </row>
    <row r="316" spans="1:10" ht="16" x14ac:dyDescent="0.2">
      <c r="A316" s="63"/>
      <c r="B316" s="75"/>
      <c r="C316" s="66"/>
      <c r="D316" s="66"/>
      <c r="E316" s="78"/>
      <c r="F316" s="78"/>
      <c r="G316" s="78"/>
      <c r="H316" s="78"/>
      <c r="I316" s="78"/>
      <c r="J316" s="104"/>
    </row>
    <row r="317" spans="1:10" ht="16" x14ac:dyDescent="0.2">
      <c r="A317" s="63">
        <f>A313+1</f>
        <v>82</v>
      </c>
      <c r="B317" s="75" t="s">
        <v>350</v>
      </c>
      <c r="C317" s="66" t="s">
        <v>366</v>
      </c>
      <c r="D317" s="66" t="s">
        <v>411</v>
      </c>
      <c r="E317" s="78">
        <v>10000</v>
      </c>
      <c r="F317" s="78">
        <v>0</v>
      </c>
      <c r="G317" s="78">
        <f>H317-F317</f>
        <v>3.08</v>
      </c>
      <c r="H317" s="78">
        <v>3.08</v>
      </c>
      <c r="I317" s="78">
        <f>SUM(H317:H322)</f>
        <v>18.260000000000002</v>
      </c>
      <c r="J317" s="104"/>
    </row>
    <row r="318" spans="1:10" ht="16" x14ac:dyDescent="0.2">
      <c r="A318" s="63"/>
      <c r="B318" s="75"/>
      <c r="C318" s="66"/>
      <c r="D318" s="173" t="s">
        <v>417</v>
      </c>
      <c r="E318" s="78">
        <v>10000</v>
      </c>
      <c r="F318" s="78">
        <v>2.83</v>
      </c>
      <c r="G318" s="78"/>
      <c r="H318" s="78">
        <f>F318</f>
        <v>2.83</v>
      </c>
      <c r="I318" s="78"/>
      <c r="J318" s="104"/>
    </row>
    <row r="319" spans="1:10" ht="16" x14ac:dyDescent="0.2">
      <c r="A319" s="63"/>
      <c r="B319" s="75"/>
      <c r="C319" s="66"/>
      <c r="D319" s="173" t="s">
        <v>412</v>
      </c>
      <c r="E319" s="78">
        <v>10000</v>
      </c>
      <c r="F319" s="78">
        <v>3.42</v>
      </c>
      <c r="G319" s="78"/>
      <c r="H319" s="78">
        <f>F319</f>
        <v>3.42</v>
      </c>
      <c r="I319" s="78"/>
      <c r="J319" s="104"/>
    </row>
    <row r="320" spans="1:10" ht="16" x14ac:dyDescent="0.2">
      <c r="A320" s="63"/>
      <c r="B320" s="75"/>
      <c r="C320" s="66"/>
      <c r="D320" s="173" t="s">
        <v>413</v>
      </c>
      <c r="E320" s="78">
        <v>100000</v>
      </c>
      <c r="F320" s="78">
        <v>4.18</v>
      </c>
      <c r="G320" s="78"/>
      <c r="H320" s="78">
        <f>F320</f>
        <v>4.18</v>
      </c>
      <c r="I320" s="78"/>
      <c r="J320" s="104"/>
    </row>
    <row r="321" spans="1:10" ht="16" x14ac:dyDescent="0.2">
      <c r="A321" s="63"/>
      <c r="B321" s="75"/>
      <c r="C321" s="66"/>
      <c r="D321" s="173" t="s">
        <v>418</v>
      </c>
      <c r="E321" s="78">
        <v>100000</v>
      </c>
      <c r="F321" s="78">
        <v>4.4000000000000004</v>
      </c>
      <c r="G321" s="78"/>
      <c r="H321" s="78">
        <f>F321</f>
        <v>4.4000000000000004</v>
      </c>
      <c r="I321" s="78"/>
      <c r="J321" s="104"/>
    </row>
    <row r="322" spans="1:10" ht="16" x14ac:dyDescent="0.2">
      <c r="A322" s="63"/>
      <c r="B322" s="75"/>
      <c r="C322" s="66"/>
      <c r="D322" s="173" t="s">
        <v>414</v>
      </c>
      <c r="E322" s="78">
        <v>10000</v>
      </c>
      <c r="F322" s="78">
        <v>0.35</v>
      </c>
      <c r="G322" s="78"/>
      <c r="H322" s="78">
        <f>F322</f>
        <v>0.35</v>
      </c>
      <c r="I322" s="78"/>
      <c r="J322" s="104"/>
    </row>
    <row r="323" spans="1:10" ht="16" x14ac:dyDescent="0.2">
      <c r="A323" s="63"/>
      <c r="B323" s="75"/>
      <c r="C323" s="66"/>
      <c r="D323" s="66"/>
      <c r="E323" s="78"/>
      <c r="F323" s="78"/>
      <c r="G323" s="78"/>
      <c r="H323" s="78"/>
      <c r="I323" s="78"/>
      <c r="J323" s="104"/>
    </row>
    <row r="324" spans="1:10" ht="16" x14ac:dyDescent="0.2">
      <c r="A324" s="63">
        <f>A317+1</f>
        <v>83</v>
      </c>
      <c r="B324" s="75" t="s">
        <v>317</v>
      </c>
      <c r="C324" s="66" t="s">
        <v>100</v>
      </c>
      <c r="D324" s="66" t="s">
        <v>411</v>
      </c>
      <c r="E324" s="79">
        <v>10000</v>
      </c>
      <c r="F324" s="79">
        <v>0</v>
      </c>
      <c r="G324" s="78">
        <f>H324-F324</f>
        <v>0.66</v>
      </c>
      <c r="H324" s="79">
        <v>0.66</v>
      </c>
      <c r="I324" s="79">
        <f>SUM(H324:H325)</f>
        <v>2.75</v>
      </c>
      <c r="J324" s="23"/>
    </row>
    <row r="325" spans="1:10" ht="16" x14ac:dyDescent="0.2">
      <c r="A325" s="63"/>
      <c r="B325" s="75"/>
      <c r="C325" s="66"/>
      <c r="D325" s="66" t="s">
        <v>413</v>
      </c>
      <c r="E325" s="79">
        <v>50000</v>
      </c>
      <c r="F325" s="79">
        <v>2.09</v>
      </c>
      <c r="G325" s="79"/>
      <c r="H325" s="79">
        <f>F325</f>
        <v>2.09</v>
      </c>
      <c r="I325" s="79"/>
      <c r="J325" s="23"/>
    </row>
    <row r="326" spans="1:10" ht="16" x14ac:dyDescent="0.2">
      <c r="A326" s="63"/>
      <c r="B326" s="75"/>
      <c r="C326" s="66"/>
      <c r="D326" s="66"/>
      <c r="E326" s="79"/>
      <c r="F326" s="79"/>
      <c r="G326" s="79"/>
      <c r="H326" s="79"/>
      <c r="I326" s="79"/>
      <c r="J326" s="23"/>
    </row>
    <row r="327" spans="1:10" ht="16" x14ac:dyDescent="0.2">
      <c r="A327" s="63"/>
      <c r="B327" s="75" t="s">
        <v>442</v>
      </c>
      <c r="C327" s="66" t="s">
        <v>437</v>
      </c>
      <c r="D327" s="66" t="s">
        <v>411</v>
      </c>
      <c r="E327" s="79">
        <v>250000</v>
      </c>
      <c r="F327" s="79">
        <v>15.84</v>
      </c>
      <c r="G327" s="79">
        <f>H327-F327</f>
        <v>0.66000000000000014</v>
      </c>
      <c r="H327" s="79">
        <v>16.5</v>
      </c>
      <c r="I327" s="79">
        <f>H327</f>
        <v>16.5</v>
      </c>
      <c r="J327" s="23"/>
    </row>
    <row r="328" spans="1:10" ht="16" x14ac:dyDescent="0.2">
      <c r="A328" s="63"/>
      <c r="B328" s="75"/>
      <c r="C328" s="66"/>
      <c r="D328" s="66"/>
      <c r="E328" s="79"/>
      <c r="F328" s="79"/>
      <c r="G328" s="79"/>
      <c r="H328" s="79"/>
      <c r="J328" s="23"/>
    </row>
    <row r="329" spans="1:10" ht="16" x14ac:dyDescent="0.2">
      <c r="A329" s="63">
        <v>84</v>
      </c>
      <c r="B329" s="75" t="s">
        <v>318</v>
      </c>
      <c r="C329" s="66" t="s">
        <v>231</v>
      </c>
      <c r="D329" s="66" t="s">
        <v>411</v>
      </c>
      <c r="E329" s="79">
        <v>250000</v>
      </c>
      <c r="F329" s="79">
        <v>30.24</v>
      </c>
      <c r="G329" s="78">
        <f>H329-F329</f>
        <v>1.2600000000000016</v>
      </c>
      <c r="H329" s="79">
        <v>31.5</v>
      </c>
      <c r="I329" s="79">
        <f>SUM(H329:H334)</f>
        <v>65.77</v>
      </c>
      <c r="J329" s="23"/>
    </row>
    <row r="330" spans="1:10" ht="16" x14ac:dyDescent="0.2">
      <c r="A330" s="63"/>
      <c r="B330" s="75"/>
      <c r="C330" s="66"/>
      <c r="D330" s="173" t="s">
        <v>417</v>
      </c>
      <c r="E330" s="79">
        <v>50000</v>
      </c>
      <c r="F330" s="79">
        <v>9.0500000000000007</v>
      </c>
      <c r="G330" s="79"/>
      <c r="H330" s="79">
        <f>F330</f>
        <v>9.0500000000000007</v>
      </c>
      <c r="I330" s="79"/>
      <c r="J330" s="23"/>
    </row>
    <row r="331" spans="1:10" ht="16" x14ac:dyDescent="0.2">
      <c r="A331" s="63"/>
      <c r="B331" s="75"/>
      <c r="C331" s="66"/>
      <c r="D331" s="173" t="s">
        <v>412</v>
      </c>
      <c r="E331" s="79">
        <v>10000</v>
      </c>
      <c r="F331" s="79">
        <v>3.42</v>
      </c>
      <c r="G331" s="79"/>
      <c r="H331" s="79">
        <f>F331</f>
        <v>3.42</v>
      </c>
      <c r="I331" s="79"/>
      <c r="J331" s="23"/>
    </row>
    <row r="332" spans="1:10" ht="16" x14ac:dyDescent="0.2">
      <c r="A332" s="63"/>
      <c r="B332" s="75"/>
      <c r="C332" s="66"/>
      <c r="D332" s="173" t="s">
        <v>413</v>
      </c>
      <c r="E332" s="79">
        <v>250000</v>
      </c>
      <c r="F332" s="79">
        <v>10.45</v>
      </c>
      <c r="G332" s="79"/>
      <c r="H332" s="79">
        <f>F332</f>
        <v>10.45</v>
      </c>
      <c r="I332" s="79"/>
      <c r="J332" s="23"/>
    </row>
    <row r="333" spans="1:10" ht="16" x14ac:dyDescent="0.2">
      <c r="A333" s="63"/>
      <c r="B333" s="75"/>
      <c r="C333" s="66"/>
      <c r="D333" s="173" t="s">
        <v>418</v>
      </c>
      <c r="E333" s="78">
        <v>250000</v>
      </c>
      <c r="F333" s="79">
        <v>11</v>
      </c>
      <c r="G333" s="79"/>
      <c r="H333" s="79">
        <f>F333</f>
        <v>11</v>
      </c>
      <c r="I333" s="79"/>
      <c r="J333" s="23"/>
    </row>
    <row r="334" spans="1:10" ht="16" x14ac:dyDescent="0.2">
      <c r="A334" s="63"/>
      <c r="B334" s="75"/>
      <c r="C334" s="66"/>
      <c r="D334" s="173" t="s">
        <v>414</v>
      </c>
      <c r="E334" s="78">
        <v>10000</v>
      </c>
      <c r="F334" s="79">
        <v>0.35</v>
      </c>
      <c r="G334" s="79"/>
      <c r="H334" s="79">
        <f>F334</f>
        <v>0.35</v>
      </c>
      <c r="I334" s="79"/>
      <c r="J334" s="23"/>
    </row>
    <row r="335" spans="1:10" ht="16" x14ac:dyDescent="0.2">
      <c r="A335" s="63"/>
      <c r="B335" s="75"/>
      <c r="C335" s="66"/>
      <c r="D335" s="66"/>
      <c r="E335" s="78"/>
      <c r="F335" s="79"/>
      <c r="G335" s="79"/>
      <c r="H335" s="79"/>
      <c r="I335" s="79"/>
      <c r="J335" s="23"/>
    </row>
    <row r="336" spans="1:10" ht="16" x14ac:dyDescent="0.2">
      <c r="A336" s="63">
        <v>85</v>
      </c>
      <c r="B336" s="75" t="s">
        <v>319</v>
      </c>
      <c r="C336" s="82" t="s">
        <v>206</v>
      </c>
      <c r="D336" s="66" t="s">
        <v>411</v>
      </c>
      <c r="E336" s="78">
        <v>180000</v>
      </c>
      <c r="F336" s="79">
        <v>15.47</v>
      </c>
      <c r="G336" s="78">
        <f>H336-F336</f>
        <v>0.90999999999999837</v>
      </c>
      <c r="H336" s="79">
        <v>16.38</v>
      </c>
      <c r="I336" s="79">
        <f>SUM(H336:H341)</f>
        <v>49.74</v>
      </c>
      <c r="J336" s="23"/>
    </row>
    <row r="337" spans="1:10" ht="16" x14ac:dyDescent="0.2">
      <c r="A337" s="63"/>
      <c r="B337" s="75"/>
      <c r="C337" s="66"/>
      <c r="D337" s="173" t="s">
        <v>417</v>
      </c>
      <c r="E337" s="78">
        <v>50000</v>
      </c>
      <c r="F337" s="79">
        <v>14.15</v>
      </c>
      <c r="G337" s="79"/>
      <c r="H337" s="79">
        <f>F337</f>
        <v>14.15</v>
      </c>
      <c r="I337" s="79"/>
      <c r="J337" s="23"/>
    </row>
    <row r="338" spans="1:10" ht="16" x14ac:dyDescent="0.2">
      <c r="A338" s="63"/>
      <c r="B338" s="75"/>
      <c r="C338" s="66"/>
      <c r="D338" s="173" t="s">
        <v>412</v>
      </c>
      <c r="E338" s="78">
        <v>10000</v>
      </c>
      <c r="F338" s="79">
        <v>3.42</v>
      </c>
      <c r="G338" s="79"/>
      <c r="H338" s="79">
        <f>F338</f>
        <v>3.42</v>
      </c>
      <c r="I338" s="79"/>
      <c r="J338" s="23"/>
    </row>
    <row r="339" spans="1:10" ht="16" x14ac:dyDescent="0.2">
      <c r="A339" s="63"/>
      <c r="B339" s="75"/>
      <c r="C339" s="66"/>
      <c r="D339" s="173" t="s">
        <v>413</v>
      </c>
      <c r="E339" s="78">
        <v>180000</v>
      </c>
      <c r="F339" s="79">
        <v>7.52</v>
      </c>
      <c r="G339" s="79"/>
      <c r="H339" s="79">
        <f>F339</f>
        <v>7.52</v>
      </c>
      <c r="I339" s="79"/>
      <c r="J339" s="23"/>
    </row>
    <row r="340" spans="1:10" ht="16" x14ac:dyDescent="0.2">
      <c r="A340" s="63"/>
      <c r="B340" s="75"/>
      <c r="C340" s="66"/>
      <c r="D340" s="173" t="s">
        <v>418</v>
      </c>
      <c r="E340" s="78">
        <v>180000</v>
      </c>
      <c r="F340" s="79">
        <v>7.92</v>
      </c>
      <c r="G340" s="79"/>
      <c r="H340" s="79">
        <f>F340</f>
        <v>7.92</v>
      </c>
      <c r="I340" s="79"/>
      <c r="J340" s="23"/>
    </row>
    <row r="341" spans="1:10" ht="16" x14ac:dyDescent="0.2">
      <c r="A341" s="63"/>
      <c r="B341" s="75"/>
      <c r="C341" s="66"/>
      <c r="D341" s="173" t="s">
        <v>414</v>
      </c>
      <c r="E341" s="78">
        <v>10000</v>
      </c>
      <c r="F341" s="79">
        <v>0.35</v>
      </c>
      <c r="G341" s="79"/>
      <c r="H341" s="79">
        <f>F341</f>
        <v>0.35</v>
      </c>
      <c r="I341" s="79"/>
      <c r="J341" s="23"/>
    </row>
    <row r="342" spans="1:10" ht="16" x14ac:dyDescent="0.2">
      <c r="A342" s="63"/>
      <c r="B342" s="75"/>
      <c r="C342" s="66"/>
      <c r="D342" s="66"/>
      <c r="E342" s="78"/>
      <c r="F342" s="79"/>
      <c r="G342" s="79"/>
      <c r="H342" s="79"/>
      <c r="I342" s="79"/>
      <c r="J342" s="23"/>
    </row>
    <row r="343" spans="1:10" ht="16" x14ac:dyDescent="0.2">
      <c r="A343" s="63">
        <f>A336+1</f>
        <v>86</v>
      </c>
      <c r="B343" s="75" t="s">
        <v>320</v>
      </c>
      <c r="C343" s="82" t="s">
        <v>204</v>
      </c>
      <c r="D343" s="66" t="s">
        <v>411</v>
      </c>
      <c r="E343" s="78">
        <v>180000</v>
      </c>
      <c r="F343" s="79">
        <v>21.42</v>
      </c>
      <c r="G343" s="78">
        <f>H343-F343</f>
        <v>1.259999999999998</v>
      </c>
      <c r="H343" s="79">
        <v>22.68</v>
      </c>
      <c r="I343" s="79">
        <f>SUM(H343:H348)</f>
        <v>52.790000000000013</v>
      </c>
      <c r="J343" s="23"/>
    </row>
    <row r="344" spans="1:10" ht="16" x14ac:dyDescent="0.2">
      <c r="A344" s="63"/>
      <c r="B344" s="75"/>
      <c r="C344" s="66"/>
      <c r="D344" s="173" t="s">
        <v>417</v>
      </c>
      <c r="E344" s="78">
        <v>50000</v>
      </c>
      <c r="F344" s="79">
        <v>22.05</v>
      </c>
      <c r="G344" s="79"/>
      <c r="H344" s="79">
        <f>F344</f>
        <v>22.05</v>
      </c>
      <c r="I344" s="79"/>
      <c r="J344" s="23"/>
    </row>
    <row r="345" spans="1:10" ht="16" x14ac:dyDescent="0.2">
      <c r="A345" s="63"/>
      <c r="B345" s="75"/>
      <c r="C345" s="66"/>
      <c r="D345" s="173" t="s">
        <v>412</v>
      </c>
      <c r="E345" s="78">
        <v>10000</v>
      </c>
      <c r="F345" s="79">
        <v>3.42</v>
      </c>
      <c r="G345" s="79"/>
      <c r="H345" s="79">
        <f>F345</f>
        <v>3.42</v>
      </c>
      <c r="I345" s="79"/>
      <c r="J345" s="23"/>
    </row>
    <row r="346" spans="1:10" ht="16" x14ac:dyDescent="0.2">
      <c r="A346" s="63"/>
      <c r="B346" s="75"/>
      <c r="C346" s="66"/>
      <c r="D346" s="173" t="s">
        <v>413</v>
      </c>
      <c r="E346" s="78">
        <v>50000</v>
      </c>
      <c r="F346" s="79">
        <v>2.09</v>
      </c>
      <c r="G346" s="79"/>
      <c r="H346" s="79">
        <f>F346</f>
        <v>2.09</v>
      </c>
      <c r="I346" s="79"/>
      <c r="J346" s="23"/>
    </row>
    <row r="347" spans="1:10" ht="16" x14ac:dyDescent="0.2">
      <c r="A347" s="63"/>
      <c r="B347" s="75"/>
      <c r="C347" s="66"/>
      <c r="D347" s="173" t="s">
        <v>418</v>
      </c>
      <c r="E347" s="78">
        <v>50000</v>
      </c>
      <c r="F347" s="79">
        <v>2.2000000000000002</v>
      </c>
      <c r="G347" s="79"/>
      <c r="H347" s="79">
        <f>F347</f>
        <v>2.2000000000000002</v>
      </c>
      <c r="I347" s="79"/>
      <c r="J347" s="23"/>
    </row>
    <row r="348" spans="1:10" ht="16" x14ac:dyDescent="0.2">
      <c r="A348" s="63"/>
      <c r="B348" s="75"/>
      <c r="C348" s="66"/>
      <c r="D348" s="173" t="s">
        <v>414</v>
      </c>
      <c r="E348" s="78">
        <v>10000</v>
      </c>
      <c r="F348" s="79">
        <v>0.35</v>
      </c>
      <c r="G348" s="79"/>
      <c r="H348" s="79">
        <f>F348</f>
        <v>0.35</v>
      </c>
      <c r="I348" s="79"/>
      <c r="J348" s="23"/>
    </row>
    <row r="349" spans="1:10" ht="16" x14ac:dyDescent="0.2">
      <c r="A349" s="63"/>
      <c r="B349" s="75"/>
      <c r="C349" s="66"/>
      <c r="D349" s="173"/>
      <c r="E349" s="78"/>
      <c r="F349" s="79"/>
      <c r="G349" s="79"/>
      <c r="H349" s="79"/>
      <c r="I349" s="79"/>
      <c r="J349" s="23"/>
    </row>
    <row r="350" spans="1:10" ht="16" x14ac:dyDescent="0.2">
      <c r="A350" s="63">
        <v>87</v>
      </c>
      <c r="B350" s="75" t="s">
        <v>454</v>
      </c>
      <c r="C350" s="66" t="s">
        <v>451</v>
      </c>
      <c r="D350" s="173" t="s">
        <v>411</v>
      </c>
      <c r="E350" s="78">
        <v>10000</v>
      </c>
      <c r="F350" s="79">
        <v>0</v>
      </c>
      <c r="G350" s="79">
        <v>0.53</v>
      </c>
      <c r="H350" s="79">
        <f>F350+G350</f>
        <v>0.53</v>
      </c>
      <c r="I350" s="79">
        <f>SUM(H350:H351)</f>
        <v>12.229999999999999</v>
      </c>
      <c r="J350" s="23"/>
    </row>
    <row r="351" spans="1:10" ht="16" x14ac:dyDescent="0.2">
      <c r="A351" s="63"/>
      <c r="B351" s="75"/>
      <c r="C351" s="66"/>
      <c r="D351" s="173" t="s">
        <v>413</v>
      </c>
      <c r="E351" s="78">
        <v>280000</v>
      </c>
      <c r="F351" s="79">
        <v>11.7</v>
      </c>
      <c r="G351" s="79"/>
      <c r="H351" s="79">
        <f>F351</f>
        <v>11.7</v>
      </c>
      <c r="I351" s="79"/>
      <c r="J351" s="23"/>
    </row>
    <row r="352" spans="1:10" ht="16" x14ac:dyDescent="0.2">
      <c r="A352" s="63"/>
      <c r="B352" s="75"/>
      <c r="C352" s="66"/>
      <c r="D352" s="66"/>
      <c r="E352" s="78"/>
      <c r="F352" s="79"/>
      <c r="G352" s="79"/>
      <c r="H352" s="79"/>
      <c r="I352" s="79"/>
      <c r="J352" s="23"/>
    </row>
    <row r="353" spans="1:10" ht="16" x14ac:dyDescent="0.2">
      <c r="A353" s="63">
        <v>88</v>
      </c>
      <c r="B353" s="75" t="s">
        <v>321</v>
      </c>
      <c r="C353" s="66" t="s">
        <v>63</v>
      </c>
      <c r="D353" s="66" t="s">
        <v>411</v>
      </c>
      <c r="E353" s="180">
        <v>250000</v>
      </c>
      <c r="F353" s="78">
        <v>15.84</v>
      </c>
      <c r="G353" s="78">
        <f>H353-F353</f>
        <v>0.66000000000000014</v>
      </c>
      <c r="H353" s="79">
        <v>16.5</v>
      </c>
      <c r="I353" s="79">
        <f>SUM(H353:H356)</f>
        <v>31.14</v>
      </c>
      <c r="J353" s="23"/>
    </row>
    <row r="354" spans="1:10" ht="16" x14ac:dyDescent="0.2">
      <c r="A354" s="63"/>
      <c r="B354" s="75"/>
      <c r="C354" s="66"/>
      <c r="D354" s="66" t="s">
        <v>412</v>
      </c>
      <c r="E354" s="78">
        <v>10000</v>
      </c>
      <c r="F354" s="78">
        <v>3.42</v>
      </c>
      <c r="G354" s="78"/>
      <c r="H354" s="79">
        <f>F354</f>
        <v>3.42</v>
      </c>
      <c r="I354" s="79"/>
      <c r="J354" s="23"/>
    </row>
    <row r="355" spans="1:10" ht="16" x14ac:dyDescent="0.2">
      <c r="A355" s="63"/>
      <c r="B355" s="75"/>
      <c r="C355" s="66"/>
      <c r="D355" s="66" t="s">
        <v>413</v>
      </c>
      <c r="E355" s="78">
        <v>260000</v>
      </c>
      <c r="F355" s="78">
        <v>10.87</v>
      </c>
      <c r="G355" s="78"/>
      <c r="H355" s="79">
        <f>F355</f>
        <v>10.87</v>
      </c>
      <c r="I355" s="79"/>
      <c r="J355" s="23"/>
    </row>
    <row r="356" spans="1:10" ht="16" x14ac:dyDescent="0.2">
      <c r="A356" s="63"/>
      <c r="B356" s="75"/>
      <c r="C356" s="66"/>
      <c r="D356" s="66" t="s">
        <v>414</v>
      </c>
      <c r="E356" s="78">
        <v>10000</v>
      </c>
      <c r="F356" s="78">
        <v>0.35</v>
      </c>
      <c r="G356" s="78"/>
      <c r="H356" s="79">
        <f>F356</f>
        <v>0.35</v>
      </c>
      <c r="I356" s="79"/>
      <c r="J356" s="23"/>
    </row>
    <row r="357" spans="1:10" ht="16" x14ac:dyDescent="0.2">
      <c r="A357" s="63"/>
      <c r="B357" s="75"/>
      <c r="C357" s="66"/>
      <c r="D357" s="66"/>
      <c r="E357" s="79"/>
      <c r="F357" s="79"/>
      <c r="G357" s="79"/>
      <c r="H357" s="79"/>
      <c r="I357" s="79"/>
      <c r="J357" s="23"/>
    </row>
    <row r="358" spans="1:10" ht="16" x14ac:dyDescent="0.2">
      <c r="A358" s="63"/>
      <c r="B358" s="75"/>
      <c r="C358" s="66"/>
      <c r="D358" s="66"/>
      <c r="E358" s="79"/>
      <c r="F358" s="79"/>
      <c r="G358" s="79"/>
      <c r="H358" s="79"/>
      <c r="I358" s="79"/>
      <c r="J358" s="23"/>
    </row>
    <row r="359" spans="1:10" ht="16" x14ac:dyDescent="0.2">
      <c r="A359" s="63">
        <f>A353+1</f>
        <v>89</v>
      </c>
      <c r="B359" s="75" t="s">
        <v>322</v>
      </c>
      <c r="C359" s="66" t="s">
        <v>166</v>
      </c>
      <c r="D359" s="66" t="s">
        <v>411</v>
      </c>
      <c r="E359" s="79">
        <v>10000</v>
      </c>
      <c r="F359" s="79">
        <v>0</v>
      </c>
      <c r="G359" s="78">
        <f>H359-F359</f>
        <v>0.53</v>
      </c>
      <c r="H359" s="79">
        <v>0.53</v>
      </c>
      <c r="I359" s="79">
        <f>H359</f>
        <v>0.53</v>
      </c>
      <c r="J359" s="23"/>
    </row>
    <row r="360" spans="1:10" ht="16" x14ac:dyDescent="0.2">
      <c r="A360" s="63"/>
      <c r="B360" s="75"/>
      <c r="C360" s="66"/>
      <c r="D360" s="66"/>
      <c r="E360" s="79"/>
      <c r="F360" s="79"/>
      <c r="G360" s="79"/>
      <c r="H360" s="79"/>
      <c r="I360" s="79"/>
      <c r="J360" s="23"/>
    </row>
    <row r="361" spans="1:10" ht="16" x14ac:dyDescent="0.2">
      <c r="A361" s="63">
        <f>A359+1</f>
        <v>90</v>
      </c>
      <c r="B361" s="75" t="s">
        <v>323</v>
      </c>
      <c r="C361" s="66" t="s">
        <v>86</v>
      </c>
      <c r="D361" s="66" t="s">
        <v>411</v>
      </c>
      <c r="E361" s="79">
        <v>10000</v>
      </c>
      <c r="F361" s="79">
        <v>0</v>
      </c>
      <c r="G361" s="78">
        <f>H361-F361</f>
        <v>2.0099999999999998</v>
      </c>
      <c r="H361" s="79">
        <v>2.0099999999999998</v>
      </c>
      <c r="I361" s="79">
        <f>SUM(H361:H362)</f>
        <v>2.4299999999999997</v>
      </c>
      <c r="J361" s="23"/>
    </row>
    <row r="362" spans="1:10" ht="16" x14ac:dyDescent="0.2">
      <c r="A362" s="122"/>
      <c r="B362" s="123"/>
      <c r="C362" s="124"/>
      <c r="D362" s="124" t="s">
        <v>413</v>
      </c>
      <c r="E362" s="152">
        <v>10000</v>
      </c>
      <c r="F362" s="79">
        <v>0.42</v>
      </c>
      <c r="G362" s="79"/>
      <c r="H362" s="79">
        <f>F362</f>
        <v>0.42</v>
      </c>
      <c r="I362" s="79"/>
      <c r="J362" s="23"/>
    </row>
    <row r="363" spans="1:10" ht="16" x14ac:dyDescent="0.2">
      <c r="A363" s="122"/>
      <c r="B363" s="123"/>
      <c r="C363" s="124"/>
      <c r="D363" s="124"/>
      <c r="E363" s="152"/>
      <c r="F363" s="79"/>
      <c r="G363" s="79"/>
      <c r="H363" s="79"/>
      <c r="I363" s="79"/>
      <c r="J363" s="23"/>
    </row>
    <row r="364" spans="1:10" ht="16" x14ac:dyDescent="0.2">
      <c r="A364" s="122"/>
      <c r="B364" s="123"/>
      <c r="C364" s="124"/>
      <c r="D364" s="124"/>
      <c r="E364" s="152"/>
      <c r="F364" s="79"/>
      <c r="G364" s="79"/>
      <c r="H364" s="79"/>
      <c r="I364" s="79"/>
      <c r="J364" s="23"/>
    </row>
    <row r="365" spans="1:10" ht="16" x14ac:dyDescent="0.2">
      <c r="A365" s="136"/>
      <c r="B365" s="137"/>
      <c r="C365" s="134" t="s">
        <v>400</v>
      </c>
      <c r="D365" s="134"/>
      <c r="E365" s="153"/>
      <c r="F365" s="161"/>
      <c r="G365" s="132"/>
      <c r="H365" s="132"/>
      <c r="I365" s="132">
        <f>SUM(I5:I362)</f>
        <v>2486.2599999999998</v>
      </c>
      <c r="J365" s="133"/>
    </row>
    <row r="366" spans="1:10" ht="16" x14ac:dyDescent="0.2">
      <c r="A366" s="122"/>
      <c r="B366" s="123"/>
      <c r="C366" s="124"/>
      <c r="D366" s="124"/>
      <c r="E366" s="152"/>
      <c r="F366" s="79"/>
      <c r="G366" s="79"/>
      <c r="H366" s="79"/>
      <c r="I366" s="79"/>
      <c r="J366" s="23"/>
    </row>
    <row r="367" spans="1:10" ht="16" x14ac:dyDescent="0.2">
      <c r="A367" s="125" t="s">
        <v>395</v>
      </c>
      <c r="B367" s="75" t="s">
        <v>336</v>
      </c>
      <c r="C367" s="66" t="s">
        <v>337</v>
      </c>
      <c r="D367" s="66" t="s">
        <v>411</v>
      </c>
      <c r="E367" s="79">
        <v>250000</v>
      </c>
      <c r="F367" s="78">
        <v>12.72</v>
      </c>
      <c r="G367" s="78">
        <f>H367-F367</f>
        <v>0.52999999999999936</v>
      </c>
      <c r="H367" s="78">
        <v>13.25</v>
      </c>
      <c r="I367" s="78">
        <f>SUM(H367:H370)</f>
        <v>27.470000000000002</v>
      </c>
      <c r="J367" s="23"/>
    </row>
    <row r="368" spans="1:10" ht="16" x14ac:dyDescent="0.2">
      <c r="A368" s="125"/>
      <c r="B368" s="75"/>
      <c r="C368" s="66"/>
      <c r="D368" s="66" t="s">
        <v>412</v>
      </c>
      <c r="E368" s="157">
        <v>10000</v>
      </c>
      <c r="F368" s="79">
        <v>3.42</v>
      </c>
      <c r="G368" s="78"/>
      <c r="H368" s="78">
        <f>F368</f>
        <v>3.42</v>
      </c>
      <c r="I368" s="78"/>
      <c r="J368" s="23"/>
    </row>
    <row r="369" spans="1:10" ht="16" x14ac:dyDescent="0.2">
      <c r="A369" s="125"/>
      <c r="B369" s="75"/>
      <c r="C369" s="66"/>
      <c r="D369" s="66" t="s">
        <v>413</v>
      </c>
      <c r="E369" s="150">
        <v>250000</v>
      </c>
      <c r="F369" s="79">
        <v>10.45</v>
      </c>
      <c r="G369" s="78"/>
      <c r="H369" s="78">
        <f>F369</f>
        <v>10.45</v>
      </c>
      <c r="I369" s="78"/>
      <c r="J369" s="23"/>
    </row>
    <row r="370" spans="1:10" ht="16" x14ac:dyDescent="0.2">
      <c r="A370" s="125"/>
      <c r="B370" s="75"/>
      <c r="C370" s="66"/>
      <c r="D370" s="66" t="s">
        <v>414</v>
      </c>
      <c r="E370" s="150">
        <v>10000</v>
      </c>
      <c r="F370" s="79">
        <v>0.35</v>
      </c>
      <c r="G370" s="78"/>
      <c r="H370" s="78">
        <f>F370</f>
        <v>0.35</v>
      </c>
      <c r="I370" s="78"/>
      <c r="J370" s="23"/>
    </row>
    <row r="371" spans="1:10" ht="16" x14ac:dyDescent="0.2">
      <c r="A371" s="125"/>
      <c r="B371" s="75"/>
      <c r="C371" s="66"/>
      <c r="D371" s="66"/>
      <c r="E371" s="78"/>
      <c r="F371" s="78"/>
      <c r="G371" s="78"/>
      <c r="H371" s="78"/>
      <c r="I371" s="78"/>
      <c r="J371" s="23"/>
    </row>
    <row r="372" spans="1:10" ht="16" x14ac:dyDescent="0.2">
      <c r="A372" s="125" t="s">
        <v>395</v>
      </c>
      <c r="B372" s="75" t="s">
        <v>290</v>
      </c>
      <c r="C372" s="66" t="s">
        <v>202</v>
      </c>
      <c r="D372" s="66" t="s">
        <v>411</v>
      </c>
      <c r="E372" s="78">
        <v>10000</v>
      </c>
      <c r="F372" s="78">
        <v>0</v>
      </c>
      <c r="G372" s="78">
        <f>H372-F372</f>
        <v>0.66</v>
      </c>
      <c r="H372" s="78">
        <v>0.66</v>
      </c>
      <c r="I372" s="78">
        <f>SUM(H372:H373)</f>
        <v>4.84</v>
      </c>
      <c r="J372" s="23"/>
    </row>
    <row r="373" spans="1:10" ht="16" x14ac:dyDescent="0.2">
      <c r="A373" s="125"/>
      <c r="B373" s="75"/>
      <c r="C373" s="66"/>
      <c r="D373" s="66" t="s">
        <v>413</v>
      </c>
      <c r="E373" s="78">
        <v>100000</v>
      </c>
      <c r="F373" s="78">
        <v>4.18</v>
      </c>
      <c r="G373" s="78"/>
      <c r="H373" s="78">
        <f>F373</f>
        <v>4.18</v>
      </c>
      <c r="I373" s="78"/>
      <c r="J373" s="23"/>
    </row>
    <row r="374" spans="1:10" ht="16" x14ac:dyDescent="0.2">
      <c r="A374" s="23"/>
      <c r="B374" s="23"/>
      <c r="C374" s="23"/>
      <c r="D374" s="66"/>
      <c r="E374" s="79"/>
      <c r="F374" s="79"/>
      <c r="G374" s="79"/>
      <c r="H374" s="79"/>
      <c r="I374" s="79"/>
      <c r="J374" s="23"/>
    </row>
    <row r="375" spans="1:10" ht="16" x14ac:dyDescent="0.2">
      <c r="A375" s="131"/>
      <c r="B375" s="137" t="s">
        <v>395</v>
      </c>
      <c r="C375" s="134" t="s">
        <v>400</v>
      </c>
      <c r="D375" s="134"/>
      <c r="E375" s="153"/>
      <c r="F375" s="135"/>
      <c r="G375" s="135"/>
      <c r="H375" s="135"/>
      <c r="I375" s="135">
        <f>SUM(I367:I372)</f>
        <v>32.31</v>
      </c>
      <c r="J375" s="133"/>
    </row>
    <row r="376" spans="1:10" ht="16" x14ac:dyDescent="0.2">
      <c r="A376" s="596"/>
      <c r="B376" s="597"/>
      <c r="C376" s="598"/>
      <c r="D376" s="143"/>
      <c r="E376" s="154"/>
      <c r="F376" s="162"/>
      <c r="G376" s="93"/>
      <c r="H376" s="93"/>
      <c r="I376" s="93"/>
      <c r="J376" s="94"/>
    </row>
    <row r="377" spans="1:10" ht="16" x14ac:dyDescent="0.2">
      <c r="A377" s="618" t="s">
        <v>439</v>
      </c>
      <c r="B377" s="619"/>
      <c r="C377" s="620"/>
      <c r="D377" s="142"/>
      <c r="E377" s="155"/>
      <c r="F377" s="95"/>
      <c r="G377" s="95"/>
      <c r="H377" s="95"/>
      <c r="I377" s="95"/>
      <c r="J377" s="94"/>
    </row>
    <row r="378" spans="1:10" ht="16" x14ac:dyDescent="0.2">
      <c r="A378" s="189"/>
      <c r="B378" s="190"/>
      <c r="C378" s="142" t="s">
        <v>133</v>
      </c>
      <c r="D378" s="142" t="s">
        <v>456</v>
      </c>
      <c r="E378" s="155">
        <v>150000</v>
      </c>
      <c r="F378" s="95"/>
      <c r="G378" s="95"/>
      <c r="H378" s="95"/>
      <c r="I378" s="95">
        <v>28.3</v>
      </c>
      <c r="J378" s="105" t="s">
        <v>457</v>
      </c>
    </row>
    <row r="379" spans="1:10" ht="16" x14ac:dyDescent="0.2">
      <c r="A379" s="189"/>
      <c r="B379" s="190"/>
      <c r="C379" s="142"/>
      <c r="D379" s="142"/>
      <c r="E379" s="155"/>
      <c r="F379" s="95"/>
      <c r="G379" s="95"/>
      <c r="H379" s="95"/>
      <c r="I379" s="95"/>
      <c r="J379" s="196"/>
    </row>
    <row r="380" spans="1:10" ht="16" x14ac:dyDescent="0.2">
      <c r="A380" s="596" t="s">
        <v>52</v>
      </c>
      <c r="B380" s="597"/>
      <c r="C380" s="598"/>
      <c r="D380" s="143"/>
      <c r="E380" s="154"/>
      <c r="F380" s="163"/>
      <c r="G380" s="103"/>
      <c r="H380" s="103"/>
      <c r="I380" s="103">
        <f>I365+I375+I378</f>
        <v>2546.87</v>
      </c>
      <c r="J380" s="94"/>
    </row>
    <row r="381" spans="1:10" s="182" customFormat="1" ht="23" x14ac:dyDescent="0.25">
      <c r="C381" s="183" t="s">
        <v>388</v>
      </c>
      <c r="D381" s="183"/>
      <c r="E381" s="184"/>
      <c r="F381" s="185" t="s">
        <v>430</v>
      </c>
      <c r="G381" s="186"/>
      <c r="H381" s="186"/>
      <c r="I381" s="187">
        <v>44084</v>
      </c>
      <c r="J381" s="188"/>
    </row>
  </sheetData>
  <autoFilter ref="C4:J362" xr:uid="{1B35777D-86B3-9A48-BA2D-325C1FB8F52E}">
    <sortState xmlns:xlrd2="http://schemas.microsoft.com/office/spreadsheetml/2017/richdata2" ref="C5:J361">
      <sortCondition ref="C4:C361"/>
    </sortState>
  </autoFilter>
  <mergeCells count="4">
    <mergeCell ref="A2:C2"/>
    <mergeCell ref="A376:C376"/>
    <mergeCell ref="A377:C377"/>
    <mergeCell ref="A380:C380"/>
  </mergeCells>
  <conditionalFormatting sqref="A67 B1:B67 B69:B183 B191:B364 B366:B373 B375:B1048576">
    <cfRule type="duplicateValues" dxfId="93" priority="6"/>
  </conditionalFormatting>
  <conditionalFormatting sqref="A67 B1:B67 B69:B373 B375:B1048576">
    <cfRule type="duplicateValues" dxfId="92" priority="2"/>
  </conditionalFormatting>
  <conditionalFormatting sqref="A67 B1:C67 B69:C183 B191:C364 B366:C373 B375:C1048576 C68">
    <cfRule type="duplicateValues" dxfId="91" priority="10"/>
  </conditionalFormatting>
  <conditionalFormatting sqref="B184:B190">
    <cfRule type="duplicateValues" dxfId="90" priority="4"/>
  </conditionalFormatting>
  <conditionalFormatting sqref="B184:C190">
    <cfRule type="duplicateValues" dxfId="89" priority="9"/>
  </conditionalFormatting>
  <conditionalFormatting sqref="C114:C116">
    <cfRule type="duplicateValues" dxfId="88" priority="7"/>
  </conditionalFormatting>
  <conditionalFormatting sqref="C151:C153">
    <cfRule type="duplicateValues" dxfId="87" priority="8"/>
  </conditionalFormatting>
  <conditionalFormatting sqref="F368:F370">
    <cfRule type="duplicateValues" dxfId="86" priority="1"/>
  </conditionalFormatting>
  <conditionalFormatting sqref="J5:J364 J366:J375">
    <cfRule type="notContainsBlanks" dxfId="85" priority="3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6807-B82D-0F41-9412-7592D8BD1425}">
  <sheetPr>
    <pageSetUpPr fitToPage="1"/>
  </sheetPr>
  <dimension ref="A1:O385"/>
  <sheetViews>
    <sheetView zoomScaleNormal="100" workbookViewId="0">
      <pane xSplit="3" ySplit="4" topLeftCell="D5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2.16406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>
        <v>44061</v>
      </c>
      <c r="H2" s="77" t="s">
        <v>433</v>
      </c>
      <c r="I2" s="77">
        <v>44075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37.330000000000005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9">
        <v>200000</v>
      </c>
      <c r="F12" s="78">
        <v>8.36</v>
      </c>
      <c r="G12" s="78"/>
      <c r="H12" s="78">
        <f>F12</f>
        <v>8.36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>
        <f>A10+1</f>
        <v>3</v>
      </c>
      <c r="B15" s="75" t="s">
        <v>245</v>
      </c>
      <c r="C15" s="66" t="s">
        <v>98</v>
      </c>
      <c r="D15" s="66" t="s">
        <v>411</v>
      </c>
      <c r="E15" s="79">
        <v>250000</v>
      </c>
      <c r="F15" s="78">
        <v>192.48</v>
      </c>
      <c r="G15" s="78">
        <v>8.02</v>
      </c>
      <c r="H15" s="78">
        <f>F15+G15</f>
        <v>200.5</v>
      </c>
      <c r="I15" s="78">
        <f>SUM(H15:H16)</f>
        <v>221.4</v>
      </c>
      <c r="J15" s="23"/>
    </row>
    <row r="16" spans="1:10" ht="16" x14ac:dyDescent="0.2">
      <c r="A16" s="63"/>
      <c r="B16" s="75"/>
      <c r="C16" s="66"/>
      <c r="D16" s="66" t="s">
        <v>413</v>
      </c>
      <c r="E16" s="144">
        <v>500000</v>
      </c>
      <c r="F16" s="78">
        <v>20.9</v>
      </c>
      <c r="G16" s="78"/>
      <c r="H16" s="78">
        <f>F16</f>
        <v>20.9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f>A15+1</f>
        <v>4</v>
      </c>
      <c r="B18" s="75" t="s">
        <v>246</v>
      </c>
      <c r="C18" s="66" t="s">
        <v>68</v>
      </c>
      <c r="D18" s="66" t="s">
        <v>411</v>
      </c>
      <c r="E18" s="79">
        <v>100000</v>
      </c>
      <c r="F18" s="78">
        <v>27.72</v>
      </c>
      <c r="G18" s="78">
        <v>3.08</v>
      </c>
      <c r="H18" s="78">
        <f>F18+G18</f>
        <v>30.799999999999997</v>
      </c>
      <c r="I18" s="78">
        <f>SUM(H18:H19)</f>
        <v>32.47</v>
      </c>
      <c r="J18" s="23"/>
    </row>
    <row r="19" spans="1:10" ht="16" x14ac:dyDescent="0.2">
      <c r="A19" s="63"/>
      <c r="B19" s="75"/>
      <c r="C19" s="66"/>
      <c r="D19" s="66" t="s">
        <v>413</v>
      </c>
      <c r="E19" s="79">
        <v>40000</v>
      </c>
      <c r="F19" s="78">
        <v>1.67</v>
      </c>
      <c r="G19" s="78"/>
      <c r="H19" s="78">
        <f>F19</f>
        <v>1.67</v>
      </c>
      <c r="I19" s="78"/>
      <c r="J19" s="23"/>
    </row>
    <row r="20" spans="1:10" ht="16" x14ac:dyDescent="0.2">
      <c r="A20" s="63"/>
      <c r="B20" s="75"/>
      <c r="C20" s="66"/>
      <c r="D20" s="66"/>
      <c r="E20" s="79"/>
      <c r="F20" s="78"/>
      <c r="G20" s="78"/>
      <c r="H20" s="78"/>
      <c r="I20" s="78"/>
      <c r="J20" s="23"/>
    </row>
    <row r="21" spans="1:10" ht="16" x14ac:dyDescent="0.2">
      <c r="A21" s="63">
        <v>5</v>
      </c>
      <c r="B21" s="75" t="s">
        <v>247</v>
      </c>
      <c r="C21" s="66" t="s">
        <v>89</v>
      </c>
      <c r="D21" s="66" t="s">
        <v>411</v>
      </c>
      <c r="E21" s="79">
        <v>10000</v>
      </c>
      <c r="F21" s="78">
        <v>0</v>
      </c>
      <c r="G21" s="78">
        <f>H21-F21</f>
        <v>5.0199999999999996</v>
      </c>
      <c r="H21" s="78">
        <v>5.0199999999999996</v>
      </c>
      <c r="I21" s="78">
        <f>SUM(H21)</f>
        <v>5.0199999999999996</v>
      </c>
      <c r="J21" s="23"/>
    </row>
    <row r="22" spans="1:10" ht="16" x14ac:dyDescent="0.2">
      <c r="A22" s="63"/>
      <c r="B22" s="75"/>
      <c r="C22" s="66"/>
      <c r="D22" s="66"/>
      <c r="E22" s="79"/>
      <c r="F22" s="78"/>
      <c r="G22" s="78"/>
      <c r="H22" s="78"/>
      <c r="I22" s="78"/>
      <c r="J22" s="23"/>
    </row>
    <row r="23" spans="1:10" ht="16" x14ac:dyDescent="0.2">
      <c r="A23" s="63">
        <v>6</v>
      </c>
      <c r="B23" s="75" t="s">
        <v>248</v>
      </c>
      <c r="C23" s="66" t="s">
        <v>138</v>
      </c>
      <c r="D23" s="66" t="s">
        <v>411</v>
      </c>
      <c r="E23" s="79">
        <v>10000</v>
      </c>
      <c r="F23" s="78">
        <v>0</v>
      </c>
      <c r="G23" s="78">
        <f>H23-F23</f>
        <v>1.26</v>
      </c>
      <c r="H23" s="78">
        <v>1.26</v>
      </c>
      <c r="I23" s="78">
        <f>H23</f>
        <v>1.26</v>
      </c>
      <c r="J23" s="23"/>
    </row>
    <row r="24" spans="1:10" ht="16" x14ac:dyDescent="0.2">
      <c r="A24" s="63"/>
      <c r="B24" s="75"/>
      <c r="C24" s="66"/>
      <c r="D24" s="66"/>
      <c r="E24" s="79"/>
      <c r="F24" s="78"/>
      <c r="G24" s="78"/>
      <c r="H24" s="78"/>
      <c r="I24" s="78"/>
      <c r="J24" s="23"/>
    </row>
    <row r="25" spans="1:10" ht="16" x14ac:dyDescent="0.2">
      <c r="A25" s="63">
        <v>7</v>
      </c>
      <c r="B25" s="75" t="s">
        <v>249</v>
      </c>
      <c r="C25" s="66" t="s">
        <v>139</v>
      </c>
      <c r="D25" s="66" t="s">
        <v>411</v>
      </c>
      <c r="E25" s="79">
        <v>100000</v>
      </c>
      <c r="F25" s="78">
        <v>11.34</v>
      </c>
      <c r="G25" s="78">
        <f>H25-F25</f>
        <v>1.2599999999999998</v>
      </c>
      <c r="H25" s="78">
        <v>12.6</v>
      </c>
      <c r="I25" s="78">
        <f>SUM(H25:H30)</f>
        <v>47</v>
      </c>
      <c r="J25" s="23"/>
    </row>
    <row r="26" spans="1:10" ht="16" x14ac:dyDescent="0.2">
      <c r="A26" s="63"/>
      <c r="B26" s="75"/>
      <c r="C26" s="66"/>
      <c r="D26" s="66" t="s">
        <v>417</v>
      </c>
      <c r="E26" s="79">
        <v>50000</v>
      </c>
      <c r="F26" s="78">
        <v>22.05</v>
      </c>
      <c r="G26" s="78"/>
      <c r="H26" s="78">
        <f>F26</f>
        <v>22.05</v>
      </c>
      <c r="I26" s="78"/>
      <c r="J26" s="23"/>
    </row>
    <row r="27" spans="1:10" ht="16" x14ac:dyDescent="0.2">
      <c r="A27" s="63"/>
      <c r="B27" s="75"/>
      <c r="C27" s="66"/>
      <c r="D27" s="66" t="s">
        <v>412</v>
      </c>
      <c r="E27" s="79">
        <v>10000</v>
      </c>
      <c r="F27" s="78">
        <v>3.42</v>
      </c>
      <c r="G27" s="78"/>
      <c r="H27" s="78">
        <f>F27</f>
        <v>3.42</v>
      </c>
      <c r="I27" s="78"/>
      <c r="J27" s="23"/>
    </row>
    <row r="28" spans="1:10" ht="16" x14ac:dyDescent="0.2">
      <c r="A28" s="63"/>
      <c r="B28" s="75"/>
      <c r="C28" s="66"/>
      <c r="D28" s="66" t="s">
        <v>413</v>
      </c>
      <c r="E28" s="79">
        <v>100000</v>
      </c>
      <c r="F28" s="78">
        <v>4.18</v>
      </c>
      <c r="G28" s="78"/>
      <c r="H28" s="78">
        <f>F28</f>
        <v>4.18</v>
      </c>
      <c r="I28" s="78"/>
      <c r="J28" s="23"/>
    </row>
    <row r="29" spans="1:10" ht="16" x14ac:dyDescent="0.2">
      <c r="A29" s="63"/>
      <c r="B29" s="75"/>
      <c r="C29" s="66"/>
      <c r="D29" s="66" t="s">
        <v>418</v>
      </c>
      <c r="E29" s="193">
        <v>100000</v>
      </c>
      <c r="F29" s="78">
        <v>4.4000000000000004</v>
      </c>
      <c r="G29" s="78"/>
      <c r="H29" s="78">
        <f>F29</f>
        <v>4.4000000000000004</v>
      </c>
      <c r="I29" s="78"/>
      <c r="J29" s="23"/>
    </row>
    <row r="30" spans="1:10" ht="16" x14ac:dyDescent="0.2">
      <c r="A30" s="63"/>
      <c r="B30" s="75"/>
      <c r="C30" s="66"/>
      <c r="D30" s="66" t="s">
        <v>414</v>
      </c>
      <c r="E30" s="79">
        <v>10000</v>
      </c>
      <c r="F30" s="78">
        <v>0.35</v>
      </c>
      <c r="G30" s="78"/>
      <c r="H30" s="78">
        <f>F30</f>
        <v>0.35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8</v>
      </c>
      <c r="B32" s="75" t="s">
        <v>250</v>
      </c>
      <c r="C32" s="66" t="s">
        <v>217</v>
      </c>
      <c r="D32" s="66" t="s">
        <v>411</v>
      </c>
      <c r="E32" s="79">
        <v>10000</v>
      </c>
      <c r="F32" s="78">
        <v>0</v>
      </c>
      <c r="G32" s="78">
        <f>H32-F32</f>
        <v>0.91</v>
      </c>
      <c r="H32" s="78">
        <v>0.91</v>
      </c>
      <c r="I32" s="78">
        <f>H32</f>
        <v>0.91</v>
      </c>
      <c r="J32" s="23"/>
    </row>
    <row r="33" spans="1:10" ht="16" x14ac:dyDescent="0.2">
      <c r="A33" s="63"/>
      <c r="B33" s="75"/>
      <c r="C33" s="66"/>
      <c r="D33" s="66"/>
      <c r="E33" s="79"/>
      <c r="F33" s="78"/>
      <c r="G33" s="78"/>
      <c r="H33" s="78"/>
      <c r="I33" s="78"/>
      <c r="J33" s="23"/>
    </row>
    <row r="34" spans="1:10" ht="16" x14ac:dyDescent="0.2">
      <c r="A34" s="63">
        <v>9</v>
      </c>
      <c r="B34" s="75" t="s">
        <v>253</v>
      </c>
      <c r="C34" s="66" t="s">
        <v>97</v>
      </c>
      <c r="D34" s="66" t="s">
        <v>411</v>
      </c>
      <c r="E34" s="78">
        <v>10000</v>
      </c>
      <c r="F34" s="78">
        <v>0</v>
      </c>
      <c r="G34" s="78">
        <f>H34-F34</f>
        <v>2.0099999999999998</v>
      </c>
      <c r="H34" s="78">
        <v>2.0099999999999998</v>
      </c>
      <c r="I34" s="78">
        <f>H34</f>
        <v>2.0099999999999998</v>
      </c>
      <c r="J34" s="23"/>
    </row>
    <row r="35" spans="1:10" ht="16" x14ac:dyDescent="0.2">
      <c r="A35" s="63"/>
      <c r="B35" s="75"/>
      <c r="C35" s="66"/>
      <c r="D35" s="66"/>
      <c r="E35" s="78"/>
      <c r="F35" s="78"/>
      <c r="G35" s="78"/>
      <c r="H35" s="78"/>
      <c r="I35" s="78"/>
      <c r="J35" s="23"/>
    </row>
    <row r="36" spans="1:10" ht="16" x14ac:dyDescent="0.2">
      <c r="A36" s="63">
        <v>10</v>
      </c>
      <c r="B36" s="75" t="s">
        <v>254</v>
      </c>
      <c r="C36" s="66" t="s">
        <v>178</v>
      </c>
      <c r="D36" s="66" t="s">
        <v>411</v>
      </c>
      <c r="E36" s="79">
        <v>50000</v>
      </c>
      <c r="F36" s="78">
        <v>20.079999999999998</v>
      </c>
      <c r="G36" s="78">
        <f>H36-F36</f>
        <v>5.0200000000000031</v>
      </c>
      <c r="H36" s="78">
        <v>25.1</v>
      </c>
      <c r="I36" s="78">
        <f>SUM(H36:H41)</f>
        <v>72.37</v>
      </c>
      <c r="J36" s="23"/>
    </row>
    <row r="37" spans="1:10" ht="16" x14ac:dyDescent="0.2">
      <c r="A37" s="63"/>
      <c r="B37" s="75"/>
      <c r="C37" s="66"/>
      <c r="D37" s="66" t="s">
        <v>417</v>
      </c>
      <c r="E37" s="79">
        <v>50000</v>
      </c>
      <c r="F37" s="78">
        <v>22.05</v>
      </c>
      <c r="G37" s="78"/>
      <c r="H37" s="78">
        <f>F37</f>
        <v>22.05</v>
      </c>
      <c r="I37" s="78"/>
      <c r="J37" s="23"/>
    </row>
    <row r="38" spans="1:10" ht="16" x14ac:dyDescent="0.2">
      <c r="A38" s="63"/>
      <c r="B38" s="75"/>
      <c r="C38" s="66"/>
      <c r="D38" s="66" t="s">
        <v>412</v>
      </c>
      <c r="E38" s="79">
        <v>10000</v>
      </c>
      <c r="F38" s="78">
        <v>3.42</v>
      </c>
      <c r="G38" s="78"/>
      <c r="H38" s="78">
        <f>F38</f>
        <v>3.42</v>
      </c>
      <c r="I38" s="78"/>
      <c r="J38" s="23"/>
    </row>
    <row r="39" spans="1:10" ht="16" x14ac:dyDescent="0.2">
      <c r="A39" s="63"/>
      <c r="B39" s="75"/>
      <c r="C39" s="66"/>
      <c r="D39" s="66" t="s">
        <v>413</v>
      </c>
      <c r="E39" s="79">
        <v>250000</v>
      </c>
      <c r="F39" s="78">
        <v>10.45</v>
      </c>
      <c r="G39" s="78"/>
      <c r="H39" s="78">
        <f>F39</f>
        <v>10.45</v>
      </c>
      <c r="I39" s="78"/>
      <c r="J39" s="23"/>
    </row>
    <row r="40" spans="1:10" ht="16" x14ac:dyDescent="0.2">
      <c r="A40" s="63"/>
      <c r="B40" s="75"/>
      <c r="C40" s="66"/>
      <c r="D40" s="66" t="s">
        <v>418</v>
      </c>
      <c r="E40" s="193">
        <v>250000</v>
      </c>
      <c r="F40" s="78">
        <v>11</v>
      </c>
      <c r="G40" s="78"/>
      <c r="H40" s="78">
        <f>F40</f>
        <v>11</v>
      </c>
      <c r="I40" s="78"/>
      <c r="J40" s="23"/>
    </row>
    <row r="41" spans="1:10" ht="16" x14ac:dyDescent="0.2">
      <c r="A41" s="63"/>
      <c r="B41" s="75"/>
      <c r="C41" s="66"/>
      <c r="D41" s="66" t="s">
        <v>414</v>
      </c>
      <c r="E41" s="79">
        <v>10000</v>
      </c>
      <c r="F41" s="78">
        <v>0.35</v>
      </c>
      <c r="G41" s="78"/>
      <c r="H41" s="78">
        <f>F41</f>
        <v>0.35</v>
      </c>
      <c r="I41" s="78"/>
      <c r="J41" s="23"/>
    </row>
    <row r="42" spans="1:10" ht="16" x14ac:dyDescent="0.2">
      <c r="A42" s="63"/>
      <c r="B42" s="75"/>
      <c r="C42" s="66"/>
      <c r="D42" s="66"/>
      <c r="E42" s="79"/>
      <c r="F42" s="78"/>
      <c r="G42" s="78"/>
      <c r="H42" s="78"/>
      <c r="I42" s="78"/>
      <c r="J42" s="23"/>
    </row>
    <row r="43" spans="1:10" ht="16" x14ac:dyDescent="0.2">
      <c r="A43" s="63">
        <f>A36+1</f>
        <v>11</v>
      </c>
      <c r="B43" s="75" t="s">
        <v>324</v>
      </c>
      <c r="C43" s="82" t="s">
        <v>325</v>
      </c>
      <c r="D43" s="66" t="s">
        <v>411</v>
      </c>
      <c r="E43" s="78">
        <v>250000</v>
      </c>
      <c r="F43" s="78">
        <v>21.84</v>
      </c>
      <c r="G43" s="78">
        <f>H43-F43</f>
        <v>0.91000000000000014</v>
      </c>
      <c r="H43" s="78">
        <v>22.75</v>
      </c>
      <c r="I43" s="78">
        <f>SUM(H43:H44)</f>
        <v>43.65</v>
      </c>
      <c r="J43" s="23"/>
    </row>
    <row r="44" spans="1:10" ht="16" x14ac:dyDescent="0.2">
      <c r="A44" s="63"/>
      <c r="B44" s="75"/>
      <c r="C44" s="66"/>
      <c r="D44" s="66" t="s">
        <v>413</v>
      </c>
      <c r="E44" s="144">
        <v>500000</v>
      </c>
      <c r="F44" s="78">
        <v>20.9</v>
      </c>
      <c r="G44" s="78"/>
      <c r="H44" s="78">
        <f>F44</f>
        <v>20.9</v>
      </c>
      <c r="I44" s="78"/>
      <c r="J44" s="23"/>
    </row>
    <row r="45" spans="1:10" ht="16" x14ac:dyDescent="0.2">
      <c r="A45" s="63"/>
      <c r="B45" s="75"/>
      <c r="C45" s="66"/>
      <c r="D45" s="66"/>
      <c r="E45" s="78"/>
      <c r="F45" s="78"/>
      <c r="G45" s="78"/>
      <c r="H45" s="78"/>
      <c r="I45" s="78"/>
      <c r="J45" s="23"/>
    </row>
    <row r="46" spans="1:10" ht="16" x14ac:dyDescent="0.2">
      <c r="A46" s="63">
        <f>A43+1</f>
        <v>12</v>
      </c>
      <c r="B46" s="75" t="s">
        <v>255</v>
      </c>
      <c r="C46" s="66" t="s">
        <v>79</v>
      </c>
      <c r="D46" s="66" t="s">
        <v>411</v>
      </c>
      <c r="E46" s="79">
        <v>250000</v>
      </c>
      <c r="F46" s="78">
        <v>15.84</v>
      </c>
      <c r="G46" s="78">
        <f>H46-F46</f>
        <v>0.66000000000000014</v>
      </c>
      <c r="H46" s="78">
        <v>16.5</v>
      </c>
      <c r="I46" s="78">
        <f>SUM(H46:H51)</f>
        <v>69.47</v>
      </c>
      <c r="J46" s="23"/>
    </row>
    <row r="47" spans="1:10" ht="16" x14ac:dyDescent="0.2">
      <c r="A47" s="63"/>
      <c r="B47" s="75"/>
      <c r="C47" s="66"/>
      <c r="D47" s="66" t="s">
        <v>417</v>
      </c>
      <c r="E47" s="79">
        <v>50000</v>
      </c>
      <c r="F47" s="78">
        <v>6.3</v>
      </c>
      <c r="G47" s="78"/>
      <c r="H47" s="78">
        <f>F47</f>
        <v>6.3</v>
      </c>
      <c r="I47" s="78"/>
      <c r="J47" s="23"/>
    </row>
    <row r="48" spans="1:10" ht="16" x14ac:dyDescent="0.2">
      <c r="A48" s="63"/>
      <c r="B48" s="75"/>
      <c r="C48" s="66"/>
      <c r="D48" s="66" t="s">
        <v>412</v>
      </c>
      <c r="E48" s="79">
        <v>10000</v>
      </c>
      <c r="F48" s="78">
        <v>3.42</v>
      </c>
      <c r="G48" s="78"/>
      <c r="H48" s="78">
        <f>F48</f>
        <v>3.42</v>
      </c>
      <c r="I48" s="78"/>
      <c r="J48" s="23"/>
    </row>
    <row r="49" spans="1:10" ht="16" x14ac:dyDescent="0.2">
      <c r="A49" s="63"/>
      <c r="B49" s="75"/>
      <c r="C49" s="66"/>
      <c r="D49" s="66" t="s">
        <v>413</v>
      </c>
      <c r="E49" s="144">
        <v>500000</v>
      </c>
      <c r="F49" s="78">
        <v>20.9</v>
      </c>
      <c r="G49" s="78"/>
      <c r="H49" s="78">
        <f>F49</f>
        <v>20.9</v>
      </c>
      <c r="I49" s="78"/>
      <c r="J49" s="23"/>
    </row>
    <row r="50" spans="1:10" ht="16" x14ac:dyDescent="0.2">
      <c r="A50" s="63"/>
      <c r="B50" s="75"/>
      <c r="C50" s="66"/>
      <c r="D50" s="66" t="s">
        <v>418</v>
      </c>
      <c r="E50" s="193">
        <v>500000</v>
      </c>
      <c r="F50" s="78">
        <v>22</v>
      </c>
      <c r="G50" s="78"/>
      <c r="H50" s="78">
        <f>F50</f>
        <v>22</v>
      </c>
      <c r="I50" s="78"/>
      <c r="J50" s="23"/>
    </row>
    <row r="51" spans="1:10" ht="16" x14ac:dyDescent="0.2">
      <c r="A51" s="63"/>
      <c r="B51" s="75"/>
      <c r="C51" s="66"/>
      <c r="D51" s="66" t="s">
        <v>414</v>
      </c>
      <c r="E51" s="79">
        <v>10000</v>
      </c>
      <c r="F51" s="78">
        <v>0.35</v>
      </c>
      <c r="G51" s="78"/>
      <c r="H51" s="78">
        <f>F51</f>
        <v>0.35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78"/>
      <c r="G52" s="78"/>
      <c r="H52" s="78"/>
      <c r="I52" s="78"/>
      <c r="J52" s="23"/>
    </row>
    <row r="53" spans="1:10" ht="16" x14ac:dyDescent="0.2">
      <c r="A53" s="63">
        <f>A46+1</f>
        <v>13</v>
      </c>
      <c r="B53" s="75" t="s">
        <v>256</v>
      </c>
      <c r="C53" s="66" t="s">
        <v>80</v>
      </c>
      <c r="D53" s="66" t="s">
        <v>411</v>
      </c>
      <c r="E53" s="79">
        <v>10000</v>
      </c>
      <c r="F53" s="78">
        <v>0</v>
      </c>
      <c r="G53" s="78">
        <f>H53-F53</f>
        <v>0.66</v>
      </c>
      <c r="H53" s="78">
        <v>0.66</v>
      </c>
      <c r="I53" s="78">
        <f>SUM(H53:H54)</f>
        <v>10.27</v>
      </c>
      <c r="J53" s="23"/>
    </row>
    <row r="54" spans="1:10" ht="16" x14ac:dyDescent="0.2">
      <c r="A54" s="63"/>
      <c r="B54" s="75"/>
      <c r="C54" s="66"/>
      <c r="D54" s="66" t="s">
        <v>413</v>
      </c>
      <c r="E54" s="79">
        <v>230000</v>
      </c>
      <c r="F54" s="78">
        <v>9.61</v>
      </c>
      <c r="G54" s="78"/>
      <c r="H54" s="78">
        <f>F54</f>
        <v>9.61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78"/>
      <c r="G55" s="78"/>
      <c r="H55" s="78"/>
      <c r="I55" s="78"/>
      <c r="J55" s="23"/>
    </row>
    <row r="56" spans="1:10" ht="16" x14ac:dyDescent="0.2">
      <c r="A56" s="63">
        <v>14</v>
      </c>
      <c r="B56" s="75" t="s">
        <v>431</v>
      </c>
      <c r="C56" s="167" t="s">
        <v>419</v>
      </c>
      <c r="D56" s="66" t="s">
        <v>411</v>
      </c>
      <c r="E56" s="78">
        <v>10000</v>
      </c>
      <c r="F56" s="78">
        <v>0</v>
      </c>
      <c r="G56" s="78">
        <f>H56-F56</f>
        <v>3.08</v>
      </c>
      <c r="H56" s="78">
        <v>3.08</v>
      </c>
      <c r="I56" s="78">
        <f>H56</f>
        <v>3.08</v>
      </c>
      <c r="J56" s="23"/>
    </row>
    <row r="57" spans="1:10" ht="16" x14ac:dyDescent="0.2">
      <c r="A57" s="63"/>
      <c r="B57" s="75"/>
      <c r="C57" s="167"/>
      <c r="D57" s="66"/>
      <c r="E57" s="79"/>
      <c r="F57" s="78"/>
      <c r="G57" s="78"/>
      <c r="H57" s="78"/>
      <c r="I57" s="78"/>
      <c r="J57" s="23"/>
    </row>
    <row r="58" spans="1:10" ht="16" x14ac:dyDescent="0.2">
      <c r="A58" s="63">
        <v>15</v>
      </c>
      <c r="B58" s="75" t="s">
        <v>258</v>
      </c>
      <c r="C58" s="66" t="s">
        <v>64</v>
      </c>
      <c r="D58" s="66" t="s">
        <v>411</v>
      </c>
      <c r="E58" s="79">
        <v>100000</v>
      </c>
      <c r="F58" s="78">
        <v>18.09</v>
      </c>
      <c r="G58" s="78">
        <f>H58-F58</f>
        <v>2.0100000000000016</v>
      </c>
      <c r="H58" s="78">
        <v>20.100000000000001</v>
      </c>
      <c r="I58" s="78">
        <f>SUM(H58:H62)</f>
        <v>32.450000000000003</v>
      </c>
      <c r="J58" s="23"/>
    </row>
    <row r="59" spans="1:10" ht="16" x14ac:dyDescent="0.2">
      <c r="A59" s="63"/>
      <c r="B59" s="75"/>
      <c r="C59" s="66"/>
      <c r="D59" s="66" t="s">
        <v>412</v>
      </c>
      <c r="E59" s="79">
        <v>10000</v>
      </c>
      <c r="F59" s="78">
        <v>3.42</v>
      </c>
      <c r="G59" s="78"/>
      <c r="H59" s="78">
        <f>F59</f>
        <v>3.42</v>
      </c>
      <c r="I59" s="78"/>
      <c r="J59" s="23"/>
    </row>
    <row r="60" spans="1:10" ht="16" x14ac:dyDescent="0.2">
      <c r="A60" s="63"/>
      <c r="B60" s="75"/>
      <c r="C60" s="66"/>
      <c r="D60" s="66" t="s">
        <v>413</v>
      </c>
      <c r="E60" s="79">
        <v>100000</v>
      </c>
      <c r="F60" s="78">
        <v>4.18</v>
      </c>
      <c r="G60" s="78"/>
      <c r="H60" s="78">
        <f>F60</f>
        <v>4.18</v>
      </c>
      <c r="I60" s="78"/>
      <c r="J60" s="23"/>
    </row>
    <row r="61" spans="1:10" ht="16" x14ac:dyDescent="0.2">
      <c r="A61" s="63"/>
      <c r="B61" s="75"/>
      <c r="C61" s="66"/>
      <c r="D61" s="66" t="s">
        <v>418</v>
      </c>
      <c r="E61" s="193">
        <v>100000</v>
      </c>
      <c r="F61" s="78">
        <v>4.4000000000000004</v>
      </c>
      <c r="G61" s="78"/>
      <c r="H61" s="78">
        <f>F61</f>
        <v>4.4000000000000004</v>
      </c>
      <c r="I61" s="78"/>
      <c r="J61" s="23"/>
    </row>
    <row r="62" spans="1:10" ht="16" x14ac:dyDescent="0.2">
      <c r="A62" s="63"/>
      <c r="B62" s="75"/>
      <c r="C62" s="66"/>
      <c r="D62" s="66" t="s">
        <v>414</v>
      </c>
      <c r="E62" s="79">
        <v>10000</v>
      </c>
      <c r="F62" s="78">
        <v>0.35</v>
      </c>
      <c r="G62" s="78"/>
      <c r="H62" s="78">
        <f>F62</f>
        <v>0.35</v>
      </c>
      <c r="I62" s="78"/>
      <c r="J62" s="23"/>
    </row>
    <row r="63" spans="1:10" ht="16" x14ac:dyDescent="0.2">
      <c r="A63" s="63"/>
      <c r="B63" s="75"/>
      <c r="C63" s="66"/>
      <c r="D63" s="66"/>
      <c r="E63" s="79"/>
      <c r="F63" s="78"/>
      <c r="G63" s="78"/>
      <c r="H63" s="78"/>
      <c r="I63" s="78"/>
      <c r="J63" s="23"/>
    </row>
    <row r="64" spans="1:10" ht="16" x14ac:dyDescent="0.2">
      <c r="A64" s="63">
        <f>A58+1</f>
        <v>16</v>
      </c>
      <c r="B64" s="75" t="s">
        <v>259</v>
      </c>
      <c r="C64" s="66" t="s">
        <v>218</v>
      </c>
      <c r="D64" s="66" t="s">
        <v>411</v>
      </c>
      <c r="E64" s="79">
        <v>10000</v>
      </c>
      <c r="F64" s="78">
        <v>0</v>
      </c>
      <c r="G64" s="78">
        <f>H64-F64</f>
        <v>3.08</v>
      </c>
      <c r="H64" s="78">
        <v>3.08</v>
      </c>
      <c r="I64" s="78">
        <f>H64</f>
        <v>3.08</v>
      </c>
      <c r="J64" s="23"/>
    </row>
    <row r="65" spans="1:10" ht="16" x14ac:dyDescent="0.2">
      <c r="A65" s="63"/>
      <c r="B65" s="75"/>
      <c r="C65" s="66"/>
      <c r="D65" s="66"/>
      <c r="E65" s="79"/>
      <c r="F65" s="78"/>
      <c r="G65" s="78"/>
      <c r="H65" s="78"/>
      <c r="I65" s="78"/>
      <c r="J65" s="23"/>
    </row>
    <row r="66" spans="1:10" ht="16" x14ac:dyDescent="0.2">
      <c r="A66" s="63">
        <v>17</v>
      </c>
      <c r="B66" s="75" t="s">
        <v>422</v>
      </c>
      <c r="C66" s="66" t="s">
        <v>420</v>
      </c>
      <c r="D66" s="66" t="s">
        <v>411</v>
      </c>
      <c r="E66" s="79">
        <v>10000</v>
      </c>
      <c r="F66" s="78">
        <v>0</v>
      </c>
      <c r="G66" s="78">
        <f>H66-F66</f>
        <v>3.08</v>
      </c>
      <c r="H66" s="78">
        <v>3.08</v>
      </c>
      <c r="I66" s="78">
        <f>SUM(H66:H67)</f>
        <v>5.17</v>
      </c>
      <c r="J66" s="23"/>
    </row>
    <row r="67" spans="1:10" ht="16" x14ac:dyDescent="0.2">
      <c r="A67" s="75"/>
      <c r="B67" s="75"/>
      <c r="C67" s="66"/>
      <c r="D67" s="66" t="s">
        <v>413</v>
      </c>
      <c r="E67" s="79">
        <v>50000</v>
      </c>
      <c r="F67" s="78">
        <v>2.09</v>
      </c>
      <c r="G67" s="78"/>
      <c r="H67" s="78">
        <f>F67</f>
        <v>2.09</v>
      </c>
      <c r="I67" s="78"/>
      <c r="J67" s="23"/>
    </row>
    <row r="68" spans="1:10" ht="16" x14ac:dyDescent="0.2">
      <c r="A68" s="63"/>
      <c r="C68" s="66"/>
      <c r="D68" s="66"/>
      <c r="E68" s="79"/>
      <c r="F68" s="78"/>
      <c r="G68" s="78"/>
      <c r="H68" s="78"/>
      <c r="I68" s="78"/>
      <c r="J68" s="23"/>
    </row>
    <row r="69" spans="1:10" ht="16" x14ac:dyDescent="0.2">
      <c r="A69" s="63">
        <v>19</v>
      </c>
      <c r="B69" s="75" t="s">
        <v>423</v>
      </c>
      <c r="C69" s="66" t="s">
        <v>421</v>
      </c>
      <c r="D69" s="66" t="s">
        <v>411</v>
      </c>
      <c r="E69" s="79">
        <v>100000</v>
      </c>
      <c r="F69" s="78">
        <v>4.7699999999999996</v>
      </c>
      <c r="G69" s="78">
        <f>H69-F69</f>
        <v>0.53000000000000025</v>
      </c>
      <c r="H69" s="78">
        <v>5.3</v>
      </c>
      <c r="I69" s="78">
        <f>SUM(H69:H70)</f>
        <v>9.48</v>
      </c>
      <c r="J69" s="23"/>
    </row>
    <row r="70" spans="1:10" ht="16" x14ac:dyDescent="0.2">
      <c r="A70" s="63"/>
      <c r="B70" s="75"/>
      <c r="C70" s="66"/>
      <c r="D70" s="66" t="s">
        <v>413</v>
      </c>
      <c r="E70" s="79">
        <v>100000</v>
      </c>
      <c r="F70" s="78">
        <v>4.18</v>
      </c>
      <c r="G70" s="78"/>
      <c r="H70" s="78">
        <f>F70</f>
        <v>4.18</v>
      </c>
      <c r="I70" s="78"/>
      <c r="J70" s="23"/>
    </row>
    <row r="71" spans="1:10" ht="16" x14ac:dyDescent="0.2">
      <c r="A71" s="63"/>
      <c r="B71" s="75"/>
      <c r="C71" s="66"/>
      <c r="D71" s="66"/>
      <c r="E71" s="79"/>
      <c r="F71" s="78"/>
      <c r="G71" s="78"/>
      <c r="H71" s="78"/>
      <c r="I71" s="78"/>
      <c r="J71" s="23"/>
    </row>
    <row r="72" spans="1:10" ht="16" x14ac:dyDescent="0.2">
      <c r="A72" s="63">
        <v>20</v>
      </c>
      <c r="B72" s="75" t="s">
        <v>396</v>
      </c>
      <c r="C72" s="66" t="s">
        <v>397</v>
      </c>
      <c r="D72" s="66" t="s">
        <v>411</v>
      </c>
      <c r="E72" s="78">
        <v>10000</v>
      </c>
      <c r="F72" s="78">
        <v>0</v>
      </c>
      <c r="G72" s="78">
        <f>H72-F72</f>
        <v>3.08</v>
      </c>
      <c r="H72" s="78">
        <v>3.08</v>
      </c>
      <c r="I72" s="78">
        <f>SUM(H72:H74)</f>
        <v>7.6099999999999994</v>
      </c>
      <c r="J72" s="23"/>
    </row>
    <row r="73" spans="1:10" ht="16" x14ac:dyDescent="0.2">
      <c r="A73" s="63"/>
      <c r="B73" s="75"/>
      <c r="C73" s="66"/>
      <c r="D73" s="66" t="s">
        <v>413</v>
      </c>
      <c r="E73" s="78">
        <v>100000</v>
      </c>
      <c r="F73" s="78">
        <v>4.18</v>
      </c>
      <c r="G73" s="78"/>
      <c r="H73" s="78">
        <f>F73</f>
        <v>4.18</v>
      </c>
      <c r="I73" s="78"/>
      <c r="J73" s="23"/>
    </row>
    <row r="74" spans="1:10" ht="16" x14ac:dyDescent="0.2">
      <c r="A74" s="63"/>
      <c r="B74" s="75"/>
      <c r="C74" s="66"/>
      <c r="D74" s="66" t="s">
        <v>414</v>
      </c>
      <c r="E74" s="78">
        <v>10000</v>
      </c>
      <c r="F74" s="78">
        <v>0.35</v>
      </c>
      <c r="G74" s="78"/>
      <c r="H74" s="78">
        <f>F74</f>
        <v>0.35</v>
      </c>
      <c r="I74" s="78"/>
      <c r="J74" s="23"/>
    </row>
    <row r="75" spans="1:10" ht="16" x14ac:dyDescent="0.2">
      <c r="A75" s="63"/>
      <c r="B75" s="75"/>
      <c r="C75" s="66"/>
      <c r="D75" s="66"/>
      <c r="E75" s="78"/>
      <c r="F75" s="78"/>
      <c r="G75" s="78"/>
      <c r="H75" s="78"/>
      <c r="I75" s="78"/>
      <c r="J75" s="23"/>
    </row>
    <row r="76" spans="1:10" ht="16" x14ac:dyDescent="0.2">
      <c r="A76" s="63">
        <v>21</v>
      </c>
      <c r="B76" s="75" t="s">
        <v>261</v>
      </c>
      <c r="C76" s="66" t="s">
        <v>262</v>
      </c>
      <c r="D76" s="66" t="s">
        <v>411</v>
      </c>
      <c r="E76" s="79">
        <v>10000</v>
      </c>
      <c r="F76" s="79">
        <v>0</v>
      </c>
      <c r="G76" s="78">
        <f>H76-F76</f>
        <v>14.08</v>
      </c>
      <c r="H76" s="79">
        <v>14.08</v>
      </c>
      <c r="I76" s="79">
        <f>SUM(H76:H78)</f>
        <v>22.659999999999997</v>
      </c>
      <c r="J76" s="23"/>
    </row>
    <row r="77" spans="1:10" ht="16" x14ac:dyDescent="0.2">
      <c r="A77" s="63"/>
      <c r="B77" s="75"/>
      <c r="C77" s="66"/>
      <c r="D77" s="66" t="s">
        <v>413</v>
      </c>
      <c r="E77" s="79">
        <v>100000</v>
      </c>
      <c r="F77" s="79">
        <v>4.18</v>
      </c>
      <c r="G77" s="79"/>
      <c r="H77" s="79">
        <f>F77</f>
        <v>4.18</v>
      </c>
      <c r="I77" s="79"/>
      <c r="J77" s="23"/>
    </row>
    <row r="78" spans="1:10" ht="16" x14ac:dyDescent="0.2">
      <c r="A78" s="63"/>
      <c r="B78" s="75"/>
      <c r="C78" s="66"/>
      <c r="D78" s="66" t="s">
        <v>418</v>
      </c>
      <c r="E78" s="193">
        <v>100000</v>
      </c>
      <c r="F78" s="79">
        <v>4.4000000000000004</v>
      </c>
      <c r="G78" s="79"/>
      <c r="H78" s="79">
        <f>F78</f>
        <v>4.4000000000000004</v>
      </c>
      <c r="I78" s="79"/>
      <c r="J78" s="23"/>
    </row>
    <row r="79" spans="1:10" ht="16" x14ac:dyDescent="0.2">
      <c r="A79" s="63"/>
      <c r="B79" s="75"/>
      <c r="C79" s="66"/>
      <c r="D79" s="66"/>
      <c r="E79" s="79"/>
      <c r="F79" s="79"/>
      <c r="G79" s="79"/>
      <c r="H79" s="79"/>
      <c r="I79" s="79"/>
      <c r="J79" s="23"/>
    </row>
    <row r="80" spans="1:10" ht="16" x14ac:dyDescent="0.2">
      <c r="A80" s="63">
        <f>A76+1</f>
        <v>22</v>
      </c>
      <c r="B80" s="75" t="s">
        <v>263</v>
      </c>
      <c r="C80" s="66" t="s">
        <v>57</v>
      </c>
      <c r="D80" s="66" t="s">
        <v>411</v>
      </c>
      <c r="E80" s="79">
        <v>10000</v>
      </c>
      <c r="F80" s="79">
        <v>0</v>
      </c>
      <c r="G80" s="78">
        <f>H80-F80</f>
        <v>3.08</v>
      </c>
      <c r="H80" s="79">
        <v>3.08</v>
      </c>
      <c r="I80" s="79">
        <f>SUM(H80:H85)</f>
        <v>19.280000000000005</v>
      </c>
      <c r="J80" s="23"/>
    </row>
    <row r="81" spans="1:10" ht="16" x14ac:dyDescent="0.2">
      <c r="A81" s="63"/>
      <c r="B81" s="75"/>
      <c r="C81" s="66"/>
      <c r="D81" s="66" t="s">
        <v>417</v>
      </c>
      <c r="E81" s="79">
        <v>10000</v>
      </c>
      <c r="F81" s="79">
        <v>11.57</v>
      </c>
      <c r="G81" s="79"/>
      <c r="H81" s="79">
        <f>F81</f>
        <v>11.57</v>
      </c>
      <c r="I81" s="79"/>
      <c r="J81" s="23"/>
    </row>
    <row r="82" spans="1:10" ht="16" x14ac:dyDescent="0.2">
      <c r="A82" s="63"/>
      <c r="B82" s="75"/>
      <c r="C82" s="66"/>
      <c r="D82" s="66" t="s">
        <v>412</v>
      </c>
      <c r="E82" s="79">
        <v>10000</v>
      </c>
      <c r="F82" s="79">
        <v>3.42</v>
      </c>
      <c r="G82" s="79"/>
      <c r="H82" s="79">
        <f>F82</f>
        <v>3.42</v>
      </c>
      <c r="I82" s="79"/>
      <c r="J82" s="23"/>
    </row>
    <row r="83" spans="1:10" ht="16" x14ac:dyDescent="0.2">
      <c r="A83" s="63"/>
      <c r="B83" s="75"/>
      <c r="C83" s="66"/>
      <c r="D83" s="66" t="s">
        <v>413</v>
      </c>
      <c r="E83" s="79">
        <v>10000</v>
      </c>
      <c r="F83" s="79">
        <v>0.42</v>
      </c>
      <c r="G83" s="79"/>
      <c r="H83" s="79">
        <f>F83</f>
        <v>0.42</v>
      </c>
      <c r="I83" s="79"/>
      <c r="J83" s="23"/>
    </row>
    <row r="84" spans="1:10" ht="16" x14ac:dyDescent="0.2">
      <c r="A84" s="63"/>
      <c r="B84" s="75"/>
      <c r="C84" s="66"/>
      <c r="D84" s="66" t="s">
        <v>418</v>
      </c>
      <c r="E84" s="79">
        <v>10000</v>
      </c>
      <c r="F84" s="79">
        <v>0.44</v>
      </c>
      <c r="G84" s="79"/>
      <c r="H84" s="79">
        <f>F84</f>
        <v>0.44</v>
      </c>
      <c r="I84" s="79"/>
      <c r="J84" s="23"/>
    </row>
    <row r="85" spans="1:10" ht="16" x14ac:dyDescent="0.2">
      <c r="A85" s="63"/>
      <c r="B85" s="75"/>
      <c r="C85" s="66"/>
      <c r="D85" s="66" t="s">
        <v>414</v>
      </c>
      <c r="E85" s="79">
        <v>10000</v>
      </c>
      <c r="F85" s="79">
        <v>0.35</v>
      </c>
      <c r="G85" s="79"/>
      <c r="H85" s="79">
        <f>F85</f>
        <v>0.35</v>
      </c>
      <c r="I85" s="79"/>
      <c r="J85" s="23"/>
    </row>
    <row r="86" spans="1:10" ht="16" x14ac:dyDescent="0.2">
      <c r="A86" s="63"/>
      <c r="B86" s="75"/>
      <c r="C86" s="66"/>
      <c r="D86" s="66"/>
      <c r="E86" s="79"/>
      <c r="F86" s="79"/>
      <c r="G86" s="79"/>
      <c r="H86" s="79"/>
      <c r="I86" s="79"/>
      <c r="J86" s="23"/>
    </row>
    <row r="87" spans="1:10" ht="16" x14ac:dyDescent="0.2">
      <c r="A87" s="63">
        <f>A80+1</f>
        <v>23</v>
      </c>
      <c r="B87" s="75" t="s">
        <v>264</v>
      </c>
      <c r="C87" s="66" t="s">
        <v>58</v>
      </c>
      <c r="D87" s="66" t="s">
        <v>411</v>
      </c>
      <c r="E87" s="79">
        <v>10000</v>
      </c>
      <c r="F87" s="79">
        <v>0</v>
      </c>
      <c r="G87" s="78">
        <f>H87-F87</f>
        <v>8.02</v>
      </c>
      <c r="H87" s="79">
        <v>8.02</v>
      </c>
      <c r="I87" s="79">
        <f>H87</f>
        <v>8.02</v>
      </c>
      <c r="J87" s="23"/>
    </row>
    <row r="88" spans="1:10" ht="16" x14ac:dyDescent="0.2">
      <c r="A88" s="63"/>
      <c r="B88" s="75"/>
      <c r="C88" s="66"/>
      <c r="D88" s="66"/>
      <c r="E88" s="79"/>
      <c r="F88" s="79"/>
      <c r="G88" s="79"/>
      <c r="H88" s="79"/>
      <c r="I88" s="79"/>
      <c r="J88" s="23"/>
    </row>
    <row r="89" spans="1:10" ht="16" x14ac:dyDescent="0.2">
      <c r="A89" s="63">
        <f>A87+1</f>
        <v>24</v>
      </c>
      <c r="B89" s="75" t="s">
        <v>265</v>
      </c>
      <c r="C89" s="66" t="s">
        <v>219</v>
      </c>
      <c r="D89" s="66" t="s">
        <v>411</v>
      </c>
      <c r="E89" s="79">
        <v>10000</v>
      </c>
      <c r="F89" s="79">
        <v>0</v>
      </c>
      <c r="G89" s="78">
        <f>H89-F89</f>
        <v>0.53</v>
      </c>
      <c r="H89" s="79">
        <v>0.53</v>
      </c>
      <c r="I89" s="79">
        <f>SUM(H89:H90)</f>
        <v>5.13</v>
      </c>
      <c r="J89" s="23"/>
    </row>
    <row r="90" spans="1:10" ht="16" x14ac:dyDescent="0.2">
      <c r="A90" s="63"/>
      <c r="B90" s="75"/>
      <c r="C90" s="66"/>
      <c r="D90" s="66" t="s">
        <v>413</v>
      </c>
      <c r="E90" s="79">
        <v>110000</v>
      </c>
      <c r="F90" s="79">
        <v>4.5999999999999996</v>
      </c>
      <c r="G90" s="79"/>
      <c r="H90" s="79">
        <f>F90</f>
        <v>4.5999999999999996</v>
      </c>
      <c r="I90" s="79"/>
      <c r="J90" s="23"/>
    </row>
    <row r="91" spans="1:10" ht="16" x14ac:dyDescent="0.2">
      <c r="A91" s="63"/>
      <c r="B91" s="75"/>
      <c r="C91" s="66"/>
      <c r="D91" s="66"/>
      <c r="E91" s="79"/>
      <c r="F91" s="79"/>
      <c r="G91" s="79"/>
      <c r="H91" s="79"/>
      <c r="I91" s="79"/>
      <c r="J91" s="23"/>
    </row>
    <row r="92" spans="1:10" ht="16" x14ac:dyDescent="0.2">
      <c r="A92" s="63">
        <v>25</v>
      </c>
      <c r="B92" s="75" t="s">
        <v>267</v>
      </c>
      <c r="C92" s="66" t="s">
        <v>17</v>
      </c>
      <c r="D92" s="66" t="s">
        <v>411</v>
      </c>
      <c r="E92" s="79">
        <v>160000</v>
      </c>
      <c r="F92" s="79">
        <v>30.15</v>
      </c>
      <c r="G92" s="78">
        <f>H92-F92</f>
        <v>2.009999999999998</v>
      </c>
      <c r="H92" s="79">
        <v>32.159999999999997</v>
      </c>
      <c r="I92" s="79">
        <f>SUM(H92:H95)</f>
        <v>83.169999999999987</v>
      </c>
      <c r="J92" s="23"/>
    </row>
    <row r="93" spans="1:10" ht="16" x14ac:dyDescent="0.2">
      <c r="A93" s="63"/>
      <c r="B93" s="75"/>
      <c r="C93" s="66"/>
      <c r="D93" s="66" t="s">
        <v>417</v>
      </c>
      <c r="E93" s="79">
        <v>50000</v>
      </c>
      <c r="F93" s="79">
        <v>33.85</v>
      </c>
      <c r="G93" s="79"/>
      <c r="H93" s="79">
        <f>F93</f>
        <v>33.85</v>
      </c>
      <c r="I93" s="79"/>
      <c r="J93" s="23"/>
    </row>
    <row r="94" spans="1:10" ht="16" x14ac:dyDescent="0.2">
      <c r="A94" s="63"/>
      <c r="B94" s="75"/>
      <c r="C94" s="66"/>
      <c r="D94" s="66" t="s">
        <v>413</v>
      </c>
      <c r="E94" s="79">
        <v>200000</v>
      </c>
      <c r="F94" s="79">
        <v>8.36</v>
      </c>
      <c r="G94" s="79"/>
      <c r="H94" s="79">
        <f>F94</f>
        <v>8.36</v>
      </c>
      <c r="I94" s="79"/>
      <c r="J94" s="23"/>
    </row>
    <row r="95" spans="1:10" ht="16" x14ac:dyDescent="0.2">
      <c r="A95" s="63"/>
      <c r="B95" s="75"/>
      <c r="C95" s="66"/>
      <c r="D95" s="66" t="s">
        <v>418</v>
      </c>
      <c r="E95" s="193">
        <v>200000</v>
      </c>
      <c r="F95" s="79">
        <v>8.8000000000000007</v>
      </c>
      <c r="G95" s="79"/>
      <c r="H95" s="79">
        <f>F95</f>
        <v>8.8000000000000007</v>
      </c>
      <c r="I95" s="79"/>
      <c r="J95" s="23"/>
    </row>
    <row r="96" spans="1:10" ht="16" x14ac:dyDescent="0.2">
      <c r="A96" s="63"/>
      <c r="B96" s="75"/>
      <c r="C96" s="66"/>
      <c r="D96" s="66"/>
      <c r="E96" s="79"/>
      <c r="F96" s="79"/>
      <c r="G96" s="79"/>
      <c r="H96" s="79"/>
      <c r="I96" s="79"/>
      <c r="J96" s="23"/>
    </row>
    <row r="97" spans="1:10" ht="16" x14ac:dyDescent="0.2">
      <c r="A97" s="63">
        <f>A92+1</f>
        <v>26</v>
      </c>
      <c r="B97" s="75" t="s">
        <v>268</v>
      </c>
      <c r="C97" s="85" t="s">
        <v>224</v>
      </c>
      <c r="D97" s="85" t="s">
        <v>411</v>
      </c>
      <c r="E97" s="86">
        <v>100000</v>
      </c>
      <c r="F97" s="86">
        <v>5.94</v>
      </c>
      <c r="G97" s="78">
        <f>H97-F97</f>
        <v>0.65999999999999925</v>
      </c>
      <c r="H97" s="86">
        <v>6.6</v>
      </c>
      <c r="I97" s="86">
        <f>SUM(H97:H100)</f>
        <v>19.57</v>
      </c>
      <c r="J97" s="23"/>
    </row>
    <row r="98" spans="1:10" ht="16" x14ac:dyDescent="0.2">
      <c r="A98" s="63"/>
      <c r="B98" s="75"/>
      <c r="C98" s="85"/>
      <c r="D98" s="85" t="s">
        <v>412</v>
      </c>
      <c r="E98" s="86">
        <v>10000</v>
      </c>
      <c r="F98" s="86">
        <v>3.42</v>
      </c>
      <c r="G98" s="86"/>
      <c r="H98" s="86">
        <f>F98</f>
        <v>3.42</v>
      </c>
      <c r="I98" s="86"/>
      <c r="J98" s="23"/>
    </row>
    <row r="99" spans="1:10" ht="16" x14ac:dyDescent="0.2">
      <c r="A99" s="63"/>
      <c r="B99" s="75"/>
      <c r="C99" s="85"/>
      <c r="D99" s="85" t="s">
        <v>413</v>
      </c>
      <c r="E99" s="86">
        <v>220000</v>
      </c>
      <c r="F99" s="86">
        <v>9.1999999999999993</v>
      </c>
      <c r="G99" s="86"/>
      <c r="H99" s="86">
        <f>F99</f>
        <v>9.1999999999999993</v>
      </c>
      <c r="I99" s="86"/>
      <c r="J99" s="23"/>
    </row>
    <row r="100" spans="1:10" ht="16" x14ac:dyDescent="0.2">
      <c r="A100" s="63"/>
      <c r="B100" s="75"/>
      <c r="C100" s="85"/>
      <c r="D100" s="85" t="s">
        <v>414</v>
      </c>
      <c r="E100" s="86">
        <v>10000</v>
      </c>
      <c r="F100" s="86">
        <v>0.35</v>
      </c>
      <c r="G100" s="86"/>
      <c r="H100" s="86">
        <f>F100</f>
        <v>0.35</v>
      </c>
      <c r="I100" s="86"/>
      <c r="J100" s="23"/>
    </row>
    <row r="101" spans="1:10" ht="16" x14ac:dyDescent="0.2">
      <c r="A101" s="63"/>
      <c r="B101" s="75"/>
      <c r="C101" s="85"/>
      <c r="D101" s="85"/>
      <c r="E101" s="86"/>
      <c r="F101" s="86"/>
      <c r="G101" s="86"/>
      <c r="H101" s="86"/>
      <c r="I101" s="86"/>
      <c r="J101" s="23"/>
    </row>
    <row r="102" spans="1:10" ht="16" x14ac:dyDescent="0.2">
      <c r="A102" s="63">
        <f>A97+1</f>
        <v>27</v>
      </c>
      <c r="B102" s="75" t="s">
        <v>432</v>
      </c>
      <c r="C102" s="66" t="s">
        <v>424</v>
      </c>
      <c r="D102" s="66" t="s">
        <v>411</v>
      </c>
      <c r="E102" s="79">
        <v>10000</v>
      </c>
      <c r="F102" s="79">
        <v>0</v>
      </c>
      <c r="G102" s="78">
        <f>H102-F102</f>
        <v>0.66</v>
      </c>
      <c r="H102" s="79">
        <v>0.66</v>
      </c>
      <c r="I102" s="79">
        <f>SUM(H102:H103)</f>
        <v>4.84</v>
      </c>
      <c r="J102" s="23"/>
    </row>
    <row r="103" spans="1:10" ht="16" x14ac:dyDescent="0.2">
      <c r="A103" s="63"/>
      <c r="B103" s="75"/>
      <c r="C103" s="66"/>
      <c r="D103" s="66" t="s">
        <v>413</v>
      </c>
      <c r="E103" s="79">
        <v>100000</v>
      </c>
      <c r="F103" s="79">
        <v>4.18</v>
      </c>
      <c r="G103" s="79"/>
      <c r="H103" s="79">
        <f>F103</f>
        <v>4.18</v>
      </c>
      <c r="I103" s="79"/>
      <c r="J103" s="23"/>
    </row>
    <row r="104" spans="1:10" ht="16" x14ac:dyDescent="0.2">
      <c r="A104" s="63"/>
      <c r="B104" s="75"/>
      <c r="C104" s="66"/>
      <c r="D104" s="66"/>
      <c r="E104" s="79"/>
      <c r="F104" s="79"/>
      <c r="G104" s="79"/>
      <c r="H104" s="79"/>
      <c r="I104" s="79"/>
      <c r="J104" s="23"/>
    </row>
    <row r="105" spans="1:10" ht="16" x14ac:dyDescent="0.2">
      <c r="A105" s="63"/>
      <c r="B105" s="75" t="s">
        <v>441</v>
      </c>
      <c r="C105" s="66" t="s">
        <v>436</v>
      </c>
      <c r="D105" s="66" t="s">
        <v>411</v>
      </c>
      <c r="E105" s="79">
        <v>10000</v>
      </c>
      <c r="F105" s="79">
        <v>0</v>
      </c>
      <c r="G105" s="79">
        <f>H105-F105</f>
        <v>0.66</v>
      </c>
      <c r="H105" s="79">
        <v>0.66</v>
      </c>
      <c r="I105" s="79">
        <f>H105</f>
        <v>0.66</v>
      </c>
      <c r="J105" s="23"/>
    </row>
    <row r="106" spans="1:10" ht="16" x14ac:dyDescent="0.2">
      <c r="A106" s="63"/>
      <c r="B106" s="75"/>
      <c r="C106" s="66"/>
      <c r="D106" s="66"/>
      <c r="E106" s="79"/>
      <c r="F106" s="79"/>
      <c r="G106" s="79"/>
      <c r="H106" s="79"/>
      <c r="I106" s="79"/>
      <c r="J106" s="23"/>
    </row>
    <row r="107" spans="1:10" ht="16" x14ac:dyDescent="0.2">
      <c r="A107" s="63">
        <v>28</v>
      </c>
      <c r="B107" s="75" t="s">
        <v>270</v>
      </c>
      <c r="C107" s="66" t="s">
        <v>233</v>
      </c>
      <c r="D107" s="66" t="s">
        <v>411</v>
      </c>
      <c r="E107" s="79">
        <v>10000</v>
      </c>
      <c r="F107" s="79">
        <v>0</v>
      </c>
      <c r="G107" s="78">
        <f>H107-F107</f>
        <v>3.08</v>
      </c>
      <c r="H107" s="79">
        <v>3.08</v>
      </c>
      <c r="I107" s="79">
        <f>SUM(H107:H110)</f>
        <v>11.03</v>
      </c>
      <c r="J107" s="23"/>
    </row>
    <row r="108" spans="1:10" ht="16" x14ac:dyDescent="0.2">
      <c r="A108" s="63"/>
      <c r="B108" s="75"/>
      <c r="C108" s="66"/>
      <c r="D108" s="66" t="s">
        <v>412</v>
      </c>
      <c r="E108" s="79">
        <v>10000</v>
      </c>
      <c r="F108" s="79">
        <v>3.42</v>
      </c>
      <c r="G108" s="79"/>
      <c r="H108" s="79">
        <f>F108</f>
        <v>3.42</v>
      </c>
      <c r="I108" s="79"/>
      <c r="J108" s="23"/>
    </row>
    <row r="109" spans="1:10" ht="16" x14ac:dyDescent="0.2">
      <c r="A109" s="63"/>
      <c r="B109" s="75"/>
      <c r="C109" s="66"/>
      <c r="D109" s="66" t="s">
        <v>413</v>
      </c>
      <c r="E109" s="79">
        <v>100000</v>
      </c>
      <c r="F109" s="79">
        <v>4.18</v>
      </c>
      <c r="G109" s="79"/>
      <c r="H109" s="79">
        <f>F109</f>
        <v>4.18</v>
      </c>
      <c r="I109" s="79"/>
      <c r="J109" s="23"/>
    </row>
    <row r="110" spans="1:10" ht="16" x14ac:dyDescent="0.2">
      <c r="A110" s="63"/>
      <c r="B110" s="75"/>
      <c r="C110" s="66"/>
      <c r="D110" s="66" t="s">
        <v>414</v>
      </c>
      <c r="E110" s="79">
        <v>10000</v>
      </c>
      <c r="F110" s="79">
        <v>0.35</v>
      </c>
      <c r="G110" s="79"/>
      <c r="H110" s="79">
        <f>F110</f>
        <v>0.35</v>
      </c>
      <c r="I110" s="79"/>
      <c r="J110" s="23"/>
    </row>
    <row r="111" spans="1:10" ht="16" x14ac:dyDescent="0.2">
      <c r="A111" s="63"/>
      <c r="B111" s="75"/>
      <c r="C111" s="66"/>
      <c r="D111" s="66"/>
      <c r="E111" s="79"/>
      <c r="F111" s="79"/>
      <c r="G111" s="79"/>
      <c r="H111" s="79"/>
      <c r="I111" s="79"/>
      <c r="J111" s="23"/>
    </row>
    <row r="112" spans="1:10" ht="16" x14ac:dyDescent="0.2">
      <c r="A112" s="63">
        <f>A107+1</f>
        <v>29</v>
      </c>
      <c r="B112" s="75" t="s">
        <v>271</v>
      </c>
      <c r="C112" s="66" t="s">
        <v>234</v>
      </c>
      <c r="D112" s="66" t="s">
        <v>411</v>
      </c>
      <c r="E112" s="79">
        <v>10000</v>
      </c>
      <c r="F112" s="79">
        <v>0</v>
      </c>
      <c r="G112" s="78">
        <f>H112-F112</f>
        <v>8.02</v>
      </c>
      <c r="H112" s="79">
        <v>8.02</v>
      </c>
      <c r="I112" s="79">
        <f>H112</f>
        <v>8.02</v>
      </c>
      <c r="J112" s="23"/>
    </row>
    <row r="113" spans="1:10" ht="16" x14ac:dyDescent="0.2">
      <c r="A113" s="63"/>
      <c r="B113" s="170"/>
      <c r="C113" s="44"/>
      <c r="D113" s="44"/>
      <c r="E113" s="165"/>
      <c r="F113" s="171"/>
      <c r="G113" s="79"/>
      <c r="H113" s="79"/>
      <c r="I113" s="79"/>
      <c r="J113" s="23"/>
    </row>
    <row r="114" spans="1:10" ht="16" x14ac:dyDescent="0.2">
      <c r="A114" s="63">
        <f>A112+1</f>
        <v>30</v>
      </c>
      <c r="B114" s="75" t="s">
        <v>329</v>
      </c>
      <c r="C114" s="168" t="s">
        <v>330</v>
      </c>
      <c r="D114" s="168" t="s">
        <v>411</v>
      </c>
      <c r="E114" s="169">
        <v>10000</v>
      </c>
      <c r="F114" s="78">
        <v>0</v>
      </c>
      <c r="G114" s="78">
        <f>H114-F114</f>
        <v>0.91</v>
      </c>
      <c r="H114" s="78">
        <v>0.91</v>
      </c>
      <c r="I114" s="78">
        <f>SUM(H114:H115)</f>
        <v>1.33</v>
      </c>
      <c r="J114" s="23"/>
    </row>
    <row r="115" spans="1:10" ht="16" x14ac:dyDescent="0.2">
      <c r="A115" s="63"/>
      <c r="B115" s="75"/>
      <c r="C115" s="168"/>
      <c r="D115" s="168" t="s">
        <v>413</v>
      </c>
      <c r="E115" s="169">
        <v>10000</v>
      </c>
      <c r="F115" s="78">
        <v>0.42</v>
      </c>
      <c r="G115" s="78"/>
      <c r="H115" s="78">
        <f>F115</f>
        <v>0.42</v>
      </c>
      <c r="I115" s="78"/>
      <c r="J115" s="23"/>
    </row>
    <row r="116" spans="1:10" ht="16" x14ac:dyDescent="0.2">
      <c r="A116" s="63"/>
      <c r="B116" s="172"/>
      <c r="C116" s="102"/>
      <c r="D116" s="168"/>
      <c r="E116" s="151"/>
      <c r="F116" s="166"/>
      <c r="G116" s="78"/>
      <c r="H116" s="78"/>
      <c r="I116" s="78"/>
      <c r="J116" s="23"/>
    </row>
    <row r="117" spans="1:10" ht="16" x14ac:dyDescent="0.2">
      <c r="A117" s="63">
        <f>A114+1</f>
        <v>31</v>
      </c>
      <c r="B117" s="75" t="s">
        <v>273</v>
      </c>
      <c r="C117" s="66" t="s">
        <v>25</v>
      </c>
      <c r="D117" s="66" t="s">
        <v>411</v>
      </c>
      <c r="E117" s="79">
        <v>10000</v>
      </c>
      <c r="F117" s="79">
        <v>0</v>
      </c>
      <c r="G117" s="78">
        <f>H117-F117</f>
        <v>3.08</v>
      </c>
      <c r="H117" s="79">
        <v>3.08</v>
      </c>
      <c r="I117" s="79">
        <f>H117</f>
        <v>3.08</v>
      </c>
      <c r="J117" s="23"/>
    </row>
    <row r="118" spans="1:10" ht="16" x14ac:dyDescent="0.2">
      <c r="A118" s="63"/>
      <c r="B118" s="75"/>
      <c r="C118" s="66"/>
      <c r="D118" s="66"/>
      <c r="E118" s="79"/>
      <c r="F118" s="79"/>
      <c r="G118" s="79"/>
      <c r="H118" s="79"/>
      <c r="I118" s="79"/>
      <c r="J118" s="23"/>
    </row>
    <row r="119" spans="1:10" ht="16" x14ac:dyDescent="0.2">
      <c r="A119" s="63">
        <f>A117+1</f>
        <v>32</v>
      </c>
      <c r="B119" s="75" t="s">
        <v>274</v>
      </c>
      <c r="C119" s="82" t="s">
        <v>88</v>
      </c>
      <c r="D119" s="66" t="s">
        <v>411</v>
      </c>
      <c r="E119" s="79">
        <v>240000</v>
      </c>
      <c r="F119" s="79">
        <v>46.23</v>
      </c>
      <c r="G119" s="78">
        <f>H119-F119</f>
        <v>2.0100000000000051</v>
      </c>
      <c r="H119" s="79">
        <v>48.24</v>
      </c>
      <c r="I119" s="79">
        <f>SUM(H119:H124)</f>
        <v>106.45</v>
      </c>
      <c r="J119" s="23"/>
    </row>
    <row r="120" spans="1:10" ht="16" x14ac:dyDescent="0.2">
      <c r="A120" s="63"/>
      <c r="B120" s="75"/>
      <c r="C120" s="66"/>
      <c r="D120" s="66" t="s">
        <v>417</v>
      </c>
      <c r="E120" s="79">
        <v>50000</v>
      </c>
      <c r="F120" s="79">
        <v>33.85</v>
      </c>
      <c r="G120" s="79"/>
      <c r="H120" s="79">
        <f>F120</f>
        <v>33.85</v>
      </c>
      <c r="I120" s="79"/>
      <c r="J120" s="23"/>
    </row>
    <row r="121" spans="1:10" ht="16" x14ac:dyDescent="0.2">
      <c r="A121" s="63"/>
      <c r="B121" s="75"/>
      <c r="C121" s="66"/>
      <c r="D121" s="66" t="s">
        <v>412</v>
      </c>
      <c r="E121" s="79">
        <v>10000</v>
      </c>
      <c r="F121" s="79">
        <v>3.42</v>
      </c>
      <c r="G121" s="79"/>
      <c r="H121" s="79">
        <f>F121</f>
        <v>3.42</v>
      </c>
      <c r="I121" s="79"/>
      <c r="J121" s="23"/>
    </row>
    <row r="122" spans="1:10" ht="16" x14ac:dyDescent="0.2">
      <c r="A122" s="63"/>
      <c r="B122" s="75"/>
      <c r="C122" s="66"/>
      <c r="D122" s="66" t="s">
        <v>413</v>
      </c>
      <c r="E122" s="79">
        <v>240000</v>
      </c>
      <c r="F122" s="79">
        <v>10.029999999999999</v>
      </c>
      <c r="G122" s="79"/>
      <c r="H122" s="79">
        <f>F122</f>
        <v>10.029999999999999</v>
      </c>
      <c r="I122" s="79"/>
      <c r="J122" s="23"/>
    </row>
    <row r="123" spans="1:10" ht="16" x14ac:dyDescent="0.2">
      <c r="A123" s="63"/>
      <c r="B123" s="75"/>
      <c r="C123" s="66"/>
      <c r="D123" s="66" t="s">
        <v>418</v>
      </c>
      <c r="E123" s="193">
        <v>240000</v>
      </c>
      <c r="F123" s="79">
        <v>10.56</v>
      </c>
      <c r="G123" s="79"/>
      <c r="H123" s="79">
        <f>F123</f>
        <v>10.56</v>
      </c>
      <c r="I123" s="79"/>
      <c r="J123" s="23"/>
    </row>
    <row r="124" spans="1:10" ht="16" x14ac:dyDescent="0.2">
      <c r="A124" s="63"/>
      <c r="B124" s="75"/>
      <c r="C124" s="66"/>
      <c r="D124" s="66" t="s">
        <v>414</v>
      </c>
      <c r="E124" s="79">
        <v>10000</v>
      </c>
      <c r="F124" s="79">
        <v>0.35</v>
      </c>
      <c r="G124" s="79"/>
      <c r="H124" s="79">
        <f>F124</f>
        <v>0.35</v>
      </c>
      <c r="I124" s="79"/>
      <c r="J124" s="23"/>
    </row>
    <row r="125" spans="1:10" ht="16" x14ac:dyDescent="0.2">
      <c r="A125" s="63"/>
      <c r="B125" s="75"/>
      <c r="C125" s="66"/>
      <c r="D125" s="66"/>
      <c r="E125" s="79"/>
      <c r="F125" s="79"/>
      <c r="G125" s="79"/>
      <c r="H125" s="79"/>
      <c r="I125" s="79"/>
      <c r="J125" s="23"/>
    </row>
    <row r="126" spans="1:10" ht="16" x14ac:dyDescent="0.2">
      <c r="A126" s="63">
        <f>A119+1</f>
        <v>33</v>
      </c>
      <c r="B126" s="75" t="s">
        <v>275</v>
      </c>
      <c r="C126" s="66" t="s">
        <v>173</v>
      </c>
      <c r="D126" s="66" t="s">
        <v>411</v>
      </c>
      <c r="E126" s="79">
        <v>10000</v>
      </c>
      <c r="F126" s="79">
        <v>0</v>
      </c>
      <c r="G126" s="78">
        <f>H126-F126</f>
        <v>12.48</v>
      </c>
      <c r="H126" s="79">
        <v>12.48</v>
      </c>
      <c r="I126" s="79">
        <f>SUM(H126:H127)</f>
        <v>24.05</v>
      </c>
      <c r="J126" s="23"/>
    </row>
    <row r="127" spans="1:10" ht="16" x14ac:dyDescent="0.2">
      <c r="A127" s="63"/>
      <c r="B127" s="75"/>
      <c r="C127" s="66"/>
      <c r="D127" s="66" t="s">
        <v>417</v>
      </c>
      <c r="E127" s="79">
        <v>10000</v>
      </c>
      <c r="F127" s="79">
        <v>11.57</v>
      </c>
      <c r="G127" s="79"/>
      <c r="H127" s="79">
        <f>F127</f>
        <v>11.57</v>
      </c>
      <c r="I127" s="79"/>
      <c r="J127" s="23"/>
    </row>
    <row r="128" spans="1:10" ht="16" x14ac:dyDescent="0.2">
      <c r="A128" s="63"/>
      <c r="B128" s="75"/>
      <c r="C128" s="66"/>
      <c r="D128" s="66"/>
      <c r="E128" s="79"/>
      <c r="F128" s="79"/>
      <c r="G128" s="79"/>
      <c r="H128" s="79"/>
      <c r="I128" s="79"/>
      <c r="J128" s="23"/>
    </row>
    <row r="129" spans="1:10" ht="16" x14ac:dyDescent="0.2">
      <c r="A129" s="63">
        <f>A126+1</f>
        <v>34</v>
      </c>
      <c r="B129" s="75" t="s">
        <v>276</v>
      </c>
      <c r="C129" s="66" t="s">
        <v>189</v>
      </c>
      <c r="D129" s="66" t="s">
        <v>411</v>
      </c>
      <c r="E129" s="79">
        <v>100000</v>
      </c>
      <c r="F129" s="79">
        <v>45.18</v>
      </c>
      <c r="G129" s="78">
        <f>H129-F129</f>
        <v>5.0200000000000031</v>
      </c>
      <c r="H129" s="79">
        <v>50.2</v>
      </c>
      <c r="I129" s="79">
        <f>SUM(H129:H130)</f>
        <v>54.38</v>
      </c>
      <c r="J129" s="23"/>
    </row>
    <row r="130" spans="1:10" ht="16" x14ac:dyDescent="0.2">
      <c r="A130" s="63"/>
      <c r="B130" s="75"/>
      <c r="C130" s="66"/>
      <c r="D130" s="66" t="s">
        <v>413</v>
      </c>
      <c r="E130" s="79">
        <v>100000</v>
      </c>
      <c r="F130" s="79">
        <v>4.18</v>
      </c>
      <c r="G130" s="79"/>
      <c r="H130" s="79">
        <f>F130</f>
        <v>4.18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79"/>
      <c r="G131" s="79"/>
      <c r="H131" s="79"/>
      <c r="I131" s="79"/>
      <c r="J131" s="23"/>
    </row>
    <row r="132" spans="1:10" ht="16" x14ac:dyDescent="0.2">
      <c r="A132" s="63">
        <f>A129+1</f>
        <v>35</v>
      </c>
      <c r="B132" s="75" t="s">
        <v>277</v>
      </c>
      <c r="C132" s="66" t="s">
        <v>143</v>
      </c>
      <c r="D132" s="66" t="s">
        <v>411</v>
      </c>
      <c r="E132" s="79">
        <v>10000</v>
      </c>
      <c r="F132" s="79">
        <v>0</v>
      </c>
      <c r="G132" s="78">
        <f>H132-F132</f>
        <v>0.53</v>
      </c>
      <c r="H132" s="79">
        <v>0.53</v>
      </c>
      <c r="I132" s="79">
        <f>SUM(H132:H133)</f>
        <v>4.71</v>
      </c>
      <c r="J132" s="23"/>
    </row>
    <row r="133" spans="1:10" ht="16" x14ac:dyDescent="0.2">
      <c r="A133" s="63"/>
      <c r="B133" s="75"/>
      <c r="C133" s="66"/>
      <c r="D133" s="66" t="s">
        <v>413</v>
      </c>
      <c r="E133" s="79">
        <v>100000</v>
      </c>
      <c r="F133" s="79">
        <v>4.18</v>
      </c>
      <c r="G133" s="79"/>
      <c r="H133" s="79">
        <f>F133</f>
        <v>4.18</v>
      </c>
      <c r="I133" s="79"/>
      <c r="J133" s="23"/>
    </row>
    <row r="134" spans="1:10" ht="16" x14ac:dyDescent="0.2">
      <c r="A134" s="63"/>
      <c r="B134" s="75"/>
      <c r="C134" s="66"/>
      <c r="D134" s="66"/>
      <c r="E134" s="79"/>
      <c r="F134" s="79"/>
      <c r="G134" s="79"/>
      <c r="H134" s="79"/>
      <c r="I134" s="79"/>
      <c r="J134" s="23"/>
    </row>
    <row r="135" spans="1:10" ht="16" x14ac:dyDescent="0.2">
      <c r="A135" s="63">
        <f>A132+1</f>
        <v>36</v>
      </c>
      <c r="B135" s="75" t="s">
        <v>278</v>
      </c>
      <c r="C135" s="66" t="s">
        <v>235</v>
      </c>
      <c r="D135" s="66" t="s">
        <v>411</v>
      </c>
      <c r="E135" s="79">
        <v>10000</v>
      </c>
      <c r="F135" s="79">
        <v>0</v>
      </c>
      <c r="G135" s="78">
        <f>H135-F135</f>
        <v>2.0099999999999998</v>
      </c>
      <c r="H135" s="79">
        <v>2.0099999999999998</v>
      </c>
      <c r="I135" s="79">
        <f>SUM(H135:H136)</f>
        <v>6.42</v>
      </c>
      <c r="J135" s="23"/>
    </row>
    <row r="136" spans="1:10" ht="16" x14ac:dyDescent="0.2">
      <c r="A136" s="63"/>
      <c r="B136" s="75"/>
      <c r="C136" s="66"/>
      <c r="D136" s="66" t="s">
        <v>417</v>
      </c>
      <c r="E136" s="79">
        <v>10000</v>
      </c>
      <c r="F136" s="79">
        <v>4.41</v>
      </c>
      <c r="G136" s="79"/>
      <c r="H136" s="79">
        <f>F136</f>
        <v>4.41</v>
      </c>
      <c r="I136" s="79"/>
      <c r="J136" s="23"/>
    </row>
    <row r="137" spans="1:10" ht="16" x14ac:dyDescent="0.2">
      <c r="A137" s="63"/>
      <c r="B137" s="75"/>
      <c r="C137" s="66"/>
      <c r="D137" s="66"/>
      <c r="E137" s="79"/>
      <c r="F137" s="79"/>
      <c r="G137" s="79"/>
      <c r="H137" s="79"/>
      <c r="I137" s="79"/>
      <c r="J137" s="23"/>
    </row>
    <row r="138" spans="1:10" ht="16" x14ac:dyDescent="0.2">
      <c r="A138" s="63">
        <f>A135+1</f>
        <v>37</v>
      </c>
      <c r="B138" s="75" t="s">
        <v>279</v>
      </c>
      <c r="C138" s="66" t="s">
        <v>29</v>
      </c>
      <c r="D138" s="66" t="s">
        <v>411</v>
      </c>
      <c r="E138" s="79">
        <v>10000</v>
      </c>
      <c r="F138" s="79">
        <v>0</v>
      </c>
      <c r="G138" s="78">
        <f>H138-F138</f>
        <v>2.0099999999999998</v>
      </c>
      <c r="H138" s="79">
        <v>2.0099999999999998</v>
      </c>
      <c r="I138" s="79">
        <f>SUM(H138:H139)</f>
        <v>2.4299999999999997</v>
      </c>
      <c r="J138" s="23"/>
    </row>
    <row r="139" spans="1:10" ht="16" x14ac:dyDescent="0.2">
      <c r="A139" s="63"/>
      <c r="B139" s="75"/>
      <c r="C139" s="66"/>
      <c r="D139" s="66" t="s">
        <v>413</v>
      </c>
      <c r="E139" s="79">
        <v>10000</v>
      </c>
      <c r="F139" s="79">
        <v>0.42</v>
      </c>
      <c r="G139" s="79"/>
      <c r="H139" s="79">
        <f>F139</f>
        <v>0.42</v>
      </c>
      <c r="I139" s="79"/>
      <c r="J139" s="23"/>
    </row>
    <row r="140" spans="1:10" ht="16" x14ac:dyDescent="0.2">
      <c r="A140" s="63"/>
      <c r="B140" s="75"/>
      <c r="C140" s="66"/>
      <c r="D140" s="66"/>
      <c r="E140" s="79"/>
      <c r="F140" s="79"/>
      <c r="G140" s="79"/>
      <c r="H140" s="79"/>
      <c r="I140" s="79"/>
      <c r="J140" s="23"/>
    </row>
    <row r="141" spans="1:10" ht="16" x14ac:dyDescent="0.2">
      <c r="A141" s="63">
        <f>A138+1</f>
        <v>38</v>
      </c>
      <c r="B141" s="75" t="s">
        <v>280</v>
      </c>
      <c r="C141" s="66" t="s">
        <v>201</v>
      </c>
      <c r="D141" s="66" t="s">
        <v>411</v>
      </c>
      <c r="E141" s="79">
        <v>10000</v>
      </c>
      <c r="F141" s="79">
        <v>0</v>
      </c>
      <c r="G141" s="78">
        <f>H141-F141</f>
        <v>1.26</v>
      </c>
      <c r="H141" s="79">
        <v>1.26</v>
      </c>
      <c r="I141" s="79">
        <f>SUM(H141:H146)</f>
        <v>25.18</v>
      </c>
      <c r="J141" s="23"/>
    </row>
    <row r="142" spans="1:10" ht="16" x14ac:dyDescent="0.2">
      <c r="A142" s="63"/>
      <c r="B142" s="75"/>
      <c r="C142" s="66"/>
      <c r="D142" s="173" t="s">
        <v>417</v>
      </c>
      <c r="E142" s="79">
        <v>10000</v>
      </c>
      <c r="F142" s="79">
        <v>11.57</v>
      </c>
      <c r="G142" s="79"/>
      <c r="H142" s="79">
        <f>F142</f>
        <v>11.57</v>
      </c>
      <c r="I142" s="79"/>
      <c r="J142" s="23"/>
    </row>
    <row r="143" spans="1:10" ht="16" x14ac:dyDescent="0.2">
      <c r="A143" s="63"/>
      <c r="B143" s="75"/>
      <c r="C143" s="66"/>
      <c r="D143" s="173" t="s">
        <v>412</v>
      </c>
      <c r="E143" s="79">
        <v>10000</v>
      </c>
      <c r="F143" s="79">
        <v>3.42</v>
      </c>
      <c r="G143" s="79"/>
      <c r="H143" s="79">
        <f>F143</f>
        <v>3.42</v>
      </c>
      <c r="I143" s="79"/>
      <c r="J143" s="23"/>
    </row>
    <row r="144" spans="1:10" ht="16" x14ac:dyDescent="0.2">
      <c r="A144" s="63"/>
      <c r="B144" s="75"/>
      <c r="C144" s="66"/>
      <c r="D144" s="173" t="s">
        <v>413</v>
      </c>
      <c r="E144" s="79">
        <v>100000</v>
      </c>
      <c r="F144" s="79">
        <v>4.18</v>
      </c>
      <c r="G144" s="79"/>
      <c r="H144" s="79">
        <f>F144</f>
        <v>4.18</v>
      </c>
      <c r="I144" s="79"/>
      <c r="J144" s="23"/>
    </row>
    <row r="145" spans="1:15" ht="16" x14ac:dyDescent="0.2">
      <c r="A145" s="63"/>
      <c r="B145" s="75"/>
      <c r="C145" s="66"/>
      <c r="D145" s="173" t="s">
        <v>418</v>
      </c>
      <c r="E145" s="193">
        <v>100000</v>
      </c>
      <c r="F145" s="79">
        <v>4.4000000000000004</v>
      </c>
      <c r="G145" s="79"/>
      <c r="H145" s="79">
        <f>F145</f>
        <v>4.4000000000000004</v>
      </c>
      <c r="I145" s="79"/>
      <c r="J145" s="23"/>
    </row>
    <row r="146" spans="1:15" ht="16" x14ac:dyDescent="0.2">
      <c r="A146" s="63"/>
      <c r="B146" s="75"/>
      <c r="C146" s="66"/>
      <c r="D146" s="173" t="s">
        <v>414</v>
      </c>
      <c r="E146" s="79">
        <v>10000</v>
      </c>
      <c r="F146" s="79">
        <v>0.35</v>
      </c>
      <c r="G146" s="79"/>
      <c r="H146" s="79">
        <f>F146</f>
        <v>0.35</v>
      </c>
      <c r="I146" s="79"/>
      <c r="J146" s="23"/>
    </row>
    <row r="147" spans="1:15" ht="16" x14ac:dyDescent="0.2">
      <c r="A147" s="63"/>
      <c r="B147" s="75"/>
      <c r="C147" s="66"/>
      <c r="D147" s="66"/>
      <c r="E147" s="79"/>
      <c r="F147" s="79"/>
      <c r="G147" s="79"/>
      <c r="H147" s="79"/>
      <c r="I147" s="79"/>
      <c r="J147" s="23"/>
    </row>
    <row r="148" spans="1:15" ht="16" x14ac:dyDescent="0.2">
      <c r="A148" s="63">
        <v>39</v>
      </c>
      <c r="B148" s="75" t="s">
        <v>282</v>
      </c>
      <c r="C148" s="85" t="s">
        <v>226</v>
      </c>
      <c r="D148" s="85" t="s">
        <v>411</v>
      </c>
      <c r="E148" s="86">
        <v>10000</v>
      </c>
      <c r="F148" s="86">
        <v>0</v>
      </c>
      <c r="G148" s="78">
        <f>H148-F148</f>
        <v>0.66</v>
      </c>
      <c r="H148" s="86">
        <v>0.66</v>
      </c>
      <c r="I148" s="86">
        <f>SUM(H148:H149)</f>
        <v>1.08</v>
      </c>
      <c r="J148" s="23"/>
    </row>
    <row r="149" spans="1:15" ht="16" x14ac:dyDescent="0.2">
      <c r="A149" s="63"/>
      <c r="B149" s="75"/>
      <c r="C149" s="85"/>
      <c r="D149" s="85" t="s">
        <v>413</v>
      </c>
      <c r="E149" s="86">
        <v>10000</v>
      </c>
      <c r="F149" s="86">
        <v>0.42</v>
      </c>
      <c r="G149" s="86"/>
      <c r="H149" s="86">
        <f>F149</f>
        <v>0.42</v>
      </c>
      <c r="I149" s="86"/>
      <c r="J149" s="23"/>
    </row>
    <row r="150" spans="1:15" ht="16" x14ac:dyDescent="0.2">
      <c r="A150" s="63"/>
      <c r="B150" s="75"/>
      <c r="C150" s="85"/>
      <c r="D150" s="85"/>
      <c r="E150" s="86"/>
      <c r="F150" s="86"/>
      <c r="G150" s="86"/>
      <c r="H150" s="86"/>
      <c r="I150" s="86"/>
      <c r="J150" s="23"/>
    </row>
    <row r="151" spans="1:15" ht="16" x14ac:dyDescent="0.2">
      <c r="A151" s="63">
        <f>A148+1</f>
        <v>40</v>
      </c>
      <c r="B151" s="75" t="s">
        <v>331</v>
      </c>
      <c r="C151" s="168" t="s">
        <v>332</v>
      </c>
      <c r="D151" s="168" t="s">
        <v>411</v>
      </c>
      <c r="E151" s="169">
        <v>250000</v>
      </c>
      <c r="F151" s="86">
        <v>15.84</v>
      </c>
      <c r="G151" s="78">
        <f>H151-F151</f>
        <v>0.66000000000000014</v>
      </c>
      <c r="H151" s="86">
        <v>16.5</v>
      </c>
      <c r="I151" s="86">
        <f>SUM(H151:H152)</f>
        <v>26.95</v>
      </c>
      <c r="J151" s="23"/>
      <c r="M151" s="13"/>
      <c r="N151" s="42"/>
      <c r="O151" s="45"/>
    </row>
    <row r="152" spans="1:15" ht="16" x14ac:dyDescent="0.2">
      <c r="A152" s="63"/>
      <c r="B152" s="75"/>
      <c r="C152" s="168"/>
      <c r="D152" s="168" t="s">
        <v>413</v>
      </c>
      <c r="E152" s="191">
        <v>250000</v>
      </c>
      <c r="F152" s="86">
        <v>10.45</v>
      </c>
      <c r="G152" s="86"/>
      <c r="H152" s="86">
        <f>F152</f>
        <v>10.45</v>
      </c>
      <c r="I152" s="86"/>
      <c r="J152" s="23"/>
      <c r="M152" s="13"/>
      <c r="N152" s="42"/>
      <c r="O152" s="45"/>
    </row>
    <row r="153" spans="1:15" ht="16" x14ac:dyDescent="0.2">
      <c r="A153" s="63"/>
      <c r="B153" s="75"/>
      <c r="C153" s="168"/>
      <c r="D153" s="168"/>
      <c r="E153" s="169"/>
      <c r="F153" s="86"/>
      <c r="G153" s="86"/>
      <c r="H153" s="86"/>
      <c r="I153" s="86"/>
      <c r="J153" s="23"/>
      <c r="M153" s="13"/>
      <c r="N153" s="42"/>
      <c r="O153" s="45"/>
    </row>
    <row r="154" spans="1:15" ht="16" x14ac:dyDescent="0.2">
      <c r="A154" s="63">
        <f>A151+1</f>
        <v>41</v>
      </c>
      <c r="B154" s="75" t="s">
        <v>283</v>
      </c>
      <c r="C154" s="66" t="s">
        <v>71</v>
      </c>
      <c r="D154" s="66" t="s">
        <v>411</v>
      </c>
      <c r="E154" s="79">
        <v>50000</v>
      </c>
      <c r="F154" s="79">
        <v>8.0399999999999991</v>
      </c>
      <c r="G154" s="78">
        <f>H154-F154</f>
        <v>2.0100000000000016</v>
      </c>
      <c r="H154" s="79">
        <v>10.050000000000001</v>
      </c>
      <c r="I154" s="79">
        <f>SUM(H154:H157)</f>
        <v>25</v>
      </c>
      <c r="J154" s="23"/>
    </row>
    <row r="155" spans="1:15" ht="16" x14ac:dyDescent="0.2">
      <c r="A155" s="63"/>
      <c r="B155" s="75"/>
      <c r="C155" s="66"/>
      <c r="D155" s="66" t="s">
        <v>417</v>
      </c>
      <c r="E155" s="79">
        <v>30000</v>
      </c>
      <c r="F155" s="79">
        <v>13.23</v>
      </c>
      <c r="G155" s="79"/>
      <c r="H155" s="79">
        <f>F155</f>
        <v>13.23</v>
      </c>
      <c r="I155" s="79"/>
      <c r="J155" s="23"/>
    </row>
    <row r="156" spans="1:15" ht="16" x14ac:dyDescent="0.2">
      <c r="A156" s="63"/>
      <c r="B156" s="75"/>
      <c r="C156" s="66"/>
      <c r="D156" s="66" t="s">
        <v>413</v>
      </c>
      <c r="E156" s="79">
        <v>20000</v>
      </c>
      <c r="F156" s="79">
        <v>0.84</v>
      </c>
      <c r="G156" s="79"/>
      <c r="H156" s="79">
        <f>F156</f>
        <v>0.84</v>
      </c>
      <c r="I156" s="79"/>
      <c r="J156" s="23"/>
    </row>
    <row r="157" spans="1:15" ht="16" x14ac:dyDescent="0.2">
      <c r="A157" s="63"/>
      <c r="B157" s="75"/>
      <c r="C157" s="66"/>
      <c r="D157" s="66" t="s">
        <v>418</v>
      </c>
      <c r="E157" s="79">
        <v>20000</v>
      </c>
      <c r="F157" s="79">
        <v>0.88</v>
      </c>
      <c r="G157" s="79"/>
      <c r="H157" s="79">
        <f>F157</f>
        <v>0.88</v>
      </c>
      <c r="I157" s="79"/>
      <c r="J157" s="23"/>
    </row>
    <row r="158" spans="1:15" ht="16" x14ac:dyDescent="0.2">
      <c r="A158" s="63"/>
      <c r="B158" s="75"/>
      <c r="C158" s="66"/>
      <c r="D158" s="66"/>
      <c r="E158" s="79"/>
      <c r="F158" s="79"/>
      <c r="G158" s="79"/>
      <c r="H158" s="79"/>
      <c r="I158" s="79"/>
      <c r="J158" s="23"/>
    </row>
    <row r="159" spans="1:15" ht="16" x14ac:dyDescent="0.2">
      <c r="A159" s="63">
        <f>A154+1</f>
        <v>42</v>
      </c>
      <c r="B159" s="75" t="s">
        <v>284</v>
      </c>
      <c r="C159" s="66" t="s">
        <v>131</v>
      </c>
      <c r="D159" s="66" t="s">
        <v>411</v>
      </c>
      <c r="E159" s="79">
        <v>10000</v>
      </c>
      <c r="F159" s="79">
        <v>0</v>
      </c>
      <c r="G159" s="78">
        <f>H159-F159</f>
        <v>3.08</v>
      </c>
      <c r="H159" s="79">
        <v>3.08</v>
      </c>
      <c r="I159" s="79">
        <f>SUM(H159:H164)</f>
        <v>27.560000000000002</v>
      </c>
      <c r="J159" s="23"/>
    </row>
    <row r="160" spans="1:15" ht="16" x14ac:dyDescent="0.2">
      <c r="A160" s="63"/>
      <c r="B160" s="75"/>
      <c r="C160" s="66"/>
      <c r="D160" s="173" t="s">
        <v>417</v>
      </c>
      <c r="E160" s="79">
        <v>10000</v>
      </c>
      <c r="F160" s="79">
        <v>4.41</v>
      </c>
      <c r="G160" s="79"/>
      <c r="H160" s="79">
        <f>F160</f>
        <v>4.41</v>
      </c>
      <c r="I160" s="79"/>
      <c r="J160" s="23"/>
    </row>
    <row r="161" spans="1:10" ht="16" x14ac:dyDescent="0.2">
      <c r="A161" s="63"/>
      <c r="B161" s="75"/>
      <c r="C161" s="66"/>
      <c r="D161" s="173" t="s">
        <v>412</v>
      </c>
      <c r="E161" s="79">
        <v>10000</v>
      </c>
      <c r="F161" s="79">
        <v>3.42</v>
      </c>
      <c r="G161" s="79"/>
      <c r="H161" s="79">
        <f>F161</f>
        <v>3.42</v>
      </c>
      <c r="I161" s="79"/>
      <c r="J161" s="23"/>
    </row>
    <row r="162" spans="1:10" ht="16" x14ac:dyDescent="0.2">
      <c r="A162" s="63"/>
      <c r="B162" s="75"/>
      <c r="C162" s="66"/>
      <c r="D162" s="173" t="s">
        <v>413</v>
      </c>
      <c r="E162" s="79">
        <v>190000</v>
      </c>
      <c r="F162" s="79">
        <v>7.94</v>
      </c>
      <c r="G162" s="79"/>
      <c r="H162" s="79">
        <f>F162</f>
        <v>7.94</v>
      </c>
      <c r="I162" s="79"/>
      <c r="J162" s="23"/>
    </row>
    <row r="163" spans="1:10" ht="16" x14ac:dyDescent="0.2">
      <c r="A163" s="63"/>
      <c r="B163" s="75"/>
      <c r="C163" s="66"/>
      <c r="D163" s="173" t="s">
        <v>418</v>
      </c>
      <c r="E163" s="193">
        <v>190000</v>
      </c>
      <c r="F163" s="79">
        <v>8.36</v>
      </c>
      <c r="G163" s="79"/>
      <c r="H163" s="79">
        <f>F163</f>
        <v>8.36</v>
      </c>
      <c r="I163" s="79"/>
      <c r="J163" s="23"/>
    </row>
    <row r="164" spans="1:10" ht="16" x14ac:dyDescent="0.2">
      <c r="A164" s="63"/>
      <c r="B164" s="75"/>
      <c r="C164" s="66"/>
      <c r="D164" s="173" t="s">
        <v>414</v>
      </c>
      <c r="E164" s="79">
        <v>10000</v>
      </c>
      <c r="F164" s="79">
        <v>0.35</v>
      </c>
      <c r="G164" s="79"/>
      <c r="H164" s="79">
        <f>F164</f>
        <v>0.35</v>
      </c>
      <c r="I164" s="79"/>
      <c r="J164" s="23"/>
    </row>
    <row r="165" spans="1:10" ht="16" x14ac:dyDescent="0.2">
      <c r="A165" s="63"/>
      <c r="B165" s="75"/>
      <c r="C165" s="66"/>
      <c r="D165" s="66"/>
      <c r="E165" s="79"/>
      <c r="F165" s="79"/>
      <c r="G165" s="79"/>
      <c r="H165" s="79"/>
      <c r="I165" s="79"/>
      <c r="J165" s="23"/>
    </row>
    <row r="166" spans="1:10" ht="16" x14ac:dyDescent="0.2">
      <c r="A166" s="63">
        <f>A159+1</f>
        <v>43</v>
      </c>
      <c r="B166" s="75" t="s">
        <v>285</v>
      </c>
      <c r="C166" s="85" t="s">
        <v>227</v>
      </c>
      <c r="D166" s="66" t="s">
        <v>411</v>
      </c>
      <c r="E166" s="86">
        <v>10000</v>
      </c>
      <c r="F166" s="86">
        <v>0</v>
      </c>
      <c r="G166" s="78">
        <f>H166-F166</f>
        <v>2.0099999999999998</v>
      </c>
      <c r="H166" s="86">
        <v>2.0099999999999998</v>
      </c>
      <c r="I166" s="86">
        <f>SUM(H166:H171)</f>
        <v>32.79</v>
      </c>
      <c r="J166" s="23"/>
    </row>
    <row r="167" spans="1:10" ht="16" x14ac:dyDescent="0.2">
      <c r="A167" s="63"/>
      <c r="B167" s="75"/>
      <c r="C167" s="85"/>
      <c r="D167" s="173" t="s">
        <v>417</v>
      </c>
      <c r="E167" s="86">
        <v>10000</v>
      </c>
      <c r="F167" s="86">
        <v>11.57</v>
      </c>
      <c r="G167" s="86"/>
      <c r="H167" s="86">
        <f>F167</f>
        <v>11.57</v>
      </c>
      <c r="I167" s="86"/>
      <c r="J167" s="23"/>
    </row>
    <row r="168" spans="1:10" ht="16" x14ac:dyDescent="0.2">
      <c r="A168" s="63"/>
      <c r="B168" s="75"/>
      <c r="C168" s="85"/>
      <c r="D168" s="173" t="s">
        <v>412</v>
      </c>
      <c r="E168" s="86">
        <v>10000</v>
      </c>
      <c r="F168" s="86">
        <v>3.42</v>
      </c>
      <c r="G168" s="86"/>
      <c r="H168" s="86">
        <f>F168</f>
        <v>3.42</v>
      </c>
      <c r="I168" s="86"/>
      <c r="J168" s="23"/>
    </row>
    <row r="169" spans="1:10" ht="16" x14ac:dyDescent="0.2">
      <c r="A169" s="63"/>
      <c r="B169" s="75"/>
      <c r="C169" s="85"/>
      <c r="D169" s="173" t="s">
        <v>413</v>
      </c>
      <c r="E169" s="86">
        <v>180000</v>
      </c>
      <c r="F169" s="86">
        <v>7.52</v>
      </c>
      <c r="G169" s="86"/>
      <c r="H169" s="86">
        <f>F169</f>
        <v>7.52</v>
      </c>
      <c r="I169" s="86"/>
      <c r="J169" s="23"/>
    </row>
    <row r="170" spans="1:10" ht="16" x14ac:dyDescent="0.2">
      <c r="A170" s="63"/>
      <c r="B170" s="75"/>
      <c r="C170" s="85"/>
      <c r="D170" s="173" t="s">
        <v>418</v>
      </c>
      <c r="E170" s="194">
        <v>180000</v>
      </c>
      <c r="F170" s="86">
        <v>7.92</v>
      </c>
      <c r="G170" s="86"/>
      <c r="H170" s="86">
        <f>F170</f>
        <v>7.92</v>
      </c>
      <c r="I170" s="86"/>
      <c r="J170" s="23"/>
    </row>
    <row r="171" spans="1:10" ht="16" x14ac:dyDescent="0.2">
      <c r="A171" s="63"/>
      <c r="B171" s="75"/>
      <c r="C171" s="85"/>
      <c r="D171" s="173" t="s">
        <v>414</v>
      </c>
      <c r="E171" s="86">
        <v>10000</v>
      </c>
      <c r="F171" s="86">
        <v>0.35</v>
      </c>
      <c r="G171" s="86"/>
      <c r="H171" s="86">
        <f>F171</f>
        <v>0.35</v>
      </c>
      <c r="I171" s="86"/>
      <c r="J171" s="23"/>
    </row>
    <row r="172" spans="1:10" ht="16" x14ac:dyDescent="0.2">
      <c r="A172" s="63"/>
      <c r="B172" s="75"/>
      <c r="C172" s="85"/>
      <c r="D172" s="85"/>
      <c r="E172" s="86"/>
      <c r="F172" s="86"/>
      <c r="G172" s="86"/>
      <c r="H172" s="86"/>
      <c r="I172" s="86"/>
      <c r="J172" s="23"/>
    </row>
    <row r="173" spans="1:10" ht="16" x14ac:dyDescent="0.2">
      <c r="A173" s="63">
        <f>A166+1</f>
        <v>44</v>
      </c>
      <c r="B173" s="75" t="s">
        <v>286</v>
      </c>
      <c r="C173" s="82" t="s">
        <v>70</v>
      </c>
      <c r="D173" s="66" t="s">
        <v>411</v>
      </c>
      <c r="E173" s="79">
        <v>10000</v>
      </c>
      <c r="F173" s="79">
        <v>0</v>
      </c>
      <c r="G173" s="78">
        <f>H173-F173</f>
        <v>2.0099999999999998</v>
      </c>
      <c r="H173" s="79">
        <v>2.0099999999999998</v>
      </c>
      <c r="I173" s="79">
        <f>SUM(H173:H178)</f>
        <v>17.190000000000001</v>
      </c>
      <c r="J173" s="23"/>
    </row>
    <row r="174" spans="1:10" ht="16" x14ac:dyDescent="0.2">
      <c r="A174" s="63"/>
      <c r="B174" s="75"/>
      <c r="C174" s="66"/>
      <c r="D174" s="173" t="s">
        <v>417</v>
      </c>
      <c r="E174" s="79">
        <v>10000</v>
      </c>
      <c r="F174" s="79">
        <v>2.83</v>
      </c>
      <c r="G174" s="79"/>
      <c r="H174" s="79">
        <f>F174</f>
        <v>2.83</v>
      </c>
      <c r="I174" s="79"/>
      <c r="J174" s="23"/>
    </row>
    <row r="175" spans="1:10" ht="16" x14ac:dyDescent="0.2">
      <c r="A175" s="63"/>
      <c r="B175" s="75"/>
      <c r="C175" s="66"/>
      <c r="D175" s="173" t="s">
        <v>412</v>
      </c>
      <c r="E175" s="79">
        <v>10000</v>
      </c>
      <c r="F175" s="79">
        <v>3.42</v>
      </c>
      <c r="G175" s="79"/>
      <c r="H175" s="79">
        <f>F175</f>
        <v>3.42</v>
      </c>
      <c r="I175" s="79"/>
      <c r="J175" s="23"/>
    </row>
    <row r="176" spans="1:10" ht="16" x14ac:dyDescent="0.2">
      <c r="A176" s="63"/>
      <c r="B176" s="75"/>
      <c r="C176" s="66"/>
      <c r="D176" s="173" t="s">
        <v>413</v>
      </c>
      <c r="E176" s="79">
        <v>100000</v>
      </c>
      <c r="F176" s="79">
        <v>4.18</v>
      </c>
      <c r="G176" s="79"/>
      <c r="H176" s="79">
        <f>F176</f>
        <v>4.18</v>
      </c>
      <c r="I176" s="79"/>
      <c r="J176" s="23"/>
    </row>
    <row r="177" spans="1:10" ht="16" x14ac:dyDescent="0.2">
      <c r="A177" s="63"/>
      <c r="B177" s="75"/>
      <c r="C177" s="66"/>
      <c r="D177" s="173" t="s">
        <v>418</v>
      </c>
      <c r="E177" s="193">
        <v>100000</v>
      </c>
      <c r="F177" s="79">
        <v>4.4000000000000004</v>
      </c>
      <c r="G177" s="79"/>
      <c r="H177" s="79">
        <f>F177</f>
        <v>4.4000000000000004</v>
      </c>
      <c r="I177" s="79"/>
      <c r="J177" s="23"/>
    </row>
    <row r="178" spans="1:10" ht="16" x14ac:dyDescent="0.2">
      <c r="A178" s="63"/>
      <c r="B178" s="75"/>
      <c r="C178" s="66"/>
      <c r="D178" s="173" t="s">
        <v>414</v>
      </c>
      <c r="E178" s="79">
        <v>10000</v>
      </c>
      <c r="F178" s="79">
        <v>0.35</v>
      </c>
      <c r="G178" s="79"/>
      <c r="H178" s="79">
        <f>F178</f>
        <v>0.35</v>
      </c>
      <c r="I178" s="79"/>
      <c r="J178" s="23"/>
    </row>
    <row r="179" spans="1:10" ht="16" x14ac:dyDescent="0.2">
      <c r="A179" s="63"/>
      <c r="B179" s="75"/>
      <c r="C179" s="66"/>
      <c r="D179" s="66"/>
      <c r="E179" s="79"/>
      <c r="F179" s="79"/>
      <c r="G179" s="79"/>
      <c r="H179" s="79"/>
      <c r="I179" s="79"/>
      <c r="J179" s="23"/>
    </row>
    <row r="180" spans="1:10" ht="16" x14ac:dyDescent="0.2">
      <c r="A180" s="63">
        <f>A173+1</f>
        <v>45</v>
      </c>
      <c r="B180" s="75" t="s">
        <v>375</v>
      </c>
      <c r="C180" s="66" t="s">
        <v>34</v>
      </c>
      <c r="D180" s="66" t="s">
        <v>411</v>
      </c>
      <c r="E180" s="78">
        <v>10000</v>
      </c>
      <c r="F180" s="78">
        <v>0</v>
      </c>
      <c r="G180" s="78">
        <f>H180-F180</f>
        <v>2.0099999999999998</v>
      </c>
      <c r="H180" s="78">
        <v>2.0099999999999998</v>
      </c>
      <c r="I180" s="78">
        <f>H180</f>
        <v>2.0099999999999998</v>
      </c>
      <c r="J180" s="23"/>
    </row>
    <row r="181" spans="1:10" ht="16" x14ac:dyDescent="0.2">
      <c r="A181" s="63"/>
      <c r="B181" s="75"/>
      <c r="C181" s="66"/>
      <c r="D181" s="66"/>
      <c r="E181" s="78"/>
      <c r="F181" s="78"/>
      <c r="G181" s="78"/>
      <c r="H181" s="78"/>
      <c r="I181" s="78"/>
      <c r="J181" s="23"/>
    </row>
    <row r="182" spans="1:10" ht="16" x14ac:dyDescent="0.2">
      <c r="A182" s="63">
        <f>A180+1</f>
        <v>46</v>
      </c>
      <c r="B182" s="75" t="s">
        <v>287</v>
      </c>
      <c r="C182" s="70" t="s">
        <v>214</v>
      </c>
      <c r="D182" s="70" t="s">
        <v>411</v>
      </c>
      <c r="E182" s="130">
        <v>10000</v>
      </c>
      <c r="F182" s="130">
        <v>0</v>
      </c>
      <c r="G182" s="78">
        <f>H182-F182</f>
        <v>2.0099999999999998</v>
      </c>
      <c r="H182" s="130">
        <v>2.0099999999999998</v>
      </c>
      <c r="I182" s="130">
        <f>H182</f>
        <v>2.0099999999999998</v>
      </c>
      <c r="J182" s="23"/>
    </row>
    <row r="183" spans="1:10" ht="16" x14ac:dyDescent="0.2">
      <c r="A183" s="63"/>
      <c r="B183" s="75"/>
      <c r="C183" s="70"/>
      <c r="D183" s="70"/>
      <c r="E183" s="130"/>
      <c r="F183" s="130"/>
      <c r="G183" s="130"/>
      <c r="H183" s="130"/>
      <c r="I183" s="130"/>
      <c r="J183" s="23"/>
    </row>
    <row r="184" spans="1:10" ht="16" x14ac:dyDescent="0.2">
      <c r="A184" s="63">
        <f>A182+1</f>
        <v>47</v>
      </c>
      <c r="B184" s="75" t="s">
        <v>288</v>
      </c>
      <c r="C184" s="66" t="s">
        <v>132</v>
      </c>
      <c r="D184" s="66" t="s">
        <v>411</v>
      </c>
      <c r="E184" s="78">
        <v>190000</v>
      </c>
      <c r="F184" s="78">
        <v>11.88</v>
      </c>
      <c r="G184" s="78">
        <f>H184-F184</f>
        <v>0.65999999999999837</v>
      </c>
      <c r="H184" s="78">
        <v>12.54</v>
      </c>
      <c r="I184" s="78">
        <f>SUM(H184:H189)</f>
        <v>33.94</v>
      </c>
      <c r="J184" s="23"/>
    </row>
    <row r="185" spans="1:10" ht="16" x14ac:dyDescent="0.2">
      <c r="A185" s="63"/>
      <c r="B185" s="75"/>
      <c r="C185" s="66"/>
      <c r="D185" s="173" t="s">
        <v>417</v>
      </c>
      <c r="E185" s="78">
        <v>50000</v>
      </c>
      <c r="F185" s="78">
        <v>9.0500000000000007</v>
      </c>
      <c r="G185" s="78"/>
      <c r="H185" s="78">
        <f>F185</f>
        <v>9.0500000000000007</v>
      </c>
      <c r="I185" s="78"/>
      <c r="J185" s="23"/>
    </row>
    <row r="186" spans="1:10" ht="16" x14ac:dyDescent="0.2">
      <c r="A186" s="63"/>
      <c r="B186" s="75"/>
      <c r="C186" s="66"/>
      <c r="D186" s="173" t="s">
        <v>412</v>
      </c>
      <c r="E186" s="78">
        <v>10000</v>
      </c>
      <c r="F186" s="78">
        <v>3.42</v>
      </c>
      <c r="G186" s="78"/>
      <c r="H186" s="78">
        <f>F186</f>
        <v>3.42</v>
      </c>
      <c r="I186" s="78"/>
      <c r="J186" s="23"/>
    </row>
    <row r="187" spans="1:10" ht="16" x14ac:dyDescent="0.2">
      <c r="A187" s="63"/>
      <c r="B187" s="75"/>
      <c r="C187" s="66"/>
      <c r="D187" s="173" t="s">
        <v>413</v>
      </c>
      <c r="E187" s="78">
        <v>100000</v>
      </c>
      <c r="F187" s="78">
        <v>4.18</v>
      </c>
      <c r="G187" s="78"/>
      <c r="H187" s="78">
        <f>F187</f>
        <v>4.18</v>
      </c>
      <c r="I187" s="78"/>
      <c r="J187" s="23"/>
    </row>
    <row r="188" spans="1:10" ht="16" x14ac:dyDescent="0.2">
      <c r="A188" s="63"/>
      <c r="B188" s="75"/>
      <c r="C188" s="66"/>
      <c r="D188" s="173" t="s">
        <v>418</v>
      </c>
      <c r="E188" s="193">
        <v>100000</v>
      </c>
      <c r="F188" s="78">
        <v>4.4000000000000004</v>
      </c>
      <c r="G188" s="78"/>
      <c r="H188" s="78">
        <f>F188</f>
        <v>4.4000000000000004</v>
      </c>
      <c r="I188" s="78"/>
      <c r="J188" s="23"/>
    </row>
    <row r="189" spans="1:10" ht="16" x14ac:dyDescent="0.2">
      <c r="A189" s="63"/>
      <c r="B189" s="75"/>
      <c r="C189" s="66"/>
      <c r="D189" s="173" t="s">
        <v>414</v>
      </c>
      <c r="E189" s="78">
        <v>10000</v>
      </c>
      <c r="F189" s="78">
        <v>0.35</v>
      </c>
      <c r="G189" s="78"/>
      <c r="H189" s="78">
        <f>F189</f>
        <v>0.35</v>
      </c>
      <c r="I189" s="78"/>
      <c r="J189" s="23"/>
    </row>
    <row r="190" spans="1:10" ht="16" x14ac:dyDescent="0.2">
      <c r="A190" s="63"/>
      <c r="B190" s="75"/>
      <c r="C190" s="66"/>
      <c r="D190" s="66"/>
      <c r="E190" s="78"/>
      <c r="F190" s="78"/>
      <c r="G190" s="78"/>
      <c r="H190" s="78"/>
      <c r="I190" s="78"/>
      <c r="J190" s="23"/>
    </row>
    <row r="191" spans="1:10" ht="16" x14ac:dyDescent="0.2">
      <c r="A191" s="63">
        <f>A184+1</f>
        <v>48</v>
      </c>
      <c r="B191" s="75" t="s">
        <v>289</v>
      </c>
      <c r="C191" s="66" t="s">
        <v>133</v>
      </c>
      <c r="D191" s="66" t="s">
        <v>411</v>
      </c>
      <c r="E191" s="78">
        <v>150000</v>
      </c>
      <c r="F191" s="78">
        <v>12.74</v>
      </c>
      <c r="G191" s="78">
        <f>H191-F191</f>
        <v>0.91000000000000014</v>
      </c>
      <c r="H191" s="78">
        <v>13.65</v>
      </c>
      <c r="I191" s="78">
        <f>SUM(H191:H196)</f>
        <v>47.01</v>
      </c>
      <c r="J191" s="23"/>
    </row>
    <row r="192" spans="1:10" ht="16" x14ac:dyDescent="0.2">
      <c r="A192" s="63"/>
      <c r="B192" s="75"/>
      <c r="C192" s="66"/>
      <c r="D192" s="173" t="s">
        <v>417</v>
      </c>
      <c r="E192" s="78">
        <v>50000</v>
      </c>
      <c r="F192" s="78">
        <v>14.15</v>
      </c>
      <c r="G192" s="78"/>
      <c r="H192" s="78">
        <f>F192</f>
        <v>14.15</v>
      </c>
      <c r="I192" s="78"/>
      <c r="J192" s="23"/>
    </row>
    <row r="193" spans="1:10" ht="16" x14ac:dyDescent="0.2">
      <c r="A193" s="63"/>
      <c r="B193" s="75"/>
      <c r="C193" s="66"/>
      <c r="D193" s="173" t="s">
        <v>412</v>
      </c>
      <c r="E193" s="78">
        <v>10000</v>
      </c>
      <c r="F193" s="78">
        <v>3.42</v>
      </c>
      <c r="G193" s="78"/>
      <c r="H193" s="78">
        <f>F193</f>
        <v>3.42</v>
      </c>
      <c r="I193" s="78"/>
      <c r="J193" s="23"/>
    </row>
    <row r="194" spans="1:10" ht="16" x14ac:dyDescent="0.2">
      <c r="A194" s="63"/>
      <c r="B194" s="75"/>
      <c r="C194" s="66"/>
      <c r="D194" s="173" t="s">
        <v>413</v>
      </c>
      <c r="E194" s="78">
        <v>180000</v>
      </c>
      <c r="F194" s="78">
        <v>7.52</v>
      </c>
      <c r="G194" s="78"/>
      <c r="H194" s="78">
        <f>F194</f>
        <v>7.52</v>
      </c>
      <c r="I194" s="78"/>
      <c r="J194" s="23"/>
    </row>
    <row r="195" spans="1:10" ht="16" x14ac:dyDescent="0.2">
      <c r="A195" s="63"/>
      <c r="B195" s="75"/>
      <c r="C195" s="66"/>
      <c r="D195" s="173" t="s">
        <v>418</v>
      </c>
      <c r="E195" s="193">
        <v>180000</v>
      </c>
      <c r="F195" s="78">
        <v>7.92</v>
      </c>
      <c r="G195" s="78"/>
      <c r="H195" s="78">
        <f>F195</f>
        <v>7.92</v>
      </c>
      <c r="I195" s="78"/>
      <c r="J195" s="23"/>
    </row>
    <row r="196" spans="1:10" ht="16" x14ac:dyDescent="0.2">
      <c r="A196" s="63"/>
      <c r="B196" s="75"/>
      <c r="C196" s="66"/>
      <c r="D196" s="173" t="s">
        <v>414</v>
      </c>
      <c r="E196" s="78">
        <v>10000</v>
      </c>
      <c r="F196" s="78">
        <v>0.35</v>
      </c>
      <c r="G196" s="78"/>
      <c r="H196" s="78">
        <f>F196</f>
        <v>0.35</v>
      </c>
      <c r="I196" s="78"/>
      <c r="J196" s="23"/>
    </row>
    <row r="197" spans="1:10" ht="16" x14ac:dyDescent="0.2">
      <c r="A197" s="63"/>
      <c r="B197" s="75"/>
      <c r="C197" s="66"/>
      <c r="D197" s="66"/>
      <c r="E197" s="78"/>
      <c r="F197" s="78"/>
      <c r="G197" s="78"/>
      <c r="H197" s="78"/>
      <c r="I197" s="78"/>
      <c r="J197" s="23"/>
    </row>
    <row r="198" spans="1:10" ht="16" x14ac:dyDescent="0.2">
      <c r="A198" s="63">
        <f>A191+1</f>
        <v>49</v>
      </c>
      <c r="B198" s="75" t="s">
        <v>404</v>
      </c>
      <c r="C198" s="66" t="s">
        <v>405</v>
      </c>
      <c r="D198" s="66" t="s">
        <v>411</v>
      </c>
      <c r="E198" s="78">
        <v>10000</v>
      </c>
      <c r="F198" s="78">
        <v>0</v>
      </c>
      <c r="G198" s="78">
        <f>H198-F198</f>
        <v>0.46</v>
      </c>
      <c r="H198" s="78">
        <v>0.46</v>
      </c>
      <c r="I198" s="78">
        <f>H198</f>
        <v>0.46</v>
      </c>
      <c r="J198" s="23"/>
    </row>
    <row r="199" spans="1:10" ht="16" x14ac:dyDescent="0.2">
      <c r="A199" s="63"/>
      <c r="B199" s="75"/>
      <c r="C199" s="66"/>
      <c r="D199" s="66"/>
      <c r="E199" s="78"/>
      <c r="F199" s="78"/>
      <c r="G199" s="78"/>
      <c r="H199" s="78"/>
      <c r="I199" s="78"/>
      <c r="J199" s="23"/>
    </row>
    <row r="200" spans="1:10" ht="16" x14ac:dyDescent="0.2">
      <c r="A200" s="63">
        <f>A198+1</f>
        <v>50</v>
      </c>
      <c r="B200" s="75" t="s">
        <v>377</v>
      </c>
      <c r="C200" s="66" t="s">
        <v>378</v>
      </c>
      <c r="D200" s="66" t="s">
        <v>411</v>
      </c>
      <c r="E200" s="78">
        <v>10000</v>
      </c>
      <c r="F200" s="78">
        <v>0</v>
      </c>
      <c r="G200" s="78">
        <f>H200-F200</f>
        <v>8.02</v>
      </c>
      <c r="H200" s="78">
        <v>8.02</v>
      </c>
      <c r="I200" s="78">
        <f>H200</f>
        <v>8.02</v>
      </c>
      <c r="J200" s="23"/>
    </row>
    <row r="201" spans="1:10" ht="16" x14ac:dyDescent="0.2">
      <c r="A201" s="63"/>
      <c r="B201" s="75"/>
      <c r="C201" s="66"/>
      <c r="D201" s="66"/>
      <c r="E201" s="78"/>
      <c r="F201" s="78"/>
      <c r="G201" s="78"/>
      <c r="H201" s="78"/>
      <c r="I201" s="78"/>
      <c r="J201" s="23"/>
    </row>
    <row r="202" spans="1:10" ht="16" x14ac:dyDescent="0.2">
      <c r="A202" s="63">
        <v>51</v>
      </c>
      <c r="B202" s="75" t="s">
        <v>291</v>
      </c>
      <c r="C202" s="85" t="s">
        <v>228</v>
      </c>
      <c r="D202" s="85" t="s">
        <v>411</v>
      </c>
      <c r="E202" s="86">
        <v>10000</v>
      </c>
      <c r="F202" s="86">
        <v>0</v>
      </c>
      <c r="G202" s="78">
        <f>H202-F202</f>
        <v>0.46</v>
      </c>
      <c r="H202" s="86">
        <v>0.46</v>
      </c>
      <c r="I202" s="86">
        <f>H202</f>
        <v>0.46</v>
      </c>
      <c r="J202" s="23"/>
    </row>
    <row r="203" spans="1:10" ht="16" x14ac:dyDescent="0.2">
      <c r="A203" s="63"/>
      <c r="B203" s="75"/>
      <c r="C203" s="85"/>
      <c r="D203" s="85"/>
      <c r="E203" s="86"/>
      <c r="F203" s="86"/>
      <c r="G203" s="86"/>
      <c r="H203" s="86"/>
      <c r="I203" s="86"/>
      <c r="J203" s="23"/>
    </row>
    <row r="204" spans="1:10" ht="16" x14ac:dyDescent="0.2">
      <c r="A204" s="63">
        <f>A202+1</f>
        <v>52</v>
      </c>
      <c r="B204" s="75" t="s">
        <v>292</v>
      </c>
      <c r="C204" s="66" t="s">
        <v>84</v>
      </c>
      <c r="D204" s="66" t="s">
        <v>411</v>
      </c>
      <c r="E204" s="78">
        <v>10000</v>
      </c>
      <c r="F204" s="78">
        <v>0</v>
      </c>
      <c r="G204" s="78">
        <f>H204-F204</f>
        <v>0.66</v>
      </c>
      <c r="H204" s="78">
        <v>0.66</v>
      </c>
      <c r="I204" s="78">
        <f>SUM(H204:H205)</f>
        <v>1.08</v>
      </c>
      <c r="J204" s="23"/>
    </row>
    <row r="205" spans="1:10" ht="16" x14ac:dyDescent="0.2">
      <c r="A205" s="63"/>
      <c r="B205" s="75"/>
      <c r="C205" s="66"/>
      <c r="D205" s="66" t="s">
        <v>413</v>
      </c>
      <c r="E205" s="78">
        <v>10000</v>
      </c>
      <c r="F205" s="78">
        <v>0.42</v>
      </c>
      <c r="G205" s="78"/>
      <c r="H205" s="78">
        <f>F205</f>
        <v>0.42</v>
      </c>
      <c r="I205" s="78"/>
      <c r="J205" s="23"/>
    </row>
    <row r="206" spans="1:10" ht="16" x14ac:dyDescent="0.2">
      <c r="A206" s="63"/>
      <c r="B206" s="75"/>
      <c r="C206" s="66"/>
      <c r="D206" s="66"/>
      <c r="E206" s="78"/>
      <c r="F206" s="78"/>
      <c r="G206" s="78"/>
      <c r="H206" s="78"/>
      <c r="I206" s="78"/>
      <c r="J206" s="23"/>
    </row>
    <row r="207" spans="1:10" ht="16" x14ac:dyDescent="0.2">
      <c r="A207" s="63">
        <f>A204+1</f>
        <v>53</v>
      </c>
      <c r="B207" s="75" t="s">
        <v>294</v>
      </c>
      <c r="C207" s="66" t="s">
        <v>60</v>
      </c>
      <c r="D207" s="66" t="s">
        <v>411</v>
      </c>
      <c r="E207" s="78">
        <v>10000</v>
      </c>
      <c r="F207" s="78">
        <v>0</v>
      </c>
      <c r="G207" s="78">
        <f>H207-F207</f>
        <v>5.0199999999999996</v>
      </c>
      <c r="H207" s="78">
        <v>5.0199999999999996</v>
      </c>
      <c r="I207" s="78">
        <f>H207</f>
        <v>5.0199999999999996</v>
      </c>
      <c r="J207" s="23"/>
    </row>
    <row r="208" spans="1:10" ht="16" x14ac:dyDescent="0.2">
      <c r="A208" s="63"/>
      <c r="B208" s="75"/>
      <c r="C208" s="66"/>
      <c r="D208" s="66"/>
      <c r="E208" s="78"/>
      <c r="F208" s="78"/>
      <c r="G208" s="78"/>
      <c r="H208" s="78"/>
      <c r="I208" s="78"/>
      <c r="J208" s="23"/>
    </row>
    <row r="209" spans="1:10" ht="16" x14ac:dyDescent="0.2">
      <c r="A209" s="63">
        <v>54</v>
      </c>
      <c r="B209" s="75" t="s">
        <v>425</v>
      </c>
      <c r="C209" s="66" t="s">
        <v>426</v>
      </c>
      <c r="D209" s="66" t="s">
        <v>411</v>
      </c>
      <c r="E209" s="78">
        <v>10000</v>
      </c>
      <c r="F209" s="78">
        <v>0</v>
      </c>
      <c r="G209" s="78">
        <f>H209-F209</f>
        <v>0.66</v>
      </c>
      <c r="H209" s="78">
        <v>0.66</v>
      </c>
      <c r="I209" s="78">
        <f>SUM(H209:H210)</f>
        <v>1.08</v>
      </c>
      <c r="J209" s="23"/>
    </row>
    <row r="210" spans="1:10" ht="16" x14ac:dyDescent="0.2">
      <c r="A210" s="63"/>
      <c r="B210" s="75"/>
      <c r="C210" s="66"/>
      <c r="D210" s="66" t="s">
        <v>413</v>
      </c>
      <c r="E210" s="78">
        <v>10000</v>
      </c>
      <c r="F210" s="78">
        <v>0.42</v>
      </c>
      <c r="G210" s="78"/>
      <c r="H210" s="78">
        <f>F210</f>
        <v>0.42</v>
      </c>
      <c r="I210" s="78"/>
      <c r="J210" s="23"/>
    </row>
    <row r="211" spans="1:10" ht="16" x14ac:dyDescent="0.2">
      <c r="A211" s="63"/>
      <c r="B211" s="75"/>
      <c r="C211" s="66"/>
      <c r="D211" s="66"/>
      <c r="E211" s="78"/>
      <c r="F211" s="78"/>
      <c r="G211" s="78"/>
      <c r="H211" s="78"/>
      <c r="I211" s="78"/>
      <c r="J211" s="23"/>
    </row>
    <row r="212" spans="1:10" ht="16" x14ac:dyDescent="0.2">
      <c r="A212" s="63">
        <v>55</v>
      </c>
      <c r="B212" s="75" t="s">
        <v>295</v>
      </c>
      <c r="C212" s="66" t="s">
        <v>222</v>
      </c>
      <c r="D212" s="66" t="s">
        <v>411</v>
      </c>
      <c r="E212" s="78">
        <v>10000</v>
      </c>
      <c r="F212" s="78">
        <v>0</v>
      </c>
      <c r="G212" s="78">
        <f>H212-F212</f>
        <v>14.08</v>
      </c>
      <c r="H212" s="78">
        <v>14.08</v>
      </c>
      <c r="I212" s="78">
        <f>H212</f>
        <v>14.08</v>
      </c>
      <c r="J212" s="23"/>
    </row>
    <row r="213" spans="1:10" ht="16" x14ac:dyDescent="0.2">
      <c r="A213" s="63"/>
      <c r="B213" s="75"/>
      <c r="C213" s="66"/>
      <c r="D213" s="66"/>
      <c r="E213" s="78"/>
      <c r="F213" s="78"/>
      <c r="G213" s="78"/>
      <c r="H213" s="78"/>
      <c r="I213" s="78"/>
      <c r="J213" s="23"/>
    </row>
    <row r="214" spans="1:10" ht="16" x14ac:dyDescent="0.2">
      <c r="A214" s="63">
        <f>A212+1</f>
        <v>56</v>
      </c>
      <c r="B214" s="75" t="s">
        <v>351</v>
      </c>
      <c r="C214" s="66" t="s">
        <v>367</v>
      </c>
      <c r="D214" s="66" t="s">
        <v>411</v>
      </c>
      <c r="E214" s="78">
        <v>10000</v>
      </c>
      <c r="F214" s="78">
        <v>0</v>
      </c>
      <c r="G214" s="78">
        <f>H214-F214</f>
        <v>3.08</v>
      </c>
      <c r="H214" s="78">
        <v>3.08</v>
      </c>
      <c r="I214" s="78">
        <f>SUM(H214:H217)</f>
        <v>8.94</v>
      </c>
      <c r="J214" s="23"/>
    </row>
    <row r="215" spans="1:10" ht="16" x14ac:dyDescent="0.2">
      <c r="A215" s="63"/>
      <c r="B215" s="75"/>
      <c r="C215" s="66"/>
      <c r="D215" s="66" t="s">
        <v>412</v>
      </c>
      <c r="E215" s="78">
        <v>10000</v>
      </c>
      <c r="F215" s="78">
        <v>3.42</v>
      </c>
      <c r="G215" s="78"/>
      <c r="H215" s="78">
        <f>F215</f>
        <v>3.42</v>
      </c>
      <c r="I215" s="78"/>
      <c r="J215" s="23"/>
    </row>
    <row r="216" spans="1:10" ht="16" x14ac:dyDescent="0.2">
      <c r="A216" s="63"/>
      <c r="B216" s="75"/>
      <c r="C216" s="66"/>
      <c r="D216" s="66" t="s">
        <v>413</v>
      </c>
      <c r="E216" s="78">
        <v>50000</v>
      </c>
      <c r="F216" s="78">
        <v>2.09</v>
      </c>
      <c r="G216" s="78"/>
      <c r="H216" s="78">
        <f>F216</f>
        <v>2.09</v>
      </c>
      <c r="I216" s="78"/>
      <c r="J216" s="23"/>
    </row>
    <row r="217" spans="1:10" ht="16" x14ac:dyDescent="0.2">
      <c r="A217" s="63"/>
      <c r="B217" s="75"/>
      <c r="C217" s="66"/>
      <c r="D217" s="66" t="s">
        <v>414</v>
      </c>
      <c r="E217" s="78">
        <v>10000</v>
      </c>
      <c r="F217" s="78">
        <v>0.35</v>
      </c>
      <c r="G217" s="78"/>
      <c r="H217" s="78">
        <f>F217</f>
        <v>0.35</v>
      </c>
      <c r="I217" s="78"/>
      <c r="J217" s="23"/>
    </row>
    <row r="218" spans="1:10" ht="16" x14ac:dyDescent="0.2">
      <c r="A218" s="63"/>
      <c r="B218" s="75"/>
      <c r="C218" s="66"/>
      <c r="D218" s="66"/>
      <c r="E218" s="78"/>
      <c r="F218" s="78"/>
      <c r="G218" s="78"/>
      <c r="H218" s="78"/>
      <c r="I218" s="78"/>
      <c r="J218" s="23"/>
    </row>
    <row r="219" spans="1:10" ht="16" x14ac:dyDescent="0.2">
      <c r="A219" s="63">
        <f>A214+1</f>
        <v>57</v>
      </c>
      <c r="B219" s="75" t="s">
        <v>296</v>
      </c>
      <c r="C219" s="70" t="s">
        <v>215</v>
      </c>
      <c r="D219" s="66" t="s">
        <v>411</v>
      </c>
      <c r="E219" s="130">
        <v>250000</v>
      </c>
      <c r="F219" s="130">
        <v>120.48</v>
      </c>
      <c r="G219" s="78">
        <f>H219-F219</f>
        <v>5.019999999999996</v>
      </c>
      <c r="H219" s="130">
        <v>125.5</v>
      </c>
      <c r="I219" s="130">
        <f>SUM(H219:H224)</f>
        <v>213.72</v>
      </c>
      <c r="J219" s="23"/>
    </row>
    <row r="220" spans="1:10" ht="16" x14ac:dyDescent="0.2">
      <c r="A220" s="63"/>
      <c r="B220" s="75"/>
      <c r="C220" s="70"/>
      <c r="D220" s="173" t="s">
        <v>417</v>
      </c>
      <c r="E220" s="130">
        <v>50000</v>
      </c>
      <c r="F220" s="130">
        <v>57.85</v>
      </c>
      <c r="G220" s="130"/>
      <c r="H220" s="130">
        <f>F220</f>
        <v>57.85</v>
      </c>
      <c r="I220" s="130"/>
      <c r="J220" s="23"/>
    </row>
    <row r="221" spans="1:10" ht="16" x14ac:dyDescent="0.2">
      <c r="A221" s="63"/>
      <c r="B221" s="75"/>
      <c r="C221" s="70"/>
      <c r="D221" s="173" t="s">
        <v>412</v>
      </c>
      <c r="E221" s="130">
        <v>10000</v>
      </c>
      <c r="F221" s="130">
        <v>3.42</v>
      </c>
      <c r="G221" s="130"/>
      <c r="H221" s="130">
        <f>F221</f>
        <v>3.42</v>
      </c>
      <c r="I221" s="130"/>
      <c r="J221" s="23"/>
    </row>
    <row r="222" spans="1:10" ht="16" x14ac:dyDescent="0.2">
      <c r="A222" s="63"/>
      <c r="B222" s="75"/>
      <c r="C222" s="70"/>
      <c r="D222" s="173" t="s">
        <v>413</v>
      </c>
      <c r="E222" s="192">
        <v>310000</v>
      </c>
      <c r="F222" s="130">
        <v>12.96</v>
      </c>
      <c r="G222" s="130"/>
      <c r="H222" s="130">
        <f>F222</f>
        <v>12.96</v>
      </c>
      <c r="I222" s="130"/>
      <c r="J222" s="23"/>
    </row>
    <row r="223" spans="1:10" ht="16" x14ac:dyDescent="0.2">
      <c r="A223" s="63"/>
      <c r="B223" s="75"/>
      <c r="C223" s="70"/>
      <c r="D223" s="173" t="s">
        <v>418</v>
      </c>
      <c r="E223" s="195">
        <v>310000</v>
      </c>
      <c r="F223" s="130">
        <v>13.64</v>
      </c>
      <c r="G223" s="130"/>
      <c r="H223" s="130">
        <f>F223</f>
        <v>13.64</v>
      </c>
      <c r="I223" s="130"/>
      <c r="J223" s="23"/>
    </row>
    <row r="224" spans="1:10" ht="16" x14ac:dyDescent="0.2">
      <c r="A224" s="63"/>
      <c r="B224" s="75"/>
      <c r="C224" s="70"/>
      <c r="D224" s="173" t="s">
        <v>414</v>
      </c>
      <c r="E224" s="130">
        <v>10000</v>
      </c>
      <c r="F224" s="130">
        <v>0.35</v>
      </c>
      <c r="G224" s="130"/>
      <c r="H224" s="130">
        <f>F224</f>
        <v>0.35</v>
      </c>
      <c r="I224" s="130"/>
      <c r="J224" s="23"/>
    </row>
    <row r="225" spans="1:10" ht="16" x14ac:dyDescent="0.2">
      <c r="A225" s="63"/>
      <c r="B225" s="75"/>
      <c r="C225" s="70"/>
      <c r="D225" s="173"/>
      <c r="E225" s="130"/>
      <c r="F225" s="130"/>
      <c r="G225" s="130"/>
      <c r="H225" s="130"/>
      <c r="I225" s="130"/>
      <c r="J225" s="23"/>
    </row>
    <row r="226" spans="1:10" ht="16" x14ac:dyDescent="0.2">
      <c r="A226" s="63">
        <f>A219+1</f>
        <v>58</v>
      </c>
      <c r="B226" s="75" t="s">
        <v>387</v>
      </c>
      <c r="C226" s="70" t="s">
        <v>374</v>
      </c>
      <c r="D226" s="70" t="s">
        <v>411</v>
      </c>
      <c r="E226" s="130">
        <v>10000</v>
      </c>
      <c r="F226" s="130">
        <v>0</v>
      </c>
      <c r="G226" s="78">
        <f>H226-F226</f>
        <v>3.08</v>
      </c>
      <c r="H226" s="130">
        <v>3.08</v>
      </c>
      <c r="I226" s="130">
        <f>H226</f>
        <v>3.08</v>
      </c>
      <c r="J226" s="23"/>
    </row>
    <row r="227" spans="1:10" ht="16" x14ac:dyDescent="0.2">
      <c r="A227" s="63"/>
      <c r="B227" s="75"/>
      <c r="C227" s="70"/>
      <c r="D227" s="70"/>
      <c r="E227" s="130"/>
      <c r="F227" s="130"/>
      <c r="G227" s="130"/>
      <c r="H227" s="130"/>
      <c r="I227" s="130"/>
      <c r="J227" s="23"/>
    </row>
    <row r="228" spans="1:10" ht="16" x14ac:dyDescent="0.2">
      <c r="A228" s="63">
        <v>59</v>
      </c>
      <c r="B228" s="75" t="s">
        <v>427</v>
      </c>
      <c r="C228" s="70" t="s">
        <v>428</v>
      </c>
      <c r="D228" s="70" t="s">
        <v>411</v>
      </c>
      <c r="E228" s="130">
        <v>10000</v>
      </c>
      <c r="F228" s="130">
        <v>0</v>
      </c>
      <c r="G228" s="78">
        <f>H228-F228</f>
        <v>0.53</v>
      </c>
      <c r="H228" s="130">
        <v>0.53</v>
      </c>
      <c r="I228" s="130">
        <f>H228</f>
        <v>0.53</v>
      </c>
      <c r="J228" s="23"/>
    </row>
    <row r="229" spans="1:10" ht="16" x14ac:dyDescent="0.2">
      <c r="A229" s="63"/>
      <c r="B229" s="75"/>
      <c r="C229" s="70"/>
      <c r="D229" s="70"/>
      <c r="E229" s="130"/>
      <c r="F229" s="130"/>
      <c r="G229" s="130"/>
      <c r="H229" s="130"/>
      <c r="I229" s="130"/>
      <c r="J229" s="23"/>
    </row>
    <row r="230" spans="1:10" ht="16" x14ac:dyDescent="0.2">
      <c r="A230" s="63">
        <v>60</v>
      </c>
      <c r="B230" s="75" t="s">
        <v>297</v>
      </c>
      <c r="C230" s="66" t="s">
        <v>72</v>
      </c>
      <c r="D230" s="66" t="s">
        <v>411</v>
      </c>
      <c r="E230" s="78">
        <v>10000</v>
      </c>
      <c r="F230" s="78">
        <v>0</v>
      </c>
      <c r="G230" s="78">
        <f>H230-F230</f>
        <v>5.0199999999999996</v>
      </c>
      <c r="H230" s="78">
        <v>5.0199999999999996</v>
      </c>
      <c r="I230" s="78">
        <f>H230</f>
        <v>5.0199999999999996</v>
      </c>
      <c r="J230" s="23"/>
    </row>
    <row r="231" spans="1:10" ht="16" x14ac:dyDescent="0.2">
      <c r="A231" s="63"/>
      <c r="B231" s="75"/>
      <c r="C231" s="66"/>
      <c r="D231" s="66"/>
      <c r="E231" s="78"/>
      <c r="F231" s="78"/>
      <c r="G231" s="78"/>
      <c r="H231" s="78"/>
      <c r="I231" s="78"/>
      <c r="J231" s="23"/>
    </row>
    <row r="232" spans="1:10" ht="16" x14ac:dyDescent="0.2">
      <c r="A232" s="63">
        <v>61</v>
      </c>
      <c r="B232" s="75" t="s">
        <v>298</v>
      </c>
      <c r="C232" s="66" t="s">
        <v>118</v>
      </c>
      <c r="D232" s="66" t="s">
        <v>411</v>
      </c>
      <c r="E232" s="79">
        <v>10000</v>
      </c>
      <c r="F232" s="79">
        <v>0</v>
      </c>
      <c r="G232" s="78">
        <f>H232-F232</f>
        <v>8.02</v>
      </c>
      <c r="H232" s="79">
        <v>8.02</v>
      </c>
      <c r="I232" s="79">
        <f>SUM(H232:H233)</f>
        <v>12.2</v>
      </c>
      <c r="J232" s="23"/>
    </row>
    <row r="233" spans="1:10" ht="16" x14ac:dyDescent="0.2">
      <c r="A233" s="63"/>
      <c r="B233" s="75"/>
      <c r="C233" s="66"/>
      <c r="D233" s="66" t="s">
        <v>413</v>
      </c>
      <c r="E233" s="79">
        <v>100000</v>
      </c>
      <c r="F233" s="79">
        <v>4.18</v>
      </c>
      <c r="G233" s="79"/>
      <c r="H233" s="79">
        <f>F233</f>
        <v>4.18</v>
      </c>
      <c r="I233" s="79"/>
      <c r="J233" s="23"/>
    </row>
    <row r="234" spans="1:10" ht="16" x14ac:dyDescent="0.2">
      <c r="A234" s="63"/>
      <c r="B234" s="75"/>
      <c r="C234" s="66"/>
      <c r="D234" s="66"/>
      <c r="E234" s="79"/>
      <c r="F234" s="79"/>
      <c r="G234" s="79"/>
      <c r="H234" s="79"/>
      <c r="I234" s="79"/>
      <c r="J234" s="23"/>
    </row>
    <row r="235" spans="1:10" ht="16" x14ac:dyDescent="0.2">
      <c r="A235" s="63">
        <f>A232+1</f>
        <v>62</v>
      </c>
      <c r="B235" s="75" t="s">
        <v>299</v>
      </c>
      <c r="C235" s="66" t="s">
        <v>62</v>
      </c>
      <c r="D235" s="66" t="s">
        <v>411</v>
      </c>
      <c r="E235" s="79">
        <v>200000</v>
      </c>
      <c r="F235" s="79">
        <v>38.19</v>
      </c>
      <c r="G235" s="78">
        <f>H235-F235</f>
        <v>2.0100000000000051</v>
      </c>
      <c r="H235" s="79">
        <v>40.200000000000003</v>
      </c>
      <c r="I235" s="79">
        <f>SUM(H235:H238)</f>
        <v>52.330000000000005</v>
      </c>
      <c r="J235" s="23"/>
    </row>
    <row r="236" spans="1:10" ht="16" x14ac:dyDescent="0.2">
      <c r="A236" s="63"/>
      <c r="B236" s="75"/>
      <c r="C236" s="66"/>
      <c r="D236" s="66" t="s">
        <v>412</v>
      </c>
      <c r="E236" s="79">
        <v>10000</v>
      </c>
      <c r="F236" s="79">
        <v>3.42</v>
      </c>
      <c r="G236" s="79"/>
      <c r="H236" s="79">
        <f>F236</f>
        <v>3.42</v>
      </c>
      <c r="I236" s="79"/>
      <c r="J236" s="23"/>
    </row>
    <row r="237" spans="1:10" ht="16" x14ac:dyDescent="0.2">
      <c r="A237" s="63"/>
      <c r="B237" s="75"/>
      <c r="C237" s="66"/>
      <c r="D237" s="66" t="s">
        <v>413</v>
      </c>
      <c r="E237" s="79">
        <v>200000</v>
      </c>
      <c r="F237" s="79">
        <v>8.36</v>
      </c>
      <c r="G237" s="79"/>
      <c r="H237" s="79">
        <f>F237</f>
        <v>8.36</v>
      </c>
      <c r="I237" s="79"/>
      <c r="J237" s="23"/>
    </row>
    <row r="238" spans="1:10" ht="16" x14ac:dyDescent="0.2">
      <c r="A238" s="63"/>
      <c r="B238" s="75"/>
      <c r="C238" s="66"/>
      <c r="D238" s="66" t="s">
        <v>414</v>
      </c>
      <c r="E238" s="79">
        <v>10000</v>
      </c>
      <c r="F238" s="79">
        <v>0.35</v>
      </c>
      <c r="G238" s="79"/>
      <c r="H238" s="79">
        <f>F238</f>
        <v>0.35</v>
      </c>
      <c r="I238" s="79"/>
      <c r="J238" s="23"/>
    </row>
    <row r="239" spans="1:10" ht="16" x14ac:dyDescent="0.2">
      <c r="A239" s="63"/>
      <c r="B239" s="75"/>
      <c r="C239" s="66"/>
      <c r="D239" s="66"/>
      <c r="E239" s="79"/>
      <c r="F239" s="79"/>
      <c r="G239" s="79"/>
      <c r="H239" s="79"/>
      <c r="I239" s="79"/>
      <c r="J239" s="23"/>
    </row>
    <row r="240" spans="1:10" ht="16" x14ac:dyDescent="0.2">
      <c r="A240" s="63">
        <f>A235+1</f>
        <v>63</v>
      </c>
      <c r="B240" s="75" t="s">
        <v>300</v>
      </c>
      <c r="C240" s="66" t="s">
        <v>203</v>
      </c>
      <c r="D240" s="66" t="s">
        <v>411</v>
      </c>
      <c r="E240" s="79">
        <v>10000</v>
      </c>
      <c r="F240" s="79">
        <v>0</v>
      </c>
      <c r="G240" s="78">
        <f>H240-F240</f>
        <v>0.53</v>
      </c>
      <c r="H240" s="79">
        <v>0.53</v>
      </c>
      <c r="I240" s="79">
        <f>H240</f>
        <v>0.53</v>
      </c>
      <c r="J240" s="23"/>
    </row>
    <row r="241" spans="1:10" ht="16" x14ac:dyDescent="0.2">
      <c r="A241" s="63"/>
      <c r="B241" s="75"/>
      <c r="C241" s="66"/>
      <c r="D241" s="66"/>
      <c r="E241" s="79"/>
      <c r="F241" s="79"/>
      <c r="G241" s="79"/>
      <c r="H241" s="79"/>
      <c r="I241" s="79"/>
      <c r="J241" s="23"/>
    </row>
    <row r="242" spans="1:10" ht="16" x14ac:dyDescent="0.2">
      <c r="A242" s="63">
        <v>64</v>
      </c>
      <c r="B242" s="75" t="s">
        <v>380</v>
      </c>
      <c r="C242" s="66" t="s">
        <v>381</v>
      </c>
      <c r="D242" s="66" t="s">
        <v>411</v>
      </c>
      <c r="E242" s="78">
        <v>20000</v>
      </c>
      <c r="F242" s="78">
        <v>5.0199999999999996</v>
      </c>
      <c r="G242" s="78">
        <f>H242-F242</f>
        <v>5.0199999999999996</v>
      </c>
      <c r="H242" s="78">
        <v>10.039999999999999</v>
      </c>
      <c r="I242" s="78">
        <f>SUM(H242:H245)</f>
        <v>40.739999999999995</v>
      </c>
      <c r="J242" s="23"/>
    </row>
    <row r="243" spans="1:10" ht="16" x14ac:dyDescent="0.2">
      <c r="A243" s="63"/>
      <c r="B243" s="75"/>
      <c r="C243" s="66"/>
      <c r="D243" s="66" t="s">
        <v>417</v>
      </c>
      <c r="E243" s="78">
        <v>20000</v>
      </c>
      <c r="F243" s="78">
        <v>13.54</v>
      </c>
      <c r="G243" s="78"/>
      <c r="H243" s="78">
        <f>F243</f>
        <v>13.54</v>
      </c>
      <c r="I243" s="78"/>
      <c r="J243" s="23"/>
    </row>
    <row r="244" spans="1:10" ht="16" x14ac:dyDescent="0.2">
      <c r="A244" s="63"/>
      <c r="B244" s="75"/>
      <c r="C244" s="66"/>
      <c r="D244" s="66" t="s">
        <v>413</v>
      </c>
      <c r="E244" s="78">
        <v>200000</v>
      </c>
      <c r="F244" s="78">
        <v>8.36</v>
      </c>
      <c r="G244" s="78"/>
      <c r="H244" s="78">
        <f>F244</f>
        <v>8.36</v>
      </c>
      <c r="I244" s="78"/>
      <c r="J244" s="23"/>
    </row>
    <row r="245" spans="1:10" ht="16" x14ac:dyDescent="0.2">
      <c r="A245" s="63"/>
      <c r="B245" s="75"/>
      <c r="C245" s="66"/>
      <c r="D245" s="66" t="s">
        <v>418</v>
      </c>
      <c r="E245" s="193">
        <v>200000</v>
      </c>
      <c r="F245" s="78">
        <v>8.8000000000000007</v>
      </c>
      <c r="G245" s="78"/>
      <c r="H245" s="78">
        <f>F245</f>
        <v>8.8000000000000007</v>
      </c>
      <c r="I245" s="78"/>
      <c r="J245" s="23"/>
    </row>
    <row r="246" spans="1:10" ht="16" x14ac:dyDescent="0.2">
      <c r="A246" s="63"/>
      <c r="B246" s="75"/>
      <c r="C246" s="66"/>
      <c r="D246" s="66"/>
      <c r="E246" s="78"/>
      <c r="F246" s="78"/>
      <c r="G246" s="78"/>
      <c r="H246" s="78"/>
      <c r="I246" s="78"/>
      <c r="J246" s="23"/>
    </row>
    <row r="247" spans="1:10" ht="16" x14ac:dyDescent="0.2">
      <c r="A247" s="63">
        <f>A242+1</f>
        <v>65</v>
      </c>
      <c r="B247" s="75" t="s">
        <v>302</v>
      </c>
      <c r="C247" s="66" t="s">
        <v>38</v>
      </c>
      <c r="D247" s="66" t="s">
        <v>411</v>
      </c>
      <c r="E247" s="78">
        <v>10000</v>
      </c>
      <c r="F247" s="78">
        <v>0</v>
      </c>
      <c r="G247" s="78">
        <f>H247-F247</f>
        <v>3.08</v>
      </c>
      <c r="H247" s="78">
        <v>3.08</v>
      </c>
      <c r="I247" s="78">
        <f>SUM(H247:H248)</f>
        <v>7.26</v>
      </c>
      <c r="J247" s="23"/>
    </row>
    <row r="248" spans="1:10" ht="16" x14ac:dyDescent="0.2">
      <c r="A248" s="63"/>
      <c r="B248" s="75"/>
      <c r="C248" s="66"/>
      <c r="D248" s="66" t="s">
        <v>413</v>
      </c>
      <c r="E248" s="78">
        <v>100000</v>
      </c>
      <c r="F248" s="78">
        <v>4.18</v>
      </c>
      <c r="G248" s="78"/>
      <c r="H248" s="78">
        <f>F248</f>
        <v>4.18</v>
      </c>
      <c r="I248" s="78"/>
      <c r="J248" s="23"/>
    </row>
    <row r="249" spans="1:10" ht="16" x14ac:dyDescent="0.2">
      <c r="A249" s="63"/>
      <c r="B249" s="75"/>
      <c r="C249" s="66"/>
      <c r="D249" s="66"/>
      <c r="E249" s="78"/>
      <c r="F249" s="78"/>
      <c r="G249" s="78"/>
      <c r="H249" s="78"/>
      <c r="I249" s="78"/>
      <c r="J249" s="23"/>
    </row>
    <row r="250" spans="1:10" ht="16" x14ac:dyDescent="0.2">
      <c r="A250" s="63">
        <f>A247+1</f>
        <v>66</v>
      </c>
      <c r="B250" s="75" t="s">
        <v>303</v>
      </c>
      <c r="C250" s="66" t="s">
        <v>134</v>
      </c>
      <c r="D250" s="66" t="s">
        <v>411</v>
      </c>
      <c r="E250" s="78">
        <v>10000</v>
      </c>
      <c r="F250" s="78">
        <v>0</v>
      </c>
      <c r="G250" s="78">
        <f>H250-F250</f>
        <v>0.66</v>
      </c>
      <c r="H250" s="78">
        <v>0.66</v>
      </c>
      <c r="I250" s="78">
        <f>SUM(H250:H253)</f>
        <v>13.879999999999999</v>
      </c>
      <c r="J250" s="23"/>
    </row>
    <row r="251" spans="1:10" ht="16" x14ac:dyDescent="0.2">
      <c r="A251" s="63"/>
      <c r="B251" s="75"/>
      <c r="C251" s="66"/>
      <c r="D251" s="66" t="s">
        <v>413</v>
      </c>
      <c r="E251" s="78">
        <v>150000</v>
      </c>
      <c r="F251" s="78">
        <v>6.27</v>
      </c>
      <c r="G251" s="78"/>
      <c r="H251" s="78">
        <f>F251</f>
        <v>6.27</v>
      </c>
      <c r="I251" s="78"/>
      <c r="J251" s="23"/>
    </row>
    <row r="252" spans="1:10" ht="16" x14ac:dyDescent="0.2">
      <c r="A252" s="63"/>
      <c r="B252" s="75"/>
      <c r="C252" s="66"/>
      <c r="D252" s="66" t="s">
        <v>418</v>
      </c>
      <c r="E252" s="193">
        <v>150000</v>
      </c>
      <c r="F252" s="78">
        <v>6.6</v>
      </c>
      <c r="G252" s="78"/>
      <c r="H252" s="78">
        <f>F252</f>
        <v>6.6</v>
      </c>
      <c r="I252" s="78"/>
      <c r="J252" s="23"/>
    </row>
    <row r="253" spans="1:10" ht="16" x14ac:dyDescent="0.2">
      <c r="A253" s="63"/>
      <c r="B253" s="75"/>
      <c r="C253" s="66"/>
      <c r="D253" s="66" t="s">
        <v>414</v>
      </c>
      <c r="E253" s="78">
        <v>10000</v>
      </c>
      <c r="F253" s="78">
        <v>0.35</v>
      </c>
      <c r="G253" s="78"/>
      <c r="H253" s="78">
        <f>F253</f>
        <v>0.35</v>
      </c>
      <c r="I253" s="78"/>
      <c r="J253" s="23"/>
    </row>
    <row r="254" spans="1:10" ht="16" x14ac:dyDescent="0.2">
      <c r="A254" s="63"/>
      <c r="B254" s="75"/>
      <c r="C254" s="66"/>
      <c r="D254" s="66"/>
      <c r="E254" s="78"/>
      <c r="F254" s="78"/>
      <c r="G254" s="78"/>
      <c r="H254" s="78"/>
      <c r="I254" s="78"/>
      <c r="J254" s="23"/>
    </row>
    <row r="255" spans="1:10" ht="16" x14ac:dyDescent="0.2">
      <c r="A255" s="63">
        <v>67</v>
      </c>
      <c r="B255" s="75" t="s">
        <v>404</v>
      </c>
      <c r="C255" s="66" t="s">
        <v>448</v>
      </c>
      <c r="D255" s="66" t="s">
        <v>411</v>
      </c>
      <c r="E255" s="78">
        <v>10000</v>
      </c>
      <c r="F255" s="78">
        <v>0</v>
      </c>
      <c r="G255" s="78">
        <v>0.53</v>
      </c>
      <c r="H255" s="78">
        <f>F255+G255</f>
        <v>0.53</v>
      </c>
      <c r="I255" s="78">
        <f>SUM(H255:H256)</f>
        <v>0.95</v>
      </c>
      <c r="J255" s="23" t="s">
        <v>453</v>
      </c>
    </row>
    <row r="256" spans="1:10" ht="16" x14ac:dyDescent="0.2">
      <c r="A256" s="63"/>
      <c r="B256" s="75"/>
      <c r="C256" s="66"/>
      <c r="D256" s="66" t="s">
        <v>413</v>
      </c>
      <c r="E256" s="78">
        <v>10000</v>
      </c>
      <c r="F256" s="78">
        <v>0.42</v>
      </c>
      <c r="G256" s="78"/>
      <c r="H256" s="78">
        <f>F256</f>
        <v>0.42</v>
      </c>
      <c r="I256" s="78"/>
      <c r="J256" s="23"/>
    </row>
    <row r="257" spans="1:10" ht="16" x14ac:dyDescent="0.2">
      <c r="A257" s="63"/>
      <c r="B257" s="75"/>
      <c r="C257" s="66"/>
      <c r="D257" s="66"/>
      <c r="E257" s="78"/>
      <c r="F257" s="78"/>
      <c r="G257" s="78"/>
      <c r="H257" s="78"/>
      <c r="I257" s="78"/>
      <c r="J257" s="23"/>
    </row>
    <row r="258" spans="1:10" ht="16" x14ac:dyDescent="0.2">
      <c r="A258" s="63">
        <v>68</v>
      </c>
      <c r="B258" s="75" t="s">
        <v>304</v>
      </c>
      <c r="C258" s="66" t="s">
        <v>186</v>
      </c>
      <c r="D258" s="66" t="s">
        <v>411</v>
      </c>
      <c r="E258" s="78">
        <v>250000</v>
      </c>
      <c r="F258" s="78">
        <v>48.24</v>
      </c>
      <c r="G258" s="78">
        <f>H258-F258</f>
        <v>2.009999999999998</v>
      </c>
      <c r="H258" s="78">
        <v>50.25</v>
      </c>
      <c r="I258" s="78">
        <f>SUM(H258:H261)</f>
        <v>91.55</v>
      </c>
      <c r="J258" s="23"/>
    </row>
    <row r="259" spans="1:10" ht="16" x14ac:dyDescent="0.2">
      <c r="A259" s="63"/>
      <c r="B259" s="75"/>
      <c r="C259" s="66"/>
      <c r="D259" s="66" t="s">
        <v>417</v>
      </c>
      <c r="E259" s="78">
        <v>45000</v>
      </c>
      <c r="F259" s="78">
        <v>19.850000000000001</v>
      </c>
      <c r="G259" s="78"/>
      <c r="H259" s="78">
        <f>F259</f>
        <v>19.850000000000001</v>
      </c>
      <c r="I259" s="78"/>
      <c r="J259" s="23"/>
    </row>
    <row r="260" spans="1:10" ht="16" x14ac:dyDescent="0.2">
      <c r="A260" s="63"/>
      <c r="B260" s="75"/>
      <c r="C260" s="66"/>
      <c r="D260" s="66" t="s">
        <v>413</v>
      </c>
      <c r="E260" s="78">
        <v>250000</v>
      </c>
      <c r="F260" s="78">
        <v>10.45</v>
      </c>
      <c r="G260" s="78"/>
      <c r="H260" s="78">
        <f>F260</f>
        <v>10.45</v>
      </c>
      <c r="I260" s="78"/>
      <c r="J260" s="23"/>
    </row>
    <row r="261" spans="1:10" ht="16" x14ac:dyDescent="0.2">
      <c r="A261" s="63"/>
      <c r="B261" s="75"/>
      <c r="C261" s="66"/>
      <c r="D261" s="66" t="s">
        <v>418</v>
      </c>
      <c r="E261" s="193">
        <v>250000</v>
      </c>
      <c r="F261" s="78">
        <v>11</v>
      </c>
      <c r="G261" s="78"/>
      <c r="H261" s="78">
        <f>F261</f>
        <v>11</v>
      </c>
      <c r="I261" s="78"/>
      <c r="J261" s="23"/>
    </row>
    <row r="262" spans="1:10" ht="16" x14ac:dyDescent="0.2">
      <c r="A262" s="63"/>
      <c r="B262" s="75"/>
      <c r="C262" s="66"/>
      <c r="D262" s="66"/>
      <c r="E262" s="78"/>
      <c r="F262" s="78"/>
      <c r="G262" s="78"/>
      <c r="H262" s="78"/>
      <c r="I262" s="78"/>
      <c r="J262" s="23"/>
    </row>
    <row r="263" spans="1:10" ht="16" x14ac:dyDescent="0.2">
      <c r="A263" s="63">
        <f>A258+1</f>
        <v>69</v>
      </c>
      <c r="B263" s="75" t="s">
        <v>305</v>
      </c>
      <c r="C263" s="66" t="s">
        <v>236</v>
      </c>
      <c r="D263" s="66" t="s">
        <v>411</v>
      </c>
      <c r="E263" s="78">
        <v>10000</v>
      </c>
      <c r="F263" s="78">
        <v>0</v>
      </c>
      <c r="G263" s="78">
        <f>H263-F263</f>
        <v>14.08</v>
      </c>
      <c r="H263" s="78">
        <v>14.08</v>
      </c>
      <c r="I263" s="78">
        <f>H263</f>
        <v>14.08</v>
      </c>
      <c r="J263" s="23"/>
    </row>
    <row r="264" spans="1:10" ht="16" x14ac:dyDescent="0.2">
      <c r="A264" s="63"/>
      <c r="B264" s="75"/>
      <c r="C264" s="66"/>
      <c r="D264" s="66"/>
      <c r="E264" s="78"/>
      <c r="F264" s="78"/>
      <c r="G264" s="78"/>
      <c r="H264" s="78"/>
      <c r="I264" s="78"/>
      <c r="J264" s="23"/>
    </row>
    <row r="265" spans="1:10" ht="16" x14ac:dyDescent="0.2">
      <c r="A265" s="63">
        <f>A263+1</f>
        <v>70</v>
      </c>
      <c r="B265" s="75" t="s">
        <v>382</v>
      </c>
      <c r="C265" s="66" t="s">
        <v>383</v>
      </c>
      <c r="D265" s="66" t="s">
        <v>411</v>
      </c>
      <c r="E265" s="78">
        <v>10000</v>
      </c>
      <c r="F265" s="78">
        <v>0</v>
      </c>
      <c r="G265" s="78">
        <f>H265-F265</f>
        <v>3.08</v>
      </c>
      <c r="H265" s="78">
        <v>3.08</v>
      </c>
      <c r="I265" s="78">
        <f>H265</f>
        <v>3.08</v>
      </c>
      <c r="J265" s="23"/>
    </row>
    <row r="266" spans="1:10" ht="16" x14ac:dyDescent="0.2">
      <c r="A266" s="63"/>
      <c r="B266" s="75"/>
      <c r="C266" s="66"/>
      <c r="D266" s="66"/>
      <c r="E266" s="78"/>
      <c r="F266" s="78"/>
      <c r="G266" s="78"/>
      <c r="H266" s="78"/>
      <c r="I266" s="78"/>
      <c r="J266" s="23"/>
    </row>
    <row r="267" spans="1:10" ht="16" x14ac:dyDescent="0.2">
      <c r="A267" s="63">
        <f>A265+1</f>
        <v>71</v>
      </c>
      <c r="B267" s="75" t="s">
        <v>306</v>
      </c>
      <c r="C267" s="66" t="s">
        <v>135</v>
      </c>
      <c r="D267" s="66" t="s">
        <v>411</v>
      </c>
      <c r="E267" s="79">
        <v>10000</v>
      </c>
      <c r="F267" s="79">
        <v>0</v>
      </c>
      <c r="G267" s="78">
        <f>H267-F267</f>
        <v>5.0199999999999996</v>
      </c>
      <c r="H267" s="79">
        <v>5.0199999999999996</v>
      </c>
      <c r="I267" s="79">
        <f>SUM(H267:H272)</f>
        <v>28.939999999999998</v>
      </c>
      <c r="J267" s="23"/>
    </row>
    <row r="268" spans="1:10" ht="16" x14ac:dyDescent="0.2">
      <c r="A268" s="63"/>
      <c r="B268" s="75"/>
      <c r="C268" s="66"/>
      <c r="D268" s="173" t="s">
        <v>417</v>
      </c>
      <c r="E268" s="79">
        <v>10000</v>
      </c>
      <c r="F268" s="79">
        <v>11.57</v>
      </c>
      <c r="G268" s="79"/>
      <c r="H268" s="79">
        <f>F268</f>
        <v>11.57</v>
      </c>
      <c r="I268" s="79"/>
      <c r="J268" s="23"/>
    </row>
    <row r="269" spans="1:10" ht="16" x14ac:dyDescent="0.2">
      <c r="A269" s="63"/>
      <c r="B269" s="75"/>
      <c r="C269" s="66"/>
      <c r="D269" s="173" t="s">
        <v>412</v>
      </c>
      <c r="E269" s="79">
        <v>10000</v>
      </c>
      <c r="F269" s="79">
        <v>3.42</v>
      </c>
      <c r="G269" s="79"/>
      <c r="H269" s="79">
        <f>F269</f>
        <v>3.42</v>
      </c>
      <c r="I269" s="79"/>
      <c r="J269" s="23"/>
    </row>
    <row r="270" spans="1:10" ht="16" x14ac:dyDescent="0.2">
      <c r="A270" s="63"/>
      <c r="B270" s="75"/>
      <c r="C270" s="66"/>
      <c r="D270" s="173" t="s">
        <v>413</v>
      </c>
      <c r="E270" s="79">
        <v>100000</v>
      </c>
      <c r="F270" s="79">
        <v>4.18</v>
      </c>
      <c r="G270" s="79"/>
      <c r="H270" s="79">
        <f>F270</f>
        <v>4.18</v>
      </c>
      <c r="I270" s="79"/>
      <c r="J270" s="23"/>
    </row>
    <row r="271" spans="1:10" ht="16" x14ac:dyDescent="0.2">
      <c r="A271" s="63"/>
      <c r="B271" s="75"/>
      <c r="C271" s="66"/>
      <c r="D271" s="173" t="s">
        <v>418</v>
      </c>
      <c r="E271" s="193">
        <v>100000</v>
      </c>
      <c r="F271" s="79">
        <v>4.4000000000000004</v>
      </c>
      <c r="G271" s="79"/>
      <c r="H271" s="79">
        <f>F271</f>
        <v>4.4000000000000004</v>
      </c>
      <c r="I271" s="79"/>
      <c r="J271" s="23"/>
    </row>
    <row r="272" spans="1:10" ht="16" x14ac:dyDescent="0.2">
      <c r="A272" s="63"/>
      <c r="B272" s="75"/>
      <c r="C272" s="66"/>
      <c r="D272" s="173" t="s">
        <v>414</v>
      </c>
      <c r="E272" s="79">
        <v>10000</v>
      </c>
      <c r="F272" s="79">
        <v>0.35</v>
      </c>
      <c r="G272" s="79"/>
      <c r="H272" s="79">
        <f>F272</f>
        <v>0.35</v>
      </c>
      <c r="I272" s="79"/>
      <c r="J272" s="23"/>
    </row>
    <row r="273" spans="1:10" ht="16" x14ac:dyDescent="0.2">
      <c r="A273" s="63"/>
      <c r="B273" s="75"/>
      <c r="C273" s="66"/>
      <c r="D273" s="66"/>
      <c r="E273" s="79"/>
      <c r="F273" s="79"/>
      <c r="G273" s="79"/>
      <c r="H273" s="79"/>
      <c r="I273" s="79"/>
      <c r="J273" s="23"/>
    </row>
    <row r="274" spans="1:10" ht="16" x14ac:dyDescent="0.2">
      <c r="A274" s="63">
        <f>A267+1</f>
        <v>72</v>
      </c>
      <c r="B274" s="75" t="s">
        <v>307</v>
      </c>
      <c r="C274" s="66" t="s">
        <v>42</v>
      </c>
      <c r="D274" s="66" t="s">
        <v>411</v>
      </c>
      <c r="E274" s="79">
        <v>250000</v>
      </c>
      <c r="F274" s="79">
        <v>30.24</v>
      </c>
      <c r="G274" s="78">
        <f>H274-F274</f>
        <v>1.2600000000000016</v>
      </c>
      <c r="H274" s="79">
        <v>31.5</v>
      </c>
      <c r="I274" s="79">
        <f>SUM(H274:H279)</f>
        <v>78.77</v>
      </c>
      <c r="J274" s="23"/>
    </row>
    <row r="275" spans="1:10" ht="16" x14ac:dyDescent="0.2">
      <c r="A275" s="63"/>
      <c r="B275" s="75"/>
      <c r="C275" s="66"/>
      <c r="D275" s="173" t="s">
        <v>417</v>
      </c>
      <c r="E275" s="79">
        <v>50000</v>
      </c>
      <c r="F275" s="79">
        <v>22.05</v>
      </c>
      <c r="G275" s="79"/>
      <c r="H275" s="79">
        <f>F275</f>
        <v>22.05</v>
      </c>
      <c r="I275" s="79"/>
      <c r="J275" s="23"/>
    </row>
    <row r="276" spans="1:10" ht="16" x14ac:dyDescent="0.2">
      <c r="A276" s="63"/>
      <c r="B276" s="75"/>
      <c r="C276" s="66"/>
      <c r="D276" s="173" t="s">
        <v>412</v>
      </c>
      <c r="E276" s="79">
        <v>10000</v>
      </c>
      <c r="F276" s="79">
        <v>3.42</v>
      </c>
      <c r="G276" s="79"/>
      <c r="H276" s="79">
        <f>F276</f>
        <v>3.42</v>
      </c>
      <c r="I276" s="79"/>
      <c r="J276" s="23"/>
    </row>
    <row r="277" spans="1:10" ht="16" x14ac:dyDescent="0.2">
      <c r="A277" s="63"/>
      <c r="B277" s="75"/>
      <c r="C277" s="66"/>
      <c r="D277" s="173" t="s">
        <v>413</v>
      </c>
      <c r="E277" s="79">
        <v>250000</v>
      </c>
      <c r="F277" s="79">
        <v>10.45</v>
      </c>
      <c r="G277" s="79"/>
      <c r="H277" s="79">
        <f>F277</f>
        <v>10.45</v>
      </c>
      <c r="I277" s="79"/>
      <c r="J277" s="23"/>
    </row>
    <row r="278" spans="1:10" ht="16" x14ac:dyDescent="0.2">
      <c r="A278" s="63"/>
      <c r="B278" s="75"/>
      <c r="C278" s="66"/>
      <c r="D278" s="173" t="s">
        <v>418</v>
      </c>
      <c r="E278" s="193">
        <v>250000</v>
      </c>
      <c r="F278" s="79">
        <v>11</v>
      </c>
      <c r="G278" s="79"/>
      <c r="H278" s="79">
        <f>F278</f>
        <v>11</v>
      </c>
      <c r="I278" s="79"/>
      <c r="J278" s="23"/>
    </row>
    <row r="279" spans="1:10" ht="16" x14ac:dyDescent="0.2">
      <c r="A279" s="63"/>
      <c r="B279" s="75"/>
      <c r="C279" s="66"/>
      <c r="D279" s="173" t="s">
        <v>414</v>
      </c>
      <c r="E279" s="79">
        <v>10000</v>
      </c>
      <c r="F279" s="79">
        <v>0.35</v>
      </c>
      <c r="G279" s="79"/>
      <c r="H279" s="79">
        <f>F279</f>
        <v>0.35</v>
      </c>
      <c r="I279" s="79"/>
      <c r="J279" s="23"/>
    </row>
    <row r="280" spans="1:10" ht="16" x14ac:dyDescent="0.2">
      <c r="A280" s="63"/>
      <c r="B280" s="75"/>
      <c r="C280" s="66"/>
      <c r="D280" s="66"/>
      <c r="E280" s="79"/>
      <c r="F280" s="79"/>
      <c r="G280" s="79"/>
      <c r="H280" s="79"/>
      <c r="I280" s="79"/>
      <c r="J280" s="23"/>
    </row>
    <row r="281" spans="1:10" ht="16" x14ac:dyDescent="0.2">
      <c r="A281" s="63">
        <f>A274+1</f>
        <v>73</v>
      </c>
      <c r="B281" s="75" t="s">
        <v>308</v>
      </c>
      <c r="C281" s="66" t="s">
        <v>43</v>
      </c>
      <c r="D281" s="66" t="s">
        <v>411</v>
      </c>
      <c r="E281" s="79">
        <v>180000</v>
      </c>
      <c r="F281" s="79">
        <v>136.34</v>
      </c>
      <c r="G281" s="78">
        <f>H281-F281</f>
        <v>8.0200000000000102</v>
      </c>
      <c r="H281" s="79">
        <v>144.36000000000001</v>
      </c>
      <c r="I281" s="79">
        <f>SUM(H281:H284)</f>
        <v>179.56</v>
      </c>
      <c r="J281" s="23"/>
    </row>
    <row r="282" spans="1:10" ht="16" x14ac:dyDescent="0.2">
      <c r="A282" s="63"/>
      <c r="B282" s="75"/>
      <c r="C282" s="66"/>
      <c r="D282" s="66" t="s">
        <v>417</v>
      </c>
      <c r="E282" s="79">
        <v>10000</v>
      </c>
      <c r="F282" s="79">
        <v>19.760000000000002</v>
      </c>
      <c r="G282" s="79"/>
      <c r="H282" s="79">
        <f>F282</f>
        <v>19.760000000000002</v>
      </c>
      <c r="I282" s="79"/>
      <c r="J282" s="23"/>
    </row>
    <row r="283" spans="1:10" ht="16" x14ac:dyDescent="0.2">
      <c r="A283" s="63"/>
      <c r="B283" s="75"/>
      <c r="C283" s="66"/>
      <c r="D283" s="66" t="s">
        <v>413</v>
      </c>
      <c r="E283" s="79">
        <v>180000</v>
      </c>
      <c r="F283" s="79">
        <v>7.52</v>
      </c>
      <c r="G283" s="79"/>
      <c r="H283" s="79">
        <f>F283</f>
        <v>7.52</v>
      </c>
      <c r="I283" s="79"/>
      <c r="J283" s="23"/>
    </row>
    <row r="284" spans="1:10" ht="16" x14ac:dyDescent="0.2">
      <c r="A284" s="63"/>
      <c r="B284" s="75"/>
      <c r="C284" s="66"/>
      <c r="D284" s="66" t="s">
        <v>418</v>
      </c>
      <c r="E284" s="193">
        <v>180000</v>
      </c>
      <c r="F284" s="79">
        <v>7.92</v>
      </c>
      <c r="G284" s="79"/>
      <c r="H284" s="79">
        <f>F284</f>
        <v>7.92</v>
      </c>
      <c r="I284" s="79"/>
      <c r="J284" s="23"/>
    </row>
    <row r="285" spans="1:10" ht="16" x14ac:dyDescent="0.2">
      <c r="A285" s="63"/>
      <c r="B285" s="75"/>
      <c r="C285" s="66"/>
      <c r="D285" s="66"/>
      <c r="E285" s="79"/>
      <c r="F285" s="79"/>
      <c r="G285" s="79"/>
      <c r="H285" s="79"/>
      <c r="I285" s="79"/>
      <c r="J285" s="23"/>
    </row>
    <row r="286" spans="1:10" ht="16" x14ac:dyDescent="0.2">
      <c r="A286" s="63">
        <v>74</v>
      </c>
      <c r="B286" s="75" t="s">
        <v>339</v>
      </c>
      <c r="C286" s="66" t="s">
        <v>340</v>
      </c>
      <c r="D286" s="66" t="s">
        <v>411</v>
      </c>
      <c r="E286" s="78">
        <v>20000</v>
      </c>
      <c r="F286" s="78">
        <v>1.26</v>
      </c>
      <c r="G286" s="78">
        <f>H286-F286</f>
        <v>1.26</v>
      </c>
      <c r="H286" s="78">
        <v>2.52</v>
      </c>
      <c r="I286" s="78">
        <f>SUM(H286:H287)</f>
        <v>2.94</v>
      </c>
      <c r="J286" s="23"/>
    </row>
    <row r="287" spans="1:10" ht="16" x14ac:dyDescent="0.2">
      <c r="A287" s="63"/>
      <c r="B287" s="75"/>
      <c r="C287" s="66"/>
      <c r="D287" s="66" t="s">
        <v>413</v>
      </c>
      <c r="E287" s="78">
        <v>10000</v>
      </c>
      <c r="F287" s="78">
        <v>0.42</v>
      </c>
      <c r="G287" s="78"/>
      <c r="H287" s="78">
        <f>F287</f>
        <v>0.42</v>
      </c>
      <c r="I287" s="78"/>
      <c r="J287" s="23"/>
    </row>
    <row r="288" spans="1:10" ht="16" x14ac:dyDescent="0.2">
      <c r="A288" s="63"/>
      <c r="B288" s="75"/>
      <c r="C288" s="66"/>
      <c r="D288" s="66"/>
      <c r="E288" s="78"/>
      <c r="F288" s="78"/>
      <c r="G288" s="78"/>
      <c r="H288" s="78"/>
      <c r="I288" s="78"/>
      <c r="J288" s="23"/>
    </row>
    <row r="289" spans="1:10" ht="16" x14ac:dyDescent="0.2">
      <c r="A289" s="63">
        <f>A286+1</f>
        <v>75</v>
      </c>
      <c r="B289" s="75" t="s">
        <v>310</v>
      </c>
      <c r="C289" s="66" t="s">
        <v>44</v>
      </c>
      <c r="D289" s="66" t="s">
        <v>411</v>
      </c>
      <c r="E289" s="79">
        <v>10000</v>
      </c>
      <c r="F289" s="79">
        <v>0</v>
      </c>
      <c r="G289" s="78">
        <f>H289-F289</f>
        <v>8.02</v>
      </c>
      <c r="H289" s="79">
        <v>8.02</v>
      </c>
      <c r="I289" s="79">
        <f>SUM(H289:H290)</f>
        <v>8.44</v>
      </c>
      <c r="J289" s="23"/>
    </row>
    <row r="290" spans="1:10" ht="16" x14ac:dyDescent="0.2">
      <c r="A290" s="63"/>
      <c r="B290" s="75"/>
      <c r="C290" s="66"/>
      <c r="D290" s="66" t="s">
        <v>413</v>
      </c>
      <c r="E290" s="79">
        <v>10000</v>
      </c>
      <c r="F290" s="79">
        <v>0.42</v>
      </c>
      <c r="G290" s="79"/>
      <c r="H290" s="79">
        <f>F290</f>
        <v>0.42</v>
      </c>
      <c r="I290" s="79"/>
      <c r="J290" s="23"/>
    </row>
    <row r="291" spans="1:10" ht="16" x14ac:dyDescent="0.2">
      <c r="A291" s="63"/>
      <c r="B291" s="75"/>
      <c r="C291" s="66"/>
      <c r="D291" s="66"/>
      <c r="E291" s="79"/>
      <c r="F291" s="79"/>
      <c r="G291" s="79"/>
      <c r="H291" s="79"/>
      <c r="I291" s="79"/>
      <c r="J291" s="23"/>
    </row>
    <row r="292" spans="1:10" ht="16" x14ac:dyDescent="0.2">
      <c r="A292" s="63">
        <f>A289+1</f>
        <v>76</v>
      </c>
      <c r="B292" s="75" t="s">
        <v>311</v>
      </c>
      <c r="C292" s="66" t="s">
        <v>96</v>
      </c>
      <c r="D292" s="66" t="s">
        <v>411</v>
      </c>
      <c r="E292" s="79">
        <v>30000</v>
      </c>
      <c r="F292" s="79">
        <v>2.52</v>
      </c>
      <c r="G292" s="78">
        <f>H292-F292</f>
        <v>1.2599999999999998</v>
      </c>
      <c r="H292" s="79">
        <v>3.78</v>
      </c>
      <c r="I292" s="79">
        <f>SUM(H292:H293)</f>
        <v>4.2</v>
      </c>
      <c r="J292" s="23"/>
    </row>
    <row r="293" spans="1:10" ht="16" x14ac:dyDescent="0.2">
      <c r="A293" s="63"/>
      <c r="B293" s="75"/>
      <c r="C293" s="66"/>
      <c r="D293" s="66" t="s">
        <v>413</v>
      </c>
      <c r="E293" s="79">
        <v>10000</v>
      </c>
      <c r="F293" s="79">
        <v>0.42</v>
      </c>
      <c r="G293" s="79"/>
      <c r="H293" s="79">
        <f>F293</f>
        <v>0.42</v>
      </c>
      <c r="I293" s="79"/>
      <c r="J293" s="23"/>
    </row>
    <row r="294" spans="1:10" ht="16" x14ac:dyDescent="0.2">
      <c r="A294" s="63"/>
      <c r="B294" s="75"/>
      <c r="C294" s="66"/>
      <c r="D294" s="66"/>
      <c r="E294" s="79"/>
      <c r="F294" s="79"/>
      <c r="G294" s="79"/>
      <c r="H294" s="79"/>
      <c r="I294" s="79"/>
      <c r="J294" s="23"/>
    </row>
    <row r="295" spans="1:10" ht="16" x14ac:dyDescent="0.2">
      <c r="A295" s="63">
        <f>A292+1</f>
        <v>77</v>
      </c>
      <c r="B295" s="75" t="s">
        <v>312</v>
      </c>
      <c r="C295" s="66" t="s">
        <v>137</v>
      </c>
      <c r="D295" s="66" t="s">
        <v>411</v>
      </c>
      <c r="E295" s="79">
        <v>100000</v>
      </c>
      <c r="F295" s="79">
        <v>4.7699999999999996</v>
      </c>
      <c r="G295" s="78">
        <f>H295-F295</f>
        <v>0.53000000000000025</v>
      </c>
      <c r="H295" s="79">
        <v>5.3</v>
      </c>
      <c r="I295" s="79">
        <f>SUM(H295:H296)</f>
        <v>9.48</v>
      </c>
      <c r="J295" s="23"/>
    </row>
    <row r="296" spans="1:10" ht="16" x14ac:dyDescent="0.2">
      <c r="A296" s="63"/>
      <c r="B296" s="75"/>
      <c r="C296" s="66"/>
      <c r="D296" s="66" t="s">
        <v>413</v>
      </c>
      <c r="E296" s="79">
        <v>100000</v>
      </c>
      <c r="F296" s="79">
        <v>4.18</v>
      </c>
      <c r="G296" s="79"/>
      <c r="H296" s="79">
        <f>F296</f>
        <v>4.18</v>
      </c>
      <c r="I296" s="79"/>
      <c r="J296" s="23"/>
    </row>
    <row r="297" spans="1:10" ht="16" x14ac:dyDescent="0.2">
      <c r="A297" s="63"/>
      <c r="B297" s="75"/>
      <c r="C297" s="66"/>
      <c r="D297" s="66"/>
      <c r="E297" s="79"/>
      <c r="F297" s="79"/>
      <c r="G297" s="79"/>
      <c r="H297" s="79"/>
      <c r="I297" s="79"/>
      <c r="J297" s="23"/>
    </row>
    <row r="298" spans="1:10" ht="16" x14ac:dyDescent="0.2">
      <c r="A298" s="63">
        <f>A295+1</f>
        <v>78</v>
      </c>
      <c r="B298" s="75" t="s">
        <v>313</v>
      </c>
      <c r="C298" s="66" t="s">
        <v>45</v>
      </c>
      <c r="D298" s="66" t="s">
        <v>411</v>
      </c>
      <c r="E298" s="79">
        <v>10000</v>
      </c>
      <c r="F298" s="79">
        <v>0</v>
      </c>
      <c r="G298" s="78">
        <f>H298-F298</f>
        <v>1.26</v>
      </c>
      <c r="H298" s="79">
        <v>1.26</v>
      </c>
      <c r="I298" s="79">
        <f>H298</f>
        <v>1.26</v>
      </c>
      <c r="J298" s="23"/>
    </row>
    <row r="299" spans="1:10" ht="16" x14ac:dyDescent="0.2">
      <c r="A299" s="63"/>
      <c r="B299" s="75"/>
      <c r="C299" s="66"/>
      <c r="D299" s="66"/>
      <c r="E299" s="79"/>
      <c r="F299" s="79"/>
      <c r="G299" s="79"/>
      <c r="H299" s="79"/>
      <c r="I299" s="79"/>
      <c r="J299" s="23"/>
    </row>
    <row r="300" spans="1:10" ht="16" x14ac:dyDescent="0.2">
      <c r="A300" s="63">
        <f>A298+1</f>
        <v>79</v>
      </c>
      <c r="B300" s="75" t="s">
        <v>314</v>
      </c>
      <c r="C300" s="82" t="s">
        <v>230</v>
      </c>
      <c r="D300" s="66" t="s">
        <v>411</v>
      </c>
      <c r="E300" s="79">
        <v>100000</v>
      </c>
      <c r="F300" s="79">
        <v>27.72</v>
      </c>
      <c r="G300" s="78">
        <f>H300-F300</f>
        <v>3.0800000000000018</v>
      </c>
      <c r="H300" s="79">
        <v>30.8</v>
      </c>
      <c r="I300" s="79">
        <f>SUM(H300:H304)</f>
        <v>65.819999999999993</v>
      </c>
      <c r="J300" s="23"/>
    </row>
    <row r="301" spans="1:10" ht="16" x14ac:dyDescent="0.2">
      <c r="A301" s="63"/>
      <c r="B301" s="75"/>
      <c r="C301" s="66"/>
      <c r="D301" s="66" t="s">
        <v>417</v>
      </c>
      <c r="E301" s="79">
        <v>50000</v>
      </c>
      <c r="F301" s="79">
        <v>22.05</v>
      </c>
      <c r="G301" s="79"/>
      <c r="H301" s="79">
        <f>F301</f>
        <v>22.05</v>
      </c>
      <c r="I301" s="79"/>
      <c r="J301" s="23"/>
    </row>
    <row r="302" spans="1:10" ht="16" x14ac:dyDescent="0.2">
      <c r="A302" s="63"/>
      <c r="B302" s="75"/>
      <c r="C302" s="66"/>
      <c r="D302" s="66" t="s">
        <v>412</v>
      </c>
      <c r="E302" s="79">
        <v>10000</v>
      </c>
      <c r="F302" s="79">
        <v>3.42</v>
      </c>
      <c r="G302" s="79"/>
      <c r="H302" s="79">
        <f>F302</f>
        <v>3.42</v>
      </c>
      <c r="I302" s="79"/>
      <c r="J302" s="23"/>
    </row>
    <row r="303" spans="1:10" ht="16" x14ac:dyDescent="0.2">
      <c r="A303" s="63"/>
      <c r="B303" s="75"/>
      <c r="C303" s="66"/>
      <c r="D303" s="66" t="s">
        <v>413</v>
      </c>
      <c r="E303" s="79">
        <v>220000</v>
      </c>
      <c r="F303" s="79">
        <v>9.1999999999999993</v>
      </c>
      <c r="G303" s="79"/>
      <c r="H303" s="79">
        <f>F303</f>
        <v>9.1999999999999993</v>
      </c>
      <c r="I303" s="79"/>
      <c r="J303" s="23"/>
    </row>
    <row r="304" spans="1:10" ht="16" x14ac:dyDescent="0.2">
      <c r="A304" s="63"/>
      <c r="B304" s="75"/>
      <c r="C304" s="66"/>
      <c r="D304" s="66" t="s">
        <v>414</v>
      </c>
      <c r="E304" s="79">
        <v>10000</v>
      </c>
      <c r="F304" s="79">
        <v>0.35</v>
      </c>
      <c r="G304" s="79"/>
      <c r="H304" s="79">
        <f>F304</f>
        <v>0.35</v>
      </c>
      <c r="I304" s="79"/>
      <c r="J304" s="23"/>
    </row>
    <row r="305" spans="1:10" ht="16" x14ac:dyDescent="0.2">
      <c r="A305" s="63"/>
      <c r="B305" s="75"/>
      <c r="C305" s="66"/>
      <c r="D305" s="66"/>
      <c r="E305" s="79"/>
      <c r="F305" s="79"/>
      <c r="G305" s="79"/>
      <c r="H305" s="79"/>
      <c r="I305" s="79"/>
      <c r="J305" s="23"/>
    </row>
    <row r="306" spans="1:10" ht="16" x14ac:dyDescent="0.2">
      <c r="A306" s="63">
        <f>A300+1</f>
        <v>80</v>
      </c>
      <c r="B306" s="75" t="s">
        <v>315</v>
      </c>
      <c r="C306" s="66" t="s">
        <v>334</v>
      </c>
      <c r="D306" s="66" t="s">
        <v>411</v>
      </c>
      <c r="E306" s="79">
        <v>150000</v>
      </c>
      <c r="F306" s="79">
        <v>28.14</v>
      </c>
      <c r="G306" s="78">
        <f>H306-F306</f>
        <v>2.009999999999998</v>
      </c>
      <c r="H306" s="79">
        <v>30.15</v>
      </c>
      <c r="I306" s="79">
        <f>SUM(H306:H311)</f>
        <v>75.569999999999993</v>
      </c>
      <c r="J306" s="91"/>
    </row>
    <row r="307" spans="1:10" ht="16" x14ac:dyDescent="0.2">
      <c r="A307" s="63"/>
      <c r="B307" s="75"/>
      <c r="C307" s="66"/>
      <c r="D307" s="173" t="s">
        <v>417</v>
      </c>
      <c r="E307" s="79">
        <v>50000</v>
      </c>
      <c r="F307" s="79">
        <v>14.15</v>
      </c>
      <c r="G307" s="79"/>
      <c r="H307" s="79">
        <f>F307</f>
        <v>14.15</v>
      </c>
      <c r="I307" s="79"/>
      <c r="J307" s="91"/>
    </row>
    <row r="308" spans="1:10" ht="16" x14ac:dyDescent="0.2">
      <c r="A308" s="63"/>
      <c r="B308" s="75"/>
      <c r="C308" s="66"/>
      <c r="D308" s="173" t="s">
        <v>412</v>
      </c>
      <c r="E308" s="79">
        <v>10000</v>
      </c>
      <c r="F308" s="79">
        <v>3.42</v>
      </c>
      <c r="G308" s="79"/>
      <c r="H308" s="79">
        <f>F308</f>
        <v>3.42</v>
      </c>
      <c r="I308" s="79"/>
      <c r="J308" s="91"/>
    </row>
    <row r="309" spans="1:10" ht="16" x14ac:dyDescent="0.2">
      <c r="A309" s="63"/>
      <c r="B309" s="75"/>
      <c r="C309" s="66"/>
      <c r="D309" s="173" t="s">
        <v>413</v>
      </c>
      <c r="E309" s="144">
        <v>500000</v>
      </c>
      <c r="F309" s="79">
        <v>20.9</v>
      </c>
      <c r="G309" s="79"/>
      <c r="H309" s="79">
        <f>F309</f>
        <v>20.9</v>
      </c>
      <c r="I309" s="79"/>
      <c r="J309" s="91"/>
    </row>
    <row r="310" spans="1:10" ht="16" x14ac:dyDescent="0.2">
      <c r="A310" s="63"/>
      <c r="B310" s="75"/>
      <c r="C310" s="66"/>
      <c r="D310" s="173" t="s">
        <v>418</v>
      </c>
      <c r="E310" s="193">
        <v>150000</v>
      </c>
      <c r="F310" s="79">
        <v>6.6</v>
      </c>
      <c r="G310" s="79"/>
      <c r="H310" s="79">
        <f>F310</f>
        <v>6.6</v>
      </c>
      <c r="I310" s="79"/>
      <c r="J310" s="91"/>
    </row>
    <row r="311" spans="1:10" ht="16" x14ac:dyDescent="0.2">
      <c r="A311" s="63"/>
      <c r="B311" s="75"/>
      <c r="C311" s="66"/>
      <c r="D311" s="173" t="s">
        <v>414</v>
      </c>
      <c r="E311" s="79">
        <v>10000</v>
      </c>
      <c r="F311" s="79">
        <v>0.35</v>
      </c>
      <c r="G311" s="79"/>
      <c r="H311" s="79">
        <f>F311</f>
        <v>0.35</v>
      </c>
      <c r="I311" s="79"/>
      <c r="J311" s="91"/>
    </row>
    <row r="312" spans="1:10" ht="16" x14ac:dyDescent="0.2">
      <c r="A312" s="63"/>
      <c r="B312" s="75"/>
      <c r="C312" s="66"/>
      <c r="D312" s="66"/>
      <c r="E312" s="79"/>
      <c r="F312" s="79"/>
      <c r="G312" s="79"/>
      <c r="H312" s="79"/>
      <c r="I312" s="79"/>
      <c r="J312" s="91"/>
    </row>
    <row r="313" spans="1:10" ht="16" x14ac:dyDescent="0.2">
      <c r="A313" s="63">
        <f>A306+1</f>
        <v>81</v>
      </c>
      <c r="B313" s="75" t="s">
        <v>316</v>
      </c>
      <c r="C313" s="66" t="s">
        <v>182</v>
      </c>
      <c r="D313" s="66" t="s">
        <v>411</v>
      </c>
      <c r="E313" s="78">
        <v>10000</v>
      </c>
      <c r="F313" s="78">
        <v>0</v>
      </c>
      <c r="G313" s="78">
        <f>H313-F313</f>
        <v>0.91</v>
      </c>
      <c r="H313" s="78">
        <v>0.91</v>
      </c>
      <c r="I313" s="78">
        <f>SUM(H313:H315)</f>
        <v>2.2200000000000002</v>
      </c>
      <c r="J313" s="104"/>
    </row>
    <row r="314" spans="1:10" ht="16" x14ac:dyDescent="0.2">
      <c r="A314" s="63"/>
      <c r="B314" s="75"/>
      <c r="C314" s="66"/>
      <c r="D314" s="66" t="s">
        <v>417</v>
      </c>
      <c r="E314" s="78">
        <v>5000</v>
      </c>
      <c r="F314" s="78">
        <v>0.63</v>
      </c>
      <c r="G314" s="78"/>
      <c r="H314" s="78">
        <f>F314</f>
        <v>0.63</v>
      </c>
      <c r="I314" s="78"/>
      <c r="J314" s="104"/>
    </row>
    <row r="315" spans="1:10" ht="16" x14ac:dyDescent="0.2">
      <c r="A315" s="63"/>
      <c r="B315" s="75"/>
      <c r="C315" s="66"/>
      <c r="D315" s="66" t="s">
        <v>412</v>
      </c>
      <c r="E315" s="78">
        <v>2000</v>
      </c>
      <c r="F315" s="78">
        <v>0.68</v>
      </c>
      <c r="G315" s="78"/>
      <c r="H315" s="78">
        <f>F315</f>
        <v>0.68</v>
      </c>
      <c r="I315" s="78"/>
      <c r="J315" s="104"/>
    </row>
    <row r="316" spans="1:10" ht="16" x14ac:dyDescent="0.2">
      <c r="A316" s="63"/>
      <c r="B316" s="75"/>
      <c r="C316" s="66"/>
      <c r="D316" s="66"/>
      <c r="E316" s="78"/>
      <c r="F316" s="78"/>
      <c r="G316" s="78"/>
      <c r="H316" s="78"/>
      <c r="I316" s="78"/>
      <c r="J316" s="104"/>
    </row>
    <row r="317" spans="1:10" ht="16" x14ac:dyDescent="0.2">
      <c r="A317" s="63">
        <f>A313+1</f>
        <v>82</v>
      </c>
      <c r="B317" s="75" t="s">
        <v>350</v>
      </c>
      <c r="C317" s="66" t="s">
        <v>366</v>
      </c>
      <c r="D317" s="66" t="s">
        <v>411</v>
      </c>
      <c r="E317" s="78">
        <v>10000</v>
      </c>
      <c r="F317" s="78">
        <v>0</v>
      </c>
      <c r="G317" s="78">
        <f>H317-F317</f>
        <v>3.08</v>
      </c>
      <c r="H317" s="78">
        <v>3.08</v>
      </c>
      <c r="I317" s="78">
        <f>SUM(H317:H322)</f>
        <v>18.260000000000002</v>
      </c>
      <c r="J317" s="104"/>
    </row>
    <row r="318" spans="1:10" ht="16" x14ac:dyDescent="0.2">
      <c r="A318" s="63"/>
      <c r="B318" s="75"/>
      <c r="C318" s="66"/>
      <c r="D318" s="173" t="s">
        <v>417</v>
      </c>
      <c r="E318" s="78">
        <v>10000</v>
      </c>
      <c r="F318" s="78">
        <v>2.83</v>
      </c>
      <c r="G318" s="78"/>
      <c r="H318" s="78">
        <f>F318</f>
        <v>2.83</v>
      </c>
      <c r="I318" s="78"/>
      <c r="J318" s="104"/>
    </row>
    <row r="319" spans="1:10" ht="16" x14ac:dyDescent="0.2">
      <c r="A319" s="63"/>
      <c r="B319" s="75"/>
      <c r="C319" s="66"/>
      <c r="D319" s="173" t="s">
        <v>412</v>
      </c>
      <c r="E319" s="78">
        <v>10000</v>
      </c>
      <c r="F319" s="78">
        <v>3.42</v>
      </c>
      <c r="G319" s="78"/>
      <c r="H319" s="78">
        <f>F319</f>
        <v>3.42</v>
      </c>
      <c r="I319" s="78"/>
      <c r="J319" s="104"/>
    </row>
    <row r="320" spans="1:10" ht="16" x14ac:dyDescent="0.2">
      <c r="A320" s="63"/>
      <c r="B320" s="75"/>
      <c r="C320" s="66"/>
      <c r="D320" s="173" t="s">
        <v>413</v>
      </c>
      <c r="E320" s="78">
        <v>100000</v>
      </c>
      <c r="F320" s="78">
        <v>4.18</v>
      </c>
      <c r="G320" s="78"/>
      <c r="H320" s="78">
        <f>F320</f>
        <v>4.18</v>
      </c>
      <c r="I320" s="78"/>
      <c r="J320" s="104"/>
    </row>
    <row r="321" spans="1:10" ht="16" x14ac:dyDescent="0.2">
      <c r="A321" s="63"/>
      <c r="B321" s="75"/>
      <c r="C321" s="66"/>
      <c r="D321" s="173" t="s">
        <v>418</v>
      </c>
      <c r="E321" s="193">
        <v>100000</v>
      </c>
      <c r="F321" s="78">
        <v>4.4000000000000004</v>
      </c>
      <c r="G321" s="78"/>
      <c r="H321" s="78">
        <f>F321</f>
        <v>4.4000000000000004</v>
      </c>
      <c r="I321" s="78"/>
      <c r="J321" s="104"/>
    </row>
    <row r="322" spans="1:10" ht="16" x14ac:dyDescent="0.2">
      <c r="A322" s="63"/>
      <c r="B322" s="75"/>
      <c r="C322" s="66"/>
      <c r="D322" s="173" t="s">
        <v>414</v>
      </c>
      <c r="E322" s="78">
        <v>10000</v>
      </c>
      <c r="F322" s="78">
        <v>0.35</v>
      </c>
      <c r="G322" s="78"/>
      <c r="H322" s="78">
        <f>F322</f>
        <v>0.35</v>
      </c>
      <c r="I322" s="78"/>
      <c r="J322" s="104"/>
    </row>
    <row r="323" spans="1:10" ht="16" x14ac:dyDescent="0.2">
      <c r="A323" s="63"/>
      <c r="B323" s="75"/>
      <c r="C323" s="66"/>
      <c r="D323" s="66"/>
      <c r="E323" s="78"/>
      <c r="F323" s="78"/>
      <c r="G323" s="78"/>
      <c r="H323" s="78"/>
      <c r="I323" s="78"/>
      <c r="J323" s="104"/>
    </row>
    <row r="324" spans="1:10" ht="16" x14ac:dyDescent="0.2">
      <c r="A324" s="63">
        <f>A317+1</f>
        <v>83</v>
      </c>
      <c r="B324" s="75" t="s">
        <v>317</v>
      </c>
      <c r="C324" s="66" t="s">
        <v>100</v>
      </c>
      <c r="D324" s="66" t="s">
        <v>411</v>
      </c>
      <c r="E324" s="79">
        <v>10000</v>
      </c>
      <c r="F324" s="79">
        <v>0</v>
      </c>
      <c r="G324" s="78">
        <f>H324-F324</f>
        <v>0.66</v>
      </c>
      <c r="H324" s="79">
        <v>0.66</v>
      </c>
      <c r="I324" s="79">
        <f>SUM(H324:H325)</f>
        <v>2.75</v>
      </c>
      <c r="J324" s="23"/>
    </row>
    <row r="325" spans="1:10" ht="16" x14ac:dyDescent="0.2">
      <c r="A325" s="63"/>
      <c r="B325" s="75"/>
      <c r="C325" s="66"/>
      <c r="D325" s="66" t="s">
        <v>413</v>
      </c>
      <c r="E325" s="79">
        <v>50000</v>
      </c>
      <c r="F325" s="79">
        <v>2.09</v>
      </c>
      <c r="G325" s="79"/>
      <c r="H325" s="79">
        <f>F325</f>
        <v>2.09</v>
      </c>
      <c r="I325" s="79"/>
      <c r="J325" s="23"/>
    </row>
    <row r="326" spans="1:10" ht="16" x14ac:dyDescent="0.2">
      <c r="A326" s="63"/>
      <c r="B326" s="75"/>
      <c r="C326" s="66"/>
      <c r="D326" s="66"/>
      <c r="E326" s="79"/>
      <c r="F326" s="79"/>
      <c r="G326" s="79"/>
      <c r="H326" s="79"/>
      <c r="I326" s="79"/>
      <c r="J326" s="23"/>
    </row>
    <row r="327" spans="1:10" ht="16" x14ac:dyDescent="0.2">
      <c r="A327" s="63"/>
      <c r="B327" s="75" t="s">
        <v>442</v>
      </c>
      <c r="C327" s="66" t="s">
        <v>437</v>
      </c>
      <c r="D327" s="66" t="s">
        <v>411</v>
      </c>
      <c r="E327" s="79">
        <v>250000</v>
      </c>
      <c r="F327" s="79">
        <v>15.84</v>
      </c>
      <c r="G327" s="79">
        <f>H327-F327</f>
        <v>0.66000000000000014</v>
      </c>
      <c r="H327" s="79">
        <v>16.5</v>
      </c>
      <c r="I327" s="79">
        <f>H327</f>
        <v>16.5</v>
      </c>
      <c r="J327" s="23"/>
    </row>
    <row r="328" spans="1:10" ht="16" x14ac:dyDescent="0.2">
      <c r="A328" s="63"/>
      <c r="B328" s="75"/>
      <c r="C328" s="66"/>
      <c r="D328" s="66"/>
      <c r="E328" s="79"/>
      <c r="F328" s="79"/>
      <c r="G328" s="79"/>
      <c r="H328" s="79"/>
      <c r="J328" s="23"/>
    </row>
    <row r="329" spans="1:10" ht="16" x14ac:dyDescent="0.2">
      <c r="A329" s="63">
        <v>84</v>
      </c>
      <c r="B329" s="75" t="s">
        <v>318</v>
      </c>
      <c r="C329" s="66" t="s">
        <v>231</v>
      </c>
      <c r="D329" s="66" t="s">
        <v>411</v>
      </c>
      <c r="E329" s="79">
        <v>250000</v>
      </c>
      <c r="F329" s="79">
        <v>30.24</v>
      </c>
      <c r="G329" s="78">
        <f>H329-F329</f>
        <v>1.2600000000000016</v>
      </c>
      <c r="H329" s="79">
        <v>31.5</v>
      </c>
      <c r="I329" s="79">
        <f>SUM(H329:H334)</f>
        <v>65.77</v>
      </c>
      <c r="J329" s="23"/>
    </row>
    <row r="330" spans="1:10" ht="16" x14ac:dyDescent="0.2">
      <c r="A330" s="63"/>
      <c r="B330" s="75"/>
      <c r="C330" s="66"/>
      <c r="D330" s="173" t="s">
        <v>417</v>
      </c>
      <c r="E330" s="79">
        <v>50000</v>
      </c>
      <c r="F330" s="79">
        <v>9.0500000000000007</v>
      </c>
      <c r="G330" s="79"/>
      <c r="H330" s="79">
        <f>F330</f>
        <v>9.0500000000000007</v>
      </c>
      <c r="I330" s="79"/>
      <c r="J330" s="23"/>
    </row>
    <row r="331" spans="1:10" ht="16" x14ac:dyDescent="0.2">
      <c r="A331" s="63"/>
      <c r="B331" s="75"/>
      <c r="C331" s="66"/>
      <c r="D331" s="173" t="s">
        <v>412</v>
      </c>
      <c r="E331" s="79">
        <v>10000</v>
      </c>
      <c r="F331" s="79">
        <v>3.42</v>
      </c>
      <c r="G331" s="79"/>
      <c r="H331" s="79">
        <f>F331</f>
        <v>3.42</v>
      </c>
      <c r="I331" s="79"/>
      <c r="J331" s="23"/>
    </row>
    <row r="332" spans="1:10" ht="16" x14ac:dyDescent="0.2">
      <c r="A332" s="63"/>
      <c r="B332" s="75"/>
      <c r="C332" s="66"/>
      <c r="D332" s="173" t="s">
        <v>413</v>
      </c>
      <c r="E332" s="79">
        <v>250000</v>
      </c>
      <c r="F332" s="79">
        <v>10.45</v>
      </c>
      <c r="G332" s="79"/>
      <c r="H332" s="79">
        <f>F332</f>
        <v>10.45</v>
      </c>
      <c r="I332" s="79"/>
      <c r="J332" s="23"/>
    </row>
    <row r="333" spans="1:10" ht="16" x14ac:dyDescent="0.2">
      <c r="A333" s="63"/>
      <c r="B333" s="75"/>
      <c r="C333" s="66"/>
      <c r="D333" s="173" t="s">
        <v>418</v>
      </c>
      <c r="E333" s="193">
        <v>250000</v>
      </c>
      <c r="F333" s="79">
        <v>11</v>
      </c>
      <c r="G333" s="79"/>
      <c r="H333" s="79">
        <f>F333</f>
        <v>11</v>
      </c>
      <c r="I333" s="79"/>
      <c r="J333" s="23"/>
    </row>
    <row r="334" spans="1:10" ht="16" x14ac:dyDescent="0.2">
      <c r="A334" s="63"/>
      <c r="B334" s="75"/>
      <c r="C334" s="66"/>
      <c r="D334" s="173" t="s">
        <v>414</v>
      </c>
      <c r="E334" s="79">
        <v>10000</v>
      </c>
      <c r="F334" s="79">
        <v>0.35</v>
      </c>
      <c r="G334" s="79"/>
      <c r="H334" s="79">
        <f>F334</f>
        <v>0.35</v>
      </c>
      <c r="I334" s="79"/>
      <c r="J334" s="23"/>
    </row>
    <row r="335" spans="1:10" ht="16" x14ac:dyDescent="0.2">
      <c r="A335" s="63"/>
      <c r="B335" s="75"/>
      <c r="C335" s="66"/>
      <c r="D335" s="66"/>
      <c r="E335" s="79"/>
      <c r="F335" s="79"/>
      <c r="G335" s="79"/>
      <c r="H335" s="79"/>
      <c r="I335" s="79"/>
      <c r="J335" s="23"/>
    </row>
    <row r="336" spans="1:10" ht="16" x14ac:dyDescent="0.2">
      <c r="A336" s="63">
        <v>85</v>
      </c>
      <c r="B336" s="75" t="s">
        <v>319</v>
      </c>
      <c r="C336" s="82" t="s">
        <v>206</v>
      </c>
      <c r="D336" s="66" t="s">
        <v>411</v>
      </c>
      <c r="E336" s="79">
        <v>180000</v>
      </c>
      <c r="F336" s="79">
        <v>15.47</v>
      </c>
      <c r="G336" s="78">
        <f>H336-F336</f>
        <v>0.90999999999999837</v>
      </c>
      <c r="H336" s="79">
        <v>16.38</v>
      </c>
      <c r="I336" s="79">
        <f>SUM(H336:H341)</f>
        <v>49.74</v>
      </c>
      <c r="J336" s="23"/>
    </row>
    <row r="337" spans="1:10" ht="16" x14ac:dyDescent="0.2">
      <c r="A337" s="63"/>
      <c r="B337" s="75"/>
      <c r="C337" s="66"/>
      <c r="D337" s="173" t="s">
        <v>417</v>
      </c>
      <c r="E337" s="79">
        <v>50000</v>
      </c>
      <c r="F337" s="79">
        <v>14.15</v>
      </c>
      <c r="G337" s="79"/>
      <c r="H337" s="79">
        <f>F337</f>
        <v>14.15</v>
      </c>
      <c r="I337" s="79"/>
      <c r="J337" s="23"/>
    </row>
    <row r="338" spans="1:10" ht="16" x14ac:dyDescent="0.2">
      <c r="A338" s="63"/>
      <c r="B338" s="75"/>
      <c r="C338" s="66"/>
      <c r="D338" s="173" t="s">
        <v>412</v>
      </c>
      <c r="E338" s="79">
        <v>10000</v>
      </c>
      <c r="F338" s="79">
        <v>3.42</v>
      </c>
      <c r="G338" s="79"/>
      <c r="H338" s="79">
        <f>F338</f>
        <v>3.42</v>
      </c>
      <c r="I338" s="79"/>
      <c r="J338" s="23"/>
    </row>
    <row r="339" spans="1:10" ht="16" x14ac:dyDescent="0.2">
      <c r="A339" s="63"/>
      <c r="B339" s="75"/>
      <c r="C339" s="66"/>
      <c r="D339" s="173" t="s">
        <v>413</v>
      </c>
      <c r="E339" s="79">
        <v>180000</v>
      </c>
      <c r="F339" s="79">
        <v>7.52</v>
      </c>
      <c r="G339" s="79"/>
      <c r="H339" s="79">
        <f>F339</f>
        <v>7.52</v>
      </c>
      <c r="I339" s="79"/>
      <c r="J339" s="23"/>
    </row>
    <row r="340" spans="1:10" ht="16" x14ac:dyDescent="0.2">
      <c r="A340" s="63"/>
      <c r="B340" s="75"/>
      <c r="C340" s="66"/>
      <c r="D340" s="173" t="s">
        <v>418</v>
      </c>
      <c r="E340" s="193">
        <v>180000</v>
      </c>
      <c r="F340" s="79">
        <v>7.92</v>
      </c>
      <c r="G340" s="79"/>
      <c r="H340" s="79">
        <f>F340</f>
        <v>7.92</v>
      </c>
      <c r="I340" s="79"/>
      <c r="J340" s="23"/>
    </row>
    <row r="341" spans="1:10" ht="16" x14ac:dyDescent="0.2">
      <c r="A341" s="63"/>
      <c r="B341" s="75"/>
      <c r="C341" s="66"/>
      <c r="D341" s="173" t="s">
        <v>414</v>
      </c>
      <c r="E341" s="79">
        <v>10000</v>
      </c>
      <c r="F341" s="79">
        <v>0.35</v>
      </c>
      <c r="G341" s="79"/>
      <c r="H341" s="79">
        <f>F341</f>
        <v>0.35</v>
      </c>
      <c r="I341" s="79"/>
      <c r="J341" s="23"/>
    </row>
    <row r="342" spans="1:10" ht="16" x14ac:dyDescent="0.2">
      <c r="A342" s="63"/>
      <c r="B342" s="75"/>
      <c r="C342" s="66"/>
      <c r="D342" s="66"/>
      <c r="E342" s="79"/>
      <c r="F342" s="79"/>
      <c r="G342" s="79"/>
      <c r="H342" s="79"/>
      <c r="I342" s="79"/>
      <c r="J342" s="23"/>
    </row>
    <row r="343" spans="1:10" ht="16" x14ac:dyDescent="0.2">
      <c r="A343" s="63">
        <f>A336+1</f>
        <v>86</v>
      </c>
      <c r="B343" s="75" t="s">
        <v>320</v>
      </c>
      <c r="C343" s="82" t="s">
        <v>204</v>
      </c>
      <c r="D343" s="66" t="s">
        <v>411</v>
      </c>
      <c r="E343" s="79">
        <v>180000</v>
      </c>
      <c r="F343" s="79">
        <v>21.42</v>
      </c>
      <c r="G343" s="78">
        <f>H343-F343</f>
        <v>1.259999999999998</v>
      </c>
      <c r="H343" s="79">
        <v>22.68</v>
      </c>
      <c r="I343" s="79">
        <f>SUM(H343:H348)</f>
        <v>52.790000000000013</v>
      </c>
      <c r="J343" s="23"/>
    </row>
    <row r="344" spans="1:10" ht="16" x14ac:dyDescent="0.2">
      <c r="A344" s="63"/>
      <c r="B344" s="75"/>
      <c r="C344" s="66"/>
      <c r="D344" s="173" t="s">
        <v>417</v>
      </c>
      <c r="E344" s="79">
        <v>50000</v>
      </c>
      <c r="F344" s="79">
        <v>22.05</v>
      </c>
      <c r="G344" s="79"/>
      <c r="H344" s="79">
        <f>F344</f>
        <v>22.05</v>
      </c>
      <c r="I344" s="79"/>
      <c r="J344" s="23"/>
    </row>
    <row r="345" spans="1:10" ht="16" x14ac:dyDescent="0.2">
      <c r="A345" s="63"/>
      <c r="B345" s="75"/>
      <c r="C345" s="66"/>
      <c r="D345" s="173" t="s">
        <v>412</v>
      </c>
      <c r="E345" s="79">
        <v>10000</v>
      </c>
      <c r="F345" s="79">
        <v>3.42</v>
      </c>
      <c r="G345" s="79"/>
      <c r="H345" s="79">
        <f>F345</f>
        <v>3.42</v>
      </c>
      <c r="I345" s="79"/>
      <c r="J345" s="23"/>
    </row>
    <row r="346" spans="1:10" ht="16" x14ac:dyDescent="0.2">
      <c r="A346" s="63"/>
      <c r="B346" s="75"/>
      <c r="C346" s="66"/>
      <c r="D346" s="173" t="s">
        <v>413</v>
      </c>
      <c r="E346" s="79">
        <v>50000</v>
      </c>
      <c r="F346" s="79">
        <v>2.09</v>
      </c>
      <c r="G346" s="79"/>
      <c r="H346" s="79">
        <f>F346</f>
        <v>2.09</v>
      </c>
      <c r="I346" s="79"/>
      <c r="J346" s="23"/>
    </row>
    <row r="347" spans="1:10" ht="16" x14ac:dyDescent="0.2">
      <c r="A347" s="63"/>
      <c r="B347" s="75"/>
      <c r="C347" s="66"/>
      <c r="D347" s="173" t="s">
        <v>418</v>
      </c>
      <c r="E347" s="79">
        <v>50000</v>
      </c>
      <c r="F347" s="79">
        <v>2.2000000000000002</v>
      </c>
      <c r="G347" s="79"/>
      <c r="H347" s="79">
        <f>F347</f>
        <v>2.2000000000000002</v>
      </c>
      <c r="I347" s="79"/>
      <c r="J347" s="23"/>
    </row>
    <row r="348" spans="1:10" ht="16" x14ac:dyDescent="0.2">
      <c r="A348" s="63"/>
      <c r="B348" s="75"/>
      <c r="C348" s="66"/>
      <c r="D348" s="173" t="s">
        <v>414</v>
      </c>
      <c r="E348" s="79">
        <v>10000</v>
      </c>
      <c r="F348" s="79">
        <v>0.35</v>
      </c>
      <c r="G348" s="79"/>
      <c r="H348" s="79">
        <f>F348</f>
        <v>0.35</v>
      </c>
      <c r="I348" s="79"/>
      <c r="J348" s="23"/>
    </row>
    <row r="349" spans="1:10" ht="16" x14ac:dyDescent="0.2">
      <c r="A349" s="63"/>
      <c r="B349" s="75"/>
      <c r="C349" s="66"/>
      <c r="D349" s="173"/>
      <c r="E349" s="79"/>
      <c r="F349" s="79"/>
      <c r="G349" s="79"/>
      <c r="H349" s="79"/>
      <c r="I349" s="79"/>
      <c r="J349" s="23"/>
    </row>
    <row r="350" spans="1:10" ht="16" x14ac:dyDescent="0.2">
      <c r="A350" s="63">
        <v>87</v>
      </c>
      <c r="B350" s="75" t="s">
        <v>454</v>
      </c>
      <c r="C350" s="66" t="s">
        <v>451</v>
      </c>
      <c r="D350" s="173" t="s">
        <v>411</v>
      </c>
      <c r="E350" s="79">
        <v>10000</v>
      </c>
      <c r="F350" s="79">
        <v>0</v>
      </c>
      <c r="G350" s="79">
        <v>0.53</v>
      </c>
      <c r="H350" s="79">
        <f>F350+G350</f>
        <v>0.53</v>
      </c>
      <c r="I350" s="79">
        <f>SUM(H350:H351)</f>
        <v>12.229999999999999</v>
      </c>
      <c r="J350" s="23" t="s">
        <v>453</v>
      </c>
    </row>
    <row r="351" spans="1:10" ht="16" x14ac:dyDescent="0.2">
      <c r="A351" s="63"/>
      <c r="B351" s="75"/>
      <c r="C351" s="66"/>
      <c r="D351" s="173" t="s">
        <v>413</v>
      </c>
      <c r="E351" s="79">
        <v>280000</v>
      </c>
      <c r="F351" s="79">
        <v>11.7</v>
      </c>
      <c r="G351" s="79"/>
      <c r="H351" s="79">
        <f>F351</f>
        <v>11.7</v>
      </c>
      <c r="I351" s="79"/>
      <c r="J351" s="23"/>
    </row>
    <row r="352" spans="1:10" ht="16" x14ac:dyDescent="0.2">
      <c r="A352" s="63"/>
      <c r="B352" s="75"/>
      <c r="C352" s="66"/>
      <c r="D352" s="66"/>
      <c r="E352" s="79"/>
      <c r="F352" s="79"/>
      <c r="G352" s="79"/>
      <c r="H352" s="79"/>
      <c r="I352" s="79"/>
      <c r="J352" s="23"/>
    </row>
    <row r="353" spans="1:10" ht="16" x14ac:dyDescent="0.2">
      <c r="A353" s="63">
        <v>88</v>
      </c>
      <c r="B353" s="75" t="s">
        <v>321</v>
      </c>
      <c r="C353" s="66" t="s">
        <v>63</v>
      </c>
      <c r="D353" s="66" t="s">
        <v>411</v>
      </c>
      <c r="E353" s="180">
        <v>250000</v>
      </c>
      <c r="F353" s="78">
        <v>15.84</v>
      </c>
      <c r="G353" s="78">
        <f>H353-F353</f>
        <v>0.66000000000000014</v>
      </c>
      <c r="H353" s="79">
        <v>16.5</v>
      </c>
      <c r="I353" s="79">
        <f>SUM(H353:H356)</f>
        <v>31.14</v>
      </c>
      <c r="J353" s="23"/>
    </row>
    <row r="354" spans="1:10" ht="16" x14ac:dyDescent="0.2">
      <c r="A354" s="63"/>
      <c r="B354" s="75"/>
      <c r="C354" s="66"/>
      <c r="D354" s="66" t="s">
        <v>412</v>
      </c>
      <c r="E354" s="78">
        <v>10000</v>
      </c>
      <c r="F354" s="78">
        <v>3.42</v>
      </c>
      <c r="G354" s="78"/>
      <c r="H354" s="79">
        <f>F354</f>
        <v>3.42</v>
      </c>
      <c r="I354" s="79"/>
      <c r="J354" s="23"/>
    </row>
    <row r="355" spans="1:10" ht="16" x14ac:dyDescent="0.2">
      <c r="A355" s="63"/>
      <c r="B355" s="75"/>
      <c r="C355" s="66"/>
      <c r="D355" s="66" t="s">
        <v>413</v>
      </c>
      <c r="E355" s="144">
        <v>260000</v>
      </c>
      <c r="F355" s="78">
        <v>10.87</v>
      </c>
      <c r="G355" s="78"/>
      <c r="H355" s="79">
        <f>F355</f>
        <v>10.87</v>
      </c>
      <c r="I355" s="79"/>
      <c r="J355" s="23"/>
    </row>
    <row r="356" spans="1:10" ht="16" x14ac:dyDescent="0.2">
      <c r="A356" s="63"/>
      <c r="B356" s="75"/>
      <c r="C356" s="66"/>
      <c r="D356" s="66" t="s">
        <v>414</v>
      </c>
      <c r="E356" s="78">
        <v>10000</v>
      </c>
      <c r="F356" s="78">
        <v>0.35</v>
      </c>
      <c r="G356" s="78"/>
      <c r="H356" s="79">
        <f>F356</f>
        <v>0.35</v>
      </c>
      <c r="I356" s="79"/>
      <c r="J356" s="23"/>
    </row>
    <row r="357" spans="1:10" ht="16" x14ac:dyDescent="0.2">
      <c r="A357" s="63"/>
      <c r="B357" s="75"/>
      <c r="C357" s="66"/>
      <c r="D357" s="66"/>
      <c r="E357" s="79"/>
      <c r="F357" s="79"/>
      <c r="G357" s="79"/>
      <c r="H357" s="79"/>
      <c r="I357" s="79"/>
      <c r="J357" s="23"/>
    </row>
    <row r="358" spans="1:10" ht="16" x14ac:dyDescent="0.2">
      <c r="A358" s="63"/>
      <c r="B358" s="75"/>
      <c r="C358" s="66"/>
      <c r="D358" s="66"/>
      <c r="E358" s="79"/>
      <c r="F358" s="79"/>
      <c r="G358" s="79"/>
      <c r="H358" s="79"/>
      <c r="I358" s="79"/>
      <c r="J358" s="23"/>
    </row>
    <row r="359" spans="1:10" ht="16" x14ac:dyDescent="0.2">
      <c r="A359" s="63">
        <f>A353+1</f>
        <v>89</v>
      </c>
      <c r="B359" s="75" t="s">
        <v>322</v>
      </c>
      <c r="C359" s="66" t="s">
        <v>166</v>
      </c>
      <c r="D359" s="66" t="s">
        <v>411</v>
      </c>
      <c r="E359" s="79">
        <v>10000</v>
      </c>
      <c r="F359" s="79">
        <v>0</v>
      </c>
      <c r="G359" s="78">
        <f>H359-F359</f>
        <v>0.53</v>
      </c>
      <c r="H359" s="79">
        <v>0.53</v>
      </c>
      <c r="I359" s="79">
        <f>H359</f>
        <v>0.53</v>
      </c>
      <c r="J359" s="23"/>
    </row>
    <row r="360" spans="1:10" ht="16" x14ac:dyDescent="0.2">
      <c r="A360" s="63"/>
      <c r="B360" s="75"/>
      <c r="C360" s="66"/>
      <c r="D360" s="66"/>
      <c r="E360" s="79"/>
      <c r="F360" s="79"/>
      <c r="G360" s="79"/>
      <c r="H360" s="79"/>
      <c r="I360" s="79"/>
      <c r="J360" s="23"/>
    </row>
    <row r="361" spans="1:10" ht="16" x14ac:dyDescent="0.2">
      <c r="A361" s="63">
        <f>A359+1</f>
        <v>90</v>
      </c>
      <c r="B361" s="75" t="s">
        <v>323</v>
      </c>
      <c r="C361" s="66" t="s">
        <v>86</v>
      </c>
      <c r="D361" s="66" t="s">
        <v>411</v>
      </c>
      <c r="E361" s="79">
        <v>10000</v>
      </c>
      <c r="F361" s="79">
        <v>0</v>
      </c>
      <c r="G361" s="78">
        <f>H361-F361</f>
        <v>2.0099999999999998</v>
      </c>
      <c r="H361" s="79">
        <v>2.0099999999999998</v>
      </c>
      <c r="I361" s="79">
        <f>SUM(H361:H362)</f>
        <v>2.4299999999999997</v>
      </c>
      <c r="J361" s="23"/>
    </row>
    <row r="362" spans="1:10" ht="16" x14ac:dyDescent="0.2">
      <c r="A362" s="122"/>
      <c r="B362" s="123"/>
      <c r="C362" s="124"/>
      <c r="D362" s="124" t="s">
        <v>413</v>
      </c>
      <c r="E362" s="152">
        <v>10000</v>
      </c>
      <c r="F362" s="79">
        <v>0.42</v>
      </c>
      <c r="G362" s="79"/>
      <c r="H362" s="79">
        <f>F362</f>
        <v>0.42</v>
      </c>
      <c r="I362" s="79"/>
      <c r="J362" s="23"/>
    </row>
    <row r="363" spans="1:10" ht="16" x14ac:dyDescent="0.2">
      <c r="A363" s="122"/>
      <c r="B363" s="123"/>
      <c r="C363" s="124"/>
      <c r="D363" s="124"/>
      <c r="E363" s="152"/>
      <c r="F363" s="79"/>
      <c r="G363" s="79"/>
      <c r="H363" s="79"/>
      <c r="I363" s="79"/>
      <c r="J363" s="23"/>
    </row>
    <row r="364" spans="1:10" ht="16" x14ac:dyDescent="0.2">
      <c r="A364" s="122"/>
      <c r="B364" s="123"/>
      <c r="C364" s="124"/>
      <c r="D364" s="124"/>
      <c r="E364" s="152"/>
      <c r="F364" s="79"/>
      <c r="G364" s="79"/>
      <c r="H364" s="79"/>
      <c r="I364" s="79"/>
      <c r="J364" s="23"/>
    </row>
    <row r="365" spans="1:10" ht="16" x14ac:dyDescent="0.2">
      <c r="A365" s="136"/>
      <c r="B365" s="137"/>
      <c r="C365" s="134" t="s">
        <v>400</v>
      </c>
      <c r="D365" s="134"/>
      <c r="E365" s="153"/>
      <c r="F365" s="161"/>
      <c r="G365" s="132"/>
      <c r="H365" s="132"/>
      <c r="I365" s="132">
        <f>SUM(I5:I362)</f>
        <v>2457.96</v>
      </c>
      <c r="J365" s="133"/>
    </row>
    <row r="366" spans="1:10" ht="16" x14ac:dyDescent="0.2">
      <c r="A366" s="122"/>
      <c r="B366" s="123"/>
      <c r="C366" s="124"/>
      <c r="D366" s="124"/>
      <c r="E366" s="152"/>
      <c r="F366" s="79"/>
      <c r="G366" s="79"/>
      <c r="H366" s="79"/>
      <c r="I366" s="79"/>
      <c r="J366" s="23"/>
    </row>
    <row r="367" spans="1:10" ht="16" x14ac:dyDescent="0.2">
      <c r="A367" s="125" t="s">
        <v>395</v>
      </c>
      <c r="B367" s="75" t="s">
        <v>336</v>
      </c>
      <c r="C367" s="66" t="s">
        <v>337</v>
      </c>
      <c r="D367" s="66" t="s">
        <v>411</v>
      </c>
      <c r="E367" s="79">
        <v>250000</v>
      </c>
      <c r="F367" s="78">
        <v>12.72</v>
      </c>
      <c r="G367" s="78">
        <f>H367-F367</f>
        <v>0.52999999999999936</v>
      </c>
      <c r="H367" s="78">
        <v>13.25</v>
      </c>
      <c r="I367" s="78">
        <f>SUM(H367:H370)</f>
        <v>27.470000000000002</v>
      </c>
      <c r="J367" s="23"/>
    </row>
    <row r="368" spans="1:10" ht="16" x14ac:dyDescent="0.2">
      <c r="A368" s="125"/>
      <c r="B368" s="75"/>
      <c r="C368" s="66"/>
      <c r="D368" s="66" t="s">
        <v>412</v>
      </c>
      <c r="E368" s="157">
        <v>10000</v>
      </c>
      <c r="F368" s="79">
        <v>3.42</v>
      </c>
      <c r="G368" s="78"/>
      <c r="H368" s="78">
        <f>F368</f>
        <v>3.42</v>
      </c>
      <c r="I368" s="78"/>
      <c r="J368" s="23"/>
    </row>
    <row r="369" spans="1:10" ht="16" x14ac:dyDescent="0.2">
      <c r="A369" s="125"/>
      <c r="B369" s="75"/>
      <c r="C369" s="66"/>
      <c r="D369" s="66" t="s">
        <v>413</v>
      </c>
      <c r="E369" s="150">
        <v>250000</v>
      </c>
      <c r="F369" s="79">
        <v>10.45</v>
      </c>
      <c r="G369" s="78"/>
      <c r="H369" s="78">
        <f>F369</f>
        <v>10.45</v>
      </c>
      <c r="I369" s="78"/>
      <c r="J369" s="23"/>
    </row>
    <row r="370" spans="1:10" ht="16" x14ac:dyDescent="0.2">
      <c r="A370" s="125"/>
      <c r="B370" s="75"/>
      <c r="C370" s="66"/>
      <c r="D370" s="66" t="s">
        <v>414</v>
      </c>
      <c r="E370" s="150">
        <v>10000</v>
      </c>
      <c r="F370" s="79">
        <v>0.35</v>
      </c>
      <c r="G370" s="78"/>
      <c r="H370" s="78">
        <f>F370</f>
        <v>0.35</v>
      </c>
      <c r="I370" s="78"/>
      <c r="J370" s="23"/>
    </row>
    <row r="371" spans="1:10" ht="16" x14ac:dyDescent="0.2">
      <c r="A371" s="125"/>
      <c r="B371" s="75"/>
      <c r="C371" s="66"/>
      <c r="D371" s="66"/>
      <c r="E371" s="78"/>
      <c r="F371" s="78"/>
      <c r="G371" s="78"/>
      <c r="H371" s="78"/>
      <c r="I371" s="78"/>
      <c r="J371" s="23"/>
    </row>
    <row r="372" spans="1:10" ht="16" x14ac:dyDescent="0.2">
      <c r="A372" s="125" t="s">
        <v>395</v>
      </c>
      <c r="B372" s="75" t="s">
        <v>290</v>
      </c>
      <c r="C372" s="66" t="s">
        <v>202</v>
      </c>
      <c r="D372" s="66" t="s">
        <v>411</v>
      </c>
      <c r="E372" s="78">
        <v>10000</v>
      </c>
      <c r="F372" s="78">
        <v>0</v>
      </c>
      <c r="G372" s="78">
        <f>H372-F372</f>
        <v>0.66</v>
      </c>
      <c r="H372" s="78">
        <v>0.66</v>
      </c>
      <c r="I372" s="78">
        <f>SUM(H372:H373)</f>
        <v>4.84</v>
      </c>
      <c r="J372" s="23"/>
    </row>
    <row r="373" spans="1:10" ht="16" x14ac:dyDescent="0.2">
      <c r="A373" s="125"/>
      <c r="B373" s="75"/>
      <c r="C373" s="66"/>
      <c r="D373" s="66" t="s">
        <v>413</v>
      </c>
      <c r="E373" s="78">
        <v>100000</v>
      </c>
      <c r="F373" s="78">
        <v>4.18</v>
      </c>
      <c r="G373" s="78"/>
      <c r="H373" s="78">
        <f>F373</f>
        <v>4.18</v>
      </c>
      <c r="I373" s="78"/>
      <c r="J373" s="23"/>
    </row>
    <row r="374" spans="1:10" ht="16" x14ac:dyDescent="0.2">
      <c r="A374" s="23"/>
      <c r="B374" s="23"/>
      <c r="C374" s="23"/>
      <c r="D374" s="66"/>
      <c r="E374" s="79"/>
      <c r="F374" s="79"/>
      <c r="G374" s="79"/>
      <c r="H374" s="79"/>
      <c r="I374" s="79"/>
      <c r="J374" s="23"/>
    </row>
    <row r="375" spans="1:10" ht="16" x14ac:dyDescent="0.2">
      <c r="A375" s="131"/>
      <c r="B375" s="137" t="s">
        <v>395</v>
      </c>
      <c r="C375" s="134" t="s">
        <v>400</v>
      </c>
      <c r="D375" s="134"/>
      <c r="E375" s="153"/>
      <c r="F375" s="135"/>
      <c r="G375" s="135"/>
      <c r="H375" s="135"/>
      <c r="I375" s="135">
        <f>SUM(I367:I372)</f>
        <v>32.31</v>
      </c>
      <c r="J375" s="133"/>
    </row>
    <row r="376" spans="1:10" ht="16" x14ac:dyDescent="0.2">
      <c r="A376" s="596"/>
      <c r="B376" s="597"/>
      <c r="C376" s="598"/>
      <c r="D376" s="143"/>
      <c r="E376" s="154"/>
      <c r="F376" s="162"/>
      <c r="G376" s="93"/>
      <c r="H376" s="93"/>
      <c r="I376" s="93"/>
      <c r="J376" s="94"/>
    </row>
    <row r="377" spans="1:10" ht="16" x14ac:dyDescent="0.2">
      <c r="A377" s="618" t="s">
        <v>439</v>
      </c>
      <c r="B377" s="619"/>
      <c r="C377" s="620"/>
      <c r="D377" s="142"/>
      <c r="E377" s="155"/>
      <c r="F377" s="95"/>
      <c r="G377" s="95"/>
      <c r="H377" s="95"/>
      <c r="I377" s="95"/>
      <c r="J377" s="94"/>
    </row>
    <row r="378" spans="1:10" ht="16" x14ac:dyDescent="0.2">
      <c r="A378" s="189"/>
      <c r="B378" s="190"/>
      <c r="C378" s="142" t="s">
        <v>447</v>
      </c>
      <c r="D378" s="142" t="s">
        <v>411</v>
      </c>
      <c r="E378" s="155"/>
      <c r="F378" s="95">
        <v>-0.46</v>
      </c>
      <c r="G378" s="95"/>
      <c r="H378" s="95"/>
      <c r="I378" s="95">
        <f>SUM(F378:F379)</f>
        <v>-9.66</v>
      </c>
      <c r="J378" s="94" t="s">
        <v>449</v>
      </c>
    </row>
    <row r="379" spans="1:10" ht="16" x14ac:dyDescent="0.2">
      <c r="A379" s="189"/>
      <c r="B379" s="190"/>
      <c r="C379" s="142"/>
      <c r="D379" s="142" t="s">
        <v>413</v>
      </c>
      <c r="E379" s="155"/>
      <c r="F379" s="95">
        <v>-9.1999999999999993</v>
      </c>
      <c r="G379" s="95"/>
      <c r="H379" s="95"/>
      <c r="I379" s="95"/>
      <c r="J379" s="196"/>
    </row>
    <row r="380" spans="1:10" ht="16" x14ac:dyDescent="0.2">
      <c r="A380" s="189"/>
      <c r="B380" s="190"/>
      <c r="C380" s="142" t="s">
        <v>448</v>
      </c>
      <c r="D380" s="142" t="s">
        <v>411</v>
      </c>
      <c r="E380" s="155"/>
      <c r="F380" s="95">
        <v>1.06</v>
      </c>
      <c r="G380" s="95"/>
      <c r="H380" s="95"/>
      <c r="I380" s="95">
        <f>SUM(F380:F381)</f>
        <v>1.9</v>
      </c>
      <c r="J380" s="94" t="s">
        <v>450</v>
      </c>
    </row>
    <row r="381" spans="1:10" ht="16" x14ac:dyDescent="0.2">
      <c r="A381" s="189"/>
      <c r="B381" s="190"/>
      <c r="C381" s="142"/>
      <c r="D381" s="142" t="s">
        <v>413</v>
      </c>
      <c r="E381" s="155"/>
      <c r="F381" s="95">
        <v>0.84</v>
      </c>
      <c r="G381" s="95"/>
      <c r="H381" s="95"/>
      <c r="I381" s="95"/>
      <c r="J381" s="94"/>
    </row>
    <row r="382" spans="1:10" ht="16" x14ac:dyDescent="0.2">
      <c r="A382" s="189"/>
      <c r="B382" s="190"/>
      <c r="C382" s="142" t="s">
        <v>451</v>
      </c>
      <c r="D382" s="142" t="s">
        <v>411</v>
      </c>
      <c r="E382" s="155"/>
      <c r="F382" s="95">
        <v>0.53</v>
      </c>
      <c r="G382" s="95"/>
      <c r="H382" s="95"/>
      <c r="I382" s="95">
        <f>SUM(F382:F383)</f>
        <v>12.229999999999999</v>
      </c>
      <c r="J382" s="94" t="s">
        <v>452</v>
      </c>
    </row>
    <row r="383" spans="1:10" ht="16" x14ac:dyDescent="0.2">
      <c r="A383" s="178"/>
      <c r="B383" s="178"/>
      <c r="C383" s="178"/>
      <c r="D383" s="178" t="s">
        <v>413</v>
      </c>
      <c r="E383" s="179"/>
      <c r="F383" s="95">
        <v>11.7</v>
      </c>
      <c r="G383" s="95"/>
      <c r="H383" s="95"/>
      <c r="I383" s="95"/>
      <c r="J383" s="94"/>
    </row>
    <row r="384" spans="1:10" ht="16" x14ac:dyDescent="0.2">
      <c r="A384" s="596" t="s">
        <v>52</v>
      </c>
      <c r="B384" s="597"/>
      <c r="C384" s="598"/>
      <c r="D384" s="143"/>
      <c r="E384" s="154"/>
      <c r="F384" s="163"/>
      <c r="G384" s="103"/>
      <c r="H384" s="103"/>
      <c r="I384" s="103">
        <f>I365+I375+I378+I380+I382</f>
        <v>2494.7400000000002</v>
      </c>
      <c r="J384" s="94"/>
    </row>
    <row r="385" spans="3:10" s="182" customFormat="1" ht="23" x14ac:dyDescent="0.25">
      <c r="C385" s="183" t="s">
        <v>388</v>
      </c>
      <c r="D385" s="183"/>
      <c r="E385" s="184"/>
      <c r="F385" s="185" t="s">
        <v>430</v>
      </c>
      <c r="G385" s="186"/>
      <c r="H385" s="186"/>
      <c r="I385" s="187">
        <v>44063</v>
      </c>
      <c r="J385" s="188"/>
    </row>
  </sheetData>
  <autoFilter ref="C4:J362" xr:uid="{1B35777D-86B3-9A48-BA2D-325C1FB8F52E}">
    <sortState xmlns:xlrd2="http://schemas.microsoft.com/office/spreadsheetml/2017/richdata2" ref="C5:J361">
      <sortCondition ref="C4:C361"/>
    </sortState>
  </autoFilter>
  <mergeCells count="4">
    <mergeCell ref="A2:C2"/>
    <mergeCell ref="A376:C376"/>
    <mergeCell ref="A377:C377"/>
    <mergeCell ref="A384:C384"/>
  </mergeCells>
  <conditionalFormatting sqref="A67 B1:B67 B69:B183 B191:B364 B366:B373 B375:B1048576">
    <cfRule type="duplicateValues" dxfId="84" priority="6"/>
  </conditionalFormatting>
  <conditionalFormatting sqref="A67 B1:B67 B69:B373 B375:B1048576">
    <cfRule type="duplicateValues" dxfId="83" priority="2"/>
  </conditionalFormatting>
  <conditionalFormatting sqref="A67 B1:C67 B69:C183 B191:C364 B366:C373 B375:C1048576 C68">
    <cfRule type="duplicateValues" dxfId="82" priority="10"/>
  </conditionalFormatting>
  <conditionalFormatting sqref="B184:B190">
    <cfRule type="duplicateValues" dxfId="81" priority="4"/>
  </conditionalFormatting>
  <conditionalFormatting sqref="B184:C190">
    <cfRule type="duplicateValues" dxfId="80" priority="9"/>
  </conditionalFormatting>
  <conditionalFormatting sqref="C114:C116">
    <cfRule type="duplicateValues" dxfId="79" priority="7"/>
  </conditionalFormatting>
  <conditionalFormatting sqref="C151:C153">
    <cfRule type="duplicateValues" dxfId="78" priority="8"/>
  </conditionalFormatting>
  <conditionalFormatting sqref="F368:F370">
    <cfRule type="duplicateValues" dxfId="77" priority="1"/>
  </conditionalFormatting>
  <conditionalFormatting sqref="J5:J364 J366:J375">
    <cfRule type="notContainsBlanks" dxfId="76" priority="3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D42F-FE4E-7444-B1F5-140AD2C1457B}">
  <sheetPr>
    <pageSetUpPr fitToPage="1"/>
  </sheetPr>
  <dimension ref="A1:O380"/>
  <sheetViews>
    <sheetView zoomScaleNormal="100" workbookViewId="0">
      <pane xSplit="3" ySplit="4" topLeftCell="D5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2.16406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>
        <v>44025</v>
      </c>
      <c r="H2" s="77" t="s">
        <v>433</v>
      </c>
      <c r="I2" s="77">
        <v>44044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37.330000000000005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9">
        <v>200000</v>
      </c>
      <c r="F12" s="78">
        <v>8.36</v>
      </c>
      <c r="G12" s="78"/>
      <c r="H12" s="78">
        <f>F12</f>
        <v>8.36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>
        <f>A10+1</f>
        <v>3</v>
      </c>
      <c r="B15" s="75" t="s">
        <v>245</v>
      </c>
      <c r="C15" s="66" t="s">
        <v>98</v>
      </c>
      <c r="D15" s="66" t="s">
        <v>411</v>
      </c>
      <c r="E15" s="79">
        <v>250000</v>
      </c>
      <c r="F15" s="78">
        <v>192.48</v>
      </c>
      <c r="G15" s="78">
        <v>8.02</v>
      </c>
      <c r="H15" s="78">
        <f>F15+G15</f>
        <v>200.5</v>
      </c>
      <c r="I15" s="78">
        <f>SUM(H15:H16)</f>
        <v>221.4</v>
      </c>
      <c r="J15" s="23"/>
    </row>
    <row r="16" spans="1:10" ht="16" x14ac:dyDescent="0.2">
      <c r="A16" s="63"/>
      <c r="B16" s="75"/>
      <c r="C16" s="66"/>
      <c r="D16" s="66" t="s">
        <v>413</v>
      </c>
      <c r="E16" s="144">
        <v>500000</v>
      </c>
      <c r="F16" s="78">
        <v>20.9</v>
      </c>
      <c r="G16" s="78"/>
      <c r="H16" s="78">
        <f>F16</f>
        <v>20.9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f>A15+1</f>
        <v>4</v>
      </c>
      <c r="B18" s="75" t="s">
        <v>246</v>
      </c>
      <c r="C18" s="66" t="s">
        <v>68</v>
      </c>
      <c r="D18" s="66" t="s">
        <v>411</v>
      </c>
      <c r="E18" s="79">
        <v>100000</v>
      </c>
      <c r="F18" s="78">
        <v>27.72</v>
      </c>
      <c r="G18" s="78">
        <v>3.08</v>
      </c>
      <c r="H18" s="78">
        <f>F18+G18</f>
        <v>30.799999999999997</v>
      </c>
      <c r="I18" s="78">
        <f>SUM(H18:H19)</f>
        <v>32.47</v>
      </c>
      <c r="J18" s="23"/>
    </row>
    <row r="19" spans="1:10" ht="16" x14ac:dyDescent="0.2">
      <c r="A19" s="63"/>
      <c r="B19" s="75"/>
      <c r="C19" s="66"/>
      <c r="D19" s="66" t="s">
        <v>413</v>
      </c>
      <c r="E19" s="79">
        <v>40000</v>
      </c>
      <c r="F19" s="78">
        <v>1.67</v>
      </c>
      <c r="G19" s="78"/>
      <c r="H19" s="78">
        <f>F19</f>
        <v>1.67</v>
      </c>
      <c r="I19" s="78"/>
      <c r="J19" s="23"/>
    </row>
    <row r="20" spans="1:10" ht="16" x14ac:dyDescent="0.2">
      <c r="A20" s="63"/>
      <c r="B20" s="75"/>
      <c r="C20" s="66"/>
      <c r="D20" s="66"/>
      <c r="E20" s="79"/>
      <c r="F20" s="78"/>
      <c r="G20" s="78"/>
      <c r="H20" s="78"/>
      <c r="I20" s="78"/>
      <c r="J20" s="23"/>
    </row>
    <row r="21" spans="1:10" ht="16" x14ac:dyDescent="0.2">
      <c r="A21" s="63">
        <v>5</v>
      </c>
      <c r="B21" s="75" t="s">
        <v>443</v>
      </c>
      <c r="C21" s="66" t="s">
        <v>435</v>
      </c>
      <c r="D21" s="66" t="s">
        <v>411</v>
      </c>
      <c r="E21" s="79">
        <v>10000</v>
      </c>
      <c r="F21" s="78">
        <v>0</v>
      </c>
      <c r="G21" s="78">
        <v>0.46</v>
      </c>
      <c r="H21" s="78">
        <f>G21</f>
        <v>0.46</v>
      </c>
      <c r="I21" s="78">
        <f>SUM(H21:H22)</f>
        <v>9.66</v>
      </c>
      <c r="J21" s="23"/>
    </row>
    <row r="22" spans="1:10" ht="16" x14ac:dyDescent="0.2">
      <c r="A22" s="63"/>
      <c r="B22" s="75"/>
      <c r="C22" s="66"/>
      <c r="D22" s="66" t="s">
        <v>413</v>
      </c>
      <c r="E22" s="79">
        <v>220000</v>
      </c>
      <c r="F22" s="78">
        <v>9.1999999999999993</v>
      </c>
      <c r="G22" s="78"/>
      <c r="H22" s="78">
        <f>F22</f>
        <v>9.1999999999999993</v>
      </c>
      <c r="I22" s="78"/>
      <c r="J22" s="23"/>
    </row>
    <row r="23" spans="1:10" ht="16" x14ac:dyDescent="0.2">
      <c r="A23" s="63"/>
      <c r="B23" s="75"/>
      <c r="C23" s="66"/>
      <c r="D23" s="66"/>
      <c r="E23" s="79"/>
      <c r="F23" s="78"/>
      <c r="G23" s="78"/>
      <c r="H23" s="78"/>
      <c r="I23" s="78"/>
      <c r="J23" s="23"/>
    </row>
    <row r="24" spans="1:10" ht="16" x14ac:dyDescent="0.2">
      <c r="A24" s="63">
        <v>6</v>
      </c>
      <c r="B24" s="75" t="s">
        <v>247</v>
      </c>
      <c r="C24" s="66" t="s">
        <v>89</v>
      </c>
      <c r="D24" s="66" t="s">
        <v>411</v>
      </c>
      <c r="E24" s="79">
        <v>10000</v>
      </c>
      <c r="F24" s="78">
        <v>0</v>
      </c>
      <c r="G24" s="78">
        <f>H24-F24</f>
        <v>5.0199999999999996</v>
      </c>
      <c r="H24" s="78">
        <v>5.0199999999999996</v>
      </c>
      <c r="I24" s="78">
        <f>SUM(H24)</f>
        <v>5.0199999999999996</v>
      </c>
      <c r="J24" s="23"/>
    </row>
    <row r="25" spans="1:10" ht="16" x14ac:dyDescent="0.2">
      <c r="A25" s="63"/>
      <c r="B25" s="75"/>
      <c r="C25" s="66"/>
      <c r="D25" s="66"/>
      <c r="E25" s="79"/>
      <c r="F25" s="78"/>
      <c r="G25" s="78"/>
      <c r="H25" s="78"/>
      <c r="I25" s="78"/>
      <c r="J25" s="23"/>
    </row>
    <row r="26" spans="1:10" ht="16" x14ac:dyDescent="0.2">
      <c r="A26" s="63">
        <v>7</v>
      </c>
      <c r="B26" s="75" t="s">
        <v>248</v>
      </c>
      <c r="C26" s="66" t="s">
        <v>138</v>
      </c>
      <c r="D26" s="66" t="s">
        <v>411</v>
      </c>
      <c r="E26" s="79">
        <v>10000</v>
      </c>
      <c r="F26" s="78">
        <v>0</v>
      </c>
      <c r="G26" s="78">
        <f>H26-F26</f>
        <v>1.26</v>
      </c>
      <c r="H26" s="78">
        <v>1.26</v>
      </c>
      <c r="I26" s="78">
        <f>H26</f>
        <v>1.26</v>
      </c>
      <c r="J26" s="23"/>
    </row>
    <row r="27" spans="1:10" ht="16" x14ac:dyDescent="0.2">
      <c r="A27" s="63"/>
      <c r="B27" s="75"/>
      <c r="C27" s="66"/>
      <c r="D27" s="66"/>
      <c r="E27" s="79"/>
      <c r="F27" s="78"/>
      <c r="G27" s="78"/>
      <c r="H27" s="78"/>
      <c r="I27" s="78"/>
      <c r="J27" s="23"/>
    </row>
    <row r="28" spans="1:10" ht="16" x14ac:dyDescent="0.2">
      <c r="A28" s="63">
        <v>8</v>
      </c>
      <c r="B28" s="75" t="s">
        <v>249</v>
      </c>
      <c r="C28" s="66" t="s">
        <v>139</v>
      </c>
      <c r="D28" s="66" t="s">
        <v>411</v>
      </c>
      <c r="E28" s="79">
        <v>100000</v>
      </c>
      <c r="F28" s="78">
        <v>11.34</v>
      </c>
      <c r="G28" s="78">
        <f>H28-F28</f>
        <v>1.2599999999999998</v>
      </c>
      <c r="H28" s="78">
        <v>12.6</v>
      </c>
      <c r="I28" s="78">
        <f>SUM(H28:H33)</f>
        <v>47</v>
      </c>
      <c r="J28" s="23"/>
    </row>
    <row r="29" spans="1:10" ht="16" x14ac:dyDescent="0.2">
      <c r="A29" s="63"/>
      <c r="B29" s="75"/>
      <c r="C29" s="66"/>
      <c r="D29" s="66" t="s">
        <v>417</v>
      </c>
      <c r="E29" s="79">
        <v>50000</v>
      </c>
      <c r="F29" s="78">
        <v>22.05</v>
      </c>
      <c r="G29" s="78"/>
      <c r="H29" s="78">
        <f>F29</f>
        <v>22.05</v>
      </c>
      <c r="I29" s="78"/>
      <c r="J29" s="23"/>
    </row>
    <row r="30" spans="1:10" ht="16" x14ac:dyDescent="0.2">
      <c r="A30" s="63"/>
      <c r="B30" s="75"/>
      <c r="C30" s="66"/>
      <c r="D30" s="66" t="s">
        <v>412</v>
      </c>
      <c r="E30" s="79">
        <v>10000</v>
      </c>
      <c r="F30" s="78">
        <v>3.42</v>
      </c>
      <c r="G30" s="78"/>
      <c r="H30" s="78">
        <f>F30</f>
        <v>3.42</v>
      </c>
      <c r="I30" s="78"/>
      <c r="J30" s="23"/>
    </row>
    <row r="31" spans="1:10" ht="16" x14ac:dyDescent="0.2">
      <c r="A31" s="63"/>
      <c r="B31" s="75"/>
      <c r="C31" s="66"/>
      <c r="D31" s="66" t="s">
        <v>413</v>
      </c>
      <c r="E31" s="79">
        <v>100000</v>
      </c>
      <c r="F31" s="78">
        <v>4.18</v>
      </c>
      <c r="G31" s="78"/>
      <c r="H31" s="78">
        <f>F31</f>
        <v>4.18</v>
      </c>
      <c r="I31" s="78"/>
      <c r="J31" s="23"/>
    </row>
    <row r="32" spans="1:10" ht="16" x14ac:dyDescent="0.2">
      <c r="A32" s="63"/>
      <c r="B32" s="75"/>
      <c r="C32" s="66"/>
      <c r="D32" s="66" t="s">
        <v>418</v>
      </c>
      <c r="E32" s="193">
        <v>100000</v>
      </c>
      <c r="F32" s="78">
        <v>4.4000000000000004</v>
      </c>
      <c r="G32" s="78"/>
      <c r="H32" s="78">
        <f>F32</f>
        <v>4.4000000000000004</v>
      </c>
      <c r="I32" s="78"/>
      <c r="J32" s="23"/>
    </row>
    <row r="33" spans="1:10" ht="16" x14ac:dyDescent="0.2">
      <c r="A33" s="63"/>
      <c r="B33" s="75"/>
      <c r="C33" s="66"/>
      <c r="D33" s="66" t="s">
        <v>414</v>
      </c>
      <c r="E33" s="79">
        <v>10000</v>
      </c>
      <c r="F33" s="78">
        <v>0.35</v>
      </c>
      <c r="G33" s="78"/>
      <c r="H33" s="78">
        <f>F33</f>
        <v>0.35</v>
      </c>
      <c r="I33" s="78"/>
      <c r="J33" s="23"/>
    </row>
    <row r="34" spans="1:10" ht="16" x14ac:dyDescent="0.2">
      <c r="A34" s="63"/>
      <c r="B34" s="75"/>
      <c r="C34" s="66"/>
      <c r="D34" s="66"/>
      <c r="E34" s="79"/>
      <c r="F34" s="78"/>
      <c r="G34" s="78"/>
      <c r="H34" s="78"/>
      <c r="I34" s="78"/>
      <c r="J34" s="23"/>
    </row>
    <row r="35" spans="1:10" ht="16" x14ac:dyDescent="0.2">
      <c r="A35" s="63">
        <v>8</v>
      </c>
      <c r="B35" s="75" t="s">
        <v>250</v>
      </c>
      <c r="C35" s="66" t="s">
        <v>217</v>
      </c>
      <c r="D35" s="66" t="s">
        <v>411</v>
      </c>
      <c r="E35" s="79">
        <v>10000</v>
      </c>
      <c r="F35" s="78">
        <v>0</v>
      </c>
      <c r="G35" s="78">
        <f>H35-F35</f>
        <v>0.91</v>
      </c>
      <c r="H35" s="78">
        <v>0.91</v>
      </c>
      <c r="I35" s="78">
        <f>H35</f>
        <v>0.91</v>
      </c>
      <c r="J35" s="23"/>
    </row>
    <row r="36" spans="1:10" ht="16" x14ac:dyDescent="0.2">
      <c r="A36" s="63"/>
      <c r="B36" s="75"/>
      <c r="C36" s="66"/>
      <c r="D36" s="66"/>
      <c r="E36" s="79"/>
      <c r="F36" s="78"/>
      <c r="G36" s="78"/>
      <c r="H36" s="78"/>
      <c r="I36" s="78"/>
      <c r="J36" s="23"/>
    </row>
    <row r="37" spans="1:10" ht="16" x14ac:dyDescent="0.2">
      <c r="A37" s="63">
        <v>9</v>
      </c>
      <c r="B37" s="75" t="s">
        <v>253</v>
      </c>
      <c r="C37" s="66" t="s">
        <v>97</v>
      </c>
      <c r="D37" s="66" t="s">
        <v>411</v>
      </c>
      <c r="E37" s="78">
        <v>10000</v>
      </c>
      <c r="F37" s="78">
        <v>0</v>
      </c>
      <c r="G37" s="78">
        <f>H37-F37</f>
        <v>2.0099999999999998</v>
      </c>
      <c r="H37" s="78">
        <v>2.0099999999999998</v>
      </c>
      <c r="I37" s="78">
        <f>H37</f>
        <v>2.0099999999999998</v>
      </c>
      <c r="J37" s="23"/>
    </row>
    <row r="38" spans="1:10" ht="16" x14ac:dyDescent="0.2">
      <c r="A38" s="63"/>
      <c r="B38" s="75"/>
      <c r="C38" s="66"/>
      <c r="D38" s="66"/>
      <c r="E38" s="78"/>
      <c r="F38" s="78"/>
      <c r="G38" s="78"/>
      <c r="H38" s="78"/>
      <c r="I38" s="78"/>
      <c r="J38" s="23"/>
    </row>
    <row r="39" spans="1:10" ht="16" x14ac:dyDescent="0.2">
      <c r="A39" s="63">
        <v>10</v>
      </c>
      <c r="B39" s="75" t="s">
        <v>254</v>
      </c>
      <c r="C39" s="66" t="s">
        <v>178</v>
      </c>
      <c r="D39" s="66" t="s">
        <v>411</v>
      </c>
      <c r="E39" s="79">
        <v>50000</v>
      </c>
      <c r="F39" s="78">
        <v>20.079999999999998</v>
      </c>
      <c r="G39" s="78">
        <f>H39-F39</f>
        <v>5.0200000000000031</v>
      </c>
      <c r="H39" s="78">
        <v>25.1</v>
      </c>
      <c r="I39" s="78">
        <f>SUM(H39:H44)</f>
        <v>72.37</v>
      </c>
      <c r="J39" s="23"/>
    </row>
    <row r="40" spans="1:10" ht="16" x14ac:dyDescent="0.2">
      <c r="A40" s="63"/>
      <c r="B40" s="75"/>
      <c r="C40" s="66"/>
      <c r="D40" s="66" t="s">
        <v>417</v>
      </c>
      <c r="E40" s="79">
        <v>50000</v>
      </c>
      <c r="F40" s="78">
        <v>22.05</v>
      </c>
      <c r="G40" s="78"/>
      <c r="H40" s="78">
        <f>F40</f>
        <v>22.05</v>
      </c>
      <c r="I40" s="78"/>
      <c r="J40" s="23"/>
    </row>
    <row r="41" spans="1:10" ht="16" x14ac:dyDescent="0.2">
      <c r="A41" s="63"/>
      <c r="B41" s="75"/>
      <c r="C41" s="66"/>
      <c r="D41" s="66" t="s">
        <v>412</v>
      </c>
      <c r="E41" s="79">
        <v>10000</v>
      </c>
      <c r="F41" s="78">
        <v>3.42</v>
      </c>
      <c r="G41" s="78"/>
      <c r="H41" s="78">
        <f>F41</f>
        <v>3.42</v>
      </c>
      <c r="I41" s="78"/>
      <c r="J41" s="23"/>
    </row>
    <row r="42" spans="1:10" ht="16" x14ac:dyDescent="0.2">
      <c r="A42" s="63"/>
      <c r="B42" s="75"/>
      <c r="C42" s="66"/>
      <c r="D42" s="66" t="s">
        <v>413</v>
      </c>
      <c r="E42" s="79">
        <v>250000</v>
      </c>
      <c r="F42" s="78">
        <v>10.45</v>
      </c>
      <c r="G42" s="78"/>
      <c r="H42" s="78">
        <f>F42</f>
        <v>10.45</v>
      </c>
      <c r="I42" s="78"/>
      <c r="J42" s="23"/>
    </row>
    <row r="43" spans="1:10" ht="16" x14ac:dyDescent="0.2">
      <c r="A43" s="63"/>
      <c r="B43" s="75"/>
      <c r="C43" s="66"/>
      <c r="D43" s="66" t="s">
        <v>418</v>
      </c>
      <c r="E43" s="193">
        <v>250000</v>
      </c>
      <c r="F43" s="78">
        <v>11</v>
      </c>
      <c r="G43" s="78"/>
      <c r="H43" s="78">
        <f>F43</f>
        <v>11</v>
      </c>
      <c r="I43" s="78"/>
      <c r="J43" s="23"/>
    </row>
    <row r="44" spans="1:10" ht="16" x14ac:dyDescent="0.2">
      <c r="A44" s="63"/>
      <c r="B44" s="75"/>
      <c r="C44" s="66"/>
      <c r="D44" s="66" t="s">
        <v>414</v>
      </c>
      <c r="E44" s="79">
        <v>10000</v>
      </c>
      <c r="F44" s="78">
        <v>0.35</v>
      </c>
      <c r="G44" s="78"/>
      <c r="H44" s="78">
        <f>F44</f>
        <v>0.35</v>
      </c>
      <c r="I44" s="78"/>
      <c r="J44" s="23"/>
    </row>
    <row r="45" spans="1:10" ht="16" x14ac:dyDescent="0.2">
      <c r="A45" s="63"/>
      <c r="B45" s="75"/>
      <c r="C45" s="66"/>
      <c r="D45" s="66"/>
      <c r="E45" s="79"/>
      <c r="F45" s="78"/>
      <c r="G45" s="78"/>
      <c r="H45" s="78"/>
      <c r="I45" s="78"/>
      <c r="J45" s="23"/>
    </row>
    <row r="46" spans="1:10" ht="16" x14ac:dyDescent="0.2">
      <c r="A46" s="63">
        <f>A39+1</f>
        <v>11</v>
      </c>
      <c r="B46" s="75" t="s">
        <v>324</v>
      </c>
      <c r="C46" s="82" t="s">
        <v>325</v>
      </c>
      <c r="D46" s="66" t="s">
        <v>411</v>
      </c>
      <c r="E46" s="78">
        <v>250000</v>
      </c>
      <c r="F46" s="78">
        <v>21.84</v>
      </c>
      <c r="G46" s="78">
        <f>H46-F46</f>
        <v>0.91000000000000014</v>
      </c>
      <c r="H46" s="78">
        <v>22.75</v>
      </c>
      <c r="I46" s="78">
        <f>SUM(H46:H47)</f>
        <v>43.65</v>
      </c>
      <c r="J46" s="23"/>
    </row>
    <row r="47" spans="1:10" ht="16" x14ac:dyDescent="0.2">
      <c r="A47" s="63"/>
      <c r="B47" s="75"/>
      <c r="C47" s="66"/>
      <c r="D47" s="66" t="s">
        <v>413</v>
      </c>
      <c r="E47" s="144">
        <v>500000</v>
      </c>
      <c r="F47" s="78">
        <v>20.9</v>
      </c>
      <c r="G47" s="78"/>
      <c r="H47" s="78">
        <f>F47</f>
        <v>20.9</v>
      </c>
      <c r="I47" s="78"/>
      <c r="J47" s="23"/>
    </row>
    <row r="48" spans="1:10" ht="16" x14ac:dyDescent="0.2">
      <c r="A48" s="63"/>
      <c r="B48" s="75"/>
      <c r="C48" s="66"/>
      <c r="D48" s="66"/>
      <c r="E48" s="78"/>
      <c r="F48" s="78"/>
      <c r="G48" s="78"/>
      <c r="H48" s="78"/>
      <c r="I48" s="78"/>
      <c r="J48" s="23"/>
    </row>
    <row r="49" spans="1:10" ht="16" x14ac:dyDescent="0.2">
      <c r="A49" s="63">
        <f>A46+1</f>
        <v>12</v>
      </c>
      <c r="B49" s="75" t="s">
        <v>255</v>
      </c>
      <c r="C49" s="66" t="s">
        <v>79</v>
      </c>
      <c r="D49" s="66" t="s">
        <v>411</v>
      </c>
      <c r="E49" s="79">
        <v>250000</v>
      </c>
      <c r="F49" s="78">
        <v>15.84</v>
      </c>
      <c r="G49" s="78">
        <f>H49-F49</f>
        <v>0.66000000000000014</v>
      </c>
      <c r="H49" s="78">
        <v>16.5</v>
      </c>
      <c r="I49" s="78">
        <f>SUM(H49:H54)</f>
        <v>69.47</v>
      </c>
      <c r="J49" s="23"/>
    </row>
    <row r="50" spans="1:10" ht="16" x14ac:dyDescent="0.2">
      <c r="A50" s="63"/>
      <c r="B50" s="75"/>
      <c r="C50" s="66"/>
      <c r="D50" s="66" t="s">
        <v>417</v>
      </c>
      <c r="E50" s="79">
        <v>50000</v>
      </c>
      <c r="F50" s="78">
        <v>6.3</v>
      </c>
      <c r="G50" s="78"/>
      <c r="H50" s="78">
        <f>F50</f>
        <v>6.3</v>
      </c>
      <c r="I50" s="78"/>
      <c r="J50" s="23"/>
    </row>
    <row r="51" spans="1:10" ht="16" x14ac:dyDescent="0.2">
      <c r="A51" s="63"/>
      <c r="B51" s="75"/>
      <c r="C51" s="66"/>
      <c r="D51" s="66" t="s">
        <v>412</v>
      </c>
      <c r="E51" s="79">
        <v>10000</v>
      </c>
      <c r="F51" s="78">
        <v>3.42</v>
      </c>
      <c r="G51" s="78"/>
      <c r="H51" s="78">
        <f>F51</f>
        <v>3.42</v>
      </c>
      <c r="I51" s="78"/>
      <c r="J51" s="23"/>
    </row>
    <row r="52" spans="1:10" ht="16" x14ac:dyDescent="0.2">
      <c r="A52" s="63"/>
      <c r="B52" s="75"/>
      <c r="C52" s="66"/>
      <c r="D52" s="66" t="s">
        <v>413</v>
      </c>
      <c r="E52" s="144">
        <v>500000</v>
      </c>
      <c r="F52" s="78">
        <v>20.9</v>
      </c>
      <c r="G52" s="78"/>
      <c r="H52" s="78">
        <f>F52</f>
        <v>20.9</v>
      </c>
      <c r="I52" s="78"/>
      <c r="J52" s="23"/>
    </row>
    <row r="53" spans="1:10" ht="16" x14ac:dyDescent="0.2">
      <c r="A53" s="63"/>
      <c r="B53" s="75"/>
      <c r="C53" s="66"/>
      <c r="D53" s="66" t="s">
        <v>418</v>
      </c>
      <c r="E53" s="193">
        <v>500000</v>
      </c>
      <c r="F53" s="78">
        <v>22</v>
      </c>
      <c r="G53" s="78"/>
      <c r="H53" s="78">
        <f>F53</f>
        <v>22</v>
      </c>
      <c r="I53" s="78"/>
      <c r="J53" s="23"/>
    </row>
    <row r="54" spans="1:10" ht="16" x14ac:dyDescent="0.2">
      <c r="A54" s="63"/>
      <c r="B54" s="75"/>
      <c r="C54" s="66"/>
      <c r="D54" s="66" t="s">
        <v>414</v>
      </c>
      <c r="E54" s="79">
        <v>10000</v>
      </c>
      <c r="F54" s="78">
        <v>0.35</v>
      </c>
      <c r="G54" s="78"/>
      <c r="H54" s="78">
        <f>F54</f>
        <v>0.35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78"/>
      <c r="G55" s="78"/>
      <c r="H55" s="78"/>
      <c r="I55" s="78"/>
      <c r="J55" s="23"/>
    </row>
    <row r="56" spans="1:10" ht="16" x14ac:dyDescent="0.2">
      <c r="A56" s="63">
        <f>A49+1</f>
        <v>13</v>
      </c>
      <c r="B56" s="75" t="s">
        <v>256</v>
      </c>
      <c r="C56" s="66" t="s">
        <v>80</v>
      </c>
      <c r="D56" s="66" t="s">
        <v>411</v>
      </c>
      <c r="E56" s="79">
        <v>10000</v>
      </c>
      <c r="F56" s="78">
        <v>0</v>
      </c>
      <c r="G56" s="78">
        <f>H56-F56</f>
        <v>0.66</v>
      </c>
      <c r="H56" s="78">
        <v>0.66</v>
      </c>
      <c r="I56" s="78">
        <f>SUM(H56:H57)</f>
        <v>10.27</v>
      </c>
      <c r="J56" s="23"/>
    </row>
    <row r="57" spans="1:10" ht="16" x14ac:dyDescent="0.2">
      <c r="A57" s="63"/>
      <c r="B57" s="75"/>
      <c r="C57" s="66"/>
      <c r="D57" s="66" t="s">
        <v>413</v>
      </c>
      <c r="E57" s="79">
        <v>230000</v>
      </c>
      <c r="F57" s="78">
        <v>9.61</v>
      </c>
      <c r="G57" s="78"/>
      <c r="H57" s="78">
        <f>F57</f>
        <v>9.61</v>
      </c>
      <c r="I57" s="78"/>
      <c r="J57" s="23"/>
    </row>
    <row r="58" spans="1:10" ht="16" x14ac:dyDescent="0.2">
      <c r="A58" s="63"/>
      <c r="B58" s="75"/>
      <c r="C58" s="66"/>
      <c r="D58" s="66"/>
      <c r="E58" s="79"/>
      <c r="F58" s="78"/>
      <c r="G58" s="78"/>
      <c r="H58" s="78"/>
      <c r="I58" s="78"/>
      <c r="J58" s="23"/>
    </row>
    <row r="59" spans="1:10" ht="16" x14ac:dyDescent="0.2">
      <c r="A59" s="63">
        <v>15</v>
      </c>
      <c r="B59" s="75" t="s">
        <v>257</v>
      </c>
      <c r="C59" s="167" t="s">
        <v>205</v>
      </c>
      <c r="D59" s="66" t="s">
        <v>411</v>
      </c>
      <c r="E59" s="79">
        <v>10000</v>
      </c>
      <c r="F59" s="78">
        <v>0</v>
      </c>
      <c r="G59" s="78">
        <f>H59-F59</f>
        <v>0.53</v>
      </c>
      <c r="H59" s="78">
        <v>0.53</v>
      </c>
      <c r="I59" s="78">
        <f>SUM(H59:H60)</f>
        <v>0.95</v>
      </c>
      <c r="J59" s="23"/>
    </row>
    <row r="60" spans="1:10" ht="16" x14ac:dyDescent="0.2">
      <c r="A60" s="63"/>
      <c r="B60" s="75"/>
      <c r="C60" s="167"/>
      <c r="D60" s="66" t="s">
        <v>413</v>
      </c>
      <c r="E60" s="79">
        <v>10000</v>
      </c>
      <c r="F60" s="78">
        <v>0.42</v>
      </c>
      <c r="G60" s="78"/>
      <c r="H60" s="78">
        <f>F60</f>
        <v>0.42</v>
      </c>
      <c r="I60" s="78"/>
      <c r="J60" s="23"/>
    </row>
    <row r="61" spans="1:10" ht="16" x14ac:dyDescent="0.2">
      <c r="A61" s="63"/>
      <c r="B61" s="75"/>
      <c r="C61" s="167"/>
      <c r="D61" s="66"/>
      <c r="E61" s="79"/>
      <c r="F61" s="78"/>
      <c r="G61" s="78"/>
      <c r="H61" s="78"/>
      <c r="I61" s="78"/>
      <c r="J61" s="23"/>
    </row>
    <row r="62" spans="1:10" ht="16" x14ac:dyDescent="0.2">
      <c r="A62" s="63">
        <v>16</v>
      </c>
      <c r="B62" s="75" t="s">
        <v>431</v>
      </c>
      <c r="C62" s="167" t="s">
        <v>419</v>
      </c>
      <c r="D62" s="66" t="s">
        <v>411</v>
      </c>
      <c r="E62" s="78">
        <v>10000</v>
      </c>
      <c r="F62" s="78">
        <v>0</v>
      </c>
      <c r="G62" s="78">
        <f>H62-F62</f>
        <v>3.08</v>
      </c>
      <c r="H62" s="78">
        <v>3.08</v>
      </c>
      <c r="I62" s="78">
        <f>H62</f>
        <v>3.08</v>
      </c>
      <c r="J62" s="23"/>
    </row>
    <row r="63" spans="1:10" ht="16" x14ac:dyDescent="0.2">
      <c r="A63" s="63"/>
      <c r="B63" s="75"/>
      <c r="C63" s="167"/>
      <c r="D63" s="66"/>
      <c r="E63" s="79"/>
      <c r="F63" s="78"/>
      <c r="G63" s="78"/>
      <c r="H63" s="78"/>
      <c r="I63" s="78"/>
      <c r="J63" s="23"/>
    </row>
    <row r="64" spans="1:10" ht="16" x14ac:dyDescent="0.2">
      <c r="A64" s="63">
        <v>17</v>
      </c>
      <c r="B64" s="75" t="s">
        <v>258</v>
      </c>
      <c r="C64" s="66" t="s">
        <v>64</v>
      </c>
      <c r="D64" s="66" t="s">
        <v>411</v>
      </c>
      <c r="E64" s="79">
        <v>100000</v>
      </c>
      <c r="F64" s="78">
        <v>18.09</v>
      </c>
      <c r="G64" s="78">
        <f>H64-F64</f>
        <v>2.0100000000000016</v>
      </c>
      <c r="H64" s="78">
        <v>20.100000000000001</v>
      </c>
      <c r="I64" s="78">
        <f>SUM(H64:H68)</f>
        <v>32.450000000000003</v>
      </c>
      <c r="J64" s="23"/>
    </row>
    <row r="65" spans="1:10" ht="16" x14ac:dyDescent="0.2">
      <c r="A65" s="63"/>
      <c r="B65" s="75"/>
      <c r="C65" s="66"/>
      <c r="D65" s="66" t="s">
        <v>412</v>
      </c>
      <c r="E65" s="79">
        <v>10000</v>
      </c>
      <c r="F65" s="78">
        <v>3.42</v>
      </c>
      <c r="G65" s="78"/>
      <c r="H65" s="78">
        <f>F65</f>
        <v>3.42</v>
      </c>
      <c r="I65" s="78"/>
      <c r="J65" s="23"/>
    </row>
    <row r="66" spans="1:10" ht="16" x14ac:dyDescent="0.2">
      <c r="A66" s="63"/>
      <c r="B66" s="75"/>
      <c r="C66" s="66"/>
      <c r="D66" s="66" t="s">
        <v>413</v>
      </c>
      <c r="E66" s="79">
        <v>100000</v>
      </c>
      <c r="F66" s="78">
        <v>4.18</v>
      </c>
      <c r="G66" s="78"/>
      <c r="H66" s="78">
        <f>F66</f>
        <v>4.18</v>
      </c>
      <c r="I66" s="78"/>
      <c r="J66" s="23"/>
    </row>
    <row r="67" spans="1:10" ht="16" x14ac:dyDescent="0.2">
      <c r="A67" s="63"/>
      <c r="B67" s="75"/>
      <c r="C67" s="66"/>
      <c r="D67" s="66" t="s">
        <v>418</v>
      </c>
      <c r="E67" s="193">
        <v>100000</v>
      </c>
      <c r="F67" s="78">
        <v>4.4000000000000004</v>
      </c>
      <c r="G67" s="78"/>
      <c r="H67" s="78">
        <f>F67</f>
        <v>4.4000000000000004</v>
      </c>
      <c r="I67" s="78"/>
      <c r="J67" s="23"/>
    </row>
    <row r="68" spans="1:10" ht="16" x14ac:dyDescent="0.2">
      <c r="A68" s="63"/>
      <c r="B68" s="75"/>
      <c r="C68" s="66"/>
      <c r="D68" s="66" t="s">
        <v>414</v>
      </c>
      <c r="E68" s="79">
        <v>10000</v>
      </c>
      <c r="F68" s="78">
        <v>0.35</v>
      </c>
      <c r="G68" s="78"/>
      <c r="H68" s="78">
        <f>F68</f>
        <v>0.35</v>
      </c>
      <c r="I68" s="78"/>
      <c r="J68" s="23"/>
    </row>
    <row r="69" spans="1:10" ht="16" x14ac:dyDescent="0.2">
      <c r="A69" s="63"/>
      <c r="B69" s="75"/>
      <c r="C69" s="66"/>
      <c r="D69" s="66"/>
      <c r="E69" s="79"/>
      <c r="F69" s="78"/>
      <c r="G69" s="78"/>
      <c r="H69" s="78"/>
      <c r="I69" s="78"/>
      <c r="J69" s="23"/>
    </row>
    <row r="70" spans="1:10" ht="16" x14ac:dyDescent="0.2">
      <c r="A70" s="63">
        <f>A64+1</f>
        <v>18</v>
      </c>
      <c r="B70" s="75" t="s">
        <v>259</v>
      </c>
      <c r="C70" s="66" t="s">
        <v>218</v>
      </c>
      <c r="D70" s="66" t="s">
        <v>411</v>
      </c>
      <c r="E70" s="79">
        <v>10000</v>
      </c>
      <c r="F70" s="78">
        <v>0</v>
      </c>
      <c r="G70" s="78">
        <f>H70-F70</f>
        <v>3.08</v>
      </c>
      <c r="H70" s="78">
        <v>3.08</v>
      </c>
      <c r="I70" s="78">
        <f>H70</f>
        <v>3.08</v>
      </c>
      <c r="J70" s="23"/>
    </row>
    <row r="71" spans="1:10" ht="16" x14ac:dyDescent="0.2">
      <c r="A71" s="63"/>
      <c r="B71" s="75"/>
      <c r="C71" s="66"/>
      <c r="D71" s="66"/>
      <c r="E71" s="79"/>
      <c r="F71" s="78"/>
      <c r="G71" s="78"/>
      <c r="H71" s="78"/>
      <c r="I71" s="78"/>
      <c r="J71" s="23"/>
    </row>
    <row r="72" spans="1:10" ht="16" x14ac:dyDescent="0.2">
      <c r="A72" s="63">
        <v>19</v>
      </c>
      <c r="B72" s="75" t="s">
        <v>422</v>
      </c>
      <c r="C72" s="66" t="s">
        <v>420</v>
      </c>
      <c r="D72" s="66" t="s">
        <v>411</v>
      </c>
      <c r="E72" s="79">
        <v>10000</v>
      </c>
      <c r="F72" s="78">
        <v>0</v>
      </c>
      <c r="G72" s="78">
        <f>H72-F72</f>
        <v>3.08</v>
      </c>
      <c r="H72" s="78">
        <v>3.08</v>
      </c>
      <c r="I72" s="78">
        <f>SUM(H72:H73)</f>
        <v>5.17</v>
      </c>
      <c r="J72" s="23"/>
    </row>
    <row r="73" spans="1:10" ht="16" x14ac:dyDescent="0.2">
      <c r="A73" s="75"/>
      <c r="B73" s="75"/>
      <c r="C73" s="66"/>
      <c r="D73" s="66" t="s">
        <v>413</v>
      </c>
      <c r="E73" s="79">
        <v>50000</v>
      </c>
      <c r="F73" s="78">
        <v>2.09</v>
      </c>
      <c r="G73" s="78"/>
      <c r="H73" s="78">
        <f>F73</f>
        <v>2.09</v>
      </c>
      <c r="I73" s="78"/>
      <c r="J73" s="23"/>
    </row>
    <row r="74" spans="1:10" ht="16" x14ac:dyDescent="0.2">
      <c r="A74" s="63"/>
      <c r="C74" s="66"/>
      <c r="D74" s="66"/>
      <c r="E74" s="79"/>
      <c r="F74" s="78"/>
      <c r="G74" s="78"/>
      <c r="H74" s="78"/>
      <c r="I74" s="78"/>
      <c r="J74" s="23"/>
    </row>
    <row r="75" spans="1:10" ht="16" x14ac:dyDescent="0.2">
      <c r="A75" s="63">
        <v>20</v>
      </c>
      <c r="B75" s="75" t="s">
        <v>423</v>
      </c>
      <c r="C75" s="66" t="s">
        <v>421</v>
      </c>
      <c r="D75" s="66" t="s">
        <v>411</v>
      </c>
      <c r="E75" s="79">
        <v>100000</v>
      </c>
      <c r="F75" s="78">
        <v>4.7699999999999996</v>
      </c>
      <c r="G75" s="78">
        <f>H75-F75</f>
        <v>0.53000000000000025</v>
      </c>
      <c r="H75" s="78">
        <v>5.3</v>
      </c>
      <c r="I75" s="78">
        <f>SUM(H75:H76)</f>
        <v>9.48</v>
      </c>
      <c r="J75" s="23"/>
    </row>
    <row r="76" spans="1:10" ht="16" x14ac:dyDescent="0.2">
      <c r="A76" s="63"/>
      <c r="B76" s="75"/>
      <c r="C76" s="66"/>
      <c r="D76" s="66" t="s">
        <v>413</v>
      </c>
      <c r="E76" s="79">
        <v>100000</v>
      </c>
      <c r="F76" s="78">
        <v>4.18</v>
      </c>
      <c r="G76" s="78"/>
      <c r="H76" s="78">
        <f>F76</f>
        <v>4.18</v>
      </c>
      <c r="I76" s="78"/>
      <c r="J76" s="23"/>
    </row>
    <row r="77" spans="1:10" ht="16" x14ac:dyDescent="0.2">
      <c r="A77" s="63"/>
      <c r="B77" s="75"/>
      <c r="C77" s="66"/>
      <c r="D77" s="66"/>
      <c r="E77" s="79"/>
      <c r="F77" s="78"/>
      <c r="G77" s="78"/>
      <c r="H77" s="78"/>
      <c r="I77" s="78"/>
      <c r="J77" s="23"/>
    </row>
    <row r="78" spans="1:10" ht="16" x14ac:dyDescent="0.2">
      <c r="A78" s="63">
        <v>21</v>
      </c>
      <c r="B78" s="75" t="s">
        <v>396</v>
      </c>
      <c r="C78" s="66" t="s">
        <v>397</v>
      </c>
      <c r="D78" s="66" t="s">
        <v>411</v>
      </c>
      <c r="E78" s="78">
        <v>10000</v>
      </c>
      <c r="F78" s="78">
        <v>0</v>
      </c>
      <c r="G78" s="78">
        <f>H78-F78</f>
        <v>3.08</v>
      </c>
      <c r="H78" s="78">
        <v>3.08</v>
      </c>
      <c r="I78" s="78">
        <f>SUM(H78:H80)</f>
        <v>7.6099999999999994</v>
      </c>
      <c r="J78" s="23"/>
    </row>
    <row r="79" spans="1:10" ht="16" x14ac:dyDescent="0.2">
      <c r="A79" s="63"/>
      <c r="B79" s="75"/>
      <c r="C79" s="66"/>
      <c r="D79" s="66" t="s">
        <v>413</v>
      </c>
      <c r="E79" s="78">
        <v>100000</v>
      </c>
      <c r="F79" s="78">
        <v>4.18</v>
      </c>
      <c r="G79" s="78"/>
      <c r="H79" s="78">
        <f>F79</f>
        <v>4.18</v>
      </c>
      <c r="I79" s="78"/>
      <c r="J79" s="23"/>
    </row>
    <row r="80" spans="1:10" ht="16" x14ac:dyDescent="0.2">
      <c r="A80" s="63"/>
      <c r="B80" s="75"/>
      <c r="C80" s="66"/>
      <c r="D80" s="66" t="s">
        <v>414</v>
      </c>
      <c r="E80" s="78">
        <v>10000</v>
      </c>
      <c r="F80" s="78">
        <v>0.35</v>
      </c>
      <c r="G80" s="78"/>
      <c r="H80" s="78">
        <f>F80</f>
        <v>0.35</v>
      </c>
      <c r="I80" s="78"/>
      <c r="J80" s="23"/>
    </row>
    <row r="81" spans="1:10" ht="16" x14ac:dyDescent="0.2">
      <c r="A81" s="63"/>
      <c r="B81" s="75"/>
      <c r="C81" s="66"/>
      <c r="D81" s="66"/>
      <c r="E81" s="78"/>
      <c r="F81" s="78"/>
      <c r="G81" s="78"/>
      <c r="H81" s="78"/>
      <c r="I81" s="78"/>
      <c r="J81" s="23"/>
    </row>
    <row r="82" spans="1:10" ht="16" x14ac:dyDescent="0.2">
      <c r="A82" s="63">
        <v>22</v>
      </c>
      <c r="B82" s="75" t="s">
        <v>261</v>
      </c>
      <c r="C82" s="66" t="s">
        <v>262</v>
      </c>
      <c r="D82" s="66" t="s">
        <v>411</v>
      </c>
      <c r="E82" s="79">
        <v>10000</v>
      </c>
      <c r="F82" s="79">
        <v>0</v>
      </c>
      <c r="G82" s="78">
        <f>H82-F82</f>
        <v>14.08</v>
      </c>
      <c r="H82" s="79">
        <v>14.08</v>
      </c>
      <c r="I82" s="79">
        <f>SUM(H82:H84)</f>
        <v>22.659999999999997</v>
      </c>
      <c r="J82" s="23"/>
    </row>
    <row r="83" spans="1:10" ht="16" x14ac:dyDescent="0.2">
      <c r="A83" s="63"/>
      <c r="B83" s="75"/>
      <c r="C83" s="66"/>
      <c r="D83" s="66" t="s">
        <v>413</v>
      </c>
      <c r="E83" s="79">
        <v>100000</v>
      </c>
      <c r="F83" s="79">
        <v>4.18</v>
      </c>
      <c r="G83" s="79"/>
      <c r="H83" s="79">
        <f>F83</f>
        <v>4.18</v>
      </c>
      <c r="I83" s="79"/>
      <c r="J83" s="23"/>
    </row>
    <row r="84" spans="1:10" ht="16" x14ac:dyDescent="0.2">
      <c r="A84" s="63"/>
      <c r="B84" s="75"/>
      <c r="C84" s="66"/>
      <c r="D84" s="66" t="s">
        <v>418</v>
      </c>
      <c r="E84" s="193">
        <v>100000</v>
      </c>
      <c r="F84" s="79">
        <v>4.4000000000000004</v>
      </c>
      <c r="G84" s="79"/>
      <c r="H84" s="79">
        <f>F84</f>
        <v>4.4000000000000004</v>
      </c>
      <c r="I84" s="79"/>
      <c r="J84" s="23"/>
    </row>
    <row r="85" spans="1:10" ht="16" x14ac:dyDescent="0.2">
      <c r="A85" s="63"/>
      <c r="B85" s="75"/>
      <c r="C85" s="66"/>
      <c r="D85" s="66"/>
      <c r="E85" s="79"/>
      <c r="F85" s="79"/>
      <c r="G85" s="79"/>
      <c r="H85" s="79"/>
      <c r="I85" s="79"/>
      <c r="J85" s="23"/>
    </row>
    <row r="86" spans="1:10" ht="16" x14ac:dyDescent="0.2">
      <c r="A86" s="63">
        <f>A82+1</f>
        <v>23</v>
      </c>
      <c r="B86" s="75" t="s">
        <v>263</v>
      </c>
      <c r="C86" s="66" t="s">
        <v>57</v>
      </c>
      <c r="D86" s="66" t="s">
        <v>411</v>
      </c>
      <c r="E86" s="79">
        <v>10000</v>
      </c>
      <c r="F86" s="79">
        <v>0</v>
      </c>
      <c r="G86" s="78">
        <f>H86-F86</f>
        <v>3.08</v>
      </c>
      <c r="H86" s="79">
        <v>3.08</v>
      </c>
      <c r="I86" s="79">
        <f>SUM(H86:H91)</f>
        <v>19.280000000000005</v>
      </c>
      <c r="J86" s="23"/>
    </row>
    <row r="87" spans="1:10" ht="16" x14ac:dyDescent="0.2">
      <c r="A87" s="63"/>
      <c r="B87" s="75"/>
      <c r="C87" s="66"/>
      <c r="D87" s="66" t="s">
        <v>417</v>
      </c>
      <c r="E87" s="79">
        <v>10000</v>
      </c>
      <c r="F87" s="79">
        <v>11.57</v>
      </c>
      <c r="G87" s="79"/>
      <c r="H87" s="79">
        <f>F87</f>
        <v>11.57</v>
      </c>
      <c r="I87" s="79"/>
      <c r="J87" s="23"/>
    </row>
    <row r="88" spans="1:10" ht="16" x14ac:dyDescent="0.2">
      <c r="A88" s="63"/>
      <c r="B88" s="75"/>
      <c r="C88" s="66"/>
      <c r="D88" s="66" t="s">
        <v>412</v>
      </c>
      <c r="E88" s="79">
        <v>10000</v>
      </c>
      <c r="F88" s="79">
        <v>3.42</v>
      </c>
      <c r="G88" s="79"/>
      <c r="H88" s="79">
        <f>F88</f>
        <v>3.42</v>
      </c>
      <c r="I88" s="79"/>
      <c r="J88" s="23"/>
    </row>
    <row r="89" spans="1:10" ht="16" x14ac:dyDescent="0.2">
      <c r="A89" s="63"/>
      <c r="B89" s="75"/>
      <c r="C89" s="66"/>
      <c r="D89" s="66" t="s">
        <v>413</v>
      </c>
      <c r="E89" s="79">
        <v>10000</v>
      </c>
      <c r="F89" s="79">
        <v>0.42</v>
      </c>
      <c r="G89" s="79"/>
      <c r="H89" s="79">
        <f>F89</f>
        <v>0.42</v>
      </c>
      <c r="I89" s="79"/>
      <c r="J89" s="23"/>
    </row>
    <row r="90" spans="1:10" ht="16" x14ac:dyDescent="0.2">
      <c r="A90" s="63"/>
      <c r="B90" s="75"/>
      <c r="C90" s="66"/>
      <c r="D90" s="66" t="s">
        <v>418</v>
      </c>
      <c r="E90" s="79">
        <v>10000</v>
      </c>
      <c r="F90" s="79">
        <v>0.44</v>
      </c>
      <c r="G90" s="79"/>
      <c r="H90" s="79">
        <f>F90</f>
        <v>0.44</v>
      </c>
      <c r="I90" s="79"/>
      <c r="J90" s="23"/>
    </row>
    <row r="91" spans="1:10" ht="16" x14ac:dyDescent="0.2">
      <c r="A91" s="63"/>
      <c r="B91" s="75"/>
      <c r="C91" s="66"/>
      <c r="D91" s="66" t="s">
        <v>414</v>
      </c>
      <c r="E91" s="79">
        <v>10000</v>
      </c>
      <c r="F91" s="79">
        <v>0.35</v>
      </c>
      <c r="G91" s="79"/>
      <c r="H91" s="79">
        <f>F91</f>
        <v>0.35</v>
      </c>
      <c r="I91" s="79"/>
      <c r="J91" s="23"/>
    </row>
    <row r="92" spans="1:10" ht="16" x14ac:dyDescent="0.2">
      <c r="A92" s="63"/>
      <c r="B92" s="75"/>
      <c r="C92" s="66"/>
      <c r="D92" s="66"/>
      <c r="E92" s="79"/>
      <c r="F92" s="79"/>
      <c r="G92" s="79"/>
      <c r="H92" s="79"/>
      <c r="I92" s="79"/>
      <c r="J92" s="23"/>
    </row>
    <row r="93" spans="1:10" ht="16" x14ac:dyDescent="0.2">
      <c r="A93" s="63">
        <f>A86+1</f>
        <v>24</v>
      </c>
      <c r="B93" s="75" t="s">
        <v>264</v>
      </c>
      <c r="C93" s="66" t="s">
        <v>58</v>
      </c>
      <c r="D93" s="66" t="s">
        <v>411</v>
      </c>
      <c r="E93" s="79">
        <v>10000</v>
      </c>
      <c r="F93" s="79">
        <v>0</v>
      </c>
      <c r="G93" s="78">
        <f>H93-F93</f>
        <v>8.02</v>
      </c>
      <c r="H93" s="79">
        <v>8.02</v>
      </c>
      <c r="I93" s="79">
        <f>H93</f>
        <v>8.02</v>
      </c>
      <c r="J93" s="23"/>
    </row>
    <row r="94" spans="1:10" ht="16" x14ac:dyDescent="0.2">
      <c r="A94" s="63"/>
      <c r="B94" s="75"/>
      <c r="C94" s="66"/>
      <c r="D94" s="66"/>
      <c r="E94" s="79"/>
      <c r="F94" s="79"/>
      <c r="G94" s="79"/>
      <c r="H94" s="79"/>
      <c r="I94" s="79"/>
      <c r="J94" s="23"/>
    </row>
    <row r="95" spans="1:10" ht="16" x14ac:dyDescent="0.2">
      <c r="A95" s="63">
        <f>A93+1</f>
        <v>25</v>
      </c>
      <c r="B95" s="75" t="s">
        <v>265</v>
      </c>
      <c r="C95" s="66" t="s">
        <v>219</v>
      </c>
      <c r="D95" s="66" t="s">
        <v>411</v>
      </c>
      <c r="E95" s="79">
        <v>10000</v>
      </c>
      <c r="F95" s="79">
        <v>0</v>
      </c>
      <c r="G95" s="78">
        <f>H95-F95</f>
        <v>0.53</v>
      </c>
      <c r="H95" s="79">
        <v>0.53</v>
      </c>
      <c r="I95" s="79">
        <f>SUM(H95:H96)</f>
        <v>5.13</v>
      </c>
      <c r="J95" s="23"/>
    </row>
    <row r="96" spans="1:10" ht="16" x14ac:dyDescent="0.2">
      <c r="A96" s="63"/>
      <c r="B96" s="75"/>
      <c r="C96" s="66"/>
      <c r="D96" s="66" t="s">
        <v>413</v>
      </c>
      <c r="E96" s="79">
        <v>110000</v>
      </c>
      <c r="F96" s="79">
        <v>4.5999999999999996</v>
      </c>
      <c r="G96" s="79"/>
      <c r="H96" s="79">
        <f>F96</f>
        <v>4.5999999999999996</v>
      </c>
      <c r="I96" s="79"/>
      <c r="J96" s="23"/>
    </row>
    <row r="97" spans="1:10" ht="16" x14ac:dyDescent="0.2">
      <c r="A97" s="63"/>
      <c r="B97" s="75"/>
      <c r="C97" s="66"/>
      <c r="D97" s="66"/>
      <c r="E97" s="79"/>
      <c r="F97" s="79"/>
      <c r="G97" s="79"/>
      <c r="H97" s="79"/>
      <c r="I97" s="79"/>
      <c r="J97" s="23"/>
    </row>
    <row r="98" spans="1:10" ht="16" x14ac:dyDescent="0.2">
      <c r="A98" s="63">
        <v>26</v>
      </c>
      <c r="B98" s="75" t="s">
        <v>267</v>
      </c>
      <c r="C98" s="66" t="s">
        <v>17</v>
      </c>
      <c r="D98" s="66" t="s">
        <v>411</v>
      </c>
      <c r="E98" s="79">
        <v>160000</v>
      </c>
      <c r="F98" s="79">
        <v>30.15</v>
      </c>
      <c r="G98" s="78">
        <f>H98-F98</f>
        <v>2.009999999999998</v>
      </c>
      <c r="H98" s="79">
        <v>32.159999999999997</v>
      </c>
      <c r="I98" s="79">
        <f>SUM(H98:H101)</f>
        <v>83.169999999999987</v>
      </c>
      <c r="J98" s="23"/>
    </row>
    <row r="99" spans="1:10" ht="16" x14ac:dyDescent="0.2">
      <c r="A99" s="63"/>
      <c r="B99" s="75"/>
      <c r="C99" s="66"/>
      <c r="D99" s="66" t="s">
        <v>417</v>
      </c>
      <c r="E99" s="79">
        <v>50000</v>
      </c>
      <c r="F99" s="79">
        <v>33.85</v>
      </c>
      <c r="G99" s="79"/>
      <c r="H99" s="79">
        <f>F99</f>
        <v>33.85</v>
      </c>
      <c r="I99" s="79"/>
      <c r="J99" s="23"/>
    </row>
    <row r="100" spans="1:10" ht="16" x14ac:dyDescent="0.2">
      <c r="A100" s="63"/>
      <c r="B100" s="75"/>
      <c r="C100" s="66"/>
      <c r="D100" s="66" t="s">
        <v>413</v>
      </c>
      <c r="E100" s="79">
        <v>200000</v>
      </c>
      <c r="F100" s="79">
        <v>8.36</v>
      </c>
      <c r="G100" s="79"/>
      <c r="H100" s="79">
        <f>F100</f>
        <v>8.36</v>
      </c>
      <c r="I100" s="79"/>
      <c r="J100" s="23"/>
    </row>
    <row r="101" spans="1:10" ht="16" x14ac:dyDescent="0.2">
      <c r="A101" s="63"/>
      <c r="B101" s="75"/>
      <c r="C101" s="66"/>
      <c r="D101" s="66" t="s">
        <v>418</v>
      </c>
      <c r="E101" s="193">
        <v>200000</v>
      </c>
      <c r="F101" s="79">
        <v>8.8000000000000007</v>
      </c>
      <c r="G101" s="79"/>
      <c r="H101" s="79">
        <f>F101</f>
        <v>8.8000000000000007</v>
      </c>
      <c r="I101" s="79"/>
      <c r="J101" s="23"/>
    </row>
    <row r="102" spans="1:10" ht="16" x14ac:dyDescent="0.2">
      <c r="A102" s="63"/>
      <c r="B102" s="75"/>
      <c r="C102" s="66"/>
      <c r="D102" s="66"/>
      <c r="E102" s="79"/>
      <c r="F102" s="79"/>
      <c r="G102" s="79"/>
      <c r="H102" s="79"/>
      <c r="I102" s="79"/>
      <c r="J102" s="23"/>
    </row>
    <row r="103" spans="1:10" ht="16" x14ac:dyDescent="0.2">
      <c r="A103" s="63">
        <f>A98+1</f>
        <v>27</v>
      </c>
      <c r="B103" s="75" t="s">
        <v>268</v>
      </c>
      <c r="C103" s="85" t="s">
        <v>224</v>
      </c>
      <c r="D103" s="85" t="s">
        <v>411</v>
      </c>
      <c r="E103" s="86">
        <v>100000</v>
      </c>
      <c r="F103" s="86">
        <v>5.94</v>
      </c>
      <c r="G103" s="78">
        <f>H103-F103</f>
        <v>0.65999999999999925</v>
      </c>
      <c r="H103" s="86">
        <v>6.6</v>
      </c>
      <c r="I103" s="86">
        <f>SUM(H103:H106)</f>
        <v>19.57</v>
      </c>
      <c r="J103" s="23"/>
    </row>
    <row r="104" spans="1:10" ht="16" x14ac:dyDescent="0.2">
      <c r="A104" s="63"/>
      <c r="B104" s="75"/>
      <c r="C104" s="85"/>
      <c r="D104" s="85" t="s">
        <v>412</v>
      </c>
      <c r="E104" s="86">
        <v>10000</v>
      </c>
      <c r="F104" s="86">
        <v>3.42</v>
      </c>
      <c r="G104" s="86"/>
      <c r="H104" s="86">
        <f>F104</f>
        <v>3.42</v>
      </c>
      <c r="I104" s="86"/>
      <c r="J104" s="23"/>
    </row>
    <row r="105" spans="1:10" ht="16" x14ac:dyDescent="0.2">
      <c r="A105" s="63"/>
      <c r="B105" s="75"/>
      <c r="C105" s="85"/>
      <c r="D105" s="85" t="s">
        <v>413</v>
      </c>
      <c r="E105" s="86">
        <v>220000</v>
      </c>
      <c r="F105" s="86">
        <v>9.1999999999999993</v>
      </c>
      <c r="G105" s="86"/>
      <c r="H105" s="86">
        <f>F105</f>
        <v>9.1999999999999993</v>
      </c>
      <c r="I105" s="86"/>
      <c r="J105" s="23"/>
    </row>
    <row r="106" spans="1:10" ht="16" x14ac:dyDescent="0.2">
      <c r="A106" s="63"/>
      <c r="B106" s="75"/>
      <c r="C106" s="85"/>
      <c r="D106" s="85" t="s">
        <v>414</v>
      </c>
      <c r="E106" s="86">
        <v>10000</v>
      </c>
      <c r="F106" s="86">
        <v>0.35</v>
      </c>
      <c r="G106" s="86"/>
      <c r="H106" s="86">
        <f>F106</f>
        <v>0.35</v>
      </c>
      <c r="I106" s="86"/>
      <c r="J106" s="23"/>
    </row>
    <row r="107" spans="1:10" ht="16" x14ac:dyDescent="0.2">
      <c r="A107" s="63"/>
      <c r="B107" s="75"/>
      <c r="C107" s="85"/>
      <c r="D107" s="85"/>
      <c r="E107" s="86"/>
      <c r="F107" s="86"/>
      <c r="G107" s="86"/>
      <c r="H107" s="86"/>
      <c r="I107" s="86"/>
      <c r="J107" s="23"/>
    </row>
    <row r="108" spans="1:10" ht="16" x14ac:dyDescent="0.2">
      <c r="A108" s="63">
        <f>A103+1</f>
        <v>28</v>
      </c>
      <c r="B108" s="75" t="s">
        <v>432</v>
      </c>
      <c r="C108" s="66" t="s">
        <v>424</v>
      </c>
      <c r="D108" s="66" t="s">
        <v>411</v>
      </c>
      <c r="E108" s="79">
        <v>10000</v>
      </c>
      <c r="F108" s="79">
        <v>0</v>
      </c>
      <c r="G108" s="78">
        <f>H108-F108</f>
        <v>0.66</v>
      </c>
      <c r="H108" s="79">
        <v>0.66</v>
      </c>
      <c r="I108" s="79">
        <f>SUM(H108:H109)</f>
        <v>4.84</v>
      </c>
      <c r="J108" s="23"/>
    </row>
    <row r="109" spans="1:10" ht="16" x14ac:dyDescent="0.2">
      <c r="A109" s="63"/>
      <c r="B109" s="75"/>
      <c r="C109" s="66"/>
      <c r="D109" s="66" t="s">
        <v>413</v>
      </c>
      <c r="E109" s="79">
        <v>100000</v>
      </c>
      <c r="F109" s="79">
        <v>4.18</v>
      </c>
      <c r="G109" s="79"/>
      <c r="H109" s="79">
        <f>F109</f>
        <v>4.18</v>
      </c>
      <c r="I109" s="79"/>
      <c r="J109" s="23"/>
    </row>
    <row r="110" spans="1:10" ht="16" x14ac:dyDescent="0.2">
      <c r="A110" s="63"/>
      <c r="B110" s="75"/>
      <c r="C110" s="66"/>
      <c r="D110" s="66"/>
      <c r="E110" s="79"/>
      <c r="F110" s="79"/>
      <c r="G110" s="79"/>
      <c r="H110" s="79"/>
      <c r="I110" s="79"/>
      <c r="J110" s="23"/>
    </row>
    <row r="111" spans="1:10" ht="16" x14ac:dyDescent="0.2">
      <c r="A111" s="63"/>
      <c r="B111" s="75" t="s">
        <v>441</v>
      </c>
      <c r="C111" s="66" t="s">
        <v>436</v>
      </c>
      <c r="D111" s="66" t="s">
        <v>411</v>
      </c>
      <c r="E111" s="79">
        <v>10000</v>
      </c>
      <c r="F111" s="79">
        <v>0</v>
      </c>
      <c r="G111" s="79">
        <f>H111-F111</f>
        <v>0.66</v>
      </c>
      <c r="H111" s="79">
        <v>0.66</v>
      </c>
      <c r="I111" s="79">
        <f>H111</f>
        <v>0.66</v>
      </c>
      <c r="J111" s="23"/>
    </row>
    <row r="112" spans="1:10" ht="16" x14ac:dyDescent="0.2">
      <c r="A112" s="63"/>
      <c r="B112" s="75"/>
      <c r="C112" s="66"/>
      <c r="D112" s="66"/>
      <c r="E112" s="79"/>
      <c r="F112" s="79"/>
      <c r="G112" s="79"/>
      <c r="H112" s="79"/>
      <c r="I112" s="79"/>
      <c r="J112" s="23"/>
    </row>
    <row r="113" spans="1:10" ht="16" x14ac:dyDescent="0.2">
      <c r="A113" s="63">
        <v>29</v>
      </c>
      <c r="B113" s="75" t="s">
        <v>270</v>
      </c>
      <c r="C113" s="66" t="s">
        <v>233</v>
      </c>
      <c r="D113" s="66" t="s">
        <v>411</v>
      </c>
      <c r="E113" s="79">
        <v>10000</v>
      </c>
      <c r="F113" s="79">
        <v>0</v>
      </c>
      <c r="G113" s="78">
        <f>H113-F113</f>
        <v>3.08</v>
      </c>
      <c r="H113" s="79">
        <v>3.08</v>
      </c>
      <c r="I113" s="79">
        <f>SUM(H113:H116)</f>
        <v>11.03</v>
      </c>
      <c r="J113" s="23"/>
    </row>
    <row r="114" spans="1:10" ht="16" x14ac:dyDescent="0.2">
      <c r="A114" s="63"/>
      <c r="B114" s="75"/>
      <c r="C114" s="66"/>
      <c r="D114" s="66" t="s">
        <v>412</v>
      </c>
      <c r="E114" s="79">
        <v>10000</v>
      </c>
      <c r="F114" s="79">
        <v>3.42</v>
      </c>
      <c r="G114" s="79"/>
      <c r="H114" s="79">
        <f>F114</f>
        <v>3.42</v>
      </c>
      <c r="I114" s="79"/>
      <c r="J114" s="23"/>
    </row>
    <row r="115" spans="1:10" ht="16" x14ac:dyDescent="0.2">
      <c r="A115" s="63"/>
      <c r="B115" s="75"/>
      <c r="C115" s="66"/>
      <c r="D115" s="66" t="s">
        <v>413</v>
      </c>
      <c r="E115" s="79">
        <v>100000</v>
      </c>
      <c r="F115" s="79">
        <v>4.18</v>
      </c>
      <c r="G115" s="79"/>
      <c r="H115" s="79">
        <f>F115</f>
        <v>4.18</v>
      </c>
      <c r="I115" s="79"/>
      <c r="J115" s="23"/>
    </row>
    <row r="116" spans="1:10" ht="16" x14ac:dyDescent="0.2">
      <c r="A116" s="63"/>
      <c r="B116" s="75"/>
      <c r="C116" s="66"/>
      <c r="D116" s="66" t="s">
        <v>414</v>
      </c>
      <c r="E116" s="79">
        <v>10000</v>
      </c>
      <c r="F116" s="79">
        <v>0.35</v>
      </c>
      <c r="G116" s="79"/>
      <c r="H116" s="79">
        <f>F116</f>
        <v>0.35</v>
      </c>
      <c r="I116" s="79"/>
      <c r="J116" s="23"/>
    </row>
    <row r="117" spans="1:10" ht="16" x14ac:dyDescent="0.2">
      <c r="A117" s="63"/>
      <c r="B117" s="75"/>
      <c r="C117" s="66"/>
      <c r="D117" s="66"/>
      <c r="E117" s="79"/>
      <c r="F117" s="79"/>
      <c r="G117" s="79"/>
      <c r="H117" s="79"/>
      <c r="I117" s="79"/>
      <c r="J117" s="23"/>
    </row>
    <row r="118" spans="1:10" ht="16" x14ac:dyDescent="0.2">
      <c r="A118" s="63">
        <f>A113+1</f>
        <v>30</v>
      </c>
      <c r="B118" s="75" t="s">
        <v>271</v>
      </c>
      <c r="C118" s="66" t="s">
        <v>234</v>
      </c>
      <c r="D118" s="66" t="s">
        <v>411</v>
      </c>
      <c r="E118" s="79">
        <v>10000</v>
      </c>
      <c r="F118" s="79">
        <v>0</v>
      </c>
      <c r="G118" s="78">
        <f>H118-F118</f>
        <v>8.02</v>
      </c>
      <c r="H118" s="79">
        <v>8.02</v>
      </c>
      <c r="I118" s="79">
        <f>H118</f>
        <v>8.02</v>
      </c>
      <c r="J118" s="23"/>
    </row>
    <row r="119" spans="1:10" ht="16" x14ac:dyDescent="0.2">
      <c r="A119" s="63"/>
      <c r="B119" s="170"/>
      <c r="C119" s="44"/>
      <c r="D119" s="44"/>
      <c r="E119" s="165"/>
      <c r="F119" s="171"/>
      <c r="G119" s="79"/>
      <c r="H119" s="79"/>
      <c r="I119" s="79"/>
      <c r="J119" s="23"/>
    </row>
    <row r="120" spans="1:10" ht="16" x14ac:dyDescent="0.2">
      <c r="A120" s="63">
        <f>A118+1</f>
        <v>31</v>
      </c>
      <c r="B120" s="75" t="s">
        <v>329</v>
      </c>
      <c r="C120" s="168" t="s">
        <v>330</v>
      </c>
      <c r="D120" s="168" t="s">
        <v>411</v>
      </c>
      <c r="E120" s="169">
        <v>10000</v>
      </c>
      <c r="F120" s="78">
        <v>0</v>
      </c>
      <c r="G120" s="78">
        <f>H120-F120</f>
        <v>0.91</v>
      </c>
      <c r="H120" s="78">
        <v>0.91</v>
      </c>
      <c r="I120" s="78">
        <f>SUM(H120:H121)</f>
        <v>1.33</v>
      </c>
      <c r="J120" s="23"/>
    </row>
    <row r="121" spans="1:10" ht="16" x14ac:dyDescent="0.2">
      <c r="A121" s="63"/>
      <c r="B121" s="75"/>
      <c r="C121" s="168"/>
      <c r="D121" s="168" t="s">
        <v>413</v>
      </c>
      <c r="E121" s="169">
        <v>10000</v>
      </c>
      <c r="F121" s="78">
        <v>0.42</v>
      </c>
      <c r="G121" s="78"/>
      <c r="H121" s="78">
        <f>F121</f>
        <v>0.42</v>
      </c>
      <c r="I121" s="78"/>
      <c r="J121" s="23"/>
    </row>
    <row r="122" spans="1:10" ht="16" x14ac:dyDescent="0.2">
      <c r="A122" s="63"/>
      <c r="B122" s="172"/>
      <c r="C122" s="102"/>
      <c r="D122" s="168"/>
      <c r="E122" s="151"/>
      <c r="F122" s="166"/>
      <c r="G122" s="78"/>
      <c r="H122" s="78"/>
      <c r="I122" s="78"/>
      <c r="J122" s="23"/>
    </row>
    <row r="123" spans="1:10" ht="16" x14ac:dyDescent="0.2">
      <c r="A123" s="63">
        <f>A120+1</f>
        <v>32</v>
      </c>
      <c r="B123" s="75" t="s">
        <v>273</v>
      </c>
      <c r="C123" s="66" t="s">
        <v>25</v>
      </c>
      <c r="D123" s="66" t="s">
        <v>411</v>
      </c>
      <c r="E123" s="79">
        <v>10000</v>
      </c>
      <c r="F123" s="79">
        <v>0</v>
      </c>
      <c r="G123" s="78">
        <f>H123-F123</f>
        <v>3.08</v>
      </c>
      <c r="H123" s="79">
        <v>3.08</v>
      </c>
      <c r="I123" s="79">
        <f>H123</f>
        <v>3.08</v>
      </c>
      <c r="J123" s="23"/>
    </row>
    <row r="124" spans="1:10" ht="16" x14ac:dyDescent="0.2">
      <c r="A124" s="63"/>
      <c r="B124" s="75"/>
      <c r="C124" s="66"/>
      <c r="D124" s="66"/>
      <c r="E124" s="79"/>
      <c r="F124" s="79"/>
      <c r="G124" s="79"/>
      <c r="H124" s="79"/>
      <c r="I124" s="79"/>
      <c r="J124" s="23"/>
    </row>
    <row r="125" spans="1:10" ht="16" x14ac:dyDescent="0.2">
      <c r="A125" s="63">
        <f>A123+1</f>
        <v>33</v>
      </c>
      <c r="B125" s="75" t="s">
        <v>274</v>
      </c>
      <c r="C125" s="82" t="s">
        <v>88</v>
      </c>
      <c r="D125" s="66" t="s">
        <v>411</v>
      </c>
      <c r="E125" s="79">
        <v>240000</v>
      </c>
      <c r="F125" s="79">
        <v>46.23</v>
      </c>
      <c r="G125" s="78">
        <f>H125-F125</f>
        <v>2.0100000000000051</v>
      </c>
      <c r="H125" s="79">
        <v>48.24</v>
      </c>
      <c r="I125" s="79">
        <f>SUM(H125:H130)</f>
        <v>106.45</v>
      </c>
      <c r="J125" s="23"/>
    </row>
    <row r="126" spans="1:10" ht="16" x14ac:dyDescent="0.2">
      <c r="A126" s="63"/>
      <c r="B126" s="75"/>
      <c r="C126" s="66"/>
      <c r="D126" s="66" t="s">
        <v>417</v>
      </c>
      <c r="E126" s="79">
        <v>50000</v>
      </c>
      <c r="F126" s="79">
        <v>33.85</v>
      </c>
      <c r="G126" s="79"/>
      <c r="H126" s="79">
        <f>F126</f>
        <v>33.85</v>
      </c>
      <c r="I126" s="79"/>
      <c r="J126" s="23"/>
    </row>
    <row r="127" spans="1:10" ht="16" x14ac:dyDescent="0.2">
      <c r="A127" s="63"/>
      <c r="B127" s="75"/>
      <c r="C127" s="66"/>
      <c r="D127" s="66" t="s">
        <v>412</v>
      </c>
      <c r="E127" s="79">
        <v>10000</v>
      </c>
      <c r="F127" s="79">
        <v>3.42</v>
      </c>
      <c r="G127" s="79"/>
      <c r="H127" s="79">
        <f>F127</f>
        <v>3.42</v>
      </c>
      <c r="I127" s="79"/>
      <c r="J127" s="23"/>
    </row>
    <row r="128" spans="1:10" ht="16" x14ac:dyDescent="0.2">
      <c r="A128" s="63"/>
      <c r="B128" s="75"/>
      <c r="C128" s="66"/>
      <c r="D128" s="66" t="s">
        <v>413</v>
      </c>
      <c r="E128" s="79">
        <v>240000</v>
      </c>
      <c r="F128" s="79">
        <v>10.029999999999999</v>
      </c>
      <c r="G128" s="79"/>
      <c r="H128" s="79">
        <f>F128</f>
        <v>10.029999999999999</v>
      </c>
      <c r="I128" s="79"/>
      <c r="J128" s="23"/>
    </row>
    <row r="129" spans="1:10" ht="16" x14ac:dyDescent="0.2">
      <c r="A129" s="63"/>
      <c r="B129" s="75"/>
      <c r="C129" s="66"/>
      <c r="D129" s="66" t="s">
        <v>418</v>
      </c>
      <c r="E129" s="193">
        <v>240000</v>
      </c>
      <c r="F129" s="79">
        <v>10.56</v>
      </c>
      <c r="G129" s="79"/>
      <c r="H129" s="79">
        <f>F129</f>
        <v>10.56</v>
      </c>
      <c r="I129" s="79"/>
      <c r="J129" s="23"/>
    </row>
    <row r="130" spans="1:10" ht="16" x14ac:dyDescent="0.2">
      <c r="A130" s="63"/>
      <c r="B130" s="75"/>
      <c r="C130" s="66"/>
      <c r="D130" s="66" t="s">
        <v>414</v>
      </c>
      <c r="E130" s="79">
        <v>10000</v>
      </c>
      <c r="F130" s="79">
        <v>0.35</v>
      </c>
      <c r="G130" s="79"/>
      <c r="H130" s="79">
        <f>F130</f>
        <v>0.35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79"/>
      <c r="G131" s="79"/>
      <c r="H131" s="79"/>
      <c r="I131" s="79"/>
      <c r="J131" s="23"/>
    </row>
    <row r="132" spans="1:10" ht="16" x14ac:dyDescent="0.2">
      <c r="A132" s="63">
        <f>A125+1</f>
        <v>34</v>
      </c>
      <c r="B132" s="75" t="s">
        <v>275</v>
      </c>
      <c r="C132" s="66" t="s">
        <v>173</v>
      </c>
      <c r="D132" s="66" t="s">
        <v>411</v>
      </c>
      <c r="E132" s="79">
        <v>10000</v>
      </c>
      <c r="F132" s="79">
        <v>0</v>
      </c>
      <c r="G132" s="78">
        <f>H132-F132</f>
        <v>12.48</v>
      </c>
      <c r="H132" s="79">
        <v>12.48</v>
      </c>
      <c r="I132" s="79">
        <f>SUM(H132:H133)</f>
        <v>24.05</v>
      </c>
      <c r="J132" s="23"/>
    </row>
    <row r="133" spans="1:10" ht="16" x14ac:dyDescent="0.2">
      <c r="A133" s="63"/>
      <c r="B133" s="75"/>
      <c r="C133" s="66"/>
      <c r="D133" s="66" t="s">
        <v>417</v>
      </c>
      <c r="E133" s="79">
        <v>10000</v>
      </c>
      <c r="F133" s="79">
        <v>11.57</v>
      </c>
      <c r="G133" s="79"/>
      <c r="H133" s="79">
        <f>F133</f>
        <v>11.57</v>
      </c>
      <c r="I133" s="79"/>
      <c r="J133" s="23"/>
    </row>
    <row r="134" spans="1:10" ht="16" x14ac:dyDescent="0.2">
      <c r="A134" s="63"/>
      <c r="B134" s="75"/>
      <c r="C134" s="66"/>
      <c r="D134" s="66"/>
      <c r="E134" s="79"/>
      <c r="F134" s="79"/>
      <c r="G134" s="79"/>
      <c r="H134" s="79"/>
      <c r="I134" s="79"/>
      <c r="J134" s="23"/>
    </row>
    <row r="135" spans="1:10" ht="16" x14ac:dyDescent="0.2">
      <c r="A135" s="63">
        <f>A132+1</f>
        <v>35</v>
      </c>
      <c r="B135" s="75" t="s">
        <v>276</v>
      </c>
      <c r="C135" s="66" t="s">
        <v>189</v>
      </c>
      <c r="D135" s="66" t="s">
        <v>411</v>
      </c>
      <c r="E135" s="79">
        <v>100000</v>
      </c>
      <c r="F135" s="79">
        <v>45.18</v>
      </c>
      <c r="G135" s="78">
        <f>H135-F135</f>
        <v>5.0200000000000031</v>
      </c>
      <c r="H135" s="79">
        <v>50.2</v>
      </c>
      <c r="I135" s="79">
        <f>SUM(H135:H136)</f>
        <v>54.38</v>
      </c>
      <c r="J135" s="23"/>
    </row>
    <row r="136" spans="1:10" ht="16" x14ac:dyDescent="0.2">
      <c r="A136" s="63"/>
      <c r="B136" s="75"/>
      <c r="C136" s="66"/>
      <c r="D136" s="66" t="s">
        <v>413</v>
      </c>
      <c r="E136" s="79">
        <v>100000</v>
      </c>
      <c r="F136" s="79">
        <v>4.18</v>
      </c>
      <c r="G136" s="79"/>
      <c r="H136" s="79">
        <f>F136</f>
        <v>4.18</v>
      </c>
      <c r="I136" s="79"/>
      <c r="J136" s="23"/>
    </row>
    <row r="137" spans="1:10" ht="16" x14ac:dyDescent="0.2">
      <c r="A137" s="63"/>
      <c r="B137" s="75"/>
      <c r="C137" s="66"/>
      <c r="D137" s="66"/>
      <c r="E137" s="79"/>
      <c r="F137" s="79"/>
      <c r="G137" s="79"/>
      <c r="H137" s="79"/>
      <c r="I137" s="79"/>
      <c r="J137" s="23"/>
    </row>
    <row r="138" spans="1:10" ht="16" x14ac:dyDescent="0.2">
      <c r="A138" s="63">
        <f>A135+1</f>
        <v>36</v>
      </c>
      <c r="B138" s="75" t="s">
        <v>277</v>
      </c>
      <c r="C138" s="66" t="s">
        <v>143</v>
      </c>
      <c r="D138" s="66" t="s">
        <v>411</v>
      </c>
      <c r="E138" s="79">
        <v>10000</v>
      </c>
      <c r="F138" s="79">
        <v>0</v>
      </c>
      <c r="G138" s="78">
        <f>H138-F138</f>
        <v>0.53</v>
      </c>
      <c r="H138" s="79">
        <v>0.53</v>
      </c>
      <c r="I138" s="79">
        <f>SUM(H138:H139)</f>
        <v>4.71</v>
      </c>
      <c r="J138" s="23"/>
    </row>
    <row r="139" spans="1:10" ht="16" x14ac:dyDescent="0.2">
      <c r="A139" s="63"/>
      <c r="B139" s="75"/>
      <c r="C139" s="66"/>
      <c r="D139" s="66" t="s">
        <v>413</v>
      </c>
      <c r="E139" s="79">
        <v>100000</v>
      </c>
      <c r="F139" s="79">
        <v>4.18</v>
      </c>
      <c r="G139" s="79"/>
      <c r="H139" s="79">
        <f>F139</f>
        <v>4.18</v>
      </c>
      <c r="I139" s="79"/>
      <c r="J139" s="23"/>
    </row>
    <row r="140" spans="1:10" ht="16" x14ac:dyDescent="0.2">
      <c r="A140" s="63"/>
      <c r="B140" s="75"/>
      <c r="C140" s="66"/>
      <c r="D140" s="66"/>
      <c r="E140" s="79"/>
      <c r="F140" s="79"/>
      <c r="G140" s="79"/>
      <c r="H140" s="79"/>
      <c r="I140" s="79"/>
      <c r="J140" s="23"/>
    </row>
    <row r="141" spans="1:10" ht="16" x14ac:dyDescent="0.2">
      <c r="A141" s="63">
        <f>A138+1</f>
        <v>37</v>
      </c>
      <c r="B141" s="75" t="s">
        <v>278</v>
      </c>
      <c r="C141" s="66" t="s">
        <v>235</v>
      </c>
      <c r="D141" s="66" t="s">
        <v>411</v>
      </c>
      <c r="E141" s="79">
        <v>10000</v>
      </c>
      <c r="F141" s="79">
        <v>0</v>
      </c>
      <c r="G141" s="78">
        <f>H141-F141</f>
        <v>2.0099999999999998</v>
      </c>
      <c r="H141" s="79">
        <v>2.0099999999999998</v>
      </c>
      <c r="I141" s="79">
        <f>SUM(H141:H142)</f>
        <v>6.42</v>
      </c>
      <c r="J141" s="23"/>
    </row>
    <row r="142" spans="1:10" ht="16" x14ac:dyDescent="0.2">
      <c r="A142" s="63"/>
      <c r="B142" s="75"/>
      <c r="C142" s="66"/>
      <c r="D142" s="66" t="s">
        <v>417</v>
      </c>
      <c r="E142" s="79">
        <v>10000</v>
      </c>
      <c r="F142" s="79">
        <v>4.41</v>
      </c>
      <c r="G142" s="79"/>
      <c r="H142" s="79">
        <f>F142</f>
        <v>4.41</v>
      </c>
      <c r="I142" s="79"/>
      <c r="J142" s="23"/>
    </row>
    <row r="143" spans="1:10" ht="16" x14ac:dyDescent="0.2">
      <c r="A143" s="63"/>
      <c r="B143" s="75"/>
      <c r="C143" s="66"/>
      <c r="D143" s="66"/>
      <c r="E143" s="79"/>
      <c r="F143" s="79"/>
      <c r="G143" s="79"/>
      <c r="H143" s="79"/>
      <c r="I143" s="79"/>
      <c r="J143" s="23"/>
    </row>
    <row r="144" spans="1:10" ht="16" x14ac:dyDescent="0.2">
      <c r="A144" s="63">
        <f>A141+1</f>
        <v>38</v>
      </c>
      <c r="B144" s="75" t="s">
        <v>279</v>
      </c>
      <c r="C144" s="66" t="s">
        <v>29</v>
      </c>
      <c r="D144" s="66" t="s">
        <v>411</v>
      </c>
      <c r="E144" s="79">
        <v>10000</v>
      </c>
      <c r="F144" s="79">
        <v>0</v>
      </c>
      <c r="G144" s="78">
        <f>H144-F144</f>
        <v>2.0099999999999998</v>
      </c>
      <c r="H144" s="79">
        <v>2.0099999999999998</v>
      </c>
      <c r="I144" s="79">
        <f>SUM(H144:H145)</f>
        <v>2.4299999999999997</v>
      </c>
      <c r="J144" s="23"/>
    </row>
    <row r="145" spans="1:15" ht="16" x14ac:dyDescent="0.2">
      <c r="A145" s="63"/>
      <c r="B145" s="75"/>
      <c r="C145" s="66"/>
      <c r="D145" s="66" t="s">
        <v>413</v>
      </c>
      <c r="E145" s="79">
        <v>10000</v>
      </c>
      <c r="F145" s="79">
        <v>0.42</v>
      </c>
      <c r="G145" s="79"/>
      <c r="H145" s="79">
        <f>F145</f>
        <v>0.42</v>
      </c>
      <c r="I145" s="79"/>
      <c r="J145" s="23"/>
    </row>
    <row r="146" spans="1:15" ht="16" x14ac:dyDescent="0.2">
      <c r="A146" s="63"/>
      <c r="B146" s="75"/>
      <c r="C146" s="66"/>
      <c r="D146" s="66"/>
      <c r="E146" s="79"/>
      <c r="F146" s="79"/>
      <c r="G146" s="79"/>
      <c r="H146" s="79"/>
      <c r="I146" s="79"/>
      <c r="J146" s="23"/>
    </row>
    <row r="147" spans="1:15" ht="16" x14ac:dyDescent="0.2">
      <c r="A147" s="63">
        <f>A144+1</f>
        <v>39</v>
      </c>
      <c r="B147" s="75" t="s">
        <v>280</v>
      </c>
      <c r="C147" s="66" t="s">
        <v>201</v>
      </c>
      <c r="D147" s="66" t="s">
        <v>411</v>
      </c>
      <c r="E147" s="79">
        <v>10000</v>
      </c>
      <c r="F147" s="79">
        <v>0</v>
      </c>
      <c r="G147" s="78">
        <f>H147-F147</f>
        <v>1.26</v>
      </c>
      <c r="H147" s="79">
        <v>1.26</v>
      </c>
      <c r="I147" s="79">
        <f>SUM(H147:H152)</f>
        <v>25.18</v>
      </c>
      <c r="J147" s="23"/>
    </row>
    <row r="148" spans="1:15" ht="16" x14ac:dyDescent="0.2">
      <c r="A148" s="63"/>
      <c r="B148" s="75"/>
      <c r="C148" s="66"/>
      <c r="D148" s="173" t="s">
        <v>417</v>
      </c>
      <c r="E148" s="79">
        <v>10000</v>
      </c>
      <c r="F148" s="79">
        <v>11.57</v>
      </c>
      <c r="G148" s="79"/>
      <c r="H148" s="79">
        <f>F148</f>
        <v>11.57</v>
      </c>
      <c r="I148" s="79"/>
      <c r="J148" s="23"/>
    </row>
    <row r="149" spans="1:15" ht="16" x14ac:dyDescent="0.2">
      <c r="A149" s="63"/>
      <c r="B149" s="75"/>
      <c r="C149" s="66"/>
      <c r="D149" s="173" t="s">
        <v>412</v>
      </c>
      <c r="E149" s="79">
        <v>10000</v>
      </c>
      <c r="F149" s="79">
        <v>3.42</v>
      </c>
      <c r="G149" s="79"/>
      <c r="H149" s="79">
        <f>F149</f>
        <v>3.42</v>
      </c>
      <c r="I149" s="79"/>
      <c r="J149" s="23"/>
    </row>
    <row r="150" spans="1:15" ht="16" x14ac:dyDescent="0.2">
      <c r="A150" s="63"/>
      <c r="B150" s="75"/>
      <c r="C150" s="66"/>
      <c r="D150" s="173" t="s">
        <v>413</v>
      </c>
      <c r="E150" s="79">
        <v>100000</v>
      </c>
      <c r="F150" s="79">
        <v>4.18</v>
      </c>
      <c r="G150" s="79"/>
      <c r="H150" s="79">
        <f>F150</f>
        <v>4.18</v>
      </c>
      <c r="I150" s="79"/>
      <c r="J150" s="23"/>
    </row>
    <row r="151" spans="1:15" ht="16" x14ac:dyDescent="0.2">
      <c r="A151" s="63"/>
      <c r="B151" s="75"/>
      <c r="C151" s="66"/>
      <c r="D151" s="173" t="s">
        <v>418</v>
      </c>
      <c r="E151" s="193">
        <v>100000</v>
      </c>
      <c r="F151" s="79">
        <v>4.4000000000000004</v>
      </c>
      <c r="G151" s="79"/>
      <c r="H151" s="79">
        <f>F151</f>
        <v>4.4000000000000004</v>
      </c>
      <c r="I151" s="79"/>
      <c r="J151" s="23"/>
    </row>
    <row r="152" spans="1:15" ht="16" x14ac:dyDescent="0.2">
      <c r="A152" s="63"/>
      <c r="B152" s="75"/>
      <c r="C152" s="66"/>
      <c r="D152" s="173" t="s">
        <v>414</v>
      </c>
      <c r="E152" s="79">
        <v>10000</v>
      </c>
      <c r="F152" s="79">
        <v>0.35</v>
      </c>
      <c r="G152" s="79"/>
      <c r="H152" s="79">
        <f>F152</f>
        <v>0.35</v>
      </c>
      <c r="I152" s="79"/>
      <c r="J152" s="23"/>
    </row>
    <row r="153" spans="1:15" ht="16" x14ac:dyDescent="0.2">
      <c r="A153" s="63"/>
      <c r="B153" s="75"/>
      <c r="C153" s="66"/>
      <c r="D153" s="66"/>
      <c r="E153" s="79"/>
      <c r="F153" s="79"/>
      <c r="G153" s="79"/>
      <c r="H153" s="79"/>
      <c r="I153" s="79"/>
      <c r="J153" s="23"/>
    </row>
    <row r="154" spans="1:15" ht="16" x14ac:dyDescent="0.2">
      <c r="A154" s="63">
        <v>41</v>
      </c>
      <c r="B154" s="75" t="s">
        <v>282</v>
      </c>
      <c r="C154" s="85" t="s">
        <v>226</v>
      </c>
      <c r="D154" s="85" t="s">
        <v>411</v>
      </c>
      <c r="E154" s="86">
        <v>10000</v>
      </c>
      <c r="F154" s="86">
        <v>0</v>
      </c>
      <c r="G154" s="78">
        <f>H154-F154</f>
        <v>0.66</v>
      </c>
      <c r="H154" s="86">
        <v>0.66</v>
      </c>
      <c r="I154" s="86">
        <f>SUM(H154:H155)</f>
        <v>1.08</v>
      </c>
      <c r="J154" s="23"/>
    </row>
    <row r="155" spans="1:15" ht="16" x14ac:dyDescent="0.2">
      <c r="A155" s="63"/>
      <c r="B155" s="75"/>
      <c r="C155" s="85"/>
      <c r="D155" s="85" t="s">
        <v>413</v>
      </c>
      <c r="E155" s="86">
        <v>10000</v>
      </c>
      <c r="F155" s="86">
        <v>0.42</v>
      </c>
      <c r="G155" s="86"/>
      <c r="H155" s="86">
        <f>F155</f>
        <v>0.42</v>
      </c>
      <c r="I155" s="86"/>
      <c r="J155" s="23"/>
    </row>
    <row r="156" spans="1:15" ht="16" x14ac:dyDescent="0.2">
      <c r="A156" s="63"/>
      <c r="B156" s="75"/>
      <c r="C156" s="85"/>
      <c r="D156" s="85"/>
      <c r="E156" s="86"/>
      <c r="F156" s="86"/>
      <c r="G156" s="86"/>
      <c r="H156" s="86"/>
      <c r="I156" s="86"/>
      <c r="J156" s="23"/>
    </row>
    <row r="157" spans="1:15" ht="16" x14ac:dyDescent="0.2">
      <c r="A157" s="63">
        <f>A154+1</f>
        <v>42</v>
      </c>
      <c r="B157" s="75" t="s">
        <v>331</v>
      </c>
      <c r="C157" s="168" t="s">
        <v>332</v>
      </c>
      <c r="D157" s="168" t="s">
        <v>411</v>
      </c>
      <c r="E157" s="169">
        <v>250000</v>
      </c>
      <c r="F157" s="86">
        <v>15.84</v>
      </c>
      <c r="G157" s="78">
        <f>H157-F157</f>
        <v>0.66000000000000014</v>
      </c>
      <c r="H157" s="86">
        <v>16.5</v>
      </c>
      <c r="I157" s="86">
        <f>SUM(H157:H158)</f>
        <v>26.95</v>
      </c>
      <c r="J157" s="23"/>
      <c r="M157" s="13"/>
      <c r="N157" s="42"/>
      <c r="O157" s="45"/>
    </row>
    <row r="158" spans="1:15" ht="16" x14ac:dyDescent="0.2">
      <c r="A158" s="63"/>
      <c r="B158" s="75"/>
      <c r="C158" s="168"/>
      <c r="D158" s="168" t="s">
        <v>413</v>
      </c>
      <c r="E158" s="191">
        <v>250000</v>
      </c>
      <c r="F158" s="86">
        <v>10.45</v>
      </c>
      <c r="G158" s="86"/>
      <c r="H158" s="86">
        <f>F158</f>
        <v>10.45</v>
      </c>
      <c r="I158" s="86"/>
      <c r="J158" s="23"/>
      <c r="M158" s="13"/>
      <c r="N158" s="42"/>
      <c r="O158" s="45"/>
    </row>
    <row r="159" spans="1:15" ht="16" x14ac:dyDescent="0.2">
      <c r="A159" s="63"/>
      <c r="B159" s="75"/>
      <c r="C159" s="168"/>
      <c r="D159" s="168"/>
      <c r="E159" s="169"/>
      <c r="F159" s="86"/>
      <c r="G159" s="86"/>
      <c r="H159" s="86"/>
      <c r="I159" s="86"/>
      <c r="J159" s="23"/>
      <c r="M159" s="13"/>
      <c r="N159" s="42"/>
      <c r="O159" s="45"/>
    </row>
    <row r="160" spans="1:15" ht="16" x14ac:dyDescent="0.2">
      <c r="A160" s="63">
        <f>A157+1</f>
        <v>43</v>
      </c>
      <c r="B160" s="75" t="s">
        <v>283</v>
      </c>
      <c r="C160" s="66" t="s">
        <v>71</v>
      </c>
      <c r="D160" s="66" t="s">
        <v>411</v>
      </c>
      <c r="E160" s="79">
        <v>50000</v>
      </c>
      <c r="F160" s="79">
        <v>8.0399999999999991</v>
      </c>
      <c r="G160" s="78">
        <f>H160-F160</f>
        <v>2.0100000000000016</v>
      </c>
      <c r="H160" s="79">
        <v>10.050000000000001</v>
      </c>
      <c r="I160" s="79">
        <f>SUM(H160:H163)</f>
        <v>25</v>
      </c>
      <c r="J160" s="23"/>
    </row>
    <row r="161" spans="1:10" ht="16" x14ac:dyDescent="0.2">
      <c r="A161" s="63"/>
      <c r="B161" s="75"/>
      <c r="C161" s="66"/>
      <c r="D161" s="66" t="s">
        <v>417</v>
      </c>
      <c r="E161" s="79">
        <v>30000</v>
      </c>
      <c r="F161" s="79">
        <v>13.23</v>
      </c>
      <c r="G161" s="79"/>
      <c r="H161" s="79">
        <f>F161</f>
        <v>13.23</v>
      </c>
      <c r="I161" s="79"/>
      <c r="J161" s="23"/>
    </row>
    <row r="162" spans="1:10" ht="16" x14ac:dyDescent="0.2">
      <c r="A162" s="63"/>
      <c r="B162" s="75"/>
      <c r="C162" s="66"/>
      <c r="D162" s="66" t="s">
        <v>413</v>
      </c>
      <c r="E162" s="79">
        <v>20000</v>
      </c>
      <c r="F162" s="79">
        <v>0.84</v>
      </c>
      <c r="G162" s="79"/>
      <c r="H162" s="79">
        <f>F162</f>
        <v>0.84</v>
      </c>
      <c r="I162" s="79"/>
      <c r="J162" s="23"/>
    </row>
    <row r="163" spans="1:10" ht="16" x14ac:dyDescent="0.2">
      <c r="A163" s="63"/>
      <c r="B163" s="75"/>
      <c r="C163" s="66"/>
      <c r="D163" s="66" t="s">
        <v>418</v>
      </c>
      <c r="E163" s="79">
        <v>20000</v>
      </c>
      <c r="F163" s="79">
        <v>0.88</v>
      </c>
      <c r="G163" s="79"/>
      <c r="H163" s="79">
        <f>F163</f>
        <v>0.88</v>
      </c>
      <c r="I163" s="79"/>
      <c r="J163" s="23"/>
    </row>
    <row r="164" spans="1:10" ht="16" x14ac:dyDescent="0.2">
      <c r="A164" s="63"/>
      <c r="B164" s="75"/>
      <c r="C164" s="66"/>
      <c r="D164" s="66"/>
      <c r="E164" s="79"/>
      <c r="F164" s="79"/>
      <c r="G164" s="79"/>
      <c r="H164" s="79"/>
      <c r="I164" s="79"/>
      <c r="J164" s="23"/>
    </row>
    <row r="165" spans="1:10" ht="16" x14ac:dyDescent="0.2">
      <c r="A165" s="63">
        <f>A160+1</f>
        <v>44</v>
      </c>
      <c r="B165" s="75" t="s">
        <v>284</v>
      </c>
      <c r="C165" s="66" t="s">
        <v>131</v>
      </c>
      <c r="D165" s="66" t="s">
        <v>411</v>
      </c>
      <c r="E165" s="79">
        <v>10000</v>
      </c>
      <c r="F165" s="79">
        <v>0</v>
      </c>
      <c r="G165" s="78">
        <f>H165-F165</f>
        <v>3.08</v>
      </c>
      <c r="H165" s="79">
        <v>3.08</v>
      </c>
      <c r="I165" s="79">
        <f>SUM(H165:H170)</f>
        <v>27.560000000000002</v>
      </c>
      <c r="J165" s="23"/>
    </row>
    <row r="166" spans="1:10" ht="16" x14ac:dyDescent="0.2">
      <c r="A166" s="63"/>
      <c r="B166" s="75"/>
      <c r="C166" s="66"/>
      <c r="D166" s="173" t="s">
        <v>417</v>
      </c>
      <c r="E166" s="79">
        <v>10000</v>
      </c>
      <c r="F166" s="79">
        <v>4.41</v>
      </c>
      <c r="G166" s="79"/>
      <c r="H166" s="79">
        <f>F166</f>
        <v>4.41</v>
      </c>
      <c r="I166" s="79"/>
      <c r="J166" s="23"/>
    </row>
    <row r="167" spans="1:10" ht="16" x14ac:dyDescent="0.2">
      <c r="A167" s="63"/>
      <c r="B167" s="75"/>
      <c r="C167" s="66"/>
      <c r="D167" s="173" t="s">
        <v>412</v>
      </c>
      <c r="E167" s="79">
        <v>10000</v>
      </c>
      <c r="F167" s="79">
        <v>3.42</v>
      </c>
      <c r="G167" s="79"/>
      <c r="H167" s="79">
        <f>F167</f>
        <v>3.42</v>
      </c>
      <c r="I167" s="79"/>
      <c r="J167" s="23"/>
    </row>
    <row r="168" spans="1:10" ht="16" x14ac:dyDescent="0.2">
      <c r="A168" s="63"/>
      <c r="B168" s="75"/>
      <c r="C168" s="66"/>
      <c r="D168" s="173" t="s">
        <v>413</v>
      </c>
      <c r="E168" s="79">
        <v>190000</v>
      </c>
      <c r="F168" s="79">
        <v>7.94</v>
      </c>
      <c r="G168" s="79"/>
      <c r="H168" s="79">
        <f>F168</f>
        <v>7.94</v>
      </c>
      <c r="I168" s="79"/>
      <c r="J168" s="23"/>
    </row>
    <row r="169" spans="1:10" ht="16" x14ac:dyDescent="0.2">
      <c r="A169" s="63"/>
      <c r="B169" s="75"/>
      <c r="C169" s="66"/>
      <c r="D169" s="173" t="s">
        <v>418</v>
      </c>
      <c r="E169" s="193">
        <v>190000</v>
      </c>
      <c r="F169" s="79">
        <v>8.36</v>
      </c>
      <c r="G169" s="79"/>
      <c r="H169" s="79">
        <f>F169</f>
        <v>8.36</v>
      </c>
      <c r="I169" s="79"/>
      <c r="J169" s="23"/>
    </row>
    <row r="170" spans="1:10" ht="16" x14ac:dyDescent="0.2">
      <c r="A170" s="63"/>
      <c r="B170" s="75"/>
      <c r="C170" s="66"/>
      <c r="D170" s="173" t="s">
        <v>414</v>
      </c>
      <c r="E170" s="79">
        <v>10000</v>
      </c>
      <c r="F170" s="79">
        <v>0.35</v>
      </c>
      <c r="G170" s="79"/>
      <c r="H170" s="79">
        <f>F170</f>
        <v>0.35</v>
      </c>
      <c r="I170" s="79"/>
      <c r="J170" s="23"/>
    </row>
    <row r="171" spans="1:10" ht="16" x14ac:dyDescent="0.2">
      <c r="A171" s="63"/>
      <c r="B171" s="75"/>
      <c r="C171" s="66"/>
      <c r="D171" s="66"/>
      <c r="E171" s="79"/>
      <c r="F171" s="79"/>
      <c r="G171" s="79"/>
      <c r="H171" s="79"/>
      <c r="I171" s="79"/>
      <c r="J171" s="23"/>
    </row>
    <row r="172" spans="1:10" ht="16" x14ac:dyDescent="0.2">
      <c r="A172" s="63">
        <f>A165+1</f>
        <v>45</v>
      </c>
      <c r="B172" s="75" t="s">
        <v>285</v>
      </c>
      <c r="C172" s="85" t="s">
        <v>227</v>
      </c>
      <c r="D172" s="66" t="s">
        <v>411</v>
      </c>
      <c r="E172" s="86">
        <v>10000</v>
      </c>
      <c r="F172" s="86">
        <v>0</v>
      </c>
      <c r="G172" s="78">
        <f>H172-F172</f>
        <v>2.0099999999999998</v>
      </c>
      <c r="H172" s="86">
        <v>2.0099999999999998</v>
      </c>
      <c r="I172" s="86">
        <f>SUM(H172:H177)</f>
        <v>32.79</v>
      </c>
      <c r="J172" s="23"/>
    </row>
    <row r="173" spans="1:10" ht="16" x14ac:dyDescent="0.2">
      <c r="A173" s="63"/>
      <c r="B173" s="75"/>
      <c r="C173" s="85"/>
      <c r="D173" s="173" t="s">
        <v>417</v>
      </c>
      <c r="E173" s="86">
        <v>10000</v>
      </c>
      <c r="F173" s="86">
        <v>11.57</v>
      </c>
      <c r="G173" s="86"/>
      <c r="H173" s="86">
        <f>F173</f>
        <v>11.57</v>
      </c>
      <c r="I173" s="86"/>
      <c r="J173" s="23"/>
    </row>
    <row r="174" spans="1:10" ht="16" x14ac:dyDescent="0.2">
      <c r="A174" s="63"/>
      <c r="B174" s="75"/>
      <c r="C174" s="85"/>
      <c r="D174" s="173" t="s">
        <v>412</v>
      </c>
      <c r="E174" s="86">
        <v>10000</v>
      </c>
      <c r="F174" s="86">
        <v>3.42</v>
      </c>
      <c r="G174" s="86"/>
      <c r="H174" s="86">
        <f>F174</f>
        <v>3.42</v>
      </c>
      <c r="I174" s="86"/>
      <c r="J174" s="23"/>
    </row>
    <row r="175" spans="1:10" ht="16" x14ac:dyDescent="0.2">
      <c r="A175" s="63"/>
      <c r="B175" s="75"/>
      <c r="C175" s="85"/>
      <c r="D175" s="173" t="s">
        <v>413</v>
      </c>
      <c r="E175" s="86">
        <v>180000</v>
      </c>
      <c r="F175" s="86">
        <v>7.52</v>
      </c>
      <c r="G175" s="86"/>
      <c r="H175" s="86">
        <f>F175</f>
        <v>7.52</v>
      </c>
      <c r="I175" s="86"/>
      <c r="J175" s="23"/>
    </row>
    <row r="176" spans="1:10" ht="16" x14ac:dyDescent="0.2">
      <c r="A176" s="63"/>
      <c r="B176" s="75"/>
      <c r="C176" s="85"/>
      <c r="D176" s="173" t="s">
        <v>418</v>
      </c>
      <c r="E176" s="194">
        <v>180000</v>
      </c>
      <c r="F176" s="86">
        <v>7.92</v>
      </c>
      <c r="G176" s="86"/>
      <c r="H176" s="86">
        <f>F176</f>
        <v>7.92</v>
      </c>
      <c r="I176" s="86"/>
      <c r="J176" s="23"/>
    </row>
    <row r="177" spans="1:10" ht="16" x14ac:dyDescent="0.2">
      <c r="A177" s="63"/>
      <c r="B177" s="75"/>
      <c r="C177" s="85"/>
      <c r="D177" s="173" t="s">
        <v>414</v>
      </c>
      <c r="E177" s="86">
        <v>10000</v>
      </c>
      <c r="F177" s="86">
        <v>0.35</v>
      </c>
      <c r="G177" s="86"/>
      <c r="H177" s="86">
        <f>F177</f>
        <v>0.35</v>
      </c>
      <c r="I177" s="86"/>
      <c r="J177" s="23"/>
    </row>
    <row r="178" spans="1:10" ht="16" x14ac:dyDescent="0.2">
      <c r="A178" s="63"/>
      <c r="B178" s="75"/>
      <c r="C178" s="85"/>
      <c r="D178" s="85"/>
      <c r="E178" s="86"/>
      <c r="F178" s="86"/>
      <c r="G178" s="86"/>
      <c r="H178" s="86"/>
      <c r="I178" s="86"/>
      <c r="J178" s="23"/>
    </row>
    <row r="179" spans="1:10" ht="16" x14ac:dyDescent="0.2">
      <c r="A179" s="63">
        <f>A172+1</f>
        <v>46</v>
      </c>
      <c r="B179" s="75" t="s">
        <v>286</v>
      </c>
      <c r="C179" s="82" t="s">
        <v>70</v>
      </c>
      <c r="D179" s="66" t="s">
        <v>411</v>
      </c>
      <c r="E179" s="79">
        <v>10000</v>
      </c>
      <c r="F179" s="79">
        <v>0</v>
      </c>
      <c r="G179" s="78">
        <f>H179-F179</f>
        <v>2.0099999999999998</v>
      </c>
      <c r="H179" s="79">
        <v>2.0099999999999998</v>
      </c>
      <c r="I179" s="79">
        <f>SUM(H179:H184)</f>
        <v>17.190000000000001</v>
      </c>
      <c r="J179" s="23"/>
    </row>
    <row r="180" spans="1:10" ht="16" x14ac:dyDescent="0.2">
      <c r="A180" s="63"/>
      <c r="B180" s="75"/>
      <c r="C180" s="66"/>
      <c r="D180" s="173" t="s">
        <v>417</v>
      </c>
      <c r="E180" s="79">
        <v>10000</v>
      </c>
      <c r="F180" s="79">
        <v>2.83</v>
      </c>
      <c r="G180" s="79"/>
      <c r="H180" s="79">
        <f>F180</f>
        <v>2.83</v>
      </c>
      <c r="I180" s="79"/>
      <c r="J180" s="23"/>
    </row>
    <row r="181" spans="1:10" ht="16" x14ac:dyDescent="0.2">
      <c r="A181" s="63"/>
      <c r="B181" s="75"/>
      <c r="C181" s="66"/>
      <c r="D181" s="173" t="s">
        <v>412</v>
      </c>
      <c r="E181" s="79">
        <v>10000</v>
      </c>
      <c r="F181" s="79">
        <v>3.42</v>
      </c>
      <c r="G181" s="79"/>
      <c r="H181" s="79">
        <f>F181</f>
        <v>3.42</v>
      </c>
      <c r="I181" s="79"/>
      <c r="J181" s="23"/>
    </row>
    <row r="182" spans="1:10" ht="16" x14ac:dyDescent="0.2">
      <c r="A182" s="63"/>
      <c r="B182" s="75"/>
      <c r="C182" s="66"/>
      <c r="D182" s="173" t="s">
        <v>413</v>
      </c>
      <c r="E182" s="79">
        <v>100000</v>
      </c>
      <c r="F182" s="79">
        <v>4.18</v>
      </c>
      <c r="G182" s="79"/>
      <c r="H182" s="79">
        <f>F182</f>
        <v>4.18</v>
      </c>
      <c r="I182" s="79"/>
      <c r="J182" s="23"/>
    </row>
    <row r="183" spans="1:10" ht="16" x14ac:dyDescent="0.2">
      <c r="A183" s="63"/>
      <c r="B183" s="75"/>
      <c r="C183" s="66"/>
      <c r="D183" s="173" t="s">
        <v>418</v>
      </c>
      <c r="E183" s="193">
        <v>100000</v>
      </c>
      <c r="F183" s="79">
        <v>4.4000000000000004</v>
      </c>
      <c r="G183" s="79"/>
      <c r="H183" s="79">
        <f>F183</f>
        <v>4.4000000000000004</v>
      </c>
      <c r="I183" s="79"/>
      <c r="J183" s="23"/>
    </row>
    <row r="184" spans="1:10" ht="16" x14ac:dyDescent="0.2">
      <c r="A184" s="63"/>
      <c r="B184" s="75"/>
      <c r="C184" s="66"/>
      <c r="D184" s="173" t="s">
        <v>414</v>
      </c>
      <c r="E184" s="79">
        <v>10000</v>
      </c>
      <c r="F184" s="79">
        <v>0.35</v>
      </c>
      <c r="G184" s="79"/>
      <c r="H184" s="79">
        <f>F184</f>
        <v>0.35</v>
      </c>
      <c r="I184" s="79"/>
      <c r="J184" s="23"/>
    </row>
    <row r="185" spans="1:10" ht="16" x14ac:dyDescent="0.2">
      <c r="A185" s="63"/>
      <c r="B185" s="75"/>
      <c r="C185" s="66"/>
      <c r="D185" s="66"/>
      <c r="E185" s="79"/>
      <c r="F185" s="79"/>
      <c r="G185" s="79"/>
      <c r="H185" s="79"/>
      <c r="I185" s="79"/>
      <c r="J185" s="23"/>
    </row>
    <row r="186" spans="1:10" ht="16" x14ac:dyDescent="0.2">
      <c r="A186" s="63">
        <f>A179+1</f>
        <v>47</v>
      </c>
      <c r="B186" s="75" t="s">
        <v>375</v>
      </c>
      <c r="C186" s="66" t="s">
        <v>34</v>
      </c>
      <c r="D186" s="66" t="s">
        <v>411</v>
      </c>
      <c r="E186" s="78">
        <v>10000</v>
      </c>
      <c r="F186" s="78">
        <v>0</v>
      </c>
      <c r="G186" s="78">
        <f>H186-F186</f>
        <v>2.0099999999999998</v>
      </c>
      <c r="H186" s="78">
        <v>2.0099999999999998</v>
      </c>
      <c r="I186" s="78">
        <f>H186</f>
        <v>2.0099999999999998</v>
      </c>
      <c r="J186" s="23"/>
    </row>
    <row r="187" spans="1:10" ht="16" x14ac:dyDescent="0.2">
      <c r="A187" s="63"/>
      <c r="B187" s="75"/>
      <c r="C187" s="66"/>
      <c r="D187" s="66"/>
      <c r="E187" s="78"/>
      <c r="F187" s="78"/>
      <c r="G187" s="78"/>
      <c r="H187" s="78"/>
      <c r="I187" s="78"/>
      <c r="J187" s="23"/>
    </row>
    <row r="188" spans="1:10" ht="16" x14ac:dyDescent="0.2">
      <c r="A188" s="63">
        <f>A186+1</f>
        <v>48</v>
      </c>
      <c r="B188" s="75" t="s">
        <v>287</v>
      </c>
      <c r="C188" s="70" t="s">
        <v>214</v>
      </c>
      <c r="D188" s="70" t="s">
        <v>411</v>
      </c>
      <c r="E188" s="130">
        <v>10000</v>
      </c>
      <c r="F188" s="130">
        <v>0</v>
      </c>
      <c r="G188" s="78">
        <f>H188-F188</f>
        <v>2.0099999999999998</v>
      </c>
      <c r="H188" s="130">
        <v>2.0099999999999998</v>
      </c>
      <c r="I188" s="130">
        <f>H188</f>
        <v>2.0099999999999998</v>
      </c>
      <c r="J188" s="23"/>
    </row>
    <row r="189" spans="1:10" ht="16" x14ac:dyDescent="0.2">
      <c r="A189" s="63"/>
      <c r="B189" s="75"/>
      <c r="C189" s="70"/>
      <c r="D189" s="70"/>
      <c r="E189" s="130"/>
      <c r="F189" s="130"/>
      <c r="G189" s="130"/>
      <c r="H189" s="130"/>
      <c r="I189" s="130"/>
      <c r="J189" s="23"/>
    </row>
    <row r="190" spans="1:10" ht="16" x14ac:dyDescent="0.2">
      <c r="A190" s="63">
        <f>A188+1</f>
        <v>49</v>
      </c>
      <c r="B190" s="75" t="s">
        <v>288</v>
      </c>
      <c r="C190" s="66" t="s">
        <v>132</v>
      </c>
      <c r="D190" s="66" t="s">
        <v>411</v>
      </c>
      <c r="E190" s="78">
        <v>190000</v>
      </c>
      <c r="F190" s="78">
        <v>11.88</v>
      </c>
      <c r="G190" s="78">
        <f>H190-F190</f>
        <v>0.65999999999999837</v>
      </c>
      <c r="H190" s="78">
        <v>12.54</v>
      </c>
      <c r="I190" s="78">
        <f>SUM(H190:H195)</f>
        <v>33.94</v>
      </c>
      <c r="J190" s="23"/>
    </row>
    <row r="191" spans="1:10" ht="16" x14ac:dyDescent="0.2">
      <c r="A191" s="63"/>
      <c r="B191" s="75"/>
      <c r="C191" s="66"/>
      <c r="D191" s="173" t="s">
        <v>417</v>
      </c>
      <c r="E191" s="78">
        <v>50000</v>
      </c>
      <c r="F191" s="78">
        <v>9.0500000000000007</v>
      </c>
      <c r="G191" s="78"/>
      <c r="H191" s="78">
        <f>F191</f>
        <v>9.0500000000000007</v>
      </c>
      <c r="I191" s="78"/>
      <c r="J191" s="23"/>
    </row>
    <row r="192" spans="1:10" ht="16" x14ac:dyDescent="0.2">
      <c r="A192" s="63"/>
      <c r="B192" s="75"/>
      <c r="C192" s="66"/>
      <c r="D192" s="173" t="s">
        <v>412</v>
      </c>
      <c r="E192" s="78">
        <v>10000</v>
      </c>
      <c r="F192" s="78">
        <v>3.42</v>
      </c>
      <c r="G192" s="78"/>
      <c r="H192" s="78">
        <f>F192</f>
        <v>3.42</v>
      </c>
      <c r="I192" s="78"/>
      <c r="J192" s="23"/>
    </row>
    <row r="193" spans="1:10" ht="16" x14ac:dyDescent="0.2">
      <c r="A193" s="63"/>
      <c r="B193" s="75"/>
      <c r="C193" s="66"/>
      <c r="D193" s="173" t="s">
        <v>413</v>
      </c>
      <c r="E193" s="78">
        <v>100000</v>
      </c>
      <c r="F193" s="78">
        <v>4.18</v>
      </c>
      <c r="G193" s="78"/>
      <c r="H193" s="78">
        <f>F193</f>
        <v>4.18</v>
      </c>
      <c r="I193" s="78"/>
      <c r="J193" s="23"/>
    </row>
    <row r="194" spans="1:10" ht="16" x14ac:dyDescent="0.2">
      <c r="A194" s="63"/>
      <c r="B194" s="75"/>
      <c r="C194" s="66"/>
      <c r="D194" s="173" t="s">
        <v>418</v>
      </c>
      <c r="E194" s="193">
        <v>100000</v>
      </c>
      <c r="F194" s="78">
        <v>4.4000000000000004</v>
      </c>
      <c r="G194" s="78"/>
      <c r="H194" s="78">
        <f>F194</f>
        <v>4.4000000000000004</v>
      </c>
      <c r="I194" s="78"/>
      <c r="J194" s="23"/>
    </row>
    <row r="195" spans="1:10" ht="16" x14ac:dyDescent="0.2">
      <c r="A195" s="63"/>
      <c r="B195" s="75"/>
      <c r="C195" s="66"/>
      <c r="D195" s="173" t="s">
        <v>414</v>
      </c>
      <c r="E195" s="78">
        <v>10000</v>
      </c>
      <c r="F195" s="78">
        <v>0.35</v>
      </c>
      <c r="G195" s="78"/>
      <c r="H195" s="78">
        <f>F195</f>
        <v>0.35</v>
      </c>
      <c r="I195" s="78"/>
      <c r="J195" s="23"/>
    </row>
    <row r="196" spans="1:10" ht="16" x14ac:dyDescent="0.2">
      <c r="A196" s="63"/>
      <c r="B196" s="75"/>
      <c r="C196" s="66"/>
      <c r="D196" s="66"/>
      <c r="E196" s="78"/>
      <c r="F196" s="78"/>
      <c r="G196" s="78"/>
      <c r="H196" s="78"/>
      <c r="I196" s="78"/>
      <c r="J196" s="23"/>
    </row>
    <row r="197" spans="1:10" ht="16" x14ac:dyDescent="0.2">
      <c r="A197" s="63">
        <f>A190+1</f>
        <v>50</v>
      </c>
      <c r="B197" s="75" t="s">
        <v>289</v>
      </c>
      <c r="C197" s="66" t="s">
        <v>133</v>
      </c>
      <c r="D197" s="66" t="s">
        <v>411</v>
      </c>
      <c r="E197" s="78">
        <v>150000</v>
      </c>
      <c r="F197" s="78">
        <v>12.74</v>
      </c>
      <c r="G197" s="78">
        <f>H197-F197</f>
        <v>0.91000000000000014</v>
      </c>
      <c r="H197" s="78">
        <v>13.65</v>
      </c>
      <c r="I197" s="78">
        <f>SUM(H197:H202)</f>
        <v>47.01</v>
      </c>
      <c r="J197" s="23"/>
    </row>
    <row r="198" spans="1:10" ht="16" x14ac:dyDescent="0.2">
      <c r="A198" s="63"/>
      <c r="B198" s="75"/>
      <c r="C198" s="66"/>
      <c r="D198" s="173" t="s">
        <v>417</v>
      </c>
      <c r="E198" s="78">
        <v>50000</v>
      </c>
      <c r="F198" s="78">
        <v>14.15</v>
      </c>
      <c r="G198" s="78"/>
      <c r="H198" s="78">
        <f>F198</f>
        <v>14.15</v>
      </c>
      <c r="I198" s="78"/>
      <c r="J198" s="23"/>
    </row>
    <row r="199" spans="1:10" ht="16" x14ac:dyDescent="0.2">
      <c r="A199" s="63"/>
      <c r="B199" s="75"/>
      <c r="C199" s="66"/>
      <c r="D199" s="173" t="s">
        <v>412</v>
      </c>
      <c r="E199" s="78">
        <v>10000</v>
      </c>
      <c r="F199" s="78">
        <v>3.42</v>
      </c>
      <c r="G199" s="78"/>
      <c r="H199" s="78">
        <f>F199</f>
        <v>3.42</v>
      </c>
      <c r="I199" s="78"/>
      <c r="J199" s="23"/>
    </row>
    <row r="200" spans="1:10" ht="16" x14ac:dyDescent="0.2">
      <c r="A200" s="63"/>
      <c r="B200" s="75"/>
      <c r="C200" s="66"/>
      <c r="D200" s="173" t="s">
        <v>413</v>
      </c>
      <c r="E200" s="78">
        <v>180000</v>
      </c>
      <c r="F200" s="78">
        <v>7.52</v>
      </c>
      <c r="G200" s="78"/>
      <c r="H200" s="78">
        <f>F200</f>
        <v>7.52</v>
      </c>
      <c r="I200" s="78"/>
      <c r="J200" s="23"/>
    </row>
    <row r="201" spans="1:10" ht="16" x14ac:dyDescent="0.2">
      <c r="A201" s="63"/>
      <c r="B201" s="75"/>
      <c r="C201" s="66"/>
      <c r="D201" s="173" t="s">
        <v>418</v>
      </c>
      <c r="E201" s="193">
        <v>180000</v>
      </c>
      <c r="F201" s="78">
        <v>7.92</v>
      </c>
      <c r="G201" s="78"/>
      <c r="H201" s="78">
        <f>F201</f>
        <v>7.92</v>
      </c>
      <c r="I201" s="78"/>
      <c r="J201" s="23"/>
    </row>
    <row r="202" spans="1:10" ht="16" x14ac:dyDescent="0.2">
      <c r="A202" s="63"/>
      <c r="B202" s="75"/>
      <c r="C202" s="66"/>
      <c r="D202" s="173" t="s">
        <v>414</v>
      </c>
      <c r="E202" s="78">
        <v>10000</v>
      </c>
      <c r="F202" s="78">
        <v>0.35</v>
      </c>
      <c r="G202" s="78"/>
      <c r="H202" s="78">
        <f>F202</f>
        <v>0.35</v>
      </c>
      <c r="I202" s="78"/>
      <c r="J202" s="23"/>
    </row>
    <row r="203" spans="1:10" ht="16" x14ac:dyDescent="0.2">
      <c r="A203" s="63"/>
      <c r="B203" s="75"/>
      <c r="C203" s="66"/>
      <c r="D203" s="66"/>
      <c r="E203" s="78"/>
      <c r="F203" s="78"/>
      <c r="G203" s="78"/>
      <c r="H203" s="78"/>
      <c r="I203" s="78"/>
      <c r="J203" s="23"/>
    </row>
    <row r="204" spans="1:10" ht="16" x14ac:dyDescent="0.2">
      <c r="A204" s="63">
        <f>A197+1</f>
        <v>51</v>
      </c>
      <c r="B204" s="75" t="s">
        <v>404</v>
      </c>
      <c r="C204" s="66" t="s">
        <v>405</v>
      </c>
      <c r="D204" s="66" t="s">
        <v>411</v>
      </c>
      <c r="E204" s="78">
        <v>10000</v>
      </c>
      <c r="F204" s="78">
        <v>0</v>
      </c>
      <c r="G204" s="78">
        <f>H204-F204</f>
        <v>0.46</v>
      </c>
      <c r="H204" s="78">
        <v>0.46</v>
      </c>
      <c r="I204" s="78">
        <f>H204</f>
        <v>0.46</v>
      </c>
      <c r="J204" s="23"/>
    </row>
    <row r="205" spans="1:10" ht="16" x14ac:dyDescent="0.2">
      <c r="A205" s="63"/>
      <c r="B205" s="75"/>
      <c r="C205" s="66"/>
      <c r="D205" s="66"/>
      <c r="E205" s="78"/>
      <c r="F205" s="78"/>
      <c r="G205" s="78"/>
      <c r="H205" s="78"/>
      <c r="I205" s="78"/>
      <c r="J205" s="23"/>
    </row>
    <row r="206" spans="1:10" ht="16" x14ac:dyDescent="0.2">
      <c r="A206" s="63">
        <f>A204+1</f>
        <v>52</v>
      </c>
      <c r="B206" s="75" t="s">
        <v>377</v>
      </c>
      <c r="C206" s="66" t="s">
        <v>378</v>
      </c>
      <c r="D206" s="66" t="s">
        <v>411</v>
      </c>
      <c r="E206" s="78">
        <v>10000</v>
      </c>
      <c r="F206" s="78">
        <v>0</v>
      </c>
      <c r="G206" s="78">
        <f>H206-F206</f>
        <v>8.02</v>
      </c>
      <c r="H206" s="78">
        <v>8.02</v>
      </c>
      <c r="I206" s="78">
        <f>H206</f>
        <v>8.02</v>
      </c>
      <c r="J206" s="23"/>
    </row>
    <row r="207" spans="1:10" ht="16" x14ac:dyDescent="0.2">
      <c r="A207" s="63"/>
      <c r="B207" s="75"/>
      <c r="C207" s="66"/>
      <c r="D207" s="66"/>
      <c r="E207" s="78"/>
      <c r="F207" s="78"/>
      <c r="G207" s="78"/>
      <c r="H207" s="78"/>
      <c r="I207" s="78"/>
      <c r="J207" s="23"/>
    </row>
    <row r="208" spans="1:10" ht="16" x14ac:dyDescent="0.2">
      <c r="A208" s="63">
        <v>53</v>
      </c>
      <c r="B208" s="75" t="s">
        <v>291</v>
      </c>
      <c r="C208" s="85" t="s">
        <v>228</v>
      </c>
      <c r="D208" s="85" t="s">
        <v>411</v>
      </c>
      <c r="E208" s="86">
        <v>10000</v>
      </c>
      <c r="F208" s="86">
        <v>0</v>
      </c>
      <c r="G208" s="78">
        <f>H208-F208</f>
        <v>0.46</v>
      </c>
      <c r="H208" s="86">
        <v>0.46</v>
      </c>
      <c r="I208" s="86">
        <f>H208</f>
        <v>0.46</v>
      </c>
      <c r="J208" s="23"/>
    </row>
    <row r="209" spans="1:10" ht="16" x14ac:dyDescent="0.2">
      <c r="A209" s="63"/>
      <c r="B209" s="75"/>
      <c r="C209" s="85"/>
      <c r="D209" s="85"/>
      <c r="E209" s="86"/>
      <c r="F209" s="86"/>
      <c r="G209" s="86"/>
      <c r="H209" s="86"/>
      <c r="I209" s="86"/>
      <c r="J209" s="23"/>
    </row>
    <row r="210" spans="1:10" ht="16" x14ac:dyDescent="0.2">
      <c r="A210" s="63">
        <f>A208+1</f>
        <v>54</v>
      </c>
      <c r="B210" s="75" t="s">
        <v>292</v>
      </c>
      <c r="C210" s="66" t="s">
        <v>84</v>
      </c>
      <c r="D210" s="66" t="s">
        <v>411</v>
      </c>
      <c r="E210" s="78">
        <v>10000</v>
      </c>
      <c r="F210" s="78">
        <v>0</v>
      </c>
      <c r="G210" s="78">
        <f>H210-F210</f>
        <v>0.66</v>
      </c>
      <c r="H210" s="78">
        <v>0.66</v>
      </c>
      <c r="I210" s="78">
        <f>SUM(H210:H211)</f>
        <v>1.08</v>
      </c>
      <c r="J210" s="23"/>
    </row>
    <row r="211" spans="1:10" ht="16" x14ac:dyDescent="0.2">
      <c r="A211" s="63"/>
      <c r="B211" s="75"/>
      <c r="C211" s="66"/>
      <c r="D211" s="66" t="s">
        <v>413</v>
      </c>
      <c r="E211" s="78">
        <v>10000</v>
      </c>
      <c r="F211" s="78">
        <v>0.42</v>
      </c>
      <c r="G211" s="78"/>
      <c r="H211" s="78">
        <f>F211</f>
        <v>0.42</v>
      </c>
      <c r="I211" s="78"/>
      <c r="J211" s="23"/>
    </row>
    <row r="212" spans="1:10" ht="16" x14ac:dyDescent="0.2">
      <c r="A212" s="63"/>
      <c r="B212" s="75"/>
      <c r="C212" s="66"/>
      <c r="D212" s="66"/>
      <c r="E212" s="78"/>
      <c r="F212" s="78"/>
      <c r="G212" s="78"/>
      <c r="H212" s="78"/>
      <c r="I212" s="78"/>
      <c r="J212" s="23"/>
    </row>
    <row r="213" spans="1:10" ht="16" x14ac:dyDescent="0.2">
      <c r="A213" s="63">
        <f>A210+1</f>
        <v>55</v>
      </c>
      <c r="B213" s="75" t="s">
        <v>294</v>
      </c>
      <c r="C213" s="66" t="s">
        <v>60</v>
      </c>
      <c r="D213" s="66" t="s">
        <v>411</v>
      </c>
      <c r="E213" s="78">
        <v>10000</v>
      </c>
      <c r="F213" s="78">
        <v>0</v>
      </c>
      <c r="G213" s="78">
        <f>H213-F213</f>
        <v>5.0199999999999996</v>
      </c>
      <c r="H213" s="78">
        <v>5.0199999999999996</v>
      </c>
      <c r="I213" s="78">
        <f>H213</f>
        <v>5.0199999999999996</v>
      </c>
      <c r="J213" s="23"/>
    </row>
    <row r="214" spans="1:10" ht="16" x14ac:dyDescent="0.2">
      <c r="A214" s="63"/>
      <c r="B214" s="75"/>
      <c r="C214" s="66"/>
      <c r="D214" s="66"/>
      <c r="E214" s="78"/>
      <c r="F214" s="78"/>
      <c r="G214" s="78"/>
      <c r="H214" s="78"/>
      <c r="I214" s="78"/>
      <c r="J214" s="23"/>
    </row>
    <row r="215" spans="1:10" ht="16" x14ac:dyDescent="0.2">
      <c r="A215" s="63">
        <v>57</v>
      </c>
      <c r="B215" s="75" t="s">
        <v>425</v>
      </c>
      <c r="C215" s="66" t="s">
        <v>426</v>
      </c>
      <c r="D215" s="66" t="s">
        <v>411</v>
      </c>
      <c r="E215" s="78">
        <v>10000</v>
      </c>
      <c r="F215" s="78">
        <v>0</v>
      </c>
      <c r="G215" s="78">
        <f>H215-F215</f>
        <v>0.66</v>
      </c>
      <c r="H215" s="78">
        <v>0.66</v>
      </c>
      <c r="I215" s="78">
        <f>SUM(H215:H216)</f>
        <v>1.08</v>
      </c>
      <c r="J215" s="23"/>
    </row>
    <row r="216" spans="1:10" ht="16" x14ac:dyDescent="0.2">
      <c r="A216" s="63"/>
      <c r="B216" s="75"/>
      <c r="C216" s="66"/>
      <c r="D216" s="66" t="s">
        <v>413</v>
      </c>
      <c r="E216" s="78">
        <v>10000</v>
      </c>
      <c r="F216" s="78">
        <v>0.42</v>
      </c>
      <c r="G216" s="78"/>
      <c r="H216" s="78">
        <f>F216</f>
        <v>0.42</v>
      </c>
      <c r="I216" s="78"/>
      <c r="J216" s="23"/>
    </row>
    <row r="217" spans="1:10" ht="16" x14ac:dyDescent="0.2">
      <c r="A217" s="63"/>
      <c r="B217" s="75"/>
      <c r="C217" s="66"/>
      <c r="D217" s="66"/>
      <c r="E217" s="78"/>
      <c r="F217" s="78"/>
      <c r="G217" s="78"/>
      <c r="H217" s="78"/>
      <c r="I217" s="78"/>
      <c r="J217" s="23"/>
    </row>
    <row r="218" spans="1:10" ht="16" x14ac:dyDescent="0.2">
      <c r="A218" s="63">
        <v>58</v>
      </c>
      <c r="B218" s="75" t="s">
        <v>295</v>
      </c>
      <c r="C218" s="66" t="s">
        <v>222</v>
      </c>
      <c r="D218" s="66" t="s">
        <v>411</v>
      </c>
      <c r="E218" s="78">
        <v>10000</v>
      </c>
      <c r="F218" s="78">
        <v>0</v>
      </c>
      <c r="G218" s="78">
        <f>H218-F218</f>
        <v>14.08</v>
      </c>
      <c r="H218" s="78">
        <v>14.08</v>
      </c>
      <c r="I218" s="78">
        <f>H218</f>
        <v>14.08</v>
      </c>
      <c r="J218" s="23"/>
    </row>
    <row r="219" spans="1:10" ht="16" x14ac:dyDescent="0.2">
      <c r="A219" s="63"/>
      <c r="B219" s="75"/>
      <c r="C219" s="66"/>
      <c r="D219" s="66"/>
      <c r="E219" s="78"/>
      <c r="F219" s="78"/>
      <c r="G219" s="78"/>
      <c r="H219" s="78"/>
      <c r="I219" s="78"/>
      <c r="J219" s="23"/>
    </row>
    <row r="220" spans="1:10" ht="16" x14ac:dyDescent="0.2">
      <c r="A220" s="63">
        <f>A218+1</f>
        <v>59</v>
      </c>
      <c r="B220" s="75" t="s">
        <v>351</v>
      </c>
      <c r="C220" s="66" t="s">
        <v>367</v>
      </c>
      <c r="D220" s="66" t="s">
        <v>411</v>
      </c>
      <c r="E220" s="78">
        <v>10000</v>
      </c>
      <c r="F220" s="78">
        <v>0</v>
      </c>
      <c r="G220" s="78">
        <f>H220-F220</f>
        <v>3.08</v>
      </c>
      <c r="H220" s="78">
        <v>3.08</v>
      </c>
      <c r="I220" s="78">
        <f>SUM(H220:H223)</f>
        <v>8.94</v>
      </c>
      <c r="J220" s="23"/>
    </row>
    <row r="221" spans="1:10" ht="16" x14ac:dyDescent="0.2">
      <c r="A221" s="63"/>
      <c r="B221" s="75"/>
      <c r="C221" s="66"/>
      <c r="D221" s="66" t="s">
        <v>412</v>
      </c>
      <c r="E221" s="78">
        <v>10000</v>
      </c>
      <c r="F221" s="78">
        <v>3.42</v>
      </c>
      <c r="G221" s="78"/>
      <c r="H221" s="78">
        <f>F221</f>
        <v>3.42</v>
      </c>
      <c r="I221" s="78"/>
      <c r="J221" s="23"/>
    </row>
    <row r="222" spans="1:10" ht="16" x14ac:dyDescent="0.2">
      <c r="A222" s="63"/>
      <c r="B222" s="75"/>
      <c r="C222" s="66"/>
      <c r="D222" s="66" t="s">
        <v>413</v>
      </c>
      <c r="E222" s="78">
        <v>50000</v>
      </c>
      <c r="F222" s="78">
        <v>2.09</v>
      </c>
      <c r="G222" s="78"/>
      <c r="H222" s="78">
        <f>F222</f>
        <v>2.09</v>
      </c>
      <c r="I222" s="78"/>
      <c r="J222" s="23"/>
    </row>
    <row r="223" spans="1:10" ht="16" x14ac:dyDescent="0.2">
      <c r="A223" s="63"/>
      <c r="B223" s="75"/>
      <c r="C223" s="66"/>
      <c r="D223" s="66" t="s">
        <v>414</v>
      </c>
      <c r="E223" s="78">
        <v>10000</v>
      </c>
      <c r="F223" s="78">
        <v>0.35</v>
      </c>
      <c r="G223" s="78"/>
      <c r="H223" s="78">
        <f>F223</f>
        <v>0.35</v>
      </c>
      <c r="I223" s="78"/>
      <c r="J223" s="23"/>
    </row>
    <row r="224" spans="1:10" ht="16" x14ac:dyDescent="0.2">
      <c r="A224" s="63"/>
      <c r="B224" s="75"/>
      <c r="C224" s="66"/>
      <c r="D224" s="66"/>
      <c r="E224" s="78"/>
      <c r="F224" s="78"/>
      <c r="G224" s="78"/>
      <c r="H224" s="78"/>
      <c r="I224" s="78"/>
      <c r="J224" s="23"/>
    </row>
    <row r="225" spans="1:10" ht="16" x14ac:dyDescent="0.2">
      <c r="A225" s="63">
        <f>A220+1</f>
        <v>60</v>
      </c>
      <c r="B225" s="75" t="s">
        <v>296</v>
      </c>
      <c r="C225" s="70" t="s">
        <v>215</v>
      </c>
      <c r="D225" s="66" t="s">
        <v>411</v>
      </c>
      <c r="E225" s="130">
        <v>250000</v>
      </c>
      <c r="F225" s="130">
        <v>120.48</v>
      </c>
      <c r="G225" s="78">
        <f>H225-F225</f>
        <v>5.019999999999996</v>
      </c>
      <c r="H225" s="130">
        <v>125.5</v>
      </c>
      <c r="I225" s="130">
        <f>SUM(H225:H230)</f>
        <v>213.72</v>
      </c>
      <c r="J225" s="23"/>
    </row>
    <row r="226" spans="1:10" ht="16" x14ac:dyDescent="0.2">
      <c r="A226" s="63"/>
      <c r="B226" s="75"/>
      <c r="C226" s="70"/>
      <c r="D226" s="173" t="s">
        <v>417</v>
      </c>
      <c r="E226" s="130">
        <v>50000</v>
      </c>
      <c r="F226" s="130">
        <v>57.85</v>
      </c>
      <c r="G226" s="130"/>
      <c r="H226" s="130">
        <f>F226</f>
        <v>57.85</v>
      </c>
      <c r="I226" s="130"/>
      <c r="J226" s="23"/>
    </row>
    <row r="227" spans="1:10" ht="16" x14ac:dyDescent="0.2">
      <c r="A227" s="63"/>
      <c r="B227" s="75"/>
      <c r="C227" s="70"/>
      <c r="D227" s="173" t="s">
        <v>412</v>
      </c>
      <c r="E227" s="130">
        <v>10000</v>
      </c>
      <c r="F227" s="130">
        <v>3.42</v>
      </c>
      <c r="G227" s="130"/>
      <c r="H227" s="130">
        <f>F227</f>
        <v>3.42</v>
      </c>
      <c r="I227" s="130"/>
      <c r="J227" s="23"/>
    </row>
    <row r="228" spans="1:10" ht="16" x14ac:dyDescent="0.2">
      <c r="A228" s="63"/>
      <c r="B228" s="75"/>
      <c r="C228" s="70"/>
      <c r="D228" s="173" t="s">
        <v>413</v>
      </c>
      <c r="E228" s="192">
        <v>310000</v>
      </c>
      <c r="F228" s="130">
        <v>12.96</v>
      </c>
      <c r="G228" s="130"/>
      <c r="H228" s="130">
        <f>F228</f>
        <v>12.96</v>
      </c>
      <c r="I228" s="130"/>
      <c r="J228" s="23"/>
    </row>
    <row r="229" spans="1:10" ht="16" x14ac:dyDescent="0.2">
      <c r="A229" s="63"/>
      <c r="B229" s="75"/>
      <c r="C229" s="70"/>
      <c r="D229" s="173" t="s">
        <v>418</v>
      </c>
      <c r="E229" s="195">
        <v>310000</v>
      </c>
      <c r="F229" s="130">
        <v>13.64</v>
      </c>
      <c r="G229" s="130"/>
      <c r="H229" s="130">
        <f>F229</f>
        <v>13.64</v>
      </c>
      <c r="I229" s="130"/>
      <c r="J229" s="23"/>
    </row>
    <row r="230" spans="1:10" ht="16" x14ac:dyDescent="0.2">
      <c r="A230" s="63"/>
      <c r="B230" s="75"/>
      <c r="C230" s="70"/>
      <c r="D230" s="173" t="s">
        <v>414</v>
      </c>
      <c r="E230" s="130">
        <v>10000</v>
      </c>
      <c r="F230" s="130">
        <v>0.35</v>
      </c>
      <c r="G230" s="130"/>
      <c r="H230" s="130">
        <f>F230</f>
        <v>0.35</v>
      </c>
      <c r="I230" s="130"/>
      <c r="J230" s="23"/>
    </row>
    <row r="231" spans="1:10" ht="16" x14ac:dyDescent="0.2">
      <c r="A231" s="63"/>
      <c r="B231" s="75"/>
      <c r="C231" s="70"/>
      <c r="D231" s="173"/>
      <c r="E231" s="130"/>
      <c r="F231" s="130"/>
      <c r="G231" s="130"/>
      <c r="H231" s="130"/>
      <c r="I231" s="130"/>
      <c r="J231" s="23"/>
    </row>
    <row r="232" spans="1:10" ht="16" x14ac:dyDescent="0.2">
      <c r="A232" s="63">
        <f>A225+1</f>
        <v>61</v>
      </c>
      <c r="B232" s="75" t="s">
        <v>387</v>
      </c>
      <c r="C232" s="70" t="s">
        <v>374</v>
      </c>
      <c r="D232" s="70" t="s">
        <v>411</v>
      </c>
      <c r="E232" s="130">
        <v>10000</v>
      </c>
      <c r="F232" s="130">
        <v>0</v>
      </c>
      <c r="G232" s="78">
        <f>H232-F232</f>
        <v>3.08</v>
      </c>
      <c r="H232" s="130">
        <v>3.08</v>
      </c>
      <c r="I232" s="130">
        <f>H232</f>
        <v>3.08</v>
      </c>
      <c r="J232" s="23"/>
    </row>
    <row r="233" spans="1:10" ht="16" x14ac:dyDescent="0.2">
      <c r="A233" s="63"/>
      <c r="B233" s="75"/>
      <c r="C233" s="70"/>
      <c r="D233" s="70"/>
      <c r="E233" s="130"/>
      <c r="F233" s="130"/>
      <c r="G233" s="130"/>
      <c r="H233" s="130"/>
      <c r="I233" s="130"/>
      <c r="J233" s="23"/>
    </row>
    <row r="234" spans="1:10" ht="16" x14ac:dyDescent="0.2">
      <c r="A234" s="63">
        <v>62</v>
      </c>
      <c r="B234" s="75" t="s">
        <v>427</v>
      </c>
      <c r="C234" s="70" t="s">
        <v>428</v>
      </c>
      <c r="D234" s="70" t="s">
        <v>411</v>
      </c>
      <c r="E234" s="130">
        <v>10000</v>
      </c>
      <c r="F234" s="130">
        <v>0</v>
      </c>
      <c r="G234" s="78">
        <f>H234-F234</f>
        <v>0.53</v>
      </c>
      <c r="H234" s="130">
        <v>0.53</v>
      </c>
      <c r="I234" s="130">
        <f>H234</f>
        <v>0.53</v>
      </c>
      <c r="J234" s="23"/>
    </row>
    <row r="235" spans="1:10" ht="16" x14ac:dyDescent="0.2">
      <c r="A235" s="63"/>
      <c r="B235" s="75"/>
      <c r="C235" s="70"/>
      <c r="D235" s="70"/>
      <c r="E235" s="130"/>
      <c r="F235" s="130"/>
      <c r="G235" s="130"/>
      <c r="H235" s="130"/>
      <c r="I235" s="130"/>
      <c r="J235" s="23"/>
    </row>
    <row r="236" spans="1:10" ht="16" x14ac:dyDescent="0.2">
      <c r="A236" s="63">
        <v>63</v>
      </c>
      <c r="B236" s="75" t="s">
        <v>297</v>
      </c>
      <c r="C236" s="66" t="s">
        <v>72</v>
      </c>
      <c r="D236" s="66" t="s">
        <v>411</v>
      </c>
      <c r="E236" s="78">
        <v>10000</v>
      </c>
      <c r="F236" s="78">
        <v>0</v>
      </c>
      <c r="G236" s="78">
        <f>H236-F236</f>
        <v>5.0199999999999996</v>
      </c>
      <c r="H236" s="78">
        <v>5.0199999999999996</v>
      </c>
      <c r="I236" s="78">
        <f>H236</f>
        <v>5.0199999999999996</v>
      </c>
      <c r="J236" s="23"/>
    </row>
    <row r="237" spans="1:10" ht="16" x14ac:dyDescent="0.2">
      <c r="A237" s="63"/>
      <c r="B237" s="75"/>
      <c r="C237" s="66"/>
      <c r="D237" s="66"/>
      <c r="E237" s="78"/>
      <c r="F237" s="78"/>
      <c r="G237" s="78"/>
      <c r="H237" s="78"/>
      <c r="I237" s="78"/>
      <c r="J237" s="23"/>
    </row>
    <row r="238" spans="1:10" ht="16" x14ac:dyDescent="0.2">
      <c r="A238" s="63">
        <v>64</v>
      </c>
      <c r="B238" s="75" t="s">
        <v>298</v>
      </c>
      <c r="C238" s="66" t="s">
        <v>118</v>
      </c>
      <c r="D238" s="66" t="s">
        <v>411</v>
      </c>
      <c r="E238" s="79">
        <v>10000</v>
      </c>
      <c r="F238" s="79">
        <v>0</v>
      </c>
      <c r="G238" s="78">
        <f>H238-F238</f>
        <v>8.02</v>
      </c>
      <c r="H238" s="79">
        <v>8.02</v>
      </c>
      <c r="I238" s="79">
        <f>SUM(H238:H239)</f>
        <v>12.2</v>
      </c>
      <c r="J238" s="23"/>
    </row>
    <row r="239" spans="1:10" ht="16" x14ac:dyDescent="0.2">
      <c r="A239" s="63"/>
      <c r="B239" s="75"/>
      <c r="C239" s="66"/>
      <c r="D239" s="66" t="s">
        <v>413</v>
      </c>
      <c r="E239" s="79">
        <v>100000</v>
      </c>
      <c r="F239" s="79">
        <v>4.18</v>
      </c>
      <c r="G239" s="79"/>
      <c r="H239" s="79">
        <f>F239</f>
        <v>4.18</v>
      </c>
      <c r="I239" s="79"/>
      <c r="J239" s="23"/>
    </row>
    <row r="240" spans="1:10" ht="16" x14ac:dyDescent="0.2">
      <c r="A240" s="63"/>
      <c r="B240" s="75"/>
      <c r="C240" s="66"/>
      <c r="D240" s="66"/>
      <c r="E240" s="79"/>
      <c r="F240" s="79"/>
      <c r="G240" s="79"/>
      <c r="H240" s="79"/>
      <c r="I240" s="79"/>
      <c r="J240" s="23"/>
    </row>
    <row r="241" spans="1:10" ht="16" x14ac:dyDescent="0.2">
      <c r="A241" s="63">
        <f>A238+1</f>
        <v>65</v>
      </c>
      <c r="B241" s="75" t="s">
        <v>299</v>
      </c>
      <c r="C241" s="66" t="s">
        <v>62</v>
      </c>
      <c r="D241" s="66" t="s">
        <v>411</v>
      </c>
      <c r="E241" s="79">
        <v>200000</v>
      </c>
      <c r="F241" s="79">
        <v>38.19</v>
      </c>
      <c r="G241" s="78">
        <f>H241-F241</f>
        <v>2.0100000000000051</v>
      </c>
      <c r="H241" s="79">
        <v>40.200000000000003</v>
      </c>
      <c r="I241" s="79">
        <f>SUM(H241:H244)</f>
        <v>52.330000000000005</v>
      </c>
      <c r="J241" s="23"/>
    </row>
    <row r="242" spans="1:10" ht="16" x14ac:dyDescent="0.2">
      <c r="A242" s="63"/>
      <c r="B242" s="75"/>
      <c r="C242" s="66"/>
      <c r="D242" s="66" t="s">
        <v>412</v>
      </c>
      <c r="E242" s="79">
        <v>10000</v>
      </c>
      <c r="F242" s="79">
        <v>3.42</v>
      </c>
      <c r="G242" s="79"/>
      <c r="H242" s="79">
        <f>F242</f>
        <v>3.42</v>
      </c>
      <c r="I242" s="79"/>
      <c r="J242" s="23"/>
    </row>
    <row r="243" spans="1:10" ht="16" x14ac:dyDescent="0.2">
      <c r="A243" s="63"/>
      <c r="B243" s="75"/>
      <c r="C243" s="66"/>
      <c r="D243" s="66" t="s">
        <v>413</v>
      </c>
      <c r="E243" s="79">
        <v>200000</v>
      </c>
      <c r="F243" s="79">
        <v>8.36</v>
      </c>
      <c r="G243" s="79"/>
      <c r="H243" s="79">
        <f>F243</f>
        <v>8.36</v>
      </c>
      <c r="I243" s="79"/>
      <c r="J243" s="23"/>
    </row>
    <row r="244" spans="1:10" ht="16" x14ac:dyDescent="0.2">
      <c r="A244" s="63"/>
      <c r="B244" s="75"/>
      <c r="C244" s="66"/>
      <c r="D244" s="66" t="s">
        <v>414</v>
      </c>
      <c r="E244" s="79">
        <v>10000</v>
      </c>
      <c r="F244" s="79">
        <v>0.35</v>
      </c>
      <c r="G244" s="79"/>
      <c r="H244" s="79">
        <f>F244</f>
        <v>0.35</v>
      </c>
      <c r="I244" s="79"/>
      <c r="J244" s="23"/>
    </row>
    <row r="245" spans="1:10" ht="16" x14ac:dyDescent="0.2">
      <c r="A245" s="63"/>
      <c r="B245" s="75"/>
      <c r="C245" s="66"/>
      <c r="D245" s="66"/>
      <c r="E245" s="79"/>
      <c r="F245" s="79"/>
      <c r="G245" s="79"/>
      <c r="H245" s="79"/>
      <c r="I245" s="79"/>
      <c r="J245" s="23"/>
    </row>
    <row r="246" spans="1:10" ht="16" x14ac:dyDescent="0.2">
      <c r="A246" s="63">
        <f>A241+1</f>
        <v>66</v>
      </c>
      <c r="B246" s="75" t="s">
        <v>300</v>
      </c>
      <c r="C246" s="66" t="s">
        <v>203</v>
      </c>
      <c r="D246" s="66" t="s">
        <v>411</v>
      </c>
      <c r="E246" s="79">
        <v>10000</v>
      </c>
      <c r="F246" s="79">
        <v>0</v>
      </c>
      <c r="G246" s="78">
        <f>H246-F246</f>
        <v>0.53</v>
      </c>
      <c r="H246" s="79">
        <v>0.53</v>
      </c>
      <c r="I246" s="79">
        <f>H246</f>
        <v>0.53</v>
      </c>
      <c r="J246" s="23"/>
    </row>
    <row r="247" spans="1:10" ht="16" x14ac:dyDescent="0.2">
      <c r="A247" s="63"/>
      <c r="B247" s="75"/>
      <c r="C247" s="66"/>
      <c r="D247" s="66"/>
      <c r="E247" s="79"/>
      <c r="F247" s="79"/>
      <c r="G247" s="79"/>
      <c r="H247" s="79"/>
      <c r="I247" s="79"/>
      <c r="J247" s="23"/>
    </row>
    <row r="248" spans="1:10" ht="16" x14ac:dyDescent="0.2">
      <c r="A248" s="63">
        <v>67</v>
      </c>
      <c r="B248" s="75" t="s">
        <v>380</v>
      </c>
      <c r="C248" s="66" t="s">
        <v>381</v>
      </c>
      <c r="D248" s="66" t="s">
        <v>411</v>
      </c>
      <c r="E248" s="78">
        <v>20000</v>
      </c>
      <c r="F248" s="78">
        <v>5.0199999999999996</v>
      </c>
      <c r="G248" s="78">
        <f>H248-F248</f>
        <v>5.0199999999999996</v>
      </c>
      <c r="H248" s="78">
        <v>10.039999999999999</v>
      </c>
      <c r="I248" s="78">
        <f>SUM(H248:H251)</f>
        <v>40.739999999999995</v>
      </c>
      <c r="J248" s="23"/>
    </row>
    <row r="249" spans="1:10" ht="16" x14ac:dyDescent="0.2">
      <c r="A249" s="63"/>
      <c r="B249" s="75"/>
      <c r="C249" s="66"/>
      <c r="D249" s="66" t="s">
        <v>417</v>
      </c>
      <c r="E249" s="78">
        <v>20000</v>
      </c>
      <c r="F249" s="78">
        <v>13.54</v>
      </c>
      <c r="G249" s="78"/>
      <c r="H249" s="78">
        <f>F249</f>
        <v>13.54</v>
      </c>
      <c r="I249" s="78"/>
      <c r="J249" s="23"/>
    </row>
    <row r="250" spans="1:10" ht="16" x14ac:dyDescent="0.2">
      <c r="A250" s="63"/>
      <c r="B250" s="75"/>
      <c r="C250" s="66"/>
      <c r="D250" s="66" t="s">
        <v>413</v>
      </c>
      <c r="E250" s="78">
        <v>200000</v>
      </c>
      <c r="F250" s="78">
        <v>8.36</v>
      </c>
      <c r="G250" s="78"/>
      <c r="H250" s="78">
        <f>F250</f>
        <v>8.36</v>
      </c>
      <c r="I250" s="78"/>
      <c r="J250" s="23"/>
    </row>
    <row r="251" spans="1:10" ht="16" x14ac:dyDescent="0.2">
      <c r="A251" s="63"/>
      <c r="B251" s="75"/>
      <c r="C251" s="66"/>
      <c r="D251" s="66" t="s">
        <v>418</v>
      </c>
      <c r="E251" s="193">
        <v>200000</v>
      </c>
      <c r="F251" s="78">
        <v>8.8000000000000007</v>
      </c>
      <c r="G251" s="78"/>
      <c r="H251" s="78">
        <f>F251</f>
        <v>8.8000000000000007</v>
      </c>
      <c r="I251" s="78"/>
      <c r="J251" s="23"/>
    </row>
    <row r="252" spans="1:10" ht="16" x14ac:dyDescent="0.2">
      <c r="A252" s="63"/>
      <c r="B252" s="75"/>
      <c r="C252" s="66"/>
      <c r="D252" s="66"/>
      <c r="E252" s="78"/>
      <c r="F252" s="78"/>
      <c r="G252" s="78"/>
      <c r="H252" s="78"/>
      <c r="I252" s="78"/>
      <c r="J252" s="23"/>
    </row>
    <row r="253" spans="1:10" ht="16" x14ac:dyDescent="0.2">
      <c r="A253" s="63">
        <f>A248+1</f>
        <v>68</v>
      </c>
      <c r="B253" s="75" t="s">
        <v>302</v>
      </c>
      <c r="C253" s="66" t="s">
        <v>38</v>
      </c>
      <c r="D253" s="66" t="s">
        <v>411</v>
      </c>
      <c r="E253" s="78">
        <v>10000</v>
      </c>
      <c r="F253" s="78">
        <v>0</v>
      </c>
      <c r="G253" s="78">
        <f>H253-F253</f>
        <v>3.08</v>
      </c>
      <c r="H253" s="78">
        <v>3.08</v>
      </c>
      <c r="I253" s="78">
        <f>SUM(H253:H254)</f>
        <v>7.26</v>
      </c>
      <c r="J253" s="23"/>
    </row>
    <row r="254" spans="1:10" ht="16" x14ac:dyDescent="0.2">
      <c r="A254" s="63"/>
      <c r="B254" s="75"/>
      <c r="C254" s="66"/>
      <c r="D254" s="66" t="s">
        <v>413</v>
      </c>
      <c r="E254" s="78">
        <v>100000</v>
      </c>
      <c r="F254" s="78">
        <v>4.18</v>
      </c>
      <c r="G254" s="78"/>
      <c r="H254" s="78">
        <f>F254</f>
        <v>4.18</v>
      </c>
      <c r="I254" s="78"/>
      <c r="J254" s="23"/>
    </row>
    <row r="255" spans="1:10" ht="16" x14ac:dyDescent="0.2">
      <c r="A255" s="63"/>
      <c r="B255" s="75"/>
      <c r="C255" s="66"/>
      <c r="D255" s="66"/>
      <c r="E255" s="78"/>
      <c r="F255" s="78"/>
      <c r="G255" s="78"/>
      <c r="H255" s="78"/>
      <c r="I255" s="78"/>
      <c r="J255" s="23"/>
    </row>
    <row r="256" spans="1:10" ht="16" x14ac:dyDescent="0.2">
      <c r="A256" s="63">
        <f>A253+1</f>
        <v>69</v>
      </c>
      <c r="B256" s="75" t="s">
        <v>303</v>
      </c>
      <c r="C256" s="66" t="s">
        <v>134</v>
      </c>
      <c r="D256" s="66" t="s">
        <v>411</v>
      </c>
      <c r="E256" s="78">
        <v>10000</v>
      </c>
      <c r="F256" s="78">
        <v>0</v>
      </c>
      <c r="G256" s="78">
        <f>H256-F256</f>
        <v>0.66</v>
      </c>
      <c r="H256" s="78">
        <v>0.66</v>
      </c>
      <c r="I256" s="78">
        <f>SUM(H256:H259)</f>
        <v>13.879999999999999</v>
      </c>
      <c r="J256" s="23"/>
    </row>
    <row r="257" spans="1:10" ht="16" x14ac:dyDescent="0.2">
      <c r="A257" s="63"/>
      <c r="B257" s="75"/>
      <c r="C257" s="66"/>
      <c r="D257" s="66" t="s">
        <v>413</v>
      </c>
      <c r="E257" s="78">
        <v>150000</v>
      </c>
      <c r="F257" s="78">
        <v>6.27</v>
      </c>
      <c r="G257" s="78"/>
      <c r="H257" s="78">
        <f>F257</f>
        <v>6.27</v>
      </c>
      <c r="I257" s="78"/>
      <c r="J257" s="23"/>
    </row>
    <row r="258" spans="1:10" ht="16" x14ac:dyDescent="0.2">
      <c r="A258" s="63"/>
      <c r="B258" s="75"/>
      <c r="C258" s="66"/>
      <c r="D258" s="66" t="s">
        <v>418</v>
      </c>
      <c r="E258" s="193">
        <v>150000</v>
      </c>
      <c r="F258" s="78">
        <v>6.6</v>
      </c>
      <c r="G258" s="78"/>
      <c r="H258" s="78">
        <f>F258</f>
        <v>6.6</v>
      </c>
      <c r="I258" s="78"/>
      <c r="J258" s="23"/>
    </row>
    <row r="259" spans="1:10" ht="16" x14ac:dyDescent="0.2">
      <c r="A259" s="63"/>
      <c r="B259" s="75"/>
      <c r="C259" s="66"/>
      <c r="D259" s="66" t="s">
        <v>414</v>
      </c>
      <c r="E259" s="78">
        <v>10000</v>
      </c>
      <c r="F259" s="78">
        <v>0.35</v>
      </c>
      <c r="G259" s="78"/>
      <c r="H259" s="78">
        <f>F259</f>
        <v>0.35</v>
      </c>
      <c r="I259" s="78"/>
      <c r="J259" s="23"/>
    </row>
    <row r="260" spans="1:10" ht="16" x14ac:dyDescent="0.2">
      <c r="A260" s="63"/>
      <c r="B260" s="75"/>
      <c r="C260" s="66"/>
      <c r="D260" s="66"/>
      <c r="E260" s="78"/>
      <c r="F260" s="78"/>
      <c r="G260" s="78"/>
      <c r="H260" s="78"/>
      <c r="I260" s="78"/>
      <c r="J260" s="23"/>
    </row>
    <row r="261" spans="1:10" ht="16" x14ac:dyDescent="0.2">
      <c r="A261" s="63">
        <f>A256+1</f>
        <v>70</v>
      </c>
      <c r="B261" s="75" t="s">
        <v>304</v>
      </c>
      <c r="C261" s="66" t="s">
        <v>186</v>
      </c>
      <c r="D261" s="66" t="s">
        <v>411</v>
      </c>
      <c r="E261" s="78">
        <v>250000</v>
      </c>
      <c r="F261" s="78">
        <v>48.24</v>
      </c>
      <c r="G261" s="78">
        <f>H261-F261</f>
        <v>2.009999999999998</v>
      </c>
      <c r="H261" s="78">
        <v>50.25</v>
      </c>
      <c r="I261" s="78">
        <f>SUM(H261:H264)</f>
        <v>91.55</v>
      </c>
      <c r="J261" s="23"/>
    </row>
    <row r="262" spans="1:10" ht="16" x14ac:dyDescent="0.2">
      <c r="A262" s="63"/>
      <c r="B262" s="75"/>
      <c r="C262" s="66"/>
      <c r="D262" s="66" t="s">
        <v>417</v>
      </c>
      <c r="E262" s="78">
        <v>45000</v>
      </c>
      <c r="F262" s="78">
        <v>19.850000000000001</v>
      </c>
      <c r="G262" s="78"/>
      <c r="H262" s="78">
        <f>F262</f>
        <v>19.850000000000001</v>
      </c>
      <c r="I262" s="78"/>
      <c r="J262" s="23"/>
    </row>
    <row r="263" spans="1:10" ht="16" x14ac:dyDescent="0.2">
      <c r="A263" s="63"/>
      <c r="B263" s="75"/>
      <c r="C263" s="66"/>
      <c r="D263" s="66" t="s">
        <v>413</v>
      </c>
      <c r="E263" s="78">
        <v>250000</v>
      </c>
      <c r="F263" s="78">
        <v>10.45</v>
      </c>
      <c r="G263" s="78"/>
      <c r="H263" s="78">
        <f>F263</f>
        <v>10.45</v>
      </c>
      <c r="I263" s="78"/>
      <c r="J263" s="23"/>
    </row>
    <row r="264" spans="1:10" ht="16" x14ac:dyDescent="0.2">
      <c r="A264" s="63"/>
      <c r="B264" s="75"/>
      <c r="C264" s="66"/>
      <c r="D264" s="66" t="s">
        <v>418</v>
      </c>
      <c r="E264" s="193">
        <v>250000</v>
      </c>
      <c r="F264" s="78">
        <v>11</v>
      </c>
      <c r="G264" s="78"/>
      <c r="H264" s="78">
        <f>F264</f>
        <v>11</v>
      </c>
      <c r="I264" s="78"/>
      <c r="J264" s="23"/>
    </row>
    <row r="265" spans="1:10" ht="16" x14ac:dyDescent="0.2">
      <c r="A265" s="63"/>
      <c r="B265" s="75"/>
      <c r="C265" s="66"/>
      <c r="D265" s="66"/>
      <c r="E265" s="78"/>
      <c r="F265" s="78"/>
      <c r="G265" s="78"/>
      <c r="H265" s="78"/>
      <c r="I265" s="78"/>
      <c r="J265" s="23"/>
    </row>
    <row r="266" spans="1:10" ht="16" x14ac:dyDescent="0.2">
      <c r="A266" s="63">
        <f>A261+1</f>
        <v>71</v>
      </c>
      <c r="B266" s="75" t="s">
        <v>305</v>
      </c>
      <c r="C266" s="66" t="s">
        <v>236</v>
      </c>
      <c r="D266" s="66" t="s">
        <v>411</v>
      </c>
      <c r="E266" s="78">
        <v>10000</v>
      </c>
      <c r="F266" s="78">
        <v>0</v>
      </c>
      <c r="G266" s="78">
        <f>H266-F266</f>
        <v>14.08</v>
      </c>
      <c r="H266" s="78">
        <v>14.08</v>
      </c>
      <c r="I266" s="78">
        <f>H266</f>
        <v>14.08</v>
      </c>
      <c r="J266" s="23"/>
    </row>
    <row r="267" spans="1:10" ht="16" x14ac:dyDescent="0.2">
      <c r="A267" s="63"/>
      <c r="B267" s="75"/>
      <c r="C267" s="66"/>
      <c r="D267" s="66"/>
      <c r="E267" s="78"/>
      <c r="F267" s="78"/>
      <c r="G267" s="78"/>
      <c r="H267" s="78"/>
      <c r="I267" s="78"/>
      <c r="J267" s="23"/>
    </row>
    <row r="268" spans="1:10" ht="16" x14ac:dyDescent="0.2">
      <c r="A268" s="63">
        <f>A266+1</f>
        <v>72</v>
      </c>
      <c r="B268" s="75" t="s">
        <v>382</v>
      </c>
      <c r="C268" s="66" t="s">
        <v>383</v>
      </c>
      <c r="D268" s="66" t="s">
        <v>411</v>
      </c>
      <c r="E268" s="78">
        <v>10000</v>
      </c>
      <c r="F268" s="78">
        <v>0</v>
      </c>
      <c r="G268" s="78">
        <f>H268-F268</f>
        <v>3.08</v>
      </c>
      <c r="H268" s="78">
        <v>3.08</v>
      </c>
      <c r="I268" s="78">
        <f>H268</f>
        <v>3.08</v>
      </c>
      <c r="J268" s="23"/>
    </row>
    <row r="269" spans="1:10" ht="16" x14ac:dyDescent="0.2">
      <c r="A269" s="63"/>
      <c r="B269" s="75"/>
      <c r="C269" s="66"/>
      <c r="D269" s="66"/>
      <c r="E269" s="78"/>
      <c r="F269" s="78"/>
      <c r="G269" s="78"/>
      <c r="H269" s="78"/>
      <c r="I269" s="78"/>
      <c r="J269" s="23"/>
    </row>
    <row r="270" spans="1:10" ht="16" x14ac:dyDescent="0.2">
      <c r="A270" s="63">
        <f>A268+1</f>
        <v>73</v>
      </c>
      <c r="B270" s="75" t="s">
        <v>306</v>
      </c>
      <c r="C270" s="66" t="s">
        <v>135</v>
      </c>
      <c r="D270" s="66" t="s">
        <v>411</v>
      </c>
      <c r="E270" s="79">
        <v>10000</v>
      </c>
      <c r="F270" s="79">
        <v>0</v>
      </c>
      <c r="G270" s="78">
        <f>H270-F270</f>
        <v>5.0199999999999996</v>
      </c>
      <c r="H270" s="79">
        <v>5.0199999999999996</v>
      </c>
      <c r="I270" s="79">
        <f>SUM(H270:H275)</f>
        <v>28.939999999999998</v>
      </c>
      <c r="J270" s="23"/>
    </row>
    <row r="271" spans="1:10" ht="16" x14ac:dyDescent="0.2">
      <c r="A271" s="63"/>
      <c r="B271" s="75"/>
      <c r="C271" s="66"/>
      <c r="D271" s="173" t="s">
        <v>417</v>
      </c>
      <c r="E271" s="79">
        <v>10000</v>
      </c>
      <c r="F271" s="79">
        <v>11.57</v>
      </c>
      <c r="G271" s="79"/>
      <c r="H271" s="79">
        <f>F271</f>
        <v>11.57</v>
      </c>
      <c r="I271" s="79"/>
      <c r="J271" s="23"/>
    </row>
    <row r="272" spans="1:10" ht="16" x14ac:dyDescent="0.2">
      <c r="A272" s="63"/>
      <c r="B272" s="75"/>
      <c r="C272" s="66"/>
      <c r="D272" s="173" t="s">
        <v>412</v>
      </c>
      <c r="E272" s="79">
        <v>10000</v>
      </c>
      <c r="F272" s="79">
        <v>3.42</v>
      </c>
      <c r="G272" s="79"/>
      <c r="H272" s="79">
        <f>F272</f>
        <v>3.42</v>
      </c>
      <c r="I272" s="79"/>
      <c r="J272" s="23"/>
    </row>
    <row r="273" spans="1:10" ht="16" x14ac:dyDescent="0.2">
      <c r="A273" s="63"/>
      <c r="B273" s="75"/>
      <c r="C273" s="66"/>
      <c r="D273" s="173" t="s">
        <v>413</v>
      </c>
      <c r="E273" s="79">
        <v>100000</v>
      </c>
      <c r="F273" s="79">
        <v>4.18</v>
      </c>
      <c r="G273" s="79"/>
      <c r="H273" s="79">
        <f>F273</f>
        <v>4.18</v>
      </c>
      <c r="I273" s="79"/>
      <c r="J273" s="23"/>
    </row>
    <row r="274" spans="1:10" ht="16" x14ac:dyDescent="0.2">
      <c r="A274" s="63"/>
      <c r="B274" s="75"/>
      <c r="C274" s="66"/>
      <c r="D274" s="173" t="s">
        <v>418</v>
      </c>
      <c r="E274" s="193">
        <v>100000</v>
      </c>
      <c r="F274" s="79">
        <v>4.4000000000000004</v>
      </c>
      <c r="G274" s="79"/>
      <c r="H274" s="79">
        <f>F274</f>
        <v>4.4000000000000004</v>
      </c>
      <c r="I274" s="79"/>
      <c r="J274" s="23"/>
    </row>
    <row r="275" spans="1:10" ht="16" x14ac:dyDescent="0.2">
      <c r="A275" s="63"/>
      <c r="B275" s="75"/>
      <c r="C275" s="66"/>
      <c r="D275" s="173" t="s">
        <v>414</v>
      </c>
      <c r="E275" s="79">
        <v>10000</v>
      </c>
      <c r="F275" s="79">
        <v>0.35</v>
      </c>
      <c r="G275" s="79"/>
      <c r="H275" s="79">
        <f>F275</f>
        <v>0.35</v>
      </c>
      <c r="I275" s="79"/>
      <c r="J275" s="23"/>
    </row>
    <row r="276" spans="1:10" ht="16" x14ac:dyDescent="0.2">
      <c r="A276" s="63"/>
      <c r="B276" s="75"/>
      <c r="C276" s="66"/>
      <c r="D276" s="66"/>
      <c r="E276" s="79"/>
      <c r="F276" s="79"/>
      <c r="G276" s="79"/>
      <c r="H276" s="79"/>
      <c r="I276" s="79"/>
      <c r="J276" s="23"/>
    </row>
    <row r="277" spans="1:10" ht="16" x14ac:dyDescent="0.2">
      <c r="A277" s="63">
        <f>A270+1</f>
        <v>74</v>
      </c>
      <c r="B277" s="75" t="s">
        <v>307</v>
      </c>
      <c r="C277" s="66" t="s">
        <v>42</v>
      </c>
      <c r="D277" s="66" t="s">
        <v>411</v>
      </c>
      <c r="E277" s="79">
        <v>250000</v>
      </c>
      <c r="F277" s="79">
        <v>30.24</v>
      </c>
      <c r="G277" s="78">
        <f>H277-F277</f>
        <v>1.2600000000000016</v>
      </c>
      <c r="H277" s="79">
        <v>31.5</v>
      </c>
      <c r="I277" s="79">
        <f>SUM(H277:H282)</f>
        <v>78.77</v>
      </c>
      <c r="J277" s="23"/>
    </row>
    <row r="278" spans="1:10" ht="16" x14ac:dyDescent="0.2">
      <c r="A278" s="63"/>
      <c r="B278" s="75"/>
      <c r="C278" s="66"/>
      <c r="D278" s="173" t="s">
        <v>417</v>
      </c>
      <c r="E278" s="79">
        <v>50000</v>
      </c>
      <c r="F278" s="79">
        <v>22.05</v>
      </c>
      <c r="G278" s="79"/>
      <c r="H278" s="79">
        <f>F278</f>
        <v>22.05</v>
      </c>
      <c r="I278" s="79"/>
      <c r="J278" s="23"/>
    </row>
    <row r="279" spans="1:10" ht="16" x14ac:dyDescent="0.2">
      <c r="A279" s="63"/>
      <c r="B279" s="75"/>
      <c r="C279" s="66"/>
      <c r="D279" s="173" t="s">
        <v>412</v>
      </c>
      <c r="E279" s="79">
        <v>10000</v>
      </c>
      <c r="F279" s="79">
        <v>3.42</v>
      </c>
      <c r="G279" s="79"/>
      <c r="H279" s="79">
        <f>F279</f>
        <v>3.42</v>
      </c>
      <c r="I279" s="79"/>
      <c r="J279" s="23"/>
    </row>
    <row r="280" spans="1:10" ht="16" x14ac:dyDescent="0.2">
      <c r="A280" s="63"/>
      <c r="B280" s="75"/>
      <c r="C280" s="66"/>
      <c r="D280" s="173" t="s">
        <v>413</v>
      </c>
      <c r="E280" s="79">
        <v>250000</v>
      </c>
      <c r="F280" s="79">
        <v>10.45</v>
      </c>
      <c r="G280" s="79"/>
      <c r="H280" s="79">
        <f>F280</f>
        <v>10.45</v>
      </c>
      <c r="I280" s="79"/>
      <c r="J280" s="23"/>
    </row>
    <row r="281" spans="1:10" ht="16" x14ac:dyDescent="0.2">
      <c r="A281" s="63"/>
      <c r="B281" s="75"/>
      <c r="C281" s="66"/>
      <c r="D281" s="173" t="s">
        <v>418</v>
      </c>
      <c r="E281" s="193">
        <v>250000</v>
      </c>
      <c r="F281" s="79">
        <v>11</v>
      </c>
      <c r="G281" s="79"/>
      <c r="H281" s="79">
        <f>F281</f>
        <v>11</v>
      </c>
      <c r="I281" s="79"/>
      <c r="J281" s="23"/>
    </row>
    <row r="282" spans="1:10" ht="16" x14ac:dyDescent="0.2">
      <c r="A282" s="63"/>
      <c r="B282" s="75"/>
      <c r="C282" s="66"/>
      <c r="D282" s="173" t="s">
        <v>414</v>
      </c>
      <c r="E282" s="79">
        <v>10000</v>
      </c>
      <c r="F282" s="79">
        <v>0.35</v>
      </c>
      <c r="G282" s="79"/>
      <c r="H282" s="79">
        <f>F282</f>
        <v>0.35</v>
      </c>
      <c r="I282" s="79"/>
      <c r="J282" s="23"/>
    </row>
    <row r="283" spans="1:10" ht="16" x14ac:dyDescent="0.2">
      <c r="A283" s="63"/>
      <c r="B283" s="75"/>
      <c r="C283" s="66"/>
      <c r="D283" s="66"/>
      <c r="E283" s="79"/>
      <c r="F283" s="79"/>
      <c r="G283" s="79"/>
      <c r="H283" s="79"/>
      <c r="I283" s="79"/>
      <c r="J283" s="23"/>
    </row>
    <row r="284" spans="1:10" ht="16" x14ac:dyDescent="0.2">
      <c r="A284" s="63">
        <f>A277+1</f>
        <v>75</v>
      </c>
      <c r="B284" s="75" t="s">
        <v>308</v>
      </c>
      <c r="C284" s="66" t="s">
        <v>43</v>
      </c>
      <c r="D284" s="66" t="s">
        <v>411</v>
      </c>
      <c r="E284" s="79">
        <v>180000</v>
      </c>
      <c r="F284" s="79">
        <v>136.34</v>
      </c>
      <c r="G284" s="78">
        <f>H284-F284</f>
        <v>8.0200000000000102</v>
      </c>
      <c r="H284" s="79">
        <v>144.36000000000001</v>
      </c>
      <c r="I284" s="79">
        <f>SUM(H284:H287)</f>
        <v>179.56</v>
      </c>
      <c r="J284" s="23"/>
    </row>
    <row r="285" spans="1:10" ht="16" x14ac:dyDescent="0.2">
      <c r="A285" s="63"/>
      <c r="B285" s="75"/>
      <c r="C285" s="66"/>
      <c r="D285" s="66" t="s">
        <v>417</v>
      </c>
      <c r="E285" s="79">
        <v>10000</v>
      </c>
      <c r="F285" s="79">
        <v>19.760000000000002</v>
      </c>
      <c r="G285" s="79"/>
      <c r="H285" s="79">
        <f>F285</f>
        <v>19.760000000000002</v>
      </c>
      <c r="I285" s="79"/>
      <c r="J285" s="23"/>
    </row>
    <row r="286" spans="1:10" ht="16" x14ac:dyDescent="0.2">
      <c r="A286" s="63"/>
      <c r="B286" s="75"/>
      <c r="C286" s="66"/>
      <c r="D286" s="66" t="s">
        <v>413</v>
      </c>
      <c r="E286" s="79">
        <v>180000</v>
      </c>
      <c r="F286" s="79">
        <v>7.52</v>
      </c>
      <c r="G286" s="79"/>
      <c r="H286" s="79">
        <f>F286</f>
        <v>7.52</v>
      </c>
      <c r="I286" s="79"/>
      <c r="J286" s="23"/>
    </row>
    <row r="287" spans="1:10" ht="16" x14ac:dyDescent="0.2">
      <c r="A287" s="63"/>
      <c r="B287" s="75"/>
      <c r="C287" s="66"/>
      <c r="D287" s="66" t="s">
        <v>418</v>
      </c>
      <c r="E287" s="193">
        <v>180000</v>
      </c>
      <c r="F287" s="79">
        <v>7.92</v>
      </c>
      <c r="G287" s="79"/>
      <c r="H287" s="79">
        <f>F287</f>
        <v>7.92</v>
      </c>
      <c r="I287" s="79"/>
      <c r="J287" s="23"/>
    </row>
    <row r="288" spans="1:10" ht="16" x14ac:dyDescent="0.2">
      <c r="A288" s="63"/>
      <c r="B288" s="75"/>
      <c r="C288" s="66"/>
      <c r="D288" s="66"/>
      <c r="E288" s="79"/>
      <c r="F288" s="79"/>
      <c r="G288" s="79"/>
      <c r="H288" s="79"/>
      <c r="I288" s="79"/>
      <c r="J288" s="23"/>
    </row>
    <row r="289" spans="1:10" ht="16" x14ac:dyDescent="0.2">
      <c r="A289" s="63">
        <v>76</v>
      </c>
      <c r="B289" s="75" t="s">
        <v>339</v>
      </c>
      <c r="C289" s="66" t="s">
        <v>340</v>
      </c>
      <c r="D289" s="66" t="s">
        <v>411</v>
      </c>
      <c r="E289" s="78">
        <v>20000</v>
      </c>
      <c r="F289" s="78">
        <v>1.26</v>
      </c>
      <c r="G289" s="78">
        <f>H289-F289</f>
        <v>1.26</v>
      </c>
      <c r="H289" s="78">
        <v>2.52</v>
      </c>
      <c r="I289" s="78">
        <f>SUM(H289:H290)</f>
        <v>2.94</v>
      </c>
      <c r="J289" s="23"/>
    </row>
    <row r="290" spans="1:10" ht="16" x14ac:dyDescent="0.2">
      <c r="A290" s="63"/>
      <c r="B290" s="75"/>
      <c r="C290" s="66"/>
      <c r="D290" s="66" t="s">
        <v>413</v>
      </c>
      <c r="E290" s="78">
        <v>10000</v>
      </c>
      <c r="F290" s="78">
        <v>0.42</v>
      </c>
      <c r="G290" s="78"/>
      <c r="H290" s="78">
        <f>F290</f>
        <v>0.42</v>
      </c>
      <c r="I290" s="78"/>
      <c r="J290" s="23"/>
    </row>
    <row r="291" spans="1:10" ht="16" x14ac:dyDescent="0.2">
      <c r="A291" s="63"/>
      <c r="B291" s="75"/>
      <c r="C291" s="66"/>
      <c r="D291" s="66"/>
      <c r="E291" s="78"/>
      <c r="F291" s="78"/>
      <c r="G291" s="78"/>
      <c r="H291" s="78"/>
      <c r="I291" s="78"/>
      <c r="J291" s="23"/>
    </row>
    <row r="292" spans="1:10" ht="16" x14ac:dyDescent="0.2">
      <c r="A292" s="63">
        <f>A289+1</f>
        <v>77</v>
      </c>
      <c r="B292" s="75" t="s">
        <v>310</v>
      </c>
      <c r="C292" s="66" t="s">
        <v>44</v>
      </c>
      <c r="D292" s="66" t="s">
        <v>411</v>
      </c>
      <c r="E292" s="79">
        <v>10000</v>
      </c>
      <c r="F292" s="79">
        <v>0</v>
      </c>
      <c r="G292" s="78">
        <f>H292-F292</f>
        <v>8.02</v>
      </c>
      <c r="H292" s="79">
        <v>8.02</v>
      </c>
      <c r="I292" s="79">
        <f>SUM(H292:H293)</f>
        <v>8.44</v>
      </c>
      <c r="J292" s="23"/>
    </row>
    <row r="293" spans="1:10" ht="16" x14ac:dyDescent="0.2">
      <c r="A293" s="63"/>
      <c r="B293" s="75"/>
      <c r="C293" s="66"/>
      <c r="D293" s="66" t="s">
        <v>413</v>
      </c>
      <c r="E293" s="79">
        <v>10000</v>
      </c>
      <c r="F293" s="79">
        <v>0.42</v>
      </c>
      <c r="G293" s="79"/>
      <c r="H293" s="79">
        <f>F293</f>
        <v>0.42</v>
      </c>
      <c r="I293" s="79"/>
      <c r="J293" s="23"/>
    </row>
    <row r="294" spans="1:10" ht="16" x14ac:dyDescent="0.2">
      <c r="A294" s="63"/>
      <c r="B294" s="75"/>
      <c r="C294" s="66"/>
      <c r="D294" s="66"/>
      <c r="E294" s="79"/>
      <c r="F294" s="79"/>
      <c r="G294" s="79"/>
      <c r="H294" s="79"/>
      <c r="I294" s="79"/>
      <c r="J294" s="23"/>
    </row>
    <row r="295" spans="1:10" ht="16" x14ac:dyDescent="0.2">
      <c r="A295" s="63">
        <f>A292+1</f>
        <v>78</v>
      </c>
      <c r="B295" s="75" t="s">
        <v>311</v>
      </c>
      <c r="C295" s="66" t="s">
        <v>96</v>
      </c>
      <c r="D295" s="66" t="s">
        <v>411</v>
      </c>
      <c r="E295" s="79">
        <v>30000</v>
      </c>
      <c r="F295" s="79">
        <v>2.52</v>
      </c>
      <c r="G295" s="78">
        <f>H295-F295</f>
        <v>1.2599999999999998</v>
      </c>
      <c r="H295" s="79">
        <v>3.78</v>
      </c>
      <c r="I295" s="79">
        <f>SUM(H295:H296)</f>
        <v>4.2</v>
      </c>
      <c r="J295" s="23"/>
    </row>
    <row r="296" spans="1:10" ht="16" x14ac:dyDescent="0.2">
      <c r="A296" s="63"/>
      <c r="B296" s="75"/>
      <c r="C296" s="66"/>
      <c r="D296" s="66" t="s">
        <v>413</v>
      </c>
      <c r="E296" s="79">
        <v>10000</v>
      </c>
      <c r="F296" s="79">
        <v>0.42</v>
      </c>
      <c r="G296" s="79"/>
      <c r="H296" s="79">
        <f>F296</f>
        <v>0.42</v>
      </c>
      <c r="I296" s="79"/>
      <c r="J296" s="23"/>
    </row>
    <row r="297" spans="1:10" ht="16" x14ac:dyDescent="0.2">
      <c r="A297" s="63"/>
      <c r="B297" s="75"/>
      <c r="C297" s="66"/>
      <c r="D297" s="66"/>
      <c r="E297" s="79"/>
      <c r="F297" s="79"/>
      <c r="G297" s="79"/>
      <c r="H297" s="79"/>
      <c r="I297" s="79"/>
      <c r="J297" s="23"/>
    </row>
    <row r="298" spans="1:10" ht="16" x14ac:dyDescent="0.2">
      <c r="A298" s="63">
        <f>A295+1</f>
        <v>79</v>
      </c>
      <c r="B298" s="75" t="s">
        <v>312</v>
      </c>
      <c r="C298" s="66" t="s">
        <v>137</v>
      </c>
      <c r="D298" s="66" t="s">
        <v>411</v>
      </c>
      <c r="E298" s="79">
        <v>100000</v>
      </c>
      <c r="F298" s="79">
        <v>4.7699999999999996</v>
      </c>
      <c r="G298" s="78">
        <f>H298-F298</f>
        <v>0.53000000000000025</v>
      </c>
      <c r="H298" s="79">
        <v>5.3</v>
      </c>
      <c r="I298" s="79">
        <f>SUM(H298:H299)</f>
        <v>9.48</v>
      </c>
      <c r="J298" s="23"/>
    </row>
    <row r="299" spans="1:10" ht="16" x14ac:dyDescent="0.2">
      <c r="A299" s="63"/>
      <c r="B299" s="75"/>
      <c r="C299" s="66"/>
      <c r="D299" s="66" t="s">
        <v>413</v>
      </c>
      <c r="E299" s="79">
        <v>100000</v>
      </c>
      <c r="F299" s="79">
        <v>4.18</v>
      </c>
      <c r="G299" s="79"/>
      <c r="H299" s="79">
        <f>F299</f>
        <v>4.18</v>
      </c>
      <c r="I299" s="79"/>
      <c r="J299" s="23"/>
    </row>
    <row r="300" spans="1:10" ht="16" x14ac:dyDescent="0.2">
      <c r="A300" s="63"/>
      <c r="B300" s="75"/>
      <c r="C300" s="66"/>
      <c r="D300" s="66"/>
      <c r="E300" s="79"/>
      <c r="F300" s="79"/>
      <c r="G300" s="79"/>
      <c r="H300" s="79"/>
      <c r="I300" s="79"/>
      <c r="J300" s="23"/>
    </row>
    <row r="301" spans="1:10" ht="16" x14ac:dyDescent="0.2">
      <c r="A301" s="63">
        <f>A298+1</f>
        <v>80</v>
      </c>
      <c r="B301" s="75" t="s">
        <v>313</v>
      </c>
      <c r="C301" s="66" t="s">
        <v>45</v>
      </c>
      <c r="D301" s="66" t="s">
        <v>411</v>
      </c>
      <c r="E301" s="79">
        <v>10000</v>
      </c>
      <c r="F301" s="79">
        <v>0</v>
      </c>
      <c r="G301" s="78">
        <f>H301-F301</f>
        <v>1.26</v>
      </c>
      <c r="H301" s="79">
        <v>1.26</v>
      </c>
      <c r="I301" s="79">
        <f>H301</f>
        <v>1.26</v>
      </c>
      <c r="J301" s="23"/>
    </row>
    <row r="302" spans="1:10" ht="16" x14ac:dyDescent="0.2">
      <c r="A302" s="63"/>
      <c r="B302" s="75"/>
      <c r="C302" s="66"/>
      <c r="D302" s="66"/>
      <c r="E302" s="79"/>
      <c r="F302" s="79"/>
      <c r="G302" s="79"/>
      <c r="H302" s="79"/>
      <c r="I302" s="79"/>
      <c r="J302" s="23"/>
    </row>
    <row r="303" spans="1:10" ht="16" x14ac:dyDescent="0.2">
      <c r="A303" s="63">
        <f>A301+1</f>
        <v>81</v>
      </c>
      <c r="B303" s="75" t="s">
        <v>314</v>
      </c>
      <c r="C303" s="82" t="s">
        <v>230</v>
      </c>
      <c r="D303" s="66" t="s">
        <v>411</v>
      </c>
      <c r="E303" s="79">
        <v>100000</v>
      </c>
      <c r="F303" s="79">
        <v>27.72</v>
      </c>
      <c r="G303" s="78">
        <f>H303-F303</f>
        <v>3.0800000000000018</v>
      </c>
      <c r="H303" s="79">
        <v>30.8</v>
      </c>
      <c r="I303" s="79">
        <f>SUM(H303:H307)</f>
        <v>65.819999999999993</v>
      </c>
      <c r="J303" s="23"/>
    </row>
    <row r="304" spans="1:10" ht="16" x14ac:dyDescent="0.2">
      <c r="A304" s="63"/>
      <c r="B304" s="75"/>
      <c r="C304" s="66"/>
      <c r="D304" s="66" t="s">
        <v>417</v>
      </c>
      <c r="E304" s="79">
        <v>50000</v>
      </c>
      <c r="F304" s="79">
        <v>22.05</v>
      </c>
      <c r="G304" s="79"/>
      <c r="H304" s="79">
        <f>F304</f>
        <v>22.05</v>
      </c>
      <c r="I304" s="79"/>
      <c r="J304" s="23"/>
    </row>
    <row r="305" spans="1:10" ht="16" x14ac:dyDescent="0.2">
      <c r="A305" s="63"/>
      <c r="B305" s="75"/>
      <c r="C305" s="66"/>
      <c r="D305" s="66" t="s">
        <v>412</v>
      </c>
      <c r="E305" s="79">
        <v>10000</v>
      </c>
      <c r="F305" s="79">
        <v>3.42</v>
      </c>
      <c r="G305" s="79"/>
      <c r="H305" s="79">
        <f>F305</f>
        <v>3.42</v>
      </c>
      <c r="I305" s="79"/>
      <c r="J305" s="23"/>
    </row>
    <row r="306" spans="1:10" ht="16" x14ac:dyDescent="0.2">
      <c r="A306" s="63"/>
      <c r="B306" s="75"/>
      <c r="C306" s="66"/>
      <c r="D306" s="66" t="s">
        <v>413</v>
      </c>
      <c r="E306" s="79">
        <v>220000</v>
      </c>
      <c r="F306" s="79">
        <v>9.1999999999999993</v>
      </c>
      <c r="G306" s="79"/>
      <c r="H306" s="79">
        <f>F306</f>
        <v>9.1999999999999993</v>
      </c>
      <c r="I306" s="79"/>
      <c r="J306" s="23"/>
    </row>
    <row r="307" spans="1:10" ht="16" x14ac:dyDescent="0.2">
      <c r="A307" s="63"/>
      <c r="B307" s="75"/>
      <c r="C307" s="66"/>
      <c r="D307" s="66" t="s">
        <v>414</v>
      </c>
      <c r="E307" s="79">
        <v>10000</v>
      </c>
      <c r="F307" s="79">
        <v>0.35</v>
      </c>
      <c r="G307" s="79"/>
      <c r="H307" s="79">
        <f>F307</f>
        <v>0.35</v>
      </c>
      <c r="I307" s="79"/>
      <c r="J307" s="23"/>
    </row>
    <row r="308" spans="1:10" ht="16" x14ac:dyDescent="0.2">
      <c r="A308" s="63"/>
      <c r="B308" s="75"/>
      <c r="C308" s="66"/>
      <c r="D308" s="66"/>
      <c r="E308" s="79"/>
      <c r="F308" s="79"/>
      <c r="G308" s="79"/>
      <c r="H308" s="79"/>
      <c r="I308" s="79"/>
      <c r="J308" s="23"/>
    </row>
    <row r="309" spans="1:10" ht="16" x14ac:dyDescent="0.2">
      <c r="A309" s="63">
        <f>A303+1</f>
        <v>82</v>
      </c>
      <c r="B309" s="75" t="s">
        <v>315</v>
      </c>
      <c r="C309" s="66" t="s">
        <v>334</v>
      </c>
      <c r="D309" s="66" t="s">
        <v>411</v>
      </c>
      <c r="E309" s="79">
        <v>150000</v>
      </c>
      <c r="F309" s="79">
        <v>28.14</v>
      </c>
      <c r="G309" s="78">
        <f>H309-F309</f>
        <v>2.009999999999998</v>
      </c>
      <c r="H309" s="79">
        <v>30.15</v>
      </c>
      <c r="I309" s="79">
        <f>SUM(H309:H314)</f>
        <v>75.569999999999993</v>
      </c>
      <c r="J309" s="91"/>
    </row>
    <row r="310" spans="1:10" ht="16" x14ac:dyDescent="0.2">
      <c r="A310" s="63"/>
      <c r="B310" s="75"/>
      <c r="C310" s="66"/>
      <c r="D310" s="173" t="s">
        <v>417</v>
      </c>
      <c r="E310" s="79">
        <v>50000</v>
      </c>
      <c r="F310" s="79">
        <v>14.15</v>
      </c>
      <c r="G310" s="79"/>
      <c r="H310" s="79">
        <f>F310</f>
        <v>14.15</v>
      </c>
      <c r="I310" s="79"/>
      <c r="J310" s="91"/>
    </row>
    <row r="311" spans="1:10" ht="16" x14ac:dyDescent="0.2">
      <c r="A311" s="63"/>
      <c r="B311" s="75"/>
      <c r="C311" s="66"/>
      <c r="D311" s="173" t="s">
        <v>412</v>
      </c>
      <c r="E311" s="79">
        <v>10000</v>
      </c>
      <c r="F311" s="79">
        <v>3.42</v>
      </c>
      <c r="G311" s="79"/>
      <c r="H311" s="79">
        <f>F311</f>
        <v>3.42</v>
      </c>
      <c r="I311" s="79"/>
      <c r="J311" s="91"/>
    </row>
    <row r="312" spans="1:10" ht="16" x14ac:dyDescent="0.2">
      <c r="A312" s="63"/>
      <c r="B312" s="75"/>
      <c r="C312" s="66"/>
      <c r="D312" s="173" t="s">
        <v>413</v>
      </c>
      <c r="E312" s="144">
        <v>500000</v>
      </c>
      <c r="F312" s="79">
        <v>20.9</v>
      </c>
      <c r="G312" s="79"/>
      <c r="H312" s="79">
        <f>F312</f>
        <v>20.9</v>
      </c>
      <c r="I312" s="79"/>
      <c r="J312" s="91"/>
    </row>
    <row r="313" spans="1:10" ht="16" x14ac:dyDescent="0.2">
      <c r="A313" s="63"/>
      <c r="B313" s="75"/>
      <c r="C313" s="66"/>
      <c r="D313" s="173" t="s">
        <v>418</v>
      </c>
      <c r="E313" s="193">
        <v>150000</v>
      </c>
      <c r="F313" s="79">
        <v>6.6</v>
      </c>
      <c r="G313" s="79"/>
      <c r="H313" s="79">
        <f>F313</f>
        <v>6.6</v>
      </c>
      <c r="I313" s="79"/>
      <c r="J313" s="91"/>
    </row>
    <row r="314" spans="1:10" ht="16" x14ac:dyDescent="0.2">
      <c r="A314" s="63"/>
      <c r="B314" s="75"/>
      <c r="C314" s="66"/>
      <c r="D314" s="173" t="s">
        <v>414</v>
      </c>
      <c r="E314" s="79">
        <v>10000</v>
      </c>
      <c r="F314" s="79">
        <v>0.35</v>
      </c>
      <c r="G314" s="79"/>
      <c r="H314" s="79">
        <f>F314</f>
        <v>0.35</v>
      </c>
      <c r="I314" s="79"/>
      <c r="J314" s="91"/>
    </row>
    <row r="315" spans="1:10" ht="16" x14ac:dyDescent="0.2">
      <c r="A315" s="63"/>
      <c r="B315" s="75"/>
      <c r="C315" s="66"/>
      <c r="D315" s="66"/>
      <c r="E315" s="79"/>
      <c r="F315" s="79"/>
      <c r="G315" s="79"/>
      <c r="H315" s="79"/>
      <c r="I315" s="79"/>
      <c r="J315" s="91"/>
    </row>
    <row r="316" spans="1:10" ht="16" x14ac:dyDescent="0.2">
      <c r="A316" s="63">
        <f>A309+1</f>
        <v>83</v>
      </c>
      <c r="B316" s="75" t="s">
        <v>316</v>
      </c>
      <c r="C316" s="66" t="s">
        <v>182</v>
      </c>
      <c r="D316" s="66" t="s">
        <v>411</v>
      </c>
      <c r="E316" s="78">
        <v>10000</v>
      </c>
      <c r="F316" s="78">
        <v>0</v>
      </c>
      <c r="G316" s="78">
        <f>H316-F316</f>
        <v>0.91</v>
      </c>
      <c r="H316" s="78">
        <v>0.91</v>
      </c>
      <c r="I316" s="78">
        <f>SUM(H316:H318)</f>
        <v>2.2200000000000002</v>
      </c>
      <c r="J316" s="104"/>
    </row>
    <row r="317" spans="1:10" ht="16" x14ac:dyDescent="0.2">
      <c r="A317" s="63"/>
      <c r="B317" s="75"/>
      <c r="C317" s="66"/>
      <c r="D317" s="66" t="s">
        <v>417</v>
      </c>
      <c r="E317" s="78">
        <v>5000</v>
      </c>
      <c r="F317" s="78">
        <v>0.63</v>
      </c>
      <c r="G317" s="78"/>
      <c r="H317" s="78">
        <f>F317</f>
        <v>0.63</v>
      </c>
      <c r="I317" s="78"/>
      <c r="J317" s="104"/>
    </row>
    <row r="318" spans="1:10" ht="16" x14ac:dyDescent="0.2">
      <c r="A318" s="63"/>
      <c r="B318" s="75"/>
      <c r="C318" s="66"/>
      <c r="D318" s="66" t="s">
        <v>412</v>
      </c>
      <c r="E318" s="78">
        <v>2000</v>
      </c>
      <c r="F318" s="78">
        <v>0.68</v>
      </c>
      <c r="G318" s="78"/>
      <c r="H318" s="78">
        <f>F318</f>
        <v>0.68</v>
      </c>
      <c r="I318" s="78"/>
      <c r="J318" s="104"/>
    </row>
    <row r="319" spans="1:10" ht="16" x14ac:dyDescent="0.2">
      <c r="A319" s="63"/>
      <c r="B319" s="75"/>
      <c r="C319" s="66"/>
      <c r="D319" s="66"/>
      <c r="E319" s="78"/>
      <c r="F319" s="78"/>
      <c r="G319" s="78"/>
      <c r="H319" s="78"/>
      <c r="I319" s="78"/>
      <c r="J319" s="104"/>
    </row>
    <row r="320" spans="1:10" ht="16" x14ac:dyDescent="0.2">
      <c r="A320" s="63">
        <f>A316+1</f>
        <v>84</v>
      </c>
      <c r="B320" s="75" t="s">
        <v>350</v>
      </c>
      <c r="C320" s="66" t="s">
        <v>366</v>
      </c>
      <c r="D320" s="66" t="s">
        <v>411</v>
      </c>
      <c r="E320" s="78">
        <v>10000</v>
      </c>
      <c r="F320" s="78">
        <v>0</v>
      </c>
      <c r="G320" s="78">
        <f>H320-F320</f>
        <v>3.08</v>
      </c>
      <c r="H320" s="78">
        <v>3.08</v>
      </c>
      <c r="I320" s="78">
        <f>SUM(H320:H325)</f>
        <v>18.260000000000002</v>
      </c>
      <c r="J320" s="104"/>
    </row>
    <row r="321" spans="1:10" ht="16" x14ac:dyDescent="0.2">
      <c r="A321" s="63"/>
      <c r="B321" s="75"/>
      <c r="C321" s="66"/>
      <c r="D321" s="173" t="s">
        <v>417</v>
      </c>
      <c r="E321" s="78">
        <v>10000</v>
      </c>
      <c r="F321" s="78">
        <v>2.83</v>
      </c>
      <c r="G321" s="78"/>
      <c r="H321" s="78">
        <f>F321</f>
        <v>2.83</v>
      </c>
      <c r="I321" s="78"/>
      <c r="J321" s="104"/>
    </row>
    <row r="322" spans="1:10" ht="16" x14ac:dyDescent="0.2">
      <c r="A322" s="63"/>
      <c r="B322" s="75"/>
      <c r="C322" s="66"/>
      <c r="D322" s="173" t="s">
        <v>412</v>
      </c>
      <c r="E322" s="78">
        <v>10000</v>
      </c>
      <c r="F322" s="78">
        <v>3.42</v>
      </c>
      <c r="G322" s="78"/>
      <c r="H322" s="78">
        <f>F322</f>
        <v>3.42</v>
      </c>
      <c r="I322" s="78"/>
      <c r="J322" s="104"/>
    </row>
    <row r="323" spans="1:10" ht="16" x14ac:dyDescent="0.2">
      <c r="A323" s="63"/>
      <c r="B323" s="75"/>
      <c r="C323" s="66"/>
      <c r="D323" s="173" t="s">
        <v>413</v>
      </c>
      <c r="E323" s="78">
        <v>100000</v>
      </c>
      <c r="F323" s="78">
        <v>4.18</v>
      </c>
      <c r="G323" s="78"/>
      <c r="H323" s="78">
        <f>F323</f>
        <v>4.18</v>
      </c>
      <c r="I323" s="78"/>
      <c r="J323" s="104"/>
    </row>
    <row r="324" spans="1:10" ht="16" x14ac:dyDescent="0.2">
      <c r="A324" s="63"/>
      <c r="B324" s="75"/>
      <c r="C324" s="66"/>
      <c r="D324" s="173" t="s">
        <v>418</v>
      </c>
      <c r="E324" s="193">
        <v>100000</v>
      </c>
      <c r="F324" s="78">
        <v>4.4000000000000004</v>
      </c>
      <c r="G324" s="78"/>
      <c r="H324" s="78">
        <f>F324</f>
        <v>4.4000000000000004</v>
      </c>
      <c r="I324" s="78"/>
      <c r="J324" s="104"/>
    </row>
    <row r="325" spans="1:10" ht="16" x14ac:dyDescent="0.2">
      <c r="A325" s="63"/>
      <c r="B325" s="75"/>
      <c r="C325" s="66"/>
      <c r="D325" s="173" t="s">
        <v>414</v>
      </c>
      <c r="E325" s="78">
        <v>10000</v>
      </c>
      <c r="F325" s="78">
        <v>0.35</v>
      </c>
      <c r="G325" s="78"/>
      <c r="H325" s="78">
        <f>F325</f>
        <v>0.35</v>
      </c>
      <c r="I325" s="78"/>
      <c r="J325" s="104"/>
    </row>
    <row r="326" spans="1:10" ht="16" x14ac:dyDescent="0.2">
      <c r="A326" s="63"/>
      <c r="B326" s="75"/>
      <c r="C326" s="66"/>
      <c r="D326" s="66"/>
      <c r="E326" s="78"/>
      <c r="F326" s="78"/>
      <c r="G326" s="78"/>
      <c r="H326" s="78"/>
      <c r="I326" s="78"/>
      <c r="J326" s="104"/>
    </row>
    <row r="327" spans="1:10" ht="16" x14ac:dyDescent="0.2">
      <c r="A327" s="63">
        <f>A320+1</f>
        <v>85</v>
      </c>
      <c r="B327" s="75" t="s">
        <v>317</v>
      </c>
      <c r="C327" s="66" t="s">
        <v>100</v>
      </c>
      <c r="D327" s="66" t="s">
        <v>411</v>
      </c>
      <c r="E327" s="79">
        <v>10000</v>
      </c>
      <c r="F327" s="79">
        <v>0</v>
      </c>
      <c r="G327" s="78">
        <f>H327-F327</f>
        <v>0.66</v>
      </c>
      <c r="H327" s="79">
        <v>0.66</v>
      </c>
      <c r="I327" s="79">
        <f>SUM(H327:H328)</f>
        <v>2.75</v>
      </c>
      <c r="J327" s="23"/>
    </row>
    <row r="328" spans="1:10" ht="16" x14ac:dyDescent="0.2">
      <c r="A328" s="63"/>
      <c r="B328" s="75"/>
      <c r="C328" s="66"/>
      <c r="D328" s="66" t="s">
        <v>413</v>
      </c>
      <c r="E328" s="79">
        <v>50000</v>
      </c>
      <c r="F328" s="79">
        <v>2.09</v>
      </c>
      <c r="G328" s="79"/>
      <c r="H328" s="79">
        <f>F328</f>
        <v>2.09</v>
      </c>
      <c r="I328" s="79"/>
      <c r="J328" s="23"/>
    </row>
    <row r="329" spans="1:10" ht="16" x14ac:dyDescent="0.2">
      <c r="A329" s="63"/>
      <c r="B329" s="75"/>
      <c r="C329" s="66"/>
      <c r="D329" s="66"/>
      <c r="E329" s="79"/>
      <c r="F329" s="79"/>
      <c r="G329" s="79"/>
      <c r="H329" s="79"/>
      <c r="I329" s="79"/>
      <c r="J329" s="23"/>
    </row>
    <row r="330" spans="1:10" ht="16" x14ac:dyDescent="0.2">
      <c r="A330" s="63"/>
      <c r="B330" s="75" t="s">
        <v>442</v>
      </c>
      <c r="C330" s="66" t="s">
        <v>437</v>
      </c>
      <c r="D330" s="66" t="s">
        <v>411</v>
      </c>
      <c r="E330" s="79">
        <v>250000</v>
      </c>
      <c r="F330" s="79">
        <v>15.84</v>
      </c>
      <c r="G330" s="79">
        <f>H330-F330</f>
        <v>0.66000000000000014</v>
      </c>
      <c r="H330" s="79">
        <v>16.5</v>
      </c>
      <c r="I330" s="79">
        <f>H330</f>
        <v>16.5</v>
      </c>
      <c r="J330" s="23"/>
    </row>
    <row r="331" spans="1:10" ht="16" x14ac:dyDescent="0.2">
      <c r="A331" s="63"/>
      <c r="B331" s="75"/>
      <c r="C331" s="66"/>
      <c r="D331" s="66"/>
      <c r="E331" s="79"/>
      <c r="F331" s="79"/>
      <c r="G331" s="79"/>
      <c r="H331" s="79"/>
      <c r="J331" s="23"/>
    </row>
    <row r="332" spans="1:10" ht="16" x14ac:dyDescent="0.2">
      <c r="A332" s="63">
        <v>86</v>
      </c>
      <c r="B332" s="75" t="s">
        <v>318</v>
      </c>
      <c r="C332" s="66" t="s">
        <v>231</v>
      </c>
      <c r="D332" s="66" t="s">
        <v>411</v>
      </c>
      <c r="E332" s="79">
        <v>250000</v>
      </c>
      <c r="F332" s="79">
        <v>30.24</v>
      </c>
      <c r="G332" s="78">
        <f>H332-F332</f>
        <v>1.2600000000000016</v>
      </c>
      <c r="H332" s="79">
        <v>31.5</v>
      </c>
      <c r="I332" s="79">
        <f>SUM(H332:H337)</f>
        <v>65.77</v>
      </c>
      <c r="J332" s="23"/>
    </row>
    <row r="333" spans="1:10" ht="16" x14ac:dyDescent="0.2">
      <c r="A333" s="63"/>
      <c r="B333" s="75"/>
      <c r="C333" s="66"/>
      <c r="D333" s="173" t="s">
        <v>417</v>
      </c>
      <c r="E333" s="79">
        <v>50000</v>
      </c>
      <c r="F333" s="79">
        <v>9.0500000000000007</v>
      </c>
      <c r="G333" s="79"/>
      <c r="H333" s="79">
        <f>F333</f>
        <v>9.0500000000000007</v>
      </c>
      <c r="I333" s="79"/>
      <c r="J333" s="23"/>
    </row>
    <row r="334" spans="1:10" ht="16" x14ac:dyDescent="0.2">
      <c r="A334" s="63"/>
      <c r="B334" s="75"/>
      <c r="C334" s="66"/>
      <c r="D334" s="173" t="s">
        <v>412</v>
      </c>
      <c r="E334" s="79">
        <v>10000</v>
      </c>
      <c r="F334" s="79">
        <v>3.42</v>
      </c>
      <c r="G334" s="79"/>
      <c r="H334" s="79">
        <f>F334</f>
        <v>3.42</v>
      </c>
      <c r="I334" s="79"/>
      <c r="J334" s="23"/>
    </row>
    <row r="335" spans="1:10" ht="16" x14ac:dyDescent="0.2">
      <c r="A335" s="63"/>
      <c r="B335" s="75"/>
      <c r="C335" s="66"/>
      <c r="D335" s="173" t="s">
        <v>413</v>
      </c>
      <c r="E335" s="79">
        <v>250000</v>
      </c>
      <c r="F335" s="79">
        <v>10.45</v>
      </c>
      <c r="G335" s="79"/>
      <c r="H335" s="79">
        <f>F335</f>
        <v>10.45</v>
      </c>
      <c r="I335" s="79"/>
      <c r="J335" s="23"/>
    </row>
    <row r="336" spans="1:10" ht="16" x14ac:dyDescent="0.2">
      <c r="A336" s="63"/>
      <c r="B336" s="75"/>
      <c r="C336" s="66"/>
      <c r="D336" s="173" t="s">
        <v>418</v>
      </c>
      <c r="E336" s="193">
        <v>250000</v>
      </c>
      <c r="F336" s="79">
        <v>11</v>
      </c>
      <c r="G336" s="79"/>
      <c r="H336" s="79">
        <f>F336</f>
        <v>11</v>
      </c>
      <c r="I336" s="79"/>
      <c r="J336" s="23"/>
    </row>
    <row r="337" spans="1:10" ht="16" x14ac:dyDescent="0.2">
      <c r="A337" s="63"/>
      <c r="B337" s="75"/>
      <c r="C337" s="66"/>
      <c r="D337" s="173" t="s">
        <v>414</v>
      </c>
      <c r="E337" s="79">
        <v>10000</v>
      </c>
      <c r="F337" s="79">
        <v>0.35</v>
      </c>
      <c r="G337" s="79"/>
      <c r="H337" s="79">
        <f>F337</f>
        <v>0.35</v>
      </c>
      <c r="I337" s="79"/>
      <c r="J337" s="23"/>
    </row>
    <row r="338" spans="1:10" ht="16" x14ac:dyDescent="0.2">
      <c r="A338" s="63"/>
      <c r="B338" s="75"/>
      <c r="C338" s="66"/>
      <c r="D338" s="66"/>
      <c r="E338" s="79"/>
      <c r="F338" s="79"/>
      <c r="G338" s="79"/>
      <c r="H338" s="79"/>
      <c r="I338" s="79"/>
      <c r="J338" s="23"/>
    </row>
    <row r="339" spans="1:10" ht="16" x14ac:dyDescent="0.2">
      <c r="A339" s="63">
        <v>87</v>
      </c>
      <c r="B339" s="75" t="s">
        <v>319</v>
      </c>
      <c r="C339" s="82" t="s">
        <v>206</v>
      </c>
      <c r="D339" s="66" t="s">
        <v>411</v>
      </c>
      <c r="E339" s="79">
        <v>180000</v>
      </c>
      <c r="F339" s="79">
        <v>15.47</v>
      </c>
      <c r="G339" s="78">
        <f>H339-F339</f>
        <v>0.90999999999999837</v>
      </c>
      <c r="H339" s="79">
        <v>16.38</v>
      </c>
      <c r="I339" s="79">
        <f>SUM(H339:H344)</f>
        <v>49.74</v>
      </c>
      <c r="J339" s="23"/>
    </row>
    <row r="340" spans="1:10" ht="16" x14ac:dyDescent="0.2">
      <c r="A340" s="63"/>
      <c r="B340" s="75"/>
      <c r="C340" s="66"/>
      <c r="D340" s="173" t="s">
        <v>417</v>
      </c>
      <c r="E340" s="79">
        <v>50000</v>
      </c>
      <c r="F340" s="79">
        <v>14.15</v>
      </c>
      <c r="G340" s="79"/>
      <c r="H340" s="79">
        <f>F340</f>
        <v>14.15</v>
      </c>
      <c r="I340" s="79"/>
      <c r="J340" s="23"/>
    </row>
    <row r="341" spans="1:10" ht="16" x14ac:dyDescent="0.2">
      <c r="A341" s="63"/>
      <c r="B341" s="75"/>
      <c r="C341" s="66"/>
      <c r="D341" s="173" t="s">
        <v>412</v>
      </c>
      <c r="E341" s="79">
        <v>10000</v>
      </c>
      <c r="F341" s="79">
        <v>3.42</v>
      </c>
      <c r="G341" s="79"/>
      <c r="H341" s="79">
        <f>F341</f>
        <v>3.42</v>
      </c>
      <c r="I341" s="79"/>
      <c r="J341" s="23"/>
    </row>
    <row r="342" spans="1:10" ht="16" x14ac:dyDescent="0.2">
      <c r="A342" s="63"/>
      <c r="B342" s="75"/>
      <c r="C342" s="66"/>
      <c r="D342" s="173" t="s">
        <v>413</v>
      </c>
      <c r="E342" s="79">
        <v>180000</v>
      </c>
      <c r="F342" s="79">
        <v>7.52</v>
      </c>
      <c r="G342" s="79"/>
      <c r="H342" s="79">
        <f>F342</f>
        <v>7.52</v>
      </c>
      <c r="I342" s="79"/>
      <c r="J342" s="23"/>
    </row>
    <row r="343" spans="1:10" ht="16" x14ac:dyDescent="0.2">
      <c r="A343" s="63"/>
      <c r="B343" s="75"/>
      <c r="C343" s="66"/>
      <c r="D343" s="173" t="s">
        <v>418</v>
      </c>
      <c r="E343" s="193">
        <v>180000</v>
      </c>
      <c r="F343" s="79">
        <v>7.92</v>
      </c>
      <c r="G343" s="79"/>
      <c r="H343" s="79">
        <f>F343</f>
        <v>7.92</v>
      </c>
      <c r="I343" s="79"/>
      <c r="J343" s="23"/>
    </row>
    <row r="344" spans="1:10" ht="16" x14ac:dyDescent="0.2">
      <c r="A344" s="63"/>
      <c r="B344" s="75"/>
      <c r="C344" s="66"/>
      <c r="D344" s="173" t="s">
        <v>414</v>
      </c>
      <c r="E344" s="79">
        <v>10000</v>
      </c>
      <c r="F344" s="79">
        <v>0.35</v>
      </c>
      <c r="G344" s="79"/>
      <c r="H344" s="79">
        <f>F344</f>
        <v>0.35</v>
      </c>
      <c r="I344" s="79"/>
      <c r="J344" s="23"/>
    </row>
    <row r="345" spans="1:10" ht="16" x14ac:dyDescent="0.2">
      <c r="A345" s="63"/>
      <c r="B345" s="75"/>
      <c r="C345" s="66"/>
      <c r="D345" s="66"/>
      <c r="E345" s="79"/>
      <c r="F345" s="79"/>
      <c r="G345" s="79"/>
      <c r="H345" s="79"/>
      <c r="I345" s="79"/>
      <c r="J345" s="23"/>
    </row>
    <row r="346" spans="1:10" ht="16" x14ac:dyDescent="0.2">
      <c r="A346" s="63">
        <f>A339+1</f>
        <v>88</v>
      </c>
      <c r="B346" s="75" t="s">
        <v>320</v>
      </c>
      <c r="C346" s="82" t="s">
        <v>204</v>
      </c>
      <c r="D346" s="66" t="s">
        <v>411</v>
      </c>
      <c r="E346" s="79">
        <v>180000</v>
      </c>
      <c r="F346" s="79">
        <v>21.42</v>
      </c>
      <c r="G346" s="78">
        <f>H346-F346</f>
        <v>1.259999999999998</v>
      </c>
      <c r="H346" s="79">
        <v>22.68</v>
      </c>
      <c r="I346" s="79">
        <f>SUM(H346:H351)</f>
        <v>52.790000000000013</v>
      </c>
      <c r="J346" s="23"/>
    </row>
    <row r="347" spans="1:10" ht="16" x14ac:dyDescent="0.2">
      <c r="A347" s="63"/>
      <c r="B347" s="75"/>
      <c r="C347" s="66"/>
      <c r="D347" s="173" t="s">
        <v>417</v>
      </c>
      <c r="E347" s="79">
        <v>50000</v>
      </c>
      <c r="F347" s="79">
        <v>22.05</v>
      </c>
      <c r="G347" s="79"/>
      <c r="H347" s="79">
        <f>F347</f>
        <v>22.05</v>
      </c>
      <c r="I347" s="79"/>
      <c r="J347" s="23"/>
    </row>
    <row r="348" spans="1:10" ht="16" x14ac:dyDescent="0.2">
      <c r="A348" s="63"/>
      <c r="B348" s="75"/>
      <c r="C348" s="66"/>
      <c r="D348" s="173" t="s">
        <v>412</v>
      </c>
      <c r="E348" s="79">
        <v>10000</v>
      </c>
      <c r="F348" s="79">
        <v>3.42</v>
      </c>
      <c r="G348" s="79"/>
      <c r="H348" s="79">
        <f>F348</f>
        <v>3.42</v>
      </c>
      <c r="I348" s="79"/>
      <c r="J348" s="23"/>
    </row>
    <row r="349" spans="1:10" ht="16" x14ac:dyDescent="0.2">
      <c r="A349" s="63"/>
      <c r="B349" s="75"/>
      <c r="C349" s="66"/>
      <c r="D349" s="173" t="s">
        <v>413</v>
      </c>
      <c r="E349" s="79">
        <v>50000</v>
      </c>
      <c r="F349" s="79">
        <v>2.09</v>
      </c>
      <c r="G349" s="79"/>
      <c r="H349" s="79">
        <f>F349</f>
        <v>2.09</v>
      </c>
      <c r="I349" s="79"/>
      <c r="J349" s="23"/>
    </row>
    <row r="350" spans="1:10" ht="16" x14ac:dyDescent="0.2">
      <c r="A350" s="63"/>
      <c r="B350" s="75"/>
      <c r="C350" s="66"/>
      <c r="D350" s="173" t="s">
        <v>418</v>
      </c>
      <c r="E350" s="79">
        <v>50000</v>
      </c>
      <c r="F350" s="79">
        <v>2.2000000000000002</v>
      </c>
      <c r="G350" s="79"/>
      <c r="H350" s="79">
        <f>F350</f>
        <v>2.2000000000000002</v>
      </c>
      <c r="I350" s="79"/>
      <c r="J350" s="23"/>
    </row>
    <row r="351" spans="1:10" ht="16" x14ac:dyDescent="0.2">
      <c r="A351" s="63"/>
      <c r="B351" s="75"/>
      <c r="C351" s="66"/>
      <c r="D351" s="173" t="s">
        <v>414</v>
      </c>
      <c r="E351" s="79">
        <v>10000</v>
      </c>
      <c r="F351" s="79">
        <v>0.35</v>
      </c>
      <c r="G351" s="79"/>
      <c r="H351" s="79">
        <f>F351</f>
        <v>0.35</v>
      </c>
      <c r="I351" s="79"/>
      <c r="J351" s="23"/>
    </row>
    <row r="352" spans="1:10" ht="16" x14ac:dyDescent="0.2">
      <c r="A352" s="63"/>
      <c r="B352" s="75"/>
      <c r="C352" s="66"/>
      <c r="D352" s="66"/>
      <c r="E352" s="79"/>
      <c r="F352" s="79"/>
      <c r="G352" s="79"/>
      <c r="H352" s="79"/>
      <c r="I352" s="79"/>
      <c r="J352" s="23"/>
    </row>
    <row r="353" spans="1:10" ht="16" x14ac:dyDescent="0.2">
      <c r="A353" s="63">
        <f>A346+1</f>
        <v>89</v>
      </c>
      <c r="B353" s="75" t="s">
        <v>321</v>
      </c>
      <c r="C353" s="66" t="s">
        <v>63</v>
      </c>
      <c r="D353" s="66" t="s">
        <v>411</v>
      </c>
      <c r="E353" s="180">
        <v>250000</v>
      </c>
      <c r="F353" s="78">
        <v>15.84</v>
      </c>
      <c r="G353" s="78">
        <f>H353-F353</f>
        <v>0.66000000000000014</v>
      </c>
      <c r="H353" s="79">
        <v>16.5</v>
      </c>
      <c r="I353" s="79">
        <f>SUM(H353:H356)</f>
        <v>31.14</v>
      </c>
      <c r="J353" s="23"/>
    </row>
    <row r="354" spans="1:10" ht="16" x14ac:dyDescent="0.2">
      <c r="A354" s="63"/>
      <c r="B354" s="75"/>
      <c r="C354" s="66"/>
      <c r="D354" s="66" t="s">
        <v>412</v>
      </c>
      <c r="E354" s="78">
        <v>10000</v>
      </c>
      <c r="F354" s="78">
        <v>3.42</v>
      </c>
      <c r="G354" s="78"/>
      <c r="H354" s="79">
        <f>F354</f>
        <v>3.42</v>
      </c>
      <c r="I354" s="79"/>
      <c r="J354" s="23"/>
    </row>
    <row r="355" spans="1:10" ht="16" x14ac:dyDescent="0.2">
      <c r="A355" s="63"/>
      <c r="B355" s="75"/>
      <c r="C355" s="66"/>
      <c r="D355" s="66" t="s">
        <v>413</v>
      </c>
      <c r="E355" s="144">
        <v>260000</v>
      </c>
      <c r="F355" s="78">
        <v>10.87</v>
      </c>
      <c r="G355" s="78"/>
      <c r="H355" s="79">
        <f>F355</f>
        <v>10.87</v>
      </c>
      <c r="I355" s="79"/>
      <c r="J355" s="23"/>
    </row>
    <row r="356" spans="1:10" ht="16" x14ac:dyDescent="0.2">
      <c r="A356" s="63"/>
      <c r="B356" s="75"/>
      <c r="C356" s="66"/>
      <c r="D356" s="66" t="s">
        <v>414</v>
      </c>
      <c r="E356" s="78">
        <v>10000</v>
      </c>
      <c r="F356" s="78">
        <v>0.35</v>
      </c>
      <c r="G356" s="78"/>
      <c r="H356" s="79">
        <f>F356</f>
        <v>0.35</v>
      </c>
      <c r="I356" s="79"/>
      <c r="J356" s="23"/>
    </row>
    <row r="357" spans="1:10" ht="16" x14ac:dyDescent="0.2">
      <c r="A357" s="63"/>
      <c r="B357" s="75"/>
      <c r="C357" s="66"/>
      <c r="D357" s="66"/>
      <c r="E357" s="79"/>
      <c r="F357" s="79"/>
      <c r="G357" s="79"/>
      <c r="H357" s="79"/>
      <c r="I357" s="79"/>
      <c r="J357" s="23"/>
    </row>
    <row r="358" spans="1:10" ht="16" x14ac:dyDescent="0.2">
      <c r="A358" s="63"/>
      <c r="B358" s="75"/>
      <c r="C358" s="66"/>
      <c r="D358" s="66"/>
      <c r="E358" s="79"/>
      <c r="F358" s="79"/>
      <c r="G358" s="79"/>
      <c r="H358" s="79"/>
      <c r="I358" s="79"/>
      <c r="J358" s="23"/>
    </row>
    <row r="359" spans="1:10" ht="16" x14ac:dyDescent="0.2">
      <c r="A359" s="63">
        <f>A353+1</f>
        <v>90</v>
      </c>
      <c r="B359" s="75" t="s">
        <v>322</v>
      </c>
      <c r="C359" s="66" t="s">
        <v>166</v>
      </c>
      <c r="D359" s="66" t="s">
        <v>411</v>
      </c>
      <c r="E359" s="79">
        <v>10000</v>
      </c>
      <c r="F359" s="79">
        <v>0</v>
      </c>
      <c r="G359" s="78">
        <f>H359-F359</f>
        <v>0.53</v>
      </c>
      <c r="H359" s="79">
        <v>0.53</v>
      </c>
      <c r="I359" s="79">
        <f>H359</f>
        <v>0.53</v>
      </c>
      <c r="J359" s="23"/>
    </row>
    <row r="360" spans="1:10" ht="16" x14ac:dyDescent="0.2">
      <c r="A360" s="63"/>
      <c r="B360" s="75"/>
      <c r="C360" s="66"/>
      <c r="D360" s="66"/>
      <c r="E360" s="79"/>
      <c r="F360" s="79"/>
      <c r="G360" s="79"/>
      <c r="H360" s="79"/>
      <c r="I360" s="79"/>
      <c r="J360" s="23"/>
    </row>
    <row r="361" spans="1:10" ht="16" x14ac:dyDescent="0.2">
      <c r="A361" s="63">
        <f>A359+1</f>
        <v>91</v>
      </c>
      <c r="B361" s="75" t="s">
        <v>323</v>
      </c>
      <c r="C361" s="66" t="s">
        <v>86</v>
      </c>
      <c r="D361" s="66" t="s">
        <v>411</v>
      </c>
      <c r="E361" s="79">
        <v>10000</v>
      </c>
      <c r="F361" s="79">
        <v>0</v>
      </c>
      <c r="G361" s="78">
        <f>H361-F361</f>
        <v>2.0099999999999998</v>
      </c>
      <c r="H361" s="79">
        <v>2.0099999999999998</v>
      </c>
      <c r="I361" s="79">
        <f>SUM(H361:H362)</f>
        <v>2.4299999999999997</v>
      </c>
      <c r="J361" s="23"/>
    </row>
    <row r="362" spans="1:10" ht="16" x14ac:dyDescent="0.2">
      <c r="A362" s="122"/>
      <c r="B362" s="123"/>
      <c r="C362" s="124"/>
      <c r="D362" s="124" t="s">
        <v>413</v>
      </c>
      <c r="E362" s="152">
        <v>10000</v>
      </c>
      <c r="F362" s="79">
        <v>0.42</v>
      </c>
      <c r="G362" s="79"/>
      <c r="H362" s="79">
        <f>F362</f>
        <v>0.42</v>
      </c>
      <c r="I362" s="79"/>
      <c r="J362" s="23"/>
    </row>
    <row r="363" spans="1:10" ht="16" x14ac:dyDescent="0.2">
      <c r="A363" s="122"/>
      <c r="B363" s="123"/>
      <c r="C363" s="124"/>
      <c r="D363" s="124"/>
      <c r="E363" s="152"/>
      <c r="F363" s="79"/>
      <c r="G363" s="79"/>
      <c r="H363" s="79"/>
      <c r="I363" s="79"/>
      <c r="J363" s="23"/>
    </row>
    <row r="364" spans="1:10" ht="16" x14ac:dyDescent="0.2">
      <c r="A364" s="122"/>
      <c r="B364" s="123"/>
      <c r="C364" s="124"/>
      <c r="D364" s="124"/>
      <c r="E364" s="152"/>
      <c r="F364" s="79"/>
      <c r="G364" s="79"/>
      <c r="H364" s="79"/>
      <c r="I364" s="79"/>
      <c r="J364" s="23"/>
    </row>
    <row r="365" spans="1:10" ht="16" x14ac:dyDescent="0.2">
      <c r="A365" s="136"/>
      <c r="B365" s="137"/>
      <c r="C365" s="134" t="s">
        <v>400</v>
      </c>
      <c r="D365" s="134"/>
      <c r="E365" s="153"/>
      <c r="F365" s="161"/>
      <c r="G365" s="132"/>
      <c r="H365" s="132"/>
      <c r="I365" s="132">
        <f>SUM(I5:I362)</f>
        <v>2455.39</v>
      </c>
      <c r="J365" s="133"/>
    </row>
    <row r="366" spans="1:10" ht="16" x14ac:dyDescent="0.2">
      <c r="A366" s="122"/>
      <c r="B366" s="123"/>
      <c r="C366" s="124"/>
      <c r="D366" s="124"/>
      <c r="E366" s="152"/>
      <c r="F366" s="79"/>
      <c r="G366" s="79"/>
      <c r="H366" s="79"/>
      <c r="I366" s="79"/>
      <c r="J366" s="23"/>
    </row>
    <row r="367" spans="1:10" ht="16" x14ac:dyDescent="0.2">
      <c r="A367" s="125" t="s">
        <v>395</v>
      </c>
      <c r="B367" s="75" t="s">
        <v>336</v>
      </c>
      <c r="C367" s="66" t="s">
        <v>337</v>
      </c>
      <c r="D367" s="66" t="s">
        <v>411</v>
      </c>
      <c r="E367" s="79">
        <v>250000</v>
      </c>
      <c r="F367" s="78">
        <v>12.72</v>
      </c>
      <c r="G367" s="78">
        <f>H367-F367</f>
        <v>0.52999999999999936</v>
      </c>
      <c r="H367" s="78">
        <v>13.25</v>
      </c>
      <c r="I367" s="78">
        <f>SUM(H367:H370)</f>
        <v>27.470000000000002</v>
      </c>
      <c r="J367" s="23"/>
    </row>
    <row r="368" spans="1:10" ht="16" x14ac:dyDescent="0.2">
      <c r="A368" s="125"/>
      <c r="B368" s="75"/>
      <c r="C368" s="66"/>
      <c r="D368" s="66" t="s">
        <v>412</v>
      </c>
      <c r="E368" s="157">
        <v>10000</v>
      </c>
      <c r="F368" s="79">
        <v>3.42</v>
      </c>
      <c r="G368" s="78"/>
      <c r="H368" s="78">
        <f>F368</f>
        <v>3.42</v>
      </c>
      <c r="I368" s="78"/>
      <c r="J368" s="23"/>
    </row>
    <row r="369" spans="1:10" ht="16" x14ac:dyDescent="0.2">
      <c r="A369" s="125"/>
      <c r="B369" s="75"/>
      <c r="C369" s="66"/>
      <c r="D369" s="66" t="s">
        <v>413</v>
      </c>
      <c r="E369" s="150">
        <v>250000</v>
      </c>
      <c r="F369" s="79">
        <v>10.45</v>
      </c>
      <c r="G369" s="78"/>
      <c r="H369" s="78">
        <f>F369</f>
        <v>10.45</v>
      </c>
      <c r="I369" s="78"/>
      <c r="J369" s="23"/>
    </row>
    <row r="370" spans="1:10" ht="16" x14ac:dyDescent="0.2">
      <c r="A370" s="125"/>
      <c r="B370" s="75"/>
      <c r="C370" s="66"/>
      <c r="D370" s="66" t="s">
        <v>414</v>
      </c>
      <c r="E370" s="150">
        <v>10000</v>
      </c>
      <c r="F370" s="79">
        <v>0.35</v>
      </c>
      <c r="G370" s="78"/>
      <c r="H370" s="78">
        <f>F370</f>
        <v>0.35</v>
      </c>
      <c r="I370" s="78"/>
      <c r="J370" s="23"/>
    </row>
    <row r="371" spans="1:10" ht="16" x14ac:dyDescent="0.2">
      <c r="A371" s="125"/>
      <c r="B371" s="75"/>
      <c r="C371" s="66"/>
      <c r="D371" s="66"/>
      <c r="E371" s="78"/>
      <c r="F371" s="78"/>
      <c r="G371" s="78"/>
      <c r="H371" s="78"/>
      <c r="I371" s="78"/>
      <c r="J371" s="23"/>
    </row>
    <row r="372" spans="1:10" ht="16" x14ac:dyDescent="0.2">
      <c r="A372" s="125" t="s">
        <v>395</v>
      </c>
      <c r="B372" s="75" t="s">
        <v>290</v>
      </c>
      <c r="C372" s="66" t="s">
        <v>202</v>
      </c>
      <c r="D372" s="66" t="s">
        <v>411</v>
      </c>
      <c r="E372" s="78">
        <v>10000</v>
      </c>
      <c r="F372" s="78">
        <v>0</v>
      </c>
      <c r="G372" s="78">
        <f>H372-F372</f>
        <v>0.66</v>
      </c>
      <c r="H372" s="78">
        <v>0.66</v>
      </c>
      <c r="I372" s="78">
        <f>SUM(H372:H373)</f>
        <v>4.84</v>
      </c>
      <c r="J372" s="23"/>
    </row>
    <row r="373" spans="1:10" ht="16" x14ac:dyDescent="0.2">
      <c r="A373" s="125"/>
      <c r="B373" s="75"/>
      <c r="C373" s="66"/>
      <c r="D373" s="66" t="s">
        <v>413</v>
      </c>
      <c r="E373" s="78">
        <v>100000</v>
      </c>
      <c r="F373" s="78">
        <v>4.18</v>
      </c>
      <c r="G373" s="78"/>
      <c r="H373" s="78">
        <f>F373</f>
        <v>4.18</v>
      </c>
      <c r="I373" s="78"/>
      <c r="J373" s="23"/>
    </row>
    <row r="374" spans="1:10" ht="16" x14ac:dyDescent="0.2">
      <c r="A374" s="23"/>
      <c r="B374" s="23"/>
      <c r="C374" s="23"/>
      <c r="D374" s="66"/>
      <c r="E374" s="79"/>
      <c r="F374" s="79"/>
      <c r="G374" s="79"/>
      <c r="H374" s="79"/>
      <c r="I374" s="79"/>
      <c r="J374" s="23"/>
    </row>
    <row r="375" spans="1:10" ht="16" x14ac:dyDescent="0.2">
      <c r="A375" s="131"/>
      <c r="B375" s="137" t="s">
        <v>395</v>
      </c>
      <c r="C375" s="134" t="s">
        <v>400</v>
      </c>
      <c r="D375" s="134"/>
      <c r="E375" s="153"/>
      <c r="F375" s="135"/>
      <c r="G375" s="135"/>
      <c r="H375" s="135"/>
      <c r="I375" s="135">
        <f>SUM(I367:I372)</f>
        <v>32.31</v>
      </c>
      <c r="J375" s="133"/>
    </row>
    <row r="376" spans="1:10" ht="16" x14ac:dyDescent="0.2">
      <c r="A376" s="596"/>
      <c r="B376" s="597"/>
      <c r="C376" s="598"/>
      <c r="D376" s="143"/>
      <c r="E376" s="154"/>
      <c r="F376" s="162"/>
      <c r="G376" s="93"/>
      <c r="H376" s="93"/>
      <c r="I376" s="93"/>
      <c r="J376" s="94"/>
    </row>
    <row r="377" spans="1:10" ht="16" x14ac:dyDescent="0.2">
      <c r="A377" s="618" t="s">
        <v>439</v>
      </c>
      <c r="B377" s="619"/>
      <c r="C377" s="620"/>
      <c r="D377" s="142"/>
      <c r="E377" s="155"/>
      <c r="F377" s="95"/>
      <c r="G377" s="95"/>
      <c r="H377" s="95"/>
      <c r="I377" s="95"/>
      <c r="J377" s="94"/>
    </row>
    <row r="378" spans="1:10" ht="16" x14ac:dyDescent="0.2">
      <c r="A378" s="178"/>
      <c r="B378" s="178"/>
      <c r="C378" s="178"/>
      <c r="D378" s="178"/>
      <c r="E378" s="179"/>
      <c r="F378" s="95"/>
      <c r="G378" s="95"/>
      <c r="H378" s="95"/>
      <c r="I378" s="95"/>
      <c r="J378" s="94"/>
    </row>
    <row r="379" spans="1:10" ht="16" x14ac:dyDescent="0.2">
      <c r="A379" s="596" t="s">
        <v>52</v>
      </c>
      <c r="B379" s="597"/>
      <c r="C379" s="598"/>
      <c r="D379" s="143"/>
      <c r="E379" s="154"/>
      <c r="F379" s="163"/>
      <c r="G379" s="103"/>
      <c r="H379" s="103"/>
      <c r="I379" s="103">
        <f>I365+I375</f>
        <v>2487.6999999999998</v>
      </c>
      <c r="J379" s="94"/>
    </row>
    <row r="380" spans="1:10" s="182" customFormat="1" ht="23" x14ac:dyDescent="0.25">
      <c r="C380" s="183" t="s">
        <v>388</v>
      </c>
      <c r="D380" s="183"/>
      <c r="E380" s="184"/>
      <c r="F380" s="185" t="s">
        <v>430</v>
      </c>
      <c r="G380" s="186"/>
      <c r="H380" s="186"/>
      <c r="I380" s="187">
        <v>44025</v>
      </c>
      <c r="J380" s="188"/>
    </row>
  </sheetData>
  <autoFilter ref="C4:J362" xr:uid="{1B35777D-86B3-9A48-BA2D-325C1FB8F52E}">
    <sortState xmlns:xlrd2="http://schemas.microsoft.com/office/spreadsheetml/2017/richdata2" ref="C5:J361">
      <sortCondition ref="C4:C361"/>
    </sortState>
  </autoFilter>
  <mergeCells count="4">
    <mergeCell ref="A2:C2"/>
    <mergeCell ref="A376:C376"/>
    <mergeCell ref="A377:C377"/>
    <mergeCell ref="A379:C379"/>
  </mergeCells>
  <conditionalFormatting sqref="A73 B1:B73 B75:B189 B197:B364 B366:B373 B375:B1048576">
    <cfRule type="duplicateValues" dxfId="75" priority="6"/>
  </conditionalFormatting>
  <conditionalFormatting sqref="A73 B1:B73 B75:B373 B375:B1048576">
    <cfRule type="duplicateValues" dxfId="74" priority="2"/>
  </conditionalFormatting>
  <conditionalFormatting sqref="A73 B1:C73 B75:C189 B197:C364 B366:C373 B375:C1048576 C74">
    <cfRule type="duplicateValues" dxfId="73" priority="10"/>
  </conditionalFormatting>
  <conditionalFormatting sqref="B190:B196">
    <cfRule type="duplicateValues" dxfId="72" priority="4"/>
  </conditionalFormatting>
  <conditionalFormatting sqref="B190:C196">
    <cfRule type="duplicateValues" dxfId="71" priority="9"/>
  </conditionalFormatting>
  <conditionalFormatting sqref="C120:C122">
    <cfRule type="duplicateValues" dxfId="70" priority="7"/>
  </conditionalFormatting>
  <conditionalFormatting sqref="C157:C159">
    <cfRule type="duplicateValues" dxfId="69" priority="8"/>
  </conditionalFormatting>
  <conditionalFormatting sqref="F368:F370">
    <cfRule type="duplicateValues" dxfId="68" priority="1"/>
  </conditionalFormatting>
  <conditionalFormatting sqref="J5:J364 J366:J375">
    <cfRule type="notContainsBlanks" dxfId="67" priority="3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94E7-3F83-3441-928B-68AA7329AAF0}">
  <sheetPr>
    <pageSetUpPr fitToPage="1"/>
  </sheetPr>
  <dimension ref="A1:O380"/>
  <sheetViews>
    <sheetView zoomScaleNormal="100" workbookViewId="0">
      <pane xSplit="3" ySplit="4" topLeftCell="D5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2.16406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>
        <v>43983</v>
      </c>
      <c r="H2" s="77" t="s">
        <v>433</v>
      </c>
      <c r="I2" s="77">
        <v>44013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37.330000000000005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9">
        <v>200000</v>
      </c>
      <c r="F12" s="78">
        <v>8.36</v>
      </c>
      <c r="G12" s="78"/>
      <c r="H12" s="78">
        <f>F12</f>
        <v>8.36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>
        <f>A10+1</f>
        <v>3</v>
      </c>
      <c r="B15" s="75" t="s">
        <v>245</v>
      </c>
      <c r="C15" s="66" t="s">
        <v>98</v>
      </c>
      <c r="D15" s="66" t="s">
        <v>411</v>
      </c>
      <c r="E15" s="79">
        <v>250000</v>
      </c>
      <c r="F15" s="78">
        <v>192.48</v>
      </c>
      <c r="G15" s="78">
        <v>8.02</v>
      </c>
      <c r="H15" s="78">
        <f>F15+G15</f>
        <v>200.5</v>
      </c>
      <c r="I15" s="78">
        <f>SUM(H15:H16)</f>
        <v>221.4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500000</v>
      </c>
      <c r="F16" s="78">
        <v>20.9</v>
      </c>
      <c r="G16" s="78"/>
      <c r="H16" s="78">
        <f>F16</f>
        <v>20.9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f>A15+1</f>
        <v>4</v>
      </c>
      <c r="B18" s="75" t="s">
        <v>246</v>
      </c>
      <c r="C18" s="66" t="s">
        <v>68</v>
      </c>
      <c r="D18" s="66" t="s">
        <v>411</v>
      </c>
      <c r="E18" s="79">
        <v>100000</v>
      </c>
      <c r="F18" s="78">
        <v>27.72</v>
      </c>
      <c r="G18" s="78">
        <v>3.08</v>
      </c>
      <c r="H18" s="78">
        <f>F18+G18</f>
        <v>30.799999999999997</v>
      </c>
      <c r="I18" s="78">
        <f>SUM(H18:H19)</f>
        <v>32.47</v>
      </c>
      <c r="J18" s="23"/>
    </row>
    <row r="19" spans="1:10" ht="16" x14ac:dyDescent="0.2">
      <c r="A19" s="63"/>
      <c r="B19" s="75"/>
      <c r="C19" s="66"/>
      <c r="D19" s="66" t="s">
        <v>413</v>
      </c>
      <c r="E19" s="79">
        <v>40000</v>
      </c>
      <c r="F19" s="78">
        <v>1.67</v>
      </c>
      <c r="G19" s="78"/>
      <c r="H19" s="78">
        <f>F19</f>
        <v>1.67</v>
      </c>
      <c r="I19" s="78"/>
      <c r="J19" s="23"/>
    </row>
    <row r="20" spans="1:10" ht="16" x14ac:dyDescent="0.2">
      <c r="A20" s="63"/>
      <c r="B20" s="75"/>
      <c r="C20" s="66"/>
      <c r="D20" s="66"/>
      <c r="E20" s="79"/>
      <c r="F20" s="78"/>
      <c r="G20" s="78"/>
      <c r="H20" s="78"/>
      <c r="I20" s="78"/>
      <c r="J20" s="23"/>
    </row>
    <row r="21" spans="1:10" ht="16" x14ac:dyDescent="0.2">
      <c r="A21" s="63">
        <v>5</v>
      </c>
      <c r="B21" s="75" t="s">
        <v>443</v>
      </c>
      <c r="C21" s="66" t="s">
        <v>435</v>
      </c>
      <c r="D21" s="66" t="s">
        <v>411</v>
      </c>
      <c r="E21" s="79">
        <v>10000</v>
      </c>
      <c r="F21" s="78">
        <v>0</v>
      </c>
      <c r="G21" s="78">
        <v>0.46</v>
      </c>
      <c r="H21" s="78">
        <f>G21</f>
        <v>0.46</v>
      </c>
      <c r="I21" s="78">
        <f>SUM(H21:H22)</f>
        <v>9.66</v>
      </c>
      <c r="J21" s="23"/>
    </row>
    <row r="22" spans="1:10" ht="16" x14ac:dyDescent="0.2">
      <c r="A22" s="63"/>
      <c r="B22" s="75"/>
      <c r="C22" s="66"/>
      <c r="D22" s="66" t="s">
        <v>413</v>
      </c>
      <c r="E22" s="79">
        <v>220000</v>
      </c>
      <c r="F22" s="78">
        <v>9.1999999999999993</v>
      </c>
      <c r="G22" s="78"/>
      <c r="H22" s="78">
        <f>F22</f>
        <v>9.1999999999999993</v>
      </c>
      <c r="I22" s="78"/>
      <c r="J22" s="23"/>
    </row>
    <row r="23" spans="1:10" ht="16" x14ac:dyDescent="0.2">
      <c r="A23" s="63"/>
      <c r="B23" s="75"/>
      <c r="C23" s="66"/>
      <c r="D23" s="66"/>
      <c r="E23" s="79"/>
      <c r="F23" s="78"/>
      <c r="G23" s="78"/>
      <c r="H23" s="78"/>
      <c r="I23" s="78"/>
      <c r="J23" s="23"/>
    </row>
    <row r="24" spans="1:10" ht="16" x14ac:dyDescent="0.2">
      <c r="A24" s="63">
        <v>6</v>
      </c>
      <c r="B24" s="75" t="s">
        <v>247</v>
      </c>
      <c r="C24" s="66" t="s">
        <v>89</v>
      </c>
      <c r="D24" s="66" t="s">
        <v>411</v>
      </c>
      <c r="E24" s="79">
        <v>10000</v>
      </c>
      <c r="F24" s="78">
        <v>0</v>
      </c>
      <c r="G24" s="78">
        <f>H24-F24</f>
        <v>5.0199999999999996</v>
      </c>
      <c r="H24" s="78">
        <v>5.0199999999999996</v>
      </c>
      <c r="I24" s="78">
        <f>SUM(H24)</f>
        <v>5.0199999999999996</v>
      </c>
      <c r="J24" s="23"/>
    </row>
    <row r="25" spans="1:10" ht="16" x14ac:dyDescent="0.2">
      <c r="A25" s="63"/>
      <c r="B25" s="75"/>
      <c r="C25" s="66"/>
      <c r="D25" s="66"/>
      <c r="E25" s="79"/>
      <c r="F25" s="78"/>
      <c r="G25" s="78"/>
      <c r="H25" s="78"/>
      <c r="I25" s="78"/>
      <c r="J25" s="23"/>
    </row>
    <row r="26" spans="1:10" ht="16" x14ac:dyDescent="0.2">
      <c r="A26" s="63">
        <v>7</v>
      </c>
      <c r="B26" s="75" t="s">
        <v>248</v>
      </c>
      <c r="C26" s="66" t="s">
        <v>138</v>
      </c>
      <c r="D26" s="66" t="s">
        <v>411</v>
      </c>
      <c r="E26" s="79">
        <v>10000</v>
      </c>
      <c r="F26" s="78">
        <v>0</v>
      </c>
      <c r="G26" s="78">
        <f>H26-F26</f>
        <v>1.26</v>
      </c>
      <c r="H26" s="78">
        <v>1.26</v>
      </c>
      <c r="I26" s="78">
        <f>H26</f>
        <v>1.26</v>
      </c>
      <c r="J26" s="23"/>
    </row>
    <row r="27" spans="1:10" ht="16" x14ac:dyDescent="0.2">
      <c r="A27" s="63"/>
      <c r="B27" s="75"/>
      <c r="C27" s="66"/>
      <c r="D27" s="66"/>
      <c r="E27" s="79"/>
      <c r="F27" s="78"/>
      <c r="G27" s="78"/>
      <c r="H27" s="78"/>
      <c r="I27" s="78"/>
      <c r="J27" s="23"/>
    </row>
    <row r="28" spans="1:10" ht="16" x14ac:dyDescent="0.2">
      <c r="A28" s="63">
        <v>8</v>
      </c>
      <c r="B28" s="75" t="s">
        <v>249</v>
      </c>
      <c r="C28" s="66" t="s">
        <v>139</v>
      </c>
      <c r="D28" s="66" t="s">
        <v>411</v>
      </c>
      <c r="E28" s="79">
        <v>100000</v>
      </c>
      <c r="F28" s="78">
        <v>11.34</v>
      </c>
      <c r="G28" s="78">
        <f>H28-F28</f>
        <v>1.2599999999999998</v>
      </c>
      <c r="H28" s="78">
        <v>12.6</v>
      </c>
      <c r="I28" s="78">
        <f>SUM(H28:H33)</f>
        <v>47</v>
      </c>
      <c r="J28" s="23"/>
    </row>
    <row r="29" spans="1:10" ht="16" x14ac:dyDescent="0.2">
      <c r="A29" s="63"/>
      <c r="B29" s="75"/>
      <c r="C29" s="66"/>
      <c r="D29" s="66" t="s">
        <v>417</v>
      </c>
      <c r="E29" s="79">
        <v>50000</v>
      </c>
      <c r="F29" s="78">
        <v>22.05</v>
      </c>
      <c r="G29" s="78"/>
      <c r="H29" s="78">
        <f>F29</f>
        <v>22.05</v>
      </c>
      <c r="I29" s="78"/>
      <c r="J29" s="23"/>
    </row>
    <row r="30" spans="1:10" ht="16" x14ac:dyDescent="0.2">
      <c r="A30" s="63"/>
      <c r="B30" s="75"/>
      <c r="C30" s="66"/>
      <c r="D30" s="66" t="s">
        <v>412</v>
      </c>
      <c r="E30" s="79">
        <v>10000</v>
      </c>
      <c r="F30" s="78">
        <v>3.42</v>
      </c>
      <c r="G30" s="78"/>
      <c r="H30" s="78">
        <f>F30</f>
        <v>3.42</v>
      </c>
      <c r="I30" s="78"/>
      <c r="J30" s="23"/>
    </row>
    <row r="31" spans="1:10" ht="16" x14ac:dyDescent="0.2">
      <c r="A31" s="63"/>
      <c r="B31" s="75"/>
      <c r="C31" s="66"/>
      <c r="D31" s="66" t="s">
        <v>413</v>
      </c>
      <c r="E31" s="79">
        <v>100000</v>
      </c>
      <c r="F31" s="78">
        <v>4.18</v>
      </c>
      <c r="G31" s="78"/>
      <c r="H31" s="78">
        <f>F31</f>
        <v>4.18</v>
      </c>
      <c r="I31" s="78"/>
      <c r="J31" s="23"/>
    </row>
    <row r="32" spans="1:10" ht="16" x14ac:dyDescent="0.2">
      <c r="A32" s="63"/>
      <c r="B32" s="75"/>
      <c r="C32" s="66"/>
      <c r="D32" s="66" t="s">
        <v>418</v>
      </c>
      <c r="E32" s="79">
        <v>100000</v>
      </c>
      <c r="F32" s="78">
        <v>4.4000000000000004</v>
      </c>
      <c r="G32" s="78"/>
      <c r="H32" s="78">
        <f>F32</f>
        <v>4.4000000000000004</v>
      </c>
      <c r="I32" s="78"/>
      <c r="J32" s="23"/>
    </row>
    <row r="33" spans="1:10" ht="16" x14ac:dyDescent="0.2">
      <c r="A33" s="63"/>
      <c r="B33" s="75"/>
      <c r="C33" s="66"/>
      <c r="D33" s="66" t="s">
        <v>414</v>
      </c>
      <c r="E33" s="79">
        <v>10000</v>
      </c>
      <c r="F33" s="78">
        <v>0.35</v>
      </c>
      <c r="G33" s="78"/>
      <c r="H33" s="78">
        <f>F33</f>
        <v>0.35</v>
      </c>
      <c r="I33" s="78"/>
      <c r="J33" s="23"/>
    </row>
    <row r="34" spans="1:10" ht="16" x14ac:dyDescent="0.2">
      <c r="A34" s="63"/>
      <c r="B34" s="75"/>
      <c r="C34" s="66"/>
      <c r="D34" s="66"/>
      <c r="E34" s="79"/>
      <c r="F34" s="78"/>
      <c r="G34" s="78"/>
      <c r="H34" s="78"/>
      <c r="I34" s="78"/>
      <c r="J34" s="23"/>
    </row>
    <row r="35" spans="1:10" ht="16" x14ac:dyDescent="0.2">
      <c r="A35" s="63">
        <v>8</v>
      </c>
      <c r="B35" s="75" t="s">
        <v>250</v>
      </c>
      <c r="C35" s="66" t="s">
        <v>217</v>
      </c>
      <c r="D35" s="66" t="s">
        <v>411</v>
      </c>
      <c r="E35" s="79">
        <v>10000</v>
      </c>
      <c r="F35" s="78">
        <v>0</v>
      </c>
      <c r="G35" s="78">
        <f>H35-F35</f>
        <v>0.91</v>
      </c>
      <c r="H35" s="78">
        <v>0.91</v>
      </c>
      <c r="I35" s="78">
        <f>H35</f>
        <v>0.91</v>
      </c>
      <c r="J35" s="23"/>
    </row>
    <row r="36" spans="1:10" ht="16" x14ac:dyDescent="0.2">
      <c r="A36" s="63"/>
      <c r="B36" s="75"/>
      <c r="C36" s="66"/>
      <c r="D36" s="66"/>
      <c r="E36" s="79"/>
      <c r="F36" s="78"/>
      <c r="G36" s="78"/>
      <c r="H36" s="78"/>
      <c r="I36" s="78"/>
      <c r="J36" s="23"/>
    </row>
    <row r="37" spans="1:10" ht="16" x14ac:dyDescent="0.2">
      <c r="A37" s="63">
        <v>9</v>
      </c>
      <c r="B37" s="75" t="s">
        <v>253</v>
      </c>
      <c r="C37" s="66" t="s">
        <v>97</v>
      </c>
      <c r="D37" s="66" t="s">
        <v>411</v>
      </c>
      <c r="E37" s="78">
        <v>10000</v>
      </c>
      <c r="F37" s="78">
        <v>0</v>
      </c>
      <c r="G37" s="78">
        <f>H37-F37</f>
        <v>2.0099999999999998</v>
      </c>
      <c r="H37" s="78">
        <v>2.0099999999999998</v>
      </c>
      <c r="I37" s="78">
        <f>H37</f>
        <v>2.0099999999999998</v>
      </c>
      <c r="J37" s="23"/>
    </row>
    <row r="38" spans="1:10" ht="16" x14ac:dyDescent="0.2">
      <c r="A38" s="63"/>
      <c r="B38" s="75"/>
      <c r="C38" s="66"/>
      <c r="D38" s="66"/>
      <c r="E38" s="78"/>
      <c r="F38" s="78"/>
      <c r="G38" s="78"/>
      <c r="H38" s="78"/>
      <c r="I38" s="78"/>
      <c r="J38" s="23"/>
    </row>
    <row r="39" spans="1:10" ht="16" x14ac:dyDescent="0.2">
      <c r="A39" s="63">
        <v>10</v>
      </c>
      <c r="B39" s="75" t="s">
        <v>254</v>
      </c>
      <c r="C39" s="66" t="s">
        <v>178</v>
      </c>
      <c r="D39" s="66" t="s">
        <v>411</v>
      </c>
      <c r="E39" s="79">
        <v>50000</v>
      </c>
      <c r="F39" s="78">
        <v>20.079999999999998</v>
      </c>
      <c r="G39" s="78">
        <f>H39-F39</f>
        <v>5.0200000000000031</v>
      </c>
      <c r="H39" s="78">
        <v>25.1</v>
      </c>
      <c r="I39" s="78">
        <f>SUM(H39:H44)</f>
        <v>72.37</v>
      </c>
      <c r="J39" s="23"/>
    </row>
    <row r="40" spans="1:10" ht="16" x14ac:dyDescent="0.2">
      <c r="A40" s="63"/>
      <c r="B40" s="75"/>
      <c r="C40" s="66"/>
      <c r="D40" s="66" t="s">
        <v>417</v>
      </c>
      <c r="E40" s="79">
        <v>50000</v>
      </c>
      <c r="F40" s="78">
        <v>22.05</v>
      </c>
      <c r="G40" s="78"/>
      <c r="H40" s="78">
        <f>F40</f>
        <v>22.05</v>
      </c>
      <c r="I40" s="78"/>
      <c r="J40" s="23"/>
    </row>
    <row r="41" spans="1:10" ht="16" x14ac:dyDescent="0.2">
      <c r="A41" s="63"/>
      <c r="B41" s="75"/>
      <c r="C41" s="66"/>
      <c r="D41" s="66" t="s">
        <v>412</v>
      </c>
      <c r="E41" s="79">
        <v>10000</v>
      </c>
      <c r="F41" s="78">
        <v>3.42</v>
      </c>
      <c r="G41" s="78"/>
      <c r="H41" s="78">
        <f>F41</f>
        <v>3.42</v>
      </c>
      <c r="I41" s="78"/>
      <c r="J41" s="23"/>
    </row>
    <row r="42" spans="1:10" ht="16" x14ac:dyDescent="0.2">
      <c r="A42" s="63"/>
      <c r="B42" s="75"/>
      <c r="C42" s="66"/>
      <c r="D42" s="66" t="s">
        <v>413</v>
      </c>
      <c r="E42" s="79">
        <v>250000</v>
      </c>
      <c r="F42" s="78">
        <v>10.45</v>
      </c>
      <c r="G42" s="78"/>
      <c r="H42" s="78">
        <f>F42</f>
        <v>10.45</v>
      </c>
      <c r="I42" s="78"/>
      <c r="J42" s="23"/>
    </row>
    <row r="43" spans="1:10" ht="16" x14ac:dyDescent="0.2">
      <c r="A43" s="63"/>
      <c r="B43" s="75"/>
      <c r="C43" s="66"/>
      <c r="D43" s="66" t="s">
        <v>418</v>
      </c>
      <c r="E43" s="79">
        <v>250000</v>
      </c>
      <c r="F43" s="78">
        <v>11</v>
      </c>
      <c r="G43" s="78"/>
      <c r="H43" s="78">
        <f>F43</f>
        <v>11</v>
      </c>
      <c r="I43" s="78"/>
      <c r="J43" s="23"/>
    </row>
    <row r="44" spans="1:10" ht="16" x14ac:dyDescent="0.2">
      <c r="A44" s="63"/>
      <c r="B44" s="75"/>
      <c r="C44" s="66"/>
      <c r="D44" s="66" t="s">
        <v>414</v>
      </c>
      <c r="E44" s="79">
        <v>10000</v>
      </c>
      <c r="F44" s="78">
        <v>0.35</v>
      </c>
      <c r="G44" s="78"/>
      <c r="H44" s="78">
        <f>F44</f>
        <v>0.35</v>
      </c>
      <c r="I44" s="78"/>
      <c r="J44" s="23"/>
    </row>
    <row r="45" spans="1:10" ht="16" x14ac:dyDescent="0.2">
      <c r="A45" s="63"/>
      <c r="B45" s="75"/>
      <c r="C45" s="66"/>
      <c r="D45" s="66"/>
      <c r="E45" s="79"/>
      <c r="F45" s="78"/>
      <c r="G45" s="78"/>
      <c r="H45" s="78"/>
      <c r="I45" s="78"/>
      <c r="J45" s="23"/>
    </row>
    <row r="46" spans="1:10" ht="16" x14ac:dyDescent="0.2">
      <c r="A46" s="63">
        <f>A39+1</f>
        <v>11</v>
      </c>
      <c r="B46" s="75" t="s">
        <v>324</v>
      </c>
      <c r="C46" s="66" t="s">
        <v>325</v>
      </c>
      <c r="D46" s="66" t="s">
        <v>411</v>
      </c>
      <c r="E46" s="78">
        <v>250000</v>
      </c>
      <c r="F46" s="78">
        <v>21.84</v>
      </c>
      <c r="G46" s="78">
        <f>H46-F46</f>
        <v>0.91000000000000014</v>
      </c>
      <c r="H46" s="78">
        <v>22.75</v>
      </c>
      <c r="I46" s="78">
        <f>SUM(H46:H47)</f>
        <v>43.65</v>
      </c>
      <c r="J46" s="23"/>
    </row>
    <row r="47" spans="1:10" ht="16" x14ac:dyDescent="0.2">
      <c r="A47" s="63"/>
      <c r="B47" s="75"/>
      <c r="C47" s="66"/>
      <c r="D47" s="66" t="s">
        <v>413</v>
      </c>
      <c r="E47" s="78">
        <v>500000</v>
      </c>
      <c r="F47" s="78">
        <v>20.9</v>
      </c>
      <c r="G47" s="78"/>
      <c r="H47" s="78">
        <f>F47</f>
        <v>20.9</v>
      </c>
      <c r="I47" s="78"/>
      <c r="J47" s="23"/>
    </row>
    <row r="48" spans="1:10" ht="16" x14ac:dyDescent="0.2">
      <c r="A48" s="63"/>
      <c r="B48" s="75"/>
      <c r="C48" s="66"/>
      <c r="D48" s="66"/>
      <c r="E48" s="78"/>
      <c r="F48" s="78"/>
      <c r="G48" s="78"/>
      <c r="H48" s="78"/>
      <c r="I48" s="78"/>
      <c r="J48" s="23"/>
    </row>
    <row r="49" spans="1:10" ht="16" x14ac:dyDescent="0.2">
      <c r="A49" s="63">
        <f>A46+1</f>
        <v>12</v>
      </c>
      <c r="B49" s="75" t="s">
        <v>255</v>
      </c>
      <c r="C49" s="66" t="s">
        <v>79</v>
      </c>
      <c r="D49" s="66" t="s">
        <v>411</v>
      </c>
      <c r="E49" s="79">
        <v>250000</v>
      </c>
      <c r="F49" s="78">
        <v>15.84</v>
      </c>
      <c r="G49" s="78">
        <f>H49-F49</f>
        <v>0.66000000000000014</v>
      </c>
      <c r="H49" s="78">
        <v>16.5</v>
      </c>
      <c r="I49" s="78">
        <f>SUM(H49:H54)</f>
        <v>69.47</v>
      </c>
      <c r="J49" s="23"/>
    </row>
    <row r="50" spans="1:10" ht="16" x14ac:dyDescent="0.2">
      <c r="A50" s="63"/>
      <c r="B50" s="75"/>
      <c r="C50" s="66"/>
      <c r="D50" s="66" t="s">
        <v>417</v>
      </c>
      <c r="E50" s="79">
        <v>50000</v>
      </c>
      <c r="F50" s="78">
        <v>6.3</v>
      </c>
      <c r="G50" s="78"/>
      <c r="H50" s="78">
        <f>F50</f>
        <v>6.3</v>
      </c>
      <c r="I50" s="78"/>
      <c r="J50" s="23"/>
    </row>
    <row r="51" spans="1:10" ht="16" x14ac:dyDescent="0.2">
      <c r="A51" s="63"/>
      <c r="B51" s="75"/>
      <c r="C51" s="66"/>
      <c r="D51" s="66" t="s">
        <v>412</v>
      </c>
      <c r="E51" s="79">
        <v>10000</v>
      </c>
      <c r="F51" s="78">
        <v>3.42</v>
      </c>
      <c r="G51" s="78"/>
      <c r="H51" s="78">
        <f>F51</f>
        <v>3.42</v>
      </c>
      <c r="I51" s="78"/>
      <c r="J51" s="23"/>
    </row>
    <row r="52" spans="1:10" ht="16" x14ac:dyDescent="0.2">
      <c r="A52" s="63"/>
      <c r="B52" s="75"/>
      <c r="C52" s="66"/>
      <c r="D52" s="66" t="s">
        <v>413</v>
      </c>
      <c r="E52" s="79">
        <v>500000</v>
      </c>
      <c r="F52" s="78">
        <v>20.9</v>
      </c>
      <c r="G52" s="78"/>
      <c r="H52" s="78">
        <f>F52</f>
        <v>20.9</v>
      </c>
      <c r="I52" s="78"/>
      <c r="J52" s="23"/>
    </row>
    <row r="53" spans="1:10" ht="16" x14ac:dyDescent="0.2">
      <c r="A53" s="63"/>
      <c r="B53" s="75"/>
      <c r="C53" s="66"/>
      <c r="D53" s="66" t="s">
        <v>418</v>
      </c>
      <c r="E53" s="79">
        <v>500000</v>
      </c>
      <c r="F53" s="78">
        <v>22</v>
      </c>
      <c r="G53" s="78"/>
      <c r="H53" s="78">
        <f>F53</f>
        <v>22</v>
      </c>
      <c r="I53" s="78"/>
      <c r="J53" s="23"/>
    </row>
    <row r="54" spans="1:10" ht="16" x14ac:dyDescent="0.2">
      <c r="A54" s="63"/>
      <c r="B54" s="75"/>
      <c r="C54" s="66"/>
      <c r="D54" s="66" t="s">
        <v>414</v>
      </c>
      <c r="E54" s="79">
        <v>10000</v>
      </c>
      <c r="F54" s="78">
        <v>0.35</v>
      </c>
      <c r="G54" s="78"/>
      <c r="H54" s="78">
        <f>F54</f>
        <v>0.35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78"/>
      <c r="G55" s="78"/>
      <c r="H55" s="78"/>
      <c r="I55" s="78"/>
      <c r="J55" s="23"/>
    </row>
    <row r="56" spans="1:10" ht="16" x14ac:dyDescent="0.2">
      <c r="A56" s="63">
        <f>A49+1</f>
        <v>13</v>
      </c>
      <c r="B56" s="75" t="s">
        <v>256</v>
      </c>
      <c r="C56" s="66" t="s">
        <v>80</v>
      </c>
      <c r="D56" s="66" t="s">
        <v>411</v>
      </c>
      <c r="E56" s="79">
        <v>10000</v>
      </c>
      <c r="F56" s="78">
        <v>0</v>
      </c>
      <c r="G56" s="78">
        <f>H56-F56</f>
        <v>0.66</v>
      </c>
      <c r="H56" s="78">
        <v>0.66</v>
      </c>
      <c r="I56" s="78">
        <f>SUM(H56:H57)</f>
        <v>10.27</v>
      </c>
      <c r="J56" s="23"/>
    </row>
    <row r="57" spans="1:10" ht="16" x14ac:dyDescent="0.2">
      <c r="A57" s="63"/>
      <c r="B57" s="75"/>
      <c r="C57" s="66"/>
      <c r="D57" s="66" t="s">
        <v>413</v>
      </c>
      <c r="E57" s="79">
        <v>230000</v>
      </c>
      <c r="F57" s="78">
        <v>9.61</v>
      </c>
      <c r="G57" s="78"/>
      <c r="H57" s="78">
        <f>F57</f>
        <v>9.61</v>
      </c>
      <c r="I57" s="78"/>
      <c r="J57" s="23"/>
    </row>
    <row r="58" spans="1:10" ht="16" x14ac:dyDescent="0.2">
      <c r="A58" s="63"/>
      <c r="B58" s="75"/>
      <c r="C58" s="66"/>
      <c r="D58" s="66"/>
      <c r="E58" s="79"/>
      <c r="F58" s="78"/>
      <c r="G58" s="78"/>
      <c r="H58" s="78"/>
      <c r="I58" s="78"/>
      <c r="J58" s="23"/>
    </row>
    <row r="59" spans="1:10" ht="16" x14ac:dyDescent="0.2">
      <c r="A59" s="63">
        <v>15</v>
      </c>
      <c r="B59" s="75" t="s">
        <v>257</v>
      </c>
      <c r="C59" s="167" t="s">
        <v>205</v>
      </c>
      <c r="D59" s="66" t="s">
        <v>411</v>
      </c>
      <c r="E59" s="79">
        <v>10000</v>
      </c>
      <c r="F59" s="78">
        <v>0</v>
      </c>
      <c r="G59" s="78">
        <f>H59-F59</f>
        <v>0.53</v>
      </c>
      <c r="H59" s="78">
        <v>0.53</v>
      </c>
      <c r="I59" s="78">
        <f>SUM(H59:H60)</f>
        <v>0.95</v>
      </c>
      <c r="J59" s="23"/>
    </row>
    <row r="60" spans="1:10" ht="16" x14ac:dyDescent="0.2">
      <c r="A60" s="63"/>
      <c r="B60" s="75"/>
      <c r="C60" s="167"/>
      <c r="D60" s="66" t="s">
        <v>413</v>
      </c>
      <c r="E60" s="79">
        <v>10000</v>
      </c>
      <c r="F60" s="78">
        <v>0.42</v>
      </c>
      <c r="G60" s="78"/>
      <c r="H60" s="78">
        <f>F60</f>
        <v>0.42</v>
      </c>
      <c r="I60" s="78"/>
      <c r="J60" s="23"/>
    </row>
    <row r="61" spans="1:10" ht="16" x14ac:dyDescent="0.2">
      <c r="A61" s="63"/>
      <c r="B61" s="75"/>
      <c r="C61" s="167"/>
      <c r="D61" s="66"/>
      <c r="E61" s="79"/>
      <c r="F61" s="78"/>
      <c r="G61" s="78"/>
      <c r="H61" s="78"/>
      <c r="I61" s="78"/>
      <c r="J61" s="23"/>
    </row>
    <row r="62" spans="1:10" ht="16" x14ac:dyDescent="0.2">
      <c r="A62" s="63">
        <v>16</v>
      </c>
      <c r="B62" s="75" t="s">
        <v>431</v>
      </c>
      <c r="C62" s="167" t="s">
        <v>419</v>
      </c>
      <c r="D62" s="66" t="s">
        <v>411</v>
      </c>
      <c r="E62" s="78">
        <v>10000</v>
      </c>
      <c r="F62" s="78">
        <v>0</v>
      </c>
      <c r="G62" s="78">
        <f>H62-F62</f>
        <v>3.08</v>
      </c>
      <c r="H62" s="78">
        <v>3.08</v>
      </c>
      <c r="I62" s="78">
        <f>H62</f>
        <v>3.08</v>
      </c>
      <c r="J62" s="23"/>
    </row>
    <row r="63" spans="1:10" ht="16" x14ac:dyDescent="0.2">
      <c r="A63" s="63"/>
      <c r="B63" s="75"/>
      <c r="C63" s="167"/>
      <c r="D63" s="66"/>
      <c r="E63" s="79"/>
      <c r="F63" s="78"/>
      <c r="G63" s="78"/>
      <c r="H63" s="78"/>
      <c r="I63" s="78"/>
      <c r="J63" s="23"/>
    </row>
    <row r="64" spans="1:10" ht="16" x14ac:dyDescent="0.2">
      <c r="A64" s="63">
        <v>17</v>
      </c>
      <c r="B64" s="75" t="s">
        <v>258</v>
      </c>
      <c r="C64" s="66" t="s">
        <v>64</v>
      </c>
      <c r="D64" s="66" t="s">
        <v>411</v>
      </c>
      <c r="E64" s="79">
        <v>100000</v>
      </c>
      <c r="F64" s="78">
        <v>18.09</v>
      </c>
      <c r="G64" s="78">
        <f>H64-F64</f>
        <v>2.0100000000000016</v>
      </c>
      <c r="H64" s="78">
        <v>20.100000000000001</v>
      </c>
      <c r="I64" s="78">
        <f>SUM(H64:H68)</f>
        <v>32.450000000000003</v>
      </c>
      <c r="J64" s="23"/>
    </row>
    <row r="65" spans="1:10" ht="16" x14ac:dyDescent="0.2">
      <c r="A65" s="63"/>
      <c r="B65" s="75"/>
      <c r="C65" s="66"/>
      <c r="D65" s="66" t="s">
        <v>412</v>
      </c>
      <c r="E65" s="79">
        <v>10000</v>
      </c>
      <c r="F65" s="78">
        <v>3.42</v>
      </c>
      <c r="G65" s="78"/>
      <c r="H65" s="78">
        <f>F65</f>
        <v>3.42</v>
      </c>
      <c r="I65" s="78"/>
      <c r="J65" s="23"/>
    </row>
    <row r="66" spans="1:10" ht="16" x14ac:dyDescent="0.2">
      <c r="A66" s="63"/>
      <c r="B66" s="75"/>
      <c r="C66" s="66"/>
      <c r="D66" s="66" t="s">
        <v>413</v>
      </c>
      <c r="E66" s="79">
        <v>100000</v>
      </c>
      <c r="F66" s="78">
        <v>4.18</v>
      </c>
      <c r="G66" s="78"/>
      <c r="H66" s="78">
        <f>F66</f>
        <v>4.18</v>
      </c>
      <c r="I66" s="78"/>
      <c r="J66" s="23"/>
    </row>
    <row r="67" spans="1:10" ht="16" x14ac:dyDescent="0.2">
      <c r="A67" s="63"/>
      <c r="B67" s="75"/>
      <c r="C67" s="66"/>
      <c r="D67" s="66" t="s">
        <v>418</v>
      </c>
      <c r="E67" s="79">
        <v>100000</v>
      </c>
      <c r="F67" s="78">
        <v>4.4000000000000004</v>
      </c>
      <c r="G67" s="78"/>
      <c r="H67" s="78">
        <f>F67</f>
        <v>4.4000000000000004</v>
      </c>
      <c r="I67" s="78"/>
      <c r="J67" s="23"/>
    </row>
    <row r="68" spans="1:10" ht="16" x14ac:dyDescent="0.2">
      <c r="A68" s="63"/>
      <c r="B68" s="75"/>
      <c r="C68" s="66"/>
      <c r="D68" s="66" t="s">
        <v>414</v>
      </c>
      <c r="E68" s="79">
        <v>10000</v>
      </c>
      <c r="F68" s="78">
        <v>0.35</v>
      </c>
      <c r="G68" s="78"/>
      <c r="H68" s="78">
        <f>F68</f>
        <v>0.35</v>
      </c>
      <c r="I68" s="78"/>
      <c r="J68" s="23"/>
    </row>
    <row r="69" spans="1:10" ht="16" x14ac:dyDescent="0.2">
      <c r="A69" s="63"/>
      <c r="B69" s="75"/>
      <c r="C69" s="66"/>
      <c r="D69" s="66"/>
      <c r="E69" s="79"/>
      <c r="F69" s="78"/>
      <c r="G69" s="78"/>
      <c r="H69" s="78"/>
      <c r="I69" s="78"/>
      <c r="J69" s="23"/>
    </row>
    <row r="70" spans="1:10" ht="16" x14ac:dyDescent="0.2">
      <c r="A70" s="63">
        <f>A64+1</f>
        <v>18</v>
      </c>
      <c r="B70" s="75" t="s">
        <v>259</v>
      </c>
      <c r="C70" s="66" t="s">
        <v>218</v>
      </c>
      <c r="D70" s="66" t="s">
        <v>411</v>
      </c>
      <c r="E70" s="79">
        <v>10000</v>
      </c>
      <c r="F70" s="78">
        <v>0</v>
      </c>
      <c r="G70" s="78">
        <f>H70-F70</f>
        <v>3.08</v>
      </c>
      <c r="H70" s="78">
        <v>3.08</v>
      </c>
      <c r="I70" s="78">
        <f>H70</f>
        <v>3.08</v>
      </c>
      <c r="J70" s="23"/>
    </row>
    <row r="71" spans="1:10" ht="16" x14ac:dyDescent="0.2">
      <c r="A71" s="63"/>
      <c r="B71" s="75"/>
      <c r="C71" s="66"/>
      <c r="D71" s="66"/>
      <c r="E71" s="79"/>
      <c r="F71" s="78"/>
      <c r="G71" s="78"/>
      <c r="H71" s="78"/>
      <c r="I71" s="78"/>
      <c r="J71" s="23"/>
    </row>
    <row r="72" spans="1:10" ht="16" x14ac:dyDescent="0.2">
      <c r="A72" s="63">
        <v>19</v>
      </c>
      <c r="B72" s="75" t="s">
        <v>422</v>
      </c>
      <c r="C72" s="66" t="s">
        <v>420</v>
      </c>
      <c r="D72" s="66" t="s">
        <v>411</v>
      </c>
      <c r="E72" s="79">
        <v>10000</v>
      </c>
      <c r="F72" s="78">
        <v>0</v>
      </c>
      <c r="G72" s="78">
        <f>H72-F72</f>
        <v>3.08</v>
      </c>
      <c r="H72" s="78">
        <v>3.08</v>
      </c>
      <c r="I72" s="78">
        <f>SUM(H72:H73)</f>
        <v>5.17</v>
      </c>
      <c r="J72" s="23"/>
    </row>
    <row r="73" spans="1:10" ht="16" x14ac:dyDescent="0.2">
      <c r="A73" s="75"/>
      <c r="B73" s="75"/>
      <c r="C73" s="66"/>
      <c r="D73" s="66" t="s">
        <v>413</v>
      </c>
      <c r="E73" s="79">
        <v>50000</v>
      </c>
      <c r="F73" s="78">
        <v>2.09</v>
      </c>
      <c r="G73" s="78"/>
      <c r="H73" s="78">
        <f>F73</f>
        <v>2.09</v>
      </c>
      <c r="I73" s="78"/>
      <c r="J73" s="23"/>
    </row>
    <row r="74" spans="1:10" ht="16" x14ac:dyDescent="0.2">
      <c r="A74" s="63"/>
      <c r="C74" s="66"/>
      <c r="D74" s="66"/>
      <c r="E74" s="79"/>
      <c r="F74" s="78"/>
      <c r="G74" s="78"/>
      <c r="H74" s="78"/>
      <c r="I74" s="78"/>
      <c r="J74" s="23"/>
    </row>
    <row r="75" spans="1:10" ht="16" x14ac:dyDescent="0.2">
      <c r="A75" s="63">
        <v>20</v>
      </c>
      <c r="B75" s="75" t="s">
        <v>423</v>
      </c>
      <c r="C75" s="66" t="s">
        <v>421</v>
      </c>
      <c r="D75" s="66" t="s">
        <v>411</v>
      </c>
      <c r="E75" s="79">
        <v>100000</v>
      </c>
      <c r="F75" s="78">
        <v>4.7699999999999996</v>
      </c>
      <c r="G75" s="78">
        <f>H75-F75</f>
        <v>0.53000000000000025</v>
      </c>
      <c r="H75" s="78">
        <v>5.3</v>
      </c>
      <c r="I75" s="78">
        <f>SUM(H75:H76)</f>
        <v>9.48</v>
      </c>
      <c r="J75" s="23"/>
    </row>
    <row r="76" spans="1:10" ht="16" x14ac:dyDescent="0.2">
      <c r="A76" s="63"/>
      <c r="B76" s="75"/>
      <c r="C76" s="66"/>
      <c r="D76" s="66" t="s">
        <v>413</v>
      </c>
      <c r="E76" s="79">
        <v>100000</v>
      </c>
      <c r="F76" s="78">
        <v>4.18</v>
      </c>
      <c r="G76" s="78"/>
      <c r="H76" s="78">
        <f>F76</f>
        <v>4.18</v>
      </c>
      <c r="I76" s="78"/>
      <c r="J76" s="23"/>
    </row>
    <row r="77" spans="1:10" ht="16" x14ac:dyDescent="0.2">
      <c r="A77" s="63"/>
      <c r="B77" s="75"/>
      <c r="C77" s="66"/>
      <c r="D77" s="66"/>
      <c r="E77" s="79"/>
      <c r="F77" s="78"/>
      <c r="G77" s="78"/>
      <c r="H77" s="78"/>
      <c r="I77" s="78"/>
      <c r="J77" s="23"/>
    </row>
    <row r="78" spans="1:10" ht="16" x14ac:dyDescent="0.2">
      <c r="A78" s="63">
        <v>21</v>
      </c>
      <c r="B78" s="75" t="s">
        <v>396</v>
      </c>
      <c r="C78" s="66" t="s">
        <v>397</v>
      </c>
      <c r="D78" s="66" t="s">
        <v>411</v>
      </c>
      <c r="E78" s="78">
        <v>10000</v>
      </c>
      <c r="F78" s="78">
        <v>0</v>
      </c>
      <c r="G78" s="78">
        <f>H78-F78</f>
        <v>3.08</v>
      </c>
      <c r="H78" s="78">
        <v>3.08</v>
      </c>
      <c r="I78" s="78">
        <f>SUM(H78:H80)</f>
        <v>7.6099999999999994</v>
      </c>
      <c r="J78" s="23"/>
    </row>
    <row r="79" spans="1:10" ht="16" x14ac:dyDescent="0.2">
      <c r="A79" s="63"/>
      <c r="B79" s="75"/>
      <c r="C79" s="66"/>
      <c r="D79" s="66" t="s">
        <v>413</v>
      </c>
      <c r="E79" s="78">
        <v>100000</v>
      </c>
      <c r="F79" s="78">
        <v>4.18</v>
      </c>
      <c r="G79" s="78"/>
      <c r="H79" s="78">
        <f>F79</f>
        <v>4.18</v>
      </c>
      <c r="I79" s="78"/>
      <c r="J79" s="23"/>
    </row>
    <row r="80" spans="1:10" ht="16" x14ac:dyDescent="0.2">
      <c r="A80" s="63"/>
      <c r="B80" s="75"/>
      <c r="C80" s="66"/>
      <c r="D80" s="66" t="s">
        <v>414</v>
      </c>
      <c r="E80" s="78">
        <v>10000</v>
      </c>
      <c r="F80" s="78">
        <v>0.35</v>
      </c>
      <c r="G80" s="78"/>
      <c r="H80" s="78">
        <f>F80</f>
        <v>0.35</v>
      </c>
      <c r="I80" s="78"/>
      <c r="J80" s="23"/>
    </row>
    <row r="81" spans="1:10" ht="16" x14ac:dyDescent="0.2">
      <c r="A81" s="63"/>
      <c r="B81" s="75"/>
      <c r="C81" s="66"/>
      <c r="D81" s="66"/>
      <c r="E81" s="78"/>
      <c r="F81" s="78"/>
      <c r="G81" s="78"/>
      <c r="H81" s="78"/>
      <c r="I81" s="78"/>
      <c r="J81" s="23"/>
    </row>
    <row r="82" spans="1:10" ht="16" x14ac:dyDescent="0.2">
      <c r="A82" s="63">
        <v>22</v>
      </c>
      <c r="B82" s="75" t="s">
        <v>261</v>
      </c>
      <c r="C82" s="66" t="s">
        <v>262</v>
      </c>
      <c r="D82" s="66" t="s">
        <v>411</v>
      </c>
      <c r="E82" s="79">
        <v>10000</v>
      </c>
      <c r="F82" s="79">
        <v>0</v>
      </c>
      <c r="G82" s="78">
        <f>H82-F82</f>
        <v>14.08</v>
      </c>
      <c r="H82" s="79">
        <v>14.08</v>
      </c>
      <c r="I82" s="79">
        <f>SUM(H82:H84)</f>
        <v>22.659999999999997</v>
      </c>
      <c r="J82" s="23"/>
    </row>
    <row r="83" spans="1:10" ht="16" x14ac:dyDescent="0.2">
      <c r="A83" s="63"/>
      <c r="B83" s="75"/>
      <c r="C83" s="66"/>
      <c r="D83" s="66" t="s">
        <v>413</v>
      </c>
      <c r="E83" s="79">
        <v>100000</v>
      </c>
      <c r="F83" s="79">
        <v>4.18</v>
      </c>
      <c r="G83" s="79"/>
      <c r="H83" s="79">
        <f>F83</f>
        <v>4.18</v>
      </c>
      <c r="I83" s="79"/>
      <c r="J83" s="23"/>
    </row>
    <row r="84" spans="1:10" ht="16" x14ac:dyDescent="0.2">
      <c r="A84" s="63"/>
      <c r="B84" s="75"/>
      <c r="C84" s="66"/>
      <c r="D84" s="66" t="s">
        <v>418</v>
      </c>
      <c r="E84" s="79">
        <v>100000</v>
      </c>
      <c r="F84" s="79">
        <v>4.4000000000000004</v>
      </c>
      <c r="G84" s="79"/>
      <c r="H84" s="79">
        <f>F84</f>
        <v>4.4000000000000004</v>
      </c>
      <c r="I84" s="79"/>
      <c r="J84" s="23"/>
    </row>
    <row r="85" spans="1:10" ht="16" x14ac:dyDescent="0.2">
      <c r="A85" s="63"/>
      <c r="B85" s="75"/>
      <c r="C85" s="66"/>
      <c r="D85" s="66"/>
      <c r="E85" s="79"/>
      <c r="F85" s="79"/>
      <c r="G85" s="79"/>
      <c r="H85" s="79"/>
      <c r="I85" s="79"/>
      <c r="J85" s="23"/>
    </row>
    <row r="86" spans="1:10" ht="16" x14ac:dyDescent="0.2">
      <c r="A86" s="63">
        <f>A82+1</f>
        <v>23</v>
      </c>
      <c r="B86" s="75" t="s">
        <v>263</v>
      </c>
      <c r="C86" s="66" t="s">
        <v>57</v>
      </c>
      <c r="D86" s="66" t="s">
        <v>411</v>
      </c>
      <c r="E86" s="79">
        <v>10000</v>
      </c>
      <c r="F86" s="79">
        <v>0</v>
      </c>
      <c r="G86" s="78">
        <f>H86-F86</f>
        <v>3.08</v>
      </c>
      <c r="H86" s="79">
        <v>3.08</v>
      </c>
      <c r="I86" s="79">
        <f>SUM(H86:H91)</f>
        <v>19.280000000000005</v>
      </c>
      <c r="J86" s="23"/>
    </row>
    <row r="87" spans="1:10" ht="16" x14ac:dyDescent="0.2">
      <c r="A87" s="63"/>
      <c r="B87" s="75"/>
      <c r="C87" s="66"/>
      <c r="D87" s="66" t="s">
        <v>417</v>
      </c>
      <c r="E87" s="79">
        <v>10000</v>
      </c>
      <c r="F87" s="79">
        <v>11.57</v>
      </c>
      <c r="G87" s="79"/>
      <c r="H87" s="79">
        <f>F87</f>
        <v>11.57</v>
      </c>
      <c r="I87" s="79"/>
      <c r="J87" s="23"/>
    </row>
    <row r="88" spans="1:10" ht="16" x14ac:dyDescent="0.2">
      <c r="A88" s="63"/>
      <c r="B88" s="75"/>
      <c r="C88" s="66"/>
      <c r="D88" s="66" t="s">
        <v>412</v>
      </c>
      <c r="E88" s="79">
        <v>10000</v>
      </c>
      <c r="F88" s="79">
        <v>3.42</v>
      </c>
      <c r="G88" s="79"/>
      <c r="H88" s="79">
        <f>F88</f>
        <v>3.42</v>
      </c>
      <c r="I88" s="79"/>
      <c r="J88" s="23"/>
    </row>
    <row r="89" spans="1:10" ht="16" x14ac:dyDescent="0.2">
      <c r="A89" s="63"/>
      <c r="B89" s="75"/>
      <c r="C89" s="66"/>
      <c r="D89" s="66" t="s">
        <v>413</v>
      </c>
      <c r="E89" s="79">
        <v>10000</v>
      </c>
      <c r="F89" s="79">
        <v>0.42</v>
      </c>
      <c r="G89" s="79"/>
      <c r="H89" s="79">
        <f>F89</f>
        <v>0.42</v>
      </c>
      <c r="I89" s="79"/>
      <c r="J89" s="23"/>
    </row>
    <row r="90" spans="1:10" ht="16" x14ac:dyDescent="0.2">
      <c r="A90" s="63"/>
      <c r="B90" s="75"/>
      <c r="C90" s="66"/>
      <c r="D90" s="66" t="s">
        <v>418</v>
      </c>
      <c r="E90" s="79">
        <v>10000</v>
      </c>
      <c r="F90" s="79">
        <v>0.44</v>
      </c>
      <c r="G90" s="79"/>
      <c r="H90" s="79">
        <f>F90</f>
        <v>0.44</v>
      </c>
      <c r="I90" s="79"/>
      <c r="J90" s="23"/>
    </row>
    <row r="91" spans="1:10" ht="16" x14ac:dyDescent="0.2">
      <c r="A91" s="63"/>
      <c r="B91" s="75"/>
      <c r="C91" s="66"/>
      <c r="D91" s="66" t="s">
        <v>414</v>
      </c>
      <c r="E91" s="79">
        <v>10000</v>
      </c>
      <c r="F91" s="79">
        <v>0.35</v>
      </c>
      <c r="G91" s="79"/>
      <c r="H91" s="79">
        <f>F91</f>
        <v>0.35</v>
      </c>
      <c r="I91" s="79"/>
      <c r="J91" s="23"/>
    </row>
    <row r="92" spans="1:10" ht="16" x14ac:dyDescent="0.2">
      <c r="A92" s="63"/>
      <c r="B92" s="75"/>
      <c r="C92" s="66"/>
      <c r="D92" s="66"/>
      <c r="E92" s="79"/>
      <c r="F92" s="79"/>
      <c r="G92" s="79"/>
      <c r="H92" s="79"/>
      <c r="I92" s="79"/>
      <c r="J92" s="23"/>
    </row>
    <row r="93" spans="1:10" ht="16" x14ac:dyDescent="0.2">
      <c r="A93" s="63">
        <f>A86+1</f>
        <v>24</v>
      </c>
      <c r="B93" s="75" t="s">
        <v>264</v>
      </c>
      <c r="C93" s="66" t="s">
        <v>58</v>
      </c>
      <c r="D93" s="66" t="s">
        <v>411</v>
      </c>
      <c r="E93" s="79">
        <v>10000</v>
      </c>
      <c r="F93" s="79">
        <v>0</v>
      </c>
      <c r="G93" s="78">
        <f>H93-F93</f>
        <v>8.02</v>
      </c>
      <c r="H93" s="79">
        <v>8.02</v>
      </c>
      <c r="I93" s="79">
        <f>H93</f>
        <v>8.02</v>
      </c>
      <c r="J93" s="23"/>
    </row>
    <row r="94" spans="1:10" ht="16" x14ac:dyDescent="0.2">
      <c r="A94" s="63"/>
      <c r="B94" s="75"/>
      <c r="C94" s="66"/>
      <c r="D94" s="66"/>
      <c r="E94" s="79"/>
      <c r="F94" s="79"/>
      <c r="G94" s="79"/>
      <c r="H94" s="79"/>
      <c r="I94" s="79"/>
      <c r="J94" s="23"/>
    </row>
    <row r="95" spans="1:10" ht="16" x14ac:dyDescent="0.2">
      <c r="A95" s="63">
        <f>A93+1</f>
        <v>25</v>
      </c>
      <c r="B95" s="75" t="s">
        <v>265</v>
      </c>
      <c r="C95" s="66" t="s">
        <v>219</v>
      </c>
      <c r="D95" s="66" t="s">
        <v>411</v>
      </c>
      <c r="E95" s="79">
        <v>10000</v>
      </c>
      <c r="F95" s="79">
        <v>0</v>
      </c>
      <c r="G95" s="78">
        <f>H95-F95</f>
        <v>0.53</v>
      </c>
      <c r="H95" s="79">
        <v>0.53</v>
      </c>
      <c r="I95" s="79">
        <f>SUM(H95:H96)</f>
        <v>5.13</v>
      </c>
      <c r="J95" s="23"/>
    </row>
    <row r="96" spans="1:10" ht="16" x14ac:dyDescent="0.2">
      <c r="A96" s="63"/>
      <c r="B96" s="75"/>
      <c r="C96" s="66"/>
      <c r="D96" s="66" t="s">
        <v>413</v>
      </c>
      <c r="E96" s="79">
        <v>110000</v>
      </c>
      <c r="F96" s="79">
        <v>4.5999999999999996</v>
      </c>
      <c r="G96" s="79"/>
      <c r="H96" s="79">
        <f>F96</f>
        <v>4.5999999999999996</v>
      </c>
      <c r="I96" s="79"/>
      <c r="J96" s="23"/>
    </row>
    <row r="97" spans="1:10" ht="16" x14ac:dyDescent="0.2">
      <c r="A97" s="63"/>
      <c r="B97" s="75"/>
      <c r="C97" s="66"/>
      <c r="D97" s="66"/>
      <c r="E97" s="79"/>
      <c r="F97" s="79"/>
      <c r="G97" s="79"/>
      <c r="H97" s="79"/>
      <c r="I97" s="79"/>
      <c r="J97" s="23"/>
    </row>
    <row r="98" spans="1:10" ht="16" x14ac:dyDescent="0.2">
      <c r="A98" s="63">
        <v>26</v>
      </c>
      <c r="B98" s="75" t="s">
        <v>267</v>
      </c>
      <c r="C98" s="66" t="s">
        <v>17</v>
      </c>
      <c r="D98" s="66" t="s">
        <v>411</v>
      </c>
      <c r="E98" s="79">
        <v>160000</v>
      </c>
      <c r="F98" s="79">
        <v>30.15</v>
      </c>
      <c r="G98" s="78">
        <f>H98-F98</f>
        <v>2.009999999999998</v>
      </c>
      <c r="H98" s="79">
        <v>32.159999999999997</v>
      </c>
      <c r="I98" s="79">
        <f>SUM(H98:H101)</f>
        <v>83.169999999999987</v>
      </c>
      <c r="J98" s="23"/>
    </row>
    <row r="99" spans="1:10" ht="16" x14ac:dyDescent="0.2">
      <c r="A99" s="63"/>
      <c r="B99" s="75"/>
      <c r="C99" s="66"/>
      <c r="D99" s="66" t="s">
        <v>417</v>
      </c>
      <c r="E99" s="79">
        <v>50000</v>
      </c>
      <c r="F99" s="79">
        <v>33.85</v>
      </c>
      <c r="G99" s="79"/>
      <c r="H99" s="79">
        <f>F99</f>
        <v>33.85</v>
      </c>
      <c r="I99" s="79"/>
      <c r="J99" s="23"/>
    </row>
    <row r="100" spans="1:10" ht="16" x14ac:dyDescent="0.2">
      <c r="A100" s="63"/>
      <c r="B100" s="75"/>
      <c r="C100" s="66"/>
      <c r="D100" s="66" t="s">
        <v>413</v>
      </c>
      <c r="E100" s="79">
        <v>200000</v>
      </c>
      <c r="F100" s="79">
        <v>8.36</v>
      </c>
      <c r="G100" s="79"/>
      <c r="H100" s="79">
        <f>F100</f>
        <v>8.36</v>
      </c>
      <c r="I100" s="79"/>
      <c r="J100" s="23"/>
    </row>
    <row r="101" spans="1:10" ht="16" x14ac:dyDescent="0.2">
      <c r="A101" s="63"/>
      <c r="B101" s="75"/>
      <c r="C101" s="66"/>
      <c r="D101" s="66" t="s">
        <v>418</v>
      </c>
      <c r="E101" s="79">
        <v>200000</v>
      </c>
      <c r="F101" s="79">
        <v>8.8000000000000007</v>
      </c>
      <c r="G101" s="79"/>
      <c r="H101" s="79">
        <f>F101</f>
        <v>8.8000000000000007</v>
      </c>
      <c r="I101" s="79"/>
      <c r="J101" s="23"/>
    </row>
    <row r="102" spans="1:10" ht="16" x14ac:dyDescent="0.2">
      <c r="A102" s="63"/>
      <c r="B102" s="75"/>
      <c r="C102" s="66"/>
      <c r="D102" s="66"/>
      <c r="E102" s="79"/>
      <c r="F102" s="79"/>
      <c r="G102" s="79"/>
      <c r="H102" s="79"/>
      <c r="I102" s="79"/>
      <c r="J102" s="23"/>
    </row>
    <row r="103" spans="1:10" ht="16" x14ac:dyDescent="0.2">
      <c r="A103" s="63">
        <f>A98+1</f>
        <v>27</v>
      </c>
      <c r="B103" s="75" t="s">
        <v>268</v>
      </c>
      <c r="C103" s="85" t="s">
        <v>224</v>
      </c>
      <c r="D103" s="85" t="s">
        <v>411</v>
      </c>
      <c r="E103" s="86">
        <v>100000</v>
      </c>
      <c r="F103" s="86">
        <v>5.94</v>
      </c>
      <c r="G103" s="78">
        <f>H103-F103</f>
        <v>0.65999999999999925</v>
      </c>
      <c r="H103" s="86">
        <v>6.6</v>
      </c>
      <c r="I103" s="86">
        <f>SUM(H103:H106)</f>
        <v>19.57</v>
      </c>
      <c r="J103" s="23"/>
    </row>
    <row r="104" spans="1:10" ht="16" x14ac:dyDescent="0.2">
      <c r="A104" s="63"/>
      <c r="B104" s="75"/>
      <c r="C104" s="85"/>
      <c r="D104" s="85" t="s">
        <v>412</v>
      </c>
      <c r="E104" s="86">
        <v>10000</v>
      </c>
      <c r="F104" s="86">
        <v>3.42</v>
      </c>
      <c r="G104" s="86"/>
      <c r="H104" s="86">
        <f>F104</f>
        <v>3.42</v>
      </c>
      <c r="I104" s="86"/>
      <c r="J104" s="23"/>
    </row>
    <row r="105" spans="1:10" ht="16" x14ac:dyDescent="0.2">
      <c r="A105" s="63"/>
      <c r="B105" s="75"/>
      <c r="C105" s="85"/>
      <c r="D105" s="85" t="s">
        <v>413</v>
      </c>
      <c r="E105" s="86">
        <v>220000</v>
      </c>
      <c r="F105" s="86">
        <v>9.1999999999999993</v>
      </c>
      <c r="G105" s="86"/>
      <c r="H105" s="86">
        <f>F105</f>
        <v>9.1999999999999993</v>
      </c>
      <c r="I105" s="86"/>
      <c r="J105" s="23"/>
    </row>
    <row r="106" spans="1:10" ht="16" x14ac:dyDescent="0.2">
      <c r="A106" s="63"/>
      <c r="B106" s="75"/>
      <c r="C106" s="85"/>
      <c r="D106" s="85" t="s">
        <v>414</v>
      </c>
      <c r="E106" s="86">
        <v>10000</v>
      </c>
      <c r="F106" s="86">
        <v>0.35</v>
      </c>
      <c r="G106" s="86"/>
      <c r="H106" s="86">
        <f>F106</f>
        <v>0.35</v>
      </c>
      <c r="I106" s="86"/>
      <c r="J106" s="23"/>
    </row>
    <row r="107" spans="1:10" ht="16" x14ac:dyDescent="0.2">
      <c r="A107" s="63"/>
      <c r="B107" s="75"/>
      <c r="C107" s="85"/>
      <c r="D107" s="85"/>
      <c r="E107" s="86"/>
      <c r="F107" s="86"/>
      <c r="G107" s="86"/>
      <c r="H107" s="86"/>
      <c r="I107" s="86"/>
      <c r="J107" s="23"/>
    </row>
    <row r="108" spans="1:10" ht="16" x14ac:dyDescent="0.2">
      <c r="A108" s="63">
        <f>A103+1</f>
        <v>28</v>
      </c>
      <c r="B108" s="75" t="s">
        <v>432</v>
      </c>
      <c r="C108" s="66" t="s">
        <v>424</v>
      </c>
      <c r="D108" s="66" t="s">
        <v>411</v>
      </c>
      <c r="E108" s="79">
        <v>10000</v>
      </c>
      <c r="F108" s="79">
        <v>0</v>
      </c>
      <c r="G108" s="78">
        <f>H108-F108</f>
        <v>0.66</v>
      </c>
      <c r="H108" s="79">
        <v>0.66</v>
      </c>
      <c r="I108" s="79">
        <f>SUM(H108:H109)</f>
        <v>4.84</v>
      </c>
      <c r="J108" s="23"/>
    </row>
    <row r="109" spans="1:10" ht="16" x14ac:dyDescent="0.2">
      <c r="A109" s="63"/>
      <c r="B109" s="75"/>
      <c r="C109" s="66"/>
      <c r="D109" s="66" t="s">
        <v>413</v>
      </c>
      <c r="E109" s="79">
        <v>100000</v>
      </c>
      <c r="F109" s="79">
        <v>4.18</v>
      </c>
      <c r="G109" s="79"/>
      <c r="H109" s="79">
        <f>F109</f>
        <v>4.18</v>
      </c>
      <c r="I109" s="79"/>
      <c r="J109" s="23"/>
    </row>
    <row r="110" spans="1:10" ht="16" x14ac:dyDescent="0.2">
      <c r="A110" s="63"/>
      <c r="B110" s="75"/>
      <c r="C110" s="66"/>
      <c r="D110" s="66"/>
      <c r="E110" s="79"/>
      <c r="F110" s="79"/>
      <c r="G110" s="79"/>
      <c r="H110" s="79"/>
      <c r="I110" s="79"/>
      <c r="J110" s="23"/>
    </row>
    <row r="111" spans="1:10" ht="16" x14ac:dyDescent="0.2">
      <c r="A111" s="63"/>
      <c r="B111" s="75" t="s">
        <v>441</v>
      </c>
      <c r="C111" s="66" t="s">
        <v>436</v>
      </c>
      <c r="D111" s="66" t="s">
        <v>411</v>
      </c>
      <c r="E111" s="79">
        <v>10000</v>
      </c>
      <c r="F111" s="79">
        <v>0</v>
      </c>
      <c r="G111" s="79">
        <f>H111-F111</f>
        <v>0.66</v>
      </c>
      <c r="H111" s="79">
        <v>0.66</v>
      </c>
      <c r="I111" s="79">
        <f>H111</f>
        <v>0.66</v>
      </c>
      <c r="J111" s="23"/>
    </row>
    <row r="112" spans="1:10" ht="16" x14ac:dyDescent="0.2">
      <c r="A112" s="63"/>
      <c r="B112" s="75"/>
      <c r="C112" s="66"/>
      <c r="D112" s="66"/>
      <c r="E112" s="79"/>
      <c r="F112" s="79"/>
      <c r="G112" s="79"/>
      <c r="H112" s="79"/>
      <c r="I112" s="79"/>
      <c r="J112" s="23"/>
    </row>
    <row r="113" spans="1:10" ht="16" x14ac:dyDescent="0.2">
      <c r="A113" s="63">
        <v>29</v>
      </c>
      <c r="B113" s="75" t="s">
        <v>270</v>
      </c>
      <c r="C113" s="66" t="s">
        <v>233</v>
      </c>
      <c r="D113" s="66" t="s">
        <v>411</v>
      </c>
      <c r="E113" s="79">
        <v>10000</v>
      </c>
      <c r="F113" s="79">
        <v>0</v>
      </c>
      <c r="G113" s="78">
        <f>H113-F113</f>
        <v>3.08</v>
      </c>
      <c r="H113" s="79">
        <v>3.08</v>
      </c>
      <c r="I113" s="79">
        <f>SUM(H113:H116)</f>
        <v>11.03</v>
      </c>
      <c r="J113" s="23"/>
    </row>
    <row r="114" spans="1:10" ht="16" x14ac:dyDescent="0.2">
      <c r="A114" s="63"/>
      <c r="B114" s="75"/>
      <c r="C114" s="66"/>
      <c r="D114" s="66" t="s">
        <v>412</v>
      </c>
      <c r="E114" s="79">
        <v>10000</v>
      </c>
      <c r="F114" s="79">
        <v>3.42</v>
      </c>
      <c r="G114" s="79"/>
      <c r="H114" s="79">
        <f>F114</f>
        <v>3.42</v>
      </c>
      <c r="I114" s="79"/>
      <c r="J114" s="23"/>
    </row>
    <row r="115" spans="1:10" ht="16" x14ac:dyDescent="0.2">
      <c r="A115" s="63"/>
      <c r="B115" s="75"/>
      <c r="C115" s="66"/>
      <c r="D115" s="66" t="s">
        <v>413</v>
      </c>
      <c r="E115" s="79">
        <v>100000</v>
      </c>
      <c r="F115" s="79">
        <v>4.18</v>
      </c>
      <c r="G115" s="79"/>
      <c r="H115" s="79">
        <f>F115</f>
        <v>4.18</v>
      </c>
      <c r="I115" s="79"/>
      <c r="J115" s="23"/>
    </row>
    <row r="116" spans="1:10" ht="16" x14ac:dyDescent="0.2">
      <c r="A116" s="63"/>
      <c r="B116" s="75"/>
      <c r="C116" s="66"/>
      <c r="D116" s="66" t="s">
        <v>414</v>
      </c>
      <c r="E116" s="79">
        <v>10000</v>
      </c>
      <c r="F116" s="79">
        <v>0.35</v>
      </c>
      <c r="G116" s="79"/>
      <c r="H116" s="79">
        <f>F116</f>
        <v>0.35</v>
      </c>
      <c r="I116" s="79"/>
      <c r="J116" s="23"/>
    </row>
    <row r="117" spans="1:10" ht="16" x14ac:dyDescent="0.2">
      <c r="A117" s="63"/>
      <c r="B117" s="75"/>
      <c r="C117" s="66"/>
      <c r="D117" s="66"/>
      <c r="E117" s="79"/>
      <c r="F117" s="79"/>
      <c r="G117" s="79"/>
      <c r="H117" s="79"/>
      <c r="I117" s="79"/>
      <c r="J117" s="23"/>
    </row>
    <row r="118" spans="1:10" ht="16" x14ac:dyDescent="0.2">
      <c r="A118" s="63">
        <f>A113+1</f>
        <v>30</v>
      </c>
      <c r="B118" s="75" t="s">
        <v>271</v>
      </c>
      <c r="C118" s="66" t="s">
        <v>234</v>
      </c>
      <c r="D118" s="66" t="s">
        <v>411</v>
      </c>
      <c r="E118" s="79">
        <v>10000</v>
      </c>
      <c r="F118" s="79">
        <v>0</v>
      </c>
      <c r="G118" s="78">
        <f>H118-F118</f>
        <v>8.02</v>
      </c>
      <c r="H118" s="79">
        <v>8.02</v>
      </c>
      <c r="I118" s="79">
        <f>H118</f>
        <v>8.02</v>
      </c>
      <c r="J118" s="23"/>
    </row>
    <row r="119" spans="1:10" ht="16" x14ac:dyDescent="0.2">
      <c r="A119" s="63"/>
      <c r="B119" s="170"/>
      <c r="C119" s="44"/>
      <c r="D119" s="44"/>
      <c r="E119" s="165"/>
      <c r="F119" s="171"/>
      <c r="G119" s="79"/>
      <c r="H119" s="79"/>
      <c r="I119" s="79"/>
      <c r="J119" s="23"/>
    </row>
    <row r="120" spans="1:10" ht="16" x14ac:dyDescent="0.2">
      <c r="A120" s="63">
        <f>A118+1</f>
        <v>31</v>
      </c>
      <c r="B120" s="75" t="s">
        <v>329</v>
      </c>
      <c r="C120" s="168" t="s">
        <v>330</v>
      </c>
      <c r="D120" s="168" t="s">
        <v>411</v>
      </c>
      <c r="E120" s="169">
        <v>10000</v>
      </c>
      <c r="F120" s="78">
        <v>0</v>
      </c>
      <c r="G120" s="78">
        <f>H120-F120</f>
        <v>0.91</v>
      </c>
      <c r="H120" s="78">
        <v>0.91</v>
      </c>
      <c r="I120" s="78">
        <f>SUM(H120:H121)</f>
        <v>1.33</v>
      </c>
      <c r="J120" s="23"/>
    </row>
    <row r="121" spans="1:10" ht="16" x14ac:dyDescent="0.2">
      <c r="A121" s="63"/>
      <c r="B121" s="75"/>
      <c r="C121" s="168"/>
      <c r="D121" s="168" t="s">
        <v>413</v>
      </c>
      <c r="E121" s="169">
        <v>10000</v>
      </c>
      <c r="F121" s="78">
        <v>0.42</v>
      </c>
      <c r="G121" s="78"/>
      <c r="H121" s="78">
        <f>F121</f>
        <v>0.42</v>
      </c>
      <c r="I121" s="78"/>
      <c r="J121" s="23"/>
    </row>
    <row r="122" spans="1:10" ht="16" x14ac:dyDescent="0.2">
      <c r="A122" s="63"/>
      <c r="B122" s="172"/>
      <c r="C122" s="102"/>
      <c r="D122" s="168"/>
      <c r="E122" s="151"/>
      <c r="F122" s="166"/>
      <c r="G122" s="78"/>
      <c r="H122" s="78"/>
      <c r="I122" s="78"/>
      <c r="J122" s="23"/>
    </row>
    <row r="123" spans="1:10" ht="16" x14ac:dyDescent="0.2">
      <c r="A123" s="63">
        <f>A120+1</f>
        <v>32</v>
      </c>
      <c r="B123" s="75" t="s">
        <v>273</v>
      </c>
      <c r="C123" s="66" t="s">
        <v>25</v>
      </c>
      <c r="D123" s="66" t="s">
        <v>411</v>
      </c>
      <c r="E123" s="79">
        <v>10000</v>
      </c>
      <c r="F123" s="79">
        <v>0</v>
      </c>
      <c r="G123" s="78">
        <f>H123-F123</f>
        <v>3.08</v>
      </c>
      <c r="H123" s="79">
        <v>3.08</v>
      </c>
      <c r="I123" s="79">
        <f>H123</f>
        <v>3.08</v>
      </c>
      <c r="J123" s="23"/>
    </row>
    <row r="124" spans="1:10" ht="16" x14ac:dyDescent="0.2">
      <c r="A124" s="63"/>
      <c r="B124" s="75"/>
      <c r="C124" s="66"/>
      <c r="D124" s="66"/>
      <c r="E124" s="79"/>
      <c r="F124" s="79"/>
      <c r="G124" s="79"/>
      <c r="H124" s="79"/>
      <c r="I124" s="79"/>
      <c r="J124" s="23"/>
    </row>
    <row r="125" spans="1:10" ht="16" x14ac:dyDescent="0.2">
      <c r="A125" s="63">
        <f>A123+1</f>
        <v>33</v>
      </c>
      <c r="B125" s="75" t="s">
        <v>274</v>
      </c>
      <c r="C125" s="66" t="s">
        <v>88</v>
      </c>
      <c r="D125" s="66" t="s">
        <v>411</v>
      </c>
      <c r="E125" s="79">
        <v>240000</v>
      </c>
      <c r="F125" s="79">
        <v>46.23</v>
      </c>
      <c r="G125" s="78">
        <f>H125-F125</f>
        <v>2.0100000000000051</v>
      </c>
      <c r="H125" s="79">
        <v>48.24</v>
      </c>
      <c r="I125" s="79">
        <f>SUM(H125:H130)</f>
        <v>106.45</v>
      </c>
      <c r="J125" s="23"/>
    </row>
    <row r="126" spans="1:10" ht="16" x14ac:dyDescent="0.2">
      <c r="A126" s="63"/>
      <c r="B126" s="75"/>
      <c r="C126" s="66"/>
      <c r="D126" s="66" t="s">
        <v>417</v>
      </c>
      <c r="E126" s="79">
        <v>50000</v>
      </c>
      <c r="F126" s="79">
        <v>33.85</v>
      </c>
      <c r="G126" s="79"/>
      <c r="H126" s="79">
        <f>F126</f>
        <v>33.85</v>
      </c>
      <c r="I126" s="79"/>
      <c r="J126" s="23"/>
    </row>
    <row r="127" spans="1:10" ht="16" x14ac:dyDescent="0.2">
      <c r="A127" s="63"/>
      <c r="B127" s="75"/>
      <c r="C127" s="66"/>
      <c r="D127" s="66" t="s">
        <v>412</v>
      </c>
      <c r="E127" s="79">
        <v>10000</v>
      </c>
      <c r="F127" s="79">
        <v>3.42</v>
      </c>
      <c r="G127" s="79"/>
      <c r="H127" s="79">
        <f>F127</f>
        <v>3.42</v>
      </c>
      <c r="I127" s="79"/>
      <c r="J127" s="23"/>
    </row>
    <row r="128" spans="1:10" ht="16" x14ac:dyDescent="0.2">
      <c r="A128" s="63"/>
      <c r="B128" s="75"/>
      <c r="C128" s="66"/>
      <c r="D128" s="66" t="s">
        <v>413</v>
      </c>
      <c r="E128" s="79">
        <v>240000</v>
      </c>
      <c r="F128" s="79">
        <v>10.029999999999999</v>
      </c>
      <c r="G128" s="79"/>
      <c r="H128" s="79">
        <f>F128</f>
        <v>10.029999999999999</v>
      </c>
      <c r="I128" s="79"/>
      <c r="J128" s="23"/>
    </row>
    <row r="129" spans="1:10" ht="16" x14ac:dyDescent="0.2">
      <c r="A129" s="63"/>
      <c r="B129" s="75"/>
      <c r="C129" s="66"/>
      <c r="D129" s="66" t="s">
        <v>418</v>
      </c>
      <c r="E129" s="79">
        <v>240000</v>
      </c>
      <c r="F129" s="79">
        <v>10.56</v>
      </c>
      <c r="G129" s="79"/>
      <c r="H129" s="79">
        <f>F129</f>
        <v>10.56</v>
      </c>
      <c r="I129" s="79"/>
      <c r="J129" s="23"/>
    </row>
    <row r="130" spans="1:10" ht="16" x14ac:dyDescent="0.2">
      <c r="A130" s="63"/>
      <c r="B130" s="75"/>
      <c r="C130" s="66"/>
      <c r="D130" s="66" t="s">
        <v>414</v>
      </c>
      <c r="E130" s="79">
        <v>10000</v>
      </c>
      <c r="F130" s="79">
        <v>0.35</v>
      </c>
      <c r="G130" s="79"/>
      <c r="H130" s="79">
        <f>F130</f>
        <v>0.35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79"/>
      <c r="G131" s="79"/>
      <c r="H131" s="79"/>
      <c r="I131" s="79"/>
      <c r="J131" s="23"/>
    </row>
    <row r="132" spans="1:10" ht="16" x14ac:dyDescent="0.2">
      <c r="A132" s="63">
        <f>A125+1</f>
        <v>34</v>
      </c>
      <c r="B132" s="75" t="s">
        <v>275</v>
      </c>
      <c r="C132" s="66" t="s">
        <v>173</v>
      </c>
      <c r="D132" s="66" t="s">
        <v>411</v>
      </c>
      <c r="E132" s="79">
        <v>10000</v>
      </c>
      <c r="F132" s="79">
        <v>0</v>
      </c>
      <c r="G132" s="78">
        <f>H132-F132</f>
        <v>12.48</v>
      </c>
      <c r="H132" s="79">
        <v>12.48</v>
      </c>
      <c r="I132" s="79">
        <f>SUM(H132:H133)</f>
        <v>24.05</v>
      </c>
      <c r="J132" s="23"/>
    </row>
    <row r="133" spans="1:10" ht="16" x14ac:dyDescent="0.2">
      <c r="A133" s="63"/>
      <c r="B133" s="75"/>
      <c r="C133" s="66"/>
      <c r="D133" s="66" t="s">
        <v>417</v>
      </c>
      <c r="E133" s="79">
        <v>10000</v>
      </c>
      <c r="F133" s="79">
        <v>11.57</v>
      </c>
      <c r="G133" s="79"/>
      <c r="H133" s="79">
        <f>F133</f>
        <v>11.57</v>
      </c>
      <c r="I133" s="79"/>
      <c r="J133" s="23"/>
    </row>
    <row r="134" spans="1:10" ht="16" x14ac:dyDescent="0.2">
      <c r="A134" s="63"/>
      <c r="B134" s="75"/>
      <c r="C134" s="66"/>
      <c r="D134" s="66"/>
      <c r="E134" s="79"/>
      <c r="F134" s="79"/>
      <c r="G134" s="79"/>
      <c r="H134" s="79"/>
      <c r="I134" s="79"/>
      <c r="J134" s="23"/>
    </row>
    <row r="135" spans="1:10" ht="16" x14ac:dyDescent="0.2">
      <c r="A135" s="63">
        <f>A132+1</f>
        <v>35</v>
      </c>
      <c r="B135" s="75" t="s">
        <v>276</v>
      </c>
      <c r="C135" s="66" t="s">
        <v>189</v>
      </c>
      <c r="D135" s="66" t="s">
        <v>411</v>
      </c>
      <c r="E135" s="79">
        <v>100000</v>
      </c>
      <c r="F135" s="79">
        <v>45.18</v>
      </c>
      <c r="G135" s="78">
        <f>H135-F135</f>
        <v>5.0200000000000031</v>
      </c>
      <c r="H135" s="79">
        <v>50.2</v>
      </c>
      <c r="I135" s="79">
        <f>SUM(H135:H136)</f>
        <v>54.38</v>
      </c>
      <c r="J135" s="23"/>
    </row>
    <row r="136" spans="1:10" ht="16" x14ac:dyDescent="0.2">
      <c r="A136" s="63"/>
      <c r="B136" s="75"/>
      <c r="C136" s="66"/>
      <c r="D136" s="66" t="s">
        <v>413</v>
      </c>
      <c r="E136" s="79">
        <v>100000</v>
      </c>
      <c r="F136" s="79">
        <v>4.18</v>
      </c>
      <c r="G136" s="79"/>
      <c r="H136" s="79">
        <f>F136</f>
        <v>4.18</v>
      </c>
      <c r="I136" s="79"/>
      <c r="J136" s="23"/>
    </row>
    <row r="137" spans="1:10" ht="16" x14ac:dyDescent="0.2">
      <c r="A137" s="63"/>
      <c r="B137" s="75"/>
      <c r="C137" s="66"/>
      <c r="D137" s="66"/>
      <c r="E137" s="79"/>
      <c r="F137" s="79"/>
      <c r="G137" s="79"/>
      <c r="H137" s="79"/>
      <c r="I137" s="79"/>
      <c r="J137" s="23"/>
    </row>
    <row r="138" spans="1:10" ht="16" x14ac:dyDescent="0.2">
      <c r="A138" s="63">
        <f>A135+1</f>
        <v>36</v>
      </c>
      <c r="B138" s="75" t="s">
        <v>277</v>
      </c>
      <c r="C138" s="66" t="s">
        <v>143</v>
      </c>
      <c r="D138" s="66" t="s">
        <v>411</v>
      </c>
      <c r="E138" s="79">
        <v>10000</v>
      </c>
      <c r="F138" s="79">
        <v>0</v>
      </c>
      <c r="G138" s="78">
        <f>H138-F138</f>
        <v>0.53</v>
      </c>
      <c r="H138" s="79">
        <v>0.53</v>
      </c>
      <c r="I138" s="79">
        <f>SUM(H138:H139)</f>
        <v>4.71</v>
      </c>
      <c r="J138" s="23"/>
    </row>
    <row r="139" spans="1:10" ht="16" x14ac:dyDescent="0.2">
      <c r="A139" s="63"/>
      <c r="B139" s="75"/>
      <c r="C139" s="66"/>
      <c r="D139" s="66" t="s">
        <v>413</v>
      </c>
      <c r="E139" s="79">
        <v>100000</v>
      </c>
      <c r="F139" s="79">
        <v>4.18</v>
      </c>
      <c r="G139" s="79"/>
      <c r="H139" s="79">
        <f>F139</f>
        <v>4.18</v>
      </c>
      <c r="I139" s="79"/>
      <c r="J139" s="23"/>
    </row>
    <row r="140" spans="1:10" ht="16" x14ac:dyDescent="0.2">
      <c r="A140" s="63"/>
      <c r="B140" s="75"/>
      <c r="C140" s="66"/>
      <c r="D140" s="66"/>
      <c r="E140" s="79"/>
      <c r="F140" s="79"/>
      <c r="G140" s="79"/>
      <c r="H140" s="79"/>
      <c r="I140" s="79"/>
      <c r="J140" s="23"/>
    </row>
    <row r="141" spans="1:10" ht="16" x14ac:dyDescent="0.2">
      <c r="A141" s="63">
        <f>A138+1</f>
        <v>37</v>
      </c>
      <c r="B141" s="75" t="s">
        <v>278</v>
      </c>
      <c r="C141" s="66" t="s">
        <v>235</v>
      </c>
      <c r="D141" s="66" t="s">
        <v>411</v>
      </c>
      <c r="E141" s="79">
        <v>10000</v>
      </c>
      <c r="F141" s="79">
        <v>0</v>
      </c>
      <c r="G141" s="78">
        <f>H141-F141</f>
        <v>2.0099999999999998</v>
      </c>
      <c r="H141" s="79">
        <v>2.0099999999999998</v>
      </c>
      <c r="I141" s="79">
        <f>SUM(H141:H142)</f>
        <v>6.42</v>
      </c>
      <c r="J141" s="23"/>
    </row>
    <row r="142" spans="1:10" ht="16" x14ac:dyDescent="0.2">
      <c r="A142" s="63"/>
      <c r="B142" s="75"/>
      <c r="C142" s="66"/>
      <c r="D142" s="66" t="s">
        <v>417</v>
      </c>
      <c r="E142" s="79">
        <v>10000</v>
      </c>
      <c r="F142" s="79">
        <v>4.41</v>
      </c>
      <c r="G142" s="79"/>
      <c r="H142" s="79">
        <f>F142</f>
        <v>4.41</v>
      </c>
      <c r="I142" s="79"/>
      <c r="J142" s="23"/>
    </row>
    <row r="143" spans="1:10" ht="16" x14ac:dyDescent="0.2">
      <c r="A143" s="63"/>
      <c r="B143" s="75"/>
      <c r="C143" s="66"/>
      <c r="D143" s="66"/>
      <c r="E143" s="79"/>
      <c r="F143" s="79"/>
      <c r="G143" s="79"/>
      <c r="H143" s="79"/>
      <c r="I143" s="79"/>
      <c r="J143" s="23"/>
    </row>
    <row r="144" spans="1:10" ht="16" x14ac:dyDescent="0.2">
      <c r="A144" s="63">
        <f>A141+1</f>
        <v>38</v>
      </c>
      <c r="B144" s="75" t="s">
        <v>279</v>
      </c>
      <c r="C144" s="66" t="s">
        <v>29</v>
      </c>
      <c r="D144" s="66" t="s">
        <v>411</v>
      </c>
      <c r="E144" s="79">
        <v>10000</v>
      </c>
      <c r="F144" s="79">
        <v>0</v>
      </c>
      <c r="G144" s="78">
        <f>H144-F144</f>
        <v>2.0099999999999998</v>
      </c>
      <c r="H144" s="79">
        <v>2.0099999999999998</v>
      </c>
      <c r="I144" s="79">
        <f>SUM(H144:H145)</f>
        <v>2.4299999999999997</v>
      </c>
      <c r="J144" s="23"/>
    </row>
    <row r="145" spans="1:15" ht="16" x14ac:dyDescent="0.2">
      <c r="A145" s="63"/>
      <c r="B145" s="75"/>
      <c r="C145" s="66"/>
      <c r="D145" s="66" t="s">
        <v>413</v>
      </c>
      <c r="E145" s="79">
        <v>10000</v>
      </c>
      <c r="F145" s="79">
        <v>0.42</v>
      </c>
      <c r="G145" s="79"/>
      <c r="H145" s="79">
        <f>F145</f>
        <v>0.42</v>
      </c>
      <c r="I145" s="79"/>
      <c r="J145" s="23"/>
    </row>
    <row r="146" spans="1:15" ht="16" x14ac:dyDescent="0.2">
      <c r="A146" s="63"/>
      <c r="B146" s="75"/>
      <c r="C146" s="66"/>
      <c r="D146" s="66"/>
      <c r="E146" s="79"/>
      <c r="F146" s="79"/>
      <c r="G146" s="79"/>
      <c r="H146" s="79"/>
      <c r="I146" s="79"/>
      <c r="J146" s="23"/>
    </row>
    <row r="147" spans="1:15" ht="16" x14ac:dyDescent="0.2">
      <c r="A147" s="63">
        <f>A144+1</f>
        <v>39</v>
      </c>
      <c r="B147" s="75" t="s">
        <v>280</v>
      </c>
      <c r="C147" s="66" t="s">
        <v>201</v>
      </c>
      <c r="D147" s="66" t="s">
        <v>411</v>
      </c>
      <c r="E147" s="79">
        <v>10000</v>
      </c>
      <c r="F147" s="79">
        <v>0</v>
      </c>
      <c r="G147" s="78">
        <f>H147-F147</f>
        <v>1.26</v>
      </c>
      <c r="H147" s="79">
        <v>1.26</v>
      </c>
      <c r="I147" s="79">
        <f>SUM(H147:H152)</f>
        <v>25.18</v>
      </c>
      <c r="J147" s="23"/>
    </row>
    <row r="148" spans="1:15" ht="16" x14ac:dyDescent="0.2">
      <c r="A148" s="63"/>
      <c r="B148" s="75"/>
      <c r="C148" s="66"/>
      <c r="D148" s="173" t="s">
        <v>417</v>
      </c>
      <c r="E148" s="79">
        <v>10000</v>
      </c>
      <c r="F148" s="79">
        <v>11.57</v>
      </c>
      <c r="G148" s="79"/>
      <c r="H148" s="79">
        <f>F148</f>
        <v>11.57</v>
      </c>
      <c r="I148" s="79"/>
      <c r="J148" s="23"/>
    </row>
    <row r="149" spans="1:15" ht="16" x14ac:dyDescent="0.2">
      <c r="A149" s="63"/>
      <c r="B149" s="75"/>
      <c r="C149" s="66"/>
      <c r="D149" s="173" t="s">
        <v>412</v>
      </c>
      <c r="E149" s="79">
        <v>10000</v>
      </c>
      <c r="F149" s="79">
        <v>3.42</v>
      </c>
      <c r="G149" s="79"/>
      <c r="H149" s="79">
        <f>F149</f>
        <v>3.42</v>
      </c>
      <c r="I149" s="79"/>
      <c r="J149" s="23"/>
    </row>
    <row r="150" spans="1:15" ht="16" x14ac:dyDescent="0.2">
      <c r="A150" s="63"/>
      <c r="B150" s="75"/>
      <c r="C150" s="66"/>
      <c r="D150" s="173" t="s">
        <v>413</v>
      </c>
      <c r="E150" s="79">
        <v>100000</v>
      </c>
      <c r="F150" s="79">
        <v>4.18</v>
      </c>
      <c r="G150" s="79"/>
      <c r="H150" s="79">
        <f>F150</f>
        <v>4.18</v>
      </c>
      <c r="I150" s="79"/>
      <c r="J150" s="23"/>
    </row>
    <row r="151" spans="1:15" ht="16" x14ac:dyDescent="0.2">
      <c r="A151" s="63"/>
      <c r="B151" s="75"/>
      <c r="C151" s="66"/>
      <c r="D151" s="173" t="s">
        <v>418</v>
      </c>
      <c r="E151" s="79">
        <v>100000</v>
      </c>
      <c r="F151" s="79">
        <v>4.4000000000000004</v>
      </c>
      <c r="G151" s="79"/>
      <c r="H151" s="79">
        <f>F151</f>
        <v>4.4000000000000004</v>
      </c>
      <c r="I151" s="79"/>
      <c r="J151" s="23"/>
    </row>
    <row r="152" spans="1:15" ht="16" x14ac:dyDescent="0.2">
      <c r="A152" s="63"/>
      <c r="B152" s="75"/>
      <c r="C152" s="66"/>
      <c r="D152" s="173" t="s">
        <v>414</v>
      </c>
      <c r="E152" s="79">
        <v>10000</v>
      </c>
      <c r="F152" s="79">
        <v>0.35</v>
      </c>
      <c r="G152" s="79"/>
      <c r="H152" s="79">
        <f>F152</f>
        <v>0.35</v>
      </c>
      <c r="I152" s="79"/>
      <c r="J152" s="23"/>
    </row>
    <row r="153" spans="1:15" ht="16" x14ac:dyDescent="0.2">
      <c r="A153" s="63"/>
      <c r="B153" s="75"/>
      <c r="C153" s="66"/>
      <c r="D153" s="66"/>
      <c r="E153" s="79"/>
      <c r="F153" s="79"/>
      <c r="G153" s="79"/>
      <c r="H153" s="79"/>
      <c r="I153" s="79"/>
      <c r="J153" s="23"/>
    </row>
    <row r="154" spans="1:15" ht="16" x14ac:dyDescent="0.2">
      <c r="A154" s="63">
        <v>41</v>
      </c>
      <c r="B154" s="75" t="s">
        <v>282</v>
      </c>
      <c r="C154" s="85" t="s">
        <v>226</v>
      </c>
      <c r="D154" s="85" t="s">
        <v>411</v>
      </c>
      <c r="E154" s="86">
        <v>10000</v>
      </c>
      <c r="F154" s="86">
        <v>0</v>
      </c>
      <c r="G154" s="78">
        <f>H154-F154</f>
        <v>0.66</v>
      </c>
      <c r="H154" s="86">
        <v>0.66</v>
      </c>
      <c r="I154" s="86">
        <f>SUM(H154:H155)</f>
        <v>1.08</v>
      </c>
      <c r="J154" s="23"/>
    </row>
    <row r="155" spans="1:15" ht="16" x14ac:dyDescent="0.2">
      <c r="A155" s="63"/>
      <c r="B155" s="75"/>
      <c r="C155" s="85"/>
      <c r="D155" s="85" t="s">
        <v>413</v>
      </c>
      <c r="E155" s="86">
        <v>10000</v>
      </c>
      <c r="F155" s="86">
        <v>0.42</v>
      </c>
      <c r="G155" s="86"/>
      <c r="H155" s="86">
        <f>F155</f>
        <v>0.42</v>
      </c>
      <c r="I155" s="86"/>
      <c r="J155" s="23"/>
    </row>
    <row r="156" spans="1:15" ht="16" x14ac:dyDescent="0.2">
      <c r="A156" s="63"/>
      <c r="B156" s="75"/>
      <c r="C156" s="85"/>
      <c r="D156" s="85"/>
      <c r="E156" s="86"/>
      <c r="F156" s="86"/>
      <c r="G156" s="86"/>
      <c r="H156" s="86"/>
      <c r="I156" s="86"/>
      <c r="J156" s="23"/>
    </row>
    <row r="157" spans="1:15" ht="16" x14ac:dyDescent="0.2">
      <c r="A157" s="63">
        <f>A154+1</f>
        <v>42</v>
      </c>
      <c r="B157" s="75" t="s">
        <v>331</v>
      </c>
      <c r="C157" s="168" t="s">
        <v>332</v>
      </c>
      <c r="D157" s="168" t="s">
        <v>411</v>
      </c>
      <c r="E157" s="169">
        <v>250000</v>
      </c>
      <c r="F157" s="86">
        <v>15.84</v>
      </c>
      <c r="G157" s="78">
        <f>H157-F157</f>
        <v>0.66000000000000014</v>
      </c>
      <c r="H157" s="86">
        <v>16.5</v>
      </c>
      <c r="I157" s="86">
        <f>SUM(H157:H158)</f>
        <v>26.95</v>
      </c>
      <c r="J157" s="23"/>
      <c r="M157" s="13"/>
      <c r="N157" s="42"/>
      <c r="O157" s="45"/>
    </row>
    <row r="158" spans="1:15" ht="16" x14ac:dyDescent="0.2">
      <c r="A158" s="63"/>
      <c r="B158" s="75"/>
      <c r="C158" s="168"/>
      <c r="D158" s="168" t="s">
        <v>413</v>
      </c>
      <c r="E158" s="169">
        <v>250000</v>
      </c>
      <c r="F158" s="86">
        <v>10.45</v>
      </c>
      <c r="G158" s="86"/>
      <c r="H158" s="86">
        <f>F158</f>
        <v>10.45</v>
      </c>
      <c r="I158" s="86"/>
      <c r="J158" s="23"/>
      <c r="M158" s="13"/>
      <c r="N158" s="42"/>
      <c r="O158" s="45"/>
    </row>
    <row r="159" spans="1:15" ht="16" x14ac:dyDescent="0.2">
      <c r="A159" s="63"/>
      <c r="B159" s="75"/>
      <c r="C159" s="168"/>
      <c r="D159" s="168"/>
      <c r="E159" s="169"/>
      <c r="F159" s="86"/>
      <c r="G159" s="86"/>
      <c r="H159" s="86"/>
      <c r="I159" s="86"/>
      <c r="J159" s="23"/>
      <c r="M159" s="13"/>
      <c r="N159" s="42"/>
      <c r="O159" s="45"/>
    </row>
    <row r="160" spans="1:15" ht="16" x14ac:dyDescent="0.2">
      <c r="A160" s="63">
        <f>A157+1</f>
        <v>43</v>
      </c>
      <c r="B160" s="75" t="s">
        <v>283</v>
      </c>
      <c r="C160" s="66" t="s">
        <v>71</v>
      </c>
      <c r="D160" s="66" t="s">
        <v>411</v>
      </c>
      <c r="E160" s="79">
        <v>50000</v>
      </c>
      <c r="F160" s="79">
        <v>8.0399999999999991</v>
      </c>
      <c r="G160" s="78">
        <f>H160-F160</f>
        <v>2.0100000000000016</v>
      </c>
      <c r="H160" s="79">
        <v>10.050000000000001</v>
      </c>
      <c r="I160" s="79">
        <f>SUM(H160:H163)</f>
        <v>25</v>
      </c>
      <c r="J160" s="23"/>
    </row>
    <row r="161" spans="1:10" ht="16" x14ac:dyDescent="0.2">
      <c r="A161" s="63"/>
      <c r="B161" s="75"/>
      <c r="C161" s="66"/>
      <c r="D161" s="66" t="s">
        <v>417</v>
      </c>
      <c r="E161" s="79">
        <v>30000</v>
      </c>
      <c r="F161" s="79">
        <v>13.23</v>
      </c>
      <c r="G161" s="79"/>
      <c r="H161" s="79">
        <f>F161</f>
        <v>13.23</v>
      </c>
      <c r="I161" s="79"/>
      <c r="J161" s="23"/>
    </row>
    <row r="162" spans="1:10" ht="16" x14ac:dyDescent="0.2">
      <c r="A162" s="63"/>
      <c r="B162" s="75"/>
      <c r="C162" s="66"/>
      <c r="D162" s="66" t="s">
        <v>413</v>
      </c>
      <c r="E162" s="79">
        <v>20000</v>
      </c>
      <c r="F162" s="79">
        <v>0.84</v>
      </c>
      <c r="G162" s="79"/>
      <c r="H162" s="79">
        <f>F162</f>
        <v>0.84</v>
      </c>
      <c r="I162" s="79"/>
      <c r="J162" s="23"/>
    </row>
    <row r="163" spans="1:10" ht="16" x14ac:dyDescent="0.2">
      <c r="A163" s="63"/>
      <c r="B163" s="75"/>
      <c r="C163" s="66"/>
      <c r="D163" s="66" t="s">
        <v>418</v>
      </c>
      <c r="E163" s="79">
        <v>20000</v>
      </c>
      <c r="F163" s="79">
        <v>0.88</v>
      </c>
      <c r="G163" s="79"/>
      <c r="H163" s="79">
        <f>F163</f>
        <v>0.88</v>
      </c>
      <c r="I163" s="79"/>
      <c r="J163" s="23"/>
    </row>
    <row r="164" spans="1:10" ht="16" x14ac:dyDescent="0.2">
      <c r="A164" s="63"/>
      <c r="B164" s="75"/>
      <c r="C164" s="66"/>
      <c r="D164" s="66"/>
      <c r="E164" s="79"/>
      <c r="F164" s="79"/>
      <c r="G164" s="79"/>
      <c r="H164" s="79"/>
      <c r="I164" s="79"/>
      <c r="J164" s="23"/>
    </row>
    <row r="165" spans="1:10" ht="16" x14ac:dyDescent="0.2">
      <c r="A165" s="63">
        <f>A160+1</f>
        <v>44</v>
      </c>
      <c r="B165" s="75" t="s">
        <v>284</v>
      </c>
      <c r="C165" s="66" t="s">
        <v>131</v>
      </c>
      <c r="D165" s="66" t="s">
        <v>411</v>
      </c>
      <c r="E165" s="79">
        <v>10000</v>
      </c>
      <c r="F165" s="79">
        <v>0</v>
      </c>
      <c r="G165" s="78">
        <f>H165-F165</f>
        <v>3.08</v>
      </c>
      <c r="H165" s="79">
        <v>3.08</v>
      </c>
      <c r="I165" s="79">
        <f>SUM(H165:H170)</f>
        <v>27.560000000000002</v>
      </c>
      <c r="J165" s="23"/>
    </row>
    <row r="166" spans="1:10" ht="16" x14ac:dyDescent="0.2">
      <c r="A166" s="63"/>
      <c r="B166" s="75"/>
      <c r="C166" s="66"/>
      <c r="D166" s="173" t="s">
        <v>417</v>
      </c>
      <c r="E166" s="79">
        <v>10000</v>
      </c>
      <c r="F166" s="79">
        <v>4.41</v>
      </c>
      <c r="G166" s="79"/>
      <c r="H166" s="79">
        <f>F166</f>
        <v>4.41</v>
      </c>
      <c r="I166" s="79"/>
      <c r="J166" s="23"/>
    </row>
    <row r="167" spans="1:10" ht="16" x14ac:dyDescent="0.2">
      <c r="A167" s="63"/>
      <c r="B167" s="75"/>
      <c r="C167" s="66"/>
      <c r="D167" s="173" t="s">
        <v>412</v>
      </c>
      <c r="E167" s="79">
        <v>10000</v>
      </c>
      <c r="F167" s="79">
        <v>3.42</v>
      </c>
      <c r="G167" s="79"/>
      <c r="H167" s="79">
        <f>F167</f>
        <v>3.42</v>
      </c>
      <c r="I167" s="79"/>
      <c r="J167" s="23"/>
    </row>
    <row r="168" spans="1:10" ht="16" x14ac:dyDescent="0.2">
      <c r="A168" s="63"/>
      <c r="B168" s="75"/>
      <c r="C168" s="66"/>
      <c r="D168" s="173" t="s">
        <v>413</v>
      </c>
      <c r="E168" s="79">
        <v>190000</v>
      </c>
      <c r="F168" s="79">
        <v>7.94</v>
      </c>
      <c r="G168" s="79"/>
      <c r="H168" s="79">
        <f>F168</f>
        <v>7.94</v>
      </c>
      <c r="I168" s="79"/>
      <c r="J168" s="23"/>
    </row>
    <row r="169" spans="1:10" ht="16" x14ac:dyDescent="0.2">
      <c r="A169" s="63"/>
      <c r="B169" s="75"/>
      <c r="C169" s="66"/>
      <c r="D169" s="173" t="s">
        <v>418</v>
      </c>
      <c r="E169" s="79">
        <v>190000</v>
      </c>
      <c r="F169" s="79">
        <v>8.36</v>
      </c>
      <c r="G169" s="79"/>
      <c r="H169" s="79">
        <f>F169</f>
        <v>8.36</v>
      </c>
      <c r="I169" s="79"/>
      <c r="J169" s="23"/>
    </row>
    <row r="170" spans="1:10" ht="16" x14ac:dyDescent="0.2">
      <c r="A170" s="63"/>
      <c r="B170" s="75"/>
      <c r="C170" s="66"/>
      <c r="D170" s="173" t="s">
        <v>414</v>
      </c>
      <c r="E170" s="79">
        <v>10000</v>
      </c>
      <c r="F170" s="79">
        <v>0.35</v>
      </c>
      <c r="G170" s="79"/>
      <c r="H170" s="79">
        <f>F170</f>
        <v>0.35</v>
      </c>
      <c r="I170" s="79"/>
      <c r="J170" s="23"/>
    </row>
    <row r="171" spans="1:10" ht="16" x14ac:dyDescent="0.2">
      <c r="A171" s="63"/>
      <c r="B171" s="75"/>
      <c r="C171" s="66"/>
      <c r="D171" s="66"/>
      <c r="E171" s="79"/>
      <c r="F171" s="79"/>
      <c r="G171" s="79"/>
      <c r="H171" s="79"/>
      <c r="I171" s="79"/>
      <c r="J171" s="23"/>
    </row>
    <row r="172" spans="1:10" ht="16" x14ac:dyDescent="0.2">
      <c r="A172" s="63">
        <f>A165+1</f>
        <v>45</v>
      </c>
      <c r="B172" s="75" t="s">
        <v>285</v>
      </c>
      <c r="C172" s="85" t="s">
        <v>227</v>
      </c>
      <c r="D172" s="66" t="s">
        <v>411</v>
      </c>
      <c r="E172" s="86">
        <v>10000</v>
      </c>
      <c r="F172" s="86">
        <v>0</v>
      </c>
      <c r="G172" s="78">
        <f>H172-F172</f>
        <v>2.0099999999999998</v>
      </c>
      <c r="H172" s="86">
        <v>2.0099999999999998</v>
      </c>
      <c r="I172" s="86">
        <f>SUM(H172:H177)</f>
        <v>32.79</v>
      </c>
      <c r="J172" s="23"/>
    </row>
    <row r="173" spans="1:10" ht="16" x14ac:dyDescent="0.2">
      <c r="A173" s="63"/>
      <c r="B173" s="75"/>
      <c r="C173" s="85"/>
      <c r="D173" s="173" t="s">
        <v>417</v>
      </c>
      <c r="E173" s="86">
        <v>10000</v>
      </c>
      <c r="F173" s="86">
        <v>11.57</v>
      </c>
      <c r="G173" s="86"/>
      <c r="H173" s="86">
        <f>F173</f>
        <v>11.57</v>
      </c>
      <c r="I173" s="86"/>
      <c r="J173" s="23"/>
    </row>
    <row r="174" spans="1:10" ht="16" x14ac:dyDescent="0.2">
      <c r="A174" s="63"/>
      <c r="B174" s="75"/>
      <c r="C174" s="85"/>
      <c r="D174" s="173" t="s">
        <v>412</v>
      </c>
      <c r="E174" s="86">
        <v>10000</v>
      </c>
      <c r="F174" s="86">
        <v>3.42</v>
      </c>
      <c r="G174" s="86"/>
      <c r="H174" s="86">
        <f>F174</f>
        <v>3.42</v>
      </c>
      <c r="I174" s="86"/>
      <c r="J174" s="23"/>
    </row>
    <row r="175" spans="1:10" ht="16" x14ac:dyDescent="0.2">
      <c r="A175" s="63"/>
      <c r="B175" s="75"/>
      <c r="C175" s="85"/>
      <c r="D175" s="173" t="s">
        <v>413</v>
      </c>
      <c r="E175" s="86">
        <v>180000</v>
      </c>
      <c r="F175" s="86">
        <v>7.52</v>
      </c>
      <c r="G175" s="86"/>
      <c r="H175" s="86">
        <f>F175</f>
        <v>7.52</v>
      </c>
      <c r="I175" s="86"/>
      <c r="J175" s="23"/>
    </row>
    <row r="176" spans="1:10" ht="16" x14ac:dyDescent="0.2">
      <c r="A176" s="63"/>
      <c r="B176" s="75"/>
      <c r="C176" s="85"/>
      <c r="D176" s="173" t="s">
        <v>418</v>
      </c>
      <c r="E176" s="86">
        <v>180000</v>
      </c>
      <c r="F176" s="86">
        <v>7.92</v>
      </c>
      <c r="G176" s="86"/>
      <c r="H176" s="86">
        <f>F176</f>
        <v>7.92</v>
      </c>
      <c r="I176" s="86"/>
      <c r="J176" s="23"/>
    </row>
    <row r="177" spans="1:10" ht="16" x14ac:dyDescent="0.2">
      <c r="A177" s="63"/>
      <c r="B177" s="75"/>
      <c r="C177" s="85"/>
      <c r="D177" s="173" t="s">
        <v>414</v>
      </c>
      <c r="E177" s="86">
        <v>10000</v>
      </c>
      <c r="F177" s="86">
        <v>0.35</v>
      </c>
      <c r="G177" s="86"/>
      <c r="H177" s="86">
        <f>F177</f>
        <v>0.35</v>
      </c>
      <c r="I177" s="86"/>
      <c r="J177" s="23"/>
    </row>
    <row r="178" spans="1:10" ht="16" x14ac:dyDescent="0.2">
      <c r="A178" s="63"/>
      <c r="B178" s="75"/>
      <c r="C178" s="85"/>
      <c r="D178" s="85"/>
      <c r="E178" s="86"/>
      <c r="F178" s="86"/>
      <c r="G178" s="86"/>
      <c r="H178" s="86"/>
      <c r="I178" s="86"/>
      <c r="J178" s="23"/>
    </row>
    <row r="179" spans="1:10" ht="16" x14ac:dyDescent="0.2">
      <c r="A179" s="63">
        <f>A172+1</f>
        <v>46</v>
      </c>
      <c r="B179" s="75" t="s">
        <v>286</v>
      </c>
      <c r="C179" s="66" t="s">
        <v>70</v>
      </c>
      <c r="D179" s="66" t="s">
        <v>411</v>
      </c>
      <c r="E179" s="79">
        <v>10000</v>
      </c>
      <c r="F179" s="79">
        <v>0</v>
      </c>
      <c r="G179" s="78">
        <f>H179-F179</f>
        <v>2.0099999999999998</v>
      </c>
      <c r="H179" s="79">
        <v>2.0099999999999998</v>
      </c>
      <c r="I179" s="79">
        <f>SUM(H179:H184)</f>
        <v>17.190000000000001</v>
      </c>
      <c r="J179" s="23"/>
    </row>
    <row r="180" spans="1:10" ht="16" x14ac:dyDescent="0.2">
      <c r="A180" s="63"/>
      <c r="B180" s="75"/>
      <c r="C180" s="66"/>
      <c r="D180" s="173" t="s">
        <v>417</v>
      </c>
      <c r="E180" s="79">
        <v>10000</v>
      </c>
      <c r="F180" s="79">
        <v>2.83</v>
      </c>
      <c r="G180" s="79"/>
      <c r="H180" s="79">
        <f>F180</f>
        <v>2.83</v>
      </c>
      <c r="I180" s="79"/>
      <c r="J180" s="23"/>
    </row>
    <row r="181" spans="1:10" ht="16" x14ac:dyDescent="0.2">
      <c r="A181" s="63"/>
      <c r="B181" s="75"/>
      <c r="C181" s="66"/>
      <c r="D181" s="173" t="s">
        <v>412</v>
      </c>
      <c r="E181" s="79">
        <v>10000</v>
      </c>
      <c r="F181" s="79">
        <v>3.42</v>
      </c>
      <c r="G181" s="79"/>
      <c r="H181" s="79">
        <f>F181</f>
        <v>3.42</v>
      </c>
      <c r="I181" s="79"/>
      <c r="J181" s="23"/>
    </row>
    <row r="182" spans="1:10" ht="16" x14ac:dyDescent="0.2">
      <c r="A182" s="63"/>
      <c r="B182" s="75"/>
      <c r="C182" s="66"/>
      <c r="D182" s="173" t="s">
        <v>413</v>
      </c>
      <c r="E182" s="79">
        <v>100000</v>
      </c>
      <c r="F182" s="79">
        <v>4.18</v>
      </c>
      <c r="G182" s="79"/>
      <c r="H182" s="79">
        <f>F182</f>
        <v>4.18</v>
      </c>
      <c r="I182" s="79"/>
      <c r="J182" s="23"/>
    </row>
    <row r="183" spans="1:10" ht="16" x14ac:dyDescent="0.2">
      <c r="A183" s="63"/>
      <c r="B183" s="75"/>
      <c r="C183" s="66"/>
      <c r="D183" s="173" t="s">
        <v>418</v>
      </c>
      <c r="E183" s="79">
        <v>100000</v>
      </c>
      <c r="F183" s="79">
        <v>4.4000000000000004</v>
      </c>
      <c r="G183" s="79"/>
      <c r="H183" s="79">
        <f>F183</f>
        <v>4.4000000000000004</v>
      </c>
      <c r="I183" s="79"/>
      <c r="J183" s="23"/>
    </row>
    <row r="184" spans="1:10" ht="16" x14ac:dyDescent="0.2">
      <c r="A184" s="63"/>
      <c r="B184" s="75"/>
      <c r="C184" s="66"/>
      <c r="D184" s="173" t="s">
        <v>414</v>
      </c>
      <c r="E184" s="79">
        <v>10000</v>
      </c>
      <c r="F184" s="79">
        <v>0.35</v>
      </c>
      <c r="G184" s="79"/>
      <c r="H184" s="79">
        <f>F184</f>
        <v>0.35</v>
      </c>
      <c r="I184" s="79"/>
      <c r="J184" s="23"/>
    </row>
    <row r="185" spans="1:10" ht="16" x14ac:dyDescent="0.2">
      <c r="A185" s="63"/>
      <c r="B185" s="75"/>
      <c r="C185" s="66"/>
      <c r="D185" s="66"/>
      <c r="E185" s="79"/>
      <c r="F185" s="79"/>
      <c r="G185" s="79"/>
      <c r="H185" s="79"/>
      <c r="I185" s="79"/>
      <c r="J185" s="23"/>
    </row>
    <row r="186" spans="1:10" ht="16" x14ac:dyDescent="0.2">
      <c r="A186" s="63">
        <f>A179+1</f>
        <v>47</v>
      </c>
      <c r="B186" s="75" t="s">
        <v>375</v>
      </c>
      <c r="C186" s="66" t="s">
        <v>34</v>
      </c>
      <c r="D186" s="66" t="s">
        <v>411</v>
      </c>
      <c r="E186" s="78">
        <v>10000</v>
      </c>
      <c r="F186" s="78">
        <v>0</v>
      </c>
      <c r="G186" s="78">
        <f>H186-F186</f>
        <v>2.0099999999999998</v>
      </c>
      <c r="H186" s="78">
        <v>2.0099999999999998</v>
      </c>
      <c r="I186" s="78">
        <f>H186</f>
        <v>2.0099999999999998</v>
      </c>
      <c r="J186" s="23"/>
    </row>
    <row r="187" spans="1:10" ht="16" x14ac:dyDescent="0.2">
      <c r="A187" s="63"/>
      <c r="B187" s="75"/>
      <c r="C187" s="66"/>
      <c r="D187" s="66"/>
      <c r="E187" s="78"/>
      <c r="F187" s="78"/>
      <c r="G187" s="78"/>
      <c r="H187" s="78"/>
      <c r="I187" s="78"/>
      <c r="J187" s="23"/>
    </row>
    <row r="188" spans="1:10" ht="16" x14ac:dyDescent="0.2">
      <c r="A188" s="63">
        <f>A186+1</f>
        <v>48</v>
      </c>
      <c r="B188" s="75" t="s">
        <v>287</v>
      </c>
      <c r="C188" s="70" t="s">
        <v>214</v>
      </c>
      <c r="D188" s="70" t="s">
        <v>411</v>
      </c>
      <c r="E188" s="130">
        <v>10000</v>
      </c>
      <c r="F188" s="130">
        <v>0</v>
      </c>
      <c r="G188" s="78">
        <f>H188-F188</f>
        <v>2.0099999999999998</v>
      </c>
      <c r="H188" s="130">
        <v>2.0099999999999998</v>
      </c>
      <c r="I188" s="130">
        <f>H188</f>
        <v>2.0099999999999998</v>
      </c>
      <c r="J188" s="23"/>
    </row>
    <row r="189" spans="1:10" ht="16" x14ac:dyDescent="0.2">
      <c r="A189" s="63"/>
      <c r="B189" s="75"/>
      <c r="C189" s="70"/>
      <c r="D189" s="70"/>
      <c r="E189" s="130"/>
      <c r="F189" s="130"/>
      <c r="G189" s="130"/>
      <c r="H189" s="130"/>
      <c r="I189" s="130"/>
      <c r="J189" s="23"/>
    </row>
    <row r="190" spans="1:10" ht="16" x14ac:dyDescent="0.2">
      <c r="A190" s="63">
        <f>A188+1</f>
        <v>49</v>
      </c>
      <c r="B190" s="75" t="s">
        <v>288</v>
      </c>
      <c r="C190" s="66" t="s">
        <v>132</v>
      </c>
      <c r="D190" s="66" t="s">
        <v>411</v>
      </c>
      <c r="E190" s="78">
        <v>190000</v>
      </c>
      <c r="F190" s="78">
        <v>11.88</v>
      </c>
      <c r="G190" s="78">
        <f>H190-F190</f>
        <v>0.65999999999999837</v>
      </c>
      <c r="H190" s="78">
        <v>12.54</v>
      </c>
      <c r="I190" s="78">
        <f>SUM(H190:H195)</f>
        <v>33.94</v>
      </c>
      <c r="J190" s="23"/>
    </row>
    <row r="191" spans="1:10" ht="16" x14ac:dyDescent="0.2">
      <c r="A191" s="63"/>
      <c r="B191" s="75"/>
      <c r="C191" s="66"/>
      <c r="D191" s="173" t="s">
        <v>417</v>
      </c>
      <c r="E191" s="78">
        <v>50000</v>
      </c>
      <c r="F191" s="78">
        <v>9.0500000000000007</v>
      </c>
      <c r="G191" s="78"/>
      <c r="H191" s="78">
        <f>F191</f>
        <v>9.0500000000000007</v>
      </c>
      <c r="I191" s="78"/>
      <c r="J191" s="23"/>
    </row>
    <row r="192" spans="1:10" ht="16" x14ac:dyDescent="0.2">
      <c r="A192" s="63"/>
      <c r="B192" s="75"/>
      <c r="C192" s="66"/>
      <c r="D192" s="173" t="s">
        <v>412</v>
      </c>
      <c r="E192" s="78">
        <v>10000</v>
      </c>
      <c r="F192" s="78">
        <v>3.42</v>
      </c>
      <c r="G192" s="78"/>
      <c r="H192" s="78">
        <f>F192</f>
        <v>3.42</v>
      </c>
      <c r="I192" s="78"/>
      <c r="J192" s="23"/>
    </row>
    <row r="193" spans="1:10" ht="16" x14ac:dyDescent="0.2">
      <c r="A193" s="63"/>
      <c r="B193" s="75"/>
      <c r="C193" s="66"/>
      <c r="D193" s="173" t="s">
        <v>413</v>
      </c>
      <c r="E193" s="78">
        <v>100000</v>
      </c>
      <c r="F193" s="78">
        <v>4.18</v>
      </c>
      <c r="G193" s="78"/>
      <c r="H193" s="78">
        <f>F193</f>
        <v>4.18</v>
      </c>
      <c r="I193" s="78"/>
      <c r="J193" s="23"/>
    </row>
    <row r="194" spans="1:10" ht="16" x14ac:dyDescent="0.2">
      <c r="A194" s="63"/>
      <c r="B194" s="75"/>
      <c r="C194" s="66"/>
      <c r="D194" s="173" t="s">
        <v>418</v>
      </c>
      <c r="E194" s="78">
        <v>100000</v>
      </c>
      <c r="F194" s="78">
        <v>4.4000000000000004</v>
      </c>
      <c r="G194" s="78"/>
      <c r="H194" s="78">
        <f>F194</f>
        <v>4.4000000000000004</v>
      </c>
      <c r="I194" s="78"/>
      <c r="J194" s="23"/>
    </row>
    <row r="195" spans="1:10" ht="16" x14ac:dyDescent="0.2">
      <c r="A195" s="63"/>
      <c r="B195" s="75"/>
      <c r="C195" s="66"/>
      <c r="D195" s="173" t="s">
        <v>414</v>
      </c>
      <c r="E195" s="78">
        <v>10000</v>
      </c>
      <c r="F195" s="78">
        <v>0.35</v>
      </c>
      <c r="G195" s="78"/>
      <c r="H195" s="78">
        <f>F195</f>
        <v>0.35</v>
      </c>
      <c r="I195" s="78"/>
      <c r="J195" s="23"/>
    </row>
    <row r="196" spans="1:10" ht="16" x14ac:dyDescent="0.2">
      <c r="A196" s="63"/>
      <c r="B196" s="75"/>
      <c r="C196" s="66"/>
      <c r="D196" s="66"/>
      <c r="E196" s="78"/>
      <c r="F196" s="78"/>
      <c r="G196" s="78"/>
      <c r="H196" s="78"/>
      <c r="I196" s="78"/>
      <c r="J196" s="23"/>
    </row>
    <row r="197" spans="1:10" ht="16" x14ac:dyDescent="0.2">
      <c r="A197" s="63">
        <f>A190+1</f>
        <v>50</v>
      </c>
      <c r="B197" s="75" t="s">
        <v>289</v>
      </c>
      <c r="C197" s="66" t="s">
        <v>133</v>
      </c>
      <c r="D197" s="66" t="s">
        <v>411</v>
      </c>
      <c r="E197" s="78">
        <v>150000</v>
      </c>
      <c r="F197" s="78">
        <v>12.74</v>
      </c>
      <c r="G197" s="78">
        <f>H197-F197</f>
        <v>0.91000000000000014</v>
      </c>
      <c r="H197" s="78">
        <v>13.65</v>
      </c>
      <c r="I197" s="78">
        <f>SUM(H197:H202)</f>
        <v>47.01</v>
      </c>
      <c r="J197" s="23"/>
    </row>
    <row r="198" spans="1:10" ht="16" x14ac:dyDescent="0.2">
      <c r="A198" s="63"/>
      <c r="B198" s="75"/>
      <c r="C198" s="66"/>
      <c r="D198" s="173" t="s">
        <v>417</v>
      </c>
      <c r="E198" s="78">
        <v>50000</v>
      </c>
      <c r="F198" s="78">
        <v>14.15</v>
      </c>
      <c r="G198" s="78"/>
      <c r="H198" s="78">
        <f>F198</f>
        <v>14.15</v>
      </c>
      <c r="I198" s="78"/>
      <c r="J198" s="23"/>
    </row>
    <row r="199" spans="1:10" ht="16" x14ac:dyDescent="0.2">
      <c r="A199" s="63"/>
      <c r="B199" s="75"/>
      <c r="C199" s="66"/>
      <c r="D199" s="173" t="s">
        <v>412</v>
      </c>
      <c r="E199" s="78">
        <v>10000</v>
      </c>
      <c r="F199" s="78">
        <v>3.42</v>
      </c>
      <c r="G199" s="78"/>
      <c r="H199" s="78">
        <f>F199</f>
        <v>3.42</v>
      </c>
      <c r="I199" s="78"/>
      <c r="J199" s="23"/>
    </row>
    <row r="200" spans="1:10" ht="16" x14ac:dyDescent="0.2">
      <c r="A200" s="63"/>
      <c r="B200" s="75"/>
      <c r="C200" s="66"/>
      <c r="D200" s="173" t="s">
        <v>413</v>
      </c>
      <c r="E200" s="78">
        <v>180000</v>
      </c>
      <c r="F200" s="78">
        <v>7.52</v>
      </c>
      <c r="G200" s="78"/>
      <c r="H200" s="78">
        <f>F200</f>
        <v>7.52</v>
      </c>
      <c r="I200" s="78"/>
      <c r="J200" s="23"/>
    </row>
    <row r="201" spans="1:10" ht="16" x14ac:dyDescent="0.2">
      <c r="A201" s="63"/>
      <c r="B201" s="75"/>
      <c r="C201" s="66"/>
      <c r="D201" s="173" t="s">
        <v>418</v>
      </c>
      <c r="E201" s="78">
        <v>180000</v>
      </c>
      <c r="F201" s="78">
        <v>7.92</v>
      </c>
      <c r="G201" s="78"/>
      <c r="H201" s="78">
        <f>F201</f>
        <v>7.92</v>
      </c>
      <c r="I201" s="78"/>
      <c r="J201" s="23"/>
    </row>
    <row r="202" spans="1:10" ht="16" x14ac:dyDescent="0.2">
      <c r="A202" s="63"/>
      <c r="B202" s="75"/>
      <c r="C202" s="66"/>
      <c r="D202" s="173" t="s">
        <v>414</v>
      </c>
      <c r="E202" s="78">
        <v>10000</v>
      </c>
      <c r="F202" s="78">
        <v>0.35</v>
      </c>
      <c r="G202" s="78"/>
      <c r="H202" s="78">
        <f>F202</f>
        <v>0.35</v>
      </c>
      <c r="I202" s="78"/>
      <c r="J202" s="23"/>
    </row>
    <row r="203" spans="1:10" ht="16" x14ac:dyDescent="0.2">
      <c r="A203" s="63"/>
      <c r="B203" s="75"/>
      <c r="C203" s="66"/>
      <c r="D203" s="66"/>
      <c r="E203" s="78"/>
      <c r="F203" s="78"/>
      <c r="G203" s="78"/>
      <c r="H203" s="78"/>
      <c r="I203" s="78"/>
      <c r="J203" s="23"/>
    </row>
    <row r="204" spans="1:10" ht="16" x14ac:dyDescent="0.2">
      <c r="A204" s="63">
        <f>A197+1</f>
        <v>51</v>
      </c>
      <c r="B204" s="75" t="s">
        <v>404</v>
      </c>
      <c r="C204" s="66" t="s">
        <v>405</v>
      </c>
      <c r="D204" s="66" t="s">
        <v>411</v>
      </c>
      <c r="E204" s="78">
        <v>10000</v>
      </c>
      <c r="F204" s="78">
        <v>0</v>
      </c>
      <c r="G204" s="78">
        <f>H204-F204</f>
        <v>0.46</v>
      </c>
      <c r="H204" s="78">
        <v>0.46</v>
      </c>
      <c r="I204" s="78">
        <f>H204</f>
        <v>0.46</v>
      </c>
      <c r="J204" s="23"/>
    </row>
    <row r="205" spans="1:10" ht="16" x14ac:dyDescent="0.2">
      <c r="A205" s="63"/>
      <c r="B205" s="75"/>
      <c r="C205" s="66"/>
      <c r="D205" s="66"/>
      <c r="E205" s="78"/>
      <c r="F205" s="78"/>
      <c r="G205" s="78"/>
      <c r="H205" s="78"/>
      <c r="I205" s="78"/>
      <c r="J205" s="23"/>
    </row>
    <row r="206" spans="1:10" ht="16" x14ac:dyDescent="0.2">
      <c r="A206" s="63">
        <f>A204+1</f>
        <v>52</v>
      </c>
      <c r="B206" s="75" t="s">
        <v>377</v>
      </c>
      <c r="C206" s="66" t="s">
        <v>378</v>
      </c>
      <c r="D206" s="66" t="s">
        <v>411</v>
      </c>
      <c r="E206" s="78">
        <v>10000</v>
      </c>
      <c r="F206" s="78">
        <v>0</v>
      </c>
      <c r="G206" s="78">
        <f>H206-F206</f>
        <v>8.02</v>
      </c>
      <c r="H206" s="78">
        <v>8.02</v>
      </c>
      <c r="I206" s="78">
        <f>H206</f>
        <v>8.02</v>
      </c>
      <c r="J206" s="23"/>
    </row>
    <row r="207" spans="1:10" ht="16" x14ac:dyDescent="0.2">
      <c r="A207" s="63"/>
      <c r="B207" s="75"/>
      <c r="C207" s="66"/>
      <c r="D207" s="66"/>
      <c r="E207" s="78"/>
      <c r="F207" s="78"/>
      <c r="G207" s="78"/>
      <c r="H207" s="78"/>
      <c r="I207" s="78"/>
      <c r="J207" s="23"/>
    </row>
    <row r="208" spans="1:10" ht="16" x14ac:dyDescent="0.2">
      <c r="A208" s="63">
        <v>53</v>
      </c>
      <c r="B208" s="75" t="s">
        <v>291</v>
      </c>
      <c r="C208" s="85" t="s">
        <v>228</v>
      </c>
      <c r="D208" s="85" t="s">
        <v>411</v>
      </c>
      <c r="E208" s="86">
        <v>10000</v>
      </c>
      <c r="F208" s="86">
        <v>0</v>
      </c>
      <c r="G208" s="78">
        <f>H208-F208</f>
        <v>0.46</v>
      </c>
      <c r="H208" s="86">
        <v>0.46</v>
      </c>
      <c r="I208" s="86">
        <f>H208</f>
        <v>0.46</v>
      </c>
      <c r="J208" s="23"/>
    </row>
    <row r="209" spans="1:10" ht="16" x14ac:dyDescent="0.2">
      <c r="A209" s="63"/>
      <c r="B209" s="75"/>
      <c r="C209" s="85"/>
      <c r="D209" s="85"/>
      <c r="E209" s="86"/>
      <c r="F209" s="86"/>
      <c r="G209" s="86"/>
      <c r="H209" s="86"/>
      <c r="I209" s="86"/>
      <c r="J209" s="23"/>
    </row>
    <row r="210" spans="1:10" ht="16" x14ac:dyDescent="0.2">
      <c r="A210" s="63">
        <f>A208+1</f>
        <v>54</v>
      </c>
      <c r="B210" s="75" t="s">
        <v>292</v>
      </c>
      <c r="C210" s="66" t="s">
        <v>84</v>
      </c>
      <c r="D210" s="66" t="s">
        <v>411</v>
      </c>
      <c r="E210" s="78">
        <v>10000</v>
      </c>
      <c r="F210" s="78">
        <v>0</v>
      </c>
      <c r="G210" s="78">
        <f>H210-F210</f>
        <v>0.66</v>
      </c>
      <c r="H210" s="78">
        <v>0.66</v>
      </c>
      <c r="I210" s="78">
        <f>SUM(H210:H211)</f>
        <v>1.08</v>
      </c>
      <c r="J210" s="23"/>
    </row>
    <row r="211" spans="1:10" ht="16" x14ac:dyDescent="0.2">
      <c r="A211" s="63"/>
      <c r="B211" s="75"/>
      <c r="C211" s="66"/>
      <c r="D211" s="66" t="s">
        <v>413</v>
      </c>
      <c r="E211" s="78">
        <v>10000</v>
      </c>
      <c r="F211" s="78">
        <v>0.42</v>
      </c>
      <c r="G211" s="78"/>
      <c r="H211" s="78">
        <f>F211</f>
        <v>0.42</v>
      </c>
      <c r="I211" s="78"/>
      <c r="J211" s="23"/>
    </row>
    <row r="212" spans="1:10" ht="16" x14ac:dyDescent="0.2">
      <c r="A212" s="63"/>
      <c r="B212" s="75"/>
      <c r="C212" s="66"/>
      <c r="D212" s="66"/>
      <c r="E212" s="78"/>
      <c r="F212" s="78"/>
      <c r="G212" s="78"/>
      <c r="H212" s="78"/>
      <c r="I212" s="78"/>
      <c r="J212" s="23"/>
    </row>
    <row r="213" spans="1:10" ht="16" x14ac:dyDescent="0.2">
      <c r="A213" s="63">
        <f>A210+1</f>
        <v>55</v>
      </c>
      <c r="B213" s="75" t="s">
        <v>294</v>
      </c>
      <c r="C213" s="66" t="s">
        <v>60</v>
      </c>
      <c r="D213" s="66" t="s">
        <v>411</v>
      </c>
      <c r="E213" s="78">
        <v>10000</v>
      </c>
      <c r="F213" s="78">
        <v>0</v>
      </c>
      <c r="G213" s="78">
        <f>H213-F213</f>
        <v>5.0199999999999996</v>
      </c>
      <c r="H213" s="78">
        <v>5.0199999999999996</v>
      </c>
      <c r="I213" s="78">
        <f>H213</f>
        <v>5.0199999999999996</v>
      </c>
      <c r="J213" s="23"/>
    </row>
    <row r="214" spans="1:10" ht="16" x14ac:dyDescent="0.2">
      <c r="A214" s="63"/>
      <c r="B214" s="75"/>
      <c r="C214" s="66"/>
      <c r="D214" s="66"/>
      <c r="E214" s="78"/>
      <c r="F214" s="78"/>
      <c r="G214" s="78"/>
      <c r="H214" s="78"/>
      <c r="I214" s="78"/>
      <c r="J214" s="23"/>
    </row>
    <row r="215" spans="1:10" ht="16" x14ac:dyDescent="0.2">
      <c r="A215" s="63">
        <v>57</v>
      </c>
      <c r="B215" s="75" t="s">
        <v>425</v>
      </c>
      <c r="C215" s="66" t="s">
        <v>426</v>
      </c>
      <c r="D215" s="66" t="s">
        <v>411</v>
      </c>
      <c r="E215" s="78">
        <v>10000</v>
      </c>
      <c r="F215" s="78">
        <v>0</v>
      </c>
      <c r="G215" s="78">
        <f>H215-F215</f>
        <v>0.66</v>
      </c>
      <c r="H215" s="78">
        <v>0.66</v>
      </c>
      <c r="I215" s="78">
        <f>SUM(H215:H216)</f>
        <v>1.08</v>
      </c>
      <c r="J215" s="23"/>
    </row>
    <row r="216" spans="1:10" ht="16" x14ac:dyDescent="0.2">
      <c r="A216" s="63"/>
      <c r="B216" s="75"/>
      <c r="C216" s="66"/>
      <c r="D216" s="66" t="s">
        <v>413</v>
      </c>
      <c r="E216" s="78">
        <v>10000</v>
      </c>
      <c r="F216" s="78">
        <v>0.42</v>
      </c>
      <c r="G216" s="78"/>
      <c r="H216" s="78">
        <f>F216</f>
        <v>0.42</v>
      </c>
      <c r="I216" s="78"/>
      <c r="J216" s="23"/>
    </row>
    <row r="217" spans="1:10" ht="16" x14ac:dyDescent="0.2">
      <c r="A217" s="63"/>
      <c r="B217" s="75"/>
      <c r="C217" s="66"/>
      <c r="D217" s="66"/>
      <c r="E217" s="78"/>
      <c r="F217" s="78"/>
      <c r="G217" s="78"/>
      <c r="H217" s="78"/>
      <c r="I217" s="78"/>
      <c r="J217" s="23"/>
    </row>
    <row r="218" spans="1:10" ht="16" x14ac:dyDescent="0.2">
      <c r="A218" s="63">
        <v>58</v>
      </c>
      <c r="B218" s="75" t="s">
        <v>295</v>
      </c>
      <c r="C218" s="66" t="s">
        <v>222</v>
      </c>
      <c r="D218" s="66" t="s">
        <v>411</v>
      </c>
      <c r="E218" s="78">
        <v>10000</v>
      </c>
      <c r="F218" s="78">
        <v>0</v>
      </c>
      <c r="G218" s="78">
        <f>H218-F218</f>
        <v>14.08</v>
      </c>
      <c r="H218" s="78">
        <v>14.08</v>
      </c>
      <c r="I218" s="78">
        <f>H218</f>
        <v>14.08</v>
      </c>
      <c r="J218" s="23"/>
    </row>
    <row r="219" spans="1:10" ht="16" x14ac:dyDescent="0.2">
      <c r="A219" s="63"/>
      <c r="B219" s="75"/>
      <c r="C219" s="66"/>
      <c r="D219" s="66"/>
      <c r="E219" s="78"/>
      <c r="F219" s="78"/>
      <c r="G219" s="78"/>
      <c r="H219" s="78"/>
      <c r="I219" s="78"/>
      <c r="J219" s="23"/>
    </row>
    <row r="220" spans="1:10" ht="16" x14ac:dyDescent="0.2">
      <c r="A220" s="63">
        <f>A218+1</f>
        <v>59</v>
      </c>
      <c r="B220" s="75" t="s">
        <v>351</v>
      </c>
      <c r="C220" s="66" t="s">
        <v>367</v>
      </c>
      <c r="D220" s="66" t="s">
        <v>411</v>
      </c>
      <c r="E220" s="78">
        <v>10000</v>
      </c>
      <c r="F220" s="78">
        <v>0</v>
      </c>
      <c r="G220" s="78">
        <f>H220-F220</f>
        <v>3.08</v>
      </c>
      <c r="H220" s="78">
        <v>3.08</v>
      </c>
      <c r="I220" s="78">
        <f>SUM(H220:H223)</f>
        <v>8.94</v>
      </c>
      <c r="J220" s="23"/>
    </row>
    <row r="221" spans="1:10" ht="16" x14ac:dyDescent="0.2">
      <c r="A221" s="63"/>
      <c r="B221" s="75"/>
      <c r="C221" s="66"/>
      <c r="D221" s="66" t="s">
        <v>412</v>
      </c>
      <c r="E221" s="78">
        <v>10000</v>
      </c>
      <c r="F221" s="78">
        <v>3.42</v>
      </c>
      <c r="G221" s="78"/>
      <c r="H221" s="78">
        <f>F221</f>
        <v>3.42</v>
      </c>
      <c r="I221" s="78"/>
      <c r="J221" s="23"/>
    </row>
    <row r="222" spans="1:10" ht="16" x14ac:dyDescent="0.2">
      <c r="A222" s="63"/>
      <c r="B222" s="75"/>
      <c r="C222" s="66"/>
      <c r="D222" s="66" t="s">
        <v>413</v>
      </c>
      <c r="E222" s="78">
        <v>50000</v>
      </c>
      <c r="F222" s="78">
        <v>2.09</v>
      </c>
      <c r="G222" s="78"/>
      <c r="H222" s="78">
        <f>F222</f>
        <v>2.09</v>
      </c>
      <c r="I222" s="78"/>
      <c r="J222" s="23"/>
    </row>
    <row r="223" spans="1:10" ht="16" x14ac:dyDescent="0.2">
      <c r="A223" s="63"/>
      <c r="B223" s="75"/>
      <c r="C223" s="66"/>
      <c r="D223" s="66" t="s">
        <v>414</v>
      </c>
      <c r="E223" s="78">
        <v>10000</v>
      </c>
      <c r="F223" s="78">
        <v>0.35</v>
      </c>
      <c r="G223" s="78"/>
      <c r="H223" s="78">
        <f>F223</f>
        <v>0.35</v>
      </c>
      <c r="I223" s="78"/>
      <c r="J223" s="23"/>
    </row>
    <row r="224" spans="1:10" ht="16" x14ac:dyDescent="0.2">
      <c r="A224" s="63"/>
      <c r="B224" s="75"/>
      <c r="C224" s="66"/>
      <c r="D224" s="66"/>
      <c r="E224" s="78"/>
      <c r="F224" s="78"/>
      <c r="G224" s="78"/>
      <c r="H224" s="78"/>
      <c r="I224" s="78"/>
      <c r="J224" s="23"/>
    </row>
    <row r="225" spans="1:10" ht="16" x14ac:dyDescent="0.2">
      <c r="A225" s="63">
        <f>A220+1</f>
        <v>60</v>
      </c>
      <c r="B225" s="75" t="s">
        <v>296</v>
      </c>
      <c r="C225" s="70" t="s">
        <v>215</v>
      </c>
      <c r="D225" s="66" t="s">
        <v>411</v>
      </c>
      <c r="E225" s="130">
        <v>250000</v>
      </c>
      <c r="F225" s="130">
        <v>120.48</v>
      </c>
      <c r="G225" s="78">
        <f>H225-F225</f>
        <v>5.019999999999996</v>
      </c>
      <c r="H225" s="130">
        <v>125.5</v>
      </c>
      <c r="I225" s="130">
        <f>SUM(H225:H230)</f>
        <v>213.72</v>
      </c>
      <c r="J225" s="23"/>
    </row>
    <row r="226" spans="1:10" ht="16" x14ac:dyDescent="0.2">
      <c r="A226" s="63"/>
      <c r="B226" s="75"/>
      <c r="C226" s="70"/>
      <c r="D226" s="173" t="s">
        <v>417</v>
      </c>
      <c r="E226" s="130">
        <v>50000</v>
      </c>
      <c r="F226" s="130">
        <v>57.85</v>
      </c>
      <c r="G226" s="130"/>
      <c r="H226" s="130">
        <f>F226</f>
        <v>57.85</v>
      </c>
      <c r="I226" s="130"/>
      <c r="J226" s="23"/>
    </row>
    <row r="227" spans="1:10" ht="16" x14ac:dyDescent="0.2">
      <c r="A227" s="63"/>
      <c r="B227" s="75"/>
      <c r="C227" s="70"/>
      <c r="D227" s="173" t="s">
        <v>412</v>
      </c>
      <c r="E227" s="130">
        <v>10000</v>
      </c>
      <c r="F227" s="130">
        <v>3.42</v>
      </c>
      <c r="G227" s="130"/>
      <c r="H227" s="130">
        <f>F227</f>
        <v>3.42</v>
      </c>
      <c r="I227" s="130"/>
      <c r="J227" s="23"/>
    </row>
    <row r="228" spans="1:10" ht="16" x14ac:dyDescent="0.2">
      <c r="A228" s="63"/>
      <c r="B228" s="75"/>
      <c r="C228" s="70"/>
      <c r="D228" s="173" t="s">
        <v>413</v>
      </c>
      <c r="E228" s="130">
        <v>310000</v>
      </c>
      <c r="F228" s="130">
        <v>12.96</v>
      </c>
      <c r="G228" s="130"/>
      <c r="H228" s="130">
        <f>F228</f>
        <v>12.96</v>
      </c>
      <c r="I228" s="130"/>
      <c r="J228" s="23"/>
    </row>
    <row r="229" spans="1:10" ht="16" x14ac:dyDescent="0.2">
      <c r="A229" s="63"/>
      <c r="B229" s="75"/>
      <c r="C229" s="70"/>
      <c r="D229" s="173" t="s">
        <v>418</v>
      </c>
      <c r="E229" s="130">
        <v>310000</v>
      </c>
      <c r="F229" s="130">
        <v>13.64</v>
      </c>
      <c r="G229" s="130"/>
      <c r="H229" s="130">
        <f>F229</f>
        <v>13.64</v>
      </c>
      <c r="I229" s="130"/>
      <c r="J229" s="23"/>
    </row>
    <row r="230" spans="1:10" ht="16" x14ac:dyDescent="0.2">
      <c r="A230" s="63"/>
      <c r="B230" s="75"/>
      <c r="C230" s="70"/>
      <c r="D230" s="173" t="s">
        <v>414</v>
      </c>
      <c r="E230" s="130">
        <v>10000</v>
      </c>
      <c r="F230" s="130">
        <v>0.35</v>
      </c>
      <c r="G230" s="130"/>
      <c r="H230" s="130">
        <f>F230</f>
        <v>0.35</v>
      </c>
      <c r="I230" s="130"/>
      <c r="J230" s="23"/>
    </row>
    <row r="231" spans="1:10" ht="16" x14ac:dyDescent="0.2">
      <c r="A231" s="63"/>
      <c r="B231" s="75"/>
      <c r="C231" s="70"/>
      <c r="D231" s="173"/>
      <c r="E231" s="130"/>
      <c r="F231" s="130"/>
      <c r="G231" s="130"/>
      <c r="H231" s="130"/>
      <c r="I231" s="130"/>
      <c r="J231" s="23"/>
    </row>
    <row r="232" spans="1:10" ht="16" x14ac:dyDescent="0.2">
      <c r="A232" s="63">
        <f>A225+1</f>
        <v>61</v>
      </c>
      <c r="B232" s="75" t="s">
        <v>387</v>
      </c>
      <c r="C232" s="70" t="s">
        <v>374</v>
      </c>
      <c r="D232" s="70" t="s">
        <v>411</v>
      </c>
      <c r="E232" s="130">
        <v>10000</v>
      </c>
      <c r="F232" s="130">
        <v>0</v>
      </c>
      <c r="G232" s="78">
        <f>H232-F232</f>
        <v>3.08</v>
      </c>
      <c r="H232" s="130">
        <v>3.08</v>
      </c>
      <c r="I232" s="130">
        <f>H232</f>
        <v>3.08</v>
      </c>
      <c r="J232" s="23"/>
    </row>
    <row r="233" spans="1:10" ht="16" x14ac:dyDescent="0.2">
      <c r="A233" s="63"/>
      <c r="B233" s="75"/>
      <c r="C233" s="70"/>
      <c r="D233" s="70"/>
      <c r="E233" s="130"/>
      <c r="F233" s="130"/>
      <c r="G233" s="130"/>
      <c r="H233" s="130"/>
      <c r="I233" s="130"/>
      <c r="J233" s="23"/>
    </row>
    <row r="234" spans="1:10" ht="16" x14ac:dyDescent="0.2">
      <c r="A234" s="63">
        <v>62</v>
      </c>
      <c r="B234" s="75" t="s">
        <v>427</v>
      </c>
      <c r="C234" s="70" t="s">
        <v>428</v>
      </c>
      <c r="D234" s="70" t="s">
        <v>411</v>
      </c>
      <c r="E234" s="130">
        <v>10000</v>
      </c>
      <c r="F234" s="130">
        <v>0</v>
      </c>
      <c r="G234" s="78">
        <f>H234-F234</f>
        <v>0.53</v>
      </c>
      <c r="H234" s="130">
        <v>0.53</v>
      </c>
      <c r="I234" s="130">
        <f>H234</f>
        <v>0.53</v>
      </c>
      <c r="J234" s="23"/>
    </row>
    <row r="235" spans="1:10" ht="16" x14ac:dyDescent="0.2">
      <c r="A235" s="63"/>
      <c r="B235" s="75"/>
      <c r="C235" s="70"/>
      <c r="D235" s="70"/>
      <c r="E235" s="130"/>
      <c r="F235" s="130"/>
      <c r="G235" s="130"/>
      <c r="H235" s="130"/>
      <c r="I235" s="130"/>
      <c r="J235" s="23"/>
    </row>
    <row r="236" spans="1:10" ht="16" x14ac:dyDescent="0.2">
      <c r="A236" s="63">
        <v>63</v>
      </c>
      <c r="B236" s="75" t="s">
        <v>297</v>
      </c>
      <c r="C236" s="66" t="s">
        <v>72</v>
      </c>
      <c r="D236" s="66" t="s">
        <v>411</v>
      </c>
      <c r="E236" s="78">
        <v>10000</v>
      </c>
      <c r="F236" s="78">
        <v>0</v>
      </c>
      <c r="G236" s="78">
        <f>H236-F236</f>
        <v>5.0199999999999996</v>
      </c>
      <c r="H236" s="78">
        <v>5.0199999999999996</v>
      </c>
      <c r="I236" s="78">
        <f>H236</f>
        <v>5.0199999999999996</v>
      </c>
      <c r="J236" s="23"/>
    </row>
    <row r="237" spans="1:10" ht="16" x14ac:dyDescent="0.2">
      <c r="A237" s="63"/>
      <c r="B237" s="75"/>
      <c r="C237" s="66"/>
      <c r="D237" s="66"/>
      <c r="E237" s="78"/>
      <c r="F237" s="78"/>
      <c r="G237" s="78"/>
      <c r="H237" s="78"/>
      <c r="I237" s="78"/>
      <c r="J237" s="23"/>
    </row>
    <row r="238" spans="1:10" ht="16" x14ac:dyDescent="0.2">
      <c r="A238" s="63">
        <v>64</v>
      </c>
      <c r="B238" s="75" t="s">
        <v>298</v>
      </c>
      <c r="C238" s="66" t="s">
        <v>118</v>
      </c>
      <c r="D238" s="66" t="s">
        <v>411</v>
      </c>
      <c r="E238" s="79">
        <v>10000</v>
      </c>
      <c r="F238" s="79">
        <v>0</v>
      </c>
      <c r="G238" s="78">
        <f>H238-F238</f>
        <v>8.02</v>
      </c>
      <c r="H238" s="79">
        <v>8.02</v>
      </c>
      <c r="I238" s="79">
        <f>SUM(H238:H239)</f>
        <v>12.2</v>
      </c>
      <c r="J238" s="23"/>
    </row>
    <row r="239" spans="1:10" ht="16" x14ac:dyDescent="0.2">
      <c r="A239" s="63"/>
      <c r="B239" s="75"/>
      <c r="C239" s="66"/>
      <c r="D239" s="66" t="s">
        <v>413</v>
      </c>
      <c r="E239" s="79">
        <v>100000</v>
      </c>
      <c r="F239" s="79">
        <v>4.18</v>
      </c>
      <c r="G239" s="79"/>
      <c r="H239" s="79">
        <f>F239</f>
        <v>4.18</v>
      </c>
      <c r="I239" s="79"/>
      <c r="J239" s="23"/>
    </row>
    <row r="240" spans="1:10" ht="16" x14ac:dyDescent="0.2">
      <c r="A240" s="63"/>
      <c r="B240" s="75"/>
      <c r="C240" s="66"/>
      <c r="D240" s="66"/>
      <c r="E240" s="79"/>
      <c r="F240" s="79"/>
      <c r="G240" s="79"/>
      <c r="H240" s="79"/>
      <c r="I240" s="79"/>
      <c r="J240" s="23"/>
    </row>
    <row r="241" spans="1:10" ht="16" x14ac:dyDescent="0.2">
      <c r="A241" s="63">
        <f>A238+1</f>
        <v>65</v>
      </c>
      <c r="B241" s="75" t="s">
        <v>299</v>
      </c>
      <c r="C241" s="66" t="s">
        <v>62</v>
      </c>
      <c r="D241" s="66" t="s">
        <v>411</v>
      </c>
      <c r="E241" s="79">
        <v>200000</v>
      </c>
      <c r="F241" s="79">
        <v>38.19</v>
      </c>
      <c r="G241" s="78">
        <f>H241-F241</f>
        <v>2.0100000000000051</v>
      </c>
      <c r="H241" s="79">
        <v>40.200000000000003</v>
      </c>
      <c r="I241" s="79">
        <f>SUM(H241:H244)</f>
        <v>52.330000000000005</v>
      </c>
      <c r="J241" s="23"/>
    </row>
    <row r="242" spans="1:10" ht="16" x14ac:dyDescent="0.2">
      <c r="A242" s="63"/>
      <c r="B242" s="75"/>
      <c r="C242" s="66"/>
      <c r="D242" s="66" t="s">
        <v>412</v>
      </c>
      <c r="E242" s="79">
        <v>10000</v>
      </c>
      <c r="F242" s="79">
        <v>3.42</v>
      </c>
      <c r="G242" s="79"/>
      <c r="H242" s="79">
        <f>F242</f>
        <v>3.42</v>
      </c>
      <c r="I242" s="79"/>
      <c r="J242" s="23"/>
    </row>
    <row r="243" spans="1:10" ht="16" x14ac:dyDescent="0.2">
      <c r="A243" s="63"/>
      <c r="B243" s="75"/>
      <c r="C243" s="66"/>
      <c r="D243" s="66" t="s">
        <v>413</v>
      </c>
      <c r="E243" s="79">
        <v>200000</v>
      </c>
      <c r="F243" s="79">
        <v>8.36</v>
      </c>
      <c r="G243" s="79"/>
      <c r="H243" s="79">
        <f>F243</f>
        <v>8.36</v>
      </c>
      <c r="I243" s="79"/>
      <c r="J243" s="23"/>
    </row>
    <row r="244" spans="1:10" ht="16" x14ac:dyDescent="0.2">
      <c r="A244" s="63"/>
      <c r="B244" s="75"/>
      <c r="C244" s="66"/>
      <c r="D244" s="66" t="s">
        <v>414</v>
      </c>
      <c r="E244" s="79">
        <v>10000</v>
      </c>
      <c r="F244" s="79">
        <v>0.35</v>
      </c>
      <c r="G244" s="79"/>
      <c r="H244" s="79">
        <f>F244</f>
        <v>0.35</v>
      </c>
      <c r="I244" s="79"/>
      <c r="J244" s="23"/>
    </row>
    <row r="245" spans="1:10" ht="16" x14ac:dyDescent="0.2">
      <c r="A245" s="63"/>
      <c r="B245" s="75"/>
      <c r="C245" s="66"/>
      <c r="D245" s="66"/>
      <c r="E245" s="79"/>
      <c r="F245" s="79"/>
      <c r="G245" s="79"/>
      <c r="H245" s="79"/>
      <c r="I245" s="79"/>
      <c r="J245" s="23"/>
    </row>
    <row r="246" spans="1:10" ht="16" x14ac:dyDescent="0.2">
      <c r="A246" s="63">
        <f>A241+1</f>
        <v>66</v>
      </c>
      <c r="B246" s="75" t="s">
        <v>300</v>
      </c>
      <c r="C246" s="66" t="s">
        <v>203</v>
      </c>
      <c r="D246" s="66" t="s">
        <v>411</v>
      </c>
      <c r="E246" s="79">
        <v>10000</v>
      </c>
      <c r="F246" s="79">
        <v>0</v>
      </c>
      <c r="G246" s="78">
        <f>H246-F246</f>
        <v>0.53</v>
      </c>
      <c r="H246" s="79">
        <v>0.53</v>
      </c>
      <c r="I246" s="79">
        <f>H246</f>
        <v>0.53</v>
      </c>
      <c r="J246" s="23"/>
    </row>
    <row r="247" spans="1:10" ht="16" x14ac:dyDescent="0.2">
      <c r="A247" s="63"/>
      <c r="B247" s="75"/>
      <c r="C247" s="66"/>
      <c r="D247" s="66"/>
      <c r="E247" s="79"/>
      <c r="F247" s="79"/>
      <c r="G247" s="79"/>
      <c r="H247" s="79"/>
      <c r="I247" s="79"/>
      <c r="J247" s="23"/>
    </row>
    <row r="248" spans="1:10" ht="16" x14ac:dyDescent="0.2">
      <c r="A248" s="63">
        <v>67</v>
      </c>
      <c r="B248" s="75" t="s">
        <v>380</v>
      </c>
      <c r="C248" s="66" t="s">
        <v>381</v>
      </c>
      <c r="D248" s="66" t="s">
        <v>411</v>
      </c>
      <c r="E248" s="78">
        <v>20000</v>
      </c>
      <c r="F248" s="78">
        <v>5.0199999999999996</v>
      </c>
      <c r="G248" s="78">
        <f>H248-F248</f>
        <v>5.0199999999999996</v>
      </c>
      <c r="H248" s="78">
        <v>10.039999999999999</v>
      </c>
      <c r="I248" s="78">
        <f>SUM(H248:H251)</f>
        <v>40.739999999999995</v>
      </c>
      <c r="J248" s="23"/>
    </row>
    <row r="249" spans="1:10" ht="16" x14ac:dyDescent="0.2">
      <c r="A249" s="63"/>
      <c r="B249" s="75"/>
      <c r="C249" s="66"/>
      <c r="D249" s="66" t="s">
        <v>417</v>
      </c>
      <c r="E249" s="78">
        <v>20000</v>
      </c>
      <c r="F249" s="78">
        <v>13.54</v>
      </c>
      <c r="G249" s="78"/>
      <c r="H249" s="78">
        <f>F249</f>
        <v>13.54</v>
      </c>
      <c r="I249" s="78"/>
      <c r="J249" s="23"/>
    </row>
    <row r="250" spans="1:10" ht="16" x14ac:dyDescent="0.2">
      <c r="A250" s="63"/>
      <c r="B250" s="75"/>
      <c r="C250" s="66"/>
      <c r="D250" s="66" t="s">
        <v>413</v>
      </c>
      <c r="E250" s="78">
        <v>200000</v>
      </c>
      <c r="F250" s="78">
        <v>8.36</v>
      </c>
      <c r="G250" s="78"/>
      <c r="H250" s="78">
        <f>F250</f>
        <v>8.36</v>
      </c>
      <c r="I250" s="78"/>
      <c r="J250" s="23"/>
    </row>
    <row r="251" spans="1:10" ht="16" x14ac:dyDescent="0.2">
      <c r="A251" s="63"/>
      <c r="B251" s="75"/>
      <c r="C251" s="66"/>
      <c r="D251" s="66" t="s">
        <v>418</v>
      </c>
      <c r="E251" s="78">
        <v>200000</v>
      </c>
      <c r="F251" s="78">
        <v>8.8000000000000007</v>
      </c>
      <c r="G251" s="78"/>
      <c r="H251" s="78">
        <f>F251</f>
        <v>8.8000000000000007</v>
      </c>
      <c r="I251" s="78"/>
      <c r="J251" s="23"/>
    </row>
    <row r="252" spans="1:10" ht="16" x14ac:dyDescent="0.2">
      <c r="A252" s="63"/>
      <c r="B252" s="75"/>
      <c r="C252" s="66"/>
      <c r="D252" s="66"/>
      <c r="E252" s="78"/>
      <c r="F252" s="78"/>
      <c r="G252" s="78"/>
      <c r="H252" s="78"/>
      <c r="I252" s="78"/>
      <c r="J252" s="23"/>
    </row>
    <row r="253" spans="1:10" ht="16" x14ac:dyDescent="0.2">
      <c r="A253" s="63">
        <f>A248+1</f>
        <v>68</v>
      </c>
      <c r="B253" s="75" t="s">
        <v>302</v>
      </c>
      <c r="C253" s="66" t="s">
        <v>38</v>
      </c>
      <c r="D253" s="66" t="s">
        <v>411</v>
      </c>
      <c r="E253" s="78">
        <v>10000</v>
      </c>
      <c r="F253" s="78">
        <v>0</v>
      </c>
      <c r="G253" s="78">
        <f>H253-F253</f>
        <v>3.08</v>
      </c>
      <c r="H253" s="78">
        <v>3.08</v>
      </c>
      <c r="I253" s="78">
        <f>SUM(H253:H254)</f>
        <v>7.26</v>
      </c>
      <c r="J253" s="23"/>
    </row>
    <row r="254" spans="1:10" ht="16" x14ac:dyDescent="0.2">
      <c r="A254" s="63"/>
      <c r="B254" s="75"/>
      <c r="C254" s="66"/>
      <c r="D254" s="66" t="s">
        <v>413</v>
      </c>
      <c r="E254" s="78">
        <v>100000</v>
      </c>
      <c r="F254" s="78">
        <v>4.18</v>
      </c>
      <c r="G254" s="78"/>
      <c r="H254" s="78">
        <f>F254</f>
        <v>4.18</v>
      </c>
      <c r="I254" s="78"/>
      <c r="J254" s="23"/>
    </row>
    <row r="255" spans="1:10" ht="16" x14ac:dyDescent="0.2">
      <c r="A255" s="63"/>
      <c r="B255" s="75"/>
      <c r="C255" s="66"/>
      <c r="D255" s="66"/>
      <c r="E255" s="78"/>
      <c r="F255" s="78"/>
      <c r="G255" s="78"/>
      <c r="H255" s="78"/>
      <c r="I255" s="78"/>
      <c r="J255" s="23"/>
    </row>
    <row r="256" spans="1:10" ht="16" x14ac:dyDescent="0.2">
      <c r="A256" s="63">
        <f>A253+1</f>
        <v>69</v>
      </c>
      <c r="B256" s="75" t="s">
        <v>303</v>
      </c>
      <c r="C256" s="66" t="s">
        <v>134</v>
      </c>
      <c r="D256" s="66" t="s">
        <v>411</v>
      </c>
      <c r="E256" s="78">
        <v>10000</v>
      </c>
      <c r="F256" s="78">
        <v>0</v>
      </c>
      <c r="G256" s="78">
        <f>H256-F256</f>
        <v>0.66</v>
      </c>
      <c r="H256" s="78">
        <v>0.66</v>
      </c>
      <c r="I256" s="78">
        <f>SUM(H256:H259)</f>
        <v>13.879999999999999</v>
      </c>
      <c r="J256" s="23"/>
    </row>
    <row r="257" spans="1:10" ht="16" x14ac:dyDescent="0.2">
      <c r="A257" s="63"/>
      <c r="B257" s="75"/>
      <c r="C257" s="66"/>
      <c r="D257" s="66" t="s">
        <v>413</v>
      </c>
      <c r="E257" s="78">
        <v>150000</v>
      </c>
      <c r="F257" s="78">
        <v>6.27</v>
      </c>
      <c r="G257" s="78"/>
      <c r="H257" s="78">
        <f>F257</f>
        <v>6.27</v>
      </c>
      <c r="I257" s="78"/>
      <c r="J257" s="23"/>
    </row>
    <row r="258" spans="1:10" ht="16" x14ac:dyDescent="0.2">
      <c r="A258" s="63"/>
      <c r="B258" s="75"/>
      <c r="C258" s="66"/>
      <c r="D258" s="66" t="s">
        <v>418</v>
      </c>
      <c r="E258" s="78">
        <v>150000</v>
      </c>
      <c r="F258" s="78">
        <v>6.6</v>
      </c>
      <c r="G258" s="78"/>
      <c r="H258" s="78">
        <f>F258</f>
        <v>6.6</v>
      </c>
      <c r="I258" s="78"/>
      <c r="J258" s="23"/>
    </row>
    <row r="259" spans="1:10" ht="16" x14ac:dyDescent="0.2">
      <c r="A259" s="63"/>
      <c r="B259" s="75"/>
      <c r="C259" s="66"/>
      <c r="D259" s="66" t="s">
        <v>414</v>
      </c>
      <c r="E259" s="78">
        <v>10000</v>
      </c>
      <c r="F259" s="78">
        <v>0.35</v>
      </c>
      <c r="G259" s="78"/>
      <c r="H259" s="78">
        <f>F259</f>
        <v>0.35</v>
      </c>
      <c r="I259" s="78"/>
      <c r="J259" s="23"/>
    </row>
    <row r="260" spans="1:10" ht="16" x14ac:dyDescent="0.2">
      <c r="A260" s="63"/>
      <c r="B260" s="75"/>
      <c r="C260" s="66"/>
      <c r="D260" s="66"/>
      <c r="E260" s="78"/>
      <c r="F260" s="78"/>
      <c r="G260" s="78"/>
      <c r="H260" s="78"/>
      <c r="I260" s="78"/>
      <c r="J260" s="23"/>
    </row>
    <row r="261" spans="1:10" ht="16" x14ac:dyDescent="0.2">
      <c r="A261" s="63">
        <f>A256+1</f>
        <v>70</v>
      </c>
      <c r="B261" s="75" t="s">
        <v>304</v>
      </c>
      <c r="C261" s="66" t="s">
        <v>186</v>
      </c>
      <c r="D261" s="66" t="s">
        <v>411</v>
      </c>
      <c r="E261" s="78">
        <v>250000</v>
      </c>
      <c r="F261" s="78">
        <v>48.24</v>
      </c>
      <c r="G261" s="78">
        <f>H261-F261</f>
        <v>2.009999999999998</v>
      </c>
      <c r="H261" s="78">
        <v>50.25</v>
      </c>
      <c r="I261" s="78">
        <f>SUM(H261:H264)</f>
        <v>91.55</v>
      </c>
      <c r="J261" s="23"/>
    </row>
    <row r="262" spans="1:10" ht="16" x14ac:dyDescent="0.2">
      <c r="A262" s="63"/>
      <c r="B262" s="75"/>
      <c r="C262" s="66"/>
      <c r="D262" s="66" t="s">
        <v>417</v>
      </c>
      <c r="E262" s="78">
        <v>45000</v>
      </c>
      <c r="F262" s="78">
        <v>19.850000000000001</v>
      </c>
      <c r="G262" s="78"/>
      <c r="H262" s="78">
        <f>F262</f>
        <v>19.850000000000001</v>
      </c>
      <c r="I262" s="78"/>
      <c r="J262" s="23"/>
    </row>
    <row r="263" spans="1:10" ht="16" x14ac:dyDescent="0.2">
      <c r="A263" s="63"/>
      <c r="B263" s="75"/>
      <c r="C263" s="66"/>
      <c r="D263" s="66" t="s">
        <v>413</v>
      </c>
      <c r="E263" s="78">
        <v>250000</v>
      </c>
      <c r="F263" s="78">
        <v>10.45</v>
      </c>
      <c r="G263" s="78"/>
      <c r="H263" s="78">
        <f>F263</f>
        <v>10.45</v>
      </c>
      <c r="I263" s="78"/>
      <c r="J263" s="23"/>
    </row>
    <row r="264" spans="1:10" ht="16" x14ac:dyDescent="0.2">
      <c r="A264" s="63"/>
      <c r="B264" s="75"/>
      <c r="C264" s="66"/>
      <c r="D264" s="66" t="s">
        <v>418</v>
      </c>
      <c r="E264" s="78">
        <v>250000</v>
      </c>
      <c r="F264" s="78">
        <v>11</v>
      </c>
      <c r="G264" s="78"/>
      <c r="H264" s="78">
        <f>F264</f>
        <v>11</v>
      </c>
      <c r="I264" s="78"/>
      <c r="J264" s="23"/>
    </row>
    <row r="265" spans="1:10" ht="16" x14ac:dyDescent="0.2">
      <c r="A265" s="63"/>
      <c r="B265" s="75"/>
      <c r="C265" s="66"/>
      <c r="D265" s="66"/>
      <c r="E265" s="78"/>
      <c r="F265" s="78"/>
      <c r="G265" s="78"/>
      <c r="H265" s="78"/>
      <c r="I265" s="78"/>
      <c r="J265" s="23"/>
    </row>
    <row r="266" spans="1:10" ht="16" x14ac:dyDescent="0.2">
      <c r="A266" s="63">
        <f>A261+1</f>
        <v>71</v>
      </c>
      <c r="B266" s="75" t="s">
        <v>305</v>
      </c>
      <c r="C266" s="66" t="s">
        <v>236</v>
      </c>
      <c r="D266" s="66" t="s">
        <v>411</v>
      </c>
      <c r="E266" s="78">
        <v>10000</v>
      </c>
      <c r="F266" s="78">
        <v>0</v>
      </c>
      <c r="G266" s="78">
        <f>H266-F266</f>
        <v>14.08</v>
      </c>
      <c r="H266" s="78">
        <v>14.08</v>
      </c>
      <c r="I266" s="78">
        <f>H266</f>
        <v>14.08</v>
      </c>
      <c r="J266" s="23"/>
    </row>
    <row r="267" spans="1:10" ht="16" x14ac:dyDescent="0.2">
      <c r="A267" s="63"/>
      <c r="B267" s="75"/>
      <c r="C267" s="66"/>
      <c r="D267" s="66"/>
      <c r="E267" s="78"/>
      <c r="F267" s="78"/>
      <c r="G267" s="78"/>
      <c r="H267" s="78"/>
      <c r="I267" s="78"/>
      <c r="J267" s="23"/>
    </row>
    <row r="268" spans="1:10" ht="16" x14ac:dyDescent="0.2">
      <c r="A268" s="63">
        <f>A266+1</f>
        <v>72</v>
      </c>
      <c r="B268" s="75" t="s">
        <v>382</v>
      </c>
      <c r="C268" s="66" t="s">
        <v>383</v>
      </c>
      <c r="D268" s="66" t="s">
        <v>411</v>
      </c>
      <c r="E268" s="78">
        <v>10000</v>
      </c>
      <c r="F268" s="78">
        <v>0</v>
      </c>
      <c r="G268" s="78">
        <f>H268-F268</f>
        <v>3.08</v>
      </c>
      <c r="H268" s="78">
        <v>3.08</v>
      </c>
      <c r="I268" s="78">
        <f>H268</f>
        <v>3.08</v>
      </c>
      <c r="J268" s="23"/>
    </row>
    <row r="269" spans="1:10" ht="16" x14ac:dyDescent="0.2">
      <c r="A269" s="63"/>
      <c r="B269" s="75"/>
      <c r="C269" s="66"/>
      <c r="D269" s="66"/>
      <c r="E269" s="78"/>
      <c r="F269" s="78"/>
      <c r="G269" s="78"/>
      <c r="H269" s="78"/>
      <c r="I269" s="78"/>
      <c r="J269" s="23"/>
    </row>
    <row r="270" spans="1:10" ht="16" x14ac:dyDescent="0.2">
      <c r="A270" s="63">
        <f>A268+1</f>
        <v>73</v>
      </c>
      <c r="B270" s="75" t="s">
        <v>306</v>
      </c>
      <c r="C270" s="66" t="s">
        <v>135</v>
      </c>
      <c r="D270" s="66" t="s">
        <v>411</v>
      </c>
      <c r="E270" s="79">
        <v>10000</v>
      </c>
      <c r="F270" s="79">
        <v>0</v>
      </c>
      <c r="G270" s="78">
        <f>H270-F270</f>
        <v>5.0199999999999996</v>
      </c>
      <c r="H270" s="79">
        <v>5.0199999999999996</v>
      </c>
      <c r="I270" s="79">
        <f>SUM(H270:H275)</f>
        <v>28.939999999999998</v>
      </c>
      <c r="J270" s="23"/>
    </row>
    <row r="271" spans="1:10" ht="16" x14ac:dyDescent="0.2">
      <c r="A271" s="63"/>
      <c r="B271" s="75"/>
      <c r="C271" s="66"/>
      <c r="D271" s="173" t="s">
        <v>417</v>
      </c>
      <c r="E271" s="79">
        <v>10000</v>
      </c>
      <c r="F271" s="79">
        <v>11.57</v>
      </c>
      <c r="G271" s="79"/>
      <c r="H271" s="79">
        <f>F271</f>
        <v>11.57</v>
      </c>
      <c r="I271" s="79"/>
      <c r="J271" s="23"/>
    </row>
    <row r="272" spans="1:10" ht="16" x14ac:dyDescent="0.2">
      <c r="A272" s="63"/>
      <c r="B272" s="75"/>
      <c r="C272" s="66"/>
      <c r="D272" s="173" t="s">
        <v>412</v>
      </c>
      <c r="E272" s="79">
        <v>10000</v>
      </c>
      <c r="F272" s="79">
        <v>3.42</v>
      </c>
      <c r="G272" s="79"/>
      <c r="H272" s="79">
        <f>F272</f>
        <v>3.42</v>
      </c>
      <c r="I272" s="79"/>
      <c r="J272" s="23"/>
    </row>
    <row r="273" spans="1:10" ht="16" x14ac:dyDescent="0.2">
      <c r="A273" s="63"/>
      <c r="B273" s="75"/>
      <c r="C273" s="66"/>
      <c r="D273" s="173" t="s">
        <v>413</v>
      </c>
      <c r="E273" s="79">
        <v>100000</v>
      </c>
      <c r="F273" s="79">
        <v>4.18</v>
      </c>
      <c r="G273" s="79"/>
      <c r="H273" s="79">
        <f>F273</f>
        <v>4.18</v>
      </c>
      <c r="I273" s="79"/>
      <c r="J273" s="23"/>
    </row>
    <row r="274" spans="1:10" ht="16" x14ac:dyDescent="0.2">
      <c r="A274" s="63"/>
      <c r="B274" s="75"/>
      <c r="C274" s="66"/>
      <c r="D274" s="173" t="s">
        <v>418</v>
      </c>
      <c r="E274" s="79">
        <v>100000</v>
      </c>
      <c r="F274" s="79">
        <v>4.4000000000000004</v>
      </c>
      <c r="G274" s="79"/>
      <c r="H274" s="79">
        <f>F274</f>
        <v>4.4000000000000004</v>
      </c>
      <c r="I274" s="79"/>
      <c r="J274" s="23"/>
    </row>
    <row r="275" spans="1:10" ht="16" x14ac:dyDescent="0.2">
      <c r="A275" s="63"/>
      <c r="B275" s="75"/>
      <c r="C275" s="66"/>
      <c r="D275" s="173" t="s">
        <v>414</v>
      </c>
      <c r="E275" s="79">
        <v>10000</v>
      </c>
      <c r="F275" s="79">
        <v>0.35</v>
      </c>
      <c r="G275" s="79"/>
      <c r="H275" s="79">
        <f>F275</f>
        <v>0.35</v>
      </c>
      <c r="I275" s="79"/>
      <c r="J275" s="23"/>
    </row>
    <row r="276" spans="1:10" ht="16" x14ac:dyDescent="0.2">
      <c r="A276" s="63"/>
      <c r="B276" s="75"/>
      <c r="C276" s="66"/>
      <c r="D276" s="66"/>
      <c r="E276" s="79"/>
      <c r="F276" s="79"/>
      <c r="G276" s="79"/>
      <c r="H276" s="79"/>
      <c r="I276" s="79"/>
      <c r="J276" s="23"/>
    </row>
    <row r="277" spans="1:10" ht="16" x14ac:dyDescent="0.2">
      <c r="A277" s="63">
        <f>A270+1</f>
        <v>74</v>
      </c>
      <c r="B277" s="75" t="s">
        <v>307</v>
      </c>
      <c r="C277" s="66" t="s">
        <v>42</v>
      </c>
      <c r="D277" s="66" t="s">
        <v>411</v>
      </c>
      <c r="E277" s="79">
        <v>250000</v>
      </c>
      <c r="F277" s="79">
        <v>30.24</v>
      </c>
      <c r="G277" s="78">
        <f>H277-F277</f>
        <v>1.2600000000000016</v>
      </c>
      <c r="H277" s="79">
        <v>31.5</v>
      </c>
      <c r="I277" s="79">
        <f>SUM(H277:H282)</f>
        <v>78.77</v>
      </c>
      <c r="J277" s="23"/>
    </row>
    <row r="278" spans="1:10" ht="16" x14ac:dyDescent="0.2">
      <c r="A278" s="63"/>
      <c r="B278" s="75"/>
      <c r="C278" s="66"/>
      <c r="D278" s="173" t="s">
        <v>417</v>
      </c>
      <c r="E278" s="79">
        <v>50000</v>
      </c>
      <c r="F278" s="79">
        <v>22.05</v>
      </c>
      <c r="G278" s="79"/>
      <c r="H278" s="79">
        <f>F278</f>
        <v>22.05</v>
      </c>
      <c r="I278" s="79"/>
      <c r="J278" s="23"/>
    </row>
    <row r="279" spans="1:10" ht="16" x14ac:dyDescent="0.2">
      <c r="A279" s="63"/>
      <c r="B279" s="75"/>
      <c r="C279" s="66"/>
      <c r="D279" s="173" t="s">
        <v>412</v>
      </c>
      <c r="E279" s="79">
        <v>10000</v>
      </c>
      <c r="F279" s="79">
        <v>3.42</v>
      </c>
      <c r="G279" s="79"/>
      <c r="H279" s="79">
        <f>F279</f>
        <v>3.42</v>
      </c>
      <c r="I279" s="79"/>
      <c r="J279" s="23"/>
    </row>
    <row r="280" spans="1:10" ht="16" x14ac:dyDescent="0.2">
      <c r="A280" s="63"/>
      <c r="B280" s="75"/>
      <c r="C280" s="66"/>
      <c r="D280" s="173" t="s">
        <v>413</v>
      </c>
      <c r="E280" s="79">
        <v>250000</v>
      </c>
      <c r="F280" s="79">
        <v>10.45</v>
      </c>
      <c r="G280" s="79"/>
      <c r="H280" s="79">
        <f>F280</f>
        <v>10.45</v>
      </c>
      <c r="I280" s="79"/>
      <c r="J280" s="23"/>
    </row>
    <row r="281" spans="1:10" ht="16" x14ac:dyDescent="0.2">
      <c r="A281" s="63"/>
      <c r="B281" s="75"/>
      <c r="C281" s="66"/>
      <c r="D281" s="173" t="s">
        <v>418</v>
      </c>
      <c r="E281" s="79">
        <v>250000</v>
      </c>
      <c r="F281" s="79">
        <v>11</v>
      </c>
      <c r="G281" s="79"/>
      <c r="H281" s="79">
        <f>F281</f>
        <v>11</v>
      </c>
      <c r="I281" s="79"/>
      <c r="J281" s="23"/>
    </row>
    <row r="282" spans="1:10" ht="16" x14ac:dyDescent="0.2">
      <c r="A282" s="63"/>
      <c r="B282" s="75"/>
      <c r="C282" s="66"/>
      <c r="D282" s="173" t="s">
        <v>414</v>
      </c>
      <c r="E282" s="79">
        <v>10000</v>
      </c>
      <c r="F282" s="79">
        <v>0.35</v>
      </c>
      <c r="G282" s="79"/>
      <c r="H282" s="79">
        <f>F282</f>
        <v>0.35</v>
      </c>
      <c r="I282" s="79"/>
      <c r="J282" s="23"/>
    </row>
    <row r="283" spans="1:10" ht="16" x14ac:dyDescent="0.2">
      <c r="A283" s="63"/>
      <c r="B283" s="75"/>
      <c r="C283" s="66"/>
      <c r="D283" s="66"/>
      <c r="E283" s="79"/>
      <c r="F283" s="79"/>
      <c r="G283" s="79"/>
      <c r="H283" s="79"/>
      <c r="I283" s="79"/>
      <c r="J283" s="23"/>
    </row>
    <row r="284" spans="1:10" ht="16" x14ac:dyDescent="0.2">
      <c r="A284" s="63">
        <f>A277+1</f>
        <v>75</v>
      </c>
      <c r="B284" s="75" t="s">
        <v>308</v>
      </c>
      <c r="C284" s="66" t="s">
        <v>43</v>
      </c>
      <c r="D284" s="66" t="s">
        <v>411</v>
      </c>
      <c r="E284" s="79">
        <v>180000</v>
      </c>
      <c r="F284" s="79">
        <v>136.34</v>
      </c>
      <c r="G284" s="78">
        <f>H284-F284</f>
        <v>8.0200000000000102</v>
      </c>
      <c r="H284" s="79">
        <v>144.36000000000001</v>
      </c>
      <c r="I284" s="79">
        <f>SUM(H284:H287)</f>
        <v>179.56</v>
      </c>
      <c r="J284" s="23"/>
    </row>
    <row r="285" spans="1:10" ht="16" x14ac:dyDescent="0.2">
      <c r="A285" s="63"/>
      <c r="B285" s="75"/>
      <c r="C285" s="66"/>
      <c r="D285" s="66" t="s">
        <v>417</v>
      </c>
      <c r="E285" s="79">
        <v>10000</v>
      </c>
      <c r="F285" s="79">
        <v>19.760000000000002</v>
      </c>
      <c r="G285" s="79"/>
      <c r="H285" s="79">
        <f>F285</f>
        <v>19.760000000000002</v>
      </c>
      <c r="I285" s="79"/>
      <c r="J285" s="23"/>
    </row>
    <row r="286" spans="1:10" ht="16" x14ac:dyDescent="0.2">
      <c r="A286" s="63"/>
      <c r="B286" s="75"/>
      <c r="C286" s="66"/>
      <c r="D286" s="66" t="s">
        <v>413</v>
      </c>
      <c r="E286" s="79">
        <v>180000</v>
      </c>
      <c r="F286" s="79">
        <v>7.52</v>
      </c>
      <c r="G286" s="79"/>
      <c r="H286" s="79">
        <f>F286</f>
        <v>7.52</v>
      </c>
      <c r="I286" s="79"/>
      <c r="J286" s="23"/>
    </row>
    <row r="287" spans="1:10" ht="16" x14ac:dyDescent="0.2">
      <c r="A287" s="63"/>
      <c r="B287" s="75"/>
      <c r="C287" s="66"/>
      <c r="D287" s="66" t="s">
        <v>418</v>
      </c>
      <c r="E287" s="79">
        <v>180000</v>
      </c>
      <c r="F287" s="79">
        <v>7.92</v>
      </c>
      <c r="G287" s="79"/>
      <c r="H287" s="79">
        <f>F287</f>
        <v>7.92</v>
      </c>
      <c r="I287" s="79"/>
      <c r="J287" s="23"/>
    </row>
    <row r="288" spans="1:10" ht="16" x14ac:dyDescent="0.2">
      <c r="A288" s="63"/>
      <c r="B288" s="75"/>
      <c r="C288" s="66"/>
      <c r="D288" s="66"/>
      <c r="E288" s="79"/>
      <c r="F288" s="79"/>
      <c r="G288" s="79"/>
      <c r="H288" s="79"/>
      <c r="I288" s="79"/>
      <c r="J288" s="23"/>
    </row>
    <row r="289" spans="1:10" ht="16" x14ac:dyDescent="0.2">
      <c r="A289" s="63">
        <v>76</v>
      </c>
      <c r="B289" s="75" t="s">
        <v>339</v>
      </c>
      <c r="C289" s="66" t="s">
        <v>340</v>
      </c>
      <c r="D289" s="66" t="s">
        <v>411</v>
      </c>
      <c r="E289" s="78">
        <v>20000</v>
      </c>
      <c r="F289" s="78">
        <v>1.26</v>
      </c>
      <c r="G289" s="78">
        <f>H289-F289</f>
        <v>1.26</v>
      </c>
      <c r="H289" s="78">
        <v>2.52</v>
      </c>
      <c r="I289" s="78">
        <f>SUM(H289:H290)</f>
        <v>2.94</v>
      </c>
      <c r="J289" s="23"/>
    </row>
    <row r="290" spans="1:10" ht="16" x14ac:dyDescent="0.2">
      <c r="A290" s="63"/>
      <c r="B290" s="75"/>
      <c r="C290" s="66"/>
      <c r="D290" s="66" t="s">
        <v>413</v>
      </c>
      <c r="E290" s="78">
        <v>10000</v>
      </c>
      <c r="F290" s="78">
        <v>0.42</v>
      </c>
      <c r="G290" s="78"/>
      <c r="H290" s="78">
        <f>F290</f>
        <v>0.42</v>
      </c>
      <c r="I290" s="78"/>
      <c r="J290" s="23"/>
    </row>
    <row r="291" spans="1:10" ht="16" x14ac:dyDescent="0.2">
      <c r="A291" s="63"/>
      <c r="B291" s="75"/>
      <c r="C291" s="66"/>
      <c r="D291" s="66"/>
      <c r="E291" s="78"/>
      <c r="F291" s="78"/>
      <c r="G291" s="78"/>
      <c r="H291" s="78"/>
      <c r="I291" s="78"/>
      <c r="J291" s="23"/>
    </row>
    <row r="292" spans="1:10" ht="16" x14ac:dyDescent="0.2">
      <c r="A292" s="63">
        <f>A289+1</f>
        <v>77</v>
      </c>
      <c r="B292" s="75" t="s">
        <v>310</v>
      </c>
      <c r="C292" s="66" t="s">
        <v>44</v>
      </c>
      <c r="D292" s="66" t="s">
        <v>411</v>
      </c>
      <c r="E292" s="79">
        <v>10000</v>
      </c>
      <c r="F292" s="79">
        <v>0</v>
      </c>
      <c r="G292" s="78">
        <f>H292-F292</f>
        <v>8.02</v>
      </c>
      <c r="H292" s="79">
        <v>8.02</v>
      </c>
      <c r="I292" s="79">
        <f>SUM(H292:H293)</f>
        <v>8.44</v>
      </c>
      <c r="J292" s="23"/>
    </row>
    <row r="293" spans="1:10" ht="16" x14ac:dyDescent="0.2">
      <c r="A293" s="63"/>
      <c r="B293" s="75"/>
      <c r="C293" s="66"/>
      <c r="D293" s="66" t="s">
        <v>413</v>
      </c>
      <c r="E293" s="79">
        <v>10000</v>
      </c>
      <c r="F293" s="79">
        <v>0.42</v>
      </c>
      <c r="G293" s="79"/>
      <c r="H293" s="79">
        <f>F293</f>
        <v>0.42</v>
      </c>
      <c r="I293" s="79"/>
      <c r="J293" s="23"/>
    </row>
    <row r="294" spans="1:10" ht="16" x14ac:dyDescent="0.2">
      <c r="A294" s="63"/>
      <c r="B294" s="75"/>
      <c r="C294" s="66"/>
      <c r="D294" s="66"/>
      <c r="E294" s="79"/>
      <c r="F294" s="79"/>
      <c r="G294" s="79"/>
      <c r="H294" s="79"/>
      <c r="I294" s="79"/>
      <c r="J294" s="23"/>
    </row>
    <row r="295" spans="1:10" ht="16" x14ac:dyDescent="0.2">
      <c r="A295" s="63">
        <f>A292+1</f>
        <v>78</v>
      </c>
      <c r="B295" s="75" t="s">
        <v>311</v>
      </c>
      <c r="C295" s="66" t="s">
        <v>96</v>
      </c>
      <c r="D295" s="66" t="s">
        <v>411</v>
      </c>
      <c r="E295" s="79">
        <v>30000</v>
      </c>
      <c r="F295" s="79">
        <v>2.52</v>
      </c>
      <c r="G295" s="78">
        <f>H295-F295</f>
        <v>1.2599999999999998</v>
      </c>
      <c r="H295" s="79">
        <v>3.78</v>
      </c>
      <c r="I295" s="79">
        <f>SUM(H295:H296)</f>
        <v>4.2</v>
      </c>
      <c r="J295" s="23"/>
    </row>
    <row r="296" spans="1:10" ht="16" x14ac:dyDescent="0.2">
      <c r="A296" s="63"/>
      <c r="B296" s="75"/>
      <c r="C296" s="66"/>
      <c r="D296" s="66" t="s">
        <v>413</v>
      </c>
      <c r="E296" s="79">
        <v>10000</v>
      </c>
      <c r="F296" s="79">
        <v>0.42</v>
      </c>
      <c r="G296" s="79"/>
      <c r="H296" s="79">
        <f>F296</f>
        <v>0.42</v>
      </c>
      <c r="I296" s="79"/>
      <c r="J296" s="23"/>
    </row>
    <row r="297" spans="1:10" ht="16" x14ac:dyDescent="0.2">
      <c r="A297" s="63"/>
      <c r="B297" s="75"/>
      <c r="C297" s="66"/>
      <c r="D297" s="66"/>
      <c r="E297" s="79"/>
      <c r="F297" s="79"/>
      <c r="G297" s="79"/>
      <c r="H297" s="79"/>
      <c r="I297" s="79"/>
      <c r="J297" s="23"/>
    </row>
    <row r="298" spans="1:10" ht="16" x14ac:dyDescent="0.2">
      <c r="A298" s="63">
        <f>A295+1</f>
        <v>79</v>
      </c>
      <c r="B298" s="75" t="s">
        <v>312</v>
      </c>
      <c r="C298" s="66" t="s">
        <v>137</v>
      </c>
      <c r="D298" s="66" t="s">
        <v>411</v>
      </c>
      <c r="E298" s="79">
        <v>100000</v>
      </c>
      <c r="F298" s="79">
        <v>4.7699999999999996</v>
      </c>
      <c r="G298" s="78">
        <f>H298-F298</f>
        <v>0.53000000000000025</v>
      </c>
      <c r="H298" s="79">
        <v>5.3</v>
      </c>
      <c r="I298" s="79">
        <f>SUM(H298:H299)</f>
        <v>9.48</v>
      </c>
      <c r="J298" s="23"/>
    </row>
    <row r="299" spans="1:10" ht="16" x14ac:dyDescent="0.2">
      <c r="A299" s="63"/>
      <c r="B299" s="75"/>
      <c r="C299" s="66"/>
      <c r="D299" s="66" t="s">
        <v>413</v>
      </c>
      <c r="E299" s="79">
        <v>100000</v>
      </c>
      <c r="F299" s="79">
        <v>4.18</v>
      </c>
      <c r="G299" s="79"/>
      <c r="H299" s="79">
        <f>F299</f>
        <v>4.18</v>
      </c>
      <c r="I299" s="79"/>
      <c r="J299" s="23"/>
    </row>
    <row r="300" spans="1:10" ht="16" x14ac:dyDescent="0.2">
      <c r="A300" s="63"/>
      <c r="B300" s="75"/>
      <c r="C300" s="66"/>
      <c r="D300" s="66"/>
      <c r="E300" s="79"/>
      <c r="F300" s="79"/>
      <c r="G300" s="79"/>
      <c r="H300" s="79"/>
      <c r="I300" s="79"/>
      <c r="J300" s="23"/>
    </row>
    <row r="301" spans="1:10" ht="16" x14ac:dyDescent="0.2">
      <c r="A301" s="63">
        <f>A298+1</f>
        <v>80</v>
      </c>
      <c r="B301" s="75" t="s">
        <v>313</v>
      </c>
      <c r="C301" s="66" t="s">
        <v>45</v>
      </c>
      <c r="D301" s="66" t="s">
        <v>411</v>
      </c>
      <c r="E301" s="79">
        <v>10000</v>
      </c>
      <c r="F301" s="79">
        <v>0</v>
      </c>
      <c r="G301" s="78">
        <f>H301-F301</f>
        <v>1.26</v>
      </c>
      <c r="H301" s="79">
        <v>1.26</v>
      </c>
      <c r="I301" s="79">
        <f>H301</f>
        <v>1.26</v>
      </c>
      <c r="J301" s="23"/>
    </row>
    <row r="302" spans="1:10" ht="16" x14ac:dyDescent="0.2">
      <c r="A302" s="63"/>
      <c r="B302" s="75"/>
      <c r="C302" s="66"/>
      <c r="D302" s="66"/>
      <c r="E302" s="79"/>
      <c r="F302" s="79"/>
      <c r="G302" s="79"/>
      <c r="H302" s="79"/>
      <c r="I302" s="79"/>
      <c r="J302" s="23"/>
    </row>
    <row r="303" spans="1:10" ht="16" x14ac:dyDescent="0.2">
      <c r="A303" s="63">
        <f>A301+1</f>
        <v>81</v>
      </c>
      <c r="B303" s="75" t="s">
        <v>314</v>
      </c>
      <c r="C303" s="66" t="s">
        <v>230</v>
      </c>
      <c r="D303" s="66" t="s">
        <v>411</v>
      </c>
      <c r="E303" s="79">
        <v>100000</v>
      </c>
      <c r="F303" s="79">
        <v>27.72</v>
      </c>
      <c r="G303" s="78">
        <f>H303-F303</f>
        <v>3.0800000000000018</v>
      </c>
      <c r="H303" s="79">
        <v>30.8</v>
      </c>
      <c r="I303" s="79">
        <f>SUM(H303:H307)</f>
        <v>65.819999999999993</v>
      </c>
      <c r="J303" s="23"/>
    </row>
    <row r="304" spans="1:10" ht="16" x14ac:dyDescent="0.2">
      <c r="A304" s="63"/>
      <c r="B304" s="75"/>
      <c r="C304" s="66"/>
      <c r="D304" s="66" t="s">
        <v>417</v>
      </c>
      <c r="E304" s="79">
        <v>50000</v>
      </c>
      <c r="F304" s="79">
        <v>22.05</v>
      </c>
      <c r="G304" s="79"/>
      <c r="H304" s="79">
        <f>F304</f>
        <v>22.05</v>
      </c>
      <c r="I304" s="79"/>
      <c r="J304" s="23"/>
    </row>
    <row r="305" spans="1:10" ht="16" x14ac:dyDescent="0.2">
      <c r="A305" s="63"/>
      <c r="B305" s="75"/>
      <c r="C305" s="66"/>
      <c r="D305" s="66" t="s">
        <v>412</v>
      </c>
      <c r="E305" s="79">
        <v>10000</v>
      </c>
      <c r="F305" s="79">
        <v>3.42</v>
      </c>
      <c r="G305" s="79"/>
      <c r="H305" s="79">
        <f>F305</f>
        <v>3.42</v>
      </c>
      <c r="I305" s="79"/>
      <c r="J305" s="23"/>
    </row>
    <row r="306" spans="1:10" ht="16" x14ac:dyDescent="0.2">
      <c r="A306" s="63"/>
      <c r="B306" s="75"/>
      <c r="C306" s="66"/>
      <c r="D306" s="66" t="s">
        <v>413</v>
      </c>
      <c r="E306" s="79">
        <v>220000</v>
      </c>
      <c r="F306" s="79">
        <v>9.1999999999999993</v>
      </c>
      <c r="G306" s="79"/>
      <c r="H306" s="79">
        <f>F306</f>
        <v>9.1999999999999993</v>
      </c>
      <c r="I306" s="79"/>
      <c r="J306" s="23"/>
    </row>
    <row r="307" spans="1:10" ht="16" x14ac:dyDescent="0.2">
      <c r="A307" s="63"/>
      <c r="B307" s="75"/>
      <c r="C307" s="66"/>
      <c r="D307" s="66" t="s">
        <v>414</v>
      </c>
      <c r="E307" s="79">
        <v>10000</v>
      </c>
      <c r="F307" s="79">
        <v>0.35</v>
      </c>
      <c r="G307" s="79"/>
      <c r="H307" s="79">
        <f>F307</f>
        <v>0.35</v>
      </c>
      <c r="I307" s="79"/>
      <c r="J307" s="23"/>
    </row>
    <row r="308" spans="1:10" ht="16" x14ac:dyDescent="0.2">
      <c r="A308" s="63"/>
      <c r="B308" s="75"/>
      <c r="C308" s="66"/>
      <c r="D308" s="66"/>
      <c r="E308" s="79"/>
      <c r="F308" s="79"/>
      <c r="G308" s="79"/>
      <c r="H308" s="79"/>
      <c r="I308" s="79"/>
      <c r="J308" s="23"/>
    </row>
    <row r="309" spans="1:10" ht="16" x14ac:dyDescent="0.2">
      <c r="A309" s="63">
        <f>A303+1</f>
        <v>82</v>
      </c>
      <c r="B309" s="75" t="s">
        <v>315</v>
      </c>
      <c r="C309" s="66" t="s">
        <v>334</v>
      </c>
      <c r="D309" s="66" t="s">
        <v>411</v>
      </c>
      <c r="E309" s="79">
        <v>150000</v>
      </c>
      <c r="F309" s="79">
        <v>28.14</v>
      </c>
      <c r="G309" s="78">
        <f>H309-F309</f>
        <v>2.009999999999998</v>
      </c>
      <c r="H309" s="79">
        <v>30.15</v>
      </c>
      <c r="I309" s="79">
        <f>SUM(H309:H314)</f>
        <v>75.569999999999993</v>
      </c>
      <c r="J309" s="91"/>
    </row>
    <row r="310" spans="1:10" ht="16" x14ac:dyDescent="0.2">
      <c r="A310" s="63"/>
      <c r="B310" s="75"/>
      <c r="C310" s="66"/>
      <c r="D310" s="173" t="s">
        <v>417</v>
      </c>
      <c r="E310" s="79">
        <v>50000</v>
      </c>
      <c r="F310" s="79">
        <v>14.15</v>
      </c>
      <c r="G310" s="79"/>
      <c r="H310" s="79">
        <f>F310</f>
        <v>14.15</v>
      </c>
      <c r="I310" s="79"/>
      <c r="J310" s="91"/>
    </row>
    <row r="311" spans="1:10" ht="16" x14ac:dyDescent="0.2">
      <c r="A311" s="63"/>
      <c r="B311" s="75"/>
      <c r="C311" s="66"/>
      <c r="D311" s="173" t="s">
        <v>412</v>
      </c>
      <c r="E311" s="79">
        <v>10000</v>
      </c>
      <c r="F311" s="79">
        <v>3.42</v>
      </c>
      <c r="G311" s="79"/>
      <c r="H311" s="79">
        <f>F311</f>
        <v>3.42</v>
      </c>
      <c r="I311" s="79"/>
      <c r="J311" s="91"/>
    </row>
    <row r="312" spans="1:10" ht="16" x14ac:dyDescent="0.2">
      <c r="A312" s="63"/>
      <c r="B312" s="75"/>
      <c r="C312" s="66"/>
      <c r="D312" s="173" t="s">
        <v>413</v>
      </c>
      <c r="E312" s="79">
        <v>500000</v>
      </c>
      <c r="F312" s="79">
        <v>20.9</v>
      </c>
      <c r="G312" s="79"/>
      <c r="H312" s="79">
        <f>F312</f>
        <v>20.9</v>
      </c>
      <c r="I312" s="79"/>
      <c r="J312" s="91"/>
    </row>
    <row r="313" spans="1:10" ht="16" x14ac:dyDescent="0.2">
      <c r="A313" s="63"/>
      <c r="B313" s="75"/>
      <c r="C313" s="66"/>
      <c r="D313" s="173" t="s">
        <v>418</v>
      </c>
      <c r="E313" s="79">
        <v>150000</v>
      </c>
      <c r="F313" s="79">
        <v>6.6</v>
      </c>
      <c r="G313" s="79"/>
      <c r="H313" s="79">
        <f>F313</f>
        <v>6.6</v>
      </c>
      <c r="I313" s="79"/>
      <c r="J313" s="91"/>
    </row>
    <row r="314" spans="1:10" ht="16" x14ac:dyDescent="0.2">
      <c r="A314" s="63"/>
      <c r="B314" s="75"/>
      <c r="C314" s="66"/>
      <c r="D314" s="173" t="s">
        <v>414</v>
      </c>
      <c r="E314" s="79">
        <v>10000</v>
      </c>
      <c r="F314" s="79">
        <v>0.35</v>
      </c>
      <c r="G314" s="79"/>
      <c r="H314" s="79">
        <f>F314</f>
        <v>0.35</v>
      </c>
      <c r="I314" s="79"/>
      <c r="J314" s="91"/>
    </row>
    <row r="315" spans="1:10" ht="16" x14ac:dyDescent="0.2">
      <c r="A315" s="63"/>
      <c r="B315" s="75"/>
      <c r="C315" s="66"/>
      <c r="D315" s="66"/>
      <c r="E315" s="79"/>
      <c r="F315" s="79"/>
      <c r="G315" s="79"/>
      <c r="H315" s="79"/>
      <c r="I315" s="79"/>
      <c r="J315" s="91"/>
    </row>
    <row r="316" spans="1:10" ht="16" x14ac:dyDescent="0.2">
      <c r="A316" s="63">
        <f>A309+1</f>
        <v>83</v>
      </c>
      <c r="B316" s="75" t="s">
        <v>316</v>
      </c>
      <c r="C316" s="66" t="s">
        <v>182</v>
      </c>
      <c r="D316" s="66" t="s">
        <v>411</v>
      </c>
      <c r="E316" s="78">
        <v>10000</v>
      </c>
      <c r="F316" s="78">
        <v>0</v>
      </c>
      <c r="G316" s="78">
        <f>H316-F316</f>
        <v>0.91</v>
      </c>
      <c r="H316" s="78">
        <v>0.91</v>
      </c>
      <c r="I316" s="78">
        <f>SUM(H316:H318)</f>
        <v>2.2200000000000002</v>
      </c>
      <c r="J316" s="104"/>
    </row>
    <row r="317" spans="1:10" ht="16" x14ac:dyDescent="0.2">
      <c r="A317" s="63"/>
      <c r="B317" s="75"/>
      <c r="C317" s="66"/>
      <c r="D317" s="66" t="s">
        <v>417</v>
      </c>
      <c r="E317" s="78">
        <v>5000</v>
      </c>
      <c r="F317" s="78">
        <v>0.63</v>
      </c>
      <c r="G317" s="78"/>
      <c r="H317" s="78">
        <f>F317</f>
        <v>0.63</v>
      </c>
      <c r="I317" s="78"/>
      <c r="J317" s="104"/>
    </row>
    <row r="318" spans="1:10" ht="16" x14ac:dyDescent="0.2">
      <c r="A318" s="63"/>
      <c r="B318" s="75"/>
      <c r="C318" s="66"/>
      <c r="D318" s="66" t="s">
        <v>412</v>
      </c>
      <c r="E318" s="78">
        <v>2000</v>
      </c>
      <c r="F318" s="78">
        <v>0.68</v>
      </c>
      <c r="G318" s="78"/>
      <c r="H318" s="78">
        <f>F318</f>
        <v>0.68</v>
      </c>
      <c r="I318" s="78"/>
      <c r="J318" s="104"/>
    </row>
    <row r="319" spans="1:10" ht="16" x14ac:dyDescent="0.2">
      <c r="A319" s="63"/>
      <c r="B319" s="75"/>
      <c r="C319" s="66"/>
      <c r="D319" s="66"/>
      <c r="E319" s="78"/>
      <c r="F319" s="78"/>
      <c r="G319" s="78"/>
      <c r="H319" s="78"/>
      <c r="I319" s="78"/>
      <c r="J319" s="104"/>
    </row>
    <row r="320" spans="1:10" ht="16" x14ac:dyDescent="0.2">
      <c r="A320" s="63">
        <f>A316+1</f>
        <v>84</v>
      </c>
      <c r="B320" s="75" t="s">
        <v>350</v>
      </c>
      <c r="C320" s="66" t="s">
        <v>366</v>
      </c>
      <c r="D320" s="66" t="s">
        <v>411</v>
      </c>
      <c r="E320" s="78">
        <v>10000</v>
      </c>
      <c r="F320" s="78">
        <v>0</v>
      </c>
      <c r="G320" s="78">
        <f>H320-F320</f>
        <v>3.08</v>
      </c>
      <c r="H320" s="78">
        <v>3.08</v>
      </c>
      <c r="I320" s="78">
        <f>SUM(H320:H325)</f>
        <v>18.260000000000002</v>
      </c>
      <c r="J320" s="104"/>
    </row>
    <row r="321" spans="1:10" ht="16" x14ac:dyDescent="0.2">
      <c r="A321" s="63"/>
      <c r="B321" s="75"/>
      <c r="C321" s="66"/>
      <c r="D321" s="173" t="s">
        <v>417</v>
      </c>
      <c r="E321" s="78">
        <v>10000</v>
      </c>
      <c r="F321" s="78">
        <v>2.83</v>
      </c>
      <c r="G321" s="78"/>
      <c r="H321" s="78">
        <f>F321</f>
        <v>2.83</v>
      </c>
      <c r="I321" s="78"/>
      <c r="J321" s="104"/>
    </row>
    <row r="322" spans="1:10" ht="16" x14ac:dyDescent="0.2">
      <c r="A322" s="63"/>
      <c r="B322" s="75"/>
      <c r="C322" s="66"/>
      <c r="D322" s="173" t="s">
        <v>412</v>
      </c>
      <c r="E322" s="78">
        <v>10000</v>
      </c>
      <c r="F322" s="78">
        <v>3.42</v>
      </c>
      <c r="G322" s="78"/>
      <c r="H322" s="78">
        <f>F322</f>
        <v>3.42</v>
      </c>
      <c r="I322" s="78"/>
      <c r="J322" s="104"/>
    </row>
    <row r="323" spans="1:10" ht="16" x14ac:dyDescent="0.2">
      <c r="A323" s="63"/>
      <c r="B323" s="75"/>
      <c r="C323" s="66"/>
      <c r="D323" s="173" t="s">
        <v>413</v>
      </c>
      <c r="E323" s="78">
        <v>100000</v>
      </c>
      <c r="F323" s="78">
        <v>4.18</v>
      </c>
      <c r="G323" s="78"/>
      <c r="H323" s="78">
        <f>F323</f>
        <v>4.18</v>
      </c>
      <c r="I323" s="78"/>
      <c r="J323" s="104"/>
    </row>
    <row r="324" spans="1:10" ht="16" x14ac:dyDescent="0.2">
      <c r="A324" s="63"/>
      <c r="B324" s="75"/>
      <c r="C324" s="66"/>
      <c r="D324" s="173" t="s">
        <v>418</v>
      </c>
      <c r="E324" s="78">
        <v>100000</v>
      </c>
      <c r="F324" s="78">
        <v>4.4000000000000004</v>
      </c>
      <c r="G324" s="78"/>
      <c r="H324" s="78">
        <f>F324</f>
        <v>4.4000000000000004</v>
      </c>
      <c r="I324" s="78"/>
      <c r="J324" s="104"/>
    </row>
    <row r="325" spans="1:10" ht="16" x14ac:dyDescent="0.2">
      <c r="A325" s="63"/>
      <c r="B325" s="75"/>
      <c r="C325" s="66"/>
      <c r="D325" s="173" t="s">
        <v>414</v>
      </c>
      <c r="E325" s="78">
        <v>10000</v>
      </c>
      <c r="F325" s="78">
        <v>0.35</v>
      </c>
      <c r="G325" s="78"/>
      <c r="H325" s="78">
        <f>F325</f>
        <v>0.35</v>
      </c>
      <c r="I325" s="78"/>
      <c r="J325" s="104"/>
    </row>
    <row r="326" spans="1:10" ht="16" x14ac:dyDescent="0.2">
      <c r="A326" s="63"/>
      <c r="B326" s="75"/>
      <c r="C326" s="66"/>
      <c r="D326" s="66"/>
      <c r="E326" s="78"/>
      <c r="F326" s="78"/>
      <c r="G326" s="78"/>
      <c r="H326" s="78"/>
      <c r="I326" s="78"/>
      <c r="J326" s="104"/>
    </row>
    <row r="327" spans="1:10" ht="16" x14ac:dyDescent="0.2">
      <c r="A327" s="63">
        <f>A320+1</f>
        <v>85</v>
      </c>
      <c r="B327" s="75" t="s">
        <v>317</v>
      </c>
      <c r="C327" s="66" t="s">
        <v>100</v>
      </c>
      <c r="D327" s="66" t="s">
        <v>411</v>
      </c>
      <c r="E327" s="79">
        <v>10000</v>
      </c>
      <c r="F327" s="79">
        <v>0</v>
      </c>
      <c r="G327" s="78">
        <f>H327-F327</f>
        <v>0.66</v>
      </c>
      <c r="H327" s="79">
        <v>0.66</v>
      </c>
      <c r="I327" s="79">
        <f>SUM(H327:H328)</f>
        <v>2.75</v>
      </c>
      <c r="J327" s="23"/>
    </row>
    <row r="328" spans="1:10" ht="16" x14ac:dyDescent="0.2">
      <c r="A328" s="63"/>
      <c r="B328" s="75"/>
      <c r="C328" s="66"/>
      <c r="D328" s="66" t="s">
        <v>413</v>
      </c>
      <c r="E328" s="79">
        <v>50000</v>
      </c>
      <c r="F328" s="79">
        <v>2.09</v>
      </c>
      <c r="G328" s="79"/>
      <c r="H328" s="79">
        <f>F328</f>
        <v>2.09</v>
      </c>
      <c r="I328" s="79"/>
      <c r="J328" s="23"/>
    </row>
    <row r="329" spans="1:10" ht="16" x14ac:dyDescent="0.2">
      <c r="A329" s="63"/>
      <c r="B329" s="75"/>
      <c r="C329" s="66"/>
      <c r="D329" s="66"/>
      <c r="E329" s="79"/>
      <c r="F329" s="79"/>
      <c r="G329" s="79"/>
      <c r="H329" s="79"/>
      <c r="I329" s="79"/>
      <c r="J329" s="23"/>
    </row>
    <row r="330" spans="1:10" ht="16" x14ac:dyDescent="0.2">
      <c r="A330" s="63"/>
      <c r="B330" s="75" t="s">
        <v>442</v>
      </c>
      <c r="C330" s="66" t="s">
        <v>437</v>
      </c>
      <c r="D330" s="66" t="s">
        <v>411</v>
      </c>
      <c r="E330" s="79">
        <v>250000</v>
      </c>
      <c r="F330" s="79">
        <v>15.84</v>
      </c>
      <c r="G330" s="79">
        <f>H330-F330</f>
        <v>0.66000000000000014</v>
      </c>
      <c r="H330" s="79">
        <v>16.5</v>
      </c>
      <c r="I330" s="79">
        <f>H330</f>
        <v>16.5</v>
      </c>
      <c r="J330" s="23"/>
    </row>
    <row r="331" spans="1:10" ht="16" x14ac:dyDescent="0.2">
      <c r="A331" s="63"/>
      <c r="B331" s="75"/>
      <c r="C331" s="66"/>
      <c r="D331" s="66"/>
      <c r="E331" s="79"/>
      <c r="F331" s="79"/>
      <c r="G331" s="79"/>
      <c r="H331" s="79"/>
      <c r="J331" s="23"/>
    </row>
    <row r="332" spans="1:10" ht="16" x14ac:dyDescent="0.2">
      <c r="A332" s="63">
        <v>86</v>
      </c>
      <c r="B332" s="75" t="s">
        <v>318</v>
      </c>
      <c r="C332" s="66" t="s">
        <v>231</v>
      </c>
      <c r="D332" s="66" t="s">
        <v>411</v>
      </c>
      <c r="E332" s="79">
        <v>250000</v>
      </c>
      <c r="F332" s="79">
        <v>30.24</v>
      </c>
      <c r="G332" s="78">
        <f>H332-F332</f>
        <v>1.2600000000000016</v>
      </c>
      <c r="H332" s="79">
        <v>31.5</v>
      </c>
      <c r="I332" s="79">
        <f>SUM(H332:H337)</f>
        <v>65.77</v>
      </c>
      <c r="J332" s="23"/>
    </row>
    <row r="333" spans="1:10" ht="16" x14ac:dyDescent="0.2">
      <c r="A333" s="63"/>
      <c r="B333" s="75"/>
      <c r="C333" s="66"/>
      <c r="D333" s="173" t="s">
        <v>417</v>
      </c>
      <c r="E333" s="79">
        <v>50000</v>
      </c>
      <c r="F333" s="79">
        <v>9.0500000000000007</v>
      </c>
      <c r="G333" s="79"/>
      <c r="H333" s="79">
        <f>F333</f>
        <v>9.0500000000000007</v>
      </c>
      <c r="I333" s="79"/>
      <c r="J333" s="23"/>
    </row>
    <row r="334" spans="1:10" ht="16" x14ac:dyDescent="0.2">
      <c r="A334" s="63"/>
      <c r="B334" s="75"/>
      <c r="C334" s="66"/>
      <c r="D334" s="173" t="s">
        <v>412</v>
      </c>
      <c r="E334" s="79">
        <v>10000</v>
      </c>
      <c r="F334" s="79">
        <v>3.42</v>
      </c>
      <c r="G334" s="79"/>
      <c r="H334" s="79">
        <f>F334</f>
        <v>3.42</v>
      </c>
      <c r="I334" s="79"/>
      <c r="J334" s="23"/>
    </row>
    <row r="335" spans="1:10" ht="16" x14ac:dyDescent="0.2">
      <c r="A335" s="63"/>
      <c r="B335" s="75"/>
      <c r="C335" s="66"/>
      <c r="D335" s="173" t="s">
        <v>413</v>
      </c>
      <c r="E335" s="79">
        <v>250000</v>
      </c>
      <c r="F335" s="79">
        <v>10.45</v>
      </c>
      <c r="G335" s="79"/>
      <c r="H335" s="79">
        <f>F335</f>
        <v>10.45</v>
      </c>
      <c r="I335" s="79"/>
      <c r="J335" s="23"/>
    </row>
    <row r="336" spans="1:10" ht="16" x14ac:dyDescent="0.2">
      <c r="A336" s="63"/>
      <c r="B336" s="75"/>
      <c r="C336" s="66"/>
      <c r="D336" s="173" t="s">
        <v>418</v>
      </c>
      <c r="E336" s="79">
        <v>250000</v>
      </c>
      <c r="F336" s="79">
        <v>11</v>
      </c>
      <c r="G336" s="79"/>
      <c r="H336" s="79">
        <f>F336</f>
        <v>11</v>
      </c>
      <c r="I336" s="79"/>
      <c r="J336" s="23"/>
    </row>
    <row r="337" spans="1:10" ht="16" x14ac:dyDescent="0.2">
      <c r="A337" s="63"/>
      <c r="B337" s="75"/>
      <c r="C337" s="66"/>
      <c r="D337" s="173" t="s">
        <v>414</v>
      </c>
      <c r="E337" s="79">
        <v>10000</v>
      </c>
      <c r="F337" s="79">
        <v>0.35</v>
      </c>
      <c r="G337" s="79"/>
      <c r="H337" s="79">
        <f>F337</f>
        <v>0.35</v>
      </c>
      <c r="I337" s="79"/>
      <c r="J337" s="23"/>
    </row>
    <row r="338" spans="1:10" ht="16" x14ac:dyDescent="0.2">
      <c r="A338" s="63"/>
      <c r="B338" s="75"/>
      <c r="C338" s="66"/>
      <c r="D338" s="66"/>
      <c r="E338" s="79"/>
      <c r="F338" s="79"/>
      <c r="G338" s="79"/>
      <c r="H338" s="79"/>
      <c r="I338" s="79"/>
      <c r="J338" s="23"/>
    </row>
    <row r="339" spans="1:10" ht="16" x14ac:dyDescent="0.2">
      <c r="A339" s="63">
        <v>87</v>
      </c>
      <c r="B339" s="75" t="s">
        <v>319</v>
      </c>
      <c r="C339" s="66" t="s">
        <v>206</v>
      </c>
      <c r="D339" s="66" t="s">
        <v>411</v>
      </c>
      <c r="E339" s="79">
        <v>180000</v>
      </c>
      <c r="F339" s="79">
        <v>15.47</v>
      </c>
      <c r="G339" s="78">
        <f>H339-F339</f>
        <v>0.90999999999999837</v>
      </c>
      <c r="H339" s="79">
        <v>16.38</v>
      </c>
      <c r="I339" s="79">
        <f>SUM(H339:H344)</f>
        <v>49.74</v>
      </c>
      <c r="J339" s="23"/>
    </row>
    <row r="340" spans="1:10" ht="16" x14ac:dyDescent="0.2">
      <c r="A340" s="63"/>
      <c r="B340" s="75"/>
      <c r="C340" s="66"/>
      <c r="D340" s="173" t="s">
        <v>417</v>
      </c>
      <c r="E340" s="79">
        <v>50000</v>
      </c>
      <c r="F340" s="79">
        <v>14.15</v>
      </c>
      <c r="G340" s="79"/>
      <c r="H340" s="79">
        <f>F340</f>
        <v>14.15</v>
      </c>
      <c r="I340" s="79"/>
      <c r="J340" s="23"/>
    </row>
    <row r="341" spans="1:10" ht="16" x14ac:dyDescent="0.2">
      <c r="A341" s="63"/>
      <c r="B341" s="75"/>
      <c r="C341" s="66"/>
      <c r="D341" s="173" t="s">
        <v>412</v>
      </c>
      <c r="E341" s="79">
        <v>10000</v>
      </c>
      <c r="F341" s="79">
        <v>3.42</v>
      </c>
      <c r="G341" s="79"/>
      <c r="H341" s="79">
        <f>F341</f>
        <v>3.42</v>
      </c>
      <c r="I341" s="79"/>
      <c r="J341" s="23"/>
    </row>
    <row r="342" spans="1:10" ht="16" x14ac:dyDescent="0.2">
      <c r="A342" s="63"/>
      <c r="B342" s="75"/>
      <c r="C342" s="66"/>
      <c r="D342" s="173" t="s">
        <v>413</v>
      </c>
      <c r="E342" s="79">
        <v>180000</v>
      </c>
      <c r="F342" s="79">
        <v>7.52</v>
      </c>
      <c r="G342" s="79"/>
      <c r="H342" s="79">
        <f>F342</f>
        <v>7.52</v>
      </c>
      <c r="I342" s="79"/>
      <c r="J342" s="23"/>
    </row>
    <row r="343" spans="1:10" ht="16" x14ac:dyDescent="0.2">
      <c r="A343" s="63"/>
      <c r="B343" s="75"/>
      <c r="C343" s="66"/>
      <c r="D343" s="173" t="s">
        <v>418</v>
      </c>
      <c r="E343" s="79">
        <v>180000</v>
      </c>
      <c r="F343" s="79">
        <v>7.92</v>
      </c>
      <c r="G343" s="79"/>
      <c r="H343" s="79">
        <f>F343</f>
        <v>7.92</v>
      </c>
      <c r="I343" s="79"/>
      <c r="J343" s="23"/>
    </row>
    <row r="344" spans="1:10" ht="16" x14ac:dyDescent="0.2">
      <c r="A344" s="63"/>
      <c r="B344" s="75"/>
      <c r="C344" s="66"/>
      <c r="D344" s="173" t="s">
        <v>414</v>
      </c>
      <c r="E344" s="79">
        <v>10000</v>
      </c>
      <c r="F344" s="79">
        <v>0.35</v>
      </c>
      <c r="G344" s="79"/>
      <c r="H344" s="79">
        <f>F344</f>
        <v>0.35</v>
      </c>
      <c r="I344" s="79"/>
      <c r="J344" s="23"/>
    </row>
    <row r="345" spans="1:10" ht="16" x14ac:dyDescent="0.2">
      <c r="A345" s="63"/>
      <c r="B345" s="75"/>
      <c r="C345" s="66"/>
      <c r="D345" s="66"/>
      <c r="E345" s="79"/>
      <c r="F345" s="79"/>
      <c r="G345" s="79"/>
      <c r="H345" s="79"/>
      <c r="I345" s="79"/>
      <c r="J345" s="23"/>
    </row>
    <row r="346" spans="1:10" ht="16" x14ac:dyDescent="0.2">
      <c r="A346" s="63">
        <f>A339+1</f>
        <v>88</v>
      </c>
      <c r="B346" s="75" t="s">
        <v>320</v>
      </c>
      <c r="C346" s="66" t="s">
        <v>204</v>
      </c>
      <c r="D346" s="66" t="s">
        <v>411</v>
      </c>
      <c r="E346" s="79">
        <v>180000</v>
      </c>
      <c r="F346" s="79">
        <v>21.42</v>
      </c>
      <c r="G346" s="78">
        <f>H346-F346</f>
        <v>1.259999999999998</v>
      </c>
      <c r="H346" s="79">
        <v>22.68</v>
      </c>
      <c r="I346" s="79">
        <f>SUM(H346:H351)</f>
        <v>52.790000000000013</v>
      </c>
      <c r="J346" s="23"/>
    </row>
    <row r="347" spans="1:10" ht="16" x14ac:dyDescent="0.2">
      <c r="A347" s="63"/>
      <c r="B347" s="75"/>
      <c r="C347" s="66"/>
      <c r="D347" s="173" t="s">
        <v>417</v>
      </c>
      <c r="E347" s="79">
        <v>50000</v>
      </c>
      <c r="F347" s="79">
        <v>22.05</v>
      </c>
      <c r="G347" s="79"/>
      <c r="H347" s="79">
        <f>F347</f>
        <v>22.05</v>
      </c>
      <c r="I347" s="79"/>
      <c r="J347" s="23"/>
    </row>
    <row r="348" spans="1:10" ht="16" x14ac:dyDescent="0.2">
      <c r="A348" s="63"/>
      <c r="B348" s="75"/>
      <c r="C348" s="66"/>
      <c r="D348" s="173" t="s">
        <v>412</v>
      </c>
      <c r="E348" s="79">
        <v>10000</v>
      </c>
      <c r="F348" s="79">
        <v>3.42</v>
      </c>
      <c r="G348" s="79"/>
      <c r="H348" s="79">
        <f>F348</f>
        <v>3.42</v>
      </c>
      <c r="I348" s="79"/>
      <c r="J348" s="23"/>
    </row>
    <row r="349" spans="1:10" ht="16" x14ac:dyDescent="0.2">
      <c r="A349" s="63"/>
      <c r="B349" s="75"/>
      <c r="C349" s="66"/>
      <c r="D349" s="173" t="s">
        <v>413</v>
      </c>
      <c r="E349" s="79">
        <v>50000</v>
      </c>
      <c r="F349" s="79">
        <v>2.09</v>
      </c>
      <c r="G349" s="79"/>
      <c r="H349" s="79">
        <f>F349</f>
        <v>2.09</v>
      </c>
      <c r="I349" s="79"/>
      <c r="J349" s="23"/>
    </row>
    <row r="350" spans="1:10" ht="16" x14ac:dyDescent="0.2">
      <c r="A350" s="63"/>
      <c r="B350" s="75"/>
      <c r="C350" s="66"/>
      <c r="D350" s="173" t="s">
        <v>418</v>
      </c>
      <c r="E350" s="79">
        <v>50000</v>
      </c>
      <c r="F350" s="79">
        <v>2.2000000000000002</v>
      </c>
      <c r="G350" s="79"/>
      <c r="H350" s="79">
        <f>F350</f>
        <v>2.2000000000000002</v>
      </c>
      <c r="I350" s="79"/>
      <c r="J350" s="23"/>
    </row>
    <row r="351" spans="1:10" ht="16" x14ac:dyDescent="0.2">
      <c r="A351" s="63"/>
      <c r="B351" s="75"/>
      <c r="C351" s="66"/>
      <c r="D351" s="173" t="s">
        <v>414</v>
      </c>
      <c r="E351" s="79">
        <v>10000</v>
      </c>
      <c r="F351" s="79">
        <v>0.35</v>
      </c>
      <c r="G351" s="79"/>
      <c r="H351" s="79">
        <f>F351</f>
        <v>0.35</v>
      </c>
      <c r="I351" s="79"/>
      <c r="J351" s="23"/>
    </row>
    <row r="352" spans="1:10" ht="16" x14ac:dyDescent="0.2">
      <c r="A352" s="63"/>
      <c r="B352" s="75"/>
      <c r="C352" s="66"/>
      <c r="D352" s="66"/>
      <c r="E352" s="79"/>
      <c r="F352" s="79"/>
      <c r="G352" s="79"/>
      <c r="H352" s="79"/>
      <c r="I352" s="79"/>
      <c r="J352" s="23"/>
    </row>
    <row r="353" spans="1:10" ht="16" x14ac:dyDescent="0.2">
      <c r="A353" s="63">
        <f>A346+1</f>
        <v>89</v>
      </c>
      <c r="B353" s="75" t="s">
        <v>321</v>
      </c>
      <c r="C353" s="66" t="s">
        <v>63</v>
      </c>
      <c r="D353" s="66" t="s">
        <v>411</v>
      </c>
      <c r="E353" s="180">
        <v>250000</v>
      </c>
      <c r="F353" s="78">
        <v>15.84</v>
      </c>
      <c r="G353" s="78">
        <f>H353-F353</f>
        <v>0.66000000000000014</v>
      </c>
      <c r="H353" s="79">
        <v>16.5</v>
      </c>
      <c r="I353" s="79">
        <f>SUM(H353:H356)</f>
        <v>31.14</v>
      </c>
      <c r="J353" s="23"/>
    </row>
    <row r="354" spans="1:10" ht="16" x14ac:dyDescent="0.2">
      <c r="A354" s="63"/>
      <c r="B354" s="75"/>
      <c r="C354" s="66"/>
      <c r="D354" s="66" t="s">
        <v>412</v>
      </c>
      <c r="E354" s="78">
        <v>10000</v>
      </c>
      <c r="F354" s="78">
        <v>3.42</v>
      </c>
      <c r="G354" s="78"/>
      <c r="H354" s="79">
        <f>F354</f>
        <v>3.42</v>
      </c>
      <c r="I354" s="79"/>
      <c r="J354" s="23"/>
    </row>
    <row r="355" spans="1:10" ht="16" x14ac:dyDescent="0.2">
      <c r="A355" s="63"/>
      <c r="B355" s="75"/>
      <c r="C355" s="66"/>
      <c r="D355" s="66" t="s">
        <v>413</v>
      </c>
      <c r="E355" s="78">
        <v>260000</v>
      </c>
      <c r="F355" s="78">
        <v>10.87</v>
      </c>
      <c r="G355" s="78"/>
      <c r="H355" s="79">
        <f>F355</f>
        <v>10.87</v>
      </c>
      <c r="I355" s="79"/>
      <c r="J355" s="23"/>
    </row>
    <row r="356" spans="1:10" ht="16" x14ac:dyDescent="0.2">
      <c r="A356" s="63"/>
      <c r="B356" s="75"/>
      <c r="C356" s="66"/>
      <c r="D356" s="66" t="s">
        <v>414</v>
      </c>
      <c r="E356" s="78">
        <v>10000</v>
      </c>
      <c r="F356" s="78">
        <v>0.35</v>
      </c>
      <c r="G356" s="78"/>
      <c r="H356" s="79">
        <f>F356</f>
        <v>0.35</v>
      </c>
      <c r="I356" s="79"/>
      <c r="J356" s="23"/>
    </row>
    <row r="357" spans="1:10" ht="16" x14ac:dyDescent="0.2">
      <c r="A357" s="63"/>
      <c r="B357" s="75"/>
      <c r="C357" s="66"/>
      <c r="D357" s="66"/>
      <c r="E357" s="79"/>
      <c r="F357" s="79"/>
      <c r="G357" s="79"/>
      <c r="H357" s="79"/>
      <c r="I357" s="79"/>
      <c r="J357" s="23"/>
    </row>
    <row r="358" spans="1:10" ht="16" x14ac:dyDescent="0.2">
      <c r="A358" s="63"/>
      <c r="B358" s="75"/>
      <c r="C358" s="66"/>
      <c r="D358" s="66"/>
      <c r="E358" s="79"/>
      <c r="F358" s="79"/>
      <c r="G358" s="79"/>
      <c r="H358" s="79"/>
      <c r="I358" s="79"/>
      <c r="J358" s="23"/>
    </row>
    <row r="359" spans="1:10" ht="16" x14ac:dyDescent="0.2">
      <c r="A359" s="63">
        <f>A353+1</f>
        <v>90</v>
      </c>
      <c r="B359" s="75" t="s">
        <v>322</v>
      </c>
      <c r="C359" s="66" t="s">
        <v>166</v>
      </c>
      <c r="D359" s="66" t="s">
        <v>411</v>
      </c>
      <c r="E359" s="79">
        <v>10000</v>
      </c>
      <c r="F359" s="79">
        <v>0</v>
      </c>
      <c r="G359" s="78">
        <f>H359-F359</f>
        <v>0.53</v>
      </c>
      <c r="H359" s="79">
        <v>0.53</v>
      </c>
      <c r="I359" s="79">
        <f>H359</f>
        <v>0.53</v>
      </c>
      <c r="J359" s="23"/>
    </row>
    <row r="360" spans="1:10" ht="16" x14ac:dyDescent="0.2">
      <c r="A360" s="63"/>
      <c r="B360" s="75"/>
      <c r="C360" s="66"/>
      <c r="D360" s="66"/>
      <c r="E360" s="79"/>
      <c r="F360" s="79"/>
      <c r="G360" s="79"/>
      <c r="H360" s="79"/>
      <c r="I360" s="79"/>
      <c r="J360" s="23"/>
    </row>
    <row r="361" spans="1:10" ht="16" x14ac:dyDescent="0.2">
      <c r="A361" s="63">
        <f>A359+1</f>
        <v>91</v>
      </c>
      <c r="B361" s="75" t="s">
        <v>323</v>
      </c>
      <c r="C361" s="66" t="s">
        <v>86</v>
      </c>
      <c r="D361" s="66" t="s">
        <v>411</v>
      </c>
      <c r="E361" s="79">
        <v>10000</v>
      </c>
      <c r="F361" s="79">
        <v>0</v>
      </c>
      <c r="G361" s="78">
        <f>H361-F361</f>
        <v>2.0099999999999998</v>
      </c>
      <c r="H361" s="79">
        <v>2.0099999999999998</v>
      </c>
      <c r="I361" s="79">
        <f>SUM(H361:H362)</f>
        <v>2.4299999999999997</v>
      </c>
      <c r="J361" s="23"/>
    </row>
    <row r="362" spans="1:10" ht="16" x14ac:dyDescent="0.2">
      <c r="A362" s="122"/>
      <c r="B362" s="123"/>
      <c r="C362" s="124"/>
      <c r="D362" s="124" t="s">
        <v>413</v>
      </c>
      <c r="E362" s="152">
        <v>10000</v>
      </c>
      <c r="F362" s="79">
        <v>0.42</v>
      </c>
      <c r="G362" s="79"/>
      <c r="H362" s="79">
        <f>F362</f>
        <v>0.42</v>
      </c>
      <c r="I362" s="79"/>
      <c r="J362" s="23"/>
    </row>
    <row r="363" spans="1:10" ht="16" x14ac:dyDescent="0.2">
      <c r="A363" s="122"/>
      <c r="B363" s="123"/>
      <c r="C363" s="124"/>
      <c r="D363" s="124"/>
      <c r="E363" s="152"/>
      <c r="F363" s="79"/>
      <c r="G363" s="79"/>
      <c r="H363" s="79"/>
      <c r="I363" s="79"/>
      <c r="J363" s="23"/>
    </row>
    <row r="364" spans="1:10" ht="16" x14ac:dyDescent="0.2">
      <c r="A364" s="122"/>
      <c r="B364" s="123"/>
      <c r="C364" s="124"/>
      <c r="D364" s="124"/>
      <c r="E364" s="152"/>
      <c r="F364" s="79"/>
      <c r="G364" s="79"/>
      <c r="H364" s="79"/>
      <c r="I364" s="79"/>
      <c r="J364" s="23"/>
    </row>
    <row r="365" spans="1:10" ht="16" x14ac:dyDescent="0.2">
      <c r="A365" s="136"/>
      <c r="B365" s="137"/>
      <c r="C365" s="134" t="s">
        <v>400</v>
      </c>
      <c r="D365" s="134"/>
      <c r="E365" s="153"/>
      <c r="F365" s="161"/>
      <c r="G365" s="132"/>
      <c r="H365" s="132"/>
      <c r="I365" s="132">
        <f>SUM(I5:I362)</f>
        <v>2455.39</v>
      </c>
      <c r="J365" s="133"/>
    </row>
    <row r="366" spans="1:10" ht="16" x14ac:dyDescent="0.2">
      <c r="A366" s="122"/>
      <c r="B366" s="123"/>
      <c r="C366" s="124"/>
      <c r="D366" s="124"/>
      <c r="E366" s="152"/>
      <c r="F366" s="79"/>
      <c r="G366" s="79"/>
      <c r="H366" s="79"/>
      <c r="I366" s="79"/>
      <c r="J366" s="23"/>
    </row>
    <row r="367" spans="1:10" ht="16" x14ac:dyDescent="0.2">
      <c r="A367" s="125" t="s">
        <v>395</v>
      </c>
      <c r="B367" s="75" t="s">
        <v>336</v>
      </c>
      <c r="C367" s="66" t="s">
        <v>337</v>
      </c>
      <c r="D367" s="66" t="s">
        <v>411</v>
      </c>
      <c r="E367" s="79">
        <v>250000</v>
      </c>
      <c r="F367" s="78">
        <v>12.72</v>
      </c>
      <c r="G367" s="78">
        <f>H367-F367</f>
        <v>0.52999999999999936</v>
      </c>
      <c r="H367" s="78">
        <v>13.25</v>
      </c>
      <c r="I367" s="78">
        <f>SUM(H367:H370)</f>
        <v>27.470000000000002</v>
      </c>
      <c r="J367" s="23"/>
    </row>
    <row r="368" spans="1:10" ht="16" x14ac:dyDescent="0.2">
      <c r="A368" s="125"/>
      <c r="B368" s="75"/>
      <c r="C368" s="66"/>
      <c r="D368" s="66" t="s">
        <v>412</v>
      </c>
      <c r="E368" s="157">
        <v>10000</v>
      </c>
      <c r="F368" s="79">
        <v>3.42</v>
      </c>
      <c r="G368" s="78"/>
      <c r="H368" s="78">
        <f>F368</f>
        <v>3.42</v>
      </c>
      <c r="I368" s="78"/>
      <c r="J368" s="23"/>
    </row>
    <row r="369" spans="1:10" ht="16" x14ac:dyDescent="0.2">
      <c r="A369" s="125"/>
      <c r="B369" s="75"/>
      <c r="C369" s="66"/>
      <c r="D369" s="66" t="s">
        <v>413</v>
      </c>
      <c r="E369" s="150">
        <v>250000</v>
      </c>
      <c r="F369" s="79">
        <v>10.45</v>
      </c>
      <c r="G369" s="78"/>
      <c r="H369" s="78">
        <f>F369</f>
        <v>10.45</v>
      </c>
      <c r="I369" s="78"/>
      <c r="J369" s="23"/>
    </row>
    <row r="370" spans="1:10" ht="16" x14ac:dyDescent="0.2">
      <c r="A370" s="125"/>
      <c r="B370" s="75"/>
      <c r="C370" s="66"/>
      <c r="D370" s="66" t="s">
        <v>414</v>
      </c>
      <c r="E370" s="150">
        <v>10000</v>
      </c>
      <c r="F370" s="79">
        <v>0.35</v>
      </c>
      <c r="G370" s="78"/>
      <c r="H370" s="78">
        <f>F370</f>
        <v>0.35</v>
      </c>
      <c r="I370" s="78"/>
      <c r="J370" s="23"/>
    </row>
    <row r="371" spans="1:10" ht="16" x14ac:dyDescent="0.2">
      <c r="A371" s="125"/>
      <c r="B371" s="75"/>
      <c r="C371" s="66"/>
      <c r="D371" s="66"/>
      <c r="E371" s="78"/>
      <c r="F371" s="78"/>
      <c r="G371" s="78"/>
      <c r="H371" s="78"/>
      <c r="I371" s="78"/>
      <c r="J371" s="23"/>
    </row>
    <row r="372" spans="1:10" ht="16" x14ac:dyDescent="0.2">
      <c r="A372" s="125" t="s">
        <v>395</v>
      </c>
      <c r="B372" s="75" t="s">
        <v>290</v>
      </c>
      <c r="C372" s="66" t="s">
        <v>202</v>
      </c>
      <c r="D372" s="66" t="s">
        <v>411</v>
      </c>
      <c r="E372" s="78">
        <v>10000</v>
      </c>
      <c r="F372" s="78">
        <v>0</v>
      </c>
      <c r="G372" s="78">
        <f>H372-F372</f>
        <v>0.66</v>
      </c>
      <c r="H372" s="78">
        <v>0.66</v>
      </c>
      <c r="I372" s="78">
        <f>SUM(H372:H373)</f>
        <v>4.84</v>
      </c>
      <c r="J372" s="23"/>
    </row>
    <row r="373" spans="1:10" ht="16" x14ac:dyDescent="0.2">
      <c r="A373" s="125"/>
      <c r="B373" s="75"/>
      <c r="C373" s="66"/>
      <c r="D373" s="66" t="s">
        <v>413</v>
      </c>
      <c r="E373" s="78">
        <v>100000</v>
      </c>
      <c r="F373" s="78">
        <v>4.18</v>
      </c>
      <c r="G373" s="78"/>
      <c r="H373" s="78">
        <f>F373</f>
        <v>4.18</v>
      </c>
      <c r="I373" s="78"/>
      <c r="J373" s="23"/>
    </row>
    <row r="374" spans="1:10" ht="16" x14ac:dyDescent="0.2">
      <c r="A374" s="23"/>
      <c r="B374" s="23"/>
      <c r="C374" s="23"/>
      <c r="D374" s="66"/>
      <c r="E374" s="79"/>
      <c r="F374" s="79"/>
      <c r="G374" s="79"/>
      <c r="H374" s="79"/>
      <c r="I374" s="79"/>
      <c r="J374" s="23"/>
    </row>
    <row r="375" spans="1:10" ht="16" x14ac:dyDescent="0.2">
      <c r="A375" s="131"/>
      <c r="B375" s="137" t="s">
        <v>395</v>
      </c>
      <c r="C375" s="134" t="s">
        <v>400</v>
      </c>
      <c r="D375" s="134"/>
      <c r="E375" s="153"/>
      <c r="F375" s="135"/>
      <c r="G375" s="135"/>
      <c r="H375" s="135"/>
      <c r="I375" s="135">
        <f>SUM(I367:I372)</f>
        <v>32.31</v>
      </c>
      <c r="J375" s="133"/>
    </row>
    <row r="376" spans="1:10" ht="16" x14ac:dyDescent="0.2">
      <c r="A376" s="596"/>
      <c r="B376" s="597"/>
      <c r="C376" s="598"/>
      <c r="D376" s="143"/>
      <c r="E376" s="154"/>
      <c r="F376" s="162"/>
      <c r="G376" s="93"/>
      <c r="H376" s="93"/>
      <c r="I376" s="93"/>
      <c r="J376" s="94"/>
    </row>
    <row r="377" spans="1:10" ht="16" x14ac:dyDescent="0.2">
      <c r="A377" s="618" t="s">
        <v>439</v>
      </c>
      <c r="B377" s="619"/>
      <c r="C377" s="620"/>
      <c r="D377" s="142"/>
      <c r="E377" s="155"/>
      <c r="F377" s="95"/>
      <c r="G377" s="95"/>
      <c r="H377" s="95"/>
      <c r="I377" s="95"/>
      <c r="J377" s="94"/>
    </row>
    <row r="378" spans="1:10" ht="16" x14ac:dyDescent="0.2">
      <c r="A378" s="178"/>
      <c r="B378" s="178"/>
      <c r="C378" s="178"/>
      <c r="D378" s="178"/>
      <c r="E378" s="179"/>
      <c r="F378" s="95"/>
      <c r="G378" s="95"/>
      <c r="H378" s="95"/>
      <c r="I378" s="95"/>
      <c r="J378" s="94"/>
    </row>
    <row r="379" spans="1:10" ht="16" x14ac:dyDescent="0.2">
      <c r="A379" s="596" t="s">
        <v>52</v>
      </c>
      <c r="B379" s="597"/>
      <c r="C379" s="598"/>
      <c r="D379" s="143"/>
      <c r="E379" s="154"/>
      <c r="F379" s="163"/>
      <c r="G379" s="103"/>
      <c r="H379" s="103"/>
      <c r="I379" s="103">
        <f>I365+I375</f>
        <v>2487.6999999999998</v>
      </c>
      <c r="J379" s="94"/>
    </row>
    <row r="380" spans="1:10" s="182" customFormat="1" ht="23" x14ac:dyDescent="0.25">
      <c r="C380" s="183" t="s">
        <v>388</v>
      </c>
      <c r="D380" s="183"/>
      <c r="E380" s="184"/>
      <c r="F380" s="185" t="s">
        <v>430</v>
      </c>
      <c r="G380" s="186"/>
      <c r="H380" s="186"/>
      <c r="I380" s="187">
        <v>43993</v>
      </c>
      <c r="J380" s="188"/>
    </row>
  </sheetData>
  <autoFilter ref="C4:J362" xr:uid="{1B35777D-86B3-9A48-BA2D-325C1FB8F52E}">
    <sortState xmlns:xlrd2="http://schemas.microsoft.com/office/spreadsheetml/2017/richdata2" ref="C5:J361">
      <sortCondition ref="C4:C361"/>
    </sortState>
  </autoFilter>
  <mergeCells count="4">
    <mergeCell ref="A2:C2"/>
    <mergeCell ref="A376:C376"/>
    <mergeCell ref="A377:C377"/>
    <mergeCell ref="A379:C379"/>
  </mergeCells>
  <conditionalFormatting sqref="A73 B1:B73 B75:B189 B197:B364 B366:B373 B375:B1048576">
    <cfRule type="duplicateValues" dxfId="66" priority="6"/>
  </conditionalFormatting>
  <conditionalFormatting sqref="A73 B1:B73 B75:B373 B375:B1048576">
    <cfRule type="duplicateValues" dxfId="65" priority="2"/>
  </conditionalFormatting>
  <conditionalFormatting sqref="A73 B1:C73 B75:C189 B197:C364 B366:C373 B375:C1048576 C74">
    <cfRule type="duplicateValues" dxfId="64" priority="10"/>
  </conditionalFormatting>
  <conditionalFormatting sqref="B190:B196">
    <cfRule type="duplicateValues" dxfId="63" priority="4"/>
  </conditionalFormatting>
  <conditionalFormatting sqref="B190:C196">
    <cfRule type="duplicateValues" dxfId="62" priority="9"/>
  </conditionalFormatting>
  <conditionalFormatting sqref="C120:C122">
    <cfRule type="duplicateValues" dxfId="61" priority="7"/>
  </conditionalFormatting>
  <conditionalFormatting sqref="C157:C159">
    <cfRule type="duplicateValues" dxfId="60" priority="8"/>
  </conditionalFormatting>
  <conditionalFormatting sqref="F368:F370">
    <cfRule type="duplicateValues" dxfId="59" priority="1"/>
  </conditionalFormatting>
  <conditionalFormatting sqref="J5:J364 J366:J375">
    <cfRule type="notContainsBlanks" dxfId="58" priority="3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5FCC-2413-5B4E-B02B-AD5EBF3A181E}">
  <sheetPr>
    <pageSetUpPr fitToPage="1"/>
  </sheetPr>
  <dimension ref="A1:O384"/>
  <sheetViews>
    <sheetView zoomScaleNormal="100" workbookViewId="0">
      <pane xSplit="3" ySplit="4" topLeftCell="E358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2.1640625" customWidth="1"/>
    <col min="8" max="9" width="19" customWidth="1"/>
    <col min="10" max="10" width="23.8320312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>
        <v>43952</v>
      </c>
      <c r="H2" s="77" t="s">
        <v>433</v>
      </c>
      <c r="I2" s="77">
        <v>43983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37.330000000000005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9">
        <v>200000</v>
      </c>
      <c r="F12" s="78">
        <v>8.36</v>
      </c>
      <c r="G12" s="78"/>
      <c r="H12" s="78">
        <f>F12</f>
        <v>8.36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>
        <f>A10+1</f>
        <v>3</v>
      </c>
      <c r="B15" s="75" t="s">
        <v>245</v>
      </c>
      <c r="C15" s="66" t="s">
        <v>98</v>
      </c>
      <c r="D15" s="66" t="s">
        <v>411</v>
      </c>
      <c r="E15" s="79">
        <v>250000</v>
      </c>
      <c r="F15" s="78">
        <v>192.48</v>
      </c>
      <c r="G15" s="78">
        <v>8.02</v>
      </c>
      <c r="H15" s="78">
        <f>F15+G15</f>
        <v>200.5</v>
      </c>
      <c r="I15" s="78">
        <f>SUM(H15:H16)</f>
        <v>221.4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500000</v>
      </c>
      <c r="F16" s="78">
        <v>20.9</v>
      </c>
      <c r="G16" s="78"/>
      <c r="H16" s="78">
        <f>F16</f>
        <v>20.9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f>A15+1</f>
        <v>4</v>
      </c>
      <c r="B18" s="75" t="s">
        <v>246</v>
      </c>
      <c r="C18" s="66" t="s">
        <v>68</v>
      </c>
      <c r="D18" s="66" t="s">
        <v>411</v>
      </c>
      <c r="E18" s="79">
        <v>100000</v>
      </c>
      <c r="F18" s="78">
        <v>27.72</v>
      </c>
      <c r="G18" s="78">
        <v>3.08</v>
      </c>
      <c r="H18" s="78">
        <f>F18+G18</f>
        <v>30.799999999999997</v>
      </c>
      <c r="I18" s="78">
        <f>SUM(H18:H19)</f>
        <v>32.47</v>
      </c>
      <c r="J18" s="23"/>
    </row>
    <row r="19" spans="1:10" ht="16" x14ac:dyDescent="0.2">
      <c r="A19" s="63"/>
      <c r="B19" s="75"/>
      <c r="C19" s="66"/>
      <c r="D19" s="66" t="s">
        <v>413</v>
      </c>
      <c r="E19" s="79">
        <v>40000</v>
      </c>
      <c r="F19" s="78">
        <v>1.67</v>
      </c>
      <c r="G19" s="78"/>
      <c r="H19" s="78">
        <f>F19</f>
        <v>1.67</v>
      </c>
      <c r="I19" s="78"/>
      <c r="J19" s="23"/>
    </row>
    <row r="20" spans="1:10" ht="16" x14ac:dyDescent="0.2">
      <c r="A20" s="63"/>
      <c r="B20" s="75"/>
      <c r="C20" s="66"/>
      <c r="D20" s="66"/>
      <c r="E20" s="79"/>
      <c r="F20" s="78"/>
      <c r="G20" s="78"/>
      <c r="H20" s="78"/>
      <c r="I20" s="78"/>
      <c r="J20" s="23"/>
    </row>
    <row r="21" spans="1:10" ht="16" x14ac:dyDescent="0.2">
      <c r="A21" s="63">
        <v>5</v>
      </c>
      <c r="B21" s="107" t="s">
        <v>443</v>
      </c>
      <c r="C21" s="108" t="s">
        <v>435</v>
      </c>
      <c r="D21" s="66" t="s">
        <v>411</v>
      </c>
      <c r="E21" s="79">
        <v>10000</v>
      </c>
      <c r="F21" s="78">
        <v>0</v>
      </c>
      <c r="G21" s="78">
        <v>0.46</v>
      </c>
      <c r="H21" s="78">
        <f>G21</f>
        <v>0.46</v>
      </c>
      <c r="I21" s="78">
        <f>SUM(H21:H22)</f>
        <v>9.66</v>
      </c>
      <c r="J21" s="23" t="s">
        <v>446</v>
      </c>
    </row>
    <row r="22" spans="1:10" ht="16" x14ac:dyDescent="0.2">
      <c r="A22" s="63"/>
      <c r="B22" s="75"/>
      <c r="C22" s="66"/>
      <c r="D22" s="66" t="s">
        <v>413</v>
      </c>
      <c r="E22" s="79">
        <v>220000</v>
      </c>
      <c r="F22" s="78">
        <v>9.1999999999999993</v>
      </c>
      <c r="G22" s="78"/>
      <c r="H22" s="78">
        <f>F22</f>
        <v>9.1999999999999993</v>
      </c>
      <c r="I22" s="78"/>
      <c r="J22" s="23"/>
    </row>
    <row r="23" spans="1:10" ht="16" x14ac:dyDescent="0.2">
      <c r="A23" s="63"/>
      <c r="B23" s="75"/>
      <c r="C23" s="66"/>
      <c r="D23" s="66"/>
      <c r="E23" s="79"/>
      <c r="F23" s="78"/>
      <c r="G23" s="78"/>
      <c r="H23" s="78"/>
      <c r="I23" s="78"/>
      <c r="J23" s="23"/>
    </row>
    <row r="24" spans="1:10" ht="16" x14ac:dyDescent="0.2">
      <c r="A24" s="63">
        <v>6</v>
      </c>
      <c r="B24" s="75" t="s">
        <v>247</v>
      </c>
      <c r="C24" s="66" t="s">
        <v>89</v>
      </c>
      <c r="D24" s="66" t="s">
        <v>411</v>
      </c>
      <c r="E24" s="79">
        <v>10000</v>
      </c>
      <c r="F24" s="78">
        <v>0</v>
      </c>
      <c r="G24" s="78">
        <f>H24-F24</f>
        <v>5.0199999999999996</v>
      </c>
      <c r="H24" s="78">
        <v>5.0199999999999996</v>
      </c>
      <c r="I24" s="78">
        <f>SUM(H24)</f>
        <v>5.0199999999999996</v>
      </c>
      <c r="J24" s="23"/>
    </row>
    <row r="25" spans="1:10" ht="16" x14ac:dyDescent="0.2">
      <c r="A25" s="63"/>
      <c r="B25" s="75"/>
      <c r="C25" s="66"/>
      <c r="D25" s="66"/>
      <c r="E25" s="79"/>
      <c r="F25" s="78"/>
      <c r="G25" s="78"/>
      <c r="H25" s="78"/>
      <c r="I25" s="78"/>
      <c r="J25" s="23"/>
    </row>
    <row r="26" spans="1:10" ht="16" x14ac:dyDescent="0.2">
      <c r="A26" s="63">
        <v>7</v>
      </c>
      <c r="B26" s="75" t="s">
        <v>248</v>
      </c>
      <c r="C26" s="66" t="s">
        <v>138</v>
      </c>
      <c r="D26" s="66" t="s">
        <v>411</v>
      </c>
      <c r="E26" s="79">
        <v>10000</v>
      </c>
      <c r="F26" s="78">
        <v>0</v>
      </c>
      <c r="G26" s="78">
        <f>H26-F26</f>
        <v>1.26</v>
      </c>
      <c r="H26" s="78">
        <v>1.26</v>
      </c>
      <c r="I26" s="78">
        <f>H26</f>
        <v>1.26</v>
      </c>
      <c r="J26" s="23"/>
    </row>
    <row r="27" spans="1:10" ht="16" x14ac:dyDescent="0.2">
      <c r="A27" s="63"/>
      <c r="B27" s="75"/>
      <c r="C27" s="66"/>
      <c r="D27" s="66"/>
      <c r="E27" s="79"/>
      <c r="F27" s="78"/>
      <c r="G27" s="78"/>
      <c r="H27" s="78"/>
      <c r="I27" s="78"/>
      <c r="J27" s="23"/>
    </row>
    <row r="28" spans="1:10" ht="16" x14ac:dyDescent="0.2">
      <c r="A28" s="63">
        <v>8</v>
      </c>
      <c r="B28" s="75" t="s">
        <v>249</v>
      </c>
      <c r="C28" s="66" t="s">
        <v>139</v>
      </c>
      <c r="D28" s="66" t="s">
        <v>411</v>
      </c>
      <c r="E28" s="79">
        <v>100000</v>
      </c>
      <c r="F28" s="78">
        <v>11.34</v>
      </c>
      <c r="G28" s="78">
        <f>H28-F28</f>
        <v>1.2599999999999998</v>
      </c>
      <c r="H28" s="78">
        <v>12.6</v>
      </c>
      <c r="I28" s="78">
        <f>SUM(H28:H33)</f>
        <v>47</v>
      </c>
      <c r="J28" s="23"/>
    </row>
    <row r="29" spans="1:10" ht="16" x14ac:dyDescent="0.2">
      <c r="A29" s="63"/>
      <c r="B29" s="75"/>
      <c r="C29" s="66"/>
      <c r="D29" s="66" t="s">
        <v>417</v>
      </c>
      <c r="E29" s="79">
        <v>50000</v>
      </c>
      <c r="F29" s="78">
        <v>22.05</v>
      </c>
      <c r="G29" s="78"/>
      <c r="H29" s="78">
        <f>F29</f>
        <v>22.05</v>
      </c>
      <c r="I29" s="78"/>
      <c r="J29" s="23"/>
    </row>
    <row r="30" spans="1:10" ht="16" x14ac:dyDescent="0.2">
      <c r="A30" s="63"/>
      <c r="B30" s="75"/>
      <c r="C30" s="66"/>
      <c r="D30" s="66" t="s">
        <v>412</v>
      </c>
      <c r="E30" s="79">
        <v>10000</v>
      </c>
      <c r="F30" s="78">
        <v>3.42</v>
      </c>
      <c r="G30" s="78"/>
      <c r="H30" s="78">
        <f>F30</f>
        <v>3.42</v>
      </c>
      <c r="I30" s="78"/>
      <c r="J30" s="23"/>
    </row>
    <row r="31" spans="1:10" ht="16" x14ac:dyDescent="0.2">
      <c r="A31" s="63"/>
      <c r="B31" s="75"/>
      <c r="C31" s="66"/>
      <c r="D31" s="66" t="s">
        <v>413</v>
      </c>
      <c r="E31" s="79">
        <v>100000</v>
      </c>
      <c r="F31" s="78">
        <v>4.18</v>
      </c>
      <c r="G31" s="78"/>
      <c r="H31" s="78">
        <f>F31</f>
        <v>4.18</v>
      </c>
      <c r="I31" s="78"/>
      <c r="J31" s="23"/>
    </row>
    <row r="32" spans="1:10" ht="16" x14ac:dyDescent="0.2">
      <c r="A32" s="63"/>
      <c r="B32" s="75"/>
      <c r="C32" s="66"/>
      <c r="D32" s="66" t="s">
        <v>418</v>
      </c>
      <c r="E32" s="79">
        <v>100000</v>
      </c>
      <c r="F32" s="78">
        <v>4.4000000000000004</v>
      </c>
      <c r="G32" s="78"/>
      <c r="H32" s="78">
        <f>F32</f>
        <v>4.4000000000000004</v>
      </c>
      <c r="I32" s="78"/>
      <c r="J32" s="23"/>
    </row>
    <row r="33" spans="1:10" ht="16" x14ac:dyDescent="0.2">
      <c r="A33" s="63"/>
      <c r="B33" s="75"/>
      <c r="C33" s="66"/>
      <c r="D33" s="66" t="s">
        <v>414</v>
      </c>
      <c r="E33" s="79">
        <v>10000</v>
      </c>
      <c r="F33" s="78">
        <v>0.35</v>
      </c>
      <c r="G33" s="78"/>
      <c r="H33" s="78">
        <f>F33</f>
        <v>0.35</v>
      </c>
      <c r="I33" s="78"/>
      <c r="J33" s="23"/>
    </row>
    <row r="34" spans="1:10" ht="16" x14ac:dyDescent="0.2">
      <c r="A34" s="63"/>
      <c r="B34" s="75"/>
      <c r="C34" s="66"/>
      <c r="D34" s="66"/>
      <c r="E34" s="79"/>
      <c r="F34" s="78"/>
      <c r="G34" s="78"/>
      <c r="H34" s="78"/>
      <c r="I34" s="78"/>
      <c r="J34" s="23"/>
    </row>
    <row r="35" spans="1:10" ht="16" x14ac:dyDescent="0.2">
      <c r="A35" s="63">
        <v>8</v>
      </c>
      <c r="B35" s="75" t="s">
        <v>250</v>
      </c>
      <c r="C35" s="66" t="s">
        <v>217</v>
      </c>
      <c r="D35" s="66" t="s">
        <v>411</v>
      </c>
      <c r="E35" s="79">
        <v>10000</v>
      </c>
      <c r="F35" s="78">
        <v>0</v>
      </c>
      <c r="G35" s="78">
        <f>H35-F35</f>
        <v>0.91</v>
      </c>
      <c r="H35" s="78">
        <v>0.91</v>
      </c>
      <c r="I35" s="78">
        <f>H35</f>
        <v>0.91</v>
      </c>
      <c r="J35" s="23"/>
    </row>
    <row r="36" spans="1:10" ht="16" x14ac:dyDescent="0.2">
      <c r="A36" s="63"/>
      <c r="B36" s="75"/>
      <c r="C36" s="66"/>
      <c r="D36" s="66"/>
      <c r="E36" s="79"/>
      <c r="F36" s="78"/>
      <c r="G36" s="78"/>
      <c r="H36" s="78"/>
      <c r="I36" s="78"/>
      <c r="J36" s="23"/>
    </row>
    <row r="37" spans="1:10" ht="16" x14ac:dyDescent="0.2">
      <c r="A37" s="63">
        <v>9</v>
      </c>
      <c r="B37" s="75" t="s">
        <v>253</v>
      </c>
      <c r="C37" s="66" t="s">
        <v>97</v>
      </c>
      <c r="D37" s="66" t="s">
        <v>411</v>
      </c>
      <c r="E37" s="78">
        <v>10000</v>
      </c>
      <c r="F37" s="78">
        <v>0</v>
      </c>
      <c r="G37" s="78">
        <f>H37-F37</f>
        <v>2.0099999999999998</v>
      </c>
      <c r="H37" s="78">
        <v>2.0099999999999998</v>
      </c>
      <c r="I37" s="78">
        <f>H37</f>
        <v>2.0099999999999998</v>
      </c>
      <c r="J37" s="23"/>
    </row>
    <row r="38" spans="1:10" ht="16" x14ac:dyDescent="0.2">
      <c r="A38" s="63"/>
      <c r="B38" s="75"/>
      <c r="C38" s="66"/>
      <c r="D38" s="66"/>
      <c r="E38" s="78"/>
      <c r="F38" s="78"/>
      <c r="G38" s="78"/>
      <c r="H38" s="78"/>
      <c r="I38" s="78"/>
      <c r="J38" s="23"/>
    </row>
    <row r="39" spans="1:10" ht="16" x14ac:dyDescent="0.2">
      <c r="A39" s="63">
        <v>10</v>
      </c>
      <c r="B39" s="75" t="s">
        <v>254</v>
      </c>
      <c r="C39" s="66" t="s">
        <v>178</v>
      </c>
      <c r="D39" s="66" t="s">
        <v>411</v>
      </c>
      <c r="E39" s="79">
        <v>50000</v>
      </c>
      <c r="F39" s="78">
        <v>20.079999999999998</v>
      </c>
      <c r="G39" s="78">
        <f>H39-F39</f>
        <v>5.0200000000000031</v>
      </c>
      <c r="H39" s="78">
        <v>25.1</v>
      </c>
      <c r="I39" s="78">
        <f>SUM(H39:H44)</f>
        <v>72.37</v>
      </c>
      <c r="J39" s="23"/>
    </row>
    <row r="40" spans="1:10" ht="16" x14ac:dyDescent="0.2">
      <c r="A40" s="63"/>
      <c r="B40" s="75"/>
      <c r="C40" s="66"/>
      <c r="D40" s="66" t="s">
        <v>417</v>
      </c>
      <c r="E40" s="79">
        <v>50000</v>
      </c>
      <c r="F40" s="78">
        <v>22.05</v>
      </c>
      <c r="G40" s="78"/>
      <c r="H40" s="78">
        <f>F40</f>
        <v>22.05</v>
      </c>
      <c r="I40" s="78"/>
      <c r="J40" s="23"/>
    </row>
    <row r="41" spans="1:10" ht="16" x14ac:dyDescent="0.2">
      <c r="A41" s="63"/>
      <c r="B41" s="75"/>
      <c r="C41" s="66"/>
      <c r="D41" s="66" t="s">
        <v>412</v>
      </c>
      <c r="E41" s="79">
        <v>10000</v>
      </c>
      <c r="F41" s="78">
        <v>3.42</v>
      </c>
      <c r="G41" s="78"/>
      <c r="H41" s="78">
        <f>F41</f>
        <v>3.42</v>
      </c>
      <c r="I41" s="78"/>
      <c r="J41" s="23"/>
    </row>
    <row r="42" spans="1:10" ht="16" x14ac:dyDescent="0.2">
      <c r="A42" s="63"/>
      <c r="B42" s="75"/>
      <c r="C42" s="66"/>
      <c r="D42" s="66" t="s">
        <v>413</v>
      </c>
      <c r="E42" s="79">
        <v>250000</v>
      </c>
      <c r="F42" s="78">
        <v>10.45</v>
      </c>
      <c r="G42" s="78"/>
      <c r="H42" s="78">
        <f>F42</f>
        <v>10.45</v>
      </c>
      <c r="I42" s="78"/>
      <c r="J42" s="23"/>
    </row>
    <row r="43" spans="1:10" ht="16" x14ac:dyDescent="0.2">
      <c r="A43" s="63"/>
      <c r="B43" s="75"/>
      <c r="C43" s="66"/>
      <c r="D43" s="66" t="s">
        <v>418</v>
      </c>
      <c r="E43" s="79">
        <v>250000</v>
      </c>
      <c r="F43" s="78">
        <v>11</v>
      </c>
      <c r="G43" s="78"/>
      <c r="H43" s="78">
        <f>F43</f>
        <v>11</v>
      </c>
      <c r="I43" s="78"/>
      <c r="J43" s="23"/>
    </row>
    <row r="44" spans="1:10" ht="16" x14ac:dyDescent="0.2">
      <c r="A44" s="63"/>
      <c r="B44" s="75"/>
      <c r="C44" s="66"/>
      <c r="D44" s="66" t="s">
        <v>414</v>
      </c>
      <c r="E44" s="79">
        <v>10000</v>
      </c>
      <c r="F44" s="78">
        <v>0.35</v>
      </c>
      <c r="G44" s="78"/>
      <c r="H44" s="78">
        <f>F44</f>
        <v>0.35</v>
      </c>
      <c r="I44" s="78"/>
      <c r="J44" s="23"/>
    </row>
    <row r="45" spans="1:10" ht="16" x14ac:dyDescent="0.2">
      <c r="A45" s="63"/>
      <c r="B45" s="75"/>
      <c r="C45" s="66"/>
      <c r="D45" s="66"/>
      <c r="E45" s="79"/>
      <c r="F45" s="78"/>
      <c r="G45" s="78"/>
      <c r="H45" s="78"/>
      <c r="I45" s="78"/>
      <c r="J45" s="23"/>
    </row>
    <row r="46" spans="1:10" ht="16" x14ac:dyDescent="0.2">
      <c r="A46" s="63">
        <f>A39+1</f>
        <v>11</v>
      </c>
      <c r="B46" s="75" t="s">
        <v>324</v>
      </c>
      <c r="C46" s="66" t="s">
        <v>325</v>
      </c>
      <c r="D46" s="66" t="s">
        <v>411</v>
      </c>
      <c r="E46" s="78">
        <v>250000</v>
      </c>
      <c r="F46" s="78">
        <v>21.84</v>
      </c>
      <c r="G46" s="78">
        <f>H46-F46</f>
        <v>0.91000000000000014</v>
      </c>
      <c r="H46" s="78">
        <v>22.75</v>
      </c>
      <c r="I46" s="78">
        <f>SUM(H46:H47)</f>
        <v>43.65</v>
      </c>
      <c r="J46" s="23"/>
    </row>
    <row r="47" spans="1:10" ht="16" x14ac:dyDescent="0.2">
      <c r="A47" s="63"/>
      <c r="B47" s="75"/>
      <c r="C47" s="66"/>
      <c r="D47" s="66" t="s">
        <v>413</v>
      </c>
      <c r="E47" s="78">
        <v>500000</v>
      </c>
      <c r="F47" s="78">
        <v>20.9</v>
      </c>
      <c r="G47" s="78"/>
      <c r="H47" s="78">
        <f>F47</f>
        <v>20.9</v>
      </c>
      <c r="I47" s="78"/>
      <c r="J47" s="23"/>
    </row>
    <row r="48" spans="1:10" ht="16" x14ac:dyDescent="0.2">
      <c r="A48" s="63"/>
      <c r="B48" s="75"/>
      <c r="C48" s="66"/>
      <c r="D48" s="66"/>
      <c r="E48" s="78"/>
      <c r="F48" s="78"/>
      <c r="G48" s="78"/>
      <c r="H48" s="78"/>
      <c r="I48" s="78"/>
      <c r="J48" s="23"/>
    </row>
    <row r="49" spans="1:10" ht="16" x14ac:dyDescent="0.2">
      <c r="A49" s="63">
        <f>A46+1</f>
        <v>12</v>
      </c>
      <c r="B49" s="75" t="s">
        <v>255</v>
      </c>
      <c r="C49" s="66" t="s">
        <v>79</v>
      </c>
      <c r="D49" s="66" t="s">
        <v>411</v>
      </c>
      <c r="E49" s="79">
        <v>250000</v>
      </c>
      <c r="F49" s="78">
        <v>15.84</v>
      </c>
      <c r="G49" s="78">
        <f>H49-F49</f>
        <v>0.66000000000000014</v>
      </c>
      <c r="H49" s="78">
        <v>16.5</v>
      </c>
      <c r="I49" s="78">
        <f>SUM(H49:H54)</f>
        <v>69.47</v>
      </c>
      <c r="J49" s="23"/>
    </row>
    <row r="50" spans="1:10" ht="16" x14ac:dyDescent="0.2">
      <c r="A50" s="63"/>
      <c r="B50" s="75"/>
      <c r="C50" s="66"/>
      <c r="D50" s="66" t="s">
        <v>417</v>
      </c>
      <c r="E50" s="79">
        <v>50000</v>
      </c>
      <c r="F50" s="78">
        <v>6.3</v>
      </c>
      <c r="G50" s="78"/>
      <c r="H50" s="78">
        <f>F50</f>
        <v>6.3</v>
      </c>
      <c r="I50" s="78"/>
      <c r="J50" s="23"/>
    </row>
    <row r="51" spans="1:10" ht="16" x14ac:dyDescent="0.2">
      <c r="A51" s="63"/>
      <c r="B51" s="75"/>
      <c r="C51" s="66"/>
      <c r="D51" s="66" t="s">
        <v>412</v>
      </c>
      <c r="E51" s="79">
        <v>10000</v>
      </c>
      <c r="F51" s="78">
        <v>3.42</v>
      </c>
      <c r="G51" s="78"/>
      <c r="H51" s="78">
        <f>F51</f>
        <v>3.42</v>
      </c>
      <c r="I51" s="78"/>
      <c r="J51" s="23"/>
    </row>
    <row r="52" spans="1:10" ht="16" x14ac:dyDescent="0.2">
      <c r="A52" s="63"/>
      <c r="B52" s="75"/>
      <c r="C52" s="66"/>
      <c r="D52" s="66" t="s">
        <v>413</v>
      </c>
      <c r="E52" s="79">
        <v>500000</v>
      </c>
      <c r="F52" s="78">
        <v>20.9</v>
      </c>
      <c r="G52" s="78"/>
      <c r="H52" s="78">
        <f>F52</f>
        <v>20.9</v>
      </c>
      <c r="I52" s="78"/>
      <c r="J52" s="23"/>
    </row>
    <row r="53" spans="1:10" ht="16" x14ac:dyDescent="0.2">
      <c r="A53" s="63"/>
      <c r="B53" s="75"/>
      <c r="C53" s="66"/>
      <c r="D53" s="66" t="s">
        <v>418</v>
      </c>
      <c r="E53" s="79">
        <v>500000</v>
      </c>
      <c r="F53" s="78">
        <v>22</v>
      </c>
      <c r="G53" s="78"/>
      <c r="H53" s="78">
        <f>F53</f>
        <v>22</v>
      </c>
      <c r="I53" s="78"/>
      <c r="J53" s="23"/>
    </row>
    <row r="54" spans="1:10" ht="16" x14ac:dyDescent="0.2">
      <c r="A54" s="63"/>
      <c r="B54" s="75"/>
      <c r="C54" s="66"/>
      <c r="D54" s="66" t="s">
        <v>414</v>
      </c>
      <c r="E54" s="79">
        <v>10000</v>
      </c>
      <c r="F54" s="78">
        <v>0.35</v>
      </c>
      <c r="G54" s="78"/>
      <c r="H54" s="78">
        <f>F54</f>
        <v>0.35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78"/>
      <c r="G55" s="78"/>
      <c r="H55" s="78"/>
      <c r="I55" s="78"/>
      <c r="J55" s="23"/>
    </row>
    <row r="56" spans="1:10" ht="16" x14ac:dyDescent="0.2">
      <c r="A56" s="63">
        <f>A49+1</f>
        <v>13</v>
      </c>
      <c r="B56" s="75" t="s">
        <v>256</v>
      </c>
      <c r="C56" s="66" t="s">
        <v>80</v>
      </c>
      <c r="D56" s="66" t="s">
        <v>411</v>
      </c>
      <c r="E56" s="79">
        <v>10000</v>
      </c>
      <c r="F56" s="78">
        <v>0</v>
      </c>
      <c r="G56" s="78">
        <f>H56-F56</f>
        <v>0.66</v>
      </c>
      <c r="H56" s="78">
        <v>0.66</v>
      </c>
      <c r="I56" s="78">
        <f>SUM(H56:H57)</f>
        <v>10.27</v>
      </c>
      <c r="J56" s="23"/>
    </row>
    <row r="57" spans="1:10" ht="16" x14ac:dyDescent="0.2">
      <c r="A57" s="63"/>
      <c r="B57" s="75"/>
      <c r="C57" s="66"/>
      <c r="D57" s="66" t="s">
        <v>413</v>
      </c>
      <c r="E57" s="79">
        <v>230000</v>
      </c>
      <c r="F57" s="78">
        <v>9.61</v>
      </c>
      <c r="G57" s="78"/>
      <c r="H57" s="78">
        <f>F57</f>
        <v>9.61</v>
      </c>
      <c r="I57" s="78"/>
      <c r="J57" s="23"/>
    </row>
    <row r="58" spans="1:10" ht="16" x14ac:dyDescent="0.2">
      <c r="A58" s="63"/>
      <c r="B58" s="75"/>
      <c r="C58" s="66"/>
      <c r="D58" s="66"/>
      <c r="E58" s="79"/>
      <c r="F58" s="78"/>
      <c r="G58" s="78"/>
      <c r="H58" s="78"/>
      <c r="I58" s="78"/>
      <c r="J58" s="23"/>
    </row>
    <row r="59" spans="1:10" ht="16" x14ac:dyDescent="0.2">
      <c r="A59" s="63">
        <v>15</v>
      </c>
      <c r="B59" s="75" t="s">
        <v>257</v>
      </c>
      <c r="C59" s="167" t="s">
        <v>205</v>
      </c>
      <c r="D59" s="66" t="s">
        <v>411</v>
      </c>
      <c r="E59" s="79">
        <v>10000</v>
      </c>
      <c r="F59" s="78">
        <v>0</v>
      </c>
      <c r="G59" s="78">
        <f>H59-F59</f>
        <v>0.53</v>
      </c>
      <c r="H59" s="78">
        <v>0.53</v>
      </c>
      <c r="I59" s="78">
        <f>SUM(H59:H60)</f>
        <v>0.95</v>
      </c>
      <c r="J59" s="23"/>
    </row>
    <row r="60" spans="1:10" ht="16" x14ac:dyDescent="0.2">
      <c r="A60" s="63"/>
      <c r="B60" s="75"/>
      <c r="C60" s="167"/>
      <c r="D60" s="66" t="s">
        <v>413</v>
      </c>
      <c r="E60" s="79">
        <v>10000</v>
      </c>
      <c r="F60" s="78">
        <v>0.42</v>
      </c>
      <c r="G60" s="78"/>
      <c r="H60" s="78">
        <f>F60</f>
        <v>0.42</v>
      </c>
      <c r="I60" s="78"/>
      <c r="J60" s="23"/>
    </row>
    <row r="61" spans="1:10" ht="16" x14ac:dyDescent="0.2">
      <c r="A61" s="63"/>
      <c r="B61" s="75"/>
      <c r="C61" s="167"/>
      <c r="D61" s="66"/>
      <c r="E61" s="79"/>
      <c r="F61" s="78"/>
      <c r="G61" s="78"/>
      <c r="H61" s="78"/>
      <c r="I61" s="78"/>
      <c r="J61" s="23"/>
    </row>
    <row r="62" spans="1:10" ht="16" x14ac:dyDescent="0.2">
      <c r="A62" s="174">
        <v>16</v>
      </c>
      <c r="B62" s="175" t="s">
        <v>431</v>
      </c>
      <c r="C62" s="177" t="s">
        <v>419</v>
      </c>
      <c r="D62" s="176" t="s">
        <v>411</v>
      </c>
      <c r="E62" s="144">
        <v>10000</v>
      </c>
      <c r="F62" s="144">
        <v>0</v>
      </c>
      <c r="G62" s="78">
        <f>H62-F62</f>
        <v>3.08</v>
      </c>
      <c r="H62" s="78">
        <v>3.08</v>
      </c>
      <c r="I62" s="78">
        <f>H62</f>
        <v>3.08</v>
      </c>
      <c r="J62" s="23" t="s">
        <v>440</v>
      </c>
    </row>
    <row r="63" spans="1:10" ht="16" x14ac:dyDescent="0.2">
      <c r="A63" s="63"/>
      <c r="B63" s="75"/>
      <c r="C63" s="167"/>
      <c r="D63" s="66"/>
      <c r="E63" s="79"/>
      <c r="F63" s="78"/>
      <c r="G63" s="78"/>
      <c r="H63" s="78"/>
      <c r="I63" s="78"/>
      <c r="J63" s="23"/>
    </row>
    <row r="64" spans="1:10" ht="16" x14ac:dyDescent="0.2">
      <c r="A64" s="63">
        <v>17</v>
      </c>
      <c r="B64" s="75" t="s">
        <v>258</v>
      </c>
      <c r="C64" s="66" t="s">
        <v>64</v>
      </c>
      <c r="D64" s="66" t="s">
        <v>411</v>
      </c>
      <c r="E64" s="79">
        <v>100000</v>
      </c>
      <c r="F64" s="78">
        <v>18.09</v>
      </c>
      <c r="G64" s="78">
        <f>H64-F64</f>
        <v>2.0100000000000016</v>
      </c>
      <c r="H64" s="78">
        <v>20.100000000000001</v>
      </c>
      <c r="I64" s="78">
        <f>SUM(H64:H68)</f>
        <v>32.450000000000003</v>
      </c>
      <c r="J64" s="23"/>
    </row>
    <row r="65" spans="1:10" ht="16" x14ac:dyDescent="0.2">
      <c r="A65" s="63"/>
      <c r="B65" s="75"/>
      <c r="C65" s="66"/>
      <c r="D65" s="66" t="s">
        <v>412</v>
      </c>
      <c r="E65" s="79">
        <v>10000</v>
      </c>
      <c r="F65" s="78">
        <v>3.42</v>
      </c>
      <c r="G65" s="78"/>
      <c r="H65" s="78">
        <f>F65</f>
        <v>3.42</v>
      </c>
      <c r="I65" s="78"/>
      <c r="J65" s="23"/>
    </row>
    <row r="66" spans="1:10" ht="16" x14ac:dyDescent="0.2">
      <c r="A66" s="63"/>
      <c r="B66" s="75"/>
      <c r="C66" s="66"/>
      <c r="D66" s="66" t="s">
        <v>413</v>
      </c>
      <c r="E66" s="79">
        <v>100000</v>
      </c>
      <c r="F66" s="78">
        <v>4.18</v>
      </c>
      <c r="G66" s="78"/>
      <c r="H66" s="78">
        <f>F66</f>
        <v>4.18</v>
      </c>
      <c r="I66" s="78"/>
      <c r="J66" s="23"/>
    </row>
    <row r="67" spans="1:10" ht="16" x14ac:dyDescent="0.2">
      <c r="A67" s="63"/>
      <c r="B67" s="75"/>
      <c r="C67" s="66"/>
      <c r="D67" s="66" t="s">
        <v>418</v>
      </c>
      <c r="E67" s="79">
        <v>100000</v>
      </c>
      <c r="F67" s="78">
        <v>4.4000000000000004</v>
      </c>
      <c r="G67" s="78"/>
      <c r="H67" s="78">
        <f>F67</f>
        <v>4.4000000000000004</v>
      </c>
      <c r="I67" s="78"/>
      <c r="J67" s="23"/>
    </row>
    <row r="68" spans="1:10" ht="16" x14ac:dyDescent="0.2">
      <c r="A68" s="63"/>
      <c r="B68" s="75"/>
      <c r="C68" s="66"/>
      <c r="D68" s="66" t="s">
        <v>414</v>
      </c>
      <c r="E68" s="79">
        <v>10000</v>
      </c>
      <c r="F68" s="78">
        <v>0.35</v>
      </c>
      <c r="G68" s="78"/>
      <c r="H68" s="78">
        <f>F68</f>
        <v>0.35</v>
      </c>
      <c r="I68" s="78"/>
      <c r="J68" s="23"/>
    </row>
    <row r="69" spans="1:10" ht="16" x14ac:dyDescent="0.2">
      <c r="A69" s="63"/>
      <c r="B69" s="75"/>
      <c r="C69" s="66"/>
      <c r="D69" s="66"/>
      <c r="E69" s="79"/>
      <c r="F69" s="78"/>
      <c r="G69" s="78"/>
      <c r="H69" s="78"/>
      <c r="I69" s="78"/>
      <c r="J69" s="23"/>
    </row>
    <row r="70" spans="1:10" ht="16" x14ac:dyDescent="0.2">
      <c r="A70" s="63">
        <f>A64+1</f>
        <v>18</v>
      </c>
      <c r="B70" s="75" t="s">
        <v>259</v>
      </c>
      <c r="C70" s="66" t="s">
        <v>218</v>
      </c>
      <c r="D70" s="66" t="s">
        <v>411</v>
      </c>
      <c r="E70" s="79">
        <v>10000</v>
      </c>
      <c r="F70" s="78">
        <v>0</v>
      </c>
      <c r="G70" s="78">
        <f>H70-F70</f>
        <v>3.08</v>
      </c>
      <c r="H70" s="78">
        <v>3.08</v>
      </c>
      <c r="I70" s="78">
        <f>H70</f>
        <v>3.08</v>
      </c>
      <c r="J70" s="23"/>
    </row>
    <row r="71" spans="1:10" ht="16" x14ac:dyDescent="0.2">
      <c r="A71" s="63"/>
      <c r="B71" s="75"/>
      <c r="C71" s="66"/>
      <c r="D71" s="66"/>
      <c r="E71" s="79"/>
      <c r="F71" s="78"/>
      <c r="G71" s="78"/>
      <c r="H71" s="78"/>
      <c r="I71" s="78"/>
      <c r="J71" s="23"/>
    </row>
    <row r="72" spans="1:10" ht="16" x14ac:dyDescent="0.2">
      <c r="A72" s="63">
        <v>19</v>
      </c>
      <c r="B72" s="75" t="s">
        <v>422</v>
      </c>
      <c r="C72" s="66" t="s">
        <v>420</v>
      </c>
      <c r="D72" s="66" t="s">
        <v>411</v>
      </c>
      <c r="E72" s="79">
        <v>10000</v>
      </c>
      <c r="F72" s="78">
        <v>0</v>
      </c>
      <c r="G72" s="78">
        <f>H72-F72</f>
        <v>3.08</v>
      </c>
      <c r="H72" s="78">
        <v>3.08</v>
      </c>
      <c r="I72" s="78">
        <f>SUM(H72:H73)</f>
        <v>5.17</v>
      </c>
      <c r="J72" s="23"/>
    </row>
    <row r="73" spans="1:10" ht="16" x14ac:dyDescent="0.2">
      <c r="A73" s="75"/>
      <c r="B73" s="75"/>
      <c r="C73" s="66"/>
      <c r="D73" s="66" t="s">
        <v>413</v>
      </c>
      <c r="E73" s="79">
        <v>50000</v>
      </c>
      <c r="F73" s="78">
        <v>2.09</v>
      </c>
      <c r="G73" s="78"/>
      <c r="H73" s="78">
        <f>F73</f>
        <v>2.09</v>
      </c>
      <c r="I73" s="78"/>
      <c r="J73" s="23"/>
    </row>
    <row r="74" spans="1:10" ht="16" x14ac:dyDescent="0.2">
      <c r="A74" s="63"/>
      <c r="C74" s="66"/>
      <c r="D74" s="66"/>
      <c r="E74" s="79"/>
      <c r="F74" s="78"/>
      <c r="G74" s="78"/>
      <c r="H74" s="78"/>
      <c r="I74" s="78"/>
      <c r="J74" s="23"/>
    </row>
    <row r="75" spans="1:10" ht="16" x14ac:dyDescent="0.2">
      <c r="A75" s="63">
        <v>20</v>
      </c>
      <c r="B75" s="75" t="s">
        <v>423</v>
      </c>
      <c r="C75" s="66" t="s">
        <v>421</v>
      </c>
      <c r="D75" s="66" t="s">
        <v>411</v>
      </c>
      <c r="E75" s="79">
        <v>100000</v>
      </c>
      <c r="F75" s="78">
        <v>4.7699999999999996</v>
      </c>
      <c r="G75" s="78">
        <f>H75-F75</f>
        <v>0.53000000000000025</v>
      </c>
      <c r="H75" s="78">
        <v>5.3</v>
      </c>
      <c r="I75" s="78">
        <f>SUM(H75:H76)</f>
        <v>9.48</v>
      </c>
      <c r="J75" s="23"/>
    </row>
    <row r="76" spans="1:10" ht="16" x14ac:dyDescent="0.2">
      <c r="A76" s="63"/>
      <c r="B76" s="75"/>
      <c r="C76" s="66"/>
      <c r="D76" s="66" t="s">
        <v>413</v>
      </c>
      <c r="E76" s="79">
        <v>100000</v>
      </c>
      <c r="F76" s="78">
        <v>4.18</v>
      </c>
      <c r="G76" s="78"/>
      <c r="H76" s="78">
        <f>F76</f>
        <v>4.18</v>
      </c>
      <c r="I76" s="78"/>
      <c r="J76" s="23"/>
    </row>
    <row r="77" spans="1:10" ht="16" x14ac:dyDescent="0.2">
      <c r="A77" s="63"/>
      <c r="B77" s="75"/>
      <c r="C77" s="66"/>
      <c r="D77" s="66"/>
      <c r="E77" s="79"/>
      <c r="F77" s="78"/>
      <c r="G77" s="78"/>
      <c r="H77" s="78"/>
      <c r="I77" s="78"/>
      <c r="J77" s="23"/>
    </row>
    <row r="78" spans="1:10" ht="16" x14ac:dyDescent="0.2">
      <c r="A78" s="63">
        <v>21</v>
      </c>
      <c r="B78" s="75" t="s">
        <v>396</v>
      </c>
      <c r="C78" s="66" t="s">
        <v>397</v>
      </c>
      <c r="D78" s="66" t="s">
        <v>411</v>
      </c>
      <c r="E78" s="78">
        <v>10000</v>
      </c>
      <c r="F78" s="78">
        <v>0</v>
      </c>
      <c r="G78" s="78">
        <f>H78-F78</f>
        <v>3.08</v>
      </c>
      <c r="H78" s="78">
        <v>3.08</v>
      </c>
      <c r="I78" s="78">
        <f>SUM(H78:H80)</f>
        <v>7.6099999999999994</v>
      </c>
      <c r="J78" s="23"/>
    </row>
    <row r="79" spans="1:10" ht="16" x14ac:dyDescent="0.2">
      <c r="A79" s="63"/>
      <c r="B79" s="75"/>
      <c r="C79" s="66"/>
      <c r="D79" s="66" t="s">
        <v>413</v>
      </c>
      <c r="E79" s="78">
        <v>100000</v>
      </c>
      <c r="F79" s="78">
        <v>4.18</v>
      </c>
      <c r="G79" s="78"/>
      <c r="H79" s="78">
        <f>F79</f>
        <v>4.18</v>
      </c>
      <c r="I79" s="78"/>
      <c r="J79" s="23"/>
    </row>
    <row r="80" spans="1:10" ht="16" x14ac:dyDescent="0.2">
      <c r="A80" s="63"/>
      <c r="B80" s="75"/>
      <c r="C80" s="66"/>
      <c r="D80" s="66" t="s">
        <v>414</v>
      </c>
      <c r="E80" s="78">
        <v>10000</v>
      </c>
      <c r="F80" s="78">
        <v>0.35</v>
      </c>
      <c r="G80" s="78"/>
      <c r="H80" s="78">
        <f>F80</f>
        <v>0.35</v>
      </c>
      <c r="I80" s="78"/>
      <c r="J80" s="23"/>
    </row>
    <row r="81" spans="1:10" ht="16" x14ac:dyDescent="0.2">
      <c r="A81" s="63"/>
      <c r="B81" s="75"/>
      <c r="C81" s="66"/>
      <c r="D81" s="66"/>
      <c r="E81" s="78"/>
      <c r="F81" s="78"/>
      <c r="G81" s="78"/>
      <c r="H81" s="78"/>
      <c r="I81" s="78"/>
      <c r="J81" s="23"/>
    </row>
    <row r="82" spans="1:10" ht="16" x14ac:dyDescent="0.2">
      <c r="A82" s="63">
        <v>22</v>
      </c>
      <c r="B82" s="75" t="s">
        <v>261</v>
      </c>
      <c r="C82" s="66" t="s">
        <v>262</v>
      </c>
      <c r="D82" s="66" t="s">
        <v>411</v>
      </c>
      <c r="E82" s="79">
        <v>10000</v>
      </c>
      <c r="F82" s="79">
        <v>0</v>
      </c>
      <c r="G82" s="78">
        <f>H82-F82</f>
        <v>14.08</v>
      </c>
      <c r="H82" s="79">
        <v>14.08</v>
      </c>
      <c r="I82" s="79">
        <f>SUM(H82:H84)</f>
        <v>22.659999999999997</v>
      </c>
      <c r="J82" s="23"/>
    </row>
    <row r="83" spans="1:10" ht="16" x14ac:dyDescent="0.2">
      <c r="A83" s="63"/>
      <c r="B83" s="75"/>
      <c r="C83" s="66"/>
      <c r="D83" s="66" t="s">
        <v>413</v>
      </c>
      <c r="E83" s="79">
        <v>100000</v>
      </c>
      <c r="F83" s="79">
        <v>4.18</v>
      </c>
      <c r="G83" s="79"/>
      <c r="H83" s="79">
        <f>F83</f>
        <v>4.18</v>
      </c>
      <c r="I83" s="79"/>
      <c r="J83" s="23"/>
    </row>
    <row r="84" spans="1:10" ht="16" x14ac:dyDescent="0.2">
      <c r="A84" s="63"/>
      <c r="B84" s="75"/>
      <c r="C84" s="66"/>
      <c r="D84" s="66" t="s">
        <v>418</v>
      </c>
      <c r="E84" s="79">
        <v>100000</v>
      </c>
      <c r="F84" s="79">
        <v>4.4000000000000004</v>
      </c>
      <c r="G84" s="79"/>
      <c r="H84" s="79">
        <f>F84</f>
        <v>4.4000000000000004</v>
      </c>
      <c r="I84" s="79"/>
      <c r="J84" s="23"/>
    </row>
    <row r="85" spans="1:10" ht="16" x14ac:dyDescent="0.2">
      <c r="A85" s="63"/>
      <c r="B85" s="75"/>
      <c r="C85" s="66"/>
      <c r="D85" s="66"/>
      <c r="E85" s="79"/>
      <c r="F85" s="79"/>
      <c r="G85" s="79"/>
      <c r="H85" s="79"/>
      <c r="I85" s="79"/>
      <c r="J85" s="23"/>
    </row>
    <row r="86" spans="1:10" ht="16" x14ac:dyDescent="0.2">
      <c r="A86" s="63">
        <f>A82+1</f>
        <v>23</v>
      </c>
      <c r="B86" s="75" t="s">
        <v>263</v>
      </c>
      <c r="C86" s="66" t="s">
        <v>57</v>
      </c>
      <c r="D86" s="66" t="s">
        <v>411</v>
      </c>
      <c r="E86" s="79">
        <v>10000</v>
      </c>
      <c r="F86" s="79">
        <v>0</v>
      </c>
      <c r="G86" s="78">
        <f>H86-F86</f>
        <v>3.08</v>
      </c>
      <c r="H86" s="79">
        <v>3.08</v>
      </c>
      <c r="I86" s="79">
        <f>SUM(H86:H91)</f>
        <v>19.280000000000005</v>
      </c>
      <c r="J86" s="23"/>
    </row>
    <row r="87" spans="1:10" ht="16" x14ac:dyDescent="0.2">
      <c r="A87" s="63"/>
      <c r="B87" s="75"/>
      <c r="C87" s="66"/>
      <c r="D87" s="66" t="s">
        <v>417</v>
      </c>
      <c r="E87" s="79">
        <v>10000</v>
      </c>
      <c r="F87" s="79">
        <v>11.57</v>
      </c>
      <c r="G87" s="79"/>
      <c r="H87" s="79">
        <f>F87</f>
        <v>11.57</v>
      </c>
      <c r="I87" s="79"/>
      <c r="J87" s="23"/>
    </row>
    <row r="88" spans="1:10" ht="16" x14ac:dyDescent="0.2">
      <c r="A88" s="63"/>
      <c r="B88" s="75"/>
      <c r="C88" s="66"/>
      <c r="D88" s="66" t="s">
        <v>412</v>
      </c>
      <c r="E88" s="79">
        <v>10000</v>
      </c>
      <c r="F88" s="79">
        <v>3.42</v>
      </c>
      <c r="G88" s="79"/>
      <c r="H88" s="79">
        <f>F88</f>
        <v>3.42</v>
      </c>
      <c r="I88" s="79"/>
      <c r="J88" s="23"/>
    </row>
    <row r="89" spans="1:10" ht="16" x14ac:dyDescent="0.2">
      <c r="A89" s="63"/>
      <c r="B89" s="75"/>
      <c r="C89" s="66"/>
      <c r="D89" s="66" t="s">
        <v>413</v>
      </c>
      <c r="E89" s="79">
        <v>10000</v>
      </c>
      <c r="F89" s="79">
        <v>0.42</v>
      </c>
      <c r="G89" s="79"/>
      <c r="H89" s="79">
        <f>F89</f>
        <v>0.42</v>
      </c>
      <c r="I89" s="79"/>
      <c r="J89" s="23"/>
    </row>
    <row r="90" spans="1:10" ht="16" x14ac:dyDescent="0.2">
      <c r="A90" s="63"/>
      <c r="B90" s="75"/>
      <c r="C90" s="66"/>
      <c r="D90" s="66" t="s">
        <v>418</v>
      </c>
      <c r="E90" s="79">
        <v>10000</v>
      </c>
      <c r="F90" s="79">
        <v>0.44</v>
      </c>
      <c r="G90" s="79"/>
      <c r="H90" s="79">
        <f>F90</f>
        <v>0.44</v>
      </c>
      <c r="I90" s="79"/>
      <c r="J90" s="23"/>
    </row>
    <row r="91" spans="1:10" ht="16" x14ac:dyDescent="0.2">
      <c r="A91" s="63"/>
      <c r="B91" s="75"/>
      <c r="C91" s="66"/>
      <c r="D91" s="66" t="s">
        <v>414</v>
      </c>
      <c r="E91" s="79">
        <v>10000</v>
      </c>
      <c r="F91" s="79">
        <v>0.35</v>
      </c>
      <c r="G91" s="79"/>
      <c r="H91" s="79">
        <f>F91</f>
        <v>0.35</v>
      </c>
      <c r="I91" s="79"/>
      <c r="J91" s="23"/>
    </row>
    <row r="92" spans="1:10" ht="16" x14ac:dyDescent="0.2">
      <c r="A92" s="63"/>
      <c r="B92" s="75"/>
      <c r="C92" s="66"/>
      <c r="D92" s="66"/>
      <c r="E92" s="79"/>
      <c r="F92" s="79"/>
      <c r="G92" s="79"/>
      <c r="H92" s="79"/>
      <c r="I92" s="79"/>
      <c r="J92" s="23"/>
    </row>
    <row r="93" spans="1:10" ht="16" x14ac:dyDescent="0.2">
      <c r="A93" s="63">
        <f>A86+1</f>
        <v>24</v>
      </c>
      <c r="B93" s="75" t="s">
        <v>264</v>
      </c>
      <c r="C93" s="66" t="s">
        <v>58</v>
      </c>
      <c r="D93" s="66" t="s">
        <v>411</v>
      </c>
      <c r="E93" s="79">
        <v>10000</v>
      </c>
      <c r="F93" s="79">
        <v>0</v>
      </c>
      <c r="G93" s="78">
        <f>H93-F93</f>
        <v>8.02</v>
      </c>
      <c r="H93" s="79">
        <v>8.02</v>
      </c>
      <c r="I93" s="79">
        <f>H93</f>
        <v>8.02</v>
      </c>
      <c r="J93" s="23"/>
    </row>
    <row r="94" spans="1:10" ht="16" x14ac:dyDescent="0.2">
      <c r="A94" s="63"/>
      <c r="B94" s="75"/>
      <c r="C94" s="66"/>
      <c r="D94" s="66"/>
      <c r="E94" s="79"/>
      <c r="F94" s="79"/>
      <c r="G94" s="79"/>
      <c r="H94" s="79"/>
      <c r="I94" s="79"/>
      <c r="J94" s="23"/>
    </row>
    <row r="95" spans="1:10" ht="16" x14ac:dyDescent="0.2">
      <c r="A95" s="63">
        <f>A93+1</f>
        <v>25</v>
      </c>
      <c r="B95" s="75" t="s">
        <v>265</v>
      </c>
      <c r="C95" s="66" t="s">
        <v>219</v>
      </c>
      <c r="D95" s="66" t="s">
        <v>411</v>
      </c>
      <c r="E95" s="79">
        <v>10000</v>
      </c>
      <c r="F95" s="79">
        <v>0</v>
      </c>
      <c r="G95" s="78">
        <f>H95-F95</f>
        <v>0.53</v>
      </c>
      <c r="H95" s="79">
        <v>0.53</v>
      </c>
      <c r="I95" s="79">
        <f>SUM(H95:H96)</f>
        <v>5.13</v>
      </c>
      <c r="J95" s="23"/>
    </row>
    <row r="96" spans="1:10" ht="16" x14ac:dyDescent="0.2">
      <c r="A96" s="63"/>
      <c r="B96" s="75"/>
      <c r="C96" s="66"/>
      <c r="D96" s="66" t="s">
        <v>413</v>
      </c>
      <c r="E96" s="79">
        <v>110000</v>
      </c>
      <c r="F96" s="79">
        <v>4.5999999999999996</v>
      </c>
      <c r="G96" s="79"/>
      <c r="H96" s="79">
        <f>F96</f>
        <v>4.5999999999999996</v>
      </c>
      <c r="I96" s="79"/>
      <c r="J96" s="23"/>
    </row>
    <row r="97" spans="1:10" ht="16" x14ac:dyDescent="0.2">
      <c r="A97" s="63"/>
      <c r="B97" s="75"/>
      <c r="C97" s="66"/>
      <c r="D97" s="66"/>
      <c r="E97" s="79"/>
      <c r="F97" s="79"/>
      <c r="G97" s="79"/>
      <c r="H97" s="79"/>
      <c r="I97" s="79"/>
      <c r="J97" s="23"/>
    </row>
    <row r="98" spans="1:10" ht="16" x14ac:dyDescent="0.2">
      <c r="A98" s="63">
        <v>26</v>
      </c>
      <c r="B98" s="75" t="s">
        <v>267</v>
      </c>
      <c r="C98" s="66" t="s">
        <v>17</v>
      </c>
      <c r="D98" s="66" t="s">
        <v>411</v>
      </c>
      <c r="E98" s="79">
        <v>160000</v>
      </c>
      <c r="F98" s="79">
        <v>30.15</v>
      </c>
      <c r="G98" s="78">
        <f>H98-F98</f>
        <v>2.009999999999998</v>
      </c>
      <c r="H98" s="79">
        <v>32.159999999999997</v>
      </c>
      <c r="I98" s="79">
        <f>SUM(H98:H101)</f>
        <v>83.169999999999987</v>
      </c>
      <c r="J98" s="23"/>
    </row>
    <row r="99" spans="1:10" ht="16" x14ac:dyDescent="0.2">
      <c r="A99" s="63"/>
      <c r="B99" s="75"/>
      <c r="C99" s="66"/>
      <c r="D99" s="66" t="s">
        <v>417</v>
      </c>
      <c r="E99" s="79">
        <v>50000</v>
      </c>
      <c r="F99" s="79">
        <v>33.85</v>
      </c>
      <c r="G99" s="79"/>
      <c r="H99" s="79">
        <f>F99</f>
        <v>33.85</v>
      </c>
      <c r="I99" s="79"/>
      <c r="J99" s="23"/>
    </row>
    <row r="100" spans="1:10" ht="16" x14ac:dyDescent="0.2">
      <c r="A100" s="63"/>
      <c r="B100" s="75"/>
      <c r="C100" s="66"/>
      <c r="D100" s="66" t="s">
        <v>413</v>
      </c>
      <c r="E100" s="79">
        <v>200000</v>
      </c>
      <c r="F100" s="79">
        <v>8.36</v>
      </c>
      <c r="G100" s="79"/>
      <c r="H100" s="79">
        <f>F100</f>
        <v>8.36</v>
      </c>
      <c r="I100" s="79"/>
      <c r="J100" s="23"/>
    </row>
    <row r="101" spans="1:10" ht="16" x14ac:dyDescent="0.2">
      <c r="A101" s="63"/>
      <c r="B101" s="75"/>
      <c r="C101" s="66"/>
      <c r="D101" s="66" t="s">
        <v>418</v>
      </c>
      <c r="E101" s="79">
        <v>200000</v>
      </c>
      <c r="F101" s="79">
        <v>8.8000000000000007</v>
      </c>
      <c r="G101" s="79"/>
      <c r="H101" s="79">
        <f>F101</f>
        <v>8.8000000000000007</v>
      </c>
      <c r="I101" s="79"/>
      <c r="J101" s="23"/>
    </row>
    <row r="102" spans="1:10" ht="16" x14ac:dyDescent="0.2">
      <c r="A102" s="63"/>
      <c r="B102" s="75"/>
      <c r="C102" s="66"/>
      <c r="D102" s="66"/>
      <c r="E102" s="79"/>
      <c r="F102" s="79"/>
      <c r="G102" s="79"/>
      <c r="H102" s="79"/>
      <c r="I102" s="79"/>
      <c r="J102" s="23"/>
    </row>
    <row r="103" spans="1:10" ht="16" x14ac:dyDescent="0.2">
      <c r="A103" s="63">
        <f>A98+1</f>
        <v>27</v>
      </c>
      <c r="B103" s="75" t="s">
        <v>268</v>
      </c>
      <c r="C103" s="85" t="s">
        <v>224</v>
      </c>
      <c r="D103" s="85" t="s">
        <v>411</v>
      </c>
      <c r="E103" s="86">
        <v>100000</v>
      </c>
      <c r="F103" s="86">
        <v>5.94</v>
      </c>
      <c r="G103" s="78">
        <f>H103-F103</f>
        <v>0.65999999999999925</v>
      </c>
      <c r="H103" s="86">
        <v>6.6</v>
      </c>
      <c r="I103" s="86">
        <f>SUM(H103:H106)</f>
        <v>19.57</v>
      </c>
      <c r="J103" s="23"/>
    </row>
    <row r="104" spans="1:10" ht="16" x14ac:dyDescent="0.2">
      <c r="A104" s="63"/>
      <c r="B104" s="75"/>
      <c r="C104" s="85"/>
      <c r="D104" s="85" t="s">
        <v>412</v>
      </c>
      <c r="E104" s="86">
        <v>10000</v>
      </c>
      <c r="F104" s="86">
        <v>3.42</v>
      </c>
      <c r="G104" s="86"/>
      <c r="H104" s="86">
        <f>F104</f>
        <v>3.42</v>
      </c>
      <c r="I104" s="86"/>
      <c r="J104" s="23"/>
    </row>
    <row r="105" spans="1:10" ht="16" x14ac:dyDescent="0.2">
      <c r="A105" s="63"/>
      <c r="B105" s="75"/>
      <c r="C105" s="85"/>
      <c r="D105" s="85" t="s">
        <v>413</v>
      </c>
      <c r="E105" s="86">
        <v>220000</v>
      </c>
      <c r="F105" s="86">
        <v>9.1999999999999993</v>
      </c>
      <c r="G105" s="86"/>
      <c r="H105" s="86">
        <f>F105</f>
        <v>9.1999999999999993</v>
      </c>
      <c r="I105" s="86"/>
      <c r="J105" s="23"/>
    </row>
    <row r="106" spans="1:10" ht="16" x14ac:dyDescent="0.2">
      <c r="A106" s="63"/>
      <c r="B106" s="75"/>
      <c r="C106" s="85"/>
      <c r="D106" s="85" t="s">
        <v>414</v>
      </c>
      <c r="E106" s="86">
        <v>10000</v>
      </c>
      <c r="F106" s="86">
        <v>0.35</v>
      </c>
      <c r="G106" s="86"/>
      <c r="H106" s="86">
        <f>F106</f>
        <v>0.35</v>
      </c>
      <c r="I106" s="86"/>
      <c r="J106" s="23"/>
    </row>
    <row r="107" spans="1:10" ht="16" x14ac:dyDescent="0.2">
      <c r="A107" s="63"/>
      <c r="B107" s="75"/>
      <c r="C107" s="85"/>
      <c r="D107" s="85"/>
      <c r="E107" s="86"/>
      <c r="F107" s="86"/>
      <c r="G107" s="86"/>
      <c r="H107" s="86"/>
      <c r="I107" s="86"/>
      <c r="J107" s="23"/>
    </row>
    <row r="108" spans="1:10" ht="16" x14ac:dyDescent="0.2">
      <c r="A108" s="63">
        <f>A103+1</f>
        <v>28</v>
      </c>
      <c r="B108" s="75" t="s">
        <v>432</v>
      </c>
      <c r="C108" s="66" t="s">
        <v>424</v>
      </c>
      <c r="D108" s="66" t="s">
        <v>411</v>
      </c>
      <c r="E108" s="79">
        <v>10000</v>
      </c>
      <c r="F108" s="79">
        <v>0</v>
      </c>
      <c r="G108" s="78">
        <f>H108-F108</f>
        <v>0.66</v>
      </c>
      <c r="H108" s="79">
        <v>0.66</v>
      </c>
      <c r="I108" s="79">
        <f>SUM(H108:H109)</f>
        <v>4.84</v>
      </c>
      <c r="J108" s="23"/>
    </row>
    <row r="109" spans="1:10" ht="16" x14ac:dyDescent="0.2">
      <c r="A109" s="63"/>
      <c r="B109" s="75"/>
      <c r="C109" s="66"/>
      <c r="D109" s="66" t="s">
        <v>413</v>
      </c>
      <c r="E109" s="79">
        <v>100000</v>
      </c>
      <c r="F109" s="79">
        <v>4.18</v>
      </c>
      <c r="G109" s="79"/>
      <c r="H109" s="79">
        <f>F109</f>
        <v>4.18</v>
      </c>
      <c r="I109" s="79"/>
      <c r="J109" s="23"/>
    </row>
    <row r="110" spans="1:10" ht="16" x14ac:dyDescent="0.2">
      <c r="A110" s="63"/>
      <c r="B110" s="75"/>
      <c r="C110" s="66"/>
      <c r="D110" s="66"/>
      <c r="E110" s="79"/>
      <c r="F110" s="79"/>
      <c r="G110" s="79"/>
      <c r="H110" s="79"/>
      <c r="I110" s="79"/>
      <c r="J110" s="23"/>
    </row>
    <row r="111" spans="1:10" ht="16" x14ac:dyDescent="0.2">
      <c r="A111" s="106"/>
      <c r="B111" s="107" t="s">
        <v>441</v>
      </c>
      <c r="C111" s="108" t="s">
        <v>436</v>
      </c>
      <c r="D111" s="66" t="s">
        <v>411</v>
      </c>
      <c r="E111" s="79">
        <v>10000</v>
      </c>
      <c r="F111" s="79">
        <v>0</v>
      </c>
      <c r="G111" s="79">
        <f>H111-F111</f>
        <v>0.66</v>
      </c>
      <c r="H111" s="79">
        <v>0.66</v>
      </c>
      <c r="I111" s="79">
        <f>H111</f>
        <v>0.66</v>
      </c>
      <c r="J111" s="23" t="s">
        <v>440</v>
      </c>
    </row>
    <row r="112" spans="1:10" ht="16" x14ac:dyDescent="0.2">
      <c r="A112" s="63"/>
      <c r="B112" s="75"/>
      <c r="C112" s="66"/>
      <c r="D112" s="66"/>
      <c r="E112" s="79"/>
      <c r="F112" s="79"/>
      <c r="G112" s="79"/>
      <c r="H112" s="79"/>
      <c r="I112" s="79"/>
      <c r="J112" s="23"/>
    </row>
    <row r="113" spans="1:10" ht="16" x14ac:dyDescent="0.2">
      <c r="A113" s="63">
        <v>29</v>
      </c>
      <c r="B113" s="75" t="s">
        <v>270</v>
      </c>
      <c r="C113" s="66" t="s">
        <v>233</v>
      </c>
      <c r="D113" s="66" t="s">
        <v>411</v>
      </c>
      <c r="E113" s="79">
        <v>10000</v>
      </c>
      <c r="F113" s="79">
        <v>0</v>
      </c>
      <c r="G113" s="78">
        <f>H113-F113</f>
        <v>3.08</v>
      </c>
      <c r="H113" s="79">
        <v>3.08</v>
      </c>
      <c r="I113" s="79">
        <f>SUM(H113:H116)</f>
        <v>11.03</v>
      </c>
      <c r="J113" s="23"/>
    </row>
    <row r="114" spans="1:10" ht="16" x14ac:dyDescent="0.2">
      <c r="A114" s="63"/>
      <c r="B114" s="75"/>
      <c r="C114" s="66"/>
      <c r="D114" s="66" t="s">
        <v>412</v>
      </c>
      <c r="E114" s="79">
        <v>10000</v>
      </c>
      <c r="F114" s="79">
        <v>3.42</v>
      </c>
      <c r="G114" s="79"/>
      <c r="H114" s="79">
        <f>F114</f>
        <v>3.42</v>
      </c>
      <c r="I114" s="79"/>
      <c r="J114" s="23"/>
    </row>
    <row r="115" spans="1:10" ht="16" x14ac:dyDescent="0.2">
      <c r="A115" s="63"/>
      <c r="B115" s="75"/>
      <c r="C115" s="66"/>
      <c r="D115" s="66" t="s">
        <v>413</v>
      </c>
      <c r="E115" s="79">
        <v>100000</v>
      </c>
      <c r="F115" s="79">
        <v>4.18</v>
      </c>
      <c r="G115" s="79"/>
      <c r="H115" s="79">
        <f>F115</f>
        <v>4.18</v>
      </c>
      <c r="I115" s="79"/>
      <c r="J115" s="23"/>
    </row>
    <row r="116" spans="1:10" ht="16" x14ac:dyDescent="0.2">
      <c r="A116" s="63"/>
      <c r="B116" s="75"/>
      <c r="C116" s="66"/>
      <c r="D116" s="66" t="s">
        <v>414</v>
      </c>
      <c r="E116" s="79">
        <v>10000</v>
      </c>
      <c r="F116" s="79">
        <v>0.35</v>
      </c>
      <c r="G116" s="79"/>
      <c r="H116" s="79">
        <f>F116</f>
        <v>0.35</v>
      </c>
      <c r="I116" s="79"/>
      <c r="J116" s="23"/>
    </row>
    <row r="117" spans="1:10" ht="16" x14ac:dyDescent="0.2">
      <c r="A117" s="63"/>
      <c r="B117" s="75"/>
      <c r="C117" s="66"/>
      <c r="D117" s="66"/>
      <c r="E117" s="79"/>
      <c r="F117" s="79"/>
      <c r="G117" s="79"/>
      <c r="H117" s="79"/>
      <c r="I117" s="79"/>
      <c r="J117" s="23"/>
    </row>
    <row r="118" spans="1:10" ht="16" x14ac:dyDescent="0.2">
      <c r="A118" s="63">
        <f>A113+1</f>
        <v>30</v>
      </c>
      <c r="B118" s="75" t="s">
        <v>271</v>
      </c>
      <c r="C118" s="66" t="s">
        <v>234</v>
      </c>
      <c r="D118" s="66" t="s">
        <v>411</v>
      </c>
      <c r="E118" s="79">
        <v>10000</v>
      </c>
      <c r="F118" s="79">
        <v>0</v>
      </c>
      <c r="G118" s="78">
        <f>H118-F118</f>
        <v>8.02</v>
      </c>
      <c r="H118" s="79">
        <v>8.02</v>
      </c>
      <c r="I118" s="79">
        <f>H118</f>
        <v>8.02</v>
      </c>
      <c r="J118" s="23"/>
    </row>
    <row r="119" spans="1:10" ht="16" x14ac:dyDescent="0.2">
      <c r="A119" s="63"/>
      <c r="B119" s="170"/>
      <c r="C119" s="44"/>
      <c r="D119" s="44"/>
      <c r="E119" s="165"/>
      <c r="F119" s="171"/>
      <c r="G119" s="79"/>
      <c r="H119" s="79"/>
      <c r="I119" s="79"/>
      <c r="J119" s="23"/>
    </row>
    <row r="120" spans="1:10" ht="16" x14ac:dyDescent="0.2">
      <c r="A120" s="63">
        <f>A118+1</f>
        <v>31</v>
      </c>
      <c r="B120" s="75" t="s">
        <v>329</v>
      </c>
      <c r="C120" s="168" t="s">
        <v>330</v>
      </c>
      <c r="D120" s="168" t="s">
        <v>411</v>
      </c>
      <c r="E120" s="169">
        <v>10000</v>
      </c>
      <c r="F120" s="78">
        <v>0</v>
      </c>
      <c r="G120" s="78">
        <f>H120-F120</f>
        <v>0.91</v>
      </c>
      <c r="H120" s="78">
        <v>0.91</v>
      </c>
      <c r="I120" s="78">
        <f>SUM(H120:H121)</f>
        <v>1.33</v>
      </c>
      <c r="J120" s="23"/>
    </row>
    <row r="121" spans="1:10" ht="16" x14ac:dyDescent="0.2">
      <c r="A121" s="63"/>
      <c r="B121" s="75"/>
      <c r="C121" s="168"/>
      <c r="D121" s="168" t="s">
        <v>413</v>
      </c>
      <c r="E121" s="169">
        <v>10000</v>
      </c>
      <c r="F121" s="78">
        <v>0.42</v>
      </c>
      <c r="G121" s="78"/>
      <c r="H121" s="78">
        <f>F121</f>
        <v>0.42</v>
      </c>
      <c r="I121" s="78"/>
      <c r="J121" s="23"/>
    </row>
    <row r="122" spans="1:10" ht="16" x14ac:dyDescent="0.2">
      <c r="A122" s="63"/>
      <c r="B122" s="172"/>
      <c r="C122" s="102"/>
      <c r="D122" s="168"/>
      <c r="E122" s="151"/>
      <c r="F122" s="166"/>
      <c r="G122" s="78"/>
      <c r="H122" s="78"/>
      <c r="I122" s="78"/>
      <c r="J122" s="23"/>
    </row>
    <row r="123" spans="1:10" ht="16" x14ac:dyDescent="0.2">
      <c r="A123" s="63">
        <f>A120+1</f>
        <v>32</v>
      </c>
      <c r="B123" s="75" t="s">
        <v>273</v>
      </c>
      <c r="C123" s="66" t="s">
        <v>25</v>
      </c>
      <c r="D123" s="66" t="s">
        <v>411</v>
      </c>
      <c r="E123" s="79">
        <v>10000</v>
      </c>
      <c r="F123" s="79">
        <v>0</v>
      </c>
      <c r="G123" s="78">
        <f>H123-F123</f>
        <v>3.08</v>
      </c>
      <c r="H123" s="79">
        <v>3.08</v>
      </c>
      <c r="I123" s="79">
        <f>H123</f>
        <v>3.08</v>
      </c>
      <c r="J123" s="23"/>
    </row>
    <row r="124" spans="1:10" ht="16" x14ac:dyDescent="0.2">
      <c r="A124" s="63"/>
      <c r="B124" s="75"/>
      <c r="C124" s="66"/>
      <c r="D124" s="66"/>
      <c r="E124" s="79"/>
      <c r="F124" s="79"/>
      <c r="G124" s="79"/>
      <c r="H124" s="79"/>
      <c r="I124" s="79"/>
      <c r="J124" s="23"/>
    </row>
    <row r="125" spans="1:10" ht="16" x14ac:dyDescent="0.2">
      <c r="A125" s="63">
        <f>A123+1</f>
        <v>33</v>
      </c>
      <c r="B125" s="75" t="s">
        <v>274</v>
      </c>
      <c r="C125" s="66" t="s">
        <v>88</v>
      </c>
      <c r="D125" s="66" t="s">
        <v>411</v>
      </c>
      <c r="E125" s="79">
        <v>240000</v>
      </c>
      <c r="F125" s="79">
        <v>46.23</v>
      </c>
      <c r="G125" s="78">
        <f>H125-F125</f>
        <v>2.0100000000000051</v>
      </c>
      <c r="H125" s="79">
        <v>48.24</v>
      </c>
      <c r="I125" s="79">
        <f>SUM(H125:H130)</f>
        <v>106.45</v>
      </c>
      <c r="J125" s="23"/>
    </row>
    <row r="126" spans="1:10" ht="16" x14ac:dyDescent="0.2">
      <c r="A126" s="63"/>
      <c r="B126" s="75"/>
      <c r="C126" s="66"/>
      <c r="D126" s="66" t="s">
        <v>417</v>
      </c>
      <c r="E126" s="79">
        <v>50000</v>
      </c>
      <c r="F126" s="79">
        <v>33.85</v>
      </c>
      <c r="G126" s="79"/>
      <c r="H126" s="79">
        <f>F126</f>
        <v>33.85</v>
      </c>
      <c r="I126" s="79"/>
      <c r="J126" s="23"/>
    </row>
    <row r="127" spans="1:10" ht="16" x14ac:dyDescent="0.2">
      <c r="A127" s="63"/>
      <c r="B127" s="75"/>
      <c r="C127" s="66"/>
      <c r="D127" s="66" t="s">
        <v>412</v>
      </c>
      <c r="E127" s="79">
        <v>10000</v>
      </c>
      <c r="F127" s="79">
        <v>3.42</v>
      </c>
      <c r="G127" s="79"/>
      <c r="H127" s="79">
        <f>F127</f>
        <v>3.42</v>
      </c>
      <c r="I127" s="79"/>
      <c r="J127" s="23"/>
    </row>
    <row r="128" spans="1:10" ht="16" x14ac:dyDescent="0.2">
      <c r="A128" s="63"/>
      <c r="B128" s="75"/>
      <c r="C128" s="66"/>
      <c r="D128" s="66" t="s">
        <v>413</v>
      </c>
      <c r="E128" s="79">
        <v>240000</v>
      </c>
      <c r="F128" s="79">
        <v>10.029999999999999</v>
      </c>
      <c r="G128" s="79"/>
      <c r="H128" s="79">
        <f>F128</f>
        <v>10.029999999999999</v>
      </c>
      <c r="I128" s="79"/>
      <c r="J128" s="23"/>
    </row>
    <row r="129" spans="1:10" ht="16" x14ac:dyDescent="0.2">
      <c r="A129" s="63"/>
      <c r="B129" s="75"/>
      <c r="C129" s="66"/>
      <c r="D129" s="66" t="s">
        <v>418</v>
      </c>
      <c r="E129" s="79">
        <v>240000</v>
      </c>
      <c r="F129" s="79">
        <v>10.56</v>
      </c>
      <c r="G129" s="79"/>
      <c r="H129" s="79">
        <f>F129</f>
        <v>10.56</v>
      </c>
      <c r="I129" s="79"/>
      <c r="J129" s="23"/>
    </row>
    <row r="130" spans="1:10" ht="16" x14ac:dyDescent="0.2">
      <c r="A130" s="63"/>
      <c r="B130" s="75"/>
      <c r="C130" s="66"/>
      <c r="D130" s="66" t="s">
        <v>414</v>
      </c>
      <c r="E130" s="79">
        <v>10000</v>
      </c>
      <c r="F130" s="79">
        <v>0.35</v>
      </c>
      <c r="G130" s="79"/>
      <c r="H130" s="79">
        <f>F130</f>
        <v>0.35</v>
      </c>
      <c r="I130" s="79"/>
      <c r="J130" s="23"/>
    </row>
    <row r="131" spans="1:10" ht="16" x14ac:dyDescent="0.2">
      <c r="A131" s="63"/>
      <c r="B131" s="75"/>
      <c r="C131" s="66"/>
      <c r="D131" s="66"/>
      <c r="E131" s="79"/>
      <c r="F131" s="79"/>
      <c r="G131" s="79"/>
      <c r="H131" s="79"/>
      <c r="I131" s="79"/>
      <c r="J131" s="23"/>
    </row>
    <row r="132" spans="1:10" ht="16" x14ac:dyDescent="0.2">
      <c r="A132" s="63">
        <f>A125+1</f>
        <v>34</v>
      </c>
      <c r="B132" s="75" t="s">
        <v>275</v>
      </c>
      <c r="C132" s="66" t="s">
        <v>173</v>
      </c>
      <c r="D132" s="66" t="s">
        <v>411</v>
      </c>
      <c r="E132" s="79">
        <v>10000</v>
      </c>
      <c r="F132" s="79">
        <v>0</v>
      </c>
      <c r="G132" s="144">
        <f>H132-F132</f>
        <v>12.48</v>
      </c>
      <c r="H132" s="79">
        <v>12.48</v>
      </c>
      <c r="I132" s="79">
        <f>SUM(H132:H133)</f>
        <v>24.05</v>
      </c>
      <c r="J132" s="23"/>
    </row>
    <row r="133" spans="1:10" ht="16" x14ac:dyDescent="0.2">
      <c r="A133" s="63"/>
      <c r="B133" s="75"/>
      <c r="C133" s="66"/>
      <c r="D133" s="66" t="s">
        <v>417</v>
      </c>
      <c r="E133" s="79">
        <v>10000</v>
      </c>
      <c r="F133" s="79">
        <v>11.57</v>
      </c>
      <c r="G133" s="79"/>
      <c r="H133" s="79">
        <f>F133</f>
        <v>11.57</v>
      </c>
      <c r="I133" s="79"/>
      <c r="J133" s="23"/>
    </row>
    <row r="134" spans="1:10" ht="16" x14ac:dyDescent="0.2">
      <c r="A134" s="63"/>
      <c r="B134" s="75"/>
      <c r="C134" s="66"/>
      <c r="D134" s="66"/>
      <c r="E134" s="79"/>
      <c r="F134" s="79"/>
      <c r="G134" s="79"/>
      <c r="H134" s="79"/>
      <c r="I134" s="79"/>
      <c r="J134" s="23"/>
    </row>
    <row r="135" spans="1:10" ht="16" x14ac:dyDescent="0.2">
      <c r="A135" s="63">
        <f>A132+1</f>
        <v>35</v>
      </c>
      <c r="B135" s="75" t="s">
        <v>276</v>
      </c>
      <c r="C135" s="66" t="s">
        <v>189</v>
      </c>
      <c r="D135" s="66" t="s">
        <v>411</v>
      </c>
      <c r="E135" s="79">
        <v>100000</v>
      </c>
      <c r="F135" s="79">
        <v>45.18</v>
      </c>
      <c r="G135" s="78">
        <f>H135-F135</f>
        <v>5.0200000000000031</v>
      </c>
      <c r="H135" s="79">
        <v>50.2</v>
      </c>
      <c r="I135" s="79">
        <f>SUM(H135:H136)</f>
        <v>54.38</v>
      </c>
      <c r="J135" s="23"/>
    </row>
    <row r="136" spans="1:10" ht="16" x14ac:dyDescent="0.2">
      <c r="A136" s="63"/>
      <c r="B136" s="75"/>
      <c r="C136" s="66"/>
      <c r="D136" s="66" t="s">
        <v>413</v>
      </c>
      <c r="E136" s="79">
        <v>100000</v>
      </c>
      <c r="F136" s="79">
        <v>4.18</v>
      </c>
      <c r="G136" s="79"/>
      <c r="H136" s="79">
        <f>F136</f>
        <v>4.18</v>
      </c>
      <c r="I136" s="79"/>
      <c r="J136" s="23"/>
    </row>
    <row r="137" spans="1:10" ht="16" x14ac:dyDescent="0.2">
      <c r="A137" s="63"/>
      <c r="B137" s="75"/>
      <c r="C137" s="66"/>
      <c r="D137" s="66"/>
      <c r="E137" s="79"/>
      <c r="F137" s="79"/>
      <c r="G137" s="79"/>
      <c r="H137" s="79"/>
      <c r="I137" s="79"/>
      <c r="J137" s="23"/>
    </row>
    <row r="138" spans="1:10" ht="16" x14ac:dyDescent="0.2">
      <c r="A138" s="63">
        <f>A135+1</f>
        <v>36</v>
      </c>
      <c r="B138" s="75" t="s">
        <v>277</v>
      </c>
      <c r="C138" s="66" t="s">
        <v>143</v>
      </c>
      <c r="D138" s="66" t="s">
        <v>411</v>
      </c>
      <c r="E138" s="79">
        <v>10000</v>
      </c>
      <c r="F138" s="79">
        <v>0</v>
      </c>
      <c r="G138" s="78">
        <f>H138-F138</f>
        <v>0.53</v>
      </c>
      <c r="H138" s="79">
        <v>0.53</v>
      </c>
      <c r="I138" s="79">
        <f>SUM(H138:H139)</f>
        <v>4.71</v>
      </c>
      <c r="J138" s="23"/>
    </row>
    <row r="139" spans="1:10" ht="16" x14ac:dyDescent="0.2">
      <c r="A139" s="63"/>
      <c r="B139" s="75"/>
      <c r="C139" s="66"/>
      <c r="D139" s="66" t="s">
        <v>413</v>
      </c>
      <c r="E139" s="79">
        <v>100000</v>
      </c>
      <c r="F139" s="79">
        <v>4.18</v>
      </c>
      <c r="G139" s="79"/>
      <c r="H139" s="79">
        <f>F139</f>
        <v>4.18</v>
      </c>
      <c r="I139" s="79"/>
      <c r="J139" s="23"/>
    </row>
    <row r="140" spans="1:10" ht="16" x14ac:dyDescent="0.2">
      <c r="A140" s="63"/>
      <c r="B140" s="75"/>
      <c r="C140" s="66"/>
      <c r="D140" s="66"/>
      <c r="E140" s="79"/>
      <c r="F140" s="79"/>
      <c r="G140" s="79"/>
      <c r="H140" s="79"/>
      <c r="I140" s="79"/>
      <c r="J140" s="23"/>
    </row>
    <row r="141" spans="1:10" ht="16" x14ac:dyDescent="0.2">
      <c r="A141" s="63">
        <f>A138+1</f>
        <v>37</v>
      </c>
      <c r="B141" s="75" t="s">
        <v>278</v>
      </c>
      <c r="C141" s="66" t="s">
        <v>235</v>
      </c>
      <c r="D141" s="66" t="s">
        <v>411</v>
      </c>
      <c r="E141" s="79">
        <v>10000</v>
      </c>
      <c r="F141" s="79">
        <v>0</v>
      </c>
      <c r="G141" s="78">
        <f>H141-F141</f>
        <v>2.0099999999999998</v>
      </c>
      <c r="H141" s="79">
        <v>2.0099999999999998</v>
      </c>
      <c r="I141" s="79">
        <f>SUM(H141:H142)</f>
        <v>6.42</v>
      </c>
      <c r="J141" s="23"/>
    </row>
    <row r="142" spans="1:10" ht="16" x14ac:dyDescent="0.2">
      <c r="A142" s="63"/>
      <c r="B142" s="75"/>
      <c r="C142" s="66"/>
      <c r="D142" s="66" t="s">
        <v>417</v>
      </c>
      <c r="E142" s="79">
        <v>10000</v>
      </c>
      <c r="F142" s="79">
        <v>4.41</v>
      </c>
      <c r="G142" s="79"/>
      <c r="H142" s="79">
        <f>F142</f>
        <v>4.41</v>
      </c>
      <c r="I142" s="79"/>
      <c r="J142" s="23"/>
    </row>
    <row r="143" spans="1:10" ht="16" x14ac:dyDescent="0.2">
      <c r="A143" s="63"/>
      <c r="B143" s="75"/>
      <c r="C143" s="66"/>
      <c r="D143" s="66"/>
      <c r="E143" s="79"/>
      <c r="F143" s="79"/>
      <c r="G143" s="79"/>
      <c r="H143" s="79"/>
      <c r="I143" s="79"/>
      <c r="J143" s="23"/>
    </row>
    <row r="144" spans="1:10" ht="16" x14ac:dyDescent="0.2">
      <c r="A144" s="63">
        <f>A141+1</f>
        <v>38</v>
      </c>
      <c r="B144" s="75" t="s">
        <v>279</v>
      </c>
      <c r="C144" s="66" t="s">
        <v>29</v>
      </c>
      <c r="D144" s="66" t="s">
        <v>411</v>
      </c>
      <c r="E144" s="79">
        <v>10000</v>
      </c>
      <c r="F144" s="79">
        <v>0</v>
      </c>
      <c r="G144" s="78">
        <f>H144-F144</f>
        <v>2.0099999999999998</v>
      </c>
      <c r="H144" s="79">
        <v>2.0099999999999998</v>
      </c>
      <c r="I144" s="79">
        <f>SUM(H144:H145)</f>
        <v>2.4299999999999997</v>
      </c>
      <c r="J144" s="23"/>
    </row>
    <row r="145" spans="1:15" ht="16" x14ac:dyDescent="0.2">
      <c r="A145" s="63"/>
      <c r="B145" s="75"/>
      <c r="C145" s="66"/>
      <c r="D145" s="66" t="s">
        <v>413</v>
      </c>
      <c r="E145" s="79">
        <v>10000</v>
      </c>
      <c r="F145" s="79">
        <v>0.42</v>
      </c>
      <c r="G145" s="79"/>
      <c r="H145" s="79">
        <f>F145</f>
        <v>0.42</v>
      </c>
      <c r="I145" s="79"/>
      <c r="J145" s="23"/>
    </row>
    <row r="146" spans="1:15" ht="16" x14ac:dyDescent="0.2">
      <c r="A146" s="63"/>
      <c r="B146" s="75"/>
      <c r="C146" s="66"/>
      <c r="D146" s="66"/>
      <c r="E146" s="79"/>
      <c r="F146" s="79"/>
      <c r="G146" s="79"/>
      <c r="H146" s="79"/>
      <c r="I146" s="79"/>
      <c r="J146" s="23"/>
    </row>
    <row r="147" spans="1:15" ht="16" x14ac:dyDescent="0.2">
      <c r="A147" s="63">
        <f>A144+1</f>
        <v>39</v>
      </c>
      <c r="B147" s="75" t="s">
        <v>280</v>
      </c>
      <c r="C147" s="66" t="s">
        <v>201</v>
      </c>
      <c r="D147" s="66" t="s">
        <v>411</v>
      </c>
      <c r="E147" s="79">
        <v>10000</v>
      </c>
      <c r="F147" s="79">
        <v>0</v>
      </c>
      <c r="G147" s="78">
        <f>H147-F147</f>
        <v>1.26</v>
      </c>
      <c r="H147" s="79">
        <v>1.26</v>
      </c>
      <c r="I147" s="79">
        <f>SUM(H147:H152)</f>
        <v>25.18</v>
      </c>
      <c r="J147" s="23"/>
    </row>
    <row r="148" spans="1:15" ht="16" x14ac:dyDescent="0.2">
      <c r="A148" s="63"/>
      <c r="B148" s="75"/>
      <c r="C148" s="66"/>
      <c r="D148" s="173" t="s">
        <v>417</v>
      </c>
      <c r="E148" s="79">
        <v>10000</v>
      </c>
      <c r="F148" s="79">
        <v>11.57</v>
      </c>
      <c r="G148" s="79"/>
      <c r="H148" s="79">
        <f>F148</f>
        <v>11.57</v>
      </c>
      <c r="I148" s="79"/>
      <c r="J148" s="23"/>
    </row>
    <row r="149" spans="1:15" ht="16" x14ac:dyDescent="0.2">
      <c r="A149" s="63"/>
      <c r="B149" s="75"/>
      <c r="C149" s="66"/>
      <c r="D149" s="173" t="s">
        <v>412</v>
      </c>
      <c r="E149" s="79">
        <v>10000</v>
      </c>
      <c r="F149" s="79">
        <v>3.42</v>
      </c>
      <c r="G149" s="79"/>
      <c r="H149" s="79">
        <f>F149</f>
        <v>3.42</v>
      </c>
      <c r="I149" s="79"/>
      <c r="J149" s="23"/>
    </row>
    <row r="150" spans="1:15" ht="16" x14ac:dyDescent="0.2">
      <c r="A150" s="63"/>
      <c r="B150" s="75"/>
      <c r="C150" s="66"/>
      <c r="D150" s="173" t="s">
        <v>413</v>
      </c>
      <c r="E150" s="79">
        <v>100000</v>
      </c>
      <c r="F150" s="79">
        <v>4.18</v>
      </c>
      <c r="G150" s="79"/>
      <c r="H150" s="79">
        <f>F150</f>
        <v>4.18</v>
      </c>
      <c r="I150" s="79"/>
      <c r="J150" s="23"/>
    </row>
    <row r="151" spans="1:15" ht="16" x14ac:dyDescent="0.2">
      <c r="A151" s="63"/>
      <c r="B151" s="75"/>
      <c r="C151" s="66"/>
      <c r="D151" s="173" t="s">
        <v>418</v>
      </c>
      <c r="E151" s="79">
        <v>100000</v>
      </c>
      <c r="F151" s="79">
        <v>4.4000000000000004</v>
      </c>
      <c r="G151" s="79"/>
      <c r="H151" s="79">
        <f>F151</f>
        <v>4.4000000000000004</v>
      </c>
      <c r="I151" s="79"/>
      <c r="J151" s="23"/>
    </row>
    <row r="152" spans="1:15" ht="16" x14ac:dyDescent="0.2">
      <c r="A152" s="63"/>
      <c r="B152" s="75"/>
      <c r="C152" s="66"/>
      <c r="D152" s="173" t="s">
        <v>414</v>
      </c>
      <c r="E152" s="79">
        <v>10000</v>
      </c>
      <c r="F152" s="79">
        <v>0.35</v>
      </c>
      <c r="G152" s="79"/>
      <c r="H152" s="79">
        <f>F152</f>
        <v>0.35</v>
      </c>
      <c r="I152" s="79"/>
      <c r="J152" s="23"/>
    </row>
    <row r="153" spans="1:15" ht="16" x14ac:dyDescent="0.2">
      <c r="A153" s="63"/>
      <c r="B153" s="75"/>
      <c r="C153" s="66"/>
      <c r="D153" s="66"/>
      <c r="E153" s="79"/>
      <c r="F153" s="79"/>
      <c r="G153" s="79"/>
      <c r="H153" s="79"/>
      <c r="I153" s="79"/>
      <c r="J153" s="23"/>
    </row>
    <row r="154" spans="1:15" ht="16" x14ac:dyDescent="0.2">
      <c r="A154" s="63">
        <v>41</v>
      </c>
      <c r="B154" s="75" t="s">
        <v>282</v>
      </c>
      <c r="C154" s="85" t="s">
        <v>226</v>
      </c>
      <c r="D154" s="85" t="s">
        <v>411</v>
      </c>
      <c r="E154" s="86">
        <v>10000</v>
      </c>
      <c r="F154" s="86">
        <v>0</v>
      </c>
      <c r="G154" s="78">
        <f>H154-F154</f>
        <v>0.66</v>
      </c>
      <c r="H154" s="86">
        <v>0.66</v>
      </c>
      <c r="I154" s="86">
        <f>SUM(H154:H155)</f>
        <v>1.08</v>
      </c>
      <c r="J154" s="23"/>
    </row>
    <row r="155" spans="1:15" ht="16" x14ac:dyDescent="0.2">
      <c r="A155" s="63"/>
      <c r="B155" s="75"/>
      <c r="C155" s="85"/>
      <c r="D155" s="85" t="s">
        <v>413</v>
      </c>
      <c r="E155" s="86">
        <v>10000</v>
      </c>
      <c r="F155" s="86">
        <v>0.42</v>
      </c>
      <c r="G155" s="86"/>
      <c r="H155" s="86">
        <f>F155</f>
        <v>0.42</v>
      </c>
      <c r="I155" s="86"/>
      <c r="J155" s="23"/>
    </row>
    <row r="156" spans="1:15" ht="16" x14ac:dyDescent="0.2">
      <c r="A156" s="63"/>
      <c r="B156" s="75"/>
      <c r="C156" s="85"/>
      <c r="D156" s="85"/>
      <c r="E156" s="86"/>
      <c r="F156" s="86"/>
      <c r="G156" s="86"/>
      <c r="H156" s="86"/>
      <c r="I156" s="86"/>
      <c r="J156" s="23"/>
    </row>
    <row r="157" spans="1:15" ht="16" x14ac:dyDescent="0.2">
      <c r="A157" s="63">
        <f>A154+1</f>
        <v>42</v>
      </c>
      <c r="B157" s="75" t="s">
        <v>331</v>
      </c>
      <c r="C157" s="168" t="s">
        <v>332</v>
      </c>
      <c r="D157" s="168" t="s">
        <v>411</v>
      </c>
      <c r="E157" s="169">
        <v>250000</v>
      </c>
      <c r="F157" s="86">
        <v>15.84</v>
      </c>
      <c r="G157" s="78">
        <f>H157-F157</f>
        <v>0.66000000000000014</v>
      </c>
      <c r="H157" s="86">
        <v>16.5</v>
      </c>
      <c r="I157" s="86">
        <f>SUM(H157:H158)</f>
        <v>26.95</v>
      </c>
      <c r="J157" s="23"/>
      <c r="M157" s="13"/>
      <c r="N157" s="42"/>
      <c r="O157" s="45"/>
    </row>
    <row r="158" spans="1:15" ht="16" x14ac:dyDescent="0.2">
      <c r="A158" s="63"/>
      <c r="B158" s="75"/>
      <c r="C158" s="168"/>
      <c r="D158" s="168" t="s">
        <v>413</v>
      </c>
      <c r="E158" s="169">
        <v>250000</v>
      </c>
      <c r="F158" s="86">
        <v>10.45</v>
      </c>
      <c r="G158" s="86"/>
      <c r="H158" s="86">
        <f>F158</f>
        <v>10.45</v>
      </c>
      <c r="I158" s="86"/>
      <c r="J158" s="23"/>
      <c r="M158" s="13"/>
      <c r="N158" s="42"/>
      <c r="O158" s="45"/>
    </row>
    <row r="159" spans="1:15" ht="16" x14ac:dyDescent="0.2">
      <c r="A159" s="63"/>
      <c r="B159" s="75"/>
      <c r="C159" s="168"/>
      <c r="D159" s="168"/>
      <c r="E159" s="169"/>
      <c r="F159" s="86"/>
      <c r="G159" s="86"/>
      <c r="H159" s="86"/>
      <c r="I159" s="86"/>
      <c r="J159" s="23"/>
      <c r="M159" s="13"/>
      <c r="N159" s="42"/>
      <c r="O159" s="45"/>
    </row>
    <row r="160" spans="1:15" ht="16" x14ac:dyDescent="0.2">
      <c r="A160" s="63">
        <f>A157+1</f>
        <v>43</v>
      </c>
      <c r="B160" s="75" t="s">
        <v>283</v>
      </c>
      <c r="C160" s="66" t="s">
        <v>71</v>
      </c>
      <c r="D160" s="66" t="s">
        <v>411</v>
      </c>
      <c r="E160" s="79">
        <v>50000</v>
      </c>
      <c r="F160" s="79">
        <v>8.0399999999999991</v>
      </c>
      <c r="G160" s="78">
        <f>H160-F160</f>
        <v>2.0100000000000016</v>
      </c>
      <c r="H160" s="79">
        <v>10.050000000000001</v>
      </c>
      <c r="I160" s="79">
        <f>SUM(H160:H163)</f>
        <v>25</v>
      </c>
      <c r="J160" s="23"/>
    </row>
    <row r="161" spans="1:10" ht="16" x14ac:dyDescent="0.2">
      <c r="A161" s="63"/>
      <c r="B161" s="75"/>
      <c r="C161" s="66"/>
      <c r="D161" s="66" t="s">
        <v>417</v>
      </c>
      <c r="E161" s="79">
        <v>30000</v>
      </c>
      <c r="F161" s="79">
        <v>13.23</v>
      </c>
      <c r="G161" s="79"/>
      <c r="H161" s="79">
        <f>F161</f>
        <v>13.23</v>
      </c>
      <c r="I161" s="79"/>
      <c r="J161" s="23"/>
    </row>
    <row r="162" spans="1:10" ht="16" x14ac:dyDescent="0.2">
      <c r="A162" s="63"/>
      <c r="B162" s="75"/>
      <c r="C162" s="66"/>
      <c r="D162" s="66" t="s">
        <v>413</v>
      </c>
      <c r="E162" s="79">
        <v>20000</v>
      </c>
      <c r="F162" s="79">
        <v>0.84</v>
      </c>
      <c r="G162" s="79"/>
      <c r="H162" s="79">
        <f>F162</f>
        <v>0.84</v>
      </c>
      <c r="I162" s="79"/>
      <c r="J162" s="23"/>
    </row>
    <row r="163" spans="1:10" ht="16" x14ac:dyDescent="0.2">
      <c r="A163" s="63"/>
      <c r="B163" s="75"/>
      <c r="C163" s="66"/>
      <c r="D163" s="66" t="s">
        <v>418</v>
      </c>
      <c r="E163" s="79">
        <v>20000</v>
      </c>
      <c r="F163" s="79">
        <v>0.88</v>
      </c>
      <c r="G163" s="79"/>
      <c r="H163" s="79">
        <f>F163</f>
        <v>0.88</v>
      </c>
      <c r="I163" s="79"/>
      <c r="J163" s="23"/>
    </row>
    <row r="164" spans="1:10" ht="16" x14ac:dyDescent="0.2">
      <c r="A164" s="63"/>
      <c r="B164" s="75"/>
      <c r="C164" s="66"/>
      <c r="D164" s="66"/>
      <c r="E164" s="79"/>
      <c r="F164" s="79"/>
      <c r="G164" s="79"/>
      <c r="H164" s="79"/>
      <c r="I164" s="79"/>
      <c r="J164" s="23"/>
    </row>
    <row r="165" spans="1:10" ht="16" x14ac:dyDescent="0.2">
      <c r="A165" s="63">
        <f>A160+1</f>
        <v>44</v>
      </c>
      <c r="B165" s="75" t="s">
        <v>284</v>
      </c>
      <c r="C165" s="66" t="s">
        <v>131</v>
      </c>
      <c r="D165" s="66" t="s">
        <v>411</v>
      </c>
      <c r="E165" s="79">
        <v>10000</v>
      </c>
      <c r="F165" s="79">
        <v>0</v>
      </c>
      <c r="G165" s="78">
        <f>H165-F165</f>
        <v>3.08</v>
      </c>
      <c r="H165" s="79">
        <v>3.08</v>
      </c>
      <c r="I165" s="79">
        <f>SUM(H165:H170)</f>
        <v>27.560000000000002</v>
      </c>
      <c r="J165" s="23"/>
    </row>
    <row r="166" spans="1:10" ht="16" x14ac:dyDescent="0.2">
      <c r="A166" s="63"/>
      <c r="B166" s="75"/>
      <c r="C166" s="66"/>
      <c r="D166" s="173" t="s">
        <v>417</v>
      </c>
      <c r="E166" s="79">
        <v>10000</v>
      </c>
      <c r="F166" s="79">
        <v>4.41</v>
      </c>
      <c r="G166" s="79"/>
      <c r="H166" s="79">
        <f>F166</f>
        <v>4.41</v>
      </c>
      <c r="I166" s="79"/>
      <c r="J166" s="23"/>
    </row>
    <row r="167" spans="1:10" ht="16" x14ac:dyDescent="0.2">
      <c r="A167" s="63"/>
      <c r="B167" s="75"/>
      <c r="C167" s="66"/>
      <c r="D167" s="173" t="s">
        <v>412</v>
      </c>
      <c r="E167" s="79">
        <v>10000</v>
      </c>
      <c r="F167" s="79">
        <v>3.42</v>
      </c>
      <c r="G167" s="79"/>
      <c r="H167" s="79">
        <f>F167</f>
        <v>3.42</v>
      </c>
      <c r="I167" s="79"/>
      <c r="J167" s="23"/>
    </row>
    <row r="168" spans="1:10" ht="16" x14ac:dyDescent="0.2">
      <c r="A168" s="63"/>
      <c r="B168" s="75"/>
      <c r="C168" s="66"/>
      <c r="D168" s="173" t="s">
        <v>413</v>
      </c>
      <c r="E168" s="79">
        <v>190000</v>
      </c>
      <c r="F168" s="79">
        <v>7.94</v>
      </c>
      <c r="G168" s="79"/>
      <c r="H168" s="79">
        <f>F168</f>
        <v>7.94</v>
      </c>
      <c r="I168" s="79"/>
      <c r="J168" s="23"/>
    </row>
    <row r="169" spans="1:10" ht="16" x14ac:dyDescent="0.2">
      <c r="A169" s="63"/>
      <c r="B169" s="75"/>
      <c r="C169" s="66"/>
      <c r="D169" s="173" t="s">
        <v>418</v>
      </c>
      <c r="E169" s="79">
        <v>190000</v>
      </c>
      <c r="F169" s="79">
        <v>8.36</v>
      </c>
      <c r="G169" s="79"/>
      <c r="H169" s="79">
        <f>F169</f>
        <v>8.36</v>
      </c>
      <c r="I169" s="79"/>
      <c r="J169" s="23"/>
    </row>
    <row r="170" spans="1:10" ht="16" x14ac:dyDescent="0.2">
      <c r="A170" s="63"/>
      <c r="B170" s="75"/>
      <c r="C170" s="66"/>
      <c r="D170" s="173" t="s">
        <v>414</v>
      </c>
      <c r="E170" s="79">
        <v>10000</v>
      </c>
      <c r="F170" s="79">
        <v>0.35</v>
      </c>
      <c r="G170" s="79"/>
      <c r="H170" s="79">
        <f>F170</f>
        <v>0.35</v>
      </c>
      <c r="I170" s="79"/>
      <c r="J170" s="23"/>
    </row>
    <row r="171" spans="1:10" ht="16" x14ac:dyDescent="0.2">
      <c r="A171" s="63"/>
      <c r="B171" s="75"/>
      <c r="C171" s="66"/>
      <c r="D171" s="66"/>
      <c r="E171" s="79"/>
      <c r="F171" s="79"/>
      <c r="G171" s="79"/>
      <c r="H171" s="79"/>
      <c r="I171" s="79"/>
      <c r="J171" s="23"/>
    </row>
    <row r="172" spans="1:10" ht="16" x14ac:dyDescent="0.2">
      <c r="A172" s="63">
        <f>A165+1</f>
        <v>45</v>
      </c>
      <c r="B172" s="75" t="s">
        <v>285</v>
      </c>
      <c r="C172" s="85" t="s">
        <v>227</v>
      </c>
      <c r="D172" s="66" t="s">
        <v>411</v>
      </c>
      <c r="E172" s="86">
        <v>10000</v>
      </c>
      <c r="F172" s="86">
        <v>0</v>
      </c>
      <c r="G172" s="78">
        <f>H172-F172</f>
        <v>2.0099999999999998</v>
      </c>
      <c r="H172" s="86">
        <v>2.0099999999999998</v>
      </c>
      <c r="I172" s="86">
        <f>SUM(H172:H177)</f>
        <v>32.79</v>
      </c>
      <c r="J172" s="23"/>
    </row>
    <row r="173" spans="1:10" ht="16" x14ac:dyDescent="0.2">
      <c r="A173" s="63"/>
      <c r="B173" s="75"/>
      <c r="C173" s="85"/>
      <c r="D173" s="173" t="s">
        <v>417</v>
      </c>
      <c r="E173" s="86">
        <v>10000</v>
      </c>
      <c r="F173" s="86">
        <v>11.57</v>
      </c>
      <c r="G173" s="86"/>
      <c r="H173" s="86">
        <f>F173</f>
        <v>11.57</v>
      </c>
      <c r="I173" s="86"/>
      <c r="J173" s="23"/>
    </row>
    <row r="174" spans="1:10" ht="16" x14ac:dyDescent="0.2">
      <c r="A174" s="63"/>
      <c r="B174" s="75"/>
      <c r="C174" s="85"/>
      <c r="D174" s="173" t="s">
        <v>412</v>
      </c>
      <c r="E174" s="86">
        <v>10000</v>
      </c>
      <c r="F174" s="86">
        <v>3.42</v>
      </c>
      <c r="G174" s="86"/>
      <c r="H174" s="86">
        <f>F174</f>
        <v>3.42</v>
      </c>
      <c r="I174" s="86"/>
      <c r="J174" s="23"/>
    </row>
    <row r="175" spans="1:10" ht="16" x14ac:dyDescent="0.2">
      <c r="A175" s="63"/>
      <c r="B175" s="75"/>
      <c r="C175" s="85"/>
      <c r="D175" s="173" t="s">
        <v>413</v>
      </c>
      <c r="E175" s="86">
        <v>180000</v>
      </c>
      <c r="F175" s="86">
        <v>7.52</v>
      </c>
      <c r="G175" s="86"/>
      <c r="H175" s="86">
        <f>F175</f>
        <v>7.52</v>
      </c>
      <c r="I175" s="86"/>
      <c r="J175" s="23"/>
    </row>
    <row r="176" spans="1:10" ht="16" x14ac:dyDescent="0.2">
      <c r="A176" s="63"/>
      <c r="B176" s="75"/>
      <c r="C176" s="85"/>
      <c r="D176" s="173" t="s">
        <v>418</v>
      </c>
      <c r="E176" s="86">
        <v>180000</v>
      </c>
      <c r="F176" s="86">
        <v>7.92</v>
      </c>
      <c r="G176" s="86"/>
      <c r="H176" s="86">
        <f>F176</f>
        <v>7.92</v>
      </c>
      <c r="I176" s="86"/>
      <c r="J176" s="23"/>
    </row>
    <row r="177" spans="1:10" ht="16" x14ac:dyDescent="0.2">
      <c r="A177" s="63"/>
      <c r="B177" s="75"/>
      <c r="C177" s="85"/>
      <c r="D177" s="173" t="s">
        <v>414</v>
      </c>
      <c r="E177" s="86">
        <v>10000</v>
      </c>
      <c r="F177" s="86">
        <v>0.35</v>
      </c>
      <c r="G177" s="86"/>
      <c r="H177" s="86">
        <f>F177</f>
        <v>0.35</v>
      </c>
      <c r="I177" s="86"/>
      <c r="J177" s="23"/>
    </row>
    <row r="178" spans="1:10" ht="16" x14ac:dyDescent="0.2">
      <c r="A178" s="63"/>
      <c r="B178" s="75"/>
      <c r="C178" s="85"/>
      <c r="D178" s="85"/>
      <c r="E178" s="86"/>
      <c r="F178" s="86"/>
      <c r="G178" s="86"/>
      <c r="H178" s="86"/>
      <c r="I178" s="86"/>
      <c r="J178" s="23"/>
    </row>
    <row r="179" spans="1:10" ht="16" x14ac:dyDescent="0.2">
      <c r="A179" s="63">
        <f>A172+1</f>
        <v>46</v>
      </c>
      <c r="B179" s="75" t="s">
        <v>286</v>
      </c>
      <c r="C179" s="66" t="s">
        <v>70</v>
      </c>
      <c r="D179" s="66" t="s">
        <v>411</v>
      </c>
      <c r="E179" s="79">
        <v>10000</v>
      </c>
      <c r="F179" s="79">
        <v>0</v>
      </c>
      <c r="G179" s="78">
        <f>H179-F179</f>
        <v>2.0099999999999998</v>
      </c>
      <c r="H179" s="79">
        <v>2.0099999999999998</v>
      </c>
      <c r="I179" s="79">
        <f>SUM(H179:H184)</f>
        <v>17.190000000000001</v>
      </c>
      <c r="J179" s="23"/>
    </row>
    <row r="180" spans="1:10" ht="16" x14ac:dyDescent="0.2">
      <c r="A180" s="63"/>
      <c r="B180" s="75"/>
      <c r="C180" s="66"/>
      <c r="D180" s="173" t="s">
        <v>417</v>
      </c>
      <c r="E180" s="79">
        <v>10000</v>
      </c>
      <c r="F180" s="79">
        <v>2.83</v>
      </c>
      <c r="G180" s="79"/>
      <c r="H180" s="79">
        <f>F180</f>
        <v>2.83</v>
      </c>
      <c r="I180" s="79"/>
      <c r="J180" s="23"/>
    </row>
    <row r="181" spans="1:10" ht="16" x14ac:dyDescent="0.2">
      <c r="A181" s="63"/>
      <c r="B181" s="75"/>
      <c r="C181" s="66"/>
      <c r="D181" s="173" t="s">
        <v>412</v>
      </c>
      <c r="E181" s="79">
        <v>10000</v>
      </c>
      <c r="F181" s="79">
        <v>3.42</v>
      </c>
      <c r="G181" s="79"/>
      <c r="H181" s="79">
        <f>F181</f>
        <v>3.42</v>
      </c>
      <c r="I181" s="79"/>
      <c r="J181" s="23"/>
    </row>
    <row r="182" spans="1:10" ht="16" x14ac:dyDescent="0.2">
      <c r="A182" s="63"/>
      <c r="B182" s="75"/>
      <c r="C182" s="66"/>
      <c r="D182" s="173" t="s">
        <v>413</v>
      </c>
      <c r="E182" s="79">
        <v>100000</v>
      </c>
      <c r="F182" s="79">
        <v>4.18</v>
      </c>
      <c r="G182" s="79"/>
      <c r="H182" s="79">
        <f>F182</f>
        <v>4.18</v>
      </c>
      <c r="I182" s="79"/>
      <c r="J182" s="23"/>
    </row>
    <row r="183" spans="1:10" ht="16" x14ac:dyDescent="0.2">
      <c r="A183" s="63"/>
      <c r="B183" s="75"/>
      <c r="C183" s="66"/>
      <c r="D183" s="173" t="s">
        <v>418</v>
      </c>
      <c r="E183" s="79">
        <v>100000</v>
      </c>
      <c r="F183" s="79">
        <v>4.4000000000000004</v>
      </c>
      <c r="G183" s="79"/>
      <c r="H183" s="79">
        <f>F183</f>
        <v>4.4000000000000004</v>
      </c>
      <c r="I183" s="79"/>
      <c r="J183" s="23"/>
    </row>
    <row r="184" spans="1:10" ht="16" x14ac:dyDescent="0.2">
      <c r="A184" s="63"/>
      <c r="B184" s="75"/>
      <c r="C184" s="66"/>
      <c r="D184" s="173" t="s">
        <v>414</v>
      </c>
      <c r="E184" s="79">
        <v>10000</v>
      </c>
      <c r="F184" s="79">
        <v>0.35</v>
      </c>
      <c r="G184" s="79"/>
      <c r="H184" s="79">
        <f>F184</f>
        <v>0.35</v>
      </c>
      <c r="I184" s="79"/>
      <c r="J184" s="23"/>
    </row>
    <row r="185" spans="1:10" ht="16" x14ac:dyDescent="0.2">
      <c r="A185" s="63"/>
      <c r="B185" s="75"/>
      <c r="C185" s="66"/>
      <c r="D185" s="66"/>
      <c r="E185" s="79"/>
      <c r="F185" s="79"/>
      <c r="G185" s="79"/>
      <c r="H185" s="79"/>
      <c r="I185" s="79"/>
      <c r="J185" s="23"/>
    </row>
    <row r="186" spans="1:10" ht="16" x14ac:dyDescent="0.2">
      <c r="A186" s="63">
        <f>A179+1</f>
        <v>47</v>
      </c>
      <c r="B186" s="75" t="s">
        <v>375</v>
      </c>
      <c r="C186" s="66" t="s">
        <v>34</v>
      </c>
      <c r="D186" s="66" t="s">
        <v>411</v>
      </c>
      <c r="E186" s="78">
        <v>10000</v>
      </c>
      <c r="F186" s="78">
        <v>0</v>
      </c>
      <c r="G186" s="78">
        <f>H186-F186</f>
        <v>2.0099999999999998</v>
      </c>
      <c r="H186" s="78">
        <v>2.0099999999999998</v>
      </c>
      <c r="I186" s="78">
        <f>H186</f>
        <v>2.0099999999999998</v>
      </c>
      <c r="J186" s="23"/>
    </row>
    <row r="187" spans="1:10" ht="16" x14ac:dyDescent="0.2">
      <c r="A187" s="63"/>
      <c r="B187" s="75"/>
      <c r="C187" s="66"/>
      <c r="D187" s="66"/>
      <c r="E187" s="78"/>
      <c r="F187" s="78"/>
      <c r="G187" s="78"/>
      <c r="H187" s="78"/>
      <c r="I187" s="78"/>
      <c r="J187" s="23"/>
    </row>
    <row r="188" spans="1:10" ht="16" x14ac:dyDescent="0.2">
      <c r="A188" s="63">
        <f>A186+1</f>
        <v>48</v>
      </c>
      <c r="B188" s="75" t="s">
        <v>287</v>
      </c>
      <c r="C188" s="70" t="s">
        <v>214</v>
      </c>
      <c r="D188" s="70" t="s">
        <v>411</v>
      </c>
      <c r="E188" s="130">
        <v>10000</v>
      </c>
      <c r="F188" s="130">
        <v>0</v>
      </c>
      <c r="G188" s="78">
        <f>H188-F188</f>
        <v>2.0099999999999998</v>
      </c>
      <c r="H188" s="130">
        <v>2.0099999999999998</v>
      </c>
      <c r="I188" s="130">
        <f>H188</f>
        <v>2.0099999999999998</v>
      </c>
      <c r="J188" s="23"/>
    </row>
    <row r="189" spans="1:10" ht="16" x14ac:dyDescent="0.2">
      <c r="A189" s="63"/>
      <c r="B189" s="75"/>
      <c r="C189" s="70"/>
      <c r="D189" s="70"/>
      <c r="E189" s="130"/>
      <c r="F189" s="130"/>
      <c r="G189" s="130"/>
      <c r="H189" s="130"/>
      <c r="I189" s="130"/>
      <c r="J189" s="23"/>
    </row>
    <row r="190" spans="1:10" ht="16" x14ac:dyDescent="0.2">
      <c r="A190" s="63">
        <f>A188+1</f>
        <v>49</v>
      </c>
      <c r="B190" s="75" t="s">
        <v>288</v>
      </c>
      <c r="C190" s="66" t="s">
        <v>132</v>
      </c>
      <c r="D190" s="66" t="s">
        <v>411</v>
      </c>
      <c r="E190" s="78">
        <v>190000</v>
      </c>
      <c r="F190" s="78">
        <v>11.88</v>
      </c>
      <c r="G190" s="78">
        <f>H190-F190</f>
        <v>0.65999999999999837</v>
      </c>
      <c r="H190" s="78">
        <v>12.54</v>
      </c>
      <c r="I190" s="78">
        <f>SUM(H190:H195)</f>
        <v>33.94</v>
      </c>
      <c r="J190" s="23"/>
    </row>
    <row r="191" spans="1:10" ht="16" x14ac:dyDescent="0.2">
      <c r="A191" s="63"/>
      <c r="B191" s="75"/>
      <c r="C191" s="66"/>
      <c r="D191" s="173" t="s">
        <v>417</v>
      </c>
      <c r="E191" s="78">
        <v>50000</v>
      </c>
      <c r="F191" s="78">
        <v>9.0500000000000007</v>
      </c>
      <c r="G191" s="78"/>
      <c r="H191" s="78">
        <f>F191</f>
        <v>9.0500000000000007</v>
      </c>
      <c r="I191" s="78"/>
      <c r="J191" s="23"/>
    </row>
    <row r="192" spans="1:10" ht="16" x14ac:dyDescent="0.2">
      <c r="A192" s="63"/>
      <c r="B192" s="75"/>
      <c r="C192" s="66"/>
      <c r="D192" s="173" t="s">
        <v>412</v>
      </c>
      <c r="E192" s="78">
        <v>10000</v>
      </c>
      <c r="F192" s="78">
        <v>3.42</v>
      </c>
      <c r="G192" s="78"/>
      <c r="H192" s="78">
        <f>F192</f>
        <v>3.42</v>
      </c>
      <c r="I192" s="78"/>
      <c r="J192" s="23"/>
    </row>
    <row r="193" spans="1:10" ht="16" x14ac:dyDescent="0.2">
      <c r="A193" s="63"/>
      <c r="B193" s="75"/>
      <c r="C193" s="66"/>
      <c r="D193" s="173" t="s">
        <v>413</v>
      </c>
      <c r="E193" s="78">
        <v>100000</v>
      </c>
      <c r="F193" s="78">
        <v>4.18</v>
      </c>
      <c r="G193" s="78"/>
      <c r="H193" s="78">
        <f>F193</f>
        <v>4.18</v>
      </c>
      <c r="I193" s="78"/>
      <c r="J193" s="23"/>
    </row>
    <row r="194" spans="1:10" ht="16" x14ac:dyDescent="0.2">
      <c r="A194" s="63"/>
      <c r="B194" s="75"/>
      <c r="C194" s="66"/>
      <c r="D194" s="173" t="s">
        <v>418</v>
      </c>
      <c r="E194" s="78">
        <v>100000</v>
      </c>
      <c r="F194" s="78">
        <v>4.4000000000000004</v>
      </c>
      <c r="G194" s="78"/>
      <c r="H194" s="78">
        <f>F194</f>
        <v>4.4000000000000004</v>
      </c>
      <c r="I194" s="78"/>
      <c r="J194" s="23"/>
    </row>
    <row r="195" spans="1:10" ht="16" x14ac:dyDescent="0.2">
      <c r="A195" s="63"/>
      <c r="B195" s="75"/>
      <c r="C195" s="66"/>
      <c r="D195" s="173" t="s">
        <v>414</v>
      </c>
      <c r="E195" s="78">
        <v>10000</v>
      </c>
      <c r="F195" s="78">
        <v>0.35</v>
      </c>
      <c r="G195" s="78"/>
      <c r="H195" s="78">
        <f>F195</f>
        <v>0.35</v>
      </c>
      <c r="I195" s="78"/>
      <c r="J195" s="23"/>
    </row>
    <row r="196" spans="1:10" ht="16" x14ac:dyDescent="0.2">
      <c r="A196" s="63"/>
      <c r="B196" s="75"/>
      <c r="C196" s="66"/>
      <c r="D196" s="66"/>
      <c r="E196" s="78"/>
      <c r="F196" s="78"/>
      <c r="G196" s="78"/>
      <c r="H196" s="78"/>
      <c r="I196" s="78"/>
      <c r="J196" s="23"/>
    </row>
    <row r="197" spans="1:10" ht="16" x14ac:dyDescent="0.2">
      <c r="A197" s="63">
        <f>A190+1</f>
        <v>50</v>
      </c>
      <c r="B197" s="75" t="s">
        <v>289</v>
      </c>
      <c r="C197" s="66" t="s">
        <v>133</v>
      </c>
      <c r="D197" s="66" t="s">
        <v>411</v>
      </c>
      <c r="E197" s="78">
        <v>150000</v>
      </c>
      <c r="F197" s="78">
        <v>12.74</v>
      </c>
      <c r="G197" s="78">
        <f>H197-F197</f>
        <v>0.91000000000000014</v>
      </c>
      <c r="H197" s="78">
        <v>13.65</v>
      </c>
      <c r="I197" s="78">
        <f>SUM(H197:H202)</f>
        <v>47.01</v>
      </c>
      <c r="J197" s="23"/>
    </row>
    <row r="198" spans="1:10" ht="16" x14ac:dyDescent="0.2">
      <c r="A198" s="63"/>
      <c r="B198" s="75"/>
      <c r="C198" s="66"/>
      <c r="D198" s="173" t="s">
        <v>417</v>
      </c>
      <c r="E198" s="78">
        <v>50000</v>
      </c>
      <c r="F198" s="78">
        <v>14.15</v>
      </c>
      <c r="G198" s="78"/>
      <c r="H198" s="78">
        <f>F198</f>
        <v>14.15</v>
      </c>
      <c r="I198" s="78"/>
      <c r="J198" s="23"/>
    </row>
    <row r="199" spans="1:10" ht="16" x14ac:dyDescent="0.2">
      <c r="A199" s="63"/>
      <c r="B199" s="75"/>
      <c r="C199" s="66"/>
      <c r="D199" s="173" t="s">
        <v>412</v>
      </c>
      <c r="E199" s="78">
        <v>10000</v>
      </c>
      <c r="F199" s="78">
        <v>3.42</v>
      </c>
      <c r="G199" s="78"/>
      <c r="H199" s="78">
        <f>F199</f>
        <v>3.42</v>
      </c>
      <c r="I199" s="78"/>
      <c r="J199" s="23"/>
    </row>
    <row r="200" spans="1:10" ht="16" x14ac:dyDescent="0.2">
      <c r="A200" s="63"/>
      <c r="B200" s="75"/>
      <c r="C200" s="66"/>
      <c r="D200" s="173" t="s">
        <v>413</v>
      </c>
      <c r="E200" s="78">
        <v>180000</v>
      </c>
      <c r="F200" s="78">
        <v>7.52</v>
      </c>
      <c r="G200" s="78"/>
      <c r="H200" s="78">
        <f>F200</f>
        <v>7.52</v>
      </c>
      <c r="I200" s="78"/>
      <c r="J200" s="23"/>
    </row>
    <row r="201" spans="1:10" ht="16" x14ac:dyDescent="0.2">
      <c r="A201" s="63"/>
      <c r="B201" s="75"/>
      <c r="C201" s="66"/>
      <c r="D201" s="173" t="s">
        <v>418</v>
      </c>
      <c r="E201" s="78">
        <v>180000</v>
      </c>
      <c r="F201" s="78">
        <v>7.92</v>
      </c>
      <c r="G201" s="78"/>
      <c r="H201" s="78">
        <f>F201</f>
        <v>7.92</v>
      </c>
      <c r="I201" s="78"/>
      <c r="J201" s="23"/>
    </row>
    <row r="202" spans="1:10" ht="16" x14ac:dyDescent="0.2">
      <c r="A202" s="63"/>
      <c r="B202" s="75"/>
      <c r="C202" s="66"/>
      <c r="D202" s="173" t="s">
        <v>414</v>
      </c>
      <c r="E202" s="78">
        <v>10000</v>
      </c>
      <c r="F202" s="78">
        <v>0.35</v>
      </c>
      <c r="G202" s="78"/>
      <c r="H202" s="78">
        <f>F202</f>
        <v>0.35</v>
      </c>
      <c r="I202" s="78"/>
      <c r="J202" s="23"/>
    </row>
    <row r="203" spans="1:10" ht="16" x14ac:dyDescent="0.2">
      <c r="A203" s="63"/>
      <c r="B203" s="75"/>
      <c r="C203" s="66"/>
      <c r="D203" s="66"/>
      <c r="E203" s="78"/>
      <c r="F203" s="78"/>
      <c r="G203" s="78"/>
      <c r="H203" s="78"/>
      <c r="I203" s="78"/>
      <c r="J203" s="23"/>
    </row>
    <row r="204" spans="1:10" ht="16" x14ac:dyDescent="0.2">
      <c r="A204" s="63">
        <f>A197+1</f>
        <v>51</v>
      </c>
      <c r="B204" s="75" t="s">
        <v>404</v>
      </c>
      <c r="C204" s="66" t="s">
        <v>405</v>
      </c>
      <c r="D204" s="66" t="s">
        <v>411</v>
      </c>
      <c r="E204" s="78">
        <v>10000</v>
      </c>
      <c r="F204" s="78">
        <v>0</v>
      </c>
      <c r="G204" s="78">
        <f>H204-F204</f>
        <v>0.46</v>
      </c>
      <c r="H204" s="78">
        <v>0.46</v>
      </c>
      <c r="I204" s="78">
        <f>H204</f>
        <v>0.46</v>
      </c>
      <c r="J204" s="23"/>
    </row>
    <row r="205" spans="1:10" ht="16" x14ac:dyDescent="0.2">
      <c r="A205" s="63"/>
      <c r="B205" s="75"/>
      <c r="C205" s="66"/>
      <c r="D205" s="66"/>
      <c r="E205" s="78"/>
      <c r="F205" s="78"/>
      <c r="G205" s="78"/>
      <c r="H205" s="78"/>
      <c r="I205" s="78"/>
      <c r="J205" s="23"/>
    </row>
    <row r="206" spans="1:10" ht="16" x14ac:dyDescent="0.2">
      <c r="A206" s="63">
        <f>A204+1</f>
        <v>52</v>
      </c>
      <c r="B206" s="75" t="s">
        <v>377</v>
      </c>
      <c r="C206" s="66" t="s">
        <v>378</v>
      </c>
      <c r="D206" s="66" t="s">
        <v>411</v>
      </c>
      <c r="E206" s="78">
        <v>10000</v>
      </c>
      <c r="F206" s="78">
        <v>0</v>
      </c>
      <c r="G206" s="78">
        <f>H206-F206</f>
        <v>8.02</v>
      </c>
      <c r="H206" s="78">
        <v>8.02</v>
      </c>
      <c r="I206" s="78">
        <f>H206</f>
        <v>8.02</v>
      </c>
      <c r="J206" s="23"/>
    </row>
    <row r="207" spans="1:10" ht="16" x14ac:dyDescent="0.2">
      <c r="A207" s="63"/>
      <c r="B207" s="75"/>
      <c r="C207" s="66"/>
      <c r="D207" s="66"/>
      <c r="E207" s="78"/>
      <c r="F207" s="78"/>
      <c r="G207" s="78"/>
      <c r="H207" s="78"/>
      <c r="I207" s="78"/>
      <c r="J207" s="23"/>
    </row>
    <row r="208" spans="1:10" ht="16" x14ac:dyDescent="0.2">
      <c r="A208" s="63">
        <v>53</v>
      </c>
      <c r="B208" s="75" t="s">
        <v>291</v>
      </c>
      <c r="C208" s="85" t="s">
        <v>228</v>
      </c>
      <c r="D208" s="85" t="s">
        <v>411</v>
      </c>
      <c r="E208" s="86">
        <v>10000</v>
      </c>
      <c r="F208" s="86">
        <v>0</v>
      </c>
      <c r="G208" s="78">
        <f>H208-F208</f>
        <v>0.46</v>
      </c>
      <c r="H208" s="86">
        <v>0.46</v>
      </c>
      <c r="I208" s="86">
        <f>H208</f>
        <v>0.46</v>
      </c>
      <c r="J208" s="23"/>
    </row>
    <row r="209" spans="1:10" ht="16" x14ac:dyDescent="0.2">
      <c r="A209" s="63"/>
      <c r="B209" s="75"/>
      <c r="C209" s="85"/>
      <c r="D209" s="85"/>
      <c r="E209" s="86"/>
      <c r="F209" s="86"/>
      <c r="G209" s="86"/>
      <c r="H209" s="86"/>
      <c r="I209" s="86"/>
      <c r="J209" s="23"/>
    </row>
    <row r="210" spans="1:10" ht="16" x14ac:dyDescent="0.2">
      <c r="A210" s="63">
        <f>A208+1</f>
        <v>54</v>
      </c>
      <c r="B210" s="75" t="s">
        <v>292</v>
      </c>
      <c r="C210" s="66" t="s">
        <v>84</v>
      </c>
      <c r="D210" s="66" t="s">
        <v>411</v>
      </c>
      <c r="E210" s="78">
        <v>10000</v>
      </c>
      <c r="F210" s="78">
        <v>0</v>
      </c>
      <c r="G210" s="78">
        <f>H210-F210</f>
        <v>0.66</v>
      </c>
      <c r="H210" s="78">
        <v>0.66</v>
      </c>
      <c r="I210" s="78">
        <f>SUM(H210:H211)</f>
        <v>1.08</v>
      </c>
      <c r="J210" s="23"/>
    </row>
    <row r="211" spans="1:10" ht="16" x14ac:dyDescent="0.2">
      <c r="A211" s="63"/>
      <c r="B211" s="75"/>
      <c r="C211" s="66"/>
      <c r="D211" s="66" t="s">
        <v>413</v>
      </c>
      <c r="E211" s="78">
        <v>10000</v>
      </c>
      <c r="F211" s="78">
        <v>0.42</v>
      </c>
      <c r="G211" s="78"/>
      <c r="H211" s="78">
        <f>F211</f>
        <v>0.42</v>
      </c>
      <c r="I211" s="78"/>
      <c r="J211" s="23"/>
    </row>
    <row r="212" spans="1:10" ht="16" x14ac:dyDescent="0.2">
      <c r="A212" s="63"/>
      <c r="B212" s="75"/>
      <c r="C212" s="66"/>
      <c r="D212" s="66"/>
      <c r="E212" s="78"/>
      <c r="F212" s="78"/>
      <c r="G212" s="78"/>
      <c r="H212" s="78"/>
      <c r="I212" s="78"/>
      <c r="J212" s="23"/>
    </row>
    <row r="213" spans="1:10" ht="16" x14ac:dyDescent="0.2">
      <c r="A213" s="63">
        <f>A210+1</f>
        <v>55</v>
      </c>
      <c r="B213" s="75" t="s">
        <v>294</v>
      </c>
      <c r="C213" s="66" t="s">
        <v>60</v>
      </c>
      <c r="D213" s="66" t="s">
        <v>411</v>
      </c>
      <c r="E213" s="78">
        <v>10000</v>
      </c>
      <c r="F213" s="78">
        <v>0</v>
      </c>
      <c r="G213" s="78">
        <f>H213-F213</f>
        <v>5.0199999999999996</v>
      </c>
      <c r="H213" s="78">
        <v>5.0199999999999996</v>
      </c>
      <c r="I213" s="78">
        <f>H213</f>
        <v>5.0199999999999996</v>
      </c>
      <c r="J213" s="23"/>
    </row>
    <row r="214" spans="1:10" ht="16" x14ac:dyDescent="0.2">
      <c r="A214" s="63"/>
      <c r="B214" s="75"/>
      <c r="C214" s="66"/>
      <c r="D214" s="66"/>
      <c r="E214" s="78"/>
      <c r="F214" s="78"/>
      <c r="G214" s="78"/>
      <c r="H214" s="78"/>
      <c r="I214" s="78"/>
      <c r="J214" s="23"/>
    </row>
    <row r="215" spans="1:10" ht="16" x14ac:dyDescent="0.2">
      <c r="A215" s="63">
        <v>57</v>
      </c>
      <c r="B215" s="75" t="s">
        <v>425</v>
      </c>
      <c r="C215" s="66" t="s">
        <v>426</v>
      </c>
      <c r="D215" s="66" t="s">
        <v>411</v>
      </c>
      <c r="E215" s="78">
        <v>10000</v>
      </c>
      <c r="F215" s="78">
        <v>0</v>
      </c>
      <c r="G215" s="78">
        <f>H215-F215</f>
        <v>0.66</v>
      </c>
      <c r="H215" s="78">
        <v>0.66</v>
      </c>
      <c r="I215" s="78">
        <f>SUM(H215:H216)</f>
        <v>1.08</v>
      </c>
      <c r="J215" s="23"/>
    </row>
    <row r="216" spans="1:10" ht="16" x14ac:dyDescent="0.2">
      <c r="A216" s="63"/>
      <c r="B216" s="75"/>
      <c r="C216" s="66"/>
      <c r="D216" s="66" t="s">
        <v>413</v>
      </c>
      <c r="E216" s="78">
        <v>10000</v>
      </c>
      <c r="F216" s="78">
        <v>0.42</v>
      </c>
      <c r="G216" s="78"/>
      <c r="H216" s="78">
        <f>F216</f>
        <v>0.42</v>
      </c>
      <c r="I216" s="78"/>
      <c r="J216" s="23"/>
    </row>
    <row r="217" spans="1:10" ht="16" x14ac:dyDescent="0.2">
      <c r="A217" s="63"/>
      <c r="B217" s="75"/>
      <c r="C217" s="66"/>
      <c r="D217" s="66"/>
      <c r="E217" s="78"/>
      <c r="F217" s="78"/>
      <c r="G217" s="78"/>
      <c r="H217" s="78"/>
      <c r="I217" s="78"/>
      <c r="J217" s="23"/>
    </row>
    <row r="218" spans="1:10" ht="16" x14ac:dyDescent="0.2">
      <c r="A218" s="63">
        <v>58</v>
      </c>
      <c r="B218" s="75" t="s">
        <v>295</v>
      </c>
      <c r="C218" s="66" t="s">
        <v>222</v>
      </c>
      <c r="D218" s="66" t="s">
        <v>411</v>
      </c>
      <c r="E218" s="78">
        <v>10000</v>
      </c>
      <c r="F218" s="78">
        <v>0</v>
      </c>
      <c r="G218" s="78">
        <f>H218-F218</f>
        <v>14.08</v>
      </c>
      <c r="H218" s="78">
        <v>14.08</v>
      </c>
      <c r="I218" s="78">
        <f>H218</f>
        <v>14.08</v>
      </c>
      <c r="J218" s="23"/>
    </row>
    <row r="219" spans="1:10" ht="16" x14ac:dyDescent="0.2">
      <c r="A219" s="63"/>
      <c r="B219" s="75"/>
      <c r="C219" s="66"/>
      <c r="D219" s="66"/>
      <c r="E219" s="78"/>
      <c r="F219" s="78"/>
      <c r="G219" s="78"/>
      <c r="H219" s="78"/>
      <c r="I219" s="78"/>
      <c r="J219" s="23"/>
    </row>
    <row r="220" spans="1:10" ht="16" x14ac:dyDescent="0.2">
      <c r="A220" s="63">
        <f>A218+1</f>
        <v>59</v>
      </c>
      <c r="B220" s="75" t="s">
        <v>351</v>
      </c>
      <c r="C220" s="66" t="s">
        <v>367</v>
      </c>
      <c r="D220" s="66" t="s">
        <v>411</v>
      </c>
      <c r="E220" s="78">
        <v>10000</v>
      </c>
      <c r="F220" s="78">
        <v>0</v>
      </c>
      <c r="G220" s="78">
        <f>H220-F220</f>
        <v>3.08</v>
      </c>
      <c r="H220" s="78">
        <v>3.08</v>
      </c>
      <c r="I220" s="78">
        <f>SUM(H220:H223)</f>
        <v>8.94</v>
      </c>
      <c r="J220" s="23"/>
    </row>
    <row r="221" spans="1:10" ht="16" x14ac:dyDescent="0.2">
      <c r="A221" s="63"/>
      <c r="B221" s="75"/>
      <c r="C221" s="66"/>
      <c r="D221" s="66" t="s">
        <v>412</v>
      </c>
      <c r="E221" s="78">
        <v>10000</v>
      </c>
      <c r="F221" s="78">
        <v>3.42</v>
      </c>
      <c r="G221" s="78"/>
      <c r="H221" s="78">
        <f>F221</f>
        <v>3.42</v>
      </c>
      <c r="I221" s="78"/>
      <c r="J221" s="23"/>
    </row>
    <row r="222" spans="1:10" ht="16" x14ac:dyDescent="0.2">
      <c r="A222" s="63"/>
      <c r="B222" s="75"/>
      <c r="C222" s="66"/>
      <c r="D222" s="66" t="s">
        <v>413</v>
      </c>
      <c r="E222" s="78">
        <v>50000</v>
      </c>
      <c r="F222" s="78">
        <v>2.09</v>
      </c>
      <c r="G222" s="78"/>
      <c r="H222" s="78">
        <f>F222</f>
        <v>2.09</v>
      </c>
      <c r="I222" s="78"/>
      <c r="J222" s="23"/>
    </row>
    <row r="223" spans="1:10" ht="16" x14ac:dyDescent="0.2">
      <c r="A223" s="63"/>
      <c r="B223" s="75"/>
      <c r="C223" s="66"/>
      <c r="D223" s="66" t="s">
        <v>414</v>
      </c>
      <c r="E223" s="78">
        <v>10000</v>
      </c>
      <c r="F223" s="78">
        <v>0.35</v>
      </c>
      <c r="G223" s="78"/>
      <c r="H223" s="78">
        <f>F223</f>
        <v>0.35</v>
      </c>
      <c r="I223" s="78"/>
      <c r="J223" s="23"/>
    </row>
    <row r="224" spans="1:10" ht="16" x14ac:dyDescent="0.2">
      <c r="A224" s="63"/>
      <c r="B224" s="75"/>
      <c r="C224" s="66"/>
      <c r="D224" s="66"/>
      <c r="E224" s="78"/>
      <c r="F224" s="78"/>
      <c r="G224" s="78"/>
      <c r="H224" s="78"/>
      <c r="I224" s="78"/>
      <c r="J224" s="23"/>
    </row>
    <row r="225" spans="1:10" ht="16" x14ac:dyDescent="0.2">
      <c r="A225" s="63">
        <f>A220+1</f>
        <v>60</v>
      </c>
      <c r="B225" s="75" t="s">
        <v>296</v>
      </c>
      <c r="C225" s="70" t="s">
        <v>215</v>
      </c>
      <c r="D225" s="66" t="s">
        <v>411</v>
      </c>
      <c r="E225" s="130">
        <v>250000</v>
      </c>
      <c r="F225" s="130">
        <v>120.48</v>
      </c>
      <c r="G225" s="78">
        <f>H225-F225</f>
        <v>5.019999999999996</v>
      </c>
      <c r="H225" s="130">
        <v>125.5</v>
      </c>
      <c r="I225" s="130">
        <f>SUM(H225:H230)</f>
        <v>213.72</v>
      </c>
      <c r="J225" s="23"/>
    </row>
    <row r="226" spans="1:10" ht="16" x14ac:dyDescent="0.2">
      <c r="A226" s="63"/>
      <c r="B226" s="75"/>
      <c r="C226" s="70"/>
      <c r="D226" s="173" t="s">
        <v>417</v>
      </c>
      <c r="E226" s="130">
        <v>50000</v>
      </c>
      <c r="F226" s="130">
        <v>57.85</v>
      </c>
      <c r="G226" s="130"/>
      <c r="H226" s="130">
        <f>F226</f>
        <v>57.85</v>
      </c>
      <c r="I226" s="130"/>
      <c r="J226" s="23"/>
    </row>
    <row r="227" spans="1:10" ht="16" x14ac:dyDescent="0.2">
      <c r="A227" s="63"/>
      <c r="B227" s="75"/>
      <c r="C227" s="70"/>
      <c r="D227" s="173" t="s">
        <v>412</v>
      </c>
      <c r="E227" s="130">
        <v>10000</v>
      </c>
      <c r="F227" s="130">
        <v>3.42</v>
      </c>
      <c r="G227" s="130"/>
      <c r="H227" s="130">
        <f>F227</f>
        <v>3.42</v>
      </c>
      <c r="I227" s="130"/>
      <c r="J227" s="23"/>
    </row>
    <row r="228" spans="1:10" ht="16" x14ac:dyDescent="0.2">
      <c r="A228" s="63"/>
      <c r="B228" s="75"/>
      <c r="C228" s="70"/>
      <c r="D228" s="173" t="s">
        <v>413</v>
      </c>
      <c r="E228" s="130">
        <v>310000</v>
      </c>
      <c r="F228" s="130">
        <v>12.96</v>
      </c>
      <c r="G228" s="130"/>
      <c r="H228" s="130">
        <f>F228</f>
        <v>12.96</v>
      </c>
      <c r="I228" s="130"/>
      <c r="J228" s="23"/>
    </row>
    <row r="229" spans="1:10" ht="16" x14ac:dyDescent="0.2">
      <c r="A229" s="63"/>
      <c r="B229" s="75"/>
      <c r="C229" s="70"/>
      <c r="D229" s="173" t="s">
        <v>418</v>
      </c>
      <c r="E229" s="130">
        <v>310000</v>
      </c>
      <c r="F229" s="130">
        <v>13.64</v>
      </c>
      <c r="G229" s="130"/>
      <c r="H229" s="130">
        <f>F229</f>
        <v>13.64</v>
      </c>
      <c r="I229" s="130"/>
      <c r="J229" s="23"/>
    </row>
    <row r="230" spans="1:10" ht="16" x14ac:dyDescent="0.2">
      <c r="A230" s="63"/>
      <c r="B230" s="75"/>
      <c r="C230" s="70"/>
      <c r="D230" s="173" t="s">
        <v>414</v>
      </c>
      <c r="E230" s="130">
        <v>10000</v>
      </c>
      <c r="F230" s="130">
        <v>0.35</v>
      </c>
      <c r="G230" s="130"/>
      <c r="H230" s="130">
        <f>F230</f>
        <v>0.35</v>
      </c>
      <c r="I230" s="130"/>
      <c r="J230" s="23"/>
    </row>
    <row r="231" spans="1:10" ht="16" x14ac:dyDescent="0.2">
      <c r="A231" s="63"/>
      <c r="B231" s="75"/>
      <c r="C231" s="70"/>
      <c r="D231" s="173"/>
      <c r="E231" s="130"/>
      <c r="F231" s="130"/>
      <c r="G231" s="130"/>
      <c r="H231" s="130"/>
      <c r="I231" s="130"/>
      <c r="J231" s="23"/>
    </row>
    <row r="232" spans="1:10" ht="16" x14ac:dyDescent="0.2">
      <c r="A232" s="63">
        <f>A225+1</f>
        <v>61</v>
      </c>
      <c r="B232" s="75" t="s">
        <v>387</v>
      </c>
      <c r="C232" s="70" t="s">
        <v>374</v>
      </c>
      <c r="D232" s="70" t="s">
        <v>411</v>
      </c>
      <c r="E232" s="130">
        <v>10000</v>
      </c>
      <c r="F232" s="130">
        <v>0</v>
      </c>
      <c r="G232" s="78">
        <f>H232-F232</f>
        <v>3.08</v>
      </c>
      <c r="H232" s="130">
        <v>3.08</v>
      </c>
      <c r="I232" s="130">
        <f>H232</f>
        <v>3.08</v>
      </c>
      <c r="J232" s="23"/>
    </row>
    <row r="233" spans="1:10" ht="16" x14ac:dyDescent="0.2">
      <c r="A233" s="63"/>
      <c r="B233" s="75"/>
      <c r="C233" s="70"/>
      <c r="D233" s="70"/>
      <c r="E233" s="130"/>
      <c r="F233" s="130"/>
      <c r="G233" s="130"/>
      <c r="H233" s="130"/>
      <c r="I233" s="130"/>
      <c r="J233" s="23"/>
    </row>
    <row r="234" spans="1:10" ht="16" x14ac:dyDescent="0.2">
      <c r="A234" s="63">
        <v>62</v>
      </c>
      <c r="B234" s="75" t="s">
        <v>427</v>
      </c>
      <c r="C234" s="70" t="s">
        <v>428</v>
      </c>
      <c r="D234" s="70" t="s">
        <v>411</v>
      </c>
      <c r="E234" s="130">
        <v>10000</v>
      </c>
      <c r="F234" s="130">
        <v>0</v>
      </c>
      <c r="G234" s="78">
        <f>H234-F234</f>
        <v>0.53</v>
      </c>
      <c r="H234" s="130">
        <v>0.53</v>
      </c>
      <c r="I234" s="130">
        <f>H234</f>
        <v>0.53</v>
      </c>
      <c r="J234" s="23"/>
    </row>
    <row r="235" spans="1:10" ht="16" x14ac:dyDescent="0.2">
      <c r="A235" s="63"/>
      <c r="B235" s="75"/>
      <c r="C235" s="70"/>
      <c r="D235" s="70"/>
      <c r="E235" s="130"/>
      <c r="F235" s="130"/>
      <c r="G235" s="130"/>
      <c r="H235" s="130"/>
      <c r="I235" s="130"/>
      <c r="J235" s="23"/>
    </row>
    <row r="236" spans="1:10" ht="16" x14ac:dyDescent="0.2">
      <c r="A236" s="63">
        <v>63</v>
      </c>
      <c r="B236" s="75" t="s">
        <v>297</v>
      </c>
      <c r="C236" s="66" t="s">
        <v>72</v>
      </c>
      <c r="D236" s="66" t="s">
        <v>411</v>
      </c>
      <c r="E236" s="78">
        <v>10000</v>
      </c>
      <c r="F236" s="78">
        <v>0</v>
      </c>
      <c r="G236" s="78">
        <f>H236-F236</f>
        <v>5.0199999999999996</v>
      </c>
      <c r="H236" s="78">
        <v>5.0199999999999996</v>
      </c>
      <c r="I236" s="78">
        <f>H236</f>
        <v>5.0199999999999996</v>
      </c>
      <c r="J236" s="23"/>
    </row>
    <row r="237" spans="1:10" ht="16" x14ac:dyDescent="0.2">
      <c r="A237" s="63"/>
      <c r="B237" s="75"/>
      <c r="C237" s="66"/>
      <c r="D237" s="66"/>
      <c r="E237" s="78"/>
      <c r="F237" s="78"/>
      <c r="G237" s="78"/>
      <c r="H237" s="78"/>
      <c r="I237" s="78"/>
      <c r="J237" s="23"/>
    </row>
    <row r="238" spans="1:10" ht="16" x14ac:dyDescent="0.2">
      <c r="A238" s="63">
        <v>64</v>
      </c>
      <c r="B238" s="75" t="s">
        <v>298</v>
      </c>
      <c r="C238" s="66" t="s">
        <v>118</v>
      </c>
      <c r="D238" s="66" t="s">
        <v>411</v>
      </c>
      <c r="E238" s="79">
        <v>10000</v>
      </c>
      <c r="F238" s="79">
        <v>0</v>
      </c>
      <c r="G238" s="78">
        <f>H238-F238</f>
        <v>8.02</v>
      </c>
      <c r="H238" s="79">
        <v>8.02</v>
      </c>
      <c r="I238" s="79">
        <f>SUM(H238:H239)</f>
        <v>12.2</v>
      </c>
      <c r="J238" s="23"/>
    </row>
    <row r="239" spans="1:10" ht="16" x14ac:dyDescent="0.2">
      <c r="A239" s="63"/>
      <c r="B239" s="75"/>
      <c r="C239" s="66"/>
      <c r="D239" s="66" t="s">
        <v>413</v>
      </c>
      <c r="E239" s="79">
        <v>100000</v>
      </c>
      <c r="F239" s="79">
        <v>4.18</v>
      </c>
      <c r="G239" s="79"/>
      <c r="H239" s="79">
        <f>F239</f>
        <v>4.18</v>
      </c>
      <c r="I239" s="79"/>
      <c r="J239" s="23"/>
    </row>
    <row r="240" spans="1:10" ht="16" x14ac:dyDescent="0.2">
      <c r="A240" s="63"/>
      <c r="B240" s="75"/>
      <c r="C240" s="66"/>
      <c r="D240" s="66"/>
      <c r="E240" s="79"/>
      <c r="F240" s="79"/>
      <c r="G240" s="79"/>
      <c r="H240" s="79"/>
      <c r="I240" s="79"/>
      <c r="J240" s="23"/>
    </row>
    <row r="241" spans="1:10" ht="16" x14ac:dyDescent="0.2">
      <c r="A241" s="63">
        <f>A238+1</f>
        <v>65</v>
      </c>
      <c r="B241" s="75" t="s">
        <v>299</v>
      </c>
      <c r="C241" s="66" t="s">
        <v>62</v>
      </c>
      <c r="D241" s="66" t="s">
        <v>411</v>
      </c>
      <c r="E241" s="79">
        <v>200000</v>
      </c>
      <c r="F241" s="79">
        <v>38.19</v>
      </c>
      <c r="G241" s="78">
        <f>H241-F241</f>
        <v>2.0100000000000051</v>
      </c>
      <c r="H241" s="79">
        <v>40.200000000000003</v>
      </c>
      <c r="I241" s="79">
        <f>SUM(H241:H244)</f>
        <v>52.330000000000005</v>
      </c>
      <c r="J241" s="23"/>
    </row>
    <row r="242" spans="1:10" ht="16" x14ac:dyDescent="0.2">
      <c r="A242" s="63"/>
      <c r="B242" s="75"/>
      <c r="C242" s="66"/>
      <c r="D242" s="66" t="s">
        <v>412</v>
      </c>
      <c r="E242" s="79">
        <v>10000</v>
      </c>
      <c r="F242" s="79">
        <v>3.42</v>
      </c>
      <c r="G242" s="79"/>
      <c r="H242" s="79">
        <f>F242</f>
        <v>3.42</v>
      </c>
      <c r="I242" s="79"/>
      <c r="J242" s="23"/>
    </row>
    <row r="243" spans="1:10" ht="16" x14ac:dyDescent="0.2">
      <c r="A243" s="63"/>
      <c r="B243" s="75"/>
      <c r="C243" s="66"/>
      <c r="D243" s="66" t="s">
        <v>413</v>
      </c>
      <c r="E243" s="79">
        <v>200000</v>
      </c>
      <c r="F243" s="79">
        <v>8.36</v>
      </c>
      <c r="G243" s="79"/>
      <c r="H243" s="79">
        <f>F243</f>
        <v>8.36</v>
      </c>
      <c r="I243" s="79"/>
      <c r="J243" s="23"/>
    </row>
    <row r="244" spans="1:10" ht="16" x14ac:dyDescent="0.2">
      <c r="A244" s="63"/>
      <c r="B244" s="75"/>
      <c r="C244" s="66"/>
      <c r="D244" s="66" t="s">
        <v>414</v>
      </c>
      <c r="E244" s="79">
        <v>10000</v>
      </c>
      <c r="F244" s="79">
        <v>0.35</v>
      </c>
      <c r="G244" s="79"/>
      <c r="H244" s="79">
        <f>F244</f>
        <v>0.35</v>
      </c>
      <c r="I244" s="79"/>
      <c r="J244" s="23"/>
    </row>
    <row r="245" spans="1:10" ht="16" x14ac:dyDescent="0.2">
      <c r="A245" s="63"/>
      <c r="B245" s="75"/>
      <c r="C245" s="66"/>
      <c r="D245" s="66"/>
      <c r="E245" s="79"/>
      <c r="F245" s="79"/>
      <c r="G245" s="79"/>
      <c r="H245" s="79"/>
      <c r="I245" s="79"/>
      <c r="J245" s="23"/>
    </row>
    <row r="246" spans="1:10" ht="16" x14ac:dyDescent="0.2">
      <c r="A246" s="63">
        <f>A241+1</f>
        <v>66</v>
      </c>
      <c r="B246" s="75" t="s">
        <v>300</v>
      </c>
      <c r="C246" s="66" t="s">
        <v>203</v>
      </c>
      <c r="D246" s="66" t="s">
        <v>411</v>
      </c>
      <c r="E246" s="79">
        <v>10000</v>
      </c>
      <c r="F246" s="79">
        <v>0</v>
      </c>
      <c r="G246" s="78">
        <f>H246-F246</f>
        <v>0.53</v>
      </c>
      <c r="H246" s="79">
        <v>0.53</v>
      </c>
      <c r="I246" s="79">
        <f>H246</f>
        <v>0.53</v>
      </c>
      <c r="J246" s="23"/>
    </row>
    <row r="247" spans="1:10" ht="16" x14ac:dyDescent="0.2">
      <c r="A247" s="63"/>
      <c r="B247" s="75"/>
      <c r="C247" s="66"/>
      <c r="D247" s="66"/>
      <c r="E247" s="79"/>
      <c r="F247" s="79"/>
      <c r="G247" s="79"/>
      <c r="H247" s="79"/>
      <c r="I247" s="79"/>
      <c r="J247" s="23"/>
    </row>
    <row r="248" spans="1:10" ht="16" x14ac:dyDescent="0.2">
      <c r="A248" s="63">
        <v>67</v>
      </c>
      <c r="B248" s="75" t="s">
        <v>380</v>
      </c>
      <c r="C248" s="66" t="s">
        <v>381</v>
      </c>
      <c r="D248" s="66" t="s">
        <v>411</v>
      </c>
      <c r="E248" s="78">
        <v>20000</v>
      </c>
      <c r="F248" s="78">
        <v>5.0199999999999996</v>
      </c>
      <c r="G248" s="78">
        <f>H248-F248</f>
        <v>5.0199999999999996</v>
      </c>
      <c r="H248" s="78">
        <v>10.039999999999999</v>
      </c>
      <c r="I248" s="78">
        <f>SUM(H248:H251)</f>
        <v>40.739999999999995</v>
      </c>
      <c r="J248" s="23"/>
    </row>
    <row r="249" spans="1:10" ht="16" x14ac:dyDescent="0.2">
      <c r="A249" s="63"/>
      <c r="B249" s="75"/>
      <c r="C249" s="66"/>
      <c r="D249" s="66" t="s">
        <v>417</v>
      </c>
      <c r="E249" s="78">
        <v>20000</v>
      </c>
      <c r="F249" s="78">
        <v>13.54</v>
      </c>
      <c r="G249" s="78"/>
      <c r="H249" s="78">
        <f>F249</f>
        <v>13.54</v>
      </c>
      <c r="I249" s="78"/>
      <c r="J249" s="23"/>
    </row>
    <row r="250" spans="1:10" ht="16" x14ac:dyDescent="0.2">
      <c r="A250" s="63"/>
      <c r="B250" s="75"/>
      <c r="C250" s="66"/>
      <c r="D250" s="66" t="s">
        <v>413</v>
      </c>
      <c r="E250" s="78">
        <v>200000</v>
      </c>
      <c r="F250" s="78">
        <v>8.36</v>
      </c>
      <c r="G250" s="78"/>
      <c r="H250" s="78">
        <f>F250</f>
        <v>8.36</v>
      </c>
      <c r="I250" s="78"/>
      <c r="J250" s="23"/>
    </row>
    <row r="251" spans="1:10" ht="16" x14ac:dyDescent="0.2">
      <c r="A251" s="63"/>
      <c r="B251" s="75"/>
      <c r="C251" s="66"/>
      <c r="D251" s="66" t="s">
        <v>418</v>
      </c>
      <c r="E251" s="78">
        <v>200000</v>
      </c>
      <c r="F251" s="78">
        <v>8.8000000000000007</v>
      </c>
      <c r="G251" s="78"/>
      <c r="H251" s="78">
        <f>F251</f>
        <v>8.8000000000000007</v>
      </c>
      <c r="I251" s="78"/>
      <c r="J251" s="23"/>
    </row>
    <row r="252" spans="1:10" ht="16" x14ac:dyDescent="0.2">
      <c r="A252" s="63"/>
      <c r="B252" s="75"/>
      <c r="C252" s="66"/>
      <c r="D252" s="66"/>
      <c r="E252" s="78"/>
      <c r="F252" s="78"/>
      <c r="G252" s="78"/>
      <c r="H252" s="78"/>
      <c r="I252" s="78"/>
      <c r="J252" s="23"/>
    </row>
    <row r="253" spans="1:10" ht="16" x14ac:dyDescent="0.2">
      <c r="A253" s="63">
        <f>A248+1</f>
        <v>68</v>
      </c>
      <c r="B253" s="75" t="s">
        <v>302</v>
      </c>
      <c r="C253" s="66" t="s">
        <v>38</v>
      </c>
      <c r="D253" s="66" t="s">
        <v>411</v>
      </c>
      <c r="E253" s="78">
        <v>10000</v>
      </c>
      <c r="F253" s="78">
        <v>0</v>
      </c>
      <c r="G253" s="78">
        <f>H253-F253</f>
        <v>3.08</v>
      </c>
      <c r="H253" s="78">
        <v>3.08</v>
      </c>
      <c r="I253" s="78">
        <f>SUM(H253:H254)</f>
        <v>7.26</v>
      </c>
      <c r="J253" s="23"/>
    </row>
    <row r="254" spans="1:10" ht="16" x14ac:dyDescent="0.2">
      <c r="A254" s="63"/>
      <c r="B254" s="75"/>
      <c r="C254" s="66"/>
      <c r="D254" s="66" t="s">
        <v>413</v>
      </c>
      <c r="E254" s="78">
        <v>100000</v>
      </c>
      <c r="F254" s="78">
        <v>4.18</v>
      </c>
      <c r="G254" s="78"/>
      <c r="H254" s="78">
        <f>F254</f>
        <v>4.18</v>
      </c>
      <c r="I254" s="78"/>
      <c r="J254" s="23"/>
    </row>
    <row r="255" spans="1:10" ht="16" x14ac:dyDescent="0.2">
      <c r="A255" s="63"/>
      <c r="B255" s="75"/>
      <c r="C255" s="66"/>
      <c r="D255" s="66"/>
      <c r="E255" s="78"/>
      <c r="F255" s="78"/>
      <c r="G255" s="78"/>
      <c r="H255" s="78"/>
      <c r="I255" s="78"/>
      <c r="J255" s="23"/>
    </row>
    <row r="256" spans="1:10" ht="16" x14ac:dyDescent="0.2">
      <c r="A256" s="63">
        <f>A253+1</f>
        <v>69</v>
      </c>
      <c r="B256" s="75" t="s">
        <v>303</v>
      </c>
      <c r="C256" s="66" t="s">
        <v>134</v>
      </c>
      <c r="D256" s="66" t="s">
        <v>411</v>
      </c>
      <c r="E256" s="78">
        <v>10000</v>
      </c>
      <c r="F256" s="78">
        <v>0</v>
      </c>
      <c r="G256" s="78">
        <f>H256-F256</f>
        <v>0.66</v>
      </c>
      <c r="H256" s="78">
        <v>0.66</v>
      </c>
      <c r="I256" s="78">
        <f>SUM(H256:H259)</f>
        <v>13.879999999999999</v>
      </c>
      <c r="J256" s="23"/>
    </row>
    <row r="257" spans="1:10" ht="16" x14ac:dyDescent="0.2">
      <c r="A257" s="63"/>
      <c r="B257" s="75"/>
      <c r="C257" s="66"/>
      <c r="D257" s="66" t="s">
        <v>413</v>
      </c>
      <c r="E257" s="78">
        <v>150000</v>
      </c>
      <c r="F257" s="78">
        <v>6.27</v>
      </c>
      <c r="G257" s="78"/>
      <c r="H257" s="78">
        <f>F257</f>
        <v>6.27</v>
      </c>
      <c r="I257" s="78"/>
      <c r="J257" s="23"/>
    </row>
    <row r="258" spans="1:10" ht="16" x14ac:dyDescent="0.2">
      <c r="A258" s="63"/>
      <c r="B258" s="75"/>
      <c r="C258" s="66"/>
      <c r="D258" s="66" t="s">
        <v>418</v>
      </c>
      <c r="E258" s="78">
        <v>150000</v>
      </c>
      <c r="F258" s="78">
        <v>6.6</v>
      </c>
      <c r="G258" s="78"/>
      <c r="H258" s="78">
        <f>F258</f>
        <v>6.6</v>
      </c>
      <c r="I258" s="78"/>
      <c r="J258" s="23"/>
    </row>
    <row r="259" spans="1:10" ht="16" x14ac:dyDescent="0.2">
      <c r="A259" s="63"/>
      <c r="B259" s="75"/>
      <c r="C259" s="66"/>
      <c r="D259" s="66" t="s">
        <v>414</v>
      </c>
      <c r="E259" s="78">
        <v>10000</v>
      </c>
      <c r="F259" s="78">
        <v>0.35</v>
      </c>
      <c r="G259" s="78"/>
      <c r="H259" s="78">
        <f>F259</f>
        <v>0.35</v>
      </c>
      <c r="I259" s="78"/>
      <c r="J259" s="23"/>
    </row>
    <row r="260" spans="1:10" ht="16" x14ac:dyDescent="0.2">
      <c r="A260" s="63"/>
      <c r="B260" s="75"/>
      <c r="C260" s="66"/>
      <c r="D260" s="66"/>
      <c r="E260" s="78"/>
      <c r="F260" s="78"/>
      <c r="G260" s="78"/>
      <c r="H260" s="78"/>
      <c r="I260" s="78"/>
      <c r="J260" s="23"/>
    </row>
    <row r="261" spans="1:10" ht="16" x14ac:dyDescent="0.2">
      <c r="A261" s="63">
        <f>A256+1</f>
        <v>70</v>
      </c>
      <c r="B261" s="75" t="s">
        <v>304</v>
      </c>
      <c r="C261" s="66" t="s">
        <v>186</v>
      </c>
      <c r="D261" s="66" t="s">
        <v>411</v>
      </c>
      <c r="E261" s="78">
        <v>250000</v>
      </c>
      <c r="F261" s="78">
        <v>48.24</v>
      </c>
      <c r="G261" s="78">
        <f>H261-F261</f>
        <v>2.009999999999998</v>
      </c>
      <c r="H261" s="78">
        <v>50.25</v>
      </c>
      <c r="I261" s="78">
        <f>SUM(H261:H264)</f>
        <v>91.55</v>
      </c>
      <c r="J261" s="23"/>
    </row>
    <row r="262" spans="1:10" ht="16" x14ac:dyDescent="0.2">
      <c r="A262" s="63"/>
      <c r="B262" s="75"/>
      <c r="C262" s="66"/>
      <c r="D262" s="66" t="s">
        <v>417</v>
      </c>
      <c r="E262" s="78">
        <v>45000</v>
      </c>
      <c r="F262" s="78">
        <v>19.850000000000001</v>
      </c>
      <c r="G262" s="78"/>
      <c r="H262" s="78">
        <f>F262</f>
        <v>19.850000000000001</v>
      </c>
      <c r="I262" s="78"/>
      <c r="J262" s="23"/>
    </row>
    <row r="263" spans="1:10" ht="16" x14ac:dyDescent="0.2">
      <c r="A263" s="63"/>
      <c r="B263" s="75"/>
      <c r="C263" s="66"/>
      <c r="D263" s="66" t="s">
        <v>413</v>
      </c>
      <c r="E263" s="78">
        <v>250000</v>
      </c>
      <c r="F263" s="78">
        <v>10.45</v>
      </c>
      <c r="G263" s="78"/>
      <c r="H263" s="78">
        <f>F263</f>
        <v>10.45</v>
      </c>
      <c r="I263" s="78"/>
      <c r="J263" s="23"/>
    </row>
    <row r="264" spans="1:10" ht="16" x14ac:dyDescent="0.2">
      <c r="A264" s="63"/>
      <c r="B264" s="75"/>
      <c r="C264" s="66"/>
      <c r="D264" s="66" t="s">
        <v>418</v>
      </c>
      <c r="E264" s="78">
        <v>250000</v>
      </c>
      <c r="F264" s="78">
        <v>11</v>
      </c>
      <c r="G264" s="78"/>
      <c r="H264" s="78">
        <f>F264</f>
        <v>11</v>
      </c>
      <c r="I264" s="78"/>
      <c r="J264" s="23"/>
    </row>
    <row r="265" spans="1:10" ht="16" x14ac:dyDescent="0.2">
      <c r="A265" s="63"/>
      <c r="B265" s="75"/>
      <c r="C265" s="66"/>
      <c r="D265" s="66"/>
      <c r="E265" s="78"/>
      <c r="F265" s="78"/>
      <c r="G265" s="78"/>
      <c r="H265" s="78"/>
      <c r="I265" s="78"/>
      <c r="J265" s="23"/>
    </row>
    <row r="266" spans="1:10" ht="16" x14ac:dyDescent="0.2">
      <c r="A266" s="63">
        <f>A261+1</f>
        <v>71</v>
      </c>
      <c r="B266" s="75" t="s">
        <v>305</v>
      </c>
      <c r="C266" s="66" t="s">
        <v>236</v>
      </c>
      <c r="D266" s="66" t="s">
        <v>411</v>
      </c>
      <c r="E266" s="78">
        <v>10000</v>
      </c>
      <c r="F266" s="78">
        <v>0</v>
      </c>
      <c r="G266" s="78">
        <f>H266-F266</f>
        <v>14.08</v>
      </c>
      <c r="H266" s="78">
        <v>14.08</v>
      </c>
      <c r="I266" s="78">
        <f>H266</f>
        <v>14.08</v>
      </c>
      <c r="J266" s="23"/>
    </row>
    <row r="267" spans="1:10" ht="16" x14ac:dyDescent="0.2">
      <c r="A267" s="63"/>
      <c r="B267" s="75"/>
      <c r="C267" s="66"/>
      <c r="D267" s="66"/>
      <c r="E267" s="78"/>
      <c r="F267" s="78"/>
      <c r="G267" s="78"/>
      <c r="H267" s="78"/>
      <c r="I267" s="78"/>
      <c r="J267" s="23"/>
    </row>
    <row r="268" spans="1:10" ht="16" x14ac:dyDescent="0.2">
      <c r="A268" s="63">
        <f>A266+1</f>
        <v>72</v>
      </c>
      <c r="B268" s="75" t="s">
        <v>382</v>
      </c>
      <c r="C268" s="66" t="s">
        <v>383</v>
      </c>
      <c r="D268" s="66" t="s">
        <v>411</v>
      </c>
      <c r="E268" s="78">
        <v>10000</v>
      </c>
      <c r="F268" s="78">
        <v>0</v>
      </c>
      <c r="G268" s="78">
        <f>H268-F268</f>
        <v>3.08</v>
      </c>
      <c r="H268" s="78">
        <v>3.08</v>
      </c>
      <c r="I268" s="78">
        <f>H268</f>
        <v>3.08</v>
      </c>
      <c r="J268" s="23"/>
    </row>
    <row r="269" spans="1:10" ht="16" x14ac:dyDescent="0.2">
      <c r="A269" s="63"/>
      <c r="B269" s="75"/>
      <c r="C269" s="66"/>
      <c r="D269" s="66"/>
      <c r="E269" s="78"/>
      <c r="F269" s="78"/>
      <c r="G269" s="78"/>
      <c r="H269" s="78"/>
      <c r="I269" s="78"/>
      <c r="J269" s="23"/>
    </row>
    <row r="270" spans="1:10" ht="16" x14ac:dyDescent="0.2">
      <c r="A270" s="63">
        <f>A268+1</f>
        <v>73</v>
      </c>
      <c r="B270" s="75" t="s">
        <v>306</v>
      </c>
      <c r="C270" s="66" t="s">
        <v>135</v>
      </c>
      <c r="D270" s="66" t="s">
        <v>411</v>
      </c>
      <c r="E270" s="79">
        <v>10000</v>
      </c>
      <c r="F270" s="79">
        <v>0</v>
      </c>
      <c r="G270" s="78">
        <f>H270-F270</f>
        <v>5.0199999999999996</v>
      </c>
      <c r="H270" s="79">
        <v>5.0199999999999996</v>
      </c>
      <c r="I270" s="79">
        <f>SUM(H270:H275)</f>
        <v>28.939999999999998</v>
      </c>
      <c r="J270" s="23"/>
    </row>
    <row r="271" spans="1:10" ht="16" x14ac:dyDescent="0.2">
      <c r="A271" s="63"/>
      <c r="B271" s="75"/>
      <c r="C271" s="66"/>
      <c r="D271" s="173" t="s">
        <v>417</v>
      </c>
      <c r="E271" s="79">
        <v>10000</v>
      </c>
      <c r="F271" s="79">
        <v>11.57</v>
      </c>
      <c r="G271" s="79"/>
      <c r="H271" s="79">
        <f>F271</f>
        <v>11.57</v>
      </c>
      <c r="I271" s="79"/>
      <c r="J271" s="23"/>
    </row>
    <row r="272" spans="1:10" ht="16" x14ac:dyDescent="0.2">
      <c r="A272" s="63"/>
      <c r="B272" s="75"/>
      <c r="C272" s="66"/>
      <c r="D272" s="173" t="s">
        <v>412</v>
      </c>
      <c r="E272" s="79">
        <v>10000</v>
      </c>
      <c r="F272" s="79">
        <v>3.42</v>
      </c>
      <c r="G272" s="79"/>
      <c r="H272" s="79">
        <f>F272</f>
        <v>3.42</v>
      </c>
      <c r="I272" s="79"/>
      <c r="J272" s="23"/>
    </row>
    <row r="273" spans="1:10" ht="16" x14ac:dyDescent="0.2">
      <c r="A273" s="63"/>
      <c r="B273" s="75"/>
      <c r="C273" s="66"/>
      <c r="D273" s="173" t="s">
        <v>413</v>
      </c>
      <c r="E273" s="79">
        <v>100000</v>
      </c>
      <c r="F273" s="79">
        <v>4.18</v>
      </c>
      <c r="G273" s="79"/>
      <c r="H273" s="79">
        <f>F273</f>
        <v>4.18</v>
      </c>
      <c r="I273" s="79"/>
      <c r="J273" s="23"/>
    </row>
    <row r="274" spans="1:10" ht="16" x14ac:dyDescent="0.2">
      <c r="A274" s="63"/>
      <c r="B274" s="75"/>
      <c r="C274" s="66"/>
      <c r="D274" s="173" t="s">
        <v>418</v>
      </c>
      <c r="E274" s="79">
        <v>100000</v>
      </c>
      <c r="F274" s="79">
        <v>4.4000000000000004</v>
      </c>
      <c r="G274" s="79"/>
      <c r="H274" s="79">
        <f>F274</f>
        <v>4.4000000000000004</v>
      </c>
      <c r="I274" s="79"/>
      <c r="J274" s="23"/>
    </row>
    <row r="275" spans="1:10" ht="16" x14ac:dyDescent="0.2">
      <c r="A275" s="63"/>
      <c r="B275" s="75"/>
      <c r="C275" s="66"/>
      <c r="D275" s="173" t="s">
        <v>414</v>
      </c>
      <c r="E275" s="79">
        <v>10000</v>
      </c>
      <c r="F275" s="79">
        <v>0.35</v>
      </c>
      <c r="G275" s="79"/>
      <c r="H275" s="79">
        <f>F275</f>
        <v>0.35</v>
      </c>
      <c r="I275" s="79"/>
      <c r="J275" s="23"/>
    </row>
    <row r="276" spans="1:10" ht="16" x14ac:dyDescent="0.2">
      <c r="A276" s="63"/>
      <c r="B276" s="75"/>
      <c r="C276" s="66"/>
      <c r="D276" s="66"/>
      <c r="E276" s="79"/>
      <c r="F276" s="79"/>
      <c r="G276" s="79"/>
      <c r="H276" s="79"/>
      <c r="I276" s="79"/>
      <c r="J276" s="23"/>
    </row>
    <row r="277" spans="1:10" ht="16" x14ac:dyDescent="0.2">
      <c r="A277" s="63">
        <f>A270+1</f>
        <v>74</v>
      </c>
      <c r="B277" s="75" t="s">
        <v>307</v>
      </c>
      <c r="C277" s="66" t="s">
        <v>42</v>
      </c>
      <c r="D277" s="66" t="s">
        <v>411</v>
      </c>
      <c r="E277" s="79">
        <v>250000</v>
      </c>
      <c r="F277" s="79">
        <v>30.24</v>
      </c>
      <c r="G277" s="78">
        <f>H277-F277</f>
        <v>1.2600000000000016</v>
      </c>
      <c r="H277" s="79">
        <v>31.5</v>
      </c>
      <c r="I277" s="79">
        <f>SUM(H277:H282)</f>
        <v>78.77</v>
      </c>
      <c r="J277" s="23"/>
    </row>
    <row r="278" spans="1:10" ht="16" x14ac:dyDescent="0.2">
      <c r="A278" s="63"/>
      <c r="B278" s="75"/>
      <c r="C278" s="66"/>
      <c r="D278" s="173" t="s">
        <v>417</v>
      </c>
      <c r="E278" s="79">
        <v>50000</v>
      </c>
      <c r="F278" s="79">
        <v>22.05</v>
      </c>
      <c r="G278" s="79"/>
      <c r="H278" s="79">
        <f>F278</f>
        <v>22.05</v>
      </c>
      <c r="I278" s="79"/>
      <c r="J278" s="23"/>
    </row>
    <row r="279" spans="1:10" ht="16" x14ac:dyDescent="0.2">
      <c r="A279" s="63"/>
      <c r="B279" s="75"/>
      <c r="C279" s="66"/>
      <c r="D279" s="173" t="s">
        <v>412</v>
      </c>
      <c r="E279" s="79">
        <v>10000</v>
      </c>
      <c r="F279" s="79">
        <v>3.42</v>
      </c>
      <c r="G279" s="79"/>
      <c r="H279" s="79">
        <f>F279</f>
        <v>3.42</v>
      </c>
      <c r="I279" s="79"/>
      <c r="J279" s="23"/>
    </row>
    <row r="280" spans="1:10" ht="16" x14ac:dyDescent="0.2">
      <c r="A280" s="63"/>
      <c r="B280" s="75"/>
      <c r="C280" s="66"/>
      <c r="D280" s="173" t="s">
        <v>413</v>
      </c>
      <c r="E280" s="79">
        <v>250000</v>
      </c>
      <c r="F280" s="79">
        <v>10.45</v>
      </c>
      <c r="G280" s="79"/>
      <c r="H280" s="79">
        <f>F280</f>
        <v>10.45</v>
      </c>
      <c r="I280" s="79"/>
      <c r="J280" s="23"/>
    </row>
    <row r="281" spans="1:10" ht="16" x14ac:dyDescent="0.2">
      <c r="A281" s="63"/>
      <c r="B281" s="75"/>
      <c r="C281" s="66"/>
      <c r="D281" s="173" t="s">
        <v>418</v>
      </c>
      <c r="E281" s="79">
        <v>250000</v>
      </c>
      <c r="F281" s="79">
        <v>11</v>
      </c>
      <c r="G281" s="79"/>
      <c r="H281" s="79">
        <f>F281</f>
        <v>11</v>
      </c>
      <c r="I281" s="79"/>
      <c r="J281" s="23"/>
    </row>
    <row r="282" spans="1:10" ht="16" x14ac:dyDescent="0.2">
      <c r="A282" s="63"/>
      <c r="B282" s="75"/>
      <c r="C282" s="66"/>
      <c r="D282" s="173" t="s">
        <v>414</v>
      </c>
      <c r="E282" s="79">
        <v>10000</v>
      </c>
      <c r="F282" s="79">
        <v>0.35</v>
      </c>
      <c r="G282" s="79"/>
      <c r="H282" s="79">
        <f>F282</f>
        <v>0.35</v>
      </c>
      <c r="I282" s="79"/>
      <c r="J282" s="23"/>
    </row>
    <row r="283" spans="1:10" ht="16" x14ac:dyDescent="0.2">
      <c r="A283" s="63"/>
      <c r="B283" s="75"/>
      <c r="C283" s="66"/>
      <c r="D283" s="66"/>
      <c r="E283" s="79"/>
      <c r="F283" s="79"/>
      <c r="G283" s="79"/>
      <c r="H283" s="79"/>
      <c r="I283" s="79"/>
      <c r="J283" s="23"/>
    </row>
    <row r="284" spans="1:10" ht="16" x14ac:dyDescent="0.2">
      <c r="A284" s="63">
        <f>A277+1</f>
        <v>75</v>
      </c>
      <c r="B284" s="75" t="s">
        <v>308</v>
      </c>
      <c r="C284" s="66" t="s">
        <v>43</v>
      </c>
      <c r="D284" s="66" t="s">
        <v>411</v>
      </c>
      <c r="E284" s="79">
        <v>180000</v>
      </c>
      <c r="F284" s="79">
        <v>136.34</v>
      </c>
      <c r="G284" s="78">
        <f>H284-F284</f>
        <v>8.0200000000000102</v>
      </c>
      <c r="H284" s="79">
        <v>144.36000000000001</v>
      </c>
      <c r="I284" s="79">
        <f>SUM(H284:H287)</f>
        <v>179.56</v>
      </c>
      <c r="J284" s="23"/>
    </row>
    <row r="285" spans="1:10" ht="16" x14ac:dyDescent="0.2">
      <c r="A285" s="63"/>
      <c r="B285" s="75"/>
      <c r="C285" s="66"/>
      <c r="D285" s="66" t="s">
        <v>417</v>
      </c>
      <c r="E285" s="79">
        <v>10000</v>
      </c>
      <c r="F285" s="79">
        <v>19.760000000000002</v>
      </c>
      <c r="G285" s="79"/>
      <c r="H285" s="79">
        <f>F285</f>
        <v>19.760000000000002</v>
      </c>
      <c r="I285" s="79"/>
      <c r="J285" s="23"/>
    </row>
    <row r="286" spans="1:10" ht="16" x14ac:dyDescent="0.2">
      <c r="A286" s="63"/>
      <c r="B286" s="75"/>
      <c r="C286" s="66"/>
      <c r="D286" s="66" t="s">
        <v>413</v>
      </c>
      <c r="E286" s="79">
        <v>180000</v>
      </c>
      <c r="F286" s="79">
        <v>7.52</v>
      </c>
      <c r="G286" s="79"/>
      <c r="H286" s="79">
        <f>F286</f>
        <v>7.52</v>
      </c>
      <c r="I286" s="79"/>
      <c r="J286" s="23"/>
    </row>
    <row r="287" spans="1:10" ht="16" x14ac:dyDescent="0.2">
      <c r="A287" s="63"/>
      <c r="B287" s="75"/>
      <c r="C287" s="66"/>
      <c r="D287" s="66" t="s">
        <v>418</v>
      </c>
      <c r="E287" s="79">
        <v>180000</v>
      </c>
      <c r="F287" s="79">
        <v>7.92</v>
      </c>
      <c r="G287" s="79"/>
      <c r="H287" s="79">
        <f>F287</f>
        <v>7.92</v>
      </c>
      <c r="I287" s="79"/>
      <c r="J287" s="23"/>
    </row>
    <row r="288" spans="1:10" ht="16" x14ac:dyDescent="0.2">
      <c r="A288" s="63"/>
      <c r="B288" s="75"/>
      <c r="C288" s="66"/>
      <c r="D288" s="66"/>
      <c r="E288" s="79"/>
      <c r="F288" s="79"/>
      <c r="G288" s="79"/>
      <c r="H288" s="79"/>
      <c r="I288" s="79"/>
      <c r="J288" s="23"/>
    </row>
    <row r="289" spans="1:10" ht="16" x14ac:dyDescent="0.2">
      <c r="A289" s="63">
        <v>76</v>
      </c>
      <c r="B289" s="75" t="s">
        <v>339</v>
      </c>
      <c r="C289" s="66" t="s">
        <v>340</v>
      </c>
      <c r="D289" s="66" t="s">
        <v>411</v>
      </c>
      <c r="E289" s="78">
        <v>20000</v>
      </c>
      <c r="F289" s="78">
        <v>1.26</v>
      </c>
      <c r="G289" s="78">
        <f>H289-F289</f>
        <v>1.26</v>
      </c>
      <c r="H289" s="78">
        <v>2.52</v>
      </c>
      <c r="I289" s="78">
        <f>SUM(H289:H290)</f>
        <v>2.94</v>
      </c>
      <c r="J289" s="23"/>
    </row>
    <row r="290" spans="1:10" ht="16" x14ac:dyDescent="0.2">
      <c r="A290" s="63"/>
      <c r="B290" s="75"/>
      <c r="C290" s="66"/>
      <c r="D290" s="66" t="s">
        <v>413</v>
      </c>
      <c r="E290" s="78">
        <v>10000</v>
      </c>
      <c r="F290" s="78">
        <v>0.42</v>
      </c>
      <c r="G290" s="78"/>
      <c r="H290" s="78">
        <f>F290</f>
        <v>0.42</v>
      </c>
      <c r="I290" s="78"/>
      <c r="J290" s="23"/>
    </row>
    <row r="291" spans="1:10" ht="16" x14ac:dyDescent="0.2">
      <c r="A291" s="63"/>
      <c r="B291" s="75"/>
      <c r="C291" s="66"/>
      <c r="D291" s="66"/>
      <c r="E291" s="78"/>
      <c r="F291" s="78"/>
      <c r="G291" s="78"/>
      <c r="H291" s="78"/>
      <c r="I291" s="78"/>
      <c r="J291" s="23"/>
    </row>
    <row r="292" spans="1:10" ht="16" x14ac:dyDescent="0.2">
      <c r="A292" s="63">
        <f>A289+1</f>
        <v>77</v>
      </c>
      <c r="B292" s="75" t="s">
        <v>310</v>
      </c>
      <c r="C292" s="66" t="s">
        <v>44</v>
      </c>
      <c r="D292" s="66" t="s">
        <v>411</v>
      </c>
      <c r="E292" s="79">
        <v>10000</v>
      </c>
      <c r="F292" s="79">
        <v>0</v>
      </c>
      <c r="G292" s="78">
        <f>H292-F292</f>
        <v>8.02</v>
      </c>
      <c r="H292" s="79">
        <v>8.02</v>
      </c>
      <c r="I292" s="79">
        <f>SUM(H292:H293)</f>
        <v>8.44</v>
      </c>
      <c r="J292" s="23"/>
    </row>
    <row r="293" spans="1:10" ht="16" x14ac:dyDescent="0.2">
      <c r="A293" s="63"/>
      <c r="B293" s="75"/>
      <c r="C293" s="66"/>
      <c r="D293" s="66" t="s">
        <v>413</v>
      </c>
      <c r="E293" s="79">
        <v>10000</v>
      </c>
      <c r="F293" s="79">
        <v>0.42</v>
      </c>
      <c r="G293" s="79"/>
      <c r="H293" s="79">
        <f>F293</f>
        <v>0.42</v>
      </c>
      <c r="I293" s="79"/>
      <c r="J293" s="23"/>
    </row>
    <row r="294" spans="1:10" ht="16" x14ac:dyDescent="0.2">
      <c r="A294" s="63"/>
      <c r="B294" s="75"/>
      <c r="C294" s="66"/>
      <c r="D294" s="66"/>
      <c r="E294" s="79"/>
      <c r="F294" s="79"/>
      <c r="G294" s="79"/>
      <c r="H294" s="79"/>
      <c r="I294" s="79"/>
      <c r="J294" s="23"/>
    </row>
    <row r="295" spans="1:10" ht="16" x14ac:dyDescent="0.2">
      <c r="A295" s="63">
        <f>A292+1</f>
        <v>78</v>
      </c>
      <c r="B295" s="75" t="s">
        <v>311</v>
      </c>
      <c r="C295" s="66" t="s">
        <v>96</v>
      </c>
      <c r="D295" s="66" t="s">
        <v>411</v>
      </c>
      <c r="E295" s="79">
        <v>30000</v>
      </c>
      <c r="F295" s="79">
        <v>2.52</v>
      </c>
      <c r="G295" s="78">
        <f>H295-F295</f>
        <v>1.2599999999999998</v>
      </c>
      <c r="H295" s="79">
        <v>3.78</v>
      </c>
      <c r="I295" s="79">
        <f>SUM(H295:H296)</f>
        <v>4.2</v>
      </c>
      <c r="J295" s="23"/>
    </row>
    <row r="296" spans="1:10" ht="16" x14ac:dyDescent="0.2">
      <c r="A296" s="63"/>
      <c r="B296" s="75"/>
      <c r="C296" s="66"/>
      <c r="D296" s="66" t="s">
        <v>413</v>
      </c>
      <c r="E296" s="79">
        <v>10000</v>
      </c>
      <c r="F296" s="79">
        <v>0.42</v>
      </c>
      <c r="G296" s="79"/>
      <c r="H296" s="79">
        <f>F296</f>
        <v>0.42</v>
      </c>
      <c r="I296" s="79"/>
      <c r="J296" s="23"/>
    </row>
    <row r="297" spans="1:10" ht="16" x14ac:dyDescent="0.2">
      <c r="A297" s="63"/>
      <c r="B297" s="75"/>
      <c r="C297" s="66"/>
      <c r="D297" s="66"/>
      <c r="E297" s="79"/>
      <c r="F297" s="79"/>
      <c r="G297" s="79"/>
      <c r="H297" s="79"/>
      <c r="I297" s="79"/>
      <c r="J297" s="23"/>
    </row>
    <row r="298" spans="1:10" ht="16" x14ac:dyDescent="0.2">
      <c r="A298" s="63">
        <f>A295+1</f>
        <v>79</v>
      </c>
      <c r="B298" s="75" t="s">
        <v>312</v>
      </c>
      <c r="C298" s="66" t="s">
        <v>137</v>
      </c>
      <c r="D298" s="66" t="s">
        <v>411</v>
      </c>
      <c r="E298" s="79">
        <v>100000</v>
      </c>
      <c r="F298" s="79">
        <v>4.7699999999999996</v>
      </c>
      <c r="G298" s="78">
        <f>H298-F298</f>
        <v>0.53000000000000025</v>
      </c>
      <c r="H298" s="79">
        <v>5.3</v>
      </c>
      <c r="I298" s="79">
        <f>SUM(H298:H299)</f>
        <v>9.48</v>
      </c>
      <c r="J298" s="23"/>
    </row>
    <row r="299" spans="1:10" ht="16" x14ac:dyDescent="0.2">
      <c r="A299" s="63"/>
      <c r="B299" s="75"/>
      <c r="C299" s="66"/>
      <c r="D299" s="66" t="s">
        <v>413</v>
      </c>
      <c r="E299" s="79">
        <v>100000</v>
      </c>
      <c r="F299" s="79">
        <v>4.18</v>
      </c>
      <c r="G299" s="79"/>
      <c r="H299" s="79">
        <f>F299</f>
        <v>4.18</v>
      </c>
      <c r="I299" s="79"/>
      <c r="J299" s="23"/>
    </row>
    <row r="300" spans="1:10" ht="16" x14ac:dyDescent="0.2">
      <c r="A300" s="63"/>
      <c r="B300" s="75"/>
      <c r="C300" s="66"/>
      <c r="D300" s="66"/>
      <c r="E300" s="79"/>
      <c r="F300" s="79"/>
      <c r="G300" s="79"/>
      <c r="H300" s="79"/>
      <c r="I300" s="79"/>
      <c r="J300" s="23"/>
    </row>
    <row r="301" spans="1:10" ht="16" x14ac:dyDescent="0.2">
      <c r="A301" s="63">
        <f>A298+1</f>
        <v>80</v>
      </c>
      <c r="B301" s="75" t="s">
        <v>313</v>
      </c>
      <c r="C301" s="66" t="s">
        <v>45</v>
      </c>
      <c r="D301" s="66" t="s">
        <v>411</v>
      </c>
      <c r="E301" s="79">
        <v>10000</v>
      </c>
      <c r="F301" s="79">
        <v>0</v>
      </c>
      <c r="G301" s="78">
        <f>H301-F301</f>
        <v>1.26</v>
      </c>
      <c r="H301" s="79">
        <v>1.26</v>
      </c>
      <c r="I301" s="79">
        <f>H301</f>
        <v>1.26</v>
      </c>
      <c r="J301" s="23"/>
    </row>
    <row r="302" spans="1:10" ht="16" x14ac:dyDescent="0.2">
      <c r="A302" s="63"/>
      <c r="B302" s="75"/>
      <c r="C302" s="66"/>
      <c r="D302" s="66"/>
      <c r="E302" s="79"/>
      <c r="F302" s="79"/>
      <c r="G302" s="79"/>
      <c r="H302" s="79"/>
      <c r="I302" s="79"/>
      <c r="J302" s="23"/>
    </row>
    <row r="303" spans="1:10" ht="16" x14ac:dyDescent="0.2">
      <c r="A303" s="63">
        <f>A301+1</f>
        <v>81</v>
      </c>
      <c r="B303" s="75" t="s">
        <v>314</v>
      </c>
      <c r="C303" s="66" t="s">
        <v>230</v>
      </c>
      <c r="D303" s="66" t="s">
        <v>411</v>
      </c>
      <c r="E303" s="79">
        <v>100000</v>
      </c>
      <c r="F303" s="79">
        <v>27.72</v>
      </c>
      <c r="G303" s="78">
        <f>H303-F303</f>
        <v>3.0800000000000018</v>
      </c>
      <c r="H303" s="79">
        <v>30.8</v>
      </c>
      <c r="I303" s="79">
        <f>SUM(H303:H307)</f>
        <v>65.819999999999993</v>
      </c>
      <c r="J303" s="23"/>
    </row>
    <row r="304" spans="1:10" ht="16" x14ac:dyDescent="0.2">
      <c r="A304" s="63"/>
      <c r="B304" s="75"/>
      <c r="C304" s="66"/>
      <c r="D304" s="66" t="s">
        <v>417</v>
      </c>
      <c r="E304" s="79">
        <v>50000</v>
      </c>
      <c r="F304" s="79">
        <v>22.05</v>
      </c>
      <c r="G304" s="79"/>
      <c r="H304" s="79">
        <f>F304</f>
        <v>22.05</v>
      </c>
      <c r="I304" s="79"/>
      <c r="J304" s="23"/>
    </row>
    <row r="305" spans="1:10" ht="16" x14ac:dyDescent="0.2">
      <c r="A305" s="63"/>
      <c r="B305" s="75"/>
      <c r="C305" s="66"/>
      <c r="D305" s="66" t="s">
        <v>412</v>
      </c>
      <c r="E305" s="79">
        <v>10000</v>
      </c>
      <c r="F305" s="79">
        <v>3.42</v>
      </c>
      <c r="G305" s="79"/>
      <c r="H305" s="79">
        <f>F305</f>
        <v>3.42</v>
      </c>
      <c r="I305" s="79"/>
      <c r="J305" s="23"/>
    </row>
    <row r="306" spans="1:10" ht="16" x14ac:dyDescent="0.2">
      <c r="A306" s="63"/>
      <c r="B306" s="75"/>
      <c r="C306" s="66"/>
      <c r="D306" s="66" t="s">
        <v>413</v>
      </c>
      <c r="E306" s="79">
        <v>220000</v>
      </c>
      <c r="F306" s="79">
        <v>9.1999999999999993</v>
      </c>
      <c r="G306" s="79"/>
      <c r="H306" s="79">
        <f>F306</f>
        <v>9.1999999999999993</v>
      </c>
      <c r="I306" s="79"/>
      <c r="J306" s="23"/>
    </row>
    <row r="307" spans="1:10" ht="16" x14ac:dyDescent="0.2">
      <c r="A307" s="63"/>
      <c r="B307" s="75"/>
      <c r="C307" s="66"/>
      <c r="D307" s="66" t="s">
        <v>414</v>
      </c>
      <c r="E307" s="79">
        <v>10000</v>
      </c>
      <c r="F307" s="79">
        <v>0.35</v>
      </c>
      <c r="G307" s="79"/>
      <c r="H307" s="79">
        <f>F307</f>
        <v>0.35</v>
      </c>
      <c r="I307" s="79"/>
      <c r="J307" s="23"/>
    </row>
    <row r="308" spans="1:10" ht="16" x14ac:dyDescent="0.2">
      <c r="A308" s="63"/>
      <c r="B308" s="75"/>
      <c r="C308" s="66"/>
      <c r="D308" s="66"/>
      <c r="E308" s="79"/>
      <c r="F308" s="79"/>
      <c r="G308" s="79"/>
      <c r="H308" s="79"/>
      <c r="I308" s="79"/>
      <c r="J308" s="23"/>
    </row>
    <row r="309" spans="1:10" ht="16" x14ac:dyDescent="0.2">
      <c r="A309" s="63">
        <f>A303+1</f>
        <v>82</v>
      </c>
      <c r="B309" s="75" t="s">
        <v>315</v>
      </c>
      <c r="C309" s="66" t="s">
        <v>334</v>
      </c>
      <c r="D309" s="66" t="s">
        <v>411</v>
      </c>
      <c r="E309" s="79">
        <v>150000</v>
      </c>
      <c r="F309" s="79">
        <v>28.14</v>
      </c>
      <c r="G309" s="78">
        <f>H309-F309</f>
        <v>2.009999999999998</v>
      </c>
      <c r="H309" s="79">
        <v>30.15</v>
      </c>
      <c r="I309" s="79">
        <f>SUM(H309:H314)</f>
        <v>75.569999999999993</v>
      </c>
      <c r="J309" s="91"/>
    </row>
    <row r="310" spans="1:10" ht="16" x14ac:dyDescent="0.2">
      <c r="A310" s="63"/>
      <c r="B310" s="75"/>
      <c r="C310" s="66"/>
      <c r="D310" s="173" t="s">
        <v>417</v>
      </c>
      <c r="E310" s="79">
        <v>50000</v>
      </c>
      <c r="F310" s="79">
        <v>14.15</v>
      </c>
      <c r="G310" s="79"/>
      <c r="H310" s="79">
        <f>F310</f>
        <v>14.15</v>
      </c>
      <c r="I310" s="79"/>
      <c r="J310" s="91"/>
    </row>
    <row r="311" spans="1:10" ht="16" x14ac:dyDescent="0.2">
      <c r="A311" s="63"/>
      <c r="B311" s="75"/>
      <c r="C311" s="66"/>
      <c r="D311" s="173" t="s">
        <v>412</v>
      </c>
      <c r="E311" s="79">
        <v>10000</v>
      </c>
      <c r="F311" s="79">
        <v>3.42</v>
      </c>
      <c r="G311" s="79"/>
      <c r="H311" s="79">
        <f>F311</f>
        <v>3.42</v>
      </c>
      <c r="I311" s="79"/>
      <c r="J311" s="91"/>
    </row>
    <row r="312" spans="1:10" ht="16" x14ac:dyDescent="0.2">
      <c r="A312" s="63"/>
      <c r="B312" s="75"/>
      <c r="C312" s="66"/>
      <c r="D312" s="173" t="s">
        <v>413</v>
      </c>
      <c r="E312" s="79">
        <v>500000</v>
      </c>
      <c r="F312" s="79">
        <v>20.9</v>
      </c>
      <c r="G312" s="79"/>
      <c r="H312" s="79">
        <f>F312</f>
        <v>20.9</v>
      </c>
      <c r="I312" s="79"/>
      <c r="J312" s="91"/>
    </row>
    <row r="313" spans="1:10" ht="16" x14ac:dyDescent="0.2">
      <c r="A313" s="63"/>
      <c r="B313" s="75"/>
      <c r="C313" s="66"/>
      <c r="D313" s="173" t="s">
        <v>418</v>
      </c>
      <c r="E313" s="79">
        <v>150000</v>
      </c>
      <c r="F313" s="79">
        <v>6.6</v>
      </c>
      <c r="G313" s="79"/>
      <c r="H313" s="79">
        <f>F313</f>
        <v>6.6</v>
      </c>
      <c r="I313" s="79"/>
      <c r="J313" s="91"/>
    </row>
    <row r="314" spans="1:10" ht="16" x14ac:dyDescent="0.2">
      <c r="A314" s="63"/>
      <c r="B314" s="75"/>
      <c r="C314" s="66"/>
      <c r="D314" s="173" t="s">
        <v>414</v>
      </c>
      <c r="E314" s="79">
        <v>10000</v>
      </c>
      <c r="F314" s="79">
        <v>0.35</v>
      </c>
      <c r="G314" s="79"/>
      <c r="H314" s="79">
        <f>F314</f>
        <v>0.35</v>
      </c>
      <c r="I314" s="79"/>
      <c r="J314" s="91"/>
    </row>
    <row r="315" spans="1:10" ht="16" x14ac:dyDescent="0.2">
      <c r="A315" s="63"/>
      <c r="B315" s="75"/>
      <c r="C315" s="66"/>
      <c r="D315" s="66"/>
      <c r="E315" s="79"/>
      <c r="F315" s="79"/>
      <c r="G315" s="79"/>
      <c r="H315" s="79"/>
      <c r="I315" s="79"/>
      <c r="J315" s="91"/>
    </row>
    <row r="316" spans="1:10" ht="16" x14ac:dyDescent="0.2">
      <c r="A316" s="63">
        <f>A309+1</f>
        <v>83</v>
      </c>
      <c r="B316" s="75" t="s">
        <v>316</v>
      </c>
      <c r="C316" s="66" t="s">
        <v>182</v>
      </c>
      <c r="D316" s="66" t="s">
        <v>411</v>
      </c>
      <c r="E316" s="78">
        <v>10000</v>
      </c>
      <c r="F316" s="78">
        <v>0</v>
      </c>
      <c r="G316" s="78">
        <f>H316-F316</f>
        <v>0.91</v>
      </c>
      <c r="H316" s="78">
        <v>0.91</v>
      </c>
      <c r="I316" s="78">
        <f>SUM(H316:H318)</f>
        <v>2.2200000000000002</v>
      </c>
      <c r="J316" s="104"/>
    </row>
    <row r="317" spans="1:10" ht="16" x14ac:dyDescent="0.2">
      <c r="A317" s="63"/>
      <c r="B317" s="75"/>
      <c r="C317" s="66"/>
      <c r="D317" s="66" t="s">
        <v>417</v>
      </c>
      <c r="E317" s="78">
        <v>5000</v>
      </c>
      <c r="F317" s="78">
        <v>0.63</v>
      </c>
      <c r="G317" s="78"/>
      <c r="H317" s="78">
        <f>F317</f>
        <v>0.63</v>
      </c>
      <c r="I317" s="78"/>
      <c r="J317" s="104"/>
    </row>
    <row r="318" spans="1:10" ht="16" x14ac:dyDescent="0.2">
      <c r="A318" s="63"/>
      <c r="B318" s="75"/>
      <c r="C318" s="66"/>
      <c r="D318" s="66" t="s">
        <v>412</v>
      </c>
      <c r="E318" s="78">
        <v>2000</v>
      </c>
      <c r="F318" s="78">
        <v>0.68</v>
      </c>
      <c r="G318" s="78"/>
      <c r="H318" s="78">
        <f>F318</f>
        <v>0.68</v>
      </c>
      <c r="I318" s="78"/>
      <c r="J318" s="104"/>
    </row>
    <row r="319" spans="1:10" ht="16" x14ac:dyDescent="0.2">
      <c r="A319" s="63"/>
      <c r="B319" s="75"/>
      <c r="C319" s="66"/>
      <c r="D319" s="66"/>
      <c r="E319" s="78"/>
      <c r="F319" s="78"/>
      <c r="G319" s="78"/>
      <c r="H319" s="78"/>
      <c r="I319" s="78"/>
      <c r="J319" s="104"/>
    </row>
    <row r="320" spans="1:10" ht="16" x14ac:dyDescent="0.2">
      <c r="A320" s="63">
        <f>A316+1</f>
        <v>84</v>
      </c>
      <c r="B320" s="75" t="s">
        <v>350</v>
      </c>
      <c r="C320" s="66" t="s">
        <v>366</v>
      </c>
      <c r="D320" s="66" t="s">
        <v>411</v>
      </c>
      <c r="E320" s="78">
        <v>10000</v>
      </c>
      <c r="F320" s="78">
        <v>0</v>
      </c>
      <c r="G320" s="78">
        <f>H320-F320</f>
        <v>3.08</v>
      </c>
      <c r="H320" s="78">
        <v>3.08</v>
      </c>
      <c r="I320" s="78">
        <f>SUM(H320:H325)</f>
        <v>18.260000000000002</v>
      </c>
      <c r="J320" s="104"/>
    </row>
    <row r="321" spans="1:10" ht="16" x14ac:dyDescent="0.2">
      <c r="A321" s="63"/>
      <c r="B321" s="75"/>
      <c r="C321" s="66"/>
      <c r="D321" s="173" t="s">
        <v>417</v>
      </c>
      <c r="E321" s="78">
        <v>10000</v>
      </c>
      <c r="F321" s="78">
        <v>2.83</v>
      </c>
      <c r="G321" s="78"/>
      <c r="H321" s="78">
        <f>F321</f>
        <v>2.83</v>
      </c>
      <c r="I321" s="78"/>
      <c r="J321" s="104"/>
    </row>
    <row r="322" spans="1:10" ht="16" x14ac:dyDescent="0.2">
      <c r="A322" s="63"/>
      <c r="B322" s="75"/>
      <c r="C322" s="66"/>
      <c r="D322" s="173" t="s">
        <v>412</v>
      </c>
      <c r="E322" s="78">
        <v>10000</v>
      </c>
      <c r="F322" s="78">
        <v>3.42</v>
      </c>
      <c r="G322" s="78"/>
      <c r="H322" s="78">
        <f>F322</f>
        <v>3.42</v>
      </c>
      <c r="I322" s="78"/>
      <c r="J322" s="104"/>
    </row>
    <row r="323" spans="1:10" ht="16" x14ac:dyDescent="0.2">
      <c r="A323" s="63"/>
      <c r="B323" s="75"/>
      <c r="C323" s="66"/>
      <c r="D323" s="173" t="s">
        <v>413</v>
      </c>
      <c r="E323" s="78">
        <v>100000</v>
      </c>
      <c r="F323" s="78">
        <v>4.18</v>
      </c>
      <c r="G323" s="78"/>
      <c r="H323" s="78">
        <f>F323</f>
        <v>4.18</v>
      </c>
      <c r="I323" s="78"/>
      <c r="J323" s="104"/>
    </row>
    <row r="324" spans="1:10" ht="16" x14ac:dyDescent="0.2">
      <c r="A324" s="63"/>
      <c r="B324" s="75"/>
      <c r="C324" s="66"/>
      <c r="D324" s="173" t="s">
        <v>418</v>
      </c>
      <c r="E324" s="78">
        <v>100000</v>
      </c>
      <c r="F324" s="78">
        <v>4.4000000000000004</v>
      </c>
      <c r="G324" s="78"/>
      <c r="H324" s="78">
        <f>F324</f>
        <v>4.4000000000000004</v>
      </c>
      <c r="I324" s="78"/>
      <c r="J324" s="104"/>
    </row>
    <row r="325" spans="1:10" ht="16" x14ac:dyDescent="0.2">
      <c r="A325" s="63"/>
      <c r="B325" s="75"/>
      <c r="C325" s="66"/>
      <c r="D325" s="173" t="s">
        <v>414</v>
      </c>
      <c r="E325" s="78">
        <v>10000</v>
      </c>
      <c r="F325" s="78">
        <v>0.35</v>
      </c>
      <c r="G325" s="78"/>
      <c r="H325" s="78">
        <f>F325</f>
        <v>0.35</v>
      </c>
      <c r="I325" s="78"/>
      <c r="J325" s="104"/>
    </row>
    <row r="326" spans="1:10" ht="16" x14ac:dyDescent="0.2">
      <c r="A326" s="63"/>
      <c r="B326" s="75"/>
      <c r="C326" s="66"/>
      <c r="D326" s="66"/>
      <c r="E326" s="78"/>
      <c r="F326" s="78"/>
      <c r="G326" s="78"/>
      <c r="H326" s="78"/>
      <c r="I326" s="78"/>
      <c r="J326" s="104"/>
    </row>
    <row r="327" spans="1:10" ht="16" x14ac:dyDescent="0.2">
      <c r="A327" s="63">
        <f>A320+1</f>
        <v>85</v>
      </c>
      <c r="B327" s="75" t="s">
        <v>317</v>
      </c>
      <c r="C327" s="66" t="s">
        <v>100</v>
      </c>
      <c r="D327" s="66" t="s">
        <v>411</v>
      </c>
      <c r="E327" s="79">
        <v>10000</v>
      </c>
      <c r="F327" s="79">
        <v>0</v>
      </c>
      <c r="G327" s="78">
        <f>H327-F327</f>
        <v>0.66</v>
      </c>
      <c r="H327" s="79">
        <v>0.66</v>
      </c>
      <c r="I327" s="79">
        <f>SUM(H327:H328)</f>
        <v>2.75</v>
      </c>
      <c r="J327" s="23"/>
    </row>
    <row r="328" spans="1:10" ht="16" x14ac:dyDescent="0.2">
      <c r="A328" s="63"/>
      <c r="B328" s="75"/>
      <c r="C328" s="66"/>
      <c r="D328" s="66" t="s">
        <v>413</v>
      </c>
      <c r="E328" s="79">
        <v>50000</v>
      </c>
      <c r="F328" s="79">
        <v>2.09</v>
      </c>
      <c r="G328" s="79"/>
      <c r="H328" s="79">
        <f>F328</f>
        <v>2.09</v>
      </c>
      <c r="I328" s="79"/>
      <c r="J328" s="23"/>
    </row>
    <row r="329" spans="1:10" ht="16" x14ac:dyDescent="0.2">
      <c r="A329" s="63"/>
      <c r="B329" s="75"/>
      <c r="C329" s="66"/>
      <c r="D329" s="66"/>
      <c r="E329" s="79"/>
      <c r="F329" s="79"/>
      <c r="G329" s="79"/>
      <c r="H329" s="79"/>
      <c r="I329" s="79"/>
      <c r="J329" s="23"/>
    </row>
    <row r="330" spans="1:10" ht="16" x14ac:dyDescent="0.2">
      <c r="A330" s="106"/>
      <c r="B330" s="107" t="s">
        <v>442</v>
      </c>
      <c r="C330" s="108" t="s">
        <v>437</v>
      </c>
      <c r="D330" s="66" t="s">
        <v>411</v>
      </c>
      <c r="E330" s="79">
        <v>250000</v>
      </c>
      <c r="F330" s="79">
        <v>15.84</v>
      </c>
      <c r="G330" s="79">
        <f>H330-F330</f>
        <v>0.66000000000000014</v>
      </c>
      <c r="H330" s="79">
        <v>16.5</v>
      </c>
      <c r="I330" s="79">
        <f>H330</f>
        <v>16.5</v>
      </c>
      <c r="J330" s="23" t="s">
        <v>440</v>
      </c>
    </row>
    <row r="331" spans="1:10" ht="16" x14ac:dyDescent="0.2">
      <c r="A331" s="63"/>
      <c r="B331" s="75"/>
      <c r="C331" s="66"/>
      <c r="D331" s="66"/>
      <c r="E331" s="79"/>
      <c r="F331" s="79"/>
      <c r="G331" s="79"/>
      <c r="H331" s="79"/>
      <c r="J331" s="23"/>
    </row>
    <row r="332" spans="1:10" ht="16" x14ac:dyDescent="0.2">
      <c r="A332" s="63">
        <v>86</v>
      </c>
      <c r="B332" s="75" t="s">
        <v>318</v>
      </c>
      <c r="C332" s="66" t="s">
        <v>231</v>
      </c>
      <c r="D332" s="66" t="s">
        <v>411</v>
      </c>
      <c r="E332" s="79">
        <v>250000</v>
      </c>
      <c r="F332" s="79">
        <v>30.24</v>
      </c>
      <c r="G332" s="78">
        <f>H332-F332</f>
        <v>1.2600000000000016</v>
      </c>
      <c r="H332" s="79">
        <v>31.5</v>
      </c>
      <c r="I332" s="79">
        <f>SUM(H332:H337)</f>
        <v>65.77</v>
      </c>
      <c r="J332" s="23"/>
    </row>
    <row r="333" spans="1:10" ht="16" x14ac:dyDescent="0.2">
      <c r="A333" s="63"/>
      <c r="B333" s="75"/>
      <c r="C333" s="66"/>
      <c r="D333" s="173" t="s">
        <v>417</v>
      </c>
      <c r="E333" s="79">
        <v>50000</v>
      </c>
      <c r="F333" s="79">
        <v>9.0500000000000007</v>
      </c>
      <c r="G333" s="79"/>
      <c r="H333" s="79">
        <f>F333</f>
        <v>9.0500000000000007</v>
      </c>
      <c r="I333" s="79"/>
      <c r="J333" s="23"/>
    </row>
    <row r="334" spans="1:10" ht="16" x14ac:dyDescent="0.2">
      <c r="A334" s="63"/>
      <c r="B334" s="75"/>
      <c r="C334" s="66"/>
      <c r="D334" s="173" t="s">
        <v>412</v>
      </c>
      <c r="E334" s="79">
        <v>10000</v>
      </c>
      <c r="F334" s="79">
        <v>3.42</v>
      </c>
      <c r="G334" s="79"/>
      <c r="H334" s="79">
        <f>F334</f>
        <v>3.42</v>
      </c>
      <c r="I334" s="79"/>
      <c r="J334" s="23"/>
    </row>
    <row r="335" spans="1:10" ht="16" x14ac:dyDescent="0.2">
      <c r="A335" s="63"/>
      <c r="B335" s="75"/>
      <c r="C335" s="66"/>
      <c r="D335" s="173" t="s">
        <v>413</v>
      </c>
      <c r="E335" s="79">
        <v>250000</v>
      </c>
      <c r="F335" s="79">
        <v>10.45</v>
      </c>
      <c r="G335" s="79"/>
      <c r="H335" s="79">
        <f>F335</f>
        <v>10.45</v>
      </c>
      <c r="I335" s="79"/>
      <c r="J335" s="23"/>
    </row>
    <row r="336" spans="1:10" ht="16" x14ac:dyDescent="0.2">
      <c r="A336" s="63"/>
      <c r="B336" s="75"/>
      <c r="C336" s="66"/>
      <c r="D336" s="173" t="s">
        <v>418</v>
      </c>
      <c r="E336" s="79">
        <v>250000</v>
      </c>
      <c r="F336" s="79">
        <v>11</v>
      </c>
      <c r="G336" s="79"/>
      <c r="H336" s="79">
        <f>F336</f>
        <v>11</v>
      </c>
      <c r="I336" s="79"/>
      <c r="J336" s="23"/>
    </row>
    <row r="337" spans="1:10" ht="16" x14ac:dyDescent="0.2">
      <c r="A337" s="63"/>
      <c r="B337" s="75"/>
      <c r="C337" s="66"/>
      <c r="D337" s="173" t="s">
        <v>414</v>
      </c>
      <c r="E337" s="79">
        <v>10000</v>
      </c>
      <c r="F337" s="79">
        <v>0.35</v>
      </c>
      <c r="G337" s="79"/>
      <c r="H337" s="79">
        <f>F337</f>
        <v>0.35</v>
      </c>
      <c r="I337" s="79"/>
      <c r="J337" s="23"/>
    </row>
    <row r="338" spans="1:10" ht="16" x14ac:dyDescent="0.2">
      <c r="A338" s="63"/>
      <c r="B338" s="75"/>
      <c r="C338" s="66"/>
      <c r="D338" s="66"/>
      <c r="E338" s="79"/>
      <c r="F338" s="79"/>
      <c r="G338" s="79"/>
      <c r="H338" s="79"/>
      <c r="I338" s="79"/>
      <c r="J338" s="23"/>
    </row>
    <row r="339" spans="1:10" ht="16" x14ac:dyDescent="0.2">
      <c r="A339" s="63">
        <v>87</v>
      </c>
      <c r="B339" s="75" t="s">
        <v>319</v>
      </c>
      <c r="C339" s="66" t="s">
        <v>206</v>
      </c>
      <c r="D339" s="66" t="s">
        <v>411</v>
      </c>
      <c r="E339" s="79">
        <v>180000</v>
      </c>
      <c r="F339" s="79">
        <v>15.47</v>
      </c>
      <c r="G339" s="78">
        <f>H339-F339</f>
        <v>0.90999999999999837</v>
      </c>
      <c r="H339" s="79">
        <v>16.38</v>
      </c>
      <c r="I339" s="79">
        <f>SUM(H339:H344)</f>
        <v>49.74</v>
      </c>
      <c r="J339" s="23"/>
    </row>
    <row r="340" spans="1:10" ht="16" x14ac:dyDescent="0.2">
      <c r="A340" s="63"/>
      <c r="B340" s="75"/>
      <c r="C340" s="66"/>
      <c r="D340" s="173" t="s">
        <v>417</v>
      </c>
      <c r="E340" s="79">
        <v>50000</v>
      </c>
      <c r="F340" s="79">
        <v>14.15</v>
      </c>
      <c r="G340" s="79"/>
      <c r="H340" s="79">
        <f>F340</f>
        <v>14.15</v>
      </c>
      <c r="I340" s="79"/>
      <c r="J340" s="23"/>
    </row>
    <row r="341" spans="1:10" ht="16" x14ac:dyDescent="0.2">
      <c r="A341" s="63"/>
      <c r="B341" s="75"/>
      <c r="C341" s="66"/>
      <c r="D341" s="173" t="s">
        <v>412</v>
      </c>
      <c r="E341" s="79">
        <v>10000</v>
      </c>
      <c r="F341" s="79">
        <v>3.42</v>
      </c>
      <c r="G341" s="79"/>
      <c r="H341" s="79">
        <f>F341</f>
        <v>3.42</v>
      </c>
      <c r="I341" s="79"/>
      <c r="J341" s="23"/>
    </row>
    <row r="342" spans="1:10" ht="16" x14ac:dyDescent="0.2">
      <c r="A342" s="63"/>
      <c r="B342" s="75"/>
      <c r="C342" s="66"/>
      <c r="D342" s="173" t="s">
        <v>413</v>
      </c>
      <c r="E342" s="79">
        <v>180000</v>
      </c>
      <c r="F342" s="79">
        <v>7.52</v>
      </c>
      <c r="G342" s="79"/>
      <c r="H342" s="79">
        <f>F342</f>
        <v>7.52</v>
      </c>
      <c r="I342" s="79"/>
      <c r="J342" s="23"/>
    </row>
    <row r="343" spans="1:10" ht="16" x14ac:dyDescent="0.2">
      <c r="A343" s="63"/>
      <c r="B343" s="75"/>
      <c r="C343" s="66"/>
      <c r="D343" s="173" t="s">
        <v>418</v>
      </c>
      <c r="E343" s="79">
        <v>180000</v>
      </c>
      <c r="F343" s="79">
        <v>7.92</v>
      </c>
      <c r="G343" s="79"/>
      <c r="H343" s="79">
        <f>F343</f>
        <v>7.92</v>
      </c>
      <c r="I343" s="79"/>
      <c r="J343" s="23"/>
    </row>
    <row r="344" spans="1:10" ht="16" x14ac:dyDescent="0.2">
      <c r="A344" s="63"/>
      <c r="B344" s="75"/>
      <c r="C344" s="66"/>
      <c r="D344" s="173" t="s">
        <v>414</v>
      </c>
      <c r="E344" s="79">
        <v>10000</v>
      </c>
      <c r="F344" s="79">
        <v>0.35</v>
      </c>
      <c r="G344" s="79"/>
      <c r="H344" s="79">
        <f>F344</f>
        <v>0.35</v>
      </c>
      <c r="I344" s="79"/>
      <c r="J344" s="23"/>
    </row>
    <row r="345" spans="1:10" ht="16" x14ac:dyDescent="0.2">
      <c r="A345" s="63"/>
      <c r="B345" s="75"/>
      <c r="C345" s="66"/>
      <c r="D345" s="66"/>
      <c r="E345" s="79"/>
      <c r="F345" s="79"/>
      <c r="G345" s="79"/>
      <c r="H345" s="79"/>
      <c r="I345" s="79"/>
      <c r="J345" s="23"/>
    </row>
    <row r="346" spans="1:10" ht="16" x14ac:dyDescent="0.2">
      <c r="A346" s="63">
        <f>A339+1</f>
        <v>88</v>
      </c>
      <c r="B346" s="75" t="s">
        <v>320</v>
      </c>
      <c r="C346" s="66" t="s">
        <v>204</v>
      </c>
      <c r="D346" s="66" t="s">
        <v>411</v>
      </c>
      <c r="E346" s="79">
        <v>180000</v>
      </c>
      <c r="F346" s="79">
        <v>21.42</v>
      </c>
      <c r="G346" s="78">
        <f>H346-F346</f>
        <v>1.259999999999998</v>
      </c>
      <c r="H346" s="79">
        <v>22.68</v>
      </c>
      <c r="I346" s="79">
        <f>SUM(H346:H351)</f>
        <v>52.790000000000013</v>
      </c>
      <c r="J346" s="23"/>
    </row>
    <row r="347" spans="1:10" ht="16" x14ac:dyDescent="0.2">
      <c r="A347" s="63"/>
      <c r="B347" s="75"/>
      <c r="C347" s="66"/>
      <c r="D347" s="173" t="s">
        <v>417</v>
      </c>
      <c r="E347" s="79">
        <v>50000</v>
      </c>
      <c r="F347" s="79">
        <v>22.05</v>
      </c>
      <c r="G347" s="79"/>
      <c r="H347" s="79">
        <f>F347</f>
        <v>22.05</v>
      </c>
      <c r="I347" s="79"/>
      <c r="J347" s="23"/>
    </row>
    <row r="348" spans="1:10" ht="16" x14ac:dyDescent="0.2">
      <c r="A348" s="63"/>
      <c r="B348" s="75"/>
      <c r="C348" s="66"/>
      <c r="D348" s="173" t="s">
        <v>412</v>
      </c>
      <c r="E348" s="79">
        <v>10000</v>
      </c>
      <c r="F348" s="79">
        <v>3.42</v>
      </c>
      <c r="G348" s="79"/>
      <c r="H348" s="79">
        <f>F348</f>
        <v>3.42</v>
      </c>
      <c r="I348" s="79"/>
      <c r="J348" s="23"/>
    </row>
    <row r="349" spans="1:10" ht="16" x14ac:dyDescent="0.2">
      <c r="A349" s="63"/>
      <c r="B349" s="75"/>
      <c r="C349" s="66"/>
      <c r="D349" s="173" t="s">
        <v>413</v>
      </c>
      <c r="E349" s="79">
        <v>50000</v>
      </c>
      <c r="F349" s="79">
        <v>2.09</v>
      </c>
      <c r="G349" s="79"/>
      <c r="H349" s="79">
        <f>F349</f>
        <v>2.09</v>
      </c>
      <c r="I349" s="79"/>
      <c r="J349" s="23"/>
    </row>
    <row r="350" spans="1:10" ht="16" x14ac:dyDescent="0.2">
      <c r="A350" s="63"/>
      <c r="B350" s="75"/>
      <c r="C350" s="66"/>
      <c r="D350" s="173" t="s">
        <v>418</v>
      </c>
      <c r="E350" s="79">
        <v>50000</v>
      </c>
      <c r="F350" s="79">
        <v>2.2000000000000002</v>
      </c>
      <c r="G350" s="79"/>
      <c r="H350" s="79">
        <f>F350</f>
        <v>2.2000000000000002</v>
      </c>
      <c r="I350" s="79"/>
      <c r="J350" s="23"/>
    </row>
    <row r="351" spans="1:10" ht="16" x14ac:dyDescent="0.2">
      <c r="A351" s="63"/>
      <c r="B351" s="75"/>
      <c r="C351" s="66"/>
      <c r="D351" s="173" t="s">
        <v>414</v>
      </c>
      <c r="E351" s="79">
        <v>10000</v>
      </c>
      <c r="F351" s="79">
        <v>0.35</v>
      </c>
      <c r="G351" s="79"/>
      <c r="H351" s="79">
        <f>F351</f>
        <v>0.35</v>
      </c>
      <c r="I351" s="79"/>
      <c r="J351" s="23"/>
    </row>
    <row r="352" spans="1:10" ht="16" x14ac:dyDescent="0.2">
      <c r="A352" s="63"/>
      <c r="B352" s="75"/>
      <c r="C352" s="66"/>
      <c r="D352" s="66"/>
      <c r="E352" s="79"/>
      <c r="F352" s="79"/>
      <c r="G352" s="79"/>
      <c r="H352" s="79"/>
      <c r="I352" s="79"/>
      <c r="J352" s="23"/>
    </row>
    <row r="353" spans="1:10" ht="16" x14ac:dyDescent="0.2">
      <c r="A353" s="63">
        <f>A346+1</f>
        <v>89</v>
      </c>
      <c r="B353" s="75" t="s">
        <v>321</v>
      </c>
      <c r="C353" s="66" t="s">
        <v>63</v>
      </c>
      <c r="D353" s="66" t="s">
        <v>411</v>
      </c>
      <c r="E353" s="180">
        <v>250000</v>
      </c>
      <c r="F353" s="78">
        <v>15.84</v>
      </c>
      <c r="G353" s="78">
        <f>H353-F353</f>
        <v>0.66000000000000014</v>
      </c>
      <c r="H353" s="79">
        <v>16.5</v>
      </c>
      <c r="I353" s="79">
        <f>SUM(H353:H356)</f>
        <v>31.14</v>
      </c>
      <c r="J353" s="23"/>
    </row>
    <row r="354" spans="1:10" ht="16" x14ac:dyDescent="0.2">
      <c r="A354" s="63"/>
      <c r="B354" s="75"/>
      <c r="C354" s="66"/>
      <c r="D354" s="66" t="s">
        <v>412</v>
      </c>
      <c r="E354" s="78">
        <v>10000</v>
      </c>
      <c r="F354" s="78">
        <v>3.42</v>
      </c>
      <c r="G354" s="78"/>
      <c r="H354" s="79">
        <f>F354</f>
        <v>3.42</v>
      </c>
      <c r="I354" s="79"/>
      <c r="J354" s="23"/>
    </row>
    <row r="355" spans="1:10" ht="16" x14ac:dyDescent="0.2">
      <c r="A355" s="63"/>
      <c r="B355" s="75"/>
      <c r="C355" s="66"/>
      <c r="D355" s="66" t="s">
        <v>413</v>
      </c>
      <c r="E355" s="78">
        <v>260000</v>
      </c>
      <c r="F355" s="78">
        <v>10.87</v>
      </c>
      <c r="G355" s="78"/>
      <c r="H355" s="79">
        <f>F355</f>
        <v>10.87</v>
      </c>
      <c r="I355" s="79"/>
      <c r="J355" s="23"/>
    </row>
    <row r="356" spans="1:10" ht="16" x14ac:dyDescent="0.2">
      <c r="A356" s="63"/>
      <c r="B356" s="75"/>
      <c r="C356" s="66"/>
      <c r="D356" s="66" t="s">
        <v>414</v>
      </c>
      <c r="E356" s="78">
        <v>10000</v>
      </c>
      <c r="F356" s="78">
        <v>0.35</v>
      </c>
      <c r="G356" s="78"/>
      <c r="H356" s="79">
        <f>F356</f>
        <v>0.35</v>
      </c>
      <c r="I356" s="79"/>
      <c r="J356" s="23"/>
    </row>
    <row r="357" spans="1:10" ht="16" x14ac:dyDescent="0.2">
      <c r="A357" s="63"/>
      <c r="B357" s="75"/>
      <c r="C357" s="66"/>
      <c r="D357" s="66"/>
      <c r="E357" s="79"/>
      <c r="F357" s="79"/>
      <c r="G357" s="79"/>
      <c r="H357" s="79"/>
      <c r="I357" s="79"/>
      <c r="J357" s="23"/>
    </row>
    <row r="358" spans="1:10" ht="16" x14ac:dyDescent="0.2">
      <c r="A358" s="63"/>
      <c r="B358" s="75"/>
      <c r="C358" s="66"/>
      <c r="D358" s="66"/>
      <c r="E358" s="79"/>
      <c r="F358" s="79"/>
      <c r="G358" s="79"/>
      <c r="H358" s="79"/>
      <c r="I358" s="79"/>
      <c r="J358" s="23"/>
    </row>
    <row r="359" spans="1:10" ht="16" x14ac:dyDescent="0.2">
      <c r="A359" s="63">
        <f>A353+1</f>
        <v>90</v>
      </c>
      <c r="B359" s="75" t="s">
        <v>322</v>
      </c>
      <c r="C359" s="66" t="s">
        <v>166</v>
      </c>
      <c r="D359" s="66" t="s">
        <v>411</v>
      </c>
      <c r="E359" s="79">
        <v>10000</v>
      </c>
      <c r="F359" s="79">
        <v>0</v>
      </c>
      <c r="G359" s="78">
        <f>H359-F359</f>
        <v>0.53</v>
      </c>
      <c r="H359" s="79">
        <v>0.53</v>
      </c>
      <c r="I359" s="79">
        <f>H359</f>
        <v>0.53</v>
      </c>
      <c r="J359" s="23"/>
    </row>
    <row r="360" spans="1:10" ht="16" x14ac:dyDescent="0.2">
      <c r="A360" s="63"/>
      <c r="B360" s="75"/>
      <c r="C360" s="66"/>
      <c r="D360" s="66"/>
      <c r="E360" s="79"/>
      <c r="F360" s="79"/>
      <c r="G360" s="79"/>
      <c r="H360" s="79"/>
      <c r="I360" s="79"/>
      <c r="J360" s="23"/>
    </row>
    <row r="361" spans="1:10" ht="16" x14ac:dyDescent="0.2">
      <c r="A361" s="63">
        <f>A359+1</f>
        <v>91</v>
      </c>
      <c r="B361" s="75" t="s">
        <v>323</v>
      </c>
      <c r="C361" s="66" t="s">
        <v>86</v>
      </c>
      <c r="D361" s="66" t="s">
        <v>411</v>
      </c>
      <c r="E361" s="79">
        <v>10000</v>
      </c>
      <c r="F361" s="79">
        <v>0</v>
      </c>
      <c r="G361" s="78">
        <f>H361-F361</f>
        <v>2.0099999999999998</v>
      </c>
      <c r="H361" s="79">
        <v>2.0099999999999998</v>
      </c>
      <c r="I361" s="79">
        <f>SUM(H361:H362)</f>
        <v>2.4299999999999997</v>
      </c>
      <c r="J361" s="23"/>
    </row>
    <row r="362" spans="1:10" ht="16" x14ac:dyDescent="0.2">
      <c r="A362" s="122"/>
      <c r="B362" s="123"/>
      <c r="C362" s="124"/>
      <c r="D362" s="124" t="s">
        <v>413</v>
      </c>
      <c r="E362" s="152">
        <v>10000</v>
      </c>
      <c r="F362" s="79">
        <v>0.42</v>
      </c>
      <c r="G362" s="79"/>
      <c r="H362" s="79">
        <f>F362</f>
        <v>0.42</v>
      </c>
      <c r="I362" s="79"/>
      <c r="J362" s="23"/>
    </row>
    <row r="363" spans="1:10" ht="16" x14ac:dyDescent="0.2">
      <c r="A363" s="122"/>
      <c r="B363" s="123"/>
      <c r="C363" s="124"/>
      <c r="D363" s="124"/>
      <c r="E363" s="152"/>
      <c r="F363" s="79"/>
      <c r="G363" s="79"/>
      <c r="H363" s="79"/>
      <c r="I363" s="79"/>
      <c r="J363" s="23"/>
    </row>
    <row r="364" spans="1:10" ht="16" x14ac:dyDescent="0.2">
      <c r="A364" s="122"/>
      <c r="B364" s="123"/>
      <c r="C364" s="124"/>
      <c r="D364" s="124"/>
      <c r="E364" s="152"/>
      <c r="F364" s="79"/>
      <c r="G364" s="79"/>
      <c r="H364" s="79"/>
      <c r="I364" s="79"/>
      <c r="J364" s="23"/>
    </row>
    <row r="365" spans="1:10" ht="16" x14ac:dyDescent="0.2">
      <c r="A365" s="136"/>
      <c r="B365" s="137"/>
      <c r="C365" s="134" t="s">
        <v>400</v>
      </c>
      <c r="D365" s="134"/>
      <c r="E365" s="153"/>
      <c r="F365" s="161"/>
      <c r="G365" s="132"/>
      <c r="H365" s="132"/>
      <c r="I365" s="132">
        <f>SUM(I5:I362)</f>
        <v>2455.39</v>
      </c>
      <c r="J365" s="133"/>
    </row>
    <row r="366" spans="1:10" ht="16" x14ac:dyDescent="0.2">
      <c r="A366" s="122"/>
      <c r="B366" s="123"/>
      <c r="C366" s="124"/>
      <c r="D366" s="124"/>
      <c r="E366" s="152"/>
      <c r="F366" s="79"/>
      <c r="G366" s="79"/>
      <c r="H366" s="79"/>
      <c r="I366" s="79"/>
      <c r="J366" s="23"/>
    </row>
    <row r="367" spans="1:10" ht="16" x14ac:dyDescent="0.2">
      <c r="A367" s="125" t="s">
        <v>395</v>
      </c>
      <c r="B367" s="75" t="s">
        <v>336</v>
      </c>
      <c r="C367" s="66" t="s">
        <v>337</v>
      </c>
      <c r="D367" s="66" t="s">
        <v>411</v>
      </c>
      <c r="E367" s="79">
        <v>250000</v>
      </c>
      <c r="F367" s="78">
        <v>12.72</v>
      </c>
      <c r="G367" s="78">
        <f>H367-F367</f>
        <v>0.52999999999999936</v>
      </c>
      <c r="H367" s="78">
        <v>13.25</v>
      </c>
      <c r="I367" s="78">
        <f>SUM(H367:H370)</f>
        <v>27.470000000000002</v>
      </c>
      <c r="J367" s="23"/>
    </row>
    <row r="368" spans="1:10" ht="16" x14ac:dyDescent="0.2">
      <c r="A368" s="125"/>
      <c r="B368" s="75"/>
      <c r="C368" s="66"/>
      <c r="D368" s="66" t="s">
        <v>412</v>
      </c>
      <c r="E368" s="157">
        <v>10000</v>
      </c>
      <c r="F368" s="79">
        <v>3.42</v>
      </c>
      <c r="G368" s="78"/>
      <c r="H368" s="78">
        <f>F368</f>
        <v>3.42</v>
      </c>
      <c r="I368" s="78"/>
      <c r="J368" s="23"/>
    </row>
    <row r="369" spans="1:10" ht="16" x14ac:dyDescent="0.2">
      <c r="A369" s="125"/>
      <c r="B369" s="75"/>
      <c r="C369" s="66"/>
      <c r="D369" s="66" t="s">
        <v>413</v>
      </c>
      <c r="E369" s="150">
        <v>250000</v>
      </c>
      <c r="F369" s="79">
        <v>10.45</v>
      </c>
      <c r="G369" s="78"/>
      <c r="H369" s="78">
        <f>F369</f>
        <v>10.45</v>
      </c>
      <c r="I369" s="78"/>
      <c r="J369" s="23"/>
    </row>
    <row r="370" spans="1:10" ht="16" x14ac:dyDescent="0.2">
      <c r="A370" s="125"/>
      <c r="B370" s="75"/>
      <c r="C370" s="66"/>
      <c r="D370" s="66" t="s">
        <v>414</v>
      </c>
      <c r="E370" s="150">
        <v>10000</v>
      </c>
      <c r="F370" s="79">
        <v>0.35</v>
      </c>
      <c r="G370" s="78"/>
      <c r="H370" s="78">
        <f>F370</f>
        <v>0.35</v>
      </c>
      <c r="I370" s="78"/>
      <c r="J370" s="23"/>
    </row>
    <row r="371" spans="1:10" ht="16" x14ac:dyDescent="0.2">
      <c r="A371" s="125"/>
      <c r="B371" s="75"/>
      <c r="C371" s="66"/>
      <c r="D371" s="66"/>
      <c r="E371" s="78"/>
      <c r="F371" s="78"/>
      <c r="G371" s="78"/>
      <c r="H371" s="78"/>
      <c r="I371" s="78"/>
      <c r="J371" s="23"/>
    </row>
    <row r="372" spans="1:10" ht="16" x14ac:dyDescent="0.2">
      <c r="A372" s="125" t="s">
        <v>395</v>
      </c>
      <c r="B372" s="75" t="s">
        <v>290</v>
      </c>
      <c r="C372" s="66" t="s">
        <v>202</v>
      </c>
      <c r="D372" s="66" t="s">
        <v>411</v>
      </c>
      <c r="E372" s="78">
        <v>10000</v>
      </c>
      <c r="F372" s="78">
        <v>0</v>
      </c>
      <c r="G372" s="78">
        <f>H372-F372</f>
        <v>0.66</v>
      </c>
      <c r="H372" s="78">
        <v>0.66</v>
      </c>
      <c r="I372" s="78">
        <f>SUM(H372:H373)</f>
        <v>4.84</v>
      </c>
      <c r="J372" s="23"/>
    </row>
    <row r="373" spans="1:10" ht="16" x14ac:dyDescent="0.2">
      <c r="A373" s="125"/>
      <c r="B373" s="75"/>
      <c r="C373" s="66"/>
      <c r="D373" s="66" t="s">
        <v>413</v>
      </c>
      <c r="E373" s="78">
        <v>100000</v>
      </c>
      <c r="F373" s="78">
        <v>4.18</v>
      </c>
      <c r="G373" s="78"/>
      <c r="H373" s="78">
        <f>F373</f>
        <v>4.18</v>
      </c>
      <c r="I373" s="78"/>
      <c r="J373" s="23"/>
    </row>
    <row r="374" spans="1:10" ht="16" x14ac:dyDescent="0.2">
      <c r="A374" s="23"/>
      <c r="B374" s="23"/>
      <c r="C374" s="23"/>
      <c r="D374" s="66"/>
      <c r="E374" s="79"/>
      <c r="F374" s="79"/>
      <c r="G374" s="79"/>
      <c r="H374" s="79"/>
      <c r="I374" s="79"/>
      <c r="J374" s="23"/>
    </row>
    <row r="375" spans="1:10" ht="16" x14ac:dyDescent="0.2">
      <c r="A375" s="131"/>
      <c r="B375" s="137" t="s">
        <v>395</v>
      </c>
      <c r="C375" s="134" t="s">
        <v>400</v>
      </c>
      <c r="D375" s="134"/>
      <c r="E375" s="153"/>
      <c r="F375" s="135"/>
      <c r="G375" s="135"/>
      <c r="H375" s="135"/>
      <c r="I375" s="135">
        <f>SUM(I367:I372)</f>
        <v>32.31</v>
      </c>
      <c r="J375" s="133"/>
    </row>
    <row r="376" spans="1:10" ht="16" x14ac:dyDescent="0.2">
      <c r="A376" s="596" t="s">
        <v>52</v>
      </c>
      <c r="B376" s="597"/>
      <c r="C376" s="598"/>
      <c r="D376" s="143"/>
      <c r="E376" s="154"/>
      <c r="F376" s="162">
        <f>F365+F375</f>
        <v>0</v>
      </c>
      <c r="G376" s="93"/>
      <c r="H376" s="93"/>
      <c r="I376" s="93">
        <f>I365+I375</f>
        <v>2487.6999999999998</v>
      </c>
      <c r="J376" s="94"/>
    </row>
    <row r="377" spans="1:10" ht="16" x14ac:dyDescent="0.2">
      <c r="A377" s="618" t="s">
        <v>439</v>
      </c>
      <c r="B377" s="619"/>
      <c r="C377" s="620"/>
      <c r="D377" s="142"/>
      <c r="E377" s="155"/>
      <c r="F377" s="95"/>
      <c r="G377" s="95"/>
      <c r="H377" s="95"/>
      <c r="I377" s="95"/>
      <c r="J377" s="94"/>
    </row>
    <row r="378" spans="1:10" ht="16" x14ac:dyDescent="0.2">
      <c r="A378" s="178">
        <v>1</v>
      </c>
      <c r="B378" s="178"/>
      <c r="C378" s="178" t="s">
        <v>435</v>
      </c>
      <c r="D378" s="178" t="s">
        <v>411</v>
      </c>
      <c r="E378" s="179"/>
      <c r="F378" s="95"/>
      <c r="G378" s="95"/>
      <c r="H378" s="95"/>
      <c r="I378" s="95">
        <v>0.46</v>
      </c>
      <c r="J378" s="94" t="s">
        <v>444</v>
      </c>
    </row>
    <row r="379" spans="1:10" ht="16" x14ac:dyDescent="0.2">
      <c r="A379" s="178"/>
      <c r="B379" s="178"/>
      <c r="C379" s="178"/>
      <c r="D379" s="178" t="s">
        <v>413</v>
      </c>
      <c r="E379" s="179"/>
      <c r="F379" s="95"/>
      <c r="G379" s="95"/>
      <c r="H379" s="95"/>
      <c r="I379" s="95">
        <v>9.1999999999999993</v>
      </c>
      <c r="J379" s="94" t="s">
        <v>445</v>
      </c>
    </row>
    <row r="380" spans="1:10" ht="16" x14ac:dyDescent="0.2">
      <c r="A380" s="178">
        <v>2</v>
      </c>
      <c r="B380" s="178"/>
      <c r="C380" s="178" t="s">
        <v>419</v>
      </c>
      <c r="D380" s="178" t="s">
        <v>411</v>
      </c>
      <c r="E380" s="179"/>
      <c r="F380" s="95"/>
      <c r="G380" s="95"/>
      <c r="H380" s="95"/>
      <c r="I380" s="95">
        <v>6.16</v>
      </c>
      <c r="J380" s="94" t="s">
        <v>438</v>
      </c>
    </row>
    <row r="381" spans="1:10" ht="16" x14ac:dyDescent="0.2">
      <c r="A381" s="178">
        <v>3</v>
      </c>
      <c r="B381" s="178"/>
      <c r="C381" s="178" t="s">
        <v>436</v>
      </c>
      <c r="D381" s="178" t="s">
        <v>411</v>
      </c>
      <c r="E381" s="179"/>
      <c r="F381" s="95"/>
      <c r="G381" s="95"/>
      <c r="H381" s="95"/>
      <c r="I381" s="95">
        <v>1.32</v>
      </c>
      <c r="J381" s="94" t="s">
        <v>438</v>
      </c>
    </row>
    <row r="382" spans="1:10" ht="16" x14ac:dyDescent="0.2">
      <c r="A382" s="178">
        <v>4</v>
      </c>
      <c r="B382" s="178"/>
      <c r="C382" s="178" t="s">
        <v>437</v>
      </c>
      <c r="D382" s="178" t="s">
        <v>411</v>
      </c>
      <c r="E382" s="179"/>
      <c r="F382" s="95"/>
      <c r="G382" s="95"/>
      <c r="H382" s="95"/>
      <c r="I382" s="95">
        <v>33</v>
      </c>
      <c r="J382" s="94" t="s">
        <v>438</v>
      </c>
    </row>
    <row r="383" spans="1:10" ht="16" x14ac:dyDescent="0.2">
      <c r="A383" s="596" t="s">
        <v>52</v>
      </c>
      <c r="B383" s="597"/>
      <c r="C383" s="598"/>
      <c r="D383" s="143"/>
      <c r="E383" s="154"/>
      <c r="F383" s="163">
        <f>F376+F377</f>
        <v>0</v>
      </c>
      <c r="G383" s="103"/>
      <c r="H383" s="103"/>
      <c r="I383" s="103">
        <f>I376+I378+I379+I380+I381+I382</f>
        <v>2537.8399999999997</v>
      </c>
      <c r="J383" s="94"/>
    </row>
    <row r="384" spans="1:10" ht="18" x14ac:dyDescent="0.2">
      <c r="C384" s="53" t="s">
        <v>388</v>
      </c>
      <c r="D384" s="53"/>
      <c r="E384" s="156"/>
      <c r="F384" s="164" t="s">
        <v>430</v>
      </c>
      <c r="G384" s="139"/>
      <c r="H384" s="139"/>
      <c r="I384" s="181">
        <v>43964</v>
      </c>
      <c r="J384" s="140"/>
    </row>
  </sheetData>
  <autoFilter ref="C4:J362" xr:uid="{1B35777D-86B3-9A48-BA2D-325C1FB8F52E}">
    <sortState xmlns:xlrd2="http://schemas.microsoft.com/office/spreadsheetml/2017/richdata2" ref="C5:J361">
      <sortCondition ref="C4:C361"/>
    </sortState>
  </autoFilter>
  <mergeCells count="4">
    <mergeCell ref="A2:C2"/>
    <mergeCell ref="A376:C376"/>
    <mergeCell ref="A377:C377"/>
    <mergeCell ref="A383:C383"/>
  </mergeCells>
  <conditionalFormatting sqref="A73 B1:B73 B75:B189 B197:B364 B366:B373 B375:B1048576">
    <cfRule type="duplicateValues" dxfId="57" priority="6"/>
  </conditionalFormatting>
  <conditionalFormatting sqref="A73 B1:B73 B75:B373 B375:B1048576">
    <cfRule type="duplicateValues" dxfId="56" priority="2"/>
  </conditionalFormatting>
  <conditionalFormatting sqref="A73 B1:C73 B75:C189 B197:C364 B366:C373 B375:C1048576 C74">
    <cfRule type="duplicateValues" dxfId="55" priority="10"/>
  </conditionalFormatting>
  <conditionalFormatting sqref="B190:B196">
    <cfRule type="duplicateValues" dxfId="54" priority="4"/>
  </conditionalFormatting>
  <conditionalFormatting sqref="B190:C196">
    <cfRule type="duplicateValues" dxfId="53" priority="9"/>
  </conditionalFormatting>
  <conditionalFormatting sqref="C120:C122">
    <cfRule type="duplicateValues" dxfId="52" priority="7"/>
  </conditionalFormatting>
  <conditionalFormatting sqref="C157:C159">
    <cfRule type="duplicateValues" dxfId="51" priority="8"/>
  </conditionalFormatting>
  <conditionalFormatting sqref="F368:F370">
    <cfRule type="duplicateValues" dxfId="50" priority="1"/>
  </conditionalFormatting>
  <conditionalFormatting sqref="J5:J364 J366:J375">
    <cfRule type="notContainsBlanks" dxfId="49" priority="3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4B26-E3B9-EB4C-892D-C09A71894A6B}">
  <sheetPr>
    <pageSetUpPr fitToPage="1"/>
  </sheetPr>
  <dimension ref="A1:O377"/>
  <sheetViews>
    <sheetView zoomScaleNormal="100" workbookViewId="0">
      <pane xSplit="3" ySplit="4" topLeftCell="E338" activePane="bottomRight" state="frozen"/>
      <selection activeCell="I453" sqref="I453"/>
      <selection pane="topRight" activeCell="I453" sqref="I453"/>
      <selection pane="bottomLeft" activeCell="I453" sqref="I453"/>
      <selection pane="bottomRight" activeCell="I453" sqref="I453"/>
    </sheetView>
  </sheetViews>
  <sheetFormatPr baseColWidth="10" defaultColWidth="11.5" defaultRowHeight="13" x14ac:dyDescent="0.15"/>
  <cols>
    <col min="1" max="1" width="5" customWidth="1"/>
    <col min="2" max="2" width="15.33203125" customWidth="1"/>
    <col min="3" max="3" width="21.83203125" customWidth="1"/>
    <col min="4" max="4" width="15.5" customWidth="1"/>
    <col min="5" max="5" width="20.33203125" style="149" customWidth="1"/>
    <col min="6" max="6" width="13.1640625" style="149" customWidth="1"/>
    <col min="7" max="7" width="12.1640625" customWidth="1"/>
    <col min="8" max="9" width="19" customWidth="1"/>
    <col min="10" max="10" width="13.5" customWidth="1"/>
  </cols>
  <sheetData>
    <row r="1" spans="1:10" ht="22" customHeight="1" x14ac:dyDescent="0.2">
      <c r="A1" s="74" t="s">
        <v>429</v>
      </c>
      <c r="E1" s="145"/>
      <c r="J1" s="138"/>
    </row>
    <row r="2" spans="1:10" ht="20" customHeight="1" x14ac:dyDescent="0.2">
      <c r="A2" s="595" t="s">
        <v>408</v>
      </c>
      <c r="B2" s="595"/>
      <c r="C2" s="595"/>
      <c r="D2" s="141"/>
      <c r="E2" s="146"/>
      <c r="F2" s="158" t="s">
        <v>240</v>
      </c>
      <c r="G2" s="76">
        <v>43941</v>
      </c>
      <c r="H2" s="77" t="s">
        <v>433</v>
      </c>
      <c r="I2" s="77">
        <v>43952</v>
      </c>
    </row>
    <row r="3" spans="1:10" ht="11" customHeight="1" x14ac:dyDescent="0.2">
      <c r="A3" s="60"/>
      <c r="B3" s="60"/>
      <c r="C3" s="60"/>
      <c r="D3" s="60"/>
      <c r="E3" s="147"/>
      <c r="F3" s="159"/>
      <c r="G3" s="61"/>
      <c r="H3" s="61"/>
      <c r="I3" s="61"/>
      <c r="J3" s="62"/>
    </row>
    <row r="4" spans="1:10" ht="16" x14ac:dyDescent="0.2">
      <c r="A4" s="72" t="s">
        <v>232</v>
      </c>
      <c r="B4" s="72" t="s">
        <v>241</v>
      </c>
      <c r="C4" s="73" t="s">
        <v>125</v>
      </c>
      <c r="D4" s="73" t="s">
        <v>410</v>
      </c>
      <c r="E4" s="148" t="s">
        <v>409</v>
      </c>
      <c r="F4" s="160" t="s">
        <v>416</v>
      </c>
      <c r="G4" s="72" t="s">
        <v>415</v>
      </c>
      <c r="H4" s="72" t="s">
        <v>434</v>
      </c>
      <c r="I4" s="72" t="s">
        <v>52</v>
      </c>
      <c r="J4" s="72" t="s">
        <v>239</v>
      </c>
    </row>
    <row r="5" spans="1:10" ht="16" x14ac:dyDescent="0.2">
      <c r="A5" s="63">
        <v>1</v>
      </c>
      <c r="B5" s="75" t="s">
        <v>243</v>
      </c>
      <c r="C5" s="66" t="s">
        <v>198</v>
      </c>
      <c r="D5" s="66" t="s">
        <v>411</v>
      </c>
      <c r="E5" s="78">
        <v>100000</v>
      </c>
      <c r="F5" s="78">
        <v>11.34</v>
      </c>
      <c r="G5" s="78">
        <v>1.26</v>
      </c>
      <c r="H5" s="78">
        <f>SUM(F5:G5)</f>
        <v>12.6</v>
      </c>
      <c r="I5" s="78">
        <f>SUM(H5:H8)</f>
        <v>20.55</v>
      </c>
      <c r="J5" s="23"/>
    </row>
    <row r="6" spans="1:10" ht="16" x14ac:dyDescent="0.2">
      <c r="A6" s="63"/>
      <c r="B6" s="75"/>
      <c r="C6" s="66"/>
      <c r="D6" s="66" t="s">
        <v>412</v>
      </c>
      <c r="E6" s="78">
        <v>10000</v>
      </c>
      <c r="F6" s="78">
        <v>3.42</v>
      </c>
      <c r="G6" s="78"/>
      <c r="H6" s="78">
        <f>F6</f>
        <v>3.42</v>
      </c>
      <c r="I6" s="78"/>
      <c r="J6" s="23"/>
    </row>
    <row r="7" spans="1:10" ht="16" x14ac:dyDescent="0.2">
      <c r="A7" s="63"/>
      <c r="B7" s="75"/>
      <c r="C7" s="66"/>
      <c r="D7" s="66" t="s">
        <v>413</v>
      </c>
      <c r="E7" s="78">
        <v>100000</v>
      </c>
      <c r="F7" s="78">
        <v>4.18</v>
      </c>
      <c r="G7" s="78"/>
      <c r="H7" s="78">
        <f>F7</f>
        <v>4.18</v>
      </c>
      <c r="I7" s="78"/>
      <c r="J7" s="23"/>
    </row>
    <row r="8" spans="1:10" ht="16" x14ac:dyDescent="0.2">
      <c r="A8" s="63"/>
      <c r="B8" s="75"/>
      <c r="C8" s="66"/>
      <c r="D8" s="66" t="s">
        <v>414</v>
      </c>
      <c r="E8" s="78">
        <v>10000</v>
      </c>
      <c r="F8" s="78">
        <v>0.35</v>
      </c>
      <c r="G8" s="78"/>
      <c r="H8" s="78">
        <f>F8</f>
        <v>0.35</v>
      </c>
      <c r="I8" s="78"/>
      <c r="J8" s="23"/>
    </row>
    <row r="9" spans="1:10" ht="16" x14ac:dyDescent="0.2">
      <c r="A9" s="63"/>
      <c r="B9" s="75"/>
      <c r="C9" s="66"/>
      <c r="D9" s="66"/>
      <c r="E9" s="79"/>
      <c r="F9" s="78"/>
      <c r="H9" s="78"/>
      <c r="I9" s="78"/>
      <c r="J9" s="23"/>
    </row>
    <row r="10" spans="1:10" ht="16" x14ac:dyDescent="0.2">
      <c r="A10" s="63">
        <f>A5+1</f>
        <v>2</v>
      </c>
      <c r="B10" s="75" t="s">
        <v>244</v>
      </c>
      <c r="C10" s="66" t="s">
        <v>216</v>
      </c>
      <c r="D10" s="66" t="s">
        <v>411</v>
      </c>
      <c r="E10" s="79">
        <v>200000</v>
      </c>
      <c r="F10" s="78">
        <v>23.94</v>
      </c>
      <c r="G10" s="78">
        <v>1.26</v>
      </c>
      <c r="H10" s="78">
        <f>F10+G10</f>
        <v>25.200000000000003</v>
      </c>
      <c r="I10" s="78">
        <f>SUM(H10:H13)</f>
        <v>37.330000000000005</v>
      </c>
      <c r="J10" s="23"/>
    </row>
    <row r="11" spans="1:10" ht="16" x14ac:dyDescent="0.2">
      <c r="A11" s="63"/>
      <c r="B11" s="75"/>
      <c r="C11" s="66"/>
      <c r="D11" s="66" t="s">
        <v>412</v>
      </c>
      <c r="E11" s="79">
        <v>10000</v>
      </c>
      <c r="F11" s="78">
        <v>3.42</v>
      </c>
      <c r="G11" s="78"/>
      <c r="H11" s="78">
        <f>F11</f>
        <v>3.42</v>
      </c>
      <c r="I11" s="78"/>
      <c r="J11" s="23"/>
    </row>
    <row r="12" spans="1:10" ht="16" x14ac:dyDescent="0.2">
      <c r="A12" s="63"/>
      <c r="B12" s="75"/>
      <c r="C12" s="66"/>
      <c r="D12" s="66" t="s">
        <v>413</v>
      </c>
      <c r="E12" s="79">
        <v>200000</v>
      </c>
      <c r="F12" s="78">
        <v>8.36</v>
      </c>
      <c r="G12" s="78"/>
      <c r="H12" s="78">
        <f>F12</f>
        <v>8.36</v>
      </c>
      <c r="I12" s="78"/>
      <c r="J12" s="23"/>
    </row>
    <row r="13" spans="1:10" ht="16" x14ac:dyDescent="0.2">
      <c r="A13" s="63"/>
      <c r="B13" s="75"/>
      <c r="C13" s="66"/>
      <c r="D13" s="66" t="s">
        <v>414</v>
      </c>
      <c r="E13" s="79">
        <v>10000</v>
      </c>
      <c r="F13" s="78">
        <v>0.35</v>
      </c>
      <c r="G13" s="78"/>
      <c r="H13" s="78">
        <f>F13</f>
        <v>0.35</v>
      </c>
      <c r="I13" s="78"/>
      <c r="J13" s="23"/>
    </row>
    <row r="14" spans="1:10" ht="16" x14ac:dyDescent="0.2">
      <c r="A14" s="63"/>
      <c r="B14" s="75"/>
      <c r="C14" s="66"/>
      <c r="D14" s="66"/>
      <c r="E14" s="79"/>
      <c r="F14" s="78"/>
      <c r="G14" s="78"/>
      <c r="H14" s="78"/>
      <c r="I14" s="78"/>
      <c r="J14" s="23"/>
    </row>
    <row r="15" spans="1:10" ht="16" x14ac:dyDescent="0.2">
      <c r="A15" s="63">
        <f>A10+1</f>
        <v>3</v>
      </c>
      <c r="B15" s="75" t="s">
        <v>245</v>
      </c>
      <c r="C15" s="66" t="s">
        <v>98</v>
      </c>
      <c r="D15" s="66" t="s">
        <v>411</v>
      </c>
      <c r="E15" s="79">
        <v>250000</v>
      </c>
      <c r="F15" s="78">
        <v>192.48</v>
      </c>
      <c r="G15" s="78">
        <v>8.02</v>
      </c>
      <c r="H15" s="78">
        <f>F15+G15</f>
        <v>200.5</v>
      </c>
      <c r="I15" s="78">
        <f>SUM(H15:H16)</f>
        <v>221.4</v>
      </c>
      <c r="J15" s="23"/>
    </row>
    <row r="16" spans="1:10" ht="16" x14ac:dyDescent="0.2">
      <c r="A16" s="63"/>
      <c r="B16" s="75"/>
      <c r="C16" s="66"/>
      <c r="D16" s="66" t="s">
        <v>413</v>
      </c>
      <c r="E16" s="79">
        <v>500000</v>
      </c>
      <c r="F16" s="78">
        <v>20.9</v>
      </c>
      <c r="G16" s="78"/>
      <c r="H16" s="78">
        <f>F16</f>
        <v>20.9</v>
      </c>
      <c r="I16" s="78"/>
      <c r="J16" s="23"/>
    </row>
    <row r="17" spans="1:10" ht="16" x14ac:dyDescent="0.2">
      <c r="A17" s="63"/>
      <c r="B17" s="75"/>
      <c r="C17" s="66"/>
      <c r="D17" s="66"/>
      <c r="E17" s="79"/>
      <c r="F17" s="78"/>
      <c r="G17" s="78"/>
      <c r="H17" s="78"/>
      <c r="I17" s="78"/>
      <c r="J17" s="23"/>
    </row>
    <row r="18" spans="1:10" ht="16" x14ac:dyDescent="0.2">
      <c r="A18" s="63">
        <f>A15+1</f>
        <v>4</v>
      </c>
      <c r="B18" s="75" t="s">
        <v>246</v>
      </c>
      <c r="C18" s="66" t="s">
        <v>68</v>
      </c>
      <c r="D18" s="66" t="s">
        <v>411</v>
      </c>
      <c r="E18" s="79">
        <v>100000</v>
      </c>
      <c r="F18" s="78">
        <v>27.72</v>
      </c>
      <c r="G18" s="78">
        <v>3.08</v>
      </c>
      <c r="H18" s="78">
        <f>F18+G18</f>
        <v>30.799999999999997</v>
      </c>
      <c r="I18" s="78">
        <f>SUM(H18:H19)</f>
        <v>32.47</v>
      </c>
      <c r="J18" s="23"/>
    </row>
    <row r="19" spans="1:10" ht="16" x14ac:dyDescent="0.2">
      <c r="A19" s="63"/>
      <c r="B19" s="75"/>
      <c r="C19" s="66"/>
      <c r="D19" s="66" t="s">
        <v>413</v>
      </c>
      <c r="E19" s="79">
        <v>40000</v>
      </c>
      <c r="F19" s="78">
        <v>1.67</v>
      </c>
      <c r="G19" s="78"/>
      <c r="H19" s="78">
        <f>F19</f>
        <v>1.67</v>
      </c>
      <c r="I19" s="78"/>
      <c r="J19" s="23"/>
    </row>
    <row r="20" spans="1:10" ht="16" x14ac:dyDescent="0.2">
      <c r="A20" s="63"/>
      <c r="B20" s="75"/>
      <c r="C20" s="66"/>
      <c r="D20" s="66"/>
      <c r="E20" s="79"/>
      <c r="F20" s="78"/>
      <c r="G20" s="78"/>
      <c r="H20" s="78"/>
      <c r="I20" s="78"/>
      <c r="J20" s="23"/>
    </row>
    <row r="21" spans="1:10" ht="16" x14ac:dyDescent="0.2">
      <c r="A21" s="63">
        <f>A18+1</f>
        <v>5</v>
      </c>
      <c r="B21" s="75" t="s">
        <v>247</v>
      </c>
      <c r="C21" s="66" t="s">
        <v>89</v>
      </c>
      <c r="D21" s="66" t="s">
        <v>411</v>
      </c>
      <c r="E21" s="79">
        <v>10000</v>
      </c>
      <c r="F21" s="78">
        <v>0</v>
      </c>
      <c r="G21" s="78">
        <f>H21-F21</f>
        <v>5.0199999999999996</v>
      </c>
      <c r="H21" s="78">
        <v>5.0199999999999996</v>
      </c>
      <c r="I21" s="78">
        <f>SUM(H21)</f>
        <v>5.0199999999999996</v>
      </c>
      <c r="J21" s="23"/>
    </row>
    <row r="22" spans="1:10" ht="16" x14ac:dyDescent="0.2">
      <c r="A22" s="63"/>
      <c r="B22" s="75"/>
      <c r="C22" s="66"/>
      <c r="D22" s="66"/>
      <c r="E22" s="79"/>
      <c r="F22" s="78"/>
      <c r="G22" s="78"/>
      <c r="H22" s="78"/>
      <c r="I22" s="78"/>
      <c r="J22" s="23"/>
    </row>
    <row r="23" spans="1:10" ht="16" x14ac:dyDescent="0.2">
      <c r="A23" s="63">
        <v>6</v>
      </c>
      <c r="B23" s="75" t="s">
        <v>248</v>
      </c>
      <c r="C23" s="66" t="s">
        <v>138</v>
      </c>
      <c r="D23" s="66" t="s">
        <v>411</v>
      </c>
      <c r="E23" s="79">
        <v>10000</v>
      </c>
      <c r="F23" s="78">
        <v>0</v>
      </c>
      <c r="G23" s="78">
        <f>H23-F23</f>
        <v>1.26</v>
      </c>
      <c r="H23" s="78">
        <v>1.26</v>
      </c>
      <c r="I23" s="78">
        <f>H23</f>
        <v>1.26</v>
      </c>
      <c r="J23" s="23"/>
    </row>
    <row r="24" spans="1:10" ht="16" x14ac:dyDescent="0.2">
      <c r="A24" s="63"/>
      <c r="B24" s="75"/>
      <c r="C24" s="66"/>
      <c r="D24" s="66"/>
      <c r="E24" s="79"/>
      <c r="F24" s="78"/>
      <c r="G24" s="78"/>
      <c r="H24" s="78"/>
      <c r="I24" s="78"/>
      <c r="J24" s="23"/>
    </row>
    <row r="25" spans="1:10" ht="16" x14ac:dyDescent="0.2">
      <c r="A25" s="63">
        <v>7</v>
      </c>
      <c r="B25" s="75" t="s">
        <v>249</v>
      </c>
      <c r="C25" s="66" t="s">
        <v>139</v>
      </c>
      <c r="D25" s="66" t="s">
        <v>411</v>
      </c>
      <c r="E25" s="79">
        <v>100000</v>
      </c>
      <c r="F25" s="78">
        <v>11.34</v>
      </c>
      <c r="G25" s="78">
        <f>H25-F25</f>
        <v>1.2599999999999998</v>
      </c>
      <c r="H25" s="78">
        <v>12.6</v>
      </c>
      <c r="I25" s="78">
        <f>SUM(H25:H30)</f>
        <v>47</v>
      </c>
      <c r="J25" s="23"/>
    </row>
    <row r="26" spans="1:10" ht="16" x14ac:dyDescent="0.2">
      <c r="A26" s="63"/>
      <c r="B26" s="75"/>
      <c r="C26" s="66"/>
      <c r="D26" s="66" t="s">
        <v>417</v>
      </c>
      <c r="E26" s="79">
        <v>50000</v>
      </c>
      <c r="F26" s="78">
        <v>22.05</v>
      </c>
      <c r="G26" s="78"/>
      <c r="H26" s="78">
        <f>F26</f>
        <v>22.05</v>
      </c>
      <c r="I26" s="78"/>
      <c r="J26" s="23"/>
    </row>
    <row r="27" spans="1:10" ht="16" x14ac:dyDescent="0.2">
      <c r="A27" s="63"/>
      <c r="B27" s="75"/>
      <c r="C27" s="66"/>
      <c r="D27" s="66" t="s">
        <v>412</v>
      </c>
      <c r="E27" s="79">
        <v>10000</v>
      </c>
      <c r="F27" s="78">
        <v>3.42</v>
      </c>
      <c r="G27" s="78"/>
      <c r="H27" s="78">
        <f>F27</f>
        <v>3.42</v>
      </c>
      <c r="I27" s="78"/>
      <c r="J27" s="23"/>
    </row>
    <row r="28" spans="1:10" ht="16" x14ac:dyDescent="0.2">
      <c r="A28" s="63"/>
      <c r="B28" s="75"/>
      <c r="C28" s="66"/>
      <c r="D28" s="66" t="s">
        <v>413</v>
      </c>
      <c r="E28" s="79">
        <v>100000</v>
      </c>
      <c r="F28" s="78">
        <v>4.18</v>
      </c>
      <c r="G28" s="78"/>
      <c r="H28" s="78">
        <f>F28</f>
        <v>4.18</v>
      </c>
      <c r="I28" s="78"/>
      <c r="J28" s="23"/>
    </row>
    <row r="29" spans="1:10" ht="16" x14ac:dyDescent="0.2">
      <c r="A29" s="63"/>
      <c r="B29" s="75"/>
      <c r="C29" s="66"/>
      <c r="D29" s="66" t="s">
        <v>418</v>
      </c>
      <c r="E29" s="79">
        <v>100000</v>
      </c>
      <c r="F29" s="78">
        <v>4.4000000000000004</v>
      </c>
      <c r="G29" s="78"/>
      <c r="H29" s="78">
        <f>F29</f>
        <v>4.4000000000000004</v>
      </c>
      <c r="I29" s="78"/>
      <c r="J29" s="23"/>
    </row>
    <row r="30" spans="1:10" ht="16" x14ac:dyDescent="0.2">
      <c r="A30" s="63"/>
      <c r="B30" s="75"/>
      <c r="C30" s="66"/>
      <c r="D30" s="66" t="s">
        <v>414</v>
      </c>
      <c r="E30" s="79">
        <v>10000</v>
      </c>
      <c r="F30" s="78">
        <v>0.35</v>
      </c>
      <c r="G30" s="78"/>
      <c r="H30" s="78">
        <f>F30</f>
        <v>0.35</v>
      </c>
      <c r="I30" s="78"/>
      <c r="J30" s="23"/>
    </row>
    <row r="31" spans="1:10" ht="16" x14ac:dyDescent="0.2">
      <c r="A31" s="63"/>
      <c r="B31" s="75"/>
      <c r="C31" s="66"/>
      <c r="D31" s="66"/>
      <c r="E31" s="79"/>
      <c r="F31" s="78"/>
      <c r="G31" s="78"/>
      <c r="H31" s="78"/>
      <c r="I31" s="78"/>
      <c r="J31" s="23"/>
    </row>
    <row r="32" spans="1:10" ht="16" x14ac:dyDescent="0.2">
      <c r="A32" s="63">
        <v>8</v>
      </c>
      <c r="B32" s="75" t="s">
        <v>250</v>
      </c>
      <c r="C32" s="66" t="s">
        <v>217</v>
      </c>
      <c r="D32" s="66" t="s">
        <v>411</v>
      </c>
      <c r="E32" s="79">
        <v>10000</v>
      </c>
      <c r="F32" s="78">
        <v>0</v>
      </c>
      <c r="G32" s="78">
        <f>H32-F32</f>
        <v>0.91</v>
      </c>
      <c r="H32" s="78">
        <v>0.91</v>
      </c>
      <c r="I32" s="78">
        <f>H32</f>
        <v>0.91</v>
      </c>
      <c r="J32" s="23"/>
    </row>
    <row r="33" spans="1:10" ht="16" x14ac:dyDescent="0.2">
      <c r="A33" s="63"/>
      <c r="B33" s="75"/>
      <c r="C33" s="66"/>
      <c r="D33" s="66"/>
      <c r="E33" s="79"/>
      <c r="F33" s="78"/>
      <c r="G33" s="78"/>
      <c r="H33" s="78"/>
      <c r="I33" s="78"/>
      <c r="J33" s="23"/>
    </row>
    <row r="34" spans="1:10" ht="16" x14ac:dyDescent="0.2">
      <c r="A34" s="63">
        <v>9</v>
      </c>
      <c r="B34" s="75" t="s">
        <v>253</v>
      </c>
      <c r="C34" s="66" t="s">
        <v>97</v>
      </c>
      <c r="D34" s="66" t="s">
        <v>411</v>
      </c>
      <c r="E34" s="78">
        <v>10000</v>
      </c>
      <c r="F34" s="78">
        <v>0</v>
      </c>
      <c r="G34" s="78">
        <f>H34-F34</f>
        <v>2.0099999999999998</v>
      </c>
      <c r="H34" s="78">
        <v>2.0099999999999998</v>
      </c>
      <c r="I34" s="78">
        <f>H34</f>
        <v>2.0099999999999998</v>
      </c>
      <c r="J34" s="23"/>
    </row>
    <row r="35" spans="1:10" ht="16" x14ac:dyDescent="0.2">
      <c r="A35" s="63"/>
      <c r="B35" s="75"/>
      <c r="C35" s="66"/>
      <c r="D35" s="66"/>
      <c r="E35" s="78"/>
      <c r="F35" s="78"/>
      <c r="G35" s="78"/>
      <c r="H35" s="78"/>
      <c r="I35" s="78"/>
      <c r="J35" s="23"/>
    </row>
    <row r="36" spans="1:10" ht="16" x14ac:dyDescent="0.2">
      <c r="A36" s="63">
        <v>10</v>
      </c>
      <c r="B36" s="75" t="s">
        <v>254</v>
      </c>
      <c r="C36" s="66" t="s">
        <v>178</v>
      </c>
      <c r="D36" s="66" t="s">
        <v>411</v>
      </c>
      <c r="E36" s="79">
        <v>50000</v>
      </c>
      <c r="F36" s="78">
        <v>20.079999999999998</v>
      </c>
      <c r="G36" s="78">
        <f>H36-F36</f>
        <v>5.0200000000000031</v>
      </c>
      <c r="H36" s="78">
        <v>25.1</v>
      </c>
      <c r="I36" s="78">
        <f>SUM(H36:H41)</f>
        <v>72.37</v>
      </c>
      <c r="J36" s="23"/>
    </row>
    <row r="37" spans="1:10" ht="16" x14ac:dyDescent="0.2">
      <c r="A37" s="63"/>
      <c r="B37" s="75"/>
      <c r="C37" s="66"/>
      <c r="D37" s="66" t="s">
        <v>417</v>
      </c>
      <c r="E37" s="79">
        <v>50000</v>
      </c>
      <c r="F37" s="78">
        <v>22.05</v>
      </c>
      <c r="G37" s="78"/>
      <c r="H37" s="78">
        <f>F37</f>
        <v>22.05</v>
      </c>
      <c r="I37" s="78"/>
      <c r="J37" s="23"/>
    </row>
    <row r="38" spans="1:10" ht="16" x14ac:dyDescent="0.2">
      <c r="A38" s="63"/>
      <c r="B38" s="75"/>
      <c r="C38" s="66"/>
      <c r="D38" s="66" t="s">
        <v>412</v>
      </c>
      <c r="E38" s="79">
        <v>10000</v>
      </c>
      <c r="F38" s="78">
        <v>3.42</v>
      </c>
      <c r="G38" s="78"/>
      <c r="H38" s="78">
        <f>F38</f>
        <v>3.42</v>
      </c>
      <c r="I38" s="78"/>
      <c r="J38" s="23"/>
    </row>
    <row r="39" spans="1:10" ht="16" x14ac:dyDescent="0.2">
      <c r="A39" s="63"/>
      <c r="B39" s="75"/>
      <c r="C39" s="66"/>
      <c r="D39" s="66" t="s">
        <v>413</v>
      </c>
      <c r="E39" s="79">
        <v>250000</v>
      </c>
      <c r="F39" s="78">
        <v>10.45</v>
      </c>
      <c r="G39" s="78"/>
      <c r="H39" s="78">
        <f>F39</f>
        <v>10.45</v>
      </c>
      <c r="I39" s="78"/>
      <c r="J39" s="23"/>
    </row>
    <row r="40" spans="1:10" ht="16" x14ac:dyDescent="0.2">
      <c r="A40" s="63"/>
      <c r="B40" s="75"/>
      <c r="C40" s="66"/>
      <c r="D40" s="66" t="s">
        <v>418</v>
      </c>
      <c r="E40" s="79">
        <v>250000</v>
      </c>
      <c r="F40" s="78">
        <v>11</v>
      </c>
      <c r="G40" s="78"/>
      <c r="H40" s="78">
        <f>F40</f>
        <v>11</v>
      </c>
      <c r="I40" s="78"/>
      <c r="J40" s="23"/>
    </row>
    <row r="41" spans="1:10" ht="16" x14ac:dyDescent="0.2">
      <c r="A41" s="63"/>
      <c r="B41" s="75"/>
      <c r="C41" s="66"/>
      <c r="D41" s="66" t="s">
        <v>414</v>
      </c>
      <c r="E41" s="79">
        <v>10000</v>
      </c>
      <c r="F41" s="78">
        <v>0.35</v>
      </c>
      <c r="G41" s="78"/>
      <c r="H41" s="78">
        <f>F41</f>
        <v>0.35</v>
      </c>
      <c r="I41" s="78"/>
      <c r="J41" s="23"/>
    </row>
    <row r="42" spans="1:10" ht="16" x14ac:dyDescent="0.2">
      <c r="A42" s="63"/>
      <c r="B42" s="75"/>
      <c r="C42" s="66"/>
      <c r="D42" s="66"/>
      <c r="E42" s="79"/>
      <c r="F42" s="78"/>
      <c r="G42" s="78"/>
      <c r="H42" s="78"/>
      <c r="I42" s="78"/>
      <c r="J42" s="23"/>
    </row>
    <row r="43" spans="1:10" ht="16" x14ac:dyDescent="0.2">
      <c r="A43" s="63">
        <f>A36+1</f>
        <v>11</v>
      </c>
      <c r="B43" s="75" t="s">
        <v>324</v>
      </c>
      <c r="C43" s="66" t="s">
        <v>325</v>
      </c>
      <c r="D43" s="66" t="s">
        <v>411</v>
      </c>
      <c r="E43" s="78">
        <v>250000</v>
      </c>
      <c r="F43" s="78">
        <v>21.84</v>
      </c>
      <c r="G43" s="78">
        <f>H43-F43</f>
        <v>0.91000000000000014</v>
      </c>
      <c r="H43" s="78">
        <v>22.75</v>
      </c>
      <c r="I43" s="78">
        <f>SUM(H43:H44)</f>
        <v>43.65</v>
      </c>
      <c r="J43" s="23"/>
    </row>
    <row r="44" spans="1:10" ht="16" x14ac:dyDescent="0.2">
      <c r="A44" s="63"/>
      <c r="B44" s="75"/>
      <c r="C44" s="66"/>
      <c r="D44" s="66" t="s">
        <v>413</v>
      </c>
      <c r="E44" s="78">
        <v>500000</v>
      </c>
      <c r="F44" s="78">
        <v>20.9</v>
      </c>
      <c r="G44" s="78"/>
      <c r="H44" s="78">
        <f>F44</f>
        <v>20.9</v>
      </c>
      <c r="I44" s="78"/>
      <c r="J44" s="23"/>
    </row>
    <row r="45" spans="1:10" ht="16" x14ac:dyDescent="0.2">
      <c r="A45" s="63"/>
      <c r="B45" s="75"/>
      <c r="C45" s="66"/>
      <c r="D45" s="66"/>
      <c r="E45" s="78"/>
      <c r="F45" s="78"/>
      <c r="G45" s="78"/>
      <c r="H45" s="78"/>
      <c r="I45" s="78"/>
      <c r="J45" s="23"/>
    </row>
    <row r="46" spans="1:10" ht="16" x14ac:dyDescent="0.2">
      <c r="A46" s="63">
        <f>A43+1</f>
        <v>12</v>
      </c>
      <c r="B46" s="75" t="s">
        <v>255</v>
      </c>
      <c r="C46" s="66" t="s">
        <v>79</v>
      </c>
      <c r="D46" s="66" t="s">
        <v>411</v>
      </c>
      <c r="E46" s="79">
        <v>250000</v>
      </c>
      <c r="F46" s="78">
        <v>15.84</v>
      </c>
      <c r="G46" s="78">
        <f>H46-F46</f>
        <v>0.66000000000000014</v>
      </c>
      <c r="H46" s="78">
        <v>16.5</v>
      </c>
      <c r="I46" s="78">
        <f>SUM(H46:H51)</f>
        <v>69.47</v>
      </c>
      <c r="J46" s="23"/>
    </row>
    <row r="47" spans="1:10" ht="16" x14ac:dyDescent="0.2">
      <c r="A47" s="63"/>
      <c r="B47" s="75"/>
      <c r="C47" s="66"/>
      <c r="D47" s="66" t="s">
        <v>417</v>
      </c>
      <c r="E47" s="79">
        <v>50000</v>
      </c>
      <c r="F47" s="78">
        <v>6.3</v>
      </c>
      <c r="G47" s="78"/>
      <c r="H47" s="78">
        <f>F47</f>
        <v>6.3</v>
      </c>
      <c r="I47" s="78"/>
      <c r="J47" s="23"/>
    </row>
    <row r="48" spans="1:10" ht="16" x14ac:dyDescent="0.2">
      <c r="A48" s="63"/>
      <c r="B48" s="75"/>
      <c r="C48" s="66"/>
      <c r="D48" s="66" t="s">
        <v>412</v>
      </c>
      <c r="E48" s="79">
        <v>10000</v>
      </c>
      <c r="F48" s="78">
        <v>3.42</v>
      </c>
      <c r="G48" s="78"/>
      <c r="H48" s="78">
        <f>F48</f>
        <v>3.42</v>
      </c>
      <c r="I48" s="78"/>
      <c r="J48" s="23"/>
    </row>
    <row r="49" spans="1:10" ht="16" x14ac:dyDescent="0.2">
      <c r="A49" s="63"/>
      <c r="B49" s="75"/>
      <c r="C49" s="66"/>
      <c r="D49" s="66" t="s">
        <v>413</v>
      </c>
      <c r="E49" s="79">
        <v>500000</v>
      </c>
      <c r="F49" s="78">
        <v>20.9</v>
      </c>
      <c r="G49" s="78"/>
      <c r="H49" s="78">
        <f>F49</f>
        <v>20.9</v>
      </c>
      <c r="I49" s="78"/>
      <c r="J49" s="23"/>
    </row>
    <row r="50" spans="1:10" ht="16" x14ac:dyDescent="0.2">
      <c r="A50" s="63"/>
      <c r="B50" s="75"/>
      <c r="C50" s="66"/>
      <c r="D50" s="66" t="s">
        <v>418</v>
      </c>
      <c r="E50" s="79">
        <v>500000</v>
      </c>
      <c r="F50" s="78">
        <v>22</v>
      </c>
      <c r="G50" s="78"/>
      <c r="H50" s="78">
        <f>F50</f>
        <v>22</v>
      </c>
      <c r="I50" s="78"/>
      <c r="J50" s="23"/>
    </row>
    <row r="51" spans="1:10" ht="16" x14ac:dyDescent="0.2">
      <c r="A51" s="63"/>
      <c r="B51" s="75"/>
      <c r="C51" s="66"/>
      <c r="D51" s="66" t="s">
        <v>414</v>
      </c>
      <c r="E51" s="79">
        <v>10000</v>
      </c>
      <c r="F51" s="78">
        <v>0.35</v>
      </c>
      <c r="G51" s="78"/>
      <c r="H51" s="78">
        <f>F51</f>
        <v>0.35</v>
      </c>
      <c r="I51" s="78"/>
      <c r="J51" s="23"/>
    </row>
    <row r="52" spans="1:10" ht="16" x14ac:dyDescent="0.2">
      <c r="A52" s="63"/>
      <c r="B52" s="75"/>
      <c r="C52" s="66"/>
      <c r="D52" s="66"/>
      <c r="E52" s="79"/>
      <c r="F52" s="78"/>
      <c r="G52" s="78"/>
      <c r="H52" s="78"/>
      <c r="I52" s="78"/>
      <c r="J52" s="23"/>
    </row>
    <row r="53" spans="1:10" ht="16" x14ac:dyDescent="0.2">
      <c r="A53" s="63">
        <f>A46+1</f>
        <v>13</v>
      </c>
      <c r="B53" s="75" t="s">
        <v>256</v>
      </c>
      <c r="C53" s="66" t="s">
        <v>80</v>
      </c>
      <c r="D53" s="66" t="s">
        <v>411</v>
      </c>
      <c r="E53" s="79">
        <v>10000</v>
      </c>
      <c r="F53" s="78">
        <v>0</v>
      </c>
      <c r="G53" s="78">
        <f>H53-F53</f>
        <v>0.66</v>
      </c>
      <c r="H53" s="78">
        <v>0.66</v>
      </c>
      <c r="I53" s="78">
        <f>SUM(H53:H54)</f>
        <v>10.27</v>
      </c>
      <c r="J53" s="23"/>
    </row>
    <row r="54" spans="1:10" ht="16" x14ac:dyDescent="0.2">
      <c r="A54" s="63"/>
      <c r="B54" s="75"/>
      <c r="C54" s="66"/>
      <c r="D54" s="66" t="s">
        <v>413</v>
      </c>
      <c r="E54" s="79">
        <v>230000</v>
      </c>
      <c r="F54" s="78">
        <v>9.61</v>
      </c>
      <c r="G54" s="78"/>
      <c r="H54" s="78">
        <f>F54</f>
        <v>9.61</v>
      </c>
      <c r="I54" s="78"/>
      <c r="J54" s="23"/>
    </row>
    <row r="55" spans="1:10" ht="16" x14ac:dyDescent="0.2">
      <c r="A55" s="63"/>
      <c r="B55" s="75"/>
      <c r="C55" s="66"/>
      <c r="D55" s="66"/>
      <c r="E55" s="79"/>
      <c r="F55" s="78"/>
      <c r="G55" s="78"/>
      <c r="H55" s="78"/>
      <c r="I55" s="78"/>
      <c r="J55" s="23"/>
    </row>
    <row r="56" spans="1:10" ht="16" x14ac:dyDescent="0.2">
      <c r="A56" s="63">
        <v>15</v>
      </c>
      <c r="B56" s="75" t="s">
        <v>257</v>
      </c>
      <c r="C56" s="167" t="s">
        <v>205</v>
      </c>
      <c r="D56" s="66" t="s">
        <v>411</v>
      </c>
      <c r="E56" s="79">
        <v>10000</v>
      </c>
      <c r="F56" s="78">
        <v>0</v>
      </c>
      <c r="G56" s="78">
        <f>H56-F56</f>
        <v>0.53</v>
      </c>
      <c r="H56" s="78">
        <v>0.53</v>
      </c>
      <c r="I56" s="78">
        <f>SUM(H56:H57)</f>
        <v>0.95</v>
      </c>
      <c r="J56" s="23"/>
    </row>
    <row r="57" spans="1:10" ht="16" x14ac:dyDescent="0.2">
      <c r="A57" s="63"/>
      <c r="B57" s="75"/>
      <c r="C57" s="167"/>
      <c r="D57" s="66" t="s">
        <v>413</v>
      </c>
      <c r="E57" s="79">
        <v>10000</v>
      </c>
      <c r="F57" s="78">
        <v>0.42</v>
      </c>
      <c r="G57" s="78"/>
      <c r="H57" s="78">
        <f>F57</f>
        <v>0.42</v>
      </c>
      <c r="I57" s="78"/>
      <c r="J57" s="23"/>
    </row>
    <row r="58" spans="1:10" ht="16" x14ac:dyDescent="0.2">
      <c r="A58" s="63"/>
      <c r="B58" s="75"/>
      <c r="C58" s="167"/>
      <c r="D58" s="66"/>
      <c r="E58" s="79"/>
      <c r="F58" s="78"/>
      <c r="G58" s="78"/>
      <c r="H58" s="78"/>
      <c r="I58" s="78"/>
      <c r="J58" s="23"/>
    </row>
    <row r="59" spans="1:10" ht="16" x14ac:dyDescent="0.2">
      <c r="A59" s="174">
        <v>16</v>
      </c>
      <c r="B59" s="175" t="s">
        <v>431</v>
      </c>
      <c r="C59" s="177" t="s">
        <v>419</v>
      </c>
      <c r="D59" s="176" t="s">
        <v>411</v>
      </c>
      <c r="E59" s="144">
        <v>10000</v>
      </c>
      <c r="F59" s="144">
        <v>0</v>
      </c>
      <c r="G59" s="78">
        <f>H59-F59</f>
        <v>0</v>
      </c>
      <c r="H59" s="78"/>
      <c r="I59" s="78"/>
      <c r="J59" s="23"/>
    </row>
    <row r="60" spans="1:10" ht="16" x14ac:dyDescent="0.2">
      <c r="A60" s="63"/>
      <c r="B60" s="75"/>
      <c r="C60" s="167"/>
      <c r="D60" s="66"/>
      <c r="E60" s="79"/>
      <c r="F60" s="78"/>
      <c r="G60" s="78"/>
      <c r="H60" s="78"/>
      <c r="I60" s="78"/>
      <c r="J60" s="23"/>
    </row>
    <row r="61" spans="1:10" ht="16" x14ac:dyDescent="0.2">
      <c r="A61" s="63">
        <v>17</v>
      </c>
      <c r="B61" s="75" t="s">
        <v>258</v>
      </c>
      <c r="C61" s="66" t="s">
        <v>64</v>
      </c>
      <c r="D61" s="66" t="s">
        <v>411</v>
      </c>
      <c r="E61" s="79">
        <v>100000</v>
      </c>
      <c r="F61" s="78">
        <v>18.09</v>
      </c>
      <c r="G61" s="78">
        <f>H61-F61</f>
        <v>2.0100000000000016</v>
      </c>
      <c r="H61" s="78">
        <v>20.100000000000001</v>
      </c>
      <c r="I61" s="78">
        <f>SUM(H61:H65)</f>
        <v>32.450000000000003</v>
      </c>
      <c r="J61" s="23"/>
    </row>
    <row r="62" spans="1:10" ht="16" x14ac:dyDescent="0.2">
      <c r="A62" s="63"/>
      <c r="B62" s="75"/>
      <c r="C62" s="66"/>
      <c r="D62" s="66" t="s">
        <v>412</v>
      </c>
      <c r="E62" s="79">
        <v>10000</v>
      </c>
      <c r="F62" s="78">
        <v>3.42</v>
      </c>
      <c r="G62" s="78"/>
      <c r="H62" s="78">
        <f>F62</f>
        <v>3.42</v>
      </c>
      <c r="I62" s="78"/>
      <c r="J62" s="23"/>
    </row>
    <row r="63" spans="1:10" ht="16" x14ac:dyDescent="0.2">
      <c r="A63" s="63"/>
      <c r="B63" s="75"/>
      <c r="C63" s="66"/>
      <c r="D63" s="66" t="s">
        <v>413</v>
      </c>
      <c r="E63" s="79">
        <v>100000</v>
      </c>
      <c r="F63" s="78">
        <v>4.18</v>
      </c>
      <c r="G63" s="78"/>
      <c r="H63" s="78">
        <f>F63</f>
        <v>4.18</v>
      </c>
      <c r="I63" s="78"/>
      <c r="J63" s="23"/>
    </row>
    <row r="64" spans="1:10" ht="16" x14ac:dyDescent="0.2">
      <c r="A64" s="63"/>
      <c r="B64" s="75"/>
      <c r="C64" s="66"/>
      <c r="D64" s="66" t="s">
        <v>418</v>
      </c>
      <c r="E64" s="79">
        <v>100000</v>
      </c>
      <c r="F64" s="78">
        <v>4.4000000000000004</v>
      </c>
      <c r="G64" s="78"/>
      <c r="H64" s="78">
        <f>F64</f>
        <v>4.4000000000000004</v>
      </c>
      <c r="I64" s="78"/>
      <c r="J64" s="23"/>
    </row>
    <row r="65" spans="1:10" ht="16" x14ac:dyDescent="0.2">
      <c r="A65" s="63"/>
      <c r="B65" s="75"/>
      <c r="C65" s="66"/>
      <c r="D65" s="66" t="s">
        <v>414</v>
      </c>
      <c r="E65" s="79">
        <v>10000</v>
      </c>
      <c r="F65" s="78">
        <v>0.35</v>
      </c>
      <c r="G65" s="78"/>
      <c r="H65" s="78">
        <f>F65</f>
        <v>0.35</v>
      </c>
      <c r="I65" s="78"/>
      <c r="J65" s="23"/>
    </row>
    <row r="66" spans="1:10" ht="16" x14ac:dyDescent="0.2">
      <c r="A66" s="63"/>
      <c r="B66" s="75"/>
      <c r="C66" s="66"/>
      <c r="D66" s="66"/>
      <c r="E66" s="79"/>
      <c r="F66" s="78"/>
      <c r="G66" s="78"/>
      <c r="H66" s="78"/>
      <c r="I66" s="78"/>
      <c r="J66" s="23"/>
    </row>
    <row r="67" spans="1:10" ht="16" x14ac:dyDescent="0.2">
      <c r="A67" s="63">
        <f>A61+1</f>
        <v>18</v>
      </c>
      <c r="B67" s="75" t="s">
        <v>259</v>
      </c>
      <c r="C67" s="66" t="s">
        <v>218</v>
      </c>
      <c r="D67" s="66" t="s">
        <v>411</v>
      </c>
      <c r="E67" s="79">
        <v>10000</v>
      </c>
      <c r="F67" s="78">
        <v>0</v>
      </c>
      <c r="G67" s="78">
        <f>H67-F67</f>
        <v>3.08</v>
      </c>
      <c r="H67" s="78">
        <v>3.08</v>
      </c>
      <c r="I67" s="78">
        <f>H67</f>
        <v>3.08</v>
      </c>
      <c r="J67" s="23"/>
    </row>
    <row r="68" spans="1:10" ht="16" x14ac:dyDescent="0.2">
      <c r="A68" s="63"/>
      <c r="B68" s="75"/>
      <c r="C68" s="66"/>
      <c r="D68" s="66"/>
      <c r="E68" s="79"/>
      <c r="F68" s="78"/>
      <c r="G68" s="78"/>
      <c r="H68" s="78"/>
      <c r="I68" s="78"/>
      <c r="J68" s="23"/>
    </row>
    <row r="69" spans="1:10" ht="16" x14ac:dyDescent="0.2">
      <c r="A69" s="63">
        <v>19</v>
      </c>
      <c r="B69" s="75" t="s">
        <v>422</v>
      </c>
      <c r="C69" s="66" t="s">
        <v>420</v>
      </c>
      <c r="D69" s="66" t="s">
        <v>411</v>
      </c>
      <c r="E69" s="79">
        <v>10000</v>
      </c>
      <c r="F69" s="78">
        <v>0</v>
      </c>
      <c r="G69" s="78">
        <f>H69-F69</f>
        <v>3.08</v>
      </c>
      <c r="H69" s="78">
        <v>3.08</v>
      </c>
      <c r="I69" s="78">
        <f>SUM(H69:H70)</f>
        <v>5.17</v>
      </c>
      <c r="J69" s="23"/>
    </row>
    <row r="70" spans="1:10" ht="16" x14ac:dyDescent="0.2">
      <c r="A70" s="75"/>
      <c r="B70" s="75"/>
      <c r="C70" s="66"/>
      <c r="D70" s="66" t="s">
        <v>413</v>
      </c>
      <c r="E70" s="79">
        <v>50000</v>
      </c>
      <c r="F70" s="78">
        <v>2.09</v>
      </c>
      <c r="G70" s="78"/>
      <c r="H70" s="78">
        <f>F70</f>
        <v>2.09</v>
      </c>
      <c r="I70" s="78"/>
      <c r="J70" s="23"/>
    </row>
    <row r="71" spans="1:10" ht="16" x14ac:dyDescent="0.2">
      <c r="A71" s="63"/>
      <c r="C71" s="66"/>
      <c r="D71" s="66"/>
      <c r="E71" s="79"/>
      <c r="F71" s="78"/>
      <c r="G71" s="78"/>
      <c r="H71" s="78"/>
      <c r="I71" s="78"/>
      <c r="J71" s="23"/>
    </row>
    <row r="72" spans="1:10" ht="16" x14ac:dyDescent="0.2">
      <c r="A72" s="63">
        <v>20</v>
      </c>
      <c r="B72" s="75" t="s">
        <v>423</v>
      </c>
      <c r="C72" s="66" t="s">
        <v>421</v>
      </c>
      <c r="D72" s="66" t="s">
        <v>411</v>
      </c>
      <c r="E72" s="79">
        <v>100000</v>
      </c>
      <c r="F72" s="78">
        <v>4.7699999999999996</v>
      </c>
      <c r="G72" s="78">
        <f>H72-F72</f>
        <v>0.53000000000000025</v>
      </c>
      <c r="H72" s="78">
        <v>5.3</v>
      </c>
      <c r="I72" s="78">
        <f>SUM(H72:H73)</f>
        <v>9.48</v>
      </c>
      <c r="J72" s="23"/>
    </row>
    <row r="73" spans="1:10" ht="16" x14ac:dyDescent="0.2">
      <c r="A73" s="63"/>
      <c r="B73" s="75"/>
      <c r="C73" s="66"/>
      <c r="D73" s="66" t="s">
        <v>413</v>
      </c>
      <c r="E73" s="79">
        <v>100000</v>
      </c>
      <c r="F73" s="78">
        <v>4.18</v>
      </c>
      <c r="G73" s="78"/>
      <c r="H73" s="78">
        <f>F73</f>
        <v>4.18</v>
      </c>
      <c r="I73" s="78"/>
      <c r="J73" s="23"/>
    </row>
    <row r="74" spans="1:10" ht="16" x14ac:dyDescent="0.2">
      <c r="A74" s="63"/>
      <c r="B74" s="75"/>
      <c r="C74" s="66"/>
      <c r="D74" s="66"/>
      <c r="E74" s="79"/>
      <c r="F74" s="78"/>
      <c r="G74" s="78"/>
      <c r="H74" s="78"/>
      <c r="I74" s="78"/>
      <c r="J74" s="23"/>
    </row>
    <row r="75" spans="1:10" ht="16" x14ac:dyDescent="0.2">
      <c r="A75" s="63">
        <v>21</v>
      </c>
      <c r="B75" s="75" t="s">
        <v>396</v>
      </c>
      <c r="C75" s="66" t="s">
        <v>397</v>
      </c>
      <c r="D75" s="66" t="s">
        <v>411</v>
      </c>
      <c r="E75" s="78">
        <v>10000</v>
      </c>
      <c r="F75" s="78">
        <v>0</v>
      </c>
      <c r="G75" s="78">
        <f>H75-F75</f>
        <v>3.08</v>
      </c>
      <c r="H75" s="78">
        <v>3.08</v>
      </c>
      <c r="I75" s="78">
        <f>SUM(H75:H77)</f>
        <v>7.6099999999999994</v>
      </c>
      <c r="J75" s="23"/>
    </row>
    <row r="76" spans="1:10" ht="16" x14ac:dyDescent="0.2">
      <c r="A76" s="63"/>
      <c r="B76" s="75"/>
      <c r="C76" s="66"/>
      <c r="D76" s="66" t="s">
        <v>413</v>
      </c>
      <c r="E76" s="78">
        <v>100000</v>
      </c>
      <c r="F76" s="78">
        <v>4.18</v>
      </c>
      <c r="G76" s="78"/>
      <c r="H76" s="78">
        <f>F76</f>
        <v>4.18</v>
      </c>
      <c r="I76" s="78"/>
      <c r="J76" s="23"/>
    </row>
    <row r="77" spans="1:10" ht="16" x14ac:dyDescent="0.2">
      <c r="A77" s="63"/>
      <c r="B77" s="75"/>
      <c r="C77" s="66"/>
      <c r="D77" s="66" t="s">
        <v>414</v>
      </c>
      <c r="E77" s="78">
        <v>10000</v>
      </c>
      <c r="F77" s="78">
        <v>0.35</v>
      </c>
      <c r="G77" s="78"/>
      <c r="H77" s="78">
        <f>F77</f>
        <v>0.35</v>
      </c>
      <c r="I77" s="78"/>
      <c r="J77" s="23"/>
    </row>
    <row r="78" spans="1:10" ht="16" x14ac:dyDescent="0.2">
      <c r="A78" s="63"/>
      <c r="B78" s="75"/>
      <c r="C78" s="66"/>
      <c r="D78" s="66"/>
      <c r="E78" s="78"/>
      <c r="F78" s="78"/>
      <c r="G78" s="78"/>
      <c r="H78" s="78"/>
      <c r="I78" s="78"/>
      <c r="J78" s="23"/>
    </row>
    <row r="79" spans="1:10" ht="16" x14ac:dyDescent="0.2">
      <c r="A79" s="63">
        <v>22</v>
      </c>
      <c r="B79" s="75" t="s">
        <v>261</v>
      </c>
      <c r="C79" s="66" t="s">
        <v>262</v>
      </c>
      <c r="D79" s="66" t="s">
        <v>411</v>
      </c>
      <c r="E79" s="79">
        <v>10000</v>
      </c>
      <c r="F79" s="79">
        <v>0</v>
      </c>
      <c r="G79" s="78">
        <f>H79-F79</f>
        <v>14.08</v>
      </c>
      <c r="H79" s="79">
        <v>14.08</v>
      </c>
      <c r="I79" s="79">
        <f>SUM(H79:H81)</f>
        <v>22.659999999999997</v>
      </c>
      <c r="J79" s="23"/>
    </row>
    <row r="80" spans="1:10" ht="16" x14ac:dyDescent="0.2">
      <c r="A80" s="63"/>
      <c r="B80" s="75"/>
      <c r="C80" s="66"/>
      <c r="D80" s="66" t="s">
        <v>413</v>
      </c>
      <c r="E80" s="79">
        <v>100000</v>
      </c>
      <c r="F80" s="79">
        <v>4.18</v>
      </c>
      <c r="G80" s="79"/>
      <c r="H80" s="79">
        <f>F80</f>
        <v>4.18</v>
      </c>
      <c r="I80" s="79"/>
      <c r="J80" s="23"/>
    </row>
    <row r="81" spans="1:10" ht="16" x14ac:dyDescent="0.2">
      <c r="A81" s="63"/>
      <c r="B81" s="75"/>
      <c r="C81" s="66"/>
      <c r="D81" s="66" t="s">
        <v>418</v>
      </c>
      <c r="E81" s="79">
        <v>100000</v>
      </c>
      <c r="F81" s="79">
        <v>4.4000000000000004</v>
      </c>
      <c r="G81" s="79"/>
      <c r="H81" s="79">
        <f>F81</f>
        <v>4.4000000000000004</v>
      </c>
      <c r="I81" s="79"/>
      <c r="J81" s="23"/>
    </row>
    <row r="82" spans="1:10" ht="16" x14ac:dyDescent="0.2">
      <c r="A82" s="63"/>
      <c r="B82" s="75"/>
      <c r="C82" s="66"/>
      <c r="D82" s="66"/>
      <c r="E82" s="79"/>
      <c r="F82" s="79"/>
      <c r="G82" s="79"/>
      <c r="H82" s="79"/>
      <c r="I82" s="79"/>
      <c r="J82" s="23"/>
    </row>
    <row r="83" spans="1:10" ht="16" x14ac:dyDescent="0.2">
      <c r="A83" s="63">
        <f>A79+1</f>
        <v>23</v>
      </c>
      <c r="B83" s="75" t="s">
        <v>263</v>
      </c>
      <c r="C83" s="66" t="s">
        <v>57</v>
      </c>
      <c r="D83" s="66" t="s">
        <v>411</v>
      </c>
      <c r="E83" s="79">
        <v>10000</v>
      </c>
      <c r="F83" s="79">
        <v>0</v>
      </c>
      <c r="G83" s="78">
        <f>H83-F83</f>
        <v>3.08</v>
      </c>
      <c r="H83" s="79">
        <v>3.08</v>
      </c>
      <c r="I83" s="79">
        <f>SUM(H83:H88)</f>
        <v>19.280000000000005</v>
      </c>
      <c r="J83" s="23"/>
    </row>
    <row r="84" spans="1:10" ht="16" x14ac:dyDescent="0.2">
      <c r="A84" s="63"/>
      <c r="B84" s="75"/>
      <c r="C84" s="66"/>
      <c r="D84" s="66" t="s">
        <v>417</v>
      </c>
      <c r="E84" s="79">
        <v>10000</v>
      </c>
      <c r="F84" s="79">
        <v>11.57</v>
      </c>
      <c r="G84" s="79"/>
      <c r="H84" s="79">
        <f>F84</f>
        <v>11.57</v>
      </c>
      <c r="I84" s="79"/>
      <c r="J84" s="23"/>
    </row>
    <row r="85" spans="1:10" ht="16" x14ac:dyDescent="0.2">
      <c r="A85" s="63"/>
      <c r="B85" s="75"/>
      <c r="C85" s="66"/>
      <c r="D85" s="66" t="s">
        <v>412</v>
      </c>
      <c r="E85" s="79">
        <v>10000</v>
      </c>
      <c r="F85" s="79">
        <v>3.42</v>
      </c>
      <c r="G85" s="79"/>
      <c r="H85" s="79">
        <f>F85</f>
        <v>3.42</v>
      </c>
      <c r="I85" s="79"/>
      <c r="J85" s="23"/>
    </row>
    <row r="86" spans="1:10" ht="16" x14ac:dyDescent="0.2">
      <c r="A86" s="63"/>
      <c r="B86" s="75"/>
      <c r="C86" s="66"/>
      <c r="D86" s="66" t="s">
        <v>413</v>
      </c>
      <c r="E86" s="79">
        <v>10000</v>
      </c>
      <c r="F86" s="79">
        <v>0.42</v>
      </c>
      <c r="G86" s="79"/>
      <c r="H86" s="79">
        <f>F86</f>
        <v>0.42</v>
      </c>
      <c r="I86" s="79"/>
      <c r="J86" s="23"/>
    </row>
    <row r="87" spans="1:10" ht="16" x14ac:dyDescent="0.2">
      <c r="A87" s="63"/>
      <c r="B87" s="75"/>
      <c r="C87" s="66"/>
      <c r="D87" s="66" t="s">
        <v>418</v>
      </c>
      <c r="E87" s="79">
        <v>10000</v>
      </c>
      <c r="F87" s="79">
        <v>0.44</v>
      </c>
      <c r="G87" s="79"/>
      <c r="H87" s="79">
        <f>F87</f>
        <v>0.44</v>
      </c>
      <c r="I87" s="79"/>
      <c r="J87" s="23"/>
    </row>
    <row r="88" spans="1:10" ht="16" x14ac:dyDescent="0.2">
      <c r="A88" s="63"/>
      <c r="B88" s="75"/>
      <c r="C88" s="66"/>
      <c r="D88" s="66" t="s">
        <v>414</v>
      </c>
      <c r="E88" s="79">
        <v>10000</v>
      </c>
      <c r="F88" s="79">
        <v>0.35</v>
      </c>
      <c r="G88" s="79"/>
      <c r="H88" s="79">
        <f>F88</f>
        <v>0.35</v>
      </c>
      <c r="I88" s="79"/>
      <c r="J88" s="23"/>
    </row>
    <row r="89" spans="1:10" ht="16" x14ac:dyDescent="0.2">
      <c r="A89" s="63"/>
      <c r="B89" s="75"/>
      <c r="C89" s="66"/>
      <c r="D89" s="66"/>
      <c r="E89" s="79"/>
      <c r="F89" s="79"/>
      <c r="G89" s="79"/>
      <c r="H89" s="79"/>
      <c r="I89" s="79"/>
      <c r="J89" s="23"/>
    </row>
    <row r="90" spans="1:10" ht="16" x14ac:dyDescent="0.2">
      <c r="A90" s="63">
        <f>A83+1</f>
        <v>24</v>
      </c>
      <c r="B90" s="75" t="s">
        <v>264</v>
      </c>
      <c r="C90" s="66" t="s">
        <v>58</v>
      </c>
      <c r="D90" s="66" t="s">
        <v>411</v>
      </c>
      <c r="E90" s="79">
        <v>10000</v>
      </c>
      <c r="F90" s="79">
        <v>0</v>
      </c>
      <c r="G90" s="78">
        <f>H90-F90</f>
        <v>8.02</v>
      </c>
      <c r="H90" s="79">
        <v>8.02</v>
      </c>
      <c r="I90" s="79">
        <f>H90</f>
        <v>8.02</v>
      </c>
      <c r="J90" s="23"/>
    </row>
    <row r="91" spans="1:10" ht="16" x14ac:dyDescent="0.2">
      <c r="A91" s="63"/>
      <c r="B91" s="75"/>
      <c r="C91" s="66"/>
      <c r="D91" s="66"/>
      <c r="E91" s="79"/>
      <c r="F91" s="79"/>
      <c r="G91" s="79"/>
      <c r="H91" s="79"/>
      <c r="I91" s="79"/>
      <c r="J91" s="23"/>
    </row>
    <row r="92" spans="1:10" ht="16" x14ac:dyDescent="0.2">
      <c r="A92" s="63">
        <f>A90+1</f>
        <v>25</v>
      </c>
      <c r="B92" s="75" t="s">
        <v>265</v>
      </c>
      <c r="C92" s="66" t="s">
        <v>219</v>
      </c>
      <c r="D92" s="66" t="s">
        <v>411</v>
      </c>
      <c r="E92" s="79">
        <v>10000</v>
      </c>
      <c r="F92" s="79">
        <v>0</v>
      </c>
      <c r="G92" s="78">
        <f>H92-F92</f>
        <v>0.53</v>
      </c>
      <c r="H92" s="79">
        <v>0.53</v>
      </c>
      <c r="I92" s="79">
        <f>SUM(H92:H93)</f>
        <v>5.13</v>
      </c>
      <c r="J92" s="23"/>
    </row>
    <row r="93" spans="1:10" ht="16" x14ac:dyDescent="0.2">
      <c r="A93" s="63"/>
      <c r="B93" s="75"/>
      <c r="C93" s="66"/>
      <c r="D93" s="66" t="s">
        <v>413</v>
      </c>
      <c r="E93" s="79">
        <v>110000</v>
      </c>
      <c r="F93" s="79">
        <v>4.5999999999999996</v>
      </c>
      <c r="G93" s="79"/>
      <c r="H93" s="79">
        <f>F93</f>
        <v>4.5999999999999996</v>
      </c>
      <c r="I93" s="79"/>
      <c r="J93" s="23"/>
    </row>
    <row r="94" spans="1:10" ht="16" x14ac:dyDescent="0.2">
      <c r="A94" s="63"/>
      <c r="B94" s="75"/>
      <c r="C94" s="66"/>
      <c r="D94" s="66"/>
      <c r="E94" s="79"/>
      <c r="F94" s="79"/>
      <c r="G94" s="79"/>
      <c r="H94" s="79"/>
      <c r="I94" s="79"/>
      <c r="J94" s="23"/>
    </row>
    <row r="95" spans="1:10" ht="16" x14ac:dyDescent="0.2">
      <c r="A95" s="63">
        <v>26</v>
      </c>
      <c r="B95" s="75" t="s">
        <v>267</v>
      </c>
      <c r="C95" s="66" t="s">
        <v>17</v>
      </c>
      <c r="D95" s="66" t="s">
        <v>411</v>
      </c>
      <c r="E95" s="79">
        <v>160000</v>
      </c>
      <c r="F95" s="79">
        <v>30.15</v>
      </c>
      <c r="G95" s="78">
        <f>H95-F95</f>
        <v>2.009999999999998</v>
      </c>
      <c r="H95" s="79">
        <v>32.159999999999997</v>
      </c>
      <c r="I95" s="79">
        <f>SUM(H95:H98)</f>
        <v>83.169999999999987</v>
      </c>
      <c r="J95" s="23"/>
    </row>
    <row r="96" spans="1:10" ht="16" x14ac:dyDescent="0.2">
      <c r="A96" s="63"/>
      <c r="B96" s="75"/>
      <c r="C96" s="66"/>
      <c r="D96" s="66" t="s">
        <v>417</v>
      </c>
      <c r="E96" s="79">
        <v>50000</v>
      </c>
      <c r="F96" s="79">
        <v>33.85</v>
      </c>
      <c r="G96" s="79"/>
      <c r="H96" s="79">
        <f>F96</f>
        <v>33.85</v>
      </c>
      <c r="I96" s="79"/>
      <c r="J96" s="23"/>
    </row>
    <row r="97" spans="1:10" ht="16" x14ac:dyDescent="0.2">
      <c r="A97" s="63"/>
      <c r="B97" s="75"/>
      <c r="C97" s="66"/>
      <c r="D97" s="66" t="s">
        <v>413</v>
      </c>
      <c r="E97" s="79">
        <v>200000</v>
      </c>
      <c r="F97" s="79">
        <v>8.36</v>
      </c>
      <c r="G97" s="79"/>
      <c r="H97" s="79">
        <f>F97</f>
        <v>8.36</v>
      </c>
      <c r="I97" s="79"/>
      <c r="J97" s="23"/>
    </row>
    <row r="98" spans="1:10" ht="16" x14ac:dyDescent="0.2">
      <c r="A98" s="63"/>
      <c r="B98" s="75"/>
      <c r="C98" s="66"/>
      <c r="D98" s="66" t="s">
        <v>418</v>
      </c>
      <c r="E98" s="79">
        <v>200000</v>
      </c>
      <c r="F98" s="79">
        <v>8.8000000000000007</v>
      </c>
      <c r="G98" s="79"/>
      <c r="H98" s="79">
        <f>F98</f>
        <v>8.8000000000000007</v>
      </c>
      <c r="I98" s="79"/>
      <c r="J98" s="23"/>
    </row>
    <row r="99" spans="1:10" ht="16" x14ac:dyDescent="0.2">
      <c r="A99" s="63"/>
      <c r="B99" s="75"/>
      <c r="C99" s="66"/>
      <c r="D99" s="66"/>
      <c r="E99" s="79"/>
      <c r="F99" s="79"/>
      <c r="G99" s="79"/>
      <c r="H99" s="79"/>
      <c r="I99" s="79"/>
      <c r="J99" s="23"/>
    </row>
    <row r="100" spans="1:10" ht="16" x14ac:dyDescent="0.2">
      <c r="A100" s="63">
        <f>A95+1</f>
        <v>27</v>
      </c>
      <c r="B100" s="75" t="s">
        <v>268</v>
      </c>
      <c r="C100" s="85" t="s">
        <v>224</v>
      </c>
      <c r="D100" s="85" t="s">
        <v>411</v>
      </c>
      <c r="E100" s="86">
        <v>100000</v>
      </c>
      <c r="F100" s="86">
        <v>5.94</v>
      </c>
      <c r="G100" s="78">
        <f>H100-F100</f>
        <v>0.65999999999999925</v>
      </c>
      <c r="H100" s="86">
        <v>6.6</v>
      </c>
      <c r="I100" s="86">
        <f>SUM(H100:H103)</f>
        <v>19.57</v>
      </c>
      <c r="J100" s="23"/>
    </row>
    <row r="101" spans="1:10" ht="16" x14ac:dyDescent="0.2">
      <c r="A101" s="63"/>
      <c r="B101" s="75"/>
      <c r="C101" s="85"/>
      <c r="D101" s="85" t="s">
        <v>412</v>
      </c>
      <c r="E101" s="86">
        <v>10000</v>
      </c>
      <c r="F101" s="86">
        <v>3.42</v>
      </c>
      <c r="G101" s="86"/>
      <c r="H101" s="86">
        <f>F101</f>
        <v>3.42</v>
      </c>
      <c r="I101" s="86"/>
      <c r="J101" s="23"/>
    </row>
    <row r="102" spans="1:10" ht="16" x14ac:dyDescent="0.2">
      <c r="A102" s="63"/>
      <c r="B102" s="75"/>
      <c r="C102" s="85"/>
      <c r="D102" s="85" t="s">
        <v>413</v>
      </c>
      <c r="E102" s="86">
        <v>220000</v>
      </c>
      <c r="F102" s="86">
        <v>9.1999999999999993</v>
      </c>
      <c r="G102" s="86"/>
      <c r="H102" s="86">
        <f>F102</f>
        <v>9.1999999999999993</v>
      </c>
      <c r="I102" s="86"/>
      <c r="J102" s="23"/>
    </row>
    <row r="103" spans="1:10" ht="16" x14ac:dyDescent="0.2">
      <c r="A103" s="63"/>
      <c r="B103" s="75"/>
      <c r="C103" s="85"/>
      <c r="D103" s="85" t="s">
        <v>414</v>
      </c>
      <c r="E103" s="86">
        <v>10000</v>
      </c>
      <c r="F103" s="86">
        <v>0.35</v>
      </c>
      <c r="G103" s="86"/>
      <c r="H103" s="86">
        <f>F103</f>
        <v>0.35</v>
      </c>
      <c r="I103" s="86"/>
      <c r="J103" s="23"/>
    </row>
    <row r="104" spans="1:10" ht="16" x14ac:dyDescent="0.2">
      <c r="A104" s="63"/>
      <c r="B104" s="75"/>
      <c r="C104" s="85"/>
      <c r="D104" s="85"/>
      <c r="E104" s="86"/>
      <c r="F104" s="86"/>
      <c r="G104" s="86"/>
      <c r="H104" s="86"/>
      <c r="I104" s="86"/>
      <c r="J104" s="23"/>
    </row>
    <row r="105" spans="1:10" ht="16" x14ac:dyDescent="0.2">
      <c r="A105" s="63">
        <f>A100+1</f>
        <v>28</v>
      </c>
      <c r="B105" s="75" t="s">
        <v>432</v>
      </c>
      <c r="C105" s="66" t="s">
        <v>424</v>
      </c>
      <c r="D105" s="66" t="s">
        <v>411</v>
      </c>
      <c r="E105" s="79">
        <v>10000</v>
      </c>
      <c r="F105" s="79">
        <v>0</v>
      </c>
      <c r="G105" s="78">
        <f>H105-F105</f>
        <v>0.66</v>
      </c>
      <c r="H105" s="79">
        <v>0.66</v>
      </c>
      <c r="I105" s="79">
        <f>SUM(H105:H106)</f>
        <v>4.84</v>
      </c>
      <c r="J105" s="23"/>
    </row>
    <row r="106" spans="1:10" ht="16" x14ac:dyDescent="0.2">
      <c r="A106" s="63"/>
      <c r="B106" s="75"/>
      <c r="C106" s="66"/>
      <c r="D106" s="66" t="s">
        <v>413</v>
      </c>
      <c r="E106" s="79">
        <v>100000</v>
      </c>
      <c r="F106" s="79">
        <v>4.18</v>
      </c>
      <c r="G106" s="79"/>
      <c r="H106" s="79">
        <f>F106</f>
        <v>4.18</v>
      </c>
      <c r="I106" s="79"/>
      <c r="J106" s="23"/>
    </row>
    <row r="107" spans="1:10" ht="16" x14ac:dyDescent="0.2">
      <c r="A107" s="63"/>
      <c r="B107" s="75"/>
      <c r="C107" s="66"/>
      <c r="D107" s="66"/>
      <c r="E107" s="79"/>
      <c r="F107" s="79"/>
      <c r="G107" s="79"/>
      <c r="H107" s="79"/>
      <c r="I107" s="79"/>
      <c r="J107" s="23"/>
    </row>
    <row r="108" spans="1:10" ht="16" x14ac:dyDescent="0.2">
      <c r="A108" s="63"/>
      <c r="B108" s="75"/>
      <c r="C108" s="66"/>
      <c r="D108" s="66"/>
      <c r="E108" s="79"/>
      <c r="F108" s="79"/>
      <c r="G108" s="79"/>
      <c r="H108" s="79"/>
      <c r="I108" s="79"/>
      <c r="J108" s="23"/>
    </row>
    <row r="109" spans="1:10" ht="16" x14ac:dyDescent="0.2">
      <c r="A109" s="63">
        <v>29</v>
      </c>
      <c r="B109" s="75" t="s">
        <v>270</v>
      </c>
      <c r="C109" s="66" t="s">
        <v>233</v>
      </c>
      <c r="D109" s="66" t="s">
        <v>411</v>
      </c>
      <c r="E109" s="79">
        <v>10000</v>
      </c>
      <c r="F109" s="79">
        <v>0</v>
      </c>
      <c r="G109" s="78">
        <f>H109-F109</f>
        <v>3.08</v>
      </c>
      <c r="H109" s="79">
        <v>3.08</v>
      </c>
      <c r="I109" s="79">
        <f>SUM(H109:H112)</f>
        <v>11.03</v>
      </c>
      <c r="J109" s="23"/>
    </row>
    <row r="110" spans="1:10" ht="16" x14ac:dyDescent="0.2">
      <c r="A110" s="63"/>
      <c r="B110" s="75"/>
      <c r="C110" s="66"/>
      <c r="D110" s="66" t="s">
        <v>412</v>
      </c>
      <c r="E110" s="79">
        <v>10000</v>
      </c>
      <c r="F110" s="79">
        <v>3.42</v>
      </c>
      <c r="G110" s="79"/>
      <c r="H110" s="79">
        <f>F110</f>
        <v>3.42</v>
      </c>
      <c r="I110" s="79"/>
      <c r="J110" s="23"/>
    </row>
    <row r="111" spans="1:10" ht="16" x14ac:dyDescent="0.2">
      <c r="A111" s="63"/>
      <c r="B111" s="75"/>
      <c r="C111" s="66"/>
      <c r="D111" s="66" t="s">
        <v>413</v>
      </c>
      <c r="E111" s="79">
        <v>100000</v>
      </c>
      <c r="F111" s="79">
        <v>4.18</v>
      </c>
      <c r="G111" s="79"/>
      <c r="H111" s="79">
        <f>F111</f>
        <v>4.18</v>
      </c>
      <c r="I111" s="79"/>
      <c r="J111" s="23"/>
    </row>
    <row r="112" spans="1:10" ht="16" x14ac:dyDescent="0.2">
      <c r="A112" s="63"/>
      <c r="B112" s="75"/>
      <c r="C112" s="66"/>
      <c r="D112" s="66" t="s">
        <v>414</v>
      </c>
      <c r="E112" s="79">
        <v>10000</v>
      </c>
      <c r="F112" s="79">
        <v>0.35</v>
      </c>
      <c r="G112" s="79"/>
      <c r="H112" s="79">
        <f>F112</f>
        <v>0.35</v>
      </c>
      <c r="I112" s="79"/>
      <c r="J112" s="23"/>
    </row>
    <row r="113" spans="1:10" ht="16" x14ac:dyDescent="0.2">
      <c r="A113" s="63"/>
      <c r="B113" s="75"/>
      <c r="C113" s="66"/>
      <c r="D113" s="66"/>
      <c r="E113" s="79"/>
      <c r="F113" s="79"/>
      <c r="G113" s="79"/>
      <c r="H113" s="79"/>
      <c r="I113" s="79"/>
      <c r="J113" s="23"/>
    </row>
    <row r="114" spans="1:10" ht="16" x14ac:dyDescent="0.2">
      <c r="A114" s="63">
        <f>A109+1</f>
        <v>30</v>
      </c>
      <c r="B114" s="75" t="s">
        <v>271</v>
      </c>
      <c r="C114" s="66" t="s">
        <v>234</v>
      </c>
      <c r="D114" s="66" t="s">
        <v>411</v>
      </c>
      <c r="E114" s="79">
        <v>10000</v>
      </c>
      <c r="F114" s="79">
        <v>0</v>
      </c>
      <c r="G114" s="78">
        <f>H114-F114</f>
        <v>8.02</v>
      </c>
      <c r="H114" s="79">
        <v>8.02</v>
      </c>
      <c r="I114" s="79">
        <f>H114</f>
        <v>8.02</v>
      </c>
      <c r="J114" s="23"/>
    </row>
    <row r="115" spans="1:10" ht="16" x14ac:dyDescent="0.2">
      <c r="A115" s="63"/>
      <c r="B115" s="170"/>
      <c r="C115" s="44"/>
      <c r="D115" s="44"/>
      <c r="E115" s="165"/>
      <c r="F115" s="171"/>
      <c r="G115" s="79"/>
      <c r="H115" s="79"/>
      <c r="I115" s="79"/>
      <c r="J115" s="23"/>
    </row>
    <row r="116" spans="1:10" ht="16" x14ac:dyDescent="0.2">
      <c r="A116" s="63">
        <f>A114+1</f>
        <v>31</v>
      </c>
      <c r="B116" s="75" t="s">
        <v>329</v>
      </c>
      <c r="C116" s="168" t="s">
        <v>330</v>
      </c>
      <c r="D116" s="168" t="s">
        <v>411</v>
      </c>
      <c r="E116" s="169">
        <v>10000</v>
      </c>
      <c r="F116" s="78">
        <v>0</v>
      </c>
      <c r="G116" s="78">
        <f>H116-F116</f>
        <v>0.91</v>
      </c>
      <c r="H116" s="78">
        <v>0.91</v>
      </c>
      <c r="I116" s="78">
        <f>SUM(H116:H117)</f>
        <v>1.33</v>
      </c>
      <c r="J116" s="23"/>
    </row>
    <row r="117" spans="1:10" ht="16" x14ac:dyDescent="0.2">
      <c r="A117" s="63"/>
      <c r="B117" s="75"/>
      <c r="C117" s="168"/>
      <c r="D117" s="168" t="s">
        <v>413</v>
      </c>
      <c r="E117" s="169">
        <v>10000</v>
      </c>
      <c r="F117" s="78">
        <v>0.42</v>
      </c>
      <c r="G117" s="78"/>
      <c r="H117" s="78">
        <f>F117</f>
        <v>0.42</v>
      </c>
      <c r="I117" s="78"/>
      <c r="J117" s="23"/>
    </row>
    <row r="118" spans="1:10" ht="16" x14ac:dyDescent="0.2">
      <c r="A118" s="63"/>
      <c r="B118" s="172"/>
      <c r="C118" s="102"/>
      <c r="D118" s="168"/>
      <c r="E118" s="151"/>
      <c r="F118" s="166"/>
      <c r="G118" s="78"/>
      <c r="H118" s="78"/>
      <c r="I118" s="78"/>
      <c r="J118" s="23"/>
    </row>
    <row r="119" spans="1:10" ht="16" x14ac:dyDescent="0.2">
      <c r="A119" s="63">
        <f>A116+1</f>
        <v>32</v>
      </c>
      <c r="B119" s="75" t="s">
        <v>273</v>
      </c>
      <c r="C119" s="66" t="s">
        <v>25</v>
      </c>
      <c r="D119" s="66" t="s">
        <v>411</v>
      </c>
      <c r="E119" s="79">
        <v>10000</v>
      </c>
      <c r="F119" s="79">
        <v>0</v>
      </c>
      <c r="G119" s="78">
        <f>H119-F119</f>
        <v>3.08</v>
      </c>
      <c r="H119" s="79">
        <v>3.08</v>
      </c>
      <c r="I119" s="79">
        <f>H119</f>
        <v>3.08</v>
      </c>
      <c r="J119" s="23"/>
    </row>
    <row r="120" spans="1:10" ht="16" x14ac:dyDescent="0.2">
      <c r="A120" s="63"/>
      <c r="B120" s="75"/>
      <c r="C120" s="66"/>
      <c r="D120" s="66"/>
      <c r="E120" s="79"/>
      <c r="F120" s="79"/>
      <c r="G120" s="79"/>
      <c r="H120" s="79"/>
      <c r="I120" s="79"/>
      <c r="J120" s="23"/>
    </row>
    <row r="121" spans="1:10" ht="16" x14ac:dyDescent="0.2">
      <c r="A121" s="63">
        <f>A119+1</f>
        <v>33</v>
      </c>
      <c r="B121" s="75" t="s">
        <v>274</v>
      </c>
      <c r="C121" s="66" t="s">
        <v>88</v>
      </c>
      <c r="D121" s="66" t="s">
        <v>411</v>
      </c>
      <c r="E121" s="79">
        <v>240000</v>
      </c>
      <c r="F121" s="79">
        <v>46.23</v>
      </c>
      <c r="G121" s="78">
        <f>H121-F121</f>
        <v>2.0100000000000051</v>
      </c>
      <c r="H121" s="79">
        <v>48.24</v>
      </c>
      <c r="I121" s="79">
        <f>SUM(H121:H126)</f>
        <v>106.45</v>
      </c>
      <c r="J121" s="23"/>
    </row>
    <row r="122" spans="1:10" ht="16" x14ac:dyDescent="0.2">
      <c r="A122" s="63"/>
      <c r="B122" s="75"/>
      <c r="C122" s="66"/>
      <c r="D122" s="66" t="s">
        <v>417</v>
      </c>
      <c r="E122" s="79">
        <v>50000</v>
      </c>
      <c r="F122" s="79">
        <v>33.85</v>
      </c>
      <c r="G122" s="79"/>
      <c r="H122" s="79">
        <f>F122</f>
        <v>33.85</v>
      </c>
      <c r="I122" s="79"/>
      <c r="J122" s="23"/>
    </row>
    <row r="123" spans="1:10" ht="16" x14ac:dyDescent="0.2">
      <c r="A123" s="63"/>
      <c r="B123" s="75"/>
      <c r="C123" s="66"/>
      <c r="D123" s="66" t="s">
        <v>412</v>
      </c>
      <c r="E123" s="79">
        <v>10000</v>
      </c>
      <c r="F123" s="79">
        <v>3.42</v>
      </c>
      <c r="G123" s="79"/>
      <c r="H123" s="79">
        <f>F123</f>
        <v>3.42</v>
      </c>
      <c r="I123" s="79"/>
      <c r="J123" s="23"/>
    </row>
    <row r="124" spans="1:10" ht="16" x14ac:dyDescent="0.2">
      <c r="A124" s="63"/>
      <c r="B124" s="75"/>
      <c r="C124" s="66"/>
      <c r="D124" s="66" t="s">
        <v>413</v>
      </c>
      <c r="E124" s="79">
        <v>240000</v>
      </c>
      <c r="F124" s="79">
        <v>10.029999999999999</v>
      </c>
      <c r="G124" s="79"/>
      <c r="H124" s="79">
        <f>F124</f>
        <v>10.029999999999999</v>
      </c>
      <c r="I124" s="79"/>
      <c r="J124" s="23"/>
    </row>
    <row r="125" spans="1:10" ht="16" x14ac:dyDescent="0.2">
      <c r="A125" s="63"/>
      <c r="B125" s="75"/>
      <c r="C125" s="66"/>
      <c r="D125" s="66" t="s">
        <v>418</v>
      </c>
      <c r="E125" s="79">
        <v>240000</v>
      </c>
      <c r="F125" s="79">
        <v>10.56</v>
      </c>
      <c r="G125" s="79"/>
      <c r="H125" s="79">
        <f>F125</f>
        <v>10.56</v>
      </c>
      <c r="I125" s="79"/>
      <c r="J125" s="23"/>
    </row>
    <row r="126" spans="1:10" ht="16" x14ac:dyDescent="0.2">
      <c r="A126" s="63"/>
      <c r="B126" s="75"/>
      <c r="C126" s="66"/>
      <c r="D126" s="66" t="s">
        <v>414</v>
      </c>
      <c r="E126" s="79">
        <v>10000</v>
      </c>
      <c r="F126" s="79">
        <v>0.35</v>
      </c>
      <c r="G126" s="79"/>
      <c r="H126" s="79">
        <f>F126</f>
        <v>0.35</v>
      </c>
      <c r="I126" s="79"/>
      <c r="J126" s="23"/>
    </row>
    <row r="127" spans="1:10" ht="16" x14ac:dyDescent="0.2">
      <c r="A127" s="63"/>
      <c r="B127" s="75"/>
      <c r="C127" s="66"/>
      <c r="D127" s="66"/>
      <c r="E127" s="79"/>
      <c r="F127" s="79"/>
      <c r="G127" s="79"/>
      <c r="H127" s="79"/>
      <c r="I127" s="79"/>
      <c r="J127" s="23"/>
    </row>
    <row r="128" spans="1:10" ht="16" x14ac:dyDescent="0.2">
      <c r="A128" s="63">
        <f>A121+1</f>
        <v>34</v>
      </c>
      <c r="B128" s="75" t="s">
        <v>275</v>
      </c>
      <c r="C128" s="66" t="s">
        <v>173</v>
      </c>
      <c r="D128" s="66" t="s">
        <v>411</v>
      </c>
      <c r="E128" s="79">
        <v>10000</v>
      </c>
      <c r="F128" s="79">
        <v>0</v>
      </c>
      <c r="G128" s="144">
        <f>H128-F128</f>
        <v>12.48</v>
      </c>
      <c r="H128" s="79">
        <v>12.48</v>
      </c>
      <c r="I128" s="79">
        <f>SUM(H128:H129)</f>
        <v>24.05</v>
      </c>
      <c r="J128" s="23"/>
    </row>
    <row r="129" spans="1:10" ht="16" x14ac:dyDescent="0.2">
      <c r="A129" s="63"/>
      <c r="B129" s="75"/>
      <c r="C129" s="66"/>
      <c r="D129" s="66" t="s">
        <v>417</v>
      </c>
      <c r="E129" s="79">
        <v>10000</v>
      </c>
      <c r="F129" s="79">
        <v>11.57</v>
      </c>
      <c r="G129" s="79"/>
      <c r="H129" s="79">
        <f>F129</f>
        <v>11.57</v>
      </c>
      <c r="I129" s="79"/>
      <c r="J129" s="23"/>
    </row>
    <row r="130" spans="1:10" ht="16" x14ac:dyDescent="0.2">
      <c r="A130" s="63"/>
      <c r="B130" s="75"/>
      <c r="C130" s="66"/>
      <c r="D130" s="66"/>
      <c r="E130" s="79"/>
      <c r="F130" s="79"/>
      <c r="G130" s="79"/>
      <c r="H130" s="79"/>
      <c r="I130" s="79"/>
      <c r="J130" s="23"/>
    </row>
    <row r="131" spans="1:10" ht="16" x14ac:dyDescent="0.2">
      <c r="A131" s="63">
        <f>A128+1</f>
        <v>35</v>
      </c>
      <c r="B131" s="75" t="s">
        <v>276</v>
      </c>
      <c r="C131" s="66" t="s">
        <v>189</v>
      </c>
      <c r="D131" s="66" t="s">
        <v>411</v>
      </c>
      <c r="E131" s="79">
        <v>100000</v>
      </c>
      <c r="F131" s="79">
        <v>45.18</v>
      </c>
      <c r="G131" s="78">
        <f>H131-F131</f>
        <v>5.0200000000000031</v>
      </c>
      <c r="H131" s="79">
        <v>50.2</v>
      </c>
      <c r="I131" s="79">
        <f>SUM(H131:H132)</f>
        <v>54.38</v>
      </c>
      <c r="J131" s="23"/>
    </row>
    <row r="132" spans="1:10" ht="16" x14ac:dyDescent="0.2">
      <c r="A132" s="63"/>
      <c r="B132" s="75"/>
      <c r="C132" s="66"/>
      <c r="D132" s="66" t="s">
        <v>413</v>
      </c>
      <c r="E132" s="79">
        <v>100000</v>
      </c>
      <c r="F132" s="79">
        <v>4.18</v>
      </c>
      <c r="G132" s="79"/>
      <c r="H132" s="79">
        <f>F132</f>
        <v>4.18</v>
      </c>
      <c r="I132" s="79"/>
      <c r="J132" s="23"/>
    </row>
    <row r="133" spans="1:10" ht="16" x14ac:dyDescent="0.2">
      <c r="A133" s="63"/>
      <c r="B133" s="75"/>
      <c r="C133" s="66"/>
      <c r="D133" s="66"/>
      <c r="E133" s="79"/>
      <c r="F133" s="79"/>
      <c r="G133" s="79"/>
      <c r="H133" s="79"/>
      <c r="I133" s="79"/>
      <c r="J133" s="23"/>
    </row>
    <row r="134" spans="1:10" ht="16" x14ac:dyDescent="0.2">
      <c r="A134" s="63">
        <f>A131+1</f>
        <v>36</v>
      </c>
      <c r="B134" s="75" t="s">
        <v>277</v>
      </c>
      <c r="C134" s="66" t="s">
        <v>143</v>
      </c>
      <c r="D134" s="66" t="s">
        <v>411</v>
      </c>
      <c r="E134" s="79">
        <v>10000</v>
      </c>
      <c r="F134" s="79">
        <v>0</v>
      </c>
      <c r="G134" s="78">
        <f>H134-F134</f>
        <v>0.53</v>
      </c>
      <c r="H134" s="79">
        <v>0.53</v>
      </c>
      <c r="I134" s="79">
        <f>SUM(H134:H135)</f>
        <v>4.71</v>
      </c>
      <c r="J134" s="23"/>
    </row>
    <row r="135" spans="1:10" ht="16" x14ac:dyDescent="0.2">
      <c r="A135" s="63"/>
      <c r="B135" s="75"/>
      <c r="C135" s="66"/>
      <c r="D135" s="66" t="s">
        <v>413</v>
      </c>
      <c r="E135" s="79">
        <v>100000</v>
      </c>
      <c r="F135" s="79">
        <v>4.18</v>
      </c>
      <c r="G135" s="79"/>
      <c r="H135" s="79">
        <f>F135</f>
        <v>4.18</v>
      </c>
      <c r="I135" s="79"/>
      <c r="J135" s="23"/>
    </row>
    <row r="136" spans="1:10" ht="16" x14ac:dyDescent="0.2">
      <c r="A136" s="63"/>
      <c r="B136" s="75"/>
      <c r="C136" s="66"/>
      <c r="D136" s="66"/>
      <c r="E136" s="79"/>
      <c r="F136" s="79"/>
      <c r="G136" s="79"/>
      <c r="H136" s="79"/>
      <c r="I136" s="79"/>
      <c r="J136" s="23"/>
    </row>
    <row r="137" spans="1:10" ht="16" x14ac:dyDescent="0.2">
      <c r="A137" s="63">
        <f>A134+1</f>
        <v>37</v>
      </c>
      <c r="B137" s="75" t="s">
        <v>278</v>
      </c>
      <c r="C137" s="66" t="s">
        <v>235</v>
      </c>
      <c r="D137" s="66" t="s">
        <v>411</v>
      </c>
      <c r="E137" s="79">
        <v>10000</v>
      </c>
      <c r="F137" s="79">
        <v>0</v>
      </c>
      <c r="G137" s="78">
        <f>H137-F137</f>
        <v>2.0099999999999998</v>
      </c>
      <c r="H137" s="79">
        <v>2.0099999999999998</v>
      </c>
      <c r="I137" s="79">
        <f>SUM(H137:H138)</f>
        <v>6.42</v>
      </c>
      <c r="J137" s="23"/>
    </row>
    <row r="138" spans="1:10" ht="16" x14ac:dyDescent="0.2">
      <c r="A138" s="63"/>
      <c r="B138" s="75"/>
      <c r="C138" s="66"/>
      <c r="D138" s="66" t="s">
        <v>417</v>
      </c>
      <c r="E138" s="79">
        <v>10000</v>
      </c>
      <c r="F138" s="79">
        <v>4.41</v>
      </c>
      <c r="G138" s="79"/>
      <c r="H138" s="79">
        <f>F138</f>
        <v>4.41</v>
      </c>
      <c r="I138" s="79"/>
      <c r="J138" s="23"/>
    </row>
    <row r="139" spans="1:10" ht="16" x14ac:dyDescent="0.2">
      <c r="A139" s="63"/>
      <c r="B139" s="75"/>
      <c r="C139" s="66"/>
      <c r="D139" s="66"/>
      <c r="E139" s="79"/>
      <c r="F139" s="79"/>
      <c r="G139" s="79"/>
      <c r="H139" s="79"/>
      <c r="I139" s="79"/>
      <c r="J139" s="23"/>
    </row>
    <row r="140" spans="1:10" ht="16" x14ac:dyDescent="0.2">
      <c r="A140" s="63">
        <f>A137+1</f>
        <v>38</v>
      </c>
      <c r="B140" s="75" t="s">
        <v>279</v>
      </c>
      <c r="C140" s="66" t="s">
        <v>29</v>
      </c>
      <c r="D140" s="66" t="s">
        <v>411</v>
      </c>
      <c r="E140" s="79">
        <v>10000</v>
      </c>
      <c r="F140" s="79">
        <v>0</v>
      </c>
      <c r="G140" s="78">
        <f>H140-F140</f>
        <v>2.0099999999999998</v>
      </c>
      <c r="H140" s="79">
        <v>2.0099999999999998</v>
      </c>
      <c r="I140" s="79">
        <f>SUM(H140:H141)</f>
        <v>2.4299999999999997</v>
      </c>
      <c r="J140" s="23"/>
    </row>
    <row r="141" spans="1:10" ht="16" x14ac:dyDescent="0.2">
      <c r="A141" s="63"/>
      <c r="B141" s="75"/>
      <c r="C141" s="66"/>
      <c r="D141" s="66" t="s">
        <v>413</v>
      </c>
      <c r="E141" s="79">
        <v>10000</v>
      </c>
      <c r="F141" s="79">
        <v>0.42</v>
      </c>
      <c r="G141" s="79"/>
      <c r="H141" s="79">
        <f>F141</f>
        <v>0.42</v>
      </c>
      <c r="I141" s="79"/>
      <c r="J141" s="23"/>
    </row>
    <row r="142" spans="1:10" ht="16" x14ac:dyDescent="0.2">
      <c r="A142" s="63"/>
      <c r="B142" s="75"/>
      <c r="C142" s="66"/>
      <c r="D142" s="66"/>
      <c r="E142" s="79"/>
      <c r="F142" s="79"/>
      <c r="G142" s="79"/>
      <c r="H142" s="79"/>
      <c r="I142" s="79"/>
      <c r="J142" s="23"/>
    </row>
    <row r="143" spans="1:10" ht="16" x14ac:dyDescent="0.2">
      <c r="A143" s="63">
        <f>A140+1</f>
        <v>39</v>
      </c>
      <c r="B143" s="75" t="s">
        <v>280</v>
      </c>
      <c r="C143" s="66" t="s">
        <v>201</v>
      </c>
      <c r="D143" s="66" t="s">
        <v>411</v>
      </c>
      <c r="E143" s="79">
        <v>10000</v>
      </c>
      <c r="F143" s="79">
        <v>0</v>
      </c>
      <c r="G143" s="78">
        <f>H143-F143</f>
        <v>1.26</v>
      </c>
      <c r="H143" s="79">
        <v>1.26</v>
      </c>
      <c r="I143" s="79">
        <f>SUM(H143:H148)</f>
        <v>25.18</v>
      </c>
      <c r="J143" s="23"/>
    </row>
    <row r="144" spans="1:10" ht="16" x14ac:dyDescent="0.2">
      <c r="A144" s="63"/>
      <c r="B144" s="75"/>
      <c r="C144" s="66"/>
      <c r="D144" s="173" t="s">
        <v>417</v>
      </c>
      <c r="E144" s="79">
        <v>10000</v>
      </c>
      <c r="F144" s="79">
        <v>11.57</v>
      </c>
      <c r="G144" s="79"/>
      <c r="H144" s="79">
        <f>F144</f>
        <v>11.57</v>
      </c>
      <c r="I144" s="79"/>
      <c r="J144" s="23"/>
    </row>
    <row r="145" spans="1:15" ht="16" x14ac:dyDescent="0.2">
      <c r="A145" s="63"/>
      <c r="B145" s="75"/>
      <c r="C145" s="66"/>
      <c r="D145" s="173" t="s">
        <v>412</v>
      </c>
      <c r="E145" s="79">
        <v>10000</v>
      </c>
      <c r="F145" s="79">
        <v>3.42</v>
      </c>
      <c r="G145" s="79"/>
      <c r="H145" s="79">
        <f>F145</f>
        <v>3.42</v>
      </c>
      <c r="I145" s="79"/>
      <c r="J145" s="23"/>
    </row>
    <row r="146" spans="1:15" ht="16" x14ac:dyDescent="0.2">
      <c r="A146" s="63"/>
      <c r="B146" s="75"/>
      <c r="C146" s="66"/>
      <c r="D146" s="173" t="s">
        <v>413</v>
      </c>
      <c r="E146" s="79">
        <v>100000</v>
      </c>
      <c r="F146" s="79">
        <v>4.18</v>
      </c>
      <c r="G146" s="79"/>
      <c r="H146" s="79">
        <f>F146</f>
        <v>4.18</v>
      </c>
      <c r="I146" s="79"/>
      <c r="J146" s="23"/>
    </row>
    <row r="147" spans="1:15" ht="16" x14ac:dyDescent="0.2">
      <c r="A147" s="63"/>
      <c r="B147" s="75"/>
      <c r="C147" s="66"/>
      <c r="D147" s="173" t="s">
        <v>418</v>
      </c>
      <c r="E147" s="79">
        <v>100000</v>
      </c>
      <c r="F147" s="79">
        <v>4.4000000000000004</v>
      </c>
      <c r="G147" s="79"/>
      <c r="H147" s="79">
        <f>F147</f>
        <v>4.4000000000000004</v>
      </c>
      <c r="I147" s="79"/>
      <c r="J147" s="23"/>
    </row>
    <row r="148" spans="1:15" ht="16" x14ac:dyDescent="0.2">
      <c r="A148" s="63"/>
      <c r="B148" s="75"/>
      <c r="C148" s="66"/>
      <c r="D148" s="173" t="s">
        <v>414</v>
      </c>
      <c r="E148" s="79">
        <v>10000</v>
      </c>
      <c r="F148" s="79">
        <v>0.35</v>
      </c>
      <c r="G148" s="79"/>
      <c r="H148" s="79">
        <f>F148</f>
        <v>0.35</v>
      </c>
      <c r="I148" s="79"/>
      <c r="J148" s="23"/>
    </row>
    <row r="149" spans="1:15" ht="16" x14ac:dyDescent="0.2">
      <c r="A149" s="63"/>
      <c r="B149" s="75"/>
      <c r="C149" s="66"/>
      <c r="D149" s="66"/>
      <c r="E149" s="79"/>
      <c r="F149" s="79"/>
      <c r="G149" s="79"/>
      <c r="H149" s="79"/>
      <c r="I149" s="79"/>
      <c r="J149" s="23"/>
    </row>
    <row r="150" spans="1:15" ht="16" x14ac:dyDescent="0.2">
      <c r="A150" s="63">
        <v>41</v>
      </c>
      <c r="B150" s="75" t="s">
        <v>282</v>
      </c>
      <c r="C150" s="85" t="s">
        <v>226</v>
      </c>
      <c r="D150" s="85" t="s">
        <v>411</v>
      </c>
      <c r="E150" s="86">
        <v>10000</v>
      </c>
      <c r="F150" s="86">
        <v>0</v>
      </c>
      <c r="G150" s="78">
        <f>H150-F150</f>
        <v>0.66</v>
      </c>
      <c r="H150" s="86">
        <v>0.66</v>
      </c>
      <c r="I150" s="86">
        <f>SUM(H150:H151)</f>
        <v>1.08</v>
      </c>
      <c r="J150" s="23"/>
    </row>
    <row r="151" spans="1:15" ht="16" x14ac:dyDescent="0.2">
      <c r="A151" s="63"/>
      <c r="B151" s="75"/>
      <c r="C151" s="85"/>
      <c r="D151" s="85" t="s">
        <v>413</v>
      </c>
      <c r="E151" s="86">
        <v>10000</v>
      </c>
      <c r="F151" s="86">
        <v>0.42</v>
      </c>
      <c r="G151" s="86"/>
      <c r="H151" s="86">
        <f>F151</f>
        <v>0.42</v>
      </c>
      <c r="I151" s="86"/>
      <c r="J151" s="23"/>
    </row>
    <row r="152" spans="1:15" ht="16" x14ac:dyDescent="0.2">
      <c r="A152" s="63"/>
      <c r="B152" s="75"/>
      <c r="C152" s="85"/>
      <c r="D152" s="85"/>
      <c r="E152" s="86"/>
      <c r="F152" s="86"/>
      <c r="G152" s="86"/>
      <c r="H152" s="86"/>
      <c r="I152" s="86"/>
      <c r="J152" s="23"/>
    </row>
    <row r="153" spans="1:15" ht="16" x14ac:dyDescent="0.2">
      <c r="A153" s="63">
        <f>A150+1</f>
        <v>42</v>
      </c>
      <c r="B153" s="75" t="s">
        <v>331</v>
      </c>
      <c r="C153" s="168" t="s">
        <v>332</v>
      </c>
      <c r="D153" s="168" t="s">
        <v>411</v>
      </c>
      <c r="E153" s="169">
        <v>250000</v>
      </c>
      <c r="F153" s="86">
        <v>15.84</v>
      </c>
      <c r="G153" s="78">
        <f>H153-F153</f>
        <v>0.66000000000000014</v>
      </c>
      <c r="H153" s="86">
        <v>16.5</v>
      </c>
      <c r="I153" s="86">
        <f>SUM(H153:H154)</f>
        <v>26.95</v>
      </c>
      <c r="J153" s="23"/>
      <c r="M153" s="13"/>
      <c r="N153" s="42"/>
      <c r="O153" s="45"/>
    </row>
    <row r="154" spans="1:15" ht="16" x14ac:dyDescent="0.2">
      <c r="A154" s="63"/>
      <c r="B154" s="75"/>
      <c r="C154" s="168"/>
      <c r="D154" s="168" t="s">
        <v>413</v>
      </c>
      <c r="E154" s="169">
        <v>250000</v>
      </c>
      <c r="F154" s="86">
        <v>10.45</v>
      </c>
      <c r="G154" s="86"/>
      <c r="H154" s="86">
        <f>F154</f>
        <v>10.45</v>
      </c>
      <c r="I154" s="86"/>
      <c r="J154" s="23"/>
      <c r="M154" s="13"/>
      <c r="N154" s="42"/>
      <c r="O154" s="45"/>
    </row>
    <row r="155" spans="1:15" ht="16" x14ac:dyDescent="0.2">
      <c r="A155" s="63"/>
      <c r="B155" s="75"/>
      <c r="C155" s="168"/>
      <c r="D155" s="168"/>
      <c r="E155" s="169"/>
      <c r="F155" s="86"/>
      <c r="G155" s="86"/>
      <c r="H155" s="86"/>
      <c r="I155" s="86"/>
      <c r="J155" s="23"/>
      <c r="M155" s="13"/>
      <c r="N155" s="42"/>
      <c r="O155" s="45"/>
    </row>
    <row r="156" spans="1:15" ht="16" x14ac:dyDescent="0.2">
      <c r="A156" s="63">
        <f>A153+1</f>
        <v>43</v>
      </c>
      <c r="B156" s="75" t="s">
        <v>283</v>
      </c>
      <c r="C156" s="66" t="s">
        <v>71</v>
      </c>
      <c r="D156" s="66" t="s">
        <v>411</v>
      </c>
      <c r="E156" s="79">
        <v>50000</v>
      </c>
      <c r="F156" s="79">
        <v>8.0399999999999991</v>
      </c>
      <c r="G156" s="78">
        <f>H156-F156</f>
        <v>2.0100000000000016</v>
      </c>
      <c r="H156" s="79">
        <v>10.050000000000001</v>
      </c>
      <c r="I156" s="79">
        <f>SUM(H156:H159)</f>
        <v>25</v>
      </c>
      <c r="J156" s="23"/>
    </row>
    <row r="157" spans="1:15" ht="16" x14ac:dyDescent="0.2">
      <c r="A157" s="63"/>
      <c r="B157" s="75"/>
      <c r="C157" s="66"/>
      <c r="D157" s="66" t="s">
        <v>417</v>
      </c>
      <c r="E157" s="79">
        <v>30000</v>
      </c>
      <c r="F157" s="79">
        <v>13.23</v>
      </c>
      <c r="G157" s="79"/>
      <c r="H157" s="79">
        <f>F157</f>
        <v>13.23</v>
      </c>
      <c r="I157" s="79"/>
      <c r="J157" s="23"/>
    </row>
    <row r="158" spans="1:15" ht="16" x14ac:dyDescent="0.2">
      <c r="A158" s="63"/>
      <c r="B158" s="75"/>
      <c r="C158" s="66"/>
      <c r="D158" s="66" t="s">
        <v>413</v>
      </c>
      <c r="E158" s="79">
        <v>20000</v>
      </c>
      <c r="F158" s="79">
        <v>0.84</v>
      </c>
      <c r="G158" s="79"/>
      <c r="H158" s="79">
        <f>F158</f>
        <v>0.84</v>
      </c>
      <c r="I158" s="79"/>
      <c r="J158" s="23"/>
    </row>
    <row r="159" spans="1:15" ht="16" x14ac:dyDescent="0.2">
      <c r="A159" s="63"/>
      <c r="B159" s="75"/>
      <c r="C159" s="66"/>
      <c r="D159" s="66" t="s">
        <v>418</v>
      </c>
      <c r="E159" s="79">
        <v>20000</v>
      </c>
      <c r="F159" s="79">
        <v>0.88</v>
      </c>
      <c r="G159" s="79"/>
      <c r="H159" s="79">
        <f>F159</f>
        <v>0.88</v>
      </c>
      <c r="I159" s="79"/>
      <c r="J159" s="23"/>
    </row>
    <row r="160" spans="1:15" ht="16" x14ac:dyDescent="0.2">
      <c r="A160" s="63"/>
      <c r="B160" s="75"/>
      <c r="C160" s="66"/>
      <c r="D160" s="66"/>
      <c r="E160" s="79"/>
      <c r="F160" s="79"/>
      <c r="G160" s="79"/>
      <c r="H160" s="79"/>
      <c r="I160" s="79"/>
      <c r="J160" s="23"/>
    </row>
    <row r="161" spans="1:10" ht="16" x14ac:dyDescent="0.2">
      <c r="A161" s="63">
        <f>A156+1</f>
        <v>44</v>
      </c>
      <c r="B161" s="75" t="s">
        <v>284</v>
      </c>
      <c r="C161" s="66" t="s">
        <v>131</v>
      </c>
      <c r="D161" s="66" t="s">
        <v>411</v>
      </c>
      <c r="E161" s="79">
        <v>10000</v>
      </c>
      <c r="F161" s="79">
        <v>0</v>
      </c>
      <c r="G161" s="78">
        <f>H161-F161</f>
        <v>3.08</v>
      </c>
      <c r="H161" s="79">
        <v>3.08</v>
      </c>
      <c r="I161" s="79">
        <f>SUM(H161:H166)</f>
        <v>27.560000000000002</v>
      </c>
      <c r="J161" s="23"/>
    </row>
    <row r="162" spans="1:10" ht="16" x14ac:dyDescent="0.2">
      <c r="A162" s="63"/>
      <c r="B162" s="75"/>
      <c r="C162" s="66"/>
      <c r="D162" s="173" t="s">
        <v>417</v>
      </c>
      <c r="E162" s="79">
        <v>10000</v>
      </c>
      <c r="F162" s="79">
        <v>4.41</v>
      </c>
      <c r="G162" s="79"/>
      <c r="H162" s="79">
        <f>F162</f>
        <v>4.41</v>
      </c>
      <c r="I162" s="79"/>
      <c r="J162" s="23"/>
    </row>
    <row r="163" spans="1:10" ht="16" x14ac:dyDescent="0.2">
      <c r="A163" s="63"/>
      <c r="B163" s="75"/>
      <c r="C163" s="66"/>
      <c r="D163" s="173" t="s">
        <v>412</v>
      </c>
      <c r="E163" s="79">
        <v>10000</v>
      </c>
      <c r="F163" s="79">
        <v>3.42</v>
      </c>
      <c r="G163" s="79"/>
      <c r="H163" s="79">
        <f>F163</f>
        <v>3.42</v>
      </c>
      <c r="I163" s="79"/>
      <c r="J163" s="23"/>
    </row>
    <row r="164" spans="1:10" ht="16" x14ac:dyDescent="0.2">
      <c r="A164" s="63"/>
      <c r="B164" s="75"/>
      <c r="C164" s="66"/>
      <c r="D164" s="173" t="s">
        <v>413</v>
      </c>
      <c r="E164" s="79">
        <v>190000</v>
      </c>
      <c r="F164" s="79">
        <v>7.94</v>
      </c>
      <c r="G164" s="79"/>
      <c r="H164" s="79">
        <f>F164</f>
        <v>7.94</v>
      </c>
      <c r="I164" s="79"/>
      <c r="J164" s="23"/>
    </row>
    <row r="165" spans="1:10" ht="16" x14ac:dyDescent="0.2">
      <c r="A165" s="63"/>
      <c r="B165" s="75"/>
      <c r="C165" s="66"/>
      <c r="D165" s="173" t="s">
        <v>418</v>
      </c>
      <c r="E165" s="79">
        <v>190000</v>
      </c>
      <c r="F165" s="79">
        <v>8.36</v>
      </c>
      <c r="G165" s="79"/>
      <c r="H165" s="79">
        <f>F165</f>
        <v>8.36</v>
      </c>
      <c r="I165" s="79"/>
      <c r="J165" s="23"/>
    </row>
    <row r="166" spans="1:10" ht="16" x14ac:dyDescent="0.2">
      <c r="A166" s="63"/>
      <c r="B166" s="75"/>
      <c r="C166" s="66"/>
      <c r="D166" s="173" t="s">
        <v>414</v>
      </c>
      <c r="E166" s="79">
        <v>10000</v>
      </c>
      <c r="F166" s="79">
        <v>0.35</v>
      </c>
      <c r="G166" s="79"/>
      <c r="H166" s="79">
        <f>F166</f>
        <v>0.35</v>
      </c>
      <c r="I166" s="79"/>
      <c r="J166" s="23"/>
    </row>
    <row r="167" spans="1:10" ht="16" x14ac:dyDescent="0.2">
      <c r="A167" s="63"/>
      <c r="B167" s="75"/>
      <c r="C167" s="66"/>
      <c r="D167" s="66"/>
      <c r="E167" s="79"/>
      <c r="F167" s="79"/>
      <c r="G167" s="79"/>
      <c r="H167" s="79"/>
      <c r="I167" s="79"/>
      <c r="J167" s="23"/>
    </row>
    <row r="168" spans="1:10" ht="16" x14ac:dyDescent="0.2">
      <c r="A168" s="63">
        <f>A161+1</f>
        <v>45</v>
      </c>
      <c r="B168" s="75" t="s">
        <v>285</v>
      </c>
      <c r="C168" s="85" t="s">
        <v>227</v>
      </c>
      <c r="D168" s="66" t="s">
        <v>411</v>
      </c>
      <c r="E168" s="86">
        <v>10000</v>
      </c>
      <c r="F168" s="86">
        <v>0</v>
      </c>
      <c r="G168" s="78">
        <f>H168-F168</f>
        <v>2.0099999999999998</v>
      </c>
      <c r="H168" s="86">
        <v>2.0099999999999998</v>
      </c>
      <c r="I168" s="86">
        <f>SUM(H168:H173)</f>
        <v>32.79</v>
      </c>
      <c r="J168" s="23"/>
    </row>
    <row r="169" spans="1:10" ht="16" x14ac:dyDescent="0.2">
      <c r="A169" s="63"/>
      <c r="B169" s="75"/>
      <c r="C169" s="85"/>
      <c r="D169" s="173" t="s">
        <v>417</v>
      </c>
      <c r="E169" s="86">
        <v>10000</v>
      </c>
      <c r="F169" s="86">
        <v>11.57</v>
      </c>
      <c r="G169" s="86"/>
      <c r="H169" s="86">
        <f>F169</f>
        <v>11.57</v>
      </c>
      <c r="I169" s="86"/>
      <c r="J169" s="23"/>
    </row>
    <row r="170" spans="1:10" ht="16" x14ac:dyDescent="0.2">
      <c r="A170" s="63"/>
      <c r="B170" s="75"/>
      <c r="C170" s="85"/>
      <c r="D170" s="173" t="s">
        <v>412</v>
      </c>
      <c r="E170" s="86">
        <v>10000</v>
      </c>
      <c r="F170" s="86">
        <v>3.42</v>
      </c>
      <c r="G170" s="86"/>
      <c r="H170" s="86">
        <f>F170</f>
        <v>3.42</v>
      </c>
      <c r="I170" s="86"/>
      <c r="J170" s="23"/>
    </row>
    <row r="171" spans="1:10" ht="16" x14ac:dyDescent="0.2">
      <c r="A171" s="63"/>
      <c r="B171" s="75"/>
      <c r="C171" s="85"/>
      <c r="D171" s="173" t="s">
        <v>413</v>
      </c>
      <c r="E171" s="86">
        <v>180000</v>
      </c>
      <c r="F171" s="86">
        <v>7.52</v>
      </c>
      <c r="G171" s="86"/>
      <c r="H171" s="86">
        <f>F171</f>
        <v>7.52</v>
      </c>
      <c r="I171" s="86"/>
      <c r="J171" s="23"/>
    </row>
    <row r="172" spans="1:10" ht="16" x14ac:dyDescent="0.2">
      <c r="A172" s="63"/>
      <c r="B172" s="75"/>
      <c r="C172" s="85"/>
      <c r="D172" s="173" t="s">
        <v>418</v>
      </c>
      <c r="E172" s="86">
        <v>180000</v>
      </c>
      <c r="F172" s="86">
        <v>7.92</v>
      </c>
      <c r="G172" s="86"/>
      <c r="H172" s="86">
        <f>F172</f>
        <v>7.92</v>
      </c>
      <c r="I172" s="86"/>
      <c r="J172" s="23"/>
    </row>
    <row r="173" spans="1:10" ht="16" x14ac:dyDescent="0.2">
      <c r="A173" s="63"/>
      <c r="B173" s="75"/>
      <c r="C173" s="85"/>
      <c r="D173" s="173" t="s">
        <v>414</v>
      </c>
      <c r="E173" s="86">
        <v>10000</v>
      </c>
      <c r="F173" s="86">
        <v>0.35</v>
      </c>
      <c r="G173" s="86"/>
      <c r="H173" s="86">
        <f>F173</f>
        <v>0.35</v>
      </c>
      <c r="I173" s="86"/>
      <c r="J173" s="23"/>
    </row>
    <row r="174" spans="1:10" ht="16" x14ac:dyDescent="0.2">
      <c r="A174" s="63"/>
      <c r="B174" s="75"/>
      <c r="C174" s="85"/>
      <c r="D174" s="85"/>
      <c r="E174" s="86"/>
      <c r="F174" s="86"/>
      <c r="G174" s="86"/>
      <c r="H174" s="86"/>
      <c r="I174" s="86"/>
      <c r="J174" s="23"/>
    </row>
    <row r="175" spans="1:10" ht="16" x14ac:dyDescent="0.2">
      <c r="A175" s="63">
        <f>A168+1</f>
        <v>46</v>
      </c>
      <c r="B175" s="75" t="s">
        <v>286</v>
      </c>
      <c r="C175" s="66" t="s">
        <v>70</v>
      </c>
      <c r="D175" s="66" t="s">
        <v>411</v>
      </c>
      <c r="E175" s="79">
        <v>10000</v>
      </c>
      <c r="F175" s="79">
        <v>0</v>
      </c>
      <c r="G175" s="78">
        <f>H175-F175</f>
        <v>2.0099999999999998</v>
      </c>
      <c r="H175" s="79">
        <v>2.0099999999999998</v>
      </c>
      <c r="I175" s="79">
        <f>SUM(H175:H180)</f>
        <v>17.190000000000001</v>
      </c>
      <c r="J175" s="23"/>
    </row>
    <row r="176" spans="1:10" ht="16" x14ac:dyDescent="0.2">
      <c r="A176" s="63"/>
      <c r="B176" s="75"/>
      <c r="C176" s="66"/>
      <c r="D176" s="173" t="s">
        <v>417</v>
      </c>
      <c r="E176" s="79">
        <v>10000</v>
      </c>
      <c r="F176" s="79">
        <v>2.83</v>
      </c>
      <c r="G176" s="79"/>
      <c r="H176" s="79">
        <f>F176</f>
        <v>2.83</v>
      </c>
      <c r="I176" s="79"/>
      <c r="J176" s="23"/>
    </row>
    <row r="177" spans="1:10" ht="16" x14ac:dyDescent="0.2">
      <c r="A177" s="63"/>
      <c r="B177" s="75"/>
      <c r="C177" s="66"/>
      <c r="D177" s="173" t="s">
        <v>412</v>
      </c>
      <c r="E177" s="79">
        <v>10000</v>
      </c>
      <c r="F177" s="79">
        <v>3.42</v>
      </c>
      <c r="G177" s="79"/>
      <c r="H177" s="79">
        <f>F177</f>
        <v>3.42</v>
      </c>
      <c r="I177" s="79"/>
      <c r="J177" s="23"/>
    </row>
    <row r="178" spans="1:10" ht="16" x14ac:dyDescent="0.2">
      <c r="A178" s="63"/>
      <c r="B178" s="75"/>
      <c r="C178" s="66"/>
      <c r="D178" s="173" t="s">
        <v>413</v>
      </c>
      <c r="E178" s="79">
        <v>100000</v>
      </c>
      <c r="F178" s="79">
        <v>4.18</v>
      </c>
      <c r="G178" s="79"/>
      <c r="H178" s="79">
        <f>F178</f>
        <v>4.18</v>
      </c>
      <c r="I178" s="79"/>
      <c r="J178" s="23"/>
    </row>
    <row r="179" spans="1:10" ht="16" x14ac:dyDescent="0.2">
      <c r="A179" s="63"/>
      <c r="B179" s="75"/>
      <c r="C179" s="66"/>
      <c r="D179" s="173" t="s">
        <v>418</v>
      </c>
      <c r="E179" s="79">
        <v>100000</v>
      </c>
      <c r="F179" s="79">
        <v>4.4000000000000004</v>
      </c>
      <c r="G179" s="79"/>
      <c r="H179" s="79">
        <f>F179</f>
        <v>4.4000000000000004</v>
      </c>
      <c r="I179" s="79"/>
      <c r="J179" s="23"/>
    </row>
    <row r="180" spans="1:10" ht="16" x14ac:dyDescent="0.2">
      <c r="A180" s="63"/>
      <c r="B180" s="75"/>
      <c r="C180" s="66"/>
      <c r="D180" s="173" t="s">
        <v>414</v>
      </c>
      <c r="E180" s="79">
        <v>10000</v>
      </c>
      <c r="F180" s="79">
        <v>0.35</v>
      </c>
      <c r="G180" s="79"/>
      <c r="H180" s="79">
        <f>F180</f>
        <v>0.35</v>
      </c>
      <c r="I180" s="79"/>
      <c r="J180" s="23"/>
    </row>
    <row r="181" spans="1:10" ht="16" x14ac:dyDescent="0.2">
      <c r="A181" s="63"/>
      <c r="B181" s="75"/>
      <c r="C181" s="66"/>
      <c r="D181" s="66"/>
      <c r="E181" s="79"/>
      <c r="F181" s="79"/>
      <c r="G181" s="79"/>
      <c r="H181" s="79"/>
      <c r="I181" s="79"/>
      <c r="J181" s="23"/>
    </row>
    <row r="182" spans="1:10" ht="16" x14ac:dyDescent="0.2">
      <c r="A182" s="63">
        <f>A175+1</f>
        <v>47</v>
      </c>
      <c r="B182" s="75" t="s">
        <v>375</v>
      </c>
      <c r="C182" s="66" t="s">
        <v>34</v>
      </c>
      <c r="D182" s="66" t="s">
        <v>411</v>
      </c>
      <c r="E182" s="78">
        <v>10000</v>
      </c>
      <c r="F182" s="78">
        <v>0</v>
      </c>
      <c r="G182" s="78">
        <f>H182-F182</f>
        <v>2.0099999999999998</v>
      </c>
      <c r="H182" s="78">
        <v>2.0099999999999998</v>
      </c>
      <c r="I182" s="78">
        <f>H182</f>
        <v>2.0099999999999998</v>
      </c>
      <c r="J182" s="23"/>
    </row>
    <row r="183" spans="1:10" ht="16" x14ac:dyDescent="0.2">
      <c r="A183" s="63"/>
      <c r="B183" s="75"/>
      <c r="C183" s="66"/>
      <c r="D183" s="66"/>
      <c r="E183" s="78"/>
      <c r="F183" s="78"/>
      <c r="G183" s="78"/>
      <c r="H183" s="78"/>
      <c r="I183" s="78"/>
      <c r="J183" s="23"/>
    </row>
    <row r="184" spans="1:10" ht="16" x14ac:dyDescent="0.2">
      <c r="A184" s="63">
        <f>A182+1</f>
        <v>48</v>
      </c>
      <c r="B184" s="75" t="s">
        <v>287</v>
      </c>
      <c r="C184" s="70" t="s">
        <v>214</v>
      </c>
      <c r="D184" s="70" t="s">
        <v>411</v>
      </c>
      <c r="E184" s="130">
        <v>10000</v>
      </c>
      <c r="F184" s="130">
        <v>0</v>
      </c>
      <c r="G184" s="78">
        <f>H184-F184</f>
        <v>2.0099999999999998</v>
      </c>
      <c r="H184" s="130">
        <v>2.0099999999999998</v>
      </c>
      <c r="I184" s="130">
        <f>H184</f>
        <v>2.0099999999999998</v>
      </c>
      <c r="J184" s="23"/>
    </row>
    <row r="185" spans="1:10" ht="16" x14ac:dyDescent="0.2">
      <c r="A185" s="63"/>
      <c r="B185" s="75"/>
      <c r="C185" s="70"/>
      <c r="D185" s="70"/>
      <c r="E185" s="130"/>
      <c r="F185" s="130"/>
      <c r="G185" s="130"/>
      <c r="H185" s="130"/>
      <c r="I185" s="130"/>
      <c r="J185" s="23"/>
    </row>
    <row r="186" spans="1:10" ht="16" x14ac:dyDescent="0.2">
      <c r="A186" s="63">
        <f>A184+1</f>
        <v>49</v>
      </c>
      <c r="B186" s="75" t="s">
        <v>288</v>
      </c>
      <c r="C186" s="66" t="s">
        <v>132</v>
      </c>
      <c r="D186" s="66" t="s">
        <v>411</v>
      </c>
      <c r="E186" s="78">
        <v>190000</v>
      </c>
      <c r="F186" s="78">
        <v>11.88</v>
      </c>
      <c r="G186" s="78">
        <f>H186-F186</f>
        <v>0.65999999999999837</v>
      </c>
      <c r="H186" s="78">
        <v>12.54</v>
      </c>
      <c r="I186" s="78">
        <f>SUM(H186:H191)</f>
        <v>33.94</v>
      </c>
      <c r="J186" s="23"/>
    </row>
    <row r="187" spans="1:10" ht="16" x14ac:dyDescent="0.2">
      <c r="A187" s="63"/>
      <c r="B187" s="75"/>
      <c r="C187" s="66"/>
      <c r="D187" s="173" t="s">
        <v>417</v>
      </c>
      <c r="E187" s="78">
        <v>50000</v>
      </c>
      <c r="F187" s="78">
        <v>9.0500000000000007</v>
      </c>
      <c r="G187" s="78"/>
      <c r="H187" s="78">
        <f>F187</f>
        <v>9.0500000000000007</v>
      </c>
      <c r="I187" s="78"/>
      <c r="J187" s="23"/>
    </row>
    <row r="188" spans="1:10" ht="16" x14ac:dyDescent="0.2">
      <c r="A188" s="63"/>
      <c r="B188" s="75"/>
      <c r="C188" s="66"/>
      <c r="D188" s="173" t="s">
        <v>412</v>
      </c>
      <c r="E188" s="78">
        <v>10000</v>
      </c>
      <c r="F188" s="78">
        <v>3.42</v>
      </c>
      <c r="G188" s="78"/>
      <c r="H188" s="78">
        <f>F188</f>
        <v>3.42</v>
      </c>
      <c r="I188" s="78"/>
      <c r="J188" s="23"/>
    </row>
    <row r="189" spans="1:10" ht="16" x14ac:dyDescent="0.2">
      <c r="A189" s="63"/>
      <c r="B189" s="75"/>
      <c r="C189" s="66"/>
      <c r="D189" s="173" t="s">
        <v>413</v>
      </c>
      <c r="E189" s="78">
        <v>100000</v>
      </c>
      <c r="F189" s="78">
        <v>4.18</v>
      </c>
      <c r="G189" s="78"/>
      <c r="H189" s="78">
        <f>F189</f>
        <v>4.18</v>
      </c>
      <c r="I189" s="78"/>
      <c r="J189" s="23"/>
    </row>
    <row r="190" spans="1:10" ht="16" x14ac:dyDescent="0.2">
      <c r="A190" s="63"/>
      <c r="B190" s="75"/>
      <c r="C190" s="66"/>
      <c r="D190" s="173" t="s">
        <v>418</v>
      </c>
      <c r="E190" s="78">
        <v>100000</v>
      </c>
      <c r="F190" s="78">
        <v>4.4000000000000004</v>
      </c>
      <c r="G190" s="78"/>
      <c r="H190" s="78">
        <f>F190</f>
        <v>4.4000000000000004</v>
      </c>
      <c r="I190" s="78"/>
      <c r="J190" s="23"/>
    </row>
    <row r="191" spans="1:10" ht="16" x14ac:dyDescent="0.2">
      <c r="A191" s="63"/>
      <c r="B191" s="75"/>
      <c r="C191" s="66"/>
      <c r="D191" s="173" t="s">
        <v>414</v>
      </c>
      <c r="E191" s="78">
        <v>10000</v>
      </c>
      <c r="F191" s="78">
        <v>0.35</v>
      </c>
      <c r="G191" s="78"/>
      <c r="H191" s="78">
        <f>F191</f>
        <v>0.35</v>
      </c>
      <c r="I191" s="78"/>
      <c r="J191" s="23"/>
    </row>
    <row r="192" spans="1:10" ht="16" x14ac:dyDescent="0.2">
      <c r="A192" s="63"/>
      <c r="B192" s="75"/>
      <c r="C192" s="66"/>
      <c r="D192" s="66"/>
      <c r="E192" s="78"/>
      <c r="F192" s="78"/>
      <c r="G192" s="78"/>
      <c r="H192" s="78"/>
      <c r="I192" s="78"/>
      <c r="J192" s="23"/>
    </row>
    <row r="193" spans="1:10" ht="16" x14ac:dyDescent="0.2">
      <c r="A193" s="63">
        <f>A186+1</f>
        <v>50</v>
      </c>
      <c r="B193" s="75" t="s">
        <v>289</v>
      </c>
      <c r="C193" s="66" t="s">
        <v>133</v>
      </c>
      <c r="D193" s="66" t="s">
        <v>411</v>
      </c>
      <c r="E193" s="78">
        <v>150000</v>
      </c>
      <c r="F193" s="78">
        <v>12.74</v>
      </c>
      <c r="G193" s="78">
        <f>H193-F193</f>
        <v>0.91000000000000014</v>
      </c>
      <c r="H193" s="78">
        <v>13.65</v>
      </c>
      <c r="I193" s="78">
        <f>SUM(H193:H198)</f>
        <v>47.01</v>
      </c>
      <c r="J193" s="23"/>
    </row>
    <row r="194" spans="1:10" ht="16" x14ac:dyDescent="0.2">
      <c r="A194" s="63"/>
      <c r="B194" s="75"/>
      <c r="C194" s="66"/>
      <c r="D194" s="173" t="s">
        <v>417</v>
      </c>
      <c r="E194" s="78">
        <v>50000</v>
      </c>
      <c r="F194" s="78">
        <v>14.15</v>
      </c>
      <c r="G194" s="78"/>
      <c r="H194" s="78">
        <f>F194</f>
        <v>14.15</v>
      </c>
      <c r="I194" s="78"/>
      <c r="J194" s="23"/>
    </row>
    <row r="195" spans="1:10" ht="16" x14ac:dyDescent="0.2">
      <c r="A195" s="63"/>
      <c r="B195" s="75"/>
      <c r="C195" s="66"/>
      <c r="D195" s="173" t="s">
        <v>412</v>
      </c>
      <c r="E195" s="78">
        <v>10000</v>
      </c>
      <c r="F195" s="78">
        <v>3.42</v>
      </c>
      <c r="G195" s="78"/>
      <c r="H195" s="78">
        <f>F195</f>
        <v>3.42</v>
      </c>
      <c r="I195" s="78"/>
      <c r="J195" s="23"/>
    </row>
    <row r="196" spans="1:10" ht="16" x14ac:dyDescent="0.2">
      <c r="A196" s="63"/>
      <c r="B196" s="75"/>
      <c r="C196" s="66"/>
      <c r="D196" s="173" t="s">
        <v>413</v>
      </c>
      <c r="E196" s="78">
        <v>180000</v>
      </c>
      <c r="F196" s="78">
        <v>7.52</v>
      </c>
      <c r="G196" s="78"/>
      <c r="H196" s="78">
        <f>F196</f>
        <v>7.52</v>
      </c>
      <c r="I196" s="78"/>
      <c r="J196" s="23"/>
    </row>
    <row r="197" spans="1:10" ht="16" x14ac:dyDescent="0.2">
      <c r="A197" s="63"/>
      <c r="B197" s="75"/>
      <c r="C197" s="66"/>
      <c r="D197" s="173" t="s">
        <v>418</v>
      </c>
      <c r="E197" s="78">
        <v>180000</v>
      </c>
      <c r="F197" s="78">
        <v>7.92</v>
      </c>
      <c r="G197" s="78"/>
      <c r="H197" s="78">
        <f>F197</f>
        <v>7.92</v>
      </c>
      <c r="I197" s="78"/>
      <c r="J197" s="23"/>
    </row>
    <row r="198" spans="1:10" ht="16" x14ac:dyDescent="0.2">
      <c r="A198" s="63"/>
      <c r="B198" s="75"/>
      <c r="C198" s="66"/>
      <c r="D198" s="173" t="s">
        <v>414</v>
      </c>
      <c r="E198" s="78">
        <v>10000</v>
      </c>
      <c r="F198" s="78">
        <v>0.35</v>
      </c>
      <c r="G198" s="78"/>
      <c r="H198" s="78">
        <f>F198</f>
        <v>0.35</v>
      </c>
      <c r="I198" s="78"/>
      <c r="J198" s="23"/>
    </row>
    <row r="199" spans="1:10" ht="16" x14ac:dyDescent="0.2">
      <c r="A199" s="63"/>
      <c r="B199" s="75"/>
      <c r="C199" s="66"/>
      <c r="D199" s="66"/>
      <c r="E199" s="78"/>
      <c r="F199" s="78"/>
      <c r="G199" s="78"/>
      <c r="H199" s="78"/>
      <c r="I199" s="78"/>
      <c r="J199" s="23"/>
    </row>
    <row r="200" spans="1:10" ht="16" x14ac:dyDescent="0.2">
      <c r="A200" s="63">
        <f>A193+1</f>
        <v>51</v>
      </c>
      <c r="B200" s="75" t="s">
        <v>404</v>
      </c>
      <c r="C200" s="66" t="s">
        <v>405</v>
      </c>
      <c r="D200" s="66" t="s">
        <v>411</v>
      </c>
      <c r="E200" s="78">
        <v>10000</v>
      </c>
      <c r="F200" s="78">
        <v>0</v>
      </c>
      <c r="G200" s="78">
        <f>H200-F200</f>
        <v>0.46</v>
      </c>
      <c r="H200" s="78">
        <v>0.46</v>
      </c>
      <c r="I200" s="78">
        <f>H200</f>
        <v>0.46</v>
      </c>
      <c r="J200" s="23"/>
    </row>
    <row r="201" spans="1:10" ht="16" x14ac:dyDescent="0.2">
      <c r="A201" s="63"/>
      <c r="B201" s="75"/>
      <c r="C201" s="66"/>
      <c r="D201" s="66"/>
      <c r="E201" s="78"/>
      <c r="F201" s="78"/>
      <c r="G201" s="78"/>
      <c r="H201" s="78"/>
      <c r="I201" s="78"/>
      <c r="J201" s="23"/>
    </row>
    <row r="202" spans="1:10" ht="16" x14ac:dyDescent="0.2">
      <c r="A202" s="63">
        <f>A200+1</f>
        <v>52</v>
      </c>
      <c r="B202" s="75" t="s">
        <v>377</v>
      </c>
      <c r="C202" s="66" t="s">
        <v>378</v>
      </c>
      <c r="D202" s="66" t="s">
        <v>411</v>
      </c>
      <c r="E202" s="78">
        <v>10000</v>
      </c>
      <c r="F202" s="78">
        <v>0</v>
      </c>
      <c r="G202" s="78">
        <f>H202-F202</f>
        <v>8.02</v>
      </c>
      <c r="H202" s="78">
        <v>8.02</v>
      </c>
      <c r="I202" s="78">
        <f>H202</f>
        <v>8.02</v>
      </c>
      <c r="J202" s="23"/>
    </row>
    <row r="203" spans="1:10" ht="16" x14ac:dyDescent="0.2">
      <c r="A203" s="63"/>
      <c r="B203" s="75"/>
      <c r="C203" s="66"/>
      <c r="D203" s="66"/>
      <c r="E203" s="78"/>
      <c r="F203" s="78"/>
      <c r="G203" s="78"/>
      <c r="H203" s="78"/>
      <c r="I203" s="78"/>
      <c r="J203" s="23"/>
    </row>
    <row r="204" spans="1:10" ht="16" x14ac:dyDescent="0.2">
      <c r="A204" s="63">
        <v>53</v>
      </c>
      <c r="B204" s="75" t="s">
        <v>291</v>
      </c>
      <c r="C204" s="85" t="s">
        <v>228</v>
      </c>
      <c r="D204" s="85" t="s">
        <v>411</v>
      </c>
      <c r="E204" s="86">
        <v>10000</v>
      </c>
      <c r="F204" s="86">
        <v>0</v>
      </c>
      <c r="G204" s="78">
        <f>H204-F204</f>
        <v>0.46</v>
      </c>
      <c r="H204" s="86">
        <v>0.46</v>
      </c>
      <c r="I204" s="86">
        <f>H204</f>
        <v>0.46</v>
      </c>
      <c r="J204" s="23"/>
    </row>
    <row r="205" spans="1:10" ht="16" x14ac:dyDescent="0.2">
      <c r="A205" s="63"/>
      <c r="B205" s="75"/>
      <c r="C205" s="85"/>
      <c r="D205" s="85"/>
      <c r="E205" s="86"/>
      <c r="F205" s="86"/>
      <c r="G205" s="86"/>
      <c r="H205" s="86"/>
      <c r="I205" s="86"/>
      <c r="J205" s="23"/>
    </row>
    <row r="206" spans="1:10" ht="16" x14ac:dyDescent="0.2">
      <c r="A206" s="63">
        <f>A204+1</f>
        <v>54</v>
      </c>
      <c r="B206" s="75" t="s">
        <v>292</v>
      </c>
      <c r="C206" s="66" t="s">
        <v>84</v>
      </c>
      <c r="D206" s="66" t="s">
        <v>411</v>
      </c>
      <c r="E206" s="78">
        <v>10000</v>
      </c>
      <c r="F206" s="78">
        <v>0</v>
      </c>
      <c r="G206" s="78">
        <f>H206-F206</f>
        <v>0.66</v>
      </c>
      <c r="H206" s="78">
        <v>0.66</v>
      </c>
      <c r="I206" s="78">
        <f>SUM(H206:H207)</f>
        <v>1.08</v>
      </c>
      <c r="J206" s="23"/>
    </row>
    <row r="207" spans="1:10" ht="16" x14ac:dyDescent="0.2">
      <c r="A207" s="63"/>
      <c r="B207" s="75"/>
      <c r="C207" s="66"/>
      <c r="D207" s="66" t="s">
        <v>413</v>
      </c>
      <c r="E207" s="78">
        <v>10000</v>
      </c>
      <c r="F207" s="78">
        <v>0.42</v>
      </c>
      <c r="G207" s="78"/>
      <c r="H207" s="78">
        <f>F207</f>
        <v>0.42</v>
      </c>
      <c r="I207" s="78"/>
      <c r="J207" s="23"/>
    </row>
    <row r="208" spans="1:10" ht="16" x14ac:dyDescent="0.2">
      <c r="A208" s="63"/>
      <c r="B208" s="75"/>
      <c r="C208" s="66"/>
      <c r="D208" s="66"/>
      <c r="E208" s="78"/>
      <c r="F208" s="78"/>
      <c r="G208" s="78"/>
      <c r="H208" s="78"/>
      <c r="I208" s="78"/>
      <c r="J208" s="23"/>
    </row>
    <row r="209" spans="1:10" ht="16" x14ac:dyDescent="0.2">
      <c r="A209" s="63">
        <f>A206+1</f>
        <v>55</v>
      </c>
      <c r="B209" s="75" t="s">
        <v>294</v>
      </c>
      <c r="C209" s="66" t="s">
        <v>60</v>
      </c>
      <c r="D209" s="66" t="s">
        <v>411</v>
      </c>
      <c r="E209" s="78">
        <v>10000</v>
      </c>
      <c r="F209" s="78">
        <v>0</v>
      </c>
      <c r="G209" s="78">
        <f>H209-F209</f>
        <v>5.0199999999999996</v>
      </c>
      <c r="H209" s="78">
        <v>5.0199999999999996</v>
      </c>
      <c r="I209" s="78">
        <f>H209</f>
        <v>5.0199999999999996</v>
      </c>
      <c r="J209" s="23"/>
    </row>
    <row r="210" spans="1:10" ht="16" x14ac:dyDescent="0.2">
      <c r="A210" s="63"/>
      <c r="B210" s="75"/>
      <c r="C210" s="66"/>
      <c r="D210" s="66"/>
      <c r="E210" s="78"/>
      <c r="F210" s="78"/>
      <c r="G210" s="78"/>
      <c r="H210" s="78"/>
      <c r="I210" s="78"/>
      <c r="J210" s="23"/>
    </row>
    <row r="211" spans="1:10" ht="16" x14ac:dyDescent="0.2">
      <c r="A211" s="63">
        <v>57</v>
      </c>
      <c r="B211" s="75" t="s">
        <v>425</v>
      </c>
      <c r="C211" s="66" t="s">
        <v>426</v>
      </c>
      <c r="D211" s="66" t="s">
        <v>411</v>
      </c>
      <c r="E211" s="78">
        <v>10000</v>
      </c>
      <c r="F211" s="78">
        <v>0</v>
      </c>
      <c r="G211" s="78">
        <f>H211-F211</f>
        <v>0.66</v>
      </c>
      <c r="H211" s="78">
        <v>0.66</v>
      </c>
      <c r="I211" s="78">
        <f>SUM(H211:H212)</f>
        <v>1.08</v>
      </c>
      <c r="J211" s="23"/>
    </row>
    <row r="212" spans="1:10" ht="16" x14ac:dyDescent="0.2">
      <c r="A212" s="63"/>
      <c r="B212" s="75"/>
      <c r="C212" s="66"/>
      <c r="D212" s="66" t="s">
        <v>413</v>
      </c>
      <c r="E212" s="78">
        <v>10000</v>
      </c>
      <c r="F212" s="78">
        <v>0.42</v>
      </c>
      <c r="G212" s="78"/>
      <c r="H212" s="78">
        <f>F212</f>
        <v>0.42</v>
      </c>
      <c r="I212" s="78"/>
      <c r="J212" s="23"/>
    </row>
    <row r="213" spans="1:10" ht="16" x14ac:dyDescent="0.2">
      <c r="A213" s="63"/>
      <c r="B213" s="75"/>
      <c r="C213" s="66"/>
      <c r="D213" s="66"/>
      <c r="E213" s="78"/>
      <c r="F213" s="78"/>
      <c r="G213" s="78"/>
      <c r="H213" s="78"/>
      <c r="I213" s="78"/>
      <c r="J213" s="23"/>
    </row>
    <row r="214" spans="1:10" ht="16" x14ac:dyDescent="0.2">
      <c r="A214" s="63">
        <v>58</v>
      </c>
      <c r="B214" s="75" t="s">
        <v>295</v>
      </c>
      <c r="C214" s="66" t="s">
        <v>222</v>
      </c>
      <c r="D214" s="66" t="s">
        <v>411</v>
      </c>
      <c r="E214" s="78">
        <v>10000</v>
      </c>
      <c r="F214" s="78">
        <v>0</v>
      </c>
      <c r="G214" s="78">
        <f>H214-F214</f>
        <v>14.08</v>
      </c>
      <c r="H214" s="78">
        <v>14.08</v>
      </c>
      <c r="I214" s="78">
        <f>H214</f>
        <v>14.08</v>
      </c>
      <c r="J214" s="23"/>
    </row>
    <row r="215" spans="1:10" ht="16" x14ac:dyDescent="0.2">
      <c r="A215" s="63"/>
      <c r="B215" s="75"/>
      <c r="C215" s="66"/>
      <c r="D215" s="66"/>
      <c r="E215" s="78"/>
      <c r="F215" s="78"/>
      <c r="G215" s="78"/>
      <c r="H215" s="78"/>
      <c r="I215" s="78"/>
      <c r="J215" s="23"/>
    </row>
    <row r="216" spans="1:10" ht="16" x14ac:dyDescent="0.2">
      <c r="A216" s="63">
        <f>A214+1</f>
        <v>59</v>
      </c>
      <c r="B216" s="75" t="s">
        <v>351</v>
      </c>
      <c r="C216" s="66" t="s">
        <v>367</v>
      </c>
      <c r="D216" s="66" t="s">
        <v>411</v>
      </c>
      <c r="E216" s="78">
        <v>10000</v>
      </c>
      <c r="F216" s="78">
        <v>0</v>
      </c>
      <c r="G216" s="78">
        <f>H216-F216</f>
        <v>3.08</v>
      </c>
      <c r="H216" s="78">
        <v>3.08</v>
      </c>
      <c r="I216" s="78">
        <f>SUM(H216:H219)</f>
        <v>8.94</v>
      </c>
      <c r="J216" s="23"/>
    </row>
    <row r="217" spans="1:10" ht="16" x14ac:dyDescent="0.2">
      <c r="A217" s="63"/>
      <c r="B217" s="75"/>
      <c r="C217" s="66"/>
      <c r="D217" s="66" t="s">
        <v>412</v>
      </c>
      <c r="E217" s="78">
        <v>10000</v>
      </c>
      <c r="F217" s="78">
        <v>3.42</v>
      </c>
      <c r="G217" s="78"/>
      <c r="H217" s="78">
        <f>F217</f>
        <v>3.42</v>
      </c>
      <c r="I217" s="78"/>
      <c r="J217" s="23"/>
    </row>
    <row r="218" spans="1:10" ht="16" x14ac:dyDescent="0.2">
      <c r="A218" s="63"/>
      <c r="B218" s="75"/>
      <c r="C218" s="66"/>
      <c r="D218" s="66" t="s">
        <v>413</v>
      </c>
      <c r="E218" s="78">
        <v>50000</v>
      </c>
      <c r="F218" s="78">
        <v>2.09</v>
      </c>
      <c r="G218" s="78"/>
      <c r="H218" s="78">
        <f>F218</f>
        <v>2.09</v>
      </c>
      <c r="I218" s="78"/>
      <c r="J218" s="23"/>
    </row>
    <row r="219" spans="1:10" ht="16" x14ac:dyDescent="0.2">
      <c r="A219" s="63"/>
      <c r="B219" s="75"/>
      <c r="C219" s="66"/>
      <c r="D219" s="66" t="s">
        <v>414</v>
      </c>
      <c r="E219" s="78">
        <v>10000</v>
      </c>
      <c r="F219" s="78">
        <v>0.35</v>
      </c>
      <c r="G219" s="78"/>
      <c r="H219" s="78">
        <f>F219</f>
        <v>0.35</v>
      </c>
      <c r="I219" s="78"/>
      <c r="J219" s="23"/>
    </row>
    <row r="220" spans="1:10" ht="16" x14ac:dyDescent="0.2">
      <c r="A220" s="63"/>
      <c r="B220" s="75"/>
      <c r="C220" s="66"/>
      <c r="D220" s="66"/>
      <c r="E220" s="78"/>
      <c r="F220" s="78"/>
      <c r="G220" s="78"/>
      <c r="H220" s="78"/>
      <c r="I220" s="78"/>
      <c r="J220" s="23"/>
    </row>
    <row r="221" spans="1:10" ht="16" x14ac:dyDescent="0.2">
      <c r="A221" s="63">
        <f>A216+1</f>
        <v>60</v>
      </c>
      <c r="B221" s="75" t="s">
        <v>296</v>
      </c>
      <c r="C221" s="70" t="s">
        <v>215</v>
      </c>
      <c r="D221" s="66" t="s">
        <v>411</v>
      </c>
      <c r="E221" s="130">
        <v>250000</v>
      </c>
      <c r="F221" s="130">
        <v>120.48</v>
      </c>
      <c r="G221" s="78">
        <f>H221-F221</f>
        <v>5.019999999999996</v>
      </c>
      <c r="H221" s="130">
        <v>125.5</v>
      </c>
      <c r="I221" s="130">
        <f>SUM(H221:H226)</f>
        <v>213.72</v>
      </c>
      <c r="J221" s="23"/>
    </row>
    <row r="222" spans="1:10" ht="16" x14ac:dyDescent="0.2">
      <c r="A222" s="63"/>
      <c r="B222" s="75"/>
      <c r="C222" s="70"/>
      <c r="D222" s="173" t="s">
        <v>417</v>
      </c>
      <c r="E222" s="130">
        <v>50000</v>
      </c>
      <c r="F222" s="130">
        <v>57.85</v>
      </c>
      <c r="G222" s="130"/>
      <c r="H222" s="130">
        <f>F222</f>
        <v>57.85</v>
      </c>
      <c r="I222" s="130"/>
      <c r="J222" s="23"/>
    </row>
    <row r="223" spans="1:10" ht="16" x14ac:dyDescent="0.2">
      <c r="A223" s="63"/>
      <c r="B223" s="75"/>
      <c r="C223" s="70"/>
      <c r="D223" s="173" t="s">
        <v>412</v>
      </c>
      <c r="E223" s="130">
        <v>10000</v>
      </c>
      <c r="F223" s="130">
        <v>3.42</v>
      </c>
      <c r="G223" s="130"/>
      <c r="H223" s="130">
        <f>F223</f>
        <v>3.42</v>
      </c>
      <c r="I223" s="130"/>
      <c r="J223" s="23"/>
    </row>
    <row r="224" spans="1:10" ht="16" x14ac:dyDescent="0.2">
      <c r="A224" s="63"/>
      <c r="B224" s="75"/>
      <c r="C224" s="70"/>
      <c r="D224" s="173" t="s">
        <v>413</v>
      </c>
      <c r="E224" s="130">
        <v>310000</v>
      </c>
      <c r="F224" s="130">
        <v>12.96</v>
      </c>
      <c r="G224" s="130"/>
      <c r="H224" s="130">
        <f>F224</f>
        <v>12.96</v>
      </c>
      <c r="I224" s="130"/>
      <c r="J224" s="23"/>
    </row>
    <row r="225" spans="1:10" ht="16" x14ac:dyDescent="0.2">
      <c r="A225" s="63"/>
      <c r="B225" s="75"/>
      <c r="C225" s="70"/>
      <c r="D225" s="173" t="s">
        <v>418</v>
      </c>
      <c r="E225" s="130">
        <v>310000</v>
      </c>
      <c r="F225" s="130">
        <v>13.64</v>
      </c>
      <c r="G225" s="130"/>
      <c r="H225" s="130">
        <f>F225</f>
        <v>13.64</v>
      </c>
      <c r="I225" s="130"/>
      <c r="J225" s="23"/>
    </row>
    <row r="226" spans="1:10" ht="16" x14ac:dyDescent="0.2">
      <c r="A226" s="63"/>
      <c r="B226" s="75"/>
      <c r="C226" s="70"/>
      <c r="D226" s="173" t="s">
        <v>414</v>
      </c>
      <c r="E226" s="130">
        <v>10000</v>
      </c>
      <c r="F226" s="130">
        <v>0.35</v>
      </c>
      <c r="G226" s="130"/>
      <c r="H226" s="130">
        <f>F226</f>
        <v>0.35</v>
      </c>
      <c r="I226" s="130"/>
      <c r="J226" s="23"/>
    </row>
    <row r="227" spans="1:10" ht="16" x14ac:dyDescent="0.2">
      <c r="A227" s="63"/>
      <c r="B227" s="75"/>
      <c r="C227" s="70"/>
      <c r="D227" s="173"/>
      <c r="E227" s="130"/>
      <c r="F227" s="130"/>
      <c r="G227" s="130"/>
      <c r="H227" s="130"/>
      <c r="I227" s="130"/>
      <c r="J227" s="23"/>
    </row>
    <row r="228" spans="1:10" ht="16" x14ac:dyDescent="0.2">
      <c r="A228" s="63">
        <f>A221+1</f>
        <v>61</v>
      </c>
      <c r="B228" s="75" t="s">
        <v>387</v>
      </c>
      <c r="C228" s="70" t="s">
        <v>374</v>
      </c>
      <c r="D228" s="70" t="s">
        <v>411</v>
      </c>
      <c r="E228" s="130">
        <v>10000</v>
      </c>
      <c r="F228" s="130">
        <v>0</v>
      </c>
      <c r="G228" s="78">
        <f>H228-F228</f>
        <v>3.08</v>
      </c>
      <c r="H228" s="130">
        <v>3.08</v>
      </c>
      <c r="I228" s="130">
        <f>H228</f>
        <v>3.08</v>
      </c>
      <c r="J228" s="23"/>
    </row>
    <row r="229" spans="1:10" ht="16" x14ac:dyDescent="0.2">
      <c r="A229" s="63"/>
      <c r="B229" s="75"/>
      <c r="C229" s="70"/>
      <c r="D229" s="70"/>
      <c r="E229" s="130"/>
      <c r="F229" s="130"/>
      <c r="G229" s="130"/>
      <c r="H229" s="130"/>
      <c r="I229" s="130"/>
      <c r="J229" s="23"/>
    </row>
    <row r="230" spans="1:10" ht="16" x14ac:dyDescent="0.2">
      <c r="A230" s="63">
        <v>62</v>
      </c>
      <c r="B230" s="75" t="s">
        <v>427</v>
      </c>
      <c r="C230" s="70" t="s">
        <v>428</v>
      </c>
      <c r="D230" s="70" t="s">
        <v>411</v>
      </c>
      <c r="E230" s="130">
        <v>10000</v>
      </c>
      <c r="F230" s="130">
        <v>0</v>
      </c>
      <c r="G230" s="78">
        <f>H230-F230</f>
        <v>0.53</v>
      </c>
      <c r="H230" s="130">
        <v>0.53</v>
      </c>
      <c r="I230" s="130">
        <f>H230</f>
        <v>0.53</v>
      </c>
      <c r="J230" s="23"/>
    </row>
    <row r="231" spans="1:10" ht="16" x14ac:dyDescent="0.2">
      <c r="A231" s="63"/>
      <c r="B231" s="75"/>
      <c r="C231" s="70"/>
      <c r="D231" s="70"/>
      <c r="E231" s="130"/>
      <c r="F231" s="130"/>
      <c r="G231" s="130"/>
      <c r="H231" s="130"/>
      <c r="I231" s="130"/>
      <c r="J231" s="23"/>
    </row>
    <row r="232" spans="1:10" ht="16" x14ac:dyDescent="0.2">
      <c r="A232" s="63">
        <v>63</v>
      </c>
      <c r="B232" s="75" t="s">
        <v>297</v>
      </c>
      <c r="C232" s="66" t="s">
        <v>72</v>
      </c>
      <c r="D232" s="66" t="s">
        <v>411</v>
      </c>
      <c r="E232" s="78">
        <v>10000</v>
      </c>
      <c r="F232" s="78">
        <v>0</v>
      </c>
      <c r="G232" s="78">
        <f>H232-F232</f>
        <v>5.0199999999999996</v>
      </c>
      <c r="H232" s="78">
        <v>5.0199999999999996</v>
      </c>
      <c r="I232" s="78">
        <f>H232</f>
        <v>5.0199999999999996</v>
      </c>
      <c r="J232" s="23"/>
    </row>
    <row r="233" spans="1:10" ht="16" x14ac:dyDescent="0.2">
      <c r="A233" s="63"/>
      <c r="B233" s="75"/>
      <c r="C233" s="66"/>
      <c r="D233" s="66"/>
      <c r="E233" s="78"/>
      <c r="F233" s="78"/>
      <c r="G233" s="78"/>
      <c r="H233" s="78"/>
      <c r="I233" s="78"/>
      <c r="J233" s="23"/>
    </row>
    <row r="234" spans="1:10" ht="16" x14ac:dyDescent="0.2">
      <c r="A234" s="63">
        <v>64</v>
      </c>
      <c r="B234" s="75" t="s">
        <v>298</v>
      </c>
      <c r="C234" s="66" t="s">
        <v>118</v>
      </c>
      <c r="D234" s="66" t="s">
        <v>411</v>
      </c>
      <c r="E234" s="79">
        <v>10000</v>
      </c>
      <c r="F234" s="79">
        <v>0</v>
      </c>
      <c r="G234" s="78">
        <f>H234-F234</f>
        <v>8.02</v>
      </c>
      <c r="H234" s="79">
        <v>8.02</v>
      </c>
      <c r="I234" s="79">
        <f>SUM(H234:H235)</f>
        <v>12.2</v>
      </c>
      <c r="J234" s="23"/>
    </row>
    <row r="235" spans="1:10" ht="16" x14ac:dyDescent="0.2">
      <c r="A235" s="63"/>
      <c r="B235" s="75"/>
      <c r="C235" s="66"/>
      <c r="D235" s="66" t="s">
        <v>413</v>
      </c>
      <c r="E235" s="79">
        <v>100000</v>
      </c>
      <c r="F235" s="79">
        <v>4.18</v>
      </c>
      <c r="G235" s="79"/>
      <c r="H235" s="79">
        <f>F235</f>
        <v>4.18</v>
      </c>
      <c r="I235" s="79"/>
      <c r="J235" s="23"/>
    </row>
    <row r="236" spans="1:10" ht="16" x14ac:dyDescent="0.2">
      <c r="A236" s="63"/>
      <c r="B236" s="75"/>
      <c r="C236" s="66"/>
      <c r="D236" s="66"/>
      <c r="E236" s="79"/>
      <c r="F236" s="79"/>
      <c r="G236" s="79"/>
      <c r="H236" s="79"/>
      <c r="I236" s="79"/>
      <c r="J236" s="23"/>
    </row>
    <row r="237" spans="1:10" ht="16" x14ac:dyDescent="0.2">
      <c r="A237" s="63">
        <f>A234+1</f>
        <v>65</v>
      </c>
      <c r="B237" s="75" t="s">
        <v>299</v>
      </c>
      <c r="C237" s="66" t="s">
        <v>62</v>
      </c>
      <c r="D237" s="66" t="s">
        <v>411</v>
      </c>
      <c r="E237" s="79">
        <v>200000</v>
      </c>
      <c r="F237" s="79">
        <v>38.19</v>
      </c>
      <c r="G237" s="78">
        <f>H237-F237</f>
        <v>2.0100000000000051</v>
      </c>
      <c r="H237" s="79">
        <v>40.200000000000003</v>
      </c>
      <c r="I237" s="79">
        <f>SUM(H237:H240)</f>
        <v>52.330000000000005</v>
      </c>
      <c r="J237" s="23"/>
    </row>
    <row r="238" spans="1:10" ht="16" x14ac:dyDescent="0.2">
      <c r="A238" s="63"/>
      <c r="B238" s="75"/>
      <c r="C238" s="66"/>
      <c r="D238" s="66" t="s">
        <v>412</v>
      </c>
      <c r="E238" s="79">
        <v>10000</v>
      </c>
      <c r="F238" s="79">
        <v>3.42</v>
      </c>
      <c r="G238" s="79"/>
      <c r="H238" s="79">
        <f>F238</f>
        <v>3.42</v>
      </c>
      <c r="I238" s="79"/>
      <c r="J238" s="23"/>
    </row>
    <row r="239" spans="1:10" ht="16" x14ac:dyDescent="0.2">
      <c r="A239" s="63"/>
      <c r="B239" s="75"/>
      <c r="C239" s="66"/>
      <c r="D239" s="66" t="s">
        <v>413</v>
      </c>
      <c r="E239" s="79">
        <v>200000</v>
      </c>
      <c r="F239" s="79">
        <v>8.36</v>
      </c>
      <c r="G239" s="79"/>
      <c r="H239" s="79">
        <f>F239</f>
        <v>8.36</v>
      </c>
      <c r="I239" s="79"/>
      <c r="J239" s="23"/>
    </row>
    <row r="240" spans="1:10" ht="16" x14ac:dyDescent="0.2">
      <c r="A240" s="63"/>
      <c r="B240" s="75"/>
      <c r="C240" s="66"/>
      <c r="D240" s="66" t="s">
        <v>414</v>
      </c>
      <c r="E240" s="79">
        <v>10000</v>
      </c>
      <c r="F240" s="79">
        <v>0.35</v>
      </c>
      <c r="G240" s="79"/>
      <c r="H240" s="79">
        <f>F240</f>
        <v>0.35</v>
      </c>
      <c r="I240" s="79"/>
      <c r="J240" s="23"/>
    </row>
    <row r="241" spans="1:10" ht="16" x14ac:dyDescent="0.2">
      <c r="A241" s="63"/>
      <c r="B241" s="75"/>
      <c r="C241" s="66"/>
      <c r="D241" s="66"/>
      <c r="E241" s="79"/>
      <c r="F241" s="79"/>
      <c r="G241" s="79"/>
      <c r="H241" s="79"/>
      <c r="I241" s="79"/>
      <c r="J241" s="23"/>
    </row>
    <row r="242" spans="1:10" ht="16" x14ac:dyDescent="0.2">
      <c r="A242" s="63">
        <f>A237+1</f>
        <v>66</v>
      </c>
      <c r="B242" s="75" t="s">
        <v>300</v>
      </c>
      <c r="C242" s="66" t="s">
        <v>203</v>
      </c>
      <c r="D242" s="66" t="s">
        <v>411</v>
      </c>
      <c r="E242" s="79">
        <v>10000</v>
      </c>
      <c r="F242" s="79">
        <v>0</v>
      </c>
      <c r="G242" s="78">
        <f>H242-F242</f>
        <v>0.53</v>
      </c>
      <c r="H242" s="79">
        <v>0.53</v>
      </c>
      <c r="I242" s="79">
        <f>H242</f>
        <v>0.53</v>
      </c>
      <c r="J242" s="23"/>
    </row>
    <row r="243" spans="1:10" ht="16" x14ac:dyDescent="0.2">
      <c r="A243" s="63"/>
      <c r="B243" s="75"/>
      <c r="C243" s="66"/>
      <c r="D243" s="66"/>
      <c r="E243" s="79"/>
      <c r="F243" s="79"/>
      <c r="G243" s="79"/>
      <c r="H243" s="79"/>
      <c r="I243" s="79"/>
      <c r="J243" s="23"/>
    </row>
    <row r="244" spans="1:10" ht="16" x14ac:dyDescent="0.2">
      <c r="A244" s="63">
        <v>67</v>
      </c>
      <c r="B244" s="75" t="s">
        <v>380</v>
      </c>
      <c r="C244" s="66" t="s">
        <v>381</v>
      </c>
      <c r="D244" s="66" t="s">
        <v>411</v>
      </c>
      <c r="E244" s="78">
        <v>20000</v>
      </c>
      <c r="F244" s="78">
        <v>5.0199999999999996</v>
      </c>
      <c r="G244" s="78">
        <f>H244-F244</f>
        <v>5.0199999999999996</v>
      </c>
      <c r="H244" s="78">
        <v>10.039999999999999</v>
      </c>
      <c r="I244" s="78">
        <f>SUM(H244:H247)</f>
        <v>40.739999999999995</v>
      </c>
      <c r="J244" s="23"/>
    </row>
    <row r="245" spans="1:10" ht="16" x14ac:dyDescent="0.2">
      <c r="A245" s="63"/>
      <c r="B245" s="75"/>
      <c r="C245" s="66"/>
      <c r="D245" s="66" t="s">
        <v>417</v>
      </c>
      <c r="E245" s="78">
        <v>20000</v>
      </c>
      <c r="F245" s="78">
        <v>13.54</v>
      </c>
      <c r="G245" s="78"/>
      <c r="H245" s="78">
        <f>F245</f>
        <v>13.54</v>
      </c>
      <c r="I245" s="78"/>
      <c r="J245" s="23"/>
    </row>
    <row r="246" spans="1:10" ht="16" x14ac:dyDescent="0.2">
      <c r="A246" s="63"/>
      <c r="B246" s="75"/>
      <c r="C246" s="66"/>
      <c r="D246" s="66" t="s">
        <v>413</v>
      </c>
      <c r="E246" s="78">
        <v>200000</v>
      </c>
      <c r="F246" s="78">
        <v>8.36</v>
      </c>
      <c r="G246" s="78"/>
      <c r="H246" s="78">
        <f>F246</f>
        <v>8.36</v>
      </c>
      <c r="I246" s="78"/>
      <c r="J246" s="23"/>
    </row>
    <row r="247" spans="1:10" ht="16" x14ac:dyDescent="0.2">
      <c r="A247" s="63"/>
      <c r="B247" s="75"/>
      <c r="C247" s="66"/>
      <c r="D247" s="66" t="s">
        <v>418</v>
      </c>
      <c r="E247" s="78">
        <v>200000</v>
      </c>
      <c r="F247" s="78">
        <v>8.8000000000000007</v>
      </c>
      <c r="G247" s="78"/>
      <c r="H247" s="78">
        <f>F247</f>
        <v>8.8000000000000007</v>
      </c>
      <c r="I247" s="78"/>
      <c r="J247" s="23"/>
    </row>
    <row r="248" spans="1:10" ht="16" x14ac:dyDescent="0.2">
      <c r="A248" s="63"/>
      <c r="B248" s="75"/>
      <c r="C248" s="66"/>
      <c r="D248" s="66"/>
      <c r="E248" s="78"/>
      <c r="F248" s="78"/>
      <c r="G248" s="78"/>
      <c r="H248" s="78"/>
      <c r="I248" s="78"/>
      <c r="J248" s="23"/>
    </row>
    <row r="249" spans="1:10" ht="16" x14ac:dyDescent="0.2">
      <c r="A249" s="63">
        <f>A244+1</f>
        <v>68</v>
      </c>
      <c r="B249" s="75" t="s">
        <v>302</v>
      </c>
      <c r="C249" s="66" t="s">
        <v>38</v>
      </c>
      <c r="D249" s="66" t="s">
        <v>411</v>
      </c>
      <c r="E249" s="78">
        <v>10000</v>
      </c>
      <c r="F249" s="78">
        <v>0</v>
      </c>
      <c r="G249" s="78">
        <f>H249-F249</f>
        <v>3.08</v>
      </c>
      <c r="H249" s="78">
        <v>3.08</v>
      </c>
      <c r="I249" s="78">
        <f>SUM(H249:H250)</f>
        <v>7.26</v>
      </c>
      <c r="J249" s="23"/>
    </row>
    <row r="250" spans="1:10" ht="16" x14ac:dyDescent="0.2">
      <c r="A250" s="63"/>
      <c r="B250" s="75"/>
      <c r="C250" s="66"/>
      <c r="D250" s="66" t="s">
        <v>413</v>
      </c>
      <c r="E250" s="78">
        <v>100000</v>
      </c>
      <c r="F250" s="78">
        <v>4.18</v>
      </c>
      <c r="G250" s="78"/>
      <c r="H250" s="78">
        <f>F250</f>
        <v>4.18</v>
      </c>
      <c r="I250" s="78"/>
      <c r="J250" s="23"/>
    </row>
    <row r="251" spans="1:10" ht="16" x14ac:dyDescent="0.2">
      <c r="A251" s="63"/>
      <c r="B251" s="75"/>
      <c r="C251" s="66"/>
      <c r="D251" s="66"/>
      <c r="E251" s="78"/>
      <c r="F251" s="78"/>
      <c r="G251" s="78"/>
      <c r="H251" s="78"/>
      <c r="I251" s="78"/>
      <c r="J251" s="23"/>
    </row>
    <row r="252" spans="1:10" ht="16" x14ac:dyDescent="0.2">
      <c r="A252" s="63">
        <f>A249+1</f>
        <v>69</v>
      </c>
      <c r="B252" s="75" t="s">
        <v>303</v>
      </c>
      <c r="C252" s="66" t="s">
        <v>134</v>
      </c>
      <c r="D252" s="66" t="s">
        <v>411</v>
      </c>
      <c r="E252" s="78">
        <v>10000</v>
      </c>
      <c r="F252" s="78">
        <v>0</v>
      </c>
      <c r="G252" s="78">
        <f>H252-F252</f>
        <v>0.66</v>
      </c>
      <c r="H252" s="78">
        <v>0.66</v>
      </c>
      <c r="I252" s="78">
        <f>SUM(H252:H255)</f>
        <v>13.879999999999999</v>
      </c>
      <c r="J252" s="23"/>
    </row>
    <row r="253" spans="1:10" ht="16" x14ac:dyDescent="0.2">
      <c r="A253" s="63"/>
      <c r="B253" s="75"/>
      <c r="C253" s="66"/>
      <c r="D253" s="66" t="s">
        <v>413</v>
      </c>
      <c r="E253" s="78">
        <v>150000</v>
      </c>
      <c r="F253" s="78">
        <v>6.27</v>
      </c>
      <c r="G253" s="78"/>
      <c r="H253" s="78">
        <f>F253</f>
        <v>6.27</v>
      </c>
      <c r="I253" s="78"/>
      <c r="J253" s="23"/>
    </row>
    <row r="254" spans="1:10" ht="16" x14ac:dyDescent="0.2">
      <c r="A254" s="63"/>
      <c r="B254" s="75"/>
      <c r="C254" s="66"/>
      <c r="D254" s="66" t="s">
        <v>418</v>
      </c>
      <c r="E254" s="78">
        <v>150000</v>
      </c>
      <c r="F254" s="78">
        <v>6.6</v>
      </c>
      <c r="G254" s="78"/>
      <c r="H254" s="78">
        <f>F254</f>
        <v>6.6</v>
      </c>
      <c r="I254" s="78"/>
      <c r="J254" s="23"/>
    </row>
    <row r="255" spans="1:10" ht="16" x14ac:dyDescent="0.2">
      <c r="A255" s="63"/>
      <c r="B255" s="75"/>
      <c r="C255" s="66"/>
      <c r="D255" s="66" t="s">
        <v>414</v>
      </c>
      <c r="E255" s="78">
        <v>10000</v>
      </c>
      <c r="F255" s="78">
        <v>0.35</v>
      </c>
      <c r="G255" s="78"/>
      <c r="H255" s="78">
        <f>F255</f>
        <v>0.35</v>
      </c>
      <c r="I255" s="78"/>
      <c r="J255" s="23"/>
    </row>
    <row r="256" spans="1:10" ht="16" x14ac:dyDescent="0.2">
      <c r="A256" s="63"/>
      <c r="B256" s="75"/>
      <c r="C256" s="66"/>
      <c r="D256" s="66"/>
      <c r="E256" s="78"/>
      <c r="F256" s="78"/>
      <c r="G256" s="78"/>
      <c r="H256" s="78"/>
      <c r="I256" s="78"/>
      <c r="J256" s="23"/>
    </row>
    <row r="257" spans="1:10" ht="16" x14ac:dyDescent="0.2">
      <c r="A257" s="63">
        <f>A252+1</f>
        <v>70</v>
      </c>
      <c r="B257" s="75" t="s">
        <v>304</v>
      </c>
      <c r="C257" s="66" t="s">
        <v>186</v>
      </c>
      <c r="D257" s="66" t="s">
        <v>411</v>
      </c>
      <c r="E257" s="78">
        <v>250000</v>
      </c>
      <c r="F257" s="78">
        <v>48.24</v>
      </c>
      <c r="G257" s="78">
        <f>H257-F257</f>
        <v>2.009999999999998</v>
      </c>
      <c r="H257" s="78">
        <v>50.25</v>
      </c>
      <c r="I257" s="78">
        <f>SUM(H257:H260)</f>
        <v>91.55</v>
      </c>
      <c r="J257" s="23"/>
    </row>
    <row r="258" spans="1:10" ht="16" x14ac:dyDescent="0.2">
      <c r="A258" s="63"/>
      <c r="B258" s="75"/>
      <c r="C258" s="66"/>
      <c r="D258" s="66" t="s">
        <v>417</v>
      </c>
      <c r="E258" s="78">
        <v>45000</v>
      </c>
      <c r="F258" s="78">
        <v>19.850000000000001</v>
      </c>
      <c r="G258" s="78"/>
      <c r="H258" s="78">
        <f>F258</f>
        <v>19.850000000000001</v>
      </c>
      <c r="I258" s="78"/>
      <c r="J258" s="23"/>
    </row>
    <row r="259" spans="1:10" ht="16" x14ac:dyDescent="0.2">
      <c r="A259" s="63"/>
      <c r="B259" s="75"/>
      <c r="C259" s="66"/>
      <c r="D259" s="66" t="s">
        <v>413</v>
      </c>
      <c r="E259" s="78">
        <v>250000</v>
      </c>
      <c r="F259" s="78">
        <v>10.45</v>
      </c>
      <c r="G259" s="78"/>
      <c r="H259" s="78">
        <f>F259</f>
        <v>10.45</v>
      </c>
      <c r="I259" s="78"/>
      <c r="J259" s="23"/>
    </row>
    <row r="260" spans="1:10" ht="16" x14ac:dyDescent="0.2">
      <c r="A260" s="63"/>
      <c r="B260" s="75"/>
      <c r="C260" s="66"/>
      <c r="D260" s="66" t="s">
        <v>418</v>
      </c>
      <c r="E260" s="78">
        <v>250000</v>
      </c>
      <c r="F260" s="78">
        <v>11</v>
      </c>
      <c r="G260" s="78"/>
      <c r="H260" s="78">
        <f>F260</f>
        <v>11</v>
      </c>
      <c r="I260" s="78"/>
      <c r="J260" s="23"/>
    </row>
    <row r="261" spans="1:10" ht="16" x14ac:dyDescent="0.2">
      <c r="A261" s="63"/>
      <c r="B261" s="75"/>
      <c r="C261" s="66"/>
      <c r="D261" s="66"/>
      <c r="E261" s="78"/>
      <c r="F261" s="78"/>
      <c r="G261" s="78"/>
      <c r="H261" s="78"/>
      <c r="I261" s="78"/>
      <c r="J261" s="23"/>
    </row>
    <row r="262" spans="1:10" ht="16" x14ac:dyDescent="0.2">
      <c r="A262" s="63">
        <f>A257+1</f>
        <v>71</v>
      </c>
      <c r="B262" s="75" t="s">
        <v>305</v>
      </c>
      <c r="C262" s="66" t="s">
        <v>236</v>
      </c>
      <c r="D262" s="66" t="s">
        <v>411</v>
      </c>
      <c r="E262" s="78">
        <v>10000</v>
      </c>
      <c r="F262" s="78">
        <v>0</v>
      </c>
      <c r="G262" s="78">
        <f>H262-F262</f>
        <v>14.08</v>
      </c>
      <c r="H262" s="78">
        <v>14.08</v>
      </c>
      <c r="I262" s="78">
        <f>H262</f>
        <v>14.08</v>
      </c>
      <c r="J262" s="23"/>
    </row>
    <row r="263" spans="1:10" ht="16" x14ac:dyDescent="0.2">
      <c r="A263" s="63"/>
      <c r="B263" s="75"/>
      <c r="C263" s="66"/>
      <c r="D263" s="66"/>
      <c r="E263" s="78"/>
      <c r="F263" s="78"/>
      <c r="G263" s="78"/>
      <c r="H263" s="78"/>
      <c r="I263" s="78"/>
      <c r="J263" s="23"/>
    </row>
    <row r="264" spans="1:10" ht="16" x14ac:dyDescent="0.2">
      <c r="A264" s="63">
        <f>A262+1</f>
        <v>72</v>
      </c>
      <c r="B264" s="75" t="s">
        <v>382</v>
      </c>
      <c r="C264" s="66" t="s">
        <v>383</v>
      </c>
      <c r="D264" s="66" t="s">
        <v>411</v>
      </c>
      <c r="E264" s="78">
        <v>10000</v>
      </c>
      <c r="F264" s="78">
        <v>0</v>
      </c>
      <c r="G264" s="78">
        <f>H264-F264</f>
        <v>3.08</v>
      </c>
      <c r="H264" s="78">
        <v>3.08</v>
      </c>
      <c r="I264" s="78">
        <f>H264</f>
        <v>3.08</v>
      </c>
      <c r="J264" s="23"/>
    </row>
    <row r="265" spans="1:10" ht="16" x14ac:dyDescent="0.2">
      <c r="A265" s="63"/>
      <c r="B265" s="75"/>
      <c r="C265" s="66"/>
      <c r="D265" s="66"/>
      <c r="E265" s="78"/>
      <c r="F265" s="78"/>
      <c r="G265" s="78"/>
      <c r="H265" s="78"/>
      <c r="I265" s="78"/>
      <c r="J265" s="23"/>
    </row>
    <row r="266" spans="1:10" ht="16" x14ac:dyDescent="0.2">
      <c r="A266" s="63">
        <f>A264+1</f>
        <v>73</v>
      </c>
      <c r="B266" s="75" t="s">
        <v>306</v>
      </c>
      <c r="C266" s="66" t="s">
        <v>135</v>
      </c>
      <c r="D266" s="66" t="s">
        <v>411</v>
      </c>
      <c r="E266" s="79">
        <v>10000</v>
      </c>
      <c r="F266" s="79">
        <v>0</v>
      </c>
      <c r="G266" s="78">
        <f>H266-F266</f>
        <v>5.0199999999999996</v>
      </c>
      <c r="H266" s="79">
        <v>5.0199999999999996</v>
      </c>
      <c r="I266" s="79">
        <f>SUM(H266:H271)</f>
        <v>28.939999999999998</v>
      </c>
      <c r="J266" s="23"/>
    </row>
    <row r="267" spans="1:10" ht="16" x14ac:dyDescent="0.2">
      <c r="A267" s="63"/>
      <c r="B267" s="75"/>
      <c r="C267" s="66"/>
      <c r="D267" s="173" t="s">
        <v>417</v>
      </c>
      <c r="E267" s="79">
        <v>10000</v>
      </c>
      <c r="F267" s="79">
        <v>11.57</v>
      </c>
      <c r="G267" s="79"/>
      <c r="H267" s="79">
        <f>F267</f>
        <v>11.57</v>
      </c>
      <c r="I267" s="79"/>
      <c r="J267" s="23"/>
    </row>
    <row r="268" spans="1:10" ht="16" x14ac:dyDescent="0.2">
      <c r="A268" s="63"/>
      <c r="B268" s="75"/>
      <c r="C268" s="66"/>
      <c r="D268" s="173" t="s">
        <v>412</v>
      </c>
      <c r="E268" s="79">
        <v>10000</v>
      </c>
      <c r="F268" s="79">
        <v>3.42</v>
      </c>
      <c r="G268" s="79"/>
      <c r="H268" s="79">
        <f>F268</f>
        <v>3.42</v>
      </c>
      <c r="I268" s="79"/>
      <c r="J268" s="23"/>
    </row>
    <row r="269" spans="1:10" ht="16" x14ac:dyDescent="0.2">
      <c r="A269" s="63"/>
      <c r="B269" s="75"/>
      <c r="C269" s="66"/>
      <c r="D269" s="173" t="s">
        <v>413</v>
      </c>
      <c r="E269" s="79">
        <v>100000</v>
      </c>
      <c r="F269" s="79">
        <v>4.18</v>
      </c>
      <c r="G269" s="79"/>
      <c r="H269" s="79">
        <f>F269</f>
        <v>4.18</v>
      </c>
      <c r="I269" s="79"/>
      <c r="J269" s="23"/>
    </row>
    <row r="270" spans="1:10" ht="16" x14ac:dyDescent="0.2">
      <c r="A270" s="63"/>
      <c r="B270" s="75"/>
      <c r="C270" s="66"/>
      <c r="D270" s="173" t="s">
        <v>418</v>
      </c>
      <c r="E270" s="79">
        <v>100000</v>
      </c>
      <c r="F270" s="79">
        <v>4.4000000000000004</v>
      </c>
      <c r="G270" s="79"/>
      <c r="H270" s="79">
        <f>F270</f>
        <v>4.4000000000000004</v>
      </c>
      <c r="I270" s="79"/>
      <c r="J270" s="23"/>
    </row>
    <row r="271" spans="1:10" ht="16" x14ac:dyDescent="0.2">
      <c r="A271" s="63"/>
      <c r="B271" s="75"/>
      <c r="C271" s="66"/>
      <c r="D271" s="173" t="s">
        <v>414</v>
      </c>
      <c r="E271" s="79">
        <v>10000</v>
      </c>
      <c r="F271" s="79">
        <v>0.35</v>
      </c>
      <c r="G271" s="79"/>
      <c r="H271" s="79">
        <f>F271</f>
        <v>0.35</v>
      </c>
      <c r="I271" s="79"/>
      <c r="J271" s="23"/>
    </row>
    <row r="272" spans="1:10" ht="16" x14ac:dyDescent="0.2">
      <c r="A272" s="63"/>
      <c r="B272" s="75"/>
      <c r="C272" s="66"/>
      <c r="D272" s="66"/>
      <c r="E272" s="79"/>
      <c r="F272" s="79"/>
      <c r="G272" s="79"/>
      <c r="H272" s="79"/>
      <c r="I272" s="79"/>
      <c r="J272" s="23"/>
    </row>
    <row r="273" spans="1:10" ht="16" x14ac:dyDescent="0.2">
      <c r="A273" s="63">
        <f>A266+1</f>
        <v>74</v>
      </c>
      <c r="B273" s="75" t="s">
        <v>307</v>
      </c>
      <c r="C273" s="66" t="s">
        <v>42</v>
      </c>
      <c r="D273" s="66" t="s">
        <v>411</v>
      </c>
      <c r="E273" s="79">
        <v>250000</v>
      </c>
      <c r="F273" s="79">
        <v>30.24</v>
      </c>
      <c r="G273" s="78">
        <f>H273-F273</f>
        <v>1.2600000000000016</v>
      </c>
      <c r="H273" s="79">
        <v>31.5</v>
      </c>
      <c r="I273" s="79">
        <f>SUM(H273:H278)</f>
        <v>78.77</v>
      </c>
      <c r="J273" s="23"/>
    </row>
    <row r="274" spans="1:10" ht="16" x14ac:dyDescent="0.2">
      <c r="A274" s="63"/>
      <c r="B274" s="75"/>
      <c r="C274" s="66"/>
      <c r="D274" s="173" t="s">
        <v>417</v>
      </c>
      <c r="E274" s="79">
        <v>50000</v>
      </c>
      <c r="F274" s="79">
        <v>22.05</v>
      </c>
      <c r="G274" s="79"/>
      <c r="H274" s="79">
        <f>F274</f>
        <v>22.05</v>
      </c>
      <c r="I274" s="79"/>
      <c r="J274" s="23"/>
    </row>
    <row r="275" spans="1:10" ht="16" x14ac:dyDescent="0.2">
      <c r="A275" s="63"/>
      <c r="B275" s="75"/>
      <c r="C275" s="66"/>
      <c r="D275" s="173" t="s">
        <v>412</v>
      </c>
      <c r="E275" s="79">
        <v>10000</v>
      </c>
      <c r="F275" s="79">
        <v>3.42</v>
      </c>
      <c r="G275" s="79"/>
      <c r="H275" s="79">
        <f>F275</f>
        <v>3.42</v>
      </c>
      <c r="I275" s="79"/>
      <c r="J275" s="23"/>
    </row>
    <row r="276" spans="1:10" ht="16" x14ac:dyDescent="0.2">
      <c r="A276" s="63"/>
      <c r="B276" s="75"/>
      <c r="C276" s="66"/>
      <c r="D276" s="173" t="s">
        <v>413</v>
      </c>
      <c r="E276" s="79">
        <v>250000</v>
      </c>
      <c r="F276" s="79">
        <v>10.45</v>
      </c>
      <c r="G276" s="79"/>
      <c r="H276" s="79">
        <f>F276</f>
        <v>10.45</v>
      </c>
      <c r="I276" s="79"/>
      <c r="J276" s="23"/>
    </row>
    <row r="277" spans="1:10" ht="16" x14ac:dyDescent="0.2">
      <c r="A277" s="63"/>
      <c r="B277" s="75"/>
      <c r="C277" s="66"/>
      <c r="D277" s="173" t="s">
        <v>418</v>
      </c>
      <c r="E277" s="79">
        <v>250000</v>
      </c>
      <c r="F277" s="79">
        <v>11</v>
      </c>
      <c r="G277" s="79"/>
      <c r="H277" s="79">
        <f>F277</f>
        <v>11</v>
      </c>
      <c r="I277" s="79"/>
      <c r="J277" s="23"/>
    </row>
    <row r="278" spans="1:10" ht="16" x14ac:dyDescent="0.2">
      <c r="A278" s="63"/>
      <c r="B278" s="75"/>
      <c r="C278" s="66"/>
      <c r="D278" s="173" t="s">
        <v>414</v>
      </c>
      <c r="E278" s="79">
        <v>10000</v>
      </c>
      <c r="F278" s="79">
        <v>0.35</v>
      </c>
      <c r="G278" s="79"/>
      <c r="H278" s="79">
        <f>F278</f>
        <v>0.35</v>
      </c>
      <c r="I278" s="79"/>
      <c r="J278" s="23"/>
    </row>
    <row r="279" spans="1:10" ht="16" x14ac:dyDescent="0.2">
      <c r="A279" s="63"/>
      <c r="B279" s="75"/>
      <c r="C279" s="66"/>
      <c r="D279" s="66"/>
      <c r="E279" s="79"/>
      <c r="F279" s="79"/>
      <c r="G279" s="79"/>
      <c r="H279" s="79"/>
      <c r="I279" s="79"/>
      <c r="J279" s="23"/>
    </row>
    <row r="280" spans="1:10" ht="16" x14ac:dyDescent="0.2">
      <c r="A280" s="63">
        <f>A273+1</f>
        <v>75</v>
      </c>
      <c r="B280" s="75" t="s">
        <v>308</v>
      </c>
      <c r="C280" s="66" t="s">
        <v>43</v>
      </c>
      <c r="D280" s="66" t="s">
        <v>411</v>
      </c>
      <c r="E280" s="79">
        <v>180000</v>
      </c>
      <c r="F280" s="79">
        <v>136.34</v>
      </c>
      <c r="G280" s="78">
        <f>H280-F280</f>
        <v>8.0200000000000102</v>
      </c>
      <c r="H280" s="79">
        <v>144.36000000000001</v>
      </c>
      <c r="I280" s="79">
        <f>SUM(H280:H283)</f>
        <v>179.56</v>
      </c>
      <c r="J280" s="23"/>
    </row>
    <row r="281" spans="1:10" ht="16" x14ac:dyDescent="0.2">
      <c r="A281" s="63"/>
      <c r="B281" s="75"/>
      <c r="C281" s="66"/>
      <c r="D281" s="66" t="s">
        <v>417</v>
      </c>
      <c r="E281" s="79">
        <v>10000</v>
      </c>
      <c r="F281" s="79">
        <v>19.760000000000002</v>
      </c>
      <c r="G281" s="79"/>
      <c r="H281" s="79">
        <f>F281</f>
        <v>19.760000000000002</v>
      </c>
      <c r="I281" s="79"/>
      <c r="J281" s="23"/>
    </row>
    <row r="282" spans="1:10" ht="16" x14ac:dyDescent="0.2">
      <c r="A282" s="63"/>
      <c r="B282" s="75"/>
      <c r="C282" s="66"/>
      <c r="D282" s="66" t="s">
        <v>413</v>
      </c>
      <c r="E282" s="79">
        <v>180000</v>
      </c>
      <c r="F282" s="79">
        <v>7.52</v>
      </c>
      <c r="G282" s="79"/>
      <c r="H282" s="79">
        <f>F282</f>
        <v>7.52</v>
      </c>
      <c r="I282" s="79"/>
      <c r="J282" s="23"/>
    </row>
    <row r="283" spans="1:10" ht="16" x14ac:dyDescent="0.2">
      <c r="A283" s="63"/>
      <c r="B283" s="75"/>
      <c r="C283" s="66"/>
      <c r="D283" s="66" t="s">
        <v>418</v>
      </c>
      <c r="E283" s="79">
        <v>180000</v>
      </c>
      <c r="F283" s="79">
        <v>7.92</v>
      </c>
      <c r="G283" s="79"/>
      <c r="H283" s="79">
        <f>F283</f>
        <v>7.92</v>
      </c>
      <c r="I283" s="79"/>
      <c r="J283" s="23"/>
    </row>
    <row r="284" spans="1:10" ht="16" x14ac:dyDescent="0.2">
      <c r="A284" s="63"/>
      <c r="B284" s="75"/>
      <c r="C284" s="66"/>
      <c r="D284" s="66"/>
      <c r="E284" s="79"/>
      <c r="F284" s="79"/>
      <c r="G284" s="79"/>
      <c r="H284" s="79"/>
      <c r="I284" s="79"/>
      <c r="J284" s="23"/>
    </row>
    <row r="285" spans="1:10" ht="16" x14ac:dyDescent="0.2">
      <c r="A285" s="63">
        <v>76</v>
      </c>
      <c r="B285" s="75" t="s">
        <v>339</v>
      </c>
      <c r="C285" s="66" t="s">
        <v>340</v>
      </c>
      <c r="D285" s="66" t="s">
        <v>411</v>
      </c>
      <c r="E285" s="78">
        <v>20000</v>
      </c>
      <c r="F285" s="78">
        <v>1.26</v>
      </c>
      <c r="G285" s="78">
        <f>H285-F285</f>
        <v>1.26</v>
      </c>
      <c r="H285" s="78">
        <v>2.52</v>
      </c>
      <c r="I285" s="78">
        <f>SUM(H285:H286)</f>
        <v>2.94</v>
      </c>
      <c r="J285" s="23"/>
    </row>
    <row r="286" spans="1:10" ht="16" x14ac:dyDescent="0.2">
      <c r="A286" s="63"/>
      <c r="B286" s="75"/>
      <c r="C286" s="66"/>
      <c r="D286" s="66" t="s">
        <v>413</v>
      </c>
      <c r="E286" s="78">
        <v>10000</v>
      </c>
      <c r="F286" s="78">
        <v>0.42</v>
      </c>
      <c r="G286" s="78"/>
      <c r="H286" s="78">
        <f>F286</f>
        <v>0.42</v>
      </c>
      <c r="I286" s="78"/>
      <c r="J286" s="23"/>
    </row>
    <row r="287" spans="1:10" ht="16" x14ac:dyDescent="0.2">
      <c r="A287" s="63"/>
      <c r="B287" s="75"/>
      <c r="C287" s="66"/>
      <c r="D287" s="66"/>
      <c r="E287" s="78"/>
      <c r="F287" s="78"/>
      <c r="G287" s="78"/>
      <c r="H287" s="78"/>
      <c r="I287" s="78"/>
      <c r="J287" s="23"/>
    </row>
    <row r="288" spans="1:10" ht="16" x14ac:dyDescent="0.2">
      <c r="A288" s="63">
        <f>A285+1</f>
        <v>77</v>
      </c>
      <c r="B288" s="75" t="s">
        <v>310</v>
      </c>
      <c r="C288" s="66" t="s">
        <v>44</v>
      </c>
      <c r="D288" s="66" t="s">
        <v>411</v>
      </c>
      <c r="E288" s="79">
        <v>10000</v>
      </c>
      <c r="F288" s="79">
        <v>0</v>
      </c>
      <c r="G288" s="78">
        <f>H288-F288</f>
        <v>8.02</v>
      </c>
      <c r="H288" s="79">
        <v>8.02</v>
      </c>
      <c r="I288" s="79">
        <f>SUM(H288:H289)</f>
        <v>8.44</v>
      </c>
      <c r="J288" s="23"/>
    </row>
    <row r="289" spans="1:10" ht="16" x14ac:dyDescent="0.2">
      <c r="A289" s="63"/>
      <c r="B289" s="75"/>
      <c r="C289" s="66"/>
      <c r="D289" s="66" t="s">
        <v>413</v>
      </c>
      <c r="E289" s="79">
        <v>10000</v>
      </c>
      <c r="F289" s="79">
        <v>0.42</v>
      </c>
      <c r="G289" s="79"/>
      <c r="H289" s="79">
        <f>F289</f>
        <v>0.42</v>
      </c>
      <c r="I289" s="79"/>
      <c r="J289" s="23"/>
    </row>
    <row r="290" spans="1:10" ht="16" x14ac:dyDescent="0.2">
      <c r="A290" s="63"/>
      <c r="B290" s="75"/>
      <c r="C290" s="66"/>
      <c r="D290" s="66"/>
      <c r="E290" s="79"/>
      <c r="F290" s="79"/>
      <c r="G290" s="79"/>
      <c r="H290" s="79"/>
      <c r="I290" s="79"/>
      <c r="J290" s="23"/>
    </row>
    <row r="291" spans="1:10" ht="16" x14ac:dyDescent="0.2">
      <c r="A291" s="63">
        <f>A288+1</f>
        <v>78</v>
      </c>
      <c r="B291" s="75" t="s">
        <v>311</v>
      </c>
      <c r="C291" s="66" t="s">
        <v>96</v>
      </c>
      <c r="D291" s="66" t="s">
        <v>411</v>
      </c>
      <c r="E291" s="79">
        <v>30000</v>
      </c>
      <c r="F291" s="79">
        <v>2.52</v>
      </c>
      <c r="G291" s="78">
        <f>H291-F291</f>
        <v>1.2599999999999998</v>
      </c>
      <c r="H291" s="79">
        <v>3.78</v>
      </c>
      <c r="I291" s="79">
        <f>SUM(H291:H292)</f>
        <v>4.2</v>
      </c>
      <c r="J291" s="23"/>
    </row>
    <row r="292" spans="1:10" ht="16" x14ac:dyDescent="0.2">
      <c r="A292" s="63"/>
      <c r="B292" s="75"/>
      <c r="C292" s="66"/>
      <c r="D292" s="66" t="s">
        <v>413</v>
      </c>
      <c r="E292" s="79">
        <v>10000</v>
      </c>
      <c r="F292" s="79">
        <v>0.42</v>
      </c>
      <c r="G292" s="79"/>
      <c r="H292" s="79">
        <f>F292</f>
        <v>0.42</v>
      </c>
      <c r="I292" s="79"/>
      <c r="J292" s="23"/>
    </row>
    <row r="293" spans="1:10" ht="16" x14ac:dyDescent="0.2">
      <c r="A293" s="63"/>
      <c r="B293" s="75"/>
      <c r="C293" s="66"/>
      <c r="D293" s="66"/>
      <c r="E293" s="79"/>
      <c r="F293" s="79"/>
      <c r="G293" s="79"/>
      <c r="H293" s="79"/>
      <c r="I293" s="79"/>
      <c r="J293" s="23"/>
    </row>
    <row r="294" spans="1:10" ht="16" x14ac:dyDescent="0.2">
      <c r="A294" s="63">
        <f>A291+1</f>
        <v>79</v>
      </c>
      <c r="B294" s="75" t="s">
        <v>312</v>
      </c>
      <c r="C294" s="66" t="s">
        <v>137</v>
      </c>
      <c r="D294" s="66" t="s">
        <v>411</v>
      </c>
      <c r="E294" s="79">
        <v>100000</v>
      </c>
      <c r="F294" s="79">
        <v>4.7699999999999996</v>
      </c>
      <c r="G294" s="78">
        <f>H294-F294</f>
        <v>0.53000000000000025</v>
      </c>
      <c r="H294" s="79">
        <v>5.3</v>
      </c>
      <c r="I294" s="79">
        <f>SUM(H294:H295)</f>
        <v>9.48</v>
      </c>
      <c r="J294" s="23"/>
    </row>
    <row r="295" spans="1:10" ht="16" x14ac:dyDescent="0.2">
      <c r="A295" s="63"/>
      <c r="B295" s="75"/>
      <c r="C295" s="66"/>
      <c r="D295" s="66" t="s">
        <v>413</v>
      </c>
      <c r="E295" s="79">
        <v>100000</v>
      </c>
      <c r="F295" s="79">
        <v>4.18</v>
      </c>
      <c r="G295" s="79"/>
      <c r="H295" s="79">
        <f>F295</f>
        <v>4.18</v>
      </c>
      <c r="I295" s="79"/>
      <c r="J295" s="23"/>
    </row>
    <row r="296" spans="1:10" ht="16" x14ac:dyDescent="0.2">
      <c r="A296" s="63"/>
      <c r="B296" s="75"/>
      <c r="C296" s="66"/>
      <c r="D296" s="66"/>
      <c r="E296" s="79"/>
      <c r="F296" s="79"/>
      <c r="G296" s="79"/>
      <c r="H296" s="79"/>
      <c r="I296" s="79"/>
      <c r="J296" s="23"/>
    </row>
    <row r="297" spans="1:10" ht="16" x14ac:dyDescent="0.2">
      <c r="A297" s="63">
        <f>A294+1</f>
        <v>80</v>
      </c>
      <c r="B297" s="75" t="s">
        <v>313</v>
      </c>
      <c r="C297" s="66" t="s">
        <v>45</v>
      </c>
      <c r="D297" s="66" t="s">
        <v>411</v>
      </c>
      <c r="E297" s="79">
        <v>10000</v>
      </c>
      <c r="F297" s="79">
        <v>0</v>
      </c>
      <c r="G297" s="78">
        <f>H297-F297</f>
        <v>1.26</v>
      </c>
      <c r="H297" s="79">
        <v>1.26</v>
      </c>
      <c r="I297" s="79">
        <f>H297</f>
        <v>1.26</v>
      </c>
      <c r="J297" s="23"/>
    </row>
    <row r="298" spans="1:10" ht="16" x14ac:dyDescent="0.2">
      <c r="A298" s="63"/>
      <c r="B298" s="75"/>
      <c r="C298" s="66"/>
      <c r="D298" s="66"/>
      <c r="E298" s="79"/>
      <c r="F298" s="79"/>
      <c r="G298" s="79"/>
      <c r="H298" s="79"/>
      <c r="I298" s="79"/>
      <c r="J298" s="23"/>
    </row>
    <row r="299" spans="1:10" ht="16" x14ac:dyDescent="0.2">
      <c r="A299" s="63">
        <f>A297+1</f>
        <v>81</v>
      </c>
      <c r="B299" s="75" t="s">
        <v>314</v>
      </c>
      <c r="C299" s="66" t="s">
        <v>230</v>
      </c>
      <c r="D299" s="66" t="s">
        <v>411</v>
      </c>
      <c r="E299" s="79">
        <v>100000</v>
      </c>
      <c r="F299" s="79">
        <v>27.72</v>
      </c>
      <c r="G299" s="78">
        <f>H299-F299</f>
        <v>3.0800000000000018</v>
      </c>
      <c r="H299" s="79">
        <v>30.8</v>
      </c>
      <c r="I299" s="79">
        <f>SUM(H299:H303)</f>
        <v>65.819999999999993</v>
      </c>
      <c r="J299" s="23"/>
    </row>
    <row r="300" spans="1:10" ht="16" x14ac:dyDescent="0.2">
      <c r="A300" s="63"/>
      <c r="B300" s="75"/>
      <c r="C300" s="66"/>
      <c r="D300" s="66" t="s">
        <v>417</v>
      </c>
      <c r="E300" s="79">
        <v>50000</v>
      </c>
      <c r="F300" s="79">
        <v>22.05</v>
      </c>
      <c r="G300" s="79"/>
      <c r="H300" s="79">
        <f>F300</f>
        <v>22.05</v>
      </c>
      <c r="I300" s="79"/>
      <c r="J300" s="23"/>
    </row>
    <row r="301" spans="1:10" ht="16" x14ac:dyDescent="0.2">
      <c r="A301" s="63"/>
      <c r="B301" s="75"/>
      <c r="C301" s="66"/>
      <c r="D301" s="66" t="s">
        <v>412</v>
      </c>
      <c r="E301" s="79">
        <v>10000</v>
      </c>
      <c r="F301" s="79">
        <v>3.42</v>
      </c>
      <c r="G301" s="79"/>
      <c r="H301" s="79">
        <f>F301</f>
        <v>3.42</v>
      </c>
      <c r="I301" s="79"/>
      <c r="J301" s="23"/>
    </row>
    <row r="302" spans="1:10" ht="16" x14ac:dyDescent="0.2">
      <c r="A302" s="63"/>
      <c r="B302" s="75"/>
      <c r="C302" s="66"/>
      <c r="D302" s="66" t="s">
        <v>413</v>
      </c>
      <c r="E302" s="79">
        <v>220000</v>
      </c>
      <c r="F302" s="79">
        <v>9.1999999999999993</v>
      </c>
      <c r="G302" s="79"/>
      <c r="H302" s="79">
        <f>F302</f>
        <v>9.1999999999999993</v>
      </c>
      <c r="I302" s="79"/>
      <c r="J302" s="23"/>
    </row>
    <row r="303" spans="1:10" ht="16" x14ac:dyDescent="0.2">
      <c r="A303" s="63"/>
      <c r="B303" s="75"/>
      <c r="C303" s="66"/>
      <c r="D303" s="66" t="s">
        <v>414</v>
      </c>
      <c r="E303" s="79">
        <v>10000</v>
      </c>
      <c r="F303" s="79">
        <v>0.35</v>
      </c>
      <c r="G303" s="79"/>
      <c r="H303" s="79">
        <f>F303</f>
        <v>0.35</v>
      </c>
      <c r="I303" s="79"/>
      <c r="J303" s="23"/>
    </row>
    <row r="304" spans="1:10" ht="16" x14ac:dyDescent="0.2">
      <c r="A304" s="63"/>
      <c r="B304" s="75"/>
      <c r="C304" s="66"/>
      <c r="D304" s="66"/>
      <c r="E304" s="79"/>
      <c r="F304" s="79"/>
      <c r="G304" s="79"/>
      <c r="H304" s="79"/>
      <c r="I304" s="79"/>
      <c r="J304" s="23"/>
    </row>
    <row r="305" spans="1:10" ht="16" x14ac:dyDescent="0.2">
      <c r="A305" s="63">
        <f>A299+1</f>
        <v>82</v>
      </c>
      <c r="B305" s="75" t="s">
        <v>315</v>
      </c>
      <c r="C305" s="66" t="s">
        <v>334</v>
      </c>
      <c r="D305" s="66" t="s">
        <v>411</v>
      </c>
      <c r="E305" s="79">
        <v>150000</v>
      </c>
      <c r="F305" s="79">
        <v>28.14</v>
      </c>
      <c r="G305" s="78">
        <f>H305-F305</f>
        <v>2.009999999999998</v>
      </c>
      <c r="H305" s="79">
        <v>30.15</v>
      </c>
      <c r="I305" s="79">
        <f>SUM(H305:H310)</f>
        <v>75.569999999999993</v>
      </c>
      <c r="J305" s="91"/>
    </row>
    <row r="306" spans="1:10" ht="16" x14ac:dyDescent="0.2">
      <c r="A306" s="63"/>
      <c r="B306" s="75"/>
      <c r="C306" s="66"/>
      <c r="D306" s="173" t="s">
        <v>417</v>
      </c>
      <c r="E306" s="79">
        <v>50000</v>
      </c>
      <c r="F306" s="79">
        <v>14.15</v>
      </c>
      <c r="G306" s="79"/>
      <c r="H306" s="79">
        <f>F306</f>
        <v>14.15</v>
      </c>
      <c r="I306" s="79"/>
      <c r="J306" s="91"/>
    </row>
    <row r="307" spans="1:10" ht="16" x14ac:dyDescent="0.2">
      <c r="A307" s="63"/>
      <c r="B307" s="75"/>
      <c r="C307" s="66"/>
      <c r="D307" s="173" t="s">
        <v>412</v>
      </c>
      <c r="E307" s="79">
        <v>10000</v>
      </c>
      <c r="F307" s="79">
        <v>3.42</v>
      </c>
      <c r="G307" s="79"/>
      <c r="H307" s="79">
        <f>F307</f>
        <v>3.42</v>
      </c>
      <c r="I307" s="79"/>
      <c r="J307" s="91"/>
    </row>
    <row r="308" spans="1:10" ht="16" x14ac:dyDescent="0.2">
      <c r="A308" s="63"/>
      <c r="B308" s="75"/>
      <c r="C308" s="66"/>
      <c r="D308" s="173" t="s">
        <v>413</v>
      </c>
      <c r="E308" s="79">
        <v>500000</v>
      </c>
      <c r="F308" s="79">
        <v>20.9</v>
      </c>
      <c r="G308" s="79"/>
      <c r="H308" s="79">
        <f>F308</f>
        <v>20.9</v>
      </c>
      <c r="I308" s="79"/>
      <c r="J308" s="91"/>
    </row>
    <row r="309" spans="1:10" ht="16" x14ac:dyDescent="0.2">
      <c r="A309" s="63"/>
      <c r="B309" s="75"/>
      <c r="C309" s="66"/>
      <c r="D309" s="173" t="s">
        <v>418</v>
      </c>
      <c r="E309" s="79">
        <v>150000</v>
      </c>
      <c r="F309" s="79">
        <v>6.6</v>
      </c>
      <c r="G309" s="79"/>
      <c r="H309" s="79">
        <f>F309</f>
        <v>6.6</v>
      </c>
      <c r="I309" s="79"/>
      <c r="J309" s="91"/>
    </row>
    <row r="310" spans="1:10" ht="16" x14ac:dyDescent="0.2">
      <c r="A310" s="63"/>
      <c r="B310" s="75"/>
      <c r="C310" s="66"/>
      <c r="D310" s="173" t="s">
        <v>414</v>
      </c>
      <c r="E310" s="79">
        <v>10000</v>
      </c>
      <c r="F310" s="79">
        <v>0.35</v>
      </c>
      <c r="G310" s="79"/>
      <c r="H310" s="79">
        <f>F310</f>
        <v>0.35</v>
      </c>
      <c r="I310" s="79"/>
      <c r="J310" s="91"/>
    </row>
    <row r="311" spans="1:10" ht="16" x14ac:dyDescent="0.2">
      <c r="A311" s="63"/>
      <c r="B311" s="75"/>
      <c r="C311" s="66"/>
      <c r="D311" s="66"/>
      <c r="E311" s="79"/>
      <c r="F311" s="79"/>
      <c r="G311" s="79"/>
      <c r="H311" s="79"/>
      <c r="I311" s="79"/>
      <c r="J311" s="91"/>
    </row>
    <row r="312" spans="1:10" ht="16" x14ac:dyDescent="0.2">
      <c r="A312" s="63">
        <f>A305+1</f>
        <v>83</v>
      </c>
      <c r="B312" s="75" t="s">
        <v>316</v>
      </c>
      <c r="C312" s="66" t="s">
        <v>182</v>
      </c>
      <c r="D312" s="66" t="s">
        <v>411</v>
      </c>
      <c r="E312" s="78">
        <v>10000</v>
      </c>
      <c r="F312" s="78">
        <v>0</v>
      </c>
      <c r="G312" s="78">
        <f>H312-F312</f>
        <v>0.91</v>
      </c>
      <c r="H312" s="78">
        <v>0.91</v>
      </c>
      <c r="I312" s="78">
        <f>SUM(H312:H314)</f>
        <v>2.2200000000000002</v>
      </c>
      <c r="J312" s="104"/>
    </row>
    <row r="313" spans="1:10" ht="16" x14ac:dyDescent="0.2">
      <c r="A313" s="63"/>
      <c r="B313" s="75"/>
      <c r="C313" s="66"/>
      <c r="D313" s="66" t="s">
        <v>417</v>
      </c>
      <c r="E313" s="78">
        <v>5000</v>
      </c>
      <c r="F313" s="78">
        <v>0.63</v>
      </c>
      <c r="G313" s="78"/>
      <c r="H313" s="78">
        <f>F313</f>
        <v>0.63</v>
      </c>
      <c r="I313" s="78"/>
      <c r="J313" s="104"/>
    </row>
    <row r="314" spans="1:10" ht="16" x14ac:dyDescent="0.2">
      <c r="A314" s="63"/>
      <c r="B314" s="75"/>
      <c r="C314" s="66"/>
      <c r="D314" s="66" t="s">
        <v>412</v>
      </c>
      <c r="E314" s="78">
        <v>2000</v>
      </c>
      <c r="F314" s="78">
        <v>0.68</v>
      </c>
      <c r="G314" s="78"/>
      <c r="H314" s="78">
        <f>F314</f>
        <v>0.68</v>
      </c>
      <c r="I314" s="78"/>
      <c r="J314" s="104"/>
    </row>
    <row r="315" spans="1:10" ht="16" x14ac:dyDescent="0.2">
      <c r="A315" s="63"/>
      <c r="B315" s="75"/>
      <c r="C315" s="66"/>
      <c r="D315" s="66"/>
      <c r="E315" s="78"/>
      <c r="F315" s="78"/>
      <c r="G315" s="78"/>
      <c r="H315" s="78"/>
      <c r="I315" s="78"/>
      <c r="J315" s="104"/>
    </row>
    <row r="316" spans="1:10" ht="16" x14ac:dyDescent="0.2">
      <c r="A316" s="63">
        <f>A312+1</f>
        <v>84</v>
      </c>
      <c r="B316" s="75" t="s">
        <v>350</v>
      </c>
      <c r="C316" s="66" t="s">
        <v>366</v>
      </c>
      <c r="D316" s="66" t="s">
        <v>411</v>
      </c>
      <c r="E316" s="78">
        <v>10000</v>
      </c>
      <c r="F316" s="78">
        <v>0</v>
      </c>
      <c r="G316" s="78">
        <f>H316-F316</f>
        <v>3.08</v>
      </c>
      <c r="H316" s="78">
        <v>3.08</v>
      </c>
      <c r="I316" s="78">
        <f>SUM(H316:H321)</f>
        <v>18.260000000000002</v>
      </c>
      <c r="J316" s="104"/>
    </row>
    <row r="317" spans="1:10" ht="16" x14ac:dyDescent="0.2">
      <c r="A317" s="63"/>
      <c r="B317" s="75"/>
      <c r="C317" s="66"/>
      <c r="D317" s="173" t="s">
        <v>417</v>
      </c>
      <c r="E317" s="78">
        <v>10000</v>
      </c>
      <c r="F317" s="78">
        <v>2.83</v>
      </c>
      <c r="G317" s="78"/>
      <c r="H317" s="78">
        <f>F317</f>
        <v>2.83</v>
      </c>
      <c r="I317" s="78"/>
      <c r="J317" s="104"/>
    </row>
    <row r="318" spans="1:10" ht="16" x14ac:dyDescent="0.2">
      <c r="A318" s="63"/>
      <c r="B318" s="75"/>
      <c r="C318" s="66"/>
      <c r="D318" s="173" t="s">
        <v>412</v>
      </c>
      <c r="E318" s="78">
        <v>10000</v>
      </c>
      <c r="F318" s="78">
        <v>3.42</v>
      </c>
      <c r="G318" s="78"/>
      <c r="H318" s="78">
        <f>F318</f>
        <v>3.42</v>
      </c>
      <c r="I318" s="78"/>
      <c r="J318" s="104"/>
    </row>
    <row r="319" spans="1:10" ht="16" x14ac:dyDescent="0.2">
      <c r="A319" s="63"/>
      <c r="B319" s="75"/>
      <c r="C319" s="66"/>
      <c r="D319" s="173" t="s">
        <v>413</v>
      </c>
      <c r="E319" s="78">
        <v>100000</v>
      </c>
      <c r="F319" s="78">
        <v>4.18</v>
      </c>
      <c r="G319" s="78"/>
      <c r="H319" s="78">
        <f>F319</f>
        <v>4.18</v>
      </c>
      <c r="I319" s="78"/>
      <c r="J319" s="104"/>
    </row>
    <row r="320" spans="1:10" ht="16" x14ac:dyDescent="0.2">
      <c r="A320" s="63"/>
      <c r="B320" s="75"/>
      <c r="C320" s="66"/>
      <c r="D320" s="173" t="s">
        <v>418</v>
      </c>
      <c r="E320" s="78">
        <v>100000</v>
      </c>
      <c r="F320" s="78">
        <v>4.4000000000000004</v>
      </c>
      <c r="G320" s="78"/>
      <c r="H320" s="78">
        <f>F320</f>
        <v>4.4000000000000004</v>
      </c>
      <c r="I320" s="78"/>
      <c r="J320" s="104"/>
    </row>
    <row r="321" spans="1:10" ht="16" x14ac:dyDescent="0.2">
      <c r="A321" s="63"/>
      <c r="B321" s="75"/>
      <c r="C321" s="66"/>
      <c r="D321" s="173" t="s">
        <v>414</v>
      </c>
      <c r="E321" s="78">
        <v>10000</v>
      </c>
      <c r="F321" s="78">
        <v>0.35</v>
      </c>
      <c r="G321" s="78"/>
      <c r="H321" s="78">
        <f>F321</f>
        <v>0.35</v>
      </c>
      <c r="I321" s="78"/>
      <c r="J321" s="104"/>
    </row>
    <row r="322" spans="1:10" ht="16" x14ac:dyDescent="0.2">
      <c r="A322" s="63"/>
      <c r="B322" s="75"/>
      <c r="C322" s="66"/>
      <c r="D322" s="66"/>
      <c r="E322" s="78"/>
      <c r="F322" s="78"/>
      <c r="G322" s="78"/>
      <c r="H322" s="78"/>
      <c r="I322" s="78"/>
      <c r="J322" s="104"/>
    </row>
    <row r="323" spans="1:10" ht="16" x14ac:dyDescent="0.2">
      <c r="A323" s="63">
        <f>A316+1</f>
        <v>85</v>
      </c>
      <c r="B323" s="75" t="s">
        <v>317</v>
      </c>
      <c r="C323" s="66" t="s">
        <v>100</v>
      </c>
      <c r="D323" s="66" t="s">
        <v>411</v>
      </c>
      <c r="E323" s="79">
        <v>10000</v>
      </c>
      <c r="F323" s="79">
        <v>0</v>
      </c>
      <c r="G323" s="78">
        <f>H323-F323</f>
        <v>0.66</v>
      </c>
      <c r="H323" s="79">
        <v>0.66</v>
      </c>
      <c r="I323" s="79">
        <f>SUM(H323:H324)</f>
        <v>2.75</v>
      </c>
      <c r="J323" s="23"/>
    </row>
    <row r="324" spans="1:10" ht="16" x14ac:dyDescent="0.2">
      <c r="A324" s="63"/>
      <c r="B324" s="75"/>
      <c r="C324" s="66"/>
      <c r="D324" s="66" t="s">
        <v>413</v>
      </c>
      <c r="E324" s="79">
        <v>50000</v>
      </c>
      <c r="F324" s="79">
        <v>2.09</v>
      </c>
      <c r="G324" s="79"/>
      <c r="H324" s="79">
        <f>F324</f>
        <v>2.09</v>
      </c>
      <c r="I324" s="79"/>
      <c r="J324" s="23"/>
    </row>
    <row r="325" spans="1:10" ht="16" x14ac:dyDescent="0.2">
      <c r="A325" s="63"/>
      <c r="B325" s="75"/>
      <c r="C325" s="66"/>
      <c r="D325" s="66"/>
      <c r="E325" s="79"/>
      <c r="F325" s="79"/>
      <c r="G325" s="79"/>
      <c r="H325" s="79"/>
      <c r="I325" s="79"/>
      <c r="J325" s="23"/>
    </row>
    <row r="326" spans="1:10" ht="16" x14ac:dyDescent="0.2">
      <c r="A326" s="63"/>
      <c r="B326" s="75"/>
      <c r="C326" s="66"/>
      <c r="D326" s="66"/>
      <c r="E326" s="79"/>
      <c r="F326" s="79"/>
      <c r="G326" s="79"/>
      <c r="H326" s="79"/>
      <c r="I326" s="79"/>
      <c r="J326" s="23"/>
    </row>
    <row r="327" spans="1:10" ht="16" x14ac:dyDescent="0.2">
      <c r="A327" s="63">
        <v>86</v>
      </c>
      <c r="B327" s="75" t="s">
        <v>318</v>
      </c>
      <c r="C327" s="66" t="s">
        <v>231</v>
      </c>
      <c r="D327" s="66" t="s">
        <v>411</v>
      </c>
      <c r="E327" s="79">
        <v>250000</v>
      </c>
      <c r="F327" s="79">
        <v>30.24</v>
      </c>
      <c r="G327" s="78">
        <f>H327-F327</f>
        <v>1.2600000000000016</v>
      </c>
      <c r="H327" s="79">
        <v>31.5</v>
      </c>
      <c r="I327" s="79">
        <f>SUM(H327:H332)</f>
        <v>65.77</v>
      </c>
      <c r="J327" s="23"/>
    </row>
    <row r="328" spans="1:10" ht="16" x14ac:dyDescent="0.2">
      <c r="A328" s="63"/>
      <c r="B328" s="75"/>
      <c r="C328" s="66"/>
      <c r="D328" s="173" t="s">
        <v>417</v>
      </c>
      <c r="E328" s="79">
        <v>50000</v>
      </c>
      <c r="F328" s="79">
        <v>9.0500000000000007</v>
      </c>
      <c r="G328" s="79"/>
      <c r="H328" s="79">
        <f>F328</f>
        <v>9.0500000000000007</v>
      </c>
      <c r="I328" s="79"/>
      <c r="J328" s="23"/>
    </row>
    <row r="329" spans="1:10" ht="16" x14ac:dyDescent="0.2">
      <c r="A329" s="63"/>
      <c r="B329" s="75"/>
      <c r="C329" s="66"/>
      <c r="D329" s="173" t="s">
        <v>412</v>
      </c>
      <c r="E329" s="79">
        <v>10000</v>
      </c>
      <c r="F329" s="79">
        <v>3.42</v>
      </c>
      <c r="G329" s="79"/>
      <c r="H329" s="79">
        <f>F329</f>
        <v>3.42</v>
      </c>
      <c r="I329" s="79"/>
      <c r="J329" s="23"/>
    </row>
    <row r="330" spans="1:10" ht="16" x14ac:dyDescent="0.2">
      <c r="A330" s="63"/>
      <c r="B330" s="75"/>
      <c r="C330" s="66"/>
      <c r="D330" s="173" t="s">
        <v>413</v>
      </c>
      <c r="E330" s="79">
        <v>250000</v>
      </c>
      <c r="F330" s="79">
        <v>10.45</v>
      </c>
      <c r="G330" s="79"/>
      <c r="H330" s="79">
        <f>F330</f>
        <v>10.45</v>
      </c>
      <c r="I330" s="79"/>
      <c r="J330" s="23"/>
    </row>
    <row r="331" spans="1:10" ht="16" x14ac:dyDescent="0.2">
      <c r="A331" s="63"/>
      <c r="B331" s="75"/>
      <c r="C331" s="66"/>
      <c r="D331" s="173" t="s">
        <v>418</v>
      </c>
      <c r="E331" s="79">
        <v>250000</v>
      </c>
      <c r="F331" s="79">
        <v>11</v>
      </c>
      <c r="G331" s="79"/>
      <c r="H331" s="79">
        <f>F331</f>
        <v>11</v>
      </c>
      <c r="I331" s="79"/>
      <c r="J331" s="23"/>
    </row>
    <row r="332" spans="1:10" ht="16" x14ac:dyDescent="0.2">
      <c r="A332" s="63"/>
      <c r="B332" s="75"/>
      <c r="C332" s="66"/>
      <c r="D332" s="173" t="s">
        <v>414</v>
      </c>
      <c r="E332" s="79">
        <v>10000</v>
      </c>
      <c r="F332" s="79">
        <v>0.35</v>
      </c>
      <c r="G332" s="79"/>
      <c r="H332" s="79">
        <f>F332</f>
        <v>0.35</v>
      </c>
      <c r="I332" s="79"/>
      <c r="J332" s="23"/>
    </row>
    <row r="333" spans="1:10" ht="16" x14ac:dyDescent="0.2">
      <c r="A333" s="63"/>
      <c r="B333" s="75"/>
      <c r="C333" s="66"/>
      <c r="D333" s="66"/>
      <c r="E333" s="79"/>
      <c r="F333" s="79"/>
      <c r="G333" s="79"/>
      <c r="H333" s="79"/>
      <c r="I333" s="79"/>
      <c r="J333" s="23"/>
    </row>
    <row r="334" spans="1:10" ht="16" x14ac:dyDescent="0.2">
      <c r="A334" s="63">
        <v>87</v>
      </c>
      <c r="B334" s="75" t="s">
        <v>319</v>
      </c>
      <c r="C334" s="66" t="s">
        <v>206</v>
      </c>
      <c r="D334" s="66" t="s">
        <v>411</v>
      </c>
      <c r="E334" s="79">
        <v>180000</v>
      </c>
      <c r="F334" s="79">
        <v>15.47</v>
      </c>
      <c r="G334" s="78">
        <f>H334-F334</f>
        <v>0.90999999999999837</v>
      </c>
      <c r="H334" s="79">
        <v>16.38</v>
      </c>
      <c r="I334" s="79">
        <f>SUM(H334:H339)</f>
        <v>49.74</v>
      </c>
      <c r="J334" s="23"/>
    </row>
    <row r="335" spans="1:10" ht="16" x14ac:dyDescent="0.2">
      <c r="A335" s="63"/>
      <c r="B335" s="75"/>
      <c r="C335" s="66"/>
      <c r="D335" s="173" t="s">
        <v>417</v>
      </c>
      <c r="E335" s="79">
        <v>50000</v>
      </c>
      <c r="F335" s="79">
        <v>14.15</v>
      </c>
      <c r="G335" s="79"/>
      <c r="H335" s="79">
        <f>F335</f>
        <v>14.15</v>
      </c>
      <c r="I335" s="79"/>
      <c r="J335" s="23"/>
    </row>
    <row r="336" spans="1:10" ht="16" x14ac:dyDescent="0.2">
      <c r="A336" s="63"/>
      <c r="B336" s="75"/>
      <c r="C336" s="66"/>
      <c r="D336" s="173" t="s">
        <v>412</v>
      </c>
      <c r="E336" s="79">
        <v>10000</v>
      </c>
      <c r="F336" s="79">
        <v>3.42</v>
      </c>
      <c r="G336" s="79"/>
      <c r="H336" s="79">
        <f>F336</f>
        <v>3.42</v>
      </c>
      <c r="I336" s="79"/>
      <c r="J336" s="23"/>
    </row>
    <row r="337" spans="1:10" ht="16" x14ac:dyDescent="0.2">
      <c r="A337" s="63"/>
      <c r="B337" s="75"/>
      <c r="C337" s="66"/>
      <c r="D337" s="173" t="s">
        <v>413</v>
      </c>
      <c r="E337" s="79">
        <v>180000</v>
      </c>
      <c r="F337" s="79">
        <v>7.52</v>
      </c>
      <c r="G337" s="79"/>
      <c r="H337" s="79">
        <f>F337</f>
        <v>7.52</v>
      </c>
      <c r="I337" s="79"/>
      <c r="J337" s="23"/>
    </row>
    <row r="338" spans="1:10" ht="16" x14ac:dyDescent="0.2">
      <c r="A338" s="63"/>
      <c r="B338" s="75"/>
      <c r="C338" s="66"/>
      <c r="D338" s="173" t="s">
        <v>418</v>
      </c>
      <c r="E338" s="79">
        <v>180000</v>
      </c>
      <c r="F338" s="79">
        <v>7.92</v>
      </c>
      <c r="G338" s="79"/>
      <c r="H338" s="79">
        <f>F338</f>
        <v>7.92</v>
      </c>
      <c r="I338" s="79"/>
      <c r="J338" s="23"/>
    </row>
    <row r="339" spans="1:10" ht="16" x14ac:dyDescent="0.2">
      <c r="A339" s="63"/>
      <c r="B339" s="75"/>
      <c r="C339" s="66"/>
      <c r="D339" s="173" t="s">
        <v>414</v>
      </c>
      <c r="E339" s="79">
        <v>10000</v>
      </c>
      <c r="F339" s="79">
        <v>0.35</v>
      </c>
      <c r="G339" s="79"/>
      <c r="H339" s="79">
        <f>F339</f>
        <v>0.35</v>
      </c>
      <c r="I339" s="79"/>
      <c r="J339" s="23"/>
    </row>
    <row r="340" spans="1:10" ht="16" x14ac:dyDescent="0.2">
      <c r="A340" s="63"/>
      <c r="B340" s="75"/>
      <c r="C340" s="66"/>
      <c r="D340" s="66"/>
      <c r="E340" s="79"/>
      <c r="F340" s="79"/>
      <c r="G340" s="79"/>
      <c r="H340" s="79"/>
      <c r="I340" s="79"/>
      <c r="J340" s="23"/>
    </row>
    <row r="341" spans="1:10" ht="16" x14ac:dyDescent="0.2">
      <c r="A341" s="63">
        <f>A334+1</f>
        <v>88</v>
      </c>
      <c r="B341" s="75" t="s">
        <v>320</v>
      </c>
      <c r="C341" s="66" t="s">
        <v>204</v>
      </c>
      <c r="D341" s="66" t="s">
        <v>411</v>
      </c>
      <c r="E341" s="79">
        <v>180000</v>
      </c>
      <c r="F341" s="79">
        <v>21.42</v>
      </c>
      <c r="G341" s="78">
        <f>H341-F341</f>
        <v>1.259999999999998</v>
      </c>
      <c r="H341" s="79">
        <v>22.68</v>
      </c>
      <c r="I341" s="79">
        <f>SUM(H341:H346)</f>
        <v>52.790000000000013</v>
      </c>
      <c r="J341" s="23"/>
    </row>
    <row r="342" spans="1:10" ht="16" x14ac:dyDescent="0.2">
      <c r="A342" s="63"/>
      <c r="B342" s="75"/>
      <c r="C342" s="66"/>
      <c r="D342" s="173" t="s">
        <v>417</v>
      </c>
      <c r="E342" s="79">
        <v>50000</v>
      </c>
      <c r="F342" s="79">
        <v>22.05</v>
      </c>
      <c r="G342" s="79"/>
      <c r="H342" s="79">
        <f>F342</f>
        <v>22.05</v>
      </c>
      <c r="I342" s="79"/>
      <c r="J342" s="23"/>
    </row>
    <row r="343" spans="1:10" ht="16" x14ac:dyDescent="0.2">
      <c r="A343" s="63"/>
      <c r="B343" s="75"/>
      <c r="C343" s="66"/>
      <c r="D343" s="173" t="s">
        <v>412</v>
      </c>
      <c r="E343" s="79">
        <v>10000</v>
      </c>
      <c r="F343" s="79">
        <v>3.42</v>
      </c>
      <c r="G343" s="79"/>
      <c r="H343" s="79">
        <f>F343</f>
        <v>3.42</v>
      </c>
      <c r="I343" s="79"/>
      <c r="J343" s="23"/>
    </row>
    <row r="344" spans="1:10" ht="16" x14ac:dyDescent="0.2">
      <c r="A344" s="63"/>
      <c r="B344" s="75"/>
      <c r="C344" s="66"/>
      <c r="D344" s="173" t="s">
        <v>413</v>
      </c>
      <c r="E344" s="79">
        <v>50000</v>
      </c>
      <c r="F344" s="79">
        <v>2.09</v>
      </c>
      <c r="G344" s="79"/>
      <c r="H344" s="79">
        <f>F344</f>
        <v>2.09</v>
      </c>
      <c r="I344" s="79"/>
      <c r="J344" s="23"/>
    </row>
    <row r="345" spans="1:10" ht="16" x14ac:dyDescent="0.2">
      <c r="A345" s="63"/>
      <c r="B345" s="75"/>
      <c r="C345" s="66"/>
      <c r="D345" s="173" t="s">
        <v>418</v>
      </c>
      <c r="E345" s="79">
        <v>50000</v>
      </c>
      <c r="F345" s="79">
        <v>2.2000000000000002</v>
      </c>
      <c r="G345" s="79"/>
      <c r="H345" s="79">
        <f>F345</f>
        <v>2.2000000000000002</v>
      </c>
      <c r="I345" s="79"/>
      <c r="J345" s="23"/>
    </row>
    <row r="346" spans="1:10" ht="16" x14ac:dyDescent="0.2">
      <c r="A346" s="63"/>
      <c r="B346" s="75"/>
      <c r="C346" s="66"/>
      <c r="D346" s="173" t="s">
        <v>414</v>
      </c>
      <c r="E346" s="79">
        <v>10000</v>
      </c>
      <c r="F346" s="79">
        <v>0.35</v>
      </c>
      <c r="G346" s="79"/>
      <c r="H346" s="79">
        <f>F346</f>
        <v>0.35</v>
      </c>
      <c r="I346" s="79"/>
      <c r="J346" s="23"/>
    </row>
    <row r="347" spans="1:10" ht="16" x14ac:dyDescent="0.2">
      <c r="A347" s="63"/>
      <c r="B347" s="75"/>
      <c r="C347" s="66"/>
      <c r="D347" s="66"/>
      <c r="E347" s="79"/>
      <c r="F347" s="79"/>
      <c r="G347" s="79"/>
      <c r="H347" s="79"/>
      <c r="I347" s="79"/>
      <c r="J347" s="23"/>
    </row>
    <row r="348" spans="1:10" ht="16" x14ac:dyDescent="0.2">
      <c r="A348" s="63">
        <f>A341+1</f>
        <v>89</v>
      </c>
      <c r="B348" s="175" t="s">
        <v>321</v>
      </c>
      <c r="C348" s="176" t="s">
        <v>63</v>
      </c>
      <c r="D348" s="176" t="s">
        <v>411</v>
      </c>
      <c r="E348" s="157">
        <v>250000</v>
      </c>
      <c r="F348" s="144">
        <v>16.5</v>
      </c>
      <c r="G348" s="144">
        <f>H348-F348</f>
        <v>0</v>
      </c>
      <c r="H348" s="79">
        <v>16.5</v>
      </c>
      <c r="I348" s="79">
        <f>SUM(H348:H351)</f>
        <v>31.14</v>
      </c>
      <c r="J348" s="23"/>
    </row>
    <row r="349" spans="1:10" ht="16" x14ac:dyDescent="0.2">
      <c r="A349" s="63"/>
      <c r="B349" s="175"/>
      <c r="C349" s="176"/>
      <c r="D349" s="176" t="s">
        <v>412</v>
      </c>
      <c r="E349" s="144">
        <v>10000</v>
      </c>
      <c r="F349" s="144">
        <v>3.42</v>
      </c>
      <c r="G349" s="79"/>
      <c r="H349" s="79">
        <f>F349</f>
        <v>3.42</v>
      </c>
      <c r="I349" s="79"/>
      <c r="J349" s="23"/>
    </row>
    <row r="350" spans="1:10" ht="16" x14ac:dyDescent="0.2">
      <c r="A350" s="63"/>
      <c r="B350" s="175"/>
      <c r="C350" s="176"/>
      <c r="D350" s="176" t="s">
        <v>413</v>
      </c>
      <c r="E350" s="144">
        <v>260000</v>
      </c>
      <c r="F350" s="144">
        <v>10.87</v>
      </c>
      <c r="G350" s="79"/>
      <c r="H350" s="79">
        <f>F350</f>
        <v>10.87</v>
      </c>
      <c r="I350" s="79"/>
      <c r="J350" s="23"/>
    </row>
    <row r="351" spans="1:10" ht="16" x14ac:dyDescent="0.2">
      <c r="A351" s="63"/>
      <c r="B351" s="175"/>
      <c r="C351" s="176"/>
      <c r="D351" s="176" t="s">
        <v>414</v>
      </c>
      <c r="E351" s="144">
        <v>10000</v>
      </c>
      <c r="F351" s="144">
        <v>0.35</v>
      </c>
      <c r="G351" s="79"/>
      <c r="H351" s="79">
        <f>F351</f>
        <v>0.35</v>
      </c>
      <c r="I351" s="79"/>
      <c r="J351" s="23"/>
    </row>
    <row r="352" spans="1:10" ht="16" x14ac:dyDescent="0.2">
      <c r="A352" s="63"/>
      <c r="B352" s="75"/>
      <c r="C352" s="66"/>
      <c r="D352" s="66"/>
      <c r="E352" s="79"/>
      <c r="F352" s="79"/>
      <c r="G352" s="79"/>
      <c r="H352" s="79"/>
      <c r="I352" s="79"/>
      <c r="J352" s="23"/>
    </row>
    <row r="353" spans="1:10" ht="16" x14ac:dyDescent="0.2">
      <c r="A353" s="63"/>
      <c r="B353" s="75"/>
      <c r="C353" s="66"/>
      <c r="D353" s="66"/>
      <c r="E353" s="79"/>
      <c r="F353" s="79"/>
      <c r="G353" s="79"/>
      <c r="H353" s="79"/>
      <c r="I353" s="79"/>
      <c r="J353" s="23"/>
    </row>
    <row r="354" spans="1:10" ht="16" x14ac:dyDescent="0.2">
      <c r="A354" s="63">
        <f>A348+1</f>
        <v>90</v>
      </c>
      <c r="B354" s="75" t="s">
        <v>322</v>
      </c>
      <c r="C354" s="66" t="s">
        <v>166</v>
      </c>
      <c r="D354" s="66" t="s">
        <v>411</v>
      </c>
      <c r="E354" s="79">
        <v>10000</v>
      </c>
      <c r="F354" s="79">
        <v>0</v>
      </c>
      <c r="G354" s="78">
        <f>H354-F354</f>
        <v>0.53</v>
      </c>
      <c r="H354" s="79">
        <v>0.53</v>
      </c>
      <c r="I354" s="79">
        <f>H354</f>
        <v>0.53</v>
      </c>
      <c r="J354" s="23"/>
    </row>
    <row r="355" spans="1:10" ht="16" x14ac:dyDescent="0.2">
      <c r="A355" s="63"/>
      <c r="B355" s="75"/>
      <c r="C355" s="66"/>
      <c r="D355" s="66"/>
      <c r="E355" s="79"/>
      <c r="F355" s="79"/>
      <c r="G355" s="79"/>
      <c r="H355" s="79"/>
      <c r="I355" s="79"/>
      <c r="J355" s="23"/>
    </row>
    <row r="356" spans="1:10" ht="16" x14ac:dyDescent="0.2">
      <c r="A356" s="63">
        <f>A354+1</f>
        <v>91</v>
      </c>
      <c r="B356" s="75" t="s">
        <v>323</v>
      </c>
      <c r="C356" s="66" t="s">
        <v>86</v>
      </c>
      <c r="D356" s="66" t="s">
        <v>411</v>
      </c>
      <c r="E356" s="79">
        <v>10000</v>
      </c>
      <c r="F356" s="79">
        <v>0</v>
      </c>
      <c r="G356" s="78">
        <f>H356-F356</f>
        <v>2.0099999999999998</v>
      </c>
      <c r="H356" s="79">
        <v>2.0099999999999998</v>
      </c>
      <c r="I356" s="79">
        <f>SUM(H356:H357)</f>
        <v>2.4299999999999997</v>
      </c>
      <c r="J356" s="23"/>
    </row>
    <row r="357" spans="1:10" ht="16" x14ac:dyDescent="0.2">
      <c r="A357" s="122"/>
      <c r="B357" s="123"/>
      <c r="C357" s="124"/>
      <c r="D357" s="124" t="s">
        <v>413</v>
      </c>
      <c r="E357" s="152">
        <v>10000</v>
      </c>
      <c r="F357" s="79">
        <v>0.42</v>
      </c>
      <c r="G357" s="79"/>
      <c r="H357" s="79">
        <f>F357</f>
        <v>0.42</v>
      </c>
      <c r="I357" s="79"/>
      <c r="J357" s="23"/>
    </row>
    <row r="358" spans="1:10" ht="16" x14ac:dyDescent="0.2">
      <c r="A358" s="122"/>
      <c r="B358" s="123"/>
      <c r="C358" s="124"/>
      <c r="D358" s="124"/>
      <c r="E358" s="152"/>
      <c r="F358" s="79"/>
      <c r="G358" s="79"/>
      <c r="H358" s="79"/>
      <c r="I358" s="79"/>
      <c r="J358" s="23"/>
    </row>
    <row r="359" spans="1:10" ht="16" x14ac:dyDescent="0.2">
      <c r="A359" s="122"/>
      <c r="B359" s="123"/>
      <c r="C359" s="124"/>
      <c r="D359" s="124"/>
      <c r="E359" s="152"/>
      <c r="F359" s="79"/>
      <c r="G359" s="79"/>
      <c r="H359" s="79"/>
      <c r="I359" s="79"/>
      <c r="J359" s="23"/>
    </row>
    <row r="360" spans="1:10" ht="16" x14ac:dyDescent="0.2">
      <c r="A360" s="136"/>
      <c r="B360" s="137"/>
      <c r="C360" s="134" t="s">
        <v>400</v>
      </c>
      <c r="D360" s="134"/>
      <c r="E360" s="153"/>
      <c r="F360" s="161"/>
      <c r="G360" s="132"/>
      <c r="H360" s="132"/>
      <c r="I360" s="132">
        <f>SUM(I5:I357)</f>
        <v>2425.4899999999998</v>
      </c>
      <c r="J360" s="133"/>
    </row>
    <row r="361" spans="1:10" ht="16" x14ac:dyDescent="0.2">
      <c r="A361" s="122"/>
      <c r="B361" s="123"/>
      <c r="C361" s="124"/>
      <c r="D361" s="124"/>
      <c r="E361" s="152"/>
      <c r="F361" s="79"/>
      <c r="G361" s="79"/>
      <c r="H361" s="79"/>
      <c r="I361" s="79"/>
      <c r="J361" s="23"/>
    </row>
    <row r="362" spans="1:10" ht="16" x14ac:dyDescent="0.2">
      <c r="A362" s="125" t="s">
        <v>395</v>
      </c>
      <c r="B362" s="75" t="s">
        <v>336</v>
      </c>
      <c r="C362" s="66" t="s">
        <v>337</v>
      </c>
      <c r="D362" s="66" t="s">
        <v>411</v>
      </c>
      <c r="E362" s="79">
        <v>250000</v>
      </c>
      <c r="F362" s="78">
        <v>12.72</v>
      </c>
      <c r="G362" s="78">
        <f>H362-F362</f>
        <v>0.52999999999999936</v>
      </c>
      <c r="H362" s="78">
        <v>13.25</v>
      </c>
      <c r="I362" s="78">
        <f>SUM(H362:H365)</f>
        <v>27.470000000000002</v>
      </c>
      <c r="J362" s="23"/>
    </row>
    <row r="363" spans="1:10" ht="16" x14ac:dyDescent="0.2">
      <c r="A363" s="125"/>
      <c r="B363" s="75"/>
      <c r="C363" s="66"/>
      <c r="D363" s="66" t="s">
        <v>412</v>
      </c>
      <c r="E363" s="157">
        <v>10000</v>
      </c>
      <c r="F363" s="79">
        <v>3.42</v>
      </c>
      <c r="G363" s="78"/>
      <c r="H363" s="78">
        <f>F363</f>
        <v>3.42</v>
      </c>
      <c r="I363" s="78"/>
      <c r="J363" s="23"/>
    </row>
    <row r="364" spans="1:10" ht="16" x14ac:dyDescent="0.2">
      <c r="A364" s="125"/>
      <c r="B364" s="75"/>
      <c r="C364" s="66"/>
      <c r="D364" s="66" t="s">
        <v>413</v>
      </c>
      <c r="E364" s="150">
        <v>250000</v>
      </c>
      <c r="F364" s="79">
        <v>10.45</v>
      </c>
      <c r="G364" s="78"/>
      <c r="H364" s="78">
        <f>F364</f>
        <v>10.45</v>
      </c>
      <c r="I364" s="78"/>
      <c r="J364" s="23"/>
    </row>
    <row r="365" spans="1:10" ht="16" x14ac:dyDescent="0.2">
      <c r="A365" s="125"/>
      <c r="B365" s="75"/>
      <c r="C365" s="66"/>
      <c r="D365" s="66" t="s">
        <v>414</v>
      </c>
      <c r="E365" s="150">
        <v>10000</v>
      </c>
      <c r="F365" s="79">
        <v>0.35</v>
      </c>
      <c r="G365" s="78"/>
      <c r="H365" s="78">
        <f>F365</f>
        <v>0.35</v>
      </c>
      <c r="I365" s="78"/>
      <c r="J365" s="23"/>
    </row>
    <row r="366" spans="1:10" ht="16" x14ac:dyDescent="0.2">
      <c r="A366" s="125"/>
      <c r="B366" s="75"/>
      <c r="C366" s="66"/>
      <c r="D366" s="66"/>
      <c r="E366" s="78"/>
      <c r="F366" s="78"/>
      <c r="G366" s="78"/>
      <c r="H366" s="78"/>
      <c r="I366" s="78"/>
      <c r="J366" s="23"/>
    </row>
    <row r="367" spans="1:10" ht="16" x14ac:dyDescent="0.2">
      <c r="A367" s="125" t="s">
        <v>395</v>
      </c>
      <c r="B367" s="75" t="s">
        <v>290</v>
      </c>
      <c r="C367" s="66" t="s">
        <v>202</v>
      </c>
      <c r="D367" s="66" t="s">
        <v>411</v>
      </c>
      <c r="E367" s="78">
        <v>10000</v>
      </c>
      <c r="F367" s="78">
        <v>0</v>
      </c>
      <c r="G367" s="78">
        <f>H367-F367</f>
        <v>0.66</v>
      </c>
      <c r="H367" s="78">
        <v>0.66</v>
      </c>
      <c r="I367" s="78">
        <f>SUM(H367:H368)</f>
        <v>4.84</v>
      </c>
      <c r="J367" s="23"/>
    </row>
    <row r="368" spans="1:10" ht="16" x14ac:dyDescent="0.2">
      <c r="A368" s="125"/>
      <c r="B368" s="75"/>
      <c r="C368" s="66"/>
      <c r="D368" s="66" t="s">
        <v>413</v>
      </c>
      <c r="E368" s="78">
        <v>100000</v>
      </c>
      <c r="F368" s="78">
        <v>4.18</v>
      </c>
      <c r="G368" s="78"/>
      <c r="H368" s="78">
        <f>F368</f>
        <v>4.18</v>
      </c>
      <c r="I368" s="78"/>
      <c r="J368" s="23"/>
    </row>
    <row r="369" spans="1:10" ht="16" x14ac:dyDescent="0.2">
      <c r="A369" s="23"/>
      <c r="B369" s="23"/>
      <c r="C369" s="23"/>
      <c r="D369" s="66"/>
      <c r="E369" s="79"/>
      <c r="F369" s="79"/>
      <c r="G369" s="79"/>
      <c r="H369" s="79"/>
      <c r="I369" s="79"/>
      <c r="J369" s="23"/>
    </row>
    <row r="370" spans="1:10" ht="16" x14ac:dyDescent="0.2">
      <c r="A370" s="131"/>
      <c r="B370" s="137" t="s">
        <v>395</v>
      </c>
      <c r="C370" s="134" t="s">
        <v>400</v>
      </c>
      <c r="D370" s="134"/>
      <c r="E370" s="153"/>
      <c r="F370" s="135"/>
      <c r="G370" s="135"/>
      <c r="H370" s="135"/>
      <c r="I370" s="135">
        <f>SUM(I362:I367)</f>
        <v>32.31</v>
      </c>
      <c r="J370" s="133"/>
    </row>
    <row r="371" spans="1:10" ht="16" x14ac:dyDescent="0.2">
      <c r="A371" s="596" t="s">
        <v>52</v>
      </c>
      <c r="B371" s="597"/>
      <c r="C371" s="598"/>
      <c r="D371" s="143"/>
      <c r="E371" s="154"/>
      <c r="F371" s="162">
        <f>F360+F370</f>
        <v>0</v>
      </c>
      <c r="G371" s="93"/>
      <c r="H371" s="93"/>
      <c r="I371" s="93">
        <f>I360+I370</f>
        <v>2457.7999999999997</v>
      </c>
      <c r="J371" s="94"/>
    </row>
    <row r="372" spans="1:10" ht="16" x14ac:dyDescent="0.2">
      <c r="A372" s="618" t="s">
        <v>237</v>
      </c>
      <c r="B372" s="619"/>
      <c r="C372" s="620"/>
      <c r="D372" s="142"/>
      <c r="E372" s="155"/>
      <c r="F372" s="95"/>
      <c r="G372" s="95"/>
      <c r="H372" s="95"/>
      <c r="I372" s="95"/>
      <c r="J372" s="94"/>
    </row>
    <row r="373" spans="1:10" ht="16" x14ac:dyDescent="0.2">
      <c r="A373" s="596" t="s">
        <v>52</v>
      </c>
      <c r="B373" s="597"/>
      <c r="C373" s="598"/>
      <c r="D373" s="143"/>
      <c r="E373" s="154"/>
      <c r="F373" s="163">
        <f>F371+F372</f>
        <v>0</v>
      </c>
      <c r="G373" s="103"/>
      <c r="H373" s="103"/>
      <c r="I373" s="103"/>
      <c r="J373" s="94"/>
    </row>
    <row r="374" spans="1:10" ht="18" x14ac:dyDescent="0.2">
      <c r="C374" s="53" t="s">
        <v>388</v>
      </c>
      <c r="D374" s="53"/>
      <c r="E374" s="156"/>
      <c r="F374" s="164" t="s">
        <v>430</v>
      </c>
      <c r="G374" s="139"/>
      <c r="H374" s="139"/>
      <c r="I374" s="139"/>
      <c r="J374" s="140"/>
    </row>
    <row r="377" spans="1:10" x14ac:dyDescent="0.15">
      <c r="C377" t="s">
        <v>407</v>
      </c>
    </row>
  </sheetData>
  <autoFilter ref="C4:J357" xr:uid="{1B35777D-86B3-9A48-BA2D-325C1FB8F52E}">
    <sortState xmlns:xlrd2="http://schemas.microsoft.com/office/spreadsheetml/2017/richdata2" ref="C5:J356">
      <sortCondition ref="C4:C356"/>
    </sortState>
  </autoFilter>
  <mergeCells count="4">
    <mergeCell ref="A2:C2"/>
    <mergeCell ref="A371:C371"/>
    <mergeCell ref="A372:C372"/>
    <mergeCell ref="A373:C373"/>
  </mergeCells>
  <conditionalFormatting sqref="A70 B1:B70 B72:B185 B193:B359 B361:B368 B370:B1048576">
    <cfRule type="duplicateValues" dxfId="48" priority="12"/>
  </conditionalFormatting>
  <conditionalFormatting sqref="A70 B1:B70 B72:B368 B370:B1048576">
    <cfRule type="duplicateValues" dxfId="47" priority="3"/>
  </conditionalFormatting>
  <conditionalFormatting sqref="A70 B1:C70 B72:C185 B193:C359 B361:C368 B370:C1048576 C71">
    <cfRule type="duplicateValues" dxfId="46" priority="25"/>
  </conditionalFormatting>
  <conditionalFormatting sqref="B186:B192">
    <cfRule type="duplicateValues" dxfId="45" priority="5"/>
  </conditionalFormatting>
  <conditionalFormatting sqref="B186:C192">
    <cfRule type="duplicateValues" dxfId="44" priority="23"/>
  </conditionalFormatting>
  <conditionalFormatting sqref="C116:C118">
    <cfRule type="duplicateValues" dxfId="43" priority="19"/>
  </conditionalFormatting>
  <conditionalFormatting sqref="C153:C155">
    <cfRule type="duplicateValues" dxfId="42" priority="21"/>
  </conditionalFormatting>
  <conditionalFormatting sqref="F363:F365">
    <cfRule type="duplicateValues" dxfId="41" priority="1"/>
  </conditionalFormatting>
  <conditionalFormatting sqref="J5:J359 J361:J370">
    <cfRule type="notContainsBlanks" dxfId="40" priority="4">
      <formula>LEN(TRIM(J5))&gt;0</formula>
    </cfRule>
  </conditionalFormatting>
  <pageMargins left="0.7" right="0.7" top="0.75" bottom="0.75" header="0.3" footer="0.3"/>
  <pageSetup scale="41" orientation="portrait" horizontalDpi="0" verticalDpi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781A-178E-AE43-BB17-D059B0868F8C}">
  <sheetPr>
    <pageSetUpPr fitToPage="1"/>
  </sheetPr>
  <dimension ref="A1:J107"/>
  <sheetViews>
    <sheetView zoomScale="125" zoomScaleNormal="125" workbookViewId="0">
      <selection activeCell="I453" sqref="I453"/>
    </sheetView>
  </sheetViews>
  <sheetFormatPr baseColWidth="10" defaultColWidth="11.5" defaultRowHeight="13" x14ac:dyDescent="0.15"/>
  <cols>
    <col min="1" max="1" width="5" customWidth="1"/>
    <col min="2" max="2" width="17.33203125" customWidth="1"/>
    <col min="3" max="3" width="25.1640625" bestFit="1" customWidth="1"/>
    <col min="4" max="4" width="13.1640625" customWidth="1"/>
    <col min="5" max="5" width="23.83203125" customWidth="1"/>
  </cols>
  <sheetData>
    <row r="1" spans="1:5" ht="22" customHeight="1" x14ac:dyDescent="0.2">
      <c r="A1" s="74" t="s">
        <v>242</v>
      </c>
      <c r="E1" s="138" t="s">
        <v>403</v>
      </c>
    </row>
    <row r="2" spans="1:5" ht="20" customHeight="1" x14ac:dyDescent="0.2">
      <c r="A2" s="595" t="s">
        <v>223</v>
      </c>
      <c r="B2" s="595"/>
      <c r="C2" s="595"/>
      <c r="D2" s="76" t="s">
        <v>240</v>
      </c>
      <c r="E2" s="77">
        <v>43800</v>
      </c>
    </row>
    <row r="3" spans="1:5" ht="11" customHeight="1" x14ac:dyDescent="0.2">
      <c r="A3" s="60"/>
      <c r="B3" s="60"/>
      <c r="C3" s="60"/>
      <c r="D3" s="61"/>
      <c r="E3" s="62"/>
    </row>
    <row r="4" spans="1:5" ht="16" x14ac:dyDescent="0.2">
      <c r="A4" s="72" t="s">
        <v>232</v>
      </c>
      <c r="B4" s="72" t="s">
        <v>241</v>
      </c>
      <c r="C4" s="73" t="s">
        <v>125</v>
      </c>
      <c r="D4" s="72" t="s">
        <v>126</v>
      </c>
      <c r="E4" s="72" t="s">
        <v>239</v>
      </c>
    </row>
    <row r="5" spans="1:5" ht="16" x14ac:dyDescent="0.2">
      <c r="A5" s="63">
        <v>1</v>
      </c>
      <c r="B5" s="75" t="s">
        <v>243</v>
      </c>
      <c r="C5" s="66" t="s">
        <v>198</v>
      </c>
      <c r="D5" s="78">
        <v>19.97</v>
      </c>
      <c r="E5" s="23"/>
    </row>
    <row r="6" spans="1:5" ht="16" x14ac:dyDescent="0.2">
      <c r="A6" s="63">
        <f>A5+1</f>
        <v>2</v>
      </c>
      <c r="B6" s="75" t="s">
        <v>244</v>
      </c>
      <c r="C6" s="66" t="s">
        <v>216</v>
      </c>
      <c r="D6" s="78">
        <v>16.3</v>
      </c>
      <c r="E6" s="23"/>
    </row>
    <row r="7" spans="1:5" ht="16" x14ac:dyDescent="0.2">
      <c r="A7" s="63">
        <f t="shared" ref="A7:A71" si="0">A6+1</f>
        <v>3</v>
      </c>
      <c r="B7" s="75" t="s">
        <v>245</v>
      </c>
      <c r="C7" s="66" t="s">
        <v>98</v>
      </c>
      <c r="D7" s="78">
        <v>36.5</v>
      </c>
      <c r="E7" s="23"/>
    </row>
    <row r="8" spans="1:5" ht="16" x14ac:dyDescent="0.2">
      <c r="A8" s="63">
        <f t="shared" si="0"/>
        <v>4</v>
      </c>
      <c r="B8" s="75" t="s">
        <v>246</v>
      </c>
      <c r="C8" s="66" t="s">
        <v>68</v>
      </c>
      <c r="D8" s="78">
        <v>13.21</v>
      </c>
      <c r="E8" s="23"/>
    </row>
    <row r="9" spans="1:5" ht="16" x14ac:dyDescent="0.2">
      <c r="A9" s="63">
        <f t="shared" si="0"/>
        <v>5</v>
      </c>
      <c r="B9" s="75" t="s">
        <v>247</v>
      </c>
      <c r="C9" s="66" t="s">
        <v>89</v>
      </c>
      <c r="D9" s="78">
        <v>12.32</v>
      </c>
      <c r="E9" s="23"/>
    </row>
    <row r="10" spans="1:5" ht="16" x14ac:dyDescent="0.2">
      <c r="A10" s="63">
        <f t="shared" si="0"/>
        <v>6</v>
      </c>
      <c r="B10" s="75" t="s">
        <v>248</v>
      </c>
      <c r="C10" s="66" t="s">
        <v>138</v>
      </c>
      <c r="D10" s="78">
        <v>13.65</v>
      </c>
      <c r="E10" s="23"/>
    </row>
    <row r="11" spans="1:5" ht="16" x14ac:dyDescent="0.2">
      <c r="A11" s="63">
        <f t="shared" si="0"/>
        <v>7</v>
      </c>
      <c r="B11" s="75" t="s">
        <v>249</v>
      </c>
      <c r="C11" s="66" t="s">
        <v>139</v>
      </c>
      <c r="D11" s="78">
        <v>12.77</v>
      </c>
      <c r="E11" s="23"/>
    </row>
    <row r="12" spans="1:5" ht="16" x14ac:dyDescent="0.2">
      <c r="A12" s="63">
        <f t="shared" si="0"/>
        <v>8</v>
      </c>
      <c r="B12" s="75" t="s">
        <v>250</v>
      </c>
      <c r="C12" s="66" t="s">
        <v>217</v>
      </c>
      <c r="D12" s="78">
        <v>15.42</v>
      </c>
      <c r="E12" s="23"/>
    </row>
    <row r="13" spans="1:5" ht="16" x14ac:dyDescent="0.2">
      <c r="A13" s="63">
        <f t="shared" si="0"/>
        <v>9</v>
      </c>
      <c r="B13" s="75" t="s">
        <v>344</v>
      </c>
      <c r="C13" s="66" t="s">
        <v>342</v>
      </c>
      <c r="D13" s="78">
        <v>-33.9</v>
      </c>
      <c r="E13" s="23" t="s">
        <v>402</v>
      </c>
    </row>
    <row r="14" spans="1:5" ht="16" x14ac:dyDescent="0.2">
      <c r="A14" s="63">
        <f t="shared" si="0"/>
        <v>10</v>
      </c>
      <c r="B14" s="75" t="s">
        <v>253</v>
      </c>
      <c r="C14" s="66" t="s">
        <v>97</v>
      </c>
      <c r="D14" s="78">
        <v>20.41</v>
      </c>
      <c r="E14" s="23"/>
    </row>
    <row r="15" spans="1:5" ht="16" x14ac:dyDescent="0.2">
      <c r="A15" s="63">
        <f t="shared" si="0"/>
        <v>11</v>
      </c>
      <c r="B15" s="75" t="s">
        <v>347</v>
      </c>
      <c r="C15" s="66" t="s">
        <v>348</v>
      </c>
      <c r="D15" s="78">
        <v>-16.3</v>
      </c>
      <c r="E15" s="23" t="s">
        <v>402</v>
      </c>
    </row>
    <row r="16" spans="1:5" ht="16" x14ac:dyDescent="0.2">
      <c r="A16" s="63">
        <f t="shared" si="0"/>
        <v>12</v>
      </c>
      <c r="B16" s="75" t="s">
        <v>254</v>
      </c>
      <c r="C16" s="66" t="s">
        <v>178</v>
      </c>
      <c r="D16" s="78">
        <v>10.87</v>
      </c>
      <c r="E16" s="23"/>
    </row>
    <row r="17" spans="1:5" ht="16" x14ac:dyDescent="0.2">
      <c r="A17" s="63">
        <f t="shared" si="0"/>
        <v>13</v>
      </c>
      <c r="B17" s="75" t="s">
        <v>324</v>
      </c>
      <c r="C17" s="66" t="s">
        <v>325</v>
      </c>
      <c r="D17" s="78">
        <v>39.1</v>
      </c>
      <c r="E17" s="23"/>
    </row>
    <row r="18" spans="1:5" ht="16" x14ac:dyDescent="0.2">
      <c r="A18" s="63">
        <f t="shared" si="0"/>
        <v>14</v>
      </c>
      <c r="B18" s="75" t="s">
        <v>255</v>
      </c>
      <c r="C18" s="66" t="s">
        <v>79</v>
      </c>
      <c r="D18" s="78">
        <v>19.97</v>
      </c>
      <c r="E18" s="23"/>
    </row>
    <row r="19" spans="1:5" ht="16" x14ac:dyDescent="0.2">
      <c r="A19" s="63">
        <f t="shared" si="0"/>
        <v>15</v>
      </c>
      <c r="B19" s="75" t="s">
        <v>256</v>
      </c>
      <c r="C19" s="66" t="s">
        <v>80</v>
      </c>
      <c r="D19" s="78">
        <v>13.65</v>
      </c>
      <c r="E19" s="23"/>
    </row>
    <row r="20" spans="1:5" ht="16" x14ac:dyDescent="0.2">
      <c r="A20" s="63">
        <f t="shared" si="0"/>
        <v>16</v>
      </c>
      <c r="B20" s="75" t="s">
        <v>327</v>
      </c>
      <c r="C20" s="102" t="s">
        <v>328</v>
      </c>
      <c r="D20" s="78">
        <v>20.85</v>
      </c>
      <c r="E20" s="23"/>
    </row>
    <row r="21" spans="1:5" ht="16" x14ac:dyDescent="0.2">
      <c r="A21" s="63">
        <f t="shared" si="0"/>
        <v>17</v>
      </c>
      <c r="B21" s="75" t="s">
        <v>257</v>
      </c>
      <c r="C21" s="66" t="s">
        <v>205</v>
      </c>
      <c r="D21" s="78">
        <v>15.86</v>
      </c>
      <c r="E21" s="23"/>
    </row>
    <row r="22" spans="1:5" ht="16" x14ac:dyDescent="0.2">
      <c r="A22" s="63">
        <f t="shared" si="0"/>
        <v>18</v>
      </c>
      <c r="B22" s="75" t="s">
        <v>258</v>
      </c>
      <c r="C22" s="66" t="s">
        <v>64</v>
      </c>
      <c r="D22" s="78">
        <v>14.53</v>
      </c>
      <c r="E22" s="23"/>
    </row>
    <row r="23" spans="1:5" ht="16" x14ac:dyDescent="0.2">
      <c r="A23" s="63">
        <f t="shared" si="0"/>
        <v>19</v>
      </c>
      <c r="B23" s="75" t="s">
        <v>259</v>
      </c>
      <c r="C23" s="66" t="s">
        <v>218</v>
      </c>
      <c r="D23" s="78">
        <v>5.64</v>
      </c>
      <c r="E23" s="23"/>
    </row>
    <row r="24" spans="1:5" ht="16" x14ac:dyDescent="0.2">
      <c r="A24" s="63">
        <f t="shared" si="0"/>
        <v>20</v>
      </c>
      <c r="B24" s="75" t="s">
        <v>396</v>
      </c>
      <c r="C24" s="66" t="s">
        <v>397</v>
      </c>
      <c r="D24" s="78">
        <v>16.739999999999998</v>
      </c>
      <c r="E24" s="23" t="s">
        <v>345</v>
      </c>
    </row>
    <row r="25" spans="1:5" ht="16" x14ac:dyDescent="0.2">
      <c r="A25" s="63">
        <f t="shared" si="0"/>
        <v>21</v>
      </c>
      <c r="B25" s="75" t="s">
        <v>261</v>
      </c>
      <c r="C25" s="66" t="s">
        <v>262</v>
      </c>
      <c r="D25" s="79">
        <v>8.4</v>
      </c>
      <c r="E25" s="23"/>
    </row>
    <row r="26" spans="1:5" ht="16" x14ac:dyDescent="0.2">
      <c r="A26" s="63">
        <f t="shared" si="0"/>
        <v>22</v>
      </c>
      <c r="B26" s="75" t="s">
        <v>263</v>
      </c>
      <c r="C26" s="66" t="s">
        <v>57</v>
      </c>
      <c r="D26" s="79">
        <v>12.79</v>
      </c>
      <c r="E26" s="23"/>
    </row>
    <row r="27" spans="1:5" ht="16" x14ac:dyDescent="0.2">
      <c r="A27" s="63">
        <f t="shared" si="0"/>
        <v>23</v>
      </c>
      <c r="B27" s="75" t="s">
        <v>264</v>
      </c>
      <c r="C27" s="66" t="s">
        <v>58</v>
      </c>
      <c r="D27" s="79">
        <v>13.65</v>
      </c>
      <c r="E27" s="23"/>
    </row>
    <row r="28" spans="1:5" ht="16" x14ac:dyDescent="0.2">
      <c r="A28" s="63">
        <f t="shared" si="0"/>
        <v>24</v>
      </c>
      <c r="B28" s="75" t="s">
        <v>265</v>
      </c>
      <c r="C28" s="66" t="s">
        <v>219</v>
      </c>
      <c r="D28" s="79">
        <v>14.53</v>
      </c>
      <c r="E28" s="23"/>
    </row>
    <row r="29" spans="1:5" ht="16" x14ac:dyDescent="0.2">
      <c r="A29" s="63">
        <f t="shared" si="0"/>
        <v>25</v>
      </c>
      <c r="B29" s="75" t="s">
        <v>266</v>
      </c>
      <c r="C29" s="66" t="s">
        <v>69</v>
      </c>
      <c r="D29" s="79">
        <v>22.19</v>
      </c>
      <c r="E29" s="23"/>
    </row>
    <row r="30" spans="1:5" ht="16" x14ac:dyDescent="0.2">
      <c r="A30" s="63">
        <f t="shared" si="0"/>
        <v>26</v>
      </c>
      <c r="B30" s="75" t="s">
        <v>267</v>
      </c>
      <c r="C30" s="66" t="s">
        <v>17</v>
      </c>
      <c r="D30" s="79">
        <v>6.9</v>
      </c>
      <c r="E30" s="23"/>
    </row>
    <row r="31" spans="1:5" ht="16" x14ac:dyDescent="0.2">
      <c r="A31" s="63">
        <f t="shared" si="0"/>
        <v>27</v>
      </c>
      <c r="B31" s="75" t="s">
        <v>268</v>
      </c>
      <c r="C31" s="85" t="s">
        <v>224</v>
      </c>
      <c r="D31" s="86">
        <v>19.53</v>
      </c>
      <c r="E31" s="23"/>
    </row>
    <row r="32" spans="1:5" ht="16" x14ac:dyDescent="0.2">
      <c r="A32" s="63">
        <f t="shared" si="0"/>
        <v>28</v>
      </c>
      <c r="B32" s="75" t="s">
        <v>269</v>
      </c>
      <c r="C32" s="66" t="s">
        <v>103</v>
      </c>
      <c r="D32" s="79">
        <v>23.49</v>
      </c>
      <c r="E32" s="23"/>
    </row>
    <row r="33" spans="1:10" ht="16" x14ac:dyDescent="0.2">
      <c r="A33" s="63">
        <f t="shared" si="0"/>
        <v>29</v>
      </c>
      <c r="B33" s="75" t="s">
        <v>270</v>
      </c>
      <c r="C33" s="66" t="s">
        <v>233</v>
      </c>
      <c r="D33" s="79">
        <v>11.89</v>
      </c>
      <c r="E33" s="23"/>
    </row>
    <row r="34" spans="1:10" ht="16" x14ac:dyDescent="0.2">
      <c r="A34" s="63">
        <f t="shared" si="0"/>
        <v>30</v>
      </c>
      <c r="B34" s="75" t="s">
        <v>271</v>
      </c>
      <c r="C34" s="66" t="s">
        <v>234</v>
      </c>
      <c r="D34" s="79">
        <v>7.82</v>
      </c>
      <c r="E34" s="23"/>
    </row>
    <row r="35" spans="1:10" ht="16" x14ac:dyDescent="0.2">
      <c r="A35" s="63">
        <f t="shared" si="0"/>
        <v>31</v>
      </c>
      <c r="B35" s="75" t="s">
        <v>329</v>
      </c>
      <c r="C35" s="102" t="s">
        <v>330</v>
      </c>
      <c r="D35" s="78">
        <v>16.940000000000001</v>
      </c>
      <c r="E35" s="23"/>
    </row>
    <row r="36" spans="1:10" ht="16" x14ac:dyDescent="0.2">
      <c r="A36" s="63">
        <f t="shared" si="0"/>
        <v>32</v>
      </c>
      <c r="B36" s="75" t="s">
        <v>273</v>
      </c>
      <c r="C36" s="66" t="s">
        <v>25</v>
      </c>
      <c r="D36" s="79">
        <v>19.079999999999998</v>
      </c>
      <c r="E36" s="23"/>
    </row>
    <row r="37" spans="1:10" ht="16" x14ac:dyDescent="0.2">
      <c r="A37" s="63">
        <f t="shared" si="0"/>
        <v>33</v>
      </c>
      <c r="B37" s="75" t="s">
        <v>274</v>
      </c>
      <c r="C37" s="66" t="s">
        <v>88</v>
      </c>
      <c r="D37" s="79">
        <v>15.19</v>
      </c>
      <c r="E37" s="23"/>
    </row>
    <row r="38" spans="1:10" ht="16" x14ac:dyDescent="0.2">
      <c r="A38" s="63">
        <f t="shared" si="0"/>
        <v>34</v>
      </c>
      <c r="B38" s="75" t="s">
        <v>275</v>
      </c>
      <c r="C38" s="66" t="s">
        <v>173</v>
      </c>
      <c r="D38" s="79">
        <v>22.38</v>
      </c>
      <c r="E38" s="23"/>
    </row>
    <row r="39" spans="1:10" ht="16" x14ac:dyDescent="0.2">
      <c r="A39" s="63">
        <f t="shared" si="0"/>
        <v>35</v>
      </c>
      <c r="B39" s="75" t="s">
        <v>276</v>
      </c>
      <c r="C39" s="66" t="s">
        <v>189</v>
      </c>
      <c r="D39" s="79">
        <v>5.59</v>
      </c>
      <c r="E39" s="23"/>
    </row>
    <row r="40" spans="1:10" ht="16" x14ac:dyDescent="0.2">
      <c r="A40" s="63">
        <f t="shared" si="0"/>
        <v>36</v>
      </c>
      <c r="B40" s="75" t="s">
        <v>277</v>
      </c>
      <c r="C40" s="66" t="s">
        <v>143</v>
      </c>
      <c r="D40" s="79">
        <v>15.42</v>
      </c>
      <c r="E40" s="23"/>
    </row>
    <row r="41" spans="1:10" ht="16" x14ac:dyDescent="0.2">
      <c r="A41" s="63">
        <f t="shared" si="0"/>
        <v>37</v>
      </c>
      <c r="B41" s="75" t="s">
        <v>278</v>
      </c>
      <c r="C41" s="66" t="s">
        <v>235</v>
      </c>
      <c r="D41" s="79">
        <v>10.36</v>
      </c>
      <c r="E41" s="23"/>
    </row>
    <row r="42" spans="1:10" ht="16" x14ac:dyDescent="0.2">
      <c r="A42" s="63">
        <f t="shared" si="0"/>
        <v>38</v>
      </c>
      <c r="B42" s="75" t="s">
        <v>279</v>
      </c>
      <c r="C42" s="66" t="s">
        <v>29</v>
      </c>
      <c r="D42" s="79">
        <v>8.89</v>
      </c>
      <c r="E42" s="23"/>
    </row>
    <row r="43" spans="1:10" ht="16" x14ac:dyDescent="0.2">
      <c r="A43" s="63">
        <f t="shared" si="0"/>
        <v>39</v>
      </c>
      <c r="B43" s="75" t="s">
        <v>280</v>
      </c>
      <c r="C43" s="66" t="s">
        <v>201</v>
      </c>
      <c r="D43" s="79">
        <v>14.53</v>
      </c>
      <c r="E43" s="23"/>
    </row>
    <row r="44" spans="1:10" ht="16" x14ac:dyDescent="0.2">
      <c r="A44" s="63">
        <f t="shared" si="0"/>
        <v>40</v>
      </c>
      <c r="B44" s="75" t="s">
        <v>281</v>
      </c>
      <c r="C44" s="66" t="s">
        <v>30</v>
      </c>
      <c r="D44" s="79">
        <v>16.3</v>
      </c>
      <c r="E44" s="23"/>
    </row>
    <row r="45" spans="1:10" ht="16" x14ac:dyDescent="0.2">
      <c r="A45" s="63">
        <f t="shared" si="0"/>
        <v>41</v>
      </c>
      <c r="B45" s="75" t="s">
        <v>282</v>
      </c>
      <c r="C45" s="85" t="s">
        <v>226</v>
      </c>
      <c r="D45" s="86">
        <v>19.97</v>
      </c>
      <c r="E45" s="23"/>
    </row>
    <row r="46" spans="1:10" ht="16" x14ac:dyDescent="0.2">
      <c r="A46" s="63">
        <f t="shared" si="0"/>
        <v>42</v>
      </c>
      <c r="B46" s="75" t="s">
        <v>331</v>
      </c>
      <c r="C46" s="102" t="s">
        <v>332</v>
      </c>
      <c r="D46" s="86">
        <v>19.97</v>
      </c>
      <c r="E46" s="23"/>
      <c r="H46" s="13"/>
      <c r="I46" s="42"/>
      <c r="J46" s="45"/>
    </row>
    <row r="47" spans="1:10" ht="16" x14ac:dyDescent="0.2">
      <c r="A47" s="63">
        <f t="shared" si="0"/>
        <v>43</v>
      </c>
      <c r="B47" s="75" t="s">
        <v>283</v>
      </c>
      <c r="C47" s="66" t="s">
        <v>71</v>
      </c>
      <c r="D47" s="79">
        <v>8.89</v>
      </c>
      <c r="E47" s="23"/>
    </row>
    <row r="48" spans="1:10" ht="16" x14ac:dyDescent="0.2">
      <c r="A48" s="63">
        <f t="shared" si="0"/>
        <v>44</v>
      </c>
      <c r="B48" s="75" t="s">
        <v>284</v>
      </c>
      <c r="C48" s="66" t="s">
        <v>131</v>
      </c>
      <c r="D48" s="79">
        <v>14.53</v>
      </c>
      <c r="E48" s="23"/>
    </row>
    <row r="49" spans="1:5" ht="16" x14ac:dyDescent="0.2">
      <c r="A49" s="63">
        <f t="shared" si="0"/>
        <v>45</v>
      </c>
      <c r="B49" s="75" t="s">
        <v>285</v>
      </c>
      <c r="C49" s="85" t="s">
        <v>227</v>
      </c>
      <c r="D49" s="86">
        <v>14.53</v>
      </c>
      <c r="E49" s="23"/>
    </row>
    <row r="50" spans="1:5" ht="16" x14ac:dyDescent="0.2">
      <c r="A50" s="63">
        <f t="shared" si="0"/>
        <v>46</v>
      </c>
      <c r="B50" s="75" t="s">
        <v>286</v>
      </c>
      <c r="C50" s="66" t="s">
        <v>70</v>
      </c>
      <c r="D50" s="79">
        <v>12.32</v>
      </c>
      <c r="E50" s="23"/>
    </row>
    <row r="51" spans="1:5" ht="16" x14ac:dyDescent="0.2">
      <c r="A51" s="63">
        <f t="shared" si="0"/>
        <v>47</v>
      </c>
      <c r="B51" s="75" t="s">
        <v>375</v>
      </c>
      <c r="C51" s="66" t="s">
        <v>34</v>
      </c>
      <c r="D51" s="78">
        <v>14.76</v>
      </c>
      <c r="E51" s="23"/>
    </row>
    <row r="52" spans="1:5" ht="16" x14ac:dyDescent="0.2">
      <c r="A52" s="63">
        <f t="shared" si="0"/>
        <v>48</v>
      </c>
      <c r="B52" s="75" t="s">
        <v>287</v>
      </c>
      <c r="C52" s="70" t="s">
        <v>214</v>
      </c>
      <c r="D52" s="130">
        <v>14.29</v>
      </c>
      <c r="E52" s="23"/>
    </row>
    <row r="53" spans="1:5" ht="16" x14ac:dyDescent="0.2">
      <c r="A53" s="63">
        <f t="shared" si="0"/>
        <v>49</v>
      </c>
      <c r="B53" s="75" t="s">
        <v>288</v>
      </c>
      <c r="C53" s="66" t="s">
        <v>132</v>
      </c>
      <c r="D53" s="78">
        <v>16.3</v>
      </c>
      <c r="E53" s="23"/>
    </row>
    <row r="54" spans="1:5" ht="16" x14ac:dyDescent="0.2">
      <c r="A54" s="63">
        <f t="shared" si="0"/>
        <v>50</v>
      </c>
      <c r="B54" s="75" t="s">
        <v>289</v>
      </c>
      <c r="C54" s="66" t="s">
        <v>133</v>
      </c>
      <c r="D54" s="78">
        <v>12.77</v>
      </c>
      <c r="E54" s="23"/>
    </row>
    <row r="55" spans="1:5" ht="16" x14ac:dyDescent="0.2">
      <c r="A55" s="63">
        <f t="shared" si="0"/>
        <v>51</v>
      </c>
      <c r="B55" s="75" t="s">
        <v>404</v>
      </c>
      <c r="C55" s="66" t="s">
        <v>405</v>
      </c>
      <c r="D55" s="78">
        <v>32.6</v>
      </c>
      <c r="E55" s="23" t="s">
        <v>406</v>
      </c>
    </row>
    <row r="56" spans="1:5" ht="16" x14ac:dyDescent="0.2">
      <c r="A56" s="63">
        <f t="shared" si="0"/>
        <v>52</v>
      </c>
      <c r="B56" s="75" t="s">
        <v>377</v>
      </c>
      <c r="C56" s="66" t="s">
        <v>378</v>
      </c>
      <c r="D56" s="78">
        <v>16.739999999999998</v>
      </c>
      <c r="E56" s="23"/>
    </row>
    <row r="57" spans="1:5" ht="16" x14ac:dyDescent="0.2">
      <c r="A57" s="63">
        <f t="shared" si="0"/>
        <v>53</v>
      </c>
      <c r="B57" s="75" t="s">
        <v>291</v>
      </c>
      <c r="C57" s="85" t="s">
        <v>228</v>
      </c>
      <c r="D57" s="86">
        <v>16.3</v>
      </c>
      <c r="E57" s="23"/>
    </row>
    <row r="58" spans="1:5" ht="16" x14ac:dyDescent="0.2">
      <c r="A58" s="63">
        <f t="shared" si="0"/>
        <v>54</v>
      </c>
      <c r="B58" s="75" t="s">
        <v>292</v>
      </c>
      <c r="C58" s="66" t="s">
        <v>84</v>
      </c>
      <c r="D58" s="78">
        <v>19.079999999999998</v>
      </c>
      <c r="E58" s="23"/>
    </row>
    <row r="59" spans="1:5" ht="16" x14ac:dyDescent="0.2">
      <c r="A59" s="63">
        <f t="shared" si="0"/>
        <v>55</v>
      </c>
      <c r="B59" s="75" t="s">
        <v>294</v>
      </c>
      <c r="C59" s="66" t="s">
        <v>60</v>
      </c>
      <c r="D59" s="78">
        <v>18.420000000000002</v>
      </c>
      <c r="E59" s="23"/>
    </row>
    <row r="60" spans="1:5" ht="16" x14ac:dyDescent="0.2">
      <c r="A60" s="63">
        <f t="shared" si="0"/>
        <v>56</v>
      </c>
      <c r="B60" s="75" t="s">
        <v>295</v>
      </c>
      <c r="C60" s="66" t="s">
        <v>222</v>
      </c>
      <c r="D60" s="78">
        <v>7.01</v>
      </c>
      <c r="E60" s="23"/>
    </row>
    <row r="61" spans="1:5" ht="16" x14ac:dyDescent="0.2">
      <c r="A61" s="63">
        <f t="shared" si="0"/>
        <v>57</v>
      </c>
      <c r="B61" s="75" t="s">
        <v>351</v>
      </c>
      <c r="C61" s="66" t="s">
        <v>367</v>
      </c>
      <c r="D61" s="78">
        <v>16.02</v>
      </c>
      <c r="E61" s="23"/>
    </row>
    <row r="62" spans="1:5" ht="16" x14ac:dyDescent="0.2">
      <c r="A62" s="63">
        <f t="shared" si="0"/>
        <v>58</v>
      </c>
      <c r="B62" s="75" t="s">
        <v>296</v>
      </c>
      <c r="C62" s="70" t="s">
        <v>215</v>
      </c>
      <c r="D62" s="130">
        <v>26.62</v>
      </c>
      <c r="E62" s="23"/>
    </row>
    <row r="63" spans="1:5" ht="16" x14ac:dyDescent="0.2">
      <c r="A63" s="63">
        <f t="shared" si="0"/>
        <v>59</v>
      </c>
      <c r="B63" s="75" t="s">
        <v>387</v>
      </c>
      <c r="C63" s="70" t="s">
        <v>374</v>
      </c>
      <c r="D63" s="130">
        <v>25.4</v>
      </c>
      <c r="E63" s="23"/>
    </row>
    <row r="64" spans="1:5" ht="16" x14ac:dyDescent="0.2">
      <c r="A64" s="63">
        <f t="shared" si="0"/>
        <v>60</v>
      </c>
      <c r="B64" s="75" t="s">
        <v>297</v>
      </c>
      <c r="C64" s="66" t="s">
        <v>72</v>
      </c>
      <c r="D64" s="78">
        <v>15.23</v>
      </c>
      <c r="E64" s="23"/>
    </row>
    <row r="65" spans="1:5" ht="16" x14ac:dyDescent="0.2">
      <c r="A65" s="63">
        <f t="shared" si="0"/>
        <v>61</v>
      </c>
      <c r="B65" s="75" t="s">
        <v>298</v>
      </c>
      <c r="C65" s="66" t="s">
        <v>118</v>
      </c>
      <c r="D65" s="79">
        <v>22.62</v>
      </c>
      <c r="E65" s="23"/>
    </row>
    <row r="66" spans="1:5" ht="16" x14ac:dyDescent="0.2">
      <c r="A66" s="63">
        <f t="shared" si="0"/>
        <v>62</v>
      </c>
      <c r="B66" s="75" t="s">
        <v>299</v>
      </c>
      <c r="C66" s="66" t="s">
        <v>62</v>
      </c>
      <c r="D66" s="79">
        <v>12.79</v>
      </c>
      <c r="E66" s="23"/>
    </row>
    <row r="67" spans="1:5" ht="16" x14ac:dyDescent="0.2">
      <c r="A67" s="63">
        <f t="shared" si="0"/>
        <v>63</v>
      </c>
      <c r="B67" s="75" t="s">
        <v>300</v>
      </c>
      <c r="C67" s="66" t="s">
        <v>203</v>
      </c>
      <c r="D67" s="79">
        <v>27.4</v>
      </c>
      <c r="E67" s="23"/>
    </row>
    <row r="68" spans="1:5" ht="16" x14ac:dyDescent="0.2">
      <c r="A68" s="63">
        <f t="shared" si="0"/>
        <v>64</v>
      </c>
      <c r="B68" s="75" t="s">
        <v>301</v>
      </c>
      <c r="C68" s="66" t="s">
        <v>229</v>
      </c>
      <c r="D68" s="79">
        <v>-38.159999999999997</v>
      </c>
      <c r="E68" s="23" t="s">
        <v>402</v>
      </c>
    </row>
    <row r="69" spans="1:5" ht="16" x14ac:dyDescent="0.2">
      <c r="A69" s="63">
        <f t="shared" si="0"/>
        <v>65</v>
      </c>
      <c r="B69" s="75" t="s">
        <v>380</v>
      </c>
      <c r="C69" s="66" t="s">
        <v>381</v>
      </c>
      <c r="D69" s="78">
        <v>22.18</v>
      </c>
      <c r="E69" s="23"/>
    </row>
    <row r="70" spans="1:5" ht="16" x14ac:dyDescent="0.2">
      <c r="A70" s="63">
        <f t="shared" si="0"/>
        <v>66</v>
      </c>
      <c r="B70" s="75" t="s">
        <v>302</v>
      </c>
      <c r="C70" s="66" t="s">
        <v>38</v>
      </c>
      <c r="D70" s="78">
        <v>7.99</v>
      </c>
      <c r="E70" s="23"/>
    </row>
    <row r="71" spans="1:5" ht="16" x14ac:dyDescent="0.2">
      <c r="A71" s="63">
        <f t="shared" si="0"/>
        <v>67</v>
      </c>
      <c r="B71" s="75" t="s">
        <v>303</v>
      </c>
      <c r="C71" s="66" t="s">
        <v>134</v>
      </c>
      <c r="D71" s="78">
        <v>14.53</v>
      </c>
      <c r="E71" s="23"/>
    </row>
    <row r="72" spans="1:5" ht="16" x14ac:dyDescent="0.2">
      <c r="A72" s="63">
        <f t="shared" ref="A72:A94" si="1">A71+1</f>
        <v>68</v>
      </c>
      <c r="B72" s="75" t="s">
        <v>304</v>
      </c>
      <c r="C72" s="66" t="s">
        <v>186</v>
      </c>
      <c r="D72" s="78">
        <v>20.41</v>
      </c>
      <c r="E72" s="23"/>
    </row>
    <row r="73" spans="1:5" ht="16" x14ac:dyDescent="0.2">
      <c r="A73" s="63">
        <f t="shared" si="1"/>
        <v>69</v>
      </c>
      <c r="B73" s="75" t="s">
        <v>305</v>
      </c>
      <c r="C73" s="66" t="s">
        <v>236</v>
      </c>
      <c r="D73" s="78">
        <v>9.81</v>
      </c>
      <c r="E73" s="23"/>
    </row>
    <row r="74" spans="1:5" ht="16" x14ac:dyDescent="0.2">
      <c r="A74" s="63">
        <f t="shared" si="1"/>
        <v>70</v>
      </c>
      <c r="B74" s="75" t="s">
        <v>382</v>
      </c>
      <c r="C74" s="66" t="s">
        <v>383</v>
      </c>
      <c r="D74" s="78">
        <v>16.739999999999998</v>
      </c>
      <c r="E74" s="23"/>
    </row>
    <row r="75" spans="1:5" ht="16" x14ac:dyDescent="0.2">
      <c r="A75" s="63">
        <f t="shared" si="1"/>
        <v>71</v>
      </c>
      <c r="B75" s="75" t="s">
        <v>306</v>
      </c>
      <c r="C75" s="66" t="s">
        <v>135</v>
      </c>
      <c r="D75" s="79">
        <v>12.77</v>
      </c>
      <c r="E75" s="23"/>
    </row>
    <row r="76" spans="1:5" ht="16" x14ac:dyDescent="0.2">
      <c r="A76" s="63">
        <f t="shared" si="1"/>
        <v>72</v>
      </c>
      <c r="B76" s="75" t="s">
        <v>307</v>
      </c>
      <c r="C76" s="66" t="s">
        <v>42</v>
      </c>
      <c r="D76" s="79">
        <v>10.87</v>
      </c>
      <c r="E76" s="23"/>
    </row>
    <row r="77" spans="1:5" ht="16" x14ac:dyDescent="0.2">
      <c r="A77" s="63">
        <f t="shared" si="1"/>
        <v>73</v>
      </c>
      <c r="B77" s="75" t="s">
        <v>308</v>
      </c>
      <c r="C77" s="66" t="s">
        <v>43</v>
      </c>
      <c r="D77" s="79">
        <v>6.04</v>
      </c>
      <c r="E77" s="23"/>
    </row>
    <row r="78" spans="1:5" ht="16" x14ac:dyDescent="0.2">
      <c r="A78" s="63">
        <f t="shared" si="1"/>
        <v>74</v>
      </c>
      <c r="B78" s="75" t="s">
        <v>309</v>
      </c>
      <c r="C78" s="66" t="s">
        <v>165</v>
      </c>
      <c r="D78" s="79">
        <v>-19.079999999999998</v>
      </c>
      <c r="E78" s="23"/>
    </row>
    <row r="79" spans="1:5" ht="16" x14ac:dyDescent="0.2">
      <c r="A79" s="63">
        <f t="shared" si="1"/>
        <v>75</v>
      </c>
      <c r="B79" s="75" t="s">
        <v>339</v>
      </c>
      <c r="C79" s="66" t="s">
        <v>340</v>
      </c>
      <c r="D79" s="78">
        <v>36.5</v>
      </c>
      <c r="E79" s="23"/>
    </row>
    <row r="80" spans="1:5" ht="16" x14ac:dyDescent="0.2">
      <c r="A80" s="63">
        <f t="shared" si="1"/>
        <v>76</v>
      </c>
      <c r="B80" s="75" t="s">
        <v>310</v>
      </c>
      <c r="C80" s="66" t="s">
        <v>44</v>
      </c>
      <c r="D80" s="79">
        <v>10.87</v>
      </c>
      <c r="E80" s="23"/>
    </row>
    <row r="81" spans="1:5" ht="16" x14ac:dyDescent="0.2">
      <c r="A81" s="63">
        <f t="shared" si="1"/>
        <v>77</v>
      </c>
      <c r="B81" s="75" t="s">
        <v>311</v>
      </c>
      <c r="C81" s="66" t="s">
        <v>96</v>
      </c>
      <c r="D81" s="79">
        <v>26.62</v>
      </c>
      <c r="E81" s="23"/>
    </row>
    <row r="82" spans="1:5" ht="16" x14ac:dyDescent="0.2">
      <c r="A82" s="63">
        <f t="shared" si="1"/>
        <v>78</v>
      </c>
      <c r="B82" s="75" t="s">
        <v>312</v>
      </c>
      <c r="C82" s="66" t="s">
        <v>137</v>
      </c>
      <c r="D82" s="79">
        <v>12.77</v>
      </c>
      <c r="E82" s="23"/>
    </row>
    <row r="83" spans="1:5" ht="16" x14ac:dyDescent="0.2">
      <c r="A83" s="63">
        <f t="shared" si="1"/>
        <v>79</v>
      </c>
      <c r="B83" s="75" t="s">
        <v>313</v>
      </c>
      <c r="C83" s="66" t="s">
        <v>45</v>
      </c>
      <c r="D83" s="79">
        <v>8.02</v>
      </c>
      <c r="E83" s="23"/>
    </row>
    <row r="84" spans="1:5" ht="16" x14ac:dyDescent="0.2">
      <c r="A84" s="63">
        <f t="shared" si="1"/>
        <v>80</v>
      </c>
      <c r="B84" s="75" t="s">
        <v>314</v>
      </c>
      <c r="C84" s="66" t="s">
        <v>230</v>
      </c>
      <c r="D84" s="79">
        <v>3.86</v>
      </c>
      <c r="E84" s="23"/>
    </row>
    <row r="85" spans="1:5" ht="16" x14ac:dyDescent="0.2">
      <c r="A85" s="63">
        <f t="shared" si="1"/>
        <v>81</v>
      </c>
      <c r="B85" s="75" t="s">
        <v>315</v>
      </c>
      <c r="C85" s="66" t="s">
        <v>334</v>
      </c>
      <c r="D85" s="79">
        <v>28.7</v>
      </c>
      <c r="E85" s="91"/>
    </row>
    <row r="86" spans="1:5" ht="16" x14ac:dyDescent="0.2">
      <c r="A86" s="63">
        <f t="shared" si="1"/>
        <v>82</v>
      </c>
      <c r="B86" s="75" t="s">
        <v>316</v>
      </c>
      <c r="C86" s="66" t="s">
        <v>182</v>
      </c>
      <c r="D86" s="78">
        <v>15.42</v>
      </c>
      <c r="E86" s="104"/>
    </row>
    <row r="87" spans="1:5" ht="16" x14ac:dyDescent="0.2">
      <c r="A87" s="63">
        <f t="shared" si="1"/>
        <v>83</v>
      </c>
      <c r="B87" s="75" t="s">
        <v>350</v>
      </c>
      <c r="C87" s="66" t="s">
        <v>366</v>
      </c>
      <c r="D87" s="78">
        <v>30.78</v>
      </c>
      <c r="E87" s="104"/>
    </row>
    <row r="88" spans="1:5" ht="16" x14ac:dyDescent="0.2">
      <c r="A88" s="63">
        <f t="shared" si="1"/>
        <v>84</v>
      </c>
      <c r="B88" s="75" t="s">
        <v>317</v>
      </c>
      <c r="C88" s="66" t="s">
        <v>100</v>
      </c>
      <c r="D88" s="79">
        <v>17.32</v>
      </c>
      <c r="E88" s="23"/>
    </row>
    <row r="89" spans="1:5" ht="16" x14ac:dyDescent="0.2">
      <c r="A89" s="63">
        <f t="shared" si="1"/>
        <v>85</v>
      </c>
      <c r="B89" s="75" t="s">
        <v>318</v>
      </c>
      <c r="C89" s="66" t="s">
        <v>231</v>
      </c>
      <c r="D89" s="79">
        <v>9.1</v>
      </c>
      <c r="E89" s="23"/>
    </row>
    <row r="90" spans="1:5" ht="16" x14ac:dyDescent="0.2">
      <c r="A90" s="63">
        <f t="shared" si="1"/>
        <v>86</v>
      </c>
      <c r="B90" s="75" t="s">
        <v>319</v>
      </c>
      <c r="C90" s="66" t="s">
        <v>206</v>
      </c>
      <c r="D90" s="79">
        <v>14.53</v>
      </c>
      <c r="E90" s="23"/>
    </row>
    <row r="91" spans="1:5" ht="16" x14ac:dyDescent="0.2">
      <c r="A91" s="63">
        <f t="shared" si="1"/>
        <v>87</v>
      </c>
      <c r="B91" s="75" t="s">
        <v>320</v>
      </c>
      <c r="C91" s="66" t="s">
        <v>204</v>
      </c>
      <c r="D91" s="79">
        <v>15.42</v>
      </c>
      <c r="E91" s="23"/>
    </row>
    <row r="92" spans="1:5" ht="16" x14ac:dyDescent="0.2">
      <c r="A92" s="63">
        <f t="shared" si="1"/>
        <v>88</v>
      </c>
      <c r="B92" s="75" t="s">
        <v>321</v>
      </c>
      <c r="C92" s="66" t="s">
        <v>63</v>
      </c>
      <c r="D92" s="79">
        <v>14.31</v>
      </c>
      <c r="E92" s="23"/>
    </row>
    <row r="93" spans="1:5" ht="16" x14ac:dyDescent="0.2">
      <c r="A93" s="63">
        <f t="shared" si="1"/>
        <v>89</v>
      </c>
      <c r="B93" s="75" t="s">
        <v>322</v>
      </c>
      <c r="C93" s="66" t="s">
        <v>166</v>
      </c>
      <c r="D93" s="79">
        <v>19.07</v>
      </c>
      <c r="E93" s="23"/>
    </row>
    <row r="94" spans="1:5" ht="16" x14ac:dyDescent="0.2">
      <c r="A94" s="63">
        <f t="shared" si="1"/>
        <v>90</v>
      </c>
      <c r="B94" s="75" t="s">
        <v>323</v>
      </c>
      <c r="C94" s="66" t="s">
        <v>86</v>
      </c>
      <c r="D94" s="79">
        <v>12.79</v>
      </c>
      <c r="E94" s="23"/>
    </row>
    <row r="95" spans="1:5" ht="16" x14ac:dyDescent="0.2">
      <c r="A95" s="136"/>
      <c r="B95" s="137" t="s">
        <v>401</v>
      </c>
      <c r="C95" s="134" t="s">
        <v>400</v>
      </c>
      <c r="D95" s="132">
        <f>SUM(D5:D94)</f>
        <v>1298.1699999999987</v>
      </c>
      <c r="E95" s="133"/>
    </row>
    <row r="96" spans="1:5" ht="16" x14ac:dyDescent="0.2">
      <c r="A96" s="122"/>
      <c r="B96" s="123"/>
      <c r="C96" s="124"/>
      <c r="D96" s="79"/>
      <c r="E96" s="23"/>
    </row>
    <row r="97" spans="1:5" ht="16" x14ac:dyDescent="0.2">
      <c r="A97" s="125" t="s">
        <v>395</v>
      </c>
      <c r="B97" s="75" t="s">
        <v>336</v>
      </c>
      <c r="C97" s="66" t="s">
        <v>337</v>
      </c>
      <c r="D97" s="78">
        <v>25.84</v>
      </c>
      <c r="E97" s="23"/>
    </row>
    <row r="98" spans="1:5" ht="16" x14ac:dyDescent="0.2">
      <c r="A98" s="125" t="s">
        <v>395</v>
      </c>
      <c r="B98" s="75" t="s">
        <v>290</v>
      </c>
      <c r="C98" s="66" t="s">
        <v>202</v>
      </c>
      <c r="D98" s="79">
        <v>27.4</v>
      </c>
      <c r="E98" s="23"/>
    </row>
    <row r="99" spans="1:5" ht="16" x14ac:dyDescent="0.2">
      <c r="A99" s="131"/>
      <c r="B99" s="137" t="s">
        <v>395</v>
      </c>
      <c r="C99" s="134" t="s">
        <v>400</v>
      </c>
      <c r="D99" s="135">
        <f>SUM(D97:D98)</f>
        <v>53.239999999999995</v>
      </c>
      <c r="E99" s="133"/>
    </row>
    <row r="100" spans="1:5" ht="16" x14ac:dyDescent="0.2">
      <c r="A100" s="596" t="s">
        <v>52</v>
      </c>
      <c r="B100" s="597"/>
      <c r="C100" s="598"/>
      <c r="D100" s="93">
        <f>D95+D99</f>
        <v>1351.4099999999987</v>
      </c>
      <c r="E100" s="94"/>
    </row>
    <row r="101" spans="1:5" ht="16" x14ac:dyDescent="0.2">
      <c r="A101" s="618" t="s">
        <v>237</v>
      </c>
      <c r="B101" s="619"/>
      <c r="C101" s="620"/>
      <c r="D101" s="95">
        <v>250.68</v>
      </c>
      <c r="E101" s="94"/>
    </row>
    <row r="102" spans="1:5" ht="16" x14ac:dyDescent="0.2">
      <c r="A102" s="596" t="s">
        <v>52</v>
      </c>
      <c r="B102" s="597"/>
      <c r="C102" s="598"/>
      <c r="D102" s="103">
        <f>D100+D101</f>
        <v>1602.0899999999988</v>
      </c>
      <c r="E102" s="94"/>
    </row>
    <row r="103" spans="1:5" ht="18" x14ac:dyDescent="0.2">
      <c r="C103" s="53" t="s">
        <v>388</v>
      </c>
      <c r="D103" s="139" t="s">
        <v>389</v>
      </c>
      <c r="E103" s="140">
        <v>43858</v>
      </c>
    </row>
    <row r="105" spans="1:5" ht="16" x14ac:dyDescent="0.2">
      <c r="A105" s="63">
        <f>A58+1</f>
        <v>55</v>
      </c>
      <c r="B105" s="75" t="s">
        <v>293</v>
      </c>
      <c r="C105" s="66" t="s">
        <v>142</v>
      </c>
      <c r="D105" s="79">
        <v>16.3</v>
      </c>
      <c r="E105" s="23"/>
    </row>
    <row r="107" spans="1:5" x14ac:dyDescent="0.15">
      <c r="C107" t="s">
        <v>407</v>
      </c>
    </row>
  </sheetData>
  <autoFilter ref="C4:E94" xr:uid="{1B35777D-86B3-9A48-BA2D-325C1FB8F52E}">
    <sortState xmlns:xlrd2="http://schemas.microsoft.com/office/spreadsheetml/2017/richdata2" ref="C5:E94">
      <sortCondition ref="C4:C94"/>
    </sortState>
  </autoFilter>
  <mergeCells count="4">
    <mergeCell ref="A2:C2"/>
    <mergeCell ref="A100:C100"/>
    <mergeCell ref="A101:C101"/>
    <mergeCell ref="A102:C102"/>
  </mergeCells>
  <conditionalFormatting sqref="B1:B52 B54:B94 B96:B1048576">
    <cfRule type="duplicateValues" dxfId="39" priority="10"/>
  </conditionalFormatting>
  <conditionalFormatting sqref="B1:B1048576">
    <cfRule type="duplicateValues" dxfId="38" priority="1"/>
  </conditionalFormatting>
  <conditionalFormatting sqref="B53">
    <cfRule type="duplicateValues" dxfId="37" priority="3"/>
  </conditionalFormatting>
  <conditionalFormatting sqref="B1:C52 B54:C94 B96:C1048576">
    <cfRule type="duplicateValues" dxfId="36" priority="9"/>
  </conditionalFormatting>
  <conditionalFormatting sqref="B53:C53">
    <cfRule type="duplicateValues" dxfId="35" priority="4"/>
  </conditionalFormatting>
  <conditionalFormatting sqref="C20">
    <cfRule type="duplicateValues" dxfId="34" priority="7"/>
  </conditionalFormatting>
  <conditionalFormatting sqref="C35">
    <cfRule type="duplicateValues" dxfId="33" priority="6"/>
  </conditionalFormatting>
  <conditionalFormatting sqref="C46">
    <cfRule type="duplicateValues" dxfId="32" priority="5"/>
  </conditionalFormatting>
  <conditionalFormatting sqref="E5:E94 E96:E99 E105">
    <cfRule type="notContainsBlanks" dxfId="31" priority="2">
      <formula>LEN(TRIM(E5))&gt;0</formula>
    </cfRule>
  </conditionalFormatting>
  <pageMargins left="0.7" right="0.7" top="0.75" bottom="0.75" header="0.3" footer="0.3"/>
  <pageSetup scale="41" orientation="portrait" horizontalDpi="0" verticalDpi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E492-CAD5-9B42-9BC5-3F305C5F1B39}">
  <sheetPr>
    <pageSetUpPr fitToPage="1"/>
  </sheetPr>
  <dimension ref="A1:J104"/>
  <sheetViews>
    <sheetView zoomScale="220" zoomScaleNormal="220" workbookViewId="0">
      <selection activeCell="I453" sqref="I453"/>
    </sheetView>
  </sheetViews>
  <sheetFormatPr baseColWidth="10" defaultColWidth="11.5" defaultRowHeight="13" x14ac:dyDescent="0.15"/>
  <cols>
    <col min="1" max="1" width="5" customWidth="1"/>
    <col min="2" max="2" width="17.33203125" customWidth="1"/>
    <col min="3" max="3" width="25.1640625" bestFit="1" customWidth="1"/>
    <col min="4" max="4" width="13.1640625" customWidth="1"/>
    <col min="5" max="5" width="23.83203125" customWidth="1"/>
  </cols>
  <sheetData>
    <row r="1" spans="1:5" ht="22" customHeight="1" x14ac:dyDescent="0.2">
      <c r="A1" s="74" t="s">
        <v>242</v>
      </c>
      <c r="E1" s="138"/>
    </row>
    <row r="2" spans="1:5" ht="20" customHeight="1" x14ac:dyDescent="0.2">
      <c r="A2" s="595" t="s">
        <v>223</v>
      </c>
      <c r="B2" s="595"/>
      <c r="C2" s="595"/>
      <c r="D2" s="76" t="s">
        <v>240</v>
      </c>
      <c r="E2" s="77">
        <v>43800</v>
      </c>
    </row>
    <row r="3" spans="1:5" ht="11" customHeight="1" x14ac:dyDescent="0.2">
      <c r="A3" s="60"/>
      <c r="B3" s="60"/>
      <c r="C3" s="60"/>
      <c r="D3" s="61"/>
      <c r="E3" s="62"/>
    </row>
    <row r="4" spans="1:5" ht="16" x14ac:dyDescent="0.2">
      <c r="A4" s="72" t="s">
        <v>232</v>
      </c>
      <c r="B4" s="72" t="s">
        <v>241</v>
      </c>
      <c r="C4" s="73" t="s">
        <v>125</v>
      </c>
      <c r="D4" s="72" t="s">
        <v>126</v>
      </c>
      <c r="E4" s="72" t="s">
        <v>239</v>
      </c>
    </row>
    <row r="5" spans="1:5" ht="16" x14ac:dyDescent="0.2">
      <c r="A5" s="63">
        <v>1</v>
      </c>
      <c r="B5" s="75" t="s">
        <v>243</v>
      </c>
      <c r="C5" s="66" t="s">
        <v>198</v>
      </c>
      <c r="D5" s="78">
        <v>19.97</v>
      </c>
      <c r="E5" s="23"/>
    </row>
    <row r="6" spans="1:5" ht="16" x14ac:dyDescent="0.2">
      <c r="A6" s="63">
        <f>A5+1</f>
        <v>2</v>
      </c>
      <c r="B6" s="75" t="s">
        <v>244</v>
      </c>
      <c r="C6" s="66" t="s">
        <v>216</v>
      </c>
      <c r="D6" s="78">
        <v>16.3</v>
      </c>
      <c r="E6" s="23"/>
    </row>
    <row r="7" spans="1:5" ht="16" x14ac:dyDescent="0.2">
      <c r="A7" s="63">
        <f t="shared" ref="A7:A70" si="0">A6+1</f>
        <v>3</v>
      </c>
      <c r="B7" s="75" t="s">
        <v>245</v>
      </c>
      <c r="C7" s="66" t="s">
        <v>98</v>
      </c>
      <c r="D7" s="78">
        <v>36.5</v>
      </c>
      <c r="E7" s="23"/>
    </row>
    <row r="8" spans="1:5" ht="16" x14ac:dyDescent="0.2">
      <c r="A8" s="63">
        <f t="shared" si="0"/>
        <v>4</v>
      </c>
      <c r="B8" s="75" t="s">
        <v>246</v>
      </c>
      <c r="C8" s="66" t="s">
        <v>68</v>
      </c>
      <c r="D8" s="78">
        <v>13.21</v>
      </c>
      <c r="E8" s="23"/>
    </row>
    <row r="9" spans="1:5" ht="16" x14ac:dyDescent="0.2">
      <c r="A9" s="63">
        <f t="shared" si="0"/>
        <v>5</v>
      </c>
      <c r="B9" s="75" t="s">
        <v>247</v>
      </c>
      <c r="C9" s="66" t="s">
        <v>89</v>
      </c>
      <c r="D9" s="78">
        <v>12.32</v>
      </c>
      <c r="E9" s="23"/>
    </row>
    <row r="10" spans="1:5" ht="16" x14ac:dyDescent="0.2">
      <c r="A10" s="63">
        <f t="shared" si="0"/>
        <v>6</v>
      </c>
      <c r="B10" s="75" t="s">
        <v>248</v>
      </c>
      <c r="C10" s="66" t="s">
        <v>138</v>
      </c>
      <c r="D10" s="78">
        <v>13.65</v>
      </c>
      <c r="E10" s="23"/>
    </row>
    <row r="11" spans="1:5" ht="16" x14ac:dyDescent="0.2">
      <c r="A11" s="63">
        <f t="shared" si="0"/>
        <v>7</v>
      </c>
      <c r="B11" s="75" t="s">
        <v>249</v>
      </c>
      <c r="C11" s="66" t="s">
        <v>139</v>
      </c>
      <c r="D11" s="78">
        <v>12.77</v>
      </c>
      <c r="E11" s="23"/>
    </row>
    <row r="12" spans="1:5" ht="16" x14ac:dyDescent="0.2">
      <c r="A12" s="63">
        <f t="shared" si="0"/>
        <v>8</v>
      </c>
      <c r="B12" s="75" t="s">
        <v>250</v>
      </c>
      <c r="C12" s="66" t="s">
        <v>217</v>
      </c>
      <c r="D12" s="78">
        <v>15.42</v>
      </c>
      <c r="E12" s="23"/>
    </row>
    <row r="13" spans="1:5" ht="16" x14ac:dyDescent="0.2">
      <c r="A13" s="63">
        <f t="shared" si="0"/>
        <v>9</v>
      </c>
      <c r="B13" s="75" t="s">
        <v>344</v>
      </c>
      <c r="C13" s="66" t="s">
        <v>342</v>
      </c>
      <c r="D13" s="78">
        <v>-33.9</v>
      </c>
      <c r="E13" s="23" t="s">
        <v>402</v>
      </c>
    </row>
    <row r="14" spans="1:5" ht="16" x14ac:dyDescent="0.2">
      <c r="A14" s="63">
        <f t="shared" si="0"/>
        <v>10</v>
      </c>
      <c r="B14" s="75" t="s">
        <v>253</v>
      </c>
      <c r="C14" s="66" t="s">
        <v>97</v>
      </c>
      <c r="D14" s="78">
        <v>20.41</v>
      </c>
      <c r="E14" s="23"/>
    </row>
    <row r="15" spans="1:5" ht="16" x14ac:dyDescent="0.2">
      <c r="A15" s="63">
        <f t="shared" si="0"/>
        <v>11</v>
      </c>
      <c r="B15" s="75" t="s">
        <v>347</v>
      </c>
      <c r="C15" s="66" t="s">
        <v>348</v>
      </c>
      <c r="D15" s="78">
        <v>-16.3</v>
      </c>
      <c r="E15" s="23" t="s">
        <v>402</v>
      </c>
    </row>
    <row r="16" spans="1:5" ht="16" x14ac:dyDescent="0.2">
      <c r="A16" s="63">
        <f t="shared" si="0"/>
        <v>12</v>
      </c>
      <c r="B16" s="75" t="s">
        <v>254</v>
      </c>
      <c r="C16" s="66" t="s">
        <v>178</v>
      </c>
      <c r="D16" s="78">
        <v>10.87</v>
      </c>
      <c r="E16" s="23"/>
    </row>
    <row r="17" spans="1:5" ht="16" x14ac:dyDescent="0.2">
      <c r="A17" s="63">
        <f t="shared" si="0"/>
        <v>13</v>
      </c>
      <c r="B17" s="75" t="s">
        <v>324</v>
      </c>
      <c r="C17" s="66" t="s">
        <v>325</v>
      </c>
      <c r="D17" s="78">
        <v>39.1</v>
      </c>
      <c r="E17" s="23"/>
    </row>
    <row r="18" spans="1:5" ht="16" x14ac:dyDescent="0.2">
      <c r="A18" s="63">
        <f t="shared" si="0"/>
        <v>14</v>
      </c>
      <c r="B18" s="75" t="s">
        <v>255</v>
      </c>
      <c r="C18" s="66" t="s">
        <v>79</v>
      </c>
      <c r="D18" s="78">
        <v>19.97</v>
      </c>
      <c r="E18" s="23"/>
    </row>
    <row r="19" spans="1:5" ht="16" x14ac:dyDescent="0.2">
      <c r="A19" s="63">
        <f t="shared" si="0"/>
        <v>15</v>
      </c>
      <c r="B19" s="75" t="s">
        <v>256</v>
      </c>
      <c r="C19" s="66" t="s">
        <v>80</v>
      </c>
      <c r="D19" s="78">
        <v>13.65</v>
      </c>
      <c r="E19" s="23"/>
    </row>
    <row r="20" spans="1:5" ht="16" x14ac:dyDescent="0.2">
      <c r="A20" s="63">
        <f t="shared" si="0"/>
        <v>16</v>
      </c>
      <c r="B20" s="75" t="s">
        <v>327</v>
      </c>
      <c r="C20" s="102" t="s">
        <v>328</v>
      </c>
      <c r="D20" s="78">
        <v>20.85</v>
      </c>
      <c r="E20" s="23"/>
    </row>
    <row r="21" spans="1:5" ht="16" x14ac:dyDescent="0.2">
      <c r="A21" s="63">
        <f t="shared" si="0"/>
        <v>17</v>
      </c>
      <c r="B21" s="75" t="s">
        <v>257</v>
      </c>
      <c r="C21" s="66" t="s">
        <v>205</v>
      </c>
      <c r="D21" s="78">
        <v>15.86</v>
      </c>
      <c r="E21" s="23"/>
    </row>
    <row r="22" spans="1:5" ht="16" x14ac:dyDescent="0.2">
      <c r="A22" s="63">
        <f t="shared" si="0"/>
        <v>18</v>
      </c>
      <c r="B22" s="75" t="s">
        <v>258</v>
      </c>
      <c r="C22" s="66" t="s">
        <v>64</v>
      </c>
      <c r="D22" s="78">
        <v>14.53</v>
      </c>
      <c r="E22" s="23"/>
    </row>
    <row r="23" spans="1:5" ht="16" x14ac:dyDescent="0.2">
      <c r="A23" s="63">
        <f t="shared" si="0"/>
        <v>19</v>
      </c>
      <c r="B23" s="75" t="s">
        <v>259</v>
      </c>
      <c r="C23" s="66" t="s">
        <v>218</v>
      </c>
      <c r="D23" s="78">
        <v>5.64</v>
      </c>
      <c r="E23" s="23"/>
    </row>
    <row r="24" spans="1:5" ht="16" x14ac:dyDescent="0.2">
      <c r="A24" s="63">
        <f t="shared" si="0"/>
        <v>20</v>
      </c>
      <c r="B24" s="75" t="s">
        <v>396</v>
      </c>
      <c r="C24" s="66" t="s">
        <v>397</v>
      </c>
      <c r="D24" s="78">
        <v>16.739999999999998</v>
      </c>
      <c r="E24" s="23" t="s">
        <v>345</v>
      </c>
    </row>
    <row r="25" spans="1:5" ht="16" x14ac:dyDescent="0.2">
      <c r="A25" s="63">
        <f t="shared" si="0"/>
        <v>21</v>
      </c>
      <c r="B25" s="75" t="s">
        <v>261</v>
      </c>
      <c r="C25" s="66" t="s">
        <v>262</v>
      </c>
      <c r="D25" s="79">
        <v>8.4</v>
      </c>
      <c r="E25" s="23"/>
    </row>
    <row r="26" spans="1:5" ht="16" x14ac:dyDescent="0.2">
      <c r="A26" s="63">
        <f t="shared" si="0"/>
        <v>22</v>
      </c>
      <c r="B26" s="75" t="s">
        <v>263</v>
      </c>
      <c r="C26" s="66" t="s">
        <v>57</v>
      </c>
      <c r="D26" s="79">
        <v>12.79</v>
      </c>
      <c r="E26" s="23"/>
    </row>
    <row r="27" spans="1:5" ht="16" x14ac:dyDescent="0.2">
      <c r="A27" s="63">
        <f t="shared" si="0"/>
        <v>23</v>
      </c>
      <c r="B27" s="75" t="s">
        <v>264</v>
      </c>
      <c r="C27" s="66" t="s">
        <v>58</v>
      </c>
      <c r="D27" s="79">
        <v>13.65</v>
      </c>
      <c r="E27" s="23"/>
    </row>
    <row r="28" spans="1:5" ht="16" x14ac:dyDescent="0.2">
      <c r="A28" s="63">
        <f t="shared" si="0"/>
        <v>24</v>
      </c>
      <c r="B28" s="75" t="s">
        <v>265</v>
      </c>
      <c r="C28" s="66" t="s">
        <v>219</v>
      </c>
      <c r="D28" s="79">
        <v>14.53</v>
      </c>
      <c r="E28" s="23"/>
    </row>
    <row r="29" spans="1:5" ht="16" x14ac:dyDescent="0.2">
      <c r="A29" s="63">
        <f t="shared" si="0"/>
        <v>25</v>
      </c>
      <c r="B29" s="75" t="s">
        <v>266</v>
      </c>
      <c r="C29" s="66" t="s">
        <v>69</v>
      </c>
      <c r="D29" s="79">
        <v>22.19</v>
      </c>
      <c r="E29" s="23"/>
    </row>
    <row r="30" spans="1:5" ht="16" x14ac:dyDescent="0.2">
      <c r="A30" s="63">
        <f t="shared" si="0"/>
        <v>26</v>
      </c>
      <c r="B30" s="75" t="s">
        <v>267</v>
      </c>
      <c r="C30" s="66" t="s">
        <v>17</v>
      </c>
      <c r="D30" s="79">
        <v>6.9</v>
      </c>
      <c r="E30" s="23"/>
    </row>
    <row r="31" spans="1:5" ht="16" x14ac:dyDescent="0.2">
      <c r="A31" s="63">
        <f t="shared" si="0"/>
        <v>27</v>
      </c>
      <c r="B31" s="75" t="s">
        <v>268</v>
      </c>
      <c r="C31" s="85" t="s">
        <v>224</v>
      </c>
      <c r="D31" s="86">
        <v>19.53</v>
      </c>
      <c r="E31" s="23"/>
    </row>
    <row r="32" spans="1:5" ht="16" x14ac:dyDescent="0.2">
      <c r="A32" s="63">
        <f t="shared" si="0"/>
        <v>28</v>
      </c>
      <c r="B32" s="75" t="s">
        <v>269</v>
      </c>
      <c r="C32" s="66" t="s">
        <v>103</v>
      </c>
      <c r="D32" s="79">
        <v>23.49</v>
      </c>
      <c r="E32" s="23"/>
    </row>
    <row r="33" spans="1:10" ht="16" x14ac:dyDescent="0.2">
      <c r="A33" s="63">
        <f t="shared" si="0"/>
        <v>29</v>
      </c>
      <c r="B33" s="75" t="s">
        <v>270</v>
      </c>
      <c r="C33" s="66" t="s">
        <v>233</v>
      </c>
      <c r="D33" s="79">
        <v>11.89</v>
      </c>
      <c r="E33" s="23"/>
    </row>
    <row r="34" spans="1:10" ht="16" x14ac:dyDescent="0.2">
      <c r="A34" s="63">
        <f t="shared" si="0"/>
        <v>30</v>
      </c>
      <c r="B34" s="75" t="s">
        <v>271</v>
      </c>
      <c r="C34" s="66" t="s">
        <v>234</v>
      </c>
      <c r="D34" s="79">
        <v>7.82</v>
      </c>
      <c r="E34" s="23"/>
    </row>
    <row r="35" spans="1:10" ht="16" x14ac:dyDescent="0.2">
      <c r="A35" s="63">
        <f t="shared" si="0"/>
        <v>31</v>
      </c>
      <c r="B35" s="75" t="s">
        <v>329</v>
      </c>
      <c r="C35" s="102" t="s">
        <v>330</v>
      </c>
      <c r="D35" s="78">
        <v>16.940000000000001</v>
      </c>
      <c r="E35" s="23"/>
    </row>
    <row r="36" spans="1:10" ht="16" x14ac:dyDescent="0.2">
      <c r="A36" s="63">
        <f t="shared" si="0"/>
        <v>32</v>
      </c>
      <c r="B36" s="75" t="s">
        <v>273</v>
      </c>
      <c r="C36" s="66" t="s">
        <v>25</v>
      </c>
      <c r="D36" s="79">
        <v>19.079999999999998</v>
      </c>
      <c r="E36" s="23"/>
    </row>
    <row r="37" spans="1:10" ht="16" x14ac:dyDescent="0.2">
      <c r="A37" s="63">
        <f t="shared" si="0"/>
        <v>33</v>
      </c>
      <c r="B37" s="75" t="s">
        <v>274</v>
      </c>
      <c r="C37" s="66" t="s">
        <v>88</v>
      </c>
      <c r="D37" s="79">
        <v>15.19</v>
      </c>
      <c r="E37" s="23"/>
    </row>
    <row r="38" spans="1:10" ht="16" x14ac:dyDescent="0.2">
      <c r="A38" s="63">
        <f t="shared" si="0"/>
        <v>34</v>
      </c>
      <c r="B38" s="75" t="s">
        <v>275</v>
      </c>
      <c r="C38" s="66" t="s">
        <v>173</v>
      </c>
      <c r="D38" s="79">
        <v>22.38</v>
      </c>
      <c r="E38" s="23"/>
    </row>
    <row r="39" spans="1:10" ht="16" x14ac:dyDescent="0.2">
      <c r="A39" s="63">
        <f t="shared" si="0"/>
        <v>35</v>
      </c>
      <c r="B39" s="75" t="s">
        <v>276</v>
      </c>
      <c r="C39" s="66" t="s">
        <v>189</v>
      </c>
      <c r="D39" s="79">
        <v>5.59</v>
      </c>
      <c r="E39" s="23"/>
    </row>
    <row r="40" spans="1:10" ht="16" x14ac:dyDescent="0.2">
      <c r="A40" s="63">
        <f t="shared" si="0"/>
        <v>36</v>
      </c>
      <c r="B40" s="75" t="s">
        <v>277</v>
      </c>
      <c r="C40" s="66" t="s">
        <v>143</v>
      </c>
      <c r="D40" s="79">
        <v>15.42</v>
      </c>
      <c r="E40" s="23"/>
    </row>
    <row r="41" spans="1:10" ht="16" x14ac:dyDescent="0.2">
      <c r="A41" s="63">
        <f t="shared" si="0"/>
        <v>37</v>
      </c>
      <c r="B41" s="75" t="s">
        <v>278</v>
      </c>
      <c r="C41" s="66" t="s">
        <v>235</v>
      </c>
      <c r="D41" s="79">
        <v>10.36</v>
      </c>
      <c r="E41" s="23"/>
    </row>
    <row r="42" spans="1:10" ht="16" x14ac:dyDescent="0.2">
      <c r="A42" s="63">
        <f t="shared" si="0"/>
        <v>38</v>
      </c>
      <c r="B42" s="75" t="s">
        <v>279</v>
      </c>
      <c r="C42" s="66" t="s">
        <v>29</v>
      </c>
      <c r="D42" s="79">
        <v>8.89</v>
      </c>
      <c r="E42" s="23"/>
    </row>
    <row r="43" spans="1:10" ht="16" x14ac:dyDescent="0.2">
      <c r="A43" s="63">
        <f t="shared" si="0"/>
        <v>39</v>
      </c>
      <c r="B43" s="75" t="s">
        <v>280</v>
      </c>
      <c r="C43" s="66" t="s">
        <v>201</v>
      </c>
      <c r="D43" s="79">
        <v>14.53</v>
      </c>
      <c r="E43" s="23"/>
    </row>
    <row r="44" spans="1:10" ht="16" x14ac:dyDescent="0.2">
      <c r="A44" s="63">
        <f t="shared" si="0"/>
        <v>40</v>
      </c>
      <c r="B44" s="75" t="s">
        <v>281</v>
      </c>
      <c r="C44" s="66" t="s">
        <v>30</v>
      </c>
      <c r="D44" s="79">
        <v>16.3</v>
      </c>
      <c r="E44" s="23"/>
    </row>
    <row r="45" spans="1:10" ht="16" x14ac:dyDescent="0.2">
      <c r="A45" s="63">
        <f t="shared" si="0"/>
        <v>41</v>
      </c>
      <c r="B45" s="75" t="s">
        <v>282</v>
      </c>
      <c r="C45" s="85" t="s">
        <v>226</v>
      </c>
      <c r="D45" s="86">
        <v>19.97</v>
      </c>
      <c r="E45" s="23"/>
    </row>
    <row r="46" spans="1:10" ht="16" x14ac:dyDescent="0.2">
      <c r="A46" s="63">
        <f t="shared" si="0"/>
        <v>42</v>
      </c>
      <c r="B46" s="75" t="s">
        <v>331</v>
      </c>
      <c r="C46" s="102" t="s">
        <v>332</v>
      </c>
      <c r="D46" s="86">
        <v>19.97</v>
      </c>
      <c r="E46" s="23"/>
      <c r="H46" s="13"/>
      <c r="I46" s="42"/>
      <c r="J46" s="45"/>
    </row>
    <row r="47" spans="1:10" ht="16" x14ac:dyDescent="0.2">
      <c r="A47" s="63">
        <f t="shared" si="0"/>
        <v>43</v>
      </c>
      <c r="B47" s="75" t="s">
        <v>283</v>
      </c>
      <c r="C47" s="66" t="s">
        <v>71</v>
      </c>
      <c r="D47" s="79">
        <v>8.89</v>
      </c>
      <c r="E47" s="23"/>
    </row>
    <row r="48" spans="1:10" ht="16" x14ac:dyDescent="0.2">
      <c r="A48" s="63">
        <f t="shared" si="0"/>
        <v>44</v>
      </c>
      <c r="B48" s="75" t="s">
        <v>284</v>
      </c>
      <c r="C48" s="66" t="s">
        <v>131</v>
      </c>
      <c r="D48" s="79">
        <v>14.53</v>
      </c>
      <c r="E48" s="23"/>
    </row>
    <row r="49" spans="1:5" ht="16" x14ac:dyDescent="0.2">
      <c r="A49" s="63">
        <f t="shared" si="0"/>
        <v>45</v>
      </c>
      <c r="B49" s="75" t="s">
        <v>285</v>
      </c>
      <c r="C49" s="85" t="s">
        <v>227</v>
      </c>
      <c r="D49" s="86">
        <v>14.53</v>
      </c>
      <c r="E49" s="23"/>
    </row>
    <row r="50" spans="1:5" ht="16" x14ac:dyDescent="0.2">
      <c r="A50" s="63">
        <f t="shared" si="0"/>
        <v>46</v>
      </c>
      <c r="B50" s="75" t="s">
        <v>286</v>
      </c>
      <c r="C50" s="66" t="s">
        <v>70</v>
      </c>
      <c r="D50" s="79">
        <v>12.32</v>
      </c>
      <c r="E50" s="23"/>
    </row>
    <row r="51" spans="1:5" ht="16" x14ac:dyDescent="0.2">
      <c r="A51" s="63">
        <f t="shared" si="0"/>
        <v>47</v>
      </c>
      <c r="B51" s="75" t="s">
        <v>375</v>
      </c>
      <c r="C51" s="66" t="s">
        <v>34</v>
      </c>
      <c r="D51" s="78">
        <v>14.76</v>
      </c>
      <c r="E51" s="23"/>
    </row>
    <row r="52" spans="1:5" ht="16" x14ac:dyDescent="0.2">
      <c r="A52" s="63">
        <f t="shared" si="0"/>
        <v>48</v>
      </c>
      <c r="B52" s="75" t="s">
        <v>287</v>
      </c>
      <c r="C52" s="70" t="s">
        <v>214</v>
      </c>
      <c r="D52" s="130">
        <v>14.29</v>
      </c>
      <c r="E52" s="23"/>
    </row>
    <row r="53" spans="1:5" ht="16" x14ac:dyDescent="0.2">
      <c r="A53" s="63">
        <f t="shared" si="0"/>
        <v>49</v>
      </c>
      <c r="B53" s="75" t="s">
        <v>288</v>
      </c>
      <c r="C53" s="66" t="s">
        <v>132</v>
      </c>
      <c r="D53" s="78">
        <v>16.3</v>
      </c>
      <c r="E53" s="23" t="s">
        <v>345</v>
      </c>
    </row>
    <row r="54" spans="1:5" ht="16" x14ac:dyDescent="0.2">
      <c r="A54" s="63">
        <f t="shared" si="0"/>
        <v>50</v>
      </c>
      <c r="B54" s="75" t="s">
        <v>289</v>
      </c>
      <c r="C54" s="66" t="s">
        <v>133</v>
      </c>
      <c r="D54" s="78">
        <v>12.77</v>
      </c>
      <c r="E54" s="23"/>
    </row>
    <row r="55" spans="1:5" ht="16" x14ac:dyDescent="0.2">
      <c r="A55" s="63">
        <f t="shared" si="0"/>
        <v>51</v>
      </c>
      <c r="B55" s="75" t="s">
        <v>377</v>
      </c>
      <c r="C55" s="66" t="s">
        <v>378</v>
      </c>
      <c r="D55" s="78">
        <v>16.739999999999998</v>
      </c>
      <c r="E55" s="23"/>
    </row>
    <row r="56" spans="1:5" ht="16" x14ac:dyDescent="0.2">
      <c r="A56" s="63">
        <f t="shared" si="0"/>
        <v>52</v>
      </c>
      <c r="B56" s="75" t="s">
        <v>291</v>
      </c>
      <c r="C56" s="85" t="s">
        <v>228</v>
      </c>
      <c r="D56" s="86">
        <v>16.3</v>
      </c>
      <c r="E56" s="23"/>
    </row>
    <row r="57" spans="1:5" ht="16" x14ac:dyDescent="0.2">
      <c r="A57" s="63">
        <f t="shared" si="0"/>
        <v>53</v>
      </c>
      <c r="B57" s="75" t="s">
        <v>292</v>
      </c>
      <c r="C57" s="66" t="s">
        <v>84</v>
      </c>
      <c r="D57" s="78">
        <v>19.079999999999998</v>
      </c>
      <c r="E57" s="23"/>
    </row>
    <row r="58" spans="1:5" ht="16" x14ac:dyDescent="0.2">
      <c r="A58" s="63">
        <f t="shared" si="0"/>
        <v>54</v>
      </c>
      <c r="B58" s="75" t="s">
        <v>294</v>
      </c>
      <c r="C58" s="66" t="s">
        <v>60</v>
      </c>
      <c r="D58" s="78">
        <v>18.420000000000002</v>
      </c>
      <c r="E58" s="23"/>
    </row>
    <row r="59" spans="1:5" ht="16" x14ac:dyDescent="0.2">
      <c r="A59" s="63">
        <f t="shared" si="0"/>
        <v>55</v>
      </c>
      <c r="B59" s="75" t="s">
        <v>295</v>
      </c>
      <c r="C59" s="66" t="s">
        <v>222</v>
      </c>
      <c r="D59" s="78">
        <v>7.01</v>
      </c>
      <c r="E59" s="23"/>
    </row>
    <row r="60" spans="1:5" ht="16" x14ac:dyDescent="0.2">
      <c r="A60" s="63">
        <f t="shared" si="0"/>
        <v>56</v>
      </c>
      <c r="B60" s="75" t="s">
        <v>351</v>
      </c>
      <c r="C60" s="66" t="s">
        <v>367</v>
      </c>
      <c r="D60" s="78">
        <v>16.02</v>
      </c>
      <c r="E60" s="23"/>
    </row>
    <row r="61" spans="1:5" ht="16" x14ac:dyDescent="0.2">
      <c r="A61" s="63">
        <f t="shared" si="0"/>
        <v>57</v>
      </c>
      <c r="B61" s="75" t="s">
        <v>296</v>
      </c>
      <c r="C61" s="70" t="s">
        <v>215</v>
      </c>
      <c r="D61" s="130">
        <v>26.62</v>
      </c>
      <c r="E61" s="23"/>
    </row>
    <row r="62" spans="1:5" ht="16" x14ac:dyDescent="0.2">
      <c r="A62" s="63">
        <f t="shared" si="0"/>
        <v>58</v>
      </c>
      <c r="B62" s="75" t="s">
        <v>387</v>
      </c>
      <c r="C62" s="70" t="s">
        <v>374</v>
      </c>
      <c r="D62" s="130">
        <v>25.4</v>
      </c>
      <c r="E62" s="23"/>
    </row>
    <row r="63" spans="1:5" ht="16" x14ac:dyDescent="0.2">
      <c r="A63" s="63">
        <f t="shared" si="0"/>
        <v>59</v>
      </c>
      <c r="B63" s="75" t="s">
        <v>297</v>
      </c>
      <c r="C63" s="66" t="s">
        <v>72</v>
      </c>
      <c r="D63" s="78">
        <v>15.23</v>
      </c>
      <c r="E63" s="23"/>
    </row>
    <row r="64" spans="1:5" ht="16" x14ac:dyDescent="0.2">
      <c r="A64" s="63">
        <f t="shared" si="0"/>
        <v>60</v>
      </c>
      <c r="B64" s="75" t="s">
        <v>298</v>
      </c>
      <c r="C64" s="66" t="s">
        <v>118</v>
      </c>
      <c r="D64" s="79">
        <v>22.62</v>
      </c>
      <c r="E64" s="23"/>
    </row>
    <row r="65" spans="1:5" ht="16" x14ac:dyDescent="0.2">
      <c r="A65" s="63">
        <f t="shared" si="0"/>
        <v>61</v>
      </c>
      <c r="B65" s="75" t="s">
        <v>299</v>
      </c>
      <c r="C65" s="66" t="s">
        <v>62</v>
      </c>
      <c r="D65" s="79">
        <v>12.79</v>
      </c>
      <c r="E65" s="23"/>
    </row>
    <row r="66" spans="1:5" ht="16" x14ac:dyDescent="0.2">
      <c r="A66" s="63">
        <f t="shared" si="0"/>
        <v>62</v>
      </c>
      <c r="B66" s="75" t="s">
        <v>300</v>
      </c>
      <c r="C66" s="66" t="s">
        <v>203</v>
      </c>
      <c r="D66" s="79">
        <v>27.4</v>
      </c>
      <c r="E66" s="23"/>
    </row>
    <row r="67" spans="1:5" ht="16" x14ac:dyDescent="0.2">
      <c r="A67" s="63">
        <f t="shared" si="0"/>
        <v>63</v>
      </c>
      <c r="B67" s="75" t="s">
        <v>301</v>
      </c>
      <c r="C67" s="66" t="s">
        <v>229</v>
      </c>
      <c r="D67" s="79">
        <v>-38.159999999999997</v>
      </c>
      <c r="E67" s="23" t="s">
        <v>402</v>
      </c>
    </row>
    <row r="68" spans="1:5" ht="16" x14ac:dyDescent="0.2">
      <c r="A68" s="63">
        <f t="shared" si="0"/>
        <v>64</v>
      </c>
      <c r="B68" s="75" t="s">
        <v>380</v>
      </c>
      <c r="C68" s="66" t="s">
        <v>381</v>
      </c>
      <c r="D68" s="78">
        <v>22.18</v>
      </c>
      <c r="E68" s="23"/>
    </row>
    <row r="69" spans="1:5" ht="16" x14ac:dyDescent="0.2">
      <c r="A69" s="63">
        <f t="shared" si="0"/>
        <v>65</v>
      </c>
      <c r="B69" s="75" t="s">
        <v>302</v>
      </c>
      <c r="C69" s="66" t="s">
        <v>38</v>
      </c>
      <c r="D69" s="78">
        <v>7.99</v>
      </c>
      <c r="E69" s="23"/>
    </row>
    <row r="70" spans="1:5" ht="16" x14ac:dyDescent="0.2">
      <c r="A70" s="63">
        <f t="shared" si="0"/>
        <v>66</v>
      </c>
      <c r="B70" s="75" t="s">
        <v>303</v>
      </c>
      <c r="C70" s="66" t="s">
        <v>134</v>
      </c>
      <c r="D70" s="78">
        <v>14.53</v>
      </c>
      <c r="E70" s="23"/>
    </row>
    <row r="71" spans="1:5" ht="16" x14ac:dyDescent="0.2">
      <c r="A71" s="63">
        <f t="shared" ref="A71:A93" si="1">A70+1</f>
        <v>67</v>
      </c>
      <c r="B71" s="75" t="s">
        <v>304</v>
      </c>
      <c r="C71" s="66" t="s">
        <v>186</v>
      </c>
      <c r="D71" s="78">
        <v>20.41</v>
      </c>
      <c r="E71" s="23"/>
    </row>
    <row r="72" spans="1:5" ht="16" x14ac:dyDescent="0.2">
      <c r="A72" s="63">
        <f t="shared" si="1"/>
        <v>68</v>
      </c>
      <c r="B72" s="75" t="s">
        <v>305</v>
      </c>
      <c r="C72" s="66" t="s">
        <v>236</v>
      </c>
      <c r="D72" s="78">
        <v>9.81</v>
      </c>
      <c r="E72" s="23"/>
    </row>
    <row r="73" spans="1:5" ht="16" x14ac:dyDescent="0.2">
      <c r="A73" s="63">
        <f t="shared" si="1"/>
        <v>69</v>
      </c>
      <c r="B73" s="75" t="s">
        <v>382</v>
      </c>
      <c r="C73" s="66" t="s">
        <v>383</v>
      </c>
      <c r="D73" s="78">
        <v>16.739999999999998</v>
      </c>
      <c r="E73" s="23"/>
    </row>
    <row r="74" spans="1:5" ht="16" x14ac:dyDescent="0.2">
      <c r="A74" s="63">
        <f t="shared" si="1"/>
        <v>70</v>
      </c>
      <c r="B74" s="75" t="s">
        <v>306</v>
      </c>
      <c r="C74" s="66" t="s">
        <v>135</v>
      </c>
      <c r="D74" s="79">
        <v>12.77</v>
      </c>
      <c r="E74" s="23"/>
    </row>
    <row r="75" spans="1:5" ht="16" x14ac:dyDescent="0.2">
      <c r="A75" s="63">
        <f t="shared" si="1"/>
        <v>71</v>
      </c>
      <c r="B75" s="75" t="s">
        <v>307</v>
      </c>
      <c r="C75" s="66" t="s">
        <v>42</v>
      </c>
      <c r="D75" s="79">
        <v>10.87</v>
      </c>
      <c r="E75" s="23"/>
    </row>
    <row r="76" spans="1:5" ht="16" x14ac:dyDescent="0.2">
      <c r="A76" s="63">
        <f t="shared" si="1"/>
        <v>72</v>
      </c>
      <c r="B76" s="75" t="s">
        <v>308</v>
      </c>
      <c r="C76" s="66" t="s">
        <v>43</v>
      </c>
      <c r="D76" s="79">
        <v>6.04</v>
      </c>
      <c r="E76" s="23"/>
    </row>
    <row r="77" spans="1:5" ht="16" x14ac:dyDescent="0.2">
      <c r="A77" s="63">
        <f t="shared" si="1"/>
        <v>73</v>
      </c>
      <c r="B77" s="75" t="s">
        <v>309</v>
      </c>
      <c r="C77" s="66" t="s">
        <v>165</v>
      </c>
      <c r="D77" s="79">
        <v>19.079999999999998</v>
      </c>
      <c r="E77" s="23"/>
    </row>
    <row r="78" spans="1:5" ht="16" x14ac:dyDescent="0.2">
      <c r="A78" s="63">
        <f t="shared" si="1"/>
        <v>74</v>
      </c>
      <c r="B78" s="75" t="s">
        <v>339</v>
      </c>
      <c r="C78" s="66" t="s">
        <v>340</v>
      </c>
      <c r="D78" s="78">
        <v>36.5</v>
      </c>
      <c r="E78" s="23"/>
    </row>
    <row r="79" spans="1:5" ht="16" x14ac:dyDescent="0.2">
      <c r="A79" s="63">
        <f t="shared" si="1"/>
        <v>75</v>
      </c>
      <c r="B79" s="75" t="s">
        <v>310</v>
      </c>
      <c r="C79" s="66" t="s">
        <v>44</v>
      </c>
      <c r="D79" s="79">
        <v>10.87</v>
      </c>
      <c r="E79" s="23"/>
    </row>
    <row r="80" spans="1:5" ht="16" x14ac:dyDescent="0.2">
      <c r="A80" s="63">
        <f t="shared" si="1"/>
        <v>76</v>
      </c>
      <c r="B80" s="75" t="s">
        <v>311</v>
      </c>
      <c r="C80" s="66" t="s">
        <v>96</v>
      </c>
      <c r="D80" s="79">
        <v>26.62</v>
      </c>
      <c r="E80" s="23"/>
    </row>
    <row r="81" spans="1:5" ht="16" x14ac:dyDescent="0.2">
      <c r="A81" s="63">
        <f t="shared" si="1"/>
        <v>77</v>
      </c>
      <c r="B81" s="75" t="s">
        <v>312</v>
      </c>
      <c r="C81" s="66" t="s">
        <v>137</v>
      </c>
      <c r="D81" s="79">
        <v>12.77</v>
      </c>
      <c r="E81" s="23"/>
    </row>
    <row r="82" spans="1:5" ht="16" x14ac:dyDescent="0.2">
      <c r="A82" s="63">
        <f t="shared" si="1"/>
        <v>78</v>
      </c>
      <c r="B82" s="75" t="s">
        <v>313</v>
      </c>
      <c r="C82" s="66" t="s">
        <v>45</v>
      </c>
      <c r="D82" s="79">
        <v>8.02</v>
      </c>
      <c r="E82" s="23"/>
    </row>
    <row r="83" spans="1:5" ht="16" x14ac:dyDescent="0.2">
      <c r="A83" s="63">
        <f t="shared" si="1"/>
        <v>79</v>
      </c>
      <c r="B83" s="75" t="s">
        <v>314</v>
      </c>
      <c r="C83" s="66" t="s">
        <v>230</v>
      </c>
      <c r="D83" s="79">
        <v>3.86</v>
      </c>
      <c r="E83" s="23"/>
    </row>
    <row r="84" spans="1:5" ht="16" x14ac:dyDescent="0.2">
      <c r="A84" s="63">
        <f t="shared" si="1"/>
        <v>80</v>
      </c>
      <c r="B84" s="75" t="s">
        <v>315</v>
      </c>
      <c r="C84" s="66" t="s">
        <v>334</v>
      </c>
      <c r="D84" s="79">
        <v>28.7</v>
      </c>
      <c r="E84" s="91"/>
    </row>
    <row r="85" spans="1:5" ht="16" x14ac:dyDescent="0.2">
      <c r="A85" s="63">
        <f t="shared" si="1"/>
        <v>81</v>
      </c>
      <c r="B85" s="75" t="s">
        <v>316</v>
      </c>
      <c r="C85" s="66" t="s">
        <v>182</v>
      </c>
      <c r="D85" s="78">
        <v>15.42</v>
      </c>
      <c r="E85" s="104"/>
    </row>
    <row r="86" spans="1:5" ht="16" x14ac:dyDescent="0.2">
      <c r="A86" s="63">
        <f t="shared" si="1"/>
        <v>82</v>
      </c>
      <c r="B86" s="75" t="s">
        <v>350</v>
      </c>
      <c r="C86" s="66" t="s">
        <v>366</v>
      </c>
      <c r="D86" s="78">
        <v>30.78</v>
      </c>
      <c r="E86" s="104"/>
    </row>
    <row r="87" spans="1:5" ht="16" x14ac:dyDescent="0.2">
      <c r="A87" s="63">
        <f t="shared" si="1"/>
        <v>83</v>
      </c>
      <c r="B87" s="75" t="s">
        <v>317</v>
      </c>
      <c r="C87" s="66" t="s">
        <v>100</v>
      </c>
      <c r="D87" s="79">
        <v>17.32</v>
      </c>
      <c r="E87" s="23"/>
    </row>
    <row r="88" spans="1:5" ht="16" x14ac:dyDescent="0.2">
      <c r="A88" s="63">
        <f t="shared" si="1"/>
        <v>84</v>
      </c>
      <c r="B88" s="75" t="s">
        <v>318</v>
      </c>
      <c r="C88" s="66" t="s">
        <v>231</v>
      </c>
      <c r="D88" s="79">
        <v>9.1</v>
      </c>
      <c r="E88" s="23"/>
    </row>
    <row r="89" spans="1:5" ht="16" x14ac:dyDescent="0.2">
      <c r="A89" s="63">
        <f t="shared" si="1"/>
        <v>85</v>
      </c>
      <c r="B89" s="75" t="s">
        <v>319</v>
      </c>
      <c r="C89" s="66" t="s">
        <v>206</v>
      </c>
      <c r="D89" s="79">
        <v>14.53</v>
      </c>
      <c r="E89" s="23"/>
    </row>
    <row r="90" spans="1:5" ht="16" x14ac:dyDescent="0.2">
      <c r="A90" s="63">
        <f t="shared" si="1"/>
        <v>86</v>
      </c>
      <c r="B90" s="75" t="s">
        <v>320</v>
      </c>
      <c r="C90" s="66" t="s">
        <v>204</v>
      </c>
      <c r="D90" s="79">
        <v>15.42</v>
      </c>
      <c r="E90" s="23"/>
    </row>
    <row r="91" spans="1:5" ht="16" x14ac:dyDescent="0.2">
      <c r="A91" s="63">
        <f t="shared" si="1"/>
        <v>87</v>
      </c>
      <c r="B91" s="75" t="s">
        <v>321</v>
      </c>
      <c r="C91" s="66" t="s">
        <v>63</v>
      </c>
      <c r="D91" s="79">
        <v>14.31</v>
      </c>
      <c r="E91" s="23"/>
    </row>
    <row r="92" spans="1:5" ht="16" x14ac:dyDescent="0.2">
      <c r="A92" s="63">
        <f t="shared" si="1"/>
        <v>88</v>
      </c>
      <c r="B92" s="75" t="s">
        <v>322</v>
      </c>
      <c r="C92" s="66" t="s">
        <v>166</v>
      </c>
      <c r="D92" s="79">
        <v>19.07</v>
      </c>
      <c r="E92" s="23"/>
    </row>
    <row r="93" spans="1:5" ht="16" x14ac:dyDescent="0.2">
      <c r="A93" s="63">
        <f t="shared" si="1"/>
        <v>89</v>
      </c>
      <c r="B93" s="75" t="s">
        <v>323</v>
      </c>
      <c r="C93" s="66" t="s">
        <v>86</v>
      </c>
      <c r="D93" s="79">
        <v>12.79</v>
      </c>
      <c r="E93" s="23"/>
    </row>
    <row r="94" spans="1:5" ht="16" x14ac:dyDescent="0.2">
      <c r="A94" s="136"/>
      <c r="B94" s="137" t="s">
        <v>401</v>
      </c>
      <c r="C94" s="134" t="s">
        <v>400</v>
      </c>
      <c r="D94" s="132">
        <f>SUM(D5:D93)</f>
        <v>1303.7299999999989</v>
      </c>
      <c r="E94" s="133"/>
    </row>
    <row r="95" spans="1:5" ht="16" x14ac:dyDescent="0.2">
      <c r="A95" s="122"/>
      <c r="B95" s="123"/>
      <c r="C95" s="124"/>
      <c r="D95" s="79"/>
      <c r="E95" s="23"/>
    </row>
    <row r="96" spans="1:5" ht="16" x14ac:dyDescent="0.2">
      <c r="A96" s="125" t="s">
        <v>395</v>
      </c>
      <c r="B96" s="75" t="s">
        <v>336</v>
      </c>
      <c r="C96" s="66" t="s">
        <v>337</v>
      </c>
      <c r="D96" s="78">
        <v>25.84</v>
      </c>
      <c r="E96" s="23"/>
    </row>
    <row r="97" spans="1:5" ht="16" x14ac:dyDescent="0.2">
      <c r="A97" s="125" t="s">
        <v>395</v>
      </c>
      <c r="B97" s="75" t="s">
        <v>290</v>
      </c>
      <c r="C97" s="66" t="s">
        <v>202</v>
      </c>
      <c r="D97" s="79">
        <v>27.4</v>
      </c>
      <c r="E97" s="23"/>
    </row>
    <row r="98" spans="1:5" ht="16" x14ac:dyDescent="0.2">
      <c r="A98" s="131"/>
      <c r="B98" s="137" t="s">
        <v>395</v>
      </c>
      <c r="C98" s="134" t="s">
        <v>400</v>
      </c>
      <c r="D98" s="135">
        <f>SUM(D96:D97)</f>
        <v>53.239999999999995</v>
      </c>
      <c r="E98" s="133"/>
    </row>
    <row r="99" spans="1:5" ht="16" x14ac:dyDescent="0.2">
      <c r="A99" s="596" t="s">
        <v>52</v>
      </c>
      <c r="B99" s="597"/>
      <c r="C99" s="598"/>
      <c r="D99" s="93">
        <f>D94+D98</f>
        <v>1356.9699999999989</v>
      </c>
      <c r="E99" s="94"/>
    </row>
    <row r="100" spans="1:5" ht="16" x14ac:dyDescent="0.2">
      <c r="A100" s="618" t="s">
        <v>237</v>
      </c>
      <c r="B100" s="619"/>
      <c r="C100" s="620"/>
      <c r="D100" s="95">
        <v>0</v>
      </c>
      <c r="E100" s="94"/>
    </row>
    <row r="101" spans="1:5" ht="16" x14ac:dyDescent="0.2">
      <c r="A101" s="596" t="s">
        <v>52</v>
      </c>
      <c r="B101" s="597"/>
      <c r="C101" s="598"/>
      <c r="D101" s="103">
        <f>D99+D100</f>
        <v>1356.9699999999989</v>
      </c>
      <c r="E101" s="94"/>
    </row>
    <row r="102" spans="1:5" ht="16" x14ac:dyDescent="0.2">
      <c r="C102" s="53" t="s">
        <v>388</v>
      </c>
      <c r="D102" s="53" t="s">
        <v>389</v>
      </c>
      <c r="E102" s="112">
        <v>43790</v>
      </c>
    </row>
    <row r="104" spans="1:5" ht="16" x14ac:dyDescent="0.2">
      <c r="A104" s="63">
        <f>A57+1</f>
        <v>54</v>
      </c>
      <c r="B104" s="75" t="s">
        <v>293</v>
      </c>
      <c r="C104" s="66" t="s">
        <v>142</v>
      </c>
      <c r="D104" s="79">
        <v>16.3</v>
      </c>
      <c r="E104" s="23"/>
    </row>
  </sheetData>
  <autoFilter ref="C4:E93" xr:uid="{1B35777D-86B3-9A48-BA2D-325C1FB8F52E}">
    <sortState xmlns:xlrd2="http://schemas.microsoft.com/office/spreadsheetml/2017/richdata2" ref="C5:E93">
      <sortCondition ref="C4:C93"/>
    </sortState>
  </autoFilter>
  <mergeCells count="4">
    <mergeCell ref="A2:C2"/>
    <mergeCell ref="A99:C99"/>
    <mergeCell ref="A100:C100"/>
    <mergeCell ref="A101:C101"/>
  </mergeCells>
  <conditionalFormatting sqref="B1:B52 B54:B93 B95:B1048576">
    <cfRule type="duplicateValues" dxfId="30" priority="11"/>
  </conditionalFormatting>
  <conditionalFormatting sqref="B1:B1048576">
    <cfRule type="duplicateValues" dxfId="29" priority="1"/>
  </conditionalFormatting>
  <conditionalFormatting sqref="B53">
    <cfRule type="duplicateValues" dxfId="28" priority="3"/>
  </conditionalFormatting>
  <conditionalFormatting sqref="B1:C52 B54:C93 B95:C1048576">
    <cfRule type="duplicateValues" dxfId="27" priority="10"/>
  </conditionalFormatting>
  <conditionalFormatting sqref="B53:C53">
    <cfRule type="duplicateValues" dxfId="26" priority="4"/>
  </conditionalFormatting>
  <conditionalFormatting sqref="C20">
    <cfRule type="duplicateValues" dxfId="25" priority="8"/>
  </conditionalFormatting>
  <conditionalFormatting sqref="C35">
    <cfRule type="duplicateValues" dxfId="24" priority="7"/>
  </conditionalFormatting>
  <conditionalFormatting sqref="C46">
    <cfRule type="duplicateValues" dxfId="23" priority="6"/>
  </conditionalFormatting>
  <conditionalFormatting sqref="E5:E93 E95:E98 E104">
    <cfRule type="notContainsBlanks" dxfId="22" priority="2">
      <formula>LEN(TRIM(E5))&gt;0</formula>
    </cfRule>
  </conditionalFormatting>
  <pageMargins left="0.7" right="0.7" top="0.75" bottom="0.75" header="0.3" footer="0.3"/>
  <pageSetup scale="41" orientation="portrait" horizontalDpi="0" verticalDpi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7814-EFB4-A149-A799-1356CE5EA360}">
  <sheetPr>
    <pageSetUpPr fitToPage="1"/>
  </sheetPr>
  <dimension ref="A1:J104"/>
  <sheetViews>
    <sheetView zoomScale="194" zoomScaleNormal="129" workbookViewId="0">
      <selection activeCell="I453" sqref="I453"/>
    </sheetView>
  </sheetViews>
  <sheetFormatPr baseColWidth="10" defaultColWidth="11.5" defaultRowHeight="13" x14ac:dyDescent="0.15"/>
  <cols>
    <col min="1" max="1" width="5" customWidth="1"/>
    <col min="2" max="2" width="17.33203125" customWidth="1"/>
    <col min="3" max="3" width="25.1640625" bestFit="1" customWidth="1"/>
    <col min="4" max="4" width="13.1640625" customWidth="1"/>
    <col min="5" max="5" width="23.83203125" customWidth="1"/>
  </cols>
  <sheetData>
    <row r="1" spans="1:5" ht="22" customHeight="1" x14ac:dyDescent="0.2">
      <c r="A1" s="74" t="s">
        <v>242</v>
      </c>
    </row>
    <row r="2" spans="1:5" ht="20" customHeight="1" x14ac:dyDescent="0.2">
      <c r="A2" s="595" t="s">
        <v>223</v>
      </c>
      <c r="B2" s="595"/>
      <c r="C2" s="595"/>
      <c r="D2" s="76" t="s">
        <v>240</v>
      </c>
      <c r="E2" s="77">
        <v>43770</v>
      </c>
    </row>
    <row r="3" spans="1:5" ht="11" customHeight="1" x14ac:dyDescent="0.2">
      <c r="A3" s="60"/>
      <c r="B3" s="60"/>
      <c r="C3" s="60"/>
      <c r="D3" s="61"/>
      <c r="E3" s="62"/>
    </row>
    <row r="4" spans="1:5" ht="16" x14ac:dyDescent="0.2">
      <c r="A4" s="72" t="s">
        <v>232</v>
      </c>
      <c r="B4" s="72" t="s">
        <v>241</v>
      </c>
      <c r="C4" s="73" t="s">
        <v>125</v>
      </c>
      <c r="D4" s="72" t="s">
        <v>126</v>
      </c>
      <c r="E4" s="72" t="s">
        <v>239</v>
      </c>
    </row>
    <row r="5" spans="1:5" ht="16" x14ac:dyDescent="0.2">
      <c r="A5" s="63">
        <v>1</v>
      </c>
      <c r="B5" s="75" t="s">
        <v>243</v>
      </c>
      <c r="C5" s="66" t="s">
        <v>198</v>
      </c>
      <c r="D5" s="78">
        <v>19.97</v>
      </c>
      <c r="E5" s="23"/>
    </row>
    <row r="6" spans="1:5" ht="16" x14ac:dyDescent="0.2">
      <c r="A6" s="63">
        <f>A5+1</f>
        <v>2</v>
      </c>
      <c r="B6" s="75" t="s">
        <v>244</v>
      </c>
      <c r="C6" s="66" t="s">
        <v>216</v>
      </c>
      <c r="D6" s="78">
        <v>16.3</v>
      </c>
      <c r="E6" s="23"/>
    </row>
    <row r="7" spans="1:5" ht="16" x14ac:dyDescent="0.2">
      <c r="A7" s="63">
        <f t="shared" ref="A7:A70" si="0">A6+1</f>
        <v>3</v>
      </c>
      <c r="B7" s="75" t="s">
        <v>245</v>
      </c>
      <c r="C7" s="66" t="s">
        <v>98</v>
      </c>
      <c r="D7" s="78">
        <v>36.5</v>
      </c>
      <c r="E7" s="23"/>
    </row>
    <row r="8" spans="1:5" ht="16" x14ac:dyDescent="0.2">
      <c r="A8" s="63">
        <f t="shared" si="0"/>
        <v>4</v>
      </c>
      <c r="B8" s="75" t="s">
        <v>246</v>
      </c>
      <c r="C8" s="66" t="s">
        <v>68</v>
      </c>
      <c r="D8" s="78">
        <v>13.21</v>
      </c>
      <c r="E8" s="23"/>
    </row>
    <row r="9" spans="1:5" ht="16" x14ac:dyDescent="0.2">
      <c r="A9" s="63">
        <f t="shared" si="0"/>
        <v>5</v>
      </c>
      <c r="B9" s="75" t="s">
        <v>247</v>
      </c>
      <c r="C9" s="66" t="s">
        <v>89</v>
      </c>
      <c r="D9" s="78">
        <v>12.32</v>
      </c>
      <c r="E9" s="23"/>
    </row>
    <row r="10" spans="1:5" ht="16" x14ac:dyDescent="0.2">
      <c r="A10" s="63">
        <f t="shared" si="0"/>
        <v>6</v>
      </c>
      <c r="B10" s="75" t="s">
        <v>248</v>
      </c>
      <c r="C10" s="66" t="s">
        <v>138</v>
      </c>
      <c r="D10" s="78">
        <v>13.65</v>
      </c>
      <c r="E10" s="23"/>
    </row>
    <row r="11" spans="1:5" ht="16" x14ac:dyDescent="0.2">
      <c r="A11" s="63">
        <f t="shared" si="0"/>
        <v>7</v>
      </c>
      <c r="B11" s="75" t="s">
        <v>249</v>
      </c>
      <c r="C11" s="66" t="s">
        <v>139</v>
      </c>
      <c r="D11" s="78">
        <v>12.77</v>
      </c>
      <c r="E11" s="23"/>
    </row>
    <row r="12" spans="1:5" ht="16" x14ac:dyDescent="0.2">
      <c r="A12" s="63">
        <f t="shared" si="0"/>
        <v>8</v>
      </c>
      <c r="B12" s="75" t="s">
        <v>250</v>
      </c>
      <c r="C12" s="66" t="s">
        <v>217</v>
      </c>
      <c r="D12" s="78">
        <v>15.42</v>
      </c>
      <c r="E12" s="23"/>
    </row>
    <row r="13" spans="1:5" ht="16" x14ac:dyDescent="0.2">
      <c r="A13" s="63">
        <f t="shared" si="0"/>
        <v>9</v>
      </c>
      <c r="B13" s="75" t="s">
        <v>344</v>
      </c>
      <c r="C13" s="66" t="s">
        <v>342</v>
      </c>
      <c r="D13" s="78">
        <v>33.9</v>
      </c>
      <c r="E13" s="23"/>
    </row>
    <row r="14" spans="1:5" ht="16" x14ac:dyDescent="0.2">
      <c r="A14" s="63">
        <f t="shared" si="0"/>
        <v>10</v>
      </c>
      <c r="B14" s="75" t="s">
        <v>253</v>
      </c>
      <c r="C14" s="66" t="s">
        <v>97</v>
      </c>
      <c r="D14" s="78">
        <v>20.41</v>
      </c>
      <c r="E14" s="23"/>
    </row>
    <row r="15" spans="1:5" ht="16" x14ac:dyDescent="0.2">
      <c r="A15" s="63">
        <f t="shared" si="0"/>
        <v>11</v>
      </c>
      <c r="B15" s="75" t="s">
        <v>347</v>
      </c>
      <c r="C15" s="66" t="s">
        <v>348</v>
      </c>
      <c r="D15" s="78">
        <v>16.3</v>
      </c>
      <c r="E15" s="23"/>
    </row>
    <row r="16" spans="1:5" ht="16" x14ac:dyDescent="0.2">
      <c r="A16" s="63">
        <f t="shared" si="0"/>
        <v>12</v>
      </c>
      <c r="B16" s="75" t="s">
        <v>254</v>
      </c>
      <c r="C16" s="66" t="s">
        <v>178</v>
      </c>
      <c r="D16" s="78">
        <v>10.87</v>
      </c>
      <c r="E16" s="23"/>
    </row>
    <row r="17" spans="1:5" ht="16" x14ac:dyDescent="0.2">
      <c r="A17" s="63">
        <f t="shared" si="0"/>
        <v>13</v>
      </c>
      <c r="B17" s="75" t="s">
        <v>324</v>
      </c>
      <c r="C17" s="66" t="s">
        <v>325</v>
      </c>
      <c r="D17" s="78">
        <v>39.1</v>
      </c>
      <c r="E17" s="23"/>
    </row>
    <row r="18" spans="1:5" ht="16" x14ac:dyDescent="0.2">
      <c r="A18" s="63">
        <f t="shared" si="0"/>
        <v>14</v>
      </c>
      <c r="B18" s="75" t="s">
        <v>255</v>
      </c>
      <c r="C18" s="66" t="s">
        <v>79</v>
      </c>
      <c r="D18" s="78">
        <v>19.97</v>
      </c>
      <c r="E18" s="23"/>
    </row>
    <row r="19" spans="1:5" ht="16" x14ac:dyDescent="0.2">
      <c r="A19" s="63">
        <f t="shared" si="0"/>
        <v>15</v>
      </c>
      <c r="B19" s="75" t="s">
        <v>256</v>
      </c>
      <c r="C19" s="66" t="s">
        <v>80</v>
      </c>
      <c r="D19" s="78">
        <v>13.65</v>
      </c>
      <c r="E19" s="23"/>
    </row>
    <row r="20" spans="1:5" ht="16" x14ac:dyDescent="0.2">
      <c r="A20" s="63">
        <f t="shared" si="0"/>
        <v>16</v>
      </c>
      <c r="B20" s="75" t="s">
        <v>327</v>
      </c>
      <c r="C20" s="102" t="s">
        <v>328</v>
      </c>
      <c r="D20" s="78">
        <v>20.85</v>
      </c>
      <c r="E20" s="23"/>
    </row>
    <row r="21" spans="1:5" ht="16" x14ac:dyDescent="0.2">
      <c r="A21" s="63">
        <f t="shared" si="0"/>
        <v>17</v>
      </c>
      <c r="B21" s="75" t="s">
        <v>257</v>
      </c>
      <c r="C21" s="66" t="s">
        <v>205</v>
      </c>
      <c r="D21" s="78">
        <v>15.86</v>
      </c>
      <c r="E21" s="23"/>
    </row>
    <row r="22" spans="1:5" ht="16" x14ac:dyDescent="0.2">
      <c r="A22" s="63">
        <f t="shared" si="0"/>
        <v>18</v>
      </c>
      <c r="B22" s="75" t="s">
        <v>258</v>
      </c>
      <c r="C22" s="66" t="s">
        <v>64</v>
      </c>
      <c r="D22" s="78">
        <v>14.53</v>
      </c>
      <c r="E22" s="23"/>
    </row>
    <row r="23" spans="1:5" ht="16" x14ac:dyDescent="0.2">
      <c r="A23" s="63">
        <f t="shared" si="0"/>
        <v>19</v>
      </c>
      <c r="B23" s="75" t="s">
        <v>259</v>
      </c>
      <c r="C23" s="66" t="s">
        <v>218</v>
      </c>
      <c r="D23" s="78">
        <v>5.64</v>
      </c>
      <c r="E23" s="23"/>
    </row>
    <row r="24" spans="1:5" ht="16" x14ac:dyDescent="0.2">
      <c r="A24" s="126">
        <f t="shared" si="0"/>
        <v>20</v>
      </c>
      <c r="B24" s="127" t="s">
        <v>396</v>
      </c>
      <c r="C24" s="128" t="s">
        <v>397</v>
      </c>
      <c r="D24" s="129">
        <v>33.479999999999997</v>
      </c>
      <c r="E24" s="23" t="s">
        <v>379</v>
      </c>
    </row>
    <row r="25" spans="1:5" ht="16" x14ac:dyDescent="0.2">
      <c r="A25" s="63">
        <f t="shared" si="0"/>
        <v>21</v>
      </c>
      <c r="B25" s="75" t="s">
        <v>261</v>
      </c>
      <c r="C25" s="66" t="s">
        <v>262</v>
      </c>
      <c r="D25" s="79">
        <v>8.4</v>
      </c>
      <c r="E25" s="23"/>
    </row>
    <row r="26" spans="1:5" ht="16" x14ac:dyDescent="0.2">
      <c r="A26" s="63">
        <f t="shared" si="0"/>
        <v>22</v>
      </c>
      <c r="B26" s="75" t="s">
        <v>263</v>
      </c>
      <c r="C26" s="66" t="s">
        <v>57</v>
      </c>
      <c r="D26" s="79">
        <v>12.79</v>
      </c>
      <c r="E26" s="23"/>
    </row>
    <row r="27" spans="1:5" ht="16" x14ac:dyDescent="0.2">
      <c r="A27" s="63">
        <f t="shared" si="0"/>
        <v>23</v>
      </c>
      <c r="B27" s="75" t="s">
        <v>264</v>
      </c>
      <c r="C27" s="66" t="s">
        <v>58</v>
      </c>
      <c r="D27" s="79">
        <v>13.65</v>
      </c>
      <c r="E27" s="23"/>
    </row>
    <row r="28" spans="1:5" ht="16" x14ac:dyDescent="0.2">
      <c r="A28" s="63">
        <f t="shared" si="0"/>
        <v>24</v>
      </c>
      <c r="B28" s="75" t="s">
        <v>265</v>
      </c>
      <c r="C28" s="66" t="s">
        <v>219</v>
      </c>
      <c r="D28" s="79">
        <v>14.53</v>
      </c>
      <c r="E28" s="23"/>
    </row>
    <row r="29" spans="1:5" ht="16" x14ac:dyDescent="0.2">
      <c r="A29" s="63">
        <f t="shared" si="0"/>
        <v>25</v>
      </c>
      <c r="B29" s="75" t="s">
        <v>266</v>
      </c>
      <c r="C29" s="66" t="s">
        <v>69</v>
      </c>
      <c r="D29" s="79">
        <v>22.19</v>
      </c>
      <c r="E29" s="23"/>
    </row>
    <row r="30" spans="1:5" ht="16" x14ac:dyDescent="0.2">
      <c r="A30" s="63">
        <f t="shared" si="0"/>
        <v>26</v>
      </c>
      <c r="B30" s="75" t="s">
        <v>267</v>
      </c>
      <c r="C30" s="66" t="s">
        <v>17</v>
      </c>
      <c r="D30" s="79">
        <v>6.9</v>
      </c>
      <c r="E30" s="23"/>
    </row>
    <row r="31" spans="1:5" ht="16" x14ac:dyDescent="0.2">
      <c r="A31" s="63">
        <f t="shared" si="0"/>
        <v>27</v>
      </c>
      <c r="B31" s="75" t="s">
        <v>268</v>
      </c>
      <c r="C31" s="85" t="s">
        <v>224</v>
      </c>
      <c r="D31" s="86">
        <v>19.53</v>
      </c>
      <c r="E31" s="23"/>
    </row>
    <row r="32" spans="1:5" ht="16" x14ac:dyDescent="0.2">
      <c r="A32" s="63">
        <f t="shared" si="0"/>
        <v>28</v>
      </c>
      <c r="B32" s="75" t="s">
        <v>269</v>
      </c>
      <c r="C32" s="66" t="s">
        <v>103</v>
      </c>
      <c r="D32" s="79">
        <v>23.49</v>
      </c>
      <c r="E32" s="23"/>
    </row>
    <row r="33" spans="1:10" ht="16" x14ac:dyDescent="0.2">
      <c r="A33" s="63">
        <f t="shared" si="0"/>
        <v>29</v>
      </c>
      <c r="B33" s="75" t="s">
        <v>270</v>
      </c>
      <c r="C33" s="66" t="s">
        <v>233</v>
      </c>
      <c r="D33" s="79">
        <v>11.89</v>
      </c>
      <c r="E33" s="23"/>
    </row>
    <row r="34" spans="1:10" ht="16" x14ac:dyDescent="0.2">
      <c r="A34" s="63">
        <f t="shared" si="0"/>
        <v>30</v>
      </c>
      <c r="B34" s="75" t="s">
        <v>271</v>
      </c>
      <c r="C34" s="66" t="s">
        <v>234</v>
      </c>
      <c r="D34" s="79">
        <v>7.82</v>
      </c>
      <c r="E34" s="23"/>
    </row>
    <row r="35" spans="1:10" ht="16" x14ac:dyDescent="0.2">
      <c r="A35" s="63">
        <f t="shared" si="0"/>
        <v>31</v>
      </c>
      <c r="B35" s="75" t="s">
        <v>329</v>
      </c>
      <c r="C35" s="102" t="s">
        <v>330</v>
      </c>
      <c r="D35" s="78">
        <v>16.940000000000001</v>
      </c>
      <c r="E35" s="23"/>
    </row>
    <row r="36" spans="1:10" ht="16" x14ac:dyDescent="0.2">
      <c r="A36" s="63">
        <f t="shared" si="0"/>
        <v>32</v>
      </c>
      <c r="B36" s="75" t="s">
        <v>273</v>
      </c>
      <c r="C36" s="66" t="s">
        <v>25</v>
      </c>
      <c r="D36" s="79">
        <v>19.079999999999998</v>
      </c>
      <c r="E36" s="23"/>
    </row>
    <row r="37" spans="1:10" ht="16" x14ac:dyDescent="0.2">
      <c r="A37" s="63">
        <f t="shared" si="0"/>
        <v>33</v>
      </c>
      <c r="B37" s="75" t="s">
        <v>274</v>
      </c>
      <c r="C37" s="66" t="s">
        <v>88</v>
      </c>
      <c r="D37" s="79">
        <v>15.19</v>
      </c>
      <c r="E37" s="23"/>
    </row>
    <row r="38" spans="1:10" ht="16" x14ac:dyDescent="0.2">
      <c r="A38" s="63">
        <f t="shared" si="0"/>
        <v>34</v>
      </c>
      <c r="B38" s="75" t="s">
        <v>275</v>
      </c>
      <c r="C38" s="66" t="s">
        <v>173</v>
      </c>
      <c r="D38" s="79">
        <v>22.38</v>
      </c>
      <c r="E38" s="23"/>
    </row>
    <row r="39" spans="1:10" ht="16" x14ac:dyDescent="0.2">
      <c r="A39" s="63">
        <f t="shared" si="0"/>
        <v>35</v>
      </c>
      <c r="B39" s="75" t="s">
        <v>276</v>
      </c>
      <c r="C39" s="66" t="s">
        <v>189</v>
      </c>
      <c r="D39" s="79">
        <v>5.59</v>
      </c>
      <c r="E39" s="23"/>
    </row>
    <row r="40" spans="1:10" ht="16" x14ac:dyDescent="0.2">
      <c r="A40" s="63">
        <f t="shared" si="0"/>
        <v>36</v>
      </c>
      <c r="B40" s="75" t="s">
        <v>277</v>
      </c>
      <c r="C40" s="66" t="s">
        <v>143</v>
      </c>
      <c r="D40" s="79">
        <v>15.42</v>
      </c>
      <c r="E40" s="23"/>
    </row>
    <row r="41" spans="1:10" ht="16" x14ac:dyDescent="0.2">
      <c r="A41" s="63">
        <f t="shared" si="0"/>
        <v>37</v>
      </c>
      <c r="B41" s="75" t="s">
        <v>278</v>
      </c>
      <c r="C41" s="66" t="s">
        <v>235</v>
      </c>
      <c r="D41" s="79">
        <v>10.36</v>
      </c>
      <c r="E41" s="23"/>
    </row>
    <row r="42" spans="1:10" ht="16" x14ac:dyDescent="0.2">
      <c r="A42" s="63">
        <f t="shared" si="0"/>
        <v>38</v>
      </c>
      <c r="B42" s="75" t="s">
        <v>279</v>
      </c>
      <c r="C42" s="66" t="s">
        <v>29</v>
      </c>
      <c r="D42" s="79">
        <v>8.89</v>
      </c>
      <c r="E42" s="23"/>
    </row>
    <row r="43" spans="1:10" ht="16" x14ac:dyDescent="0.2">
      <c r="A43" s="63">
        <f t="shared" si="0"/>
        <v>39</v>
      </c>
      <c r="B43" s="75" t="s">
        <v>280</v>
      </c>
      <c r="C43" s="66" t="s">
        <v>201</v>
      </c>
      <c r="D43" s="79">
        <v>14.53</v>
      </c>
      <c r="E43" s="23"/>
    </row>
    <row r="44" spans="1:10" ht="16" x14ac:dyDescent="0.2">
      <c r="A44" s="63">
        <f t="shared" si="0"/>
        <v>40</v>
      </c>
      <c r="B44" s="75" t="s">
        <v>281</v>
      </c>
      <c r="C44" s="66" t="s">
        <v>30</v>
      </c>
      <c r="D44" s="79">
        <v>16.3</v>
      </c>
      <c r="E44" s="23"/>
    </row>
    <row r="45" spans="1:10" ht="16" x14ac:dyDescent="0.2">
      <c r="A45" s="63">
        <f t="shared" si="0"/>
        <v>41</v>
      </c>
      <c r="B45" s="75" t="s">
        <v>282</v>
      </c>
      <c r="C45" s="85" t="s">
        <v>226</v>
      </c>
      <c r="D45" s="86">
        <v>19.97</v>
      </c>
      <c r="E45" s="23"/>
    </row>
    <row r="46" spans="1:10" ht="16" x14ac:dyDescent="0.2">
      <c r="A46" s="63">
        <f t="shared" si="0"/>
        <v>42</v>
      </c>
      <c r="B46" s="75" t="s">
        <v>331</v>
      </c>
      <c r="C46" s="102" t="s">
        <v>332</v>
      </c>
      <c r="D46" s="86">
        <v>19.97</v>
      </c>
      <c r="E46" s="23"/>
      <c r="H46" s="13"/>
      <c r="I46" s="42"/>
      <c r="J46" s="45"/>
    </row>
    <row r="47" spans="1:10" ht="16" x14ac:dyDescent="0.2">
      <c r="A47" s="63">
        <f t="shared" si="0"/>
        <v>43</v>
      </c>
      <c r="B47" s="75" t="s">
        <v>283</v>
      </c>
      <c r="C47" s="66" t="s">
        <v>71</v>
      </c>
      <c r="D47" s="79">
        <v>8.89</v>
      </c>
      <c r="E47" s="23"/>
    </row>
    <row r="48" spans="1:10" ht="16" x14ac:dyDescent="0.2">
      <c r="A48" s="63">
        <f t="shared" si="0"/>
        <v>44</v>
      </c>
      <c r="B48" s="75" t="s">
        <v>284</v>
      </c>
      <c r="C48" s="66" t="s">
        <v>131</v>
      </c>
      <c r="D48" s="79">
        <v>14.53</v>
      </c>
      <c r="E48" s="23"/>
    </row>
    <row r="49" spans="1:5" ht="16" x14ac:dyDescent="0.2">
      <c r="A49" s="63">
        <f t="shared" si="0"/>
        <v>45</v>
      </c>
      <c r="B49" s="75" t="s">
        <v>285</v>
      </c>
      <c r="C49" s="85" t="s">
        <v>227</v>
      </c>
      <c r="D49" s="86">
        <v>14.53</v>
      </c>
      <c r="E49" s="23"/>
    </row>
    <row r="50" spans="1:5" ht="16" x14ac:dyDescent="0.2">
      <c r="A50" s="63">
        <f t="shared" si="0"/>
        <v>46</v>
      </c>
      <c r="B50" s="75" t="s">
        <v>286</v>
      </c>
      <c r="C50" s="66" t="s">
        <v>70</v>
      </c>
      <c r="D50" s="79">
        <v>12.32</v>
      </c>
      <c r="E50" s="23"/>
    </row>
    <row r="51" spans="1:5" ht="16" x14ac:dyDescent="0.2">
      <c r="A51" s="63">
        <f t="shared" si="0"/>
        <v>47</v>
      </c>
      <c r="B51" s="75" t="s">
        <v>375</v>
      </c>
      <c r="C51" s="66" t="s">
        <v>34</v>
      </c>
      <c r="D51" s="78">
        <v>14.76</v>
      </c>
      <c r="E51" s="23" t="s">
        <v>398</v>
      </c>
    </row>
    <row r="52" spans="1:5" ht="16" x14ac:dyDescent="0.2">
      <c r="A52" s="63">
        <f t="shared" si="0"/>
        <v>48</v>
      </c>
      <c r="B52" s="75" t="s">
        <v>287</v>
      </c>
      <c r="C52" s="70" t="s">
        <v>214</v>
      </c>
      <c r="D52" s="130">
        <v>14.29</v>
      </c>
      <c r="E52" s="23"/>
    </row>
    <row r="53" spans="1:5" ht="16" x14ac:dyDescent="0.2">
      <c r="A53" s="63">
        <f t="shared" si="0"/>
        <v>49</v>
      </c>
      <c r="B53" s="75" t="s">
        <v>289</v>
      </c>
      <c r="C53" s="66" t="s">
        <v>133</v>
      </c>
      <c r="D53" s="78">
        <v>12.77</v>
      </c>
      <c r="E53" s="23"/>
    </row>
    <row r="54" spans="1:5" ht="16" x14ac:dyDescent="0.2">
      <c r="A54" s="126">
        <f t="shared" si="0"/>
        <v>50</v>
      </c>
      <c r="B54" s="127" t="s">
        <v>288</v>
      </c>
      <c r="C54" s="128" t="s">
        <v>132</v>
      </c>
      <c r="D54" s="129">
        <v>32.6</v>
      </c>
      <c r="E54" s="23" t="s">
        <v>399</v>
      </c>
    </row>
    <row r="55" spans="1:5" ht="16" x14ac:dyDescent="0.2">
      <c r="A55" s="63">
        <f t="shared" si="0"/>
        <v>51</v>
      </c>
      <c r="B55" s="75" t="s">
        <v>377</v>
      </c>
      <c r="C55" s="66" t="s">
        <v>378</v>
      </c>
      <c r="D55" s="78">
        <v>16.739999999999998</v>
      </c>
      <c r="E55" s="23" t="s">
        <v>398</v>
      </c>
    </row>
    <row r="56" spans="1:5" ht="16" x14ac:dyDescent="0.2">
      <c r="A56" s="63">
        <f t="shared" si="0"/>
        <v>52</v>
      </c>
      <c r="B56" s="75" t="s">
        <v>291</v>
      </c>
      <c r="C56" s="85" t="s">
        <v>228</v>
      </c>
      <c r="D56" s="86">
        <v>16.3</v>
      </c>
      <c r="E56" s="23"/>
    </row>
    <row r="57" spans="1:5" ht="16" x14ac:dyDescent="0.2">
      <c r="A57" s="63">
        <f t="shared" si="0"/>
        <v>53</v>
      </c>
      <c r="B57" s="75" t="s">
        <v>292</v>
      </c>
      <c r="C57" s="66" t="s">
        <v>84</v>
      </c>
      <c r="D57" s="78">
        <v>19.079999999999998</v>
      </c>
      <c r="E57" s="23"/>
    </row>
    <row r="58" spans="1:5" ht="16" x14ac:dyDescent="0.2">
      <c r="A58" s="63">
        <f t="shared" si="0"/>
        <v>54</v>
      </c>
      <c r="B58" s="75" t="s">
        <v>294</v>
      </c>
      <c r="C58" s="66" t="s">
        <v>60</v>
      </c>
      <c r="D58" s="78">
        <v>18.420000000000002</v>
      </c>
      <c r="E58" s="23"/>
    </row>
    <row r="59" spans="1:5" ht="16" x14ac:dyDescent="0.2">
      <c r="A59" s="63">
        <f t="shared" si="0"/>
        <v>55</v>
      </c>
      <c r="B59" s="75" t="s">
        <v>295</v>
      </c>
      <c r="C59" s="66" t="s">
        <v>222</v>
      </c>
      <c r="D59" s="78">
        <v>7.01</v>
      </c>
      <c r="E59" s="23"/>
    </row>
    <row r="60" spans="1:5" ht="16" x14ac:dyDescent="0.2">
      <c r="A60" s="63">
        <f t="shared" si="0"/>
        <v>56</v>
      </c>
      <c r="B60" s="75" t="s">
        <v>351</v>
      </c>
      <c r="C60" s="66" t="s">
        <v>367</v>
      </c>
      <c r="D60" s="78">
        <v>16.02</v>
      </c>
      <c r="E60" s="23"/>
    </row>
    <row r="61" spans="1:5" ht="16" x14ac:dyDescent="0.2">
      <c r="A61" s="63">
        <f t="shared" si="0"/>
        <v>57</v>
      </c>
      <c r="B61" s="75" t="s">
        <v>296</v>
      </c>
      <c r="C61" s="70" t="s">
        <v>215</v>
      </c>
      <c r="D61" s="130">
        <v>26.62</v>
      </c>
      <c r="E61" s="23"/>
    </row>
    <row r="62" spans="1:5" ht="16" x14ac:dyDescent="0.2">
      <c r="A62" s="63">
        <f t="shared" si="0"/>
        <v>58</v>
      </c>
      <c r="B62" s="75" t="s">
        <v>387</v>
      </c>
      <c r="C62" s="70" t="s">
        <v>374</v>
      </c>
      <c r="D62" s="130">
        <v>25.4</v>
      </c>
      <c r="E62" s="23"/>
    </row>
    <row r="63" spans="1:5" ht="16" x14ac:dyDescent="0.2">
      <c r="A63" s="63">
        <f t="shared" si="0"/>
        <v>59</v>
      </c>
      <c r="B63" s="75" t="s">
        <v>297</v>
      </c>
      <c r="C63" s="66" t="s">
        <v>72</v>
      </c>
      <c r="D63" s="78">
        <v>15.23</v>
      </c>
      <c r="E63" s="23"/>
    </row>
    <row r="64" spans="1:5" ht="16" x14ac:dyDescent="0.2">
      <c r="A64" s="63">
        <f t="shared" si="0"/>
        <v>60</v>
      </c>
      <c r="B64" s="75" t="s">
        <v>298</v>
      </c>
      <c r="C64" s="66" t="s">
        <v>118</v>
      </c>
      <c r="D64" s="79">
        <v>22.62</v>
      </c>
      <c r="E64" s="23"/>
    </row>
    <row r="65" spans="1:6" ht="16" x14ac:dyDescent="0.2">
      <c r="A65" s="63">
        <f t="shared" si="0"/>
        <v>61</v>
      </c>
      <c r="B65" s="75" t="s">
        <v>299</v>
      </c>
      <c r="C65" s="66" t="s">
        <v>62</v>
      </c>
      <c r="D65" s="79">
        <v>12.79</v>
      </c>
      <c r="E65" s="23"/>
    </row>
    <row r="66" spans="1:6" ht="16" x14ac:dyDescent="0.2">
      <c r="A66" s="63">
        <f t="shared" si="0"/>
        <v>62</v>
      </c>
      <c r="B66" s="75" t="s">
        <v>300</v>
      </c>
      <c r="C66" s="66" t="s">
        <v>203</v>
      </c>
      <c r="D66" s="79">
        <v>27.4</v>
      </c>
      <c r="E66" s="23"/>
    </row>
    <row r="67" spans="1:6" ht="16" x14ac:dyDescent="0.2">
      <c r="A67" s="63">
        <f t="shared" si="0"/>
        <v>63</v>
      </c>
      <c r="B67" s="75" t="s">
        <v>301</v>
      </c>
      <c r="C67" s="66" t="s">
        <v>229</v>
      </c>
      <c r="D67" s="79">
        <v>19.079999999999998</v>
      </c>
      <c r="E67" s="23"/>
      <c r="F67" t="s">
        <v>384</v>
      </c>
    </row>
    <row r="68" spans="1:6" ht="16" x14ac:dyDescent="0.2">
      <c r="A68" s="63">
        <f t="shared" si="0"/>
        <v>64</v>
      </c>
      <c r="B68" s="75" t="s">
        <v>380</v>
      </c>
      <c r="C68" s="66" t="s">
        <v>381</v>
      </c>
      <c r="D68" s="78">
        <v>22.18</v>
      </c>
      <c r="E68" s="23" t="s">
        <v>398</v>
      </c>
    </row>
    <row r="69" spans="1:6" ht="16" x14ac:dyDescent="0.2">
      <c r="A69" s="63">
        <f t="shared" si="0"/>
        <v>65</v>
      </c>
      <c r="B69" s="75" t="s">
        <v>302</v>
      </c>
      <c r="C69" s="66" t="s">
        <v>38</v>
      </c>
      <c r="D69" s="78">
        <v>7.99</v>
      </c>
      <c r="E69" s="23"/>
    </row>
    <row r="70" spans="1:6" ht="16" x14ac:dyDescent="0.2">
      <c r="A70" s="63">
        <f t="shared" si="0"/>
        <v>66</v>
      </c>
      <c r="B70" s="75" t="s">
        <v>303</v>
      </c>
      <c r="C70" s="66" t="s">
        <v>134</v>
      </c>
      <c r="D70" s="78">
        <v>14.53</v>
      </c>
      <c r="E70" s="23"/>
    </row>
    <row r="71" spans="1:6" ht="16" x14ac:dyDescent="0.2">
      <c r="A71" s="63">
        <f t="shared" ref="A71:A93" si="1">A70+1</f>
        <v>67</v>
      </c>
      <c r="B71" s="75" t="s">
        <v>304</v>
      </c>
      <c r="C71" s="66" t="s">
        <v>186</v>
      </c>
      <c r="D71" s="78">
        <v>20.41</v>
      </c>
      <c r="E71" s="23"/>
    </row>
    <row r="72" spans="1:6" ht="16" x14ac:dyDescent="0.2">
      <c r="A72" s="63">
        <f t="shared" si="1"/>
        <v>68</v>
      </c>
      <c r="B72" s="75" t="s">
        <v>305</v>
      </c>
      <c r="C72" s="66" t="s">
        <v>236</v>
      </c>
      <c r="D72" s="78">
        <v>9.81</v>
      </c>
      <c r="E72" s="23"/>
    </row>
    <row r="73" spans="1:6" ht="16" x14ac:dyDescent="0.2">
      <c r="A73" s="63">
        <f t="shared" si="1"/>
        <v>69</v>
      </c>
      <c r="B73" s="75" t="s">
        <v>382</v>
      </c>
      <c r="C73" s="66" t="s">
        <v>383</v>
      </c>
      <c r="D73" s="78">
        <v>16.739999999999998</v>
      </c>
      <c r="E73" s="23" t="s">
        <v>398</v>
      </c>
    </row>
    <row r="74" spans="1:6" ht="16" x14ac:dyDescent="0.2">
      <c r="A74" s="63">
        <f t="shared" si="1"/>
        <v>70</v>
      </c>
      <c r="B74" s="75" t="s">
        <v>306</v>
      </c>
      <c r="C74" s="66" t="s">
        <v>135</v>
      </c>
      <c r="D74" s="79">
        <v>12.77</v>
      </c>
      <c r="E74" s="23"/>
    </row>
    <row r="75" spans="1:6" ht="16" x14ac:dyDescent="0.2">
      <c r="A75" s="63">
        <f t="shared" si="1"/>
        <v>71</v>
      </c>
      <c r="B75" s="75" t="s">
        <v>307</v>
      </c>
      <c r="C75" s="66" t="s">
        <v>42</v>
      </c>
      <c r="D75" s="79">
        <v>10.87</v>
      </c>
      <c r="E75" s="23"/>
    </row>
    <row r="76" spans="1:6" ht="16" x14ac:dyDescent="0.2">
      <c r="A76" s="63">
        <f t="shared" si="1"/>
        <v>72</v>
      </c>
      <c r="B76" s="75" t="s">
        <v>308</v>
      </c>
      <c r="C76" s="66" t="s">
        <v>43</v>
      </c>
      <c r="D76" s="79">
        <v>6.04</v>
      </c>
      <c r="E76" s="23"/>
    </row>
    <row r="77" spans="1:6" ht="16" x14ac:dyDescent="0.2">
      <c r="A77" s="63">
        <f t="shared" si="1"/>
        <v>73</v>
      </c>
      <c r="B77" s="75" t="s">
        <v>309</v>
      </c>
      <c r="C77" s="66" t="s">
        <v>165</v>
      </c>
      <c r="D77" s="79">
        <v>19.079999999999998</v>
      </c>
      <c r="E77" s="23"/>
    </row>
    <row r="78" spans="1:6" ht="16" x14ac:dyDescent="0.2">
      <c r="A78" s="63">
        <f t="shared" si="1"/>
        <v>74</v>
      </c>
      <c r="B78" s="75" t="s">
        <v>339</v>
      </c>
      <c r="C78" s="66" t="s">
        <v>340</v>
      </c>
      <c r="D78" s="78">
        <v>36.5</v>
      </c>
      <c r="E78" s="23"/>
    </row>
    <row r="79" spans="1:6" ht="16" x14ac:dyDescent="0.2">
      <c r="A79" s="63">
        <f t="shared" si="1"/>
        <v>75</v>
      </c>
      <c r="B79" s="75" t="s">
        <v>310</v>
      </c>
      <c r="C79" s="66" t="s">
        <v>44</v>
      </c>
      <c r="D79" s="79">
        <v>10.87</v>
      </c>
      <c r="E79" s="23"/>
    </row>
    <row r="80" spans="1:6" ht="16" x14ac:dyDescent="0.2">
      <c r="A80" s="63">
        <f t="shared" si="1"/>
        <v>76</v>
      </c>
      <c r="B80" s="75" t="s">
        <v>311</v>
      </c>
      <c r="C80" s="66" t="s">
        <v>96</v>
      </c>
      <c r="D80" s="79">
        <v>26.62</v>
      </c>
      <c r="E80" s="23"/>
    </row>
    <row r="81" spans="1:5" ht="16" x14ac:dyDescent="0.2">
      <c r="A81" s="63">
        <f t="shared" si="1"/>
        <v>77</v>
      </c>
      <c r="B81" s="75" t="s">
        <v>312</v>
      </c>
      <c r="C81" s="66" t="s">
        <v>137</v>
      </c>
      <c r="D81" s="79">
        <v>12.77</v>
      </c>
      <c r="E81" s="23"/>
    </row>
    <row r="82" spans="1:5" ht="16" x14ac:dyDescent="0.2">
      <c r="A82" s="63">
        <f t="shared" si="1"/>
        <v>78</v>
      </c>
      <c r="B82" s="75" t="s">
        <v>313</v>
      </c>
      <c r="C82" s="66" t="s">
        <v>45</v>
      </c>
      <c r="D82" s="79">
        <v>8.02</v>
      </c>
      <c r="E82" s="23"/>
    </row>
    <row r="83" spans="1:5" ht="16" x14ac:dyDescent="0.2">
      <c r="A83" s="63">
        <f t="shared" si="1"/>
        <v>79</v>
      </c>
      <c r="B83" s="75" t="s">
        <v>314</v>
      </c>
      <c r="C83" s="66" t="s">
        <v>230</v>
      </c>
      <c r="D83" s="79">
        <v>3.86</v>
      </c>
      <c r="E83" s="23"/>
    </row>
    <row r="84" spans="1:5" ht="16" x14ac:dyDescent="0.2">
      <c r="A84" s="63">
        <f t="shared" si="1"/>
        <v>80</v>
      </c>
      <c r="B84" s="75" t="s">
        <v>315</v>
      </c>
      <c r="C84" s="66" t="s">
        <v>334</v>
      </c>
      <c r="D84" s="79">
        <v>28.7</v>
      </c>
      <c r="E84" s="91"/>
    </row>
    <row r="85" spans="1:5" ht="16" x14ac:dyDescent="0.2">
      <c r="A85" s="63">
        <f t="shared" si="1"/>
        <v>81</v>
      </c>
      <c r="B85" s="75" t="s">
        <v>316</v>
      </c>
      <c r="C85" s="66" t="s">
        <v>182</v>
      </c>
      <c r="D85" s="78">
        <v>15.42</v>
      </c>
      <c r="E85" s="104"/>
    </row>
    <row r="86" spans="1:5" ht="16" x14ac:dyDescent="0.2">
      <c r="A86" s="63">
        <f t="shared" si="1"/>
        <v>82</v>
      </c>
      <c r="B86" s="75" t="s">
        <v>350</v>
      </c>
      <c r="C86" s="66" t="s">
        <v>366</v>
      </c>
      <c r="D86" s="78">
        <v>30.78</v>
      </c>
      <c r="E86" s="104"/>
    </row>
    <row r="87" spans="1:5" ht="16" x14ac:dyDescent="0.2">
      <c r="A87" s="63">
        <f t="shared" si="1"/>
        <v>83</v>
      </c>
      <c r="B87" s="75" t="s">
        <v>317</v>
      </c>
      <c r="C87" s="66" t="s">
        <v>100</v>
      </c>
      <c r="D87" s="79">
        <v>17.32</v>
      </c>
      <c r="E87" s="23"/>
    </row>
    <row r="88" spans="1:5" ht="16" x14ac:dyDescent="0.2">
      <c r="A88" s="63">
        <f t="shared" si="1"/>
        <v>84</v>
      </c>
      <c r="B88" s="75" t="s">
        <v>318</v>
      </c>
      <c r="C88" s="66" t="s">
        <v>231</v>
      </c>
      <c r="D88" s="79">
        <v>9.1</v>
      </c>
      <c r="E88" s="23"/>
    </row>
    <row r="89" spans="1:5" ht="16" x14ac:dyDescent="0.2">
      <c r="A89" s="63">
        <f t="shared" si="1"/>
        <v>85</v>
      </c>
      <c r="B89" s="75" t="s">
        <v>319</v>
      </c>
      <c r="C89" s="66" t="s">
        <v>206</v>
      </c>
      <c r="D89" s="79">
        <v>14.53</v>
      </c>
      <c r="E89" s="23"/>
    </row>
    <row r="90" spans="1:5" ht="16" x14ac:dyDescent="0.2">
      <c r="A90" s="63">
        <f t="shared" si="1"/>
        <v>86</v>
      </c>
      <c r="B90" s="75" t="s">
        <v>320</v>
      </c>
      <c r="C90" s="66" t="s">
        <v>204</v>
      </c>
      <c r="D90" s="79">
        <v>15.42</v>
      </c>
      <c r="E90" s="23"/>
    </row>
    <row r="91" spans="1:5" ht="16" x14ac:dyDescent="0.2">
      <c r="A91" s="63">
        <f t="shared" si="1"/>
        <v>87</v>
      </c>
      <c r="B91" s="75" t="s">
        <v>321</v>
      </c>
      <c r="C91" s="66" t="s">
        <v>63</v>
      </c>
      <c r="D91" s="79">
        <v>14.31</v>
      </c>
      <c r="E91" s="23"/>
    </row>
    <row r="92" spans="1:5" ht="16" x14ac:dyDescent="0.2">
      <c r="A92" s="63">
        <f t="shared" si="1"/>
        <v>88</v>
      </c>
      <c r="B92" s="75" t="s">
        <v>322</v>
      </c>
      <c r="C92" s="66" t="s">
        <v>166</v>
      </c>
      <c r="D92" s="79">
        <v>19.07</v>
      </c>
      <c r="E92" s="23"/>
    </row>
    <row r="93" spans="1:5" ht="16" x14ac:dyDescent="0.2">
      <c r="A93" s="63">
        <f t="shared" si="1"/>
        <v>89</v>
      </c>
      <c r="B93" s="75" t="s">
        <v>323</v>
      </c>
      <c r="C93" s="66" t="s">
        <v>86</v>
      </c>
      <c r="D93" s="79">
        <v>12.79</v>
      </c>
      <c r="E93" s="23"/>
    </row>
    <row r="94" spans="1:5" ht="16" x14ac:dyDescent="0.2">
      <c r="A94" s="136"/>
      <c r="B94" s="137" t="s">
        <v>401</v>
      </c>
      <c r="C94" s="134" t="s">
        <v>400</v>
      </c>
      <c r="D94" s="132">
        <f>SUM(D5:D93)</f>
        <v>1494.4099999999994</v>
      </c>
      <c r="E94" s="133"/>
    </row>
    <row r="95" spans="1:5" ht="16" x14ac:dyDescent="0.2">
      <c r="A95" s="122"/>
      <c r="B95" s="123"/>
      <c r="C95" s="124"/>
      <c r="D95" s="79"/>
      <c r="E95" s="23"/>
    </row>
    <row r="96" spans="1:5" ht="16" x14ac:dyDescent="0.2">
      <c r="A96" s="125" t="s">
        <v>395</v>
      </c>
      <c r="B96" s="75" t="s">
        <v>336</v>
      </c>
      <c r="C96" s="66" t="s">
        <v>337</v>
      </c>
      <c r="D96" s="78">
        <v>25.84</v>
      </c>
      <c r="E96" s="23"/>
    </row>
    <row r="97" spans="1:5" ht="16" x14ac:dyDescent="0.2">
      <c r="A97" s="125" t="s">
        <v>395</v>
      </c>
      <c r="B97" s="75" t="s">
        <v>290</v>
      </c>
      <c r="C97" s="66" t="s">
        <v>202</v>
      </c>
      <c r="D97" s="79">
        <v>27.4</v>
      </c>
      <c r="E97" s="23"/>
    </row>
    <row r="98" spans="1:5" ht="16" x14ac:dyDescent="0.2">
      <c r="A98" s="131"/>
      <c r="B98" s="137" t="s">
        <v>395</v>
      </c>
      <c r="C98" s="134" t="s">
        <v>400</v>
      </c>
      <c r="D98" s="135">
        <f>SUM(D96:D97)</f>
        <v>53.239999999999995</v>
      </c>
      <c r="E98" s="133"/>
    </row>
    <row r="99" spans="1:5" ht="16" x14ac:dyDescent="0.2">
      <c r="A99" s="596" t="s">
        <v>52</v>
      </c>
      <c r="B99" s="597"/>
      <c r="C99" s="598"/>
      <c r="D99" s="93">
        <f>D94+D98</f>
        <v>1547.6499999999994</v>
      </c>
      <c r="E99" s="94"/>
    </row>
    <row r="100" spans="1:5" ht="16" x14ac:dyDescent="0.2">
      <c r="A100" s="618" t="s">
        <v>237</v>
      </c>
      <c r="B100" s="619"/>
      <c r="C100" s="620"/>
      <c r="D100" s="95">
        <v>0</v>
      </c>
      <c r="E100" s="94"/>
    </row>
    <row r="101" spans="1:5" ht="16" x14ac:dyDescent="0.2">
      <c r="A101" s="596" t="s">
        <v>52</v>
      </c>
      <c r="B101" s="597"/>
      <c r="C101" s="598"/>
      <c r="D101" s="103">
        <f>D99+D100</f>
        <v>1547.6499999999994</v>
      </c>
      <c r="E101" s="94"/>
    </row>
    <row r="102" spans="1:5" ht="16" x14ac:dyDescent="0.2">
      <c r="C102" s="53" t="s">
        <v>388</v>
      </c>
      <c r="D102" s="53" t="s">
        <v>389</v>
      </c>
      <c r="E102" s="112">
        <v>43761</v>
      </c>
    </row>
    <row r="104" spans="1:5" ht="16" x14ac:dyDescent="0.2">
      <c r="A104" s="63">
        <f>A57+1</f>
        <v>54</v>
      </c>
      <c r="B104" s="75" t="s">
        <v>293</v>
      </c>
      <c r="C104" s="66" t="s">
        <v>142</v>
      </c>
      <c r="D104" s="79">
        <v>16.3</v>
      </c>
      <c r="E104" s="23"/>
    </row>
  </sheetData>
  <autoFilter ref="C4:E93" xr:uid="{1B35777D-86B3-9A48-BA2D-325C1FB8F52E}">
    <sortState xmlns:xlrd2="http://schemas.microsoft.com/office/spreadsheetml/2017/richdata2" ref="C5:E93">
      <sortCondition ref="C4:C93"/>
    </sortState>
  </autoFilter>
  <mergeCells count="4">
    <mergeCell ref="A2:C2"/>
    <mergeCell ref="A99:C99"/>
    <mergeCell ref="A100:C100"/>
    <mergeCell ref="A101:C101"/>
  </mergeCells>
  <conditionalFormatting sqref="B1:B53 B55:B93 B95:B1048576">
    <cfRule type="duplicateValues" dxfId="21" priority="9"/>
  </conditionalFormatting>
  <conditionalFormatting sqref="B54">
    <cfRule type="duplicateValues" dxfId="20" priority="1"/>
  </conditionalFormatting>
  <conditionalFormatting sqref="B1:C53 B55:C93 B95:C1048576">
    <cfRule type="duplicateValues" dxfId="19" priority="8"/>
  </conditionalFormatting>
  <conditionalFormatting sqref="B54:C54">
    <cfRule type="duplicateValues" dxfId="18" priority="2"/>
  </conditionalFormatting>
  <conditionalFormatting sqref="C20">
    <cfRule type="duplicateValues" dxfId="17" priority="6"/>
  </conditionalFormatting>
  <conditionalFormatting sqref="C35">
    <cfRule type="duplicateValues" dxfId="16" priority="5"/>
  </conditionalFormatting>
  <conditionalFormatting sqref="C46">
    <cfRule type="duplicateValues" dxfId="15" priority="4"/>
  </conditionalFormatting>
  <conditionalFormatting sqref="E5:E93 E95:E98 E104">
    <cfRule type="notContainsBlanks" dxfId="14" priority="3">
      <formula>LEN(TRIM(E5))&gt;0</formula>
    </cfRule>
  </conditionalFormatting>
  <pageMargins left="0.7" right="0.7" top="0.75" bottom="0.75" header="0.3" footer="0.3"/>
  <pageSetup scale="41" orientation="portrait" horizontalDpi="0" verticalDpi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73A1-3158-0C41-8013-A3BDA9EF3F8D}">
  <sheetPr>
    <pageSetUpPr fitToPage="1"/>
  </sheetPr>
  <dimension ref="A1:J100"/>
  <sheetViews>
    <sheetView zoomScale="127" zoomScaleNormal="127" workbookViewId="0">
      <selection activeCell="I453" sqref="I453"/>
    </sheetView>
  </sheetViews>
  <sheetFormatPr baseColWidth="10" defaultColWidth="11.5" defaultRowHeight="13" x14ac:dyDescent="0.15"/>
  <cols>
    <col min="1" max="1" width="5" customWidth="1"/>
    <col min="2" max="2" width="17.33203125" customWidth="1"/>
    <col min="3" max="3" width="25.1640625" bestFit="1" customWidth="1"/>
    <col min="4" max="4" width="13.1640625" customWidth="1"/>
    <col min="5" max="5" width="23.83203125" customWidth="1"/>
  </cols>
  <sheetData>
    <row r="1" spans="1:5" ht="22" customHeight="1" x14ac:dyDescent="0.2">
      <c r="A1" s="74" t="s">
        <v>242</v>
      </c>
    </row>
    <row r="2" spans="1:5" ht="20" customHeight="1" x14ac:dyDescent="0.2">
      <c r="A2" s="595" t="s">
        <v>223</v>
      </c>
      <c r="B2" s="595"/>
      <c r="C2" s="595"/>
      <c r="D2" s="76" t="s">
        <v>240</v>
      </c>
      <c r="E2" s="77">
        <v>43739</v>
      </c>
    </row>
    <row r="3" spans="1:5" ht="11" customHeight="1" x14ac:dyDescent="0.2">
      <c r="A3" s="60"/>
      <c r="B3" s="60"/>
      <c r="C3" s="60"/>
      <c r="D3" s="61"/>
      <c r="E3" s="62"/>
    </row>
    <row r="4" spans="1:5" ht="16" x14ac:dyDescent="0.2">
      <c r="A4" s="72" t="s">
        <v>232</v>
      </c>
      <c r="B4" s="72" t="s">
        <v>241</v>
      </c>
      <c r="C4" s="73" t="s">
        <v>125</v>
      </c>
      <c r="D4" s="72" t="s">
        <v>126</v>
      </c>
      <c r="E4" s="72" t="s">
        <v>239</v>
      </c>
    </row>
    <row r="5" spans="1:5" ht="16" x14ac:dyDescent="0.2">
      <c r="A5" s="63">
        <v>1</v>
      </c>
      <c r="B5" s="75" t="s">
        <v>243</v>
      </c>
      <c r="C5" s="66" t="s">
        <v>198</v>
      </c>
      <c r="D5" s="78">
        <v>19.97</v>
      </c>
      <c r="E5" s="23"/>
    </row>
    <row r="6" spans="1:5" ht="16" x14ac:dyDescent="0.2">
      <c r="A6" s="63">
        <f>A5+1</f>
        <v>2</v>
      </c>
      <c r="B6" s="75" t="s">
        <v>244</v>
      </c>
      <c r="C6" s="66" t="s">
        <v>216</v>
      </c>
      <c r="D6" s="78">
        <v>16.3</v>
      </c>
      <c r="E6" s="23"/>
    </row>
    <row r="7" spans="1:5" ht="16" x14ac:dyDescent="0.2">
      <c r="A7" s="63">
        <f t="shared" ref="A7:A69" si="0">A6+1</f>
        <v>3</v>
      </c>
      <c r="B7" s="75" t="s">
        <v>245</v>
      </c>
      <c r="C7" s="66" t="s">
        <v>98</v>
      </c>
      <c r="D7" s="78">
        <v>36.5</v>
      </c>
      <c r="E7" s="23"/>
    </row>
    <row r="8" spans="1:5" ht="16" x14ac:dyDescent="0.2">
      <c r="A8" s="63">
        <f t="shared" si="0"/>
        <v>4</v>
      </c>
      <c r="B8" s="75" t="s">
        <v>246</v>
      </c>
      <c r="C8" s="66" t="s">
        <v>68</v>
      </c>
      <c r="D8" s="78">
        <v>13.21</v>
      </c>
      <c r="E8" s="23"/>
    </row>
    <row r="9" spans="1:5" ht="16" x14ac:dyDescent="0.2">
      <c r="A9" s="63">
        <f t="shared" si="0"/>
        <v>5</v>
      </c>
      <c r="B9" s="75" t="s">
        <v>247</v>
      </c>
      <c r="C9" s="66" t="s">
        <v>89</v>
      </c>
      <c r="D9" s="78">
        <v>12.32</v>
      </c>
      <c r="E9" s="23"/>
    </row>
    <row r="10" spans="1:5" ht="16" x14ac:dyDescent="0.2">
      <c r="A10" s="63">
        <f t="shared" si="0"/>
        <v>6</v>
      </c>
      <c r="B10" s="75" t="s">
        <v>336</v>
      </c>
      <c r="C10" s="66" t="s">
        <v>337</v>
      </c>
      <c r="D10" s="78">
        <v>25.84</v>
      </c>
      <c r="E10" s="23"/>
    </row>
    <row r="11" spans="1:5" ht="16" x14ac:dyDescent="0.2">
      <c r="A11" s="63">
        <f t="shared" si="0"/>
        <v>7</v>
      </c>
      <c r="B11" s="75" t="s">
        <v>248</v>
      </c>
      <c r="C11" s="66" t="s">
        <v>138</v>
      </c>
      <c r="D11" s="78">
        <v>13.65</v>
      </c>
      <c r="E11" s="23"/>
    </row>
    <row r="12" spans="1:5" ht="16" x14ac:dyDescent="0.2">
      <c r="A12" s="63">
        <f t="shared" si="0"/>
        <v>8</v>
      </c>
      <c r="B12" s="75" t="s">
        <v>249</v>
      </c>
      <c r="C12" s="66" t="s">
        <v>139</v>
      </c>
      <c r="D12" s="78">
        <v>12.77</v>
      </c>
      <c r="E12" s="23"/>
    </row>
    <row r="13" spans="1:5" ht="16" x14ac:dyDescent="0.2">
      <c r="A13" s="63">
        <f t="shared" si="0"/>
        <v>9</v>
      </c>
      <c r="B13" s="75" t="s">
        <v>250</v>
      </c>
      <c r="C13" s="66" t="s">
        <v>217</v>
      </c>
      <c r="D13" s="78">
        <v>15.42</v>
      </c>
      <c r="E13" s="23"/>
    </row>
    <row r="14" spans="1:5" ht="16" x14ac:dyDescent="0.2">
      <c r="A14" s="63">
        <f t="shared" si="0"/>
        <v>10</v>
      </c>
      <c r="B14" s="75" t="s">
        <v>344</v>
      </c>
      <c r="C14" s="66" t="s">
        <v>342</v>
      </c>
      <c r="D14" s="78">
        <v>33.9</v>
      </c>
      <c r="E14" s="23"/>
    </row>
    <row r="15" spans="1:5" ht="16" x14ac:dyDescent="0.2">
      <c r="A15" s="63">
        <f t="shared" si="0"/>
        <v>11</v>
      </c>
      <c r="B15" s="75" t="s">
        <v>253</v>
      </c>
      <c r="C15" s="66" t="s">
        <v>97</v>
      </c>
      <c r="D15" s="78">
        <v>20.41</v>
      </c>
      <c r="E15" s="23"/>
    </row>
    <row r="16" spans="1:5" ht="16" x14ac:dyDescent="0.2">
      <c r="A16" s="63">
        <f t="shared" si="0"/>
        <v>12</v>
      </c>
      <c r="B16" s="75" t="s">
        <v>347</v>
      </c>
      <c r="C16" s="66" t="s">
        <v>348</v>
      </c>
      <c r="D16" s="78">
        <v>16.3</v>
      </c>
      <c r="E16" s="23" t="s">
        <v>386</v>
      </c>
    </row>
    <row r="17" spans="1:5" ht="16" x14ac:dyDescent="0.2">
      <c r="A17" s="63">
        <f t="shared" si="0"/>
        <v>13</v>
      </c>
      <c r="B17" s="75" t="s">
        <v>254</v>
      </c>
      <c r="C17" s="66" t="s">
        <v>178</v>
      </c>
      <c r="D17" s="78">
        <v>10.87</v>
      </c>
      <c r="E17" s="23"/>
    </row>
    <row r="18" spans="1:5" ht="16" x14ac:dyDescent="0.2">
      <c r="A18" s="63">
        <f t="shared" si="0"/>
        <v>14</v>
      </c>
      <c r="B18" s="75" t="s">
        <v>324</v>
      </c>
      <c r="C18" s="66" t="s">
        <v>325</v>
      </c>
      <c r="D18" s="78">
        <v>39.1</v>
      </c>
      <c r="E18" s="23"/>
    </row>
    <row r="19" spans="1:5" ht="16" x14ac:dyDescent="0.2">
      <c r="A19" s="63">
        <f t="shared" si="0"/>
        <v>15</v>
      </c>
      <c r="B19" s="75" t="s">
        <v>255</v>
      </c>
      <c r="C19" s="66" t="s">
        <v>79</v>
      </c>
      <c r="D19" s="78">
        <v>19.97</v>
      </c>
      <c r="E19" s="23"/>
    </row>
    <row r="20" spans="1:5" ht="16" x14ac:dyDescent="0.2">
      <c r="A20" s="63">
        <f t="shared" si="0"/>
        <v>16</v>
      </c>
      <c r="B20" s="75" t="s">
        <v>256</v>
      </c>
      <c r="C20" s="66" t="s">
        <v>80</v>
      </c>
      <c r="D20" s="78">
        <v>13.65</v>
      </c>
      <c r="E20" s="23"/>
    </row>
    <row r="21" spans="1:5" ht="16" x14ac:dyDescent="0.2">
      <c r="A21" s="63">
        <f t="shared" si="0"/>
        <v>17</v>
      </c>
      <c r="B21" s="75" t="s">
        <v>327</v>
      </c>
      <c r="C21" s="102" t="s">
        <v>328</v>
      </c>
      <c r="D21" s="78">
        <v>20.85</v>
      </c>
      <c r="E21" s="23"/>
    </row>
    <row r="22" spans="1:5" ht="16" x14ac:dyDescent="0.2">
      <c r="A22" s="63">
        <f t="shared" si="0"/>
        <v>18</v>
      </c>
      <c r="B22" s="75" t="s">
        <v>257</v>
      </c>
      <c r="C22" s="66" t="s">
        <v>205</v>
      </c>
      <c r="D22" s="78">
        <v>15.86</v>
      </c>
      <c r="E22" s="23"/>
    </row>
    <row r="23" spans="1:5" ht="16" x14ac:dyDescent="0.2">
      <c r="A23" s="63">
        <f t="shared" si="0"/>
        <v>19</v>
      </c>
      <c r="B23" s="75" t="s">
        <v>258</v>
      </c>
      <c r="C23" s="66" t="s">
        <v>64</v>
      </c>
      <c r="D23" s="78">
        <v>14.53</v>
      </c>
      <c r="E23" s="23"/>
    </row>
    <row r="24" spans="1:5" ht="16" x14ac:dyDescent="0.2">
      <c r="A24" s="63">
        <f t="shared" si="0"/>
        <v>20</v>
      </c>
      <c r="B24" s="75" t="s">
        <v>259</v>
      </c>
      <c r="C24" s="66" t="s">
        <v>218</v>
      </c>
      <c r="D24" s="78">
        <v>5.64</v>
      </c>
      <c r="E24" s="23"/>
    </row>
    <row r="25" spans="1:5" ht="16" x14ac:dyDescent="0.2">
      <c r="A25" s="63">
        <f t="shared" si="0"/>
        <v>21</v>
      </c>
      <c r="B25" s="75" t="s">
        <v>261</v>
      </c>
      <c r="C25" s="66" t="s">
        <v>262</v>
      </c>
      <c r="D25" s="79">
        <v>8.4</v>
      </c>
      <c r="E25" s="23"/>
    </row>
    <row r="26" spans="1:5" ht="16" x14ac:dyDescent="0.2">
      <c r="A26" s="63">
        <f t="shared" si="0"/>
        <v>22</v>
      </c>
      <c r="B26" s="75" t="s">
        <v>263</v>
      </c>
      <c r="C26" s="66" t="s">
        <v>57</v>
      </c>
      <c r="D26" s="79">
        <v>12.79</v>
      </c>
      <c r="E26" s="23"/>
    </row>
    <row r="27" spans="1:5" ht="16" x14ac:dyDescent="0.2">
      <c r="A27" s="63">
        <f t="shared" si="0"/>
        <v>23</v>
      </c>
      <c r="B27" s="75" t="s">
        <v>264</v>
      </c>
      <c r="C27" s="66" t="s">
        <v>58</v>
      </c>
      <c r="D27" s="79">
        <v>13.65</v>
      </c>
      <c r="E27" s="23"/>
    </row>
    <row r="28" spans="1:5" ht="16" x14ac:dyDescent="0.2">
      <c r="A28" s="63">
        <f t="shared" si="0"/>
        <v>24</v>
      </c>
      <c r="B28" s="75" t="s">
        <v>265</v>
      </c>
      <c r="C28" s="66" t="s">
        <v>219</v>
      </c>
      <c r="D28" s="79">
        <v>14.53</v>
      </c>
      <c r="E28" s="23"/>
    </row>
    <row r="29" spans="1:5" ht="16" x14ac:dyDescent="0.2">
      <c r="A29" s="63">
        <f t="shared" si="0"/>
        <v>25</v>
      </c>
      <c r="B29" s="75" t="s">
        <v>266</v>
      </c>
      <c r="C29" s="66" t="s">
        <v>69</v>
      </c>
      <c r="D29" s="79">
        <v>22.19</v>
      </c>
      <c r="E29" s="23"/>
    </row>
    <row r="30" spans="1:5" ht="16" x14ac:dyDescent="0.2">
      <c r="A30" s="63">
        <f t="shared" si="0"/>
        <v>26</v>
      </c>
      <c r="B30" s="75" t="s">
        <v>267</v>
      </c>
      <c r="C30" s="66" t="s">
        <v>17</v>
      </c>
      <c r="D30" s="79">
        <v>6.9</v>
      </c>
      <c r="E30" s="23"/>
    </row>
    <row r="31" spans="1:5" ht="16" x14ac:dyDescent="0.2">
      <c r="A31" s="63">
        <f t="shared" si="0"/>
        <v>27</v>
      </c>
      <c r="B31" s="75" t="s">
        <v>268</v>
      </c>
      <c r="C31" s="85" t="s">
        <v>224</v>
      </c>
      <c r="D31" s="86">
        <v>19.53</v>
      </c>
      <c r="E31" s="23"/>
    </row>
    <row r="32" spans="1:5" ht="16" x14ac:dyDescent="0.2">
      <c r="A32" s="63">
        <f t="shared" si="0"/>
        <v>28</v>
      </c>
      <c r="B32" s="75" t="s">
        <v>269</v>
      </c>
      <c r="C32" s="66" t="s">
        <v>103</v>
      </c>
      <c r="D32" s="79">
        <v>23.49</v>
      </c>
      <c r="E32" s="23"/>
    </row>
    <row r="33" spans="1:10" ht="16" x14ac:dyDescent="0.2">
      <c r="A33" s="63">
        <f t="shared" si="0"/>
        <v>29</v>
      </c>
      <c r="B33" s="75" t="s">
        <v>270</v>
      </c>
      <c r="C33" s="66" t="s">
        <v>233</v>
      </c>
      <c r="D33" s="79">
        <v>11.89</v>
      </c>
      <c r="E33" s="23"/>
    </row>
    <row r="34" spans="1:10" ht="16" x14ac:dyDescent="0.2">
      <c r="A34" s="63">
        <f t="shared" si="0"/>
        <v>30</v>
      </c>
      <c r="B34" s="75" t="s">
        <v>271</v>
      </c>
      <c r="C34" s="66" t="s">
        <v>234</v>
      </c>
      <c r="D34" s="79">
        <v>7.82</v>
      </c>
      <c r="E34" s="23"/>
    </row>
    <row r="35" spans="1:10" ht="16" x14ac:dyDescent="0.2">
      <c r="A35" s="63">
        <f t="shared" si="0"/>
        <v>31</v>
      </c>
      <c r="B35" s="75" t="s">
        <v>329</v>
      </c>
      <c r="C35" s="102" t="s">
        <v>330</v>
      </c>
      <c r="D35" s="78">
        <v>16.940000000000001</v>
      </c>
      <c r="E35" s="23"/>
    </row>
    <row r="36" spans="1:10" ht="16" x14ac:dyDescent="0.2">
      <c r="A36" s="63">
        <f t="shared" si="0"/>
        <v>32</v>
      </c>
      <c r="B36" s="75" t="s">
        <v>273</v>
      </c>
      <c r="C36" s="66" t="s">
        <v>25</v>
      </c>
      <c r="D36" s="79">
        <v>19.079999999999998</v>
      </c>
      <c r="E36" s="23"/>
    </row>
    <row r="37" spans="1:10" ht="16" x14ac:dyDescent="0.2">
      <c r="A37" s="63">
        <f t="shared" si="0"/>
        <v>33</v>
      </c>
      <c r="B37" s="75" t="s">
        <v>274</v>
      </c>
      <c r="C37" s="66" t="s">
        <v>88</v>
      </c>
      <c r="D37" s="79">
        <v>15.19</v>
      </c>
      <c r="E37" s="23"/>
    </row>
    <row r="38" spans="1:10" ht="16" x14ac:dyDescent="0.2">
      <c r="A38" s="63">
        <f t="shared" si="0"/>
        <v>34</v>
      </c>
      <c r="B38" s="75" t="s">
        <v>275</v>
      </c>
      <c r="C38" s="66" t="s">
        <v>173</v>
      </c>
      <c r="D38" s="79">
        <v>22.38</v>
      </c>
      <c r="E38" s="23"/>
    </row>
    <row r="39" spans="1:10" ht="16" x14ac:dyDescent="0.2">
      <c r="A39" s="63">
        <f t="shared" si="0"/>
        <v>35</v>
      </c>
      <c r="B39" s="75" t="s">
        <v>276</v>
      </c>
      <c r="C39" s="66" t="s">
        <v>189</v>
      </c>
      <c r="D39" s="79">
        <v>5.59</v>
      </c>
      <c r="E39" s="23"/>
    </row>
    <row r="40" spans="1:10" ht="16" x14ac:dyDescent="0.2">
      <c r="A40" s="63">
        <f t="shared" si="0"/>
        <v>36</v>
      </c>
      <c r="B40" s="75" t="s">
        <v>277</v>
      </c>
      <c r="C40" s="66" t="s">
        <v>143</v>
      </c>
      <c r="D40" s="79">
        <v>15.42</v>
      </c>
      <c r="E40" s="23"/>
    </row>
    <row r="41" spans="1:10" ht="16" x14ac:dyDescent="0.2">
      <c r="A41" s="63">
        <f t="shared" si="0"/>
        <v>37</v>
      </c>
      <c r="B41" s="75" t="s">
        <v>278</v>
      </c>
      <c r="C41" s="66" t="s">
        <v>235</v>
      </c>
      <c r="D41" s="79">
        <v>10.36</v>
      </c>
      <c r="E41" s="23"/>
    </row>
    <row r="42" spans="1:10" ht="16" x14ac:dyDescent="0.2">
      <c r="A42" s="63">
        <f t="shared" si="0"/>
        <v>38</v>
      </c>
      <c r="B42" s="75" t="s">
        <v>279</v>
      </c>
      <c r="C42" s="66" t="s">
        <v>29</v>
      </c>
      <c r="D42" s="79">
        <v>8.89</v>
      </c>
      <c r="E42" s="23"/>
    </row>
    <row r="43" spans="1:10" ht="16" x14ac:dyDescent="0.2">
      <c r="A43" s="63">
        <f t="shared" si="0"/>
        <v>39</v>
      </c>
      <c r="B43" s="75" t="s">
        <v>280</v>
      </c>
      <c r="C43" s="66" t="s">
        <v>201</v>
      </c>
      <c r="D43" s="79">
        <v>14.53</v>
      </c>
      <c r="E43" s="23"/>
    </row>
    <row r="44" spans="1:10" ht="16" x14ac:dyDescent="0.2">
      <c r="A44" s="63">
        <f t="shared" si="0"/>
        <v>40</v>
      </c>
      <c r="B44" s="75" t="s">
        <v>281</v>
      </c>
      <c r="C44" s="66" t="s">
        <v>30</v>
      </c>
      <c r="D44" s="79">
        <v>16.3</v>
      </c>
      <c r="E44" s="23"/>
    </row>
    <row r="45" spans="1:10" ht="16" x14ac:dyDescent="0.2">
      <c r="A45" s="63">
        <f t="shared" si="0"/>
        <v>41</v>
      </c>
      <c r="B45" s="75" t="s">
        <v>282</v>
      </c>
      <c r="C45" s="85" t="s">
        <v>226</v>
      </c>
      <c r="D45" s="86">
        <v>19.97</v>
      </c>
      <c r="E45" s="23"/>
    </row>
    <row r="46" spans="1:10" ht="16" x14ac:dyDescent="0.2">
      <c r="A46" s="63">
        <f t="shared" si="0"/>
        <v>42</v>
      </c>
      <c r="B46" s="75" t="s">
        <v>331</v>
      </c>
      <c r="C46" s="102" t="s">
        <v>332</v>
      </c>
      <c r="D46" s="86">
        <v>19.97</v>
      </c>
      <c r="E46" s="23"/>
      <c r="H46" s="13"/>
      <c r="I46" s="42"/>
      <c r="J46" s="45"/>
    </row>
    <row r="47" spans="1:10" ht="16" x14ac:dyDescent="0.2">
      <c r="A47" s="63">
        <f t="shared" si="0"/>
        <v>43</v>
      </c>
      <c r="B47" s="75" t="s">
        <v>283</v>
      </c>
      <c r="C47" s="66" t="s">
        <v>71</v>
      </c>
      <c r="D47" s="79">
        <v>8.89</v>
      </c>
      <c r="E47" s="23"/>
    </row>
    <row r="48" spans="1:10" ht="16" x14ac:dyDescent="0.2">
      <c r="A48" s="63">
        <f t="shared" si="0"/>
        <v>44</v>
      </c>
      <c r="B48" s="75" t="s">
        <v>284</v>
      </c>
      <c r="C48" s="66" t="s">
        <v>131</v>
      </c>
      <c r="D48" s="79">
        <v>14.53</v>
      </c>
      <c r="E48" s="23"/>
    </row>
    <row r="49" spans="1:5" ht="16" x14ac:dyDescent="0.2">
      <c r="A49" s="63">
        <f t="shared" si="0"/>
        <v>45</v>
      </c>
      <c r="B49" s="75" t="s">
        <v>285</v>
      </c>
      <c r="C49" s="85" t="s">
        <v>227</v>
      </c>
      <c r="D49" s="86">
        <v>14.53</v>
      </c>
      <c r="E49" s="23"/>
    </row>
    <row r="50" spans="1:5" ht="16" x14ac:dyDescent="0.2">
      <c r="A50" s="63">
        <f t="shared" si="0"/>
        <v>46</v>
      </c>
      <c r="B50" s="75" t="s">
        <v>286</v>
      </c>
      <c r="C50" s="66" t="s">
        <v>70</v>
      </c>
      <c r="D50" s="79">
        <v>12.32</v>
      </c>
      <c r="E50" s="23"/>
    </row>
    <row r="51" spans="1:5" ht="16" x14ac:dyDescent="0.2">
      <c r="A51" s="106">
        <f t="shared" si="0"/>
        <v>47</v>
      </c>
      <c r="B51" s="107" t="s">
        <v>375</v>
      </c>
      <c r="C51" s="108" t="s">
        <v>34</v>
      </c>
      <c r="D51" s="109">
        <v>29.52</v>
      </c>
      <c r="E51" s="23" t="s">
        <v>379</v>
      </c>
    </row>
    <row r="52" spans="1:5" ht="16" x14ac:dyDescent="0.2">
      <c r="A52" s="63">
        <f t="shared" si="0"/>
        <v>48</v>
      </c>
      <c r="B52" s="75" t="s">
        <v>287</v>
      </c>
      <c r="C52" s="70" t="s">
        <v>214</v>
      </c>
      <c r="D52" s="80">
        <v>14.29</v>
      </c>
      <c r="E52" s="23"/>
    </row>
    <row r="53" spans="1:5" ht="16" x14ac:dyDescent="0.2">
      <c r="A53" s="63">
        <f t="shared" si="0"/>
        <v>49</v>
      </c>
      <c r="B53" s="75" t="s">
        <v>289</v>
      </c>
      <c r="C53" s="66" t="s">
        <v>133</v>
      </c>
      <c r="D53" s="79">
        <v>12.77</v>
      </c>
      <c r="E53" s="23"/>
    </row>
    <row r="54" spans="1:5" ht="16" x14ac:dyDescent="0.2">
      <c r="A54" s="106">
        <f t="shared" si="0"/>
        <v>50</v>
      </c>
      <c r="B54" s="107" t="s">
        <v>377</v>
      </c>
      <c r="C54" s="108" t="s">
        <v>378</v>
      </c>
      <c r="D54" s="109">
        <v>50.22</v>
      </c>
      <c r="E54" s="23" t="s">
        <v>379</v>
      </c>
    </row>
    <row r="55" spans="1:5" ht="16" x14ac:dyDescent="0.2">
      <c r="A55" s="63">
        <f t="shared" si="0"/>
        <v>51</v>
      </c>
      <c r="B55" s="75" t="s">
        <v>290</v>
      </c>
      <c r="C55" s="66" t="s">
        <v>202</v>
      </c>
      <c r="D55" s="79">
        <v>27.4</v>
      </c>
      <c r="E55" s="23"/>
    </row>
    <row r="56" spans="1:5" ht="16" x14ac:dyDescent="0.2">
      <c r="A56" s="63">
        <f t="shared" si="0"/>
        <v>52</v>
      </c>
      <c r="B56" s="75" t="s">
        <v>291</v>
      </c>
      <c r="C56" s="85" t="s">
        <v>228</v>
      </c>
      <c r="D56" s="86">
        <v>16.3</v>
      </c>
      <c r="E56" s="23"/>
    </row>
    <row r="57" spans="1:5" ht="16" x14ac:dyDescent="0.2">
      <c r="A57" s="63">
        <f t="shared" si="0"/>
        <v>53</v>
      </c>
      <c r="B57" s="75" t="s">
        <v>292</v>
      </c>
      <c r="C57" s="66" t="s">
        <v>84</v>
      </c>
      <c r="D57" s="79">
        <v>19.079999999999998</v>
      </c>
      <c r="E57" s="23"/>
    </row>
    <row r="58" spans="1:5" ht="16" x14ac:dyDescent="0.2">
      <c r="A58" s="63">
        <f t="shared" si="0"/>
        <v>54</v>
      </c>
      <c r="B58" s="75" t="s">
        <v>294</v>
      </c>
      <c r="C58" s="66" t="s">
        <v>60</v>
      </c>
      <c r="D58" s="79">
        <v>18.420000000000002</v>
      </c>
      <c r="E58" s="23"/>
    </row>
    <row r="59" spans="1:5" ht="16" x14ac:dyDescent="0.2">
      <c r="A59" s="63">
        <f t="shared" si="0"/>
        <v>55</v>
      </c>
      <c r="B59" s="75" t="s">
        <v>295</v>
      </c>
      <c r="C59" s="66" t="s">
        <v>222</v>
      </c>
      <c r="D59" s="79">
        <v>7.01</v>
      </c>
      <c r="E59" s="23"/>
    </row>
    <row r="60" spans="1:5" ht="16" x14ac:dyDescent="0.2">
      <c r="A60" s="106">
        <f t="shared" si="0"/>
        <v>56</v>
      </c>
      <c r="B60" s="107" t="s">
        <v>351</v>
      </c>
      <c r="C60" s="108" t="s">
        <v>367</v>
      </c>
      <c r="D60" s="109">
        <v>16.02</v>
      </c>
      <c r="E60" s="23" t="s">
        <v>376</v>
      </c>
    </row>
    <row r="61" spans="1:5" ht="16" x14ac:dyDescent="0.2">
      <c r="A61" s="63">
        <f t="shared" si="0"/>
        <v>57</v>
      </c>
      <c r="B61" s="75" t="s">
        <v>296</v>
      </c>
      <c r="C61" s="70" t="s">
        <v>215</v>
      </c>
      <c r="D61" s="80">
        <v>26.62</v>
      </c>
      <c r="E61" s="23"/>
    </row>
    <row r="62" spans="1:5" ht="16" x14ac:dyDescent="0.2">
      <c r="A62" s="106">
        <f t="shared" si="0"/>
        <v>58</v>
      </c>
      <c r="B62" s="107" t="s">
        <v>387</v>
      </c>
      <c r="C62" s="110" t="s">
        <v>374</v>
      </c>
      <c r="D62" s="111">
        <v>25.4</v>
      </c>
      <c r="E62" s="23" t="s">
        <v>376</v>
      </c>
    </row>
    <row r="63" spans="1:5" ht="16" x14ac:dyDescent="0.2">
      <c r="A63" s="63">
        <f t="shared" si="0"/>
        <v>59</v>
      </c>
      <c r="B63" s="75" t="s">
        <v>297</v>
      </c>
      <c r="C63" s="66" t="s">
        <v>72</v>
      </c>
      <c r="D63" s="79">
        <v>15.23</v>
      </c>
      <c r="E63" s="23"/>
    </row>
    <row r="64" spans="1:5" ht="16" x14ac:dyDescent="0.2">
      <c r="A64" s="63">
        <f t="shared" si="0"/>
        <v>60</v>
      </c>
      <c r="B64" s="75" t="s">
        <v>298</v>
      </c>
      <c r="C64" s="66" t="s">
        <v>118</v>
      </c>
      <c r="D64" s="79">
        <v>22.62</v>
      </c>
      <c r="E64" s="23"/>
    </row>
    <row r="65" spans="1:6" ht="16" x14ac:dyDescent="0.2">
      <c r="A65" s="63">
        <f t="shared" si="0"/>
        <v>61</v>
      </c>
      <c r="B65" s="75" t="s">
        <v>299</v>
      </c>
      <c r="C65" s="66" t="s">
        <v>62</v>
      </c>
      <c r="D65" s="79">
        <v>12.79</v>
      </c>
      <c r="E65" s="23"/>
    </row>
    <row r="66" spans="1:6" ht="16" x14ac:dyDescent="0.2">
      <c r="A66" s="63">
        <f t="shared" si="0"/>
        <v>62</v>
      </c>
      <c r="B66" s="75" t="s">
        <v>300</v>
      </c>
      <c r="C66" s="66" t="s">
        <v>203</v>
      </c>
      <c r="D66" s="79">
        <v>27.4</v>
      </c>
      <c r="E66" s="23"/>
    </row>
    <row r="67" spans="1:6" ht="16" x14ac:dyDescent="0.2">
      <c r="A67" s="63">
        <f t="shared" si="0"/>
        <v>63</v>
      </c>
      <c r="B67" s="75" t="s">
        <v>301</v>
      </c>
      <c r="C67" s="66" t="s">
        <v>229</v>
      </c>
      <c r="D67" s="79">
        <v>19.079999999999998</v>
      </c>
      <c r="E67" s="23"/>
      <c r="F67" t="s">
        <v>384</v>
      </c>
    </row>
    <row r="68" spans="1:6" ht="16" x14ac:dyDescent="0.2">
      <c r="A68" s="106">
        <f t="shared" si="0"/>
        <v>64</v>
      </c>
      <c r="B68" s="107" t="s">
        <v>380</v>
      </c>
      <c r="C68" s="108" t="s">
        <v>381</v>
      </c>
      <c r="D68" s="109">
        <v>66.540000000000006</v>
      </c>
      <c r="E68" s="23" t="s">
        <v>379</v>
      </c>
    </row>
    <row r="69" spans="1:6" ht="16" x14ac:dyDescent="0.2">
      <c r="A69" s="63">
        <f t="shared" si="0"/>
        <v>65</v>
      </c>
      <c r="B69" s="75" t="s">
        <v>302</v>
      </c>
      <c r="C69" s="66" t="s">
        <v>38</v>
      </c>
      <c r="D69" s="79">
        <v>7.99</v>
      </c>
      <c r="E69" s="23"/>
    </row>
    <row r="70" spans="1:6" ht="16" x14ac:dyDescent="0.2">
      <c r="A70" s="63">
        <f t="shared" ref="A70:A93" si="1">A69+1</f>
        <v>66</v>
      </c>
      <c r="B70" s="75" t="s">
        <v>303</v>
      </c>
      <c r="C70" s="66" t="s">
        <v>134</v>
      </c>
      <c r="D70" s="79">
        <v>14.53</v>
      </c>
      <c r="E70" s="23"/>
    </row>
    <row r="71" spans="1:6" ht="16" x14ac:dyDescent="0.2">
      <c r="A71" s="63">
        <f t="shared" si="1"/>
        <v>67</v>
      </c>
      <c r="B71" s="75" t="s">
        <v>304</v>
      </c>
      <c r="C71" s="66" t="s">
        <v>186</v>
      </c>
      <c r="D71" s="79">
        <v>20.41</v>
      </c>
      <c r="E71" s="23"/>
    </row>
    <row r="72" spans="1:6" ht="16" x14ac:dyDescent="0.2">
      <c r="A72" s="63">
        <f t="shared" si="1"/>
        <v>68</v>
      </c>
      <c r="B72" s="75" t="s">
        <v>305</v>
      </c>
      <c r="C72" s="66" t="s">
        <v>236</v>
      </c>
      <c r="D72" s="79">
        <v>9.81</v>
      </c>
      <c r="E72" s="23"/>
    </row>
    <row r="73" spans="1:6" ht="16" x14ac:dyDescent="0.2">
      <c r="A73" s="106">
        <f t="shared" si="1"/>
        <v>69</v>
      </c>
      <c r="B73" s="107" t="s">
        <v>382</v>
      </c>
      <c r="C73" s="108" t="s">
        <v>383</v>
      </c>
      <c r="D73" s="109">
        <v>50.22</v>
      </c>
      <c r="E73" s="23" t="s">
        <v>379</v>
      </c>
    </row>
    <row r="74" spans="1:6" ht="16" x14ac:dyDescent="0.2">
      <c r="A74" s="63">
        <f t="shared" si="1"/>
        <v>70</v>
      </c>
      <c r="B74" s="75" t="s">
        <v>306</v>
      </c>
      <c r="C74" s="66" t="s">
        <v>135</v>
      </c>
      <c r="D74" s="79">
        <v>12.77</v>
      </c>
      <c r="E74" s="23"/>
    </row>
    <row r="75" spans="1:6" ht="16" x14ac:dyDescent="0.2">
      <c r="A75" s="63">
        <f t="shared" si="1"/>
        <v>71</v>
      </c>
      <c r="B75" s="75" t="s">
        <v>307</v>
      </c>
      <c r="C75" s="66" t="s">
        <v>42</v>
      </c>
      <c r="D75" s="79">
        <v>10.87</v>
      </c>
      <c r="E75" s="23"/>
    </row>
    <row r="76" spans="1:6" ht="16" x14ac:dyDescent="0.2">
      <c r="A76" s="63">
        <f t="shared" si="1"/>
        <v>72</v>
      </c>
      <c r="B76" s="75" t="s">
        <v>308</v>
      </c>
      <c r="C76" s="66" t="s">
        <v>43</v>
      </c>
      <c r="D76" s="79">
        <v>6.04</v>
      </c>
      <c r="E76" s="23"/>
    </row>
    <row r="77" spans="1:6" ht="16" x14ac:dyDescent="0.2">
      <c r="A77" s="63">
        <f t="shared" si="1"/>
        <v>73</v>
      </c>
      <c r="B77" s="75" t="s">
        <v>309</v>
      </c>
      <c r="C77" s="66" t="s">
        <v>165</v>
      </c>
      <c r="D77" s="79">
        <v>19.079999999999998</v>
      </c>
      <c r="E77" s="23"/>
    </row>
    <row r="78" spans="1:6" ht="16" x14ac:dyDescent="0.2">
      <c r="A78" s="63">
        <f t="shared" si="1"/>
        <v>74</v>
      </c>
      <c r="B78" s="75" t="s">
        <v>339</v>
      </c>
      <c r="C78" s="66" t="s">
        <v>340</v>
      </c>
      <c r="D78" s="78">
        <v>36.5</v>
      </c>
      <c r="E78" s="23"/>
    </row>
    <row r="79" spans="1:6" ht="16" x14ac:dyDescent="0.2">
      <c r="A79" s="63">
        <f t="shared" si="1"/>
        <v>75</v>
      </c>
      <c r="B79" s="75" t="s">
        <v>310</v>
      </c>
      <c r="C79" s="66" t="s">
        <v>44</v>
      </c>
      <c r="D79" s="79">
        <v>10.87</v>
      </c>
      <c r="E79" s="23"/>
    </row>
    <row r="80" spans="1:6" ht="16" x14ac:dyDescent="0.2">
      <c r="A80" s="63">
        <f t="shared" si="1"/>
        <v>76</v>
      </c>
      <c r="B80" s="75" t="s">
        <v>311</v>
      </c>
      <c r="C80" s="66" t="s">
        <v>96</v>
      </c>
      <c r="D80" s="79">
        <v>26.62</v>
      </c>
      <c r="E80" s="23"/>
    </row>
    <row r="81" spans="1:5" ht="16" x14ac:dyDescent="0.2">
      <c r="A81" s="63">
        <f t="shared" si="1"/>
        <v>77</v>
      </c>
      <c r="B81" s="75" t="s">
        <v>312</v>
      </c>
      <c r="C81" s="66" t="s">
        <v>137</v>
      </c>
      <c r="D81" s="79">
        <v>12.77</v>
      </c>
      <c r="E81" s="23"/>
    </row>
    <row r="82" spans="1:5" ht="16" x14ac:dyDescent="0.2">
      <c r="A82" s="63">
        <f t="shared" si="1"/>
        <v>78</v>
      </c>
      <c r="B82" s="75" t="s">
        <v>313</v>
      </c>
      <c r="C82" s="66" t="s">
        <v>45</v>
      </c>
      <c r="D82" s="79">
        <v>8.02</v>
      </c>
      <c r="E82" s="23"/>
    </row>
    <row r="83" spans="1:5" ht="16" x14ac:dyDescent="0.2">
      <c r="A83" s="63">
        <f t="shared" si="1"/>
        <v>79</v>
      </c>
      <c r="B83" s="75" t="s">
        <v>314</v>
      </c>
      <c r="C83" s="66" t="s">
        <v>230</v>
      </c>
      <c r="D83" s="79">
        <v>3.86</v>
      </c>
      <c r="E83" s="23"/>
    </row>
    <row r="84" spans="1:5" ht="16" x14ac:dyDescent="0.2">
      <c r="A84" s="63">
        <f t="shared" si="1"/>
        <v>80</v>
      </c>
      <c r="B84" s="75" t="s">
        <v>315</v>
      </c>
      <c r="C84" s="66" t="s">
        <v>334</v>
      </c>
      <c r="D84" s="79">
        <v>28.7</v>
      </c>
      <c r="E84" s="91"/>
    </row>
    <row r="85" spans="1:5" ht="16" x14ac:dyDescent="0.2">
      <c r="A85" s="63">
        <f t="shared" si="1"/>
        <v>81</v>
      </c>
      <c r="B85" s="75" t="s">
        <v>316</v>
      </c>
      <c r="C85" s="66" t="s">
        <v>182</v>
      </c>
      <c r="D85" s="78">
        <v>15.42</v>
      </c>
      <c r="E85" s="104"/>
    </row>
    <row r="86" spans="1:5" ht="16" x14ac:dyDescent="0.2">
      <c r="A86" s="106">
        <f t="shared" si="1"/>
        <v>82</v>
      </c>
      <c r="B86" s="107" t="s">
        <v>350</v>
      </c>
      <c r="C86" s="108" t="s">
        <v>366</v>
      </c>
      <c r="D86" s="109">
        <v>30.78</v>
      </c>
      <c r="E86" s="104" t="s">
        <v>385</v>
      </c>
    </row>
    <row r="87" spans="1:5" ht="16" x14ac:dyDescent="0.2">
      <c r="A87" s="63">
        <f t="shared" si="1"/>
        <v>83</v>
      </c>
      <c r="B87" s="75" t="s">
        <v>317</v>
      </c>
      <c r="C87" s="66" t="s">
        <v>100</v>
      </c>
      <c r="D87" s="79">
        <v>17.32</v>
      </c>
      <c r="E87" s="23"/>
    </row>
    <row r="88" spans="1:5" ht="16" x14ac:dyDescent="0.2">
      <c r="A88" s="63">
        <f t="shared" si="1"/>
        <v>84</v>
      </c>
      <c r="B88" s="75" t="s">
        <v>318</v>
      </c>
      <c r="C88" s="66" t="s">
        <v>231</v>
      </c>
      <c r="D88" s="79">
        <v>9.1</v>
      </c>
      <c r="E88" s="23"/>
    </row>
    <row r="89" spans="1:5" ht="16" x14ac:dyDescent="0.2">
      <c r="A89" s="63">
        <f t="shared" si="1"/>
        <v>85</v>
      </c>
      <c r="B89" s="75" t="s">
        <v>319</v>
      </c>
      <c r="C89" s="66" t="s">
        <v>206</v>
      </c>
      <c r="D89" s="79">
        <v>14.53</v>
      </c>
      <c r="E89" s="23"/>
    </row>
    <row r="90" spans="1:5" ht="16" x14ac:dyDescent="0.2">
      <c r="A90" s="63">
        <f t="shared" si="1"/>
        <v>86</v>
      </c>
      <c r="B90" s="75" t="s">
        <v>320</v>
      </c>
      <c r="C90" s="66" t="s">
        <v>204</v>
      </c>
      <c r="D90" s="79">
        <v>15.42</v>
      </c>
      <c r="E90" s="23"/>
    </row>
    <row r="91" spans="1:5" ht="16" x14ac:dyDescent="0.2">
      <c r="A91" s="63">
        <f t="shared" si="1"/>
        <v>87</v>
      </c>
      <c r="B91" s="75" t="s">
        <v>321</v>
      </c>
      <c r="C91" s="66" t="s">
        <v>63</v>
      </c>
      <c r="D91" s="79">
        <v>14.31</v>
      </c>
      <c r="E91" s="23"/>
    </row>
    <row r="92" spans="1:5" ht="16" x14ac:dyDescent="0.2">
      <c r="A92" s="63">
        <f t="shared" si="1"/>
        <v>88</v>
      </c>
      <c r="B92" s="75" t="s">
        <v>322</v>
      </c>
      <c r="C92" s="66" t="s">
        <v>166</v>
      </c>
      <c r="D92" s="79">
        <v>19.07</v>
      </c>
      <c r="E92" s="23"/>
    </row>
    <row r="93" spans="1:5" ht="16" x14ac:dyDescent="0.2">
      <c r="A93" s="63">
        <f t="shared" si="1"/>
        <v>89</v>
      </c>
      <c r="B93" s="75" t="s">
        <v>323</v>
      </c>
      <c r="C93" s="66" t="s">
        <v>86</v>
      </c>
      <c r="D93" s="79">
        <v>12.79</v>
      </c>
      <c r="E93" s="23"/>
    </row>
    <row r="94" spans="1:5" ht="16" x14ac:dyDescent="0.2">
      <c r="A94" s="623" t="s">
        <v>238</v>
      </c>
      <c r="B94" s="624"/>
      <c r="C94" s="625"/>
      <c r="D94" s="93">
        <f>SUM(D5:D93)</f>
        <v>1607.649999999999</v>
      </c>
      <c r="E94" s="94"/>
    </row>
    <row r="95" spans="1:5" ht="16" x14ac:dyDescent="0.2">
      <c r="A95" s="618" t="s">
        <v>237</v>
      </c>
      <c r="B95" s="619"/>
      <c r="C95" s="620"/>
      <c r="D95" s="95">
        <v>0</v>
      </c>
      <c r="E95" s="94"/>
    </row>
    <row r="96" spans="1:5" ht="16" x14ac:dyDescent="0.2">
      <c r="A96" s="596" t="s">
        <v>52</v>
      </c>
      <c r="B96" s="597"/>
      <c r="C96" s="598"/>
      <c r="D96" s="103">
        <f>D94+D95</f>
        <v>1607.649999999999</v>
      </c>
      <c r="E96" s="94"/>
    </row>
    <row r="97" spans="1:5" ht="16" x14ac:dyDescent="0.2">
      <c r="C97" s="53" t="s">
        <v>388</v>
      </c>
      <c r="D97" s="53" t="s">
        <v>389</v>
      </c>
      <c r="E97" s="112">
        <v>43733</v>
      </c>
    </row>
    <row r="99" spans="1:5" ht="16" x14ac:dyDescent="0.2">
      <c r="A99" s="63">
        <f>A98+1</f>
        <v>1</v>
      </c>
      <c r="B99" s="75" t="s">
        <v>288</v>
      </c>
      <c r="C99" s="66" t="s">
        <v>132</v>
      </c>
      <c r="D99" s="79">
        <v>14.53</v>
      </c>
      <c r="E99" s="23"/>
    </row>
    <row r="100" spans="1:5" ht="16" x14ac:dyDescent="0.2">
      <c r="A100" s="63">
        <f>A57+1</f>
        <v>54</v>
      </c>
      <c r="B100" s="75" t="s">
        <v>293</v>
      </c>
      <c r="C100" s="66" t="s">
        <v>142</v>
      </c>
      <c r="D100" s="79">
        <v>16.3</v>
      </c>
      <c r="E100" s="23"/>
    </row>
  </sheetData>
  <autoFilter ref="C4:E93" xr:uid="{1B35777D-86B3-9A48-BA2D-325C1FB8F52E}">
    <sortState xmlns:xlrd2="http://schemas.microsoft.com/office/spreadsheetml/2017/richdata2" ref="C5:E93">
      <sortCondition ref="C4:C93"/>
    </sortState>
  </autoFilter>
  <mergeCells count="4">
    <mergeCell ref="A2:C2"/>
    <mergeCell ref="A94:C94"/>
    <mergeCell ref="A95:C95"/>
    <mergeCell ref="A96:C96"/>
  </mergeCells>
  <conditionalFormatting sqref="B1:B98 B100:B1048576">
    <cfRule type="duplicateValues" dxfId="13" priority="14"/>
  </conditionalFormatting>
  <conditionalFormatting sqref="B99">
    <cfRule type="duplicateValues" dxfId="12" priority="1"/>
  </conditionalFormatting>
  <conditionalFormatting sqref="B1:C98 B100:C1048576">
    <cfRule type="duplicateValues" dxfId="11" priority="11"/>
  </conditionalFormatting>
  <conditionalFormatting sqref="B99:C99">
    <cfRule type="duplicateValues" dxfId="10" priority="2"/>
  </conditionalFormatting>
  <conditionalFormatting sqref="C21">
    <cfRule type="duplicateValues" dxfId="9" priority="9"/>
  </conditionalFormatting>
  <conditionalFormatting sqref="C35">
    <cfRule type="duplicateValues" dxfId="8" priority="8"/>
  </conditionalFormatting>
  <conditionalFormatting sqref="C46">
    <cfRule type="duplicateValues" dxfId="7" priority="7"/>
  </conditionalFormatting>
  <conditionalFormatting sqref="E5:E93 E99:E100">
    <cfRule type="notContainsBlanks" dxfId="6" priority="6">
      <formula>LEN(TRIM(E5))&gt;0</formula>
    </cfRule>
  </conditionalFormatting>
  <pageMargins left="0.7" right="0.7" top="0.75" bottom="0.75" header="0.3" footer="0.3"/>
  <pageSetup scale="43" orientation="portrait" horizontalDpi="0" verticalDpi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A492-1246-4941-8CAE-CB187F961D38}">
  <sheetPr>
    <pageSetUpPr fitToPage="1"/>
  </sheetPr>
  <dimension ref="A1:J97"/>
  <sheetViews>
    <sheetView topLeftCell="A67" zoomScale="122" zoomScaleNormal="122" workbookViewId="0">
      <selection activeCell="I453" sqref="I453"/>
    </sheetView>
  </sheetViews>
  <sheetFormatPr baseColWidth="10" defaultColWidth="11.5" defaultRowHeight="13" x14ac:dyDescent="0.15"/>
  <cols>
    <col min="1" max="1" width="5" customWidth="1"/>
    <col min="2" max="2" width="17.33203125" customWidth="1"/>
    <col min="3" max="3" width="25.1640625" bestFit="1" customWidth="1"/>
    <col min="4" max="4" width="13.1640625" customWidth="1"/>
    <col min="5" max="5" width="23.83203125" customWidth="1"/>
  </cols>
  <sheetData>
    <row r="1" spans="1:5" ht="22" customHeight="1" x14ac:dyDescent="0.2">
      <c r="A1" s="74" t="s">
        <v>242</v>
      </c>
    </row>
    <row r="2" spans="1:5" ht="20" customHeight="1" x14ac:dyDescent="0.2">
      <c r="A2" s="595" t="s">
        <v>223</v>
      </c>
      <c r="B2" s="595"/>
      <c r="C2" s="595"/>
      <c r="D2" s="76" t="s">
        <v>240</v>
      </c>
      <c r="E2" s="77">
        <v>43709</v>
      </c>
    </row>
    <row r="3" spans="1:5" ht="11" customHeight="1" x14ac:dyDescent="0.2">
      <c r="A3" s="60"/>
      <c r="B3" s="60"/>
      <c r="C3" s="60"/>
      <c r="D3" s="61"/>
      <c r="E3" s="62"/>
    </row>
    <row r="4" spans="1:5" ht="16" x14ac:dyDescent="0.2">
      <c r="A4" s="72" t="s">
        <v>232</v>
      </c>
      <c r="B4" s="72" t="s">
        <v>241</v>
      </c>
      <c r="C4" s="73" t="s">
        <v>125</v>
      </c>
      <c r="D4" s="72" t="s">
        <v>126</v>
      </c>
      <c r="E4" s="72" t="s">
        <v>239</v>
      </c>
    </row>
    <row r="5" spans="1:5" ht="16" x14ac:dyDescent="0.2">
      <c r="A5" s="63">
        <v>1</v>
      </c>
      <c r="B5" s="75" t="s">
        <v>243</v>
      </c>
      <c r="C5" s="66" t="s">
        <v>198</v>
      </c>
      <c r="D5" s="78">
        <v>19.97</v>
      </c>
      <c r="E5" s="23"/>
    </row>
    <row r="6" spans="1:5" ht="16" x14ac:dyDescent="0.2">
      <c r="A6" s="63">
        <f>A5+1</f>
        <v>2</v>
      </c>
      <c r="B6" s="75" t="s">
        <v>244</v>
      </c>
      <c r="C6" s="66" t="s">
        <v>216</v>
      </c>
      <c r="D6" s="78">
        <v>16.3</v>
      </c>
      <c r="E6" s="23"/>
    </row>
    <row r="7" spans="1:5" ht="16" x14ac:dyDescent="0.2">
      <c r="A7" s="63">
        <f t="shared" ref="A7:A68" si="0">A6+1</f>
        <v>3</v>
      </c>
      <c r="B7" s="75" t="s">
        <v>245</v>
      </c>
      <c r="C7" s="66" t="s">
        <v>98</v>
      </c>
      <c r="D7" s="78">
        <v>36.5</v>
      </c>
      <c r="E7" s="23"/>
    </row>
    <row r="8" spans="1:5" ht="16" x14ac:dyDescent="0.2">
      <c r="A8" s="63">
        <f t="shared" si="0"/>
        <v>4</v>
      </c>
      <c r="B8" s="75" t="s">
        <v>246</v>
      </c>
      <c r="C8" s="66" t="s">
        <v>68</v>
      </c>
      <c r="D8" s="78">
        <v>13.21</v>
      </c>
      <c r="E8" s="23"/>
    </row>
    <row r="9" spans="1:5" ht="16" x14ac:dyDescent="0.2">
      <c r="A9" s="63">
        <f t="shared" si="0"/>
        <v>5</v>
      </c>
      <c r="B9" s="75" t="s">
        <v>247</v>
      </c>
      <c r="C9" s="66" t="s">
        <v>89</v>
      </c>
      <c r="D9" s="78">
        <v>12.32</v>
      </c>
      <c r="E9" s="23"/>
    </row>
    <row r="10" spans="1:5" ht="16" x14ac:dyDescent="0.2">
      <c r="A10" s="63">
        <f t="shared" si="0"/>
        <v>6</v>
      </c>
      <c r="B10" s="75" t="s">
        <v>336</v>
      </c>
      <c r="C10" s="66" t="s">
        <v>337</v>
      </c>
      <c r="D10" s="78">
        <v>25.84</v>
      </c>
      <c r="E10" s="23"/>
    </row>
    <row r="11" spans="1:5" ht="16" x14ac:dyDescent="0.2">
      <c r="A11" s="63">
        <f t="shared" si="0"/>
        <v>7</v>
      </c>
      <c r="B11" s="75" t="s">
        <v>248</v>
      </c>
      <c r="C11" s="66" t="s">
        <v>138</v>
      </c>
      <c r="D11" s="78">
        <v>13.65</v>
      </c>
      <c r="E11" s="23"/>
    </row>
    <row r="12" spans="1:5" ht="16" x14ac:dyDescent="0.2">
      <c r="A12" s="63">
        <f t="shared" si="0"/>
        <v>8</v>
      </c>
      <c r="B12" s="75" t="s">
        <v>249</v>
      </c>
      <c r="C12" s="66" t="s">
        <v>139</v>
      </c>
      <c r="D12" s="78">
        <v>12.77</v>
      </c>
      <c r="E12" s="23"/>
    </row>
    <row r="13" spans="1:5" ht="16" x14ac:dyDescent="0.2">
      <c r="A13" s="63">
        <f t="shared" si="0"/>
        <v>9</v>
      </c>
      <c r="B13" s="75" t="s">
        <v>250</v>
      </c>
      <c r="C13" s="66" t="s">
        <v>217</v>
      </c>
      <c r="D13" s="78">
        <v>15.42</v>
      </c>
      <c r="E13" s="23"/>
    </row>
    <row r="14" spans="1:5" ht="16" x14ac:dyDescent="0.2">
      <c r="A14" s="63">
        <f t="shared" si="0"/>
        <v>10</v>
      </c>
      <c r="B14" s="75" t="s">
        <v>344</v>
      </c>
      <c r="C14" s="66" t="s">
        <v>342</v>
      </c>
      <c r="D14" s="78">
        <v>33.9</v>
      </c>
      <c r="E14" s="23"/>
    </row>
    <row r="15" spans="1:5" ht="16" x14ac:dyDescent="0.2">
      <c r="A15" s="63">
        <f t="shared" si="0"/>
        <v>11</v>
      </c>
      <c r="B15" s="75" t="s">
        <v>253</v>
      </c>
      <c r="C15" s="66" t="s">
        <v>97</v>
      </c>
      <c r="D15" s="78">
        <v>20.41</v>
      </c>
      <c r="E15" s="23"/>
    </row>
    <row r="16" spans="1:5" ht="16" x14ac:dyDescent="0.2">
      <c r="A16" s="63">
        <f t="shared" si="0"/>
        <v>12</v>
      </c>
      <c r="B16" s="75" t="s">
        <v>347</v>
      </c>
      <c r="C16" s="66" t="s">
        <v>348</v>
      </c>
      <c r="D16" s="78">
        <v>16.3</v>
      </c>
      <c r="E16" s="23" t="s">
        <v>345</v>
      </c>
    </row>
    <row r="17" spans="1:5" ht="16" x14ac:dyDescent="0.2">
      <c r="A17" s="63">
        <f t="shared" si="0"/>
        <v>13</v>
      </c>
      <c r="B17" s="75" t="s">
        <v>254</v>
      </c>
      <c r="C17" s="66" t="s">
        <v>178</v>
      </c>
      <c r="D17" s="78">
        <v>10.87</v>
      </c>
      <c r="E17" s="23"/>
    </row>
    <row r="18" spans="1:5" ht="16" x14ac:dyDescent="0.2">
      <c r="A18" s="63">
        <f t="shared" si="0"/>
        <v>14</v>
      </c>
      <c r="B18" s="75" t="s">
        <v>324</v>
      </c>
      <c r="C18" s="66" t="s">
        <v>325</v>
      </c>
      <c r="D18" s="78">
        <v>39.1</v>
      </c>
      <c r="E18" s="23"/>
    </row>
    <row r="19" spans="1:5" ht="16" x14ac:dyDescent="0.2">
      <c r="A19" s="63">
        <f t="shared" si="0"/>
        <v>15</v>
      </c>
      <c r="B19" s="75" t="s">
        <v>255</v>
      </c>
      <c r="C19" s="66" t="s">
        <v>79</v>
      </c>
      <c r="D19" s="78">
        <v>19.97</v>
      </c>
      <c r="E19" s="23"/>
    </row>
    <row r="20" spans="1:5" ht="16" x14ac:dyDescent="0.2">
      <c r="A20" s="63">
        <f t="shared" si="0"/>
        <v>16</v>
      </c>
      <c r="B20" s="75" t="s">
        <v>256</v>
      </c>
      <c r="C20" s="66" t="s">
        <v>80</v>
      </c>
      <c r="D20" s="78">
        <v>13.65</v>
      </c>
      <c r="E20" s="23"/>
    </row>
    <row r="21" spans="1:5" ht="16" x14ac:dyDescent="0.2">
      <c r="A21" s="63">
        <f t="shared" si="0"/>
        <v>17</v>
      </c>
      <c r="B21" s="75" t="s">
        <v>327</v>
      </c>
      <c r="C21" s="102" t="s">
        <v>328</v>
      </c>
      <c r="D21" s="78">
        <v>20.85</v>
      </c>
      <c r="E21" s="23"/>
    </row>
    <row r="22" spans="1:5" ht="16" x14ac:dyDescent="0.2">
      <c r="A22" s="63">
        <f t="shared" si="0"/>
        <v>18</v>
      </c>
      <c r="B22" s="75" t="s">
        <v>257</v>
      </c>
      <c r="C22" s="66" t="s">
        <v>205</v>
      </c>
      <c r="D22" s="78">
        <v>15.86</v>
      </c>
      <c r="E22" s="23"/>
    </row>
    <row r="23" spans="1:5" ht="16" x14ac:dyDescent="0.2">
      <c r="A23" s="63">
        <f t="shared" si="0"/>
        <v>19</v>
      </c>
      <c r="B23" s="75" t="s">
        <v>258</v>
      </c>
      <c r="C23" s="66" t="s">
        <v>64</v>
      </c>
      <c r="D23" s="78">
        <v>14.53</v>
      </c>
      <c r="E23" s="23"/>
    </row>
    <row r="24" spans="1:5" ht="16" x14ac:dyDescent="0.2">
      <c r="A24" s="63">
        <f t="shared" si="0"/>
        <v>20</v>
      </c>
      <c r="B24" s="75" t="s">
        <v>259</v>
      </c>
      <c r="C24" s="66" t="s">
        <v>218</v>
      </c>
      <c r="D24" s="78">
        <v>5.64</v>
      </c>
      <c r="E24" s="23"/>
    </row>
    <row r="25" spans="1:5" ht="16" x14ac:dyDescent="0.2">
      <c r="A25" s="63">
        <f t="shared" si="0"/>
        <v>21</v>
      </c>
      <c r="B25" s="75" t="s">
        <v>261</v>
      </c>
      <c r="C25" s="66" t="s">
        <v>262</v>
      </c>
      <c r="D25" s="79">
        <v>8.4</v>
      </c>
      <c r="E25" s="23"/>
    </row>
    <row r="26" spans="1:5" ht="16" x14ac:dyDescent="0.2">
      <c r="A26" s="63">
        <f t="shared" si="0"/>
        <v>22</v>
      </c>
      <c r="B26" s="75" t="s">
        <v>263</v>
      </c>
      <c r="C26" s="66" t="s">
        <v>57</v>
      </c>
      <c r="D26" s="79">
        <v>12.79</v>
      </c>
      <c r="E26" s="23"/>
    </row>
    <row r="27" spans="1:5" ht="16" x14ac:dyDescent="0.2">
      <c r="A27" s="63">
        <f t="shared" si="0"/>
        <v>23</v>
      </c>
      <c r="B27" s="75" t="s">
        <v>264</v>
      </c>
      <c r="C27" s="66" t="s">
        <v>58</v>
      </c>
      <c r="D27" s="79">
        <v>13.65</v>
      </c>
      <c r="E27" s="23"/>
    </row>
    <row r="28" spans="1:5" ht="16" x14ac:dyDescent="0.2">
      <c r="A28" s="63">
        <f t="shared" si="0"/>
        <v>24</v>
      </c>
      <c r="B28" s="75" t="s">
        <v>265</v>
      </c>
      <c r="C28" s="66" t="s">
        <v>219</v>
      </c>
      <c r="D28" s="79">
        <v>14.53</v>
      </c>
      <c r="E28" s="23"/>
    </row>
    <row r="29" spans="1:5" ht="16" x14ac:dyDescent="0.2">
      <c r="A29" s="63">
        <f t="shared" si="0"/>
        <v>25</v>
      </c>
      <c r="B29" s="75" t="s">
        <v>266</v>
      </c>
      <c r="C29" s="66" t="s">
        <v>69</v>
      </c>
      <c r="D29" s="79">
        <v>22.19</v>
      </c>
      <c r="E29" s="23"/>
    </row>
    <row r="30" spans="1:5" ht="16" x14ac:dyDescent="0.2">
      <c r="A30" s="63">
        <f t="shared" si="0"/>
        <v>26</v>
      </c>
      <c r="B30" s="75" t="s">
        <v>267</v>
      </c>
      <c r="C30" s="66" t="s">
        <v>17</v>
      </c>
      <c r="D30" s="79">
        <v>6.9</v>
      </c>
      <c r="E30" s="23"/>
    </row>
    <row r="31" spans="1:5" ht="16" x14ac:dyDescent="0.2">
      <c r="A31" s="63">
        <f t="shared" si="0"/>
        <v>27</v>
      </c>
      <c r="B31" s="75" t="s">
        <v>268</v>
      </c>
      <c r="C31" s="85" t="s">
        <v>224</v>
      </c>
      <c r="D31" s="86">
        <v>19.53</v>
      </c>
      <c r="E31" s="23"/>
    </row>
    <row r="32" spans="1:5" ht="16" x14ac:dyDescent="0.2">
      <c r="A32" s="63">
        <f t="shared" si="0"/>
        <v>28</v>
      </c>
      <c r="B32" s="75" t="s">
        <v>269</v>
      </c>
      <c r="C32" s="66" t="s">
        <v>103</v>
      </c>
      <c r="D32" s="79">
        <v>23.49</v>
      </c>
      <c r="E32" s="23"/>
    </row>
    <row r="33" spans="1:10" ht="16" x14ac:dyDescent="0.2">
      <c r="A33" s="63">
        <f t="shared" si="0"/>
        <v>29</v>
      </c>
      <c r="B33" s="75" t="s">
        <v>270</v>
      </c>
      <c r="C33" s="66" t="s">
        <v>233</v>
      </c>
      <c r="D33" s="79">
        <v>11.89</v>
      </c>
      <c r="E33" s="23"/>
    </row>
    <row r="34" spans="1:10" ht="16" x14ac:dyDescent="0.2">
      <c r="A34" s="63">
        <f t="shared" si="0"/>
        <v>30</v>
      </c>
      <c r="B34" s="75" t="s">
        <v>271</v>
      </c>
      <c r="C34" s="66" t="s">
        <v>234</v>
      </c>
      <c r="D34" s="79">
        <v>7.82</v>
      </c>
      <c r="E34" s="23"/>
    </row>
    <row r="35" spans="1:10" ht="16" x14ac:dyDescent="0.2">
      <c r="A35" s="63">
        <f t="shared" si="0"/>
        <v>31</v>
      </c>
      <c r="B35" s="75" t="s">
        <v>329</v>
      </c>
      <c r="C35" s="102" t="s">
        <v>330</v>
      </c>
      <c r="D35" s="78">
        <v>16.940000000000001</v>
      </c>
      <c r="E35" s="23"/>
    </row>
    <row r="36" spans="1:10" ht="16" x14ac:dyDescent="0.2">
      <c r="A36" s="63">
        <f t="shared" si="0"/>
        <v>32</v>
      </c>
      <c r="B36" s="75" t="s">
        <v>273</v>
      </c>
      <c r="C36" s="66" t="s">
        <v>25</v>
      </c>
      <c r="D36" s="79">
        <v>19.079999999999998</v>
      </c>
      <c r="E36" s="23"/>
    </row>
    <row r="37" spans="1:10" ht="16" x14ac:dyDescent="0.2">
      <c r="A37" s="63">
        <f t="shared" si="0"/>
        <v>33</v>
      </c>
      <c r="B37" s="75" t="s">
        <v>274</v>
      </c>
      <c r="C37" s="66" t="s">
        <v>88</v>
      </c>
      <c r="D37" s="79">
        <v>15.19</v>
      </c>
      <c r="E37" s="23"/>
    </row>
    <row r="38" spans="1:10" ht="16" x14ac:dyDescent="0.2">
      <c r="A38" s="63">
        <f t="shared" si="0"/>
        <v>34</v>
      </c>
      <c r="B38" s="75" t="s">
        <v>275</v>
      </c>
      <c r="C38" s="66" t="s">
        <v>173</v>
      </c>
      <c r="D38" s="79">
        <v>22.38</v>
      </c>
      <c r="E38" s="23"/>
    </row>
    <row r="39" spans="1:10" ht="16" x14ac:dyDescent="0.2">
      <c r="A39" s="63">
        <f t="shared" si="0"/>
        <v>35</v>
      </c>
      <c r="B39" s="75" t="s">
        <v>276</v>
      </c>
      <c r="C39" s="66" t="s">
        <v>189</v>
      </c>
      <c r="D39" s="79">
        <v>5.59</v>
      </c>
      <c r="E39" s="23"/>
    </row>
    <row r="40" spans="1:10" ht="16" x14ac:dyDescent="0.2">
      <c r="A40" s="63">
        <f t="shared" si="0"/>
        <v>36</v>
      </c>
      <c r="B40" s="75" t="s">
        <v>277</v>
      </c>
      <c r="C40" s="66" t="s">
        <v>143</v>
      </c>
      <c r="D40" s="79">
        <v>15.42</v>
      </c>
      <c r="E40" s="23"/>
    </row>
    <row r="41" spans="1:10" ht="16" x14ac:dyDescent="0.2">
      <c r="A41" s="63">
        <f t="shared" si="0"/>
        <v>37</v>
      </c>
      <c r="B41" s="75" t="s">
        <v>278</v>
      </c>
      <c r="C41" s="66" t="s">
        <v>235</v>
      </c>
      <c r="D41" s="79">
        <v>10.36</v>
      </c>
      <c r="E41" s="23"/>
    </row>
    <row r="42" spans="1:10" ht="16" x14ac:dyDescent="0.2">
      <c r="A42" s="63">
        <f t="shared" si="0"/>
        <v>38</v>
      </c>
      <c r="B42" s="75" t="s">
        <v>279</v>
      </c>
      <c r="C42" s="66" t="s">
        <v>29</v>
      </c>
      <c r="D42" s="79">
        <v>8.89</v>
      </c>
      <c r="E42" s="23"/>
    </row>
    <row r="43" spans="1:10" ht="16" x14ac:dyDescent="0.2">
      <c r="A43" s="63">
        <f t="shared" si="0"/>
        <v>39</v>
      </c>
      <c r="B43" s="75" t="s">
        <v>280</v>
      </c>
      <c r="C43" s="66" t="s">
        <v>201</v>
      </c>
      <c r="D43" s="79">
        <v>14.53</v>
      </c>
      <c r="E43" s="23"/>
    </row>
    <row r="44" spans="1:10" ht="16" x14ac:dyDescent="0.2">
      <c r="A44" s="63">
        <f t="shared" si="0"/>
        <v>40</v>
      </c>
      <c r="B44" s="75" t="s">
        <v>281</v>
      </c>
      <c r="C44" s="66" t="s">
        <v>30</v>
      </c>
      <c r="D44" s="79">
        <v>16.3</v>
      </c>
      <c r="E44" s="23"/>
    </row>
    <row r="45" spans="1:10" ht="16" x14ac:dyDescent="0.2">
      <c r="A45" s="63">
        <f t="shared" si="0"/>
        <v>41</v>
      </c>
      <c r="B45" s="75" t="s">
        <v>282</v>
      </c>
      <c r="C45" s="85" t="s">
        <v>226</v>
      </c>
      <c r="D45" s="86">
        <v>19.97</v>
      </c>
      <c r="E45" s="23"/>
    </row>
    <row r="46" spans="1:10" ht="16" x14ac:dyDescent="0.2">
      <c r="A46" s="63">
        <f t="shared" si="0"/>
        <v>42</v>
      </c>
      <c r="B46" s="75" t="s">
        <v>331</v>
      </c>
      <c r="C46" s="102" t="s">
        <v>332</v>
      </c>
      <c r="D46" s="86">
        <v>19.97</v>
      </c>
      <c r="E46" s="23"/>
      <c r="H46" s="13"/>
      <c r="I46" s="42"/>
      <c r="J46" s="45"/>
    </row>
    <row r="47" spans="1:10" ht="16" x14ac:dyDescent="0.2">
      <c r="A47" s="63">
        <f t="shared" si="0"/>
        <v>43</v>
      </c>
      <c r="B47" s="75" t="s">
        <v>283</v>
      </c>
      <c r="C47" s="66" t="s">
        <v>71</v>
      </c>
      <c r="D47" s="79">
        <v>8.89</v>
      </c>
      <c r="E47" s="23"/>
    </row>
    <row r="48" spans="1:10" ht="16" x14ac:dyDescent="0.2">
      <c r="A48" s="63">
        <f t="shared" si="0"/>
        <v>44</v>
      </c>
      <c r="B48" s="75" t="s">
        <v>284</v>
      </c>
      <c r="C48" s="66" t="s">
        <v>131</v>
      </c>
      <c r="D48" s="79">
        <v>14.53</v>
      </c>
      <c r="E48" s="23"/>
    </row>
    <row r="49" spans="1:5" ht="16" x14ac:dyDescent="0.2">
      <c r="A49" s="63">
        <f t="shared" si="0"/>
        <v>45</v>
      </c>
      <c r="B49" s="75" t="s">
        <v>285</v>
      </c>
      <c r="C49" s="85" t="s">
        <v>227</v>
      </c>
      <c r="D49" s="86">
        <v>14.53</v>
      </c>
      <c r="E49" s="23"/>
    </row>
    <row r="50" spans="1:5" ht="16" x14ac:dyDescent="0.2">
      <c r="A50" s="63">
        <f t="shared" si="0"/>
        <v>46</v>
      </c>
      <c r="B50" s="75" t="s">
        <v>286</v>
      </c>
      <c r="C50" s="66" t="s">
        <v>70</v>
      </c>
      <c r="D50" s="79">
        <v>12.32</v>
      </c>
      <c r="E50" s="23"/>
    </row>
    <row r="51" spans="1:5" ht="16" x14ac:dyDescent="0.2">
      <c r="A51" s="63">
        <f t="shared" si="0"/>
        <v>47</v>
      </c>
      <c r="B51" s="75" t="s">
        <v>287</v>
      </c>
      <c r="C51" s="70" t="s">
        <v>214</v>
      </c>
      <c r="D51" s="80">
        <v>14.29</v>
      </c>
      <c r="E51" s="23"/>
    </row>
    <row r="52" spans="1:5" ht="16" x14ac:dyDescent="0.2">
      <c r="A52" s="101">
        <f t="shared" si="0"/>
        <v>48</v>
      </c>
      <c r="B52" s="81" t="s">
        <v>288</v>
      </c>
      <c r="C52" s="82" t="s">
        <v>132</v>
      </c>
      <c r="D52" s="83">
        <v>-14.53</v>
      </c>
      <c r="E52" s="23" t="s">
        <v>390</v>
      </c>
    </row>
    <row r="53" spans="1:5" ht="16" x14ac:dyDescent="0.2">
      <c r="A53" s="63">
        <f t="shared" si="0"/>
        <v>49</v>
      </c>
      <c r="B53" s="75" t="s">
        <v>289</v>
      </c>
      <c r="C53" s="66" t="s">
        <v>133</v>
      </c>
      <c r="D53" s="79">
        <v>12.77</v>
      </c>
      <c r="E53" s="23"/>
    </row>
    <row r="54" spans="1:5" ht="16" x14ac:dyDescent="0.2">
      <c r="A54" s="63">
        <f t="shared" si="0"/>
        <v>50</v>
      </c>
      <c r="B54" s="75" t="s">
        <v>290</v>
      </c>
      <c r="C54" s="66" t="s">
        <v>202</v>
      </c>
      <c r="D54" s="79">
        <v>27.4</v>
      </c>
      <c r="E54" s="23"/>
    </row>
    <row r="55" spans="1:5" ht="16" x14ac:dyDescent="0.2">
      <c r="A55" s="63">
        <f t="shared" si="0"/>
        <v>51</v>
      </c>
      <c r="B55" s="75" t="s">
        <v>291</v>
      </c>
      <c r="C55" s="85" t="s">
        <v>228</v>
      </c>
      <c r="D55" s="86">
        <v>16.3</v>
      </c>
      <c r="E55" s="23"/>
    </row>
    <row r="56" spans="1:5" ht="16" x14ac:dyDescent="0.2">
      <c r="A56" s="63">
        <f t="shared" si="0"/>
        <v>52</v>
      </c>
      <c r="B56" s="75" t="s">
        <v>292</v>
      </c>
      <c r="C56" s="66" t="s">
        <v>84</v>
      </c>
      <c r="D56" s="79">
        <v>19.079999999999998</v>
      </c>
      <c r="E56" s="23"/>
    </row>
    <row r="57" spans="1:5" ht="16" x14ac:dyDescent="0.2">
      <c r="A57" s="101">
        <f t="shared" si="0"/>
        <v>53</v>
      </c>
      <c r="B57" s="81" t="s">
        <v>293</v>
      </c>
      <c r="C57" s="82" t="s">
        <v>142</v>
      </c>
      <c r="D57" s="83">
        <v>-16.3</v>
      </c>
      <c r="E57" s="23" t="s">
        <v>390</v>
      </c>
    </row>
    <row r="58" spans="1:5" ht="16" x14ac:dyDescent="0.2">
      <c r="A58" s="63">
        <f t="shared" si="0"/>
        <v>54</v>
      </c>
      <c r="B58" s="75" t="s">
        <v>294</v>
      </c>
      <c r="C58" s="66" t="s">
        <v>60</v>
      </c>
      <c r="D58" s="79">
        <v>18.420000000000002</v>
      </c>
      <c r="E58" s="23"/>
    </row>
    <row r="59" spans="1:5" ht="16" x14ac:dyDescent="0.2">
      <c r="A59" s="63">
        <f t="shared" si="0"/>
        <v>55</v>
      </c>
      <c r="B59" s="75" t="s">
        <v>295</v>
      </c>
      <c r="C59" s="66" t="s">
        <v>391</v>
      </c>
      <c r="D59" s="79">
        <v>7.01</v>
      </c>
      <c r="E59" s="23"/>
    </row>
    <row r="60" spans="1:5" ht="16" x14ac:dyDescent="0.2">
      <c r="A60" s="113">
        <f t="shared" si="0"/>
        <v>56</v>
      </c>
      <c r="B60" s="114" t="s">
        <v>351</v>
      </c>
      <c r="C60" s="115" t="s">
        <v>367</v>
      </c>
      <c r="D60" s="116">
        <v>48.06</v>
      </c>
      <c r="E60" s="23" t="s">
        <v>392</v>
      </c>
    </row>
    <row r="61" spans="1:5" ht="16" x14ac:dyDescent="0.2">
      <c r="A61" s="63">
        <f t="shared" si="0"/>
        <v>57</v>
      </c>
      <c r="B61" s="75" t="s">
        <v>296</v>
      </c>
      <c r="C61" s="70" t="s">
        <v>215</v>
      </c>
      <c r="D61" s="80">
        <v>26.62</v>
      </c>
      <c r="E61" s="23"/>
    </row>
    <row r="62" spans="1:5" ht="16" x14ac:dyDescent="0.2">
      <c r="A62" s="113">
        <f t="shared" si="0"/>
        <v>58</v>
      </c>
      <c r="B62" s="114" t="s">
        <v>352</v>
      </c>
      <c r="C62" s="117" t="s">
        <v>374</v>
      </c>
      <c r="D62" s="118">
        <v>50.8</v>
      </c>
      <c r="E62" s="23" t="s">
        <v>392</v>
      </c>
    </row>
    <row r="63" spans="1:5" ht="16" x14ac:dyDescent="0.2">
      <c r="A63" s="63">
        <f t="shared" si="0"/>
        <v>59</v>
      </c>
      <c r="B63" s="75" t="s">
        <v>297</v>
      </c>
      <c r="C63" s="66" t="s">
        <v>72</v>
      </c>
      <c r="D63" s="79">
        <v>15.23</v>
      </c>
      <c r="E63" s="23"/>
    </row>
    <row r="64" spans="1:5" ht="16" x14ac:dyDescent="0.2">
      <c r="A64" s="63">
        <f t="shared" si="0"/>
        <v>60</v>
      </c>
      <c r="B64" s="75" t="s">
        <v>298</v>
      </c>
      <c r="C64" s="66" t="s">
        <v>118</v>
      </c>
      <c r="D64" s="79">
        <v>22.62</v>
      </c>
      <c r="E64" s="23"/>
    </row>
    <row r="65" spans="1:5" ht="16" x14ac:dyDescent="0.2">
      <c r="A65" s="63">
        <f t="shared" si="0"/>
        <v>61</v>
      </c>
      <c r="B65" s="75" t="s">
        <v>299</v>
      </c>
      <c r="C65" s="66" t="s">
        <v>62</v>
      </c>
      <c r="D65" s="79">
        <v>12.79</v>
      </c>
      <c r="E65" s="23"/>
    </row>
    <row r="66" spans="1:5" ht="16" x14ac:dyDescent="0.2">
      <c r="A66" s="63">
        <f t="shared" si="0"/>
        <v>62</v>
      </c>
      <c r="B66" s="75" t="s">
        <v>300</v>
      </c>
      <c r="C66" s="66" t="s">
        <v>203</v>
      </c>
      <c r="D66" s="79">
        <v>27.4</v>
      </c>
      <c r="E66" s="23"/>
    </row>
    <row r="67" spans="1:5" ht="16" x14ac:dyDescent="0.2">
      <c r="A67" s="63">
        <f t="shared" si="0"/>
        <v>63</v>
      </c>
      <c r="B67" s="75" t="s">
        <v>301</v>
      </c>
      <c r="C67" s="66" t="s">
        <v>229</v>
      </c>
      <c r="D67" s="79">
        <v>19.079999999999998</v>
      </c>
      <c r="E67" s="23"/>
    </row>
    <row r="68" spans="1:5" ht="16" x14ac:dyDescent="0.2">
      <c r="A68" s="63">
        <f t="shared" si="0"/>
        <v>64</v>
      </c>
      <c r="B68" s="75" t="s">
        <v>302</v>
      </c>
      <c r="C68" s="66" t="s">
        <v>38</v>
      </c>
      <c r="D68" s="79">
        <v>7.99</v>
      </c>
      <c r="E68" s="23"/>
    </row>
    <row r="69" spans="1:5" ht="16" x14ac:dyDescent="0.2">
      <c r="A69" s="63">
        <f t="shared" ref="A69:A91" si="1">A68+1</f>
        <v>65</v>
      </c>
      <c r="B69" s="75" t="s">
        <v>303</v>
      </c>
      <c r="C69" s="66" t="s">
        <v>134</v>
      </c>
      <c r="D69" s="79">
        <v>14.53</v>
      </c>
      <c r="E69" s="23"/>
    </row>
    <row r="70" spans="1:5" ht="16" x14ac:dyDescent="0.2">
      <c r="A70" s="63">
        <f t="shared" si="1"/>
        <v>66</v>
      </c>
      <c r="B70" s="75" t="s">
        <v>304</v>
      </c>
      <c r="C70" s="66" t="s">
        <v>186</v>
      </c>
      <c r="D70" s="79">
        <v>20.41</v>
      </c>
      <c r="E70" s="23"/>
    </row>
    <row r="71" spans="1:5" ht="16" x14ac:dyDescent="0.2">
      <c r="A71" s="63">
        <f t="shared" si="1"/>
        <v>67</v>
      </c>
      <c r="B71" s="75" t="s">
        <v>305</v>
      </c>
      <c r="C71" s="66" t="s">
        <v>236</v>
      </c>
      <c r="D71" s="79">
        <v>9.81</v>
      </c>
      <c r="E71" s="23"/>
    </row>
    <row r="72" spans="1:5" ht="16" x14ac:dyDescent="0.2">
      <c r="A72" s="63">
        <f t="shared" si="1"/>
        <v>68</v>
      </c>
      <c r="B72" s="75" t="s">
        <v>306</v>
      </c>
      <c r="C72" s="66" t="s">
        <v>135</v>
      </c>
      <c r="D72" s="79">
        <v>12.77</v>
      </c>
      <c r="E72" s="23"/>
    </row>
    <row r="73" spans="1:5" ht="16" x14ac:dyDescent="0.2">
      <c r="A73" s="63">
        <f t="shared" si="1"/>
        <v>69</v>
      </c>
      <c r="B73" s="75" t="s">
        <v>307</v>
      </c>
      <c r="C73" s="66" t="s">
        <v>42</v>
      </c>
      <c r="D73" s="79">
        <v>10.87</v>
      </c>
      <c r="E73" s="23"/>
    </row>
    <row r="74" spans="1:5" ht="16" x14ac:dyDescent="0.2">
      <c r="A74" s="63">
        <f t="shared" si="1"/>
        <v>70</v>
      </c>
      <c r="B74" s="75" t="s">
        <v>308</v>
      </c>
      <c r="C74" s="66" t="s">
        <v>354</v>
      </c>
      <c r="D74" s="79">
        <v>6.04</v>
      </c>
      <c r="E74" s="23"/>
    </row>
    <row r="75" spans="1:5" ht="16" x14ac:dyDescent="0.2">
      <c r="A75" s="63">
        <f t="shared" si="1"/>
        <v>71</v>
      </c>
      <c r="B75" s="75" t="s">
        <v>309</v>
      </c>
      <c r="C75" s="66" t="s">
        <v>165</v>
      </c>
      <c r="D75" s="79">
        <v>19.079999999999998</v>
      </c>
      <c r="E75" s="23"/>
    </row>
    <row r="76" spans="1:5" ht="16" x14ac:dyDescent="0.2">
      <c r="A76" s="63">
        <f t="shared" si="1"/>
        <v>72</v>
      </c>
      <c r="B76" s="75" t="s">
        <v>339</v>
      </c>
      <c r="C76" s="66" t="s">
        <v>340</v>
      </c>
      <c r="D76" s="78">
        <v>36.5</v>
      </c>
      <c r="E76" s="23"/>
    </row>
    <row r="77" spans="1:5" ht="16" x14ac:dyDescent="0.2">
      <c r="A77" s="63">
        <f t="shared" si="1"/>
        <v>73</v>
      </c>
      <c r="B77" s="75" t="s">
        <v>310</v>
      </c>
      <c r="C77" s="66" t="s">
        <v>44</v>
      </c>
      <c r="D77" s="79">
        <v>10.87</v>
      </c>
      <c r="E77" s="23"/>
    </row>
    <row r="78" spans="1:5" ht="16" x14ac:dyDescent="0.2">
      <c r="A78" s="63">
        <f t="shared" si="1"/>
        <v>74</v>
      </c>
      <c r="B78" s="75" t="s">
        <v>311</v>
      </c>
      <c r="C78" s="66" t="s">
        <v>96</v>
      </c>
      <c r="D78" s="79">
        <v>26.62</v>
      </c>
      <c r="E78" s="23"/>
    </row>
    <row r="79" spans="1:5" ht="16" x14ac:dyDescent="0.2">
      <c r="A79" s="63">
        <f t="shared" si="1"/>
        <v>75</v>
      </c>
      <c r="B79" s="75" t="s">
        <v>312</v>
      </c>
      <c r="C79" s="66" t="s">
        <v>137</v>
      </c>
      <c r="D79" s="79">
        <v>12.77</v>
      </c>
      <c r="E79" s="23"/>
    </row>
    <row r="80" spans="1:5" ht="16" x14ac:dyDescent="0.2">
      <c r="A80" s="63">
        <f t="shared" si="1"/>
        <v>76</v>
      </c>
      <c r="B80" s="75" t="s">
        <v>313</v>
      </c>
      <c r="C80" s="66" t="s">
        <v>45</v>
      </c>
      <c r="D80" s="79">
        <v>8.02</v>
      </c>
      <c r="E80" s="23"/>
    </row>
    <row r="81" spans="1:5" ht="16" x14ac:dyDescent="0.2">
      <c r="A81" s="63">
        <f t="shared" si="1"/>
        <v>77</v>
      </c>
      <c r="B81" s="75" t="s">
        <v>314</v>
      </c>
      <c r="C81" s="66" t="s">
        <v>230</v>
      </c>
      <c r="D81" s="79">
        <v>3.86</v>
      </c>
      <c r="E81" s="23"/>
    </row>
    <row r="82" spans="1:5" ht="16" x14ac:dyDescent="0.2">
      <c r="A82" s="63">
        <f t="shared" si="1"/>
        <v>78</v>
      </c>
      <c r="B82" s="75" t="s">
        <v>315</v>
      </c>
      <c r="C82" s="66" t="s">
        <v>334</v>
      </c>
      <c r="D82" s="79">
        <v>28.7</v>
      </c>
      <c r="E82" s="91"/>
    </row>
    <row r="83" spans="1:5" ht="16" x14ac:dyDescent="0.2">
      <c r="A83" s="63">
        <f t="shared" si="1"/>
        <v>79</v>
      </c>
      <c r="B83" s="75" t="s">
        <v>316</v>
      </c>
      <c r="C83" s="66" t="s">
        <v>182</v>
      </c>
      <c r="D83" s="78">
        <v>15.42</v>
      </c>
      <c r="E83" s="104"/>
    </row>
    <row r="84" spans="1:5" ht="16" x14ac:dyDescent="0.2">
      <c r="A84" s="113">
        <f t="shared" si="1"/>
        <v>80</v>
      </c>
      <c r="B84" s="114" t="s">
        <v>350</v>
      </c>
      <c r="C84" s="115" t="s">
        <v>366</v>
      </c>
      <c r="D84" s="116">
        <v>61.56</v>
      </c>
      <c r="E84" s="104" t="s">
        <v>392</v>
      </c>
    </row>
    <row r="85" spans="1:5" ht="16" x14ac:dyDescent="0.2">
      <c r="A85" s="63">
        <f t="shared" si="1"/>
        <v>81</v>
      </c>
      <c r="B85" s="75" t="s">
        <v>317</v>
      </c>
      <c r="C85" s="66" t="s">
        <v>100</v>
      </c>
      <c r="D85" s="79">
        <v>17.32</v>
      </c>
      <c r="E85" s="23"/>
    </row>
    <row r="86" spans="1:5" ht="16" x14ac:dyDescent="0.2">
      <c r="A86" s="63">
        <f t="shared" si="1"/>
        <v>82</v>
      </c>
      <c r="B86" s="75" t="s">
        <v>318</v>
      </c>
      <c r="C86" s="66" t="s">
        <v>231</v>
      </c>
      <c r="D86" s="79">
        <v>9.1</v>
      </c>
      <c r="E86" s="23"/>
    </row>
    <row r="87" spans="1:5" ht="16" x14ac:dyDescent="0.2">
      <c r="A87" s="63">
        <f t="shared" si="1"/>
        <v>83</v>
      </c>
      <c r="B87" s="75" t="s">
        <v>319</v>
      </c>
      <c r="C87" s="66" t="s">
        <v>206</v>
      </c>
      <c r="D87" s="79">
        <v>14.53</v>
      </c>
      <c r="E87" s="23"/>
    </row>
    <row r="88" spans="1:5" ht="16" x14ac:dyDescent="0.2">
      <c r="A88" s="63">
        <f t="shared" si="1"/>
        <v>84</v>
      </c>
      <c r="B88" s="75" t="s">
        <v>320</v>
      </c>
      <c r="C88" s="66" t="s">
        <v>204</v>
      </c>
      <c r="D88" s="79">
        <v>15.42</v>
      </c>
      <c r="E88" s="23"/>
    </row>
    <row r="89" spans="1:5" ht="16" x14ac:dyDescent="0.2">
      <c r="A89" s="63">
        <f t="shared" si="1"/>
        <v>85</v>
      </c>
      <c r="B89" s="75" t="s">
        <v>321</v>
      </c>
      <c r="C89" s="66" t="s">
        <v>63</v>
      </c>
      <c r="D89" s="79">
        <v>14.31</v>
      </c>
      <c r="E89" s="23"/>
    </row>
    <row r="90" spans="1:5" ht="16" x14ac:dyDescent="0.2">
      <c r="A90" s="63">
        <f t="shared" si="1"/>
        <v>86</v>
      </c>
      <c r="B90" s="75" t="s">
        <v>322</v>
      </c>
      <c r="C90" s="66" t="s">
        <v>166</v>
      </c>
      <c r="D90" s="79">
        <v>19.07</v>
      </c>
      <c r="E90" s="23"/>
    </row>
    <row r="91" spans="1:5" ht="16" x14ac:dyDescent="0.2">
      <c r="A91" s="63">
        <f t="shared" si="1"/>
        <v>87</v>
      </c>
      <c r="B91" s="75" t="s">
        <v>323</v>
      </c>
      <c r="C91" s="66" t="s">
        <v>86</v>
      </c>
      <c r="D91" s="79">
        <v>12.79</v>
      </c>
      <c r="E91" s="23"/>
    </row>
    <row r="92" spans="1:5" ht="16" x14ac:dyDescent="0.2">
      <c r="A92" s="623" t="s">
        <v>238</v>
      </c>
      <c r="B92" s="624"/>
      <c r="C92" s="625"/>
      <c r="D92" s="93">
        <f>SUM(D5:D91)</f>
        <v>1468.5399999999991</v>
      </c>
      <c r="E92" s="94"/>
    </row>
    <row r="93" spans="1:5" ht="16" x14ac:dyDescent="0.2">
      <c r="A93" s="618" t="s">
        <v>237</v>
      </c>
      <c r="B93" s="619"/>
      <c r="C93" s="620"/>
      <c r="D93" s="95">
        <v>0</v>
      </c>
      <c r="E93" s="94"/>
    </row>
    <row r="94" spans="1:5" ht="16" x14ac:dyDescent="0.2">
      <c r="A94" s="596" t="s">
        <v>52</v>
      </c>
      <c r="B94" s="597"/>
      <c r="C94" s="598"/>
      <c r="D94" s="103">
        <f>D92+D93</f>
        <v>1468.5399999999991</v>
      </c>
      <c r="E94" s="94"/>
    </row>
    <row r="95" spans="1:5" ht="14" x14ac:dyDescent="0.15">
      <c r="C95" s="119" t="s">
        <v>393</v>
      </c>
      <c r="D95" s="121" t="s">
        <v>389</v>
      </c>
      <c r="E95" s="120">
        <v>43739</v>
      </c>
    </row>
    <row r="97" spans="2:2" x14ac:dyDescent="0.15">
      <c r="B97" t="s">
        <v>394</v>
      </c>
    </row>
  </sheetData>
  <autoFilter ref="C4:E91" xr:uid="{1B35777D-86B3-9A48-BA2D-325C1FB8F52E}">
    <sortState xmlns:xlrd2="http://schemas.microsoft.com/office/spreadsheetml/2017/richdata2" ref="C5:E91">
      <sortCondition ref="C4:C91"/>
    </sortState>
  </autoFilter>
  <mergeCells count="4">
    <mergeCell ref="A2:C2"/>
    <mergeCell ref="A92:C92"/>
    <mergeCell ref="A93:C93"/>
    <mergeCell ref="A94:C94"/>
  </mergeCells>
  <conditionalFormatting sqref="B1:B1048576">
    <cfRule type="duplicateValues" dxfId="5" priority="1"/>
  </conditionalFormatting>
  <conditionalFormatting sqref="B1:C1048576">
    <cfRule type="duplicateValues" dxfId="4" priority="2"/>
  </conditionalFormatting>
  <conditionalFormatting sqref="C21">
    <cfRule type="duplicateValues" dxfId="3" priority="6"/>
  </conditionalFormatting>
  <conditionalFormatting sqref="C35">
    <cfRule type="duplicateValues" dxfId="2" priority="5"/>
  </conditionalFormatting>
  <conditionalFormatting sqref="C46">
    <cfRule type="duplicateValues" dxfId="1" priority="4"/>
  </conditionalFormatting>
  <conditionalFormatting sqref="E5:E91">
    <cfRule type="notContainsBlanks" dxfId="0" priority="3">
      <formula>LEN(TRIM(E5))&gt;0</formula>
    </cfRule>
  </conditionalFormatting>
  <pageMargins left="0.7" right="0.7" top="0.75" bottom="0.75" header="0.3" footer="0.3"/>
  <pageSetup scale="4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129</vt:i4>
      </vt:variant>
      <vt:variant>
        <vt:lpstr>Named Ranges</vt:lpstr>
      </vt:variant>
      <vt:variant>
        <vt:i4>43</vt:i4>
      </vt:variant>
    </vt:vector>
  </HeadingPairs>
  <TitlesOfParts>
    <vt:vector size="172" baseType="lpstr">
      <vt:lpstr>2025 12</vt:lpstr>
      <vt:lpstr>2025 11</vt:lpstr>
      <vt:lpstr>2025 10</vt:lpstr>
      <vt:lpstr>2025 09</vt:lpstr>
      <vt:lpstr>2025 08</vt:lpstr>
      <vt:lpstr>2025 07</vt:lpstr>
      <vt:lpstr>2025 06</vt:lpstr>
      <vt:lpstr>2025 05</vt:lpstr>
      <vt:lpstr>2025 04</vt:lpstr>
      <vt:lpstr>2025 02</vt:lpstr>
      <vt:lpstr>2025 03</vt:lpstr>
      <vt:lpstr>2025 01</vt:lpstr>
      <vt:lpstr>2024 12</vt:lpstr>
      <vt:lpstr>2024 11</vt:lpstr>
      <vt:lpstr>2024 10</vt:lpstr>
      <vt:lpstr>2024 09</vt:lpstr>
      <vt:lpstr>2024 08</vt:lpstr>
      <vt:lpstr>2024 07</vt:lpstr>
      <vt:lpstr>2024 06</vt:lpstr>
      <vt:lpstr>2024 05</vt:lpstr>
      <vt:lpstr>2024 04</vt:lpstr>
      <vt:lpstr>2024 03</vt:lpstr>
      <vt:lpstr>2024 02</vt:lpstr>
      <vt:lpstr>2024 01 </vt:lpstr>
      <vt:lpstr>2023 12</vt:lpstr>
      <vt:lpstr>2023 11</vt:lpstr>
      <vt:lpstr>2023 10 </vt:lpstr>
      <vt:lpstr>2023 09</vt:lpstr>
      <vt:lpstr>2023 08</vt:lpstr>
      <vt:lpstr>2023 07</vt:lpstr>
      <vt:lpstr>2023 06 </vt:lpstr>
      <vt:lpstr>2023 03</vt:lpstr>
      <vt:lpstr>2023 02</vt:lpstr>
      <vt:lpstr>2023 01</vt:lpstr>
      <vt:lpstr>2022 12</vt:lpstr>
      <vt:lpstr>2022 11</vt:lpstr>
      <vt:lpstr>2022 10</vt:lpstr>
      <vt:lpstr>2022 09</vt:lpstr>
      <vt:lpstr>2022 08</vt:lpstr>
      <vt:lpstr>2022 07</vt:lpstr>
      <vt:lpstr>2022 06</vt:lpstr>
      <vt:lpstr>2022 05</vt:lpstr>
      <vt:lpstr>2022 04</vt:lpstr>
      <vt:lpstr>2022 03</vt:lpstr>
      <vt:lpstr>2022 02</vt:lpstr>
      <vt:lpstr>2022 01</vt:lpstr>
      <vt:lpstr>2021 12</vt:lpstr>
      <vt:lpstr>2021 11</vt:lpstr>
      <vt:lpstr>2021 10</vt:lpstr>
      <vt:lpstr>2021 09</vt:lpstr>
      <vt:lpstr>2021 08</vt:lpstr>
      <vt:lpstr>2021 07</vt:lpstr>
      <vt:lpstr>2021 06</vt:lpstr>
      <vt:lpstr>2021 05</vt:lpstr>
      <vt:lpstr>2021 04</vt:lpstr>
      <vt:lpstr>2021 03</vt:lpstr>
      <vt:lpstr>2021 02</vt:lpstr>
      <vt:lpstr>2021 01</vt:lpstr>
      <vt:lpstr>2020 12</vt:lpstr>
      <vt:lpstr>2020 11</vt:lpstr>
      <vt:lpstr>2020 10</vt:lpstr>
      <vt:lpstr>July 14</vt:lpstr>
      <vt:lpstr>Aug 14</vt:lpstr>
      <vt:lpstr>Sept 2014</vt:lpstr>
      <vt:lpstr>Oct 14</vt:lpstr>
      <vt:lpstr>Nov 14</vt:lpstr>
      <vt:lpstr>Dec 14</vt:lpstr>
      <vt:lpstr>Jan 2015</vt:lpstr>
      <vt:lpstr>Feb 2015</vt:lpstr>
      <vt:lpstr>Mar 2015</vt:lpstr>
      <vt:lpstr>Apr 2015</vt:lpstr>
      <vt:lpstr>May 2015</vt:lpstr>
      <vt:lpstr>July 15</vt:lpstr>
      <vt:lpstr>Aug 2015</vt:lpstr>
      <vt:lpstr>Sep 2015</vt:lpstr>
      <vt:lpstr>Oct 2015</vt:lpstr>
      <vt:lpstr>Nov 2015</vt:lpstr>
      <vt:lpstr>Dec 2015</vt:lpstr>
      <vt:lpstr>Jan 2016</vt:lpstr>
      <vt:lpstr>Feb 2016</vt:lpstr>
      <vt:lpstr>March 2016</vt:lpstr>
      <vt:lpstr>April 2016</vt:lpstr>
      <vt:lpstr>May 2016</vt:lpstr>
      <vt:lpstr>June 2016</vt:lpstr>
      <vt:lpstr>July 2016</vt:lpstr>
      <vt:lpstr>Aug 2016</vt:lpstr>
      <vt:lpstr>Sep 2016</vt:lpstr>
      <vt:lpstr>Oct 2016</vt:lpstr>
      <vt:lpstr>Nov 2016</vt:lpstr>
      <vt:lpstr>Dec 2016</vt:lpstr>
      <vt:lpstr>Jan 2017</vt:lpstr>
      <vt:lpstr>Feb 2017</vt:lpstr>
      <vt:lpstr>March 2017</vt:lpstr>
      <vt:lpstr>April 2017</vt:lpstr>
      <vt:lpstr>May 2017</vt:lpstr>
      <vt:lpstr>June 2017</vt:lpstr>
      <vt:lpstr>July 2017</vt:lpstr>
      <vt:lpstr>August 2017</vt:lpstr>
      <vt:lpstr>October 2017</vt:lpstr>
      <vt:lpstr>Nov 2017</vt:lpstr>
      <vt:lpstr>Dec 2017</vt:lpstr>
      <vt:lpstr>Jan 2018</vt:lpstr>
      <vt:lpstr>March 2018</vt:lpstr>
      <vt:lpstr>April 2018</vt:lpstr>
      <vt:lpstr>May 2018</vt:lpstr>
      <vt:lpstr> June 2018</vt:lpstr>
      <vt:lpstr>July 2018</vt:lpstr>
      <vt:lpstr>August 2018</vt:lpstr>
      <vt:lpstr>October 2018</vt:lpstr>
      <vt:lpstr>January 2019</vt:lpstr>
      <vt:lpstr>February 2019</vt:lpstr>
      <vt:lpstr>March 2019</vt:lpstr>
      <vt:lpstr>March 2019 upgrade plan</vt:lpstr>
      <vt:lpstr>April 2019</vt:lpstr>
      <vt:lpstr>May 2019</vt:lpstr>
      <vt:lpstr>June 2019</vt:lpstr>
      <vt:lpstr>July 2019 </vt:lpstr>
      <vt:lpstr>August 2019</vt:lpstr>
      <vt:lpstr>2020 09</vt:lpstr>
      <vt:lpstr>2020 08</vt:lpstr>
      <vt:lpstr>2020 07</vt:lpstr>
      <vt:lpstr>2020 06</vt:lpstr>
      <vt:lpstr>2020 05</vt:lpstr>
      <vt:lpstr>2020 04</vt:lpstr>
      <vt:lpstr>Final bill 2019 </vt:lpstr>
      <vt:lpstr>December 2019</vt:lpstr>
      <vt:lpstr>November 2019</vt:lpstr>
      <vt:lpstr>October 2019</vt:lpstr>
      <vt:lpstr>September 2019</vt:lpstr>
      <vt:lpstr>'2020 04'!Print_Area</vt:lpstr>
      <vt:lpstr>'2020 05'!Print_Area</vt:lpstr>
      <vt:lpstr>'2020 06'!Print_Area</vt:lpstr>
      <vt:lpstr>'2020 07'!Print_Area</vt:lpstr>
      <vt:lpstr>'2020 08'!Print_Area</vt:lpstr>
      <vt:lpstr>'2020 09'!Print_Area</vt:lpstr>
      <vt:lpstr>'2020 10'!Print_Area</vt:lpstr>
      <vt:lpstr>'2020 11'!Print_Area</vt:lpstr>
      <vt:lpstr>'2020 12'!Print_Area</vt:lpstr>
      <vt:lpstr>'2021 01'!Print_Area</vt:lpstr>
      <vt:lpstr>'2021 02'!Print_Area</vt:lpstr>
      <vt:lpstr>'2021 03'!Print_Area</vt:lpstr>
      <vt:lpstr>'2021 04'!Print_Area</vt:lpstr>
      <vt:lpstr>'2021 05'!Print_Area</vt:lpstr>
      <vt:lpstr>'2021 06'!Print_Area</vt:lpstr>
      <vt:lpstr>'2021 07'!Print_Area</vt:lpstr>
      <vt:lpstr>'2021 08'!Print_Area</vt:lpstr>
      <vt:lpstr>'2021 09'!Print_Area</vt:lpstr>
      <vt:lpstr>'2021 10'!Print_Area</vt:lpstr>
      <vt:lpstr>'2021 11'!Print_Area</vt:lpstr>
      <vt:lpstr>'2021 12'!Print_Area</vt:lpstr>
      <vt:lpstr>'2022 01'!Print_Area</vt:lpstr>
      <vt:lpstr>'2022 02'!Print_Area</vt:lpstr>
      <vt:lpstr>'2022 03'!Print_Area</vt:lpstr>
      <vt:lpstr>'2022 04'!Print_Area</vt:lpstr>
      <vt:lpstr>'2022 05'!Print_Area</vt:lpstr>
      <vt:lpstr>'2022 06'!Print_Area</vt:lpstr>
      <vt:lpstr>'2022 07'!Print_Area</vt:lpstr>
      <vt:lpstr>'2022 08'!Print_Area</vt:lpstr>
      <vt:lpstr>'2022 09'!Print_Area</vt:lpstr>
      <vt:lpstr>'2022 10'!Print_Area</vt:lpstr>
      <vt:lpstr>'2022 11'!Print_Area</vt:lpstr>
      <vt:lpstr>'2022 12'!Print_Area</vt:lpstr>
      <vt:lpstr>'2023 01'!Print_Area</vt:lpstr>
      <vt:lpstr>'2023 02'!Print_Area</vt:lpstr>
      <vt:lpstr>'2023 03'!Print_Area</vt:lpstr>
      <vt:lpstr>'2023 07'!Print_Area</vt:lpstr>
      <vt:lpstr>'2023 09'!Print_Area</vt:lpstr>
      <vt:lpstr>'December 2019'!Print_Area</vt:lpstr>
      <vt:lpstr>'Final bill 2019 '!Print_Area</vt:lpstr>
      <vt:lpstr>'November 2019'!Print_Area</vt:lpstr>
      <vt:lpstr>'October 2019'!Print_Area</vt:lpstr>
      <vt:lpstr>'September 2019'!Print_Area</vt:lpstr>
    </vt:vector>
  </TitlesOfParts>
  <Company>Kai Ming Head Start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Zhao</dc:creator>
  <cp:lastModifiedBy>Sarah Escoto</cp:lastModifiedBy>
  <cp:lastPrinted>2020-01-28T17:24:54Z</cp:lastPrinted>
  <dcterms:created xsi:type="dcterms:W3CDTF">2014-07-01T20:28:20Z</dcterms:created>
  <dcterms:modified xsi:type="dcterms:W3CDTF">2025-11-25T22:15:46Z</dcterms:modified>
</cp:coreProperties>
</file>